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"/>
    </mc:Choice>
  </mc:AlternateContent>
  <xr:revisionPtr revIDLastSave="0" documentId="13_ncr:1_{F8B03CB4-3200-4212-8616-32908A3816E7}" xr6:coauthVersionLast="41" xr6:coauthVersionMax="41" xr10:uidLastSave="{00000000-0000-0000-0000-000000000000}"/>
  <bookViews>
    <workbookView xWindow="22455" yWindow="-19755" windowWidth="21600" windowHeight="11385" tabRatio="678" xr2:uid="{00000000-000D-0000-FFFF-FFFF00000000}"/>
  </bookViews>
  <sheets>
    <sheet name="Energi" sheetId="1" r:id="rId1"/>
    <sheet name="MWhSum" sheetId="2" r:id="rId2"/>
    <sheet name="Antal" sheetId="3" r:id="rId3"/>
    <sheet name="SBi" sheetId="4" r:id="rId4"/>
    <sheet name="SBiTab" sheetId="5" r:id="rId5"/>
    <sheet name="VpD" sheetId="6" r:id="rId6"/>
    <sheet name="Opvarmningsmiddel" sheetId="7" r:id="rId7"/>
    <sheet name="Anvendelseskode" sheetId="8" r:id="rId8"/>
    <sheet name="Varmeinstallation" sheetId="9" r:id="rId9"/>
    <sheet name="Relationstabel" sheetId="10" r:id="rId10"/>
    <sheet name="Omraader" sheetId="11" r:id="rId11"/>
    <sheet name="BygningOmraade" sheetId="12" r:id="rId12"/>
    <sheet name="BBR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292" i="1" l="1"/>
  <c r="A4291" i="1"/>
  <c r="A4290" i="1"/>
  <c r="A4289" i="1"/>
  <c r="A4288" i="1"/>
  <c r="A4287" i="1"/>
  <c r="A4286" i="1"/>
  <c r="A4285" i="1"/>
  <c r="A4284" i="1"/>
  <c r="A4283" i="1"/>
  <c r="A4282" i="1"/>
  <c r="A4281" i="1"/>
  <c r="X4280" i="1"/>
  <c r="A4280" i="1"/>
  <c r="X4279" i="1"/>
  <c r="A4279" i="1"/>
  <c r="X4278" i="1"/>
  <c r="A4278" i="1"/>
  <c r="A4277" i="1"/>
  <c r="X4276" i="1"/>
  <c r="A4276" i="1"/>
  <c r="X4275" i="1"/>
  <c r="A4275" i="1"/>
  <c r="A4274" i="1"/>
  <c r="A4273" i="1"/>
  <c r="A4272" i="1"/>
  <c r="X4271" i="1"/>
  <c r="A4271" i="1"/>
  <c r="A4270" i="1"/>
  <c r="A4269" i="1"/>
  <c r="X4268" i="1"/>
  <c r="A4268" i="1"/>
  <c r="X4267" i="1"/>
  <c r="A4267" i="1"/>
  <c r="A4266" i="1"/>
  <c r="X4265" i="1"/>
  <c r="A4265" i="1"/>
  <c r="A4264" i="1"/>
  <c r="X4263" i="1"/>
  <c r="A4263" i="1"/>
  <c r="X4262" i="1"/>
  <c r="A4262" i="1"/>
  <c r="X4261" i="1"/>
  <c r="A4261" i="1"/>
  <c r="X4260" i="1"/>
  <c r="A4260" i="1"/>
  <c r="A4259" i="1"/>
  <c r="A4258" i="1"/>
  <c r="X4257" i="1"/>
  <c r="A4257" i="1"/>
  <c r="A4256" i="1"/>
  <c r="X4255" i="1"/>
  <c r="A4255" i="1"/>
  <c r="X4254" i="1"/>
  <c r="A4254" i="1"/>
  <c r="X4253" i="1"/>
  <c r="A4253" i="1"/>
  <c r="X4252" i="1"/>
  <c r="A4252" i="1"/>
  <c r="A4251" i="1"/>
  <c r="A4250" i="1"/>
  <c r="X4249" i="1"/>
  <c r="A4249" i="1"/>
  <c r="X4248" i="1"/>
  <c r="A4248" i="1"/>
  <c r="X4247" i="1"/>
  <c r="A4247" i="1"/>
  <c r="A4246" i="1"/>
  <c r="A4245" i="1"/>
  <c r="X4245" i="1" s="1"/>
  <c r="X4244" i="1"/>
  <c r="A4244" i="1"/>
  <c r="A4243" i="1"/>
  <c r="A4242" i="1"/>
  <c r="X4241" i="1"/>
  <c r="A4241" i="1"/>
  <c r="A4240" i="1"/>
  <c r="A4239" i="1"/>
  <c r="A4238" i="1"/>
  <c r="A4237" i="1"/>
  <c r="X4236" i="1"/>
  <c r="A4236" i="1"/>
  <c r="X4235" i="1"/>
  <c r="A4235" i="1"/>
  <c r="X4234" i="1"/>
  <c r="A4234" i="1"/>
  <c r="A4233" i="1"/>
  <c r="A4232" i="1"/>
  <c r="X4231" i="1"/>
  <c r="A4231" i="1"/>
  <c r="A4230" i="1"/>
  <c r="A4229" i="1"/>
  <c r="X4228" i="1"/>
  <c r="A4228" i="1"/>
  <c r="A4227" i="1"/>
  <c r="A4226" i="1"/>
  <c r="A4225" i="1"/>
  <c r="X4224" i="1"/>
  <c r="A4224" i="1"/>
  <c r="A4223" i="1"/>
  <c r="A4222" i="1"/>
  <c r="A4221" i="1"/>
  <c r="X4220" i="1"/>
  <c r="A4220" i="1"/>
  <c r="X4219" i="1"/>
  <c r="A4219" i="1"/>
  <c r="X4218" i="1"/>
  <c r="A4218" i="1"/>
  <c r="X4217" i="1"/>
  <c r="A4217" i="1"/>
  <c r="A4216" i="1"/>
  <c r="A4215" i="1"/>
  <c r="A4214" i="1"/>
  <c r="A4213" i="1"/>
  <c r="A4212" i="1"/>
  <c r="A4211" i="1"/>
  <c r="A4210" i="1"/>
  <c r="A4209" i="1"/>
  <c r="A4208" i="1"/>
  <c r="X4207" i="1"/>
  <c r="A4207" i="1"/>
  <c r="X4206" i="1"/>
  <c r="A4206" i="1"/>
  <c r="X4205" i="1"/>
  <c r="A4205" i="1"/>
  <c r="X4204" i="1"/>
  <c r="A4204" i="1"/>
  <c r="A4203" i="1"/>
  <c r="A4202" i="1"/>
  <c r="A4201" i="1"/>
  <c r="A4200" i="1"/>
  <c r="X4199" i="1"/>
  <c r="A4199" i="1"/>
  <c r="X4198" i="1"/>
  <c r="A4198" i="1"/>
  <c r="X4197" i="1"/>
  <c r="A4197" i="1"/>
  <c r="X4196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X4165" i="1"/>
  <c r="A4165" i="1"/>
  <c r="X4164" i="1"/>
  <c r="A4164" i="1"/>
  <c r="A4163" i="1"/>
  <c r="A4162" i="1"/>
  <c r="X4161" i="1"/>
  <c r="A4161" i="1"/>
  <c r="A4160" i="1"/>
  <c r="A4159" i="1"/>
  <c r="X4158" i="1"/>
  <c r="A4158" i="1"/>
  <c r="A4157" i="1"/>
  <c r="A4156" i="1"/>
  <c r="X4155" i="1"/>
  <c r="A4155" i="1"/>
  <c r="A4154" i="1"/>
  <c r="X4153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X4124" i="1"/>
  <c r="A4124" i="1"/>
  <c r="X4123" i="1"/>
  <c r="A4123" i="1"/>
  <c r="A4122" i="1"/>
  <c r="X4121" i="1"/>
  <c r="A4121" i="1"/>
  <c r="A4120" i="1"/>
  <c r="A4119" i="1"/>
  <c r="A4118" i="1"/>
  <c r="A4117" i="1"/>
  <c r="X4116" i="1"/>
  <c r="A4116" i="1"/>
  <c r="X4115" i="1"/>
  <c r="A4115" i="1"/>
  <c r="X4114" i="1"/>
  <c r="A4114" i="1"/>
  <c r="X4113" i="1"/>
  <c r="A4113" i="1"/>
  <c r="X4112" i="1"/>
  <c r="A4112" i="1"/>
  <c r="A4111" i="1"/>
  <c r="X4110" i="1"/>
  <c r="A4110" i="1"/>
  <c r="X4109" i="1"/>
  <c r="A4109" i="1"/>
  <c r="X4108" i="1"/>
  <c r="A4108" i="1"/>
  <c r="X4107" i="1"/>
  <c r="A4107" i="1"/>
  <c r="A4106" i="1"/>
  <c r="X4106" i="1" s="1"/>
  <c r="A4105" i="1"/>
  <c r="A4104" i="1"/>
  <c r="A4103" i="1"/>
  <c r="X4102" i="1"/>
  <c r="A4102" i="1"/>
  <c r="A4101" i="1"/>
  <c r="X4100" i="1"/>
  <c r="A4100" i="1"/>
  <c r="X4099" i="1"/>
  <c r="A4099" i="1"/>
  <c r="A4098" i="1"/>
  <c r="X4098" i="1" s="1"/>
  <c r="X4097" i="1"/>
  <c r="A4097" i="1"/>
  <c r="A4096" i="1"/>
  <c r="A4095" i="1"/>
  <c r="X4094" i="1"/>
  <c r="A4094" i="1"/>
  <c r="X4093" i="1"/>
  <c r="A4093" i="1"/>
  <c r="X4092" i="1"/>
  <c r="A4092" i="1"/>
  <c r="A4091" i="1"/>
  <c r="X4091" i="1" s="1"/>
  <c r="A4090" i="1"/>
  <c r="A4089" i="1"/>
  <c r="X4088" i="1"/>
  <c r="A4088" i="1"/>
  <c r="X4087" i="1"/>
  <c r="A4087" i="1"/>
  <c r="X4086" i="1"/>
  <c r="A4086" i="1"/>
  <c r="X4085" i="1"/>
  <c r="A4085" i="1"/>
  <c r="A4084" i="1"/>
  <c r="A4083" i="1"/>
  <c r="A4082" i="1"/>
  <c r="X4081" i="1"/>
  <c r="A4081" i="1"/>
  <c r="A4080" i="1"/>
  <c r="A4079" i="1"/>
  <c r="A4078" i="1"/>
  <c r="X4077" i="1"/>
  <c r="A4077" i="1"/>
  <c r="A4076" i="1"/>
  <c r="A4075" i="1"/>
  <c r="A4074" i="1"/>
  <c r="X4073" i="1"/>
  <c r="A4073" i="1"/>
  <c r="A4072" i="1"/>
  <c r="A4071" i="1"/>
  <c r="A4070" i="1"/>
  <c r="X4069" i="1"/>
  <c r="A4069" i="1"/>
  <c r="A4068" i="1"/>
  <c r="A4067" i="1"/>
  <c r="A4066" i="1"/>
  <c r="X4065" i="1"/>
  <c r="A4065" i="1"/>
  <c r="A4064" i="1"/>
  <c r="A4063" i="1"/>
  <c r="A4062" i="1"/>
  <c r="A4061" i="1"/>
  <c r="X4060" i="1"/>
  <c r="A4060" i="1"/>
  <c r="X4059" i="1"/>
  <c r="A4059" i="1"/>
  <c r="X4058" i="1"/>
  <c r="A4058" i="1"/>
  <c r="X4057" i="1"/>
  <c r="A4057" i="1"/>
  <c r="A4056" i="1"/>
  <c r="A4055" i="1"/>
  <c r="A4054" i="1"/>
  <c r="X4053" i="1"/>
  <c r="A4053" i="1"/>
  <c r="X4052" i="1"/>
  <c r="A4052" i="1"/>
  <c r="X4051" i="1"/>
  <c r="A4051" i="1"/>
  <c r="X4050" i="1"/>
  <c r="A4050" i="1"/>
  <c r="A4049" i="1"/>
  <c r="X4049" i="1" s="1"/>
  <c r="A4048" i="1"/>
  <c r="X4048" i="1" s="1"/>
  <c r="A4047" i="1"/>
  <c r="A4046" i="1"/>
  <c r="A4045" i="1"/>
  <c r="X4045" i="1" s="1"/>
  <c r="X4044" i="1"/>
  <c r="A4044" i="1"/>
  <c r="X4043" i="1"/>
  <c r="A4043" i="1"/>
  <c r="A4042" i="1"/>
  <c r="X4041" i="1"/>
  <c r="A4041" i="1"/>
  <c r="X4040" i="1"/>
  <c r="A4040" i="1"/>
  <c r="X4039" i="1"/>
  <c r="A4039" i="1"/>
  <c r="X4038" i="1"/>
  <c r="A4038" i="1"/>
  <c r="X4037" i="1"/>
  <c r="A4037" i="1"/>
  <c r="X4036" i="1"/>
  <c r="A4036" i="1"/>
  <c r="X4035" i="1"/>
  <c r="A4035" i="1"/>
  <c r="X4034" i="1"/>
  <c r="A4034" i="1"/>
  <c r="X4033" i="1"/>
  <c r="A4033" i="1"/>
  <c r="X4032" i="1"/>
  <c r="A4032" i="1"/>
  <c r="X4031" i="1"/>
  <c r="A4031" i="1"/>
  <c r="X4030" i="1"/>
  <c r="A4030" i="1"/>
  <c r="X4029" i="1"/>
  <c r="A4029" i="1"/>
  <c r="X4028" i="1"/>
  <c r="A4028" i="1"/>
  <c r="A4027" i="1"/>
  <c r="X4027" i="1" s="1"/>
  <c r="X4026" i="1"/>
  <c r="A4026" i="1"/>
  <c r="X4025" i="1"/>
  <c r="A4025" i="1"/>
  <c r="A4024" i="1"/>
  <c r="X4023" i="1"/>
  <c r="A4023" i="1"/>
  <c r="A4022" i="1"/>
  <c r="A4021" i="1"/>
  <c r="X4020" i="1"/>
  <c r="A4020" i="1"/>
  <c r="A4019" i="1"/>
  <c r="X4019" i="1" s="1"/>
  <c r="X4018" i="1"/>
  <c r="A4018" i="1"/>
  <c r="X4017" i="1"/>
  <c r="A4017" i="1"/>
  <c r="A4016" i="1"/>
  <c r="X4015" i="1"/>
  <c r="A4015" i="1"/>
  <c r="A4014" i="1"/>
  <c r="A4013" i="1"/>
  <c r="X4012" i="1"/>
  <c r="A4012" i="1"/>
  <c r="A4011" i="1"/>
  <c r="X4011" i="1" s="1"/>
  <c r="X4010" i="1"/>
  <c r="A4010" i="1"/>
  <c r="X4009" i="1"/>
  <c r="A4009" i="1"/>
  <c r="A4008" i="1"/>
  <c r="X4007" i="1"/>
  <c r="A4007" i="1"/>
  <c r="A4006" i="1"/>
  <c r="A4005" i="1"/>
  <c r="X4004" i="1"/>
  <c r="A4004" i="1"/>
  <c r="A4003" i="1"/>
  <c r="X4003" i="1" s="1"/>
  <c r="X4002" i="1"/>
  <c r="A4002" i="1"/>
  <c r="X4001" i="1"/>
  <c r="A4001" i="1"/>
  <c r="A4000" i="1"/>
  <c r="X3999" i="1"/>
  <c r="A3999" i="1"/>
  <c r="A3998" i="1"/>
  <c r="A3997" i="1"/>
  <c r="X3996" i="1"/>
  <c r="A3996" i="1"/>
  <c r="A3995" i="1"/>
  <c r="X3995" i="1" s="1"/>
  <c r="X3994" i="1"/>
  <c r="A3994" i="1"/>
  <c r="X3993" i="1"/>
  <c r="A3993" i="1"/>
  <c r="X3992" i="1"/>
  <c r="A3992" i="1"/>
  <c r="X3991" i="1"/>
  <c r="A3991" i="1"/>
  <c r="X3990" i="1"/>
  <c r="A3990" i="1"/>
  <c r="X3989" i="1"/>
  <c r="A3989" i="1"/>
  <c r="X3988" i="1"/>
  <c r="A3988" i="1"/>
  <c r="X3987" i="1"/>
  <c r="A3987" i="1"/>
  <c r="X3986" i="1"/>
  <c r="A3986" i="1"/>
  <c r="X3985" i="1"/>
  <c r="A3985" i="1"/>
  <c r="X3984" i="1"/>
  <c r="A3984" i="1"/>
  <c r="X3983" i="1"/>
  <c r="A3983" i="1"/>
  <c r="X3982" i="1"/>
  <c r="A3982" i="1"/>
  <c r="X3981" i="1"/>
  <c r="A3981" i="1"/>
  <c r="X3980" i="1"/>
  <c r="A3980" i="1"/>
  <c r="X3979" i="1"/>
  <c r="A3979" i="1"/>
  <c r="X3978" i="1"/>
  <c r="A3978" i="1"/>
  <c r="X3977" i="1"/>
  <c r="A3977" i="1"/>
  <c r="X3976" i="1"/>
  <c r="A3976" i="1"/>
  <c r="X3975" i="1"/>
  <c r="A3975" i="1"/>
  <c r="X3974" i="1"/>
  <c r="A3974" i="1"/>
  <c r="X3973" i="1"/>
  <c r="A3973" i="1"/>
  <c r="X3972" i="1"/>
  <c r="A3972" i="1"/>
  <c r="X3971" i="1"/>
  <c r="A3971" i="1"/>
  <c r="X3970" i="1"/>
  <c r="A3970" i="1"/>
  <c r="X3969" i="1"/>
  <c r="A3969" i="1"/>
  <c r="X3968" i="1"/>
  <c r="A3968" i="1"/>
  <c r="X3967" i="1"/>
  <c r="A3967" i="1"/>
  <c r="X3966" i="1"/>
  <c r="A3966" i="1"/>
  <c r="X3965" i="1"/>
  <c r="A3965" i="1"/>
  <c r="X3964" i="1"/>
  <c r="A3964" i="1"/>
  <c r="X3963" i="1"/>
  <c r="A3963" i="1"/>
  <c r="X3962" i="1"/>
  <c r="A3962" i="1"/>
  <c r="A3961" i="1"/>
  <c r="A3960" i="1"/>
  <c r="A3959" i="1"/>
  <c r="X3958" i="1"/>
  <c r="A3958" i="1"/>
  <c r="A3957" i="1"/>
  <c r="A3956" i="1"/>
  <c r="A3955" i="1"/>
  <c r="X3954" i="1"/>
  <c r="A3954" i="1"/>
  <c r="X3953" i="1"/>
  <c r="A3953" i="1"/>
  <c r="X3952" i="1"/>
  <c r="A3952" i="1"/>
  <c r="A3951" i="1"/>
  <c r="X3950" i="1"/>
  <c r="A3950" i="1"/>
  <c r="X3949" i="1"/>
  <c r="A3949" i="1"/>
  <c r="X3948" i="1"/>
  <c r="A3948" i="1"/>
  <c r="X3947" i="1"/>
  <c r="A3947" i="1"/>
  <c r="X3946" i="1"/>
  <c r="A3946" i="1"/>
  <c r="X3945" i="1"/>
  <c r="A3945" i="1"/>
  <c r="X3944" i="1"/>
  <c r="A3944" i="1"/>
  <c r="X3943" i="1"/>
  <c r="A3943" i="1"/>
  <c r="X3942" i="1"/>
  <c r="A3942" i="1"/>
  <c r="X3941" i="1"/>
  <c r="A3941" i="1"/>
  <c r="X3940" i="1"/>
  <c r="A3940" i="1"/>
  <c r="X3939" i="1"/>
  <c r="A3939" i="1"/>
  <c r="X3938" i="1"/>
  <c r="A3938" i="1"/>
  <c r="X3937" i="1"/>
  <c r="A3937" i="1"/>
  <c r="X3936" i="1"/>
  <c r="A3936" i="1"/>
  <c r="X3935" i="1"/>
  <c r="A3935" i="1"/>
  <c r="X3934" i="1"/>
  <c r="A3934" i="1"/>
  <c r="X3933" i="1"/>
  <c r="A3933" i="1"/>
  <c r="X3932" i="1"/>
  <c r="A3932" i="1"/>
  <c r="X3931" i="1"/>
  <c r="A3931" i="1"/>
  <c r="X3930" i="1"/>
  <c r="A3930" i="1"/>
  <c r="X3929" i="1"/>
  <c r="A3929" i="1"/>
  <c r="X3928" i="1"/>
  <c r="A3928" i="1"/>
  <c r="X3927" i="1"/>
  <c r="A3927" i="1"/>
  <c r="X3926" i="1"/>
  <c r="A3926" i="1"/>
  <c r="X3925" i="1"/>
  <c r="A3925" i="1"/>
  <c r="X3924" i="1"/>
  <c r="A3924" i="1"/>
  <c r="X3923" i="1"/>
  <c r="A3923" i="1"/>
  <c r="X3922" i="1"/>
  <c r="A3922" i="1"/>
  <c r="X3921" i="1"/>
  <c r="A3921" i="1"/>
  <c r="X3920" i="1"/>
  <c r="A3920" i="1"/>
  <c r="X3919" i="1"/>
  <c r="A3919" i="1"/>
  <c r="X3918" i="1"/>
  <c r="A3918" i="1"/>
  <c r="X3917" i="1"/>
  <c r="A3917" i="1"/>
  <c r="X3916" i="1"/>
  <c r="A3916" i="1"/>
  <c r="X3915" i="1"/>
  <c r="A3915" i="1"/>
  <c r="X3914" i="1"/>
  <c r="A3914" i="1"/>
  <c r="A3913" i="1"/>
  <c r="X3913" i="1" s="1"/>
  <c r="A3912" i="1"/>
  <c r="X3912" i="1" s="1"/>
  <c r="X3911" i="1"/>
  <c r="A3911" i="1"/>
  <c r="X3910" i="1"/>
  <c r="A3910" i="1"/>
  <c r="A3909" i="1"/>
  <c r="A3908" i="1"/>
  <c r="X3908" i="1" s="1"/>
  <c r="X3907" i="1"/>
  <c r="A3907" i="1"/>
  <c r="X3906" i="1"/>
  <c r="A3906" i="1"/>
  <c r="A3905" i="1"/>
  <c r="X3905" i="1" s="1"/>
  <c r="A3904" i="1"/>
  <c r="A3903" i="1"/>
  <c r="X3903" i="1" s="1"/>
  <c r="X3902" i="1"/>
  <c r="A3902" i="1"/>
  <c r="A3901" i="1"/>
  <c r="A3900" i="1"/>
  <c r="X3899" i="1"/>
  <c r="A3899" i="1"/>
  <c r="A3898" i="1"/>
  <c r="X3897" i="1"/>
  <c r="A3897" i="1"/>
  <c r="X3896" i="1"/>
  <c r="A3896" i="1"/>
  <c r="A3895" i="1"/>
  <c r="X3895" i="1" s="1"/>
  <c r="X3894" i="1"/>
  <c r="A3894" i="1"/>
  <c r="A3893" i="1"/>
  <c r="A3892" i="1"/>
  <c r="X3891" i="1"/>
  <c r="A3891" i="1"/>
  <c r="A3890" i="1"/>
  <c r="X3889" i="1"/>
  <c r="A3889" i="1"/>
  <c r="X3888" i="1"/>
  <c r="A3888" i="1"/>
  <c r="A3887" i="1"/>
  <c r="X3887" i="1" s="1"/>
  <c r="X3886" i="1"/>
  <c r="A3886" i="1"/>
  <c r="X3885" i="1"/>
  <c r="A3885" i="1"/>
  <c r="X3884" i="1"/>
  <c r="A3884" i="1"/>
  <c r="X3883" i="1"/>
  <c r="A3883" i="1"/>
  <c r="X3882" i="1"/>
  <c r="A3882" i="1"/>
  <c r="X3881" i="1"/>
  <c r="A3881" i="1"/>
  <c r="X3880" i="1"/>
  <c r="A3880" i="1"/>
  <c r="X3879" i="1"/>
  <c r="A3879" i="1"/>
  <c r="X3878" i="1"/>
  <c r="A3878" i="1"/>
  <c r="X3877" i="1"/>
  <c r="A3877" i="1"/>
  <c r="X3876" i="1"/>
  <c r="A3876" i="1"/>
  <c r="X3875" i="1"/>
  <c r="A3875" i="1"/>
  <c r="X3874" i="1"/>
  <c r="A3874" i="1"/>
  <c r="X3873" i="1"/>
  <c r="A3873" i="1"/>
  <c r="X3872" i="1"/>
  <c r="A3872" i="1"/>
  <c r="X3871" i="1"/>
  <c r="A3871" i="1"/>
  <c r="X3870" i="1"/>
  <c r="A3870" i="1"/>
  <c r="X3869" i="1"/>
  <c r="A3869" i="1"/>
  <c r="X3868" i="1"/>
  <c r="A3868" i="1"/>
  <c r="X3867" i="1"/>
  <c r="A3867" i="1"/>
  <c r="X3866" i="1"/>
  <c r="A3866" i="1"/>
  <c r="X3865" i="1"/>
  <c r="A3865" i="1"/>
  <c r="X3864" i="1"/>
  <c r="A3864" i="1"/>
  <c r="X3863" i="1"/>
  <c r="A3863" i="1"/>
  <c r="X3862" i="1"/>
  <c r="A3862" i="1"/>
  <c r="X3861" i="1"/>
  <c r="A3861" i="1"/>
  <c r="X3860" i="1"/>
  <c r="A3860" i="1"/>
  <c r="X3859" i="1"/>
  <c r="A3859" i="1"/>
  <c r="X3858" i="1"/>
  <c r="A3858" i="1"/>
  <c r="X3857" i="1"/>
  <c r="A3857" i="1"/>
  <c r="X3856" i="1"/>
  <c r="A3856" i="1"/>
  <c r="X3855" i="1"/>
  <c r="A3855" i="1"/>
  <c r="X3854" i="1"/>
  <c r="A3854" i="1"/>
  <c r="X3853" i="1"/>
  <c r="A3853" i="1"/>
  <c r="X3852" i="1"/>
  <c r="A3852" i="1"/>
  <c r="X3851" i="1"/>
  <c r="A3851" i="1"/>
  <c r="X3850" i="1"/>
  <c r="A3850" i="1"/>
  <c r="X3849" i="1"/>
  <c r="A3849" i="1"/>
  <c r="X3848" i="1"/>
  <c r="A3848" i="1"/>
  <c r="X3847" i="1"/>
  <c r="A3847" i="1"/>
  <c r="X3846" i="1"/>
  <c r="A3846" i="1"/>
  <c r="X3845" i="1"/>
  <c r="A3845" i="1"/>
  <c r="X3844" i="1"/>
  <c r="A3844" i="1"/>
  <c r="X3843" i="1"/>
  <c r="A3843" i="1"/>
  <c r="X3842" i="1"/>
  <c r="A3842" i="1"/>
  <c r="X3841" i="1"/>
  <c r="A3841" i="1"/>
  <c r="X3840" i="1"/>
  <c r="A3840" i="1"/>
  <c r="X3839" i="1"/>
  <c r="A3839" i="1"/>
  <c r="X3838" i="1"/>
  <c r="A3838" i="1"/>
  <c r="X3837" i="1"/>
  <c r="A3837" i="1"/>
  <c r="X3836" i="1"/>
  <c r="A3836" i="1"/>
  <c r="X3835" i="1"/>
  <c r="A3835" i="1"/>
  <c r="X3834" i="1"/>
  <c r="A3834" i="1"/>
  <c r="X3833" i="1"/>
  <c r="A3833" i="1"/>
  <c r="X3832" i="1"/>
  <c r="A3832" i="1"/>
  <c r="X3831" i="1"/>
  <c r="A3831" i="1"/>
  <c r="X3830" i="1"/>
  <c r="A3830" i="1"/>
  <c r="X3829" i="1"/>
  <c r="A3829" i="1"/>
  <c r="X3828" i="1"/>
  <c r="A3828" i="1"/>
  <c r="X3827" i="1"/>
  <c r="A3827" i="1"/>
  <c r="X3826" i="1"/>
  <c r="A3826" i="1"/>
  <c r="X3825" i="1"/>
  <c r="A3825" i="1"/>
  <c r="X3824" i="1"/>
  <c r="A3824" i="1"/>
  <c r="X3823" i="1"/>
  <c r="A3823" i="1"/>
  <c r="X3822" i="1"/>
  <c r="A3822" i="1"/>
  <c r="X3821" i="1"/>
  <c r="A3821" i="1"/>
  <c r="X3820" i="1"/>
  <c r="A3820" i="1"/>
  <c r="X3819" i="1"/>
  <c r="A3819" i="1"/>
  <c r="X3818" i="1"/>
  <c r="A3818" i="1"/>
  <c r="X3817" i="1"/>
  <c r="A3817" i="1"/>
  <c r="X3816" i="1"/>
  <c r="A3816" i="1"/>
  <c r="X3815" i="1"/>
  <c r="A3815" i="1"/>
  <c r="X3814" i="1"/>
  <c r="A3814" i="1"/>
  <c r="X3813" i="1"/>
  <c r="A3813" i="1"/>
  <c r="X3812" i="1"/>
  <c r="A3812" i="1"/>
  <c r="A3811" i="1"/>
  <c r="X3810" i="1"/>
  <c r="A3810" i="1"/>
  <c r="X3809" i="1"/>
  <c r="A3809" i="1"/>
  <c r="A3808" i="1"/>
  <c r="X3807" i="1"/>
  <c r="A3807" i="1"/>
  <c r="A3806" i="1"/>
  <c r="A3805" i="1"/>
  <c r="X3804" i="1"/>
  <c r="A3804" i="1"/>
  <c r="A3803" i="1"/>
  <c r="X3802" i="1"/>
  <c r="A3802" i="1"/>
  <c r="X3801" i="1"/>
  <c r="A3801" i="1"/>
  <c r="X3800" i="1"/>
  <c r="A3800" i="1"/>
  <c r="X3799" i="1"/>
  <c r="A3799" i="1"/>
  <c r="X3798" i="1"/>
  <c r="A3798" i="1"/>
  <c r="X3797" i="1"/>
  <c r="A3797" i="1"/>
  <c r="X3796" i="1"/>
  <c r="A3796" i="1"/>
  <c r="X3795" i="1"/>
  <c r="A3795" i="1"/>
  <c r="X3794" i="1"/>
  <c r="A3794" i="1"/>
  <c r="X3793" i="1"/>
  <c r="A3793" i="1"/>
  <c r="X3792" i="1"/>
  <c r="A3792" i="1"/>
  <c r="X3791" i="1"/>
  <c r="A3791" i="1"/>
  <c r="X3790" i="1"/>
  <c r="A3790" i="1"/>
  <c r="X3789" i="1"/>
  <c r="A3789" i="1"/>
  <c r="X3788" i="1"/>
  <c r="A3788" i="1"/>
  <c r="X3787" i="1"/>
  <c r="A3787" i="1"/>
  <c r="X3786" i="1"/>
  <c r="A3786" i="1"/>
  <c r="X3785" i="1"/>
  <c r="A3785" i="1"/>
  <c r="X3784" i="1"/>
  <c r="A3784" i="1"/>
  <c r="X3783" i="1"/>
  <c r="A3783" i="1"/>
  <c r="X3782" i="1"/>
  <c r="A3782" i="1"/>
  <c r="X3781" i="1"/>
  <c r="A3781" i="1"/>
  <c r="X3780" i="1"/>
  <c r="A3780" i="1"/>
  <c r="X3779" i="1"/>
  <c r="A3779" i="1"/>
  <c r="X3778" i="1"/>
  <c r="A3778" i="1"/>
  <c r="X3777" i="1"/>
  <c r="A3777" i="1"/>
  <c r="X3776" i="1"/>
  <c r="A3776" i="1"/>
  <c r="X3775" i="1"/>
  <c r="A3775" i="1"/>
  <c r="X3774" i="1"/>
  <c r="A3774" i="1"/>
  <c r="X3773" i="1"/>
  <c r="A3773" i="1"/>
  <c r="X3772" i="1"/>
  <c r="A3772" i="1"/>
  <c r="X3771" i="1"/>
  <c r="A3771" i="1"/>
  <c r="X3770" i="1"/>
  <c r="A3770" i="1"/>
  <c r="X3769" i="1"/>
  <c r="A3769" i="1"/>
  <c r="X3768" i="1"/>
  <c r="A3768" i="1"/>
  <c r="X3767" i="1"/>
  <c r="A3767" i="1"/>
  <c r="X3766" i="1"/>
  <c r="A3766" i="1"/>
  <c r="X3765" i="1"/>
  <c r="A3765" i="1"/>
  <c r="X3764" i="1"/>
  <c r="A3764" i="1"/>
  <c r="X3763" i="1"/>
  <c r="A3763" i="1"/>
  <c r="X3762" i="1"/>
  <c r="A3762" i="1"/>
  <c r="X3761" i="1"/>
  <c r="A3761" i="1"/>
  <c r="X3760" i="1"/>
  <c r="A3760" i="1"/>
  <c r="X3759" i="1"/>
  <c r="A3759" i="1"/>
  <c r="X3758" i="1"/>
  <c r="A3758" i="1"/>
  <c r="X3757" i="1"/>
  <c r="A3757" i="1"/>
  <c r="X3756" i="1"/>
  <c r="A3756" i="1"/>
  <c r="X3755" i="1"/>
  <c r="A3755" i="1"/>
  <c r="X3754" i="1"/>
  <c r="A3754" i="1"/>
  <c r="X3753" i="1"/>
  <c r="A3753" i="1"/>
  <c r="X3752" i="1"/>
  <c r="A3752" i="1"/>
  <c r="X3751" i="1"/>
  <c r="A3751" i="1"/>
  <c r="X3750" i="1"/>
  <c r="A3750" i="1"/>
  <c r="X3749" i="1"/>
  <c r="A3749" i="1"/>
  <c r="X3748" i="1"/>
  <c r="A3748" i="1"/>
  <c r="X3747" i="1"/>
  <c r="A3747" i="1"/>
  <c r="X3746" i="1"/>
  <c r="A3746" i="1"/>
  <c r="X3745" i="1"/>
  <c r="A3745" i="1"/>
  <c r="X3744" i="1"/>
  <c r="A3744" i="1"/>
  <c r="X3743" i="1"/>
  <c r="A3743" i="1"/>
  <c r="X3742" i="1"/>
  <c r="A3742" i="1"/>
  <c r="X3741" i="1"/>
  <c r="A3741" i="1"/>
  <c r="X3740" i="1"/>
  <c r="A3740" i="1"/>
  <c r="X3739" i="1"/>
  <c r="A3739" i="1"/>
  <c r="X3738" i="1"/>
  <c r="A3738" i="1"/>
  <c r="X3737" i="1"/>
  <c r="A3737" i="1"/>
  <c r="A3736" i="1"/>
  <c r="X3735" i="1"/>
  <c r="A3735" i="1"/>
  <c r="X3734" i="1"/>
  <c r="A3734" i="1"/>
  <c r="A3733" i="1"/>
  <c r="X3732" i="1"/>
  <c r="A3732" i="1"/>
  <c r="A3731" i="1"/>
  <c r="X3730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X3669" i="1"/>
  <c r="A3669" i="1"/>
  <c r="A3668" i="1"/>
  <c r="X3667" i="1"/>
  <c r="A3667" i="1"/>
  <c r="A3666" i="1"/>
  <c r="X3665" i="1"/>
  <c r="A3665" i="1"/>
  <c r="A3664" i="1"/>
  <c r="X3663" i="1"/>
  <c r="A3663" i="1"/>
  <c r="A3662" i="1"/>
  <c r="X3661" i="1"/>
  <c r="A3661" i="1"/>
  <c r="A3660" i="1"/>
  <c r="X3659" i="1"/>
  <c r="A3659" i="1"/>
  <c r="A3658" i="1"/>
  <c r="X3657" i="1"/>
  <c r="A3657" i="1"/>
  <c r="A3656" i="1"/>
  <c r="A3655" i="1"/>
  <c r="X3654" i="1"/>
  <c r="A3654" i="1"/>
  <c r="A3653" i="1"/>
  <c r="X3653" i="1" s="1"/>
  <c r="X3652" i="1"/>
  <c r="A3652" i="1"/>
  <c r="A3651" i="1"/>
  <c r="A3650" i="1"/>
  <c r="A3649" i="1"/>
  <c r="A3648" i="1"/>
  <c r="A3647" i="1"/>
  <c r="X3646" i="1"/>
  <c r="A3646" i="1"/>
  <c r="A3645" i="1"/>
  <c r="X3645" i="1" s="1"/>
  <c r="X3644" i="1"/>
  <c r="A3644" i="1"/>
  <c r="A3643" i="1"/>
  <c r="A3642" i="1"/>
  <c r="A3641" i="1"/>
  <c r="A3640" i="1"/>
  <c r="X3639" i="1"/>
  <c r="A3639" i="1"/>
  <c r="X3638" i="1"/>
  <c r="A3638" i="1"/>
  <c r="X3637" i="1"/>
  <c r="A3637" i="1"/>
  <c r="X3636" i="1"/>
  <c r="A3636" i="1"/>
  <c r="X3635" i="1"/>
  <c r="A3635" i="1"/>
  <c r="A3634" i="1"/>
  <c r="A3633" i="1"/>
  <c r="A3632" i="1"/>
  <c r="X3631" i="1"/>
  <c r="A3631" i="1"/>
  <c r="X3630" i="1"/>
  <c r="A3630" i="1"/>
  <c r="X3629" i="1"/>
  <c r="A3629" i="1"/>
  <c r="X3628" i="1"/>
  <c r="A3628" i="1"/>
  <c r="A3627" i="1"/>
  <c r="A3626" i="1"/>
  <c r="A3625" i="1"/>
  <c r="A3624" i="1"/>
  <c r="A3623" i="1"/>
  <c r="X3623" i="1" s="1"/>
  <c r="X3622" i="1"/>
  <c r="A3622" i="1"/>
  <c r="X3621" i="1"/>
  <c r="A3621" i="1"/>
  <c r="X3620" i="1"/>
  <c r="A3620" i="1"/>
  <c r="A3619" i="1"/>
  <c r="A3618" i="1"/>
  <c r="A3617" i="1"/>
  <c r="A3616" i="1"/>
  <c r="A3615" i="1"/>
  <c r="X3615" i="1" s="1"/>
  <c r="X3614" i="1"/>
  <c r="A3614" i="1"/>
  <c r="X3613" i="1"/>
  <c r="A3613" i="1"/>
  <c r="X3612" i="1"/>
  <c r="A3612" i="1"/>
  <c r="A3611" i="1"/>
  <c r="A3610" i="1"/>
  <c r="A3609" i="1"/>
  <c r="A3608" i="1"/>
  <c r="A3607" i="1"/>
  <c r="X3607" i="1" s="1"/>
  <c r="X3606" i="1"/>
  <c r="A3606" i="1"/>
  <c r="X3605" i="1"/>
  <c r="A3605" i="1"/>
  <c r="A3604" i="1"/>
  <c r="X3603" i="1"/>
  <c r="A3603" i="1"/>
  <c r="A3602" i="1"/>
  <c r="A3601" i="1"/>
  <c r="X3600" i="1"/>
  <c r="A3600" i="1"/>
  <c r="X3599" i="1"/>
  <c r="A3599" i="1"/>
  <c r="X3598" i="1"/>
  <c r="A3598" i="1"/>
  <c r="X3597" i="1"/>
  <c r="A3597" i="1"/>
  <c r="X3596" i="1"/>
  <c r="A3596" i="1"/>
  <c r="X3595" i="1"/>
  <c r="A3595" i="1"/>
  <c r="A3594" i="1"/>
  <c r="A3593" i="1"/>
  <c r="X3592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X3533" i="1" s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X3403" i="1"/>
  <c r="A3403" i="1"/>
  <c r="X3402" i="1"/>
  <c r="A3402" i="1"/>
  <c r="X3401" i="1"/>
  <c r="A3401" i="1"/>
  <c r="X3400" i="1"/>
  <c r="A3400" i="1"/>
  <c r="X3399" i="1"/>
  <c r="A3399" i="1"/>
  <c r="X3398" i="1"/>
  <c r="A3398" i="1"/>
  <c r="X3397" i="1"/>
  <c r="A3397" i="1"/>
  <c r="X3396" i="1"/>
  <c r="A3396" i="1"/>
  <c r="X3395" i="1"/>
  <c r="A3395" i="1"/>
  <c r="X3394" i="1"/>
  <c r="A3394" i="1"/>
  <c r="X3393" i="1"/>
  <c r="A3393" i="1"/>
  <c r="X3392" i="1"/>
  <c r="A3392" i="1"/>
  <c r="X3391" i="1"/>
  <c r="A3391" i="1"/>
  <c r="X3390" i="1"/>
  <c r="A3390" i="1"/>
  <c r="X3389" i="1"/>
  <c r="A3389" i="1"/>
  <c r="X3388" i="1"/>
  <c r="A3388" i="1"/>
  <c r="X3387" i="1"/>
  <c r="A3387" i="1"/>
  <c r="X3386" i="1"/>
  <c r="A3386" i="1"/>
  <c r="X3385" i="1"/>
  <c r="A3385" i="1"/>
  <c r="A3384" i="1"/>
  <c r="A3383" i="1"/>
  <c r="A3382" i="1"/>
  <c r="X3381" i="1"/>
  <c r="A3381" i="1"/>
  <c r="X3380" i="1"/>
  <c r="A3380" i="1"/>
  <c r="X3379" i="1"/>
  <c r="A3379" i="1"/>
  <c r="X3378" i="1"/>
  <c r="A3378" i="1"/>
  <c r="A3377" i="1"/>
  <c r="A3376" i="1"/>
  <c r="A3375" i="1"/>
  <c r="A3374" i="1"/>
  <c r="A3373" i="1"/>
  <c r="A3372" i="1"/>
  <c r="A3371" i="1"/>
  <c r="X3371" i="1" s="1"/>
  <c r="A3370" i="1"/>
  <c r="X3370" i="1" s="1"/>
  <c r="A3369" i="1"/>
  <c r="X3369" i="1" s="1"/>
  <c r="A3368" i="1"/>
  <c r="X3368" i="1" s="1"/>
  <c r="A3367" i="1"/>
  <c r="X3367" i="1" s="1"/>
  <c r="A3366" i="1"/>
  <c r="X3366" i="1" s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X3305" i="1" s="1"/>
  <c r="X3304" i="1"/>
  <c r="A3304" i="1"/>
  <c r="X3303" i="1"/>
  <c r="A3303" i="1"/>
  <c r="X3302" i="1"/>
  <c r="A3302" i="1"/>
  <c r="X3301" i="1"/>
  <c r="A3301" i="1"/>
  <c r="X3300" i="1"/>
  <c r="A3300" i="1"/>
  <c r="X3299" i="1"/>
  <c r="A3299" i="1"/>
  <c r="X3298" i="1"/>
  <c r="A3298" i="1"/>
  <c r="X3297" i="1"/>
  <c r="A3297" i="1"/>
  <c r="X3296" i="1"/>
  <c r="A3296" i="1"/>
  <c r="X3295" i="1"/>
  <c r="A3295" i="1"/>
  <c r="X3294" i="1"/>
  <c r="A3294" i="1"/>
  <c r="X3293" i="1"/>
  <c r="A3293" i="1"/>
  <c r="X3292" i="1"/>
  <c r="A3292" i="1"/>
  <c r="X3291" i="1"/>
  <c r="A3291" i="1"/>
  <c r="X3290" i="1"/>
  <c r="A3290" i="1"/>
  <c r="X3289" i="1"/>
  <c r="A3289" i="1"/>
  <c r="X3288" i="1"/>
  <c r="A3288" i="1"/>
  <c r="X3287" i="1"/>
  <c r="A3287" i="1"/>
  <c r="X3286" i="1"/>
  <c r="A3286" i="1"/>
  <c r="X3285" i="1"/>
  <c r="A3285" i="1"/>
  <c r="X3284" i="1"/>
  <c r="A3284" i="1"/>
  <c r="X3283" i="1"/>
  <c r="A3283" i="1"/>
  <c r="X3282" i="1"/>
  <c r="A3282" i="1"/>
  <c r="X3281" i="1"/>
  <c r="A3281" i="1"/>
  <c r="X3280" i="1"/>
  <c r="A3280" i="1"/>
  <c r="X3279" i="1"/>
  <c r="A3279" i="1"/>
  <c r="X3278" i="1"/>
  <c r="A3278" i="1"/>
  <c r="X3277" i="1"/>
  <c r="A3277" i="1"/>
  <c r="X3276" i="1"/>
  <c r="A3276" i="1"/>
  <c r="X3275" i="1"/>
  <c r="A3275" i="1"/>
  <c r="X3274" i="1"/>
  <c r="A3274" i="1"/>
  <c r="X3273" i="1"/>
  <c r="A3273" i="1"/>
  <c r="X3272" i="1"/>
  <c r="A3272" i="1"/>
  <c r="X3271" i="1"/>
  <c r="A3271" i="1"/>
  <c r="X3270" i="1"/>
  <c r="A3270" i="1"/>
  <c r="X3269" i="1"/>
  <c r="A3269" i="1"/>
  <c r="X3268" i="1"/>
  <c r="A3268" i="1"/>
  <c r="X3267" i="1"/>
  <c r="A3267" i="1"/>
  <c r="X3266" i="1"/>
  <c r="A3266" i="1"/>
  <c r="X3265" i="1"/>
  <c r="A3265" i="1"/>
  <c r="X3264" i="1"/>
  <c r="A3264" i="1"/>
  <c r="X3263" i="1"/>
  <c r="A3263" i="1"/>
  <c r="X3262" i="1"/>
  <c r="A3262" i="1"/>
  <c r="X3261" i="1"/>
  <c r="A3261" i="1"/>
  <c r="X3260" i="1"/>
  <c r="A3260" i="1"/>
  <c r="X3259" i="1"/>
  <c r="A3259" i="1"/>
  <c r="X3258" i="1"/>
  <c r="A3258" i="1"/>
  <c r="X3257" i="1"/>
  <c r="A3257" i="1"/>
  <c r="X3256" i="1"/>
  <c r="A3256" i="1"/>
  <c r="X3255" i="1"/>
  <c r="A3255" i="1"/>
  <c r="X3254" i="1"/>
  <c r="A3254" i="1"/>
  <c r="X3253" i="1"/>
  <c r="A3253" i="1"/>
  <c r="X3252" i="1"/>
  <c r="A3252" i="1"/>
  <c r="X3251" i="1"/>
  <c r="A3251" i="1"/>
  <c r="X3250" i="1"/>
  <c r="A3250" i="1"/>
  <c r="X3249" i="1"/>
  <c r="A3249" i="1"/>
  <c r="X3248" i="1"/>
  <c r="A3248" i="1"/>
  <c r="X3247" i="1"/>
  <c r="A3247" i="1"/>
  <c r="X3246" i="1"/>
  <c r="A3246" i="1"/>
  <c r="X3245" i="1"/>
  <c r="A3245" i="1"/>
  <c r="X3244" i="1"/>
  <c r="A3244" i="1"/>
  <c r="X3243" i="1"/>
  <c r="A3243" i="1"/>
  <c r="X3242" i="1"/>
  <c r="A3242" i="1"/>
  <c r="X3241" i="1"/>
  <c r="A3241" i="1"/>
  <c r="X3240" i="1"/>
  <c r="A3240" i="1"/>
  <c r="X3239" i="1"/>
  <c r="A3239" i="1"/>
  <c r="X3238" i="1"/>
  <c r="A3238" i="1"/>
  <c r="X3237" i="1"/>
  <c r="A3237" i="1"/>
  <c r="X3236" i="1"/>
  <c r="A3236" i="1"/>
  <c r="X3235" i="1"/>
  <c r="A3235" i="1"/>
  <c r="X3234" i="1"/>
  <c r="A3234" i="1"/>
  <c r="X3233" i="1"/>
  <c r="A3233" i="1"/>
  <c r="X3232" i="1"/>
  <c r="A3232" i="1"/>
  <c r="X3231" i="1"/>
  <c r="A3231" i="1"/>
  <c r="X3230" i="1"/>
  <c r="A3230" i="1"/>
  <c r="X3229" i="1"/>
  <c r="A3229" i="1"/>
  <c r="X3228" i="1"/>
  <c r="A3228" i="1"/>
  <c r="X3227" i="1"/>
  <c r="A3227" i="1"/>
  <c r="X3226" i="1"/>
  <c r="A3226" i="1"/>
  <c r="X3225" i="1"/>
  <c r="A3225" i="1"/>
  <c r="X3224" i="1"/>
  <c r="A3224" i="1"/>
  <c r="X3223" i="1"/>
  <c r="A3223" i="1"/>
  <c r="X3222" i="1"/>
  <c r="A3222" i="1"/>
  <c r="X3221" i="1"/>
  <c r="A3221" i="1"/>
  <c r="X3220" i="1"/>
  <c r="A3220" i="1"/>
  <c r="X3219" i="1"/>
  <c r="A3219" i="1"/>
  <c r="X3218" i="1"/>
  <c r="A3218" i="1"/>
  <c r="X3217" i="1"/>
  <c r="A3217" i="1"/>
  <c r="X3216" i="1"/>
  <c r="A3216" i="1"/>
  <c r="X3215" i="1"/>
  <c r="A3215" i="1"/>
  <c r="X3214" i="1"/>
  <c r="A3214" i="1"/>
  <c r="X3213" i="1"/>
  <c r="A3213" i="1"/>
  <c r="X3212" i="1"/>
  <c r="A3212" i="1"/>
  <c r="X3211" i="1"/>
  <c r="A3211" i="1"/>
  <c r="X3210" i="1"/>
  <c r="A3210" i="1"/>
  <c r="X3209" i="1"/>
  <c r="A3209" i="1"/>
  <c r="X3208" i="1"/>
  <c r="A3208" i="1"/>
  <c r="X3207" i="1"/>
  <c r="A3207" i="1"/>
  <c r="X3206" i="1"/>
  <c r="A3206" i="1"/>
  <c r="X3205" i="1"/>
  <c r="A3205" i="1"/>
  <c r="X3204" i="1"/>
  <c r="A3204" i="1"/>
  <c r="X3203" i="1"/>
  <c r="A3203" i="1"/>
  <c r="X3202" i="1"/>
  <c r="A3202" i="1"/>
  <c r="X3201" i="1"/>
  <c r="A3201" i="1"/>
  <c r="X3200" i="1"/>
  <c r="A3200" i="1"/>
  <c r="X3199" i="1"/>
  <c r="A3199" i="1"/>
  <c r="X3198" i="1"/>
  <c r="A3198" i="1"/>
  <c r="X3197" i="1"/>
  <c r="A3197" i="1"/>
  <c r="X3196" i="1"/>
  <c r="A3196" i="1"/>
  <c r="X3195" i="1"/>
  <c r="A3195" i="1"/>
  <c r="X3194" i="1"/>
  <c r="A3194" i="1"/>
  <c r="X3193" i="1"/>
  <c r="A3193" i="1"/>
  <c r="X3192" i="1"/>
  <c r="A3192" i="1"/>
  <c r="X3191" i="1"/>
  <c r="A3191" i="1"/>
  <c r="X3190" i="1"/>
  <c r="A3190" i="1"/>
  <c r="X3189" i="1"/>
  <c r="A3189" i="1"/>
  <c r="X3188" i="1"/>
  <c r="A3188" i="1"/>
  <c r="X3187" i="1"/>
  <c r="A3187" i="1"/>
  <c r="X3186" i="1"/>
  <c r="A3186" i="1"/>
  <c r="X3185" i="1"/>
  <c r="A3185" i="1"/>
  <c r="X3184" i="1"/>
  <c r="A3184" i="1"/>
  <c r="X3183" i="1"/>
  <c r="A3183" i="1"/>
  <c r="X3182" i="1"/>
  <c r="A3182" i="1"/>
  <c r="X3181" i="1"/>
  <c r="A3181" i="1"/>
  <c r="X3180" i="1"/>
  <c r="A3180" i="1"/>
  <c r="X3179" i="1"/>
  <c r="A3179" i="1"/>
  <c r="X3178" i="1"/>
  <c r="A3178" i="1"/>
  <c r="X3177" i="1"/>
  <c r="A3177" i="1"/>
  <c r="X3176" i="1"/>
  <c r="A3176" i="1"/>
  <c r="X3175" i="1"/>
  <c r="A3175" i="1"/>
  <c r="X3174" i="1"/>
  <c r="A3174" i="1"/>
  <c r="X3173" i="1"/>
  <c r="A3173" i="1"/>
  <c r="X3172" i="1"/>
  <c r="A3172" i="1"/>
  <c r="X3171" i="1"/>
  <c r="A3171" i="1"/>
  <c r="X3170" i="1"/>
  <c r="A3170" i="1"/>
  <c r="X3169" i="1"/>
  <c r="A3169" i="1"/>
  <c r="X3168" i="1"/>
  <c r="A3168" i="1"/>
  <c r="X3167" i="1"/>
  <c r="A3167" i="1"/>
  <c r="X3166" i="1"/>
  <c r="A3166" i="1"/>
  <c r="X3165" i="1"/>
  <c r="A3165" i="1"/>
  <c r="X3164" i="1"/>
  <c r="A3164" i="1"/>
  <c r="X3163" i="1"/>
  <c r="A3163" i="1"/>
  <c r="X3162" i="1"/>
  <c r="A3162" i="1"/>
  <c r="X3161" i="1"/>
  <c r="A3161" i="1"/>
  <c r="X3160" i="1"/>
  <c r="A3160" i="1"/>
  <c r="X3159" i="1"/>
  <c r="A3159" i="1"/>
  <c r="X3158" i="1"/>
  <c r="A3158" i="1"/>
  <c r="X3157" i="1"/>
  <c r="A3157" i="1"/>
  <c r="X3156" i="1"/>
  <c r="A3156" i="1"/>
  <c r="X3155" i="1"/>
  <c r="A3155" i="1"/>
  <c r="X3154" i="1"/>
  <c r="A3154" i="1"/>
  <c r="X3153" i="1"/>
  <c r="A3153" i="1"/>
  <c r="X3152" i="1"/>
  <c r="A3152" i="1"/>
  <c r="X3151" i="1"/>
  <c r="A3151" i="1"/>
  <c r="X3150" i="1"/>
  <c r="A3150" i="1"/>
  <c r="X3149" i="1"/>
  <c r="A3149" i="1"/>
  <c r="X3148" i="1"/>
  <c r="A3148" i="1"/>
  <c r="X3147" i="1"/>
  <c r="A3147" i="1"/>
  <c r="X3146" i="1"/>
  <c r="A3146" i="1"/>
  <c r="X3145" i="1"/>
  <c r="A3145" i="1"/>
  <c r="X3144" i="1"/>
  <c r="A3144" i="1"/>
  <c r="X3143" i="1"/>
  <c r="A3143" i="1"/>
  <c r="X3142" i="1"/>
  <c r="A3142" i="1"/>
  <c r="X3141" i="1"/>
  <c r="A3141" i="1"/>
  <c r="X3140" i="1"/>
  <c r="A3140" i="1"/>
  <c r="X3139" i="1"/>
  <c r="A3139" i="1"/>
  <c r="X3138" i="1"/>
  <c r="A3138" i="1"/>
  <c r="X3137" i="1"/>
  <c r="A3137" i="1"/>
  <c r="X3136" i="1"/>
  <c r="A3136" i="1"/>
  <c r="X3135" i="1"/>
  <c r="A3135" i="1"/>
  <c r="X3134" i="1"/>
  <c r="A3134" i="1"/>
  <c r="X3133" i="1"/>
  <c r="A3133" i="1"/>
  <c r="X3132" i="1"/>
  <c r="A3132" i="1"/>
  <c r="X3131" i="1"/>
  <c r="A3131" i="1"/>
  <c r="X3130" i="1"/>
  <c r="A3130" i="1"/>
  <c r="X3129" i="1"/>
  <c r="A3129" i="1"/>
  <c r="X3128" i="1"/>
  <c r="A3128" i="1"/>
  <c r="X3127" i="1"/>
  <c r="A3127" i="1"/>
  <c r="X3126" i="1"/>
  <c r="A3126" i="1"/>
  <c r="X3125" i="1"/>
  <c r="A3125" i="1"/>
  <c r="X3124" i="1"/>
  <c r="A3124" i="1"/>
  <c r="X3123" i="1"/>
  <c r="A3123" i="1"/>
  <c r="X3122" i="1"/>
  <c r="A3122" i="1"/>
  <c r="X3121" i="1"/>
  <c r="A3121" i="1"/>
  <c r="X3120" i="1"/>
  <c r="A3120" i="1"/>
  <c r="X3119" i="1"/>
  <c r="A3119" i="1"/>
  <c r="X3118" i="1"/>
  <c r="A3118" i="1"/>
  <c r="X3117" i="1"/>
  <c r="A3117" i="1"/>
  <c r="X3116" i="1"/>
  <c r="A3116" i="1"/>
  <c r="X3115" i="1"/>
  <c r="A3115" i="1"/>
  <c r="X3114" i="1"/>
  <c r="A3114" i="1"/>
  <c r="X3113" i="1"/>
  <c r="A3113" i="1"/>
  <c r="X3112" i="1"/>
  <c r="A3112" i="1"/>
  <c r="X3111" i="1"/>
  <c r="A3111" i="1"/>
  <c r="X3110" i="1"/>
  <c r="A3110" i="1"/>
  <c r="X3109" i="1"/>
  <c r="A3109" i="1"/>
  <c r="X3108" i="1"/>
  <c r="A3108" i="1"/>
  <c r="X3107" i="1"/>
  <c r="A3107" i="1"/>
  <c r="X3106" i="1"/>
  <c r="A3106" i="1"/>
  <c r="X3105" i="1"/>
  <c r="A3105" i="1"/>
  <c r="X3104" i="1"/>
  <c r="A3104" i="1"/>
  <c r="X3103" i="1"/>
  <c r="A3103" i="1"/>
  <c r="X3102" i="1"/>
  <c r="A3102" i="1"/>
  <c r="X3101" i="1"/>
  <c r="A3101" i="1"/>
  <c r="X3100" i="1"/>
  <c r="A3100" i="1"/>
  <c r="X3099" i="1"/>
  <c r="A3099" i="1"/>
  <c r="X3098" i="1"/>
  <c r="A3098" i="1"/>
  <c r="X3097" i="1"/>
  <c r="A3097" i="1"/>
  <c r="X3096" i="1"/>
  <c r="A3096" i="1"/>
  <c r="X3095" i="1"/>
  <c r="A3095" i="1"/>
  <c r="X3094" i="1"/>
  <c r="A3094" i="1"/>
  <c r="X3093" i="1"/>
  <c r="A3093" i="1"/>
  <c r="X3092" i="1"/>
  <c r="A3092" i="1"/>
  <c r="X3091" i="1"/>
  <c r="A3091" i="1"/>
  <c r="A3090" i="1"/>
  <c r="A3089" i="1"/>
  <c r="A3088" i="1"/>
  <c r="X3087" i="1"/>
  <c r="A3087" i="1"/>
  <c r="X3086" i="1"/>
  <c r="A3086" i="1"/>
  <c r="X3085" i="1"/>
  <c r="A3085" i="1"/>
  <c r="X3084" i="1"/>
  <c r="A3084" i="1"/>
  <c r="A3083" i="1"/>
  <c r="A3082" i="1"/>
  <c r="A3081" i="1"/>
  <c r="A3080" i="1"/>
  <c r="X3079" i="1"/>
  <c r="A3079" i="1"/>
  <c r="X3078" i="1"/>
  <c r="A3078" i="1"/>
  <c r="X3077" i="1"/>
  <c r="A3077" i="1"/>
  <c r="X3076" i="1"/>
  <c r="A3076" i="1"/>
  <c r="A3075" i="1"/>
  <c r="A3074" i="1"/>
  <c r="A3073" i="1"/>
  <c r="A3072" i="1"/>
  <c r="X3071" i="1"/>
  <c r="A3071" i="1"/>
  <c r="X3070" i="1"/>
  <c r="A3070" i="1"/>
  <c r="X3069" i="1"/>
  <c r="A3069" i="1"/>
  <c r="X3068" i="1"/>
  <c r="A3068" i="1"/>
  <c r="A3067" i="1"/>
  <c r="A3066" i="1"/>
  <c r="A3065" i="1"/>
  <c r="A3064" i="1"/>
  <c r="X3063" i="1"/>
  <c r="A3063" i="1"/>
  <c r="X3062" i="1"/>
  <c r="A3062" i="1"/>
  <c r="X3061" i="1"/>
  <c r="A3061" i="1"/>
  <c r="X3060" i="1"/>
  <c r="A3060" i="1"/>
  <c r="A3059" i="1"/>
  <c r="A3058" i="1"/>
  <c r="A3057" i="1"/>
  <c r="A3056" i="1"/>
  <c r="X3055" i="1"/>
  <c r="A3055" i="1"/>
  <c r="X3054" i="1"/>
  <c r="A3054" i="1"/>
  <c r="X3053" i="1"/>
  <c r="A3053" i="1"/>
  <c r="X3052" i="1"/>
  <c r="A3052" i="1"/>
  <c r="A3051" i="1"/>
  <c r="A3050" i="1"/>
  <c r="A3049" i="1"/>
  <c r="A3048" i="1"/>
  <c r="X3047" i="1"/>
  <c r="A3047" i="1"/>
  <c r="X3046" i="1"/>
  <c r="A3046" i="1"/>
  <c r="X3045" i="1"/>
  <c r="A3045" i="1"/>
  <c r="X3044" i="1"/>
  <c r="A3044" i="1"/>
  <c r="A3043" i="1"/>
  <c r="A3042" i="1"/>
  <c r="A3041" i="1"/>
  <c r="A3040" i="1"/>
  <c r="X3039" i="1"/>
  <c r="A3039" i="1"/>
  <c r="X3038" i="1"/>
  <c r="A3038" i="1"/>
  <c r="X3037" i="1"/>
  <c r="A3037" i="1"/>
  <c r="X3036" i="1"/>
  <c r="A3036" i="1"/>
  <c r="A3035" i="1"/>
  <c r="A3034" i="1"/>
  <c r="A3033" i="1"/>
  <c r="A3032" i="1"/>
  <c r="X3031" i="1"/>
  <c r="A3031" i="1"/>
  <c r="X3030" i="1"/>
  <c r="A3030" i="1"/>
  <c r="X3029" i="1"/>
  <c r="A3029" i="1"/>
  <c r="X3028" i="1"/>
  <c r="A3028" i="1"/>
  <c r="A3027" i="1"/>
  <c r="A3026" i="1"/>
  <c r="A3025" i="1"/>
  <c r="A3024" i="1"/>
  <c r="X3023" i="1"/>
  <c r="A3023" i="1"/>
  <c r="X3022" i="1"/>
  <c r="A3022" i="1"/>
  <c r="X3021" i="1"/>
  <c r="A3021" i="1"/>
  <c r="X3020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X2767" i="1" s="1"/>
  <c r="X2766" i="1"/>
  <c r="A2766" i="1"/>
  <c r="X2765" i="1"/>
  <c r="A2765" i="1"/>
  <c r="A2764" i="1"/>
  <c r="X2764" i="1" s="1"/>
  <c r="A2763" i="1"/>
  <c r="X2763" i="1" s="1"/>
  <c r="X2762" i="1"/>
  <c r="A2762" i="1"/>
  <c r="X2761" i="1"/>
  <c r="A2761" i="1"/>
  <c r="A2760" i="1"/>
  <c r="A2759" i="1"/>
  <c r="X2759" i="1" s="1"/>
  <c r="X2758" i="1"/>
  <c r="A2758" i="1"/>
  <c r="X2757" i="1"/>
  <c r="A2757" i="1"/>
  <c r="A2756" i="1"/>
  <c r="X2756" i="1" s="1"/>
  <c r="A2755" i="1"/>
  <c r="X2755" i="1" s="1"/>
  <c r="X2754" i="1"/>
  <c r="A2754" i="1"/>
  <c r="X2753" i="1"/>
  <c r="A2753" i="1"/>
  <c r="A2752" i="1"/>
  <c r="A2751" i="1"/>
  <c r="X2751" i="1" s="1"/>
  <c r="X2750" i="1"/>
  <c r="A2750" i="1"/>
  <c r="X2749" i="1"/>
  <c r="A2749" i="1"/>
  <c r="A2748" i="1"/>
  <c r="X2748" i="1" s="1"/>
  <c r="A2747" i="1"/>
  <c r="X2747" i="1" s="1"/>
  <c r="X2746" i="1"/>
  <c r="A2746" i="1"/>
  <c r="X2745" i="1"/>
  <c r="A2745" i="1"/>
  <c r="A2744" i="1"/>
  <c r="A2743" i="1"/>
  <c r="X2743" i="1" s="1"/>
  <c r="X2742" i="1"/>
  <c r="A2742" i="1"/>
  <c r="X2741" i="1"/>
  <c r="A2741" i="1"/>
  <c r="A2740" i="1"/>
  <c r="A2739" i="1"/>
  <c r="A2738" i="1"/>
  <c r="X2737" i="1"/>
  <c r="A2737" i="1"/>
  <c r="X2736" i="1"/>
  <c r="A2736" i="1"/>
  <c r="X2735" i="1"/>
  <c r="A2735" i="1"/>
  <c r="X2734" i="1"/>
  <c r="A2734" i="1"/>
  <c r="X2733" i="1"/>
  <c r="A2733" i="1"/>
  <c r="X2732" i="1"/>
  <c r="A2732" i="1"/>
  <c r="X2731" i="1"/>
  <c r="A2731" i="1"/>
  <c r="X2730" i="1"/>
  <c r="A2730" i="1"/>
  <c r="X2729" i="1"/>
  <c r="A2729" i="1"/>
  <c r="X2728" i="1"/>
  <c r="A2728" i="1"/>
  <c r="X2727" i="1"/>
  <c r="A2727" i="1"/>
  <c r="X2726" i="1"/>
  <c r="A2726" i="1"/>
  <c r="X2725" i="1"/>
  <c r="A2725" i="1"/>
  <c r="X2724" i="1"/>
  <c r="A2724" i="1"/>
  <c r="X2723" i="1"/>
  <c r="A2723" i="1"/>
  <c r="X2722" i="1"/>
  <c r="A2722" i="1"/>
  <c r="X2721" i="1"/>
  <c r="A2721" i="1"/>
  <c r="X2720" i="1"/>
  <c r="A2720" i="1"/>
  <c r="X2719" i="1"/>
  <c r="A2719" i="1"/>
  <c r="X2718" i="1"/>
  <c r="A2718" i="1"/>
  <c r="X2717" i="1"/>
  <c r="A2717" i="1"/>
  <c r="X2716" i="1"/>
  <c r="A2716" i="1"/>
  <c r="X2715" i="1"/>
  <c r="A2715" i="1"/>
  <c r="X2714" i="1"/>
  <c r="A2714" i="1"/>
  <c r="X2713" i="1"/>
  <c r="A2713" i="1"/>
  <c r="X2712" i="1"/>
  <c r="A2712" i="1"/>
  <c r="X2711" i="1"/>
  <c r="A2711" i="1"/>
  <c r="X2710" i="1"/>
  <c r="A2710" i="1"/>
  <c r="X2709" i="1"/>
  <c r="A2709" i="1"/>
  <c r="X2708" i="1"/>
  <c r="A2708" i="1"/>
  <c r="X2707" i="1"/>
  <c r="A2707" i="1"/>
  <c r="X2706" i="1"/>
  <c r="A2706" i="1"/>
  <c r="X2705" i="1"/>
  <c r="A2705" i="1"/>
  <c r="X2704" i="1"/>
  <c r="A2704" i="1"/>
  <c r="X2703" i="1"/>
  <c r="A2703" i="1"/>
  <c r="X2702" i="1"/>
  <c r="A2702" i="1"/>
  <c r="X2701" i="1"/>
  <c r="A2701" i="1"/>
  <c r="X2700" i="1"/>
  <c r="A2700" i="1"/>
  <c r="X2699" i="1"/>
  <c r="A2699" i="1"/>
  <c r="X2698" i="1"/>
  <c r="A2698" i="1"/>
  <c r="X2697" i="1"/>
  <c r="A2697" i="1"/>
  <c r="X2696" i="1"/>
  <c r="A2696" i="1"/>
  <c r="X2695" i="1"/>
  <c r="A2695" i="1"/>
  <c r="X2694" i="1"/>
  <c r="A2694" i="1"/>
  <c r="X2693" i="1"/>
  <c r="A2693" i="1"/>
  <c r="X2692" i="1"/>
  <c r="A2692" i="1"/>
  <c r="X2691" i="1"/>
  <c r="A2691" i="1"/>
  <c r="X2690" i="1"/>
  <c r="A2690" i="1"/>
  <c r="X2689" i="1"/>
  <c r="A2689" i="1"/>
  <c r="X2688" i="1"/>
  <c r="A2688" i="1"/>
  <c r="X2687" i="1"/>
  <c r="A2687" i="1"/>
  <c r="X2686" i="1"/>
  <c r="A2686" i="1"/>
  <c r="X2685" i="1"/>
  <c r="A2685" i="1"/>
  <c r="X2684" i="1"/>
  <c r="A2684" i="1"/>
  <c r="X2683" i="1"/>
  <c r="A2683" i="1"/>
  <c r="X2682" i="1"/>
  <c r="A2682" i="1"/>
  <c r="X2681" i="1"/>
  <c r="A2681" i="1"/>
  <c r="X2680" i="1"/>
  <c r="A2680" i="1"/>
  <c r="X2679" i="1"/>
  <c r="A2679" i="1"/>
  <c r="X2678" i="1"/>
  <c r="A2678" i="1"/>
  <c r="X2677" i="1"/>
  <c r="A2677" i="1"/>
  <c r="X2676" i="1"/>
  <c r="A2676" i="1"/>
  <c r="X2675" i="1"/>
  <c r="A2675" i="1"/>
  <c r="X2674" i="1"/>
  <c r="A2674" i="1"/>
  <c r="X2673" i="1"/>
  <c r="A2673" i="1"/>
  <c r="X2672" i="1"/>
  <c r="A2672" i="1"/>
  <c r="X2671" i="1"/>
  <c r="A2671" i="1"/>
  <c r="X2670" i="1"/>
  <c r="A2670" i="1"/>
  <c r="X2669" i="1"/>
  <c r="A2669" i="1"/>
  <c r="X2668" i="1"/>
  <c r="A2668" i="1"/>
  <c r="X2667" i="1"/>
  <c r="A2667" i="1"/>
  <c r="X2666" i="1"/>
  <c r="A2666" i="1"/>
  <c r="X2665" i="1"/>
  <c r="A2665" i="1"/>
  <c r="X2664" i="1"/>
  <c r="A2664" i="1"/>
  <c r="X2663" i="1"/>
  <c r="A2663" i="1"/>
  <c r="X2662" i="1"/>
  <c r="A2662" i="1"/>
  <c r="X2661" i="1"/>
  <c r="A2661" i="1"/>
  <c r="X2660" i="1"/>
  <c r="A2660" i="1"/>
  <c r="X2659" i="1"/>
  <c r="A2659" i="1"/>
  <c r="X2658" i="1"/>
  <c r="A2658" i="1"/>
  <c r="X2657" i="1"/>
  <c r="A2657" i="1"/>
  <c r="X2656" i="1"/>
  <c r="A2656" i="1"/>
  <c r="X2655" i="1"/>
  <c r="A2655" i="1"/>
  <c r="X2654" i="1"/>
  <c r="A2654" i="1"/>
  <c r="X2653" i="1"/>
  <c r="A2653" i="1"/>
  <c r="X2652" i="1"/>
  <c r="A2652" i="1"/>
  <c r="X2651" i="1"/>
  <c r="A2651" i="1"/>
  <c r="X2650" i="1"/>
  <c r="A2650" i="1"/>
  <c r="X2649" i="1"/>
  <c r="A2649" i="1"/>
  <c r="X2648" i="1"/>
  <c r="A2648" i="1"/>
  <c r="X2647" i="1"/>
  <c r="A2647" i="1"/>
  <c r="X2646" i="1"/>
  <c r="A2646" i="1"/>
  <c r="X2645" i="1"/>
  <c r="A2645" i="1"/>
  <c r="X2644" i="1"/>
  <c r="A2644" i="1"/>
  <c r="X2643" i="1"/>
  <c r="A2643" i="1"/>
  <c r="X2642" i="1"/>
  <c r="A2642" i="1"/>
  <c r="X2641" i="1"/>
  <c r="A2641" i="1"/>
  <c r="X2640" i="1"/>
  <c r="A2640" i="1"/>
  <c r="X2639" i="1"/>
  <c r="A2639" i="1"/>
  <c r="X2638" i="1"/>
  <c r="A2638" i="1"/>
  <c r="X2637" i="1"/>
  <c r="A2637" i="1"/>
  <c r="X2636" i="1"/>
  <c r="A2636" i="1"/>
  <c r="X2635" i="1"/>
  <c r="A2635" i="1"/>
  <c r="X2634" i="1"/>
  <c r="A2634" i="1"/>
  <c r="X2633" i="1"/>
  <c r="A2633" i="1"/>
  <c r="X2632" i="1"/>
  <c r="A2632" i="1"/>
  <c r="X2631" i="1"/>
  <c r="A2631" i="1"/>
  <c r="X2630" i="1"/>
  <c r="A2630" i="1"/>
  <c r="X2629" i="1"/>
  <c r="A2629" i="1"/>
  <c r="X2628" i="1"/>
  <c r="A2628" i="1"/>
  <c r="X2627" i="1"/>
  <c r="A2627" i="1"/>
  <c r="X2626" i="1"/>
  <c r="A2626" i="1"/>
  <c r="X2625" i="1"/>
  <c r="A2625" i="1"/>
  <c r="X2624" i="1"/>
  <c r="A2624" i="1"/>
  <c r="X2623" i="1"/>
  <c r="A2623" i="1"/>
  <c r="X2622" i="1"/>
  <c r="A2622" i="1"/>
  <c r="X2621" i="1"/>
  <c r="A2621" i="1"/>
  <c r="X2620" i="1"/>
  <c r="A2620" i="1"/>
  <c r="X2619" i="1"/>
  <c r="A2619" i="1"/>
  <c r="X2618" i="1"/>
  <c r="A2618" i="1"/>
  <c r="X2617" i="1"/>
  <c r="A2617" i="1"/>
  <c r="X2616" i="1"/>
  <c r="A2616" i="1"/>
  <c r="X2615" i="1"/>
  <c r="A2615" i="1"/>
  <c r="X2614" i="1"/>
  <c r="A2614" i="1"/>
  <c r="X2613" i="1"/>
  <c r="A2613" i="1"/>
  <c r="X2612" i="1"/>
  <c r="A2612" i="1"/>
  <c r="X2611" i="1"/>
  <c r="A2611" i="1"/>
  <c r="X2610" i="1"/>
  <c r="A2610" i="1"/>
  <c r="X2609" i="1"/>
  <c r="A2609" i="1"/>
  <c r="X2608" i="1"/>
  <c r="A2608" i="1"/>
  <c r="X2607" i="1"/>
  <c r="A2607" i="1"/>
  <c r="X2606" i="1"/>
  <c r="A2606" i="1"/>
  <c r="X2605" i="1"/>
  <c r="A2605" i="1"/>
  <c r="X2604" i="1"/>
  <c r="A2604" i="1"/>
  <c r="X2603" i="1"/>
  <c r="A2603" i="1"/>
  <c r="X2602" i="1"/>
  <c r="A2602" i="1"/>
  <c r="X2601" i="1"/>
  <c r="A2601" i="1"/>
  <c r="X2600" i="1"/>
  <c r="A2600" i="1"/>
  <c r="X2599" i="1"/>
  <c r="A2599" i="1"/>
  <c r="X2598" i="1"/>
  <c r="A2598" i="1"/>
  <c r="X2597" i="1"/>
  <c r="A2597" i="1"/>
  <c r="X2596" i="1"/>
  <c r="A2596" i="1"/>
  <c r="X2595" i="1"/>
  <c r="A2595" i="1"/>
  <c r="X2594" i="1"/>
  <c r="A2594" i="1"/>
  <c r="X2593" i="1"/>
  <c r="A2593" i="1"/>
  <c r="X2592" i="1"/>
  <c r="A2592" i="1"/>
  <c r="X2591" i="1"/>
  <c r="A2591" i="1"/>
  <c r="X2590" i="1"/>
  <c r="A2590" i="1"/>
  <c r="X2589" i="1"/>
  <c r="A2589" i="1"/>
  <c r="X2588" i="1"/>
  <c r="A2588" i="1"/>
  <c r="X2587" i="1"/>
  <c r="A2587" i="1"/>
  <c r="X2586" i="1"/>
  <c r="A2586" i="1"/>
  <c r="X2585" i="1"/>
  <c r="A2585" i="1"/>
  <c r="X2584" i="1"/>
  <c r="A2584" i="1"/>
  <c r="X2583" i="1"/>
  <c r="A2583" i="1"/>
  <c r="X2582" i="1"/>
  <c r="A2582" i="1"/>
  <c r="X2581" i="1"/>
  <c r="A2581" i="1"/>
  <c r="X2580" i="1"/>
  <c r="A2580" i="1"/>
  <c r="X2579" i="1"/>
  <c r="A2579" i="1"/>
  <c r="X2578" i="1"/>
  <c r="A2578" i="1"/>
  <c r="X2577" i="1"/>
  <c r="A2577" i="1"/>
  <c r="X2576" i="1"/>
  <c r="A2576" i="1"/>
  <c r="X2575" i="1"/>
  <c r="A2575" i="1"/>
  <c r="X2574" i="1"/>
  <c r="A2574" i="1"/>
  <c r="X2573" i="1"/>
  <c r="A2573" i="1"/>
  <c r="X2572" i="1"/>
  <c r="A2572" i="1"/>
  <c r="X2571" i="1"/>
  <c r="A2571" i="1"/>
  <c r="X2570" i="1"/>
  <c r="A2570" i="1"/>
  <c r="X2569" i="1"/>
  <c r="A2569" i="1"/>
  <c r="X2568" i="1"/>
  <c r="A2568" i="1"/>
  <c r="X2567" i="1"/>
  <c r="A2567" i="1"/>
  <c r="X2566" i="1"/>
  <c r="A2566" i="1"/>
  <c r="X2565" i="1"/>
  <c r="A2565" i="1"/>
  <c r="X2564" i="1"/>
  <c r="A2564" i="1"/>
  <c r="X2563" i="1"/>
  <c r="A2563" i="1"/>
  <c r="X2562" i="1"/>
  <c r="A2562" i="1"/>
  <c r="X2561" i="1"/>
  <c r="A2561" i="1"/>
  <c r="X2560" i="1"/>
  <c r="A2560" i="1"/>
  <c r="X2559" i="1"/>
  <c r="A2559" i="1"/>
  <c r="X2558" i="1"/>
  <c r="A2558" i="1"/>
  <c r="X2557" i="1"/>
  <c r="A2557" i="1"/>
  <c r="X2556" i="1"/>
  <c r="A2556" i="1"/>
  <c r="X2555" i="1"/>
  <c r="A2555" i="1"/>
  <c r="X2554" i="1"/>
  <c r="A2554" i="1"/>
  <c r="X2553" i="1"/>
  <c r="A2553" i="1"/>
  <c r="X2552" i="1"/>
  <c r="A2552" i="1"/>
  <c r="X2551" i="1"/>
  <c r="A2551" i="1"/>
  <c r="X2550" i="1"/>
  <c r="A2550" i="1"/>
  <c r="X2549" i="1"/>
  <c r="A2549" i="1"/>
  <c r="X2548" i="1"/>
  <c r="A2548" i="1"/>
  <c r="X2547" i="1"/>
  <c r="A2547" i="1"/>
  <c r="X2546" i="1"/>
  <c r="A2546" i="1"/>
  <c r="X2545" i="1"/>
  <c r="A2545" i="1"/>
  <c r="X2544" i="1"/>
  <c r="A2544" i="1"/>
  <c r="X2543" i="1"/>
  <c r="A2543" i="1"/>
  <c r="X2542" i="1"/>
  <c r="A2542" i="1"/>
  <c r="X2541" i="1"/>
  <c r="A2541" i="1"/>
  <c r="X2540" i="1"/>
  <c r="A2540" i="1"/>
  <c r="X2539" i="1"/>
  <c r="A2539" i="1"/>
  <c r="X2538" i="1"/>
  <c r="A2538" i="1"/>
  <c r="X2537" i="1"/>
  <c r="A2537" i="1"/>
  <c r="X2536" i="1"/>
  <c r="A2536" i="1"/>
  <c r="X2535" i="1"/>
  <c r="A2535" i="1"/>
  <c r="X2534" i="1"/>
  <c r="A2534" i="1"/>
  <c r="X2533" i="1"/>
  <c r="A2533" i="1"/>
  <c r="X2532" i="1"/>
  <c r="A2532" i="1"/>
  <c r="X2531" i="1"/>
  <c r="A2531" i="1"/>
  <c r="X2530" i="1"/>
  <c r="A2530" i="1"/>
  <c r="X2529" i="1"/>
  <c r="A2529" i="1"/>
  <c r="X2528" i="1"/>
  <c r="A2528" i="1"/>
  <c r="X2527" i="1"/>
  <c r="A2527" i="1"/>
  <c r="X2526" i="1"/>
  <c r="A2526" i="1"/>
  <c r="X2525" i="1"/>
  <c r="A2525" i="1"/>
  <c r="X2524" i="1"/>
  <c r="A2524" i="1"/>
  <c r="X2523" i="1"/>
  <c r="A2523" i="1"/>
  <c r="X2522" i="1"/>
  <c r="A2522" i="1"/>
  <c r="X2521" i="1"/>
  <c r="A2521" i="1"/>
  <c r="X2520" i="1"/>
  <c r="A2520" i="1"/>
  <c r="X2519" i="1"/>
  <c r="A2519" i="1"/>
  <c r="X2518" i="1"/>
  <c r="A2518" i="1"/>
  <c r="X2517" i="1"/>
  <c r="A2517" i="1"/>
  <c r="X2516" i="1"/>
  <c r="A2516" i="1"/>
  <c r="X2515" i="1"/>
  <c r="A2515" i="1"/>
  <c r="X2514" i="1"/>
  <c r="A2514" i="1"/>
  <c r="X2513" i="1"/>
  <c r="A2513" i="1"/>
  <c r="X2512" i="1"/>
  <c r="A2512" i="1"/>
  <c r="X2511" i="1"/>
  <c r="A2511" i="1"/>
  <c r="X2510" i="1"/>
  <c r="A2510" i="1"/>
  <c r="X2509" i="1"/>
  <c r="A2509" i="1"/>
  <c r="X2508" i="1"/>
  <c r="A2508" i="1"/>
  <c r="X2507" i="1"/>
  <c r="A2507" i="1"/>
  <c r="X2506" i="1"/>
  <c r="A2506" i="1"/>
  <c r="X2505" i="1"/>
  <c r="A2505" i="1"/>
  <c r="X2504" i="1"/>
  <c r="A2504" i="1"/>
  <c r="X2503" i="1"/>
  <c r="A2503" i="1"/>
  <c r="X2502" i="1"/>
  <c r="A2502" i="1"/>
  <c r="X2501" i="1"/>
  <c r="A2501" i="1"/>
  <c r="X2500" i="1"/>
  <c r="A2500" i="1"/>
  <c r="X2499" i="1"/>
  <c r="A2499" i="1"/>
  <c r="X2498" i="1"/>
  <c r="A2498" i="1"/>
  <c r="X2497" i="1"/>
  <c r="A2497" i="1"/>
  <c r="X2496" i="1"/>
  <c r="A2496" i="1"/>
  <c r="X2495" i="1"/>
  <c r="A2495" i="1"/>
  <c r="X2494" i="1"/>
  <c r="A2494" i="1"/>
  <c r="X2493" i="1"/>
  <c r="A2493" i="1"/>
  <c r="X2492" i="1"/>
  <c r="A2492" i="1"/>
  <c r="X2491" i="1"/>
  <c r="A2491" i="1"/>
  <c r="X2490" i="1"/>
  <c r="A2490" i="1"/>
  <c r="X2489" i="1"/>
  <c r="A2489" i="1"/>
  <c r="X2488" i="1"/>
  <c r="A2488" i="1"/>
  <c r="X2487" i="1"/>
  <c r="A2487" i="1"/>
  <c r="X2486" i="1"/>
  <c r="A2486" i="1"/>
  <c r="X2485" i="1"/>
  <c r="A2485" i="1"/>
  <c r="X2484" i="1"/>
  <c r="A2484" i="1"/>
  <c r="X2483" i="1"/>
  <c r="A2483" i="1"/>
  <c r="X2482" i="1"/>
  <c r="A2482" i="1"/>
  <c r="A2481" i="1"/>
  <c r="X2480" i="1"/>
  <c r="A2480" i="1"/>
  <c r="X2479" i="1"/>
  <c r="A2479" i="1"/>
  <c r="X2478" i="1"/>
  <c r="A2478" i="1"/>
  <c r="X2477" i="1"/>
  <c r="A2477" i="1"/>
  <c r="A2476" i="1"/>
  <c r="A2475" i="1"/>
  <c r="A2474" i="1"/>
  <c r="A2473" i="1"/>
  <c r="X2472" i="1"/>
  <c r="A2472" i="1"/>
  <c r="X2471" i="1"/>
  <c r="A2471" i="1"/>
  <c r="X2470" i="1"/>
  <c r="A2470" i="1"/>
  <c r="X2469" i="1"/>
  <c r="A2469" i="1"/>
  <c r="A2468" i="1"/>
  <c r="A2467" i="1"/>
  <c r="A2466" i="1"/>
  <c r="A2465" i="1"/>
  <c r="X2464" i="1"/>
  <c r="A2464" i="1"/>
  <c r="X2463" i="1"/>
  <c r="A2463" i="1"/>
  <c r="X2462" i="1"/>
  <c r="A2462" i="1"/>
  <c r="X2461" i="1"/>
  <c r="A2461" i="1"/>
  <c r="A2460" i="1"/>
  <c r="A2459" i="1"/>
  <c r="A2458" i="1"/>
  <c r="A2457" i="1"/>
  <c r="X2456" i="1"/>
  <c r="A2456" i="1"/>
  <c r="X2455" i="1"/>
  <c r="A2455" i="1"/>
  <c r="X2454" i="1"/>
  <c r="A2454" i="1"/>
  <c r="X2453" i="1"/>
  <c r="A2453" i="1"/>
  <c r="A2452" i="1"/>
  <c r="A2451" i="1"/>
  <c r="A2450" i="1"/>
  <c r="A2449" i="1"/>
  <c r="X2448" i="1"/>
  <c r="A2448" i="1"/>
  <c r="X2447" i="1"/>
  <c r="A2447" i="1"/>
  <c r="X2446" i="1"/>
  <c r="A2446" i="1"/>
  <c r="X2445" i="1"/>
  <c r="A2445" i="1"/>
  <c r="X2444" i="1"/>
  <c r="A2444" i="1"/>
  <c r="A2443" i="1"/>
  <c r="A2442" i="1"/>
  <c r="A2441" i="1"/>
  <c r="X2440" i="1"/>
  <c r="A2440" i="1"/>
  <c r="X2439" i="1"/>
  <c r="A2439" i="1"/>
  <c r="X2438" i="1"/>
  <c r="A2438" i="1"/>
  <c r="X2437" i="1"/>
  <c r="A2437" i="1"/>
  <c r="A2436" i="1"/>
  <c r="A2435" i="1"/>
  <c r="A2434" i="1"/>
  <c r="A2433" i="1"/>
  <c r="X2432" i="1"/>
  <c r="A2432" i="1"/>
  <c r="X2431" i="1"/>
  <c r="A2431" i="1"/>
  <c r="X2430" i="1"/>
  <c r="A2430" i="1"/>
  <c r="X2429" i="1"/>
  <c r="A2429" i="1"/>
  <c r="X2428" i="1"/>
  <c r="A2428" i="1"/>
  <c r="A2427" i="1"/>
  <c r="A2426" i="1"/>
  <c r="A2425" i="1"/>
  <c r="A2424" i="1"/>
  <c r="X2423" i="1"/>
  <c r="A2423" i="1"/>
  <c r="X2422" i="1"/>
  <c r="A2422" i="1"/>
  <c r="A2421" i="1"/>
  <c r="A2420" i="1"/>
  <c r="A2419" i="1"/>
  <c r="A2418" i="1"/>
  <c r="A2417" i="1"/>
  <c r="X2417" i="1" s="1"/>
  <c r="A2416" i="1"/>
  <c r="X2416" i="1" s="1"/>
  <c r="X2415" i="1"/>
  <c r="A2415" i="1"/>
  <c r="X2414" i="1"/>
  <c r="A2414" i="1"/>
  <c r="A2413" i="1"/>
  <c r="A2412" i="1"/>
  <c r="A2411" i="1"/>
  <c r="A2410" i="1"/>
  <c r="A2409" i="1"/>
  <c r="X2409" i="1" s="1"/>
  <c r="A2408" i="1"/>
  <c r="X2408" i="1" s="1"/>
  <c r="X2407" i="1"/>
  <c r="A2407" i="1"/>
  <c r="X2406" i="1"/>
  <c r="A2406" i="1"/>
  <c r="A2405" i="1"/>
  <c r="A2404" i="1"/>
  <c r="A2403" i="1"/>
  <c r="A2402" i="1"/>
  <c r="A2401" i="1"/>
  <c r="X2401" i="1" s="1"/>
  <c r="A2400" i="1"/>
  <c r="X2400" i="1" s="1"/>
  <c r="X2399" i="1"/>
  <c r="A2399" i="1"/>
  <c r="X2398" i="1"/>
  <c r="A2398" i="1"/>
  <c r="A2397" i="1"/>
  <c r="A2396" i="1"/>
  <c r="A2395" i="1"/>
  <c r="A2394" i="1"/>
  <c r="A2393" i="1"/>
  <c r="X2393" i="1" s="1"/>
  <c r="A2392" i="1"/>
  <c r="X2392" i="1" s="1"/>
  <c r="X2391" i="1"/>
  <c r="A2391" i="1"/>
  <c r="X2390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X2359" i="1"/>
  <c r="A2359" i="1"/>
  <c r="X2358" i="1"/>
  <c r="A2358" i="1"/>
  <c r="A2357" i="1"/>
  <c r="X2357" i="1" s="1"/>
  <c r="X2356" i="1"/>
  <c r="A2356" i="1"/>
  <c r="A2355" i="1"/>
  <c r="A2354" i="1"/>
  <c r="A2353" i="1"/>
  <c r="X2352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X2008" i="1"/>
  <c r="A2008" i="1"/>
  <c r="X2007" i="1"/>
  <c r="A2007" i="1"/>
  <c r="X2006" i="1"/>
  <c r="A2006" i="1"/>
  <c r="X2005" i="1"/>
  <c r="A2005" i="1"/>
  <c r="A2004" i="1"/>
  <c r="A2003" i="1"/>
  <c r="A2002" i="1"/>
  <c r="A2001" i="1"/>
  <c r="X2000" i="1"/>
  <c r="A2000" i="1"/>
  <c r="X1999" i="1"/>
  <c r="A1999" i="1"/>
  <c r="X1998" i="1"/>
  <c r="A1998" i="1"/>
  <c r="X1997" i="1"/>
  <c r="A1997" i="1"/>
  <c r="A1996" i="1"/>
  <c r="A1995" i="1"/>
  <c r="A1994" i="1"/>
  <c r="A1993" i="1"/>
  <c r="X1992" i="1"/>
  <c r="A1992" i="1"/>
  <c r="X1991" i="1"/>
  <c r="A1991" i="1"/>
  <c r="X1990" i="1"/>
  <c r="A1990" i="1"/>
  <c r="X1989" i="1"/>
  <c r="A1989" i="1"/>
  <c r="A1988" i="1"/>
  <c r="A1987" i="1"/>
  <c r="A1986" i="1"/>
  <c r="A1985" i="1"/>
  <c r="X1984" i="1"/>
  <c r="A1984" i="1"/>
  <c r="X1983" i="1"/>
  <c r="A1983" i="1"/>
  <c r="X1982" i="1"/>
  <c r="A1982" i="1"/>
  <c r="X1981" i="1"/>
  <c r="A1981" i="1"/>
  <c r="A1980" i="1"/>
  <c r="A1979" i="1"/>
  <c r="A1978" i="1"/>
  <c r="A1977" i="1"/>
  <c r="X1976" i="1"/>
  <c r="A1976" i="1"/>
  <c r="X1975" i="1"/>
  <c r="A1975" i="1"/>
  <c r="X1974" i="1"/>
  <c r="A1974" i="1"/>
  <c r="X1973" i="1"/>
  <c r="A1973" i="1"/>
  <c r="A1972" i="1"/>
  <c r="A1971" i="1"/>
  <c r="A1970" i="1"/>
  <c r="A1969" i="1"/>
  <c r="X1968" i="1"/>
  <c r="A1968" i="1"/>
  <c r="X1967" i="1"/>
  <c r="A1967" i="1"/>
  <c r="X1966" i="1"/>
  <c r="A1966" i="1"/>
  <c r="X1965" i="1"/>
  <c r="A1965" i="1"/>
  <c r="A1964" i="1"/>
  <c r="A1963" i="1"/>
  <c r="A1962" i="1"/>
  <c r="A1961" i="1"/>
  <c r="X1960" i="1"/>
  <c r="A1960" i="1"/>
  <c r="X1959" i="1"/>
  <c r="A1959" i="1"/>
  <c r="A1958" i="1"/>
  <c r="X1958" i="1" s="1"/>
  <c r="A1957" i="1"/>
  <c r="X1957" i="1" s="1"/>
  <c r="A1956" i="1"/>
  <c r="X1956" i="1" s="1"/>
  <c r="A1955" i="1"/>
  <c r="X1955" i="1" s="1"/>
  <c r="A1954" i="1"/>
  <c r="X1954" i="1" s="1"/>
  <c r="A1953" i="1"/>
  <c r="X1953" i="1" s="1"/>
  <c r="A1952" i="1"/>
  <c r="X1952" i="1" s="1"/>
  <c r="A1951" i="1"/>
  <c r="X1951" i="1" s="1"/>
  <c r="A1950" i="1"/>
  <c r="X1950" i="1" s="1"/>
  <c r="A1949" i="1"/>
  <c r="X1949" i="1" s="1"/>
  <c r="A1948" i="1"/>
  <c r="X1948" i="1" s="1"/>
  <c r="A1947" i="1"/>
  <c r="X1947" i="1" s="1"/>
  <c r="A1946" i="1"/>
  <c r="X1946" i="1" s="1"/>
  <c r="A1945" i="1"/>
  <c r="X1945" i="1" s="1"/>
  <c r="A1944" i="1"/>
  <c r="X1944" i="1" s="1"/>
  <c r="A1943" i="1"/>
  <c r="X1943" i="1" s="1"/>
  <c r="A1942" i="1"/>
  <c r="X1942" i="1" s="1"/>
  <c r="A1941" i="1"/>
  <c r="X1941" i="1" s="1"/>
  <c r="A1940" i="1"/>
  <c r="X1940" i="1" s="1"/>
  <c r="A1939" i="1"/>
  <c r="X1939" i="1" s="1"/>
  <c r="A1938" i="1"/>
  <c r="X1938" i="1" s="1"/>
  <c r="A1937" i="1"/>
  <c r="X1937" i="1" s="1"/>
  <c r="A1936" i="1"/>
  <c r="X1936" i="1" s="1"/>
  <c r="A1935" i="1"/>
  <c r="X1935" i="1" s="1"/>
  <c r="A1934" i="1"/>
  <c r="X1934" i="1" s="1"/>
  <c r="A1933" i="1"/>
  <c r="X1933" i="1" s="1"/>
  <c r="A1932" i="1"/>
  <c r="X1932" i="1" s="1"/>
  <c r="A1931" i="1"/>
  <c r="X1931" i="1" s="1"/>
  <c r="A1930" i="1"/>
  <c r="X1930" i="1" s="1"/>
  <c r="A1929" i="1"/>
  <c r="X1929" i="1" s="1"/>
  <c r="A1928" i="1"/>
  <c r="X1928" i="1" s="1"/>
  <c r="A1927" i="1"/>
  <c r="X1927" i="1" s="1"/>
  <c r="A1926" i="1"/>
  <c r="X1926" i="1" s="1"/>
  <c r="A1925" i="1"/>
  <c r="X1925" i="1" s="1"/>
  <c r="A1924" i="1"/>
  <c r="X1924" i="1" s="1"/>
  <c r="A1923" i="1"/>
  <c r="X1923" i="1" s="1"/>
  <c r="A1922" i="1"/>
  <c r="X1922" i="1" s="1"/>
  <c r="A1921" i="1"/>
  <c r="X1921" i="1" s="1"/>
  <c r="A1920" i="1"/>
  <c r="X1920" i="1" s="1"/>
  <c r="A1919" i="1"/>
  <c r="X1919" i="1" s="1"/>
  <c r="A1918" i="1"/>
  <c r="X1918" i="1" s="1"/>
  <c r="A1917" i="1"/>
  <c r="X1917" i="1" s="1"/>
  <c r="A1916" i="1"/>
  <c r="X1916" i="1" s="1"/>
  <c r="A1915" i="1"/>
  <c r="X1915" i="1" s="1"/>
  <c r="A1914" i="1"/>
  <c r="X1914" i="1" s="1"/>
  <c r="A1913" i="1"/>
  <c r="X1913" i="1" s="1"/>
  <c r="A1912" i="1"/>
  <c r="X1912" i="1" s="1"/>
  <c r="A1911" i="1"/>
  <c r="X1911" i="1" s="1"/>
  <c r="A1910" i="1"/>
  <c r="X1910" i="1" s="1"/>
  <c r="A1909" i="1"/>
  <c r="X1909" i="1" s="1"/>
  <c r="A1908" i="1"/>
  <c r="X1908" i="1" s="1"/>
  <c r="A1907" i="1"/>
  <c r="X1907" i="1" s="1"/>
  <c r="A1906" i="1"/>
  <c r="X1906" i="1" s="1"/>
  <c r="A1905" i="1"/>
  <c r="X1905" i="1" s="1"/>
  <c r="A1904" i="1"/>
  <c r="X1904" i="1" s="1"/>
  <c r="A1903" i="1"/>
  <c r="X1903" i="1" s="1"/>
  <c r="A1902" i="1"/>
  <c r="X1902" i="1" s="1"/>
  <c r="A1901" i="1"/>
  <c r="X1901" i="1" s="1"/>
  <c r="A1900" i="1"/>
  <c r="X1900" i="1" s="1"/>
  <c r="A1899" i="1"/>
  <c r="X1899" i="1" s="1"/>
  <c r="A1898" i="1"/>
  <c r="X1898" i="1" s="1"/>
  <c r="A1897" i="1"/>
  <c r="X1897" i="1" s="1"/>
  <c r="A1896" i="1"/>
  <c r="X1896" i="1" s="1"/>
  <c r="A1895" i="1"/>
  <c r="X1895" i="1" s="1"/>
  <c r="A1894" i="1"/>
  <c r="X1894" i="1" s="1"/>
  <c r="A1893" i="1"/>
  <c r="X1893" i="1" s="1"/>
  <c r="A1892" i="1"/>
  <c r="X1892" i="1" s="1"/>
  <c r="A1891" i="1"/>
  <c r="X1891" i="1" s="1"/>
  <c r="A1890" i="1"/>
  <c r="X1890" i="1" s="1"/>
  <c r="A1889" i="1"/>
  <c r="X1889" i="1" s="1"/>
  <c r="A1888" i="1"/>
  <c r="X1888" i="1" s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X1782" i="1"/>
  <c r="A1782" i="1"/>
  <c r="X1781" i="1"/>
  <c r="A1781" i="1"/>
  <c r="X1780" i="1"/>
  <c r="A1780" i="1"/>
  <c r="X1779" i="1"/>
  <c r="A1779" i="1"/>
  <c r="A1778" i="1"/>
  <c r="A1777" i="1"/>
  <c r="A1776" i="1"/>
  <c r="A1775" i="1"/>
  <c r="X1774" i="1"/>
  <c r="A1774" i="1"/>
  <c r="X1773" i="1"/>
  <c r="A1773" i="1"/>
  <c r="X1772" i="1"/>
  <c r="A1772" i="1"/>
  <c r="X1771" i="1"/>
  <c r="A1771" i="1"/>
  <c r="A1770" i="1"/>
  <c r="A1769" i="1"/>
  <c r="A1768" i="1"/>
  <c r="A1767" i="1"/>
  <c r="X1766" i="1"/>
  <c r="A1766" i="1"/>
  <c r="X1765" i="1"/>
  <c r="A1765" i="1"/>
  <c r="X1764" i="1"/>
  <c r="A1764" i="1"/>
  <c r="X1763" i="1"/>
  <c r="A1763" i="1"/>
  <c r="A1762" i="1"/>
  <c r="A1761" i="1"/>
  <c r="A1760" i="1"/>
  <c r="A1759" i="1"/>
  <c r="X1758" i="1"/>
  <c r="A1758" i="1"/>
  <c r="X1757" i="1"/>
  <c r="A1757" i="1"/>
  <c r="X1756" i="1"/>
  <c r="A1756" i="1"/>
  <c r="X1755" i="1"/>
  <c r="A1755" i="1"/>
  <c r="A1754" i="1"/>
  <c r="A1753" i="1"/>
  <c r="A1752" i="1"/>
  <c r="A1751" i="1"/>
  <c r="X1750" i="1"/>
  <c r="A1750" i="1"/>
  <c r="X1749" i="1"/>
  <c r="A1749" i="1"/>
  <c r="X1748" i="1"/>
  <c r="A1748" i="1"/>
  <c r="X1747" i="1"/>
  <c r="A1747" i="1"/>
  <c r="A1746" i="1"/>
  <c r="A1745" i="1"/>
  <c r="A1744" i="1"/>
  <c r="A1743" i="1"/>
  <c r="X1742" i="1"/>
  <c r="A1742" i="1"/>
  <c r="X1741" i="1"/>
  <c r="A1741" i="1"/>
  <c r="X1740" i="1"/>
  <c r="A1740" i="1"/>
  <c r="X1739" i="1"/>
  <c r="A1739" i="1"/>
  <c r="A1738" i="1"/>
  <c r="A1737" i="1"/>
  <c r="A1736" i="1"/>
  <c r="A1735" i="1"/>
  <c r="X1734" i="1"/>
  <c r="A1734" i="1"/>
  <c r="X1733" i="1"/>
  <c r="A1733" i="1"/>
  <c r="X1732" i="1"/>
  <c r="A1732" i="1"/>
  <c r="X1731" i="1"/>
  <c r="A1731" i="1"/>
  <c r="A1730" i="1"/>
  <c r="A1729" i="1"/>
  <c r="A1728" i="1"/>
  <c r="A1727" i="1"/>
  <c r="X1726" i="1"/>
  <c r="A1726" i="1"/>
  <c r="X1725" i="1"/>
  <c r="A1725" i="1"/>
  <c r="X1724" i="1"/>
  <c r="A1724" i="1"/>
  <c r="X1723" i="1"/>
  <c r="A1723" i="1"/>
  <c r="A1722" i="1"/>
  <c r="A1721" i="1"/>
  <c r="A1720" i="1"/>
  <c r="A1719" i="1"/>
  <c r="X1718" i="1"/>
  <c r="A1718" i="1"/>
  <c r="X1717" i="1"/>
  <c r="A1717" i="1"/>
  <c r="X1716" i="1"/>
  <c r="A1716" i="1"/>
  <c r="X1715" i="1"/>
  <c r="A1715" i="1"/>
  <c r="A1714" i="1"/>
  <c r="A1713" i="1"/>
  <c r="A1712" i="1"/>
  <c r="A1711" i="1"/>
  <c r="X1710" i="1"/>
  <c r="A1710" i="1"/>
  <c r="X1709" i="1"/>
  <c r="A1709" i="1"/>
  <c r="X1708" i="1"/>
  <c r="A1708" i="1"/>
  <c r="X1707" i="1"/>
  <c r="A1707" i="1"/>
  <c r="A1706" i="1"/>
  <c r="A1705" i="1"/>
  <c r="A1704" i="1"/>
  <c r="A1703" i="1"/>
  <c r="X1702" i="1"/>
  <c r="A1702" i="1"/>
  <c r="X1701" i="1"/>
  <c r="A1701" i="1"/>
  <c r="X1700" i="1"/>
  <c r="A1700" i="1"/>
  <c r="X1699" i="1"/>
  <c r="A1699" i="1"/>
  <c r="A1698" i="1"/>
  <c r="A1697" i="1"/>
  <c r="A1696" i="1"/>
  <c r="A1695" i="1"/>
  <c r="X1694" i="1"/>
  <c r="A1694" i="1"/>
  <c r="X1693" i="1"/>
  <c r="A1693" i="1"/>
  <c r="X1692" i="1"/>
  <c r="A1692" i="1"/>
  <c r="X1691" i="1"/>
  <c r="A1691" i="1"/>
  <c r="A1690" i="1"/>
  <c r="A1689" i="1"/>
  <c r="A1688" i="1"/>
  <c r="A1687" i="1"/>
  <c r="X1686" i="1"/>
  <c r="A1686" i="1"/>
  <c r="X1685" i="1"/>
  <c r="A1685" i="1"/>
  <c r="X1684" i="1"/>
  <c r="A1684" i="1"/>
  <c r="X1683" i="1"/>
  <c r="A1683" i="1"/>
  <c r="X1682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X1487" i="1"/>
  <c r="A1487" i="1"/>
  <c r="X1486" i="1"/>
  <c r="A1486" i="1"/>
  <c r="X1485" i="1"/>
  <c r="A1485" i="1"/>
  <c r="X1484" i="1"/>
  <c r="A1484" i="1"/>
  <c r="A1483" i="1"/>
  <c r="A1482" i="1"/>
  <c r="A1481" i="1"/>
  <c r="A1480" i="1"/>
  <c r="X1479" i="1"/>
  <c r="A1479" i="1"/>
  <c r="X1478" i="1"/>
  <c r="A1478" i="1"/>
  <c r="X1477" i="1"/>
  <c r="A1477" i="1"/>
  <c r="X1476" i="1"/>
  <c r="A1476" i="1"/>
  <c r="A1475" i="1"/>
  <c r="A1474" i="1"/>
  <c r="A1473" i="1"/>
  <c r="A1472" i="1"/>
  <c r="X1471" i="1"/>
  <c r="A1471" i="1"/>
  <c r="X1470" i="1"/>
  <c r="A1470" i="1"/>
  <c r="X1469" i="1"/>
  <c r="A1469" i="1"/>
  <c r="X1468" i="1"/>
  <c r="A1468" i="1"/>
  <c r="A1467" i="1"/>
  <c r="A1466" i="1"/>
  <c r="A1465" i="1"/>
  <c r="A1464" i="1"/>
  <c r="X1463" i="1"/>
  <c r="A1463" i="1"/>
  <c r="X1462" i="1"/>
  <c r="A1462" i="1"/>
  <c r="X1461" i="1"/>
  <c r="A1461" i="1"/>
  <c r="X1460" i="1"/>
  <c r="A1460" i="1"/>
  <c r="A1459" i="1"/>
  <c r="A1458" i="1"/>
  <c r="A1457" i="1"/>
  <c r="A1456" i="1"/>
  <c r="X1455" i="1"/>
  <c r="A1455" i="1"/>
  <c r="X1454" i="1"/>
  <c r="A1454" i="1"/>
  <c r="X1453" i="1"/>
  <c r="A1453" i="1"/>
  <c r="X1452" i="1"/>
  <c r="A1452" i="1"/>
  <c r="A1451" i="1"/>
  <c r="A1450" i="1"/>
  <c r="A1449" i="1"/>
  <c r="A1448" i="1"/>
  <c r="X1447" i="1"/>
  <c r="A1447" i="1"/>
  <c r="X1446" i="1"/>
  <c r="A1446" i="1"/>
  <c r="X1445" i="1"/>
  <c r="A1445" i="1"/>
  <c r="X1444" i="1"/>
  <c r="A1444" i="1"/>
  <c r="A1443" i="1"/>
  <c r="A1442" i="1"/>
  <c r="A1441" i="1"/>
  <c r="A1440" i="1"/>
  <c r="X1439" i="1"/>
  <c r="A1439" i="1"/>
  <c r="X1438" i="1"/>
  <c r="A1438" i="1"/>
  <c r="X1437" i="1"/>
  <c r="A1437" i="1"/>
  <c r="X1436" i="1"/>
  <c r="A1436" i="1"/>
  <c r="A1435" i="1"/>
  <c r="A1434" i="1"/>
  <c r="A1433" i="1"/>
  <c r="A1432" i="1"/>
  <c r="X1431" i="1"/>
  <c r="A1431" i="1"/>
  <c r="X1430" i="1"/>
  <c r="A1430" i="1"/>
  <c r="X1429" i="1"/>
  <c r="A1429" i="1"/>
  <c r="X1428" i="1"/>
  <c r="A1428" i="1"/>
  <c r="A1427" i="1"/>
  <c r="A1426" i="1"/>
  <c r="A1425" i="1"/>
  <c r="A1424" i="1"/>
  <c r="X1423" i="1"/>
  <c r="A1423" i="1"/>
  <c r="X1422" i="1"/>
  <c r="A1422" i="1"/>
  <c r="X1421" i="1"/>
  <c r="A1421" i="1"/>
  <c r="X1420" i="1"/>
  <c r="A1420" i="1"/>
  <c r="A1419" i="1"/>
  <c r="A1418" i="1"/>
  <c r="A1417" i="1"/>
  <c r="A1416" i="1"/>
  <c r="X1415" i="1"/>
  <c r="A1415" i="1"/>
  <c r="X1414" i="1"/>
  <c r="A1414" i="1"/>
  <c r="X1413" i="1"/>
  <c r="A1413" i="1"/>
  <c r="X1412" i="1"/>
  <c r="A1412" i="1"/>
  <c r="A1411" i="1"/>
  <c r="A1410" i="1"/>
  <c r="A1409" i="1"/>
  <c r="A1408" i="1"/>
  <c r="X1407" i="1"/>
  <c r="A1407" i="1"/>
  <c r="X1406" i="1"/>
  <c r="A1406" i="1"/>
  <c r="X1405" i="1"/>
  <c r="A1405" i="1"/>
  <c r="X1404" i="1"/>
  <c r="A1404" i="1"/>
  <c r="A1403" i="1"/>
  <c r="A1402" i="1"/>
  <c r="X1401" i="1"/>
  <c r="A1401" i="1"/>
  <c r="A1400" i="1"/>
  <c r="X1399" i="1"/>
  <c r="A1399" i="1"/>
  <c r="X1398" i="1"/>
  <c r="A1398" i="1"/>
  <c r="X1397" i="1"/>
  <c r="A1397" i="1"/>
  <c r="X1396" i="1"/>
  <c r="A1396" i="1"/>
  <c r="A1395" i="1"/>
  <c r="A1394" i="1"/>
  <c r="X1393" i="1"/>
  <c r="A1393" i="1"/>
  <c r="A1392" i="1"/>
  <c r="X1391" i="1"/>
  <c r="A1391" i="1"/>
  <c r="X1390" i="1"/>
  <c r="A1390" i="1"/>
  <c r="X1389" i="1"/>
  <c r="A1389" i="1"/>
  <c r="X1388" i="1"/>
  <c r="A1388" i="1"/>
  <c r="X1387" i="1"/>
  <c r="A1387" i="1"/>
  <c r="X1386" i="1"/>
  <c r="A1386" i="1"/>
  <c r="X1385" i="1"/>
  <c r="A1385" i="1"/>
  <c r="X1384" i="1"/>
  <c r="A1384" i="1"/>
  <c r="X1383" i="1"/>
  <c r="A1383" i="1"/>
  <c r="X1382" i="1"/>
  <c r="A1382" i="1"/>
  <c r="X1381" i="1"/>
  <c r="A1381" i="1"/>
  <c r="X1380" i="1"/>
  <c r="A1380" i="1"/>
  <c r="X1379" i="1"/>
  <c r="A1379" i="1"/>
  <c r="X1378" i="1"/>
  <c r="A1378" i="1"/>
  <c r="X1377" i="1"/>
  <c r="A1377" i="1"/>
  <c r="X1376" i="1"/>
  <c r="A1376" i="1"/>
  <c r="X1375" i="1"/>
  <c r="A1375" i="1"/>
  <c r="X1374" i="1"/>
  <c r="A1374" i="1"/>
  <c r="X1373" i="1"/>
  <c r="A1373" i="1"/>
  <c r="X1372" i="1"/>
  <c r="A1372" i="1"/>
  <c r="X1371" i="1"/>
  <c r="A1371" i="1"/>
  <c r="X1370" i="1"/>
  <c r="A1370" i="1"/>
  <c r="X1369" i="1"/>
  <c r="A1369" i="1"/>
  <c r="X1368" i="1"/>
  <c r="A1368" i="1"/>
  <c r="X1367" i="1"/>
  <c r="A1367" i="1"/>
  <c r="X1366" i="1"/>
  <c r="A1366" i="1"/>
  <c r="X1365" i="1"/>
  <c r="A1365" i="1"/>
  <c r="X1364" i="1"/>
  <c r="A1364" i="1"/>
  <c r="X1363" i="1"/>
  <c r="A1363" i="1"/>
  <c r="X1362" i="1"/>
  <c r="A1362" i="1"/>
  <c r="X1361" i="1"/>
  <c r="A1361" i="1"/>
  <c r="X1360" i="1"/>
  <c r="A1360" i="1"/>
  <c r="X1359" i="1"/>
  <c r="A1359" i="1"/>
  <c r="X1358" i="1"/>
  <c r="A1358" i="1"/>
  <c r="X1357" i="1"/>
  <c r="A1357" i="1"/>
  <c r="X1356" i="1"/>
  <c r="A1356" i="1"/>
  <c r="X1355" i="1"/>
  <c r="A1355" i="1"/>
  <c r="X1354" i="1"/>
  <c r="A1354" i="1"/>
  <c r="X1353" i="1"/>
  <c r="A1353" i="1"/>
  <c r="X1352" i="1"/>
  <c r="A1352" i="1"/>
  <c r="X1351" i="1"/>
  <c r="A1351" i="1"/>
  <c r="X1350" i="1"/>
  <c r="A1350" i="1"/>
  <c r="X1349" i="1"/>
  <c r="A1349" i="1"/>
  <c r="X1348" i="1"/>
  <c r="A1348" i="1"/>
  <c r="X1347" i="1"/>
  <c r="A1347" i="1"/>
  <c r="X1346" i="1"/>
  <c r="A1346" i="1"/>
  <c r="X1345" i="1"/>
  <c r="A1345" i="1"/>
  <c r="X1344" i="1"/>
  <c r="A1344" i="1"/>
  <c r="X1343" i="1"/>
  <c r="A1343" i="1"/>
  <c r="X1342" i="1"/>
  <c r="A1342" i="1"/>
  <c r="X1341" i="1"/>
  <c r="A1341" i="1"/>
  <c r="X1340" i="1"/>
  <c r="A1340" i="1"/>
  <c r="X1339" i="1"/>
  <c r="A1339" i="1"/>
  <c r="X1338" i="1"/>
  <c r="A1338" i="1"/>
  <c r="X1337" i="1"/>
  <c r="A1337" i="1"/>
  <c r="X1336" i="1"/>
  <c r="A1336" i="1"/>
  <c r="X1335" i="1"/>
  <c r="A1335" i="1"/>
  <c r="X1334" i="1"/>
  <c r="A1334" i="1"/>
  <c r="X1333" i="1"/>
  <c r="A1333" i="1"/>
  <c r="X1332" i="1"/>
  <c r="A1332" i="1"/>
  <c r="X1331" i="1"/>
  <c r="A1331" i="1"/>
  <c r="X1330" i="1"/>
  <c r="A1330" i="1"/>
  <c r="X1329" i="1"/>
  <c r="A1329" i="1"/>
  <c r="X1328" i="1"/>
  <c r="A1328" i="1"/>
  <c r="X1327" i="1"/>
  <c r="A1327" i="1"/>
  <c r="X1326" i="1"/>
  <c r="A1326" i="1"/>
  <c r="X1325" i="1"/>
  <c r="A1325" i="1"/>
  <c r="X1324" i="1"/>
  <c r="A1324" i="1"/>
  <c r="X1323" i="1"/>
  <c r="A1323" i="1"/>
  <c r="X1322" i="1"/>
  <c r="A1322" i="1"/>
  <c r="X1321" i="1"/>
  <c r="A1321" i="1"/>
  <c r="X1320" i="1"/>
  <c r="A1320" i="1"/>
  <c r="A1319" i="1"/>
  <c r="A1318" i="1"/>
  <c r="X1317" i="1"/>
  <c r="A1317" i="1"/>
  <c r="A1316" i="1"/>
  <c r="A1315" i="1"/>
  <c r="A1314" i="1"/>
  <c r="X1313" i="1"/>
  <c r="A1313" i="1"/>
  <c r="A1312" i="1"/>
  <c r="A1311" i="1"/>
  <c r="A1310" i="1"/>
  <c r="X1309" i="1"/>
  <c r="A1309" i="1"/>
  <c r="A1308" i="1"/>
  <c r="A1307" i="1"/>
  <c r="X1306" i="1"/>
  <c r="A1306" i="1"/>
  <c r="X1305" i="1"/>
  <c r="A1305" i="1"/>
  <c r="X1304" i="1"/>
  <c r="A1304" i="1"/>
  <c r="A1303" i="1"/>
  <c r="A1302" i="1"/>
  <c r="A1301" i="1"/>
  <c r="A1300" i="1"/>
  <c r="X1299" i="1"/>
  <c r="A1299" i="1"/>
  <c r="X1298" i="1"/>
  <c r="A1298" i="1"/>
  <c r="X1297" i="1"/>
  <c r="A1297" i="1"/>
  <c r="X1296" i="1"/>
  <c r="A1296" i="1"/>
  <c r="A1295" i="1"/>
  <c r="A1294" i="1"/>
  <c r="A1293" i="1"/>
  <c r="A1292" i="1"/>
  <c r="X1291" i="1"/>
  <c r="A1291" i="1"/>
  <c r="X1290" i="1"/>
  <c r="A1290" i="1"/>
  <c r="X1289" i="1"/>
  <c r="A1289" i="1"/>
  <c r="X1288" i="1"/>
  <c r="A1288" i="1"/>
  <c r="A1287" i="1"/>
  <c r="A1286" i="1"/>
  <c r="A1285" i="1"/>
  <c r="A1284" i="1"/>
  <c r="X1283" i="1"/>
  <c r="A1283" i="1"/>
  <c r="X1282" i="1"/>
  <c r="A1282" i="1"/>
  <c r="X1281" i="1"/>
  <c r="A1281" i="1"/>
  <c r="X1280" i="1"/>
  <c r="A1280" i="1"/>
  <c r="A1279" i="1"/>
  <c r="A1278" i="1"/>
  <c r="A1277" i="1"/>
  <c r="A1276" i="1"/>
  <c r="X1275" i="1"/>
  <c r="A1275" i="1"/>
  <c r="X1274" i="1"/>
  <c r="A1274" i="1"/>
  <c r="X1273" i="1"/>
  <c r="A1273" i="1"/>
  <c r="X1272" i="1"/>
  <c r="A1272" i="1"/>
  <c r="A1271" i="1"/>
  <c r="A1270" i="1"/>
  <c r="A1269" i="1"/>
  <c r="A1268" i="1"/>
  <c r="X1267" i="1"/>
  <c r="A1267" i="1"/>
  <c r="X1266" i="1"/>
  <c r="A1266" i="1"/>
  <c r="X1265" i="1"/>
  <c r="A1265" i="1"/>
  <c r="X1264" i="1"/>
  <c r="A1264" i="1"/>
  <c r="A1263" i="1"/>
  <c r="A1262" i="1"/>
  <c r="A1261" i="1"/>
  <c r="A1260" i="1"/>
  <c r="X1259" i="1"/>
  <c r="A1259" i="1"/>
  <c r="X1258" i="1"/>
  <c r="A1258" i="1"/>
  <c r="X1257" i="1"/>
  <c r="A1257" i="1"/>
  <c r="X1256" i="1"/>
  <c r="A1256" i="1"/>
  <c r="A1255" i="1"/>
  <c r="A1254" i="1"/>
  <c r="A1253" i="1"/>
  <c r="A1252" i="1"/>
  <c r="X1251" i="1"/>
  <c r="A1251" i="1"/>
  <c r="X1250" i="1"/>
  <c r="A1250" i="1"/>
  <c r="X1249" i="1"/>
  <c r="A1249" i="1"/>
  <c r="X1248" i="1"/>
  <c r="A1248" i="1"/>
  <c r="A1247" i="1"/>
  <c r="A1246" i="1"/>
  <c r="A1245" i="1"/>
  <c r="A1244" i="1"/>
  <c r="X1243" i="1"/>
  <c r="A1243" i="1"/>
  <c r="X1242" i="1"/>
  <c r="A1242" i="1"/>
  <c r="X1241" i="1"/>
  <c r="A1241" i="1"/>
  <c r="X1240" i="1"/>
  <c r="A1240" i="1"/>
  <c r="A1239" i="1"/>
  <c r="A1238" i="1"/>
  <c r="A1237" i="1"/>
  <c r="A1236" i="1"/>
  <c r="X1235" i="1"/>
  <c r="A1235" i="1"/>
  <c r="X1234" i="1"/>
  <c r="A1234" i="1"/>
  <c r="X1233" i="1"/>
  <c r="A1233" i="1"/>
  <c r="X1232" i="1"/>
  <c r="A1232" i="1"/>
  <c r="A1231" i="1"/>
  <c r="X1231" i="1" s="1"/>
  <c r="A1230" i="1"/>
  <c r="X1230" i="1" s="1"/>
  <c r="A1229" i="1"/>
  <c r="X1229" i="1" s="1"/>
  <c r="A1228" i="1"/>
  <c r="X1228" i="1" s="1"/>
  <c r="A1227" i="1"/>
  <c r="X1227" i="1" s="1"/>
  <c r="A1226" i="1"/>
  <c r="X1226" i="1" s="1"/>
  <c r="A1225" i="1"/>
  <c r="X1225" i="1" s="1"/>
  <c r="A1224" i="1"/>
  <c r="X1224" i="1" s="1"/>
  <c r="A1223" i="1"/>
  <c r="X1223" i="1" s="1"/>
  <c r="A1222" i="1"/>
  <c r="X1222" i="1" s="1"/>
  <c r="A1221" i="1"/>
  <c r="X1221" i="1" s="1"/>
  <c r="A1220" i="1"/>
  <c r="X1220" i="1" s="1"/>
  <c r="A1219" i="1"/>
  <c r="X1219" i="1" s="1"/>
  <c r="A1218" i="1"/>
  <c r="X1218" i="1" s="1"/>
  <c r="A1217" i="1"/>
  <c r="X1217" i="1" s="1"/>
  <c r="A1216" i="1"/>
  <c r="X1216" i="1" s="1"/>
  <c r="A1215" i="1"/>
  <c r="X1215" i="1" s="1"/>
  <c r="A1214" i="1"/>
  <c r="X1214" i="1" s="1"/>
  <c r="A1213" i="1"/>
  <c r="X1213" i="1" s="1"/>
  <c r="A1212" i="1"/>
  <c r="X1212" i="1" s="1"/>
  <c r="A1211" i="1"/>
  <c r="X1211" i="1" s="1"/>
  <c r="A1210" i="1"/>
  <c r="X1210" i="1" s="1"/>
  <c r="A1209" i="1"/>
  <c r="X1209" i="1" s="1"/>
  <c r="A1208" i="1"/>
  <c r="X1208" i="1" s="1"/>
  <c r="A1207" i="1"/>
  <c r="X1207" i="1" s="1"/>
  <c r="A1206" i="1"/>
  <c r="X1206" i="1" s="1"/>
  <c r="A1205" i="1"/>
  <c r="X1205" i="1" s="1"/>
  <c r="A1204" i="1"/>
  <c r="X1204" i="1" s="1"/>
  <c r="A1203" i="1"/>
  <c r="X1203" i="1" s="1"/>
  <c r="A1202" i="1"/>
  <c r="X1202" i="1" s="1"/>
  <c r="A1201" i="1"/>
  <c r="X1201" i="1" s="1"/>
  <c r="A1200" i="1"/>
  <c r="X1200" i="1" s="1"/>
  <c r="A1199" i="1"/>
  <c r="X1199" i="1" s="1"/>
  <c r="A1198" i="1"/>
  <c r="X1198" i="1" s="1"/>
  <c r="A1197" i="1"/>
  <c r="X1197" i="1" s="1"/>
  <c r="A1196" i="1"/>
  <c r="X1196" i="1" s="1"/>
  <c r="A1195" i="1"/>
  <c r="X1195" i="1" s="1"/>
  <c r="A1194" i="1"/>
  <c r="X1194" i="1" s="1"/>
  <c r="A1193" i="1"/>
  <c r="X1193" i="1" s="1"/>
  <c r="A1192" i="1"/>
  <c r="X1192" i="1" s="1"/>
  <c r="A1191" i="1"/>
  <c r="X1191" i="1" s="1"/>
  <c r="A1190" i="1"/>
  <c r="X1190" i="1" s="1"/>
  <c r="A1189" i="1"/>
  <c r="X1189" i="1" s="1"/>
  <c r="A1188" i="1"/>
  <c r="X1188" i="1" s="1"/>
  <c r="A1187" i="1"/>
  <c r="X1187" i="1" s="1"/>
  <c r="A1186" i="1"/>
  <c r="X1186" i="1" s="1"/>
  <c r="A1185" i="1"/>
  <c r="X1185" i="1" s="1"/>
  <c r="A1184" i="1"/>
  <c r="X1184" i="1" s="1"/>
  <c r="A1183" i="1"/>
  <c r="X1183" i="1" s="1"/>
  <c r="A1182" i="1"/>
  <c r="X1182" i="1" s="1"/>
  <c r="A1181" i="1"/>
  <c r="X1181" i="1" s="1"/>
  <c r="A1180" i="1"/>
  <c r="X1180" i="1" s="1"/>
  <c r="A1179" i="1"/>
  <c r="X1179" i="1" s="1"/>
  <c r="A1178" i="1"/>
  <c r="X1178" i="1" s="1"/>
  <c r="A1177" i="1"/>
  <c r="X1177" i="1" s="1"/>
  <c r="A1176" i="1"/>
  <c r="X1176" i="1" s="1"/>
  <c r="A1175" i="1"/>
  <c r="X1175" i="1" s="1"/>
  <c r="A1174" i="1"/>
  <c r="X1174" i="1" s="1"/>
  <c r="A1173" i="1"/>
  <c r="X1173" i="1" s="1"/>
  <c r="A1172" i="1"/>
  <c r="X1172" i="1" s="1"/>
  <c r="A1171" i="1"/>
  <c r="X1171" i="1" s="1"/>
  <c r="A1170" i="1"/>
  <c r="X1170" i="1" s="1"/>
  <c r="A1169" i="1"/>
  <c r="X1169" i="1" s="1"/>
  <c r="A1168" i="1"/>
  <c r="X1168" i="1" s="1"/>
  <c r="A1167" i="1"/>
  <c r="X1167" i="1" s="1"/>
  <c r="A1166" i="1"/>
  <c r="X1166" i="1" s="1"/>
  <c r="A1165" i="1"/>
  <c r="X1165" i="1" s="1"/>
  <c r="A1164" i="1"/>
  <c r="X1164" i="1" s="1"/>
  <c r="A1163" i="1"/>
  <c r="X1163" i="1" s="1"/>
  <c r="A1162" i="1"/>
  <c r="X1162" i="1" s="1"/>
  <c r="A1161" i="1"/>
  <c r="X1161" i="1" s="1"/>
  <c r="A1160" i="1"/>
  <c r="X1160" i="1" s="1"/>
  <c r="A1159" i="1"/>
  <c r="X1159" i="1" s="1"/>
  <c r="A1158" i="1"/>
  <c r="X1158" i="1" s="1"/>
  <c r="A1157" i="1"/>
  <c r="X1157" i="1" s="1"/>
  <c r="A1156" i="1"/>
  <c r="X1156" i="1" s="1"/>
  <c r="A1155" i="1"/>
  <c r="X1155" i="1" s="1"/>
  <c r="A1154" i="1"/>
  <c r="X1154" i="1" s="1"/>
  <c r="A1153" i="1"/>
  <c r="X1153" i="1" s="1"/>
  <c r="A1152" i="1"/>
  <c r="X1152" i="1" s="1"/>
  <c r="A1151" i="1"/>
  <c r="X1151" i="1" s="1"/>
  <c r="A1150" i="1"/>
  <c r="X1150" i="1" s="1"/>
  <c r="A1149" i="1"/>
  <c r="X1149" i="1" s="1"/>
  <c r="A1148" i="1"/>
  <c r="X1148" i="1" s="1"/>
  <c r="A1147" i="1"/>
  <c r="X1147" i="1" s="1"/>
  <c r="A1146" i="1"/>
  <c r="X1146" i="1" s="1"/>
  <c r="A1145" i="1"/>
  <c r="X1145" i="1" s="1"/>
  <c r="A1144" i="1"/>
  <c r="X1144" i="1" s="1"/>
  <c r="A1143" i="1"/>
  <c r="X1143" i="1" s="1"/>
  <c r="A1142" i="1"/>
  <c r="X1142" i="1" s="1"/>
  <c r="A1141" i="1"/>
  <c r="X1141" i="1" s="1"/>
  <c r="A1140" i="1"/>
  <c r="X1140" i="1" s="1"/>
  <c r="A1139" i="1"/>
  <c r="X1139" i="1" s="1"/>
  <c r="A1138" i="1"/>
  <c r="X1138" i="1" s="1"/>
  <c r="A1137" i="1"/>
  <c r="X1137" i="1" s="1"/>
  <c r="A1136" i="1"/>
  <c r="X1136" i="1" s="1"/>
  <c r="A1135" i="1"/>
  <c r="X1135" i="1" s="1"/>
  <c r="A1134" i="1"/>
  <c r="X1134" i="1" s="1"/>
  <c r="A1133" i="1"/>
  <c r="X1133" i="1" s="1"/>
  <c r="A1132" i="1"/>
  <c r="X1132" i="1" s="1"/>
  <c r="A1131" i="1"/>
  <c r="X1131" i="1" s="1"/>
  <c r="A1130" i="1"/>
  <c r="X1130" i="1" s="1"/>
  <c r="A1129" i="1"/>
  <c r="X1129" i="1" s="1"/>
  <c r="A1128" i="1"/>
  <c r="X1128" i="1" s="1"/>
  <c r="A1127" i="1"/>
  <c r="X1127" i="1" s="1"/>
  <c r="A1126" i="1"/>
  <c r="X1126" i="1" s="1"/>
  <c r="A1125" i="1"/>
  <c r="X1125" i="1" s="1"/>
  <c r="A1124" i="1"/>
  <c r="X1124" i="1" s="1"/>
  <c r="A1123" i="1"/>
  <c r="X1123" i="1" s="1"/>
  <c r="A1122" i="1"/>
  <c r="X1122" i="1" s="1"/>
  <c r="A1121" i="1"/>
  <c r="X1121" i="1" s="1"/>
  <c r="A1120" i="1"/>
  <c r="X1120" i="1" s="1"/>
  <c r="A1119" i="1"/>
  <c r="X1119" i="1" s="1"/>
  <c r="A1118" i="1"/>
  <c r="X1118" i="1" s="1"/>
  <c r="A1117" i="1"/>
  <c r="X1117" i="1" s="1"/>
  <c r="A1116" i="1"/>
  <c r="X1116" i="1" s="1"/>
  <c r="A1115" i="1"/>
  <c r="X1115" i="1" s="1"/>
  <c r="A1114" i="1"/>
  <c r="X1114" i="1" s="1"/>
  <c r="A1113" i="1"/>
  <c r="X1113" i="1" s="1"/>
  <c r="A1112" i="1"/>
  <c r="X1112" i="1" s="1"/>
  <c r="A1111" i="1"/>
  <c r="X1111" i="1" s="1"/>
  <c r="A1110" i="1"/>
  <c r="X1110" i="1" s="1"/>
  <c r="A1109" i="1"/>
  <c r="X1109" i="1" s="1"/>
  <c r="A1108" i="1"/>
  <c r="X1108" i="1" s="1"/>
  <c r="A1107" i="1"/>
  <c r="X1107" i="1" s="1"/>
  <c r="A1106" i="1"/>
  <c r="X1106" i="1" s="1"/>
  <c r="A1105" i="1"/>
  <c r="X1105" i="1" s="1"/>
  <c r="A1104" i="1"/>
  <c r="X1104" i="1" s="1"/>
  <c r="A1103" i="1"/>
  <c r="X1103" i="1" s="1"/>
  <c r="A1102" i="1"/>
  <c r="X1102" i="1" s="1"/>
  <c r="A1101" i="1"/>
  <c r="X1101" i="1" s="1"/>
  <c r="A1100" i="1"/>
  <c r="X1100" i="1" s="1"/>
  <c r="A1099" i="1"/>
  <c r="X1099" i="1" s="1"/>
  <c r="A1098" i="1"/>
  <c r="X1098" i="1" s="1"/>
  <c r="A1097" i="1"/>
  <c r="X1097" i="1" s="1"/>
  <c r="A1096" i="1"/>
  <c r="X1096" i="1" s="1"/>
  <c r="A1095" i="1"/>
  <c r="X1095" i="1" s="1"/>
  <c r="A1094" i="1"/>
  <c r="X1094" i="1" s="1"/>
  <c r="A1093" i="1"/>
  <c r="X1093" i="1" s="1"/>
  <c r="A1092" i="1"/>
  <c r="X1092" i="1" s="1"/>
  <c r="A1091" i="1"/>
  <c r="X1091" i="1" s="1"/>
  <c r="A1090" i="1"/>
  <c r="X1090" i="1" s="1"/>
  <c r="A1089" i="1"/>
  <c r="X1089" i="1" s="1"/>
  <c r="A1088" i="1"/>
  <c r="X1088" i="1" s="1"/>
  <c r="A1087" i="1"/>
  <c r="X1087" i="1" s="1"/>
  <c r="A1086" i="1"/>
  <c r="X1086" i="1" s="1"/>
  <c r="A1085" i="1"/>
  <c r="X1085" i="1" s="1"/>
  <c r="A1084" i="1"/>
  <c r="X1084" i="1" s="1"/>
  <c r="A1083" i="1"/>
  <c r="X1083" i="1" s="1"/>
  <c r="A1082" i="1"/>
  <c r="X1082" i="1" s="1"/>
  <c r="A1081" i="1"/>
  <c r="X1081" i="1" s="1"/>
  <c r="A1080" i="1"/>
  <c r="X1080" i="1" s="1"/>
  <c r="A1079" i="1"/>
  <c r="X1079" i="1" s="1"/>
  <c r="A1078" i="1"/>
  <c r="X1078" i="1" s="1"/>
  <c r="A1077" i="1"/>
  <c r="X1077" i="1" s="1"/>
  <c r="A1076" i="1"/>
  <c r="X1076" i="1" s="1"/>
  <c r="A1075" i="1"/>
  <c r="X1075" i="1" s="1"/>
  <c r="A1074" i="1"/>
  <c r="X1074" i="1" s="1"/>
  <c r="A1073" i="1"/>
  <c r="X1073" i="1" s="1"/>
  <c r="A1072" i="1"/>
  <c r="X1072" i="1" s="1"/>
  <c r="A1071" i="1"/>
  <c r="X1071" i="1" s="1"/>
  <c r="A1070" i="1"/>
  <c r="X1070" i="1" s="1"/>
  <c r="A1069" i="1"/>
  <c r="X1069" i="1" s="1"/>
  <c r="A1068" i="1"/>
  <c r="X1068" i="1" s="1"/>
  <c r="A1067" i="1"/>
  <c r="X1067" i="1" s="1"/>
  <c r="A1066" i="1"/>
  <c r="X1066" i="1" s="1"/>
  <c r="A1065" i="1"/>
  <c r="X1065" i="1" s="1"/>
  <c r="A1064" i="1"/>
  <c r="X1064" i="1" s="1"/>
  <c r="A1063" i="1"/>
  <c r="X1063" i="1" s="1"/>
  <c r="A1062" i="1"/>
  <c r="X1062" i="1" s="1"/>
  <c r="A1061" i="1"/>
  <c r="X1061" i="1" s="1"/>
  <c r="A1060" i="1"/>
  <c r="X1060" i="1" s="1"/>
  <c r="A1059" i="1"/>
  <c r="X1059" i="1" s="1"/>
  <c r="A1058" i="1"/>
  <c r="X1058" i="1" s="1"/>
  <c r="A1057" i="1"/>
  <c r="X1057" i="1" s="1"/>
  <c r="A1056" i="1"/>
  <c r="X1056" i="1" s="1"/>
  <c r="A1055" i="1"/>
  <c r="X1055" i="1" s="1"/>
  <c r="A1054" i="1"/>
  <c r="X1054" i="1" s="1"/>
  <c r="A1053" i="1"/>
  <c r="X1053" i="1" s="1"/>
  <c r="A1052" i="1"/>
  <c r="X1052" i="1" s="1"/>
  <c r="A1051" i="1"/>
  <c r="X1051" i="1" s="1"/>
  <c r="A1050" i="1"/>
  <c r="X1050" i="1" s="1"/>
  <c r="A1049" i="1"/>
  <c r="X1049" i="1" s="1"/>
  <c r="A1048" i="1"/>
  <c r="X1048" i="1" s="1"/>
  <c r="A1047" i="1"/>
  <c r="X1047" i="1" s="1"/>
  <c r="A1046" i="1"/>
  <c r="X1046" i="1" s="1"/>
  <c r="A1045" i="1"/>
  <c r="X1045" i="1" s="1"/>
  <c r="A1044" i="1"/>
  <c r="X1044" i="1" s="1"/>
  <c r="A1043" i="1"/>
  <c r="X1043" i="1" s="1"/>
  <c r="A1042" i="1"/>
  <c r="X1042" i="1" s="1"/>
  <c r="A1041" i="1"/>
  <c r="X1041" i="1" s="1"/>
  <c r="A1040" i="1"/>
  <c r="X1040" i="1" s="1"/>
  <c r="A1039" i="1"/>
  <c r="X1039" i="1" s="1"/>
  <c r="A1038" i="1"/>
  <c r="X1038" i="1" s="1"/>
  <c r="A1037" i="1"/>
  <c r="X1037" i="1" s="1"/>
  <c r="A1036" i="1"/>
  <c r="X1036" i="1" s="1"/>
  <c r="A1035" i="1"/>
  <c r="X1035" i="1" s="1"/>
  <c r="A1034" i="1"/>
  <c r="X1034" i="1" s="1"/>
  <c r="A1033" i="1"/>
  <c r="X1033" i="1" s="1"/>
  <c r="A1032" i="1"/>
  <c r="X1032" i="1" s="1"/>
  <c r="A1031" i="1"/>
  <c r="X1031" i="1" s="1"/>
  <c r="A1030" i="1"/>
  <c r="X1030" i="1" s="1"/>
  <c r="A1029" i="1"/>
  <c r="X1029" i="1" s="1"/>
  <c r="A1028" i="1"/>
  <c r="X1028" i="1" s="1"/>
  <c r="A1027" i="1"/>
  <c r="X1027" i="1" s="1"/>
  <c r="A1026" i="1"/>
  <c r="X1026" i="1" s="1"/>
  <c r="A1025" i="1"/>
  <c r="X1025" i="1" s="1"/>
  <c r="A1024" i="1"/>
  <c r="X1024" i="1" s="1"/>
  <c r="A1023" i="1"/>
  <c r="X1023" i="1" s="1"/>
  <c r="A1022" i="1"/>
  <c r="X1022" i="1" s="1"/>
  <c r="A1021" i="1"/>
  <c r="X1021" i="1" s="1"/>
  <c r="A1020" i="1"/>
  <c r="X1020" i="1" s="1"/>
  <c r="A1019" i="1"/>
  <c r="X1019" i="1" s="1"/>
  <c r="A1018" i="1"/>
  <c r="X1018" i="1" s="1"/>
  <c r="A1017" i="1"/>
  <c r="X1017" i="1" s="1"/>
  <c r="A1016" i="1"/>
  <c r="X1016" i="1" s="1"/>
  <c r="A1015" i="1"/>
  <c r="X1015" i="1" s="1"/>
  <c r="A1014" i="1"/>
  <c r="X1014" i="1" s="1"/>
  <c r="A1013" i="1"/>
  <c r="X1013" i="1" s="1"/>
  <c r="A1012" i="1"/>
  <c r="X1012" i="1" s="1"/>
  <c r="A1011" i="1"/>
  <c r="X1011" i="1" s="1"/>
  <c r="A1010" i="1"/>
  <c r="X1010" i="1" s="1"/>
  <c r="A1009" i="1"/>
  <c r="X1009" i="1" s="1"/>
  <c r="A1008" i="1"/>
  <c r="X1008" i="1" s="1"/>
  <c r="A1007" i="1"/>
  <c r="X1007" i="1" s="1"/>
  <c r="A1006" i="1"/>
  <c r="X1006" i="1" s="1"/>
  <c r="A1005" i="1"/>
  <c r="X1005" i="1" s="1"/>
  <c r="A1004" i="1"/>
  <c r="X1004" i="1" s="1"/>
  <c r="A1003" i="1"/>
  <c r="X1003" i="1" s="1"/>
  <c r="A1002" i="1"/>
  <c r="X1002" i="1" s="1"/>
  <c r="A1001" i="1"/>
  <c r="X1001" i="1" s="1"/>
  <c r="A1000" i="1"/>
  <c r="X1000" i="1" s="1"/>
  <c r="A999" i="1"/>
  <c r="X999" i="1" s="1"/>
  <c r="A998" i="1"/>
  <c r="X998" i="1" s="1"/>
  <c r="A997" i="1"/>
  <c r="X997" i="1" s="1"/>
  <c r="A996" i="1"/>
  <c r="X996" i="1" s="1"/>
  <c r="A995" i="1"/>
  <c r="X995" i="1" s="1"/>
  <c r="A994" i="1"/>
  <c r="X994" i="1" s="1"/>
  <c r="A993" i="1"/>
  <c r="X993" i="1" s="1"/>
  <c r="A992" i="1"/>
  <c r="X992" i="1" s="1"/>
  <c r="A991" i="1"/>
  <c r="X991" i="1" s="1"/>
  <c r="A990" i="1"/>
  <c r="X990" i="1" s="1"/>
  <c r="A989" i="1"/>
  <c r="X989" i="1" s="1"/>
  <c r="A988" i="1"/>
  <c r="X988" i="1" s="1"/>
  <c r="A987" i="1"/>
  <c r="X987" i="1" s="1"/>
  <c r="A986" i="1"/>
  <c r="X986" i="1" s="1"/>
  <c r="A985" i="1"/>
  <c r="X985" i="1" s="1"/>
  <c r="A984" i="1"/>
  <c r="X984" i="1" s="1"/>
  <c r="A983" i="1"/>
  <c r="X983" i="1" s="1"/>
  <c r="A982" i="1"/>
  <c r="X982" i="1" s="1"/>
  <c r="A981" i="1"/>
  <c r="X981" i="1" s="1"/>
  <c r="A980" i="1"/>
  <c r="X980" i="1" s="1"/>
  <c r="A979" i="1"/>
  <c r="X979" i="1" s="1"/>
  <c r="A978" i="1"/>
  <c r="X978" i="1" s="1"/>
  <c r="A977" i="1"/>
  <c r="X977" i="1" s="1"/>
  <c r="A976" i="1"/>
  <c r="X976" i="1" s="1"/>
  <c r="A975" i="1"/>
  <c r="X975" i="1" s="1"/>
  <c r="A974" i="1"/>
  <c r="X974" i="1" s="1"/>
  <c r="A973" i="1"/>
  <c r="X973" i="1" s="1"/>
  <c r="A972" i="1"/>
  <c r="X972" i="1" s="1"/>
  <c r="A971" i="1"/>
  <c r="X971" i="1" s="1"/>
  <c r="A970" i="1"/>
  <c r="X970" i="1" s="1"/>
  <c r="A969" i="1"/>
  <c r="X969" i="1" s="1"/>
  <c r="A968" i="1"/>
  <c r="X968" i="1" s="1"/>
  <c r="A967" i="1"/>
  <c r="X967" i="1" s="1"/>
  <c r="A966" i="1"/>
  <c r="X966" i="1" s="1"/>
  <c r="A965" i="1"/>
  <c r="X965" i="1" s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X848" i="1"/>
  <c r="A848" i="1"/>
  <c r="A847" i="1"/>
  <c r="A846" i="1"/>
  <c r="A845" i="1"/>
  <c r="A844" i="1"/>
  <c r="X843" i="1"/>
  <c r="A843" i="1"/>
  <c r="X842" i="1"/>
  <c r="A842" i="1"/>
  <c r="X841" i="1"/>
  <c r="A841" i="1"/>
  <c r="X840" i="1"/>
  <c r="A840" i="1"/>
  <c r="A839" i="1"/>
  <c r="A838" i="1"/>
  <c r="A837" i="1"/>
  <c r="A836" i="1"/>
  <c r="X835" i="1"/>
  <c r="A835" i="1"/>
  <c r="X834" i="1"/>
  <c r="A834" i="1"/>
  <c r="X833" i="1"/>
  <c r="A833" i="1"/>
  <c r="X832" i="1"/>
  <c r="A832" i="1"/>
  <c r="A831" i="1"/>
  <c r="A830" i="1"/>
  <c r="A829" i="1"/>
  <c r="A828" i="1"/>
  <c r="X827" i="1"/>
  <c r="A827" i="1"/>
  <c r="X826" i="1"/>
  <c r="A826" i="1"/>
  <c r="X825" i="1"/>
  <c r="A825" i="1"/>
  <c r="X824" i="1"/>
  <c r="A824" i="1"/>
  <c r="A823" i="1"/>
  <c r="A822" i="1"/>
  <c r="A821" i="1"/>
  <c r="A820" i="1"/>
  <c r="X819" i="1"/>
  <c r="A819" i="1"/>
  <c r="X818" i="1"/>
  <c r="A818" i="1"/>
  <c r="X817" i="1"/>
  <c r="A817" i="1"/>
  <c r="X816" i="1"/>
  <c r="A816" i="1"/>
  <c r="A815" i="1"/>
  <c r="A814" i="1"/>
  <c r="A813" i="1"/>
  <c r="A812" i="1"/>
  <c r="X811" i="1"/>
  <c r="A811" i="1"/>
  <c r="X810" i="1"/>
  <c r="A810" i="1"/>
  <c r="X809" i="1"/>
  <c r="A809" i="1"/>
  <c r="X808" i="1"/>
  <c r="A808" i="1"/>
  <c r="A807" i="1"/>
  <c r="A806" i="1"/>
  <c r="A805" i="1"/>
  <c r="A804" i="1"/>
  <c r="X803" i="1"/>
  <c r="A803" i="1"/>
  <c r="X802" i="1"/>
  <c r="A802" i="1"/>
  <c r="X801" i="1"/>
  <c r="A801" i="1"/>
  <c r="X800" i="1"/>
  <c r="A800" i="1"/>
  <c r="A799" i="1"/>
  <c r="A798" i="1"/>
  <c r="A797" i="1"/>
  <c r="A796" i="1"/>
  <c r="X795" i="1"/>
  <c r="A795" i="1"/>
  <c r="X794" i="1"/>
  <c r="A794" i="1"/>
  <c r="X793" i="1"/>
  <c r="A793" i="1"/>
  <c r="X792" i="1"/>
  <c r="A792" i="1"/>
  <c r="A791" i="1"/>
  <c r="A790" i="1"/>
  <c r="X789" i="1"/>
  <c r="A789" i="1"/>
  <c r="X788" i="1"/>
  <c r="A788" i="1"/>
  <c r="X787" i="1"/>
  <c r="A787" i="1"/>
  <c r="X786" i="1"/>
  <c r="A786" i="1"/>
  <c r="X785" i="1"/>
  <c r="A785" i="1"/>
  <c r="X784" i="1"/>
  <c r="A784" i="1"/>
  <c r="X783" i="1"/>
  <c r="A783" i="1"/>
  <c r="X782" i="1"/>
  <c r="A782" i="1"/>
  <c r="X781" i="1"/>
  <c r="A781" i="1"/>
  <c r="X780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X739" i="1" s="1"/>
  <c r="A738" i="1"/>
  <c r="X738" i="1" s="1"/>
  <c r="A737" i="1"/>
  <c r="X737" i="1" s="1"/>
  <c r="X736" i="1"/>
  <c r="A736" i="1"/>
  <c r="X735" i="1"/>
  <c r="A735" i="1"/>
  <c r="X734" i="1"/>
  <c r="A734" i="1"/>
  <c r="A733" i="1"/>
  <c r="X733" i="1" s="1"/>
  <c r="A732" i="1"/>
  <c r="X732" i="1" s="1"/>
  <c r="X731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X651" i="1"/>
  <c r="A651" i="1"/>
  <c r="X650" i="1"/>
  <c r="A650" i="1"/>
  <c r="X649" i="1"/>
  <c r="A649" i="1"/>
  <c r="A648" i="1"/>
  <c r="A647" i="1"/>
  <c r="A646" i="1"/>
  <c r="A645" i="1"/>
  <c r="X644" i="1"/>
  <c r="A644" i="1"/>
  <c r="X643" i="1"/>
  <c r="A643" i="1"/>
  <c r="X642" i="1"/>
  <c r="A642" i="1"/>
  <c r="X641" i="1"/>
  <c r="A641" i="1"/>
  <c r="A640" i="1"/>
  <c r="A639" i="1"/>
  <c r="A638" i="1"/>
  <c r="A637" i="1"/>
  <c r="X636" i="1"/>
  <c r="A636" i="1"/>
  <c r="X635" i="1"/>
  <c r="A635" i="1"/>
  <c r="X634" i="1"/>
  <c r="A634" i="1"/>
  <c r="X633" i="1"/>
  <c r="A633" i="1"/>
  <c r="A632" i="1"/>
  <c r="A631" i="1"/>
  <c r="A630" i="1"/>
  <c r="A629" i="1"/>
  <c r="X628" i="1"/>
  <c r="A628" i="1"/>
  <c r="X627" i="1"/>
  <c r="A627" i="1"/>
  <c r="X626" i="1"/>
  <c r="A626" i="1"/>
  <c r="X625" i="1"/>
  <c r="A625" i="1"/>
  <c r="A624" i="1"/>
  <c r="A623" i="1"/>
  <c r="A622" i="1"/>
  <c r="A621" i="1"/>
  <c r="X620" i="1"/>
  <c r="A620" i="1"/>
  <c r="X619" i="1"/>
  <c r="A619" i="1"/>
  <c r="X618" i="1"/>
  <c r="A618" i="1"/>
  <c r="X617" i="1"/>
  <c r="A617" i="1"/>
  <c r="A616" i="1"/>
  <c r="A615" i="1"/>
  <c r="A614" i="1"/>
  <c r="A613" i="1"/>
  <c r="X612" i="1"/>
  <c r="A612" i="1"/>
  <c r="X611" i="1"/>
  <c r="A611" i="1"/>
  <c r="X610" i="1"/>
  <c r="A610" i="1"/>
  <c r="X609" i="1"/>
  <c r="A609" i="1"/>
  <c r="A608" i="1"/>
  <c r="A607" i="1"/>
  <c r="A606" i="1"/>
  <c r="A605" i="1"/>
  <c r="X604" i="1"/>
  <c r="A604" i="1"/>
  <c r="A603" i="1"/>
  <c r="X603" i="1" s="1"/>
  <c r="X602" i="1"/>
  <c r="A602" i="1"/>
  <c r="X601" i="1"/>
  <c r="A601" i="1"/>
  <c r="X600" i="1"/>
  <c r="A600" i="1"/>
  <c r="X599" i="1"/>
  <c r="A599" i="1"/>
  <c r="X598" i="1"/>
  <c r="A598" i="1"/>
  <c r="X597" i="1"/>
  <c r="A597" i="1"/>
  <c r="X596" i="1"/>
  <c r="A596" i="1"/>
  <c r="X595" i="1"/>
  <c r="A595" i="1"/>
  <c r="X594" i="1"/>
  <c r="A594" i="1"/>
  <c r="X593" i="1"/>
  <c r="A593" i="1"/>
  <c r="X592" i="1"/>
  <c r="A592" i="1"/>
  <c r="X591" i="1"/>
  <c r="A591" i="1"/>
  <c r="X590" i="1"/>
  <c r="A590" i="1"/>
  <c r="X589" i="1"/>
  <c r="A589" i="1"/>
  <c r="X588" i="1"/>
  <c r="A588" i="1"/>
  <c r="X587" i="1"/>
  <c r="A587" i="1"/>
  <c r="X586" i="1"/>
  <c r="A586" i="1"/>
  <c r="X585" i="1"/>
  <c r="A585" i="1"/>
  <c r="X584" i="1"/>
  <c r="A584" i="1"/>
  <c r="X583" i="1"/>
  <c r="A583" i="1"/>
  <c r="X582" i="1"/>
  <c r="A582" i="1"/>
  <c r="X581" i="1"/>
  <c r="A581" i="1"/>
  <c r="X580" i="1"/>
  <c r="A580" i="1"/>
  <c r="X579" i="1"/>
  <c r="A579" i="1"/>
  <c r="X578" i="1"/>
  <c r="A578" i="1"/>
  <c r="X577" i="1"/>
  <c r="A577" i="1"/>
  <c r="X576" i="1"/>
  <c r="A576" i="1"/>
  <c r="X575" i="1"/>
  <c r="A575" i="1"/>
  <c r="X574" i="1"/>
  <c r="A574" i="1"/>
  <c r="X573" i="1"/>
  <c r="A573" i="1"/>
  <c r="X572" i="1"/>
  <c r="A572" i="1"/>
  <c r="X571" i="1"/>
  <c r="A571" i="1"/>
  <c r="X570" i="1"/>
  <c r="A570" i="1"/>
  <c r="X569" i="1"/>
  <c r="A569" i="1"/>
  <c r="X568" i="1"/>
  <c r="A568" i="1"/>
  <c r="X567" i="1"/>
  <c r="A567" i="1"/>
  <c r="X566" i="1"/>
  <c r="A566" i="1"/>
  <c r="X565" i="1"/>
  <c r="A565" i="1"/>
  <c r="X564" i="1"/>
  <c r="A564" i="1"/>
  <c r="X563" i="1"/>
  <c r="A563" i="1"/>
  <c r="X562" i="1"/>
  <c r="A562" i="1"/>
  <c r="X561" i="1"/>
  <c r="A561" i="1"/>
  <c r="X560" i="1"/>
  <c r="A560" i="1"/>
  <c r="X559" i="1"/>
  <c r="A559" i="1"/>
  <c r="X558" i="1"/>
  <c r="A558" i="1"/>
  <c r="X557" i="1"/>
  <c r="A557" i="1"/>
  <c r="X556" i="1"/>
  <c r="A556" i="1"/>
  <c r="X555" i="1"/>
  <c r="A555" i="1"/>
  <c r="X554" i="1"/>
  <c r="A554" i="1"/>
  <c r="X553" i="1"/>
  <c r="A553" i="1"/>
  <c r="X552" i="1"/>
  <c r="A552" i="1"/>
  <c r="X551" i="1"/>
  <c r="A551" i="1"/>
  <c r="X550" i="1"/>
  <c r="A550" i="1"/>
  <c r="X549" i="1"/>
  <c r="A549" i="1"/>
  <c r="X548" i="1"/>
  <c r="A548" i="1"/>
  <c r="X547" i="1"/>
  <c r="A547" i="1"/>
  <c r="X546" i="1"/>
  <c r="A546" i="1"/>
  <c r="X545" i="1"/>
  <c r="A545" i="1"/>
  <c r="X544" i="1"/>
  <c r="A544" i="1"/>
  <c r="X543" i="1"/>
  <c r="A543" i="1"/>
  <c r="X542" i="1"/>
  <c r="A542" i="1"/>
  <c r="X541" i="1"/>
  <c r="A541" i="1"/>
  <c r="X540" i="1"/>
  <c r="A540" i="1"/>
  <c r="X539" i="1"/>
  <c r="A539" i="1"/>
  <c r="X538" i="1"/>
  <c r="A538" i="1"/>
  <c r="X537" i="1"/>
  <c r="A537" i="1"/>
  <c r="X536" i="1"/>
  <c r="A536" i="1"/>
  <c r="X535" i="1"/>
  <c r="A535" i="1"/>
  <c r="X534" i="1"/>
  <c r="A534" i="1"/>
  <c r="X533" i="1"/>
  <c r="A533" i="1"/>
  <c r="X532" i="1"/>
  <c r="A532" i="1"/>
  <c r="X531" i="1"/>
  <c r="A531" i="1"/>
  <c r="X530" i="1"/>
  <c r="A530" i="1"/>
  <c r="X529" i="1"/>
  <c r="A529" i="1"/>
  <c r="X528" i="1"/>
  <c r="A528" i="1"/>
  <c r="X527" i="1"/>
  <c r="A527" i="1"/>
  <c r="X526" i="1"/>
  <c r="A526" i="1"/>
  <c r="X525" i="1"/>
  <c r="A525" i="1"/>
  <c r="X524" i="1"/>
  <c r="A524" i="1"/>
  <c r="X523" i="1"/>
  <c r="A523" i="1"/>
  <c r="X522" i="1"/>
  <c r="A522" i="1"/>
  <c r="X521" i="1"/>
  <c r="A521" i="1"/>
  <c r="X520" i="1"/>
  <c r="A520" i="1"/>
  <c r="X519" i="1"/>
  <c r="A519" i="1"/>
  <c r="X518" i="1"/>
  <c r="A518" i="1"/>
  <c r="X517" i="1"/>
  <c r="A517" i="1"/>
  <c r="X516" i="1"/>
  <c r="A516" i="1"/>
  <c r="X515" i="1"/>
  <c r="A515" i="1"/>
  <c r="X514" i="1"/>
  <c r="A514" i="1"/>
  <c r="X513" i="1"/>
  <c r="A513" i="1"/>
  <c r="X512" i="1"/>
  <c r="A512" i="1"/>
  <c r="X511" i="1"/>
  <c r="A511" i="1"/>
  <c r="X510" i="1"/>
  <c r="A510" i="1"/>
  <c r="X509" i="1"/>
  <c r="A509" i="1"/>
  <c r="X508" i="1"/>
  <c r="A508" i="1"/>
  <c r="X507" i="1"/>
  <c r="A507" i="1"/>
  <c r="X506" i="1"/>
  <c r="A506" i="1"/>
  <c r="X505" i="1"/>
  <c r="A505" i="1"/>
  <c r="X504" i="1"/>
  <c r="A504" i="1"/>
  <c r="X503" i="1"/>
  <c r="A503" i="1"/>
  <c r="X502" i="1"/>
  <c r="A502" i="1"/>
  <c r="X501" i="1"/>
  <c r="A501" i="1"/>
  <c r="X500" i="1"/>
  <c r="A500" i="1"/>
  <c r="X499" i="1"/>
  <c r="A499" i="1"/>
  <c r="X498" i="1"/>
  <c r="A498" i="1"/>
  <c r="X497" i="1"/>
  <c r="A497" i="1"/>
  <c r="X496" i="1"/>
  <c r="A496" i="1"/>
  <c r="X495" i="1"/>
  <c r="A495" i="1"/>
  <c r="X494" i="1"/>
  <c r="A494" i="1"/>
  <c r="X493" i="1"/>
  <c r="A493" i="1"/>
  <c r="X492" i="1"/>
  <c r="A492" i="1"/>
  <c r="X491" i="1"/>
  <c r="A491" i="1"/>
  <c r="X490" i="1"/>
  <c r="A490" i="1"/>
  <c r="X489" i="1"/>
  <c r="A489" i="1"/>
  <c r="X488" i="1"/>
  <c r="A488" i="1"/>
  <c r="X487" i="1"/>
  <c r="A487" i="1"/>
  <c r="X486" i="1"/>
  <c r="A486" i="1"/>
  <c r="X485" i="1"/>
  <c r="A485" i="1"/>
  <c r="X484" i="1"/>
  <c r="A484" i="1"/>
  <c r="X483" i="1"/>
  <c r="A483" i="1"/>
  <c r="X482" i="1"/>
  <c r="A482" i="1"/>
  <c r="X481" i="1"/>
  <c r="A481" i="1"/>
  <c r="X480" i="1"/>
  <c r="A480" i="1"/>
  <c r="X479" i="1"/>
  <c r="A479" i="1"/>
  <c r="X478" i="1"/>
  <c r="A478" i="1"/>
  <c r="X477" i="1"/>
  <c r="A477" i="1"/>
  <c r="X476" i="1"/>
  <c r="A476" i="1"/>
  <c r="X475" i="1"/>
  <c r="A475" i="1"/>
  <c r="X474" i="1"/>
  <c r="A474" i="1"/>
  <c r="X473" i="1"/>
  <c r="A473" i="1"/>
  <c r="X472" i="1"/>
  <c r="A472" i="1"/>
  <c r="X471" i="1"/>
  <c r="A471" i="1"/>
  <c r="X470" i="1"/>
  <c r="A470" i="1"/>
  <c r="X469" i="1"/>
  <c r="A469" i="1"/>
  <c r="X468" i="1"/>
  <c r="A468" i="1"/>
  <c r="X467" i="1"/>
  <c r="A467" i="1"/>
  <c r="X466" i="1"/>
  <c r="A466" i="1"/>
  <c r="X465" i="1"/>
  <c r="A465" i="1"/>
  <c r="X464" i="1"/>
  <c r="A464" i="1"/>
  <c r="X463" i="1"/>
  <c r="A463" i="1"/>
  <c r="X462" i="1"/>
  <c r="A462" i="1"/>
  <c r="X461" i="1"/>
  <c r="A461" i="1"/>
  <c r="X460" i="1"/>
  <c r="A460" i="1"/>
  <c r="X459" i="1"/>
  <c r="A459" i="1"/>
  <c r="X458" i="1"/>
  <c r="A458" i="1"/>
  <c r="X457" i="1"/>
  <c r="A457" i="1"/>
  <c r="X456" i="1"/>
  <c r="A456" i="1"/>
  <c r="X455" i="1"/>
  <c r="A455" i="1"/>
  <c r="X454" i="1"/>
  <c r="A454" i="1"/>
  <c r="X453" i="1"/>
  <c r="A453" i="1"/>
  <c r="X452" i="1"/>
  <c r="A452" i="1"/>
  <c r="X451" i="1"/>
  <c r="A451" i="1"/>
  <c r="X450" i="1"/>
  <c r="A450" i="1"/>
  <c r="X449" i="1"/>
  <c r="A449" i="1"/>
  <c r="X448" i="1"/>
  <c r="A448" i="1"/>
  <c r="X447" i="1"/>
  <c r="A447" i="1"/>
  <c r="X446" i="1"/>
  <c r="A446" i="1"/>
  <c r="X445" i="1"/>
  <c r="A445" i="1"/>
  <c r="X444" i="1"/>
  <c r="A444" i="1"/>
  <c r="X443" i="1"/>
  <c r="A443" i="1"/>
  <c r="X442" i="1"/>
  <c r="A442" i="1"/>
  <c r="X441" i="1"/>
  <c r="A441" i="1"/>
  <c r="X440" i="1"/>
  <c r="A440" i="1"/>
  <c r="X439" i="1"/>
  <c r="A439" i="1"/>
  <c r="X438" i="1"/>
  <c r="A438" i="1"/>
  <c r="X437" i="1"/>
  <c r="A437" i="1"/>
  <c r="X436" i="1"/>
  <c r="A436" i="1"/>
  <c r="X435" i="1"/>
  <c r="A435" i="1"/>
  <c r="X434" i="1"/>
  <c r="A434" i="1"/>
  <c r="X433" i="1"/>
  <c r="A433" i="1"/>
  <c r="X432" i="1"/>
  <c r="A432" i="1"/>
  <c r="X431" i="1"/>
  <c r="A431" i="1"/>
  <c r="X430" i="1"/>
  <c r="A430" i="1"/>
  <c r="X429" i="1"/>
  <c r="A429" i="1"/>
  <c r="X428" i="1"/>
  <c r="A428" i="1"/>
  <c r="X427" i="1"/>
  <c r="A427" i="1"/>
  <c r="X426" i="1"/>
  <c r="A426" i="1"/>
  <c r="X425" i="1"/>
  <c r="A425" i="1"/>
  <c r="X424" i="1"/>
  <c r="A424" i="1"/>
  <c r="X423" i="1"/>
  <c r="A423" i="1"/>
  <c r="X422" i="1"/>
  <c r="A422" i="1"/>
  <c r="X421" i="1"/>
  <c r="A421" i="1"/>
  <c r="X420" i="1"/>
  <c r="A420" i="1"/>
  <c r="X419" i="1"/>
  <c r="A419" i="1"/>
  <c r="X418" i="1"/>
  <c r="A418" i="1"/>
  <c r="X417" i="1"/>
  <c r="A417" i="1"/>
  <c r="X416" i="1"/>
  <c r="A416" i="1"/>
  <c r="X415" i="1"/>
  <c r="A415" i="1"/>
  <c r="X414" i="1"/>
  <c r="A414" i="1"/>
  <c r="X413" i="1"/>
  <c r="A413" i="1"/>
  <c r="X412" i="1"/>
  <c r="A412" i="1"/>
  <c r="X411" i="1"/>
  <c r="A411" i="1"/>
  <c r="X410" i="1"/>
  <c r="A410" i="1"/>
  <c r="X409" i="1"/>
  <c r="A409" i="1"/>
  <c r="X408" i="1"/>
  <c r="A408" i="1"/>
  <c r="X407" i="1"/>
  <c r="A407" i="1"/>
  <c r="X406" i="1"/>
  <c r="A406" i="1"/>
  <c r="X405" i="1"/>
  <c r="A405" i="1"/>
  <c r="X404" i="1"/>
  <c r="A404" i="1"/>
  <c r="X403" i="1"/>
  <c r="A403" i="1"/>
  <c r="X402" i="1"/>
  <c r="A402" i="1"/>
  <c r="X401" i="1"/>
  <c r="A401" i="1"/>
  <c r="X400" i="1"/>
  <c r="A400" i="1"/>
  <c r="X399" i="1"/>
  <c r="A399" i="1"/>
  <c r="X398" i="1"/>
  <c r="A398" i="1"/>
  <c r="X397" i="1"/>
  <c r="A397" i="1"/>
  <c r="X396" i="1"/>
  <c r="A396" i="1"/>
  <c r="X395" i="1"/>
  <c r="A395" i="1"/>
  <c r="X394" i="1"/>
  <c r="A394" i="1"/>
  <c r="X393" i="1"/>
  <c r="A393" i="1"/>
  <c r="X392" i="1"/>
  <c r="A392" i="1"/>
  <c r="X391" i="1"/>
  <c r="A391" i="1"/>
  <c r="X390" i="1"/>
  <c r="A390" i="1"/>
  <c r="X389" i="1"/>
  <c r="A389" i="1"/>
  <c r="X388" i="1"/>
  <c r="A388" i="1"/>
  <c r="X387" i="1"/>
  <c r="A387" i="1"/>
  <c r="X386" i="1"/>
  <c r="A386" i="1"/>
  <c r="X385" i="1"/>
  <c r="A385" i="1"/>
  <c r="X384" i="1"/>
  <c r="A384" i="1"/>
  <c r="X383" i="1"/>
  <c r="A383" i="1"/>
  <c r="X382" i="1"/>
  <c r="A382" i="1"/>
  <c r="X381" i="1"/>
  <c r="A381" i="1"/>
  <c r="X380" i="1"/>
  <c r="A380" i="1"/>
  <c r="X379" i="1"/>
  <c r="A379" i="1"/>
  <c r="X378" i="1"/>
  <c r="A378" i="1"/>
  <c r="X377" i="1"/>
  <c r="A377" i="1"/>
  <c r="X376" i="1"/>
  <c r="A376" i="1"/>
  <c r="X375" i="1"/>
  <c r="A375" i="1"/>
  <c r="X374" i="1"/>
  <c r="A374" i="1"/>
  <c r="X373" i="1"/>
  <c r="A373" i="1"/>
  <c r="X372" i="1"/>
  <c r="A372" i="1"/>
  <c r="X371" i="1"/>
  <c r="A371" i="1"/>
  <c r="X370" i="1"/>
  <c r="A370" i="1"/>
  <c r="X369" i="1"/>
  <c r="A369" i="1"/>
  <c r="X368" i="1"/>
  <c r="A368" i="1"/>
  <c r="X367" i="1"/>
  <c r="A367" i="1"/>
  <c r="X366" i="1"/>
  <c r="A366" i="1"/>
  <c r="X365" i="1"/>
  <c r="A365" i="1"/>
  <c r="X364" i="1"/>
  <c r="A364" i="1"/>
  <c r="A363" i="1"/>
  <c r="A362" i="1"/>
  <c r="A361" i="1"/>
  <c r="X360" i="1"/>
  <c r="A360" i="1"/>
  <c r="A359" i="1"/>
  <c r="A358" i="1"/>
  <c r="A357" i="1"/>
  <c r="X356" i="1"/>
  <c r="A356" i="1"/>
  <c r="A355" i="1"/>
  <c r="A354" i="1"/>
  <c r="A353" i="1"/>
  <c r="X352" i="1"/>
  <c r="A352" i="1"/>
  <c r="A351" i="1"/>
  <c r="A350" i="1"/>
  <c r="A349" i="1"/>
  <c r="X348" i="1"/>
  <c r="A348" i="1"/>
  <c r="A347" i="1"/>
  <c r="A346" i="1"/>
  <c r="A345" i="1"/>
  <c r="X344" i="1"/>
  <c r="A344" i="1"/>
  <c r="A343" i="1"/>
  <c r="A342" i="1"/>
  <c r="A341" i="1"/>
  <c r="X340" i="1"/>
  <c r="A340" i="1"/>
  <c r="A339" i="1"/>
  <c r="A338" i="1"/>
  <c r="A337" i="1"/>
  <c r="X336" i="1"/>
  <c r="A336" i="1"/>
  <c r="A335" i="1"/>
  <c r="A334" i="1"/>
  <c r="A333" i="1"/>
  <c r="X332" i="1"/>
  <c r="A332" i="1"/>
  <c r="A331" i="1"/>
  <c r="A330" i="1"/>
  <c r="A329" i="1"/>
  <c r="X328" i="1"/>
  <c r="A328" i="1"/>
  <c r="A327" i="1"/>
  <c r="A326" i="1"/>
  <c r="A325" i="1"/>
  <c r="X324" i="1"/>
  <c r="A324" i="1"/>
  <c r="A323" i="1"/>
  <c r="A322" i="1"/>
  <c r="A321" i="1"/>
  <c r="X320" i="1"/>
  <c r="A320" i="1"/>
  <c r="A319" i="1"/>
  <c r="A318" i="1"/>
  <c r="A317" i="1"/>
  <c r="X316" i="1"/>
  <c r="A316" i="1"/>
  <c r="A315" i="1"/>
  <c r="A314" i="1"/>
  <c r="A313" i="1"/>
  <c r="X312" i="1"/>
  <c r="A312" i="1"/>
  <c r="A311" i="1"/>
  <c r="A310" i="1"/>
  <c r="A309" i="1"/>
  <c r="X308" i="1"/>
  <c r="A308" i="1"/>
  <c r="A307" i="1"/>
  <c r="A306" i="1"/>
  <c r="A305" i="1"/>
  <c r="X304" i="1"/>
  <c r="A304" i="1"/>
  <c r="A303" i="1"/>
  <c r="A302" i="1"/>
  <c r="A301" i="1"/>
  <c r="X300" i="1"/>
  <c r="A300" i="1"/>
  <c r="A299" i="1"/>
  <c r="A298" i="1"/>
  <c r="A297" i="1"/>
  <c r="X296" i="1"/>
  <c r="A296" i="1"/>
  <c r="A295" i="1"/>
  <c r="A294" i="1"/>
  <c r="A293" i="1"/>
  <c r="X292" i="1"/>
  <c r="A292" i="1"/>
  <c r="A291" i="1"/>
  <c r="A290" i="1"/>
  <c r="A289" i="1"/>
  <c r="X288" i="1"/>
  <c r="A288" i="1"/>
  <c r="A287" i="1"/>
  <c r="A286" i="1"/>
  <c r="A285" i="1"/>
  <c r="X284" i="1"/>
  <c r="A284" i="1"/>
  <c r="A283" i="1"/>
  <c r="A282" i="1"/>
  <c r="A281" i="1"/>
  <c r="X280" i="1"/>
  <c r="A280" i="1"/>
  <c r="X279" i="1"/>
  <c r="A279" i="1"/>
  <c r="X278" i="1"/>
  <c r="A278" i="1"/>
  <c r="X277" i="1"/>
  <c r="A277" i="1"/>
  <c r="X276" i="1"/>
  <c r="A276" i="1"/>
  <c r="X275" i="1"/>
  <c r="A275" i="1"/>
  <c r="X274" i="1"/>
  <c r="A274" i="1"/>
  <c r="X273" i="1"/>
  <c r="A273" i="1"/>
  <c r="X272" i="1"/>
  <c r="A272" i="1"/>
  <c r="X271" i="1"/>
  <c r="A271" i="1"/>
  <c r="X270" i="1"/>
  <c r="A270" i="1"/>
  <c r="X269" i="1"/>
  <c r="A269" i="1"/>
  <c r="X268" i="1"/>
  <c r="A268" i="1"/>
  <c r="X267" i="1"/>
  <c r="A267" i="1"/>
  <c r="X266" i="1"/>
  <c r="A266" i="1"/>
  <c r="X265" i="1"/>
  <c r="A265" i="1"/>
  <c r="X264" i="1"/>
  <c r="A264" i="1"/>
  <c r="X263" i="1"/>
  <c r="A263" i="1"/>
  <c r="X262" i="1"/>
  <c r="A262" i="1"/>
  <c r="X261" i="1"/>
  <c r="A261" i="1"/>
  <c r="X260" i="1"/>
  <c r="A260" i="1"/>
  <c r="X259" i="1"/>
  <c r="A259" i="1"/>
  <c r="X258" i="1"/>
  <c r="A258" i="1"/>
  <c r="X257" i="1"/>
  <c r="A257" i="1"/>
  <c r="X256" i="1"/>
  <c r="A256" i="1"/>
  <c r="X255" i="1"/>
  <c r="A255" i="1"/>
  <c r="X254" i="1"/>
  <c r="A254" i="1"/>
  <c r="X253" i="1"/>
  <c r="A253" i="1"/>
  <c r="X252" i="1"/>
  <c r="A252" i="1"/>
  <c r="X251" i="1"/>
  <c r="A251" i="1"/>
  <c r="X250" i="1"/>
  <c r="A250" i="1"/>
  <c r="X249" i="1"/>
  <c r="A249" i="1"/>
  <c r="X248" i="1"/>
  <c r="A248" i="1"/>
  <c r="X247" i="1"/>
  <c r="A247" i="1"/>
  <c r="X246" i="1"/>
  <c r="A246" i="1"/>
  <c r="X245" i="1"/>
  <c r="A245" i="1"/>
  <c r="X244" i="1"/>
  <c r="A244" i="1"/>
  <c r="X243" i="1"/>
  <c r="A243" i="1"/>
  <c r="X242" i="1"/>
  <c r="A242" i="1"/>
  <c r="X241" i="1"/>
  <c r="A241" i="1"/>
  <c r="X240" i="1"/>
  <c r="A240" i="1"/>
  <c r="X239" i="1"/>
  <c r="A239" i="1"/>
  <c r="X238" i="1"/>
  <c r="A238" i="1"/>
  <c r="X237" i="1"/>
  <c r="A237" i="1"/>
  <c r="X236" i="1"/>
  <c r="A236" i="1"/>
  <c r="X235" i="1"/>
  <c r="A235" i="1"/>
  <c r="X234" i="1"/>
  <c r="A234" i="1"/>
  <c r="X233" i="1"/>
  <c r="A233" i="1"/>
  <c r="X232" i="1"/>
  <c r="A232" i="1"/>
  <c r="X231" i="1"/>
  <c r="A231" i="1"/>
  <c r="X230" i="1"/>
  <c r="A230" i="1"/>
  <c r="X229" i="1"/>
  <c r="A229" i="1"/>
  <c r="X228" i="1"/>
  <c r="A228" i="1"/>
  <c r="X227" i="1"/>
  <c r="A227" i="1"/>
  <c r="X226" i="1"/>
  <c r="A226" i="1"/>
  <c r="X225" i="1"/>
  <c r="A225" i="1"/>
  <c r="X224" i="1"/>
  <c r="A224" i="1"/>
  <c r="X223" i="1"/>
  <c r="A223" i="1"/>
  <c r="X222" i="1"/>
  <c r="A222" i="1"/>
  <c r="X221" i="1"/>
  <c r="A221" i="1"/>
  <c r="X220" i="1"/>
  <c r="A220" i="1"/>
  <c r="X219" i="1"/>
  <c r="A219" i="1"/>
  <c r="X218" i="1"/>
  <c r="A218" i="1"/>
  <c r="X217" i="1"/>
  <c r="A217" i="1"/>
  <c r="X216" i="1"/>
  <c r="A216" i="1"/>
  <c r="X215" i="1"/>
  <c r="A215" i="1"/>
  <c r="X214" i="1"/>
  <c r="A214" i="1"/>
  <c r="X213" i="1"/>
  <c r="A213" i="1"/>
  <c r="X212" i="1"/>
  <c r="A212" i="1"/>
  <c r="X211" i="1"/>
  <c r="A211" i="1"/>
  <c r="X210" i="1"/>
  <c r="A210" i="1"/>
  <c r="X209" i="1"/>
  <c r="A209" i="1"/>
  <c r="X208" i="1"/>
  <c r="A208" i="1"/>
  <c r="X207" i="1"/>
  <c r="A207" i="1"/>
  <c r="X206" i="1"/>
  <c r="A206" i="1"/>
  <c r="X205" i="1"/>
  <c r="A205" i="1"/>
  <c r="X204" i="1"/>
  <c r="A204" i="1"/>
  <c r="X203" i="1"/>
  <c r="A203" i="1"/>
  <c r="X202" i="1"/>
  <c r="A202" i="1"/>
  <c r="X201" i="1"/>
  <c r="A201" i="1"/>
  <c r="X200" i="1"/>
  <c r="A200" i="1"/>
  <c r="X199" i="1"/>
  <c r="A199" i="1"/>
  <c r="X198" i="1"/>
  <c r="A198" i="1"/>
  <c r="X197" i="1"/>
  <c r="A197" i="1"/>
  <c r="X196" i="1"/>
  <c r="A196" i="1"/>
  <c r="X195" i="1"/>
  <c r="A195" i="1"/>
  <c r="X194" i="1"/>
  <c r="A194" i="1"/>
  <c r="X193" i="1"/>
  <c r="A193" i="1"/>
  <c r="X192" i="1"/>
  <c r="A192" i="1"/>
  <c r="X191" i="1"/>
  <c r="A191" i="1"/>
  <c r="X190" i="1"/>
  <c r="A190" i="1"/>
  <c r="X189" i="1"/>
  <c r="A189" i="1"/>
  <c r="X188" i="1"/>
  <c r="A188" i="1"/>
  <c r="X187" i="1"/>
  <c r="A187" i="1"/>
  <c r="X186" i="1"/>
  <c r="A186" i="1"/>
  <c r="X185" i="1"/>
  <c r="A185" i="1"/>
  <c r="X184" i="1"/>
  <c r="A184" i="1"/>
  <c r="X183" i="1"/>
  <c r="A183" i="1"/>
  <c r="X182" i="1"/>
  <c r="A182" i="1"/>
  <c r="X181" i="1"/>
  <c r="A181" i="1"/>
  <c r="X180" i="1"/>
  <c r="A180" i="1"/>
  <c r="X179" i="1"/>
  <c r="A179" i="1"/>
  <c r="X178" i="1"/>
  <c r="A178" i="1"/>
  <c r="X177" i="1"/>
  <c r="A177" i="1"/>
  <c r="X176" i="1"/>
  <c r="A176" i="1"/>
  <c r="X175" i="1"/>
  <c r="A175" i="1"/>
  <c r="X174" i="1"/>
  <c r="A174" i="1"/>
  <c r="X173" i="1"/>
  <c r="A173" i="1"/>
  <c r="X172" i="1"/>
  <c r="A172" i="1"/>
  <c r="X171" i="1"/>
  <c r="A171" i="1"/>
  <c r="X170" i="1"/>
  <c r="A170" i="1"/>
  <c r="X169" i="1"/>
  <c r="A169" i="1"/>
  <c r="X168" i="1"/>
  <c r="A168" i="1"/>
  <c r="X167" i="1"/>
  <c r="A167" i="1"/>
  <c r="X166" i="1"/>
  <c r="A166" i="1"/>
  <c r="X165" i="1"/>
  <c r="A165" i="1"/>
  <c r="X164" i="1"/>
  <c r="A164" i="1"/>
  <c r="X163" i="1"/>
  <c r="A163" i="1"/>
  <c r="X162" i="1"/>
  <c r="A162" i="1"/>
  <c r="X161" i="1"/>
  <c r="A161" i="1"/>
  <c r="X160" i="1"/>
  <c r="A160" i="1"/>
  <c r="X159" i="1"/>
  <c r="A159" i="1"/>
  <c r="X158" i="1"/>
  <c r="A158" i="1"/>
  <c r="X157" i="1"/>
  <c r="A157" i="1"/>
  <c r="X156" i="1"/>
  <c r="A156" i="1"/>
  <c r="X155" i="1"/>
  <c r="A155" i="1"/>
  <c r="X154" i="1"/>
  <c r="A154" i="1"/>
  <c r="X153" i="1"/>
  <c r="A153" i="1"/>
  <c r="X152" i="1"/>
  <c r="A152" i="1"/>
  <c r="X151" i="1"/>
  <c r="A151" i="1"/>
  <c r="X150" i="1"/>
  <c r="A150" i="1"/>
  <c r="X149" i="1"/>
  <c r="A149" i="1"/>
  <c r="X148" i="1"/>
  <c r="A148" i="1"/>
  <c r="X147" i="1"/>
  <c r="A147" i="1"/>
  <c r="X146" i="1"/>
  <c r="A146" i="1"/>
  <c r="X145" i="1"/>
  <c r="A145" i="1"/>
  <c r="X144" i="1"/>
  <c r="A144" i="1"/>
  <c r="X143" i="1"/>
  <c r="A143" i="1"/>
  <c r="X142" i="1"/>
  <c r="A142" i="1"/>
  <c r="X141" i="1"/>
  <c r="A141" i="1"/>
  <c r="X140" i="1"/>
  <c r="A140" i="1"/>
  <c r="X139" i="1"/>
  <c r="A139" i="1"/>
  <c r="X138" i="1"/>
  <c r="A138" i="1"/>
  <c r="X137" i="1"/>
  <c r="A137" i="1"/>
  <c r="X136" i="1"/>
  <c r="A136" i="1"/>
  <c r="X135" i="1"/>
  <c r="A135" i="1"/>
  <c r="X134" i="1"/>
  <c r="A134" i="1"/>
  <c r="X133" i="1"/>
  <c r="A133" i="1"/>
  <c r="X132" i="1"/>
  <c r="A132" i="1"/>
  <c r="X131" i="1"/>
  <c r="A131" i="1"/>
  <c r="X130" i="1"/>
  <c r="A130" i="1"/>
  <c r="X129" i="1"/>
  <c r="A129" i="1"/>
  <c r="X128" i="1"/>
  <c r="A128" i="1"/>
  <c r="X127" i="1"/>
  <c r="A127" i="1"/>
  <c r="X126" i="1"/>
  <c r="A126" i="1"/>
  <c r="X125" i="1"/>
  <c r="A125" i="1"/>
  <c r="X124" i="1"/>
  <c r="A124" i="1"/>
  <c r="X123" i="1"/>
  <c r="A123" i="1"/>
  <c r="X122" i="1"/>
  <c r="A122" i="1"/>
  <c r="X121" i="1"/>
  <c r="A121" i="1"/>
  <c r="X120" i="1"/>
  <c r="A120" i="1"/>
  <c r="X119" i="1"/>
  <c r="A119" i="1"/>
  <c r="X118" i="1"/>
  <c r="A118" i="1"/>
  <c r="X117" i="1"/>
  <c r="A117" i="1"/>
  <c r="X116" i="1"/>
  <c r="A116" i="1"/>
  <c r="X115" i="1"/>
  <c r="A115" i="1"/>
  <c r="X114" i="1"/>
  <c r="A114" i="1"/>
  <c r="X113" i="1"/>
  <c r="A113" i="1"/>
  <c r="X112" i="1"/>
  <c r="A112" i="1"/>
  <c r="X111" i="1"/>
  <c r="A111" i="1"/>
  <c r="X110" i="1"/>
  <c r="A110" i="1"/>
  <c r="X109" i="1"/>
  <c r="A109" i="1"/>
  <c r="X108" i="1"/>
  <c r="A108" i="1"/>
  <c r="X107" i="1"/>
  <c r="A107" i="1"/>
  <c r="X106" i="1"/>
  <c r="A106" i="1"/>
  <c r="X105" i="1"/>
  <c r="A105" i="1"/>
  <c r="X104" i="1"/>
  <c r="A104" i="1"/>
  <c r="X103" i="1"/>
  <c r="A103" i="1"/>
  <c r="X102" i="1"/>
  <c r="A102" i="1"/>
  <c r="X101" i="1"/>
  <c r="A101" i="1"/>
  <c r="X100" i="1"/>
  <c r="A100" i="1"/>
  <c r="X99" i="1"/>
  <c r="A99" i="1"/>
  <c r="X98" i="1"/>
  <c r="A98" i="1"/>
  <c r="X97" i="1"/>
  <c r="A97" i="1"/>
  <c r="X96" i="1"/>
  <c r="A96" i="1"/>
  <c r="X95" i="1"/>
  <c r="A95" i="1"/>
  <c r="X94" i="1"/>
  <c r="A94" i="1"/>
  <c r="X93" i="1"/>
  <c r="A93" i="1"/>
  <c r="X92" i="1"/>
  <c r="A92" i="1"/>
  <c r="X91" i="1"/>
  <c r="A91" i="1"/>
  <c r="X90" i="1"/>
  <c r="A90" i="1"/>
  <c r="X89" i="1"/>
  <c r="A89" i="1"/>
  <c r="X88" i="1"/>
  <c r="A88" i="1"/>
  <c r="X87" i="1"/>
  <c r="A87" i="1"/>
  <c r="X86" i="1"/>
  <c r="A86" i="1"/>
  <c r="X85" i="1"/>
  <c r="A85" i="1"/>
  <c r="X84" i="1"/>
  <c r="A84" i="1"/>
  <c r="X83" i="1"/>
  <c r="A83" i="1"/>
  <c r="X82" i="1"/>
  <c r="A82" i="1"/>
  <c r="X81" i="1"/>
  <c r="A81" i="1"/>
  <c r="X80" i="1"/>
  <c r="A80" i="1"/>
  <c r="X79" i="1"/>
  <c r="A79" i="1"/>
  <c r="X78" i="1"/>
  <c r="A78" i="1"/>
  <c r="X77" i="1"/>
  <c r="A77" i="1"/>
  <c r="X76" i="1"/>
  <c r="A76" i="1"/>
  <c r="X75" i="1"/>
  <c r="A75" i="1"/>
  <c r="X74" i="1"/>
  <c r="A74" i="1"/>
  <c r="X73" i="1"/>
  <c r="A73" i="1"/>
  <c r="X72" i="1"/>
  <c r="A72" i="1"/>
  <c r="X71" i="1"/>
  <c r="A71" i="1"/>
  <c r="X70" i="1"/>
  <c r="A70" i="1"/>
  <c r="X69" i="1"/>
  <c r="A69" i="1"/>
  <c r="X68" i="1"/>
  <c r="A68" i="1"/>
  <c r="X67" i="1"/>
  <c r="A67" i="1"/>
  <c r="X66" i="1"/>
  <c r="A66" i="1"/>
  <c r="X65" i="1"/>
  <c r="A65" i="1"/>
  <c r="X64" i="1"/>
  <c r="A64" i="1"/>
  <c r="X63" i="1"/>
  <c r="A63" i="1"/>
  <c r="X62" i="1"/>
  <c r="A62" i="1"/>
  <c r="X61" i="1"/>
  <c r="A61" i="1"/>
  <c r="X60" i="1"/>
  <c r="A60" i="1"/>
  <c r="X59" i="1"/>
  <c r="A59" i="1"/>
  <c r="X58" i="1"/>
  <c r="A58" i="1"/>
  <c r="X57" i="1"/>
  <c r="A57" i="1"/>
  <c r="X56" i="1"/>
  <c r="A56" i="1"/>
  <c r="X55" i="1"/>
  <c r="A55" i="1"/>
  <c r="X54" i="1"/>
  <c r="A54" i="1"/>
  <c r="X53" i="1"/>
  <c r="A53" i="1"/>
  <c r="X52" i="1"/>
  <c r="A52" i="1"/>
  <c r="X51" i="1"/>
  <c r="A51" i="1"/>
  <c r="X50" i="1"/>
  <c r="A50" i="1"/>
  <c r="X49" i="1"/>
  <c r="A49" i="1"/>
  <c r="X48" i="1"/>
  <c r="A48" i="1"/>
  <c r="X47" i="1"/>
  <c r="A47" i="1"/>
  <c r="X46" i="1"/>
  <c r="A46" i="1"/>
  <c r="X45" i="1"/>
  <c r="A45" i="1"/>
  <c r="X44" i="1"/>
  <c r="A44" i="1"/>
  <c r="X43" i="1"/>
  <c r="A43" i="1"/>
  <c r="X42" i="1"/>
  <c r="A42" i="1"/>
  <c r="X41" i="1"/>
  <c r="A41" i="1"/>
  <c r="X40" i="1"/>
  <c r="A40" i="1"/>
  <c r="X39" i="1"/>
  <c r="A39" i="1"/>
  <c r="X38" i="1"/>
  <c r="A38" i="1"/>
  <c r="X37" i="1"/>
  <c r="A37" i="1"/>
  <c r="X36" i="1"/>
  <c r="A36" i="1"/>
  <c r="X35" i="1"/>
  <c r="A35" i="1"/>
  <c r="X34" i="1"/>
  <c r="A34" i="1"/>
  <c r="X33" i="1"/>
  <c r="A33" i="1"/>
  <c r="X32" i="1"/>
  <c r="A32" i="1"/>
  <c r="X31" i="1"/>
  <c r="A31" i="1"/>
  <c r="X30" i="1"/>
  <c r="A30" i="1"/>
  <c r="X29" i="1"/>
  <c r="A29" i="1"/>
  <c r="X28" i="1"/>
  <c r="A28" i="1"/>
  <c r="X27" i="1"/>
  <c r="A27" i="1"/>
  <c r="X26" i="1"/>
  <c r="A26" i="1"/>
  <c r="X25" i="1"/>
  <c r="A25" i="1"/>
  <c r="X24" i="1"/>
  <c r="A24" i="1"/>
  <c r="X23" i="1"/>
  <c r="A23" i="1"/>
  <c r="X22" i="1"/>
  <c r="A22" i="1"/>
  <c r="X21" i="1"/>
  <c r="A21" i="1"/>
  <c r="X20" i="1"/>
  <c r="A20" i="1"/>
  <c r="X19" i="1"/>
  <c r="A19" i="1"/>
  <c r="X18" i="1"/>
  <c r="A18" i="1"/>
  <c r="X17" i="1"/>
  <c r="A17" i="1"/>
  <c r="X16" i="1"/>
  <c r="A16" i="1"/>
  <c r="X15" i="1"/>
  <c r="A15" i="1"/>
  <c r="X14" i="1"/>
  <c r="A14" i="1"/>
  <c r="X13" i="1"/>
  <c r="A13" i="1"/>
  <c r="X12" i="1"/>
  <c r="A12" i="1"/>
  <c r="X11" i="1"/>
  <c r="A11" i="1"/>
  <c r="X10" i="1"/>
  <c r="A10" i="1"/>
  <c r="X9" i="1"/>
  <c r="A9" i="1"/>
  <c r="X8" i="1"/>
  <c r="A8" i="1"/>
  <c r="X7" i="1"/>
  <c r="A7" i="1"/>
  <c r="X6" i="1"/>
  <c r="A6" i="1"/>
  <c r="X5" i="1"/>
  <c r="A5" i="1"/>
  <c r="X4" i="1"/>
  <c r="A4" i="1"/>
  <c r="X3" i="1"/>
  <c r="A3" i="1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V12" i="3"/>
  <c r="U12" i="3"/>
  <c r="T12" i="3"/>
  <c r="S12" i="3"/>
  <c r="R12" i="3"/>
  <c r="Q12" i="3"/>
  <c r="P12" i="3"/>
  <c r="O12" i="3"/>
  <c r="N12" i="3"/>
  <c r="K12" i="3"/>
  <c r="J12" i="3"/>
  <c r="I12" i="3"/>
  <c r="H12" i="3"/>
  <c r="G12" i="3"/>
  <c r="F12" i="3"/>
  <c r="E12" i="3"/>
  <c r="D12" i="3"/>
  <c r="C12" i="3"/>
  <c r="N1" i="3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N1" i="2"/>
  <c r="A2" i="1"/>
  <c r="N1" i="1"/>
  <c r="M1" i="1"/>
  <c r="L1" i="1"/>
  <c r="W4276" i="1"/>
  <c r="I4276" i="1"/>
  <c r="W4268" i="1"/>
  <c r="I4268" i="1"/>
  <c r="K4292" i="1"/>
  <c r="K4284" i="1"/>
  <c r="I4292" i="1"/>
  <c r="G4292" i="1"/>
  <c r="K4290" i="1"/>
  <c r="G4284" i="1"/>
  <c r="K4282" i="1"/>
  <c r="K4280" i="1"/>
  <c r="W4279" i="1"/>
  <c r="I4279" i="1"/>
  <c r="H4278" i="1"/>
  <c r="C4292" i="1"/>
  <c r="H4279" i="1"/>
  <c r="I4278" i="1"/>
  <c r="C4271" i="1"/>
  <c r="H4268" i="1"/>
  <c r="D4262" i="1"/>
  <c r="D4254" i="1"/>
  <c r="W4287" i="1"/>
  <c r="W4285" i="1"/>
  <c r="W4283" i="1"/>
  <c r="I4280" i="1"/>
  <c r="E4279" i="1"/>
  <c r="G4278" i="1"/>
  <c r="H4277" i="1"/>
  <c r="K4291" i="1"/>
  <c r="K4289" i="1"/>
  <c r="K4283" i="1"/>
  <c r="G4280" i="1"/>
  <c r="C4278" i="1"/>
  <c r="E4268" i="1"/>
  <c r="H4262" i="1"/>
  <c r="D4260" i="1"/>
  <c r="H4254" i="1"/>
  <c r="D4252" i="1"/>
  <c r="G4291" i="1"/>
  <c r="G4289" i="1"/>
  <c r="K4287" i="1"/>
  <c r="G4285" i="1"/>
  <c r="G4283" i="1"/>
  <c r="K4281" i="1"/>
  <c r="K4276" i="1"/>
  <c r="C4268" i="1"/>
  <c r="K4267" i="1"/>
  <c r="D4263" i="1"/>
  <c r="G4262" i="1"/>
  <c r="I4260" i="1"/>
  <c r="D4255" i="1"/>
  <c r="G4254" i="1"/>
  <c r="I4252" i="1"/>
  <c r="I4291" i="1"/>
  <c r="C4281" i="1"/>
  <c r="W4278" i="1"/>
  <c r="H4276" i="1"/>
  <c r="K4271" i="1"/>
  <c r="I4269" i="1"/>
  <c r="I4267" i="1"/>
  <c r="I4263" i="1"/>
  <c r="F4262" i="1"/>
  <c r="H4260" i="1"/>
  <c r="D4258" i="1"/>
  <c r="I4255" i="1"/>
  <c r="F4254" i="1"/>
  <c r="G4276" i="1"/>
  <c r="I4271" i="1"/>
  <c r="H4269" i="1"/>
  <c r="I4290" i="1"/>
  <c r="I4284" i="1"/>
  <c r="I4282" i="1"/>
  <c r="E4276" i="1"/>
  <c r="K4273" i="1"/>
  <c r="H4271" i="1"/>
  <c r="W4269" i="1"/>
  <c r="G4269" i="1"/>
  <c r="W4267" i="1"/>
  <c r="E4267" i="1"/>
  <c r="I4265" i="1"/>
  <c r="D4264" i="1"/>
  <c r="C4286" i="1"/>
  <c r="K4278" i="1"/>
  <c r="H4273" i="1"/>
  <c r="E4269" i="1"/>
  <c r="W4264" i="1"/>
  <c r="F4263" i="1"/>
  <c r="F4261" i="1"/>
  <c r="K4275" i="1"/>
  <c r="C4273" i="1"/>
  <c r="E4271" i="1"/>
  <c r="G4267" i="1"/>
  <c r="C4263" i="1"/>
  <c r="G4260" i="1"/>
  <c r="W4258" i="1"/>
  <c r="E4258" i="1"/>
  <c r="F4255" i="1"/>
  <c r="I4253" i="1"/>
  <c r="C4290" i="1"/>
  <c r="G4275" i="1"/>
  <c r="C4267" i="1"/>
  <c r="K4262" i="1"/>
  <c r="F4260" i="1"/>
  <c r="J4257" i="1"/>
  <c r="C4255" i="1"/>
  <c r="B4252" i="1"/>
  <c r="H4249" i="1"/>
  <c r="C4247" i="1"/>
  <c r="E4242" i="1"/>
  <c r="C4284" i="1"/>
  <c r="K4268" i="1"/>
  <c r="K4264" i="1"/>
  <c r="I4262" i="1"/>
  <c r="W4260" i="1"/>
  <c r="E4260" i="1"/>
  <c r="F4257" i="1"/>
  <c r="K4254" i="1"/>
  <c r="F4253" i="1"/>
  <c r="K4272" i="1"/>
  <c r="I4270" i="1"/>
  <c r="G4268" i="1"/>
  <c r="J4265" i="1"/>
  <c r="I4264" i="1"/>
  <c r="W4262" i="1"/>
  <c r="E4262" i="1"/>
  <c r="B4260" i="1"/>
  <c r="I4254" i="1"/>
  <c r="I4288" i="1"/>
  <c r="K4279" i="1"/>
  <c r="H4265" i="1"/>
  <c r="G4264" i="1"/>
  <c r="C4262" i="1"/>
  <c r="J4261" i="1"/>
  <c r="C4257" i="1"/>
  <c r="W4254" i="1"/>
  <c r="E4254" i="1"/>
  <c r="K4252" i="1"/>
  <c r="B4249" i="1"/>
  <c r="K4247" i="1"/>
  <c r="I4245" i="1"/>
  <c r="C4282" i="1"/>
  <c r="C4276" i="1"/>
  <c r="E4265" i="1"/>
  <c r="B4264" i="1"/>
  <c r="H4263" i="1"/>
  <c r="B4262" i="1"/>
  <c r="I4258" i="1"/>
  <c r="C4254" i="1"/>
  <c r="H4252" i="1"/>
  <c r="J4247" i="1"/>
  <c r="H4236" i="1"/>
  <c r="H4255" i="1"/>
  <c r="G4252" i="1"/>
  <c r="B4247" i="1"/>
  <c r="B4245" i="1"/>
  <c r="D4242" i="1"/>
  <c r="F4218" i="1"/>
  <c r="G4255" i="1"/>
  <c r="K4253" i="1"/>
  <c r="F4252" i="1"/>
  <c r="C4244" i="1"/>
  <c r="B4242" i="1"/>
  <c r="K4236" i="1"/>
  <c r="K4235" i="1"/>
  <c r="K4234" i="1"/>
  <c r="K4232" i="1"/>
  <c r="K4230" i="1"/>
  <c r="C4228" i="1"/>
  <c r="G4227" i="1"/>
  <c r="C4224" i="1"/>
  <c r="W4222" i="1"/>
  <c r="D4222" i="1"/>
  <c r="F4221" i="1"/>
  <c r="H4261" i="1"/>
  <c r="J4253" i="1"/>
  <c r="E4252" i="1"/>
  <c r="K4249" i="1"/>
  <c r="B4244" i="1"/>
  <c r="I4243" i="1"/>
  <c r="F4240" i="1"/>
  <c r="K4238" i="1"/>
  <c r="I4236" i="1"/>
  <c r="J4235" i="1"/>
  <c r="I4234" i="1"/>
  <c r="K4233" i="1"/>
  <c r="J4232" i="1"/>
  <c r="J4231" i="1"/>
  <c r="J4230" i="1"/>
  <c r="I4261" i="1"/>
  <c r="J4249" i="1"/>
  <c r="J4248" i="1"/>
  <c r="J4241" i="1"/>
  <c r="D4240" i="1"/>
  <c r="I4238" i="1"/>
  <c r="F4236" i="1"/>
  <c r="I4235" i="1"/>
  <c r="H4234" i="1"/>
  <c r="I4232" i="1"/>
  <c r="H4231" i="1"/>
  <c r="I4230" i="1"/>
  <c r="C4227" i="1"/>
  <c r="K4222" i="1"/>
  <c r="B4222" i="1"/>
  <c r="F4219" i="1"/>
  <c r="G4218" i="1"/>
  <c r="C4217" i="1"/>
  <c r="W4271" i="1"/>
  <c r="G4263" i="1"/>
  <c r="H4258" i="1"/>
  <c r="I4249" i="1"/>
  <c r="I4248" i="1"/>
  <c r="K4242" i="1"/>
  <c r="H4241" i="1"/>
  <c r="F4238" i="1"/>
  <c r="E4236" i="1"/>
  <c r="H4235" i="1"/>
  <c r="F4234" i="1"/>
  <c r="H4232" i="1"/>
  <c r="F4231" i="1"/>
  <c r="F4230" i="1"/>
  <c r="F4222" i="1"/>
  <c r="E4218" i="1"/>
  <c r="K4217" i="1"/>
  <c r="B4217" i="1"/>
  <c r="G4258" i="1"/>
  <c r="W4252" i="1"/>
  <c r="F4249" i="1"/>
  <c r="H4248" i="1"/>
  <c r="I4247" i="1"/>
  <c r="K4245" i="1"/>
  <c r="I4242" i="1"/>
  <c r="E4241" i="1"/>
  <c r="D4238" i="1"/>
  <c r="D4236" i="1"/>
  <c r="E4235" i="1"/>
  <c r="E4234" i="1"/>
  <c r="F4232" i="1"/>
  <c r="E4231" i="1"/>
  <c r="D4230" i="1"/>
  <c r="I4222" i="1"/>
  <c r="W4218" i="1"/>
  <c r="D4218" i="1"/>
  <c r="F4217" i="1"/>
  <c r="H4266" i="1"/>
  <c r="K4260" i="1"/>
  <c r="B4254" i="1"/>
  <c r="C4248" i="1"/>
  <c r="H4247" i="1"/>
  <c r="H4246" i="1"/>
  <c r="F4245" i="1"/>
  <c r="H4242" i="1"/>
  <c r="D4241" i="1"/>
  <c r="C4238" i="1"/>
  <c r="C4236" i="1"/>
  <c r="C4235" i="1"/>
  <c r="D4234" i="1"/>
  <c r="D4232" i="1"/>
  <c r="D4231" i="1"/>
  <c r="C4230" i="1"/>
  <c r="J4227" i="1"/>
  <c r="H4222" i="1"/>
  <c r="F4220" i="1"/>
  <c r="G4219" i="1"/>
  <c r="C4218" i="1"/>
  <c r="I4217" i="1"/>
  <c r="F4246" i="1"/>
  <c r="K4240" i="1"/>
  <c r="B4235" i="1"/>
  <c r="J4233" i="1"/>
  <c r="I4227" i="1"/>
  <c r="G4224" i="1"/>
  <c r="I4220" i="1"/>
  <c r="W4217" i="1"/>
  <c r="W4216" i="1"/>
  <c r="C4216" i="1"/>
  <c r="F4215" i="1"/>
  <c r="C4212" i="1"/>
  <c r="E4206" i="1"/>
  <c r="G4205" i="1"/>
  <c r="C4204" i="1"/>
  <c r="E4198" i="1"/>
  <c r="G4197" i="1"/>
  <c r="C4196" i="1"/>
  <c r="B4230" i="1"/>
  <c r="E4227" i="1"/>
  <c r="B4224" i="1"/>
  <c r="I4221" i="1"/>
  <c r="G4220" i="1"/>
  <c r="K4219" i="1"/>
  <c r="E4216" i="1"/>
  <c r="D4215" i="1"/>
  <c r="K4214" i="1"/>
  <c r="B4212" i="1"/>
  <c r="D4211" i="1"/>
  <c r="G4210" i="1"/>
  <c r="G4208" i="1"/>
  <c r="C4207" i="1"/>
  <c r="I4206" i="1"/>
  <c r="F4205" i="1"/>
  <c r="K4204" i="1"/>
  <c r="B4204" i="1"/>
  <c r="W4202" i="1"/>
  <c r="D4202" i="1"/>
  <c r="E4201" i="1"/>
  <c r="C4245" i="1"/>
  <c r="F4242" i="1"/>
  <c r="B4232" i="1"/>
  <c r="J4225" i="1"/>
  <c r="J4224" i="1"/>
  <c r="C4221" i="1"/>
  <c r="E4220" i="1"/>
  <c r="E4219" i="1"/>
  <c r="K4218" i="1"/>
  <c r="C4215" i="1"/>
  <c r="F4214" i="1"/>
  <c r="E4204" i="1"/>
  <c r="E4196" i="1"/>
  <c r="W4266" i="1"/>
  <c r="F4239" i="1"/>
  <c r="G4228" i="1"/>
  <c r="C4225" i="1"/>
  <c r="G4222" i="1"/>
  <c r="H4221" i="1"/>
  <c r="C4219" i="1"/>
  <c r="I4218" i="1"/>
  <c r="E4215" i="1"/>
  <c r="D4214" i="1"/>
  <c r="J4212" i="1"/>
  <c r="W4211" i="1"/>
  <c r="B4211" i="1"/>
  <c r="D4210" i="1"/>
  <c r="W4208" i="1"/>
  <c r="D4208" i="1"/>
  <c r="E4207" i="1"/>
  <c r="G4206" i="1"/>
  <c r="C4205" i="1"/>
  <c r="I4204" i="1"/>
  <c r="K4202" i="1"/>
  <c r="B4202" i="1"/>
  <c r="W4200" i="1"/>
  <c r="D4200" i="1"/>
  <c r="E4199" i="1"/>
  <c r="G4198" i="1"/>
  <c r="C4197" i="1"/>
  <c r="I4196" i="1"/>
  <c r="K4248" i="1"/>
  <c r="J4239" i="1"/>
  <c r="B4236" i="1"/>
  <c r="B4234" i="1"/>
  <c r="B4228" i="1"/>
  <c r="I4225" i="1"/>
  <c r="C4222" i="1"/>
  <c r="B4219" i="1"/>
  <c r="H4218" i="1"/>
  <c r="H4217" i="1"/>
  <c r="C4214" i="1"/>
  <c r="I4212" i="1"/>
  <c r="C4210" i="1"/>
  <c r="C4208" i="1"/>
  <c r="F4206" i="1"/>
  <c r="K4205" i="1"/>
  <c r="B4205" i="1"/>
  <c r="H4204" i="1"/>
  <c r="E4202" i="1"/>
  <c r="C4200" i="1"/>
  <c r="F4198" i="1"/>
  <c r="K4197" i="1"/>
  <c r="B4197" i="1"/>
  <c r="H4196" i="1"/>
  <c r="E4194" i="1"/>
  <c r="J4244" i="1"/>
  <c r="J4229" i="1"/>
  <c r="J4228" i="1"/>
  <c r="I4219" i="1"/>
  <c r="B4218" i="1"/>
  <c r="E4217" i="1"/>
  <c r="K4216" i="1"/>
  <c r="E4214" i="1"/>
  <c r="G4212" i="1"/>
  <c r="E4205" i="1"/>
  <c r="G4204" i="1"/>
  <c r="E4197" i="1"/>
  <c r="G4196" i="1"/>
  <c r="C4251" i="1"/>
  <c r="F4247" i="1"/>
  <c r="C4241" i="1"/>
  <c r="B4238" i="1"/>
  <c r="C4231" i="1"/>
  <c r="C4229" i="1"/>
  <c r="D4217" i="1"/>
  <c r="F4216" i="1"/>
  <c r="F4212" i="1"/>
  <c r="E4208" i="1"/>
  <c r="C4206" i="1"/>
  <c r="I4205" i="1"/>
  <c r="F4204" i="1"/>
  <c r="E4200" i="1"/>
  <c r="C4198" i="1"/>
  <c r="I4197" i="1"/>
  <c r="F4196" i="1"/>
  <c r="K4215" i="1"/>
  <c r="D4212" i="1"/>
  <c r="W4209" i="1"/>
  <c r="K4196" i="1"/>
  <c r="F4171" i="1"/>
  <c r="F4207" i="1"/>
  <c r="C4201" i="1"/>
  <c r="H4197" i="1"/>
  <c r="D4196" i="1"/>
  <c r="W4194" i="1"/>
  <c r="C4209" i="1"/>
  <c r="I4207" i="1"/>
  <c r="H4205" i="1"/>
  <c r="J4203" i="1"/>
  <c r="I4201" i="1"/>
  <c r="K4198" i="1"/>
  <c r="F4197" i="1"/>
  <c r="B4196" i="1"/>
  <c r="J4193" i="1"/>
  <c r="D4172" i="1"/>
  <c r="C4171" i="1"/>
  <c r="W4168" i="1"/>
  <c r="G4211" i="1"/>
  <c r="I4209" i="1"/>
  <c r="I4198" i="1"/>
  <c r="J4211" i="1"/>
  <c r="F4199" i="1"/>
  <c r="B4198" i="1"/>
  <c r="G4194" i="1"/>
  <c r="I4229" i="1"/>
  <c r="D4213" i="1"/>
  <c r="I4208" i="1"/>
  <c r="K4206" i="1"/>
  <c r="W4204" i="1"/>
  <c r="G4202" i="1"/>
  <c r="I4200" i="1"/>
  <c r="D4216" i="1"/>
  <c r="K4213" i="1"/>
  <c r="J4210" i="1"/>
  <c r="B4206" i="1"/>
  <c r="I4202" i="1"/>
  <c r="G4200" i="1"/>
  <c r="I4199" i="1"/>
  <c r="J4195" i="1"/>
  <c r="I4194" i="1"/>
  <c r="K4190" i="1"/>
  <c r="K4191" i="1"/>
  <c r="I4182" i="1"/>
  <c r="K4175" i="1"/>
  <c r="D4204" i="1"/>
  <c r="I4178" i="1"/>
  <c r="W4170" i="1"/>
  <c r="C4168" i="1"/>
  <c r="H4165" i="1"/>
  <c r="H4164" i="1"/>
  <c r="C4153" i="1"/>
  <c r="H4198" i="1"/>
  <c r="I4190" i="1"/>
  <c r="K4163" i="1"/>
  <c r="K4161" i="1"/>
  <c r="I4159" i="1"/>
  <c r="H4206" i="1"/>
  <c r="H4195" i="1"/>
  <c r="K4192" i="1"/>
  <c r="C4190" i="1"/>
  <c r="I4181" i="1"/>
  <c r="C4233" i="1"/>
  <c r="C4192" i="1"/>
  <c r="I4172" i="1"/>
  <c r="I4171" i="1"/>
  <c r="I4170" i="1"/>
  <c r="I4165" i="1"/>
  <c r="H4163" i="1"/>
  <c r="F4161" i="1"/>
  <c r="F4159" i="1"/>
  <c r="E4155" i="1"/>
  <c r="H4153" i="1"/>
  <c r="I4185" i="1"/>
  <c r="F4172" i="1"/>
  <c r="G4169" i="1"/>
  <c r="D4168" i="1"/>
  <c r="H4155" i="1"/>
  <c r="E4153" i="1"/>
  <c r="F4123" i="1"/>
  <c r="F4115" i="1"/>
  <c r="F4178" i="1"/>
  <c r="F4169" i="1"/>
  <c r="I4168" i="1"/>
  <c r="K4159" i="1"/>
  <c r="D4153" i="1"/>
  <c r="K4151" i="1"/>
  <c r="I4149" i="1"/>
  <c r="E4147" i="1"/>
  <c r="C4146" i="1"/>
  <c r="B4145" i="1"/>
  <c r="K4143" i="1"/>
  <c r="I4141" i="1"/>
  <c r="E4139" i="1"/>
  <c r="C4138" i="1"/>
  <c r="D4175" i="1"/>
  <c r="W4171" i="1"/>
  <c r="G4170" i="1"/>
  <c r="D4169" i="1"/>
  <c r="K4165" i="1"/>
  <c r="H4159" i="1"/>
  <c r="J4158" i="1"/>
  <c r="K4155" i="1"/>
  <c r="B4153" i="1"/>
  <c r="W4151" i="1"/>
  <c r="J4151" i="1"/>
  <c r="C4147" i="1"/>
  <c r="W4143" i="1"/>
  <c r="J4143" i="1"/>
  <c r="C4139" i="1"/>
  <c r="B4138" i="1"/>
  <c r="W4135" i="1"/>
  <c r="J4135" i="1"/>
  <c r="C4131" i="1"/>
  <c r="B4130" i="1"/>
  <c r="W4127" i="1"/>
  <c r="J4127" i="1"/>
  <c r="K4124" i="1"/>
  <c r="B4124" i="1"/>
  <c r="H4123" i="1"/>
  <c r="F4121" i="1"/>
  <c r="W4196" i="1"/>
  <c r="F4191" i="1"/>
  <c r="G4173" i="1"/>
  <c r="F4170" i="1"/>
  <c r="I4166" i="1"/>
  <c r="F4165" i="1"/>
  <c r="I4163" i="1"/>
  <c r="I4161" i="1"/>
  <c r="D4159" i="1"/>
  <c r="F4158" i="1"/>
  <c r="I4155" i="1"/>
  <c r="I4151" i="1"/>
  <c r="B4147" i="1"/>
  <c r="K4145" i="1"/>
  <c r="I4143" i="1"/>
  <c r="B4139" i="1"/>
  <c r="I4135" i="1"/>
  <c r="B4131" i="1"/>
  <c r="I4127" i="1"/>
  <c r="F4124" i="1"/>
  <c r="G4123" i="1"/>
  <c r="K4119" i="1"/>
  <c r="B4119" i="1"/>
  <c r="F4116" i="1"/>
  <c r="G4115" i="1"/>
  <c r="C4199" i="1"/>
  <c r="I4177" i="1"/>
  <c r="K4171" i="1"/>
  <c r="C4170" i="1"/>
  <c r="C4166" i="1"/>
  <c r="D4165" i="1"/>
  <c r="G4164" i="1"/>
  <c r="F4163" i="1"/>
  <c r="D4161" i="1"/>
  <c r="C4158" i="1"/>
  <c r="F4155" i="1"/>
  <c r="G4151" i="1"/>
  <c r="G4143" i="1"/>
  <c r="G4135" i="1"/>
  <c r="G4127" i="1"/>
  <c r="E4123" i="1"/>
  <c r="F4119" i="1"/>
  <c r="E4115" i="1"/>
  <c r="F4186" i="1"/>
  <c r="W4172" i="1"/>
  <c r="G4171" i="1"/>
  <c r="C4165" i="1"/>
  <c r="C4164" i="1"/>
  <c r="D4163" i="1"/>
  <c r="C4161" i="1"/>
  <c r="I4156" i="1"/>
  <c r="D4155" i="1"/>
  <c r="K4153" i="1"/>
  <c r="H4152" i="1"/>
  <c r="E4151" i="1"/>
  <c r="B4149" i="1"/>
  <c r="K4147" i="1"/>
  <c r="W4146" i="1"/>
  <c r="J4146" i="1"/>
  <c r="I4145" i="1"/>
  <c r="D4194" i="1"/>
  <c r="I4186" i="1"/>
  <c r="I4174" i="1"/>
  <c r="D4171" i="1"/>
  <c r="K4168" i="1"/>
  <c r="H4161" i="1"/>
  <c r="C4155" i="1"/>
  <c r="I4153" i="1"/>
  <c r="C4151" i="1"/>
  <c r="W4147" i="1"/>
  <c r="J4147" i="1"/>
  <c r="I4146" i="1"/>
  <c r="G4145" i="1"/>
  <c r="C4143" i="1"/>
  <c r="W4139" i="1"/>
  <c r="J4139" i="1"/>
  <c r="I4138" i="1"/>
  <c r="G4137" i="1"/>
  <c r="C4135" i="1"/>
  <c r="W4131" i="1"/>
  <c r="J4131" i="1"/>
  <c r="I4130" i="1"/>
  <c r="G4129" i="1"/>
  <c r="C4127" i="1"/>
  <c r="F4125" i="1"/>
  <c r="W4162" i="1"/>
  <c r="F4153" i="1"/>
  <c r="I4147" i="1"/>
  <c r="B4143" i="1"/>
  <c r="B4141" i="1"/>
  <c r="I4139" i="1"/>
  <c r="E4127" i="1"/>
  <c r="B4125" i="1"/>
  <c r="H4124" i="1"/>
  <c r="B4123" i="1"/>
  <c r="C4119" i="1"/>
  <c r="C4116" i="1"/>
  <c r="B4115" i="1"/>
  <c r="I4189" i="1"/>
  <c r="I4176" i="1"/>
  <c r="I4137" i="1"/>
  <c r="C4136" i="1"/>
  <c r="W4134" i="1"/>
  <c r="K4133" i="1"/>
  <c r="G4132" i="1"/>
  <c r="W4130" i="1"/>
  <c r="B4127" i="1"/>
  <c r="G4124" i="1"/>
  <c r="H4122" i="1"/>
  <c r="G4120" i="1"/>
  <c r="G4117" i="1"/>
  <c r="B4116" i="1"/>
  <c r="J4114" i="1"/>
  <c r="H4113" i="1"/>
  <c r="C4111" i="1"/>
  <c r="G4110" i="1"/>
  <c r="D4109" i="1"/>
  <c r="I4108" i="1"/>
  <c r="F4182" i="1"/>
  <c r="B4155" i="1"/>
  <c r="K4149" i="1"/>
  <c r="G4144" i="1"/>
  <c r="W4138" i="1"/>
  <c r="E4137" i="1"/>
  <c r="I4133" i="1"/>
  <c r="E4124" i="1"/>
  <c r="K4121" i="1"/>
  <c r="I4116" i="1"/>
  <c r="I4114" i="1"/>
  <c r="G4113" i="1"/>
  <c r="F4110" i="1"/>
  <c r="H4108" i="1"/>
  <c r="F4102" i="1"/>
  <c r="H4100" i="1"/>
  <c r="F4094" i="1"/>
  <c r="H4092" i="1"/>
  <c r="C4152" i="1"/>
  <c r="G4146" i="1"/>
  <c r="C4144" i="1"/>
  <c r="B4137" i="1"/>
  <c r="B4133" i="1"/>
  <c r="I4129" i="1"/>
  <c r="C4128" i="1"/>
  <c r="C4124" i="1"/>
  <c r="G4121" i="1"/>
  <c r="B4120" i="1"/>
  <c r="B4117" i="1"/>
  <c r="K4115" i="1"/>
  <c r="W4114" i="1"/>
  <c r="H4114" i="1"/>
  <c r="E4113" i="1"/>
  <c r="E4110" i="1"/>
  <c r="G4108" i="1"/>
  <c r="D4107" i="1"/>
  <c r="I4106" i="1"/>
  <c r="W4102" i="1"/>
  <c r="E4102" i="1"/>
  <c r="C4174" i="1"/>
  <c r="K4152" i="1"/>
  <c r="W4148" i="1"/>
  <c r="K4146" i="1"/>
  <c r="K4144" i="1"/>
  <c r="J4138" i="1"/>
  <c r="K4137" i="1"/>
  <c r="J4134" i="1"/>
  <c r="J4130" i="1"/>
  <c r="E4129" i="1"/>
  <c r="I4124" i="1"/>
  <c r="K4123" i="1"/>
  <c r="E4121" i="1"/>
  <c r="I4119" i="1"/>
  <c r="K4116" i="1"/>
  <c r="W4115" i="1"/>
  <c r="I4115" i="1"/>
  <c r="E4114" i="1"/>
  <c r="D4113" i="1"/>
  <c r="D4110" i="1"/>
  <c r="F4168" i="1"/>
  <c r="W4160" i="1"/>
  <c r="J4148" i="1"/>
  <c r="G4138" i="1"/>
  <c r="K4135" i="1"/>
  <c r="C4134" i="1"/>
  <c r="W4132" i="1"/>
  <c r="K4131" i="1"/>
  <c r="G4130" i="1"/>
  <c r="B4129" i="1"/>
  <c r="K4125" i="1"/>
  <c r="I4123" i="1"/>
  <c r="W4121" i="1"/>
  <c r="D4121" i="1"/>
  <c r="W4119" i="1"/>
  <c r="H4119" i="1"/>
  <c r="H4116" i="1"/>
  <c r="H4115" i="1"/>
  <c r="D4114" i="1"/>
  <c r="B4113" i="1"/>
  <c r="W4110" i="1"/>
  <c r="B4110" i="1"/>
  <c r="W4108" i="1"/>
  <c r="E4108" i="1"/>
  <c r="G4106" i="1"/>
  <c r="B4102" i="1"/>
  <c r="W4100" i="1"/>
  <c r="E4100" i="1"/>
  <c r="G4098" i="1"/>
  <c r="B4094" i="1"/>
  <c r="W4092" i="1"/>
  <c r="E4092" i="1"/>
  <c r="F4156" i="1"/>
  <c r="B4151" i="1"/>
  <c r="K4148" i="1"/>
  <c r="E4145" i="1"/>
  <c r="K4138" i="1"/>
  <c r="E4135" i="1"/>
  <c r="I4131" i="1"/>
  <c r="C4130" i="1"/>
  <c r="K4129" i="1"/>
  <c r="I4125" i="1"/>
  <c r="W4123" i="1"/>
  <c r="D4123" i="1"/>
  <c r="B4121" i="1"/>
  <c r="G4119" i="1"/>
  <c r="G4116" i="1"/>
  <c r="D4115" i="1"/>
  <c r="D4108" i="1"/>
  <c r="D4100" i="1"/>
  <c r="D4092" i="1"/>
  <c r="H4156" i="1"/>
  <c r="J4122" i="1"/>
  <c r="D4119" i="1"/>
  <c r="E4116" i="1"/>
  <c r="B4108" i="1"/>
  <c r="F4107" i="1"/>
  <c r="H4106" i="1"/>
  <c r="F4100" i="1"/>
  <c r="B4098" i="1"/>
  <c r="G4092" i="1"/>
  <c r="E4058" i="1"/>
  <c r="E4050" i="1"/>
  <c r="E4143" i="1"/>
  <c r="G4111" i="1"/>
  <c r="F4109" i="1"/>
  <c r="B4107" i="1"/>
  <c r="E4106" i="1"/>
  <c r="H4105" i="1"/>
  <c r="G4104" i="1"/>
  <c r="G4103" i="1"/>
  <c r="I4102" i="1"/>
  <c r="B4100" i="1"/>
  <c r="H4097" i="1"/>
  <c r="I4094" i="1"/>
  <c r="F4092" i="1"/>
  <c r="I4089" i="1"/>
  <c r="H4088" i="1"/>
  <c r="F4087" i="1"/>
  <c r="D4086" i="1"/>
  <c r="C4085" i="1"/>
  <c r="C4081" i="1"/>
  <c r="C4077" i="1"/>
  <c r="C4073" i="1"/>
  <c r="C4069" i="1"/>
  <c r="C4065" i="1"/>
  <c r="W4062" i="1"/>
  <c r="D4062" i="1"/>
  <c r="K4172" i="1"/>
  <c r="J4113" i="1"/>
  <c r="J4111" i="1"/>
  <c r="I4109" i="1"/>
  <c r="I4107" i="1"/>
  <c r="B4106" i="1"/>
  <c r="E4105" i="1"/>
  <c r="E4104" i="1"/>
  <c r="D4103" i="1"/>
  <c r="G4102" i="1"/>
  <c r="H4099" i="1"/>
  <c r="F4097" i="1"/>
  <c r="G4094" i="1"/>
  <c r="B4092" i="1"/>
  <c r="H4089" i="1"/>
  <c r="F4088" i="1"/>
  <c r="D4087" i="1"/>
  <c r="B4086" i="1"/>
  <c r="B4085" i="1"/>
  <c r="B4081" i="1"/>
  <c r="J4078" i="1"/>
  <c r="B4077" i="1"/>
  <c r="J4074" i="1"/>
  <c r="B4073" i="1"/>
  <c r="D4072" i="1"/>
  <c r="K4127" i="1"/>
  <c r="W4106" i="1"/>
  <c r="D4102" i="1"/>
  <c r="F4099" i="1"/>
  <c r="W4094" i="1"/>
  <c r="E4094" i="1"/>
  <c r="E4059" i="1"/>
  <c r="G4058" i="1"/>
  <c r="E4051" i="1"/>
  <c r="G4050" i="1"/>
  <c r="K4141" i="1"/>
  <c r="I4121" i="1"/>
  <c r="J4117" i="1"/>
  <c r="C4115" i="1"/>
  <c r="W4105" i="1"/>
  <c r="W4104" i="1"/>
  <c r="D4099" i="1"/>
  <c r="D4094" i="1"/>
  <c r="J4093" i="1"/>
  <c r="J4085" i="1"/>
  <c r="J4081" i="1"/>
  <c r="J4077" i="1"/>
  <c r="J4073" i="1"/>
  <c r="J4069" i="1"/>
  <c r="J4065" i="1"/>
  <c r="E4062" i="1"/>
  <c r="I4059" i="1"/>
  <c r="F4058" i="1"/>
  <c r="E4054" i="1"/>
  <c r="I4051" i="1"/>
  <c r="E4131" i="1"/>
  <c r="E4126" i="1"/>
  <c r="J4120" i="1"/>
  <c r="K4117" i="1"/>
  <c r="I4110" i="1"/>
  <c r="B4099" i="1"/>
  <c r="I4098" i="1"/>
  <c r="I4093" i="1"/>
  <c r="B4089" i="1"/>
  <c r="J4086" i="1"/>
  <c r="I4085" i="1"/>
  <c r="F4082" i="1"/>
  <c r="I4081" i="1"/>
  <c r="F4078" i="1"/>
  <c r="I4077" i="1"/>
  <c r="F4074" i="1"/>
  <c r="I4073" i="1"/>
  <c r="B4135" i="1"/>
  <c r="W4126" i="1"/>
  <c r="C4123" i="1"/>
  <c r="K4120" i="1"/>
  <c r="C4112" i="1"/>
  <c r="I4100" i="1"/>
  <c r="I4099" i="1"/>
  <c r="H4098" i="1"/>
  <c r="F4093" i="1"/>
  <c r="J4087" i="1"/>
  <c r="I4086" i="1"/>
  <c r="H4085" i="1"/>
  <c r="H4081" i="1"/>
  <c r="H4077" i="1"/>
  <c r="H4073" i="1"/>
  <c r="H4069" i="1"/>
  <c r="H4065" i="1"/>
  <c r="H4062" i="1"/>
  <c r="E4060" i="1"/>
  <c r="G4059" i="1"/>
  <c r="C4058" i="1"/>
  <c r="H4054" i="1"/>
  <c r="G4125" i="1"/>
  <c r="F4108" i="1"/>
  <c r="W4098" i="1"/>
  <c r="G4095" i="1"/>
  <c r="I4087" i="1"/>
  <c r="F4085" i="1"/>
  <c r="I4080" i="1"/>
  <c r="J4066" i="1"/>
  <c r="I4065" i="1"/>
  <c r="I4064" i="1"/>
  <c r="C4062" i="1"/>
  <c r="F4059" i="1"/>
  <c r="F4057" i="1"/>
  <c r="K4056" i="1"/>
  <c r="W4054" i="1"/>
  <c r="D4054" i="1"/>
  <c r="F4052" i="1"/>
  <c r="B4050" i="1"/>
  <c r="B4049" i="1"/>
  <c r="B4048" i="1"/>
  <c r="B4047" i="1"/>
  <c r="D4044" i="1"/>
  <c r="D4040" i="1"/>
  <c r="D4036" i="1"/>
  <c r="D4032" i="1"/>
  <c r="K4139" i="1"/>
  <c r="J4112" i="1"/>
  <c r="E4098" i="1"/>
  <c r="J4095" i="1"/>
  <c r="C4082" i="1"/>
  <c r="J4080" i="1"/>
  <c r="K4067" i="1"/>
  <c r="F4066" i="1"/>
  <c r="F4065" i="1"/>
  <c r="D4064" i="1"/>
  <c r="C4059" i="1"/>
  <c r="W4057" i="1"/>
  <c r="D4057" i="1"/>
  <c r="J4056" i="1"/>
  <c r="C4054" i="1"/>
  <c r="J4053" i="1"/>
  <c r="B4052" i="1"/>
  <c r="C4044" i="1"/>
  <c r="C4040" i="1"/>
  <c r="K4037" i="1"/>
  <c r="I4092" i="1"/>
  <c r="J4082" i="1"/>
  <c r="F4077" i="1"/>
  <c r="I4072" i="1"/>
  <c r="C4066" i="1"/>
  <c r="B4065" i="1"/>
  <c r="K4060" i="1"/>
  <c r="B4059" i="1"/>
  <c r="K4058" i="1"/>
  <c r="K4051" i="1"/>
  <c r="W4050" i="1"/>
  <c r="K4050" i="1"/>
  <c r="W4145" i="1"/>
  <c r="K4130" i="1"/>
  <c r="H4107" i="1"/>
  <c r="G4100" i="1"/>
  <c r="I4084" i="1"/>
  <c r="K4079" i="1"/>
  <c r="C4074" i="1"/>
  <c r="J4072" i="1"/>
  <c r="J4070" i="1"/>
  <c r="I4069" i="1"/>
  <c r="I4068" i="1"/>
  <c r="C4067" i="1"/>
  <c r="I4066" i="1"/>
  <c r="C4061" i="1"/>
  <c r="I4060" i="1"/>
  <c r="I4058" i="1"/>
  <c r="W4056" i="1"/>
  <c r="D4056" i="1"/>
  <c r="F4053" i="1"/>
  <c r="H4051" i="1"/>
  <c r="I4050" i="1"/>
  <c r="W4049" i="1"/>
  <c r="J4049" i="1"/>
  <c r="W4048" i="1"/>
  <c r="J4048" i="1"/>
  <c r="J4047" i="1"/>
  <c r="I4046" i="1"/>
  <c r="I4045" i="1"/>
  <c r="K4044" i="1"/>
  <c r="C4043" i="1"/>
  <c r="J4088" i="1"/>
  <c r="H4086" i="1"/>
  <c r="J4084" i="1"/>
  <c r="I4074" i="1"/>
  <c r="F4070" i="1"/>
  <c r="F4069" i="1"/>
  <c r="D4068" i="1"/>
  <c r="G4060" i="1"/>
  <c r="H4058" i="1"/>
  <c r="B4056" i="1"/>
  <c r="C4053" i="1"/>
  <c r="K4052" i="1"/>
  <c r="G4051" i="1"/>
  <c r="H4050" i="1"/>
  <c r="I4049" i="1"/>
  <c r="H4048" i="1"/>
  <c r="H4047" i="1"/>
  <c r="H4046" i="1"/>
  <c r="G4045" i="1"/>
  <c r="I4044" i="1"/>
  <c r="F4041" i="1"/>
  <c r="I4040" i="1"/>
  <c r="F4037" i="1"/>
  <c r="I4036" i="1"/>
  <c r="D4091" i="1"/>
  <c r="F4081" i="1"/>
  <c r="I4076" i="1"/>
  <c r="C4070" i="1"/>
  <c r="B4069" i="1"/>
  <c r="F4060" i="1"/>
  <c r="W4058" i="1"/>
  <c r="D4058" i="1"/>
  <c r="J4052" i="1"/>
  <c r="F4051" i="1"/>
  <c r="F4050" i="1"/>
  <c r="H4049" i="1"/>
  <c r="G4048" i="1"/>
  <c r="G4047" i="1"/>
  <c r="G4046" i="1"/>
  <c r="F4045" i="1"/>
  <c r="H4044" i="1"/>
  <c r="K4043" i="1"/>
  <c r="E4041" i="1"/>
  <c r="H4040" i="1"/>
  <c r="C4078" i="1"/>
  <c r="J4076" i="1"/>
  <c r="I4070" i="1"/>
  <c r="I4062" i="1"/>
  <c r="B4060" i="1"/>
  <c r="K4059" i="1"/>
  <c r="B4058" i="1"/>
  <c r="J4057" i="1"/>
  <c r="I4054" i="1"/>
  <c r="H4071" i="1"/>
  <c r="H4063" i="1"/>
  <c r="H4057" i="1"/>
  <c r="D4047" i="1"/>
  <c r="F4044" i="1"/>
  <c r="D4037" i="1"/>
  <c r="K4033" i="1"/>
  <c r="H4032" i="1"/>
  <c r="E4023" i="1"/>
  <c r="E4015" i="1"/>
  <c r="E4007" i="1"/>
  <c r="E3999" i="1"/>
  <c r="K4071" i="1"/>
  <c r="K4063" i="1"/>
  <c r="D4050" i="1"/>
  <c r="C4047" i="1"/>
  <c r="E4044" i="1"/>
  <c r="H4041" i="1"/>
  <c r="K4040" i="1"/>
  <c r="G4062" i="1"/>
  <c r="H4059" i="1"/>
  <c r="C4050" i="1"/>
  <c r="W4047" i="1"/>
  <c r="D4045" i="1"/>
  <c r="D4041" i="1"/>
  <c r="F4040" i="1"/>
  <c r="K4039" i="1"/>
  <c r="I4037" i="1"/>
  <c r="H4036" i="1"/>
  <c r="F4033" i="1"/>
  <c r="E4032" i="1"/>
  <c r="H4027" i="1"/>
  <c r="C4023" i="1"/>
  <c r="H4019" i="1"/>
  <c r="C4015" i="1"/>
  <c r="H4011" i="1"/>
  <c r="C4007" i="1"/>
  <c r="H4003" i="1"/>
  <c r="C3999" i="1"/>
  <c r="W3995" i="1"/>
  <c r="D4093" i="1"/>
  <c r="C4051" i="1"/>
  <c r="F4048" i="1"/>
  <c r="C4045" i="1"/>
  <c r="C4041" i="1"/>
  <c r="E4040" i="1"/>
  <c r="I4039" i="1"/>
  <c r="F4036" i="1"/>
  <c r="K4034" i="1"/>
  <c r="E4033" i="1"/>
  <c r="C4032" i="1"/>
  <c r="K4030" i="1"/>
  <c r="F4027" i="1"/>
  <c r="I4025" i="1"/>
  <c r="K4023" i="1"/>
  <c r="B4023" i="1"/>
  <c r="F4019" i="1"/>
  <c r="I4017" i="1"/>
  <c r="K4015" i="1"/>
  <c r="B4015" i="1"/>
  <c r="F4011" i="1"/>
  <c r="I4009" i="1"/>
  <c r="K4007" i="1"/>
  <c r="B4007" i="1"/>
  <c r="F4003" i="1"/>
  <c r="I4001" i="1"/>
  <c r="K3999" i="1"/>
  <c r="B3999" i="1"/>
  <c r="H3995" i="1"/>
  <c r="H3994" i="1"/>
  <c r="H3993" i="1"/>
  <c r="H3992" i="1"/>
  <c r="B4051" i="1"/>
  <c r="D4048" i="1"/>
  <c r="K4041" i="1"/>
  <c r="H4039" i="1"/>
  <c r="E4036" i="1"/>
  <c r="D4033" i="1"/>
  <c r="I4078" i="1"/>
  <c r="F4073" i="1"/>
  <c r="I4052" i="1"/>
  <c r="D4046" i="1"/>
  <c r="C4039" i="1"/>
  <c r="K4038" i="1"/>
  <c r="C4036" i="1"/>
  <c r="K4035" i="1"/>
  <c r="E4034" i="1"/>
  <c r="C4033" i="1"/>
  <c r="K4031" i="1"/>
  <c r="E4030" i="1"/>
  <c r="C4029" i="1"/>
  <c r="H4028" i="1"/>
  <c r="D4027" i="1"/>
  <c r="F4025" i="1"/>
  <c r="C4024" i="1"/>
  <c r="I4023" i="1"/>
  <c r="K4021" i="1"/>
  <c r="B4021" i="1"/>
  <c r="H4020" i="1"/>
  <c r="D4019" i="1"/>
  <c r="F4017" i="1"/>
  <c r="C4016" i="1"/>
  <c r="I4015" i="1"/>
  <c r="K4013" i="1"/>
  <c r="B4013" i="1"/>
  <c r="H4012" i="1"/>
  <c r="D4011" i="1"/>
  <c r="F4009" i="1"/>
  <c r="C4008" i="1"/>
  <c r="I4007" i="1"/>
  <c r="K4005" i="1"/>
  <c r="B4005" i="1"/>
  <c r="H4004" i="1"/>
  <c r="D4003" i="1"/>
  <c r="F4001" i="1"/>
  <c r="K4064" i="1"/>
  <c r="G4054" i="1"/>
  <c r="G4052" i="1"/>
  <c r="F4049" i="1"/>
  <c r="C4046" i="1"/>
  <c r="I4043" i="1"/>
  <c r="E4038" i="1"/>
  <c r="H4037" i="1"/>
  <c r="I4035" i="1"/>
  <c r="D4034" i="1"/>
  <c r="I4033" i="1"/>
  <c r="K4032" i="1"/>
  <c r="I4031" i="1"/>
  <c r="D4030" i="1"/>
  <c r="F4028" i="1"/>
  <c r="C4027" i="1"/>
  <c r="E4025" i="1"/>
  <c r="H4023" i="1"/>
  <c r="F4020" i="1"/>
  <c r="C4019" i="1"/>
  <c r="E4017" i="1"/>
  <c r="H4015" i="1"/>
  <c r="F4012" i="1"/>
  <c r="C4011" i="1"/>
  <c r="E4009" i="1"/>
  <c r="H4007" i="1"/>
  <c r="F4004" i="1"/>
  <c r="C4003" i="1"/>
  <c r="E4001" i="1"/>
  <c r="H3999" i="1"/>
  <c r="F3996" i="1"/>
  <c r="E3995" i="1"/>
  <c r="E3994" i="1"/>
  <c r="E3993" i="1"/>
  <c r="D4049" i="1"/>
  <c r="W4046" i="1"/>
  <c r="H4043" i="1"/>
  <c r="C4038" i="1"/>
  <c r="E4037" i="1"/>
  <c r="H4035" i="1"/>
  <c r="C4034" i="1"/>
  <c r="I4032" i="1"/>
  <c r="H4031" i="1"/>
  <c r="C4030" i="1"/>
  <c r="E4028" i="1"/>
  <c r="K4027" i="1"/>
  <c r="B4027" i="1"/>
  <c r="D4025" i="1"/>
  <c r="F4023" i="1"/>
  <c r="I4021" i="1"/>
  <c r="E4020" i="1"/>
  <c r="K4019" i="1"/>
  <c r="B4019" i="1"/>
  <c r="D4017" i="1"/>
  <c r="F4015" i="1"/>
  <c r="I4013" i="1"/>
  <c r="E4012" i="1"/>
  <c r="K4011" i="1"/>
  <c r="B4011" i="1"/>
  <c r="D4009" i="1"/>
  <c r="F4007" i="1"/>
  <c r="I4005" i="1"/>
  <c r="E4004" i="1"/>
  <c r="K4003" i="1"/>
  <c r="B4003" i="1"/>
  <c r="D4001" i="1"/>
  <c r="C4035" i="1"/>
  <c r="E4026" i="1"/>
  <c r="H4024" i="1"/>
  <c r="C4020" i="1"/>
  <c r="I4018" i="1"/>
  <c r="I4012" i="1"/>
  <c r="I3996" i="1"/>
  <c r="D3995" i="1"/>
  <c r="K3993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W3948" i="1"/>
  <c r="C4037" i="1"/>
  <c r="C4028" i="1"/>
  <c r="I4026" i="1"/>
  <c r="I4020" i="1"/>
  <c r="F4005" i="1"/>
  <c r="I4003" i="1"/>
  <c r="K4001" i="1"/>
  <c r="B3995" i="1"/>
  <c r="J3994" i="1"/>
  <c r="J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J3962" i="1"/>
  <c r="E3960" i="1"/>
  <c r="J3958" i="1"/>
  <c r="E3956" i="1"/>
  <c r="F4032" i="1"/>
  <c r="H4030" i="1"/>
  <c r="I4028" i="1"/>
  <c r="F4013" i="1"/>
  <c r="I4011" i="1"/>
  <c r="K4009" i="1"/>
  <c r="B4001" i="1"/>
  <c r="F4021" i="1"/>
  <c r="I4019" i="1"/>
  <c r="K4017" i="1"/>
  <c r="B4009" i="1"/>
  <c r="D4007" i="1"/>
  <c r="H4001" i="1"/>
  <c r="I3999" i="1"/>
  <c r="K3997" i="1"/>
  <c r="D3994" i="1"/>
  <c r="E3992" i="1"/>
  <c r="E3991" i="1"/>
  <c r="E3990" i="1"/>
  <c r="E3989" i="1"/>
  <c r="E3988" i="1"/>
  <c r="E3987" i="1"/>
  <c r="E3986" i="1"/>
  <c r="E3985" i="1"/>
  <c r="E3984" i="1"/>
  <c r="E3983" i="1"/>
  <c r="E3982" i="1"/>
  <c r="E3981" i="1"/>
  <c r="E3980" i="1"/>
  <c r="E3979" i="1"/>
  <c r="E3978" i="1"/>
  <c r="E3977" i="1"/>
  <c r="E3976" i="1"/>
  <c r="E3975" i="1"/>
  <c r="E3974" i="1"/>
  <c r="E3973" i="1"/>
  <c r="E3972" i="1"/>
  <c r="E3971" i="1"/>
  <c r="E3970" i="1"/>
  <c r="E3969" i="1"/>
  <c r="E3968" i="1"/>
  <c r="E3967" i="1"/>
  <c r="E3966" i="1"/>
  <c r="E3965" i="1"/>
  <c r="E3964" i="1"/>
  <c r="E3963" i="1"/>
  <c r="H3962" i="1"/>
  <c r="B3960" i="1"/>
  <c r="H3958" i="1"/>
  <c r="B3956" i="1"/>
  <c r="H3954" i="1"/>
  <c r="B3952" i="1"/>
  <c r="H3950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K4036" i="1"/>
  <c r="H4034" i="1"/>
  <c r="H4029" i="1"/>
  <c r="I4027" i="1"/>
  <c r="K4025" i="1"/>
  <c r="B4017" i="1"/>
  <c r="D4015" i="1"/>
  <c r="H4009" i="1"/>
  <c r="F3999" i="1"/>
  <c r="J3998" i="1"/>
  <c r="I3997" i="1"/>
  <c r="B3994" i="1"/>
  <c r="J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F3962" i="1"/>
  <c r="F3958" i="1"/>
  <c r="F3954" i="1"/>
  <c r="F3950" i="1"/>
  <c r="E3948" i="1"/>
  <c r="E3947" i="1"/>
  <c r="E3946" i="1"/>
  <c r="E3945" i="1"/>
  <c r="E3944" i="1"/>
  <c r="E3943" i="1"/>
  <c r="E3942" i="1"/>
  <c r="E3941" i="1"/>
  <c r="E3940" i="1"/>
  <c r="E3939" i="1"/>
  <c r="E3938" i="1"/>
  <c r="E3937" i="1"/>
  <c r="E3936" i="1"/>
  <c r="E3935" i="1"/>
  <c r="E3934" i="1"/>
  <c r="B4025" i="1"/>
  <c r="D4023" i="1"/>
  <c r="H4017" i="1"/>
  <c r="E4002" i="1"/>
  <c r="H4000" i="1"/>
  <c r="D3999" i="1"/>
  <c r="E3998" i="1"/>
  <c r="F3997" i="1"/>
  <c r="H3996" i="1"/>
  <c r="K3994" i="1"/>
  <c r="F3993" i="1"/>
  <c r="B3992" i="1"/>
  <c r="B3991" i="1"/>
  <c r="B3990" i="1"/>
  <c r="B3989" i="1"/>
  <c r="B3988" i="1"/>
  <c r="B3987" i="1"/>
  <c r="B3986" i="1"/>
  <c r="B3985" i="1"/>
  <c r="B3984" i="1"/>
  <c r="B3983" i="1"/>
  <c r="B3982" i="1"/>
  <c r="B3981" i="1"/>
  <c r="B3980" i="1"/>
  <c r="B3979" i="1"/>
  <c r="B3978" i="1"/>
  <c r="B3977" i="1"/>
  <c r="B3976" i="1"/>
  <c r="B3975" i="1"/>
  <c r="B3974" i="1"/>
  <c r="B3973" i="1"/>
  <c r="B3972" i="1"/>
  <c r="B3971" i="1"/>
  <c r="B3970" i="1"/>
  <c r="B3969" i="1"/>
  <c r="B3968" i="1"/>
  <c r="B3967" i="1"/>
  <c r="B3966" i="1"/>
  <c r="B3965" i="1"/>
  <c r="B3964" i="1"/>
  <c r="B3963" i="1"/>
  <c r="E3962" i="1"/>
  <c r="J3960" i="1"/>
  <c r="E3958" i="1"/>
  <c r="J3956" i="1"/>
  <c r="E3954" i="1"/>
  <c r="J3952" i="1"/>
  <c r="H4033" i="1"/>
  <c r="C4031" i="1"/>
  <c r="H4025" i="1"/>
  <c r="E4010" i="1"/>
  <c r="H4008" i="1"/>
  <c r="J4006" i="1"/>
  <c r="C4004" i="1"/>
  <c r="I4002" i="1"/>
  <c r="C3998" i="1"/>
  <c r="B3997" i="1"/>
  <c r="E3996" i="1"/>
  <c r="J3995" i="1"/>
  <c r="D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E4018" i="1"/>
  <c r="H4016" i="1"/>
  <c r="J4014" i="1"/>
  <c r="C4012" i="1"/>
  <c r="I4010" i="1"/>
  <c r="I4004" i="1"/>
  <c r="C3996" i="1"/>
  <c r="F3995" i="1"/>
  <c r="B3993" i="1"/>
  <c r="F3980" i="1"/>
  <c r="F3991" i="1"/>
  <c r="F3989" i="1"/>
  <c r="F3987" i="1"/>
  <c r="F3985" i="1"/>
  <c r="F3983" i="1"/>
  <c r="F3975" i="1"/>
  <c r="F3967" i="1"/>
  <c r="K3963" i="1"/>
  <c r="I3956" i="1"/>
  <c r="J3955" i="1"/>
  <c r="I3954" i="1"/>
  <c r="F3951" i="1"/>
  <c r="E3949" i="1"/>
  <c r="B3948" i="1"/>
  <c r="B3947" i="1"/>
  <c r="B3946" i="1"/>
  <c r="B3945" i="1"/>
  <c r="B3944" i="1"/>
  <c r="B3943" i="1"/>
  <c r="B3942" i="1"/>
  <c r="B3941" i="1"/>
  <c r="B3940" i="1"/>
  <c r="B3939" i="1"/>
  <c r="B3938" i="1"/>
  <c r="B3937" i="1"/>
  <c r="F3936" i="1"/>
  <c r="J3935" i="1"/>
  <c r="C3934" i="1"/>
  <c r="J3933" i="1"/>
  <c r="I3933" i="1"/>
  <c r="G3932" i="1"/>
  <c r="W3931" i="1"/>
  <c r="E3931" i="1"/>
  <c r="C3930" i="1"/>
  <c r="J3929" i="1"/>
  <c r="I3929" i="1"/>
  <c r="G3928" i="1"/>
  <c r="W3927" i="1"/>
  <c r="E3927" i="1"/>
  <c r="C3926" i="1"/>
  <c r="J3925" i="1"/>
  <c r="I3925" i="1"/>
  <c r="G3924" i="1"/>
  <c r="W3923" i="1"/>
  <c r="E3923" i="1"/>
  <c r="C3922" i="1"/>
  <c r="J3921" i="1"/>
  <c r="F3978" i="1"/>
  <c r="F3970" i="1"/>
  <c r="F3964" i="1"/>
  <c r="H3956" i="1"/>
  <c r="F3955" i="1"/>
  <c r="D3954" i="1"/>
  <c r="B3951" i="1"/>
  <c r="J3950" i="1"/>
  <c r="B3949" i="1"/>
  <c r="I3947" i="1"/>
  <c r="I3946" i="1"/>
  <c r="I3945" i="1"/>
  <c r="I3944" i="1"/>
  <c r="I3943" i="1"/>
  <c r="I3942" i="1"/>
  <c r="I3941" i="1"/>
  <c r="I3940" i="1"/>
  <c r="I3939" i="1"/>
  <c r="I3938" i="1"/>
  <c r="I3937" i="1"/>
  <c r="D3936" i="1"/>
  <c r="H3935" i="1"/>
  <c r="W3934" i="1"/>
  <c r="B3934" i="1"/>
  <c r="H3933" i="1"/>
  <c r="F3932" i="1"/>
  <c r="D3931" i="1"/>
  <c r="K3930" i="1"/>
  <c r="B3930" i="1"/>
  <c r="H3929" i="1"/>
  <c r="F3928" i="1"/>
  <c r="D3927" i="1"/>
  <c r="K3926" i="1"/>
  <c r="B3926" i="1"/>
  <c r="H3925" i="1"/>
  <c r="F3924" i="1"/>
  <c r="D3923" i="1"/>
  <c r="K3922" i="1"/>
  <c r="B3922" i="1"/>
  <c r="H3921" i="1"/>
  <c r="F3920" i="1"/>
  <c r="F3981" i="1"/>
  <c r="F3973" i="1"/>
  <c r="K3964" i="1"/>
  <c r="I3958" i="1"/>
  <c r="D3956" i="1"/>
  <c r="B3954" i="1"/>
  <c r="I3950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C3936" i="1"/>
  <c r="G3935" i="1"/>
  <c r="K3934" i="1"/>
  <c r="I3934" i="1"/>
  <c r="G3933" i="1"/>
  <c r="W3932" i="1"/>
  <c r="E3932" i="1"/>
  <c r="C3931" i="1"/>
  <c r="J3930" i="1"/>
  <c r="I3930" i="1"/>
  <c r="G3929" i="1"/>
  <c r="W3928" i="1"/>
  <c r="E3928" i="1"/>
  <c r="C3927" i="1"/>
  <c r="J3926" i="1"/>
  <c r="I3926" i="1"/>
  <c r="G3925" i="1"/>
  <c r="W3924" i="1"/>
  <c r="E3924" i="1"/>
  <c r="C3923" i="1"/>
  <c r="J3922" i="1"/>
  <c r="I3922" i="1"/>
  <c r="G3921" i="1"/>
  <c r="W3920" i="1"/>
  <c r="E3920" i="1"/>
  <c r="C3919" i="1"/>
  <c r="J3918" i="1"/>
  <c r="I3918" i="1"/>
  <c r="G3917" i="1"/>
  <c r="W3916" i="1"/>
  <c r="E3916" i="1"/>
  <c r="F3976" i="1"/>
  <c r="F3968" i="1"/>
  <c r="F3965" i="1"/>
  <c r="I3960" i="1"/>
  <c r="D3958" i="1"/>
  <c r="I3952" i="1"/>
  <c r="E3950" i="1"/>
  <c r="J3948" i="1"/>
  <c r="W3947" i="1"/>
  <c r="J3947" i="1"/>
  <c r="W3946" i="1"/>
  <c r="J3946" i="1"/>
  <c r="W3945" i="1"/>
  <c r="J3945" i="1"/>
  <c r="W3944" i="1"/>
  <c r="J3944" i="1"/>
  <c r="W3943" i="1"/>
  <c r="J3943" i="1"/>
  <c r="W3942" i="1"/>
  <c r="J3942" i="1"/>
  <c r="W3941" i="1"/>
  <c r="J3941" i="1"/>
  <c r="W3940" i="1"/>
  <c r="J3940" i="1"/>
  <c r="W3939" i="1"/>
  <c r="J3939" i="1"/>
  <c r="W3938" i="1"/>
  <c r="J3938" i="1"/>
  <c r="W3937" i="1"/>
  <c r="J3937" i="1"/>
  <c r="W3936" i="1"/>
  <c r="B3936" i="1"/>
  <c r="F3935" i="1"/>
  <c r="J3934" i="1"/>
  <c r="F3933" i="1"/>
  <c r="D3932" i="1"/>
  <c r="K3931" i="1"/>
  <c r="B3931" i="1"/>
  <c r="H3930" i="1"/>
  <c r="F3929" i="1"/>
  <c r="D3928" i="1"/>
  <c r="K3927" i="1"/>
  <c r="B3927" i="1"/>
  <c r="H3926" i="1"/>
  <c r="F3925" i="1"/>
  <c r="D3924" i="1"/>
  <c r="K3923" i="1"/>
  <c r="B3923" i="1"/>
  <c r="H3922" i="1"/>
  <c r="F3921" i="1"/>
  <c r="D3920" i="1"/>
  <c r="K3919" i="1"/>
  <c r="B3919" i="1"/>
  <c r="H3918" i="1"/>
  <c r="F3917" i="1"/>
  <c r="D3916" i="1"/>
  <c r="F3992" i="1"/>
  <c r="F3990" i="1"/>
  <c r="F3988" i="1"/>
  <c r="F3986" i="1"/>
  <c r="F3984" i="1"/>
  <c r="F3979" i="1"/>
  <c r="F3971" i="1"/>
  <c r="K3965" i="1"/>
  <c r="H3960" i="1"/>
  <c r="F3959" i="1"/>
  <c r="B3958" i="1"/>
  <c r="F3994" i="1"/>
  <c r="F3982" i="1"/>
  <c r="F3974" i="1"/>
  <c r="F3966" i="1"/>
  <c r="I3962" i="1"/>
  <c r="D3960" i="1"/>
  <c r="E3952" i="1"/>
  <c r="B3950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J3936" i="1"/>
  <c r="C3935" i="1"/>
  <c r="G3934" i="1"/>
  <c r="D3933" i="1"/>
  <c r="K3932" i="1"/>
  <c r="B3932" i="1"/>
  <c r="H3931" i="1"/>
  <c r="F3930" i="1"/>
  <c r="D3929" i="1"/>
  <c r="K3928" i="1"/>
  <c r="B3928" i="1"/>
  <c r="H3927" i="1"/>
  <c r="F3926" i="1"/>
  <c r="D3925" i="1"/>
  <c r="K3924" i="1"/>
  <c r="B3924" i="1"/>
  <c r="H3923" i="1"/>
  <c r="F3922" i="1"/>
  <c r="D3921" i="1"/>
  <c r="K3920" i="1"/>
  <c r="B3920" i="1"/>
  <c r="H3919" i="1"/>
  <c r="F3977" i="1"/>
  <c r="F3969" i="1"/>
  <c r="D3962" i="1"/>
  <c r="D3952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H3936" i="1"/>
  <c r="W3935" i="1"/>
  <c r="B3935" i="1"/>
  <c r="F3934" i="1"/>
  <c r="C3933" i="1"/>
  <c r="J3932" i="1"/>
  <c r="I3932" i="1"/>
  <c r="G3931" i="1"/>
  <c r="W3930" i="1"/>
  <c r="E3930" i="1"/>
  <c r="C3929" i="1"/>
  <c r="J3928" i="1"/>
  <c r="I3928" i="1"/>
  <c r="G3927" i="1"/>
  <c r="W3926" i="1"/>
  <c r="E3926" i="1"/>
  <c r="C3925" i="1"/>
  <c r="J3924" i="1"/>
  <c r="I3924" i="1"/>
  <c r="G3923" i="1"/>
  <c r="W3922" i="1"/>
  <c r="E3922" i="1"/>
  <c r="C3921" i="1"/>
  <c r="J3920" i="1"/>
  <c r="I3920" i="1"/>
  <c r="G3919" i="1"/>
  <c r="W3918" i="1"/>
  <c r="E3918" i="1"/>
  <c r="C3917" i="1"/>
  <c r="J3916" i="1"/>
  <c r="I3916" i="1"/>
  <c r="F3963" i="1"/>
  <c r="H3949" i="1"/>
  <c r="H3946" i="1"/>
  <c r="H3942" i="1"/>
  <c r="H3938" i="1"/>
  <c r="H3934" i="1"/>
  <c r="E3933" i="1"/>
  <c r="C3932" i="1"/>
  <c r="W3929" i="1"/>
  <c r="G3926" i="1"/>
  <c r="E3925" i="1"/>
  <c r="C3924" i="1"/>
  <c r="W3921" i="1"/>
  <c r="E3919" i="1"/>
  <c r="B3918" i="1"/>
  <c r="I3917" i="1"/>
  <c r="K3916" i="1"/>
  <c r="W3915" i="1"/>
  <c r="H3915" i="1"/>
  <c r="H3907" i="1"/>
  <c r="E3899" i="1"/>
  <c r="E3891" i="1"/>
  <c r="C3946" i="1"/>
  <c r="C3942" i="1"/>
  <c r="C3938" i="1"/>
  <c r="D3934" i="1"/>
  <c r="B3933" i="1"/>
  <c r="J3927" i="1"/>
  <c r="D3926" i="1"/>
  <c r="B3925" i="1"/>
  <c r="W3919" i="1"/>
  <c r="D3919" i="1"/>
  <c r="H3916" i="1"/>
  <c r="F3915" i="1"/>
  <c r="E3914" i="1"/>
  <c r="D3913" i="1"/>
  <c r="I3909" i="1"/>
  <c r="H3908" i="1"/>
  <c r="F3907" i="1"/>
  <c r="E3906" i="1"/>
  <c r="D3905" i="1"/>
  <c r="D3904" i="1"/>
  <c r="I3903" i="1"/>
  <c r="E3902" i="1"/>
  <c r="K3901" i="1"/>
  <c r="B3901" i="1"/>
  <c r="H3900" i="1"/>
  <c r="D3899" i="1"/>
  <c r="F3897" i="1"/>
  <c r="C3896" i="1"/>
  <c r="I3895" i="1"/>
  <c r="E3894" i="1"/>
  <c r="K3893" i="1"/>
  <c r="B3893" i="1"/>
  <c r="H3892" i="1"/>
  <c r="D3891" i="1"/>
  <c r="F3889" i="1"/>
  <c r="C3888" i="1"/>
  <c r="I3887" i="1"/>
  <c r="H3886" i="1"/>
  <c r="H3885" i="1"/>
  <c r="H3884" i="1"/>
  <c r="H3883" i="1"/>
  <c r="H3882" i="1"/>
  <c r="H3881" i="1"/>
  <c r="F3972" i="1"/>
  <c r="H3947" i="1"/>
  <c r="H3943" i="1"/>
  <c r="H3939" i="1"/>
  <c r="K3935" i="1"/>
  <c r="F3927" i="1"/>
  <c r="I3919" i="1"/>
  <c r="K3917" i="1"/>
  <c r="G3916" i="1"/>
  <c r="E3915" i="1"/>
  <c r="D3914" i="1"/>
  <c r="H3909" i="1"/>
  <c r="E3907" i="1"/>
  <c r="D3906" i="1"/>
  <c r="C3904" i="1"/>
  <c r="H3903" i="1"/>
  <c r="C3899" i="1"/>
  <c r="E3897" i="1"/>
  <c r="K3896" i="1"/>
  <c r="B3896" i="1"/>
  <c r="H3895" i="1"/>
  <c r="C3891" i="1"/>
  <c r="E3889" i="1"/>
  <c r="K3888" i="1"/>
  <c r="B3888" i="1"/>
  <c r="H3887" i="1"/>
  <c r="W3886" i="1"/>
  <c r="G3886" i="1"/>
  <c r="W3885" i="1"/>
  <c r="G3885" i="1"/>
  <c r="W3884" i="1"/>
  <c r="G3884" i="1"/>
  <c r="W3883" i="1"/>
  <c r="G3883" i="1"/>
  <c r="W3882" i="1"/>
  <c r="G3882" i="1"/>
  <c r="W3881" i="1"/>
  <c r="G3881" i="1"/>
  <c r="W3880" i="1"/>
  <c r="G3880" i="1"/>
  <c r="W3879" i="1"/>
  <c r="G3879" i="1"/>
  <c r="W3878" i="1"/>
  <c r="G3878" i="1"/>
  <c r="W3877" i="1"/>
  <c r="G3877" i="1"/>
  <c r="W3876" i="1"/>
  <c r="G3876" i="1"/>
  <c r="W3875" i="1"/>
  <c r="G3875" i="1"/>
  <c r="W3874" i="1"/>
  <c r="G3874" i="1"/>
  <c r="W3873" i="1"/>
  <c r="G3873" i="1"/>
  <c r="W3872" i="1"/>
  <c r="G3872" i="1"/>
  <c r="W3871" i="1"/>
  <c r="G3871" i="1"/>
  <c r="W3870" i="1"/>
  <c r="G3870" i="1"/>
  <c r="W3869" i="1"/>
  <c r="B3962" i="1"/>
  <c r="J3954" i="1"/>
  <c r="H3952" i="1"/>
  <c r="D3950" i="1"/>
  <c r="C3947" i="1"/>
  <c r="C3943" i="1"/>
  <c r="C3939" i="1"/>
  <c r="D3935" i="1"/>
  <c r="K3929" i="1"/>
  <c r="H3928" i="1"/>
  <c r="I3927" i="1"/>
  <c r="K3921" i="1"/>
  <c r="K3918" i="1"/>
  <c r="W3917" i="1"/>
  <c r="J3917" i="1"/>
  <c r="F3916" i="1"/>
  <c r="D3915" i="1"/>
  <c r="I3911" i="1"/>
  <c r="D3907" i="1"/>
  <c r="F3903" i="1"/>
  <c r="K3899" i="1"/>
  <c r="B3899" i="1"/>
  <c r="F3895" i="1"/>
  <c r="K3891" i="1"/>
  <c r="B3891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H3948" i="1"/>
  <c r="H3944" i="1"/>
  <c r="H3940" i="1"/>
  <c r="K3936" i="1"/>
  <c r="I3935" i="1"/>
  <c r="W3933" i="1"/>
  <c r="G3930" i="1"/>
  <c r="E3929" i="1"/>
  <c r="C3928" i="1"/>
  <c r="W3925" i="1"/>
  <c r="G3922" i="1"/>
  <c r="E3921" i="1"/>
  <c r="H3920" i="1"/>
  <c r="G3918" i="1"/>
  <c r="H3917" i="1"/>
  <c r="C3916" i="1"/>
  <c r="C3948" i="1"/>
  <c r="C3944" i="1"/>
  <c r="C3940" i="1"/>
  <c r="G3936" i="1"/>
  <c r="J3931" i="1"/>
  <c r="D3930" i="1"/>
  <c r="B3929" i="1"/>
  <c r="J3923" i="1"/>
  <c r="D3922" i="1"/>
  <c r="B3921" i="1"/>
  <c r="G3920" i="1"/>
  <c r="F3918" i="1"/>
  <c r="E3917" i="1"/>
  <c r="B3916" i="1"/>
  <c r="I3913" i="1"/>
  <c r="F3911" i="1"/>
  <c r="E3910" i="1"/>
  <c r="D3909" i="1"/>
  <c r="I3905" i="1"/>
  <c r="I3904" i="1"/>
  <c r="D3903" i="1"/>
  <c r="F3901" i="1"/>
  <c r="C3900" i="1"/>
  <c r="I3899" i="1"/>
  <c r="K3897" i="1"/>
  <c r="B3897" i="1"/>
  <c r="H3896" i="1"/>
  <c r="D3895" i="1"/>
  <c r="F3893" i="1"/>
  <c r="C3892" i="1"/>
  <c r="I3891" i="1"/>
  <c r="K3889" i="1"/>
  <c r="B3889" i="1"/>
  <c r="H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H3951" i="1"/>
  <c r="H3945" i="1"/>
  <c r="H3941" i="1"/>
  <c r="H3937" i="1"/>
  <c r="I3936" i="1"/>
  <c r="F3931" i="1"/>
  <c r="F3923" i="1"/>
  <c r="I3921" i="1"/>
  <c r="C3920" i="1"/>
  <c r="J3919" i="1"/>
  <c r="D3918" i="1"/>
  <c r="D3917" i="1"/>
  <c r="I3914" i="1"/>
  <c r="E3911" i="1"/>
  <c r="I3906" i="1"/>
  <c r="H3904" i="1"/>
  <c r="C3903" i="1"/>
  <c r="H3899" i="1"/>
  <c r="F3896" i="1"/>
  <c r="C3895" i="1"/>
  <c r="H3891" i="1"/>
  <c r="F3888" i="1"/>
  <c r="C3887" i="1"/>
  <c r="K3886" i="1"/>
  <c r="C3886" i="1"/>
  <c r="K3885" i="1"/>
  <c r="C3885" i="1"/>
  <c r="K3884" i="1"/>
  <c r="C3884" i="1"/>
  <c r="K3883" i="1"/>
  <c r="C3883" i="1"/>
  <c r="K3882" i="1"/>
  <c r="C3882" i="1"/>
  <c r="K3881" i="1"/>
  <c r="C3881" i="1"/>
  <c r="K3880" i="1"/>
  <c r="C3880" i="1"/>
  <c r="K3879" i="1"/>
  <c r="C3879" i="1"/>
  <c r="K3878" i="1"/>
  <c r="C3878" i="1"/>
  <c r="K3877" i="1"/>
  <c r="C3877" i="1"/>
  <c r="K3876" i="1"/>
  <c r="C3876" i="1"/>
  <c r="K3875" i="1"/>
  <c r="C3875" i="1"/>
  <c r="K3874" i="1"/>
  <c r="C3874" i="1"/>
  <c r="K3873" i="1"/>
  <c r="C3873" i="1"/>
  <c r="K3872" i="1"/>
  <c r="C3872" i="1"/>
  <c r="K3871" i="1"/>
  <c r="C3871" i="1"/>
  <c r="K3870" i="1"/>
  <c r="C3870" i="1"/>
  <c r="K3869" i="1"/>
  <c r="C3869" i="1"/>
  <c r="K3868" i="1"/>
  <c r="C3868" i="1"/>
  <c r="K3867" i="1"/>
  <c r="C3867" i="1"/>
  <c r="K3866" i="1"/>
  <c r="C3866" i="1"/>
  <c r="K3865" i="1"/>
  <c r="B3953" i="1"/>
  <c r="J3951" i="1"/>
  <c r="F3949" i="1"/>
  <c r="C3945" i="1"/>
  <c r="C3941" i="1"/>
  <c r="C3937" i="1"/>
  <c r="K3933" i="1"/>
  <c r="H3932" i="1"/>
  <c r="I3931" i="1"/>
  <c r="K3925" i="1"/>
  <c r="H3924" i="1"/>
  <c r="I3923" i="1"/>
  <c r="F3919" i="1"/>
  <c r="C3918" i="1"/>
  <c r="B3917" i="1"/>
  <c r="J3915" i="1"/>
  <c r="H3914" i="1"/>
  <c r="F3913" i="1"/>
  <c r="D3911" i="1"/>
  <c r="I3907" i="1"/>
  <c r="H3906" i="1"/>
  <c r="F3905" i="1"/>
  <c r="F3904" i="1"/>
  <c r="K3903" i="1"/>
  <c r="B3903" i="1"/>
  <c r="D3901" i="1"/>
  <c r="F3899" i="1"/>
  <c r="I3897" i="1"/>
  <c r="E3896" i="1"/>
  <c r="K3895" i="1"/>
  <c r="B3895" i="1"/>
  <c r="D3893" i="1"/>
  <c r="F3891" i="1"/>
  <c r="I3889" i="1"/>
  <c r="E3888" i="1"/>
  <c r="K3887" i="1"/>
  <c r="B3887" i="1"/>
  <c r="J3886" i="1"/>
  <c r="B3886" i="1"/>
  <c r="J3885" i="1"/>
  <c r="B3885" i="1"/>
  <c r="J3884" i="1"/>
  <c r="B3884" i="1"/>
  <c r="J3883" i="1"/>
  <c r="B3883" i="1"/>
  <c r="J3882" i="1"/>
  <c r="B3882" i="1"/>
  <c r="J3881" i="1"/>
  <c r="B3881" i="1"/>
  <c r="J3880" i="1"/>
  <c r="B3880" i="1"/>
  <c r="J3879" i="1"/>
  <c r="B3879" i="1"/>
  <c r="J3878" i="1"/>
  <c r="B3878" i="1"/>
  <c r="J3877" i="1"/>
  <c r="B3877" i="1"/>
  <c r="J3876" i="1"/>
  <c r="B3876" i="1"/>
  <c r="J3875" i="1"/>
  <c r="B3875" i="1"/>
  <c r="J3874" i="1"/>
  <c r="B3874" i="1"/>
  <c r="J3873" i="1"/>
  <c r="B3873" i="1"/>
  <c r="J3872" i="1"/>
  <c r="B3872" i="1"/>
  <c r="J3871" i="1"/>
  <c r="B3871" i="1"/>
  <c r="J3870" i="1"/>
  <c r="I3902" i="1"/>
  <c r="I3886" i="1"/>
  <c r="I3882" i="1"/>
  <c r="I3869" i="1"/>
  <c r="G3868" i="1"/>
  <c r="J3867" i="1"/>
  <c r="W3865" i="1"/>
  <c r="B3865" i="1"/>
  <c r="K3864" i="1"/>
  <c r="W3863" i="1"/>
  <c r="G3863" i="1"/>
  <c r="I3862" i="1"/>
  <c r="J3861" i="1"/>
  <c r="C3860" i="1"/>
  <c r="H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J3842" i="1"/>
  <c r="C3841" i="1"/>
  <c r="G3840" i="1"/>
  <c r="K3839" i="1"/>
  <c r="I3839" i="1"/>
  <c r="D3838" i="1"/>
  <c r="H3837" i="1"/>
  <c r="W3836" i="1"/>
  <c r="B3836" i="1"/>
  <c r="F3835" i="1"/>
  <c r="J3834" i="1"/>
  <c r="C3833" i="1"/>
  <c r="G3832" i="1"/>
  <c r="K3831" i="1"/>
  <c r="I3831" i="1"/>
  <c r="D3830" i="1"/>
  <c r="H3829" i="1"/>
  <c r="W3828" i="1"/>
  <c r="B3828" i="1"/>
  <c r="F3827" i="1"/>
  <c r="J3826" i="1"/>
  <c r="C3825" i="1"/>
  <c r="G3824" i="1"/>
  <c r="K3823" i="1"/>
  <c r="I3823" i="1"/>
  <c r="D3822" i="1"/>
  <c r="H3821" i="1"/>
  <c r="W3820" i="1"/>
  <c r="B3820" i="1"/>
  <c r="F3819" i="1"/>
  <c r="J3818" i="1"/>
  <c r="C3817" i="1"/>
  <c r="G3816" i="1"/>
  <c r="K3815" i="1"/>
  <c r="I3815" i="1"/>
  <c r="D3814" i="1"/>
  <c r="H3813" i="1"/>
  <c r="W3812" i="1"/>
  <c r="B3812" i="1"/>
  <c r="E3809" i="1"/>
  <c r="I3901" i="1"/>
  <c r="I3896" i="1"/>
  <c r="I3890" i="1"/>
  <c r="H3879" i="1"/>
  <c r="H3877" i="1"/>
  <c r="H3875" i="1"/>
  <c r="H3873" i="1"/>
  <c r="H3871" i="1"/>
  <c r="B3868" i="1"/>
  <c r="H3867" i="1"/>
  <c r="I3865" i="1"/>
  <c r="J3864" i="1"/>
  <c r="C3863" i="1"/>
  <c r="H3861" i="1"/>
  <c r="B3860" i="1"/>
  <c r="K3859" i="1"/>
  <c r="W3858" i="1"/>
  <c r="G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H3842" i="1"/>
  <c r="W3841" i="1"/>
  <c r="B3841" i="1"/>
  <c r="F3840" i="1"/>
  <c r="J3839" i="1"/>
  <c r="C3838" i="1"/>
  <c r="G3837" i="1"/>
  <c r="K3836" i="1"/>
  <c r="I3836" i="1"/>
  <c r="D3835" i="1"/>
  <c r="H3834" i="1"/>
  <c r="W3833" i="1"/>
  <c r="B3833" i="1"/>
  <c r="F3832" i="1"/>
  <c r="J3831" i="1"/>
  <c r="C3830" i="1"/>
  <c r="G3829" i="1"/>
  <c r="K3828" i="1"/>
  <c r="I3828" i="1"/>
  <c r="D3827" i="1"/>
  <c r="H3826" i="1"/>
  <c r="W3825" i="1"/>
  <c r="B3825" i="1"/>
  <c r="F3824" i="1"/>
  <c r="J3823" i="1"/>
  <c r="C3822" i="1"/>
  <c r="G3821" i="1"/>
  <c r="K3820" i="1"/>
  <c r="I3820" i="1"/>
  <c r="D3819" i="1"/>
  <c r="H3818" i="1"/>
  <c r="W3817" i="1"/>
  <c r="B3817" i="1"/>
  <c r="F3816" i="1"/>
  <c r="J3815" i="1"/>
  <c r="C3814" i="1"/>
  <c r="G3813" i="1"/>
  <c r="K3812" i="1"/>
  <c r="I3812" i="1"/>
  <c r="C3810" i="1"/>
  <c r="I3809" i="1"/>
  <c r="W3805" i="1"/>
  <c r="D3805" i="1"/>
  <c r="E3804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I3885" i="1"/>
  <c r="I3881" i="1"/>
  <c r="I3879" i="1"/>
  <c r="I3877" i="1"/>
  <c r="I3875" i="1"/>
  <c r="I3873" i="1"/>
  <c r="I3871" i="1"/>
  <c r="W3868" i="1"/>
  <c r="I3868" i="1"/>
  <c r="G3867" i="1"/>
  <c r="J3866" i="1"/>
  <c r="H3864" i="1"/>
  <c r="B3863" i="1"/>
  <c r="K3862" i="1"/>
  <c r="W3861" i="1"/>
  <c r="G3861" i="1"/>
  <c r="I3860" i="1"/>
  <c r="J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G3842" i="1"/>
  <c r="K3841" i="1"/>
  <c r="I3841" i="1"/>
  <c r="D3840" i="1"/>
  <c r="H3839" i="1"/>
  <c r="W3838" i="1"/>
  <c r="B3838" i="1"/>
  <c r="F3837" i="1"/>
  <c r="J3836" i="1"/>
  <c r="C3835" i="1"/>
  <c r="G3834" i="1"/>
  <c r="K3833" i="1"/>
  <c r="I3833" i="1"/>
  <c r="D3832" i="1"/>
  <c r="H3831" i="1"/>
  <c r="W3830" i="1"/>
  <c r="B3830" i="1"/>
  <c r="F3829" i="1"/>
  <c r="J3828" i="1"/>
  <c r="C3827" i="1"/>
  <c r="G3826" i="1"/>
  <c r="K3825" i="1"/>
  <c r="I3825" i="1"/>
  <c r="D3824" i="1"/>
  <c r="H3823" i="1"/>
  <c r="W3822" i="1"/>
  <c r="B3822" i="1"/>
  <c r="F3821" i="1"/>
  <c r="J3820" i="1"/>
  <c r="C3819" i="1"/>
  <c r="G3818" i="1"/>
  <c r="K3817" i="1"/>
  <c r="I3817" i="1"/>
  <c r="D3816" i="1"/>
  <c r="H3815" i="1"/>
  <c r="W3814" i="1"/>
  <c r="B3814" i="1"/>
  <c r="F3813" i="1"/>
  <c r="J3812" i="1"/>
  <c r="K3810" i="1"/>
  <c r="B3810" i="1"/>
  <c r="H3809" i="1"/>
  <c r="W3808" i="1"/>
  <c r="D3808" i="1"/>
  <c r="E3807" i="1"/>
  <c r="G3806" i="1"/>
  <c r="C3805" i="1"/>
  <c r="I3804" i="1"/>
  <c r="K3802" i="1"/>
  <c r="C3802" i="1"/>
  <c r="K3801" i="1"/>
  <c r="C3801" i="1"/>
  <c r="K3800" i="1"/>
  <c r="H3911" i="1"/>
  <c r="B3867" i="1"/>
  <c r="H3866" i="1"/>
  <c r="W3864" i="1"/>
  <c r="G3864" i="1"/>
  <c r="I3863" i="1"/>
  <c r="J3862" i="1"/>
  <c r="C3861" i="1"/>
  <c r="H3859" i="1"/>
  <c r="B3858" i="1"/>
  <c r="B3857" i="1"/>
  <c r="B3856" i="1"/>
  <c r="B3855" i="1"/>
  <c r="B3854" i="1"/>
  <c r="B3853" i="1"/>
  <c r="B3852" i="1"/>
  <c r="B3851" i="1"/>
  <c r="B3850" i="1"/>
  <c r="B3849" i="1"/>
  <c r="B3848" i="1"/>
  <c r="B3847" i="1"/>
  <c r="B3846" i="1"/>
  <c r="B3845" i="1"/>
  <c r="B3844" i="1"/>
  <c r="B3843" i="1"/>
  <c r="F3842" i="1"/>
  <c r="J3841" i="1"/>
  <c r="C3840" i="1"/>
  <c r="G3839" i="1"/>
  <c r="K3838" i="1"/>
  <c r="I3838" i="1"/>
  <c r="D3837" i="1"/>
  <c r="H3836" i="1"/>
  <c r="W3835" i="1"/>
  <c r="B3835" i="1"/>
  <c r="F3834" i="1"/>
  <c r="J3833" i="1"/>
  <c r="C3832" i="1"/>
  <c r="G3831" i="1"/>
  <c r="K3830" i="1"/>
  <c r="I3830" i="1"/>
  <c r="D3829" i="1"/>
  <c r="H3828" i="1"/>
  <c r="W3827" i="1"/>
  <c r="B3827" i="1"/>
  <c r="F3826" i="1"/>
  <c r="J3825" i="1"/>
  <c r="C3824" i="1"/>
  <c r="G3823" i="1"/>
  <c r="K3822" i="1"/>
  <c r="I3822" i="1"/>
  <c r="D3821" i="1"/>
  <c r="H3820" i="1"/>
  <c r="W3819" i="1"/>
  <c r="B3819" i="1"/>
  <c r="F3818" i="1"/>
  <c r="J3817" i="1"/>
  <c r="C3816" i="1"/>
  <c r="G3815" i="1"/>
  <c r="K3814" i="1"/>
  <c r="I3814" i="1"/>
  <c r="D3813" i="1"/>
  <c r="H3812" i="1"/>
  <c r="E3810" i="1"/>
  <c r="G3809" i="1"/>
  <c r="I3894" i="1"/>
  <c r="I3884" i="1"/>
  <c r="J3869" i="1"/>
  <c r="W3867" i="1"/>
  <c r="I3867" i="1"/>
  <c r="G3866" i="1"/>
  <c r="J3865" i="1"/>
  <c r="C3864" i="1"/>
  <c r="H3862" i="1"/>
  <c r="B3861" i="1"/>
  <c r="K3860" i="1"/>
  <c r="W3859" i="1"/>
  <c r="G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D3842" i="1"/>
  <c r="H3841" i="1"/>
  <c r="W3840" i="1"/>
  <c r="B3840" i="1"/>
  <c r="F3839" i="1"/>
  <c r="J3838" i="1"/>
  <c r="C3837" i="1"/>
  <c r="G3836" i="1"/>
  <c r="K3835" i="1"/>
  <c r="I3835" i="1"/>
  <c r="D3834" i="1"/>
  <c r="H3833" i="1"/>
  <c r="W3832" i="1"/>
  <c r="B3832" i="1"/>
  <c r="F3831" i="1"/>
  <c r="J3830" i="1"/>
  <c r="C3829" i="1"/>
  <c r="G3828" i="1"/>
  <c r="K3827" i="1"/>
  <c r="I3827" i="1"/>
  <c r="D3826" i="1"/>
  <c r="H3825" i="1"/>
  <c r="W3824" i="1"/>
  <c r="B3824" i="1"/>
  <c r="F3823" i="1"/>
  <c r="J3822" i="1"/>
  <c r="C3821" i="1"/>
  <c r="G3820" i="1"/>
  <c r="K3819" i="1"/>
  <c r="I3819" i="1"/>
  <c r="D3818" i="1"/>
  <c r="H3817" i="1"/>
  <c r="W3816" i="1"/>
  <c r="B3816" i="1"/>
  <c r="F3815" i="1"/>
  <c r="J3814" i="1"/>
  <c r="C3813" i="1"/>
  <c r="G3812" i="1"/>
  <c r="F3809" i="1"/>
  <c r="E3805" i="1"/>
  <c r="K3904" i="1"/>
  <c r="I3898" i="1"/>
  <c r="I3893" i="1"/>
  <c r="I3888" i="1"/>
  <c r="H3880" i="1"/>
  <c r="H3878" i="1"/>
  <c r="H3876" i="1"/>
  <c r="H3874" i="1"/>
  <c r="H3872" i="1"/>
  <c r="H3870" i="1"/>
  <c r="H3869" i="1"/>
  <c r="B3866" i="1"/>
  <c r="H3865" i="1"/>
  <c r="B3864" i="1"/>
  <c r="K3863" i="1"/>
  <c r="W3862" i="1"/>
  <c r="G3862" i="1"/>
  <c r="I3861" i="1"/>
  <c r="J3860" i="1"/>
  <c r="C3859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C3842" i="1"/>
  <c r="G3841" i="1"/>
  <c r="K3840" i="1"/>
  <c r="I3840" i="1"/>
  <c r="D3839" i="1"/>
  <c r="H3838" i="1"/>
  <c r="W3837" i="1"/>
  <c r="B3837" i="1"/>
  <c r="F3836" i="1"/>
  <c r="J3835" i="1"/>
  <c r="C3834" i="1"/>
  <c r="G3833" i="1"/>
  <c r="K3832" i="1"/>
  <c r="I3832" i="1"/>
  <c r="D3831" i="1"/>
  <c r="H3830" i="1"/>
  <c r="W3829" i="1"/>
  <c r="B3829" i="1"/>
  <c r="F3828" i="1"/>
  <c r="J3827" i="1"/>
  <c r="C3826" i="1"/>
  <c r="G3825" i="1"/>
  <c r="K3824" i="1"/>
  <c r="I3824" i="1"/>
  <c r="D3823" i="1"/>
  <c r="H3822" i="1"/>
  <c r="W3821" i="1"/>
  <c r="B3821" i="1"/>
  <c r="F3820" i="1"/>
  <c r="J3819" i="1"/>
  <c r="C3818" i="1"/>
  <c r="G3817" i="1"/>
  <c r="K3816" i="1"/>
  <c r="I3816" i="1"/>
  <c r="D3815" i="1"/>
  <c r="H3814" i="1"/>
  <c r="W3813" i="1"/>
  <c r="B3813" i="1"/>
  <c r="F3812" i="1"/>
  <c r="H3810" i="1"/>
  <c r="W3809" i="1"/>
  <c r="D3809" i="1"/>
  <c r="E3808" i="1"/>
  <c r="C3806" i="1"/>
  <c r="I3805" i="1"/>
  <c r="F3804" i="1"/>
  <c r="H3802" i="1"/>
  <c r="H3801" i="1"/>
  <c r="H3800" i="1"/>
  <c r="H3799" i="1"/>
  <c r="H3798" i="1"/>
  <c r="I3883" i="1"/>
  <c r="I3880" i="1"/>
  <c r="I3878" i="1"/>
  <c r="I3876" i="1"/>
  <c r="I3874" i="1"/>
  <c r="I3872" i="1"/>
  <c r="B3870" i="1"/>
  <c r="G3869" i="1"/>
  <c r="J3868" i="1"/>
  <c r="W3866" i="1"/>
  <c r="I3866" i="1"/>
  <c r="G3865" i="1"/>
  <c r="I3864" i="1"/>
  <c r="J3863" i="1"/>
  <c r="C3862" i="1"/>
  <c r="H3860" i="1"/>
  <c r="B3859" i="1"/>
  <c r="K3858" i="1"/>
  <c r="W3857" i="1"/>
  <c r="J3857" i="1"/>
  <c r="W3856" i="1"/>
  <c r="J3856" i="1"/>
  <c r="W3855" i="1"/>
  <c r="J3855" i="1"/>
  <c r="W3854" i="1"/>
  <c r="J3854" i="1"/>
  <c r="W3853" i="1"/>
  <c r="J3853" i="1"/>
  <c r="W3852" i="1"/>
  <c r="J3852" i="1"/>
  <c r="W3851" i="1"/>
  <c r="J3851" i="1"/>
  <c r="W3850" i="1"/>
  <c r="J3850" i="1"/>
  <c r="W3849" i="1"/>
  <c r="J3849" i="1"/>
  <c r="W3848" i="1"/>
  <c r="J3848" i="1"/>
  <c r="W3847" i="1"/>
  <c r="J3847" i="1"/>
  <c r="W3846" i="1"/>
  <c r="J3846" i="1"/>
  <c r="W3845" i="1"/>
  <c r="J3845" i="1"/>
  <c r="W3844" i="1"/>
  <c r="J3844" i="1"/>
  <c r="W3843" i="1"/>
  <c r="J3843" i="1"/>
  <c r="W3842" i="1"/>
  <c r="B3842" i="1"/>
  <c r="F3841" i="1"/>
  <c r="J3840" i="1"/>
  <c r="C3839" i="1"/>
  <c r="G3838" i="1"/>
  <c r="K3837" i="1"/>
  <c r="I3837" i="1"/>
  <c r="D3836" i="1"/>
  <c r="H3835" i="1"/>
  <c r="W3834" i="1"/>
  <c r="B3834" i="1"/>
  <c r="F3833" i="1"/>
  <c r="J3832" i="1"/>
  <c r="C3831" i="1"/>
  <c r="G3830" i="1"/>
  <c r="K3829" i="1"/>
  <c r="I3829" i="1"/>
  <c r="D3828" i="1"/>
  <c r="H3827" i="1"/>
  <c r="W3826" i="1"/>
  <c r="B3826" i="1"/>
  <c r="F3825" i="1"/>
  <c r="J3824" i="1"/>
  <c r="C3823" i="1"/>
  <c r="G3822" i="1"/>
  <c r="K3821" i="1"/>
  <c r="I3821" i="1"/>
  <c r="D3820" i="1"/>
  <c r="H3819" i="1"/>
  <c r="W3818" i="1"/>
  <c r="B3818" i="1"/>
  <c r="F3817" i="1"/>
  <c r="J3816" i="1"/>
  <c r="C3815" i="1"/>
  <c r="G3814" i="1"/>
  <c r="K3813" i="1"/>
  <c r="I3813" i="1"/>
  <c r="D3812" i="1"/>
  <c r="E3811" i="1"/>
  <c r="G3810" i="1"/>
  <c r="C3809" i="1"/>
  <c r="I3808" i="1"/>
  <c r="F3807" i="1"/>
  <c r="K3806" i="1"/>
  <c r="B3806" i="1"/>
  <c r="H3805" i="1"/>
  <c r="W3804" i="1"/>
  <c r="D3804" i="1"/>
  <c r="E3803" i="1"/>
  <c r="G3802" i="1"/>
  <c r="I3870" i="1"/>
  <c r="B3869" i="1"/>
  <c r="H3868" i="1"/>
  <c r="C3865" i="1"/>
  <c r="H3863" i="1"/>
  <c r="B3862" i="1"/>
  <c r="K3861" i="1"/>
  <c r="W3860" i="1"/>
  <c r="G3860" i="1"/>
  <c r="I3859" i="1"/>
  <c r="J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K3842" i="1"/>
  <c r="I3842" i="1"/>
  <c r="D3841" i="1"/>
  <c r="H3840" i="1"/>
  <c r="W3839" i="1"/>
  <c r="B3839" i="1"/>
  <c r="F3838" i="1"/>
  <c r="J3837" i="1"/>
  <c r="C3836" i="1"/>
  <c r="G3835" i="1"/>
  <c r="K3834" i="1"/>
  <c r="I3834" i="1"/>
  <c r="D3833" i="1"/>
  <c r="H3832" i="1"/>
  <c r="W3831" i="1"/>
  <c r="B3831" i="1"/>
  <c r="F3830" i="1"/>
  <c r="J3829" i="1"/>
  <c r="C3828" i="1"/>
  <c r="G3827" i="1"/>
  <c r="K3826" i="1"/>
  <c r="I3826" i="1"/>
  <c r="D3825" i="1"/>
  <c r="H3824" i="1"/>
  <c r="W3823" i="1"/>
  <c r="B3823" i="1"/>
  <c r="F3822" i="1"/>
  <c r="J3821" i="1"/>
  <c r="C3820" i="1"/>
  <c r="G3819" i="1"/>
  <c r="K3818" i="1"/>
  <c r="I3818" i="1"/>
  <c r="D3817" i="1"/>
  <c r="H3816" i="1"/>
  <c r="W3815" i="1"/>
  <c r="B3815" i="1"/>
  <c r="F3814" i="1"/>
  <c r="J3813" i="1"/>
  <c r="C3812" i="1"/>
  <c r="F3810" i="1"/>
  <c r="K3809" i="1"/>
  <c r="B3809" i="1"/>
  <c r="E3806" i="1"/>
  <c r="G3805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H3804" i="1"/>
  <c r="E3801" i="1"/>
  <c r="W3799" i="1"/>
  <c r="W3798" i="1"/>
  <c r="W3797" i="1"/>
  <c r="E3797" i="1"/>
  <c r="G3796" i="1"/>
  <c r="K3795" i="1"/>
  <c r="W3793" i="1"/>
  <c r="E3793" i="1"/>
  <c r="G3792" i="1"/>
  <c r="K3791" i="1"/>
  <c r="W3789" i="1"/>
  <c r="E3789" i="1"/>
  <c r="G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E3735" i="1"/>
  <c r="I3803" i="1"/>
  <c r="C3796" i="1"/>
  <c r="H3795" i="1"/>
  <c r="C3792" i="1"/>
  <c r="H3791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F3761" i="1"/>
  <c r="H3760" i="1"/>
  <c r="K3759" i="1"/>
  <c r="C3758" i="1"/>
  <c r="F3757" i="1"/>
  <c r="H3756" i="1"/>
  <c r="K3755" i="1"/>
  <c r="C3754" i="1"/>
  <c r="F3753" i="1"/>
  <c r="H3752" i="1"/>
  <c r="K3751" i="1"/>
  <c r="C3750" i="1"/>
  <c r="F3749" i="1"/>
  <c r="H3748" i="1"/>
  <c r="K3747" i="1"/>
  <c r="C3746" i="1"/>
  <c r="F3745" i="1"/>
  <c r="H3744" i="1"/>
  <c r="K3743" i="1"/>
  <c r="C3742" i="1"/>
  <c r="F3741" i="1"/>
  <c r="H3740" i="1"/>
  <c r="K3739" i="1"/>
  <c r="C3738" i="1"/>
  <c r="G3737" i="1"/>
  <c r="C3736" i="1"/>
  <c r="I3735" i="1"/>
  <c r="F3734" i="1"/>
  <c r="K3733" i="1"/>
  <c r="B3733" i="1"/>
  <c r="H3732" i="1"/>
  <c r="W3731" i="1"/>
  <c r="D3731" i="1"/>
  <c r="K3730" i="1"/>
  <c r="C3730" i="1"/>
  <c r="K3729" i="1"/>
  <c r="C3729" i="1"/>
  <c r="H3808" i="1"/>
  <c r="W3800" i="1"/>
  <c r="W3796" i="1"/>
  <c r="E3796" i="1"/>
  <c r="G3795" i="1"/>
  <c r="K3794" i="1"/>
  <c r="W3792" i="1"/>
  <c r="E3792" i="1"/>
  <c r="G3791" i="1"/>
  <c r="K3790" i="1"/>
  <c r="W3788" i="1"/>
  <c r="E3788" i="1"/>
  <c r="E3787" i="1"/>
  <c r="E3786" i="1"/>
  <c r="E3785" i="1"/>
  <c r="E3784" i="1"/>
  <c r="E3783" i="1"/>
  <c r="E3782" i="1"/>
  <c r="E3781" i="1"/>
  <c r="E3780" i="1"/>
  <c r="E3779" i="1"/>
  <c r="E3778" i="1"/>
  <c r="E3777" i="1"/>
  <c r="E3776" i="1"/>
  <c r="E3775" i="1"/>
  <c r="E3774" i="1"/>
  <c r="E3773" i="1"/>
  <c r="E3772" i="1"/>
  <c r="E3771" i="1"/>
  <c r="E3770" i="1"/>
  <c r="E3769" i="1"/>
  <c r="E3768" i="1"/>
  <c r="E3767" i="1"/>
  <c r="E3766" i="1"/>
  <c r="E3765" i="1"/>
  <c r="E3764" i="1"/>
  <c r="E3763" i="1"/>
  <c r="E3762" i="1"/>
  <c r="D3761" i="1"/>
  <c r="I3759" i="1"/>
  <c r="D3757" i="1"/>
  <c r="I3755" i="1"/>
  <c r="D3753" i="1"/>
  <c r="G3752" i="1"/>
  <c r="I3751" i="1"/>
  <c r="D3749" i="1"/>
  <c r="G3748" i="1"/>
  <c r="I3747" i="1"/>
  <c r="D3745" i="1"/>
  <c r="G3744" i="1"/>
  <c r="I3743" i="1"/>
  <c r="D3741" i="1"/>
  <c r="G3740" i="1"/>
  <c r="I3739" i="1"/>
  <c r="F3737" i="1"/>
  <c r="H3735" i="1"/>
  <c r="E3733" i="1"/>
  <c r="G3732" i="1"/>
  <c r="C3731" i="1"/>
  <c r="W3802" i="1"/>
  <c r="K3799" i="1"/>
  <c r="K3798" i="1"/>
  <c r="C3795" i="1"/>
  <c r="H3794" i="1"/>
  <c r="C3791" i="1"/>
  <c r="H3790" i="1"/>
  <c r="C3761" i="1"/>
  <c r="F3760" i="1"/>
  <c r="H3759" i="1"/>
  <c r="K3758" i="1"/>
  <c r="C3757" i="1"/>
  <c r="F3756" i="1"/>
  <c r="H3755" i="1"/>
  <c r="K3754" i="1"/>
  <c r="C3753" i="1"/>
  <c r="F3752" i="1"/>
  <c r="H3751" i="1"/>
  <c r="K3750" i="1"/>
  <c r="C3749" i="1"/>
  <c r="F3748" i="1"/>
  <c r="H3747" i="1"/>
  <c r="K3746" i="1"/>
  <c r="C3745" i="1"/>
  <c r="F3744" i="1"/>
  <c r="H3743" i="1"/>
  <c r="K3742" i="1"/>
  <c r="C3741" i="1"/>
  <c r="F3740" i="1"/>
  <c r="H3739" i="1"/>
  <c r="K3738" i="1"/>
  <c r="D3737" i="1"/>
  <c r="E3736" i="1"/>
  <c r="G3735" i="1"/>
  <c r="I3733" i="1"/>
  <c r="F3732" i="1"/>
  <c r="K3731" i="1"/>
  <c r="B3731" i="1"/>
  <c r="I3807" i="1"/>
  <c r="G3800" i="1"/>
  <c r="G3799" i="1"/>
  <c r="G3798" i="1"/>
  <c r="K3797" i="1"/>
  <c r="W3795" i="1"/>
  <c r="E3795" i="1"/>
  <c r="G3794" i="1"/>
  <c r="K3793" i="1"/>
  <c r="W3791" i="1"/>
  <c r="E3791" i="1"/>
  <c r="G3790" i="1"/>
  <c r="K3789" i="1"/>
  <c r="W3787" i="1"/>
  <c r="K3787" i="1"/>
  <c r="W3786" i="1"/>
  <c r="K3786" i="1"/>
  <c r="W3785" i="1"/>
  <c r="K3785" i="1"/>
  <c r="W3784" i="1"/>
  <c r="K3784" i="1"/>
  <c r="W3783" i="1"/>
  <c r="K3783" i="1"/>
  <c r="W3782" i="1"/>
  <c r="K3782" i="1"/>
  <c r="W3781" i="1"/>
  <c r="K3781" i="1"/>
  <c r="W3780" i="1"/>
  <c r="K3780" i="1"/>
  <c r="W3779" i="1"/>
  <c r="K3779" i="1"/>
  <c r="W3778" i="1"/>
  <c r="K3778" i="1"/>
  <c r="W3777" i="1"/>
  <c r="K3777" i="1"/>
  <c r="W3776" i="1"/>
  <c r="K3776" i="1"/>
  <c r="W3775" i="1"/>
  <c r="K3775" i="1"/>
  <c r="W3774" i="1"/>
  <c r="K3774" i="1"/>
  <c r="W3773" i="1"/>
  <c r="K3773" i="1"/>
  <c r="W3772" i="1"/>
  <c r="K3772" i="1"/>
  <c r="W3771" i="1"/>
  <c r="K3771" i="1"/>
  <c r="W3770" i="1"/>
  <c r="K3770" i="1"/>
  <c r="W3769" i="1"/>
  <c r="K3769" i="1"/>
  <c r="W3768" i="1"/>
  <c r="K3768" i="1"/>
  <c r="W3767" i="1"/>
  <c r="K3767" i="1"/>
  <c r="W3766" i="1"/>
  <c r="K3766" i="1"/>
  <c r="W3765" i="1"/>
  <c r="K3765" i="1"/>
  <c r="W3764" i="1"/>
  <c r="K3764" i="1"/>
  <c r="W3763" i="1"/>
  <c r="K3763" i="1"/>
  <c r="W3762" i="1"/>
  <c r="K3762" i="1"/>
  <c r="G3759" i="1"/>
  <c r="G3755" i="1"/>
  <c r="G3751" i="1"/>
  <c r="G3747" i="1"/>
  <c r="G3743" i="1"/>
  <c r="G3739" i="1"/>
  <c r="F3735" i="1"/>
  <c r="W3732" i="1"/>
  <c r="D3732" i="1"/>
  <c r="E3731" i="1"/>
  <c r="I3811" i="1"/>
  <c r="W3801" i="1"/>
  <c r="C3800" i="1"/>
  <c r="C3799" i="1"/>
  <c r="C3798" i="1"/>
  <c r="H3797" i="1"/>
  <c r="C3794" i="1"/>
  <c r="H3793" i="1"/>
  <c r="C3790" i="1"/>
  <c r="H3789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K3761" i="1"/>
  <c r="C3760" i="1"/>
  <c r="F3759" i="1"/>
  <c r="H3758" i="1"/>
  <c r="K3757" i="1"/>
  <c r="C3756" i="1"/>
  <c r="F3755" i="1"/>
  <c r="H3754" i="1"/>
  <c r="K3753" i="1"/>
  <c r="C3752" i="1"/>
  <c r="F3751" i="1"/>
  <c r="H3750" i="1"/>
  <c r="K3749" i="1"/>
  <c r="C3748" i="1"/>
  <c r="F3747" i="1"/>
  <c r="H3746" i="1"/>
  <c r="K3745" i="1"/>
  <c r="C3744" i="1"/>
  <c r="F3743" i="1"/>
  <c r="H3742" i="1"/>
  <c r="K3741" i="1"/>
  <c r="C3740" i="1"/>
  <c r="F3739" i="1"/>
  <c r="H3738" i="1"/>
  <c r="K3737" i="1"/>
  <c r="B3737" i="1"/>
  <c r="H3736" i="1"/>
  <c r="W3735" i="1"/>
  <c r="D3735" i="1"/>
  <c r="E3734" i="1"/>
  <c r="G3733" i="1"/>
  <c r="C3732" i="1"/>
  <c r="I3731" i="1"/>
  <c r="G3730" i="1"/>
  <c r="W3729" i="1"/>
  <c r="G3729" i="1"/>
  <c r="W3728" i="1"/>
  <c r="G3728" i="1"/>
  <c r="W3727" i="1"/>
  <c r="G3727" i="1"/>
  <c r="W3726" i="1"/>
  <c r="G3726" i="1"/>
  <c r="W3725" i="1"/>
  <c r="G3725" i="1"/>
  <c r="W3724" i="1"/>
  <c r="G3724" i="1"/>
  <c r="W3723" i="1"/>
  <c r="G3723" i="1"/>
  <c r="W3722" i="1"/>
  <c r="G3722" i="1"/>
  <c r="W3721" i="1"/>
  <c r="G3721" i="1"/>
  <c r="W3720" i="1"/>
  <c r="G3720" i="1"/>
  <c r="W3719" i="1"/>
  <c r="G3719" i="1"/>
  <c r="W3718" i="1"/>
  <c r="G3718" i="1"/>
  <c r="E3800" i="1"/>
  <c r="E3799" i="1"/>
  <c r="E3798" i="1"/>
  <c r="G3797" i="1"/>
  <c r="K3796" i="1"/>
  <c r="W3794" i="1"/>
  <c r="E3794" i="1"/>
  <c r="G3793" i="1"/>
  <c r="K3792" i="1"/>
  <c r="W3790" i="1"/>
  <c r="E3790" i="1"/>
  <c r="G3789" i="1"/>
  <c r="K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I3761" i="1"/>
  <c r="D3759" i="1"/>
  <c r="I3757" i="1"/>
  <c r="D3755" i="1"/>
  <c r="I3753" i="1"/>
  <c r="D3751" i="1"/>
  <c r="I3749" i="1"/>
  <c r="D3747" i="1"/>
  <c r="I3745" i="1"/>
  <c r="D3743" i="1"/>
  <c r="I3741" i="1"/>
  <c r="D3739" i="1"/>
  <c r="E3737" i="1"/>
  <c r="C3735" i="1"/>
  <c r="K3732" i="1"/>
  <c r="B3732" i="1"/>
  <c r="H3731" i="1"/>
  <c r="I3810" i="1"/>
  <c r="G3801" i="1"/>
  <c r="C3797" i="1"/>
  <c r="H3796" i="1"/>
  <c r="C3793" i="1"/>
  <c r="H3792" i="1"/>
  <c r="C3789" i="1"/>
  <c r="H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C3759" i="1"/>
  <c r="C3755" i="1"/>
  <c r="C3751" i="1"/>
  <c r="C3747" i="1"/>
  <c r="C3743" i="1"/>
  <c r="C3739" i="1"/>
  <c r="K3735" i="1"/>
  <c r="B3735" i="1"/>
  <c r="E3732" i="1"/>
  <c r="D3730" i="1"/>
  <c r="C3727" i="1"/>
  <c r="C3725" i="1"/>
  <c r="C3723" i="1"/>
  <c r="C3721" i="1"/>
  <c r="C3719" i="1"/>
  <c r="K3716" i="1"/>
  <c r="G3715" i="1"/>
  <c r="C3714" i="1"/>
  <c r="D3713" i="1"/>
  <c r="W3711" i="1"/>
  <c r="K3708" i="1"/>
  <c r="G3707" i="1"/>
  <c r="C3706" i="1"/>
  <c r="D3705" i="1"/>
  <c r="W3703" i="1"/>
  <c r="K3700" i="1"/>
  <c r="G3699" i="1"/>
  <c r="C3698" i="1"/>
  <c r="D3697" i="1"/>
  <c r="W3695" i="1"/>
  <c r="K3689" i="1"/>
  <c r="K3681" i="1"/>
  <c r="K3673" i="1"/>
  <c r="D3653" i="1"/>
  <c r="D3645" i="1"/>
  <c r="D3637" i="1"/>
  <c r="D3629" i="1"/>
  <c r="D3621" i="1"/>
  <c r="D3613" i="1"/>
  <c r="D3605" i="1"/>
  <c r="D3597" i="1"/>
  <c r="D3729" i="1"/>
  <c r="D3727" i="1"/>
  <c r="D3725" i="1"/>
  <c r="D3723" i="1"/>
  <c r="D3721" i="1"/>
  <c r="D3719" i="1"/>
  <c r="K3717" i="1"/>
  <c r="G3716" i="1"/>
  <c r="C3715" i="1"/>
  <c r="D3714" i="1"/>
  <c r="W3712" i="1"/>
  <c r="K3709" i="1"/>
  <c r="G3708" i="1"/>
  <c r="C3707" i="1"/>
  <c r="D3706" i="1"/>
  <c r="W3704" i="1"/>
  <c r="K3701" i="1"/>
  <c r="G3700" i="1"/>
  <c r="C3699" i="1"/>
  <c r="D3698" i="1"/>
  <c r="W3696" i="1"/>
  <c r="G3690" i="1"/>
  <c r="I3689" i="1"/>
  <c r="K3688" i="1"/>
  <c r="G3682" i="1"/>
  <c r="I3681" i="1"/>
  <c r="K3680" i="1"/>
  <c r="G3674" i="1"/>
  <c r="I3673" i="1"/>
  <c r="G3670" i="1"/>
  <c r="I3669" i="1"/>
  <c r="C3667" i="1"/>
  <c r="G3666" i="1"/>
  <c r="I3665" i="1"/>
  <c r="C3663" i="1"/>
  <c r="G3662" i="1"/>
  <c r="I3661" i="1"/>
  <c r="C3659" i="1"/>
  <c r="G3658" i="1"/>
  <c r="I3657" i="1"/>
  <c r="C3654" i="1"/>
  <c r="I3653" i="1"/>
  <c r="F3652" i="1"/>
  <c r="H3650" i="1"/>
  <c r="W3649" i="1"/>
  <c r="E3649" i="1"/>
  <c r="D3648" i="1"/>
  <c r="C3646" i="1"/>
  <c r="I3645" i="1"/>
  <c r="F3644" i="1"/>
  <c r="H3642" i="1"/>
  <c r="W3641" i="1"/>
  <c r="E3641" i="1"/>
  <c r="D3640" i="1"/>
  <c r="C3638" i="1"/>
  <c r="I3637" i="1"/>
  <c r="F3636" i="1"/>
  <c r="H3634" i="1"/>
  <c r="W3633" i="1"/>
  <c r="E3633" i="1"/>
  <c r="D3632" i="1"/>
  <c r="C3630" i="1"/>
  <c r="I3734" i="1"/>
  <c r="G3717" i="1"/>
  <c r="C3716" i="1"/>
  <c r="D3715" i="1"/>
  <c r="W3713" i="1"/>
  <c r="K3710" i="1"/>
  <c r="G3709" i="1"/>
  <c r="C3708" i="1"/>
  <c r="D3707" i="1"/>
  <c r="W3705" i="1"/>
  <c r="K3702" i="1"/>
  <c r="G3701" i="1"/>
  <c r="C3700" i="1"/>
  <c r="D3699" i="1"/>
  <c r="W3697" i="1"/>
  <c r="C3690" i="1"/>
  <c r="G3689" i="1"/>
  <c r="I3688" i="1"/>
  <c r="K3687" i="1"/>
  <c r="C3682" i="1"/>
  <c r="G3681" i="1"/>
  <c r="I3680" i="1"/>
  <c r="K3679" i="1"/>
  <c r="C3674" i="1"/>
  <c r="G3673" i="1"/>
  <c r="K3672" i="1"/>
  <c r="G3671" i="1"/>
  <c r="F3670" i="1"/>
  <c r="H3669" i="1"/>
  <c r="J3668" i="1"/>
  <c r="B3667" i="1"/>
  <c r="F3666" i="1"/>
  <c r="H3665" i="1"/>
  <c r="J3664" i="1"/>
  <c r="B3663" i="1"/>
  <c r="F3662" i="1"/>
  <c r="H3661" i="1"/>
  <c r="J3660" i="1"/>
  <c r="B3659" i="1"/>
  <c r="F3658" i="1"/>
  <c r="H3657" i="1"/>
  <c r="J3656" i="1"/>
  <c r="K3654" i="1"/>
  <c r="B3654" i="1"/>
  <c r="H3653" i="1"/>
  <c r="W3652" i="1"/>
  <c r="E3652" i="1"/>
  <c r="D3651" i="1"/>
  <c r="G3650" i="1"/>
  <c r="C3649" i="1"/>
  <c r="I3648" i="1"/>
  <c r="K3646" i="1"/>
  <c r="B3646" i="1"/>
  <c r="H3645" i="1"/>
  <c r="W3644" i="1"/>
  <c r="E3644" i="1"/>
  <c r="D3643" i="1"/>
  <c r="G3642" i="1"/>
  <c r="C3641" i="1"/>
  <c r="I3640" i="1"/>
  <c r="I3758" i="1"/>
  <c r="I3754" i="1"/>
  <c r="I3750" i="1"/>
  <c r="I3746" i="1"/>
  <c r="I3742" i="1"/>
  <c r="I3738" i="1"/>
  <c r="H3733" i="1"/>
  <c r="K3728" i="1"/>
  <c r="K3726" i="1"/>
  <c r="K3724" i="1"/>
  <c r="K3722" i="1"/>
  <c r="K3720" i="1"/>
  <c r="K3718" i="1"/>
  <c r="C3717" i="1"/>
  <c r="D3716" i="1"/>
  <c r="W3714" i="1"/>
  <c r="K3711" i="1"/>
  <c r="G3710" i="1"/>
  <c r="C3709" i="1"/>
  <c r="D3708" i="1"/>
  <c r="W3706" i="1"/>
  <c r="K3703" i="1"/>
  <c r="G3702" i="1"/>
  <c r="C3701" i="1"/>
  <c r="D3700" i="1"/>
  <c r="W3698" i="1"/>
  <c r="K3695" i="1"/>
  <c r="C3689" i="1"/>
  <c r="C3681" i="1"/>
  <c r="C3673" i="1"/>
  <c r="D3654" i="1"/>
  <c r="G3653" i="1"/>
  <c r="K3649" i="1"/>
  <c r="B3649" i="1"/>
  <c r="D3646" i="1"/>
  <c r="G3645" i="1"/>
  <c r="K3641" i="1"/>
  <c r="B3641" i="1"/>
  <c r="D3638" i="1"/>
  <c r="G3637" i="1"/>
  <c r="K3633" i="1"/>
  <c r="B3633" i="1"/>
  <c r="D3630" i="1"/>
  <c r="G3629" i="1"/>
  <c r="K3625" i="1"/>
  <c r="B3625" i="1"/>
  <c r="D3622" i="1"/>
  <c r="G3621" i="1"/>
  <c r="K3617" i="1"/>
  <c r="B3617" i="1"/>
  <c r="D3614" i="1"/>
  <c r="G3613" i="1"/>
  <c r="K3609" i="1"/>
  <c r="B3609" i="1"/>
  <c r="D3606" i="1"/>
  <c r="G3605" i="1"/>
  <c r="K3601" i="1"/>
  <c r="B3601" i="1"/>
  <c r="D3598" i="1"/>
  <c r="G3597" i="1"/>
  <c r="C3728" i="1"/>
  <c r="C3726" i="1"/>
  <c r="C3724" i="1"/>
  <c r="C3722" i="1"/>
  <c r="C3720" i="1"/>
  <c r="C3718" i="1"/>
  <c r="D3717" i="1"/>
  <c r="W3715" i="1"/>
  <c r="K3712" i="1"/>
  <c r="G3711" i="1"/>
  <c r="C3710" i="1"/>
  <c r="D3709" i="1"/>
  <c r="W3707" i="1"/>
  <c r="K3704" i="1"/>
  <c r="G3703" i="1"/>
  <c r="C3702" i="1"/>
  <c r="D3701" i="1"/>
  <c r="W3699" i="1"/>
  <c r="K3696" i="1"/>
  <c r="G3695" i="1"/>
  <c r="D3649" i="1"/>
  <c r="F3645" i="1"/>
  <c r="D3641" i="1"/>
  <c r="F3637" i="1"/>
  <c r="D3633" i="1"/>
  <c r="F3629" i="1"/>
  <c r="D3625" i="1"/>
  <c r="F3621" i="1"/>
  <c r="D3617" i="1"/>
  <c r="F3613" i="1"/>
  <c r="D3609" i="1"/>
  <c r="F3605" i="1"/>
  <c r="D3601" i="1"/>
  <c r="F3597" i="1"/>
  <c r="D3593" i="1"/>
  <c r="H3761" i="1"/>
  <c r="H3757" i="1"/>
  <c r="H3753" i="1"/>
  <c r="H3749" i="1"/>
  <c r="H3745" i="1"/>
  <c r="H3741" i="1"/>
  <c r="I3737" i="1"/>
  <c r="D3728" i="1"/>
  <c r="D3726" i="1"/>
  <c r="D3724" i="1"/>
  <c r="D3722" i="1"/>
  <c r="D3720" i="1"/>
  <c r="D3718" i="1"/>
  <c r="W3716" i="1"/>
  <c r="K3713" i="1"/>
  <c r="G3712" i="1"/>
  <c r="C3711" i="1"/>
  <c r="D3710" i="1"/>
  <c r="W3708" i="1"/>
  <c r="K3705" i="1"/>
  <c r="G3704" i="1"/>
  <c r="C3703" i="1"/>
  <c r="D3702" i="1"/>
  <c r="W3700" i="1"/>
  <c r="K3697" i="1"/>
  <c r="G3696" i="1"/>
  <c r="C3695" i="1"/>
  <c r="G3694" i="1"/>
  <c r="I3693" i="1"/>
  <c r="G3686" i="1"/>
  <c r="I3685" i="1"/>
  <c r="G3678" i="1"/>
  <c r="I3677" i="1"/>
  <c r="W3672" i="1"/>
  <c r="F3672" i="1"/>
  <c r="C3669" i="1"/>
  <c r="I3667" i="1"/>
  <c r="C3665" i="1"/>
  <c r="I3663" i="1"/>
  <c r="C3661" i="1"/>
  <c r="I3659" i="1"/>
  <c r="C3657" i="1"/>
  <c r="H3654" i="1"/>
  <c r="W3653" i="1"/>
  <c r="E3653" i="1"/>
  <c r="D3652" i="1"/>
  <c r="C3650" i="1"/>
  <c r="I3649" i="1"/>
  <c r="H3646" i="1"/>
  <c r="W3645" i="1"/>
  <c r="E3645" i="1"/>
  <c r="D3644" i="1"/>
  <c r="C3642" i="1"/>
  <c r="I3641" i="1"/>
  <c r="H3638" i="1"/>
  <c r="W3637" i="1"/>
  <c r="E3637" i="1"/>
  <c r="D3636" i="1"/>
  <c r="C3634" i="1"/>
  <c r="I3633" i="1"/>
  <c r="H3630" i="1"/>
  <c r="W3629" i="1"/>
  <c r="E3629" i="1"/>
  <c r="D3628" i="1"/>
  <c r="C3626" i="1"/>
  <c r="I3625" i="1"/>
  <c r="H3622" i="1"/>
  <c r="W3621" i="1"/>
  <c r="E3621" i="1"/>
  <c r="D3620" i="1"/>
  <c r="C3618" i="1"/>
  <c r="I3617" i="1"/>
  <c r="H3614" i="1"/>
  <c r="W3613" i="1"/>
  <c r="E3613" i="1"/>
  <c r="D3612" i="1"/>
  <c r="C3610" i="1"/>
  <c r="I3609" i="1"/>
  <c r="I3736" i="1"/>
  <c r="G3731" i="1"/>
  <c r="W3717" i="1"/>
  <c r="K3714" i="1"/>
  <c r="G3713" i="1"/>
  <c r="C3712" i="1"/>
  <c r="D3711" i="1"/>
  <c r="W3709" i="1"/>
  <c r="K3706" i="1"/>
  <c r="G3705" i="1"/>
  <c r="C3704" i="1"/>
  <c r="D3703" i="1"/>
  <c r="W3701" i="1"/>
  <c r="K3698" i="1"/>
  <c r="G3697" i="1"/>
  <c r="C3696" i="1"/>
  <c r="D3695" i="1"/>
  <c r="C3694" i="1"/>
  <c r="G3693" i="1"/>
  <c r="I3692" i="1"/>
  <c r="K3691" i="1"/>
  <c r="C3686" i="1"/>
  <c r="G3685" i="1"/>
  <c r="I3684" i="1"/>
  <c r="K3683" i="1"/>
  <c r="C3678" i="1"/>
  <c r="G3677" i="1"/>
  <c r="I3676" i="1"/>
  <c r="C3672" i="1"/>
  <c r="K3670" i="1"/>
  <c r="B3669" i="1"/>
  <c r="F3668" i="1"/>
  <c r="H3667" i="1"/>
  <c r="J3666" i="1"/>
  <c r="B3665" i="1"/>
  <c r="F3664" i="1"/>
  <c r="H3663" i="1"/>
  <c r="J3662" i="1"/>
  <c r="B3661" i="1"/>
  <c r="F3660" i="1"/>
  <c r="H3659" i="1"/>
  <c r="J3658" i="1"/>
  <c r="B3657" i="1"/>
  <c r="F3656" i="1"/>
  <c r="D3655" i="1"/>
  <c r="G3654" i="1"/>
  <c r="C3653" i="1"/>
  <c r="I3652" i="1"/>
  <c r="K3650" i="1"/>
  <c r="B3650" i="1"/>
  <c r="H3649" i="1"/>
  <c r="W3648" i="1"/>
  <c r="E3648" i="1"/>
  <c r="D3647" i="1"/>
  <c r="G3646" i="1"/>
  <c r="C3645" i="1"/>
  <c r="I3644" i="1"/>
  <c r="K3642" i="1"/>
  <c r="B3642" i="1"/>
  <c r="H3641" i="1"/>
  <c r="W3640" i="1"/>
  <c r="E3640" i="1"/>
  <c r="D3639" i="1"/>
  <c r="G3638" i="1"/>
  <c r="K3760" i="1"/>
  <c r="K3756" i="1"/>
  <c r="K3752" i="1"/>
  <c r="K3748" i="1"/>
  <c r="K3744" i="1"/>
  <c r="K3740" i="1"/>
  <c r="K3727" i="1"/>
  <c r="K3725" i="1"/>
  <c r="K3723" i="1"/>
  <c r="K3721" i="1"/>
  <c r="K3719" i="1"/>
  <c r="K3715" i="1"/>
  <c r="G3714" i="1"/>
  <c r="C3713" i="1"/>
  <c r="D3712" i="1"/>
  <c r="W3710" i="1"/>
  <c r="K3707" i="1"/>
  <c r="G3706" i="1"/>
  <c r="C3705" i="1"/>
  <c r="D3704" i="1"/>
  <c r="W3702" i="1"/>
  <c r="K3699" i="1"/>
  <c r="G3698" i="1"/>
  <c r="C3697" i="1"/>
  <c r="D3696" i="1"/>
  <c r="C3693" i="1"/>
  <c r="K3690" i="1"/>
  <c r="C3685" i="1"/>
  <c r="K3682" i="1"/>
  <c r="C3677" i="1"/>
  <c r="K3674" i="1"/>
  <c r="G3667" i="1"/>
  <c r="G3663" i="1"/>
  <c r="G3659" i="1"/>
  <c r="F3654" i="1"/>
  <c r="K3653" i="1"/>
  <c r="B3653" i="1"/>
  <c r="D3650" i="1"/>
  <c r="G3649" i="1"/>
  <c r="F3646" i="1"/>
  <c r="K3645" i="1"/>
  <c r="B3645" i="1"/>
  <c r="D3642" i="1"/>
  <c r="G3641" i="1"/>
  <c r="F3638" i="1"/>
  <c r="K3637" i="1"/>
  <c r="B3637" i="1"/>
  <c r="D3634" i="1"/>
  <c r="G3633" i="1"/>
  <c r="F3630" i="1"/>
  <c r="K3629" i="1"/>
  <c r="B3629" i="1"/>
  <c r="D3626" i="1"/>
  <c r="G3625" i="1"/>
  <c r="F3622" i="1"/>
  <c r="K3621" i="1"/>
  <c r="B3621" i="1"/>
  <c r="D3618" i="1"/>
  <c r="G3617" i="1"/>
  <c r="F3614" i="1"/>
  <c r="K3613" i="1"/>
  <c r="B3613" i="1"/>
  <c r="D3610" i="1"/>
  <c r="G3609" i="1"/>
  <c r="F3606" i="1"/>
  <c r="K3605" i="1"/>
  <c r="B3605" i="1"/>
  <c r="I3662" i="1"/>
  <c r="I3651" i="1"/>
  <c r="F3639" i="1"/>
  <c r="B3630" i="1"/>
  <c r="H3629" i="1"/>
  <c r="I3628" i="1"/>
  <c r="K3626" i="1"/>
  <c r="E3620" i="1"/>
  <c r="G3618" i="1"/>
  <c r="H3617" i="1"/>
  <c r="W3612" i="1"/>
  <c r="C3609" i="1"/>
  <c r="K3606" i="1"/>
  <c r="C3605" i="1"/>
  <c r="I3601" i="1"/>
  <c r="K3598" i="1"/>
  <c r="W3597" i="1"/>
  <c r="I3597" i="1"/>
  <c r="E3593" i="1"/>
  <c r="J3667" i="1"/>
  <c r="I3656" i="1"/>
  <c r="H3644" i="1"/>
  <c r="I3639" i="1"/>
  <c r="I3630" i="1"/>
  <c r="C3629" i="1"/>
  <c r="F3628" i="1"/>
  <c r="J3627" i="1"/>
  <c r="H3626" i="1"/>
  <c r="H3620" i="1"/>
  <c r="B3619" i="1"/>
  <c r="B3618" i="1"/>
  <c r="E3617" i="1"/>
  <c r="I3616" i="1"/>
  <c r="G3615" i="1"/>
  <c r="K3614" i="1"/>
  <c r="W3609" i="1"/>
  <c r="H3606" i="1"/>
  <c r="E3603" i="1"/>
  <c r="W3601" i="1"/>
  <c r="H3601" i="1"/>
  <c r="E3600" i="1"/>
  <c r="H3598" i="1"/>
  <c r="H3597" i="1"/>
  <c r="E3596" i="1"/>
  <c r="H3594" i="1"/>
  <c r="C3593" i="1"/>
  <c r="G3590" i="1"/>
  <c r="F3589" i="1"/>
  <c r="C3588" i="1"/>
  <c r="B3587" i="1"/>
  <c r="K3585" i="1"/>
  <c r="W3584" i="1"/>
  <c r="J3584" i="1"/>
  <c r="G3582" i="1"/>
  <c r="F3581" i="1"/>
  <c r="C3580" i="1"/>
  <c r="B3579" i="1"/>
  <c r="K3577" i="1"/>
  <c r="W3576" i="1"/>
  <c r="J3576" i="1"/>
  <c r="G3574" i="1"/>
  <c r="F3573" i="1"/>
  <c r="C3572" i="1"/>
  <c r="B3571" i="1"/>
  <c r="K3569" i="1"/>
  <c r="W3568" i="1"/>
  <c r="J3568" i="1"/>
  <c r="G3566" i="1"/>
  <c r="J3564" i="1"/>
  <c r="W3563" i="1"/>
  <c r="B3563" i="1"/>
  <c r="D3562" i="1"/>
  <c r="J3560" i="1"/>
  <c r="W3559" i="1"/>
  <c r="B3559" i="1"/>
  <c r="D3558" i="1"/>
  <c r="I3557" i="1"/>
  <c r="W3556" i="1"/>
  <c r="E3556" i="1"/>
  <c r="K3555" i="1"/>
  <c r="B3555" i="1"/>
  <c r="G3554" i="1"/>
  <c r="D3553" i="1"/>
  <c r="C3550" i="1"/>
  <c r="I3549" i="1"/>
  <c r="W3548" i="1"/>
  <c r="E3548" i="1"/>
  <c r="K3547" i="1"/>
  <c r="B3547" i="1"/>
  <c r="G3546" i="1"/>
  <c r="D3545" i="1"/>
  <c r="C3542" i="1"/>
  <c r="I3541" i="1"/>
  <c r="W3540" i="1"/>
  <c r="E3540" i="1"/>
  <c r="K3539" i="1"/>
  <c r="B3539" i="1"/>
  <c r="G3538" i="1"/>
  <c r="D3537" i="1"/>
  <c r="C3534" i="1"/>
  <c r="J3533" i="1"/>
  <c r="B3533" i="1"/>
  <c r="J3532" i="1"/>
  <c r="B3532" i="1"/>
  <c r="J3531" i="1"/>
  <c r="B3531" i="1"/>
  <c r="J3530" i="1"/>
  <c r="B3530" i="1"/>
  <c r="J3529" i="1"/>
  <c r="I3666" i="1"/>
  <c r="I3655" i="1"/>
  <c r="I3643" i="1"/>
  <c r="I3636" i="1"/>
  <c r="I3632" i="1"/>
  <c r="E3628" i="1"/>
  <c r="F3627" i="1"/>
  <c r="G3626" i="1"/>
  <c r="H3625" i="1"/>
  <c r="W3620" i="1"/>
  <c r="C3617" i="1"/>
  <c r="E3616" i="1"/>
  <c r="F3615" i="1"/>
  <c r="G3614" i="1"/>
  <c r="G3606" i="1"/>
  <c r="B3603" i="1"/>
  <c r="K3602" i="1"/>
  <c r="G3601" i="1"/>
  <c r="C3600" i="1"/>
  <c r="K3599" i="1"/>
  <c r="G3598" i="1"/>
  <c r="E3597" i="1"/>
  <c r="K3595" i="1"/>
  <c r="C3589" i="1"/>
  <c r="B3588" i="1"/>
  <c r="W3585" i="1"/>
  <c r="J3585" i="1"/>
  <c r="I3584" i="1"/>
  <c r="C3581" i="1"/>
  <c r="B3580" i="1"/>
  <c r="W3577" i="1"/>
  <c r="J3577" i="1"/>
  <c r="I3576" i="1"/>
  <c r="C3573" i="1"/>
  <c r="B3572" i="1"/>
  <c r="W3569" i="1"/>
  <c r="J3569" i="1"/>
  <c r="I3568" i="1"/>
  <c r="I3564" i="1"/>
  <c r="C3562" i="1"/>
  <c r="I3560" i="1"/>
  <c r="C3558" i="1"/>
  <c r="G3557" i="1"/>
  <c r="F3554" i="1"/>
  <c r="C3553" i="1"/>
  <c r="K3550" i="1"/>
  <c r="B3550" i="1"/>
  <c r="G3549" i="1"/>
  <c r="F3546" i="1"/>
  <c r="C3545" i="1"/>
  <c r="K3542" i="1"/>
  <c r="B3542" i="1"/>
  <c r="G3541" i="1"/>
  <c r="F3538" i="1"/>
  <c r="C3537" i="1"/>
  <c r="K3534" i="1"/>
  <c r="B3534" i="1"/>
  <c r="K3671" i="1"/>
  <c r="I3660" i="1"/>
  <c r="H3648" i="1"/>
  <c r="H3637" i="1"/>
  <c r="E3636" i="1"/>
  <c r="E3632" i="1"/>
  <c r="H3628" i="1"/>
  <c r="B3627" i="1"/>
  <c r="B3626" i="1"/>
  <c r="E3625" i="1"/>
  <c r="K3622" i="1"/>
  <c r="W3617" i="1"/>
  <c r="C3614" i="1"/>
  <c r="I3613" i="1"/>
  <c r="C3606" i="1"/>
  <c r="J3602" i="1"/>
  <c r="E3601" i="1"/>
  <c r="J3599" i="1"/>
  <c r="F3598" i="1"/>
  <c r="C3597" i="1"/>
  <c r="J3595" i="1"/>
  <c r="J3592" i="1"/>
  <c r="B3589" i="1"/>
  <c r="I3585" i="1"/>
  <c r="B3581" i="1"/>
  <c r="I3577" i="1"/>
  <c r="B3573" i="1"/>
  <c r="I3569" i="1"/>
  <c r="G3564" i="1"/>
  <c r="W3562" i="1"/>
  <c r="B3562" i="1"/>
  <c r="G3560" i="1"/>
  <c r="W3558" i="1"/>
  <c r="B3558" i="1"/>
  <c r="F3557" i="1"/>
  <c r="K3553" i="1"/>
  <c r="B3553" i="1"/>
  <c r="F3549" i="1"/>
  <c r="K3545" i="1"/>
  <c r="B3545" i="1"/>
  <c r="F3541" i="1"/>
  <c r="K3537" i="1"/>
  <c r="B3537" i="1"/>
  <c r="W3670" i="1"/>
  <c r="I3654" i="1"/>
  <c r="I3647" i="1"/>
  <c r="K3638" i="1"/>
  <c r="C3637" i="1"/>
  <c r="H3636" i="1"/>
  <c r="H3633" i="1"/>
  <c r="H3632" i="1"/>
  <c r="W3628" i="1"/>
  <c r="C3625" i="1"/>
  <c r="G3622" i="1"/>
  <c r="B3614" i="1"/>
  <c r="H3613" i="1"/>
  <c r="I3612" i="1"/>
  <c r="K3611" i="1"/>
  <c r="K3610" i="1"/>
  <c r="B3606" i="1"/>
  <c r="H3602" i="1"/>
  <c r="C3601" i="1"/>
  <c r="I3599" i="1"/>
  <c r="C3598" i="1"/>
  <c r="B3597" i="1"/>
  <c r="W3595" i="1"/>
  <c r="G3595" i="1"/>
  <c r="W3592" i="1"/>
  <c r="I3592" i="1"/>
  <c r="G3585" i="1"/>
  <c r="G3577" i="1"/>
  <c r="G3569" i="1"/>
  <c r="F3564" i="1"/>
  <c r="F3560" i="1"/>
  <c r="E3557" i="1"/>
  <c r="W3549" i="1"/>
  <c r="E3549" i="1"/>
  <c r="W3541" i="1"/>
  <c r="E3541" i="1"/>
  <c r="K3693" i="1"/>
  <c r="K3685" i="1"/>
  <c r="K3677" i="1"/>
  <c r="I3664" i="1"/>
  <c r="J3659" i="1"/>
  <c r="H3640" i="1"/>
  <c r="B3638" i="1"/>
  <c r="K3634" i="1"/>
  <c r="C3633" i="1"/>
  <c r="W3625" i="1"/>
  <c r="C3622" i="1"/>
  <c r="I3621" i="1"/>
  <c r="I3614" i="1"/>
  <c r="C3613" i="1"/>
  <c r="F3612" i="1"/>
  <c r="J3611" i="1"/>
  <c r="H3610" i="1"/>
  <c r="I3606" i="1"/>
  <c r="I3605" i="1"/>
  <c r="K3603" i="1"/>
  <c r="G3602" i="1"/>
  <c r="G3599" i="1"/>
  <c r="B3598" i="1"/>
  <c r="J3596" i="1"/>
  <c r="F3595" i="1"/>
  <c r="I3593" i="1"/>
  <c r="F3592" i="1"/>
  <c r="K3589" i="1"/>
  <c r="W3588" i="1"/>
  <c r="J3588" i="1"/>
  <c r="I3587" i="1"/>
  <c r="F3585" i="1"/>
  <c r="C3584" i="1"/>
  <c r="K3581" i="1"/>
  <c r="W3580" i="1"/>
  <c r="J3580" i="1"/>
  <c r="I3579" i="1"/>
  <c r="F3577" i="1"/>
  <c r="C3576" i="1"/>
  <c r="K3573" i="1"/>
  <c r="W3572" i="1"/>
  <c r="J3572" i="1"/>
  <c r="I3571" i="1"/>
  <c r="F3569" i="1"/>
  <c r="C3568" i="1"/>
  <c r="D3564" i="1"/>
  <c r="G3563" i="1"/>
  <c r="J3562" i="1"/>
  <c r="D3560" i="1"/>
  <c r="G3559" i="1"/>
  <c r="J3558" i="1"/>
  <c r="W3557" i="1"/>
  <c r="D3557" i="1"/>
  <c r="F3555" i="1"/>
  <c r="C3554" i="1"/>
  <c r="I3553" i="1"/>
  <c r="G3550" i="1"/>
  <c r="D3549" i="1"/>
  <c r="F3547" i="1"/>
  <c r="C3546" i="1"/>
  <c r="I3545" i="1"/>
  <c r="G3542" i="1"/>
  <c r="D3541" i="1"/>
  <c r="F3539" i="1"/>
  <c r="C3538" i="1"/>
  <c r="I3537" i="1"/>
  <c r="G3534" i="1"/>
  <c r="K3692" i="1"/>
  <c r="K3684" i="1"/>
  <c r="K3676" i="1"/>
  <c r="I3658" i="1"/>
  <c r="I3646" i="1"/>
  <c r="I3638" i="1"/>
  <c r="G3634" i="1"/>
  <c r="K3630" i="1"/>
  <c r="B3622" i="1"/>
  <c r="H3621" i="1"/>
  <c r="I3620" i="1"/>
  <c r="K3618" i="1"/>
  <c r="E3612" i="1"/>
  <c r="F3611" i="1"/>
  <c r="G3610" i="1"/>
  <c r="H3609" i="1"/>
  <c r="H3605" i="1"/>
  <c r="J3603" i="1"/>
  <c r="C3602" i="1"/>
  <c r="J3600" i="1"/>
  <c r="F3599" i="1"/>
  <c r="I3598" i="1"/>
  <c r="I3596" i="1"/>
  <c r="E3595" i="1"/>
  <c r="W3593" i="1"/>
  <c r="H3593" i="1"/>
  <c r="E3592" i="1"/>
  <c r="K3590" i="1"/>
  <c r="W3589" i="1"/>
  <c r="J3589" i="1"/>
  <c r="I3588" i="1"/>
  <c r="G3587" i="1"/>
  <c r="F3586" i="1"/>
  <c r="C3585" i="1"/>
  <c r="B3584" i="1"/>
  <c r="K3582" i="1"/>
  <c r="W3581" i="1"/>
  <c r="J3581" i="1"/>
  <c r="I3580" i="1"/>
  <c r="G3579" i="1"/>
  <c r="F3578" i="1"/>
  <c r="C3577" i="1"/>
  <c r="B3576" i="1"/>
  <c r="K3574" i="1"/>
  <c r="W3573" i="1"/>
  <c r="J3573" i="1"/>
  <c r="I3572" i="1"/>
  <c r="G3571" i="1"/>
  <c r="F3570" i="1"/>
  <c r="C3569" i="1"/>
  <c r="B3568" i="1"/>
  <c r="K3566" i="1"/>
  <c r="C3564" i="1"/>
  <c r="F3563" i="1"/>
  <c r="I3562" i="1"/>
  <c r="C3560" i="1"/>
  <c r="F3559" i="1"/>
  <c r="I3558" i="1"/>
  <c r="C3557" i="1"/>
  <c r="I3556" i="1"/>
  <c r="W3555" i="1"/>
  <c r="E3555" i="1"/>
  <c r="K3554" i="1"/>
  <c r="B3554" i="1"/>
  <c r="G3553" i="1"/>
  <c r="D3552" i="1"/>
  <c r="F3550" i="1"/>
  <c r="C3549" i="1"/>
  <c r="I3548" i="1"/>
  <c r="W3547" i="1"/>
  <c r="E3547" i="1"/>
  <c r="K3546" i="1"/>
  <c r="B3546" i="1"/>
  <c r="G3545" i="1"/>
  <c r="D3544" i="1"/>
  <c r="F3542" i="1"/>
  <c r="C3541" i="1"/>
  <c r="I3540" i="1"/>
  <c r="W3539" i="1"/>
  <c r="E3539" i="1"/>
  <c r="K3538" i="1"/>
  <c r="B3538" i="1"/>
  <c r="G3537" i="1"/>
  <c r="D3536" i="1"/>
  <c r="F3534" i="1"/>
  <c r="E3533" i="1"/>
  <c r="E3532" i="1"/>
  <c r="I3691" i="1"/>
  <c r="I3683" i="1"/>
  <c r="K3675" i="1"/>
  <c r="I3668" i="1"/>
  <c r="J3663" i="1"/>
  <c r="H3652" i="1"/>
  <c r="W3636" i="1"/>
  <c r="B3634" i="1"/>
  <c r="W3632" i="1"/>
  <c r="G3630" i="1"/>
  <c r="I3629" i="1"/>
  <c r="I3622" i="1"/>
  <c r="C3621" i="1"/>
  <c r="F3620" i="1"/>
  <c r="H3618" i="1"/>
  <c r="H3612" i="1"/>
  <c r="B3611" i="1"/>
  <c r="B3610" i="1"/>
  <c r="E3609" i="1"/>
  <c r="W3605" i="1"/>
  <c r="E3605" i="1"/>
  <c r="W3603" i="1"/>
  <c r="G3603" i="1"/>
  <c r="B3602" i="1"/>
  <c r="W3600" i="1"/>
  <c r="I3600" i="1"/>
  <c r="B3599" i="1"/>
  <c r="K3597" i="1"/>
  <c r="B3595" i="1"/>
  <c r="G3593" i="1"/>
  <c r="C3592" i="1"/>
  <c r="I3589" i="1"/>
  <c r="G3588" i="1"/>
  <c r="B3585" i="1"/>
  <c r="I3581" i="1"/>
  <c r="G3580" i="1"/>
  <c r="B3577" i="1"/>
  <c r="I3573" i="1"/>
  <c r="G3572" i="1"/>
  <c r="B3569" i="1"/>
  <c r="W3564" i="1"/>
  <c r="B3564" i="1"/>
  <c r="G3562" i="1"/>
  <c r="W3560" i="1"/>
  <c r="B3560" i="1"/>
  <c r="G3558" i="1"/>
  <c r="K3557" i="1"/>
  <c r="B3557" i="1"/>
  <c r="F3553" i="1"/>
  <c r="W3550" i="1"/>
  <c r="E3550" i="1"/>
  <c r="K3549" i="1"/>
  <c r="B3549" i="1"/>
  <c r="F3545" i="1"/>
  <c r="W3542" i="1"/>
  <c r="E3542" i="1"/>
  <c r="K3541" i="1"/>
  <c r="B3541" i="1"/>
  <c r="F3537" i="1"/>
  <c r="W3534" i="1"/>
  <c r="E3534" i="1"/>
  <c r="W3596" i="1"/>
  <c r="W3590" i="1"/>
  <c r="W3582" i="1"/>
  <c r="W3574" i="1"/>
  <c r="W3566" i="1"/>
  <c r="I3550" i="1"/>
  <c r="I3542" i="1"/>
  <c r="I3534" i="1"/>
  <c r="J3525" i="1"/>
  <c r="E3524" i="1"/>
  <c r="B3523" i="1"/>
  <c r="K3522" i="1"/>
  <c r="J3517" i="1"/>
  <c r="E3516" i="1"/>
  <c r="B3515" i="1"/>
  <c r="K3514" i="1"/>
  <c r="J3509" i="1"/>
  <c r="E3508" i="1"/>
  <c r="B3507" i="1"/>
  <c r="K3506" i="1"/>
  <c r="J3501" i="1"/>
  <c r="E3500" i="1"/>
  <c r="B3499" i="1"/>
  <c r="W3616" i="1"/>
  <c r="J3565" i="1"/>
  <c r="E3530" i="1"/>
  <c r="J3526" i="1"/>
  <c r="E3525" i="1"/>
  <c r="B3524" i="1"/>
  <c r="K3523" i="1"/>
  <c r="J3518" i="1"/>
  <c r="E3517" i="1"/>
  <c r="B3516" i="1"/>
  <c r="K3515" i="1"/>
  <c r="J3510" i="1"/>
  <c r="E3509" i="1"/>
  <c r="B3508" i="1"/>
  <c r="K3507" i="1"/>
  <c r="J3502" i="1"/>
  <c r="E3501" i="1"/>
  <c r="B3500" i="1"/>
  <c r="K3499" i="1"/>
  <c r="B3498" i="1"/>
  <c r="E3497" i="1"/>
  <c r="I3496" i="1"/>
  <c r="J3495" i="1"/>
  <c r="B3490" i="1"/>
  <c r="E3489" i="1"/>
  <c r="I3488" i="1"/>
  <c r="J3487" i="1"/>
  <c r="B3482" i="1"/>
  <c r="E3481" i="1"/>
  <c r="I3480" i="1"/>
  <c r="J3479" i="1"/>
  <c r="B3474" i="1"/>
  <c r="E3473" i="1"/>
  <c r="I3472" i="1"/>
  <c r="I3470" i="1"/>
  <c r="I3468" i="1"/>
  <c r="I3466" i="1"/>
  <c r="I3464" i="1"/>
  <c r="I3462" i="1"/>
  <c r="I3460" i="1"/>
  <c r="I3458" i="1"/>
  <c r="I3456" i="1"/>
  <c r="I3454" i="1"/>
  <c r="I3452" i="1"/>
  <c r="I3450" i="1"/>
  <c r="I3448" i="1"/>
  <c r="I3446" i="1"/>
  <c r="I3444" i="1"/>
  <c r="I3442" i="1"/>
  <c r="I3440" i="1"/>
  <c r="I3438" i="1"/>
  <c r="I3436" i="1"/>
  <c r="I3434" i="1"/>
  <c r="I3432" i="1"/>
  <c r="I3430" i="1"/>
  <c r="I3428" i="1"/>
  <c r="I3426" i="1"/>
  <c r="I3424" i="1"/>
  <c r="I3422" i="1"/>
  <c r="I3420" i="1"/>
  <c r="I3418" i="1"/>
  <c r="I3416" i="1"/>
  <c r="K3588" i="1"/>
  <c r="K3580" i="1"/>
  <c r="K3572" i="1"/>
  <c r="G3556" i="1"/>
  <c r="G3548" i="1"/>
  <c r="G3540" i="1"/>
  <c r="K3532" i="1"/>
  <c r="K3530" i="1"/>
  <c r="J3527" i="1"/>
  <c r="E3526" i="1"/>
  <c r="B3525" i="1"/>
  <c r="K3524" i="1"/>
  <c r="J3519" i="1"/>
  <c r="E3518" i="1"/>
  <c r="B3517" i="1"/>
  <c r="K3516" i="1"/>
  <c r="J3511" i="1"/>
  <c r="E3510" i="1"/>
  <c r="B3509" i="1"/>
  <c r="K3508" i="1"/>
  <c r="J3503" i="1"/>
  <c r="E3502" i="1"/>
  <c r="B3501" i="1"/>
  <c r="K3500" i="1"/>
  <c r="B3497" i="1"/>
  <c r="E3496" i="1"/>
  <c r="J3494" i="1"/>
  <c r="B3489" i="1"/>
  <c r="E3488" i="1"/>
  <c r="J3486" i="1"/>
  <c r="B3481" i="1"/>
  <c r="E3480" i="1"/>
  <c r="J3478" i="1"/>
  <c r="B3473" i="1"/>
  <c r="F3412" i="1"/>
  <c r="D3410" i="1"/>
  <c r="B3409" i="1"/>
  <c r="J3406" i="1"/>
  <c r="I3405" i="1"/>
  <c r="I3404" i="1"/>
  <c r="D3402" i="1"/>
  <c r="F3401" i="1"/>
  <c r="I3400" i="1"/>
  <c r="D3398" i="1"/>
  <c r="F3397" i="1"/>
  <c r="I3396" i="1"/>
  <c r="D3394" i="1"/>
  <c r="F3393" i="1"/>
  <c r="I3392" i="1"/>
  <c r="D3390" i="1"/>
  <c r="F3389" i="1"/>
  <c r="I3388" i="1"/>
  <c r="B3387" i="1"/>
  <c r="H3386" i="1"/>
  <c r="D3382" i="1"/>
  <c r="F3380" i="1"/>
  <c r="B3379" i="1"/>
  <c r="H3378" i="1"/>
  <c r="D3374" i="1"/>
  <c r="K3594" i="1"/>
  <c r="K3587" i="1"/>
  <c r="K3579" i="1"/>
  <c r="K3571" i="1"/>
  <c r="J3563" i="1"/>
  <c r="I3555" i="1"/>
  <c r="I3547" i="1"/>
  <c r="I3539" i="1"/>
  <c r="J3528" i="1"/>
  <c r="E3527" i="1"/>
  <c r="B3526" i="1"/>
  <c r="K3525" i="1"/>
  <c r="J3520" i="1"/>
  <c r="E3519" i="1"/>
  <c r="B3518" i="1"/>
  <c r="K3517" i="1"/>
  <c r="J3512" i="1"/>
  <c r="E3511" i="1"/>
  <c r="B3510" i="1"/>
  <c r="K3509" i="1"/>
  <c r="J3504" i="1"/>
  <c r="E3503" i="1"/>
  <c r="B3502" i="1"/>
  <c r="K3501" i="1"/>
  <c r="B3496" i="1"/>
  <c r="B3488" i="1"/>
  <c r="B3480" i="1"/>
  <c r="B3410" i="1"/>
  <c r="I3406" i="1"/>
  <c r="H3404" i="1"/>
  <c r="B3402" i="1"/>
  <c r="E3401" i="1"/>
  <c r="H3400" i="1"/>
  <c r="B3398" i="1"/>
  <c r="E3397" i="1"/>
  <c r="H3396" i="1"/>
  <c r="B3394" i="1"/>
  <c r="E3393" i="1"/>
  <c r="H3392" i="1"/>
  <c r="B3390" i="1"/>
  <c r="E3389" i="1"/>
  <c r="H3388" i="1"/>
  <c r="G3386" i="1"/>
  <c r="B3382" i="1"/>
  <c r="W3380" i="1"/>
  <c r="E3380" i="1"/>
  <c r="G3378" i="1"/>
  <c r="B3374" i="1"/>
  <c r="W3608" i="1"/>
  <c r="K3586" i="1"/>
  <c r="K3578" i="1"/>
  <c r="K3570" i="1"/>
  <c r="E3528" i="1"/>
  <c r="B3527" i="1"/>
  <c r="K3526" i="1"/>
  <c r="J3521" i="1"/>
  <c r="E3520" i="1"/>
  <c r="B3519" i="1"/>
  <c r="K3518" i="1"/>
  <c r="J3513" i="1"/>
  <c r="E3512" i="1"/>
  <c r="B3511" i="1"/>
  <c r="K3510" i="1"/>
  <c r="J3505" i="1"/>
  <c r="E3504" i="1"/>
  <c r="B3503" i="1"/>
  <c r="K3502" i="1"/>
  <c r="J3492" i="1"/>
  <c r="J3484" i="1"/>
  <c r="J3476" i="1"/>
  <c r="F3406" i="1"/>
  <c r="F3404" i="1"/>
  <c r="F3400" i="1"/>
  <c r="F3396" i="1"/>
  <c r="F3392" i="1"/>
  <c r="F3388" i="1"/>
  <c r="F3386" i="1"/>
  <c r="F3378" i="1"/>
  <c r="J3561" i="1"/>
  <c r="E3531" i="1"/>
  <c r="E3529" i="1"/>
  <c r="B3528" i="1"/>
  <c r="K3527" i="1"/>
  <c r="J3522" i="1"/>
  <c r="E3521" i="1"/>
  <c r="B3520" i="1"/>
  <c r="K3519" i="1"/>
  <c r="J3514" i="1"/>
  <c r="E3513" i="1"/>
  <c r="B3512" i="1"/>
  <c r="K3511" i="1"/>
  <c r="J3506" i="1"/>
  <c r="E3505" i="1"/>
  <c r="B3504" i="1"/>
  <c r="K3503" i="1"/>
  <c r="B3494" i="1"/>
  <c r="E3493" i="1"/>
  <c r="I3492" i="1"/>
  <c r="B3486" i="1"/>
  <c r="E3485" i="1"/>
  <c r="I3484" i="1"/>
  <c r="B3478" i="1"/>
  <c r="E3477" i="1"/>
  <c r="I3476" i="1"/>
  <c r="B3412" i="1"/>
  <c r="J3409" i="1"/>
  <c r="I3408" i="1"/>
  <c r="E3406" i="1"/>
  <c r="D3405" i="1"/>
  <c r="E3404" i="1"/>
  <c r="H3403" i="1"/>
  <c r="J3402" i="1"/>
  <c r="B3401" i="1"/>
  <c r="E3400" i="1"/>
  <c r="H3399" i="1"/>
  <c r="J3398" i="1"/>
  <c r="B3397" i="1"/>
  <c r="E3396" i="1"/>
  <c r="H3395" i="1"/>
  <c r="J3394" i="1"/>
  <c r="B3393" i="1"/>
  <c r="E3392" i="1"/>
  <c r="H3391" i="1"/>
  <c r="J3390" i="1"/>
  <c r="B3389" i="1"/>
  <c r="E3388" i="1"/>
  <c r="H3387" i="1"/>
  <c r="W3386" i="1"/>
  <c r="E3386" i="1"/>
  <c r="W3624" i="1"/>
  <c r="K3619" i="1"/>
  <c r="I3552" i="1"/>
  <c r="I3544" i="1"/>
  <c r="I3536" i="1"/>
  <c r="K3531" i="1"/>
  <c r="B3529" i="1"/>
  <c r="K3528" i="1"/>
  <c r="J3523" i="1"/>
  <c r="E3522" i="1"/>
  <c r="B3521" i="1"/>
  <c r="K3520" i="1"/>
  <c r="J3515" i="1"/>
  <c r="E3514" i="1"/>
  <c r="B3513" i="1"/>
  <c r="K3512" i="1"/>
  <c r="J3507" i="1"/>
  <c r="E3506" i="1"/>
  <c r="B3505" i="1"/>
  <c r="K3504" i="1"/>
  <c r="J3499" i="1"/>
  <c r="E3492" i="1"/>
  <c r="E3484" i="1"/>
  <c r="E3476" i="1"/>
  <c r="J3410" i="1"/>
  <c r="I3409" i="1"/>
  <c r="D3406" i="1"/>
  <c r="D3404" i="1"/>
  <c r="I3402" i="1"/>
  <c r="D3400" i="1"/>
  <c r="I3398" i="1"/>
  <c r="D3396" i="1"/>
  <c r="I3394" i="1"/>
  <c r="D3392" i="1"/>
  <c r="I3390" i="1"/>
  <c r="D3388" i="1"/>
  <c r="D3386" i="1"/>
  <c r="H3382" i="1"/>
  <c r="D3378" i="1"/>
  <c r="H3374" i="1"/>
  <c r="K3591" i="1"/>
  <c r="K3583" i="1"/>
  <c r="K3575" i="1"/>
  <c r="K3567" i="1"/>
  <c r="J3559" i="1"/>
  <c r="I3551" i="1"/>
  <c r="I3543" i="1"/>
  <c r="I3535" i="1"/>
  <c r="K3529" i="1"/>
  <c r="J3524" i="1"/>
  <c r="E3523" i="1"/>
  <c r="B3522" i="1"/>
  <c r="K3521" i="1"/>
  <c r="J3516" i="1"/>
  <c r="E3515" i="1"/>
  <c r="B3514" i="1"/>
  <c r="K3513" i="1"/>
  <c r="J3508" i="1"/>
  <c r="E3507" i="1"/>
  <c r="B3506" i="1"/>
  <c r="K3505" i="1"/>
  <c r="J3500" i="1"/>
  <c r="E3499" i="1"/>
  <c r="J3497" i="1"/>
  <c r="B3492" i="1"/>
  <c r="J3489" i="1"/>
  <c r="B3484" i="1"/>
  <c r="J3481" i="1"/>
  <c r="B3476" i="1"/>
  <c r="J3473" i="1"/>
  <c r="I3410" i="1"/>
  <c r="F3409" i="1"/>
  <c r="B3406" i="1"/>
  <c r="B3404" i="1"/>
  <c r="H3402" i="1"/>
  <c r="J3401" i="1"/>
  <c r="B3400" i="1"/>
  <c r="H3398" i="1"/>
  <c r="J3397" i="1"/>
  <c r="B3396" i="1"/>
  <c r="E3395" i="1"/>
  <c r="H3394" i="1"/>
  <c r="J3393" i="1"/>
  <c r="B3392" i="1"/>
  <c r="E3391" i="1"/>
  <c r="H3390" i="1"/>
  <c r="J3389" i="1"/>
  <c r="B3388" i="1"/>
  <c r="F3387" i="1"/>
  <c r="B3386" i="1"/>
  <c r="W3384" i="1"/>
  <c r="E3384" i="1"/>
  <c r="G3382" i="1"/>
  <c r="I3380" i="1"/>
  <c r="F3379" i="1"/>
  <c r="B3378" i="1"/>
  <c r="W3376" i="1"/>
  <c r="E3376" i="1"/>
  <c r="G3374" i="1"/>
  <c r="K3372" i="1"/>
  <c r="F3411" i="1"/>
  <c r="J3405" i="1"/>
  <c r="J3403" i="1"/>
  <c r="J3399" i="1"/>
  <c r="J3395" i="1"/>
  <c r="J3391" i="1"/>
  <c r="I3387" i="1"/>
  <c r="I3384" i="1"/>
  <c r="B3380" i="1"/>
  <c r="I3379" i="1"/>
  <c r="D3375" i="1"/>
  <c r="G3371" i="1"/>
  <c r="C3370" i="1"/>
  <c r="W3367" i="1"/>
  <c r="I3359" i="1"/>
  <c r="I3357" i="1"/>
  <c r="I3355" i="1"/>
  <c r="I3353" i="1"/>
  <c r="I3351" i="1"/>
  <c r="I3349" i="1"/>
  <c r="I3347" i="1"/>
  <c r="I3345" i="1"/>
  <c r="I3343" i="1"/>
  <c r="I3341" i="1"/>
  <c r="I3339" i="1"/>
  <c r="I3337" i="1"/>
  <c r="I3335" i="1"/>
  <c r="G3329" i="1"/>
  <c r="F3325" i="1"/>
  <c r="F3321" i="1"/>
  <c r="F3317" i="1"/>
  <c r="F3313" i="1"/>
  <c r="W3311" i="1"/>
  <c r="E3311" i="1"/>
  <c r="E3305" i="1"/>
  <c r="E3304" i="1"/>
  <c r="E3303" i="1"/>
  <c r="E3302" i="1"/>
  <c r="E3301" i="1"/>
  <c r="E3300" i="1"/>
  <c r="E3299" i="1"/>
  <c r="E3298" i="1"/>
  <c r="E3297" i="1"/>
  <c r="E3296" i="1"/>
  <c r="E3295" i="1"/>
  <c r="E3294" i="1"/>
  <c r="E3293" i="1"/>
  <c r="E3292" i="1"/>
  <c r="E3291" i="1"/>
  <c r="E3290" i="1"/>
  <c r="E3289" i="1"/>
  <c r="E3288" i="1"/>
  <c r="E3287" i="1"/>
  <c r="E3286" i="1"/>
  <c r="E3285" i="1"/>
  <c r="E3284" i="1"/>
  <c r="E3283" i="1"/>
  <c r="E3282" i="1"/>
  <c r="E3281" i="1"/>
  <c r="E3280" i="1"/>
  <c r="E3279" i="1"/>
  <c r="E3278" i="1"/>
  <c r="E3277" i="1"/>
  <c r="E3276" i="1"/>
  <c r="E3275" i="1"/>
  <c r="E3274" i="1"/>
  <c r="E3273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5" i="1"/>
  <c r="E3244" i="1"/>
  <c r="E3243" i="1"/>
  <c r="E3242" i="1"/>
  <c r="E3241" i="1"/>
  <c r="E3240" i="1"/>
  <c r="E3239" i="1"/>
  <c r="E3238" i="1"/>
  <c r="E3237" i="1"/>
  <c r="E3236" i="1"/>
  <c r="E3235" i="1"/>
  <c r="E3234" i="1"/>
  <c r="E3233" i="1"/>
  <c r="E3232" i="1"/>
  <c r="E3231" i="1"/>
  <c r="E3230" i="1"/>
  <c r="E3229" i="1"/>
  <c r="E3228" i="1"/>
  <c r="E3227" i="1"/>
  <c r="E3226" i="1"/>
  <c r="E3225" i="1"/>
  <c r="E3224" i="1"/>
  <c r="E3223" i="1"/>
  <c r="E3222" i="1"/>
  <c r="E3221" i="1"/>
  <c r="E3220" i="1"/>
  <c r="E3219" i="1"/>
  <c r="E3218" i="1"/>
  <c r="J3469" i="1"/>
  <c r="J3461" i="1"/>
  <c r="J3453" i="1"/>
  <c r="J3445" i="1"/>
  <c r="J3437" i="1"/>
  <c r="J3429" i="1"/>
  <c r="J3421" i="1"/>
  <c r="I3414" i="1"/>
  <c r="J3411" i="1"/>
  <c r="B3408" i="1"/>
  <c r="G3376" i="1"/>
  <c r="G3372" i="1"/>
  <c r="C3371" i="1"/>
  <c r="W3368" i="1"/>
  <c r="K3365" i="1"/>
  <c r="G3359" i="1"/>
  <c r="W3357" i="1"/>
  <c r="G3357" i="1"/>
  <c r="W3355" i="1"/>
  <c r="G3355" i="1"/>
  <c r="W3353" i="1"/>
  <c r="G3353" i="1"/>
  <c r="W3351" i="1"/>
  <c r="G3351" i="1"/>
  <c r="W3349" i="1"/>
  <c r="G3349" i="1"/>
  <c r="W3347" i="1"/>
  <c r="G3347" i="1"/>
  <c r="W3345" i="1"/>
  <c r="G3345" i="1"/>
  <c r="W3343" i="1"/>
  <c r="G3343" i="1"/>
  <c r="W3341" i="1"/>
  <c r="G3341" i="1"/>
  <c r="W3339" i="1"/>
  <c r="G3339" i="1"/>
  <c r="W3337" i="1"/>
  <c r="G3337" i="1"/>
  <c r="W3335" i="1"/>
  <c r="G3335" i="1"/>
  <c r="K3333" i="1"/>
  <c r="W3332" i="1"/>
  <c r="J3332" i="1"/>
  <c r="I3331" i="1"/>
  <c r="F3329" i="1"/>
  <c r="C3328" i="1"/>
  <c r="B3327" i="1"/>
  <c r="B3326" i="1"/>
  <c r="E3325" i="1"/>
  <c r="G3324" i="1"/>
  <c r="J3323" i="1"/>
  <c r="W3322" i="1"/>
  <c r="B3322" i="1"/>
  <c r="E3321" i="1"/>
  <c r="G3320" i="1"/>
  <c r="J3319" i="1"/>
  <c r="W3318" i="1"/>
  <c r="B3318" i="1"/>
  <c r="E3317" i="1"/>
  <c r="G3316" i="1"/>
  <c r="J3315" i="1"/>
  <c r="W3314" i="1"/>
  <c r="B3314" i="1"/>
  <c r="E3313" i="1"/>
  <c r="G3312" i="1"/>
  <c r="D3311" i="1"/>
  <c r="F3309" i="1"/>
  <c r="C3308" i="1"/>
  <c r="I3307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J3408" i="1"/>
  <c r="I3382" i="1"/>
  <c r="W3378" i="1"/>
  <c r="B3376" i="1"/>
  <c r="W3374" i="1"/>
  <c r="C3372" i="1"/>
  <c r="W3369" i="1"/>
  <c r="K3366" i="1"/>
  <c r="G3365" i="1"/>
  <c r="K3363" i="1"/>
  <c r="W3359" i="1"/>
  <c r="F3359" i="1"/>
  <c r="F3357" i="1"/>
  <c r="F3355" i="1"/>
  <c r="F3353" i="1"/>
  <c r="F3351" i="1"/>
  <c r="F3349" i="1"/>
  <c r="F3347" i="1"/>
  <c r="F3345" i="1"/>
  <c r="F3343" i="1"/>
  <c r="F3341" i="1"/>
  <c r="F3339" i="1"/>
  <c r="F3337" i="1"/>
  <c r="F3335" i="1"/>
  <c r="W3333" i="1"/>
  <c r="J3333" i="1"/>
  <c r="I3332" i="1"/>
  <c r="G3331" i="1"/>
  <c r="C3329" i="1"/>
  <c r="B3328" i="1"/>
  <c r="C3325" i="1"/>
  <c r="F3324" i="1"/>
  <c r="I3323" i="1"/>
  <c r="C3321" i="1"/>
  <c r="F3320" i="1"/>
  <c r="I3319" i="1"/>
  <c r="C3317" i="1"/>
  <c r="F3316" i="1"/>
  <c r="I3315" i="1"/>
  <c r="C3313" i="1"/>
  <c r="F3312" i="1"/>
  <c r="C3311" i="1"/>
  <c r="W3309" i="1"/>
  <c r="E3309" i="1"/>
  <c r="K3308" i="1"/>
  <c r="B3308" i="1"/>
  <c r="G3307" i="1"/>
  <c r="K3305" i="1"/>
  <c r="C3305" i="1"/>
  <c r="K3304" i="1"/>
  <c r="C3304" i="1"/>
  <c r="K3303" i="1"/>
  <c r="C3303" i="1"/>
  <c r="K3302" i="1"/>
  <c r="C3302" i="1"/>
  <c r="K3301" i="1"/>
  <c r="C3301" i="1"/>
  <c r="K3300" i="1"/>
  <c r="C3300" i="1"/>
  <c r="K3299" i="1"/>
  <c r="C3299" i="1"/>
  <c r="K3298" i="1"/>
  <c r="C3298" i="1"/>
  <c r="K3297" i="1"/>
  <c r="C3297" i="1"/>
  <c r="K3296" i="1"/>
  <c r="C3296" i="1"/>
  <c r="K3295" i="1"/>
  <c r="C3295" i="1"/>
  <c r="K3294" i="1"/>
  <c r="C3294" i="1"/>
  <c r="K3293" i="1"/>
  <c r="C3293" i="1"/>
  <c r="K3292" i="1"/>
  <c r="C3292" i="1"/>
  <c r="K3291" i="1"/>
  <c r="C3291" i="1"/>
  <c r="K3290" i="1"/>
  <c r="C3290" i="1"/>
  <c r="K3289" i="1"/>
  <c r="C3289" i="1"/>
  <c r="K3288" i="1"/>
  <c r="C3288" i="1"/>
  <c r="K3287" i="1"/>
  <c r="C3287" i="1"/>
  <c r="K3286" i="1"/>
  <c r="C3286" i="1"/>
  <c r="J3491" i="1"/>
  <c r="J3483" i="1"/>
  <c r="J3475" i="1"/>
  <c r="J3467" i="1"/>
  <c r="J3459" i="1"/>
  <c r="J3451" i="1"/>
  <c r="J3443" i="1"/>
  <c r="J3435" i="1"/>
  <c r="J3427" i="1"/>
  <c r="J3419" i="1"/>
  <c r="E3410" i="1"/>
  <c r="J3404" i="1"/>
  <c r="E3402" i="1"/>
  <c r="J3400" i="1"/>
  <c r="E3398" i="1"/>
  <c r="J3396" i="1"/>
  <c r="E3394" i="1"/>
  <c r="J3392" i="1"/>
  <c r="E3390" i="1"/>
  <c r="J3388" i="1"/>
  <c r="I3386" i="1"/>
  <c r="E3382" i="1"/>
  <c r="I3376" i="1"/>
  <c r="W3370" i="1"/>
  <c r="K3367" i="1"/>
  <c r="G3366" i="1"/>
  <c r="C3365" i="1"/>
  <c r="C3359" i="1"/>
  <c r="K3358" i="1"/>
  <c r="C3357" i="1"/>
  <c r="K3356" i="1"/>
  <c r="C3355" i="1"/>
  <c r="K3354" i="1"/>
  <c r="C3353" i="1"/>
  <c r="K3352" i="1"/>
  <c r="C3351" i="1"/>
  <c r="K3350" i="1"/>
  <c r="C3349" i="1"/>
  <c r="K3348" i="1"/>
  <c r="C3347" i="1"/>
  <c r="K3346" i="1"/>
  <c r="C3345" i="1"/>
  <c r="K3344" i="1"/>
  <c r="C3343" i="1"/>
  <c r="K3342" i="1"/>
  <c r="C3341" i="1"/>
  <c r="K3340" i="1"/>
  <c r="C3339" i="1"/>
  <c r="K3338" i="1"/>
  <c r="C3337" i="1"/>
  <c r="K3336" i="1"/>
  <c r="C3335" i="1"/>
  <c r="I3333" i="1"/>
  <c r="B3329" i="1"/>
  <c r="W3325" i="1"/>
  <c r="B3325" i="1"/>
  <c r="G3323" i="1"/>
  <c r="W3321" i="1"/>
  <c r="B3321" i="1"/>
  <c r="G3319" i="1"/>
  <c r="W3317" i="1"/>
  <c r="B3317" i="1"/>
  <c r="G3315" i="1"/>
  <c r="W3313" i="1"/>
  <c r="B3313" i="1"/>
  <c r="K3311" i="1"/>
  <c r="B3311" i="1"/>
  <c r="F3307" i="1"/>
  <c r="J3305" i="1"/>
  <c r="B3305" i="1"/>
  <c r="J3304" i="1"/>
  <c r="B3304" i="1"/>
  <c r="J3303" i="1"/>
  <c r="B3303" i="1"/>
  <c r="J3302" i="1"/>
  <c r="B3302" i="1"/>
  <c r="J3301" i="1"/>
  <c r="B3301" i="1"/>
  <c r="J3300" i="1"/>
  <c r="B3300" i="1"/>
  <c r="J3299" i="1"/>
  <c r="B3299" i="1"/>
  <c r="J3298" i="1"/>
  <c r="B3298" i="1"/>
  <c r="J3297" i="1"/>
  <c r="B3297" i="1"/>
  <c r="J3296" i="1"/>
  <c r="B3296" i="1"/>
  <c r="J3295" i="1"/>
  <c r="B3295" i="1"/>
  <c r="J3294" i="1"/>
  <c r="B3294" i="1"/>
  <c r="J3293" i="1"/>
  <c r="B3293" i="1"/>
  <c r="J3292" i="1"/>
  <c r="B3292" i="1"/>
  <c r="J3291" i="1"/>
  <c r="B3291" i="1"/>
  <c r="J3290" i="1"/>
  <c r="B3290" i="1"/>
  <c r="J3289" i="1"/>
  <c r="B3289" i="1"/>
  <c r="J3288" i="1"/>
  <c r="B3288" i="1"/>
  <c r="J3287" i="1"/>
  <c r="B3287" i="1"/>
  <c r="J3286" i="1"/>
  <c r="B3286" i="1"/>
  <c r="J3285" i="1"/>
  <c r="B3285" i="1"/>
  <c r="J3284" i="1"/>
  <c r="B3284" i="1"/>
  <c r="J3283" i="1"/>
  <c r="B3283" i="1"/>
  <c r="J3282" i="1"/>
  <c r="B3282" i="1"/>
  <c r="J3281" i="1"/>
  <c r="B3281" i="1"/>
  <c r="J3280" i="1"/>
  <c r="B3280" i="1"/>
  <c r="J3279" i="1"/>
  <c r="B3279" i="1"/>
  <c r="J3278" i="1"/>
  <c r="B3278" i="1"/>
  <c r="J3277" i="1"/>
  <c r="B3277" i="1"/>
  <c r="J3276" i="1"/>
  <c r="B3276" i="1"/>
  <c r="J3275" i="1"/>
  <c r="B3275" i="1"/>
  <c r="J3274" i="1"/>
  <c r="B3274" i="1"/>
  <c r="J3273" i="1"/>
  <c r="B3273" i="1"/>
  <c r="J3272" i="1"/>
  <c r="B3272" i="1"/>
  <c r="J3271" i="1"/>
  <c r="B3271" i="1"/>
  <c r="J3270" i="1"/>
  <c r="B3270" i="1"/>
  <c r="J3269" i="1"/>
  <c r="B3269" i="1"/>
  <c r="J3268" i="1"/>
  <c r="B3268" i="1"/>
  <c r="J3267" i="1"/>
  <c r="B3267" i="1"/>
  <c r="J3266" i="1"/>
  <c r="B3266" i="1"/>
  <c r="J3265" i="1"/>
  <c r="B3265" i="1"/>
  <c r="J3264" i="1"/>
  <c r="B3264" i="1"/>
  <c r="J3263" i="1"/>
  <c r="B3263" i="1"/>
  <c r="J3262" i="1"/>
  <c r="B3262" i="1"/>
  <c r="J3261" i="1"/>
  <c r="B3261" i="1"/>
  <c r="J3260" i="1"/>
  <c r="B3260" i="1"/>
  <c r="J3259" i="1"/>
  <c r="B3259" i="1"/>
  <c r="J3258" i="1"/>
  <c r="B3258" i="1"/>
  <c r="J3257" i="1"/>
  <c r="J3498" i="1"/>
  <c r="J3490" i="1"/>
  <c r="J3482" i="1"/>
  <c r="J3474" i="1"/>
  <c r="H3383" i="1"/>
  <c r="W3371" i="1"/>
  <c r="K3368" i="1"/>
  <c r="G3367" i="1"/>
  <c r="C3366" i="1"/>
  <c r="J3465" i="1"/>
  <c r="J3457" i="1"/>
  <c r="J3449" i="1"/>
  <c r="J3441" i="1"/>
  <c r="J3433" i="1"/>
  <c r="J3425" i="1"/>
  <c r="J3417" i="1"/>
  <c r="I3412" i="1"/>
  <c r="D3383" i="1"/>
  <c r="I3378" i="1"/>
  <c r="I3374" i="1"/>
  <c r="K3369" i="1"/>
  <c r="G3368" i="1"/>
  <c r="C3367" i="1"/>
  <c r="C3363" i="1"/>
  <c r="G3362" i="1"/>
  <c r="I3361" i="1"/>
  <c r="K3360" i="1"/>
  <c r="W3358" i="1"/>
  <c r="G3358" i="1"/>
  <c r="W3356" i="1"/>
  <c r="G3356" i="1"/>
  <c r="W3354" i="1"/>
  <c r="G3354" i="1"/>
  <c r="W3352" i="1"/>
  <c r="G3352" i="1"/>
  <c r="W3350" i="1"/>
  <c r="G3350" i="1"/>
  <c r="W3348" i="1"/>
  <c r="G3348" i="1"/>
  <c r="W3346" i="1"/>
  <c r="G3346" i="1"/>
  <c r="W3344" i="1"/>
  <c r="G3344" i="1"/>
  <c r="W3342" i="1"/>
  <c r="G3342" i="1"/>
  <c r="W3340" i="1"/>
  <c r="G3340" i="1"/>
  <c r="W3338" i="1"/>
  <c r="G3338" i="1"/>
  <c r="W3336" i="1"/>
  <c r="G3336" i="1"/>
  <c r="W3334" i="1"/>
  <c r="G3334" i="1"/>
  <c r="F3333" i="1"/>
  <c r="C3332" i="1"/>
  <c r="B3331" i="1"/>
  <c r="K3329" i="1"/>
  <c r="W3328" i="1"/>
  <c r="J3328" i="1"/>
  <c r="I3327" i="1"/>
  <c r="G3326" i="1"/>
  <c r="J3325" i="1"/>
  <c r="W3324" i="1"/>
  <c r="B3324" i="1"/>
  <c r="E3323" i="1"/>
  <c r="G3322" i="1"/>
  <c r="J3321" i="1"/>
  <c r="W3320" i="1"/>
  <c r="B3320" i="1"/>
  <c r="E3319" i="1"/>
  <c r="G3318" i="1"/>
  <c r="J3317" i="1"/>
  <c r="W3316" i="1"/>
  <c r="B3316" i="1"/>
  <c r="E3315" i="1"/>
  <c r="G3314" i="1"/>
  <c r="J3313" i="1"/>
  <c r="W3312" i="1"/>
  <c r="C3312" i="1"/>
  <c r="I3311" i="1"/>
  <c r="E3310" i="1"/>
  <c r="K3309" i="1"/>
  <c r="B3309" i="1"/>
  <c r="G3308" i="1"/>
  <c r="D3307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D3409" i="1"/>
  <c r="G3384" i="1"/>
  <c r="H3379" i="1"/>
  <c r="E3378" i="1"/>
  <c r="E3374" i="1"/>
  <c r="K3370" i="1"/>
  <c r="G3369" i="1"/>
  <c r="C3368" i="1"/>
  <c r="W3365" i="1"/>
  <c r="C3362" i="1"/>
  <c r="G3361" i="1"/>
  <c r="I3360" i="1"/>
  <c r="F3358" i="1"/>
  <c r="F3356" i="1"/>
  <c r="F3354" i="1"/>
  <c r="F3352" i="1"/>
  <c r="F3350" i="1"/>
  <c r="F3348" i="1"/>
  <c r="F3346" i="1"/>
  <c r="F3344" i="1"/>
  <c r="F3342" i="1"/>
  <c r="F3340" i="1"/>
  <c r="F3338" i="1"/>
  <c r="F3336" i="1"/>
  <c r="C3333" i="1"/>
  <c r="B3332" i="1"/>
  <c r="W3329" i="1"/>
  <c r="J3329" i="1"/>
  <c r="I3328" i="1"/>
  <c r="I3325" i="1"/>
  <c r="C3323" i="1"/>
  <c r="I3321" i="1"/>
  <c r="C3319" i="1"/>
  <c r="I3317" i="1"/>
  <c r="C3315" i="1"/>
  <c r="I3313" i="1"/>
  <c r="K3312" i="1"/>
  <c r="B3312" i="1"/>
  <c r="G3311" i="1"/>
  <c r="F3308" i="1"/>
  <c r="C3307" i="1"/>
  <c r="W3305" i="1"/>
  <c r="G3305" i="1"/>
  <c r="W3304" i="1"/>
  <c r="G3304" i="1"/>
  <c r="W3303" i="1"/>
  <c r="G3303" i="1"/>
  <c r="W3302" i="1"/>
  <c r="G3302" i="1"/>
  <c r="W3301" i="1"/>
  <c r="G3301" i="1"/>
  <c r="W3300" i="1"/>
  <c r="G3300" i="1"/>
  <c r="W3299" i="1"/>
  <c r="G3299" i="1"/>
  <c r="W3298" i="1"/>
  <c r="G3298" i="1"/>
  <c r="W3297" i="1"/>
  <c r="G3297" i="1"/>
  <c r="W3296" i="1"/>
  <c r="G3296" i="1"/>
  <c r="W3295" i="1"/>
  <c r="G3295" i="1"/>
  <c r="W3294" i="1"/>
  <c r="G3294" i="1"/>
  <c r="W3293" i="1"/>
  <c r="G3293" i="1"/>
  <c r="W3292" i="1"/>
  <c r="G3292" i="1"/>
  <c r="W3291" i="1"/>
  <c r="G3291" i="1"/>
  <c r="W3290" i="1"/>
  <c r="G3290" i="1"/>
  <c r="W3289" i="1"/>
  <c r="G3289" i="1"/>
  <c r="W3288" i="1"/>
  <c r="G3288" i="1"/>
  <c r="W3287" i="1"/>
  <c r="G3287" i="1"/>
  <c r="W3286" i="1"/>
  <c r="G3286" i="1"/>
  <c r="W3285" i="1"/>
  <c r="G3285" i="1"/>
  <c r="W3284" i="1"/>
  <c r="G3284" i="1"/>
  <c r="W3283" i="1"/>
  <c r="G3283" i="1"/>
  <c r="W3282" i="1"/>
  <c r="G3282" i="1"/>
  <c r="W3281" i="1"/>
  <c r="G3281" i="1"/>
  <c r="W3280" i="1"/>
  <c r="J3471" i="1"/>
  <c r="J3463" i="1"/>
  <c r="J3455" i="1"/>
  <c r="J3447" i="1"/>
  <c r="J3439" i="1"/>
  <c r="J3431" i="1"/>
  <c r="J3423" i="1"/>
  <c r="B3403" i="1"/>
  <c r="H3401" i="1"/>
  <c r="B3399" i="1"/>
  <c r="H3397" i="1"/>
  <c r="B3395" i="1"/>
  <c r="H3393" i="1"/>
  <c r="B3391" i="1"/>
  <c r="H3389" i="1"/>
  <c r="D3387" i="1"/>
  <c r="B3384" i="1"/>
  <c r="W3382" i="1"/>
  <c r="G3380" i="1"/>
  <c r="D3379" i="1"/>
  <c r="H3375" i="1"/>
  <c r="K3371" i="1"/>
  <c r="G3370" i="1"/>
  <c r="C3369" i="1"/>
  <c r="W3366" i="1"/>
  <c r="C3361" i="1"/>
  <c r="K3359" i="1"/>
  <c r="C3358" i="1"/>
  <c r="K3357" i="1"/>
  <c r="C3356" i="1"/>
  <c r="K3355" i="1"/>
  <c r="C3354" i="1"/>
  <c r="K3353" i="1"/>
  <c r="C3352" i="1"/>
  <c r="K3351" i="1"/>
  <c r="C3350" i="1"/>
  <c r="K3349" i="1"/>
  <c r="C3348" i="1"/>
  <c r="K3347" i="1"/>
  <c r="C3346" i="1"/>
  <c r="K3345" i="1"/>
  <c r="C3344" i="1"/>
  <c r="K3343" i="1"/>
  <c r="C3342" i="1"/>
  <c r="K3341" i="1"/>
  <c r="C3340" i="1"/>
  <c r="K3339" i="1"/>
  <c r="C3338" i="1"/>
  <c r="K3337" i="1"/>
  <c r="C3336" i="1"/>
  <c r="K3335" i="1"/>
  <c r="B3333" i="1"/>
  <c r="I3329" i="1"/>
  <c r="G3328" i="1"/>
  <c r="G3325" i="1"/>
  <c r="W3323" i="1"/>
  <c r="B3323" i="1"/>
  <c r="G3321" i="1"/>
  <c r="W3319" i="1"/>
  <c r="B3319" i="1"/>
  <c r="G3317" i="1"/>
  <c r="W3315" i="1"/>
  <c r="B3315" i="1"/>
  <c r="G3313" i="1"/>
  <c r="F3311" i="1"/>
  <c r="W3308" i="1"/>
  <c r="E3308" i="1"/>
  <c r="K3307" i="1"/>
  <c r="B3307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G3333" i="1"/>
  <c r="I3309" i="1"/>
  <c r="I3303" i="1"/>
  <c r="I3299" i="1"/>
  <c r="I3295" i="1"/>
  <c r="I3292" i="1"/>
  <c r="I3290" i="1"/>
  <c r="I3288" i="1"/>
  <c r="I3286" i="1"/>
  <c r="C3280" i="1"/>
  <c r="W3278" i="1"/>
  <c r="G3278" i="1"/>
  <c r="I3277" i="1"/>
  <c r="K3276" i="1"/>
  <c r="D3275" i="1"/>
  <c r="H3273" i="1"/>
  <c r="C3272" i="1"/>
  <c r="W3270" i="1"/>
  <c r="G3270" i="1"/>
  <c r="I3269" i="1"/>
  <c r="K3268" i="1"/>
  <c r="D3267" i="1"/>
  <c r="H3265" i="1"/>
  <c r="C3264" i="1"/>
  <c r="W3262" i="1"/>
  <c r="G3262" i="1"/>
  <c r="I3261" i="1"/>
  <c r="K3260" i="1"/>
  <c r="D3259" i="1"/>
  <c r="D3258" i="1"/>
  <c r="D3257" i="1"/>
  <c r="H3256" i="1"/>
  <c r="W3255" i="1"/>
  <c r="B3255" i="1"/>
  <c r="F3254" i="1"/>
  <c r="J3253" i="1"/>
  <c r="C3252" i="1"/>
  <c r="G3251" i="1"/>
  <c r="K3250" i="1"/>
  <c r="I3250" i="1"/>
  <c r="D3249" i="1"/>
  <c r="H3248" i="1"/>
  <c r="W3247" i="1"/>
  <c r="B3247" i="1"/>
  <c r="F3246" i="1"/>
  <c r="J3245" i="1"/>
  <c r="C3244" i="1"/>
  <c r="G3243" i="1"/>
  <c r="K3242" i="1"/>
  <c r="I3242" i="1"/>
  <c r="D3241" i="1"/>
  <c r="H3240" i="1"/>
  <c r="W3239" i="1"/>
  <c r="B3239" i="1"/>
  <c r="F3238" i="1"/>
  <c r="J3237" i="1"/>
  <c r="C3236" i="1"/>
  <c r="G3235" i="1"/>
  <c r="K3234" i="1"/>
  <c r="I3234" i="1"/>
  <c r="D3233" i="1"/>
  <c r="H3232" i="1"/>
  <c r="W3231" i="1"/>
  <c r="B3231" i="1"/>
  <c r="F3230" i="1"/>
  <c r="J3229" i="1"/>
  <c r="C3228" i="1"/>
  <c r="G3227" i="1"/>
  <c r="K3226" i="1"/>
  <c r="I3226" i="1"/>
  <c r="D3225" i="1"/>
  <c r="H3224" i="1"/>
  <c r="W3223" i="1"/>
  <c r="B3223" i="1"/>
  <c r="F3222" i="1"/>
  <c r="J3221" i="1"/>
  <c r="C3220" i="1"/>
  <c r="G3219" i="1"/>
  <c r="K3218" i="1"/>
  <c r="I3218" i="1"/>
  <c r="G3217" i="1"/>
  <c r="W3216" i="1"/>
  <c r="E3216" i="1"/>
  <c r="C3215" i="1"/>
  <c r="J3214" i="1"/>
  <c r="I3214" i="1"/>
  <c r="G3213" i="1"/>
  <c r="W3212" i="1"/>
  <c r="E3212" i="1"/>
  <c r="C3211" i="1"/>
  <c r="J3210" i="1"/>
  <c r="I3210" i="1"/>
  <c r="G3209" i="1"/>
  <c r="W3208" i="1"/>
  <c r="E3208" i="1"/>
  <c r="C3207" i="1"/>
  <c r="J3206" i="1"/>
  <c r="I3206" i="1"/>
  <c r="G3205" i="1"/>
  <c r="W3204" i="1"/>
  <c r="E3204" i="1"/>
  <c r="C3203" i="1"/>
  <c r="J3202" i="1"/>
  <c r="I3202" i="1"/>
  <c r="G3201" i="1"/>
  <c r="W3200" i="1"/>
  <c r="E3200" i="1"/>
  <c r="C3199" i="1"/>
  <c r="J3198" i="1"/>
  <c r="I3198" i="1"/>
  <c r="G3197" i="1"/>
  <c r="W3196" i="1"/>
  <c r="E3196" i="1"/>
  <c r="C3195" i="1"/>
  <c r="J3194" i="1"/>
  <c r="I3194" i="1"/>
  <c r="G3193" i="1"/>
  <c r="W3192" i="1"/>
  <c r="E3192" i="1"/>
  <c r="C3191" i="1"/>
  <c r="J3190" i="1"/>
  <c r="I3190" i="1"/>
  <c r="G3189" i="1"/>
  <c r="W3188" i="1"/>
  <c r="E3188" i="1"/>
  <c r="C3187" i="1"/>
  <c r="J3186" i="1"/>
  <c r="I3186" i="1"/>
  <c r="G3185" i="1"/>
  <c r="W3184" i="1"/>
  <c r="E3184" i="1"/>
  <c r="I3356" i="1"/>
  <c r="I3348" i="1"/>
  <c r="I3340" i="1"/>
  <c r="J3324" i="1"/>
  <c r="J3316" i="1"/>
  <c r="I3308" i="1"/>
  <c r="K3282" i="1"/>
  <c r="K3281" i="1"/>
  <c r="I3280" i="1"/>
  <c r="K3279" i="1"/>
  <c r="D3278" i="1"/>
  <c r="H3276" i="1"/>
  <c r="C3275" i="1"/>
  <c r="W3273" i="1"/>
  <c r="G3273" i="1"/>
  <c r="I3272" i="1"/>
  <c r="K3271" i="1"/>
  <c r="D3270" i="1"/>
  <c r="H3268" i="1"/>
  <c r="C3267" i="1"/>
  <c r="W3265" i="1"/>
  <c r="G3265" i="1"/>
  <c r="I3264" i="1"/>
  <c r="K3263" i="1"/>
  <c r="D3262" i="1"/>
  <c r="H3260" i="1"/>
  <c r="C3259" i="1"/>
  <c r="C3258" i="1"/>
  <c r="C3257" i="1"/>
  <c r="G3256" i="1"/>
  <c r="K3255" i="1"/>
  <c r="I3255" i="1"/>
  <c r="D3254" i="1"/>
  <c r="H3253" i="1"/>
  <c r="W3252" i="1"/>
  <c r="B3252" i="1"/>
  <c r="F3251" i="1"/>
  <c r="J3250" i="1"/>
  <c r="C3249" i="1"/>
  <c r="G3248" i="1"/>
  <c r="K3247" i="1"/>
  <c r="I3247" i="1"/>
  <c r="D3246" i="1"/>
  <c r="H3245" i="1"/>
  <c r="W3244" i="1"/>
  <c r="B3244" i="1"/>
  <c r="F3243" i="1"/>
  <c r="J3242" i="1"/>
  <c r="C3241" i="1"/>
  <c r="G3240" i="1"/>
  <c r="K3239" i="1"/>
  <c r="I3239" i="1"/>
  <c r="D3238" i="1"/>
  <c r="H3237" i="1"/>
  <c r="W3236" i="1"/>
  <c r="B3236" i="1"/>
  <c r="F3235" i="1"/>
  <c r="J3234" i="1"/>
  <c r="C3233" i="1"/>
  <c r="G3232" i="1"/>
  <c r="K3231" i="1"/>
  <c r="I3231" i="1"/>
  <c r="D3230" i="1"/>
  <c r="H3229" i="1"/>
  <c r="W3228" i="1"/>
  <c r="B3228" i="1"/>
  <c r="F3227" i="1"/>
  <c r="J3226" i="1"/>
  <c r="C3225" i="1"/>
  <c r="G3224" i="1"/>
  <c r="K3223" i="1"/>
  <c r="I3223" i="1"/>
  <c r="D3222" i="1"/>
  <c r="H3221" i="1"/>
  <c r="W3220" i="1"/>
  <c r="B3220" i="1"/>
  <c r="F3219" i="1"/>
  <c r="J3218" i="1"/>
  <c r="F3217" i="1"/>
  <c r="D3216" i="1"/>
  <c r="K3215" i="1"/>
  <c r="B3215" i="1"/>
  <c r="H3214" i="1"/>
  <c r="F3213" i="1"/>
  <c r="D3212" i="1"/>
  <c r="K3211" i="1"/>
  <c r="B3211" i="1"/>
  <c r="H3210" i="1"/>
  <c r="F3209" i="1"/>
  <c r="D3208" i="1"/>
  <c r="K3207" i="1"/>
  <c r="B3207" i="1"/>
  <c r="H3206" i="1"/>
  <c r="F3205" i="1"/>
  <c r="D3204" i="1"/>
  <c r="K3203" i="1"/>
  <c r="B3203" i="1"/>
  <c r="H3202" i="1"/>
  <c r="F3201" i="1"/>
  <c r="D3200" i="1"/>
  <c r="K3199" i="1"/>
  <c r="B3199" i="1"/>
  <c r="H3198" i="1"/>
  <c r="F3197" i="1"/>
  <c r="D3196" i="1"/>
  <c r="K3195" i="1"/>
  <c r="B3195" i="1"/>
  <c r="H3194" i="1"/>
  <c r="F3193" i="1"/>
  <c r="D3192" i="1"/>
  <c r="K3191" i="1"/>
  <c r="B3191" i="1"/>
  <c r="H3190" i="1"/>
  <c r="F3189" i="1"/>
  <c r="D3188" i="1"/>
  <c r="K3187" i="1"/>
  <c r="B3187" i="1"/>
  <c r="H3186" i="1"/>
  <c r="F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K3331" i="1"/>
  <c r="F3323" i="1"/>
  <c r="F3315" i="1"/>
  <c r="W3307" i="1"/>
  <c r="I3302" i="1"/>
  <c r="I3298" i="1"/>
  <c r="I3294" i="1"/>
  <c r="K3283" i="1"/>
  <c r="H3282" i="1"/>
  <c r="H3281" i="1"/>
  <c r="H3279" i="1"/>
  <c r="C3278" i="1"/>
  <c r="W3276" i="1"/>
  <c r="G3276" i="1"/>
  <c r="I3275" i="1"/>
  <c r="K3274" i="1"/>
  <c r="D3273" i="1"/>
  <c r="H3271" i="1"/>
  <c r="C3270" i="1"/>
  <c r="W3268" i="1"/>
  <c r="G3268" i="1"/>
  <c r="I3267" i="1"/>
  <c r="K3266" i="1"/>
  <c r="D3265" i="1"/>
  <c r="H3263" i="1"/>
  <c r="C3262" i="1"/>
  <c r="W3260" i="1"/>
  <c r="G3260" i="1"/>
  <c r="I3259" i="1"/>
  <c r="I3258" i="1"/>
  <c r="B3257" i="1"/>
  <c r="F3256" i="1"/>
  <c r="J3255" i="1"/>
  <c r="C3254" i="1"/>
  <c r="G3253" i="1"/>
  <c r="K3252" i="1"/>
  <c r="I3252" i="1"/>
  <c r="D3251" i="1"/>
  <c r="H3250" i="1"/>
  <c r="W3249" i="1"/>
  <c r="B3249" i="1"/>
  <c r="F3248" i="1"/>
  <c r="J3247" i="1"/>
  <c r="C3246" i="1"/>
  <c r="G3245" i="1"/>
  <c r="K3244" i="1"/>
  <c r="I3244" i="1"/>
  <c r="D3243" i="1"/>
  <c r="H3242" i="1"/>
  <c r="W3241" i="1"/>
  <c r="B3241" i="1"/>
  <c r="F3240" i="1"/>
  <c r="J3239" i="1"/>
  <c r="C3238" i="1"/>
  <c r="G3237" i="1"/>
  <c r="K3236" i="1"/>
  <c r="I3236" i="1"/>
  <c r="D3235" i="1"/>
  <c r="H3234" i="1"/>
  <c r="W3233" i="1"/>
  <c r="B3233" i="1"/>
  <c r="F3232" i="1"/>
  <c r="J3231" i="1"/>
  <c r="C3230" i="1"/>
  <c r="G3229" i="1"/>
  <c r="K3228" i="1"/>
  <c r="I3228" i="1"/>
  <c r="D3227" i="1"/>
  <c r="H3226" i="1"/>
  <c r="W3225" i="1"/>
  <c r="B3225" i="1"/>
  <c r="F3224" i="1"/>
  <c r="J3223" i="1"/>
  <c r="C3222" i="1"/>
  <c r="G3221" i="1"/>
  <c r="K3220" i="1"/>
  <c r="I3220" i="1"/>
  <c r="D3219" i="1"/>
  <c r="H3218" i="1"/>
  <c r="W3217" i="1"/>
  <c r="E3217" i="1"/>
  <c r="C3216" i="1"/>
  <c r="J3215" i="1"/>
  <c r="I3215" i="1"/>
  <c r="G3214" i="1"/>
  <c r="W3213" i="1"/>
  <c r="E3213" i="1"/>
  <c r="C3212" i="1"/>
  <c r="J3211" i="1"/>
  <c r="I3211" i="1"/>
  <c r="G3210" i="1"/>
  <c r="W3209" i="1"/>
  <c r="E3209" i="1"/>
  <c r="C3208" i="1"/>
  <c r="J3207" i="1"/>
  <c r="I3207" i="1"/>
  <c r="G3206" i="1"/>
  <c r="W3205" i="1"/>
  <c r="E3205" i="1"/>
  <c r="C3204" i="1"/>
  <c r="J3203" i="1"/>
  <c r="I3203" i="1"/>
  <c r="G3202" i="1"/>
  <c r="W3201" i="1"/>
  <c r="E3201" i="1"/>
  <c r="C3200" i="1"/>
  <c r="J3199" i="1"/>
  <c r="I3199" i="1"/>
  <c r="G3198" i="1"/>
  <c r="W3197" i="1"/>
  <c r="E3197" i="1"/>
  <c r="C3196" i="1"/>
  <c r="J3195" i="1"/>
  <c r="I3195" i="1"/>
  <c r="G3194" i="1"/>
  <c r="W3193" i="1"/>
  <c r="E3193" i="1"/>
  <c r="C3192" i="1"/>
  <c r="J3191" i="1"/>
  <c r="I3191" i="1"/>
  <c r="G3190" i="1"/>
  <c r="W3189" i="1"/>
  <c r="E3189" i="1"/>
  <c r="C3188" i="1"/>
  <c r="J3187" i="1"/>
  <c r="I3187" i="1"/>
  <c r="G3186" i="1"/>
  <c r="W3185" i="1"/>
  <c r="E3185" i="1"/>
  <c r="C3184" i="1"/>
  <c r="K3183" i="1"/>
  <c r="C3183" i="1"/>
  <c r="K3182" i="1"/>
  <c r="C3182" i="1"/>
  <c r="K3181" i="1"/>
  <c r="C3181" i="1"/>
  <c r="K3180" i="1"/>
  <c r="C3180" i="1"/>
  <c r="K3179" i="1"/>
  <c r="C3179" i="1"/>
  <c r="K3178" i="1"/>
  <c r="C3178" i="1"/>
  <c r="K3177" i="1"/>
  <c r="C3177" i="1"/>
  <c r="K3176" i="1"/>
  <c r="C3176" i="1"/>
  <c r="K3175" i="1"/>
  <c r="C3175" i="1"/>
  <c r="K3174" i="1"/>
  <c r="C3174" i="1"/>
  <c r="K3173" i="1"/>
  <c r="C3173" i="1"/>
  <c r="K3172" i="1"/>
  <c r="C3172" i="1"/>
  <c r="K3171" i="1"/>
  <c r="C3171" i="1"/>
  <c r="K3170" i="1"/>
  <c r="C3170" i="1"/>
  <c r="K3169" i="1"/>
  <c r="C3169" i="1"/>
  <c r="K3168" i="1"/>
  <c r="C3168" i="1"/>
  <c r="K3167" i="1"/>
  <c r="C3167" i="1"/>
  <c r="K3166" i="1"/>
  <c r="C3166" i="1"/>
  <c r="K3165" i="1"/>
  <c r="C3165" i="1"/>
  <c r="K3164" i="1"/>
  <c r="I3354" i="1"/>
  <c r="I3346" i="1"/>
  <c r="I3338" i="1"/>
  <c r="K3330" i="1"/>
  <c r="J3322" i="1"/>
  <c r="J3314" i="1"/>
  <c r="I3306" i="1"/>
  <c r="H3291" i="1"/>
  <c r="H3289" i="1"/>
  <c r="H3287" i="1"/>
  <c r="K3284" i="1"/>
  <c r="H3283" i="1"/>
  <c r="C3282" i="1"/>
  <c r="D3281" i="1"/>
  <c r="W3279" i="1"/>
  <c r="G3279" i="1"/>
  <c r="I3278" i="1"/>
  <c r="K3277" i="1"/>
  <c r="D3276" i="1"/>
  <c r="H3274" i="1"/>
  <c r="C3273" i="1"/>
  <c r="W3271" i="1"/>
  <c r="G3271" i="1"/>
  <c r="I3270" i="1"/>
  <c r="K3269" i="1"/>
  <c r="D3268" i="1"/>
  <c r="H3266" i="1"/>
  <c r="C3265" i="1"/>
  <c r="W3263" i="1"/>
  <c r="G3263" i="1"/>
  <c r="I3262" i="1"/>
  <c r="K3261" i="1"/>
  <c r="D3260" i="1"/>
  <c r="I3257" i="1"/>
  <c r="D3256" i="1"/>
  <c r="H3255" i="1"/>
  <c r="W3254" i="1"/>
  <c r="B3254" i="1"/>
  <c r="F3253" i="1"/>
  <c r="J3252" i="1"/>
  <c r="C3251" i="1"/>
  <c r="G3250" i="1"/>
  <c r="K3249" i="1"/>
  <c r="I3249" i="1"/>
  <c r="D3248" i="1"/>
  <c r="H3247" i="1"/>
  <c r="W3246" i="1"/>
  <c r="B3246" i="1"/>
  <c r="F3245" i="1"/>
  <c r="J3244" i="1"/>
  <c r="C3243" i="1"/>
  <c r="G3242" i="1"/>
  <c r="K3241" i="1"/>
  <c r="I3241" i="1"/>
  <c r="D3240" i="1"/>
  <c r="H3239" i="1"/>
  <c r="W3238" i="1"/>
  <c r="B3238" i="1"/>
  <c r="F3237" i="1"/>
  <c r="J3236" i="1"/>
  <c r="C3235" i="1"/>
  <c r="G3234" i="1"/>
  <c r="K3233" i="1"/>
  <c r="I3233" i="1"/>
  <c r="D3232" i="1"/>
  <c r="H3231" i="1"/>
  <c r="W3230" i="1"/>
  <c r="B3230" i="1"/>
  <c r="F3229" i="1"/>
  <c r="J3228" i="1"/>
  <c r="C3227" i="1"/>
  <c r="G3226" i="1"/>
  <c r="K3225" i="1"/>
  <c r="I3225" i="1"/>
  <c r="D3224" i="1"/>
  <c r="H3223" i="1"/>
  <c r="W3222" i="1"/>
  <c r="B3222" i="1"/>
  <c r="F3221" i="1"/>
  <c r="J3220" i="1"/>
  <c r="C3219" i="1"/>
  <c r="G3218" i="1"/>
  <c r="D3217" i="1"/>
  <c r="K3216" i="1"/>
  <c r="B3216" i="1"/>
  <c r="H3215" i="1"/>
  <c r="F3214" i="1"/>
  <c r="D3213" i="1"/>
  <c r="K3212" i="1"/>
  <c r="B3212" i="1"/>
  <c r="H3211" i="1"/>
  <c r="F3210" i="1"/>
  <c r="D3209" i="1"/>
  <c r="K3208" i="1"/>
  <c r="B3208" i="1"/>
  <c r="H3207" i="1"/>
  <c r="F3206" i="1"/>
  <c r="D3205" i="1"/>
  <c r="K3204" i="1"/>
  <c r="B3204" i="1"/>
  <c r="H3203" i="1"/>
  <c r="F3202" i="1"/>
  <c r="D3201" i="1"/>
  <c r="K3200" i="1"/>
  <c r="B3200" i="1"/>
  <c r="H3199" i="1"/>
  <c r="F3198" i="1"/>
  <c r="D3197" i="1"/>
  <c r="K3196" i="1"/>
  <c r="B3196" i="1"/>
  <c r="H3195" i="1"/>
  <c r="F3194" i="1"/>
  <c r="D3193" i="1"/>
  <c r="K3192" i="1"/>
  <c r="B3192" i="1"/>
  <c r="H3191" i="1"/>
  <c r="F3190" i="1"/>
  <c r="D3189" i="1"/>
  <c r="K3188" i="1"/>
  <c r="B3188" i="1"/>
  <c r="H3187" i="1"/>
  <c r="F3186" i="1"/>
  <c r="D3185" i="1"/>
  <c r="K3184" i="1"/>
  <c r="B3184" i="1"/>
  <c r="J3183" i="1"/>
  <c r="B3183" i="1"/>
  <c r="J3182" i="1"/>
  <c r="B3182" i="1"/>
  <c r="J3181" i="1"/>
  <c r="B3181" i="1"/>
  <c r="J3180" i="1"/>
  <c r="B3180" i="1"/>
  <c r="J3179" i="1"/>
  <c r="B3179" i="1"/>
  <c r="J3178" i="1"/>
  <c r="B3178" i="1"/>
  <c r="J3177" i="1"/>
  <c r="B3177" i="1"/>
  <c r="J3176" i="1"/>
  <c r="B3176" i="1"/>
  <c r="J3175" i="1"/>
  <c r="B3175" i="1"/>
  <c r="J3174" i="1"/>
  <c r="B3174" i="1"/>
  <c r="J3173" i="1"/>
  <c r="B3173" i="1"/>
  <c r="J3172" i="1"/>
  <c r="B3172" i="1"/>
  <c r="J3171" i="1"/>
  <c r="B3171" i="1"/>
  <c r="J3170" i="1"/>
  <c r="B3170" i="1"/>
  <c r="J3169" i="1"/>
  <c r="B3169" i="1"/>
  <c r="J3168" i="1"/>
  <c r="B3168" i="1"/>
  <c r="J3167" i="1"/>
  <c r="B3167" i="1"/>
  <c r="J3166" i="1"/>
  <c r="B3166" i="1"/>
  <c r="J3165" i="1"/>
  <c r="B3165" i="1"/>
  <c r="J3164" i="1"/>
  <c r="B3164" i="1"/>
  <c r="J3163" i="1"/>
  <c r="B3163" i="1"/>
  <c r="J3162" i="1"/>
  <c r="B3162" i="1"/>
  <c r="J3161" i="1"/>
  <c r="B3161" i="1"/>
  <c r="J3160" i="1"/>
  <c r="B3160" i="1"/>
  <c r="J3159" i="1"/>
  <c r="B3159" i="1"/>
  <c r="J3158" i="1"/>
  <c r="B3158" i="1"/>
  <c r="J3157" i="1"/>
  <c r="B3157" i="1"/>
  <c r="J3156" i="1"/>
  <c r="B3156" i="1"/>
  <c r="J3155" i="1"/>
  <c r="B3155" i="1"/>
  <c r="J3154" i="1"/>
  <c r="B3154" i="1"/>
  <c r="J3153" i="1"/>
  <c r="B3153" i="1"/>
  <c r="J3152" i="1"/>
  <c r="B3152" i="1"/>
  <c r="J3151" i="1"/>
  <c r="B3151" i="1"/>
  <c r="J3150" i="1"/>
  <c r="B3150" i="1"/>
  <c r="J3149" i="1"/>
  <c r="B3149" i="1"/>
  <c r="J3148" i="1"/>
  <c r="B3148" i="1"/>
  <c r="J3147" i="1"/>
  <c r="B3147" i="1"/>
  <c r="J3146" i="1"/>
  <c r="B3146" i="1"/>
  <c r="J3145" i="1"/>
  <c r="B3145" i="1"/>
  <c r="J3144" i="1"/>
  <c r="B3144" i="1"/>
  <c r="J3143" i="1"/>
  <c r="B3143" i="1"/>
  <c r="J3142" i="1"/>
  <c r="B3142" i="1"/>
  <c r="J3141" i="1"/>
  <c r="B3141" i="1"/>
  <c r="J3140" i="1"/>
  <c r="B3140" i="1"/>
  <c r="J3139" i="1"/>
  <c r="B3139" i="1"/>
  <c r="J3138" i="1"/>
  <c r="B3138" i="1"/>
  <c r="J3137" i="1"/>
  <c r="B3137" i="1"/>
  <c r="J3136" i="1"/>
  <c r="B3136" i="1"/>
  <c r="K3361" i="1"/>
  <c r="I3301" i="1"/>
  <c r="I3297" i="1"/>
  <c r="I3293" i="1"/>
  <c r="I3291" i="1"/>
  <c r="I3289" i="1"/>
  <c r="I3287" i="1"/>
  <c r="K3285" i="1"/>
  <c r="H3284" i="1"/>
  <c r="C3283" i="1"/>
  <c r="I3282" i="1"/>
  <c r="C3281" i="1"/>
  <c r="K3280" i="1"/>
  <c r="D3279" i="1"/>
  <c r="H3277" i="1"/>
  <c r="C3276" i="1"/>
  <c r="W3274" i="1"/>
  <c r="G3274" i="1"/>
  <c r="I3273" i="1"/>
  <c r="K3272" i="1"/>
  <c r="D3271" i="1"/>
  <c r="H3269" i="1"/>
  <c r="C3268" i="1"/>
  <c r="W3266" i="1"/>
  <c r="G3266" i="1"/>
  <c r="I3265" i="1"/>
  <c r="K3264" i="1"/>
  <c r="D3263" i="1"/>
  <c r="H3261" i="1"/>
  <c r="C3260" i="1"/>
  <c r="W3258" i="1"/>
  <c r="K3258" i="1"/>
  <c r="W3257" i="1"/>
  <c r="K3257" i="1"/>
  <c r="C3256" i="1"/>
  <c r="G3255" i="1"/>
  <c r="K3254" i="1"/>
  <c r="I3254" i="1"/>
  <c r="D3253" i="1"/>
  <c r="H3252" i="1"/>
  <c r="W3251" i="1"/>
  <c r="B3251" i="1"/>
  <c r="F3250" i="1"/>
  <c r="J3249" i="1"/>
  <c r="C3248" i="1"/>
  <c r="G3247" i="1"/>
  <c r="K3246" i="1"/>
  <c r="I3246" i="1"/>
  <c r="D3245" i="1"/>
  <c r="H3244" i="1"/>
  <c r="W3243" i="1"/>
  <c r="B3243" i="1"/>
  <c r="F3242" i="1"/>
  <c r="J3241" i="1"/>
  <c r="C3240" i="1"/>
  <c r="G3239" i="1"/>
  <c r="K3238" i="1"/>
  <c r="I3238" i="1"/>
  <c r="D3237" i="1"/>
  <c r="H3236" i="1"/>
  <c r="W3235" i="1"/>
  <c r="B3235" i="1"/>
  <c r="F3234" i="1"/>
  <c r="J3233" i="1"/>
  <c r="C3232" i="1"/>
  <c r="G3231" i="1"/>
  <c r="K3230" i="1"/>
  <c r="I3230" i="1"/>
  <c r="D3229" i="1"/>
  <c r="H3228" i="1"/>
  <c r="W3227" i="1"/>
  <c r="B3227" i="1"/>
  <c r="F3226" i="1"/>
  <c r="J3225" i="1"/>
  <c r="C3224" i="1"/>
  <c r="G3223" i="1"/>
  <c r="K3222" i="1"/>
  <c r="I3222" i="1"/>
  <c r="D3221" i="1"/>
  <c r="H3220" i="1"/>
  <c r="W3219" i="1"/>
  <c r="B3219" i="1"/>
  <c r="F3218" i="1"/>
  <c r="C3217" i="1"/>
  <c r="J3216" i="1"/>
  <c r="I3216" i="1"/>
  <c r="G3215" i="1"/>
  <c r="W3214" i="1"/>
  <c r="E3214" i="1"/>
  <c r="C3213" i="1"/>
  <c r="J3212" i="1"/>
  <c r="I3212" i="1"/>
  <c r="G3211" i="1"/>
  <c r="W3210" i="1"/>
  <c r="E3210" i="1"/>
  <c r="C3209" i="1"/>
  <c r="J3208" i="1"/>
  <c r="I3208" i="1"/>
  <c r="G3207" i="1"/>
  <c r="W3206" i="1"/>
  <c r="E3206" i="1"/>
  <c r="C3205" i="1"/>
  <c r="J3204" i="1"/>
  <c r="I3204" i="1"/>
  <c r="G3203" i="1"/>
  <c r="W3202" i="1"/>
  <c r="E3202" i="1"/>
  <c r="C3201" i="1"/>
  <c r="J3200" i="1"/>
  <c r="I3200" i="1"/>
  <c r="G3199" i="1"/>
  <c r="W3198" i="1"/>
  <c r="E3198" i="1"/>
  <c r="C3197" i="1"/>
  <c r="J3196" i="1"/>
  <c r="I3196" i="1"/>
  <c r="G3195" i="1"/>
  <c r="W3194" i="1"/>
  <c r="E3194" i="1"/>
  <c r="C3193" i="1"/>
  <c r="J3192" i="1"/>
  <c r="I3192" i="1"/>
  <c r="G3191" i="1"/>
  <c r="W3190" i="1"/>
  <c r="E3190" i="1"/>
  <c r="C3189" i="1"/>
  <c r="J3188" i="1"/>
  <c r="I3188" i="1"/>
  <c r="G3187" i="1"/>
  <c r="W3186" i="1"/>
  <c r="E3186" i="1"/>
  <c r="C3185" i="1"/>
  <c r="J3184" i="1"/>
  <c r="I3184" i="1"/>
  <c r="G3360" i="1"/>
  <c r="I3352" i="1"/>
  <c r="I3344" i="1"/>
  <c r="I3336" i="1"/>
  <c r="K3328" i="1"/>
  <c r="J3320" i="1"/>
  <c r="H3285" i="1"/>
  <c r="C3284" i="1"/>
  <c r="I3283" i="1"/>
  <c r="I3281" i="1"/>
  <c r="H3280" i="1"/>
  <c r="C3279" i="1"/>
  <c r="W3277" i="1"/>
  <c r="G3277" i="1"/>
  <c r="I3276" i="1"/>
  <c r="K3275" i="1"/>
  <c r="D3274" i="1"/>
  <c r="H3272" i="1"/>
  <c r="C3271" i="1"/>
  <c r="W3269" i="1"/>
  <c r="G3269" i="1"/>
  <c r="I3268" i="1"/>
  <c r="K3267" i="1"/>
  <c r="D3266" i="1"/>
  <c r="H3264" i="1"/>
  <c r="C3263" i="1"/>
  <c r="W3261" i="1"/>
  <c r="G3261" i="1"/>
  <c r="I3260" i="1"/>
  <c r="K3259" i="1"/>
  <c r="H3258" i="1"/>
  <c r="H3257" i="1"/>
  <c r="W3256" i="1"/>
  <c r="B3256" i="1"/>
  <c r="F3255" i="1"/>
  <c r="J3254" i="1"/>
  <c r="C3253" i="1"/>
  <c r="G3252" i="1"/>
  <c r="K3251" i="1"/>
  <c r="I3251" i="1"/>
  <c r="D3250" i="1"/>
  <c r="H3249" i="1"/>
  <c r="W3248" i="1"/>
  <c r="B3248" i="1"/>
  <c r="F3247" i="1"/>
  <c r="J3246" i="1"/>
  <c r="C3245" i="1"/>
  <c r="G3244" i="1"/>
  <c r="K3243" i="1"/>
  <c r="I3243" i="1"/>
  <c r="D3242" i="1"/>
  <c r="H3241" i="1"/>
  <c r="W3240" i="1"/>
  <c r="B3240" i="1"/>
  <c r="F3239" i="1"/>
  <c r="J3238" i="1"/>
  <c r="C3237" i="1"/>
  <c r="G3236" i="1"/>
  <c r="K3235" i="1"/>
  <c r="I3235" i="1"/>
  <c r="D3234" i="1"/>
  <c r="H3233" i="1"/>
  <c r="W3232" i="1"/>
  <c r="B3232" i="1"/>
  <c r="F3231" i="1"/>
  <c r="J3230" i="1"/>
  <c r="C3229" i="1"/>
  <c r="G3228" i="1"/>
  <c r="K3227" i="1"/>
  <c r="I3227" i="1"/>
  <c r="D3226" i="1"/>
  <c r="H3225" i="1"/>
  <c r="W3224" i="1"/>
  <c r="B3224" i="1"/>
  <c r="F3223" i="1"/>
  <c r="J3222" i="1"/>
  <c r="C3221" i="1"/>
  <c r="G3220" i="1"/>
  <c r="K3219" i="1"/>
  <c r="I3219" i="1"/>
  <c r="D3218" i="1"/>
  <c r="K3217" i="1"/>
  <c r="B3217" i="1"/>
  <c r="H3216" i="1"/>
  <c r="F3215" i="1"/>
  <c r="D3214" i="1"/>
  <c r="K3213" i="1"/>
  <c r="B3213" i="1"/>
  <c r="H3212" i="1"/>
  <c r="F3211" i="1"/>
  <c r="D3210" i="1"/>
  <c r="K3209" i="1"/>
  <c r="B3209" i="1"/>
  <c r="H3208" i="1"/>
  <c r="F3207" i="1"/>
  <c r="D3206" i="1"/>
  <c r="K3205" i="1"/>
  <c r="B3205" i="1"/>
  <c r="H3204" i="1"/>
  <c r="F3203" i="1"/>
  <c r="D3202" i="1"/>
  <c r="K3201" i="1"/>
  <c r="B3201" i="1"/>
  <c r="H3200" i="1"/>
  <c r="F3199" i="1"/>
  <c r="D3198" i="1"/>
  <c r="K3197" i="1"/>
  <c r="B3197" i="1"/>
  <c r="H3196" i="1"/>
  <c r="F3195" i="1"/>
  <c r="D3194" i="1"/>
  <c r="K3193" i="1"/>
  <c r="B3193" i="1"/>
  <c r="H3192" i="1"/>
  <c r="F3191" i="1"/>
  <c r="D3190" i="1"/>
  <c r="K3189" i="1"/>
  <c r="B3189" i="1"/>
  <c r="H3188" i="1"/>
  <c r="F3187" i="1"/>
  <c r="D3186" i="1"/>
  <c r="K3185" i="1"/>
  <c r="B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K3327" i="1"/>
  <c r="F3319" i="1"/>
  <c r="I3304" i="1"/>
  <c r="I3300" i="1"/>
  <c r="I3296" i="1"/>
  <c r="C3285" i="1"/>
  <c r="I3284" i="1"/>
  <c r="G3280" i="1"/>
  <c r="I3279" i="1"/>
  <c r="K3278" i="1"/>
  <c r="D3277" i="1"/>
  <c r="H3275" i="1"/>
  <c r="C3274" i="1"/>
  <c r="W3272" i="1"/>
  <c r="G3272" i="1"/>
  <c r="I3271" i="1"/>
  <c r="K3270" i="1"/>
  <c r="D3269" i="1"/>
  <c r="H3267" i="1"/>
  <c r="C3266" i="1"/>
  <c r="W3264" i="1"/>
  <c r="G3264" i="1"/>
  <c r="I3263" i="1"/>
  <c r="K3262" i="1"/>
  <c r="D3261" i="1"/>
  <c r="H3259" i="1"/>
  <c r="G3258" i="1"/>
  <c r="G3257" i="1"/>
  <c r="K3256" i="1"/>
  <c r="I3256" i="1"/>
  <c r="D3255" i="1"/>
  <c r="H3254" i="1"/>
  <c r="W3253" i="1"/>
  <c r="B3253" i="1"/>
  <c r="F3252" i="1"/>
  <c r="J3251" i="1"/>
  <c r="C3250" i="1"/>
  <c r="G3249" i="1"/>
  <c r="K3248" i="1"/>
  <c r="I3248" i="1"/>
  <c r="D3247" i="1"/>
  <c r="H3246" i="1"/>
  <c r="W3245" i="1"/>
  <c r="B3245" i="1"/>
  <c r="F3244" i="1"/>
  <c r="J3243" i="1"/>
  <c r="C3242" i="1"/>
  <c r="G3241" i="1"/>
  <c r="K3240" i="1"/>
  <c r="I3240" i="1"/>
  <c r="D3239" i="1"/>
  <c r="H3238" i="1"/>
  <c r="W3237" i="1"/>
  <c r="B3237" i="1"/>
  <c r="F3236" i="1"/>
  <c r="J3235" i="1"/>
  <c r="C3234" i="1"/>
  <c r="G3233" i="1"/>
  <c r="K3232" i="1"/>
  <c r="I3232" i="1"/>
  <c r="D3231" i="1"/>
  <c r="H3230" i="1"/>
  <c r="W3229" i="1"/>
  <c r="B3229" i="1"/>
  <c r="F3228" i="1"/>
  <c r="J3227" i="1"/>
  <c r="C3226" i="1"/>
  <c r="G3225" i="1"/>
  <c r="K3224" i="1"/>
  <c r="I3224" i="1"/>
  <c r="D3223" i="1"/>
  <c r="H3222" i="1"/>
  <c r="W3221" i="1"/>
  <c r="B3221" i="1"/>
  <c r="F3220" i="1"/>
  <c r="J3219" i="1"/>
  <c r="C3218" i="1"/>
  <c r="J3217" i="1"/>
  <c r="I3217" i="1"/>
  <c r="G3216" i="1"/>
  <c r="W3215" i="1"/>
  <c r="E3215" i="1"/>
  <c r="C3214" i="1"/>
  <c r="J3213" i="1"/>
  <c r="I3213" i="1"/>
  <c r="G3212" i="1"/>
  <c r="W3211" i="1"/>
  <c r="E3211" i="1"/>
  <c r="C3210" i="1"/>
  <c r="J3209" i="1"/>
  <c r="I3209" i="1"/>
  <c r="G3208" i="1"/>
  <c r="W3207" i="1"/>
  <c r="E3207" i="1"/>
  <c r="C3206" i="1"/>
  <c r="J3205" i="1"/>
  <c r="I3205" i="1"/>
  <c r="G3204" i="1"/>
  <c r="W3203" i="1"/>
  <c r="E3203" i="1"/>
  <c r="C3202" i="1"/>
  <c r="J3201" i="1"/>
  <c r="I3201" i="1"/>
  <c r="G3200" i="1"/>
  <c r="W3199" i="1"/>
  <c r="E3199" i="1"/>
  <c r="C3198" i="1"/>
  <c r="J3197" i="1"/>
  <c r="I3197" i="1"/>
  <c r="G3196" i="1"/>
  <c r="W3195" i="1"/>
  <c r="E3195" i="1"/>
  <c r="C3194" i="1"/>
  <c r="J3193" i="1"/>
  <c r="I3193" i="1"/>
  <c r="G3192" i="1"/>
  <c r="W3191" i="1"/>
  <c r="E3191" i="1"/>
  <c r="C3190" i="1"/>
  <c r="J3189" i="1"/>
  <c r="I3189" i="1"/>
  <c r="G3188" i="1"/>
  <c r="W3187" i="1"/>
  <c r="E3187" i="1"/>
  <c r="C3186" i="1"/>
  <c r="J3185" i="1"/>
  <c r="I3185" i="1"/>
  <c r="G3184" i="1"/>
  <c r="W3183" i="1"/>
  <c r="G3183" i="1"/>
  <c r="W3182" i="1"/>
  <c r="G3182" i="1"/>
  <c r="W3181" i="1"/>
  <c r="G3181" i="1"/>
  <c r="W3180" i="1"/>
  <c r="G3180" i="1"/>
  <c r="W3179" i="1"/>
  <c r="G3179" i="1"/>
  <c r="W3178" i="1"/>
  <c r="G3178" i="1"/>
  <c r="W3177" i="1"/>
  <c r="G3177" i="1"/>
  <c r="W3176" i="1"/>
  <c r="G3176" i="1"/>
  <c r="W3175" i="1"/>
  <c r="G3175" i="1"/>
  <c r="W3174" i="1"/>
  <c r="G3174" i="1"/>
  <c r="W3173" i="1"/>
  <c r="G3173" i="1"/>
  <c r="W3172" i="1"/>
  <c r="G3172" i="1"/>
  <c r="W3171" i="1"/>
  <c r="G3171" i="1"/>
  <c r="W3170" i="1"/>
  <c r="G3170" i="1"/>
  <c r="W3169" i="1"/>
  <c r="G3169" i="1"/>
  <c r="W3168" i="1"/>
  <c r="G3168" i="1"/>
  <c r="W3167" i="1"/>
  <c r="G3167" i="1"/>
  <c r="W3166" i="1"/>
  <c r="G3166" i="1"/>
  <c r="W3165" i="1"/>
  <c r="G3165" i="1"/>
  <c r="W3164" i="1"/>
  <c r="G3164" i="1"/>
  <c r="W3163" i="1"/>
  <c r="G3163" i="1"/>
  <c r="W3162" i="1"/>
  <c r="G3162" i="1"/>
  <c r="W3161" i="1"/>
  <c r="G3161" i="1"/>
  <c r="W3160" i="1"/>
  <c r="G3160" i="1"/>
  <c r="W3159" i="1"/>
  <c r="I3358" i="1"/>
  <c r="I3350" i="1"/>
  <c r="I3342" i="1"/>
  <c r="K3334" i="1"/>
  <c r="W3326" i="1"/>
  <c r="J3318" i="1"/>
  <c r="I3310" i="1"/>
  <c r="H3292" i="1"/>
  <c r="H3290" i="1"/>
  <c r="H3288" i="1"/>
  <c r="H3286" i="1"/>
  <c r="I3285" i="1"/>
  <c r="D3280" i="1"/>
  <c r="H3278" i="1"/>
  <c r="C3277" i="1"/>
  <c r="W3275" i="1"/>
  <c r="G3275" i="1"/>
  <c r="I3274" i="1"/>
  <c r="K3273" i="1"/>
  <c r="D3272" i="1"/>
  <c r="H3270" i="1"/>
  <c r="C3269" i="1"/>
  <c r="W3267" i="1"/>
  <c r="G3267" i="1"/>
  <c r="I3266" i="1"/>
  <c r="K3265" i="1"/>
  <c r="D3264" i="1"/>
  <c r="H3262" i="1"/>
  <c r="C3261" i="1"/>
  <c r="W3259" i="1"/>
  <c r="G3259" i="1"/>
  <c r="F3258" i="1"/>
  <c r="F3257" i="1"/>
  <c r="J3256" i="1"/>
  <c r="C3255" i="1"/>
  <c r="G3254" i="1"/>
  <c r="K3253" i="1"/>
  <c r="I3253" i="1"/>
  <c r="D3252" i="1"/>
  <c r="H3251" i="1"/>
  <c r="W3250" i="1"/>
  <c r="B3250" i="1"/>
  <c r="F3249" i="1"/>
  <c r="J3248" i="1"/>
  <c r="C3247" i="1"/>
  <c r="G3246" i="1"/>
  <c r="K3245" i="1"/>
  <c r="I3245" i="1"/>
  <c r="D3244" i="1"/>
  <c r="H3243" i="1"/>
  <c r="W3242" i="1"/>
  <c r="B3242" i="1"/>
  <c r="F3241" i="1"/>
  <c r="J3240" i="1"/>
  <c r="C3239" i="1"/>
  <c r="G3238" i="1"/>
  <c r="K3237" i="1"/>
  <c r="I3237" i="1"/>
  <c r="D3236" i="1"/>
  <c r="H3235" i="1"/>
  <c r="W3234" i="1"/>
  <c r="B3234" i="1"/>
  <c r="F3233" i="1"/>
  <c r="J3232" i="1"/>
  <c r="C3231" i="1"/>
  <c r="G3230" i="1"/>
  <c r="K3229" i="1"/>
  <c r="I3229" i="1"/>
  <c r="D3228" i="1"/>
  <c r="H3227" i="1"/>
  <c r="W3226" i="1"/>
  <c r="B3226" i="1"/>
  <c r="F3225" i="1"/>
  <c r="J3224" i="1"/>
  <c r="C3223" i="1"/>
  <c r="G3222" i="1"/>
  <c r="K3221" i="1"/>
  <c r="I3221" i="1"/>
  <c r="D3220" i="1"/>
  <c r="H3219" i="1"/>
  <c r="W3218" i="1"/>
  <c r="B3218" i="1"/>
  <c r="H3217" i="1"/>
  <c r="F3216" i="1"/>
  <c r="D3215" i="1"/>
  <c r="K3214" i="1"/>
  <c r="B3214" i="1"/>
  <c r="H3213" i="1"/>
  <c r="F3212" i="1"/>
  <c r="D3211" i="1"/>
  <c r="K3210" i="1"/>
  <c r="B3210" i="1"/>
  <c r="H3209" i="1"/>
  <c r="F3208" i="1"/>
  <c r="D3207" i="1"/>
  <c r="K3206" i="1"/>
  <c r="B3206" i="1"/>
  <c r="H3205" i="1"/>
  <c r="F3204" i="1"/>
  <c r="D3203" i="1"/>
  <c r="K3202" i="1"/>
  <c r="B3202" i="1"/>
  <c r="H3201" i="1"/>
  <c r="F3200" i="1"/>
  <c r="D3199" i="1"/>
  <c r="K3198" i="1"/>
  <c r="B3198" i="1"/>
  <c r="H3197" i="1"/>
  <c r="F3196" i="1"/>
  <c r="D3195" i="1"/>
  <c r="K3194" i="1"/>
  <c r="B3194" i="1"/>
  <c r="H3193" i="1"/>
  <c r="F3192" i="1"/>
  <c r="D3191" i="1"/>
  <c r="K3190" i="1"/>
  <c r="B3190" i="1"/>
  <c r="H3189" i="1"/>
  <c r="F3188" i="1"/>
  <c r="D3187" i="1"/>
  <c r="K3186" i="1"/>
  <c r="B3186" i="1"/>
  <c r="H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E3183" i="1"/>
  <c r="E3179" i="1"/>
  <c r="E3175" i="1"/>
  <c r="E3171" i="1"/>
  <c r="D3167" i="1"/>
  <c r="C3162" i="1"/>
  <c r="H3161" i="1"/>
  <c r="C3159" i="1"/>
  <c r="W3157" i="1"/>
  <c r="G3157" i="1"/>
  <c r="E3156" i="1"/>
  <c r="K3155" i="1"/>
  <c r="D3154" i="1"/>
  <c r="H3152" i="1"/>
  <c r="C3151" i="1"/>
  <c r="W3149" i="1"/>
  <c r="G3149" i="1"/>
  <c r="E3148" i="1"/>
  <c r="K3147" i="1"/>
  <c r="D3146" i="1"/>
  <c r="H3144" i="1"/>
  <c r="C3143" i="1"/>
  <c r="W3141" i="1"/>
  <c r="G3141" i="1"/>
  <c r="E3140" i="1"/>
  <c r="K3139" i="1"/>
  <c r="D3138" i="1"/>
  <c r="H3136" i="1"/>
  <c r="H3135" i="1"/>
  <c r="W3134" i="1"/>
  <c r="B3134" i="1"/>
  <c r="F3133" i="1"/>
  <c r="J3132" i="1"/>
  <c r="C3131" i="1"/>
  <c r="G3130" i="1"/>
  <c r="K3129" i="1"/>
  <c r="E3129" i="1"/>
  <c r="D3128" i="1"/>
  <c r="H3127" i="1"/>
  <c r="W3126" i="1"/>
  <c r="B3126" i="1"/>
  <c r="F3125" i="1"/>
  <c r="J3124" i="1"/>
  <c r="C3123" i="1"/>
  <c r="G3122" i="1"/>
  <c r="K3121" i="1"/>
  <c r="E3121" i="1"/>
  <c r="D3120" i="1"/>
  <c r="H3119" i="1"/>
  <c r="W3118" i="1"/>
  <c r="B3118" i="1"/>
  <c r="F3117" i="1"/>
  <c r="J3116" i="1"/>
  <c r="C3115" i="1"/>
  <c r="G3114" i="1"/>
  <c r="K3113" i="1"/>
  <c r="E3113" i="1"/>
  <c r="D3112" i="1"/>
  <c r="H3111" i="1"/>
  <c r="W3110" i="1"/>
  <c r="B3110" i="1"/>
  <c r="F3109" i="1"/>
  <c r="J3108" i="1"/>
  <c r="C3107" i="1"/>
  <c r="G3106" i="1"/>
  <c r="K3105" i="1"/>
  <c r="E3105" i="1"/>
  <c r="D3104" i="1"/>
  <c r="H3103" i="1"/>
  <c r="W3102" i="1"/>
  <c r="B3102" i="1"/>
  <c r="F3101" i="1"/>
  <c r="J3100" i="1"/>
  <c r="C3099" i="1"/>
  <c r="G3098" i="1"/>
  <c r="K3097" i="1"/>
  <c r="E3097" i="1"/>
  <c r="D3096" i="1"/>
  <c r="H3095" i="1"/>
  <c r="W3094" i="1"/>
  <c r="B3094" i="1"/>
  <c r="F3093" i="1"/>
  <c r="J3092" i="1"/>
  <c r="C3091" i="1"/>
  <c r="W3086" i="1"/>
  <c r="D3086" i="1"/>
  <c r="E3085" i="1"/>
  <c r="W3078" i="1"/>
  <c r="D3078" i="1"/>
  <c r="E3077" i="1"/>
  <c r="W3070" i="1"/>
  <c r="D3070" i="1"/>
  <c r="E3069" i="1"/>
  <c r="W3062" i="1"/>
  <c r="D3062" i="1"/>
  <c r="E3061" i="1"/>
  <c r="W3054" i="1"/>
  <c r="D3054" i="1"/>
  <c r="E3053" i="1"/>
  <c r="W3046" i="1"/>
  <c r="D3046" i="1"/>
  <c r="E3045" i="1"/>
  <c r="W3038" i="1"/>
  <c r="D3038" i="1"/>
  <c r="E3037" i="1"/>
  <c r="W3030" i="1"/>
  <c r="D3030" i="1"/>
  <c r="E3029" i="1"/>
  <c r="W3022" i="1"/>
  <c r="D3022" i="1"/>
  <c r="E3021" i="1"/>
  <c r="E3167" i="1"/>
  <c r="E3162" i="1"/>
  <c r="D3161" i="1"/>
  <c r="K3160" i="1"/>
  <c r="E3159" i="1"/>
  <c r="K3158" i="1"/>
  <c r="D3157" i="1"/>
  <c r="H3155" i="1"/>
  <c r="C3154" i="1"/>
  <c r="W3152" i="1"/>
  <c r="G3152" i="1"/>
  <c r="E3151" i="1"/>
  <c r="K3150" i="1"/>
  <c r="D3149" i="1"/>
  <c r="H3147" i="1"/>
  <c r="C3146" i="1"/>
  <c r="W3144" i="1"/>
  <c r="G3144" i="1"/>
  <c r="E3143" i="1"/>
  <c r="K3142" i="1"/>
  <c r="D3141" i="1"/>
  <c r="H3139" i="1"/>
  <c r="C3138" i="1"/>
  <c r="W3136" i="1"/>
  <c r="G3136" i="1"/>
  <c r="G3135" i="1"/>
  <c r="K3134" i="1"/>
  <c r="E3134" i="1"/>
  <c r="D3133" i="1"/>
  <c r="H3132" i="1"/>
  <c r="W3131" i="1"/>
  <c r="B3131" i="1"/>
  <c r="F3130" i="1"/>
  <c r="J3129" i="1"/>
  <c r="C3128" i="1"/>
  <c r="G3127" i="1"/>
  <c r="K3126" i="1"/>
  <c r="E3126" i="1"/>
  <c r="D3125" i="1"/>
  <c r="H3124" i="1"/>
  <c r="W3123" i="1"/>
  <c r="B3123" i="1"/>
  <c r="F3122" i="1"/>
  <c r="J3121" i="1"/>
  <c r="C3120" i="1"/>
  <c r="G3119" i="1"/>
  <c r="K3118" i="1"/>
  <c r="E3118" i="1"/>
  <c r="D3117" i="1"/>
  <c r="H3116" i="1"/>
  <c r="W3115" i="1"/>
  <c r="B3115" i="1"/>
  <c r="F3114" i="1"/>
  <c r="J3113" i="1"/>
  <c r="C3112" i="1"/>
  <c r="G3111" i="1"/>
  <c r="K3110" i="1"/>
  <c r="E3110" i="1"/>
  <c r="D3109" i="1"/>
  <c r="H3108" i="1"/>
  <c r="W3107" i="1"/>
  <c r="B3107" i="1"/>
  <c r="F3106" i="1"/>
  <c r="J3105" i="1"/>
  <c r="C3104" i="1"/>
  <c r="G3103" i="1"/>
  <c r="K3102" i="1"/>
  <c r="E3102" i="1"/>
  <c r="D3101" i="1"/>
  <c r="H3100" i="1"/>
  <c r="W3099" i="1"/>
  <c r="B3099" i="1"/>
  <c r="F3098" i="1"/>
  <c r="J3097" i="1"/>
  <c r="C3096" i="1"/>
  <c r="G3095" i="1"/>
  <c r="K3094" i="1"/>
  <c r="E3094" i="1"/>
  <c r="D3093" i="1"/>
  <c r="H3092" i="1"/>
  <c r="W3091" i="1"/>
  <c r="B3091" i="1"/>
  <c r="H3090" i="1"/>
  <c r="W3089" i="1"/>
  <c r="D3089" i="1"/>
  <c r="E3088" i="1"/>
  <c r="C3086" i="1"/>
  <c r="I3085" i="1"/>
  <c r="F3084" i="1"/>
  <c r="H3082" i="1"/>
  <c r="W3081" i="1"/>
  <c r="D3081" i="1"/>
  <c r="E3080" i="1"/>
  <c r="C3078" i="1"/>
  <c r="I3077" i="1"/>
  <c r="F3076" i="1"/>
  <c r="H3074" i="1"/>
  <c r="W3073" i="1"/>
  <c r="D3073" i="1"/>
  <c r="E3072" i="1"/>
  <c r="C3070" i="1"/>
  <c r="I3069" i="1"/>
  <c r="F3068" i="1"/>
  <c r="H3066" i="1"/>
  <c r="W3065" i="1"/>
  <c r="D3065" i="1"/>
  <c r="E3064" i="1"/>
  <c r="C3062" i="1"/>
  <c r="I3061" i="1"/>
  <c r="F3060" i="1"/>
  <c r="H3058" i="1"/>
  <c r="W3057" i="1"/>
  <c r="D3057" i="1"/>
  <c r="E3056" i="1"/>
  <c r="C3054" i="1"/>
  <c r="I3053" i="1"/>
  <c r="F3052" i="1"/>
  <c r="H3050" i="1"/>
  <c r="W3049" i="1"/>
  <c r="D3049" i="1"/>
  <c r="E3048" i="1"/>
  <c r="G3047" i="1"/>
  <c r="C3046" i="1"/>
  <c r="I3045" i="1"/>
  <c r="F3044" i="1"/>
  <c r="H3042" i="1"/>
  <c r="W3041" i="1"/>
  <c r="D3041" i="1"/>
  <c r="E3040" i="1"/>
  <c r="G3039" i="1"/>
  <c r="C3038" i="1"/>
  <c r="I3037" i="1"/>
  <c r="F3036" i="1"/>
  <c r="H3034" i="1"/>
  <c r="W3033" i="1"/>
  <c r="D3033" i="1"/>
  <c r="E3032" i="1"/>
  <c r="G3031" i="1"/>
  <c r="C3030" i="1"/>
  <c r="I3029" i="1"/>
  <c r="F3028" i="1"/>
  <c r="H3026" i="1"/>
  <c r="W3025" i="1"/>
  <c r="D3025" i="1"/>
  <c r="E3024" i="1"/>
  <c r="G3023" i="1"/>
  <c r="C3022" i="1"/>
  <c r="I3021" i="1"/>
  <c r="F3020" i="1"/>
  <c r="E3182" i="1"/>
  <c r="E3178" i="1"/>
  <c r="E3174" i="1"/>
  <c r="E3170" i="1"/>
  <c r="H3164" i="1"/>
  <c r="C3161" i="1"/>
  <c r="H3160" i="1"/>
  <c r="H3158" i="1"/>
  <c r="C3157" i="1"/>
  <c r="W3155" i="1"/>
  <c r="G3155" i="1"/>
  <c r="E3154" i="1"/>
  <c r="K3153" i="1"/>
  <c r="D3152" i="1"/>
  <c r="H3150" i="1"/>
  <c r="C3149" i="1"/>
  <c r="W3147" i="1"/>
  <c r="G3147" i="1"/>
  <c r="E3146" i="1"/>
  <c r="K3145" i="1"/>
  <c r="D3144" i="1"/>
  <c r="H3142" i="1"/>
  <c r="C3141" i="1"/>
  <c r="W3139" i="1"/>
  <c r="G3139" i="1"/>
  <c r="E3138" i="1"/>
  <c r="K3137" i="1"/>
  <c r="D3136" i="1"/>
  <c r="F3135" i="1"/>
  <c r="J3134" i="1"/>
  <c r="C3133" i="1"/>
  <c r="G3132" i="1"/>
  <c r="K3131" i="1"/>
  <c r="E3131" i="1"/>
  <c r="D3130" i="1"/>
  <c r="H3129" i="1"/>
  <c r="W3128" i="1"/>
  <c r="B3128" i="1"/>
  <c r="F3127" i="1"/>
  <c r="J3126" i="1"/>
  <c r="C3125" i="1"/>
  <c r="G3124" i="1"/>
  <c r="K3123" i="1"/>
  <c r="E3123" i="1"/>
  <c r="D3122" i="1"/>
  <c r="H3121" i="1"/>
  <c r="W3120" i="1"/>
  <c r="B3120" i="1"/>
  <c r="F3119" i="1"/>
  <c r="J3118" i="1"/>
  <c r="C3117" i="1"/>
  <c r="G3116" i="1"/>
  <c r="K3115" i="1"/>
  <c r="E3115" i="1"/>
  <c r="D3114" i="1"/>
  <c r="H3113" i="1"/>
  <c r="W3112" i="1"/>
  <c r="B3112" i="1"/>
  <c r="F3111" i="1"/>
  <c r="J3110" i="1"/>
  <c r="C3109" i="1"/>
  <c r="G3108" i="1"/>
  <c r="K3107" i="1"/>
  <c r="E3107" i="1"/>
  <c r="D3106" i="1"/>
  <c r="H3105" i="1"/>
  <c r="W3104" i="1"/>
  <c r="B3104" i="1"/>
  <c r="F3103" i="1"/>
  <c r="J3102" i="1"/>
  <c r="C3101" i="1"/>
  <c r="G3100" i="1"/>
  <c r="K3099" i="1"/>
  <c r="E3099" i="1"/>
  <c r="D3098" i="1"/>
  <c r="H3097" i="1"/>
  <c r="W3096" i="1"/>
  <c r="B3096" i="1"/>
  <c r="F3095" i="1"/>
  <c r="J3094" i="1"/>
  <c r="C3093" i="1"/>
  <c r="G3092" i="1"/>
  <c r="K3091" i="1"/>
  <c r="E3091" i="1"/>
  <c r="G3090" i="1"/>
  <c r="C3089" i="1"/>
  <c r="I3088" i="1"/>
  <c r="F3087" i="1"/>
  <c r="K3086" i="1"/>
  <c r="B3086" i="1"/>
  <c r="H3085" i="1"/>
  <c r="W3084" i="1"/>
  <c r="D3084" i="1"/>
  <c r="E3083" i="1"/>
  <c r="G3082" i="1"/>
  <c r="C3081" i="1"/>
  <c r="I3080" i="1"/>
  <c r="F3079" i="1"/>
  <c r="K3078" i="1"/>
  <c r="B3078" i="1"/>
  <c r="H3077" i="1"/>
  <c r="W3076" i="1"/>
  <c r="D3076" i="1"/>
  <c r="E3075" i="1"/>
  <c r="G3074" i="1"/>
  <c r="C3073" i="1"/>
  <c r="I3072" i="1"/>
  <c r="F3071" i="1"/>
  <c r="K3070" i="1"/>
  <c r="B3070" i="1"/>
  <c r="H3069" i="1"/>
  <c r="W3068" i="1"/>
  <c r="D3068" i="1"/>
  <c r="E3067" i="1"/>
  <c r="G3066" i="1"/>
  <c r="C3065" i="1"/>
  <c r="I3064" i="1"/>
  <c r="F3063" i="1"/>
  <c r="K3062" i="1"/>
  <c r="B3062" i="1"/>
  <c r="H3061" i="1"/>
  <c r="W3060" i="1"/>
  <c r="D3060" i="1"/>
  <c r="E3059" i="1"/>
  <c r="G3058" i="1"/>
  <c r="C3057" i="1"/>
  <c r="I3056" i="1"/>
  <c r="F3055" i="1"/>
  <c r="K3054" i="1"/>
  <c r="B3054" i="1"/>
  <c r="H3053" i="1"/>
  <c r="W3052" i="1"/>
  <c r="D3052" i="1"/>
  <c r="E3051" i="1"/>
  <c r="G3050" i="1"/>
  <c r="C3049" i="1"/>
  <c r="I3048" i="1"/>
  <c r="F3047" i="1"/>
  <c r="K3046" i="1"/>
  <c r="B3046" i="1"/>
  <c r="H3045" i="1"/>
  <c r="W3044" i="1"/>
  <c r="D3044" i="1"/>
  <c r="E3043" i="1"/>
  <c r="G3042" i="1"/>
  <c r="C3041" i="1"/>
  <c r="I3040" i="1"/>
  <c r="F3039" i="1"/>
  <c r="K3038" i="1"/>
  <c r="B3038" i="1"/>
  <c r="H3037" i="1"/>
  <c r="W3036" i="1"/>
  <c r="D3036" i="1"/>
  <c r="E3035" i="1"/>
  <c r="G3034" i="1"/>
  <c r="C3033" i="1"/>
  <c r="I3032" i="1"/>
  <c r="F3031" i="1"/>
  <c r="K3030" i="1"/>
  <c r="B3030" i="1"/>
  <c r="H3029" i="1"/>
  <c r="D3168" i="1"/>
  <c r="H3165" i="1"/>
  <c r="D3164" i="1"/>
  <c r="K3163" i="1"/>
  <c r="E3161" i="1"/>
  <c r="D3160" i="1"/>
  <c r="W3158" i="1"/>
  <c r="G3158" i="1"/>
  <c r="E3157" i="1"/>
  <c r="K3156" i="1"/>
  <c r="D3155" i="1"/>
  <c r="H3153" i="1"/>
  <c r="C3152" i="1"/>
  <c r="W3150" i="1"/>
  <c r="G3150" i="1"/>
  <c r="E3149" i="1"/>
  <c r="K3148" i="1"/>
  <c r="D3147" i="1"/>
  <c r="H3145" i="1"/>
  <c r="C3144" i="1"/>
  <c r="W3142" i="1"/>
  <c r="G3142" i="1"/>
  <c r="E3141" i="1"/>
  <c r="K3140" i="1"/>
  <c r="D3139" i="1"/>
  <c r="H3137" i="1"/>
  <c r="C3136" i="1"/>
  <c r="D3135" i="1"/>
  <c r="H3134" i="1"/>
  <c r="W3133" i="1"/>
  <c r="B3133" i="1"/>
  <c r="F3132" i="1"/>
  <c r="J3131" i="1"/>
  <c r="C3130" i="1"/>
  <c r="G3129" i="1"/>
  <c r="K3128" i="1"/>
  <c r="E3128" i="1"/>
  <c r="D3127" i="1"/>
  <c r="H3126" i="1"/>
  <c r="W3125" i="1"/>
  <c r="B3125" i="1"/>
  <c r="F3124" i="1"/>
  <c r="J3123" i="1"/>
  <c r="C3122" i="1"/>
  <c r="G3121" i="1"/>
  <c r="K3120" i="1"/>
  <c r="E3120" i="1"/>
  <c r="D3119" i="1"/>
  <c r="H3118" i="1"/>
  <c r="W3117" i="1"/>
  <c r="B3117" i="1"/>
  <c r="F3116" i="1"/>
  <c r="J3115" i="1"/>
  <c r="C3114" i="1"/>
  <c r="G3113" i="1"/>
  <c r="K3112" i="1"/>
  <c r="E3112" i="1"/>
  <c r="D3111" i="1"/>
  <c r="H3110" i="1"/>
  <c r="W3109" i="1"/>
  <c r="B3109" i="1"/>
  <c r="F3108" i="1"/>
  <c r="J3107" i="1"/>
  <c r="C3106" i="1"/>
  <c r="G3105" i="1"/>
  <c r="K3104" i="1"/>
  <c r="E3104" i="1"/>
  <c r="D3103" i="1"/>
  <c r="H3102" i="1"/>
  <c r="W3101" i="1"/>
  <c r="B3101" i="1"/>
  <c r="F3100" i="1"/>
  <c r="J3099" i="1"/>
  <c r="C3098" i="1"/>
  <c r="G3097" i="1"/>
  <c r="K3096" i="1"/>
  <c r="E3096" i="1"/>
  <c r="D3095" i="1"/>
  <c r="H3094" i="1"/>
  <c r="W3093" i="1"/>
  <c r="B3093" i="1"/>
  <c r="F3092" i="1"/>
  <c r="J3091" i="1"/>
  <c r="E3086" i="1"/>
  <c r="E3078" i="1"/>
  <c r="E3070" i="1"/>
  <c r="E3062" i="1"/>
  <c r="E3054" i="1"/>
  <c r="E3046" i="1"/>
  <c r="E3038" i="1"/>
  <c r="E3030" i="1"/>
  <c r="E3022" i="1"/>
  <c r="E3181" i="1"/>
  <c r="E3177" i="1"/>
  <c r="E3173" i="1"/>
  <c r="E3168" i="1"/>
  <c r="D3165" i="1"/>
  <c r="C3164" i="1"/>
  <c r="H3163" i="1"/>
  <c r="C3160" i="1"/>
  <c r="K3159" i="1"/>
  <c r="D3158" i="1"/>
  <c r="H3156" i="1"/>
  <c r="C3155" i="1"/>
  <c r="W3153" i="1"/>
  <c r="G3153" i="1"/>
  <c r="E3152" i="1"/>
  <c r="K3151" i="1"/>
  <c r="D3150" i="1"/>
  <c r="H3148" i="1"/>
  <c r="C3147" i="1"/>
  <c r="W3145" i="1"/>
  <c r="G3145" i="1"/>
  <c r="E3144" i="1"/>
  <c r="K3143" i="1"/>
  <c r="D3142" i="1"/>
  <c r="H3140" i="1"/>
  <c r="C3139" i="1"/>
  <c r="W3137" i="1"/>
  <c r="G3137" i="1"/>
  <c r="E3136" i="1"/>
  <c r="C3135" i="1"/>
  <c r="G3134" i="1"/>
  <c r="K3133" i="1"/>
  <c r="E3133" i="1"/>
  <c r="D3132" i="1"/>
  <c r="H3131" i="1"/>
  <c r="W3130" i="1"/>
  <c r="B3130" i="1"/>
  <c r="F3129" i="1"/>
  <c r="J3128" i="1"/>
  <c r="C3127" i="1"/>
  <c r="G3126" i="1"/>
  <c r="K3125" i="1"/>
  <c r="E3125" i="1"/>
  <c r="D3124" i="1"/>
  <c r="H3123" i="1"/>
  <c r="W3122" i="1"/>
  <c r="B3122" i="1"/>
  <c r="F3121" i="1"/>
  <c r="J3120" i="1"/>
  <c r="C3119" i="1"/>
  <c r="G3118" i="1"/>
  <c r="K3117" i="1"/>
  <c r="E3117" i="1"/>
  <c r="D3116" i="1"/>
  <c r="H3115" i="1"/>
  <c r="W3114" i="1"/>
  <c r="B3114" i="1"/>
  <c r="F3113" i="1"/>
  <c r="J3112" i="1"/>
  <c r="C3111" i="1"/>
  <c r="G3110" i="1"/>
  <c r="K3109" i="1"/>
  <c r="E3109" i="1"/>
  <c r="D3108" i="1"/>
  <c r="H3107" i="1"/>
  <c r="W3106" i="1"/>
  <c r="B3106" i="1"/>
  <c r="F3105" i="1"/>
  <c r="J3104" i="1"/>
  <c r="C3103" i="1"/>
  <c r="G3102" i="1"/>
  <c r="K3101" i="1"/>
  <c r="E3101" i="1"/>
  <c r="D3100" i="1"/>
  <c r="H3099" i="1"/>
  <c r="W3098" i="1"/>
  <c r="B3098" i="1"/>
  <c r="F3097" i="1"/>
  <c r="J3096" i="1"/>
  <c r="C3095" i="1"/>
  <c r="G3094" i="1"/>
  <c r="K3093" i="1"/>
  <c r="E3093" i="1"/>
  <c r="D3092" i="1"/>
  <c r="H3091" i="1"/>
  <c r="E3089" i="1"/>
  <c r="I3086" i="1"/>
  <c r="F3085" i="1"/>
  <c r="K3084" i="1"/>
  <c r="B3084" i="1"/>
  <c r="E3081" i="1"/>
  <c r="I3078" i="1"/>
  <c r="F3077" i="1"/>
  <c r="K3076" i="1"/>
  <c r="B3076" i="1"/>
  <c r="E3073" i="1"/>
  <c r="I3070" i="1"/>
  <c r="F3069" i="1"/>
  <c r="K3068" i="1"/>
  <c r="B3068" i="1"/>
  <c r="E3065" i="1"/>
  <c r="I3062" i="1"/>
  <c r="F3061" i="1"/>
  <c r="K3060" i="1"/>
  <c r="B3060" i="1"/>
  <c r="E3057" i="1"/>
  <c r="I3054" i="1"/>
  <c r="F3053" i="1"/>
  <c r="K3052" i="1"/>
  <c r="B3052" i="1"/>
  <c r="E3049" i="1"/>
  <c r="I3046" i="1"/>
  <c r="F3045" i="1"/>
  <c r="K3044" i="1"/>
  <c r="B3044" i="1"/>
  <c r="E3041" i="1"/>
  <c r="I3038" i="1"/>
  <c r="F3037" i="1"/>
  <c r="K3036" i="1"/>
  <c r="B3036" i="1"/>
  <c r="E3033" i="1"/>
  <c r="I3030" i="1"/>
  <c r="F3029" i="1"/>
  <c r="K3028" i="1"/>
  <c r="B3028" i="1"/>
  <c r="E3025" i="1"/>
  <c r="I3022" i="1"/>
  <c r="F3021" i="1"/>
  <c r="K3020" i="1"/>
  <c r="B3020" i="1"/>
  <c r="D3166" i="1"/>
  <c r="E3165" i="1"/>
  <c r="E3164" i="1"/>
  <c r="D3163" i="1"/>
  <c r="K3162" i="1"/>
  <c r="E3160" i="1"/>
  <c r="H3159" i="1"/>
  <c r="C3158" i="1"/>
  <c r="W3156" i="1"/>
  <c r="G3156" i="1"/>
  <c r="E3155" i="1"/>
  <c r="K3154" i="1"/>
  <c r="D3153" i="1"/>
  <c r="H3151" i="1"/>
  <c r="C3150" i="1"/>
  <c r="W3148" i="1"/>
  <c r="G3148" i="1"/>
  <c r="E3147" i="1"/>
  <c r="K3146" i="1"/>
  <c r="D3145" i="1"/>
  <c r="H3143" i="1"/>
  <c r="C3142" i="1"/>
  <c r="W3140" i="1"/>
  <c r="G3140" i="1"/>
  <c r="E3139" i="1"/>
  <c r="K3138" i="1"/>
  <c r="D3137" i="1"/>
  <c r="B3135" i="1"/>
  <c r="F3134" i="1"/>
  <c r="J3133" i="1"/>
  <c r="C3132" i="1"/>
  <c r="G3131" i="1"/>
  <c r="K3130" i="1"/>
  <c r="E3130" i="1"/>
  <c r="D3129" i="1"/>
  <c r="H3128" i="1"/>
  <c r="W3127" i="1"/>
  <c r="B3127" i="1"/>
  <c r="F3126" i="1"/>
  <c r="J3125" i="1"/>
  <c r="C3124" i="1"/>
  <c r="G3123" i="1"/>
  <c r="K3122" i="1"/>
  <c r="E3122" i="1"/>
  <c r="D3121" i="1"/>
  <c r="H3120" i="1"/>
  <c r="W3119" i="1"/>
  <c r="B3119" i="1"/>
  <c r="F3118" i="1"/>
  <c r="J3117" i="1"/>
  <c r="C3116" i="1"/>
  <c r="G3115" i="1"/>
  <c r="K3114" i="1"/>
  <c r="E3114" i="1"/>
  <c r="D3113" i="1"/>
  <c r="H3112" i="1"/>
  <c r="W3111" i="1"/>
  <c r="B3111" i="1"/>
  <c r="F3110" i="1"/>
  <c r="J3109" i="1"/>
  <c r="C3108" i="1"/>
  <c r="G3107" i="1"/>
  <c r="K3106" i="1"/>
  <c r="E3106" i="1"/>
  <c r="D3105" i="1"/>
  <c r="H3104" i="1"/>
  <c r="W3103" i="1"/>
  <c r="B3103" i="1"/>
  <c r="F3102" i="1"/>
  <c r="J3101" i="1"/>
  <c r="C3100" i="1"/>
  <c r="G3099" i="1"/>
  <c r="K3098" i="1"/>
  <c r="E3098" i="1"/>
  <c r="D3097" i="1"/>
  <c r="H3096" i="1"/>
  <c r="W3095" i="1"/>
  <c r="B3095" i="1"/>
  <c r="F3094" i="1"/>
  <c r="J3093" i="1"/>
  <c r="C3092" i="1"/>
  <c r="G3091" i="1"/>
  <c r="H3086" i="1"/>
  <c r="D3085" i="1"/>
  <c r="E3084" i="1"/>
  <c r="H3078" i="1"/>
  <c r="W3077" i="1"/>
  <c r="D3077" i="1"/>
  <c r="E3076" i="1"/>
  <c r="H3070" i="1"/>
  <c r="W3069" i="1"/>
  <c r="D3069" i="1"/>
  <c r="E3068" i="1"/>
  <c r="H3062" i="1"/>
  <c r="W3061" i="1"/>
  <c r="D3061" i="1"/>
  <c r="E3060" i="1"/>
  <c r="H3054" i="1"/>
  <c r="W3053" i="1"/>
  <c r="D3053" i="1"/>
  <c r="E3052" i="1"/>
  <c r="H3046" i="1"/>
  <c r="W3045" i="1"/>
  <c r="D3045" i="1"/>
  <c r="E3044" i="1"/>
  <c r="H3038" i="1"/>
  <c r="W3037" i="1"/>
  <c r="D3037" i="1"/>
  <c r="E3036" i="1"/>
  <c r="H3030" i="1"/>
  <c r="W3029" i="1"/>
  <c r="D3029" i="1"/>
  <c r="E3028" i="1"/>
  <c r="H3022" i="1"/>
  <c r="W3021" i="1"/>
  <c r="D3021" i="1"/>
  <c r="E3020" i="1"/>
  <c r="E3180" i="1"/>
  <c r="E3176" i="1"/>
  <c r="E3172" i="1"/>
  <c r="D3169" i="1"/>
  <c r="E3166" i="1"/>
  <c r="C3163" i="1"/>
  <c r="H3162" i="1"/>
  <c r="G3159" i="1"/>
  <c r="E3158" i="1"/>
  <c r="K3157" i="1"/>
  <c r="D3156" i="1"/>
  <c r="H3154" i="1"/>
  <c r="C3153" i="1"/>
  <c r="W3151" i="1"/>
  <c r="G3151" i="1"/>
  <c r="E3150" i="1"/>
  <c r="K3149" i="1"/>
  <c r="D3148" i="1"/>
  <c r="H3146" i="1"/>
  <c r="C3145" i="1"/>
  <c r="W3143" i="1"/>
  <c r="G3143" i="1"/>
  <c r="E3142" i="1"/>
  <c r="K3141" i="1"/>
  <c r="D3140" i="1"/>
  <c r="H3138" i="1"/>
  <c r="C3137" i="1"/>
  <c r="W3135" i="1"/>
  <c r="K3135" i="1"/>
  <c r="E3135" i="1"/>
  <c r="D3134" i="1"/>
  <c r="H3133" i="1"/>
  <c r="W3132" i="1"/>
  <c r="B3132" i="1"/>
  <c r="F3131" i="1"/>
  <c r="J3130" i="1"/>
  <c r="C3129" i="1"/>
  <c r="G3128" i="1"/>
  <c r="K3127" i="1"/>
  <c r="E3127" i="1"/>
  <c r="D3126" i="1"/>
  <c r="H3125" i="1"/>
  <c r="W3124" i="1"/>
  <c r="B3124" i="1"/>
  <c r="F3123" i="1"/>
  <c r="J3122" i="1"/>
  <c r="C3121" i="1"/>
  <c r="G3120" i="1"/>
  <c r="K3119" i="1"/>
  <c r="E3119" i="1"/>
  <c r="D3118" i="1"/>
  <c r="H3117" i="1"/>
  <c r="W3116" i="1"/>
  <c r="B3116" i="1"/>
  <c r="F3115" i="1"/>
  <c r="J3114" i="1"/>
  <c r="C3113" i="1"/>
  <c r="G3112" i="1"/>
  <c r="K3111" i="1"/>
  <c r="E3111" i="1"/>
  <c r="D3110" i="1"/>
  <c r="H3109" i="1"/>
  <c r="W3108" i="1"/>
  <c r="B3108" i="1"/>
  <c r="F3107" i="1"/>
  <c r="J3106" i="1"/>
  <c r="C3105" i="1"/>
  <c r="G3104" i="1"/>
  <c r="K3103" i="1"/>
  <c r="E3103" i="1"/>
  <c r="D3102" i="1"/>
  <c r="H3101" i="1"/>
  <c r="W3100" i="1"/>
  <c r="B3100" i="1"/>
  <c r="F3099" i="1"/>
  <c r="J3098" i="1"/>
  <c r="C3097" i="1"/>
  <c r="G3096" i="1"/>
  <c r="K3095" i="1"/>
  <c r="E3095" i="1"/>
  <c r="D3094" i="1"/>
  <c r="H3093" i="1"/>
  <c r="W3092" i="1"/>
  <c r="B3092" i="1"/>
  <c r="F3091" i="1"/>
  <c r="K3090" i="1"/>
  <c r="B3090" i="1"/>
  <c r="H3089" i="1"/>
  <c r="W3088" i="1"/>
  <c r="D3088" i="1"/>
  <c r="E3087" i="1"/>
  <c r="G3086" i="1"/>
  <c r="C3085" i="1"/>
  <c r="I3084" i="1"/>
  <c r="K3082" i="1"/>
  <c r="B3082" i="1"/>
  <c r="H3081" i="1"/>
  <c r="W3080" i="1"/>
  <c r="D3080" i="1"/>
  <c r="E3079" i="1"/>
  <c r="G3078" i="1"/>
  <c r="C3077" i="1"/>
  <c r="I3076" i="1"/>
  <c r="K3074" i="1"/>
  <c r="B3074" i="1"/>
  <c r="H3073" i="1"/>
  <c r="W3072" i="1"/>
  <c r="D3072" i="1"/>
  <c r="E3071" i="1"/>
  <c r="G3070" i="1"/>
  <c r="C3069" i="1"/>
  <c r="I3068" i="1"/>
  <c r="K3066" i="1"/>
  <c r="B3066" i="1"/>
  <c r="H3065" i="1"/>
  <c r="W3064" i="1"/>
  <c r="D3064" i="1"/>
  <c r="E3063" i="1"/>
  <c r="G3062" i="1"/>
  <c r="C3061" i="1"/>
  <c r="I3060" i="1"/>
  <c r="K3058" i="1"/>
  <c r="B3058" i="1"/>
  <c r="H3057" i="1"/>
  <c r="W3056" i="1"/>
  <c r="D3056" i="1"/>
  <c r="E3055" i="1"/>
  <c r="G3054" i="1"/>
  <c r="C3053" i="1"/>
  <c r="I3052" i="1"/>
  <c r="K3050" i="1"/>
  <c r="B3050" i="1"/>
  <c r="H3049" i="1"/>
  <c r="E3047" i="1"/>
  <c r="G3046" i="1"/>
  <c r="C3045" i="1"/>
  <c r="I3044" i="1"/>
  <c r="K3042" i="1"/>
  <c r="B3042" i="1"/>
  <c r="H3041" i="1"/>
  <c r="E3039" i="1"/>
  <c r="G3038" i="1"/>
  <c r="C3037" i="1"/>
  <c r="I3036" i="1"/>
  <c r="K3034" i="1"/>
  <c r="B3034" i="1"/>
  <c r="H3033" i="1"/>
  <c r="E3031" i="1"/>
  <c r="G3030" i="1"/>
  <c r="C3029" i="1"/>
  <c r="I3028" i="1"/>
  <c r="K3026" i="1"/>
  <c r="B3026" i="1"/>
  <c r="H3025" i="1"/>
  <c r="E3023" i="1"/>
  <c r="G3022" i="1"/>
  <c r="C3021" i="1"/>
  <c r="I3020" i="1"/>
  <c r="E3169" i="1"/>
  <c r="E3163" i="1"/>
  <c r="D3162" i="1"/>
  <c r="K3161" i="1"/>
  <c r="D3159" i="1"/>
  <c r="H3157" i="1"/>
  <c r="C3156" i="1"/>
  <c r="W3154" i="1"/>
  <c r="G3154" i="1"/>
  <c r="E3153" i="1"/>
  <c r="K3152" i="1"/>
  <c r="D3151" i="1"/>
  <c r="H3149" i="1"/>
  <c r="C3148" i="1"/>
  <c r="W3146" i="1"/>
  <c r="G3146" i="1"/>
  <c r="E3145" i="1"/>
  <c r="K3144" i="1"/>
  <c r="D3143" i="1"/>
  <c r="H3141" i="1"/>
  <c r="C3140" i="1"/>
  <c r="W3138" i="1"/>
  <c r="G3138" i="1"/>
  <c r="E3137" i="1"/>
  <c r="K3136" i="1"/>
  <c r="J3135" i="1"/>
  <c r="C3134" i="1"/>
  <c r="G3133" i="1"/>
  <c r="K3132" i="1"/>
  <c r="E3132" i="1"/>
  <c r="D3131" i="1"/>
  <c r="H3130" i="1"/>
  <c r="W3129" i="1"/>
  <c r="B3129" i="1"/>
  <c r="F3128" i="1"/>
  <c r="J3127" i="1"/>
  <c r="C3126" i="1"/>
  <c r="G3125" i="1"/>
  <c r="K3124" i="1"/>
  <c r="E3124" i="1"/>
  <c r="D3123" i="1"/>
  <c r="H3122" i="1"/>
  <c r="W3121" i="1"/>
  <c r="B3121" i="1"/>
  <c r="F3120" i="1"/>
  <c r="J3119" i="1"/>
  <c r="C3118" i="1"/>
  <c r="G3117" i="1"/>
  <c r="K3116" i="1"/>
  <c r="E3116" i="1"/>
  <c r="D3115" i="1"/>
  <c r="H3114" i="1"/>
  <c r="W3113" i="1"/>
  <c r="B3113" i="1"/>
  <c r="F3112" i="1"/>
  <c r="J3111" i="1"/>
  <c r="C3110" i="1"/>
  <c r="G3109" i="1"/>
  <c r="K3108" i="1"/>
  <c r="E3108" i="1"/>
  <c r="D3107" i="1"/>
  <c r="H3106" i="1"/>
  <c r="W3105" i="1"/>
  <c r="B3105" i="1"/>
  <c r="F3104" i="1"/>
  <c r="J3103" i="1"/>
  <c r="C3102" i="1"/>
  <c r="G3101" i="1"/>
  <c r="K3100" i="1"/>
  <c r="E3100" i="1"/>
  <c r="D3099" i="1"/>
  <c r="H3098" i="1"/>
  <c r="W3097" i="1"/>
  <c r="B3097" i="1"/>
  <c r="F3096" i="1"/>
  <c r="J3095" i="1"/>
  <c r="C3094" i="1"/>
  <c r="G3093" i="1"/>
  <c r="K3092" i="1"/>
  <c r="E3092" i="1"/>
  <c r="D3091" i="1"/>
  <c r="E3090" i="1"/>
  <c r="G3089" i="1"/>
  <c r="F3086" i="1"/>
  <c r="K3085" i="1"/>
  <c r="B3085" i="1"/>
  <c r="H3084" i="1"/>
  <c r="E3082" i="1"/>
  <c r="G3081" i="1"/>
  <c r="F3078" i="1"/>
  <c r="K3077" i="1"/>
  <c r="B3077" i="1"/>
  <c r="H3076" i="1"/>
  <c r="E3074" i="1"/>
  <c r="G3073" i="1"/>
  <c r="F3070" i="1"/>
  <c r="K3069" i="1"/>
  <c r="B3069" i="1"/>
  <c r="H3068" i="1"/>
  <c r="E3066" i="1"/>
  <c r="G3065" i="1"/>
  <c r="F3062" i="1"/>
  <c r="K3061" i="1"/>
  <c r="B3061" i="1"/>
  <c r="H3060" i="1"/>
  <c r="E3058" i="1"/>
  <c r="G3057" i="1"/>
  <c r="F3054" i="1"/>
  <c r="K3053" i="1"/>
  <c r="B3053" i="1"/>
  <c r="H3052" i="1"/>
  <c r="E3050" i="1"/>
  <c r="G3049" i="1"/>
  <c r="F3046" i="1"/>
  <c r="K3045" i="1"/>
  <c r="B3045" i="1"/>
  <c r="H3044" i="1"/>
  <c r="E3042" i="1"/>
  <c r="G3041" i="1"/>
  <c r="F3038" i="1"/>
  <c r="K3037" i="1"/>
  <c r="B3037" i="1"/>
  <c r="H3036" i="1"/>
  <c r="E3034" i="1"/>
  <c r="G3033" i="1"/>
  <c r="F3030" i="1"/>
  <c r="K3029" i="1"/>
  <c r="B3029" i="1"/>
  <c r="H3028" i="1"/>
  <c r="E3026" i="1"/>
  <c r="G3025" i="1"/>
  <c r="F3022" i="1"/>
  <c r="K3021" i="1"/>
  <c r="B3021" i="1"/>
  <c r="H3020" i="1"/>
  <c r="I3075" i="1"/>
  <c r="I3059" i="1"/>
  <c r="I3043" i="1"/>
  <c r="D3020" i="1"/>
  <c r="J2997" i="1"/>
  <c r="J2989" i="1"/>
  <c r="J2981" i="1"/>
  <c r="J2973" i="1"/>
  <c r="G2965" i="1"/>
  <c r="G2957" i="1"/>
  <c r="G2949" i="1"/>
  <c r="G2941" i="1"/>
  <c r="G2933" i="1"/>
  <c r="G2925" i="1"/>
  <c r="G2917" i="1"/>
  <c r="E2903" i="1"/>
  <c r="W2895" i="1"/>
  <c r="E2895" i="1"/>
  <c r="G3085" i="1"/>
  <c r="I3079" i="1"/>
  <c r="G3069" i="1"/>
  <c r="I3063" i="1"/>
  <c r="G3053" i="1"/>
  <c r="I3047" i="1"/>
  <c r="G3037" i="1"/>
  <c r="I3031" i="1"/>
  <c r="D3028" i="1"/>
  <c r="J3010" i="1"/>
  <c r="J3006" i="1"/>
  <c r="E2998" i="1"/>
  <c r="I2997" i="1"/>
  <c r="J2996" i="1"/>
  <c r="E2990" i="1"/>
  <c r="I2989" i="1"/>
  <c r="J2988" i="1"/>
  <c r="E2982" i="1"/>
  <c r="I2981" i="1"/>
  <c r="J2980" i="1"/>
  <c r="E2974" i="1"/>
  <c r="I2973" i="1"/>
  <c r="W2968" i="1"/>
  <c r="J2968" i="1"/>
  <c r="G2966" i="1"/>
  <c r="E2965" i="1"/>
  <c r="D2964" i="1"/>
  <c r="W2960" i="1"/>
  <c r="J2960" i="1"/>
  <c r="G2958" i="1"/>
  <c r="E2957" i="1"/>
  <c r="D2956" i="1"/>
  <c r="W2952" i="1"/>
  <c r="J2952" i="1"/>
  <c r="G2950" i="1"/>
  <c r="E2949" i="1"/>
  <c r="D2948" i="1"/>
  <c r="W2944" i="1"/>
  <c r="J2944" i="1"/>
  <c r="G2942" i="1"/>
  <c r="E2941" i="1"/>
  <c r="D2940" i="1"/>
  <c r="W2936" i="1"/>
  <c r="J2936" i="1"/>
  <c r="G2934" i="1"/>
  <c r="E2933" i="1"/>
  <c r="D2932" i="1"/>
  <c r="W2928" i="1"/>
  <c r="J2928" i="1"/>
  <c r="G2926" i="1"/>
  <c r="E2925" i="1"/>
  <c r="D2924" i="1"/>
  <c r="W2920" i="1"/>
  <c r="J2920" i="1"/>
  <c r="G2918" i="1"/>
  <c r="E2917" i="1"/>
  <c r="D2916" i="1"/>
  <c r="W2912" i="1"/>
  <c r="J2912" i="1"/>
  <c r="G2910" i="1"/>
  <c r="I2909" i="1"/>
  <c r="C2907" i="1"/>
  <c r="E2906" i="1"/>
  <c r="I2905" i="1"/>
  <c r="D2903" i="1"/>
  <c r="C2900" i="1"/>
  <c r="I2899" i="1"/>
  <c r="W2898" i="1"/>
  <c r="E2898" i="1"/>
  <c r="G2896" i="1"/>
  <c r="D2895" i="1"/>
  <c r="I3089" i="1"/>
  <c r="I3073" i="1"/>
  <c r="I3057" i="1"/>
  <c r="I3041" i="1"/>
  <c r="F3023" i="1"/>
  <c r="I3014" i="1"/>
  <c r="I3010" i="1"/>
  <c r="I3006" i="1"/>
  <c r="B2998" i="1"/>
  <c r="E2997" i="1"/>
  <c r="I2996" i="1"/>
  <c r="B2990" i="1"/>
  <c r="E2989" i="1"/>
  <c r="I2988" i="1"/>
  <c r="B2982" i="1"/>
  <c r="E2981" i="1"/>
  <c r="I2980" i="1"/>
  <c r="B2974" i="1"/>
  <c r="E2973" i="1"/>
  <c r="W2969" i="1"/>
  <c r="J2969" i="1"/>
  <c r="I2968" i="1"/>
  <c r="E2966" i="1"/>
  <c r="D2965" i="1"/>
  <c r="B2964" i="1"/>
  <c r="W2961" i="1"/>
  <c r="J2961" i="1"/>
  <c r="I2960" i="1"/>
  <c r="E2958" i="1"/>
  <c r="D2957" i="1"/>
  <c r="B2956" i="1"/>
  <c r="W2953" i="1"/>
  <c r="J2953" i="1"/>
  <c r="I2952" i="1"/>
  <c r="G2951" i="1"/>
  <c r="E2950" i="1"/>
  <c r="D2949" i="1"/>
  <c r="B2948" i="1"/>
  <c r="W2945" i="1"/>
  <c r="J2945" i="1"/>
  <c r="I2944" i="1"/>
  <c r="G2943" i="1"/>
  <c r="E2942" i="1"/>
  <c r="D2941" i="1"/>
  <c r="B2940" i="1"/>
  <c r="W2937" i="1"/>
  <c r="J2937" i="1"/>
  <c r="I2936" i="1"/>
  <c r="G2935" i="1"/>
  <c r="E2934" i="1"/>
  <c r="D2933" i="1"/>
  <c r="B2932" i="1"/>
  <c r="W2929" i="1"/>
  <c r="J2929" i="1"/>
  <c r="I2928" i="1"/>
  <c r="G2927" i="1"/>
  <c r="E2926" i="1"/>
  <c r="D2925" i="1"/>
  <c r="B2924" i="1"/>
  <c r="W2921" i="1"/>
  <c r="J2921" i="1"/>
  <c r="I2920" i="1"/>
  <c r="G2919" i="1"/>
  <c r="E2918" i="1"/>
  <c r="D2917" i="1"/>
  <c r="B2916" i="1"/>
  <c r="W2913" i="1"/>
  <c r="J2913" i="1"/>
  <c r="I2912" i="1"/>
  <c r="G2911" i="1"/>
  <c r="E2910" i="1"/>
  <c r="G2909" i="1"/>
  <c r="J2908" i="1"/>
  <c r="W2907" i="1"/>
  <c r="B2907" i="1"/>
  <c r="D2906" i="1"/>
  <c r="G2905" i="1"/>
  <c r="J2904" i="1"/>
  <c r="W2903" i="1"/>
  <c r="C2903" i="1"/>
  <c r="I2902" i="1"/>
  <c r="W2901" i="1"/>
  <c r="E2901" i="1"/>
  <c r="K2900" i="1"/>
  <c r="B2900" i="1"/>
  <c r="G2899" i="1"/>
  <c r="D2898" i="1"/>
  <c r="F2896" i="1"/>
  <c r="C2895" i="1"/>
  <c r="I2894" i="1"/>
  <c r="W2893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H3088" i="1"/>
  <c r="H3072" i="1"/>
  <c r="H3056" i="1"/>
  <c r="H3040" i="1"/>
  <c r="C3025" i="1"/>
  <c r="I3023" i="1"/>
  <c r="H3021" i="1"/>
  <c r="J3019" i="1"/>
  <c r="B3014" i="1"/>
  <c r="B3010" i="1"/>
  <c r="B3006" i="1"/>
  <c r="B2997" i="1"/>
  <c r="B2989" i="1"/>
  <c r="B2981" i="1"/>
  <c r="B2973" i="1"/>
  <c r="I2969" i="1"/>
  <c r="B2965" i="1"/>
  <c r="I2961" i="1"/>
  <c r="B2957" i="1"/>
  <c r="I2953" i="1"/>
  <c r="B2949" i="1"/>
  <c r="I2945" i="1"/>
  <c r="B2941" i="1"/>
  <c r="I2937" i="1"/>
  <c r="B2933" i="1"/>
  <c r="I2929" i="1"/>
  <c r="B2925" i="1"/>
  <c r="I2921" i="1"/>
  <c r="B2917" i="1"/>
  <c r="I2913" i="1"/>
  <c r="K2903" i="1"/>
  <c r="B2903" i="1"/>
  <c r="F2899" i="1"/>
  <c r="K2895" i="1"/>
  <c r="B2895" i="1"/>
  <c r="I3083" i="1"/>
  <c r="I3067" i="1"/>
  <c r="I3051" i="1"/>
  <c r="I3035" i="1"/>
  <c r="I3025" i="1"/>
  <c r="G3021" i="1"/>
  <c r="I3087" i="1"/>
  <c r="G3077" i="1"/>
  <c r="I3071" i="1"/>
  <c r="G3061" i="1"/>
  <c r="I3055" i="1"/>
  <c r="G3045" i="1"/>
  <c r="I3039" i="1"/>
  <c r="G3029" i="1"/>
  <c r="J3012" i="1"/>
  <c r="J3008" i="1"/>
  <c r="J3004" i="1"/>
  <c r="E3002" i="1"/>
  <c r="I3001" i="1"/>
  <c r="J3000" i="1"/>
  <c r="E2994" i="1"/>
  <c r="I2993" i="1"/>
  <c r="E2986" i="1"/>
  <c r="I2985" i="1"/>
  <c r="E2978" i="1"/>
  <c r="I2977" i="1"/>
  <c r="E2969" i="1"/>
  <c r="D2968" i="1"/>
  <c r="W2964" i="1"/>
  <c r="J2964" i="1"/>
  <c r="E2961" i="1"/>
  <c r="D2960" i="1"/>
  <c r="W2956" i="1"/>
  <c r="J2956" i="1"/>
  <c r="E2953" i="1"/>
  <c r="D2952" i="1"/>
  <c r="W2948" i="1"/>
  <c r="J2948" i="1"/>
  <c r="E2945" i="1"/>
  <c r="D2944" i="1"/>
  <c r="W2940" i="1"/>
  <c r="J2940" i="1"/>
  <c r="E2937" i="1"/>
  <c r="D2936" i="1"/>
  <c r="W2932" i="1"/>
  <c r="J2932" i="1"/>
  <c r="E2929" i="1"/>
  <c r="D2928" i="1"/>
  <c r="W2924" i="1"/>
  <c r="J2924" i="1"/>
  <c r="E2921" i="1"/>
  <c r="D2920" i="1"/>
  <c r="W2916" i="1"/>
  <c r="J2916" i="1"/>
  <c r="E2913" i="1"/>
  <c r="D2912" i="1"/>
  <c r="C2909" i="1"/>
  <c r="I2907" i="1"/>
  <c r="C2905" i="1"/>
  <c r="I2903" i="1"/>
  <c r="G2900" i="1"/>
  <c r="D2899" i="1"/>
  <c r="C2896" i="1"/>
  <c r="I2895" i="1"/>
  <c r="I3081" i="1"/>
  <c r="I3065" i="1"/>
  <c r="I3049" i="1"/>
  <c r="I3033" i="1"/>
  <c r="I3024" i="1"/>
  <c r="K3022" i="1"/>
  <c r="W3020" i="1"/>
  <c r="I3018" i="1"/>
  <c r="I3012" i="1"/>
  <c r="I3008" i="1"/>
  <c r="I3004" i="1"/>
  <c r="B3002" i="1"/>
  <c r="E3001" i="1"/>
  <c r="I3000" i="1"/>
  <c r="J2999" i="1"/>
  <c r="B2994" i="1"/>
  <c r="E2993" i="1"/>
  <c r="I2992" i="1"/>
  <c r="J2991" i="1"/>
  <c r="B2986" i="1"/>
  <c r="E2985" i="1"/>
  <c r="I2984" i="1"/>
  <c r="J2983" i="1"/>
  <c r="B2978" i="1"/>
  <c r="E2977" i="1"/>
  <c r="I2976" i="1"/>
  <c r="J2975" i="1"/>
  <c r="I2971" i="1"/>
  <c r="E2970" i="1"/>
  <c r="D2969" i="1"/>
  <c r="B2968" i="1"/>
  <c r="W2965" i="1"/>
  <c r="J2965" i="1"/>
  <c r="I2964" i="1"/>
  <c r="G2963" i="1"/>
  <c r="E2962" i="1"/>
  <c r="D2961" i="1"/>
  <c r="B2960" i="1"/>
  <c r="W2957" i="1"/>
  <c r="J2957" i="1"/>
  <c r="I2956" i="1"/>
  <c r="E2954" i="1"/>
  <c r="D2953" i="1"/>
  <c r="B2952" i="1"/>
  <c r="W2949" i="1"/>
  <c r="J2949" i="1"/>
  <c r="I2948" i="1"/>
  <c r="E2946" i="1"/>
  <c r="D2945" i="1"/>
  <c r="B2944" i="1"/>
  <c r="W2941" i="1"/>
  <c r="J2941" i="1"/>
  <c r="I2940" i="1"/>
  <c r="E2938" i="1"/>
  <c r="D2937" i="1"/>
  <c r="B2936" i="1"/>
  <c r="W2933" i="1"/>
  <c r="J2933" i="1"/>
  <c r="I2932" i="1"/>
  <c r="E2930" i="1"/>
  <c r="D2929" i="1"/>
  <c r="B2928" i="1"/>
  <c r="W2925" i="1"/>
  <c r="J2925" i="1"/>
  <c r="I2924" i="1"/>
  <c r="E2922" i="1"/>
  <c r="D2921" i="1"/>
  <c r="B2920" i="1"/>
  <c r="W2917" i="1"/>
  <c r="J2917" i="1"/>
  <c r="I2916" i="1"/>
  <c r="E2914" i="1"/>
  <c r="D2913" i="1"/>
  <c r="B2912" i="1"/>
  <c r="W2909" i="1"/>
  <c r="B2909" i="1"/>
  <c r="D2908" i="1"/>
  <c r="G2907" i="1"/>
  <c r="J2906" i="1"/>
  <c r="W2905" i="1"/>
  <c r="B2905" i="1"/>
  <c r="D2904" i="1"/>
  <c r="G2903" i="1"/>
  <c r="D2902" i="1"/>
  <c r="F2900" i="1"/>
  <c r="C2899" i="1"/>
  <c r="I2898" i="1"/>
  <c r="K2896" i="1"/>
  <c r="B2896" i="1"/>
  <c r="G2895" i="1"/>
  <c r="D2894" i="1"/>
  <c r="H3080" i="1"/>
  <c r="H3064" i="1"/>
  <c r="H3048" i="1"/>
  <c r="H3032" i="1"/>
  <c r="W3028" i="1"/>
  <c r="G3026" i="1"/>
  <c r="H3024" i="1"/>
  <c r="B3022" i="1"/>
  <c r="I3015" i="1"/>
  <c r="B3012" i="1"/>
  <c r="B3008" i="1"/>
  <c r="B3004" i="1"/>
  <c r="B3001" i="1"/>
  <c r="J2998" i="1"/>
  <c r="B2993" i="1"/>
  <c r="J2990" i="1"/>
  <c r="B2985" i="1"/>
  <c r="J2982" i="1"/>
  <c r="B2977" i="1"/>
  <c r="J2974" i="1"/>
  <c r="B2969" i="1"/>
  <c r="I2965" i="1"/>
  <c r="G2964" i="1"/>
  <c r="B2961" i="1"/>
  <c r="I2957" i="1"/>
  <c r="G2956" i="1"/>
  <c r="B2953" i="1"/>
  <c r="I2949" i="1"/>
  <c r="G2948" i="1"/>
  <c r="B2945" i="1"/>
  <c r="I2941" i="1"/>
  <c r="G2940" i="1"/>
  <c r="B2937" i="1"/>
  <c r="I2933" i="1"/>
  <c r="G2932" i="1"/>
  <c r="B2929" i="1"/>
  <c r="I2925" i="1"/>
  <c r="G2924" i="1"/>
  <c r="B2921" i="1"/>
  <c r="I2917" i="1"/>
  <c r="G2916" i="1"/>
  <c r="B2913" i="1"/>
  <c r="E2907" i="1"/>
  <c r="F2903" i="1"/>
  <c r="W2900" i="1"/>
  <c r="E2900" i="1"/>
  <c r="K2899" i="1"/>
  <c r="B2899" i="1"/>
  <c r="F2895" i="1"/>
  <c r="I2999" i="1"/>
  <c r="I2991" i="1"/>
  <c r="I2983" i="1"/>
  <c r="I2975" i="1"/>
  <c r="W2887" i="1"/>
  <c r="D2736" i="1"/>
  <c r="W2966" i="1"/>
  <c r="W2958" i="1"/>
  <c r="W2950" i="1"/>
  <c r="W2942" i="1"/>
  <c r="W2934" i="1"/>
  <c r="W2926" i="1"/>
  <c r="W2918" i="1"/>
  <c r="W2910" i="1"/>
  <c r="G2902" i="1"/>
  <c r="G2894" i="1"/>
  <c r="W2886" i="1"/>
  <c r="F2839" i="1"/>
  <c r="I2838" i="1"/>
  <c r="F2831" i="1"/>
  <c r="I2830" i="1"/>
  <c r="F2823" i="1"/>
  <c r="I2822" i="1"/>
  <c r="F2815" i="1"/>
  <c r="I2814" i="1"/>
  <c r="F2807" i="1"/>
  <c r="I2806" i="1"/>
  <c r="F2799" i="1"/>
  <c r="I2798" i="1"/>
  <c r="F2791" i="1"/>
  <c r="I2790" i="1"/>
  <c r="I2786" i="1"/>
  <c r="I2784" i="1"/>
  <c r="I2782" i="1"/>
  <c r="I2780" i="1"/>
  <c r="I2778" i="1"/>
  <c r="I2776" i="1"/>
  <c r="I2774" i="1"/>
  <c r="I2772" i="1"/>
  <c r="I2770" i="1"/>
  <c r="H2767" i="1"/>
  <c r="F2766" i="1"/>
  <c r="E2765" i="1"/>
  <c r="J2761" i="1"/>
  <c r="H2759" i="1"/>
  <c r="F2758" i="1"/>
  <c r="E2757" i="1"/>
  <c r="J2753" i="1"/>
  <c r="H2751" i="1"/>
  <c r="F2750" i="1"/>
  <c r="E2749" i="1"/>
  <c r="J2745" i="1"/>
  <c r="H2743" i="1"/>
  <c r="F2742" i="1"/>
  <c r="E2741" i="1"/>
  <c r="E2740" i="1"/>
  <c r="D2739" i="1"/>
  <c r="C2737" i="1"/>
  <c r="I2736" i="1"/>
  <c r="F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J3013" i="1"/>
  <c r="J3005" i="1"/>
  <c r="I2901" i="1"/>
  <c r="I2893" i="1"/>
  <c r="W2885" i="1"/>
  <c r="E2880" i="1"/>
  <c r="E2878" i="1"/>
  <c r="E2876" i="1"/>
  <c r="E2874" i="1"/>
  <c r="E2872" i="1"/>
  <c r="E2870" i="1"/>
  <c r="E2868" i="1"/>
  <c r="E2866" i="1"/>
  <c r="I2864" i="1"/>
  <c r="I2860" i="1"/>
  <c r="I2856" i="1"/>
  <c r="I2852" i="1"/>
  <c r="I2848" i="1"/>
  <c r="I2844" i="1"/>
  <c r="I2840" i="1"/>
  <c r="E2839" i="1"/>
  <c r="F2838" i="1"/>
  <c r="I2837" i="1"/>
  <c r="E2831" i="1"/>
  <c r="F2830" i="1"/>
  <c r="I2829" i="1"/>
  <c r="E2823" i="1"/>
  <c r="F2822" i="1"/>
  <c r="I2821" i="1"/>
  <c r="E2815" i="1"/>
  <c r="F2814" i="1"/>
  <c r="I2813" i="1"/>
  <c r="E2807" i="1"/>
  <c r="F2806" i="1"/>
  <c r="I2805" i="1"/>
  <c r="E2799" i="1"/>
  <c r="F2798" i="1"/>
  <c r="I2797" i="1"/>
  <c r="E2791" i="1"/>
  <c r="F2790" i="1"/>
  <c r="I2789" i="1"/>
  <c r="F2786" i="1"/>
  <c r="F2784" i="1"/>
  <c r="F2782" i="1"/>
  <c r="F2780" i="1"/>
  <c r="F2778" i="1"/>
  <c r="F2776" i="1"/>
  <c r="F2774" i="1"/>
  <c r="F2772" i="1"/>
  <c r="F2770" i="1"/>
  <c r="F2767" i="1"/>
  <c r="E2766" i="1"/>
  <c r="B2765" i="1"/>
  <c r="J2762" i="1"/>
  <c r="I2761" i="1"/>
  <c r="F2759" i="1"/>
  <c r="E2758" i="1"/>
  <c r="B2757" i="1"/>
  <c r="J2754" i="1"/>
  <c r="I2753" i="1"/>
  <c r="F2751" i="1"/>
  <c r="E2750" i="1"/>
  <c r="B2749" i="1"/>
  <c r="J2746" i="1"/>
  <c r="I2745" i="1"/>
  <c r="F2743" i="1"/>
  <c r="E2742" i="1"/>
  <c r="B2741" i="1"/>
  <c r="C2740" i="1"/>
  <c r="I2739" i="1"/>
  <c r="K2737" i="1"/>
  <c r="B2737" i="1"/>
  <c r="H2736" i="1"/>
  <c r="W2735" i="1"/>
  <c r="E2735" i="1"/>
  <c r="K2734" i="1"/>
  <c r="C2734" i="1"/>
  <c r="K2733" i="1"/>
  <c r="C2733" i="1"/>
  <c r="K2732" i="1"/>
  <c r="C2732" i="1"/>
  <c r="K2731" i="1"/>
  <c r="C2731" i="1"/>
  <c r="K2730" i="1"/>
  <c r="C2730" i="1"/>
  <c r="K2729" i="1"/>
  <c r="C2729" i="1"/>
  <c r="K2728" i="1"/>
  <c r="C2728" i="1"/>
  <c r="K2727" i="1"/>
  <c r="C2727" i="1"/>
  <c r="K2726" i="1"/>
  <c r="C2726" i="1"/>
  <c r="K2725" i="1"/>
  <c r="C2725" i="1"/>
  <c r="K2724" i="1"/>
  <c r="C2724" i="1"/>
  <c r="K2723" i="1"/>
  <c r="C2723" i="1"/>
  <c r="K2722" i="1"/>
  <c r="C2722" i="1"/>
  <c r="K2721" i="1"/>
  <c r="C2721" i="1"/>
  <c r="K2720" i="1"/>
  <c r="C2720" i="1"/>
  <c r="K2719" i="1"/>
  <c r="C2719" i="1"/>
  <c r="K2718" i="1"/>
  <c r="C2718" i="1"/>
  <c r="K2717" i="1"/>
  <c r="C2717" i="1"/>
  <c r="K2716" i="1"/>
  <c r="C2716" i="1"/>
  <c r="K2715" i="1"/>
  <c r="C2715" i="1"/>
  <c r="K2714" i="1"/>
  <c r="C2714" i="1"/>
  <c r="K2713" i="1"/>
  <c r="C2713" i="1"/>
  <c r="K2712" i="1"/>
  <c r="C2712" i="1"/>
  <c r="K2711" i="1"/>
  <c r="C2711" i="1"/>
  <c r="K2710" i="1"/>
  <c r="C2710" i="1"/>
  <c r="K2709" i="1"/>
  <c r="C2709" i="1"/>
  <c r="K2708" i="1"/>
  <c r="C2708" i="1"/>
  <c r="K2707" i="1"/>
  <c r="C2707" i="1"/>
  <c r="K2706" i="1"/>
  <c r="C2706" i="1"/>
  <c r="K2705" i="1"/>
  <c r="C2705" i="1"/>
  <c r="K2704" i="1"/>
  <c r="C2704" i="1"/>
  <c r="K2703" i="1"/>
  <c r="C2703" i="1"/>
  <c r="K2702" i="1"/>
  <c r="C2702" i="1"/>
  <c r="K2701" i="1"/>
  <c r="C2701" i="1"/>
  <c r="K2700" i="1"/>
  <c r="C2700" i="1"/>
  <c r="K2699" i="1"/>
  <c r="C2699" i="1"/>
  <c r="K2698" i="1"/>
  <c r="C2698" i="1"/>
  <c r="K2697" i="1"/>
  <c r="C2697" i="1"/>
  <c r="K2696" i="1"/>
  <c r="C2696" i="1"/>
  <c r="K2695" i="1"/>
  <c r="C2695" i="1"/>
  <c r="K2694" i="1"/>
  <c r="C2694" i="1"/>
  <c r="K2693" i="1"/>
  <c r="C2693" i="1"/>
  <c r="K2692" i="1"/>
  <c r="C2692" i="1"/>
  <c r="K2691" i="1"/>
  <c r="C2691" i="1"/>
  <c r="K2690" i="1"/>
  <c r="C2690" i="1"/>
  <c r="K2689" i="1"/>
  <c r="C2689" i="1"/>
  <c r="K2688" i="1"/>
  <c r="C2688" i="1"/>
  <c r="K2687" i="1"/>
  <c r="C2687" i="1"/>
  <c r="K2686" i="1"/>
  <c r="C2686" i="1"/>
  <c r="K2685" i="1"/>
  <c r="C2685" i="1"/>
  <c r="K2684" i="1"/>
  <c r="C2684" i="1"/>
  <c r="K2683" i="1"/>
  <c r="C2683" i="1"/>
  <c r="K2682" i="1"/>
  <c r="C2682" i="1"/>
  <c r="K2681" i="1"/>
  <c r="C2681" i="1"/>
  <c r="K2680" i="1"/>
  <c r="C2680" i="1"/>
  <c r="I2908" i="1"/>
  <c r="I2900" i="1"/>
  <c r="W2892" i="1"/>
  <c r="W2884" i="1"/>
  <c r="W2880" i="1"/>
  <c r="W2878" i="1"/>
  <c r="W2876" i="1"/>
  <c r="W2874" i="1"/>
  <c r="W2872" i="1"/>
  <c r="W2870" i="1"/>
  <c r="W2868" i="1"/>
  <c r="W2866" i="1"/>
  <c r="E2864" i="1"/>
  <c r="E2860" i="1"/>
  <c r="E2856" i="1"/>
  <c r="E2852" i="1"/>
  <c r="E2848" i="1"/>
  <c r="E2844" i="1"/>
  <c r="E2840" i="1"/>
  <c r="E2838" i="1"/>
  <c r="E2830" i="1"/>
  <c r="E2822" i="1"/>
  <c r="E2814" i="1"/>
  <c r="E2806" i="1"/>
  <c r="E2798" i="1"/>
  <c r="E2790" i="1"/>
  <c r="B2766" i="1"/>
  <c r="I2762" i="1"/>
  <c r="B2758" i="1"/>
  <c r="I2754" i="1"/>
  <c r="B2750" i="1"/>
  <c r="I2746" i="1"/>
  <c r="B2742" i="1"/>
  <c r="B2740" i="1"/>
  <c r="D2737" i="1"/>
  <c r="G2736" i="1"/>
  <c r="J2734" i="1"/>
  <c r="B2734" i="1"/>
  <c r="J2733" i="1"/>
  <c r="B2733" i="1"/>
  <c r="J2732" i="1"/>
  <c r="B2732" i="1"/>
  <c r="J2731" i="1"/>
  <c r="B2731" i="1"/>
  <c r="J2730" i="1"/>
  <c r="B2730" i="1"/>
  <c r="J2729" i="1"/>
  <c r="B2729" i="1"/>
  <c r="J2728" i="1"/>
  <c r="B2728" i="1"/>
  <c r="J2727" i="1"/>
  <c r="B2727" i="1"/>
  <c r="J2726" i="1"/>
  <c r="B2726" i="1"/>
  <c r="J2725" i="1"/>
  <c r="B2725" i="1"/>
  <c r="J2724" i="1"/>
  <c r="B2724" i="1"/>
  <c r="J2723" i="1"/>
  <c r="B2723" i="1"/>
  <c r="J2722" i="1"/>
  <c r="B2722" i="1"/>
  <c r="J2721" i="1"/>
  <c r="B2721" i="1"/>
  <c r="J2720" i="1"/>
  <c r="B2720" i="1"/>
  <c r="J2719" i="1"/>
  <c r="B2719" i="1"/>
  <c r="J2718" i="1"/>
  <c r="B2718" i="1"/>
  <c r="J2717" i="1"/>
  <c r="B2717" i="1"/>
  <c r="J2716" i="1"/>
  <c r="B2716" i="1"/>
  <c r="J2715" i="1"/>
  <c r="B2715" i="1"/>
  <c r="J2714" i="1"/>
  <c r="B2714" i="1"/>
  <c r="J2713" i="1"/>
  <c r="B2713" i="1"/>
  <c r="J2712" i="1"/>
  <c r="B2712" i="1"/>
  <c r="J2711" i="1"/>
  <c r="B2711" i="1"/>
  <c r="J2710" i="1"/>
  <c r="B2710" i="1"/>
  <c r="J2709" i="1"/>
  <c r="B2709" i="1"/>
  <c r="J2708" i="1"/>
  <c r="B2708" i="1"/>
  <c r="J2707" i="1"/>
  <c r="B2707" i="1"/>
  <c r="J2706" i="1"/>
  <c r="B2706" i="1"/>
  <c r="J2705" i="1"/>
  <c r="B2705" i="1"/>
  <c r="J2704" i="1"/>
  <c r="B2704" i="1"/>
  <c r="J2703" i="1"/>
  <c r="B2703" i="1"/>
  <c r="J2702" i="1"/>
  <c r="B2702" i="1"/>
  <c r="J2701" i="1"/>
  <c r="B2701" i="1"/>
  <c r="J2700" i="1"/>
  <c r="B2700" i="1"/>
  <c r="J2699" i="1"/>
  <c r="B2699" i="1"/>
  <c r="J2698" i="1"/>
  <c r="B2698" i="1"/>
  <c r="J2697" i="1"/>
  <c r="B2697" i="1"/>
  <c r="J2696" i="1"/>
  <c r="B2696" i="1"/>
  <c r="J2695" i="1"/>
  <c r="B2695" i="1"/>
  <c r="J2694" i="1"/>
  <c r="B2694" i="1"/>
  <c r="J2693" i="1"/>
  <c r="B2693" i="1"/>
  <c r="J2692" i="1"/>
  <c r="B2692" i="1"/>
  <c r="J2691" i="1"/>
  <c r="B2691" i="1"/>
  <c r="J2690" i="1"/>
  <c r="B2690" i="1"/>
  <c r="J2689" i="1"/>
  <c r="B2689" i="1"/>
  <c r="J2688" i="1"/>
  <c r="B2688" i="1"/>
  <c r="J2687" i="1"/>
  <c r="B2687" i="1"/>
  <c r="J2686" i="1"/>
  <c r="B2686" i="1"/>
  <c r="J2685" i="1"/>
  <c r="B2685" i="1"/>
  <c r="J2684" i="1"/>
  <c r="B2684" i="1"/>
  <c r="J2683" i="1"/>
  <c r="B2683" i="1"/>
  <c r="J2682" i="1"/>
  <c r="B2682" i="1"/>
  <c r="J2681" i="1"/>
  <c r="B2681" i="1"/>
  <c r="J2680" i="1"/>
  <c r="B2680" i="1"/>
  <c r="J2679" i="1"/>
  <c r="B2679" i="1"/>
  <c r="J2678" i="1"/>
  <c r="B2678" i="1"/>
  <c r="J2677" i="1"/>
  <c r="B2677" i="1"/>
  <c r="J2676" i="1"/>
  <c r="B2676" i="1"/>
  <c r="J2675" i="1"/>
  <c r="B2675" i="1"/>
  <c r="J2674" i="1"/>
  <c r="B2674" i="1"/>
  <c r="J2673" i="1"/>
  <c r="B2673" i="1"/>
  <c r="J2672" i="1"/>
  <c r="B2672" i="1"/>
  <c r="J2671" i="1"/>
  <c r="B2671" i="1"/>
  <c r="J2670" i="1"/>
  <c r="B2670" i="1"/>
  <c r="J2669" i="1"/>
  <c r="B2669" i="1"/>
  <c r="J2668" i="1"/>
  <c r="B2668" i="1"/>
  <c r="J2667" i="1"/>
  <c r="B2667" i="1"/>
  <c r="J2666" i="1"/>
  <c r="B2666" i="1"/>
  <c r="J2665" i="1"/>
  <c r="B2665" i="1"/>
  <c r="J2664" i="1"/>
  <c r="B2664" i="1"/>
  <c r="J2663" i="1"/>
  <c r="B2663" i="1"/>
  <c r="J2662" i="1"/>
  <c r="B2662" i="1"/>
  <c r="J2661" i="1"/>
  <c r="B2661" i="1"/>
  <c r="J2660" i="1"/>
  <c r="B2660" i="1"/>
  <c r="J2659" i="1"/>
  <c r="B2659" i="1"/>
  <c r="J2658" i="1"/>
  <c r="B2658" i="1"/>
  <c r="J2657" i="1"/>
  <c r="B2657" i="1"/>
  <c r="J2656" i="1"/>
  <c r="B2656" i="1"/>
  <c r="J2655" i="1"/>
  <c r="B2655" i="1"/>
  <c r="J2654" i="1"/>
  <c r="B2654" i="1"/>
  <c r="J2653" i="1"/>
  <c r="B2653" i="1"/>
  <c r="J2652" i="1"/>
  <c r="B2652" i="1"/>
  <c r="J2651" i="1"/>
  <c r="B2651" i="1"/>
  <c r="J2650" i="1"/>
  <c r="B2650" i="1"/>
  <c r="J2649" i="1"/>
  <c r="B2649" i="1"/>
  <c r="J2648" i="1"/>
  <c r="B2648" i="1"/>
  <c r="J2647" i="1"/>
  <c r="B2647" i="1"/>
  <c r="J2646" i="1"/>
  <c r="B2646" i="1"/>
  <c r="J2645" i="1"/>
  <c r="B2645" i="1"/>
  <c r="J2644" i="1"/>
  <c r="B2644" i="1"/>
  <c r="J2643" i="1"/>
  <c r="B2643" i="1"/>
  <c r="J2642" i="1"/>
  <c r="B2642" i="1"/>
  <c r="J2641" i="1"/>
  <c r="B2641" i="1"/>
  <c r="J2640" i="1"/>
  <c r="B2640" i="1"/>
  <c r="J2639" i="1"/>
  <c r="B2639" i="1"/>
  <c r="J2638" i="1"/>
  <c r="B2638" i="1"/>
  <c r="J2637" i="1"/>
  <c r="B2637" i="1"/>
  <c r="J2636" i="1"/>
  <c r="B2636" i="1"/>
  <c r="J2635" i="1"/>
  <c r="B2635" i="1"/>
  <c r="J2634" i="1"/>
  <c r="B2634" i="1"/>
  <c r="J2633" i="1"/>
  <c r="B2633" i="1"/>
  <c r="J2632" i="1"/>
  <c r="B2632" i="1"/>
  <c r="J2631" i="1"/>
  <c r="B2631" i="1"/>
  <c r="J2630" i="1"/>
  <c r="B2630" i="1"/>
  <c r="J2629" i="1"/>
  <c r="B2629" i="1"/>
  <c r="J2628" i="1"/>
  <c r="B2628" i="1"/>
  <c r="J2627" i="1"/>
  <c r="B2627" i="1"/>
  <c r="J2626" i="1"/>
  <c r="B2626" i="1"/>
  <c r="J2625" i="1"/>
  <c r="B2625" i="1"/>
  <c r="J2624" i="1"/>
  <c r="B2624" i="1"/>
  <c r="J2623" i="1"/>
  <c r="B2623" i="1"/>
  <c r="J2622" i="1"/>
  <c r="B2622" i="1"/>
  <c r="J2621" i="1"/>
  <c r="B2621" i="1"/>
  <c r="J2620" i="1"/>
  <c r="B2620" i="1"/>
  <c r="J2619" i="1"/>
  <c r="B2619" i="1"/>
  <c r="J2618" i="1"/>
  <c r="B2618" i="1"/>
  <c r="J2617" i="1"/>
  <c r="B2617" i="1"/>
  <c r="J2616" i="1"/>
  <c r="B2616" i="1"/>
  <c r="J2615" i="1"/>
  <c r="B2615" i="1"/>
  <c r="J2614" i="1"/>
  <c r="B2614" i="1"/>
  <c r="J2613" i="1"/>
  <c r="B2613" i="1"/>
  <c r="J2612" i="1"/>
  <c r="B2612" i="1"/>
  <c r="J2611" i="1"/>
  <c r="B2611" i="1"/>
  <c r="J2610" i="1"/>
  <c r="B2610" i="1"/>
  <c r="J2609" i="1"/>
  <c r="B2609" i="1"/>
  <c r="J2608" i="1"/>
  <c r="B2608" i="1"/>
  <c r="J2607" i="1"/>
  <c r="B2607" i="1"/>
  <c r="J2606" i="1"/>
  <c r="B2606" i="1"/>
  <c r="J2605" i="1"/>
  <c r="B2605" i="1"/>
  <c r="J2604" i="1"/>
  <c r="B2604" i="1"/>
  <c r="J2603" i="1"/>
  <c r="B2603" i="1"/>
  <c r="J2602" i="1"/>
  <c r="B2602" i="1"/>
  <c r="J2971" i="1"/>
  <c r="W2963" i="1"/>
  <c r="W2955" i="1"/>
  <c r="W2947" i="1"/>
  <c r="W2939" i="1"/>
  <c r="W2931" i="1"/>
  <c r="W2923" i="1"/>
  <c r="W2915" i="1"/>
  <c r="J2907" i="1"/>
  <c r="W2899" i="1"/>
  <c r="W2891" i="1"/>
  <c r="W2883" i="1"/>
  <c r="H2762" i="1"/>
  <c r="H2754" i="1"/>
  <c r="H2746" i="1"/>
  <c r="F2736" i="1"/>
  <c r="W2970" i="1"/>
  <c r="W2962" i="1"/>
  <c r="W2954" i="1"/>
  <c r="W2946" i="1"/>
  <c r="W2938" i="1"/>
  <c r="W2930" i="1"/>
  <c r="W2922" i="1"/>
  <c r="W2914" i="1"/>
  <c r="I2906" i="1"/>
  <c r="G2898" i="1"/>
  <c r="W2890" i="1"/>
  <c r="W2882" i="1"/>
  <c r="F2835" i="1"/>
  <c r="I2834" i="1"/>
  <c r="F2827" i="1"/>
  <c r="I2826" i="1"/>
  <c r="F2819" i="1"/>
  <c r="I2818" i="1"/>
  <c r="F2811" i="1"/>
  <c r="I2810" i="1"/>
  <c r="F2803" i="1"/>
  <c r="I2802" i="1"/>
  <c r="F2795" i="1"/>
  <c r="I2794" i="1"/>
  <c r="J2765" i="1"/>
  <c r="F2762" i="1"/>
  <c r="E2761" i="1"/>
  <c r="J2757" i="1"/>
  <c r="F2754" i="1"/>
  <c r="E2753" i="1"/>
  <c r="J2749" i="1"/>
  <c r="F2746" i="1"/>
  <c r="E2745" i="1"/>
  <c r="J2741" i="1"/>
  <c r="J2740" i="1"/>
  <c r="H2737" i="1"/>
  <c r="W2736" i="1"/>
  <c r="E2736" i="1"/>
  <c r="D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J3009" i="1"/>
  <c r="J3001" i="1"/>
  <c r="J2993" i="1"/>
  <c r="J2985" i="1"/>
  <c r="J2977" i="1"/>
  <c r="G2969" i="1"/>
  <c r="G2961" i="1"/>
  <c r="G2953" i="1"/>
  <c r="G2945" i="1"/>
  <c r="G2937" i="1"/>
  <c r="G2929" i="1"/>
  <c r="G2921" i="1"/>
  <c r="G2913" i="1"/>
  <c r="I2897" i="1"/>
  <c r="W2889" i="1"/>
  <c r="E2881" i="1"/>
  <c r="E2879" i="1"/>
  <c r="E2877" i="1"/>
  <c r="E2875" i="1"/>
  <c r="E2873" i="1"/>
  <c r="E2871" i="1"/>
  <c r="E2869" i="1"/>
  <c r="E2867" i="1"/>
  <c r="E2865" i="1"/>
  <c r="I2862" i="1"/>
  <c r="I2858" i="1"/>
  <c r="I2854" i="1"/>
  <c r="I2850" i="1"/>
  <c r="I2846" i="1"/>
  <c r="I2842" i="1"/>
  <c r="E2835" i="1"/>
  <c r="F2834" i="1"/>
  <c r="I2833" i="1"/>
  <c r="E2827" i="1"/>
  <c r="F2826" i="1"/>
  <c r="I2825" i="1"/>
  <c r="E2819" i="1"/>
  <c r="F2818" i="1"/>
  <c r="I2817" i="1"/>
  <c r="E2811" i="1"/>
  <c r="F2810" i="1"/>
  <c r="I2809" i="1"/>
  <c r="E2803" i="1"/>
  <c r="F2802" i="1"/>
  <c r="I2801" i="1"/>
  <c r="E2795" i="1"/>
  <c r="F2794" i="1"/>
  <c r="I2793" i="1"/>
  <c r="F2787" i="1"/>
  <c r="F2785" i="1"/>
  <c r="F2783" i="1"/>
  <c r="F2781" i="1"/>
  <c r="F2779" i="1"/>
  <c r="F2777" i="1"/>
  <c r="F2775" i="1"/>
  <c r="F2773" i="1"/>
  <c r="F2771" i="1"/>
  <c r="F2769" i="1"/>
  <c r="J2766" i="1"/>
  <c r="I2765" i="1"/>
  <c r="H2764" i="1"/>
  <c r="F2763" i="1"/>
  <c r="E2762" i="1"/>
  <c r="B2761" i="1"/>
  <c r="J2758" i="1"/>
  <c r="I2757" i="1"/>
  <c r="H2756" i="1"/>
  <c r="F2755" i="1"/>
  <c r="E2754" i="1"/>
  <c r="B2753" i="1"/>
  <c r="J2750" i="1"/>
  <c r="I2749" i="1"/>
  <c r="H2748" i="1"/>
  <c r="F2747" i="1"/>
  <c r="E2746" i="1"/>
  <c r="B2745" i="1"/>
  <c r="J2742" i="1"/>
  <c r="I2741" i="1"/>
  <c r="I2740" i="1"/>
  <c r="W2739" i="1"/>
  <c r="E2739" i="1"/>
  <c r="D2738" i="1"/>
  <c r="G2737" i="1"/>
  <c r="C2736" i="1"/>
  <c r="I2735" i="1"/>
  <c r="G2734" i="1"/>
  <c r="W2733" i="1"/>
  <c r="G2733" i="1"/>
  <c r="W2732" i="1"/>
  <c r="G2732" i="1"/>
  <c r="W2731" i="1"/>
  <c r="G2731" i="1"/>
  <c r="W2730" i="1"/>
  <c r="G2730" i="1"/>
  <c r="W2729" i="1"/>
  <c r="G2729" i="1"/>
  <c r="W2728" i="1"/>
  <c r="G2728" i="1"/>
  <c r="W2727" i="1"/>
  <c r="G2727" i="1"/>
  <c r="W2726" i="1"/>
  <c r="G2726" i="1"/>
  <c r="W2725" i="1"/>
  <c r="G2725" i="1"/>
  <c r="W2724" i="1"/>
  <c r="G2724" i="1"/>
  <c r="W2723" i="1"/>
  <c r="G2723" i="1"/>
  <c r="W2722" i="1"/>
  <c r="G2722" i="1"/>
  <c r="W2721" i="1"/>
  <c r="G2721" i="1"/>
  <c r="W2720" i="1"/>
  <c r="G2720" i="1"/>
  <c r="W2719" i="1"/>
  <c r="G2719" i="1"/>
  <c r="W2718" i="1"/>
  <c r="G2718" i="1"/>
  <c r="W2717" i="1"/>
  <c r="G2717" i="1"/>
  <c r="W2716" i="1"/>
  <c r="G2716" i="1"/>
  <c r="W2715" i="1"/>
  <c r="G2715" i="1"/>
  <c r="W2714" i="1"/>
  <c r="G2714" i="1"/>
  <c r="W2713" i="1"/>
  <c r="G2713" i="1"/>
  <c r="W2712" i="1"/>
  <c r="G2712" i="1"/>
  <c r="W2711" i="1"/>
  <c r="G2711" i="1"/>
  <c r="W2710" i="1"/>
  <c r="G2710" i="1"/>
  <c r="W2709" i="1"/>
  <c r="G2709" i="1"/>
  <c r="W2708" i="1"/>
  <c r="G2708" i="1"/>
  <c r="W2707" i="1"/>
  <c r="G2707" i="1"/>
  <c r="W2706" i="1"/>
  <c r="G2706" i="1"/>
  <c r="W2705" i="1"/>
  <c r="G2705" i="1"/>
  <c r="W2704" i="1"/>
  <c r="G2704" i="1"/>
  <c r="W2703" i="1"/>
  <c r="G2703" i="1"/>
  <c r="W2702" i="1"/>
  <c r="G2702" i="1"/>
  <c r="W2701" i="1"/>
  <c r="G2701" i="1"/>
  <c r="W2700" i="1"/>
  <c r="G2700" i="1"/>
  <c r="W2699" i="1"/>
  <c r="G2699" i="1"/>
  <c r="W2698" i="1"/>
  <c r="G2698" i="1"/>
  <c r="W2697" i="1"/>
  <c r="G2697" i="1"/>
  <c r="W2696" i="1"/>
  <c r="G2696" i="1"/>
  <c r="W2695" i="1"/>
  <c r="G2695" i="1"/>
  <c r="W2694" i="1"/>
  <c r="G2694" i="1"/>
  <c r="W2693" i="1"/>
  <c r="G2693" i="1"/>
  <c r="W2692" i="1"/>
  <c r="G2692" i="1"/>
  <c r="W2691" i="1"/>
  <c r="G2691" i="1"/>
  <c r="W2690" i="1"/>
  <c r="G2690" i="1"/>
  <c r="W2689" i="1"/>
  <c r="G2689" i="1"/>
  <c r="W2688" i="1"/>
  <c r="G2688" i="1"/>
  <c r="W2687" i="1"/>
  <c r="G2687" i="1"/>
  <c r="W2686" i="1"/>
  <c r="G2686" i="1"/>
  <c r="W2685" i="1"/>
  <c r="G2685" i="1"/>
  <c r="W2684" i="1"/>
  <c r="G2684" i="1"/>
  <c r="W2683" i="1"/>
  <c r="G2683" i="1"/>
  <c r="W2682" i="1"/>
  <c r="G2682" i="1"/>
  <c r="W2681" i="1"/>
  <c r="G2681" i="1"/>
  <c r="W2680" i="1"/>
  <c r="G2680" i="1"/>
  <c r="W2679" i="1"/>
  <c r="G2679" i="1"/>
  <c r="W2678" i="1"/>
  <c r="G2678" i="1"/>
  <c r="W2677" i="1"/>
  <c r="G2677" i="1"/>
  <c r="W2676" i="1"/>
  <c r="G2676" i="1"/>
  <c r="W2675" i="1"/>
  <c r="G2675" i="1"/>
  <c r="W2674" i="1"/>
  <c r="G2674" i="1"/>
  <c r="W2673" i="1"/>
  <c r="G2673" i="1"/>
  <c r="E3000" i="1"/>
  <c r="J2992" i="1"/>
  <c r="J2984" i="1"/>
  <c r="J2976" i="1"/>
  <c r="I2904" i="1"/>
  <c r="W2888" i="1"/>
  <c r="W2881" i="1"/>
  <c r="W2879" i="1"/>
  <c r="W2877" i="1"/>
  <c r="W2875" i="1"/>
  <c r="W2873" i="1"/>
  <c r="W2871" i="1"/>
  <c r="W2869" i="1"/>
  <c r="W2867" i="1"/>
  <c r="W2865" i="1"/>
  <c r="E2862" i="1"/>
  <c r="E2858" i="1"/>
  <c r="E2854" i="1"/>
  <c r="E2850" i="1"/>
  <c r="E2846" i="1"/>
  <c r="E2842" i="1"/>
  <c r="E2834" i="1"/>
  <c r="E2826" i="1"/>
  <c r="E2818" i="1"/>
  <c r="E2810" i="1"/>
  <c r="E2802" i="1"/>
  <c r="E2794" i="1"/>
  <c r="I2766" i="1"/>
  <c r="H2765" i="1"/>
  <c r="B2762" i="1"/>
  <c r="I2758" i="1"/>
  <c r="H2757" i="1"/>
  <c r="B2754" i="1"/>
  <c r="I2750" i="1"/>
  <c r="H2749" i="1"/>
  <c r="B2746" i="1"/>
  <c r="I2742" i="1"/>
  <c r="H2741" i="1"/>
  <c r="H2740" i="1"/>
  <c r="F2737" i="1"/>
  <c r="K2736" i="1"/>
  <c r="B2736" i="1"/>
  <c r="W2734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J2783" i="1"/>
  <c r="J2775" i="1"/>
  <c r="C2678" i="1"/>
  <c r="H2675" i="1"/>
  <c r="C2674" i="1"/>
  <c r="E2673" i="1"/>
  <c r="G2672" i="1"/>
  <c r="K2671" i="1"/>
  <c r="W2669" i="1"/>
  <c r="E2669" i="1"/>
  <c r="G2668" i="1"/>
  <c r="K2667" i="1"/>
  <c r="W2665" i="1"/>
  <c r="E2665" i="1"/>
  <c r="G2664" i="1"/>
  <c r="K2663" i="1"/>
  <c r="W2661" i="1"/>
  <c r="E2661" i="1"/>
  <c r="G2660" i="1"/>
  <c r="K2659" i="1"/>
  <c r="W2657" i="1"/>
  <c r="E2657" i="1"/>
  <c r="G2656" i="1"/>
  <c r="K2655" i="1"/>
  <c r="W2653" i="1"/>
  <c r="E2653" i="1"/>
  <c r="G2652" i="1"/>
  <c r="K2651" i="1"/>
  <c r="W2649" i="1"/>
  <c r="E2649" i="1"/>
  <c r="G2648" i="1"/>
  <c r="K2647" i="1"/>
  <c r="W2645" i="1"/>
  <c r="E2645" i="1"/>
  <c r="G2644" i="1"/>
  <c r="K2643" i="1"/>
  <c r="W2641" i="1"/>
  <c r="E2641" i="1"/>
  <c r="G2640" i="1"/>
  <c r="K2639" i="1"/>
  <c r="W2637" i="1"/>
  <c r="E2637" i="1"/>
  <c r="G2636" i="1"/>
  <c r="K2635" i="1"/>
  <c r="W2633" i="1"/>
  <c r="E2633" i="1"/>
  <c r="G2632" i="1"/>
  <c r="K2631" i="1"/>
  <c r="E2630" i="1"/>
  <c r="K2629" i="1"/>
  <c r="D2628" i="1"/>
  <c r="H2626" i="1"/>
  <c r="C2625" i="1"/>
  <c r="W2623" i="1"/>
  <c r="G2623" i="1"/>
  <c r="E2622" i="1"/>
  <c r="K2621" i="1"/>
  <c r="D2620" i="1"/>
  <c r="H2618" i="1"/>
  <c r="C2617" i="1"/>
  <c r="W2615" i="1"/>
  <c r="G2615" i="1"/>
  <c r="E2614" i="1"/>
  <c r="K2613" i="1"/>
  <c r="D2612" i="1"/>
  <c r="H2610" i="1"/>
  <c r="C2609" i="1"/>
  <c r="W2607" i="1"/>
  <c r="G2607" i="1"/>
  <c r="E2606" i="1"/>
  <c r="K2605" i="1"/>
  <c r="D2604" i="1"/>
  <c r="H2602" i="1"/>
  <c r="D2601" i="1"/>
  <c r="D2600" i="1"/>
  <c r="D2599" i="1"/>
  <c r="D2598" i="1"/>
  <c r="D2597" i="1"/>
  <c r="D2596" i="1"/>
  <c r="D2595" i="1"/>
  <c r="H2594" i="1"/>
  <c r="W2593" i="1"/>
  <c r="B2593" i="1"/>
  <c r="F2592" i="1"/>
  <c r="J2591" i="1"/>
  <c r="C2590" i="1"/>
  <c r="G2589" i="1"/>
  <c r="K2588" i="1"/>
  <c r="E2588" i="1"/>
  <c r="D2587" i="1"/>
  <c r="H2586" i="1"/>
  <c r="W2585" i="1"/>
  <c r="B2585" i="1"/>
  <c r="F2584" i="1"/>
  <c r="J2583" i="1"/>
  <c r="C2582" i="1"/>
  <c r="G2581" i="1"/>
  <c r="K2580" i="1"/>
  <c r="E2580" i="1"/>
  <c r="D2579" i="1"/>
  <c r="H2578" i="1"/>
  <c r="W2577" i="1"/>
  <c r="B2577" i="1"/>
  <c r="F2576" i="1"/>
  <c r="J2575" i="1"/>
  <c r="C2574" i="1"/>
  <c r="G2573" i="1"/>
  <c r="K2572" i="1"/>
  <c r="E2572" i="1"/>
  <c r="D2571" i="1"/>
  <c r="H2570" i="1"/>
  <c r="W2569" i="1"/>
  <c r="B2569" i="1"/>
  <c r="F2568" i="1"/>
  <c r="J2567" i="1"/>
  <c r="C2566" i="1"/>
  <c r="G2565" i="1"/>
  <c r="K2564" i="1"/>
  <c r="E2564" i="1"/>
  <c r="D2563" i="1"/>
  <c r="H2562" i="1"/>
  <c r="W2561" i="1"/>
  <c r="B2561" i="1"/>
  <c r="F2560" i="1"/>
  <c r="J2559" i="1"/>
  <c r="C2558" i="1"/>
  <c r="G2557" i="1"/>
  <c r="K2556" i="1"/>
  <c r="E2556" i="1"/>
  <c r="D2555" i="1"/>
  <c r="H2554" i="1"/>
  <c r="W2553" i="1"/>
  <c r="B2553" i="1"/>
  <c r="F2552" i="1"/>
  <c r="J2551" i="1"/>
  <c r="C2550" i="1"/>
  <c r="G2549" i="1"/>
  <c r="K2548" i="1"/>
  <c r="E2548" i="1"/>
  <c r="D2547" i="1"/>
  <c r="H2546" i="1"/>
  <c r="W2545" i="1"/>
  <c r="B2545" i="1"/>
  <c r="F2544" i="1"/>
  <c r="J2543" i="1"/>
  <c r="C2542" i="1"/>
  <c r="G2541" i="1"/>
  <c r="K2540" i="1"/>
  <c r="E2540" i="1"/>
  <c r="D2539" i="1"/>
  <c r="H2538" i="1"/>
  <c r="W2537" i="1"/>
  <c r="B2537" i="1"/>
  <c r="F2536" i="1"/>
  <c r="J2535" i="1"/>
  <c r="C2534" i="1"/>
  <c r="G2533" i="1"/>
  <c r="K2532" i="1"/>
  <c r="E2532" i="1"/>
  <c r="D2531" i="1"/>
  <c r="H2530" i="1"/>
  <c r="W2529" i="1"/>
  <c r="B2529" i="1"/>
  <c r="F2528" i="1"/>
  <c r="J2527" i="1"/>
  <c r="C2526" i="1"/>
  <c r="G2525" i="1"/>
  <c r="K2524" i="1"/>
  <c r="E2524" i="1"/>
  <c r="D2523" i="1"/>
  <c r="H2522" i="1"/>
  <c r="W2521" i="1"/>
  <c r="B2521" i="1"/>
  <c r="F2520" i="1"/>
  <c r="J2519" i="1"/>
  <c r="C2518" i="1"/>
  <c r="G2517" i="1"/>
  <c r="K2516" i="1"/>
  <c r="E2516" i="1"/>
  <c r="D2515" i="1"/>
  <c r="H2514" i="1"/>
  <c r="W2513" i="1"/>
  <c r="B2513" i="1"/>
  <c r="F2512" i="1"/>
  <c r="J2511" i="1"/>
  <c r="C2510" i="1"/>
  <c r="G2509" i="1"/>
  <c r="K2508" i="1"/>
  <c r="E2508" i="1"/>
  <c r="D2507" i="1"/>
  <c r="H2506" i="1"/>
  <c r="W2505" i="1"/>
  <c r="B2505" i="1"/>
  <c r="F2504" i="1"/>
  <c r="J2503" i="1"/>
  <c r="C2502" i="1"/>
  <c r="G2501" i="1"/>
  <c r="K2500" i="1"/>
  <c r="E2500" i="1"/>
  <c r="D2499" i="1"/>
  <c r="H2498" i="1"/>
  <c r="W2497" i="1"/>
  <c r="B2497" i="1"/>
  <c r="F2496" i="1"/>
  <c r="J2495" i="1"/>
  <c r="C2494" i="1"/>
  <c r="G2493" i="1"/>
  <c r="K2492" i="1"/>
  <c r="E2492" i="1"/>
  <c r="D2491" i="1"/>
  <c r="H2490" i="1"/>
  <c r="W2489" i="1"/>
  <c r="B2489" i="1"/>
  <c r="F2488" i="1"/>
  <c r="J2487" i="1"/>
  <c r="C2486" i="1"/>
  <c r="G2485" i="1"/>
  <c r="K2484" i="1"/>
  <c r="E2484" i="1"/>
  <c r="D2483" i="1"/>
  <c r="H2482" i="1"/>
  <c r="E2478" i="1"/>
  <c r="E2470" i="1"/>
  <c r="E2462" i="1"/>
  <c r="E2454" i="1"/>
  <c r="E2446" i="1"/>
  <c r="E2438" i="1"/>
  <c r="E2430" i="1"/>
  <c r="E2422" i="1"/>
  <c r="E2414" i="1"/>
  <c r="E2406" i="1"/>
  <c r="E2398" i="1"/>
  <c r="E2390" i="1"/>
  <c r="H2735" i="1"/>
  <c r="E2731" i="1"/>
  <c r="E2727" i="1"/>
  <c r="E2723" i="1"/>
  <c r="E2719" i="1"/>
  <c r="E2715" i="1"/>
  <c r="E2711" i="1"/>
  <c r="E2707" i="1"/>
  <c r="E2703" i="1"/>
  <c r="E2699" i="1"/>
  <c r="E2695" i="1"/>
  <c r="E2691" i="1"/>
  <c r="E2687" i="1"/>
  <c r="E2683" i="1"/>
  <c r="E2678" i="1"/>
  <c r="K2676" i="1"/>
  <c r="C2675" i="1"/>
  <c r="E2674" i="1"/>
  <c r="C2672" i="1"/>
  <c r="H2671" i="1"/>
  <c r="C2668" i="1"/>
  <c r="H2667" i="1"/>
  <c r="C2664" i="1"/>
  <c r="H2663" i="1"/>
  <c r="C2660" i="1"/>
  <c r="H2659" i="1"/>
  <c r="C2656" i="1"/>
  <c r="H2655" i="1"/>
  <c r="C2652" i="1"/>
  <c r="H2651" i="1"/>
  <c r="C2648" i="1"/>
  <c r="H2647" i="1"/>
  <c r="C2644" i="1"/>
  <c r="H2643" i="1"/>
  <c r="C2640" i="1"/>
  <c r="H2639" i="1"/>
  <c r="C2636" i="1"/>
  <c r="H2635" i="1"/>
  <c r="C2632" i="1"/>
  <c r="H2631" i="1"/>
  <c r="H2629" i="1"/>
  <c r="C2628" i="1"/>
  <c r="W2626" i="1"/>
  <c r="G2626" i="1"/>
  <c r="E2625" i="1"/>
  <c r="K2624" i="1"/>
  <c r="D2623" i="1"/>
  <c r="H2621" i="1"/>
  <c r="C2620" i="1"/>
  <c r="W2618" i="1"/>
  <c r="G2618" i="1"/>
  <c r="E2617" i="1"/>
  <c r="K2616" i="1"/>
  <c r="D2615" i="1"/>
  <c r="H2613" i="1"/>
  <c r="C2612" i="1"/>
  <c r="W2610" i="1"/>
  <c r="G2610" i="1"/>
  <c r="E2609" i="1"/>
  <c r="K2608" i="1"/>
  <c r="D2607" i="1"/>
  <c r="H2605" i="1"/>
  <c r="C2604" i="1"/>
  <c r="W2602" i="1"/>
  <c r="G2602" i="1"/>
  <c r="C2601" i="1"/>
  <c r="C2600" i="1"/>
  <c r="C2599" i="1"/>
  <c r="C2598" i="1"/>
  <c r="C2597" i="1"/>
  <c r="C2596" i="1"/>
  <c r="C2595" i="1"/>
  <c r="G2594" i="1"/>
  <c r="K2593" i="1"/>
  <c r="E2593" i="1"/>
  <c r="D2592" i="1"/>
  <c r="H2591" i="1"/>
  <c r="W2590" i="1"/>
  <c r="B2590" i="1"/>
  <c r="F2589" i="1"/>
  <c r="J2588" i="1"/>
  <c r="C2587" i="1"/>
  <c r="G2586" i="1"/>
  <c r="K2585" i="1"/>
  <c r="E2585" i="1"/>
  <c r="D2584" i="1"/>
  <c r="H2583" i="1"/>
  <c r="W2582" i="1"/>
  <c r="B2582" i="1"/>
  <c r="F2581" i="1"/>
  <c r="J2580" i="1"/>
  <c r="C2579" i="1"/>
  <c r="G2578" i="1"/>
  <c r="K2577" i="1"/>
  <c r="E2577" i="1"/>
  <c r="D2576" i="1"/>
  <c r="H2575" i="1"/>
  <c r="W2574" i="1"/>
  <c r="B2574" i="1"/>
  <c r="F2573" i="1"/>
  <c r="J2572" i="1"/>
  <c r="C2571" i="1"/>
  <c r="G2570" i="1"/>
  <c r="K2569" i="1"/>
  <c r="E2569" i="1"/>
  <c r="D2568" i="1"/>
  <c r="H2567" i="1"/>
  <c r="W2566" i="1"/>
  <c r="B2566" i="1"/>
  <c r="F2565" i="1"/>
  <c r="J2564" i="1"/>
  <c r="C2563" i="1"/>
  <c r="G2562" i="1"/>
  <c r="K2561" i="1"/>
  <c r="E2561" i="1"/>
  <c r="D2560" i="1"/>
  <c r="H2559" i="1"/>
  <c r="W2558" i="1"/>
  <c r="B2558" i="1"/>
  <c r="F2557" i="1"/>
  <c r="J2556" i="1"/>
  <c r="C2555" i="1"/>
  <c r="G2554" i="1"/>
  <c r="K2553" i="1"/>
  <c r="E2553" i="1"/>
  <c r="D2552" i="1"/>
  <c r="H2551" i="1"/>
  <c r="W2550" i="1"/>
  <c r="B2550" i="1"/>
  <c r="F2549" i="1"/>
  <c r="J2548" i="1"/>
  <c r="C2547" i="1"/>
  <c r="G2546" i="1"/>
  <c r="K2545" i="1"/>
  <c r="E2545" i="1"/>
  <c r="D2544" i="1"/>
  <c r="H2543" i="1"/>
  <c r="W2542" i="1"/>
  <c r="B2542" i="1"/>
  <c r="F2541" i="1"/>
  <c r="J2540" i="1"/>
  <c r="C2539" i="1"/>
  <c r="G2538" i="1"/>
  <c r="K2537" i="1"/>
  <c r="E2537" i="1"/>
  <c r="D2536" i="1"/>
  <c r="H2535" i="1"/>
  <c r="W2534" i="1"/>
  <c r="B2534" i="1"/>
  <c r="F2533" i="1"/>
  <c r="J2532" i="1"/>
  <c r="C2531" i="1"/>
  <c r="G2530" i="1"/>
  <c r="K2529" i="1"/>
  <c r="E2529" i="1"/>
  <c r="D2528" i="1"/>
  <c r="H2527" i="1"/>
  <c r="W2526" i="1"/>
  <c r="B2526" i="1"/>
  <c r="F2525" i="1"/>
  <c r="J2524" i="1"/>
  <c r="C2523" i="1"/>
  <c r="G2522" i="1"/>
  <c r="K2521" i="1"/>
  <c r="E2521" i="1"/>
  <c r="D2520" i="1"/>
  <c r="H2519" i="1"/>
  <c r="W2518" i="1"/>
  <c r="B2518" i="1"/>
  <c r="F2517" i="1"/>
  <c r="J2516" i="1"/>
  <c r="C2515" i="1"/>
  <c r="G2514" i="1"/>
  <c r="K2513" i="1"/>
  <c r="E2513" i="1"/>
  <c r="D2512" i="1"/>
  <c r="H2511" i="1"/>
  <c r="W2510" i="1"/>
  <c r="B2510" i="1"/>
  <c r="F2509" i="1"/>
  <c r="J2508" i="1"/>
  <c r="C2507" i="1"/>
  <c r="G2506" i="1"/>
  <c r="K2505" i="1"/>
  <c r="E2505" i="1"/>
  <c r="D2504" i="1"/>
  <c r="H2503" i="1"/>
  <c r="W2502" i="1"/>
  <c r="B2502" i="1"/>
  <c r="F2501" i="1"/>
  <c r="J2500" i="1"/>
  <c r="C2499" i="1"/>
  <c r="G2498" i="1"/>
  <c r="K2497" i="1"/>
  <c r="E2497" i="1"/>
  <c r="D2496" i="1"/>
  <c r="H2495" i="1"/>
  <c r="W2494" i="1"/>
  <c r="B2494" i="1"/>
  <c r="F2493" i="1"/>
  <c r="J2492" i="1"/>
  <c r="C2491" i="1"/>
  <c r="G2490" i="1"/>
  <c r="K2489" i="1"/>
  <c r="E2489" i="1"/>
  <c r="D2488" i="1"/>
  <c r="H2487" i="1"/>
  <c r="W2486" i="1"/>
  <c r="B2486" i="1"/>
  <c r="F2485" i="1"/>
  <c r="J2484" i="1"/>
  <c r="C2483" i="1"/>
  <c r="G2482" i="1"/>
  <c r="G2480" i="1"/>
  <c r="C2479" i="1"/>
  <c r="I2478" i="1"/>
  <c r="F2477" i="1"/>
  <c r="K2476" i="1"/>
  <c r="J2781" i="1"/>
  <c r="J2773" i="1"/>
  <c r="H2739" i="1"/>
  <c r="K2679" i="1"/>
  <c r="C2676" i="1"/>
  <c r="E2675" i="1"/>
  <c r="W2672" i="1"/>
  <c r="E2672" i="1"/>
  <c r="G2671" i="1"/>
  <c r="K2670" i="1"/>
  <c r="W2668" i="1"/>
  <c r="E2668" i="1"/>
  <c r="G2667" i="1"/>
  <c r="K2666" i="1"/>
  <c r="W2664" i="1"/>
  <c r="E2664" i="1"/>
  <c r="G2663" i="1"/>
  <c r="K2662" i="1"/>
  <c r="W2660" i="1"/>
  <c r="E2660" i="1"/>
  <c r="G2659" i="1"/>
  <c r="K2658" i="1"/>
  <c r="W2656" i="1"/>
  <c r="E2656" i="1"/>
  <c r="G2655" i="1"/>
  <c r="K2654" i="1"/>
  <c r="W2652" i="1"/>
  <c r="E2652" i="1"/>
  <c r="G2651" i="1"/>
  <c r="K2650" i="1"/>
  <c r="W2648" i="1"/>
  <c r="E2648" i="1"/>
  <c r="G2647" i="1"/>
  <c r="K2646" i="1"/>
  <c r="W2644" i="1"/>
  <c r="E2644" i="1"/>
  <c r="G2643" i="1"/>
  <c r="K2642" i="1"/>
  <c r="W2640" i="1"/>
  <c r="E2640" i="1"/>
  <c r="G2639" i="1"/>
  <c r="K2638" i="1"/>
  <c r="W2636" i="1"/>
  <c r="E2636" i="1"/>
  <c r="G2635" i="1"/>
  <c r="K2634" i="1"/>
  <c r="W2632" i="1"/>
  <c r="E2632" i="1"/>
  <c r="G2631" i="1"/>
  <c r="W2629" i="1"/>
  <c r="G2629" i="1"/>
  <c r="E2628" i="1"/>
  <c r="K2627" i="1"/>
  <c r="D2626" i="1"/>
  <c r="H2624" i="1"/>
  <c r="C2623" i="1"/>
  <c r="W2621" i="1"/>
  <c r="G2621" i="1"/>
  <c r="E2620" i="1"/>
  <c r="K2619" i="1"/>
  <c r="D2618" i="1"/>
  <c r="H2616" i="1"/>
  <c r="C2615" i="1"/>
  <c r="W2613" i="1"/>
  <c r="G2613" i="1"/>
  <c r="E2612" i="1"/>
  <c r="K2611" i="1"/>
  <c r="D2610" i="1"/>
  <c r="H2608" i="1"/>
  <c r="C2607" i="1"/>
  <c r="W2605" i="1"/>
  <c r="G2605" i="1"/>
  <c r="E2604" i="1"/>
  <c r="K2603" i="1"/>
  <c r="D2602" i="1"/>
  <c r="B2601" i="1"/>
  <c r="B2600" i="1"/>
  <c r="B2599" i="1"/>
  <c r="B2598" i="1"/>
  <c r="B2597" i="1"/>
  <c r="B2596" i="1"/>
  <c r="B2595" i="1"/>
  <c r="F2594" i="1"/>
  <c r="J2593" i="1"/>
  <c r="C2592" i="1"/>
  <c r="G2591" i="1"/>
  <c r="K2590" i="1"/>
  <c r="E2590" i="1"/>
  <c r="D2589" i="1"/>
  <c r="H2588" i="1"/>
  <c r="W2587" i="1"/>
  <c r="B2587" i="1"/>
  <c r="F2586" i="1"/>
  <c r="J2585" i="1"/>
  <c r="C2584" i="1"/>
  <c r="G2583" i="1"/>
  <c r="K2582" i="1"/>
  <c r="E2582" i="1"/>
  <c r="D2581" i="1"/>
  <c r="H2580" i="1"/>
  <c r="W2579" i="1"/>
  <c r="B2579" i="1"/>
  <c r="F2578" i="1"/>
  <c r="J2577" i="1"/>
  <c r="C2576" i="1"/>
  <c r="G2575" i="1"/>
  <c r="K2574" i="1"/>
  <c r="E2574" i="1"/>
  <c r="D2573" i="1"/>
  <c r="H2572" i="1"/>
  <c r="W2571" i="1"/>
  <c r="B2571" i="1"/>
  <c r="F2570" i="1"/>
  <c r="J2569" i="1"/>
  <c r="C2568" i="1"/>
  <c r="G2567" i="1"/>
  <c r="K2566" i="1"/>
  <c r="E2566" i="1"/>
  <c r="D2565" i="1"/>
  <c r="H2564" i="1"/>
  <c r="W2563" i="1"/>
  <c r="B2563" i="1"/>
  <c r="F2562" i="1"/>
  <c r="J2561" i="1"/>
  <c r="C2560" i="1"/>
  <c r="G2559" i="1"/>
  <c r="K2558" i="1"/>
  <c r="E2558" i="1"/>
  <c r="D2557" i="1"/>
  <c r="H2556" i="1"/>
  <c r="W2555" i="1"/>
  <c r="B2555" i="1"/>
  <c r="F2554" i="1"/>
  <c r="J2553" i="1"/>
  <c r="C2552" i="1"/>
  <c r="G2551" i="1"/>
  <c r="K2550" i="1"/>
  <c r="E2550" i="1"/>
  <c r="D2549" i="1"/>
  <c r="H2548" i="1"/>
  <c r="W2547" i="1"/>
  <c r="B2547" i="1"/>
  <c r="F2546" i="1"/>
  <c r="J2545" i="1"/>
  <c r="C2544" i="1"/>
  <c r="G2543" i="1"/>
  <c r="K2542" i="1"/>
  <c r="E2542" i="1"/>
  <c r="D2541" i="1"/>
  <c r="H2540" i="1"/>
  <c r="W2539" i="1"/>
  <c r="B2539" i="1"/>
  <c r="F2538" i="1"/>
  <c r="J2537" i="1"/>
  <c r="C2536" i="1"/>
  <c r="G2535" i="1"/>
  <c r="K2534" i="1"/>
  <c r="E2534" i="1"/>
  <c r="D2533" i="1"/>
  <c r="H2532" i="1"/>
  <c r="W2531" i="1"/>
  <c r="B2531" i="1"/>
  <c r="F2530" i="1"/>
  <c r="J2529" i="1"/>
  <c r="C2528" i="1"/>
  <c r="G2527" i="1"/>
  <c r="K2526" i="1"/>
  <c r="E2526" i="1"/>
  <c r="D2525" i="1"/>
  <c r="H2524" i="1"/>
  <c r="W2523" i="1"/>
  <c r="B2523" i="1"/>
  <c r="F2522" i="1"/>
  <c r="J2521" i="1"/>
  <c r="C2520" i="1"/>
  <c r="G2519" i="1"/>
  <c r="K2518" i="1"/>
  <c r="E2518" i="1"/>
  <c r="D2517" i="1"/>
  <c r="H2516" i="1"/>
  <c r="W2515" i="1"/>
  <c r="B2515" i="1"/>
  <c r="F2514" i="1"/>
  <c r="J2513" i="1"/>
  <c r="C2512" i="1"/>
  <c r="G2511" i="1"/>
  <c r="K2510" i="1"/>
  <c r="E2510" i="1"/>
  <c r="D2509" i="1"/>
  <c r="H2508" i="1"/>
  <c r="W2507" i="1"/>
  <c r="B2507" i="1"/>
  <c r="F2506" i="1"/>
  <c r="J2505" i="1"/>
  <c r="C2504" i="1"/>
  <c r="G2503" i="1"/>
  <c r="K2502" i="1"/>
  <c r="E2502" i="1"/>
  <c r="D2501" i="1"/>
  <c r="H2500" i="1"/>
  <c r="W2499" i="1"/>
  <c r="B2499" i="1"/>
  <c r="F2498" i="1"/>
  <c r="J2497" i="1"/>
  <c r="C2496" i="1"/>
  <c r="G2495" i="1"/>
  <c r="K2494" i="1"/>
  <c r="E2494" i="1"/>
  <c r="D2493" i="1"/>
  <c r="H2492" i="1"/>
  <c r="W2491" i="1"/>
  <c r="B2491" i="1"/>
  <c r="F2490" i="1"/>
  <c r="J2489" i="1"/>
  <c r="C2488" i="1"/>
  <c r="G2487" i="1"/>
  <c r="K2486" i="1"/>
  <c r="E2486" i="1"/>
  <c r="D2485" i="1"/>
  <c r="H2484" i="1"/>
  <c r="W2483" i="1"/>
  <c r="B2483" i="1"/>
  <c r="F2482" i="1"/>
  <c r="F2480" i="1"/>
  <c r="K2479" i="1"/>
  <c r="B2479" i="1"/>
  <c r="H2478" i="1"/>
  <c r="W2477" i="1"/>
  <c r="D2477" i="1"/>
  <c r="E2476" i="1"/>
  <c r="G2475" i="1"/>
  <c r="C2474" i="1"/>
  <c r="F2472" i="1"/>
  <c r="K2471" i="1"/>
  <c r="B2471" i="1"/>
  <c r="H2470" i="1"/>
  <c r="W2469" i="1"/>
  <c r="D2469" i="1"/>
  <c r="E2468" i="1"/>
  <c r="G2467" i="1"/>
  <c r="C2466" i="1"/>
  <c r="F2464" i="1"/>
  <c r="K2463" i="1"/>
  <c r="B2463" i="1"/>
  <c r="H2462" i="1"/>
  <c r="W2461" i="1"/>
  <c r="D2461" i="1"/>
  <c r="I2738" i="1"/>
  <c r="E2734" i="1"/>
  <c r="E2730" i="1"/>
  <c r="E2726" i="1"/>
  <c r="E2722" i="1"/>
  <c r="E2718" i="1"/>
  <c r="E2714" i="1"/>
  <c r="E2710" i="1"/>
  <c r="E2706" i="1"/>
  <c r="E2702" i="1"/>
  <c r="E2698" i="1"/>
  <c r="E2694" i="1"/>
  <c r="E2690" i="1"/>
  <c r="E2686" i="1"/>
  <c r="E2682" i="1"/>
  <c r="C2679" i="1"/>
  <c r="E2676" i="1"/>
  <c r="C2671" i="1"/>
  <c r="H2670" i="1"/>
  <c r="C2667" i="1"/>
  <c r="H2666" i="1"/>
  <c r="C2663" i="1"/>
  <c r="H2662" i="1"/>
  <c r="C2659" i="1"/>
  <c r="H2658" i="1"/>
  <c r="C2655" i="1"/>
  <c r="H2654" i="1"/>
  <c r="C2651" i="1"/>
  <c r="H2650" i="1"/>
  <c r="C2647" i="1"/>
  <c r="H2646" i="1"/>
  <c r="C2643" i="1"/>
  <c r="H2642" i="1"/>
  <c r="C2639" i="1"/>
  <c r="H2638" i="1"/>
  <c r="C2635" i="1"/>
  <c r="H2634" i="1"/>
  <c r="C2631" i="1"/>
  <c r="K2630" i="1"/>
  <c r="D2629" i="1"/>
  <c r="H2627" i="1"/>
  <c r="C2626" i="1"/>
  <c r="W2624" i="1"/>
  <c r="G2624" i="1"/>
  <c r="E2623" i="1"/>
  <c r="K2622" i="1"/>
  <c r="D2621" i="1"/>
  <c r="H2619" i="1"/>
  <c r="C2618" i="1"/>
  <c r="W2616" i="1"/>
  <c r="G2616" i="1"/>
  <c r="E2615" i="1"/>
  <c r="K2614" i="1"/>
  <c r="D2613" i="1"/>
  <c r="H2611" i="1"/>
  <c r="C2610" i="1"/>
  <c r="W2608" i="1"/>
  <c r="G2608" i="1"/>
  <c r="E2607" i="1"/>
  <c r="K2606" i="1"/>
  <c r="D2605" i="1"/>
  <c r="H2603" i="1"/>
  <c r="C2602" i="1"/>
  <c r="E2601" i="1"/>
  <c r="E2600" i="1"/>
  <c r="E2599" i="1"/>
  <c r="E2598" i="1"/>
  <c r="E2597" i="1"/>
  <c r="E2596" i="1"/>
  <c r="E2595" i="1"/>
  <c r="D2594" i="1"/>
  <c r="H2593" i="1"/>
  <c r="W2592" i="1"/>
  <c r="B2592" i="1"/>
  <c r="F2591" i="1"/>
  <c r="J2590" i="1"/>
  <c r="C2589" i="1"/>
  <c r="G2588" i="1"/>
  <c r="K2587" i="1"/>
  <c r="E2587" i="1"/>
  <c r="D2586" i="1"/>
  <c r="H2585" i="1"/>
  <c r="W2584" i="1"/>
  <c r="B2584" i="1"/>
  <c r="F2583" i="1"/>
  <c r="J2582" i="1"/>
  <c r="C2581" i="1"/>
  <c r="G2580" i="1"/>
  <c r="K2579" i="1"/>
  <c r="E2579" i="1"/>
  <c r="D2578" i="1"/>
  <c r="H2577" i="1"/>
  <c r="W2576" i="1"/>
  <c r="B2576" i="1"/>
  <c r="F2575" i="1"/>
  <c r="J2574" i="1"/>
  <c r="C2573" i="1"/>
  <c r="G2572" i="1"/>
  <c r="K2571" i="1"/>
  <c r="E2571" i="1"/>
  <c r="D2570" i="1"/>
  <c r="H2569" i="1"/>
  <c r="W2568" i="1"/>
  <c r="B2568" i="1"/>
  <c r="F2567" i="1"/>
  <c r="J2566" i="1"/>
  <c r="C2565" i="1"/>
  <c r="G2564" i="1"/>
  <c r="K2563" i="1"/>
  <c r="E2563" i="1"/>
  <c r="D2562" i="1"/>
  <c r="H2561" i="1"/>
  <c r="W2560" i="1"/>
  <c r="B2560" i="1"/>
  <c r="F2559" i="1"/>
  <c r="J2558" i="1"/>
  <c r="C2557" i="1"/>
  <c r="G2556" i="1"/>
  <c r="K2555" i="1"/>
  <c r="E2555" i="1"/>
  <c r="D2554" i="1"/>
  <c r="H2553" i="1"/>
  <c r="W2552" i="1"/>
  <c r="B2552" i="1"/>
  <c r="F2551" i="1"/>
  <c r="J2550" i="1"/>
  <c r="C2549" i="1"/>
  <c r="G2548" i="1"/>
  <c r="K2547" i="1"/>
  <c r="E2547" i="1"/>
  <c r="D2546" i="1"/>
  <c r="H2545" i="1"/>
  <c r="W2544" i="1"/>
  <c r="B2544" i="1"/>
  <c r="F2543" i="1"/>
  <c r="J2542" i="1"/>
  <c r="C2541" i="1"/>
  <c r="G2540" i="1"/>
  <c r="K2539" i="1"/>
  <c r="E2539" i="1"/>
  <c r="D2538" i="1"/>
  <c r="H2537" i="1"/>
  <c r="W2536" i="1"/>
  <c r="B2536" i="1"/>
  <c r="F2535" i="1"/>
  <c r="J2534" i="1"/>
  <c r="C2533" i="1"/>
  <c r="G2532" i="1"/>
  <c r="K2531" i="1"/>
  <c r="E2531" i="1"/>
  <c r="D2530" i="1"/>
  <c r="H2529" i="1"/>
  <c r="W2528" i="1"/>
  <c r="B2528" i="1"/>
  <c r="F2527" i="1"/>
  <c r="J2526" i="1"/>
  <c r="C2525" i="1"/>
  <c r="G2524" i="1"/>
  <c r="K2523" i="1"/>
  <c r="E2523" i="1"/>
  <c r="D2522" i="1"/>
  <c r="H2521" i="1"/>
  <c r="W2520" i="1"/>
  <c r="B2520" i="1"/>
  <c r="F2519" i="1"/>
  <c r="J2518" i="1"/>
  <c r="C2517" i="1"/>
  <c r="G2516" i="1"/>
  <c r="K2515" i="1"/>
  <c r="E2515" i="1"/>
  <c r="D2514" i="1"/>
  <c r="H2513" i="1"/>
  <c r="W2512" i="1"/>
  <c r="B2512" i="1"/>
  <c r="F2511" i="1"/>
  <c r="J2510" i="1"/>
  <c r="C2509" i="1"/>
  <c r="G2508" i="1"/>
  <c r="K2507" i="1"/>
  <c r="E2507" i="1"/>
  <c r="D2506" i="1"/>
  <c r="H2505" i="1"/>
  <c r="W2504" i="1"/>
  <c r="B2504" i="1"/>
  <c r="F2503" i="1"/>
  <c r="J2502" i="1"/>
  <c r="C2501" i="1"/>
  <c r="G2500" i="1"/>
  <c r="K2499" i="1"/>
  <c r="E2499" i="1"/>
  <c r="D2498" i="1"/>
  <c r="H2497" i="1"/>
  <c r="W2496" i="1"/>
  <c r="B2496" i="1"/>
  <c r="F2495" i="1"/>
  <c r="J2494" i="1"/>
  <c r="C2493" i="1"/>
  <c r="G2492" i="1"/>
  <c r="K2491" i="1"/>
  <c r="E2491" i="1"/>
  <c r="D2490" i="1"/>
  <c r="H2489" i="1"/>
  <c r="W2488" i="1"/>
  <c r="B2488" i="1"/>
  <c r="F2487" i="1"/>
  <c r="J2486" i="1"/>
  <c r="C2485" i="1"/>
  <c r="G2484" i="1"/>
  <c r="K2483" i="1"/>
  <c r="E2483" i="1"/>
  <c r="D2482" i="1"/>
  <c r="E2479" i="1"/>
  <c r="G2478" i="1"/>
  <c r="E2471" i="1"/>
  <c r="G2470" i="1"/>
  <c r="E2463" i="1"/>
  <c r="G2462" i="1"/>
  <c r="E2455" i="1"/>
  <c r="G2454" i="1"/>
  <c r="E2447" i="1"/>
  <c r="G2446" i="1"/>
  <c r="E2439" i="1"/>
  <c r="G2438" i="1"/>
  <c r="E2431" i="1"/>
  <c r="G2430" i="1"/>
  <c r="E2423" i="1"/>
  <c r="G2422" i="1"/>
  <c r="E2415" i="1"/>
  <c r="G2414" i="1"/>
  <c r="E2407" i="1"/>
  <c r="G2406" i="1"/>
  <c r="E2399" i="1"/>
  <c r="G2398" i="1"/>
  <c r="E2391" i="1"/>
  <c r="G2390" i="1"/>
  <c r="J2787" i="1"/>
  <c r="J2779" i="1"/>
  <c r="J2771" i="1"/>
  <c r="E2679" i="1"/>
  <c r="K2677" i="1"/>
  <c r="W2671" i="1"/>
  <c r="E2671" i="1"/>
  <c r="G2670" i="1"/>
  <c r="K2669" i="1"/>
  <c r="W2667" i="1"/>
  <c r="E2667" i="1"/>
  <c r="G2666" i="1"/>
  <c r="K2665" i="1"/>
  <c r="W2663" i="1"/>
  <c r="E2663" i="1"/>
  <c r="G2662" i="1"/>
  <c r="K2661" i="1"/>
  <c r="W2659" i="1"/>
  <c r="E2659" i="1"/>
  <c r="G2658" i="1"/>
  <c r="K2657" i="1"/>
  <c r="W2655" i="1"/>
  <c r="E2655" i="1"/>
  <c r="G2654" i="1"/>
  <c r="K2653" i="1"/>
  <c r="W2651" i="1"/>
  <c r="E2651" i="1"/>
  <c r="G2650" i="1"/>
  <c r="K2649" i="1"/>
  <c r="W2647" i="1"/>
  <c r="E2647" i="1"/>
  <c r="G2646" i="1"/>
  <c r="K2645" i="1"/>
  <c r="W2643" i="1"/>
  <c r="E2643" i="1"/>
  <c r="G2642" i="1"/>
  <c r="K2641" i="1"/>
  <c r="W2639" i="1"/>
  <c r="E2639" i="1"/>
  <c r="G2638" i="1"/>
  <c r="K2637" i="1"/>
  <c r="W2635" i="1"/>
  <c r="E2635" i="1"/>
  <c r="G2634" i="1"/>
  <c r="K2633" i="1"/>
  <c r="W2631" i="1"/>
  <c r="E2631" i="1"/>
  <c r="H2630" i="1"/>
  <c r="C2629" i="1"/>
  <c r="W2627" i="1"/>
  <c r="G2627" i="1"/>
  <c r="E2626" i="1"/>
  <c r="K2625" i="1"/>
  <c r="D2624" i="1"/>
  <c r="H2622" i="1"/>
  <c r="C2621" i="1"/>
  <c r="W2619" i="1"/>
  <c r="G2619" i="1"/>
  <c r="E2618" i="1"/>
  <c r="K2617" i="1"/>
  <c r="D2616" i="1"/>
  <c r="H2614" i="1"/>
  <c r="C2613" i="1"/>
  <c r="W2611" i="1"/>
  <c r="G2611" i="1"/>
  <c r="E2610" i="1"/>
  <c r="K2609" i="1"/>
  <c r="D2608" i="1"/>
  <c r="H2606" i="1"/>
  <c r="C2605" i="1"/>
  <c r="W2603" i="1"/>
  <c r="G2603" i="1"/>
  <c r="E2602" i="1"/>
  <c r="K2601" i="1"/>
  <c r="K2600" i="1"/>
  <c r="K2599" i="1"/>
  <c r="K2598" i="1"/>
  <c r="K2597" i="1"/>
  <c r="K2596" i="1"/>
  <c r="K2595" i="1"/>
  <c r="C2594" i="1"/>
  <c r="G2593" i="1"/>
  <c r="K2592" i="1"/>
  <c r="E2592" i="1"/>
  <c r="D2591" i="1"/>
  <c r="H2590" i="1"/>
  <c r="W2589" i="1"/>
  <c r="B2589" i="1"/>
  <c r="F2588" i="1"/>
  <c r="J2587" i="1"/>
  <c r="C2586" i="1"/>
  <c r="G2585" i="1"/>
  <c r="K2584" i="1"/>
  <c r="E2584" i="1"/>
  <c r="D2583" i="1"/>
  <c r="H2582" i="1"/>
  <c r="W2581" i="1"/>
  <c r="B2581" i="1"/>
  <c r="F2580" i="1"/>
  <c r="J2579" i="1"/>
  <c r="C2578" i="1"/>
  <c r="G2577" i="1"/>
  <c r="K2576" i="1"/>
  <c r="E2576" i="1"/>
  <c r="D2575" i="1"/>
  <c r="H2574" i="1"/>
  <c r="W2573" i="1"/>
  <c r="B2573" i="1"/>
  <c r="F2572" i="1"/>
  <c r="J2571" i="1"/>
  <c r="C2570" i="1"/>
  <c r="G2569" i="1"/>
  <c r="K2568" i="1"/>
  <c r="E2568" i="1"/>
  <c r="D2567" i="1"/>
  <c r="H2566" i="1"/>
  <c r="W2565" i="1"/>
  <c r="B2565" i="1"/>
  <c r="F2564" i="1"/>
  <c r="J2563" i="1"/>
  <c r="C2562" i="1"/>
  <c r="G2561" i="1"/>
  <c r="K2560" i="1"/>
  <c r="E2560" i="1"/>
  <c r="D2559" i="1"/>
  <c r="H2558" i="1"/>
  <c r="W2557" i="1"/>
  <c r="B2557" i="1"/>
  <c r="F2556" i="1"/>
  <c r="J2555" i="1"/>
  <c r="C2554" i="1"/>
  <c r="G2553" i="1"/>
  <c r="K2552" i="1"/>
  <c r="E2552" i="1"/>
  <c r="D2551" i="1"/>
  <c r="H2550" i="1"/>
  <c r="W2549" i="1"/>
  <c r="B2549" i="1"/>
  <c r="F2548" i="1"/>
  <c r="J2547" i="1"/>
  <c r="C2546" i="1"/>
  <c r="G2545" i="1"/>
  <c r="K2544" i="1"/>
  <c r="E2544" i="1"/>
  <c r="D2543" i="1"/>
  <c r="H2542" i="1"/>
  <c r="W2541" i="1"/>
  <c r="B2541" i="1"/>
  <c r="F2540" i="1"/>
  <c r="J2539" i="1"/>
  <c r="C2538" i="1"/>
  <c r="G2537" i="1"/>
  <c r="K2536" i="1"/>
  <c r="E2536" i="1"/>
  <c r="D2535" i="1"/>
  <c r="H2534" i="1"/>
  <c r="W2533" i="1"/>
  <c r="B2533" i="1"/>
  <c r="F2532" i="1"/>
  <c r="J2531" i="1"/>
  <c r="C2530" i="1"/>
  <c r="G2529" i="1"/>
  <c r="K2528" i="1"/>
  <c r="E2528" i="1"/>
  <c r="D2527" i="1"/>
  <c r="H2526" i="1"/>
  <c r="W2525" i="1"/>
  <c r="B2525" i="1"/>
  <c r="F2524" i="1"/>
  <c r="J2523" i="1"/>
  <c r="C2522" i="1"/>
  <c r="G2521" i="1"/>
  <c r="K2520" i="1"/>
  <c r="E2520" i="1"/>
  <c r="D2519" i="1"/>
  <c r="H2518" i="1"/>
  <c r="W2517" i="1"/>
  <c r="B2517" i="1"/>
  <c r="F2516" i="1"/>
  <c r="J2515" i="1"/>
  <c r="C2514" i="1"/>
  <c r="G2513" i="1"/>
  <c r="K2512" i="1"/>
  <c r="E2512" i="1"/>
  <c r="D2511" i="1"/>
  <c r="H2510" i="1"/>
  <c r="W2509" i="1"/>
  <c r="B2509" i="1"/>
  <c r="F2508" i="1"/>
  <c r="J2507" i="1"/>
  <c r="C2506" i="1"/>
  <c r="G2505" i="1"/>
  <c r="K2504" i="1"/>
  <c r="E2504" i="1"/>
  <c r="D2503" i="1"/>
  <c r="H2502" i="1"/>
  <c r="W2501" i="1"/>
  <c r="B2501" i="1"/>
  <c r="F2500" i="1"/>
  <c r="J2499" i="1"/>
  <c r="C2498" i="1"/>
  <c r="G2497" i="1"/>
  <c r="K2496" i="1"/>
  <c r="E2496" i="1"/>
  <c r="D2495" i="1"/>
  <c r="H2494" i="1"/>
  <c r="W2493" i="1"/>
  <c r="B2493" i="1"/>
  <c r="F2492" i="1"/>
  <c r="J2491" i="1"/>
  <c r="C2490" i="1"/>
  <c r="G2489" i="1"/>
  <c r="K2488" i="1"/>
  <c r="E2488" i="1"/>
  <c r="D2487" i="1"/>
  <c r="H2486" i="1"/>
  <c r="W2485" i="1"/>
  <c r="B2485" i="1"/>
  <c r="F2484" i="1"/>
  <c r="J2483" i="1"/>
  <c r="C2482" i="1"/>
  <c r="I2479" i="1"/>
  <c r="F2478" i="1"/>
  <c r="K2477" i="1"/>
  <c r="B2477" i="1"/>
  <c r="W2475" i="1"/>
  <c r="D2475" i="1"/>
  <c r="E2474" i="1"/>
  <c r="I2471" i="1"/>
  <c r="F2470" i="1"/>
  <c r="K2469" i="1"/>
  <c r="B2469" i="1"/>
  <c r="W2467" i="1"/>
  <c r="D2467" i="1"/>
  <c r="E2466" i="1"/>
  <c r="I2463" i="1"/>
  <c r="F2462" i="1"/>
  <c r="K2461" i="1"/>
  <c r="B2461" i="1"/>
  <c r="W2459" i="1"/>
  <c r="D2459" i="1"/>
  <c r="E2458" i="1"/>
  <c r="I2455" i="1"/>
  <c r="F2454" i="1"/>
  <c r="K2453" i="1"/>
  <c r="B2453" i="1"/>
  <c r="W2451" i="1"/>
  <c r="D2451" i="1"/>
  <c r="E2450" i="1"/>
  <c r="I2447" i="1"/>
  <c r="F2446" i="1"/>
  <c r="K2445" i="1"/>
  <c r="I2737" i="1"/>
  <c r="E2733" i="1"/>
  <c r="E2729" i="1"/>
  <c r="E2725" i="1"/>
  <c r="E2721" i="1"/>
  <c r="E2717" i="1"/>
  <c r="E2713" i="1"/>
  <c r="E2709" i="1"/>
  <c r="E2705" i="1"/>
  <c r="E2701" i="1"/>
  <c r="E2697" i="1"/>
  <c r="E2693" i="1"/>
  <c r="E2689" i="1"/>
  <c r="E2685" i="1"/>
  <c r="E2681" i="1"/>
  <c r="C2677" i="1"/>
  <c r="K2673" i="1"/>
  <c r="C2670" i="1"/>
  <c r="H2669" i="1"/>
  <c r="C2666" i="1"/>
  <c r="H2665" i="1"/>
  <c r="C2662" i="1"/>
  <c r="H2661" i="1"/>
  <c r="C2658" i="1"/>
  <c r="H2657" i="1"/>
  <c r="C2654" i="1"/>
  <c r="H2653" i="1"/>
  <c r="C2650" i="1"/>
  <c r="H2649" i="1"/>
  <c r="C2646" i="1"/>
  <c r="H2645" i="1"/>
  <c r="C2642" i="1"/>
  <c r="H2641" i="1"/>
  <c r="C2638" i="1"/>
  <c r="H2637" i="1"/>
  <c r="C2634" i="1"/>
  <c r="H2633" i="1"/>
  <c r="G2630" i="1"/>
  <c r="E2629" i="1"/>
  <c r="K2628" i="1"/>
  <c r="D2627" i="1"/>
  <c r="H2625" i="1"/>
  <c r="C2624" i="1"/>
  <c r="W2622" i="1"/>
  <c r="G2622" i="1"/>
  <c r="E2621" i="1"/>
  <c r="K2620" i="1"/>
  <c r="D2619" i="1"/>
  <c r="H2617" i="1"/>
  <c r="C2616" i="1"/>
  <c r="W2614" i="1"/>
  <c r="G2614" i="1"/>
  <c r="E2613" i="1"/>
  <c r="K2612" i="1"/>
  <c r="D2611" i="1"/>
  <c r="H2609" i="1"/>
  <c r="C2608" i="1"/>
  <c r="W2606" i="1"/>
  <c r="G2606" i="1"/>
  <c r="E2605" i="1"/>
  <c r="K2604" i="1"/>
  <c r="D2603" i="1"/>
  <c r="J2601" i="1"/>
  <c r="W2600" i="1"/>
  <c r="J2600" i="1"/>
  <c r="W2599" i="1"/>
  <c r="J2599" i="1"/>
  <c r="W2598" i="1"/>
  <c r="J2598" i="1"/>
  <c r="W2597" i="1"/>
  <c r="J2597" i="1"/>
  <c r="W2596" i="1"/>
  <c r="J2596" i="1"/>
  <c r="W2595" i="1"/>
  <c r="J2595" i="1"/>
  <c r="W2594" i="1"/>
  <c r="B2594" i="1"/>
  <c r="F2593" i="1"/>
  <c r="J2592" i="1"/>
  <c r="C2591" i="1"/>
  <c r="G2590" i="1"/>
  <c r="K2589" i="1"/>
  <c r="E2589" i="1"/>
  <c r="D2588" i="1"/>
  <c r="H2587" i="1"/>
  <c r="W2586" i="1"/>
  <c r="B2586" i="1"/>
  <c r="F2585" i="1"/>
  <c r="J2584" i="1"/>
  <c r="C2583" i="1"/>
  <c r="G2582" i="1"/>
  <c r="K2581" i="1"/>
  <c r="E2581" i="1"/>
  <c r="D2580" i="1"/>
  <c r="H2579" i="1"/>
  <c r="W2578" i="1"/>
  <c r="B2578" i="1"/>
  <c r="F2577" i="1"/>
  <c r="J2576" i="1"/>
  <c r="C2575" i="1"/>
  <c r="G2574" i="1"/>
  <c r="K2573" i="1"/>
  <c r="E2573" i="1"/>
  <c r="D2572" i="1"/>
  <c r="H2571" i="1"/>
  <c r="W2570" i="1"/>
  <c r="B2570" i="1"/>
  <c r="F2569" i="1"/>
  <c r="J2568" i="1"/>
  <c r="C2567" i="1"/>
  <c r="G2566" i="1"/>
  <c r="K2565" i="1"/>
  <c r="E2565" i="1"/>
  <c r="D2564" i="1"/>
  <c r="H2563" i="1"/>
  <c r="W2562" i="1"/>
  <c r="B2562" i="1"/>
  <c r="F2561" i="1"/>
  <c r="J2560" i="1"/>
  <c r="C2559" i="1"/>
  <c r="G2558" i="1"/>
  <c r="K2557" i="1"/>
  <c r="E2557" i="1"/>
  <c r="D2556" i="1"/>
  <c r="H2555" i="1"/>
  <c r="W2554" i="1"/>
  <c r="B2554" i="1"/>
  <c r="F2553" i="1"/>
  <c r="J2552" i="1"/>
  <c r="C2551" i="1"/>
  <c r="G2550" i="1"/>
  <c r="K2549" i="1"/>
  <c r="E2549" i="1"/>
  <c r="D2548" i="1"/>
  <c r="H2547" i="1"/>
  <c r="W2546" i="1"/>
  <c r="B2546" i="1"/>
  <c r="F2545" i="1"/>
  <c r="J2544" i="1"/>
  <c r="C2543" i="1"/>
  <c r="G2542" i="1"/>
  <c r="K2541" i="1"/>
  <c r="E2541" i="1"/>
  <c r="D2540" i="1"/>
  <c r="H2539" i="1"/>
  <c r="W2538" i="1"/>
  <c r="B2538" i="1"/>
  <c r="F2537" i="1"/>
  <c r="J2536" i="1"/>
  <c r="C2535" i="1"/>
  <c r="G2534" i="1"/>
  <c r="K2533" i="1"/>
  <c r="E2533" i="1"/>
  <c r="D2532" i="1"/>
  <c r="H2531" i="1"/>
  <c r="W2530" i="1"/>
  <c r="B2530" i="1"/>
  <c r="F2529" i="1"/>
  <c r="J2528" i="1"/>
  <c r="C2527" i="1"/>
  <c r="G2526" i="1"/>
  <c r="K2525" i="1"/>
  <c r="E2525" i="1"/>
  <c r="D2524" i="1"/>
  <c r="H2523" i="1"/>
  <c r="W2522" i="1"/>
  <c r="B2522" i="1"/>
  <c r="F2521" i="1"/>
  <c r="J2520" i="1"/>
  <c r="C2519" i="1"/>
  <c r="G2518" i="1"/>
  <c r="K2517" i="1"/>
  <c r="E2517" i="1"/>
  <c r="D2516" i="1"/>
  <c r="H2515" i="1"/>
  <c r="W2514" i="1"/>
  <c r="B2514" i="1"/>
  <c r="F2513" i="1"/>
  <c r="J2512" i="1"/>
  <c r="C2511" i="1"/>
  <c r="G2510" i="1"/>
  <c r="K2509" i="1"/>
  <c r="E2509" i="1"/>
  <c r="D2508" i="1"/>
  <c r="H2507" i="1"/>
  <c r="W2506" i="1"/>
  <c r="B2506" i="1"/>
  <c r="F2505" i="1"/>
  <c r="J2504" i="1"/>
  <c r="C2503" i="1"/>
  <c r="G2502" i="1"/>
  <c r="K2501" i="1"/>
  <c r="E2501" i="1"/>
  <c r="D2500" i="1"/>
  <c r="H2499" i="1"/>
  <c r="W2498" i="1"/>
  <c r="B2498" i="1"/>
  <c r="F2497" i="1"/>
  <c r="J2496" i="1"/>
  <c r="C2495" i="1"/>
  <c r="G2494" i="1"/>
  <c r="K2493" i="1"/>
  <c r="E2493" i="1"/>
  <c r="D2492" i="1"/>
  <c r="H2491" i="1"/>
  <c r="W2490" i="1"/>
  <c r="B2490" i="1"/>
  <c r="F2489" i="1"/>
  <c r="J2488" i="1"/>
  <c r="C2487" i="1"/>
  <c r="G2486" i="1"/>
  <c r="K2485" i="1"/>
  <c r="E2485" i="1"/>
  <c r="D2484" i="1"/>
  <c r="H2483" i="1"/>
  <c r="W2482" i="1"/>
  <c r="B2482" i="1"/>
  <c r="H2479" i="1"/>
  <c r="W2478" i="1"/>
  <c r="D2478" i="1"/>
  <c r="E2477" i="1"/>
  <c r="C2475" i="1"/>
  <c r="H2471" i="1"/>
  <c r="W2470" i="1"/>
  <c r="D2470" i="1"/>
  <c r="E2469" i="1"/>
  <c r="C2467" i="1"/>
  <c r="H2463" i="1"/>
  <c r="W2462" i="1"/>
  <c r="D2462" i="1"/>
  <c r="E2461" i="1"/>
  <c r="C2459" i="1"/>
  <c r="H2455" i="1"/>
  <c r="W2454" i="1"/>
  <c r="D2454" i="1"/>
  <c r="E2453" i="1"/>
  <c r="C2451" i="1"/>
  <c r="H2447" i="1"/>
  <c r="W2446" i="1"/>
  <c r="D2446" i="1"/>
  <c r="E2445" i="1"/>
  <c r="C2443" i="1"/>
  <c r="H2439" i="1"/>
  <c r="W2438" i="1"/>
  <c r="D2438" i="1"/>
  <c r="E2437" i="1"/>
  <c r="H2431" i="1"/>
  <c r="W2430" i="1"/>
  <c r="D2430" i="1"/>
  <c r="E2429" i="1"/>
  <c r="F2833" i="1"/>
  <c r="F2825" i="1"/>
  <c r="F2817" i="1"/>
  <c r="F2809" i="1"/>
  <c r="F2801" i="1"/>
  <c r="F2793" i="1"/>
  <c r="J2785" i="1"/>
  <c r="J2777" i="1"/>
  <c r="J2769" i="1"/>
  <c r="E2677" i="1"/>
  <c r="K2674" i="1"/>
  <c r="H2673" i="1"/>
  <c r="K2672" i="1"/>
  <c r="W2670" i="1"/>
  <c r="E2670" i="1"/>
  <c r="G2669" i="1"/>
  <c r="K2668" i="1"/>
  <c r="W2666" i="1"/>
  <c r="E2666" i="1"/>
  <c r="G2665" i="1"/>
  <c r="K2664" i="1"/>
  <c r="W2662" i="1"/>
  <c r="E2662" i="1"/>
  <c r="G2661" i="1"/>
  <c r="K2660" i="1"/>
  <c r="W2658" i="1"/>
  <c r="E2658" i="1"/>
  <c r="G2657" i="1"/>
  <c r="K2656" i="1"/>
  <c r="W2654" i="1"/>
  <c r="E2654" i="1"/>
  <c r="G2653" i="1"/>
  <c r="K2652" i="1"/>
  <c r="W2650" i="1"/>
  <c r="E2650" i="1"/>
  <c r="G2649" i="1"/>
  <c r="K2648" i="1"/>
  <c r="W2646" i="1"/>
  <c r="E2646" i="1"/>
  <c r="G2645" i="1"/>
  <c r="K2644" i="1"/>
  <c r="W2642" i="1"/>
  <c r="E2642" i="1"/>
  <c r="G2641" i="1"/>
  <c r="K2640" i="1"/>
  <c r="W2638" i="1"/>
  <c r="E2638" i="1"/>
  <c r="G2637" i="1"/>
  <c r="K2636" i="1"/>
  <c r="W2634" i="1"/>
  <c r="E2634" i="1"/>
  <c r="G2633" i="1"/>
  <c r="K2632" i="1"/>
  <c r="W2630" i="1"/>
  <c r="D2630" i="1"/>
  <c r="H2628" i="1"/>
  <c r="C2627" i="1"/>
  <c r="W2625" i="1"/>
  <c r="G2625" i="1"/>
  <c r="E2624" i="1"/>
  <c r="K2623" i="1"/>
  <c r="D2622" i="1"/>
  <c r="H2620" i="1"/>
  <c r="C2619" i="1"/>
  <c r="W2617" i="1"/>
  <c r="G2617" i="1"/>
  <c r="E2616" i="1"/>
  <c r="K2615" i="1"/>
  <c r="D2614" i="1"/>
  <c r="H2612" i="1"/>
  <c r="C2611" i="1"/>
  <c r="W2609" i="1"/>
  <c r="G2609" i="1"/>
  <c r="E2608" i="1"/>
  <c r="K2607" i="1"/>
  <c r="D2606" i="1"/>
  <c r="H2604" i="1"/>
  <c r="C2603" i="1"/>
  <c r="W2601" i="1"/>
  <c r="H2601" i="1"/>
  <c r="H2600" i="1"/>
  <c r="H2599" i="1"/>
  <c r="H2598" i="1"/>
  <c r="H2597" i="1"/>
  <c r="H2596" i="1"/>
  <c r="H2595" i="1"/>
  <c r="K2594" i="1"/>
  <c r="E2594" i="1"/>
  <c r="D2593" i="1"/>
  <c r="H2592" i="1"/>
  <c r="W2591" i="1"/>
  <c r="B2591" i="1"/>
  <c r="F2590" i="1"/>
  <c r="J2589" i="1"/>
  <c r="C2588" i="1"/>
  <c r="G2587" i="1"/>
  <c r="K2586" i="1"/>
  <c r="E2586" i="1"/>
  <c r="D2585" i="1"/>
  <c r="H2584" i="1"/>
  <c r="W2583" i="1"/>
  <c r="B2583" i="1"/>
  <c r="F2582" i="1"/>
  <c r="J2581" i="1"/>
  <c r="C2580" i="1"/>
  <c r="G2579" i="1"/>
  <c r="K2578" i="1"/>
  <c r="E2578" i="1"/>
  <c r="D2577" i="1"/>
  <c r="H2576" i="1"/>
  <c r="W2575" i="1"/>
  <c r="B2575" i="1"/>
  <c r="F2574" i="1"/>
  <c r="J2573" i="1"/>
  <c r="C2572" i="1"/>
  <c r="G2571" i="1"/>
  <c r="K2570" i="1"/>
  <c r="E2570" i="1"/>
  <c r="D2569" i="1"/>
  <c r="H2568" i="1"/>
  <c r="W2567" i="1"/>
  <c r="B2567" i="1"/>
  <c r="F2566" i="1"/>
  <c r="J2565" i="1"/>
  <c r="C2564" i="1"/>
  <c r="G2563" i="1"/>
  <c r="K2562" i="1"/>
  <c r="E2562" i="1"/>
  <c r="D2561" i="1"/>
  <c r="H2560" i="1"/>
  <c r="W2559" i="1"/>
  <c r="B2559" i="1"/>
  <c r="F2558" i="1"/>
  <c r="J2557" i="1"/>
  <c r="C2556" i="1"/>
  <c r="G2555" i="1"/>
  <c r="K2554" i="1"/>
  <c r="E2554" i="1"/>
  <c r="D2553" i="1"/>
  <c r="H2552" i="1"/>
  <c r="W2551" i="1"/>
  <c r="B2551" i="1"/>
  <c r="F2550" i="1"/>
  <c r="J2549" i="1"/>
  <c r="C2548" i="1"/>
  <c r="G2547" i="1"/>
  <c r="K2546" i="1"/>
  <c r="E2546" i="1"/>
  <c r="D2545" i="1"/>
  <c r="H2544" i="1"/>
  <c r="W2543" i="1"/>
  <c r="B2543" i="1"/>
  <c r="F2542" i="1"/>
  <c r="J2541" i="1"/>
  <c r="C2540" i="1"/>
  <c r="G2539" i="1"/>
  <c r="K2538" i="1"/>
  <c r="E2538" i="1"/>
  <c r="D2537" i="1"/>
  <c r="H2536" i="1"/>
  <c r="W2535" i="1"/>
  <c r="B2535" i="1"/>
  <c r="F2534" i="1"/>
  <c r="J2533" i="1"/>
  <c r="C2532" i="1"/>
  <c r="G2531" i="1"/>
  <c r="K2530" i="1"/>
  <c r="E2530" i="1"/>
  <c r="D2529" i="1"/>
  <c r="H2528" i="1"/>
  <c r="W2527" i="1"/>
  <c r="B2527" i="1"/>
  <c r="F2526" i="1"/>
  <c r="J2525" i="1"/>
  <c r="C2524" i="1"/>
  <c r="G2523" i="1"/>
  <c r="K2522" i="1"/>
  <c r="E2522" i="1"/>
  <c r="D2521" i="1"/>
  <c r="H2520" i="1"/>
  <c r="W2519" i="1"/>
  <c r="B2519" i="1"/>
  <c r="F2518" i="1"/>
  <c r="J2517" i="1"/>
  <c r="C2516" i="1"/>
  <c r="G2515" i="1"/>
  <c r="K2514" i="1"/>
  <c r="E2514" i="1"/>
  <c r="D2513" i="1"/>
  <c r="H2512" i="1"/>
  <c r="W2511" i="1"/>
  <c r="B2511" i="1"/>
  <c r="F2510" i="1"/>
  <c r="J2509" i="1"/>
  <c r="C2508" i="1"/>
  <c r="G2507" i="1"/>
  <c r="K2506" i="1"/>
  <c r="E2506" i="1"/>
  <c r="D2505" i="1"/>
  <c r="H2504" i="1"/>
  <c r="W2503" i="1"/>
  <c r="B2503" i="1"/>
  <c r="F2502" i="1"/>
  <c r="J2501" i="1"/>
  <c r="C2500" i="1"/>
  <c r="G2499" i="1"/>
  <c r="K2498" i="1"/>
  <c r="E2498" i="1"/>
  <c r="D2497" i="1"/>
  <c r="H2496" i="1"/>
  <c r="W2495" i="1"/>
  <c r="B2495" i="1"/>
  <c r="F2494" i="1"/>
  <c r="J2493" i="1"/>
  <c r="C2492" i="1"/>
  <c r="G2491" i="1"/>
  <c r="K2490" i="1"/>
  <c r="E2490" i="1"/>
  <c r="D2489" i="1"/>
  <c r="H2488" i="1"/>
  <c r="W2487" i="1"/>
  <c r="B2487" i="1"/>
  <c r="F2486" i="1"/>
  <c r="J2485" i="1"/>
  <c r="C2484" i="1"/>
  <c r="G2483" i="1"/>
  <c r="K2482" i="1"/>
  <c r="E2482" i="1"/>
  <c r="E2480" i="1"/>
  <c r="G2479" i="1"/>
  <c r="C2478" i="1"/>
  <c r="I2477" i="1"/>
  <c r="K2475" i="1"/>
  <c r="B2475" i="1"/>
  <c r="H2474" i="1"/>
  <c r="E2472" i="1"/>
  <c r="G2471" i="1"/>
  <c r="C2470" i="1"/>
  <c r="I2469" i="1"/>
  <c r="K2467" i="1"/>
  <c r="B2467" i="1"/>
  <c r="H2466" i="1"/>
  <c r="E2464" i="1"/>
  <c r="G2463" i="1"/>
  <c r="C2462" i="1"/>
  <c r="I2461" i="1"/>
  <c r="K2459" i="1"/>
  <c r="B2459" i="1"/>
  <c r="H2458" i="1"/>
  <c r="E2456" i="1"/>
  <c r="G2455" i="1"/>
  <c r="C2454" i="1"/>
  <c r="I2453" i="1"/>
  <c r="K2451" i="1"/>
  <c r="B2451" i="1"/>
  <c r="H2450" i="1"/>
  <c r="I2832" i="1"/>
  <c r="I2824" i="1"/>
  <c r="I2816" i="1"/>
  <c r="I2808" i="1"/>
  <c r="I2800" i="1"/>
  <c r="I2792" i="1"/>
  <c r="E2732" i="1"/>
  <c r="E2728" i="1"/>
  <c r="E2724" i="1"/>
  <c r="E2720" i="1"/>
  <c r="E2716" i="1"/>
  <c r="E2712" i="1"/>
  <c r="E2708" i="1"/>
  <c r="E2704" i="1"/>
  <c r="E2700" i="1"/>
  <c r="E2696" i="1"/>
  <c r="E2692" i="1"/>
  <c r="E2688" i="1"/>
  <c r="E2684" i="1"/>
  <c r="E2680" i="1"/>
  <c r="K2678" i="1"/>
  <c r="K2675" i="1"/>
  <c r="H2674" i="1"/>
  <c r="C2673" i="1"/>
  <c r="H2672" i="1"/>
  <c r="C2669" i="1"/>
  <c r="H2668" i="1"/>
  <c r="C2665" i="1"/>
  <c r="H2664" i="1"/>
  <c r="C2661" i="1"/>
  <c r="H2660" i="1"/>
  <c r="C2657" i="1"/>
  <c r="H2656" i="1"/>
  <c r="C2653" i="1"/>
  <c r="H2652" i="1"/>
  <c r="C2649" i="1"/>
  <c r="H2648" i="1"/>
  <c r="C2645" i="1"/>
  <c r="H2644" i="1"/>
  <c r="C2641" i="1"/>
  <c r="H2640" i="1"/>
  <c r="C2637" i="1"/>
  <c r="H2636" i="1"/>
  <c r="C2633" i="1"/>
  <c r="H2632" i="1"/>
  <c r="C2630" i="1"/>
  <c r="W2628" i="1"/>
  <c r="G2628" i="1"/>
  <c r="E2627" i="1"/>
  <c r="K2626" i="1"/>
  <c r="D2625" i="1"/>
  <c r="H2623" i="1"/>
  <c r="C2622" i="1"/>
  <c r="W2620" i="1"/>
  <c r="G2620" i="1"/>
  <c r="E2619" i="1"/>
  <c r="K2618" i="1"/>
  <c r="D2617" i="1"/>
  <c r="H2615" i="1"/>
  <c r="C2614" i="1"/>
  <c r="W2612" i="1"/>
  <c r="G2612" i="1"/>
  <c r="E2611" i="1"/>
  <c r="K2610" i="1"/>
  <c r="D2609" i="1"/>
  <c r="H2607" i="1"/>
  <c r="C2606" i="1"/>
  <c r="W2604" i="1"/>
  <c r="G2604" i="1"/>
  <c r="E2603" i="1"/>
  <c r="K2602" i="1"/>
  <c r="G2601" i="1"/>
  <c r="G2600" i="1"/>
  <c r="G2599" i="1"/>
  <c r="G2598" i="1"/>
  <c r="G2597" i="1"/>
  <c r="G2596" i="1"/>
  <c r="G2595" i="1"/>
  <c r="J2594" i="1"/>
  <c r="C2593" i="1"/>
  <c r="G2592" i="1"/>
  <c r="K2591" i="1"/>
  <c r="E2591" i="1"/>
  <c r="D2590" i="1"/>
  <c r="H2589" i="1"/>
  <c r="W2588" i="1"/>
  <c r="B2588" i="1"/>
  <c r="F2587" i="1"/>
  <c r="J2586" i="1"/>
  <c r="C2585" i="1"/>
  <c r="G2584" i="1"/>
  <c r="K2583" i="1"/>
  <c r="E2583" i="1"/>
  <c r="D2582" i="1"/>
  <c r="H2581" i="1"/>
  <c r="W2580" i="1"/>
  <c r="B2580" i="1"/>
  <c r="F2579" i="1"/>
  <c r="J2578" i="1"/>
  <c r="C2577" i="1"/>
  <c r="G2576" i="1"/>
  <c r="K2575" i="1"/>
  <c r="E2575" i="1"/>
  <c r="D2574" i="1"/>
  <c r="H2573" i="1"/>
  <c r="W2572" i="1"/>
  <c r="B2572" i="1"/>
  <c r="F2571" i="1"/>
  <c r="J2570" i="1"/>
  <c r="C2569" i="1"/>
  <c r="G2568" i="1"/>
  <c r="K2567" i="1"/>
  <c r="E2567" i="1"/>
  <c r="D2566" i="1"/>
  <c r="H2565" i="1"/>
  <c r="W2564" i="1"/>
  <c r="B2564" i="1"/>
  <c r="F2563" i="1"/>
  <c r="J2562" i="1"/>
  <c r="C2561" i="1"/>
  <c r="G2560" i="1"/>
  <c r="K2559" i="1"/>
  <c r="E2559" i="1"/>
  <c r="D2558" i="1"/>
  <c r="H2557" i="1"/>
  <c r="W2556" i="1"/>
  <c r="B2556" i="1"/>
  <c r="F2555" i="1"/>
  <c r="J2554" i="1"/>
  <c r="C2553" i="1"/>
  <c r="G2552" i="1"/>
  <c r="K2551" i="1"/>
  <c r="E2551" i="1"/>
  <c r="D2550" i="1"/>
  <c r="H2549" i="1"/>
  <c r="W2548" i="1"/>
  <c r="B2548" i="1"/>
  <c r="F2547" i="1"/>
  <c r="J2546" i="1"/>
  <c r="C2545" i="1"/>
  <c r="G2544" i="1"/>
  <c r="K2543" i="1"/>
  <c r="E2543" i="1"/>
  <c r="D2542" i="1"/>
  <c r="H2541" i="1"/>
  <c r="W2540" i="1"/>
  <c r="B2540" i="1"/>
  <c r="F2539" i="1"/>
  <c r="J2538" i="1"/>
  <c r="C2537" i="1"/>
  <c r="G2536" i="1"/>
  <c r="K2535" i="1"/>
  <c r="E2535" i="1"/>
  <c r="D2534" i="1"/>
  <c r="H2533" i="1"/>
  <c r="W2532" i="1"/>
  <c r="B2532" i="1"/>
  <c r="F2531" i="1"/>
  <c r="J2530" i="1"/>
  <c r="C2529" i="1"/>
  <c r="G2528" i="1"/>
  <c r="K2527" i="1"/>
  <c r="E2527" i="1"/>
  <c r="D2526" i="1"/>
  <c r="H2525" i="1"/>
  <c r="W2524" i="1"/>
  <c r="B2524" i="1"/>
  <c r="F2523" i="1"/>
  <c r="J2522" i="1"/>
  <c r="C2521" i="1"/>
  <c r="G2520" i="1"/>
  <c r="K2519" i="1"/>
  <c r="E2519" i="1"/>
  <c r="D2518" i="1"/>
  <c r="H2517" i="1"/>
  <c r="W2516" i="1"/>
  <c r="B2516" i="1"/>
  <c r="F2515" i="1"/>
  <c r="J2514" i="1"/>
  <c r="C2513" i="1"/>
  <c r="G2512" i="1"/>
  <c r="K2511" i="1"/>
  <c r="E2511" i="1"/>
  <c r="D2510" i="1"/>
  <c r="H2509" i="1"/>
  <c r="W2508" i="1"/>
  <c r="B2508" i="1"/>
  <c r="F2507" i="1"/>
  <c r="J2506" i="1"/>
  <c r="C2505" i="1"/>
  <c r="G2504" i="1"/>
  <c r="K2503" i="1"/>
  <c r="E2503" i="1"/>
  <c r="D2502" i="1"/>
  <c r="H2501" i="1"/>
  <c r="W2500" i="1"/>
  <c r="B2500" i="1"/>
  <c r="F2499" i="1"/>
  <c r="J2498" i="1"/>
  <c r="C2497" i="1"/>
  <c r="G2496" i="1"/>
  <c r="K2495" i="1"/>
  <c r="E2495" i="1"/>
  <c r="D2494" i="1"/>
  <c r="H2493" i="1"/>
  <c r="W2492" i="1"/>
  <c r="B2492" i="1"/>
  <c r="F2491" i="1"/>
  <c r="J2490" i="1"/>
  <c r="C2489" i="1"/>
  <c r="G2488" i="1"/>
  <c r="K2487" i="1"/>
  <c r="E2487" i="1"/>
  <c r="D2486" i="1"/>
  <c r="H2485" i="1"/>
  <c r="W2484" i="1"/>
  <c r="B2484" i="1"/>
  <c r="F2483" i="1"/>
  <c r="J2482" i="1"/>
  <c r="F2479" i="1"/>
  <c r="K2478" i="1"/>
  <c r="B2478" i="1"/>
  <c r="E2475" i="1"/>
  <c r="F2471" i="1"/>
  <c r="K2470" i="1"/>
  <c r="B2470" i="1"/>
  <c r="E2467" i="1"/>
  <c r="F2463" i="1"/>
  <c r="K2462" i="1"/>
  <c r="B2462" i="1"/>
  <c r="E2459" i="1"/>
  <c r="F2455" i="1"/>
  <c r="K2454" i="1"/>
  <c r="B2454" i="1"/>
  <c r="E2451" i="1"/>
  <c r="F2447" i="1"/>
  <c r="K2446" i="1"/>
  <c r="B2446" i="1"/>
  <c r="E2443" i="1"/>
  <c r="F2439" i="1"/>
  <c r="K2438" i="1"/>
  <c r="B2438" i="1"/>
  <c r="H2437" i="1"/>
  <c r="E2435" i="1"/>
  <c r="F2431" i="1"/>
  <c r="K2430" i="1"/>
  <c r="B2430" i="1"/>
  <c r="H2475" i="1"/>
  <c r="C2471" i="1"/>
  <c r="F2469" i="1"/>
  <c r="H2461" i="1"/>
  <c r="D2458" i="1"/>
  <c r="F2453" i="1"/>
  <c r="B2445" i="1"/>
  <c r="G2439" i="1"/>
  <c r="W2437" i="1"/>
  <c r="D2437" i="1"/>
  <c r="I2431" i="1"/>
  <c r="I2429" i="1"/>
  <c r="I2423" i="1"/>
  <c r="W2422" i="1"/>
  <c r="K2422" i="1"/>
  <c r="I2415" i="1"/>
  <c r="W2414" i="1"/>
  <c r="K2414" i="1"/>
  <c r="I2407" i="1"/>
  <c r="W2406" i="1"/>
  <c r="K2406" i="1"/>
  <c r="I2399" i="1"/>
  <c r="W2398" i="1"/>
  <c r="K2398" i="1"/>
  <c r="I2391" i="1"/>
  <c r="W2390" i="1"/>
  <c r="K2390" i="1"/>
  <c r="H2469" i="1"/>
  <c r="W2466" i="1"/>
  <c r="H2459" i="1"/>
  <c r="C2458" i="1"/>
  <c r="I2454" i="1"/>
  <c r="D2453" i="1"/>
  <c r="J2449" i="1"/>
  <c r="J2448" i="1"/>
  <c r="W2445" i="1"/>
  <c r="H2445" i="1"/>
  <c r="H2444" i="1"/>
  <c r="I2441" i="1"/>
  <c r="C2439" i="1"/>
  <c r="B2437" i="1"/>
  <c r="W2434" i="1"/>
  <c r="D2434" i="1"/>
  <c r="G2431" i="1"/>
  <c r="W2429" i="1"/>
  <c r="H2429" i="1"/>
  <c r="D2428" i="1"/>
  <c r="H2423" i="1"/>
  <c r="I2422" i="1"/>
  <c r="W2421" i="1"/>
  <c r="J2421" i="1"/>
  <c r="W2420" i="1"/>
  <c r="J2420" i="1"/>
  <c r="J2419" i="1"/>
  <c r="H2415" i="1"/>
  <c r="I2414" i="1"/>
  <c r="W2413" i="1"/>
  <c r="J2413" i="1"/>
  <c r="W2412" i="1"/>
  <c r="J2412" i="1"/>
  <c r="J2411" i="1"/>
  <c r="H2407" i="1"/>
  <c r="I2406" i="1"/>
  <c r="W2405" i="1"/>
  <c r="J2405" i="1"/>
  <c r="W2404" i="1"/>
  <c r="J2404" i="1"/>
  <c r="J2403" i="1"/>
  <c r="H2399" i="1"/>
  <c r="I2398" i="1"/>
  <c r="W2397" i="1"/>
  <c r="J2397" i="1"/>
  <c r="W2396" i="1"/>
  <c r="J2396" i="1"/>
  <c r="J2395" i="1"/>
  <c r="H2391" i="1"/>
  <c r="I2390" i="1"/>
  <c r="W2389" i="1"/>
  <c r="J2389" i="1"/>
  <c r="W2388" i="1"/>
  <c r="J2388" i="1"/>
  <c r="J2387" i="1"/>
  <c r="I2385" i="1"/>
  <c r="D2383" i="1"/>
  <c r="F2382" i="1"/>
  <c r="I2381" i="1"/>
  <c r="D2379" i="1"/>
  <c r="F2378" i="1"/>
  <c r="I2377" i="1"/>
  <c r="D2375" i="1"/>
  <c r="F2374" i="1"/>
  <c r="I2373" i="1"/>
  <c r="D2371" i="1"/>
  <c r="F2370" i="1"/>
  <c r="I2369" i="1"/>
  <c r="D2367" i="1"/>
  <c r="F2366" i="1"/>
  <c r="I2365" i="1"/>
  <c r="D2363" i="1"/>
  <c r="F2362" i="1"/>
  <c r="I2361" i="1"/>
  <c r="D2358" i="1"/>
  <c r="I2357" i="1"/>
  <c r="F2356" i="1"/>
  <c r="H2354" i="1"/>
  <c r="W2353" i="1"/>
  <c r="E2353" i="1"/>
  <c r="K2352" i="1"/>
  <c r="C2352" i="1"/>
  <c r="K2351" i="1"/>
  <c r="C2351" i="1"/>
  <c r="K2350" i="1"/>
  <c r="C2350" i="1"/>
  <c r="K2349" i="1"/>
  <c r="C2349" i="1"/>
  <c r="K2348" i="1"/>
  <c r="C2348" i="1"/>
  <c r="K2347" i="1"/>
  <c r="C2347" i="1"/>
  <c r="K2346" i="1"/>
  <c r="C2346" i="1"/>
  <c r="K2345" i="1"/>
  <c r="C2345" i="1"/>
  <c r="K2344" i="1"/>
  <c r="C2344" i="1"/>
  <c r="K2343" i="1"/>
  <c r="C2343" i="1"/>
  <c r="K2342" i="1"/>
  <c r="C2342" i="1"/>
  <c r="K2341" i="1"/>
  <c r="C2341" i="1"/>
  <c r="K2340" i="1"/>
  <c r="C2340" i="1"/>
  <c r="K2339" i="1"/>
  <c r="C2339" i="1"/>
  <c r="K2338" i="1"/>
  <c r="C2338" i="1"/>
  <c r="K2337" i="1"/>
  <c r="C2337" i="1"/>
  <c r="K2336" i="1"/>
  <c r="C2336" i="1"/>
  <c r="K2335" i="1"/>
  <c r="C2335" i="1"/>
  <c r="K2334" i="1"/>
  <c r="C2334" i="1"/>
  <c r="K2333" i="1"/>
  <c r="C2333" i="1"/>
  <c r="K2332" i="1"/>
  <c r="C2332" i="1"/>
  <c r="K2331" i="1"/>
  <c r="C2331" i="1"/>
  <c r="K2330" i="1"/>
  <c r="C2330" i="1"/>
  <c r="K2329" i="1"/>
  <c r="C2329" i="1"/>
  <c r="K2328" i="1"/>
  <c r="C2328" i="1"/>
  <c r="K2327" i="1"/>
  <c r="C2327" i="1"/>
  <c r="K2326" i="1"/>
  <c r="C2326" i="1"/>
  <c r="K2325" i="1"/>
  <c r="C2325" i="1"/>
  <c r="K2324" i="1"/>
  <c r="C2324" i="1"/>
  <c r="K2323" i="1"/>
  <c r="C2323" i="1"/>
  <c r="K2322" i="1"/>
  <c r="C2322" i="1"/>
  <c r="K2321" i="1"/>
  <c r="C2321" i="1"/>
  <c r="K2320" i="1"/>
  <c r="C2320" i="1"/>
  <c r="K2319" i="1"/>
  <c r="C2319" i="1"/>
  <c r="K2318" i="1"/>
  <c r="C2318" i="1"/>
  <c r="K2317" i="1"/>
  <c r="C2317" i="1"/>
  <c r="K2316" i="1"/>
  <c r="C2316" i="1"/>
  <c r="K2315" i="1"/>
  <c r="C2315" i="1"/>
  <c r="K2314" i="1"/>
  <c r="C2314" i="1"/>
  <c r="K2313" i="1"/>
  <c r="C2313" i="1"/>
  <c r="K2312" i="1"/>
  <c r="C2312" i="1"/>
  <c r="K2311" i="1"/>
  <c r="C2311" i="1"/>
  <c r="K2310" i="1"/>
  <c r="C2310" i="1"/>
  <c r="K2309" i="1"/>
  <c r="C2309" i="1"/>
  <c r="K2308" i="1"/>
  <c r="C2308" i="1"/>
  <c r="K2307" i="1"/>
  <c r="C2307" i="1"/>
  <c r="K2306" i="1"/>
  <c r="C2306" i="1"/>
  <c r="K2305" i="1"/>
  <c r="C2305" i="1"/>
  <c r="K2304" i="1"/>
  <c r="C2304" i="1"/>
  <c r="K2303" i="1"/>
  <c r="C2303" i="1"/>
  <c r="K2302" i="1"/>
  <c r="C2302" i="1"/>
  <c r="K2301" i="1"/>
  <c r="C2301" i="1"/>
  <c r="K2300" i="1"/>
  <c r="C2300" i="1"/>
  <c r="K2299" i="1"/>
  <c r="C2299" i="1"/>
  <c r="K2298" i="1"/>
  <c r="C2298" i="1"/>
  <c r="K2297" i="1"/>
  <c r="C2297" i="1"/>
  <c r="K2296" i="1"/>
  <c r="C2296" i="1"/>
  <c r="K2295" i="1"/>
  <c r="C2295" i="1"/>
  <c r="K2294" i="1"/>
  <c r="C2294" i="1"/>
  <c r="K2293" i="1"/>
  <c r="C2293" i="1"/>
  <c r="K2292" i="1"/>
  <c r="C2292" i="1"/>
  <c r="K2291" i="1"/>
  <c r="C2291" i="1"/>
  <c r="K2290" i="1"/>
  <c r="C2290" i="1"/>
  <c r="K2289" i="1"/>
  <c r="C2289" i="1"/>
  <c r="K2288" i="1"/>
  <c r="C2288" i="1"/>
  <c r="K2287" i="1"/>
  <c r="C2287" i="1"/>
  <c r="K2286" i="1"/>
  <c r="C2286" i="1"/>
  <c r="K2285" i="1"/>
  <c r="C2285" i="1"/>
  <c r="K2284" i="1"/>
  <c r="C2284" i="1"/>
  <c r="K2283" i="1"/>
  <c r="C2283" i="1"/>
  <c r="K2282" i="1"/>
  <c r="C2282" i="1"/>
  <c r="K2281" i="1"/>
  <c r="C2281" i="1"/>
  <c r="K2280" i="1"/>
  <c r="C2280" i="1"/>
  <c r="W2474" i="1"/>
  <c r="G2464" i="1"/>
  <c r="G2459" i="1"/>
  <c r="I2458" i="1"/>
  <c r="K2455" i="1"/>
  <c r="H2454" i="1"/>
  <c r="H2453" i="1"/>
  <c r="D2450" i="1"/>
  <c r="I2449" i="1"/>
  <c r="G2448" i="1"/>
  <c r="K2447" i="1"/>
  <c r="F2444" i="1"/>
  <c r="K2443" i="1"/>
  <c r="G2441" i="1"/>
  <c r="B2439" i="1"/>
  <c r="I2438" i="1"/>
  <c r="H2436" i="1"/>
  <c r="C2434" i="1"/>
  <c r="I2433" i="1"/>
  <c r="C2431" i="1"/>
  <c r="F2429" i="1"/>
  <c r="B2428" i="1"/>
  <c r="K2427" i="1"/>
  <c r="G2426" i="1"/>
  <c r="J2424" i="1"/>
  <c r="G2423" i="1"/>
  <c r="H2422" i="1"/>
  <c r="I2421" i="1"/>
  <c r="H2420" i="1"/>
  <c r="H2419" i="1"/>
  <c r="H2418" i="1"/>
  <c r="G2417" i="1"/>
  <c r="G2416" i="1"/>
  <c r="G2415" i="1"/>
  <c r="H2414" i="1"/>
  <c r="I2413" i="1"/>
  <c r="H2412" i="1"/>
  <c r="H2411" i="1"/>
  <c r="H2410" i="1"/>
  <c r="G2409" i="1"/>
  <c r="G2408" i="1"/>
  <c r="G2407" i="1"/>
  <c r="H2406" i="1"/>
  <c r="I2405" i="1"/>
  <c r="H2404" i="1"/>
  <c r="H2403" i="1"/>
  <c r="H2402" i="1"/>
  <c r="G2401" i="1"/>
  <c r="G2400" i="1"/>
  <c r="G2399" i="1"/>
  <c r="H2398" i="1"/>
  <c r="I2397" i="1"/>
  <c r="H2396" i="1"/>
  <c r="H2395" i="1"/>
  <c r="H2394" i="1"/>
  <c r="G2393" i="1"/>
  <c r="G2392" i="1"/>
  <c r="G2391" i="1"/>
  <c r="H2390" i="1"/>
  <c r="I2389" i="1"/>
  <c r="H2388" i="1"/>
  <c r="H2387" i="1"/>
  <c r="H2386" i="1"/>
  <c r="G2385" i="1"/>
  <c r="J2384" i="1"/>
  <c r="W2383" i="1"/>
  <c r="B2383" i="1"/>
  <c r="E2382" i="1"/>
  <c r="G2381" i="1"/>
  <c r="J2380" i="1"/>
  <c r="W2379" i="1"/>
  <c r="B2379" i="1"/>
  <c r="E2378" i="1"/>
  <c r="G2377" i="1"/>
  <c r="J2376" i="1"/>
  <c r="W2375" i="1"/>
  <c r="B2375" i="1"/>
  <c r="E2374" i="1"/>
  <c r="G2373" i="1"/>
  <c r="J2372" i="1"/>
  <c r="W2371" i="1"/>
  <c r="B2371" i="1"/>
  <c r="E2370" i="1"/>
  <c r="G2369" i="1"/>
  <c r="J2368" i="1"/>
  <c r="W2367" i="1"/>
  <c r="B2367" i="1"/>
  <c r="E2366" i="1"/>
  <c r="G2365" i="1"/>
  <c r="J2364" i="1"/>
  <c r="W2363" i="1"/>
  <c r="B2363" i="1"/>
  <c r="E2362" i="1"/>
  <c r="G2361" i="1"/>
  <c r="J2360" i="1"/>
  <c r="F2359" i="1"/>
  <c r="B2358" i="1"/>
  <c r="H2357" i="1"/>
  <c r="W2356" i="1"/>
  <c r="E2356" i="1"/>
  <c r="G2354" i="1"/>
  <c r="D2353" i="1"/>
  <c r="J2352" i="1"/>
  <c r="B2352" i="1"/>
  <c r="J2351" i="1"/>
  <c r="B2351" i="1"/>
  <c r="J2350" i="1"/>
  <c r="B2350" i="1"/>
  <c r="J2349" i="1"/>
  <c r="B2349" i="1"/>
  <c r="J2348" i="1"/>
  <c r="B2348" i="1"/>
  <c r="J2347" i="1"/>
  <c r="B2347" i="1"/>
  <c r="J2346" i="1"/>
  <c r="B2346" i="1"/>
  <c r="J2345" i="1"/>
  <c r="B2345" i="1"/>
  <c r="J2344" i="1"/>
  <c r="B2344" i="1"/>
  <c r="J2343" i="1"/>
  <c r="B2343" i="1"/>
  <c r="J2342" i="1"/>
  <c r="B2342" i="1"/>
  <c r="J2341" i="1"/>
  <c r="B2341" i="1"/>
  <c r="J2340" i="1"/>
  <c r="B2340" i="1"/>
  <c r="J2339" i="1"/>
  <c r="B2339" i="1"/>
  <c r="J2338" i="1"/>
  <c r="B2338" i="1"/>
  <c r="J2337" i="1"/>
  <c r="B2337" i="1"/>
  <c r="J2336" i="1"/>
  <c r="B2336" i="1"/>
  <c r="J2335" i="1"/>
  <c r="B2335" i="1"/>
  <c r="J2334" i="1"/>
  <c r="B2334" i="1"/>
  <c r="J2333" i="1"/>
  <c r="B2333" i="1"/>
  <c r="J2332" i="1"/>
  <c r="B2332" i="1"/>
  <c r="J2331" i="1"/>
  <c r="B2331" i="1"/>
  <c r="J2330" i="1"/>
  <c r="B2330" i="1"/>
  <c r="J2329" i="1"/>
  <c r="B2329" i="1"/>
  <c r="J2328" i="1"/>
  <c r="B2328" i="1"/>
  <c r="J2327" i="1"/>
  <c r="B2327" i="1"/>
  <c r="J2326" i="1"/>
  <c r="B2326" i="1"/>
  <c r="J2325" i="1"/>
  <c r="B2325" i="1"/>
  <c r="J2324" i="1"/>
  <c r="B2324" i="1"/>
  <c r="J2323" i="1"/>
  <c r="B2323" i="1"/>
  <c r="J2322" i="1"/>
  <c r="B2322" i="1"/>
  <c r="J2321" i="1"/>
  <c r="B2321" i="1"/>
  <c r="J2320" i="1"/>
  <c r="B2320" i="1"/>
  <c r="J2319" i="1"/>
  <c r="B2319" i="1"/>
  <c r="J2318" i="1"/>
  <c r="B2318" i="1"/>
  <c r="J2317" i="1"/>
  <c r="B2317" i="1"/>
  <c r="J2316" i="1"/>
  <c r="B2316" i="1"/>
  <c r="J2315" i="1"/>
  <c r="B2315" i="1"/>
  <c r="J2314" i="1"/>
  <c r="B2314" i="1"/>
  <c r="J2313" i="1"/>
  <c r="B2313" i="1"/>
  <c r="J2312" i="1"/>
  <c r="B2312" i="1"/>
  <c r="J2311" i="1"/>
  <c r="B2311" i="1"/>
  <c r="J2310" i="1"/>
  <c r="B2310" i="1"/>
  <c r="J2309" i="1"/>
  <c r="B2309" i="1"/>
  <c r="J2308" i="1"/>
  <c r="B2308" i="1"/>
  <c r="J2307" i="1"/>
  <c r="B2307" i="1"/>
  <c r="J2306" i="1"/>
  <c r="B2306" i="1"/>
  <c r="J2305" i="1"/>
  <c r="B2305" i="1"/>
  <c r="J2304" i="1"/>
  <c r="B2304" i="1"/>
  <c r="J2303" i="1"/>
  <c r="B2303" i="1"/>
  <c r="J2302" i="1"/>
  <c r="B2302" i="1"/>
  <c r="J2301" i="1"/>
  <c r="B2301" i="1"/>
  <c r="J2300" i="1"/>
  <c r="B2300" i="1"/>
  <c r="J2299" i="1"/>
  <c r="B2299" i="1"/>
  <c r="J2298" i="1"/>
  <c r="B2298" i="1"/>
  <c r="J2297" i="1"/>
  <c r="B2297" i="1"/>
  <c r="J2296" i="1"/>
  <c r="B2296" i="1"/>
  <c r="J2295" i="1"/>
  <c r="B2295" i="1"/>
  <c r="J2294" i="1"/>
  <c r="B2294" i="1"/>
  <c r="J2293" i="1"/>
  <c r="B2293" i="1"/>
  <c r="J2292" i="1"/>
  <c r="B2292" i="1"/>
  <c r="J2291" i="1"/>
  <c r="B2291" i="1"/>
  <c r="J2290" i="1"/>
  <c r="B2290" i="1"/>
  <c r="J2289" i="1"/>
  <c r="B2289" i="1"/>
  <c r="J2288" i="1"/>
  <c r="B2288" i="1"/>
  <c r="J2287" i="1"/>
  <c r="B2287" i="1"/>
  <c r="J2286" i="1"/>
  <c r="B2286" i="1"/>
  <c r="J2285" i="1"/>
  <c r="B2285" i="1"/>
  <c r="J2284" i="1"/>
  <c r="B2284" i="1"/>
  <c r="J2283" i="1"/>
  <c r="B2283" i="1"/>
  <c r="J2282" i="1"/>
  <c r="B2282" i="1"/>
  <c r="J2281" i="1"/>
  <c r="B2281" i="1"/>
  <c r="J2280" i="1"/>
  <c r="B2280" i="1"/>
  <c r="J2279" i="1"/>
  <c r="B2279" i="1"/>
  <c r="J2278" i="1"/>
  <c r="B2278" i="1"/>
  <c r="J2277" i="1"/>
  <c r="B2277" i="1"/>
  <c r="J2276" i="1"/>
  <c r="B2276" i="1"/>
  <c r="J2275" i="1"/>
  <c r="B2275" i="1"/>
  <c r="J2274" i="1"/>
  <c r="B2274" i="1"/>
  <c r="G2472" i="1"/>
  <c r="K2468" i="1"/>
  <c r="D2466" i="1"/>
  <c r="I2464" i="1"/>
  <c r="I2462" i="1"/>
  <c r="G2456" i="1"/>
  <c r="C2455" i="1"/>
  <c r="H2451" i="1"/>
  <c r="C2450" i="1"/>
  <c r="D2449" i="1"/>
  <c r="F2448" i="1"/>
  <c r="G2447" i="1"/>
  <c r="B2444" i="1"/>
  <c r="H2443" i="1"/>
  <c r="W2441" i="1"/>
  <c r="D2441" i="1"/>
  <c r="J2440" i="1"/>
  <c r="H2438" i="1"/>
  <c r="K2435" i="1"/>
  <c r="B2431" i="1"/>
  <c r="I2430" i="1"/>
  <c r="D2429" i="1"/>
  <c r="J2427" i="1"/>
  <c r="F2423" i="1"/>
  <c r="F2422" i="1"/>
  <c r="F2415" i="1"/>
  <c r="F2414" i="1"/>
  <c r="F2407" i="1"/>
  <c r="F2406" i="1"/>
  <c r="F2399" i="1"/>
  <c r="F2398" i="1"/>
  <c r="F2391" i="1"/>
  <c r="F2390" i="1"/>
  <c r="G2357" i="1"/>
  <c r="B2353" i="1"/>
  <c r="J2481" i="1"/>
  <c r="H2477" i="1"/>
  <c r="D2474" i="1"/>
  <c r="I2472" i="1"/>
  <c r="I2470" i="1"/>
  <c r="B2468" i="1"/>
  <c r="I2466" i="1"/>
  <c r="W2458" i="1"/>
  <c r="F2456" i="1"/>
  <c r="B2455" i="1"/>
  <c r="G2451" i="1"/>
  <c r="I2450" i="1"/>
  <c r="C2447" i="1"/>
  <c r="I2446" i="1"/>
  <c r="G2443" i="1"/>
  <c r="F2438" i="1"/>
  <c r="H2435" i="1"/>
  <c r="J2432" i="1"/>
  <c r="H2430" i="1"/>
  <c r="B2429" i="1"/>
  <c r="W2427" i="1"/>
  <c r="H2427" i="1"/>
  <c r="C2423" i="1"/>
  <c r="D2422" i="1"/>
  <c r="C2415" i="1"/>
  <c r="D2414" i="1"/>
  <c r="C2407" i="1"/>
  <c r="D2406" i="1"/>
  <c r="C2399" i="1"/>
  <c r="D2398" i="1"/>
  <c r="C2391" i="1"/>
  <c r="D2390" i="1"/>
  <c r="F2357" i="1"/>
  <c r="B2476" i="1"/>
  <c r="I2474" i="1"/>
  <c r="I2468" i="1"/>
  <c r="J2457" i="1"/>
  <c r="I2456" i="1"/>
  <c r="W2453" i="1"/>
  <c r="K2452" i="1"/>
  <c r="W2449" i="1"/>
  <c r="B2447" i="1"/>
  <c r="H2446" i="1"/>
  <c r="I2445" i="1"/>
  <c r="W2443" i="1"/>
  <c r="D2443" i="1"/>
  <c r="F2440" i="1"/>
  <c r="C2438" i="1"/>
  <c r="K2437" i="1"/>
  <c r="G2435" i="1"/>
  <c r="G2432" i="1"/>
  <c r="F2430" i="1"/>
  <c r="K2428" i="1"/>
  <c r="G2427" i="1"/>
  <c r="F2424" i="1"/>
  <c r="B2423" i="1"/>
  <c r="C2422" i="1"/>
  <c r="D2421" i="1"/>
  <c r="D2420" i="1"/>
  <c r="C2419" i="1"/>
  <c r="B2415" i="1"/>
  <c r="C2414" i="1"/>
  <c r="D2413" i="1"/>
  <c r="D2412" i="1"/>
  <c r="C2411" i="1"/>
  <c r="B2407" i="1"/>
  <c r="C2406" i="1"/>
  <c r="D2405" i="1"/>
  <c r="D2404" i="1"/>
  <c r="C2403" i="1"/>
  <c r="B2399" i="1"/>
  <c r="C2398" i="1"/>
  <c r="D2397" i="1"/>
  <c r="D2396" i="1"/>
  <c r="C2395" i="1"/>
  <c r="B2391" i="1"/>
  <c r="C2390" i="1"/>
  <c r="D2389" i="1"/>
  <c r="D2388" i="1"/>
  <c r="C2387" i="1"/>
  <c r="D2385" i="1"/>
  <c r="I2383" i="1"/>
  <c r="D2381" i="1"/>
  <c r="I2379" i="1"/>
  <c r="D2377" i="1"/>
  <c r="I2375" i="1"/>
  <c r="D2373" i="1"/>
  <c r="I2371" i="1"/>
  <c r="D2369" i="1"/>
  <c r="I2367" i="1"/>
  <c r="D2365" i="1"/>
  <c r="I2363" i="1"/>
  <c r="D2361" i="1"/>
  <c r="H2358" i="1"/>
  <c r="W2357" i="1"/>
  <c r="E2357" i="1"/>
  <c r="D2354" i="1"/>
  <c r="I2353" i="1"/>
  <c r="G2352" i="1"/>
  <c r="W2351" i="1"/>
  <c r="G2351" i="1"/>
  <c r="W2350" i="1"/>
  <c r="G2350" i="1"/>
  <c r="W2349" i="1"/>
  <c r="G2349" i="1"/>
  <c r="W2348" i="1"/>
  <c r="G2348" i="1"/>
  <c r="W2347" i="1"/>
  <c r="G2347" i="1"/>
  <c r="W2346" i="1"/>
  <c r="G2346" i="1"/>
  <c r="W2345" i="1"/>
  <c r="G2345" i="1"/>
  <c r="W2344" i="1"/>
  <c r="G2344" i="1"/>
  <c r="W2343" i="1"/>
  <c r="G2343" i="1"/>
  <c r="W2342" i="1"/>
  <c r="G2342" i="1"/>
  <c r="W2341" i="1"/>
  <c r="G2341" i="1"/>
  <c r="W2340" i="1"/>
  <c r="G2340" i="1"/>
  <c r="W2339" i="1"/>
  <c r="G2339" i="1"/>
  <c r="W2338" i="1"/>
  <c r="G2338" i="1"/>
  <c r="W2337" i="1"/>
  <c r="G2337" i="1"/>
  <c r="W2336" i="1"/>
  <c r="G2336" i="1"/>
  <c r="W2335" i="1"/>
  <c r="G2335" i="1"/>
  <c r="W2334" i="1"/>
  <c r="G2334" i="1"/>
  <c r="W2333" i="1"/>
  <c r="G2333" i="1"/>
  <c r="W2332" i="1"/>
  <c r="G2332" i="1"/>
  <c r="W2331" i="1"/>
  <c r="G2331" i="1"/>
  <c r="W2330" i="1"/>
  <c r="G2330" i="1"/>
  <c r="W2329" i="1"/>
  <c r="G2329" i="1"/>
  <c r="W2328" i="1"/>
  <c r="G2328" i="1"/>
  <c r="W2327" i="1"/>
  <c r="G2327" i="1"/>
  <c r="W2326" i="1"/>
  <c r="G2326" i="1"/>
  <c r="W2325" i="1"/>
  <c r="G2325" i="1"/>
  <c r="W2324" i="1"/>
  <c r="G2324" i="1"/>
  <c r="W2323" i="1"/>
  <c r="G2323" i="1"/>
  <c r="W2322" i="1"/>
  <c r="G2322" i="1"/>
  <c r="W2321" i="1"/>
  <c r="G2321" i="1"/>
  <c r="W2320" i="1"/>
  <c r="G2320" i="1"/>
  <c r="W2319" i="1"/>
  <c r="G2319" i="1"/>
  <c r="W2318" i="1"/>
  <c r="G2318" i="1"/>
  <c r="W2317" i="1"/>
  <c r="G2317" i="1"/>
  <c r="W2316" i="1"/>
  <c r="G2316" i="1"/>
  <c r="W2315" i="1"/>
  <c r="G2315" i="1"/>
  <c r="W2314" i="1"/>
  <c r="G2314" i="1"/>
  <c r="W2313" i="1"/>
  <c r="G2313" i="1"/>
  <c r="W2312" i="1"/>
  <c r="G2312" i="1"/>
  <c r="W2311" i="1"/>
  <c r="G2311" i="1"/>
  <c r="W2310" i="1"/>
  <c r="G2310" i="1"/>
  <c r="W2309" i="1"/>
  <c r="G2309" i="1"/>
  <c r="W2308" i="1"/>
  <c r="G2308" i="1"/>
  <c r="W2307" i="1"/>
  <c r="G2307" i="1"/>
  <c r="W2306" i="1"/>
  <c r="G2306" i="1"/>
  <c r="W2305" i="1"/>
  <c r="G2305" i="1"/>
  <c r="W2304" i="1"/>
  <c r="G2304" i="1"/>
  <c r="W2303" i="1"/>
  <c r="G2303" i="1"/>
  <c r="W2302" i="1"/>
  <c r="G2302" i="1"/>
  <c r="W2301" i="1"/>
  <c r="G2301" i="1"/>
  <c r="W2300" i="1"/>
  <c r="G2300" i="1"/>
  <c r="W2299" i="1"/>
  <c r="G2299" i="1"/>
  <c r="W2298" i="1"/>
  <c r="G2298" i="1"/>
  <c r="W2297" i="1"/>
  <c r="G2297" i="1"/>
  <c r="W2296" i="1"/>
  <c r="G2296" i="1"/>
  <c r="W2295" i="1"/>
  <c r="G2295" i="1"/>
  <c r="W2294" i="1"/>
  <c r="G2294" i="1"/>
  <c r="W2293" i="1"/>
  <c r="G2293" i="1"/>
  <c r="W2292" i="1"/>
  <c r="G2292" i="1"/>
  <c r="W2291" i="1"/>
  <c r="G2291" i="1"/>
  <c r="W2290" i="1"/>
  <c r="G2290" i="1"/>
  <c r="W2289" i="1"/>
  <c r="G2289" i="1"/>
  <c r="W2288" i="1"/>
  <c r="G2288" i="1"/>
  <c r="W2287" i="1"/>
  <c r="G2287" i="1"/>
  <c r="W2286" i="1"/>
  <c r="G2286" i="1"/>
  <c r="W2285" i="1"/>
  <c r="G2285" i="1"/>
  <c r="W2284" i="1"/>
  <c r="G2284" i="1"/>
  <c r="W2283" i="1"/>
  <c r="G2283" i="1"/>
  <c r="W2282" i="1"/>
  <c r="G2282" i="1"/>
  <c r="W2281" i="1"/>
  <c r="G2281" i="1"/>
  <c r="W2280" i="1"/>
  <c r="G2280" i="1"/>
  <c r="W2279" i="1"/>
  <c r="G2279" i="1"/>
  <c r="W2278" i="1"/>
  <c r="G2278" i="1"/>
  <c r="W2277" i="1"/>
  <c r="G2277" i="1"/>
  <c r="W2276" i="1"/>
  <c r="G2276" i="1"/>
  <c r="W2275" i="1"/>
  <c r="G2275" i="1"/>
  <c r="W2274" i="1"/>
  <c r="G2274" i="1"/>
  <c r="W2273" i="1"/>
  <c r="G2273" i="1"/>
  <c r="W2272" i="1"/>
  <c r="G2272" i="1"/>
  <c r="W2271" i="1"/>
  <c r="G2271" i="1"/>
  <c r="W2270" i="1"/>
  <c r="G2270" i="1"/>
  <c r="W2269" i="1"/>
  <c r="G2269" i="1"/>
  <c r="W2268" i="1"/>
  <c r="G2268" i="1"/>
  <c r="W2267" i="1"/>
  <c r="G2267" i="1"/>
  <c r="W2266" i="1"/>
  <c r="G2266" i="1"/>
  <c r="W2265" i="1"/>
  <c r="G2265" i="1"/>
  <c r="W2264" i="1"/>
  <c r="G2264" i="1"/>
  <c r="W2263" i="1"/>
  <c r="G2263" i="1"/>
  <c r="W2262" i="1"/>
  <c r="G2262" i="1"/>
  <c r="W2261" i="1"/>
  <c r="G2261" i="1"/>
  <c r="W2260" i="1"/>
  <c r="G2260" i="1"/>
  <c r="W2259" i="1"/>
  <c r="G2259" i="1"/>
  <c r="W2258" i="1"/>
  <c r="G2258" i="1"/>
  <c r="W2257" i="1"/>
  <c r="G2257" i="1"/>
  <c r="W2256" i="1"/>
  <c r="G2256" i="1"/>
  <c r="W2255" i="1"/>
  <c r="G2255" i="1"/>
  <c r="W2254" i="1"/>
  <c r="G2254" i="1"/>
  <c r="W2253" i="1"/>
  <c r="G2253" i="1"/>
  <c r="W2252" i="1"/>
  <c r="G2252" i="1"/>
  <c r="W2251" i="1"/>
  <c r="G2251" i="1"/>
  <c r="W2250" i="1"/>
  <c r="G2250" i="1"/>
  <c r="W2249" i="1"/>
  <c r="G2249" i="1"/>
  <c r="W2248" i="1"/>
  <c r="G2248" i="1"/>
  <c r="W2247" i="1"/>
  <c r="G2247" i="1"/>
  <c r="W2246" i="1"/>
  <c r="G2246" i="1"/>
  <c r="W2245" i="1"/>
  <c r="G2245" i="1"/>
  <c r="W2244" i="1"/>
  <c r="G2244" i="1"/>
  <c r="W2243" i="1"/>
  <c r="G2243" i="1"/>
  <c r="W2242" i="1"/>
  <c r="G2242" i="1"/>
  <c r="W2241" i="1"/>
  <c r="G2241" i="1"/>
  <c r="W2240" i="1"/>
  <c r="G2240" i="1"/>
  <c r="W2239" i="1"/>
  <c r="G2239" i="1"/>
  <c r="W2238" i="1"/>
  <c r="I2480" i="1"/>
  <c r="I2476" i="1"/>
  <c r="J2465" i="1"/>
  <c r="I2457" i="1"/>
  <c r="J2452" i="1"/>
  <c r="W2450" i="1"/>
  <c r="C2446" i="1"/>
  <c r="F2445" i="1"/>
  <c r="B2443" i="1"/>
  <c r="C2440" i="1"/>
  <c r="K2439" i="1"/>
  <c r="I2437" i="1"/>
  <c r="W2435" i="1"/>
  <c r="D2435" i="1"/>
  <c r="F2432" i="1"/>
  <c r="C2430" i="1"/>
  <c r="J2428" i="1"/>
  <c r="D2427" i="1"/>
  <c r="C2424" i="1"/>
  <c r="B2422" i="1"/>
  <c r="B2421" i="1"/>
  <c r="B2420" i="1"/>
  <c r="B2419" i="1"/>
  <c r="B2414" i="1"/>
  <c r="B2413" i="1"/>
  <c r="B2412" i="1"/>
  <c r="B2411" i="1"/>
  <c r="B2406" i="1"/>
  <c r="B2405" i="1"/>
  <c r="B2404" i="1"/>
  <c r="B2403" i="1"/>
  <c r="B2398" i="1"/>
  <c r="B2397" i="1"/>
  <c r="B2396" i="1"/>
  <c r="B2395" i="1"/>
  <c r="B2390" i="1"/>
  <c r="B2389" i="1"/>
  <c r="B2388" i="1"/>
  <c r="B2387" i="1"/>
  <c r="B2385" i="1"/>
  <c r="E2384" i="1"/>
  <c r="G2383" i="1"/>
  <c r="J2382" i="1"/>
  <c r="W2381" i="1"/>
  <c r="B2381" i="1"/>
  <c r="E2380" i="1"/>
  <c r="G2379" i="1"/>
  <c r="J2378" i="1"/>
  <c r="W2377" i="1"/>
  <c r="B2377" i="1"/>
  <c r="E2376" i="1"/>
  <c r="G2375" i="1"/>
  <c r="J2374" i="1"/>
  <c r="W2373" i="1"/>
  <c r="B2373" i="1"/>
  <c r="E2372" i="1"/>
  <c r="G2371" i="1"/>
  <c r="J2370" i="1"/>
  <c r="W2369" i="1"/>
  <c r="B2369" i="1"/>
  <c r="E2368" i="1"/>
  <c r="G2367" i="1"/>
  <c r="J2366" i="1"/>
  <c r="W2365" i="1"/>
  <c r="B2365" i="1"/>
  <c r="E2364" i="1"/>
  <c r="G2363" i="1"/>
  <c r="J2362" i="1"/>
  <c r="W2361" i="1"/>
  <c r="B2361" i="1"/>
  <c r="E2360" i="1"/>
  <c r="G2358" i="1"/>
  <c r="D2357" i="1"/>
  <c r="I2356" i="1"/>
  <c r="B2354" i="1"/>
  <c r="H2353" i="1"/>
  <c r="W2352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J2473" i="1"/>
  <c r="H2467" i="1"/>
  <c r="C2463" i="1"/>
  <c r="F2461" i="1"/>
  <c r="B2452" i="1"/>
  <c r="D2445" i="1"/>
  <c r="K2444" i="1"/>
  <c r="I2439" i="1"/>
  <c r="F2437" i="1"/>
  <c r="B2435" i="1"/>
  <c r="J2434" i="1"/>
  <c r="C2432" i="1"/>
  <c r="K2431" i="1"/>
  <c r="K2429" i="1"/>
  <c r="W2428" i="1"/>
  <c r="H2428" i="1"/>
  <c r="B2427" i="1"/>
  <c r="K2423" i="1"/>
  <c r="K2415" i="1"/>
  <c r="K2407" i="1"/>
  <c r="K2399" i="1"/>
  <c r="K2391" i="1"/>
  <c r="F2383" i="1"/>
  <c r="F2379" i="1"/>
  <c r="F2375" i="1"/>
  <c r="F2371" i="1"/>
  <c r="F2367" i="1"/>
  <c r="F2363" i="1"/>
  <c r="F2358" i="1"/>
  <c r="B2357" i="1"/>
  <c r="G2353" i="1"/>
  <c r="E2352" i="1"/>
  <c r="E2351" i="1"/>
  <c r="E2350" i="1"/>
  <c r="E2349" i="1"/>
  <c r="E2348" i="1"/>
  <c r="E2347" i="1"/>
  <c r="E2346" i="1"/>
  <c r="E2345" i="1"/>
  <c r="E2344" i="1"/>
  <c r="E2343" i="1"/>
  <c r="E2342" i="1"/>
  <c r="E2341" i="1"/>
  <c r="E2340" i="1"/>
  <c r="E2339" i="1"/>
  <c r="E2338" i="1"/>
  <c r="E2337" i="1"/>
  <c r="E2336" i="1"/>
  <c r="E2335" i="1"/>
  <c r="E2334" i="1"/>
  <c r="E2333" i="1"/>
  <c r="E2332" i="1"/>
  <c r="E2331" i="1"/>
  <c r="E2330" i="1"/>
  <c r="E2329" i="1"/>
  <c r="E2328" i="1"/>
  <c r="E2327" i="1"/>
  <c r="E2326" i="1"/>
  <c r="E2325" i="1"/>
  <c r="E2324" i="1"/>
  <c r="E2323" i="1"/>
  <c r="E2322" i="1"/>
  <c r="E2321" i="1"/>
  <c r="E2320" i="1"/>
  <c r="E2319" i="1"/>
  <c r="E2318" i="1"/>
  <c r="E2317" i="1"/>
  <c r="E2316" i="1"/>
  <c r="E2315" i="1"/>
  <c r="E2314" i="1"/>
  <c r="E2313" i="1"/>
  <c r="E2312" i="1"/>
  <c r="E2311" i="1"/>
  <c r="E2310" i="1"/>
  <c r="E2309" i="1"/>
  <c r="E2308" i="1"/>
  <c r="E2307" i="1"/>
  <c r="E2306" i="1"/>
  <c r="E2305" i="1"/>
  <c r="E2304" i="1"/>
  <c r="E2303" i="1"/>
  <c r="E2302" i="1"/>
  <c r="E2301" i="1"/>
  <c r="E2300" i="1"/>
  <c r="E2299" i="1"/>
  <c r="E2298" i="1"/>
  <c r="E2297" i="1"/>
  <c r="E2296" i="1"/>
  <c r="E2295" i="1"/>
  <c r="E2294" i="1"/>
  <c r="E2293" i="1"/>
  <c r="E2292" i="1"/>
  <c r="E2291" i="1"/>
  <c r="E2290" i="1"/>
  <c r="E2289" i="1"/>
  <c r="E2288" i="1"/>
  <c r="E2287" i="1"/>
  <c r="E2286" i="1"/>
  <c r="E2285" i="1"/>
  <c r="E2284" i="1"/>
  <c r="E2283" i="1"/>
  <c r="E2282" i="1"/>
  <c r="E2281" i="1"/>
  <c r="E2280" i="1"/>
  <c r="E2279" i="1"/>
  <c r="E2278" i="1"/>
  <c r="E2277" i="1"/>
  <c r="E2276" i="1"/>
  <c r="E2275" i="1"/>
  <c r="E2274" i="1"/>
  <c r="E2273" i="1"/>
  <c r="E2272" i="1"/>
  <c r="E2271" i="1"/>
  <c r="E2270" i="1"/>
  <c r="E2269" i="1"/>
  <c r="E2268" i="1"/>
  <c r="E2267" i="1"/>
  <c r="E2266" i="1"/>
  <c r="E2265" i="1"/>
  <c r="E2264" i="1"/>
  <c r="E2263" i="1"/>
  <c r="E2262" i="1"/>
  <c r="E2261" i="1"/>
  <c r="E2260" i="1"/>
  <c r="E2259" i="1"/>
  <c r="E2258" i="1"/>
  <c r="E2257" i="1"/>
  <c r="E2256" i="1"/>
  <c r="E2255" i="1"/>
  <c r="E2254" i="1"/>
  <c r="E2253" i="1"/>
  <c r="E2252" i="1"/>
  <c r="E2251" i="1"/>
  <c r="E2250" i="1"/>
  <c r="E2249" i="1"/>
  <c r="E2248" i="1"/>
  <c r="E2247" i="1"/>
  <c r="E2246" i="1"/>
  <c r="E2245" i="1"/>
  <c r="E2244" i="1"/>
  <c r="E2243" i="1"/>
  <c r="E2242" i="1"/>
  <c r="E2241" i="1"/>
  <c r="E2240" i="1"/>
  <c r="E2239" i="1"/>
  <c r="E2238" i="1"/>
  <c r="E2237" i="1"/>
  <c r="E2236" i="1"/>
  <c r="E2235" i="1"/>
  <c r="E2234" i="1"/>
  <c r="E2233" i="1"/>
  <c r="E2232" i="1"/>
  <c r="E2231" i="1"/>
  <c r="E2230" i="1"/>
  <c r="E2229" i="1"/>
  <c r="E2228" i="1"/>
  <c r="E2227" i="1"/>
  <c r="E2226" i="1"/>
  <c r="E2225" i="1"/>
  <c r="E2224" i="1"/>
  <c r="E2223" i="1"/>
  <c r="E2222" i="1"/>
  <c r="E2221" i="1"/>
  <c r="E2220" i="1"/>
  <c r="E2219" i="1"/>
  <c r="E2218" i="1"/>
  <c r="E2217" i="1"/>
  <c r="E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E2183" i="1"/>
  <c r="E2182" i="1"/>
  <c r="E2181" i="1"/>
  <c r="E2180" i="1"/>
  <c r="E2179" i="1"/>
  <c r="E2178" i="1"/>
  <c r="J2442" i="1"/>
  <c r="D2345" i="1"/>
  <c r="D2337" i="1"/>
  <c r="D2329" i="1"/>
  <c r="D2321" i="1"/>
  <c r="D2313" i="1"/>
  <c r="D2305" i="1"/>
  <c r="D2297" i="1"/>
  <c r="D2289" i="1"/>
  <c r="D2281" i="1"/>
  <c r="C2278" i="1"/>
  <c r="C2276" i="1"/>
  <c r="C2274" i="1"/>
  <c r="D2273" i="1"/>
  <c r="K2269" i="1"/>
  <c r="J2268" i="1"/>
  <c r="C2267" i="1"/>
  <c r="B2266" i="1"/>
  <c r="D2265" i="1"/>
  <c r="K2261" i="1"/>
  <c r="J2260" i="1"/>
  <c r="C2259" i="1"/>
  <c r="B2258" i="1"/>
  <c r="D2257" i="1"/>
  <c r="K2253" i="1"/>
  <c r="J2252" i="1"/>
  <c r="C2251" i="1"/>
  <c r="B2250" i="1"/>
  <c r="D2249" i="1"/>
  <c r="K2245" i="1"/>
  <c r="J2244" i="1"/>
  <c r="C2243" i="1"/>
  <c r="B2242" i="1"/>
  <c r="D2241" i="1"/>
  <c r="W2237" i="1"/>
  <c r="B2237" i="1"/>
  <c r="G2236" i="1"/>
  <c r="K2235" i="1"/>
  <c r="W2233" i="1"/>
  <c r="B2233" i="1"/>
  <c r="G2232" i="1"/>
  <c r="K2231" i="1"/>
  <c r="C2230" i="1"/>
  <c r="W2228" i="1"/>
  <c r="G2228" i="1"/>
  <c r="B2227" i="1"/>
  <c r="K2226" i="1"/>
  <c r="F2225" i="1"/>
  <c r="D2224" i="1"/>
  <c r="J2223" i="1"/>
  <c r="C2222" i="1"/>
  <c r="W2220" i="1"/>
  <c r="G2220" i="1"/>
  <c r="B2219" i="1"/>
  <c r="K2218" i="1"/>
  <c r="F2217" i="1"/>
  <c r="D2216" i="1"/>
  <c r="J2215" i="1"/>
  <c r="C2214" i="1"/>
  <c r="W2212" i="1"/>
  <c r="G2212" i="1"/>
  <c r="B2211" i="1"/>
  <c r="K2210" i="1"/>
  <c r="F2209" i="1"/>
  <c r="D2208" i="1"/>
  <c r="J2207" i="1"/>
  <c r="C2206" i="1"/>
  <c r="W2204" i="1"/>
  <c r="G2204" i="1"/>
  <c r="B2203" i="1"/>
  <c r="K2202" i="1"/>
  <c r="F2201" i="1"/>
  <c r="D2200" i="1"/>
  <c r="J2199" i="1"/>
  <c r="C2198" i="1"/>
  <c r="W2196" i="1"/>
  <c r="G2196" i="1"/>
  <c r="B2195" i="1"/>
  <c r="K2194" i="1"/>
  <c r="F2193" i="1"/>
  <c r="D2192" i="1"/>
  <c r="J2191" i="1"/>
  <c r="C2190" i="1"/>
  <c r="W2188" i="1"/>
  <c r="G2188" i="1"/>
  <c r="B2187" i="1"/>
  <c r="K2186" i="1"/>
  <c r="F2185" i="1"/>
  <c r="D2184" i="1"/>
  <c r="J2183" i="1"/>
  <c r="C2182" i="1"/>
  <c r="W2180" i="1"/>
  <c r="G2180" i="1"/>
  <c r="B2179" i="1"/>
  <c r="K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W2006" i="1"/>
  <c r="E2006" i="1"/>
  <c r="D2005" i="1"/>
  <c r="W1998" i="1"/>
  <c r="E1998" i="1"/>
  <c r="D1997" i="1"/>
  <c r="W1990" i="1"/>
  <c r="E1990" i="1"/>
  <c r="D1989" i="1"/>
  <c r="W1982" i="1"/>
  <c r="E1982" i="1"/>
  <c r="D1981" i="1"/>
  <c r="W1974" i="1"/>
  <c r="E1974" i="1"/>
  <c r="D1973" i="1"/>
  <c r="W1966" i="1"/>
  <c r="E1966" i="1"/>
  <c r="D1965" i="1"/>
  <c r="I2380" i="1"/>
  <c r="I2372" i="1"/>
  <c r="I2364" i="1"/>
  <c r="I2358" i="1"/>
  <c r="D2352" i="1"/>
  <c r="D2344" i="1"/>
  <c r="D2336" i="1"/>
  <c r="D2328" i="1"/>
  <c r="D2320" i="1"/>
  <c r="D2312" i="1"/>
  <c r="D2304" i="1"/>
  <c r="D2296" i="1"/>
  <c r="D2288" i="1"/>
  <c r="D2280" i="1"/>
  <c r="D2278" i="1"/>
  <c r="D2276" i="1"/>
  <c r="D2274" i="1"/>
  <c r="K2270" i="1"/>
  <c r="J2269" i="1"/>
  <c r="C2268" i="1"/>
  <c r="B2267" i="1"/>
  <c r="D2266" i="1"/>
  <c r="K2262" i="1"/>
  <c r="J2261" i="1"/>
  <c r="C2260" i="1"/>
  <c r="B2259" i="1"/>
  <c r="D2258" i="1"/>
  <c r="K2254" i="1"/>
  <c r="J2253" i="1"/>
  <c r="C2252" i="1"/>
  <c r="B2251" i="1"/>
  <c r="D2250" i="1"/>
  <c r="K2246" i="1"/>
  <c r="J2245" i="1"/>
  <c r="C2244" i="1"/>
  <c r="B2243" i="1"/>
  <c r="D2242" i="1"/>
  <c r="D2237" i="1"/>
  <c r="C2236" i="1"/>
  <c r="J2235" i="1"/>
  <c r="D2233" i="1"/>
  <c r="C2232" i="1"/>
  <c r="J2231" i="1"/>
  <c r="B2230" i="1"/>
  <c r="K2229" i="1"/>
  <c r="F2228" i="1"/>
  <c r="D2227" i="1"/>
  <c r="J2226" i="1"/>
  <c r="C2225" i="1"/>
  <c r="W2223" i="1"/>
  <c r="G2223" i="1"/>
  <c r="B2222" i="1"/>
  <c r="K2221" i="1"/>
  <c r="F2220" i="1"/>
  <c r="D2219" i="1"/>
  <c r="J2218" i="1"/>
  <c r="C2217" i="1"/>
  <c r="W2215" i="1"/>
  <c r="G2215" i="1"/>
  <c r="B2214" i="1"/>
  <c r="K2213" i="1"/>
  <c r="F2212" i="1"/>
  <c r="D2211" i="1"/>
  <c r="J2210" i="1"/>
  <c r="C2209" i="1"/>
  <c r="W2207" i="1"/>
  <c r="G2207" i="1"/>
  <c r="B2206" i="1"/>
  <c r="K2205" i="1"/>
  <c r="F2204" i="1"/>
  <c r="D2203" i="1"/>
  <c r="J2202" i="1"/>
  <c r="C2201" i="1"/>
  <c r="W2199" i="1"/>
  <c r="G2199" i="1"/>
  <c r="B2198" i="1"/>
  <c r="K2197" i="1"/>
  <c r="F2196" i="1"/>
  <c r="D2195" i="1"/>
  <c r="J2194" i="1"/>
  <c r="C2193" i="1"/>
  <c r="W2191" i="1"/>
  <c r="G2191" i="1"/>
  <c r="B2190" i="1"/>
  <c r="K2189" i="1"/>
  <c r="F2188" i="1"/>
  <c r="D2187" i="1"/>
  <c r="J2186" i="1"/>
  <c r="C2185" i="1"/>
  <c r="W2183" i="1"/>
  <c r="G2183" i="1"/>
  <c r="B2182" i="1"/>
  <c r="K2181" i="1"/>
  <c r="F2180" i="1"/>
  <c r="D2179" i="1"/>
  <c r="J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E2121" i="1"/>
  <c r="E2120" i="1"/>
  <c r="E2119" i="1"/>
  <c r="E2118" i="1"/>
  <c r="E2117" i="1"/>
  <c r="E2116" i="1"/>
  <c r="E2115" i="1"/>
  <c r="E2114" i="1"/>
  <c r="E2113" i="1"/>
  <c r="E2112" i="1"/>
  <c r="E2111" i="1"/>
  <c r="E2110" i="1"/>
  <c r="E2109" i="1"/>
  <c r="E2108" i="1"/>
  <c r="E2107" i="1"/>
  <c r="E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E2077" i="1"/>
  <c r="E2076" i="1"/>
  <c r="E2075" i="1"/>
  <c r="E2074" i="1"/>
  <c r="E2073" i="1"/>
  <c r="E2072" i="1"/>
  <c r="E2071" i="1"/>
  <c r="E2070" i="1"/>
  <c r="E2069" i="1"/>
  <c r="E2068" i="1"/>
  <c r="E2067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48" i="1"/>
  <c r="E2047" i="1"/>
  <c r="E2046" i="1"/>
  <c r="E2045" i="1"/>
  <c r="E2044" i="1"/>
  <c r="E2043" i="1"/>
  <c r="E2042" i="1"/>
  <c r="E2041" i="1"/>
  <c r="E2040" i="1"/>
  <c r="E2039" i="1"/>
  <c r="E2038" i="1"/>
  <c r="E2037" i="1"/>
  <c r="E2036" i="1"/>
  <c r="E2035" i="1"/>
  <c r="E2034" i="1"/>
  <c r="E2033" i="1"/>
  <c r="G2032" i="1"/>
  <c r="J2031" i="1"/>
  <c r="W2030" i="1"/>
  <c r="B2030" i="1"/>
  <c r="E2029" i="1"/>
  <c r="G2028" i="1"/>
  <c r="J2027" i="1"/>
  <c r="W2026" i="1"/>
  <c r="B2026" i="1"/>
  <c r="E2025" i="1"/>
  <c r="G2024" i="1"/>
  <c r="J2023" i="1"/>
  <c r="W2022" i="1"/>
  <c r="B2022" i="1"/>
  <c r="E2021" i="1"/>
  <c r="G2020" i="1"/>
  <c r="J2019" i="1"/>
  <c r="W2018" i="1"/>
  <c r="B2018" i="1"/>
  <c r="E2017" i="1"/>
  <c r="G2016" i="1"/>
  <c r="J2015" i="1"/>
  <c r="W2014" i="1"/>
  <c r="B2014" i="1"/>
  <c r="E2013" i="1"/>
  <c r="G2012" i="1"/>
  <c r="J2011" i="1"/>
  <c r="W2010" i="1"/>
  <c r="B2010" i="1"/>
  <c r="E2009" i="1"/>
  <c r="D2008" i="1"/>
  <c r="G2007" i="1"/>
  <c r="C2006" i="1"/>
  <c r="I2005" i="1"/>
  <c r="K2003" i="1"/>
  <c r="B2003" i="1"/>
  <c r="H2002" i="1"/>
  <c r="W2001" i="1"/>
  <c r="E2001" i="1"/>
  <c r="D2000" i="1"/>
  <c r="G1999" i="1"/>
  <c r="C1998" i="1"/>
  <c r="I1997" i="1"/>
  <c r="K1995" i="1"/>
  <c r="B1995" i="1"/>
  <c r="H1994" i="1"/>
  <c r="W1993" i="1"/>
  <c r="E1993" i="1"/>
  <c r="D1992" i="1"/>
  <c r="G1991" i="1"/>
  <c r="C1990" i="1"/>
  <c r="I1989" i="1"/>
  <c r="K1987" i="1"/>
  <c r="B1987" i="1"/>
  <c r="H1986" i="1"/>
  <c r="W1985" i="1"/>
  <c r="E1985" i="1"/>
  <c r="D1984" i="1"/>
  <c r="G1983" i="1"/>
  <c r="C1982" i="1"/>
  <c r="I1981" i="1"/>
  <c r="K1979" i="1"/>
  <c r="B1979" i="1"/>
  <c r="H1978" i="1"/>
  <c r="W1977" i="1"/>
  <c r="E1977" i="1"/>
  <c r="D1976" i="1"/>
  <c r="G1975" i="1"/>
  <c r="C1974" i="1"/>
  <c r="I1973" i="1"/>
  <c r="K1971" i="1"/>
  <c r="B1971" i="1"/>
  <c r="H1970" i="1"/>
  <c r="W1969" i="1"/>
  <c r="E1969" i="1"/>
  <c r="D1968" i="1"/>
  <c r="G1967" i="1"/>
  <c r="C1966" i="1"/>
  <c r="I1965" i="1"/>
  <c r="K1963" i="1"/>
  <c r="B1963" i="1"/>
  <c r="H1962" i="1"/>
  <c r="W1961" i="1"/>
  <c r="E1961" i="1"/>
  <c r="D1960" i="1"/>
  <c r="J2425" i="1"/>
  <c r="J2379" i="1"/>
  <c r="J2371" i="1"/>
  <c r="J2363" i="1"/>
  <c r="D2351" i="1"/>
  <c r="D2343" i="1"/>
  <c r="D2335" i="1"/>
  <c r="D2327" i="1"/>
  <c r="D2319" i="1"/>
  <c r="D2311" i="1"/>
  <c r="D2303" i="1"/>
  <c r="D2295" i="1"/>
  <c r="D2287" i="1"/>
  <c r="K2271" i="1"/>
  <c r="J2270" i="1"/>
  <c r="C2269" i="1"/>
  <c r="B2268" i="1"/>
  <c r="D2267" i="1"/>
  <c r="K2263" i="1"/>
  <c r="J2262" i="1"/>
  <c r="C2261" i="1"/>
  <c r="B2260" i="1"/>
  <c r="D2259" i="1"/>
  <c r="K2255" i="1"/>
  <c r="J2254" i="1"/>
  <c r="C2253" i="1"/>
  <c r="B2252" i="1"/>
  <c r="D2251" i="1"/>
  <c r="K2247" i="1"/>
  <c r="J2246" i="1"/>
  <c r="C2245" i="1"/>
  <c r="B2244" i="1"/>
  <c r="D2243" i="1"/>
  <c r="K2239" i="1"/>
  <c r="K2238" i="1"/>
  <c r="W2236" i="1"/>
  <c r="B2236" i="1"/>
  <c r="G2235" i="1"/>
  <c r="K2234" i="1"/>
  <c r="W2232" i="1"/>
  <c r="B2232" i="1"/>
  <c r="G2231" i="1"/>
  <c r="D2230" i="1"/>
  <c r="J2229" i="1"/>
  <c r="C2228" i="1"/>
  <c r="W2226" i="1"/>
  <c r="G2226" i="1"/>
  <c r="B2225" i="1"/>
  <c r="K2224" i="1"/>
  <c r="F2223" i="1"/>
  <c r="D2222" i="1"/>
  <c r="J2221" i="1"/>
  <c r="C2220" i="1"/>
  <c r="W2218" i="1"/>
  <c r="G2218" i="1"/>
  <c r="B2217" i="1"/>
  <c r="K2216" i="1"/>
  <c r="F2215" i="1"/>
  <c r="D2214" i="1"/>
  <c r="J2213" i="1"/>
  <c r="C2212" i="1"/>
  <c r="W2210" i="1"/>
  <c r="G2210" i="1"/>
  <c r="B2209" i="1"/>
  <c r="K2208" i="1"/>
  <c r="F2207" i="1"/>
  <c r="D2206" i="1"/>
  <c r="J2205" i="1"/>
  <c r="C2204" i="1"/>
  <c r="W2202" i="1"/>
  <c r="G2202" i="1"/>
  <c r="B2201" i="1"/>
  <c r="K2200" i="1"/>
  <c r="F2199" i="1"/>
  <c r="D2198" i="1"/>
  <c r="J2197" i="1"/>
  <c r="C2196" i="1"/>
  <c r="W2194" i="1"/>
  <c r="G2194" i="1"/>
  <c r="B2193" i="1"/>
  <c r="K2192" i="1"/>
  <c r="F2191" i="1"/>
  <c r="D2190" i="1"/>
  <c r="J2189" i="1"/>
  <c r="C2188" i="1"/>
  <c r="W2186" i="1"/>
  <c r="G2186" i="1"/>
  <c r="B2185" i="1"/>
  <c r="K2184" i="1"/>
  <c r="F2183" i="1"/>
  <c r="D2182" i="1"/>
  <c r="J2181" i="1"/>
  <c r="C2180" i="1"/>
  <c r="W2178" i="1"/>
  <c r="G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F2032" i="1"/>
  <c r="I2031" i="1"/>
  <c r="C2029" i="1"/>
  <c r="F2028" i="1"/>
  <c r="I2027" i="1"/>
  <c r="C2025" i="1"/>
  <c r="F2024" i="1"/>
  <c r="I2023" i="1"/>
  <c r="C2021" i="1"/>
  <c r="F2020" i="1"/>
  <c r="I2019" i="1"/>
  <c r="C2017" i="1"/>
  <c r="F2016" i="1"/>
  <c r="I2015" i="1"/>
  <c r="C2013" i="1"/>
  <c r="F2012" i="1"/>
  <c r="I2011" i="1"/>
  <c r="C2009" i="1"/>
  <c r="F2007" i="1"/>
  <c r="K2006" i="1"/>
  <c r="B2006" i="1"/>
  <c r="H2005" i="1"/>
  <c r="D2003" i="1"/>
  <c r="G2002" i="1"/>
  <c r="C2001" i="1"/>
  <c r="F1999" i="1"/>
  <c r="K1998" i="1"/>
  <c r="B1998" i="1"/>
  <c r="H1997" i="1"/>
  <c r="D1995" i="1"/>
  <c r="G1994" i="1"/>
  <c r="C1993" i="1"/>
  <c r="F1991" i="1"/>
  <c r="K1990" i="1"/>
  <c r="B1990" i="1"/>
  <c r="H1989" i="1"/>
  <c r="D1987" i="1"/>
  <c r="G1986" i="1"/>
  <c r="C1985" i="1"/>
  <c r="F1983" i="1"/>
  <c r="K1982" i="1"/>
  <c r="B1982" i="1"/>
  <c r="H1981" i="1"/>
  <c r="D1979" i="1"/>
  <c r="G1978" i="1"/>
  <c r="C1977" i="1"/>
  <c r="F1975" i="1"/>
  <c r="K1974" i="1"/>
  <c r="B1974" i="1"/>
  <c r="H1973" i="1"/>
  <c r="D1971" i="1"/>
  <c r="G1970" i="1"/>
  <c r="C1969" i="1"/>
  <c r="F1967" i="1"/>
  <c r="K1966" i="1"/>
  <c r="B1966" i="1"/>
  <c r="H1965" i="1"/>
  <c r="D1963" i="1"/>
  <c r="G1962" i="1"/>
  <c r="C1961" i="1"/>
  <c r="F1959" i="1"/>
  <c r="F1958" i="1"/>
  <c r="F1957" i="1"/>
  <c r="F1956" i="1"/>
  <c r="F1955" i="1"/>
  <c r="F1954" i="1"/>
  <c r="F1953" i="1"/>
  <c r="F1952" i="1"/>
  <c r="F1951" i="1"/>
  <c r="I2378" i="1"/>
  <c r="I2370" i="1"/>
  <c r="I2362" i="1"/>
  <c r="D2350" i="1"/>
  <c r="D2342" i="1"/>
  <c r="D2334" i="1"/>
  <c r="D2326" i="1"/>
  <c r="D2318" i="1"/>
  <c r="D2310" i="1"/>
  <c r="D2302" i="1"/>
  <c r="D2294" i="1"/>
  <c r="D2286" i="1"/>
  <c r="K2279" i="1"/>
  <c r="K2277" i="1"/>
  <c r="K2275" i="1"/>
  <c r="K2272" i="1"/>
  <c r="J2271" i="1"/>
  <c r="C2270" i="1"/>
  <c r="B2269" i="1"/>
  <c r="D2268" i="1"/>
  <c r="K2264" i="1"/>
  <c r="J2263" i="1"/>
  <c r="C2262" i="1"/>
  <c r="B2261" i="1"/>
  <c r="D2260" i="1"/>
  <c r="K2256" i="1"/>
  <c r="J2255" i="1"/>
  <c r="C2254" i="1"/>
  <c r="B2253" i="1"/>
  <c r="D2252" i="1"/>
  <c r="K2248" i="1"/>
  <c r="J2247" i="1"/>
  <c r="C2246" i="1"/>
  <c r="B2245" i="1"/>
  <c r="D2244" i="1"/>
  <c r="K2240" i="1"/>
  <c r="J2239" i="1"/>
  <c r="J2238" i="1"/>
  <c r="D2236" i="1"/>
  <c r="C2235" i="1"/>
  <c r="J2234" i="1"/>
  <c r="D2232" i="1"/>
  <c r="C2231" i="1"/>
  <c r="W2229" i="1"/>
  <c r="G2229" i="1"/>
  <c r="B2228" i="1"/>
  <c r="K2227" i="1"/>
  <c r="F2226" i="1"/>
  <c r="D2225" i="1"/>
  <c r="J2224" i="1"/>
  <c r="C2223" i="1"/>
  <c r="W2221" i="1"/>
  <c r="G2221" i="1"/>
  <c r="B2220" i="1"/>
  <c r="K2219" i="1"/>
  <c r="F2218" i="1"/>
  <c r="D2217" i="1"/>
  <c r="J2216" i="1"/>
  <c r="C2215" i="1"/>
  <c r="W2213" i="1"/>
  <c r="G2213" i="1"/>
  <c r="B2212" i="1"/>
  <c r="K2211" i="1"/>
  <c r="F2210" i="1"/>
  <c r="D2209" i="1"/>
  <c r="J2208" i="1"/>
  <c r="C2207" i="1"/>
  <c r="W2205" i="1"/>
  <c r="G2205" i="1"/>
  <c r="B2204" i="1"/>
  <c r="K2203" i="1"/>
  <c r="F2202" i="1"/>
  <c r="D2201" i="1"/>
  <c r="J2200" i="1"/>
  <c r="C2199" i="1"/>
  <c r="W2197" i="1"/>
  <c r="G2197" i="1"/>
  <c r="B2196" i="1"/>
  <c r="K2195" i="1"/>
  <c r="F2194" i="1"/>
  <c r="D2193" i="1"/>
  <c r="J2192" i="1"/>
  <c r="C2191" i="1"/>
  <c r="W2189" i="1"/>
  <c r="G2189" i="1"/>
  <c r="B2188" i="1"/>
  <c r="K2187" i="1"/>
  <c r="F2186" i="1"/>
  <c r="D2185" i="1"/>
  <c r="J2184" i="1"/>
  <c r="C2183" i="1"/>
  <c r="W2181" i="1"/>
  <c r="G2181" i="1"/>
  <c r="B2180" i="1"/>
  <c r="K2179" i="1"/>
  <c r="F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D2006" i="1"/>
  <c r="D1998" i="1"/>
  <c r="D1990" i="1"/>
  <c r="D1982" i="1"/>
  <c r="D1974" i="1"/>
  <c r="D1966" i="1"/>
  <c r="H2356" i="1"/>
  <c r="D2349" i="1"/>
  <c r="D2341" i="1"/>
  <c r="D2333" i="1"/>
  <c r="D2325" i="1"/>
  <c r="D2317" i="1"/>
  <c r="D2309" i="1"/>
  <c r="D2301" i="1"/>
  <c r="D2293" i="1"/>
  <c r="D2285" i="1"/>
  <c r="C2279" i="1"/>
  <c r="C2277" i="1"/>
  <c r="C2275" i="1"/>
  <c r="K2273" i="1"/>
  <c r="J2272" i="1"/>
  <c r="C2271" i="1"/>
  <c r="B2270" i="1"/>
  <c r="D2269" i="1"/>
  <c r="K2265" i="1"/>
  <c r="J2264" i="1"/>
  <c r="C2263" i="1"/>
  <c r="B2262" i="1"/>
  <c r="D2261" i="1"/>
  <c r="K2257" i="1"/>
  <c r="J2256" i="1"/>
  <c r="C2255" i="1"/>
  <c r="B2254" i="1"/>
  <c r="D2253" i="1"/>
  <c r="K2249" i="1"/>
  <c r="J2248" i="1"/>
  <c r="C2247" i="1"/>
  <c r="B2246" i="1"/>
  <c r="D2245" i="1"/>
  <c r="K2241" i="1"/>
  <c r="J2240" i="1"/>
  <c r="C2239" i="1"/>
  <c r="G2238" i="1"/>
  <c r="K2237" i="1"/>
  <c r="W2235" i="1"/>
  <c r="B2235" i="1"/>
  <c r="G2234" i="1"/>
  <c r="K2233" i="1"/>
  <c r="W2231" i="1"/>
  <c r="B2231" i="1"/>
  <c r="K2230" i="1"/>
  <c r="F2229" i="1"/>
  <c r="D2228" i="1"/>
  <c r="J2227" i="1"/>
  <c r="C2226" i="1"/>
  <c r="W2224" i="1"/>
  <c r="G2224" i="1"/>
  <c r="B2223" i="1"/>
  <c r="K2222" i="1"/>
  <c r="F2221" i="1"/>
  <c r="D2220" i="1"/>
  <c r="J2219" i="1"/>
  <c r="C2218" i="1"/>
  <c r="W2216" i="1"/>
  <c r="G2216" i="1"/>
  <c r="B2215" i="1"/>
  <c r="K2214" i="1"/>
  <c r="F2213" i="1"/>
  <c r="D2212" i="1"/>
  <c r="J2211" i="1"/>
  <c r="C2210" i="1"/>
  <c r="W2208" i="1"/>
  <c r="G2208" i="1"/>
  <c r="B2207" i="1"/>
  <c r="K2206" i="1"/>
  <c r="F2205" i="1"/>
  <c r="D2204" i="1"/>
  <c r="J2203" i="1"/>
  <c r="C2202" i="1"/>
  <c r="W2200" i="1"/>
  <c r="G2200" i="1"/>
  <c r="B2199" i="1"/>
  <c r="K2198" i="1"/>
  <c r="F2197" i="1"/>
  <c r="D2196" i="1"/>
  <c r="J2195" i="1"/>
  <c r="C2194" i="1"/>
  <c r="W2192" i="1"/>
  <c r="G2192" i="1"/>
  <c r="B2191" i="1"/>
  <c r="K2190" i="1"/>
  <c r="F2189" i="1"/>
  <c r="D2188" i="1"/>
  <c r="J2187" i="1"/>
  <c r="C2186" i="1"/>
  <c r="W2184" i="1"/>
  <c r="G2184" i="1"/>
  <c r="B2183" i="1"/>
  <c r="K2182" i="1"/>
  <c r="F2181" i="1"/>
  <c r="D2180" i="1"/>
  <c r="J2179" i="1"/>
  <c r="C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F2019" i="1"/>
  <c r="F2015" i="1"/>
  <c r="F2011" i="1"/>
  <c r="I2006" i="1"/>
  <c r="F2005" i="1"/>
  <c r="D2001" i="1"/>
  <c r="I1998" i="1"/>
  <c r="F1997" i="1"/>
  <c r="D1993" i="1"/>
  <c r="I1990" i="1"/>
  <c r="F1989" i="1"/>
  <c r="D1985" i="1"/>
  <c r="I1982" i="1"/>
  <c r="F1981" i="1"/>
  <c r="D1977" i="1"/>
  <c r="I1974" i="1"/>
  <c r="F1973" i="1"/>
  <c r="D1969" i="1"/>
  <c r="I1966" i="1"/>
  <c r="F1965" i="1"/>
  <c r="D1961" i="1"/>
  <c r="I2384" i="1"/>
  <c r="I2376" i="1"/>
  <c r="I2368" i="1"/>
  <c r="I2360" i="1"/>
  <c r="I2355" i="1"/>
  <c r="D2348" i="1"/>
  <c r="D2340" i="1"/>
  <c r="D2332" i="1"/>
  <c r="D2324" i="1"/>
  <c r="D2316" i="1"/>
  <c r="D2308" i="1"/>
  <c r="D2300" i="1"/>
  <c r="D2292" i="1"/>
  <c r="D2284" i="1"/>
  <c r="D2279" i="1"/>
  <c r="D2277" i="1"/>
  <c r="D2275" i="1"/>
  <c r="J2273" i="1"/>
  <c r="C2272" i="1"/>
  <c r="B2271" i="1"/>
  <c r="D2270" i="1"/>
  <c r="K2266" i="1"/>
  <c r="J2265" i="1"/>
  <c r="C2264" i="1"/>
  <c r="B2263" i="1"/>
  <c r="D2262" i="1"/>
  <c r="K2258" i="1"/>
  <c r="J2257" i="1"/>
  <c r="C2256" i="1"/>
  <c r="B2255" i="1"/>
  <c r="D2254" i="1"/>
  <c r="K2250" i="1"/>
  <c r="J2249" i="1"/>
  <c r="C2248" i="1"/>
  <c r="B2247" i="1"/>
  <c r="D2246" i="1"/>
  <c r="K2242" i="1"/>
  <c r="J2241" i="1"/>
  <c r="C2240" i="1"/>
  <c r="B2239" i="1"/>
  <c r="C2238" i="1"/>
  <c r="J2237" i="1"/>
  <c r="D2235" i="1"/>
  <c r="C2234" i="1"/>
  <c r="J2233" i="1"/>
  <c r="D2231" i="1"/>
  <c r="J2230" i="1"/>
  <c r="C2229" i="1"/>
  <c r="W2227" i="1"/>
  <c r="G2227" i="1"/>
  <c r="B2226" i="1"/>
  <c r="K2225" i="1"/>
  <c r="F2224" i="1"/>
  <c r="D2223" i="1"/>
  <c r="J2222" i="1"/>
  <c r="C2221" i="1"/>
  <c r="W2219" i="1"/>
  <c r="G2219" i="1"/>
  <c r="B2218" i="1"/>
  <c r="K2217" i="1"/>
  <c r="F2216" i="1"/>
  <c r="D2215" i="1"/>
  <c r="J2214" i="1"/>
  <c r="C2213" i="1"/>
  <c r="W2211" i="1"/>
  <c r="G2211" i="1"/>
  <c r="B2210" i="1"/>
  <c r="K2209" i="1"/>
  <c r="F2208" i="1"/>
  <c r="D2207" i="1"/>
  <c r="J2206" i="1"/>
  <c r="C2205" i="1"/>
  <c r="W2203" i="1"/>
  <c r="G2203" i="1"/>
  <c r="B2202" i="1"/>
  <c r="K2201" i="1"/>
  <c r="F2200" i="1"/>
  <c r="D2199" i="1"/>
  <c r="J2198" i="1"/>
  <c r="C2197" i="1"/>
  <c r="W2195" i="1"/>
  <c r="G2195" i="1"/>
  <c r="B2194" i="1"/>
  <c r="K2193" i="1"/>
  <c r="F2192" i="1"/>
  <c r="D2191" i="1"/>
  <c r="J2190" i="1"/>
  <c r="C2189" i="1"/>
  <c r="W2187" i="1"/>
  <c r="G2187" i="1"/>
  <c r="B2186" i="1"/>
  <c r="K2185" i="1"/>
  <c r="F2184" i="1"/>
  <c r="D2183" i="1"/>
  <c r="J2182" i="1"/>
  <c r="C2181" i="1"/>
  <c r="W2179" i="1"/>
  <c r="G2179" i="1"/>
  <c r="B2178" i="1"/>
  <c r="K2177" i="1"/>
  <c r="W2176" i="1"/>
  <c r="K2176" i="1"/>
  <c r="W2175" i="1"/>
  <c r="K2175" i="1"/>
  <c r="W2174" i="1"/>
  <c r="K2174" i="1"/>
  <c r="W2173" i="1"/>
  <c r="K2173" i="1"/>
  <c r="W2172" i="1"/>
  <c r="K2172" i="1"/>
  <c r="W2171" i="1"/>
  <c r="K2171" i="1"/>
  <c r="W2170" i="1"/>
  <c r="K2170" i="1"/>
  <c r="W2169" i="1"/>
  <c r="K2169" i="1"/>
  <c r="W2168" i="1"/>
  <c r="K2168" i="1"/>
  <c r="W2167" i="1"/>
  <c r="K2167" i="1"/>
  <c r="W2166" i="1"/>
  <c r="K2166" i="1"/>
  <c r="W2165" i="1"/>
  <c r="K2165" i="1"/>
  <c r="W2164" i="1"/>
  <c r="K2164" i="1"/>
  <c r="W2163" i="1"/>
  <c r="K2163" i="1"/>
  <c r="W2162" i="1"/>
  <c r="K2162" i="1"/>
  <c r="W2161" i="1"/>
  <c r="K2161" i="1"/>
  <c r="W2160" i="1"/>
  <c r="K2160" i="1"/>
  <c r="W2159" i="1"/>
  <c r="K2159" i="1"/>
  <c r="W2158" i="1"/>
  <c r="K2158" i="1"/>
  <c r="W2157" i="1"/>
  <c r="K2157" i="1"/>
  <c r="W2156" i="1"/>
  <c r="K2156" i="1"/>
  <c r="W2155" i="1"/>
  <c r="K2155" i="1"/>
  <c r="W2154" i="1"/>
  <c r="K2154" i="1"/>
  <c r="W2153" i="1"/>
  <c r="K2153" i="1"/>
  <c r="W2152" i="1"/>
  <c r="K2152" i="1"/>
  <c r="W2151" i="1"/>
  <c r="K2151" i="1"/>
  <c r="W2150" i="1"/>
  <c r="K2150" i="1"/>
  <c r="W2149" i="1"/>
  <c r="K2149" i="1"/>
  <c r="W2148" i="1"/>
  <c r="K2148" i="1"/>
  <c r="W2147" i="1"/>
  <c r="K2147" i="1"/>
  <c r="W2146" i="1"/>
  <c r="K2146" i="1"/>
  <c r="W2145" i="1"/>
  <c r="K2145" i="1"/>
  <c r="W2144" i="1"/>
  <c r="K2144" i="1"/>
  <c r="W2143" i="1"/>
  <c r="K2143" i="1"/>
  <c r="W2142" i="1"/>
  <c r="K2142" i="1"/>
  <c r="W2141" i="1"/>
  <c r="K2141" i="1"/>
  <c r="W2140" i="1"/>
  <c r="K2140" i="1"/>
  <c r="W2139" i="1"/>
  <c r="K2139" i="1"/>
  <c r="W2138" i="1"/>
  <c r="K2138" i="1"/>
  <c r="W2137" i="1"/>
  <c r="K2137" i="1"/>
  <c r="W2136" i="1"/>
  <c r="K2136" i="1"/>
  <c r="W2135" i="1"/>
  <c r="K2135" i="1"/>
  <c r="W2134" i="1"/>
  <c r="K2134" i="1"/>
  <c r="W2133" i="1"/>
  <c r="K2133" i="1"/>
  <c r="W2132" i="1"/>
  <c r="K2132" i="1"/>
  <c r="W2131" i="1"/>
  <c r="K2131" i="1"/>
  <c r="W2130" i="1"/>
  <c r="K2130" i="1"/>
  <c r="W2129" i="1"/>
  <c r="K2129" i="1"/>
  <c r="W2128" i="1"/>
  <c r="K2128" i="1"/>
  <c r="W2127" i="1"/>
  <c r="K2127" i="1"/>
  <c r="W2126" i="1"/>
  <c r="K2126" i="1"/>
  <c r="W2125" i="1"/>
  <c r="K2125" i="1"/>
  <c r="W2124" i="1"/>
  <c r="K2124" i="1"/>
  <c r="W2123" i="1"/>
  <c r="K2123" i="1"/>
  <c r="W2122" i="1"/>
  <c r="K2122" i="1"/>
  <c r="W2121" i="1"/>
  <c r="K2121" i="1"/>
  <c r="W2120" i="1"/>
  <c r="K2120" i="1"/>
  <c r="W2119" i="1"/>
  <c r="K2119" i="1"/>
  <c r="W2118" i="1"/>
  <c r="K2118" i="1"/>
  <c r="W2117" i="1"/>
  <c r="K2117" i="1"/>
  <c r="W2116" i="1"/>
  <c r="K2116" i="1"/>
  <c r="W2115" i="1"/>
  <c r="K2115" i="1"/>
  <c r="W2114" i="1"/>
  <c r="K2114" i="1"/>
  <c r="W2113" i="1"/>
  <c r="K2113" i="1"/>
  <c r="W2112" i="1"/>
  <c r="K2112" i="1"/>
  <c r="W2111" i="1"/>
  <c r="K2111" i="1"/>
  <c r="W2110" i="1"/>
  <c r="K2110" i="1"/>
  <c r="W2109" i="1"/>
  <c r="K2109" i="1"/>
  <c r="W2108" i="1"/>
  <c r="K2108" i="1"/>
  <c r="W2107" i="1"/>
  <c r="K2107" i="1"/>
  <c r="W2106" i="1"/>
  <c r="K2106" i="1"/>
  <c r="W2105" i="1"/>
  <c r="K2105" i="1"/>
  <c r="W2104" i="1"/>
  <c r="K2104" i="1"/>
  <c r="W2103" i="1"/>
  <c r="K2103" i="1"/>
  <c r="W2102" i="1"/>
  <c r="K2102" i="1"/>
  <c r="W2101" i="1"/>
  <c r="K2101" i="1"/>
  <c r="W2100" i="1"/>
  <c r="K2100" i="1"/>
  <c r="W2099" i="1"/>
  <c r="K2099" i="1"/>
  <c r="W2098" i="1"/>
  <c r="K2098" i="1"/>
  <c r="W2097" i="1"/>
  <c r="K2097" i="1"/>
  <c r="W2096" i="1"/>
  <c r="K2096" i="1"/>
  <c r="W2095" i="1"/>
  <c r="K2095" i="1"/>
  <c r="W2094" i="1"/>
  <c r="K2094" i="1"/>
  <c r="W2093" i="1"/>
  <c r="K2093" i="1"/>
  <c r="W2092" i="1"/>
  <c r="K2092" i="1"/>
  <c r="W2091" i="1"/>
  <c r="K2091" i="1"/>
  <c r="W2090" i="1"/>
  <c r="K2090" i="1"/>
  <c r="W2089" i="1"/>
  <c r="K2089" i="1"/>
  <c r="W2088" i="1"/>
  <c r="K2088" i="1"/>
  <c r="W2087" i="1"/>
  <c r="K2087" i="1"/>
  <c r="W2086" i="1"/>
  <c r="K2086" i="1"/>
  <c r="W2085" i="1"/>
  <c r="K2085" i="1"/>
  <c r="W2084" i="1"/>
  <c r="K2084" i="1"/>
  <c r="W2083" i="1"/>
  <c r="K2083" i="1"/>
  <c r="W2082" i="1"/>
  <c r="K2082" i="1"/>
  <c r="W2081" i="1"/>
  <c r="K2081" i="1"/>
  <c r="W2080" i="1"/>
  <c r="K2080" i="1"/>
  <c r="W2079" i="1"/>
  <c r="K2079" i="1"/>
  <c r="W2078" i="1"/>
  <c r="K2078" i="1"/>
  <c r="W2077" i="1"/>
  <c r="K2077" i="1"/>
  <c r="W2076" i="1"/>
  <c r="K2076" i="1"/>
  <c r="W2075" i="1"/>
  <c r="K2075" i="1"/>
  <c r="W2074" i="1"/>
  <c r="K2074" i="1"/>
  <c r="W2073" i="1"/>
  <c r="K2073" i="1"/>
  <c r="W2072" i="1"/>
  <c r="K2072" i="1"/>
  <c r="W2071" i="1"/>
  <c r="K2071" i="1"/>
  <c r="W2070" i="1"/>
  <c r="K2070" i="1"/>
  <c r="W2069" i="1"/>
  <c r="K2069" i="1"/>
  <c r="W2068" i="1"/>
  <c r="K2068" i="1"/>
  <c r="W2067" i="1"/>
  <c r="K2067" i="1"/>
  <c r="W2066" i="1"/>
  <c r="K2066" i="1"/>
  <c r="W2065" i="1"/>
  <c r="K2065" i="1"/>
  <c r="W2064" i="1"/>
  <c r="K2064" i="1"/>
  <c r="W2063" i="1"/>
  <c r="K2063" i="1"/>
  <c r="W2062" i="1"/>
  <c r="K2062" i="1"/>
  <c r="W2061" i="1"/>
  <c r="K2061" i="1"/>
  <c r="W2060" i="1"/>
  <c r="K2060" i="1"/>
  <c r="W2059" i="1"/>
  <c r="K2059" i="1"/>
  <c r="W2058" i="1"/>
  <c r="K2058" i="1"/>
  <c r="W2057" i="1"/>
  <c r="K2057" i="1"/>
  <c r="W2056" i="1"/>
  <c r="K2056" i="1"/>
  <c r="W2055" i="1"/>
  <c r="K2055" i="1"/>
  <c r="W2054" i="1"/>
  <c r="K2054" i="1"/>
  <c r="W2053" i="1"/>
  <c r="K2053" i="1"/>
  <c r="W2052" i="1"/>
  <c r="K2052" i="1"/>
  <c r="W2051" i="1"/>
  <c r="K2051" i="1"/>
  <c r="W2050" i="1"/>
  <c r="K2050" i="1"/>
  <c r="W2049" i="1"/>
  <c r="K2049" i="1"/>
  <c r="W2048" i="1"/>
  <c r="K2048" i="1"/>
  <c r="W2047" i="1"/>
  <c r="K2047" i="1"/>
  <c r="W2046" i="1"/>
  <c r="K2046" i="1"/>
  <c r="W2045" i="1"/>
  <c r="K2045" i="1"/>
  <c r="W2044" i="1"/>
  <c r="K2044" i="1"/>
  <c r="W2043" i="1"/>
  <c r="K2043" i="1"/>
  <c r="W2042" i="1"/>
  <c r="K2042" i="1"/>
  <c r="W2041" i="1"/>
  <c r="K2041" i="1"/>
  <c r="W2040" i="1"/>
  <c r="K2040" i="1"/>
  <c r="W2039" i="1"/>
  <c r="K2039" i="1"/>
  <c r="W2038" i="1"/>
  <c r="K2038" i="1"/>
  <c r="W2037" i="1"/>
  <c r="K2037" i="1"/>
  <c r="W2036" i="1"/>
  <c r="K2036" i="1"/>
  <c r="W2035" i="1"/>
  <c r="K2035" i="1"/>
  <c r="W2034" i="1"/>
  <c r="K2034" i="1"/>
  <c r="W2033" i="1"/>
  <c r="K2033" i="1"/>
  <c r="W2032" i="1"/>
  <c r="B2032" i="1"/>
  <c r="E2031" i="1"/>
  <c r="G2030" i="1"/>
  <c r="J2029" i="1"/>
  <c r="W2028" i="1"/>
  <c r="B2028" i="1"/>
  <c r="E2027" i="1"/>
  <c r="G2026" i="1"/>
  <c r="J2025" i="1"/>
  <c r="W2024" i="1"/>
  <c r="B2024" i="1"/>
  <c r="E2023" i="1"/>
  <c r="G2022" i="1"/>
  <c r="J2021" i="1"/>
  <c r="W2020" i="1"/>
  <c r="B2020" i="1"/>
  <c r="E2019" i="1"/>
  <c r="G2018" i="1"/>
  <c r="J2017" i="1"/>
  <c r="W2016" i="1"/>
  <c r="B2016" i="1"/>
  <c r="E2015" i="1"/>
  <c r="G2014" i="1"/>
  <c r="J2013" i="1"/>
  <c r="W2012" i="1"/>
  <c r="B2012" i="1"/>
  <c r="E2011" i="1"/>
  <c r="G2010" i="1"/>
  <c r="J2009" i="1"/>
  <c r="F2008" i="1"/>
  <c r="K2007" i="1"/>
  <c r="B2007" i="1"/>
  <c r="H2006" i="1"/>
  <c r="W2005" i="1"/>
  <c r="E2005" i="1"/>
  <c r="D2004" i="1"/>
  <c r="G2003" i="1"/>
  <c r="C2002" i="1"/>
  <c r="I2001" i="1"/>
  <c r="F2000" i="1"/>
  <c r="K1999" i="1"/>
  <c r="B1999" i="1"/>
  <c r="H1998" i="1"/>
  <c r="W1997" i="1"/>
  <c r="E1997" i="1"/>
  <c r="D1996" i="1"/>
  <c r="G1995" i="1"/>
  <c r="C1994" i="1"/>
  <c r="I1993" i="1"/>
  <c r="J2383" i="1"/>
  <c r="J2375" i="1"/>
  <c r="J2367" i="1"/>
  <c r="D2347" i="1"/>
  <c r="D2339" i="1"/>
  <c r="D2331" i="1"/>
  <c r="D2323" i="1"/>
  <c r="D2315" i="1"/>
  <c r="D2307" i="1"/>
  <c r="D2299" i="1"/>
  <c r="D2291" i="1"/>
  <c r="D2283" i="1"/>
  <c r="C2273" i="1"/>
  <c r="B2272" i="1"/>
  <c r="D2271" i="1"/>
  <c r="K2267" i="1"/>
  <c r="J2266" i="1"/>
  <c r="C2265" i="1"/>
  <c r="B2264" i="1"/>
  <c r="D2263" i="1"/>
  <c r="K2259" i="1"/>
  <c r="J2258" i="1"/>
  <c r="C2257" i="1"/>
  <c r="B2256" i="1"/>
  <c r="D2255" i="1"/>
  <c r="K2251" i="1"/>
  <c r="J2250" i="1"/>
  <c r="C2249" i="1"/>
  <c r="B2248" i="1"/>
  <c r="D2247" i="1"/>
  <c r="K2243" i="1"/>
  <c r="J2242" i="1"/>
  <c r="C2241" i="1"/>
  <c r="B2240" i="1"/>
  <c r="D2239" i="1"/>
  <c r="B2238" i="1"/>
  <c r="G2237" i="1"/>
  <c r="K2236" i="1"/>
  <c r="W2234" i="1"/>
  <c r="B2234" i="1"/>
  <c r="G2233" i="1"/>
  <c r="K2232" i="1"/>
  <c r="W2230" i="1"/>
  <c r="G2230" i="1"/>
  <c r="B2229" i="1"/>
  <c r="K2228" i="1"/>
  <c r="F2227" i="1"/>
  <c r="D2226" i="1"/>
  <c r="J2225" i="1"/>
  <c r="C2224" i="1"/>
  <c r="W2222" i="1"/>
  <c r="G2222" i="1"/>
  <c r="B2221" i="1"/>
  <c r="K2220" i="1"/>
  <c r="F2219" i="1"/>
  <c r="D2218" i="1"/>
  <c r="J2217" i="1"/>
  <c r="C2216" i="1"/>
  <c r="W2214" i="1"/>
  <c r="G2214" i="1"/>
  <c r="B2213" i="1"/>
  <c r="K2212" i="1"/>
  <c r="F2211" i="1"/>
  <c r="D2210" i="1"/>
  <c r="J2209" i="1"/>
  <c r="C2208" i="1"/>
  <c r="W2206" i="1"/>
  <c r="G2206" i="1"/>
  <c r="B2205" i="1"/>
  <c r="K2204" i="1"/>
  <c r="F2203" i="1"/>
  <c r="D2202" i="1"/>
  <c r="J2201" i="1"/>
  <c r="C2200" i="1"/>
  <c r="W2198" i="1"/>
  <c r="G2198" i="1"/>
  <c r="B2197" i="1"/>
  <c r="K2196" i="1"/>
  <c r="F2195" i="1"/>
  <c r="D2194" i="1"/>
  <c r="J2193" i="1"/>
  <c r="C2192" i="1"/>
  <c r="W2190" i="1"/>
  <c r="G2190" i="1"/>
  <c r="B2189" i="1"/>
  <c r="K2188" i="1"/>
  <c r="F2187" i="1"/>
  <c r="D2186" i="1"/>
  <c r="J2185" i="1"/>
  <c r="C2184" i="1"/>
  <c r="W2182" i="1"/>
  <c r="G2182" i="1"/>
  <c r="B2181" i="1"/>
  <c r="K2180" i="1"/>
  <c r="F2179" i="1"/>
  <c r="D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C2031" i="1"/>
  <c r="I2029" i="1"/>
  <c r="C2027" i="1"/>
  <c r="I2025" i="1"/>
  <c r="C2023" i="1"/>
  <c r="I2021" i="1"/>
  <c r="C2019" i="1"/>
  <c r="I2017" i="1"/>
  <c r="C2015" i="1"/>
  <c r="I2013" i="1"/>
  <c r="C2011" i="1"/>
  <c r="I2009" i="1"/>
  <c r="D2007" i="1"/>
  <c r="G2006" i="1"/>
  <c r="C2005" i="1"/>
  <c r="K2002" i="1"/>
  <c r="B2002" i="1"/>
  <c r="H2001" i="1"/>
  <c r="D1999" i="1"/>
  <c r="G1998" i="1"/>
  <c r="C1997" i="1"/>
  <c r="K1994" i="1"/>
  <c r="B1994" i="1"/>
  <c r="H1993" i="1"/>
  <c r="D1991" i="1"/>
  <c r="G1990" i="1"/>
  <c r="C1989" i="1"/>
  <c r="K1986" i="1"/>
  <c r="B1986" i="1"/>
  <c r="H1985" i="1"/>
  <c r="D1983" i="1"/>
  <c r="G1982" i="1"/>
  <c r="C1981" i="1"/>
  <c r="K1978" i="1"/>
  <c r="B1978" i="1"/>
  <c r="H1977" i="1"/>
  <c r="D1975" i="1"/>
  <c r="G1974" i="1"/>
  <c r="C1973" i="1"/>
  <c r="K1970" i="1"/>
  <c r="B1970" i="1"/>
  <c r="H1969" i="1"/>
  <c r="D1967" i="1"/>
  <c r="G1966" i="1"/>
  <c r="C1965" i="1"/>
  <c r="K1962" i="1"/>
  <c r="B1962" i="1"/>
  <c r="H1961" i="1"/>
  <c r="J1959" i="1"/>
  <c r="B1959" i="1"/>
  <c r="J1958" i="1"/>
  <c r="B1958" i="1"/>
  <c r="J1957" i="1"/>
  <c r="B1957" i="1"/>
  <c r="J1956" i="1"/>
  <c r="B1956" i="1"/>
  <c r="J1955" i="1"/>
  <c r="B1955" i="1"/>
  <c r="J1954" i="1"/>
  <c r="B1954" i="1"/>
  <c r="J1953" i="1"/>
  <c r="B1953" i="1"/>
  <c r="J1952" i="1"/>
  <c r="B1952" i="1"/>
  <c r="J1951" i="1"/>
  <c r="B1951" i="1"/>
  <c r="J1950" i="1"/>
  <c r="B1950" i="1"/>
  <c r="J1949" i="1"/>
  <c r="B1949" i="1"/>
  <c r="J1948" i="1"/>
  <c r="B1948" i="1"/>
  <c r="J1947" i="1"/>
  <c r="B1947" i="1"/>
  <c r="J1946" i="1"/>
  <c r="B1946" i="1"/>
  <c r="J1945" i="1"/>
  <c r="B1945" i="1"/>
  <c r="J1944" i="1"/>
  <c r="B1944" i="1"/>
  <c r="J1943" i="1"/>
  <c r="B1943" i="1"/>
  <c r="J1942" i="1"/>
  <c r="B1942" i="1"/>
  <c r="J1941" i="1"/>
  <c r="B1941" i="1"/>
  <c r="J1940" i="1"/>
  <c r="B1940" i="1"/>
  <c r="J1939" i="1"/>
  <c r="B1939" i="1"/>
  <c r="J1938" i="1"/>
  <c r="B1938" i="1"/>
  <c r="J1937" i="1"/>
  <c r="B1937" i="1"/>
  <c r="J1936" i="1"/>
  <c r="B1936" i="1"/>
  <c r="J1935" i="1"/>
  <c r="B1935" i="1"/>
  <c r="J1934" i="1"/>
  <c r="B1934" i="1"/>
  <c r="J1933" i="1"/>
  <c r="B1933" i="1"/>
  <c r="I2382" i="1"/>
  <c r="I2374" i="1"/>
  <c r="I2366" i="1"/>
  <c r="I2359" i="1"/>
  <c r="D2346" i="1"/>
  <c r="D2338" i="1"/>
  <c r="D2330" i="1"/>
  <c r="D2322" i="1"/>
  <c r="D2314" i="1"/>
  <c r="D2306" i="1"/>
  <c r="D2298" i="1"/>
  <c r="D2290" i="1"/>
  <c r="D2282" i="1"/>
  <c r="K2278" i="1"/>
  <c r="K2276" i="1"/>
  <c r="K2274" i="1"/>
  <c r="B2273" i="1"/>
  <c r="D2272" i="1"/>
  <c r="K2268" i="1"/>
  <c r="J2267" i="1"/>
  <c r="C2266" i="1"/>
  <c r="B2265" i="1"/>
  <c r="D2264" i="1"/>
  <c r="K2260" i="1"/>
  <c r="J2259" i="1"/>
  <c r="C2258" i="1"/>
  <c r="B2257" i="1"/>
  <c r="D2256" i="1"/>
  <c r="K2252" i="1"/>
  <c r="J2251" i="1"/>
  <c r="C2250" i="1"/>
  <c r="B2249" i="1"/>
  <c r="D2248" i="1"/>
  <c r="K2244" i="1"/>
  <c r="J2243" i="1"/>
  <c r="C2242" i="1"/>
  <c r="B2241" i="1"/>
  <c r="D2240" i="1"/>
  <c r="D2238" i="1"/>
  <c r="C2237" i="1"/>
  <c r="J2236" i="1"/>
  <c r="D2234" i="1"/>
  <c r="C2233" i="1"/>
  <c r="J2232" i="1"/>
  <c r="F2230" i="1"/>
  <c r="D2229" i="1"/>
  <c r="J2228" i="1"/>
  <c r="C2227" i="1"/>
  <c r="W2225" i="1"/>
  <c r="G2225" i="1"/>
  <c r="B2224" i="1"/>
  <c r="K2223" i="1"/>
  <c r="F2222" i="1"/>
  <c r="D2221" i="1"/>
  <c r="J2220" i="1"/>
  <c r="C2219" i="1"/>
  <c r="W2217" i="1"/>
  <c r="G2217" i="1"/>
  <c r="B2216" i="1"/>
  <c r="K2215" i="1"/>
  <c r="F2214" i="1"/>
  <c r="D2213" i="1"/>
  <c r="J2212" i="1"/>
  <c r="C2211" i="1"/>
  <c r="W2209" i="1"/>
  <c r="G2209" i="1"/>
  <c r="B2208" i="1"/>
  <c r="K2207" i="1"/>
  <c r="F2206" i="1"/>
  <c r="D2205" i="1"/>
  <c r="J2204" i="1"/>
  <c r="C2203" i="1"/>
  <c r="W2201" i="1"/>
  <c r="G2201" i="1"/>
  <c r="B2200" i="1"/>
  <c r="K2199" i="1"/>
  <c r="F2198" i="1"/>
  <c r="D2197" i="1"/>
  <c r="J2196" i="1"/>
  <c r="C2195" i="1"/>
  <c r="W2193" i="1"/>
  <c r="G2193" i="1"/>
  <c r="B2192" i="1"/>
  <c r="K2191" i="1"/>
  <c r="F2190" i="1"/>
  <c r="D2189" i="1"/>
  <c r="J2188" i="1"/>
  <c r="C2187" i="1"/>
  <c r="W2185" i="1"/>
  <c r="G2185" i="1"/>
  <c r="B2184" i="1"/>
  <c r="K2183" i="1"/>
  <c r="F2182" i="1"/>
  <c r="D2181" i="1"/>
  <c r="J2180" i="1"/>
  <c r="C2179" i="1"/>
  <c r="W2177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W2031" i="1"/>
  <c r="B2031" i="1"/>
  <c r="G2029" i="1"/>
  <c r="W2027" i="1"/>
  <c r="B2027" i="1"/>
  <c r="G2025" i="1"/>
  <c r="W2023" i="1"/>
  <c r="B2023" i="1"/>
  <c r="G2021" i="1"/>
  <c r="W2019" i="1"/>
  <c r="B2019" i="1"/>
  <c r="G2017" i="1"/>
  <c r="W2015" i="1"/>
  <c r="B2015" i="1"/>
  <c r="G2013" i="1"/>
  <c r="W2011" i="1"/>
  <c r="B2011" i="1"/>
  <c r="G2009" i="1"/>
  <c r="F2006" i="1"/>
  <c r="K2005" i="1"/>
  <c r="B2005" i="1"/>
  <c r="D2002" i="1"/>
  <c r="G2001" i="1"/>
  <c r="F1998" i="1"/>
  <c r="K1997" i="1"/>
  <c r="B1997" i="1"/>
  <c r="D1994" i="1"/>
  <c r="G1993" i="1"/>
  <c r="F1990" i="1"/>
  <c r="K1989" i="1"/>
  <c r="B1989" i="1"/>
  <c r="D1986" i="1"/>
  <c r="G1985" i="1"/>
  <c r="F1982" i="1"/>
  <c r="K1981" i="1"/>
  <c r="B1981" i="1"/>
  <c r="D1978" i="1"/>
  <c r="G1977" i="1"/>
  <c r="F1974" i="1"/>
  <c r="K1973" i="1"/>
  <c r="B1973" i="1"/>
  <c r="D1970" i="1"/>
  <c r="G1969" i="1"/>
  <c r="F1966" i="1"/>
  <c r="K1965" i="1"/>
  <c r="B1965" i="1"/>
  <c r="D1962" i="1"/>
  <c r="G1961" i="1"/>
  <c r="G2005" i="1"/>
  <c r="I1999" i="1"/>
  <c r="B1991" i="1"/>
  <c r="I1987" i="1"/>
  <c r="I1983" i="1"/>
  <c r="E1981" i="1"/>
  <c r="G1973" i="1"/>
  <c r="F1968" i="1"/>
  <c r="C1962" i="1"/>
  <c r="I1960" i="1"/>
  <c r="W1958" i="1"/>
  <c r="K1955" i="1"/>
  <c r="G1954" i="1"/>
  <c r="C1953" i="1"/>
  <c r="W1950" i="1"/>
  <c r="C1950" i="1"/>
  <c r="G1949" i="1"/>
  <c r="W1946" i="1"/>
  <c r="C1946" i="1"/>
  <c r="G1945" i="1"/>
  <c r="W1942" i="1"/>
  <c r="C1942" i="1"/>
  <c r="G1941" i="1"/>
  <c r="W1938" i="1"/>
  <c r="C1938" i="1"/>
  <c r="G1937" i="1"/>
  <c r="W1934" i="1"/>
  <c r="C1934" i="1"/>
  <c r="G1933" i="1"/>
  <c r="J1931" i="1"/>
  <c r="C1930" i="1"/>
  <c r="W1928" i="1"/>
  <c r="G1928" i="1"/>
  <c r="B1927" i="1"/>
  <c r="K1926" i="1"/>
  <c r="F1925" i="1"/>
  <c r="J1923" i="1"/>
  <c r="C1922" i="1"/>
  <c r="W1920" i="1"/>
  <c r="G1920" i="1"/>
  <c r="B1919" i="1"/>
  <c r="K1918" i="1"/>
  <c r="F1917" i="1"/>
  <c r="J1915" i="1"/>
  <c r="C1914" i="1"/>
  <c r="W1912" i="1"/>
  <c r="G1912" i="1"/>
  <c r="B1911" i="1"/>
  <c r="K1910" i="1"/>
  <c r="F1909" i="1"/>
  <c r="J1907" i="1"/>
  <c r="C1906" i="1"/>
  <c r="W1904" i="1"/>
  <c r="G1904" i="1"/>
  <c r="B1903" i="1"/>
  <c r="K1902" i="1"/>
  <c r="F1901" i="1"/>
  <c r="J1899" i="1"/>
  <c r="C1898" i="1"/>
  <c r="W1896" i="1"/>
  <c r="G1896" i="1"/>
  <c r="B1895" i="1"/>
  <c r="K1894" i="1"/>
  <c r="F1893" i="1"/>
  <c r="J1891" i="1"/>
  <c r="C1890" i="1"/>
  <c r="W1888" i="1"/>
  <c r="G1888" i="1"/>
  <c r="E1780" i="1"/>
  <c r="E1772" i="1"/>
  <c r="E1764" i="1"/>
  <c r="E1756" i="1"/>
  <c r="E1748" i="1"/>
  <c r="E1740" i="1"/>
  <c r="E1732" i="1"/>
  <c r="E1724" i="1"/>
  <c r="E1716" i="1"/>
  <c r="E1708" i="1"/>
  <c r="E1700" i="1"/>
  <c r="E1692" i="1"/>
  <c r="E1684" i="1"/>
  <c r="J2032" i="1"/>
  <c r="J2024" i="1"/>
  <c r="J2016" i="1"/>
  <c r="I2004" i="1"/>
  <c r="I1991" i="1"/>
  <c r="E1989" i="1"/>
  <c r="G1981" i="1"/>
  <c r="F1976" i="1"/>
  <c r="C1970" i="1"/>
  <c r="I1968" i="1"/>
  <c r="H1966" i="1"/>
  <c r="K1956" i="1"/>
  <c r="G1955" i="1"/>
  <c r="C1954" i="1"/>
  <c r="W1951" i="1"/>
  <c r="F1949" i="1"/>
  <c r="K1948" i="1"/>
  <c r="F1945" i="1"/>
  <c r="K1944" i="1"/>
  <c r="F1941" i="1"/>
  <c r="K1940" i="1"/>
  <c r="F1937" i="1"/>
  <c r="K1936" i="1"/>
  <c r="F1933" i="1"/>
  <c r="W1931" i="1"/>
  <c r="G1931" i="1"/>
  <c r="B1930" i="1"/>
  <c r="K1929" i="1"/>
  <c r="F1928" i="1"/>
  <c r="J1926" i="1"/>
  <c r="C1925" i="1"/>
  <c r="W1923" i="1"/>
  <c r="G1923" i="1"/>
  <c r="B1922" i="1"/>
  <c r="K1921" i="1"/>
  <c r="F1920" i="1"/>
  <c r="J1918" i="1"/>
  <c r="C1917" i="1"/>
  <c r="W1915" i="1"/>
  <c r="G1915" i="1"/>
  <c r="B1914" i="1"/>
  <c r="K1913" i="1"/>
  <c r="F1912" i="1"/>
  <c r="J1910" i="1"/>
  <c r="C1909" i="1"/>
  <c r="W1907" i="1"/>
  <c r="G1907" i="1"/>
  <c r="B1906" i="1"/>
  <c r="K1905" i="1"/>
  <c r="F1904" i="1"/>
  <c r="J1902" i="1"/>
  <c r="C1901" i="1"/>
  <c r="W1899" i="1"/>
  <c r="G1899" i="1"/>
  <c r="B1898" i="1"/>
  <c r="K1897" i="1"/>
  <c r="F1896" i="1"/>
  <c r="J1894" i="1"/>
  <c r="C1893" i="1"/>
  <c r="W1891" i="1"/>
  <c r="G1891" i="1"/>
  <c r="B1890" i="1"/>
  <c r="K1889" i="1"/>
  <c r="F1888" i="1"/>
  <c r="K1886" i="1"/>
  <c r="W1885" i="1"/>
  <c r="J1885" i="1"/>
  <c r="I1884" i="1"/>
  <c r="G1883" i="1"/>
  <c r="F1882" i="1"/>
  <c r="C1881" i="1"/>
  <c r="B1880" i="1"/>
  <c r="K1878" i="1"/>
  <c r="W1877" i="1"/>
  <c r="J1877" i="1"/>
  <c r="I1876" i="1"/>
  <c r="G1875" i="1"/>
  <c r="F1874" i="1"/>
  <c r="C1873" i="1"/>
  <c r="B1872" i="1"/>
  <c r="K1870" i="1"/>
  <c r="W1869" i="1"/>
  <c r="J1869" i="1"/>
  <c r="I1868" i="1"/>
  <c r="G1867" i="1"/>
  <c r="F1866" i="1"/>
  <c r="C1865" i="1"/>
  <c r="B1864" i="1"/>
  <c r="K1862" i="1"/>
  <c r="W1861" i="1"/>
  <c r="J1861" i="1"/>
  <c r="I1860" i="1"/>
  <c r="G1859" i="1"/>
  <c r="F1858" i="1"/>
  <c r="C1857" i="1"/>
  <c r="B1856" i="1"/>
  <c r="K1854" i="1"/>
  <c r="W1853" i="1"/>
  <c r="J1853" i="1"/>
  <c r="I1852" i="1"/>
  <c r="G1851" i="1"/>
  <c r="F1850" i="1"/>
  <c r="C1849" i="1"/>
  <c r="B1848" i="1"/>
  <c r="K1846" i="1"/>
  <c r="W1845" i="1"/>
  <c r="J1845" i="1"/>
  <c r="I1844" i="1"/>
  <c r="G1843" i="1"/>
  <c r="F1842" i="1"/>
  <c r="C1841" i="1"/>
  <c r="B1840" i="1"/>
  <c r="K1838" i="1"/>
  <c r="W1837" i="1"/>
  <c r="J1837" i="1"/>
  <c r="I1836" i="1"/>
  <c r="G1835" i="1"/>
  <c r="F1834" i="1"/>
  <c r="C1833" i="1"/>
  <c r="B1832" i="1"/>
  <c r="K1830" i="1"/>
  <c r="W1829" i="1"/>
  <c r="J1829" i="1"/>
  <c r="I1828" i="1"/>
  <c r="G1827" i="1"/>
  <c r="F1826" i="1"/>
  <c r="C1825" i="1"/>
  <c r="B1824" i="1"/>
  <c r="K1822" i="1"/>
  <c r="W1821" i="1"/>
  <c r="J1821" i="1"/>
  <c r="I1820" i="1"/>
  <c r="G1819" i="1"/>
  <c r="F1818" i="1"/>
  <c r="C1817" i="1"/>
  <c r="B1816" i="1"/>
  <c r="K1814" i="1"/>
  <c r="W1813" i="1"/>
  <c r="J1813" i="1"/>
  <c r="I1812" i="1"/>
  <c r="G1811" i="1"/>
  <c r="F1810" i="1"/>
  <c r="C1809" i="1"/>
  <c r="B1808" i="1"/>
  <c r="K1806" i="1"/>
  <c r="W1805" i="1"/>
  <c r="J1805" i="1"/>
  <c r="I1804" i="1"/>
  <c r="G1803" i="1"/>
  <c r="F1802" i="1"/>
  <c r="C1801" i="1"/>
  <c r="C1800" i="1"/>
  <c r="F1799" i="1"/>
  <c r="I1798" i="1"/>
  <c r="C1796" i="1"/>
  <c r="F1795" i="1"/>
  <c r="I1794" i="1"/>
  <c r="C1792" i="1"/>
  <c r="F1791" i="1"/>
  <c r="I1790" i="1"/>
  <c r="C1788" i="1"/>
  <c r="F1787" i="1"/>
  <c r="I1786" i="1"/>
  <c r="D1784" i="1"/>
  <c r="E1783" i="1"/>
  <c r="G1782" i="1"/>
  <c r="C1781" i="1"/>
  <c r="I1780" i="1"/>
  <c r="F1779" i="1"/>
  <c r="K1778" i="1"/>
  <c r="B1778" i="1"/>
  <c r="H1777" i="1"/>
  <c r="W1776" i="1"/>
  <c r="D1776" i="1"/>
  <c r="E1775" i="1"/>
  <c r="G1774" i="1"/>
  <c r="C1773" i="1"/>
  <c r="I1772" i="1"/>
  <c r="F1771" i="1"/>
  <c r="K1770" i="1"/>
  <c r="B1770" i="1"/>
  <c r="H1769" i="1"/>
  <c r="W1768" i="1"/>
  <c r="D1768" i="1"/>
  <c r="E1767" i="1"/>
  <c r="G1766" i="1"/>
  <c r="C1765" i="1"/>
  <c r="I1764" i="1"/>
  <c r="F1763" i="1"/>
  <c r="K1762" i="1"/>
  <c r="B1762" i="1"/>
  <c r="H1761" i="1"/>
  <c r="W1760" i="1"/>
  <c r="D1760" i="1"/>
  <c r="E1759" i="1"/>
  <c r="G1758" i="1"/>
  <c r="C1757" i="1"/>
  <c r="I1756" i="1"/>
  <c r="F1755" i="1"/>
  <c r="K1754" i="1"/>
  <c r="B1754" i="1"/>
  <c r="H1753" i="1"/>
  <c r="W1752" i="1"/>
  <c r="D1752" i="1"/>
  <c r="E1751" i="1"/>
  <c r="G1750" i="1"/>
  <c r="C1749" i="1"/>
  <c r="I1748" i="1"/>
  <c r="F1747" i="1"/>
  <c r="K1746" i="1"/>
  <c r="B1746" i="1"/>
  <c r="H1745" i="1"/>
  <c r="W1744" i="1"/>
  <c r="D1744" i="1"/>
  <c r="E1743" i="1"/>
  <c r="G1742" i="1"/>
  <c r="C1741" i="1"/>
  <c r="I1740" i="1"/>
  <c r="F1739" i="1"/>
  <c r="K1738" i="1"/>
  <c r="B1738" i="1"/>
  <c r="H1737" i="1"/>
  <c r="W1736" i="1"/>
  <c r="D1736" i="1"/>
  <c r="E1735" i="1"/>
  <c r="G1734" i="1"/>
  <c r="C1733" i="1"/>
  <c r="I1732" i="1"/>
  <c r="F1731" i="1"/>
  <c r="K1730" i="1"/>
  <c r="B1730" i="1"/>
  <c r="H1729" i="1"/>
  <c r="W1728" i="1"/>
  <c r="D1728" i="1"/>
  <c r="E1727" i="1"/>
  <c r="G1726" i="1"/>
  <c r="C1725" i="1"/>
  <c r="I1724" i="1"/>
  <c r="F1723" i="1"/>
  <c r="K1722" i="1"/>
  <c r="B1722" i="1"/>
  <c r="H1721" i="1"/>
  <c r="W1720" i="1"/>
  <c r="D1720" i="1"/>
  <c r="E1719" i="1"/>
  <c r="G1718" i="1"/>
  <c r="G2031" i="1"/>
  <c r="G2023" i="1"/>
  <c r="G2015" i="1"/>
  <c r="I2008" i="1"/>
  <c r="I2003" i="1"/>
  <c r="G1989" i="1"/>
  <c r="F1984" i="1"/>
  <c r="C1978" i="1"/>
  <c r="I1976" i="1"/>
  <c r="H1974" i="1"/>
  <c r="J1972" i="1"/>
  <c r="K1957" i="1"/>
  <c r="G1956" i="1"/>
  <c r="C1955" i="1"/>
  <c r="W1952" i="1"/>
  <c r="W1949" i="1"/>
  <c r="C1949" i="1"/>
  <c r="G1948" i="1"/>
  <c r="W1945" i="1"/>
  <c r="C1945" i="1"/>
  <c r="G1944" i="1"/>
  <c r="W1941" i="1"/>
  <c r="C1941" i="1"/>
  <c r="G1940" i="1"/>
  <c r="W1937" i="1"/>
  <c r="C1937" i="1"/>
  <c r="G1936" i="1"/>
  <c r="W1933" i="1"/>
  <c r="C1933" i="1"/>
  <c r="K1932" i="1"/>
  <c r="F1931" i="1"/>
  <c r="J1929" i="1"/>
  <c r="C1928" i="1"/>
  <c r="W1926" i="1"/>
  <c r="G1926" i="1"/>
  <c r="B1925" i="1"/>
  <c r="K1924" i="1"/>
  <c r="F1923" i="1"/>
  <c r="J1921" i="1"/>
  <c r="C1920" i="1"/>
  <c r="W1918" i="1"/>
  <c r="G1918" i="1"/>
  <c r="B1917" i="1"/>
  <c r="K1916" i="1"/>
  <c r="F1915" i="1"/>
  <c r="J1913" i="1"/>
  <c r="C1912" i="1"/>
  <c r="W1910" i="1"/>
  <c r="G1910" i="1"/>
  <c r="B1909" i="1"/>
  <c r="K1908" i="1"/>
  <c r="F1907" i="1"/>
  <c r="J1905" i="1"/>
  <c r="C1904" i="1"/>
  <c r="W1902" i="1"/>
  <c r="G1902" i="1"/>
  <c r="B1901" i="1"/>
  <c r="K1900" i="1"/>
  <c r="F1899" i="1"/>
  <c r="J1897" i="1"/>
  <c r="C1896" i="1"/>
  <c r="W1894" i="1"/>
  <c r="G1894" i="1"/>
  <c r="B1893" i="1"/>
  <c r="K1892" i="1"/>
  <c r="F1891" i="1"/>
  <c r="J1889" i="1"/>
  <c r="C1888" i="1"/>
  <c r="W1886" i="1"/>
  <c r="J1886" i="1"/>
  <c r="I1885" i="1"/>
  <c r="G1884" i="1"/>
  <c r="F1883" i="1"/>
  <c r="C1882" i="1"/>
  <c r="B1881" i="1"/>
  <c r="W1878" i="1"/>
  <c r="J1878" i="1"/>
  <c r="I1877" i="1"/>
  <c r="G1876" i="1"/>
  <c r="F1875" i="1"/>
  <c r="C1874" i="1"/>
  <c r="B1873" i="1"/>
  <c r="W1870" i="1"/>
  <c r="J1870" i="1"/>
  <c r="I1869" i="1"/>
  <c r="G1868" i="1"/>
  <c r="F1867" i="1"/>
  <c r="C1866" i="1"/>
  <c r="B1865" i="1"/>
  <c r="W1862" i="1"/>
  <c r="J1862" i="1"/>
  <c r="I1861" i="1"/>
  <c r="G1860" i="1"/>
  <c r="F1859" i="1"/>
  <c r="C1858" i="1"/>
  <c r="B1857" i="1"/>
  <c r="W1854" i="1"/>
  <c r="J1854" i="1"/>
  <c r="I1853" i="1"/>
  <c r="G1852" i="1"/>
  <c r="F1851" i="1"/>
  <c r="C1850" i="1"/>
  <c r="B1849" i="1"/>
  <c r="W1846" i="1"/>
  <c r="J1846" i="1"/>
  <c r="I1845" i="1"/>
  <c r="G1844" i="1"/>
  <c r="F1843" i="1"/>
  <c r="C1842" i="1"/>
  <c r="B1841" i="1"/>
  <c r="W1838" i="1"/>
  <c r="J1838" i="1"/>
  <c r="I1837" i="1"/>
  <c r="G1836" i="1"/>
  <c r="F1835" i="1"/>
  <c r="C1834" i="1"/>
  <c r="B1833" i="1"/>
  <c r="W1830" i="1"/>
  <c r="J1830" i="1"/>
  <c r="I1829" i="1"/>
  <c r="G1828" i="1"/>
  <c r="F1827" i="1"/>
  <c r="C1826" i="1"/>
  <c r="B1825" i="1"/>
  <c r="W1822" i="1"/>
  <c r="J1822" i="1"/>
  <c r="I1821" i="1"/>
  <c r="G1820" i="1"/>
  <c r="F1819" i="1"/>
  <c r="C1818" i="1"/>
  <c r="B1817" i="1"/>
  <c r="W1814" i="1"/>
  <c r="J1814" i="1"/>
  <c r="I1813" i="1"/>
  <c r="G1812" i="1"/>
  <c r="F1811" i="1"/>
  <c r="C1810" i="1"/>
  <c r="B1809" i="1"/>
  <c r="W1806" i="1"/>
  <c r="J1806" i="1"/>
  <c r="I1805" i="1"/>
  <c r="G1804" i="1"/>
  <c r="F1803" i="1"/>
  <c r="C1802" i="1"/>
  <c r="B1801" i="1"/>
  <c r="B1800" i="1"/>
  <c r="D1799" i="1"/>
  <c r="G1798" i="1"/>
  <c r="W1796" i="1"/>
  <c r="B1796" i="1"/>
  <c r="D1795" i="1"/>
  <c r="G1794" i="1"/>
  <c r="W1792" i="1"/>
  <c r="B1792" i="1"/>
  <c r="D1791" i="1"/>
  <c r="G1790" i="1"/>
  <c r="W1788" i="1"/>
  <c r="B1788" i="1"/>
  <c r="D1787" i="1"/>
  <c r="G1786" i="1"/>
  <c r="W1784" i="1"/>
  <c r="C1784" i="1"/>
  <c r="F1782" i="1"/>
  <c r="K1781" i="1"/>
  <c r="B1781" i="1"/>
  <c r="H1780" i="1"/>
  <c r="W1779" i="1"/>
  <c r="D1779" i="1"/>
  <c r="E1778" i="1"/>
  <c r="G1777" i="1"/>
  <c r="C1776" i="1"/>
  <c r="F1774" i="1"/>
  <c r="K1773" i="1"/>
  <c r="B1773" i="1"/>
  <c r="H1772" i="1"/>
  <c r="W1771" i="1"/>
  <c r="D1771" i="1"/>
  <c r="E1770" i="1"/>
  <c r="G1769" i="1"/>
  <c r="C1768" i="1"/>
  <c r="F1766" i="1"/>
  <c r="K1765" i="1"/>
  <c r="B1765" i="1"/>
  <c r="H1764" i="1"/>
  <c r="W1763" i="1"/>
  <c r="D1763" i="1"/>
  <c r="E1762" i="1"/>
  <c r="G1761" i="1"/>
  <c r="C1760" i="1"/>
  <c r="F1758" i="1"/>
  <c r="K1757" i="1"/>
  <c r="B1757" i="1"/>
  <c r="H1756" i="1"/>
  <c r="W1755" i="1"/>
  <c r="D1755" i="1"/>
  <c r="E1754" i="1"/>
  <c r="G1753" i="1"/>
  <c r="C1752" i="1"/>
  <c r="F1750" i="1"/>
  <c r="K1749" i="1"/>
  <c r="B1749" i="1"/>
  <c r="H1748" i="1"/>
  <c r="W1747" i="1"/>
  <c r="D1747" i="1"/>
  <c r="E1746" i="1"/>
  <c r="G1745" i="1"/>
  <c r="C1744" i="1"/>
  <c r="F1742" i="1"/>
  <c r="K1741" i="1"/>
  <c r="B1741" i="1"/>
  <c r="H1740" i="1"/>
  <c r="W1739" i="1"/>
  <c r="D1739" i="1"/>
  <c r="E1738" i="1"/>
  <c r="G1737" i="1"/>
  <c r="C1736" i="1"/>
  <c r="F1734" i="1"/>
  <c r="K1733" i="1"/>
  <c r="B1733" i="1"/>
  <c r="H1732" i="1"/>
  <c r="W1731" i="1"/>
  <c r="D1731" i="1"/>
  <c r="E1730" i="1"/>
  <c r="G1729" i="1"/>
  <c r="C1728" i="1"/>
  <c r="F1726" i="1"/>
  <c r="K1725" i="1"/>
  <c r="B1725" i="1"/>
  <c r="H1724" i="1"/>
  <c r="W1723" i="1"/>
  <c r="D1723" i="1"/>
  <c r="E1722" i="1"/>
  <c r="G1721" i="1"/>
  <c r="C1720" i="1"/>
  <c r="F1718" i="1"/>
  <c r="K1717" i="1"/>
  <c r="B1717" i="1"/>
  <c r="H1716" i="1"/>
  <c r="W1715" i="1"/>
  <c r="D1715" i="1"/>
  <c r="E1714" i="1"/>
  <c r="G1713" i="1"/>
  <c r="C1712" i="1"/>
  <c r="F1710" i="1"/>
  <c r="K1709" i="1"/>
  <c r="B1709" i="1"/>
  <c r="H1708" i="1"/>
  <c r="W1707" i="1"/>
  <c r="D1707" i="1"/>
  <c r="E1706" i="1"/>
  <c r="G1705" i="1"/>
  <c r="C1704" i="1"/>
  <c r="F1702" i="1"/>
  <c r="K1701" i="1"/>
  <c r="B1701" i="1"/>
  <c r="H1700" i="1"/>
  <c r="W1699" i="1"/>
  <c r="D1699" i="1"/>
  <c r="E1698" i="1"/>
  <c r="G1697" i="1"/>
  <c r="C1696" i="1"/>
  <c r="F1694" i="1"/>
  <c r="K1693" i="1"/>
  <c r="B1693" i="1"/>
  <c r="J2030" i="1"/>
  <c r="J2022" i="1"/>
  <c r="J2014" i="1"/>
  <c r="F1992" i="1"/>
  <c r="C1986" i="1"/>
  <c r="I1984" i="1"/>
  <c r="H1982" i="1"/>
  <c r="J1980" i="1"/>
  <c r="I1961" i="1"/>
  <c r="K1958" i="1"/>
  <c r="G1957" i="1"/>
  <c r="C1956" i="1"/>
  <c r="W1953" i="1"/>
  <c r="F1948" i="1"/>
  <c r="K1947" i="1"/>
  <c r="F1944" i="1"/>
  <c r="K1943" i="1"/>
  <c r="F1940" i="1"/>
  <c r="K1939" i="1"/>
  <c r="F1936" i="1"/>
  <c r="K1935" i="1"/>
  <c r="J1932" i="1"/>
  <c r="C1931" i="1"/>
  <c r="W1929" i="1"/>
  <c r="G1929" i="1"/>
  <c r="B1928" i="1"/>
  <c r="K1927" i="1"/>
  <c r="F1926" i="1"/>
  <c r="J1924" i="1"/>
  <c r="C1923" i="1"/>
  <c r="W1921" i="1"/>
  <c r="G1921" i="1"/>
  <c r="B1920" i="1"/>
  <c r="K1919" i="1"/>
  <c r="F1918" i="1"/>
  <c r="J1916" i="1"/>
  <c r="C1915" i="1"/>
  <c r="W1913" i="1"/>
  <c r="G1913" i="1"/>
  <c r="B1912" i="1"/>
  <c r="K1911" i="1"/>
  <c r="F1910" i="1"/>
  <c r="J1908" i="1"/>
  <c r="C1907" i="1"/>
  <c r="W1905" i="1"/>
  <c r="G1905" i="1"/>
  <c r="B1904" i="1"/>
  <c r="K1903" i="1"/>
  <c r="F1902" i="1"/>
  <c r="J1900" i="1"/>
  <c r="C1899" i="1"/>
  <c r="W1897" i="1"/>
  <c r="G1897" i="1"/>
  <c r="B1896" i="1"/>
  <c r="K1895" i="1"/>
  <c r="F1894" i="1"/>
  <c r="J1892" i="1"/>
  <c r="C1891" i="1"/>
  <c r="W1889" i="1"/>
  <c r="G1889" i="1"/>
  <c r="B1888" i="1"/>
  <c r="I1886" i="1"/>
  <c r="B1882" i="1"/>
  <c r="I1878" i="1"/>
  <c r="B1874" i="1"/>
  <c r="I1870" i="1"/>
  <c r="B1866" i="1"/>
  <c r="I1862" i="1"/>
  <c r="B1858" i="1"/>
  <c r="I1854" i="1"/>
  <c r="B1850" i="1"/>
  <c r="I1846" i="1"/>
  <c r="B1842" i="1"/>
  <c r="I1838" i="1"/>
  <c r="B1834" i="1"/>
  <c r="I1830" i="1"/>
  <c r="B1826" i="1"/>
  <c r="I1822" i="1"/>
  <c r="B1818" i="1"/>
  <c r="I1814" i="1"/>
  <c r="B1810" i="1"/>
  <c r="I1806" i="1"/>
  <c r="B1802" i="1"/>
  <c r="K1784" i="1"/>
  <c r="B1784" i="1"/>
  <c r="E1781" i="1"/>
  <c r="G1780" i="1"/>
  <c r="K1776" i="1"/>
  <c r="B1776" i="1"/>
  <c r="E1773" i="1"/>
  <c r="G1772" i="1"/>
  <c r="K1768" i="1"/>
  <c r="B1768" i="1"/>
  <c r="E1765" i="1"/>
  <c r="G1764" i="1"/>
  <c r="K1760" i="1"/>
  <c r="B1760" i="1"/>
  <c r="E1757" i="1"/>
  <c r="G1756" i="1"/>
  <c r="K1752" i="1"/>
  <c r="B1752" i="1"/>
  <c r="E1749" i="1"/>
  <c r="G1748" i="1"/>
  <c r="K1744" i="1"/>
  <c r="B1744" i="1"/>
  <c r="E1741" i="1"/>
  <c r="G1740" i="1"/>
  <c r="K1736" i="1"/>
  <c r="B1736" i="1"/>
  <c r="E1733" i="1"/>
  <c r="G1732" i="1"/>
  <c r="K1728" i="1"/>
  <c r="B1728" i="1"/>
  <c r="E1725" i="1"/>
  <c r="G1724" i="1"/>
  <c r="K1720" i="1"/>
  <c r="B1720" i="1"/>
  <c r="E1717" i="1"/>
  <c r="G1716" i="1"/>
  <c r="K1712" i="1"/>
  <c r="B1712" i="1"/>
  <c r="E1709" i="1"/>
  <c r="G1708" i="1"/>
  <c r="K1704" i="1"/>
  <c r="B1704" i="1"/>
  <c r="E1701" i="1"/>
  <c r="G1700" i="1"/>
  <c r="K1696" i="1"/>
  <c r="B1696" i="1"/>
  <c r="E1693" i="1"/>
  <c r="G1692" i="1"/>
  <c r="K1688" i="1"/>
  <c r="B1688" i="1"/>
  <c r="E1685" i="1"/>
  <c r="G1684" i="1"/>
  <c r="I2007" i="1"/>
  <c r="G1997" i="1"/>
  <c r="I1992" i="1"/>
  <c r="H1990" i="1"/>
  <c r="I1969" i="1"/>
  <c r="K1967" i="1"/>
  <c r="W1965" i="1"/>
  <c r="G1963" i="1"/>
  <c r="K1959" i="1"/>
  <c r="G1958" i="1"/>
  <c r="C1957" i="1"/>
  <c r="W1954" i="1"/>
  <c r="K1951" i="1"/>
  <c r="W1948" i="1"/>
  <c r="C1948" i="1"/>
  <c r="G1947" i="1"/>
  <c r="W1944" i="1"/>
  <c r="C1944" i="1"/>
  <c r="G1943" i="1"/>
  <c r="W1940" i="1"/>
  <c r="C1940" i="1"/>
  <c r="G1939" i="1"/>
  <c r="W1936" i="1"/>
  <c r="C1936" i="1"/>
  <c r="G1935" i="1"/>
  <c r="W1932" i="1"/>
  <c r="G1932" i="1"/>
  <c r="B1931" i="1"/>
  <c r="K1930" i="1"/>
  <c r="F1929" i="1"/>
  <c r="J1927" i="1"/>
  <c r="C1926" i="1"/>
  <c r="W1924" i="1"/>
  <c r="G1924" i="1"/>
  <c r="B1923" i="1"/>
  <c r="K1922" i="1"/>
  <c r="F1921" i="1"/>
  <c r="J1919" i="1"/>
  <c r="C1918" i="1"/>
  <c r="W1916" i="1"/>
  <c r="G1916" i="1"/>
  <c r="B1915" i="1"/>
  <c r="K1914" i="1"/>
  <c r="F1913" i="1"/>
  <c r="J1911" i="1"/>
  <c r="C1910" i="1"/>
  <c r="W1908" i="1"/>
  <c r="G1908" i="1"/>
  <c r="B1907" i="1"/>
  <c r="K1906" i="1"/>
  <c r="F1905" i="1"/>
  <c r="J1903" i="1"/>
  <c r="C1902" i="1"/>
  <c r="W1900" i="1"/>
  <c r="G1900" i="1"/>
  <c r="B1899" i="1"/>
  <c r="K1898" i="1"/>
  <c r="F1897" i="1"/>
  <c r="J1895" i="1"/>
  <c r="C1894" i="1"/>
  <c r="W1892" i="1"/>
  <c r="G1892" i="1"/>
  <c r="B1891" i="1"/>
  <c r="K1890" i="1"/>
  <c r="F1889" i="1"/>
  <c r="G1886" i="1"/>
  <c r="G1878" i="1"/>
  <c r="G1870" i="1"/>
  <c r="G1862" i="1"/>
  <c r="G1854" i="1"/>
  <c r="G1846" i="1"/>
  <c r="G1838" i="1"/>
  <c r="G1830" i="1"/>
  <c r="G1822" i="1"/>
  <c r="G1814" i="1"/>
  <c r="G1806" i="1"/>
  <c r="F1780" i="1"/>
  <c r="E1776" i="1"/>
  <c r="F1772" i="1"/>
  <c r="E1768" i="1"/>
  <c r="F1764" i="1"/>
  <c r="E1760" i="1"/>
  <c r="F1756" i="1"/>
  <c r="E1752" i="1"/>
  <c r="F1748" i="1"/>
  <c r="E1744" i="1"/>
  <c r="F1740" i="1"/>
  <c r="E1736" i="1"/>
  <c r="F1732" i="1"/>
  <c r="E1728" i="1"/>
  <c r="F1724" i="1"/>
  <c r="E1720" i="1"/>
  <c r="F1716" i="1"/>
  <c r="E1712" i="1"/>
  <c r="F1708" i="1"/>
  <c r="E1704" i="1"/>
  <c r="F1700" i="1"/>
  <c r="E1696" i="1"/>
  <c r="F1692" i="1"/>
  <c r="E1688" i="1"/>
  <c r="F1684" i="1"/>
  <c r="J2028" i="1"/>
  <c r="J2020" i="1"/>
  <c r="J2012" i="1"/>
  <c r="I1996" i="1"/>
  <c r="I1977" i="1"/>
  <c r="K1975" i="1"/>
  <c r="W1973" i="1"/>
  <c r="G1971" i="1"/>
  <c r="B1967" i="1"/>
  <c r="I1963" i="1"/>
  <c r="G1959" i="1"/>
  <c r="C1958" i="1"/>
  <c r="W1955" i="1"/>
  <c r="K1952" i="1"/>
  <c r="G1951" i="1"/>
  <c r="K1950" i="1"/>
  <c r="F1947" i="1"/>
  <c r="K1946" i="1"/>
  <c r="F1943" i="1"/>
  <c r="K1942" i="1"/>
  <c r="F1939" i="1"/>
  <c r="K1938" i="1"/>
  <c r="F1935" i="1"/>
  <c r="K1934" i="1"/>
  <c r="F1932" i="1"/>
  <c r="J1930" i="1"/>
  <c r="C1929" i="1"/>
  <c r="W1927" i="1"/>
  <c r="G1927" i="1"/>
  <c r="B1926" i="1"/>
  <c r="K1925" i="1"/>
  <c r="F1924" i="1"/>
  <c r="J1922" i="1"/>
  <c r="C1921" i="1"/>
  <c r="W1919" i="1"/>
  <c r="G1919" i="1"/>
  <c r="B1918" i="1"/>
  <c r="K1917" i="1"/>
  <c r="F1916" i="1"/>
  <c r="J1914" i="1"/>
  <c r="C1913" i="1"/>
  <c r="W1911" i="1"/>
  <c r="G1911" i="1"/>
  <c r="B1910" i="1"/>
  <c r="K1909" i="1"/>
  <c r="F1908" i="1"/>
  <c r="J1906" i="1"/>
  <c r="C1905" i="1"/>
  <c r="W1903" i="1"/>
  <c r="G1903" i="1"/>
  <c r="B1902" i="1"/>
  <c r="K1901" i="1"/>
  <c r="F1900" i="1"/>
  <c r="J1898" i="1"/>
  <c r="C1897" i="1"/>
  <c r="W1895" i="1"/>
  <c r="G1895" i="1"/>
  <c r="B1894" i="1"/>
  <c r="K1893" i="1"/>
  <c r="F1892" i="1"/>
  <c r="J1890" i="1"/>
  <c r="C1889" i="1"/>
  <c r="F1886" i="1"/>
  <c r="C1885" i="1"/>
  <c r="K1882" i="1"/>
  <c r="W1881" i="1"/>
  <c r="J1881" i="1"/>
  <c r="F1878" i="1"/>
  <c r="C1877" i="1"/>
  <c r="K1874" i="1"/>
  <c r="W1873" i="1"/>
  <c r="J1873" i="1"/>
  <c r="F1870" i="1"/>
  <c r="C1869" i="1"/>
  <c r="K1866" i="1"/>
  <c r="W1865" i="1"/>
  <c r="J1865" i="1"/>
  <c r="F1862" i="1"/>
  <c r="C1861" i="1"/>
  <c r="K1858" i="1"/>
  <c r="W1857" i="1"/>
  <c r="J1857" i="1"/>
  <c r="F1854" i="1"/>
  <c r="C1853" i="1"/>
  <c r="K1850" i="1"/>
  <c r="W1849" i="1"/>
  <c r="J1849" i="1"/>
  <c r="F1846" i="1"/>
  <c r="C1845" i="1"/>
  <c r="K1842" i="1"/>
  <c r="W1841" i="1"/>
  <c r="J1841" i="1"/>
  <c r="F1838" i="1"/>
  <c r="C1837" i="1"/>
  <c r="K1834" i="1"/>
  <c r="W1833" i="1"/>
  <c r="J1833" i="1"/>
  <c r="F1830" i="1"/>
  <c r="C1829" i="1"/>
  <c r="K1826" i="1"/>
  <c r="W1825" i="1"/>
  <c r="J1825" i="1"/>
  <c r="F1822" i="1"/>
  <c r="C1821" i="1"/>
  <c r="K1818" i="1"/>
  <c r="W1817" i="1"/>
  <c r="J1817" i="1"/>
  <c r="F1814" i="1"/>
  <c r="C1813" i="1"/>
  <c r="K1810" i="1"/>
  <c r="W1809" i="1"/>
  <c r="J1809" i="1"/>
  <c r="F1806" i="1"/>
  <c r="C1805" i="1"/>
  <c r="K1802" i="1"/>
  <c r="W1801" i="1"/>
  <c r="J1801" i="1"/>
  <c r="I1800" i="1"/>
  <c r="C1798" i="1"/>
  <c r="I1796" i="1"/>
  <c r="C1794" i="1"/>
  <c r="I1792" i="1"/>
  <c r="C1790" i="1"/>
  <c r="I1788" i="1"/>
  <c r="C1786" i="1"/>
  <c r="I1784" i="1"/>
  <c r="H1781" i="1"/>
  <c r="W1780" i="1"/>
  <c r="D1780" i="1"/>
  <c r="E1779" i="1"/>
  <c r="C1777" i="1"/>
  <c r="I1776" i="1"/>
  <c r="H1773" i="1"/>
  <c r="W1772" i="1"/>
  <c r="D1772" i="1"/>
  <c r="E1771" i="1"/>
  <c r="C1769" i="1"/>
  <c r="I1768" i="1"/>
  <c r="H1765" i="1"/>
  <c r="W1764" i="1"/>
  <c r="D1764" i="1"/>
  <c r="E1763" i="1"/>
  <c r="C1761" i="1"/>
  <c r="I1760" i="1"/>
  <c r="H1757" i="1"/>
  <c r="W1756" i="1"/>
  <c r="D1756" i="1"/>
  <c r="E1755" i="1"/>
  <c r="C1753" i="1"/>
  <c r="I1752" i="1"/>
  <c r="H1749" i="1"/>
  <c r="W1748" i="1"/>
  <c r="D1748" i="1"/>
  <c r="E1747" i="1"/>
  <c r="C1745" i="1"/>
  <c r="I1744" i="1"/>
  <c r="H1741" i="1"/>
  <c r="W1740" i="1"/>
  <c r="D1740" i="1"/>
  <c r="E1739" i="1"/>
  <c r="C1737" i="1"/>
  <c r="I1736" i="1"/>
  <c r="H1733" i="1"/>
  <c r="W1732" i="1"/>
  <c r="D1732" i="1"/>
  <c r="E1731" i="1"/>
  <c r="C1729" i="1"/>
  <c r="I1728" i="1"/>
  <c r="H1725" i="1"/>
  <c r="W1724" i="1"/>
  <c r="D1724" i="1"/>
  <c r="E1723" i="1"/>
  <c r="C1721" i="1"/>
  <c r="I1720" i="1"/>
  <c r="H1717" i="1"/>
  <c r="W1716" i="1"/>
  <c r="D1716" i="1"/>
  <c r="E1715" i="1"/>
  <c r="C1713" i="1"/>
  <c r="I1712" i="1"/>
  <c r="H1709" i="1"/>
  <c r="W1708" i="1"/>
  <c r="D1708" i="1"/>
  <c r="E1707" i="1"/>
  <c r="C1705" i="1"/>
  <c r="I1704" i="1"/>
  <c r="H1701" i="1"/>
  <c r="W1700" i="1"/>
  <c r="D1700" i="1"/>
  <c r="E1699" i="1"/>
  <c r="C1697" i="1"/>
  <c r="I1696" i="1"/>
  <c r="H1693" i="1"/>
  <c r="W1692" i="1"/>
  <c r="D1692" i="1"/>
  <c r="E1691" i="1"/>
  <c r="C1689" i="1"/>
  <c r="I1688" i="1"/>
  <c r="H1685" i="1"/>
  <c r="W1684" i="1"/>
  <c r="D1684" i="1"/>
  <c r="E1683" i="1"/>
  <c r="G1682" i="1"/>
  <c r="W1681" i="1"/>
  <c r="G1681" i="1"/>
  <c r="W1680" i="1"/>
  <c r="G1680" i="1"/>
  <c r="W1679" i="1"/>
  <c r="G1679" i="1"/>
  <c r="W1678" i="1"/>
  <c r="G1678" i="1"/>
  <c r="W1677" i="1"/>
  <c r="G1677" i="1"/>
  <c r="W1676" i="1"/>
  <c r="G1676" i="1"/>
  <c r="W1675" i="1"/>
  <c r="G1675" i="1"/>
  <c r="W1674" i="1"/>
  <c r="G1674" i="1"/>
  <c r="W1673" i="1"/>
  <c r="G1673" i="1"/>
  <c r="W1672" i="1"/>
  <c r="G1672" i="1"/>
  <c r="W1671" i="1"/>
  <c r="G1671" i="1"/>
  <c r="W1670" i="1"/>
  <c r="G1670" i="1"/>
  <c r="W1669" i="1"/>
  <c r="G1669" i="1"/>
  <c r="W1668" i="1"/>
  <c r="G1668" i="1"/>
  <c r="W1667" i="1"/>
  <c r="G1667" i="1"/>
  <c r="W1666" i="1"/>
  <c r="G1666" i="1"/>
  <c r="W1665" i="1"/>
  <c r="G1665" i="1"/>
  <c r="W1664" i="1"/>
  <c r="G1664" i="1"/>
  <c r="W1663" i="1"/>
  <c r="G1663" i="1"/>
  <c r="W1662" i="1"/>
  <c r="G1662" i="1"/>
  <c r="W1661" i="1"/>
  <c r="G1661" i="1"/>
  <c r="W1660" i="1"/>
  <c r="G1660" i="1"/>
  <c r="W1659" i="1"/>
  <c r="G1659" i="1"/>
  <c r="W1658" i="1"/>
  <c r="G1658" i="1"/>
  <c r="W1657" i="1"/>
  <c r="G1657" i="1"/>
  <c r="W1656" i="1"/>
  <c r="G1656" i="1"/>
  <c r="W1655" i="1"/>
  <c r="G1655" i="1"/>
  <c r="W1654" i="1"/>
  <c r="G1654" i="1"/>
  <c r="W1653" i="1"/>
  <c r="G1653" i="1"/>
  <c r="W1652" i="1"/>
  <c r="G1652" i="1"/>
  <c r="W1651" i="1"/>
  <c r="G1651" i="1"/>
  <c r="W1650" i="1"/>
  <c r="G1650" i="1"/>
  <c r="W1649" i="1"/>
  <c r="G1649" i="1"/>
  <c r="W1648" i="1"/>
  <c r="G1648" i="1"/>
  <c r="W1647" i="1"/>
  <c r="G1647" i="1"/>
  <c r="W1646" i="1"/>
  <c r="G1646" i="1"/>
  <c r="W1645" i="1"/>
  <c r="G1645" i="1"/>
  <c r="W1644" i="1"/>
  <c r="G1644" i="1"/>
  <c r="W1643" i="1"/>
  <c r="G1643" i="1"/>
  <c r="W1642" i="1"/>
  <c r="G1642" i="1"/>
  <c r="W1641" i="1"/>
  <c r="G1641" i="1"/>
  <c r="W1640" i="1"/>
  <c r="G1640" i="1"/>
  <c r="W1639" i="1"/>
  <c r="G1639" i="1"/>
  <c r="W1638" i="1"/>
  <c r="G1638" i="1"/>
  <c r="W1637" i="1"/>
  <c r="G1637" i="1"/>
  <c r="W1636" i="1"/>
  <c r="G1636" i="1"/>
  <c r="W1635" i="1"/>
  <c r="G2027" i="1"/>
  <c r="G2019" i="1"/>
  <c r="G2011" i="1"/>
  <c r="I2000" i="1"/>
  <c r="I1995" i="1"/>
  <c r="I1985" i="1"/>
  <c r="K1983" i="1"/>
  <c r="W1981" i="1"/>
  <c r="G1979" i="1"/>
  <c r="B1975" i="1"/>
  <c r="I1971" i="1"/>
  <c r="I1967" i="1"/>
  <c r="E1965" i="1"/>
  <c r="C1959" i="1"/>
  <c r="W1956" i="1"/>
  <c r="K1953" i="1"/>
  <c r="G1952" i="1"/>
  <c r="C1951" i="1"/>
  <c r="G1950" i="1"/>
  <c r="W1947" i="1"/>
  <c r="C1947" i="1"/>
  <c r="G1946" i="1"/>
  <c r="W1943" i="1"/>
  <c r="C1943" i="1"/>
  <c r="G1942" i="1"/>
  <c r="W1939" i="1"/>
  <c r="C1939" i="1"/>
  <c r="G1938" i="1"/>
  <c r="W1935" i="1"/>
  <c r="C1935" i="1"/>
  <c r="G1934" i="1"/>
  <c r="C1932" i="1"/>
  <c r="W1930" i="1"/>
  <c r="G1930" i="1"/>
  <c r="B1929" i="1"/>
  <c r="K1928" i="1"/>
  <c r="F1927" i="1"/>
  <c r="J1925" i="1"/>
  <c r="C1924" i="1"/>
  <c r="W1922" i="1"/>
  <c r="G1922" i="1"/>
  <c r="B1921" i="1"/>
  <c r="K1920" i="1"/>
  <c r="F1919" i="1"/>
  <c r="J1917" i="1"/>
  <c r="C1916" i="1"/>
  <c r="W1914" i="1"/>
  <c r="G1914" i="1"/>
  <c r="B1913" i="1"/>
  <c r="K1912" i="1"/>
  <c r="F1911" i="1"/>
  <c r="J1909" i="1"/>
  <c r="C1908" i="1"/>
  <c r="W1906" i="1"/>
  <c r="G1906" i="1"/>
  <c r="B1905" i="1"/>
  <c r="K1904" i="1"/>
  <c r="F1903" i="1"/>
  <c r="J1901" i="1"/>
  <c r="C1900" i="1"/>
  <c r="W1898" i="1"/>
  <c r="G1898" i="1"/>
  <c r="B1897" i="1"/>
  <c r="K1896" i="1"/>
  <c r="F1895" i="1"/>
  <c r="J1893" i="1"/>
  <c r="C1892" i="1"/>
  <c r="W1890" i="1"/>
  <c r="G1890" i="1"/>
  <c r="B1889" i="1"/>
  <c r="K1888" i="1"/>
  <c r="C1886" i="1"/>
  <c r="B1885" i="1"/>
  <c r="K1883" i="1"/>
  <c r="W1882" i="1"/>
  <c r="J1882" i="1"/>
  <c r="I1881" i="1"/>
  <c r="C1878" i="1"/>
  <c r="B1877" i="1"/>
  <c r="K1875" i="1"/>
  <c r="W1874" i="1"/>
  <c r="J1874" i="1"/>
  <c r="I1873" i="1"/>
  <c r="C1870" i="1"/>
  <c r="B1869" i="1"/>
  <c r="K1867" i="1"/>
  <c r="W1866" i="1"/>
  <c r="J1866" i="1"/>
  <c r="I1865" i="1"/>
  <c r="C1862" i="1"/>
  <c r="B1861" i="1"/>
  <c r="K1859" i="1"/>
  <c r="W1858" i="1"/>
  <c r="J1858" i="1"/>
  <c r="I1857" i="1"/>
  <c r="C1854" i="1"/>
  <c r="B1853" i="1"/>
  <c r="K1851" i="1"/>
  <c r="W1850" i="1"/>
  <c r="J1850" i="1"/>
  <c r="I1849" i="1"/>
  <c r="C1846" i="1"/>
  <c r="B1845" i="1"/>
  <c r="K1843" i="1"/>
  <c r="W1842" i="1"/>
  <c r="J1842" i="1"/>
  <c r="I1841" i="1"/>
  <c r="C1838" i="1"/>
  <c r="B1837" i="1"/>
  <c r="K1835" i="1"/>
  <c r="W1834" i="1"/>
  <c r="J1834" i="1"/>
  <c r="I1833" i="1"/>
  <c r="C1830" i="1"/>
  <c r="B1829" i="1"/>
  <c r="K1827" i="1"/>
  <c r="W1826" i="1"/>
  <c r="J1826" i="1"/>
  <c r="I1825" i="1"/>
  <c r="C1822" i="1"/>
  <c r="B1821" i="1"/>
  <c r="K1819" i="1"/>
  <c r="W1818" i="1"/>
  <c r="J1818" i="1"/>
  <c r="I1817" i="1"/>
  <c r="C1814" i="1"/>
  <c r="B1813" i="1"/>
  <c r="K1811" i="1"/>
  <c r="W1810" i="1"/>
  <c r="J1810" i="1"/>
  <c r="I1809" i="1"/>
  <c r="C1806" i="1"/>
  <c r="B1805" i="1"/>
  <c r="K1803" i="1"/>
  <c r="W1802" i="1"/>
  <c r="J1802" i="1"/>
  <c r="I1801" i="1"/>
  <c r="G1800" i="1"/>
  <c r="J1799" i="1"/>
  <c r="W1798" i="1"/>
  <c r="B1798" i="1"/>
  <c r="G1796" i="1"/>
  <c r="J1795" i="1"/>
  <c r="W1794" i="1"/>
  <c r="B1794" i="1"/>
  <c r="G1792" i="1"/>
  <c r="J1791" i="1"/>
  <c r="W1790" i="1"/>
  <c r="B1790" i="1"/>
  <c r="G1788" i="1"/>
  <c r="J1787" i="1"/>
  <c r="W1786" i="1"/>
  <c r="B1786" i="1"/>
  <c r="H1784" i="1"/>
  <c r="E1782" i="1"/>
  <c r="G1781" i="1"/>
  <c r="C1780" i="1"/>
  <c r="I1779" i="1"/>
  <c r="K1777" i="1"/>
  <c r="B1777" i="1"/>
  <c r="H1776" i="1"/>
  <c r="E1774" i="1"/>
  <c r="G1773" i="1"/>
  <c r="C1772" i="1"/>
  <c r="I1771" i="1"/>
  <c r="K1769" i="1"/>
  <c r="B1769" i="1"/>
  <c r="H1768" i="1"/>
  <c r="E1766" i="1"/>
  <c r="G1765" i="1"/>
  <c r="C1764" i="1"/>
  <c r="I1763" i="1"/>
  <c r="K1761" i="1"/>
  <c r="B1761" i="1"/>
  <c r="H1760" i="1"/>
  <c r="E1758" i="1"/>
  <c r="G1757" i="1"/>
  <c r="C1756" i="1"/>
  <c r="I1755" i="1"/>
  <c r="K1753" i="1"/>
  <c r="B1753" i="1"/>
  <c r="H1752" i="1"/>
  <c r="E1750" i="1"/>
  <c r="G1749" i="1"/>
  <c r="C1748" i="1"/>
  <c r="I1747" i="1"/>
  <c r="K1745" i="1"/>
  <c r="B1745" i="1"/>
  <c r="H1744" i="1"/>
  <c r="E1742" i="1"/>
  <c r="G1741" i="1"/>
  <c r="C1740" i="1"/>
  <c r="I1739" i="1"/>
  <c r="K1737" i="1"/>
  <c r="B1737" i="1"/>
  <c r="H1736" i="1"/>
  <c r="E1734" i="1"/>
  <c r="G1733" i="1"/>
  <c r="C1732" i="1"/>
  <c r="I1731" i="1"/>
  <c r="K1729" i="1"/>
  <c r="B1729" i="1"/>
  <c r="H1728" i="1"/>
  <c r="E1726" i="1"/>
  <c r="G1725" i="1"/>
  <c r="C1724" i="1"/>
  <c r="I1723" i="1"/>
  <c r="K1721" i="1"/>
  <c r="B1721" i="1"/>
  <c r="H1720" i="1"/>
  <c r="E1718" i="1"/>
  <c r="G1717" i="1"/>
  <c r="C1716" i="1"/>
  <c r="I1715" i="1"/>
  <c r="K1713" i="1"/>
  <c r="B1713" i="1"/>
  <c r="H1712" i="1"/>
  <c r="E1710" i="1"/>
  <c r="G1709" i="1"/>
  <c r="C1708" i="1"/>
  <c r="I1707" i="1"/>
  <c r="K1705" i="1"/>
  <c r="B1705" i="1"/>
  <c r="H1704" i="1"/>
  <c r="E1702" i="1"/>
  <c r="G1701" i="1"/>
  <c r="C1700" i="1"/>
  <c r="I1699" i="1"/>
  <c r="K1697" i="1"/>
  <c r="B1697" i="1"/>
  <c r="H1696" i="1"/>
  <c r="E1694" i="1"/>
  <c r="G1693" i="1"/>
  <c r="C1692" i="1"/>
  <c r="I1691" i="1"/>
  <c r="K1689" i="1"/>
  <c r="B1689" i="1"/>
  <c r="H1688" i="1"/>
  <c r="E1686" i="1"/>
  <c r="G1685" i="1"/>
  <c r="C1684" i="1"/>
  <c r="I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J2026" i="1"/>
  <c r="J2018" i="1"/>
  <c r="J2010" i="1"/>
  <c r="K1991" i="1"/>
  <c r="W1989" i="1"/>
  <c r="G1987" i="1"/>
  <c r="B1983" i="1"/>
  <c r="I1979" i="1"/>
  <c r="I1975" i="1"/>
  <c r="E1973" i="1"/>
  <c r="G1965" i="1"/>
  <c r="F1960" i="1"/>
  <c r="H1959" i="1"/>
  <c r="W1957" i="1"/>
  <c r="K1954" i="1"/>
  <c r="G1953" i="1"/>
  <c r="C1952" i="1"/>
  <c r="F1950" i="1"/>
  <c r="K1949" i="1"/>
  <c r="F1946" i="1"/>
  <c r="K1945" i="1"/>
  <c r="F1942" i="1"/>
  <c r="K1941" i="1"/>
  <c r="F1938" i="1"/>
  <c r="K1937" i="1"/>
  <c r="F1934" i="1"/>
  <c r="K1933" i="1"/>
  <c r="B1932" i="1"/>
  <c r="K1931" i="1"/>
  <c r="F1930" i="1"/>
  <c r="J1928" i="1"/>
  <c r="C1927" i="1"/>
  <c r="W1925" i="1"/>
  <c r="G1925" i="1"/>
  <c r="B1924" i="1"/>
  <c r="K1923" i="1"/>
  <c r="F1922" i="1"/>
  <c r="J1920" i="1"/>
  <c r="C1919" i="1"/>
  <c r="W1917" i="1"/>
  <c r="G1917" i="1"/>
  <c r="B1916" i="1"/>
  <c r="K1915" i="1"/>
  <c r="F1914" i="1"/>
  <c r="J1912" i="1"/>
  <c r="C1911" i="1"/>
  <c r="W1909" i="1"/>
  <c r="G1909" i="1"/>
  <c r="B1908" i="1"/>
  <c r="K1907" i="1"/>
  <c r="F1906" i="1"/>
  <c r="J1904" i="1"/>
  <c r="C1903" i="1"/>
  <c r="W1901" i="1"/>
  <c r="G1901" i="1"/>
  <c r="B1900" i="1"/>
  <c r="K1899" i="1"/>
  <c r="F1898" i="1"/>
  <c r="J1896" i="1"/>
  <c r="C1895" i="1"/>
  <c r="W1893" i="1"/>
  <c r="G1893" i="1"/>
  <c r="B1892" i="1"/>
  <c r="K1891" i="1"/>
  <c r="F1890" i="1"/>
  <c r="J1888" i="1"/>
  <c r="B1886" i="1"/>
  <c r="I1882" i="1"/>
  <c r="G1881" i="1"/>
  <c r="B1878" i="1"/>
  <c r="I1874" i="1"/>
  <c r="G1873" i="1"/>
  <c r="B1870" i="1"/>
  <c r="I1866" i="1"/>
  <c r="G1865" i="1"/>
  <c r="B1862" i="1"/>
  <c r="I1858" i="1"/>
  <c r="G1857" i="1"/>
  <c r="B1854" i="1"/>
  <c r="I1850" i="1"/>
  <c r="G1849" i="1"/>
  <c r="B1846" i="1"/>
  <c r="I1842" i="1"/>
  <c r="G1841" i="1"/>
  <c r="B1838" i="1"/>
  <c r="I1834" i="1"/>
  <c r="G1833" i="1"/>
  <c r="B1830" i="1"/>
  <c r="I1826" i="1"/>
  <c r="G1825" i="1"/>
  <c r="B1822" i="1"/>
  <c r="I1818" i="1"/>
  <c r="G1817" i="1"/>
  <c r="B1814" i="1"/>
  <c r="I1810" i="1"/>
  <c r="G1809" i="1"/>
  <c r="B1806" i="1"/>
  <c r="I1802" i="1"/>
  <c r="G1801" i="1"/>
  <c r="F1800" i="1"/>
  <c r="F1796" i="1"/>
  <c r="F1792" i="1"/>
  <c r="F1788" i="1"/>
  <c r="G1784" i="1"/>
  <c r="F1781" i="1"/>
  <c r="K1780" i="1"/>
  <c r="B1780" i="1"/>
  <c r="E1777" i="1"/>
  <c r="G1776" i="1"/>
  <c r="F1773" i="1"/>
  <c r="K1772" i="1"/>
  <c r="B1772" i="1"/>
  <c r="E1769" i="1"/>
  <c r="G1768" i="1"/>
  <c r="F1765" i="1"/>
  <c r="K1764" i="1"/>
  <c r="B1764" i="1"/>
  <c r="E1761" i="1"/>
  <c r="G1760" i="1"/>
  <c r="F1757" i="1"/>
  <c r="K1756" i="1"/>
  <c r="B1756" i="1"/>
  <c r="E1753" i="1"/>
  <c r="G1752" i="1"/>
  <c r="F1749" i="1"/>
  <c r="K1748" i="1"/>
  <c r="B1748" i="1"/>
  <c r="E1745" i="1"/>
  <c r="G1744" i="1"/>
  <c r="F1741" i="1"/>
  <c r="K1740" i="1"/>
  <c r="B1740" i="1"/>
  <c r="E1737" i="1"/>
  <c r="G1736" i="1"/>
  <c r="F1733" i="1"/>
  <c r="K1732" i="1"/>
  <c r="B1732" i="1"/>
  <c r="E1729" i="1"/>
  <c r="G1728" i="1"/>
  <c r="F1725" i="1"/>
  <c r="K1724" i="1"/>
  <c r="B1724" i="1"/>
  <c r="E1721" i="1"/>
  <c r="G1720" i="1"/>
  <c r="F1717" i="1"/>
  <c r="K1716" i="1"/>
  <c r="B1716" i="1"/>
  <c r="E1713" i="1"/>
  <c r="G1712" i="1"/>
  <c r="F1709" i="1"/>
  <c r="K1708" i="1"/>
  <c r="B1708" i="1"/>
  <c r="E1705" i="1"/>
  <c r="G1704" i="1"/>
  <c r="F1701" i="1"/>
  <c r="K1700" i="1"/>
  <c r="B1700" i="1"/>
  <c r="E1697" i="1"/>
  <c r="G1696" i="1"/>
  <c r="F1693" i="1"/>
  <c r="K1692" i="1"/>
  <c r="B1692" i="1"/>
  <c r="E1689" i="1"/>
  <c r="G1688" i="1"/>
  <c r="F1685" i="1"/>
  <c r="K1684" i="1"/>
  <c r="B1684" i="1"/>
  <c r="W1682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W1883" i="1"/>
  <c r="W1875" i="1"/>
  <c r="W1867" i="1"/>
  <c r="W1859" i="1"/>
  <c r="W1851" i="1"/>
  <c r="W1843" i="1"/>
  <c r="W1835" i="1"/>
  <c r="W1827" i="1"/>
  <c r="W1819" i="1"/>
  <c r="W1811" i="1"/>
  <c r="W1803" i="1"/>
  <c r="I1795" i="1"/>
  <c r="I1787" i="1"/>
  <c r="I1781" i="1"/>
  <c r="I1775" i="1"/>
  <c r="H1771" i="1"/>
  <c r="I1765" i="1"/>
  <c r="I1759" i="1"/>
  <c r="H1755" i="1"/>
  <c r="I1749" i="1"/>
  <c r="I1743" i="1"/>
  <c r="H1739" i="1"/>
  <c r="I1733" i="1"/>
  <c r="I1727" i="1"/>
  <c r="H1723" i="1"/>
  <c r="H1713" i="1"/>
  <c r="C1709" i="1"/>
  <c r="F1707" i="1"/>
  <c r="I1701" i="1"/>
  <c r="H1699" i="1"/>
  <c r="W1696" i="1"/>
  <c r="W1688" i="1"/>
  <c r="F1686" i="1"/>
  <c r="B1685" i="1"/>
  <c r="K1680" i="1"/>
  <c r="J1679" i="1"/>
  <c r="C1678" i="1"/>
  <c r="B1677" i="1"/>
  <c r="D1676" i="1"/>
  <c r="K1672" i="1"/>
  <c r="J1671" i="1"/>
  <c r="C1670" i="1"/>
  <c r="B1669" i="1"/>
  <c r="D1668" i="1"/>
  <c r="K1664" i="1"/>
  <c r="J1663" i="1"/>
  <c r="K1662" i="1"/>
  <c r="B1660" i="1"/>
  <c r="F1659" i="1"/>
  <c r="K1658" i="1"/>
  <c r="B1656" i="1"/>
  <c r="F1655" i="1"/>
  <c r="K1654" i="1"/>
  <c r="B1652" i="1"/>
  <c r="F1651" i="1"/>
  <c r="K1650" i="1"/>
  <c r="B1648" i="1"/>
  <c r="F1647" i="1"/>
  <c r="K1646" i="1"/>
  <c r="B1644" i="1"/>
  <c r="F1643" i="1"/>
  <c r="K1642" i="1"/>
  <c r="B1640" i="1"/>
  <c r="F1639" i="1"/>
  <c r="K1638" i="1"/>
  <c r="B1636" i="1"/>
  <c r="J1635" i="1"/>
  <c r="C1634" i="1"/>
  <c r="W1632" i="1"/>
  <c r="G1632" i="1"/>
  <c r="B1631" i="1"/>
  <c r="K1630" i="1"/>
  <c r="F1629" i="1"/>
  <c r="D1628" i="1"/>
  <c r="J1627" i="1"/>
  <c r="C1626" i="1"/>
  <c r="W1624" i="1"/>
  <c r="G1624" i="1"/>
  <c r="B1623" i="1"/>
  <c r="K1622" i="1"/>
  <c r="F1621" i="1"/>
  <c r="D1620" i="1"/>
  <c r="J1619" i="1"/>
  <c r="C1618" i="1"/>
  <c r="W1616" i="1"/>
  <c r="G1616" i="1"/>
  <c r="B1615" i="1"/>
  <c r="K1614" i="1"/>
  <c r="F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D1487" i="1"/>
  <c r="D1479" i="1"/>
  <c r="D1471" i="1"/>
  <c r="D1463" i="1"/>
  <c r="D1455" i="1"/>
  <c r="D1447" i="1"/>
  <c r="D1439" i="1"/>
  <c r="D1431" i="1"/>
  <c r="D1423" i="1"/>
  <c r="D1415" i="1"/>
  <c r="D1407" i="1"/>
  <c r="D1399" i="1"/>
  <c r="D1391" i="1"/>
  <c r="I1770" i="1"/>
  <c r="I1754" i="1"/>
  <c r="I1738" i="1"/>
  <c r="I1722" i="1"/>
  <c r="C1717" i="1"/>
  <c r="F1715" i="1"/>
  <c r="I1709" i="1"/>
  <c r="H1707" i="1"/>
  <c r="W1704" i="1"/>
  <c r="G1694" i="1"/>
  <c r="J1687" i="1"/>
  <c r="I1686" i="1"/>
  <c r="I1685" i="1"/>
  <c r="W1683" i="1"/>
  <c r="K1681" i="1"/>
  <c r="J1680" i="1"/>
  <c r="C1679" i="1"/>
  <c r="B1678" i="1"/>
  <c r="D1677" i="1"/>
  <c r="K1673" i="1"/>
  <c r="J1672" i="1"/>
  <c r="C1671" i="1"/>
  <c r="B1670" i="1"/>
  <c r="D1669" i="1"/>
  <c r="K1665" i="1"/>
  <c r="J1664" i="1"/>
  <c r="C1663" i="1"/>
  <c r="J1662" i="1"/>
  <c r="D1660" i="1"/>
  <c r="C1659" i="1"/>
  <c r="J1658" i="1"/>
  <c r="D1656" i="1"/>
  <c r="C1655" i="1"/>
  <c r="J1654" i="1"/>
  <c r="D1652" i="1"/>
  <c r="C1651" i="1"/>
  <c r="J1650" i="1"/>
  <c r="D1648" i="1"/>
  <c r="C1647" i="1"/>
  <c r="J1646" i="1"/>
  <c r="D1644" i="1"/>
  <c r="C1643" i="1"/>
  <c r="J1642" i="1"/>
  <c r="D1640" i="1"/>
  <c r="C1639" i="1"/>
  <c r="J1638" i="1"/>
  <c r="D1636" i="1"/>
  <c r="G1635" i="1"/>
  <c r="B1634" i="1"/>
  <c r="K1633" i="1"/>
  <c r="F1632" i="1"/>
  <c r="D1631" i="1"/>
  <c r="J1630" i="1"/>
  <c r="C1629" i="1"/>
  <c r="W1627" i="1"/>
  <c r="G1627" i="1"/>
  <c r="B1626" i="1"/>
  <c r="K1625" i="1"/>
  <c r="F1624" i="1"/>
  <c r="D1623" i="1"/>
  <c r="J1622" i="1"/>
  <c r="C1621" i="1"/>
  <c r="W1619" i="1"/>
  <c r="G1619" i="1"/>
  <c r="B1618" i="1"/>
  <c r="K1617" i="1"/>
  <c r="F1616" i="1"/>
  <c r="D1615" i="1"/>
  <c r="J1614" i="1"/>
  <c r="C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E1499" i="1"/>
  <c r="J1497" i="1"/>
  <c r="E1495" i="1"/>
  <c r="J1493" i="1"/>
  <c r="E1491" i="1"/>
  <c r="D1490" i="1"/>
  <c r="I1487" i="1"/>
  <c r="F1486" i="1"/>
  <c r="H1484" i="1"/>
  <c r="W1483" i="1"/>
  <c r="E1483" i="1"/>
  <c r="D1482" i="1"/>
  <c r="I1479" i="1"/>
  <c r="F1478" i="1"/>
  <c r="H1476" i="1"/>
  <c r="W1475" i="1"/>
  <c r="E1475" i="1"/>
  <c r="D1474" i="1"/>
  <c r="I1471" i="1"/>
  <c r="F1470" i="1"/>
  <c r="H1468" i="1"/>
  <c r="W1467" i="1"/>
  <c r="E1467" i="1"/>
  <c r="D1466" i="1"/>
  <c r="I1463" i="1"/>
  <c r="F1462" i="1"/>
  <c r="H1460" i="1"/>
  <c r="W1459" i="1"/>
  <c r="E1459" i="1"/>
  <c r="D1458" i="1"/>
  <c r="I1455" i="1"/>
  <c r="F1454" i="1"/>
  <c r="K1453" i="1"/>
  <c r="B1453" i="1"/>
  <c r="H1452" i="1"/>
  <c r="W1451" i="1"/>
  <c r="E1451" i="1"/>
  <c r="D1450" i="1"/>
  <c r="I1447" i="1"/>
  <c r="F1446" i="1"/>
  <c r="K1445" i="1"/>
  <c r="B1445" i="1"/>
  <c r="H1444" i="1"/>
  <c r="W1443" i="1"/>
  <c r="E1443" i="1"/>
  <c r="D1442" i="1"/>
  <c r="I1439" i="1"/>
  <c r="F1438" i="1"/>
  <c r="K1437" i="1"/>
  <c r="B1437" i="1"/>
  <c r="H1436" i="1"/>
  <c r="W1435" i="1"/>
  <c r="E1435" i="1"/>
  <c r="D1434" i="1"/>
  <c r="I1431" i="1"/>
  <c r="F1430" i="1"/>
  <c r="K1429" i="1"/>
  <c r="B1429" i="1"/>
  <c r="H1428" i="1"/>
  <c r="W1427" i="1"/>
  <c r="E1427" i="1"/>
  <c r="D1426" i="1"/>
  <c r="I1423" i="1"/>
  <c r="F1422" i="1"/>
  <c r="K1421" i="1"/>
  <c r="B1421" i="1"/>
  <c r="K1881" i="1"/>
  <c r="K1873" i="1"/>
  <c r="K1865" i="1"/>
  <c r="K1857" i="1"/>
  <c r="K1849" i="1"/>
  <c r="K1841" i="1"/>
  <c r="K1833" i="1"/>
  <c r="K1825" i="1"/>
  <c r="K1817" i="1"/>
  <c r="K1809" i="1"/>
  <c r="K1801" i="1"/>
  <c r="J1793" i="1"/>
  <c r="J1785" i="1"/>
  <c r="I1774" i="1"/>
  <c r="I1758" i="1"/>
  <c r="I1742" i="1"/>
  <c r="I1726" i="1"/>
  <c r="I1717" i="1"/>
  <c r="H1715" i="1"/>
  <c r="W1712" i="1"/>
  <c r="G1702" i="1"/>
  <c r="K1698" i="1"/>
  <c r="D1696" i="1"/>
  <c r="I1694" i="1"/>
  <c r="F1691" i="1"/>
  <c r="I1687" i="1"/>
  <c r="K1682" i="1"/>
  <c r="J1681" i="1"/>
  <c r="C1680" i="1"/>
  <c r="B1679" i="1"/>
  <c r="D1678" i="1"/>
  <c r="K1674" i="1"/>
  <c r="J1673" i="1"/>
  <c r="C1672" i="1"/>
  <c r="B1671" i="1"/>
  <c r="D1670" i="1"/>
  <c r="K1666" i="1"/>
  <c r="J1665" i="1"/>
  <c r="C1664" i="1"/>
  <c r="B1663" i="1"/>
  <c r="F1662" i="1"/>
  <c r="K1661" i="1"/>
  <c r="B1659" i="1"/>
  <c r="F1658" i="1"/>
  <c r="K1657" i="1"/>
  <c r="B1655" i="1"/>
  <c r="F1654" i="1"/>
  <c r="K1653" i="1"/>
  <c r="B1651" i="1"/>
  <c r="F1650" i="1"/>
  <c r="K1649" i="1"/>
  <c r="B1647" i="1"/>
  <c r="F1646" i="1"/>
  <c r="K1645" i="1"/>
  <c r="B1643" i="1"/>
  <c r="F1642" i="1"/>
  <c r="K1641" i="1"/>
  <c r="B1639" i="1"/>
  <c r="F1638" i="1"/>
  <c r="K1637" i="1"/>
  <c r="F1635" i="1"/>
  <c r="D1634" i="1"/>
  <c r="J1633" i="1"/>
  <c r="C1632" i="1"/>
  <c r="W1630" i="1"/>
  <c r="G1630" i="1"/>
  <c r="B1629" i="1"/>
  <c r="K1628" i="1"/>
  <c r="F1627" i="1"/>
  <c r="D1626" i="1"/>
  <c r="J1625" i="1"/>
  <c r="C1624" i="1"/>
  <c r="W1622" i="1"/>
  <c r="G1622" i="1"/>
  <c r="B1621" i="1"/>
  <c r="K1620" i="1"/>
  <c r="F1619" i="1"/>
  <c r="D1618" i="1"/>
  <c r="J1617" i="1"/>
  <c r="C1616" i="1"/>
  <c r="W1614" i="1"/>
  <c r="G1614" i="1"/>
  <c r="B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C1499" i="1"/>
  <c r="I1497" i="1"/>
  <c r="C1495" i="1"/>
  <c r="I1493" i="1"/>
  <c r="C1491" i="1"/>
  <c r="I1490" i="1"/>
  <c r="H1487" i="1"/>
  <c r="W1486" i="1"/>
  <c r="E1486" i="1"/>
  <c r="D1485" i="1"/>
  <c r="G1484" i="1"/>
  <c r="C1483" i="1"/>
  <c r="I1482" i="1"/>
  <c r="H1479" i="1"/>
  <c r="W1478" i="1"/>
  <c r="E1478" i="1"/>
  <c r="D1477" i="1"/>
  <c r="G1476" i="1"/>
  <c r="C1475" i="1"/>
  <c r="I1474" i="1"/>
  <c r="H1471" i="1"/>
  <c r="W1470" i="1"/>
  <c r="E1470" i="1"/>
  <c r="D1469" i="1"/>
  <c r="G1468" i="1"/>
  <c r="C1467" i="1"/>
  <c r="I1466" i="1"/>
  <c r="H1463" i="1"/>
  <c r="W1462" i="1"/>
  <c r="E1462" i="1"/>
  <c r="D1461" i="1"/>
  <c r="G1460" i="1"/>
  <c r="C1459" i="1"/>
  <c r="H1455" i="1"/>
  <c r="W1454" i="1"/>
  <c r="E1454" i="1"/>
  <c r="D1453" i="1"/>
  <c r="G1452" i="1"/>
  <c r="C1451" i="1"/>
  <c r="H1447" i="1"/>
  <c r="W1446" i="1"/>
  <c r="E1446" i="1"/>
  <c r="D1445" i="1"/>
  <c r="G1444" i="1"/>
  <c r="C1443" i="1"/>
  <c r="H1439" i="1"/>
  <c r="W1438" i="1"/>
  <c r="E1438" i="1"/>
  <c r="D1437" i="1"/>
  <c r="G1436" i="1"/>
  <c r="C1435" i="1"/>
  <c r="H1431" i="1"/>
  <c r="W1430" i="1"/>
  <c r="E1430" i="1"/>
  <c r="D1429" i="1"/>
  <c r="G1428" i="1"/>
  <c r="C1427" i="1"/>
  <c r="H1423" i="1"/>
  <c r="W1422" i="1"/>
  <c r="E1422" i="1"/>
  <c r="D1421" i="1"/>
  <c r="G1420" i="1"/>
  <c r="C1419" i="1"/>
  <c r="H1415" i="1"/>
  <c r="W1414" i="1"/>
  <c r="E1414" i="1"/>
  <c r="D1413" i="1"/>
  <c r="G1412" i="1"/>
  <c r="C1411" i="1"/>
  <c r="H1407" i="1"/>
  <c r="W1406" i="1"/>
  <c r="E1406" i="1"/>
  <c r="D1405" i="1"/>
  <c r="G1404" i="1"/>
  <c r="C1403" i="1"/>
  <c r="K1880" i="1"/>
  <c r="K1872" i="1"/>
  <c r="K1864" i="1"/>
  <c r="K1856" i="1"/>
  <c r="K1848" i="1"/>
  <c r="K1840" i="1"/>
  <c r="K1832" i="1"/>
  <c r="K1824" i="1"/>
  <c r="K1816" i="1"/>
  <c r="K1808" i="1"/>
  <c r="W1800" i="1"/>
  <c r="J1792" i="1"/>
  <c r="G1710" i="1"/>
  <c r="K1706" i="1"/>
  <c r="D1704" i="1"/>
  <c r="I1702" i="1"/>
  <c r="I1700" i="1"/>
  <c r="B1698" i="1"/>
  <c r="I1692" i="1"/>
  <c r="D1691" i="1"/>
  <c r="J1682" i="1"/>
  <c r="C1681" i="1"/>
  <c r="B1680" i="1"/>
  <c r="D1679" i="1"/>
  <c r="K1675" i="1"/>
  <c r="J1674" i="1"/>
  <c r="C1673" i="1"/>
  <c r="B1672" i="1"/>
  <c r="D1671" i="1"/>
  <c r="K1667" i="1"/>
  <c r="J1666" i="1"/>
  <c r="C1665" i="1"/>
  <c r="B1664" i="1"/>
  <c r="D1663" i="1"/>
  <c r="C1662" i="1"/>
  <c r="J1661" i="1"/>
  <c r="D1659" i="1"/>
  <c r="C1658" i="1"/>
  <c r="J1657" i="1"/>
  <c r="D1655" i="1"/>
  <c r="C1654" i="1"/>
  <c r="J1653" i="1"/>
  <c r="D1651" i="1"/>
  <c r="C1650" i="1"/>
  <c r="J1649" i="1"/>
  <c r="D1647" i="1"/>
  <c r="C1646" i="1"/>
  <c r="J1645" i="1"/>
  <c r="D1643" i="1"/>
  <c r="C1642" i="1"/>
  <c r="J1641" i="1"/>
  <c r="D1639" i="1"/>
  <c r="C1638" i="1"/>
  <c r="J1637" i="1"/>
  <c r="C1635" i="1"/>
  <c r="W1633" i="1"/>
  <c r="G1633" i="1"/>
  <c r="B1632" i="1"/>
  <c r="K1631" i="1"/>
  <c r="F1630" i="1"/>
  <c r="D1629" i="1"/>
  <c r="J1628" i="1"/>
  <c r="C1627" i="1"/>
  <c r="W1625" i="1"/>
  <c r="G1625" i="1"/>
  <c r="B1624" i="1"/>
  <c r="K1623" i="1"/>
  <c r="F1622" i="1"/>
  <c r="D1621" i="1"/>
  <c r="J1620" i="1"/>
  <c r="C1619" i="1"/>
  <c r="W1617" i="1"/>
  <c r="G1617" i="1"/>
  <c r="B1616" i="1"/>
  <c r="K1615" i="1"/>
  <c r="F1614" i="1"/>
  <c r="D1613" i="1"/>
  <c r="K1612" i="1"/>
  <c r="W1611" i="1"/>
  <c r="K1611" i="1"/>
  <c r="W1610" i="1"/>
  <c r="K1610" i="1"/>
  <c r="W1609" i="1"/>
  <c r="K1609" i="1"/>
  <c r="W1608" i="1"/>
  <c r="K1608" i="1"/>
  <c r="W1607" i="1"/>
  <c r="K1607" i="1"/>
  <c r="W1606" i="1"/>
  <c r="K1606" i="1"/>
  <c r="W1605" i="1"/>
  <c r="K1605" i="1"/>
  <c r="W1604" i="1"/>
  <c r="K1604" i="1"/>
  <c r="W1603" i="1"/>
  <c r="K1603" i="1"/>
  <c r="W1602" i="1"/>
  <c r="K1602" i="1"/>
  <c r="W1601" i="1"/>
  <c r="K1601" i="1"/>
  <c r="W1600" i="1"/>
  <c r="K1600" i="1"/>
  <c r="W1599" i="1"/>
  <c r="K1599" i="1"/>
  <c r="W1598" i="1"/>
  <c r="K1598" i="1"/>
  <c r="W1597" i="1"/>
  <c r="K1597" i="1"/>
  <c r="W1596" i="1"/>
  <c r="K1596" i="1"/>
  <c r="W1595" i="1"/>
  <c r="K1595" i="1"/>
  <c r="W1594" i="1"/>
  <c r="K1594" i="1"/>
  <c r="W1593" i="1"/>
  <c r="K1593" i="1"/>
  <c r="W1592" i="1"/>
  <c r="K1592" i="1"/>
  <c r="W1591" i="1"/>
  <c r="K1591" i="1"/>
  <c r="W1590" i="1"/>
  <c r="K1590" i="1"/>
  <c r="W1589" i="1"/>
  <c r="K1589" i="1"/>
  <c r="W1588" i="1"/>
  <c r="K1588" i="1"/>
  <c r="W1587" i="1"/>
  <c r="K1587" i="1"/>
  <c r="W1586" i="1"/>
  <c r="K1586" i="1"/>
  <c r="W1585" i="1"/>
  <c r="K1585" i="1"/>
  <c r="W1584" i="1"/>
  <c r="K1584" i="1"/>
  <c r="W1583" i="1"/>
  <c r="K1583" i="1"/>
  <c r="W1582" i="1"/>
  <c r="K1582" i="1"/>
  <c r="W1581" i="1"/>
  <c r="K1581" i="1"/>
  <c r="W1580" i="1"/>
  <c r="K1580" i="1"/>
  <c r="W1579" i="1"/>
  <c r="K1579" i="1"/>
  <c r="W1578" i="1"/>
  <c r="K1578" i="1"/>
  <c r="W1577" i="1"/>
  <c r="K1577" i="1"/>
  <c r="W1576" i="1"/>
  <c r="K1576" i="1"/>
  <c r="W1575" i="1"/>
  <c r="K1575" i="1"/>
  <c r="W1574" i="1"/>
  <c r="K1574" i="1"/>
  <c r="W1573" i="1"/>
  <c r="K1573" i="1"/>
  <c r="W1572" i="1"/>
  <c r="K1572" i="1"/>
  <c r="W1571" i="1"/>
  <c r="K1571" i="1"/>
  <c r="W1570" i="1"/>
  <c r="K1570" i="1"/>
  <c r="W1569" i="1"/>
  <c r="K1569" i="1"/>
  <c r="W1568" i="1"/>
  <c r="K1568" i="1"/>
  <c r="W1567" i="1"/>
  <c r="K1567" i="1"/>
  <c r="W1566" i="1"/>
  <c r="K1566" i="1"/>
  <c r="W1565" i="1"/>
  <c r="K1565" i="1"/>
  <c r="W1564" i="1"/>
  <c r="K1564" i="1"/>
  <c r="W1563" i="1"/>
  <c r="K1563" i="1"/>
  <c r="W1562" i="1"/>
  <c r="K1562" i="1"/>
  <c r="W1561" i="1"/>
  <c r="K1561" i="1"/>
  <c r="W1560" i="1"/>
  <c r="K1560" i="1"/>
  <c r="W1559" i="1"/>
  <c r="K1559" i="1"/>
  <c r="W1558" i="1"/>
  <c r="K1558" i="1"/>
  <c r="W1557" i="1"/>
  <c r="K1557" i="1"/>
  <c r="W1556" i="1"/>
  <c r="K1556" i="1"/>
  <c r="W1555" i="1"/>
  <c r="K1555" i="1"/>
  <c r="W1554" i="1"/>
  <c r="K1554" i="1"/>
  <c r="W1553" i="1"/>
  <c r="K1553" i="1"/>
  <c r="W1552" i="1"/>
  <c r="K1552" i="1"/>
  <c r="W1551" i="1"/>
  <c r="K1551" i="1"/>
  <c r="W1550" i="1"/>
  <c r="K1550" i="1"/>
  <c r="W1549" i="1"/>
  <c r="K1549" i="1"/>
  <c r="W1548" i="1"/>
  <c r="K1548" i="1"/>
  <c r="W1547" i="1"/>
  <c r="K1547" i="1"/>
  <c r="W1546" i="1"/>
  <c r="K1546" i="1"/>
  <c r="W1545" i="1"/>
  <c r="K1545" i="1"/>
  <c r="W1544" i="1"/>
  <c r="K1544" i="1"/>
  <c r="W1543" i="1"/>
  <c r="K1543" i="1"/>
  <c r="W1542" i="1"/>
  <c r="K1542" i="1"/>
  <c r="W1541" i="1"/>
  <c r="K1541" i="1"/>
  <c r="W1540" i="1"/>
  <c r="K1540" i="1"/>
  <c r="W1539" i="1"/>
  <c r="K1539" i="1"/>
  <c r="W1538" i="1"/>
  <c r="K1538" i="1"/>
  <c r="W1537" i="1"/>
  <c r="K1537" i="1"/>
  <c r="W1536" i="1"/>
  <c r="K1536" i="1"/>
  <c r="W1535" i="1"/>
  <c r="K1535" i="1"/>
  <c r="W1534" i="1"/>
  <c r="K1534" i="1"/>
  <c r="W1533" i="1"/>
  <c r="K1533" i="1"/>
  <c r="W1532" i="1"/>
  <c r="K1532" i="1"/>
  <c r="W1531" i="1"/>
  <c r="K1531" i="1"/>
  <c r="W1530" i="1"/>
  <c r="K1530" i="1"/>
  <c r="W1529" i="1"/>
  <c r="K1529" i="1"/>
  <c r="W1528" i="1"/>
  <c r="K1528" i="1"/>
  <c r="W1527" i="1"/>
  <c r="K1527" i="1"/>
  <c r="W1526" i="1"/>
  <c r="K1526" i="1"/>
  <c r="W1525" i="1"/>
  <c r="K1525" i="1"/>
  <c r="W1524" i="1"/>
  <c r="K1524" i="1"/>
  <c r="W1523" i="1"/>
  <c r="K1523" i="1"/>
  <c r="W1522" i="1"/>
  <c r="K1522" i="1"/>
  <c r="W1521" i="1"/>
  <c r="K1521" i="1"/>
  <c r="W1520" i="1"/>
  <c r="K1520" i="1"/>
  <c r="W1519" i="1"/>
  <c r="K1519" i="1"/>
  <c r="W1518" i="1"/>
  <c r="K1518" i="1"/>
  <c r="W1517" i="1"/>
  <c r="K1517" i="1"/>
  <c r="W1516" i="1"/>
  <c r="K1516" i="1"/>
  <c r="W1515" i="1"/>
  <c r="K1515" i="1"/>
  <c r="W1514" i="1"/>
  <c r="K1514" i="1"/>
  <c r="W1513" i="1"/>
  <c r="K1513" i="1"/>
  <c r="W1512" i="1"/>
  <c r="K1512" i="1"/>
  <c r="W1511" i="1"/>
  <c r="K1511" i="1"/>
  <c r="W1510" i="1"/>
  <c r="K1510" i="1"/>
  <c r="W1509" i="1"/>
  <c r="K1509" i="1"/>
  <c r="W1508" i="1"/>
  <c r="K1508" i="1"/>
  <c r="W1507" i="1"/>
  <c r="K1507" i="1"/>
  <c r="W1506" i="1"/>
  <c r="K1506" i="1"/>
  <c r="W1505" i="1"/>
  <c r="K1505" i="1"/>
  <c r="W1504" i="1"/>
  <c r="K1504" i="1"/>
  <c r="W1503" i="1"/>
  <c r="K1503" i="1"/>
  <c r="W1502" i="1"/>
  <c r="K1502" i="1"/>
  <c r="W1501" i="1"/>
  <c r="K1501" i="1"/>
  <c r="W1500" i="1"/>
  <c r="K1500" i="1"/>
  <c r="W1499" i="1"/>
  <c r="B1499" i="1"/>
  <c r="E1498" i="1"/>
  <c r="G1497" i="1"/>
  <c r="J1496" i="1"/>
  <c r="W1495" i="1"/>
  <c r="B1495" i="1"/>
  <c r="E1494" i="1"/>
  <c r="G1493" i="1"/>
  <c r="J1492" i="1"/>
  <c r="W1491" i="1"/>
  <c r="B1491" i="1"/>
  <c r="H1490" i="1"/>
  <c r="W1489" i="1"/>
  <c r="E1489" i="1"/>
  <c r="D1488" i="1"/>
  <c r="G1487" i="1"/>
  <c r="C1486" i="1"/>
  <c r="I1485" i="1"/>
  <c r="F1484" i="1"/>
  <c r="K1483" i="1"/>
  <c r="B1483" i="1"/>
  <c r="H1482" i="1"/>
  <c r="W1481" i="1"/>
  <c r="E1481" i="1"/>
  <c r="D1480" i="1"/>
  <c r="G1479" i="1"/>
  <c r="C1478" i="1"/>
  <c r="I1477" i="1"/>
  <c r="F1476" i="1"/>
  <c r="K1475" i="1"/>
  <c r="B1475" i="1"/>
  <c r="H1474" i="1"/>
  <c r="W1473" i="1"/>
  <c r="E1473" i="1"/>
  <c r="D1472" i="1"/>
  <c r="G1471" i="1"/>
  <c r="C1470" i="1"/>
  <c r="I1469" i="1"/>
  <c r="F1468" i="1"/>
  <c r="K1467" i="1"/>
  <c r="B1467" i="1"/>
  <c r="H1466" i="1"/>
  <c r="W1465" i="1"/>
  <c r="E1465" i="1"/>
  <c r="D1464" i="1"/>
  <c r="G1463" i="1"/>
  <c r="C1462" i="1"/>
  <c r="I1461" i="1"/>
  <c r="F1460" i="1"/>
  <c r="K1459" i="1"/>
  <c r="B1459" i="1"/>
  <c r="H1458" i="1"/>
  <c r="W1457" i="1"/>
  <c r="E1457" i="1"/>
  <c r="D1456" i="1"/>
  <c r="G1455" i="1"/>
  <c r="C1454" i="1"/>
  <c r="I1453" i="1"/>
  <c r="F1452" i="1"/>
  <c r="K1451" i="1"/>
  <c r="B1451" i="1"/>
  <c r="H1450" i="1"/>
  <c r="W1449" i="1"/>
  <c r="E1449" i="1"/>
  <c r="D1448" i="1"/>
  <c r="G1447" i="1"/>
  <c r="C1446" i="1"/>
  <c r="I1445" i="1"/>
  <c r="F1444" i="1"/>
  <c r="K1443" i="1"/>
  <c r="B1443" i="1"/>
  <c r="H1442" i="1"/>
  <c r="D1440" i="1"/>
  <c r="G1439" i="1"/>
  <c r="C1438" i="1"/>
  <c r="I1437" i="1"/>
  <c r="F1436" i="1"/>
  <c r="K1435" i="1"/>
  <c r="B1435" i="1"/>
  <c r="H1434" i="1"/>
  <c r="D1432" i="1"/>
  <c r="G1431" i="1"/>
  <c r="C1430" i="1"/>
  <c r="I1429" i="1"/>
  <c r="K1887" i="1"/>
  <c r="K1879" i="1"/>
  <c r="K1871" i="1"/>
  <c r="K1863" i="1"/>
  <c r="K1855" i="1"/>
  <c r="K1847" i="1"/>
  <c r="K1839" i="1"/>
  <c r="K1831" i="1"/>
  <c r="K1823" i="1"/>
  <c r="K1815" i="1"/>
  <c r="K1807" i="1"/>
  <c r="I1799" i="1"/>
  <c r="I1791" i="1"/>
  <c r="I1783" i="1"/>
  <c r="H1779" i="1"/>
  <c r="I1773" i="1"/>
  <c r="I1767" i="1"/>
  <c r="H1763" i="1"/>
  <c r="I1757" i="1"/>
  <c r="I1751" i="1"/>
  <c r="H1747" i="1"/>
  <c r="I1741" i="1"/>
  <c r="I1735" i="1"/>
  <c r="H1731" i="1"/>
  <c r="I1725" i="1"/>
  <c r="I1719" i="1"/>
  <c r="K1714" i="1"/>
  <c r="D1712" i="1"/>
  <c r="I1710" i="1"/>
  <c r="I1708" i="1"/>
  <c r="B1706" i="1"/>
  <c r="I1698" i="1"/>
  <c r="H1692" i="1"/>
  <c r="H1691" i="1"/>
  <c r="D1688" i="1"/>
  <c r="F1683" i="1"/>
  <c r="C1682" i="1"/>
  <c r="B1681" i="1"/>
  <c r="D1680" i="1"/>
  <c r="K1676" i="1"/>
  <c r="J1675" i="1"/>
  <c r="C1674" i="1"/>
  <c r="B1673" i="1"/>
  <c r="D1672" i="1"/>
  <c r="K1668" i="1"/>
  <c r="J1667" i="1"/>
  <c r="C1666" i="1"/>
  <c r="B1665" i="1"/>
  <c r="D1664" i="1"/>
  <c r="B1662" i="1"/>
  <c r="F1661" i="1"/>
  <c r="K1660" i="1"/>
  <c r="B1658" i="1"/>
  <c r="F1657" i="1"/>
  <c r="K1656" i="1"/>
  <c r="B1654" i="1"/>
  <c r="F1653" i="1"/>
  <c r="K1652" i="1"/>
  <c r="B1650" i="1"/>
  <c r="F1649" i="1"/>
  <c r="K1648" i="1"/>
  <c r="B1646" i="1"/>
  <c r="F1645" i="1"/>
  <c r="K1644" i="1"/>
  <c r="B1642" i="1"/>
  <c r="F1641" i="1"/>
  <c r="K1640" i="1"/>
  <c r="B1638" i="1"/>
  <c r="F1637" i="1"/>
  <c r="K1636" i="1"/>
  <c r="B1635" i="1"/>
  <c r="K1634" i="1"/>
  <c r="F1633" i="1"/>
  <c r="D1632" i="1"/>
  <c r="J1631" i="1"/>
  <c r="C1630" i="1"/>
  <c r="W1628" i="1"/>
  <c r="G1628" i="1"/>
  <c r="B1627" i="1"/>
  <c r="K1626" i="1"/>
  <c r="F1625" i="1"/>
  <c r="D1624" i="1"/>
  <c r="J1623" i="1"/>
  <c r="C1622" i="1"/>
  <c r="W1620" i="1"/>
  <c r="G1620" i="1"/>
  <c r="B1619" i="1"/>
  <c r="K1618" i="1"/>
  <c r="F1617" i="1"/>
  <c r="D1616" i="1"/>
  <c r="J1615" i="1"/>
  <c r="C1614" i="1"/>
  <c r="W1612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F1497" i="1"/>
  <c r="F1493" i="1"/>
  <c r="F1487" i="1"/>
  <c r="K1486" i="1"/>
  <c r="B1486" i="1"/>
  <c r="W1484" i="1"/>
  <c r="E1484" i="1"/>
  <c r="D1483" i="1"/>
  <c r="F1479" i="1"/>
  <c r="K1478" i="1"/>
  <c r="B1478" i="1"/>
  <c r="W1476" i="1"/>
  <c r="E1476" i="1"/>
  <c r="D1475" i="1"/>
  <c r="F1471" i="1"/>
  <c r="K1470" i="1"/>
  <c r="B1470" i="1"/>
  <c r="W1468" i="1"/>
  <c r="E1468" i="1"/>
  <c r="D1467" i="1"/>
  <c r="F1463" i="1"/>
  <c r="K1462" i="1"/>
  <c r="B1462" i="1"/>
  <c r="W1460" i="1"/>
  <c r="E1460" i="1"/>
  <c r="D1459" i="1"/>
  <c r="F1455" i="1"/>
  <c r="K1454" i="1"/>
  <c r="B1454" i="1"/>
  <c r="W1452" i="1"/>
  <c r="E1452" i="1"/>
  <c r="D1451" i="1"/>
  <c r="F1447" i="1"/>
  <c r="K1446" i="1"/>
  <c r="B1446" i="1"/>
  <c r="W1444" i="1"/>
  <c r="E1444" i="1"/>
  <c r="D1443" i="1"/>
  <c r="F1439" i="1"/>
  <c r="K1438" i="1"/>
  <c r="B1438" i="1"/>
  <c r="W1436" i="1"/>
  <c r="E1436" i="1"/>
  <c r="D1435" i="1"/>
  <c r="F1431" i="1"/>
  <c r="K1430" i="1"/>
  <c r="B1430" i="1"/>
  <c r="W1428" i="1"/>
  <c r="E1428" i="1"/>
  <c r="D1427" i="1"/>
  <c r="F1423" i="1"/>
  <c r="K1422" i="1"/>
  <c r="B1422" i="1"/>
  <c r="W1420" i="1"/>
  <c r="E1420" i="1"/>
  <c r="D1419" i="1"/>
  <c r="F1415" i="1"/>
  <c r="K1414" i="1"/>
  <c r="B1414" i="1"/>
  <c r="W1412" i="1"/>
  <c r="E1412" i="1"/>
  <c r="D1411" i="1"/>
  <c r="F1407" i="1"/>
  <c r="K1406" i="1"/>
  <c r="B1406" i="1"/>
  <c r="W1404" i="1"/>
  <c r="E1404" i="1"/>
  <c r="D1403" i="1"/>
  <c r="F1399" i="1"/>
  <c r="K1398" i="1"/>
  <c r="B1398" i="1"/>
  <c r="W1396" i="1"/>
  <c r="E1396" i="1"/>
  <c r="D1395" i="1"/>
  <c r="I1778" i="1"/>
  <c r="I1762" i="1"/>
  <c r="I1746" i="1"/>
  <c r="I1730" i="1"/>
  <c r="I1716" i="1"/>
  <c r="B1714" i="1"/>
  <c r="I1706" i="1"/>
  <c r="H1689" i="1"/>
  <c r="C1688" i="1"/>
  <c r="I1684" i="1"/>
  <c r="D1683" i="1"/>
  <c r="B1682" i="1"/>
  <c r="D1681" i="1"/>
  <c r="K1677" i="1"/>
  <c r="J1676" i="1"/>
  <c r="C1675" i="1"/>
  <c r="B1674" i="1"/>
  <c r="D1673" i="1"/>
  <c r="K1669" i="1"/>
  <c r="J1668" i="1"/>
  <c r="C1667" i="1"/>
  <c r="B1666" i="1"/>
  <c r="D1665" i="1"/>
  <c r="D1662" i="1"/>
  <c r="C1661" i="1"/>
  <c r="J1660" i="1"/>
  <c r="D1658" i="1"/>
  <c r="C1657" i="1"/>
  <c r="J1656" i="1"/>
  <c r="D1654" i="1"/>
  <c r="C1653" i="1"/>
  <c r="J1652" i="1"/>
  <c r="D1650" i="1"/>
  <c r="C1649" i="1"/>
  <c r="J1648" i="1"/>
  <c r="D1646" i="1"/>
  <c r="C1645" i="1"/>
  <c r="J1644" i="1"/>
  <c r="D1642" i="1"/>
  <c r="C1641" i="1"/>
  <c r="J1640" i="1"/>
  <c r="D1638" i="1"/>
  <c r="C1637" i="1"/>
  <c r="J1636" i="1"/>
  <c r="D1635" i="1"/>
  <c r="J1634" i="1"/>
  <c r="C1633" i="1"/>
  <c r="W1631" i="1"/>
  <c r="G1631" i="1"/>
  <c r="B1630" i="1"/>
  <c r="K1629" i="1"/>
  <c r="F1628" i="1"/>
  <c r="D1627" i="1"/>
  <c r="J1626" i="1"/>
  <c r="C1625" i="1"/>
  <c r="W1623" i="1"/>
  <c r="G1623" i="1"/>
  <c r="B1622" i="1"/>
  <c r="K1621" i="1"/>
  <c r="F1620" i="1"/>
  <c r="D1619" i="1"/>
  <c r="J1618" i="1"/>
  <c r="C1617" i="1"/>
  <c r="W1615" i="1"/>
  <c r="G1615" i="1"/>
  <c r="B1614" i="1"/>
  <c r="K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E1497" i="1"/>
  <c r="E1493" i="1"/>
  <c r="W1487" i="1"/>
  <c r="E1487" i="1"/>
  <c r="D1486" i="1"/>
  <c r="C1484" i="1"/>
  <c r="W1479" i="1"/>
  <c r="E1479" i="1"/>
  <c r="D1478" i="1"/>
  <c r="C1476" i="1"/>
  <c r="W1471" i="1"/>
  <c r="E1471" i="1"/>
  <c r="D1470" i="1"/>
  <c r="C1468" i="1"/>
  <c r="W1463" i="1"/>
  <c r="E1463" i="1"/>
  <c r="D1462" i="1"/>
  <c r="C1460" i="1"/>
  <c r="W1455" i="1"/>
  <c r="E1455" i="1"/>
  <c r="D1454" i="1"/>
  <c r="C1452" i="1"/>
  <c r="W1447" i="1"/>
  <c r="E1447" i="1"/>
  <c r="D1446" i="1"/>
  <c r="C1444" i="1"/>
  <c r="W1439" i="1"/>
  <c r="E1439" i="1"/>
  <c r="D1438" i="1"/>
  <c r="C1436" i="1"/>
  <c r="W1431" i="1"/>
  <c r="E1431" i="1"/>
  <c r="D1430" i="1"/>
  <c r="C1428" i="1"/>
  <c r="W1423" i="1"/>
  <c r="E1423" i="1"/>
  <c r="D1422" i="1"/>
  <c r="C1420" i="1"/>
  <c r="W1415" i="1"/>
  <c r="E1415" i="1"/>
  <c r="D1414" i="1"/>
  <c r="C1412" i="1"/>
  <c r="W1407" i="1"/>
  <c r="E1407" i="1"/>
  <c r="D1406" i="1"/>
  <c r="C1404" i="1"/>
  <c r="W1399" i="1"/>
  <c r="E1399" i="1"/>
  <c r="D1398" i="1"/>
  <c r="C1396" i="1"/>
  <c r="W1391" i="1"/>
  <c r="E1391" i="1"/>
  <c r="D1390" i="1"/>
  <c r="J1797" i="1"/>
  <c r="J1789" i="1"/>
  <c r="I1782" i="1"/>
  <c r="I1766" i="1"/>
  <c r="I1750" i="1"/>
  <c r="I1734" i="1"/>
  <c r="I1718" i="1"/>
  <c r="I1714" i="1"/>
  <c r="J1703" i="1"/>
  <c r="H1697" i="1"/>
  <c r="C1693" i="1"/>
  <c r="G1689" i="1"/>
  <c r="K1685" i="1"/>
  <c r="H1684" i="1"/>
  <c r="H1683" i="1"/>
  <c r="D1682" i="1"/>
  <c r="K1678" i="1"/>
  <c r="J1677" i="1"/>
  <c r="C1676" i="1"/>
  <c r="B1675" i="1"/>
  <c r="D1674" i="1"/>
  <c r="K1670" i="1"/>
  <c r="J1669" i="1"/>
  <c r="C1668" i="1"/>
  <c r="B1667" i="1"/>
  <c r="D1666" i="1"/>
  <c r="B1661" i="1"/>
  <c r="F1660" i="1"/>
  <c r="K1659" i="1"/>
  <c r="B1657" i="1"/>
  <c r="F1656" i="1"/>
  <c r="K1655" i="1"/>
  <c r="B1653" i="1"/>
  <c r="F1652" i="1"/>
  <c r="K1651" i="1"/>
  <c r="B1649" i="1"/>
  <c r="F1648" i="1"/>
  <c r="K1647" i="1"/>
  <c r="B1645" i="1"/>
  <c r="F1644" i="1"/>
  <c r="K1643" i="1"/>
  <c r="B1641" i="1"/>
  <c r="F1640" i="1"/>
  <c r="K1639" i="1"/>
  <c r="B1637" i="1"/>
  <c r="F1636" i="1"/>
  <c r="W1634" i="1"/>
  <c r="G1634" i="1"/>
  <c r="B1633" i="1"/>
  <c r="K1632" i="1"/>
  <c r="F1631" i="1"/>
  <c r="D1630" i="1"/>
  <c r="J1629" i="1"/>
  <c r="C1628" i="1"/>
  <c r="W1626" i="1"/>
  <c r="G1626" i="1"/>
  <c r="B1625" i="1"/>
  <c r="K1624" i="1"/>
  <c r="F1623" i="1"/>
  <c r="D1622" i="1"/>
  <c r="J1621" i="1"/>
  <c r="C1620" i="1"/>
  <c r="W1618" i="1"/>
  <c r="G1618" i="1"/>
  <c r="B1617" i="1"/>
  <c r="K1616" i="1"/>
  <c r="F1615" i="1"/>
  <c r="D1614" i="1"/>
  <c r="J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I1499" i="1"/>
  <c r="C1497" i="1"/>
  <c r="F1496" i="1"/>
  <c r="I1495" i="1"/>
  <c r="C1493" i="1"/>
  <c r="F1492" i="1"/>
  <c r="I1491" i="1"/>
  <c r="W1490" i="1"/>
  <c r="E1490" i="1"/>
  <c r="D1489" i="1"/>
  <c r="C1487" i="1"/>
  <c r="I1486" i="1"/>
  <c r="F1485" i="1"/>
  <c r="K1484" i="1"/>
  <c r="B1484" i="1"/>
  <c r="H1483" i="1"/>
  <c r="W1482" i="1"/>
  <c r="E1482" i="1"/>
  <c r="D1481" i="1"/>
  <c r="C1479" i="1"/>
  <c r="I1478" i="1"/>
  <c r="F1477" i="1"/>
  <c r="K1476" i="1"/>
  <c r="B1476" i="1"/>
  <c r="H1475" i="1"/>
  <c r="W1474" i="1"/>
  <c r="E1474" i="1"/>
  <c r="D1473" i="1"/>
  <c r="C1471" i="1"/>
  <c r="I1470" i="1"/>
  <c r="F1469" i="1"/>
  <c r="K1468" i="1"/>
  <c r="B1468" i="1"/>
  <c r="H1467" i="1"/>
  <c r="W1466" i="1"/>
  <c r="E1466" i="1"/>
  <c r="D1465" i="1"/>
  <c r="C1463" i="1"/>
  <c r="I1462" i="1"/>
  <c r="F1461" i="1"/>
  <c r="K1460" i="1"/>
  <c r="B1460" i="1"/>
  <c r="H1459" i="1"/>
  <c r="W1458" i="1"/>
  <c r="E1458" i="1"/>
  <c r="D1457" i="1"/>
  <c r="C1455" i="1"/>
  <c r="I1454" i="1"/>
  <c r="F1453" i="1"/>
  <c r="K1452" i="1"/>
  <c r="B1452" i="1"/>
  <c r="H1451" i="1"/>
  <c r="W1450" i="1"/>
  <c r="E1450" i="1"/>
  <c r="D1449" i="1"/>
  <c r="C1447" i="1"/>
  <c r="I1446" i="1"/>
  <c r="F1445" i="1"/>
  <c r="K1444" i="1"/>
  <c r="B1444" i="1"/>
  <c r="H1443" i="1"/>
  <c r="W1442" i="1"/>
  <c r="E1442" i="1"/>
  <c r="D1441" i="1"/>
  <c r="G1440" i="1"/>
  <c r="C1439" i="1"/>
  <c r="I1438" i="1"/>
  <c r="F1437" i="1"/>
  <c r="K1436" i="1"/>
  <c r="B1436" i="1"/>
  <c r="H1435" i="1"/>
  <c r="W1434" i="1"/>
  <c r="E1434" i="1"/>
  <c r="D1433" i="1"/>
  <c r="G1432" i="1"/>
  <c r="C1431" i="1"/>
  <c r="I1430" i="1"/>
  <c r="F1429" i="1"/>
  <c r="K1884" i="1"/>
  <c r="K1876" i="1"/>
  <c r="K1868" i="1"/>
  <c r="K1860" i="1"/>
  <c r="K1852" i="1"/>
  <c r="K1844" i="1"/>
  <c r="K1836" i="1"/>
  <c r="K1828" i="1"/>
  <c r="K1820" i="1"/>
  <c r="K1812" i="1"/>
  <c r="K1804" i="1"/>
  <c r="J1796" i="1"/>
  <c r="J1788" i="1"/>
  <c r="J1711" i="1"/>
  <c r="H1705" i="1"/>
  <c r="C1701" i="1"/>
  <c r="F1699" i="1"/>
  <c r="I1693" i="1"/>
  <c r="W1691" i="1"/>
  <c r="G1686" i="1"/>
  <c r="C1685" i="1"/>
  <c r="K1679" i="1"/>
  <c r="J1678" i="1"/>
  <c r="C1677" i="1"/>
  <c r="B1676" i="1"/>
  <c r="D1675" i="1"/>
  <c r="K1671" i="1"/>
  <c r="J1670" i="1"/>
  <c r="C1669" i="1"/>
  <c r="B1668" i="1"/>
  <c r="D1667" i="1"/>
  <c r="K1663" i="1"/>
  <c r="D1661" i="1"/>
  <c r="C1660" i="1"/>
  <c r="J1659" i="1"/>
  <c r="D1657" i="1"/>
  <c r="C1656" i="1"/>
  <c r="J1655" i="1"/>
  <c r="D1653" i="1"/>
  <c r="C1652" i="1"/>
  <c r="J1651" i="1"/>
  <c r="D1649" i="1"/>
  <c r="C1648" i="1"/>
  <c r="J1647" i="1"/>
  <c r="D1645" i="1"/>
  <c r="C1644" i="1"/>
  <c r="J1643" i="1"/>
  <c r="D1641" i="1"/>
  <c r="C1640" i="1"/>
  <c r="J1639" i="1"/>
  <c r="D1637" i="1"/>
  <c r="C1636" i="1"/>
  <c r="K1635" i="1"/>
  <c r="F1634" i="1"/>
  <c r="D1633" i="1"/>
  <c r="J1632" i="1"/>
  <c r="C1631" i="1"/>
  <c r="W1629" i="1"/>
  <c r="G1629" i="1"/>
  <c r="B1628" i="1"/>
  <c r="K1627" i="1"/>
  <c r="F1626" i="1"/>
  <c r="D1625" i="1"/>
  <c r="J1624" i="1"/>
  <c r="C1623" i="1"/>
  <c r="W1621" i="1"/>
  <c r="G1621" i="1"/>
  <c r="B1620" i="1"/>
  <c r="K1619" i="1"/>
  <c r="F1618" i="1"/>
  <c r="D1617" i="1"/>
  <c r="J1616" i="1"/>
  <c r="C1615" i="1"/>
  <c r="W1613" i="1"/>
  <c r="G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W1497" i="1"/>
  <c r="B1497" i="1"/>
  <c r="W1493" i="1"/>
  <c r="B1493" i="1"/>
  <c r="K1487" i="1"/>
  <c r="B1487" i="1"/>
  <c r="D1484" i="1"/>
  <c r="K1479" i="1"/>
  <c r="B1479" i="1"/>
  <c r="D1476" i="1"/>
  <c r="K1471" i="1"/>
  <c r="B1471" i="1"/>
  <c r="D1468" i="1"/>
  <c r="K1463" i="1"/>
  <c r="B1463" i="1"/>
  <c r="D1460" i="1"/>
  <c r="K1455" i="1"/>
  <c r="B1455" i="1"/>
  <c r="D1452" i="1"/>
  <c r="K1447" i="1"/>
  <c r="B1447" i="1"/>
  <c r="D1444" i="1"/>
  <c r="K1439" i="1"/>
  <c r="B1439" i="1"/>
  <c r="D1436" i="1"/>
  <c r="K1431" i="1"/>
  <c r="B1431" i="1"/>
  <c r="D1428" i="1"/>
  <c r="K1423" i="1"/>
  <c r="B1423" i="1"/>
  <c r="D1420" i="1"/>
  <c r="K1415" i="1"/>
  <c r="B1415" i="1"/>
  <c r="D1412" i="1"/>
  <c r="K1407" i="1"/>
  <c r="B1407" i="1"/>
  <c r="D1404" i="1"/>
  <c r="K1399" i="1"/>
  <c r="B1399" i="1"/>
  <c r="D1396" i="1"/>
  <c r="K1391" i="1"/>
  <c r="B1391" i="1"/>
  <c r="I1496" i="1"/>
  <c r="I1488" i="1"/>
  <c r="H1478" i="1"/>
  <c r="I1472" i="1"/>
  <c r="H1462" i="1"/>
  <c r="I1456" i="1"/>
  <c r="H1446" i="1"/>
  <c r="I1440" i="1"/>
  <c r="H1430" i="1"/>
  <c r="B1428" i="1"/>
  <c r="W1426" i="1"/>
  <c r="K1420" i="1"/>
  <c r="H1413" i="1"/>
  <c r="B1412" i="1"/>
  <c r="E1411" i="1"/>
  <c r="I1407" i="1"/>
  <c r="C1399" i="1"/>
  <c r="G1396" i="1"/>
  <c r="H1391" i="1"/>
  <c r="E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F1305" i="1"/>
  <c r="F1297" i="1"/>
  <c r="F1289" i="1"/>
  <c r="F1281" i="1"/>
  <c r="F1273" i="1"/>
  <c r="F1265" i="1"/>
  <c r="F1257" i="1"/>
  <c r="F1249" i="1"/>
  <c r="F1241" i="1"/>
  <c r="F1233" i="1"/>
  <c r="K1690" i="1"/>
  <c r="J1495" i="1"/>
  <c r="I1483" i="1"/>
  <c r="I1467" i="1"/>
  <c r="I1451" i="1"/>
  <c r="I1435" i="1"/>
  <c r="J1425" i="1"/>
  <c r="H1420" i="1"/>
  <c r="K1419" i="1"/>
  <c r="B1411" i="1"/>
  <c r="G1407" i="1"/>
  <c r="I1406" i="1"/>
  <c r="K1405" i="1"/>
  <c r="F1401" i="1"/>
  <c r="I1398" i="1"/>
  <c r="F1396" i="1"/>
  <c r="G1393" i="1"/>
  <c r="G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J1317" i="1"/>
  <c r="J1313" i="1"/>
  <c r="J1309" i="1"/>
  <c r="C1306" i="1"/>
  <c r="I1305" i="1"/>
  <c r="E1304" i="1"/>
  <c r="H1302" i="1"/>
  <c r="F1300" i="1"/>
  <c r="C1298" i="1"/>
  <c r="I1297" i="1"/>
  <c r="E1296" i="1"/>
  <c r="H1294" i="1"/>
  <c r="F1292" i="1"/>
  <c r="C1290" i="1"/>
  <c r="I1289" i="1"/>
  <c r="E1288" i="1"/>
  <c r="H1286" i="1"/>
  <c r="F1284" i="1"/>
  <c r="C1282" i="1"/>
  <c r="I1281" i="1"/>
  <c r="E1280" i="1"/>
  <c r="H1278" i="1"/>
  <c r="F1276" i="1"/>
  <c r="C1274" i="1"/>
  <c r="I1273" i="1"/>
  <c r="E1272" i="1"/>
  <c r="H1270" i="1"/>
  <c r="F1268" i="1"/>
  <c r="C1266" i="1"/>
  <c r="I1265" i="1"/>
  <c r="E1264" i="1"/>
  <c r="H1262" i="1"/>
  <c r="F1260" i="1"/>
  <c r="C1258" i="1"/>
  <c r="I1257" i="1"/>
  <c r="E1256" i="1"/>
  <c r="H1254" i="1"/>
  <c r="F1252" i="1"/>
  <c r="C1250" i="1"/>
  <c r="I1249" i="1"/>
  <c r="E1248" i="1"/>
  <c r="H1246" i="1"/>
  <c r="F1244" i="1"/>
  <c r="C1242" i="1"/>
  <c r="I1241" i="1"/>
  <c r="E1240" i="1"/>
  <c r="H1238" i="1"/>
  <c r="F1236" i="1"/>
  <c r="C1234" i="1"/>
  <c r="I1233" i="1"/>
  <c r="G1232" i="1"/>
  <c r="W1231" i="1"/>
  <c r="G1231" i="1"/>
  <c r="W1230" i="1"/>
  <c r="G1230" i="1"/>
  <c r="W1229" i="1"/>
  <c r="G1229" i="1"/>
  <c r="W1228" i="1"/>
  <c r="G1228" i="1"/>
  <c r="W1227" i="1"/>
  <c r="G1227" i="1"/>
  <c r="W1226" i="1"/>
  <c r="G1226" i="1"/>
  <c r="W1225" i="1"/>
  <c r="G1225" i="1"/>
  <c r="W1224" i="1"/>
  <c r="G1224" i="1"/>
  <c r="W1223" i="1"/>
  <c r="G1223" i="1"/>
  <c r="W1222" i="1"/>
  <c r="G1222" i="1"/>
  <c r="W1221" i="1"/>
  <c r="G1221" i="1"/>
  <c r="W1220" i="1"/>
  <c r="G1220" i="1"/>
  <c r="W1219" i="1"/>
  <c r="G1219" i="1"/>
  <c r="W1218" i="1"/>
  <c r="G1218" i="1"/>
  <c r="W1217" i="1"/>
  <c r="G1217" i="1"/>
  <c r="W1216" i="1"/>
  <c r="G1216" i="1"/>
  <c r="W1215" i="1"/>
  <c r="G1215" i="1"/>
  <c r="W1214" i="1"/>
  <c r="G1214" i="1"/>
  <c r="W1213" i="1"/>
  <c r="G1213" i="1"/>
  <c r="W1212" i="1"/>
  <c r="G1212" i="1"/>
  <c r="W1211" i="1"/>
  <c r="G1211" i="1"/>
  <c r="W1210" i="1"/>
  <c r="G1210" i="1"/>
  <c r="W1209" i="1"/>
  <c r="G1209" i="1"/>
  <c r="W1208" i="1"/>
  <c r="G1208" i="1"/>
  <c r="W1207" i="1"/>
  <c r="G1207" i="1"/>
  <c r="W1206" i="1"/>
  <c r="G1206" i="1"/>
  <c r="W1205" i="1"/>
  <c r="G1205" i="1"/>
  <c r="W1204" i="1"/>
  <c r="G1204" i="1"/>
  <c r="W1203" i="1"/>
  <c r="G1203" i="1"/>
  <c r="W1202" i="1"/>
  <c r="G1202" i="1"/>
  <c r="W1201" i="1"/>
  <c r="G1201" i="1"/>
  <c r="W1200" i="1"/>
  <c r="G1200" i="1"/>
  <c r="W1199" i="1"/>
  <c r="G1199" i="1"/>
  <c r="W1198" i="1"/>
  <c r="G1198" i="1"/>
  <c r="W1197" i="1"/>
  <c r="G1197" i="1"/>
  <c r="W1196" i="1"/>
  <c r="G1196" i="1"/>
  <c r="W1195" i="1"/>
  <c r="G1195" i="1"/>
  <c r="W1194" i="1"/>
  <c r="G1194" i="1"/>
  <c r="W1193" i="1"/>
  <c r="G1193" i="1"/>
  <c r="W1192" i="1"/>
  <c r="G1192" i="1"/>
  <c r="W1191" i="1"/>
  <c r="G1191" i="1"/>
  <c r="W1190" i="1"/>
  <c r="G1190" i="1"/>
  <c r="W1189" i="1"/>
  <c r="G1189" i="1"/>
  <c r="W1188" i="1"/>
  <c r="G1188" i="1"/>
  <c r="W1187" i="1"/>
  <c r="G1187" i="1"/>
  <c r="W1186" i="1"/>
  <c r="G1186" i="1"/>
  <c r="W1185" i="1"/>
  <c r="G1185" i="1"/>
  <c r="W1184" i="1"/>
  <c r="G1184" i="1"/>
  <c r="W1183" i="1"/>
  <c r="G1183" i="1"/>
  <c r="W1182" i="1"/>
  <c r="G1182" i="1"/>
  <c r="W1181" i="1"/>
  <c r="G1181" i="1"/>
  <c r="W1180" i="1"/>
  <c r="G1180" i="1"/>
  <c r="W1179" i="1"/>
  <c r="G1179" i="1"/>
  <c r="W1178" i="1"/>
  <c r="G1178" i="1"/>
  <c r="W1177" i="1"/>
  <c r="G1177" i="1"/>
  <c r="W1176" i="1"/>
  <c r="G1176" i="1"/>
  <c r="W1175" i="1"/>
  <c r="G1175" i="1"/>
  <c r="W1174" i="1"/>
  <c r="G1174" i="1"/>
  <c r="W1173" i="1"/>
  <c r="G1173" i="1"/>
  <c r="W1172" i="1"/>
  <c r="G1172" i="1"/>
  <c r="W1171" i="1"/>
  <c r="G1171" i="1"/>
  <c r="W1170" i="1"/>
  <c r="G1170" i="1"/>
  <c r="W1169" i="1"/>
  <c r="G1169" i="1"/>
  <c r="W1168" i="1"/>
  <c r="G1168" i="1"/>
  <c r="W1167" i="1"/>
  <c r="G1167" i="1"/>
  <c r="W1166" i="1"/>
  <c r="G1166" i="1"/>
  <c r="W1165" i="1"/>
  <c r="G1165" i="1"/>
  <c r="W1164" i="1"/>
  <c r="G1164" i="1"/>
  <c r="W1163" i="1"/>
  <c r="G1163" i="1"/>
  <c r="W1162" i="1"/>
  <c r="G1162" i="1"/>
  <c r="W1161" i="1"/>
  <c r="G1161" i="1"/>
  <c r="W1160" i="1"/>
  <c r="G1160" i="1"/>
  <c r="W1159" i="1"/>
  <c r="G1159" i="1"/>
  <c r="W1158" i="1"/>
  <c r="G1158" i="1"/>
  <c r="W1157" i="1"/>
  <c r="G1157" i="1"/>
  <c r="W1156" i="1"/>
  <c r="G1156" i="1"/>
  <c r="W1155" i="1"/>
  <c r="G1155" i="1"/>
  <c r="W1154" i="1"/>
  <c r="G1154" i="1"/>
  <c r="W1153" i="1"/>
  <c r="G1153" i="1"/>
  <c r="W1152" i="1"/>
  <c r="G1152" i="1"/>
  <c r="W1151" i="1"/>
  <c r="G1151" i="1"/>
  <c r="W1150" i="1"/>
  <c r="G1150" i="1"/>
  <c r="W1149" i="1"/>
  <c r="G1149" i="1"/>
  <c r="W1148" i="1"/>
  <c r="G1148" i="1"/>
  <c r="W1147" i="1"/>
  <c r="G1147" i="1"/>
  <c r="W1146" i="1"/>
  <c r="G1146" i="1"/>
  <c r="J1494" i="1"/>
  <c r="G1482" i="1"/>
  <c r="H1477" i="1"/>
  <c r="G1466" i="1"/>
  <c r="H1461" i="1"/>
  <c r="I1450" i="1"/>
  <c r="H1445" i="1"/>
  <c r="I1434" i="1"/>
  <c r="H1429" i="1"/>
  <c r="E1425" i="1"/>
  <c r="I1421" i="1"/>
  <c r="F1420" i="1"/>
  <c r="H1419" i="1"/>
  <c r="J1418" i="1"/>
  <c r="J1417" i="1"/>
  <c r="J1416" i="1"/>
  <c r="W1411" i="1"/>
  <c r="I1411" i="1"/>
  <c r="C1407" i="1"/>
  <c r="F1406" i="1"/>
  <c r="I1405" i="1"/>
  <c r="K1404" i="1"/>
  <c r="W1401" i="1"/>
  <c r="E1401" i="1"/>
  <c r="F1398" i="1"/>
  <c r="B1396" i="1"/>
  <c r="K1395" i="1"/>
  <c r="F1393" i="1"/>
  <c r="K1392" i="1"/>
  <c r="F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E1318" i="1"/>
  <c r="I1317" i="1"/>
  <c r="E1314" i="1"/>
  <c r="I1313" i="1"/>
  <c r="E1310" i="1"/>
  <c r="I1309" i="1"/>
  <c r="E1307" i="1"/>
  <c r="K1306" i="1"/>
  <c r="B1306" i="1"/>
  <c r="H1305" i="1"/>
  <c r="W1304" i="1"/>
  <c r="D1304" i="1"/>
  <c r="F1303" i="1"/>
  <c r="G1302" i="1"/>
  <c r="I1300" i="1"/>
  <c r="E1299" i="1"/>
  <c r="K1298" i="1"/>
  <c r="B1298" i="1"/>
  <c r="H1297" i="1"/>
  <c r="W1296" i="1"/>
  <c r="D1296" i="1"/>
  <c r="F1295" i="1"/>
  <c r="G1294" i="1"/>
  <c r="I1292" i="1"/>
  <c r="E1291" i="1"/>
  <c r="K1290" i="1"/>
  <c r="B1290" i="1"/>
  <c r="H1289" i="1"/>
  <c r="W1288" i="1"/>
  <c r="D1288" i="1"/>
  <c r="F1287" i="1"/>
  <c r="G1286" i="1"/>
  <c r="I1284" i="1"/>
  <c r="E1283" i="1"/>
  <c r="K1282" i="1"/>
  <c r="B1282" i="1"/>
  <c r="H1281" i="1"/>
  <c r="W1280" i="1"/>
  <c r="D1280" i="1"/>
  <c r="F1279" i="1"/>
  <c r="G1278" i="1"/>
  <c r="I1276" i="1"/>
  <c r="E1275" i="1"/>
  <c r="K1274" i="1"/>
  <c r="B1274" i="1"/>
  <c r="H1273" i="1"/>
  <c r="W1272" i="1"/>
  <c r="D1272" i="1"/>
  <c r="F1271" i="1"/>
  <c r="G1270" i="1"/>
  <c r="I1268" i="1"/>
  <c r="E1267" i="1"/>
  <c r="K1266" i="1"/>
  <c r="B1266" i="1"/>
  <c r="H1265" i="1"/>
  <c r="W1264" i="1"/>
  <c r="D1264" i="1"/>
  <c r="F1263" i="1"/>
  <c r="G1262" i="1"/>
  <c r="I1260" i="1"/>
  <c r="E1259" i="1"/>
  <c r="K1258" i="1"/>
  <c r="B1258" i="1"/>
  <c r="H1257" i="1"/>
  <c r="W1256" i="1"/>
  <c r="D1256" i="1"/>
  <c r="F1255" i="1"/>
  <c r="G1254" i="1"/>
  <c r="I1252" i="1"/>
  <c r="E1251" i="1"/>
  <c r="K1250" i="1"/>
  <c r="B1250" i="1"/>
  <c r="H1249" i="1"/>
  <c r="W1248" i="1"/>
  <c r="D1248" i="1"/>
  <c r="F1247" i="1"/>
  <c r="G1246" i="1"/>
  <c r="I1244" i="1"/>
  <c r="E1243" i="1"/>
  <c r="K1242" i="1"/>
  <c r="B1242" i="1"/>
  <c r="H1241" i="1"/>
  <c r="W1240" i="1"/>
  <c r="D1240" i="1"/>
  <c r="F1239" i="1"/>
  <c r="G1238" i="1"/>
  <c r="I1236" i="1"/>
  <c r="E1235" i="1"/>
  <c r="K1234" i="1"/>
  <c r="B1234" i="1"/>
  <c r="H1233" i="1"/>
  <c r="W1232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I1481" i="1"/>
  <c r="I1465" i="1"/>
  <c r="I1449" i="1"/>
  <c r="I1433" i="1"/>
  <c r="H1426" i="1"/>
  <c r="F1421" i="1"/>
  <c r="B1420" i="1"/>
  <c r="E1419" i="1"/>
  <c r="I1415" i="1"/>
  <c r="C1406" i="1"/>
  <c r="F1405" i="1"/>
  <c r="H1404" i="1"/>
  <c r="K1403" i="1"/>
  <c r="W1398" i="1"/>
  <c r="E1398" i="1"/>
  <c r="K1397" i="1"/>
  <c r="H1395" i="1"/>
  <c r="W1393" i="1"/>
  <c r="E1393" i="1"/>
  <c r="C1391" i="1"/>
  <c r="H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H1317" i="1"/>
  <c r="H1313" i="1"/>
  <c r="H1309" i="1"/>
  <c r="F1306" i="1"/>
  <c r="G1305" i="1"/>
  <c r="F1298" i="1"/>
  <c r="G1297" i="1"/>
  <c r="F1290" i="1"/>
  <c r="G1289" i="1"/>
  <c r="F1282" i="1"/>
  <c r="G1281" i="1"/>
  <c r="F1274" i="1"/>
  <c r="G1273" i="1"/>
  <c r="F1266" i="1"/>
  <c r="G1265" i="1"/>
  <c r="F1258" i="1"/>
  <c r="G1257" i="1"/>
  <c r="F1250" i="1"/>
  <c r="G1249" i="1"/>
  <c r="F1242" i="1"/>
  <c r="G1241" i="1"/>
  <c r="F1234" i="1"/>
  <c r="G1233" i="1"/>
  <c r="I1492" i="1"/>
  <c r="H1486" i="1"/>
  <c r="I1480" i="1"/>
  <c r="H1470" i="1"/>
  <c r="I1464" i="1"/>
  <c r="H1454" i="1"/>
  <c r="I1448" i="1"/>
  <c r="H1438" i="1"/>
  <c r="I1432" i="1"/>
  <c r="K1427" i="1"/>
  <c r="E1426" i="1"/>
  <c r="I1422" i="1"/>
  <c r="H1421" i="1"/>
  <c r="B1419" i="1"/>
  <c r="G1415" i="1"/>
  <c r="I1414" i="1"/>
  <c r="K1413" i="1"/>
  <c r="H1406" i="1"/>
  <c r="B1405" i="1"/>
  <c r="F1404" i="1"/>
  <c r="H1403" i="1"/>
  <c r="J1402" i="1"/>
  <c r="C1398" i="1"/>
  <c r="J1397" i="1"/>
  <c r="W1395" i="1"/>
  <c r="E1395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C1318" i="1"/>
  <c r="E1317" i="1"/>
  <c r="I1316" i="1"/>
  <c r="C1314" i="1"/>
  <c r="E1313" i="1"/>
  <c r="I1312" i="1"/>
  <c r="C1310" i="1"/>
  <c r="E1309" i="1"/>
  <c r="I1308" i="1"/>
  <c r="C1307" i="1"/>
  <c r="I1306" i="1"/>
  <c r="E1305" i="1"/>
  <c r="K1304" i="1"/>
  <c r="B1304" i="1"/>
  <c r="H1303" i="1"/>
  <c r="W1302" i="1"/>
  <c r="D1302" i="1"/>
  <c r="F1301" i="1"/>
  <c r="G1300" i="1"/>
  <c r="C1299" i="1"/>
  <c r="I1298" i="1"/>
  <c r="E1297" i="1"/>
  <c r="K1296" i="1"/>
  <c r="B1296" i="1"/>
  <c r="H1295" i="1"/>
  <c r="W1294" i="1"/>
  <c r="D1294" i="1"/>
  <c r="F1293" i="1"/>
  <c r="G1292" i="1"/>
  <c r="C1291" i="1"/>
  <c r="I1290" i="1"/>
  <c r="E1289" i="1"/>
  <c r="K1288" i="1"/>
  <c r="B1288" i="1"/>
  <c r="H1287" i="1"/>
  <c r="W1286" i="1"/>
  <c r="D1286" i="1"/>
  <c r="F1285" i="1"/>
  <c r="G1284" i="1"/>
  <c r="C1283" i="1"/>
  <c r="I1282" i="1"/>
  <c r="E1281" i="1"/>
  <c r="K1280" i="1"/>
  <c r="B1280" i="1"/>
  <c r="H1279" i="1"/>
  <c r="W1278" i="1"/>
  <c r="D1278" i="1"/>
  <c r="F1277" i="1"/>
  <c r="G1276" i="1"/>
  <c r="C1275" i="1"/>
  <c r="I1274" i="1"/>
  <c r="E1273" i="1"/>
  <c r="K1272" i="1"/>
  <c r="B1272" i="1"/>
  <c r="H1271" i="1"/>
  <c r="W1270" i="1"/>
  <c r="D1270" i="1"/>
  <c r="F1269" i="1"/>
  <c r="G1268" i="1"/>
  <c r="C1267" i="1"/>
  <c r="I1266" i="1"/>
  <c r="E1265" i="1"/>
  <c r="K1264" i="1"/>
  <c r="B1264" i="1"/>
  <c r="H1263" i="1"/>
  <c r="W1262" i="1"/>
  <c r="D1262" i="1"/>
  <c r="F1261" i="1"/>
  <c r="G1260" i="1"/>
  <c r="C1259" i="1"/>
  <c r="I1258" i="1"/>
  <c r="E1257" i="1"/>
  <c r="K1256" i="1"/>
  <c r="B1256" i="1"/>
  <c r="H1255" i="1"/>
  <c r="W1254" i="1"/>
  <c r="D1254" i="1"/>
  <c r="F1253" i="1"/>
  <c r="G1252" i="1"/>
  <c r="C1251" i="1"/>
  <c r="I1250" i="1"/>
  <c r="E1249" i="1"/>
  <c r="K1248" i="1"/>
  <c r="B1248" i="1"/>
  <c r="H1247" i="1"/>
  <c r="W1246" i="1"/>
  <c r="D1246" i="1"/>
  <c r="F1245" i="1"/>
  <c r="G1244" i="1"/>
  <c r="C1243" i="1"/>
  <c r="I1242" i="1"/>
  <c r="E1241" i="1"/>
  <c r="K1240" i="1"/>
  <c r="B1240" i="1"/>
  <c r="H1239" i="1"/>
  <c r="W1238" i="1"/>
  <c r="D1238" i="1"/>
  <c r="F1237" i="1"/>
  <c r="G1236" i="1"/>
  <c r="C1235" i="1"/>
  <c r="I1234" i="1"/>
  <c r="E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J1499" i="1"/>
  <c r="J1491" i="1"/>
  <c r="I1475" i="1"/>
  <c r="I1459" i="1"/>
  <c r="I1443" i="1"/>
  <c r="H1427" i="1"/>
  <c r="I1426" i="1"/>
  <c r="G1423" i="1"/>
  <c r="C1422" i="1"/>
  <c r="W1419" i="1"/>
  <c r="I1419" i="1"/>
  <c r="C1415" i="1"/>
  <c r="F1414" i="1"/>
  <c r="I1413" i="1"/>
  <c r="K1412" i="1"/>
  <c r="H1405" i="1"/>
  <c r="B1404" i="1"/>
  <c r="E1403" i="1"/>
  <c r="I1402" i="1"/>
  <c r="I1399" i="1"/>
  <c r="H1398" i="1"/>
  <c r="I1397" i="1"/>
  <c r="C1395" i="1"/>
  <c r="J1394" i="1"/>
  <c r="C1392" i="1"/>
  <c r="K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D1317" i="1"/>
  <c r="D1313" i="1"/>
  <c r="D1309" i="1"/>
  <c r="H1306" i="1"/>
  <c r="W1305" i="1"/>
  <c r="D1305" i="1"/>
  <c r="F1304" i="1"/>
  <c r="C1302" i="1"/>
  <c r="H1298" i="1"/>
  <c r="W1297" i="1"/>
  <c r="D1297" i="1"/>
  <c r="F1296" i="1"/>
  <c r="C1294" i="1"/>
  <c r="H1290" i="1"/>
  <c r="W1289" i="1"/>
  <c r="D1289" i="1"/>
  <c r="F1288" i="1"/>
  <c r="C1286" i="1"/>
  <c r="H1282" i="1"/>
  <c r="W1281" i="1"/>
  <c r="D1281" i="1"/>
  <c r="F1280" i="1"/>
  <c r="C1278" i="1"/>
  <c r="H1274" i="1"/>
  <c r="W1273" i="1"/>
  <c r="D1273" i="1"/>
  <c r="F1272" i="1"/>
  <c r="C1270" i="1"/>
  <c r="H1266" i="1"/>
  <c r="W1265" i="1"/>
  <c r="D1265" i="1"/>
  <c r="F1264" i="1"/>
  <c r="C1262" i="1"/>
  <c r="H1258" i="1"/>
  <c r="W1257" i="1"/>
  <c r="D1257" i="1"/>
  <c r="F1256" i="1"/>
  <c r="C1254" i="1"/>
  <c r="H1250" i="1"/>
  <c r="W1249" i="1"/>
  <c r="D1249" i="1"/>
  <c r="F1248" i="1"/>
  <c r="C1246" i="1"/>
  <c r="H1242" i="1"/>
  <c r="W1241" i="1"/>
  <c r="D1241" i="1"/>
  <c r="F1240" i="1"/>
  <c r="C1238" i="1"/>
  <c r="H1234" i="1"/>
  <c r="W1233" i="1"/>
  <c r="D1233" i="1"/>
  <c r="J1498" i="1"/>
  <c r="G1490" i="1"/>
  <c r="H1485" i="1"/>
  <c r="G1474" i="1"/>
  <c r="H1469" i="1"/>
  <c r="I1458" i="1"/>
  <c r="H1453" i="1"/>
  <c r="I1442" i="1"/>
  <c r="H1437" i="1"/>
  <c r="K1428" i="1"/>
  <c r="B1427" i="1"/>
  <c r="W1425" i="1"/>
  <c r="J1424" i="1"/>
  <c r="C1423" i="1"/>
  <c r="H1422" i="1"/>
  <c r="W1418" i="1"/>
  <c r="W1417" i="1"/>
  <c r="C1414" i="1"/>
  <c r="F1413" i="1"/>
  <c r="H1412" i="1"/>
  <c r="K1411" i="1"/>
  <c r="B1403" i="1"/>
  <c r="H1402" i="1"/>
  <c r="H1399" i="1"/>
  <c r="F1397" i="1"/>
  <c r="K1396" i="1"/>
  <c r="B1395" i="1"/>
  <c r="I1394" i="1"/>
  <c r="B1392" i="1"/>
  <c r="W1390" i="1"/>
  <c r="I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C1317" i="1"/>
  <c r="C1313" i="1"/>
  <c r="C1309" i="1"/>
  <c r="G1306" i="1"/>
  <c r="C1305" i="1"/>
  <c r="I1304" i="1"/>
  <c r="K1302" i="1"/>
  <c r="B1302" i="1"/>
  <c r="W1300" i="1"/>
  <c r="D1300" i="1"/>
  <c r="F1299" i="1"/>
  <c r="G1298" i="1"/>
  <c r="C1297" i="1"/>
  <c r="I1296" i="1"/>
  <c r="K1294" i="1"/>
  <c r="B1294" i="1"/>
  <c r="W1292" i="1"/>
  <c r="D1292" i="1"/>
  <c r="F1291" i="1"/>
  <c r="G1290" i="1"/>
  <c r="C1289" i="1"/>
  <c r="I1288" i="1"/>
  <c r="K1286" i="1"/>
  <c r="B1286" i="1"/>
  <c r="W1284" i="1"/>
  <c r="D1284" i="1"/>
  <c r="F1283" i="1"/>
  <c r="G1282" i="1"/>
  <c r="C1281" i="1"/>
  <c r="I1280" i="1"/>
  <c r="K1278" i="1"/>
  <c r="B1278" i="1"/>
  <c r="W1276" i="1"/>
  <c r="D1276" i="1"/>
  <c r="F1275" i="1"/>
  <c r="G1274" i="1"/>
  <c r="C1273" i="1"/>
  <c r="I1272" i="1"/>
  <c r="K1270" i="1"/>
  <c r="B1270" i="1"/>
  <c r="W1268" i="1"/>
  <c r="D1268" i="1"/>
  <c r="F1267" i="1"/>
  <c r="G1266" i="1"/>
  <c r="C1265" i="1"/>
  <c r="I1264" i="1"/>
  <c r="K1262" i="1"/>
  <c r="B1262" i="1"/>
  <c r="W1260" i="1"/>
  <c r="D1260" i="1"/>
  <c r="F1259" i="1"/>
  <c r="G1258" i="1"/>
  <c r="C1257" i="1"/>
  <c r="I1256" i="1"/>
  <c r="K1254" i="1"/>
  <c r="B1254" i="1"/>
  <c r="W1252" i="1"/>
  <c r="D1252" i="1"/>
  <c r="F1251" i="1"/>
  <c r="G1250" i="1"/>
  <c r="C1249" i="1"/>
  <c r="I1248" i="1"/>
  <c r="K1246" i="1"/>
  <c r="B1246" i="1"/>
  <c r="W1244" i="1"/>
  <c r="D1244" i="1"/>
  <c r="F1243" i="1"/>
  <c r="G1242" i="1"/>
  <c r="C1241" i="1"/>
  <c r="I1240" i="1"/>
  <c r="K1238" i="1"/>
  <c r="B1238" i="1"/>
  <c r="W1236" i="1"/>
  <c r="D1236" i="1"/>
  <c r="F1235" i="1"/>
  <c r="G1234" i="1"/>
  <c r="C1233" i="1"/>
  <c r="J1232" i="1"/>
  <c r="B1232" i="1"/>
  <c r="J1231" i="1"/>
  <c r="B1231" i="1"/>
  <c r="J1230" i="1"/>
  <c r="B1230" i="1"/>
  <c r="J1229" i="1"/>
  <c r="B1229" i="1"/>
  <c r="J1228" i="1"/>
  <c r="B1228" i="1"/>
  <c r="J1227" i="1"/>
  <c r="B1227" i="1"/>
  <c r="J1226" i="1"/>
  <c r="B1226" i="1"/>
  <c r="J1225" i="1"/>
  <c r="B1225" i="1"/>
  <c r="J1224" i="1"/>
  <c r="B1224" i="1"/>
  <c r="J1223" i="1"/>
  <c r="B1223" i="1"/>
  <c r="J1222" i="1"/>
  <c r="B1222" i="1"/>
  <c r="J1221" i="1"/>
  <c r="B1221" i="1"/>
  <c r="J1220" i="1"/>
  <c r="B1220" i="1"/>
  <c r="J1219" i="1"/>
  <c r="B1219" i="1"/>
  <c r="J1218" i="1"/>
  <c r="B1218" i="1"/>
  <c r="J1217" i="1"/>
  <c r="B1217" i="1"/>
  <c r="J1216" i="1"/>
  <c r="B1216" i="1"/>
  <c r="J1215" i="1"/>
  <c r="B1215" i="1"/>
  <c r="J1214" i="1"/>
  <c r="B1214" i="1"/>
  <c r="J1213" i="1"/>
  <c r="B1213" i="1"/>
  <c r="J1212" i="1"/>
  <c r="B1212" i="1"/>
  <c r="J1211" i="1"/>
  <c r="B1211" i="1"/>
  <c r="J1210" i="1"/>
  <c r="B1210" i="1"/>
  <c r="J1209" i="1"/>
  <c r="B1209" i="1"/>
  <c r="J1208" i="1"/>
  <c r="B1208" i="1"/>
  <c r="J1207" i="1"/>
  <c r="B1207" i="1"/>
  <c r="J1206" i="1"/>
  <c r="B1206" i="1"/>
  <c r="J1205" i="1"/>
  <c r="B1205" i="1"/>
  <c r="J1204" i="1"/>
  <c r="B1204" i="1"/>
  <c r="J1203" i="1"/>
  <c r="B1203" i="1"/>
  <c r="J1202" i="1"/>
  <c r="B1202" i="1"/>
  <c r="J1201" i="1"/>
  <c r="B1201" i="1"/>
  <c r="J1200" i="1"/>
  <c r="B1200" i="1"/>
  <c r="J1199" i="1"/>
  <c r="B1199" i="1"/>
  <c r="J1198" i="1"/>
  <c r="B1198" i="1"/>
  <c r="J1197" i="1"/>
  <c r="B1197" i="1"/>
  <c r="J1196" i="1"/>
  <c r="B1196" i="1"/>
  <c r="J1195" i="1"/>
  <c r="B1195" i="1"/>
  <c r="J1194" i="1"/>
  <c r="B1194" i="1"/>
  <c r="J1193" i="1"/>
  <c r="B1193" i="1"/>
  <c r="J1192" i="1"/>
  <c r="B1192" i="1"/>
  <c r="J1191" i="1"/>
  <c r="B1191" i="1"/>
  <c r="J1190" i="1"/>
  <c r="B1190" i="1"/>
  <c r="J1189" i="1"/>
  <c r="B1189" i="1"/>
  <c r="J1188" i="1"/>
  <c r="B1188" i="1"/>
  <c r="J1187" i="1"/>
  <c r="B1187" i="1"/>
  <c r="J1186" i="1"/>
  <c r="B1186" i="1"/>
  <c r="J1185" i="1"/>
  <c r="B1185" i="1"/>
  <c r="J1184" i="1"/>
  <c r="B1184" i="1"/>
  <c r="J1183" i="1"/>
  <c r="B1183" i="1"/>
  <c r="J1182" i="1"/>
  <c r="B1182" i="1"/>
  <c r="J1181" i="1"/>
  <c r="B1181" i="1"/>
  <c r="J1180" i="1"/>
  <c r="B1180" i="1"/>
  <c r="J1179" i="1"/>
  <c r="B1179" i="1"/>
  <c r="J1178" i="1"/>
  <c r="B1178" i="1"/>
  <c r="J1177" i="1"/>
  <c r="B1177" i="1"/>
  <c r="J1176" i="1"/>
  <c r="B1176" i="1"/>
  <c r="J1175" i="1"/>
  <c r="B1175" i="1"/>
  <c r="J1174" i="1"/>
  <c r="B1174" i="1"/>
  <c r="J1173" i="1"/>
  <c r="B1173" i="1"/>
  <c r="J1172" i="1"/>
  <c r="B1172" i="1"/>
  <c r="J1171" i="1"/>
  <c r="B1171" i="1"/>
  <c r="J1170" i="1"/>
  <c r="B1170" i="1"/>
  <c r="J1169" i="1"/>
  <c r="B1169" i="1"/>
  <c r="J1168" i="1"/>
  <c r="B1168" i="1"/>
  <c r="J1167" i="1"/>
  <c r="B1167" i="1"/>
  <c r="J1166" i="1"/>
  <c r="B1166" i="1"/>
  <c r="J1165" i="1"/>
  <c r="B1165" i="1"/>
  <c r="J1164" i="1"/>
  <c r="B1164" i="1"/>
  <c r="J1163" i="1"/>
  <c r="B1163" i="1"/>
  <c r="J1162" i="1"/>
  <c r="B1162" i="1"/>
  <c r="J1161" i="1"/>
  <c r="B1161" i="1"/>
  <c r="J1160" i="1"/>
  <c r="B1160" i="1"/>
  <c r="J1159" i="1"/>
  <c r="B1159" i="1"/>
  <c r="J1158" i="1"/>
  <c r="B1158" i="1"/>
  <c r="J1157" i="1"/>
  <c r="B1157" i="1"/>
  <c r="J1156" i="1"/>
  <c r="B1156" i="1"/>
  <c r="J1155" i="1"/>
  <c r="B1155" i="1"/>
  <c r="J1154" i="1"/>
  <c r="B1154" i="1"/>
  <c r="J1153" i="1"/>
  <c r="B1153" i="1"/>
  <c r="J1152" i="1"/>
  <c r="B1152" i="1"/>
  <c r="J1151" i="1"/>
  <c r="B1151" i="1"/>
  <c r="J1150" i="1"/>
  <c r="B1150" i="1"/>
  <c r="J1149" i="1"/>
  <c r="B1149" i="1"/>
  <c r="J1148" i="1"/>
  <c r="B1148" i="1"/>
  <c r="J1147" i="1"/>
  <c r="B1147" i="1"/>
  <c r="J1146" i="1"/>
  <c r="B1146" i="1"/>
  <c r="J1145" i="1"/>
  <c r="B1145" i="1"/>
  <c r="J1144" i="1"/>
  <c r="B1144" i="1"/>
  <c r="J1143" i="1"/>
  <c r="B1143" i="1"/>
  <c r="J1142" i="1"/>
  <c r="B1142" i="1"/>
  <c r="J1141" i="1"/>
  <c r="B1141" i="1"/>
  <c r="J1140" i="1"/>
  <c r="B1140" i="1"/>
  <c r="J1139" i="1"/>
  <c r="B1139" i="1"/>
  <c r="J1138" i="1"/>
  <c r="B1138" i="1"/>
  <c r="J1137" i="1"/>
  <c r="B1137" i="1"/>
  <c r="J1136" i="1"/>
  <c r="B1136" i="1"/>
  <c r="J1135" i="1"/>
  <c r="B1135" i="1"/>
  <c r="J1134" i="1"/>
  <c r="B1134" i="1"/>
  <c r="J1133" i="1"/>
  <c r="B1133" i="1"/>
  <c r="J1132" i="1"/>
  <c r="B1132" i="1"/>
  <c r="J1131" i="1"/>
  <c r="B1131" i="1"/>
  <c r="J1130" i="1"/>
  <c r="B1130" i="1"/>
  <c r="J1129" i="1"/>
  <c r="I1489" i="1"/>
  <c r="I1473" i="1"/>
  <c r="I1457" i="1"/>
  <c r="I1441" i="1"/>
  <c r="F1428" i="1"/>
  <c r="I1427" i="1"/>
  <c r="G1424" i="1"/>
  <c r="H1414" i="1"/>
  <c r="B1413" i="1"/>
  <c r="F1412" i="1"/>
  <c r="H1411" i="1"/>
  <c r="W1403" i="1"/>
  <c r="I1403" i="1"/>
  <c r="E1402" i="1"/>
  <c r="J1401" i="1"/>
  <c r="G1399" i="1"/>
  <c r="B1397" i="1"/>
  <c r="H1396" i="1"/>
  <c r="I1395" i="1"/>
  <c r="I1391" i="1"/>
  <c r="F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B1317" i="1"/>
  <c r="B1313" i="1"/>
  <c r="B1309" i="1"/>
  <c r="E1306" i="1"/>
  <c r="K1305" i="1"/>
  <c r="B1305" i="1"/>
  <c r="F1302" i="1"/>
  <c r="E1298" i="1"/>
  <c r="K1297" i="1"/>
  <c r="B1297" i="1"/>
  <c r="F1294" i="1"/>
  <c r="E1290" i="1"/>
  <c r="K1289" i="1"/>
  <c r="B1289" i="1"/>
  <c r="F1286" i="1"/>
  <c r="E1282" i="1"/>
  <c r="K1281" i="1"/>
  <c r="B1281" i="1"/>
  <c r="F1278" i="1"/>
  <c r="E1274" i="1"/>
  <c r="K1273" i="1"/>
  <c r="B1273" i="1"/>
  <c r="F1270" i="1"/>
  <c r="E1266" i="1"/>
  <c r="K1265" i="1"/>
  <c r="B1265" i="1"/>
  <c r="F1262" i="1"/>
  <c r="E1258" i="1"/>
  <c r="K1257" i="1"/>
  <c r="B1257" i="1"/>
  <c r="F1254" i="1"/>
  <c r="E1250" i="1"/>
  <c r="K1249" i="1"/>
  <c r="B1249" i="1"/>
  <c r="F1246" i="1"/>
  <c r="E1242" i="1"/>
  <c r="K1241" i="1"/>
  <c r="B1241" i="1"/>
  <c r="F1238" i="1"/>
  <c r="E1234" i="1"/>
  <c r="K1233" i="1"/>
  <c r="B1233" i="1"/>
  <c r="J1408" i="1"/>
  <c r="J1315" i="1"/>
  <c r="H1304" i="1"/>
  <c r="H1292" i="1"/>
  <c r="H1288" i="1"/>
  <c r="H1276" i="1"/>
  <c r="H1272" i="1"/>
  <c r="H1260" i="1"/>
  <c r="H1256" i="1"/>
  <c r="H1244" i="1"/>
  <c r="H1240" i="1"/>
  <c r="D1174" i="1"/>
  <c r="D1172" i="1"/>
  <c r="D1170" i="1"/>
  <c r="D1168" i="1"/>
  <c r="D1166" i="1"/>
  <c r="D1164" i="1"/>
  <c r="D1162" i="1"/>
  <c r="D1160" i="1"/>
  <c r="D1158" i="1"/>
  <c r="D1156" i="1"/>
  <c r="D1154" i="1"/>
  <c r="D1152" i="1"/>
  <c r="D1150" i="1"/>
  <c r="D1148" i="1"/>
  <c r="D1146" i="1"/>
  <c r="W1143" i="1"/>
  <c r="F1138" i="1"/>
  <c r="F1134" i="1"/>
  <c r="F1130" i="1"/>
  <c r="D1128" i="1"/>
  <c r="W1126" i="1"/>
  <c r="G1126" i="1"/>
  <c r="B1125" i="1"/>
  <c r="F1123" i="1"/>
  <c r="J1121" i="1"/>
  <c r="D1120" i="1"/>
  <c r="W1118" i="1"/>
  <c r="G1118" i="1"/>
  <c r="B1117" i="1"/>
  <c r="F1115" i="1"/>
  <c r="J1113" i="1"/>
  <c r="D1112" i="1"/>
  <c r="W1110" i="1"/>
  <c r="G1110" i="1"/>
  <c r="B1109" i="1"/>
  <c r="F1107" i="1"/>
  <c r="J1105" i="1"/>
  <c r="D1104" i="1"/>
  <c r="W1102" i="1"/>
  <c r="G1102" i="1"/>
  <c r="B1101" i="1"/>
  <c r="F1099" i="1"/>
  <c r="J1097" i="1"/>
  <c r="D1096" i="1"/>
  <c r="W1094" i="1"/>
  <c r="G1094" i="1"/>
  <c r="B1093" i="1"/>
  <c r="F1091" i="1"/>
  <c r="J1089" i="1"/>
  <c r="D1088" i="1"/>
  <c r="W1086" i="1"/>
  <c r="G1086" i="1"/>
  <c r="B1085" i="1"/>
  <c r="F1083" i="1"/>
  <c r="J1081" i="1"/>
  <c r="D1080" i="1"/>
  <c r="W1078" i="1"/>
  <c r="G1078" i="1"/>
  <c r="B1077" i="1"/>
  <c r="F1075" i="1"/>
  <c r="J1073" i="1"/>
  <c r="D1072" i="1"/>
  <c r="W1070" i="1"/>
  <c r="G1070" i="1"/>
  <c r="B1069" i="1"/>
  <c r="F1067" i="1"/>
  <c r="J1065" i="1"/>
  <c r="D1064" i="1"/>
  <c r="W1062" i="1"/>
  <c r="G1062" i="1"/>
  <c r="B1061" i="1"/>
  <c r="F1059" i="1"/>
  <c r="J1057" i="1"/>
  <c r="D1056" i="1"/>
  <c r="W1054" i="1"/>
  <c r="G1054" i="1"/>
  <c r="B1053" i="1"/>
  <c r="F1051" i="1"/>
  <c r="J1049" i="1"/>
  <c r="D1048" i="1"/>
  <c r="W1046" i="1"/>
  <c r="G1046" i="1"/>
  <c r="B1045" i="1"/>
  <c r="F1043" i="1"/>
  <c r="J1041" i="1"/>
  <c r="D1040" i="1"/>
  <c r="W1038" i="1"/>
  <c r="G1038" i="1"/>
  <c r="B1037" i="1"/>
  <c r="F1035" i="1"/>
  <c r="J1033" i="1"/>
  <c r="D1032" i="1"/>
  <c r="W1030" i="1"/>
  <c r="G1030" i="1"/>
  <c r="B1029" i="1"/>
  <c r="F1027" i="1"/>
  <c r="J1025" i="1"/>
  <c r="D1024" i="1"/>
  <c r="W1022" i="1"/>
  <c r="G1022" i="1"/>
  <c r="B1021" i="1"/>
  <c r="F1019" i="1"/>
  <c r="J1017" i="1"/>
  <c r="D1016" i="1"/>
  <c r="W1014" i="1"/>
  <c r="G1014" i="1"/>
  <c r="B1013" i="1"/>
  <c r="F1011" i="1"/>
  <c r="J1009" i="1"/>
  <c r="D1008" i="1"/>
  <c r="W1006" i="1"/>
  <c r="G1006" i="1"/>
  <c r="B1005" i="1"/>
  <c r="F1003" i="1"/>
  <c r="J1001" i="1"/>
  <c r="D1000" i="1"/>
  <c r="W998" i="1"/>
  <c r="G998" i="1"/>
  <c r="B997" i="1"/>
  <c r="F995" i="1"/>
  <c r="J993" i="1"/>
  <c r="D992" i="1"/>
  <c r="W990" i="1"/>
  <c r="G990" i="1"/>
  <c r="B989" i="1"/>
  <c r="F987" i="1"/>
  <c r="J985" i="1"/>
  <c r="D984" i="1"/>
  <c r="W982" i="1"/>
  <c r="G982" i="1"/>
  <c r="B981" i="1"/>
  <c r="F979" i="1"/>
  <c r="J977" i="1"/>
  <c r="D976" i="1"/>
  <c r="W974" i="1"/>
  <c r="G974" i="1"/>
  <c r="B973" i="1"/>
  <c r="F971" i="1"/>
  <c r="J969" i="1"/>
  <c r="D968" i="1"/>
  <c r="W966" i="1"/>
  <c r="G966" i="1"/>
  <c r="B965" i="1"/>
  <c r="F959" i="1"/>
  <c r="F951" i="1"/>
  <c r="F943" i="1"/>
  <c r="F935" i="1"/>
  <c r="F927" i="1"/>
  <c r="F919" i="1"/>
  <c r="F911" i="1"/>
  <c r="F903" i="1"/>
  <c r="D895" i="1"/>
  <c r="D891" i="1"/>
  <c r="D887" i="1"/>
  <c r="D883" i="1"/>
  <c r="D879" i="1"/>
  <c r="D875" i="1"/>
  <c r="D871" i="1"/>
  <c r="D867" i="1"/>
  <c r="D863" i="1"/>
  <c r="D859" i="1"/>
  <c r="D855" i="1"/>
  <c r="D851" i="1"/>
  <c r="W842" i="1"/>
  <c r="D842" i="1"/>
  <c r="E841" i="1"/>
  <c r="W834" i="1"/>
  <c r="D834" i="1"/>
  <c r="E833" i="1"/>
  <c r="W826" i="1"/>
  <c r="D826" i="1"/>
  <c r="E825" i="1"/>
  <c r="W818" i="1"/>
  <c r="D818" i="1"/>
  <c r="E817" i="1"/>
  <c r="W810" i="1"/>
  <c r="D810" i="1"/>
  <c r="E809" i="1"/>
  <c r="W802" i="1"/>
  <c r="D802" i="1"/>
  <c r="E801" i="1"/>
  <c r="W794" i="1"/>
  <c r="D794" i="1"/>
  <c r="E793" i="1"/>
  <c r="J1314" i="1"/>
  <c r="J1308" i="1"/>
  <c r="I1303" i="1"/>
  <c r="I1287" i="1"/>
  <c r="I1271" i="1"/>
  <c r="I1255" i="1"/>
  <c r="I1239" i="1"/>
  <c r="W1144" i="1"/>
  <c r="W1138" i="1"/>
  <c r="D1138" i="1"/>
  <c r="G1137" i="1"/>
  <c r="W1134" i="1"/>
  <c r="D1134" i="1"/>
  <c r="G1133" i="1"/>
  <c r="W1130" i="1"/>
  <c r="D1130" i="1"/>
  <c r="G1129" i="1"/>
  <c r="B1128" i="1"/>
  <c r="F1126" i="1"/>
  <c r="J1124" i="1"/>
  <c r="D1123" i="1"/>
  <c r="W1121" i="1"/>
  <c r="G1121" i="1"/>
  <c r="B1120" i="1"/>
  <c r="F1118" i="1"/>
  <c r="J1116" i="1"/>
  <c r="D1115" i="1"/>
  <c r="W1113" i="1"/>
  <c r="G1113" i="1"/>
  <c r="B1112" i="1"/>
  <c r="F1110" i="1"/>
  <c r="J1108" i="1"/>
  <c r="D1107" i="1"/>
  <c r="W1105" i="1"/>
  <c r="G1105" i="1"/>
  <c r="B1104" i="1"/>
  <c r="F1102" i="1"/>
  <c r="J1100" i="1"/>
  <c r="D1099" i="1"/>
  <c r="W1097" i="1"/>
  <c r="G1097" i="1"/>
  <c r="B1096" i="1"/>
  <c r="F1094" i="1"/>
  <c r="J1092" i="1"/>
  <c r="D1091" i="1"/>
  <c r="W1089" i="1"/>
  <c r="G1089" i="1"/>
  <c r="B1088" i="1"/>
  <c r="F1086" i="1"/>
  <c r="J1084" i="1"/>
  <c r="D1083" i="1"/>
  <c r="W1081" i="1"/>
  <c r="G1081" i="1"/>
  <c r="B1080" i="1"/>
  <c r="F1078" i="1"/>
  <c r="J1076" i="1"/>
  <c r="D1075" i="1"/>
  <c r="W1073" i="1"/>
  <c r="G1073" i="1"/>
  <c r="B1072" i="1"/>
  <c r="F1070" i="1"/>
  <c r="J1068" i="1"/>
  <c r="D1067" i="1"/>
  <c r="W1065" i="1"/>
  <c r="G1065" i="1"/>
  <c r="B1064" i="1"/>
  <c r="F1062" i="1"/>
  <c r="J1060" i="1"/>
  <c r="D1059" i="1"/>
  <c r="W1057" i="1"/>
  <c r="G1057" i="1"/>
  <c r="B1056" i="1"/>
  <c r="F1054" i="1"/>
  <c r="J1052" i="1"/>
  <c r="D1051" i="1"/>
  <c r="W1049" i="1"/>
  <c r="G1049" i="1"/>
  <c r="B1048" i="1"/>
  <c r="F1046" i="1"/>
  <c r="J1044" i="1"/>
  <c r="D1043" i="1"/>
  <c r="W1041" i="1"/>
  <c r="G1041" i="1"/>
  <c r="B1040" i="1"/>
  <c r="F1038" i="1"/>
  <c r="J1036" i="1"/>
  <c r="D1035" i="1"/>
  <c r="W1033" i="1"/>
  <c r="G1033" i="1"/>
  <c r="B1032" i="1"/>
  <c r="F1030" i="1"/>
  <c r="J1028" i="1"/>
  <c r="D1027" i="1"/>
  <c r="W1025" i="1"/>
  <c r="G1025" i="1"/>
  <c r="B1024" i="1"/>
  <c r="F1022" i="1"/>
  <c r="J1020" i="1"/>
  <c r="D1019" i="1"/>
  <c r="W1017" i="1"/>
  <c r="G1017" i="1"/>
  <c r="B1016" i="1"/>
  <c r="F1014" i="1"/>
  <c r="J1012" i="1"/>
  <c r="D1011" i="1"/>
  <c r="W1009" i="1"/>
  <c r="G1009" i="1"/>
  <c r="B1008" i="1"/>
  <c r="F1006" i="1"/>
  <c r="J1004" i="1"/>
  <c r="D1003" i="1"/>
  <c r="W1001" i="1"/>
  <c r="G1001" i="1"/>
  <c r="B1000" i="1"/>
  <c r="F998" i="1"/>
  <c r="J996" i="1"/>
  <c r="D995" i="1"/>
  <c r="W993" i="1"/>
  <c r="G993" i="1"/>
  <c r="B992" i="1"/>
  <c r="F990" i="1"/>
  <c r="J988" i="1"/>
  <c r="D987" i="1"/>
  <c r="W985" i="1"/>
  <c r="G985" i="1"/>
  <c r="B984" i="1"/>
  <c r="F982" i="1"/>
  <c r="J980" i="1"/>
  <c r="D979" i="1"/>
  <c r="W977" i="1"/>
  <c r="G977" i="1"/>
  <c r="B976" i="1"/>
  <c r="F974" i="1"/>
  <c r="J972" i="1"/>
  <c r="D971" i="1"/>
  <c r="W969" i="1"/>
  <c r="G969" i="1"/>
  <c r="B968" i="1"/>
  <c r="F966" i="1"/>
  <c r="W963" i="1"/>
  <c r="J963" i="1"/>
  <c r="I962" i="1"/>
  <c r="G961" i="1"/>
  <c r="F960" i="1"/>
  <c r="D959" i="1"/>
  <c r="B958" i="1"/>
  <c r="W955" i="1"/>
  <c r="J955" i="1"/>
  <c r="I954" i="1"/>
  <c r="G953" i="1"/>
  <c r="F952" i="1"/>
  <c r="D951" i="1"/>
  <c r="B950" i="1"/>
  <c r="W947" i="1"/>
  <c r="J947" i="1"/>
  <c r="I946" i="1"/>
  <c r="G945" i="1"/>
  <c r="F944" i="1"/>
  <c r="D943" i="1"/>
  <c r="B942" i="1"/>
  <c r="W939" i="1"/>
  <c r="J939" i="1"/>
  <c r="I938" i="1"/>
  <c r="G937" i="1"/>
  <c r="F936" i="1"/>
  <c r="D935" i="1"/>
  <c r="B934" i="1"/>
  <c r="W931" i="1"/>
  <c r="J931" i="1"/>
  <c r="I930" i="1"/>
  <c r="G929" i="1"/>
  <c r="F928" i="1"/>
  <c r="D927" i="1"/>
  <c r="B926" i="1"/>
  <c r="W923" i="1"/>
  <c r="J923" i="1"/>
  <c r="I922" i="1"/>
  <c r="G921" i="1"/>
  <c r="F920" i="1"/>
  <c r="D919" i="1"/>
  <c r="B918" i="1"/>
  <c r="W915" i="1"/>
  <c r="J915" i="1"/>
  <c r="I914" i="1"/>
  <c r="G913" i="1"/>
  <c r="F912" i="1"/>
  <c r="D911" i="1"/>
  <c r="B910" i="1"/>
  <c r="W907" i="1"/>
  <c r="J907" i="1"/>
  <c r="I906" i="1"/>
  <c r="G905" i="1"/>
  <c r="F904" i="1"/>
  <c r="D903" i="1"/>
  <c r="B902" i="1"/>
  <c r="W899" i="1"/>
  <c r="J899" i="1"/>
  <c r="I898" i="1"/>
  <c r="I897" i="1"/>
  <c r="C895" i="1"/>
  <c r="F894" i="1"/>
  <c r="I893" i="1"/>
  <c r="C891" i="1"/>
  <c r="F890" i="1"/>
  <c r="I889" i="1"/>
  <c r="C887" i="1"/>
  <c r="F886" i="1"/>
  <c r="I885" i="1"/>
  <c r="C883" i="1"/>
  <c r="F882" i="1"/>
  <c r="I881" i="1"/>
  <c r="C879" i="1"/>
  <c r="F878" i="1"/>
  <c r="I877" i="1"/>
  <c r="C875" i="1"/>
  <c r="F874" i="1"/>
  <c r="I873" i="1"/>
  <c r="C871" i="1"/>
  <c r="F870" i="1"/>
  <c r="I869" i="1"/>
  <c r="C867" i="1"/>
  <c r="F866" i="1"/>
  <c r="I865" i="1"/>
  <c r="C863" i="1"/>
  <c r="F862" i="1"/>
  <c r="I861" i="1"/>
  <c r="C859" i="1"/>
  <c r="F858" i="1"/>
  <c r="I857" i="1"/>
  <c r="C855" i="1"/>
  <c r="F854" i="1"/>
  <c r="I853" i="1"/>
  <c r="C851" i="1"/>
  <c r="F850" i="1"/>
  <c r="I849" i="1"/>
  <c r="F848" i="1"/>
  <c r="K847" i="1"/>
  <c r="B847" i="1"/>
  <c r="H846" i="1"/>
  <c r="W845" i="1"/>
  <c r="D845" i="1"/>
  <c r="E844" i="1"/>
  <c r="G843" i="1"/>
  <c r="C842" i="1"/>
  <c r="I841" i="1"/>
  <c r="F840" i="1"/>
  <c r="K839" i="1"/>
  <c r="I1307" i="1"/>
  <c r="I1291" i="1"/>
  <c r="I1275" i="1"/>
  <c r="I1259" i="1"/>
  <c r="I1243" i="1"/>
  <c r="W1145" i="1"/>
  <c r="G1141" i="1"/>
  <c r="F1137" i="1"/>
  <c r="F1133" i="1"/>
  <c r="F1129" i="1"/>
  <c r="J1127" i="1"/>
  <c r="D1126" i="1"/>
  <c r="W1124" i="1"/>
  <c r="G1124" i="1"/>
  <c r="B1123" i="1"/>
  <c r="F1121" i="1"/>
  <c r="J1119" i="1"/>
  <c r="D1118" i="1"/>
  <c r="W1116" i="1"/>
  <c r="G1116" i="1"/>
  <c r="B1115" i="1"/>
  <c r="F1113" i="1"/>
  <c r="J1111" i="1"/>
  <c r="D1110" i="1"/>
  <c r="W1108" i="1"/>
  <c r="G1108" i="1"/>
  <c r="B1107" i="1"/>
  <c r="F1105" i="1"/>
  <c r="J1103" i="1"/>
  <c r="D1102" i="1"/>
  <c r="W1100" i="1"/>
  <c r="G1100" i="1"/>
  <c r="B1099" i="1"/>
  <c r="F1097" i="1"/>
  <c r="J1095" i="1"/>
  <c r="D1094" i="1"/>
  <c r="W1092" i="1"/>
  <c r="G1092" i="1"/>
  <c r="B1091" i="1"/>
  <c r="F1089" i="1"/>
  <c r="J1087" i="1"/>
  <c r="D1086" i="1"/>
  <c r="W1084" i="1"/>
  <c r="G1084" i="1"/>
  <c r="B1083" i="1"/>
  <c r="F1081" i="1"/>
  <c r="J1079" i="1"/>
  <c r="D1078" i="1"/>
  <c r="W1076" i="1"/>
  <c r="G1076" i="1"/>
  <c r="B1075" i="1"/>
  <c r="F1073" i="1"/>
  <c r="J1071" i="1"/>
  <c r="D1070" i="1"/>
  <c r="W1068" i="1"/>
  <c r="G1068" i="1"/>
  <c r="B1067" i="1"/>
  <c r="F1065" i="1"/>
  <c r="J1063" i="1"/>
  <c r="D1062" i="1"/>
  <c r="W1060" i="1"/>
  <c r="G1060" i="1"/>
  <c r="B1059" i="1"/>
  <c r="F1057" i="1"/>
  <c r="J1055" i="1"/>
  <c r="D1054" i="1"/>
  <c r="W1052" i="1"/>
  <c r="G1052" i="1"/>
  <c r="B1051" i="1"/>
  <c r="F1049" i="1"/>
  <c r="J1047" i="1"/>
  <c r="D1046" i="1"/>
  <c r="W1044" i="1"/>
  <c r="G1044" i="1"/>
  <c r="B1043" i="1"/>
  <c r="F1041" i="1"/>
  <c r="J1039" i="1"/>
  <c r="D1038" i="1"/>
  <c r="W1036" i="1"/>
  <c r="G1036" i="1"/>
  <c r="B1035" i="1"/>
  <c r="F1033" i="1"/>
  <c r="J1031" i="1"/>
  <c r="D1030" i="1"/>
  <c r="W1028" i="1"/>
  <c r="G1028" i="1"/>
  <c r="B1027" i="1"/>
  <c r="F1025" i="1"/>
  <c r="J1023" i="1"/>
  <c r="D1022" i="1"/>
  <c r="W1020" i="1"/>
  <c r="G1020" i="1"/>
  <c r="B1019" i="1"/>
  <c r="F1017" i="1"/>
  <c r="J1015" i="1"/>
  <c r="D1014" i="1"/>
  <c r="W1012" i="1"/>
  <c r="G1012" i="1"/>
  <c r="B1011" i="1"/>
  <c r="F1009" i="1"/>
  <c r="J1007" i="1"/>
  <c r="D1006" i="1"/>
  <c r="W1004" i="1"/>
  <c r="G1004" i="1"/>
  <c r="B1003" i="1"/>
  <c r="F1001" i="1"/>
  <c r="J999" i="1"/>
  <c r="D998" i="1"/>
  <c r="W996" i="1"/>
  <c r="G996" i="1"/>
  <c r="B995" i="1"/>
  <c r="F993" i="1"/>
  <c r="J991" i="1"/>
  <c r="D990" i="1"/>
  <c r="W988" i="1"/>
  <c r="G988" i="1"/>
  <c r="B987" i="1"/>
  <c r="F985" i="1"/>
  <c r="J983" i="1"/>
  <c r="D982" i="1"/>
  <c r="W980" i="1"/>
  <c r="G980" i="1"/>
  <c r="B979" i="1"/>
  <c r="F977" i="1"/>
  <c r="J975" i="1"/>
  <c r="D974" i="1"/>
  <c r="W972" i="1"/>
  <c r="G972" i="1"/>
  <c r="B971" i="1"/>
  <c r="F969" i="1"/>
  <c r="J967" i="1"/>
  <c r="D966" i="1"/>
  <c r="W964" i="1"/>
  <c r="J964" i="1"/>
  <c r="I963" i="1"/>
  <c r="G962" i="1"/>
  <c r="D960" i="1"/>
  <c r="B959" i="1"/>
  <c r="W956" i="1"/>
  <c r="J956" i="1"/>
  <c r="I955" i="1"/>
  <c r="G954" i="1"/>
  <c r="D952" i="1"/>
  <c r="B951" i="1"/>
  <c r="W948" i="1"/>
  <c r="J948" i="1"/>
  <c r="I947" i="1"/>
  <c r="G946" i="1"/>
  <c r="D944" i="1"/>
  <c r="B943" i="1"/>
  <c r="W940" i="1"/>
  <c r="J940" i="1"/>
  <c r="I939" i="1"/>
  <c r="G938" i="1"/>
  <c r="D936" i="1"/>
  <c r="B935" i="1"/>
  <c r="W932" i="1"/>
  <c r="J932" i="1"/>
  <c r="I931" i="1"/>
  <c r="G930" i="1"/>
  <c r="D928" i="1"/>
  <c r="B927" i="1"/>
  <c r="W924" i="1"/>
  <c r="J924" i="1"/>
  <c r="I923" i="1"/>
  <c r="G922" i="1"/>
  <c r="D920" i="1"/>
  <c r="B919" i="1"/>
  <c r="W916" i="1"/>
  <c r="J916" i="1"/>
  <c r="I915" i="1"/>
  <c r="G914" i="1"/>
  <c r="D912" i="1"/>
  <c r="B911" i="1"/>
  <c r="W908" i="1"/>
  <c r="J908" i="1"/>
  <c r="I907" i="1"/>
  <c r="G906" i="1"/>
  <c r="D904" i="1"/>
  <c r="B903" i="1"/>
  <c r="W900" i="1"/>
  <c r="J900" i="1"/>
  <c r="I899" i="1"/>
  <c r="G898" i="1"/>
  <c r="G897" i="1"/>
  <c r="W895" i="1"/>
  <c r="B895" i="1"/>
  <c r="G893" i="1"/>
  <c r="W891" i="1"/>
  <c r="B891" i="1"/>
  <c r="G889" i="1"/>
  <c r="W887" i="1"/>
  <c r="B887" i="1"/>
  <c r="D886" i="1"/>
  <c r="G885" i="1"/>
  <c r="W883" i="1"/>
  <c r="B883" i="1"/>
  <c r="D882" i="1"/>
  <c r="G881" i="1"/>
  <c r="W879" i="1"/>
  <c r="B879" i="1"/>
  <c r="D878" i="1"/>
  <c r="G877" i="1"/>
  <c r="W875" i="1"/>
  <c r="B875" i="1"/>
  <c r="D874" i="1"/>
  <c r="G873" i="1"/>
  <c r="W871" i="1"/>
  <c r="B871" i="1"/>
  <c r="D870" i="1"/>
  <c r="G869" i="1"/>
  <c r="W867" i="1"/>
  <c r="B867" i="1"/>
  <c r="D866" i="1"/>
  <c r="G865" i="1"/>
  <c r="W863" i="1"/>
  <c r="B863" i="1"/>
  <c r="D862" i="1"/>
  <c r="G861" i="1"/>
  <c r="W859" i="1"/>
  <c r="B859" i="1"/>
  <c r="D858" i="1"/>
  <c r="G857" i="1"/>
  <c r="W855" i="1"/>
  <c r="B855" i="1"/>
  <c r="D854" i="1"/>
  <c r="G853" i="1"/>
  <c r="W851" i="1"/>
  <c r="B851" i="1"/>
  <c r="D850" i="1"/>
  <c r="H849" i="1"/>
  <c r="W848" i="1"/>
  <c r="D848" i="1"/>
  <c r="E847" i="1"/>
  <c r="G846" i="1"/>
  <c r="C845" i="1"/>
  <c r="F843" i="1"/>
  <c r="K842" i="1"/>
  <c r="B842" i="1"/>
  <c r="H841" i="1"/>
  <c r="W840" i="1"/>
  <c r="D840" i="1"/>
  <c r="E839" i="1"/>
  <c r="G838" i="1"/>
  <c r="C837" i="1"/>
  <c r="F835" i="1"/>
  <c r="K834" i="1"/>
  <c r="B834" i="1"/>
  <c r="H833" i="1"/>
  <c r="W832" i="1"/>
  <c r="D832" i="1"/>
  <c r="E831" i="1"/>
  <c r="G830" i="1"/>
  <c r="C829" i="1"/>
  <c r="F827" i="1"/>
  <c r="K826" i="1"/>
  <c r="B826" i="1"/>
  <c r="H825" i="1"/>
  <c r="W824" i="1"/>
  <c r="D824" i="1"/>
  <c r="E823" i="1"/>
  <c r="G822" i="1"/>
  <c r="C821" i="1"/>
  <c r="F819" i="1"/>
  <c r="K818" i="1"/>
  <c r="B818" i="1"/>
  <c r="H817" i="1"/>
  <c r="W816" i="1"/>
  <c r="J1319" i="1"/>
  <c r="I1301" i="1"/>
  <c r="I1285" i="1"/>
  <c r="I1269" i="1"/>
  <c r="I1253" i="1"/>
  <c r="I1237" i="1"/>
  <c r="G1142" i="1"/>
  <c r="D1141" i="1"/>
  <c r="G1140" i="1"/>
  <c r="W1137" i="1"/>
  <c r="D1137" i="1"/>
  <c r="G1136" i="1"/>
  <c r="W1133" i="1"/>
  <c r="D1133" i="1"/>
  <c r="G1132" i="1"/>
  <c r="W1129" i="1"/>
  <c r="D1129" i="1"/>
  <c r="W1127" i="1"/>
  <c r="G1127" i="1"/>
  <c r="B1126" i="1"/>
  <c r="F1124" i="1"/>
  <c r="J1122" i="1"/>
  <c r="D1121" i="1"/>
  <c r="W1119" i="1"/>
  <c r="G1119" i="1"/>
  <c r="B1118" i="1"/>
  <c r="F1116" i="1"/>
  <c r="J1114" i="1"/>
  <c r="D1113" i="1"/>
  <c r="W1111" i="1"/>
  <c r="G1111" i="1"/>
  <c r="B1110" i="1"/>
  <c r="F1108" i="1"/>
  <c r="J1106" i="1"/>
  <c r="D1105" i="1"/>
  <c r="W1103" i="1"/>
  <c r="G1103" i="1"/>
  <c r="B1102" i="1"/>
  <c r="F1100" i="1"/>
  <c r="J1098" i="1"/>
  <c r="D1097" i="1"/>
  <c r="W1095" i="1"/>
  <c r="G1095" i="1"/>
  <c r="B1094" i="1"/>
  <c r="F1092" i="1"/>
  <c r="J1090" i="1"/>
  <c r="D1089" i="1"/>
  <c r="W1087" i="1"/>
  <c r="G1087" i="1"/>
  <c r="B1086" i="1"/>
  <c r="F1084" i="1"/>
  <c r="J1082" i="1"/>
  <c r="D1081" i="1"/>
  <c r="W1079" i="1"/>
  <c r="G1079" i="1"/>
  <c r="B1078" i="1"/>
  <c r="F1076" i="1"/>
  <c r="J1074" i="1"/>
  <c r="D1073" i="1"/>
  <c r="W1071" i="1"/>
  <c r="G1071" i="1"/>
  <c r="B1070" i="1"/>
  <c r="F1068" i="1"/>
  <c r="J1066" i="1"/>
  <c r="D1065" i="1"/>
  <c r="W1063" i="1"/>
  <c r="G1063" i="1"/>
  <c r="B1062" i="1"/>
  <c r="F1060" i="1"/>
  <c r="J1058" i="1"/>
  <c r="D1057" i="1"/>
  <c r="W1055" i="1"/>
  <c r="G1055" i="1"/>
  <c r="B1054" i="1"/>
  <c r="F1052" i="1"/>
  <c r="J1050" i="1"/>
  <c r="D1049" i="1"/>
  <c r="W1047" i="1"/>
  <c r="G1047" i="1"/>
  <c r="B1046" i="1"/>
  <c r="F1044" i="1"/>
  <c r="J1042" i="1"/>
  <c r="D1041" i="1"/>
  <c r="W1039" i="1"/>
  <c r="G1039" i="1"/>
  <c r="B1038" i="1"/>
  <c r="F1036" i="1"/>
  <c r="J1034" i="1"/>
  <c r="D1033" i="1"/>
  <c r="W1031" i="1"/>
  <c r="G1031" i="1"/>
  <c r="B1030" i="1"/>
  <c r="F1028" i="1"/>
  <c r="J1026" i="1"/>
  <c r="D1025" i="1"/>
  <c r="W1023" i="1"/>
  <c r="G1023" i="1"/>
  <c r="B1022" i="1"/>
  <c r="F1020" i="1"/>
  <c r="J1018" i="1"/>
  <c r="D1017" i="1"/>
  <c r="W1015" i="1"/>
  <c r="G1015" i="1"/>
  <c r="B1014" i="1"/>
  <c r="F1012" i="1"/>
  <c r="J1010" i="1"/>
  <c r="D1009" i="1"/>
  <c r="W1007" i="1"/>
  <c r="G1007" i="1"/>
  <c r="B1006" i="1"/>
  <c r="F1004" i="1"/>
  <c r="J1002" i="1"/>
  <c r="D1001" i="1"/>
  <c r="W999" i="1"/>
  <c r="G999" i="1"/>
  <c r="B998" i="1"/>
  <c r="F996" i="1"/>
  <c r="J994" i="1"/>
  <c r="D993" i="1"/>
  <c r="W991" i="1"/>
  <c r="G991" i="1"/>
  <c r="B990" i="1"/>
  <c r="F988" i="1"/>
  <c r="J986" i="1"/>
  <c r="D985" i="1"/>
  <c r="W983" i="1"/>
  <c r="G983" i="1"/>
  <c r="B982" i="1"/>
  <c r="F980" i="1"/>
  <c r="J978" i="1"/>
  <c r="D977" i="1"/>
  <c r="W975" i="1"/>
  <c r="G975" i="1"/>
  <c r="B974" i="1"/>
  <c r="F972" i="1"/>
  <c r="J970" i="1"/>
  <c r="D969" i="1"/>
  <c r="W967" i="1"/>
  <c r="G967" i="1"/>
  <c r="B966" i="1"/>
  <c r="E842" i="1"/>
  <c r="E834" i="1"/>
  <c r="E826" i="1"/>
  <c r="E818" i="1"/>
  <c r="E810" i="1"/>
  <c r="E802" i="1"/>
  <c r="E794" i="1"/>
  <c r="J1318" i="1"/>
  <c r="J1312" i="1"/>
  <c r="H1300" i="1"/>
  <c r="H1296" i="1"/>
  <c r="H1284" i="1"/>
  <c r="H1280" i="1"/>
  <c r="H1268" i="1"/>
  <c r="H1264" i="1"/>
  <c r="H1252" i="1"/>
  <c r="H1248" i="1"/>
  <c r="H1236" i="1"/>
  <c r="H1232" i="1"/>
  <c r="D1173" i="1"/>
  <c r="D1171" i="1"/>
  <c r="D1169" i="1"/>
  <c r="D1167" i="1"/>
  <c r="D1165" i="1"/>
  <c r="D1163" i="1"/>
  <c r="D1161" i="1"/>
  <c r="D1159" i="1"/>
  <c r="D1157" i="1"/>
  <c r="D1155" i="1"/>
  <c r="D1153" i="1"/>
  <c r="D1151" i="1"/>
  <c r="D1149" i="1"/>
  <c r="D1147" i="1"/>
  <c r="G1143" i="1"/>
  <c r="D1142" i="1"/>
  <c r="F1140" i="1"/>
  <c r="F1136" i="1"/>
  <c r="F1132" i="1"/>
  <c r="B1129" i="1"/>
  <c r="F1127" i="1"/>
  <c r="J1125" i="1"/>
  <c r="D1124" i="1"/>
  <c r="W1122" i="1"/>
  <c r="G1122" i="1"/>
  <c r="B1121" i="1"/>
  <c r="F1119" i="1"/>
  <c r="J1117" i="1"/>
  <c r="D1116" i="1"/>
  <c r="W1114" i="1"/>
  <c r="G1114" i="1"/>
  <c r="B1113" i="1"/>
  <c r="F1111" i="1"/>
  <c r="J1109" i="1"/>
  <c r="D1108" i="1"/>
  <c r="W1106" i="1"/>
  <c r="G1106" i="1"/>
  <c r="B1105" i="1"/>
  <c r="F1103" i="1"/>
  <c r="J1101" i="1"/>
  <c r="D1100" i="1"/>
  <c r="W1098" i="1"/>
  <c r="G1098" i="1"/>
  <c r="B1097" i="1"/>
  <c r="F1095" i="1"/>
  <c r="J1093" i="1"/>
  <c r="D1092" i="1"/>
  <c r="W1090" i="1"/>
  <c r="G1090" i="1"/>
  <c r="B1089" i="1"/>
  <c r="F1087" i="1"/>
  <c r="J1085" i="1"/>
  <c r="D1084" i="1"/>
  <c r="W1082" i="1"/>
  <c r="G1082" i="1"/>
  <c r="B1081" i="1"/>
  <c r="F1079" i="1"/>
  <c r="J1077" i="1"/>
  <c r="D1076" i="1"/>
  <c r="W1074" i="1"/>
  <c r="G1074" i="1"/>
  <c r="B1073" i="1"/>
  <c r="F1071" i="1"/>
  <c r="J1069" i="1"/>
  <c r="D1068" i="1"/>
  <c r="W1066" i="1"/>
  <c r="G1066" i="1"/>
  <c r="B1065" i="1"/>
  <c r="F1063" i="1"/>
  <c r="J1061" i="1"/>
  <c r="D1060" i="1"/>
  <c r="W1058" i="1"/>
  <c r="G1058" i="1"/>
  <c r="B1057" i="1"/>
  <c r="F1055" i="1"/>
  <c r="J1053" i="1"/>
  <c r="D1052" i="1"/>
  <c r="W1050" i="1"/>
  <c r="G1050" i="1"/>
  <c r="B1049" i="1"/>
  <c r="F1047" i="1"/>
  <c r="J1045" i="1"/>
  <c r="D1044" i="1"/>
  <c r="W1042" i="1"/>
  <c r="G1042" i="1"/>
  <c r="B1041" i="1"/>
  <c r="F1039" i="1"/>
  <c r="J1037" i="1"/>
  <c r="D1036" i="1"/>
  <c r="W1034" i="1"/>
  <c r="G1034" i="1"/>
  <c r="B1033" i="1"/>
  <c r="F1031" i="1"/>
  <c r="J1029" i="1"/>
  <c r="D1028" i="1"/>
  <c r="W1026" i="1"/>
  <c r="G1026" i="1"/>
  <c r="B1025" i="1"/>
  <c r="F1023" i="1"/>
  <c r="J1021" i="1"/>
  <c r="D1020" i="1"/>
  <c r="W1018" i="1"/>
  <c r="G1018" i="1"/>
  <c r="B1017" i="1"/>
  <c r="F1015" i="1"/>
  <c r="J1013" i="1"/>
  <c r="D1012" i="1"/>
  <c r="W1010" i="1"/>
  <c r="G1010" i="1"/>
  <c r="B1009" i="1"/>
  <c r="F1007" i="1"/>
  <c r="J1005" i="1"/>
  <c r="D1004" i="1"/>
  <c r="W1002" i="1"/>
  <c r="G1002" i="1"/>
  <c r="B1001" i="1"/>
  <c r="F999" i="1"/>
  <c r="J997" i="1"/>
  <c r="D996" i="1"/>
  <c r="W994" i="1"/>
  <c r="G994" i="1"/>
  <c r="B993" i="1"/>
  <c r="F991" i="1"/>
  <c r="J989" i="1"/>
  <c r="D988" i="1"/>
  <c r="W986" i="1"/>
  <c r="G986" i="1"/>
  <c r="B985" i="1"/>
  <c r="F983" i="1"/>
  <c r="J981" i="1"/>
  <c r="D980" i="1"/>
  <c r="W978" i="1"/>
  <c r="G978" i="1"/>
  <c r="B977" i="1"/>
  <c r="F975" i="1"/>
  <c r="J973" i="1"/>
  <c r="D972" i="1"/>
  <c r="W970" i="1"/>
  <c r="G970" i="1"/>
  <c r="B969" i="1"/>
  <c r="F967" i="1"/>
  <c r="J965" i="1"/>
  <c r="G964" i="1"/>
  <c r="F963" i="1"/>
  <c r="G956" i="1"/>
  <c r="F955" i="1"/>
  <c r="G948" i="1"/>
  <c r="F947" i="1"/>
  <c r="G940" i="1"/>
  <c r="F939" i="1"/>
  <c r="G932" i="1"/>
  <c r="F931" i="1"/>
  <c r="G924" i="1"/>
  <c r="F923" i="1"/>
  <c r="G916" i="1"/>
  <c r="F915" i="1"/>
  <c r="G908" i="1"/>
  <c r="F907" i="1"/>
  <c r="G900" i="1"/>
  <c r="F899" i="1"/>
  <c r="D897" i="1"/>
  <c r="J895" i="1"/>
  <c r="D893" i="1"/>
  <c r="J891" i="1"/>
  <c r="D889" i="1"/>
  <c r="J887" i="1"/>
  <c r="D885" i="1"/>
  <c r="J883" i="1"/>
  <c r="D881" i="1"/>
  <c r="J879" i="1"/>
  <c r="D877" i="1"/>
  <c r="J875" i="1"/>
  <c r="D873" i="1"/>
  <c r="J871" i="1"/>
  <c r="D869" i="1"/>
  <c r="J867" i="1"/>
  <c r="D865" i="1"/>
  <c r="J863" i="1"/>
  <c r="D861" i="1"/>
  <c r="J859" i="1"/>
  <c r="D857" i="1"/>
  <c r="J855" i="1"/>
  <c r="D853" i="1"/>
  <c r="J851" i="1"/>
  <c r="F849" i="1"/>
  <c r="W846" i="1"/>
  <c r="D846" i="1"/>
  <c r="E845" i="1"/>
  <c r="I842" i="1"/>
  <c r="F841" i="1"/>
  <c r="W838" i="1"/>
  <c r="D838" i="1"/>
  <c r="E837" i="1"/>
  <c r="I834" i="1"/>
  <c r="F833" i="1"/>
  <c r="W830" i="1"/>
  <c r="D830" i="1"/>
  <c r="E829" i="1"/>
  <c r="I826" i="1"/>
  <c r="F825" i="1"/>
  <c r="W822" i="1"/>
  <c r="D822" i="1"/>
  <c r="E821" i="1"/>
  <c r="I818" i="1"/>
  <c r="F817" i="1"/>
  <c r="W814" i="1"/>
  <c r="D814" i="1"/>
  <c r="E813" i="1"/>
  <c r="I810" i="1"/>
  <c r="F809" i="1"/>
  <c r="W806" i="1"/>
  <c r="D806" i="1"/>
  <c r="E805" i="1"/>
  <c r="I802" i="1"/>
  <c r="F801" i="1"/>
  <c r="W798" i="1"/>
  <c r="D798" i="1"/>
  <c r="E797" i="1"/>
  <c r="I794" i="1"/>
  <c r="F793" i="1"/>
  <c r="J1311" i="1"/>
  <c r="I1295" i="1"/>
  <c r="I1279" i="1"/>
  <c r="I1263" i="1"/>
  <c r="I1247" i="1"/>
  <c r="G1144" i="1"/>
  <c r="D1143" i="1"/>
  <c r="W1140" i="1"/>
  <c r="D1140" i="1"/>
  <c r="G1139" i="1"/>
  <c r="W1136" i="1"/>
  <c r="D1136" i="1"/>
  <c r="G1135" i="1"/>
  <c r="W1132" i="1"/>
  <c r="D1132" i="1"/>
  <c r="G1131" i="1"/>
  <c r="J1128" i="1"/>
  <c r="D1127" i="1"/>
  <c r="W1125" i="1"/>
  <c r="G1125" i="1"/>
  <c r="B1124" i="1"/>
  <c r="F1122" i="1"/>
  <c r="J1120" i="1"/>
  <c r="D1119" i="1"/>
  <c r="W1117" i="1"/>
  <c r="G1117" i="1"/>
  <c r="B1116" i="1"/>
  <c r="F1114" i="1"/>
  <c r="J1112" i="1"/>
  <c r="D1111" i="1"/>
  <c r="W1109" i="1"/>
  <c r="G1109" i="1"/>
  <c r="B1108" i="1"/>
  <c r="F1106" i="1"/>
  <c r="J1104" i="1"/>
  <c r="D1103" i="1"/>
  <c r="W1101" i="1"/>
  <c r="G1101" i="1"/>
  <c r="B1100" i="1"/>
  <c r="F1098" i="1"/>
  <c r="J1096" i="1"/>
  <c r="D1095" i="1"/>
  <c r="W1093" i="1"/>
  <c r="G1093" i="1"/>
  <c r="B1092" i="1"/>
  <c r="F1090" i="1"/>
  <c r="J1088" i="1"/>
  <c r="D1087" i="1"/>
  <c r="W1085" i="1"/>
  <c r="G1085" i="1"/>
  <c r="B1084" i="1"/>
  <c r="F1082" i="1"/>
  <c r="J1080" i="1"/>
  <c r="D1079" i="1"/>
  <c r="W1077" i="1"/>
  <c r="G1077" i="1"/>
  <c r="B1076" i="1"/>
  <c r="F1074" i="1"/>
  <c r="J1072" i="1"/>
  <c r="D1071" i="1"/>
  <c r="W1069" i="1"/>
  <c r="G1069" i="1"/>
  <c r="B1068" i="1"/>
  <c r="F1066" i="1"/>
  <c r="J1064" i="1"/>
  <c r="D1063" i="1"/>
  <c r="W1061" i="1"/>
  <c r="G1061" i="1"/>
  <c r="B1060" i="1"/>
  <c r="F1058" i="1"/>
  <c r="J1056" i="1"/>
  <c r="D1055" i="1"/>
  <c r="W1053" i="1"/>
  <c r="G1053" i="1"/>
  <c r="B1052" i="1"/>
  <c r="F1050" i="1"/>
  <c r="J1048" i="1"/>
  <c r="D1047" i="1"/>
  <c r="W1045" i="1"/>
  <c r="G1045" i="1"/>
  <c r="B1044" i="1"/>
  <c r="F1042" i="1"/>
  <c r="J1040" i="1"/>
  <c r="D1039" i="1"/>
  <c r="W1037" i="1"/>
  <c r="G1037" i="1"/>
  <c r="B1036" i="1"/>
  <c r="F1034" i="1"/>
  <c r="J1032" i="1"/>
  <c r="D1031" i="1"/>
  <c r="W1029" i="1"/>
  <c r="G1029" i="1"/>
  <c r="B1028" i="1"/>
  <c r="F1026" i="1"/>
  <c r="J1024" i="1"/>
  <c r="D1023" i="1"/>
  <c r="W1021" i="1"/>
  <c r="G1021" i="1"/>
  <c r="B1020" i="1"/>
  <c r="F1018" i="1"/>
  <c r="J1016" i="1"/>
  <c r="D1015" i="1"/>
  <c r="W1013" i="1"/>
  <c r="G1013" i="1"/>
  <c r="B1012" i="1"/>
  <c r="F1010" i="1"/>
  <c r="J1008" i="1"/>
  <c r="D1007" i="1"/>
  <c r="W1005" i="1"/>
  <c r="G1005" i="1"/>
  <c r="B1004" i="1"/>
  <c r="F1002" i="1"/>
  <c r="J1000" i="1"/>
  <c r="D999" i="1"/>
  <c r="W997" i="1"/>
  <c r="G997" i="1"/>
  <c r="B996" i="1"/>
  <c r="F994" i="1"/>
  <c r="J992" i="1"/>
  <c r="D991" i="1"/>
  <c r="W989" i="1"/>
  <c r="G989" i="1"/>
  <c r="B988" i="1"/>
  <c r="F986" i="1"/>
  <c r="J984" i="1"/>
  <c r="D983" i="1"/>
  <c r="W981" i="1"/>
  <c r="G981" i="1"/>
  <c r="B980" i="1"/>
  <c r="F978" i="1"/>
  <c r="J976" i="1"/>
  <c r="D975" i="1"/>
  <c r="W973" i="1"/>
  <c r="G973" i="1"/>
  <c r="B972" i="1"/>
  <c r="F970" i="1"/>
  <c r="J968" i="1"/>
  <c r="D967" i="1"/>
  <c r="W965" i="1"/>
  <c r="G965" i="1"/>
  <c r="F964" i="1"/>
  <c r="D963" i="1"/>
  <c r="B962" i="1"/>
  <c r="W959" i="1"/>
  <c r="J959" i="1"/>
  <c r="I958" i="1"/>
  <c r="F956" i="1"/>
  <c r="D955" i="1"/>
  <c r="B954" i="1"/>
  <c r="W951" i="1"/>
  <c r="J951" i="1"/>
  <c r="I950" i="1"/>
  <c r="F948" i="1"/>
  <c r="D947" i="1"/>
  <c r="B946" i="1"/>
  <c r="W943" i="1"/>
  <c r="J943" i="1"/>
  <c r="I942" i="1"/>
  <c r="F940" i="1"/>
  <c r="D939" i="1"/>
  <c r="B938" i="1"/>
  <c r="W935" i="1"/>
  <c r="J935" i="1"/>
  <c r="I934" i="1"/>
  <c r="F932" i="1"/>
  <c r="D931" i="1"/>
  <c r="B930" i="1"/>
  <c r="W927" i="1"/>
  <c r="J927" i="1"/>
  <c r="I926" i="1"/>
  <c r="F924" i="1"/>
  <c r="D923" i="1"/>
  <c r="B922" i="1"/>
  <c r="W919" i="1"/>
  <c r="J919" i="1"/>
  <c r="I918" i="1"/>
  <c r="F916" i="1"/>
  <c r="D915" i="1"/>
  <c r="B914" i="1"/>
  <c r="W911" i="1"/>
  <c r="J911" i="1"/>
  <c r="I910" i="1"/>
  <c r="F908" i="1"/>
  <c r="D907" i="1"/>
  <c r="B906" i="1"/>
  <c r="W903" i="1"/>
  <c r="J903" i="1"/>
  <c r="I902" i="1"/>
  <c r="F900" i="1"/>
  <c r="D899" i="1"/>
  <c r="B898" i="1"/>
  <c r="C897" i="1"/>
  <c r="I895" i="1"/>
  <c r="C893" i="1"/>
  <c r="I891" i="1"/>
  <c r="C889" i="1"/>
  <c r="I887" i="1"/>
  <c r="C885" i="1"/>
  <c r="I883" i="1"/>
  <c r="C881" i="1"/>
  <c r="I879" i="1"/>
  <c r="C877" i="1"/>
  <c r="I875" i="1"/>
  <c r="C873" i="1"/>
  <c r="I871" i="1"/>
  <c r="C869" i="1"/>
  <c r="I867" i="1"/>
  <c r="C865" i="1"/>
  <c r="I863" i="1"/>
  <c r="C861" i="1"/>
  <c r="I859" i="1"/>
  <c r="C857" i="1"/>
  <c r="I855" i="1"/>
  <c r="C853" i="1"/>
  <c r="I851" i="1"/>
  <c r="D849" i="1"/>
  <c r="E848" i="1"/>
  <c r="C846" i="1"/>
  <c r="I845" i="1"/>
  <c r="K843" i="1"/>
  <c r="B843" i="1"/>
  <c r="H842" i="1"/>
  <c r="W841" i="1"/>
  <c r="D841" i="1"/>
  <c r="E840" i="1"/>
  <c r="C838" i="1"/>
  <c r="I837" i="1"/>
  <c r="K835" i="1"/>
  <c r="B835" i="1"/>
  <c r="H834" i="1"/>
  <c r="W833" i="1"/>
  <c r="D833" i="1"/>
  <c r="E832" i="1"/>
  <c r="C830" i="1"/>
  <c r="I829" i="1"/>
  <c r="K827" i="1"/>
  <c r="B827" i="1"/>
  <c r="H826" i="1"/>
  <c r="W825" i="1"/>
  <c r="D825" i="1"/>
  <c r="E824" i="1"/>
  <c r="C822" i="1"/>
  <c r="I821" i="1"/>
  <c r="K819" i="1"/>
  <c r="B819" i="1"/>
  <c r="H818" i="1"/>
  <c r="W817" i="1"/>
  <c r="D817" i="1"/>
  <c r="E816" i="1"/>
  <c r="C814" i="1"/>
  <c r="I813" i="1"/>
  <c r="K811" i="1"/>
  <c r="B811" i="1"/>
  <c r="H810" i="1"/>
  <c r="W809" i="1"/>
  <c r="D809" i="1"/>
  <c r="E808" i="1"/>
  <c r="C806" i="1"/>
  <c r="I805" i="1"/>
  <c r="K803" i="1"/>
  <c r="B803" i="1"/>
  <c r="H802" i="1"/>
  <c r="W801" i="1"/>
  <c r="D801" i="1"/>
  <c r="E800" i="1"/>
  <c r="C798" i="1"/>
  <c r="I797" i="1"/>
  <c r="K795" i="1"/>
  <c r="B795" i="1"/>
  <c r="H794" i="1"/>
  <c r="W793" i="1"/>
  <c r="D793" i="1"/>
  <c r="E792" i="1"/>
  <c r="W1410" i="1"/>
  <c r="J1310" i="1"/>
  <c r="I1299" i="1"/>
  <c r="I1283" i="1"/>
  <c r="I1267" i="1"/>
  <c r="I1251" i="1"/>
  <c r="I1235" i="1"/>
  <c r="G1145" i="1"/>
  <c r="D1144" i="1"/>
  <c r="W1141" i="1"/>
  <c r="F1139" i="1"/>
  <c r="F1135" i="1"/>
  <c r="F1131" i="1"/>
  <c r="W1128" i="1"/>
  <c r="G1128" i="1"/>
  <c r="B1127" i="1"/>
  <c r="F1125" i="1"/>
  <c r="J1123" i="1"/>
  <c r="D1122" i="1"/>
  <c r="W1120" i="1"/>
  <c r="G1120" i="1"/>
  <c r="B1119" i="1"/>
  <c r="F1117" i="1"/>
  <c r="J1115" i="1"/>
  <c r="D1114" i="1"/>
  <c r="W1112" i="1"/>
  <c r="G1112" i="1"/>
  <c r="B1111" i="1"/>
  <c r="F1109" i="1"/>
  <c r="J1107" i="1"/>
  <c r="D1106" i="1"/>
  <c r="W1104" i="1"/>
  <c r="G1104" i="1"/>
  <c r="B1103" i="1"/>
  <c r="F1101" i="1"/>
  <c r="J1099" i="1"/>
  <c r="D1098" i="1"/>
  <c r="W1096" i="1"/>
  <c r="G1096" i="1"/>
  <c r="B1095" i="1"/>
  <c r="F1093" i="1"/>
  <c r="J1091" i="1"/>
  <c r="D1090" i="1"/>
  <c r="W1088" i="1"/>
  <c r="G1088" i="1"/>
  <c r="B1087" i="1"/>
  <c r="F1085" i="1"/>
  <c r="J1083" i="1"/>
  <c r="D1082" i="1"/>
  <c r="W1080" i="1"/>
  <c r="G1080" i="1"/>
  <c r="B1079" i="1"/>
  <c r="F1077" i="1"/>
  <c r="J1075" i="1"/>
  <c r="D1074" i="1"/>
  <c r="W1072" i="1"/>
  <c r="G1072" i="1"/>
  <c r="B1071" i="1"/>
  <c r="F1069" i="1"/>
  <c r="J1067" i="1"/>
  <c r="D1066" i="1"/>
  <c r="W1064" i="1"/>
  <c r="G1064" i="1"/>
  <c r="B1063" i="1"/>
  <c r="F1061" i="1"/>
  <c r="J1059" i="1"/>
  <c r="D1058" i="1"/>
  <c r="W1056" i="1"/>
  <c r="G1056" i="1"/>
  <c r="B1055" i="1"/>
  <c r="F1053" i="1"/>
  <c r="J1051" i="1"/>
  <c r="D1050" i="1"/>
  <c r="W1048" i="1"/>
  <c r="G1048" i="1"/>
  <c r="B1047" i="1"/>
  <c r="F1045" i="1"/>
  <c r="J1043" i="1"/>
  <c r="D1042" i="1"/>
  <c r="W1040" i="1"/>
  <c r="G1040" i="1"/>
  <c r="B1039" i="1"/>
  <c r="F1037" i="1"/>
  <c r="J1035" i="1"/>
  <c r="D1034" i="1"/>
  <c r="W1032" i="1"/>
  <c r="G1032" i="1"/>
  <c r="B1031" i="1"/>
  <c r="F1029" i="1"/>
  <c r="J1027" i="1"/>
  <c r="D1026" i="1"/>
  <c r="W1024" i="1"/>
  <c r="G1024" i="1"/>
  <c r="B1023" i="1"/>
  <c r="F1021" i="1"/>
  <c r="J1019" i="1"/>
  <c r="D1018" i="1"/>
  <c r="W1016" i="1"/>
  <c r="G1016" i="1"/>
  <c r="B1015" i="1"/>
  <c r="F1013" i="1"/>
  <c r="J1011" i="1"/>
  <c r="D1010" i="1"/>
  <c r="W1008" i="1"/>
  <c r="G1008" i="1"/>
  <c r="B1007" i="1"/>
  <c r="F1005" i="1"/>
  <c r="J1003" i="1"/>
  <c r="D1002" i="1"/>
  <c r="W1000" i="1"/>
  <c r="G1000" i="1"/>
  <c r="B999" i="1"/>
  <c r="F997" i="1"/>
  <c r="J995" i="1"/>
  <c r="D994" i="1"/>
  <c r="W992" i="1"/>
  <c r="G992" i="1"/>
  <c r="B991" i="1"/>
  <c r="F989" i="1"/>
  <c r="J987" i="1"/>
  <c r="D986" i="1"/>
  <c r="W984" i="1"/>
  <c r="G984" i="1"/>
  <c r="B983" i="1"/>
  <c r="F981" i="1"/>
  <c r="J979" i="1"/>
  <c r="D978" i="1"/>
  <c r="W976" i="1"/>
  <c r="G976" i="1"/>
  <c r="B975" i="1"/>
  <c r="F973" i="1"/>
  <c r="J971" i="1"/>
  <c r="D970" i="1"/>
  <c r="W968" i="1"/>
  <c r="G968" i="1"/>
  <c r="B967" i="1"/>
  <c r="F965" i="1"/>
  <c r="D964" i="1"/>
  <c r="B963" i="1"/>
  <c r="W960" i="1"/>
  <c r="J960" i="1"/>
  <c r="I959" i="1"/>
  <c r="D956" i="1"/>
  <c r="B955" i="1"/>
  <c r="W952" i="1"/>
  <c r="J952" i="1"/>
  <c r="I951" i="1"/>
  <c r="D948" i="1"/>
  <c r="B947" i="1"/>
  <c r="W944" i="1"/>
  <c r="J944" i="1"/>
  <c r="I943" i="1"/>
  <c r="D940" i="1"/>
  <c r="B939" i="1"/>
  <c r="W936" i="1"/>
  <c r="J936" i="1"/>
  <c r="I935" i="1"/>
  <c r="D932" i="1"/>
  <c r="B931" i="1"/>
  <c r="W928" i="1"/>
  <c r="J928" i="1"/>
  <c r="I927" i="1"/>
  <c r="D924" i="1"/>
  <c r="B923" i="1"/>
  <c r="W920" i="1"/>
  <c r="J920" i="1"/>
  <c r="I919" i="1"/>
  <c r="D916" i="1"/>
  <c r="B915" i="1"/>
  <c r="W912" i="1"/>
  <c r="J912" i="1"/>
  <c r="I911" i="1"/>
  <c r="D908" i="1"/>
  <c r="B907" i="1"/>
  <c r="W904" i="1"/>
  <c r="J904" i="1"/>
  <c r="I903" i="1"/>
  <c r="D900" i="1"/>
  <c r="B899" i="1"/>
  <c r="B897" i="1"/>
  <c r="G895" i="1"/>
  <c r="W893" i="1"/>
  <c r="B893" i="1"/>
  <c r="G891" i="1"/>
  <c r="W889" i="1"/>
  <c r="B889" i="1"/>
  <c r="G887" i="1"/>
  <c r="W885" i="1"/>
  <c r="B885" i="1"/>
  <c r="G883" i="1"/>
  <c r="W881" i="1"/>
  <c r="B881" i="1"/>
  <c r="G879" i="1"/>
  <c r="W877" i="1"/>
  <c r="B877" i="1"/>
  <c r="G875" i="1"/>
  <c r="W873" i="1"/>
  <c r="B873" i="1"/>
  <c r="G871" i="1"/>
  <c r="W869" i="1"/>
  <c r="B869" i="1"/>
  <c r="G867" i="1"/>
  <c r="W865" i="1"/>
  <c r="B865" i="1"/>
  <c r="G863" i="1"/>
  <c r="W861" i="1"/>
  <c r="B861" i="1"/>
  <c r="G859" i="1"/>
  <c r="W857" i="1"/>
  <c r="B857" i="1"/>
  <c r="G855" i="1"/>
  <c r="W853" i="1"/>
  <c r="B853" i="1"/>
  <c r="G851" i="1"/>
  <c r="W849" i="1"/>
  <c r="C849" i="1"/>
  <c r="K846" i="1"/>
  <c r="B846" i="1"/>
  <c r="H845" i="1"/>
  <c r="E843" i="1"/>
  <c r="G842" i="1"/>
  <c r="C841" i="1"/>
  <c r="K838" i="1"/>
  <c r="B838" i="1"/>
  <c r="H837" i="1"/>
  <c r="E835" i="1"/>
  <c r="G834" i="1"/>
  <c r="C833" i="1"/>
  <c r="K830" i="1"/>
  <c r="B830" i="1"/>
  <c r="H829" i="1"/>
  <c r="E827" i="1"/>
  <c r="G826" i="1"/>
  <c r="C825" i="1"/>
  <c r="K822" i="1"/>
  <c r="B822" i="1"/>
  <c r="H821" i="1"/>
  <c r="E819" i="1"/>
  <c r="G818" i="1"/>
  <c r="C817" i="1"/>
  <c r="K814" i="1"/>
  <c r="B814" i="1"/>
  <c r="H813" i="1"/>
  <c r="E811" i="1"/>
  <c r="G810" i="1"/>
  <c r="C809" i="1"/>
  <c r="K806" i="1"/>
  <c r="B806" i="1"/>
  <c r="H805" i="1"/>
  <c r="E803" i="1"/>
  <c r="G802" i="1"/>
  <c r="C801" i="1"/>
  <c r="K798" i="1"/>
  <c r="B798" i="1"/>
  <c r="H797" i="1"/>
  <c r="E795" i="1"/>
  <c r="G794" i="1"/>
  <c r="C793" i="1"/>
  <c r="W1409" i="1"/>
  <c r="H1394" i="1"/>
  <c r="J1316" i="1"/>
  <c r="I1293" i="1"/>
  <c r="I1277" i="1"/>
  <c r="I1261" i="1"/>
  <c r="I1245" i="1"/>
  <c r="D1145" i="1"/>
  <c r="W1142" i="1"/>
  <c r="W1139" i="1"/>
  <c r="D1139" i="1"/>
  <c r="G1138" i="1"/>
  <c r="W1135" i="1"/>
  <c r="D1135" i="1"/>
  <c r="G1134" i="1"/>
  <c r="W1131" i="1"/>
  <c r="D1131" i="1"/>
  <c r="G1130" i="1"/>
  <c r="F1128" i="1"/>
  <c r="J1126" i="1"/>
  <c r="D1125" i="1"/>
  <c r="W1123" i="1"/>
  <c r="G1123" i="1"/>
  <c r="B1122" i="1"/>
  <c r="F1120" i="1"/>
  <c r="J1118" i="1"/>
  <c r="D1117" i="1"/>
  <c r="W1115" i="1"/>
  <c r="G1115" i="1"/>
  <c r="B1114" i="1"/>
  <c r="F1112" i="1"/>
  <c r="J1110" i="1"/>
  <c r="D1109" i="1"/>
  <c r="W1107" i="1"/>
  <c r="G1107" i="1"/>
  <c r="B1106" i="1"/>
  <c r="F1104" i="1"/>
  <c r="J1102" i="1"/>
  <c r="D1101" i="1"/>
  <c r="W1099" i="1"/>
  <c r="G1099" i="1"/>
  <c r="B1098" i="1"/>
  <c r="F1096" i="1"/>
  <c r="J1094" i="1"/>
  <c r="D1093" i="1"/>
  <c r="W1091" i="1"/>
  <c r="G1091" i="1"/>
  <c r="B1090" i="1"/>
  <c r="F1088" i="1"/>
  <c r="J1086" i="1"/>
  <c r="D1085" i="1"/>
  <c r="W1083" i="1"/>
  <c r="G1083" i="1"/>
  <c r="B1082" i="1"/>
  <c r="F1080" i="1"/>
  <c r="J1078" i="1"/>
  <c r="D1077" i="1"/>
  <c r="W1075" i="1"/>
  <c r="G1075" i="1"/>
  <c r="B1074" i="1"/>
  <c r="F1072" i="1"/>
  <c r="J1070" i="1"/>
  <c r="D1069" i="1"/>
  <c r="W1067" i="1"/>
  <c r="G1067" i="1"/>
  <c r="B1066" i="1"/>
  <c r="F1064" i="1"/>
  <c r="J1062" i="1"/>
  <c r="D1061" i="1"/>
  <c r="W1059" i="1"/>
  <c r="G1059" i="1"/>
  <c r="B1058" i="1"/>
  <c r="F1056" i="1"/>
  <c r="J1054" i="1"/>
  <c r="D1053" i="1"/>
  <c r="W1051" i="1"/>
  <c r="G1051" i="1"/>
  <c r="B1050" i="1"/>
  <c r="F1048" i="1"/>
  <c r="J1046" i="1"/>
  <c r="D1045" i="1"/>
  <c r="W1043" i="1"/>
  <c r="G1043" i="1"/>
  <c r="B1042" i="1"/>
  <c r="F1040" i="1"/>
  <c r="J1038" i="1"/>
  <c r="D1037" i="1"/>
  <c r="W1035" i="1"/>
  <c r="G1035" i="1"/>
  <c r="B1034" i="1"/>
  <c r="F1032" i="1"/>
  <c r="J1030" i="1"/>
  <c r="D1029" i="1"/>
  <c r="W1027" i="1"/>
  <c r="G1027" i="1"/>
  <c r="B1026" i="1"/>
  <c r="F1024" i="1"/>
  <c r="J1022" i="1"/>
  <c r="D1021" i="1"/>
  <c r="W1019" i="1"/>
  <c r="G1019" i="1"/>
  <c r="B1018" i="1"/>
  <c r="F1016" i="1"/>
  <c r="J1014" i="1"/>
  <c r="D1013" i="1"/>
  <c r="W1011" i="1"/>
  <c r="G1011" i="1"/>
  <c r="B1010" i="1"/>
  <c r="F1008" i="1"/>
  <c r="J1006" i="1"/>
  <c r="D1005" i="1"/>
  <c r="W1003" i="1"/>
  <c r="G1003" i="1"/>
  <c r="B1002" i="1"/>
  <c r="F1000" i="1"/>
  <c r="J998" i="1"/>
  <c r="D997" i="1"/>
  <c r="W995" i="1"/>
  <c r="G995" i="1"/>
  <c r="B994" i="1"/>
  <c r="F992" i="1"/>
  <c r="J990" i="1"/>
  <c r="D989" i="1"/>
  <c r="W987" i="1"/>
  <c r="G987" i="1"/>
  <c r="B986" i="1"/>
  <c r="F984" i="1"/>
  <c r="J982" i="1"/>
  <c r="D981" i="1"/>
  <c r="W979" i="1"/>
  <c r="G979" i="1"/>
  <c r="B978" i="1"/>
  <c r="F976" i="1"/>
  <c r="J974" i="1"/>
  <c r="D973" i="1"/>
  <c r="W971" i="1"/>
  <c r="G971" i="1"/>
  <c r="B970" i="1"/>
  <c r="F968" i="1"/>
  <c r="J966" i="1"/>
  <c r="D965" i="1"/>
  <c r="B964" i="1"/>
  <c r="G959" i="1"/>
  <c r="B956" i="1"/>
  <c r="G951" i="1"/>
  <c r="B948" i="1"/>
  <c r="G943" i="1"/>
  <c r="B940" i="1"/>
  <c r="G935" i="1"/>
  <c r="B932" i="1"/>
  <c r="G927" i="1"/>
  <c r="B924" i="1"/>
  <c r="G919" i="1"/>
  <c r="B916" i="1"/>
  <c r="G911" i="1"/>
  <c r="B908" i="1"/>
  <c r="G903" i="1"/>
  <c r="B900" i="1"/>
  <c r="F895" i="1"/>
  <c r="F891" i="1"/>
  <c r="F887" i="1"/>
  <c r="F883" i="1"/>
  <c r="F879" i="1"/>
  <c r="F875" i="1"/>
  <c r="F871" i="1"/>
  <c r="F867" i="1"/>
  <c r="F863" i="1"/>
  <c r="F859" i="1"/>
  <c r="F855" i="1"/>
  <c r="F851" i="1"/>
  <c r="K849" i="1"/>
  <c r="B849" i="1"/>
  <c r="E846" i="1"/>
  <c r="F842" i="1"/>
  <c r="K841" i="1"/>
  <c r="B841" i="1"/>
  <c r="E838" i="1"/>
  <c r="F834" i="1"/>
  <c r="K833" i="1"/>
  <c r="B833" i="1"/>
  <c r="E830" i="1"/>
  <c r="F826" i="1"/>
  <c r="K825" i="1"/>
  <c r="B825" i="1"/>
  <c r="E822" i="1"/>
  <c r="F818" i="1"/>
  <c r="K817" i="1"/>
  <c r="B817" i="1"/>
  <c r="E814" i="1"/>
  <c r="F810" i="1"/>
  <c r="K809" i="1"/>
  <c r="B809" i="1"/>
  <c r="E806" i="1"/>
  <c r="F802" i="1"/>
  <c r="K801" i="1"/>
  <c r="B801" i="1"/>
  <c r="E798" i="1"/>
  <c r="F794" i="1"/>
  <c r="K793" i="1"/>
  <c r="B793" i="1"/>
  <c r="I964" i="1"/>
  <c r="I956" i="1"/>
  <c r="I948" i="1"/>
  <c r="I940" i="1"/>
  <c r="I932" i="1"/>
  <c r="I924" i="1"/>
  <c r="I916" i="1"/>
  <c r="I908" i="1"/>
  <c r="I900" i="1"/>
  <c r="J892" i="1"/>
  <c r="J884" i="1"/>
  <c r="J876" i="1"/>
  <c r="J868" i="1"/>
  <c r="J860" i="1"/>
  <c r="J852" i="1"/>
  <c r="G845" i="1"/>
  <c r="G835" i="1"/>
  <c r="K831" i="1"/>
  <c r="D829" i="1"/>
  <c r="I827" i="1"/>
  <c r="I825" i="1"/>
  <c r="B823" i="1"/>
  <c r="G821" i="1"/>
  <c r="G817" i="1"/>
  <c r="G814" i="1"/>
  <c r="G813" i="1"/>
  <c r="K810" i="1"/>
  <c r="H809" i="1"/>
  <c r="I808" i="1"/>
  <c r="D805" i="1"/>
  <c r="F800" i="1"/>
  <c r="I796" i="1"/>
  <c r="J791" i="1"/>
  <c r="H787" i="1"/>
  <c r="H783" i="1"/>
  <c r="E774" i="1"/>
  <c r="H773" i="1"/>
  <c r="I772" i="1"/>
  <c r="E766" i="1"/>
  <c r="H765" i="1"/>
  <c r="I764" i="1"/>
  <c r="E758" i="1"/>
  <c r="H757" i="1"/>
  <c r="E755" i="1"/>
  <c r="E753" i="1"/>
  <c r="E751" i="1"/>
  <c r="F739" i="1"/>
  <c r="D737" i="1"/>
  <c r="I733" i="1"/>
  <c r="F731" i="1"/>
  <c r="I729" i="1"/>
  <c r="I725" i="1"/>
  <c r="I721" i="1"/>
  <c r="I717" i="1"/>
  <c r="I713" i="1"/>
  <c r="I709" i="1"/>
  <c r="I705" i="1"/>
  <c r="I701" i="1"/>
  <c r="I697" i="1"/>
  <c r="I693" i="1"/>
  <c r="I689" i="1"/>
  <c r="I685" i="1"/>
  <c r="I681" i="1"/>
  <c r="I677" i="1"/>
  <c r="I673" i="1"/>
  <c r="I669" i="1"/>
  <c r="I665" i="1"/>
  <c r="I661" i="1"/>
  <c r="I657" i="1"/>
  <c r="I653" i="1"/>
  <c r="D651" i="1"/>
  <c r="F649" i="1"/>
  <c r="I647" i="1"/>
  <c r="K645" i="1"/>
  <c r="B645" i="1"/>
  <c r="H644" i="1"/>
  <c r="D643" i="1"/>
  <c r="F641" i="1"/>
  <c r="I639" i="1"/>
  <c r="K637" i="1"/>
  <c r="B637" i="1"/>
  <c r="H636" i="1"/>
  <c r="D635" i="1"/>
  <c r="F633" i="1"/>
  <c r="I631" i="1"/>
  <c r="K629" i="1"/>
  <c r="B629" i="1"/>
  <c r="H628" i="1"/>
  <c r="D627" i="1"/>
  <c r="F625" i="1"/>
  <c r="I623" i="1"/>
  <c r="K621" i="1"/>
  <c r="B621" i="1"/>
  <c r="H620" i="1"/>
  <c r="D619" i="1"/>
  <c r="F617" i="1"/>
  <c r="I615" i="1"/>
  <c r="K613" i="1"/>
  <c r="B613" i="1"/>
  <c r="H612" i="1"/>
  <c r="D611" i="1"/>
  <c r="F609" i="1"/>
  <c r="I607" i="1"/>
  <c r="K605" i="1"/>
  <c r="B605" i="1"/>
  <c r="H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I844" i="1"/>
  <c r="I840" i="1"/>
  <c r="D837" i="1"/>
  <c r="I835" i="1"/>
  <c r="I833" i="1"/>
  <c r="B831" i="1"/>
  <c r="G829" i="1"/>
  <c r="G825" i="1"/>
  <c r="I823" i="1"/>
  <c r="G811" i="1"/>
  <c r="C810" i="1"/>
  <c r="G809" i="1"/>
  <c r="H806" i="1"/>
  <c r="C805" i="1"/>
  <c r="I801" i="1"/>
  <c r="D800" i="1"/>
  <c r="I788" i="1"/>
  <c r="I784" i="1"/>
  <c r="I780" i="1"/>
  <c r="H772" i="1"/>
  <c r="H764" i="1"/>
  <c r="E739" i="1"/>
  <c r="H733" i="1"/>
  <c r="E731" i="1"/>
  <c r="C651" i="1"/>
  <c r="E649" i="1"/>
  <c r="H647" i="1"/>
  <c r="C643" i="1"/>
  <c r="E641" i="1"/>
  <c r="H639" i="1"/>
  <c r="C635" i="1"/>
  <c r="E633" i="1"/>
  <c r="H631" i="1"/>
  <c r="C627" i="1"/>
  <c r="E625" i="1"/>
  <c r="H623" i="1"/>
  <c r="C619" i="1"/>
  <c r="E617" i="1"/>
  <c r="H615" i="1"/>
  <c r="C611" i="1"/>
  <c r="E609" i="1"/>
  <c r="H607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J890" i="1"/>
  <c r="J882" i="1"/>
  <c r="J874" i="1"/>
  <c r="J866" i="1"/>
  <c r="J858" i="1"/>
  <c r="J850" i="1"/>
  <c r="B839" i="1"/>
  <c r="G837" i="1"/>
  <c r="G833" i="1"/>
  <c r="I831" i="1"/>
  <c r="J820" i="1"/>
  <c r="W813" i="1"/>
  <c r="F811" i="1"/>
  <c r="B810" i="1"/>
  <c r="G806" i="1"/>
  <c r="G805" i="1"/>
  <c r="K802" i="1"/>
  <c r="H801" i="1"/>
  <c r="I800" i="1"/>
  <c r="D797" i="1"/>
  <c r="F792" i="1"/>
  <c r="H788" i="1"/>
  <c r="H784" i="1"/>
  <c r="H780" i="1"/>
  <c r="I778" i="1"/>
  <c r="E772" i="1"/>
  <c r="I770" i="1"/>
  <c r="E764" i="1"/>
  <c r="I762" i="1"/>
  <c r="I756" i="1"/>
  <c r="I754" i="1"/>
  <c r="I752" i="1"/>
  <c r="I750" i="1"/>
  <c r="I748" i="1"/>
  <c r="I746" i="1"/>
  <c r="I744" i="1"/>
  <c r="I742" i="1"/>
  <c r="I740" i="1"/>
  <c r="D739" i="1"/>
  <c r="I735" i="1"/>
  <c r="H734" i="1"/>
  <c r="F733" i="1"/>
  <c r="E732" i="1"/>
  <c r="D731" i="1"/>
  <c r="D730" i="1"/>
  <c r="F729" i="1"/>
  <c r="I728" i="1"/>
  <c r="D726" i="1"/>
  <c r="F725" i="1"/>
  <c r="I724" i="1"/>
  <c r="D722" i="1"/>
  <c r="F721" i="1"/>
  <c r="I720" i="1"/>
  <c r="D718" i="1"/>
  <c r="F717" i="1"/>
  <c r="I716" i="1"/>
  <c r="D714" i="1"/>
  <c r="F713" i="1"/>
  <c r="I712" i="1"/>
  <c r="D710" i="1"/>
  <c r="F709" i="1"/>
  <c r="I708" i="1"/>
  <c r="D706" i="1"/>
  <c r="F705" i="1"/>
  <c r="I704" i="1"/>
  <c r="D702" i="1"/>
  <c r="F701" i="1"/>
  <c r="I700" i="1"/>
  <c r="D698" i="1"/>
  <c r="F697" i="1"/>
  <c r="I696" i="1"/>
  <c r="D694" i="1"/>
  <c r="F693" i="1"/>
  <c r="I692" i="1"/>
  <c r="D690" i="1"/>
  <c r="F689" i="1"/>
  <c r="I688" i="1"/>
  <c r="D686" i="1"/>
  <c r="F685" i="1"/>
  <c r="I684" i="1"/>
  <c r="D682" i="1"/>
  <c r="F681" i="1"/>
  <c r="I680" i="1"/>
  <c r="D678" i="1"/>
  <c r="F677" i="1"/>
  <c r="I676" i="1"/>
  <c r="D674" i="1"/>
  <c r="F673" i="1"/>
  <c r="I672" i="1"/>
  <c r="D670" i="1"/>
  <c r="F669" i="1"/>
  <c r="I668" i="1"/>
  <c r="D666" i="1"/>
  <c r="F665" i="1"/>
  <c r="I664" i="1"/>
  <c r="D662" i="1"/>
  <c r="F661" i="1"/>
  <c r="I660" i="1"/>
  <c r="D658" i="1"/>
  <c r="F657" i="1"/>
  <c r="I656" i="1"/>
  <c r="D654" i="1"/>
  <c r="F653" i="1"/>
  <c r="I652" i="1"/>
  <c r="B651" i="1"/>
  <c r="H650" i="1"/>
  <c r="D649" i="1"/>
  <c r="F647" i="1"/>
  <c r="C646" i="1"/>
  <c r="I645" i="1"/>
  <c r="E644" i="1"/>
  <c r="K643" i="1"/>
  <c r="B643" i="1"/>
  <c r="H642" i="1"/>
  <c r="D641" i="1"/>
  <c r="F639" i="1"/>
  <c r="C638" i="1"/>
  <c r="I637" i="1"/>
  <c r="E636" i="1"/>
  <c r="K635" i="1"/>
  <c r="B635" i="1"/>
  <c r="H634" i="1"/>
  <c r="D633" i="1"/>
  <c r="F631" i="1"/>
  <c r="C630" i="1"/>
  <c r="I629" i="1"/>
  <c r="E628" i="1"/>
  <c r="K627" i="1"/>
  <c r="B627" i="1"/>
  <c r="H626" i="1"/>
  <c r="D625" i="1"/>
  <c r="F623" i="1"/>
  <c r="C622" i="1"/>
  <c r="I621" i="1"/>
  <c r="E620" i="1"/>
  <c r="K619" i="1"/>
  <c r="B619" i="1"/>
  <c r="H618" i="1"/>
  <c r="D617" i="1"/>
  <c r="F615" i="1"/>
  <c r="C614" i="1"/>
  <c r="I613" i="1"/>
  <c r="E612" i="1"/>
  <c r="K611" i="1"/>
  <c r="B611" i="1"/>
  <c r="H610" i="1"/>
  <c r="D609" i="1"/>
  <c r="F607" i="1"/>
  <c r="C606" i="1"/>
  <c r="I605" i="1"/>
  <c r="E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W961" i="1"/>
  <c r="W953" i="1"/>
  <c r="W945" i="1"/>
  <c r="W937" i="1"/>
  <c r="W929" i="1"/>
  <c r="W921" i="1"/>
  <c r="W913" i="1"/>
  <c r="W905" i="1"/>
  <c r="G849" i="1"/>
  <c r="I843" i="1"/>
  <c r="I839" i="1"/>
  <c r="H822" i="1"/>
  <c r="C818" i="1"/>
  <c r="I811" i="1"/>
  <c r="W808" i="1"/>
  <c r="G803" i="1"/>
  <c r="C802" i="1"/>
  <c r="G801" i="1"/>
  <c r="H798" i="1"/>
  <c r="C797" i="1"/>
  <c r="I793" i="1"/>
  <c r="D792" i="1"/>
  <c r="I960" i="1"/>
  <c r="I952" i="1"/>
  <c r="I944" i="1"/>
  <c r="I936" i="1"/>
  <c r="I928" i="1"/>
  <c r="I920" i="1"/>
  <c r="I912" i="1"/>
  <c r="I904" i="1"/>
  <c r="J896" i="1"/>
  <c r="J888" i="1"/>
  <c r="J880" i="1"/>
  <c r="J872" i="1"/>
  <c r="J864" i="1"/>
  <c r="J856" i="1"/>
  <c r="J836" i="1"/>
  <c r="H830" i="1"/>
  <c r="C826" i="1"/>
  <c r="F824" i="1"/>
  <c r="F816" i="1"/>
  <c r="I812" i="1"/>
  <c r="W805" i="1"/>
  <c r="F803" i="1"/>
  <c r="B802" i="1"/>
  <c r="G798" i="1"/>
  <c r="G797" i="1"/>
  <c r="K794" i="1"/>
  <c r="H793" i="1"/>
  <c r="I792" i="1"/>
  <c r="H789" i="1"/>
  <c r="H785" i="1"/>
  <c r="H781" i="1"/>
  <c r="E778" i="1"/>
  <c r="H777" i="1"/>
  <c r="I776" i="1"/>
  <c r="E770" i="1"/>
  <c r="H769" i="1"/>
  <c r="I768" i="1"/>
  <c r="E762" i="1"/>
  <c r="H761" i="1"/>
  <c r="I760" i="1"/>
  <c r="E756" i="1"/>
  <c r="E754" i="1"/>
  <c r="E752" i="1"/>
  <c r="E750" i="1"/>
  <c r="E748" i="1"/>
  <c r="E746" i="1"/>
  <c r="E744" i="1"/>
  <c r="E742" i="1"/>
  <c r="E740" i="1"/>
  <c r="I737" i="1"/>
  <c r="H736" i="1"/>
  <c r="F735" i="1"/>
  <c r="E734" i="1"/>
  <c r="D733" i="1"/>
  <c r="D729" i="1"/>
  <c r="F728" i="1"/>
  <c r="D725" i="1"/>
  <c r="F724" i="1"/>
  <c r="D721" i="1"/>
  <c r="F720" i="1"/>
  <c r="D717" i="1"/>
  <c r="F716" i="1"/>
  <c r="D713" i="1"/>
  <c r="F712" i="1"/>
  <c r="D709" i="1"/>
  <c r="F708" i="1"/>
  <c r="D705" i="1"/>
  <c r="F704" i="1"/>
  <c r="D701" i="1"/>
  <c r="F700" i="1"/>
  <c r="D697" i="1"/>
  <c r="F696" i="1"/>
  <c r="D693" i="1"/>
  <c r="F692" i="1"/>
  <c r="D689" i="1"/>
  <c r="F688" i="1"/>
  <c r="D685" i="1"/>
  <c r="F684" i="1"/>
  <c r="D681" i="1"/>
  <c r="F680" i="1"/>
  <c r="D677" i="1"/>
  <c r="F676" i="1"/>
  <c r="D673" i="1"/>
  <c r="F672" i="1"/>
  <c r="D669" i="1"/>
  <c r="F668" i="1"/>
  <c r="D665" i="1"/>
  <c r="F664" i="1"/>
  <c r="D661" i="1"/>
  <c r="F660" i="1"/>
  <c r="D657" i="1"/>
  <c r="F656" i="1"/>
  <c r="D653" i="1"/>
  <c r="F652" i="1"/>
  <c r="I651" i="1"/>
  <c r="E650" i="1"/>
  <c r="K649" i="1"/>
  <c r="B649" i="1"/>
  <c r="D647" i="1"/>
  <c r="F645" i="1"/>
  <c r="C644" i="1"/>
  <c r="I643" i="1"/>
  <c r="E642" i="1"/>
  <c r="K641" i="1"/>
  <c r="B641" i="1"/>
  <c r="D639" i="1"/>
  <c r="F637" i="1"/>
  <c r="C636" i="1"/>
  <c r="I635" i="1"/>
  <c r="E634" i="1"/>
  <c r="K633" i="1"/>
  <c r="B633" i="1"/>
  <c r="D631" i="1"/>
  <c r="F629" i="1"/>
  <c r="C628" i="1"/>
  <c r="I627" i="1"/>
  <c r="E626" i="1"/>
  <c r="K625" i="1"/>
  <c r="B625" i="1"/>
  <c r="D623" i="1"/>
  <c r="F621" i="1"/>
  <c r="C620" i="1"/>
  <c r="I619" i="1"/>
  <c r="E618" i="1"/>
  <c r="K617" i="1"/>
  <c r="B617" i="1"/>
  <c r="D615" i="1"/>
  <c r="F613" i="1"/>
  <c r="C612" i="1"/>
  <c r="I611" i="1"/>
  <c r="E610" i="1"/>
  <c r="K609" i="1"/>
  <c r="B609" i="1"/>
  <c r="D607" i="1"/>
  <c r="F605" i="1"/>
  <c r="C604" i="1"/>
  <c r="J603" i="1"/>
  <c r="B603" i="1"/>
  <c r="J602" i="1"/>
  <c r="B602" i="1"/>
  <c r="J601" i="1"/>
  <c r="B601" i="1"/>
  <c r="J600" i="1"/>
  <c r="B600" i="1"/>
  <c r="J599" i="1"/>
  <c r="B599" i="1"/>
  <c r="J598" i="1"/>
  <c r="B598" i="1"/>
  <c r="J597" i="1"/>
  <c r="B597" i="1"/>
  <c r="J596" i="1"/>
  <c r="B596" i="1"/>
  <c r="J595" i="1"/>
  <c r="B595" i="1"/>
  <c r="J594" i="1"/>
  <c r="B594" i="1"/>
  <c r="J593" i="1"/>
  <c r="B593" i="1"/>
  <c r="J592" i="1"/>
  <c r="B592" i="1"/>
  <c r="J591" i="1"/>
  <c r="B591" i="1"/>
  <c r="J590" i="1"/>
  <c r="B590" i="1"/>
  <c r="J589" i="1"/>
  <c r="B589" i="1"/>
  <c r="J588" i="1"/>
  <c r="B588" i="1"/>
  <c r="J587" i="1"/>
  <c r="B587" i="1"/>
  <c r="J586" i="1"/>
  <c r="B586" i="1"/>
  <c r="J585" i="1"/>
  <c r="B585" i="1"/>
  <c r="J584" i="1"/>
  <c r="B584" i="1"/>
  <c r="J583" i="1"/>
  <c r="B583" i="1"/>
  <c r="J582" i="1"/>
  <c r="B582" i="1"/>
  <c r="J581" i="1"/>
  <c r="B581" i="1"/>
  <c r="J580" i="1"/>
  <c r="B580" i="1"/>
  <c r="J579" i="1"/>
  <c r="B579" i="1"/>
  <c r="J578" i="1"/>
  <c r="B578" i="1"/>
  <c r="J577" i="1"/>
  <c r="B577" i="1"/>
  <c r="J576" i="1"/>
  <c r="B576" i="1"/>
  <c r="J575" i="1"/>
  <c r="B575" i="1"/>
  <c r="J574" i="1"/>
  <c r="B574" i="1"/>
  <c r="J573" i="1"/>
  <c r="B573" i="1"/>
  <c r="J572" i="1"/>
  <c r="B572" i="1"/>
  <c r="J571" i="1"/>
  <c r="B571" i="1"/>
  <c r="J570" i="1"/>
  <c r="B570" i="1"/>
  <c r="J569" i="1"/>
  <c r="B569" i="1"/>
  <c r="J568" i="1"/>
  <c r="B568" i="1"/>
  <c r="J567" i="1"/>
  <c r="B567" i="1"/>
  <c r="J566" i="1"/>
  <c r="B566" i="1"/>
  <c r="J565" i="1"/>
  <c r="B565" i="1"/>
  <c r="J564" i="1"/>
  <c r="B564" i="1"/>
  <c r="J563" i="1"/>
  <c r="B563" i="1"/>
  <c r="J562" i="1"/>
  <c r="B562" i="1"/>
  <c r="J561" i="1"/>
  <c r="B561" i="1"/>
  <c r="J560" i="1"/>
  <c r="B560" i="1"/>
  <c r="J559" i="1"/>
  <c r="B559" i="1"/>
  <c r="J558" i="1"/>
  <c r="B558" i="1"/>
  <c r="J557" i="1"/>
  <c r="B557" i="1"/>
  <c r="J556" i="1"/>
  <c r="B556" i="1"/>
  <c r="I848" i="1"/>
  <c r="H838" i="1"/>
  <c r="C834" i="1"/>
  <c r="F832" i="1"/>
  <c r="I824" i="1"/>
  <c r="W821" i="1"/>
  <c r="D816" i="1"/>
  <c r="J804" i="1"/>
  <c r="I803" i="1"/>
  <c r="W800" i="1"/>
  <c r="G795" i="1"/>
  <c r="C794" i="1"/>
  <c r="G793" i="1"/>
  <c r="I790" i="1"/>
  <c r="I786" i="1"/>
  <c r="I782" i="1"/>
  <c r="H776" i="1"/>
  <c r="H768" i="1"/>
  <c r="H760" i="1"/>
  <c r="E735" i="1"/>
  <c r="H651" i="1"/>
  <c r="C647" i="1"/>
  <c r="H643" i="1"/>
  <c r="C639" i="1"/>
  <c r="H635" i="1"/>
  <c r="C631" i="1"/>
  <c r="H627" i="1"/>
  <c r="C623" i="1"/>
  <c r="H619" i="1"/>
  <c r="C615" i="1"/>
  <c r="H611" i="1"/>
  <c r="C607" i="1"/>
  <c r="W603" i="1"/>
  <c r="W958" i="1"/>
  <c r="W950" i="1"/>
  <c r="W942" i="1"/>
  <c r="W934" i="1"/>
  <c r="W926" i="1"/>
  <c r="W918" i="1"/>
  <c r="W910" i="1"/>
  <c r="W902" i="1"/>
  <c r="J894" i="1"/>
  <c r="J886" i="1"/>
  <c r="J878" i="1"/>
  <c r="J870" i="1"/>
  <c r="J862" i="1"/>
  <c r="J854" i="1"/>
  <c r="I847" i="1"/>
  <c r="I832" i="1"/>
  <c r="W829" i="1"/>
  <c r="G819" i="1"/>
  <c r="I816" i="1"/>
  <c r="D813" i="1"/>
  <c r="F808" i="1"/>
  <c r="I804" i="1"/>
  <c r="W797" i="1"/>
  <c r="F795" i="1"/>
  <c r="B794" i="1"/>
  <c r="H790" i="1"/>
  <c r="H786" i="1"/>
  <c r="H782" i="1"/>
  <c r="E776" i="1"/>
  <c r="I774" i="1"/>
  <c r="E768" i="1"/>
  <c r="I766" i="1"/>
  <c r="E760" i="1"/>
  <c r="I758" i="1"/>
  <c r="I739" i="1"/>
  <c r="F737" i="1"/>
  <c r="D735" i="1"/>
  <c r="I731" i="1"/>
  <c r="F651" i="1"/>
  <c r="I649" i="1"/>
  <c r="K647" i="1"/>
  <c r="B647" i="1"/>
  <c r="D645" i="1"/>
  <c r="F643" i="1"/>
  <c r="I641" i="1"/>
  <c r="K639" i="1"/>
  <c r="B639" i="1"/>
  <c r="D637" i="1"/>
  <c r="F635" i="1"/>
  <c r="I633" i="1"/>
  <c r="K631" i="1"/>
  <c r="B631" i="1"/>
  <c r="D629" i="1"/>
  <c r="F627" i="1"/>
  <c r="I625" i="1"/>
  <c r="K623" i="1"/>
  <c r="B623" i="1"/>
  <c r="D621" i="1"/>
  <c r="F619" i="1"/>
  <c r="I617" i="1"/>
  <c r="K615" i="1"/>
  <c r="B615" i="1"/>
  <c r="D613" i="1"/>
  <c r="F611" i="1"/>
  <c r="I609" i="1"/>
  <c r="K607" i="1"/>
  <c r="B607" i="1"/>
  <c r="D605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W957" i="1"/>
  <c r="W949" i="1"/>
  <c r="W941" i="1"/>
  <c r="W933" i="1"/>
  <c r="W925" i="1"/>
  <c r="W917" i="1"/>
  <c r="W909" i="1"/>
  <c r="W901" i="1"/>
  <c r="G841" i="1"/>
  <c r="W837" i="1"/>
  <c r="G827" i="1"/>
  <c r="K823" i="1"/>
  <c r="D821" i="1"/>
  <c r="I819" i="1"/>
  <c r="I817" i="1"/>
  <c r="H814" i="1"/>
  <c r="C813" i="1"/>
  <c r="I809" i="1"/>
  <c r="D808" i="1"/>
  <c r="I795" i="1"/>
  <c r="W792" i="1"/>
  <c r="E643" i="1"/>
  <c r="E635" i="1"/>
  <c r="E627" i="1"/>
  <c r="E619" i="1"/>
  <c r="E611" i="1"/>
  <c r="I755" i="1"/>
  <c r="I747" i="1"/>
  <c r="K727" i="1"/>
  <c r="K719" i="1"/>
  <c r="K711" i="1"/>
  <c r="K703" i="1"/>
  <c r="K695" i="1"/>
  <c r="K687" i="1"/>
  <c r="K679" i="1"/>
  <c r="K671" i="1"/>
  <c r="K663" i="1"/>
  <c r="K655" i="1"/>
  <c r="I638" i="1"/>
  <c r="I622" i="1"/>
  <c r="I606" i="1"/>
  <c r="K601" i="1"/>
  <c r="K597" i="1"/>
  <c r="K593" i="1"/>
  <c r="K589" i="1"/>
  <c r="K585" i="1"/>
  <c r="K581" i="1"/>
  <c r="K577" i="1"/>
  <c r="D572" i="1"/>
  <c r="K569" i="1"/>
  <c r="D564" i="1"/>
  <c r="K561" i="1"/>
  <c r="D556" i="1"/>
  <c r="B555" i="1"/>
  <c r="H554" i="1"/>
  <c r="B551" i="1"/>
  <c r="H550" i="1"/>
  <c r="B547" i="1"/>
  <c r="H546" i="1"/>
  <c r="B543" i="1"/>
  <c r="H542" i="1"/>
  <c r="B539" i="1"/>
  <c r="H538" i="1"/>
  <c r="B535" i="1"/>
  <c r="H534" i="1"/>
  <c r="B531" i="1"/>
  <c r="H530" i="1"/>
  <c r="B527" i="1"/>
  <c r="H526" i="1"/>
  <c r="B523" i="1"/>
  <c r="H522" i="1"/>
  <c r="B519" i="1"/>
  <c r="H518" i="1"/>
  <c r="B515" i="1"/>
  <c r="H514" i="1"/>
  <c r="B511" i="1"/>
  <c r="H510" i="1"/>
  <c r="B507" i="1"/>
  <c r="H506" i="1"/>
  <c r="B503" i="1"/>
  <c r="H502" i="1"/>
  <c r="K501" i="1"/>
  <c r="J500" i="1"/>
  <c r="D499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H192" i="1"/>
  <c r="H185" i="1"/>
  <c r="H182" i="1"/>
  <c r="H176" i="1"/>
  <c r="H172" i="1"/>
  <c r="H156" i="1"/>
  <c r="H151" i="1"/>
  <c r="H138" i="1"/>
  <c r="H129" i="1"/>
  <c r="H118" i="1"/>
  <c r="H114" i="1"/>
  <c r="H108" i="1"/>
  <c r="H96" i="1"/>
  <c r="H80" i="1"/>
  <c r="H72" i="1"/>
  <c r="H40" i="1"/>
  <c r="H28" i="1"/>
  <c r="H25" i="1"/>
  <c r="H22" i="1"/>
  <c r="H19" i="1"/>
  <c r="H7" i="1"/>
  <c r="J796" i="1"/>
  <c r="I787" i="1"/>
  <c r="I783" i="1"/>
  <c r="K726" i="1"/>
  <c r="K718" i="1"/>
  <c r="K710" i="1"/>
  <c r="K702" i="1"/>
  <c r="K694" i="1"/>
  <c r="K686" i="1"/>
  <c r="K678" i="1"/>
  <c r="K670" i="1"/>
  <c r="K662" i="1"/>
  <c r="K654" i="1"/>
  <c r="H649" i="1"/>
  <c r="H637" i="1"/>
  <c r="H633" i="1"/>
  <c r="H621" i="1"/>
  <c r="H617" i="1"/>
  <c r="H605" i="1"/>
  <c r="D575" i="1"/>
  <c r="K572" i="1"/>
  <c r="D567" i="1"/>
  <c r="K564" i="1"/>
  <c r="D559" i="1"/>
  <c r="K556" i="1"/>
  <c r="K555" i="1"/>
  <c r="D554" i="1"/>
  <c r="J553" i="1"/>
  <c r="K551" i="1"/>
  <c r="D550" i="1"/>
  <c r="J549" i="1"/>
  <c r="K547" i="1"/>
  <c r="D546" i="1"/>
  <c r="J545" i="1"/>
  <c r="K543" i="1"/>
  <c r="D542" i="1"/>
  <c r="J541" i="1"/>
  <c r="K539" i="1"/>
  <c r="D538" i="1"/>
  <c r="J537" i="1"/>
  <c r="K535" i="1"/>
  <c r="D534" i="1"/>
  <c r="J533" i="1"/>
  <c r="K531" i="1"/>
  <c r="D530" i="1"/>
  <c r="J529" i="1"/>
  <c r="K527" i="1"/>
  <c r="D526" i="1"/>
  <c r="J525" i="1"/>
  <c r="K523" i="1"/>
  <c r="D522" i="1"/>
  <c r="J521" i="1"/>
  <c r="K519" i="1"/>
  <c r="D518" i="1"/>
  <c r="J517" i="1"/>
  <c r="K515" i="1"/>
  <c r="D514" i="1"/>
  <c r="J513" i="1"/>
  <c r="K511" i="1"/>
  <c r="D510" i="1"/>
  <c r="J509" i="1"/>
  <c r="K507" i="1"/>
  <c r="D506" i="1"/>
  <c r="J505" i="1"/>
  <c r="K503" i="1"/>
  <c r="D502" i="1"/>
  <c r="H500" i="1"/>
  <c r="B499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J364" i="1"/>
  <c r="E362" i="1"/>
  <c r="H361" i="1"/>
  <c r="J360" i="1"/>
  <c r="E358" i="1"/>
  <c r="H357" i="1"/>
  <c r="J356" i="1"/>
  <c r="E354" i="1"/>
  <c r="H353" i="1"/>
  <c r="J352" i="1"/>
  <c r="E350" i="1"/>
  <c r="H349" i="1"/>
  <c r="J348" i="1"/>
  <c r="E346" i="1"/>
  <c r="H345" i="1"/>
  <c r="J344" i="1"/>
  <c r="E342" i="1"/>
  <c r="H341" i="1"/>
  <c r="J340" i="1"/>
  <c r="E338" i="1"/>
  <c r="H337" i="1"/>
  <c r="J336" i="1"/>
  <c r="E334" i="1"/>
  <c r="H333" i="1"/>
  <c r="J332" i="1"/>
  <c r="E330" i="1"/>
  <c r="H329" i="1"/>
  <c r="J328" i="1"/>
  <c r="E326" i="1"/>
  <c r="H325" i="1"/>
  <c r="J324" i="1"/>
  <c r="E322" i="1"/>
  <c r="H321" i="1"/>
  <c r="J320" i="1"/>
  <c r="E318" i="1"/>
  <c r="H317" i="1"/>
  <c r="J316" i="1"/>
  <c r="E314" i="1"/>
  <c r="H313" i="1"/>
  <c r="J312" i="1"/>
  <c r="E310" i="1"/>
  <c r="H309" i="1"/>
  <c r="J308" i="1"/>
  <c r="E306" i="1"/>
  <c r="H305" i="1"/>
  <c r="J304" i="1"/>
  <c r="E302" i="1"/>
  <c r="H301" i="1"/>
  <c r="J300" i="1"/>
  <c r="E298" i="1"/>
  <c r="H297" i="1"/>
  <c r="J296" i="1"/>
  <c r="E294" i="1"/>
  <c r="H293" i="1"/>
  <c r="J292" i="1"/>
  <c r="E290" i="1"/>
  <c r="H289" i="1"/>
  <c r="J288" i="1"/>
  <c r="E286" i="1"/>
  <c r="H285" i="1"/>
  <c r="J284" i="1"/>
  <c r="E282" i="1"/>
  <c r="H281" i="1"/>
  <c r="H174" i="1"/>
  <c r="H162" i="1"/>
  <c r="H148" i="1"/>
  <c r="H141" i="1"/>
  <c r="H137" i="1"/>
  <c r="H123" i="1"/>
  <c r="H116" i="1"/>
  <c r="H113" i="1"/>
  <c r="H109" i="1"/>
  <c r="H106" i="1"/>
  <c r="H92" i="1"/>
  <c r="H75" i="1"/>
  <c r="H64" i="1"/>
  <c r="H49" i="1"/>
  <c r="H35" i="1"/>
  <c r="H14" i="1"/>
  <c r="H6" i="1"/>
  <c r="H3" i="1"/>
  <c r="K791" i="1"/>
  <c r="I753" i="1"/>
  <c r="I745" i="1"/>
  <c r="K725" i="1"/>
  <c r="K717" i="1"/>
  <c r="K709" i="1"/>
  <c r="K701" i="1"/>
  <c r="K693" i="1"/>
  <c r="K685" i="1"/>
  <c r="K677" i="1"/>
  <c r="K669" i="1"/>
  <c r="K661" i="1"/>
  <c r="K653" i="1"/>
  <c r="I648" i="1"/>
  <c r="I632" i="1"/>
  <c r="I616" i="1"/>
  <c r="K600" i="1"/>
  <c r="K596" i="1"/>
  <c r="K592" i="1"/>
  <c r="K588" i="1"/>
  <c r="K584" i="1"/>
  <c r="K580" i="1"/>
  <c r="K575" i="1"/>
  <c r="D570" i="1"/>
  <c r="K567" i="1"/>
  <c r="D562" i="1"/>
  <c r="K559" i="1"/>
  <c r="B554" i="1"/>
  <c r="H553" i="1"/>
  <c r="B550" i="1"/>
  <c r="H549" i="1"/>
  <c r="B546" i="1"/>
  <c r="H545" i="1"/>
  <c r="B542" i="1"/>
  <c r="H541" i="1"/>
  <c r="B538" i="1"/>
  <c r="H537" i="1"/>
  <c r="B534" i="1"/>
  <c r="H533" i="1"/>
  <c r="B530" i="1"/>
  <c r="H529" i="1"/>
  <c r="B526" i="1"/>
  <c r="H525" i="1"/>
  <c r="B522" i="1"/>
  <c r="H521" i="1"/>
  <c r="B518" i="1"/>
  <c r="H517" i="1"/>
  <c r="B514" i="1"/>
  <c r="H513" i="1"/>
  <c r="B510" i="1"/>
  <c r="H509" i="1"/>
  <c r="B506" i="1"/>
  <c r="H505" i="1"/>
  <c r="B502" i="1"/>
  <c r="F500" i="1"/>
  <c r="K499" i="1"/>
  <c r="J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I364" i="1"/>
  <c r="D362" i="1"/>
  <c r="F361" i="1"/>
  <c r="I360" i="1"/>
  <c r="D358" i="1"/>
  <c r="F357" i="1"/>
  <c r="I356" i="1"/>
  <c r="D354" i="1"/>
  <c r="F353" i="1"/>
  <c r="I352" i="1"/>
  <c r="D350" i="1"/>
  <c r="F349" i="1"/>
  <c r="I348" i="1"/>
  <c r="D346" i="1"/>
  <c r="F345" i="1"/>
  <c r="I344" i="1"/>
  <c r="D342" i="1"/>
  <c r="F341" i="1"/>
  <c r="I340" i="1"/>
  <c r="D338" i="1"/>
  <c r="F337" i="1"/>
  <c r="I336" i="1"/>
  <c r="D334" i="1"/>
  <c r="F333" i="1"/>
  <c r="I332" i="1"/>
  <c r="D330" i="1"/>
  <c r="F329" i="1"/>
  <c r="I328" i="1"/>
  <c r="D326" i="1"/>
  <c r="F325" i="1"/>
  <c r="I324" i="1"/>
  <c r="D322" i="1"/>
  <c r="F321" i="1"/>
  <c r="I320" i="1"/>
  <c r="D318" i="1"/>
  <c r="F317" i="1"/>
  <c r="I316" i="1"/>
  <c r="D314" i="1"/>
  <c r="F313" i="1"/>
  <c r="I312" i="1"/>
  <c r="D310" i="1"/>
  <c r="F309" i="1"/>
  <c r="I308" i="1"/>
  <c r="D306" i="1"/>
  <c r="F305" i="1"/>
  <c r="I304" i="1"/>
  <c r="D302" i="1"/>
  <c r="F301" i="1"/>
  <c r="I300" i="1"/>
  <c r="D298" i="1"/>
  <c r="F297" i="1"/>
  <c r="I296" i="1"/>
  <c r="D294" i="1"/>
  <c r="F293" i="1"/>
  <c r="I292" i="1"/>
  <c r="D290" i="1"/>
  <c r="F289" i="1"/>
  <c r="I288" i="1"/>
  <c r="D286" i="1"/>
  <c r="F285" i="1"/>
  <c r="I284" i="1"/>
  <c r="D282" i="1"/>
  <c r="F281" i="1"/>
  <c r="I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0" i="1"/>
  <c r="H199" i="1"/>
  <c r="H198" i="1"/>
  <c r="H197" i="1"/>
  <c r="H196" i="1"/>
  <c r="H195" i="1"/>
  <c r="H194" i="1"/>
  <c r="H191" i="1"/>
  <c r="H178" i="1"/>
  <c r="H152" i="1"/>
  <c r="H145" i="1"/>
  <c r="H142" i="1"/>
  <c r="H139" i="1"/>
  <c r="H136" i="1"/>
  <c r="H133" i="1"/>
  <c r="H125" i="1"/>
  <c r="H122" i="1"/>
  <c r="H97" i="1"/>
  <c r="H94" i="1"/>
  <c r="H91" i="1"/>
  <c r="H88" i="1"/>
  <c r="H85" i="1"/>
  <c r="H82" i="1"/>
  <c r="H74" i="1"/>
  <c r="H71" i="1"/>
  <c r="H51" i="1"/>
  <c r="H45" i="1"/>
  <c r="H11" i="1"/>
  <c r="K724" i="1"/>
  <c r="K716" i="1"/>
  <c r="K708" i="1"/>
  <c r="K700" i="1"/>
  <c r="K692" i="1"/>
  <c r="K684" i="1"/>
  <c r="K676" i="1"/>
  <c r="K668" i="1"/>
  <c r="K660" i="1"/>
  <c r="K652" i="1"/>
  <c r="I642" i="1"/>
  <c r="I636" i="1"/>
  <c r="I626" i="1"/>
  <c r="I620" i="1"/>
  <c r="I610" i="1"/>
  <c r="I604" i="1"/>
  <c r="D573" i="1"/>
  <c r="K570" i="1"/>
  <c r="D565" i="1"/>
  <c r="K562" i="1"/>
  <c r="D557" i="1"/>
  <c r="K554" i="1"/>
  <c r="D553" i="1"/>
  <c r="J552" i="1"/>
  <c r="K550" i="1"/>
  <c r="D549" i="1"/>
  <c r="J548" i="1"/>
  <c r="K546" i="1"/>
  <c r="D545" i="1"/>
  <c r="J544" i="1"/>
  <c r="K542" i="1"/>
  <c r="D541" i="1"/>
  <c r="J540" i="1"/>
  <c r="K538" i="1"/>
  <c r="D537" i="1"/>
  <c r="J536" i="1"/>
  <c r="K534" i="1"/>
  <c r="D533" i="1"/>
  <c r="J532" i="1"/>
  <c r="K530" i="1"/>
  <c r="D529" i="1"/>
  <c r="J528" i="1"/>
  <c r="K526" i="1"/>
  <c r="D525" i="1"/>
  <c r="J524" i="1"/>
  <c r="K522" i="1"/>
  <c r="D521" i="1"/>
  <c r="J520" i="1"/>
  <c r="K518" i="1"/>
  <c r="D517" i="1"/>
  <c r="J516" i="1"/>
  <c r="K514" i="1"/>
  <c r="D513" i="1"/>
  <c r="J512" i="1"/>
  <c r="K510" i="1"/>
  <c r="D509" i="1"/>
  <c r="J508" i="1"/>
  <c r="K506" i="1"/>
  <c r="D505" i="1"/>
  <c r="J504" i="1"/>
  <c r="K502" i="1"/>
  <c r="J501" i="1"/>
  <c r="D500" i="1"/>
  <c r="H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C257" i="1"/>
  <c r="K244" i="1"/>
  <c r="K241" i="1"/>
  <c r="C239" i="1"/>
  <c r="K237" i="1"/>
  <c r="K235" i="1"/>
  <c r="C233" i="1"/>
  <c r="K230" i="1"/>
  <c r="C228" i="1"/>
  <c r="K226" i="1"/>
  <c r="K223" i="1"/>
  <c r="C222" i="1"/>
  <c r="C220" i="1"/>
  <c r="K217" i="1"/>
  <c r="C216" i="1"/>
  <c r="K214" i="1"/>
  <c r="K212" i="1"/>
  <c r="C210" i="1"/>
  <c r="C208" i="1"/>
  <c r="K206" i="1"/>
  <c r="C204" i="1"/>
  <c r="K202" i="1"/>
  <c r="K200" i="1"/>
  <c r="K198" i="1"/>
  <c r="K196" i="1"/>
  <c r="C194" i="1"/>
  <c r="K191" i="1"/>
  <c r="K187" i="1"/>
  <c r="K185" i="1"/>
  <c r="K182" i="1"/>
  <c r="C181" i="1"/>
  <c r="K179" i="1"/>
  <c r="K176" i="1"/>
  <c r="K174" i="1"/>
  <c r="K172" i="1"/>
  <c r="K170" i="1"/>
  <c r="C168" i="1"/>
  <c r="C166" i="1"/>
  <c r="C164" i="1"/>
  <c r="K161" i="1"/>
  <c r="C158" i="1"/>
  <c r="C156" i="1"/>
  <c r="C155" i="1"/>
  <c r="C153" i="1"/>
  <c r="K151" i="1"/>
  <c r="K148" i="1"/>
  <c r="K146" i="1"/>
  <c r="K144" i="1"/>
  <c r="K140" i="1"/>
  <c r="C137" i="1"/>
  <c r="C136" i="1"/>
  <c r="K134" i="1"/>
  <c r="K131" i="1"/>
  <c r="K129" i="1"/>
  <c r="K127" i="1"/>
  <c r="C125" i="1"/>
  <c r="K123" i="1"/>
  <c r="C120" i="1"/>
  <c r="K118" i="1"/>
  <c r="K116" i="1"/>
  <c r="K114" i="1"/>
  <c r="C112" i="1"/>
  <c r="K110" i="1"/>
  <c r="K108" i="1"/>
  <c r="K106" i="1"/>
  <c r="C104" i="1"/>
  <c r="K102" i="1"/>
  <c r="C100" i="1"/>
  <c r="K98" i="1"/>
  <c r="C96" i="1"/>
  <c r="K94" i="1"/>
  <c r="K92" i="1"/>
  <c r="C90" i="1"/>
  <c r="K88" i="1"/>
  <c r="C86" i="1"/>
  <c r="C83" i="1"/>
  <c r="C82" i="1"/>
  <c r="K80" i="1"/>
  <c r="K78" i="1"/>
  <c r="C76" i="1"/>
  <c r="K74" i="1"/>
  <c r="C71" i="1"/>
  <c r="C69" i="1"/>
  <c r="C68" i="1"/>
  <c r="K66" i="1"/>
  <c r="C63" i="1"/>
  <c r="C61" i="1"/>
  <c r="C59" i="1"/>
  <c r="C58" i="1"/>
  <c r="K55" i="1"/>
  <c r="K53" i="1"/>
  <c r="K51" i="1"/>
  <c r="C49" i="1"/>
  <c r="K47" i="1"/>
  <c r="C45" i="1"/>
  <c r="K43" i="1"/>
  <c r="K41" i="1"/>
  <c r="K38" i="1"/>
  <c r="K36" i="1"/>
  <c r="C34" i="1"/>
  <c r="K32" i="1"/>
  <c r="C30" i="1"/>
  <c r="K28" i="1"/>
  <c r="K26" i="1"/>
  <c r="C24" i="1"/>
  <c r="K22" i="1"/>
  <c r="K20" i="1"/>
  <c r="K18" i="1"/>
  <c r="K16" i="1"/>
  <c r="C13" i="1"/>
  <c r="C11" i="1"/>
  <c r="C10" i="1"/>
  <c r="K8" i="1"/>
  <c r="C5" i="1"/>
  <c r="C4" i="1"/>
  <c r="H189" i="1"/>
  <c r="H188" i="1"/>
  <c r="H186" i="1"/>
  <c r="H175" i="1"/>
  <c r="H173" i="1"/>
  <c r="H171" i="1"/>
  <c r="H168" i="1"/>
  <c r="H158" i="1"/>
  <c r="H154" i="1"/>
  <c r="H153" i="1"/>
  <c r="H146" i="1"/>
  <c r="H143" i="1"/>
  <c r="H140" i="1"/>
  <c r="H130" i="1"/>
  <c r="H127" i="1"/>
  <c r="H110" i="1"/>
  <c r="H107" i="1"/>
  <c r="H99" i="1"/>
  <c r="H90" i="1"/>
  <c r="H73" i="1"/>
  <c r="H70" i="1"/>
  <c r="H68" i="1"/>
  <c r="H66" i="1"/>
  <c r="H62" i="1"/>
  <c r="H59" i="1"/>
  <c r="H55" i="1"/>
  <c r="H48" i="1"/>
  <c r="H41" i="1"/>
  <c r="H33" i="1"/>
  <c r="H30" i="1"/>
  <c r="H18" i="1"/>
  <c r="H9" i="1"/>
  <c r="I775" i="1"/>
  <c r="I767" i="1"/>
  <c r="I759" i="1"/>
  <c r="I751" i="1"/>
  <c r="I743" i="1"/>
  <c r="I736" i="1"/>
  <c r="H731" i="1"/>
  <c r="K723" i="1"/>
  <c r="K715" i="1"/>
  <c r="K707" i="1"/>
  <c r="K699" i="1"/>
  <c r="K691" i="1"/>
  <c r="K683" i="1"/>
  <c r="K675" i="1"/>
  <c r="K667" i="1"/>
  <c r="K659" i="1"/>
  <c r="I646" i="1"/>
  <c r="I630" i="1"/>
  <c r="I614" i="1"/>
  <c r="K599" i="1"/>
  <c r="K595" i="1"/>
  <c r="K591" i="1"/>
  <c r="K587" i="1"/>
  <c r="K583" i="1"/>
  <c r="K579" i="1"/>
  <c r="D576" i="1"/>
  <c r="K573" i="1"/>
  <c r="D568" i="1"/>
  <c r="K565" i="1"/>
  <c r="D560" i="1"/>
  <c r="K557" i="1"/>
  <c r="B553" i="1"/>
  <c r="H552" i="1"/>
  <c r="B549" i="1"/>
  <c r="H548" i="1"/>
  <c r="B545" i="1"/>
  <c r="H544" i="1"/>
  <c r="B541" i="1"/>
  <c r="H540" i="1"/>
  <c r="B537" i="1"/>
  <c r="H536" i="1"/>
  <c r="B533" i="1"/>
  <c r="H532" i="1"/>
  <c r="B529" i="1"/>
  <c r="H528" i="1"/>
  <c r="B525" i="1"/>
  <c r="H524" i="1"/>
  <c r="B521" i="1"/>
  <c r="H520" i="1"/>
  <c r="B517" i="1"/>
  <c r="H516" i="1"/>
  <c r="B513" i="1"/>
  <c r="H512" i="1"/>
  <c r="B509" i="1"/>
  <c r="H508" i="1"/>
  <c r="B505" i="1"/>
  <c r="H504" i="1"/>
  <c r="H501" i="1"/>
  <c r="B500" i="1"/>
  <c r="F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F364" i="1"/>
  <c r="F360" i="1"/>
  <c r="F356" i="1"/>
  <c r="F352" i="1"/>
  <c r="F348" i="1"/>
  <c r="F344" i="1"/>
  <c r="F340" i="1"/>
  <c r="F336" i="1"/>
  <c r="F332" i="1"/>
  <c r="F328" i="1"/>
  <c r="F324" i="1"/>
  <c r="F320" i="1"/>
  <c r="F316" i="1"/>
  <c r="F312" i="1"/>
  <c r="F308" i="1"/>
  <c r="F304" i="1"/>
  <c r="F300" i="1"/>
  <c r="F296" i="1"/>
  <c r="F292" i="1"/>
  <c r="F288" i="1"/>
  <c r="F284" i="1"/>
  <c r="K256" i="1"/>
  <c r="C246" i="1"/>
  <c r="C243" i="1"/>
  <c r="C242" i="1"/>
  <c r="K240" i="1"/>
  <c r="C238" i="1"/>
  <c r="C236" i="1"/>
  <c r="K234" i="1"/>
  <c r="C232" i="1"/>
  <c r="C230" i="1"/>
  <c r="C227" i="1"/>
  <c r="C225" i="1"/>
  <c r="C223" i="1"/>
  <c r="K220" i="1"/>
  <c r="K218" i="1"/>
  <c r="C214" i="1"/>
  <c r="K211" i="1"/>
  <c r="K209" i="1"/>
  <c r="C207" i="1"/>
  <c r="K204" i="1"/>
  <c r="K199" i="1"/>
  <c r="C197" i="1"/>
  <c r="K195" i="1"/>
  <c r="K192" i="1"/>
  <c r="K189" i="1"/>
  <c r="C186" i="1"/>
  <c r="C184" i="1"/>
  <c r="C182" i="1"/>
  <c r="K180" i="1"/>
  <c r="C178" i="1"/>
  <c r="C176" i="1"/>
  <c r="K171" i="1"/>
  <c r="K169" i="1"/>
  <c r="K166" i="1"/>
  <c r="K162" i="1"/>
  <c r="C160" i="1"/>
  <c r="K158" i="1"/>
  <c r="K153" i="1"/>
  <c r="C151" i="1"/>
  <c r="K149" i="1"/>
  <c r="C147" i="1"/>
  <c r="C145" i="1"/>
  <c r="C143" i="1"/>
  <c r="C141" i="1"/>
  <c r="C139" i="1"/>
  <c r="K137" i="1"/>
  <c r="C135" i="1"/>
  <c r="K132" i="1"/>
  <c r="K128" i="1"/>
  <c r="C126" i="1"/>
  <c r="C123" i="1"/>
  <c r="C121" i="1"/>
  <c r="K119" i="1"/>
  <c r="K113" i="1"/>
  <c r="C109" i="1"/>
  <c r="C107" i="1"/>
  <c r="C105" i="1"/>
  <c r="K103" i="1"/>
  <c r="C98" i="1"/>
  <c r="K96" i="1"/>
  <c r="C92" i="1"/>
  <c r="K90" i="1"/>
  <c r="K85" i="1"/>
  <c r="K83" i="1"/>
  <c r="K79" i="1"/>
  <c r="C75" i="1"/>
  <c r="C72" i="1"/>
  <c r="K70" i="1"/>
  <c r="K67" i="1"/>
  <c r="C65" i="1"/>
  <c r="K61" i="1"/>
  <c r="K58" i="1"/>
  <c r="C56" i="1"/>
  <c r="C52" i="1"/>
  <c r="K49" i="1"/>
  <c r="C46" i="1"/>
  <c r="C44" i="1"/>
  <c r="C41" i="1"/>
  <c r="K39" i="1"/>
  <c r="K35" i="1"/>
  <c r="C33" i="1"/>
  <c r="K31" i="1"/>
  <c r="K27" i="1"/>
  <c r="K23" i="1"/>
  <c r="C21" i="1"/>
  <c r="K19" i="1"/>
  <c r="C15" i="1"/>
  <c r="K13" i="1"/>
  <c r="K9" i="1"/>
  <c r="K7" i="1"/>
  <c r="K3" i="1"/>
  <c r="H184" i="1"/>
  <c r="H180" i="1"/>
  <c r="H164" i="1"/>
  <c r="H159" i="1"/>
  <c r="H157" i="1"/>
  <c r="H155" i="1"/>
  <c r="H147" i="1"/>
  <c r="H144" i="1"/>
  <c r="H135" i="1"/>
  <c r="H132" i="1"/>
  <c r="H128" i="1"/>
  <c r="H126" i="1"/>
  <c r="H121" i="1"/>
  <c r="H115" i="1"/>
  <c r="H112" i="1"/>
  <c r="H105" i="1"/>
  <c r="H103" i="1"/>
  <c r="H86" i="1"/>
  <c r="H83" i="1"/>
  <c r="H76" i="1"/>
  <c r="H65" i="1"/>
  <c r="H63" i="1"/>
  <c r="H56" i="1"/>
  <c r="H53" i="1"/>
  <c r="H46" i="1"/>
  <c r="H43" i="1"/>
  <c r="H29" i="1"/>
  <c r="H20" i="1"/>
  <c r="H15" i="1"/>
  <c r="H13" i="1"/>
  <c r="H10" i="1"/>
  <c r="H774" i="1"/>
  <c r="H766" i="1"/>
  <c r="H758" i="1"/>
  <c r="K730" i="1"/>
  <c r="K722" i="1"/>
  <c r="K714" i="1"/>
  <c r="K706" i="1"/>
  <c r="K698" i="1"/>
  <c r="K690" i="1"/>
  <c r="K682" i="1"/>
  <c r="K674" i="1"/>
  <c r="K666" i="1"/>
  <c r="K658" i="1"/>
  <c r="E651" i="1"/>
  <c r="H645" i="1"/>
  <c r="H641" i="1"/>
  <c r="H629" i="1"/>
  <c r="H625" i="1"/>
  <c r="H613" i="1"/>
  <c r="H609" i="1"/>
  <c r="K576" i="1"/>
  <c r="D571" i="1"/>
  <c r="K568" i="1"/>
  <c r="D563" i="1"/>
  <c r="K560" i="1"/>
  <c r="K553" i="1"/>
  <c r="D552" i="1"/>
  <c r="J551" i="1"/>
  <c r="K549" i="1"/>
  <c r="D548" i="1"/>
  <c r="J547" i="1"/>
  <c r="K545" i="1"/>
  <c r="D544" i="1"/>
  <c r="J543" i="1"/>
  <c r="K541" i="1"/>
  <c r="D540" i="1"/>
  <c r="J539" i="1"/>
  <c r="K537" i="1"/>
  <c r="D536" i="1"/>
  <c r="J535" i="1"/>
  <c r="K533" i="1"/>
  <c r="D532" i="1"/>
  <c r="J531" i="1"/>
  <c r="K529" i="1"/>
  <c r="D528" i="1"/>
  <c r="J527" i="1"/>
  <c r="K525" i="1"/>
  <c r="D524" i="1"/>
  <c r="J523" i="1"/>
  <c r="K521" i="1"/>
  <c r="D520" i="1"/>
  <c r="J519" i="1"/>
  <c r="K517" i="1"/>
  <c r="D516" i="1"/>
  <c r="J515" i="1"/>
  <c r="K513" i="1"/>
  <c r="D512" i="1"/>
  <c r="J511" i="1"/>
  <c r="K509" i="1"/>
  <c r="D508" i="1"/>
  <c r="J507" i="1"/>
  <c r="K505" i="1"/>
  <c r="D504" i="1"/>
  <c r="J503" i="1"/>
  <c r="F501" i="1"/>
  <c r="K500" i="1"/>
  <c r="J499" i="1"/>
  <c r="D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C247" i="1"/>
  <c r="C244" i="1"/>
  <c r="C240" i="1"/>
  <c r="C237" i="1"/>
  <c r="K232" i="1"/>
  <c r="K229" i="1"/>
  <c r="K225" i="1"/>
  <c r="C221" i="1"/>
  <c r="C218" i="1"/>
  <c r="K215" i="1"/>
  <c r="C212" i="1"/>
  <c r="K210" i="1"/>
  <c r="C206" i="1"/>
  <c r="C205" i="1"/>
  <c r="K203" i="1"/>
  <c r="C201" i="1"/>
  <c r="C199" i="1"/>
  <c r="C196" i="1"/>
  <c r="K194" i="1"/>
  <c r="C192" i="1"/>
  <c r="K190" i="1"/>
  <c r="K188" i="1"/>
  <c r="C185" i="1"/>
  <c r="C183" i="1"/>
  <c r="K181" i="1"/>
  <c r="K177" i="1"/>
  <c r="C175" i="1"/>
  <c r="K173" i="1"/>
  <c r="C171" i="1"/>
  <c r="C169" i="1"/>
  <c r="C167" i="1"/>
  <c r="C165" i="1"/>
  <c r="K163" i="1"/>
  <c r="K159" i="1"/>
  <c r="C157" i="1"/>
  <c r="K155" i="1"/>
  <c r="C152" i="1"/>
  <c r="K150" i="1"/>
  <c r="C148" i="1"/>
  <c r="C146" i="1"/>
  <c r="C144" i="1"/>
  <c r="K141" i="1"/>
  <c r="K139" i="1"/>
  <c r="K136" i="1"/>
  <c r="C134" i="1"/>
  <c r="C132" i="1"/>
  <c r="C130" i="1"/>
  <c r="K126" i="1"/>
  <c r="K124" i="1"/>
  <c r="C122" i="1"/>
  <c r="C118" i="1"/>
  <c r="C117" i="1"/>
  <c r="K115" i="1"/>
  <c r="C113" i="1"/>
  <c r="K111" i="1"/>
  <c r="K107" i="1"/>
  <c r="K105" i="1"/>
  <c r="C103" i="1"/>
  <c r="K101" i="1"/>
  <c r="C99" i="1"/>
  <c r="C97" i="1"/>
  <c r="C95" i="1"/>
  <c r="C93" i="1"/>
  <c r="C91" i="1"/>
  <c r="C89" i="1"/>
  <c r="K87" i="1"/>
  <c r="K84" i="1"/>
  <c r="K82" i="1"/>
  <c r="C80" i="1"/>
  <c r="C78" i="1"/>
  <c r="K76" i="1"/>
  <c r="C74" i="1"/>
  <c r="K72" i="1"/>
  <c r="C70" i="1"/>
  <c r="K68" i="1"/>
  <c r="K64" i="1"/>
  <c r="K62" i="1"/>
  <c r="K60" i="1"/>
  <c r="K56" i="1"/>
  <c r="C54" i="1"/>
  <c r="K52" i="1"/>
  <c r="C50" i="1"/>
  <c r="K48" i="1"/>
  <c r="K46" i="1"/>
  <c r="C42" i="1"/>
  <c r="C39" i="1"/>
  <c r="C37" i="1"/>
  <c r="C35" i="1"/>
  <c r="C32" i="1"/>
  <c r="C31" i="1"/>
  <c r="K29" i="1"/>
  <c r="C27" i="1"/>
  <c r="K25" i="1"/>
  <c r="C23" i="1"/>
  <c r="C19" i="1"/>
  <c r="K17" i="1"/>
  <c r="K14" i="1"/>
  <c r="K12" i="1"/>
  <c r="K10" i="1"/>
  <c r="C7" i="1"/>
  <c r="K5" i="1"/>
  <c r="C3" i="1"/>
  <c r="H190" i="1"/>
  <c r="H181" i="1"/>
  <c r="H170" i="1"/>
  <c r="H167" i="1"/>
  <c r="H160" i="1"/>
  <c r="H131" i="1"/>
  <c r="H124" i="1"/>
  <c r="H119" i="1"/>
  <c r="H104" i="1"/>
  <c r="H101" i="1"/>
  <c r="H93" i="1"/>
  <c r="H89" i="1"/>
  <c r="H87" i="1"/>
  <c r="H81" i="1"/>
  <c r="H60" i="1"/>
  <c r="H57" i="1"/>
  <c r="H54" i="1"/>
  <c r="H52" i="1"/>
  <c r="H50" i="1"/>
  <c r="H42" i="1"/>
  <c r="H38" i="1"/>
  <c r="H32" i="1"/>
  <c r="H26" i="1"/>
  <c r="H23" i="1"/>
  <c r="H16" i="1"/>
  <c r="H12" i="1"/>
  <c r="H5" i="1"/>
  <c r="K799" i="1"/>
  <c r="I773" i="1"/>
  <c r="I765" i="1"/>
  <c r="I757" i="1"/>
  <c r="I749" i="1"/>
  <c r="I741" i="1"/>
  <c r="K729" i="1"/>
  <c r="K721" i="1"/>
  <c r="K713" i="1"/>
  <c r="K705" i="1"/>
  <c r="K697" i="1"/>
  <c r="K689" i="1"/>
  <c r="K681" i="1"/>
  <c r="K673" i="1"/>
  <c r="K665" i="1"/>
  <c r="K657" i="1"/>
  <c r="I640" i="1"/>
  <c r="I624" i="1"/>
  <c r="I608" i="1"/>
  <c r="K602" i="1"/>
  <c r="K598" i="1"/>
  <c r="K594" i="1"/>
  <c r="K590" i="1"/>
  <c r="K586" i="1"/>
  <c r="K582" i="1"/>
  <c r="K578" i="1"/>
  <c r="D574" i="1"/>
  <c r="K571" i="1"/>
  <c r="D566" i="1"/>
  <c r="K563" i="1"/>
  <c r="D558" i="1"/>
  <c r="J555" i="1"/>
  <c r="B552" i="1"/>
  <c r="H551" i="1"/>
  <c r="B548" i="1"/>
  <c r="H547" i="1"/>
  <c r="B544" i="1"/>
  <c r="H543" i="1"/>
  <c r="B540" i="1"/>
  <c r="H539" i="1"/>
  <c r="B536" i="1"/>
  <c r="H535" i="1"/>
  <c r="B532" i="1"/>
  <c r="H531" i="1"/>
  <c r="B528" i="1"/>
  <c r="H527" i="1"/>
  <c r="B524" i="1"/>
  <c r="H523" i="1"/>
  <c r="B520" i="1"/>
  <c r="H519" i="1"/>
  <c r="B516" i="1"/>
  <c r="H515" i="1"/>
  <c r="B512" i="1"/>
  <c r="H511" i="1"/>
  <c r="B508" i="1"/>
  <c r="H507" i="1"/>
  <c r="B504" i="1"/>
  <c r="H503" i="1"/>
  <c r="D501" i="1"/>
  <c r="H499" i="1"/>
  <c r="B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D364" i="1"/>
  <c r="I362" i="1"/>
  <c r="D360" i="1"/>
  <c r="I358" i="1"/>
  <c r="D356" i="1"/>
  <c r="I354" i="1"/>
  <c r="D352" i="1"/>
  <c r="I350" i="1"/>
  <c r="D348" i="1"/>
  <c r="I346" i="1"/>
  <c r="D344" i="1"/>
  <c r="I342" i="1"/>
  <c r="D340" i="1"/>
  <c r="I338" i="1"/>
  <c r="D336" i="1"/>
  <c r="I334" i="1"/>
  <c r="D332" i="1"/>
  <c r="I330" i="1"/>
  <c r="D328" i="1"/>
  <c r="I326" i="1"/>
  <c r="D324" i="1"/>
  <c r="I322" i="1"/>
  <c r="D320" i="1"/>
  <c r="I318" i="1"/>
  <c r="D316" i="1"/>
  <c r="I314" i="1"/>
  <c r="D312" i="1"/>
  <c r="I310" i="1"/>
  <c r="D308" i="1"/>
  <c r="I306" i="1"/>
  <c r="D304" i="1"/>
  <c r="I302" i="1"/>
  <c r="D300" i="1"/>
  <c r="I298" i="1"/>
  <c r="D296" i="1"/>
  <c r="I294" i="1"/>
  <c r="D292" i="1"/>
  <c r="I290" i="1"/>
  <c r="D288" i="1"/>
  <c r="I286" i="1"/>
  <c r="D284" i="1"/>
  <c r="I282" i="1"/>
  <c r="C256" i="1"/>
  <c r="K245" i="1"/>
  <c r="K242" i="1"/>
  <c r="K239" i="1"/>
  <c r="C235" i="1"/>
  <c r="K233" i="1"/>
  <c r="C231" i="1"/>
  <c r="K228" i="1"/>
  <c r="C226" i="1"/>
  <c r="C224" i="1"/>
  <c r="K222" i="1"/>
  <c r="K219" i="1"/>
  <c r="K216" i="1"/>
  <c r="C213" i="1"/>
  <c r="C211" i="1"/>
  <c r="C209" i="1"/>
  <c r="K207" i="1"/>
  <c r="C202" i="1"/>
  <c r="C200" i="1"/>
  <c r="K197" i="1"/>
  <c r="C195" i="1"/>
  <c r="C193" i="1"/>
  <c r="C190" i="1"/>
  <c r="C188" i="1"/>
  <c r="K186" i="1"/>
  <c r="K183" i="1"/>
  <c r="C179" i="1"/>
  <c r="C177" i="1"/>
  <c r="K175" i="1"/>
  <c r="C173" i="1"/>
  <c r="K167" i="1"/>
  <c r="K165" i="1"/>
  <c r="C163" i="1"/>
  <c r="C161" i="1"/>
  <c r="C159" i="1"/>
  <c r="K157" i="1"/>
  <c r="K154" i="1"/>
  <c r="C150" i="1"/>
  <c r="K147" i="1"/>
  <c r="K145" i="1"/>
  <c r="K142" i="1"/>
  <c r="K138" i="1"/>
  <c r="K133" i="1"/>
  <c r="C131" i="1"/>
  <c r="C129" i="1"/>
  <c r="C127" i="1"/>
  <c r="K125" i="1"/>
  <c r="K121" i="1"/>
  <c r="C119" i="1"/>
  <c r="K117" i="1"/>
  <c r="C115" i="1"/>
  <c r="C111" i="1"/>
  <c r="K109" i="1"/>
  <c r="K104" i="1"/>
  <c r="C101" i="1"/>
  <c r="K99" i="1"/>
  <c r="K95" i="1"/>
  <c r="K93" i="1"/>
  <c r="C88" i="1"/>
  <c r="K86" i="1"/>
  <c r="C84" i="1"/>
  <c r="K81" i="1"/>
  <c r="C77" i="1"/>
  <c r="K75" i="1"/>
  <c r="K73" i="1"/>
  <c r="K69" i="1"/>
  <c r="K65" i="1"/>
  <c r="K63" i="1"/>
  <c r="K59" i="1"/>
  <c r="C57" i="1"/>
  <c r="C55" i="1"/>
  <c r="C53" i="1"/>
  <c r="C51" i="1"/>
  <c r="C47" i="1"/>
  <c r="K44" i="1"/>
  <c r="K42" i="1"/>
  <c r="C40" i="1"/>
  <c r="K37" i="1"/>
  <c r="K33" i="1"/>
  <c r="C29" i="1"/>
  <c r="C26" i="1"/>
  <c r="K24" i="1"/>
  <c r="C22" i="1"/>
  <c r="C20" i="1"/>
  <c r="C18" i="1"/>
  <c r="C16" i="1"/>
  <c r="C14" i="1"/>
  <c r="C12" i="1"/>
  <c r="C8" i="1"/>
  <c r="K6" i="1"/>
  <c r="H202" i="1"/>
  <c r="H187" i="1"/>
  <c r="H183" i="1"/>
  <c r="H169" i="1"/>
  <c r="H165" i="1"/>
  <c r="H161" i="1"/>
  <c r="H149" i="1"/>
  <c r="H111" i="1"/>
  <c r="H102" i="1"/>
  <c r="H100" i="1"/>
  <c r="H98" i="1"/>
  <c r="H95" i="1"/>
  <c r="H84" i="1"/>
  <c r="H79" i="1"/>
  <c r="H77" i="1"/>
  <c r="H69" i="1"/>
  <c r="H61" i="1"/>
  <c r="H39" i="1"/>
  <c r="H36" i="1"/>
  <c r="H21" i="1"/>
  <c r="H17" i="1"/>
  <c r="K728" i="1"/>
  <c r="K720" i="1"/>
  <c r="K712" i="1"/>
  <c r="K704" i="1"/>
  <c r="K696" i="1"/>
  <c r="K688" i="1"/>
  <c r="K680" i="1"/>
  <c r="K672" i="1"/>
  <c r="K664" i="1"/>
  <c r="K656" i="1"/>
  <c r="I650" i="1"/>
  <c r="I644" i="1"/>
  <c r="I634" i="1"/>
  <c r="I628" i="1"/>
  <c r="I618" i="1"/>
  <c r="I612" i="1"/>
  <c r="K574" i="1"/>
  <c r="D569" i="1"/>
  <c r="K566" i="1"/>
  <c r="D561" i="1"/>
  <c r="K558" i="1"/>
  <c r="D555" i="1"/>
  <c r="J554" i="1"/>
  <c r="K552" i="1"/>
  <c r="D551" i="1"/>
  <c r="J550" i="1"/>
  <c r="K548" i="1"/>
  <c r="D547" i="1"/>
  <c r="J546" i="1"/>
  <c r="K544" i="1"/>
  <c r="D543" i="1"/>
  <c r="J542" i="1"/>
  <c r="K540" i="1"/>
  <c r="D539" i="1"/>
  <c r="J538" i="1"/>
  <c r="K536" i="1"/>
  <c r="D535" i="1"/>
  <c r="J534" i="1"/>
  <c r="K532" i="1"/>
  <c r="D531" i="1"/>
  <c r="J530" i="1"/>
  <c r="K528" i="1"/>
  <c r="D527" i="1"/>
  <c r="J526" i="1"/>
  <c r="K524" i="1"/>
  <c r="D523" i="1"/>
  <c r="J522" i="1"/>
  <c r="K520" i="1"/>
  <c r="D519" i="1"/>
  <c r="J518" i="1"/>
  <c r="K516" i="1"/>
  <c r="D515" i="1"/>
  <c r="J514" i="1"/>
  <c r="K512" i="1"/>
  <c r="D511" i="1"/>
  <c r="J510" i="1"/>
  <c r="K508" i="1"/>
  <c r="D507" i="1"/>
  <c r="J506" i="1"/>
  <c r="K504" i="1"/>
  <c r="D503" i="1"/>
  <c r="J502" i="1"/>
  <c r="B501" i="1"/>
  <c r="F499" i="1"/>
  <c r="K498" i="1"/>
  <c r="B364" i="1"/>
  <c r="H362" i="1"/>
  <c r="J361" i="1"/>
  <c r="B360" i="1"/>
  <c r="H358" i="1"/>
  <c r="J357" i="1"/>
  <c r="B356" i="1"/>
  <c r="H354" i="1"/>
  <c r="J353" i="1"/>
  <c r="B352" i="1"/>
  <c r="H350" i="1"/>
  <c r="J349" i="1"/>
  <c r="B348" i="1"/>
  <c r="H346" i="1"/>
  <c r="J345" i="1"/>
  <c r="B344" i="1"/>
  <c r="E343" i="1"/>
  <c r="H342" i="1"/>
  <c r="J341" i="1"/>
  <c r="B340" i="1"/>
  <c r="E339" i="1"/>
  <c r="H338" i="1"/>
  <c r="J337" i="1"/>
  <c r="B336" i="1"/>
  <c r="E335" i="1"/>
  <c r="H334" i="1"/>
  <c r="J333" i="1"/>
  <c r="B332" i="1"/>
  <c r="E331" i="1"/>
  <c r="H330" i="1"/>
  <c r="J329" i="1"/>
  <c r="B328" i="1"/>
  <c r="E327" i="1"/>
  <c r="H326" i="1"/>
  <c r="J325" i="1"/>
  <c r="B324" i="1"/>
  <c r="E323" i="1"/>
  <c r="H322" i="1"/>
  <c r="J321" i="1"/>
  <c r="B320" i="1"/>
  <c r="E319" i="1"/>
  <c r="H318" i="1"/>
  <c r="J317" i="1"/>
  <c r="B316" i="1"/>
  <c r="E315" i="1"/>
  <c r="H314" i="1"/>
  <c r="J313" i="1"/>
  <c r="B312" i="1"/>
  <c r="E311" i="1"/>
  <c r="H310" i="1"/>
  <c r="J309" i="1"/>
  <c r="B308" i="1"/>
  <c r="E307" i="1"/>
  <c r="H306" i="1"/>
  <c r="J305" i="1"/>
  <c r="B304" i="1"/>
  <c r="E303" i="1"/>
  <c r="H302" i="1"/>
  <c r="J301" i="1"/>
  <c r="B300" i="1"/>
  <c r="E299" i="1"/>
  <c r="H298" i="1"/>
  <c r="J297" i="1"/>
  <c r="B296" i="1"/>
  <c r="E295" i="1"/>
  <c r="H294" i="1"/>
  <c r="J293" i="1"/>
  <c r="B292" i="1"/>
  <c r="E291" i="1"/>
  <c r="H290" i="1"/>
  <c r="J289" i="1"/>
  <c r="B288" i="1"/>
  <c r="E287" i="1"/>
  <c r="H286" i="1"/>
  <c r="J285" i="1"/>
  <c r="B284" i="1"/>
  <c r="E283" i="1"/>
  <c r="H282" i="1"/>
  <c r="J281" i="1"/>
  <c r="D280" i="1"/>
  <c r="K279" i="1"/>
  <c r="C279" i="1"/>
  <c r="K278" i="1"/>
  <c r="C278" i="1"/>
  <c r="K277" i="1"/>
  <c r="C277" i="1"/>
  <c r="K276" i="1"/>
  <c r="C276" i="1"/>
  <c r="K275" i="1"/>
  <c r="C275" i="1"/>
  <c r="K274" i="1"/>
  <c r="C274" i="1"/>
  <c r="K273" i="1"/>
  <c r="C273" i="1"/>
  <c r="K272" i="1"/>
  <c r="C272" i="1"/>
  <c r="K271" i="1"/>
  <c r="C271" i="1"/>
  <c r="K270" i="1"/>
  <c r="C270" i="1"/>
  <c r="K269" i="1"/>
  <c r="C269" i="1"/>
  <c r="K268" i="1"/>
  <c r="C268" i="1"/>
  <c r="K267" i="1"/>
  <c r="C267" i="1"/>
  <c r="K266" i="1"/>
  <c r="C266" i="1"/>
  <c r="K265" i="1"/>
  <c r="C265" i="1"/>
  <c r="K264" i="1"/>
  <c r="C264" i="1"/>
  <c r="K263" i="1"/>
  <c r="C263" i="1"/>
  <c r="K262" i="1"/>
  <c r="C262" i="1"/>
  <c r="K261" i="1"/>
  <c r="C261" i="1"/>
  <c r="K260" i="1"/>
  <c r="C260" i="1"/>
  <c r="K259" i="1"/>
  <c r="C259" i="1"/>
  <c r="K258" i="1"/>
  <c r="C258" i="1"/>
  <c r="K257" i="1"/>
  <c r="K255" i="1"/>
  <c r="C255" i="1"/>
  <c r="K254" i="1"/>
  <c r="C254" i="1"/>
  <c r="K253" i="1"/>
  <c r="C253" i="1"/>
  <c r="K252" i="1"/>
  <c r="C252" i="1"/>
  <c r="K251" i="1"/>
  <c r="C251" i="1"/>
  <c r="K250" i="1"/>
  <c r="C250" i="1"/>
  <c r="K249" i="1"/>
  <c r="C249" i="1"/>
  <c r="K248" i="1"/>
  <c r="C248" i="1"/>
  <c r="K247" i="1"/>
  <c r="K246" i="1"/>
  <c r="C245" i="1"/>
  <c r="K243" i="1"/>
  <c r="C241" i="1"/>
  <c r="K238" i="1"/>
  <c r="K236" i="1"/>
  <c r="C234" i="1"/>
  <c r="K231" i="1"/>
  <c r="C229" i="1"/>
  <c r="K227" i="1"/>
  <c r="K224" i="1"/>
  <c r="K221" i="1"/>
  <c r="C219" i="1"/>
  <c r="C217" i="1"/>
  <c r="C215" i="1"/>
  <c r="K213" i="1"/>
  <c r="K208" i="1"/>
  <c r="K205" i="1"/>
  <c r="C203" i="1"/>
  <c r="K201" i="1"/>
  <c r="C198" i="1"/>
  <c r="K193" i="1"/>
  <c r="C191" i="1"/>
  <c r="C189" i="1"/>
  <c r="C187" i="1"/>
  <c r="K184" i="1"/>
  <c r="C180" i="1"/>
  <c r="K178" i="1"/>
  <c r="C174" i="1"/>
  <c r="C172" i="1"/>
  <c r="C170" i="1"/>
  <c r="K168" i="1"/>
  <c r="K164" i="1"/>
  <c r="C162" i="1"/>
  <c r="K160" i="1"/>
  <c r="K156" i="1"/>
  <c r="C154" i="1"/>
  <c r="K152" i="1"/>
  <c r="C149" i="1"/>
  <c r="K143" i="1"/>
  <c r="C142" i="1"/>
  <c r="C140" i="1"/>
  <c r="C138" i="1"/>
  <c r="K135" i="1"/>
  <c r="C133" i="1"/>
  <c r="K130" i="1"/>
  <c r="C128" i="1"/>
  <c r="C124" i="1"/>
  <c r="K122" i="1"/>
  <c r="K120" i="1"/>
  <c r="C116" i="1"/>
  <c r="C114" i="1"/>
  <c r="K112" i="1"/>
  <c r="C110" i="1"/>
  <c r="C108" i="1"/>
  <c r="C106" i="1"/>
  <c r="C102" i="1"/>
  <c r="K100" i="1"/>
  <c r="K97" i="1"/>
  <c r="C94" i="1"/>
  <c r="K91" i="1"/>
  <c r="K89" i="1"/>
  <c r="C87" i="1"/>
  <c r="C85" i="1"/>
  <c r="C81" i="1"/>
  <c r="C79" i="1"/>
  <c r="K77" i="1"/>
  <c r="C73" i="1"/>
  <c r="K71" i="1"/>
  <c r="C67" i="1"/>
  <c r="C66" i="1"/>
  <c r="C64" i="1"/>
  <c r="C62" i="1"/>
  <c r="C60" i="1"/>
  <c r="K57" i="1"/>
  <c r="K54" i="1"/>
  <c r="K50" i="1"/>
  <c r="C48" i="1"/>
  <c r="K45" i="1"/>
  <c r="C43" i="1"/>
  <c r="K40" i="1"/>
  <c r="C38" i="1"/>
  <c r="C36" i="1"/>
  <c r="K34" i="1"/>
  <c r="K30" i="1"/>
  <c r="C28" i="1"/>
  <c r="C25" i="1"/>
  <c r="K21" i="1"/>
  <c r="C17" i="1"/>
  <c r="K15" i="1"/>
  <c r="K11" i="1"/>
  <c r="C9" i="1"/>
  <c r="C6" i="1"/>
  <c r="K4" i="1"/>
  <c r="H201" i="1"/>
  <c r="H193" i="1"/>
  <c r="H179" i="1"/>
  <c r="H177" i="1"/>
  <c r="H166" i="1"/>
  <c r="H163" i="1"/>
  <c r="H150" i="1"/>
  <c r="H134" i="1"/>
  <c r="H120" i="1"/>
  <c r="H117" i="1"/>
  <c r="H78" i="1"/>
  <c r="H67" i="1"/>
  <c r="H58" i="1"/>
  <c r="H47" i="1"/>
  <c r="H44" i="1"/>
  <c r="H37" i="1"/>
  <c r="H34" i="1"/>
  <c r="H31" i="1"/>
  <c r="H27" i="1"/>
  <c r="H24" i="1"/>
  <c r="H8" i="1"/>
  <c r="H4" i="1"/>
  <c r="J359" i="1"/>
  <c r="J346" i="1"/>
  <c r="H340" i="1"/>
  <c r="J327" i="1"/>
  <c r="J314" i="1"/>
  <c r="H308" i="1"/>
  <c r="J295" i="1"/>
  <c r="J282" i="1"/>
  <c r="H352" i="1"/>
  <c r="J339" i="1"/>
  <c r="H320" i="1"/>
  <c r="J294" i="1"/>
  <c r="H288" i="1"/>
  <c r="J273" i="1"/>
  <c r="J265" i="1"/>
  <c r="J261" i="1"/>
  <c r="J253" i="1"/>
  <c r="J245" i="1"/>
  <c r="J237" i="1"/>
  <c r="J229" i="1"/>
  <c r="J225" i="1"/>
  <c r="J217" i="1"/>
  <c r="J209" i="1"/>
  <c r="J201" i="1"/>
  <c r="J197" i="1"/>
  <c r="J189" i="1"/>
  <c r="J181" i="1"/>
  <c r="J173" i="1"/>
  <c r="J169" i="1"/>
  <c r="J161" i="1"/>
  <c r="J153" i="1"/>
  <c r="J149" i="1"/>
  <c r="J141" i="1"/>
  <c r="J133" i="1"/>
  <c r="J125" i="1"/>
  <c r="J117" i="1"/>
  <c r="J109" i="1"/>
  <c r="J101" i="1"/>
  <c r="J97" i="1"/>
  <c r="J89" i="1"/>
  <c r="J81" i="1"/>
  <c r="J73" i="1"/>
  <c r="J65" i="1"/>
  <c r="J61" i="1"/>
  <c r="J53" i="1"/>
  <c r="J45" i="1"/>
  <c r="J37" i="1"/>
  <c r="J29" i="1"/>
  <c r="J21" i="1"/>
  <c r="J13" i="1"/>
  <c r="J9" i="1"/>
  <c r="J36" i="1"/>
  <c r="J16" i="1"/>
  <c r="J358" i="1"/>
  <c r="J326" i="1"/>
  <c r="J307" i="1"/>
  <c r="J277" i="1"/>
  <c r="J269" i="1"/>
  <c r="J257" i="1"/>
  <c r="J249" i="1"/>
  <c r="J241" i="1"/>
  <c r="J233" i="1"/>
  <c r="J221" i="1"/>
  <c r="J213" i="1"/>
  <c r="J205" i="1"/>
  <c r="J193" i="1"/>
  <c r="J185" i="1"/>
  <c r="J177" i="1"/>
  <c r="J165" i="1"/>
  <c r="J157" i="1"/>
  <c r="J145" i="1"/>
  <c r="J137" i="1"/>
  <c r="J129" i="1"/>
  <c r="J121" i="1"/>
  <c r="J113" i="1"/>
  <c r="J105" i="1"/>
  <c r="J93" i="1"/>
  <c r="J85" i="1"/>
  <c r="J77" i="1"/>
  <c r="J69" i="1"/>
  <c r="J57" i="1"/>
  <c r="J49" i="1"/>
  <c r="J41" i="1"/>
  <c r="J33" i="1"/>
  <c r="J25" i="1"/>
  <c r="J17" i="1"/>
  <c r="J5" i="1"/>
  <c r="J28" i="1"/>
  <c r="J12" i="1"/>
  <c r="H364" i="1"/>
  <c r="J351" i="1"/>
  <c r="J338" i="1"/>
  <c r="H332" i="1"/>
  <c r="J319" i="1"/>
  <c r="J306" i="1"/>
  <c r="H300" i="1"/>
  <c r="J287" i="1"/>
  <c r="J116" i="1"/>
  <c r="J100" i="1"/>
  <c r="J92" i="1"/>
  <c r="J84" i="1"/>
  <c r="J76" i="1"/>
  <c r="J68" i="1"/>
  <c r="J60" i="1"/>
  <c r="J52" i="1"/>
  <c r="J44" i="1"/>
  <c r="J32" i="1"/>
  <c r="J20" i="1"/>
  <c r="J4" i="1"/>
  <c r="J363" i="1"/>
  <c r="J350" i="1"/>
  <c r="H344" i="1"/>
  <c r="J331" i="1"/>
  <c r="J318" i="1"/>
  <c r="H312" i="1"/>
  <c r="J299" i="1"/>
  <c r="J286" i="1"/>
  <c r="H280" i="1"/>
  <c r="J276" i="1"/>
  <c r="J272" i="1"/>
  <c r="J268" i="1"/>
  <c r="J264" i="1"/>
  <c r="J260" i="1"/>
  <c r="J256" i="1"/>
  <c r="J252" i="1"/>
  <c r="J248" i="1"/>
  <c r="J244" i="1"/>
  <c r="J240" i="1"/>
  <c r="J236" i="1"/>
  <c r="J232" i="1"/>
  <c r="J228" i="1"/>
  <c r="J224" i="1"/>
  <c r="J220" i="1"/>
  <c r="J216" i="1"/>
  <c r="J212" i="1"/>
  <c r="J208" i="1"/>
  <c r="J204" i="1"/>
  <c r="J200" i="1"/>
  <c r="J196" i="1"/>
  <c r="J192" i="1"/>
  <c r="J188" i="1"/>
  <c r="J184" i="1"/>
  <c r="J180" i="1"/>
  <c r="J176" i="1"/>
  <c r="J172" i="1"/>
  <c r="J168" i="1"/>
  <c r="J164" i="1"/>
  <c r="J160" i="1"/>
  <c r="J156" i="1"/>
  <c r="J152" i="1"/>
  <c r="J148" i="1"/>
  <c r="J144" i="1"/>
  <c r="J140" i="1"/>
  <c r="J136" i="1"/>
  <c r="J132" i="1"/>
  <c r="J128" i="1"/>
  <c r="J124" i="1"/>
  <c r="J120" i="1"/>
  <c r="J112" i="1"/>
  <c r="J108" i="1"/>
  <c r="J104" i="1"/>
  <c r="J96" i="1"/>
  <c r="J88" i="1"/>
  <c r="J80" i="1"/>
  <c r="J72" i="1"/>
  <c r="J64" i="1"/>
  <c r="J56" i="1"/>
  <c r="J48" i="1"/>
  <c r="J40" i="1"/>
  <c r="J24" i="1"/>
  <c r="J8" i="1"/>
  <c r="J362" i="1"/>
  <c r="H356" i="1"/>
  <c r="J343" i="1"/>
  <c r="J330" i="1"/>
  <c r="H324" i="1"/>
  <c r="J311" i="1"/>
  <c r="J298" i="1"/>
  <c r="H292" i="1"/>
  <c r="J342" i="1"/>
  <c r="H336" i="1"/>
  <c r="J310" i="1"/>
  <c r="J291" i="1"/>
  <c r="J279" i="1"/>
  <c r="J271" i="1"/>
  <c r="J263" i="1"/>
  <c r="J255" i="1"/>
  <c r="J247" i="1"/>
  <c r="J239" i="1"/>
  <c r="J231" i="1"/>
  <c r="J223" i="1"/>
  <c r="J215" i="1"/>
  <c r="J207" i="1"/>
  <c r="J199" i="1"/>
  <c r="J191" i="1"/>
  <c r="J183" i="1"/>
  <c r="J175" i="1"/>
  <c r="J167" i="1"/>
  <c r="J159" i="1"/>
  <c r="J151" i="1"/>
  <c r="J143" i="1"/>
  <c r="J135" i="1"/>
  <c r="J127" i="1"/>
  <c r="J119" i="1"/>
  <c r="J111" i="1"/>
  <c r="J103" i="1"/>
  <c r="J95" i="1"/>
  <c r="J87" i="1"/>
  <c r="J79" i="1"/>
  <c r="J71" i="1"/>
  <c r="J63" i="1"/>
  <c r="J55" i="1"/>
  <c r="J47" i="1"/>
  <c r="J39" i="1"/>
  <c r="J31" i="1"/>
  <c r="J23" i="1"/>
  <c r="J15" i="1"/>
  <c r="J7" i="1"/>
  <c r="J38" i="1"/>
  <c r="J18" i="1"/>
  <c r="J355" i="1"/>
  <c r="J323" i="1"/>
  <c r="H304" i="1"/>
  <c r="J275" i="1"/>
  <c r="J267" i="1"/>
  <c r="J259" i="1"/>
  <c r="J251" i="1"/>
  <c r="J243" i="1"/>
  <c r="J235" i="1"/>
  <c r="J227" i="1"/>
  <c r="J219" i="1"/>
  <c r="J211" i="1"/>
  <c r="J203" i="1"/>
  <c r="J195" i="1"/>
  <c r="J187" i="1"/>
  <c r="J179" i="1"/>
  <c r="J171" i="1"/>
  <c r="J163" i="1"/>
  <c r="J155" i="1"/>
  <c r="J147" i="1"/>
  <c r="J139" i="1"/>
  <c r="J131" i="1"/>
  <c r="J123" i="1"/>
  <c r="J115" i="1"/>
  <c r="J107" i="1"/>
  <c r="J99" i="1"/>
  <c r="J91" i="1"/>
  <c r="J83" i="1"/>
  <c r="J75" i="1"/>
  <c r="J67" i="1"/>
  <c r="J59" i="1"/>
  <c r="J51" i="1"/>
  <c r="J43" i="1"/>
  <c r="J35" i="1"/>
  <c r="J27" i="1"/>
  <c r="J19" i="1"/>
  <c r="J11" i="1"/>
  <c r="J3" i="1"/>
  <c r="J34" i="1"/>
  <c r="J14" i="1"/>
  <c r="J354" i="1"/>
  <c r="H348" i="1"/>
  <c r="J335" i="1"/>
  <c r="J322" i="1"/>
  <c r="H316" i="1"/>
  <c r="J303" i="1"/>
  <c r="J290" i="1"/>
  <c r="H284" i="1"/>
  <c r="J118" i="1"/>
  <c r="J102" i="1"/>
  <c r="J94" i="1"/>
  <c r="J86" i="1"/>
  <c r="J78" i="1"/>
  <c r="J70" i="1"/>
  <c r="J62" i="1"/>
  <c r="J54" i="1"/>
  <c r="J46" i="1"/>
  <c r="J30" i="1"/>
  <c r="J22" i="1"/>
  <c r="J6" i="1"/>
  <c r="H360" i="1"/>
  <c r="J347" i="1"/>
  <c r="J334" i="1"/>
  <c r="H328" i="1"/>
  <c r="J315" i="1"/>
  <c r="J302" i="1"/>
  <c r="H296" i="1"/>
  <c r="J283" i="1"/>
  <c r="J278" i="1"/>
  <c r="J274" i="1"/>
  <c r="J270" i="1"/>
  <c r="J266" i="1"/>
  <c r="J262" i="1"/>
  <c r="J258" i="1"/>
  <c r="J254" i="1"/>
  <c r="J250" i="1"/>
  <c r="J246" i="1"/>
  <c r="J242" i="1"/>
  <c r="J238" i="1"/>
  <c r="J2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4" i="1"/>
  <c r="J110" i="1"/>
  <c r="J106" i="1"/>
  <c r="J98" i="1"/>
  <c r="J90" i="1"/>
  <c r="J82" i="1"/>
  <c r="J74" i="1"/>
  <c r="J66" i="1"/>
  <c r="J58" i="1"/>
  <c r="J50" i="1"/>
  <c r="J42" i="1"/>
  <c r="J26" i="1"/>
  <c r="J10" i="1"/>
  <c r="F2" i="1"/>
  <c r="J2" i="1"/>
  <c r="N283" i="1" l="1"/>
  <c r="M283" i="1"/>
  <c r="L283" i="1"/>
  <c r="N287" i="1"/>
  <c r="M287" i="1"/>
  <c r="L287" i="1"/>
  <c r="N291" i="1"/>
  <c r="M291" i="1"/>
  <c r="L291" i="1"/>
  <c r="N295" i="1"/>
  <c r="M295" i="1"/>
  <c r="L295" i="1"/>
  <c r="N299" i="1"/>
  <c r="M299" i="1"/>
  <c r="L299" i="1"/>
  <c r="N303" i="1"/>
  <c r="M303" i="1"/>
  <c r="L303" i="1"/>
  <c r="N307" i="1"/>
  <c r="M307" i="1"/>
  <c r="L307" i="1"/>
  <c r="N311" i="1"/>
  <c r="M311" i="1"/>
  <c r="L311" i="1"/>
  <c r="N315" i="1"/>
  <c r="M315" i="1"/>
  <c r="L315" i="1"/>
  <c r="N319" i="1"/>
  <c r="M319" i="1"/>
  <c r="L319" i="1"/>
  <c r="N323" i="1"/>
  <c r="M323" i="1"/>
  <c r="L323" i="1"/>
  <c r="N327" i="1"/>
  <c r="M327" i="1"/>
  <c r="L327" i="1"/>
  <c r="N331" i="1"/>
  <c r="M331" i="1"/>
  <c r="L331" i="1"/>
  <c r="N335" i="1"/>
  <c r="M335" i="1"/>
  <c r="L335" i="1"/>
  <c r="N339" i="1"/>
  <c r="M339" i="1"/>
  <c r="L339" i="1"/>
  <c r="N343" i="1"/>
  <c r="M343" i="1"/>
  <c r="L343" i="1"/>
  <c r="N651" i="1"/>
  <c r="M651" i="1"/>
  <c r="L651" i="1"/>
  <c r="N365" i="1"/>
  <c r="M365" i="1"/>
  <c r="L365" i="1"/>
  <c r="N366" i="1"/>
  <c r="M366" i="1"/>
  <c r="L366" i="1"/>
  <c r="N367" i="1"/>
  <c r="M367" i="1"/>
  <c r="L367" i="1"/>
  <c r="N368" i="1"/>
  <c r="M368" i="1"/>
  <c r="L368" i="1"/>
  <c r="N369" i="1"/>
  <c r="M369" i="1"/>
  <c r="L369" i="1"/>
  <c r="N370" i="1"/>
  <c r="M370" i="1"/>
  <c r="L370" i="1"/>
  <c r="N371" i="1"/>
  <c r="M371" i="1"/>
  <c r="L371" i="1"/>
  <c r="N372" i="1"/>
  <c r="M372" i="1"/>
  <c r="L372" i="1"/>
  <c r="N373" i="1"/>
  <c r="M373" i="1"/>
  <c r="L373" i="1"/>
  <c r="N374" i="1"/>
  <c r="M374" i="1"/>
  <c r="L374" i="1"/>
  <c r="N375" i="1"/>
  <c r="M375" i="1"/>
  <c r="L375" i="1"/>
  <c r="N376" i="1"/>
  <c r="M376" i="1"/>
  <c r="L376" i="1"/>
  <c r="N377" i="1"/>
  <c r="M377" i="1"/>
  <c r="L377" i="1"/>
  <c r="N378" i="1"/>
  <c r="M378" i="1"/>
  <c r="L378" i="1"/>
  <c r="N379" i="1"/>
  <c r="M379" i="1"/>
  <c r="L379" i="1"/>
  <c r="N380" i="1"/>
  <c r="M380" i="1"/>
  <c r="L380" i="1"/>
  <c r="N381" i="1"/>
  <c r="M381" i="1"/>
  <c r="L381" i="1"/>
  <c r="N382" i="1"/>
  <c r="M382" i="1"/>
  <c r="L382" i="1"/>
  <c r="N383" i="1"/>
  <c r="M383" i="1"/>
  <c r="L383" i="1"/>
  <c r="N384" i="1"/>
  <c r="M384" i="1"/>
  <c r="L384" i="1"/>
  <c r="N385" i="1"/>
  <c r="M385" i="1"/>
  <c r="L385" i="1"/>
  <c r="N386" i="1"/>
  <c r="M386" i="1"/>
  <c r="L386" i="1"/>
  <c r="N387" i="1"/>
  <c r="M387" i="1"/>
  <c r="L387" i="1"/>
  <c r="N388" i="1"/>
  <c r="M388" i="1"/>
  <c r="L388" i="1"/>
  <c r="N389" i="1"/>
  <c r="M389" i="1"/>
  <c r="L389" i="1"/>
  <c r="N390" i="1"/>
  <c r="M390" i="1"/>
  <c r="L390" i="1"/>
  <c r="N391" i="1"/>
  <c r="M391" i="1"/>
  <c r="L391" i="1"/>
  <c r="N392" i="1"/>
  <c r="M392" i="1"/>
  <c r="L392" i="1"/>
  <c r="N393" i="1"/>
  <c r="M393" i="1"/>
  <c r="L393" i="1"/>
  <c r="N394" i="1"/>
  <c r="M394" i="1"/>
  <c r="L394" i="1"/>
  <c r="N395" i="1"/>
  <c r="M395" i="1"/>
  <c r="L395" i="1"/>
  <c r="N396" i="1"/>
  <c r="M396" i="1"/>
  <c r="L396" i="1"/>
  <c r="N397" i="1"/>
  <c r="M397" i="1"/>
  <c r="L397" i="1"/>
  <c r="N398" i="1"/>
  <c r="M398" i="1"/>
  <c r="L398" i="1"/>
  <c r="N399" i="1"/>
  <c r="M399" i="1"/>
  <c r="L399" i="1"/>
  <c r="N400" i="1"/>
  <c r="M400" i="1"/>
  <c r="L400" i="1"/>
  <c r="N401" i="1"/>
  <c r="M401" i="1"/>
  <c r="L401" i="1"/>
  <c r="N402" i="1"/>
  <c r="M402" i="1"/>
  <c r="L402" i="1"/>
  <c r="N403" i="1"/>
  <c r="M403" i="1"/>
  <c r="L403" i="1"/>
  <c r="N404" i="1"/>
  <c r="M404" i="1"/>
  <c r="L404" i="1"/>
  <c r="N405" i="1"/>
  <c r="M405" i="1"/>
  <c r="L405" i="1"/>
  <c r="N406" i="1"/>
  <c r="M406" i="1"/>
  <c r="L406" i="1"/>
  <c r="N407" i="1"/>
  <c r="M407" i="1"/>
  <c r="L407" i="1"/>
  <c r="N408" i="1"/>
  <c r="M408" i="1"/>
  <c r="L408" i="1"/>
  <c r="N409" i="1"/>
  <c r="M409" i="1"/>
  <c r="L409" i="1"/>
  <c r="N410" i="1"/>
  <c r="M410" i="1"/>
  <c r="L410" i="1"/>
  <c r="N411" i="1"/>
  <c r="M411" i="1"/>
  <c r="L411" i="1"/>
  <c r="N412" i="1"/>
  <c r="M412" i="1"/>
  <c r="L412" i="1"/>
  <c r="N413" i="1"/>
  <c r="M413" i="1"/>
  <c r="L413" i="1"/>
  <c r="N414" i="1"/>
  <c r="M414" i="1"/>
  <c r="L414" i="1"/>
  <c r="N415" i="1"/>
  <c r="M415" i="1"/>
  <c r="L415" i="1"/>
  <c r="N416" i="1"/>
  <c r="M416" i="1"/>
  <c r="L416" i="1"/>
  <c r="N417" i="1"/>
  <c r="M417" i="1"/>
  <c r="L417" i="1"/>
  <c r="N418" i="1"/>
  <c r="M418" i="1"/>
  <c r="L418" i="1"/>
  <c r="N419" i="1"/>
  <c r="M419" i="1"/>
  <c r="L419" i="1"/>
  <c r="N420" i="1"/>
  <c r="M420" i="1"/>
  <c r="L420" i="1"/>
  <c r="N421" i="1"/>
  <c r="M421" i="1"/>
  <c r="L421" i="1"/>
  <c r="N422" i="1"/>
  <c r="M422" i="1"/>
  <c r="L422" i="1"/>
  <c r="N423" i="1"/>
  <c r="M423" i="1"/>
  <c r="L423" i="1"/>
  <c r="N424" i="1"/>
  <c r="M424" i="1"/>
  <c r="L424" i="1"/>
  <c r="N425" i="1"/>
  <c r="M425" i="1"/>
  <c r="L425" i="1"/>
  <c r="N426" i="1"/>
  <c r="M426" i="1"/>
  <c r="L426" i="1"/>
  <c r="N427" i="1"/>
  <c r="M427" i="1"/>
  <c r="L427" i="1"/>
  <c r="N428" i="1"/>
  <c r="M428" i="1"/>
  <c r="L428" i="1"/>
  <c r="N429" i="1"/>
  <c r="M429" i="1"/>
  <c r="L429" i="1"/>
  <c r="N430" i="1"/>
  <c r="M430" i="1"/>
  <c r="L430" i="1"/>
  <c r="N431" i="1"/>
  <c r="M431" i="1"/>
  <c r="L431" i="1"/>
  <c r="N432" i="1"/>
  <c r="M432" i="1"/>
  <c r="L432" i="1"/>
  <c r="N433" i="1"/>
  <c r="M433" i="1"/>
  <c r="L433" i="1"/>
  <c r="N434" i="1"/>
  <c r="M434" i="1"/>
  <c r="L434" i="1"/>
  <c r="N435" i="1"/>
  <c r="M435" i="1"/>
  <c r="L435" i="1"/>
  <c r="N436" i="1"/>
  <c r="M436" i="1"/>
  <c r="L436" i="1"/>
  <c r="N437" i="1"/>
  <c r="M437" i="1"/>
  <c r="L437" i="1"/>
  <c r="N438" i="1"/>
  <c r="M438" i="1"/>
  <c r="L438" i="1"/>
  <c r="N439" i="1"/>
  <c r="M439" i="1"/>
  <c r="L439" i="1"/>
  <c r="N440" i="1"/>
  <c r="M440" i="1"/>
  <c r="L440" i="1"/>
  <c r="N441" i="1"/>
  <c r="M441" i="1"/>
  <c r="L441" i="1"/>
  <c r="N442" i="1"/>
  <c r="M442" i="1"/>
  <c r="L442" i="1"/>
  <c r="N443" i="1"/>
  <c r="M443" i="1"/>
  <c r="L443" i="1"/>
  <c r="N444" i="1"/>
  <c r="M444" i="1"/>
  <c r="L444" i="1"/>
  <c r="N445" i="1"/>
  <c r="M445" i="1"/>
  <c r="L445" i="1"/>
  <c r="N446" i="1"/>
  <c r="M446" i="1"/>
  <c r="L446" i="1"/>
  <c r="N447" i="1"/>
  <c r="M447" i="1"/>
  <c r="L447" i="1"/>
  <c r="N448" i="1"/>
  <c r="M448" i="1"/>
  <c r="L448" i="1"/>
  <c r="N449" i="1"/>
  <c r="M449" i="1"/>
  <c r="L449" i="1"/>
  <c r="N450" i="1"/>
  <c r="M450" i="1"/>
  <c r="L450" i="1"/>
  <c r="N451" i="1"/>
  <c r="M451" i="1"/>
  <c r="L451" i="1"/>
  <c r="N452" i="1"/>
  <c r="M452" i="1"/>
  <c r="L452" i="1"/>
  <c r="N453" i="1"/>
  <c r="M453" i="1"/>
  <c r="L453" i="1"/>
  <c r="N454" i="1"/>
  <c r="M454" i="1"/>
  <c r="L454" i="1"/>
  <c r="N455" i="1"/>
  <c r="M455" i="1"/>
  <c r="L455" i="1"/>
  <c r="N456" i="1"/>
  <c r="M456" i="1"/>
  <c r="L456" i="1"/>
  <c r="N457" i="1"/>
  <c r="M457" i="1"/>
  <c r="L457" i="1"/>
  <c r="N458" i="1"/>
  <c r="M458" i="1"/>
  <c r="L458" i="1"/>
  <c r="N459" i="1"/>
  <c r="M459" i="1"/>
  <c r="L459" i="1"/>
  <c r="N460" i="1"/>
  <c r="M460" i="1"/>
  <c r="L460" i="1"/>
  <c r="N461" i="1"/>
  <c r="M461" i="1"/>
  <c r="L461" i="1"/>
  <c r="N462" i="1"/>
  <c r="M462" i="1"/>
  <c r="L462" i="1"/>
  <c r="N463" i="1"/>
  <c r="M463" i="1"/>
  <c r="L463" i="1"/>
  <c r="N464" i="1"/>
  <c r="M464" i="1"/>
  <c r="L464" i="1"/>
  <c r="N465" i="1"/>
  <c r="M465" i="1"/>
  <c r="L465" i="1"/>
  <c r="N466" i="1"/>
  <c r="M466" i="1"/>
  <c r="L466" i="1"/>
  <c r="N467" i="1"/>
  <c r="M467" i="1"/>
  <c r="L467" i="1"/>
  <c r="N468" i="1"/>
  <c r="M468" i="1"/>
  <c r="L468" i="1"/>
  <c r="N469" i="1"/>
  <c r="M469" i="1"/>
  <c r="L469" i="1"/>
  <c r="N470" i="1"/>
  <c r="M470" i="1"/>
  <c r="L470" i="1"/>
  <c r="N471" i="1"/>
  <c r="M471" i="1"/>
  <c r="L471" i="1"/>
  <c r="N472" i="1"/>
  <c r="M472" i="1"/>
  <c r="L472" i="1"/>
  <c r="N473" i="1"/>
  <c r="M473" i="1"/>
  <c r="L473" i="1"/>
  <c r="N474" i="1"/>
  <c r="M474" i="1"/>
  <c r="L474" i="1"/>
  <c r="N475" i="1"/>
  <c r="M475" i="1"/>
  <c r="L475" i="1"/>
  <c r="N476" i="1"/>
  <c r="M476" i="1"/>
  <c r="L476" i="1"/>
  <c r="N477" i="1"/>
  <c r="M477" i="1"/>
  <c r="L477" i="1"/>
  <c r="N478" i="1"/>
  <c r="M478" i="1"/>
  <c r="L478" i="1"/>
  <c r="N479" i="1"/>
  <c r="M479" i="1"/>
  <c r="L479" i="1"/>
  <c r="N480" i="1"/>
  <c r="M480" i="1"/>
  <c r="L480" i="1"/>
  <c r="N481" i="1"/>
  <c r="M481" i="1"/>
  <c r="L481" i="1"/>
  <c r="N482" i="1"/>
  <c r="M482" i="1"/>
  <c r="L482" i="1"/>
  <c r="N483" i="1"/>
  <c r="M483" i="1"/>
  <c r="L483" i="1"/>
  <c r="N484" i="1"/>
  <c r="M484" i="1"/>
  <c r="L484" i="1"/>
  <c r="N485" i="1"/>
  <c r="M485" i="1"/>
  <c r="L485" i="1"/>
  <c r="N486" i="1"/>
  <c r="M486" i="1"/>
  <c r="L486" i="1"/>
  <c r="N487" i="1"/>
  <c r="M487" i="1"/>
  <c r="L487" i="1"/>
  <c r="N488" i="1"/>
  <c r="M488" i="1"/>
  <c r="L488" i="1"/>
  <c r="N489" i="1"/>
  <c r="M489" i="1"/>
  <c r="L489" i="1"/>
  <c r="N490" i="1"/>
  <c r="M490" i="1"/>
  <c r="L490" i="1"/>
  <c r="N491" i="1"/>
  <c r="M491" i="1"/>
  <c r="L491" i="1"/>
  <c r="N492" i="1"/>
  <c r="M492" i="1"/>
  <c r="L492" i="1"/>
  <c r="N493" i="1"/>
  <c r="M493" i="1"/>
  <c r="L493" i="1"/>
  <c r="N494" i="1"/>
  <c r="M494" i="1"/>
  <c r="L494" i="1"/>
  <c r="N495" i="1"/>
  <c r="M495" i="1"/>
  <c r="L495" i="1"/>
  <c r="N496" i="1"/>
  <c r="M496" i="1"/>
  <c r="L496" i="1"/>
  <c r="N497" i="1"/>
  <c r="M497" i="1"/>
  <c r="L497" i="1"/>
  <c r="N282" i="1"/>
  <c r="M282" i="1"/>
  <c r="L282" i="1"/>
  <c r="N286" i="1"/>
  <c r="M286" i="1"/>
  <c r="L286" i="1"/>
  <c r="N290" i="1"/>
  <c r="M290" i="1"/>
  <c r="L290" i="1"/>
  <c r="N294" i="1"/>
  <c r="M294" i="1"/>
  <c r="L294" i="1"/>
  <c r="N298" i="1"/>
  <c r="M298" i="1"/>
  <c r="L298" i="1"/>
  <c r="N302" i="1"/>
  <c r="M302" i="1"/>
  <c r="L302" i="1"/>
  <c r="N306" i="1"/>
  <c r="M306" i="1"/>
  <c r="L306" i="1"/>
  <c r="N310" i="1"/>
  <c r="M310" i="1"/>
  <c r="L310" i="1"/>
  <c r="N314" i="1"/>
  <c r="M314" i="1"/>
  <c r="L314" i="1"/>
  <c r="N318" i="1"/>
  <c r="M318" i="1"/>
  <c r="L318" i="1"/>
  <c r="N322" i="1"/>
  <c r="M322" i="1"/>
  <c r="L322" i="1"/>
  <c r="N326" i="1"/>
  <c r="M326" i="1"/>
  <c r="L326" i="1"/>
  <c r="N330" i="1"/>
  <c r="M330" i="1"/>
  <c r="L330" i="1"/>
  <c r="N334" i="1"/>
  <c r="M334" i="1"/>
  <c r="L334" i="1"/>
  <c r="N338" i="1"/>
  <c r="M338" i="1"/>
  <c r="L338" i="1"/>
  <c r="N342" i="1"/>
  <c r="M342" i="1"/>
  <c r="L342" i="1"/>
  <c r="N346" i="1"/>
  <c r="M346" i="1"/>
  <c r="L346" i="1"/>
  <c r="N350" i="1"/>
  <c r="M350" i="1"/>
  <c r="L350" i="1"/>
  <c r="N354" i="1"/>
  <c r="M354" i="1"/>
  <c r="L354" i="1"/>
  <c r="N358" i="1"/>
  <c r="M358" i="1"/>
  <c r="L358" i="1"/>
  <c r="N362" i="1"/>
  <c r="M362" i="1"/>
  <c r="L362" i="1"/>
  <c r="M611" i="1"/>
  <c r="L611" i="1"/>
  <c r="N611" i="1"/>
  <c r="M619" i="1"/>
  <c r="L619" i="1"/>
  <c r="N619" i="1"/>
  <c r="M627" i="1"/>
  <c r="L627" i="1"/>
  <c r="N627" i="1"/>
  <c r="M635" i="1"/>
  <c r="L635" i="1"/>
  <c r="N635" i="1"/>
  <c r="M643" i="1"/>
  <c r="L643" i="1"/>
  <c r="N643" i="1"/>
  <c r="U792" i="1"/>
  <c r="V792" i="1"/>
  <c r="O827" i="1"/>
  <c r="R827" i="1"/>
  <c r="U837" i="1"/>
  <c r="V837" i="1"/>
  <c r="R841" i="1"/>
  <c r="O841" i="1"/>
  <c r="U901" i="1"/>
  <c r="V901" i="1"/>
  <c r="U909" i="1"/>
  <c r="V909" i="1"/>
  <c r="U917" i="1"/>
  <c r="V917" i="1"/>
  <c r="U925" i="1"/>
  <c r="V925" i="1"/>
  <c r="U933" i="1"/>
  <c r="V933" i="1"/>
  <c r="U941" i="1"/>
  <c r="V941" i="1"/>
  <c r="U949" i="1"/>
  <c r="V949" i="1"/>
  <c r="U957" i="1"/>
  <c r="V957" i="1"/>
  <c r="N760" i="1"/>
  <c r="L760" i="1"/>
  <c r="M760" i="1"/>
  <c r="N768" i="1"/>
  <c r="L768" i="1"/>
  <c r="M768" i="1"/>
  <c r="N776" i="1"/>
  <c r="L776" i="1"/>
  <c r="M776" i="1"/>
  <c r="U797" i="1"/>
  <c r="V797" i="1"/>
  <c r="O819" i="1"/>
  <c r="P819" i="1" s="1"/>
  <c r="Q819" i="1" s="1"/>
  <c r="R819" i="1"/>
  <c r="U829" i="1"/>
  <c r="V829" i="1"/>
  <c r="U902" i="1"/>
  <c r="V902" i="1"/>
  <c r="U910" i="1"/>
  <c r="V910" i="1"/>
  <c r="U918" i="1"/>
  <c r="V918" i="1"/>
  <c r="U926" i="1"/>
  <c r="V926" i="1"/>
  <c r="U934" i="1"/>
  <c r="V934" i="1"/>
  <c r="U942" i="1"/>
  <c r="V942" i="1"/>
  <c r="U950" i="1"/>
  <c r="V950" i="1"/>
  <c r="U958" i="1"/>
  <c r="V958" i="1"/>
  <c r="V603" i="1"/>
  <c r="U603" i="1"/>
  <c r="M735" i="1"/>
  <c r="L735" i="1"/>
  <c r="N735" i="1"/>
  <c r="O793" i="1"/>
  <c r="R793" i="1"/>
  <c r="R795" i="1"/>
  <c r="O795" i="1"/>
  <c r="U800" i="1"/>
  <c r="V800" i="1"/>
  <c r="U821" i="1"/>
  <c r="V821" i="1"/>
  <c r="N610" i="1"/>
  <c r="M610" i="1"/>
  <c r="L610" i="1"/>
  <c r="N618" i="1"/>
  <c r="M618" i="1"/>
  <c r="L618" i="1"/>
  <c r="N626" i="1"/>
  <c r="M626" i="1"/>
  <c r="L626" i="1"/>
  <c r="N634" i="1"/>
  <c r="M634" i="1"/>
  <c r="L634" i="1"/>
  <c r="N642" i="1"/>
  <c r="M642" i="1"/>
  <c r="L642" i="1"/>
  <c r="N650" i="1"/>
  <c r="M650" i="1"/>
  <c r="L650" i="1"/>
  <c r="L734" i="1"/>
  <c r="N734" i="1"/>
  <c r="M734" i="1"/>
  <c r="N740" i="1"/>
  <c r="M740" i="1"/>
  <c r="L740" i="1"/>
  <c r="N742" i="1"/>
  <c r="M742" i="1"/>
  <c r="L742" i="1"/>
  <c r="N744" i="1"/>
  <c r="M744" i="1"/>
  <c r="L744" i="1"/>
  <c r="N746" i="1"/>
  <c r="M746" i="1"/>
  <c r="L746" i="1"/>
  <c r="N748" i="1"/>
  <c r="M748" i="1"/>
  <c r="L748" i="1"/>
  <c r="N750" i="1"/>
  <c r="M750" i="1"/>
  <c r="L750" i="1"/>
  <c r="N752" i="1"/>
  <c r="M752" i="1"/>
  <c r="L752" i="1"/>
  <c r="N754" i="1"/>
  <c r="M754" i="1"/>
  <c r="L754" i="1"/>
  <c r="N756" i="1"/>
  <c r="M756" i="1"/>
  <c r="L756" i="1"/>
  <c r="N762" i="1"/>
  <c r="L762" i="1"/>
  <c r="M762" i="1"/>
  <c r="N770" i="1"/>
  <c r="L770" i="1"/>
  <c r="M770" i="1"/>
  <c r="N778" i="1"/>
  <c r="L778" i="1"/>
  <c r="M778" i="1"/>
  <c r="O797" i="1"/>
  <c r="R797" i="1"/>
  <c r="R798" i="1"/>
  <c r="O798" i="1"/>
  <c r="U805" i="1"/>
  <c r="V805" i="1"/>
  <c r="O801" i="1"/>
  <c r="R801" i="1"/>
  <c r="R803" i="1"/>
  <c r="O803" i="1"/>
  <c r="U808" i="1"/>
  <c r="V808" i="1"/>
  <c r="R849" i="1"/>
  <c r="O849" i="1"/>
  <c r="U905" i="1"/>
  <c r="V905" i="1"/>
  <c r="U913" i="1"/>
  <c r="V913" i="1"/>
  <c r="U921" i="1"/>
  <c r="V921" i="1"/>
  <c r="U929" i="1"/>
  <c r="V929" i="1"/>
  <c r="U937" i="1"/>
  <c r="V937" i="1"/>
  <c r="U945" i="1"/>
  <c r="V945" i="1"/>
  <c r="U953" i="1"/>
  <c r="V953" i="1"/>
  <c r="U961" i="1"/>
  <c r="V961" i="1"/>
  <c r="N604" i="1"/>
  <c r="M604" i="1"/>
  <c r="L604" i="1"/>
  <c r="N612" i="1"/>
  <c r="M612" i="1"/>
  <c r="L612" i="1"/>
  <c r="N620" i="1"/>
  <c r="M620" i="1"/>
  <c r="L620" i="1"/>
  <c r="N628" i="1"/>
  <c r="M628" i="1"/>
  <c r="L628" i="1"/>
  <c r="N636" i="1"/>
  <c r="M636" i="1"/>
  <c r="L636" i="1"/>
  <c r="N644" i="1"/>
  <c r="M644" i="1"/>
  <c r="L644" i="1"/>
  <c r="N732" i="1"/>
  <c r="M732" i="1"/>
  <c r="L732" i="1"/>
  <c r="N764" i="1"/>
  <c r="L764" i="1"/>
  <c r="M764" i="1"/>
  <c r="N772" i="1"/>
  <c r="L772" i="1"/>
  <c r="M772" i="1"/>
  <c r="O805" i="1"/>
  <c r="R805" i="1"/>
  <c r="R806" i="1"/>
  <c r="O806" i="1"/>
  <c r="P806" i="1" s="1"/>
  <c r="U813" i="1"/>
  <c r="V813" i="1"/>
  <c r="O833" i="1"/>
  <c r="R833" i="1"/>
  <c r="O837" i="1"/>
  <c r="R837" i="1"/>
  <c r="M498" i="1"/>
  <c r="N498" i="1"/>
  <c r="L498" i="1"/>
  <c r="M499" i="1"/>
  <c r="N499" i="1"/>
  <c r="L499" i="1"/>
  <c r="M500" i="1"/>
  <c r="N500" i="1"/>
  <c r="L500" i="1"/>
  <c r="M501" i="1"/>
  <c r="N501" i="1"/>
  <c r="L501" i="1"/>
  <c r="N502" i="1"/>
  <c r="M502" i="1"/>
  <c r="L502" i="1"/>
  <c r="N503" i="1"/>
  <c r="M503" i="1"/>
  <c r="L503" i="1"/>
  <c r="N504" i="1"/>
  <c r="M504" i="1"/>
  <c r="L504" i="1"/>
  <c r="N505" i="1"/>
  <c r="M505" i="1"/>
  <c r="L505" i="1"/>
  <c r="N506" i="1"/>
  <c r="M506" i="1"/>
  <c r="L506" i="1"/>
  <c r="N507" i="1"/>
  <c r="M507" i="1"/>
  <c r="L507" i="1"/>
  <c r="N508" i="1"/>
  <c r="M508" i="1"/>
  <c r="L508" i="1"/>
  <c r="N509" i="1"/>
  <c r="M509" i="1"/>
  <c r="L509" i="1"/>
  <c r="N510" i="1"/>
  <c r="M510" i="1"/>
  <c r="L510" i="1"/>
  <c r="N511" i="1"/>
  <c r="M511" i="1"/>
  <c r="L511" i="1"/>
  <c r="N512" i="1"/>
  <c r="M512" i="1"/>
  <c r="L512" i="1"/>
  <c r="N513" i="1"/>
  <c r="M513" i="1"/>
  <c r="L513" i="1"/>
  <c r="N514" i="1"/>
  <c r="M514" i="1"/>
  <c r="L514" i="1"/>
  <c r="N515" i="1"/>
  <c r="M515" i="1"/>
  <c r="L515" i="1"/>
  <c r="N516" i="1"/>
  <c r="M516" i="1"/>
  <c r="L516" i="1"/>
  <c r="N517" i="1"/>
  <c r="M517" i="1"/>
  <c r="L517" i="1"/>
  <c r="N518" i="1"/>
  <c r="M518" i="1"/>
  <c r="L518" i="1"/>
  <c r="N519" i="1"/>
  <c r="M519" i="1"/>
  <c r="L519" i="1"/>
  <c r="N520" i="1"/>
  <c r="M520" i="1"/>
  <c r="L520" i="1"/>
  <c r="N521" i="1"/>
  <c r="M521" i="1"/>
  <c r="L521" i="1"/>
  <c r="N522" i="1"/>
  <c r="M522" i="1"/>
  <c r="L522" i="1"/>
  <c r="N523" i="1"/>
  <c r="M523" i="1"/>
  <c r="L523" i="1"/>
  <c r="N524" i="1"/>
  <c r="M524" i="1"/>
  <c r="L524" i="1"/>
  <c r="N525" i="1"/>
  <c r="M525" i="1"/>
  <c r="L525" i="1"/>
  <c r="N526" i="1"/>
  <c r="M526" i="1"/>
  <c r="L526" i="1"/>
  <c r="N527" i="1"/>
  <c r="M527" i="1"/>
  <c r="L527" i="1"/>
  <c r="N528" i="1"/>
  <c r="M528" i="1"/>
  <c r="L528" i="1"/>
  <c r="N529" i="1"/>
  <c r="M529" i="1"/>
  <c r="L529" i="1"/>
  <c r="N530" i="1"/>
  <c r="M530" i="1"/>
  <c r="L530" i="1"/>
  <c r="N531" i="1"/>
  <c r="M531" i="1"/>
  <c r="L531" i="1"/>
  <c r="N532" i="1"/>
  <c r="M532" i="1"/>
  <c r="L532" i="1"/>
  <c r="N533" i="1"/>
  <c r="M533" i="1"/>
  <c r="L533" i="1"/>
  <c r="N534" i="1"/>
  <c r="M534" i="1"/>
  <c r="L534" i="1"/>
  <c r="N535" i="1"/>
  <c r="M535" i="1"/>
  <c r="L535" i="1"/>
  <c r="N536" i="1"/>
  <c r="M536" i="1"/>
  <c r="L536" i="1"/>
  <c r="N537" i="1"/>
  <c r="M537" i="1"/>
  <c r="L537" i="1"/>
  <c r="N538" i="1"/>
  <c r="M538" i="1"/>
  <c r="L538" i="1"/>
  <c r="N539" i="1"/>
  <c r="M539" i="1"/>
  <c r="L539" i="1"/>
  <c r="N540" i="1"/>
  <c r="M540" i="1"/>
  <c r="L540" i="1"/>
  <c r="N541" i="1"/>
  <c r="M541" i="1"/>
  <c r="L541" i="1"/>
  <c r="N542" i="1"/>
  <c r="M542" i="1"/>
  <c r="L542" i="1"/>
  <c r="N543" i="1"/>
  <c r="M543" i="1"/>
  <c r="L543" i="1"/>
  <c r="N544" i="1"/>
  <c r="M544" i="1"/>
  <c r="L544" i="1"/>
  <c r="N545" i="1"/>
  <c r="M545" i="1"/>
  <c r="L545" i="1"/>
  <c r="N546" i="1"/>
  <c r="M546" i="1"/>
  <c r="L546" i="1"/>
  <c r="N547" i="1"/>
  <c r="M547" i="1"/>
  <c r="L547" i="1"/>
  <c r="N548" i="1"/>
  <c r="M548" i="1"/>
  <c r="L548" i="1"/>
  <c r="N549" i="1"/>
  <c r="M549" i="1"/>
  <c r="L549" i="1"/>
  <c r="N550" i="1"/>
  <c r="M550" i="1"/>
  <c r="L550" i="1"/>
  <c r="N551" i="1"/>
  <c r="M551" i="1"/>
  <c r="L551" i="1"/>
  <c r="N552" i="1"/>
  <c r="M552" i="1"/>
  <c r="L552" i="1"/>
  <c r="N553" i="1"/>
  <c r="M553" i="1"/>
  <c r="L553" i="1"/>
  <c r="N554" i="1"/>
  <c r="M554" i="1"/>
  <c r="L554" i="1"/>
  <c r="N555" i="1"/>
  <c r="M555" i="1"/>
  <c r="L555" i="1"/>
  <c r="N556" i="1"/>
  <c r="M556" i="1"/>
  <c r="L556" i="1"/>
  <c r="N557" i="1"/>
  <c r="M557" i="1"/>
  <c r="L557" i="1"/>
  <c r="N558" i="1"/>
  <c r="M558" i="1"/>
  <c r="L558" i="1"/>
  <c r="N559" i="1"/>
  <c r="M559" i="1"/>
  <c r="L559" i="1"/>
  <c r="N560" i="1"/>
  <c r="M560" i="1"/>
  <c r="L560" i="1"/>
  <c r="N561" i="1"/>
  <c r="M561" i="1"/>
  <c r="L561" i="1"/>
  <c r="N562" i="1"/>
  <c r="M562" i="1"/>
  <c r="L562" i="1"/>
  <c r="N563" i="1"/>
  <c r="M563" i="1"/>
  <c r="L563" i="1"/>
  <c r="N564" i="1"/>
  <c r="M564" i="1"/>
  <c r="L564" i="1"/>
  <c r="N565" i="1"/>
  <c r="M565" i="1"/>
  <c r="L565" i="1"/>
  <c r="N566" i="1"/>
  <c r="M566" i="1"/>
  <c r="L566" i="1"/>
  <c r="N567" i="1"/>
  <c r="M567" i="1"/>
  <c r="L567" i="1"/>
  <c r="N568" i="1"/>
  <c r="M568" i="1"/>
  <c r="L568" i="1"/>
  <c r="N569" i="1"/>
  <c r="M569" i="1"/>
  <c r="L569" i="1"/>
  <c r="N570" i="1"/>
  <c r="M570" i="1"/>
  <c r="L570" i="1"/>
  <c r="N571" i="1"/>
  <c r="M571" i="1"/>
  <c r="L571" i="1"/>
  <c r="N572" i="1"/>
  <c r="M572" i="1"/>
  <c r="L572" i="1"/>
  <c r="N573" i="1"/>
  <c r="M573" i="1"/>
  <c r="L573" i="1"/>
  <c r="N574" i="1"/>
  <c r="M574" i="1"/>
  <c r="L574" i="1"/>
  <c r="N575" i="1"/>
  <c r="M575" i="1"/>
  <c r="L575" i="1"/>
  <c r="N576" i="1"/>
  <c r="M576" i="1"/>
  <c r="L576" i="1"/>
  <c r="N577" i="1"/>
  <c r="M577" i="1"/>
  <c r="L577" i="1"/>
  <c r="N578" i="1"/>
  <c r="M578" i="1"/>
  <c r="L578" i="1"/>
  <c r="N579" i="1"/>
  <c r="M579" i="1"/>
  <c r="L579" i="1"/>
  <c r="N580" i="1"/>
  <c r="M580" i="1"/>
  <c r="L580" i="1"/>
  <c r="N581" i="1"/>
  <c r="M581" i="1"/>
  <c r="L581" i="1"/>
  <c r="N582" i="1"/>
  <c r="M582" i="1"/>
  <c r="L582" i="1"/>
  <c r="N583" i="1"/>
  <c r="M583" i="1"/>
  <c r="L583" i="1"/>
  <c r="N584" i="1"/>
  <c r="M584" i="1"/>
  <c r="L584" i="1"/>
  <c r="N585" i="1"/>
  <c r="M585" i="1"/>
  <c r="L585" i="1"/>
  <c r="N586" i="1"/>
  <c r="M586" i="1"/>
  <c r="L586" i="1"/>
  <c r="N587" i="1"/>
  <c r="M587" i="1"/>
  <c r="L587" i="1"/>
  <c r="N588" i="1"/>
  <c r="M588" i="1"/>
  <c r="L588" i="1"/>
  <c r="N589" i="1"/>
  <c r="M589" i="1"/>
  <c r="L589" i="1"/>
  <c r="N590" i="1"/>
  <c r="M590" i="1"/>
  <c r="L590" i="1"/>
  <c r="N591" i="1"/>
  <c r="M591" i="1"/>
  <c r="L591" i="1"/>
  <c r="N592" i="1"/>
  <c r="M592" i="1"/>
  <c r="L592" i="1"/>
  <c r="N593" i="1"/>
  <c r="M593" i="1"/>
  <c r="L593" i="1"/>
  <c r="N594" i="1"/>
  <c r="M594" i="1"/>
  <c r="L594" i="1"/>
  <c r="N595" i="1"/>
  <c r="M595" i="1"/>
  <c r="L595" i="1"/>
  <c r="N596" i="1"/>
  <c r="M596" i="1"/>
  <c r="L596" i="1"/>
  <c r="N597" i="1"/>
  <c r="M597" i="1"/>
  <c r="L597" i="1"/>
  <c r="N598" i="1"/>
  <c r="M598" i="1"/>
  <c r="L598" i="1"/>
  <c r="N599" i="1"/>
  <c r="M599" i="1"/>
  <c r="L599" i="1"/>
  <c r="N600" i="1"/>
  <c r="M600" i="1"/>
  <c r="L600" i="1"/>
  <c r="N601" i="1"/>
  <c r="M601" i="1"/>
  <c r="L601" i="1"/>
  <c r="N602" i="1"/>
  <c r="M602" i="1"/>
  <c r="L602" i="1"/>
  <c r="N603" i="1"/>
  <c r="M603" i="1"/>
  <c r="L603" i="1"/>
  <c r="N609" i="1"/>
  <c r="M609" i="1"/>
  <c r="L609" i="1"/>
  <c r="N617" i="1"/>
  <c r="M617" i="1"/>
  <c r="L617" i="1"/>
  <c r="N625" i="1"/>
  <c r="M625" i="1"/>
  <c r="L625" i="1"/>
  <c r="N633" i="1"/>
  <c r="M633" i="1"/>
  <c r="L633" i="1"/>
  <c r="N641" i="1"/>
  <c r="M641" i="1"/>
  <c r="L641" i="1"/>
  <c r="N649" i="1"/>
  <c r="M649" i="1"/>
  <c r="L649" i="1"/>
  <c r="N731" i="1"/>
  <c r="M731" i="1"/>
  <c r="L731" i="1"/>
  <c r="N739" i="1"/>
  <c r="M739" i="1"/>
  <c r="L739" i="1"/>
  <c r="O809" i="1"/>
  <c r="R809" i="1"/>
  <c r="R811" i="1"/>
  <c r="O811" i="1"/>
  <c r="O825" i="1"/>
  <c r="R825" i="1"/>
  <c r="O829" i="1"/>
  <c r="R829" i="1"/>
  <c r="S829" i="1" s="1"/>
  <c r="N751" i="1"/>
  <c r="M751" i="1"/>
  <c r="L751" i="1"/>
  <c r="N753" i="1"/>
  <c r="M753" i="1"/>
  <c r="L753" i="1"/>
  <c r="N755" i="1"/>
  <c r="M755" i="1"/>
  <c r="L755" i="1"/>
  <c r="N758" i="1"/>
  <c r="L758" i="1"/>
  <c r="M758" i="1"/>
  <c r="N766" i="1"/>
  <c r="L766" i="1"/>
  <c r="M766" i="1"/>
  <c r="N774" i="1"/>
  <c r="L774" i="1"/>
  <c r="M774" i="1"/>
  <c r="O813" i="1"/>
  <c r="R813" i="1"/>
  <c r="R814" i="1"/>
  <c r="O814" i="1"/>
  <c r="P814" i="1" s="1"/>
  <c r="O817" i="1"/>
  <c r="R817" i="1"/>
  <c r="O821" i="1"/>
  <c r="R821" i="1"/>
  <c r="O835" i="1"/>
  <c r="R835" i="1"/>
  <c r="S835" i="1" s="1"/>
  <c r="T835" i="1" s="1"/>
  <c r="O845" i="1"/>
  <c r="R845" i="1"/>
  <c r="M798" i="1"/>
  <c r="N798" i="1"/>
  <c r="L798" i="1"/>
  <c r="S798" i="1"/>
  <c r="P798" i="1"/>
  <c r="M806" i="1"/>
  <c r="N806" i="1"/>
  <c r="L806" i="1"/>
  <c r="S806" i="1"/>
  <c r="M814" i="1"/>
  <c r="N814" i="1"/>
  <c r="L814" i="1"/>
  <c r="S814" i="1"/>
  <c r="M822" i="1"/>
  <c r="N822" i="1"/>
  <c r="L822" i="1"/>
  <c r="M830" i="1"/>
  <c r="P830" i="1"/>
  <c r="N830" i="1"/>
  <c r="L830" i="1"/>
  <c r="M838" i="1"/>
  <c r="N838" i="1"/>
  <c r="L838" i="1"/>
  <c r="S838" i="1"/>
  <c r="M846" i="1"/>
  <c r="N846" i="1"/>
  <c r="L846" i="1"/>
  <c r="R903" i="1"/>
  <c r="O903" i="1"/>
  <c r="R911" i="1"/>
  <c r="O911" i="1"/>
  <c r="R919" i="1"/>
  <c r="O919" i="1"/>
  <c r="R927" i="1"/>
  <c r="O927" i="1"/>
  <c r="R935" i="1"/>
  <c r="O935" i="1"/>
  <c r="R943" i="1"/>
  <c r="O943" i="1"/>
  <c r="R951" i="1"/>
  <c r="O951" i="1"/>
  <c r="R959" i="1"/>
  <c r="O959" i="1"/>
  <c r="R971" i="1"/>
  <c r="O971" i="1"/>
  <c r="U971" i="1"/>
  <c r="V971" i="1"/>
  <c r="R979" i="1"/>
  <c r="O979" i="1"/>
  <c r="U979" i="1"/>
  <c r="V979" i="1"/>
  <c r="R987" i="1"/>
  <c r="O987" i="1"/>
  <c r="U987" i="1"/>
  <c r="V987" i="1"/>
  <c r="R995" i="1"/>
  <c r="O995" i="1"/>
  <c r="U995" i="1"/>
  <c r="V995" i="1"/>
  <c r="R1003" i="1"/>
  <c r="O1003" i="1"/>
  <c r="U1003" i="1"/>
  <c r="V1003" i="1"/>
  <c r="R1011" i="1"/>
  <c r="O1011" i="1"/>
  <c r="U1011" i="1"/>
  <c r="V1011" i="1"/>
  <c r="R1019" i="1"/>
  <c r="O1019" i="1"/>
  <c r="U1019" i="1"/>
  <c r="V1019" i="1"/>
  <c r="R1027" i="1"/>
  <c r="O1027" i="1"/>
  <c r="U1027" i="1"/>
  <c r="V1027" i="1"/>
  <c r="R1035" i="1"/>
  <c r="O1035" i="1"/>
  <c r="U1035" i="1"/>
  <c r="V1035" i="1"/>
  <c r="R1043" i="1"/>
  <c r="O1043" i="1"/>
  <c r="U1043" i="1"/>
  <c r="V1043" i="1"/>
  <c r="R1051" i="1"/>
  <c r="O1051" i="1"/>
  <c r="U1051" i="1"/>
  <c r="V1051" i="1"/>
  <c r="R1059" i="1"/>
  <c r="O1059" i="1"/>
  <c r="U1059" i="1"/>
  <c r="V1059" i="1"/>
  <c r="R1067" i="1"/>
  <c r="O1067" i="1"/>
  <c r="U1067" i="1"/>
  <c r="V1067" i="1"/>
  <c r="R1075" i="1"/>
  <c r="O1075" i="1"/>
  <c r="U1075" i="1"/>
  <c r="V1075" i="1"/>
  <c r="R1083" i="1"/>
  <c r="O1083" i="1"/>
  <c r="U1083" i="1"/>
  <c r="V1083" i="1"/>
  <c r="R1091" i="1"/>
  <c r="O1091" i="1"/>
  <c r="U1091" i="1"/>
  <c r="V1091" i="1"/>
  <c r="R1099" i="1"/>
  <c r="O1099" i="1"/>
  <c r="U1099" i="1"/>
  <c r="V1099" i="1"/>
  <c r="R1107" i="1"/>
  <c r="O1107" i="1"/>
  <c r="U1107" i="1"/>
  <c r="V1107" i="1"/>
  <c r="R1115" i="1"/>
  <c r="O1115" i="1"/>
  <c r="U1115" i="1"/>
  <c r="V1115" i="1"/>
  <c r="R1123" i="1"/>
  <c r="O1123" i="1"/>
  <c r="U1123" i="1"/>
  <c r="V1123" i="1"/>
  <c r="R1130" i="1"/>
  <c r="O1130" i="1"/>
  <c r="U1131" i="1"/>
  <c r="V1131" i="1"/>
  <c r="R1134" i="1"/>
  <c r="O1134" i="1"/>
  <c r="U1135" i="1"/>
  <c r="V1135" i="1"/>
  <c r="R1138" i="1"/>
  <c r="O1138" i="1"/>
  <c r="U1139" i="1"/>
  <c r="V1139" i="1"/>
  <c r="V1142" i="1"/>
  <c r="U1142" i="1"/>
  <c r="V1409" i="1"/>
  <c r="U1409" i="1"/>
  <c r="R794" i="1"/>
  <c r="O794" i="1"/>
  <c r="M795" i="1"/>
  <c r="N795" i="1"/>
  <c r="L795" i="1"/>
  <c r="S795" i="1"/>
  <c r="T795" i="1" s="1"/>
  <c r="P795" i="1"/>
  <c r="Q795" i="1" s="1"/>
  <c r="R802" i="1"/>
  <c r="O802" i="1"/>
  <c r="M803" i="1"/>
  <c r="N803" i="1"/>
  <c r="L803" i="1"/>
  <c r="S803" i="1"/>
  <c r="T803" i="1" s="1"/>
  <c r="P803" i="1"/>
  <c r="Q803" i="1" s="1"/>
  <c r="R810" i="1"/>
  <c r="O810" i="1"/>
  <c r="M811" i="1"/>
  <c r="N811" i="1"/>
  <c r="L811" i="1"/>
  <c r="S811" i="1"/>
  <c r="T811" i="1" s="1"/>
  <c r="P811" i="1"/>
  <c r="Q811" i="1" s="1"/>
  <c r="R818" i="1"/>
  <c r="O818" i="1"/>
  <c r="M819" i="1"/>
  <c r="N819" i="1"/>
  <c r="L819" i="1"/>
  <c r="S819" i="1"/>
  <c r="T819" i="1" s="1"/>
  <c r="R826" i="1"/>
  <c r="O826" i="1"/>
  <c r="M827" i="1"/>
  <c r="N827" i="1"/>
  <c r="L827" i="1"/>
  <c r="S827" i="1"/>
  <c r="T827" i="1" s="1"/>
  <c r="P827" i="1"/>
  <c r="Q827" i="1" s="1"/>
  <c r="R834" i="1"/>
  <c r="O834" i="1"/>
  <c r="M835" i="1"/>
  <c r="N835" i="1"/>
  <c r="L835" i="1"/>
  <c r="P835" i="1"/>
  <c r="Q835" i="1" s="1"/>
  <c r="R842" i="1"/>
  <c r="S842" i="1" s="1"/>
  <c r="T842" i="1" s="1"/>
  <c r="O842" i="1"/>
  <c r="M843" i="1"/>
  <c r="N843" i="1"/>
  <c r="L843" i="1"/>
  <c r="U849" i="1"/>
  <c r="V849" i="1"/>
  <c r="O851" i="1"/>
  <c r="R851" i="1"/>
  <c r="U853" i="1"/>
  <c r="V853" i="1"/>
  <c r="O855" i="1"/>
  <c r="R855" i="1"/>
  <c r="U857" i="1"/>
  <c r="V857" i="1"/>
  <c r="O859" i="1"/>
  <c r="R859" i="1"/>
  <c r="U861" i="1"/>
  <c r="V861" i="1"/>
  <c r="O863" i="1"/>
  <c r="R863" i="1"/>
  <c r="U865" i="1"/>
  <c r="V865" i="1"/>
  <c r="O867" i="1"/>
  <c r="R867" i="1"/>
  <c r="U869" i="1"/>
  <c r="V869" i="1"/>
  <c r="O871" i="1"/>
  <c r="R871" i="1"/>
  <c r="U873" i="1"/>
  <c r="V873" i="1"/>
  <c r="O875" i="1"/>
  <c r="R875" i="1"/>
  <c r="U877" i="1"/>
  <c r="V877" i="1"/>
  <c r="O879" i="1"/>
  <c r="R879" i="1"/>
  <c r="U881" i="1"/>
  <c r="V881" i="1"/>
  <c r="O883" i="1"/>
  <c r="R883" i="1"/>
  <c r="U885" i="1"/>
  <c r="V885" i="1"/>
  <c r="O887" i="1"/>
  <c r="R887" i="1"/>
  <c r="U889" i="1"/>
  <c r="V889" i="1"/>
  <c r="O891" i="1"/>
  <c r="R891" i="1"/>
  <c r="U893" i="1"/>
  <c r="V893" i="1"/>
  <c r="O895" i="1"/>
  <c r="R895" i="1"/>
  <c r="U904" i="1"/>
  <c r="V904" i="1"/>
  <c r="U912" i="1"/>
  <c r="V912" i="1"/>
  <c r="U920" i="1"/>
  <c r="V920" i="1"/>
  <c r="U928" i="1"/>
  <c r="V928" i="1"/>
  <c r="U936" i="1"/>
  <c r="V936" i="1"/>
  <c r="U944" i="1"/>
  <c r="V944" i="1"/>
  <c r="U952" i="1"/>
  <c r="V952" i="1"/>
  <c r="U960" i="1"/>
  <c r="V960" i="1"/>
  <c r="R968" i="1"/>
  <c r="O968" i="1"/>
  <c r="U968" i="1"/>
  <c r="V968" i="1"/>
  <c r="R976" i="1"/>
  <c r="O976" i="1"/>
  <c r="U976" i="1"/>
  <c r="V976" i="1"/>
  <c r="R984" i="1"/>
  <c r="O984" i="1"/>
  <c r="U984" i="1"/>
  <c r="V984" i="1"/>
  <c r="R992" i="1"/>
  <c r="O992" i="1"/>
  <c r="U992" i="1"/>
  <c r="V992" i="1"/>
  <c r="R1000" i="1"/>
  <c r="O1000" i="1"/>
  <c r="U1000" i="1"/>
  <c r="V1000" i="1"/>
  <c r="R1008" i="1"/>
  <c r="O1008" i="1"/>
  <c r="U1008" i="1"/>
  <c r="V1008" i="1"/>
  <c r="R1016" i="1"/>
  <c r="O1016" i="1"/>
  <c r="U1016" i="1"/>
  <c r="V1016" i="1"/>
  <c r="R1024" i="1"/>
  <c r="O1024" i="1"/>
  <c r="U1024" i="1"/>
  <c r="V1024" i="1"/>
  <c r="R1032" i="1"/>
  <c r="O1032" i="1"/>
  <c r="U1032" i="1"/>
  <c r="V1032" i="1"/>
  <c r="R1040" i="1"/>
  <c r="O1040" i="1"/>
  <c r="U1040" i="1"/>
  <c r="V1040" i="1"/>
  <c r="R1048" i="1"/>
  <c r="O1048" i="1"/>
  <c r="U1048" i="1"/>
  <c r="V1048" i="1"/>
  <c r="R1056" i="1"/>
  <c r="O1056" i="1"/>
  <c r="U1056" i="1"/>
  <c r="V1056" i="1"/>
  <c r="R1064" i="1"/>
  <c r="O1064" i="1"/>
  <c r="U1064" i="1"/>
  <c r="V1064" i="1"/>
  <c r="R1072" i="1"/>
  <c r="O1072" i="1"/>
  <c r="U1072" i="1"/>
  <c r="V1072" i="1"/>
  <c r="R1080" i="1"/>
  <c r="O1080" i="1"/>
  <c r="U1080" i="1"/>
  <c r="V1080" i="1"/>
  <c r="R1088" i="1"/>
  <c r="O1088" i="1"/>
  <c r="U1088" i="1"/>
  <c r="V1088" i="1"/>
  <c r="R1096" i="1"/>
  <c r="O1096" i="1"/>
  <c r="U1096" i="1"/>
  <c r="V1096" i="1"/>
  <c r="R1104" i="1"/>
  <c r="O1104" i="1"/>
  <c r="U1104" i="1"/>
  <c r="V1104" i="1"/>
  <c r="R1112" i="1"/>
  <c r="O1112" i="1"/>
  <c r="U1112" i="1"/>
  <c r="V1112" i="1"/>
  <c r="R1120" i="1"/>
  <c r="O1120" i="1"/>
  <c r="U1120" i="1"/>
  <c r="V1120" i="1"/>
  <c r="R1128" i="1"/>
  <c r="O1128" i="1"/>
  <c r="U1128" i="1"/>
  <c r="V1128" i="1"/>
  <c r="V1141" i="1"/>
  <c r="U1141" i="1"/>
  <c r="R1145" i="1"/>
  <c r="O1145" i="1"/>
  <c r="U1410" i="1"/>
  <c r="V1410" i="1"/>
  <c r="M792" i="1"/>
  <c r="L792" i="1"/>
  <c r="N792" i="1"/>
  <c r="U793" i="1"/>
  <c r="V793" i="1"/>
  <c r="M800" i="1"/>
  <c r="L800" i="1"/>
  <c r="N800" i="1"/>
  <c r="U801" i="1"/>
  <c r="V801" i="1"/>
  <c r="M808" i="1"/>
  <c r="L808" i="1"/>
  <c r="N808" i="1"/>
  <c r="U809" i="1"/>
  <c r="V809" i="1"/>
  <c r="M816" i="1"/>
  <c r="L816" i="1"/>
  <c r="N816" i="1"/>
  <c r="U817" i="1"/>
  <c r="V817" i="1"/>
  <c r="M824" i="1"/>
  <c r="N824" i="1"/>
  <c r="L824" i="1"/>
  <c r="U825" i="1"/>
  <c r="V825" i="1"/>
  <c r="M832" i="1"/>
  <c r="N832" i="1"/>
  <c r="L832" i="1"/>
  <c r="U833" i="1"/>
  <c r="V833" i="1"/>
  <c r="M840" i="1"/>
  <c r="N840" i="1"/>
  <c r="L840" i="1"/>
  <c r="U841" i="1"/>
  <c r="V841" i="1"/>
  <c r="M848" i="1"/>
  <c r="N848" i="1"/>
  <c r="L848" i="1"/>
  <c r="U903" i="1"/>
  <c r="V903" i="1"/>
  <c r="U911" i="1"/>
  <c r="V911" i="1"/>
  <c r="U919" i="1"/>
  <c r="V919" i="1"/>
  <c r="U927" i="1"/>
  <c r="V927" i="1"/>
  <c r="U935" i="1"/>
  <c r="V935" i="1"/>
  <c r="U943" i="1"/>
  <c r="V943" i="1"/>
  <c r="U951" i="1"/>
  <c r="V951" i="1"/>
  <c r="U959" i="1"/>
  <c r="V959" i="1"/>
  <c r="R965" i="1"/>
  <c r="O965" i="1"/>
  <c r="U965" i="1"/>
  <c r="V965" i="1"/>
  <c r="R973" i="1"/>
  <c r="O973" i="1"/>
  <c r="U973" i="1"/>
  <c r="V973" i="1"/>
  <c r="R981" i="1"/>
  <c r="O981" i="1"/>
  <c r="U981" i="1"/>
  <c r="V981" i="1"/>
  <c r="R989" i="1"/>
  <c r="O989" i="1"/>
  <c r="U989" i="1"/>
  <c r="V989" i="1"/>
  <c r="R997" i="1"/>
  <c r="O997" i="1"/>
  <c r="U997" i="1"/>
  <c r="V997" i="1"/>
  <c r="R1005" i="1"/>
  <c r="O1005" i="1"/>
  <c r="U1005" i="1"/>
  <c r="V1005" i="1"/>
  <c r="R1013" i="1"/>
  <c r="O1013" i="1"/>
  <c r="U1013" i="1"/>
  <c r="V1013" i="1"/>
  <c r="R1021" i="1"/>
  <c r="O1021" i="1"/>
  <c r="U1021" i="1"/>
  <c r="V1021" i="1"/>
  <c r="R1029" i="1"/>
  <c r="O1029" i="1"/>
  <c r="U1029" i="1"/>
  <c r="V1029" i="1"/>
  <c r="R1037" i="1"/>
  <c r="O1037" i="1"/>
  <c r="U1037" i="1"/>
  <c r="V1037" i="1"/>
  <c r="R1045" i="1"/>
  <c r="O1045" i="1"/>
  <c r="U1045" i="1"/>
  <c r="V1045" i="1"/>
  <c r="R1053" i="1"/>
  <c r="O1053" i="1"/>
  <c r="U1053" i="1"/>
  <c r="V1053" i="1"/>
  <c r="R1061" i="1"/>
  <c r="O1061" i="1"/>
  <c r="U1061" i="1"/>
  <c r="V1061" i="1"/>
  <c r="R1069" i="1"/>
  <c r="O1069" i="1"/>
  <c r="U1069" i="1"/>
  <c r="V1069" i="1"/>
  <c r="R1077" i="1"/>
  <c r="O1077" i="1"/>
  <c r="U1077" i="1"/>
  <c r="V1077" i="1"/>
  <c r="R1085" i="1"/>
  <c r="O1085" i="1"/>
  <c r="U1085" i="1"/>
  <c r="V1085" i="1"/>
  <c r="R1093" i="1"/>
  <c r="O1093" i="1"/>
  <c r="U1093" i="1"/>
  <c r="V1093" i="1"/>
  <c r="R1101" i="1"/>
  <c r="O1101" i="1"/>
  <c r="U1101" i="1"/>
  <c r="V1101" i="1"/>
  <c r="R1109" i="1"/>
  <c r="O1109" i="1"/>
  <c r="U1109" i="1"/>
  <c r="V1109" i="1"/>
  <c r="R1117" i="1"/>
  <c r="O1117" i="1"/>
  <c r="U1117" i="1"/>
  <c r="V1117" i="1"/>
  <c r="R1125" i="1"/>
  <c r="O1125" i="1"/>
  <c r="U1125" i="1"/>
  <c r="V1125" i="1"/>
  <c r="R1131" i="1"/>
  <c r="O1131" i="1"/>
  <c r="U1132" i="1"/>
  <c r="V1132" i="1"/>
  <c r="R1135" i="1"/>
  <c r="O1135" i="1"/>
  <c r="U1136" i="1"/>
  <c r="V1136" i="1"/>
  <c r="R1139" i="1"/>
  <c r="O1139" i="1"/>
  <c r="U1140" i="1"/>
  <c r="V1140" i="1"/>
  <c r="R1144" i="1"/>
  <c r="O1144" i="1"/>
  <c r="M797" i="1"/>
  <c r="S797" i="1"/>
  <c r="P797" i="1"/>
  <c r="N797" i="1"/>
  <c r="L797" i="1"/>
  <c r="U798" i="1"/>
  <c r="V798" i="1"/>
  <c r="M805" i="1"/>
  <c r="S805" i="1"/>
  <c r="P805" i="1"/>
  <c r="N805" i="1"/>
  <c r="L805" i="1"/>
  <c r="U806" i="1"/>
  <c r="V806" i="1"/>
  <c r="M813" i="1"/>
  <c r="S813" i="1"/>
  <c r="P813" i="1"/>
  <c r="N813" i="1"/>
  <c r="L813" i="1"/>
  <c r="U814" i="1"/>
  <c r="V814" i="1"/>
  <c r="M821" i="1"/>
  <c r="L821" i="1"/>
  <c r="S821" i="1"/>
  <c r="P821" i="1"/>
  <c r="N821" i="1"/>
  <c r="U822" i="1"/>
  <c r="V822" i="1"/>
  <c r="M829" i="1"/>
  <c r="L829" i="1"/>
  <c r="P829" i="1"/>
  <c r="N829" i="1"/>
  <c r="U830" i="1"/>
  <c r="V830" i="1"/>
  <c r="M837" i="1"/>
  <c r="L837" i="1"/>
  <c r="S837" i="1"/>
  <c r="P837" i="1"/>
  <c r="N837" i="1"/>
  <c r="U838" i="1"/>
  <c r="V838" i="1"/>
  <c r="M845" i="1"/>
  <c r="N845" i="1"/>
  <c r="L845" i="1"/>
  <c r="S845" i="1"/>
  <c r="P845" i="1"/>
  <c r="U846" i="1"/>
  <c r="V846" i="1"/>
  <c r="R900" i="1"/>
  <c r="O900" i="1"/>
  <c r="R908" i="1"/>
  <c r="O908" i="1"/>
  <c r="R916" i="1"/>
  <c r="O916" i="1"/>
  <c r="R924" i="1"/>
  <c r="O924" i="1"/>
  <c r="R932" i="1"/>
  <c r="O932" i="1"/>
  <c r="R940" i="1"/>
  <c r="O940" i="1"/>
  <c r="R948" i="1"/>
  <c r="O948" i="1"/>
  <c r="R956" i="1"/>
  <c r="O956" i="1"/>
  <c r="R964" i="1"/>
  <c r="O964" i="1"/>
  <c r="O970" i="1"/>
  <c r="R970" i="1"/>
  <c r="U970" i="1"/>
  <c r="V970" i="1"/>
  <c r="O978" i="1"/>
  <c r="R978" i="1"/>
  <c r="U978" i="1"/>
  <c r="V978" i="1"/>
  <c r="O986" i="1"/>
  <c r="R986" i="1"/>
  <c r="U986" i="1"/>
  <c r="V986" i="1"/>
  <c r="O994" i="1"/>
  <c r="R994" i="1"/>
  <c r="U994" i="1"/>
  <c r="V994" i="1"/>
  <c r="O1002" i="1"/>
  <c r="R1002" i="1"/>
  <c r="U1002" i="1"/>
  <c r="V1002" i="1"/>
  <c r="O1010" i="1"/>
  <c r="R1010" i="1"/>
  <c r="U1010" i="1"/>
  <c r="V1010" i="1"/>
  <c r="O1018" i="1"/>
  <c r="R1018" i="1"/>
  <c r="U1018" i="1"/>
  <c r="V1018" i="1"/>
  <c r="O1026" i="1"/>
  <c r="R1026" i="1"/>
  <c r="U1026" i="1"/>
  <c r="V1026" i="1"/>
  <c r="O1034" i="1"/>
  <c r="R1034" i="1"/>
  <c r="U1034" i="1"/>
  <c r="V1034" i="1"/>
  <c r="O1042" i="1"/>
  <c r="R1042" i="1"/>
  <c r="U1042" i="1"/>
  <c r="V1042" i="1"/>
  <c r="O1050" i="1"/>
  <c r="R1050" i="1"/>
  <c r="U1050" i="1"/>
  <c r="V1050" i="1"/>
  <c r="O1058" i="1"/>
  <c r="R1058" i="1"/>
  <c r="U1058" i="1"/>
  <c r="V1058" i="1"/>
  <c r="O1066" i="1"/>
  <c r="R1066" i="1"/>
  <c r="U1066" i="1"/>
  <c r="V1066" i="1"/>
  <c r="O1074" i="1"/>
  <c r="R1074" i="1"/>
  <c r="U1074" i="1"/>
  <c r="V1074" i="1"/>
  <c r="O1082" i="1"/>
  <c r="R1082" i="1"/>
  <c r="U1082" i="1"/>
  <c r="V1082" i="1"/>
  <c r="O1090" i="1"/>
  <c r="R1090" i="1"/>
  <c r="U1090" i="1"/>
  <c r="V1090" i="1"/>
  <c r="O1098" i="1"/>
  <c r="R1098" i="1"/>
  <c r="U1098" i="1"/>
  <c r="V1098" i="1"/>
  <c r="O1106" i="1"/>
  <c r="R1106" i="1"/>
  <c r="U1106" i="1"/>
  <c r="V1106" i="1"/>
  <c r="O1114" i="1"/>
  <c r="R1114" i="1"/>
  <c r="U1114" i="1"/>
  <c r="V1114" i="1"/>
  <c r="O1122" i="1"/>
  <c r="R1122" i="1"/>
  <c r="U1122" i="1"/>
  <c r="V1122" i="1"/>
  <c r="R1143" i="1"/>
  <c r="O1143" i="1"/>
  <c r="M794" i="1"/>
  <c r="N794" i="1"/>
  <c r="S794" i="1"/>
  <c r="T794" i="1" s="1"/>
  <c r="P794" i="1"/>
  <c r="Q794" i="1" s="1"/>
  <c r="L794" i="1"/>
  <c r="M802" i="1"/>
  <c r="N802" i="1"/>
  <c r="S802" i="1"/>
  <c r="T802" i="1" s="1"/>
  <c r="P802" i="1"/>
  <c r="Q802" i="1" s="1"/>
  <c r="L802" i="1"/>
  <c r="M810" i="1"/>
  <c r="N810" i="1"/>
  <c r="S810" i="1"/>
  <c r="T810" i="1" s="1"/>
  <c r="P810" i="1"/>
  <c r="Q810" i="1" s="1"/>
  <c r="L810" i="1"/>
  <c r="M818" i="1"/>
  <c r="N818" i="1"/>
  <c r="S818" i="1"/>
  <c r="T818" i="1" s="1"/>
  <c r="P818" i="1"/>
  <c r="Q818" i="1" s="1"/>
  <c r="L818" i="1"/>
  <c r="M826" i="1"/>
  <c r="N826" i="1"/>
  <c r="S826" i="1"/>
  <c r="T826" i="1" s="1"/>
  <c r="P826" i="1"/>
  <c r="Q826" i="1" s="1"/>
  <c r="L826" i="1"/>
  <c r="M834" i="1"/>
  <c r="N834" i="1"/>
  <c r="S834" i="1"/>
  <c r="T834" i="1" s="1"/>
  <c r="P834" i="1"/>
  <c r="Q834" i="1" s="1"/>
  <c r="L834" i="1"/>
  <c r="M842" i="1"/>
  <c r="N842" i="1"/>
  <c r="L842" i="1"/>
  <c r="P842" i="1"/>
  <c r="Q842" i="1" s="1"/>
  <c r="R967" i="1"/>
  <c r="O967" i="1"/>
  <c r="U967" i="1"/>
  <c r="V967" i="1"/>
  <c r="R975" i="1"/>
  <c r="O975" i="1"/>
  <c r="U975" i="1"/>
  <c r="V975" i="1"/>
  <c r="R983" i="1"/>
  <c r="O983" i="1"/>
  <c r="U983" i="1"/>
  <c r="V983" i="1"/>
  <c r="R991" i="1"/>
  <c r="O991" i="1"/>
  <c r="U991" i="1"/>
  <c r="V991" i="1"/>
  <c r="R999" i="1"/>
  <c r="O999" i="1"/>
  <c r="U999" i="1"/>
  <c r="V999" i="1"/>
  <c r="R1007" i="1"/>
  <c r="O1007" i="1"/>
  <c r="U1007" i="1"/>
  <c r="V1007" i="1"/>
  <c r="R1015" i="1"/>
  <c r="O1015" i="1"/>
  <c r="U1015" i="1"/>
  <c r="V1015" i="1"/>
  <c r="R1023" i="1"/>
  <c r="O1023" i="1"/>
  <c r="U1023" i="1"/>
  <c r="V1023" i="1"/>
  <c r="R1031" i="1"/>
  <c r="O1031" i="1"/>
  <c r="U1031" i="1"/>
  <c r="V1031" i="1"/>
  <c r="R1039" i="1"/>
  <c r="O1039" i="1"/>
  <c r="U1039" i="1"/>
  <c r="V1039" i="1"/>
  <c r="R1047" i="1"/>
  <c r="O1047" i="1"/>
  <c r="U1047" i="1"/>
  <c r="V1047" i="1"/>
  <c r="R1055" i="1"/>
  <c r="O1055" i="1"/>
  <c r="U1055" i="1"/>
  <c r="V1055" i="1"/>
  <c r="R1063" i="1"/>
  <c r="O1063" i="1"/>
  <c r="U1063" i="1"/>
  <c r="V1063" i="1"/>
  <c r="R1071" i="1"/>
  <c r="O1071" i="1"/>
  <c r="U1071" i="1"/>
  <c r="V1071" i="1"/>
  <c r="R1079" i="1"/>
  <c r="O1079" i="1"/>
  <c r="U1079" i="1"/>
  <c r="V1079" i="1"/>
  <c r="R1087" i="1"/>
  <c r="O1087" i="1"/>
  <c r="U1087" i="1"/>
  <c r="V1087" i="1"/>
  <c r="R1095" i="1"/>
  <c r="O1095" i="1"/>
  <c r="U1095" i="1"/>
  <c r="V1095" i="1"/>
  <c r="R1103" i="1"/>
  <c r="O1103" i="1"/>
  <c r="U1103" i="1"/>
  <c r="V1103" i="1"/>
  <c r="R1111" i="1"/>
  <c r="O1111" i="1"/>
  <c r="U1111" i="1"/>
  <c r="V1111" i="1"/>
  <c r="R1119" i="1"/>
  <c r="O1119" i="1"/>
  <c r="U1119" i="1"/>
  <c r="V1119" i="1"/>
  <c r="R1127" i="1"/>
  <c r="O1127" i="1"/>
  <c r="U1127" i="1"/>
  <c r="V1127" i="1"/>
  <c r="U1129" i="1"/>
  <c r="V1129" i="1"/>
  <c r="R1132" i="1"/>
  <c r="O1132" i="1"/>
  <c r="U1133" i="1"/>
  <c r="V1133" i="1"/>
  <c r="R1136" i="1"/>
  <c r="O1136" i="1"/>
  <c r="U1137" i="1"/>
  <c r="V1137" i="1"/>
  <c r="R1140" i="1"/>
  <c r="O1140" i="1"/>
  <c r="R1142" i="1"/>
  <c r="O1142" i="1"/>
  <c r="U816" i="1"/>
  <c r="V816" i="1"/>
  <c r="R822" i="1"/>
  <c r="S822" i="1" s="1"/>
  <c r="O822" i="1"/>
  <c r="P822" i="1" s="1"/>
  <c r="M823" i="1"/>
  <c r="L823" i="1"/>
  <c r="N823" i="1"/>
  <c r="U824" i="1"/>
  <c r="V824" i="1"/>
  <c r="R830" i="1"/>
  <c r="S830" i="1" s="1"/>
  <c r="O830" i="1"/>
  <c r="M831" i="1"/>
  <c r="L831" i="1"/>
  <c r="N831" i="1"/>
  <c r="U832" i="1"/>
  <c r="V832" i="1"/>
  <c r="R838" i="1"/>
  <c r="O838" i="1"/>
  <c r="P838" i="1" s="1"/>
  <c r="M839" i="1"/>
  <c r="L839" i="1"/>
  <c r="N839" i="1"/>
  <c r="U840" i="1"/>
  <c r="V840" i="1"/>
  <c r="R846" i="1"/>
  <c r="S846" i="1" s="1"/>
  <c r="O846" i="1"/>
  <c r="P846" i="1" s="1"/>
  <c r="M847" i="1"/>
  <c r="L847" i="1"/>
  <c r="N847" i="1"/>
  <c r="U848" i="1"/>
  <c r="V848" i="1"/>
  <c r="U851" i="1"/>
  <c r="V851" i="1"/>
  <c r="R853" i="1"/>
  <c r="O853" i="1"/>
  <c r="U855" i="1"/>
  <c r="V855" i="1"/>
  <c r="R857" i="1"/>
  <c r="O857" i="1"/>
  <c r="U859" i="1"/>
  <c r="V859" i="1"/>
  <c r="R861" i="1"/>
  <c r="O861" i="1"/>
  <c r="U863" i="1"/>
  <c r="V863" i="1"/>
  <c r="R865" i="1"/>
  <c r="O865" i="1"/>
  <c r="U867" i="1"/>
  <c r="V867" i="1"/>
  <c r="R869" i="1"/>
  <c r="O869" i="1"/>
  <c r="U871" i="1"/>
  <c r="V871" i="1"/>
  <c r="R873" i="1"/>
  <c r="O873" i="1"/>
  <c r="U875" i="1"/>
  <c r="V875" i="1"/>
  <c r="R877" i="1"/>
  <c r="O877" i="1"/>
  <c r="U879" i="1"/>
  <c r="V879" i="1"/>
  <c r="R881" i="1"/>
  <c r="O881" i="1"/>
  <c r="U883" i="1"/>
  <c r="V883" i="1"/>
  <c r="R885" i="1"/>
  <c r="O885" i="1"/>
  <c r="U887" i="1"/>
  <c r="V887" i="1"/>
  <c r="R889" i="1"/>
  <c r="O889" i="1"/>
  <c r="U891" i="1"/>
  <c r="V891" i="1"/>
  <c r="R893" i="1"/>
  <c r="O893" i="1"/>
  <c r="U895" i="1"/>
  <c r="V895" i="1"/>
  <c r="R897" i="1"/>
  <c r="O897" i="1"/>
  <c r="R898" i="1"/>
  <c r="O898" i="1"/>
  <c r="U900" i="1"/>
  <c r="V900" i="1"/>
  <c r="R906" i="1"/>
  <c r="O906" i="1"/>
  <c r="U908" i="1"/>
  <c r="V908" i="1"/>
  <c r="R914" i="1"/>
  <c r="O914" i="1"/>
  <c r="U916" i="1"/>
  <c r="V916" i="1"/>
  <c r="R922" i="1"/>
  <c r="O922" i="1"/>
  <c r="U924" i="1"/>
  <c r="V924" i="1"/>
  <c r="R930" i="1"/>
  <c r="O930" i="1"/>
  <c r="U932" i="1"/>
  <c r="V932" i="1"/>
  <c r="R938" i="1"/>
  <c r="O938" i="1"/>
  <c r="U940" i="1"/>
  <c r="V940" i="1"/>
  <c r="R946" i="1"/>
  <c r="O946" i="1"/>
  <c r="U948" i="1"/>
  <c r="V948" i="1"/>
  <c r="R954" i="1"/>
  <c r="O954" i="1"/>
  <c r="U956" i="1"/>
  <c r="V956" i="1"/>
  <c r="R962" i="1"/>
  <c r="O962" i="1"/>
  <c r="U964" i="1"/>
  <c r="V964" i="1"/>
  <c r="R972" i="1"/>
  <c r="O972" i="1"/>
  <c r="U972" i="1"/>
  <c r="V972" i="1"/>
  <c r="R980" i="1"/>
  <c r="O980" i="1"/>
  <c r="U980" i="1"/>
  <c r="V980" i="1"/>
  <c r="R988" i="1"/>
  <c r="O988" i="1"/>
  <c r="U988" i="1"/>
  <c r="V988" i="1"/>
  <c r="R996" i="1"/>
  <c r="O996" i="1"/>
  <c r="U996" i="1"/>
  <c r="V996" i="1"/>
  <c r="R1004" i="1"/>
  <c r="O1004" i="1"/>
  <c r="U1004" i="1"/>
  <c r="V1004" i="1"/>
  <c r="R1012" i="1"/>
  <c r="O1012" i="1"/>
  <c r="U1012" i="1"/>
  <c r="V1012" i="1"/>
  <c r="R1020" i="1"/>
  <c r="O1020" i="1"/>
  <c r="U1020" i="1"/>
  <c r="V1020" i="1"/>
  <c r="R1028" i="1"/>
  <c r="O1028" i="1"/>
  <c r="U1028" i="1"/>
  <c r="V1028" i="1"/>
  <c r="R1036" i="1"/>
  <c r="O1036" i="1"/>
  <c r="U1036" i="1"/>
  <c r="V1036" i="1"/>
  <c r="R1044" i="1"/>
  <c r="O1044" i="1"/>
  <c r="U1044" i="1"/>
  <c r="V1044" i="1"/>
  <c r="R1052" i="1"/>
  <c r="O1052" i="1"/>
  <c r="U1052" i="1"/>
  <c r="V1052" i="1"/>
  <c r="R1060" i="1"/>
  <c r="O1060" i="1"/>
  <c r="U1060" i="1"/>
  <c r="V1060" i="1"/>
  <c r="R1068" i="1"/>
  <c r="O1068" i="1"/>
  <c r="U1068" i="1"/>
  <c r="V1068" i="1"/>
  <c r="R1076" i="1"/>
  <c r="O1076" i="1"/>
  <c r="U1076" i="1"/>
  <c r="V1076" i="1"/>
  <c r="R1084" i="1"/>
  <c r="O1084" i="1"/>
  <c r="U1084" i="1"/>
  <c r="V1084" i="1"/>
  <c r="R1092" i="1"/>
  <c r="O1092" i="1"/>
  <c r="U1092" i="1"/>
  <c r="V1092" i="1"/>
  <c r="R1100" i="1"/>
  <c r="O1100" i="1"/>
  <c r="U1100" i="1"/>
  <c r="V1100" i="1"/>
  <c r="R1108" i="1"/>
  <c r="O1108" i="1"/>
  <c r="U1108" i="1"/>
  <c r="V1108" i="1"/>
  <c r="R1116" i="1"/>
  <c r="O1116" i="1"/>
  <c r="U1116" i="1"/>
  <c r="V1116" i="1"/>
  <c r="R1124" i="1"/>
  <c r="O1124" i="1"/>
  <c r="U1124" i="1"/>
  <c r="V1124" i="1"/>
  <c r="R1141" i="1"/>
  <c r="O1141" i="1"/>
  <c r="V1145" i="1"/>
  <c r="U1145" i="1"/>
  <c r="O843" i="1"/>
  <c r="P843" i="1" s="1"/>
  <c r="Q843" i="1" s="1"/>
  <c r="R843" i="1"/>
  <c r="S843" i="1" s="1"/>
  <c r="T843" i="1" s="1"/>
  <c r="M844" i="1"/>
  <c r="N844" i="1"/>
  <c r="L844" i="1"/>
  <c r="U845" i="1"/>
  <c r="V845" i="1"/>
  <c r="U899" i="1"/>
  <c r="V899" i="1"/>
  <c r="R905" i="1"/>
  <c r="O905" i="1"/>
  <c r="U907" i="1"/>
  <c r="V907" i="1"/>
  <c r="R913" i="1"/>
  <c r="O913" i="1"/>
  <c r="U915" i="1"/>
  <c r="V915" i="1"/>
  <c r="R921" i="1"/>
  <c r="O921" i="1"/>
  <c r="U923" i="1"/>
  <c r="V923" i="1"/>
  <c r="R929" i="1"/>
  <c r="O929" i="1"/>
  <c r="U931" i="1"/>
  <c r="V931" i="1"/>
  <c r="R937" i="1"/>
  <c r="O937" i="1"/>
  <c r="U939" i="1"/>
  <c r="V939" i="1"/>
  <c r="R945" i="1"/>
  <c r="O945" i="1"/>
  <c r="U947" i="1"/>
  <c r="V947" i="1"/>
  <c r="R953" i="1"/>
  <c r="O953" i="1"/>
  <c r="U955" i="1"/>
  <c r="V955" i="1"/>
  <c r="R961" i="1"/>
  <c r="O961" i="1"/>
  <c r="U963" i="1"/>
  <c r="V963" i="1"/>
  <c r="R969" i="1"/>
  <c r="O969" i="1"/>
  <c r="U969" i="1"/>
  <c r="V969" i="1"/>
  <c r="R977" i="1"/>
  <c r="O977" i="1"/>
  <c r="U977" i="1"/>
  <c r="V977" i="1"/>
  <c r="R985" i="1"/>
  <c r="O985" i="1"/>
  <c r="U985" i="1"/>
  <c r="V985" i="1"/>
  <c r="R993" i="1"/>
  <c r="O993" i="1"/>
  <c r="U993" i="1"/>
  <c r="V993" i="1"/>
  <c r="R1001" i="1"/>
  <c r="O1001" i="1"/>
  <c r="U1001" i="1"/>
  <c r="V1001" i="1"/>
  <c r="R1009" i="1"/>
  <c r="O1009" i="1"/>
  <c r="U1009" i="1"/>
  <c r="V1009" i="1"/>
  <c r="R1017" i="1"/>
  <c r="O1017" i="1"/>
  <c r="U1017" i="1"/>
  <c r="V1017" i="1"/>
  <c r="R1025" i="1"/>
  <c r="O1025" i="1"/>
  <c r="U1025" i="1"/>
  <c r="V1025" i="1"/>
  <c r="R1033" i="1"/>
  <c r="O1033" i="1"/>
  <c r="U1033" i="1"/>
  <c r="V1033" i="1"/>
  <c r="R1041" i="1"/>
  <c r="O1041" i="1"/>
  <c r="U1041" i="1"/>
  <c r="V1041" i="1"/>
  <c r="R1049" i="1"/>
  <c r="O1049" i="1"/>
  <c r="U1049" i="1"/>
  <c r="V1049" i="1"/>
  <c r="R1057" i="1"/>
  <c r="O1057" i="1"/>
  <c r="U1057" i="1"/>
  <c r="V1057" i="1"/>
  <c r="R1065" i="1"/>
  <c r="O1065" i="1"/>
  <c r="U1065" i="1"/>
  <c r="V1065" i="1"/>
  <c r="R1073" i="1"/>
  <c r="O1073" i="1"/>
  <c r="U1073" i="1"/>
  <c r="V1073" i="1"/>
  <c r="R1081" i="1"/>
  <c r="O1081" i="1"/>
  <c r="U1081" i="1"/>
  <c r="V1081" i="1"/>
  <c r="R1089" i="1"/>
  <c r="O1089" i="1"/>
  <c r="U1089" i="1"/>
  <c r="V1089" i="1"/>
  <c r="R1097" i="1"/>
  <c r="O1097" i="1"/>
  <c r="U1097" i="1"/>
  <c r="V1097" i="1"/>
  <c r="R1105" i="1"/>
  <c r="O1105" i="1"/>
  <c r="U1105" i="1"/>
  <c r="V1105" i="1"/>
  <c r="R1113" i="1"/>
  <c r="O1113" i="1"/>
  <c r="U1113" i="1"/>
  <c r="V1113" i="1"/>
  <c r="R1121" i="1"/>
  <c r="O1121" i="1"/>
  <c r="U1121" i="1"/>
  <c r="V1121" i="1"/>
  <c r="R1129" i="1"/>
  <c r="O1129" i="1"/>
  <c r="U1130" i="1"/>
  <c r="V1130" i="1"/>
  <c r="R1133" i="1"/>
  <c r="O1133" i="1"/>
  <c r="U1134" i="1"/>
  <c r="V1134" i="1"/>
  <c r="R1137" i="1"/>
  <c r="O1137" i="1"/>
  <c r="U1138" i="1"/>
  <c r="V1138" i="1"/>
  <c r="V1144" i="1"/>
  <c r="U1144" i="1"/>
  <c r="M793" i="1"/>
  <c r="S793" i="1"/>
  <c r="T793" i="1" s="1"/>
  <c r="P793" i="1"/>
  <c r="Q793" i="1" s="1"/>
  <c r="N793" i="1"/>
  <c r="L793" i="1"/>
  <c r="U794" i="1"/>
  <c r="V794" i="1"/>
  <c r="M801" i="1"/>
  <c r="S801" i="1"/>
  <c r="T801" i="1" s="1"/>
  <c r="P801" i="1"/>
  <c r="Q801" i="1" s="1"/>
  <c r="N801" i="1"/>
  <c r="L801" i="1"/>
  <c r="U802" i="1"/>
  <c r="V802" i="1"/>
  <c r="M809" i="1"/>
  <c r="S809" i="1"/>
  <c r="T809" i="1" s="1"/>
  <c r="P809" i="1"/>
  <c r="Q809" i="1" s="1"/>
  <c r="N809" i="1"/>
  <c r="L809" i="1"/>
  <c r="U810" i="1"/>
  <c r="V810" i="1"/>
  <c r="M817" i="1"/>
  <c r="S817" i="1"/>
  <c r="T817" i="1" s="1"/>
  <c r="P817" i="1"/>
  <c r="Q817" i="1" s="1"/>
  <c r="N817" i="1"/>
  <c r="L817" i="1"/>
  <c r="U818" i="1"/>
  <c r="V818" i="1"/>
  <c r="M825" i="1"/>
  <c r="S825" i="1"/>
  <c r="T825" i="1" s="1"/>
  <c r="P825" i="1"/>
  <c r="Q825" i="1" s="1"/>
  <c r="N825" i="1"/>
  <c r="L825" i="1"/>
  <c r="U826" i="1"/>
  <c r="V826" i="1"/>
  <c r="M833" i="1"/>
  <c r="S833" i="1"/>
  <c r="T833" i="1" s="1"/>
  <c r="P833" i="1"/>
  <c r="Q833" i="1" s="1"/>
  <c r="N833" i="1"/>
  <c r="L833" i="1"/>
  <c r="U834" i="1"/>
  <c r="V834" i="1"/>
  <c r="M841" i="1"/>
  <c r="S841" i="1"/>
  <c r="T841" i="1" s="1"/>
  <c r="P841" i="1"/>
  <c r="Q841" i="1" s="1"/>
  <c r="N841" i="1"/>
  <c r="L841" i="1"/>
  <c r="U842" i="1"/>
  <c r="V842" i="1"/>
  <c r="R966" i="1"/>
  <c r="O966" i="1"/>
  <c r="U966" i="1"/>
  <c r="V966" i="1"/>
  <c r="R974" i="1"/>
  <c r="O974" i="1"/>
  <c r="U974" i="1"/>
  <c r="V974" i="1"/>
  <c r="R982" i="1"/>
  <c r="O982" i="1"/>
  <c r="U982" i="1"/>
  <c r="V982" i="1"/>
  <c r="R990" i="1"/>
  <c r="O990" i="1"/>
  <c r="U990" i="1"/>
  <c r="V990" i="1"/>
  <c r="R998" i="1"/>
  <c r="O998" i="1"/>
  <c r="U998" i="1"/>
  <c r="V998" i="1"/>
  <c r="R1006" i="1"/>
  <c r="O1006" i="1"/>
  <c r="U1006" i="1"/>
  <c r="V1006" i="1"/>
  <c r="R1014" i="1"/>
  <c r="O1014" i="1"/>
  <c r="U1014" i="1"/>
  <c r="V1014" i="1"/>
  <c r="R1022" i="1"/>
  <c r="O1022" i="1"/>
  <c r="U1022" i="1"/>
  <c r="V1022" i="1"/>
  <c r="R1030" i="1"/>
  <c r="O1030" i="1"/>
  <c r="U1030" i="1"/>
  <c r="V1030" i="1"/>
  <c r="R1038" i="1"/>
  <c r="O1038" i="1"/>
  <c r="U1038" i="1"/>
  <c r="V1038" i="1"/>
  <c r="R1046" i="1"/>
  <c r="O1046" i="1"/>
  <c r="U1046" i="1"/>
  <c r="V1046" i="1"/>
  <c r="R1054" i="1"/>
  <c r="O1054" i="1"/>
  <c r="U1054" i="1"/>
  <c r="V1054" i="1"/>
  <c r="R1062" i="1"/>
  <c r="O1062" i="1"/>
  <c r="U1062" i="1"/>
  <c r="V1062" i="1"/>
  <c r="R1070" i="1"/>
  <c r="O1070" i="1"/>
  <c r="U1070" i="1"/>
  <c r="V1070" i="1"/>
  <c r="R1078" i="1"/>
  <c r="O1078" i="1"/>
  <c r="U1078" i="1"/>
  <c r="V1078" i="1"/>
  <c r="R1086" i="1"/>
  <c r="O1086" i="1"/>
  <c r="U1086" i="1"/>
  <c r="V1086" i="1"/>
  <c r="R1094" i="1"/>
  <c r="O1094" i="1"/>
  <c r="U1094" i="1"/>
  <c r="V1094" i="1"/>
  <c r="R1102" i="1"/>
  <c r="O1102" i="1"/>
  <c r="U1102" i="1"/>
  <c r="V1102" i="1"/>
  <c r="R1110" i="1"/>
  <c r="O1110" i="1"/>
  <c r="U1110" i="1"/>
  <c r="V1110" i="1"/>
  <c r="R1118" i="1"/>
  <c r="O1118" i="1"/>
  <c r="U1118" i="1"/>
  <c r="V1118" i="1"/>
  <c r="R1126" i="1"/>
  <c r="O1126" i="1"/>
  <c r="U1126" i="1"/>
  <c r="V1126" i="1"/>
  <c r="V1143" i="1"/>
  <c r="U1143" i="1"/>
  <c r="N1234" i="1"/>
  <c r="M1234" i="1"/>
  <c r="L1234" i="1"/>
  <c r="N1242" i="1"/>
  <c r="M1242" i="1"/>
  <c r="L1242" i="1"/>
  <c r="N1250" i="1"/>
  <c r="M1250" i="1"/>
  <c r="L1250" i="1"/>
  <c r="N1258" i="1"/>
  <c r="M1258" i="1"/>
  <c r="L1258" i="1"/>
  <c r="N1266" i="1"/>
  <c r="M1266" i="1"/>
  <c r="L1266" i="1"/>
  <c r="S1266" i="1"/>
  <c r="T1266" i="1" s="1"/>
  <c r="N1274" i="1"/>
  <c r="M1274" i="1"/>
  <c r="L1274" i="1"/>
  <c r="N1282" i="1"/>
  <c r="M1282" i="1"/>
  <c r="L1282" i="1"/>
  <c r="N1290" i="1"/>
  <c r="M1290" i="1"/>
  <c r="L1290" i="1"/>
  <c r="P1290" i="1"/>
  <c r="Q1290" i="1" s="1"/>
  <c r="N1298" i="1"/>
  <c r="M1298" i="1"/>
  <c r="L1298" i="1"/>
  <c r="N1306" i="1"/>
  <c r="M1306" i="1"/>
  <c r="L1306" i="1"/>
  <c r="N1320" i="1"/>
  <c r="M1320" i="1"/>
  <c r="L1320" i="1"/>
  <c r="N1321" i="1"/>
  <c r="M1321" i="1"/>
  <c r="L1321" i="1"/>
  <c r="N1322" i="1"/>
  <c r="M1322" i="1"/>
  <c r="L1322" i="1"/>
  <c r="N1323" i="1"/>
  <c r="M1323" i="1"/>
  <c r="L1323" i="1"/>
  <c r="N1324" i="1"/>
  <c r="M1324" i="1"/>
  <c r="L1324" i="1"/>
  <c r="N1325" i="1"/>
  <c r="M1325" i="1"/>
  <c r="L1325" i="1"/>
  <c r="N1326" i="1"/>
  <c r="M1326" i="1"/>
  <c r="L1326" i="1"/>
  <c r="N1327" i="1"/>
  <c r="M1327" i="1"/>
  <c r="L1327" i="1"/>
  <c r="N1328" i="1"/>
  <c r="M1328" i="1"/>
  <c r="L1328" i="1"/>
  <c r="N1329" i="1"/>
  <c r="M1329" i="1"/>
  <c r="L1329" i="1"/>
  <c r="N1330" i="1"/>
  <c r="M1330" i="1"/>
  <c r="L1330" i="1"/>
  <c r="N1331" i="1"/>
  <c r="M1331" i="1"/>
  <c r="L1331" i="1"/>
  <c r="N1332" i="1"/>
  <c r="M1332" i="1"/>
  <c r="L1332" i="1"/>
  <c r="N1333" i="1"/>
  <c r="M1333" i="1"/>
  <c r="L1333" i="1"/>
  <c r="N1334" i="1"/>
  <c r="M1334" i="1"/>
  <c r="L1334" i="1"/>
  <c r="N1335" i="1"/>
  <c r="M1335" i="1"/>
  <c r="L1335" i="1"/>
  <c r="N1336" i="1"/>
  <c r="M1336" i="1"/>
  <c r="L1336" i="1"/>
  <c r="N1337" i="1"/>
  <c r="M1337" i="1"/>
  <c r="L1337" i="1"/>
  <c r="N1338" i="1"/>
  <c r="M1338" i="1"/>
  <c r="L1338" i="1"/>
  <c r="N1339" i="1"/>
  <c r="M1339" i="1"/>
  <c r="L1339" i="1"/>
  <c r="N1340" i="1"/>
  <c r="M1340" i="1"/>
  <c r="L1340" i="1"/>
  <c r="N1341" i="1"/>
  <c r="M1341" i="1"/>
  <c r="L1341" i="1"/>
  <c r="N1342" i="1"/>
  <c r="M1342" i="1"/>
  <c r="L1342" i="1"/>
  <c r="N1343" i="1"/>
  <c r="M1343" i="1"/>
  <c r="L1343" i="1"/>
  <c r="N1344" i="1"/>
  <c r="M1344" i="1"/>
  <c r="L1344" i="1"/>
  <c r="N1345" i="1"/>
  <c r="M1345" i="1"/>
  <c r="L1345" i="1"/>
  <c r="N1346" i="1"/>
  <c r="M1346" i="1"/>
  <c r="L1346" i="1"/>
  <c r="N1347" i="1"/>
  <c r="M1347" i="1"/>
  <c r="L1347" i="1"/>
  <c r="N1348" i="1"/>
  <c r="M1348" i="1"/>
  <c r="L1348" i="1"/>
  <c r="N1349" i="1"/>
  <c r="M1349" i="1"/>
  <c r="L1349" i="1"/>
  <c r="N1350" i="1"/>
  <c r="M1350" i="1"/>
  <c r="L1350" i="1"/>
  <c r="N1351" i="1"/>
  <c r="M1351" i="1"/>
  <c r="L1351" i="1"/>
  <c r="N1352" i="1"/>
  <c r="M1352" i="1"/>
  <c r="L1352" i="1"/>
  <c r="N1353" i="1"/>
  <c r="M1353" i="1"/>
  <c r="L1353" i="1"/>
  <c r="N1354" i="1"/>
  <c r="M1354" i="1"/>
  <c r="L1354" i="1"/>
  <c r="N1355" i="1"/>
  <c r="M1355" i="1"/>
  <c r="L1355" i="1"/>
  <c r="N1356" i="1"/>
  <c r="M1356" i="1"/>
  <c r="L1356" i="1"/>
  <c r="N1357" i="1"/>
  <c r="M1357" i="1"/>
  <c r="L1357" i="1"/>
  <c r="N1358" i="1"/>
  <c r="M1358" i="1"/>
  <c r="L1358" i="1"/>
  <c r="N1359" i="1"/>
  <c r="M1359" i="1"/>
  <c r="L1359" i="1"/>
  <c r="N1360" i="1"/>
  <c r="M1360" i="1"/>
  <c r="L1360" i="1"/>
  <c r="N1361" i="1"/>
  <c r="M1361" i="1"/>
  <c r="L1361" i="1"/>
  <c r="N1362" i="1"/>
  <c r="M1362" i="1"/>
  <c r="L1362" i="1"/>
  <c r="N1363" i="1"/>
  <c r="M1363" i="1"/>
  <c r="L1363" i="1"/>
  <c r="N1364" i="1"/>
  <c r="M1364" i="1"/>
  <c r="L1364" i="1"/>
  <c r="N1365" i="1"/>
  <c r="M1365" i="1"/>
  <c r="L1365" i="1"/>
  <c r="N1366" i="1"/>
  <c r="M1366" i="1"/>
  <c r="L1366" i="1"/>
  <c r="N1367" i="1"/>
  <c r="M1367" i="1"/>
  <c r="L1367" i="1"/>
  <c r="N1368" i="1"/>
  <c r="M1368" i="1"/>
  <c r="L1368" i="1"/>
  <c r="N1369" i="1"/>
  <c r="M1369" i="1"/>
  <c r="L1369" i="1"/>
  <c r="N1370" i="1"/>
  <c r="M1370" i="1"/>
  <c r="L1370" i="1"/>
  <c r="N1371" i="1"/>
  <c r="M1371" i="1"/>
  <c r="L1371" i="1"/>
  <c r="N1372" i="1"/>
  <c r="M1372" i="1"/>
  <c r="L1372" i="1"/>
  <c r="N1373" i="1"/>
  <c r="M1373" i="1"/>
  <c r="L1373" i="1"/>
  <c r="N1374" i="1"/>
  <c r="M1374" i="1"/>
  <c r="L1374" i="1"/>
  <c r="N1375" i="1"/>
  <c r="M1375" i="1"/>
  <c r="L1375" i="1"/>
  <c r="N1376" i="1"/>
  <c r="M1376" i="1"/>
  <c r="L1376" i="1"/>
  <c r="N1377" i="1"/>
  <c r="M1377" i="1"/>
  <c r="L1377" i="1"/>
  <c r="N1378" i="1"/>
  <c r="M1378" i="1"/>
  <c r="L1378" i="1"/>
  <c r="N1379" i="1"/>
  <c r="M1379" i="1"/>
  <c r="L1379" i="1"/>
  <c r="N1380" i="1"/>
  <c r="M1380" i="1"/>
  <c r="L1380" i="1"/>
  <c r="N1381" i="1"/>
  <c r="M1381" i="1"/>
  <c r="L1381" i="1"/>
  <c r="N1382" i="1"/>
  <c r="M1382" i="1"/>
  <c r="L1382" i="1"/>
  <c r="N1383" i="1"/>
  <c r="M1383" i="1"/>
  <c r="L1383" i="1"/>
  <c r="N1384" i="1"/>
  <c r="M1384" i="1"/>
  <c r="L1384" i="1"/>
  <c r="N1385" i="1"/>
  <c r="M1385" i="1"/>
  <c r="L1385" i="1"/>
  <c r="N1386" i="1"/>
  <c r="M1386" i="1"/>
  <c r="L1386" i="1"/>
  <c r="N1387" i="1"/>
  <c r="M1387" i="1"/>
  <c r="L1387" i="1"/>
  <c r="N1388" i="1"/>
  <c r="M1388" i="1"/>
  <c r="L1388" i="1"/>
  <c r="N1389" i="1"/>
  <c r="M1389" i="1"/>
  <c r="L1389" i="1"/>
  <c r="O1399" i="1"/>
  <c r="R1399" i="1"/>
  <c r="L1402" i="1"/>
  <c r="M1402" i="1"/>
  <c r="N1402" i="1"/>
  <c r="V1403" i="1"/>
  <c r="U1403" i="1"/>
  <c r="R1424" i="1"/>
  <c r="O1424" i="1"/>
  <c r="R1234" i="1"/>
  <c r="S1234" i="1" s="1"/>
  <c r="T1234" i="1" s="1"/>
  <c r="O1234" i="1"/>
  <c r="P1234" i="1" s="1"/>
  <c r="Q1234" i="1" s="1"/>
  <c r="V1236" i="1"/>
  <c r="U1236" i="1"/>
  <c r="R1242" i="1"/>
  <c r="S1242" i="1" s="1"/>
  <c r="T1242" i="1" s="1"/>
  <c r="O1242" i="1"/>
  <c r="P1242" i="1" s="1"/>
  <c r="Q1242" i="1" s="1"/>
  <c r="V1244" i="1"/>
  <c r="U1244" i="1"/>
  <c r="R1250" i="1"/>
  <c r="S1250" i="1" s="1"/>
  <c r="T1250" i="1" s="1"/>
  <c r="O1250" i="1"/>
  <c r="P1250" i="1" s="1"/>
  <c r="Q1250" i="1" s="1"/>
  <c r="V1252" i="1"/>
  <c r="U1252" i="1"/>
  <c r="R1258" i="1"/>
  <c r="S1258" i="1" s="1"/>
  <c r="T1258" i="1" s="1"/>
  <c r="O1258" i="1"/>
  <c r="P1258" i="1" s="1"/>
  <c r="Q1258" i="1" s="1"/>
  <c r="V1260" i="1"/>
  <c r="U1260" i="1"/>
  <c r="R1266" i="1"/>
  <c r="O1266" i="1"/>
  <c r="P1266" i="1" s="1"/>
  <c r="Q1266" i="1" s="1"/>
  <c r="V1268" i="1"/>
  <c r="U1268" i="1"/>
  <c r="R1274" i="1"/>
  <c r="S1274" i="1" s="1"/>
  <c r="T1274" i="1" s="1"/>
  <c r="O1274" i="1"/>
  <c r="P1274" i="1" s="1"/>
  <c r="Q1274" i="1" s="1"/>
  <c r="V1276" i="1"/>
  <c r="U1276" i="1"/>
  <c r="R1282" i="1"/>
  <c r="S1282" i="1" s="1"/>
  <c r="T1282" i="1" s="1"/>
  <c r="O1282" i="1"/>
  <c r="P1282" i="1" s="1"/>
  <c r="Q1282" i="1" s="1"/>
  <c r="V1284" i="1"/>
  <c r="U1284" i="1"/>
  <c r="R1290" i="1"/>
  <c r="S1290" i="1" s="1"/>
  <c r="T1290" i="1" s="1"/>
  <c r="O1290" i="1"/>
  <c r="V1292" i="1"/>
  <c r="U1292" i="1"/>
  <c r="R1298" i="1"/>
  <c r="S1298" i="1" s="1"/>
  <c r="T1298" i="1" s="1"/>
  <c r="O1298" i="1"/>
  <c r="P1298" i="1" s="1"/>
  <c r="Q1298" i="1" s="1"/>
  <c r="V1300" i="1"/>
  <c r="U1300" i="1"/>
  <c r="R1306" i="1"/>
  <c r="S1306" i="1" s="1"/>
  <c r="T1306" i="1" s="1"/>
  <c r="O1306" i="1"/>
  <c r="P1306" i="1" s="1"/>
  <c r="Q1306" i="1" s="1"/>
  <c r="U1390" i="1"/>
  <c r="V1390" i="1"/>
  <c r="V1417" i="1"/>
  <c r="U1417" i="1"/>
  <c r="U1418" i="1"/>
  <c r="V1418" i="1"/>
  <c r="V1425" i="1"/>
  <c r="U1425" i="1"/>
  <c r="R1474" i="1"/>
  <c r="O1474" i="1"/>
  <c r="R1490" i="1"/>
  <c r="O1490" i="1"/>
  <c r="V1233" i="1"/>
  <c r="U1233" i="1"/>
  <c r="V1241" i="1"/>
  <c r="U1241" i="1"/>
  <c r="V1249" i="1"/>
  <c r="U1249" i="1"/>
  <c r="V1257" i="1"/>
  <c r="U1257" i="1"/>
  <c r="V1265" i="1"/>
  <c r="U1265" i="1"/>
  <c r="V1273" i="1"/>
  <c r="U1273" i="1"/>
  <c r="V1281" i="1"/>
  <c r="U1281" i="1"/>
  <c r="V1289" i="1"/>
  <c r="U1289" i="1"/>
  <c r="V1297" i="1"/>
  <c r="U1297" i="1"/>
  <c r="V1305" i="1"/>
  <c r="U1305" i="1"/>
  <c r="L1403" i="1"/>
  <c r="M1403" i="1"/>
  <c r="N1403" i="1"/>
  <c r="V1419" i="1"/>
  <c r="U1419" i="1"/>
  <c r="R1423" i="1"/>
  <c r="O1423" i="1"/>
  <c r="N1233" i="1"/>
  <c r="S1233" i="1"/>
  <c r="T1233" i="1" s="1"/>
  <c r="M1233" i="1"/>
  <c r="L1233" i="1"/>
  <c r="R1236" i="1"/>
  <c r="O1236" i="1"/>
  <c r="V1238" i="1"/>
  <c r="U1238" i="1"/>
  <c r="N1241" i="1"/>
  <c r="M1241" i="1"/>
  <c r="L1241" i="1"/>
  <c r="R1244" i="1"/>
  <c r="O1244" i="1"/>
  <c r="V1246" i="1"/>
  <c r="U1246" i="1"/>
  <c r="N1249" i="1"/>
  <c r="M1249" i="1"/>
  <c r="L1249" i="1"/>
  <c r="R1252" i="1"/>
  <c r="O1252" i="1"/>
  <c r="V1254" i="1"/>
  <c r="U1254" i="1"/>
  <c r="N1257" i="1"/>
  <c r="P1257" i="1"/>
  <c r="Q1257" i="1" s="1"/>
  <c r="M1257" i="1"/>
  <c r="L1257" i="1"/>
  <c r="R1260" i="1"/>
  <c r="O1260" i="1"/>
  <c r="V1262" i="1"/>
  <c r="U1262" i="1"/>
  <c r="N1265" i="1"/>
  <c r="S1265" i="1"/>
  <c r="T1265" i="1" s="1"/>
  <c r="P1265" i="1"/>
  <c r="Q1265" i="1" s="1"/>
  <c r="M1265" i="1"/>
  <c r="L1265" i="1"/>
  <c r="R1268" i="1"/>
  <c r="O1268" i="1"/>
  <c r="V1270" i="1"/>
  <c r="U1270" i="1"/>
  <c r="N1273" i="1"/>
  <c r="P1273" i="1"/>
  <c r="Q1273" i="1" s="1"/>
  <c r="M1273" i="1"/>
  <c r="L1273" i="1"/>
  <c r="R1276" i="1"/>
  <c r="O1276" i="1"/>
  <c r="V1278" i="1"/>
  <c r="U1278" i="1"/>
  <c r="N1281" i="1"/>
  <c r="M1281" i="1"/>
  <c r="L1281" i="1"/>
  <c r="R1284" i="1"/>
  <c r="O1284" i="1"/>
  <c r="V1286" i="1"/>
  <c r="U1286" i="1"/>
  <c r="N1289" i="1"/>
  <c r="P1289" i="1"/>
  <c r="Q1289" i="1" s="1"/>
  <c r="M1289" i="1"/>
  <c r="L1289" i="1"/>
  <c r="R1292" i="1"/>
  <c r="O1292" i="1"/>
  <c r="V1294" i="1"/>
  <c r="U1294" i="1"/>
  <c r="N1297" i="1"/>
  <c r="S1297" i="1"/>
  <c r="T1297" i="1" s="1"/>
  <c r="M1297" i="1"/>
  <c r="L1297" i="1"/>
  <c r="R1300" i="1"/>
  <c r="O1300" i="1"/>
  <c r="V1302" i="1"/>
  <c r="U1302" i="1"/>
  <c r="N1305" i="1"/>
  <c r="M1305" i="1"/>
  <c r="L1305" i="1"/>
  <c r="N1309" i="1"/>
  <c r="M1309" i="1"/>
  <c r="L1309" i="1"/>
  <c r="N1313" i="1"/>
  <c r="M1313" i="1"/>
  <c r="L1313" i="1"/>
  <c r="N1317" i="1"/>
  <c r="M1317" i="1"/>
  <c r="L1317" i="1"/>
  <c r="L1395" i="1"/>
  <c r="N1395" i="1"/>
  <c r="M1395" i="1"/>
  <c r="V1395" i="1"/>
  <c r="U1395" i="1"/>
  <c r="O1415" i="1"/>
  <c r="R1415" i="1"/>
  <c r="L1426" i="1"/>
  <c r="M1426" i="1"/>
  <c r="N1426" i="1"/>
  <c r="R1233" i="1"/>
  <c r="O1233" i="1"/>
  <c r="P1233" i="1" s="1"/>
  <c r="Q1233" i="1" s="1"/>
  <c r="R1241" i="1"/>
  <c r="S1241" i="1" s="1"/>
  <c r="T1241" i="1" s="1"/>
  <c r="O1241" i="1"/>
  <c r="P1241" i="1" s="1"/>
  <c r="Q1241" i="1" s="1"/>
  <c r="R1249" i="1"/>
  <c r="S1249" i="1" s="1"/>
  <c r="T1249" i="1" s="1"/>
  <c r="O1249" i="1"/>
  <c r="P1249" i="1" s="1"/>
  <c r="Q1249" i="1" s="1"/>
  <c r="R1257" i="1"/>
  <c r="S1257" i="1" s="1"/>
  <c r="T1257" i="1" s="1"/>
  <c r="O1257" i="1"/>
  <c r="R1265" i="1"/>
  <c r="O1265" i="1"/>
  <c r="R1273" i="1"/>
  <c r="S1273" i="1" s="1"/>
  <c r="T1273" i="1" s="1"/>
  <c r="O1273" i="1"/>
  <c r="R1281" i="1"/>
  <c r="S1281" i="1" s="1"/>
  <c r="T1281" i="1" s="1"/>
  <c r="O1281" i="1"/>
  <c r="P1281" i="1" s="1"/>
  <c r="Q1281" i="1" s="1"/>
  <c r="R1289" i="1"/>
  <c r="S1289" i="1" s="1"/>
  <c r="T1289" i="1" s="1"/>
  <c r="O1289" i="1"/>
  <c r="R1297" i="1"/>
  <c r="O1297" i="1"/>
  <c r="P1297" i="1" s="1"/>
  <c r="Q1297" i="1" s="1"/>
  <c r="R1305" i="1"/>
  <c r="S1305" i="1" s="1"/>
  <c r="T1305" i="1" s="1"/>
  <c r="O1305" i="1"/>
  <c r="P1305" i="1" s="1"/>
  <c r="Q1305" i="1" s="1"/>
  <c r="L1393" i="1"/>
  <c r="M1393" i="1"/>
  <c r="N1393" i="1"/>
  <c r="V1393" i="1"/>
  <c r="U1393" i="1"/>
  <c r="L1398" i="1"/>
  <c r="M1398" i="1"/>
  <c r="N1398" i="1"/>
  <c r="U1398" i="1"/>
  <c r="V1398" i="1"/>
  <c r="L1419" i="1"/>
  <c r="M1419" i="1"/>
  <c r="N1419" i="1"/>
  <c r="V1232" i="1"/>
  <c r="U1232" i="1"/>
  <c r="N1235" i="1"/>
  <c r="M1235" i="1"/>
  <c r="L1235" i="1"/>
  <c r="R1238" i="1"/>
  <c r="O1238" i="1"/>
  <c r="V1240" i="1"/>
  <c r="U1240" i="1"/>
  <c r="N1243" i="1"/>
  <c r="M1243" i="1"/>
  <c r="L1243" i="1"/>
  <c r="R1246" i="1"/>
  <c r="O1246" i="1"/>
  <c r="V1248" i="1"/>
  <c r="U1248" i="1"/>
  <c r="N1251" i="1"/>
  <c r="M1251" i="1"/>
  <c r="L1251" i="1"/>
  <c r="R1254" i="1"/>
  <c r="O1254" i="1"/>
  <c r="V1256" i="1"/>
  <c r="U1256" i="1"/>
  <c r="N1259" i="1"/>
  <c r="M1259" i="1"/>
  <c r="L1259" i="1"/>
  <c r="R1262" i="1"/>
  <c r="O1262" i="1"/>
  <c r="V1264" i="1"/>
  <c r="U1264" i="1"/>
  <c r="N1267" i="1"/>
  <c r="M1267" i="1"/>
  <c r="L1267" i="1"/>
  <c r="R1270" i="1"/>
  <c r="O1270" i="1"/>
  <c r="V1272" i="1"/>
  <c r="U1272" i="1"/>
  <c r="N1275" i="1"/>
  <c r="M1275" i="1"/>
  <c r="L1275" i="1"/>
  <c r="R1278" i="1"/>
  <c r="O1278" i="1"/>
  <c r="V1280" i="1"/>
  <c r="U1280" i="1"/>
  <c r="N1283" i="1"/>
  <c r="M1283" i="1"/>
  <c r="L1283" i="1"/>
  <c r="R1286" i="1"/>
  <c r="O1286" i="1"/>
  <c r="V1288" i="1"/>
  <c r="U1288" i="1"/>
  <c r="N1291" i="1"/>
  <c r="M1291" i="1"/>
  <c r="L1291" i="1"/>
  <c r="R1294" i="1"/>
  <c r="O1294" i="1"/>
  <c r="V1296" i="1"/>
  <c r="U1296" i="1"/>
  <c r="N1299" i="1"/>
  <c r="M1299" i="1"/>
  <c r="L1299" i="1"/>
  <c r="R1302" i="1"/>
  <c r="O1302" i="1"/>
  <c r="V1304" i="1"/>
  <c r="U1304" i="1"/>
  <c r="N1307" i="1"/>
  <c r="M1307" i="1"/>
  <c r="L1307" i="1"/>
  <c r="N1310" i="1"/>
  <c r="M1310" i="1"/>
  <c r="L1310" i="1"/>
  <c r="N1314" i="1"/>
  <c r="M1314" i="1"/>
  <c r="L1314" i="1"/>
  <c r="N1318" i="1"/>
  <c r="M1318" i="1"/>
  <c r="L1318" i="1"/>
  <c r="L1401" i="1"/>
  <c r="M1401" i="1"/>
  <c r="N1401" i="1"/>
  <c r="V1401" i="1"/>
  <c r="U1401" i="1"/>
  <c r="V1411" i="1"/>
  <c r="U1411" i="1"/>
  <c r="L1425" i="1"/>
  <c r="M1425" i="1"/>
  <c r="N1425" i="1"/>
  <c r="R1466" i="1"/>
  <c r="O1466" i="1"/>
  <c r="R1482" i="1"/>
  <c r="O1482" i="1"/>
  <c r="O1146" i="1"/>
  <c r="R1146" i="1"/>
  <c r="V1146" i="1"/>
  <c r="U1146" i="1"/>
  <c r="O1147" i="1"/>
  <c r="R1147" i="1"/>
  <c r="V1147" i="1"/>
  <c r="U1147" i="1"/>
  <c r="O1148" i="1"/>
  <c r="R1148" i="1"/>
  <c r="V1148" i="1"/>
  <c r="U1148" i="1"/>
  <c r="O1149" i="1"/>
  <c r="R1149" i="1"/>
  <c r="V1149" i="1"/>
  <c r="U1149" i="1"/>
  <c r="O1150" i="1"/>
  <c r="R1150" i="1"/>
  <c r="V1150" i="1"/>
  <c r="U1150" i="1"/>
  <c r="O1151" i="1"/>
  <c r="R1151" i="1"/>
  <c r="V1151" i="1"/>
  <c r="U1151" i="1"/>
  <c r="O1152" i="1"/>
  <c r="R1152" i="1"/>
  <c r="V1152" i="1"/>
  <c r="U1152" i="1"/>
  <c r="O1153" i="1"/>
  <c r="R1153" i="1"/>
  <c r="V1153" i="1"/>
  <c r="U1153" i="1"/>
  <c r="O1154" i="1"/>
  <c r="R1154" i="1"/>
  <c r="V1154" i="1"/>
  <c r="U1154" i="1"/>
  <c r="O1155" i="1"/>
  <c r="R1155" i="1"/>
  <c r="V1155" i="1"/>
  <c r="U1155" i="1"/>
  <c r="O1156" i="1"/>
  <c r="R1156" i="1"/>
  <c r="V1156" i="1"/>
  <c r="U1156" i="1"/>
  <c r="O1157" i="1"/>
  <c r="R1157" i="1"/>
  <c r="V1157" i="1"/>
  <c r="U1157" i="1"/>
  <c r="O1158" i="1"/>
  <c r="R1158" i="1"/>
  <c r="V1158" i="1"/>
  <c r="U1158" i="1"/>
  <c r="O1159" i="1"/>
  <c r="R1159" i="1"/>
  <c r="V1159" i="1"/>
  <c r="U1159" i="1"/>
  <c r="O1160" i="1"/>
  <c r="R1160" i="1"/>
  <c r="V1160" i="1"/>
  <c r="U1160" i="1"/>
  <c r="O1161" i="1"/>
  <c r="R1161" i="1"/>
  <c r="V1161" i="1"/>
  <c r="U1161" i="1"/>
  <c r="O1162" i="1"/>
  <c r="R1162" i="1"/>
  <c r="V1162" i="1"/>
  <c r="U1162" i="1"/>
  <c r="O1163" i="1"/>
  <c r="R1163" i="1"/>
  <c r="V1163" i="1"/>
  <c r="U1163" i="1"/>
  <c r="O1164" i="1"/>
  <c r="R1164" i="1"/>
  <c r="V1164" i="1"/>
  <c r="U1164" i="1"/>
  <c r="O1165" i="1"/>
  <c r="R1165" i="1"/>
  <c r="V1165" i="1"/>
  <c r="U1165" i="1"/>
  <c r="O1166" i="1"/>
  <c r="R1166" i="1"/>
  <c r="V1166" i="1"/>
  <c r="U1166" i="1"/>
  <c r="O1167" i="1"/>
  <c r="R1167" i="1"/>
  <c r="V1167" i="1"/>
  <c r="U1167" i="1"/>
  <c r="O1168" i="1"/>
  <c r="R1168" i="1"/>
  <c r="V1168" i="1"/>
  <c r="U1168" i="1"/>
  <c r="O1169" i="1"/>
  <c r="R1169" i="1"/>
  <c r="V1169" i="1"/>
  <c r="U1169" i="1"/>
  <c r="O1170" i="1"/>
  <c r="R1170" i="1"/>
  <c r="V1170" i="1"/>
  <c r="U1170" i="1"/>
  <c r="O1171" i="1"/>
  <c r="R1171" i="1"/>
  <c r="V1171" i="1"/>
  <c r="U1171" i="1"/>
  <c r="O1172" i="1"/>
  <c r="R1172" i="1"/>
  <c r="V1172" i="1"/>
  <c r="U1172" i="1"/>
  <c r="O1173" i="1"/>
  <c r="R1173" i="1"/>
  <c r="V1173" i="1"/>
  <c r="U1173" i="1"/>
  <c r="O1174" i="1"/>
  <c r="R1174" i="1"/>
  <c r="V1174" i="1"/>
  <c r="U1174" i="1"/>
  <c r="O1175" i="1"/>
  <c r="R1175" i="1"/>
  <c r="V1175" i="1"/>
  <c r="U1175" i="1"/>
  <c r="O1176" i="1"/>
  <c r="R1176" i="1"/>
  <c r="V1176" i="1"/>
  <c r="U1176" i="1"/>
  <c r="O1177" i="1"/>
  <c r="R1177" i="1"/>
  <c r="V1177" i="1"/>
  <c r="U1177" i="1"/>
  <c r="O1178" i="1"/>
  <c r="R1178" i="1"/>
  <c r="V1178" i="1"/>
  <c r="U1178" i="1"/>
  <c r="O1179" i="1"/>
  <c r="R1179" i="1"/>
  <c r="V1179" i="1"/>
  <c r="U1179" i="1"/>
  <c r="O1180" i="1"/>
  <c r="R1180" i="1"/>
  <c r="V1180" i="1"/>
  <c r="U1180" i="1"/>
  <c r="O1181" i="1"/>
  <c r="R1181" i="1"/>
  <c r="V1181" i="1"/>
  <c r="U1181" i="1"/>
  <c r="O1182" i="1"/>
  <c r="R1182" i="1"/>
  <c r="V1182" i="1"/>
  <c r="U1182" i="1"/>
  <c r="O1183" i="1"/>
  <c r="R1183" i="1"/>
  <c r="V1183" i="1"/>
  <c r="U1183" i="1"/>
  <c r="O1184" i="1"/>
  <c r="R1184" i="1"/>
  <c r="V1184" i="1"/>
  <c r="U1184" i="1"/>
  <c r="O1185" i="1"/>
  <c r="R1185" i="1"/>
  <c r="V1185" i="1"/>
  <c r="U1185" i="1"/>
  <c r="O1186" i="1"/>
  <c r="R1186" i="1"/>
  <c r="V1186" i="1"/>
  <c r="U1186" i="1"/>
  <c r="O1187" i="1"/>
  <c r="R1187" i="1"/>
  <c r="V1187" i="1"/>
  <c r="U1187" i="1"/>
  <c r="O1188" i="1"/>
  <c r="R1188" i="1"/>
  <c r="V1188" i="1"/>
  <c r="U1188" i="1"/>
  <c r="O1189" i="1"/>
  <c r="R1189" i="1"/>
  <c r="V1189" i="1"/>
  <c r="U1189" i="1"/>
  <c r="O1190" i="1"/>
  <c r="R1190" i="1"/>
  <c r="V1190" i="1"/>
  <c r="U1190" i="1"/>
  <c r="O1191" i="1"/>
  <c r="R1191" i="1"/>
  <c r="V1191" i="1"/>
  <c r="U1191" i="1"/>
  <c r="O1192" i="1"/>
  <c r="R1192" i="1"/>
  <c r="V1192" i="1"/>
  <c r="U1192" i="1"/>
  <c r="O1193" i="1"/>
  <c r="R1193" i="1"/>
  <c r="V1193" i="1"/>
  <c r="U1193" i="1"/>
  <c r="O1194" i="1"/>
  <c r="R1194" i="1"/>
  <c r="V1194" i="1"/>
  <c r="U1194" i="1"/>
  <c r="O1195" i="1"/>
  <c r="R1195" i="1"/>
  <c r="V1195" i="1"/>
  <c r="U1195" i="1"/>
  <c r="O1196" i="1"/>
  <c r="R1196" i="1"/>
  <c r="V1196" i="1"/>
  <c r="U1196" i="1"/>
  <c r="O1197" i="1"/>
  <c r="R1197" i="1"/>
  <c r="V1197" i="1"/>
  <c r="U1197" i="1"/>
  <c r="O1198" i="1"/>
  <c r="R1198" i="1"/>
  <c r="V1198" i="1"/>
  <c r="U1198" i="1"/>
  <c r="O1199" i="1"/>
  <c r="R1199" i="1"/>
  <c r="V1199" i="1"/>
  <c r="U1199" i="1"/>
  <c r="O1200" i="1"/>
  <c r="R1200" i="1"/>
  <c r="V1200" i="1"/>
  <c r="U1200" i="1"/>
  <c r="O1201" i="1"/>
  <c r="R1201" i="1"/>
  <c r="V1201" i="1"/>
  <c r="U1201" i="1"/>
  <c r="O1202" i="1"/>
  <c r="R1202" i="1"/>
  <c r="V1202" i="1"/>
  <c r="U1202" i="1"/>
  <c r="O1203" i="1"/>
  <c r="R1203" i="1"/>
  <c r="V1203" i="1"/>
  <c r="U1203" i="1"/>
  <c r="O1204" i="1"/>
  <c r="R1204" i="1"/>
  <c r="V1204" i="1"/>
  <c r="U1204" i="1"/>
  <c r="O1205" i="1"/>
  <c r="R1205" i="1"/>
  <c r="V1205" i="1"/>
  <c r="U1205" i="1"/>
  <c r="O1206" i="1"/>
  <c r="R1206" i="1"/>
  <c r="V1206" i="1"/>
  <c r="U1206" i="1"/>
  <c r="O1207" i="1"/>
  <c r="R1207" i="1"/>
  <c r="V1207" i="1"/>
  <c r="U1207" i="1"/>
  <c r="O1208" i="1"/>
  <c r="R1208" i="1"/>
  <c r="V1208" i="1"/>
  <c r="U1208" i="1"/>
  <c r="O1209" i="1"/>
  <c r="R1209" i="1"/>
  <c r="V1209" i="1"/>
  <c r="U1209" i="1"/>
  <c r="O1210" i="1"/>
  <c r="R1210" i="1"/>
  <c r="V1210" i="1"/>
  <c r="U1210" i="1"/>
  <c r="O1211" i="1"/>
  <c r="R1211" i="1"/>
  <c r="V1211" i="1"/>
  <c r="U1211" i="1"/>
  <c r="O1212" i="1"/>
  <c r="R1212" i="1"/>
  <c r="V1212" i="1"/>
  <c r="U1212" i="1"/>
  <c r="O1213" i="1"/>
  <c r="R1213" i="1"/>
  <c r="V1213" i="1"/>
  <c r="U1213" i="1"/>
  <c r="O1214" i="1"/>
  <c r="R1214" i="1"/>
  <c r="V1214" i="1"/>
  <c r="U1214" i="1"/>
  <c r="O1215" i="1"/>
  <c r="R1215" i="1"/>
  <c r="V1215" i="1"/>
  <c r="U1215" i="1"/>
  <c r="O1216" i="1"/>
  <c r="R1216" i="1"/>
  <c r="V1216" i="1"/>
  <c r="U1216" i="1"/>
  <c r="O1217" i="1"/>
  <c r="R1217" i="1"/>
  <c r="V1217" i="1"/>
  <c r="U1217" i="1"/>
  <c r="O1218" i="1"/>
  <c r="R1218" i="1"/>
  <c r="V1218" i="1"/>
  <c r="U1218" i="1"/>
  <c r="O1219" i="1"/>
  <c r="R1219" i="1"/>
  <c r="V1219" i="1"/>
  <c r="U1219" i="1"/>
  <c r="O1220" i="1"/>
  <c r="R1220" i="1"/>
  <c r="V1220" i="1"/>
  <c r="U1220" i="1"/>
  <c r="O1221" i="1"/>
  <c r="R1221" i="1"/>
  <c r="V1221" i="1"/>
  <c r="U1221" i="1"/>
  <c r="O1222" i="1"/>
  <c r="R1222" i="1"/>
  <c r="V1222" i="1"/>
  <c r="U1222" i="1"/>
  <c r="O1223" i="1"/>
  <c r="R1223" i="1"/>
  <c r="V1223" i="1"/>
  <c r="U1223" i="1"/>
  <c r="O1224" i="1"/>
  <c r="R1224" i="1"/>
  <c r="V1224" i="1"/>
  <c r="U1224" i="1"/>
  <c r="O1225" i="1"/>
  <c r="R1225" i="1"/>
  <c r="V1225" i="1"/>
  <c r="U1225" i="1"/>
  <c r="O1226" i="1"/>
  <c r="R1226" i="1"/>
  <c r="V1226" i="1"/>
  <c r="U1226" i="1"/>
  <c r="O1227" i="1"/>
  <c r="R1227" i="1"/>
  <c r="V1227" i="1"/>
  <c r="U1227" i="1"/>
  <c r="O1228" i="1"/>
  <c r="R1228" i="1"/>
  <c r="V1228" i="1"/>
  <c r="U1228" i="1"/>
  <c r="O1229" i="1"/>
  <c r="R1229" i="1"/>
  <c r="V1229" i="1"/>
  <c r="U1229" i="1"/>
  <c r="O1230" i="1"/>
  <c r="R1230" i="1"/>
  <c r="V1230" i="1"/>
  <c r="U1230" i="1"/>
  <c r="O1231" i="1"/>
  <c r="R1231" i="1"/>
  <c r="V1231" i="1"/>
  <c r="U1231" i="1"/>
  <c r="O1232" i="1"/>
  <c r="R1232" i="1"/>
  <c r="N1240" i="1"/>
  <c r="M1240" i="1"/>
  <c r="L1240" i="1"/>
  <c r="N1248" i="1"/>
  <c r="M1248" i="1"/>
  <c r="L1248" i="1"/>
  <c r="N1256" i="1"/>
  <c r="M1256" i="1"/>
  <c r="L1256" i="1"/>
  <c r="N1264" i="1"/>
  <c r="M1264" i="1"/>
  <c r="L1264" i="1"/>
  <c r="N1272" i="1"/>
  <c r="M1272" i="1"/>
  <c r="L1272" i="1"/>
  <c r="N1280" i="1"/>
  <c r="M1280" i="1"/>
  <c r="L1280" i="1"/>
  <c r="N1288" i="1"/>
  <c r="M1288" i="1"/>
  <c r="L1288" i="1"/>
  <c r="N1296" i="1"/>
  <c r="M1296" i="1"/>
  <c r="L1296" i="1"/>
  <c r="N1304" i="1"/>
  <c r="M1304" i="1"/>
  <c r="L1304" i="1"/>
  <c r="R1391" i="1"/>
  <c r="O1391" i="1"/>
  <c r="R1393" i="1"/>
  <c r="S1393" i="1" s="1"/>
  <c r="T1393" i="1" s="1"/>
  <c r="O1393" i="1"/>
  <c r="P1393" i="1" s="1"/>
  <c r="Q1393" i="1" s="1"/>
  <c r="O1407" i="1"/>
  <c r="R1407" i="1"/>
  <c r="L1390" i="1"/>
  <c r="N1390" i="1"/>
  <c r="M1390" i="1"/>
  <c r="R1396" i="1"/>
  <c r="O1396" i="1"/>
  <c r="L1411" i="1"/>
  <c r="M1411" i="1"/>
  <c r="N1411" i="1"/>
  <c r="U1426" i="1"/>
  <c r="V1426" i="1"/>
  <c r="V1493" i="1"/>
  <c r="U1493" i="1"/>
  <c r="V1497" i="1"/>
  <c r="U1497" i="1"/>
  <c r="L1500" i="1"/>
  <c r="N1500" i="1"/>
  <c r="M1500" i="1"/>
  <c r="L1501" i="1"/>
  <c r="N1501" i="1"/>
  <c r="M1501" i="1"/>
  <c r="L1502" i="1"/>
  <c r="P1502" i="1"/>
  <c r="Q1502" i="1" s="1"/>
  <c r="N1502" i="1"/>
  <c r="M1502" i="1"/>
  <c r="L1503" i="1"/>
  <c r="N1503" i="1"/>
  <c r="M1503" i="1"/>
  <c r="L1504" i="1"/>
  <c r="N1504" i="1"/>
  <c r="M1504" i="1"/>
  <c r="L1505" i="1"/>
  <c r="N1505" i="1"/>
  <c r="M1505" i="1"/>
  <c r="L1506" i="1"/>
  <c r="N1506" i="1"/>
  <c r="M1506" i="1"/>
  <c r="L1507" i="1"/>
  <c r="N1507" i="1"/>
  <c r="M1507" i="1"/>
  <c r="L1508" i="1"/>
  <c r="N1508" i="1"/>
  <c r="M1508" i="1"/>
  <c r="L1509" i="1"/>
  <c r="N1509" i="1"/>
  <c r="M1509" i="1"/>
  <c r="L1510" i="1"/>
  <c r="P1510" i="1"/>
  <c r="Q1510" i="1" s="1"/>
  <c r="N1510" i="1"/>
  <c r="M1510" i="1"/>
  <c r="L1511" i="1"/>
  <c r="N1511" i="1"/>
  <c r="M1511" i="1"/>
  <c r="L1512" i="1"/>
  <c r="N1512" i="1"/>
  <c r="M1512" i="1"/>
  <c r="L1513" i="1"/>
  <c r="N1513" i="1"/>
  <c r="M1513" i="1"/>
  <c r="L1514" i="1"/>
  <c r="N1514" i="1"/>
  <c r="M1514" i="1"/>
  <c r="L1515" i="1"/>
  <c r="N1515" i="1"/>
  <c r="M1515" i="1"/>
  <c r="L1516" i="1"/>
  <c r="N1516" i="1"/>
  <c r="M1516" i="1"/>
  <c r="L1517" i="1"/>
  <c r="N1517" i="1"/>
  <c r="M1517" i="1"/>
  <c r="L1518" i="1"/>
  <c r="P1518" i="1"/>
  <c r="Q1518" i="1" s="1"/>
  <c r="N1518" i="1"/>
  <c r="M1518" i="1"/>
  <c r="L1519" i="1"/>
  <c r="N1519" i="1"/>
  <c r="M1519" i="1"/>
  <c r="L1520" i="1"/>
  <c r="N1520" i="1"/>
  <c r="M1520" i="1"/>
  <c r="L1521" i="1"/>
  <c r="N1521" i="1"/>
  <c r="M1521" i="1"/>
  <c r="L1522" i="1"/>
  <c r="N1522" i="1"/>
  <c r="M1522" i="1"/>
  <c r="L1523" i="1"/>
  <c r="N1523" i="1"/>
  <c r="M1523" i="1"/>
  <c r="L1524" i="1"/>
  <c r="N1524" i="1"/>
  <c r="M1524" i="1"/>
  <c r="L1525" i="1"/>
  <c r="N1525" i="1"/>
  <c r="M1525" i="1"/>
  <c r="L1526" i="1"/>
  <c r="P1526" i="1"/>
  <c r="Q1526" i="1" s="1"/>
  <c r="N1526" i="1"/>
  <c r="M1526" i="1"/>
  <c r="L1527" i="1"/>
  <c r="N1527" i="1"/>
  <c r="M1527" i="1"/>
  <c r="L1528" i="1"/>
  <c r="N1528" i="1"/>
  <c r="M1528" i="1"/>
  <c r="L1529" i="1"/>
  <c r="N1529" i="1"/>
  <c r="M1529" i="1"/>
  <c r="L1530" i="1"/>
  <c r="N1530" i="1"/>
  <c r="M1530" i="1"/>
  <c r="L1531" i="1"/>
  <c r="N1531" i="1"/>
  <c r="M1531" i="1"/>
  <c r="L1532" i="1"/>
  <c r="N1532" i="1"/>
  <c r="M1532" i="1"/>
  <c r="L1533" i="1"/>
  <c r="N1533" i="1"/>
  <c r="M1533" i="1"/>
  <c r="L1534" i="1"/>
  <c r="P1534" i="1"/>
  <c r="Q1534" i="1" s="1"/>
  <c r="N1534" i="1"/>
  <c r="M1534" i="1"/>
  <c r="L1535" i="1"/>
  <c r="N1535" i="1"/>
  <c r="M1535" i="1"/>
  <c r="L1536" i="1"/>
  <c r="N1536" i="1"/>
  <c r="M1536" i="1"/>
  <c r="L1537" i="1"/>
  <c r="N1537" i="1"/>
  <c r="M1537" i="1"/>
  <c r="L1538" i="1"/>
  <c r="N1538" i="1"/>
  <c r="M1538" i="1"/>
  <c r="L1539" i="1"/>
  <c r="N1539" i="1"/>
  <c r="M1539" i="1"/>
  <c r="L1540" i="1"/>
  <c r="N1540" i="1"/>
  <c r="M1540" i="1"/>
  <c r="L1541" i="1"/>
  <c r="N1541" i="1"/>
  <c r="M1541" i="1"/>
  <c r="L1542" i="1"/>
  <c r="P1542" i="1"/>
  <c r="Q1542" i="1" s="1"/>
  <c r="N1542" i="1"/>
  <c r="M1542" i="1"/>
  <c r="L1543" i="1"/>
  <c r="N1543" i="1"/>
  <c r="M1543" i="1"/>
  <c r="L1544" i="1"/>
  <c r="N1544" i="1"/>
  <c r="M1544" i="1"/>
  <c r="L1545" i="1"/>
  <c r="N1545" i="1"/>
  <c r="M1545" i="1"/>
  <c r="L1546" i="1"/>
  <c r="N1546" i="1"/>
  <c r="M1546" i="1"/>
  <c r="L1547" i="1"/>
  <c r="N1547" i="1"/>
  <c r="M1547" i="1"/>
  <c r="L1548" i="1"/>
  <c r="N1548" i="1"/>
  <c r="M1548" i="1"/>
  <c r="L1549" i="1"/>
  <c r="N1549" i="1"/>
  <c r="M1549" i="1"/>
  <c r="L1550" i="1"/>
  <c r="P1550" i="1"/>
  <c r="Q1550" i="1" s="1"/>
  <c r="N1550" i="1"/>
  <c r="M1550" i="1"/>
  <c r="L1551" i="1"/>
  <c r="N1551" i="1"/>
  <c r="M1551" i="1"/>
  <c r="L1552" i="1"/>
  <c r="N1552" i="1"/>
  <c r="M1552" i="1"/>
  <c r="L1553" i="1"/>
  <c r="N1553" i="1"/>
  <c r="M1553" i="1"/>
  <c r="L1554" i="1"/>
  <c r="N1554" i="1"/>
  <c r="M1554" i="1"/>
  <c r="L1555" i="1"/>
  <c r="N1555" i="1"/>
  <c r="M1555" i="1"/>
  <c r="L1556" i="1"/>
  <c r="N1556" i="1"/>
  <c r="M1556" i="1"/>
  <c r="L1557" i="1"/>
  <c r="N1557" i="1"/>
  <c r="M1557" i="1"/>
  <c r="L1558" i="1"/>
  <c r="P1558" i="1"/>
  <c r="Q1558" i="1" s="1"/>
  <c r="N1558" i="1"/>
  <c r="M1558" i="1"/>
  <c r="L1559" i="1"/>
  <c r="N1559" i="1"/>
  <c r="M1559" i="1"/>
  <c r="L1560" i="1"/>
  <c r="N1560" i="1"/>
  <c r="M1560" i="1"/>
  <c r="L1561" i="1"/>
  <c r="N1561" i="1"/>
  <c r="M1561" i="1"/>
  <c r="L1562" i="1"/>
  <c r="N1562" i="1"/>
  <c r="M1562" i="1"/>
  <c r="L1563" i="1"/>
  <c r="N1563" i="1"/>
  <c r="M1563" i="1"/>
  <c r="L1564" i="1"/>
  <c r="N1564" i="1"/>
  <c r="M1564" i="1"/>
  <c r="L1565" i="1"/>
  <c r="N1565" i="1"/>
  <c r="M1565" i="1"/>
  <c r="L1566" i="1"/>
  <c r="P1566" i="1"/>
  <c r="Q1566" i="1" s="1"/>
  <c r="N1566" i="1"/>
  <c r="M1566" i="1"/>
  <c r="L1567" i="1"/>
  <c r="N1567" i="1"/>
  <c r="M1567" i="1"/>
  <c r="L1568" i="1"/>
  <c r="N1568" i="1"/>
  <c r="M1568" i="1"/>
  <c r="L1569" i="1"/>
  <c r="N1569" i="1"/>
  <c r="M1569" i="1"/>
  <c r="L1570" i="1"/>
  <c r="N1570" i="1"/>
  <c r="M1570" i="1"/>
  <c r="L1571" i="1"/>
  <c r="N1571" i="1"/>
  <c r="M1571" i="1"/>
  <c r="L1572" i="1"/>
  <c r="N1572" i="1"/>
  <c r="M1572" i="1"/>
  <c r="L1573" i="1"/>
  <c r="N1573" i="1"/>
  <c r="M1573" i="1"/>
  <c r="L1574" i="1"/>
  <c r="P1574" i="1"/>
  <c r="Q1574" i="1" s="1"/>
  <c r="N1574" i="1"/>
  <c r="M1574" i="1"/>
  <c r="L1575" i="1"/>
  <c r="N1575" i="1"/>
  <c r="M1575" i="1"/>
  <c r="L1576" i="1"/>
  <c r="N1576" i="1"/>
  <c r="M1576" i="1"/>
  <c r="L1577" i="1"/>
  <c r="N1577" i="1"/>
  <c r="M1577" i="1"/>
  <c r="L1578" i="1"/>
  <c r="N1578" i="1"/>
  <c r="M1578" i="1"/>
  <c r="L1579" i="1"/>
  <c r="N1579" i="1"/>
  <c r="M1579" i="1"/>
  <c r="L1580" i="1"/>
  <c r="N1580" i="1"/>
  <c r="M1580" i="1"/>
  <c r="L1581" i="1"/>
  <c r="N1581" i="1"/>
  <c r="M1581" i="1"/>
  <c r="L1582" i="1"/>
  <c r="P1582" i="1"/>
  <c r="Q1582" i="1" s="1"/>
  <c r="N1582" i="1"/>
  <c r="M1582" i="1"/>
  <c r="L1583" i="1"/>
  <c r="N1583" i="1"/>
  <c r="M1583" i="1"/>
  <c r="L1584" i="1"/>
  <c r="N1584" i="1"/>
  <c r="M1584" i="1"/>
  <c r="L1585" i="1"/>
  <c r="N1585" i="1"/>
  <c r="M1585" i="1"/>
  <c r="L1586" i="1"/>
  <c r="N1586" i="1"/>
  <c r="M1586" i="1"/>
  <c r="L1587" i="1"/>
  <c r="N1587" i="1"/>
  <c r="M1587" i="1"/>
  <c r="L1588" i="1"/>
  <c r="N1588" i="1"/>
  <c r="M1588" i="1"/>
  <c r="L1589" i="1"/>
  <c r="N1589" i="1"/>
  <c r="M1589" i="1"/>
  <c r="L1590" i="1"/>
  <c r="P1590" i="1"/>
  <c r="Q1590" i="1" s="1"/>
  <c r="N1590" i="1"/>
  <c r="M1590" i="1"/>
  <c r="L1591" i="1"/>
  <c r="N1591" i="1"/>
  <c r="M1591" i="1"/>
  <c r="L1592" i="1"/>
  <c r="N1592" i="1"/>
  <c r="M1592" i="1"/>
  <c r="L1593" i="1"/>
  <c r="N1593" i="1"/>
  <c r="M1593" i="1"/>
  <c r="L1594" i="1"/>
  <c r="N1594" i="1"/>
  <c r="M1594" i="1"/>
  <c r="L1595" i="1"/>
  <c r="N1595" i="1"/>
  <c r="M1595" i="1"/>
  <c r="L1596" i="1"/>
  <c r="N1596" i="1"/>
  <c r="M1596" i="1"/>
  <c r="L1597" i="1"/>
  <c r="N1597" i="1"/>
  <c r="M1597" i="1"/>
  <c r="L1598" i="1"/>
  <c r="P1598" i="1"/>
  <c r="Q1598" i="1" s="1"/>
  <c r="N1598" i="1"/>
  <c r="M1598" i="1"/>
  <c r="L1599" i="1"/>
  <c r="N1599" i="1"/>
  <c r="M1599" i="1"/>
  <c r="L1600" i="1"/>
  <c r="N1600" i="1"/>
  <c r="M1600" i="1"/>
  <c r="L1601" i="1"/>
  <c r="N1601" i="1"/>
  <c r="M1601" i="1"/>
  <c r="L1602" i="1"/>
  <c r="N1602" i="1"/>
  <c r="M1602" i="1"/>
  <c r="L1603" i="1"/>
  <c r="N1603" i="1"/>
  <c r="M1603" i="1"/>
  <c r="L1604" i="1"/>
  <c r="N1604" i="1"/>
  <c r="M1604" i="1"/>
  <c r="L1605" i="1"/>
  <c r="N1605" i="1"/>
  <c r="M1605" i="1"/>
  <c r="L1606" i="1"/>
  <c r="P1606" i="1"/>
  <c r="Q1606" i="1" s="1"/>
  <c r="N1606" i="1"/>
  <c r="M1606" i="1"/>
  <c r="L1607" i="1"/>
  <c r="N1607" i="1"/>
  <c r="M1607" i="1"/>
  <c r="L1608" i="1"/>
  <c r="N1608" i="1"/>
  <c r="M1608" i="1"/>
  <c r="L1609" i="1"/>
  <c r="N1609" i="1"/>
  <c r="M1609" i="1"/>
  <c r="L1610" i="1"/>
  <c r="N1610" i="1"/>
  <c r="M1610" i="1"/>
  <c r="L1611" i="1"/>
  <c r="N1611" i="1"/>
  <c r="M1611" i="1"/>
  <c r="L1612" i="1"/>
  <c r="N1612" i="1"/>
  <c r="M1612" i="1"/>
  <c r="R1613" i="1"/>
  <c r="O1613" i="1"/>
  <c r="U1613" i="1"/>
  <c r="V1613" i="1"/>
  <c r="R1621" i="1"/>
  <c r="O1621" i="1"/>
  <c r="U1621" i="1"/>
  <c r="V1621" i="1"/>
  <c r="R1629" i="1"/>
  <c r="O1629" i="1"/>
  <c r="U1629" i="1"/>
  <c r="V1629" i="1"/>
  <c r="R1686" i="1"/>
  <c r="O1686" i="1"/>
  <c r="U1691" i="1"/>
  <c r="V1691" i="1"/>
  <c r="R1432" i="1"/>
  <c r="O1432" i="1"/>
  <c r="L1434" i="1"/>
  <c r="N1434" i="1"/>
  <c r="M1434" i="1"/>
  <c r="U1434" i="1"/>
  <c r="V1434" i="1"/>
  <c r="R1440" i="1"/>
  <c r="O1440" i="1"/>
  <c r="L1442" i="1"/>
  <c r="N1442" i="1"/>
  <c r="M1442" i="1"/>
  <c r="U1442" i="1"/>
  <c r="V1442" i="1"/>
  <c r="L1450" i="1"/>
  <c r="N1450" i="1"/>
  <c r="M1450" i="1"/>
  <c r="U1450" i="1"/>
  <c r="V1450" i="1"/>
  <c r="L1458" i="1"/>
  <c r="N1458" i="1"/>
  <c r="M1458" i="1"/>
  <c r="U1458" i="1"/>
  <c r="V1458" i="1"/>
  <c r="L1466" i="1"/>
  <c r="S1466" i="1"/>
  <c r="P1466" i="1"/>
  <c r="N1466" i="1"/>
  <c r="M1466" i="1"/>
  <c r="U1466" i="1"/>
  <c r="V1466" i="1"/>
  <c r="L1474" i="1"/>
  <c r="S1474" i="1"/>
  <c r="P1474" i="1"/>
  <c r="N1474" i="1"/>
  <c r="M1474" i="1"/>
  <c r="U1474" i="1"/>
  <c r="V1474" i="1"/>
  <c r="L1482" i="1"/>
  <c r="S1482" i="1"/>
  <c r="P1482" i="1"/>
  <c r="N1482" i="1"/>
  <c r="M1482" i="1"/>
  <c r="U1482" i="1"/>
  <c r="V1482" i="1"/>
  <c r="L1490" i="1"/>
  <c r="S1490" i="1"/>
  <c r="P1490" i="1"/>
  <c r="N1490" i="1"/>
  <c r="M1490" i="1"/>
  <c r="U1490" i="1"/>
  <c r="V1490" i="1"/>
  <c r="R1618" i="1"/>
  <c r="O1618" i="1"/>
  <c r="U1618" i="1"/>
  <c r="V1618" i="1"/>
  <c r="R1626" i="1"/>
  <c r="O1626" i="1"/>
  <c r="U1626" i="1"/>
  <c r="V1626" i="1"/>
  <c r="R1634" i="1"/>
  <c r="O1634" i="1"/>
  <c r="U1634" i="1"/>
  <c r="V1634" i="1"/>
  <c r="R1689" i="1"/>
  <c r="O1689" i="1"/>
  <c r="L1391" i="1"/>
  <c r="S1391" i="1"/>
  <c r="T1391" i="1" s="1"/>
  <c r="N1391" i="1"/>
  <c r="P1391" i="1"/>
  <c r="Q1391" i="1" s="1"/>
  <c r="M1391" i="1"/>
  <c r="U1391" i="1"/>
  <c r="V1391" i="1"/>
  <c r="L1399" i="1"/>
  <c r="S1399" i="1"/>
  <c r="T1399" i="1" s="1"/>
  <c r="N1399" i="1"/>
  <c r="P1399" i="1"/>
  <c r="Q1399" i="1" s="1"/>
  <c r="M1399" i="1"/>
  <c r="U1399" i="1"/>
  <c r="V1399" i="1"/>
  <c r="L1407" i="1"/>
  <c r="S1407" i="1"/>
  <c r="T1407" i="1" s="1"/>
  <c r="N1407" i="1"/>
  <c r="P1407" i="1"/>
  <c r="Q1407" i="1" s="1"/>
  <c r="M1407" i="1"/>
  <c r="U1407" i="1"/>
  <c r="V1407" i="1"/>
  <c r="L1415" i="1"/>
  <c r="S1415" i="1"/>
  <c r="T1415" i="1" s="1"/>
  <c r="N1415" i="1"/>
  <c r="P1415" i="1"/>
  <c r="Q1415" i="1" s="1"/>
  <c r="M1415" i="1"/>
  <c r="U1415" i="1"/>
  <c r="V1415" i="1"/>
  <c r="L1423" i="1"/>
  <c r="S1423" i="1"/>
  <c r="T1423" i="1" s="1"/>
  <c r="N1423" i="1"/>
  <c r="P1423" i="1"/>
  <c r="Q1423" i="1" s="1"/>
  <c r="M1423" i="1"/>
  <c r="U1423" i="1"/>
  <c r="V1423" i="1"/>
  <c r="L1431" i="1"/>
  <c r="S1431" i="1"/>
  <c r="T1431" i="1" s="1"/>
  <c r="N1431" i="1"/>
  <c r="M1431" i="1"/>
  <c r="V1431" i="1"/>
  <c r="U1431" i="1"/>
  <c r="L1439" i="1"/>
  <c r="N1439" i="1"/>
  <c r="M1439" i="1"/>
  <c r="V1439" i="1"/>
  <c r="U1439" i="1"/>
  <c r="L1447" i="1"/>
  <c r="N1447" i="1"/>
  <c r="M1447" i="1"/>
  <c r="V1447" i="1"/>
  <c r="U1447" i="1"/>
  <c r="L1455" i="1"/>
  <c r="N1455" i="1"/>
  <c r="M1455" i="1"/>
  <c r="V1455" i="1"/>
  <c r="U1455" i="1"/>
  <c r="L1463" i="1"/>
  <c r="N1463" i="1"/>
  <c r="M1463" i="1"/>
  <c r="V1463" i="1"/>
  <c r="U1463" i="1"/>
  <c r="L1471" i="1"/>
  <c r="N1471" i="1"/>
  <c r="M1471" i="1"/>
  <c r="V1471" i="1"/>
  <c r="U1471" i="1"/>
  <c r="L1479" i="1"/>
  <c r="S1479" i="1"/>
  <c r="T1479" i="1" s="1"/>
  <c r="N1479" i="1"/>
  <c r="M1479" i="1"/>
  <c r="V1479" i="1"/>
  <c r="U1479" i="1"/>
  <c r="L1487" i="1"/>
  <c r="P1487" i="1"/>
  <c r="Q1487" i="1" s="1"/>
  <c r="N1487" i="1"/>
  <c r="M1487" i="1"/>
  <c r="V1487" i="1"/>
  <c r="U1487" i="1"/>
  <c r="L1493" i="1"/>
  <c r="P1493" i="1"/>
  <c r="Q1493" i="1" s="1"/>
  <c r="N1493" i="1"/>
  <c r="M1493" i="1"/>
  <c r="L1497" i="1"/>
  <c r="N1497" i="1"/>
  <c r="M1497" i="1"/>
  <c r="O1500" i="1"/>
  <c r="P1500" i="1" s="1"/>
  <c r="Q1500" i="1" s="1"/>
  <c r="R1500" i="1"/>
  <c r="S1500" i="1" s="1"/>
  <c r="T1500" i="1" s="1"/>
  <c r="O1501" i="1"/>
  <c r="P1501" i="1" s="1"/>
  <c r="Q1501" i="1" s="1"/>
  <c r="R1501" i="1"/>
  <c r="S1501" i="1" s="1"/>
  <c r="T1501" i="1" s="1"/>
  <c r="O1502" i="1"/>
  <c r="R1502" i="1"/>
  <c r="S1502" i="1" s="1"/>
  <c r="T1502" i="1" s="1"/>
  <c r="O1503" i="1"/>
  <c r="P1503" i="1" s="1"/>
  <c r="Q1503" i="1" s="1"/>
  <c r="R1503" i="1"/>
  <c r="S1503" i="1" s="1"/>
  <c r="T1503" i="1" s="1"/>
  <c r="O1504" i="1"/>
  <c r="P1504" i="1" s="1"/>
  <c r="Q1504" i="1" s="1"/>
  <c r="R1504" i="1"/>
  <c r="S1504" i="1" s="1"/>
  <c r="T1504" i="1" s="1"/>
  <c r="O1505" i="1"/>
  <c r="P1505" i="1" s="1"/>
  <c r="Q1505" i="1" s="1"/>
  <c r="R1505" i="1"/>
  <c r="S1505" i="1" s="1"/>
  <c r="T1505" i="1" s="1"/>
  <c r="O1506" i="1"/>
  <c r="P1506" i="1" s="1"/>
  <c r="Q1506" i="1" s="1"/>
  <c r="R1506" i="1"/>
  <c r="S1506" i="1" s="1"/>
  <c r="T1506" i="1" s="1"/>
  <c r="O1507" i="1"/>
  <c r="P1507" i="1" s="1"/>
  <c r="Q1507" i="1" s="1"/>
  <c r="R1507" i="1"/>
  <c r="S1507" i="1" s="1"/>
  <c r="T1507" i="1" s="1"/>
  <c r="O1508" i="1"/>
  <c r="P1508" i="1" s="1"/>
  <c r="Q1508" i="1" s="1"/>
  <c r="R1508" i="1"/>
  <c r="S1508" i="1" s="1"/>
  <c r="T1508" i="1" s="1"/>
  <c r="O1509" i="1"/>
  <c r="P1509" i="1" s="1"/>
  <c r="Q1509" i="1" s="1"/>
  <c r="R1509" i="1"/>
  <c r="S1509" i="1" s="1"/>
  <c r="T1509" i="1" s="1"/>
  <c r="O1510" i="1"/>
  <c r="R1510" i="1"/>
  <c r="S1510" i="1" s="1"/>
  <c r="T1510" i="1" s="1"/>
  <c r="O1511" i="1"/>
  <c r="P1511" i="1" s="1"/>
  <c r="Q1511" i="1" s="1"/>
  <c r="R1511" i="1"/>
  <c r="S1511" i="1" s="1"/>
  <c r="T1511" i="1" s="1"/>
  <c r="O1512" i="1"/>
  <c r="P1512" i="1" s="1"/>
  <c r="Q1512" i="1" s="1"/>
  <c r="R1512" i="1"/>
  <c r="S1512" i="1" s="1"/>
  <c r="T1512" i="1" s="1"/>
  <c r="O1513" i="1"/>
  <c r="P1513" i="1" s="1"/>
  <c r="Q1513" i="1" s="1"/>
  <c r="R1513" i="1"/>
  <c r="S1513" i="1" s="1"/>
  <c r="T1513" i="1" s="1"/>
  <c r="O1514" i="1"/>
  <c r="P1514" i="1" s="1"/>
  <c r="Q1514" i="1" s="1"/>
  <c r="R1514" i="1"/>
  <c r="S1514" i="1" s="1"/>
  <c r="T1514" i="1" s="1"/>
  <c r="O1515" i="1"/>
  <c r="P1515" i="1" s="1"/>
  <c r="Q1515" i="1" s="1"/>
  <c r="R1515" i="1"/>
  <c r="S1515" i="1" s="1"/>
  <c r="T1515" i="1" s="1"/>
  <c r="O1516" i="1"/>
  <c r="P1516" i="1" s="1"/>
  <c r="Q1516" i="1" s="1"/>
  <c r="R1516" i="1"/>
  <c r="S1516" i="1" s="1"/>
  <c r="T1516" i="1" s="1"/>
  <c r="O1517" i="1"/>
  <c r="P1517" i="1" s="1"/>
  <c r="Q1517" i="1" s="1"/>
  <c r="R1517" i="1"/>
  <c r="S1517" i="1" s="1"/>
  <c r="T1517" i="1" s="1"/>
  <c r="O1518" i="1"/>
  <c r="R1518" i="1"/>
  <c r="S1518" i="1" s="1"/>
  <c r="T1518" i="1" s="1"/>
  <c r="O1519" i="1"/>
  <c r="P1519" i="1" s="1"/>
  <c r="Q1519" i="1" s="1"/>
  <c r="R1519" i="1"/>
  <c r="S1519" i="1" s="1"/>
  <c r="T1519" i="1" s="1"/>
  <c r="O1520" i="1"/>
  <c r="P1520" i="1" s="1"/>
  <c r="Q1520" i="1" s="1"/>
  <c r="R1520" i="1"/>
  <c r="S1520" i="1" s="1"/>
  <c r="T1520" i="1" s="1"/>
  <c r="O1521" i="1"/>
  <c r="P1521" i="1" s="1"/>
  <c r="Q1521" i="1" s="1"/>
  <c r="R1521" i="1"/>
  <c r="S1521" i="1" s="1"/>
  <c r="T1521" i="1" s="1"/>
  <c r="O1522" i="1"/>
  <c r="P1522" i="1" s="1"/>
  <c r="Q1522" i="1" s="1"/>
  <c r="R1522" i="1"/>
  <c r="S1522" i="1" s="1"/>
  <c r="T1522" i="1" s="1"/>
  <c r="O1523" i="1"/>
  <c r="P1523" i="1" s="1"/>
  <c r="Q1523" i="1" s="1"/>
  <c r="R1523" i="1"/>
  <c r="S1523" i="1" s="1"/>
  <c r="T1523" i="1" s="1"/>
  <c r="O1524" i="1"/>
  <c r="P1524" i="1" s="1"/>
  <c r="Q1524" i="1" s="1"/>
  <c r="R1524" i="1"/>
  <c r="S1524" i="1" s="1"/>
  <c r="T1524" i="1" s="1"/>
  <c r="O1525" i="1"/>
  <c r="P1525" i="1" s="1"/>
  <c r="Q1525" i="1" s="1"/>
  <c r="R1525" i="1"/>
  <c r="S1525" i="1" s="1"/>
  <c r="T1525" i="1" s="1"/>
  <c r="O1526" i="1"/>
  <c r="R1526" i="1"/>
  <c r="S1526" i="1" s="1"/>
  <c r="T1526" i="1" s="1"/>
  <c r="O1527" i="1"/>
  <c r="P1527" i="1" s="1"/>
  <c r="Q1527" i="1" s="1"/>
  <c r="R1527" i="1"/>
  <c r="S1527" i="1" s="1"/>
  <c r="T1527" i="1" s="1"/>
  <c r="O1528" i="1"/>
  <c r="P1528" i="1" s="1"/>
  <c r="Q1528" i="1" s="1"/>
  <c r="R1528" i="1"/>
  <c r="S1528" i="1" s="1"/>
  <c r="T1528" i="1" s="1"/>
  <c r="O1529" i="1"/>
  <c r="P1529" i="1" s="1"/>
  <c r="Q1529" i="1" s="1"/>
  <c r="R1529" i="1"/>
  <c r="S1529" i="1" s="1"/>
  <c r="T1529" i="1" s="1"/>
  <c r="O1530" i="1"/>
  <c r="P1530" i="1" s="1"/>
  <c r="Q1530" i="1" s="1"/>
  <c r="R1530" i="1"/>
  <c r="S1530" i="1" s="1"/>
  <c r="T1530" i="1" s="1"/>
  <c r="O1531" i="1"/>
  <c r="P1531" i="1" s="1"/>
  <c r="Q1531" i="1" s="1"/>
  <c r="R1531" i="1"/>
  <c r="S1531" i="1" s="1"/>
  <c r="T1531" i="1" s="1"/>
  <c r="O1532" i="1"/>
  <c r="P1532" i="1" s="1"/>
  <c r="Q1532" i="1" s="1"/>
  <c r="R1532" i="1"/>
  <c r="S1532" i="1" s="1"/>
  <c r="T1532" i="1" s="1"/>
  <c r="O1533" i="1"/>
  <c r="P1533" i="1" s="1"/>
  <c r="Q1533" i="1" s="1"/>
  <c r="R1533" i="1"/>
  <c r="S1533" i="1" s="1"/>
  <c r="T1533" i="1" s="1"/>
  <c r="O1534" i="1"/>
  <c r="R1534" i="1"/>
  <c r="S1534" i="1" s="1"/>
  <c r="T1534" i="1" s="1"/>
  <c r="O1535" i="1"/>
  <c r="P1535" i="1" s="1"/>
  <c r="Q1535" i="1" s="1"/>
  <c r="R1535" i="1"/>
  <c r="S1535" i="1" s="1"/>
  <c r="T1535" i="1" s="1"/>
  <c r="O1536" i="1"/>
  <c r="P1536" i="1" s="1"/>
  <c r="Q1536" i="1" s="1"/>
  <c r="R1536" i="1"/>
  <c r="S1536" i="1" s="1"/>
  <c r="T1536" i="1" s="1"/>
  <c r="O1537" i="1"/>
  <c r="P1537" i="1" s="1"/>
  <c r="Q1537" i="1" s="1"/>
  <c r="R1537" i="1"/>
  <c r="S1537" i="1" s="1"/>
  <c r="T1537" i="1" s="1"/>
  <c r="O1538" i="1"/>
  <c r="P1538" i="1" s="1"/>
  <c r="Q1538" i="1" s="1"/>
  <c r="R1538" i="1"/>
  <c r="S1538" i="1" s="1"/>
  <c r="T1538" i="1" s="1"/>
  <c r="O1539" i="1"/>
  <c r="P1539" i="1" s="1"/>
  <c r="Q1539" i="1" s="1"/>
  <c r="R1539" i="1"/>
  <c r="S1539" i="1" s="1"/>
  <c r="T1539" i="1" s="1"/>
  <c r="O1540" i="1"/>
  <c r="P1540" i="1" s="1"/>
  <c r="Q1540" i="1" s="1"/>
  <c r="R1540" i="1"/>
  <c r="S1540" i="1" s="1"/>
  <c r="T1540" i="1" s="1"/>
  <c r="O1541" i="1"/>
  <c r="P1541" i="1" s="1"/>
  <c r="Q1541" i="1" s="1"/>
  <c r="R1541" i="1"/>
  <c r="S1541" i="1" s="1"/>
  <c r="T1541" i="1" s="1"/>
  <c r="O1542" i="1"/>
  <c r="R1542" i="1"/>
  <c r="S1542" i="1" s="1"/>
  <c r="T1542" i="1" s="1"/>
  <c r="O1543" i="1"/>
  <c r="P1543" i="1" s="1"/>
  <c r="Q1543" i="1" s="1"/>
  <c r="R1543" i="1"/>
  <c r="S1543" i="1" s="1"/>
  <c r="T1543" i="1" s="1"/>
  <c r="O1544" i="1"/>
  <c r="P1544" i="1" s="1"/>
  <c r="Q1544" i="1" s="1"/>
  <c r="R1544" i="1"/>
  <c r="S1544" i="1" s="1"/>
  <c r="T1544" i="1" s="1"/>
  <c r="O1545" i="1"/>
  <c r="P1545" i="1" s="1"/>
  <c r="Q1545" i="1" s="1"/>
  <c r="R1545" i="1"/>
  <c r="S1545" i="1" s="1"/>
  <c r="T1545" i="1" s="1"/>
  <c r="O1546" i="1"/>
  <c r="P1546" i="1" s="1"/>
  <c r="Q1546" i="1" s="1"/>
  <c r="R1546" i="1"/>
  <c r="S1546" i="1" s="1"/>
  <c r="T1546" i="1" s="1"/>
  <c r="O1547" i="1"/>
  <c r="P1547" i="1" s="1"/>
  <c r="Q1547" i="1" s="1"/>
  <c r="R1547" i="1"/>
  <c r="S1547" i="1" s="1"/>
  <c r="T1547" i="1" s="1"/>
  <c r="O1548" i="1"/>
  <c r="P1548" i="1" s="1"/>
  <c r="Q1548" i="1" s="1"/>
  <c r="R1548" i="1"/>
  <c r="S1548" i="1" s="1"/>
  <c r="T1548" i="1" s="1"/>
  <c r="O1549" i="1"/>
  <c r="P1549" i="1" s="1"/>
  <c r="Q1549" i="1" s="1"/>
  <c r="R1549" i="1"/>
  <c r="S1549" i="1" s="1"/>
  <c r="T1549" i="1" s="1"/>
  <c r="O1550" i="1"/>
  <c r="R1550" i="1"/>
  <c r="S1550" i="1" s="1"/>
  <c r="T1550" i="1" s="1"/>
  <c r="O1551" i="1"/>
  <c r="P1551" i="1" s="1"/>
  <c r="Q1551" i="1" s="1"/>
  <c r="R1551" i="1"/>
  <c r="S1551" i="1" s="1"/>
  <c r="T1551" i="1" s="1"/>
  <c r="O1552" i="1"/>
  <c r="P1552" i="1" s="1"/>
  <c r="Q1552" i="1" s="1"/>
  <c r="R1552" i="1"/>
  <c r="S1552" i="1" s="1"/>
  <c r="T1552" i="1" s="1"/>
  <c r="O1553" i="1"/>
  <c r="P1553" i="1" s="1"/>
  <c r="Q1553" i="1" s="1"/>
  <c r="R1553" i="1"/>
  <c r="S1553" i="1" s="1"/>
  <c r="T1553" i="1" s="1"/>
  <c r="O1554" i="1"/>
  <c r="P1554" i="1" s="1"/>
  <c r="Q1554" i="1" s="1"/>
  <c r="R1554" i="1"/>
  <c r="S1554" i="1" s="1"/>
  <c r="T1554" i="1" s="1"/>
  <c r="O1555" i="1"/>
  <c r="P1555" i="1" s="1"/>
  <c r="Q1555" i="1" s="1"/>
  <c r="R1555" i="1"/>
  <c r="S1555" i="1" s="1"/>
  <c r="T1555" i="1" s="1"/>
  <c r="O1556" i="1"/>
  <c r="P1556" i="1" s="1"/>
  <c r="Q1556" i="1" s="1"/>
  <c r="R1556" i="1"/>
  <c r="S1556" i="1" s="1"/>
  <c r="T1556" i="1" s="1"/>
  <c r="O1557" i="1"/>
  <c r="P1557" i="1" s="1"/>
  <c r="Q1557" i="1" s="1"/>
  <c r="R1557" i="1"/>
  <c r="S1557" i="1" s="1"/>
  <c r="T1557" i="1" s="1"/>
  <c r="O1558" i="1"/>
  <c r="R1558" i="1"/>
  <c r="S1558" i="1" s="1"/>
  <c r="T1558" i="1" s="1"/>
  <c r="O1559" i="1"/>
  <c r="P1559" i="1" s="1"/>
  <c r="Q1559" i="1" s="1"/>
  <c r="R1559" i="1"/>
  <c r="S1559" i="1" s="1"/>
  <c r="T1559" i="1" s="1"/>
  <c r="O1560" i="1"/>
  <c r="P1560" i="1" s="1"/>
  <c r="Q1560" i="1" s="1"/>
  <c r="R1560" i="1"/>
  <c r="S1560" i="1" s="1"/>
  <c r="T1560" i="1" s="1"/>
  <c r="O1561" i="1"/>
  <c r="P1561" i="1" s="1"/>
  <c r="Q1561" i="1" s="1"/>
  <c r="R1561" i="1"/>
  <c r="S1561" i="1" s="1"/>
  <c r="T1561" i="1" s="1"/>
  <c r="O1562" i="1"/>
  <c r="P1562" i="1" s="1"/>
  <c r="Q1562" i="1" s="1"/>
  <c r="R1562" i="1"/>
  <c r="S1562" i="1" s="1"/>
  <c r="T1562" i="1" s="1"/>
  <c r="O1563" i="1"/>
  <c r="P1563" i="1" s="1"/>
  <c r="Q1563" i="1" s="1"/>
  <c r="R1563" i="1"/>
  <c r="S1563" i="1" s="1"/>
  <c r="T1563" i="1" s="1"/>
  <c r="O1564" i="1"/>
  <c r="P1564" i="1" s="1"/>
  <c r="Q1564" i="1" s="1"/>
  <c r="R1564" i="1"/>
  <c r="S1564" i="1" s="1"/>
  <c r="T1564" i="1" s="1"/>
  <c r="O1565" i="1"/>
  <c r="P1565" i="1" s="1"/>
  <c r="Q1565" i="1" s="1"/>
  <c r="R1565" i="1"/>
  <c r="S1565" i="1" s="1"/>
  <c r="T1565" i="1" s="1"/>
  <c r="O1566" i="1"/>
  <c r="R1566" i="1"/>
  <c r="S1566" i="1" s="1"/>
  <c r="T1566" i="1" s="1"/>
  <c r="O1567" i="1"/>
  <c r="P1567" i="1" s="1"/>
  <c r="Q1567" i="1" s="1"/>
  <c r="R1567" i="1"/>
  <c r="S1567" i="1" s="1"/>
  <c r="T1567" i="1" s="1"/>
  <c r="O1568" i="1"/>
  <c r="P1568" i="1" s="1"/>
  <c r="Q1568" i="1" s="1"/>
  <c r="R1568" i="1"/>
  <c r="S1568" i="1" s="1"/>
  <c r="T1568" i="1" s="1"/>
  <c r="O1569" i="1"/>
  <c r="P1569" i="1" s="1"/>
  <c r="Q1569" i="1" s="1"/>
  <c r="R1569" i="1"/>
  <c r="S1569" i="1" s="1"/>
  <c r="T1569" i="1" s="1"/>
  <c r="O1570" i="1"/>
  <c r="P1570" i="1" s="1"/>
  <c r="Q1570" i="1" s="1"/>
  <c r="R1570" i="1"/>
  <c r="S1570" i="1" s="1"/>
  <c r="T1570" i="1" s="1"/>
  <c r="O1571" i="1"/>
  <c r="P1571" i="1" s="1"/>
  <c r="Q1571" i="1" s="1"/>
  <c r="R1571" i="1"/>
  <c r="S1571" i="1" s="1"/>
  <c r="T1571" i="1" s="1"/>
  <c r="O1572" i="1"/>
  <c r="P1572" i="1" s="1"/>
  <c r="Q1572" i="1" s="1"/>
  <c r="R1572" i="1"/>
  <c r="S1572" i="1" s="1"/>
  <c r="T1572" i="1" s="1"/>
  <c r="O1573" i="1"/>
  <c r="P1573" i="1" s="1"/>
  <c r="Q1573" i="1" s="1"/>
  <c r="R1573" i="1"/>
  <c r="S1573" i="1" s="1"/>
  <c r="T1573" i="1" s="1"/>
  <c r="O1574" i="1"/>
  <c r="R1574" i="1"/>
  <c r="S1574" i="1" s="1"/>
  <c r="T1574" i="1" s="1"/>
  <c r="O1575" i="1"/>
  <c r="P1575" i="1" s="1"/>
  <c r="Q1575" i="1" s="1"/>
  <c r="R1575" i="1"/>
  <c r="S1575" i="1" s="1"/>
  <c r="T1575" i="1" s="1"/>
  <c r="O1576" i="1"/>
  <c r="P1576" i="1" s="1"/>
  <c r="Q1576" i="1" s="1"/>
  <c r="R1576" i="1"/>
  <c r="S1576" i="1" s="1"/>
  <c r="T1576" i="1" s="1"/>
  <c r="O1577" i="1"/>
  <c r="P1577" i="1" s="1"/>
  <c r="Q1577" i="1" s="1"/>
  <c r="R1577" i="1"/>
  <c r="S1577" i="1" s="1"/>
  <c r="T1577" i="1" s="1"/>
  <c r="O1578" i="1"/>
  <c r="P1578" i="1" s="1"/>
  <c r="Q1578" i="1" s="1"/>
  <c r="R1578" i="1"/>
  <c r="S1578" i="1" s="1"/>
  <c r="T1578" i="1" s="1"/>
  <c r="O1579" i="1"/>
  <c r="P1579" i="1" s="1"/>
  <c r="Q1579" i="1" s="1"/>
  <c r="R1579" i="1"/>
  <c r="S1579" i="1" s="1"/>
  <c r="T1579" i="1" s="1"/>
  <c r="O1580" i="1"/>
  <c r="P1580" i="1" s="1"/>
  <c r="Q1580" i="1" s="1"/>
  <c r="R1580" i="1"/>
  <c r="S1580" i="1" s="1"/>
  <c r="T1580" i="1" s="1"/>
  <c r="O1581" i="1"/>
  <c r="P1581" i="1" s="1"/>
  <c r="Q1581" i="1" s="1"/>
  <c r="R1581" i="1"/>
  <c r="S1581" i="1" s="1"/>
  <c r="T1581" i="1" s="1"/>
  <c r="O1582" i="1"/>
  <c r="R1582" i="1"/>
  <c r="S1582" i="1" s="1"/>
  <c r="T1582" i="1" s="1"/>
  <c r="O1583" i="1"/>
  <c r="P1583" i="1" s="1"/>
  <c r="Q1583" i="1" s="1"/>
  <c r="R1583" i="1"/>
  <c r="S1583" i="1" s="1"/>
  <c r="T1583" i="1" s="1"/>
  <c r="O1584" i="1"/>
  <c r="P1584" i="1" s="1"/>
  <c r="Q1584" i="1" s="1"/>
  <c r="R1584" i="1"/>
  <c r="S1584" i="1" s="1"/>
  <c r="T1584" i="1" s="1"/>
  <c r="O1585" i="1"/>
  <c r="P1585" i="1" s="1"/>
  <c r="Q1585" i="1" s="1"/>
  <c r="R1585" i="1"/>
  <c r="S1585" i="1" s="1"/>
  <c r="T1585" i="1" s="1"/>
  <c r="O1586" i="1"/>
  <c r="P1586" i="1" s="1"/>
  <c r="Q1586" i="1" s="1"/>
  <c r="R1586" i="1"/>
  <c r="S1586" i="1" s="1"/>
  <c r="T1586" i="1" s="1"/>
  <c r="O1587" i="1"/>
  <c r="P1587" i="1" s="1"/>
  <c r="Q1587" i="1" s="1"/>
  <c r="R1587" i="1"/>
  <c r="S1587" i="1" s="1"/>
  <c r="T1587" i="1" s="1"/>
  <c r="O1588" i="1"/>
  <c r="P1588" i="1" s="1"/>
  <c r="Q1588" i="1" s="1"/>
  <c r="R1588" i="1"/>
  <c r="S1588" i="1" s="1"/>
  <c r="T1588" i="1" s="1"/>
  <c r="O1589" i="1"/>
  <c r="P1589" i="1" s="1"/>
  <c r="Q1589" i="1" s="1"/>
  <c r="R1589" i="1"/>
  <c r="S1589" i="1" s="1"/>
  <c r="T1589" i="1" s="1"/>
  <c r="O1590" i="1"/>
  <c r="R1590" i="1"/>
  <c r="S1590" i="1" s="1"/>
  <c r="T1590" i="1" s="1"/>
  <c r="O1591" i="1"/>
  <c r="P1591" i="1" s="1"/>
  <c r="Q1591" i="1" s="1"/>
  <c r="R1591" i="1"/>
  <c r="S1591" i="1" s="1"/>
  <c r="T1591" i="1" s="1"/>
  <c r="O1592" i="1"/>
  <c r="P1592" i="1" s="1"/>
  <c r="Q1592" i="1" s="1"/>
  <c r="R1592" i="1"/>
  <c r="S1592" i="1" s="1"/>
  <c r="T1592" i="1" s="1"/>
  <c r="O1593" i="1"/>
  <c r="P1593" i="1" s="1"/>
  <c r="Q1593" i="1" s="1"/>
  <c r="R1593" i="1"/>
  <c r="S1593" i="1" s="1"/>
  <c r="T1593" i="1" s="1"/>
  <c r="O1594" i="1"/>
  <c r="P1594" i="1" s="1"/>
  <c r="Q1594" i="1" s="1"/>
  <c r="R1594" i="1"/>
  <c r="S1594" i="1" s="1"/>
  <c r="T1594" i="1" s="1"/>
  <c r="O1595" i="1"/>
  <c r="P1595" i="1" s="1"/>
  <c r="Q1595" i="1" s="1"/>
  <c r="R1595" i="1"/>
  <c r="S1595" i="1" s="1"/>
  <c r="T1595" i="1" s="1"/>
  <c r="O1596" i="1"/>
  <c r="P1596" i="1" s="1"/>
  <c r="Q1596" i="1" s="1"/>
  <c r="R1596" i="1"/>
  <c r="S1596" i="1" s="1"/>
  <c r="T1596" i="1" s="1"/>
  <c r="O1597" i="1"/>
  <c r="P1597" i="1" s="1"/>
  <c r="Q1597" i="1" s="1"/>
  <c r="R1597" i="1"/>
  <c r="S1597" i="1" s="1"/>
  <c r="T1597" i="1" s="1"/>
  <c r="O1598" i="1"/>
  <c r="R1598" i="1"/>
  <c r="S1598" i="1" s="1"/>
  <c r="T1598" i="1" s="1"/>
  <c r="O1599" i="1"/>
  <c r="P1599" i="1" s="1"/>
  <c r="Q1599" i="1" s="1"/>
  <c r="R1599" i="1"/>
  <c r="S1599" i="1" s="1"/>
  <c r="T1599" i="1" s="1"/>
  <c r="O1600" i="1"/>
  <c r="P1600" i="1" s="1"/>
  <c r="Q1600" i="1" s="1"/>
  <c r="R1600" i="1"/>
  <c r="S1600" i="1" s="1"/>
  <c r="T1600" i="1" s="1"/>
  <c r="O1601" i="1"/>
  <c r="P1601" i="1" s="1"/>
  <c r="Q1601" i="1" s="1"/>
  <c r="R1601" i="1"/>
  <c r="S1601" i="1" s="1"/>
  <c r="T1601" i="1" s="1"/>
  <c r="O1602" i="1"/>
  <c r="P1602" i="1" s="1"/>
  <c r="Q1602" i="1" s="1"/>
  <c r="R1602" i="1"/>
  <c r="S1602" i="1" s="1"/>
  <c r="T1602" i="1" s="1"/>
  <c r="O1603" i="1"/>
  <c r="P1603" i="1" s="1"/>
  <c r="Q1603" i="1" s="1"/>
  <c r="R1603" i="1"/>
  <c r="S1603" i="1" s="1"/>
  <c r="T1603" i="1" s="1"/>
  <c r="O1604" i="1"/>
  <c r="P1604" i="1" s="1"/>
  <c r="Q1604" i="1" s="1"/>
  <c r="R1604" i="1"/>
  <c r="S1604" i="1" s="1"/>
  <c r="T1604" i="1" s="1"/>
  <c r="O1605" i="1"/>
  <c r="P1605" i="1" s="1"/>
  <c r="Q1605" i="1" s="1"/>
  <c r="R1605" i="1"/>
  <c r="S1605" i="1" s="1"/>
  <c r="T1605" i="1" s="1"/>
  <c r="O1606" i="1"/>
  <c r="R1606" i="1"/>
  <c r="S1606" i="1" s="1"/>
  <c r="T1606" i="1" s="1"/>
  <c r="O1607" i="1"/>
  <c r="P1607" i="1" s="1"/>
  <c r="Q1607" i="1" s="1"/>
  <c r="R1607" i="1"/>
  <c r="S1607" i="1" s="1"/>
  <c r="T1607" i="1" s="1"/>
  <c r="O1608" i="1"/>
  <c r="P1608" i="1" s="1"/>
  <c r="Q1608" i="1" s="1"/>
  <c r="R1608" i="1"/>
  <c r="S1608" i="1" s="1"/>
  <c r="T1608" i="1" s="1"/>
  <c r="O1609" i="1"/>
  <c r="P1609" i="1" s="1"/>
  <c r="Q1609" i="1" s="1"/>
  <c r="R1609" i="1"/>
  <c r="S1609" i="1" s="1"/>
  <c r="T1609" i="1" s="1"/>
  <c r="O1610" i="1"/>
  <c r="P1610" i="1" s="1"/>
  <c r="Q1610" i="1" s="1"/>
  <c r="R1610" i="1"/>
  <c r="S1610" i="1" s="1"/>
  <c r="T1610" i="1" s="1"/>
  <c r="O1611" i="1"/>
  <c r="P1611" i="1" s="1"/>
  <c r="Q1611" i="1" s="1"/>
  <c r="R1611" i="1"/>
  <c r="S1611" i="1" s="1"/>
  <c r="T1611" i="1" s="1"/>
  <c r="O1612" i="1"/>
  <c r="P1612" i="1" s="1"/>
  <c r="Q1612" i="1" s="1"/>
  <c r="R1612" i="1"/>
  <c r="S1612" i="1" s="1"/>
  <c r="T1612" i="1" s="1"/>
  <c r="R1615" i="1"/>
  <c r="O1615" i="1"/>
  <c r="U1615" i="1"/>
  <c r="V1615" i="1"/>
  <c r="R1623" i="1"/>
  <c r="O1623" i="1"/>
  <c r="P1623" i="1" s="1"/>
  <c r="Q1623" i="1" s="1"/>
  <c r="U1623" i="1"/>
  <c r="V1623" i="1"/>
  <c r="R1631" i="1"/>
  <c r="O1631" i="1"/>
  <c r="U1631" i="1"/>
  <c r="V1631" i="1"/>
  <c r="L1396" i="1"/>
  <c r="N1396" i="1"/>
  <c r="M1396" i="1"/>
  <c r="S1396" i="1"/>
  <c r="T1396" i="1" s="1"/>
  <c r="P1396" i="1"/>
  <c r="Q1396" i="1" s="1"/>
  <c r="V1396" i="1"/>
  <c r="U1396" i="1"/>
  <c r="L1404" i="1"/>
  <c r="N1404" i="1"/>
  <c r="M1404" i="1"/>
  <c r="V1404" i="1"/>
  <c r="U1404" i="1"/>
  <c r="L1412" i="1"/>
  <c r="N1412" i="1"/>
  <c r="M1412" i="1"/>
  <c r="V1412" i="1"/>
  <c r="U1412" i="1"/>
  <c r="L1420" i="1"/>
  <c r="N1420" i="1"/>
  <c r="M1420" i="1"/>
  <c r="S1420" i="1"/>
  <c r="T1420" i="1" s="1"/>
  <c r="V1420" i="1"/>
  <c r="U1420" i="1"/>
  <c r="L1428" i="1"/>
  <c r="N1428" i="1"/>
  <c r="M1428" i="1"/>
  <c r="V1428" i="1"/>
  <c r="U1428" i="1"/>
  <c r="L1436" i="1"/>
  <c r="N1436" i="1"/>
  <c r="M1436" i="1"/>
  <c r="V1436" i="1"/>
  <c r="U1436" i="1"/>
  <c r="L1444" i="1"/>
  <c r="N1444" i="1"/>
  <c r="M1444" i="1"/>
  <c r="V1444" i="1"/>
  <c r="U1444" i="1"/>
  <c r="L1452" i="1"/>
  <c r="N1452" i="1"/>
  <c r="M1452" i="1"/>
  <c r="V1452" i="1"/>
  <c r="U1452" i="1"/>
  <c r="L1460" i="1"/>
  <c r="P1460" i="1"/>
  <c r="Q1460" i="1" s="1"/>
  <c r="N1460" i="1"/>
  <c r="M1460" i="1"/>
  <c r="V1460" i="1"/>
  <c r="U1460" i="1"/>
  <c r="L1468" i="1"/>
  <c r="N1468" i="1"/>
  <c r="M1468" i="1"/>
  <c r="V1468" i="1"/>
  <c r="U1468" i="1"/>
  <c r="L1476" i="1"/>
  <c r="N1476" i="1"/>
  <c r="M1476" i="1"/>
  <c r="V1476" i="1"/>
  <c r="U1476" i="1"/>
  <c r="L1484" i="1"/>
  <c r="N1484" i="1"/>
  <c r="M1484" i="1"/>
  <c r="S1484" i="1"/>
  <c r="T1484" i="1" s="1"/>
  <c r="V1484" i="1"/>
  <c r="U1484" i="1"/>
  <c r="U1612" i="1"/>
  <c r="V1612" i="1"/>
  <c r="O1620" i="1"/>
  <c r="R1620" i="1"/>
  <c r="U1620" i="1"/>
  <c r="V1620" i="1"/>
  <c r="O1628" i="1"/>
  <c r="R1628" i="1"/>
  <c r="U1628" i="1"/>
  <c r="V1628" i="1"/>
  <c r="R1431" i="1"/>
  <c r="O1431" i="1"/>
  <c r="P1431" i="1" s="1"/>
  <c r="Q1431" i="1" s="1"/>
  <c r="R1439" i="1"/>
  <c r="S1439" i="1" s="1"/>
  <c r="T1439" i="1" s="1"/>
  <c r="O1439" i="1"/>
  <c r="P1439" i="1" s="1"/>
  <c r="Q1439" i="1" s="1"/>
  <c r="R1447" i="1"/>
  <c r="S1447" i="1" s="1"/>
  <c r="T1447" i="1" s="1"/>
  <c r="O1447" i="1"/>
  <c r="P1447" i="1" s="1"/>
  <c r="Q1447" i="1" s="1"/>
  <c r="L1449" i="1"/>
  <c r="N1449" i="1"/>
  <c r="M1449" i="1"/>
  <c r="V1449" i="1"/>
  <c r="U1449" i="1"/>
  <c r="R1455" i="1"/>
  <c r="S1455" i="1" s="1"/>
  <c r="T1455" i="1" s="1"/>
  <c r="O1455" i="1"/>
  <c r="P1455" i="1" s="1"/>
  <c r="Q1455" i="1" s="1"/>
  <c r="L1457" i="1"/>
  <c r="N1457" i="1"/>
  <c r="M1457" i="1"/>
  <c r="V1457" i="1"/>
  <c r="U1457" i="1"/>
  <c r="R1463" i="1"/>
  <c r="S1463" i="1" s="1"/>
  <c r="T1463" i="1" s="1"/>
  <c r="O1463" i="1"/>
  <c r="P1463" i="1" s="1"/>
  <c r="Q1463" i="1" s="1"/>
  <c r="L1465" i="1"/>
  <c r="N1465" i="1"/>
  <c r="M1465" i="1"/>
  <c r="V1465" i="1"/>
  <c r="U1465" i="1"/>
  <c r="R1471" i="1"/>
  <c r="S1471" i="1" s="1"/>
  <c r="T1471" i="1" s="1"/>
  <c r="O1471" i="1"/>
  <c r="P1471" i="1" s="1"/>
  <c r="Q1471" i="1" s="1"/>
  <c r="L1473" i="1"/>
  <c r="N1473" i="1"/>
  <c r="M1473" i="1"/>
  <c r="V1473" i="1"/>
  <c r="U1473" i="1"/>
  <c r="R1479" i="1"/>
  <c r="O1479" i="1"/>
  <c r="P1479" i="1" s="1"/>
  <c r="Q1479" i="1" s="1"/>
  <c r="L1481" i="1"/>
  <c r="N1481" i="1"/>
  <c r="M1481" i="1"/>
  <c r="V1481" i="1"/>
  <c r="U1481" i="1"/>
  <c r="R1487" i="1"/>
  <c r="S1487" i="1" s="1"/>
  <c r="T1487" i="1" s="1"/>
  <c r="O1487" i="1"/>
  <c r="L1489" i="1"/>
  <c r="N1489" i="1"/>
  <c r="M1489" i="1"/>
  <c r="V1489" i="1"/>
  <c r="U1489" i="1"/>
  <c r="V1491" i="1"/>
  <c r="U1491" i="1"/>
  <c r="R1493" i="1"/>
  <c r="S1493" i="1" s="1"/>
  <c r="T1493" i="1" s="1"/>
  <c r="O1493" i="1"/>
  <c r="L1494" i="1"/>
  <c r="N1494" i="1"/>
  <c r="M1494" i="1"/>
  <c r="V1495" i="1"/>
  <c r="U1495" i="1"/>
  <c r="R1497" i="1"/>
  <c r="S1497" i="1" s="1"/>
  <c r="T1497" i="1" s="1"/>
  <c r="O1497" i="1"/>
  <c r="P1497" i="1" s="1"/>
  <c r="Q1497" i="1" s="1"/>
  <c r="L1498" i="1"/>
  <c r="N1498" i="1"/>
  <c r="M1498" i="1"/>
  <c r="V1499" i="1"/>
  <c r="U1499" i="1"/>
  <c r="V1500" i="1"/>
  <c r="U1500" i="1"/>
  <c r="V1501" i="1"/>
  <c r="U1501" i="1"/>
  <c r="V1502" i="1"/>
  <c r="U1502" i="1"/>
  <c r="V1503" i="1"/>
  <c r="U1503" i="1"/>
  <c r="V1504" i="1"/>
  <c r="U1504" i="1"/>
  <c r="V1505" i="1"/>
  <c r="U1505" i="1"/>
  <c r="V1506" i="1"/>
  <c r="U1506" i="1"/>
  <c r="V1507" i="1"/>
  <c r="U1507" i="1"/>
  <c r="V1508" i="1"/>
  <c r="U1508" i="1"/>
  <c r="V1509" i="1"/>
  <c r="U1509" i="1"/>
  <c r="V1510" i="1"/>
  <c r="U1510" i="1"/>
  <c r="V1511" i="1"/>
  <c r="U1511" i="1"/>
  <c r="V1512" i="1"/>
  <c r="U1512" i="1"/>
  <c r="V1513" i="1"/>
  <c r="U1513" i="1"/>
  <c r="V1514" i="1"/>
  <c r="U1514" i="1"/>
  <c r="V1515" i="1"/>
  <c r="U1515" i="1"/>
  <c r="V1516" i="1"/>
  <c r="U1516" i="1"/>
  <c r="V1517" i="1"/>
  <c r="U1517" i="1"/>
  <c r="V1518" i="1"/>
  <c r="U1518" i="1"/>
  <c r="V1519" i="1"/>
  <c r="U1519" i="1"/>
  <c r="V1520" i="1"/>
  <c r="U1520" i="1"/>
  <c r="V1521" i="1"/>
  <c r="U1521" i="1"/>
  <c r="V1522" i="1"/>
  <c r="U1522" i="1"/>
  <c r="V1523" i="1"/>
  <c r="U1523" i="1"/>
  <c r="V1524" i="1"/>
  <c r="U1524" i="1"/>
  <c r="V1525" i="1"/>
  <c r="U1525" i="1"/>
  <c r="V1526" i="1"/>
  <c r="U1526" i="1"/>
  <c r="V1527" i="1"/>
  <c r="U1527" i="1"/>
  <c r="V1528" i="1"/>
  <c r="U1528" i="1"/>
  <c r="V1529" i="1"/>
  <c r="U1529" i="1"/>
  <c r="V1530" i="1"/>
  <c r="U1530" i="1"/>
  <c r="V1531" i="1"/>
  <c r="U1531" i="1"/>
  <c r="V1532" i="1"/>
  <c r="U1532" i="1"/>
  <c r="V1533" i="1"/>
  <c r="U1533" i="1"/>
  <c r="V1534" i="1"/>
  <c r="U1534" i="1"/>
  <c r="V1535" i="1"/>
  <c r="U1535" i="1"/>
  <c r="V1536" i="1"/>
  <c r="U1536" i="1"/>
  <c r="V1537" i="1"/>
  <c r="U1537" i="1"/>
  <c r="V1538" i="1"/>
  <c r="U1538" i="1"/>
  <c r="V1539" i="1"/>
  <c r="U1539" i="1"/>
  <c r="V1540" i="1"/>
  <c r="U1540" i="1"/>
  <c r="V1541" i="1"/>
  <c r="U1541" i="1"/>
  <c r="V1542" i="1"/>
  <c r="U1542" i="1"/>
  <c r="V1543" i="1"/>
  <c r="U1543" i="1"/>
  <c r="V1544" i="1"/>
  <c r="U1544" i="1"/>
  <c r="V1545" i="1"/>
  <c r="U1545" i="1"/>
  <c r="V1546" i="1"/>
  <c r="U1546" i="1"/>
  <c r="V1547" i="1"/>
  <c r="U1547" i="1"/>
  <c r="V1548" i="1"/>
  <c r="U1548" i="1"/>
  <c r="V1549" i="1"/>
  <c r="U1549" i="1"/>
  <c r="V1550" i="1"/>
  <c r="U1550" i="1"/>
  <c r="V1551" i="1"/>
  <c r="U1551" i="1"/>
  <c r="V1552" i="1"/>
  <c r="U1552" i="1"/>
  <c r="V1553" i="1"/>
  <c r="U1553" i="1"/>
  <c r="V1554" i="1"/>
  <c r="U1554" i="1"/>
  <c r="V1555" i="1"/>
  <c r="U1555" i="1"/>
  <c r="V1556" i="1"/>
  <c r="U1556" i="1"/>
  <c r="V1557" i="1"/>
  <c r="U1557" i="1"/>
  <c r="V1558" i="1"/>
  <c r="U1558" i="1"/>
  <c r="V1559" i="1"/>
  <c r="U1559" i="1"/>
  <c r="V1560" i="1"/>
  <c r="U1560" i="1"/>
  <c r="V1561" i="1"/>
  <c r="U1561" i="1"/>
  <c r="V1562" i="1"/>
  <c r="U1562" i="1"/>
  <c r="V1563" i="1"/>
  <c r="U1563" i="1"/>
  <c r="V1564" i="1"/>
  <c r="U1564" i="1"/>
  <c r="V1565" i="1"/>
  <c r="U1565" i="1"/>
  <c r="V1566" i="1"/>
  <c r="U1566" i="1"/>
  <c r="V1567" i="1"/>
  <c r="U1567" i="1"/>
  <c r="V1568" i="1"/>
  <c r="U1568" i="1"/>
  <c r="V1569" i="1"/>
  <c r="U1569" i="1"/>
  <c r="V1570" i="1"/>
  <c r="U1570" i="1"/>
  <c r="V1571" i="1"/>
  <c r="U1571" i="1"/>
  <c r="V1572" i="1"/>
  <c r="U1572" i="1"/>
  <c r="V1573" i="1"/>
  <c r="U1573" i="1"/>
  <c r="V1574" i="1"/>
  <c r="U1574" i="1"/>
  <c r="V1575" i="1"/>
  <c r="U1575" i="1"/>
  <c r="V1576" i="1"/>
  <c r="U1576" i="1"/>
  <c r="V1577" i="1"/>
  <c r="U1577" i="1"/>
  <c r="V1578" i="1"/>
  <c r="U1578" i="1"/>
  <c r="V1579" i="1"/>
  <c r="U1579" i="1"/>
  <c r="V1580" i="1"/>
  <c r="U1580" i="1"/>
  <c r="V1581" i="1"/>
  <c r="U1581" i="1"/>
  <c r="V1582" i="1"/>
  <c r="U1582" i="1"/>
  <c r="V1583" i="1"/>
  <c r="U1583" i="1"/>
  <c r="V1584" i="1"/>
  <c r="U1584" i="1"/>
  <c r="V1585" i="1"/>
  <c r="U1585" i="1"/>
  <c r="V1586" i="1"/>
  <c r="U1586" i="1"/>
  <c r="V1587" i="1"/>
  <c r="U1587" i="1"/>
  <c r="V1588" i="1"/>
  <c r="U1588" i="1"/>
  <c r="V1589" i="1"/>
  <c r="U1589" i="1"/>
  <c r="V1590" i="1"/>
  <c r="U1590" i="1"/>
  <c r="V1591" i="1"/>
  <c r="U1591" i="1"/>
  <c r="V1592" i="1"/>
  <c r="U1592" i="1"/>
  <c r="V1593" i="1"/>
  <c r="U1593" i="1"/>
  <c r="V1594" i="1"/>
  <c r="U1594" i="1"/>
  <c r="V1595" i="1"/>
  <c r="U1595" i="1"/>
  <c r="V1596" i="1"/>
  <c r="U1596" i="1"/>
  <c r="V1597" i="1"/>
  <c r="U1597" i="1"/>
  <c r="V1598" i="1"/>
  <c r="U1598" i="1"/>
  <c r="V1599" i="1"/>
  <c r="U1599" i="1"/>
  <c r="V1600" i="1"/>
  <c r="U1600" i="1"/>
  <c r="V1601" i="1"/>
  <c r="U1601" i="1"/>
  <c r="V1602" i="1"/>
  <c r="U1602" i="1"/>
  <c r="V1603" i="1"/>
  <c r="U1603" i="1"/>
  <c r="V1604" i="1"/>
  <c r="U1604" i="1"/>
  <c r="V1605" i="1"/>
  <c r="U1605" i="1"/>
  <c r="V1606" i="1"/>
  <c r="U1606" i="1"/>
  <c r="V1607" i="1"/>
  <c r="U1607" i="1"/>
  <c r="V1608" i="1"/>
  <c r="U1608" i="1"/>
  <c r="V1609" i="1"/>
  <c r="U1609" i="1"/>
  <c r="V1610" i="1"/>
  <c r="U1610" i="1"/>
  <c r="V1611" i="1"/>
  <c r="U1611" i="1"/>
  <c r="R1617" i="1"/>
  <c r="O1617" i="1"/>
  <c r="U1617" i="1"/>
  <c r="V1617" i="1"/>
  <c r="R1625" i="1"/>
  <c r="O1625" i="1"/>
  <c r="U1625" i="1"/>
  <c r="V1625" i="1"/>
  <c r="R1633" i="1"/>
  <c r="O1633" i="1"/>
  <c r="U1633" i="1"/>
  <c r="V1633" i="1"/>
  <c r="O1710" i="1"/>
  <c r="R1710" i="1"/>
  <c r="S1710" i="1" s="1"/>
  <c r="T1710" i="1" s="1"/>
  <c r="U1800" i="1"/>
  <c r="V1800" i="1"/>
  <c r="R1404" i="1"/>
  <c r="S1404" i="1" s="1"/>
  <c r="T1404" i="1" s="1"/>
  <c r="O1404" i="1"/>
  <c r="P1404" i="1" s="1"/>
  <c r="Q1404" i="1" s="1"/>
  <c r="L1406" i="1"/>
  <c r="N1406" i="1"/>
  <c r="M1406" i="1"/>
  <c r="U1406" i="1"/>
  <c r="V1406" i="1"/>
  <c r="R1412" i="1"/>
  <c r="S1412" i="1" s="1"/>
  <c r="T1412" i="1" s="1"/>
  <c r="O1412" i="1"/>
  <c r="P1412" i="1" s="1"/>
  <c r="Q1412" i="1" s="1"/>
  <c r="L1414" i="1"/>
  <c r="N1414" i="1"/>
  <c r="M1414" i="1"/>
  <c r="U1414" i="1"/>
  <c r="V1414" i="1"/>
  <c r="R1420" i="1"/>
  <c r="O1420" i="1"/>
  <c r="P1420" i="1" s="1"/>
  <c r="Q1420" i="1" s="1"/>
  <c r="L1422" i="1"/>
  <c r="N1422" i="1"/>
  <c r="M1422" i="1"/>
  <c r="U1422" i="1"/>
  <c r="V1422" i="1"/>
  <c r="R1428" i="1"/>
  <c r="S1428" i="1" s="1"/>
  <c r="T1428" i="1" s="1"/>
  <c r="O1428" i="1"/>
  <c r="P1428" i="1" s="1"/>
  <c r="Q1428" i="1" s="1"/>
  <c r="L1430" i="1"/>
  <c r="N1430" i="1"/>
  <c r="M1430" i="1"/>
  <c r="V1430" i="1"/>
  <c r="U1430" i="1"/>
  <c r="R1436" i="1"/>
  <c r="S1436" i="1" s="1"/>
  <c r="T1436" i="1" s="1"/>
  <c r="O1436" i="1"/>
  <c r="P1436" i="1" s="1"/>
  <c r="Q1436" i="1" s="1"/>
  <c r="L1438" i="1"/>
  <c r="N1438" i="1"/>
  <c r="M1438" i="1"/>
  <c r="V1438" i="1"/>
  <c r="U1438" i="1"/>
  <c r="R1444" i="1"/>
  <c r="S1444" i="1" s="1"/>
  <c r="T1444" i="1" s="1"/>
  <c r="O1444" i="1"/>
  <c r="P1444" i="1" s="1"/>
  <c r="Q1444" i="1" s="1"/>
  <c r="L1446" i="1"/>
  <c r="N1446" i="1"/>
  <c r="M1446" i="1"/>
  <c r="V1446" i="1"/>
  <c r="U1446" i="1"/>
  <c r="R1452" i="1"/>
  <c r="S1452" i="1" s="1"/>
  <c r="T1452" i="1" s="1"/>
  <c r="O1452" i="1"/>
  <c r="P1452" i="1" s="1"/>
  <c r="Q1452" i="1" s="1"/>
  <c r="L1454" i="1"/>
  <c r="N1454" i="1"/>
  <c r="M1454" i="1"/>
  <c r="V1454" i="1"/>
  <c r="U1454" i="1"/>
  <c r="R1460" i="1"/>
  <c r="S1460" i="1" s="1"/>
  <c r="T1460" i="1" s="1"/>
  <c r="O1460" i="1"/>
  <c r="L1462" i="1"/>
  <c r="N1462" i="1"/>
  <c r="M1462" i="1"/>
  <c r="V1462" i="1"/>
  <c r="U1462" i="1"/>
  <c r="R1468" i="1"/>
  <c r="S1468" i="1" s="1"/>
  <c r="T1468" i="1" s="1"/>
  <c r="O1468" i="1"/>
  <c r="P1468" i="1" s="1"/>
  <c r="Q1468" i="1" s="1"/>
  <c r="L1470" i="1"/>
  <c r="N1470" i="1"/>
  <c r="M1470" i="1"/>
  <c r="V1470" i="1"/>
  <c r="U1470" i="1"/>
  <c r="R1476" i="1"/>
  <c r="S1476" i="1" s="1"/>
  <c r="T1476" i="1" s="1"/>
  <c r="O1476" i="1"/>
  <c r="P1476" i="1" s="1"/>
  <c r="Q1476" i="1" s="1"/>
  <c r="L1478" i="1"/>
  <c r="N1478" i="1"/>
  <c r="M1478" i="1"/>
  <c r="V1478" i="1"/>
  <c r="U1478" i="1"/>
  <c r="R1484" i="1"/>
  <c r="O1484" i="1"/>
  <c r="P1484" i="1" s="1"/>
  <c r="Q1484" i="1" s="1"/>
  <c r="L1486" i="1"/>
  <c r="N1486" i="1"/>
  <c r="M1486" i="1"/>
  <c r="V1486" i="1"/>
  <c r="U1486" i="1"/>
  <c r="R1614" i="1"/>
  <c r="O1614" i="1"/>
  <c r="U1614" i="1"/>
  <c r="V1614" i="1"/>
  <c r="R1622" i="1"/>
  <c r="S1622" i="1" s="1"/>
  <c r="T1622" i="1" s="1"/>
  <c r="O1622" i="1"/>
  <c r="U1622" i="1"/>
  <c r="V1622" i="1"/>
  <c r="R1630" i="1"/>
  <c r="O1630" i="1"/>
  <c r="U1630" i="1"/>
  <c r="V1630" i="1"/>
  <c r="O1702" i="1"/>
  <c r="R1702" i="1"/>
  <c r="U1712" i="1"/>
  <c r="V1712" i="1"/>
  <c r="L1427" i="1"/>
  <c r="N1427" i="1"/>
  <c r="M1427" i="1"/>
  <c r="V1427" i="1"/>
  <c r="U1427" i="1"/>
  <c r="L1435" i="1"/>
  <c r="N1435" i="1"/>
  <c r="M1435" i="1"/>
  <c r="V1435" i="1"/>
  <c r="U1435" i="1"/>
  <c r="L1443" i="1"/>
  <c r="N1443" i="1"/>
  <c r="M1443" i="1"/>
  <c r="V1443" i="1"/>
  <c r="U1443" i="1"/>
  <c r="L1451" i="1"/>
  <c r="N1451" i="1"/>
  <c r="M1451" i="1"/>
  <c r="V1451" i="1"/>
  <c r="U1451" i="1"/>
  <c r="L1459" i="1"/>
  <c r="N1459" i="1"/>
  <c r="M1459" i="1"/>
  <c r="V1459" i="1"/>
  <c r="U1459" i="1"/>
  <c r="L1467" i="1"/>
  <c r="N1467" i="1"/>
  <c r="M1467" i="1"/>
  <c r="V1467" i="1"/>
  <c r="U1467" i="1"/>
  <c r="L1475" i="1"/>
  <c r="N1475" i="1"/>
  <c r="M1475" i="1"/>
  <c r="V1475" i="1"/>
  <c r="U1475" i="1"/>
  <c r="L1483" i="1"/>
  <c r="N1483" i="1"/>
  <c r="M1483" i="1"/>
  <c r="V1483" i="1"/>
  <c r="U1483" i="1"/>
  <c r="L1491" i="1"/>
  <c r="N1491" i="1"/>
  <c r="M1491" i="1"/>
  <c r="L1495" i="1"/>
  <c r="N1495" i="1"/>
  <c r="M1495" i="1"/>
  <c r="L1499" i="1"/>
  <c r="N1499" i="1"/>
  <c r="M1499" i="1"/>
  <c r="R1619" i="1"/>
  <c r="O1619" i="1"/>
  <c r="U1619" i="1"/>
  <c r="V1619" i="1"/>
  <c r="R1627" i="1"/>
  <c r="O1627" i="1"/>
  <c r="U1627" i="1"/>
  <c r="V1627" i="1"/>
  <c r="R1635" i="1"/>
  <c r="O1635" i="1"/>
  <c r="U1683" i="1"/>
  <c r="V1683" i="1"/>
  <c r="O1694" i="1"/>
  <c r="R1694" i="1"/>
  <c r="S1694" i="1" s="1"/>
  <c r="T1694" i="1" s="1"/>
  <c r="U1704" i="1"/>
  <c r="V1704" i="1"/>
  <c r="R1616" i="1"/>
  <c r="O1616" i="1"/>
  <c r="U1616" i="1"/>
  <c r="V1616" i="1"/>
  <c r="R1624" i="1"/>
  <c r="S1624" i="1" s="1"/>
  <c r="T1624" i="1" s="1"/>
  <c r="O1624" i="1"/>
  <c r="P1624" i="1" s="1"/>
  <c r="Q1624" i="1" s="1"/>
  <c r="U1624" i="1"/>
  <c r="V1624" i="1"/>
  <c r="R1632" i="1"/>
  <c r="O1632" i="1"/>
  <c r="U1632" i="1"/>
  <c r="V1632" i="1"/>
  <c r="U1688" i="1"/>
  <c r="V1688" i="1"/>
  <c r="U1696" i="1"/>
  <c r="V1696" i="1"/>
  <c r="U1803" i="1"/>
  <c r="V1803" i="1"/>
  <c r="U1811" i="1"/>
  <c r="V1811" i="1"/>
  <c r="U1819" i="1"/>
  <c r="V1819" i="1"/>
  <c r="U1827" i="1"/>
  <c r="V1827" i="1"/>
  <c r="U1835" i="1"/>
  <c r="V1835" i="1"/>
  <c r="U1843" i="1"/>
  <c r="V1843" i="1"/>
  <c r="U1851" i="1"/>
  <c r="V1851" i="1"/>
  <c r="U1859" i="1"/>
  <c r="V1859" i="1"/>
  <c r="U1867" i="1"/>
  <c r="V1867" i="1"/>
  <c r="U1875" i="1"/>
  <c r="V1875" i="1"/>
  <c r="U1883" i="1"/>
  <c r="V1883" i="1"/>
  <c r="L1613" i="1"/>
  <c r="P1613" i="1"/>
  <c r="Q1613" i="1" s="1"/>
  <c r="M1613" i="1"/>
  <c r="S1613" i="1"/>
  <c r="T1613" i="1" s="1"/>
  <c r="N1613" i="1"/>
  <c r="L1614" i="1"/>
  <c r="P1614" i="1"/>
  <c r="Q1614" i="1" s="1"/>
  <c r="M1614" i="1"/>
  <c r="S1614" i="1"/>
  <c r="T1614" i="1" s="1"/>
  <c r="N1614" i="1"/>
  <c r="L1615" i="1"/>
  <c r="P1615" i="1"/>
  <c r="Q1615" i="1" s="1"/>
  <c r="M1615" i="1"/>
  <c r="N1615" i="1"/>
  <c r="S1615" i="1"/>
  <c r="T1615" i="1" s="1"/>
  <c r="L1616" i="1"/>
  <c r="P1616" i="1"/>
  <c r="Q1616" i="1" s="1"/>
  <c r="M1616" i="1"/>
  <c r="S1616" i="1"/>
  <c r="T1616" i="1" s="1"/>
  <c r="N1616" i="1"/>
  <c r="L1617" i="1"/>
  <c r="P1617" i="1"/>
  <c r="Q1617" i="1" s="1"/>
  <c r="M1617" i="1"/>
  <c r="N1617" i="1"/>
  <c r="S1617" i="1"/>
  <c r="T1617" i="1" s="1"/>
  <c r="L1618" i="1"/>
  <c r="P1618" i="1"/>
  <c r="Q1618" i="1" s="1"/>
  <c r="M1618" i="1"/>
  <c r="S1618" i="1"/>
  <c r="T1618" i="1" s="1"/>
  <c r="N1618" i="1"/>
  <c r="L1619" i="1"/>
  <c r="P1619" i="1"/>
  <c r="Q1619" i="1" s="1"/>
  <c r="M1619" i="1"/>
  <c r="S1619" i="1"/>
  <c r="T1619" i="1" s="1"/>
  <c r="N1619" i="1"/>
  <c r="L1620" i="1"/>
  <c r="P1620" i="1"/>
  <c r="Q1620" i="1" s="1"/>
  <c r="M1620" i="1"/>
  <c r="N1620" i="1"/>
  <c r="S1620" i="1"/>
  <c r="T1620" i="1" s="1"/>
  <c r="L1621" i="1"/>
  <c r="P1621" i="1"/>
  <c r="Q1621" i="1" s="1"/>
  <c r="M1621" i="1"/>
  <c r="S1621" i="1"/>
  <c r="T1621" i="1" s="1"/>
  <c r="N1621" i="1"/>
  <c r="L1622" i="1"/>
  <c r="P1622" i="1"/>
  <c r="Q1622" i="1" s="1"/>
  <c r="M1622" i="1"/>
  <c r="N1622" i="1"/>
  <c r="L1623" i="1"/>
  <c r="M1623" i="1"/>
  <c r="N1623" i="1"/>
  <c r="S1623" i="1"/>
  <c r="T1623" i="1" s="1"/>
  <c r="L1624" i="1"/>
  <c r="M1624" i="1"/>
  <c r="N1624" i="1"/>
  <c r="L1625" i="1"/>
  <c r="P1625" i="1"/>
  <c r="Q1625" i="1" s="1"/>
  <c r="M1625" i="1"/>
  <c r="N1625" i="1"/>
  <c r="S1625" i="1"/>
  <c r="T1625" i="1" s="1"/>
  <c r="L1626" i="1"/>
  <c r="P1626" i="1"/>
  <c r="Q1626" i="1" s="1"/>
  <c r="M1626" i="1"/>
  <c r="S1626" i="1"/>
  <c r="T1626" i="1" s="1"/>
  <c r="N1626" i="1"/>
  <c r="L1627" i="1"/>
  <c r="P1627" i="1"/>
  <c r="Q1627" i="1" s="1"/>
  <c r="M1627" i="1"/>
  <c r="S1627" i="1"/>
  <c r="T1627" i="1" s="1"/>
  <c r="N1627" i="1"/>
  <c r="L1628" i="1"/>
  <c r="P1628" i="1"/>
  <c r="Q1628" i="1" s="1"/>
  <c r="M1628" i="1"/>
  <c r="N1628" i="1"/>
  <c r="S1628" i="1"/>
  <c r="T1628" i="1" s="1"/>
  <c r="L1629" i="1"/>
  <c r="P1629" i="1"/>
  <c r="Q1629" i="1" s="1"/>
  <c r="M1629" i="1"/>
  <c r="S1629" i="1"/>
  <c r="T1629" i="1" s="1"/>
  <c r="N1629" i="1"/>
  <c r="L1630" i="1"/>
  <c r="P1630" i="1"/>
  <c r="Q1630" i="1" s="1"/>
  <c r="M1630" i="1"/>
  <c r="S1630" i="1"/>
  <c r="T1630" i="1" s="1"/>
  <c r="N1630" i="1"/>
  <c r="L1631" i="1"/>
  <c r="P1631" i="1"/>
  <c r="Q1631" i="1" s="1"/>
  <c r="M1631" i="1"/>
  <c r="N1631" i="1"/>
  <c r="S1631" i="1"/>
  <c r="T1631" i="1" s="1"/>
  <c r="L1632" i="1"/>
  <c r="P1632" i="1"/>
  <c r="Q1632" i="1" s="1"/>
  <c r="M1632" i="1"/>
  <c r="S1632" i="1"/>
  <c r="T1632" i="1" s="1"/>
  <c r="N1632" i="1"/>
  <c r="L1633" i="1"/>
  <c r="P1633" i="1"/>
  <c r="Q1633" i="1" s="1"/>
  <c r="M1633" i="1"/>
  <c r="N1633" i="1"/>
  <c r="S1633" i="1"/>
  <c r="T1633" i="1" s="1"/>
  <c r="L1634" i="1"/>
  <c r="P1634" i="1"/>
  <c r="Q1634" i="1" s="1"/>
  <c r="M1634" i="1"/>
  <c r="S1634" i="1"/>
  <c r="T1634" i="1" s="1"/>
  <c r="N1634" i="1"/>
  <c r="L1635" i="1"/>
  <c r="P1635" i="1"/>
  <c r="Q1635" i="1" s="1"/>
  <c r="M1635" i="1"/>
  <c r="S1635" i="1"/>
  <c r="T1635" i="1" s="1"/>
  <c r="N1635" i="1"/>
  <c r="L1636" i="1"/>
  <c r="M1636" i="1"/>
  <c r="N1636" i="1"/>
  <c r="L1637" i="1"/>
  <c r="M1637" i="1"/>
  <c r="N1637" i="1"/>
  <c r="L1638" i="1"/>
  <c r="M1638" i="1"/>
  <c r="N1638" i="1"/>
  <c r="L1639" i="1"/>
  <c r="M1639" i="1"/>
  <c r="S1639" i="1"/>
  <c r="T1639" i="1" s="1"/>
  <c r="N1639" i="1"/>
  <c r="L1640" i="1"/>
  <c r="M1640" i="1"/>
  <c r="N1640" i="1"/>
  <c r="L1641" i="1"/>
  <c r="P1641" i="1"/>
  <c r="Q1641" i="1" s="1"/>
  <c r="M1641" i="1"/>
  <c r="N1641" i="1"/>
  <c r="L1642" i="1"/>
  <c r="M1642" i="1"/>
  <c r="N1642" i="1"/>
  <c r="L1643" i="1"/>
  <c r="M1643" i="1"/>
  <c r="N1643" i="1"/>
  <c r="L1644" i="1"/>
  <c r="M1644" i="1"/>
  <c r="N1644" i="1"/>
  <c r="L1645" i="1"/>
  <c r="M1645" i="1"/>
  <c r="N1645" i="1"/>
  <c r="L1646" i="1"/>
  <c r="M1646" i="1"/>
  <c r="N1646" i="1"/>
  <c r="L1647" i="1"/>
  <c r="M1647" i="1"/>
  <c r="S1647" i="1"/>
  <c r="T1647" i="1" s="1"/>
  <c r="N1647" i="1"/>
  <c r="L1648" i="1"/>
  <c r="M1648" i="1"/>
  <c r="N1648" i="1"/>
  <c r="L1649" i="1"/>
  <c r="P1649" i="1"/>
  <c r="Q1649" i="1" s="1"/>
  <c r="M1649" i="1"/>
  <c r="N1649" i="1"/>
  <c r="L1650" i="1"/>
  <c r="M1650" i="1"/>
  <c r="N1650" i="1"/>
  <c r="L1651" i="1"/>
  <c r="P1651" i="1"/>
  <c r="Q1651" i="1" s="1"/>
  <c r="M1651" i="1"/>
  <c r="N1651" i="1"/>
  <c r="L1652" i="1"/>
  <c r="M1652" i="1"/>
  <c r="N1652" i="1"/>
  <c r="L1653" i="1"/>
  <c r="M1653" i="1"/>
  <c r="N1653" i="1"/>
  <c r="L1654" i="1"/>
  <c r="M1654" i="1"/>
  <c r="N1654" i="1"/>
  <c r="L1655" i="1"/>
  <c r="M1655" i="1"/>
  <c r="S1655" i="1"/>
  <c r="T1655" i="1" s="1"/>
  <c r="N1655" i="1"/>
  <c r="L1656" i="1"/>
  <c r="M1656" i="1"/>
  <c r="N1656" i="1"/>
  <c r="L1657" i="1"/>
  <c r="P1657" i="1"/>
  <c r="Q1657" i="1" s="1"/>
  <c r="M1657" i="1"/>
  <c r="N1657" i="1"/>
  <c r="L1658" i="1"/>
  <c r="M1658" i="1"/>
  <c r="N1658" i="1"/>
  <c r="L1659" i="1"/>
  <c r="P1659" i="1"/>
  <c r="Q1659" i="1" s="1"/>
  <c r="M1659" i="1"/>
  <c r="N1659" i="1"/>
  <c r="L1660" i="1"/>
  <c r="M1660" i="1"/>
  <c r="N1660" i="1"/>
  <c r="L1661" i="1"/>
  <c r="M1661" i="1"/>
  <c r="N1661" i="1"/>
  <c r="L1662" i="1"/>
  <c r="M1662" i="1"/>
  <c r="N1662" i="1"/>
  <c r="L1663" i="1"/>
  <c r="N1663" i="1"/>
  <c r="M1663" i="1"/>
  <c r="L1664" i="1"/>
  <c r="N1664" i="1"/>
  <c r="M1664" i="1"/>
  <c r="L1665" i="1"/>
  <c r="P1665" i="1"/>
  <c r="Q1665" i="1" s="1"/>
  <c r="N1665" i="1"/>
  <c r="M1665" i="1"/>
  <c r="L1666" i="1"/>
  <c r="N1666" i="1"/>
  <c r="M1666" i="1"/>
  <c r="S1666" i="1"/>
  <c r="T1666" i="1" s="1"/>
  <c r="L1667" i="1"/>
  <c r="P1667" i="1"/>
  <c r="Q1667" i="1" s="1"/>
  <c r="N1667" i="1"/>
  <c r="M1667" i="1"/>
  <c r="L1668" i="1"/>
  <c r="N1668" i="1"/>
  <c r="M1668" i="1"/>
  <c r="L1669" i="1"/>
  <c r="N1669" i="1"/>
  <c r="M1669" i="1"/>
  <c r="L1670" i="1"/>
  <c r="N1670" i="1"/>
  <c r="M1670" i="1"/>
  <c r="L1671" i="1"/>
  <c r="N1671" i="1"/>
  <c r="M1671" i="1"/>
  <c r="L1672" i="1"/>
  <c r="N1672" i="1"/>
  <c r="M1672" i="1"/>
  <c r="L1673" i="1"/>
  <c r="P1673" i="1"/>
  <c r="Q1673" i="1" s="1"/>
  <c r="N1673" i="1"/>
  <c r="M1673" i="1"/>
  <c r="L1674" i="1"/>
  <c r="N1674" i="1"/>
  <c r="M1674" i="1"/>
  <c r="S1674" i="1"/>
  <c r="T1674" i="1" s="1"/>
  <c r="L1675" i="1"/>
  <c r="P1675" i="1"/>
  <c r="Q1675" i="1" s="1"/>
  <c r="N1675" i="1"/>
  <c r="M1675" i="1"/>
  <c r="L1676" i="1"/>
  <c r="N1676" i="1"/>
  <c r="M1676" i="1"/>
  <c r="L1677" i="1"/>
  <c r="N1677" i="1"/>
  <c r="M1677" i="1"/>
  <c r="L1678" i="1"/>
  <c r="N1678" i="1"/>
  <c r="M1678" i="1"/>
  <c r="L1679" i="1"/>
  <c r="N1679" i="1"/>
  <c r="M1679" i="1"/>
  <c r="L1680" i="1"/>
  <c r="N1680" i="1"/>
  <c r="M1680" i="1"/>
  <c r="L1681" i="1"/>
  <c r="P1681" i="1"/>
  <c r="Q1681" i="1" s="1"/>
  <c r="N1681" i="1"/>
  <c r="M1681" i="1"/>
  <c r="M1682" i="1"/>
  <c r="L1682" i="1"/>
  <c r="N1682" i="1"/>
  <c r="S1682" i="1"/>
  <c r="T1682" i="1" s="1"/>
  <c r="U1682" i="1"/>
  <c r="V1682" i="1"/>
  <c r="O1688" i="1"/>
  <c r="R1688" i="1"/>
  <c r="M1689" i="1"/>
  <c r="N1689" i="1"/>
  <c r="L1689" i="1"/>
  <c r="S1689" i="1"/>
  <c r="P1689" i="1"/>
  <c r="O1696" i="1"/>
  <c r="R1696" i="1"/>
  <c r="M1697" i="1"/>
  <c r="N1697" i="1"/>
  <c r="L1697" i="1"/>
  <c r="S1697" i="1"/>
  <c r="O1704" i="1"/>
  <c r="R1704" i="1"/>
  <c r="M1705" i="1"/>
  <c r="N1705" i="1"/>
  <c r="L1705" i="1"/>
  <c r="O1712" i="1"/>
  <c r="P1712" i="1" s="1"/>
  <c r="R1712" i="1"/>
  <c r="M1713" i="1"/>
  <c r="N1713" i="1"/>
  <c r="L1713" i="1"/>
  <c r="O1720" i="1"/>
  <c r="R1720" i="1"/>
  <c r="S1720" i="1" s="1"/>
  <c r="M1721" i="1"/>
  <c r="N1721" i="1"/>
  <c r="L1721" i="1"/>
  <c r="O1728" i="1"/>
  <c r="R1728" i="1"/>
  <c r="M1729" i="1"/>
  <c r="N1729" i="1"/>
  <c r="L1729" i="1"/>
  <c r="O1736" i="1"/>
  <c r="R1736" i="1"/>
  <c r="M1737" i="1"/>
  <c r="P1737" i="1"/>
  <c r="N1737" i="1"/>
  <c r="L1737" i="1"/>
  <c r="O1744" i="1"/>
  <c r="R1744" i="1"/>
  <c r="M1745" i="1"/>
  <c r="N1745" i="1"/>
  <c r="L1745" i="1"/>
  <c r="O1752" i="1"/>
  <c r="R1752" i="1"/>
  <c r="M1753" i="1"/>
  <c r="N1753" i="1"/>
  <c r="L1753" i="1"/>
  <c r="O1760" i="1"/>
  <c r="R1760" i="1"/>
  <c r="M1761" i="1"/>
  <c r="N1761" i="1"/>
  <c r="L1761" i="1"/>
  <c r="S1761" i="1"/>
  <c r="O1768" i="1"/>
  <c r="R1768" i="1"/>
  <c r="M1769" i="1"/>
  <c r="N1769" i="1"/>
  <c r="L1769" i="1"/>
  <c r="O1776" i="1"/>
  <c r="P1776" i="1" s="1"/>
  <c r="R1776" i="1"/>
  <c r="M1777" i="1"/>
  <c r="N1777" i="1"/>
  <c r="L1777" i="1"/>
  <c r="O1784" i="1"/>
  <c r="R1784" i="1"/>
  <c r="R1801" i="1"/>
  <c r="O1801" i="1"/>
  <c r="R1809" i="1"/>
  <c r="O1809" i="1"/>
  <c r="R1817" i="1"/>
  <c r="O1817" i="1"/>
  <c r="R1825" i="1"/>
  <c r="O1825" i="1"/>
  <c r="R1833" i="1"/>
  <c r="O1833" i="1"/>
  <c r="R1841" i="1"/>
  <c r="O1841" i="1"/>
  <c r="R1849" i="1"/>
  <c r="O1849" i="1"/>
  <c r="R1857" i="1"/>
  <c r="O1857" i="1"/>
  <c r="R1865" i="1"/>
  <c r="O1865" i="1"/>
  <c r="R1873" i="1"/>
  <c r="O1873" i="1"/>
  <c r="R1881" i="1"/>
  <c r="O1881" i="1"/>
  <c r="R1893" i="1"/>
  <c r="O1893" i="1"/>
  <c r="U1893" i="1"/>
  <c r="V1893" i="1"/>
  <c r="R1901" i="1"/>
  <c r="O1901" i="1"/>
  <c r="U1901" i="1"/>
  <c r="V1901" i="1"/>
  <c r="R1909" i="1"/>
  <c r="O1909" i="1"/>
  <c r="U1909" i="1"/>
  <c r="V1909" i="1"/>
  <c r="R1917" i="1"/>
  <c r="O1917" i="1"/>
  <c r="U1917" i="1"/>
  <c r="V1917" i="1"/>
  <c r="R1925" i="1"/>
  <c r="O1925" i="1"/>
  <c r="U1925" i="1"/>
  <c r="V1925" i="1"/>
  <c r="R1953" i="1"/>
  <c r="O1953" i="1"/>
  <c r="V1957" i="1"/>
  <c r="U1957" i="1"/>
  <c r="R1965" i="1"/>
  <c r="O1965" i="1"/>
  <c r="P1965" i="1" s="1"/>
  <c r="Q1965" i="1" s="1"/>
  <c r="L1973" i="1"/>
  <c r="M1973" i="1"/>
  <c r="N1973" i="1"/>
  <c r="R1987" i="1"/>
  <c r="O1987" i="1"/>
  <c r="V1989" i="1"/>
  <c r="U1989" i="1"/>
  <c r="R1685" i="1"/>
  <c r="O1685" i="1"/>
  <c r="M1686" i="1"/>
  <c r="N1686" i="1"/>
  <c r="L1686" i="1"/>
  <c r="S1686" i="1"/>
  <c r="T1686" i="1" s="1"/>
  <c r="P1686" i="1"/>
  <c r="Q1686" i="1" s="1"/>
  <c r="R1693" i="1"/>
  <c r="O1693" i="1"/>
  <c r="M1694" i="1"/>
  <c r="N1694" i="1"/>
  <c r="L1694" i="1"/>
  <c r="P1694" i="1"/>
  <c r="Q1694" i="1" s="1"/>
  <c r="R1701" i="1"/>
  <c r="S1701" i="1" s="1"/>
  <c r="T1701" i="1" s="1"/>
  <c r="O1701" i="1"/>
  <c r="M1702" i="1"/>
  <c r="N1702" i="1"/>
  <c r="L1702" i="1"/>
  <c r="S1702" i="1"/>
  <c r="T1702" i="1" s="1"/>
  <c r="P1702" i="1"/>
  <c r="Q1702" i="1" s="1"/>
  <c r="R1709" i="1"/>
  <c r="O1709" i="1"/>
  <c r="P1709" i="1" s="1"/>
  <c r="Q1709" i="1" s="1"/>
  <c r="M1710" i="1"/>
  <c r="N1710" i="1"/>
  <c r="L1710" i="1"/>
  <c r="P1710" i="1"/>
  <c r="Q1710" i="1" s="1"/>
  <c r="R1717" i="1"/>
  <c r="O1717" i="1"/>
  <c r="M1718" i="1"/>
  <c r="N1718" i="1"/>
  <c r="L1718" i="1"/>
  <c r="R1725" i="1"/>
  <c r="O1725" i="1"/>
  <c r="M1726" i="1"/>
  <c r="N1726" i="1"/>
  <c r="L1726" i="1"/>
  <c r="R1733" i="1"/>
  <c r="O1733" i="1"/>
  <c r="M1734" i="1"/>
  <c r="N1734" i="1"/>
  <c r="L1734" i="1"/>
  <c r="R1741" i="1"/>
  <c r="O1741" i="1"/>
  <c r="M1742" i="1"/>
  <c r="N1742" i="1"/>
  <c r="L1742" i="1"/>
  <c r="R1749" i="1"/>
  <c r="O1749" i="1"/>
  <c r="M1750" i="1"/>
  <c r="N1750" i="1"/>
  <c r="L1750" i="1"/>
  <c r="S1750" i="1"/>
  <c r="T1750" i="1" s="1"/>
  <c r="R1757" i="1"/>
  <c r="O1757" i="1"/>
  <c r="M1758" i="1"/>
  <c r="N1758" i="1"/>
  <c r="L1758" i="1"/>
  <c r="R1765" i="1"/>
  <c r="S1765" i="1" s="1"/>
  <c r="T1765" i="1" s="1"/>
  <c r="O1765" i="1"/>
  <c r="M1766" i="1"/>
  <c r="N1766" i="1"/>
  <c r="L1766" i="1"/>
  <c r="R1773" i="1"/>
  <c r="O1773" i="1"/>
  <c r="P1773" i="1" s="1"/>
  <c r="Q1773" i="1" s="1"/>
  <c r="M1774" i="1"/>
  <c r="N1774" i="1"/>
  <c r="L1774" i="1"/>
  <c r="R1781" i="1"/>
  <c r="O1781" i="1"/>
  <c r="M1782" i="1"/>
  <c r="N1782" i="1"/>
  <c r="L1782" i="1"/>
  <c r="U1786" i="1"/>
  <c r="V1786" i="1"/>
  <c r="O1788" i="1"/>
  <c r="R1788" i="1"/>
  <c r="U1790" i="1"/>
  <c r="V1790" i="1"/>
  <c r="O1792" i="1"/>
  <c r="R1792" i="1"/>
  <c r="U1794" i="1"/>
  <c r="V1794" i="1"/>
  <c r="O1796" i="1"/>
  <c r="R1796" i="1"/>
  <c r="U1798" i="1"/>
  <c r="V1798" i="1"/>
  <c r="O1800" i="1"/>
  <c r="R1800" i="1"/>
  <c r="U1802" i="1"/>
  <c r="V1802" i="1"/>
  <c r="U1810" i="1"/>
  <c r="V1810" i="1"/>
  <c r="U1818" i="1"/>
  <c r="V1818" i="1"/>
  <c r="U1826" i="1"/>
  <c r="V1826" i="1"/>
  <c r="U1834" i="1"/>
  <c r="V1834" i="1"/>
  <c r="U1842" i="1"/>
  <c r="V1842" i="1"/>
  <c r="U1850" i="1"/>
  <c r="V1850" i="1"/>
  <c r="U1858" i="1"/>
  <c r="V1858" i="1"/>
  <c r="U1866" i="1"/>
  <c r="V1866" i="1"/>
  <c r="U1874" i="1"/>
  <c r="V1874" i="1"/>
  <c r="U1882" i="1"/>
  <c r="V1882" i="1"/>
  <c r="R1890" i="1"/>
  <c r="O1890" i="1"/>
  <c r="U1890" i="1"/>
  <c r="V1890" i="1"/>
  <c r="R1898" i="1"/>
  <c r="O1898" i="1"/>
  <c r="U1898" i="1"/>
  <c r="V1898" i="1"/>
  <c r="R1906" i="1"/>
  <c r="O1906" i="1"/>
  <c r="U1906" i="1"/>
  <c r="V1906" i="1"/>
  <c r="R1914" i="1"/>
  <c r="O1914" i="1"/>
  <c r="U1914" i="1"/>
  <c r="V1914" i="1"/>
  <c r="R1922" i="1"/>
  <c r="O1922" i="1"/>
  <c r="U1922" i="1"/>
  <c r="V1922" i="1"/>
  <c r="R1930" i="1"/>
  <c r="O1930" i="1"/>
  <c r="U1930" i="1"/>
  <c r="V1930" i="1"/>
  <c r="R1934" i="1"/>
  <c r="O1934" i="1"/>
  <c r="U1935" i="1"/>
  <c r="V1935" i="1"/>
  <c r="R1938" i="1"/>
  <c r="O1938" i="1"/>
  <c r="U1939" i="1"/>
  <c r="V1939" i="1"/>
  <c r="R1942" i="1"/>
  <c r="O1942" i="1"/>
  <c r="U1943" i="1"/>
  <c r="V1943" i="1"/>
  <c r="R1946" i="1"/>
  <c r="O1946" i="1"/>
  <c r="U1947" i="1"/>
  <c r="V1947" i="1"/>
  <c r="R1950" i="1"/>
  <c r="O1950" i="1"/>
  <c r="R1952" i="1"/>
  <c r="O1952" i="1"/>
  <c r="V1956" i="1"/>
  <c r="U1956" i="1"/>
  <c r="L1965" i="1"/>
  <c r="S1965" i="1"/>
  <c r="T1965" i="1" s="1"/>
  <c r="M1965" i="1"/>
  <c r="N1965" i="1"/>
  <c r="R1979" i="1"/>
  <c r="O1979" i="1"/>
  <c r="V1981" i="1"/>
  <c r="U1981" i="1"/>
  <c r="R2011" i="1"/>
  <c r="O2011" i="1"/>
  <c r="R2019" i="1"/>
  <c r="O2019" i="1"/>
  <c r="R2027" i="1"/>
  <c r="O2027" i="1"/>
  <c r="U1635" i="1"/>
  <c r="V1635" i="1"/>
  <c r="O1636" i="1"/>
  <c r="P1636" i="1" s="1"/>
  <c r="Q1636" i="1" s="1"/>
  <c r="R1636" i="1"/>
  <c r="S1636" i="1" s="1"/>
  <c r="T1636" i="1" s="1"/>
  <c r="U1636" i="1"/>
  <c r="V1636" i="1"/>
  <c r="O1637" i="1"/>
  <c r="P1637" i="1" s="1"/>
  <c r="Q1637" i="1" s="1"/>
  <c r="R1637" i="1"/>
  <c r="S1637" i="1" s="1"/>
  <c r="T1637" i="1" s="1"/>
  <c r="U1637" i="1"/>
  <c r="V1637" i="1"/>
  <c r="O1638" i="1"/>
  <c r="P1638" i="1" s="1"/>
  <c r="Q1638" i="1" s="1"/>
  <c r="R1638" i="1"/>
  <c r="S1638" i="1" s="1"/>
  <c r="T1638" i="1" s="1"/>
  <c r="U1638" i="1"/>
  <c r="V1638" i="1"/>
  <c r="O1639" i="1"/>
  <c r="P1639" i="1" s="1"/>
  <c r="Q1639" i="1" s="1"/>
  <c r="R1639" i="1"/>
  <c r="U1639" i="1"/>
  <c r="V1639" i="1"/>
  <c r="O1640" i="1"/>
  <c r="P1640" i="1" s="1"/>
  <c r="Q1640" i="1" s="1"/>
  <c r="R1640" i="1"/>
  <c r="S1640" i="1" s="1"/>
  <c r="T1640" i="1" s="1"/>
  <c r="U1640" i="1"/>
  <c r="V1640" i="1"/>
  <c r="O1641" i="1"/>
  <c r="R1641" i="1"/>
  <c r="S1641" i="1" s="1"/>
  <c r="T1641" i="1" s="1"/>
  <c r="U1641" i="1"/>
  <c r="V1641" i="1"/>
  <c r="O1642" i="1"/>
  <c r="P1642" i="1" s="1"/>
  <c r="Q1642" i="1" s="1"/>
  <c r="R1642" i="1"/>
  <c r="S1642" i="1" s="1"/>
  <c r="T1642" i="1" s="1"/>
  <c r="U1642" i="1"/>
  <c r="V1642" i="1"/>
  <c r="O1643" i="1"/>
  <c r="P1643" i="1" s="1"/>
  <c r="Q1643" i="1" s="1"/>
  <c r="R1643" i="1"/>
  <c r="S1643" i="1" s="1"/>
  <c r="T1643" i="1" s="1"/>
  <c r="U1643" i="1"/>
  <c r="V1643" i="1"/>
  <c r="O1644" i="1"/>
  <c r="P1644" i="1" s="1"/>
  <c r="Q1644" i="1" s="1"/>
  <c r="R1644" i="1"/>
  <c r="S1644" i="1" s="1"/>
  <c r="T1644" i="1" s="1"/>
  <c r="U1644" i="1"/>
  <c r="V1644" i="1"/>
  <c r="O1645" i="1"/>
  <c r="P1645" i="1" s="1"/>
  <c r="Q1645" i="1" s="1"/>
  <c r="R1645" i="1"/>
  <c r="S1645" i="1" s="1"/>
  <c r="T1645" i="1" s="1"/>
  <c r="U1645" i="1"/>
  <c r="V1645" i="1"/>
  <c r="O1646" i="1"/>
  <c r="P1646" i="1" s="1"/>
  <c r="Q1646" i="1" s="1"/>
  <c r="R1646" i="1"/>
  <c r="S1646" i="1" s="1"/>
  <c r="T1646" i="1" s="1"/>
  <c r="U1646" i="1"/>
  <c r="V1646" i="1"/>
  <c r="O1647" i="1"/>
  <c r="P1647" i="1" s="1"/>
  <c r="Q1647" i="1" s="1"/>
  <c r="R1647" i="1"/>
  <c r="U1647" i="1"/>
  <c r="V1647" i="1"/>
  <c r="O1648" i="1"/>
  <c r="P1648" i="1" s="1"/>
  <c r="Q1648" i="1" s="1"/>
  <c r="R1648" i="1"/>
  <c r="S1648" i="1" s="1"/>
  <c r="T1648" i="1" s="1"/>
  <c r="U1648" i="1"/>
  <c r="V1648" i="1"/>
  <c r="O1649" i="1"/>
  <c r="R1649" i="1"/>
  <c r="S1649" i="1" s="1"/>
  <c r="T1649" i="1" s="1"/>
  <c r="U1649" i="1"/>
  <c r="V1649" i="1"/>
  <c r="O1650" i="1"/>
  <c r="P1650" i="1" s="1"/>
  <c r="Q1650" i="1" s="1"/>
  <c r="R1650" i="1"/>
  <c r="S1650" i="1" s="1"/>
  <c r="T1650" i="1" s="1"/>
  <c r="U1650" i="1"/>
  <c r="V1650" i="1"/>
  <c r="O1651" i="1"/>
  <c r="R1651" i="1"/>
  <c r="S1651" i="1" s="1"/>
  <c r="T1651" i="1" s="1"/>
  <c r="U1651" i="1"/>
  <c r="V1651" i="1"/>
  <c r="O1652" i="1"/>
  <c r="P1652" i="1" s="1"/>
  <c r="Q1652" i="1" s="1"/>
  <c r="R1652" i="1"/>
  <c r="S1652" i="1" s="1"/>
  <c r="T1652" i="1" s="1"/>
  <c r="U1652" i="1"/>
  <c r="V1652" i="1"/>
  <c r="O1653" i="1"/>
  <c r="P1653" i="1" s="1"/>
  <c r="Q1653" i="1" s="1"/>
  <c r="R1653" i="1"/>
  <c r="S1653" i="1" s="1"/>
  <c r="T1653" i="1" s="1"/>
  <c r="U1653" i="1"/>
  <c r="V1653" i="1"/>
  <c r="O1654" i="1"/>
  <c r="P1654" i="1" s="1"/>
  <c r="Q1654" i="1" s="1"/>
  <c r="R1654" i="1"/>
  <c r="S1654" i="1" s="1"/>
  <c r="T1654" i="1" s="1"/>
  <c r="U1654" i="1"/>
  <c r="V1654" i="1"/>
  <c r="O1655" i="1"/>
  <c r="P1655" i="1" s="1"/>
  <c r="Q1655" i="1" s="1"/>
  <c r="R1655" i="1"/>
  <c r="U1655" i="1"/>
  <c r="V1655" i="1"/>
  <c r="O1656" i="1"/>
  <c r="P1656" i="1" s="1"/>
  <c r="Q1656" i="1" s="1"/>
  <c r="R1656" i="1"/>
  <c r="S1656" i="1" s="1"/>
  <c r="T1656" i="1" s="1"/>
  <c r="U1656" i="1"/>
  <c r="V1656" i="1"/>
  <c r="O1657" i="1"/>
  <c r="R1657" i="1"/>
  <c r="S1657" i="1" s="1"/>
  <c r="T1657" i="1" s="1"/>
  <c r="U1657" i="1"/>
  <c r="V1657" i="1"/>
  <c r="O1658" i="1"/>
  <c r="P1658" i="1" s="1"/>
  <c r="Q1658" i="1" s="1"/>
  <c r="R1658" i="1"/>
  <c r="S1658" i="1" s="1"/>
  <c r="T1658" i="1" s="1"/>
  <c r="U1658" i="1"/>
  <c r="V1658" i="1"/>
  <c r="O1659" i="1"/>
  <c r="R1659" i="1"/>
  <c r="S1659" i="1" s="1"/>
  <c r="T1659" i="1" s="1"/>
  <c r="U1659" i="1"/>
  <c r="V1659" i="1"/>
  <c r="O1660" i="1"/>
  <c r="P1660" i="1" s="1"/>
  <c r="Q1660" i="1" s="1"/>
  <c r="R1660" i="1"/>
  <c r="S1660" i="1" s="1"/>
  <c r="T1660" i="1" s="1"/>
  <c r="U1660" i="1"/>
  <c r="V1660" i="1"/>
  <c r="O1661" i="1"/>
  <c r="P1661" i="1" s="1"/>
  <c r="Q1661" i="1" s="1"/>
  <c r="R1661" i="1"/>
  <c r="S1661" i="1" s="1"/>
  <c r="T1661" i="1" s="1"/>
  <c r="U1661" i="1"/>
  <c r="V1661" i="1"/>
  <c r="O1662" i="1"/>
  <c r="P1662" i="1" s="1"/>
  <c r="Q1662" i="1" s="1"/>
  <c r="R1662" i="1"/>
  <c r="S1662" i="1" s="1"/>
  <c r="T1662" i="1" s="1"/>
  <c r="U1662" i="1"/>
  <c r="V1662" i="1"/>
  <c r="O1663" i="1"/>
  <c r="P1663" i="1" s="1"/>
  <c r="Q1663" i="1" s="1"/>
  <c r="R1663" i="1"/>
  <c r="S1663" i="1" s="1"/>
  <c r="T1663" i="1" s="1"/>
  <c r="V1663" i="1"/>
  <c r="U1663" i="1"/>
  <c r="O1664" i="1"/>
  <c r="P1664" i="1" s="1"/>
  <c r="Q1664" i="1" s="1"/>
  <c r="R1664" i="1"/>
  <c r="S1664" i="1" s="1"/>
  <c r="T1664" i="1" s="1"/>
  <c r="V1664" i="1"/>
  <c r="U1664" i="1"/>
  <c r="O1665" i="1"/>
  <c r="R1665" i="1"/>
  <c r="S1665" i="1" s="1"/>
  <c r="T1665" i="1" s="1"/>
  <c r="V1665" i="1"/>
  <c r="U1665" i="1"/>
  <c r="O1666" i="1"/>
  <c r="P1666" i="1" s="1"/>
  <c r="Q1666" i="1" s="1"/>
  <c r="R1666" i="1"/>
  <c r="V1666" i="1"/>
  <c r="U1666" i="1"/>
  <c r="O1667" i="1"/>
  <c r="R1667" i="1"/>
  <c r="S1667" i="1" s="1"/>
  <c r="T1667" i="1" s="1"/>
  <c r="V1667" i="1"/>
  <c r="U1667" i="1"/>
  <c r="O1668" i="1"/>
  <c r="P1668" i="1" s="1"/>
  <c r="Q1668" i="1" s="1"/>
  <c r="R1668" i="1"/>
  <c r="S1668" i="1" s="1"/>
  <c r="T1668" i="1" s="1"/>
  <c r="V1668" i="1"/>
  <c r="U1668" i="1"/>
  <c r="O1669" i="1"/>
  <c r="P1669" i="1" s="1"/>
  <c r="Q1669" i="1" s="1"/>
  <c r="R1669" i="1"/>
  <c r="S1669" i="1" s="1"/>
  <c r="T1669" i="1" s="1"/>
  <c r="V1669" i="1"/>
  <c r="U1669" i="1"/>
  <c r="O1670" i="1"/>
  <c r="P1670" i="1" s="1"/>
  <c r="Q1670" i="1" s="1"/>
  <c r="R1670" i="1"/>
  <c r="S1670" i="1" s="1"/>
  <c r="T1670" i="1" s="1"/>
  <c r="V1670" i="1"/>
  <c r="U1670" i="1"/>
  <c r="O1671" i="1"/>
  <c r="P1671" i="1" s="1"/>
  <c r="Q1671" i="1" s="1"/>
  <c r="R1671" i="1"/>
  <c r="S1671" i="1" s="1"/>
  <c r="T1671" i="1" s="1"/>
  <c r="V1671" i="1"/>
  <c r="U1671" i="1"/>
  <c r="O1672" i="1"/>
  <c r="P1672" i="1" s="1"/>
  <c r="Q1672" i="1" s="1"/>
  <c r="R1672" i="1"/>
  <c r="S1672" i="1" s="1"/>
  <c r="T1672" i="1" s="1"/>
  <c r="V1672" i="1"/>
  <c r="U1672" i="1"/>
  <c r="O1673" i="1"/>
  <c r="R1673" i="1"/>
  <c r="S1673" i="1" s="1"/>
  <c r="T1673" i="1" s="1"/>
  <c r="V1673" i="1"/>
  <c r="U1673" i="1"/>
  <c r="O1674" i="1"/>
  <c r="P1674" i="1" s="1"/>
  <c r="Q1674" i="1" s="1"/>
  <c r="R1674" i="1"/>
  <c r="V1674" i="1"/>
  <c r="U1674" i="1"/>
  <c r="O1675" i="1"/>
  <c r="R1675" i="1"/>
  <c r="S1675" i="1" s="1"/>
  <c r="T1675" i="1" s="1"/>
  <c r="V1675" i="1"/>
  <c r="U1675" i="1"/>
  <c r="O1676" i="1"/>
  <c r="P1676" i="1" s="1"/>
  <c r="Q1676" i="1" s="1"/>
  <c r="R1676" i="1"/>
  <c r="S1676" i="1" s="1"/>
  <c r="T1676" i="1" s="1"/>
  <c r="V1676" i="1"/>
  <c r="U1676" i="1"/>
  <c r="O1677" i="1"/>
  <c r="P1677" i="1" s="1"/>
  <c r="Q1677" i="1" s="1"/>
  <c r="R1677" i="1"/>
  <c r="S1677" i="1" s="1"/>
  <c r="T1677" i="1" s="1"/>
  <c r="V1677" i="1"/>
  <c r="U1677" i="1"/>
  <c r="O1678" i="1"/>
  <c r="P1678" i="1" s="1"/>
  <c r="Q1678" i="1" s="1"/>
  <c r="R1678" i="1"/>
  <c r="S1678" i="1" s="1"/>
  <c r="T1678" i="1" s="1"/>
  <c r="V1678" i="1"/>
  <c r="U1678" i="1"/>
  <c r="O1679" i="1"/>
  <c r="P1679" i="1" s="1"/>
  <c r="Q1679" i="1" s="1"/>
  <c r="R1679" i="1"/>
  <c r="S1679" i="1" s="1"/>
  <c r="T1679" i="1" s="1"/>
  <c r="V1679" i="1"/>
  <c r="U1679" i="1"/>
  <c r="O1680" i="1"/>
  <c r="P1680" i="1" s="1"/>
  <c r="Q1680" i="1" s="1"/>
  <c r="R1680" i="1"/>
  <c r="S1680" i="1" s="1"/>
  <c r="T1680" i="1" s="1"/>
  <c r="V1680" i="1"/>
  <c r="U1680" i="1"/>
  <c r="O1681" i="1"/>
  <c r="R1681" i="1"/>
  <c r="S1681" i="1" s="1"/>
  <c r="T1681" i="1" s="1"/>
  <c r="V1681" i="1"/>
  <c r="U1681" i="1"/>
  <c r="R1682" i="1"/>
  <c r="O1682" i="1"/>
  <c r="P1682" i="1" s="1"/>
  <c r="Q1682" i="1" s="1"/>
  <c r="M1683" i="1"/>
  <c r="L1683" i="1"/>
  <c r="N1683" i="1"/>
  <c r="U1684" i="1"/>
  <c r="V1684" i="1"/>
  <c r="M1691" i="1"/>
  <c r="L1691" i="1"/>
  <c r="N1691" i="1"/>
  <c r="U1692" i="1"/>
  <c r="V1692" i="1"/>
  <c r="M1699" i="1"/>
  <c r="N1699" i="1"/>
  <c r="L1699" i="1"/>
  <c r="U1700" i="1"/>
  <c r="V1700" i="1"/>
  <c r="M1707" i="1"/>
  <c r="N1707" i="1"/>
  <c r="L1707" i="1"/>
  <c r="U1708" i="1"/>
  <c r="V1708" i="1"/>
  <c r="M1715" i="1"/>
  <c r="N1715" i="1"/>
  <c r="L1715" i="1"/>
  <c r="U1716" i="1"/>
  <c r="V1716" i="1"/>
  <c r="M1723" i="1"/>
  <c r="N1723" i="1"/>
  <c r="L1723" i="1"/>
  <c r="U1724" i="1"/>
  <c r="V1724" i="1"/>
  <c r="M1731" i="1"/>
  <c r="N1731" i="1"/>
  <c r="L1731" i="1"/>
  <c r="U1732" i="1"/>
  <c r="V1732" i="1"/>
  <c r="M1739" i="1"/>
  <c r="N1739" i="1"/>
  <c r="L1739" i="1"/>
  <c r="U1740" i="1"/>
  <c r="V1740" i="1"/>
  <c r="M1747" i="1"/>
  <c r="N1747" i="1"/>
  <c r="L1747" i="1"/>
  <c r="U1748" i="1"/>
  <c r="V1748" i="1"/>
  <c r="M1755" i="1"/>
  <c r="N1755" i="1"/>
  <c r="L1755" i="1"/>
  <c r="U1756" i="1"/>
  <c r="V1756" i="1"/>
  <c r="M1763" i="1"/>
  <c r="N1763" i="1"/>
  <c r="L1763" i="1"/>
  <c r="U1764" i="1"/>
  <c r="V1764" i="1"/>
  <c r="M1771" i="1"/>
  <c r="N1771" i="1"/>
  <c r="L1771" i="1"/>
  <c r="U1772" i="1"/>
  <c r="V1772" i="1"/>
  <c r="M1779" i="1"/>
  <c r="N1779" i="1"/>
  <c r="L1779" i="1"/>
  <c r="U1780" i="1"/>
  <c r="V1780" i="1"/>
  <c r="U1801" i="1"/>
  <c r="V1801" i="1"/>
  <c r="U1809" i="1"/>
  <c r="V1809" i="1"/>
  <c r="U1817" i="1"/>
  <c r="V1817" i="1"/>
  <c r="U1825" i="1"/>
  <c r="V1825" i="1"/>
  <c r="U1833" i="1"/>
  <c r="V1833" i="1"/>
  <c r="U1841" i="1"/>
  <c r="V1841" i="1"/>
  <c r="U1849" i="1"/>
  <c r="V1849" i="1"/>
  <c r="U1857" i="1"/>
  <c r="V1857" i="1"/>
  <c r="U1865" i="1"/>
  <c r="V1865" i="1"/>
  <c r="U1873" i="1"/>
  <c r="V1873" i="1"/>
  <c r="U1881" i="1"/>
  <c r="V1881" i="1"/>
  <c r="R1895" i="1"/>
  <c r="O1895" i="1"/>
  <c r="U1895" i="1"/>
  <c r="V1895" i="1"/>
  <c r="R1903" i="1"/>
  <c r="O1903" i="1"/>
  <c r="U1903" i="1"/>
  <c r="V1903" i="1"/>
  <c r="R1911" i="1"/>
  <c r="O1911" i="1"/>
  <c r="U1911" i="1"/>
  <c r="V1911" i="1"/>
  <c r="R1919" i="1"/>
  <c r="O1919" i="1"/>
  <c r="U1919" i="1"/>
  <c r="V1919" i="1"/>
  <c r="R1927" i="1"/>
  <c r="O1927" i="1"/>
  <c r="U1927" i="1"/>
  <c r="V1927" i="1"/>
  <c r="R1951" i="1"/>
  <c r="O1951" i="1"/>
  <c r="V1955" i="1"/>
  <c r="U1955" i="1"/>
  <c r="O1959" i="1"/>
  <c r="R1959" i="1"/>
  <c r="R1971" i="1"/>
  <c r="O1971" i="1"/>
  <c r="V1973" i="1"/>
  <c r="U1973" i="1"/>
  <c r="M1688" i="1"/>
  <c r="S1688" i="1"/>
  <c r="P1688" i="1"/>
  <c r="N1688" i="1"/>
  <c r="L1688" i="1"/>
  <c r="M1696" i="1"/>
  <c r="L1696" i="1"/>
  <c r="S1696" i="1"/>
  <c r="P1696" i="1"/>
  <c r="N1696" i="1"/>
  <c r="M1704" i="1"/>
  <c r="L1704" i="1"/>
  <c r="S1704" i="1"/>
  <c r="P1704" i="1"/>
  <c r="N1704" i="1"/>
  <c r="M1712" i="1"/>
  <c r="L1712" i="1"/>
  <c r="S1712" i="1"/>
  <c r="N1712" i="1"/>
  <c r="M1720" i="1"/>
  <c r="N1720" i="1"/>
  <c r="L1720" i="1"/>
  <c r="P1720" i="1"/>
  <c r="M1728" i="1"/>
  <c r="N1728" i="1"/>
  <c r="L1728" i="1"/>
  <c r="S1728" i="1"/>
  <c r="P1728" i="1"/>
  <c r="M1736" i="1"/>
  <c r="N1736" i="1"/>
  <c r="L1736" i="1"/>
  <c r="S1736" i="1"/>
  <c r="P1736" i="1"/>
  <c r="M1744" i="1"/>
  <c r="N1744" i="1"/>
  <c r="L1744" i="1"/>
  <c r="S1744" i="1"/>
  <c r="P1744" i="1"/>
  <c r="M1752" i="1"/>
  <c r="N1752" i="1"/>
  <c r="L1752" i="1"/>
  <c r="S1752" i="1"/>
  <c r="P1752" i="1"/>
  <c r="M1760" i="1"/>
  <c r="N1760" i="1"/>
  <c r="L1760" i="1"/>
  <c r="S1760" i="1"/>
  <c r="P1760" i="1"/>
  <c r="M1768" i="1"/>
  <c r="N1768" i="1"/>
  <c r="L1768" i="1"/>
  <c r="S1768" i="1"/>
  <c r="P1768" i="1"/>
  <c r="M1776" i="1"/>
  <c r="N1776" i="1"/>
  <c r="L1776" i="1"/>
  <c r="S1776" i="1"/>
  <c r="R1806" i="1"/>
  <c r="O1806" i="1"/>
  <c r="R1814" i="1"/>
  <c r="O1814" i="1"/>
  <c r="R1822" i="1"/>
  <c r="O1822" i="1"/>
  <c r="R1830" i="1"/>
  <c r="O1830" i="1"/>
  <c r="R1838" i="1"/>
  <c r="O1838" i="1"/>
  <c r="R1846" i="1"/>
  <c r="O1846" i="1"/>
  <c r="R1854" i="1"/>
  <c r="O1854" i="1"/>
  <c r="R1862" i="1"/>
  <c r="O1862" i="1"/>
  <c r="R1870" i="1"/>
  <c r="O1870" i="1"/>
  <c r="R1878" i="1"/>
  <c r="O1878" i="1"/>
  <c r="R1886" i="1"/>
  <c r="O1886" i="1"/>
  <c r="O1892" i="1"/>
  <c r="R1892" i="1"/>
  <c r="U1892" i="1"/>
  <c r="V1892" i="1"/>
  <c r="O1900" i="1"/>
  <c r="R1900" i="1"/>
  <c r="U1900" i="1"/>
  <c r="V1900" i="1"/>
  <c r="O1908" i="1"/>
  <c r="R1908" i="1"/>
  <c r="U1908" i="1"/>
  <c r="V1908" i="1"/>
  <c r="O1916" i="1"/>
  <c r="R1916" i="1"/>
  <c r="U1916" i="1"/>
  <c r="V1916" i="1"/>
  <c r="O1924" i="1"/>
  <c r="R1924" i="1"/>
  <c r="U1924" i="1"/>
  <c r="V1924" i="1"/>
  <c r="O1932" i="1"/>
  <c r="R1932" i="1"/>
  <c r="U1932" i="1"/>
  <c r="V1932" i="1"/>
  <c r="R1935" i="1"/>
  <c r="O1935" i="1"/>
  <c r="U1936" i="1"/>
  <c r="V1936" i="1"/>
  <c r="R1939" i="1"/>
  <c r="O1939" i="1"/>
  <c r="U1940" i="1"/>
  <c r="V1940" i="1"/>
  <c r="R1943" i="1"/>
  <c r="O1943" i="1"/>
  <c r="U1944" i="1"/>
  <c r="V1944" i="1"/>
  <c r="R1947" i="1"/>
  <c r="O1947" i="1"/>
  <c r="U1948" i="1"/>
  <c r="V1948" i="1"/>
  <c r="V1954" i="1"/>
  <c r="U1954" i="1"/>
  <c r="R1958" i="1"/>
  <c r="O1958" i="1"/>
  <c r="R1963" i="1"/>
  <c r="O1963" i="1"/>
  <c r="V1965" i="1"/>
  <c r="U1965" i="1"/>
  <c r="R1997" i="1"/>
  <c r="O1997" i="1"/>
  <c r="O1684" i="1"/>
  <c r="R1684" i="1"/>
  <c r="S1684" i="1" s="1"/>
  <c r="T1684" i="1" s="1"/>
  <c r="M1685" i="1"/>
  <c r="N1685" i="1"/>
  <c r="S1685" i="1"/>
  <c r="T1685" i="1" s="1"/>
  <c r="P1685" i="1"/>
  <c r="Q1685" i="1" s="1"/>
  <c r="L1685" i="1"/>
  <c r="O1692" i="1"/>
  <c r="R1692" i="1"/>
  <c r="M1693" i="1"/>
  <c r="N1693" i="1"/>
  <c r="S1693" i="1"/>
  <c r="T1693" i="1" s="1"/>
  <c r="P1693" i="1"/>
  <c r="Q1693" i="1" s="1"/>
  <c r="L1693" i="1"/>
  <c r="O1700" i="1"/>
  <c r="R1700" i="1"/>
  <c r="M1701" i="1"/>
  <c r="N1701" i="1"/>
  <c r="P1701" i="1"/>
  <c r="Q1701" i="1" s="1"/>
  <c r="L1701" i="1"/>
  <c r="O1708" i="1"/>
  <c r="R1708" i="1"/>
  <c r="M1709" i="1"/>
  <c r="N1709" i="1"/>
  <c r="S1709" i="1"/>
  <c r="T1709" i="1" s="1"/>
  <c r="L1709" i="1"/>
  <c r="O1716" i="1"/>
  <c r="R1716" i="1"/>
  <c r="M1717" i="1"/>
  <c r="N1717" i="1"/>
  <c r="S1717" i="1"/>
  <c r="T1717" i="1" s="1"/>
  <c r="P1717" i="1"/>
  <c r="Q1717" i="1" s="1"/>
  <c r="L1717" i="1"/>
  <c r="R1724" i="1"/>
  <c r="S1724" i="1" s="1"/>
  <c r="T1724" i="1" s="1"/>
  <c r="O1724" i="1"/>
  <c r="M1725" i="1"/>
  <c r="N1725" i="1"/>
  <c r="L1725" i="1"/>
  <c r="S1725" i="1"/>
  <c r="T1725" i="1" s="1"/>
  <c r="P1725" i="1"/>
  <c r="Q1725" i="1" s="1"/>
  <c r="R1732" i="1"/>
  <c r="O1732" i="1"/>
  <c r="P1732" i="1" s="1"/>
  <c r="Q1732" i="1" s="1"/>
  <c r="M1733" i="1"/>
  <c r="N1733" i="1"/>
  <c r="L1733" i="1"/>
  <c r="S1733" i="1"/>
  <c r="T1733" i="1" s="1"/>
  <c r="P1733" i="1"/>
  <c r="Q1733" i="1" s="1"/>
  <c r="R1740" i="1"/>
  <c r="S1740" i="1" s="1"/>
  <c r="T1740" i="1" s="1"/>
  <c r="O1740" i="1"/>
  <c r="M1741" i="1"/>
  <c r="N1741" i="1"/>
  <c r="L1741" i="1"/>
  <c r="S1741" i="1"/>
  <c r="T1741" i="1" s="1"/>
  <c r="P1741" i="1"/>
  <c r="Q1741" i="1" s="1"/>
  <c r="R1748" i="1"/>
  <c r="O1748" i="1"/>
  <c r="P1748" i="1" s="1"/>
  <c r="Q1748" i="1" s="1"/>
  <c r="M1749" i="1"/>
  <c r="N1749" i="1"/>
  <c r="L1749" i="1"/>
  <c r="S1749" i="1"/>
  <c r="T1749" i="1" s="1"/>
  <c r="P1749" i="1"/>
  <c r="Q1749" i="1" s="1"/>
  <c r="R1756" i="1"/>
  <c r="O1756" i="1"/>
  <c r="M1757" i="1"/>
  <c r="N1757" i="1"/>
  <c r="L1757" i="1"/>
  <c r="S1757" i="1"/>
  <c r="T1757" i="1" s="1"/>
  <c r="P1757" i="1"/>
  <c r="Q1757" i="1" s="1"/>
  <c r="R1764" i="1"/>
  <c r="O1764" i="1"/>
  <c r="M1765" i="1"/>
  <c r="N1765" i="1"/>
  <c r="L1765" i="1"/>
  <c r="P1765" i="1"/>
  <c r="Q1765" i="1" s="1"/>
  <c r="R1772" i="1"/>
  <c r="O1772" i="1"/>
  <c r="M1773" i="1"/>
  <c r="N1773" i="1"/>
  <c r="L1773" i="1"/>
  <c r="S1773" i="1"/>
  <c r="T1773" i="1" s="1"/>
  <c r="R1780" i="1"/>
  <c r="O1780" i="1"/>
  <c r="M1781" i="1"/>
  <c r="N1781" i="1"/>
  <c r="L1781" i="1"/>
  <c r="S1781" i="1"/>
  <c r="T1781" i="1" s="1"/>
  <c r="P1781" i="1"/>
  <c r="Q1781" i="1" s="1"/>
  <c r="R1889" i="1"/>
  <c r="O1889" i="1"/>
  <c r="U1889" i="1"/>
  <c r="V1889" i="1"/>
  <c r="R1897" i="1"/>
  <c r="O1897" i="1"/>
  <c r="U1897" i="1"/>
  <c r="V1897" i="1"/>
  <c r="R1905" i="1"/>
  <c r="O1905" i="1"/>
  <c r="U1905" i="1"/>
  <c r="V1905" i="1"/>
  <c r="R1913" i="1"/>
  <c r="O1913" i="1"/>
  <c r="U1913" i="1"/>
  <c r="V1913" i="1"/>
  <c r="R1921" i="1"/>
  <c r="O1921" i="1"/>
  <c r="U1921" i="1"/>
  <c r="V1921" i="1"/>
  <c r="R1929" i="1"/>
  <c r="O1929" i="1"/>
  <c r="U1929" i="1"/>
  <c r="V1929" i="1"/>
  <c r="V1953" i="1"/>
  <c r="U1953" i="1"/>
  <c r="R1957" i="1"/>
  <c r="O1957" i="1"/>
  <c r="R1697" i="1"/>
  <c r="O1697" i="1"/>
  <c r="P1697" i="1" s="1"/>
  <c r="M1698" i="1"/>
  <c r="L1698" i="1"/>
  <c r="N1698" i="1"/>
  <c r="U1699" i="1"/>
  <c r="V1699" i="1"/>
  <c r="R1705" i="1"/>
  <c r="S1705" i="1" s="1"/>
  <c r="O1705" i="1"/>
  <c r="P1705" i="1" s="1"/>
  <c r="M1706" i="1"/>
  <c r="L1706" i="1"/>
  <c r="N1706" i="1"/>
  <c r="U1707" i="1"/>
  <c r="V1707" i="1"/>
  <c r="R1713" i="1"/>
  <c r="S1713" i="1" s="1"/>
  <c r="O1713" i="1"/>
  <c r="P1713" i="1" s="1"/>
  <c r="M1714" i="1"/>
  <c r="L1714" i="1"/>
  <c r="N1714" i="1"/>
  <c r="U1715" i="1"/>
  <c r="V1715" i="1"/>
  <c r="R1721" i="1"/>
  <c r="S1721" i="1" s="1"/>
  <c r="O1721" i="1"/>
  <c r="P1721" i="1" s="1"/>
  <c r="M1722" i="1"/>
  <c r="L1722" i="1"/>
  <c r="N1722" i="1"/>
  <c r="U1723" i="1"/>
  <c r="V1723" i="1"/>
  <c r="R1729" i="1"/>
  <c r="S1729" i="1" s="1"/>
  <c r="O1729" i="1"/>
  <c r="P1729" i="1" s="1"/>
  <c r="M1730" i="1"/>
  <c r="L1730" i="1"/>
  <c r="N1730" i="1"/>
  <c r="U1731" i="1"/>
  <c r="V1731" i="1"/>
  <c r="R1737" i="1"/>
  <c r="S1737" i="1" s="1"/>
  <c r="O1737" i="1"/>
  <c r="M1738" i="1"/>
  <c r="L1738" i="1"/>
  <c r="N1738" i="1"/>
  <c r="U1739" i="1"/>
  <c r="V1739" i="1"/>
  <c r="R1745" i="1"/>
  <c r="S1745" i="1" s="1"/>
  <c r="O1745" i="1"/>
  <c r="P1745" i="1" s="1"/>
  <c r="M1746" i="1"/>
  <c r="L1746" i="1"/>
  <c r="N1746" i="1"/>
  <c r="U1747" i="1"/>
  <c r="V1747" i="1"/>
  <c r="R1753" i="1"/>
  <c r="S1753" i="1" s="1"/>
  <c r="O1753" i="1"/>
  <c r="P1753" i="1" s="1"/>
  <c r="M1754" i="1"/>
  <c r="L1754" i="1"/>
  <c r="N1754" i="1"/>
  <c r="U1755" i="1"/>
  <c r="V1755" i="1"/>
  <c r="R1761" i="1"/>
  <c r="O1761" i="1"/>
  <c r="P1761" i="1" s="1"/>
  <c r="M1762" i="1"/>
  <c r="L1762" i="1"/>
  <c r="N1762" i="1"/>
  <c r="U1763" i="1"/>
  <c r="V1763" i="1"/>
  <c r="R1769" i="1"/>
  <c r="S1769" i="1" s="1"/>
  <c r="O1769" i="1"/>
  <c r="P1769" i="1" s="1"/>
  <c r="M1770" i="1"/>
  <c r="L1770" i="1"/>
  <c r="N1770" i="1"/>
  <c r="U1771" i="1"/>
  <c r="V1771" i="1"/>
  <c r="R1777" i="1"/>
  <c r="S1777" i="1" s="1"/>
  <c r="O1777" i="1"/>
  <c r="P1777" i="1" s="1"/>
  <c r="M1778" i="1"/>
  <c r="L1778" i="1"/>
  <c r="N1778" i="1"/>
  <c r="U1779" i="1"/>
  <c r="V1779" i="1"/>
  <c r="U1784" i="1"/>
  <c r="V1784" i="1"/>
  <c r="R1786" i="1"/>
  <c r="O1786" i="1"/>
  <c r="U1788" i="1"/>
  <c r="V1788" i="1"/>
  <c r="R1790" i="1"/>
  <c r="O1790" i="1"/>
  <c r="U1792" i="1"/>
  <c r="V1792" i="1"/>
  <c r="R1794" i="1"/>
  <c r="O1794" i="1"/>
  <c r="U1796" i="1"/>
  <c r="V1796" i="1"/>
  <c r="R1798" i="1"/>
  <c r="O1798" i="1"/>
  <c r="R1804" i="1"/>
  <c r="O1804" i="1"/>
  <c r="U1806" i="1"/>
  <c r="V1806" i="1"/>
  <c r="R1812" i="1"/>
  <c r="O1812" i="1"/>
  <c r="U1814" i="1"/>
  <c r="V1814" i="1"/>
  <c r="R1820" i="1"/>
  <c r="O1820" i="1"/>
  <c r="U1822" i="1"/>
  <c r="V1822" i="1"/>
  <c r="R1828" i="1"/>
  <c r="O1828" i="1"/>
  <c r="U1830" i="1"/>
  <c r="V1830" i="1"/>
  <c r="R1836" i="1"/>
  <c r="O1836" i="1"/>
  <c r="U1838" i="1"/>
  <c r="V1838" i="1"/>
  <c r="R1844" i="1"/>
  <c r="O1844" i="1"/>
  <c r="U1846" i="1"/>
  <c r="V1846" i="1"/>
  <c r="R1852" i="1"/>
  <c r="O1852" i="1"/>
  <c r="U1854" i="1"/>
  <c r="V1854" i="1"/>
  <c r="R1860" i="1"/>
  <c r="O1860" i="1"/>
  <c r="U1862" i="1"/>
  <c r="V1862" i="1"/>
  <c r="R1868" i="1"/>
  <c r="O1868" i="1"/>
  <c r="U1870" i="1"/>
  <c r="V1870" i="1"/>
  <c r="R1876" i="1"/>
  <c r="O1876" i="1"/>
  <c r="U1878" i="1"/>
  <c r="V1878" i="1"/>
  <c r="R1884" i="1"/>
  <c r="O1884" i="1"/>
  <c r="U1886" i="1"/>
  <c r="V1886" i="1"/>
  <c r="R1894" i="1"/>
  <c r="O1894" i="1"/>
  <c r="U1894" i="1"/>
  <c r="V1894" i="1"/>
  <c r="R1902" i="1"/>
  <c r="O1902" i="1"/>
  <c r="U1902" i="1"/>
  <c r="V1902" i="1"/>
  <c r="R1910" i="1"/>
  <c r="O1910" i="1"/>
  <c r="U1910" i="1"/>
  <c r="V1910" i="1"/>
  <c r="R1918" i="1"/>
  <c r="O1918" i="1"/>
  <c r="U1918" i="1"/>
  <c r="V1918" i="1"/>
  <c r="R1926" i="1"/>
  <c r="O1926" i="1"/>
  <c r="U1926" i="1"/>
  <c r="V1926" i="1"/>
  <c r="U1933" i="1"/>
  <c r="V1933" i="1"/>
  <c r="R1936" i="1"/>
  <c r="O1936" i="1"/>
  <c r="U1937" i="1"/>
  <c r="V1937" i="1"/>
  <c r="R1940" i="1"/>
  <c r="O1940" i="1"/>
  <c r="U1941" i="1"/>
  <c r="V1941" i="1"/>
  <c r="R1944" i="1"/>
  <c r="O1944" i="1"/>
  <c r="U1945" i="1"/>
  <c r="V1945" i="1"/>
  <c r="R1948" i="1"/>
  <c r="O1948" i="1"/>
  <c r="U1949" i="1"/>
  <c r="V1949" i="1"/>
  <c r="V1952" i="1"/>
  <c r="U1952" i="1"/>
  <c r="R1956" i="1"/>
  <c r="O1956" i="1"/>
  <c r="R1989" i="1"/>
  <c r="O1989" i="1"/>
  <c r="P1989" i="1" s="1"/>
  <c r="Q1989" i="1" s="1"/>
  <c r="R2015" i="1"/>
  <c r="O2015" i="1"/>
  <c r="R2023" i="1"/>
  <c r="O2023" i="1"/>
  <c r="R2031" i="1"/>
  <c r="O2031" i="1"/>
  <c r="O1718" i="1"/>
  <c r="P1718" i="1" s="1"/>
  <c r="Q1718" i="1" s="1"/>
  <c r="R1718" i="1"/>
  <c r="S1718" i="1" s="1"/>
  <c r="T1718" i="1" s="1"/>
  <c r="M1719" i="1"/>
  <c r="N1719" i="1"/>
  <c r="L1719" i="1"/>
  <c r="U1720" i="1"/>
  <c r="V1720" i="1"/>
  <c r="O1726" i="1"/>
  <c r="P1726" i="1" s="1"/>
  <c r="Q1726" i="1" s="1"/>
  <c r="R1726" i="1"/>
  <c r="S1726" i="1" s="1"/>
  <c r="T1726" i="1" s="1"/>
  <c r="M1727" i="1"/>
  <c r="N1727" i="1"/>
  <c r="L1727" i="1"/>
  <c r="U1728" i="1"/>
  <c r="V1728" i="1"/>
  <c r="O1734" i="1"/>
  <c r="P1734" i="1" s="1"/>
  <c r="Q1734" i="1" s="1"/>
  <c r="R1734" i="1"/>
  <c r="S1734" i="1" s="1"/>
  <c r="T1734" i="1" s="1"/>
  <c r="M1735" i="1"/>
  <c r="N1735" i="1"/>
  <c r="L1735" i="1"/>
  <c r="U1736" i="1"/>
  <c r="V1736" i="1"/>
  <c r="O1742" i="1"/>
  <c r="P1742" i="1" s="1"/>
  <c r="Q1742" i="1" s="1"/>
  <c r="R1742" i="1"/>
  <c r="S1742" i="1" s="1"/>
  <c r="T1742" i="1" s="1"/>
  <c r="M1743" i="1"/>
  <c r="N1743" i="1"/>
  <c r="L1743" i="1"/>
  <c r="U1744" i="1"/>
  <c r="V1744" i="1"/>
  <c r="O1750" i="1"/>
  <c r="P1750" i="1" s="1"/>
  <c r="Q1750" i="1" s="1"/>
  <c r="R1750" i="1"/>
  <c r="M1751" i="1"/>
  <c r="N1751" i="1"/>
  <c r="L1751" i="1"/>
  <c r="U1752" i="1"/>
  <c r="V1752" i="1"/>
  <c r="O1758" i="1"/>
  <c r="P1758" i="1" s="1"/>
  <c r="Q1758" i="1" s="1"/>
  <c r="R1758" i="1"/>
  <c r="S1758" i="1" s="1"/>
  <c r="T1758" i="1" s="1"/>
  <c r="M1759" i="1"/>
  <c r="N1759" i="1"/>
  <c r="L1759" i="1"/>
  <c r="U1760" i="1"/>
  <c r="V1760" i="1"/>
  <c r="O1766" i="1"/>
  <c r="P1766" i="1" s="1"/>
  <c r="Q1766" i="1" s="1"/>
  <c r="R1766" i="1"/>
  <c r="S1766" i="1" s="1"/>
  <c r="T1766" i="1" s="1"/>
  <c r="M1767" i="1"/>
  <c r="N1767" i="1"/>
  <c r="L1767" i="1"/>
  <c r="U1768" i="1"/>
  <c r="V1768" i="1"/>
  <c r="O1774" i="1"/>
  <c r="P1774" i="1" s="1"/>
  <c r="Q1774" i="1" s="1"/>
  <c r="R1774" i="1"/>
  <c r="S1774" i="1" s="1"/>
  <c r="T1774" i="1" s="1"/>
  <c r="M1775" i="1"/>
  <c r="N1775" i="1"/>
  <c r="L1775" i="1"/>
  <c r="U1776" i="1"/>
  <c r="V1776" i="1"/>
  <c r="O1782" i="1"/>
  <c r="P1782" i="1" s="1"/>
  <c r="Q1782" i="1" s="1"/>
  <c r="R1782" i="1"/>
  <c r="S1782" i="1" s="1"/>
  <c r="T1782" i="1" s="1"/>
  <c r="M1783" i="1"/>
  <c r="N1783" i="1"/>
  <c r="L1783" i="1"/>
  <c r="R1803" i="1"/>
  <c r="O1803" i="1"/>
  <c r="U1805" i="1"/>
  <c r="V1805" i="1"/>
  <c r="R1811" i="1"/>
  <c r="O1811" i="1"/>
  <c r="U1813" i="1"/>
  <c r="V1813" i="1"/>
  <c r="R1819" i="1"/>
  <c r="O1819" i="1"/>
  <c r="U1821" i="1"/>
  <c r="V1821" i="1"/>
  <c r="R1827" i="1"/>
  <c r="O1827" i="1"/>
  <c r="U1829" i="1"/>
  <c r="V1829" i="1"/>
  <c r="R1835" i="1"/>
  <c r="O1835" i="1"/>
  <c r="U1837" i="1"/>
  <c r="V1837" i="1"/>
  <c r="R1843" i="1"/>
  <c r="O1843" i="1"/>
  <c r="U1845" i="1"/>
  <c r="V1845" i="1"/>
  <c r="R1851" i="1"/>
  <c r="O1851" i="1"/>
  <c r="U1853" i="1"/>
  <c r="V1853" i="1"/>
  <c r="R1859" i="1"/>
  <c r="O1859" i="1"/>
  <c r="U1861" i="1"/>
  <c r="V1861" i="1"/>
  <c r="R1867" i="1"/>
  <c r="O1867" i="1"/>
  <c r="U1869" i="1"/>
  <c r="V1869" i="1"/>
  <c r="R1875" i="1"/>
  <c r="O1875" i="1"/>
  <c r="U1877" i="1"/>
  <c r="V1877" i="1"/>
  <c r="R1883" i="1"/>
  <c r="O1883" i="1"/>
  <c r="U1885" i="1"/>
  <c r="V1885" i="1"/>
  <c r="R1891" i="1"/>
  <c r="O1891" i="1"/>
  <c r="U1891" i="1"/>
  <c r="V1891" i="1"/>
  <c r="R1899" i="1"/>
  <c r="O1899" i="1"/>
  <c r="U1899" i="1"/>
  <c r="V1899" i="1"/>
  <c r="R1907" i="1"/>
  <c r="O1907" i="1"/>
  <c r="U1907" i="1"/>
  <c r="V1907" i="1"/>
  <c r="R1915" i="1"/>
  <c r="O1915" i="1"/>
  <c r="U1915" i="1"/>
  <c r="V1915" i="1"/>
  <c r="R1923" i="1"/>
  <c r="O1923" i="1"/>
  <c r="U1923" i="1"/>
  <c r="V1923" i="1"/>
  <c r="R1931" i="1"/>
  <c r="O1931" i="1"/>
  <c r="U1931" i="1"/>
  <c r="V1931" i="1"/>
  <c r="V1951" i="1"/>
  <c r="U1951" i="1"/>
  <c r="R1955" i="1"/>
  <c r="O1955" i="1"/>
  <c r="R1981" i="1"/>
  <c r="O1981" i="1"/>
  <c r="L1989" i="1"/>
  <c r="S1989" i="1"/>
  <c r="T1989" i="1" s="1"/>
  <c r="M1989" i="1"/>
  <c r="N1989" i="1"/>
  <c r="M1684" i="1"/>
  <c r="P1684" i="1"/>
  <c r="Q1684" i="1" s="1"/>
  <c r="N1684" i="1"/>
  <c r="L1684" i="1"/>
  <c r="M1692" i="1"/>
  <c r="S1692" i="1"/>
  <c r="T1692" i="1" s="1"/>
  <c r="P1692" i="1"/>
  <c r="Q1692" i="1" s="1"/>
  <c r="N1692" i="1"/>
  <c r="L1692" i="1"/>
  <c r="M1700" i="1"/>
  <c r="S1700" i="1"/>
  <c r="T1700" i="1" s="1"/>
  <c r="P1700" i="1"/>
  <c r="Q1700" i="1" s="1"/>
  <c r="N1700" i="1"/>
  <c r="L1700" i="1"/>
  <c r="M1708" i="1"/>
  <c r="S1708" i="1"/>
  <c r="T1708" i="1" s="1"/>
  <c r="P1708" i="1"/>
  <c r="Q1708" i="1" s="1"/>
  <c r="N1708" i="1"/>
  <c r="L1708" i="1"/>
  <c r="M1716" i="1"/>
  <c r="S1716" i="1"/>
  <c r="T1716" i="1" s="1"/>
  <c r="P1716" i="1"/>
  <c r="Q1716" i="1" s="1"/>
  <c r="N1716" i="1"/>
  <c r="L1716" i="1"/>
  <c r="M1724" i="1"/>
  <c r="P1724" i="1"/>
  <c r="Q1724" i="1" s="1"/>
  <c r="N1724" i="1"/>
  <c r="L1724" i="1"/>
  <c r="M1732" i="1"/>
  <c r="S1732" i="1"/>
  <c r="T1732" i="1" s="1"/>
  <c r="N1732" i="1"/>
  <c r="L1732" i="1"/>
  <c r="M1740" i="1"/>
  <c r="P1740" i="1"/>
  <c r="Q1740" i="1" s="1"/>
  <c r="N1740" i="1"/>
  <c r="L1740" i="1"/>
  <c r="M1748" i="1"/>
  <c r="S1748" i="1"/>
  <c r="T1748" i="1" s="1"/>
  <c r="N1748" i="1"/>
  <c r="L1748" i="1"/>
  <c r="M1756" i="1"/>
  <c r="S1756" i="1"/>
  <c r="T1756" i="1" s="1"/>
  <c r="P1756" i="1"/>
  <c r="Q1756" i="1" s="1"/>
  <c r="N1756" i="1"/>
  <c r="L1756" i="1"/>
  <c r="M1764" i="1"/>
  <c r="S1764" i="1"/>
  <c r="T1764" i="1" s="1"/>
  <c r="P1764" i="1"/>
  <c r="Q1764" i="1" s="1"/>
  <c r="N1764" i="1"/>
  <c r="L1764" i="1"/>
  <c r="M1772" i="1"/>
  <c r="S1772" i="1"/>
  <c r="T1772" i="1" s="1"/>
  <c r="P1772" i="1"/>
  <c r="Q1772" i="1" s="1"/>
  <c r="N1772" i="1"/>
  <c r="L1772" i="1"/>
  <c r="M1780" i="1"/>
  <c r="S1780" i="1"/>
  <c r="T1780" i="1" s="1"/>
  <c r="P1780" i="1"/>
  <c r="Q1780" i="1" s="1"/>
  <c r="N1780" i="1"/>
  <c r="L1780" i="1"/>
  <c r="R1888" i="1"/>
  <c r="O1888" i="1"/>
  <c r="U1888" i="1"/>
  <c r="V1888" i="1"/>
  <c r="R1896" i="1"/>
  <c r="O1896" i="1"/>
  <c r="U1896" i="1"/>
  <c r="V1896" i="1"/>
  <c r="R1904" i="1"/>
  <c r="O1904" i="1"/>
  <c r="U1904" i="1"/>
  <c r="V1904" i="1"/>
  <c r="R1912" i="1"/>
  <c r="O1912" i="1"/>
  <c r="U1912" i="1"/>
  <c r="V1912" i="1"/>
  <c r="R1920" i="1"/>
  <c r="O1920" i="1"/>
  <c r="U1920" i="1"/>
  <c r="V1920" i="1"/>
  <c r="R1928" i="1"/>
  <c r="O1928" i="1"/>
  <c r="U1928" i="1"/>
  <c r="V1928" i="1"/>
  <c r="R1933" i="1"/>
  <c r="O1933" i="1"/>
  <c r="U1934" i="1"/>
  <c r="V1934" i="1"/>
  <c r="R1937" i="1"/>
  <c r="O1937" i="1"/>
  <c r="U1938" i="1"/>
  <c r="V1938" i="1"/>
  <c r="R1941" i="1"/>
  <c r="O1941" i="1"/>
  <c r="U1942" i="1"/>
  <c r="V1942" i="1"/>
  <c r="R1945" i="1"/>
  <c r="O1945" i="1"/>
  <c r="U1946" i="1"/>
  <c r="V1946" i="1"/>
  <c r="R1949" i="1"/>
  <c r="O1949" i="1"/>
  <c r="U1950" i="1"/>
  <c r="V1950" i="1"/>
  <c r="R1954" i="1"/>
  <c r="O1954" i="1"/>
  <c r="V1958" i="1"/>
  <c r="U1958" i="1"/>
  <c r="R1973" i="1"/>
  <c r="S1973" i="1" s="1"/>
  <c r="T1973" i="1" s="1"/>
  <c r="O1973" i="1"/>
  <c r="P1973" i="1" s="1"/>
  <c r="Q1973" i="1" s="1"/>
  <c r="L1981" i="1"/>
  <c r="S1981" i="1"/>
  <c r="T1981" i="1" s="1"/>
  <c r="P1981" i="1"/>
  <c r="Q1981" i="1" s="1"/>
  <c r="M1981" i="1"/>
  <c r="N1981" i="1"/>
  <c r="R2005" i="1"/>
  <c r="O2005" i="1"/>
  <c r="O1961" i="1"/>
  <c r="R1961" i="1"/>
  <c r="O1969" i="1"/>
  <c r="R1969" i="1"/>
  <c r="O1977" i="1"/>
  <c r="R1977" i="1"/>
  <c r="O1985" i="1"/>
  <c r="R1985" i="1"/>
  <c r="O1993" i="1"/>
  <c r="R1993" i="1"/>
  <c r="S1993" i="1" s="1"/>
  <c r="O2001" i="1"/>
  <c r="R2001" i="1"/>
  <c r="O2009" i="1"/>
  <c r="R2009" i="1"/>
  <c r="V2011" i="1"/>
  <c r="U2011" i="1"/>
  <c r="O2013" i="1"/>
  <c r="R2013" i="1"/>
  <c r="V2015" i="1"/>
  <c r="U2015" i="1"/>
  <c r="O2017" i="1"/>
  <c r="R2017" i="1"/>
  <c r="V2019" i="1"/>
  <c r="U2019" i="1"/>
  <c r="O2021" i="1"/>
  <c r="R2021" i="1"/>
  <c r="S2021" i="1" s="1"/>
  <c r="V2023" i="1"/>
  <c r="U2023" i="1"/>
  <c r="O2025" i="1"/>
  <c r="R2025" i="1"/>
  <c r="V2027" i="1"/>
  <c r="U2027" i="1"/>
  <c r="O2029" i="1"/>
  <c r="R2029" i="1"/>
  <c r="S2029" i="1" s="1"/>
  <c r="V2031" i="1"/>
  <c r="U2031" i="1"/>
  <c r="R2033" i="1"/>
  <c r="O2033" i="1"/>
  <c r="R2034" i="1"/>
  <c r="O2034" i="1"/>
  <c r="R2035" i="1"/>
  <c r="O2035" i="1"/>
  <c r="P2035" i="1" s="1"/>
  <c r="Q2035" i="1" s="1"/>
  <c r="R2036" i="1"/>
  <c r="O2036" i="1"/>
  <c r="R2037" i="1"/>
  <c r="O2037" i="1"/>
  <c r="R2038" i="1"/>
  <c r="O2038" i="1"/>
  <c r="R2039" i="1"/>
  <c r="O2039" i="1"/>
  <c r="R2040" i="1"/>
  <c r="O2040" i="1"/>
  <c r="R2041" i="1"/>
  <c r="O2041" i="1"/>
  <c r="R2042" i="1"/>
  <c r="O2042" i="1"/>
  <c r="R2043" i="1"/>
  <c r="O2043" i="1"/>
  <c r="P2043" i="1" s="1"/>
  <c r="Q2043" i="1" s="1"/>
  <c r="R2044" i="1"/>
  <c r="O2044" i="1"/>
  <c r="R2045" i="1"/>
  <c r="O2045" i="1"/>
  <c r="R2046" i="1"/>
  <c r="O2046" i="1"/>
  <c r="R2047" i="1"/>
  <c r="O2047" i="1"/>
  <c r="R2048" i="1"/>
  <c r="O2048" i="1"/>
  <c r="R2049" i="1"/>
  <c r="O2049" i="1"/>
  <c r="R2050" i="1"/>
  <c r="O2050" i="1"/>
  <c r="R2051" i="1"/>
  <c r="O2051" i="1"/>
  <c r="P2051" i="1" s="1"/>
  <c r="Q2051" i="1" s="1"/>
  <c r="R2052" i="1"/>
  <c r="O2052" i="1"/>
  <c r="R2053" i="1"/>
  <c r="O2053" i="1"/>
  <c r="R2054" i="1"/>
  <c r="O2054" i="1"/>
  <c r="R2055" i="1"/>
  <c r="O2055" i="1"/>
  <c r="R2056" i="1"/>
  <c r="O2056" i="1"/>
  <c r="R2057" i="1"/>
  <c r="O2057" i="1"/>
  <c r="R2058" i="1"/>
  <c r="O2058" i="1"/>
  <c r="R2059" i="1"/>
  <c r="O2059" i="1"/>
  <c r="P2059" i="1" s="1"/>
  <c r="Q2059" i="1" s="1"/>
  <c r="R2060" i="1"/>
  <c r="O2060" i="1"/>
  <c r="R2061" i="1"/>
  <c r="O2061" i="1"/>
  <c r="R2062" i="1"/>
  <c r="O2062" i="1"/>
  <c r="R2063" i="1"/>
  <c r="O2063" i="1"/>
  <c r="R2064" i="1"/>
  <c r="O2064" i="1"/>
  <c r="R2065" i="1"/>
  <c r="O2065" i="1"/>
  <c r="R2066" i="1"/>
  <c r="O2066" i="1"/>
  <c r="R2067" i="1"/>
  <c r="O2067" i="1"/>
  <c r="P2067" i="1" s="1"/>
  <c r="Q2067" i="1" s="1"/>
  <c r="R2068" i="1"/>
  <c r="O2068" i="1"/>
  <c r="R2069" i="1"/>
  <c r="O2069" i="1"/>
  <c r="R2070" i="1"/>
  <c r="O2070" i="1"/>
  <c r="R2071" i="1"/>
  <c r="O2071" i="1"/>
  <c r="R2072" i="1"/>
  <c r="O2072" i="1"/>
  <c r="R2073" i="1"/>
  <c r="O2073" i="1"/>
  <c r="R2074" i="1"/>
  <c r="O2074" i="1"/>
  <c r="R2075" i="1"/>
  <c r="O2075" i="1"/>
  <c r="P2075" i="1" s="1"/>
  <c r="Q2075" i="1" s="1"/>
  <c r="R2076" i="1"/>
  <c r="O2076" i="1"/>
  <c r="R2077" i="1"/>
  <c r="O2077" i="1"/>
  <c r="R2078" i="1"/>
  <c r="O2078" i="1"/>
  <c r="R2079" i="1"/>
  <c r="O2079" i="1"/>
  <c r="R2080" i="1"/>
  <c r="O2080" i="1"/>
  <c r="R2081" i="1"/>
  <c r="O2081" i="1"/>
  <c r="R2082" i="1"/>
  <c r="O2082" i="1"/>
  <c r="R2083" i="1"/>
  <c r="O2083" i="1"/>
  <c r="P2083" i="1" s="1"/>
  <c r="Q2083" i="1" s="1"/>
  <c r="R2084" i="1"/>
  <c r="O2084" i="1"/>
  <c r="R2085" i="1"/>
  <c r="O2085" i="1"/>
  <c r="R2086" i="1"/>
  <c r="O2086" i="1"/>
  <c r="R2087" i="1"/>
  <c r="O2087" i="1"/>
  <c r="R2088" i="1"/>
  <c r="O2088" i="1"/>
  <c r="R2089" i="1"/>
  <c r="O2089" i="1"/>
  <c r="R2090" i="1"/>
  <c r="O2090" i="1"/>
  <c r="R2091" i="1"/>
  <c r="O2091" i="1"/>
  <c r="P2091" i="1" s="1"/>
  <c r="Q2091" i="1" s="1"/>
  <c r="R2092" i="1"/>
  <c r="O2092" i="1"/>
  <c r="R2093" i="1"/>
  <c r="O2093" i="1"/>
  <c r="R2094" i="1"/>
  <c r="O2094" i="1"/>
  <c r="R2095" i="1"/>
  <c r="O2095" i="1"/>
  <c r="R2096" i="1"/>
  <c r="O2096" i="1"/>
  <c r="R2097" i="1"/>
  <c r="O2097" i="1"/>
  <c r="R2098" i="1"/>
  <c r="O2098" i="1"/>
  <c r="R2099" i="1"/>
  <c r="O2099" i="1"/>
  <c r="P2099" i="1" s="1"/>
  <c r="Q2099" i="1" s="1"/>
  <c r="R2100" i="1"/>
  <c r="O2100" i="1"/>
  <c r="R2101" i="1"/>
  <c r="O2101" i="1"/>
  <c r="R2102" i="1"/>
  <c r="O2102" i="1"/>
  <c r="R2103" i="1"/>
  <c r="O2103" i="1"/>
  <c r="R2104" i="1"/>
  <c r="O2104" i="1"/>
  <c r="R2105" i="1"/>
  <c r="O2105" i="1"/>
  <c r="R2106" i="1"/>
  <c r="O2106" i="1"/>
  <c r="R2107" i="1"/>
  <c r="O2107" i="1"/>
  <c r="P2107" i="1" s="1"/>
  <c r="Q2107" i="1" s="1"/>
  <c r="R2108" i="1"/>
  <c r="O2108" i="1"/>
  <c r="R2109" i="1"/>
  <c r="O2109" i="1"/>
  <c r="R2110" i="1"/>
  <c r="O2110" i="1"/>
  <c r="R2111" i="1"/>
  <c r="O2111" i="1"/>
  <c r="R2112" i="1"/>
  <c r="O2112" i="1"/>
  <c r="R2113" i="1"/>
  <c r="O2113" i="1"/>
  <c r="R2114" i="1"/>
  <c r="O2114" i="1"/>
  <c r="R2115" i="1"/>
  <c r="O2115" i="1"/>
  <c r="P2115" i="1" s="1"/>
  <c r="Q2115" i="1" s="1"/>
  <c r="R2116" i="1"/>
  <c r="O2116" i="1"/>
  <c r="R2117" i="1"/>
  <c r="O2117" i="1"/>
  <c r="R2118" i="1"/>
  <c r="O2118" i="1"/>
  <c r="R2119" i="1"/>
  <c r="O2119" i="1"/>
  <c r="R2120" i="1"/>
  <c r="O2120" i="1"/>
  <c r="R2121" i="1"/>
  <c r="O2121" i="1"/>
  <c r="R2122" i="1"/>
  <c r="O2122" i="1"/>
  <c r="R2123" i="1"/>
  <c r="O2123" i="1"/>
  <c r="P2123" i="1" s="1"/>
  <c r="Q2123" i="1" s="1"/>
  <c r="R2124" i="1"/>
  <c r="O2124" i="1"/>
  <c r="R2125" i="1"/>
  <c r="O2125" i="1"/>
  <c r="R2126" i="1"/>
  <c r="O2126" i="1"/>
  <c r="R2127" i="1"/>
  <c r="O2127" i="1"/>
  <c r="R2128" i="1"/>
  <c r="O2128" i="1"/>
  <c r="R2129" i="1"/>
  <c r="O2129" i="1"/>
  <c r="R2130" i="1"/>
  <c r="O2130" i="1"/>
  <c r="R2131" i="1"/>
  <c r="O2131" i="1"/>
  <c r="P2131" i="1" s="1"/>
  <c r="Q2131" i="1" s="1"/>
  <c r="R2132" i="1"/>
  <c r="O2132" i="1"/>
  <c r="R2133" i="1"/>
  <c r="O2133" i="1"/>
  <c r="R2134" i="1"/>
  <c r="O2134" i="1"/>
  <c r="R2135" i="1"/>
  <c r="O2135" i="1"/>
  <c r="R2136" i="1"/>
  <c r="O2136" i="1"/>
  <c r="R2137" i="1"/>
  <c r="O2137" i="1"/>
  <c r="R2138" i="1"/>
  <c r="O2138" i="1"/>
  <c r="R2139" i="1"/>
  <c r="O2139" i="1"/>
  <c r="P2139" i="1" s="1"/>
  <c r="Q2139" i="1" s="1"/>
  <c r="R2140" i="1"/>
  <c r="O2140" i="1"/>
  <c r="R2141" i="1"/>
  <c r="O2141" i="1"/>
  <c r="R2142" i="1"/>
  <c r="O2142" i="1"/>
  <c r="R2143" i="1"/>
  <c r="O2143" i="1"/>
  <c r="R2144" i="1"/>
  <c r="O2144" i="1"/>
  <c r="R2145" i="1"/>
  <c r="O2145" i="1"/>
  <c r="R2146" i="1"/>
  <c r="O2146" i="1"/>
  <c r="R2147" i="1"/>
  <c r="O2147" i="1"/>
  <c r="P2147" i="1" s="1"/>
  <c r="Q2147" i="1" s="1"/>
  <c r="R2148" i="1"/>
  <c r="O2148" i="1"/>
  <c r="R2149" i="1"/>
  <c r="O2149" i="1"/>
  <c r="R2150" i="1"/>
  <c r="O2150" i="1"/>
  <c r="R2151" i="1"/>
  <c r="O2151" i="1"/>
  <c r="R2152" i="1"/>
  <c r="O2152" i="1"/>
  <c r="R2153" i="1"/>
  <c r="O2153" i="1"/>
  <c r="R2154" i="1"/>
  <c r="O2154" i="1"/>
  <c r="R2155" i="1"/>
  <c r="O2155" i="1"/>
  <c r="P2155" i="1" s="1"/>
  <c r="Q2155" i="1" s="1"/>
  <c r="R2156" i="1"/>
  <c r="O2156" i="1"/>
  <c r="R2157" i="1"/>
  <c r="O2157" i="1"/>
  <c r="R2158" i="1"/>
  <c r="O2158" i="1"/>
  <c r="R2159" i="1"/>
  <c r="O2159" i="1"/>
  <c r="R2160" i="1"/>
  <c r="O2160" i="1"/>
  <c r="R2161" i="1"/>
  <c r="O2161" i="1"/>
  <c r="R2162" i="1"/>
  <c r="O2162" i="1"/>
  <c r="R2163" i="1"/>
  <c r="O2163" i="1"/>
  <c r="P2163" i="1" s="1"/>
  <c r="Q2163" i="1" s="1"/>
  <c r="R2164" i="1"/>
  <c r="O2164" i="1"/>
  <c r="R2165" i="1"/>
  <c r="O2165" i="1"/>
  <c r="R2166" i="1"/>
  <c r="O2166" i="1"/>
  <c r="R2167" i="1"/>
  <c r="O2167" i="1"/>
  <c r="R2168" i="1"/>
  <c r="O2168" i="1"/>
  <c r="R2169" i="1"/>
  <c r="O2169" i="1"/>
  <c r="R2170" i="1"/>
  <c r="O2170" i="1"/>
  <c r="R2171" i="1"/>
  <c r="O2171" i="1"/>
  <c r="P2171" i="1" s="1"/>
  <c r="Q2171" i="1" s="1"/>
  <c r="R2172" i="1"/>
  <c r="O2172" i="1"/>
  <c r="R2173" i="1"/>
  <c r="O2173" i="1"/>
  <c r="R2174" i="1"/>
  <c r="O2174" i="1"/>
  <c r="R2175" i="1"/>
  <c r="O2175" i="1"/>
  <c r="R2176" i="1"/>
  <c r="O2176" i="1"/>
  <c r="R2177" i="1"/>
  <c r="O2177" i="1"/>
  <c r="U2177" i="1"/>
  <c r="V2177" i="1"/>
  <c r="R2185" i="1"/>
  <c r="O2185" i="1"/>
  <c r="U2185" i="1"/>
  <c r="V2185" i="1"/>
  <c r="R2193" i="1"/>
  <c r="O2193" i="1"/>
  <c r="U2193" i="1"/>
  <c r="V2193" i="1"/>
  <c r="R2201" i="1"/>
  <c r="O2201" i="1"/>
  <c r="U2201" i="1"/>
  <c r="V2201" i="1"/>
  <c r="R2209" i="1"/>
  <c r="O2209" i="1"/>
  <c r="U2209" i="1"/>
  <c r="V2209" i="1"/>
  <c r="R2217" i="1"/>
  <c r="O2217" i="1"/>
  <c r="U2217" i="1"/>
  <c r="V2217" i="1"/>
  <c r="R2225" i="1"/>
  <c r="O2225" i="1"/>
  <c r="U2225" i="1"/>
  <c r="V2225" i="1"/>
  <c r="R1966" i="1"/>
  <c r="O1966" i="1"/>
  <c r="R1974" i="1"/>
  <c r="O1974" i="1"/>
  <c r="R1982" i="1"/>
  <c r="O1982" i="1"/>
  <c r="R1990" i="1"/>
  <c r="O1990" i="1"/>
  <c r="R1998" i="1"/>
  <c r="O1998" i="1"/>
  <c r="R2006" i="1"/>
  <c r="O2006" i="1"/>
  <c r="R2182" i="1"/>
  <c r="O2182" i="1"/>
  <c r="U2182" i="1"/>
  <c r="V2182" i="1"/>
  <c r="R2190" i="1"/>
  <c r="O2190" i="1"/>
  <c r="U2190" i="1"/>
  <c r="V2190" i="1"/>
  <c r="R2198" i="1"/>
  <c r="O2198" i="1"/>
  <c r="U2198" i="1"/>
  <c r="V2198" i="1"/>
  <c r="R2206" i="1"/>
  <c r="O2206" i="1"/>
  <c r="U2206" i="1"/>
  <c r="V2206" i="1"/>
  <c r="R2214" i="1"/>
  <c r="O2214" i="1"/>
  <c r="U2214" i="1"/>
  <c r="V2214" i="1"/>
  <c r="R2222" i="1"/>
  <c r="O2222" i="1"/>
  <c r="U2222" i="1"/>
  <c r="V2222" i="1"/>
  <c r="R2230" i="1"/>
  <c r="O2230" i="1"/>
  <c r="U2230" i="1"/>
  <c r="V2230" i="1"/>
  <c r="R2233" i="1"/>
  <c r="O2233" i="1"/>
  <c r="V2234" i="1"/>
  <c r="U2234" i="1"/>
  <c r="R2237" i="1"/>
  <c r="O2237" i="1"/>
  <c r="R1995" i="1"/>
  <c r="O1995" i="1"/>
  <c r="L1997" i="1"/>
  <c r="S1997" i="1"/>
  <c r="T1997" i="1" s="1"/>
  <c r="P1997" i="1"/>
  <c r="Q1997" i="1" s="1"/>
  <c r="N1997" i="1"/>
  <c r="M1997" i="1"/>
  <c r="V1997" i="1"/>
  <c r="U1997" i="1"/>
  <c r="R2003" i="1"/>
  <c r="O2003" i="1"/>
  <c r="L2005" i="1"/>
  <c r="S2005" i="1"/>
  <c r="T2005" i="1" s="1"/>
  <c r="P2005" i="1"/>
  <c r="Q2005" i="1" s="1"/>
  <c r="N2005" i="1"/>
  <c r="M2005" i="1"/>
  <c r="V2005" i="1"/>
  <c r="U2005" i="1"/>
  <c r="R2010" i="1"/>
  <c r="O2010" i="1"/>
  <c r="L2011" i="1"/>
  <c r="P2011" i="1"/>
  <c r="Q2011" i="1" s="1"/>
  <c r="S2011" i="1"/>
  <c r="T2011" i="1" s="1"/>
  <c r="N2011" i="1"/>
  <c r="M2011" i="1"/>
  <c r="V2012" i="1"/>
  <c r="U2012" i="1"/>
  <c r="R2014" i="1"/>
  <c r="O2014" i="1"/>
  <c r="L2015" i="1"/>
  <c r="P2015" i="1"/>
  <c r="Q2015" i="1" s="1"/>
  <c r="S2015" i="1"/>
  <c r="T2015" i="1" s="1"/>
  <c r="N2015" i="1"/>
  <c r="M2015" i="1"/>
  <c r="V2016" i="1"/>
  <c r="U2016" i="1"/>
  <c r="R2018" i="1"/>
  <c r="O2018" i="1"/>
  <c r="L2019" i="1"/>
  <c r="P2019" i="1"/>
  <c r="Q2019" i="1" s="1"/>
  <c r="S2019" i="1"/>
  <c r="T2019" i="1" s="1"/>
  <c r="N2019" i="1"/>
  <c r="M2019" i="1"/>
  <c r="V2020" i="1"/>
  <c r="U2020" i="1"/>
  <c r="R2022" i="1"/>
  <c r="O2022" i="1"/>
  <c r="L2023" i="1"/>
  <c r="P2023" i="1"/>
  <c r="S2023" i="1"/>
  <c r="N2023" i="1"/>
  <c r="M2023" i="1"/>
  <c r="V2024" i="1"/>
  <c r="U2024" i="1"/>
  <c r="R2026" i="1"/>
  <c r="O2026" i="1"/>
  <c r="L2027" i="1"/>
  <c r="P2027" i="1"/>
  <c r="S2027" i="1"/>
  <c r="N2027" i="1"/>
  <c r="M2027" i="1"/>
  <c r="V2028" i="1"/>
  <c r="U2028" i="1"/>
  <c r="R2030" i="1"/>
  <c r="O2030" i="1"/>
  <c r="L2031" i="1"/>
  <c r="P2031" i="1"/>
  <c r="S2031" i="1"/>
  <c r="N2031" i="1"/>
  <c r="M2031" i="1"/>
  <c r="V2032" i="1"/>
  <c r="U2032" i="1"/>
  <c r="V2033" i="1"/>
  <c r="U2033" i="1"/>
  <c r="V2034" i="1"/>
  <c r="U2034" i="1"/>
  <c r="V2035" i="1"/>
  <c r="U2035" i="1"/>
  <c r="V2036" i="1"/>
  <c r="U2036" i="1"/>
  <c r="V2037" i="1"/>
  <c r="U2037" i="1"/>
  <c r="V2038" i="1"/>
  <c r="U2038" i="1"/>
  <c r="V2039" i="1"/>
  <c r="U2039" i="1"/>
  <c r="V2040" i="1"/>
  <c r="U2040" i="1"/>
  <c r="V2041" i="1"/>
  <c r="U2041" i="1"/>
  <c r="V2042" i="1"/>
  <c r="U2042" i="1"/>
  <c r="V2043" i="1"/>
  <c r="U2043" i="1"/>
  <c r="V2044" i="1"/>
  <c r="U2044" i="1"/>
  <c r="V2045" i="1"/>
  <c r="U2045" i="1"/>
  <c r="V2046" i="1"/>
  <c r="U2046" i="1"/>
  <c r="V2047" i="1"/>
  <c r="U2047" i="1"/>
  <c r="V2048" i="1"/>
  <c r="U2048" i="1"/>
  <c r="V2049" i="1"/>
  <c r="U2049" i="1"/>
  <c r="V2050" i="1"/>
  <c r="U2050" i="1"/>
  <c r="V2051" i="1"/>
  <c r="U2051" i="1"/>
  <c r="V2052" i="1"/>
  <c r="U2052" i="1"/>
  <c r="V2053" i="1"/>
  <c r="U2053" i="1"/>
  <c r="V2054" i="1"/>
  <c r="U2054" i="1"/>
  <c r="V2055" i="1"/>
  <c r="U2055" i="1"/>
  <c r="V2056" i="1"/>
  <c r="U2056" i="1"/>
  <c r="V2057" i="1"/>
  <c r="U2057" i="1"/>
  <c r="V2058" i="1"/>
  <c r="U2058" i="1"/>
  <c r="V2059" i="1"/>
  <c r="U2059" i="1"/>
  <c r="V2060" i="1"/>
  <c r="U2060" i="1"/>
  <c r="V2061" i="1"/>
  <c r="U2061" i="1"/>
  <c r="V2062" i="1"/>
  <c r="U2062" i="1"/>
  <c r="V2063" i="1"/>
  <c r="U2063" i="1"/>
  <c r="V2064" i="1"/>
  <c r="U2064" i="1"/>
  <c r="V2065" i="1"/>
  <c r="U2065" i="1"/>
  <c r="V2066" i="1"/>
  <c r="U2066" i="1"/>
  <c r="V2067" i="1"/>
  <c r="U2067" i="1"/>
  <c r="V2068" i="1"/>
  <c r="U2068" i="1"/>
  <c r="V2069" i="1"/>
  <c r="U2069" i="1"/>
  <c r="V2070" i="1"/>
  <c r="U2070" i="1"/>
  <c r="V2071" i="1"/>
  <c r="U2071" i="1"/>
  <c r="V2072" i="1"/>
  <c r="U2072" i="1"/>
  <c r="V2073" i="1"/>
  <c r="U2073" i="1"/>
  <c r="V2074" i="1"/>
  <c r="U2074" i="1"/>
  <c r="V2075" i="1"/>
  <c r="U2075" i="1"/>
  <c r="V2076" i="1"/>
  <c r="U2076" i="1"/>
  <c r="V2077" i="1"/>
  <c r="U2077" i="1"/>
  <c r="V2078" i="1"/>
  <c r="U2078" i="1"/>
  <c r="V2079" i="1"/>
  <c r="U2079" i="1"/>
  <c r="V2080" i="1"/>
  <c r="U2080" i="1"/>
  <c r="V2081" i="1"/>
  <c r="U2081" i="1"/>
  <c r="V2082" i="1"/>
  <c r="U2082" i="1"/>
  <c r="V2083" i="1"/>
  <c r="U2083" i="1"/>
  <c r="V2084" i="1"/>
  <c r="U2084" i="1"/>
  <c r="V2085" i="1"/>
  <c r="U2085" i="1"/>
  <c r="V2086" i="1"/>
  <c r="U2086" i="1"/>
  <c r="V2087" i="1"/>
  <c r="U2087" i="1"/>
  <c r="V2088" i="1"/>
  <c r="U2088" i="1"/>
  <c r="V2089" i="1"/>
  <c r="U2089" i="1"/>
  <c r="V2090" i="1"/>
  <c r="U2090" i="1"/>
  <c r="V2091" i="1"/>
  <c r="U2091" i="1"/>
  <c r="V2092" i="1"/>
  <c r="U2092" i="1"/>
  <c r="V2093" i="1"/>
  <c r="U2093" i="1"/>
  <c r="V2094" i="1"/>
  <c r="U2094" i="1"/>
  <c r="V2095" i="1"/>
  <c r="U2095" i="1"/>
  <c r="V2096" i="1"/>
  <c r="U2096" i="1"/>
  <c r="V2097" i="1"/>
  <c r="U2097" i="1"/>
  <c r="V2098" i="1"/>
  <c r="U2098" i="1"/>
  <c r="V2099" i="1"/>
  <c r="U2099" i="1"/>
  <c r="V2100" i="1"/>
  <c r="U2100" i="1"/>
  <c r="V2101" i="1"/>
  <c r="U2101" i="1"/>
  <c r="V2102" i="1"/>
  <c r="U2102" i="1"/>
  <c r="V2103" i="1"/>
  <c r="U2103" i="1"/>
  <c r="V2104" i="1"/>
  <c r="U2104" i="1"/>
  <c r="V2105" i="1"/>
  <c r="U2105" i="1"/>
  <c r="V2106" i="1"/>
  <c r="U2106" i="1"/>
  <c r="V2107" i="1"/>
  <c r="U2107" i="1"/>
  <c r="V2108" i="1"/>
  <c r="U2108" i="1"/>
  <c r="V2109" i="1"/>
  <c r="U2109" i="1"/>
  <c r="V2110" i="1"/>
  <c r="U2110" i="1"/>
  <c r="V2111" i="1"/>
  <c r="U2111" i="1"/>
  <c r="V2112" i="1"/>
  <c r="U2112" i="1"/>
  <c r="V2113" i="1"/>
  <c r="U2113" i="1"/>
  <c r="V2114" i="1"/>
  <c r="U2114" i="1"/>
  <c r="V2115" i="1"/>
  <c r="U2115" i="1"/>
  <c r="V2116" i="1"/>
  <c r="U2116" i="1"/>
  <c r="V2117" i="1"/>
  <c r="U2117" i="1"/>
  <c r="V2118" i="1"/>
  <c r="U2118" i="1"/>
  <c r="V2119" i="1"/>
  <c r="U2119" i="1"/>
  <c r="V2120" i="1"/>
  <c r="U2120" i="1"/>
  <c r="V2121" i="1"/>
  <c r="U2121" i="1"/>
  <c r="V2122" i="1"/>
  <c r="U2122" i="1"/>
  <c r="V2123" i="1"/>
  <c r="U2123" i="1"/>
  <c r="V2124" i="1"/>
  <c r="U2124" i="1"/>
  <c r="V2125" i="1"/>
  <c r="U2125" i="1"/>
  <c r="V2126" i="1"/>
  <c r="U2126" i="1"/>
  <c r="V2127" i="1"/>
  <c r="U2127" i="1"/>
  <c r="V2128" i="1"/>
  <c r="U2128" i="1"/>
  <c r="V2129" i="1"/>
  <c r="U2129" i="1"/>
  <c r="V2130" i="1"/>
  <c r="U2130" i="1"/>
  <c r="V2131" i="1"/>
  <c r="U2131" i="1"/>
  <c r="V2132" i="1"/>
  <c r="U2132" i="1"/>
  <c r="V2133" i="1"/>
  <c r="U2133" i="1"/>
  <c r="V2134" i="1"/>
  <c r="U2134" i="1"/>
  <c r="V2135" i="1"/>
  <c r="U2135" i="1"/>
  <c r="V2136" i="1"/>
  <c r="U2136" i="1"/>
  <c r="V2137" i="1"/>
  <c r="U2137" i="1"/>
  <c r="V2138" i="1"/>
  <c r="U2138" i="1"/>
  <c r="V2139" i="1"/>
  <c r="U2139" i="1"/>
  <c r="V2140" i="1"/>
  <c r="U2140" i="1"/>
  <c r="V2141" i="1"/>
  <c r="U2141" i="1"/>
  <c r="V2142" i="1"/>
  <c r="U2142" i="1"/>
  <c r="V2143" i="1"/>
  <c r="U2143" i="1"/>
  <c r="V2144" i="1"/>
  <c r="U2144" i="1"/>
  <c r="V2145" i="1"/>
  <c r="U2145" i="1"/>
  <c r="V2146" i="1"/>
  <c r="U2146" i="1"/>
  <c r="V2147" i="1"/>
  <c r="U2147" i="1"/>
  <c r="V2148" i="1"/>
  <c r="U2148" i="1"/>
  <c r="V2149" i="1"/>
  <c r="U2149" i="1"/>
  <c r="V2150" i="1"/>
  <c r="U2150" i="1"/>
  <c r="V2151" i="1"/>
  <c r="U2151" i="1"/>
  <c r="V2152" i="1"/>
  <c r="U2152" i="1"/>
  <c r="V2153" i="1"/>
  <c r="U2153" i="1"/>
  <c r="V2154" i="1"/>
  <c r="U2154" i="1"/>
  <c r="V2155" i="1"/>
  <c r="U2155" i="1"/>
  <c r="V2156" i="1"/>
  <c r="U2156" i="1"/>
  <c r="V2157" i="1"/>
  <c r="U2157" i="1"/>
  <c r="V2158" i="1"/>
  <c r="U2158" i="1"/>
  <c r="V2159" i="1"/>
  <c r="U2159" i="1"/>
  <c r="V2160" i="1"/>
  <c r="U2160" i="1"/>
  <c r="V2161" i="1"/>
  <c r="U2161" i="1"/>
  <c r="V2162" i="1"/>
  <c r="U2162" i="1"/>
  <c r="V2163" i="1"/>
  <c r="U2163" i="1"/>
  <c r="V2164" i="1"/>
  <c r="U2164" i="1"/>
  <c r="V2165" i="1"/>
  <c r="U2165" i="1"/>
  <c r="V2166" i="1"/>
  <c r="U2166" i="1"/>
  <c r="V2167" i="1"/>
  <c r="U2167" i="1"/>
  <c r="V2168" i="1"/>
  <c r="U2168" i="1"/>
  <c r="V2169" i="1"/>
  <c r="U2169" i="1"/>
  <c r="V2170" i="1"/>
  <c r="U2170" i="1"/>
  <c r="V2171" i="1"/>
  <c r="U2171" i="1"/>
  <c r="V2172" i="1"/>
  <c r="U2172" i="1"/>
  <c r="V2173" i="1"/>
  <c r="U2173" i="1"/>
  <c r="V2174" i="1"/>
  <c r="U2174" i="1"/>
  <c r="V2175" i="1"/>
  <c r="U2175" i="1"/>
  <c r="V2176" i="1"/>
  <c r="U2176" i="1"/>
  <c r="R2179" i="1"/>
  <c r="O2179" i="1"/>
  <c r="U2179" i="1"/>
  <c r="V2179" i="1"/>
  <c r="R2187" i="1"/>
  <c r="O2187" i="1"/>
  <c r="U2187" i="1"/>
  <c r="V2187" i="1"/>
  <c r="R2195" i="1"/>
  <c r="O2195" i="1"/>
  <c r="U2195" i="1"/>
  <c r="V2195" i="1"/>
  <c r="R2203" i="1"/>
  <c r="O2203" i="1"/>
  <c r="U2203" i="1"/>
  <c r="V2203" i="1"/>
  <c r="R2211" i="1"/>
  <c r="O2211" i="1"/>
  <c r="U2211" i="1"/>
  <c r="V2211" i="1"/>
  <c r="R2219" i="1"/>
  <c r="O2219" i="1"/>
  <c r="U2219" i="1"/>
  <c r="V2219" i="1"/>
  <c r="R2227" i="1"/>
  <c r="O2227" i="1"/>
  <c r="U2227" i="1"/>
  <c r="V2227" i="1"/>
  <c r="O2184" i="1"/>
  <c r="R2184" i="1"/>
  <c r="U2184" i="1"/>
  <c r="V2184" i="1"/>
  <c r="O2192" i="1"/>
  <c r="R2192" i="1"/>
  <c r="U2192" i="1"/>
  <c r="V2192" i="1"/>
  <c r="O2200" i="1"/>
  <c r="R2200" i="1"/>
  <c r="U2200" i="1"/>
  <c r="V2200" i="1"/>
  <c r="O2208" i="1"/>
  <c r="R2208" i="1"/>
  <c r="U2208" i="1"/>
  <c r="V2208" i="1"/>
  <c r="O2216" i="1"/>
  <c r="R2216" i="1"/>
  <c r="U2216" i="1"/>
  <c r="V2216" i="1"/>
  <c r="O2224" i="1"/>
  <c r="R2224" i="1"/>
  <c r="U2224" i="1"/>
  <c r="V2224" i="1"/>
  <c r="V2231" i="1"/>
  <c r="U2231" i="1"/>
  <c r="R2234" i="1"/>
  <c r="O2234" i="1"/>
  <c r="V2235" i="1"/>
  <c r="U2235" i="1"/>
  <c r="R2238" i="1"/>
  <c r="O2238" i="1"/>
  <c r="R2181" i="1"/>
  <c r="O2181" i="1"/>
  <c r="U2181" i="1"/>
  <c r="V2181" i="1"/>
  <c r="R2189" i="1"/>
  <c r="O2189" i="1"/>
  <c r="U2189" i="1"/>
  <c r="V2189" i="1"/>
  <c r="R2197" i="1"/>
  <c r="O2197" i="1"/>
  <c r="U2197" i="1"/>
  <c r="V2197" i="1"/>
  <c r="R2205" i="1"/>
  <c r="O2205" i="1"/>
  <c r="U2205" i="1"/>
  <c r="V2205" i="1"/>
  <c r="R2213" i="1"/>
  <c r="O2213" i="1"/>
  <c r="U2213" i="1"/>
  <c r="V2213" i="1"/>
  <c r="R2221" i="1"/>
  <c r="O2221" i="1"/>
  <c r="U2221" i="1"/>
  <c r="V2221" i="1"/>
  <c r="R2229" i="1"/>
  <c r="O2229" i="1"/>
  <c r="U2229" i="1"/>
  <c r="V2229" i="1"/>
  <c r="R1962" i="1"/>
  <c r="O1962" i="1"/>
  <c r="R1970" i="1"/>
  <c r="O1970" i="1"/>
  <c r="R1978" i="1"/>
  <c r="O1978" i="1"/>
  <c r="R1986" i="1"/>
  <c r="O1986" i="1"/>
  <c r="R1994" i="1"/>
  <c r="O1994" i="1"/>
  <c r="R2002" i="1"/>
  <c r="O2002" i="1"/>
  <c r="R2178" i="1"/>
  <c r="O2178" i="1"/>
  <c r="U2178" i="1"/>
  <c r="V2178" i="1"/>
  <c r="R2186" i="1"/>
  <c r="O2186" i="1"/>
  <c r="U2186" i="1"/>
  <c r="V2186" i="1"/>
  <c r="R2194" i="1"/>
  <c r="O2194" i="1"/>
  <c r="U2194" i="1"/>
  <c r="V2194" i="1"/>
  <c r="R2202" i="1"/>
  <c r="O2202" i="1"/>
  <c r="U2202" i="1"/>
  <c r="V2202" i="1"/>
  <c r="R2210" i="1"/>
  <c r="O2210" i="1"/>
  <c r="U2210" i="1"/>
  <c r="V2210" i="1"/>
  <c r="R2218" i="1"/>
  <c r="O2218" i="1"/>
  <c r="U2218" i="1"/>
  <c r="V2218" i="1"/>
  <c r="R2226" i="1"/>
  <c r="O2226" i="1"/>
  <c r="U2226" i="1"/>
  <c r="V2226" i="1"/>
  <c r="R2231" i="1"/>
  <c r="O2231" i="1"/>
  <c r="V2232" i="1"/>
  <c r="U2232" i="1"/>
  <c r="R2235" i="1"/>
  <c r="O2235" i="1"/>
  <c r="V2236" i="1"/>
  <c r="U2236" i="1"/>
  <c r="L1961" i="1"/>
  <c r="N1961" i="1"/>
  <c r="M1961" i="1"/>
  <c r="S1961" i="1"/>
  <c r="P1961" i="1"/>
  <c r="V1961" i="1"/>
  <c r="U1961" i="1"/>
  <c r="O1967" i="1"/>
  <c r="R1967" i="1"/>
  <c r="L1969" i="1"/>
  <c r="N1969" i="1"/>
  <c r="M1969" i="1"/>
  <c r="S1969" i="1"/>
  <c r="P1969" i="1"/>
  <c r="V1969" i="1"/>
  <c r="U1969" i="1"/>
  <c r="O1975" i="1"/>
  <c r="R1975" i="1"/>
  <c r="L1977" i="1"/>
  <c r="N1977" i="1"/>
  <c r="M1977" i="1"/>
  <c r="S1977" i="1"/>
  <c r="P1977" i="1"/>
  <c r="V1977" i="1"/>
  <c r="U1977" i="1"/>
  <c r="O1983" i="1"/>
  <c r="R1983" i="1"/>
  <c r="L1985" i="1"/>
  <c r="N1985" i="1"/>
  <c r="M1985" i="1"/>
  <c r="S1985" i="1"/>
  <c r="P1985" i="1"/>
  <c r="V1985" i="1"/>
  <c r="U1985" i="1"/>
  <c r="O1991" i="1"/>
  <c r="R1991" i="1"/>
  <c r="L1993" i="1"/>
  <c r="N1993" i="1"/>
  <c r="M1993" i="1"/>
  <c r="P1993" i="1"/>
  <c r="V1993" i="1"/>
  <c r="U1993" i="1"/>
  <c r="O1999" i="1"/>
  <c r="R1999" i="1"/>
  <c r="L2001" i="1"/>
  <c r="N2001" i="1"/>
  <c r="M2001" i="1"/>
  <c r="S2001" i="1"/>
  <c r="P2001" i="1"/>
  <c r="V2001" i="1"/>
  <c r="U2001" i="1"/>
  <c r="O2007" i="1"/>
  <c r="R2007" i="1"/>
  <c r="L2009" i="1"/>
  <c r="P2009" i="1"/>
  <c r="N2009" i="1"/>
  <c r="M2009" i="1"/>
  <c r="S2009" i="1"/>
  <c r="V2010" i="1"/>
  <c r="U2010" i="1"/>
  <c r="R2012" i="1"/>
  <c r="O2012" i="1"/>
  <c r="L2013" i="1"/>
  <c r="P2013" i="1"/>
  <c r="N2013" i="1"/>
  <c r="M2013" i="1"/>
  <c r="S2013" i="1"/>
  <c r="V2014" i="1"/>
  <c r="U2014" i="1"/>
  <c r="R2016" i="1"/>
  <c r="O2016" i="1"/>
  <c r="L2017" i="1"/>
  <c r="P2017" i="1"/>
  <c r="N2017" i="1"/>
  <c r="M2017" i="1"/>
  <c r="S2017" i="1"/>
  <c r="V2018" i="1"/>
  <c r="U2018" i="1"/>
  <c r="R2020" i="1"/>
  <c r="O2020" i="1"/>
  <c r="L2021" i="1"/>
  <c r="P2021" i="1"/>
  <c r="N2021" i="1"/>
  <c r="M2021" i="1"/>
  <c r="V2022" i="1"/>
  <c r="U2022" i="1"/>
  <c r="R2024" i="1"/>
  <c r="O2024" i="1"/>
  <c r="L2025" i="1"/>
  <c r="P2025" i="1"/>
  <c r="N2025" i="1"/>
  <c r="M2025" i="1"/>
  <c r="S2025" i="1"/>
  <c r="V2026" i="1"/>
  <c r="U2026" i="1"/>
  <c r="R2028" i="1"/>
  <c r="O2028" i="1"/>
  <c r="L2029" i="1"/>
  <c r="P2029" i="1"/>
  <c r="N2029" i="1"/>
  <c r="M2029" i="1"/>
  <c r="V2030" i="1"/>
  <c r="U2030" i="1"/>
  <c r="R2032" i="1"/>
  <c r="O2032" i="1"/>
  <c r="L2033" i="1"/>
  <c r="P2033" i="1"/>
  <c r="S2033" i="1"/>
  <c r="N2033" i="1"/>
  <c r="M2033" i="1"/>
  <c r="L2034" i="1"/>
  <c r="P2034" i="1"/>
  <c r="Q2034" i="1" s="1"/>
  <c r="S2034" i="1"/>
  <c r="T2034" i="1" s="1"/>
  <c r="N2034" i="1"/>
  <c r="M2034" i="1"/>
  <c r="L2035" i="1"/>
  <c r="S2035" i="1"/>
  <c r="T2035" i="1" s="1"/>
  <c r="N2035" i="1"/>
  <c r="M2035" i="1"/>
  <c r="L2036" i="1"/>
  <c r="P2036" i="1"/>
  <c r="Q2036" i="1" s="1"/>
  <c r="S2036" i="1"/>
  <c r="T2036" i="1" s="1"/>
  <c r="N2036" i="1"/>
  <c r="M2036" i="1"/>
  <c r="L2037" i="1"/>
  <c r="P2037" i="1"/>
  <c r="Q2037" i="1" s="1"/>
  <c r="S2037" i="1"/>
  <c r="T2037" i="1" s="1"/>
  <c r="N2037" i="1"/>
  <c r="M2037" i="1"/>
  <c r="L2038" i="1"/>
  <c r="P2038" i="1"/>
  <c r="Q2038" i="1" s="1"/>
  <c r="S2038" i="1"/>
  <c r="T2038" i="1" s="1"/>
  <c r="N2038" i="1"/>
  <c r="M2038" i="1"/>
  <c r="L2039" i="1"/>
  <c r="P2039" i="1"/>
  <c r="Q2039" i="1" s="1"/>
  <c r="S2039" i="1"/>
  <c r="T2039" i="1" s="1"/>
  <c r="N2039" i="1"/>
  <c r="M2039" i="1"/>
  <c r="L2040" i="1"/>
  <c r="P2040" i="1"/>
  <c r="Q2040" i="1" s="1"/>
  <c r="S2040" i="1"/>
  <c r="T2040" i="1" s="1"/>
  <c r="N2040" i="1"/>
  <c r="M2040" i="1"/>
  <c r="L2041" i="1"/>
  <c r="P2041" i="1"/>
  <c r="Q2041" i="1" s="1"/>
  <c r="S2041" i="1"/>
  <c r="T2041" i="1" s="1"/>
  <c r="N2041" i="1"/>
  <c r="M2041" i="1"/>
  <c r="L2042" i="1"/>
  <c r="P2042" i="1"/>
  <c r="Q2042" i="1" s="1"/>
  <c r="S2042" i="1"/>
  <c r="T2042" i="1" s="1"/>
  <c r="N2042" i="1"/>
  <c r="M2042" i="1"/>
  <c r="L2043" i="1"/>
  <c r="S2043" i="1"/>
  <c r="T2043" i="1" s="1"/>
  <c r="N2043" i="1"/>
  <c r="M2043" i="1"/>
  <c r="L2044" i="1"/>
  <c r="P2044" i="1"/>
  <c r="Q2044" i="1" s="1"/>
  <c r="S2044" i="1"/>
  <c r="T2044" i="1" s="1"/>
  <c r="N2044" i="1"/>
  <c r="M2044" i="1"/>
  <c r="L2045" i="1"/>
  <c r="P2045" i="1"/>
  <c r="Q2045" i="1" s="1"/>
  <c r="S2045" i="1"/>
  <c r="T2045" i="1" s="1"/>
  <c r="N2045" i="1"/>
  <c r="M2045" i="1"/>
  <c r="L2046" i="1"/>
  <c r="P2046" i="1"/>
  <c r="Q2046" i="1" s="1"/>
  <c r="S2046" i="1"/>
  <c r="T2046" i="1" s="1"/>
  <c r="N2046" i="1"/>
  <c r="M2046" i="1"/>
  <c r="L2047" i="1"/>
  <c r="P2047" i="1"/>
  <c r="Q2047" i="1" s="1"/>
  <c r="S2047" i="1"/>
  <c r="T2047" i="1" s="1"/>
  <c r="N2047" i="1"/>
  <c r="M2047" i="1"/>
  <c r="L2048" i="1"/>
  <c r="P2048" i="1"/>
  <c r="Q2048" i="1" s="1"/>
  <c r="S2048" i="1"/>
  <c r="T2048" i="1" s="1"/>
  <c r="N2048" i="1"/>
  <c r="M2048" i="1"/>
  <c r="L2049" i="1"/>
  <c r="P2049" i="1"/>
  <c r="Q2049" i="1" s="1"/>
  <c r="S2049" i="1"/>
  <c r="T2049" i="1" s="1"/>
  <c r="N2049" i="1"/>
  <c r="M2049" i="1"/>
  <c r="L2050" i="1"/>
  <c r="P2050" i="1"/>
  <c r="Q2050" i="1" s="1"/>
  <c r="S2050" i="1"/>
  <c r="T2050" i="1" s="1"/>
  <c r="N2050" i="1"/>
  <c r="M2050" i="1"/>
  <c r="L2051" i="1"/>
  <c r="S2051" i="1"/>
  <c r="T2051" i="1" s="1"/>
  <c r="N2051" i="1"/>
  <c r="M2051" i="1"/>
  <c r="L2052" i="1"/>
  <c r="P2052" i="1"/>
  <c r="Q2052" i="1" s="1"/>
  <c r="S2052" i="1"/>
  <c r="T2052" i="1" s="1"/>
  <c r="N2052" i="1"/>
  <c r="M2052" i="1"/>
  <c r="L2053" i="1"/>
  <c r="P2053" i="1"/>
  <c r="Q2053" i="1" s="1"/>
  <c r="S2053" i="1"/>
  <c r="T2053" i="1" s="1"/>
  <c r="N2053" i="1"/>
  <c r="M2053" i="1"/>
  <c r="L2054" i="1"/>
  <c r="P2054" i="1"/>
  <c r="Q2054" i="1" s="1"/>
  <c r="S2054" i="1"/>
  <c r="T2054" i="1" s="1"/>
  <c r="N2054" i="1"/>
  <c r="M2054" i="1"/>
  <c r="L2055" i="1"/>
  <c r="P2055" i="1"/>
  <c r="Q2055" i="1" s="1"/>
  <c r="S2055" i="1"/>
  <c r="T2055" i="1" s="1"/>
  <c r="N2055" i="1"/>
  <c r="M2055" i="1"/>
  <c r="L2056" i="1"/>
  <c r="P2056" i="1"/>
  <c r="Q2056" i="1" s="1"/>
  <c r="S2056" i="1"/>
  <c r="T2056" i="1" s="1"/>
  <c r="N2056" i="1"/>
  <c r="M2056" i="1"/>
  <c r="L2057" i="1"/>
  <c r="P2057" i="1"/>
  <c r="Q2057" i="1" s="1"/>
  <c r="S2057" i="1"/>
  <c r="T2057" i="1" s="1"/>
  <c r="N2057" i="1"/>
  <c r="M2057" i="1"/>
  <c r="L2058" i="1"/>
  <c r="P2058" i="1"/>
  <c r="Q2058" i="1" s="1"/>
  <c r="S2058" i="1"/>
  <c r="T2058" i="1" s="1"/>
  <c r="N2058" i="1"/>
  <c r="M2058" i="1"/>
  <c r="L2059" i="1"/>
  <c r="S2059" i="1"/>
  <c r="T2059" i="1" s="1"/>
  <c r="N2059" i="1"/>
  <c r="M2059" i="1"/>
  <c r="L2060" i="1"/>
  <c r="P2060" i="1"/>
  <c r="Q2060" i="1" s="1"/>
  <c r="S2060" i="1"/>
  <c r="T2060" i="1" s="1"/>
  <c r="N2060" i="1"/>
  <c r="M2060" i="1"/>
  <c r="L2061" i="1"/>
  <c r="P2061" i="1"/>
  <c r="Q2061" i="1" s="1"/>
  <c r="S2061" i="1"/>
  <c r="T2061" i="1" s="1"/>
  <c r="N2061" i="1"/>
  <c r="M2061" i="1"/>
  <c r="L2062" i="1"/>
  <c r="P2062" i="1"/>
  <c r="Q2062" i="1" s="1"/>
  <c r="S2062" i="1"/>
  <c r="T2062" i="1" s="1"/>
  <c r="N2062" i="1"/>
  <c r="M2062" i="1"/>
  <c r="L2063" i="1"/>
  <c r="P2063" i="1"/>
  <c r="Q2063" i="1" s="1"/>
  <c r="S2063" i="1"/>
  <c r="T2063" i="1" s="1"/>
  <c r="N2063" i="1"/>
  <c r="M2063" i="1"/>
  <c r="L2064" i="1"/>
  <c r="P2064" i="1"/>
  <c r="Q2064" i="1" s="1"/>
  <c r="S2064" i="1"/>
  <c r="T2064" i="1" s="1"/>
  <c r="N2064" i="1"/>
  <c r="M2064" i="1"/>
  <c r="L2065" i="1"/>
  <c r="P2065" i="1"/>
  <c r="Q2065" i="1" s="1"/>
  <c r="S2065" i="1"/>
  <c r="T2065" i="1" s="1"/>
  <c r="N2065" i="1"/>
  <c r="M2065" i="1"/>
  <c r="L2066" i="1"/>
  <c r="P2066" i="1"/>
  <c r="Q2066" i="1" s="1"/>
  <c r="S2066" i="1"/>
  <c r="T2066" i="1" s="1"/>
  <c r="N2066" i="1"/>
  <c r="M2066" i="1"/>
  <c r="L2067" i="1"/>
  <c r="S2067" i="1"/>
  <c r="T2067" i="1" s="1"/>
  <c r="N2067" i="1"/>
  <c r="M2067" i="1"/>
  <c r="L2068" i="1"/>
  <c r="P2068" i="1"/>
  <c r="Q2068" i="1" s="1"/>
  <c r="S2068" i="1"/>
  <c r="T2068" i="1" s="1"/>
  <c r="N2068" i="1"/>
  <c r="M2068" i="1"/>
  <c r="L2069" i="1"/>
  <c r="P2069" i="1"/>
  <c r="Q2069" i="1" s="1"/>
  <c r="S2069" i="1"/>
  <c r="T2069" i="1" s="1"/>
  <c r="N2069" i="1"/>
  <c r="M2069" i="1"/>
  <c r="L2070" i="1"/>
  <c r="P2070" i="1"/>
  <c r="Q2070" i="1" s="1"/>
  <c r="S2070" i="1"/>
  <c r="T2070" i="1" s="1"/>
  <c r="N2070" i="1"/>
  <c r="M2070" i="1"/>
  <c r="L2071" i="1"/>
  <c r="P2071" i="1"/>
  <c r="Q2071" i="1" s="1"/>
  <c r="S2071" i="1"/>
  <c r="T2071" i="1" s="1"/>
  <c r="N2071" i="1"/>
  <c r="M2071" i="1"/>
  <c r="L2072" i="1"/>
  <c r="P2072" i="1"/>
  <c r="Q2072" i="1" s="1"/>
  <c r="S2072" i="1"/>
  <c r="T2072" i="1" s="1"/>
  <c r="N2072" i="1"/>
  <c r="M2072" i="1"/>
  <c r="L2073" i="1"/>
  <c r="P2073" i="1"/>
  <c r="Q2073" i="1" s="1"/>
  <c r="S2073" i="1"/>
  <c r="T2073" i="1" s="1"/>
  <c r="N2073" i="1"/>
  <c r="M2073" i="1"/>
  <c r="L2074" i="1"/>
  <c r="P2074" i="1"/>
  <c r="Q2074" i="1" s="1"/>
  <c r="S2074" i="1"/>
  <c r="T2074" i="1" s="1"/>
  <c r="N2074" i="1"/>
  <c r="M2074" i="1"/>
  <c r="L2075" i="1"/>
  <c r="S2075" i="1"/>
  <c r="T2075" i="1" s="1"/>
  <c r="N2075" i="1"/>
  <c r="M2075" i="1"/>
  <c r="L2076" i="1"/>
  <c r="P2076" i="1"/>
  <c r="Q2076" i="1" s="1"/>
  <c r="S2076" i="1"/>
  <c r="T2076" i="1" s="1"/>
  <c r="N2076" i="1"/>
  <c r="M2076" i="1"/>
  <c r="L2077" i="1"/>
  <c r="P2077" i="1"/>
  <c r="Q2077" i="1" s="1"/>
  <c r="S2077" i="1"/>
  <c r="T2077" i="1" s="1"/>
  <c r="N2077" i="1"/>
  <c r="M2077" i="1"/>
  <c r="L2078" i="1"/>
  <c r="P2078" i="1"/>
  <c r="Q2078" i="1" s="1"/>
  <c r="S2078" i="1"/>
  <c r="T2078" i="1" s="1"/>
  <c r="N2078" i="1"/>
  <c r="M2078" i="1"/>
  <c r="L2079" i="1"/>
  <c r="P2079" i="1"/>
  <c r="Q2079" i="1" s="1"/>
  <c r="S2079" i="1"/>
  <c r="T2079" i="1" s="1"/>
  <c r="N2079" i="1"/>
  <c r="M2079" i="1"/>
  <c r="L2080" i="1"/>
  <c r="P2080" i="1"/>
  <c r="Q2080" i="1" s="1"/>
  <c r="S2080" i="1"/>
  <c r="T2080" i="1" s="1"/>
  <c r="N2080" i="1"/>
  <c r="M2080" i="1"/>
  <c r="L2081" i="1"/>
  <c r="P2081" i="1"/>
  <c r="Q2081" i="1" s="1"/>
  <c r="S2081" i="1"/>
  <c r="T2081" i="1" s="1"/>
  <c r="N2081" i="1"/>
  <c r="M2081" i="1"/>
  <c r="L2082" i="1"/>
  <c r="P2082" i="1"/>
  <c r="Q2082" i="1" s="1"/>
  <c r="S2082" i="1"/>
  <c r="T2082" i="1" s="1"/>
  <c r="N2082" i="1"/>
  <c r="M2082" i="1"/>
  <c r="L2083" i="1"/>
  <c r="S2083" i="1"/>
  <c r="T2083" i="1" s="1"/>
  <c r="N2083" i="1"/>
  <c r="M2083" i="1"/>
  <c r="L2084" i="1"/>
  <c r="P2084" i="1"/>
  <c r="Q2084" i="1" s="1"/>
  <c r="S2084" i="1"/>
  <c r="T2084" i="1" s="1"/>
  <c r="N2084" i="1"/>
  <c r="M2084" i="1"/>
  <c r="L2085" i="1"/>
  <c r="P2085" i="1"/>
  <c r="Q2085" i="1" s="1"/>
  <c r="S2085" i="1"/>
  <c r="T2085" i="1" s="1"/>
  <c r="N2085" i="1"/>
  <c r="M2085" i="1"/>
  <c r="L2086" i="1"/>
  <c r="P2086" i="1"/>
  <c r="Q2086" i="1" s="1"/>
  <c r="S2086" i="1"/>
  <c r="T2086" i="1" s="1"/>
  <c r="N2086" i="1"/>
  <c r="M2086" i="1"/>
  <c r="L2087" i="1"/>
  <c r="P2087" i="1"/>
  <c r="Q2087" i="1" s="1"/>
  <c r="S2087" i="1"/>
  <c r="T2087" i="1" s="1"/>
  <c r="N2087" i="1"/>
  <c r="M2087" i="1"/>
  <c r="L2088" i="1"/>
  <c r="P2088" i="1"/>
  <c r="Q2088" i="1" s="1"/>
  <c r="S2088" i="1"/>
  <c r="T2088" i="1" s="1"/>
  <c r="N2088" i="1"/>
  <c r="M2088" i="1"/>
  <c r="L2089" i="1"/>
  <c r="P2089" i="1"/>
  <c r="Q2089" i="1" s="1"/>
  <c r="S2089" i="1"/>
  <c r="T2089" i="1" s="1"/>
  <c r="N2089" i="1"/>
  <c r="M2089" i="1"/>
  <c r="L2090" i="1"/>
  <c r="P2090" i="1"/>
  <c r="Q2090" i="1" s="1"/>
  <c r="S2090" i="1"/>
  <c r="T2090" i="1" s="1"/>
  <c r="N2090" i="1"/>
  <c r="M2090" i="1"/>
  <c r="L2091" i="1"/>
  <c r="S2091" i="1"/>
  <c r="T2091" i="1" s="1"/>
  <c r="N2091" i="1"/>
  <c r="M2091" i="1"/>
  <c r="L2092" i="1"/>
  <c r="P2092" i="1"/>
  <c r="Q2092" i="1" s="1"/>
  <c r="S2092" i="1"/>
  <c r="T2092" i="1" s="1"/>
  <c r="N2092" i="1"/>
  <c r="M2092" i="1"/>
  <c r="L2093" i="1"/>
  <c r="P2093" i="1"/>
  <c r="Q2093" i="1" s="1"/>
  <c r="S2093" i="1"/>
  <c r="T2093" i="1" s="1"/>
  <c r="N2093" i="1"/>
  <c r="M2093" i="1"/>
  <c r="L2094" i="1"/>
  <c r="P2094" i="1"/>
  <c r="Q2094" i="1" s="1"/>
  <c r="S2094" i="1"/>
  <c r="T2094" i="1" s="1"/>
  <c r="N2094" i="1"/>
  <c r="M2094" i="1"/>
  <c r="L2095" i="1"/>
  <c r="P2095" i="1"/>
  <c r="Q2095" i="1" s="1"/>
  <c r="S2095" i="1"/>
  <c r="T2095" i="1" s="1"/>
  <c r="N2095" i="1"/>
  <c r="M2095" i="1"/>
  <c r="L2096" i="1"/>
  <c r="P2096" i="1"/>
  <c r="Q2096" i="1" s="1"/>
  <c r="S2096" i="1"/>
  <c r="T2096" i="1" s="1"/>
  <c r="N2096" i="1"/>
  <c r="M2096" i="1"/>
  <c r="L2097" i="1"/>
  <c r="P2097" i="1"/>
  <c r="Q2097" i="1" s="1"/>
  <c r="S2097" i="1"/>
  <c r="T2097" i="1" s="1"/>
  <c r="N2097" i="1"/>
  <c r="M2097" i="1"/>
  <c r="L2098" i="1"/>
  <c r="P2098" i="1"/>
  <c r="Q2098" i="1" s="1"/>
  <c r="S2098" i="1"/>
  <c r="T2098" i="1" s="1"/>
  <c r="N2098" i="1"/>
  <c r="M2098" i="1"/>
  <c r="L2099" i="1"/>
  <c r="S2099" i="1"/>
  <c r="T2099" i="1" s="1"/>
  <c r="N2099" i="1"/>
  <c r="M2099" i="1"/>
  <c r="L2100" i="1"/>
  <c r="P2100" i="1"/>
  <c r="Q2100" i="1" s="1"/>
  <c r="S2100" i="1"/>
  <c r="T2100" i="1" s="1"/>
  <c r="N2100" i="1"/>
  <c r="M2100" i="1"/>
  <c r="L2101" i="1"/>
  <c r="P2101" i="1"/>
  <c r="Q2101" i="1" s="1"/>
  <c r="S2101" i="1"/>
  <c r="T2101" i="1" s="1"/>
  <c r="N2101" i="1"/>
  <c r="M2101" i="1"/>
  <c r="L2102" i="1"/>
  <c r="P2102" i="1"/>
  <c r="Q2102" i="1" s="1"/>
  <c r="S2102" i="1"/>
  <c r="T2102" i="1" s="1"/>
  <c r="N2102" i="1"/>
  <c r="M2102" i="1"/>
  <c r="L2103" i="1"/>
  <c r="P2103" i="1"/>
  <c r="Q2103" i="1" s="1"/>
  <c r="S2103" i="1"/>
  <c r="T2103" i="1" s="1"/>
  <c r="N2103" i="1"/>
  <c r="M2103" i="1"/>
  <c r="L2104" i="1"/>
  <c r="P2104" i="1"/>
  <c r="Q2104" i="1" s="1"/>
  <c r="S2104" i="1"/>
  <c r="T2104" i="1" s="1"/>
  <c r="N2104" i="1"/>
  <c r="M2104" i="1"/>
  <c r="L2105" i="1"/>
  <c r="P2105" i="1"/>
  <c r="Q2105" i="1" s="1"/>
  <c r="S2105" i="1"/>
  <c r="T2105" i="1" s="1"/>
  <c r="N2105" i="1"/>
  <c r="M2105" i="1"/>
  <c r="L2106" i="1"/>
  <c r="P2106" i="1"/>
  <c r="Q2106" i="1" s="1"/>
  <c r="S2106" i="1"/>
  <c r="T2106" i="1" s="1"/>
  <c r="N2106" i="1"/>
  <c r="M2106" i="1"/>
  <c r="L2107" i="1"/>
  <c r="S2107" i="1"/>
  <c r="T2107" i="1" s="1"/>
  <c r="N2107" i="1"/>
  <c r="M2107" i="1"/>
  <c r="L2108" i="1"/>
  <c r="P2108" i="1"/>
  <c r="Q2108" i="1" s="1"/>
  <c r="S2108" i="1"/>
  <c r="T2108" i="1" s="1"/>
  <c r="N2108" i="1"/>
  <c r="M2108" i="1"/>
  <c r="L2109" i="1"/>
  <c r="P2109" i="1"/>
  <c r="Q2109" i="1" s="1"/>
  <c r="S2109" i="1"/>
  <c r="T2109" i="1" s="1"/>
  <c r="N2109" i="1"/>
  <c r="M2109" i="1"/>
  <c r="L2110" i="1"/>
  <c r="P2110" i="1"/>
  <c r="Q2110" i="1" s="1"/>
  <c r="S2110" i="1"/>
  <c r="T2110" i="1" s="1"/>
  <c r="N2110" i="1"/>
  <c r="M2110" i="1"/>
  <c r="L2111" i="1"/>
  <c r="P2111" i="1"/>
  <c r="Q2111" i="1" s="1"/>
  <c r="S2111" i="1"/>
  <c r="T2111" i="1" s="1"/>
  <c r="N2111" i="1"/>
  <c r="M2111" i="1"/>
  <c r="L2112" i="1"/>
  <c r="P2112" i="1"/>
  <c r="Q2112" i="1" s="1"/>
  <c r="S2112" i="1"/>
  <c r="T2112" i="1" s="1"/>
  <c r="N2112" i="1"/>
  <c r="M2112" i="1"/>
  <c r="L2113" i="1"/>
  <c r="P2113" i="1"/>
  <c r="Q2113" i="1" s="1"/>
  <c r="S2113" i="1"/>
  <c r="T2113" i="1" s="1"/>
  <c r="N2113" i="1"/>
  <c r="M2113" i="1"/>
  <c r="L2114" i="1"/>
  <c r="P2114" i="1"/>
  <c r="Q2114" i="1" s="1"/>
  <c r="S2114" i="1"/>
  <c r="T2114" i="1" s="1"/>
  <c r="N2114" i="1"/>
  <c r="M2114" i="1"/>
  <c r="L2115" i="1"/>
  <c r="S2115" i="1"/>
  <c r="T2115" i="1" s="1"/>
  <c r="N2115" i="1"/>
  <c r="M2115" i="1"/>
  <c r="L2116" i="1"/>
  <c r="P2116" i="1"/>
  <c r="Q2116" i="1" s="1"/>
  <c r="S2116" i="1"/>
  <c r="T2116" i="1" s="1"/>
  <c r="N2116" i="1"/>
  <c r="M2116" i="1"/>
  <c r="L2117" i="1"/>
  <c r="P2117" i="1"/>
  <c r="Q2117" i="1" s="1"/>
  <c r="S2117" i="1"/>
  <c r="T2117" i="1" s="1"/>
  <c r="N2117" i="1"/>
  <c r="M2117" i="1"/>
  <c r="L2118" i="1"/>
  <c r="P2118" i="1"/>
  <c r="Q2118" i="1" s="1"/>
  <c r="S2118" i="1"/>
  <c r="T2118" i="1" s="1"/>
  <c r="N2118" i="1"/>
  <c r="M2118" i="1"/>
  <c r="L2119" i="1"/>
  <c r="P2119" i="1"/>
  <c r="Q2119" i="1" s="1"/>
  <c r="S2119" i="1"/>
  <c r="T2119" i="1" s="1"/>
  <c r="N2119" i="1"/>
  <c r="M2119" i="1"/>
  <c r="L2120" i="1"/>
  <c r="P2120" i="1"/>
  <c r="Q2120" i="1" s="1"/>
  <c r="S2120" i="1"/>
  <c r="T2120" i="1" s="1"/>
  <c r="N2120" i="1"/>
  <c r="M2120" i="1"/>
  <c r="L2121" i="1"/>
  <c r="P2121" i="1"/>
  <c r="Q2121" i="1" s="1"/>
  <c r="S2121" i="1"/>
  <c r="T2121" i="1" s="1"/>
  <c r="N2121" i="1"/>
  <c r="M2121" i="1"/>
  <c r="L2122" i="1"/>
  <c r="P2122" i="1"/>
  <c r="Q2122" i="1" s="1"/>
  <c r="S2122" i="1"/>
  <c r="T2122" i="1" s="1"/>
  <c r="N2122" i="1"/>
  <c r="M2122" i="1"/>
  <c r="L2123" i="1"/>
  <c r="S2123" i="1"/>
  <c r="T2123" i="1" s="1"/>
  <c r="N2123" i="1"/>
  <c r="M2123" i="1"/>
  <c r="L2124" i="1"/>
  <c r="P2124" i="1"/>
  <c r="Q2124" i="1" s="1"/>
  <c r="S2124" i="1"/>
  <c r="T2124" i="1" s="1"/>
  <c r="N2124" i="1"/>
  <c r="M2124" i="1"/>
  <c r="L2125" i="1"/>
  <c r="P2125" i="1"/>
  <c r="Q2125" i="1" s="1"/>
  <c r="S2125" i="1"/>
  <c r="T2125" i="1" s="1"/>
  <c r="N2125" i="1"/>
  <c r="M2125" i="1"/>
  <c r="L2126" i="1"/>
  <c r="P2126" i="1"/>
  <c r="Q2126" i="1" s="1"/>
  <c r="S2126" i="1"/>
  <c r="T2126" i="1" s="1"/>
  <c r="N2126" i="1"/>
  <c r="M2126" i="1"/>
  <c r="L2127" i="1"/>
  <c r="P2127" i="1"/>
  <c r="Q2127" i="1" s="1"/>
  <c r="S2127" i="1"/>
  <c r="T2127" i="1" s="1"/>
  <c r="N2127" i="1"/>
  <c r="M2127" i="1"/>
  <c r="L2128" i="1"/>
  <c r="P2128" i="1"/>
  <c r="Q2128" i="1" s="1"/>
  <c r="S2128" i="1"/>
  <c r="T2128" i="1" s="1"/>
  <c r="N2128" i="1"/>
  <c r="M2128" i="1"/>
  <c r="L2129" i="1"/>
  <c r="P2129" i="1"/>
  <c r="Q2129" i="1" s="1"/>
  <c r="S2129" i="1"/>
  <c r="T2129" i="1" s="1"/>
  <c r="N2129" i="1"/>
  <c r="M2129" i="1"/>
  <c r="L2130" i="1"/>
  <c r="P2130" i="1"/>
  <c r="Q2130" i="1" s="1"/>
  <c r="S2130" i="1"/>
  <c r="T2130" i="1" s="1"/>
  <c r="N2130" i="1"/>
  <c r="M2130" i="1"/>
  <c r="L2131" i="1"/>
  <c r="S2131" i="1"/>
  <c r="T2131" i="1" s="1"/>
  <c r="N2131" i="1"/>
  <c r="M2131" i="1"/>
  <c r="L2132" i="1"/>
  <c r="P2132" i="1"/>
  <c r="Q2132" i="1" s="1"/>
  <c r="S2132" i="1"/>
  <c r="T2132" i="1" s="1"/>
  <c r="N2132" i="1"/>
  <c r="M2132" i="1"/>
  <c r="L2133" i="1"/>
  <c r="P2133" i="1"/>
  <c r="Q2133" i="1" s="1"/>
  <c r="S2133" i="1"/>
  <c r="T2133" i="1" s="1"/>
  <c r="N2133" i="1"/>
  <c r="M2133" i="1"/>
  <c r="L2134" i="1"/>
  <c r="P2134" i="1"/>
  <c r="Q2134" i="1" s="1"/>
  <c r="S2134" i="1"/>
  <c r="T2134" i="1" s="1"/>
  <c r="N2134" i="1"/>
  <c r="M2134" i="1"/>
  <c r="L2135" i="1"/>
  <c r="P2135" i="1"/>
  <c r="Q2135" i="1" s="1"/>
  <c r="S2135" i="1"/>
  <c r="T2135" i="1" s="1"/>
  <c r="N2135" i="1"/>
  <c r="M2135" i="1"/>
  <c r="L2136" i="1"/>
  <c r="P2136" i="1"/>
  <c r="Q2136" i="1" s="1"/>
  <c r="S2136" i="1"/>
  <c r="T2136" i="1" s="1"/>
  <c r="N2136" i="1"/>
  <c r="M2136" i="1"/>
  <c r="L2137" i="1"/>
  <c r="P2137" i="1"/>
  <c r="Q2137" i="1" s="1"/>
  <c r="S2137" i="1"/>
  <c r="T2137" i="1" s="1"/>
  <c r="N2137" i="1"/>
  <c r="M2137" i="1"/>
  <c r="L2138" i="1"/>
  <c r="P2138" i="1"/>
  <c r="Q2138" i="1" s="1"/>
  <c r="S2138" i="1"/>
  <c r="T2138" i="1" s="1"/>
  <c r="N2138" i="1"/>
  <c r="M2138" i="1"/>
  <c r="L2139" i="1"/>
  <c r="S2139" i="1"/>
  <c r="T2139" i="1" s="1"/>
  <c r="N2139" i="1"/>
  <c r="M2139" i="1"/>
  <c r="L2140" i="1"/>
  <c r="P2140" i="1"/>
  <c r="Q2140" i="1" s="1"/>
  <c r="S2140" i="1"/>
  <c r="T2140" i="1" s="1"/>
  <c r="N2140" i="1"/>
  <c r="M2140" i="1"/>
  <c r="L2141" i="1"/>
  <c r="P2141" i="1"/>
  <c r="Q2141" i="1" s="1"/>
  <c r="S2141" i="1"/>
  <c r="T2141" i="1" s="1"/>
  <c r="N2141" i="1"/>
  <c r="M2141" i="1"/>
  <c r="L2142" i="1"/>
  <c r="P2142" i="1"/>
  <c r="Q2142" i="1" s="1"/>
  <c r="S2142" i="1"/>
  <c r="T2142" i="1" s="1"/>
  <c r="N2142" i="1"/>
  <c r="M2142" i="1"/>
  <c r="L2143" i="1"/>
  <c r="P2143" i="1"/>
  <c r="Q2143" i="1" s="1"/>
  <c r="S2143" i="1"/>
  <c r="T2143" i="1" s="1"/>
  <c r="N2143" i="1"/>
  <c r="M2143" i="1"/>
  <c r="L2144" i="1"/>
  <c r="P2144" i="1"/>
  <c r="Q2144" i="1" s="1"/>
  <c r="S2144" i="1"/>
  <c r="T2144" i="1" s="1"/>
  <c r="N2144" i="1"/>
  <c r="M2144" i="1"/>
  <c r="L2145" i="1"/>
  <c r="P2145" i="1"/>
  <c r="Q2145" i="1" s="1"/>
  <c r="S2145" i="1"/>
  <c r="T2145" i="1" s="1"/>
  <c r="N2145" i="1"/>
  <c r="M2145" i="1"/>
  <c r="L2146" i="1"/>
  <c r="P2146" i="1"/>
  <c r="Q2146" i="1" s="1"/>
  <c r="S2146" i="1"/>
  <c r="T2146" i="1" s="1"/>
  <c r="N2146" i="1"/>
  <c r="M2146" i="1"/>
  <c r="L2147" i="1"/>
  <c r="S2147" i="1"/>
  <c r="T2147" i="1" s="1"/>
  <c r="N2147" i="1"/>
  <c r="M2147" i="1"/>
  <c r="L2148" i="1"/>
  <c r="P2148" i="1"/>
  <c r="Q2148" i="1" s="1"/>
  <c r="S2148" i="1"/>
  <c r="T2148" i="1" s="1"/>
  <c r="N2148" i="1"/>
  <c r="M2148" i="1"/>
  <c r="L2149" i="1"/>
  <c r="P2149" i="1"/>
  <c r="Q2149" i="1" s="1"/>
  <c r="S2149" i="1"/>
  <c r="T2149" i="1" s="1"/>
  <c r="N2149" i="1"/>
  <c r="M2149" i="1"/>
  <c r="L2150" i="1"/>
  <c r="P2150" i="1"/>
  <c r="Q2150" i="1" s="1"/>
  <c r="S2150" i="1"/>
  <c r="T2150" i="1" s="1"/>
  <c r="N2150" i="1"/>
  <c r="M2150" i="1"/>
  <c r="L2151" i="1"/>
  <c r="P2151" i="1"/>
  <c r="Q2151" i="1" s="1"/>
  <c r="S2151" i="1"/>
  <c r="T2151" i="1" s="1"/>
  <c r="N2151" i="1"/>
  <c r="M2151" i="1"/>
  <c r="L2152" i="1"/>
  <c r="P2152" i="1"/>
  <c r="Q2152" i="1" s="1"/>
  <c r="S2152" i="1"/>
  <c r="T2152" i="1" s="1"/>
  <c r="N2152" i="1"/>
  <c r="M2152" i="1"/>
  <c r="L2153" i="1"/>
  <c r="P2153" i="1"/>
  <c r="Q2153" i="1" s="1"/>
  <c r="S2153" i="1"/>
  <c r="T2153" i="1" s="1"/>
  <c r="N2153" i="1"/>
  <c r="M2153" i="1"/>
  <c r="L2154" i="1"/>
  <c r="P2154" i="1"/>
  <c r="Q2154" i="1" s="1"/>
  <c r="S2154" i="1"/>
  <c r="T2154" i="1" s="1"/>
  <c r="N2154" i="1"/>
  <c r="M2154" i="1"/>
  <c r="L2155" i="1"/>
  <c r="S2155" i="1"/>
  <c r="T2155" i="1" s="1"/>
  <c r="N2155" i="1"/>
  <c r="M2155" i="1"/>
  <c r="L2156" i="1"/>
  <c r="P2156" i="1"/>
  <c r="Q2156" i="1" s="1"/>
  <c r="S2156" i="1"/>
  <c r="T2156" i="1" s="1"/>
  <c r="N2156" i="1"/>
  <c r="M2156" i="1"/>
  <c r="L2157" i="1"/>
  <c r="P2157" i="1"/>
  <c r="Q2157" i="1" s="1"/>
  <c r="S2157" i="1"/>
  <c r="T2157" i="1" s="1"/>
  <c r="N2157" i="1"/>
  <c r="M2157" i="1"/>
  <c r="L2158" i="1"/>
  <c r="P2158" i="1"/>
  <c r="Q2158" i="1" s="1"/>
  <c r="S2158" i="1"/>
  <c r="T2158" i="1" s="1"/>
  <c r="N2158" i="1"/>
  <c r="M2158" i="1"/>
  <c r="L2159" i="1"/>
  <c r="P2159" i="1"/>
  <c r="Q2159" i="1" s="1"/>
  <c r="S2159" i="1"/>
  <c r="T2159" i="1" s="1"/>
  <c r="N2159" i="1"/>
  <c r="M2159" i="1"/>
  <c r="L2160" i="1"/>
  <c r="P2160" i="1"/>
  <c r="Q2160" i="1" s="1"/>
  <c r="S2160" i="1"/>
  <c r="T2160" i="1" s="1"/>
  <c r="N2160" i="1"/>
  <c r="M2160" i="1"/>
  <c r="L2161" i="1"/>
  <c r="P2161" i="1"/>
  <c r="Q2161" i="1" s="1"/>
  <c r="S2161" i="1"/>
  <c r="T2161" i="1" s="1"/>
  <c r="N2161" i="1"/>
  <c r="M2161" i="1"/>
  <c r="L2162" i="1"/>
  <c r="P2162" i="1"/>
  <c r="Q2162" i="1" s="1"/>
  <c r="S2162" i="1"/>
  <c r="T2162" i="1" s="1"/>
  <c r="N2162" i="1"/>
  <c r="M2162" i="1"/>
  <c r="L2163" i="1"/>
  <c r="S2163" i="1"/>
  <c r="T2163" i="1" s="1"/>
  <c r="N2163" i="1"/>
  <c r="M2163" i="1"/>
  <c r="L2164" i="1"/>
  <c r="P2164" i="1"/>
  <c r="Q2164" i="1" s="1"/>
  <c r="S2164" i="1"/>
  <c r="T2164" i="1" s="1"/>
  <c r="N2164" i="1"/>
  <c r="M2164" i="1"/>
  <c r="L2165" i="1"/>
  <c r="P2165" i="1"/>
  <c r="Q2165" i="1" s="1"/>
  <c r="S2165" i="1"/>
  <c r="T2165" i="1" s="1"/>
  <c r="N2165" i="1"/>
  <c r="M2165" i="1"/>
  <c r="L2166" i="1"/>
  <c r="P2166" i="1"/>
  <c r="Q2166" i="1" s="1"/>
  <c r="S2166" i="1"/>
  <c r="T2166" i="1" s="1"/>
  <c r="N2166" i="1"/>
  <c r="M2166" i="1"/>
  <c r="L2167" i="1"/>
  <c r="P2167" i="1"/>
  <c r="Q2167" i="1" s="1"/>
  <c r="S2167" i="1"/>
  <c r="T2167" i="1" s="1"/>
  <c r="N2167" i="1"/>
  <c r="M2167" i="1"/>
  <c r="L2168" i="1"/>
  <c r="P2168" i="1"/>
  <c r="Q2168" i="1" s="1"/>
  <c r="S2168" i="1"/>
  <c r="T2168" i="1" s="1"/>
  <c r="N2168" i="1"/>
  <c r="M2168" i="1"/>
  <c r="L2169" i="1"/>
  <c r="P2169" i="1"/>
  <c r="Q2169" i="1" s="1"/>
  <c r="S2169" i="1"/>
  <c r="T2169" i="1" s="1"/>
  <c r="N2169" i="1"/>
  <c r="M2169" i="1"/>
  <c r="L2170" i="1"/>
  <c r="P2170" i="1"/>
  <c r="Q2170" i="1" s="1"/>
  <c r="S2170" i="1"/>
  <c r="T2170" i="1" s="1"/>
  <c r="N2170" i="1"/>
  <c r="M2170" i="1"/>
  <c r="L2171" i="1"/>
  <c r="S2171" i="1"/>
  <c r="T2171" i="1" s="1"/>
  <c r="N2171" i="1"/>
  <c r="M2171" i="1"/>
  <c r="L2172" i="1"/>
  <c r="P2172" i="1"/>
  <c r="Q2172" i="1" s="1"/>
  <c r="S2172" i="1"/>
  <c r="T2172" i="1" s="1"/>
  <c r="N2172" i="1"/>
  <c r="M2172" i="1"/>
  <c r="L2173" i="1"/>
  <c r="P2173" i="1"/>
  <c r="Q2173" i="1" s="1"/>
  <c r="S2173" i="1"/>
  <c r="T2173" i="1" s="1"/>
  <c r="N2173" i="1"/>
  <c r="M2173" i="1"/>
  <c r="L2174" i="1"/>
  <c r="P2174" i="1"/>
  <c r="Q2174" i="1" s="1"/>
  <c r="S2174" i="1"/>
  <c r="T2174" i="1" s="1"/>
  <c r="N2174" i="1"/>
  <c r="M2174" i="1"/>
  <c r="L2175" i="1"/>
  <c r="P2175" i="1"/>
  <c r="Q2175" i="1" s="1"/>
  <c r="S2175" i="1"/>
  <c r="T2175" i="1" s="1"/>
  <c r="N2175" i="1"/>
  <c r="M2175" i="1"/>
  <c r="L2176" i="1"/>
  <c r="P2176" i="1"/>
  <c r="Q2176" i="1" s="1"/>
  <c r="S2176" i="1"/>
  <c r="T2176" i="1" s="1"/>
  <c r="N2176" i="1"/>
  <c r="M2176" i="1"/>
  <c r="L2177" i="1"/>
  <c r="P2177" i="1"/>
  <c r="Q2177" i="1" s="1"/>
  <c r="M2177" i="1"/>
  <c r="S2177" i="1"/>
  <c r="T2177" i="1" s="1"/>
  <c r="N2177" i="1"/>
  <c r="R2183" i="1"/>
  <c r="O2183" i="1"/>
  <c r="U2183" i="1"/>
  <c r="V2183" i="1"/>
  <c r="R2191" i="1"/>
  <c r="O2191" i="1"/>
  <c r="U2191" i="1"/>
  <c r="V2191" i="1"/>
  <c r="R2199" i="1"/>
  <c r="O2199" i="1"/>
  <c r="U2199" i="1"/>
  <c r="V2199" i="1"/>
  <c r="R2207" i="1"/>
  <c r="O2207" i="1"/>
  <c r="U2207" i="1"/>
  <c r="V2207" i="1"/>
  <c r="R2215" i="1"/>
  <c r="O2215" i="1"/>
  <c r="U2215" i="1"/>
  <c r="V2215" i="1"/>
  <c r="R2223" i="1"/>
  <c r="O2223" i="1"/>
  <c r="U2223" i="1"/>
  <c r="V2223" i="1"/>
  <c r="L1966" i="1"/>
  <c r="N1966" i="1"/>
  <c r="M1966" i="1"/>
  <c r="S1966" i="1"/>
  <c r="T1966" i="1" s="1"/>
  <c r="P1966" i="1"/>
  <c r="Q1966" i="1" s="1"/>
  <c r="V1966" i="1"/>
  <c r="U1966" i="1"/>
  <c r="L1974" i="1"/>
  <c r="N1974" i="1"/>
  <c r="M1974" i="1"/>
  <c r="S1974" i="1"/>
  <c r="T1974" i="1" s="1"/>
  <c r="P1974" i="1"/>
  <c r="Q1974" i="1" s="1"/>
  <c r="V1974" i="1"/>
  <c r="U1974" i="1"/>
  <c r="L1982" i="1"/>
  <c r="N1982" i="1"/>
  <c r="M1982" i="1"/>
  <c r="S1982" i="1"/>
  <c r="T1982" i="1" s="1"/>
  <c r="P1982" i="1"/>
  <c r="Q1982" i="1" s="1"/>
  <c r="V1982" i="1"/>
  <c r="U1982" i="1"/>
  <c r="L1990" i="1"/>
  <c r="N1990" i="1"/>
  <c r="M1990" i="1"/>
  <c r="S1990" i="1"/>
  <c r="T1990" i="1" s="1"/>
  <c r="P1990" i="1"/>
  <c r="Q1990" i="1" s="1"/>
  <c r="V1990" i="1"/>
  <c r="U1990" i="1"/>
  <c r="L1998" i="1"/>
  <c r="N1998" i="1"/>
  <c r="M1998" i="1"/>
  <c r="S1998" i="1"/>
  <c r="T1998" i="1" s="1"/>
  <c r="P1998" i="1"/>
  <c r="Q1998" i="1" s="1"/>
  <c r="V1998" i="1"/>
  <c r="U1998" i="1"/>
  <c r="L2006" i="1"/>
  <c r="N2006" i="1"/>
  <c r="M2006" i="1"/>
  <c r="S2006" i="1"/>
  <c r="T2006" i="1" s="1"/>
  <c r="P2006" i="1"/>
  <c r="Q2006" i="1" s="1"/>
  <c r="V2006" i="1"/>
  <c r="U2006" i="1"/>
  <c r="R2180" i="1"/>
  <c r="S2180" i="1" s="1"/>
  <c r="T2180" i="1" s="1"/>
  <c r="O2180" i="1"/>
  <c r="P2180" i="1" s="1"/>
  <c r="Q2180" i="1" s="1"/>
  <c r="U2180" i="1"/>
  <c r="V2180" i="1"/>
  <c r="R2188" i="1"/>
  <c r="O2188" i="1"/>
  <c r="U2188" i="1"/>
  <c r="V2188" i="1"/>
  <c r="R2196" i="1"/>
  <c r="S2196" i="1" s="1"/>
  <c r="T2196" i="1" s="1"/>
  <c r="O2196" i="1"/>
  <c r="P2196" i="1" s="1"/>
  <c r="Q2196" i="1" s="1"/>
  <c r="U2196" i="1"/>
  <c r="V2196" i="1"/>
  <c r="R2204" i="1"/>
  <c r="O2204" i="1"/>
  <c r="U2204" i="1"/>
  <c r="V2204" i="1"/>
  <c r="R2212" i="1"/>
  <c r="S2212" i="1" s="1"/>
  <c r="T2212" i="1" s="1"/>
  <c r="O2212" i="1"/>
  <c r="U2212" i="1"/>
  <c r="V2212" i="1"/>
  <c r="R2220" i="1"/>
  <c r="O2220" i="1"/>
  <c r="U2220" i="1"/>
  <c r="V2220" i="1"/>
  <c r="R2228" i="1"/>
  <c r="S2228" i="1" s="1"/>
  <c r="T2228" i="1" s="1"/>
  <c r="O2228" i="1"/>
  <c r="U2228" i="1"/>
  <c r="V2228" i="1"/>
  <c r="R2232" i="1"/>
  <c r="O2232" i="1"/>
  <c r="V2233" i="1"/>
  <c r="U2233" i="1"/>
  <c r="R2236" i="1"/>
  <c r="S2236" i="1" s="1"/>
  <c r="T2236" i="1" s="1"/>
  <c r="O2236" i="1"/>
  <c r="V2237" i="1"/>
  <c r="U2237" i="1"/>
  <c r="L2178" i="1"/>
  <c r="P2178" i="1"/>
  <c r="Q2178" i="1" s="1"/>
  <c r="M2178" i="1"/>
  <c r="S2178" i="1"/>
  <c r="T2178" i="1" s="1"/>
  <c r="N2178" i="1"/>
  <c r="L2179" i="1"/>
  <c r="P2179" i="1"/>
  <c r="Q2179" i="1" s="1"/>
  <c r="M2179" i="1"/>
  <c r="N2179" i="1"/>
  <c r="S2179" i="1"/>
  <c r="T2179" i="1" s="1"/>
  <c r="L2180" i="1"/>
  <c r="M2180" i="1"/>
  <c r="N2180" i="1"/>
  <c r="L2181" i="1"/>
  <c r="P2181" i="1"/>
  <c r="Q2181" i="1" s="1"/>
  <c r="M2181" i="1"/>
  <c r="N2181" i="1"/>
  <c r="S2181" i="1"/>
  <c r="T2181" i="1" s="1"/>
  <c r="L2182" i="1"/>
  <c r="P2182" i="1"/>
  <c r="Q2182" i="1" s="1"/>
  <c r="M2182" i="1"/>
  <c r="S2182" i="1"/>
  <c r="T2182" i="1" s="1"/>
  <c r="N2182" i="1"/>
  <c r="L2183" i="1"/>
  <c r="P2183" i="1"/>
  <c r="Q2183" i="1" s="1"/>
  <c r="M2183" i="1"/>
  <c r="S2183" i="1"/>
  <c r="T2183" i="1" s="1"/>
  <c r="N2183" i="1"/>
  <c r="L2184" i="1"/>
  <c r="P2184" i="1"/>
  <c r="Q2184" i="1" s="1"/>
  <c r="M2184" i="1"/>
  <c r="N2184" i="1"/>
  <c r="S2184" i="1"/>
  <c r="T2184" i="1" s="1"/>
  <c r="L2185" i="1"/>
  <c r="P2185" i="1"/>
  <c r="Q2185" i="1" s="1"/>
  <c r="M2185" i="1"/>
  <c r="S2185" i="1"/>
  <c r="T2185" i="1" s="1"/>
  <c r="N2185" i="1"/>
  <c r="L2186" i="1"/>
  <c r="P2186" i="1"/>
  <c r="Q2186" i="1" s="1"/>
  <c r="M2186" i="1"/>
  <c r="S2186" i="1"/>
  <c r="T2186" i="1" s="1"/>
  <c r="N2186" i="1"/>
  <c r="L2187" i="1"/>
  <c r="P2187" i="1"/>
  <c r="Q2187" i="1" s="1"/>
  <c r="M2187" i="1"/>
  <c r="N2187" i="1"/>
  <c r="S2187" i="1"/>
  <c r="T2187" i="1" s="1"/>
  <c r="L2188" i="1"/>
  <c r="P2188" i="1"/>
  <c r="Q2188" i="1" s="1"/>
  <c r="M2188" i="1"/>
  <c r="S2188" i="1"/>
  <c r="T2188" i="1" s="1"/>
  <c r="N2188" i="1"/>
  <c r="L2189" i="1"/>
  <c r="P2189" i="1"/>
  <c r="Q2189" i="1" s="1"/>
  <c r="M2189" i="1"/>
  <c r="N2189" i="1"/>
  <c r="S2189" i="1"/>
  <c r="T2189" i="1" s="1"/>
  <c r="L2190" i="1"/>
  <c r="P2190" i="1"/>
  <c r="Q2190" i="1" s="1"/>
  <c r="M2190" i="1"/>
  <c r="S2190" i="1"/>
  <c r="T2190" i="1" s="1"/>
  <c r="N2190" i="1"/>
  <c r="L2191" i="1"/>
  <c r="P2191" i="1"/>
  <c r="Q2191" i="1" s="1"/>
  <c r="M2191" i="1"/>
  <c r="S2191" i="1"/>
  <c r="T2191" i="1" s="1"/>
  <c r="N2191" i="1"/>
  <c r="L2192" i="1"/>
  <c r="P2192" i="1"/>
  <c r="Q2192" i="1" s="1"/>
  <c r="M2192" i="1"/>
  <c r="N2192" i="1"/>
  <c r="S2192" i="1"/>
  <c r="T2192" i="1" s="1"/>
  <c r="L2193" i="1"/>
  <c r="P2193" i="1"/>
  <c r="Q2193" i="1" s="1"/>
  <c r="M2193" i="1"/>
  <c r="S2193" i="1"/>
  <c r="T2193" i="1" s="1"/>
  <c r="N2193" i="1"/>
  <c r="L2194" i="1"/>
  <c r="P2194" i="1"/>
  <c r="Q2194" i="1" s="1"/>
  <c r="M2194" i="1"/>
  <c r="S2194" i="1"/>
  <c r="T2194" i="1" s="1"/>
  <c r="N2194" i="1"/>
  <c r="L2195" i="1"/>
  <c r="P2195" i="1"/>
  <c r="Q2195" i="1" s="1"/>
  <c r="M2195" i="1"/>
  <c r="N2195" i="1"/>
  <c r="S2195" i="1"/>
  <c r="T2195" i="1" s="1"/>
  <c r="L2196" i="1"/>
  <c r="M2196" i="1"/>
  <c r="N2196" i="1"/>
  <c r="L2197" i="1"/>
  <c r="P2197" i="1"/>
  <c r="Q2197" i="1" s="1"/>
  <c r="M2197" i="1"/>
  <c r="N2197" i="1"/>
  <c r="S2197" i="1"/>
  <c r="T2197" i="1" s="1"/>
  <c r="L2198" i="1"/>
  <c r="P2198" i="1"/>
  <c r="Q2198" i="1" s="1"/>
  <c r="M2198" i="1"/>
  <c r="S2198" i="1"/>
  <c r="T2198" i="1" s="1"/>
  <c r="N2198" i="1"/>
  <c r="L2199" i="1"/>
  <c r="P2199" i="1"/>
  <c r="Q2199" i="1" s="1"/>
  <c r="M2199" i="1"/>
  <c r="S2199" i="1"/>
  <c r="T2199" i="1" s="1"/>
  <c r="N2199" i="1"/>
  <c r="L2200" i="1"/>
  <c r="P2200" i="1"/>
  <c r="Q2200" i="1" s="1"/>
  <c r="M2200" i="1"/>
  <c r="N2200" i="1"/>
  <c r="S2200" i="1"/>
  <c r="T2200" i="1" s="1"/>
  <c r="L2201" i="1"/>
  <c r="P2201" i="1"/>
  <c r="Q2201" i="1" s="1"/>
  <c r="M2201" i="1"/>
  <c r="S2201" i="1"/>
  <c r="T2201" i="1" s="1"/>
  <c r="N2201" i="1"/>
  <c r="L2202" i="1"/>
  <c r="P2202" i="1"/>
  <c r="Q2202" i="1" s="1"/>
  <c r="M2202" i="1"/>
  <c r="S2202" i="1"/>
  <c r="T2202" i="1" s="1"/>
  <c r="N2202" i="1"/>
  <c r="L2203" i="1"/>
  <c r="P2203" i="1"/>
  <c r="Q2203" i="1" s="1"/>
  <c r="M2203" i="1"/>
  <c r="N2203" i="1"/>
  <c r="S2203" i="1"/>
  <c r="T2203" i="1" s="1"/>
  <c r="L2204" i="1"/>
  <c r="P2204" i="1"/>
  <c r="Q2204" i="1" s="1"/>
  <c r="M2204" i="1"/>
  <c r="S2204" i="1"/>
  <c r="T2204" i="1" s="1"/>
  <c r="N2204" i="1"/>
  <c r="L2205" i="1"/>
  <c r="P2205" i="1"/>
  <c r="Q2205" i="1" s="1"/>
  <c r="M2205" i="1"/>
  <c r="N2205" i="1"/>
  <c r="S2205" i="1"/>
  <c r="T2205" i="1" s="1"/>
  <c r="L2206" i="1"/>
  <c r="P2206" i="1"/>
  <c r="Q2206" i="1" s="1"/>
  <c r="M2206" i="1"/>
  <c r="S2206" i="1"/>
  <c r="T2206" i="1" s="1"/>
  <c r="N2206" i="1"/>
  <c r="L2207" i="1"/>
  <c r="P2207" i="1"/>
  <c r="Q2207" i="1" s="1"/>
  <c r="M2207" i="1"/>
  <c r="S2207" i="1"/>
  <c r="T2207" i="1" s="1"/>
  <c r="N2207" i="1"/>
  <c r="L2208" i="1"/>
  <c r="P2208" i="1"/>
  <c r="Q2208" i="1" s="1"/>
  <c r="M2208" i="1"/>
  <c r="N2208" i="1"/>
  <c r="S2208" i="1"/>
  <c r="T2208" i="1" s="1"/>
  <c r="L2209" i="1"/>
  <c r="P2209" i="1"/>
  <c r="Q2209" i="1" s="1"/>
  <c r="M2209" i="1"/>
  <c r="S2209" i="1"/>
  <c r="T2209" i="1" s="1"/>
  <c r="N2209" i="1"/>
  <c r="L2210" i="1"/>
  <c r="P2210" i="1"/>
  <c r="Q2210" i="1" s="1"/>
  <c r="M2210" i="1"/>
  <c r="S2210" i="1"/>
  <c r="T2210" i="1" s="1"/>
  <c r="N2210" i="1"/>
  <c r="L2211" i="1"/>
  <c r="P2211" i="1"/>
  <c r="Q2211" i="1" s="1"/>
  <c r="M2211" i="1"/>
  <c r="N2211" i="1"/>
  <c r="S2211" i="1"/>
  <c r="T2211" i="1" s="1"/>
  <c r="L2212" i="1"/>
  <c r="P2212" i="1"/>
  <c r="Q2212" i="1" s="1"/>
  <c r="M2212" i="1"/>
  <c r="N2212" i="1"/>
  <c r="L2213" i="1"/>
  <c r="P2213" i="1"/>
  <c r="Q2213" i="1" s="1"/>
  <c r="M2213" i="1"/>
  <c r="N2213" i="1"/>
  <c r="S2213" i="1"/>
  <c r="T2213" i="1" s="1"/>
  <c r="L2214" i="1"/>
  <c r="P2214" i="1"/>
  <c r="Q2214" i="1" s="1"/>
  <c r="M2214" i="1"/>
  <c r="S2214" i="1"/>
  <c r="T2214" i="1" s="1"/>
  <c r="N2214" i="1"/>
  <c r="L2215" i="1"/>
  <c r="P2215" i="1"/>
  <c r="Q2215" i="1" s="1"/>
  <c r="M2215" i="1"/>
  <c r="S2215" i="1"/>
  <c r="T2215" i="1" s="1"/>
  <c r="N2215" i="1"/>
  <c r="L2216" i="1"/>
  <c r="P2216" i="1"/>
  <c r="Q2216" i="1" s="1"/>
  <c r="M2216" i="1"/>
  <c r="N2216" i="1"/>
  <c r="S2216" i="1"/>
  <c r="T2216" i="1" s="1"/>
  <c r="L2217" i="1"/>
  <c r="P2217" i="1"/>
  <c r="Q2217" i="1" s="1"/>
  <c r="M2217" i="1"/>
  <c r="S2217" i="1"/>
  <c r="T2217" i="1" s="1"/>
  <c r="N2217" i="1"/>
  <c r="L2218" i="1"/>
  <c r="P2218" i="1"/>
  <c r="Q2218" i="1" s="1"/>
  <c r="M2218" i="1"/>
  <c r="S2218" i="1"/>
  <c r="T2218" i="1" s="1"/>
  <c r="N2218" i="1"/>
  <c r="L2219" i="1"/>
  <c r="P2219" i="1"/>
  <c r="Q2219" i="1" s="1"/>
  <c r="M2219" i="1"/>
  <c r="N2219" i="1"/>
  <c r="S2219" i="1"/>
  <c r="T2219" i="1" s="1"/>
  <c r="L2220" i="1"/>
  <c r="P2220" i="1"/>
  <c r="Q2220" i="1" s="1"/>
  <c r="M2220" i="1"/>
  <c r="S2220" i="1"/>
  <c r="T2220" i="1" s="1"/>
  <c r="N2220" i="1"/>
  <c r="L2221" i="1"/>
  <c r="P2221" i="1"/>
  <c r="Q2221" i="1" s="1"/>
  <c r="M2221" i="1"/>
  <c r="N2221" i="1"/>
  <c r="S2221" i="1"/>
  <c r="T2221" i="1" s="1"/>
  <c r="L2222" i="1"/>
  <c r="P2222" i="1"/>
  <c r="Q2222" i="1" s="1"/>
  <c r="M2222" i="1"/>
  <c r="S2222" i="1"/>
  <c r="T2222" i="1" s="1"/>
  <c r="N2222" i="1"/>
  <c r="L2223" i="1"/>
  <c r="P2223" i="1"/>
  <c r="Q2223" i="1" s="1"/>
  <c r="M2223" i="1"/>
  <c r="S2223" i="1"/>
  <c r="T2223" i="1" s="1"/>
  <c r="N2223" i="1"/>
  <c r="L2224" i="1"/>
  <c r="P2224" i="1"/>
  <c r="Q2224" i="1" s="1"/>
  <c r="M2224" i="1"/>
  <c r="N2224" i="1"/>
  <c r="S2224" i="1"/>
  <c r="T2224" i="1" s="1"/>
  <c r="L2225" i="1"/>
  <c r="P2225" i="1"/>
  <c r="Q2225" i="1" s="1"/>
  <c r="M2225" i="1"/>
  <c r="S2225" i="1"/>
  <c r="T2225" i="1" s="1"/>
  <c r="N2225" i="1"/>
  <c r="L2226" i="1"/>
  <c r="P2226" i="1"/>
  <c r="Q2226" i="1" s="1"/>
  <c r="M2226" i="1"/>
  <c r="S2226" i="1"/>
  <c r="T2226" i="1" s="1"/>
  <c r="N2226" i="1"/>
  <c r="L2227" i="1"/>
  <c r="P2227" i="1"/>
  <c r="Q2227" i="1" s="1"/>
  <c r="M2227" i="1"/>
  <c r="N2227" i="1"/>
  <c r="S2227" i="1"/>
  <c r="T2227" i="1" s="1"/>
  <c r="L2228" i="1"/>
  <c r="P2228" i="1"/>
  <c r="Q2228" i="1" s="1"/>
  <c r="M2228" i="1"/>
  <c r="N2228" i="1"/>
  <c r="L2229" i="1"/>
  <c r="P2229" i="1"/>
  <c r="Q2229" i="1" s="1"/>
  <c r="M2229" i="1"/>
  <c r="N2229" i="1"/>
  <c r="S2229" i="1"/>
  <c r="T2229" i="1" s="1"/>
  <c r="L2230" i="1"/>
  <c r="P2230" i="1"/>
  <c r="Q2230" i="1" s="1"/>
  <c r="M2230" i="1"/>
  <c r="S2230" i="1"/>
  <c r="T2230" i="1" s="1"/>
  <c r="N2230" i="1"/>
  <c r="L2231" i="1"/>
  <c r="P2231" i="1"/>
  <c r="Q2231" i="1" s="1"/>
  <c r="N2231" i="1"/>
  <c r="M2231" i="1"/>
  <c r="S2231" i="1"/>
  <c r="T2231" i="1" s="1"/>
  <c r="L2232" i="1"/>
  <c r="P2232" i="1"/>
  <c r="Q2232" i="1" s="1"/>
  <c r="N2232" i="1"/>
  <c r="M2232" i="1"/>
  <c r="S2232" i="1"/>
  <c r="T2232" i="1" s="1"/>
  <c r="L2233" i="1"/>
  <c r="P2233" i="1"/>
  <c r="Q2233" i="1" s="1"/>
  <c r="N2233" i="1"/>
  <c r="M2233" i="1"/>
  <c r="S2233" i="1"/>
  <c r="T2233" i="1" s="1"/>
  <c r="L2234" i="1"/>
  <c r="P2234" i="1"/>
  <c r="Q2234" i="1" s="1"/>
  <c r="N2234" i="1"/>
  <c r="M2234" i="1"/>
  <c r="S2234" i="1"/>
  <c r="T2234" i="1" s="1"/>
  <c r="L2235" i="1"/>
  <c r="P2235" i="1"/>
  <c r="Q2235" i="1" s="1"/>
  <c r="N2235" i="1"/>
  <c r="M2235" i="1"/>
  <c r="S2235" i="1"/>
  <c r="T2235" i="1" s="1"/>
  <c r="L2236" i="1"/>
  <c r="P2236" i="1"/>
  <c r="Q2236" i="1" s="1"/>
  <c r="N2236" i="1"/>
  <c r="M2236" i="1"/>
  <c r="L2237" i="1"/>
  <c r="P2237" i="1"/>
  <c r="Q2237" i="1" s="1"/>
  <c r="N2237" i="1"/>
  <c r="M2237" i="1"/>
  <c r="S2237" i="1"/>
  <c r="T2237" i="1" s="1"/>
  <c r="L2238" i="1"/>
  <c r="P2238" i="1"/>
  <c r="Q2238" i="1" s="1"/>
  <c r="N2238" i="1"/>
  <c r="M2238" i="1"/>
  <c r="S2238" i="1"/>
  <c r="T2238" i="1" s="1"/>
  <c r="L2239" i="1"/>
  <c r="N2239" i="1"/>
  <c r="M2239" i="1"/>
  <c r="L2240" i="1"/>
  <c r="N2240" i="1"/>
  <c r="M2240" i="1"/>
  <c r="L2241" i="1"/>
  <c r="N2241" i="1"/>
  <c r="M2241" i="1"/>
  <c r="L2242" i="1"/>
  <c r="N2242" i="1"/>
  <c r="M2242" i="1"/>
  <c r="S2242" i="1"/>
  <c r="T2242" i="1" s="1"/>
  <c r="L2243" i="1"/>
  <c r="N2243" i="1"/>
  <c r="M2243" i="1"/>
  <c r="L2244" i="1"/>
  <c r="N2244" i="1"/>
  <c r="M2244" i="1"/>
  <c r="S2244" i="1"/>
  <c r="T2244" i="1" s="1"/>
  <c r="L2245" i="1"/>
  <c r="N2245" i="1"/>
  <c r="M2245" i="1"/>
  <c r="L2246" i="1"/>
  <c r="N2246" i="1"/>
  <c r="M2246" i="1"/>
  <c r="L2247" i="1"/>
  <c r="N2247" i="1"/>
  <c r="M2247" i="1"/>
  <c r="L2248" i="1"/>
  <c r="N2248" i="1"/>
  <c r="M2248" i="1"/>
  <c r="L2249" i="1"/>
  <c r="N2249" i="1"/>
  <c r="M2249" i="1"/>
  <c r="L2250" i="1"/>
  <c r="N2250" i="1"/>
  <c r="M2250" i="1"/>
  <c r="S2250" i="1"/>
  <c r="T2250" i="1" s="1"/>
  <c r="L2251" i="1"/>
  <c r="N2251" i="1"/>
  <c r="M2251" i="1"/>
  <c r="L2252" i="1"/>
  <c r="N2252" i="1"/>
  <c r="M2252" i="1"/>
  <c r="S2252" i="1"/>
  <c r="T2252" i="1" s="1"/>
  <c r="L2253" i="1"/>
  <c r="N2253" i="1"/>
  <c r="M2253" i="1"/>
  <c r="L2254" i="1"/>
  <c r="N2254" i="1"/>
  <c r="M2254" i="1"/>
  <c r="L2255" i="1"/>
  <c r="N2255" i="1"/>
  <c r="M2255" i="1"/>
  <c r="L2256" i="1"/>
  <c r="N2256" i="1"/>
  <c r="M2256" i="1"/>
  <c r="L2257" i="1"/>
  <c r="N2257" i="1"/>
  <c r="M2257" i="1"/>
  <c r="L2258" i="1"/>
  <c r="N2258" i="1"/>
  <c r="M2258" i="1"/>
  <c r="S2258" i="1"/>
  <c r="T2258" i="1" s="1"/>
  <c r="L2259" i="1"/>
  <c r="N2259" i="1"/>
  <c r="M2259" i="1"/>
  <c r="L2260" i="1"/>
  <c r="N2260" i="1"/>
  <c r="M2260" i="1"/>
  <c r="S2260" i="1"/>
  <c r="T2260" i="1" s="1"/>
  <c r="L2261" i="1"/>
  <c r="N2261" i="1"/>
  <c r="M2261" i="1"/>
  <c r="L2262" i="1"/>
  <c r="N2262" i="1"/>
  <c r="M2262" i="1"/>
  <c r="L2263" i="1"/>
  <c r="N2263" i="1"/>
  <c r="M2263" i="1"/>
  <c r="L2264" i="1"/>
  <c r="N2264" i="1"/>
  <c r="M2264" i="1"/>
  <c r="L2265" i="1"/>
  <c r="N2265" i="1"/>
  <c r="M2265" i="1"/>
  <c r="L2266" i="1"/>
  <c r="N2266" i="1"/>
  <c r="M2266" i="1"/>
  <c r="S2266" i="1"/>
  <c r="T2266" i="1" s="1"/>
  <c r="L2267" i="1"/>
  <c r="N2267" i="1"/>
  <c r="M2267" i="1"/>
  <c r="L2268" i="1"/>
  <c r="N2268" i="1"/>
  <c r="M2268" i="1"/>
  <c r="S2268" i="1"/>
  <c r="T2268" i="1" s="1"/>
  <c r="L2269" i="1"/>
  <c r="N2269" i="1"/>
  <c r="M2269" i="1"/>
  <c r="L2270" i="1"/>
  <c r="N2270" i="1"/>
  <c r="M2270" i="1"/>
  <c r="L2271" i="1"/>
  <c r="N2271" i="1"/>
  <c r="M2271" i="1"/>
  <c r="L2272" i="1"/>
  <c r="N2272" i="1"/>
  <c r="M2272" i="1"/>
  <c r="L2273" i="1"/>
  <c r="N2273" i="1"/>
  <c r="M2273" i="1"/>
  <c r="L2274" i="1"/>
  <c r="N2274" i="1"/>
  <c r="M2274" i="1"/>
  <c r="S2274" i="1"/>
  <c r="T2274" i="1" s="1"/>
  <c r="L2275" i="1"/>
  <c r="N2275" i="1"/>
  <c r="M2275" i="1"/>
  <c r="L2276" i="1"/>
  <c r="N2276" i="1"/>
  <c r="M2276" i="1"/>
  <c r="S2276" i="1"/>
  <c r="T2276" i="1" s="1"/>
  <c r="L2277" i="1"/>
  <c r="N2277" i="1"/>
  <c r="M2277" i="1"/>
  <c r="L2278" i="1"/>
  <c r="N2278" i="1"/>
  <c r="M2278" i="1"/>
  <c r="L2279" i="1"/>
  <c r="N2279" i="1"/>
  <c r="M2279" i="1"/>
  <c r="L2280" i="1"/>
  <c r="N2280" i="1"/>
  <c r="M2280" i="1"/>
  <c r="L2281" i="1"/>
  <c r="N2281" i="1"/>
  <c r="M2281" i="1"/>
  <c r="L2282" i="1"/>
  <c r="N2282" i="1"/>
  <c r="M2282" i="1"/>
  <c r="L2283" i="1"/>
  <c r="N2283" i="1"/>
  <c r="M2283" i="1"/>
  <c r="L2284" i="1"/>
  <c r="P2284" i="1"/>
  <c r="Q2284" i="1" s="1"/>
  <c r="N2284" i="1"/>
  <c r="M2284" i="1"/>
  <c r="L2285" i="1"/>
  <c r="N2285" i="1"/>
  <c r="M2285" i="1"/>
  <c r="L2286" i="1"/>
  <c r="P2286" i="1"/>
  <c r="Q2286" i="1" s="1"/>
  <c r="N2286" i="1"/>
  <c r="M2286" i="1"/>
  <c r="L2287" i="1"/>
  <c r="N2287" i="1"/>
  <c r="M2287" i="1"/>
  <c r="L2288" i="1"/>
  <c r="N2288" i="1"/>
  <c r="M2288" i="1"/>
  <c r="L2289" i="1"/>
  <c r="N2289" i="1"/>
  <c r="M2289" i="1"/>
  <c r="L2290" i="1"/>
  <c r="N2290" i="1"/>
  <c r="M2290" i="1"/>
  <c r="L2291" i="1"/>
  <c r="N2291" i="1"/>
  <c r="M2291" i="1"/>
  <c r="L2292" i="1"/>
  <c r="P2292" i="1"/>
  <c r="Q2292" i="1" s="1"/>
  <c r="N2292" i="1"/>
  <c r="M2292" i="1"/>
  <c r="L2293" i="1"/>
  <c r="N2293" i="1"/>
  <c r="M2293" i="1"/>
  <c r="L2294" i="1"/>
  <c r="P2294" i="1"/>
  <c r="Q2294" i="1" s="1"/>
  <c r="N2294" i="1"/>
  <c r="M2294" i="1"/>
  <c r="L2295" i="1"/>
  <c r="N2295" i="1"/>
  <c r="M2295" i="1"/>
  <c r="L2296" i="1"/>
  <c r="N2296" i="1"/>
  <c r="M2296" i="1"/>
  <c r="L2297" i="1"/>
  <c r="N2297" i="1"/>
  <c r="M2297" i="1"/>
  <c r="L2298" i="1"/>
  <c r="N2298" i="1"/>
  <c r="M2298" i="1"/>
  <c r="L2299" i="1"/>
  <c r="N2299" i="1"/>
  <c r="M2299" i="1"/>
  <c r="L2300" i="1"/>
  <c r="P2300" i="1"/>
  <c r="Q2300" i="1" s="1"/>
  <c r="N2300" i="1"/>
  <c r="M2300" i="1"/>
  <c r="L2301" i="1"/>
  <c r="N2301" i="1"/>
  <c r="M2301" i="1"/>
  <c r="L2302" i="1"/>
  <c r="P2302" i="1"/>
  <c r="Q2302" i="1" s="1"/>
  <c r="N2302" i="1"/>
  <c r="M2302" i="1"/>
  <c r="L2303" i="1"/>
  <c r="N2303" i="1"/>
  <c r="M2303" i="1"/>
  <c r="L2304" i="1"/>
  <c r="N2304" i="1"/>
  <c r="M2304" i="1"/>
  <c r="L2305" i="1"/>
  <c r="N2305" i="1"/>
  <c r="M2305" i="1"/>
  <c r="L2306" i="1"/>
  <c r="N2306" i="1"/>
  <c r="M2306" i="1"/>
  <c r="L2307" i="1"/>
  <c r="N2307" i="1"/>
  <c r="M2307" i="1"/>
  <c r="L2308" i="1"/>
  <c r="P2308" i="1"/>
  <c r="Q2308" i="1" s="1"/>
  <c r="N2308" i="1"/>
  <c r="M2308" i="1"/>
  <c r="L2309" i="1"/>
  <c r="N2309" i="1"/>
  <c r="M2309" i="1"/>
  <c r="L2310" i="1"/>
  <c r="P2310" i="1"/>
  <c r="Q2310" i="1" s="1"/>
  <c r="N2310" i="1"/>
  <c r="M2310" i="1"/>
  <c r="L2311" i="1"/>
  <c r="N2311" i="1"/>
  <c r="M2311" i="1"/>
  <c r="L2312" i="1"/>
  <c r="N2312" i="1"/>
  <c r="M2312" i="1"/>
  <c r="L2313" i="1"/>
  <c r="N2313" i="1"/>
  <c r="M2313" i="1"/>
  <c r="L2314" i="1"/>
  <c r="N2314" i="1"/>
  <c r="M2314" i="1"/>
  <c r="L2315" i="1"/>
  <c r="N2315" i="1"/>
  <c r="M2315" i="1"/>
  <c r="L2316" i="1"/>
  <c r="P2316" i="1"/>
  <c r="Q2316" i="1" s="1"/>
  <c r="N2316" i="1"/>
  <c r="M2316" i="1"/>
  <c r="L2317" i="1"/>
  <c r="N2317" i="1"/>
  <c r="M2317" i="1"/>
  <c r="L2318" i="1"/>
  <c r="P2318" i="1"/>
  <c r="Q2318" i="1" s="1"/>
  <c r="N2318" i="1"/>
  <c r="M2318" i="1"/>
  <c r="L2319" i="1"/>
  <c r="N2319" i="1"/>
  <c r="M2319" i="1"/>
  <c r="L2320" i="1"/>
  <c r="N2320" i="1"/>
  <c r="M2320" i="1"/>
  <c r="L2321" i="1"/>
  <c r="N2321" i="1"/>
  <c r="M2321" i="1"/>
  <c r="L2322" i="1"/>
  <c r="N2322" i="1"/>
  <c r="M2322" i="1"/>
  <c r="L2323" i="1"/>
  <c r="N2323" i="1"/>
  <c r="M2323" i="1"/>
  <c r="L2324" i="1"/>
  <c r="P2324" i="1"/>
  <c r="Q2324" i="1" s="1"/>
  <c r="N2324" i="1"/>
  <c r="M2324" i="1"/>
  <c r="L2325" i="1"/>
  <c r="N2325" i="1"/>
  <c r="M2325" i="1"/>
  <c r="L2326" i="1"/>
  <c r="P2326" i="1"/>
  <c r="Q2326" i="1" s="1"/>
  <c r="N2326" i="1"/>
  <c r="M2326" i="1"/>
  <c r="L2327" i="1"/>
  <c r="N2327" i="1"/>
  <c r="M2327" i="1"/>
  <c r="L2328" i="1"/>
  <c r="N2328" i="1"/>
  <c r="M2328" i="1"/>
  <c r="L2329" i="1"/>
  <c r="N2329" i="1"/>
  <c r="M2329" i="1"/>
  <c r="L2330" i="1"/>
  <c r="N2330" i="1"/>
  <c r="M2330" i="1"/>
  <c r="L2331" i="1"/>
  <c r="N2331" i="1"/>
  <c r="M2331" i="1"/>
  <c r="L2332" i="1"/>
  <c r="P2332" i="1"/>
  <c r="Q2332" i="1" s="1"/>
  <c r="N2332" i="1"/>
  <c r="M2332" i="1"/>
  <c r="L2333" i="1"/>
  <c r="N2333" i="1"/>
  <c r="M2333" i="1"/>
  <c r="L2334" i="1"/>
  <c r="P2334" i="1"/>
  <c r="Q2334" i="1" s="1"/>
  <c r="N2334" i="1"/>
  <c r="M2334" i="1"/>
  <c r="L2335" i="1"/>
  <c r="N2335" i="1"/>
  <c r="M2335" i="1"/>
  <c r="L2336" i="1"/>
  <c r="N2336" i="1"/>
  <c r="M2336" i="1"/>
  <c r="L2337" i="1"/>
  <c r="N2337" i="1"/>
  <c r="M2337" i="1"/>
  <c r="L2338" i="1"/>
  <c r="N2338" i="1"/>
  <c r="M2338" i="1"/>
  <c r="L2339" i="1"/>
  <c r="N2339" i="1"/>
  <c r="M2339" i="1"/>
  <c r="L2340" i="1"/>
  <c r="P2340" i="1"/>
  <c r="Q2340" i="1" s="1"/>
  <c r="N2340" i="1"/>
  <c r="M2340" i="1"/>
  <c r="L2341" i="1"/>
  <c r="N2341" i="1"/>
  <c r="M2341" i="1"/>
  <c r="L2342" i="1"/>
  <c r="P2342" i="1"/>
  <c r="Q2342" i="1" s="1"/>
  <c r="N2342" i="1"/>
  <c r="M2342" i="1"/>
  <c r="L2343" i="1"/>
  <c r="N2343" i="1"/>
  <c r="M2343" i="1"/>
  <c r="L2344" i="1"/>
  <c r="N2344" i="1"/>
  <c r="M2344" i="1"/>
  <c r="L2345" i="1"/>
  <c r="N2345" i="1"/>
  <c r="M2345" i="1"/>
  <c r="L2346" i="1"/>
  <c r="N2346" i="1"/>
  <c r="M2346" i="1"/>
  <c r="L2347" i="1"/>
  <c r="N2347" i="1"/>
  <c r="M2347" i="1"/>
  <c r="L2348" i="1"/>
  <c r="P2348" i="1"/>
  <c r="Q2348" i="1" s="1"/>
  <c r="N2348" i="1"/>
  <c r="M2348" i="1"/>
  <c r="L2349" i="1"/>
  <c r="N2349" i="1"/>
  <c r="M2349" i="1"/>
  <c r="L2350" i="1"/>
  <c r="P2350" i="1"/>
  <c r="Q2350" i="1" s="1"/>
  <c r="N2350" i="1"/>
  <c r="M2350" i="1"/>
  <c r="L2351" i="1"/>
  <c r="N2351" i="1"/>
  <c r="M2351" i="1"/>
  <c r="S2352" i="1"/>
  <c r="T2352" i="1" s="1"/>
  <c r="L2352" i="1"/>
  <c r="N2352" i="1"/>
  <c r="M2352" i="1"/>
  <c r="O2353" i="1"/>
  <c r="R2353" i="1"/>
  <c r="S2353" i="1" s="1"/>
  <c r="U2428" i="1"/>
  <c r="V2428" i="1"/>
  <c r="U2352" i="1"/>
  <c r="V2352" i="1"/>
  <c r="R2358" i="1"/>
  <c r="O2358" i="1"/>
  <c r="M2360" i="1"/>
  <c r="L2360" i="1"/>
  <c r="N2360" i="1"/>
  <c r="U2361" i="1"/>
  <c r="V2361" i="1"/>
  <c r="O2363" i="1"/>
  <c r="R2363" i="1"/>
  <c r="M2364" i="1"/>
  <c r="L2364" i="1"/>
  <c r="N2364" i="1"/>
  <c r="U2365" i="1"/>
  <c r="V2365" i="1"/>
  <c r="O2367" i="1"/>
  <c r="R2367" i="1"/>
  <c r="M2368" i="1"/>
  <c r="L2368" i="1"/>
  <c r="N2368" i="1"/>
  <c r="U2369" i="1"/>
  <c r="V2369" i="1"/>
  <c r="O2371" i="1"/>
  <c r="R2371" i="1"/>
  <c r="M2372" i="1"/>
  <c r="L2372" i="1"/>
  <c r="N2372" i="1"/>
  <c r="U2373" i="1"/>
  <c r="V2373" i="1"/>
  <c r="O2375" i="1"/>
  <c r="R2375" i="1"/>
  <c r="M2376" i="1"/>
  <c r="L2376" i="1"/>
  <c r="N2376" i="1"/>
  <c r="U2377" i="1"/>
  <c r="V2377" i="1"/>
  <c r="O2379" i="1"/>
  <c r="R2379" i="1"/>
  <c r="M2380" i="1"/>
  <c r="L2380" i="1"/>
  <c r="N2380" i="1"/>
  <c r="U2381" i="1"/>
  <c r="V2381" i="1"/>
  <c r="O2383" i="1"/>
  <c r="R2383" i="1"/>
  <c r="M2384" i="1"/>
  <c r="L2384" i="1"/>
  <c r="N2384" i="1"/>
  <c r="U2435" i="1"/>
  <c r="V2435" i="1"/>
  <c r="U2450" i="1"/>
  <c r="V2450" i="1"/>
  <c r="V2238" i="1"/>
  <c r="U2238" i="1"/>
  <c r="O2239" i="1"/>
  <c r="P2239" i="1" s="1"/>
  <c r="Q2239" i="1" s="1"/>
  <c r="R2239" i="1"/>
  <c r="S2239" i="1" s="1"/>
  <c r="T2239" i="1" s="1"/>
  <c r="V2239" i="1"/>
  <c r="U2239" i="1"/>
  <c r="O2240" i="1"/>
  <c r="P2240" i="1" s="1"/>
  <c r="Q2240" i="1" s="1"/>
  <c r="R2240" i="1"/>
  <c r="S2240" i="1" s="1"/>
  <c r="T2240" i="1" s="1"/>
  <c r="V2240" i="1"/>
  <c r="U2240" i="1"/>
  <c r="O2241" i="1"/>
  <c r="P2241" i="1" s="1"/>
  <c r="Q2241" i="1" s="1"/>
  <c r="R2241" i="1"/>
  <c r="S2241" i="1" s="1"/>
  <c r="T2241" i="1" s="1"/>
  <c r="V2241" i="1"/>
  <c r="U2241" i="1"/>
  <c r="O2242" i="1"/>
  <c r="P2242" i="1" s="1"/>
  <c r="Q2242" i="1" s="1"/>
  <c r="R2242" i="1"/>
  <c r="V2242" i="1"/>
  <c r="U2242" i="1"/>
  <c r="O2243" i="1"/>
  <c r="P2243" i="1" s="1"/>
  <c r="Q2243" i="1" s="1"/>
  <c r="R2243" i="1"/>
  <c r="S2243" i="1" s="1"/>
  <c r="T2243" i="1" s="1"/>
  <c r="V2243" i="1"/>
  <c r="U2243" i="1"/>
  <c r="O2244" i="1"/>
  <c r="P2244" i="1" s="1"/>
  <c r="Q2244" i="1" s="1"/>
  <c r="R2244" i="1"/>
  <c r="V2244" i="1"/>
  <c r="U2244" i="1"/>
  <c r="O2245" i="1"/>
  <c r="P2245" i="1" s="1"/>
  <c r="Q2245" i="1" s="1"/>
  <c r="R2245" i="1"/>
  <c r="S2245" i="1" s="1"/>
  <c r="T2245" i="1" s="1"/>
  <c r="V2245" i="1"/>
  <c r="U2245" i="1"/>
  <c r="O2246" i="1"/>
  <c r="P2246" i="1" s="1"/>
  <c r="Q2246" i="1" s="1"/>
  <c r="R2246" i="1"/>
  <c r="S2246" i="1" s="1"/>
  <c r="T2246" i="1" s="1"/>
  <c r="V2246" i="1"/>
  <c r="U2246" i="1"/>
  <c r="O2247" i="1"/>
  <c r="P2247" i="1" s="1"/>
  <c r="Q2247" i="1" s="1"/>
  <c r="R2247" i="1"/>
  <c r="S2247" i="1" s="1"/>
  <c r="T2247" i="1" s="1"/>
  <c r="V2247" i="1"/>
  <c r="U2247" i="1"/>
  <c r="O2248" i="1"/>
  <c r="P2248" i="1" s="1"/>
  <c r="Q2248" i="1" s="1"/>
  <c r="R2248" i="1"/>
  <c r="S2248" i="1" s="1"/>
  <c r="T2248" i="1" s="1"/>
  <c r="V2248" i="1"/>
  <c r="U2248" i="1"/>
  <c r="O2249" i="1"/>
  <c r="P2249" i="1" s="1"/>
  <c r="Q2249" i="1" s="1"/>
  <c r="R2249" i="1"/>
  <c r="S2249" i="1" s="1"/>
  <c r="T2249" i="1" s="1"/>
  <c r="V2249" i="1"/>
  <c r="U2249" i="1"/>
  <c r="O2250" i="1"/>
  <c r="P2250" i="1" s="1"/>
  <c r="Q2250" i="1" s="1"/>
  <c r="R2250" i="1"/>
  <c r="V2250" i="1"/>
  <c r="U2250" i="1"/>
  <c r="O2251" i="1"/>
  <c r="P2251" i="1" s="1"/>
  <c r="Q2251" i="1" s="1"/>
  <c r="R2251" i="1"/>
  <c r="S2251" i="1" s="1"/>
  <c r="T2251" i="1" s="1"/>
  <c r="V2251" i="1"/>
  <c r="U2251" i="1"/>
  <c r="O2252" i="1"/>
  <c r="P2252" i="1" s="1"/>
  <c r="Q2252" i="1" s="1"/>
  <c r="R2252" i="1"/>
  <c r="V2252" i="1"/>
  <c r="U2252" i="1"/>
  <c r="O2253" i="1"/>
  <c r="P2253" i="1" s="1"/>
  <c r="Q2253" i="1" s="1"/>
  <c r="R2253" i="1"/>
  <c r="S2253" i="1" s="1"/>
  <c r="T2253" i="1" s="1"/>
  <c r="V2253" i="1"/>
  <c r="U2253" i="1"/>
  <c r="O2254" i="1"/>
  <c r="P2254" i="1" s="1"/>
  <c r="Q2254" i="1" s="1"/>
  <c r="R2254" i="1"/>
  <c r="S2254" i="1" s="1"/>
  <c r="T2254" i="1" s="1"/>
  <c r="V2254" i="1"/>
  <c r="U2254" i="1"/>
  <c r="O2255" i="1"/>
  <c r="P2255" i="1" s="1"/>
  <c r="Q2255" i="1" s="1"/>
  <c r="R2255" i="1"/>
  <c r="S2255" i="1" s="1"/>
  <c r="T2255" i="1" s="1"/>
  <c r="V2255" i="1"/>
  <c r="U2255" i="1"/>
  <c r="O2256" i="1"/>
  <c r="P2256" i="1" s="1"/>
  <c r="Q2256" i="1" s="1"/>
  <c r="R2256" i="1"/>
  <c r="S2256" i="1" s="1"/>
  <c r="T2256" i="1" s="1"/>
  <c r="V2256" i="1"/>
  <c r="U2256" i="1"/>
  <c r="O2257" i="1"/>
  <c r="P2257" i="1" s="1"/>
  <c r="Q2257" i="1" s="1"/>
  <c r="R2257" i="1"/>
  <c r="S2257" i="1" s="1"/>
  <c r="T2257" i="1" s="1"/>
  <c r="V2257" i="1"/>
  <c r="U2257" i="1"/>
  <c r="O2258" i="1"/>
  <c r="P2258" i="1" s="1"/>
  <c r="Q2258" i="1" s="1"/>
  <c r="R2258" i="1"/>
  <c r="V2258" i="1"/>
  <c r="U2258" i="1"/>
  <c r="O2259" i="1"/>
  <c r="P2259" i="1" s="1"/>
  <c r="Q2259" i="1" s="1"/>
  <c r="R2259" i="1"/>
  <c r="S2259" i="1" s="1"/>
  <c r="T2259" i="1" s="1"/>
  <c r="V2259" i="1"/>
  <c r="U2259" i="1"/>
  <c r="O2260" i="1"/>
  <c r="P2260" i="1" s="1"/>
  <c r="Q2260" i="1" s="1"/>
  <c r="R2260" i="1"/>
  <c r="V2260" i="1"/>
  <c r="U2260" i="1"/>
  <c r="O2261" i="1"/>
  <c r="P2261" i="1" s="1"/>
  <c r="Q2261" i="1" s="1"/>
  <c r="R2261" i="1"/>
  <c r="S2261" i="1" s="1"/>
  <c r="T2261" i="1" s="1"/>
  <c r="V2261" i="1"/>
  <c r="U2261" i="1"/>
  <c r="O2262" i="1"/>
  <c r="P2262" i="1" s="1"/>
  <c r="Q2262" i="1" s="1"/>
  <c r="R2262" i="1"/>
  <c r="S2262" i="1" s="1"/>
  <c r="T2262" i="1" s="1"/>
  <c r="V2262" i="1"/>
  <c r="U2262" i="1"/>
  <c r="O2263" i="1"/>
  <c r="P2263" i="1" s="1"/>
  <c r="Q2263" i="1" s="1"/>
  <c r="R2263" i="1"/>
  <c r="S2263" i="1" s="1"/>
  <c r="T2263" i="1" s="1"/>
  <c r="V2263" i="1"/>
  <c r="U2263" i="1"/>
  <c r="O2264" i="1"/>
  <c r="P2264" i="1" s="1"/>
  <c r="Q2264" i="1" s="1"/>
  <c r="R2264" i="1"/>
  <c r="S2264" i="1" s="1"/>
  <c r="T2264" i="1" s="1"/>
  <c r="V2264" i="1"/>
  <c r="U2264" i="1"/>
  <c r="O2265" i="1"/>
  <c r="P2265" i="1" s="1"/>
  <c r="Q2265" i="1" s="1"/>
  <c r="R2265" i="1"/>
  <c r="S2265" i="1" s="1"/>
  <c r="T2265" i="1" s="1"/>
  <c r="V2265" i="1"/>
  <c r="U2265" i="1"/>
  <c r="O2266" i="1"/>
  <c r="P2266" i="1" s="1"/>
  <c r="Q2266" i="1" s="1"/>
  <c r="R2266" i="1"/>
  <c r="V2266" i="1"/>
  <c r="U2266" i="1"/>
  <c r="O2267" i="1"/>
  <c r="P2267" i="1" s="1"/>
  <c r="Q2267" i="1" s="1"/>
  <c r="R2267" i="1"/>
  <c r="S2267" i="1" s="1"/>
  <c r="T2267" i="1" s="1"/>
  <c r="V2267" i="1"/>
  <c r="U2267" i="1"/>
  <c r="O2268" i="1"/>
  <c r="P2268" i="1" s="1"/>
  <c r="Q2268" i="1" s="1"/>
  <c r="R2268" i="1"/>
  <c r="V2268" i="1"/>
  <c r="U2268" i="1"/>
  <c r="O2269" i="1"/>
  <c r="P2269" i="1" s="1"/>
  <c r="Q2269" i="1" s="1"/>
  <c r="R2269" i="1"/>
  <c r="S2269" i="1" s="1"/>
  <c r="T2269" i="1" s="1"/>
  <c r="V2269" i="1"/>
  <c r="U2269" i="1"/>
  <c r="O2270" i="1"/>
  <c r="P2270" i="1" s="1"/>
  <c r="Q2270" i="1" s="1"/>
  <c r="R2270" i="1"/>
  <c r="S2270" i="1" s="1"/>
  <c r="T2270" i="1" s="1"/>
  <c r="V2270" i="1"/>
  <c r="U2270" i="1"/>
  <c r="O2271" i="1"/>
  <c r="P2271" i="1" s="1"/>
  <c r="Q2271" i="1" s="1"/>
  <c r="R2271" i="1"/>
  <c r="S2271" i="1" s="1"/>
  <c r="T2271" i="1" s="1"/>
  <c r="V2271" i="1"/>
  <c r="U2271" i="1"/>
  <c r="O2272" i="1"/>
  <c r="P2272" i="1" s="1"/>
  <c r="Q2272" i="1" s="1"/>
  <c r="R2272" i="1"/>
  <c r="S2272" i="1" s="1"/>
  <c r="T2272" i="1" s="1"/>
  <c r="V2272" i="1"/>
  <c r="U2272" i="1"/>
  <c r="O2273" i="1"/>
  <c r="P2273" i="1" s="1"/>
  <c r="Q2273" i="1" s="1"/>
  <c r="R2273" i="1"/>
  <c r="S2273" i="1" s="1"/>
  <c r="T2273" i="1" s="1"/>
  <c r="V2273" i="1"/>
  <c r="U2273" i="1"/>
  <c r="R2274" i="1"/>
  <c r="O2274" i="1"/>
  <c r="P2274" i="1" s="1"/>
  <c r="Q2274" i="1" s="1"/>
  <c r="V2274" i="1"/>
  <c r="U2274" i="1"/>
  <c r="R2275" i="1"/>
  <c r="S2275" i="1" s="1"/>
  <c r="T2275" i="1" s="1"/>
  <c r="O2275" i="1"/>
  <c r="P2275" i="1" s="1"/>
  <c r="Q2275" i="1" s="1"/>
  <c r="V2275" i="1"/>
  <c r="U2275" i="1"/>
  <c r="R2276" i="1"/>
  <c r="O2276" i="1"/>
  <c r="P2276" i="1" s="1"/>
  <c r="Q2276" i="1" s="1"/>
  <c r="V2276" i="1"/>
  <c r="U2276" i="1"/>
  <c r="R2277" i="1"/>
  <c r="S2277" i="1" s="1"/>
  <c r="T2277" i="1" s="1"/>
  <c r="O2277" i="1"/>
  <c r="P2277" i="1" s="1"/>
  <c r="Q2277" i="1" s="1"/>
  <c r="V2277" i="1"/>
  <c r="U2277" i="1"/>
  <c r="R2278" i="1"/>
  <c r="S2278" i="1" s="1"/>
  <c r="T2278" i="1" s="1"/>
  <c r="O2278" i="1"/>
  <c r="P2278" i="1" s="1"/>
  <c r="Q2278" i="1" s="1"/>
  <c r="V2278" i="1"/>
  <c r="U2278" i="1"/>
  <c r="R2279" i="1"/>
  <c r="S2279" i="1" s="1"/>
  <c r="T2279" i="1" s="1"/>
  <c r="O2279" i="1"/>
  <c r="P2279" i="1" s="1"/>
  <c r="Q2279" i="1" s="1"/>
  <c r="V2279" i="1"/>
  <c r="U2279" i="1"/>
  <c r="R2280" i="1"/>
  <c r="S2280" i="1" s="1"/>
  <c r="T2280" i="1" s="1"/>
  <c r="O2280" i="1"/>
  <c r="P2280" i="1" s="1"/>
  <c r="Q2280" i="1" s="1"/>
  <c r="V2280" i="1"/>
  <c r="U2280" i="1"/>
  <c r="R2281" i="1"/>
  <c r="S2281" i="1" s="1"/>
  <c r="T2281" i="1" s="1"/>
  <c r="O2281" i="1"/>
  <c r="P2281" i="1" s="1"/>
  <c r="Q2281" i="1" s="1"/>
  <c r="V2281" i="1"/>
  <c r="U2281" i="1"/>
  <c r="R2282" i="1"/>
  <c r="S2282" i="1" s="1"/>
  <c r="T2282" i="1" s="1"/>
  <c r="O2282" i="1"/>
  <c r="P2282" i="1" s="1"/>
  <c r="Q2282" i="1" s="1"/>
  <c r="V2282" i="1"/>
  <c r="U2282" i="1"/>
  <c r="R2283" i="1"/>
  <c r="S2283" i="1" s="1"/>
  <c r="T2283" i="1" s="1"/>
  <c r="O2283" i="1"/>
  <c r="P2283" i="1" s="1"/>
  <c r="Q2283" i="1" s="1"/>
  <c r="V2283" i="1"/>
  <c r="U2283" i="1"/>
  <c r="R2284" i="1"/>
  <c r="S2284" i="1" s="1"/>
  <c r="T2284" i="1" s="1"/>
  <c r="O2284" i="1"/>
  <c r="V2284" i="1"/>
  <c r="U2284" i="1"/>
  <c r="R2285" i="1"/>
  <c r="S2285" i="1" s="1"/>
  <c r="T2285" i="1" s="1"/>
  <c r="O2285" i="1"/>
  <c r="P2285" i="1" s="1"/>
  <c r="Q2285" i="1" s="1"/>
  <c r="V2285" i="1"/>
  <c r="U2285" i="1"/>
  <c r="R2286" i="1"/>
  <c r="S2286" i="1" s="1"/>
  <c r="T2286" i="1" s="1"/>
  <c r="O2286" i="1"/>
  <c r="V2286" i="1"/>
  <c r="U2286" i="1"/>
  <c r="R2287" i="1"/>
  <c r="S2287" i="1" s="1"/>
  <c r="T2287" i="1" s="1"/>
  <c r="O2287" i="1"/>
  <c r="P2287" i="1" s="1"/>
  <c r="Q2287" i="1" s="1"/>
  <c r="V2287" i="1"/>
  <c r="U2287" i="1"/>
  <c r="R2288" i="1"/>
  <c r="S2288" i="1" s="1"/>
  <c r="T2288" i="1" s="1"/>
  <c r="O2288" i="1"/>
  <c r="P2288" i="1" s="1"/>
  <c r="Q2288" i="1" s="1"/>
  <c r="V2288" i="1"/>
  <c r="U2288" i="1"/>
  <c r="R2289" i="1"/>
  <c r="S2289" i="1" s="1"/>
  <c r="T2289" i="1" s="1"/>
  <c r="O2289" i="1"/>
  <c r="P2289" i="1" s="1"/>
  <c r="Q2289" i="1" s="1"/>
  <c r="V2289" i="1"/>
  <c r="U2289" i="1"/>
  <c r="R2290" i="1"/>
  <c r="S2290" i="1" s="1"/>
  <c r="T2290" i="1" s="1"/>
  <c r="O2290" i="1"/>
  <c r="P2290" i="1" s="1"/>
  <c r="Q2290" i="1" s="1"/>
  <c r="V2290" i="1"/>
  <c r="U2290" i="1"/>
  <c r="R2291" i="1"/>
  <c r="S2291" i="1" s="1"/>
  <c r="T2291" i="1" s="1"/>
  <c r="O2291" i="1"/>
  <c r="P2291" i="1" s="1"/>
  <c r="Q2291" i="1" s="1"/>
  <c r="V2291" i="1"/>
  <c r="U2291" i="1"/>
  <c r="R2292" i="1"/>
  <c r="S2292" i="1" s="1"/>
  <c r="T2292" i="1" s="1"/>
  <c r="O2292" i="1"/>
  <c r="V2292" i="1"/>
  <c r="U2292" i="1"/>
  <c r="R2293" i="1"/>
  <c r="S2293" i="1" s="1"/>
  <c r="T2293" i="1" s="1"/>
  <c r="O2293" i="1"/>
  <c r="P2293" i="1" s="1"/>
  <c r="Q2293" i="1" s="1"/>
  <c r="V2293" i="1"/>
  <c r="U2293" i="1"/>
  <c r="R2294" i="1"/>
  <c r="S2294" i="1" s="1"/>
  <c r="T2294" i="1" s="1"/>
  <c r="O2294" i="1"/>
  <c r="V2294" i="1"/>
  <c r="U2294" i="1"/>
  <c r="R2295" i="1"/>
  <c r="S2295" i="1" s="1"/>
  <c r="T2295" i="1" s="1"/>
  <c r="O2295" i="1"/>
  <c r="P2295" i="1" s="1"/>
  <c r="Q2295" i="1" s="1"/>
  <c r="V2295" i="1"/>
  <c r="U2295" i="1"/>
  <c r="R2296" i="1"/>
  <c r="S2296" i="1" s="1"/>
  <c r="T2296" i="1" s="1"/>
  <c r="O2296" i="1"/>
  <c r="P2296" i="1" s="1"/>
  <c r="Q2296" i="1" s="1"/>
  <c r="V2296" i="1"/>
  <c r="U2296" i="1"/>
  <c r="R2297" i="1"/>
  <c r="S2297" i="1" s="1"/>
  <c r="T2297" i="1" s="1"/>
  <c r="O2297" i="1"/>
  <c r="P2297" i="1" s="1"/>
  <c r="Q2297" i="1" s="1"/>
  <c r="V2297" i="1"/>
  <c r="U2297" i="1"/>
  <c r="R2298" i="1"/>
  <c r="S2298" i="1" s="1"/>
  <c r="T2298" i="1" s="1"/>
  <c r="O2298" i="1"/>
  <c r="P2298" i="1" s="1"/>
  <c r="Q2298" i="1" s="1"/>
  <c r="V2298" i="1"/>
  <c r="U2298" i="1"/>
  <c r="R2299" i="1"/>
  <c r="S2299" i="1" s="1"/>
  <c r="T2299" i="1" s="1"/>
  <c r="O2299" i="1"/>
  <c r="P2299" i="1" s="1"/>
  <c r="Q2299" i="1" s="1"/>
  <c r="V2299" i="1"/>
  <c r="U2299" i="1"/>
  <c r="R2300" i="1"/>
  <c r="S2300" i="1" s="1"/>
  <c r="T2300" i="1" s="1"/>
  <c r="O2300" i="1"/>
  <c r="V2300" i="1"/>
  <c r="U2300" i="1"/>
  <c r="R2301" i="1"/>
  <c r="S2301" i="1" s="1"/>
  <c r="T2301" i="1" s="1"/>
  <c r="O2301" i="1"/>
  <c r="P2301" i="1" s="1"/>
  <c r="Q2301" i="1" s="1"/>
  <c r="V2301" i="1"/>
  <c r="U2301" i="1"/>
  <c r="R2302" i="1"/>
  <c r="S2302" i="1" s="1"/>
  <c r="T2302" i="1" s="1"/>
  <c r="O2302" i="1"/>
  <c r="V2302" i="1"/>
  <c r="U2302" i="1"/>
  <c r="R2303" i="1"/>
  <c r="S2303" i="1" s="1"/>
  <c r="T2303" i="1" s="1"/>
  <c r="O2303" i="1"/>
  <c r="P2303" i="1" s="1"/>
  <c r="Q2303" i="1" s="1"/>
  <c r="V2303" i="1"/>
  <c r="U2303" i="1"/>
  <c r="R2304" i="1"/>
  <c r="S2304" i="1" s="1"/>
  <c r="T2304" i="1" s="1"/>
  <c r="O2304" i="1"/>
  <c r="P2304" i="1" s="1"/>
  <c r="Q2304" i="1" s="1"/>
  <c r="V2304" i="1"/>
  <c r="U2304" i="1"/>
  <c r="R2305" i="1"/>
  <c r="S2305" i="1" s="1"/>
  <c r="T2305" i="1" s="1"/>
  <c r="O2305" i="1"/>
  <c r="P2305" i="1" s="1"/>
  <c r="Q2305" i="1" s="1"/>
  <c r="V2305" i="1"/>
  <c r="U2305" i="1"/>
  <c r="R2306" i="1"/>
  <c r="S2306" i="1" s="1"/>
  <c r="T2306" i="1" s="1"/>
  <c r="O2306" i="1"/>
  <c r="P2306" i="1" s="1"/>
  <c r="Q2306" i="1" s="1"/>
  <c r="V2306" i="1"/>
  <c r="U2306" i="1"/>
  <c r="R2307" i="1"/>
  <c r="S2307" i="1" s="1"/>
  <c r="T2307" i="1" s="1"/>
  <c r="O2307" i="1"/>
  <c r="P2307" i="1" s="1"/>
  <c r="Q2307" i="1" s="1"/>
  <c r="V2307" i="1"/>
  <c r="U2307" i="1"/>
  <c r="R2308" i="1"/>
  <c r="S2308" i="1" s="1"/>
  <c r="T2308" i="1" s="1"/>
  <c r="O2308" i="1"/>
  <c r="V2308" i="1"/>
  <c r="U2308" i="1"/>
  <c r="R2309" i="1"/>
  <c r="S2309" i="1" s="1"/>
  <c r="T2309" i="1" s="1"/>
  <c r="O2309" i="1"/>
  <c r="P2309" i="1" s="1"/>
  <c r="Q2309" i="1" s="1"/>
  <c r="V2309" i="1"/>
  <c r="U2309" i="1"/>
  <c r="R2310" i="1"/>
  <c r="S2310" i="1" s="1"/>
  <c r="T2310" i="1" s="1"/>
  <c r="O2310" i="1"/>
  <c r="V2310" i="1"/>
  <c r="U2310" i="1"/>
  <c r="R2311" i="1"/>
  <c r="S2311" i="1" s="1"/>
  <c r="T2311" i="1" s="1"/>
  <c r="O2311" i="1"/>
  <c r="P2311" i="1" s="1"/>
  <c r="Q2311" i="1" s="1"/>
  <c r="V2311" i="1"/>
  <c r="U2311" i="1"/>
  <c r="R2312" i="1"/>
  <c r="S2312" i="1" s="1"/>
  <c r="T2312" i="1" s="1"/>
  <c r="O2312" i="1"/>
  <c r="P2312" i="1" s="1"/>
  <c r="Q2312" i="1" s="1"/>
  <c r="V2312" i="1"/>
  <c r="U2312" i="1"/>
  <c r="R2313" i="1"/>
  <c r="S2313" i="1" s="1"/>
  <c r="T2313" i="1" s="1"/>
  <c r="O2313" i="1"/>
  <c r="P2313" i="1" s="1"/>
  <c r="Q2313" i="1" s="1"/>
  <c r="V2313" i="1"/>
  <c r="U2313" i="1"/>
  <c r="R2314" i="1"/>
  <c r="S2314" i="1" s="1"/>
  <c r="T2314" i="1" s="1"/>
  <c r="O2314" i="1"/>
  <c r="P2314" i="1" s="1"/>
  <c r="Q2314" i="1" s="1"/>
  <c r="V2314" i="1"/>
  <c r="U2314" i="1"/>
  <c r="R2315" i="1"/>
  <c r="S2315" i="1" s="1"/>
  <c r="T2315" i="1" s="1"/>
  <c r="O2315" i="1"/>
  <c r="P2315" i="1" s="1"/>
  <c r="Q2315" i="1" s="1"/>
  <c r="V2315" i="1"/>
  <c r="U2315" i="1"/>
  <c r="R2316" i="1"/>
  <c r="S2316" i="1" s="1"/>
  <c r="T2316" i="1" s="1"/>
  <c r="O2316" i="1"/>
  <c r="V2316" i="1"/>
  <c r="U2316" i="1"/>
  <c r="R2317" i="1"/>
  <c r="S2317" i="1" s="1"/>
  <c r="T2317" i="1" s="1"/>
  <c r="O2317" i="1"/>
  <c r="P2317" i="1" s="1"/>
  <c r="Q2317" i="1" s="1"/>
  <c r="V2317" i="1"/>
  <c r="U2317" i="1"/>
  <c r="R2318" i="1"/>
  <c r="S2318" i="1" s="1"/>
  <c r="T2318" i="1" s="1"/>
  <c r="O2318" i="1"/>
  <c r="V2318" i="1"/>
  <c r="U2318" i="1"/>
  <c r="R2319" i="1"/>
  <c r="S2319" i="1" s="1"/>
  <c r="T2319" i="1" s="1"/>
  <c r="O2319" i="1"/>
  <c r="P2319" i="1" s="1"/>
  <c r="Q2319" i="1" s="1"/>
  <c r="V2319" i="1"/>
  <c r="U2319" i="1"/>
  <c r="R2320" i="1"/>
  <c r="S2320" i="1" s="1"/>
  <c r="T2320" i="1" s="1"/>
  <c r="O2320" i="1"/>
  <c r="P2320" i="1" s="1"/>
  <c r="Q2320" i="1" s="1"/>
  <c r="V2320" i="1"/>
  <c r="U2320" i="1"/>
  <c r="R2321" i="1"/>
  <c r="S2321" i="1" s="1"/>
  <c r="T2321" i="1" s="1"/>
  <c r="O2321" i="1"/>
  <c r="P2321" i="1" s="1"/>
  <c r="Q2321" i="1" s="1"/>
  <c r="V2321" i="1"/>
  <c r="U2321" i="1"/>
  <c r="R2322" i="1"/>
  <c r="S2322" i="1" s="1"/>
  <c r="T2322" i="1" s="1"/>
  <c r="O2322" i="1"/>
  <c r="P2322" i="1" s="1"/>
  <c r="Q2322" i="1" s="1"/>
  <c r="V2322" i="1"/>
  <c r="U2322" i="1"/>
  <c r="R2323" i="1"/>
  <c r="S2323" i="1" s="1"/>
  <c r="T2323" i="1" s="1"/>
  <c r="O2323" i="1"/>
  <c r="P2323" i="1" s="1"/>
  <c r="Q2323" i="1" s="1"/>
  <c r="V2323" i="1"/>
  <c r="U2323" i="1"/>
  <c r="R2324" i="1"/>
  <c r="S2324" i="1" s="1"/>
  <c r="T2324" i="1" s="1"/>
  <c r="O2324" i="1"/>
  <c r="V2324" i="1"/>
  <c r="U2324" i="1"/>
  <c r="R2325" i="1"/>
  <c r="S2325" i="1" s="1"/>
  <c r="T2325" i="1" s="1"/>
  <c r="O2325" i="1"/>
  <c r="P2325" i="1" s="1"/>
  <c r="Q2325" i="1" s="1"/>
  <c r="V2325" i="1"/>
  <c r="U2325" i="1"/>
  <c r="R2326" i="1"/>
  <c r="S2326" i="1" s="1"/>
  <c r="T2326" i="1" s="1"/>
  <c r="O2326" i="1"/>
  <c r="V2326" i="1"/>
  <c r="U2326" i="1"/>
  <c r="R2327" i="1"/>
  <c r="S2327" i="1" s="1"/>
  <c r="T2327" i="1" s="1"/>
  <c r="O2327" i="1"/>
  <c r="P2327" i="1" s="1"/>
  <c r="Q2327" i="1" s="1"/>
  <c r="V2327" i="1"/>
  <c r="U2327" i="1"/>
  <c r="R2328" i="1"/>
  <c r="S2328" i="1" s="1"/>
  <c r="T2328" i="1" s="1"/>
  <c r="O2328" i="1"/>
  <c r="P2328" i="1" s="1"/>
  <c r="Q2328" i="1" s="1"/>
  <c r="V2328" i="1"/>
  <c r="U2328" i="1"/>
  <c r="R2329" i="1"/>
  <c r="S2329" i="1" s="1"/>
  <c r="T2329" i="1" s="1"/>
  <c r="O2329" i="1"/>
  <c r="P2329" i="1" s="1"/>
  <c r="Q2329" i="1" s="1"/>
  <c r="V2329" i="1"/>
  <c r="U2329" i="1"/>
  <c r="R2330" i="1"/>
  <c r="S2330" i="1" s="1"/>
  <c r="T2330" i="1" s="1"/>
  <c r="O2330" i="1"/>
  <c r="P2330" i="1" s="1"/>
  <c r="Q2330" i="1" s="1"/>
  <c r="V2330" i="1"/>
  <c r="U2330" i="1"/>
  <c r="R2331" i="1"/>
  <c r="S2331" i="1" s="1"/>
  <c r="T2331" i="1" s="1"/>
  <c r="O2331" i="1"/>
  <c r="P2331" i="1" s="1"/>
  <c r="Q2331" i="1" s="1"/>
  <c r="V2331" i="1"/>
  <c r="U2331" i="1"/>
  <c r="R2332" i="1"/>
  <c r="S2332" i="1" s="1"/>
  <c r="T2332" i="1" s="1"/>
  <c r="O2332" i="1"/>
  <c r="V2332" i="1"/>
  <c r="U2332" i="1"/>
  <c r="R2333" i="1"/>
  <c r="S2333" i="1" s="1"/>
  <c r="T2333" i="1" s="1"/>
  <c r="O2333" i="1"/>
  <c r="P2333" i="1" s="1"/>
  <c r="Q2333" i="1" s="1"/>
  <c r="V2333" i="1"/>
  <c r="U2333" i="1"/>
  <c r="R2334" i="1"/>
  <c r="S2334" i="1" s="1"/>
  <c r="T2334" i="1" s="1"/>
  <c r="O2334" i="1"/>
  <c r="V2334" i="1"/>
  <c r="U2334" i="1"/>
  <c r="R2335" i="1"/>
  <c r="S2335" i="1" s="1"/>
  <c r="T2335" i="1" s="1"/>
  <c r="O2335" i="1"/>
  <c r="P2335" i="1" s="1"/>
  <c r="Q2335" i="1" s="1"/>
  <c r="V2335" i="1"/>
  <c r="U2335" i="1"/>
  <c r="R2336" i="1"/>
  <c r="S2336" i="1" s="1"/>
  <c r="T2336" i="1" s="1"/>
  <c r="O2336" i="1"/>
  <c r="P2336" i="1" s="1"/>
  <c r="Q2336" i="1" s="1"/>
  <c r="V2336" i="1"/>
  <c r="U2336" i="1"/>
  <c r="R2337" i="1"/>
  <c r="S2337" i="1" s="1"/>
  <c r="T2337" i="1" s="1"/>
  <c r="O2337" i="1"/>
  <c r="P2337" i="1" s="1"/>
  <c r="Q2337" i="1" s="1"/>
  <c r="V2337" i="1"/>
  <c r="U2337" i="1"/>
  <c r="R2338" i="1"/>
  <c r="S2338" i="1" s="1"/>
  <c r="T2338" i="1" s="1"/>
  <c r="O2338" i="1"/>
  <c r="P2338" i="1" s="1"/>
  <c r="Q2338" i="1" s="1"/>
  <c r="V2338" i="1"/>
  <c r="U2338" i="1"/>
  <c r="R2339" i="1"/>
  <c r="S2339" i="1" s="1"/>
  <c r="T2339" i="1" s="1"/>
  <c r="O2339" i="1"/>
  <c r="P2339" i="1" s="1"/>
  <c r="Q2339" i="1" s="1"/>
  <c r="V2339" i="1"/>
  <c r="U2339" i="1"/>
  <c r="R2340" i="1"/>
  <c r="S2340" i="1" s="1"/>
  <c r="T2340" i="1" s="1"/>
  <c r="O2340" i="1"/>
  <c r="V2340" i="1"/>
  <c r="U2340" i="1"/>
  <c r="R2341" i="1"/>
  <c r="S2341" i="1" s="1"/>
  <c r="T2341" i="1" s="1"/>
  <c r="O2341" i="1"/>
  <c r="P2341" i="1" s="1"/>
  <c r="Q2341" i="1" s="1"/>
  <c r="V2341" i="1"/>
  <c r="U2341" i="1"/>
  <c r="R2342" i="1"/>
  <c r="S2342" i="1" s="1"/>
  <c r="T2342" i="1" s="1"/>
  <c r="O2342" i="1"/>
  <c r="V2342" i="1"/>
  <c r="U2342" i="1"/>
  <c r="R2343" i="1"/>
  <c r="S2343" i="1" s="1"/>
  <c r="T2343" i="1" s="1"/>
  <c r="O2343" i="1"/>
  <c r="P2343" i="1" s="1"/>
  <c r="Q2343" i="1" s="1"/>
  <c r="V2343" i="1"/>
  <c r="U2343" i="1"/>
  <c r="R2344" i="1"/>
  <c r="S2344" i="1" s="1"/>
  <c r="T2344" i="1" s="1"/>
  <c r="O2344" i="1"/>
  <c r="P2344" i="1" s="1"/>
  <c r="Q2344" i="1" s="1"/>
  <c r="V2344" i="1"/>
  <c r="U2344" i="1"/>
  <c r="R2345" i="1"/>
  <c r="S2345" i="1" s="1"/>
  <c r="T2345" i="1" s="1"/>
  <c r="O2345" i="1"/>
  <c r="P2345" i="1" s="1"/>
  <c r="Q2345" i="1" s="1"/>
  <c r="V2345" i="1"/>
  <c r="U2345" i="1"/>
  <c r="R2346" i="1"/>
  <c r="S2346" i="1" s="1"/>
  <c r="T2346" i="1" s="1"/>
  <c r="O2346" i="1"/>
  <c r="P2346" i="1" s="1"/>
  <c r="Q2346" i="1" s="1"/>
  <c r="V2346" i="1"/>
  <c r="U2346" i="1"/>
  <c r="R2347" i="1"/>
  <c r="S2347" i="1" s="1"/>
  <c r="T2347" i="1" s="1"/>
  <c r="O2347" i="1"/>
  <c r="P2347" i="1" s="1"/>
  <c r="Q2347" i="1" s="1"/>
  <c r="V2347" i="1"/>
  <c r="U2347" i="1"/>
  <c r="R2348" i="1"/>
  <c r="S2348" i="1" s="1"/>
  <c r="T2348" i="1" s="1"/>
  <c r="O2348" i="1"/>
  <c r="V2348" i="1"/>
  <c r="U2348" i="1"/>
  <c r="R2349" i="1"/>
  <c r="S2349" i="1" s="1"/>
  <c r="T2349" i="1" s="1"/>
  <c r="O2349" i="1"/>
  <c r="P2349" i="1" s="1"/>
  <c r="Q2349" i="1" s="1"/>
  <c r="V2349" i="1"/>
  <c r="U2349" i="1"/>
  <c r="R2350" i="1"/>
  <c r="S2350" i="1" s="1"/>
  <c r="T2350" i="1" s="1"/>
  <c r="O2350" i="1"/>
  <c r="V2350" i="1"/>
  <c r="U2350" i="1"/>
  <c r="R2351" i="1"/>
  <c r="S2351" i="1" s="1"/>
  <c r="T2351" i="1" s="1"/>
  <c r="O2351" i="1"/>
  <c r="P2351" i="1" s="1"/>
  <c r="Q2351" i="1" s="1"/>
  <c r="V2351" i="1"/>
  <c r="U2351" i="1"/>
  <c r="R2352" i="1"/>
  <c r="O2352" i="1"/>
  <c r="P2352" i="1" s="1"/>
  <c r="Q2352" i="1" s="1"/>
  <c r="N2357" i="1"/>
  <c r="M2357" i="1"/>
  <c r="L2357" i="1"/>
  <c r="V2357" i="1"/>
  <c r="U2357" i="1"/>
  <c r="R2427" i="1"/>
  <c r="O2427" i="1"/>
  <c r="R2432" i="1"/>
  <c r="O2432" i="1"/>
  <c r="R2435" i="1"/>
  <c r="O2435" i="1"/>
  <c r="U2443" i="1"/>
  <c r="V2443" i="1"/>
  <c r="U2449" i="1"/>
  <c r="V2449" i="1"/>
  <c r="U2453" i="1"/>
  <c r="V2453" i="1"/>
  <c r="U2427" i="1"/>
  <c r="V2427" i="1"/>
  <c r="R2443" i="1"/>
  <c r="O2443" i="1"/>
  <c r="R2451" i="1"/>
  <c r="O2451" i="1"/>
  <c r="U2458" i="1"/>
  <c r="V2458" i="1"/>
  <c r="R2357" i="1"/>
  <c r="S2357" i="1" s="1"/>
  <c r="T2357" i="1" s="1"/>
  <c r="O2357" i="1"/>
  <c r="P2357" i="1" s="1"/>
  <c r="Q2357" i="1" s="1"/>
  <c r="U2441" i="1"/>
  <c r="V2441" i="1"/>
  <c r="R2447" i="1"/>
  <c r="O2447" i="1"/>
  <c r="R2456" i="1"/>
  <c r="O2456" i="1"/>
  <c r="P2456" i="1" s="1"/>
  <c r="Q2456" i="1" s="1"/>
  <c r="O2472" i="1"/>
  <c r="R2472" i="1"/>
  <c r="S2472" i="1" s="1"/>
  <c r="T2472" i="1" s="1"/>
  <c r="R2354" i="1"/>
  <c r="O2354" i="1"/>
  <c r="N2356" i="1"/>
  <c r="M2356" i="1"/>
  <c r="L2356" i="1"/>
  <c r="V2356" i="1"/>
  <c r="U2356" i="1"/>
  <c r="R2361" i="1"/>
  <c r="O2361" i="1"/>
  <c r="N2362" i="1"/>
  <c r="M2362" i="1"/>
  <c r="L2362" i="1"/>
  <c r="V2363" i="1"/>
  <c r="U2363" i="1"/>
  <c r="R2365" i="1"/>
  <c r="O2365" i="1"/>
  <c r="N2366" i="1"/>
  <c r="M2366" i="1"/>
  <c r="L2366" i="1"/>
  <c r="V2367" i="1"/>
  <c r="U2367" i="1"/>
  <c r="R2369" i="1"/>
  <c r="O2369" i="1"/>
  <c r="N2370" i="1"/>
  <c r="M2370" i="1"/>
  <c r="L2370" i="1"/>
  <c r="V2371" i="1"/>
  <c r="U2371" i="1"/>
  <c r="R2373" i="1"/>
  <c r="O2373" i="1"/>
  <c r="N2374" i="1"/>
  <c r="M2374" i="1"/>
  <c r="L2374" i="1"/>
  <c r="V2375" i="1"/>
  <c r="U2375" i="1"/>
  <c r="R2377" i="1"/>
  <c r="O2377" i="1"/>
  <c r="N2378" i="1"/>
  <c r="M2378" i="1"/>
  <c r="L2378" i="1"/>
  <c r="V2379" i="1"/>
  <c r="U2379" i="1"/>
  <c r="R2381" i="1"/>
  <c r="O2381" i="1"/>
  <c r="N2382" i="1"/>
  <c r="M2382" i="1"/>
  <c r="L2382" i="1"/>
  <c r="V2383" i="1"/>
  <c r="U2383" i="1"/>
  <c r="R2385" i="1"/>
  <c r="O2385" i="1"/>
  <c r="R2391" i="1"/>
  <c r="O2391" i="1"/>
  <c r="R2392" i="1"/>
  <c r="O2392" i="1"/>
  <c r="R2393" i="1"/>
  <c r="O2393" i="1"/>
  <c r="R2399" i="1"/>
  <c r="O2399" i="1"/>
  <c r="R2400" i="1"/>
  <c r="O2400" i="1"/>
  <c r="R2401" i="1"/>
  <c r="O2401" i="1"/>
  <c r="R2407" i="1"/>
  <c r="S2407" i="1" s="1"/>
  <c r="T2407" i="1" s="1"/>
  <c r="O2407" i="1"/>
  <c r="R2408" i="1"/>
  <c r="O2408" i="1"/>
  <c r="R2409" i="1"/>
  <c r="O2409" i="1"/>
  <c r="R2415" i="1"/>
  <c r="O2415" i="1"/>
  <c r="R2416" i="1"/>
  <c r="O2416" i="1"/>
  <c r="R2417" i="1"/>
  <c r="O2417" i="1"/>
  <c r="R2423" i="1"/>
  <c r="O2423" i="1"/>
  <c r="O2426" i="1"/>
  <c r="R2426" i="1"/>
  <c r="O2441" i="1"/>
  <c r="R2441" i="1"/>
  <c r="R2448" i="1"/>
  <c r="O2448" i="1"/>
  <c r="R2459" i="1"/>
  <c r="O2459" i="1"/>
  <c r="O2464" i="1"/>
  <c r="R2464" i="1"/>
  <c r="U2474" i="1"/>
  <c r="V2474" i="1"/>
  <c r="N2353" i="1"/>
  <c r="M2353" i="1"/>
  <c r="L2353" i="1"/>
  <c r="P2353" i="1"/>
  <c r="V2353" i="1"/>
  <c r="U2353" i="1"/>
  <c r="U2388" i="1"/>
  <c r="V2388" i="1"/>
  <c r="U2389" i="1"/>
  <c r="V2389" i="1"/>
  <c r="U2396" i="1"/>
  <c r="V2396" i="1"/>
  <c r="U2397" i="1"/>
  <c r="V2397" i="1"/>
  <c r="U2404" i="1"/>
  <c r="V2404" i="1"/>
  <c r="U2405" i="1"/>
  <c r="V2405" i="1"/>
  <c r="U2412" i="1"/>
  <c r="V2412" i="1"/>
  <c r="U2413" i="1"/>
  <c r="V2413" i="1"/>
  <c r="U2420" i="1"/>
  <c r="V2420" i="1"/>
  <c r="U2421" i="1"/>
  <c r="V2421" i="1"/>
  <c r="U2429" i="1"/>
  <c r="V2429" i="1"/>
  <c r="O2431" i="1"/>
  <c r="R2431" i="1"/>
  <c r="S2431" i="1" s="1"/>
  <c r="T2431" i="1" s="1"/>
  <c r="U2434" i="1"/>
  <c r="V2434" i="1"/>
  <c r="U2445" i="1"/>
  <c r="V2445" i="1"/>
  <c r="U2466" i="1"/>
  <c r="V2466" i="1"/>
  <c r="U2390" i="1"/>
  <c r="V2390" i="1"/>
  <c r="U2398" i="1"/>
  <c r="V2398" i="1"/>
  <c r="U2406" i="1"/>
  <c r="V2406" i="1"/>
  <c r="U2414" i="1"/>
  <c r="V2414" i="1"/>
  <c r="U2422" i="1"/>
  <c r="V2422" i="1"/>
  <c r="U2437" i="1"/>
  <c r="V2437" i="1"/>
  <c r="O2439" i="1"/>
  <c r="R2439" i="1"/>
  <c r="M2435" i="1"/>
  <c r="L2435" i="1"/>
  <c r="S2435" i="1"/>
  <c r="P2435" i="1"/>
  <c r="N2435" i="1"/>
  <c r="M2443" i="1"/>
  <c r="L2443" i="1"/>
  <c r="S2443" i="1"/>
  <c r="P2443" i="1"/>
  <c r="N2443" i="1"/>
  <c r="M2451" i="1"/>
  <c r="N2451" i="1"/>
  <c r="L2451" i="1"/>
  <c r="S2451" i="1"/>
  <c r="P2451" i="1"/>
  <c r="M2459" i="1"/>
  <c r="N2459" i="1"/>
  <c r="L2459" i="1"/>
  <c r="S2459" i="1"/>
  <c r="P2459" i="1"/>
  <c r="M2467" i="1"/>
  <c r="N2467" i="1"/>
  <c r="L2467" i="1"/>
  <c r="M2475" i="1"/>
  <c r="N2475" i="1"/>
  <c r="L2475" i="1"/>
  <c r="U2484" i="1"/>
  <c r="V2484" i="1"/>
  <c r="M2487" i="1"/>
  <c r="N2487" i="1"/>
  <c r="L2487" i="1"/>
  <c r="O2488" i="1"/>
  <c r="R2488" i="1"/>
  <c r="U2492" i="1"/>
  <c r="V2492" i="1"/>
  <c r="M2495" i="1"/>
  <c r="P2495" i="1"/>
  <c r="Q2495" i="1" s="1"/>
  <c r="N2495" i="1"/>
  <c r="L2495" i="1"/>
  <c r="O2496" i="1"/>
  <c r="R2496" i="1"/>
  <c r="U2500" i="1"/>
  <c r="V2500" i="1"/>
  <c r="M2503" i="1"/>
  <c r="S2503" i="1"/>
  <c r="T2503" i="1" s="1"/>
  <c r="N2503" i="1"/>
  <c r="L2503" i="1"/>
  <c r="O2504" i="1"/>
  <c r="R2504" i="1"/>
  <c r="U2508" i="1"/>
  <c r="V2508" i="1"/>
  <c r="M2511" i="1"/>
  <c r="N2511" i="1"/>
  <c r="L2511" i="1"/>
  <c r="O2512" i="1"/>
  <c r="R2512" i="1"/>
  <c r="U2516" i="1"/>
  <c r="V2516" i="1"/>
  <c r="M2519" i="1"/>
  <c r="N2519" i="1"/>
  <c r="L2519" i="1"/>
  <c r="O2520" i="1"/>
  <c r="R2520" i="1"/>
  <c r="U2524" i="1"/>
  <c r="V2524" i="1"/>
  <c r="M2527" i="1"/>
  <c r="N2527" i="1"/>
  <c r="L2527" i="1"/>
  <c r="O2528" i="1"/>
  <c r="R2528" i="1"/>
  <c r="S2528" i="1" s="1"/>
  <c r="T2528" i="1" s="1"/>
  <c r="U2532" i="1"/>
  <c r="V2532" i="1"/>
  <c r="M2535" i="1"/>
  <c r="N2535" i="1"/>
  <c r="L2535" i="1"/>
  <c r="O2536" i="1"/>
  <c r="R2536" i="1"/>
  <c r="U2540" i="1"/>
  <c r="V2540" i="1"/>
  <c r="M2543" i="1"/>
  <c r="N2543" i="1"/>
  <c r="L2543" i="1"/>
  <c r="O2544" i="1"/>
  <c r="R2544" i="1"/>
  <c r="S2544" i="1" s="1"/>
  <c r="T2544" i="1" s="1"/>
  <c r="U2548" i="1"/>
  <c r="V2548" i="1"/>
  <c r="M2551" i="1"/>
  <c r="N2551" i="1"/>
  <c r="L2551" i="1"/>
  <c r="O2552" i="1"/>
  <c r="R2552" i="1"/>
  <c r="U2556" i="1"/>
  <c r="V2556" i="1"/>
  <c r="M2559" i="1"/>
  <c r="P2559" i="1"/>
  <c r="Q2559" i="1" s="1"/>
  <c r="N2559" i="1"/>
  <c r="L2559" i="1"/>
  <c r="O2560" i="1"/>
  <c r="R2560" i="1"/>
  <c r="U2564" i="1"/>
  <c r="V2564" i="1"/>
  <c r="M2567" i="1"/>
  <c r="S2567" i="1"/>
  <c r="T2567" i="1" s="1"/>
  <c r="N2567" i="1"/>
  <c r="L2567" i="1"/>
  <c r="O2568" i="1"/>
  <c r="R2568" i="1"/>
  <c r="U2572" i="1"/>
  <c r="V2572" i="1"/>
  <c r="M2575" i="1"/>
  <c r="N2575" i="1"/>
  <c r="L2575" i="1"/>
  <c r="O2576" i="1"/>
  <c r="R2576" i="1"/>
  <c r="U2580" i="1"/>
  <c r="V2580" i="1"/>
  <c r="M2583" i="1"/>
  <c r="N2583" i="1"/>
  <c r="L2583" i="1"/>
  <c r="O2584" i="1"/>
  <c r="R2584" i="1"/>
  <c r="U2588" i="1"/>
  <c r="V2588" i="1"/>
  <c r="M2591" i="1"/>
  <c r="N2591" i="1"/>
  <c r="L2591" i="1"/>
  <c r="O2592" i="1"/>
  <c r="R2592" i="1"/>
  <c r="S2592" i="1" s="1"/>
  <c r="T2592" i="1" s="1"/>
  <c r="R2595" i="1"/>
  <c r="O2595" i="1"/>
  <c r="R2596" i="1"/>
  <c r="O2596" i="1"/>
  <c r="R2597" i="1"/>
  <c r="O2597" i="1"/>
  <c r="R2598" i="1"/>
  <c r="O2598" i="1"/>
  <c r="R2599" i="1"/>
  <c r="O2599" i="1"/>
  <c r="R2600" i="1"/>
  <c r="O2600" i="1"/>
  <c r="R2601" i="1"/>
  <c r="O2601" i="1"/>
  <c r="M2603" i="1"/>
  <c r="N2603" i="1"/>
  <c r="L2603" i="1"/>
  <c r="R2604" i="1"/>
  <c r="O2604" i="1"/>
  <c r="U2604" i="1"/>
  <c r="V2604" i="1"/>
  <c r="M2611" i="1"/>
  <c r="N2611" i="1"/>
  <c r="L2611" i="1"/>
  <c r="R2612" i="1"/>
  <c r="O2612" i="1"/>
  <c r="U2612" i="1"/>
  <c r="V2612" i="1"/>
  <c r="M2619" i="1"/>
  <c r="N2619" i="1"/>
  <c r="L2619" i="1"/>
  <c r="R2620" i="1"/>
  <c r="O2620" i="1"/>
  <c r="U2620" i="1"/>
  <c r="V2620" i="1"/>
  <c r="M2627" i="1"/>
  <c r="N2627" i="1"/>
  <c r="L2627" i="1"/>
  <c r="R2628" i="1"/>
  <c r="O2628" i="1"/>
  <c r="U2628" i="1"/>
  <c r="V2628" i="1"/>
  <c r="M2680" i="1"/>
  <c r="L2680" i="1"/>
  <c r="N2680" i="1"/>
  <c r="M2684" i="1"/>
  <c r="L2684" i="1"/>
  <c r="N2684" i="1"/>
  <c r="M2688" i="1"/>
  <c r="L2688" i="1"/>
  <c r="N2688" i="1"/>
  <c r="M2692" i="1"/>
  <c r="L2692" i="1"/>
  <c r="N2692" i="1"/>
  <c r="M2696" i="1"/>
  <c r="L2696" i="1"/>
  <c r="N2696" i="1"/>
  <c r="M2700" i="1"/>
  <c r="L2700" i="1"/>
  <c r="N2700" i="1"/>
  <c r="M2704" i="1"/>
  <c r="L2704" i="1"/>
  <c r="N2704" i="1"/>
  <c r="M2708" i="1"/>
  <c r="L2708" i="1"/>
  <c r="N2708" i="1"/>
  <c r="M2712" i="1"/>
  <c r="L2712" i="1"/>
  <c r="N2712" i="1"/>
  <c r="M2716" i="1"/>
  <c r="L2716" i="1"/>
  <c r="N2716" i="1"/>
  <c r="M2720" i="1"/>
  <c r="L2720" i="1"/>
  <c r="N2720" i="1"/>
  <c r="M2724" i="1"/>
  <c r="L2724" i="1"/>
  <c r="N2724" i="1"/>
  <c r="M2728" i="1"/>
  <c r="L2728" i="1"/>
  <c r="N2728" i="1"/>
  <c r="M2732" i="1"/>
  <c r="L2732" i="1"/>
  <c r="N2732" i="1"/>
  <c r="R2455" i="1"/>
  <c r="O2455" i="1"/>
  <c r="M2456" i="1"/>
  <c r="N2456" i="1"/>
  <c r="L2456" i="1"/>
  <c r="S2456" i="1"/>
  <c r="T2456" i="1" s="1"/>
  <c r="R2463" i="1"/>
  <c r="S2463" i="1" s="1"/>
  <c r="T2463" i="1" s="1"/>
  <c r="O2463" i="1"/>
  <c r="M2464" i="1"/>
  <c r="N2464" i="1"/>
  <c r="L2464" i="1"/>
  <c r="S2464" i="1"/>
  <c r="T2464" i="1" s="1"/>
  <c r="P2464" i="1"/>
  <c r="Q2464" i="1" s="1"/>
  <c r="R2471" i="1"/>
  <c r="O2471" i="1"/>
  <c r="P2471" i="1" s="1"/>
  <c r="Q2471" i="1" s="1"/>
  <c r="M2472" i="1"/>
  <c r="N2472" i="1"/>
  <c r="L2472" i="1"/>
  <c r="P2472" i="1"/>
  <c r="Q2472" i="1" s="1"/>
  <c r="R2479" i="1"/>
  <c r="O2479" i="1"/>
  <c r="M2480" i="1"/>
  <c r="N2480" i="1"/>
  <c r="L2480" i="1"/>
  <c r="M2482" i="1"/>
  <c r="N2482" i="1"/>
  <c r="L2482" i="1"/>
  <c r="O2483" i="1"/>
  <c r="R2483" i="1"/>
  <c r="U2487" i="1"/>
  <c r="V2487" i="1"/>
  <c r="M2490" i="1"/>
  <c r="P2490" i="1"/>
  <c r="Q2490" i="1" s="1"/>
  <c r="N2490" i="1"/>
  <c r="L2490" i="1"/>
  <c r="O2491" i="1"/>
  <c r="R2491" i="1"/>
  <c r="U2495" i="1"/>
  <c r="V2495" i="1"/>
  <c r="M2498" i="1"/>
  <c r="S2498" i="1"/>
  <c r="T2498" i="1" s="1"/>
  <c r="N2498" i="1"/>
  <c r="L2498" i="1"/>
  <c r="O2499" i="1"/>
  <c r="R2499" i="1"/>
  <c r="U2503" i="1"/>
  <c r="V2503" i="1"/>
  <c r="M2506" i="1"/>
  <c r="N2506" i="1"/>
  <c r="L2506" i="1"/>
  <c r="O2507" i="1"/>
  <c r="R2507" i="1"/>
  <c r="U2511" i="1"/>
  <c r="V2511" i="1"/>
  <c r="M2514" i="1"/>
  <c r="N2514" i="1"/>
  <c r="L2514" i="1"/>
  <c r="O2515" i="1"/>
  <c r="R2515" i="1"/>
  <c r="U2519" i="1"/>
  <c r="V2519" i="1"/>
  <c r="M2522" i="1"/>
  <c r="N2522" i="1"/>
  <c r="L2522" i="1"/>
  <c r="O2523" i="1"/>
  <c r="R2523" i="1"/>
  <c r="S2523" i="1" s="1"/>
  <c r="T2523" i="1" s="1"/>
  <c r="U2527" i="1"/>
  <c r="V2527" i="1"/>
  <c r="M2530" i="1"/>
  <c r="N2530" i="1"/>
  <c r="L2530" i="1"/>
  <c r="O2531" i="1"/>
  <c r="P2531" i="1" s="1"/>
  <c r="Q2531" i="1" s="1"/>
  <c r="R2531" i="1"/>
  <c r="U2535" i="1"/>
  <c r="V2535" i="1"/>
  <c r="M2538" i="1"/>
  <c r="N2538" i="1"/>
  <c r="L2538" i="1"/>
  <c r="O2539" i="1"/>
  <c r="R2539" i="1"/>
  <c r="U2543" i="1"/>
  <c r="V2543" i="1"/>
  <c r="M2546" i="1"/>
  <c r="N2546" i="1"/>
  <c r="L2546" i="1"/>
  <c r="O2547" i="1"/>
  <c r="R2547" i="1"/>
  <c r="U2551" i="1"/>
  <c r="V2551" i="1"/>
  <c r="M2554" i="1"/>
  <c r="P2554" i="1"/>
  <c r="Q2554" i="1" s="1"/>
  <c r="N2554" i="1"/>
  <c r="L2554" i="1"/>
  <c r="O2555" i="1"/>
  <c r="R2555" i="1"/>
  <c r="U2559" i="1"/>
  <c r="V2559" i="1"/>
  <c r="M2562" i="1"/>
  <c r="S2562" i="1"/>
  <c r="T2562" i="1" s="1"/>
  <c r="N2562" i="1"/>
  <c r="L2562" i="1"/>
  <c r="O2563" i="1"/>
  <c r="R2563" i="1"/>
  <c r="U2567" i="1"/>
  <c r="V2567" i="1"/>
  <c r="M2570" i="1"/>
  <c r="N2570" i="1"/>
  <c r="L2570" i="1"/>
  <c r="O2571" i="1"/>
  <c r="R2571" i="1"/>
  <c r="U2575" i="1"/>
  <c r="V2575" i="1"/>
  <c r="M2578" i="1"/>
  <c r="N2578" i="1"/>
  <c r="L2578" i="1"/>
  <c r="O2579" i="1"/>
  <c r="R2579" i="1"/>
  <c r="U2583" i="1"/>
  <c r="V2583" i="1"/>
  <c r="M2586" i="1"/>
  <c r="N2586" i="1"/>
  <c r="L2586" i="1"/>
  <c r="O2587" i="1"/>
  <c r="R2587" i="1"/>
  <c r="S2587" i="1" s="1"/>
  <c r="T2587" i="1" s="1"/>
  <c r="U2591" i="1"/>
  <c r="V2591" i="1"/>
  <c r="M2594" i="1"/>
  <c r="N2594" i="1"/>
  <c r="L2594" i="1"/>
  <c r="U2601" i="1"/>
  <c r="V2601" i="1"/>
  <c r="M2608" i="1"/>
  <c r="N2608" i="1"/>
  <c r="L2608" i="1"/>
  <c r="R2609" i="1"/>
  <c r="O2609" i="1"/>
  <c r="P2609" i="1" s="1"/>
  <c r="Q2609" i="1" s="1"/>
  <c r="U2609" i="1"/>
  <c r="V2609" i="1"/>
  <c r="M2616" i="1"/>
  <c r="N2616" i="1"/>
  <c r="L2616" i="1"/>
  <c r="R2617" i="1"/>
  <c r="S2617" i="1" s="1"/>
  <c r="T2617" i="1" s="1"/>
  <c r="O2617" i="1"/>
  <c r="U2617" i="1"/>
  <c r="V2617" i="1"/>
  <c r="M2624" i="1"/>
  <c r="N2624" i="1"/>
  <c r="L2624" i="1"/>
  <c r="P2624" i="1"/>
  <c r="Q2624" i="1" s="1"/>
  <c r="R2625" i="1"/>
  <c r="O2625" i="1"/>
  <c r="U2625" i="1"/>
  <c r="V2625" i="1"/>
  <c r="U2630" i="1"/>
  <c r="V2630" i="1"/>
  <c r="R2633" i="1"/>
  <c r="O2633" i="1"/>
  <c r="P2633" i="1" s="1"/>
  <c r="Q2633" i="1" s="1"/>
  <c r="M2634" i="1"/>
  <c r="L2634" i="1"/>
  <c r="N2634" i="1"/>
  <c r="U2634" i="1"/>
  <c r="V2634" i="1"/>
  <c r="R2637" i="1"/>
  <c r="S2637" i="1" s="1"/>
  <c r="T2637" i="1" s="1"/>
  <c r="O2637" i="1"/>
  <c r="M2638" i="1"/>
  <c r="L2638" i="1"/>
  <c r="N2638" i="1"/>
  <c r="U2638" i="1"/>
  <c r="V2638" i="1"/>
  <c r="R2641" i="1"/>
  <c r="O2641" i="1"/>
  <c r="M2642" i="1"/>
  <c r="L2642" i="1"/>
  <c r="N2642" i="1"/>
  <c r="U2642" i="1"/>
  <c r="V2642" i="1"/>
  <c r="R2645" i="1"/>
  <c r="O2645" i="1"/>
  <c r="M2646" i="1"/>
  <c r="L2646" i="1"/>
  <c r="N2646" i="1"/>
  <c r="S2646" i="1"/>
  <c r="T2646" i="1" s="1"/>
  <c r="U2646" i="1"/>
  <c r="V2646" i="1"/>
  <c r="R2649" i="1"/>
  <c r="O2649" i="1"/>
  <c r="M2650" i="1"/>
  <c r="L2650" i="1"/>
  <c r="N2650" i="1"/>
  <c r="P2650" i="1"/>
  <c r="Q2650" i="1" s="1"/>
  <c r="U2650" i="1"/>
  <c r="V2650" i="1"/>
  <c r="R2653" i="1"/>
  <c r="O2653" i="1"/>
  <c r="M2654" i="1"/>
  <c r="L2654" i="1"/>
  <c r="N2654" i="1"/>
  <c r="S2654" i="1"/>
  <c r="T2654" i="1" s="1"/>
  <c r="U2654" i="1"/>
  <c r="V2654" i="1"/>
  <c r="R2657" i="1"/>
  <c r="O2657" i="1"/>
  <c r="M2658" i="1"/>
  <c r="L2658" i="1"/>
  <c r="N2658" i="1"/>
  <c r="P2658" i="1"/>
  <c r="Q2658" i="1" s="1"/>
  <c r="U2658" i="1"/>
  <c r="V2658" i="1"/>
  <c r="R2661" i="1"/>
  <c r="O2661" i="1"/>
  <c r="M2662" i="1"/>
  <c r="L2662" i="1"/>
  <c r="N2662" i="1"/>
  <c r="U2662" i="1"/>
  <c r="V2662" i="1"/>
  <c r="R2665" i="1"/>
  <c r="O2665" i="1"/>
  <c r="P2665" i="1" s="1"/>
  <c r="Q2665" i="1" s="1"/>
  <c r="M2666" i="1"/>
  <c r="L2666" i="1"/>
  <c r="N2666" i="1"/>
  <c r="U2666" i="1"/>
  <c r="V2666" i="1"/>
  <c r="R2669" i="1"/>
  <c r="S2669" i="1" s="1"/>
  <c r="T2669" i="1" s="1"/>
  <c r="O2669" i="1"/>
  <c r="M2670" i="1"/>
  <c r="L2670" i="1"/>
  <c r="N2670" i="1"/>
  <c r="U2670" i="1"/>
  <c r="V2670" i="1"/>
  <c r="M2677" i="1"/>
  <c r="L2677" i="1"/>
  <c r="N2677" i="1"/>
  <c r="M2429" i="1"/>
  <c r="L2429" i="1"/>
  <c r="N2429" i="1"/>
  <c r="U2430" i="1"/>
  <c r="V2430" i="1"/>
  <c r="M2437" i="1"/>
  <c r="L2437" i="1"/>
  <c r="N2437" i="1"/>
  <c r="U2438" i="1"/>
  <c r="V2438" i="1"/>
  <c r="M2445" i="1"/>
  <c r="L2445" i="1"/>
  <c r="N2445" i="1"/>
  <c r="U2446" i="1"/>
  <c r="V2446" i="1"/>
  <c r="M2453" i="1"/>
  <c r="L2453" i="1"/>
  <c r="N2453" i="1"/>
  <c r="U2454" i="1"/>
  <c r="V2454" i="1"/>
  <c r="M2461" i="1"/>
  <c r="N2461" i="1"/>
  <c r="L2461" i="1"/>
  <c r="U2462" i="1"/>
  <c r="V2462" i="1"/>
  <c r="M2469" i="1"/>
  <c r="N2469" i="1"/>
  <c r="L2469" i="1"/>
  <c r="U2470" i="1"/>
  <c r="V2470" i="1"/>
  <c r="M2477" i="1"/>
  <c r="N2477" i="1"/>
  <c r="L2477" i="1"/>
  <c r="U2478" i="1"/>
  <c r="V2478" i="1"/>
  <c r="U2482" i="1"/>
  <c r="V2482" i="1"/>
  <c r="M2485" i="1"/>
  <c r="N2485" i="1"/>
  <c r="L2485" i="1"/>
  <c r="R2486" i="1"/>
  <c r="O2486" i="1"/>
  <c r="U2490" i="1"/>
  <c r="V2490" i="1"/>
  <c r="M2493" i="1"/>
  <c r="N2493" i="1"/>
  <c r="L2493" i="1"/>
  <c r="R2494" i="1"/>
  <c r="O2494" i="1"/>
  <c r="P2494" i="1" s="1"/>
  <c r="Q2494" i="1" s="1"/>
  <c r="U2498" i="1"/>
  <c r="V2498" i="1"/>
  <c r="M2501" i="1"/>
  <c r="N2501" i="1"/>
  <c r="L2501" i="1"/>
  <c r="R2502" i="1"/>
  <c r="S2502" i="1" s="1"/>
  <c r="T2502" i="1" s="1"/>
  <c r="O2502" i="1"/>
  <c r="U2506" i="1"/>
  <c r="V2506" i="1"/>
  <c r="M2509" i="1"/>
  <c r="N2509" i="1"/>
  <c r="L2509" i="1"/>
  <c r="R2510" i="1"/>
  <c r="O2510" i="1"/>
  <c r="U2514" i="1"/>
  <c r="V2514" i="1"/>
  <c r="M2517" i="1"/>
  <c r="N2517" i="1"/>
  <c r="L2517" i="1"/>
  <c r="R2518" i="1"/>
  <c r="O2518" i="1"/>
  <c r="U2522" i="1"/>
  <c r="V2522" i="1"/>
  <c r="M2525" i="1"/>
  <c r="N2525" i="1"/>
  <c r="L2525" i="1"/>
  <c r="R2526" i="1"/>
  <c r="O2526" i="1"/>
  <c r="U2530" i="1"/>
  <c r="V2530" i="1"/>
  <c r="M2533" i="1"/>
  <c r="P2533" i="1"/>
  <c r="Q2533" i="1" s="1"/>
  <c r="N2533" i="1"/>
  <c r="L2533" i="1"/>
  <c r="R2534" i="1"/>
  <c r="O2534" i="1"/>
  <c r="U2538" i="1"/>
  <c r="V2538" i="1"/>
  <c r="M2541" i="1"/>
  <c r="N2541" i="1"/>
  <c r="L2541" i="1"/>
  <c r="R2542" i="1"/>
  <c r="O2542" i="1"/>
  <c r="U2546" i="1"/>
  <c r="V2546" i="1"/>
  <c r="M2549" i="1"/>
  <c r="N2549" i="1"/>
  <c r="L2549" i="1"/>
  <c r="R2550" i="1"/>
  <c r="O2550" i="1"/>
  <c r="U2554" i="1"/>
  <c r="V2554" i="1"/>
  <c r="M2557" i="1"/>
  <c r="N2557" i="1"/>
  <c r="L2557" i="1"/>
  <c r="R2558" i="1"/>
  <c r="O2558" i="1"/>
  <c r="P2558" i="1" s="1"/>
  <c r="Q2558" i="1" s="1"/>
  <c r="U2562" i="1"/>
  <c r="V2562" i="1"/>
  <c r="M2565" i="1"/>
  <c r="N2565" i="1"/>
  <c r="L2565" i="1"/>
  <c r="R2566" i="1"/>
  <c r="S2566" i="1" s="1"/>
  <c r="T2566" i="1" s="1"/>
  <c r="O2566" i="1"/>
  <c r="U2570" i="1"/>
  <c r="V2570" i="1"/>
  <c r="M2573" i="1"/>
  <c r="N2573" i="1"/>
  <c r="L2573" i="1"/>
  <c r="R2574" i="1"/>
  <c r="O2574" i="1"/>
  <c r="U2578" i="1"/>
  <c r="V2578" i="1"/>
  <c r="M2581" i="1"/>
  <c r="N2581" i="1"/>
  <c r="L2581" i="1"/>
  <c r="R2582" i="1"/>
  <c r="O2582" i="1"/>
  <c r="U2586" i="1"/>
  <c r="V2586" i="1"/>
  <c r="M2589" i="1"/>
  <c r="N2589" i="1"/>
  <c r="L2589" i="1"/>
  <c r="R2590" i="1"/>
  <c r="O2590" i="1"/>
  <c r="U2594" i="1"/>
  <c r="V2594" i="1"/>
  <c r="U2595" i="1"/>
  <c r="V2595" i="1"/>
  <c r="U2596" i="1"/>
  <c r="V2596" i="1"/>
  <c r="U2597" i="1"/>
  <c r="V2597" i="1"/>
  <c r="U2598" i="1"/>
  <c r="V2598" i="1"/>
  <c r="U2599" i="1"/>
  <c r="V2599" i="1"/>
  <c r="U2600" i="1"/>
  <c r="V2600" i="1"/>
  <c r="M2605" i="1"/>
  <c r="N2605" i="1"/>
  <c r="L2605" i="1"/>
  <c r="R2606" i="1"/>
  <c r="O2606" i="1"/>
  <c r="U2606" i="1"/>
  <c r="V2606" i="1"/>
  <c r="M2613" i="1"/>
  <c r="N2613" i="1"/>
  <c r="L2613" i="1"/>
  <c r="R2614" i="1"/>
  <c r="O2614" i="1"/>
  <c r="U2614" i="1"/>
  <c r="V2614" i="1"/>
  <c r="M2621" i="1"/>
  <c r="N2621" i="1"/>
  <c r="P2621" i="1"/>
  <c r="Q2621" i="1" s="1"/>
  <c r="L2621" i="1"/>
  <c r="R2622" i="1"/>
  <c r="O2622" i="1"/>
  <c r="U2622" i="1"/>
  <c r="V2622" i="1"/>
  <c r="M2629" i="1"/>
  <c r="N2629" i="1"/>
  <c r="S2629" i="1"/>
  <c r="T2629" i="1" s="1"/>
  <c r="L2629" i="1"/>
  <c r="R2630" i="1"/>
  <c r="O2630" i="1"/>
  <c r="M2681" i="1"/>
  <c r="L2681" i="1"/>
  <c r="P2681" i="1"/>
  <c r="Q2681" i="1" s="1"/>
  <c r="N2681" i="1"/>
  <c r="M2685" i="1"/>
  <c r="L2685" i="1"/>
  <c r="N2685" i="1"/>
  <c r="M2689" i="1"/>
  <c r="L2689" i="1"/>
  <c r="N2689" i="1"/>
  <c r="M2693" i="1"/>
  <c r="L2693" i="1"/>
  <c r="N2693" i="1"/>
  <c r="M2697" i="1"/>
  <c r="L2697" i="1"/>
  <c r="N2697" i="1"/>
  <c r="M2701" i="1"/>
  <c r="L2701" i="1"/>
  <c r="S2701" i="1"/>
  <c r="T2701" i="1" s="1"/>
  <c r="N2701" i="1"/>
  <c r="M2705" i="1"/>
  <c r="L2705" i="1"/>
  <c r="N2705" i="1"/>
  <c r="M2709" i="1"/>
  <c r="L2709" i="1"/>
  <c r="N2709" i="1"/>
  <c r="M2713" i="1"/>
  <c r="L2713" i="1"/>
  <c r="P2713" i="1"/>
  <c r="Q2713" i="1" s="1"/>
  <c r="N2713" i="1"/>
  <c r="M2717" i="1"/>
  <c r="L2717" i="1"/>
  <c r="N2717" i="1"/>
  <c r="M2721" i="1"/>
  <c r="L2721" i="1"/>
  <c r="N2721" i="1"/>
  <c r="M2725" i="1"/>
  <c r="L2725" i="1"/>
  <c r="N2725" i="1"/>
  <c r="M2729" i="1"/>
  <c r="L2729" i="1"/>
  <c r="N2729" i="1"/>
  <c r="M2733" i="1"/>
  <c r="L2733" i="1"/>
  <c r="S2733" i="1"/>
  <c r="T2733" i="1" s="1"/>
  <c r="N2733" i="1"/>
  <c r="M2450" i="1"/>
  <c r="N2450" i="1"/>
  <c r="L2450" i="1"/>
  <c r="U2451" i="1"/>
  <c r="V2451" i="1"/>
  <c r="M2458" i="1"/>
  <c r="N2458" i="1"/>
  <c r="L2458" i="1"/>
  <c r="U2459" i="1"/>
  <c r="V2459" i="1"/>
  <c r="M2466" i="1"/>
  <c r="L2466" i="1"/>
  <c r="N2466" i="1"/>
  <c r="U2467" i="1"/>
  <c r="V2467" i="1"/>
  <c r="M2474" i="1"/>
  <c r="L2474" i="1"/>
  <c r="N2474" i="1"/>
  <c r="U2475" i="1"/>
  <c r="V2475" i="1"/>
  <c r="U2485" i="1"/>
  <c r="V2485" i="1"/>
  <c r="M2488" i="1"/>
  <c r="P2488" i="1"/>
  <c r="Q2488" i="1" s="1"/>
  <c r="N2488" i="1"/>
  <c r="L2488" i="1"/>
  <c r="S2488" i="1"/>
  <c r="T2488" i="1" s="1"/>
  <c r="R2489" i="1"/>
  <c r="O2489" i="1"/>
  <c r="U2493" i="1"/>
  <c r="V2493" i="1"/>
  <c r="M2496" i="1"/>
  <c r="P2496" i="1"/>
  <c r="Q2496" i="1" s="1"/>
  <c r="N2496" i="1"/>
  <c r="L2496" i="1"/>
  <c r="S2496" i="1"/>
  <c r="T2496" i="1" s="1"/>
  <c r="R2497" i="1"/>
  <c r="O2497" i="1"/>
  <c r="P2497" i="1" s="1"/>
  <c r="Q2497" i="1" s="1"/>
  <c r="U2501" i="1"/>
  <c r="V2501" i="1"/>
  <c r="M2504" i="1"/>
  <c r="P2504" i="1"/>
  <c r="Q2504" i="1" s="1"/>
  <c r="N2504" i="1"/>
  <c r="L2504" i="1"/>
  <c r="S2504" i="1"/>
  <c r="T2504" i="1" s="1"/>
  <c r="R2505" i="1"/>
  <c r="S2505" i="1" s="1"/>
  <c r="T2505" i="1" s="1"/>
  <c r="O2505" i="1"/>
  <c r="U2509" i="1"/>
  <c r="V2509" i="1"/>
  <c r="M2512" i="1"/>
  <c r="P2512" i="1"/>
  <c r="Q2512" i="1" s="1"/>
  <c r="N2512" i="1"/>
  <c r="L2512" i="1"/>
  <c r="S2512" i="1"/>
  <c r="T2512" i="1" s="1"/>
  <c r="R2513" i="1"/>
  <c r="O2513" i="1"/>
  <c r="U2517" i="1"/>
  <c r="V2517" i="1"/>
  <c r="M2520" i="1"/>
  <c r="P2520" i="1"/>
  <c r="Q2520" i="1" s="1"/>
  <c r="N2520" i="1"/>
  <c r="L2520" i="1"/>
  <c r="S2520" i="1"/>
  <c r="T2520" i="1" s="1"/>
  <c r="R2521" i="1"/>
  <c r="O2521" i="1"/>
  <c r="U2525" i="1"/>
  <c r="V2525" i="1"/>
  <c r="M2528" i="1"/>
  <c r="P2528" i="1"/>
  <c r="Q2528" i="1" s="1"/>
  <c r="N2528" i="1"/>
  <c r="L2528" i="1"/>
  <c r="R2529" i="1"/>
  <c r="O2529" i="1"/>
  <c r="U2533" i="1"/>
  <c r="V2533" i="1"/>
  <c r="M2536" i="1"/>
  <c r="P2536" i="1"/>
  <c r="Q2536" i="1" s="1"/>
  <c r="N2536" i="1"/>
  <c r="L2536" i="1"/>
  <c r="S2536" i="1"/>
  <c r="T2536" i="1" s="1"/>
  <c r="R2537" i="1"/>
  <c r="O2537" i="1"/>
  <c r="U2541" i="1"/>
  <c r="V2541" i="1"/>
  <c r="M2544" i="1"/>
  <c r="P2544" i="1"/>
  <c r="Q2544" i="1" s="1"/>
  <c r="N2544" i="1"/>
  <c r="L2544" i="1"/>
  <c r="R2545" i="1"/>
  <c r="O2545" i="1"/>
  <c r="U2549" i="1"/>
  <c r="V2549" i="1"/>
  <c r="M2552" i="1"/>
  <c r="P2552" i="1"/>
  <c r="Q2552" i="1" s="1"/>
  <c r="N2552" i="1"/>
  <c r="L2552" i="1"/>
  <c r="S2552" i="1"/>
  <c r="T2552" i="1" s="1"/>
  <c r="R2553" i="1"/>
  <c r="O2553" i="1"/>
  <c r="U2557" i="1"/>
  <c r="V2557" i="1"/>
  <c r="M2560" i="1"/>
  <c r="P2560" i="1"/>
  <c r="Q2560" i="1" s="1"/>
  <c r="N2560" i="1"/>
  <c r="L2560" i="1"/>
  <c r="S2560" i="1"/>
  <c r="T2560" i="1" s="1"/>
  <c r="R2561" i="1"/>
  <c r="O2561" i="1"/>
  <c r="P2561" i="1" s="1"/>
  <c r="Q2561" i="1" s="1"/>
  <c r="U2565" i="1"/>
  <c r="V2565" i="1"/>
  <c r="M2568" i="1"/>
  <c r="P2568" i="1"/>
  <c r="Q2568" i="1" s="1"/>
  <c r="N2568" i="1"/>
  <c r="L2568" i="1"/>
  <c r="S2568" i="1"/>
  <c r="T2568" i="1" s="1"/>
  <c r="R2569" i="1"/>
  <c r="S2569" i="1" s="1"/>
  <c r="T2569" i="1" s="1"/>
  <c r="O2569" i="1"/>
  <c r="U2573" i="1"/>
  <c r="V2573" i="1"/>
  <c r="M2576" i="1"/>
  <c r="P2576" i="1"/>
  <c r="Q2576" i="1" s="1"/>
  <c r="N2576" i="1"/>
  <c r="L2576" i="1"/>
  <c r="S2576" i="1"/>
  <c r="T2576" i="1" s="1"/>
  <c r="R2577" i="1"/>
  <c r="O2577" i="1"/>
  <c r="U2581" i="1"/>
  <c r="V2581" i="1"/>
  <c r="M2584" i="1"/>
  <c r="P2584" i="1"/>
  <c r="Q2584" i="1" s="1"/>
  <c r="N2584" i="1"/>
  <c r="L2584" i="1"/>
  <c r="S2584" i="1"/>
  <c r="T2584" i="1" s="1"/>
  <c r="R2585" i="1"/>
  <c r="O2585" i="1"/>
  <c r="U2589" i="1"/>
  <c r="V2589" i="1"/>
  <c r="M2592" i="1"/>
  <c r="P2592" i="1"/>
  <c r="Q2592" i="1" s="1"/>
  <c r="N2592" i="1"/>
  <c r="L2592" i="1"/>
  <c r="R2593" i="1"/>
  <c r="O2593" i="1"/>
  <c r="M2602" i="1"/>
  <c r="N2602" i="1"/>
  <c r="P2602" i="1"/>
  <c r="Q2602" i="1" s="1"/>
  <c r="L2602" i="1"/>
  <c r="R2603" i="1"/>
  <c r="S2603" i="1" s="1"/>
  <c r="T2603" i="1" s="1"/>
  <c r="O2603" i="1"/>
  <c r="P2603" i="1" s="1"/>
  <c r="Q2603" i="1" s="1"/>
  <c r="U2603" i="1"/>
  <c r="V2603" i="1"/>
  <c r="M2610" i="1"/>
  <c r="N2610" i="1"/>
  <c r="S2610" i="1"/>
  <c r="T2610" i="1" s="1"/>
  <c r="L2610" i="1"/>
  <c r="R2611" i="1"/>
  <c r="S2611" i="1" s="1"/>
  <c r="T2611" i="1" s="1"/>
  <c r="O2611" i="1"/>
  <c r="P2611" i="1" s="1"/>
  <c r="Q2611" i="1" s="1"/>
  <c r="U2611" i="1"/>
  <c r="V2611" i="1"/>
  <c r="M2618" i="1"/>
  <c r="N2618" i="1"/>
  <c r="L2618" i="1"/>
  <c r="R2619" i="1"/>
  <c r="S2619" i="1" s="1"/>
  <c r="T2619" i="1" s="1"/>
  <c r="O2619" i="1"/>
  <c r="P2619" i="1" s="1"/>
  <c r="Q2619" i="1" s="1"/>
  <c r="U2619" i="1"/>
  <c r="V2619" i="1"/>
  <c r="M2626" i="1"/>
  <c r="N2626" i="1"/>
  <c r="L2626" i="1"/>
  <c r="R2627" i="1"/>
  <c r="S2627" i="1" s="1"/>
  <c r="T2627" i="1" s="1"/>
  <c r="O2627" i="1"/>
  <c r="P2627" i="1" s="1"/>
  <c r="Q2627" i="1" s="1"/>
  <c r="U2627" i="1"/>
  <c r="V2627" i="1"/>
  <c r="M2631" i="1"/>
  <c r="L2631" i="1"/>
  <c r="N2631" i="1"/>
  <c r="U2631" i="1"/>
  <c r="V2631" i="1"/>
  <c r="R2634" i="1"/>
  <c r="S2634" i="1" s="1"/>
  <c r="T2634" i="1" s="1"/>
  <c r="O2634" i="1"/>
  <c r="P2634" i="1" s="1"/>
  <c r="Q2634" i="1" s="1"/>
  <c r="M2635" i="1"/>
  <c r="L2635" i="1"/>
  <c r="N2635" i="1"/>
  <c r="U2635" i="1"/>
  <c r="V2635" i="1"/>
  <c r="R2638" i="1"/>
  <c r="S2638" i="1" s="1"/>
  <c r="T2638" i="1" s="1"/>
  <c r="O2638" i="1"/>
  <c r="P2638" i="1" s="1"/>
  <c r="Q2638" i="1" s="1"/>
  <c r="M2639" i="1"/>
  <c r="L2639" i="1"/>
  <c r="N2639" i="1"/>
  <c r="U2639" i="1"/>
  <c r="V2639" i="1"/>
  <c r="R2642" i="1"/>
  <c r="S2642" i="1" s="1"/>
  <c r="T2642" i="1" s="1"/>
  <c r="O2642" i="1"/>
  <c r="P2642" i="1" s="1"/>
  <c r="Q2642" i="1" s="1"/>
  <c r="M2643" i="1"/>
  <c r="L2643" i="1"/>
  <c r="N2643" i="1"/>
  <c r="P2643" i="1"/>
  <c r="Q2643" i="1" s="1"/>
  <c r="U2643" i="1"/>
  <c r="V2643" i="1"/>
  <c r="R2646" i="1"/>
  <c r="O2646" i="1"/>
  <c r="P2646" i="1" s="1"/>
  <c r="Q2646" i="1" s="1"/>
  <c r="M2647" i="1"/>
  <c r="L2647" i="1"/>
  <c r="N2647" i="1"/>
  <c r="S2647" i="1"/>
  <c r="T2647" i="1" s="1"/>
  <c r="U2647" i="1"/>
  <c r="V2647" i="1"/>
  <c r="R2650" i="1"/>
  <c r="S2650" i="1" s="1"/>
  <c r="T2650" i="1" s="1"/>
  <c r="O2650" i="1"/>
  <c r="M2651" i="1"/>
  <c r="L2651" i="1"/>
  <c r="N2651" i="1"/>
  <c r="P2651" i="1"/>
  <c r="Q2651" i="1" s="1"/>
  <c r="U2651" i="1"/>
  <c r="V2651" i="1"/>
  <c r="R2654" i="1"/>
  <c r="O2654" i="1"/>
  <c r="P2654" i="1" s="1"/>
  <c r="Q2654" i="1" s="1"/>
  <c r="M2655" i="1"/>
  <c r="L2655" i="1"/>
  <c r="N2655" i="1"/>
  <c r="S2655" i="1"/>
  <c r="T2655" i="1" s="1"/>
  <c r="U2655" i="1"/>
  <c r="V2655" i="1"/>
  <c r="R2658" i="1"/>
  <c r="S2658" i="1" s="1"/>
  <c r="T2658" i="1" s="1"/>
  <c r="O2658" i="1"/>
  <c r="M2659" i="1"/>
  <c r="L2659" i="1"/>
  <c r="N2659" i="1"/>
  <c r="U2659" i="1"/>
  <c r="V2659" i="1"/>
  <c r="R2662" i="1"/>
  <c r="S2662" i="1" s="1"/>
  <c r="T2662" i="1" s="1"/>
  <c r="O2662" i="1"/>
  <c r="P2662" i="1" s="1"/>
  <c r="Q2662" i="1" s="1"/>
  <c r="M2663" i="1"/>
  <c r="L2663" i="1"/>
  <c r="N2663" i="1"/>
  <c r="U2663" i="1"/>
  <c r="V2663" i="1"/>
  <c r="R2666" i="1"/>
  <c r="S2666" i="1" s="1"/>
  <c r="T2666" i="1" s="1"/>
  <c r="O2666" i="1"/>
  <c r="P2666" i="1" s="1"/>
  <c r="Q2666" i="1" s="1"/>
  <c r="M2667" i="1"/>
  <c r="L2667" i="1"/>
  <c r="N2667" i="1"/>
  <c r="U2667" i="1"/>
  <c r="V2667" i="1"/>
  <c r="R2670" i="1"/>
  <c r="S2670" i="1" s="1"/>
  <c r="T2670" i="1" s="1"/>
  <c r="O2670" i="1"/>
  <c r="P2670" i="1" s="1"/>
  <c r="Q2670" i="1" s="1"/>
  <c r="M2671" i="1"/>
  <c r="L2671" i="1"/>
  <c r="N2671" i="1"/>
  <c r="U2671" i="1"/>
  <c r="V2671" i="1"/>
  <c r="M2679" i="1"/>
  <c r="L2679" i="1"/>
  <c r="N2679" i="1"/>
  <c r="R2390" i="1"/>
  <c r="O2390" i="1"/>
  <c r="P2390" i="1" s="1"/>
  <c r="Q2390" i="1" s="1"/>
  <c r="M2391" i="1"/>
  <c r="N2391" i="1"/>
  <c r="S2391" i="1"/>
  <c r="T2391" i="1" s="1"/>
  <c r="P2391" i="1"/>
  <c r="Q2391" i="1" s="1"/>
  <c r="L2391" i="1"/>
  <c r="R2398" i="1"/>
  <c r="O2398" i="1"/>
  <c r="M2399" i="1"/>
  <c r="N2399" i="1"/>
  <c r="S2399" i="1"/>
  <c r="T2399" i="1" s="1"/>
  <c r="P2399" i="1"/>
  <c r="Q2399" i="1" s="1"/>
  <c r="L2399" i="1"/>
  <c r="R2406" i="1"/>
  <c r="O2406" i="1"/>
  <c r="M2407" i="1"/>
  <c r="N2407" i="1"/>
  <c r="P2407" i="1"/>
  <c r="Q2407" i="1" s="1"/>
  <c r="L2407" i="1"/>
  <c r="R2414" i="1"/>
  <c r="O2414" i="1"/>
  <c r="M2415" i="1"/>
  <c r="N2415" i="1"/>
  <c r="S2415" i="1"/>
  <c r="T2415" i="1" s="1"/>
  <c r="P2415" i="1"/>
  <c r="Q2415" i="1" s="1"/>
  <c r="L2415" i="1"/>
  <c r="R2422" i="1"/>
  <c r="O2422" i="1"/>
  <c r="M2423" i="1"/>
  <c r="N2423" i="1"/>
  <c r="S2423" i="1"/>
  <c r="T2423" i="1" s="1"/>
  <c r="P2423" i="1"/>
  <c r="Q2423" i="1" s="1"/>
  <c r="L2423" i="1"/>
  <c r="O2430" i="1"/>
  <c r="R2430" i="1"/>
  <c r="M2431" i="1"/>
  <c r="N2431" i="1"/>
  <c r="P2431" i="1"/>
  <c r="Q2431" i="1" s="1"/>
  <c r="L2431" i="1"/>
  <c r="O2438" i="1"/>
  <c r="R2438" i="1"/>
  <c r="M2439" i="1"/>
  <c r="N2439" i="1"/>
  <c r="S2439" i="1"/>
  <c r="T2439" i="1" s="1"/>
  <c r="P2439" i="1"/>
  <c r="Q2439" i="1" s="1"/>
  <c r="L2439" i="1"/>
  <c r="O2446" i="1"/>
  <c r="P2446" i="1" s="1"/>
  <c r="Q2446" i="1" s="1"/>
  <c r="R2446" i="1"/>
  <c r="M2447" i="1"/>
  <c r="N2447" i="1"/>
  <c r="S2447" i="1"/>
  <c r="T2447" i="1" s="1"/>
  <c r="P2447" i="1"/>
  <c r="Q2447" i="1" s="1"/>
  <c r="L2447" i="1"/>
  <c r="O2454" i="1"/>
  <c r="R2454" i="1"/>
  <c r="S2454" i="1" s="1"/>
  <c r="T2454" i="1" s="1"/>
  <c r="M2455" i="1"/>
  <c r="N2455" i="1"/>
  <c r="S2455" i="1"/>
  <c r="T2455" i="1" s="1"/>
  <c r="P2455" i="1"/>
  <c r="Q2455" i="1" s="1"/>
  <c r="L2455" i="1"/>
  <c r="O2462" i="1"/>
  <c r="R2462" i="1"/>
  <c r="M2463" i="1"/>
  <c r="N2463" i="1"/>
  <c r="P2463" i="1"/>
  <c r="Q2463" i="1" s="1"/>
  <c r="L2463" i="1"/>
  <c r="O2470" i="1"/>
  <c r="R2470" i="1"/>
  <c r="M2471" i="1"/>
  <c r="N2471" i="1"/>
  <c r="S2471" i="1"/>
  <c r="T2471" i="1" s="1"/>
  <c r="L2471" i="1"/>
  <c r="R2478" i="1"/>
  <c r="O2478" i="1"/>
  <c r="M2479" i="1"/>
  <c r="N2479" i="1"/>
  <c r="L2479" i="1"/>
  <c r="S2479" i="1"/>
  <c r="T2479" i="1" s="1"/>
  <c r="P2479" i="1"/>
  <c r="Q2479" i="1" s="1"/>
  <c r="M2483" i="1"/>
  <c r="N2483" i="1"/>
  <c r="L2483" i="1"/>
  <c r="S2483" i="1"/>
  <c r="T2483" i="1" s="1"/>
  <c r="P2483" i="1"/>
  <c r="Q2483" i="1" s="1"/>
  <c r="R2484" i="1"/>
  <c r="S2484" i="1" s="1"/>
  <c r="T2484" i="1" s="1"/>
  <c r="O2484" i="1"/>
  <c r="U2488" i="1"/>
  <c r="V2488" i="1"/>
  <c r="M2491" i="1"/>
  <c r="N2491" i="1"/>
  <c r="L2491" i="1"/>
  <c r="S2491" i="1"/>
  <c r="T2491" i="1" s="1"/>
  <c r="P2491" i="1"/>
  <c r="Q2491" i="1" s="1"/>
  <c r="R2492" i="1"/>
  <c r="O2492" i="1"/>
  <c r="U2496" i="1"/>
  <c r="V2496" i="1"/>
  <c r="M2499" i="1"/>
  <c r="N2499" i="1"/>
  <c r="L2499" i="1"/>
  <c r="S2499" i="1"/>
  <c r="T2499" i="1" s="1"/>
  <c r="P2499" i="1"/>
  <c r="Q2499" i="1" s="1"/>
  <c r="R2500" i="1"/>
  <c r="O2500" i="1"/>
  <c r="U2504" i="1"/>
  <c r="V2504" i="1"/>
  <c r="M2507" i="1"/>
  <c r="N2507" i="1"/>
  <c r="L2507" i="1"/>
  <c r="S2507" i="1"/>
  <c r="T2507" i="1" s="1"/>
  <c r="P2507" i="1"/>
  <c r="Q2507" i="1" s="1"/>
  <c r="R2508" i="1"/>
  <c r="O2508" i="1"/>
  <c r="U2512" i="1"/>
  <c r="V2512" i="1"/>
  <c r="M2515" i="1"/>
  <c r="N2515" i="1"/>
  <c r="L2515" i="1"/>
  <c r="S2515" i="1"/>
  <c r="T2515" i="1" s="1"/>
  <c r="P2515" i="1"/>
  <c r="Q2515" i="1" s="1"/>
  <c r="R2516" i="1"/>
  <c r="O2516" i="1"/>
  <c r="U2520" i="1"/>
  <c r="V2520" i="1"/>
  <c r="M2523" i="1"/>
  <c r="N2523" i="1"/>
  <c r="L2523" i="1"/>
  <c r="P2523" i="1"/>
  <c r="Q2523" i="1" s="1"/>
  <c r="R2524" i="1"/>
  <c r="O2524" i="1"/>
  <c r="U2528" i="1"/>
  <c r="V2528" i="1"/>
  <c r="M2531" i="1"/>
  <c r="N2531" i="1"/>
  <c r="L2531" i="1"/>
  <c r="S2531" i="1"/>
  <c r="T2531" i="1" s="1"/>
  <c r="R2532" i="1"/>
  <c r="O2532" i="1"/>
  <c r="U2536" i="1"/>
  <c r="V2536" i="1"/>
  <c r="M2539" i="1"/>
  <c r="N2539" i="1"/>
  <c r="L2539" i="1"/>
  <c r="S2539" i="1"/>
  <c r="T2539" i="1" s="1"/>
  <c r="P2539" i="1"/>
  <c r="Q2539" i="1" s="1"/>
  <c r="R2540" i="1"/>
  <c r="O2540" i="1"/>
  <c r="P2540" i="1" s="1"/>
  <c r="Q2540" i="1" s="1"/>
  <c r="U2544" i="1"/>
  <c r="V2544" i="1"/>
  <c r="M2547" i="1"/>
  <c r="N2547" i="1"/>
  <c r="L2547" i="1"/>
  <c r="S2547" i="1"/>
  <c r="T2547" i="1" s="1"/>
  <c r="P2547" i="1"/>
  <c r="Q2547" i="1" s="1"/>
  <c r="R2548" i="1"/>
  <c r="S2548" i="1" s="1"/>
  <c r="T2548" i="1" s="1"/>
  <c r="O2548" i="1"/>
  <c r="U2552" i="1"/>
  <c r="V2552" i="1"/>
  <c r="M2555" i="1"/>
  <c r="N2555" i="1"/>
  <c r="L2555" i="1"/>
  <c r="S2555" i="1"/>
  <c r="T2555" i="1" s="1"/>
  <c r="P2555" i="1"/>
  <c r="Q2555" i="1" s="1"/>
  <c r="R2556" i="1"/>
  <c r="O2556" i="1"/>
  <c r="U2560" i="1"/>
  <c r="V2560" i="1"/>
  <c r="M2563" i="1"/>
  <c r="N2563" i="1"/>
  <c r="L2563" i="1"/>
  <c r="S2563" i="1"/>
  <c r="T2563" i="1" s="1"/>
  <c r="P2563" i="1"/>
  <c r="Q2563" i="1" s="1"/>
  <c r="R2564" i="1"/>
  <c r="O2564" i="1"/>
  <c r="U2568" i="1"/>
  <c r="V2568" i="1"/>
  <c r="M2571" i="1"/>
  <c r="N2571" i="1"/>
  <c r="L2571" i="1"/>
  <c r="S2571" i="1"/>
  <c r="T2571" i="1" s="1"/>
  <c r="P2571" i="1"/>
  <c r="Q2571" i="1" s="1"/>
  <c r="R2572" i="1"/>
  <c r="O2572" i="1"/>
  <c r="U2576" i="1"/>
  <c r="V2576" i="1"/>
  <c r="M2579" i="1"/>
  <c r="N2579" i="1"/>
  <c r="L2579" i="1"/>
  <c r="S2579" i="1"/>
  <c r="T2579" i="1" s="1"/>
  <c r="P2579" i="1"/>
  <c r="Q2579" i="1" s="1"/>
  <c r="R2580" i="1"/>
  <c r="O2580" i="1"/>
  <c r="U2584" i="1"/>
  <c r="V2584" i="1"/>
  <c r="M2587" i="1"/>
  <c r="N2587" i="1"/>
  <c r="L2587" i="1"/>
  <c r="P2587" i="1"/>
  <c r="Q2587" i="1" s="1"/>
  <c r="R2588" i="1"/>
  <c r="O2588" i="1"/>
  <c r="U2592" i="1"/>
  <c r="V2592" i="1"/>
  <c r="M2595" i="1"/>
  <c r="N2595" i="1"/>
  <c r="P2595" i="1"/>
  <c r="Q2595" i="1" s="1"/>
  <c r="L2595" i="1"/>
  <c r="S2595" i="1"/>
  <c r="T2595" i="1" s="1"/>
  <c r="M2596" i="1"/>
  <c r="N2596" i="1"/>
  <c r="P2596" i="1"/>
  <c r="Q2596" i="1" s="1"/>
  <c r="L2596" i="1"/>
  <c r="S2596" i="1"/>
  <c r="T2596" i="1" s="1"/>
  <c r="M2597" i="1"/>
  <c r="N2597" i="1"/>
  <c r="P2597" i="1"/>
  <c r="Q2597" i="1" s="1"/>
  <c r="L2597" i="1"/>
  <c r="S2597" i="1"/>
  <c r="T2597" i="1" s="1"/>
  <c r="M2598" i="1"/>
  <c r="N2598" i="1"/>
  <c r="P2598" i="1"/>
  <c r="Q2598" i="1" s="1"/>
  <c r="L2598" i="1"/>
  <c r="S2598" i="1"/>
  <c r="T2598" i="1" s="1"/>
  <c r="M2599" i="1"/>
  <c r="N2599" i="1"/>
  <c r="P2599" i="1"/>
  <c r="Q2599" i="1" s="1"/>
  <c r="L2599" i="1"/>
  <c r="S2599" i="1"/>
  <c r="T2599" i="1" s="1"/>
  <c r="M2600" i="1"/>
  <c r="N2600" i="1"/>
  <c r="P2600" i="1"/>
  <c r="Q2600" i="1" s="1"/>
  <c r="L2600" i="1"/>
  <c r="S2600" i="1"/>
  <c r="T2600" i="1" s="1"/>
  <c r="M2601" i="1"/>
  <c r="N2601" i="1"/>
  <c r="S2601" i="1"/>
  <c r="T2601" i="1" s="1"/>
  <c r="P2601" i="1"/>
  <c r="Q2601" i="1" s="1"/>
  <c r="L2601" i="1"/>
  <c r="M2607" i="1"/>
  <c r="N2607" i="1"/>
  <c r="L2607" i="1"/>
  <c r="R2608" i="1"/>
  <c r="S2608" i="1" s="1"/>
  <c r="T2608" i="1" s="1"/>
  <c r="O2608" i="1"/>
  <c r="P2608" i="1" s="1"/>
  <c r="Q2608" i="1" s="1"/>
  <c r="U2608" i="1"/>
  <c r="V2608" i="1"/>
  <c r="M2615" i="1"/>
  <c r="N2615" i="1"/>
  <c r="P2615" i="1"/>
  <c r="Q2615" i="1" s="1"/>
  <c r="L2615" i="1"/>
  <c r="R2616" i="1"/>
  <c r="S2616" i="1" s="1"/>
  <c r="T2616" i="1" s="1"/>
  <c r="O2616" i="1"/>
  <c r="P2616" i="1" s="1"/>
  <c r="Q2616" i="1" s="1"/>
  <c r="U2616" i="1"/>
  <c r="V2616" i="1"/>
  <c r="M2623" i="1"/>
  <c r="N2623" i="1"/>
  <c r="S2623" i="1"/>
  <c r="T2623" i="1" s="1"/>
  <c r="L2623" i="1"/>
  <c r="R2624" i="1"/>
  <c r="S2624" i="1" s="1"/>
  <c r="T2624" i="1" s="1"/>
  <c r="O2624" i="1"/>
  <c r="U2624" i="1"/>
  <c r="V2624" i="1"/>
  <c r="M2676" i="1"/>
  <c r="L2676" i="1"/>
  <c r="N2676" i="1"/>
  <c r="M2682" i="1"/>
  <c r="L2682" i="1"/>
  <c r="N2682" i="1"/>
  <c r="M2686" i="1"/>
  <c r="L2686" i="1"/>
  <c r="N2686" i="1"/>
  <c r="M2690" i="1"/>
  <c r="L2690" i="1"/>
  <c r="S2690" i="1"/>
  <c r="T2690" i="1" s="1"/>
  <c r="N2690" i="1"/>
  <c r="M2694" i="1"/>
  <c r="L2694" i="1"/>
  <c r="N2694" i="1"/>
  <c r="M2698" i="1"/>
  <c r="L2698" i="1"/>
  <c r="N2698" i="1"/>
  <c r="M2702" i="1"/>
  <c r="L2702" i="1"/>
  <c r="P2702" i="1"/>
  <c r="Q2702" i="1" s="1"/>
  <c r="N2702" i="1"/>
  <c r="M2706" i="1"/>
  <c r="L2706" i="1"/>
  <c r="N2706" i="1"/>
  <c r="M2710" i="1"/>
  <c r="L2710" i="1"/>
  <c r="N2710" i="1"/>
  <c r="M2714" i="1"/>
  <c r="L2714" i="1"/>
  <c r="N2714" i="1"/>
  <c r="M2718" i="1"/>
  <c r="L2718" i="1"/>
  <c r="N2718" i="1"/>
  <c r="M2722" i="1"/>
  <c r="L2722" i="1"/>
  <c r="S2722" i="1"/>
  <c r="T2722" i="1" s="1"/>
  <c r="N2722" i="1"/>
  <c r="M2726" i="1"/>
  <c r="L2726" i="1"/>
  <c r="N2726" i="1"/>
  <c r="M2730" i="1"/>
  <c r="L2730" i="1"/>
  <c r="N2730" i="1"/>
  <c r="M2734" i="1"/>
  <c r="L2734" i="1"/>
  <c r="P2734" i="1"/>
  <c r="Q2734" i="1" s="1"/>
  <c r="N2734" i="1"/>
  <c r="U2461" i="1"/>
  <c r="V2461" i="1"/>
  <c r="R2467" i="1"/>
  <c r="S2467" i="1" s="1"/>
  <c r="O2467" i="1"/>
  <c r="P2467" i="1" s="1"/>
  <c r="M2468" i="1"/>
  <c r="L2468" i="1"/>
  <c r="N2468" i="1"/>
  <c r="U2469" i="1"/>
  <c r="V2469" i="1"/>
  <c r="R2475" i="1"/>
  <c r="S2475" i="1" s="1"/>
  <c r="O2475" i="1"/>
  <c r="P2475" i="1" s="1"/>
  <c r="M2476" i="1"/>
  <c r="L2476" i="1"/>
  <c r="N2476" i="1"/>
  <c r="U2477" i="1"/>
  <c r="V2477" i="1"/>
  <c r="U2483" i="1"/>
  <c r="V2483" i="1"/>
  <c r="M2486" i="1"/>
  <c r="N2486" i="1"/>
  <c r="L2486" i="1"/>
  <c r="S2486" i="1"/>
  <c r="T2486" i="1" s="1"/>
  <c r="P2486" i="1"/>
  <c r="Q2486" i="1" s="1"/>
  <c r="R2487" i="1"/>
  <c r="S2487" i="1" s="1"/>
  <c r="T2487" i="1" s="1"/>
  <c r="O2487" i="1"/>
  <c r="P2487" i="1" s="1"/>
  <c r="Q2487" i="1" s="1"/>
  <c r="U2491" i="1"/>
  <c r="V2491" i="1"/>
  <c r="M2494" i="1"/>
  <c r="N2494" i="1"/>
  <c r="L2494" i="1"/>
  <c r="S2494" i="1"/>
  <c r="T2494" i="1" s="1"/>
  <c r="R2495" i="1"/>
  <c r="S2495" i="1" s="1"/>
  <c r="T2495" i="1" s="1"/>
  <c r="O2495" i="1"/>
  <c r="U2499" i="1"/>
  <c r="V2499" i="1"/>
  <c r="M2502" i="1"/>
  <c r="N2502" i="1"/>
  <c r="L2502" i="1"/>
  <c r="P2502" i="1"/>
  <c r="Q2502" i="1" s="1"/>
  <c r="R2503" i="1"/>
  <c r="O2503" i="1"/>
  <c r="P2503" i="1" s="1"/>
  <c r="Q2503" i="1" s="1"/>
  <c r="U2507" i="1"/>
  <c r="V2507" i="1"/>
  <c r="M2510" i="1"/>
  <c r="N2510" i="1"/>
  <c r="L2510" i="1"/>
  <c r="S2510" i="1"/>
  <c r="T2510" i="1" s="1"/>
  <c r="P2510" i="1"/>
  <c r="Q2510" i="1" s="1"/>
  <c r="R2511" i="1"/>
  <c r="S2511" i="1" s="1"/>
  <c r="T2511" i="1" s="1"/>
  <c r="O2511" i="1"/>
  <c r="P2511" i="1" s="1"/>
  <c r="Q2511" i="1" s="1"/>
  <c r="U2515" i="1"/>
  <c r="V2515" i="1"/>
  <c r="M2518" i="1"/>
  <c r="N2518" i="1"/>
  <c r="L2518" i="1"/>
  <c r="S2518" i="1"/>
  <c r="T2518" i="1" s="1"/>
  <c r="P2518" i="1"/>
  <c r="Q2518" i="1" s="1"/>
  <c r="R2519" i="1"/>
  <c r="S2519" i="1" s="1"/>
  <c r="T2519" i="1" s="1"/>
  <c r="O2519" i="1"/>
  <c r="P2519" i="1" s="1"/>
  <c r="Q2519" i="1" s="1"/>
  <c r="U2523" i="1"/>
  <c r="V2523" i="1"/>
  <c r="M2526" i="1"/>
  <c r="N2526" i="1"/>
  <c r="L2526" i="1"/>
  <c r="S2526" i="1"/>
  <c r="T2526" i="1" s="1"/>
  <c r="P2526" i="1"/>
  <c r="Q2526" i="1" s="1"/>
  <c r="R2527" i="1"/>
  <c r="S2527" i="1" s="1"/>
  <c r="T2527" i="1" s="1"/>
  <c r="O2527" i="1"/>
  <c r="P2527" i="1" s="1"/>
  <c r="Q2527" i="1" s="1"/>
  <c r="U2531" i="1"/>
  <c r="V2531" i="1"/>
  <c r="M2534" i="1"/>
  <c r="N2534" i="1"/>
  <c r="L2534" i="1"/>
  <c r="S2534" i="1"/>
  <c r="T2534" i="1" s="1"/>
  <c r="P2534" i="1"/>
  <c r="Q2534" i="1" s="1"/>
  <c r="R2535" i="1"/>
  <c r="S2535" i="1" s="1"/>
  <c r="T2535" i="1" s="1"/>
  <c r="O2535" i="1"/>
  <c r="P2535" i="1" s="1"/>
  <c r="Q2535" i="1" s="1"/>
  <c r="U2539" i="1"/>
  <c r="V2539" i="1"/>
  <c r="M2542" i="1"/>
  <c r="N2542" i="1"/>
  <c r="L2542" i="1"/>
  <c r="S2542" i="1"/>
  <c r="T2542" i="1" s="1"/>
  <c r="P2542" i="1"/>
  <c r="Q2542" i="1" s="1"/>
  <c r="R2543" i="1"/>
  <c r="S2543" i="1" s="1"/>
  <c r="T2543" i="1" s="1"/>
  <c r="O2543" i="1"/>
  <c r="P2543" i="1" s="1"/>
  <c r="Q2543" i="1" s="1"/>
  <c r="U2547" i="1"/>
  <c r="V2547" i="1"/>
  <c r="M2550" i="1"/>
  <c r="N2550" i="1"/>
  <c r="L2550" i="1"/>
  <c r="S2550" i="1"/>
  <c r="T2550" i="1" s="1"/>
  <c r="P2550" i="1"/>
  <c r="Q2550" i="1" s="1"/>
  <c r="R2551" i="1"/>
  <c r="S2551" i="1" s="1"/>
  <c r="T2551" i="1" s="1"/>
  <c r="O2551" i="1"/>
  <c r="P2551" i="1" s="1"/>
  <c r="Q2551" i="1" s="1"/>
  <c r="U2555" i="1"/>
  <c r="V2555" i="1"/>
  <c r="M2558" i="1"/>
  <c r="N2558" i="1"/>
  <c r="L2558" i="1"/>
  <c r="S2558" i="1"/>
  <c r="T2558" i="1" s="1"/>
  <c r="R2559" i="1"/>
  <c r="S2559" i="1" s="1"/>
  <c r="T2559" i="1" s="1"/>
  <c r="O2559" i="1"/>
  <c r="U2563" i="1"/>
  <c r="V2563" i="1"/>
  <c r="M2566" i="1"/>
  <c r="N2566" i="1"/>
  <c r="L2566" i="1"/>
  <c r="P2566" i="1"/>
  <c r="Q2566" i="1" s="1"/>
  <c r="R2567" i="1"/>
  <c r="O2567" i="1"/>
  <c r="P2567" i="1" s="1"/>
  <c r="Q2567" i="1" s="1"/>
  <c r="U2571" i="1"/>
  <c r="V2571" i="1"/>
  <c r="M2574" i="1"/>
  <c r="N2574" i="1"/>
  <c r="L2574" i="1"/>
  <c r="S2574" i="1"/>
  <c r="T2574" i="1" s="1"/>
  <c r="P2574" i="1"/>
  <c r="Q2574" i="1" s="1"/>
  <c r="R2575" i="1"/>
  <c r="S2575" i="1" s="1"/>
  <c r="T2575" i="1" s="1"/>
  <c r="O2575" i="1"/>
  <c r="P2575" i="1" s="1"/>
  <c r="Q2575" i="1" s="1"/>
  <c r="U2579" i="1"/>
  <c r="V2579" i="1"/>
  <c r="M2582" i="1"/>
  <c r="N2582" i="1"/>
  <c r="L2582" i="1"/>
  <c r="S2582" i="1"/>
  <c r="T2582" i="1" s="1"/>
  <c r="P2582" i="1"/>
  <c r="Q2582" i="1" s="1"/>
  <c r="R2583" i="1"/>
  <c r="S2583" i="1" s="1"/>
  <c r="T2583" i="1" s="1"/>
  <c r="O2583" i="1"/>
  <c r="P2583" i="1" s="1"/>
  <c r="Q2583" i="1" s="1"/>
  <c r="U2587" i="1"/>
  <c r="V2587" i="1"/>
  <c r="M2590" i="1"/>
  <c r="N2590" i="1"/>
  <c r="L2590" i="1"/>
  <c r="S2590" i="1"/>
  <c r="T2590" i="1" s="1"/>
  <c r="P2590" i="1"/>
  <c r="Q2590" i="1" s="1"/>
  <c r="R2591" i="1"/>
  <c r="S2591" i="1" s="1"/>
  <c r="T2591" i="1" s="1"/>
  <c r="O2591" i="1"/>
  <c r="P2591" i="1" s="1"/>
  <c r="Q2591" i="1" s="1"/>
  <c r="M2604" i="1"/>
  <c r="N2604" i="1"/>
  <c r="S2604" i="1"/>
  <c r="T2604" i="1" s="1"/>
  <c r="P2604" i="1"/>
  <c r="Q2604" i="1" s="1"/>
  <c r="L2604" i="1"/>
  <c r="R2605" i="1"/>
  <c r="S2605" i="1" s="1"/>
  <c r="T2605" i="1" s="1"/>
  <c r="O2605" i="1"/>
  <c r="P2605" i="1" s="1"/>
  <c r="Q2605" i="1" s="1"/>
  <c r="U2605" i="1"/>
  <c r="V2605" i="1"/>
  <c r="M2612" i="1"/>
  <c r="N2612" i="1"/>
  <c r="S2612" i="1"/>
  <c r="T2612" i="1" s="1"/>
  <c r="P2612" i="1"/>
  <c r="Q2612" i="1" s="1"/>
  <c r="L2612" i="1"/>
  <c r="R2613" i="1"/>
  <c r="S2613" i="1" s="1"/>
  <c r="T2613" i="1" s="1"/>
  <c r="O2613" i="1"/>
  <c r="P2613" i="1" s="1"/>
  <c r="Q2613" i="1" s="1"/>
  <c r="U2613" i="1"/>
  <c r="V2613" i="1"/>
  <c r="M2620" i="1"/>
  <c r="N2620" i="1"/>
  <c r="S2620" i="1"/>
  <c r="T2620" i="1" s="1"/>
  <c r="P2620" i="1"/>
  <c r="Q2620" i="1" s="1"/>
  <c r="L2620" i="1"/>
  <c r="R2621" i="1"/>
  <c r="S2621" i="1" s="1"/>
  <c r="T2621" i="1" s="1"/>
  <c r="O2621" i="1"/>
  <c r="U2621" i="1"/>
  <c r="V2621" i="1"/>
  <c r="M2628" i="1"/>
  <c r="N2628" i="1"/>
  <c r="S2628" i="1"/>
  <c r="T2628" i="1" s="1"/>
  <c r="P2628" i="1"/>
  <c r="Q2628" i="1" s="1"/>
  <c r="L2628" i="1"/>
  <c r="R2629" i="1"/>
  <c r="O2629" i="1"/>
  <c r="P2629" i="1" s="1"/>
  <c r="Q2629" i="1" s="1"/>
  <c r="U2629" i="1"/>
  <c r="V2629" i="1"/>
  <c r="R2631" i="1"/>
  <c r="S2631" i="1" s="1"/>
  <c r="T2631" i="1" s="1"/>
  <c r="O2631" i="1"/>
  <c r="P2631" i="1" s="1"/>
  <c r="Q2631" i="1" s="1"/>
  <c r="M2632" i="1"/>
  <c r="L2632" i="1"/>
  <c r="N2632" i="1"/>
  <c r="U2632" i="1"/>
  <c r="V2632" i="1"/>
  <c r="R2635" i="1"/>
  <c r="S2635" i="1" s="1"/>
  <c r="T2635" i="1" s="1"/>
  <c r="O2635" i="1"/>
  <c r="P2635" i="1" s="1"/>
  <c r="Q2635" i="1" s="1"/>
  <c r="M2636" i="1"/>
  <c r="L2636" i="1"/>
  <c r="N2636" i="1"/>
  <c r="U2636" i="1"/>
  <c r="V2636" i="1"/>
  <c r="R2639" i="1"/>
  <c r="S2639" i="1" s="1"/>
  <c r="T2639" i="1" s="1"/>
  <c r="O2639" i="1"/>
  <c r="P2639" i="1" s="1"/>
  <c r="Q2639" i="1" s="1"/>
  <c r="M2640" i="1"/>
  <c r="L2640" i="1"/>
  <c r="N2640" i="1"/>
  <c r="P2640" i="1"/>
  <c r="Q2640" i="1" s="1"/>
  <c r="U2640" i="1"/>
  <c r="V2640" i="1"/>
  <c r="R2643" i="1"/>
  <c r="S2643" i="1" s="1"/>
  <c r="T2643" i="1" s="1"/>
  <c r="O2643" i="1"/>
  <c r="M2644" i="1"/>
  <c r="L2644" i="1"/>
  <c r="N2644" i="1"/>
  <c r="S2644" i="1"/>
  <c r="T2644" i="1" s="1"/>
  <c r="U2644" i="1"/>
  <c r="V2644" i="1"/>
  <c r="R2647" i="1"/>
  <c r="O2647" i="1"/>
  <c r="P2647" i="1" s="1"/>
  <c r="Q2647" i="1" s="1"/>
  <c r="M2648" i="1"/>
  <c r="L2648" i="1"/>
  <c r="N2648" i="1"/>
  <c r="U2648" i="1"/>
  <c r="V2648" i="1"/>
  <c r="R2651" i="1"/>
  <c r="S2651" i="1" s="1"/>
  <c r="T2651" i="1" s="1"/>
  <c r="O2651" i="1"/>
  <c r="M2652" i="1"/>
  <c r="L2652" i="1"/>
  <c r="N2652" i="1"/>
  <c r="U2652" i="1"/>
  <c r="V2652" i="1"/>
  <c r="R2655" i="1"/>
  <c r="O2655" i="1"/>
  <c r="P2655" i="1" s="1"/>
  <c r="Q2655" i="1" s="1"/>
  <c r="M2656" i="1"/>
  <c r="L2656" i="1"/>
  <c r="N2656" i="1"/>
  <c r="U2656" i="1"/>
  <c r="V2656" i="1"/>
  <c r="R2659" i="1"/>
  <c r="S2659" i="1" s="1"/>
  <c r="T2659" i="1" s="1"/>
  <c r="O2659" i="1"/>
  <c r="P2659" i="1" s="1"/>
  <c r="Q2659" i="1" s="1"/>
  <c r="M2660" i="1"/>
  <c r="L2660" i="1"/>
  <c r="N2660" i="1"/>
  <c r="U2660" i="1"/>
  <c r="V2660" i="1"/>
  <c r="R2663" i="1"/>
  <c r="S2663" i="1" s="1"/>
  <c r="T2663" i="1" s="1"/>
  <c r="O2663" i="1"/>
  <c r="P2663" i="1" s="1"/>
  <c r="Q2663" i="1" s="1"/>
  <c r="M2664" i="1"/>
  <c r="L2664" i="1"/>
  <c r="N2664" i="1"/>
  <c r="U2664" i="1"/>
  <c r="V2664" i="1"/>
  <c r="R2667" i="1"/>
  <c r="S2667" i="1" s="1"/>
  <c r="T2667" i="1" s="1"/>
  <c r="O2667" i="1"/>
  <c r="P2667" i="1" s="1"/>
  <c r="Q2667" i="1" s="1"/>
  <c r="M2668" i="1"/>
  <c r="L2668" i="1"/>
  <c r="N2668" i="1"/>
  <c r="U2668" i="1"/>
  <c r="V2668" i="1"/>
  <c r="R2671" i="1"/>
  <c r="S2671" i="1" s="1"/>
  <c r="T2671" i="1" s="1"/>
  <c r="O2671" i="1"/>
  <c r="P2671" i="1" s="1"/>
  <c r="Q2671" i="1" s="1"/>
  <c r="M2672" i="1"/>
  <c r="L2672" i="1"/>
  <c r="N2672" i="1"/>
  <c r="P2672" i="1"/>
  <c r="Q2672" i="1" s="1"/>
  <c r="U2672" i="1"/>
  <c r="V2672" i="1"/>
  <c r="M2675" i="1"/>
  <c r="L2675" i="1"/>
  <c r="N2675" i="1"/>
  <c r="O2480" i="1"/>
  <c r="P2480" i="1" s="1"/>
  <c r="Q2480" i="1" s="1"/>
  <c r="R2480" i="1"/>
  <c r="S2480" i="1" s="1"/>
  <c r="T2480" i="1" s="1"/>
  <c r="R2482" i="1"/>
  <c r="S2482" i="1" s="1"/>
  <c r="T2482" i="1" s="1"/>
  <c r="O2482" i="1"/>
  <c r="P2482" i="1" s="1"/>
  <c r="Q2482" i="1" s="1"/>
  <c r="U2486" i="1"/>
  <c r="V2486" i="1"/>
  <c r="M2489" i="1"/>
  <c r="L2489" i="1"/>
  <c r="S2489" i="1"/>
  <c r="T2489" i="1" s="1"/>
  <c r="P2489" i="1"/>
  <c r="Q2489" i="1" s="1"/>
  <c r="N2489" i="1"/>
  <c r="R2490" i="1"/>
  <c r="S2490" i="1" s="1"/>
  <c r="T2490" i="1" s="1"/>
  <c r="O2490" i="1"/>
  <c r="U2494" i="1"/>
  <c r="V2494" i="1"/>
  <c r="M2497" i="1"/>
  <c r="L2497" i="1"/>
  <c r="S2497" i="1"/>
  <c r="T2497" i="1" s="1"/>
  <c r="N2497" i="1"/>
  <c r="R2498" i="1"/>
  <c r="O2498" i="1"/>
  <c r="P2498" i="1" s="1"/>
  <c r="Q2498" i="1" s="1"/>
  <c r="U2502" i="1"/>
  <c r="V2502" i="1"/>
  <c r="M2505" i="1"/>
  <c r="L2505" i="1"/>
  <c r="P2505" i="1"/>
  <c r="Q2505" i="1" s="1"/>
  <c r="N2505" i="1"/>
  <c r="R2506" i="1"/>
  <c r="S2506" i="1" s="1"/>
  <c r="T2506" i="1" s="1"/>
  <c r="O2506" i="1"/>
  <c r="P2506" i="1" s="1"/>
  <c r="Q2506" i="1" s="1"/>
  <c r="U2510" i="1"/>
  <c r="V2510" i="1"/>
  <c r="M2513" i="1"/>
  <c r="L2513" i="1"/>
  <c r="S2513" i="1"/>
  <c r="T2513" i="1" s="1"/>
  <c r="P2513" i="1"/>
  <c r="Q2513" i="1" s="1"/>
  <c r="N2513" i="1"/>
  <c r="R2514" i="1"/>
  <c r="S2514" i="1" s="1"/>
  <c r="T2514" i="1" s="1"/>
  <c r="O2514" i="1"/>
  <c r="P2514" i="1" s="1"/>
  <c r="Q2514" i="1" s="1"/>
  <c r="U2518" i="1"/>
  <c r="V2518" i="1"/>
  <c r="M2521" i="1"/>
  <c r="L2521" i="1"/>
  <c r="S2521" i="1"/>
  <c r="T2521" i="1" s="1"/>
  <c r="P2521" i="1"/>
  <c r="Q2521" i="1" s="1"/>
  <c r="N2521" i="1"/>
  <c r="R2522" i="1"/>
  <c r="S2522" i="1" s="1"/>
  <c r="T2522" i="1" s="1"/>
  <c r="O2522" i="1"/>
  <c r="P2522" i="1" s="1"/>
  <c r="Q2522" i="1" s="1"/>
  <c r="U2526" i="1"/>
  <c r="V2526" i="1"/>
  <c r="M2529" i="1"/>
  <c r="L2529" i="1"/>
  <c r="S2529" i="1"/>
  <c r="T2529" i="1" s="1"/>
  <c r="P2529" i="1"/>
  <c r="Q2529" i="1" s="1"/>
  <c r="N2529" i="1"/>
  <c r="R2530" i="1"/>
  <c r="S2530" i="1" s="1"/>
  <c r="T2530" i="1" s="1"/>
  <c r="O2530" i="1"/>
  <c r="P2530" i="1" s="1"/>
  <c r="Q2530" i="1" s="1"/>
  <c r="U2534" i="1"/>
  <c r="V2534" i="1"/>
  <c r="M2537" i="1"/>
  <c r="L2537" i="1"/>
  <c r="S2537" i="1"/>
  <c r="T2537" i="1" s="1"/>
  <c r="P2537" i="1"/>
  <c r="Q2537" i="1" s="1"/>
  <c r="N2537" i="1"/>
  <c r="R2538" i="1"/>
  <c r="S2538" i="1" s="1"/>
  <c r="T2538" i="1" s="1"/>
  <c r="O2538" i="1"/>
  <c r="P2538" i="1" s="1"/>
  <c r="Q2538" i="1" s="1"/>
  <c r="U2542" i="1"/>
  <c r="V2542" i="1"/>
  <c r="M2545" i="1"/>
  <c r="L2545" i="1"/>
  <c r="S2545" i="1"/>
  <c r="T2545" i="1" s="1"/>
  <c r="P2545" i="1"/>
  <c r="Q2545" i="1" s="1"/>
  <c r="N2545" i="1"/>
  <c r="R2546" i="1"/>
  <c r="S2546" i="1" s="1"/>
  <c r="T2546" i="1" s="1"/>
  <c r="O2546" i="1"/>
  <c r="P2546" i="1" s="1"/>
  <c r="Q2546" i="1" s="1"/>
  <c r="U2550" i="1"/>
  <c r="V2550" i="1"/>
  <c r="M2553" i="1"/>
  <c r="L2553" i="1"/>
  <c r="S2553" i="1"/>
  <c r="T2553" i="1" s="1"/>
  <c r="P2553" i="1"/>
  <c r="Q2553" i="1" s="1"/>
  <c r="N2553" i="1"/>
  <c r="R2554" i="1"/>
  <c r="S2554" i="1" s="1"/>
  <c r="T2554" i="1" s="1"/>
  <c r="O2554" i="1"/>
  <c r="U2558" i="1"/>
  <c r="V2558" i="1"/>
  <c r="M2561" i="1"/>
  <c r="L2561" i="1"/>
  <c r="S2561" i="1"/>
  <c r="T2561" i="1" s="1"/>
  <c r="N2561" i="1"/>
  <c r="R2562" i="1"/>
  <c r="O2562" i="1"/>
  <c r="P2562" i="1" s="1"/>
  <c r="Q2562" i="1" s="1"/>
  <c r="U2566" i="1"/>
  <c r="V2566" i="1"/>
  <c r="M2569" i="1"/>
  <c r="L2569" i="1"/>
  <c r="P2569" i="1"/>
  <c r="Q2569" i="1" s="1"/>
  <c r="N2569" i="1"/>
  <c r="R2570" i="1"/>
  <c r="S2570" i="1" s="1"/>
  <c r="T2570" i="1" s="1"/>
  <c r="O2570" i="1"/>
  <c r="P2570" i="1" s="1"/>
  <c r="Q2570" i="1" s="1"/>
  <c r="U2574" i="1"/>
  <c r="V2574" i="1"/>
  <c r="M2577" i="1"/>
  <c r="L2577" i="1"/>
  <c r="S2577" i="1"/>
  <c r="T2577" i="1" s="1"/>
  <c r="P2577" i="1"/>
  <c r="Q2577" i="1" s="1"/>
  <c r="N2577" i="1"/>
  <c r="R2578" i="1"/>
  <c r="S2578" i="1" s="1"/>
  <c r="T2578" i="1" s="1"/>
  <c r="O2578" i="1"/>
  <c r="P2578" i="1" s="1"/>
  <c r="Q2578" i="1" s="1"/>
  <c r="U2582" i="1"/>
  <c r="V2582" i="1"/>
  <c r="M2585" i="1"/>
  <c r="L2585" i="1"/>
  <c r="S2585" i="1"/>
  <c r="T2585" i="1" s="1"/>
  <c r="P2585" i="1"/>
  <c r="Q2585" i="1" s="1"/>
  <c r="N2585" i="1"/>
  <c r="R2586" i="1"/>
  <c r="S2586" i="1" s="1"/>
  <c r="T2586" i="1" s="1"/>
  <c r="O2586" i="1"/>
  <c r="P2586" i="1" s="1"/>
  <c r="Q2586" i="1" s="1"/>
  <c r="U2590" i="1"/>
  <c r="V2590" i="1"/>
  <c r="M2593" i="1"/>
  <c r="L2593" i="1"/>
  <c r="S2593" i="1"/>
  <c r="T2593" i="1" s="1"/>
  <c r="P2593" i="1"/>
  <c r="Q2593" i="1" s="1"/>
  <c r="N2593" i="1"/>
  <c r="R2594" i="1"/>
  <c r="S2594" i="1" s="1"/>
  <c r="T2594" i="1" s="1"/>
  <c r="O2594" i="1"/>
  <c r="P2594" i="1" s="1"/>
  <c r="Q2594" i="1" s="1"/>
  <c r="R2602" i="1"/>
  <c r="S2602" i="1" s="1"/>
  <c r="T2602" i="1" s="1"/>
  <c r="O2602" i="1"/>
  <c r="U2602" i="1"/>
  <c r="V2602" i="1"/>
  <c r="M2609" i="1"/>
  <c r="N2609" i="1"/>
  <c r="S2609" i="1"/>
  <c r="T2609" i="1" s="1"/>
  <c r="L2609" i="1"/>
  <c r="R2610" i="1"/>
  <c r="O2610" i="1"/>
  <c r="P2610" i="1" s="1"/>
  <c r="Q2610" i="1" s="1"/>
  <c r="U2610" i="1"/>
  <c r="V2610" i="1"/>
  <c r="M2617" i="1"/>
  <c r="N2617" i="1"/>
  <c r="P2617" i="1"/>
  <c r="Q2617" i="1" s="1"/>
  <c r="L2617" i="1"/>
  <c r="R2618" i="1"/>
  <c r="S2618" i="1" s="1"/>
  <c r="T2618" i="1" s="1"/>
  <c r="O2618" i="1"/>
  <c r="P2618" i="1" s="1"/>
  <c r="Q2618" i="1" s="1"/>
  <c r="U2618" i="1"/>
  <c r="V2618" i="1"/>
  <c r="M2625" i="1"/>
  <c r="N2625" i="1"/>
  <c r="S2625" i="1"/>
  <c r="T2625" i="1" s="1"/>
  <c r="P2625" i="1"/>
  <c r="Q2625" i="1" s="1"/>
  <c r="L2625" i="1"/>
  <c r="R2626" i="1"/>
  <c r="S2626" i="1" s="1"/>
  <c r="T2626" i="1" s="1"/>
  <c r="O2626" i="1"/>
  <c r="P2626" i="1" s="1"/>
  <c r="Q2626" i="1" s="1"/>
  <c r="U2626" i="1"/>
  <c r="V2626" i="1"/>
  <c r="M2674" i="1"/>
  <c r="L2674" i="1"/>
  <c r="N2674" i="1"/>
  <c r="M2678" i="1"/>
  <c r="L2678" i="1"/>
  <c r="P2678" i="1"/>
  <c r="Q2678" i="1" s="1"/>
  <c r="N2678" i="1"/>
  <c r="M2683" i="1"/>
  <c r="L2683" i="1"/>
  <c r="N2683" i="1"/>
  <c r="M2687" i="1"/>
  <c r="L2687" i="1"/>
  <c r="S2687" i="1"/>
  <c r="T2687" i="1" s="1"/>
  <c r="N2687" i="1"/>
  <c r="M2691" i="1"/>
  <c r="L2691" i="1"/>
  <c r="P2691" i="1"/>
  <c r="Q2691" i="1" s="1"/>
  <c r="N2691" i="1"/>
  <c r="M2695" i="1"/>
  <c r="L2695" i="1"/>
  <c r="N2695" i="1"/>
  <c r="M2699" i="1"/>
  <c r="L2699" i="1"/>
  <c r="P2699" i="1"/>
  <c r="Q2699" i="1" s="1"/>
  <c r="N2699" i="1"/>
  <c r="M2703" i="1"/>
  <c r="L2703" i="1"/>
  <c r="N2703" i="1"/>
  <c r="M2707" i="1"/>
  <c r="L2707" i="1"/>
  <c r="N2707" i="1"/>
  <c r="M2711" i="1"/>
  <c r="L2711" i="1"/>
  <c r="S2711" i="1"/>
  <c r="T2711" i="1" s="1"/>
  <c r="N2711" i="1"/>
  <c r="M2715" i="1"/>
  <c r="L2715" i="1"/>
  <c r="N2715" i="1"/>
  <c r="M2719" i="1"/>
  <c r="L2719" i="1"/>
  <c r="S2719" i="1"/>
  <c r="T2719" i="1" s="1"/>
  <c r="N2719" i="1"/>
  <c r="M2723" i="1"/>
  <c r="L2723" i="1"/>
  <c r="P2723" i="1"/>
  <c r="Q2723" i="1" s="1"/>
  <c r="N2723" i="1"/>
  <c r="M2727" i="1"/>
  <c r="L2727" i="1"/>
  <c r="N2727" i="1"/>
  <c r="M2731" i="1"/>
  <c r="L2731" i="1"/>
  <c r="N2731" i="1"/>
  <c r="M2390" i="1"/>
  <c r="S2390" i="1"/>
  <c r="T2390" i="1" s="1"/>
  <c r="N2390" i="1"/>
  <c r="L2390" i="1"/>
  <c r="M2398" i="1"/>
  <c r="S2398" i="1"/>
  <c r="T2398" i="1" s="1"/>
  <c r="P2398" i="1"/>
  <c r="Q2398" i="1" s="1"/>
  <c r="N2398" i="1"/>
  <c r="L2398" i="1"/>
  <c r="M2406" i="1"/>
  <c r="S2406" i="1"/>
  <c r="T2406" i="1" s="1"/>
  <c r="P2406" i="1"/>
  <c r="Q2406" i="1" s="1"/>
  <c r="N2406" i="1"/>
  <c r="L2406" i="1"/>
  <c r="M2414" i="1"/>
  <c r="S2414" i="1"/>
  <c r="T2414" i="1" s="1"/>
  <c r="P2414" i="1"/>
  <c r="Q2414" i="1" s="1"/>
  <c r="N2414" i="1"/>
  <c r="L2414" i="1"/>
  <c r="M2422" i="1"/>
  <c r="S2422" i="1"/>
  <c r="T2422" i="1" s="1"/>
  <c r="P2422" i="1"/>
  <c r="Q2422" i="1" s="1"/>
  <c r="N2422" i="1"/>
  <c r="L2422" i="1"/>
  <c r="M2430" i="1"/>
  <c r="S2430" i="1"/>
  <c r="T2430" i="1" s="1"/>
  <c r="P2430" i="1"/>
  <c r="Q2430" i="1" s="1"/>
  <c r="N2430" i="1"/>
  <c r="L2430" i="1"/>
  <c r="M2438" i="1"/>
  <c r="S2438" i="1"/>
  <c r="T2438" i="1" s="1"/>
  <c r="P2438" i="1"/>
  <c r="Q2438" i="1" s="1"/>
  <c r="N2438" i="1"/>
  <c r="L2438" i="1"/>
  <c r="M2446" i="1"/>
  <c r="S2446" i="1"/>
  <c r="T2446" i="1" s="1"/>
  <c r="N2446" i="1"/>
  <c r="L2446" i="1"/>
  <c r="M2454" i="1"/>
  <c r="P2454" i="1"/>
  <c r="Q2454" i="1" s="1"/>
  <c r="N2454" i="1"/>
  <c r="L2454" i="1"/>
  <c r="M2462" i="1"/>
  <c r="S2462" i="1"/>
  <c r="T2462" i="1" s="1"/>
  <c r="P2462" i="1"/>
  <c r="Q2462" i="1" s="1"/>
  <c r="N2462" i="1"/>
  <c r="L2462" i="1"/>
  <c r="M2470" i="1"/>
  <c r="S2470" i="1"/>
  <c r="T2470" i="1" s="1"/>
  <c r="P2470" i="1"/>
  <c r="Q2470" i="1" s="1"/>
  <c r="N2470" i="1"/>
  <c r="L2470" i="1"/>
  <c r="M2478" i="1"/>
  <c r="S2478" i="1"/>
  <c r="T2478" i="1" s="1"/>
  <c r="P2478" i="1"/>
  <c r="Q2478" i="1" s="1"/>
  <c r="N2478" i="1"/>
  <c r="L2478" i="1"/>
  <c r="M2484" i="1"/>
  <c r="P2484" i="1"/>
  <c r="Q2484" i="1" s="1"/>
  <c r="N2484" i="1"/>
  <c r="L2484" i="1"/>
  <c r="R2485" i="1"/>
  <c r="S2485" i="1" s="1"/>
  <c r="T2485" i="1" s="1"/>
  <c r="O2485" i="1"/>
  <c r="P2485" i="1" s="1"/>
  <c r="Q2485" i="1" s="1"/>
  <c r="U2489" i="1"/>
  <c r="V2489" i="1"/>
  <c r="M2492" i="1"/>
  <c r="S2492" i="1"/>
  <c r="T2492" i="1" s="1"/>
  <c r="P2492" i="1"/>
  <c r="Q2492" i="1" s="1"/>
  <c r="N2492" i="1"/>
  <c r="L2492" i="1"/>
  <c r="R2493" i="1"/>
  <c r="S2493" i="1" s="1"/>
  <c r="T2493" i="1" s="1"/>
  <c r="O2493" i="1"/>
  <c r="P2493" i="1" s="1"/>
  <c r="Q2493" i="1" s="1"/>
  <c r="U2497" i="1"/>
  <c r="V2497" i="1"/>
  <c r="M2500" i="1"/>
  <c r="S2500" i="1"/>
  <c r="T2500" i="1" s="1"/>
  <c r="P2500" i="1"/>
  <c r="Q2500" i="1" s="1"/>
  <c r="N2500" i="1"/>
  <c r="L2500" i="1"/>
  <c r="R2501" i="1"/>
  <c r="S2501" i="1" s="1"/>
  <c r="T2501" i="1" s="1"/>
  <c r="O2501" i="1"/>
  <c r="P2501" i="1" s="1"/>
  <c r="Q2501" i="1" s="1"/>
  <c r="U2505" i="1"/>
  <c r="V2505" i="1"/>
  <c r="M2508" i="1"/>
  <c r="S2508" i="1"/>
  <c r="T2508" i="1" s="1"/>
  <c r="P2508" i="1"/>
  <c r="Q2508" i="1" s="1"/>
  <c r="N2508" i="1"/>
  <c r="L2508" i="1"/>
  <c r="R2509" i="1"/>
  <c r="S2509" i="1" s="1"/>
  <c r="T2509" i="1" s="1"/>
  <c r="O2509" i="1"/>
  <c r="P2509" i="1" s="1"/>
  <c r="Q2509" i="1" s="1"/>
  <c r="U2513" i="1"/>
  <c r="V2513" i="1"/>
  <c r="M2516" i="1"/>
  <c r="S2516" i="1"/>
  <c r="T2516" i="1" s="1"/>
  <c r="P2516" i="1"/>
  <c r="Q2516" i="1" s="1"/>
  <c r="N2516" i="1"/>
  <c r="L2516" i="1"/>
  <c r="R2517" i="1"/>
  <c r="S2517" i="1" s="1"/>
  <c r="T2517" i="1" s="1"/>
  <c r="O2517" i="1"/>
  <c r="P2517" i="1" s="1"/>
  <c r="Q2517" i="1" s="1"/>
  <c r="U2521" i="1"/>
  <c r="V2521" i="1"/>
  <c r="M2524" i="1"/>
  <c r="S2524" i="1"/>
  <c r="T2524" i="1" s="1"/>
  <c r="P2524" i="1"/>
  <c r="Q2524" i="1" s="1"/>
  <c r="N2524" i="1"/>
  <c r="L2524" i="1"/>
  <c r="R2525" i="1"/>
  <c r="S2525" i="1" s="1"/>
  <c r="T2525" i="1" s="1"/>
  <c r="O2525" i="1"/>
  <c r="P2525" i="1" s="1"/>
  <c r="Q2525" i="1" s="1"/>
  <c r="U2529" i="1"/>
  <c r="V2529" i="1"/>
  <c r="M2532" i="1"/>
  <c r="S2532" i="1"/>
  <c r="T2532" i="1" s="1"/>
  <c r="P2532" i="1"/>
  <c r="Q2532" i="1" s="1"/>
  <c r="N2532" i="1"/>
  <c r="L2532" i="1"/>
  <c r="R2533" i="1"/>
  <c r="S2533" i="1" s="1"/>
  <c r="T2533" i="1" s="1"/>
  <c r="O2533" i="1"/>
  <c r="U2537" i="1"/>
  <c r="V2537" i="1"/>
  <c r="M2540" i="1"/>
  <c r="S2540" i="1"/>
  <c r="T2540" i="1" s="1"/>
  <c r="N2540" i="1"/>
  <c r="L2540" i="1"/>
  <c r="R2541" i="1"/>
  <c r="S2541" i="1" s="1"/>
  <c r="T2541" i="1" s="1"/>
  <c r="O2541" i="1"/>
  <c r="P2541" i="1" s="1"/>
  <c r="Q2541" i="1" s="1"/>
  <c r="U2545" i="1"/>
  <c r="V2545" i="1"/>
  <c r="M2548" i="1"/>
  <c r="P2548" i="1"/>
  <c r="Q2548" i="1" s="1"/>
  <c r="N2548" i="1"/>
  <c r="L2548" i="1"/>
  <c r="R2549" i="1"/>
  <c r="S2549" i="1" s="1"/>
  <c r="T2549" i="1" s="1"/>
  <c r="O2549" i="1"/>
  <c r="P2549" i="1" s="1"/>
  <c r="Q2549" i="1" s="1"/>
  <c r="U2553" i="1"/>
  <c r="V2553" i="1"/>
  <c r="M2556" i="1"/>
  <c r="S2556" i="1"/>
  <c r="T2556" i="1" s="1"/>
  <c r="P2556" i="1"/>
  <c r="Q2556" i="1" s="1"/>
  <c r="N2556" i="1"/>
  <c r="L2556" i="1"/>
  <c r="R2557" i="1"/>
  <c r="S2557" i="1" s="1"/>
  <c r="T2557" i="1" s="1"/>
  <c r="O2557" i="1"/>
  <c r="P2557" i="1" s="1"/>
  <c r="Q2557" i="1" s="1"/>
  <c r="U2561" i="1"/>
  <c r="V2561" i="1"/>
  <c r="M2564" i="1"/>
  <c r="S2564" i="1"/>
  <c r="T2564" i="1" s="1"/>
  <c r="P2564" i="1"/>
  <c r="Q2564" i="1" s="1"/>
  <c r="N2564" i="1"/>
  <c r="L2564" i="1"/>
  <c r="R2565" i="1"/>
  <c r="S2565" i="1" s="1"/>
  <c r="T2565" i="1" s="1"/>
  <c r="O2565" i="1"/>
  <c r="P2565" i="1" s="1"/>
  <c r="Q2565" i="1" s="1"/>
  <c r="U2569" i="1"/>
  <c r="V2569" i="1"/>
  <c r="M2572" i="1"/>
  <c r="S2572" i="1"/>
  <c r="T2572" i="1" s="1"/>
  <c r="P2572" i="1"/>
  <c r="Q2572" i="1" s="1"/>
  <c r="N2572" i="1"/>
  <c r="L2572" i="1"/>
  <c r="R2573" i="1"/>
  <c r="S2573" i="1" s="1"/>
  <c r="T2573" i="1" s="1"/>
  <c r="O2573" i="1"/>
  <c r="P2573" i="1" s="1"/>
  <c r="Q2573" i="1" s="1"/>
  <c r="U2577" i="1"/>
  <c r="V2577" i="1"/>
  <c r="M2580" i="1"/>
  <c r="S2580" i="1"/>
  <c r="T2580" i="1" s="1"/>
  <c r="P2580" i="1"/>
  <c r="Q2580" i="1" s="1"/>
  <c r="N2580" i="1"/>
  <c r="L2580" i="1"/>
  <c r="R2581" i="1"/>
  <c r="S2581" i="1" s="1"/>
  <c r="T2581" i="1" s="1"/>
  <c r="O2581" i="1"/>
  <c r="P2581" i="1" s="1"/>
  <c r="Q2581" i="1" s="1"/>
  <c r="U2585" i="1"/>
  <c r="V2585" i="1"/>
  <c r="M2588" i="1"/>
  <c r="S2588" i="1"/>
  <c r="T2588" i="1" s="1"/>
  <c r="P2588" i="1"/>
  <c r="Q2588" i="1" s="1"/>
  <c r="N2588" i="1"/>
  <c r="L2588" i="1"/>
  <c r="R2589" i="1"/>
  <c r="S2589" i="1" s="1"/>
  <c r="T2589" i="1" s="1"/>
  <c r="O2589" i="1"/>
  <c r="P2589" i="1" s="1"/>
  <c r="Q2589" i="1" s="1"/>
  <c r="U2593" i="1"/>
  <c r="V2593" i="1"/>
  <c r="M2606" i="1"/>
  <c r="N2606" i="1"/>
  <c r="P2606" i="1"/>
  <c r="Q2606" i="1" s="1"/>
  <c r="L2606" i="1"/>
  <c r="S2606" i="1"/>
  <c r="T2606" i="1" s="1"/>
  <c r="R2607" i="1"/>
  <c r="S2607" i="1" s="1"/>
  <c r="T2607" i="1" s="1"/>
  <c r="O2607" i="1"/>
  <c r="P2607" i="1" s="1"/>
  <c r="Q2607" i="1" s="1"/>
  <c r="U2607" i="1"/>
  <c r="V2607" i="1"/>
  <c r="M2614" i="1"/>
  <c r="N2614" i="1"/>
  <c r="P2614" i="1"/>
  <c r="Q2614" i="1" s="1"/>
  <c r="L2614" i="1"/>
  <c r="S2614" i="1"/>
  <c r="T2614" i="1" s="1"/>
  <c r="R2615" i="1"/>
  <c r="S2615" i="1" s="1"/>
  <c r="T2615" i="1" s="1"/>
  <c r="O2615" i="1"/>
  <c r="U2615" i="1"/>
  <c r="V2615" i="1"/>
  <c r="M2622" i="1"/>
  <c r="N2622" i="1"/>
  <c r="P2622" i="1"/>
  <c r="Q2622" i="1" s="1"/>
  <c r="L2622" i="1"/>
  <c r="S2622" i="1"/>
  <c r="T2622" i="1" s="1"/>
  <c r="R2623" i="1"/>
  <c r="O2623" i="1"/>
  <c r="P2623" i="1" s="1"/>
  <c r="Q2623" i="1" s="1"/>
  <c r="U2623" i="1"/>
  <c r="V2623" i="1"/>
  <c r="M2630" i="1"/>
  <c r="N2630" i="1"/>
  <c r="P2630" i="1"/>
  <c r="Q2630" i="1" s="1"/>
  <c r="L2630" i="1"/>
  <c r="S2630" i="1"/>
  <c r="T2630" i="1" s="1"/>
  <c r="R2632" i="1"/>
  <c r="S2632" i="1" s="1"/>
  <c r="T2632" i="1" s="1"/>
  <c r="O2632" i="1"/>
  <c r="P2632" i="1" s="1"/>
  <c r="Q2632" i="1" s="1"/>
  <c r="M2633" i="1"/>
  <c r="L2633" i="1"/>
  <c r="N2633" i="1"/>
  <c r="S2633" i="1"/>
  <c r="T2633" i="1" s="1"/>
  <c r="U2633" i="1"/>
  <c r="V2633" i="1"/>
  <c r="R2636" i="1"/>
  <c r="S2636" i="1" s="1"/>
  <c r="T2636" i="1" s="1"/>
  <c r="O2636" i="1"/>
  <c r="P2636" i="1" s="1"/>
  <c r="Q2636" i="1" s="1"/>
  <c r="M2637" i="1"/>
  <c r="L2637" i="1"/>
  <c r="N2637" i="1"/>
  <c r="P2637" i="1"/>
  <c r="Q2637" i="1" s="1"/>
  <c r="U2637" i="1"/>
  <c r="V2637" i="1"/>
  <c r="R2640" i="1"/>
  <c r="S2640" i="1" s="1"/>
  <c r="T2640" i="1" s="1"/>
  <c r="O2640" i="1"/>
  <c r="M2641" i="1"/>
  <c r="L2641" i="1"/>
  <c r="N2641" i="1"/>
  <c r="S2641" i="1"/>
  <c r="T2641" i="1" s="1"/>
  <c r="P2641" i="1"/>
  <c r="Q2641" i="1" s="1"/>
  <c r="U2641" i="1"/>
  <c r="V2641" i="1"/>
  <c r="R2644" i="1"/>
  <c r="O2644" i="1"/>
  <c r="P2644" i="1" s="1"/>
  <c r="Q2644" i="1" s="1"/>
  <c r="M2645" i="1"/>
  <c r="L2645" i="1"/>
  <c r="N2645" i="1"/>
  <c r="S2645" i="1"/>
  <c r="T2645" i="1" s="1"/>
  <c r="P2645" i="1"/>
  <c r="Q2645" i="1" s="1"/>
  <c r="U2645" i="1"/>
  <c r="V2645" i="1"/>
  <c r="R2648" i="1"/>
  <c r="S2648" i="1" s="1"/>
  <c r="T2648" i="1" s="1"/>
  <c r="O2648" i="1"/>
  <c r="P2648" i="1" s="1"/>
  <c r="Q2648" i="1" s="1"/>
  <c r="M2649" i="1"/>
  <c r="L2649" i="1"/>
  <c r="N2649" i="1"/>
  <c r="S2649" i="1"/>
  <c r="T2649" i="1" s="1"/>
  <c r="P2649" i="1"/>
  <c r="Q2649" i="1" s="1"/>
  <c r="U2649" i="1"/>
  <c r="V2649" i="1"/>
  <c r="R2652" i="1"/>
  <c r="S2652" i="1" s="1"/>
  <c r="T2652" i="1" s="1"/>
  <c r="O2652" i="1"/>
  <c r="P2652" i="1" s="1"/>
  <c r="Q2652" i="1" s="1"/>
  <c r="M2653" i="1"/>
  <c r="L2653" i="1"/>
  <c r="N2653" i="1"/>
  <c r="S2653" i="1"/>
  <c r="T2653" i="1" s="1"/>
  <c r="P2653" i="1"/>
  <c r="Q2653" i="1" s="1"/>
  <c r="U2653" i="1"/>
  <c r="V2653" i="1"/>
  <c r="R2656" i="1"/>
  <c r="S2656" i="1" s="1"/>
  <c r="T2656" i="1" s="1"/>
  <c r="O2656" i="1"/>
  <c r="P2656" i="1" s="1"/>
  <c r="Q2656" i="1" s="1"/>
  <c r="M2657" i="1"/>
  <c r="L2657" i="1"/>
  <c r="N2657" i="1"/>
  <c r="S2657" i="1"/>
  <c r="T2657" i="1" s="1"/>
  <c r="P2657" i="1"/>
  <c r="Q2657" i="1" s="1"/>
  <c r="U2657" i="1"/>
  <c r="V2657" i="1"/>
  <c r="R2660" i="1"/>
  <c r="S2660" i="1" s="1"/>
  <c r="T2660" i="1" s="1"/>
  <c r="O2660" i="1"/>
  <c r="P2660" i="1" s="1"/>
  <c r="Q2660" i="1" s="1"/>
  <c r="M2661" i="1"/>
  <c r="L2661" i="1"/>
  <c r="N2661" i="1"/>
  <c r="S2661" i="1"/>
  <c r="T2661" i="1" s="1"/>
  <c r="P2661" i="1"/>
  <c r="Q2661" i="1" s="1"/>
  <c r="U2661" i="1"/>
  <c r="V2661" i="1"/>
  <c r="R2664" i="1"/>
  <c r="S2664" i="1" s="1"/>
  <c r="T2664" i="1" s="1"/>
  <c r="O2664" i="1"/>
  <c r="P2664" i="1" s="1"/>
  <c r="Q2664" i="1" s="1"/>
  <c r="M2665" i="1"/>
  <c r="L2665" i="1"/>
  <c r="N2665" i="1"/>
  <c r="S2665" i="1"/>
  <c r="T2665" i="1" s="1"/>
  <c r="U2665" i="1"/>
  <c r="V2665" i="1"/>
  <c r="R2668" i="1"/>
  <c r="S2668" i="1" s="1"/>
  <c r="T2668" i="1" s="1"/>
  <c r="O2668" i="1"/>
  <c r="P2668" i="1" s="1"/>
  <c r="Q2668" i="1" s="1"/>
  <c r="M2669" i="1"/>
  <c r="L2669" i="1"/>
  <c r="N2669" i="1"/>
  <c r="P2669" i="1"/>
  <c r="Q2669" i="1" s="1"/>
  <c r="U2669" i="1"/>
  <c r="V2669" i="1"/>
  <c r="R2672" i="1"/>
  <c r="S2672" i="1" s="1"/>
  <c r="T2672" i="1" s="1"/>
  <c r="O2672" i="1"/>
  <c r="M2673" i="1"/>
  <c r="L2673" i="1"/>
  <c r="N2673" i="1"/>
  <c r="V2734" i="1"/>
  <c r="U2734" i="1"/>
  <c r="L2794" i="1"/>
  <c r="N2794" i="1"/>
  <c r="M2794" i="1"/>
  <c r="L2802" i="1"/>
  <c r="N2802" i="1"/>
  <c r="M2802" i="1"/>
  <c r="L2810" i="1"/>
  <c r="N2810" i="1"/>
  <c r="M2810" i="1"/>
  <c r="L2818" i="1"/>
  <c r="N2818" i="1"/>
  <c r="M2818" i="1"/>
  <c r="L2826" i="1"/>
  <c r="N2826" i="1"/>
  <c r="M2826" i="1"/>
  <c r="L2834" i="1"/>
  <c r="N2834" i="1"/>
  <c r="M2834" i="1"/>
  <c r="N2842" i="1"/>
  <c r="L2842" i="1"/>
  <c r="M2842" i="1"/>
  <c r="N2846" i="1"/>
  <c r="L2846" i="1"/>
  <c r="M2846" i="1"/>
  <c r="N2850" i="1"/>
  <c r="L2850" i="1"/>
  <c r="M2850" i="1"/>
  <c r="N2854" i="1"/>
  <c r="L2854" i="1"/>
  <c r="M2854" i="1"/>
  <c r="N2858" i="1"/>
  <c r="L2858" i="1"/>
  <c r="M2858" i="1"/>
  <c r="N2862" i="1"/>
  <c r="L2862" i="1"/>
  <c r="M2862" i="1"/>
  <c r="V2865" i="1"/>
  <c r="U2865" i="1"/>
  <c r="V2867" i="1"/>
  <c r="U2867" i="1"/>
  <c r="V2869" i="1"/>
  <c r="U2869" i="1"/>
  <c r="V2871" i="1"/>
  <c r="U2871" i="1"/>
  <c r="V2873" i="1"/>
  <c r="U2873" i="1"/>
  <c r="V2875" i="1"/>
  <c r="U2875" i="1"/>
  <c r="V2877" i="1"/>
  <c r="U2877" i="1"/>
  <c r="V2879" i="1"/>
  <c r="U2879" i="1"/>
  <c r="V2881" i="1"/>
  <c r="U2881" i="1"/>
  <c r="V2888" i="1"/>
  <c r="U2888" i="1"/>
  <c r="N3000" i="1"/>
  <c r="L3000" i="1"/>
  <c r="M3000" i="1"/>
  <c r="R2673" i="1"/>
  <c r="S2673" i="1" s="1"/>
  <c r="T2673" i="1" s="1"/>
  <c r="O2673" i="1"/>
  <c r="P2673" i="1" s="1"/>
  <c r="Q2673" i="1" s="1"/>
  <c r="U2673" i="1"/>
  <c r="V2673" i="1"/>
  <c r="R2674" i="1"/>
  <c r="S2674" i="1" s="1"/>
  <c r="T2674" i="1" s="1"/>
  <c r="O2674" i="1"/>
  <c r="P2674" i="1" s="1"/>
  <c r="Q2674" i="1" s="1"/>
  <c r="U2674" i="1"/>
  <c r="V2674" i="1"/>
  <c r="R2675" i="1"/>
  <c r="S2675" i="1" s="1"/>
  <c r="T2675" i="1" s="1"/>
  <c r="O2675" i="1"/>
  <c r="P2675" i="1" s="1"/>
  <c r="Q2675" i="1" s="1"/>
  <c r="U2675" i="1"/>
  <c r="V2675" i="1"/>
  <c r="R2676" i="1"/>
  <c r="S2676" i="1" s="1"/>
  <c r="T2676" i="1" s="1"/>
  <c r="O2676" i="1"/>
  <c r="P2676" i="1" s="1"/>
  <c r="Q2676" i="1" s="1"/>
  <c r="U2676" i="1"/>
  <c r="V2676" i="1"/>
  <c r="R2677" i="1"/>
  <c r="S2677" i="1" s="1"/>
  <c r="T2677" i="1" s="1"/>
  <c r="O2677" i="1"/>
  <c r="P2677" i="1" s="1"/>
  <c r="Q2677" i="1" s="1"/>
  <c r="U2677" i="1"/>
  <c r="V2677" i="1"/>
  <c r="R2678" i="1"/>
  <c r="S2678" i="1" s="1"/>
  <c r="T2678" i="1" s="1"/>
  <c r="O2678" i="1"/>
  <c r="U2678" i="1"/>
  <c r="V2678" i="1"/>
  <c r="R2679" i="1"/>
  <c r="S2679" i="1" s="1"/>
  <c r="T2679" i="1" s="1"/>
  <c r="O2679" i="1"/>
  <c r="P2679" i="1" s="1"/>
  <c r="Q2679" i="1" s="1"/>
  <c r="U2679" i="1"/>
  <c r="V2679" i="1"/>
  <c r="R2680" i="1"/>
  <c r="S2680" i="1" s="1"/>
  <c r="T2680" i="1" s="1"/>
  <c r="O2680" i="1"/>
  <c r="P2680" i="1" s="1"/>
  <c r="Q2680" i="1" s="1"/>
  <c r="U2680" i="1"/>
  <c r="V2680" i="1"/>
  <c r="R2681" i="1"/>
  <c r="S2681" i="1" s="1"/>
  <c r="T2681" i="1" s="1"/>
  <c r="O2681" i="1"/>
  <c r="U2681" i="1"/>
  <c r="V2681" i="1"/>
  <c r="R2682" i="1"/>
  <c r="S2682" i="1" s="1"/>
  <c r="T2682" i="1" s="1"/>
  <c r="O2682" i="1"/>
  <c r="P2682" i="1" s="1"/>
  <c r="Q2682" i="1" s="1"/>
  <c r="U2682" i="1"/>
  <c r="V2682" i="1"/>
  <c r="R2683" i="1"/>
  <c r="S2683" i="1" s="1"/>
  <c r="T2683" i="1" s="1"/>
  <c r="O2683" i="1"/>
  <c r="P2683" i="1" s="1"/>
  <c r="Q2683" i="1" s="1"/>
  <c r="U2683" i="1"/>
  <c r="V2683" i="1"/>
  <c r="R2684" i="1"/>
  <c r="S2684" i="1" s="1"/>
  <c r="T2684" i="1" s="1"/>
  <c r="O2684" i="1"/>
  <c r="P2684" i="1" s="1"/>
  <c r="Q2684" i="1" s="1"/>
  <c r="U2684" i="1"/>
  <c r="V2684" i="1"/>
  <c r="R2685" i="1"/>
  <c r="S2685" i="1" s="1"/>
  <c r="T2685" i="1" s="1"/>
  <c r="O2685" i="1"/>
  <c r="P2685" i="1" s="1"/>
  <c r="Q2685" i="1" s="1"/>
  <c r="U2685" i="1"/>
  <c r="V2685" i="1"/>
  <c r="R2686" i="1"/>
  <c r="S2686" i="1" s="1"/>
  <c r="T2686" i="1" s="1"/>
  <c r="O2686" i="1"/>
  <c r="P2686" i="1" s="1"/>
  <c r="Q2686" i="1" s="1"/>
  <c r="U2686" i="1"/>
  <c r="V2686" i="1"/>
  <c r="R2687" i="1"/>
  <c r="O2687" i="1"/>
  <c r="P2687" i="1" s="1"/>
  <c r="Q2687" i="1" s="1"/>
  <c r="U2687" i="1"/>
  <c r="V2687" i="1"/>
  <c r="R2688" i="1"/>
  <c r="S2688" i="1" s="1"/>
  <c r="T2688" i="1" s="1"/>
  <c r="O2688" i="1"/>
  <c r="P2688" i="1" s="1"/>
  <c r="Q2688" i="1" s="1"/>
  <c r="U2688" i="1"/>
  <c r="V2688" i="1"/>
  <c r="R2689" i="1"/>
  <c r="S2689" i="1" s="1"/>
  <c r="T2689" i="1" s="1"/>
  <c r="O2689" i="1"/>
  <c r="P2689" i="1" s="1"/>
  <c r="Q2689" i="1" s="1"/>
  <c r="U2689" i="1"/>
  <c r="V2689" i="1"/>
  <c r="R2690" i="1"/>
  <c r="O2690" i="1"/>
  <c r="P2690" i="1" s="1"/>
  <c r="Q2690" i="1" s="1"/>
  <c r="U2690" i="1"/>
  <c r="V2690" i="1"/>
  <c r="R2691" i="1"/>
  <c r="S2691" i="1" s="1"/>
  <c r="T2691" i="1" s="1"/>
  <c r="O2691" i="1"/>
  <c r="U2691" i="1"/>
  <c r="V2691" i="1"/>
  <c r="R2692" i="1"/>
  <c r="S2692" i="1" s="1"/>
  <c r="T2692" i="1" s="1"/>
  <c r="O2692" i="1"/>
  <c r="P2692" i="1" s="1"/>
  <c r="Q2692" i="1" s="1"/>
  <c r="U2692" i="1"/>
  <c r="V2692" i="1"/>
  <c r="R2693" i="1"/>
  <c r="S2693" i="1" s="1"/>
  <c r="T2693" i="1" s="1"/>
  <c r="O2693" i="1"/>
  <c r="P2693" i="1" s="1"/>
  <c r="Q2693" i="1" s="1"/>
  <c r="U2693" i="1"/>
  <c r="V2693" i="1"/>
  <c r="R2694" i="1"/>
  <c r="S2694" i="1" s="1"/>
  <c r="T2694" i="1" s="1"/>
  <c r="O2694" i="1"/>
  <c r="P2694" i="1" s="1"/>
  <c r="Q2694" i="1" s="1"/>
  <c r="U2694" i="1"/>
  <c r="V2694" i="1"/>
  <c r="R2695" i="1"/>
  <c r="S2695" i="1" s="1"/>
  <c r="T2695" i="1" s="1"/>
  <c r="O2695" i="1"/>
  <c r="P2695" i="1" s="1"/>
  <c r="Q2695" i="1" s="1"/>
  <c r="U2695" i="1"/>
  <c r="V2695" i="1"/>
  <c r="R2696" i="1"/>
  <c r="S2696" i="1" s="1"/>
  <c r="T2696" i="1" s="1"/>
  <c r="O2696" i="1"/>
  <c r="P2696" i="1" s="1"/>
  <c r="Q2696" i="1" s="1"/>
  <c r="U2696" i="1"/>
  <c r="V2696" i="1"/>
  <c r="R2697" i="1"/>
  <c r="S2697" i="1" s="1"/>
  <c r="T2697" i="1" s="1"/>
  <c r="O2697" i="1"/>
  <c r="P2697" i="1" s="1"/>
  <c r="Q2697" i="1" s="1"/>
  <c r="U2697" i="1"/>
  <c r="V2697" i="1"/>
  <c r="R2698" i="1"/>
  <c r="S2698" i="1" s="1"/>
  <c r="T2698" i="1" s="1"/>
  <c r="O2698" i="1"/>
  <c r="P2698" i="1" s="1"/>
  <c r="Q2698" i="1" s="1"/>
  <c r="U2698" i="1"/>
  <c r="V2698" i="1"/>
  <c r="R2699" i="1"/>
  <c r="S2699" i="1" s="1"/>
  <c r="T2699" i="1" s="1"/>
  <c r="O2699" i="1"/>
  <c r="U2699" i="1"/>
  <c r="V2699" i="1"/>
  <c r="R2700" i="1"/>
  <c r="S2700" i="1" s="1"/>
  <c r="T2700" i="1" s="1"/>
  <c r="O2700" i="1"/>
  <c r="P2700" i="1" s="1"/>
  <c r="Q2700" i="1" s="1"/>
  <c r="U2700" i="1"/>
  <c r="V2700" i="1"/>
  <c r="R2701" i="1"/>
  <c r="O2701" i="1"/>
  <c r="P2701" i="1" s="1"/>
  <c r="Q2701" i="1" s="1"/>
  <c r="U2701" i="1"/>
  <c r="V2701" i="1"/>
  <c r="R2702" i="1"/>
  <c r="S2702" i="1" s="1"/>
  <c r="T2702" i="1" s="1"/>
  <c r="O2702" i="1"/>
  <c r="U2702" i="1"/>
  <c r="V2702" i="1"/>
  <c r="R2703" i="1"/>
  <c r="S2703" i="1" s="1"/>
  <c r="T2703" i="1" s="1"/>
  <c r="O2703" i="1"/>
  <c r="P2703" i="1" s="1"/>
  <c r="Q2703" i="1" s="1"/>
  <c r="U2703" i="1"/>
  <c r="V2703" i="1"/>
  <c r="R2704" i="1"/>
  <c r="S2704" i="1" s="1"/>
  <c r="T2704" i="1" s="1"/>
  <c r="O2704" i="1"/>
  <c r="P2704" i="1" s="1"/>
  <c r="Q2704" i="1" s="1"/>
  <c r="U2704" i="1"/>
  <c r="V2704" i="1"/>
  <c r="R2705" i="1"/>
  <c r="S2705" i="1" s="1"/>
  <c r="T2705" i="1" s="1"/>
  <c r="O2705" i="1"/>
  <c r="P2705" i="1" s="1"/>
  <c r="Q2705" i="1" s="1"/>
  <c r="U2705" i="1"/>
  <c r="V2705" i="1"/>
  <c r="R2706" i="1"/>
  <c r="S2706" i="1" s="1"/>
  <c r="T2706" i="1" s="1"/>
  <c r="O2706" i="1"/>
  <c r="P2706" i="1" s="1"/>
  <c r="Q2706" i="1" s="1"/>
  <c r="U2706" i="1"/>
  <c r="V2706" i="1"/>
  <c r="R2707" i="1"/>
  <c r="S2707" i="1" s="1"/>
  <c r="T2707" i="1" s="1"/>
  <c r="O2707" i="1"/>
  <c r="P2707" i="1" s="1"/>
  <c r="Q2707" i="1" s="1"/>
  <c r="U2707" i="1"/>
  <c r="V2707" i="1"/>
  <c r="R2708" i="1"/>
  <c r="S2708" i="1" s="1"/>
  <c r="T2708" i="1" s="1"/>
  <c r="O2708" i="1"/>
  <c r="P2708" i="1" s="1"/>
  <c r="Q2708" i="1" s="1"/>
  <c r="U2708" i="1"/>
  <c r="V2708" i="1"/>
  <c r="R2709" i="1"/>
  <c r="S2709" i="1" s="1"/>
  <c r="T2709" i="1" s="1"/>
  <c r="O2709" i="1"/>
  <c r="P2709" i="1" s="1"/>
  <c r="Q2709" i="1" s="1"/>
  <c r="U2709" i="1"/>
  <c r="V2709" i="1"/>
  <c r="R2710" i="1"/>
  <c r="S2710" i="1" s="1"/>
  <c r="T2710" i="1" s="1"/>
  <c r="O2710" i="1"/>
  <c r="P2710" i="1" s="1"/>
  <c r="Q2710" i="1" s="1"/>
  <c r="U2710" i="1"/>
  <c r="V2710" i="1"/>
  <c r="R2711" i="1"/>
  <c r="O2711" i="1"/>
  <c r="P2711" i="1" s="1"/>
  <c r="Q2711" i="1" s="1"/>
  <c r="U2711" i="1"/>
  <c r="V2711" i="1"/>
  <c r="R2712" i="1"/>
  <c r="S2712" i="1" s="1"/>
  <c r="T2712" i="1" s="1"/>
  <c r="O2712" i="1"/>
  <c r="P2712" i="1" s="1"/>
  <c r="Q2712" i="1" s="1"/>
  <c r="U2712" i="1"/>
  <c r="V2712" i="1"/>
  <c r="R2713" i="1"/>
  <c r="S2713" i="1" s="1"/>
  <c r="T2713" i="1" s="1"/>
  <c r="O2713" i="1"/>
  <c r="U2713" i="1"/>
  <c r="V2713" i="1"/>
  <c r="R2714" i="1"/>
  <c r="S2714" i="1" s="1"/>
  <c r="T2714" i="1" s="1"/>
  <c r="O2714" i="1"/>
  <c r="P2714" i="1" s="1"/>
  <c r="Q2714" i="1" s="1"/>
  <c r="U2714" i="1"/>
  <c r="V2714" i="1"/>
  <c r="R2715" i="1"/>
  <c r="S2715" i="1" s="1"/>
  <c r="T2715" i="1" s="1"/>
  <c r="O2715" i="1"/>
  <c r="P2715" i="1" s="1"/>
  <c r="Q2715" i="1" s="1"/>
  <c r="U2715" i="1"/>
  <c r="V2715" i="1"/>
  <c r="R2716" i="1"/>
  <c r="S2716" i="1" s="1"/>
  <c r="T2716" i="1" s="1"/>
  <c r="O2716" i="1"/>
  <c r="P2716" i="1" s="1"/>
  <c r="Q2716" i="1" s="1"/>
  <c r="U2716" i="1"/>
  <c r="V2716" i="1"/>
  <c r="R2717" i="1"/>
  <c r="S2717" i="1" s="1"/>
  <c r="T2717" i="1" s="1"/>
  <c r="O2717" i="1"/>
  <c r="P2717" i="1" s="1"/>
  <c r="Q2717" i="1" s="1"/>
  <c r="U2717" i="1"/>
  <c r="V2717" i="1"/>
  <c r="R2718" i="1"/>
  <c r="S2718" i="1" s="1"/>
  <c r="T2718" i="1" s="1"/>
  <c r="O2718" i="1"/>
  <c r="P2718" i="1" s="1"/>
  <c r="Q2718" i="1" s="1"/>
  <c r="U2718" i="1"/>
  <c r="V2718" i="1"/>
  <c r="R2719" i="1"/>
  <c r="O2719" i="1"/>
  <c r="P2719" i="1" s="1"/>
  <c r="Q2719" i="1" s="1"/>
  <c r="U2719" i="1"/>
  <c r="V2719" i="1"/>
  <c r="R2720" i="1"/>
  <c r="S2720" i="1" s="1"/>
  <c r="T2720" i="1" s="1"/>
  <c r="O2720" i="1"/>
  <c r="P2720" i="1" s="1"/>
  <c r="Q2720" i="1" s="1"/>
  <c r="U2720" i="1"/>
  <c r="V2720" i="1"/>
  <c r="R2721" i="1"/>
  <c r="S2721" i="1" s="1"/>
  <c r="T2721" i="1" s="1"/>
  <c r="O2721" i="1"/>
  <c r="P2721" i="1" s="1"/>
  <c r="Q2721" i="1" s="1"/>
  <c r="U2721" i="1"/>
  <c r="V2721" i="1"/>
  <c r="R2722" i="1"/>
  <c r="O2722" i="1"/>
  <c r="P2722" i="1" s="1"/>
  <c r="Q2722" i="1" s="1"/>
  <c r="U2722" i="1"/>
  <c r="V2722" i="1"/>
  <c r="R2723" i="1"/>
  <c r="S2723" i="1" s="1"/>
  <c r="T2723" i="1" s="1"/>
  <c r="O2723" i="1"/>
  <c r="U2723" i="1"/>
  <c r="V2723" i="1"/>
  <c r="R2724" i="1"/>
  <c r="S2724" i="1" s="1"/>
  <c r="T2724" i="1" s="1"/>
  <c r="O2724" i="1"/>
  <c r="P2724" i="1" s="1"/>
  <c r="Q2724" i="1" s="1"/>
  <c r="U2724" i="1"/>
  <c r="V2724" i="1"/>
  <c r="R2725" i="1"/>
  <c r="S2725" i="1" s="1"/>
  <c r="T2725" i="1" s="1"/>
  <c r="O2725" i="1"/>
  <c r="P2725" i="1" s="1"/>
  <c r="Q2725" i="1" s="1"/>
  <c r="U2725" i="1"/>
  <c r="V2725" i="1"/>
  <c r="R2726" i="1"/>
  <c r="S2726" i="1" s="1"/>
  <c r="T2726" i="1" s="1"/>
  <c r="O2726" i="1"/>
  <c r="P2726" i="1" s="1"/>
  <c r="Q2726" i="1" s="1"/>
  <c r="U2726" i="1"/>
  <c r="V2726" i="1"/>
  <c r="R2727" i="1"/>
  <c r="S2727" i="1" s="1"/>
  <c r="T2727" i="1" s="1"/>
  <c r="O2727" i="1"/>
  <c r="P2727" i="1" s="1"/>
  <c r="Q2727" i="1" s="1"/>
  <c r="U2727" i="1"/>
  <c r="V2727" i="1"/>
  <c r="R2728" i="1"/>
  <c r="S2728" i="1" s="1"/>
  <c r="T2728" i="1" s="1"/>
  <c r="O2728" i="1"/>
  <c r="P2728" i="1" s="1"/>
  <c r="Q2728" i="1" s="1"/>
  <c r="U2728" i="1"/>
  <c r="V2728" i="1"/>
  <c r="R2729" i="1"/>
  <c r="S2729" i="1" s="1"/>
  <c r="T2729" i="1" s="1"/>
  <c r="O2729" i="1"/>
  <c r="P2729" i="1" s="1"/>
  <c r="Q2729" i="1" s="1"/>
  <c r="U2729" i="1"/>
  <c r="V2729" i="1"/>
  <c r="R2730" i="1"/>
  <c r="S2730" i="1" s="1"/>
  <c r="T2730" i="1" s="1"/>
  <c r="O2730" i="1"/>
  <c r="P2730" i="1" s="1"/>
  <c r="Q2730" i="1" s="1"/>
  <c r="U2730" i="1"/>
  <c r="V2730" i="1"/>
  <c r="R2731" i="1"/>
  <c r="S2731" i="1" s="1"/>
  <c r="T2731" i="1" s="1"/>
  <c r="O2731" i="1"/>
  <c r="P2731" i="1" s="1"/>
  <c r="Q2731" i="1" s="1"/>
  <c r="U2731" i="1"/>
  <c r="V2731" i="1"/>
  <c r="R2732" i="1"/>
  <c r="S2732" i="1" s="1"/>
  <c r="T2732" i="1" s="1"/>
  <c r="O2732" i="1"/>
  <c r="P2732" i="1" s="1"/>
  <c r="Q2732" i="1" s="1"/>
  <c r="U2732" i="1"/>
  <c r="V2732" i="1"/>
  <c r="R2733" i="1"/>
  <c r="O2733" i="1"/>
  <c r="P2733" i="1" s="1"/>
  <c r="Q2733" i="1" s="1"/>
  <c r="U2733" i="1"/>
  <c r="V2733" i="1"/>
  <c r="R2734" i="1"/>
  <c r="S2734" i="1" s="1"/>
  <c r="T2734" i="1" s="1"/>
  <c r="O2734" i="1"/>
  <c r="R2737" i="1"/>
  <c r="O2737" i="1"/>
  <c r="L2739" i="1"/>
  <c r="N2739" i="1"/>
  <c r="M2739" i="1"/>
  <c r="U2739" i="1"/>
  <c r="V2739" i="1"/>
  <c r="L2746" i="1"/>
  <c r="N2746" i="1"/>
  <c r="M2746" i="1"/>
  <c r="L2754" i="1"/>
  <c r="N2754" i="1"/>
  <c r="M2754" i="1"/>
  <c r="L2762" i="1"/>
  <c r="N2762" i="1"/>
  <c r="M2762" i="1"/>
  <c r="L2795" i="1"/>
  <c r="N2795" i="1"/>
  <c r="M2795" i="1"/>
  <c r="L2803" i="1"/>
  <c r="N2803" i="1"/>
  <c r="M2803" i="1"/>
  <c r="L2811" i="1"/>
  <c r="N2811" i="1"/>
  <c r="M2811" i="1"/>
  <c r="L2819" i="1"/>
  <c r="N2819" i="1"/>
  <c r="M2819" i="1"/>
  <c r="L2827" i="1"/>
  <c r="N2827" i="1"/>
  <c r="M2827" i="1"/>
  <c r="L2835" i="1"/>
  <c r="N2835" i="1"/>
  <c r="M2835" i="1"/>
  <c r="N2865" i="1"/>
  <c r="L2865" i="1"/>
  <c r="M2865" i="1"/>
  <c r="N2867" i="1"/>
  <c r="L2867" i="1"/>
  <c r="M2867" i="1"/>
  <c r="N2869" i="1"/>
  <c r="L2869" i="1"/>
  <c r="M2869" i="1"/>
  <c r="N2871" i="1"/>
  <c r="L2871" i="1"/>
  <c r="M2871" i="1"/>
  <c r="N2873" i="1"/>
  <c r="L2873" i="1"/>
  <c r="M2873" i="1"/>
  <c r="N2875" i="1"/>
  <c r="L2875" i="1"/>
  <c r="M2875" i="1"/>
  <c r="N2877" i="1"/>
  <c r="L2877" i="1"/>
  <c r="M2877" i="1"/>
  <c r="N2879" i="1"/>
  <c r="L2879" i="1"/>
  <c r="M2879" i="1"/>
  <c r="N2881" i="1"/>
  <c r="M2881" i="1"/>
  <c r="L2881" i="1"/>
  <c r="V2889" i="1"/>
  <c r="U2889" i="1"/>
  <c r="R2913" i="1"/>
  <c r="O2913" i="1"/>
  <c r="P2913" i="1" s="1"/>
  <c r="R2921" i="1"/>
  <c r="O2921" i="1"/>
  <c r="R2929" i="1"/>
  <c r="O2929" i="1"/>
  <c r="R2937" i="1"/>
  <c r="O2937" i="1"/>
  <c r="P2937" i="1" s="1"/>
  <c r="R2945" i="1"/>
  <c r="O2945" i="1"/>
  <c r="P2945" i="1" s="1"/>
  <c r="R2953" i="1"/>
  <c r="O2953" i="1"/>
  <c r="R2961" i="1"/>
  <c r="O2961" i="1"/>
  <c r="R2969" i="1"/>
  <c r="O2969" i="1"/>
  <c r="L2736" i="1"/>
  <c r="S2736" i="1"/>
  <c r="T2736" i="1" s="1"/>
  <c r="N2736" i="1"/>
  <c r="M2736" i="1"/>
  <c r="V2736" i="1"/>
  <c r="U2736" i="1"/>
  <c r="L2745" i="1"/>
  <c r="M2745" i="1"/>
  <c r="N2745" i="1"/>
  <c r="L2753" i="1"/>
  <c r="M2753" i="1"/>
  <c r="N2753" i="1"/>
  <c r="L2761" i="1"/>
  <c r="M2761" i="1"/>
  <c r="N2761" i="1"/>
  <c r="V2882" i="1"/>
  <c r="U2882" i="1"/>
  <c r="V2890" i="1"/>
  <c r="U2890" i="1"/>
  <c r="O2898" i="1"/>
  <c r="R2898" i="1"/>
  <c r="V2914" i="1"/>
  <c r="U2914" i="1"/>
  <c r="V2922" i="1"/>
  <c r="U2922" i="1"/>
  <c r="V2930" i="1"/>
  <c r="U2930" i="1"/>
  <c r="V2938" i="1"/>
  <c r="U2938" i="1"/>
  <c r="V2946" i="1"/>
  <c r="U2946" i="1"/>
  <c r="V2954" i="1"/>
  <c r="U2954" i="1"/>
  <c r="V2962" i="1"/>
  <c r="U2962" i="1"/>
  <c r="V2970" i="1"/>
  <c r="U2970" i="1"/>
  <c r="V2883" i="1"/>
  <c r="U2883" i="1"/>
  <c r="V2891" i="1"/>
  <c r="U2891" i="1"/>
  <c r="V2899" i="1"/>
  <c r="U2899" i="1"/>
  <c r="V2915" i="1"/>
  <c r="U2915" i="1"/>
  <c r="V2923" i="1"/>
  <c r="U2923" i="1"/>
  <c r="V2931" i="1"/>
  <c r="U2931" i="1"/>
  <c r="V2939" i="1"/>
  <c r="U2939" i="1"/>
  <c r="V2947" i="1"/>
  <c r="U2947" i="1"/>
  <c r="V2955" i="1"/>
  <c r="U2955" i="1"/>
  <c r="V2963" i="1"/>
  <c r="U2963" i="1"/>
  <c r="R2736" i="1"/>
  <c r="O2736" i="1"/>
  <c r="P2736" i="1" s="1"/>
  <c r="Q2736" i="1" s="1"/>
  <c r="L2790" i="1"/>
  <c r="M2790" i="1"/>
  <c r="N2790" i="1"/>
  <c r="L2798" i="1"/>
  <c r="M2798" i="1"/>
  <c r="N2798" i="1"/>
  <c r="L2806" i="1"/>
  <c r="M2806" i="1"/>
  <c r="N2806" i="1"/>
  <c r="L2814" i="1"/>
  <c r="M2814" i="1"/>
  <c r="N2814" i="1"/>
  <c r="L2822" i="1"/>
  <c r="M2822" i="1"/>
  <c r="N2822" i="1"/>
  <c r="L2830" i="1"/>
  <c r="M2830" i="1"/>
  <c r="N2830" i="1"/>
  <c r="L2838" i="1"/>
  <c r="M2838" i="1"/>
  <c r="N2838" i="1"/>
  <c r="N2840" i="1"/>
  <c r="L2840" i="1"/>
  <c r="M2840" i="1"/>
  <c r="N2844" i="1"/>
  <c r="L2844" i="1"/>
  <c r="M2844" i="1"/>
  <c r="N2848" i="1"/>
  <c r="L2848" i="1"/>
  <c r="M2848" i="1"/>
  <c r="N2852" i="1"/>
  <c r="L2852" i="1"/>
  <c r="M2852" i="1"/>
  <c r="N2856" i="1"/>
  <c r="L2856" i="1"/>
  <c r="M2856" i="1"/>
  <c r="N2860" i="1"/>
  <c r="L2860" i="1"/>
  <c r="M2860" i="1"/>
  <c r="N2864" i="1"/>
  <c r="L2864" i="1"/>
  <c r="M2864" i="1"/>
  <c r="V2866" i="1"/>
  <c r="U2866" i="1"/>
  <c r="V2868" i="1"/>
  <c r="U2868" i="1"/>
  <c r="V2870" i="1"/>
  <c r="U2870" i="1"/>
  <c r="V2872" i="1"/>
  <c r="U2872" i="1"/>
  <c r="V2874" i="1"/>
  <c r="U2874" i="1"/>
  <c r="V2876" i="1"/>
  <c r="U2876" i="1"/>
  <c r="V2878" i="1"/>
  <c r="U2878" i="1"/>
  <c r="V2880" i="1"/>
  <c r="U2880" i="1"/>
  <c r="V2884" i="1"/>
  <c r="U2884" i="1"/>
  <c r="V2892" i="1"/>
  <c r="U2892" i="1"/>
  <c r="L2735" i="1"/>
  <c r="N2735" i="1"/>
  <c r="M2735" i="1"/>
  <c r="V2735" i="1"/>
  <c r="U2735" i="1"/>
  <c r="L2742" i="1"/>
  <c r="N2742" i="1"/>
  <c r="M2742" i="1"/>
  <c r="L2750" i="1"/>
  <c r="N2750" i="1"/>
  <c r="M2750" i="1"/>
  <c r="L2758" i="1"/>
  <c r="N2758" i="1"/>
  <c r="M2758" i="1"/>
  <c r="L2766" i="1"/>
  <c r="N2766" i="1"/>
  <c r="M2766" i="1"/>
  <c r="L2791" i="1"/>
  <c r="N2791" i="1"/>
  <c r="M2791" i="1"/>
  <c r="L2799" i="1"/>
  <c r="N2799" i="1"/>
  <c r="M2799" i="1"/>
  <c r="L2807" i="1"/>
  <c r="N2807" i="1"/>
  <c r="M2807" i="1"/>
  <c r="L2815" i="1"/>
  <c r="N2815" i="1"/>
  <c r="M2815" i="1"/>
  <c r="L2823" i="1"/>
  <c r="N2823" i="1"/>
  <c r="M2823" i="1"/>
  <c r="L2831" i="1"/>
  <c r="N2831" i="1"/>
  <c r="M2831" i="1"/>
  <c r="N2839" i="1"/>
  <c r="L2839" i="1"/>
  <c r="M2839" i="1"/>
  <c r="N2866" i="1"/>
  <c r="L2866" i="1"/>
  <c r="M2866" i="1"/>
  <c r="N2868" i="1"/>
  <c r="L2868" i="1"/>
  <c r="M2868" i="1"/>
  <c r="N2870" i="1"/>
  <c r="L2870" i="1"/>
  <c r="M2870" i="1"/>
  <c r="N2872" i="1"/>
  <c r="L2872" i="1"/>
  <c r="M2872" i="1"/>
  <c r="N2874" i="1"/>
  <c r="L2874" i="1"/>
  <c r="M2874" i="1"/>
  <c r="N2876" i="1"/>
  <c r="L2876" i="1"/>
  <c r="M2876" i="1"/>
  <c r="N2878" i="1"/>
  <c r="L2878" i="1"/>
  <c r="M2878" i="1"/>
  <c r="N2880" i="1"/>
  <c r="L2880" i="1"/>
  <c r="M2880" i="1"/>
  <c r="V2885" i="1"/>
  <c r="U2885" i="1"/>
  <c r="L2740" i="1"/>
  <c r="N2740" i="1"/>
  <c r="M2740" i="1"/>
  <c r="L2741" i="1"/>
  <c r="N2741" i="1"/>
  <c r="M2741" i="1"/>
  <c r="L2749" i="1"/>
  <c r="N2749" i="1"/>
  <c r="M2749" i="1"/>
  <c r="L2757" i="1"/>
  <c r="N2757" i="1"/>
  <c r="M2757" i="1"/>
  <c r="L2765" i="1"/>
  <c r="N2765" i="1"/>
  <c r="M2765" i="1"/>
  <c r="V2886" i="1"/>
  <c r="U2886" i="1"/>
  <c r="R2894" i="1"/>
  <c r="O2894" i="1"/>
  <c r="R2902" i="1"/>
  <c r="O2902" i="1"/>
  <c r="V2910" i="1"/>
  <c r="U2910" i="1"/>
  <c r="V2918" i="1"/>
  <c r="U2918" i="1"/>
  <c r="V2926" i="1"/>
  <c r="U2926" i="1"/>
  <c r="V2934" i="1"/>
  <c r="U2934" i="1"/>
  <c r="V2942" i="1"/>
  <c r="U2942" i="1"/>
  <c r="V2950" i="1"/>
  <c r="U2950" i="1"/>
  <c r="V2958" i="1"/>
  <c r="U2958" i="1"/>
  <c r="V2966" i="1"/>
  <c r="U2966" i="1"/>
  <c r="V2887" i="1"/>
  <c r="U2887" i="1"/>
  <c r="M2900" i="1"/>
  <c r="L2900" i="1"/>
  <c r="S2900" i="1"/>
  <c r="T2900" i="1" s="1"/>
  <c r="N2900" i="1"/>
  <c r="V2900" i="1"/>
  <c r="U2900" i="1"/>
  <c r="N2907" i="1"/>
  <c r="M2907" i="1"/>
  <c r="L2907" i="1"/>
  <c r="R2916" i="1"/>
  <c r="O2916" i="1"/>
  <c r="R2924" i="1"/>
  <c r="O2924" i="1"/>
  <c r="R2932" i="1"/>
  <c r="O2932" i="1"/>
  <c r="R2940" i="1"/>
  <c r="O2940" i="1"/>
  <c r="R2948" i="1"/>
  <c r="O2948" i="1"/>
  <c r="R2956" i="1"/>
  <c r="O2956" i="1"/>
  <c r="R2964" i="1"/>
  <c r="O2964" i="1"/>
  <c r="R3026" i="1"/>
  <c r="S3026" i="1" s="1"/>
  <c r="O3026" i="1"/>
  <c r="U3028" i="1"/>
  <c r="V3028" i="1"/>
  <c r="R2895" i="1"/>
  <c r="O2895" i="1"/>
  <c r="O2903" i="1"/>
  <c r="R2903" i="1"/>
  <c r="V2905" i="1"/>
  <c r="U2905" i="1"/>
  <c r="O2907" i="1"/>
  <c r="P2907" i="1" s="1"/>
  <c r="R2907" i="1"/>
  <c r="S2907" i="1" s="1"/>
  <c r="V2909" i="1"/>
  <c r="U2909" i="1"/>
  <c r="N2914" i="1"/>
  <c r="M2914" i="1"/>
  <c r="L2914" i="1"/>
  <c r="V2917" i="1"/>
  <c r="U2917" i="1"/>
  <c r="N2922" i="1"/>
  <c r="M2922" i="1"/>
  <c r="L2922" i="1"/>
  <c r="V2925" i="1"/>
  <c r="U2925" i="1"/>
  <c r="N2930" i="1"/>
  <c r="M2930" i="1"/>
  <c r="L2930" i="1"/>
  <c r="V2933" i="1"/>
  <c r="U2933" i="1"/>
  <c r="N2938" i="1"/>
  <c r="M2938" i="1"/>
  <c r="L2938" i="1"/>
  <c r="V2941" i="1"/>
  <c r="U2941" i="1"/>
  <c r="N2946" i="1"/>
  <c r="M2946" i="1"/>
  <c r="L2946" i="1"/>
  <c r="V2949" i="1"/>
  <c r="U2949" i="1"/>
  <c r="N2954" i="1"/>
  <c r="M2954" i="1"/>
  <c r="L2954" i="1"/>
  <c r="V2957" i="1"/>
  <c r="U2957" i="1"/>
  <c r="N2962" i="1"/>
  <c r="M2962" i="1"/>
  <c r="L2962" i="1"/>
  <c r="O2963" i="1"/>
  <c r="R2963" i="1"/>
  <c r="V2965" i="1"/>
  <c r="U2965" i="1"/>
  <c r="N2970" i="1"/>
  <c r="M2970" i="1"/>
  <c r="L2970" i="1"/>
  <c r="N2977" i="1"/>
  <c r="L2977" i="1"/>
  <c r="M2977" i="1"/>
  <c r="N2985" i="1"/>
  <c r="L2985" i="1"/>
  <c r="M2985" i="1"/>
  <c r="N2993" i="1"/>
  <c r="L2993" i="1"/>
  <c r="M2993" i="1"/>
  <c r="N3001" i="1"/>
  <c r="L3001" i="1"/>
  <c r="M3001" i="1"/>
  <c r="U3020" i="1"/>
  <c r="V3020" i="1"/>
  <c r="R2900" i="1"/>
  <c r="O2900" i="1"/>
  <c r="P2900" i="1" s="1"/>
  <c r="Q2900" i="1" s="1"/>
  <c r="S2913" i="1"/>
  <c r="N2913" i="1"/>
  <c r="M2913" i="1"/>
  <c r="L2913" i="1"/>
  <c r="V2916" i="1"/>
  <c r="U2916" i="1"/>
  <c r="S2921" i="1"/>
  <c r="P2921" i="1"/>
  <c r="N2921" i="1"/>
  <c r="M2921" i="1"/>
  <c r="L2921" i="1"/>
  <c r="V2924" i="1"/>
  <c r="U2924" i="1"/>
  <c r="S2929" i="1"/>
  <c r="P2929" i="1"/>
  <c r="N2929" i="1"/>
  <c r="M2929" i="1"/>
  <c r="L2929" i="1"/>
  <c r="V2932" i="1"/>
  <c r="U2932" i="1"/>
  <c r="S2937" i="1"/>
  <c r="N2937" i="1"/>
  <c r="M2937" i="1"/>
  <c r="L2937" i="1"/>
  <c r="V2940" i="1"/>
  <c r="U2940" i="1"/>
  <c r="S2945" i="1"/>
  <c r="N2945" i="1"/>
  <c r="M2945" i="1"/>
  <c r="L2945" i="1"/>
  <c r="V2948" i="1"/>
  <c r="U2948" i="1"/>
  <c r="S2953" i="1"/>
  <c r="P2953" i="1"/>
  <c r="N2953" i="1"/>
  <c r="M2953" i="1"/>
  <c r="L2953" i="1"/>
  <c r="V2956" i="1"/>
  <c r="U2956" i="1"/>
  <c r="S2961" i="1"/>
  <c r="P2961" i="1"/>
  <c r="N2961" i="1"/>
  <c r="M2961" i="1"/>
  <c r="L2961" i="1"/>
  <c r="V2964" i="1"/>
  <c r="U2964" i="1"/>
  <c r="S2969" i="1"/>
  <c r="P2969" i="1"/>
  <c r="N2969" i="1"/>
  <c r="M2969" i="1"/>
  <c r="L2969" i="1"/>
  <c r="N2978" i="1"/>
  <c r="L2978" i="1"/>
  <c r="M2978" i="1"/>
  <c r="N2986" i="1"/>
  <c r="L2986" i="1"/>
  <c r="M2986" i="1"/>
  <c r="N2994" i="1"/>
  <c r="L2994" i="1"/>
  <c r="M2994" i="1"/>
  <c r="N3002" i="1"/>
  <c r="L3002" i="1"/>
  <c r="M3002" i="1"/>
  <c r="R3029" i="1"/>
  <c r="S3029" i="1" s="1"/>
  <c r="T3029" i="1" s="1"/>
  <c r="O3029" i="1"/>
  <c r="R3045" i="1"/>
  <c r="O3045" i="1"/>
  <c r="R3061" i="1"/>
  <c r="O3061" i="1"/>
  <c r="R3077" i="1"/>
  <c r="O3077" i="1"/>
  <c r="R3021" i="1"/>
  <c r="S3021" i="1" s="1"/>
  <c r="T3021" i="1" s="1"/>
  <c r="O3021" i="1"/>
  <c r="N2882" i="1"/>
  <c r="M2882" i="1"/>
  <c r="L2882" i="1"/>
  <c r="N2883" i="1"/>
  <c r="M2883" i="1"/>
  <c r="L2883" i="1"/>
  <c r="N2884" i="1"/>
  <c r="M2884" i="1"/>
  <c r="L2884" i="1"/>
  <c r="N2885" i="1"/>
  <c r="M2885" i="1"/>
  <c r="L2885" i="1"/>
  <c r="N2886" i="1"/>
  <c r="M2886" i="1"/>
  <c r="L2886" i="1"/>
  <c r="N2887" i="1"/>
  <c r="M2887" i="1"/>
  <c r="L2887" i="1"/>
  <c r="N2888" i="1"/>
  <c r="M2888" i="1"/>
  <c r="L2888" i="1"/>
  <c r="N2889" i="1"/>
  <c r="M2889" i="1"/>
  <c r="L2889" i="1"/>
  <c r="N2890" i="1"/>
  <c r="M2890" i="1"/>
  <c r="L2890" i="1"/>
  <c r="N2891" i="1"/>
  <c r="M2891" i="1"/>
  <c r="L2891" i="1"/>
  <c r="N2892" i="1"/>
  <c r="M2892" i="1"/>
  <c r="L2892" i="1"/>
  <c r="N2893" i="1"/>
  <c r="M2893" i="1"/>
  <c r="L2893" i="1"/>
  <c r="V2893" i="1"/>
  <c r="U2893" i="1"/>
  <c r="R2899" i="1"/>
  <c r="O2899" i="1"/>
  <c r="N2901" i="1"/>
  <c r="M2901" i="1"/>
  <c r="L2901" i="1"/>
  <c r="V2901" i="1"/>
  <c r="U2901" i="1"/>
  <c r="V2903" i="1"/>
  <c r="U2903" i="1"/>
  <c r="R2905" i="1"/>
  <c r="O2905" i="1"/>
  <c r="V2907" i="1"/>
  <c r="U2907" i="1"/>
  <c r="R2909" i="1"/>
  <c r="O2909" i="1"/>
  <c r="N2910" i="1"/>
  <c r="M2910" i="1"/>
  <c r="L2910" i="1"/>
  <c r="R2911" i="1"/>
  <c r="O2911" i="1"/>
  <c r="V2913" i="1"/>
  <c r="U2913" i="1"/>
  <c r="N2918" i="1"/>
  <c r="M2918" i="1"/>
  <c r="L2918" i="1"/>
  <c r="R2919" i="1"/>
  <c r="O2919" i="1"/>
  <c r="V2921" i="1"/>
  <c r="U2921" i="1"/>
  <c r="N2926" i="1"/>
  <c r="M2926" i="1"/>
  <c r="L2926" i="1"/>
  <c r="R2927" i="1"/>
  <c r="O2927" i="1"/>
  <c r="V2929" i="1"/>
  <c r="U2929" i="1"/>
  <c r="N2934" i="1"/>
  <c r="M2934" i="1"/>
  <c r="L2934" i="1"/>
  <c r="R2935" i="1"/>
  <c r="O2935" i="1"/>
  <c r="V2937" i="1"/>
  <c r="U2937" i="1"/>
  <c r="N2942" i="1"/>
  <c r="M2942" i="1"/>
  <c r="L2942" i="1"/>
  <c r="R2943" i="1"/>
  <c r="O2943" i="1"/>
  <c r="V2945" i="1"/>
  <c r="U2945" i="1"/>
  <c r="P2950" i="1"/>
  <c r="N2950" i="1"/>
  <c r="M2950" i="1"/>
  <c r="L2950" i="1"/>
  <c r="R2951" i="1"/>
  <c r="O2951" i="1"/>
  <c r="V2953" i="1"/>
  <c r="U2953" i="1"/>
  <c r="S2958" i="1"/>
  <c r="P2958" i="1"/>
  <c r="N2958" i="1"/>
  <c r="M2958" i="1"/>
  <c r="L2958" i="1"/>
  <c r="V2961" i="1"/>
  <c r="U2961" i="1"/>
  <c r="N2966" i="1"/>
  <c r="M2966" i="1"/>
  <c r="L2966" i="1"/>
  <c r="V2969" i="1"/>
  <c r="U2969" i="1"/>
  <c r="N2973" i="1"/>
  <c r="L2973" i="1"/>
  <c r="M2973" i="1"/>
  <c r="N2981" i="1"/>
  <c r="L2981" i="1"/>
  <c r="M2981" i="1"/>
  <c r="N2989" i="1"/>
  <c r="L2989" i="1"/>
  <c r="M2989" i="1"/>
  <c r="N2997" i="1"/>
  <c r="L2997" i="1"/>
  <c r="M2997" i="1"/>
  <c r="R2896" i="1"/>
  <c r="O2896" i="1"/>
  <c r="P2898" i="1"/>
  <c r="N2898" i="1"/>
  <c r="M2898" i="1"/>
  <c r="L2898" i="1"/>
  <c r="S2898" i="1"/>
  <c r="V2898" i="1"/>
  <c r="U2898" i="1"/>
  <c r="N2906" i="1"/>
  <c r="M2906" i="1"/>
  <c r="L2906" i="1"/>
  <c r="R2910" i="1"/>
  <c r="S2910" i="1" s="1"/>
  <c r="O2910" i="1"/>
  <c r="P2910" i="1" s="1"/>
  <c r="V2912" i="1"/>
  <c r="U2912" i="1"/>
  <c r="N2917" i="1"/>
  <c r="M2917" i="1"/>
  <c r="L2917" i="1"/>
  <c r="R2918" i="1"/>
  <c r="S2918" i="1" s="1"/>
  <c r="O2918" i="1"/>
  <c r="P2918" i="1" s="1"/>
  <c r="V2920" i="1"/>
  <c r="U2920" i="1"/>
  <c r="N2925" i="1"/>
  <c r="M2925" i="1"/>
  <c r="L2925" i="1"/>
  <c r="R2926" i="1"/>
  <c r="S2926" i="1" s="1"/>
  <c r="O2926" i="1"/>
  <c r="P2926" i="1" s="1"/>
  <c r="V2928" i="1"/>
  <c r="U2928" i="1"/>
  <c r="N2933" i="1"/>
  <c r="M2933" i="1"/>
  <c r="L2933" i="1"/>
  <c r="R2934" i="1"/>
  <c r="S2934" i="1" s="1"/>
  <c r="O2934" i="1"/>
  <c r="P2934" i="1" s="1"/>
  <c r="V2936" i="1"/>
  <c r="U2936" i="1"/>
  <c r="N2941" i="1"/>
  <c r="M2941" i="1"/>
  <c r="L2941" i="1"/>
  <c r="R2942" i="1"/>
  <c r="S2942" i="1" s="1"/>
  <c r="O2942" i="1"/>
  <c r="P2942" i="1" s="1"/>
  <c r="V2944" i="1"/>
  <c r="U2944" i="1"/>
  <c r="P2949" i="1"/>
  <c r="N2949" i="1"/>
  <c r="M2949" i="1"/>
  <c r="L2949" i="1"/>
  <c r="R2950" i="1"/>
  <c r="S2950" i="1" s="1"/>
  <c r="O2950" i="1"/>
  <c r="V2952" i="1"/>
  <c r="U2952" i="1"/>
  <c r="S2957" i="1"/>
  <c r="P2957" i="1"/>
  <c r="N2957" i="1"/>
  <c r="M2957" i="1"/>
  <c r="L2957" i="1"/>
  <c r="R2958" i="1"/>
  <c r="O2958" i="1"/>
  <c r="V2960" i="1"/>
  <c r="U2960" i="1"/>
  <c r="S2965" i="1"/>
  <c r="P2965" i="1"/>
  <c r="N2965" i="1"/>
  <c r="M2965" i="1"/>
  <c r="L2965" i="1"/>
  <c r="R2966" i="1"/>
  <c r="S2966" i="1" s="1"/>
  <c r="O2966" i="1"/>
  <c r="P2966" i="1" s="1"/>
  <c r="V2968" i="1"/>
  <c r="U2968" i="1"/>
  <c r="N2974" i="1"/>
  <c r="L2974" i="1"/>
  <c r="M2974" i="1"/>
  <c r="N2982" i="1"/>
  <c r="L2982" i="1"/>
  <c r="M2982" i="1"/>
  <c r="N2990" i="1"/>
  <c r="L2990" i="1"/>
  <c r="M2990" i="1"/>
  <c r="N2998" i="1"/>
  <c r="L2998" i="1"/>
  <c r="M2998" i="1"/>
  <c r="R3037" i="1"/>
  <c r="O3037" i="1"/>
  <c r="R3053" i="1"/>
  <c r="S3053" i="1" s="1"/>
  <c r="T3053" i="1" s="1"/>
  <c r="O3053" i="1"/>
  <c r="R3069" i="1"/>
  <c r="O3069" i="1"/>
  <c r="R3085" i="1"/>
  <c r="O3085" i="1"/>
  <c r="P2895" i="1"/>
  <c r="Q2895" i="1" s="1"/>
  <c r="N2895" i="1"/>
  <c r="M2895" i="1"/>
  <c r="L2895" i="1"/>
  <c r="S2895" i="1"/>
  <c r="T2895" i="1" s="1"/>
  <c r="V2895" i="1"/>
  <c r="U2895" i="1"/>
  <c r="P2903" i="1"/>
  <c r="Q2903" i="1" s="1"/>
  <c r="N2903" i="1"/>
  <c r="M2903" i="1"/>
  <c r="L2903" i="1"/>
  <c r="S2903" i="1"/>
  <c r="T2903" i="1" s="1"/>
  <c r="R2917" i="1"/>
  <c r="S2917" i="1" s="1"/>
  <c r="O2917" i="1"/>
  <c r="P2917" i="1" s="1"/>
  <c r="R2925" i="1"/>
  <c r="S2925" i="1" s="1"/>
  <c r="O2925" i="1"/>
  <c r="P2925" i="1" s="1"/>
  <c r="R2933" i="1"/>
  <c r="S2933" i="1" s="1"/>
  <c r="O2933" i="1"/>
  <c r="P2933" i="1" s="1"/>
  <c r="R2941" i="1"/>
  <c r="S2941" i="1" s="1"/>
  <c r="O2941" i="1"/>
  <c r="P2941" i="1" s="1"/>
  <c r="R2949" i="1"/>
  <c r="S2949" i="1" s="1"/>
  <c r="O2949" i="1"/>
  <c r="R2957" i="1"/>
  <c r="O2957" i="1"/>
  <c r="R2965" i="1"/>
  <c r="O2965" i="1"/>
  <c r="O3025" i="1"/>
  <c r="P3025" i="1" s="1"/>
  <c r="R3025" i="1"/>
  <c r="M3026" i="1"/>
  <c r="N3026" i="1"/>
  <c r="L3026" i="1"/>
  <c r="P3026" i="1"/>
  <c r="O3033" i="1"/>
  <c r="R3033" i="1"/>
  <c r="S3033" i="1" s="1"/>
  <c r="M3034" i="1"/>
  <c r="P3034" i="1"/>
  <c r="N3034" i="1"/>
  <c r="L3034" i="1"/>
  <c r="O3041" i="1"/>
  <c r="R3041" i="1"/>
  <c r="M3042" i="1"/>
  <c r="N3042" i="1"/>
  <c r="L3042" i="1"/>
  <c r="O3049" i="1"/>
  <c r="R3049" i="1"/>
  <c r="M3050" i="1"/>
  <c r="P3050" i="1"/>
  <c r="N3050" i="1"/>
  <c r="L3050" i="1"/>
  <c r="O3057" i="1"/>
  <c r="R3057" i="1"/>
  <c r="M3058" i="1"/>
  <c r="N3058" i="1"/>
  <c r="L3058" i="1"/>
  <c r="S3058" i="1"/>
  <c r="O3065" i="1"/>
  <c r="R3065" i="1"/>
  <c r="M3066" i="1"/>
  <c r="N3066" i="1"/>
  <c r="L3066" i="1"/>
  <c r="O3073" i="1"/>
  <c r="P3073" i="1" s="1"/>
  <c r="R3073" i="1"/>
  <c r="M3074" i="1"/>
  <c r="N3074" i="1"/>
  <c r="L3074" i="1"/>
  <c r="S3074" i="1"/>
  <c r="O3081" i="1"/>
  <c r="R3081" i="1"/>
  <c r="M3082" i="1"/>
  <c r="N3082" i="1"/>
  <c r="L3082" i="1"/>
  <c r="O3089" i="1"/>
  <c r="P3089" i="1" s="1"/>
  <c r="R3089" i="1"/>
  <c r="M3090" i="1"/>
  <c r="N3090" i="1"/>
  <c r="L3090" i="1"/>
  <c r="M3092" i="1"/>
  <c r="S3092" i="1"/>
  <c r="T3092" i="1" s="1"/>
  <c r="N3092" i="1"/>
  <c r="L3092" i="1"/>
  <c r="O3093" i="1"/>
  <c r="R3093" i="1"/>
  <c r="U3097" i="1"/>
  <c r="V3097" i="1"/>
  <c r="M3100" i="1"/>
  <c r="P3100" i="1"/>
  <c r="Q3100" i="1" s="1"/>
  <c r="N3100" i="1"/>
  <c r="L3100" i="1"/>
  <c r="O3101" i="1"/>
  <c r="R3101" i="1"/>
  <c r="U3105" i="1"/>
  <c r="V3105" i="1"/>
  <c r="M3108" i="1"/>
  <c r="S3108" i="1"/>
  <c r="T3108" i="1" s="1"/>
  <c r="N3108" i="1"/>
  <c r="L3108" i="1"/>
  <c r="O3109" i="1"/>
  <c r="R3109" i="1"/>
  <c r="U3113" i="1"/>
  <c r="V3113" i="1"/>
  <c r="M3116" i="1"/>
  <c r="N3116" i="1"/>
  <c r="L3116" i="1"/>
  <c r="O3117" i="1"/>
  <c r="R3117" i="1"/>
  <c r="S3117" i="1" s="1"/>
  <c r="T3117" i="1" s="1"/>
  <c r="U3121" i="1"/>
  <c r="V3121" i="1"/>
  <c r="M3124" i="1"/>
  <c r="N3124" i="1"/>
  <c r="L3124" i="1"/>
  <c r="O3125" i="1"/>
  <c r="P3125" i="1" s="1"/>
  <c r="Q3125" i="1" s="1"/>
  <c r="R3125" i="1"/>
  <c r="U3129" i="1"/>
  <c r="V3129" i="1"/>
  <c r="M3132" i="1"/>
  <c r="N3132" i="1"/>
  <c r="L3132" i="1"/>
  <c r="O3133" i="1"/>
  <c r="R3133" i="1"/>
  <c r="M3137" i="1"/>
  <c r="N3137" i="1"/>
  <c r="L3137" i="1"/>
  <c r="R3138" i="1"/>
  <c r="S3138" i="1" s="1"/>
  <c r="T3138" i="1" s="1"/>
  <c r="O3138" i="1"/>
  <c r="U3138" i="1"/>
  <c r="V3138" i="1"/>
  <c r="M3145" i="1"/>
  <c r="N3145" i="1"/>
  <c r="L3145" i="1"/>
  <c r="P3145" i="1"/>
  <c r="Q3145" i="1" s="1"/>
  <c r="R3146" i="1"/>
  <c r="O3146" i="1"/>
  <c r="P3146" i="1" s="1"/>
  <c r="Q3146" i="1" s="1"/>
  <c r="U3146" i="1"/>
  <c r="V3146" i="1"/>
  <c r="M3153" i="1"/>
  <c r="N3153" i="1"/>
  <c r="L3153" i="1"/>
  <c r="S3153" i="1"/>
  <c r="T3153" i="1" s="1"/>
  <c r="R3154" i="1"/>
  <c r="S3154" i="1" s="1"/>
  <c r="T3154" i="1" s="1"/>
  <c r="O3154" i="1"/>
  <c r="U3154" i="1"/>
  <c r="V3154" i="1"/>
  <c r="M3163" i="1"/>
  <c r="N3163" i="1"/>
  <c r="S3163" i="1"/>
  <c r="T3163" i="1" s="1"/>
  <c r="L3163" i="1"/>
  <c r="M3169" i="1"/>
  <c r="N3169" i="1"/>
  <c r="L3169" i="1"/>
  <c r="R3022" i="1"/>
  <c r="S3022" i="1" s="1"/>
  <c r="T3022" i="1" s="1"/>
  <c r="O3022" i="1"/>
  <c r="M3023" i="1"/>
  <c r="N3023" i="1"/>
  <c r="L3023" i="1"/>
  <c r="R3030" i="1"/>
  <c r="O3030" i="1"/>
  <c r="P3030" i="1" s="1"/>
  <c r="Q3030" i="1" s="1"/>
  <c r="M3031" i="1"/>
  <c r="P3031" i="1"/>
  <c r="Q3031" i="1" s="1"/>
  <c r="N3031" i="1"/>
  <c r="L3031" i="1"/>
  <c r="R3038" i="1"/>
  <c r="O3038" i="1"/>
  <c r="M3039" i="1"/>
  <c r="N3039" i="1"/>
  <c r="L3039" i="1"/>
  <c r="R3046" i="1"/>
  <c r="O3046" i="1"/>
  <c r="M3047" i="1"/>
  <c r="P3047" i="1"/>
  <c r="Q3047" i="1" s="1"/>
  <c r="N3047" i="1"/>
  <c r="L3047" i="1"/>
  <c r="R3054" i="1"/>
  <c r="O3054" i="1"/>
  <c r="M3055" i="1"/>
  <c r="N3055" i="1"/>
  <c r="L3055" i="1"/>
  <c r="U3056" i="1"/>
  <c r="V3056" i="1"/>
  <c r="R3062" i="1"/>
  <c r="O3062" i="1"/>
  <c r="M3063" i="1"/>
  <c r="N3063" i="1"/>
  <c r="L3063" i="1"/>
  <c r="U3064" i="1"/>
  <c r="V3064" i="1"/>
  <c r="R3070" i="1"/>
  <c r="O3070" i="1"/>
  <c r="M3071" i="1"/>
  <c r="N3071" i="1"/>
  <c r="L3071" i="1"/>
  <c r="U3072" i="1"/>
  <c r="V3072" i="1"/>
  <c r="R3078" i="1"/>
  <c r="O3078" i="1"/>
  <c r="P3078" i="1" s="1"/>
  <c r="Q3078" i="1" s="1"/>
  <c r="M3079" i="1"/>
  <c r="N3079" i="1"/>
  <c r="L3079" i="1"/>
  <c r="U3080" i="1"/>
  <c r="V3080" i="1"/>
  <c r="R3086" i="1"/>
  <c r="S3086" i="1" s="1"/>
  <c r="T3086" i="1" s="1"/>
  <c r="O3086" i="1"/>
  <c r="M3087" i="1"/>
  <c r="N3087" i="1"/>
  <c r="L3087" i="1"/>
  <c r="U3088" i="1"/>
  <c r="V3088" i="1"/>
  <c r="U3092" i="1"/>
  <c r="V3092" i="1"/>
  <c r="M3095" i="1"/>
  <c r="N3095" i="1"/>
  <c r="L3095" i="1"/>
  <c r="O3096" i="1"/>
  <c r="P3096" i="1" s="1"/>
  <c r="Q3096" i="1" s="1"/>
  <c r="R3096" i="1"/>
  <c r="U3100" i="1"/>
  <c r="V3100" i="1"/>
  <c r="M3103" i="1"/>
  <c r="N3103" i="1"/>
  <c r="L3103" i="1"/>
  <c r="O3104" i="1"/>
  <c r="R3104" i="1"/>
  <c r="S3104" i="1" s="1"/>
  <c r="T3104" i="1" s="1"/>
  <c r="U3108" i="1"/>
  <c r="V3108" i="1"/>
  <c r="M3111" i="1"/>
  <c r="N3111" i="1"/>
  <c r="L3111" i="1"/>
  <c r="O3112" i="1"/>
  <c r="P3112" i="1" s="1"/>
  <c r="Q3112" i="1" s="1"/>
  <c r="R3112" i="1"/>
  <c r="U3116" i="1"/>
  <c r="V3116" i="1"/>
  <c r="M3119" i="1"/>
  <c r="P3119" i="1"/>
  <c r="Q3119" i="1" s="1"/>
  <c r="N3119" i="1"/>
  <c r="L3119" i="1"/>
  <c r="O3120" i="1"/>
  <c r="R3120" i="1"/>
  <c r="U3124" i="1"/>
  <c r="V3124" i="1"/>
  <c r="M3127" i="1"/>
  <c r="S3127" i="1"/>
  <c r="T3127" i="1" s="1"/>
  <c r="N3127" i="1"/>
  <c r="L3127" i="1"/>
  <c r="O3128" i="1"/>
  <c r="R3128" i="1"/>
  <c r="U3132" i="1"/>
  <c r="V3132" i="1"/>
  <c r="M3135" i="1"/>
  <c r="P3135" i="1"/>
  <c r="Q3135" i="1" s="1"/>
  <c r="N3135" i="1"/>
  <c r="L3135" i="1"/>
  <c r="U3135" i="1"/>
  <c r="V3135" i="1"/>
  <c r="M3142" i="1"/>
  <c r="N3142" i="1"/>
  <c r="L3142" i="1"/>
  <c r="S3142" i="1"/>
  <c r="T3142" i="1" s="1"/>
  <c r="R3143" i="1"/>
  <c r="O3143" i="1"/>
  <c r="U3143" i="1"/>
  <c r="V3143" i="1"/>
  <c r="M3150" i="1"/>
  <c r="N3150" i="1"/>
  <c r="L3150" i="1"/>
  <c r="R3151" i="1"/>
  <c r="O3151" i="1"/>
  <c r="U3151" i="1"/>
  <c r="V3151" i="1"/>
  <c r="M3158" i="1"/>
  <c r="N3158" i="1"/>
  <c r="L3158" i="1"/>
  <c r="R3159" i="1"/>
  <c r="O3159" i="1"/>
  <c r="M3166" i="1"/>
  <c r="N3166" i="1"/>
  <c r="L3166" i="1"/>
  <c r="M3172" i="1"/>
  <c r="L3172" i="1"/>
  <c r="P3172" i="1"/>
  <c r="Q3172" i="1" s="1"/>
  <c r="N3172" i="1"/>
  <c r="M3176" i="1"/>
  <c r="L3176" i="1"/>
  <c r="N3176" i="1"/>
  <c r="M3180" i="1"/>
  <c r="L3180" i="1"/>
  <c r="N3180" i="1"/>
  <c r="M3020" i="1"/>
  <c r="L3020" i="1"/>
  <c r="N3020" i="1"/>
  <c r="U3021" i="1"/>
  <c r="V3021" i="1"/>
  <c r="M3028" i="1"/>
  <c r="L3028" i="1"/>
  <c r="N3028" i="1"/>
  <c r="U3029" i="1"/>
  <c r="V3029" i="1"/>
  <c r="M3036" i="1"/>
  <c r="N3036" i="1"/>
  <c r="L3036" i="1"/>
  <c r="U3037" i="1"/>
  <c r="V3037" i="1"/>
  <c r="M3044" i="1"/>
  <c r="N3044" i="1"/>
  <c r="L3044" i="1"/>
  <c r="U3045" i="1"/>
  <c r="V3045" i="1"/>
  <c r="M3052" i="1"/>
  <c r="N3052" i="1"/>
  <c r="L3052" i="1"/>
  <c r="U3053" i="1"/>
  <c r="V3053" i="1"/>
  <c r="M3060" i="1"/>
  <c r="N3060" i="1"/>
  <c r="L3060" i="1"/>
  <c r="U3061" i="1"/>
  <c r="V3061" i="1"/>
  <c r="M3068" i="1"/>
  <c r="N3068" i="1"/>
  <c r="L3068" i="1"/>
  <c r="U3069" i="1"/>
  <c r="V3069" i="1"/>
  <c r="M3076" i="1"/>
  <c r="N3076" i="1"/>
  <c r="L3076" i="1"/>
  <c r="U3077" i="1"/>
  <c r="V3077" i="1"/>
  <c r="M3084" i="1"/>
  <c r="N3084" i="1"/>
  <c r="L3084" i="1"/>
  <c r="R3091" i="1"/>
  <c r="O3091" i="1"/>
  <c r="P3091" i="1" s="1"/>
  <c r="Q3091" i="1" s="1"/>
  <c r="U3095" i="1"/>
  <c r="V3095" i="1"/>
  <c r="M3098" i="1"/>
  <c r="N3098" i="1"/>
  <c r="L3098" i="1"/>
  <c r="R3099" i="1"/>
  <c r="S3099" i="1" s="1"/>
  <c r="T3099" i="1" s="1"/>
  <c r="O3099" i="1"/>
  <c r="U3103" i="1"/>
  <c r="V3103" i="1"/>
  <c r="M3106" i="1"/>
  <c r="N3106" i="1"/>
  <c r="L3106" i="1"/>
  <c r="S3106" i="1"/>
  <c r="T3106" i="1" s="1"/>
  <c r="R3107" i="1"/>
  <c r="O3107" i="1"/>
  <c r="U3111" i="1"/>
  <c r="V3111" i="1"/>
  <c r="M3114" i="1"/>
  <c r="P3114" i="1"/>
  <c r="Q3114" i="1" s="1"/>
  <c r="N3114" i="1"/>
  <c r="L3114" i="1"/>
  <c r="R3115" i="1"/>
  <c r="O3115" i="1"/>
  <c r="U3119" i="1"/>
  <c r="V3119" i="1"/>
  <c r="M3122" i="1"/>
  <c r="N3122" i="1"/>
  <c r="L3122" i="1"/>
  <c r="R3123" i="1"/>
  <c r="O3123" i="1"/>
  <c r="U3127" i="1"/>
  <c r="V3127" i="1"/>
  <c r="M3130" i="1"/>
  <c r="P3130" i="1"/>
  <c r="Q3130" i="1" s="1"/>
  <c r="N3130" i="1"/>
  <c r="L3130" i="1"/>
  <c r="R3131" i="1"/>
  <c r="O3131" i="1"/>
  <c r="M3139" i="1"/>
  <c r="N3139" i="1"/>
  <c r="L3139" i="1"/>
  <c r="R3140" i="1"/>
  <c r="O3140" i="1"/>
  <c r="U3140" i="1"/>
  <c r="V3140" i="1"/>
  <c r="M3147" i="1"/>
  <c r="N3147" i="1"/>
  <c r="L3147" i="1"/>
  <c r="R3148" i="1"/>
  <c r="O3148" i="1"/>
  <c r="U3148" i="1"/>
  <c r="V3148" i="1"/>
  <c r="M3155" i="1"/>
  <c r="N3155" i="1"/>
  <c r="L3155" i="1"/>
  <c r="R3156" i="1"/>
  <c r="O3156" i="1"/>
  <c r="P3156" i="1" s="1"/>
  <c r="Q3156" i="1" s="1"/>
  <c r="U3156" i="1"/>
  <c r="V3156" i="1"/>
  <c r="M3160" i="1"/>
  <c r="N3160" i="1"/>
  <c r="L3160" i="1"/>
  <c r="M3164" i="1"/>
  <c r="N3164" i="1"/>
  <c r="L3164" i="1"/>
  <c r="M3165" i="1"/>
  <c r="N3165" i="1"/>
  <c r="P3165" i="1"/>
  <c r="Q3165" i="1" s="1"/>
  <c r="L3165" i="1"/>
  <c r="M3025" i="1"/>
  <c r="N3025" i="1"/>
  <c r="S3025" i="1"/>
  <c r="L3025" i="1"/>
  <c r="M3033" i="1"/>
  <c r="N3033" i="1"/>
  <c r="L3033" i="1"/>
  <c r="P3033" i="1"/>
  <c r="M3041" i="1"/>
  <c r="N3041" i="1"/>
  <c r="L3041" i="1"/>
  <c r="S3041" i="1"/>
  <c r="P3041" i="1"/>
  <c r="M3049" i="1"/>
  <c r="N3049" i="1"/>
  <c r="L3049" i="1"/>
  <c r="S3049" i="1"/>
  <c r="P3049" i="1"/>
  <c r="M3057" i="1"/>
  <c r="N3057" i="1"/>
  <c r="L3057" i="1"/>
  <c r="S3057" i="1"/>
  <c r="P3057" i="1"/>
  <c r="M3065" i="1"/>
  <c r="N3065" i="1"/>
  <c r="L3065" i="1"/>
  <c r="S3065" i="1"/>
  <c r="P3065" i="1"/>
  <c r="M3073" i="1"/>
  <c r="N3073" i="1"/>
  <c r="L3073" i="1"/>
  <c r="S3073" i="1"/>
  <c r="M3081" i="1"/>
  <c r="N3081" i="1"/>
  <c r="L3081" i="1"/>
  <c r="S3081" i="1"/>
  <c r="P3081" i="1"/>
  <c r="M3089" i="1"/>
  <c r="N3089" i="1"/>
  <c r="L3089" i="1"/>
  <c r="S3089" i="1"/>
  <c r="M3093" i="1"/>
  <c r="P3093" i="1"/>
  <c r="Q3093" i="1" s="1"/>
  <c r="N3093" i="1"/>
  <c r="L3093" i="1"/>
  <c r="S3093" i="1"/>
  <c r="T3093" i="1" s="1"/>
  <c r="R3094" i="1"/>
  <c r="O3094" i="1"/>
  <c r="U3098" i="1"/>
  <c r="V3098" i="1"/>
  <c r="M3101" i="1"/>
  <c r="P3101" i="1"/>
  <c r="Q3101" i="1" s="1"/>
  <c r="N3101" i="1"/>
  <c r="L3101" i="1"/>
  <c r="S3101" i="1"/>
  <c r="T3101" i="1" s="1"/>
  <c r="R3102" i="1"/>
  <c r="O3102" i="1"/>
  <c r="U3106" i="1"/>
  <c r="V3106" i="1"/>
  <c r="M3109" i="1"/>
  <c r="P3109" i="1"/>
  <c r="Q3109" i="1" s="1"/>
  <c r="N3109" i="1"/>
  <c r="L3109" i="1"/>
  <c r="S3109" i="1"/>
  <c r="T3109" i="1" s="1"/>
  <c r="R3110" i="1"/>
  <c r="O3110" i="1"/>
  <c r="U3114" i="1"/>
  <c r="V3114" i="1"/>
  <c r="M3117" i="1"/>
  <c r="P3117" i="1"/>
  <c r="Q3117" i="1" s="1"/>
  <c r="N3117" i="1"/>
  <c r="L3117" i="1"/>
  <c r="R3118" i="1"/>
  <c r="O3118" i="1"/>
  <c r="P3118" i="1" s="1"/>
  <c r="Q3118" i="1" s="1"/>
  <c r="U3122" i="1"/>
  <c r="V3122" i="1"/>
  <c r="M3125" i="1"/>
  <c r="N3125" i="1"/>
  <c r="L3125" i="1"/>
  <c r="S3125" i="1"/>
  <c r="T3125" i="1" s="1"/>
  <c r="R3126" i="1"/>
  <c r="S3126" i="1" s="1"/>
  <c r="T3126" i="1" s="1"/>
  <c r="O3126" i="1"/>
  <c r="U3130" i="1"/>
  <c r="V3130" i="1"/>
  <c r="M3133" i="1"/>
  <c r="P3133" i="1"/>
  <c r="Q3133" i="1" s="1"/>
  <c r="N3133" i="1"/>
  <c r="L3133" i="1"/>
  <c r="S3133" i="1"/>
  <c r="T3133" i="1" s="1"/>
  <c r="R3134" i="1"/>
  <c r="O3134" i="1"/>
  <c r="P3134" i="1" s="1"/>
  <c r="Q3134" i="1" s="1"/>
  <c r="M3136" i="1"/>
  <c r="N3136" i="1"/>
  <c r="L3136" i="1"/>
  <c r="R3137" i="1"/>
  <c r="S3137" i="1" s="1"/>
  <c r="T3137" i="1" s="1"/>
  <c r="O3137" i="1"/>
  <c r="P3137" i="1" s="1"/>
  <c r="Q3137" i="1" s="1"/>
  <c r="U3137" i="1"/>
  <c r="V3137" i="1"/>
  <c r="M3144" i="1"/>
  <c r="N3144" i="1"/>
  <c r="L3144" i="1"/>
  <c r="R3145" i="1"/>
  <c r="S3145" i="1" s="1"/>
  <c r="T3145" i="1" s="1"/>
  <c r="O3145" i="1"/>
  <c r="U3145" i="1"/>
  <c r="V3145" i="1"/>
  <c r="M3152" i="1"/>
  <c r="N3152" i="1"/>
  <c r="P3152" i="1"/>
  <c r="Q3152" i="1" s="1"/>
  <c r="L3152" i="1"/>
  <c r="R3153" i="1"/>
  <c r="O3153" i="1"/>
  <c r="P3153" i="1" s="1"/>
  <c r="Q3153" i="1" s="1"/>
  <c r="U3153" i="1"/>
  <c r="V3153" i="1"/>
  <c r="M3168" i="1"/>
  <c r="P3168" i="1"/>
  <c r="Q3168" i="1" s="1"/>
  <c r="N3168" i="1"/>
  <c r="L3168" i="1"/>
  <c r="M3173" i="1"/>
  <c r="L3173" i="1"/>
  <c r="N3173" i="1"/>
  <c r="M3177" i="1"/>
  <c r="L3177" i="1"/>
  <c r="S3177" i="1"/>
  <c r="T3177" i="1" s="1"/>
  <c r="N3177" i="1"/>
  <c r="M3181" i="1"/>
  <c r="L3181" i="1"/>
  <c r="P3181" i="1"/>
  <c r="Q3181" i="1" s="1"/>
  <c r="N3181" i="1"/>
  <c r="M3022" i="1"/>
  <c r="N3022" i="1"/>
  <c r="L3022" i="1"/>
  <c r="P3022" i="1"/>
  <c r="Q3022" i="1" s="1"/>
  <c r="M3030" i="1"/>
  <c r="N3030" i="1"/>
  <c r="L3030" i="1"/>
  <c r="S3030" i="1"/>
  <c r="T3030" i="1" s="1"/>
  <c r="M3038" i="1"/>
  <c r="N3038" i="1"/>
  <c r="L3038" i="1"/>
  <c r="S3038" i="1"/>
  <c r="T3038" i="1" s="1"/>
  <c r="P3038" i="1"/>
  <c r="Q3038" i="1" s="1"/>
  <c r="M3046" i="1"/>
  <c r="N3046" i="1"/>
  <c r="L3046" i="1"/>
  <c r="S3046" i="1"/>
  <c r="T3046" i="1" s="1"/>
  <c r="P3046" i="1"/>
  <c r="Q3046" i="1" s="1"/>
  <c r="M3054" i="1"/>
  <c r="N3054" i="1"/>
  <c r="L3054" i="1"/>
  <c r="S3054" i="1"/>
  <c r="T3054" i="1" s="1"/>
  <c r="P3054" i="1"/>
  <c r="Q3054" i="1" s="1"/>
  <c r="M3062" i="1"/>
  <c r="N3062" i="1"/>
  <c r="L3062" i="1"/>
  <c r="S3062" i="1"/>
  <c r="T3062" i="1" s="1"/>
  <c r="P3062" i="1"/>
  <c r="Q3062" i="1" s="1"/>
  <c r="M3070" i="1"/>
  <c r="N3070" i="1"/>
  <c r="L3070" i="1"/>
  <c r="S3070" i="1"/>
  <c r="T3070" i="1" s="1"/>
  <c r="P3070" i="1"/>
  <c r="Q3070" i="1" s="1"/>
  <c r="M3078" i="1"/>
  <c r="N3078" i="1"/>
  <c r="L3078" i="1"/>
  <c r="S3078" i="1"/>
  <c r="T3078" i="1" s="1"/>
  <c r="M3086" i="1"/>
  <c r="N3086" i="1"/>
  <c r="L3086" i="1"/>
  <c r="P3086" i="1"/>
  <c r="Q3086" i="1" s="1"/>
  <c r="U3093" i="1"/>
  <c r="V3093" i="1"/>
  <c r="M3096" i="1"/>
  <c r="N3096" i="1"/>
  <c r="L3096" i="1"/>
  <c r="S3096" i="1"/>
  <c r="T3096" i="1" s="1"/>
  <c r="R3097" i="1"/>
  <c r="O3097" i="1"/>
  <c r="U3101" i="1"/>
  <c r="V3101" i="1"/>
  <c r="M3104" i="1"/>
  <c r="N3104" i="1"/>
  <c r="L3104" i="1"/>
  <c r="P3104" i="1"/>
  <c r="Q3104" i="1" s="1"/>
  <c r="R3105" i="1"/>
  <c r="O3105" i="1"/>
  <c r="U3109" i="1"/>
  <c r="V3109" i="1"/>
  <c r="M3112" i="1"/>
  <c r="N3112" i="1"/>
  <c r="L3112" i="1"/>
  <c r="S3112" i="1"/>
  <c r="T3112" i="1" s="1"/>
  <c r="R3113" i="1"/>
  <c r="O3113" i="1"/>
  <c r="U3117" i="1"/>
  <c r="V3117" i="1"/>
  <c r="M3120" i="1"/>
  <c r="N3120" i="1"/>
  <c r="L3120" i="1"/>
  <c r="S3120" i="1"/>
  <c r="T3120" i="1" s="1"/>
  <c r="P3120" i="1"/>
  <c r="Q3120" i="1" s="1"/>
  <c r="R3121" i="1"/>
  <c r="O3121" i="1"/>
  <c r="U3125" i="1"/>
  <c r="V3125" i="1"/>
  <c r="M3128" i="1"/>
  <c r="N3128" i="1"/>
  <c r="L3128" i="1"/>
  <c r="S3128" i="1"/>
  <c r="T3128" i="1" s="1"/>
  <c r="P3128" i="1"/>
  <c r="Q3128" i="1" s="1"/>
  <c r="R3129" i="1"/>
  <c r="O3129" i="1"/>
  <c r="U3133" i="1"/>
  <c r="V3133" i="1"/>
  <c r="M3141" i="1"/>
  <c r="N3141" i="1"/>
  <c r="S3141" i="1"/>
  <c r="T3141" i="1" s="1"/>
  <c r="L3141" i="1"/>
  <c r="R3142" i="1"/>
  <c r="O3142" i="1"/>
  <c r="P3142" i="1" s="1"/>
  <c r="Q3142" i="1" s="1"/>
  <c r="U3142" i="1"/>
  <c r="V3142" i="1"/>
  <c r="M3149" i="1"/>
  <c r="N3149" i="1"/>
  <c r="P3149" i="1"/>
  <c r="Q3149" i="1" s="1"/>
  <c r="L3149" i="1"/>
  <c r="R3150" i="1"/>
  <c r="S3150" i="1" s="1"/>
  <c r="T3150" i="1" s="1"/>
  <c r="O3150" i="1"/>
  <c r="P3150" i="1" s="1"/>
  <c r="Q3150" i="1" s="1"/>
  <c r="U3150" i="1"/>
  <c r="V3150" i="1"/>
  <c r="M3157" i="1"/>
  <c r="N3157" i="1"/>
  <c r="S3157" i="1"/>
  <c r="T3157" i="1" s="1"/>
  <c r="L3157" i="1"/>
  <c r="R3158" i="1"/>
  <c r="S3158" i="1" s="1"/>
  <c r="T3158" i="1" s="1"/>
  <c r="O3158" i="1"/>
  <c r="P3158" i="1" s="1"/>
  <c r="Q3158" i="1" s="1"/>
  <c r="U3158" i="1"/>
  <c r="V3158" i="1"/>
  <c r="M3161" i="1"/>
  <c r="N3161" i="1"/>
  <c r="L3161" i="1"/>
  <c r="R3034" i="1"/>
  <c r="S3034" i="1" s="1"/>
  <c r="O3034" i="1"/>
  <c r="M3035" i="1"/>
  <c r="L3035" i="1"/>
  <c r="N3035" i="1"/>
  <c r="U3036" i="1"/>
  <c r="V3036" i="1"/>
  <c r="R3042" i="1"/>
  <c r="S3042" i="1" s="1"/>
  <c r="O3042" i="1"/>
  <c r="P3042" i="1" s="1"/>
  <c r="M3043" i="1"/>
  <c r="L3043" i="1"/>
  <c r="N3043" i="1"/>
  <c r="U3044" i="1"/>
  <c r="V3044" i="1"/>
  <c r="R3050" i="1"/>
  <c r="S3050" i="1" s="1"/>
  <c r="O3050" i="1"/>
  <c r="M3051" i="1"/>
  <c r="L3051" i="1"/>
  <c r="N3051" i="1"/>
  <c r="U3052" i="1"/>
  <c r="V3052" i="1"/>
  <c r="R3058" i="1"/>
  <c r="O3058" i="1"/>
  <c r="P3058" i="1" s="1"/>
  <c r="M3059" i="1"/>
  <c r="L3059" i="1"/>
  <c r="N3059" i="1"/>
  <c r="U3060" i="1"/>
  <c r="V3060" i="1"/>
  <c r="R3066" i="1"/>
  <c r="S3066" i="1" s="1"/>
  <c r="O3066" i="1"/>
  <c r="P3066" i="1" s="1"/>
  <c r="M3067" i="1"/>
  <c r="L3067" i="1"/>
  <c r="N3067" i="1"/>
  <c r="U3068" i="1"/>
  <c r="V3068" i="1"/>
  <c r="R3074" i="1"/>
  <c r="O3074" i="1"/>
  <c r="P3074" i="1" s="1"/>
  <c r="M3075" i="1"/>
  <c r="L3075" i="1"/>
  <c r="N3075" i="1"/>
  <c r="U3076" i="1"/>
  <c r="V3076" i="1"/>
  <c r="R3082" i="1"/>
  <c r="S3082" i="1" s="1"/>
  <c r="O3082" i="1"/>
  <c r="P3082" i="1" s="1"/>
  <c r="M3083" i="1"/>
  <c r="L3083" i="1"/>
  <c r="N3083" i="1"/>
  <c r="U3084" i="1"/>
  <c r="V3084" i="1"/>
  <c r="R3090" i="1"/>
  <c r="S3090" i="1" s="1"/>
  <c r="O3090" i="1"/>
  <c r="P3090" i="1" s="1"/>
  <c r="M3091" i="1"/>
  <c r="N3091" i="1"/>
  <c r="L3091" i="1"/>
  <c r="S3091" i="1"/>
  <c r="T3091" i="1" s="1"/>
  <c r="R3092" i="1"/>
  <c r="O3092" i="1"/>
  <c r="P3092" i="1" s="1"/>
  <c r="Q3092" i="1" s="1"/>
  <c r="U3096" i="1"/>
  <c r="V3096" i="1"/>
  <c r="M3099" i="1"/>
  <c r="N3099" i="1"/>
  <c r="L3099" i="1"/>
  <c r="P3099" i="1"/>
  <c r="Q3099" i="1" s="1"/>
  <c r="R3100" i="1"/>
  <c r="S3100" i="1" s="1"/>
  <c r="T3100" i="1" s="1"/>
  <c r="O3100" i="1"/>
  <c r="U3104" i="1"/>
  <c r="V3104" i="1"/>
  <c r="M3107" i="1"/>
  <c r="N3107" i="1"/>
  <c r="L3107" i="1"/>
  <c r="S3107" i="1"/>
  <c r="T3107" i="1" s="1"/>
  <c r="P3107" i="1"/>
  <c r="Q3107" i="1" s="1"/>
  <c r="R3108" i="1"/>
  <c r="O3108" i="1"/>
  <c r="P3108" i="1" s="1"/>
  <c r="Q3108" i="1" s="1"/>
  <c r="U3112" i="1"/>
  <c r="V3112" i="1"/>
  <c r="M3115" i="1"/>
  <c r="N3115" i="1"/>
  <c r="L3115" i="1"/>
  <c r="S3115" i="1"/>
  <c r="T3115" i="1" s="1"/>
  <c r="P3115" i="1"/>
  <c r="Q3115" i="1" s="1"/>
  <c r="R3116" i="1"/>
  <c r="S3116" i="1" s="1"/>
  <c r="T3116" i="1" s="1"/>
  <c r="O3116" i="1"/>
  <c r="P3116" i="1" s="1"/>
  <c r="Q3116" i="1" s="1"/>
  <c r="U3120" i="1"/>
  <c r="V3120" i="1"/>
  <c r="M3123" i="1"/>
  <c r="N3123" i="1"/>
  <c r="L3123" i="1"/>
  <c r="S3123" i="1"/>
  <c r="T3123" i="1" s="1"/>
  <c r="P3123" i="1"/>
  <c r="Q3123" i="1" s="1"/>
  <c r="R3124" i="1"/>
  <c r="S3124" i="1" s="1"/>
  <c r="T3124" i="1" s="1"/>
  <c r="O3124" i="1"/>
  <c r="P3124" i="1" s="1"/>
  <c r="Q3124" i="1" s="1"/>
  <c r="U3128" i="1"/>
  <c r="V3128" i="1"/>
  <c r="M3131" i="1"/>
  <c r="N3131" i="1"/>
  <c r="L3131" i="1"/>
  <c r="S3131" i="1"/>
  <c r="T3131" i="1" s="1"/>
  <c r="P3131" i="1"/>
  <c r="Q3131" i="1" s="1"/>
  <c r="R3132" i="1"/>
  <c r="S3132" i="1" s="1"/>
  <c r="T3132" i="1" s="1"/>
  <c r="O3132" i="1"/>
  <c r="P3132" i="1" s="1"/>
  <c r="Q3132" i="1" s="1"/>
  <c r="M3138" i="1"/>
  <c r="N3138" i="1"/>
  <c r="P3138" i="1"/>
  <c r="Q3138" i="1" s="1"/>
  <c r="L3138" i="1"/>
  <c r="R3139" i="1"/>
  <c r="S3139" i="1" s="1"/>
  <c r="T3139" i="1" s="1"/>
  <c r="O3139" i="1"/>
  <c r="P3139" i="1" s="1"/>
  <c r="Q3139" i="1" s="1"/>
  <c r="U3139" i="1"/>
  <c r="V3139" i="1"/>
  <c r="M3146" i="1"/>
  <c r="N3146" i="1"/>
  <c r="S3146" i="1"/>
  <c r="T3146" i="1" s="1"/>
  <c r="L3146" i="1"/>
  <c r="R3147" i="1"/>
  <c r="S3147" i="1" s="1"/>
  <c r="T3147" i="1" s="1"/>
  <c r="O3147" i="1"/>
  <c r="P3147" i="1" s="1"/>
  <c r="Q3147" i="1" s="1"/>
  <c r="U3147" i="1"/>
  <c r="V3147" i="1"/>
  <c r="M3154" i="1"/>
  <c r="N3154" i="1"/>
  <c r="P3154" i="1"/>
  <c r="Q3154" i="1" s="1"/>
  <c r="L3154" i="1"/>
  <c r="R3155" i="1"/>
  <c r="S3155" i="1" s="1"/>
  <c r="T3155" i="1" s="1"/>
  <c r="O3155" i="1"/>
  <c r="P3155" i="1" s="1"/>
  <c r="Q3155" i="1" s="1"/>
  <c r="U3155" i="1"/>
  <c r="V3155" i="1"/>
  <c r="M3170" i="1"/>
  <c r="L3170" i="1"/>
  <c r="S3170" i="1"/>
  <c r="T3170" i="1" s="1"/>
  <c r="N3170" i="1"/>
  <c r="M3174" i="1"/>
  <c r="L3174" i="1"/>
  <c r="N3174" i="1"/>
  <c r="M3178" i="1"/>
  <c r="L3178" i="1"/>
  <c r="S3178" i="1"/>
  <c r="T3178" i="1" s="1"/>
  <c r="N3178" i="1"/>
  <c r="M3182" i="1"/>
  <c r="L3182" i="1"/>
  <c r="P3182" i="1"/>
  <c r="Q3182" i="1" s="1"/>
  <c r="N3182" i="1"/>
  <c r="R3023" i="1"/>
  <c r="S3023" i="1" s="1"/>
  <c r="T3023" i="1" s="1"/>
  <c r="O3023" i="1"/>
  <c r="P3023" i="1" s="1"/>
  <c r="Q3023" i="1" s="1"/>
  <c r="M3024" i="1"/>
  <c r="N3024" i="1"/>
  <c r="L3024" i="1"/>
  <c r="U3025" i="1"/>
  <c r="V3025" i="1"/>
  <c r="O3031" i="1"/>
  <c r="R3031" i="1"/>
  <c r="S3031" i="1" s="1"/>
  <c r="T3031" i="1" s="1"/>
  <c r="M3032" i="1"/>
  <c r="N3032" i="1"/>
  <c r="L3032" i="1"/>
  <c r="U3033" i="1"/>
  <c r="V3033" i="1"/>
  <c r="O3039" i="1"/>
  <c r="P3039" i="1" s="1"/>
  <c r="Q3039" i="1" s="1"/>
  <c r="R3039" i="1"/>
  <c r="S3039" i="1" s="1"/>
  <c r="T3039" i="1" s="1"/>
  <c r="M3040" i="1"/>
  <c r="N3040" i="1"/>
  <c r="L3040" i="1"/>
  <c r="U3041" i="1"/>
  <c r="V3041" i="1"/>
  <c r="O3047" i="1"/>
  <c r="R3047" i="1"/>
  <c r="S3047" i="1" s="1"/>
  <c r="T3047" i="1" s="1"/>
  <c r="M3048" i="1"/>
  <c r="N3048" i="1"/>
  <c r="L3048" i="1"/>
  <c r="U3049" i="1"/>
  <c r="V3049" i="1"/>
  <c r="M3056" i="1"/>
  <c r="N3056" i="1"/>
  <c r="L3056" i="1"/>
  <c r="U3057" i="1"/>
  <c r="V3057" i="1"/>
  <c r="M3064" i="1"/>
  <c r="N3064" i="1"/>
  <c r="L3064" i="1"/>
  <c r="U3065" i="1"/>
  <c r="V3065" i="1"/>
  <c r="M3072" i="1"/>
  <c r="N3072" i="1"/>
  <c r="L3072" i="1"/>
  <c r="U3073" i="1"/>
  <c r="V3073" i="1"/>
  <c r="M3080" i="1"/>
  <c r="N3080" i="1"/>
  <c r="L3080" i="1"/>
  <c r="U3081" i="1"/>
  <c r="V3081" i="1"/>
  <c r="M3088" i="1"/>
  <c r="N3088" i="1"/>
  <c r="L3088" i="1"/>
  <c r="U3089" i="1"/>
  <c r="V3089" i="1"/>
  <c r="U3091" i="1"/>
  <c r="V3091" i="1"/>
  <c r="M3094" i="1"/>
  <c r="L3094" i="1"/>
  <c r="S3094" i="1"/>
  <c r="T3094" i="1" s="1"/>
  <c r="P3094" i="1"/>
  <c r="Q3094" i="1" s="1"/>
  <c r="N3094" i="1"/>
  <c r="R3095" i="1"/>
  <c r="S3095" i="1" s="1"/>
  <c r="T3095" i="1" s="1"/>
  <c r="O3095" i="1"/>
  <c r="P3095" i="1" s="1"/>
  <c r="Q3095" i="1" s="1"/>
  <c r="U3099" i="1"/>
  <c r="V3099" i="1"/>
  <c r="M3102" i="1"/>
  <c r="L3102" i="1"/>
  <c r="S3102" i="1"/>
  <c r="T3102" i="1" s="1"/>
  <c r="P3102" i="1"/>
  <c r="Q3102" i="1" s="1"/>
  <c r="N3102" i="1"/>
  <c r="R3103" i="1"/>
  <c r="S3103" i="1" s="1"/>
  <c r="T3103" i="1" s="1"/>
  <c r="O3103" i="1"/>
  <c r="P3103" i="1" s="1"/>
  <c r="Q3103" i="1" s="1"/>
  <c r="U3107" i="1"/>
  <c r="V3107" i="1"/>
  <c r="M3110" i="1"/>
  <c r="L3110" i="1"/>
  <c r="S3110" i="1"/>
  <c r="T3110" i="1" s="1"/>
  <c r="P3110" i="1"/>
  <c r="Q3110" i="1" s="1"/>
  <c r="N3110" i="1"/>
  <c r="R3111" i="1"/>
  <c r="S3111" i="1" s="1"/>
  <c r="T3111" i="1" s="1"/>
  <c r="O3111" i="1"/>
  <c r="P3111" i="1" s="1"/>
  <c r="Q3111" i="1" s="1"/>
  <c r="U3115" i="1"/>
  <c r="V3115" i="1"/>
  <c r="M3118" i="1"/>
  <c r="L3118" i="1"/>
  <c r="S3118" i="1"/>
  <c r="T3118" i="1" s="1"/>
  <c r="N3118" i="1"/>
  <c r="R3119" i="1"/>
  <c r="S3119" i="1" s="1"/>
  <c r="T3119" i="1" s="1"/>
  <c r="O3119" i="1"/>
  <c r="U3123" i="1"/>
  <c r="V3123" i="1"/>
  <c r="M3126" i="1"/>
  <c r="L3126" i="1"/>
  <c r="P3126" i="1"/>
  <c r="Q3126" i="1" s="1"/>
  <c r="N3126" i="1"/>
  <c r="R3127" i="1"/>
  <c r="O3127" i="1"/>
  <c r="P3127" i="1" s="1"/>
  <c r="Q3127" i="1" s="1"/>
  <c r="U3131" i="1"/>
  <c r="V3131" i="1"/>
  <c r="M3134" i="1"/>
  <c r="L3134" i="1"/>
  <c r="S3134" i="1"/>
  <c r="T3134" i="1" s="1"/>
  <c r="N3134" i="1"/>
  <c r="R3135" i="1"/>
  <c r="S3135" i="1" s="1"/>
  <c r="T3135" i="1" s="1"/>
  <c r="O3135" i="1"/>
  <c r="R3136" i="1"/>
  <c r="S3136" i="1" s="1"/>
  <c r="T3136" i="1" s="1"/>
  <c r="O3136" i="1"/>
  <c r="P3136" i="1" s="1"/>
  <c r="Q3136" i="1" s="1"/>
  <c r="U3136" i="1"/>
  <c r="V3136" i="1"/>
  <c r="M3143" i="1"/>
  <c r="N3143" i="1"/>
  <c r="S3143" i="1"/>
  <c r="T3143" i="1" s="1"/>
  <c r="P3143" i="1"/>
  <c r="Q3143" i="1" s="1"/>
  <c r="L3143" i="1"/>
  <c r="R3144" i="1"/>
  <c r="S3144" i="1" s="1"/>
  <c r="T3144" i="1" s="1"/>
  <c r="O3144" i="1"/>
  <c r="P3144" i="1" s="1"/>
  <c r="Q3144" i="1" s="1"/>
  <c r="U3144" i="1"/>
  <c r="V3144" i="1"/>
  <c r="M3151" i="1"/>
  <c r="N3151" i="1"/>
  <c r="S3151" i="1"/>
  <c r="T3151" i="1" s="1"/>
  <c r="P3151" i="1"/>
  <c r="Q3151" i="1" s="1"/>
  <c r="L3151" i="1"/>
  <c r="R3152" i="1"/>
  <c r="S3152" i="1" s="1"/>
  <c r="T3152" i="1" s="1"/>
  <c r="O3152" i="1"/>
  <c r="U3152" i="1"/>
  <c r="V3152" i="1"/>
  <c r="M3159" i="1"/>
  <c r="N3159" i="1"/>
  <c r="S3159" i="1"/>
  <c r="T3159" i="1" s="1"/>
  <c r="P3159" i="1"/>
  <c r="Q3159" i="1" s="1"/>
  <c r="L3159" i="1"/>
  <c r="M3162" i="1"/>
  <c r="N3162" i="1"/>
  <c r="L3162" i="1"/>
  <c r="M3167" i="1"/>
  <c r="S3167" i="1"/>
  <c r="T3167" i="1" s="1"/>
  <c r="N3167" i="1"/>
  <c r="L3167" i="1"/>
  <c r="M3021" i="1"/>
  <c r="P3021" i="1"/>
  <c r="Q3021" i="1" s="1"/>
  <c r="N3021" i="1"/>
  <c r="L3021" i="1"/>
  <c r="U3022" i="1"/>
  <c r="V3022" i="1"/>
  <c r="M3029" i="1"/>
  <c r="P3029" i="1"/>
  <c r="Q3029" i="1" s="1"/>
  <c r="N3029" i="1"/>
  <c r="L3029" i="1"/>
  <c r="U3030" i="1"/>
  <c r="V3030" i="1"/>
  <c r="M3037" i="1"/>
  <c r="S3037" i="1"/>
  <c r="T3037" i="1" s="1"/>
  <c r="P3037" i="1"/>
  <c r="Q3037" i="1" s="1"/>
  <c r="N3037" i="1"/>
  <c r="L3037" i="1"/>
  <c r="U3038" i="1"/>
  <c r="V3038" i="1"/>
  <c r="M3045" i="1"/>
  <c r="S3045" i="1"/>
  <c r="T3045" i="1" s="1"/>
  <c r="P3045" i="1"/>
  <c r="Q3045" i="1" s="1"/>
  <c r="N3045" i="1"/>
  <c r="L3045" i="1"/>
  <c r="U3046" i="1"/>
  <c r="V3046" i="1"/>
  <c r="M3053" i="1"/>
  <c r="P3053" i="1"/>
  <c r="Q3053" i="1" s="1"/>
  <c r="N3053" i="1"/>
  <c r="L3053" i="1"/>
  <c r="U3054" i="1"/>
  <c r="V3054" i="1"/>
  <c r="M3061" i="1"/>
  <c r="S3061" i="1"/>
  <c r="T3061" i="1" s="1"/>
  <c r="P3061" i="1"/>
  <c r="Q3061" i="1" s="1"/>
  <c r="N3061" i="1"/>
  <c r="L3061" i="1"/>
  <c r="U3062" i="1"/>
  <c r="V3062" i="1"/>
  <c r="M3069" i="1"/>
  <c r="S3069" i="1"/>
  <c r="T3069" i="1" s="1"/>
  <c r="P3069" i="1"/>
  <c r="Q3069" i="1" s="1"/>
  <c r="N3069" i="1"/>
  <c r="L3069" i="1"/>
  <c r="U3070" i="1"/>
  <c r="V3070" i="1"/>
  <c r="M3077" i="1"/>
  <c r="S3077" i="1"/>
  <c r="T3077" i="1" s="1"/>
  <c r="P3077" i="1"/>
  <c r="Q3077" i="1" s="1"/>
  <c r="N3077" i="1"/>
  <c r="L3077" i="1"/>
  <c r="U3078" i="1"/>
  <c r="V3078" i="1"/>
  <c r="M3085" i="1"/>
  <c r="S3085" i="1"/>
  <c r="T3085" i="1" s="1"/>
  <c r="P3085" i="1"/>
  <c r="Q3085" i="1" s="1"/>
  <c r="N3085" i="1"/>
  <c r="L3085" i="1"/>
  <c r="U3086" i="1"/>
  <c r="V3086" i="1"/>
  <c r="U3094" i="1"/>
  <c r="V3094" i="1"/>
  <c r="M3097" i="1"/>
  <c r="S3097" i="1"/>
  <c r="T3097" i="1" s="1"/>
  <c r="P3097" i="1"/>
  <c r="Q3097" i="1" s="1"/>
  <c r="N3097" i="1"/>
  <c r="L3097" i="1"/>
  <c r="R3098" i="1"/>
  <c r="S3098" i="1" s="1"/>
  <c r="T3098" i="1" s="1"/>
  <c r="O3098" i="1"/>
  <c r="P3098" i="1" s="1"/>
  <c r="Q3098" i="1" s="1"/>
  <c r="U3102" i="1"/>
  <c r="V3102" i="1"/>
  <c r="M3105" i="1"/>
  <c r="S3105" i="1"/>
  <c r="T3105" i="1" s="1"/>
  <c r="P3105" i="1"/>
  <c r="Q3105" i="1" s="1"/>
  <c r="N3105" i="1"/>
  <c r="L3105" i="1"/>
  <c r="R3106" i="1"/>
  <c r="O3106" i="1"/>
  <c r="P3106" i="1" s="1"/>
  <c r="Q3106" i="1" s="1"/>
  <c r="U3110" i="1"/>
  <c r="V3110" i="1"/>
  <c r="M3113" i="1"/>
  <c r="S3113" i="1"/>
  <c r="T3113" i="1" s="1"/>
  <c r="P3113" i="1"/>
  <c r="Q3113" i="1" s="1"/>
  <c r="N3113" i="1"/>
  <c r="L3113" i="1"/>
  <c r="R3114" i="1"/>
  <c r="S3114" i="1" s="1"/>
  <c r="T3114" i="1" s="1"/>
  <c r="O3114" i="1"/>
  <c r="U3118" i="1"/>
  <c r="V3118" i="1"/>
  <c r="M3121" i="1"/>
  <c r="S3121" i="1"/>
  <c r="T3121" i="1" s="1"/>
  <c r="P3121" i="1"/>
  <c r="Q3121" i="1" s="1"/>
  <c r="N3121" i="1"/>
  <c r="L3121" i="1"/>
  <c r="R3122" i="1"/>
  <c r="S3122" i="1" s="1"/>
  <c r="T3122" i="1" s="1"/>
  <c r="O3122" i="1"/>
  <c r="P3122" i="1" s="1"/>
  <c r="Q3122" i="1" s="1"/>
  <c r="U3126" i="1"/>
  <c r="V3126" i="1"/>
  <c r="M3129" i="1"/>
  <c r="S3129" i="1"/>
  <c r="T3129" i="1" s="1"/>
  <c r="P3129" i="1"/>
  <c r="Q3129" i="1" s="1"/>
  <c r="N3129" i="1"/>
  <c r="L3129" i="1"/>
  <c r="R3130" i="1"/>
  <c r="S3130" i="1" s="1"/>
  <c r="T3130" i="1" s="1"/>
  <c r="O3130" i="1"/>
  <c r="U3134" i="1"/>
  <c r="V3134" i="1"/>
  <c r="M3140" i="1"/>
  <c r="N3140" i="1"/>
  <c r="P3140" i="1"/>
  <c r="Q3140" i="1" s="1"/>
  <c r="L3140" i="1"/>
  <c r="S3140" i="1"/>
  <c r="T3140" i="1" s="1"/>
  <c r="R3141" i="1"/>
  <c r="O3141" i="1"/>
  <c r="P3141" i="1" s="1"/>
  <c r="Q3141" i="1" s="1"/>
  <c r="U3141" i="1"/>
  <c r="V3141" i="1"/>
  <c r="M3148" i="1"/>
  <c r="N3148" i="1"/>
  <c r="P3148" i="1"/>
  <c r="Q3148" i="1" s="1"/>
  <c r="L3148" i="1"/>
  <c r="S3148" i="1"/>
  <c r="T3148" i="1" s="1"/>
  <c r="R3149" i="1"/>
  <c r="S3149" i="1" s="1"/>
  <c r="T3149" i="1" s="1"/>
  <c r="O3149" i="1"/>
  <c r="U3149" i="1"/>
  <c r="V3149" i="1"/>
  <c r="M3156" i="1"/>
  <c r="N3156" i="1"/>
  <c r="L3156" i="1"/>
  <c r="S3156" i="1"/>
  <c r="T3156" i="1" s="1"/>
  <c r="R3157" i="1"/>
  <c r="O3157" i="1"/>
  <c r="P3157" i="1" s="1"/>
  <c r="Q3157" i="1" s="1"/>
  <c r="U3157" i="1"/>
  <c r="V3157" i="1"/>
  <c r="M3171" i="1"/>
  <c r="L3171" i="1"/>
  <c r="P3171" i="1"/>
  <c r="Q3171" i="1" s="1"/>
  <c r="N3171" i="1"/>
  <c r="M3175" i="1"/>
  <c r="L3175" i="1"/>
  <c r="N3175" i="1"/>
  <c r="M3179" i="1"/>
  <c r="L3179" i="1"/>
  <c r="N3179" i="1"/>
  <c r="M3183" i="1"/>
  <c r="L3183" i="1"/>
  <c r="N3183" i="1"/>
  <c r="U3218" i="1"/>
  <c r="V3218" i="1"/>
  <c r="O3222" i="1"/>
  <c r="R3222" i="1"/>
  <c r="U3226" i="1"/>
  <c r="V3226" i="1"/>
  <c r="O3230" i="1"/>
  <c r="R3230" i="1"/>
  <c r="S3230" i="1" s="1"/>
  <c r="T3230" i="1" s="1"/>
  <c r="U3234" i="1"/>
  <c r="V3234" i="1"/>
  <c r="O3238" i="1"/>
  <c r="R3238" i="1"/>
  <c r="U3242" i="1"/>
  <c r="V3242" i="1"/>
  <c r="O3246" i="1"/>
  <c r="R3246" i="1"/>
  <c r="S3246" i="1" s="1"/>
  <c r="T3246" i="1" s="1"/>
  <c r="U3250" i="1"/>
  <c r="V3250" i="1"/>
  <c r="O3254" i="1"/>
  <c r="R3254" i="1"/>
  <c r="R3259" i="1"/>
  <c r="O3259" i="1"/>
  <c r="U3259" i="1"/>
  <c r="V3259" i="1"/>
  <c r="R3267" i="1"/>
  <c r="O3267" i="1"/>
  <c r="U3267" i="1"/>
  <c r="V3267" i="1"/>
  <c r="R3275" i="1"/>
  <c r="O3275" i="1"/>
  <c r="U3275" i="1"/>
  <c r="V3275" i="1"/>
  <c r="U3326" i="1"/>
  <c r="V3326" i="1"/>
  <c r="U3159" i="1"/>
  <c r="V3159" i="1"/>
  <c r="R3160" i="1"/>
  <c r="S3160" i="1" s="1"/>
  <c r="T3160" i="1" s="1"/>
  <c r="O3160" i="1"/>
  <c r="P3160" i="1" s="1"/>
  <c r="Q3160" i="1" s="1"/>
  <c r="U3160" i="1"/>
  <c r="V3160" i="1"/>
  <c r="R3161" i="1"/>
  <c r="S3161" i="1" s="1"/>
  <c r="T3161" i="1" s="1"/>
  <c r="O3161" i="1"/>
  <c r="P3161" i="1" s="1"/>
  <c r="Q3161" i="1" s="1"/>
  <c r="U3161" i="1"/>
  <c r="V3161" i="1"/>
  <c r="R3162" i="1"/>
  <c r="S3162" i="1" s="1"/>
  <c r="T3162" i="1" s="1"/>
  <c r="O3162" i="1"/>
  <c r="P3162" i="1" s="1"/>
  <c r="Q3162" i="1" s="1"/>
  <c r="U3162" i="1"/>
  <c r="V3162" i="1"/>
  <c r="R3163" i="1"/>
  <c r="O3163" i="1"/>
  <c r="P3163" i="1" s="1"/>
  <c r="Q3163" i="1" s="1"/>
  <c r="U3163" i="1"/>
  <c r="V3163" i="1"/>
  <c r="R3164" i="1"/>
  <c r="S3164" i="1" s="1"/>
  <c r="T3164" i="1" s="1"/>
  <c r="O3164" i="1"/>
  <c r="P3164" i="1" s="1"/>
  <c r="Q3164" i="1" s="1"/>
  <c r="U3164" i="1"/>
  <c r="V3164" i="1"/>
  <c r="R3165" i="1"/>
  <c r="S3165" i="1" s="1"/>
  <c r="T3165" i="1" s="1"/>
  <c r="O3165" i="1"/>
  <c r="U3165" i="1"/>
  <c r="V3165" i="1"/>
  <c r="R3166" i="1"/>
  <c r="S3166" i="1" s="1"/>
  <c r="T3166" i="1" s="1"/>
  <c r="O3166" i="1"/>
  <c r="P3166" i="1" s="1"/>
  <c r="Q3166" i="1" s="1"/>
  <c r="U3166" i="1"/>
  <c r="V3166" i="1"/>
  <c r="R3167" i="1"/>
  <c r="O3167" i="1"/>
  <c r="P3167" i="1" s="1"/>
  <c r="Q3167" i="1" s="1"/>
  <c r="U3167" i="1"/>
  <c r="V3167" i="1"/>
  <c r="R3168" i="1"/>
  <c r="S3168" i="1" s="1"/>
  <c r="T3168" i="1" s="1"/>
  <c r="O3168" i="1"/>
  <c r="U3168" i="1"/>
  <c r="V3168" i="1"/>
  <c r="R3169" i="1"/>
  <c r="S3169" i="1" s="1"/>
  <c r="T3169" i="1" s="1"/>
  <c r="O3169" i="1"/>
  <c r="P3169" i="1" s="1"/>
  <c r="Q3169" i="1" s="1"/>
  <c r="U3169" i="1"/>
  <c r="V3169" i="1"/>
  <c r="R3170" i="1"/>
  <c r="O3170" i="1"/>
  <c r="P3170" i="1" s="1"/>
  <c r="Q3170" i="1" s="1"/>
  <c r="U3170" i="1"/>
  <c r="V3170" i="1"/>
  <c r="R3171" i="1"/>
  <c r="S3171" i="1" s="1"/>
  <c r="T3171" i="1" s="1"/>
  <c r="O3171" i="1"/>
  <c r="U3171" i="1"/>
  <c r="V3171" i="1"/>
  <c r="R3172" i="1"/>
  <c r="S3172" i="1" s="1"/>
  <c r="T3172" i="1" s="1"/>
  <c r="O3172" i="1"/>
  <c r="U3172" i="1"/>
  <c r="V3172" i="1"/>
  <c r="R3173" i="1"/>
  <c r="S3173" i="1" s="1"/>
  <c r="T3173" i="1" s="1"/>
  <c r="O3173" i="1"/>
  <c r="P3173" i="1" s="1"/>
  <c r="Q3173" i="1" s="1"/>
  <c r="U3173" i="1"/>
  <c r="V3173" i="1"/>
  <c r="R3174" i="1"/>
  <c r="S3174" i="1" s="1"/>
  <c r="T3174" i="1" s="1"/>
  <c r="O3174" i="1"/>
  <c r="P3174" i="1" s="1"/>
  <c r="Q3174" i="1" s="1"/>
  <c r="U3174" i="1"/>
  <c r="V3174" i="1"/>
  <c r="R3175" i="1"/>
  <c r="S3175" i="1" s="1"/>
  <c r="T3175" i="1" s="1"/>
  <c r="O3175" i="1"/>
  <c r="P3175" i="1" s="1"/>
  <c r="Q3175" i="1" s="1"/>
  <c r="U3175" i="1"/>
  <c r="V3175" i="1"/>
  <c r="R3176" i="1"/>
  <c r="S3176" i="1" s="1"/>
  <c r="T3176" i="1" s="1"/>
  <c r="O3176" i="1"/>
  <c r="P3176" i="1" s="1"/>
  <c r="Q3176" i="1" s="1"/>
  <c r="U3176" i="1"/>
  <c r="V3176" i="1"/>
  <c r="R3177" i="1"/>
  <c r="O3177" i="1"/>
  <c r="P3177" i="1" s="1"/>
  <c r="Q3177" i="1" s="1"/>
  <c r="U3177" i="1"/>
  <c r="V3177" i="1"/>
  <c r="R3178" i="1"/>
  <c r="O3178" i="1"/>
  <c r="P3178" i="1" s="1"/>
  <c r="Q3178" i="1" s="1"/>
  <c r="U3178" i="1"/>
  <c r="V3178" i="1"/>
  <c r="R3179" i="1"/>
  <c r="S3179" i="1" s="1"/>
  <c r="T3179" i="1" s="1"/>
  <c r="O3179" i="1"/>
  <c r="P3179" i="1" s="1"/>
  <c r="Q3179" i="1" s="1"/>
  <c r="U3179" i="1"/>
  <c r="V3179" i="1"/>
  <c r="R3180" i="1"/>
  <c r="S3180" i="1" s="1"/>
  <c r="T3180" i="1" s="1"/>
  <c r="O3180" i="1"/>
  <c r="P3180" i="1" s="1"/>
  <c r="Q3180" i="1" s="1"/>
  <c r="U3180" i="1"/>
  <c r="V3180" i="1"/>
  <c r="R3181" i="1"/>
  <c r="S3181" i="1" s="1"/>
  <c r="T3181" i="1" s="1"/>
  <c r="O3181" i="1"/>
  <c r="U3181" i="1"/>
  <c r="V3181" i="1"/>
  <c r="R3182" i="1"/>
  <c r="S3182" i="1" s="1"/>
  <c r="T3182" i="1" s="1"/>
  <c r="O3182" i="1"/>
  <c r="U3182" i="1"/>
  <c r="V3182" i="1"/>
  <c r="R3183" i="1"/>
  <c r="S3183" i="1" s="1"/>
  <c r="T3183" i="1" s="1"/>
  <c r="O3183" i="1"/>
  <c r="P3183" i="1" s="1"/>
  <c r="Q3183" i="1" s="1"/>
  <c r="U3183" i="1"/>
  <c r="V3183" i="1"/>
  <c r="R3184" i="1"/>
  <c r="O3184" i="1"/>
  <c r="L3187" i="1"/>
  <c r="N3187" i="1"/>
  <c r="M3187" i="1"/>
  <c r="U3187" i="1"/>
  <c r="V3187" i="1"/>
  <c r="R3188" i="1"/>
  <c r="O3188" i="1"/>
  <c r="L3191" i="1"/>
  <c r="N3191" i="1"/>
  <c r="M3191" i="1"/>
  <c r="U3191" i="1"/>
  <c r="V3191" i="1"/>
  <c r="R3192" i="1"/>
  <c r="O3192" i="1"/>
  <c r="P3192" i="1" s="1"/>
  <c r="Q3192" i="1" s="1"/>
  <c r="L3195" i="1"/>
  <c r="N3195" i="1"/>
  <c r="M3195" i="1"/>
  <c r="U3195" i="1"/>
  <c r="V3195" i="1"/>
  <c r="R3196" i="1"/>
  <c r="S3196" i="1" s="1"/>
  <c r="T3196" i="1" s="1"/>
  <c r="O3196" i="1"/>
  <c r="L3199" i="1"/>
  <c r="N3199" i="1"/>
  <c r="M3199" i="1"/>
  <c r="U3199" i="1"/>
  <c r="V3199" i="1"/>
  <c r="R3200" i="1"/>
  <c r="O3200" i="1"/>
  <c r="P3200" i="1" s="1"/>
  <c r="Q3200" i="1" s="1"/>
  <c r="L3203" i="1"/>
  <c r="N3203" i="1"/>
  <c r="M3203" i="1"/>
  <c r="U3203" i="1"/>
  <c r="V3203" i="1"/>
  <c r="R3204" i="1"/>
  <c r="S3204" i="1" s="1"/>
  <c r="T3204" i="1" s="1"/>
  <c r="O3204" i="1"/>
  <c r="L3207" i="1"/>
  <c r="N3207" i="1"/>
  <c r="M3207" i="1"/>
  <c r="U3207" i="1"/>
  <c r="V3207" i="1"/>
  <c r="R3208" i="1"/>
  <c r="O3208" i="1"/>
  <c r="L3211" i="1"/>
  <c r="N3211" i="1"/>
  <c r="M3211" i="1"/>
  <c r="U3211" i="1"/>
  <c r="V3211" i="1"/>
  <c r="R3212" i="1"/>
  <c r="O3212" i="1"/>
  <c r="L3215" i="1"/>
  <c r="N3215" i="1"/>
  <c r="M3215" i="1"/>
  <c r="U3215" i="1"/>
  <c r="V3215" i="1"/>
  <c r="R3216" i="1"/>
  <c r="O3216" i="1"/>
  <c r="U3221" i="1"/>
  <c r="V3221" i="1"/>
  <c r="O3225" i="1"/>
  <c r="R3225" i="1"/>
  <c r="S3225" i="1" s="1"/>
  <c r="T3225" i="1" s="1"/>
  <c r="U3229" i="1"/>
  <c r="V3229" i="1"/>
  <c r="O3233" i="1"/>
  <c r="R3233" i="1"/>
  <c r="U3237" i="1"/>
  <c r="V3237" i="1"/>
  <c r="O3241" i="1"/>
  <c r="R3241" i="1"/>
  <c r="S3241" i="1" s="1"/>
  <c r="T3241" i="1" s="1"/>
  <c r="U3245" i="1"/>
  <c r="V3245" i="1"/>
  <c r="O3249" i="1"/>
  <c r="R3249" i="1"/>
  <c r="U3253" i="1"/>
  <c r="V3253" i="1"/>
  <c r="R3257" i="1"/>
  <c r="O3257" i="1"/>
  <c r="P3257" i="1" s="1"/>
  <c r="Q3257" i="1" s="1"/>
  <c r="R3258" i="1"/>
  <c r="O3258" i="1"/>
  <c r="R3264" i="1"/>
  <c r="O3264" i="1"/>
  <c r="U3264" i="1"/>
  <c r="V3264" i="1"/>
  <c r="R3272" i="1"/>
  <c r="O3272" i="1"/>
  <c r="U3272" i="1"/>
  <c r="V3272" i="1"/>
  <c r="R3280" i="1"/>
  <c r="O3280" i="1"/>
  <c r="R3220" i="1"/>
  <c r="O3220" i="1"/>
  <c r="P3220" i="1" s="1"/>
  <c r="Q3220" i="1" s="1"/>
  <c r="U3224" i="1"/>
  <c r="V3224" i="1"/>
  <c r="R3228" i="1"/>
  <c r="O3228" i="1"/>
  <c r="U3232" i="1"/>
  <c r="V3232" i="1"/>
  <c r="R3236" i="1"/>
  <c r="O3236" i="1"/>
  <c r="P3236" i="1" s="1"/>
  <c r="Q3236" i="1" s="1"/>
  <c r="U3240" i="1"/>
  <c r="V3240" i="1"/>
  <c r="R3244" i="1"/>
  <c r="O3244" i="1"/>
  <c r="U3248" i="1"/>
  <c r="V3248" i="1"/>
  <c r="R3252" i="1"/>
  <c r="O3252" i="1"/>
  <c r="P3252" i="1" s="1"/>
  <c r="Q3252" i="1" s="1"/>
  <c r="U3256" i="1"/>
  <c r="V3256" i="1"/>
  <c r="R3261" i="1"/>
  <c r="O3261" i="1"/>
  <c r="U3261" i="1"/>
  <c r="V3261" i="1"/>
  <c r="R3269" i="1"/>
  <c r="O3269" i="1"/>
  <c r="P3269" i="1" s="1"/>
  <c r="Q3269" i="1" s="1"/>
  <c r="U3269" i="1"/>
  <c r="V3269" i="1"/>
  <c r="R3277" i="1"/>
  <c r="O3277" i="1"/>
  <c r="U3277" i="1"/>
  <c r="V3277" i="1"/>
  <c r="R3360" i="1"/>
  <c r="O3360" i="1"/>
  <c r="P3186" i="1"/>
  <c r="Q3186" i="1" s="1"/>
  <c r="N3186" i="1"/>
  <c r="M3186" i="1"/>
  <c r="L3186" i="1"/>
  <c r="V3186" i="1"/>
  <c r="U3186" i="1"/>
  <c r="R3187" i="1"/>
  <c r="S3187" i="1" s="1"/>
  <c r="T3187" i="1" s="1"/>
  <c r="O3187" i="1"/>
  <c r="P3187" i="1" s="1"/>
  <c r="Q3187" i="1" s="1"/>
  <c r="S3190" i="1"/>
  <c r="T3190" i="1" s="1"/>
  <c r="N3190" i="1"/>
  <c r="M3190" i="1"/>
  <c r="L3190" i="1"/>
  <c r="V3190" i="1"/>
  <c r="U3190" i="1"/>
  <c r="R3191" i="1"/>
  <c r="S3191" i="1" s="1"/>
  <c r="T3191" i="1" s="1"/>
  <c r="O3191" i="1"/>
  <c r="P3191" i="1" s="1"/>
  <c r="Q3191" i="1" s="1"/>
  <c r="N3194" i="1"/>
  <c r="M3194" i="1"/>
  <c r="L3194" i="1"/>
  <c r="V3194" i="1"/>
  <c r="U3194" i="1"/>
  <c r="R3195" i="1"/>
  <c r="S3195" i="1" s="1"/>
  <c r="T3195" i="1" s="1"/>
  <c r="O3195" i="1"/>
  <c r="P3195" i="1" s="1"/>
  <c r="Q3195" i="1" s="1"/>
  <c r="N3198" i="1"/>
  <c r="M3198" i="1"/>
  <c r="L3198" i="1"/>
  <c r="V3198" i="1"/>
  <c r="U3198" i="1"/>
  <c r="R3199" i="1"/>
  <c r="S3199" i="1" s="1"/>
  <c r="T3199" i="1" s="1"/>
  <c r="O3199" i="1"/>
  <c r="P3199" i="1" s="1"/>
  <c r="Q3199" i="1" s="1"/>
  <c r="N3202" i="1"/>
  <c r="M3202" i="1"/>
  <c r="L3202" i="1"/>
  <c r="V3202" i="1"/>
  <c r="U3202" i="1"/>
  <c r="R3203" i="1"/>
  <c r="S3203" i="1" s="1"/>
  <c r="T3203" i="1" s="1"/>
  <c r="O3203" i="1"/>
  <c r="P3203" i="1" s="1"/>
  <c r="Q3203" i="1" s="1"/>
  <c r="P3206" i="1"/>
  <c r="Q3206" i="1" s="1"/>
  <c r="N3206" i="1"/>
  <c r="M3206" i="1"/>
  <c r="L3206" i="1"/>
  <c r="V3206" i="1"/>
  <c r="U3206" i="1"/>
  <c r="R3207" i="1"/>
  <c r="S3207" i="1" s="1"/>
  <c r="T3207" i="1" s="1"/>
  <c r="O3207" i="1"/>
  <c r="P3207" i="1" s="1"/>
  <c r="Q3207" i="1" s="1"/>
  <c r="S3210" i="1"/>
  <c r="T3210" i="1" s="1"/>
  <c r="P3210" i="1"/>
  <c r="Q3210" i="1" s="1"/>
  <c r="N3210" i="1"/>
  <c r="M3210" i="1"/>
  <c r="L3210" i="1"/>
  <c r="V3210" i="1"/>
  <c r="U3210" i="1"/>
  <c r="R3211" i="1"/>
  <c r="S3211" i="1" s="1"/>
  <c r="T3211" i="1" s="1"/>
  <c r="O3211" i="1"/>
  <c r="P3211" i="1" s="1"/>
  <c r="Q3211" i="1" s="1"/>
  <c r="S3214" i="1"/>
  <c r="T3214" i="1" s="1"/>
  <c r="N3214" i="1"/>
  <c r="M3214" i="1"/>
  <c r="L3214" i="1"/>
  <c r="V3214" i="1"/>
  <c r="U3214" i="1"/>
  <c r="R3215" i="1"/>
  <c r="S3215" i="1" s="1"/>
  <c r="T3215" i="1" s="1"/>
  <c r="O3215" i="1"/>
  <c r="P3215" i="1" s="1"/>
  <c r="Q3215" i="1" s="1"/>
  <c r="U3219" i="1"/>
  <c r="V3219" i="1"/>
  <c r="R3223" i="1"/>
  <c r="O3223" i="1"/>
  <c r="U3227" i="1"/>
  <c r="V3227" i="1"/>
  <c r="R3231" i="1"/>
  <c r="O3231" i="1"/>
  <c r="P3231" i="1" s="1"/>
  <c r="Q3231" i="1" s="1"/>
  <c r="U3235" i="1"/>
  <c r="V3235" i="1"/>
  <c r="R3239" i="1"/>
  <c r="O3239" i="1"/>
  <c r="U3243" i="1"/>
  <c r="V3243" i="1"/>
  <c r="R3247" i="1"/>
  <c r="O3247" i="1"/>
  <c r="P3247" i="1" s="1"/>
  <c r="Q3247" i="1" s="1"/>
  <c r="U3251" i="1"/>
  <c r="V3251" i="1"/>
  <c r="R3255" i="1"/>
  <c r="O3255" i="1"/>
  <c r="U3257" i="1"/>
  <c r="V3257" i="1"/>
  <c r="U3258" i="1"/>
  <c r="V3258" i="1"/>
  <c r="R3266" i="1"/>
  <c r="O3266" i="1"/>
  <c r="P3266" i="1" s="1"/>
  <c r="Q3266" i="1" s="1"/>
  <c r="U3266" i="1"/>
  <c r="V3266" i="1"/>
  <c r="R3274" i="1"/>
  <c r="O3274" i="1"/>
  <c r="U3274" i="1"/>
  <c r="V3274" i="1"/>
  <c r="R3218" i="1"/>
  <c r="O3218" i="1"/>
  <c r="P3218" i="1" s="1"/>
  <c r="Q3218" i="1" s="1"/>
  <c r="U3222" i="1"/>
  <c r="V3222" i="1"/>
  <c r="R3226" i="1"/>
  <c r="O3226" i="1"/>
  <c r="U3230" i="1"/>
  <c r="V3230" i="1"/>
  <c r="R3234" i="1"/>
  <c r="O3234" i="1"/>
  <c r="P3234" i="1" s="1"/>
  <c r="Q3234" i="1" s="1"/>
  <c r="U3238" i="1"/>
  <c r="V3238" i="1"/>
  <c r="R3242" i="1"/>
  <c r="O3242" i="1"/>
  <c r="U3246" i="1"/>
  <c r="V3246" i="1"/>
  <c r="R3250" i="1"/>
  <c r="O3250" i="1"/>
  <c r="P3250" i="1" s="1"/>
  <c r="Q3250" i="1" s="1"/>
  <c r="U3254" i="1"/>
  <c r="V3254" i="1"/>
  <c r="R3263" i="1"/>
  <c r="O3263" i="1"/>
  <c r="U3263" i="1"/>
  <c r="V3263" i="1"/>
  <c r="R3271" i="1"/>
  <c r="O3271" i="1"/>
  <c r="P3271" i="1" s="1"/>
  <c r="Q3271" i="1" s="1"/>
  <c r="U3271" i="1"/>
  <c r="V3271" i="1"/>
  <c r="R3279" i="1"/>
  <c r="O3279" i="1"/>
  <c r="U3279" i="1"/>
  <c r="V3279" i="1"/>
  <c r="N3185" i="1"/>
  <c r="M3185" i="1"/>
  <c r="L3185" i="1"/>
  <c r="V3185" i="1"/>
  <c r="U3185" i="1"/>
  <c r="R3186" i="1"/>
  <c r="S3186" i="1" s="1"/>
  <c r="T3186" i="1" s="1"/>
  <c r="O3186" i="1"/>
  <c r="P3189" i="1"/>
  <c r="Q3189" i="1" s="1"/>
  <c r="N3189" i="1"/>
  <c r="M3189" i="1"/>
  <c r="L3189" i="1"/>
  <c r="V3189" i="1"/>
  <c r="U3189" i="1"/>
  <c r="R3190" i="1"/>
  <c r="O3190" i="1"/>
  <c r="P3190" i="1" s="1"/>
  <c r="Q3190" i="1" s="1"/>
  <c r="P3193" i="1"/>
  <c r="Q3193" i="1" s="1"/>
  <c r="N3193" i="1"/>
  <c r="M3193" i="1"/>
  <c r="L3193" i="1"/>
  <c r="S3193" i="1"/>
  <c r="T3193" i="1" s="1"/>
  <c r="V3193" i="1"/>
  <c r="U3193" i="1"/>
  <c r="R3194" i="1"/>
  <c r="S3194" i="1" s="1"/>
  <c r="T3194" i="1" s="1"/>
  <c r="O3194" i="1"/>
  <c r="P3194" i="1" s="1"/>
  <c r="Q3194" i="1" s="1"/>
  <c r="N3197" i="1"/>
  <c r="M3197" i="1"/>
  <c r="L3197" i="1"/>
  <c r="S3197" i="1"/>
  <c r="T3197" i="1" s="1"/>
  <c r="V3197" i="1"/>
  <c r="U3197" i="1"/>
  <c r="R3198" i="1"/>
  <c r="S3198" i="1" s="1"/>
  <c r="T3198" i="1" s="1"/>
  <c r="O3198" i="1"/>
  <c r="P3198" i="1" s="1"/>
  <c r="Q3198" i="1" s="1"/>
  <c r="N3201" i="1"/>
  <c r="M3201" i="1"/>
  <c r="L3201" i="1"/>
  <c r="V3201" i="1"/>
  <c r="U3201" i="1"/>
  <c r="R3202" i="1"/>
  <c r="S3202" i="1" s="1"/>
  <c r="T3202" i="1" s="1"/>
  <c r="O3202" i="1"/>
  <c r="P3202" i="1" s="1"/>
  <c r="Q3202" i="1" s="1"/>
  <c r="N3205" i="1"/>
  <c r="M3205" i="1"/>
  <c r="L3205" i="1"/>
  <c r="S3205" i="1"/>
  <c r="T3205" i="1" s="1"/>
  <c r="V3205" i="1"/>
  <c r="U3205" i="1"/>
  <c r="R3206" i="1"/>
  <c r="S3206" i="1" s="1"/>
  <c r="T3206" i="1" s="1"/>
  <c r="O3206" i="1"/>
  <c r="N3209" i="1"/>
  <c r="M3209" i="1"/>
  <c r="L3209" i="1"/>
  <c r="V3209" i="1"/>
  <c r="U3209" i="1"/>
  <c r="R3210" i="1"/>
  <c r="O3210" i="1"/>
  <c r="P3213" i="1"/>
  <c r="Q3213" i="1" s="1"/>
  <c r="N3213" i="1"/>
  <c r="M3213" i="1"/>
  <c r="L3213" i="1"/>
  <c r="V3213" i="1"/>
  <c r="U3213" i="1"/>
  <c r="R3214" i="1"/>
  <c r="O3214" i="1"/>
  <c r="P3214" i="1" s="1"/>
  <c r="Q3214" i="1" s="1"/>
  <c r="N3217" i="1"/>
  <c r="M3217" i="1"/>
  <c r="L3217" i="1"/>
  <c r="V3217" i="1"/>
  <c r="U3217" i="1"/>
  <c r="R3221" i="1"/>
  <c r="S3221" i="1" s="1"/>
  <c r="T3221" i="1" s="1"/>
  <c r="O3221" i="1"/>
  <c r="U3225" i="1"/>
  <c r="V3225" i="1"/>
  <c r="R3229" i="1"/>
  <c r="O3229" i="1"/>
  <c r="U3233" i="1"/>
  <c r="V3233" i="1"/>
  <c r="R3237" i="1"/>
  <c r="S3237" i="1" s="1"/>
  <c r="T3237" i="1" s="1"/>
  <c r="O3237" i="1"/>
  <c r="U3241" i="1"/>
  <c r="V3241" i="1"/>
  <c r="R3245" i="1"/>
  <c r="O3245" i="1"/>
  <c r="U3249" i="1"/>
  <c r="V3249" i="1"/>
  <c r="R3253" i="1"/>
  <c r="S3253" i="1" s="1"/>
  <c r="T3253" i="1" s="1"/>
  <c r="O3253" i="1"/>
  <c r="R3260" i="1"/>
  <c r="S3260" i="1" s="1"/>
  <c r="T3260" i="1" s="1"/>
  <c r="O3260" i="1"/>
  <c r="U3260" i="1"/>
  <c r="V3260" i="1"/>
  <c r="R3268" i="1"/>
  <c r="O3268" i="1"/>
  <c r="U3268" i="1"/>
  <c r="V3268" i="1"/>
  <c r="R3276" i="1"/>
  <c r="S3276" i="1" s="1"/>
  <c r="T3276" i="1" s="1"/>
  <c r="O3276" i="1"/>
  <c r="U3276" i="1"/>
  <c r="V3276" i="1"/>
  <c r="V3307" i="1"/>
  <c r="U3307" i="1"/>
  <c r="U3220" i="1"/>
  <c r="V3220" i="1"/>
  <c r="R3224" i="1"/>
  <c r="O3224" i="1"/>
  <c r="U3228" i="1"/>
  <c r="V3228" i="1"/>
  <c r="R3232" i="1"/>
  <c r="O3232" i="1"/>
  <c r="U3236" i="1"/>
  <c r="V3236" i="1"/>
  <c r="R3240" i="1"/>
  <c r="O3240" i="1"/>
  <c r="U3244" i="1"/>
  <c r="V3244" i="1"/>
  <c r="R3248" i="1"/>
  <c r="O3248" i="1"/>
  <c r="U3252" i="1"/>
  <c r="V3252" i="1"/>
  <c r="R3256" i="1"/>
  <c r="O3256" i="1"/>
  <c r="R3265" i="1"/>
  <c r="O3265" i="1"/>
  <c r="U3265" i="1"/>
  <c r="V3265" i="1"/>
  <c r="R3273" i="1"/>
  <c r="S3273" i="1" s="1"/>
  <c r="T3273" i="1" s="1"/>
  <c r="O3273" i="1"/>
  <c r="U3273" i="1"/>
  <c r="V3273" i="1"/>
  <c r="N3184" i="1"/>
  <c r="M3184" i="1"/>
  <c r="L3184" i="1"/>
  <c r="S3184" i="1"/>
  <c r="T3184" i="1" s="1"/>
  <c r="P3184" i="1"/>
  <c r="Q3184" i="1" s="1"/>
  <c r="V3184" i="1"/>
  <c r="U3184" i="1"/>
  <c r="O3185" i="1"/>
  <c r="P3185" i="1" s="1"/>
  <c r="Q3185" i="1" s="1"/>
  <c r="R3185" i="1"/>
  <c r="S3185" i="1" s="1"/>
  <c r="T3185" i="1" s="1"/>
  <c r="N3188" i="1"/>
  <c r="M3188" i="1"/>
  <c r="L3188" i="1"/>
  <c r="S3188" i="1"/>
  <c r="T3188" i="1" s="1"/>
  <c r="P3188" i="1"/>
  <c r="Q3188" i="1" s="1"/>
  <c r="V3188" i="1"/>
  <c r="U3188" i="1"/>
  <c r="O3189" i="1"/>
  <c r="R3189" i="1"/>
  <c r="S3189" i="1" s="1"/>
  <c r="T3189" i="1" s="1"/>
  <c r="N3192" i="1"/>
  <c r="M3192" i="1"/>
  <c r="L3192" i="1"/>
  <c r="S3192" i="1"/>
  <c r="T3192" i="1" s="1"/>
  <c r="V3192" i="1"/>
  <c r="U3192" i="1"/>
  <c r="O3193" i="1"/>
  <c r="R3193" i="1"/>
  <c r="N3196" i="1"/>
  <c r="M3196" i="1"/>
  <c r="L3196" i="1"/>
  <c r="P3196" i="1"/>
  <c r="Q3196" i="1" s="1"/>
  <c r="V3196" i="1"/>
  <c r="U3196" i="1"/>
  <c r="O3197" i="1"/>
  <c r="P3197" i="1" s="1"/>
  <c r="Q3197" i="1" s="1"/>
  <c r="R3197" i="1"/>
  <c r="N3200" i="1"/>
  <c r="M3200" i="1"/>
  <c r="L3200" i="1"/>
  <c r="S3200" i="1"/>
  <c r="T3200" i="1" s="1"/>
  <c r="V3200" i="1"/>
  <c r="U3200" i="1"/>
  <c r="O3201" i="1"/>
  <c r="P3201" i="1" s="1"/>
  <c r="Q3201" i="1" s="1"/>
  <c r="R3201" i="1"/>
  <c r="S3201" i="1" s="1"/>
  <c r="T3201" i="1" s="1"/>
  <c r="N3204" i="1"/>
  <c r="M3204" i="1"/>
  <c r="L3204" i="1"/>
  <c r="P3204" i="1"/>
  <c r="Q3204" i="1" s="1"/>
  <c r="V3204" i="1"/>
  <c r="U3204" i="1"/>
  <c r="O3205" i="1"/>
  <c r="P3205" i="1" s="1"/>
  <c r="Q3205" i="1" s="1"/>
  <c r="R3205" i="1"/>
  <c r="N3208" i="1"/>
  <c r="M3208" i="1"/>
  <c r="L3208" i="1"/>
  <c r="S3208" i="1"/>
  <c r="T3208" i="1" s="1"/>
  <c r="P3208" i="1"/>
  <c r="Q3208" i="1" s="1"/>
  <c r="V3208" i="1"/>
  <c r="U3208" i="1"/>
  <c r="O3209" i="1"/>
  <c r="P3209" i="1" s="1"/>
  <c r="Q3209" i="1" s="1"/>
  <c r="R3209" i="1"/>
  <c r="S3209" i="1" s="1"/>
  <c r="T3209" i="1" s="1"/>
  <c r="N3212" i="1"/>
  <c r="M3212" i="1"/>
  <c r="L3212" i="1"/>
  <c r="S3212" i="1"/>
  <c r="T3212" i="1" s="1"/>
  <c r="P3212" i="1"/>
  <c r="Q3212" i="1" s="1"/>
  <c r="V3212" i="1"/>
  <c r="U3212" i="1"/>
  <c r="O3213" i="1"/>
  <c r="R3213" i="1"/>
  <c r="S3213" i="1" s="1"/>
  <c r="T3213" i="1" s="1"/>
  <c r="N3216" i="1"/>
  <c r="M3216" i="1"/>
  <c r="L3216" i="1"/>
  <c r="S3216" i="1"/>
  <c r="T3216" i="1" s="1"/>
  <c r="P3216" i="1"/>
  <c r="Q3216" i="1" s="1"/>
  <c r="V3216" i="1"/>
  <c r="U3216" i="1"/>
  <c r="O3217" i="1"/>
  <c r="P3217" i="1" s="1"/>
  <c r="Q3217" i="1" s="1"/>
  <c r="R3217" i="1"/>
  <c r="S3217" i="1" s="1"/>
  <c r="T3217" i="1" s="1"/>
  <c r="R3219" i="1"/>
  <c r="O3219" i="1"/>
  <c r="U3223" i="1"/>
  <c r="V3223" i="1"/>
  <c r="R3227" i="1"/>
  <c r="O3227" i="1"/>
  <c r="P3227" i="1" s="1"/>
  <c r="Q3227" i="1" s="1"/>
  <c r="U3231" i="1"/>
  <c r="V3231" i="1"/>
  <c r="R3235" i="1"/>
  <c r="O3235" i="1"/>
  <c r="U3239" i="1"/>
  <c r="V3239" i="1"/>
  <c r="R3243" i="1"/>
  <c r="O3243" i="1"/>
  <c r="P3243" i="1" s="1"/>
  <c r="Q3243" i="1" s="1"/>
  <c r="U3247" i="1"/>
  <c r="V3247" i="1"/>
  <c r="R3251" i="1"/>
  <c r="O3251" i="1"/>
  <c r="U3255" i="1"/>
  <c r="V3255" i="1"/>
  <c r="R3262" i="1"/>
  <c r="O3262" i="1"/>
  <c r="U3262" i="1"/>
  <c r="V3262" i="1"/>
  <c r="R3270" i="1"/>
  <c r="O3270" i="1"/>
  <c r="U3270" i="1"/>
  <c r="V3270" i="1"/>
  <c r="R3278" i="1"/>
  <c r="O3278" i="1"/>
  <c r="U3278" i="1"/>
  <c r="V3278" i="1"/>
  <c r="R3333" i="1"/>
  <c r="O3333" i="1"/>
  <c r="M3308" i="1"/>
  <c r="L3308" i="1"/>
  <c r="N3308" i="1"/>
  <c r="V3308" i="1"/>
  <c r="U3308" i="1"/>
  <c r="O3313" i="1"/>
  <c r="R3313" i="1"/>
  <c r="V3315" i="1"/>
  <c r="U3315" i="1"/>
  <c r="O3317" i="1"/>
  <c r="R3317" i="1"/>
  <c r="V3319" i="1"/>
  <c r="U3319" i="1"/>
  <c r="O3321" i="1"/>
  <c r="R3321" i="1"/>
  <c r="V3323" i="1"/>
  <c r="U3323" i="1"/>
  <c r="O3325" i="1"/>
  <c r="R3325" i="1"/>
  <c r="R3328" i="1"/>
  <c r="O3328" i="1"/>
  <c r="V3366" i="1"/>
  <c r="U3366" i="1"/>
  <c r="R3370" i="1"/>
  <c r="O3370" i="1"/>
  <c r="O3380" i="1"/>
  <c r="R3380" i="1"/>
  <c r="V3382" i="1"/>
  <c r="U3382" i="1"/>
  <c r="U3280" i="1"/>
  <c r="V3280" i="1"/>
  <c r="R3281" i="1"/>
  <c r="S3281" i="1" s="1"/>
  <c r="T3281" i="1" s="1"/>
  <c r="O3281" i="1"/>
  <c r="U3281" i="1"/>
  <c r="V3281" i="1"/>
  <c r="R3282" i="1"/>
  <c r="O3282" i="1"/>
  <c r="U3282" i="1"/>
  <c r="V3282" i="1"/>
  <c r="R3283" i="1"/>
  <c r="S3283" i="1" s="1"/>
  <c r="T3283" i="1" s="1"/>
  <c r="O3283" i="1"/>
  <c r="U3283" i="1"/>
  <c r="V3283" i="1"/>
  <c r="R3284" i="1"/>
  <c r="O3284" i="1"/>
  <c r="U3284" i="1"/>
  <c r="V3284" i="1"/>
  <c r="R3285" i="1"/>
  <c r="S3285" i="1" s="1"/>
  <c r="T3285" i="1" s="1"/>
  <c r="O3285" i="1"/>
  <c r="U3285" i="1"/>
  <c r="V3285" i="1"/>
  <c r="R3286" i="1"/>
  <c r="O3286" i="1"/>
  <c r="U3286" i="1"/>
  <c r="V3286" i="1"/>
  <c r="R3287" i="1"/>
  <c r="S3287" i="1" s="1"/>
  <c r="T3287" i="1" s="1"/>
  <c r="O3287" i="1"/>
  <c r="U3287" i="1"/>
  <c r="V3287" i="1"/>
  <c r="R3288" i="1"/>
  <c r="O3288" i="1"/>
  <c r="U3288" i="1"/>
  <c r="V3288" i="1"/>
  <c r="R3289" i="1"/>
  <c r="S3289" i="1" s="1"/>
  <c r="T3289" i="1" s="1"/>
  <c r="O3289" i="1"/>
  <c r="U3289" i="1"/>
  <c r="V3289" i="1"/>
  <c r="R3290" i="1"/>
  <c r="O3290" i="1"/>
  <c r="U3290" i="1"/>
  <c r="V3290" i="1"/>
  <c r="R3291" i="1"/>
  <c r="O3291" i="1"/>
  <c r="U3291" i="1"/>
  <c r="V3291" i="1"/>
  <c r="R3292" i="1"/>
  <c r="O3292" i="1"/>
  <c r="U3292" i="1"/>
  <c r="V3292" i="1"/>
  <c r="R3293" i="1"/>
  <c r="S3293" i="1" s="1"/>
  <c r="T3293" i="1" s="1"/>
  <c r="O3293" i="1"/>
  <c r="U3293" i="1"/>
  <c r="V3293" i="1"/>
  <c r="R3294" i="1"/>
  <c r="O3294" i="1"/>
  <c r="U3294" i="1"/>
  <c r="V3294" i="1"/>
  <c r="R3295" i="1"/>
  <c r="S3295" i="1" s="1"/>
  <c r="T3295" i="1" s="1"/>
  <c r="O3295" i="1"/>
  <c r="U3295" i="1"/>
  <c r="V3295" i="1"/>
  <c r="R3296" i="1"/>
  <c r="O3296" i="1"/>
  <c r="U3296" i="1"/>
  <c r="V3296" i="1"/>
  <c r="R3297" i="1"/>
  <c r="S3297" i="1" s="1"/>
  <c r="T3297" i="1" s="1"/>
  <c r="O3297" i="1"/>
  <c r="U3297" i="1"/>
  <c r="V3297" i="1"/>
  <c r="R3298" i="1"/>
  <c r="O3298" i="1"/>
  <c r="U3298" i="1"/>
  <c r="V3298" i="1"/>
  <c r="R3299" i="1"/>
  <c r="O3299" i="1"/>
  <c r="U3299" i="1"/>
  <c r="V3299" i="1"/>
  <c r="R3300" i="1"/>
  <c r="O3300" i="1"/>
  <c r="U3300" i="1"/>
  <c r="V3300" i="1"/>
  <c r="R3301" i="1"/>
  <c r="S3301" i="1" s="1"/>
  <c r="T3301" i="1" s="1"/>
  <c r="O3301" i="1"/>
  <c r="U3301" i="1"/>
  <c r="V3301" i="1"/>
  <c r="R3302" i="1"/>
  <c r="O3302" i="1"/>
  <c r="U3302" i="1"/>
  <c r="V3302" i="1"/>
  <c r="R3303" i="1"/>
  <c r="S3303" i="1" s="1"/>
  <c r="T3303" i="1" s="1"/>
  <c r="O3303" i="1"/>
  <c r="U3303" i="1"/>
  <c r="V3303" i="1"/>
  <c r="R3304" i="1"/>
  <c r="O3304" i="1"/>
  <c r="U3304" i="1"/>
  <c r="V3304" i="1"/>
  <c r="R3305" i="1"/>
  <c r="S3305" i="1" s="1"/>
  <c r="T3305" i="1" s="1"/>
  <c r="O3305" i="1"/>
  <c r="U3305" i="1"/>
  <c r="V3305" i="1"/>
  <c r="R3311" i="1"/>
  <c r="O3311" i="1"/>
  <c r="U3329" i="1"/>
  <c r="V3329" i="1"/>
  <c r="R3361" i="1"/>
  <c r="O3361" i="1"/>
  <c r="V3365" i="1"/>
  <c r="U3365" i="1"/>
  <c r="R3369" i="1"/>
  <c r="O3369" i="1"/>
  <c r="M3374" i="1"/>
  <c r="L3374" i="1"/>
  <c r="N3374" i="1"/>
  <c r="M3378" i="1"/>
  <c r="L3378" i="1"/>
  <c r="N3378" i="1"/>
  <c r="R3384" i="1"/>
  <c r="S3384" i="1" s="1"/>
  <c r="O3384" i="1"/>
  <c r="R3308" i="1"/>
  <c r="S3308" i="1" s="1"/>
  <c r="T3308" i="1" s="1"/>
  <c r="O3308" i="1"/>
  <c r="P3308" i="1" s="1"/>
  <c r="Q3308" i="1" s="1"/>
  <c r="N3310" i="1"/>
  <c r="M3310" i="1"/>
  <c r="L3310" i="1"/>
  <c r="V3312" i="1"/>
  <c r="U3312" i="1"/>
  <c r="R3314" i="1"/>
  <c r="O3314" i="1"/>
  <c r="L3315" i="1"/>
  <c r="N3315" i="1"/>
  <c r="M3315" i="1"/>
  <c r="V3316" i="1"/>
  <c r="U3316" i="1"/>
  <c r="R3318" i="1"/>
  <c r="O3318" i="1"/>
  <c r="L3319" i="1"/>
  <c r="S3319" i="1"/>
  <c r="T3319" i="1" s="1"/>
  <c r="N3319" i="1"/>
  <c r="M3319" i="1"/>
  <c r="V3320" i="1"/>
  <c r="U3320" i="1"/>
  <c r="R3322" i="1"/>
  <c r="O3322" i="1"/>
  <c r="L3323" i="1"/>
  <c r="N3323" i="1"/>
  <c r="M3323" i="1"/>
  <c r="V3324" i="1"/>
  <c r="U3324" i="1"/>
  <c r="O3326" i="1"/>
  <c r="R3326" i="1"/>
  <c r="U3328" i="1"/>
  <c r="V3328" i="1"/>
  <c r="R3334" i="1"/>
  <c r="O3334" i="1"/>
  <c r="U3334" i="1"/>
  <c r="V3334" i="1"/>
  <c r="R3336" i="1"/>
  <c r="O3336" i="1"/>
  <c r="U3336" i="1"/>
  <c r="V3336" i="1"/>
  <c r="R3338" i="1"/>
  <c r="O3338" i="1"/>
  <c r="U3338" i="1"/>
  <c r="V3338" i="1"/>
  <c r="R3340" i="1"/>
  <c r="O3340" i="1"/>
  <c r="U3340" i="1"/>
  <c r="V3340" i="1"/>
  <c r="R3342" i="1"/>
  <c r="O3342" i="1"/>
  <c r="U3342" i="1"/>
  <c r="V3342" i="1"/>
  <c r="R3344" i="1"/>
  <c r="O3344" i="1"/>
  <c r="U3344" i="1"/>
  <c r="V3344" i="1"/>
  <c r="R3346" i="1"/>
  <c r="O3346" i="1"/>
  <c r="U3346" i="1"/>
  <c r="V3346" i="1"/>
  <c r="R3348" i="1"/>
  <c r="O3348" i="1"/>
  <c r="U3348" i="1"/>
  <c r="V3348" i="1"/>
  <c r="R3350" i="1"/>
  <c r="O3350" i="1"/>
  <c r="U3350" i="1"/>
  <c r="V3350" i="1"/>
  <c r="R3352" i="1"/>
  <c r="O3352" i="1"/>
  <c r="U3352" i="1"/>
  <c r="V3352" i="1"/>
  <c r="R3354" i="1"/>
  <c r="O3354" i="1"/>
  <c r="U3354" i="1"/>
  <c r="V3354" i="1"/>
  <c r="R3356" i="1"/>
  <c r="O3356" i="1"/>
  <c r="U3356" i="1"/>
  <c r="V3356" i="1"/>
  <c r="R3358" i="1"/>
  <c r="O3358" i="1"/>
  <c r="U3358" i="1"/>
  <c r="V3358" i="1"/>
  <c r="R3362" i="1"/>
  <c r="O3362" i="1"/>
  <c r="R3368" i="1"/>
  <c r="O3368" i="1"/>
  <c r="R3367" i="1"/>
  <c r="O3367" i="1"/>
  <c r="V3371" i="1"/>
  <c r="U3371" i="1"/>
  <c r="V3313" i="1"/>
  <c r="U3313" i="1"/>
  <c r="R3315" i="1"/>
  <c r="S3315" i="1" s="1"/>
  <c r="T3315" i="1" s="1"/>
  <c r="O3315" i="1"/>
  <c r="P3315" i="1" s="1"/>
  <c r="Q3315" i="1" s="1"/>
  <c r="V3317" i="1"/>
  <c r="U3317" i="1"/>
  <c r="R3319" i="1"/>
  <c r="O3319" i="1"/>
  <c r="P3319" i="1" s="1"/>
  <c r="Q3319" i="1" s="1"/>
  <c r="V3321" i="1"/>
  <c r="U3321" i="1"/>
  <c r="R3323" i="1"/>
  <c r="S3323" i="1" s="1"/>
  <c r="T3323" i="1" s="1"/>
  <c r="O3323" i="1"/>
  <c r="P3323" i="1" s="1"/>
  <c r="Q3323" i="1" s="1"/>
  <c r="V3325" i="1"/>
  <c r="U3325" i="1"/>
  <c r="R3366" i="1"/>
  <c r="O3366" i="1"/>
  <c r="V3370" i="1"/>
  <c r="U3370" i="1"/>
  <c r="M3382" i="1"/>
  <c r="L3382" i="1"/>
  <c r="N3382" i="1"/>
  <c r="N3390" i="1"/>
  <c r="M3390" i="1"/>
  <c r="L3390" i="1"/>
  <c r="N3394" i="1"/>
  <c r="M3394" i="1"/>
  <c r="L3394" i="1"/>
  <c r="N3398" i="1"/>
  <c r="M3398" i="1"/>
  <c r="L3398" i="1"/>
  <c r="N3402" i="1"/>
  <c r="M3402" i="1"/>
  <c r="L3402" i="1"/>
  <c r="N3410" i="1"/>
  <c r="M3410" i="1"/>
  <c r="L3410" i="1"/>
  <c r="R3307" i="1"/>
  <c r="O3307" i="1"/>
  <c r="N3309" i="1"/>
  <c r="M3309" i="1"/>
  <c r="L3309" i="1"/>
  <c r="V3309" i="1"/>
  <c r="U3309" i="1"/>
  <c r="R3331" i="1"/>
  <c r="O3331" i="1"/>
  <c r="U3333" i="1"/>
  <c r="V3333" i="1"/>
  <c r="V3359" i="1"/>
  <c r="U3359" i="1"/>
  <c r="R3365" i="1"/>
  <c r="O3365" i="1"/>
  <c r="V3369" i="1"/>
  <c r="U3369" i="1"/>
  <c r="V3374" i="1"/>
  <c r="U3374" i="1"/>
  <c r="V3378" i="1"/>
  <c r="U3378" i="1"/>
  <c r="R3312" i="1"/>
  <c r="O3312" i="1"/>
  <c r="P3313" i="1"/>
  <c r="Q3313" i="1" s="1"/>
  <c r="L3313" i="1"/>
  <c r="N3313" i="1"/>
  <c r="M3313" i="1"/>
  <c r="S3313" i="1"/>
  <c r="T3313" i="1" s="1"/>
  <c r="V3314" i="1"/>
  <c r="U3314" i="1"/>
  <c r="R3316" i="1"/>
  <c r="O3316" i="1"/>
  <c r="P3317" i="1"/>
  <c r="Q3317" i="1" s="1"/>
  <c r="L3317" i="1"/>
  <c r="N3317" i="1"/>
  <c r="M3317" i="1"/>
  <c r="S3317" i="1"/>
  <c r="T3317" i="1" s="1"/>
  <c r="V3318" i="1"/>
  <c r="U3318" i="1"/>
  <c r="R3320" i="1"/>
  <c r="O3320" i="1"/>
  <c r="P3321" i="1"/>
  <c r="Q3321" i="1" s="1"/>
  <c r="L3321" i="1"/>
  <c r="N3321" i="1"/>
  <c r="M3321" i="1"/>
  <c r="S3321" i="1"/>
  <c r="T3321" i="1" s="1"/>
  <c r="V3322" i="1"/>
  <c r="U3322" i="1"/>
  <c r="R3324" i="1"/>
  <c r="O3324" i="1"/>
  <c r="P3325" i="1"/>
  <c r="Q3325" i="1" s="1"/>
  <c r="L3325" i="1"/>
  <c r="N3325" i="1"/>
  <c r="M3325" i="1"/>
  <c r="S3325" i="1"/>
  <c r="T3325" i="1" s="1"/>
  <c r="U3332" i="1"/>
  <c r="V3332" i="1"/>
  <c r="R3335" i="1"/>
  <c r="O3335" i="1"/>
  <c r="U3335" i="1"/>
  <c r="V3335" i="1"/>
  <c r="R3337" i="1"/>
  <c r="O3337" i="1"/>
  <c r="U3337" i="1"/>
  <c r="V3337" i="1"/>
  <c r="R3339" i="1"/>
  <c r="O3339" i="1"/>
  <c r="U3339" i="1"/>
  <c r="V3339" i="1"/>
  <c r="R3341" i="1"/>
  <c r="O3341" i="1"/>
  <c r="U3341" i="1"/>
  <c r="V3341" i="1"/>
  <c r="R3343" i="1"/>
  <c r="O3343" i="1"/>
  <c r="U3343" i="1"/>
  <c r="V3343" i="1"/>
  <c r="R3345" i="1"/>
  <c r="O3345" i="1"/>
  <c r="U3345" i="1"/>
  <c r="V3345" i="1"/>
  <c r="R3347" i="1"/>
  <c r="O3347" i="1"/>
  <c r="U3347" i="1"/>
  <c r="V3347" i="1"/>
  <c r="R3349" i="1"/>
  <c r="O3349" i="1"/>
  <c r="U3349" i="1"/>
  <c r="V3349" i="1"/>
  <c r="R3351" i="1"/>
  <c r="O3351" i="1"/>
  <c r="U3351" i="1"/>
  <c r="V3351" i="1"/>
  <c r="R3353" i="1"/>
  <c r="O3353" i="1"/>
  <c r="U3353" i="1"/>
  <c r="V3353" i="1"/>
  <c r="R3355" i="1"/>
  <c r="O3355" i="1"/>
  <c r="U3355" i="1"/>
  <c r="V3355" i="1"/>
  <c r="R3357" i="1"/>
  <c r="O3357" i="1"/>
  <c r="U3357" i="1"/>
  <c r="V3357" i="1"/>
  <c r="R3359" i="1"/>
  <c r="O3359" i="1"/>
  <c r="V3368" i="1"/>
  <c r="U3368" i="1"/>
  <c r="O3372" i="1"/>
  <c r="R3372" i="1"/>
  <c r="R3376" i="1"/>
  <c r="O3376" i="1"/>
  <c r="P3376" i="1" s="1"/>
  <c r="M3218" i="1"/>
  <c r="S3218" i="1"/>
  <c r="T3218" i="1" s="1"/>
  <c r="N3218" i="1"/>
  <c r="L3218" i="1"/>
  <c r="M3219" i="1"/>
  <c r="P3219" i="1"/>
  <c r="Q3219" i="1" s="1"/>
  <c r="N3219" i="1"/>
  <c r="L3219" i="1"/>
  <c r="S3219" i="1"/>
  <c r="T3219" i="1" s="1"/>
  <c r="M3220" i="1"/>
  <c r="N3220" i="1"/>
  <c r="L3220" i="1"/>
  <c r="S3220" i="1"/>
  <c r="T3220" i="1" s="1"/>
  <c r="M3221" i="1"/>
  <c r="P3221" i="1"/>
  <c r="Q3221" i="1" s="1"/>
  <c r="N3221" i="1"/>
  <c r="L3221" i="1"/>
  <c r="M3222" i="1"/>
  <c r="P3222" i="1"/>
  <c r="Q3222" i="1" s="1"/>
  <c r="N3222" i="1"/>
  <c r="L3222" i="1"/>
  <c r="S3222" i="1"/>
  <c r="T3222" i="1" s="1"/>
  <c r="M3223" i="1"/>
  <c r="L3223" i="1"/>
  <c r="S3223" i="1"/>
  <c r="T3223" i="1" s="1"/>
  <c r="P3223" i="1"/>
  <c r="Q3223" i="1" s="1"/>
  <c r="N3223" i="1"/>
  <c r="M3224" i="1"/>
  <c r="S3224" i="1"/>
  <c r="T3224" i="1" s="1"/>
  <c r="P3224" i="1"/>
  <c r="Q3224" i="1" s="1"/>
  <c r="N3224" i="1"/>
  <c r="L3224" i="1"/>
  <c r="M3225" i="1"/>
  <c r="N3225" i="1"/>
  <c r="L3225" i="1"/>
  <c r="P3225" i="1"/>
  <c r="Q3225" i="1" s="1"/>
  <c r="M3226" i="1"/>
  <c r="S3226" i="1"/>
  <c r="T3226" i="1" s="1"/>
  <c r="P3226" i="1"/>
  <c r="Q3226" i="1" s="1"/>
  <c r="N3226" i="1"/>
  <c r="L3226" i="1"/>
  <c r="M3227" i="1"/>
  <c r="N3227" i="1"/>
  <c r="L3227" i="1"/>
  <c r="S3227" i="1"/>
  <c r="T3227" i="1" s="1"/>
  <c r="M3228" i="1"/>
  <c r="N3228" i="1"/>
  <c r="L3228" i="1"/>
  <c r="S3228" i="1"/>
  <c r="T3228" i="1" s="1"/>
  <c r="P3228" i="1"/>
  <c r="Q3228" i="1" s="1"/>
  <c r="M3229" i="1"/>
  <c r="S3229" i="1"/>
  <c r="T3229" i="1" s="1"/>
  <c r="P3229" i="1"/>
  <c r="Q3229" i="1" s="1"/>
  <c r="N3229" i="1"/>
  <c r="L3229" i="1"/>
  <c r="M3230" i="1"/>
  <c r="P3230" i="1"/>
  <c r="Q3230" i="1" s="1"/>
  <c r="N3230" i="1"/>
  <c r="L3230" i="1"/>
  <c r="M3231" i="1"/>
  <c r="L3231" i="1"/>
  <c r="S3231" i="1"/>
  <c r="T3231" i="1" s="1"/>
  <c r="N3231" i="1"/>
  <c r="M3232" i="1"/>
  <c r="S3232" i="1"/>
  <c r="T3232" i="1" s="1"/>
  <c r="P3232" i="1"/>
  <c r="Q3232" i="1" s="1"/>
  <c r="N3232" i="1"/>
  <c r="L3232" i="1"/>
  <c r="M3233" i="1"/>
  <c r="N3233" i="1"/>
  <c r="L3233" i="1"/>
  <c r="S3233" i="1"/>
  <c r="T3233" i="1" s="1"/>
  <c r="P3233" i="1"/>
  <c r="Q3233" i="1" s="1"/>
  <c r="M3234" i="1"/>
  <c r="S3234" i="1"/>
  <c r="T3234" i="1" s="1"/>
  <c r="N3234" i="1"/>
  <c r="L3234" i="1"/>
  <c r="M3235" i="1"/>
  <c r="P3235" i="1"/>
  <c r="Q3235" i="1" s="1"/>
  <c r="N3235" i="1"/>
  <c r="L3235" i="1"/>
  <c r="S3235" i="1"/>
  <c r="T3235" i="1" s="1"/>
  <c r="M3236" i="1"/>
  <c r="N3236" i="1"/>
  <c r="L3236" i="1"/>
  <c r="S3236" i="1"/>
  <c r="T3236" i="1" s="1"/>
  <c r="M3237" i="1"/>
  <c r="P3237" i="1"/>
  <c r="Q3237" i="1" s="1"/>
  <c r="N3237" i="1"/>
  <c r="L3237" i="1"/>
  <c r="M3238" i="1"/>
  <c r="P3238" i="1"/>
  <c r="Q3238" i="1" s="1"/>
  <c r="N3238" i="1"/>
  <c r="L3238" i="1"/>
  <c r="S3238" i="1"/>
  <c r="T3238" i="1" s="1"/>
  <c r="M3239" i="1"/>
  <c r="L3239" i="1"/>
  <c r="S3239" i="1"/>
  <c r="T3239" i="1" s="1"/>
  <c r="P3239" i="1"/>
  <c r="Q3239" i="1" s="1"/>
  <c r="N3239" i="1"/>
  <c r="M3240" i="1"/>
  <c r="S3240" i="1"/>
  <c r="T3240" i="1" s="1"/>
  <c r="P3240" i="1"/>
  <c r="Q3240" i="1" s="1"/>
  <c r="N3240" i="1"/>
  <c r="L3240" i="1"/>
  <c r="M3241" i="1"/>
  <c r="N3241" i="1"/>
  <c r="L3241" i="1"/>
  <c r="P3241" i="1"/>
  <c r="Q3241" i="1" s="1"/>
  <c r="M3242" i="1"/>
  <c r="S3242" i="1"/>
  <c r="T3242" i="1" s="1"/>
  <c r="P3242" i="1"/>
  <c r="Q3242" i="1" s="1"/>
  <c r="N3242" i="1"/>
  <c r="L3242" i="1"/>
  <c r="M3243" i="1"/>
  <c r="N3243" i="1"/>
  <c r="L3243" i="1"/>
  <c r="S3243" i="1"/>
  <c r="T3243" i="1" s="1"/>
  <c r="M3244" i="1"/>
  <c r="N3244" i="1"/>
  <c r="L3244" i="1"/>
  <c r="S3244" i="1"/>
  <c r="T3244" i="1" s="1"/>
  <c r="P3244" i="1"/>
  <c r="Q3244" i="1" s="1"/>
  <c r="M3245" i="1"/>
  <c r="S3245" i="1"/>
  <c r="T3245" i="1" s="1"/>
  <c r="P3245" i="1"/>
  <c r="Q3245" i="1" s="1"/>
  <c r="N3245" i="1"/>
  <c r="L3245" i="1"/>
  <c r="M3246" i="1"/>
  <c r="P3246" i="1"/>
  <c r="Q3246" i="1" s="1"/>
  <c r="N3246" i="1"/>
  <c r="L3246" i="1"/>
  <c r="M3247" i="1"/>
  <c r="L3247" i="1"/>
  <c r="S3247" i="1"/>
  <c r="T3247" i="1" s="1"/>
  <c r="N3247" i="1"/>
  <c r="M3248" i="1"/>
  <c r="S3248" i="1"/>
  <c r="T3248" i="1" s="1"/>
  <c r="P3248" i="1"/>
  <c r="Q3248" i="1" s="1"/>
  <c r="N3248" i="1"/>
  <c r="L3248" i="1"/>
  <c r="M3249" i="1"/>
  <c r="N3249" i="1"/>
  <c r="L3249" i="1"/>
  <c r="S3249" i="1"/>
  <c r="T3249" i="1" s="1"/>
  <c r="P3249" i="1"/>
  <c r="Q3249" i="1" s="1"/>
  <c r="M3250" i="1"/>
  <c r="S3250" i="1"/>
  <c r="T3250" i="1" s="1"/>
  <c r="N3250" i="1"/>
  <c r="L3250" i="1"/>
  <c r="M3251" i="1"/>
  <c r="P3251" i="1"/>
  <c r="Q3251" i="1" s="1"/>
  <c r="N3251" i="1"/>
  <c r="L3251" i="1"/>
  <c r="S3251" i="1"/>
  <c r="T3251" i="1" s="1"/>
  <c r="M3252" i="1"/>
  <c r="N3252" i="1"/>
  <c r="L3252" i="1"/>
  <c r="S3252" i="1"/>
  <c r="T3252" i="1" s="1"/>
  <c r="M3253" i="1"/>
  <c r="P3253" i="1"/>
  <c r="Q3253" i="1" s="1"/>
  <c r="N3253" i="1"/>
  <c r="L3253" i="1"/>
  <c r="M3254" i="1"/>
  <c r="P3254" i="1"/>
  <c r="Q3254" i="1" s="1"/>
  <c r="N3254" i="1"/>
  <c r="L3254" i="1"/>
  <c r="S3254" i="1"/>
  <c r="T3254" i="1" s="1"/>
  <c r="M3255" i="1"/>
  <c r="L3255" i="1"/>
  <c r="S3255" i="1"/>
  <c r="T3255" i="1" s="1"/>
  <c r="P3255" i="1"/>
  <c r="Q3255" i="1" s="1"/>
  <c r="N3255" i="1"/>
  <c r="M3256" i="1"/>
  <c r="S3256" i="1"/>
  <c r="T3256" i="1" s="1"/>
  <c r="P3256" i="1"/>
  <c r="Q3256" i="1" s="1"/>
  <c r="N3256" i="1"/>
  <c r="L3256" i="1"/>
  <c r="M3257" i="1"/>
  <c r="N3257" i="1"/>
  <c r="L3257" i="1"/>
  <c r="S3257" i="1"/>
  <c r="T3257" i="1" s="1"/>
  <c r="M3258" i="1"/>
  <c r="P3258" i="1"/>
  <c r="Q3258" i="1" s="1"/>
  <c r="N3258" i="1"/>
  <c r="L3258" i="1"/>
  <c r="S3258" i="1"/>
  <c r="T3258" i="1" s="1"/>
  <c r="M3259" i="1"/>
  <c r="N3259" i="1"/>
  <c r="S3259" i="1"/>
  <c r="T3259" i="1" s="1"/>
  <c r="P3259" i="1"/>
  <c r="Q3259" i="1" s="1"/>
  <c r="L3259" i="1"/>
  <c r="M3260" i="1"/>
  <c r="N3260" i="1"/>
  <c r="P3260" i="1"/>
  <c r="Q3260" i="1" s="1"/>
  <c r="L3260" i="1"/>
  <c r="M3261" i="1"/>
  <c r="N3261" i="1"/>
  <c r="P3261" i="1"/>
  <c r="Q3261" i="1" s="1"/>
  <c r="L3261" i="1"/>
  <c r="S3261" i="1"/>
  <c r="T3261" i="1" s="1"/>
  <c r="M3262" i="1"/>
  <c r="N3262" i="1"/>
  <c r="S3262" i="1"/>
  <c r="T3262" i="1" s="1"/>
  <c r="P3262" i="1"/>
  <c r="Q3262" i="1" s="1"/>
  <c r="L3262" i="1"/>
  <c r="M3263" i="1"/>
  <c r="N3263" i="1"/>
  <c r="L3263" i="1"/>
  <c r="S3263" i="1"/>
  <c r="T3263" i="1" s="1"/>
  <c r="P3263" i="1"/>
  <c r="Q3263" i="1" s="1"/>
  <c r="M3264" i="1"/>
  <c r="N3264" i="1"/>
  <c r="S3264" i="1"/>
  <c r="T3264" i="1" s="1"/>
  <c r="P3264" i="1"/>
  <c r="Q3264" i="1" s="1"/>
  <c r="L3264" i="1"/>
  <c r="M3265" i="1"/>
  <c r="N3265" i="1"/>
  <c r="S3265" i="1"/>
  <c r="T3265" i="1" s="1"/>
  <c r="P3265" i="1"/>
  <c r="Q3265" i="1" s="1"/>
  <c r="L3265" i="1"/>
  <c r="M3266" i="1"/>
  <c r="N3266" i="1"/>
  <c r="L3266" i="1"/>
  <c r="S3266" i="1"/>
  <c r="T3266" i="1" s="1"/>
  <c r="M3267" i="1"/>
  <c r="N3267" i="1"/>
  <c r="S3267" i="1"/>
  <c r="T3267" i="1" s="1"/>
  <c r="P3267" i="1"/>
  <c r="Q3267" i="1" s="1"/>
  <c r="L3267" i="1"/>
  <c r="M3268" i="1"/>
  <c r="N3268" i="1"/>
  <c r="S3268" i="1"/>
  <c r="T3268" i="1" s="1"/>
  <c r="P3268" i="1"/>
  <c r="Q3268" i="1" s="1"/>
  <c r="L3268" i="1"/>
  <c r="M3269" i="1"/>
  <c r="N3269" i="1"/>
  <c r="L3269" i="1"/>
  <c r="S3269" i="1"/>
  <c r="T3269" i="1" s="1"/>
  <c r="M3270" i="1"/>
  <c r="N3270" i="1"/>
  <c r="S3270" i="1"/>
  <c r="T3270" i="1" s="1"/>
  <c r="P3270" i="1"/>
  <c r="Q3270" i="1" s="1"/>
  <c r="L3270" i="1"/>
  <c r="M3271" i="1"/>
  <c r="N3271" i="1"/>
  <c r="L3271" i="1"/>
  <c r="S3271" i="1"/>
  <c r="T3271" i="1" s="1"/>
  <c r="M3272" i="1"/>
  <c r="N3272" i="1"/>
  <c r="S3272" i="1"/>
  <c r="T3272" i="1" s="1"/>
  <c r="P3272" i="1"/>
  <c r="Q3272" i="1" s="1"/>
  <c r="L3272" i="1"/>
  <c r="M3273" i="1"/>
  <c r="N3273" i="1"/>
  <c r="P3273" i="1"/>
  <c r="Q3273" i="1" s="1"/>
  <c r="L3273" i="1"/>
  <c r="M3274" i="1"/>
  <c r="N3274" i="1"/>
  <c r="L3274" i="1"/>
  <c r="S3274" i="1"/>
  <c r="T3274" i="1" s="1"/>
  <c r="P3274" i="1"/>
  <c r="Q3274" i="1" s="1"/>
  <c r="M3275" i="1"/>
  <c r="N3275" i="1"/>
  <c r="S3275" i="1"/>
  <c r="T3275" i="1" s="1"/>
  <c r="P3275" i="1"/>
  <c r="Q3275" i="1" s="1"/>
  <c r="L3275" i="1"/>
  <c r="M3276" i="1"/>
  <c r="N3276" i="1"/>
  <c r="P3276" i="1"/>
  <c r="Q3276" i="1" s="1"/>
  <c r="L3276" i="1"/>
  <c r="M3277" i="1"/>
  <c r="N3277" i="1"/>
  <c r="P3277" i="1"/>
  <c r="Q3277" i="1" s="1"/>
  <c r="L3277" i="1"/>
  <c r="S3277" i="1"/>
  <c r="T3277" i="1" s="1"/>
  <c r="M3278" i="1"/>
  <c r="N3278" i="1"/>
  <c r="S3278" i="1"/>
  <c r="T3278" i="1" s="1"/>
  <c r="P3278" i="1"/>
  <c r="Q3278" i="1" s="1"/>
  <c r="L3278" i="1"/>
  <c r="M3279" i="1"/>
  <c r="N3279" i="1"/>
  <c r="L3279" i="1"/>
  <c r="S3279" i="1"/>
  <c r="T3279" i="1" s="1"/>
  <c r="P3279" i="1"/>
  <c r="Q3279" i="1" s="1"/>
  <c r="M3280" i="1"/>
  <c r="N3280" i="1"/>
  <c r="S3280" i="1"/>
  <c r="T3280" i="1" s="1"/>
  <c r="P3280" i="1"/>
  <c r="Q3280" i="1" s="1"/>
  <c r="L3280" i="1"/>
  <c r="M3281" i="1"/>
  <c r="N3281" i="1"/>
  <c r="L3281" i="1"/>
  <c r="P3281" i="1"/>
  <c r="Q3281" i="1" s="1"/>
  <c r="M3282" i="1"/>
  <c r="L3282" i="1"/>
  <c r="N3282" i="1"/>
  <c r="P3282" i="1"/>
  <c r="Q3282" i="1" s="1"/>
  <c r="S3282" i="1"/>
  <c r="T3282" i="1" s="1"/>
  <c r="M3283" i="1"/>
  <c r="L3283" i="1"/>
  <c r="N3283" i="1"/>
  <c r="P3283" i="1"/>
  <c r="Q3283" i="1" s="1"/>
  <c r="M3284" i="1"/>
  <c r="L3284" i="1"/>
  <c r="N3284" i="1"/>
  <c r="S3284" i="1"/>
  <c r="T3284" i="1" s="1"/>
  <c r="P3284" i="1"/>
  <c r="Q3284" i="1" s="1"/>
  <c r="M3285" i="1"/>
  <c r="L3285" i="1"/>
  <c r="N3285" i="1"/>
  <c r="P3285" i="1"/>
  <c r="Q3285" i="1" s="1"/>
  <c r="M3286" i="1"/>
  <c r="L3286" i="1"/>
  <c r="S3286" i="1"/>
  <c r="T3286" i="1" s="1"/>
  <c r="N3286" i="1"/>
  <c r="P3286" i="1"/>
  <c r="Q3286" i="1" s="1"/>
  <c r="M3287" i="1"/>
  <c r="L3287" i="1"/>
  <c r="N3287" i="1"/>
  <c r="P3287" i="1"/>
  <c r="Q3287" i="1" s="1"/>
  <c r="M3288" i="1"/>
  <c r="L3288" i="1"/>
  <c r="S3288" i="1"/>
  <c r="T3288" i="1" s="1"/>
  <c r="N3288" i="1"/>
  <c r="P3288" i="1"/>
  <c r="Q3288" i="1" s="1"/>
  <c r="M3289" i="1"/>
  <c r="L3289" i="1"/>
  <c r="N3289" i="1"/>
  <c r="P3289" i="1"/>
  <c r="Q3289" i="1" s="1"/>
  <c r="M3290" i="1"/>
  <c r="L3290" i="1"/>
  <c r="S3290" i="1"/>
  <c r="T3290" i="1" s="1"/>
  <c r="N3290" i="1"/>
  <c r="P3290" i="1"/>
  <c r="Q3290" i="1" s="1"/>
  <c r="M3291" i="1"/>
  <c r="L3291" i="1"/>
  <c r="S3291" i="1"/>
  <c r="T3291" i="1" s="1"/>
  <c r="N3291" i="1"/>
  <c r="P3291" i="1"/>
  <c r="Q3291" i="1" s="1"/>
  <c r="M3292" i="1"/>
  <c r="L3292" i="1"/>
  <c r="S3292" i="1"/>
  <c r="T3292" i="1" s="1"/>
  <c r="N3292" i="1"/>
  <c r="P3292" i="1"/>
  <c r="Q3292" i="1" s="1"/>
  <c r="M3293" i="1"/>
  <c r="L3293" i="1"/>
  <c r="P3293" i="1"/>
  <c r="Q3293" i="1" s="1"/>
  <c r="N3293" i="1"/>
  <c r="M3294" i="1"/>
  <c r="L3294" i="1"/>
  <c r="S3294" i="1"/>
  <c r="T3294" i="1" s="1"/>
  <c r="P3294" i="1"/>
  <c r="Q3294" i="1" s="1"/>
  <c r="N3294" i="1"/>
  <c r="M3295" i="1"/>
  <c r="L3295" i="1"/>
  <c r="P3295" i="1"/>
  <c r="Q3295" i="1" s="1"/>
  <c r="N3295" i="1"/>
  <c r="M3296" i="1"/>
  <c r="L3296" i="1"/>
  <c r="S3296" i="1"/>
  <c r="T3296" i="1" s="1"/>
  <c r="P3296" i="1"/>
  <c r="Q3296" i="1" s="1"/>
  <c r="N3296" i="1"/>
  <c r="M3297" i="1"/>
  <c r="L3297" i="1"/>
  <c r="P3297" i="1"/>
  <c r="Q3297" i="1" s="1"/>
  <c r="N3297" i="1"/>
  <c r="M3298" i="1"/>
  <c r="L3298" i="1"/>
  <c r="S3298" i="1"/>
  <c r="T3298" i="1" s="1"/>
  <c r="P3298" i="1"/>
  <c r="Q3298" i="1" s="1"/>
  <c r="N3298" i="1"/>
  <c r="M3299" i="1"/>
  <c r="L3299" i="1"/>
  <c r="S3299" i="1"/>
  <c r="T3299" i="1" s="1"/>
  <c r="P3299" i="1"/>
  <c r="Q3299" i="1" s="1"/>
  <c r="N3299" i="1"/>
  <c r="M3300" i="1"/>
  <c r="L3300" i="1"/>
  <c r="S3300" i="1"/>
  <c r="T3300" i="1" s="1"/>
  <c r="P3300" i="1"/>
  <c r="Q3300" i="1" s="1"/>
  <c r="N3300" i="1"/>
  <c r="M3301" i="1"/>
  <c r="L3301" i="1"/>
  <c r="P3301" i="1"/>
  <c r="Q3301" i="1" s="1"/>
  <c r="N3301" i="1"/>
  <c r="M3302" i="1"/>
  <c r="L3302" i="1"/>
  <c r="S3302" i="1"/>
  <c r="T3302" i="1" s="1"/>
  <c r="P3302" i="1"/>
  <c r="Q3302" i="1" s="1"/>
  <c r="N3302" i="1"/>
  <c r="M3303" i="1"/>
  <c r="L3303" i="1"/>
  <c r="P3303" i="1"/>
  <c r="Q3303" i="1" s="1"/>
  <c r="N3303" i="1"/>
  <c r="M3304" i="1"/>
  <c r="L3304" i="1"/>
  <c r="S3304" i="1"/>
  <c r="T3304" i="1" s="1"/>
  <c r="P3304" i="1"/>
  <c r="Q3304" i="1" s="1"/>
  <c r="N3304" i="1"/>
  <c r="M3305" i="1"/>
  <c r="L3305" i="1"/>
  <c r="P3305" i="1"/>
  <c r="Q3305" i="1" s="1"/>
  <c r="N3305" i="1"/>
  <c r="P3311" i="1"/>
  <c r="Q3311" i="1" s="1"/>
  <c r="N3311" i="1"/>
  <c r="M3311" i="1"/>
  <c r="L3311" i="1"/>
  <c r="S3311" i="1"/>
  <c r="T3311" i="1" s="1"/>
  <c r="V3311" i="1"/>
  <c r="U3311" i="1"/>
  <c r="R3329" i="1"/>
  <c r="O3329" i="1"/>
  <c r="V3367" i="1"/>
  <c r="U3367" i="1"/>
  <c r="R3371" i="1"/>
  <c r="O3371" i="1"/>
  <c r="O3374" i="1"/>
  <c r="P3374" i="1" s="1"/>
  <c r="R3374" i="1"/>
  <c r="S3374" i="1" s="1"/>
  <c r="S3376" i="1"/>
  <c r="M3376" i="1"/>
  <c r="N3376" i="1"/>
  <c r="L3376" i="1"/>
  <c r="V3376" i="1"/>
  <c r="U3376" i="1"/>
  <c r="O3382" i="1"/>
  <c r="P3382" i="1" s="1"/>
  <c r="R3382" i="1"/>
  <c r="S3382" i="1" s="1"/>
  <c r="M3384" i="1"/>
  <c r="N3384" i="1"/>
  <c r="P3384" i="1"/>
  <c r="L3384" i="1"/>
  <c r="V3384" i="1"/>
  <c r="U3384" i="1"/>
  <c r="N3391" i="1"/>
  <c r="L3391" i="1"/>
  <c r="M3391" i="1"/>
  <c r="N3395" i="1"/>
  <c r="L3395" i="1"/>
  <c r="M3395" i="1"/>
  <c r="N3499" i="1"/>
  <c r="L3499" i="1"/>
  <c r="M3499" i="1"/>
  <c r="N3507" i="1"/>
  <c r="L3507" i="1"/>
  <c r="M3507" i="1"/>
  <c r="N3515" i="1"/>
  <c r="L3515" i="1"/>
  <c r="M3515" i="1"/>
  <c r="N3523" i="1"/>
  <c r="L3523" i="1"/>
  <c r="M3523" i="1"/>
  <c r="N3476" i="1"/>
  <c r="L3476" i="1"/>
  <c r="M3476" i="1"/>
  <c r="N3484" i="1"/>
  <c r="L3484" i="1"/>
  <c r="M3484" i="1"/>
  <c r="N3492" i="1"/>
  <c r="L3492" i="1"/>
  <c r="M3492" i="1"/>
  <c r="N3506" i="1"/>
  <c r="L3506" i="1"/>
  <c r="M3506" i="1"/>
  <c r="N3514" i="1"/>
  <c r="L3514" i="1"/>
  <c r="M3514" i="1"/>
  <c r="N3522" i="1"/>
  <c r="L3522" i="1"/>
  <c r="M3522" i="1"/>
  <c r="U3624" i="1"/>
  <c r="V3624" i="1"/>
  <c r="N3386" i="1"/>
  <c r="M3386" i="1"/>
  <c r="L3386" i="1"/>
  <c r="V3386" i="1"/>
  <c r="U3386" i="1"/>
  <c r="L3388" i="1"/>
  <c r="N3388" i="1"/>
  <c r="M3388" i="1"/>
  <c r="L3392" i="1"/>
  <c r="N3392" i="1"/>
  <c r="M3392" i="1"/>
  <c r="L3396" i="1"/>
  <c r="N3396" i="1"/>
  <c r="M3396" i="1"/>
  <c r="L3400" i="1"/>
  <c r="N3400" i="1"/>
  <c r="M3400" i="1"/>
  <c r="L3404" i="1"/>
  <c r="N3404" i="1"/>
  <c r="M3404" i="1"/>
  <c r="M3406" i="1"/>
  <c r="N3406" i="1"/>
  <c r="L3406" i="1"/>
  <c r="N3477" i="1"/>
  <c r="L3477" i="1"/>
  <c r="M3477" i="1"/>
  <c r="N3485" i="1"/>
  <c r="L3485" i="1"/>
  <c r="M3485" i="1"/>
  <c r="N3493" i="1"/>
  <c r="L3493" i="1"/>
  <c r="M3493" i="1"/>
  <c r="N3505" i="1"/>
  <c r="L3505" i="1"/>
  <c r="M3505" i="1"/>
  <c r="N3513" i="1"/>
  <c r="L3513" i="1"/>
  <c r="M3513" i="1"/>
  <c r="N3521" i="1"/>
  <c r="L3521" i="1"/>
  <c r="M3521" i="1"/>
  <c r="N3529" i="1"/>
  <c r="L3529" i="1"/>
  <c r="M3529" i="1"/>
  <c r="N3531" i="1"/>
  <c r="L3531" i="1"/>
  <c r="M3531" i="1"/>
  <c r="N3504" i="1"/>
  <c r="L3504" i="1"/>
  <c r="M3504" i="1"/>
  <c r="N3512" i="1"/>
  <c r="L3512" i="1"/>
  <c r="M3512" i="1"/>
  <c r="N3520" i="1"/>
  <c r="L3520" i="1"/>
  <c r="M3520" i="1"/>
  <c r="N3528" i="1"/>
  <c r="L3528" i="1"/>
  <c r="M3528" i="1"/>
  <c r="U3608" i="1"/>
  <c r="V3608" i="1"/>
  <c r="O3378" i="1"/>
  <c r="P3378" i="1" s="1"/>
  <c r="Q3378" i="1" s="1"/>
  <c r="R3378" i="1"/>
  <c r="S3378" i="1" s="1"/>
  <c r="T3378" i="1" s="1"/>
  <c r="S3380" i="1"/>
  <c r="T3380" i="1" s="1"/>
  <c r="N3380" i="1"/>
  <c r="M3380" i="1"/>
  <c r="P3380" i="1"/>
  <c r="Q3380" i="1" s="1"/>
  <c r="L3380" i="1"/>
  <c r="V3380" i="1"/>
  <c r="U3380" i="1"/>
  <c r="O3386" i="1"/>
  <c r="P3386" i="1" s="1"/>
  <c r="Q3386" i="1" s="1"/>
  <c r="R3386" i="1"/>
  <c r="S3386" i="1" s="1"/>
  <c r="T3386" i="1" s="1"/>
  <c r="N3389" i="1"/>
  <c r="M3389" i="1"/>
  <c r="L3389" i="1"/>
  <c r="N3393" i="1"/>
  <c r="M3393" i="1"/>
  <c r="L3393" i="1"/>
  <c r="N3397" i="1"/>
  <c r="M3397" i="1"/>
  <c r="L3397" i="1"/>
  <c r="N3401" i="1"/>
  <c r="M3401" i="1"/>
  <c r="L3401" i="1"/>
  <c r="N3503" i="1"/>
  <c r="L3503" i="1"/>
  <c r="M3503" i="1"/>
  <c r="N3511" i="1"/>
  <c r="L3511" i="1"/>
  <c r="M3511" i="1"/>
  <c r="N3519" i="1"/>
  <c r="L3519" i="1"/>
  <c r="M3519" i="1"/>
  <c r="N3527" i="1"/>
  <c r="L3527" i="1"/>
  <c r="M3527" i="1"/>
  <c r="N3480" i="1"/>
  <c r="L3480" i="1"/>
  <c r="M3480" i="1"/>
  <c r="N3488" i="1"/>
  <c r="L3488" i="1"/>
  <c r="M3488" i="1"/>
  <c r="N3496" i="1"/>
  <c r="L3496" i="1"/>
  <c r="M3496" i="1"/>
  <c r="N3502" i="1"/>
  <c r="L3502" i="1"/>
  <c r="M3502" i="1"/>
  <c r="N3510" i="1"/>
  <c r="L3510" i="1"/>
  <c r="M3510" i="1"/>
  <c r="N3518" i="1"/>
  <c r="L3518" i="1"/>
  <c r="M3518" i="1"/>
  <c r="N3526" i="1"/>
  <c r="L3526" i="1"/>
  <c r="M3526" i="1"/>
  <c r="O3540" i="1"/>
  <c r="R3540" i="1"/>
  <c r="S3540" i="1" s="1"/>
  <c r="O3548" i="1"/>
  <c r="R3548" i="1"/>
  <c r="S3548" i="1" s="1"/>
  <c r="O3556" i="1"/>
  <c r="R3556" i="1"/>
  <c r="N3473" i="1"/>
  <c r="L3473" i="1"/>
  <c r="M3473" i="1"/>
  <c r="N3481" i="1"/>
  <c r="L3481" i="1"/>
  <c r="M3481" i="1"/>
  <c r="N3489" i="1"/>
  <c r="L3489" i="1"/>
  <c r="M3489" i="1"/>
  <c r="N3497" i="1"/>
  <c r="L3497" i="1"/>
  <c r="M3497" i="1"/>
  <c r="N3501" i="1"/>
  <c r="L3501" i="1"/>
  <c r="M3501" i="1"/>
  <c r="N3509" i="1"/>
  <c r="L3509" i="1"/>
  <c r="M3509" i="1"/>
  <c r="N3517" i="1"/>
  <c r="L3517" i="1"/>
  <c r="M3517" i="1"/>
  <c r="N3525" i="1"/>
  <c r="L3525" i="1"/>
  <c r="M3525" i="1"/>
  <c r="N3530" i="1"/>
  <c r="L3530" i="1"/>
  <c r="M3530" i="1"/>
  <c r="U3616" i="1"/>
  <c r="V3616" i="1"/>
  <c r="N3500" i="1"/>
  <c r="L3500" i="1"/>
  <c r="M3500" i="1"/>
  <c r="N3508" i="1"/>
  <c r="L3508" i="1"/>
  <c r="M3508" i="1"/>
  <c r="N3516" i="1"/>
  <c r="L3516" i="1"/>
  <c r="M3516" i="1"/>
  <c r="N3524" i="1"/>
  <c r="L3524" i="1"/>
  <c r="M3524" i="1"/>
  <c r="U3566" i="1"/>
  <c r="V3566" i="1"/>
  <c r="U3574" i="1"/>
  <c r="V3574" i="1"/>
  <c r="U3582" i="1"/>
  <c r="V3582" i="1"/>
  <c r="U3590" i="1"/>
  <c r="V3590" i="1"/>
  <c r="V3596" i="1"/>
  <c r="U3596" i="1"/>
  <c r="P3534" i="1"/>
  <c r="Q3534" i="1" s="1"/>
  <c r="M3534" i="1"/>
  <c r="L3534" i="1"/>
  <c r="N3534" i="1"/>
  <c r="V3534" i="1"/>
  <c r="U3534" i="1"/>
  <c r="M3542" i="1"/>
  <c r="L3542" i="1"/>
  <c r="S3542" i="1"/>
  <c r="T3542" i="1" s="1"/>
  <c r="N3542" i="1"/>
  <c r="V3542" i="1"/>
  <c r="U3542" i="1"/>
  <c r="P3550" i="1"/>
  <c r="Q3550" i="1" s="1"/>
  <c r="M3550" i="1"/>
  <c r="L3550" i="1"/>
  <c r="N3550" i="1"/>
  <c r="V3550" i="1"/>
  <c r="U3550" i="1"/>
  <c r="O3558" i="1"/>
  <c r="R3558" i="1"/>
  <c r="U3560" i="1"/>
  <c r="V3560" i="1"/>
  <c r="O3562" i="1"/>
  <c r="R3562" i="1"/>
  <c r="U3564" i="1"/>
  <c r="V3564" i="1"/>
  <c r="R3572" i="1"/>
  <c r="O3572" i="1"/>
  <c r="R3580" i="1"/>
  <c r="O3580" i="1"/>
  <c r="R3588" i="1"/>
  <c r="O3588" i="1"/>
  <c r="O3593" i="1"/>
  <c r="R3593" i="1"/>
  <c r="U3600" i="1"/>
  <c r="V3600" i="1"/>
  <c r="R3603" i="1"/>
  <c r="O3603" i="1"/>
  <c r="P3603" i="1" s="1"/>
  <c r="V3603" i="1"/>
  <c r="U3603" i="1"/>
  <c r="L3605" i="1"/>
  <c r="N3605" i="1"/>
  <c r="M3605" i="1"/>
  <c r="U3605" i="1"/>
  <c r="V3605" i="1"/>
  <c r="L3609" i="1"/>
  <c r="N3609" i="1"/>
  <c r="M3609" i="1"/>
  <c r="R3630" i="1"/>
  <c r="O3630" i="1"/>
  <c r="U3632" i="1"/>
  <c r="V3632" i="1"/>
  <c r="V3636" i="1"/>
  <c r="U3636" i="1"/>
  <c r="N3532" i="1"/>
  <c r="M3532" i="1"/>
  <c r="L3532" i="1"/>
  <c r="N3533" i="1"/>
  <c r="M3533" i="1"/>
  <c r="L3533" i="1"/>
  <c r="R3537" i="1"/>
  <c r="O3537" i="1"/>
  <c r="L3539" i="1"/>
  <c r="N3539" i="1"/>
  <c r="M3539" i="1"/>
  <c r="U3539" i="1"/>
  <c r="V3539" i="1"/>
  <c r="R3545" i="1"/>
  <c r="O3545" i="1"/>
  <c r="L3547" i="1"/>
  <c r="N3547" i="1"/>
  <c r="M3547" i="1"/>
  <c r="U3547" i="1"/>
  <c r="V3547" i="1"/>
  <c r="R3553" i="1"/>
  <c r="O3553" i="1"/>
  <c r="L3555" i="1"/>
  <c r="N3555" i="1"/>
  <c r="M3555" i="1"/>
  <c r="U3555" i="1"/>
  <c r="V3555" i="1"/>
  <c r="O3571" i="1"/>
  <c r="R3571" i="1"/>
  <c r="U3573" i="1"/>
  <c r="V3573" i="1"/>
  <c r="O3579" i="1"/>
  <c r="R3579" i="1"/>
  <c r="U3581" i="1"/>
  <c r="V3581" i="1"/>
  <c r="O3587" i="1"/>
  <c r="R3587" i="1"/>
  <c r="U3589" i="1"/>
  <c r="V3589" i="1"/>
  <c r="L3592" i="1"/>
  <c r="N3592" i="1"/>
  <c r="M3592" i="1"/>
  <c r="U3593" i="1"/>
  <c r="V3593" i="1"/>
  <c r="L3595" i="1"/>
  <c r="M3595" i="1"/>
  <c r="N3595" i="1"/>
  <c r="R3610" i="1"/>
  <c r="O3610" i="1"/>
  <c r="L3612" i="1"/>
  <c r="M3612" i="1"/>
  <c r="N3612" i="1"/>
  <c r="R3634" i="1"/>
  <c r="O3634" i="1"/>
  <c r="R3534" i="1"/>
  <c r="S3534" i="1" s="1"/>
  <c r="T3534" i="1" s="1"/>
  <c r="O3534" i="1"/>
  <c r="R3542" i="1"/>
  <c r="O3542" i="1"/>
  <c r="P3542" i="1" s="1"/>
  <c r="Q3542" i="1" s="1"/>
  <c r="R3550" i="1"/>
  <c r="S3550" i="1" s="1"/>
  <c r="T3550" i="1" s="1"/>
  <c r="O3550" i="1"/>
  <c r="U3557" i="1"/>
  <c r="V3557" i="1"/>
  <c r="R3559" i="1"/>
  <c r="O3559" i="1"/>
  <c r="R3563" i="1"/>
  <c r="O3563" i="1"/>
  <c r="U3572" i="1"/>
  <c r="V3572" i="1"/>
  <c r="U3580" i="1"/>
  <c r="V3580" i="1"/>
  <c r="U3588" i="1"/>
  <c r="V3588" i="1"/>
  <c r="O3599" i="1"/>
  <c r="R3599" i="1"/>
  <c r="R3602" i="1"/>
  <c r="O3602" i="1"/>
  <c r="U3625" i="1"/>
  <c r="V3625" i="1"/>
  <c r="N3541" i="1"/>
  <c r="M3541" i="1"/>
  <c r="L3541" i="1"/>
  <c r="V3541" i="1"/>
  <c r="U3541" i="1"/>
  <c r="P3549" i="1"/>
  <c r="Q3549" i="1" s="1"/>
  <c r="N3549" i="1"/>
  <c r="M3549" i="1"/>
  <c r="L3549" i="1"/>
  <c r="V3549" i="1"/>
  <c r="U3549" i="1"/>
  <c r="P3557" i="1"/>
  <c r="Q3557" i="1" s="1"/>
  <c r="N3557" i="1"/>
  <c r="M3557" i="1"/>
  <c r="L3557" i="1"/>
  <c r="R3569" i="1"/>
  <c r="O3569" i="1"/>
  <c r="R3577" i="1"/>
  <c r="O3577" i="1"/>
  <c r="R3585" i="1"/>
  <c r="O3585" i="1"/>
  <c r="U3592" i="1"/>
  <c r="V3592" i="1"/>
  <c r="R3595" i="1"/>
  <c r="S3595" i="1" s="1"/>
  <c r="T3595" i="1" s="1"/>
  <c r="O3595" i="1"/>
  <c r="P3595" i="1" s="1"/>
  <c r="Q3595" i="1" s="1"/>
  <c r="V3595" i="1"/>
  <c r="U3595" i="1"/>
  <c r="R3622" i="1"/>
  <c r="O3622" i="1"/>
  <c r="V3628" i="1"/>
  <c r="U3628" i="1"/>
  <c r="U3670" i="1"/>
  <c r="V3670" i="1"/>
  <c r="U3558" i="1"/>
  <c r="V3558" i="1"/>
  <c r="R3560" i="1"/>
  <c r="O3560" i="1"/>
  <c r="U3562" i="1"/>
  <c r="V3562" i="1"/>
  <c r="R3564" i="1"/>
  <c r="O3564" i="1"/>
  <c r="L3601" i="1"/>
  <c r="P3601" i="1"/>
  <c r="N3601" i="1"/>
  <c r="M3601" i="1"/>
  <c r="U3617" i="1"/>
  <c r="V3617" i="1"/>
  <c r="L3625" i="1"/>
  <c r="S3625" i="1"/>
  <c r="N3625" i="1"/>
  <c r="M3625" i="1"/>
  <c r="L3632" i="1"/>
  <c r="M3632" i="1"/>
  <c r="N3632" i="1"/>
  <c r="L3636" i="1"/>
  <c r="M3636" i="1"/>
  <c r="N3636" i="1"/>
  <c r="R3541" i="1"/>
  <c r="S3541" i="1" s="1"/>
  <c r="T3541" i="1" s="1"/>
  <c r="O3541" i="1"/>
  <c r="P3541" i="1" s="1"/>
  <c r="Q3541" i="1" s="1"/>
  <c r="R3549" i="1"/>
  <c r="S3549" i="1" s="1"/>
  <c r="T3549" i="1" s="1"/>
  <c r="O3549" i="1"/>
  <c r="R3557" i="1"/>
  <c r="S3557" i="1" s="1"/>
  <c r="T3557" i="1" s="1"/>
  <c r="O3557" i="1"/>
  <c r="U3569" i="1"/>
  <c r="V3569" i="1"/>
  <c r="U3577" i="1"/>
  <c r="V3577" i="1"/>
  <c r="U3585" i="1"/>
  <c r="V3585" i="1"/>
  <c r="L3597" i="1"/>
  <c r="N3597" i="1"/>
  <c r="M3597" i="1"/>
  <c r="R3598" i="1"/>
  <c r="O3598" i="1"/>
  <c r="O3601" i="1"/>
  <c r="R3601" i="1"/>
  <c r="S3601" i="1" s="1"/>
  <c r="R3606" i="1"/>
  <c r="O3606" i="1"/>
  <c r="R3614" i="1"/>
  <c r="O3614" i="1"/>
  <c r="L3616" i="1"/>
  <c r="M3616" i="1"/>
  <c r="N3616" i="1"/>
  <c r="V3620" i="1"/>
  <c r="U3620" i="1"/>
  <c r="R3626" i="1"/>
  <c r="O3626" i="1"/>
  <c r="L3628" i="1"/>
  <c r="M3628" i="1"/>
  <c r="N3628" i="1"/>
  <c r="R3538" i="1"/>
  <c r="O3538" i="1"/>
  <c r="P3540" i="1"/>
  <c r="N3540" i="1"/>
  <c r="M3540" i="1"/>
  <c r="L3540" i="1"/>
  <c r="V3540" i="1"/>
  <c r="U3540" i="1"/>
  <c r="R3546" i="1"/>
  <c r="O3546" i="1"/>
  <c r="P3548" i="1"/>
  <c r="N3548" i="1"/>
  <c r="M3548" i="1"/>
  <c r="L3548" i="1"/>
  <c r="V3548" i="1"/>
  <c r="U3548" i="1"/>
  <c r="R3554" i="1"/>
  <c r="O3554" i="1"/>
  <c r="P3556" i="1"/>
  <c r="N3556" i="1"/>
  <c r="M3556" i="1"/>
  <c r="L3556" i="1"/>
  <c r="S3556" i="1"/>
  <c r="V3556" i="1"/>
  <c r="U3556" i="1"/>
  <c r="U3559" i="1"/>
  <c r="V3559" i="1"/>
  <c r="U3563" i="1"/>
  <c r="V3563" i="1"/>
  <c r="R3566" i="1"/>
  <c r="O3566" i="1"/>
  <c r="U3568" i="1"/>
  <c r="V3568" i="1"/>
  <c r="R3574" i="1"/>
  <c r="O3574" i="1"/>
  <c r="U3576" i="1"/>
  <c r="V3576" i="1"/>
  <c r="R3582" i="1"/>
  <c r="O3582" i="1"/>
  <c r="U3584" i="1"/>
  <c r="V3584" i="1"/>
  <c r="R3590" i="1"/>
  <c r="O3590" i="1"/>
  <c r="L3596" i="1"/>
  <c r="M3596" i="1"/>
  <c r="N3596" i="1"/>
  <c r="L3600" i="1"/>
  <c r="N3600" i="1"/>
  <c r="M3600" i="1"/>
  <c r="U3601" i="1"/>
  <c r="V3601" i="1"/>
  <c r="L3603" i="1"/>
  <c r="M3603" i="1"/>
  <c r="S3603" i="1"/>
  <c r="N3603" i="1"/>
  <c r="U3609" i="1"/>
  <c r="V3609" i="1"/>
  <c r="R3615" i="1"/>
  <c r="O3615" i="1"/>
  <c r="L3617" i="1"/>
  <c r="S3617" i="1"/>
  <c r="N3617" i="1"/>
  <c r="M3617" i="1"/>
  <c r="L3593" i="1"/>
  <c r="S3593" i="1"/>
  <c r="P3593" i="1"/>
  <c r="N3593" i="1"/>
  <c r="M3593" i="1"/>
  <c r="V3597" i="1"/>
  <c r="U3597" i="1"/>
  <c r="V3612" i="1"/>
  <c r="U3612" i="1"/>
  <c r="R3618" i="1"/>
  <c r="O3618" i="1"/>
  <c r="L3620" i="1"/>
  <c r="M3620" i="1"/>
  <c r="N3620" i="1"/>
  <c r="O3609" i="1"/>
  <c r="P3609" i="1" s="1"/>
  <c r="R3609" i="1"/>
  <c r="S3609" i="1" s="1"/>
  <c r="O3617" i="1"/>
  <c r="P3617" i="1" s="1"/>
  <c r="R3617" i="1"/>
  <c r="O3625" i="1"/>
  <c r="P3625" i="1" s="1"/>
  <c r="R3625" i="1"/>
  <c r="O3633" i="1"/>
  <c r="R3633" i="1"/>
  <c r="O3641" i="1"/>
  <c r="R3641" i="1"/>
  <c r="O3649" i="1"/>
  <c r="P3649" i="1" s="1"/>
  <c r="R3649" i="1"/>
  <c r="S3649" i="1" s="1"/>
  <c r="O3659" i="1"/>
  <c r="R3659" i="1"/>
  <c r="O3663" i="1"/>
  <c r="R3663" i="1"/>
  <c r="O3667" i="1"/>
  <c r="R3667" i="1"/>
  <c r="R3698" i="1"/>
  <c r="O3698" i="1"/>
  <c r="V3702" i="1"/>
  <c r="U3702" i="1"/>
  <c r="R3706" i="1"/>
  <c r="O3706" i="1"/>
  <c r="V3710" i="1"/>
  <c r="U3710" i="1"/>
  <c r="R3714" i="1"/>
  <c r="O3714" i="1"/>
  <c r="R3638" i="1"/>
  <c r="O3638" i="1"/>
  <c r="L3640" i="1"/>
  <c r="N3640" i="1"/>
  <c r="M3640" i="1"/>
  <c r="U3640" i="1"/>
  <c r="V3640" i="1"/>
  <c r="R3646" i="1"/>
  <c r="O3646" i="1"/>
  <c r="L3648" i="1"/>
  <c r="N3648" i="1"/>
  <c r="M3648" i="1"/>
  <c r="U3648" i="1"/>
  <c r="V3648" i="1"/>
  <c r="R3654" i="1"/>
  <c r="O3654" i="1"/>
  <c r="R3677" i="1"/>
  <c r="O3677" i="1"/>
  <c r="R3685" i="1"/>
  <c r="O3685" i="1"/>
  <c r="R3693" i="1"/>
  <c r="O3693" i="1"/>
  <c r="R3697" i="1"/>
  <c r="O3697" i="1"/>
  <c r="V3701" i="1"/>
  <c r="U3701" i="1"/>
  <c r="R3705" i="1"/>
  <c r="O3705" i="1"/>
  <c r="V3709" i="1"/>
  <c r="U3709" i="1"/>
  <c r="R3713" i="1"/>
  <c r="O3713" i="1"/>
  <c r="V3717" i="1"/>
  <c r="U3717" i="1"/>
  <c r="O3731" i="1"/>
  <c r="P3731" i="1" s="1"/>
  <c r="R3731" i="1"/>
  <c r="L3613" i="1"/>
  <c r="N3613" i="1"/>
  <c r="M3613" i="1"/>
  <c r="U3613" i="1"/>
  <c r="V3613" i="1"/>
  <c r="L3621" i="1"/>
  <c r="S3621" i="1"/>
  <c r="T3621" i="1" s="1"/>
  <c r="N3621" i="1"/>
  <c r="M3621" i="1"/>
  <c r="U3621" i="1"/>
  <c r="V3621" i="1"/>
  <c r="L3629" i="1"/>
  <c r="S3629" i="1"/>
  <c r="T3629" i="1" s="1"/>
  <c r="P3629" i="1"/>
  <c r="Q3629" i="1" s="1"/>
  <c r="N3629" i="1"/>
  <c r="M3629" i="1"/>
  <c r="U3629" i="1"/>
  <c r="V3629" i="1"/>
  <c r="L3637" i="1"/>
  <c r="S3637" i="1"/>
  <c r="T3637" i="1" s="1"/>
  <c r="P3637" i="1"/>
  <c r="Q3637" i="1" s="1"/>
  <c r="N3637" i="1"/>
  <c r="M3637" i="1"/>
  <c r="U3637" i="1"/>
  <c r="V3637" i="1"/>
  <c r="L3645" i="1"/>
  <c r="P3645" i="1"/>
  <c r="Q3645" i="1" s="1"/>
  <c r="N3645" i="1"/>
  <c r="M3645" i="1"/>
  <c r="V3645" i="1"/>
  <c r="U3645" i="1"/>
  <c r="L3653" i="1"/>
  <c r="N3653" i="1"/>
  <c r="M3653" i="1"/>
  <c r="V3653" i="1"/>
  <c r="U3653" i="1"/>
  <c r="V3672" i="1"/>
  <c r="U3672" i="1"/>
  <c r="R3678" i="1"/>
  <c r="O3678" i="1"/>
  <c r="R3686" i="1"/>
  <c r="O3686" i="1"/>
  <c r="R3694" i="1"/>
  <c r="O3694" i="1"/>
  <c r="R3696" i="1"/>
  <c r="O3696" i="1"/>
  <c r="V3700" i="1"/>
  <c r="U3700" i="1"/>
  <c r="R3704" i="1"/>
  <c r="O3704" i="1"/>
  <c r="V3708" i="1"/>
  <c r="U3708" i="1"/>
  <c r="R3712" i="1"/>
  <c r="O3712" i="1"/>
  <c r="V3716" i="1"/>
  <c r="U3716" i="1"/>
  <c r="R3695" i="1"/>
  <c r="O3695" i="1"/>
  <c r="V3699" i="1"/>
  <c r="U3699" i="1"/>
  <c r="R3703" i="1"/>
  <c r="O3703" i="1"/>
  <c r="V3707" i="1"/>
  <c r="U3707" i="1"/>
  <c r="R3711" i="1"/>
  <c r="O3711" i="1"/>
  <c r="V3715" i="1"/>
  <c r="U3715" i="1"/>
  <c r="O3597" i="1"/>
  <c r="P3597" i="1" s="1"/>
  <c r="Q3597" i="1" s="1"/>
  <c r="R3597" i="1"/>
  <c r="S3597" i="1" s="1"/>
  <c r="T3597" i="1" s="1"/>
  <c r="O3605" i="1"/>
  <c r="P3605" i="1" s="1"/>
  <c r="Q3605" i="1" s="1"/>
  <c r="R3605" i="1"/>
  <c r="S3605" i="1" s="1"/>
  <c r="T3605" i="1" s="1"/>
  <c r="O3613" i="1"/>
  <c r="P3613" i="1" s="1"/>
  <c r="Q3613" i="1" s="1"/>
  <c r="R3613" i="1"/>
  <c r="S3613" i="1" s="1"/>
  <c r="T3613" i="1" s="1"/>
  <c r="O3621" i="1"/>
  <c r="P3621" i="1" s="1"/>
  <c r="Q3621" i="1" s="1"/>
  <c r="R3621" i="1"/>
  <c r="O3629" i="1"/>
  <c r="R3629" i="1"/>
  <c r="R3637" i="1"/>
  <c r="O3637" i="1"/>
  <c r="R3645" i="1"/>
  <c r="S3645" i="1" s="1"/>
  <c r="T3645" i="1" s="1"/>
  <c r="O3645" i="1"/>
  <c r="R3653" i="1"/>
  <c r="S3653" i="1" s="1"/>
  <c r="O3653" i="1"/>
  <c r="P3653" i="1" s="1"/>
  <c r="V3698" i="1"/>
  <c r="U3698" i="1"/>
  <c r="R3702" i="1"/>
  <c r="O3702" i="1"/>
  <c r="V3706" i="1"/>
  <c r="U3706" i="1"/>
  <c r="R3710" i="1"/>
  <c r="O3710" i="1"/>
  <c r="V3714" i="1"/>
  <c r="U3714" i="1"/>
  <c r="R3642" i="1"/>
  <c r="O3642" i="1"/>
  <c r="L3644" i="1"/>
  <c r="N3644" i="1"/>
  <c r="M3644" i="1"/>
  <c r="V3644" i="1"/>
  <c r="U3644" i="1"/>
  <c r="R3650" i="1"/>
  <c r="O3650" i="1"/>
  <c r="L3652" i="1"/>
  <c r="N3652" i="1"/>
  <c r="M3652" i="1"/>
  <c r="V3652" i="1"/>
  <c r="U3652" i="1"/>
  <c r="R3671" i="1"/>
  <c r="O3671" i="1"/>
  <c r="R3673" i="1"/>
  <c r="O3673" i="1"/>
  <c r="R3681" i="1"/>
  <c r="O3681" i="1"/>
  <c r="R3689" i="1"/>
  <c r="O3689" i="1"/>
  <c r="V3697" i="1"/>
  <c r="U3697" i="1"/>
  <c r="R3701" i="1"/>
  <c r="O3701" i="1"/>
  <c r="V3705" i="1"/>
  <c r="U3705" i="1"/>
  <c r="R3709" i="1"/>
  <c r="O3709" i="1"/>
  <c r="V3713" i="1"/>
  <c r="U3713" i="1"/>
  <c r="R3717" i="1"/>
  <c r="O3717" i="1"/>
  <c r="L3633" i="1"/>
  <c r="N3633" i="1"/>
  <c r="S3633" i="1"/>
  <c r="P3633" i="1"/>
  <c r="M3633" i="1"/>
  <c r="U3633" i="1"/>
  <c r="V3633" i="1"/>
  <c r="L3641" i="1"/>
  <c r="N3641" i="1"/>
  <c r="M3641" i="1"/>
  <c r="S3641" i="1"/>
  <c r="P3641" i="1"/>
  <c r="V3641" i="1"/>
  <c r="U3641" i="1"/>
  <c r="L3649" i="1"/>
  <c r="N3649" i="1"/>
  <c r="M3649" i="1"/>
  <c r="V3649" i="1"/>
  <c r="U3649" i="1"/>
  <c r="R3658" i="1"/>
  <c r="O3658" i="1"/>
  <c r="R3662" i="1"/>
  <c r="O3662" i="1"/>
  <c r="R3666" i="1"/>
  <c r="O3666" i="1"/>
  <c r="R3670" i="1"/>
  <c r="O3670" i="1"/>
  <c r="R3674" i="1"/>
  <c r="O3674" i="1"/>
  <c r="R3682" i="1"/>
  <c r="O3682" i="1"/>
  <c r="R3690" i="1"/>
  <c r="O3690" i="1"/>
  <c r="V3696" i="1"/>
  <c r="U3696" i="1"/>
  <c r="R3700" i="1"/>
  <c r="O3700" i="1"/>
  <c r="V3704" i="1"/>
  <c r="U3704" i="1"/>
  <c r="R3708" i="1"/>
  <c r="O3708" i="1"/>
  <c r="V3712" i="1"/>
  <c r="U3712" i="1"/>
  <c r="R3716" i="1"/>
  <c r="O3716" i="1"/>
  <c r="V3695" i="1"/>
  <c r="U3695" i="1"/>
  <c r="R3699" i="1"/>
  <c r="O3699" i="1"/>
  <c r="V3703" i="1"/>
  <c r="U3703" i="1"/>
  <c r="R3707" i="1"/>
  <c r="O3707" i="1"/>
  <c r="V3711" i="1"/>
  <c r="U3711" i="1"/>
  <c r="R3715" i="1"/>
  <c r="O3715" i="1"/>
  <c r="M3732" i="1"/>
  <c r="N3732" i="1"/>
  <c r="L3732" i="1"/>
  <c r="R3801" i="1"/>
  <c r="O3801" i="1"/>
  <c r="M3737" i="1"/>
  <c r="N3737" i="1"/>
  <c r="L3737" i="1"/>
  <c r="S3737" i="1"/>
  <c r="T3737" i="1" s="1"/>
  <c r="R3762" i="1"/>
  <c r="O3762" i="1"/>
  <c r="R3763" i="1"/>
  <c r="O3763" i="1"/>
  <c r="R3764" i="1"/>
  <c r="O3764" i="1"/>
  <c r="P3764" i="1" s="1"/>
  <c r="Q3764" i="1" s="1"/>
  <c r="R3765" i="1"/>
  <c r="O3765" i="1"/>
  <c r="P3765" i="1" s="1"/>
  <c r="Q3765" i="1" s="1"/>
  <c r="R3766" i="1"/>
  <c r="O3766" i="1"/>
  <c r="R3767" i="1"/>
  <c r="O3767" i="1"/>
  <c r="R3768" i="1"/>
  <c r="O3768" i="1"/>
  <c r="P3768" i="1" s="1"/>
  <c r="Q3768" i="1" s="1"/>
  <c r="R3769" i="1"/>
  <c r="S3769" i="1" s="1"/>
  <c r="T3769" i="1" s="1"/>
  <c r="O3769" i="1"/>
  <c r="R3770" i="1"/>
  <c r="O3770" i="1"/>
  <c r="R3771" i="1"/>
  <c r="O3771" i="1"/>
  <c r="R3772" i="1"/>
  <c r="O3772" i="1"/>
  <c r="P3772" i="1" s="1"/>
  <c r="Q3772" i="1" s="1"/>
  <c r="R3773" i="1"/>
  <c r="O3773" i="1"/>
  <c r="P3773" i="1" s="1"/>
  <c r="Q3773" i="1" s="1"/>
  <c r="R3774" i="1"/>
  <c r="O3774" i="1"/>
  <c r="R3775" i="1"/>
  <c r="O3775" i="1"/>
  <c r="R3776" i="1"/>
  <c r="O3776" i="1"/>
  <c r="P3776" i="1" s="1"/>
  <c r="Q3776" i="1" s="1"/>
  <c r="R3777" i="1"/>
  <c r="S3777" i="1" s="1"/>
  <c r="T3777" i="1" s="1"/>
  <c r="O3777" i="1"/>
  <c r="R3778" i="1"/>
  <c r="O3778" i="1"/>
  <c r="R3779" i="1"/>
  <c r="O3779" i="1"/>
  <c r="R3780" i="1"/>
  <c r="O3780" i="1"/>
  <c r="P3780" i="1" s="1"/>
  <c r="Q3780" i="1" s="1"/>
  <c r="R3781" i="1"/>
  <c r="O3781" i="1"/>
  <c r="P3781" i="1" s="1"/>
  <c r="Q3781" i="1" s="1"/>
  <c r="R3782" i="1"/>
  <c r="O3782" i="1"/>
  <c r="R3783" i="1"/>
  <c r="O3783" i="1"/>
  <c r="R3784" i="1"/>
  <c r="O3784" i="1"/>
  <c r="P3784" i="1" s="1"/>
  <c r="Q3784" i="1" s="1"/>
  <c r="R3785" i="1"/>
  <c r="S3785" i="1" s="1"/>
  <c r="T3785" i="1" s="1"/>
  <c r="O3785" i="1"/>
  <c r="R3786" i="1"/>
  <c r="O3786" i="1"/>
  <c r="R3787" i="1"/>
  <c r="O3787" i="1"/>
  <c r="R3789" i="1"/>
  <c r="O3789" i="1"/>
  <c r="P3789" i="1" s="1"/>
  <c r="Q3789" i="1" s="1"/>
  <c r="M3790" i="1"/>
  <c r="L3790" i="1"/>
  <c r="N3790" i="1"/>
  <c r="U3790" i="1"/>
  <c r="V3790" i="1"/>
  <c r="R3793" i="1"/>
  <c r="S3793" i="1" s="1"/>
  <c r="T3793" i="1" s="1"/>
  <c r="O3793" i="1"/>
  <c r="M3794" i="1"/>
  <c r="L3794" i="1"/>
  <c r="N3794" i="1"/>
  <c r="U3794" i="1"/>
  <c r="V3794" i="1"/>
  <c r="R3797" i="1"/>
  <c r="O3797" i="1"/>
  <c r="P3797" i="1" s="1"/>
  <c r="Q3797" i="1" s="1"/>
  <c r="M3798" i="1"/>
  <c r="L3798" i="1"/>
  <c r="N3798" i="1"/>
  <c r="M3799" i="1"/>
  <c r="L3799" i="1"/>
  <c r="P3799" i="1"/>
  <c r="Q3799" i="1" s="1"/>
  <c r="N3799" i="1"/>
  <c r="M3800" i="1"/>
  <c r="L3800" i="1"/>
  <c r="P3800" i="1"/>
  <c r="Q3800" i="1" s="1"/>
  <c r="N3800" i="1"/>
  <c r="R3718" i="1"/>
  <c r="O3718" i="1"/>
  <c r="V3718" i="1"/>
  <c r="U3718" i="1"/>
  <c r="R3719" i="1"/>
  <c r="O3719" i="1"/>
  <c r="V3719" i="1"/>
  <c r="U3719" i="1"/>
  <c r="R3720" i="1"/>
  <c r="O3720" i="1"/>
  <c r="V3720" i="1"/>
  <c r="U3720" i="1"/>
  <c r="R3721" i="1"/>
  <c r="O3721" i="1"/>
  <c r="V3721" i="1"/>
  <c r="U3721" i="1"/>
  <c r="R3722" i="1"/>
  <c r="O3722" i="1"/>
  <c r="V3722" i="1"/>
  <c r="U3722" i="1"/>
  <c r="R3723" i="1"/>
  <c r="O3723" i="1"/>
  <c r="V3723" i="1"/>
  <c r="U3723" i="1"/>
  <c r="R3724" i="1"/>
  <c r="O3724" i="1"/>
  <c r="V3724" i="1"/>
  <c r="U3724" i="1"/>
  <c r="R3725" i="1"/>
  <c r="O3725" i="1"/>
  <c r="V3725" i="1"/>
  <c r="U3725" i="1"/>
  <c r="R3726" i="1"/>
  <c r="O3726" i="1"/>
  <c r="V3726" i="1"/>
  <c r="U3726" i="1"/>
  <c r="R3727" i="1"/>
  <c r="O3727" i="1"/>
  <c r="V3727" i="1"/>
  <c r="U3727" i="1"/>
  <c r="R3728" i="1"/>
  <c r="O3728" i="1"/>
  <c r="V3728" i="1"/>
  <c r="U3728" i="1"/>
  <c r="R3729" i="1"/>
  <c r="O3729" i="1"/>
  <c r="V3729" i="1"/>
  <c r="U3729" i="1"/>
  <c r="R3730" i="1"/>
  <c r="O3730" i="1"/>
  <c r="R3733" i="1"/>
  <c r="S3733" i="1" s="1"/>
  <c r="O3733" i="1"/>
  <c r="M3734" i="1"/>
  <c r="N3734" i="1"/>
  <c r="L3734" i="1"/>
  <c r="U3735" i="1"/>
  <c r="V3735" i="1"/>
  <c r="U3801" i="1"/>
  <c r="V3801" i="1"/>
  <c r="M3731" i="1"/>
  <c r="N3731" i="1"/>
  <c r="L3731" i="1"/>
  <c r="S3731" i="1"/>
  <c r="U3732" i="1"/>
  <c r="V3732" i="1"/>
  <c r="R3739" i="1"/>
  <c r="O3739" i="1"/>
  <c r="R3743" i="1"/>
  <c r="O3743" i="1"/>
  <c r="R3747" i="1"/>
  <c r="O3747" i="1"/>
  <c r="R3751" i="1"/>
  <c r="O3751" i="1"/>
  <c r="R3755" i="1"/>
  <c r="O3755" i="1"/>
  <c r="R3759" i="1"/>
  <c r="O3759" i="1"/>
  <c r="U3762" i="1"/>
  <c r="V3762" i="1"/>
  <c r="U3763" i="1"/>
  <c r="V3763" i="1"/>
  <c r="U3764" i="1"/>
  <c r="V3764" i="1"/>
  <c r="U3765" i="1"/>
  <c r="V3765" i="1"/>
  <c r="U3766" i="1"/>
  <c r="V3766" i="1"/>
  <c r="U3767" i="1"/>
  <c r="V3767" i="1"/>
  <c r="U3768" i="1"/>
  <c r="V3768" i="1"/>
  <c r="U3769" i="1"/>
  <c r="V3769" i="1"/>
  <c r="U3770" i="1"/>
  <c r="V3770" i="1"/>
  <c r="U3771" i="1"/>
  <c r="V3771" i="1"/>
  <c r="U3772" i="1"/>
  <c r="V3772" i="1"/>
  <c r="U3773" i="1"/>
  <c r="V3773" i="1"/>
  <c r="U3774" i="1"/>
  <c r="V3774" i="1"/>
  <c r="U3775" i="1"/>
  <c r="V3775" i="1"/>
  <c r="U3776" i="1"/>
  <c r="V3776" i="1"/>
  <c r="U3777" i="1"/>
  <c r="V3777" i="1"/>
  <c r="U3778" i="1"/>
  <c r="V3778" i="1"/>
  <c r="U3779" i="1"/>
  <c r="V3779" i="1"/>
  <c r="U3780" i="1"/>
  <c r="V3780" i="1"/>
  <c r="U3781" i="1"/>
  <c r="V3781" i="1"/>
  <c r="U3782" i="1"/>
  <c r="V3782" i="1"/>
  <c r="U3783" i="1"/>
  <c r="V3783" i="1"/>
  <c r="U3784" i="1"/>
  <c r="V3784" i="1"/>
  <c r="U3785" i="1"/>
  <c r="V3785" i="1"/>
  <c r="U3786" i="1"/>
  <c r="V3786" i="1"/>
  <c r="U3787" i="1"/>
  <c r="V3787" i="1"/>
  <c r="R3790" i="1"/>
  <c r="S3790" i="1" s="1"/>
  <c r="T3790" i="1" s="1"/>
  <c r="O3790" i="1"/>
  <c r="P3790" i="1" s="1"/>
  <c r="Q3790" i="1" s="1"/>
  <c r="M3791" i="1"/>
  <c r="L3791" i="1"/>
  <c r="N3791" i="1"/>
  <c r="U3791" i="1"/>
  <c r="V3791" i="1"/>
  <c r="R3794" i="1"/>
  <c r="S3794" i="1" s="1"/>
  <c r="T3794" i="1" s="1"/>
  <c r="O3794" i="1"/>
  <c r="P3794" i="1" s="1"/>
  <c r="Q3794" i="1" s="1"/>
  <c r="M3795" i="1"/>
  <c r="L3795" i="1"/>
  <c r="N3795" i="1"/>
  <c r="U3795" i="1"/>
  <c r="V3795" i="1"/>
  <c r="R3798" i="1"/>
  <c r="S3798" i="1" s="1"/>
  <c r="T3798" i="1" s="1"/>
  <c r="O3798" i="1"/>
  <c r="P3798" i="1" s="1"/>
  <c r="Q3798" i="1" s="1"/>
  <c r="R3799" i="1"/>
  <c r="S3799" i="1" s="1"/>
  <c r="T3799" i="1" s="1"/>
  <c r="O3799" i="1"/>
  <c r="R3800" i="1"/>
  <c r="S3800" i="1" s="1"/>
  <c r="T3800" i="1" s="1"/>
  <c r="O3800" i="1"/>
  <c r="R3735" i="1"/>
  <c r="O3735" i="1"/>
  <c r="M3736" i="1"/>
  <c r="N3736" i="1"/>
  <c r="L3736" i="1"/>
  <c r="U3802" i="1"/>
  <c r="V3802" i="1"/>
  <c r="R3732" i="1"/>
  <c r="S3732" i="1" s="1"/>
  <c r="T3732" i="1" s="1"/>
  <c r="O3732" i="1"/>
  <c r="P3732" i="1" s="1"/>
  <c r="Q3732" i="1" s="1"/>
  <c r="M3733" i="1"/>
  <c r="L3733" i="1"/>
  <c r="P3733" i="1"/>
  <c r="N3733" i="1"/>
  <c r="R3740" i="1"/>
  <c r="O3740" i="1"/>
  <c r="R3744" i="1"/>
  <c r="O3744" i="1"/>
  <c r="R3748" i="1"/>
  <c r="O3748" i="1"/>
  <c r="R3752" i="1"/>
  <c r="O3752" i="1"/>
  <c r="M3762" i="1"/>
  <c r="P3762" i="1"/>
  <c r="Q3762" i="1" s="1"/>
  <c r="N3762" i="1"/>
  <c r="L3762" i="1"/>
  <c r="S3762" i="1"/>
  <c r="T3762" i="1" s="1"/>
  <c r="M3763" i="1"/>
  <c r="P3763" i="1"/>
  <c r="Q3763" i="1" s="1"/>
  <c r="N3763" i="1"/>
  <c r="L3763" i="1"/>
  <c r="S3763" i="1"/>
  <c r="T3763" i="1" s="1"/>
  <c r="M3764" i="1"/>
  <c r="N3764" i="1"/>
  <c r="L3764" i="1"/>
  <c r="S3764" i="1"/>
  <c r="T3764" i="1" s="1"/>
  <c r="M3765" i="1"/>
  <c r="N3765" i="1"/>
  <c r="L3765" i="1"/>
  <c r="S3765" i="1"/>
  <c r="T3765" i="1" s="1"/>
  <c r="M3766" i="1"/>
  <c r="P3766" i="1"/>
  <c r="Q3766" i="1" s="1"/>
  <c r="N3766" i="1"/>
  <c r="L3766" i="1"/>
  <c r="S3766" i="1"/>
  <c r="T3766" i="1" s="1"/>
  <c r="M3767" i="1"/>
  <c r="P3767" i="1"/>
  <c r="Q3767" i="1" s="1"/>
  <c r="N3767" i="1"/>
  <c r="L3767" i="1"/>
  <c r="S3767" i="1"/>
  <c r="T3767" i="1" s="1"/>
  <c r="M3768" i="1"/>
  <c r="N3768" i="1"/>
  <c r="L3768" i="1"/>
  <c r="S3768" i="1"/>
  <c r="T3768" i="1" s="1"/>
  <c r="M3769" i="1"/>
  <c r="P3769" i="1"/>
  <c r="Q3769" i="1" s="1"/>
  <c r="N3769" i="1"/>
  <c r="L3769" i="1"/>
  <c r="M3770" i="1"/>
  <c r="P3770" i="1"/>
  <c r="Q3770" i="1" s="1"/>
  <c r="N3770" i="1"/>
  <c r="L3770" i="1"/>
  <c r="S3770" i="1"/>
  <c r="T3770" i="1" s="1"/>
  <c r="M3771" i="1"/>
  <c r="P3771" i="1"/>
  <c r="Q3771" i="1" s="1"/>
  <c r="N3771" i="1"/>
  <c r="L3771" i="1"/>
  <c r="S3771" i="1"/>
  <c r="T3771" i="1" s="1"/>
  <c r="M3772" i="1"/>
  <c r="N3772" i="1"/>
  <c r="L3772" i="1"/>
  <c r="S3772" i="1"/>
  <c r="T3772" i="1" s="1"/>
  <c r="M3773" i="1"/>
  <c r="N3773" i="1"/>
  <c r="L3773" i="1"/>
  <c r="S3773" i="1"/>
  <c r="T3773" i="1" s="1"/>
  <c r="M3774" i="1"/>
  <c r="P3774" i="1"/>
  <c r="Q3774" i="1" s="1"/>
  <c r="N3774" i="1"/>
  <c r="L3774" i="1"/>
  <c r="S3774" i="1"/>
  <c r="T3774" i="1" s="1"/>
  <c r="M3775" i="1"/>
  <c r="P3775" i="1"/>
  <c r="Q3775" i="1" s="1"/>
  <c r="N3775" i="1"/>
  <c r="L3775" i="1"/>
  <c r="S3775" i="1"/>
  <c r="T3775" i="1" s="1"/>
  <c r="M3776" i="1"/>
  <c r="N3776" i="1"/>
  <c r="L3776" i="1"/>
  <c r="S3776" i="1"/>
  <c r="T3776" i="1" s="1"/>
  <c r="M3777" i="1"/>
  <c r="P3777" i="1"/>
  <c r="Q3777" i="1" s="1"/>
  <c r="N3777" i="1"/>
  <c r="L3777" i="1"/>
  <c r="M3778" i="1"/>
  <c r="P3778" i="1"/>
  <c r="Q3778" i="1" s="1"/>
  <c r="N3778" i="1"/>
  <c r="L3778" i="1"/>
  <c r="S3778" i="1"/>
  <c r="T3778" i="1" s="1"/>
  <c r="M3779" i="1"/>
  <c r="P3779" i="1"/>
  <c r="Q3779" i="1" s="1"/>
  <c r="N3779" i="1"/>
  <c r="L3779" i="1"/>
  <c r="S3779" i="1"/>
  <c r="T3779" i="1" s="1"/>
  <c r="M3780" i="1"/>
  <c r="N3780" i="1"/>
  <c r="L3780" i="1"/>
  <c r="S3780" i="1"/>
  <c r="T3780" i="1" s="1"/>
  <c r="M3781" i="1"/>
  <c r="N3781" i="1"/>
  <c r="L3781" i="1"/>
  <c r="S3781" i="1"/>
  <c r="T3781" i="1" s="1"/>
  <c r="M3782" i="1"/>
  <c r="P3782" i="1"/>
  <c r="Q3782" i="1" s="1"/>
  <c r="N3782" i="1"/>
  <c r="L3782" i="1"/>
  <c r="S3782" i="1"/>
  <c r="T3782" i="1" s="1"/>
  <c r="M3783" i="1"/>
  <c r="P3783" i="1"/>
  <c r="Q3783" i="1" s="1"/>
  <c r="N3783" i="1"/>
  <c r="L3783" i="1"/>
  <c r="S3783" i="1"/>
  <c r="T3783" i="1" s="1"/>
  <c r="M3784" i="1"/>
  <c r="N3784" i="1"/>
  <c r="L3784" i="1"/>
  <c r="S3784" i="1"/>
  <c r="T3784" i="1" s="1"/>
  <c r="M3785" i="1"/>
  <c r="P3785" i="1"/>
  <c r="Q3785" i="1" s="1"/>
  <c r="N3785" i="1"/>
  <c r="L3785" i="1"/>
  <c r="M3786" i="1"/>
  <c r="P3786" i="1"/>
  <c r="Q3786" i="1" s="1"/>
  <c r="N3786" i="1"/>
  <c r="L3786" i="1"/>
  <c r="S3786" i="1"/>
  <c r="T3786" i="1" s="1"/>
  <c r="M3787" i="1"/>
  <c r="P3787" i="1"/>
  <c r="Q3787" i="1" s="1"/>
  <c r="N3787" i="1"/>
  <c r="L3787" i="1"/>
  <c r="S3787" i="1"/>
  <c r="T3787" i="1" s="1"/>
  <c r="M3788" i="1"/>
  <c r="L3788" i="1"/>
  <c r="N3788" i="1"/>
  <c r="P3788" i="1"/>
  <c r="Q3788" i="1" s="1"/>
  <c r="U3788" i="1"/>
  <c r="V3788" i="1"/>
  <c r="R3791" i="1"/>
  <c r="S3791" i="1" s="1"/>
  <c r="T3791" i="1" s="1"/>
  <c r="O3791" i="1"/>
  <c r="P3791" i="1" s="1"/>
  <c r="Q3791" i="1" s="1"/>
  <c r="M3792" i="1"/>
  <c r="L3792" i="1"/>
  <c r="N3792" i="1"/>
  <c r="S3792" i="1"/>
  <c r="T3792" i="1" s="1"/>
  <c r="U3792" i="1"/>
  <c r="V3792" i="1"/>
  <c r="R3795" i="1"/>
  <c r="S3795" i="1" s="1"/>
  <c r="T3795" i="1" s="1"/>
  <c r="O3795" i="1"/>
  <c r="P3795" i="1" s="1"/>
  <c r="Q3795" i="1" s="1"/>
  <c r="M3796" i="1"/>
  <c r="L3796" i="1"/>
  <c r="N3796" i="1"/>
  <c r="U3796" i="1"/>
  <c r="V3796" i="1"/>
  <c r="U3800" i="1"/>
  <c r="V3800" i="1"/>
  <c r="U3731" i="1"/>
  <c r="V3731" i="1"/>
  <c r="R3737" i="1"/>
  <c r="O3737" i="1"/>
  <c r="P3737" i="1" s="1"/>
  <c r="Q3737" i="1" s="1"/>
  <c r="M3735" i="1"/>
  <c r="S3735" i="1"/>
  <c r="T3735" i="1" s="1"/>
  <c r="P3735" i="1"/>
  <c r="Q3735" i="1" s="1"/>
  <c r="N3735" i="1"/>
  <c r="L3735" i="1"/>
  <c r="R3788" i="1"/>
  <c r="S3788" i="1" s="1"/>
  <c r="T3788" i="1" s="1"/>
  <c r="O3788" i="1"/>
  <c r="M3789" i="1"/>
  <c r="L3789" i="1"/>
  <c r="N3789" i="1"/>
  <c r="S3789" i="1"/>
  <c r="T3789" i="1" s="1"/>
  <c r="U3789" i="1"/>
  <c r="V3789" i="1"/>
  <c r="R3792" i="1"/>
  <c r="O3792" i="1"/>
  <c r="P3792" i="1" s="1"/>
  <c r="Q3792" i="1" s="1"/>
  <c r="M3793" i="1"/>
  <c r="L3793" i="1"/>
  <c r="N3793" i="1"/>
  <c r="P3793" i="1"/>
  <c r="Q3793" i="1" s="1"/>
  <c r="U3793" i="1"/>
  <c r="V3793" i="1"/>
  <c r="R3796" i="1"/>
  <c r="S3796" i="1" s="1"/>
  <c r="T3796" i="1" s="1"/>
  <c r="O3796" i="1"/>
  <c r="P3796" i="1" s="1"/>
  <c r="Q3796" i="1" s="1"/>
  <c r="M3797" i="1"/>
  <c r="L3797" i="1"/>
  <c r="N3797" i="1"/>
  <c r="S3797" i="1"/>
  <c r="T3797" i="1" s="1"/>
  <c r="U3797" i="1"/>
  <c r="V3797" i="1"/>
  <c r="U3798" i="1"/>
  <c r="V3798" i="1"/>
  <c r="U3799" i="1"/>
  <c r="V3799" i="1"/>
  <c r="M3801" i="1"/>
  <c r="L3801" i="1"/>
  <c r="S3801" i="1"/>
  <c r="T3801" i="1" s="1"/>
  <c r="P3801" i="1"/>
  <c r="Q3801" i="1" s="1"/>
  <c r="N3801" i="1"/>
  <c r="O3805" i="1"/>
  <c r="P3805" i="1" s="1"/>
  <c r="R3805" i="1"/>
  <c r="S3805" i="1" s="1"/>
  <c r="M3806" i="1"/>
  <c r="N3806" i="1"/>
  <c r="L3806" i="1"/>
  <c r="U3815" i="1"/>
  <c r="V3815" i="1"/>
  <c r="O3819" i="1"/>
  <c r="R3819" i="1"/>
  <c r="U3823" i="1"/>
  <c r="V3823" i="1"/>
  <c r="O3827" i="1"/>
  <c r="R3827" i="1"/>
  <c r="U3831" i="1"/>
  <c r="V3831" i="1"/>
  <c r="O3835" i="1"/>
  <c r="R3835" i="1"/>
  <c r="U3839" i="1"/>
  <c r="V3839" i="1"/>
  <c r="R3860" i="1"/>
  <c r="O3860" i="1"/>
  <c r="V3860" i="1"/>
  <c r="U3860" i="1"/>
  <c r="R3802" i="1"/>
  <c r="O3802" i="1"/>
  <c r="M3803" i="1"/>
  <c r="N3803" i="1"/>
  <c r="L3803" i="1"/>
  <c r="U3804" i="1"/>
  <c r="V3804" i="1"/>
  <c r="R3810" i="1"/>
  <c r="O3810" i="1"/>
  <c r="M3811" i="1"/>
  <c r="N3811" i="1"/>
  <c r="L3811" i="1"/>
  <c r="O3814" i="1"/>
  <c r="R3814" i="1"/>
  <c r="U3818" i="1"/>
  <c r="V3818" i="1"/>
  <c r="O3822" i="1"/>
  <c r="R3822" i="1"/>
  <c r="U3826" i="1"/>
  <c r="V3826" i="1"/>
  <c r="O3830" i="1"/>
  <c r="R3830" i="1"/>
  <c r="U3834" i="1"/>
  <c r="V3834" i="1"/>
  <c r="O3838" i="1"/>
  <c r="R3838" i="1"/>
  <c r="U3842" i="1"/>
  <c r="V3842" i="1"/>
  <c r="V3843" i="1"/>
  <c r="U3843" i="1"/>
  <c r="V3844" i="1"/>
  <c r="U3844" i="1"/>
  <c r="V3845" i="1"/>
  <c r="U3845" i="1"/>
  <c r="V3846" i="1"/>
  <c r="U3846" i="1"/>
  <c r="V3847" i="1"/>
  <c r="U3847" i="1"/>
  <c r="V3848" i="1"/>
  <c r="U3848" i="1"/>
  <c r="V3849" i="1"/>
  <c r="U3849" i="1"/>
  <c r="V3850" i="1"/>
  <c r="U3850" i="1"/>
  <c r="V3851" i="1"/>
  <c r="U3851" i="1"/>
  <c r="V3852" i="1"/>
  <c r="U3852" i="1"/>
  <c r="V3853" i="1"/>
  <c r="U3853" i="1"/>
  <c r="V3854" i="1"/>
  <c r="U3854" i="1"/>
  <c r="V3855" i="1"/>
  <c r="U3855" i="1"/>
  <c r="V3856" i="1"/>
  <c r="U3856" i="1"/>
  <c r="V3857" i="1"/>
  <c r="U3857" i="1"/>
  <c r="R3865" i="1"/>
  <c r="O3865" i="1"/>
  <c r="V3866" i="1"/>
  <c r="U3866" i="1"/>
  <c r="R3869" i="1"/>
  <c r="O3869" i="1"/>
  <c r="M3808" i="1"/>
  <c r="N3808" i="1"/>
  <c r="L3808" i="1"/>
  <c r="U3809" i="1"/>
  <c r="V3809" i="1"/>
  <c r="U3813" i="1"/>
  <c r="V3813" i="1"/>
  <c r="R3817" i="1"/>
  <c r="O3817" i="1"/>
  <c r="U3821" i="1"/>
  <c r="V3821" i="1"/>
  <c r="R3825" i="1"/>
  <c r="O3825" i="1"/>
  <c r="U3829" i="1"/>
  <c r="V3829" i="1"/>
  <c r="R3833" i="1"/>
  <c r="O3833" i="1"/>
  <c r="U3837" i="1"/>
  <c r="V3837" i="1"/>
  <c r="R3841" i="1"/>
  <c r="O3841" i="1"/>
  <c r="O3862" i="1"/>
  <c r="R3862" i="1"/>
  <c r="V3862" i="1"/>
  <c r="U3862" i="1"/>
  <c r="M3805" i="1"/>
  <c r="N3805" i="1"/>
  <c r="L3805" i="1"/>
  <c r="R3812" i="1"/>
  <c r="O3812" i="1"/>
  <c r="U3816" i="1"/>
  <c r="V3816" i="1"/>
  <c r="R3820" i="1"/>
  <c r="O3820" i="1"/>
  <c r="U3824" i="1"/>
  <c r="V3824" i="1"/>
  <c r="R3828" i="1"/>
  <c r="O3828" i="1"/>
  <c r="U3832" i="1"/>
  <c r="V3832" i="1"/>
  <c r="R3836" i="1"/>
  <c r="O3836" i="1"/>
  <c r="U3840" i="1"/>
  <c r="V3840" i="1"/>
  <c r="O3859" i="1"/>
  <c r="R3859" i="1"/>
  <c r="V3859" i="1"/>
  <c r="U3859" i="1"/>
  <c r="O3866" i="1"/>
  <c r="R3866" i="1"/>
  <c r="V3867" i="1"/>
  <c r="U3867" i="1"/>
  <c r="R3809" i="1"/>
  <c r="O3809" i="1"/>
  <c r="M3810" i="1"/>
  <c r="N3810" i="1"/>
  <c r="L3810" i="1"/>
  <c r="S3810" i="1"/>
  <c r="T3810" i="1" s="1"/>
  <c r="P3810" i="1"/>
  <c r="Q3810" i="1" s="1"/>
  <c r="R3815" i="1"/>
  <c r="O3815" i="1"/>
  <c r="U3819" i="1"/>
  <c r="V3819" i="1"/>
  <c r="R3823" i="1"/>
  <c r="O3823" i="1"/>
  <c r="U3827" i="1"/>
  <c r="V3827" i="1"/>
  <c r="R3831" i="1"/>
  <c r="O3831" i="1"/>
  <c r="U3835" i="1"/>
  <c r="V3835" i="1"/>
  <c r="R3839" i="1"/>
  <c r="O3839" i="1"/>
  <c r="R3864" i="1"/>
  <c r="O3864" i="1"/>
  <c r="V3864" i="1"/>
  <c r="U3864" i="1"/>
  <c r="R3806" i="1"/>
  <c r="S3806" i="1" s="1"/>
  <c r="O3806" i="1"/>
  <c r="P3806" i="1" s="1"/>
  <c r="M3807" i="1"/>
  <c r="L3807" i="1"/>
  <c r="N3807" i="1"/>
  <c r="U3808" i="1"/>
  <c r="V3808" i="1"/>
  <c r="U3814" i="1"/>
  <c r="V3814" i="1"/>
  <c r="R3818" i="1"/>
  <c r="O3818" i="1"/>
  <c r="U3822" i="1"/>
  <c r="V3822" i="1"/>
  <c r="R3826" i="1"/>
  <c r="O3826" i="1"/>
  <c r="U3830" i="1"/>
  <c r="V3830" i="1"/>
  <c r="R3834" i="1"/>
  <c r="O3834" i="1"/>
  <c r="U3838" i="1"/>
  <c r="V3838" i="1"/>
  <c r="R3842" i="1"/>
  <c r="O3842" i="1"/>
  <c r="R3861" i="1"/>
  <c r="O3861" i="1"/>
  <c r="V3861" i="1"/>
  <c r="U3861" i="1"/>
  <c r="R3867" i="1"/>
  <c r="O3867" i="1"/>
  <c r="V3868" i="1"/>
  <c r="U3868" i="1"/>
  <c r="M3804" i="1"/>
  <c r="N3804" i="1"/>
  <c r="L3804" i="1"/>
  <c r="U3805" i="1"/>
  <c r="V3805" i="1"/>
  <c r="R3813" i="1"/>
  <c r="O3813" i="1"/>
  <c r="U3817" i="1"/>
  <c r="V3817" i="1"/>
  <c r="R3821" i="1"/>
  <c r="O3821" i="1"/>
  <c r="U3825" i="1"/>
  <c r="V3825" i="1"/>
  <c r="R3829" i="1"/>
  <c r="O3829" i="1"/>
  <c r="U3833" i="1"/>
  <c r="V3833" i="1"/>
  <c r="R3837" i="1"/>
  <c r="O3837" i="1"/>
  <c r="U3841" i="1"/>
  <c r="V3841" i="1"/>
  <c r="R3858" i="1"/>
  <c r="O3858" i="1"/>
  <c r="V3858" i="1"/>
  <c r="U3858" i="1"/>
  <c r="M3809" i="1"/>
  <c r="S3809" i="1"/>
  <c r="T3809" i="1" s="1"/>
  <c r="P3809" i="1"/>
  <c r="Q3809" i="1" s="1"/>
  <c r="N3809" i="1"/>
  <c r="L3809" i="1"/>
  <c r="U3812" i="1"/>
  <c r="V3812" i="1"/>
  <c r="R3816" i="1"/>
  <c r="O3816" i="1"/>
  <c r="U3820" i="1"/>
  <c r="V3820" i="1"/>
  <c r="R3824" i="1"/>
  <c r="O3824" i="1"/>
  <c r="U3828" i="1"/>
  <c r="V3828" i="1"/>
  <c r="R3832" i="1"/>
  <c r="O3832" i="1"/>
  <c r="U3836" i="1"/>
  <c r="V3836" i="1"/>
  <c r="R3840" i="1"/>
  <c r="O3840" i="1"/>
  <c r="R3843" i="1"/>
  <c r="O3843" i="1"/>
  <c r="R3844" i="1"/>
  <c r="O3844" i="1"/>
  <c r="R3845" i="1"/>
  <c r="O3845" i="1"/>
  <c r="R3846" i="1"/>
  <c r="O3846" i="1"/>
  <c r="R3847" i="1"/>
  <c r="O3847" i="1"/>
  <c r="R3848" i="1"/>
  <c r="O3848" i="1"/>
  <c r="R3849" i="1"/>
  <c r="O3849" i="1"/>
  <c r="R3850" i="1"/>
  <c r="O3850" i="1"/>
  <c r="R3851" i="1"/>
  <c r="O3851" i="1"/>
  <c r="R3852" i="1"/>
  <c r="O3852" i="1"/>
  <c r="R3853" i="1"/>
  <c r="O3853" i="1"/>
  <c r="R3854" i="1"/>
  <c r="O3854" i="1"/>
  <c r="R3855" i="1"/>
  <c r="O3855" i="1"/>
  <c r="R3856" i="1"/>
  <c r="O3856" i="1"/>
  <c r="R3857" i="1"/>
  <c r="O3857" i="1"/>
  <c r="R3863" i="1"/>
  <c r="O3863" i="1"/>
  <c r="V3863" i="1"/>
  <c r="U3863" i="1"/>
  <c r="V3865" i="1"/>
  <c r="U3865" i="1"/>
  <c r="R3868" i="1"/>
  <c r="O3868" i="1"/>
  <c r="M3888" i="1"/>
  <c r="L3888" i="1"/>
  <c r="N3888" i="1"/>
  <c r="M3896" i="1"/>
  <c r="L3896" i="1"/>
  <c r="N3896" i="1"/>
  <c r="N3911" i="1"/>
  <c r="M3911" i="1"/>
  <c r="L3911" i="1"/>
  <c r="M3910" i="1"/>
  <c r="L3910" i="1"/>
  <c r="N3910" i="1"/>
  <c r="L3917" i="1"/>
  <c r="N3917" i="1"/>
  <c r="M3917" i="1"/>
  <c r="O3920" i="1"/>
  <c r="R3920" i="1"/>
  <c r="O3936" i="1"/>
  <c r="P3936" i="1" s="1"/>
  <c r="Q3936" i="1" s="1"/>
  <c r="R3936" i="1"/>
  <c r="R3918" i="1"/>
  <c r="S3918" i="1" s="1"/>
  <c r="T3918" i="1" s="1"/>
  <c r="O3918" i="1"/>
  <c r="S3921" i="1"/>
  <c r="T3921" i="1" s="1"/>
  <c r="M3921" i="1"/>
  <c r="L3921" i="1"/>
  <c r="N3921" i="1"/>
  <c r="R3922" i="1"/>
  <c r="S3922" i="1" s="1"/>
  <c r="T3922" i="1" s="1"/>
  <c r="O3922" i="1"/>
  <c r="P3922" i="1" s="1"/>
  <c r="Q3922" i="1" s="1"/>
  <c r="V3925" i="1"/>
  <c r="U3925" i="1"/>
  <c r="M3929" i="1"/>
  <c r="L3929" i="1"/>
  <c r="N3929" i="1"/>
  <c r="R3930" i="1"/>
  <c r="S3930" i="1" s="1"/>
  <c r="T3930" i="1" s="1"/>
  <c r="O3930" i="1"/>
  <c r="V3933" i="1"/>
  <c r="U3933" i="1"/>
  <c r="U3917" i="1"/>
  <c r="V3917" i="1"/>
  <c r="V3869" i="1"/>
  <c r="U3869" i="1"/>
  <c r="O3870" i="1"/>
  <c r="R3870" i="1"/>
  <c r="V3870" i="1"/>
  <c r="U3870" i="1"/>
  <c r="O3871" i="1"/>
  <c r="R3871" i="1"/>
  <c r="V3871" i="1"/>
  <c r="U3871" i="1"/>
  <c r="O3872" i="1"/>
  <c r="R3872" i="1"/>
  <c r="V3872" i="1"/>
  <c r="U3872" i="1"/>
  <c r="O3873" i="1"/>
  <c r="R3873" i="1"/>
  <c r="V3873" i="1"/>
  <c r="U3873" i="1"/>
  <c r="O3874" i="1"/>
  <c r="R3874" i="1"/>
  <c r="V3874" i="1"/>
  <c r="U3874" i="1"/>
  <c r="O3875" i="1"/>
  <c r="R3875" i="1"/>
  <c r="V3875" i="1"/>
  <c r="U3875" i="1"/>
  <c r="O3876" i="1"/>
  <c r="R3876" i="1"/>
  <c r="V3876" i="1"/>
  <c r="U3876" i="1"/>
  <c r="O3877" i="1"/>
  <c r="R3877" i="1"/>
  <c r="V3877" i="1"/>
  <c r="U3877" i="1"/>
  <c r="O3878" i="1"/>
  <c r="R3878" i="1"/>
  <c r="V3878" i="1"/>
  <c r="U3878" i="1"/>
  <c r="O3879" i="1"/>
  <c r="R3879" i="1"/>
  <c r="V3879" i="1"/>
  <c r="U3879" i="1"/>
  <c r="O3880" i="1"/>
  <c r="R3880" i="1"/>
  <c r="V3880" i="1"/>
  <c r="U3880" i="1"/>
  <c r="O3881" i="1"/>
  <c r="R3881" i="1"/>
  <c r="V3881" i="1"/>
  <c r="U3881" i="1"/>
  <c r="O3882" i="1"/>
  <c r="R3882" i="1"/>
  <c r="V3882" i="1"/>
  <c r="U3882" i="1"/>
  <c r="O3883" i="1"/>
  <c r="R3883" i="1"/>
  <c r="V3883" i="1"/>
  <c r="U3883" i="1"/>
  <c r="O3884" i="1"/>
  <c r="R3884" i="1"/>
  <c r="V3884" i="1"/>
  <c r="U3884" i="1"/>
  <c r="O3885" i="1"/>
  <c r="R3885" i="1"/>
  <c r="V3885" i="1"/>
  <c r="U3885" i="1"/>
  <c r="O3886" i="1"/>
  <c r="R3886" i="1"/>
  <c r="V3886" i="1"/>
  <c r="U3886" i="1"/>
  <c r="N3889" i="1"/>
  <c r="M3889" i="1"/>
  <c r="L3889" i="1"/>
  <c r="N3897" i="1"/>
  <c r="M3897" i="1"/>
  <c r="L3897" i="1"/>
  <c r="N3907" i="1"/>
  <c r="M3907" i="1"/>
  <c r="L3907" i="1"/>
  <c r="L3915" i="1"/>
  <c r="N3915" i="1"/>
  <c r="M3915" i="1"/>
  <c r="R3916" i="1"/>
  <c r="S3916" i="1" s="1"/>
  <c r="T3916" i="1" s="1"/>
  <c r="O3916" i="1"/>
  <c r="N3894" i="1"/>
  <c r="M3894" i="1"/>
  <c r="L3894" i="1"/>
  <c r="N3902" i="1"/>
  <c r="M3902" i="1"/>
  <c r="L3902" i="1"/>
  <c r="N3906" i="1"/>
  <c r="M3906" i="1"/>
  <c r="L3906" i="1"/>
  <c r="N3914" i="1"/>
  <c r="M3914" i="1"/>
  <c r="L3914" i="1"/>
  <c r="V3919" i="1"/>
  <c r="U3919" i="1"/>
  <c r="N3891" i="1"/>
  <c r="M3891" i="1"/>
  <c r="L3891" i="1"/>
  <c r="N3899" i="1"/>
  <c r="M3899" i="1"/>
  <c r="L3899" i="1"/>
  <c r="U3915" i="1"/>
  <c r="V3915" i="1"/>
  <c r="L3919" i="1"/>
  <c r="S3919" i="1"/>
  <c r="T3919" i="1" s="1"/>
  <c r="N3919" i="1"/>
  <c r="M3919" i="1"/>
  <c r="V3921" i="1"/>
  <c r="U3921" i="1"/>
  <c r="M3925" i="1"/>
  <c r="L3925" i="1"/>
  <c r="N3925" i="1"/>
  <c r="R3926" i="1"/>
  <c r="S3926" i="1" s="1"/>
  <c r="T3926" i="1" s="1"/>
  <c r="O3926" i="1"/>
  <c r="V3929" i="1"/>
  <c r="U3929" i="1"/>
  <c r="M3933" i="1"/>
  <c r="L3933" i="1"/>
  <c r="N3933" i="1"/>
  <c r="N3918" i="1"/>
  <c r="M3918" i="1"/>
  <c r="L3918" i="1"/>
  <c r="P3918" i="1"/>
  <c r="Q3918" i="1" s="1"/>
  <c r="V3918" i="1"/>
  <c r="U3918" i="1"/>
  <c r="R3919" i="1"/>
  <c r="O3919" i="1"/>
  <c r="P3919" i="1" s="1"/>
  <c r="Q3919" i="1" s="1"/>
  <c r="L3922" i="1"/>
  <c r="N3922" i="1"/>
  <c r="M3922" i="1"/>
  <c r="U3922" i="1"/>
  <c r="V3922" i="1"/>
  <c r="R3923" i="1"/>
  <c r="O3923" i="1"/>
  <c r="L3926" i="1"/>
  <c r="N3926" i="1"/>
  <c r="P3926" i="1"/>
  <c r="Q3926" i="1" s="1"/>
  <c r="M3926" i="1"/>
  <c r="U3926" i="1"/>
  <c r="V3926" i="1"/>
  <c r="R3927" i="1"/>
  <c r="S3927" i="1" s="1"/>
  <c r="T3927" i="1" s="1"/>
  <c r="O3927" i="1"/>
  <c r="L3930" i="1"/>
  <c r="N3930" i="1"/>
  <c r="P3930" i="1"/>
  <c r="Q3930" i="1" s="1"/>
  <c r="M3930" i="1"/>
  <c r="U3930" i="1"/>
  <c r="V3930" i="1"/>
  <c r="R3931" i="1"/>
  <c r="O3931" i="1"/>
  <c r="U3935" i="1"/>
  <c r="V3935" i="1"/>
  <c r="R3934" i="1"/>
  <c r="O3934" i="1"/>
  <c r="P3934" i="1" s="1"/>
  <c r="Q3934" i="1" s="1"/>
  <c r="O3937" i="1"/>
  <c r="R3937" i="1"/>
  <c r="O3938" i="1"/>
  <c r="R3938" i="1"/>
  <c r="O3939" i="1"/>
  <c r="R3939" i="1"/>
  <c r="S3939" i="1" s="1"/>
  <c r="T3939" i="1" s="1"/>
  <c r="O3940" i="1"/>
  <c r="R3940" i="1"/>
  <c r="S3940" i="1" s="1"/>
  <c r="T3940" i="1" s="1"/>
  <c r="O3941" i="1"/>
  <c r="R3941" i="1"/>
  <c r="O3942" i="1"/>
  <c r="R3942" i="1"/>
  <c r="O3943" i="1"/>
  <c r="R3943" i="1"/>
  <c r="S3943" i="1" s="1"/>
  <c r="T3943" i="1" s="1"/>
  <c r="O3944" i="1"/>
  <c r="R3944" i="1"/>
  <c r="S3944" i="1" s="1"/>
  <c r="T3944" i="1" s="1"/>
  <c r="O3945" i="1"/>
  <c r="R3945" i="1"/>
  <c r="O3946" i="1"/>
  <c r="R3946" i="1"/>
  <c r="O3947" i="1"/>
  <c r="R3947" i="1"/>
  <c r="S3947" i="1" s="1"/>
  <c r="T3947" i="1" s="1"/>
  <c r="O3948" i="1"/>
  <c r="R3948" i="1"/>
  <c r="S3948" i="1" s="1"/>
  <c r="T3948" i="1" s="1"/>
  <c r="M3952" i="1"/>
  <c r="L3952" i="1"/>
  <c r="N3952" i="1"/>
  <c r="U3936" i="1"/>
  <c r="V3936" i="1"/>
  <c r="V3937" i="1"/>
  <c r="U3937" i="1"/>
  <c r="V3938" i="1"/>
  <c r="U3938" i="1"/>
  <c r="V3939" i="1"/>
  <c r="U3939" i="1"/>
  <c r="V3940" i="1"/>
  <c r="U3940" i="1"/>
  <c r="V3941" i="1"/>
  <c r="U3941" i="1"/>
  <c r="V3942" i="1"/>
  <c r="U3942" i="1"/>
  <c r="V3943" i="1"/>
  <c r="U3943" i="1"/>
  <c r="V3944" i="1"/>
  <c r="U3944" i="1"/>
  <c r="V3945" i="1"/>
  <c r="U3945" i="1"/>
  <c r="V3946" i="1"/>
  <c r="U3946" i="1"/>
  <c r="V3947" i="1"/>
  <c r="U3947" i="1"/>
  <c r="L3950" i="1"/>
  <c r="M3950" i="1"/>
  <c r="N3950" i="1"/>
  <c r="N3916" i="1"/>
  <c r="M3916" i="1"/>
  <c r="P3916" i="1"/>
  <c r="Q3916" i="1" s="1"/>
  <c r="L3916" i="1"/>
  <c r="V3916" i="1"/>
  <c r="U3916" i="1"/>
  <c r="O3917" i="1"/>
  <c r="P3917" i="1" s="1"/>
  <c r="Q3917" i="1" s="1"/>
  <c r="R3917" i="1"/>
  <c r="S3917" i="1" s="1"/>
  <c r="T3917" i="1" s="1"/>
  <c r="N3920" i="1"/>
  <c r="M3920" i="1"/>
  <c r="S3920" i="1"/>
  <c r="T3920" i="1" s="1"/>
  <c r="P3920" i="1"/>
  <c r="Q3920" i="1" s="1"/>
  <c r="L3920" i="1"/>
  <c r="V3920" i="1"/>
  <c r="U3920" i="1"/>
  <c r="R3921" i="1"/>
  <c r="O3921" i="1"/>
  <c r="P3921" i="1" s="1"/>
  <c r="Q3921" i="1" s="1"/>
  <c r="P3924" i="1"/>
  <c r="Q3924" i="1" s="1"/>
  <c r="N3924" i="1"/>
  <c r="M3924" i="1"/>
  <c r="S3924" i="1"/>
  <c r="T3924" i="1" s="1"/>
  <c r="L3924" i="1"/>
  <c r="V3924" i="1"/>
  <c r="U3924" i="1"/>
  <c r="R3925" i="1"/>
  <c r="S3925" i="1" s="1"/>
  <c r="T3925" i="1" s="1"/>
  <c r="O3925" i="1"/>
  <c r="P3925" i="1" s="1"/>
  <c r="Q3925" i="1" s="1"/>
  <c r="P3928" i="1"/>
  <c r="Q3928" i="1" s="1"/>
  <c r="N3928" i="1"/>
  <c r="M3928" i="1"/>
  <c r="L3928" i="1"/>
  <c r="V3928" i="1"/>
  <c r="U3928" i="1"/>
  <c r="R3929" i="1"/>
  <c r="S3929" i="1" s="1"/>
  <c r="T3929" i="1" s="1"/>
  <c r="O3929" i="1"/>
  <c r="P3929" i="1" s="1"/>
  <c r="Q3929" i="1" s="1"/>
  <c r="P3932" i="1"/>
  <c r="Q3932" i="1" s="1"/>
  <c r="N3932" i="1"/>
  <c r="M3932" i="1"/>
  <c r="L3932" i="1"/>
  <c r="V3932" i="1"/>
  <c r="U3932" i="1"/>
  <c r="R3933" i="1"/>
  <c r="S3933" i="1" s="1"/>
  <c r="T3933" i="1" s="1"/>
  <c r="O3933" i="1"/>
  <c r="P3933" i="1" s="1"/>
  <c r="Q3933" i="1" s="1"/>
  <c r="R3935" i="1"/>
  <c r="S3935" i="1" s="1"/>
  <c r="T3935" i="1" s="1"/>
  <c r="O3935" i="1"/>
  <c r="P3935" i="1" s="1"/>
  <c r="Q3935" i="1" s="1"/>
  <c r="U3934" i="1"/>
  <c r="V3934" i="1"/>
  <c r="N3923" i="1"/>
  <c r="M3923" i="1"/>
  <c r="L3923" i="1"/>
  <c r="P3923" i="1"/>
  <c r="Q3923" i="1" s="1"/>
  <c r="S3923" i="1"/>
  <c r="T3923" i="1" s="1"/>
  <c r="V3923" i="1"/>
  <c r="U3923" i="1"/>
  <c r="O3924" i="1"/>
  <c r="R3924" i="1"/>
  <c r="N3927" i="1"/>
  <c r="M3927" i="1"/>
  <c r="L3927" i="1"/>
  <c r="P3927" i="1"/>
  <c r="Q3927" i="1" s="1"/>
  <c r="V3927" i="1"/>
  <c r="U3927" i="1"/>
  <c r="O3928" i="1"/>
  <c r="R3928" i="1"/>
  <c r="S3928" i="1" s="1"/>
  <c r="T3928" i="1" s="1"/>
  <c r="N3931" i="1"/>
  <c r="M3931" i="1"/>
  <c r="L3931" i="1"/>
  <c r="P3931" i="1"/>
  <c r="Q3931" i="1" s="1"/>
  <c r="S3931" i="1"/>
  <c r="T3931" i="1" s="1"/>
  <c r="V3931" i="1"/>
  <c r="U3931" i="1"/>
  <c r="O3932" i="1"/>
  <c r="R3932" i="1"/>
  <c r="S3932" i="1" s="1"/>
  <c r="T3932" i="1" s="1"/>
  <c r="N3949" i="1"/>
  <c r="L3949" i="1"/>
  <c r="M3949" i="1"/>
  <c r="M4018" i="1"/>
  <c r="L4018" i="1"/>
  <c r="N4018" i="1"/>
  <c r="M3996" i="1"/>
  <c r="N3996" i="1"/>
  <c r="L3996" i="1"/>
  <c r="M4010" i="1"/>
  <c r="L4010" i="1"/>
  <c r="N4010" i="1"/>
  <c r="L3954" i="1"/>
  <c r="N3954" i="1"/>
  <c r="M3954" i="1"/>
  <c r="L3958" i="1"/>
  <c r="N3958" i="1"/>
  <c r="M3958" i="1"/>
  <c r="L3962" i="1"/>
  <c r="N3962" i="1"/>
  <c r="M3962" i="1"/>
  <c r="M3998" i="1"/>
  <c r="N3998" i="1"/>
  <c r="L3998" i="1"/>
  <c r="M4002" i="1"/>
  <c r="L4002" i="1"/>
  <c r="N4002" i="1"/>
  <c r="M3934" i="1"/>
  <c r="N3934" i="1"/>
  <c r="L3934" i="1"/>
  <c r="S3934" i="1"/>
  <c r="T3934" i="1" s="1"/>
  <c r="M3935" i="1"/>
  <c r="N3935" i="1"/>
  <c r="L3935" i="1"/>
  <c r="M3936" i="1"/>
  <c r="N3936" i="1"/>
  <c r="L3936" i="1"/>
  <c r="S3936" i="1"/>
  <c r="T3936" i="1" s="1"/>
  <c r="N3937" i="1"/>
  <c r="M3937" i="1"/>
  <c r="L3937" i="1"/>
  <c r="S3937" i="1"/>
  <c r="T3937" i="1" s="1"/>
  <c r="P3937" i="1"/>
  <c r="Q3937" i="1" s="1"/>
  <c r="N3938" i="1"/>
  <c r="M3938" i="1"/>
  <c r="L3938" i="1"/>
  <c r="S3938" i="1"/>
  <c r="T3938" i="1" s="1"/>
  <c r="P3938" i="1"/>
  <c r="Q3938" i="1" s="1"/>
  <c r="N3939" i="1"/>
  <c r="M3939" i="1"/>
  <c r="L3939" i="1"/>
  <c r="P3939" i="1"/>
  <c r="Q3939" i="1" s="1"/>
  <c r="N3940" i="1"/>
  <c r="M3940" i="1"/>
  <c r="L3940" i="1"/>
  <c r="P3940" i="1"/>
  <c r="Q3940" i="1" s="1"/>
  <c r="N3941" i="1"/>
  <c r="M3941" i="1"/>
  <c r="L3941" i="1"/>
  <c r="S3941" i="1"/>
  <c r="T3941" i="1" s="1"/>
  <c r="P3941" i="1"/>
  <c r="Q3941" i="1" s="1"/>
  <c r="N3942" i="1"/>
  <c r="M3942" i="1"/>
  <c r="L3942" i="1"/>
  <c r="S3942" i="1"/>
  <c r="T3942" i="1" s="1"/>
  <c r="P3942" i="1"/>
  <c r="Q3942" i="1" s="1"/>
  <c r="N3943" i="1"/>
  <c r="M3943" i="1"/>
  <c r="L3943" i="1"/>
  <c r="P3943" i="1"/>
  <c r="Q3943" i="1" s="1"/>
  <c r="N3944" i="1"/>
  <c r="M3944" i="1"/>
  <c r="L3944" i="1"/>
  <c r="P3944" i="1"/>
  <c r="Q3944" i="1" s="1"/>
  <c r="N3945" i="1"/>
  <c r="M3945" i="1"/>
  <c r="L3945" i="1"/>
  <c r="S3945" i="1"/>
  <c r="T3945" i="1" s="1"/>
  <c r="P3945" i="1"/>
  <c r="Q3945" i="1" s="1"/>
  <c r="N3946" i="1"/>
  <c r="M3946" i="1"/>
  <c r="L3946" i="1"/>
  <c r="S3946" i="1"/>
  <c r="T3946" i="1" s="1"/>
  <c r="P3946" i="1"/>
  <c r="Q3946" i="1" s="1"/>
  <c r="N3947" i="1"/>
  <c r="M3947" i="1"/>
  <c r="L3947" i="1"/>
  <c r="P3947" i="1"/>
  <c r="Q3947" i="1" s="1"/>
  <c r="N3948" i="1"/>
  <c r="M3948" i="1"/>
  <c r="L3948" i="1"/>
  <c r="P3948" i="1"/>
  <c r="Q3948" i="1" s="1"/>
  <c r="N3963" i="1"/>
  <c r="M3963" i="1"/>
  <c r="L3963" i="1"/>
  <c r="N3964" i="1"/>
  <c r="L3964" i="1"/>
  <c r="M3964" i="1"/>
  <c r="N3965" i="1"/>
  <c r="M3965" i="1"/>
  <c r="L3965" i="1"/>
  <c r="N3966" i="1"/>
  <c r="M3966" i="1"/>
  <c r="L3966" i="1"/>
  <c r="N3967" i="1"/>
  <c r="M3967" i="1"/>
  <c r="L3967" i="1"/>
  <c r="N3968" i="1"/>
  <c r="M3968" i="1"/>
  <c r="L3968" i="1"/>
  <c r="N3969" i="1"/>
  <c r="M3969" i="1"/>
  <c r="L3969" i="1"/>
  <c r="N3970" i="1"/>
  <c r="M3970" i="1"/>
  <c r="L3970" i="1"/>
  <c r="N3971" i="1"/>
  <c r="M3971" i="1"/>
  <c r="L3971" i="1"/>
  <c r="N3972" i="1"/>
  <c r="M3972" i="1"/>
  <c r="L3972" i="1"/>
  <c r="N3973" i="1"/>
  <c r="M3973" i="1"/>
  <c r="L3973" i="1"/>
  <c r="N3974" i="1"/>
  <c r="M3974" i="1"/>
  <c r="L3974" i="1"/>
  <c r="N3975" i="1"/>
  <c r="M3975" i="1"/>
  <c r="L3975" i="1"/>
  <c r="N3976" i="1"/>
  <c r="M3976" i="1"/>
  <c r="L3976" i="1"/>
  <c r="N3977" i="1"/>
  <c r="M3977" i="1"/>
  <c r="L3977" i="1"/>
  <c r="N3978" i="1"/>
  <c r="M3978" i="1"/>
  <c r="L3978" i="1"/>
  <c r="N3979" i="1"/>
  <c r="M3979" i="1"/>
  <c r="L3979" i="1"/>
  <c r="N3980" i="1"/>
  <c r="M3980" i="1"/>
  <c r="L3980" i="1"/>
  <c r="N3981" i="1"/>
  <c r="M3981" i="1"/>
  <c r="L3981" i="1"/>
  <c r="N3982" i="1"/>
  <c r="M3982" i="1"/>
  <c r="L3982" i="1"/>
  <c r="N3983" i="1"/>
  <c r="M3983" i="1"/>
  <c r="L3983" i="1"/>
  <c r="N3984" i="1"/>
  <c r="M3984" i="1"/>
  <c r="L3984" i="1"/>
  <c r="N3985" i="1"/>
  <c r="M3985" i="1"/>
  <c r="L3985" i="1"/>
  <c r="N3986" i="1"/>
  <c r="M3986" i="1"/>
  <c r="L3986" i="1"/>
  <c r="N3987" i="1"/>
  <c r="M3987" i="1"/>
  <c r="L3987" i="1"/>
  <c r="N3988" i="1"/>
  <c r="M3988" i="1"/>
  <c r="L3988" i="1"/>
  <c r="N3989" i="1"/>
  <c r="M3989" i="1"/>
  <c r="L3989" i="1"/>
  <c r="N3990" i="1"/>
  <c r="M3990" i="1"/>
  <c r="L3990" i="1"/>
  <c r="N3991" i="1"/>
  <c r="M3991" i="1"/>
  <c r="L3991" i="1"/>
  <c r="L3992" i="1"/>
  <c r="N3992" i="1"/>
  <c r="M3992" i="1"/>
  <c r="M3956" i="1"/>
  <c r="L3956" i="1"/>
  <c r="N3956" i="1"/>
  <c r="M3960" i="1"/>
  <c r="L3960" i="1"/>
  <c r="N3960" i="1"/>
  <c r="V3948" i="1"/>
  <c r="U3948" i="1"/>
  <c r="M4026" i="1"/>
  <c r="L4026" i="1"/>
  <c r="N4026" i="1"/>
  <c r="M4004" i="1"/>
  <c r="N4004" i="1"/>
  <c r="L4004" i="1"/>
  <c r="M4012" i="1"/>
  <c r="N4012" i="1"/>
  <c r="L4012" i="1"/>
  <c r="M4020" i="1"/>
  <c r="N4020" i="1"/>
  <c r="L4020" i="1"/>
  <c r="M4028" i="1"/>
  <c r="N4028" i="1"/>
  <c r="L4028" i="1"/>
  <c r="L4037" i="1"/>
  <c r="N4037" i="1"/>
  <c r="M4037" i="1"/>
  <c r="U4046" i="1"/>
  <c r="V4046" i="1"/>
  <c r="M3993" i="1"/>
  <c r="L3993" i="1"/>
  <c r="N3993" i="1"/>
  <c r="M3994" i="1"/>
  <c r="L3994" i="1"/>
  <c r="N3994" i="1"/>
  <c r="M3995" i="1"/>
  <c r="N3995" i="1"/>
  <c r="L3995" i="1"/>
  <c r="L4001" i="1"/>
  <c r="N4001" i="1"/>
  <c r="M4001" i="1"/>
  <c r="L4009" i="1"/>
  <c r="N4009" i="1"/>
  <c r="M4009" i="1"/>
  <c r="L4017" i="1"/>
  <c r="N4017" i="1"/>
  <c r="M4017" i="1"/>
  <c r="L4025" i="1"/>
  <c r="N4025" i="1"/>
  <c r="M4025" i="1"/>
  <c r="N4038" i="1"/>
  <c r="M4038" i="1"/>
  <c r="L4038" i="1"/>
  <c r="R4052" i="1"/>
  <c r="O4052" i="1"/>
  <c r="O4054" i="1"/>
  <c r="R4054" i="1"/>
  <c r="N4030" i="1"/>
  <c r="L4030" i="1"/>
  <c r="M4030" i="1"/>
  <c r="N4034" i="1"/>
  <c r="L4034" i="1"/>
  <c r="M4034" i="1"/>
  <c r="N4036" i="1"/>
  <c r="L4036" i="1"/>
  <c r="M4036" i="1"/>
  <c r="L4033" i="1"/>
  <c r="N4033" i="1"/>
  <c r="M4033" i="1"/>
  <c r="N4040" i="1"/>
  <c r="M4040" i="1"/>
  <c r="L4040" i="1"/>
  <c r="U3995" i="1"/>
  <c r="V3995" i="1"/>
  <c r="N4032" i="1"/>
  <c r="L4032" i="1"/>
  <c r="M4032" i="1"/>
  <c r="U4047" i="1"/>
  <c r="V4047" i="1"/>
  <c r="O4062" i="1"/>
  <c r="P4062" i="1" s="1"/>
  <c r="R4062" i="1"/>
  <c r="S4062" i="1" s="1"/>
  <c r="N4044" i="1"/>
  <c r="M4044" i="1"/>
  <c r="L4044" i="1"/>
  <c r="N3999" i="1"/>
  <c r="L3999" i="1"/>
  <c r="M3999" i="1"/>
  <c r="N4007" i="1"/>
  <c r="L4007" i="1"/>
  <c r="M4007" i="1"/>
  <c r="N4015" i="1"/>
  <c r="L4015" i="1"/>
  <c r="M4015" i="1"/>
  <c r="N4023" i="1"/>
  <c r="L4023" i="1"/>
  <c r="M4023" i="1"/>
  <c r="L4041" i="1"/>
  <c r="M4041" i="1"/>
  <c r="N4041" i="1"/>
  <c r="O4046" i="1"/>
  <c r="R4046" i="1"/>
  <c r="R4047" i="1"/>
  <c r="O4047" i="1"/>
  <c r="R4048" i="1"/>
  <c r="O4048" i="1"/>
  <c r="U4058" i="1"/>
  <c r="V4058" i="1"/>
  <c r="R4045" i="1"/>
  <c r="O4045" i="1"/>
  <c r="R4051" i="1"/>
  <c r="O4051" i="1"/>
  <c r="O4060" i="1"/>
  <c r="R4060" i="1"/>
  <c r="U4048" i="1"/>
  <c r="V4048" i="1"/>
  <c r="U4049" i="1"/>
  <c r="V4049" i="1"/>
  <c r="U4056" i="1"/>
  <c r="V4056" i="1"/>
  <c r="R4100" i="1"/>
  <c r="O4100" i="1"/>
  <c r="V4145" i="1"/>
  <c r="U4145" i="1"/>
  <c r="U4050" i="1"/>
  <c r="V4050" i="1"/>
  <c r="U4057" i="1"/>
  <c r="V4057" i="1"/>
  <c r="M4098" i="1"/>
  <c r="N4098" i="1"/>
  <c r="L4098" i="1"/>
  <c r="U4054" i="1"/>
  <c r="V4054" i="1"/>
  <c r="R4095" i="1"/>
  <c r="O4095" i="1"/>
  <c r="V4098" i="1"/>
  <c r="U4098" i="1"/>
  <c r="O4125" i="1"/>
  <c r="R4125" i="1"/>
  <c r="R4059" i="1"/>
  <c r="S4059" i="1" s="1"/>
  <c r="T4059" i="1" s="1"/>
  <c r="O4059" i="1"/>
  <c r="M4060" i="1"/>
  <c r="N4060" i="1"/>
  <c r="L4060" i="1"/>
  <c r="S4060" i="1"/>
  <c r="T4060" i="1" s="1"/>
  <c r="P4060" i="1"/>
  <c r="Q4060" i="1" s="1"/>
  <c r="V4126" i="1"/>
  <c r="U4126" i="1"/>
  <c r="N4126" i="1"/>
  <c r="L4126" i="1"/>
  <c r="M4126" i="1"/>
  <c r="N4131" i="1"/>
  <c r="L4131" i="1"/>
  <c r="M4131" i="1"/>
  <c r="M4054" i="1"/>
  <c r="S4054" i="1"/>
  <c r="P4054" i="1"/>
  <c r="N4054" i="1"/>
  <c r="L4054" i="1"/>
  <c r="M4062" i="1"/>
  <c r="N4062" i="1"/>
  <c r="L4062" i="1"/>
  <c r="V4104" i="1"/>
  <c r="U4104" i="1"/>
  <c r="V4105" i="1"/>
  <c r="U4105" i="1"/>
  <c r="R4050" i="1"/>
  <c r="O4050" i="1"/>
  <c r="M4051" i="1"/>
  <c r="N4051" i="1"/>
  <c r="S4051" i="1"/>
  <c r="T4051" i="1" s="1"/>
  <c r="L4051" i="1"/>
  <c r="P4051" i="1"/>
  <c r="Q4051" i="1" s="1"/>
  <c r="O4058" i="1"/>
  <c r="P4058" i="1" s="1"/>
  <c r="Q4058" i="1" s="1"/>
  <c r="R4058" i="1"/>
  <c r="M4059" i="1"/>
  <c r="N4059" i="1"/>
  <c r="P4059" i="1"/>
  <c r="Q4059" i="1" s="1"/>
  <c r="L4059" i="1"/>
  <c r="S4094" i="1"/>
  <c r="T4094" i="1" s="1"/>
  <c r="L4094" i="1"/>
  <c r="M4094" i="1"/>
  <c r="N4094" i="1"/>
  <c r="U4094" i="1"/>
  <c r="V4094" i="1"/>
  <c r="V4106" i="1"/>
  <c r="U4106" i="1"/>
  <c r="O4094" i="1"/>
  <c r="P4094" i="1" s="1"/>
  <c r="Q4094" i="1" s="1"/>
  <c r="R4094" i="1"/>
  <c r="O4102" i="1"/>
  <c r="R4102" i="1"/>
  <c r="M4104" i="1"/>
  <c r="L4104" i="1"/>
  <c r="P4104" i="1"/>
  <c r="N4104" i="1"/>
  <c r="M4105" i="1"/>
  <c r="L4105" i="1"/>
  <c r="N4105" i="1"/>
  <c r="U4062" i="1"/>
  <c r="V4062" i="1"/>
  <c r="R4103" i="1"/>
  <c r="O4103" i="1"/>
  <c r="O4104" i="1"/>
  <c r="R4104" i="1"/>
  <c r="S4104" i="1" s="1"/>
  <c r="M4106" i="1"/>
  <c r="P4106" i="1"/>
  <c r="N4106" i="1"/>
  <c r="L4106" i="1"/>
  <c r="O4111" i="1"/>
  <c r="R4111" i="1"/>
  <c r="N4143" i="1"/>
  <c r="L4143" i="1"/>
  <c r="M4143" i="1"/>
  <c r="M4050" i="1"/>
  <c r="S4050" i="1"/>
  <c r="T4050" i="1" s="1"/>
  <c r="P4050" i="1"/>
  <c r="Q4050" i="1" s="1"/>
  <c r="N4050" i="1"/>
  <c r="L4050" i="1"/>
  <c r="M4058" i="1"/>
  <c r="S4058" i="1"/>
  <c r="T4058" i="1" s="1"/>
  <c r="L4058" i="1"/>
  <c r="N4058" i="1"/>
  <c r="R4092" i="1"/>
  <c r="S4092" i="1" s="1"/>
  <c r="T4092" i="1" s="1"/>
  <c r="O4092" i="1"/>
  <c r="N4116" i="1"/>
  <c r="M4116" i="1"/>
  <c r="S4116" i="1"/>
  <c r="T4116" i="1" s="1"/>
  <c r="P4116" i="1"/>
  <c r="Q4116" i="1" s="1"/>
  <c r="L4116" i="1"/>
  <c r="R4116" i="1"/>
  <c r="O4116" i="1"/>
  <c r="O4119" i="1"/>
  <c r="R4119" i="1"/>
  <c r="V4123" i="1"/>
  <c r="U4123" i="1"/>
  <c r="P4135" i="1"/>
  <c r="N4135" i="1"/>
  <c r="L4135" i="1"/>
  <c r="M4135" i="1"/>
  <c r="N4145" i="1"/>
  <c r="L4145" i="1"/>
  <c r="M4145" i="1"/>
  <c r="S4145" i="1"/>
  <c r="N4092" i="1"/>
  <c r="M4092" i="1"/>
  <c r="P4092" i="1"/>
  <c r="Q4092" i="1" s="1"/>
  <c r="L4092" i="1"/>
  <c r="V4092" i="1"/>
  <c r="U4092" i="1"/>
  <c r="O4098" i="1"/>
  <c r="P4098" i="1" s="1"/>
  <c r="R4098" i="1"/>
  <c r="S4098" i="1" s="1"/>
  <c r="S4100" i="1"/>
  <c r="T4100" i="1" s="1"/>
  <c r="N4100" i="1"/>
  <c r="M4100" i="1"/>
  <c r="P4100" i="1"/>
  <c r="Q4100" i="1" s="1"/>
  <c r="L4100" i="1"/>
  <c r="V4100" i="1"/>
  <c r="U4100" i="1"/>
  <c r="R4106" i="1"/>
  <c r="S4106" i="1" s="1"/>
  <c r="O4106" i="1"/>
  <c r="N4108" i="1"/>
  <c r="M4108" i="1"/>
  <c r="L4108" i="1"/>
  <c r="V4108" i="1"/>
  <c r="U4108" i="1"/>
  <c r="V4110" i="1"/>
  <c r="U4110" i="1"/>
  <c r="V4119" i="1"/>
  <c r="U4119" i="1"/>
  <c r="V4121" i="1"/>
  <c r="U4121" i="1"/>
  <c r="R4130" i="1"/>
  <c r="O4130" i="1"/>
  <c r="V4132" i="1"/>
  <c r="U4132" i="1"/>
  <c r="R4138" i="1"/>
  <c r="O4138" i="1"/>
  <c r="U4160" i="1"/>
  <c r="V4160" i="1"/>
  <c r="N4114" i="1"/>
  <c r="L4114" i="1"/>
  <c r="M4114" i="1"/>
  <c r="V4115" i="1"/>
  <c r="U4115" i="1"/>
  <c r="N4121" i="1"/>
  <c r="L4121" i="1"/>
  <c r="M4121" i="1"/>
  <c r="N4129" i="1"/>
  <c r="L4129" i="1"/>
  <c r="M4129" i="1"/>
  <c r="S4129" i="1"/>
  <c r="V4148" i="1"/>
  <c r="U4148" i="1"/>
  <c r="S4102" i="1"/>
  <c r="T4102" i="1" s="1"/>
  <c r="N4102" i="1"/>
  <c r="L4102" i="1"/>
  <c r="M4102" i="1"/>
  <c r="P4102" i="1"/>
  <c r="Q4102" i="1" s="1"/>
  <c r="U4102" i="1"/>
  <c r="V4102" i="1"/>
  <c r="R4108" i="1"/>
  <c r="S4108" i="1" s="1"/>
  <c r="T4108" i="1" s="1"/>
  <c r="O4108" i="1"/>
  <c r="P4108" i="1" s="1"/>
  <c r="Q4108" i="1" s="1"/>
  <c r="N4110" i="1"/>
  <c r="M4110" i="1"/>
  <c r="L4110" i="1"/>
  <c r="S4110" i="1"/>
  <c r="T4110" i="1" s="1"/>
  <c r="N4113" i="1"/>
  <c r="L4113" i="1"/>
  <c r="M4113" i="1"/>
  <c r="V4114" i="1"/>
  <c r="U4114" i="1"/>
  <c r="R4121" i="1"/>
  <c r="S4121" i="1" s="1"/>
  <c r="T4121" i="1" s="1"/>
  <c r="O4121" i="1"/>
  <c r="P4121" i="1" s="1"/>
  <c r="Q4121" i="1" s="1"/>
  <c r="R4146" i="1"/>
  <c r="O4146" i="1"/>
  <c r="R4113" i="1"/>
  <c r="S4113" i="1" s="1"/>
  <c r="O4113" i="1"/>
  <c r="P4113" i="1" s="1"/>
  <c r="N4124" i="1"/>
  <c r="M4124" i="1"/>
  <c r="S4124" i="1"/>
  <c r="T4124" i="1" s="1"/>
  <c r="P4124" i="1"/>
  <c r="Q4124" i="1" s="1"/>
  <c r="L4124" i="1"/>
  <c r="N4137" i="1"/>
  <c r="L4137" i="1"/>
  <c r="M4137" i="1"/>
  <c r="V4138" i="1"/>
  <c r="U4138" i="1"/>
  <c r="O4144" i="1"/>
  <c r="R4144" i="1"/>
  <c r="R4110" i="1"/>
  <c r="O4110" i="1"/>
  <c r="P4110" i="1" s="1"/>
  <c r="Q4110" i="1" s="1"/>
  <c r="R4117" i="1"/>
  <c r="O4117" i="1"/>
  <c r="R4120" i="1"/>
  <c r="O4120" i="1"/>
  <c r="R4124" i="1"/>
  <c r="O4124" i="1"/>
  <c r="V4130" i="1"/>
  <c r="U4130" i="1"/>
  <c r="R4132" i="1"/>
  <c r="O4132" i="1"/>
  <c r="V4134" i="1"/>
  <c r="U4134" i="1"/>
  <c r="P4127" i="1"/>
  <c r="N4127" i="1"/>
  <c r="L4127" i="1"/>
  <c r="M4127" i="1"/>
  <c r="S4127" i="1"/>
  <c r="U4162" i="1"/>
  <c r="V4162" i="1"/>
  <c r="R4129" i="1"/>
  <c r="O4129" i="1"/>
  <c r="P4129" i="1" s="1"/>
  <c r="V4131" i="1"/>
  <c r="U4131" i="1"/>
  <c r="O4137" i="1"/>
  <c r="P4137" i="1" s="1"/>
  <c r="R4137" i="1"/>
  <c r="S4137" i="1" s="1"/>
  <c r="V4139" i="1"/>
  <c r="U4139" i="1"/>
  <c r="O4145" i="1"/>
  <c r="P4145" i="1" s="1"/>
  <c r="R4145" i="1"/>
  <c r="V4147" i="1"/>
  <c r="U4147" i="1"/>
  <c r="V4146" i="1"/>
  <c r="U4146" i="1"/>
  <c r="P4151" i="1"/>
  <c r="N4151" i="1"/>
  <c r="L4151" i="1"/>
  <c r="M4151" i="1"/>
  <c r="R4171" i="1"/>
  <c r="O4171" i="1"/>
  <c r="U4172" i="1"/>
  <c r="V4172" i="1"/>
  <c r="N4115" i="1"/>
  <c r="P4115" i="1"/>
  <c r="Q4115" i="1" s="1"/>
  <c r="M4115" i="1"/>
  <c r="L4115" i="1"/>
  <c r="N4123" i="1"/>
  <c r="S4123" i="1"/>
  <c r="T4123" i="1" s="1"/>
  <c r="M4123" i="1"/>
  <c r="L4123" i="1"/>
  <c r="R4127" i="1"/>
  <c r="O4127" i="1"/>
  <c r="R4135" i="1"/>
  <c r="S4135" i="1" s="1"/>
  <c r="O4135" i="1"/>
  <c r="R4143" i="1"/>
  <c r="S4143" i="1" s="1"/>
  <c r="O4143" i="1"/>
  <c r="P4143" i="1" s="1"/>
  <c r="R4151" i="1"/>
  <c r="S4151" i="1" s="1"/>
  <c r="O4151" i="1"/>
  <c r="R4164" i="1"/>
  <c r="O4164" i="1"/>
  <c r="O4115" i="1"/>
  <c r="R4115" i="1"/>
  <c r="S4115" i="1" s="1"/>
  <c r="T4115" i="1" s="1"/>
  <c r="O4123" i="1"/>
  <c r="P4123" i="1" s="1"/>
  <c r="Q4123" i="1" s="1"/>
  <c r="R4123" i="1"/>
  <c r="R4173" i="1"/>
  <c r="O4173" i="1"/>
  <c r="U4196" i="1"/>
  <c r="V4196" i="1"/>
  <c r="V4127" i="1"/>
  <c r="U4127" i="1"/>
  <c r="V4135" i="1"/>
  <c r="U4135" i="1"/>
  <c r="V4143" i="1"/>
  <c r="U4143" i="1"/>
  <c r="V4151" i="1"/>
  <c r="U4151" i="1"/>
  <c r="R4170" i="1"/>
  <c r="O4170" i="1"/>
  <c r="U4171" i="1"/>
  <c r="V4171" i="1"/>
  <c r="N4139" i="1"/>
  <c r="L4139" i="1"/>
  <c r="M4139" i="1"/>
  <c r="N4147" i="1"/>
  <c r="L4147" i="1"/>
  <c r="M4147" i="1"/>
  <c r="L4153" i="1"/>
  <c r="N4153" i="1"/>
  <c r="M4153" i="1"/>
  <c r="R4169" i="1"/>
  <c r="O4169" i="1"/>
  <c r="N4155" i="1"/>
  <c r="M4155" i="1"/>
  <c r="L4155" i="1"/>
  <c r="U4170" i="1"/>
  <c r="V4170" i="1"/>
  <c r="O4200" i="1"/>
  <c r="P4200" i="1" s="1"/>
  <c r="R4200" i="1"/>
  <c r="S4200" i="1" s="1"/>
  <c r="O4202" i="1"/>
  <c r="P4202" i="1" s="1"/>
  <c r="R4202" i="1"/>
  <c r="U4204" i="1"/>
  <c r="V4204" i="1"/>
  <c r="O4194" i="1"/>
  <c r="P4194" i="1" s="1"/>
  <c r="R4194" i="1"/>
  <c r="O4211" i="1"/>
  <c r="R4211" i="1"/>
  <c r="U4168" i="1"/>
  <c r="V4168" i="1"/>
  <c r="U4194" i="1"/>
  <c r="V4194" i="1"/>
  <c r="U4209" i="1"/>
  <c r="V4209" i="1"/>
  <c r="M4200" i="1"/>
  <c r="N4200" i="1"/>
  <c r="L4200" i="1"/>
  <c r="M4208" i="1"/>
  <c r="P4208" i="1"/>
  <c r="N4208" i="1"/>
  <c r="L4208" i="1"/>
  <c r="R4196" i="1"/>
  <c r="O4196" i="1"/>
  <c r="M4197" i="1"/>
  <c r="N4197" i="1"/>
  <c r="L4197" i="1"/>
  <c r="R4204" i="1"/>
  <c r="S4204" i="1" s="1"/>
  <c r="T4204" i="1" s="1"/>
  <c r="O4204" i="1"/>
  <c r="P4204" i="1" s="1"/>
  <c r="Q4204" i="1" s="1"/>
  <c r="M4205" i="1"/>
  <c r="N4205" i="1"/>
  <c r="L4205" i="1"/>
  <c r="R4212" i="1"/>
  <c r="O4212" i="1"/>
  <c r="M4214" i="1"/>
  <c r="L4214" i="1"/>
  <c r="N4214" i="1"/>
  <c r="N4217" i="1"/>
  <c r="L4217" i="1"/>
  <c r="M4217" i="1"/>
  <c r="M4194" i="1"/>
  <c r="L4194" i="1"/>
  <c r="S4194" i="1"/>
  <c r="N4194" i="1"/>
  <c r="M4202" i="1"/>
  <c r="N4202" i="1"/>
  <c r="L4202" i="1"/>
  <c r="S4202" i="1"/>
  <c r="O4198" i="1"/>
  <c r="P4198" i="1" s="1"/>
  <c r="Q4198" i="1" s="1"/>
  <c r="R4198" i="1"/>
  <c r="S4198" i="1" s="1"/>
  <c r="T4198" i="1" s="1"/>
  <c r="M4199" i="1"/>
  <c r="N4199" i="1"/>
  <c r="L4199" i="1"/>
  <c r="U4200" i="1"/>
  <c r="V4200" i="1"/>
  <c r="R4206" i="1"/>
  <c r="O4206" i="1"/>
  <c r="P4206" i="1" s="1"/>
  <c r="Q4206" i="1" s="1"/>
  <c r="M4207" i="1"/>
  <c r="N4207" i="1"/>
  <c r="L4207" i="1"/>
  <c r="U4208" i="1"/>
  <c r="V4208" i="1"/>
  <c r="U4211" i="1"/>
  <c r="V4211" i="1"/>
  <c r="M4215" i="1"/>
  <c r="N4215" i="1"/>
  <c r="L4215" i="1"/>
  <c r="O4222" i="1"/>
  <c r="R4222" i="1"/>
  <c r="O4228" i="1"/>
  <c r="R4228" i="1"/>
  <c r="V4266" i="1"/>
  <c r="U4266" i="1"/>
  <c r="M4196" i="1"/>
  <c r="L4196" i="1"/>
  <c r="S4196" i="1"/>
  <c r="T4196" i="1" s="1"/>
  <c r="P4196" i="1"/>
  <c r="Q4196" i="1" s="1"/>
  <c r="N4196" i="1"/>
  <c r="M4204" i="1"/>
  <c r="L4204" i="1"/>
  <c r="N4204" i="1"/>
  <c r="N4219" i="1"/>
  <c r="M4219" i="1"/>
  <c r="S4219" i="1"/>
  <c r="T4219" i="1" s="1"/>
  <c r="P4219" i="1"/>
  <c r="Q4219" i="1" s="1"/>
  <c r="L4219" i="1"/>
  <c r="N4220" i="1"/>
  <c r="M4220" i="1"/>
  <c r="L4220" i="1"/>
  <c r="S4220" i="1"/>
  <c r="T4220" i="1" s="1"/>
  <c r="P4220" i="1"/>
  <c r="Q4220" i="1" s="1"/>
  <c r="M4201" i="1"/>
  <c r="N4201" i="1"/>
  <c r="L4201" i="1"/>
  <c r="U4202" i="1"/>
  <c r="V4202" i="1"/>
  <c r="O4208" i="1"/>
  <c r="R4208" i="1"/>
  <c r="S4208" i="1" s="1"/>
  <c r="R4210" i="1"/>
  <c r="O4210" i="1"/>
  <c r="M4216" i="1"/>
  <c r="N4216" i="1"/>
  <c r="L4216" i="1"/>
  <c r="R4220" i="1"/>
  <c r="O4220" i="1"/>
  <c r="N4227" i="1"/>
  <c r="L4227" i="1"/>
  <c r="M4227" i="1"/>
  <c r="S4227" i="1"/>
  <c r="R4197" i="1"/>
  <c r="S4197" i="1" s="1"/>
  <c r="T4197" i="1" s="1"/>
  <c r="O4197" i="1"/>
  <c r="P4197" i="1" s="1"/>
  <c r="Q4197" i="1" s="1"/>
  <c r="M4198" i="1"/>
  <c r="N4198" i="1"/>
  <c r="L4198" i="1"/>
  <c r="O4205" i="1"/>
  <c r="P4205" i="1" s="1"/>
  <c r="Q4205" i="1" s="1"/>
  <c r="R4205" i="1"/>
  <c r="S4205" i="1" s="1"/>
  <c r="T4205" i="1" s="1"/>
  <c r="M4206" i="1"/>
  <c r="S4206" i="1"/>
  <c r="T4206" i="1" s="1"/>
  <c r="N4206" i="1"/>
  <c r="L4206" i="1"/>
  <c r="V4216" i="1"/>
  <c r="U4216" i="1"/>
  <c r="V4217" i="1"/>
  <c r="U4217" i="1"/>
  <c r="O4224" i="1"/>
  <c r="R4224" i="1"/>
  <c r="R4219" i="1"/>
  <c r="O4219" i="1"/>
  <c r="V4218" i="1"/>
  <c r="U4218" i="1"/>
  <c r="M4231" i="1"/>
  <c r="L4231" i="1"/>
  <c r="N4231" i="1"/>
  <c r="L4234" i="1"/>
  <c r="M4234" i="1"/>
  <c r="N4234" i="1"/>
  <c r="M4235" i="1"/>
  <c r="L4235" i="1"/>
  <c r="N4235" i="1"/>
  <c r="N4241" i="1"/>
  <c r="M4241" i="1"/>
  <c r="L4241" i="1"/>
  <c r="V4252" i="1"/>
  <c r="U4252" i="1"/>
  <c r="O4258" i="1"/>
  <c r="P4258" i="1" s="1"/>
  <c r="R4258" i="1"/>
  <c r="S4258" i="1" s="1"/>
  <c r="N4218" i="1"/>
  <c r="M4218" i="1"/>
  <c r="L4218" i="1"/>
  <c r="L4236" i="1"/>
  <c r="N4236" i="1"/>
  <c r="M4236" i="1"/>
  <c r="R4263" i="1"/>
  <c r="O4263" i="1"/>
  <c r="V4271" i="1"/>
  <c r="U4271" i="1"/>
  <c r="O4218" i="1"/>
  <c r="P4218" i="1" s="1"/>
  <c r="Q4218" i="1" s="1"/>
  <c r="R4218" i="1"/>
  <c r="S4218" i="1" s="1"/>
  <c r="T4218" i="1" s="1"/>
  <c r="L4252" i="1"/>
  <c r="M4252" i="1"/>
  <c r="S4252" i="1"/>
  <c r="T4252" i="1" s="1"/>
  <c r="N4252" i="1"/>
  <c r="V4222" i="1"/>
  <c r="U4222" i="1"/>
  <c r="R4227" i="1"/>
  <c r="O4227" i="1"/>
  <c r="P4227" i="1" s="1"/>
  <c r="R4255" i="1"/>
  <c r="O4255" i="1"/>
  <c r="R4252" i="1"/>
  <c r="O4252" i="1"/>
  <c r="P4252" i="1" s="1"/>
  <c r="Q4252" i="1" s="1"/>
  <c r="N4265" i="1"/>
  <c r="L4265" i="1"/>
  <c r="M4265" i="1"/>
  <c r="L4254" i="1"/>
  <c r="N4254" i="1"/>
  <c r="M4254" i="1"/>
  <c r="V4254" i="1"/>
  <c r="U4254" i="1"/>
  <c r="R4264" i="1"/>
  <c r="O4264" i="1"/>
  <c r="L4262" i="1"/>
  <c r="N4262" i="1"/>
  <c r="M4262" i="1"/>
  <c r="V4262" i="1"/>
  <c r="U4262" i="1"/>
  <c r="R4268" i="1"/>
  <c r="S4268" i="1" s="1"/>
  <c r="O4268" i="1"/>
  <c r="L4260" i="1"/>
  <c r="M4260" i="1"/>
  <c r="S4260" i="1"/>
  <c r="T4260" i="1" s="1"/>
  <c r="N4260" i="1"/>
  <c r="V4260" i="1"/>
  <c r="U4260" i="1"/>
  <c r="M4242" i="1"/>
  <c r="L4242" i="1"/>
  <c r="N4242" i="1"/>
  <c r="R4275" i="1"/>
  <c r="O4275" i="1"/>
  <c r="L4258" i="1"/>
  <c r="M4258" i="1"/>
  <c r="N4258" i="1"/>
  <c r="V4258" i="1"/>
  <c r="U4258" i="1"/>
  <c r="R4260" i="1"/>
  <c r="O4260" i="1"/>
  <c r="P4260" i="1" s="1"/>
  <c r="Q4260" i="1" s="1"/>
  <c r="R4267" i="1"/>
  <c r="O4267" i="1"/>
  <c r="N4271" i="1"/>
  <c r="L4271" i="1"/>
  <c r="M4271" i="1"/>
  <c r="U4264" i="1"/>
  <c r="V4264" i="1"/>
  <c r="N4269" i="1"/>
  <c r="L4269" i="1"/>
  <c r="P4269" i="1"/>
  <c r="M4269" i="1"/>
  <c r="N4267" i="1"/>
  <c r="L4267" i="1"/>
  <c r="M4267" i="1"/>
  <c r="P4267" i="1"/>
  <c r="S4267" i="1"/>
  <c r="V4267" i="1"/>
  <c r="U4267" i="1"/>
  <c r="R4269" i="1"/>
  <c r="S4269" i="1" s="1"/>
  <c r="O4269" i="1"/>
  <c r="V4269" i="1"/>
  <c r="U4269" i="1"/>
  <c r="N4276" i="1"/>
  <c r="L4276" i="1"/>
  <c r="P4276" i="1"/>
  <c r="M4276" i="1"/>
  <c r="S4276" i="1"/>
  <c r="R4276" i="1"/>
  <c r="O4276" i="1"/>
  <c r="V4278" i="1"/>
  <c r="U4278" i="1"/>
  <c r="O4254" i="1"/>
  <c r="P4254" i="1" s="1"/>
  <c r="Q4254" i="1" s="1"/>
  <c r="R4254" i="1"/>
  <c r="S4254" i="1" s="1"/>
  <c r="T4254" i="1" s="1"/>
  <c r="O4262" i="1"/>
  <c r="P4262" i="1" s="1"/>
  <c r="Q4262" i="1" s="1"/>
  <c r="R4262" i="1"/>
  <c r="S4262" i="1" s="1"/>
  <c r="T4262" i="1" s="1"/>
  <c r="R4283" i="1"/>
  <c r="O4283" i="1"/>
  <c r="R4285" i="1"/>
  <c r="O4285" i="1"/>
  <c r="R4289" i="1"/>
  <c r="O4289" i="1"/>
  <c r="R4291" i="1"/>
  <c r="O4291" i="1"/>
  <c r="N4268" i="1"/>
  <c r="L4268" i="1"/>
  <c r="P4268" i="1"/>
  <c r="M4268" i="1"/>
  <c r="R4280" i="1"/>
  <c r="O4280" i="1"/>
  <c r="R4278" i="1"/>
  <c r="O4278" i="1"/>
  <c r="N4279" i="1"/>
  <c r="L4279" i="1"/>
  <c r="M4279" i="1"/>
  <c r="V4283" i="1"/>
  <c r="U4283" i="1"/>
  <c r="V4285" i="1"/>
  <c r="U4285" i="1"/>
  <c r="V4287" i="1"/>
  <c r="U4287" i="1"/>
  <c r="V4279" i="1"/>
  <c r="U4279" i="1"/>
  <c r="R4284" i="1"/>
  <c r="O4284" i="1"/>
  <c r="R4292" i="1"/>
  <c r="O4292" i="1"/>
  <c r="V4268" i="1"/>
  <c r="U4268" i="1"/>
  <c r="V4276" i="1"/>
  <c r="U4276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349" i="1"/>
  <c r="X353" i="1"/>
  <c r="X357" i="1"/>
  <c r="X361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350" i="1"/>
  <c r="X354" i="1"/>
  <c r="X358" i="1"/>
  <c r="X362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347" i="1"/>
  <c r="X351" i="1"/>
  <c r="X355" i="1"/>
  <c r="X359" i="1"/>
  <c r="X363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41" i="1"/>
  <c r="X743" i="1"/>
  <c r="X745" i="1"/>
  <c r="X747" i="1"/>
  <c r="X749" i="1"/>
  <c r="X751" i="1"/>
  <c r="X753" i="1"/>
  <c r="X755" i="1"/>
  <c r="X760" i="1"/>
  <c r="X768" i="1"/>
  <c r="X776" i="1"/>
  <c r="X790" i="1"/>
  <c r="X804" i="1"/>
  <c r="X608" i="1"/>
  <c r="X616" i="1"/>
  <c r="X624" i="1"/>
  <c r="X632" i="1"/>
  <c r="X640" i="1"/>
  <c r="X648" i="1"/>
  <c r="X761" i="1"/>
  <c r="X769" i="1"/>
  <c r="X777" i="1"/>
  <c r="X807" i="1"/>
  <c r="X605" i="1"/>
  <c r="X613" i="1"/>
  <c r="X621" i="1"/>
  <c r="X629" i="1"/>
  <c r="X637" i="1"/>
  <c r="X645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62" i="1"/>
  <c r="X770" i="1"/>
  <c r="X778" i="1"/>
  <c r="X812" i="1"/>
  <c r="X836" i="1"/>
  <c r="X730" i="1"/>
  <c r="X763" i="1"/>
  <c r="X771" i="1"/>
  <c r="X779" i="1"/>
  <c r="X815" i="1"/>
  <c r="X828" i="1"/>
  <c r="X607" i="1"/>
  <c r="X615" i="1"/>
  <c r="X623" i="1"/>
  <c r="X631" i="1"/>
  <c r="X639" i="1"/>
  <c r="X647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40" i="1"/>
  <c r="X742" i="1"/>
  <c r="X744" i="1"/>
  <c r="X746" i="1"/>
  <c r="X748" i="1"/>
  <c r="X750" i="1"/>
  <c r="X752" i="1"/>
  <c r="X754" i="1"/>
  <c r="X756" i="1"/>
  <c r="X764" i="1"/>
  <c r="X772" i="1"/>
  <c r="X820" i="1"/>
  <c r="X757" i="1"/>
  <c r="X765" i="1"/>
  <c r="X773" i="1"/>
  <c r="X79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58" i="1"/>
  <c r="X766" i="1"/>
  <c r="X774" i="1"/>
  <c r="X796" i="1"/>
  <c r="X606" i="1"/>
  <c r="X614" i="1"/>
  <c r="X622" i="1"/>
  <c r="X630" i="1"/>
  <c r="X638" i="1"/>
  <c r="X646" i="1"/>
  <c r="X759" i="1"/>
  <c r="X767" i="1"/>
  <c r="X775" i="1"/>
  <c r="X79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899" i="1"/>
  <c r="X907" i="1"/>
  <c r="X915" i="1"/>
  <c r="X923" i="1"/>
  <c r="X931" i="1"/>
  <c r="X939" i="1"/>
  <c r="X947" i="1"/>
  <c r="X955" i="1"/>
  <c r="X963" i="1"/>
  <c r="X823" i="1"/>
  <c r="X831" i="1"/>
  <c r="X839" i="1"/>
  <c r="X847" i="1"/>
  <c r="X898" i="1"/>
  <c r="X906" i="1"/>
  <c r="X914" i="1"/>
  <c r="X922" i="1"/>
  <c r="X930" i="1"/>
  <c r="X938" i="1"/>
  <c r="X946" i="1"/>
  <c r="X954" i="1"/>
  <c r="X962" i="1"/>
  <c r="X844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905" i="1"/>
  <c r="X913" i="1"/>
  <c r="X921" i="1"/>
  <c r="X929" i="1"/>
  <c r="X937" i="1"/>
  <c r="X945" i="1"/>
  <c r="X953" i="1"/>
  <c r="X961" i="1"/>
  <c r="X904" i="1"/>
  <c r="X912" i="1"/>
  <c r="X920" i="1"/>
  <c r="X928" i="1"/>
  <c r="X936" i="1"/>
  <c r="X944" i="1"/>
  <c r="X952" i="1"/>
  <c r="X960" i="1"/>
  <c r="X798" i="1"/>
  <c r="X806" i="1"/>
  <c r="X814" i="1"/>
  <c r="X822" i="1"/>
  <c r="X830" i="1"/>
  <c r="X838" i="1"/>
  <c r="X846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903" i="1"/>
  <c r="X911" i="1"/>
  <c r="X919" i="1"/>
  <c r="X927" i="1"/>
  <c r="X935" i="1"/>
  <c r="X943" i="1"/>
  <c r="X951" i="1"/>
  <c r="X959" i="1"/>
  <c r="X902" i="1"/>
  <c r="X910" i="1"/>
  <c r="X918" i="1"/>
  <c r="X926" i="1"/>
  <c r="X934" i="1"/>
  <c r="X942" i="1"/>
  <c r="X950" i="1"/>
  <c r="X95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1" i="1"/>
  <c r="X909" i="1"/>
  <c r="X917" i="1"/>
  <c r="X925" i="1"/>
  <c r="X933" i="1"/>
  <c r="X941" i="1"/>
  <c r="X949" i="1"/>
  <c r="X957" i="1"/>
  <c r="X797" i="1"/>
  <c r="X805" i="1"/>
  <c r="X813" i="1"/>
  <c r="X821" i="1"/>
  <c r="X829" i="1"/>
  <c r="X837" i="1"/>
  <c r="X845" i="1"/>
  <c r="X849" i="1"/>
  <c r="X900" i="1"/>
  <c r="X908" i="1"/>
  <c r="X916" i="1"/>
  <c r="X924" i="1"/>
  <c r="X932" i="1"/>
  <c r="X940" i="1"/>
  <c r="X948" i="1"/>
  <c r="X956" i="1"/>
  <c r="X964" i="1"/>
  <c r="X1392" i="1"/>
  <c r="X1239" i="1"/>
  <c r="X1247" i="1"/>
  <c r="X1255" i="1"/>
  <c r="X1263" i="1"/>
  <c r="X1271" i="1"/>
  <c r="X1279" i="1"/>
  <c r="X1287" i="1"/>
  <c r="X1295" i="1"/>
  <c r="X1303" i="1"/>
  <c r="X1400" i="1"/>
  <c r="X1236" i="1"/>
  <c r="X1244" i="1"/>
  <c r="X1252" i="1"/>
  <c r="X1260" i="1"/>
  <c r="X1268" i="1"/>
  <c r="X1276" i="1"/>
  <c r="X1284" i="1"/>
  <c r="X1292" i="1"/>
  <c r="X1300" i="1"/>
  <c r="X1310" i="1"/>
  <c r="X1314" i="1"/>
  <c r="X1318" i="1"/>
  <c r="X1416" i="1"/>
  <c r="X1417" i="1"/>
  <c r="X1418" i="1"/>
  <c r="X1319" i="1"/>
  <c r="X1238" i="1"/>
  <c r="X1246" i="1"/>
  <c r="X1254" i="1"/>
  <c r="X1262" i="1"/>
  <c r="X1270" i="1"/>
  <c r="X1278" i="1"/>
  <c r="X1286" i="1"/>
  <c r="X1294" i="1"/>
  <c r="X1302" i="1"/>
  <c r="X1307" i="1"/>
  <c r="X1311" i="1"/>
  <c r="X1315" i="1"/>
  <c r="X1425" i="1"/>
  <c r="X1408" i="1"/>
  <c r="X1409" i="1"/>
  <c r="X1410" i="1"/>
  <c r="X1308" i="1"/>
  <c r="X1312" i="1"/>
  <c r="X1316" i="1"/>
  <c r="X1394" i="1"/>
  <c r="X1237" i="1"/>
  <c r="X1245" i="1"/>
  <c r="X1253" i="1"/>
  <c r="X1261" i="1"/>
  <c r="X1269" i="1"/>
  <c r="X1277" i="1"/>
  <c r="X1285" i="1"/>
  <c r="X1293" i="1"/>
  <c r="X1301" i="1"/>
  <c r="X1402" i="1"/>
  <c r="X1424" i="1"/>
  <c r="X1432" i="1"/>
  <c r="X1440" i="1"/>
  <c r="X1448" i="1"/>
  <c r="X1456" i="1"/>
  <c r="X1464" i="1"/>
  <c r="X1472" i="1"/>
  <c r="X1480" i="1"/>
  <c r="X1488" i="1"/>
  <c r="X1703" i="1"/>
  <c r="X1494" i="1"/>
  <c r="X1498" i="1"/>
  <c r="X1695" i="1"/>
  <c r="X1426" i="1"/>
  <c r="X1434" i="1"/>
  <c r="X1442" i="1"/>
  <c r="X1450" i="1"/>
  <c r="X1458" i="1"/>
  <c r="X1466" i="1"/>
  <c r="X1474" i="1"/>
  <c r="X1482" i="1"/>
  <c r="X1490" i="1"/>
  <c r="X1491" i="1"/>
  <c r="X1495" i="1"/>
  <c r="X1499" i="1"/>
  <c r="X1687" i="1"/>
  <c r="X1433" i="1"/>
  <c r="X1441" i="1"/>
  <c r="X1449" i="1"/>
  <c r="X1457" i="1"/>
  <c r="X1465" i="1"/>
  <c r="X1473" i="1"/>
  <c r="X1481" i="1"/>
  <c r="X1489" i="1"/>
  <c r="X1492" i="1"/>
  <c r="X1496" i="1"/>
  <c r="X1690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3" i="1"/>
  <c r="X1497" i="1"/>
  <c r="X1711" i="1"/>
  <c r="X1786" i="1"/>
  <c r="X1790" i="1"/>
  <c r="X1794" i="1"/>
  <c r="X1798" i="1"/>
  <c r="X1805" i="1"/>
  <c r="X1813" i="1"/>
  <c r="X1821" i="1"/>
  <c r="X1829" i="1"/>
  <c r="X1837" i="1"/>
  <c r="X1845" i="1"/>
  <c r="X1853" i="1"/>
  <c r="X1861" i="1"/>
  <c r="X1869" i="1"/>
  <c r="X1877" i="1"/>
  <c r="X1885" i="1"/>
  <c r="X1698" i="1"/>
  <c r="X1706" i="1"/>
  <c r="X1714" i="1"/>
  <c r="X1722" i="1"/>
  <c r="X1730" i="1"/>
  <c r="X1738" i="1"/>
  <c r="X1746" i="1"/>
  <c r="X1754" i="1"/>
  <c r="X1762" i="1"/>
  <c r="X1770" i="1"/>
  <c r="X1778" i="1"/>
  <c r="X1804" i="1"/>
  <c r="X1812" i="1"/>
  <c r="X1820" i="1"/>
  <c r="X1828" i="1"/>
  <c r="X1836" i="1"/>
  <c r="X1844" i="1"/>
  <c r="X1852" i="1"/>
  <c r="X1860" i="1"/>
  <c r="X1868" i="1"/>
  <c r="X1876" i="1"/>
  <c r="X1884" i="1"/>
  <c r="X1719" i="1"/>
  <c r="X1727" i="1"/>
  <c r="X1735" i="1"/>
  <c r="X1743" i="1"/>
  <c r="X1751" i="1"/>
  <c r="X1759" i="1"/>
  <c r="X1767" i="1"/>
  <c r="X1775" i="1"/>
  <c r="X1783" i="1"/>
  <c r="X1787" i="1"/>
  <c r="X1791" i="1"/>
  <c r="X1795" i="1"/>
  <c r="X1799" i="1"/>
  <c r="X1803" i="1"/>
  <c r="X1811" i="1"/>
  <c r="X1819" i="1"/>
  <c r="X1827" i="1"/>
  <c r="X1835" i="1"/>
  <c r="X1843" i="1"/>
  <c r="X1851" i="1"/>
  <c r="X1859" i="1"/>
  <c r="X1867" i="1"/>
  <c r="X1875" i="1"/>
  <c r="X1883" i="1"/>
  <c r="X1988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784" i="1"/>
  <c r="X1802" i="1"/>
  <c r="X1810" i="1"/>
  <c r="X1818" i="1"/>
  <c r="X1826" i="1"/>
  <c r="X1834" i="1"/>
  <c r="X1842" i="1"/>
  <c r="X1850" i="1"/>
  <c r="X1858" i="1"/>
  <c r="X1866" i="1"/>
  <c r="X1874" i="1"/>
  <c r="X1882" i="1"/>
  <c r="X1980" i="1"/>
  <c r="X1689" i="1"/>
  <c r="X1697" i="1"/>
  <c r="X1705" i="1"/>
  <c r="X1713" i="1"/>
  <c r="X1721" i="1"/>
  <c r="X1729" i="1"/>
  <c r="X1737" i="1"/>
  <c r="X1745" i="1"/>
  <c r="X1753" i="1"/>
  <c r="X1761" i="1"/>
  <c r="X1769" i="1"/>
  <c r="X1777" i="1"/>
  <c r="X1788" i="1"/>
  <c r="X1792" i="1"/>
  <c r="X1796" i="1"/>
  <c r="X1800" i="1"/>
  <c r="X1801" i="1"/>
  <c r="X1809" i="1"/>
  <c r="X1817" i="1"/>
  <c r="X1825" i="1"/>
  <c r="X1833" i="1"/>
  <c r="X1841" i="1"/>
  <c r="X1849" i="1"/>
  <c r="X1857" i="1"/>
  <c r="X1865" i="1"/>
  <c r="X1873" i="1"/>
  <c r="X1881" i="1"/>
  <c r="X1972" i="1"/>
  <c r="X1808" i="1"/>
  <c r="X1816" i="1"/>
  <c r="X1824" i="1"/>
  <c r="X1832" i="1"/>
  <c r="X1840" i="1"/>
  <c r="X1848" i="1"/>
  <c r="X1856" i="1"/>
  <c r="X1864" i="1"/>
  <c r="X1872" i="1"/>
  <c r="X1880" i="1"/>
  <c r="X1964" i="1"/>
  <c r="X1785" i="1"/>
  <c r="X1789" i="1"/>
  <c r="X1793" i="1"/>
  <c r="X1797" i="1"/>
  <c r="X1807" i="1"/>
  <c r="X1815" i="1"/>
  <c r="X1823" i="1"/>
  <c r="X1831" i="1"/>
  <c r="X1839" i="1"/>
  <c r="X1847" i="1"/>
  <c r="X1855" i="1"/>
  <c r="X1863" i="1"/>
  <c r="X1871" i="1"/>
  <c r="X1879" i="1"/>
  <c r="X1887" i="1"/>
  <c r="X1688" i="1"/>
  <c r="X1696" i="1"/>
  <c r="X1704" i="1"/>
  <c r="X1712" i="1"/>
  <c r="X1720" i="1"/>
  <c r="X1728" i="1"/>
  <c r="X1736" i="1"/>
  <c r="X1744" i="1"/>
  <c r="X1752" i="1"/>
  <c r="X1760" i="1"/>
  <c r="X1768" i="1"/>
  <c r="X1776" i="1"/>
  <c r="X1806" i="1"/>
  <c r="X1814" i="1"/>
  <c r="X1822" i="1"/>
  <c r="X1830" i="1"/>
  <c r="X1838" i="1"/>
  <c r="X1846" i="1"/>
  <c r="X1854" i="1"/>
  <c r="X1862" i="1"/>
  <c r="X1870" i="1"/>
  <c r="X1878" i="1"/>
  <c r="X1886" i="1"/>
  <c r="X1963" i="1"/>
  <c r="X1971" i="1"/>
  <c r="X1979" i="1"/>
  <c r="X1987" i="1"/>
  <c r="X1995" i="1"/>
  <c r="X2003" i="1"/>
  <c r="X2012" i="1"/>
  <c r="X2016" i="1"/>
  <c r="X2020" i="1"/>
  <c r="X2024" i="1"/>
  <c r="X2028" i="1"/>
  <c r="X2032" i="1"/>
  <c r="X2009" i="1"/>
  <c r="X2013" i="1"/>
  <c r="X2017" i="1"/>
  <c r="X2021" i="1"/>
  <c r="X2025" i="1"/>
  <c r="X2029" i="1"/>
  <c r="X2033" i="1"/>
  <c r="X1962" i="1"/>
  <c r="X1970" i="1"/>
  <c r="X1978" i="1"/>
  <c r="X1986" i="1"/>
  <c r="X1994" i="1"/>
  <c r="X2002" i="1"/>
  <c r="X2010" i="1"/>
  <c r="X2014" i="1"/>
  <c r="X2018" i="1"/>
  <c r="X2022" i="1"/>
  <c r="X2026" i="1"/>
  <c r="X2030" i="1"/>
  <c r="X1996" i="1"/>
  <c r="X2004" i="1"/>
  <c r="X1961" i="1"/>
  <c r="X1969" i="1"/>
  <c r="X1977" i="1"/>
  <c r="X1985" i="1"/>
  <c r="X1993" i="1"/>
  <c r="X2001" i="1"/>
  <c r="X2011" i="1"/>
  <c r="X2015" i="1"/>
  <c r="X2019" i="1"/>
  <c r="X2023" i="1"/>
  <c r="X2027" i="1"/>
  <c r="X2031" i="1"/>
  <c r="X2361" i="1"/>
  <c r="X2365" i="1"/>
  <c r="X2369" i="1"/>
  <c r="X2373" i="1"/>
  <c r="X2377" i="1"/>
  <c r="X2381" i="1"/>
  <c r="X2385" i="1"/>
  <c r="X2387" i="1"/>
  <c r="X2395" i="1"/>
  <c r="X2403" i="1"/>
  <c r="X2411" i="1"/>
  <c r="X2419" i="1"/>
  <c r="X2457" i="1"/>
  <c r="X2465" i="1"/>
  <c r="X2355" i="1"/>
  <c r="X2386" i="1"/>
  <c r="X2394" i="1"/>
  <c r="X2402" i="1"/>
  <c r="X2410" i="1"/>
  <c r="X2418" i="1"/>
  <c r="X2460" i="1"/>
  <c r="X2362" i="1"/>
  <c r="X2366" i="1"/>
  <c r="X2370" i="1"/>
  <c r="X2374" i="1"/>
  <c r="X2378" i="1"/>
  <c r="X2382" i="1"/>
  <c r="X2426" i="1"/>
  <c r="X24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441" i="1"/>
  <c r="X2449" i="1"/>
  <c r="X2354" i="1"/>
  <c r="X2363" i="1"/>
  <c r="X2367" i="1"/>
  <c r="X2371" i="1"/>
  <c r="X2375" i="1"/>
  <c r="X2379" i="1"/>
  <c r="X2383" i="1"/>
  <c r="X2424" i="1"/>
  <c r="X2434" i="1"/>
  <c r="X2436" i="1"/>
  <c r="X2425" i="1"/>
  <c r="X2442" i="1"/>
  <c r="X2360" i="1"/>
  <c r="X2364" i="1"/>
  <c r="X2368" i="1"/>
  <c r="X2372" i="1"/>
  <c r="X2376" i="1"/>
  <c r="X2380" i="1"/>
  <c r="X2384" i="1"/>
  <c r="X2353" i="1"/>
  <c r="X2388" i="1"/>
  <c r="X2389" i="1"/>
  <c r="X2396" i="1"/>
  <c r="X2397" i="1"/>
  <c r="X2404" i="1"/>
  <c r="X2405" i="1"/>
  <c r="X2412" i="1"/>
  <c r="X2413" i="1"/>
  <c r="X2420" i="1"/>
  <c r="X2421" i="1"/>
  <c r="X2427" i="1"/>
  <c r="X2452" i="1"/>
  <c r="X2473" i="1"/>
  <c r="X2481" i="1"/>
  <c r="X2468" i="1"/>
  <c r="X2476" i="1"/>
  <c r="X2435" i="1"/>
  <c r="X2443" i="1"/>
  <c r="X2451" i="1"/>
  <c r="X2459" i="1"/>
  <c r="X2467" i="1"/>
  <c r="X2475" i="1"/>
  <c r="X2450" i="1"/>
  <c r="X2458" i="1"/>
  <c r="X2466" i="1"/>
  <c r="X2474" i="1"/>
  <c r="X2795" i="1"/>
  <c r="X2803" i="1"/>
  <c r="X2811" i="1"/>
  <c r="X2819" i="1"/>
  <c r="X2827" i="1"/>
  <c r="X2835" i="1"/>
  <c r="X2768" i="1"/>
  <c r="X2788" i="1"/>
  <c r="X2796" i="1"/>
  <c r="X2804" i="1"/>
  <c r="X2812" i="1"/>
  <c r="X2820" i="1"/>
  <c r="X2828" i="1"/>
  <c r="X2836" i="1"/>
  <c r="X2841" i="1"/>
  <c r="X2845" i="1"/>
  <c r="X2849" i="1"/>
  <c r="X2853" i="1"/>
  <c r="X2857" i="1"/>
  <c r="X2861" i="1"/>
  <c r="X2739" i="1"/>
  <c r="X2770" i="1"/>
  <c r="X2772" i="1"/>
  <c r="X2774" i="1"/>
  <c r="X2776" i="1"/>
  <c r="X2778" i="1"/>
  <c r="X2780" i="1"/>
  <c r="X2782" i="1"/>
  <c r="X2784" i="1"/>
  <c r="X2786" i="1"/>
  <c r="X2789" i="1"/>
  <c r="X2797" i="1"/>
  <c r="X2805" i="1"/>
  <c r="X2813" i="1"/>
  <c r="X2821" i="1"/>
  <c r="X2829" i="1"/>
  <c r="X2837" i="1"/>
  <c r="X2740" i="1"/>
  <c r="X2790" i="1"/>
  <c r="X2798" i="1"/>
  <c r="X2806" i="1"/>
  <c r="X2814" i="1"/>
  <c r="X2822" i="1"/>
  <c r="X2830" i="1"/>
  <c r="X2838" i="1"/>
  <c r="X2840" i="1"/>
  <c r="X2844" i="1"/>
  <c r="X2848" i="1"/>
  <c r="X2852" i="1"/>
  <c r="X2856" i="1"/>
  <c r="X2860" i="1"/>
  <c r="X2864" i="1"/>
  <c r="X2791" i="1"/>
  <c r="X2799" i="1"/>
  <c r="X2807" i="1"/>
  <c r="X2815" i="1"/>
  <c r="X2823" i="1"/>
  <c r="X2831" i="1"/>
  <c r="X2839" i="1"/>
  <c r="X2738" i="1"/>
  <c r="X2792" i="1"/>
  <c r="X2800" i="1"/>
  <c r="X2808" i="1"/>
  <c r="X2816" i="1"/>
  <c r="X2824" i="1"/>
  <c r="X2832" i="1"/>
  <c r="X2843" i="1"/>
  <c r="X2847" i="1"/>
  <c r="X2851" i="1"/>
  <c r="X2855" i="1"/>
  <c r="X2859" i="1"/>
  <c r="X2863" i="1"/>
  <c r="X2769" i="1"/>
  <c r="X2771" i="1"/>
  <c r="X2773" i="1"/>
  <c r="X2775" i="1"/>
  <c r="X2777" i="1"/>
  <c r="X2779" i="1"/>
  <c r="X2781" i="1"/>
  <c r="X2783" i="1"/>
  <c r="X2785" i="1"/>
  <c r="X2787" i="1"/>
  <c r="X2793" i="1"/>
  <c r="X2801" i="1"/>
  <c r="X2809" i="1"/>
  <c r="X2817" i="1"/>
  <c r="X2825" i="1"/>
  <c r="X2833" i="1"/>
  <c r="X2744" i="1"/>
  <c r="X2752" i="1"/>
  <c r="X2760" i="1"/>
  <c r="X2794" i="1"/>
  <c r="X2802" i="1"/>
  <c r="X2810" i="1"/>
  <c r="X2818" i="1"/>
  <c r="X2826" i="1"/>
  <c r="X2834" i="1"/>
  <c r="X2842" i="1"/>
  <c r="X2846" i="1"/>
  <c r="X2850" i="1"/>
  <c r="X2854" i="1"/>
  <c r="X2858" i="1"/>
  <c r="X2862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6" i="1"/>
  <c r="X2905" i="1"/>
  <c r="X2909" i="1"/>
  <c r="X2912" i="1"/>
  <c r="X2920" i="1"/>
  <c r="X2928" i="1"/>
  <c r="X2936" i="1"/>
  <c r="X2944" i="1"/>
  <c r="X2952" i="1"/>
  <c r="X2960" i="1"/>
  <c r="X2968" i="1"/>
  <c r="X2978" i="1"/>
  <c r="X2986" i="1"/>
  <c r="X2994" i="1"/>
  <c r="X3002" i="1"/>
  <c r="X3018" i="1"/>
  <c r="X2893" i="1"/>
  <c r="X2901" i="1"/>
  <c r="X2911" i="1"/>
  <c r="X2919" i="1"/>
  <c r="X2927" i="1"/>
  <c r="X2935" i="1"/>
  <c r="X2943" i="1"/>
  <c r="X2951" i="1"/>
  <c r="X2959" i="1"/>
  <c r="X2967" i="1"/>
  <c r="X2972" i="1"/>
  <c r="X2979" i="1"/>
  <c r="X2987" i="1"/>
  <c r="X2995" i="1"/>
  <c r="X3003" i="1"/>
  <c r="X3007" i="1"/>
  <c r="X3011" i="1"/>
  <c r="X2898" i="1"/>
  <c r="X2906" i="1"/>
  <c r="X2910" i="1"/>
  <c r="X2918" i="1"/>
  <c r="X2926" i="1"/>
  <c r="X2934" i="1"/>
  <c r="X2942" i="1"/>
  <c r="X2950" i="1"/>
  <c r="X2958" i="1"/>
  <c r="X2966" i="1"/>
  <c r="X2980" i="1"/>
  <c r="X2988" i="1"/>
  <c r="X2996" i="1"/>
  <c r="X3016" i="1"/>
  <c r="X3027" i="1"/>
  <c r="X2895" i="1"/>
  <c r="X2903" i="1"/>
  <c r="X2917" i="1"/>
  <c r="X2925" i="1"/>
  <c r="X2933" i="1"/>
  <c r="X2941" i="1"/>
  <c r="X2949" i="1"/>
  <c r="X2957" i="1"/>
  <c r="X2965" i="1"/>
  <c r="X2973" i="1"/>
  <c r="X2981" i="1"/>
  <c r="X2989" i="1"/>
  <c r="X2997" i="1"/>
  <c r="X3006" i="1"/>
  <c r="X3010" i="1"/>
  <c r="X3014" i="1"/>
  <c r="X3019" i="1"/>
  <c r="X2900" i="1"/>
  <c r="X2907" i="1"/>
  <c r="X2916" i="1"/>
  <c r="X2924" i="1"/>
  <c r="X2932" i="1"/>
  <c r="X2940" i="1"/>
  <c r="X2948" i="1"/>
  <c r="X2956" i="1"/>
  <c r="X2964" i="1"/>
  <c r="X2974" i="1"/>
  <c r="X2982" i="1"/>
  <c r="X2990" i="1"/>
  <c r="X2998" i="1"/>
  <c r="X2897" i="1"/>
  <c r="X2915" i="1"/>
  <c r="X2923" i="1"/>
  <c r="X2931" i="1"/>
  <c r="X2939" i="1"/>
  <c r="X2947" i="1"/>
  <c r="X2955" i="1"/>
  <c r="X2963" i="1"/>
  <c r="X2971" i="1"/>
  <c r="X2975" i="1"/>
  <c r="X2983" i="1"/>
  <c r="X2991" i="1"/>
  <c r="X2999" i="1"/>
  <c r="X3005" i="1"/>
  <c r="X3009" i="1"/>
  <c r="X3013" i="1"/>
  <c r="X3017" i="1"/>
  <c r="X2894" i="1"/>
  <c r="X2902" i="1"/>
  <c r="X2904" i="1"/>
  <c r="X2908" i="1"/>
  <c r="X2914" i="1"/>
  <c r="X2922" i="1"/>
  <c r="X2930" i="1"/>
  <c r="X2938" i="1"/>
  <c r="X2946" i="1"/>
  <c r="X2954" i="1"/>
  <c r="X2962" i="1"/>
  <c r="X2970" i="1"/>
  <c r="X2976" i="1"/>
  <c r="X2984" i="1"/>
  <c r="X2992" i="1"/>
  <c r="X3000" i="1"/>
  <c r="X2899" i="1"/>
  <c r="X2913" i="1"/>
  <c r="X2921" i="1"/>
  <c r="X2929" i="1"/>
  <c r="X2937" i="1"/>
  <c r="X2945" i="1"/>
  <c r="X2953" i="1"/>
  <c r="X2961" i="1"/>
  <c r="X2969" i="1"/>
  <c r="X2977" i="1"/>
  <c r="X2985" i="1"/>
  <c r="X2993" i="1"/>
  <c r="X3001" i="1"/>
  <c r="X3004" i="1"/>
  <c r="X3008" i="1"/>
  <c r="X3012" i="1"/>
  <c r="X3015" i="1"/>
  <c r="X3035" i="1"/>
  <c r="X3043" i="1"/>
  <c r="X3051" i="1"/>
  <c r="X3059" i="1"/>
  <c r="X3067" i="1"/>
  <c r="X3075" i="1"/>
  <c r="X3083" i="1"/>
  <c r="X3024" i="1"/>
  <c r="X3032" i="1"/>
  <c r="X3040" i="1"/>
  <c r="X3048" i="1"/>
  <c r="X3056" i="1"/>
  <c r="X3064" i="1"/>
  <c r="X3072" i="1"/>
  <c r="X3080" i="1"/>
  <c r="X3088" i="1"/>
  <c r="X3026" i="1"/>
  <c r="X3034" i="1"/>
  <c r="X3042" i="1"/>
  <c r="X3050" i="1"/>
  <c r="X3058" i="1"/>
  <c r="X3066" i="1"/>
  <c r="X3074" i="1"/>
  <c r="X3082" i="1"/>
  <c r="X3090" i="1"/>
  <c r="X3025" i="1"/>
  <c r="X3033" i="1"/>
  <c r="X3041" i="1"/>
  <c r="X3049" i="1"/>
  <c r="X3057" i="1"/>
  <c r="X3065" i="1"/>
  <c r="X3073" i="1"/>
  <c r="X3081" i="1"/>
  <c r="X3089" i="1"/>
  <c r="X3312" i="1"/>
  <c r="X3332" i="1"/>
  <c r="X3362" i="1"/>
  <c r="X3309" i="1"/>
  <c r="X3316" i="1"/>
  <c r="X3320" i="1"/>
  <c r="X3324" i="1"/>
  <c r="X3331" i="1"/>
  <c r="X3363" i="1"/>
  <c r="X3306" i="1"/>
  <c r="X3330" i="1"/>
  <c r="X3364" i="1"/>
  <c r="X3311" i="1"/>
  <c r="X3313" i="1"/>
  <c r="X3317" i="1"/>
  <c r="X3321" i="1"/>
  <c r="X3325" i="1"/>
  <c r="X3329" i="1"/>
  <c r="X3335" i="1"/>
  <c r="X3337" i="1"/>
  <c r="X3339" i="1"/>
  <c r="X3341" i="1"/>
  <c r="X3343" i="1"/>
  <c r="X3345" i="1"/>
  <c r="X3347" i="1"/>
  <c r="X3349" i="1"/>
  <c r="X3351" i="1"/>
  <c r="X3353" i="1"/>
  <c r="X3355" i="1"/>
  <c r="X3357" i="1"/>
  <c r="X3359" i="1"/>
  <c r="X3365" i="1"/>
  <c r="X3407" i="1"/>
  <c r="X3413" i="1"/>
  <c r="X3308" i="1"/>
  <c r="X3328" i="1"/>
  <c r="X3314" i="1"/>
  <c r="X3318" i="1"/>
  <c r="X3322" i="1"/>
  <c r="X3326" i="1"/>
  <c r="X3327" i="1"/>
  <c r="X3310" i="1"/>
  <c r="X3334" i="1"/>
  <c r="X3360" i="1"/>
  <c r="X3307" i="1"/>
  <c r="X3315" i="1"/>
  <c r="X3319" i="1"/>
  <c r="X3323" i="1"/>
  <c r="X3333" i="1"/>
  <c r="X3336" i="1"/>
  <c r="X3338" i="1"/>
  <c r="X3340" i="1"/>
  <c r="X3342" i="1"/>
  <c r="X3344" i="1"/>
  <c r="X3346" i="1"/>
  <c r="X3348" i="1"/>
  <c r="X3350" i="1"/>
  <c r="X3352" i="1"/>
  <c r="X3354" i="1"/>
  <c r="X3356" i="1"/>
  <c r="X3358" i="1"/>
  <c r="X3361" i="1"/>
  <c r="X3373" i="1"/>
  <c r="X3377" i="1"/>
  <c r="X3415" i="1"/>
  <c r="X3405" i="1"/>
  <c r="X3477" i="1"/>
  <c r="X3485" i="1"/>
  <c r="X3493" i="1"/>
  <c r="X3376" i="1"/>
  <c r="X3384" i="1"/>
  <c r="X3412" i="1"/>
  <c r="X3478" i="1"/>
  <c r="X3486" i="1"/>
  <c r="X3494" i="1"/>
  <c r="X3411" i="1"/>
  <c r="X3414" i="1"/>
  <c r="X3416" i="1"/>
  <c r="X3418" i="1"/>
  <c r="X3420" i="1"/>
  <c r="X3422" i="1"/>
  <c r="X3424" i="1"/>
  <c r="X3426" i="1"/>
  <c r="X3428" i="1"/>
  <c r="X3430" i="1"/>
  <c r="X3432" i="1"/>
  <c r="X3434" i="1"/>
  <c r="X3436" i="1"/>
  <c r="X3438" i="1"/>
  <c r="X3440" i="1"/>
  <c r="X3442" i="1"/>
  <c r="X3444" i="1"/>
  <c r="X3446" i="1"/>
  <c r="X3448" i="1"/>
  <c r="X3450" i="1"/>
  <c r="X3452" i="1"/>
  <c r="X3454" i="1"/>
  <c r="X3456" i="1"/>
  <c r="X3458" i="1"/>
  <c r="X3460" i="1"/>
  <c r="X3462" i="1"/>
  <c r="X3464" i="1"/>
  <c r="X3466" i="1"/>
  <c r="X3468" i="1"/>
  <c r="X3470" i="1"/>
  <c r="X3472" i="1"/>
  <c r="X3479" i="1"/>
  <c r="X3487" i="1"/>
  <c r="X3495" i="1"/>
  <c r="X3410" i="1"/>
  <c r="X3480" i="1"/>
  <c r="X3488" i="1"/>
  <c r="X3496" i="1"/>
  <c r="X3375" i="1"/>
  <c r="X3383" i="1"/>
  <c r="X3409" i="1"/>
  <c r="X3473" i="1"/>
  <c r="X3481" i="1"/>
  <c r="X3489" i="1"/>
  <c r="X3497" i="1"/>
  <c r="X3372" i="1"/>
  <c r="X3408" i="1"/>
  <c r="X3474" i="1"/>
  <c r="X3482" i="1"/>
  <c r="X3490" i="1"/>
  <c r="X3498" i="1"/>
  <c r="X3417" i="1"/>
  <c r="X3419" i="1"/>
  <c r="X3421" i="1"/>
  <c r="X3423" i="1"/>
  <c r="X3425" i="1"/>
  <c r="X3427" i="1"/>
  <c r="X3429" i="1"/>
  <c r="X3431" i="1"/>
  <c r="X3433" i="1"/>
  <c r="X3435" i="1"/>
  <c r="X3437" i="1"/>
  <c r="X3439" i="1"/>
  <c r="X3441" i="1"/>
  <c r="X3443" i="1"/>
  <c r="X3445" i="1"/>
  <c r="X3447" i="1"/>
  <c r="X3449" i="1"/>
  <c r="X3451" i="1"/>
  <c r="X3453" i="1"/>
  <c r="X3455" i="1"/>
  <c r="X3457" i="1"/>
  <c r="X3459" i="1"/>
  <c r="X3461" i="1"/>
  <c r="X3463" i="1"/>
  <c r="X3465" i="1"/>
  <c r="X3467" i="1"/>
  <c r="X3469" i="1"/>
  <c r="X3471" i="1"/>
  <c r="X3475" i="1"/>
  <c r="X3483" i="1"/>
  <c r="X3491" i="1"/>
  <c r="X3374" i="1"/>
  <c r="X3382" i="1"/>
  <c r="X3404" i="1"/>
  <c r="X3406" i="1"/>
  <c r="X3476" i="1"/>
  <c r="X3484" i="1"/>
  <c r="X3492" i="1"/>
  <c r="X3538" i="1"/>
  <c r="X3546" i="1"/>
  <c r="X3554" i="1"/>
  <c r="X3568" i="1"/>
  <c r="X3576" i="1"/>
  <c r="X3584" i="1"/>
  <c r="X3535" i="1"/>
  <c r="X3543" i="1"/>
  <c r="X3551" i="1"/>
  <c r="X3561" i="1"/>
  <c r="X3565" i="1"/>
  <c r="X3567" i="1"/>
  <c r="X3575" i="1"/>
  <c r="X3583" i="1"/>
  <c r="X3540" i="1"/>
  <c r="X3548" i="1"/>
  <c r="X3556" i="1"/>
  <c r="X3566" i="1"/>
  <c r="X3574" i="1"/>
  <c r="X3582" i="1"/>
  <c r="X3590" i="1"/>
  <c r="X3594" i="1"/>
  <c r="X3624" i="1"/>
  <c r="X3537" i="1"/>
  <c r="X3545" i="1"/>
  <c r="X3553" i="1"/>
  <c r="X3558" i="1"/>
  <c r="X3562" i="1"/>
  <c r="X3573" i="1"/>
  <c r="X3581" i="1"/>
  <c r="X3589" i="1"/>
  <c r="X3627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4" i="1"/>
  <c r="X3542" i="1"/>
  <c r="X3550" i="1"/>
  <c r="X3572" i="1"/>
  <c r="X3580" i="1"/>
  <c r="X3588" i="1"/>
  <c r="X3616" i="1"/>
  <c r="X3539" i="1"/>
  <c r="X3547" i="1"/>
  <c r="X3555" i="1"/>
  <c r="X3559" i="1"/>
  <c r="X3563" i="1"/>
  <c r="X3571" i="1"/>
  <c r="X3579" i="1"/>
  <c r="X3587" i="1"/>
  <c r="X3604" i="1"/>
  <c r="X3619" i="1"/>
  <c r="X3536" i="1"/>
  <c r="X3544" i="1"/>
  <c r="X3552" i="1"/>
  <c r="X3570" i="1"/>
  <c r="X3578" i="1"/>
  <c r="X3586" i="1"/>
  <c r="X3591" i="1"/>
  <c r="X3608" i="1"/>
  <c r="X3541" i="1"/>
  <c r="X3549" i="1"/>
  <c r="X3557" i="1"/>
  <c r="X3560" i="1"/>
  <c r="X3564" i="1"/>
  <c r="X3569" i="1"/>
  <c r="X3577" i="1"/>
  <c r="X3585" i="1"/>
  <c r="X3602" i="1"/>
  <c r="X3611" i="1"/>
  <c r="X3672" i="1"/>
  <c r="X3678" i="1"/>
  <c r="X3686" i="1"/>
  <c r="X3694" i="1"/>
  <c r="X3643" i="1"/>
  <c r="X3651" i="1"/>
  <c r="X3671" i="1"/>
  <c r="X3679" i="1"/>
  <c r="X3687" i="1"/>
  <c r="X3632" i="1"/>
  <c r="X3640" i="1"/>
  <c r="X3648" i="1"/>
  <c r="X3670" i="1"/>
  <c r="X3680" i="1"/>
  <c r="X3688" i="1"/>
  <c r="X3658" i="1"/>
  <c r="X3662" i="1"/>
  <c r="X3666" i="1"/>
  <c r="X3673" i="1"/>
  <c r="X3681" i="1"/>
  <c r="X3689" i="1"/>
  <c r="X3610" i="1"/>
  <c r="X3618" i="1"/>
  <c r="X3626" i="1"/>
  <c r="X3634" i="1"/>
  <c r="X3642" i="1"/>
  <c r="X3650" i="1"/>
  <c r="X3674" i="1"/>
  <c r="X3682" i="1"/>
  <c r="X3690" i="1"/>
  <c r="X3647" i="1"/>
  <c r="X3655" i="1"/>
  <c r="X3675" i="1"/>
  <c r="X3683" i="1"/>
  <c r="X3691" i="1"/>
  <c r="X3676" i="1"/>
  <c r="X3684" i="1"/>
  <c r="X3692" i="1"/>
  <c r="X3593" i="1"/>
  <c r="X3601" i="1"/>
  <c r="X3609" i="1"/>
  <c r="X3617" i="1"/>
  <c r="X3625" i="1"/>
  <c r="X3633" i="1"/>
  <c r="X3641" i="1"/>
  <c r="X3649" i="1"/>
  <c r="X3656" i="1"/>
  <c r="X3660" i="1"/>
  <c r="X3664" i="1"/>
  <c r="X3668" i="1"/>
  <c r="X3677" i="1"/>
  <c r="X3685" i="1"/>
  <c r="X3693" i="1"/>
  <c r="X3736" i="1"/>
  <c r="X3733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1" i="1"/>
  <c r="X3806" i="1"/>
  <c r="X3803" i="1"/>
  <c r="X3811" i="1"/>
  <c r="X3808" i="1"/>
  <c r="X3805" i="1"/>
  <c r="X3893" i="1"/>
  <c r="X3901" i="1"/>
  <c r="X3890" i="1"/>
  <c r="X3898" i="1"/>
  <c r="X3961" i="1"/>
  <c r="X3892" i="1"/>
  <c r="X3900" i="1"/>
  <c r="X3904" i="1"/>
  <c r="X3909" i="1"/>
  <c r="X3959" i="1"/>
  <c r="X3957" i="1"/>
  <c r="X3951" i="1"/>
  <c r="X3955" i="1"/>
  <c r="X3998" i="1"/>
  <c r="X4006" i="1"/>
  <c r="X3956" i="1"/>
  <c r="X3960" i="1"/>
  <c r="X4022" i="1"/>
  <c r="X4014" i="1"/>
  <c r="X4083" i="1"/>
  <c r="X4096" i="1"/>
  <c r="X4042" i="1"/>
  <c r="X4055" i="1"/>
  <c r="X4000" i="1"/>
  <c r="X4008" i="1"/>
  <c r="X4016" i="1"/>
  <c r="X4024" i="1"/>
  <c r="X3997" i="1"/>
  <c r="X4005" i="1"/>
  <c r="X4013" i="1"/>
  <c r="X4021" i="1"/>
  <c r="X4056" i="1"/>
  <c r="X4068" i="1"/>
  <c r="X4067" i="1"/>
  <c r="X4079" i="1"/>
  <c r="X4061" i="1"/>
  <c r="X4064" i="1"/>
  <c r="X4047" i="1"/>
  <c r="X4063" i="1"/>
  <c r="X4075" i="1"/>
  <c r="X4101" i="1"/>
  <c r="X4046" i="1"/>
  <c r="X4071" i="1"/>
  <c r="X4090" i="1"/>
  <c r="X4072" i="1"/>
  <c r="X4076" i="1"/>
  <c r="X4080" i="1"/>
  <c r="X4084" i="1"/>
  <c r="X4103" i="1"/>
  <c r="X4104" i="1"/>
  <c r="X4105" i="1"/>
  <c r="X4118" i="1"/>
  <c r="X4095" i="1"/>
  <c r="X4054" i="1"/>
  <c r="X4062" i="1"/>
  <c r="X4066" i="1"/>
  <c r="X4070" i="1"/>
  <c r="X4074" i="1"/>
  <c r="X4078" i="1"/>
  <c r="X4082" i="1"/>
  <c r="X4089" i="1"/>
  <c r="X4167" i="1"/>
  <c r="X4134" i="1"/>
  <c r="X4179" i="1"/>
  <c r="X4140" i="1"/>
  <c r="X4142" i="1"/>
  <c r="X4157" i="1"/>
  <c r="X4120" i="1"/>
  <c r="X4128" i="1"/>
  <c r="X4111" i="1"/>
  <c r="X4122" i="1"/>
  <c r="X4132" i="1"/>
  <c r="X4136" i="1"/>
  <c r="X4126" i="1"/>
  <c r="X4150" i="1"/>
  <c r="X4117" i="1"/>
  <c r="X4133" i="1"/>
  <c r="X4141" i="1"/>
  <c r="X4149" i="1"/>
  <c r="X4148" i="1"/>
  <c r="X4160" i="1"/>
  <c r="X4162" i="1"/>
  <c r="X4180" i="1"/>
  <c r="X4131" i="1"/>
  <c r="X4139" i="1"/>
  <c r="X4147" i="1"/>
  <c r="X4152" i="1"/>
  <c r="X4173" i="1"/>
  <c r="X4187" i="1"/>
  <c r="X4130" i="1"/>
  <c r="X4138" i="1"/>
  <c r="X4146" i="1"/>
  <c r="X4184" i="1"/>
  <c r="X4125" i="1"/>
  <c r="X4129" i="1"/>
  <c r="X4137" i="1"/>
  <c r="X4145" i="1"/>
  <c r="X4188" i="1"/>
  <c r="X4144" i="1"/>
  <c r="X4154" i="1"/>
  <c r="X4156" i="1"/>
  <c r="X4119" i="1"/>
  <c r="X4127" i="1"/>
  <c r="X4135" i="1"/>
  <c r="X4143" i="1"/>
  <c r="X4151" i="1"/>
  <c r="X4174" i="1"/>
  <c r="X4176" i="1"/>
  <c r="X4166" i="1"/>
  <c r="X4181" i="1"/>
  <c r="X4183" i="1"/>
  <c r="X4178" i="1"/>
  <c r="X4185" i="1"/>
  <c r="X4223" i="1"/>
  <c r="X4169" i="1"/>
  <c r="X4175" i="1"/>
  <c r="X4182" i="1"/>
  <c r="X4189" i="1"/>
  <c r="X4191" i="1"/>
  <c r="X4177" i="1"/>
  <c r="X4186" i="1"/>
  <c r="X4172" i="1"/>
  <c r="X4193" i="1"/>
  <c r="X4159" i="1"/>
  <c r="X4163" i="1"/>
  <c r="X4171" i="1"/>
  <c r="X4203" i="1"/>
  <c r="X4170" i="1"/>
  <c r="X4190" i="1"/>
  <c r="X4192" i="1"/>
  <c r="X4226" i="1"/>
  <c r="X4168" i="1"/>
  <c r="X4195" i="1"/>
  <c r="X4210" i="1"/>
  <c r="X4201" i="1"/>
  <c r="X4211" i="1"/>
  <c r="X4200" i="1"/>
  <c r="X4208" i="1"/>
  <c r="X4212" i="1"/>
  <c r="X4209" i="1"/>
  <c r="X4213" i="1"/>
  <c r="X4237" i="1"/>
  <c r="X4194" i="1"/>
  <c r="X4202" i="1"/>
  <c r="X4216" i="1"/>
  <c r="X4239" i="1"/>
  <c r="X4243" i="1"/>
  <c r="X4250" i="1"/>
  <c r="X4256" i="1"/>
  <c r="X4214" i="1"/>
  <c r="X4215" i="1"/>
  <c r="X4221" i="1"/>
  <c r="X4240" i="1"/>
  <c r="X4227" i="1"/>
  <c r="X4259" i="1"/>
  <c r="X4229" i="1"/>
  <c r="X4233" i="1"/>
  <c r="X4246" i="1"/>
  <c r="X4251" i="1"/>
  <c r="X4222" i="1"/>
  <c r="X4225" i="1"/>
  <c r="X4230" i="1"/>
  <c r="X4232" i="1"/>
  <c r="X4238" i="1"/>
  <c r="X4274" i="1"/>
  <c r="X4242" i="1"/>
  <c r="X4266" i="1"/>
  <c r="X4264" i="1"/>
  <c r="X4277" i="1"/>
  <c r="X4283" i="1"/>
  <c r="X4285" i="1"/>
  <c r="X4287" i="1"/>
  <c r="X4272" i="1"/>
  <c r="X4270" i="1"/>
  <c r="X4258" i="1"/>
  <c r="X4269" i="1"/>
  <c r="X4273" i="1"/>
  <c r="X4286" i="1"/>
  <c r="X4288" i="1"/>
  <c r="X4281" i="1"/>
  <c r="X4289" i="1"/>
  <c r="X4282" i="1"/>
  <c r="X4290" i="1"/>
  <c r="X4291" i="1"/>
  <c r="X4284" i="1"/>
  <c r="X4292" i="1"/>
  <c r="X2" i="1"/>
  <c r="D9" i="1"/>
  <c r="D35" i="1"/>
  <c r="D61" i="1"/>
  <c r="D74" i="1"/>
  <c r="D90" i="1"/>
  <c r="D107" i="1"/>
  <c r="D118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68" i="1"/>
  <c r="D276" i="1"/>
  <c r="G281" i="1"/>
  <c r="C289" i="1"/>
  <c r="F295" i="1"/>
  <c r="W301" i="1"/>
  <c r="K309" i="1"/>
  <c r="G313" i="1"/>
  <c r="C321" i="1"/>
  <c r="F327" i="1"/>
  <c r="W333" i="1"/>
  <c r="K341" i="1"/>
  <c r="G345" i="1"/>
  <c r="C353" i="1"/>
  <c r="F359" i="1"/>
  <c r="D26" i="1"/>
  <c r="D50" i="1"/>
  <c r="D67" i="1"/>
  <c r="D81" i="1"/>
  <c r="D97" i="1"/>
  <c r="D120" i="1"/>
  <c r="E5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B285" i="1"/>
  <c r="B293" i="1"/>
  <c r="B301" i="1"/>
  <c r="B309" i="1"/>
  <c r="B317" i="1"/>
  <c r="B325" i="1"/>
  <c r="B333" i="1"/>
  <c r="B341" i="1"/>
  <c r="B349" i="1"/>
  <c r="B357" i="1"/>
  <c r="D3" i="1"/>
  <c r="D36" i="1"/>
  <c r="F12" i="1"/>
  <c r="F26" i="1"/>
  <c r="F37" i="1"/>
  <c r="F53" i="1"/>
  <c r="F69" i="1"/>
  <c r="F87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265" i="1"/>
  <c r="F273" i="1"/>
  <c r="D281" i="1"/>
  <c r="C286" i="1"/>
  <c r="G290" i="1"/>
  <c r="D297" i="1"/>
  <c r="C302" i="1"/>
  <c r="G306" i="1"/>
  <c r="D313" i="1"/>
  <c r="C318" i="1"/>
  <c r="G322" i="1"/>
  <c r="D329" i="1"/>
  <c r="C334" i="1"/>
  <c r="G338" i="1"/>
  <c r="D345" i="1"/>
  <c r="C350" i="1"/>
  <c r="G354" i="1"/>
  <c r="D361" i="1"/>
  <c r="D8" i="1"/>
  <c r="D37" i="1"/>
  <c r="F14" i="1"/>
  <c r="F38" i="1"/>
  <c r="F54" i="1"/>
  <c r="F70" i="1"/>
  <c r="F84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277" i="1"/>
  <c r="B294" i="1"/>
  <c r="E305" i="1"/>
  <c r="B326" i="1"/>
  <c r="E337" i="1"/>
  <c r="B358" i="1"/>
  <c r="G283" i="1"/>
  <c r="G291" i="1"/>
  <c r="G299" i="1"/>
  <c r="G307" i="1"/>
  <c r="G315" i="1"/>
  <c r="G323" i="1"/>
  <c r="G331" i="1"/>
  <c r="G339" i="1"/>
  <c r="G347" i="1"/>
  <c r="G355" i="1"/>
  <c r="G363" i="1"/>
  <c r="I106" i="1"/>
  <c r="I248" i="1"/>
  <c r="I256" i="1"/>
  <c r="I264" i="1"/>
  <c r="I272" i="1"/>
  <c r="K280" i="1"/>
  <c r="B291" i="1"/>
  <c r="B307" i="1"/>
  <c r="B323" i="1"/>
  <c r="B339" i="1"/>
  <c r="B355" i="1"/>
  <c r="I5" i="1"/>
  <c r="I14" i="1"/>
  <c r="I22" i="1"/>
  <c r="I30" i="1"/>
  <c r="I41" i="1"/>
  <c r="I49" i="1"/>
  <c r="I57" i="1"/>
  <c r="I65" i="1"/>
  <c r="I73" i="1"/>
  <c r="I82" i="1"/>
  <c r="I91" i="1"/>
  <c r="I99" i="1"/>
  <c r="I109" i="1"/>
  <c r="I119" i="1"/>
  <c r="I127" i="1"/>
  <c r="I135" i="1"/>
  <c r="I144" i="1"/>
  <c r="I154" i="1"/>
  <c r="I162" i="1"/>
  <c r="I170" i="1"/>
  <c r="I179" i="1"/>
  <c r="I187" i="1"/>
  <c r="I195" i="1"/>
  <c r="I203" i="1"/>
  <c r="I211" i="1"/>
  <c r="I219" i="1"/>
  <c r="I227" i="1"/>
  <c r="I235" i="1"/>
  <c r="I243" i="1"/>
  <c r="B7" i="1"/>
  <c r="B15" i="1"/>
  <c r="B23" i="1"/>
  <c r="B31" i="1"/>
  <c r="B39" i="1"/>
  <c r="B47" i="1"/>
  <c r="B55" i="1"/>
  <c r="B63" i="1"/>
  <c r="B71" i="1"/>
  <c r="B79" i="1"/>
  <c r="B87" i="1"/>
  <c r="B95" i="1"/>
  <c r="B103" i="1"/>
  <c r="B111" i="1"/>
  <c r="B119" i="1"/>
  <c r="B127" i="1"/>
  <c r="B135" i="1"/>
  <c r="B143" i="1"/>
  <c r="B151" i="1"/>
  <c r="B159" i="1"/>
  <c r="B167" i="1"/>
  <c r="B175" i="1"/>
  <c r="B183" i="1"/>
  <c r="B191" i="1"/>
  <c r="B199" i="1"/>
  <c r="B207" i="1"/>
  <c r="B215" i="1"/>
  <c r="B223" i="1"/>
  <c r="B231" i="1"/>
  <c r="B239" i="1"/>
  <c r="B247" i="1"/>
  <c r="B255" i="1"/>
  <c r="B263" i="1"/>
  <c r="B271" i="1"/>
  <c r="B279" i="1"/>
  <c r="G284" i="1"/>
  <c r="I289" i="1"/>
  <c r="F294" i="1"/>
  <c r="D299" i="1"/>
  <c r="K304" i="1"/>
  <c r="C308" i="1"/>
  <c r="W312" i="1"/>
  <c r="G316" i="1"/>
  <c r="I321" i="1"/>
  <c r="F326" i="1"/>
  <c r="D331" i="1"/>
  <c r="K336" i="1"/>
  <c r="C340" i="1"/>
  <c r="W344" i="1"/>
  <c r="G348" i="1"/>
  <c r="I353" i="1"/>
  <c r="F358" i="1"/>
  <c r="D363" i="1"/>
  <c r="W366" i="1"/>
  <c r="W370" i="1"/>
  <c r="W374" i="1"/>
  <c r="W378" i="1"/>
  <c r="W382" i="1"/>
  <c r="W386" i="1"/>
  <c r="W390" i="1"/>
  <c r="W394" i="1"/>
  <c r="W398" i="1"/>
  <c r="W402" i="1"/>
  <c r="W406" i="1"/>
  <c r="W410" i="1"/>
  <c r="W414" i="1"/>
  <c r="W418" i="1"/>
  <c r="W422" i="1"/>
  <c r="W426" i="1"/>
  <c r="W430" i="1"/>
  <c r="W434" i="1"/>
  <c r="W438" i="1"/>
  <c r="W442" i="1"/>
  <c r="W446" i="1"/>
  <c r="W450" i="1"/>
  <c r="W454" i="1"/>
  <c r="W458" i="1"/>
  <c r="W462" i="1"/>
  <c r="W466" i="1"/>
  <c r="W470" i="1"/>
  <c r="W474" i="1"/>
  <c r="W478" i="1"/>
  <c r="W482" i="1"/>
  <c r="W486" i="1"/>
  <c r="W490" i="1"/>
  <c r="W494" i="1"/>
  <c r="W498" i="1"/>
  <c r="W502" i="1"/>
  <c r="W506" i="1"/>
  <c r="W510" i="1"/>
  <c r="W514" i="1"/>
  <c r="W518" i="1"/>
  <c r="W522" i="1"/>
  <c r="W526" i="1"/>
  <c r="W530" i="1"/>
  <c r="W534" i="1"/>
  <c r="W538" i="1"/>
  <c r="W542" i="1"/>
  <c r="W546" i="1"/>
  <c r="W550" i="1"/>
  <c r="W554" i="1"/>
  <c r="W558" i="1"/>
  <c r="W562" i="1"/>
  <c r="W566" i="1"/>
  <c r="W570" i="1"/>
  <c r="W574" i="1"/>
  <c r="W578" i="1"/>
  <c r="W582" i="1"/>
  <c r="W586" i="1"/>
  <c r="W590" i="1"/>
  <c r="W594" i="1"/>
  <c r="W598" i="1"/>
  <c r="W602" i="1"/>
  <c r="B610" i="1"/>
  <c r="B618" i="1"/>
  <c r="B626" i="1"/>
  <c r="B634" i="1"/>
  <c r="B642" i="1"/>
  <c r="B650" i="1"/>
  <c r="H658" i="1"/>
  <c r="H666" i="1"/>
  <c r="H674" i="1"/>
  <c r="H682" i="1"/>
  <c r="H690" i="1"/>
  <c r="H698" i="1"/>
  <c r="H706" i="1"/>
  <c r="H714" i="1"/>
  <c r="H722" i="1"/>
  <c r="H730" i="1"/>
  <c r="D736" i="1"/>
  <c r="H745" i="1"/>
  <c r="H753" i="1"/>
  <c r="G760" i="1"/>
  <c r="B768" i="1"/>
  <c r="E775" i="1"/>
  <c r="C776" i="1"/>
  <c r="D782" i="1"/>
  <c r="E786" i="1"/>
  <c r="W790" i="1"/>
  <c r="K804" i="1"/>
  <c r="C804" i="1"/>
  <c r="W612" i="1"/>
  <c r="G620" i="1"/>
  <c r="J628" i="1"/>
  <c r="H638" i="1"/>
  <c r="E648" i="1"/>
  <c r="I654" i="1"/>
  <c r="F659" i="1"/>
  <c r="D664" i="1"/>
  <c r="J669" i="1"/>
  <c r="B673" i="1"/>
  <c r="W677" i="1"/>
  <c r="G681" i="1"/>
  <c r="I686" i="1"/>
  <c r="F691" i="1"/>
  <c r="D696" i="1"/>
  <c r="J701" i="1"/>
  <c r="B705" i="1"/>
  <c r="W709" i="1"/>
  <c r="G713" i="1"/>
  <c r="I718" i="1"/>
  <c r="F723" i="1"/>
  <c r="D728" i="1"/>
  <c r="W734" i="1"/>
  <c r="W740" i="1"/>
  <c r="G742" i="1"/>
  <c r="F744" i="1"/>
  <c r="K746" i="1"/>
  <c r="C748" i="1"/>
  <c r="J752" i="1"/>
  <c r="B754" i="1"/>
  <c r="W756" i="1"/>
  <c r="W761" i="1"/>
  <c r="J769" i="1"/>
  <c r="K777" i="1"/>
  <c r="G807" i="1"/>
  <c r="I368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E347" i="1"/>
  <c r="D17" i="1"/>
  <c r="D41" i="1"/>
  <c r="D64" i="1"/>
  <c r="D80" i="1"/>
  <c r="D95" i="1"/>
  <c r="D109" i="1"/>
  <c r="D121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262" i="1"/>
  <c r="D270" i="1"/>
  <c r="D278" i="1"/>
  <c r="K285" i="1"/>
  <c r="G289" i="1"/>
  <c r="C297" i="1"/>
  <c r="F303" i="1"/>
  <c r="W309" i="1"/>
  <c r="K317" i="1"/>
  <c r="G321" i="1"/>
  <c r="C329" i="1"/>
  <c r="F335" i="1"/>
  <c r="W341" i="1"/>
  <c r="K349" i="1"/>
  <c r="G353" i="1"/>
  <c r="C361" i="1"/>
  <c r="D34" i="1"/>
  <c r="D53" i="1"/>
  <c r="D71" i="1"/>
  <c r="D87" i="1"/>
  <c r="D101" i="1"/>
  <c r="D123" i="1"/>
  <c r="E7" i="1"/>
  <c r="E15" i="1"/>
  <c r="E23" i="1"/>
  <c r="E31" i="1"/>
  <c r="E39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E167" i="1"/>
  <c r="E175" i="1"/>
  <c r="E183" i="1"/>
  <c r="E191" i="1"/>
  <c r="E199" i="1"/>
  <c r="E207" i="1"/>
  <c r="E215" i="1"/>
  <c r="E223" i="1"/>
  <c r="E231" i="1"/>
  <c r="E239" i="1"/>
  <c r="E247" i="1"/>
  <c r="E255" i="1"/>
  <c r="E263" i="1"/>
  <c r="E271" i="1"/>
  <c r="E279" i="1"/>
  <c r="H287" i="1"/>
  <c r="H295" i="1"/>
  <c r="H303" i="1"/>
  <c r="H311" i="1"/>
  <c r="H319" i="1"/>
  <c r="H327" i="1"/>
  <c r="H335" i="1"/>
  <c r="H343" i="1"/>
  <c r="H351" i="1"/>
  <c r="H359" i="1"/>
  <c r="D13" i="1"/>
  <c r="D45" i="1"/>
  <c r="F17" i="1"/>
  <c r="F28" i="1"/>
  <c r="F41" i="1"/>
  <c r="F57" i="1"/>
  <c r="F7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F251" i="1"/>
  <c r="F259" i="1"/>
  <c r="F267" i="1"/>
  <c r="F275" i="1"/>
  <c r="C282" i="1"/>
  <c r="G286" i="1"/>
  <c r="D293" i="1"/>
  <c r="C298" i="1"/>
  <c r="G302" i="1"/>
  <c r="D309" i="1"/>
  <c r="C314" i="1"/>
  <c r="G318" i="1"/>
  <c r="D325" i="1"/>
  <c r="C330" i="1"/>
  <c r="G334" i="1"/>
  <c r="D341" i="1"/>
  <c r="C346" i="1"/>
  <c r="G350" i="1"/>
  <c r="D357" i="1"/>
  <c r="C362" i="1"/>
  <c r="D14" i="1"/>
  <c r="F4" i="1"/>
  <c r="F18" i="1"/>
  <c r="F42" i="1"/>
  <c r="F58" i="1"/>
  <c r="F74" i="1"/>
  <c r="F88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B286" i="1"/>
  <c r="E297" i="1"/>
  <c r="B318" i="1"/>
  <c r="E329" i="1"/>
  <c r="B350" i="1"/>
  <c r="E361" i="1"/>
  <c r="C287" i="1"/>
  <c r="C295" i="1"/>
  <c r="C303" i="1"/>
  <c r="C311" i="1"/>
  <c r="C319" i="1"/>
  <c r="C327" i="1"/>
  <c r="C335" i="1"/>
  <c r="C343" i="1"/>
  <c r="C351" i="1"/>
  <c r="C359" i="1"/>
  <c r="I31" i="1"/>
  <c r="I117" i="1"/>
  <c r="I250" i="1"/>
  <c r="I258" i="1"/>
  <c r="I266" i="1"/>
  <c r="I274" i="1"/>
  <c r="W280" i="1"/>
  <c r="B295" i="1"/>
  <c r="B311" i="1"/>
  <c r="B327" i="1"/>
  <c r="B343" i="1"/>
  <c r="B359" i="1"/>
  <c r="I7" i="1"/>
  <c r="I16" i="1"/>
  <c r="I24" i="1"/>
  <c r="I33" i="1"/>
  <c r="I43" i="1"/>
  <c r="I51" i="1"/>
  <c r="I59" i="1"/>
  <c r="I67" i="1"/>
  <c r="I75" i="1"/>
  <c r="I84" i="1"/>
  <c r="I93" i="1"/>
  <c r="I101" i="1"/>
  <c r="I111" i="1"/>
  <c r="I121" i="1"/>
  <c r="I129" i="1"/>
  <c r="I138" i="1"/>
  <c r="I146" i="1"/>
  <c r="I156" i="1"/>
  <c r="I164" i="1"/>
  <c r="I172" i="1"/>
  <c r="I181" i="1"/>
  <c r="I189" i="1"/>
  <c r="I197" i="1"/>
  <c r="I205" i="1"/>
  <c r="I213" i="1"/>
  <c r="I221" i="1"/>
  <c r="I229" i="1"/>
  <c r="I237" i="1"/>
  <c r="I245" i="1"/>
  <c r="B9" i="1"/>
  <c r="B17" i="1"/>
  <c r="B25" i="1"/>
  <c r="B33" i="1"/>
  <c r="B41" i="1"/>
  <c r="B49" i="1"/>
  <c r="B57" i="1"/>
  <c r="B65" i="1"/>
  <c r="B73" i="1"/>
  <c r="B81" i="1"/>
  <c r="B89" i="1"/>
  <c r="B97" i="1"/>
  <c r="B105" i="1"/>
  <c r="B113" i="1"/>
  <c r="B121" i="1"/>
  <c r="B129" i="1"/>
  <c r="B137" i="1"/>
  <c r="B145" i="1"/>
  <c r="B153" i="1"/>
  <c r="B161" i="1"/>
  <c r="B169" i="1"/>
  <c r="B177" i="1"/>
  <c r="B185" i="1"/>
  <c r="B193" i="1"/>
  <c r="B201" i="1"/>
  <c r="B209" i="1"/>
  <c r="B217" i="1"/>
  <c r="B225" i="1"/>
  <c r="B233" i="1"/>
  <c r="B241" i="1"/>
  <c r="B249" i="1"/>
  <c r="B257" i="1"/>
  <c r="B265" i="1"/>
  <c r="B273" i="1"/>
  <c r="I281" i="1"/>
  <c r="F286" i="1"/>
  <c r="D291" i="1"/>
  <c r="K296" i="1"/>
  <c r="C300" i="1"/>
  <c r="W304" i="1"/>
  <c r="G308" i="1"/>
  <c r="I313" i="1"/>
  <c r="F318" i="1"/>
  <c r="D323" i="1"/>
  <c r="K328" i="1"/>
  <c r="C332" i="1"/>
  <c r="W336" i="1"/>
  <c r="G340" i="1"/>
  <c r="I345" i="1"/>
  <c r="F350" i="1"/>
  <c r="D355" i="1"/>
  <c r="K360" i="1"/>
  <c r="C364" i="1"/>
  <c r="W367" i="1"/>
  <c r="W371" i="1"/>
  <c r="W375" i="1"/>
  <c r="W379" i="1"/>
  <c r="W383" i="1"/>
  <c r="W387" i="1"/>
  <c r="W391" i="1"/>
  <c r="W395" i="1"/>
  <c r="W399" i="1"/>
  <c r="W403" i="1"/>
  <c r="W407" i="1"/>
  <c r="W411" i="1"/>
  <c r="W415" i="1"/>
  <c r="W419" i="1"/>
  <c r="W423" i="1"/>
  <c r="W427" i="1"/>
  <c r="W431" i="1"/>
  <c r="W435" i="1"/>
  <c r="W439" i="1"/>
  <c r="W443" i="1"/>
  <c r="W447" i="1"/>
  <c r="W451" i="1"/>
  <c r="W455" i="1"/>
  <c r="W459" i="1"/>
  <c r="W463" i="1"/>
  <c r="W467" i="1"/>
  <c r="W471" i="1"/>
  <c r="W475" i="1"/>
  <c r="W479" i="1"/>
  <c r="W483" i="1"/>
  <c r="W487" i="1"/>
  <c r="W491" i="1"/>
  <c r="W495" i="1"/>
  <c r="W499" i="1"/>
  <c r="W503" i="1"/>
  <c r="W507" i="1"/>
  <c r="W511" i="1"/>
  <c r="W515" i="1"/>
  <c r="W519" i="1"/>
  <c r="W523" i="1"/>
  <c r="W527" i="1"/>
  <c r="W531" i="1"/>
  <c r="W535" i="1"/>
  <c r="W539" i="1"/>
  <c r="W543" i="1"/>
  <c r="W547" i="1"/>
  <c r="W551" i="1"/>
  <c r="W555" i="1"/>
  <c r="W559" i="1"/>
  <c r="W563" i="1"/>
  <c r="W567" i="1"/>
  <c r="W571" i="1"/>
  <c r="W575" i="1"/>
  <c r="W579" i="1"/>
  <c r="W583" i="1"/>
  <c r="W587" i="1"/>
  <c r="W591" i="1"/>
  <c r="W595" i="1"/>
  <c r="W599" i="1"/>
  <c r="C605" i="1"/>
  <c r="C613" i="1"/>
  <c r="C621" i="1"/>
  <c r="C629" i="1"/>
  <c r="C637" i="1"/>
  <c r="C645" i="1"/>
  <c r="C652" i="1"/>
  <c r="E351" i="1"/>
  <c r="D19" i="1"/>
  <c r="D49" i="1"/>
  <c r="D65" i="1"/>
  <c r="D82" i="1"/>
  <c r="D99" i="1"/>
  <c r="D111" i="1"/>
  <c r="E355" i="1"/>
  <c r="D23" i="1"/>
  <c r="D52" i="1"/>
  <c r="D66" i="1"/>
  <c r="D83" i="1"/>
  <c r="D100" i="1"/>
  <c r="D112" i="1"/>
  <c r="D126" i="1"/>
  <c r="D136" i="1"/>
  <c r="D144" i="1"/>
  <c r="D152" i="1"/>
  <c r="D160" i="1"/>
  <c r="D168" i="1"/>
  <c r="D176" i="1"/>
  <c r="D184" i="1"/>
  <c r="D192" i="1"/>
  <c r="D200" i="1"/>
  <c r="D208" i="1"/>
  <c r="D216" i="1"/>
  <c r="D224" i="1"/>
  <c r="D232" i="1"/>
  <c r="D240" i="1"/>
  <c r="D248" i="1"/>
  <c r="D256" i="1"/>
  <c r="D264" i="1"/>
  <c r="D272" i="1"/>
  <c r="E280" i="1"/>
  <c r="W285" i="1"/>
  <c r="K293" i="1"/>
  <c r="G297" i="1"/>
  <c r="C305" i="1"/>
  <c r="F311" i="1"/>
  <c r="W317" i="1"/>
  <c r="K325" i="1"/>
  <c r="G329" i="1"/>
  <c r="C337" i="1"/>
  <c r="F343" i="1"/>
  <c r="W349" i="1"/>
  <c r="K357" i="1"/>
  <c r="G361" i="1"/>
  <c r="D43" i="1"/>
  <c r="D55" i="1"/>
  <c r="D75" i="1"/>
  <c r="D91" i="1"/>
  <c r="D106" i="1"/>
  <c r="D127" i="1"/>
  <c r="E9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177" i="1"/>
  <c r="E185" i="1"/>
  <c r="E193" i="1"/>
  <c r="E201" i="1"/>
  <c r="E209" i="1"/>
  <c r="E217" i="1"/>
  <c r="E225" i="1"/>
  <c r="E233" i="1"/>
  <c r="E241" i="1"/>
  <c r="E249" i="1"/>
  <c r="E257" i="1"/>
  <c r="E265" i="1"/>
  <c r="E273" i="1"/>
  <c r="B281" i="1"/>
  <c r="B289" i="1"/>
  <c r="B297" i="1"/>
  <c r="B305" i="1"/>
  <c r="B313" i="1"/>
  <c r="B321" i="1"/>
  <c r="B329" i="1"/>
  <c r="B337" i="1"/>
  <c r="B345" i="1"/>
  <c r="B353" i="1"/>
  <c r="B361" i="1"/>
  <c r="D20" i="1"/>
  <c r="F3" i="1"/>
  <c r="F22" i="1"/>
  <c r="F31" i="1"/>
  <c r="F47" i="1"/>
  <c r="F61" i="1"/>
  <c r="F78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61" i="1"/>
  <c r="F269" i="1"/>
  <c r="F277" i="1"/>
  <c r="G282" i="1"/>
  <c r="D289" i="1"/>
  <c r="C294" i="1"/>
  <c r="G298" i="1"/>
  <c r="D305" i="1"/>
  <c r="C310" i="1"/>
  <c r="G314" i="1"/>
  <c r="D321" i="1"/>
  <c r="C326" i="1"/>
  <c r="G330" i="1"/>
  <c r="D337" i="1"/>
  <c r="C342" i="1"/>
  <c r="G346" i="1"/>
  <c r="D353" i="1"/>
  <c r="C358" i="1"/>
  <c r="G362" i="1"/>
  <c r="D22" i="1"/>
  <c r="F7" i="1"/>
  <c r="F21" i="1"/>
  <c r="F45" i="1"/>
  <c r="F63" i="1"/>
  <c r="F77" i="1"/>
  <c r="G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E289" i="1"/>
  <c r="B310" i="1"/>
  <c r="E321" i="1"/>
  <c r="B342" i="1"/>
  <c r="E353" i="1"/>
  <c r="G287" i="1"/>
  <c r="G295" i="1"/>
  <c r="G303" i="1"/>
  <c r="G311" i="1"/>
  <c r="G319" i="1"/>
  <c r="G327" i="1"/>
  <c r="G335" i="1"/>
  <c r="G343" i="1"/>
  <c r="G351" i="1"/>
  <c r="G359" i="1"/>
  <c r="I36" i="1"/>
  <c r="I150" i="1"/>
  <c r="I252" i="1"/>
  <c r="I260" i="1"/>
  <c r="I268" i="1"/>
  <c r="I276" i="1"/>
  <c r="B283" i="1"/>
  <c r="B299" i="1"/>
  <c r="B315" i="1"/>
  <c r="B331" i="1"/>
  <c r="B347" i="1"/>
  <c r="B363" i="1"/>
  <c r="I10" i="1"/>
  <c r="I18" i="1"/>
  <c r="I26" i="1"/>
  <c r="I37" i="1"/>
  <c r="I45" i="1"/>
  <c r="I53" i="1"/>
  <c r="I61" i="1"/>
  <c r="I69" i="1"/>
  <c r="I78" i="1"/>
  <c r="I86" i="1"/>
  <c r="I95" i="1"/>
  <c r="I103" i="1"/>
  <c r="I113" i="1"/>
  <c r="I123" i="1"/>
  <c r="I131" i="1"/>
  <c r="I140" i="1"/>
  <c r="I148" i="1"/>
  <c r="I158" i="1"/>
  <c r="I166" i="1"/>
  <c r="I174" i="1"/>
  <c r="I183" i="1"/>
  <c r="I191" i="1"/>
  <c r="I199" i="1"/>
  <c r="I207" i="1"/>
  <c r="I215" i="1"/>
  <c r="I223" i="1"/>
  <c r="I231" i="1"/>
  <c r="I239" i="1"/>
  <c r="B3" i="1"/>
  <c r="B11" i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203" i="1"/>
  <c r="B211" i="1"/>
  <c r="B219" i="1"/>
  <c r="B227" i="1"/>
  <c r="B235" i="1"/>
  <c r="B243" i="1"/>
  <c r="B251" i="1"/>
  <c r="B259" i="1"/>
  <c r="B267" i="1"/>
  <c r="B275" i="1"/>
  <c r="D283" i="1"/>
  <c r="K288" i="1"/>
  <c r="C292" i="1"/>
  <c r="W296" i="1"/>
  <c r="G300" i="1"/>
  <c r="I305" i="1"/>
  <c r="F310" i="1"/>
  <c r="D315" i="1"/>
  <c r="K320" i="1"/>
  <c r="C324" i="1"/>
  <c r="W328" i="1"/>
  <c r="G332" i="1"/>
  <c r="I337" i="1"/>
  <c r="F342" i="1"/>
  <c r="D347" i="1"/>
  <c r="K352" i="1"/>
  <c r="C356" i="1"/>
  <c r="W360" i="1"/>
  <c r="G364" i="1"/>
  <c r="W368" i="1"/>
  <c r="W372" i="1"/>
  <c r="W376" i="1"/>
  <c r="W380" i="1"/>
  <c r="W384" i="1"/>
  <c r="W388" i="1"/>
  <c r="W392" i="1"/>
  <c r="W396" i="1"/>
  <c r="W400" i="1"/>
  <c r="W404" i="1"/>
  <c r="W408" i="1"/>
  <c r="W412" i="1"/>
  <c r="W416" i="1"/>
  <c r="W420" i="1"/>
  <c r="W424" i="1"/>
  <c r="W428" i="1"/>
  <c r="W432" i="1"/>
  <c r="W436" i="1"/>
  <c r="W440" i="1"/>
  <c r="W444" i="1"/>
  <c r="W448" i="1"/>
  <c r="W452" i="1"/>
  <c r="W456" i="1"/>
  <c r="W460" i="1"/>
  <c r="W464" i="1"/>
  <c r="W468" i="1"/>
  <c r="W472" i="1"/>
  <c r="W476" i="1"/>
  <c r="W480" i="1"/>
  <c r="W484" i="1"/>
  <c r="W488" i="1"/>
  <c r="W492" i="1"/>
  <c r="W496" i="1"/>
  <c r="W500" i="1"/>
  <c r="W504" i="1"/>
  <c r="W508" i="1"/>
  <c r="W512" i="1"/>
  <c r="W516" i="1"/>
  <c r="W520" i="1"/>
  <c r="W524" i="1"/>
  <c r="W528" i="1"/>
  <c r="W532" i="1"/>
  <c r="W536" i="1"/>
  <c r="W540" i="1"/>
  <c r="W544" i="1"/>
  <c r="W548" i="1"/>
  <c r="W552" i="1"/>
  <c r="W556" i="1"/>
  <c r="W560" i="1"/>
  <c r="W564" i="1"/>
  <c r="W568" i="1"/>
  <c r="W572" i="1"/>
  <c r="W576" i="1"/>
  <c r="W580" i="1"/>
  <c r="W584" i="1"/>
  <c r="W588" i="1"/>
  <c r="W592" i="1"/>
  <c r="W596" i="1"/>
  <c r="W600" i="1"/>
  <c r="W607" i="1"/>
  <c r="W615" i="1"/>
  <c r="W623" i="1"/>
  <c r="W631" i="1"/>
  <c r="W639" i="1"/>
  <c r="W647" i="1"/>
  <c r="H654" i="1"/>
  <c r="H662" i="1"/>
  <c r="H670" i="1"/>
  <c r="H678" i="1"/>
  <c r="H686" i="1"/>
  <c r="H694" i="1"/>
  <c r="H702" i="1"/>
  <c r="H710" i="1"/>
  <c r="H718" i="1"/>
  <c r="H726" i="1"/>
  <c r="W735" i="1"/>
  <c r="H741" i="1"/>
  <c r="H749" i="1"/>
  <c r="E759" i="1"/>
  <c r="C760" i="1"/>
  <c r="D768" i="1"/>
  <c r="G776" i="1"/>
  <c r="W782" i="1"/>
  <c r="B786" i="1"/>
  <c r="J790" i="1"/>
  <c r="K790" i="1"/>
  <c r="H606" i="1"/>
  <c r="E616" i="1"/>
  <c r="C634" i="1"/>
  <c r="W644" i="1"/>
  <c r="J653" i="1"/>
  <c r="B657" i="1"/>
  <c r="W661" i="1"/>
  <c r="G665" i="1"/>
  <c r="I670" i="1"/>
  <c r="F675" i="1"/>
  <c r="D680" i="1"/>
  <c r="J685" i="1"/>
  <c r="B689" i="1"/>
  <c r="W693" i="1"/>
  <c r="G697" i="1"/>
  <c r="I702" i="1"/>
  <c r="F707" i="1"/>
  <c r="D712" i="1"/>
  <c r="J717" i="1"/>
  <c r="B721" i="1"/>
  <c r="W725" i="1"/>
  <c r="G729" i="1"/>
  <c r="E736" i="1"/>
  <c r="C740" i="1"/>
  <c r="J744" i="1"/>
  <c r="B746" i="1"/>
  <c r="W748" i="1"/>
  <c r="G750" i="1"/>
  <c r="F752" i="1"/>
  <c r="K754" i="1"/>
  <c r="C756" i="1"/>
  <c r="K761" i="1"/>
  <c r="F769" i="1"/>
  <c r="W777" i="1"/>
  <c r="E807" i="1"/>
  <c r="D807" i="1"/>
  <c r="I372" i="1"/>
  <c r="I380" i="1"/>
  <c r="I388" i="1"/>
  <c r="I396" i="1"/>
  <c r="I404" i="1"/>
  <c r="I412" i="1"/>
  <c r="I420" i="1"/>
  <c r="I428" i="1"/>
  <c r="I436" i="1"/>
  <c r="E359" i="1"/>
  <c r="D25" i="1"/>
  <c r="D56" i="1"/>
  <c r="D68" i="1"/>
  <c r="D84" i="1"/>
  <c r="D102" i="1"/>
  <c r="D114" i="1"/>
  <c r="D128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K281" i="1"/>
  <c r="G285" i="1"/>
  <c r="C293" i="1"/>
  <c r="F299" i="1"/>
  <c r="W305" i="1"/>
  <c r="K313" i="1"/>
  <c r="G317" i="1"/>
  <c r="C325" i="1"/>
  <c r="F331" i="1"/>
  <c r="W337" i="1"/>
  <c r="K345" i="1"/>
  <c r="G349" i="1"/>
  <c r="C357" i="1"/>
  <c r="F363" i="1"/>
  <c r="D44" i="1"/>
  <c r="D57" i="1"/>
  <c r="D77" i="1"/>
  <c r="D93" i="1"/>
  <c r="D110" i="1"/>
  <c r="D130" i="1"/>
  <c r="E10" i="1"/>
  <c r="E18" i="1"/>
  <c r="E26" i="1"/>
  <c r="E34" i="1"/>
  <c r="E42" i="1"/>
  <c r="E50" i="1"/>
  <c r="E58" i="1"/>
  <c r="E66" i="1"/>
  <c r="E74" i="1"/>
  <c r="E82" i="1"/>
  <c r="E90" i="1"/>
  <c r="E98" i="1"/>
  <c r="E106" i="1"/>
  <c r="E114" i="1"/>
  <c r="E122" i="1"/>
  <c r="E130" i="1"/>
  <c r="E138" i="1"/>
  <c r="E146" i="1"/>
  <c r="E154" i="1"/>
  <c r="E162" i="1"/>
  <c r="E170" i="1"/>
  <c r="E178" i="1"/>
  <c r="E186" i="1"/>
  <c r="E194" i="1"/>
  <c r="E202" i="1"/>
  <c r="E210" i="1"/>
  <c r="E218" i="1"/>
  <c r="E226" i="1"/>
  <c r="E234" i="1"/>
  <c r="E242" i="1"/>
  <c r="E250" i="1"/>
  <c r="E258" i="1"/>
  <c r="E266" i="1"/>
  <c r="E274" i="1"/>
  <c r="D21" i="1"/>
  <c r="F6" i="1"/>
  <c r="F23" i="1"/>
  <c r="F32" i="1"/>
  <c r="F50" i="1"/>
  <c r="F62" i="1"/>
  <c r="F80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262" i="1"/>
  <c r="F270" i="1"/>
  <c r="F278" i="1"/>
  <c r="I283" i="1"/>
  <c r="K290" i="1"/>
  <c r="W294" i="1"/>
  <c r="I299" i="1"/>
  <c r="K306" i="1"/>
  <c r="W310" i="1"/>
  <c r="I315" i="1"/>
  <c r="K322" i="1"/>
  <c r="W326" i="1"/>
  <c r="I331" i="1"/>
  <c r="K338" i="1"/>
  <c r="W342" i="1"/>
  <c r="I347" i="1"/>
  <c r="K354" i="1"/>
  <c r="W358" i="1"/>
  <c r="I363" i="1"/>
  <c r="D27" i="1"/>
  <c r="F8" i="1"/>
  <c r="F30" i="1"/>
  <c r="F46" i="1"/>
  <c r="F64" i="1"/>
  <c r="F79" i="1"/>
  <c r="W3" i="1"/>
  <c r="W7" i="1"/>
  <c r="W11" i="1"/>
  <c r="W15" i="1"/>
  <c r="W19" i="1"/>
  <c r="W23" i="1"/>
  <c r="W27" i="1"/>
  <c r="W31" i="1"/>
  <c r="W35" i="1"/>
  <c r="W39" i="1"/>
  <c r="W43" i="1"/>
  <c r="W47" i="1"/>
  <c r="W51" i="1"/>
  <c r="W55" i="1"/>
  <c r="W59" i="1"/>
  <c r="W63" i="1"/>
  <c r="W67" i="1"/>
  <c r="W71" i="1"/>
  <c r="W75" i="1"/>
  <c r="W79" i="1"/>
  <c r="W83" i="1"/>
  <c r="W87" i="1"/>
  <c r="W91" i="1"/>
  <c r="W95" i="1"/>
  <c r="W99" i="1"/>
  <c r="W103" i="1"/>
  <c r="W107" i="1"/>
  <c r="W111" i="1"/>
  <c r="W115" i="1"/>
  <c r="W119" i="1"/>
  <c r="W123" i="1"/>
  <c r="W127" i="1"/>
  <c r="W131" i="1"/>
  <c r="W135" i="1"/>
  <c r="W139" i="1"/>
  <c r="W143" i="1"/>
  <c r="W147" i="1"/>
  <c r="W151" i="1"/>
  <c r="W155" i="1"/>
  <c r="W159" i="1"/>
  <c r="W163" i="1"/>
  <c r="W167" i="1"/>
  <c r="W171" i="1"/>
  <c r="W175" i="1"/>
  <c r="W179" i="1"/>
  <c r="W183" i="1"/>
  <c r="W187" i="1"/>
  <c r="W191" i="1"/>
  <c r="W195" i="1"/>
  <c r="W199" i="1"/>
  <c r="W203" i="1"/>
  <c r="W207" i="1"/>
  <c r="W211" i="1"/>
  <c r="W215" i="1"/>
  <c r="W219" i="1"/>
  <c r="W223" i="1"/>
  <c r="W227" i="1"/>
  <c r="W231" i="1"/>
  <c r="W235" i="1"/>
  <c r="W239" i="1"/>
  <c r="W243" i="1"/>
  <c r="W247" i="1"/>
  <c r="W251" i="1"/>
  <c r="W255" i="1"/>
  <c r="W259" i="1"/>
  <c r="W263" i="1"/>
  <c r="W267" i="1"/>
  <c r="W271" i="1"/>
  <c r="W275" i="1"/>
  <c r="W279" i="1"/>
  <c r="B290" i="1"/>
  <c r="E301" i="1"/>
  <c r="B322" i="1"/>
  <c r="E333" i="1"/>
  <c r="B354" i="1"/>
  <c r="K283" i="1"/>
  <c r="K291" i="1"/>
  <c r="K299" i="1"/>
  <c r="K307" i="1"/>
  <c r="K315" i="1"/>
  <c r="K323" i="1"/>
  <c r="K331" i="1"/>
  <c r="K339" i="1"/>
  <c r="K347" i="1"/>
  <c r="K355" i="1"/>
  <c r="K363" i="1"/>
  <c r="I76" i="1"/>
  <c r="I151" i="1"/>
  <c r="I253" i="1"/>
  <c r="I261" i="1"/>
  <c r="I269" i="1"/>
  <c r="I277" i="1"/>
  <c r="I11" i="1"/>
  <c r="I19" i="1"/>
  <c r="I27" i="1"/>
  <c r="I38" i="1"/>
  <c r="I46" i="1"/>
  <c r="I54" i="1"/>
  <c r="I62" i="1"/>
  <c r="I70" i="1"/>
  <c r="I79" i="1"/>
  <c r="I88" i="1"/>
  <c r="I96" i="1"/>
  <c r="I105" i="1"/>
  <c r="I114" i="1"/>
  <c r="I124" i="1"/>
  <c r="I132" i="1"/>
  <c r="I141" i="1"/>
  <c r="I149" i="1"/>
  <c r="I159" i="1"/>
  <c r="I167" i="1"/>
  <c r="I176" i="1"/>
  <c r="I184" i="1"/>
  <c r="I192" i="1"/>
  <c r="I200" i="1"/>
  <c r="I208" i="1"/>
  <c r="I216" i="1"/>
  <c r="I224" i="1"/>
  <c r="I232" i="1"/>
  <c r="I240" i="1"/>
  <c r="B4" i="1"/>
  <c r="B12" i="1"/>
  <c r="B20" i="1"/>
  <c r="B28" i="1"/>
  <c r="B36" i="1"/>
  <c r="B44" i="1"/>
  <c r="B52" i="1"/>
  <c r="B60" i="1"/>
  <c r="B68" i="1"/>
  <c r="B76" i="1"/>
  <c r="B84" i="1"/>
  <c r="B92" i="1"/>
  <c r="B100" i="1"/>
  <c r="B108" i="1"/>
  <c r="B116" i="1"/>
  <c r="B124" i="1"/>
  <c r="B132" i="1"/>
  <c r="B140" i="1"/>
  <c r="B148" i="1"/>
  <c r="B156" i="1"/>
  <c r="B164" i="1"/>
  <c r="B172" i="1"/>
  <c r="B180" i="1"/>
  <c r="B188" i="1"/>
  <c r="B196" i="1"/>
  <c r="B204" i="1"/>
  <c r="B212" i="1"/>
  <c r="B220" i="1"/>
  <c r="B228" i="1"/>
  <c r="B236" i="1"/>
  <c r="B244" i="1"/>
  <c r="B252" i="1"/>
  <c r="B260" i="1"/>
  <c r="B268" i="1"/>
  <c r="B276" i="1"/>
  <c r="K284" i="1"/>
  <c r="C288" i="1"/>
  <c r="W292" i="1"/>
  <c r="G296" i="1"/>
  <c r="I301" i="1"/>
  <c r="F306" i="1"/>
  <c r="D311" i="1"/>
  <c r="K316" i="1"/>
  <c r="C320" i="1"/>
  <c r="W324" i="1"/>
  <c r="G328" i="1"/>
  <c r="I333" i="1"/>
  <c r="F338" i="1"/>
  <c r="D343" i="1"/>
  <c r="K348" i="1"/>
  <c r="C352" i="1"/>
  <c r="W356" i="1"/>
  <c r="G360" i="1"/>
  <c r="G365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429" i="1"/>
  <c r="G433" i="1"/>
  <c r="G437" i="1"/>
  <c r="G441" i="1"/>
  <c r="G445" i="1"/>
  <c r="G449" i="1"/>
  <c r="G453" i="1"/>
  <c r="G457" i="1"/>
  <c r="G461" i="1"/>
  <c r="G465" i="1"/>
  <c r="G469" i="1"/>
  <c r="G473" i="1"/>
  <c r="G477" i="1"/>
  <c r="G481" i="1"/>
  <c r="G485" i="1"/>
  <c r="G489" i="1"/>
  <c r="G493" i="1"/>
  <c r="G497" i="1"/>
  <c r="G501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7" i="1"/>
  <c r="G615" i="1"/>
  <c r="G623" i="1"/>
  <c r="G631" i="1"/>
  <c r="G639" i="1"/>
  <c r="G647" i="1"/>
  <c r="E655" i="1"/>
  <c r="E363" i="1"/>
  <c r="D28" i="1"/>
  <c r="D59" i="1"/>
  <c r="D70" i="1"/>
  <c r="D86" i="1"/>
  <c r="D103" i="1"/>
  <c r="D115" i="1"/>
  <c r="D129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66" i="1"/>
  <c r="D274" i="1"/>
  <c r="C281" i="1"/>
  <c r="F287" i="1"/>
  <c r="W293" i="1"/>
  <c r="K301" i="1"/>
  <c r="G305" i="1"/>
  <c r="C313" i="1"/>
  <c r="F319" i="1"/>
  <c r="W325" i="1"/>
  <c r="K333" i="1"/>
  <c r="G337" i="1"/>
  <c r="C345" i="1"/>
  <c r="F351" i="1"/>
  <c r="W357" i="1"/>
  <c r="D12" i="1"/>
  <c r="D46" i="1"/>
  <c r="D58" i="1"/>
  <c r="D78" i="1"/>
  <c r="D94" i="1"/>
  <c r="D113" i="1"/>
  <c r="E3" i="1"/>
  <c r="E11" i="1"/>
  <c r="E19" i="1"/>
  <c r="E27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E163" i="1"/>
  <c r="E171" i="1"/>
  <c r="E179" i="1"/>
  <c r="E187" i="1"/>
  <c r="E195" i="1"/>
  <c r="E203" i="1"/>
  <c r="E211" i="1"/>
  <c r="E219" i="1"/>
  <c r="E227" i="1"/>
  <c r="E235" i="1"/>
  <c r="E243" i="1"/>
  <c r="E251" i="1"/>
  <c r="E259" i="1"/>
  <c r="E267" i="1"/>
  <c r="E275" i="1"/>
  <c r="H283" i="1"/>
  <c r="H291" i="1"/>
  <c r="H299" i="1"/>
  <c r="H307" i="1"/>
  <c r="H315" i="1"/>
  <c r="H323" i="1"/>
  <c r="H331" i="1"/>
  <c r="H339" i="1"/>
  <c r="H347" i="1"/>
  <c r="H355" i="1"/>
  <c r="H363" i="1"/>
  <c r="D24" i="1"/>
  <c r="F9" i="1"/>
  <c r="F24" i="1"/>
  <c r="F34" i="1"/>
  <c r="F51" i="1"/>
  <c r="F65" i="1"/>
  <c r="F83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9" i="1"/>
  <c r="D285" i="1"/>
  <c r="C290" i="1"/>
  <c r="G294" i="1"/>
  <c r="D301" i="1"/>
  <c r="C306" i="1"/>
  <c r="G310" i="1"/>
  <c r="D317" i="1"/>
  <c r="C322" i="1"/>
  <c r="G326" i="1"/>
  <c r="D333" i="1"/>
  <c r="C338" i="1"/>
  <c r="G342" i="1"/>
  <c r="D349" i="1"/>
  <c r="C354" i="1"/>
  <c r="G358" i="1"/>
  <c r="D6" i="1"/>
  <c r="D30" i="1"/>
  <c r="F10" i="1"/>
  <c r="F33" i="1"/>
  <c r="F48" i="1"/>
  <c r="F66" i="1"/>
  <c r="F81" i="1"/>
  <c r="G4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E281" i="1"/>
  <c r="B302" i="1"/>
  <c r="E313" i="1"/>
  <c r="B334" i="1"/>
  <c r="E345" i="1"/>
  <c r="C283" i="1"/>
  <c r="C291" i="1"/>
  <c r="C299" i="1"/>
  <c r="C307" i="1"/>
  <c r="C315" i="1"/>
  <c r="C323" i="1"/>
  <c r="C331" i="1"/>
  <c r="C339" i="1"/>
  <c r="C347" i="1"/>
  <c r="C355" i="1"/>
  <c r="C363" i="1"/>
  <c r="I87" i="1"/>
  <c r="I175" i="1"/>
  <c r="I254" i="1"/>
  <c r="I262" i="1"/>
  <c r="I270" i="1"/>
  <c r="I278" i="1"/>
  <c r="B287" i="1"/>
  <c r="B303" i="1"/>
  <c r="B319" i="1"/>
  <c r="B335" i="1"/>
  <c r="B351" i="1"/>
  <c r="I3" i="1"/>
  <c r="I12" i="1"/>
  <c r="I20" i="1"/>
  <c r="I28" i="1"/>
  <c r="I39" i="1"/>
  <c r="I47" i="1"/>
  <c r="I55" i="1"/>
  <c r="I63" i="1"/>
  <c r="I71" i="1"/>
  <c r="I80" i="1"/>
  <c r="I89" i="1"/>
  <c r="I97" i="1"/>
  <c r="I107" i="1"/>
  <c r="I115" i="1"/>
  <c r="I125" i="1"/>
  <c r="I133" i="1"/>
  <c r="I142" i="1"/>
  <c r="I152" i="1"/>
  <c r="I160" i="1"/>
  <c r="I168" i="1"/>
  <c r="I177" i="1"/>
  <c r="I185" i="1"/>
  <c r="I193" i="1"/>
  <c r="I201" i="1"/>
  <c r="I209" i="1"/>
  <c r="I217" i="1"/>
  <c r="I225" i="1"/>
  <c r="I233" i="1"/>
  <c r="I241" i="1"/>
  <c r="B5" i="1"/>
  <c r="B13" i="1"/>
  <c r="B21" i="1"/>
  <c r="B29" i="1"/>
  <c r="B37" i="1"/>
  <c r="B45" i="1"/>
  <c r="B53" i="1"/>
  <c r="B61" i="1"/>
  <c r="B69" i="1"/>
  <c r="B77" i="1"/>
  <c r="B85" i="1"/>
  <c r="B93" i="1"/>
  <c r="B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B213" i="1"/>
  <c r="B221" i="1"/>
  <c r="B229" i="1"/>
  <c r="B237" i="1"/>
  <c r="B245" i="1"/>
  <c r="B253" i="1"/>
  <c r="B261" i="1"/>
  <c r="B269" i="1"/>
  <c r="B277" i="1"/>
  <c r="C284" i="1"/>
  <c r="W288" i="1"/>
  <c r="G292" i="1"/>
  <c r="I297" i="1"/>
  <c r="F302" i="1"/>
  <c r="D307" i="1"/>
  <c r="K312" i="1"/>
  <c r="C316" i="1"/>
  <c r="W320" i="1"/>
  <c r="G324" i="1"/>
  <c r="I329" i="1"/>
  <c r="F334" i="1"/>
  <c r="D339" i="1"/>
  <c r="K344" i="1"/>
  <c r="C348" i="1"/>
  <c r="W352" i="1"/>
  <c r="G356" i="1"/>
  <c r="I361" i="1"/>
  <c r="W365" i="1"/>
  <c r="W369" i="1"/>
  <c r="W373" i="1"/>
  <c r="W377" i="1"/>
  <c r="W381" i="1"/>
  <c r="W385" i="1"/>
  <c r="W389" i="1"/>
  <c r="W393" i="1"/>
  <c r="W397" i="1"/>
  <c r="W401" i="1"/>
  <c r="W405" i="1"/>
  <c r="W409" i="1"/>
  <c r="W413" i="1"/>
  <c r="W417" i="1"/>
  <c r="W421" i="1"/>
  <c r="W425" i="1"/>
  <c r="W429" i="1"/>
  <c r="W433" i="1"/>
  <c r="W437" i="1"/>
  <c r="W441" i="1"/>
  <c r="W445" i="1"/>
  <c r="W449" i="1"/>
  <c r="W453" i="1"/>
  <c r="W457" i="1"/>
  <c r="W461" i="1"/>
  <c r="W465" i="1"/>
  <c r="W469" i="1"/>
  <c r="W473" i="1"/>
  <c r="W477" i="1"/>
  <c r="W481" i="1"/>
  <c r="W485" i="1"/>
  <c r="W489" i="1"/>
  <c r="W493" i="1"/>
  <c r="W497" i="1"/>
  <c r="W501" i="1"/>
  <c r="W505" i="1"/>
  <c r="W509" i="1"/>
  <c r="W513" i="1"/>
  <c r="W517" i="1"/>
  <c r="W521" i="1"/>
  <c r="W525" i="1"/>
  <c r="W529" i="1"/>
  <c r="W533" i="1"/>
  <c r="W537" i="1"/>
  <c r="W541" i="1"/>
  <c r="W545" i="1"/>
  <c r="W549" i="1"/>
  <c r="W553" i="1"/>
  <c r="W557" i="1"/>
  <c r="W561" i="1"/>
  <c r="W565" i="1"/>
  <c r="W569" i="1"/>
  <c r="W573" i="1"/>
  <c r="W577" i="1"/>
  <c r="W581" i="1"/>
  <c r="W585" i="1"/>
  <c r="W589" i="1"/>
  <c r="W593" i="1"/>
  <c r="W597" i="1"/>
  <c r="W601" i="1"/>
  <c r="J607" i="1"/>
  <c r="J615" i="1"/>
  <c r="J623" i="1"/>
  <c r="J631" i="1"/>
  <c r="J639" i="1"/>
  <c r="J647" i="1"/>
  <c r="C656" i="1"/>
  <c r="C664" i="1"/>
  <c r="C672" i="1"/>
  <c r="C680" i="1"/>
  <c r="C688" i="1"/>
  <c r="C696" i="1"/>
  <c r="C704" i="1"/>
  <c r="C712" i="1"/>
  <c r="C720" i="1"/>
  <c r="C728" i="1"/>
  <c r="K735" i="1"/>
  <c r="H743" i="1"/>
  <c r="H751" i="1"/>
  <c r="B760" i="1"/>
  <c r="E767" i="1"/>
  <c r="C768" i="1"/>
  <c r="D776" i="1"/>
  <c r="F782" i="1"/>
  <c r="G786" i="1"/>
  <c r="B799" i="1"/>
  <c r="W804" i="1"/>
  <c r="C618" i="1"/>
  <c r="W628" i="1"/>
  <c r="G636" i="1"/>
  <c r="J644" i="1"/>
  <c r="W653" i="1"/>
  <c r="G657" i="1"/>
  <c r="I662" i="1"/>
  <c r="F667" i="1"/>
  <c r="D672" i="1"/>
  <c r="J677" i="1"/>
  <c r="B681" i="1"/>
  <c r="W685" i="1"/>
  <c r="G689" i="1"/>
  <c r="I694" i="1"/>
  <c r="F699" i="1"/>
  <c r="D704" i="1"/>
  <c r="J709" i="1"/>
  <c r="B713" i="1"/>
  <c r="W717" i="1"/>
  <c r="G721" i="1"/>
  <c r="I726" i="1"/>
  <c r="J734" i="1"/>
  <c r="J740" i="1"/>
  <c r="B742" i="1"/>
  <c r="W744" i="1"/>
  <c r="G746" i="1"/>
  <c r="F748" i="1"/>
  <c r="K750" i="1"/>
  <c r="C752" i="1"/>
  <c r="J756" i="1"/>
  <c r="J761" i="1"/>
  <c r="K769" i="1"/>
  <c r="F777" i="1"/>
  <c r="I807" i="1"/>
  <c r="I366" i="1"/>
  <c r="I374" i="1"/>
  <c r="I382" i="1"/>
  <c r="I390" i="1"/>
  <c r="I398" i="1"/>
  <c r="I406" i="1"/>
  <c r="I414" i="1"/>
  <c r="I422" i="1"/>
  <c r="I430" i="1"/>
  <c r="I438" i="1"/>
  <c r="I446" i="1"/>
  <c r="I454" i="1"/>
  <c r="I462" i="1"/>
  <c r="I470" i="1"/>
  <c r="I478" i="1"/>
  <c r="I486" i="1"/>
  <c r="I494" i="1"/>
  <c r="I502" i="1"/>
  <c r="I510" i="1"/>
  <c r="I518" i="1"/>
  <c r="I526" i="1"/>
  <c r="I534" i="1"/>
  <c r="I542" i="1"/>
  <c r="I550" i="1"/>
  <c r="I558" i="1"/>
  <c r="D5" i="1"/>
  <c r="D33" i="1"/>
  <c r="D60" i="1"/>
  <c r="D72" i="1"/>
  <c r="D88" i="1"/>
  <c r="D105" i="1"/>
  <c r="D117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267" i="1"/>
  <c r="D275" i="1"/>
  <c r="W281" i="1"/>
  <c r="K289" i="1"/>
  <c r="G293" i="1"/>
  <c r="C301" i="1"/>
  <c r="F307" i="1"/>
  <c r="W313" i="1"/>
  <c r="K321" i="1"/>
  <c r="G325" i="1"/>
  <c r="C333" i="1"/>
  <c r="F339" i="1"/>
  <c r="W345" i="1"/>
  <c r="K353" i="1"/>
  <c r="G357" i="1"/>
  <c r="D18" i="1"/>
  <c r="D48" i="1"/>
  <c r="D62" i="1"/>
  <c r="D79" i="1"/>
  <c r="D96" i="1"/>
  <c r="D116" i="1"/>
  <c r="E4" i="1"/>
  <c r="E12" i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316" i="1"/>
  <c r="E324" i="1"/>
  <c r="E332" i="1"/>
  <c r="E340" i="1"/>
  <c r="E348" i="1"/>
  <c r="E356" i="1"/>
  <c r="E364" i="1"/>
  <c r="D32" i="1"/>
  <c r="F11" i="1"/>
  <c r="F25" i="1"/>
  <c r="F35" i="1"/>
  <c r="F52" i="1"/>
  <c r="F67" i="1"/>
  <c r="F85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G280" i="1"/>
  <c r="K286" i="1"/>
  <c r="W290" i="1"/>
  <c r="I295" i="1"/>
  <c r="K302" i="1"/>
  <c r="W306" i="1"/>
  <c r="I311" i="1"/>
  <c r="K318" i="1"/>
  <c r="W322" i="1"/>
  <c r="I327" i="1"/>
  <c r="K334" i="1"/>
  <c r="W338" i="1"/>
  <c r="I343" i="1"/>
  <c r="K350" i="1"/>
  <c r="W354" i="1"/>
  <c r="I359" i="1"/>
  <c r="D7" i="1"/>
  <c r="D31" i="1"/>
  <c r="F13" i="1"/>
  <c r="F36" i="1"/>
  <c r="F49" i="1"/>
  <c r="F68" i="1"/>
  <c r="F82" i="1"/>
  <c r="W4" i="1"/>
  <c r="W8" i="1"/>
  <c r="W12" i="1"/>
  <c r="W16" i="1"/>
  <c r="W20" i="1"/>
  <c r="W24" i="1"/>
  <c r="W28" i="1"/>
  <c r="W32" i="1"/>
  <c r="W36" i="1"/>
  <c r="W40" i="1"/>
  <c r="W44" i="1"/>
  <c r="W48" i="1"/>
  <c r="W52" i="1"/>
  <c r="W56" i="1"/>
  <c r="W60" i="1"/>
  <c r="W64" i="1"/>
  <c r="W68" i="1"/>
  <c r="W72" i="1"/>
  <c r="W76" i="1"/>
  <c r="W80" i="1"/>
  <c r="W84" i="1"/>
  <c r="W88" i="1"/>
  <c r="W92" i="1"/>
  <c r="W96" i="1"/>
  <c r="W100" i="1"/>
  <c r="W104" i="1"/>
  <c r="W108" i="1"/>
  <c r="W112" i="1"/>
  <c r="W116" i="1"/>
  <c r="W120" i="1"/>
  <c r="W124" i="1"/>
  <c r="W128" i="1"/>
  <c r="W132" i="1"/>
  <c r="W136" i="1"/>
  <c r="W140" i="1"/>
  <c r="W144" i="1"/>
  <c r="W148" i="1"/>
  <c r="W152" i="1"/>
  <c r="W156" i="1"/>
  <c r="W160" i="1"/>
  <c r="W164" i="1"/>
  <c r="W168" i="1"/>
  <c r="W172" i="1"/>
  <c r="W176" i="1"/>
  <c r="W180" i="1"/>
  <c r="W184" i="1"/>
  <c r="W188" i="1"/>
  <c r="W192" i="1"/>
  <c r="W196" i="1"/>
  <c r="W200" i="1"/>
  <c r="W204" i="1"/>
  <c r="W208" i="1"/>
  <c r="W212" i="1"/>
  <c r="W216" i="1"/>
  <c r="W220" i="1"/>
  <c r="W224" i="1"/>
  <c r="W228" i="1"/>
  <c r="W232" i="1"/>
  <c r="W236" i="1"/>
  <c r="W240" i="1"/>
  <c r="W244" i="1"/>
  <c r="W248" i="1"/>
  <c r="W252" i="1"/>
  <c r="W256" i="1"/>
  <c r="W260" i="1"/>
  <c r="W264" i="1"/>
  <c r="W268" i="1"/>
  <c r="W272" i="1"/>
  <c r="W276" i="1"/>
  <c r="B282" i="1"/>
  <c r="E293" i="1"/>
  <c r="B314" i="1"/>
  <c r="E325" i="1"/>
  <c r="B346" i="1"/>
  <c r="E357" i="1"/>
  <c r="W283" i="1"/>
  <c r="W291" i="1"/>
  <c r="W299" i="1"/>
  <c r="W307" i="1"/>
  <c r="W315" i="1"/>
  <c r="W323" i="1"/>
  <c r="W331" i="1"/>
  <c r="W339" i="1"/>
  <c r="W347" i="1"/>
  <c r="W355" i="1"/>
  <c r="W363" i="1"/>
  <c r="I104" i="1"/>
  <c r="I247" i="1"/>
  <c r="I255" i="1"/>
  <c r="I263" i="1"/>
  <c r="I271" i="1"/>
  <c r="I279" i="1"/>
  <c r="I4" i="1"/>
  <c r="I13" i="1"/>
  <c r="I21" i="1"/>
  <c r="I29" i="1"/>
  <c r="I40" i="1"/>
  <c r="I48" i="1"/>
  <c r="I56" i="1"/>
  <c r="I64" i="1"/>
  <c r="I72" i="1"/>
  <c r="I81" i="1"/>
  <c r="I90" i="1"/>
  <c r="I98" i="1"/>
  <c r="I108" i="1"/>
  <c r="I118" i="1"/>
  <c r="I126" i="1"/>
  <c r="I134" i="1"/>
  <c r="I143" i="1"/>
  <c r="I153" i="1"/>
  <c r="I161" i="1"/>
  <c r="I169" i="1"/>
  <c r="I178" i="1"/>
  <c r="I186" i="1"/>
  <c r="I194" i="1"/>
  <c r="I202" i="1"/>
  <c r="I210" i="1"/>
  <c r="I218" i="1"/>
  <c r="I226" i="1"/>
  <c r="I234" i="1"/>
  <c r="I242" i="1"/>
  <c r="B6" i="1"/>
  <c r="B14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206" i="1"/>
  <c r="B214" i="1"/>
  <c r="B222" i="1"/>
  <c r="B230" i="1"/>
  <c r="B238" i="1"/>
  <c r="B246" i="1"/>
  <c r="B254" i="1"/>
  <c r="B262" i="1"/>
  <c r="B270" i="1"/>
  <c r="B278" i="1"/>
  <c r="W284" i="1"/>
  <c r="G288" i="1"/>
  <c r="I293" i="1"/>
  <c r="F298" i="1"/>
  <c r="D303" i="1"/>
  <c r="K308" i="1"/>
  <c r="C312" i="1"/>
  <c r="W316" i="1"/>
  <c r="G320" i="1"/>
  <c r="I325" i="1"/>
  <c r="F330" i="1"/>
  <c r="D335" i="1"/>
  <c r="K340" i="1"/>
  <c r="C344" i="1"/>
  <c r="W348" i="1"/>
  <c r="G352" i="1"/>
  <c r="I357" i="1"/>
  <c r="F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422" i="1"/>
  <c r="G426" i="1"/>
  <c r="G430" i="1"/>
  <c r="G434" i="1"/>
  <c r="G438" i="1"/>
  <c r="G442" i="1"/>
  <c r="G446" i="1"/>
  <c r="G450" i="1"/>
  <c r="G454" i="1"/>
  <c r="G458" i="1"/>
  <c r="G462" i="1"/>
  <c r="G466" i="1"/>
  <c r="G470" i="1"/>
  <c r="G474" i="1"/>
  <c r="G478" i="1"/>
  <c r="G482" i="1"/>
  <c r="G486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D608" i="1"/>
  <c r="D616" i="1"/>
  <c r="D624" i="1"/>
  <c r="D632" i="1"/>
  <c r="D640" i="1"/>
  <c r="D648" i="1"/>
  <c r="C735" i="1"/>
  <c r="W760" i="1"/>
  <c r="J768" i="1"/>
  <c r="K776" i="1"/>
  <c r="E782" i="1"/>
  <c r="F786" i="1"/>
  <c r="G790" i="1"/>
  <c r="E804" i="1"/>
  <c r="D804" i="1"/>
  <c r="C610" i="1"/>
  <c r="W620" i="1"/>
  <c r="G628" i="1"/>
  <c r="J636" i="1"/>
  <c r="H646" i="1"/>
  <c r="G653" i="1"/>
  <c r="I658" i="1"/>
  <c r="F663" i="1"/>
  <c r="D668" i="1"/>
  <c r="J673" i="1"/>
  <c r="B677" i="1"/>
  <c r="W681" i="1"/>
  <c r="G685" i="1"/>
  <c r="I690" i="1"/>
  <c r="F695" i="1"/>
  <c r="D700" i="1"/>
  <c r="J705" i="1"/>
  <c r="B709" i="1"/>
  <c r="W713" i="1"/>
  <c r="G717" i="1"/>
  <c r="I722" i="1"/>
  <c r="F727" i="1"/>
  <c r="B734" i="1"/>
  <c r="B740" i="1"/>
  <c r="W742" i="1"/>
  <c r="G744" i="1"/>
  <c r="F746" i="1"/>
  <c r="K748" i="1"/>
  <c r="C750" i="1"/>
  <c r="J754" i="1"/>
  <c r="B756" i="1"/>
  <c r="B761" i="1"/>
  <c r="H767" i="1"/>
  <c r="C769" i="1"/>
  <c r="D777" i="1"/>
  <c r="H807" i="1"/>
  <c r="I367" i="1"/>
  <c r="I375" i="1"/>
  <c r="I383" i="1"/>
  <c r="I391" i="1"/>
  <c r="I399" i="1"/>
  <c r="I407" i="1"/>
  <c r="I415" i="1"/>
  <c r="I423" i="1"/>
  <c r="I431" i="1"/>
  <c r="I439" i="1"/>
  <c r="I447" i="1"/>
  <c r="I455" i="1"/>
  <c r="I463" i="1"/>
  <c r="I471" i="1"/>
  <c r="I479" i="1"/>
  <c r="I487" i="1"/>
  <c r="I495" i="1"/>
  <c r="I503" i="1"/>
  <c r="I511" i="1"/>
  <c r="I519" i="1"/>
  <c r="I527" i="1"/>
  <c r="I535" i="1"/>
  <c r="I543" i="1"/>
  <c r="I551" i="1"/>
  <c r="I559" i="1"/>
  <c r="D108" i="1"/>
  <c r="D151" i="1"/>
  <c r="D183" i="1"/>
  <c r="D215" i="1"/>
  <c r="D247" i="1"/>
  <c r="D279" i="1"/>
  <c r="K305" i="1"/>
  <c r="W329" i="1"/>
  <c r="F355" i="1"/>
  <c r="D73" i="1"/>
  <c r="E8" i="1"/>
  <c r="E40" i="1"/>
  <c r="E72" i="1"/>
  <c r="E104" i="1"/>
  <c r="E136" i="1"/>
  <c r="E168" i="1"/>
  <c r="E200" i="1"/>
  <c r="E232" i="1"/>
  <c r="E264" i="1"/>
  <c r="E312" i="1"/>
  <c r="F15" i="1"/>
  <c r="F72" i="1"/>
  <c r="F114" i="1"/>
  <c r="F146" i="1"/>
  <c r="F178" i="1"/>
  <c r="F210" i="1"/>
  <c r="F242" i="1"/>
  <c r="F274" i="1"/>
  <c r="K298" i="1"/>
  <c r="W318" i="1"/>
  <c r="I339" i="1"/>
  <c r="K362" i="1"/>
  <c r="F40" i="1"/>
  <c r="W5" i="1"/>
  <c r="W21" i="1"/>
  <c r="W37" i="1"/>
  <c r="W53" i="1"/>
  <c r="W69" i="1"/>
  <c r="W85" i="1"/>
  <c r="W101" i="1"/>
  <c r="W117" i="1"/>
  <c r="W133" i="1"/>
  <c r="W149" i="1"/>
  <c r="W165" i="1"/>
  <c r="W181" i="1"/>
  <c r="W197" i="1"/>
  <c r="W213" i="1"/>
  <c r="W229" i="1"/>
  <c r="W245" i="1"/>
  <c r="W261" i="1"/>
  <c r="W277" i="1"/>
  <c r="E341" i="1"/>
  <c r="W311" i="1"/>
  <c r="W343" i="1"/>
  <c r="I136" i="1"/>
  <c r="I275" i="1"/>
  <c r="I6" i="1"/>
  <c r="I42" i="1"/>
  <c r="I74" i="1"/>
  <c r="I110" i="1"/>
  <c r="I145" i="1"/>
  <c r="I180" i="1"/>
  <c r="I212" i="1"/>
  <c r="I244" i="1"/>
  <c r="B32" i="1"/>
  <c r="B64" i="1"/>
  <c r="B96" i="1"/>
  <c r="B128" i="1"/>
  <c r="B160" i="1"/>
  <c r="B192" i="1"/>
  <c r="B224" i="1"/>
  <c r="B256" i="1"/>
  <c r="I285" i="1"/>
  <c r="C304" i="1"/>
  <c r="F322" i="1"/>
  <c r="W340" i="1"/>
  <c r="D359" i="1"/>
  <c r="G375" i="1"/>
  <c r="G391" i="1"/>
  <c r="G407" i="1"/>
  <c r="G423" i="1"/>
  <c r="G439" i="1"/>
  <c r="G455" i="1"/>
  <c r="G471" i="1"/>
  <c r="G487" i="1"/>
  <c r="G503" i="1"/>
  <c r="G519" i="1"/>
  <c r="G535" i="1"/>
  <c r="G551" i="1"/>
  <c r="G567" i="1"/>
  <c r="G583" i="1"/>
  <c r="G599" i="1"/>
  <c r="K626" i="1"/>
  <c r="E683" i="1"/>
  <c r="E695" i="1"/>
  <c r="C708" i="1"/>
  <c r="B735" i="1"/>
  <c r="H747" i="1"/>
  <c r="F760" i="1"/>
  <c r="G782" i="1"/>
  <c r="B790" i="1"/>
  <c r="G804" i="1"/>
  <c r="G612" i="1"/>
  <c r="C626" i="1"/>
  <c r="G644" i="1"/>
  <c r="W657" i="1"/>
  <c r="I666" i="1"/>
  <c r="D676" i="1"/>
  <c r="B685" i="1"/>
  <c r="G693" i="1"/>
  <c r="F703" i="1"/>
  <c r="J713" i="1"/>
  <c r="W721" i="1"/>
  <c r="I730" i="1"/>
  <c r="J742" i="1"/>
  <c r="W746" i="1"/>
  <c r="F750" i="1"/>
  <c r="C754" i="1"/>
  <c r="C761" i="1"/>
  <c r="J777" i="1"/>
  <c r="F807" i="1"/>
  <c r="I378" i="1"/>
  <c r="I394" i="1"/>
  <c r="I410" i="1"/>
  <c r="I426" i="1"/>
  <c r="I442" i="1"/>
  <c r="I453" i="1"/>
  <c r="I467" i="1"/>
  <c r="I481" i="1"/>
  <c r="I492" i="1"/>
  <c r="I506" i="1"/>
  <c r="I517" i="1"/>
  <c r="I531" i="1"/>
  <c r="I541" i="1"/>
  <c r="I553" i="1"/>
  <c r="I563" i="1"/>
  <c r="I571" i="1"/>
  <c r="I579" i="1"/>
  <c r="I587" i="1"/>
  <c r="I595" i="1"/>
  <c r="I603" i="1"/>
  <c r="J609" i="1"/>
  <c r="G617" i="1"/>
  <c r="W625" i="1"/>
  <c r="F632" i="1"/>
  <c r="E645" i="1"/>
  <c r="C653" i="1"/>
  <c r="C661" i="1"/>
  <c r="C669" i="1"/>
  <c r="C677" i="1"/>
  <c r="C685" i="1"/>
  <c r="C693" i="1"/>
  <c r="C701" i="1"/>
  <c r="C709" i="1"/>
  <c r="C717" i="1"/>
  <c r="C725" i="1"/>
  <c r="W733" i="1"/>
  <c r="D740" i="1"/>
  <c r="D756" i="1"/>
  <c r="K762" i="1"/>
  <c r="F770" i="1"/>
  <c r="W778" i="1"/>
  <c r="B781" i="1"/>
  <c r="J785" i="1"/>
  <c r="C785" i="1"/>
  <c r="K789" i="1"/>
  <c r="I836" i="1"/>
  <c r="W606" i="1"/>
  <c r="W622" i="1"/>
  <c r="W638" i="1"/>
  <c r="J654" i="1"/>
  <c r="G658" i="1"/>
  <c r="B666" i="1"/>
  <c r="I671" i="1"/>
  <c r="W678" i="1"/>
  <c r="J686" i="1"/>
  <c r="G690" i="1"/>
  <c r="B698" i="1"/>
  <c r="I703" i="1"/>
  <c r="W710" i="1"/>
  <c r="J718" i="1"/>
  <c r="G722" i="1"/>
  <c r="B730" i="1"/>
  <c r="K732" i="1"/>
  <c r="K763" i="1"/>
  <c r="D771" i="1"/>
  <c r="F779" i="1"/>
  <c r="I815" i="1"/>
  <c r="K828" i="1"/>
  <c r="D828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F610" i="1"/>
  <c r="K622" i="1"/>
  <c r="D628" i="1"/>
  <c r="G635" i="1"/>
  <c r="F642" i="1"/>
  <c r="E653" i="1"/>
  <c r="E661" i="1"/>
  <c r="E669" i="1"/>
  <c r="E677" i="1"/>
  <c r="E685" i="1"/>
  <c r="E693" i="1"/>
  <c r="E701" i="1"/>
  <c r="E709" i="1"/>
  <c r="E717" i="1"/>
  <c r="E725" i="1"/>
  <c r="W731" i="1"/>
  <c r="J739" i="1"/>
  <c r="H742" i="1"/>
  <c r="H750" i="1"/>
  <c r="I761" i="1"/>
  <c r="D764" i="1"/>
  <c r="B772" i="1"/>
  <c r="I777" i="1"/>
  <c r="E780" i="1"/>
  <c r="G784" i="1"/>
  <c r="B788" i="1"/>
  <c r="I789" i="1"/>
  <c r="H820" i="1"/>
  <c r="W608" i="1"/>
  <c r="J624" i="1"/>
  <c r="G648" i="1"/>
  <c r="W659" i="1"/>
  <c r="W667" i="1"/>
  <c r="W675" i="1"/>
  <c r="W683" i="1"/>
  <c r="W691" i="1"/>
  <c r="W699" i="1"/>
  <c r="W707" i="1"/>
  <c r="W715" i="1"/>
  <c r="W723" i="1"/>
  <c r="W738" i="1"/>
  <c r="F741" i="1"/>
  <c r="K743" i="1"/>
  <c r="C745" i="1"/>
  <c r="J749" i="1"/>
  <c r="B751" i="1"/>
  <c r="W753" i="1"/>
  <c r="G755" i="1"/>
  <c r="F757" i="1"/>
  <c r="W765" i="1"/>
  <c r="J773" i="1"/>
  <c r="F791" i="1"/>
  <c r="D606" i="1"/>
  <c r="B616" i="1"/>
  <c r="K624" i="1"/>
  <c r="F636" i="1"/>
  <c r="W645" i="1"/>
  <c r="C655" i="1"/>
  <c r="C663" i="1"/>
  <c r="C671" i="1"/>
  <c r="C679" i="1"/>
  <c r="C687" i="1"/>
  <c r="C695" i="1"/>
  <c r="C703" i="1"/>
  <c r="C711" i="1"/>
  <c r="C719" i="1"/>
  <c r="C727" i="1"/>
  <c r="W737" i="1"/>
  <c r="D747" i="1"/>
  <c r="W758" i="1"/>
  <c r="E765" i="1"/>
  <c r="C766" i="1"/>
  <c r="F774" i="1"/>
  <c r="W783" i="1"/>
  <c r="B787" i="1"/>
  <c r="B791" i="1"/>
  <c r="W796" i="1"/>
  <c r="G610" i="1"/>
  <c r="E622" i="1"/>
  <c r="C632" i="1"/>
  <c r="G642" i="1"/>
  <c r="J652" i="1"/>
  <c r="W656" i="1"/>
  <c r="F662" i="1"/>
  <c r="J668" i="1"/>
  <c r="W672" i="1"/>
  <c r="F678" i="1"/>
  <c r="J684" i="1"/>
  <c r="W688" i="1"/>
  <c r="F694" i="1"/>
  <c r="J700" i="1"/>
  <c r="W704" i="1"/>
  <c r="F710" i="1"/>
  <c r="J716" i="1"/>
  <c r="W720" i="1"/>
  <c r="F726" i="1"/>
  <c r="J736" i="1"/>
  <c r="E743" i="1"/>
  <c r="F759" i="1"/>
  <c r="G767" i="1"/>
  <c r="W775" i="1"/>
  <c r="C799" i="1"/>
  <c r="H792" i="1"/>
  <c r="D823" i="1"/>
  <c r="D839" i="1"/>
  <c r="I850" i="1"/>
  <c r="E861" i="1"/>
  <c r="I866" i="1"/>
  <c r="E877" i="1"/>
  <c r="I882" i="1"/>
  <c r="E893" i="1"/>
  <c r="W897" i="1"/>
  <c r="J905" i="1"/>
  <c r="J913" i="1"/>
  <c r="J921" i="1"/>
  <c r="J929" i="1"/>
  <c r="J937" i="1"/>
  <c r="J945" i="1"/>
  <c r="J953" i="1"/>
  <c r="J961" i="1"/>
  <c r="J811" i="1"/>
  <c r="F839" i="1"/>
  <c r="D856" i="1"/>
  <c r="D888" i="1"/>
  <c r="F901" i="1"/>
  <c r="G910" i="1"/>
  <c r="H930" i="1"/>
  <c r="E938" i="1"/>
  <c r="K946" i="1"/>
  <c r="C954" i="1"/>
  <c r="J792" i="1"/>
  <c r="G839" i="1"/>
  <c r="E850" i="1"/>
  <c r="K862" i="1"/>
  <c r="H870" i="1"/>
  <c r="F876" i="1"/>
  <c r="E882" i="1"/>
  <c r="K894" i="1"/>
  <c r="G909" i="1"/>
  <c r="H921" i="1"/>
  <c r="K929" i="1"/>
  <c r="G941" i="1"/>
  <c r="H953" i="1"/>
  <c r="K961" i="1"/>
  <c r="C803" i="1"/>
  <c r="C819" i="1"/>
  <c r="B832" i="1"/>
  <c r="G844" i="1"/>
  <c r="B854" i="1"/>
  <c r="G864" i="1"/>
  <c r="W874" i="1"/>
  <c r="B886" i="1"/>
  <c r="G896" i="1"/>
  <c r="C904" i="1"/>
  <c r="K912" i="1"/>
  <c r="E920" i="1"/>
  <c r="H928" i="1"/>
  <c r="J942" i="1"/>
  <c r="I949" i="1"/>
  <c r="D954" i="1"/>
  <c r="B961" i="1"/>
  <c r="F798" i="1"/>
  <c r="F806" i="1"/>
  <c r="F814" i="1"/>
  <c r="F822" i="1"/>
  <c r="F830" i="1"/>
  <c r="F838" i="1"/>
  <c r="K845" i="1"/>
  <c r="K851" i="1"/>
  <c r="I856" i="1"/>
  <c r="F861" i="1"/>
  <c r="C866" i="1"/>
  <c r="H875" i="1"/>
  <c r="E879" i="1"/>
  <c r="K883" i="1"/>
  <c r="I888" i="1"/>
  <c r="F893" i="1"/>
  <c r="F898" i="1"/>
  <c r="B904" i="1"/>
  <c r="K911" i="1"/>
  <c r="H919" i="1"/>
  <c r="J925" i="1"/>
  <c r="F930" i="1"/>
  <c r="B936" i="1"/>
  <c r="K943" i="1"/>
  <c r="H951" i="1"/>
  <c r="J957" i="1"/>
  <c r="F962" i="1"/>
  <c r="E910" i="1"/>
  <c r="C918" i="1"/>
  <c r="E942" i="1"/>
  <c r="C950" i="1"/>
  <c r="J844" i="1"/>
  <c r="K856" i="1"/>
  <c r="K864" i="1"/>
  <c r="K872" i="1"/>
  <c r="K880" i="1"/>
  <c r="K888" i="1"/>
  <c r="K896" i="1"/>
  <c r="E909" i="1"/>
  <c r="K933" i="1"/>
  <c r="H949" i="1"/>
  <c r="C957" i="1"/>
  <c r="J801" i="1"/>
  <c r="F813" i="1"/>
  <c r="I822" i="1"/>
  <c r="C831" i="1"/>
  <c r="G840" i="1"/>
  <c r="C847" i="1"/>
  <c r="J853" i="1"/>
  <c r="J861" i="1"/>
  <c r="J869" i="1"/>
  <c r="J877" i="1"/>
  <c r="J885" i="1"/>
  <c r="J893" i="1"/>
  <c r="H900" i="1"/>
  <c r="J906" i="1"/>
  <c r="D910" i="1"/>
  <c r="K916" i="1"/>
  <c r="I929" i="1"/>
  <c r="B933" i="1"/>
  <c r="E940" i="1"/>
  <c r="W946" i="1"/>
  <c r="G952" i="1"/>
  <c r="C956" i="1"/>
  <c r="H964" i="1"/>
  <c r="I969" i="1"/>
  <c r="I977" i="1"/>
  <c r="I985" i="1"/>
  <c r="I993" i="1"/>
  <c r="I1001" i="1"/>
  <c r="I1009" i="1"/>
  <c r="I1017" i="1"/>
  <c r="I1025" i="1"/>
  <c r="I1033" i="1"/>
  <c r="I1041" i="1"/>
  <c r="I1049" i="1"/>
  <c r="I1057" i="1"/>
  <c r="I1065" i="1"/>
  <c r="I1073" i="1"/>
  <c r="I1081" i="1"/>
  <c r="I1089" i="1"/>
  <c r="I1097" i="1"/>
  <c r="I1105" i="1"/>
  <c r="I1113" i="1"/>
  <c r="I1121" i="1"/>
  <c r="I1129" i="1"/>
  <c r="I1137" i="1"/>
  <c r="I1145" i="1"/>
  <c r="I1153" i="1"/>
  <c r="I1161" i="1"/>
  <c r="I1169" i="1"/>
  <c r="I1177" i="1"/>
  <c r="I1185" i="1"/>
  <c r="I1193" i="1"/>
  <c r="I1201" i="1"/>
  <c r="I1209" i="1"/>
  <c r="I1217" i="1"/>
  <c r="I1225" i="1"/>
  <c r="C1236" i="1"/>
  <c r="D1247" i="1"/>
  <c r="G1261" i="1"/>
  <c r="W1271" i="1"/>
  <c r="J1286" i="1"/>
  <c r="C1300" i="1"/>
  <c r="H1315" i="1"/>
  <c r="J1243" i="1"/>
  <c r="J1259" i="1"/>
  <c r="J1275" i="1"/>
  <c r="J1291" i="1"/>
  <c r="F1307" i="1"/>
  <c r="I1311" i="1"/>
  <c r="F1318" i="1"/>
  <c r="I1400" i="1"/>
  <c r="C967" i="1"/>
  <c r="C971" i="1"/>
  <c r="C975" i="1"/>
  <c r="C979" i="1"/>
  <c r="C983" i="1"/>
  <c r="C987" i="1"/>
  <c r="C991" i="1"/>
  <c r="C995" i="1"/>
  <c r="C999" i="1"/>
  <c r="C1003" i="1"/>
  <c r="C1007" i="1"/>
  <c r="C1011" i="1"/>
  <c r="C1015" i="1"/>
  <c r="C1019" i="1"/>
  <c r="C1023" i="1"/>
  <c r="C1027" i="1"/>
  <c r="C1031" i="1"/>
  <c r="C1035" i="1"/>
  <c r="C1039" i="1"/>
  <c r="C1043" i="1"/>
  <c r="C1047" i="1"/>
  <c r="C1051" i="1"/>
  <c r="C1055" i="1"/>
  <c r="C1059" i="1"/>
  <c r="C1063" i="1"/>
  <c r="C1067" i="1"/>
  <c r="C1071" i="1"/>
  <c r="C1075" i="1"/>
  <c r="C1079" i="1"/>
  <c r="C1083" i="1"/>
  <c r="C1087" i="1"/>
  <c r="C1091" i="1"/>
  <c r="C1095" i="1"/>
  <c r="C1099" i="1"/>
  <c r="C1103" i="1"/>
  <c r="C1107" i="1"/>
  <c r="C1111" i="1"/>
  <c r="C1115" i="1"/>
  <c r="C1119" i="1"/>
  <c r="C1123" i="1"/>
  <c r="C1127" i="1"/>
  <c r="C1131" i="1"/>
  <c r="C1135" i="1"/>
  <c r="C1139" i="1"/>
  <c r="C1143" i="1"/>
  <c r="C1147" i="1"/>
  <c r="C1151" i="1"/>
  <c r="C1155" i="1"/>
  <c r="C1159" i="1"/>
  <c r="C1163" i="1"/>
  <c r="C1167" i="1"/>
  <c r="C1171" i="1"/>
  <c r="C1175" i="1"/>
  <c r="C1179" i="1"/>
  <c r="C1183" i="1"/>
  <c r="C1187" i="1"/>
  <c r="C1191" i="1"/>
  <c r="C1195" i="1"/>
  <c r="C1199" i="1"/>
  <c r="C1203" i="1"/>
  <c r="C1207" i="1"/>
  <c r="C1211" i="1"/>
  <c r="C1215" i="1"/>
  <c r="C1219" i="1"/>
  <c r="C1223" i="1"/>
  <c r="C1227" i="1"/>
  <c r="C1231" i="1"/>
  <c r="G1239" i="1"/>
  <c r="B1251" i="1"/>
  <c r="E1260" i="1"/>
  <c r="G1271" i="1"/>
  <c r="B1283" i="1"/>
  <c r="E1292" i="1"/>
  <c r="G1303" i="1"/>
  <c r="B1314" i="1"/>
  <c r="E1416" i="1"/>
  <c r="H1417" i="1"/>
  <c r="K1418" i="1"/>
  <c r="J1245" i="1"/>
  <c r="F1311" i="1"/>
  <c r="F1319" i="1"/>
  <c r="C1393" i="1"/>
  <c r="E965" i="1"/>
  <c r="E973" i="1"/>
  <c r="E981" i="1"/>
  <c r="E989" i="1"/>
  <c r="E997" i="1"/>
  <c r="E1005" i="1"/>
  <c r="E1013" i="1"/>
  <c r="E1021" i="1"/>
  <c r="E1029" i="1"/>
  <c r="E1037" i="1"/>
  <c r="E1045" i="1"/>
  <c r="E1053" i="1"/>
  <c r="E1061" i="1"/>
  <c r="E1069" i="1"/>
  <c r="E1077" i="1"/>
  <c r="E1085" i="1"/>
  <c r="E1093" i="1"/>
  <c r="E1101" i="1"/>
  <c r="E1109" i="1"/>
  <c r="E1117" i="1"/>
  <c r="E1125" i="1"/>
  <c r="E1133" i="1"/>
  <c r="E1141" i="1"/>
  <c r="E1149" i="1"/>
  <c r="E1157" i="1"/>
  <c r="E1165" i="1"/>
  <c r="E1173" i="1"/>
  <c r="E1181" i="1"/>
  <c r="E1189" i="1"/>
  <c r="E1197" i="1"/>
  <c r="E1205" i="1"/>
  <c r="E1213" i="1"/>
  <c r="E1221" i="1"/>
  <c r="E1229" i="1"/>
  <c r="K1237" i="1"/>
  <c r="K1245" i="1"/>
  <c r="K1253" i="1"/>
  <c r="K1261" i="1"/>
  <c r="K1269" i="1"/>
  <c r="K1277" i="1"/>
  <c r="K1285" i="1"/>
  <c r="K1293" i="1"/>
  <c r="K1301" i="1"/>
  <c r="B1311" i="1"/>
  <c r="G1400" i="1"/>
  <c r="G1417" i="1"/>
  <c r="K1425" i="1"/>
  <c r="J1255" i="1"/>
  <c r="J1287" i="1"/>
  <c r="K1308" i="1"/>
  <c r="W1316" i="1"/>
  <c r="K1408" i="1"/>
  <c r="B1410" i="1"/>
  <c r="D1237" i="1"/>
  <c r="B1247" i="1"/>
  <c r="G1259" i="1"/>
  <c r="D1269" i="1"/>
  <c r="B1279" i="1"/>
  <c r="G1291" i="1"/>
  <c r="D1301" i="1"/>
  <c r="D1311" i="1"/>
  <c r="D1319" i="1"/>
  <c r="K1400" i="1"/>
  <c r="H969" i="1"/>
  <c r="H977" i="1"/>
  <c r="H985" i="1"/>
  <c r="H993" i="1"/>
  <c r="H1001" i="1"/>
  <c r="H1009" i="1"/>
  <c r="H1017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D1234" i="1"/>
  <c r="C1239" i="1"/>
  <c r="E1245" i="1"/>
  <c r="H1251" i="1"/>
  <c r="J1257" i="1"/>
  <c r="I1262" i="1"/>
  <c r="K1268" i="1"/>
  <c r="W1274" i="1"/>
  <c r="G1280" i="1"/>
  <c r="B1292" i="1"/>
  <c r="D1298" i="1"/>
  <c r="C1303" i="1"/>
  <c r="W1309" i="1"/>
  <c r="G1313" i="1"/>
  <c r="K1317" i="1"/>
  <c r="H1397" i="1"/>
  <c r="G1402" i="1"/>
  <c r="D1424" i="1"/>
  <c r="G1323" i="1"/>
  <c r="G1327" i="1"/>
  <c r="G1331" i="1"/>
  <c r="G1335" i="1"/>
  <c r="G1339" i="1"/>
  <c r="G1343" i="1"/>
  <c r="G1347" i="1"/>
  <c r="G1351" i="1"/>
  <c r="G1355" i="1"/>
  <c r="G1359" i="1"/>
  <c r="G1363" i="1"/>
  <c r="G1367" i="1"/>
  <c r="G1371" i="1"/>
  <c r="G1375" i="1"/>
  <c r="G1379" i="1"/>
  <c r="G1383" i="1"/>
  <c r="G1387" i="1"/>
  <c r="G1403" i="1"/>
  <c r="G1419" i="1"/>
  <c r="W1429" i="1"/>
  <c r="F1440" i="1"/>
  <c r="C1458" i="1"/>
  <c r="G1467" i="1"/>
  <c r="J1476" i="1"/>
  <c r="E1485" i="1"/>
  <c r="E1496" i="1"/>
  <c r="J1449" i="1"/>
  <c r="J1481" i="1"/>
  <c r="G1695" i="1"/>
  <c r="I1322" i="1"/>
  <c r="I1330" i="1"/>
  <c r="I1338" i="1"/>
  <c r="I1346" i="1"/>
  <c r="I1354" i="1"/>
  <c r="I1362" i="1"/>
  <c r="I1370" i="1"/>
  <c r="I1378" i="1"/>
  <c r="I1386" i="1"/>
  <c r="G1413" i="1"/>
  <c r="H1432" i="1"/>
  <c r="B1441" i="1"/>
  <c r="K1449" i="1"/>
  <c r="F1458" i="1"/>
  <c r="G1477" i="1"/>
  <c r="J1486" i="1"/>
  <c r="W1494" i="1"/>
  <c r="J1419" i="1"/>
  <c r="J1443" i="1"/>
  <c r="J1467" i="1"/>
  <c r="H1491" i="1"/>
  <c r="D1499" i="1"/>
  <c r="E1441" i="1"/>
  <c r="E1687" i="1"/>
  <c r="D1687" i="1"/>
  <c r="F1433" i="1"/>
  <c r="B1448" i="1"/>
  <c r="K1472" i="1"/>
  <c r="J1485" i="1"/>
  <c r="K1492" i="1"/>
  <c r="C1690" i="1"/>
  <c r="J1426" i="1"/>
  <c r="G1449" i="1"/>
  <c r="G1465" i="1"/>
  <c r="K1477" i="1"/>
  <c r="J1490" i="1"/>
  <c r="G1390" i="1"/>
  <c r="C1413" i="1"/>
  <c r="J1423" i="1"/>
  <c r="J1431" i="1"/>
  <c r="I1436" i="1"/>
  <c r="K1442" i="1"/>
  <c r="W1448" i="1"/>
  <c r="G1454" i="1"/>
  <c r="B1466" i="1"/>
  <c r="E1472" i="1"/>
  <c r="C1477" i="1"/>
  <c r="F1483" i="1"/>
  <c r="H1489" i="1"/>
  <c r="K1493" i="1"/>
  <c r="I1498" i="1"/>
  <c r="G1711" i="1"/>
  <c r="D1698" i="1"/>
  <c r="C1719" i="1"/>
  <c r="C1735" i="1"/>
  <c r="C1751" i="1"/>
  <c r="C1767" i="1"/>
  <c r="C1783" i="1"/>
  <c r="H1790" i="1"/>
  <c r="C1797" i="1"/>
  <c r="E1805" i="1"/>
  <c r="D1813" i="1"/>
  <c r="C1823" i="1"/>
  <c r="F1832" i="1"/>
  <c r="J1843" i="1"/>
  <c r="H1861" i="1"/>
  <c r="E1869" i="1"/>
  <c r="D1877" i="1"/>
  <c r="C1887" i="1"/>
  <c r="J1710" i="1"/>
  <c r="J1726" i="1"/>
  <c r="F1738" i="1"/>
  <c r="D1751" i="1"/>
  <c r="W1775" i="1"/>
  <c r="D1793" i="1"/>
  <c r="E1820" i="1"/>
  <c r="F1831" i="1"/>
  <c r="E1852" i="1"/>
  <c r="F1863" i="1"/>
  <c r="E1884" i="1"/>
  <c r="K1694" i="1"/>
  <c r="K1710" i="1"/>
  <c r="J1723" i="1"/>
  <c r="K1734" i="1"/>
  <c r="J1755" i="1"/>
  <c r="K1766" i="1"/>
  <c r="K1791" i="1"/>
  <c r="H1799" i="1"/>
  <c r="G1807" i="1"/>
  <c r="I1816" i="1"/>
  <c r="H1835" i="1"/>
  <c r="E1843" i="1"/>
  <c r="D1851" i="1"/>
  <c r="B1860" i="1"/>
  <c r="G1871" i="1"/>
  <c r="I1880" i="1"/>
  <c r="D1988" i="1"/>
  <c r="B1988" i="1"/>
  <c r="B1683" i="1"/>
  <c r="C1694" i="1"/>
  <c r="J1704" i="1"/>
  <c r="D1713" i="1"/>
  <c r="D1721" i="1"/>
  <c r="D1729" i="1"/>
  <c r="D1737" i="1"/>
  <c r="D1745" i="1"/>
  <c r="D1753" i="1"/>
  <c r="D1761" i="1"/>
  <c r="D1769" i="1"/>
  <c r="D1777" i="1"/>
  <c r="E1784" i="1"/>
  <c r="B1791" i="1"/>
  <c r="B1799" i="1"/>
  <c r="C1804" i="1"/>
  <c r="D1810" i="1"/>
  <c r="H1818" i="1"/>
  <c r="W1824" i="1"/>
  <c r="I1831" i="1"/>
  <c r="C1836" i="1"/>
  <c r="D1842" i="1"/>
  <c r="H1850" i="1"/>
  <c r="W1856" i="1"/>
  <c r="I1863" i="1"/>
  <c r="C1868" i="1"/>
  <c r="D1874" i="1"/>
  <c r="H1882" i="1"/>
  <c r="G1980" i="1"/>
  <c r="I1980" i="1"/>
  <c r="I1505" i="1"/>
  <c r="I1513" i="1"/>
  <c r="I1521" i="1"/>
  <c r="I1529" i="1"/>
  <c r="I1537" i="1"/>
  <c r="I1545" i="1"/>
  <c r="I1553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3" i="1"/>
  <c r="I1681" i="1"/>
  <c r="C1691" i="1"/>
  <c r="D1702" i="1"/>
  <c r="F1713" i="1"/>
  <c r="C1731" i="1"/>
  <c r="J1741" i="1"/>
  <c r="D1750" i="1"/>
  <c r="W1758" i="1"/>
  <c r="H1767" i="1"/>
  <c r="F1777" i="1"/>
  <c r="F1786" i="1"/>
  <c r="C1791" i="1"/>
  <c r="H1800" i="1"/>
  <c r="F1804" i="1"/>
  <c r="C1811" i="1"/>
  <c r="D1817" i="1"/>
  <c r="E1825" i="1"/>
  <c r="H1833" i="1"/>
  <c r="W1847" i="1"/>
  <c r="J1855" i="1"/>
  <c r="G1861" i="1"/>
  <c r="F1868" i="1"/>
  <c r="C1875" i="1"/>
  <c r="D1881" i="1"/>
  <c r="W1972" i="1"/>
  <c r="J1706" i="1"/>
  <c r="J1770" i="1"/>
  <c r="E1816" i="1"/>
  <c r="E1832" i="1"/>
  <c r="E1848" i="1"/>
  <c r="E1864" i="1"/>
  <c r="E1880" i="1"/>
  <c r="C1964" i="1"/>
  <c r="J1743" i="1"/>
  <c r="E1785" i="1"/>
  <c r="E1793" i="1"/>
  <c r="E1807" i="1"/>
  <c r="E1823" i="1"/>
  <c r="E1839" i="1"/>
  <c r="E1855" i="1"/>
  <c r="E1871" i="1"/>
  <c r="E1887" i="1"/>
  <c r="H1686" i="1"/>
  <c r="H1694" i="1"/>
  <c r="W1701" i="1"/>
  <c r="D1709" i="1"/>
  <c r="J1716" i="1"/>
  <c r="I1721" i="1"/>
  <c r="K1727" i="1"/>
  <c r="W1733" i="1"/>
  <c r="G1739" i="1"/>
  <c r="B1751" i="1"/>
  <c r="D1757" i="1"/>
  <c r="C1762" i="1"/>
  <c r="F1768" i="1"/>
  <c r="H1774" i="1"/>
  <c r="J1780" i="1"/>
  <c r="W1785" i="1"/>
  <c r="D1792" i="1"/>
  <c r="J1798" i="1"/>
  <c r="K1805" i="1"/>
  <c r="G1810" i="1"/>
  <c r="D1814" i="1"/>
  <c r="K1821" i="1"/>
  <c r="G1826" i="1"/>
  <c r="D1830" i="1"/>
  <c r="K1837" i="1"/>
  <c r="G1842" i="1"/>
  <c r="D1846" i="1"/>
  <c r="K1853" i="1"/>
  <c r="G1858" i="1"/>
  <c r="D1862" i="1"/>
  <c r="K1869" i="1"/>
  <c r="G1874" i="1"/>
  <c r="D1878" i="1"/>
  <c r="K1885" i="1"/>
  <c r="I1890" i="1"/>
  <c r="I1898" i="1"/>
  <c r="I1906" i="1"/>
  <c r="I1914" i="1"/>
  <c r="I1922" i="1"/>
  <c r="I1930" i="1"/>
  <c r="I1938" i="1"/>
  <c r="I1946" i="1"/>
  <c r="I1954" i="1"/>
  <c r="E1963" i="1"/>
  <c r="E1979" i="1"/>
  <c r="E1995" i="1"/>
  <c r="C2008" i="1"/>
  <c r="W1960" i="1"/>
  <c r="J1975" i="1"/>
  <c r="F1987" i="1"/>
  <c r="E2000" i="1"/>
  <c r="D2012" i="1"/>
  <c r="K2016" i="1"/>
  <c r="F2030" i="1"/>
  <c r="D1889" i="1"/>
  <c r="D1897" i="1"/>
  <c r="D1905" i="1"/>
  <c r="D1913" i="1"/>
  <c r="D1921" i="1"/>
  <c r="D1929" i="1"/>
  <c r="D1937" i="1"/>
  <c r="D1945" i="1"/>
  <c r="D1953" i="1"/>
  <c r="J1961" i="1"/>
  <c r="W1970" i="1"/>
  <c r="C1983" i="1"/>
  <c r="J1993" i="1"/>
  <c r="J2001" i="1"/>
  <c r="D2009" i="1"/>
  <c r="H2013" i="1"/>
  <c r="I2018" i="1"/>
  <c r="C2024" i="1"/>
  <c r="D2029" i="1"/>
  <c r="I2033" i="1"/>
  <c r="E1893" i="1"/>
  <c r="E1901" i="1"/>
  <c r="E1909" i="1"/>
  <c r="E1917" i="1"/>
  <c r="E1925" i="1"/>
  <c r="E1933" i="1"/>
  <c r="E1941" i="1"/>
  <c r="E1949" i="1"/>
  <c r="E1957" i="1"/>
  <c r="F2002" i="1"/>
  <c r="W2009" i="1"/>
  <c r="B2021" i="1"/>
  <c r="E2032" i="1"/>
  <c r="W1996" i="1"/>
  <c r="D2014" i="1"/>
  <c r="D2022" i="1"/>
  <c r="D2030" i="1"/>
  <c r="J1992" i="1"/>
  <c r="H1889" i="1"/>
  <c r="H1897" i="1"/>
  <c r="H1905" i="1"/>
  <c r="H1913" i="1"/>
  <c r="H1921" i="1"/>
  <c r="H1929" i="1"/>
  <c r="H1937" i="1"/>
  <c r="H1945" i="1"/>
  <c r="H1953" i="1"/>
  <c r="F1961" i="1"/>
  <c r="F1969" i="1"/>
  <c r="F1977" i="1"/>
  <c r="F1985" i="1"/>
  <c r="F1993" i="1"/>
  <c r="K2000" i="1"/>
  <c r="B2008" i="1"/>
  <c r="I2012" i="1"/>
  <c r="F2017" i="1"/>
  <c r="C2022" i="1"/>
  <c r="D2027" i="1"/>
  <c r="E2355" i="1"/>
  <c r="K2365" i="1"/>
  <c r="H2369" i="1"/>
  <c r="C2377" i="1"/>
  <c r="D2384" i="1"/>
  <c r="F2387" i="1"/>
  <c r="E2395" i="1"/>
  <c r="G2397" i="1"/>
  <c r="C2404" i="1"/>
  <c r="K2416" i="1"/>
  <c r="E2421" i="1"/>
  <c r="B2424" i="1"/>
  <c r="I2440" i="1"/>
  <c r="F2457" i="1"/>
  <c r="H2465" i="1"/>
  <c r="B2386" i="1"/>
  <c r="H2393" i="1"/>
  <c r="W2400" i="1"/>
  <c r="F2402" i="1"/>
  <c r="K2409" i="1"/>
  <c r="E2416" i="1"/>
  <c r="E2418" i="1"/>
  <c r="C2460" i="1"/>
  <c r="G2355" i="1"/>
  <c r="K2370" i="1"/>
  <c r="H2374" i="1"/>
  <c r="C2382" i="1"/>
  <c r="B2400" i="1"/>
  <c r="C2418" i="1"/>
  <c r="K2433" i="1"/>
  <c r="I2436" i="1"/>
  <c r="D119" i="1"/>
  <c r="D157" i="1"/>
  <c r="D189" i="1"/>
  <c r="D221" i="1"/>
  <c r="D253" i="1"/>
  <c r="F283" i="1"/>
  <c r="C309" i="1"/>
  <c r="G333" i="1"/>
  <c r="K361" i="1"/>
  <c r="D85" i="1"/>
  <c r="E14" i="1"/>
  <c r="E46" i="1"/>
  <c r="E78" i="1"/>
  <c r="E110" i="1"/>
  <c r="E142" i="1"/>
  <c r="E174" i="1"/>
  <c r="E206" i="1"/>
  <c r="E238" i="1"/>
  <c r="E270" i="1"/>
  <c r="E336" i="1"/>
  <c r="F19" i="1"/>
  <c r="F76" i="1"/>
  <c r="F116" i="1"/>
  <c r="F148" i="1"/>
  <c r="F180" i="1"/>
  <c r="F212" i="1"/>
  <c r="F244" i="1"/>
  <c r="F276" i="1"/>
  <c r="W298" i="1"/>
  <c r="I319" i="1"/>
  <c r="K342" i="1"/>
  <c r="W362" i="1"/>
  <c r="F44" i="1"/>
  <c r="W6" i="1"/>
  <c r="W22" i="1"/>
  <c r="W38" i="1"/>
  <c r="W54" i="1"/>
  <c r="W70" i="1"/>
  <c r="W86" i="1"/>
  <c r="W102" i="1"/>
  <c r="W118" i="1"/>
  <c r="W134" i="1"/>
  <c r="W150" i="1"/>
  <c r="W166" i="1"/>
  <c r="W182" i="1"/>
  <c r="W198" i="1"/>
  <c r="W214" i="1"/>
  <c r="W230" i="1"/>
  <c r="W246" i="1"/>
  <c r="W262" i="1"/>
  <c r="W278" i="1"/>
  <c r="K287" i="1"/>
  <c r="K319" i="1"/>
  <c r="K351" i="1"/>
  <c r="I249" i="1"/>
  <c r="C280" i="1"/>
  <c r="I9" i="1"/>
  <c r="I44" i="1"/>
  <c r="I77" i="1"/>
  <c r="I112" i="1"/>
  <c r="I147" i="1"/>
  <c r="I182" i="1"/>
  <c r="I214" i="1"/>
  <c r="I246" i="1"/>
  <c r="B34" i="1"/>
  <c r="B66" i="1"/>
  <c r="B98" i="1"/>
  <c r="B130" i="1"/>
  <c r="B162" i="1"/>
  <c r="B194" i="1"/>
  <c r="B226" i="1"/>
  <c r="B258" i="1"/>
  <c r="D287" i="1"/>
  <c r="G304" i="1"/>
  <c r="K324" i="1"/>
  <c r="I341" i="1"/>
  <c r="C360" i="1"/>
  <c r="G376" i="1"/>
  <c r="G392" i="1"/>
  <c r="G408" i="1"/>
  <c r="G424" i="1"/>
  <c r="G440" i="1"/>
  <c r="G456" i="1"/>
  <c r="G472" i="1"/>
  <c r="G488" i="1"/>
  <c r="G504" i="1"/>
  <c r="G520" i="1"/>
  <c r="G536" i="1"/>
  <c r="G552" i="1"/>
  <c r="G568" i="1"/>
  <c r="G584" i="1"/>
  <c r="G600" i="1"/>
  <c r="F630" i="1"/>
  <c r="E659" i="1"/>
  <c r="E671" i="1"/>
  <c r="C684" i="1"/>
  <c r="E723" i="1"/>
  <c r="G735" i="1"/>
  <c r="D760" i="1"/>
  <c r="J776" i="1"/>
  <c r="K782" i="1"/>
  <c r="J612" i="1"/>
  <c r="H630" i="1"/>
  <c r="D660" i="1"/>
  <c r="B669" i="1"/>
  <c r="G677" i="1"/>
  <c r="F687" i="1"/>
  <c r="J697" i="1"/>
  <c r="W705" i="1"/>
  <c r="I714" i="1"/>
  <c r="D724" i="1"/>
  <c r="G734" i="1"/>
  <c r="F742" i="1"/>
  <c r="C746" i="1"/>
  <c r="B752" i="1"/>
  <c r="G756" i="1"/>
  <c r="B777" i="1"/>
  <c r="W807" i="1"/>
  <c r="I379" i="1"/>
  <c r="I395" i="1"/>
  <c r="I411" i="1"/>
  <c r="I427" i="1"/>
  <c r="I443" i="1"/>
  <c r="I457" i="1"/>
  <c r="I468" i="1"/>
  <c r="I482" i="1"/>
  <c r="I493" i="1"/>
  <c r="I507" i="1"/>
  <c r="I521" i="1"/>
  <c r="I532" i="1"/>
  <c r="I544" i="1"/>
  <c r="I554" i="1"/>
  <c r="I564" i="1"/>
  <c r="I572" i="1"/>
  <c r="I580" i="1"/>
  <c r="I588" i="1"/>
  <c r="I596" i="1"/>
  <c r="B604" i="1"/>
  <c r="D610" i="1"/>
  <c r="J617" i="1"/>
  <c r="G625" i="1"/>
  <c r="W633" i="1"/>
  <c r="F640" i="1"/>
  <c r="G733" i="1"/>
  <c r="D742" i="1"/>
  <c r="E761" i="1"/>
  <c r="C762" i="1"/>
  <c r="D770" i="1"/>
  <c r="G778" i="1"/>
  <c r="W781" i="1"/>
  <c r="B785" i="1"/>
  <c r="J789" i="1"/>
  <c r="C789" i="1"/>
  <c r="F812" i="1"/>
  <c r="H836" i="1"/>
  <c r="G606" i="1"/>
  <c r="G622" i="1"/>
  <c r="G638" i="1"/>
  <c r="B654" i="1"/>
  <c r="I659" i="1"/>
  <c r="W666" i="1"/>
  <c r="J674" i="1"/>
  <c r="G678" i="1"/>
  <c r="B686" i="1"/>
  <c r="I691" i="1"/>
  <c r="W698" i="1"/>
  <c r="J706" i="1"/>
  <c r="G710" i="1"/>
  <c r="B718" i="1"/>
  <c r="I723" i="1"/>
  <c r="W730" i="1"/>
  <c r="C732" i="1"/>
  <c r="C763" i="1"/>
  <c r="K771" i="1"/>
  <c r="D779" i="1"/>
  <c r="H815" i="1"/>
  <c r="B828" i="1"/>
  <c r="C828" i="1"/>
  <c r="C372" i="1"/>
  <c r="C380" i="1"/>
  <c r="C388" i="1"/>
  <c r="C396" i="1"/>
  <c r="C404" i="1"/>
  <c r="C412" i="1"/>
  <c r="C420" i="1"/>
  <c r="C428" i="1"/>
  <c r="C436" i="1"/>
  <c r="C444" i="1"/>
  <c r="C452" i="1"/>
  <c r="C460" i="1"/>
  <c r="C468" i="1"/>
  <c r="C476" i="1"/>
  <c r="C484" i="1"/>
  <c r="C492" i="1"/>
  <c r="C500" i="1"/>
  <c r="C508" i="1"/>
  <c r="C516" i="1"/>
  <c r="C524" i="1"/>
  <c r="C532" i="1"/>
  <c r="C540" i="1"/>
  <c r="C548" i="1"/>
  <c r="C556" i="1"/>
  <c r="C564" i="1"/>
  <c r="C572" i="1"/>
  <c r="C580" i="1"/>
  <c r="C588" i="1"/>
  <c r="C596" i="1"/>
  <c r="K603" i="1"/>
  <c r="W611" i="1"/>
  <c r="C617" i="1"/>
  <c r="E623" i="1"/>
  <c r="B630" i="1"/>
  <c r="J635" i="1"/>
  <c r="W643" i="1"/>
  <c r="C649" i="1"/>
  <c r="C654" i="1"/>
  <c r="C662" i="1"/>
  <c r="C670" i="1"/>
  <c r="C678" i="1"/>
  <c r="C686" i="1"/>
  <c r="C694" i="1"/>
  <c r="C702" i="1"/>
  <c r="C710" i="1"/>
  <c r="C718" i="1"/>
  <c r="C726" i="1"/>
  <c r="G731" i="1"/>
  <c r="B739" i="1"/>
  <c r="H762" i="1"/>
  <c r="K764" i="1"/>
  <c r="W772" i="1"/>
  <c r="H778" i="1"/>
  <c r="D780" i="1"/>
  <c r="F784" i="1"/>
  <c r="W788" i="1"/>
  <c r="K807" i="1"/>
  <c r="G820" i="1"/>
  <c r="G608" i="1"/>
  <c r="W632" i="1"/>
  <c r="J648" i="1"/>
  <c r="G659" i="1"/>
  <c r="G667" i="1"/>
  <c r="G675" i="1"/>
  <c r="G683" i="1"/>
  <c r="G691" i="1"/>
  <c r="G699" i="1"/>
  <c r="G707" i="1"/>
  <c r="G715" i="1"/>
  <c r="G723" i="1"/>
  <c r="G738" i="1"/>
  <c r="K741" i="1"/>
  <c r="C743" i="1"/>
  <c r="J747" i="1"/>
  <c r="B749" i="1"/>
  <c r="W751" i="1"/>
  <c r="G753" i="1"/>
  <c r="F755" i="1"/>
  <c r="D757" i="1"/>
  <c r="G765" i="1"/>
  <c r="B773" i="1"/>
  <c r="H779" i="1"/>
  <c r="W791" i="1"/>
  <c r="B608" i="1"/>
  <c r="K616" i="1"/>
  <c r="F628" i="1"/>
  <c r="W637" i="1"/>
  <c r="G645" i="1"/>
  <c r="G737" i="1"/>
  <c r="D749" i="1"/>
  <c r="G758" i="1"/>
  <c r="J766" i="1"/>
  <c r="D774" i="1"/>
  <c r="G783" i="1"/>
  <c r="W787" i="1"/>
  <c r="E796" i="1"/>
  <c r="D796" i="1"/>
  <c r="J610" i="1"/>
  <c r="W634" i="1"/>
  <c r="J642" i="1"/>
  <c r="B652" i="1"/>
  <c r="G656" i="1"/>
  <c r="D663" i="1"/>
  <c r="B668" i="1"/>
  <c r="G672" i="1"/>
  <c r="D679" i="1"/>
  <c r="B684" i="1"/>
  <c r="G688" i="1"/>
  <c r="D695" i="1"/>
  <c r="B700" i="1"/>
  <c r="G704" i="1"/>
  <c r="D711" i="1"/>
  <c r="B716" i="1"/>
  <c r="G720" i="1"/>
  <c r="D727" i="1"/>
  <c r="B736" i="1"/>
  <c r="E745" i="1"/>
  <c r="D759" i="1"/>
  <c r="F767" i="1"/>
  <c r="G775" i="1"/>
  <c r="I799" i="1"/>
  <c r="J798" i="1"/>
  <c r="W823" i="1"/>
  <c r="W839" i="1"/>
  <c r="C852" i="1"/>
  <c r="H857" i="1"/>
  <c r="K861" i="1"/>
  <c r="C868" i="1"/>
  <c r="H873" i="1"/>
  <c r="K877" i="1"/>
  <c r="C884" i="1"/>
  <c r="H889" i="1"/>
  <c r="K893" i="1"/>
  <c r="J819" i="1"/>
  <c r="D860" i="1"/>
  <c r="D892" i="1"/>
  <c r="G902" i="1"/>
  <c r="H922" i="1"/>
  <c r="E930" i="1"/>
  <c r="K938" i="1"/>
  <c r="C946" i="1"/>
  <c r="F957" i="1"/>
  <c r="J800" i="1"/>
  <c r="J840" i="1"/>
  <c r="K850" i="1"/>
  <c r="H858" i="1"/>
  <c r="F864" i="1"/>
  <c r="E870" i="1"/>
  <c r="K882" i="1"/>
  <c r="H890" i="1"/>
  <c r="F896" i="1"/>
  <c r="E921" i="1"/>
  <c r="C929" i="1"/>
  <c r="E953" i="1"/>
  <c r="C961" i="1"/>
  <c r="J805" i="1"/>
  <c r="J821" i="1"/>
  <c r="K832" i="1"/>
  <c r="J845" i="1"/>
  <c r="W854" i="1"/>
  <c r="B866" i="1"/>
  <c r="G876" i="1"/>
  <c r="W886" i="1"/>
  <c r="D898" i="1"/>
  <c r="B905" i="1"/>
  <c r="C912" i="1"/>
  <c r="K920" i="1"/>
  <c r="E928" i="1"/>
  <c r="H936" i="1"/>
  <c r="J950" i="1"/>
  <c r="I957" i="1"/>
  <c r="D962" i="1"/>
  <c r="F846" i="1"/>
  <c r="I852" i="1"/>
  <c r="F857" i="1"/>
  <c r="C862" i="1"/>
  <c r="H871" i="1"/>
  <c r="E875" i="1"/>
  <c r="K879" i="1"/>
  <c r="I884" i="1"/>
  <c r="F889" i="1"/>
  <c r="C894" i="1"/>
  <c r="G899" i="1"/>
  <c r="D905" i="1"/>
  <c r="C911" i="1"/>
  <c r="E919" i="1"/>
  <c r="G931" i="1"/>
  <c r="D937" i="1"/>
  <c r="C943" i="1"/>
  <c r="E951" i="1"/>
  <c r="G963" i="1"/>
  <c r="H902" i="1"/>
  <c r="K910" i="1"/>
  <c r="F921" i="1"/>
  <c r="H934" i="1"/>
  <c r="K942" i="1"/>
  <c r="F953" i="1"/>
  <c r="K909" i="1"/>
  <c r="H925" i="1"/>
  <c r="C933" i="1"/>
  <c r="E949" i="1"/>
  <c r="G792" i="1"/>
  <c r="H803" i="1"/>
  <c r="C823" i="1"/>
  <c r="G832" i="1"/>
  <c r="J841" i="1"/>
  <c r="G848" i="1"/>
  <c r="G854" i="1"/>
  <c r="G862" i="1"/>
  <c r="G870" i="1"/>
  <c r="G878" i="1"/>
  <c r="G886" i="1"/>
  <c r="G894" i="1"/>
  <c r="E900" i="1"/>
  <c r="W906" i="1"/>
  <c r="G912" i="1"/>
  <c r="C916" i="1"/>
  <c r="H924" i="1"/>
  <c r="J930" i="1"/>
  <c r="D934" i="1"/>
  <c r="K940" i="1"/>
  <c r="I953" i="1"/>
  <c r="B957" i="1"/>
  <c r="E964" i="1"/>
  <c r="I970" i="1"/>
  <c r="I978" i="1"/>
  <c r="I986" i="1"/>
  <c r="I994" i="1"/>
  <c r="I1002" i="1"/>
  <c r="I1010" i="1"/>
  <c r="I1018" i="1"/>
  <c r="I1026" i="1"/>
  <c r="I1034" i="1"/>
  <c r="I1042" i="1"/>
  <c r="I1050" i="1"/>
  <c r="I1058" i="1"/>
  <c r="I1066" i="1"/>
  <c r="I1074" i="1"/>
  <c r="I1082" i="1"/>
  <c r="I1090" i="1"/>
  <c r="I1098" i="1"/>
  <c r="I1106" i="1"/>
  <c r="I1114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218" i="1"/>
  <c r="I1226" i="1"/>
  <c r="G1237" i="1"/>
  <c r="W1247" i="1"/>
  <c r="J1262" i="1"/>
  <c r="C1276" i="1"/>
  <c r="D1287" i="1"/>
  <c r="G1301" i="1"/>
  <c r="D1316" i="1"/>
  <c r="F1392" i="1"/>
  <c r="H1245" i="1"/>
  <c r="H1261" i="1"/>
  <c r="H1277" i="1"/>
  <c r="H1293" i="1"/>
  <c r="W1307" i="1"/>
  <c r="E1312" i="1"/>
  <c r="W1318" i="1"/>
  <c r="H1400" i="1"/>
  <c r="K967" i="1"/>
  <c r="K971" i="1"/>
  <c r="K975" i="1"/>
  <c r="K979" i="1"/>
  <c r="K983" i="1"/>
  <c r="K987" i="1"/>
  <c r="K991" i="1"/>
  <c r="K995" i="1"/>
  <c r="K999" i="1"/>
  <c r="K1003" i="1"/>
  <c r="K1007" i="1"/>
  <c r="K1011" i="1"/>
  <c r="K1015" i="1"/>
  <c r="K1019" i="1"/>
  <c r="K1023" i="1"/>
  <c r="K1027" i="1"/>
  <c r="K1031" i="1"/>
  <c r="K1035" i="1"/>
  <c r="K1039" i="1"/>
  <c r="K1043" i="1"/>
  <c r="K1047" i="1"/>
  <c r="K1051" i="1"/>
  <c r="K1055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1131" i="1"/>
  <c r="K1135" i="1"/>
  <c r="K1139" i="1"/>
  <c r="K1143" i="1"/>
  <c r="K1147" i="1"/>
  <c r="K1151" i="1"/>
  <c r="K1155" i="1"/>
  <c r="K1159" i="1"/>
  <c r="K1163" i="1"/>
  <c r="K1167" i="1"/>
  <c r="K1171" i="1"/>
  <c r="K1175" i="1"/>
  <c r="K1179" i="1"/>
  <c r="K1183" i="1"/>
  <c r="K1187" i="1"/>
  <c r="K1191" i="1"/>
  <c r="K1195" i="1"/>
  <c r="K1199" i="1"/>
  <c r="K1203" i="1"/>
  <c r="K1207" i="1"/>
  <c r="K1211" i="1"/>
  <c r="K1215" i="1"/>
  <c r="K1219" i="1"/>
  <c r="K1223" i="1"/>
  <c r="K1227" i="1"/>
  <c r="K1231" i="1"/>
  <c r="J1240" i="1"/>
  <c r="K1251" i="1"/>
  <c r="J1272" i="1"/>
  <c r="K1283" i="1"/>
  <c r="J1304" i="1"/>
  <c r="K1416" i="1"/>
  <c r="B1418" i="1"/>
  <c r="J1253" i="1"/>
  <c r="W1311" i="1"/>
  <c r="W1319" i="1"/>
  <c r="K1393" i="1"/>
  <c r="E966" i="1"/>
  <c r="E974" i="1"/>
  <c r="E982" i="1"/>
  <c r="E990" i="1"/>
  <c r="E998" i="1"/>
  <c r="E1006" i="1"/>
  <c r="E1014" i="1"/>
  <c r="E1022" i="1"/>
  <c r="E1030" i="1"/>
  <c r="E1038" i="1"/>
  <c r="E1046" i="1"/>
  <c r="E1054" i="1"/>
  <c r="E1062" i="1"/>
  <c r="E1070" i="1"/>
  <c r="E1078" i="1"/>
  <c r="E1086" i="1"/>
  <c r="E1094" i="1"/>
  <c r="E1102" i="1"/>
  <c r="E1110" i="1"/>
  <c r="E1118" i="1"/>
  <c r="E1126" i="1"/>
  <c r="E1134" i="1"/>
  <c r="E1142" i="1"/>
  <c r="E1150" i="1"/>
  <c r="E1158" i="1"/>
  <c r="E1166" i="1"/>
  <c r="E1174" i="1"/>
  <c r="E1182" i="1"/>
  <c r="E1190" i="1"/>
  <c r="E1198" i="1"/>
  <c r="E1206" i="1"/>
  <c r="E1214" i="1"/>
  <c r="E1222" i="1"/>
  <c r="E1230" i="1"/>
  <c r="E1238" i="1"/>
  <c r="E1246" i="1"/>
  <c r="E1254" i="1"/>
  <c r="E1262" i="1"/>
  <c r="E1270" i="1"/>
  <c r="E1278" i="1"/>
  <c r="E1286" i="1"/>
  <c r="E1294" i="1"/>
  <c r="E1302" i="1"/>
  <c r="D1401" i="1"/>
  <c r="H1418" i="1"/>
  <c r="B1425" i="1"/>
  <c r="C1261" i="1"/>
  <c r="C1293" i="1"/>
  <c r="C1311" i="1"/>
  <c r="G1316" i="1"/>
  <c r="B1408" i="1"/>
  <c r="F1409" i="1"/>
  <c r="I1410" i="1"/>
  <c r="W1237" i="1"/>
  <c r="K1247" i="1"/>
  <c r="J1260" i="1"/>
  <c r="W1269" i="1"/>
  <c r="K1279" i="1"/>
  <c r="J1292" i="1"/>
  <c r="W1301" i="1"/>
  <c r="B1312" i="1"/>
  <c r="D1394" i="1"/>
  <c r="C1408" i="1"/>
  <c r="H970" i="1"/>
  <c r="H978" i="1"/>
  <c r="H986" i="1"/>
  <c r="H994" i="1"/>
  <c r="H1002" i="1"/>
  <c r="H1010" i="1"/>
  <c r="H1018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W1234" i="1"/>
  <c r="G1240" i="1"/>
  <c r="B1252" i="1"/>
  <c r="D1258" i="1"/>
  <c r="C1263" i="1"/>
  <c r="E1269" i="1"/>
  <c r="H1275" i="1"/>
  <c r="J1281" i="1"/>
  <c r="I1286" i="1"/>
  <c r="K1292" i="1"/>
  <c r="W1298" i="1"/>
  <c r="G1304" i="1"/>
  <c r="G1309" i="1"/>
  <c r="K1313" i="1"/>
  <c r="I1318" i="1"/>
  <c r="G1397" i="1"/>
  <c r="W1424" i="1"/>
  <c r="F1424" i="1"/>
  <c r="W1323" i="1"/>
  <c r="W1327" i="1"/>
  <c r="W1331" i="1"/>
  <c r="W1335" i="1"/>
  <c r="W1339" i="1"/>
  <c r="W1343" i="1"/>
  <c r="W1347" i="1"/>
  <c r="W1351" i="1"/>
  <c r="W1355" i="1"/>
  <c r="W1359" i="1"/>
  <c r="W1363" i="1"/>
  <c r="W1367" i="1"/>
  <c r="W1371" i="1"/>
  <c r="W1375" i="1"/>
  <c r="W1379" i="1"/>
  <c r="W1383" i="1"/>
  <c r="W1387" i="1"/>
  <c r="J1404" i="1"/>
  <c r="J1420" i="1"/>
  <c r="F1432" i="1"/>
  <c r="C1450" i="1"/>
  <c r="G1459" i="1"/>
  <c r="J1468" i="1"/>
  <c r="E1477" i="1"/>
  <c r="W1485" i="1"/>
  <c r="G1499" i="1"/>
  <c r="F1703" i="1"/>
  <c r="G1456" i="1"/>
  <c r="G1488" i="1"/>
  <c r="H1498" i="1"/>
  <c r="I1323" i="1"/>
  <c r="I1331" i="1"/>
  <c r="I1339" i="1"/>
  <c r="I1347" i="1"/>
  <c r="I1355" i="1"/>
  <c r="I1363" i="1"/>
  <c r="I1371" i="1"/>
  <c r="I1379" i="1"/>
  <c r="I1387" i="1"/>
  <c r="J1414" i="1"/>
  <c r="B1433" i="1"/>
  <c r="K1441" i="1"/>
  <c r="F1450" i="1"/>
  <c r="G1469" i="1"/>
  <c r="J1478" i="1"/>
  <c r="H1488" i="1"/>
  <c r="G1496" i="1"/>
  <c r="G1426" i="1"/>
  <c r="C1449" i="1"/>
  <c r="C1473" i="1"/>
  <c r="K1491" i="1"/>
  <c r="W1441" i="1"/>
  <c r="K1687" i="1"/>
  <c r="C1687" i="1"/>
  <c r="K1448" i="1"/>
  <c r="J1461" i="1"/>
  <c r="F1473" i="1"/>
  <c r="B1488" i="1"/>
  <c r="F1494" i="1"/>
  <c r="I1690" i="1"/>
  <c r="C1432" i="1"/>
  <c r="J1450" i="1"/>
  <c r="J1466" i="1"/>
  <c r="C1480" i="1"/>
  <c r="B1492" i="1"/>
  <c r="J1391" i="1"/>
  <c r="I1404" i="1"/>
  <c r="G1414" i="1"/>
  <c r="B1426" i="1"/>
  <c r="E1432" i="1"/>
  <c r="C1437" i="1"/>
  <c r="F1443" i="1"/>
  <c r="H1449" i="1"/>
  <c r="J1455" i="1"/>
  <c r="I1460" i="1"/>
  <c r="K1466" i="1"/>
  <c r="W1472" i="1"/>
  <c r="G1478" i="1"/>
  <c r="B1490" i="1"/>
  <c r="I1494" i="1"/>
  <c r="F1499" i="1"/>
  <c r="W1698" i="1"/>
  <c r="J1721" i="1"/>
  <c r="J1737" i="1"/>
  <c r="J1753" i="1"/>
  <c r="J1769" i="1"/>
  <c r="C1785" i="1"/>
  <c r="E1790" i="1"/>
  <c r="D1805" i="1"/>
  <c r="C1815" i="1"/>
  <c r="F1824" i="1"/>
  <c r="J1835" i="1"/>
  <c r="H1853" i="1"/>
  <c r="E1861" i="1"/>
  <c r="D1869" i="1"/>
  <c r="C1879" i="1"/>
  <c r="J1686" i="1"/>
  <c r="F1714" i="1"/>
  <c r="D1727" i="1"/>
  <c r="W1751" i="1"/>
  <c r="J1766" i="1"/>
  <c r="F1778" i="1"/>
  <c r="D1797" i="1"/>
  <c r="H1812" i="1"/>
  <c r="D1820" i="1"/>
  <c r="G1832" i="1"/>
  <c r="H1844" i="1"/>
  <c r="D1852" i="1"/>
  <c r="G1864" i="1"/>
  <c r="H1876" i="1"/>
  <c r="D1884" i="1"/>
  <c r="G1698" i="1"/>
  <c r="G1714" i="1"/>
  <c r="B1726" i="1"/>
  <c r="F1735" i="1"/>
  <c r="G1746" i="1"/>
  <c r="B1758" i="1"/>
  <c r="F1767" i="1"/>
  <c r="G1778" i="1"/>
  <c r="H1787" i="1"/>
  <c r="F1793" i="1"/>
  <c r="E1799" i="1"/>
  <c r="I1808" i="1"/>
  <c r="H1827" i="1"/>
  <c r="E1835" i="1"/>
  <c r="D1843" i="1"/>
  <c r="B1852" i="1"/>
  <c r="G1863" i="1"/>
  <c r="I1872" i="1"/>
  <c r="G1988" i="1"/>
  <c r="I1988" i="1"/>
  <c r="H1503" i="1"/>
  <c r="H1507" i="1"/>
  <c r="H1511" i="1"/>
  <c r="H1515" i="1"/>
  <c r="H1519" i="1"/>
  <c r="H1523" i="1"/>
  <c r="H1527" i="1"/>
  <c r="H1531" i="1"/>
  <c r="H1535" i="1"/>
  <c r="H1539" i="1"/>
  <c r="H1543" i="1"/>
  <c r="H1547" i="1"/>
  <c r="H1551" i="1"/>
  <c r="H1555" i="1"/>
  <c r="H1559" i="1"/>
  <c r="H1563" i="1"/>
  <c r="H1567" i="1"/>
  <c r="H1571" i="1"/>
  <c r="H1575" i="1"/>
  <c r="H1579" i="1"/>
  <c r="H1583" i="1"/>
  <c r="H1587" i="1"/>
  <c r="H1591" i="1"/>
  <c r="H1595" i="1"/>
  <c r="H1599" i="1"/>
  <c r="H1603" i="1"/>
  <c r="H1607" i="1"/>
  <c r="H1611" i="1"/>
  <c r="H1615" i="1"/>
  <c r="H1619" i="1"/>
  <c r="H1623" i="1"/>
  <c r="H1627" i="1"/>
  <c r="H1631" i="1"/>
  <c r="H1635" i="1"/>
  <c r="H1639" i="1"/>
  <c r="H1643" i="1"/>
  <c r="H1647" i="1"/>
  <c r="H1651" i="1"/>
  <c r="H1655" i="1"/>
  <c r="H1659" i="1"/>
  <c r="H1663" i="1"/>
  <c r="H1667" i="1"/>
  <c r="H1671" i="1"/>
  <c r="H1675" i="1"/>
  <c r="H1679" i="1"/>
  <c r="K1683" i="1"/>
  <c r="J1696" i="1"/>
  <c r="D1705" i="1"/>
  <c r="W1713" i="1"/>
  <c r="W1721" i="1"/>
  <c r="W1729" i="1"/>
  <c r="W1737" i="1"/>
  <c r="W1745" i="1"/>
  <c r="W1753" i="1"/>
  <c r="W1761" i="1"/>
  <c r="W1769" i="1"/>
  <c r="W1777" i="1"/>
  <c r="J1784" i="1"/>
  <c r="W1791" i="1"/>
  <c r="W1799" i="1"/>
  <c r="F1805" i="1"/>
  <c r="B1811" i="1"/>
  <c r="E1818" i="1"/>
  <c r="J1832" i="1"/>
  <c r="F1837" i="1"/>
  <c r="B1843" i="1"/>
  <c r="E1850" i="1"/>
  <c r="J1864" i="1"/>
  <c r="F1869" i="1"/>
  <c r="B1875" i="1"/>
  <c r="E1882" i="1"/>
  <c r="H1980" i="1"/>
  <c r="I1506" i="1"/>
  <c r="I1514" i="1"/>
  <c r="I1522" i="1"/>
  <c r="I1530" i="1"/>
  <c r="I1538" i="1"/>
  <c r="I1546" i="1"/>
  <c r="I1554" i="1"/>
  <c r="I1562" i="1"/>
  <c r="I1570" i="1"/>
  <c r="I1578" i="1"/>
  <c r="I1586" i="1"/>
  <c r="I1594" i="1"/>
  <c r="I1602" i="1"/>
  <c r="I1610" i="1"/>
  <c r="I1618" i="1"/>
  <c r="I1626" i="1"/>
  <c r="I1634" i="1"/>
  <c r="I1642" i="1"/>
  <c r="I1650" i="1"/>
  <c r="I1658" i="1"/>
  <c r="I1666" i="1"/>
  <c r="I1674" i="1"/>
  <c r="I1682" i="1"/>
  <c r="J1693" i="1"/>
  <c r="W1702" i="1"/>
  <c r="C1723" i="1"/>
  <c r="J1733" i="1"/>
  <c r="D1742" i="1"/>
  <c r="W1750" i="1"/>
  <c r="H1759" i="1"/>
  <c r="F1769" i="1"/>
  <c r="C1787" i="1"/>
  <c r="H1796" i="1"/>
  <c r="E1800" i="1"/>
  <c r="G1805" i="1"/>
  <c r="F1812" i="1"/>
  <c r="C1819" i="1"/>
  <c r="D1825" i="1"/>
  <c r="E1833" i="1"/>
  <c r="H1841" i="1"/>
  <c r="W1855" i="1"/>
  <c r="J1863" i="1"/>
  <c r="G1869" i="1"/>
  <c r="F1876" i="1"/>
  <c r="C1883" i="1"/>
  <c r="E1972" i="1"/>
  <c r="J1714" i="1"/>
  <c r="J1778" i="1"/>
  <c r="D1816" i="1"/>
  <c r="D1832" i="1"/>
  <c r="D1848" i="1"/>
  <c r="D1864" i="1"/>
  <c r="D1880" i="1"/>
  <c r="K1964" i="1"/>
  <c r="J1751" i="1"/>
  <c r="K1785" i="1"/>
  <c r="K1793" i="1"/>
  <c r="D1807" i="1"/>
  <c r="D1823" i="1"/>
  <c r="D1839" i="1"/>
  <c r="D1855" i="1"/>
  <c r="D1871" i="1"/>
  <c r="D1887" i="1"/>
  <c r="F1688" i="1"/>
  <c r="F1696" i="1"/>
  <c r="H1702" i="1"/>
  <c r="W1709" i="1"/>
  <c r="D1717" i="1"/>
  <c r="C1722" i="1"/>
  <c r="F1728" i="1"/>
  <c r="H1734" i="1"/>
  <c r="J1740" i="1"/>
  <c r="I1745" i="1"/>
  <c r="K1751" i="1"/>
  <c r="W1757" i="1"/>
  <c r="G1763" i="1"/>
  <c r="B1775" i="1"/>
  <c r="D1781" i="1"/>
  <c r="J1786" i="1"/>
  <c r="B1793" i="1"/>
  <c r="G1799" i="1"/>
  <c r="I1811" i="1"/>
  <c r="B1815" i="1"/>
  <c r="I1827" i="1"/>
  <c r="B1831" i="1"/>
  <c r="I1843" i="1"/>
  <c r="B1847" i="1"/>
  <c r="I1859" i="1"/>
  <c r="B1863" i="1"/>
  <c r="I1875" i="1"/>
  <c r="B1879" i="1"/>
  <c r="I1891" i="1"/>
  <c r="I1899" i="1"/>
  <c r="I1907" i="1"/>
  <c r="I1915" i="1"/>
  <c r="I1923" i="1"/>
  <c r="I1931" i="1"/>
  <c r="I1939" i="1"/>
  <c r="I1947" i="1"/>
  <c r="I1955" i="1"/>
  <c r="W1963" i="1"/>
  <c r="W1979" i="1"/>
  <c r="W1995" i="1"/>
  <c r="E2010" i="1"/>
  <c r="F1963" i="1"/>
  <c r="E1976" i="1"/>
  <c r="W2000" i="1"/>
  <c r="F2018" i="1"/>
  <c r="H2024" i="1"/>
  <c r="D2032" i="1"/>
  <c r="D1890" i="1"/>
  <c r="D1898" i="1"/>
  <c r="D1906" i="1"/>
  <c r="D1914" i="1"/>
  <c r="D1922" i="1"/>
  <c r="D1930" i="1"/>
  <c r="D1938" i="1"/>
  <c r="D1946" i="1"/>
  <c r="D1954" i="1"/>
  <c r="E1962" i="1"/>
  <c r="H1971" i="1"/>
  <c r="G1984" i="1"/>
  <c r="E1994" i="1"/>
  <c r="E2002" i="1"/>
  <c r="K2013" i="1"/>
  <c r="C2020" i="1"/>
  <c r="D2025" i="1"/>
  <c r="E1894" i="1"/>
  <c r="E1902" i="1"/>
  <c r="E1910" i="1"/>
  <c r="E1918" i="1"/>
  <c r="E1926" i="1"/>
  <c r="E1934" i="1"/>
  <c r="E1942" i="1"/>
  <c r="E1950" i="1"/>
  <c r="E1958" i="1"/>
  <c r="J1966" i="1"/>
  <c r="J1974" i="1"/>
  <c r="J1982" i="1"/>
  <c r="J1990" i="1"/>
  <c r="C1996" i="1"/>
  <c r="E2012" i="1"/>
  <c r="W2021" i="1"/>
  <c r="B2033" i="1"/>
  <c r="J2003" i="1"/>
  <c r="F1996" i="1"/>
  <c r="H1890" i="1"/>
  <c r="H1898" i="1"/>
  <c r="H1906" i="1"/>
  <c r="H1914" i="1"/>
  <c r="H1922" i="1"/>
  <c r="H1930" i="1"/>
  <c r="H1938" i="1"/>
  <c r="H1946" i="1"/>
  <c r="H1954" i="1"/>
  <c r="D124" i="1"/>
  <c r="D159" i="1"/>
  <c r="D191" i="1"/>
  <c r="D223" i="1"/>
  <c r="D255" i="1"/>
  <c r="C285" i="1"/>
  <c r="G309" i="1"/>
  <c r="K337" i="1"/>
  <c r="W361" i="1"/>
  <c r="D89" i="1"/>
  <c r="E16" i="1"/>
  <c r="E48" i="1"/>
  <c r="E80" i="1"/>
  <c r="E112" i="1"/>
  <c r="E144" i="1"/>
  <c r="E176" i="1"/>
  <c r="E208" i="1"/>
  <c r="E240" i="1"/>
  <c r="E272" i="1"/>
  <c r="E296" i="1"/>
  <c r="E360" i="1"/>
  <c r="F27" i="1"/>
  <c r="F89" i="1"/>
  <c r="F122" i="1"/>
  <c r="F154" i="1"/>
  <c r="F186" i="1"/>
  <c r="F218" i="1"/>
  <c r="F250" i="1"/>
  <c r="K282" i="1"/>
  <c r="W302" i="1"/>
  <c r="I323" i="1"/>
  <c r="K346" i="1"/>
  <c r="D10" i="1"/>
  <c r="F55" i="1"/>
  <c r="W9" i="1"/>
  <c r="W25" i="1"/>
  <c r="W41" i="1"/>
  <c r="W57" i="1"/>
  <c r="W73" i="1"/>
  <c r="W89" i="1"/>
  <c r="W105" i="1"/>
  <c r="W121" i="1"/>
  <c r="W137" i="1"/>
  <c r="W153" i="1"/>
  <c r="W169" i="1"/>
  <c r="W185" i="1"/>
  <c r="W201" i="1"/>
  <c r="W217" i="1"/>
  <c r="W233" i="1"/>
  <c r="W249" i="1"/>
  <c r="W265" i="1"/>
  <c r="B306" i="1"/>
  <c r="W287" i="1"/>
  <c r="W319" i="1"/>
  <c r="W351" i="1"/>
  <c r="I251" i="1"/>
  <c r="J280" i="1"/>
  <c r="I15" i="1"/>
  <c r="I50" i="1"/>
  <c r="I83" i="1"/>
  <c r="I120" i="1"/>
  <c r="I155" i="1"/>
  <c r="I188" i="1"/>
  <c r="I220" i="1"/>
  <c r="B8" i="1"/>
  <c r="B40" i="1"/>
  <c r="B72" i="1"/>
  <c r="B104" i="1"/>
  <c r="B136" i="1"/>
  <c r="B168" i="1"/>
  <c r="B200" i="1"/>
  <c r="B232" i="1"/>
  <c r="B264" i="1"/>
  <c r="F290" i="1"/>
  <c r="W308" i="1"/>
  <c r="D327" i="1"/>
  <c r="G344" i="1"/>
  <c r="K364" i="1"/>
  <c r="G379" i="1"/>
  <c r="G395" i="1"/>
  <c r="G411" i="1"/>
  <c r="G427" i="1"/>
  <c r="G443" i="1"/>
  <c r="G459" i="1"/>
  <c r="G475" i="1"/>
  <c r="G491" i="1"/>
  <c r="G507" i="1"/>
  <c r="G523" i="1"/>
  <c r="G539" i="1"/>
  <c r="G555" i="1"/>
  <c r="G571" i="1"/>
  <c r="G587" i="1"/>
  <c r="G603" i="1"/>
  <c r="K634" i="1"/>
  <c r="C660" i="1"/>
  <c r="E699" i="1"/>
  <c r="E711" i="1"/>
  <c r="C724" i="1"/>
  <c r="E737" i="1"/>
  <c r="K760" i="1"/>
  <c r="B776" i="1"/>
  <c r="C782" i="1"/>
  <c r="F790" i="1"/>
  <c r="F804" i="1"/>
  <c r="H614" i="1"/>
  <c r="E632" i="1"/>
  <c r="C650" i="1"/>
  <c r="J661" i="1"/>
  <c r="W669" i="1"/>
  <c r="I678" i="1"/>
  <c r="D688" i="1"/>
  <c r="B697" i="1"/>
  <c r="G705" i="1"/>
  <c r="F715" i="1"/>
  <c r="J725" i="1"/>
  <c r="K734" i="1"/>
  <c r="K742" i="1"/>
  <c r="J748" i="1"/>
  <c r="W752" i="1"/>
  <c r="F756" i="1"/>
  <c r="B769" i="1"/>
  <c r="G777" i="1"/>
  <c r="I365" i="1"/>
  <c r="I381" i="1"/>
  <c r="I397" i="1"/>
  <c r="I413" i="1"/>
  <c r="I429" i="1"/>
  <c r="I444" i="1"/>
  <c r="I458" i="1"/>
  <c r="I469" i="1"/>
  <c r="I483" i="1"/>
  <c r="I497" i="1"/>
  <c r="I508" i="1"/>
  <c r="I522" i="1"/>
  <c r="I533" i="1"/>
  <c r="I545" i="1"/>
  <c r="I555" i="1"/>
  <c r="I565" i="1"/>
  <c r="I573" i="1"/>
  <c r="I581" i="1"/>
  <c r="I589" i="1"/>
  <c r="I597" i="1"/>
  <c r="K604" i="1"/>
  <c r="B612" i="1"/>
  <c r="D618" i="1"/>
  <c r="J625" i="1"/>
  <c r="G633" i="1"/>
  <c r="W641" i="1"/>
  <c r="F648" i="1"/>
  <c r="H655" i="1"/>
  <c r="H663" i="1"/>
  <c r="H671" i="1"/>
  <c r="H679" i="1"/>
  <c r="H687" i="1"/>
  <c r="H695" i="1"/>
  <c r="H703" i="1"/>
  <c r="H711" i="1"/>
  <c r="H719" i="1"/>
  <c r="H727" i="1"/>
  <c r="K733" i="1"/>
  <c r="D744" i="1"/>
  <c r="J762" i="1"/>
  <c r="K770" i="1"/>
  <c r="F778" i="1"/>
  <c r="G781" i="1"/>
  <c r="W785" i="1"/>
  <c r="B789" i="1"/>
  <c r="B807" i="1"/>
  <c r="W812" i="1"/>
  <c r="G836" i="1"/>
  <c r="J606" i="1"/>
  <c r="J622" i="1"/>
  <c r="J638" i="1"/>
  <c r="W654" i="1"/>
  <c r="J662" i="1"/>
  <c r="G666" i="1"/>
  <c r="B674" i="1"/>
  <c r="I679" i="1"/>
  <c r="W686" i="1"/>
  <c r="J694" i="1"/>
  <c r="G698" i="1"/>
  <c r="B706" i="1"/>
  <c r="I711" i="1"/>
  <c r="W718" i="1"/>
  <c r="J726" i="1"/>
  <c r="G730" i="1"/>
  <c r="J763" i="1"/>
  <c r="C771" i="1"/>
  <c r="K779" i="1"/>
  <c r="G815" i="1"/>
  <c r="I828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D604" i="1"/>
  <c r="G611" i="1"/>
  <c r="F618" i="1"/>
  <c r="K630" i="1"/>
  <c r="D636" i="1"/>
  <c r="G643" i="1"/>
  <c r="F650" i="1"/>
  <c r="K731" i="1"/>
  <c r="W739" i="1"/>
  <c r="H744" i="1"/>
  <c r="H752" i="1"/>
  <c r="E763" i="1"/>
  <c r="C764" i="1"/>
  <c r="G772" i="1"/>
  <c r="E779" i="1"/>
  <c r="K780" i="1"/>
  <c r="E784" i="1"/>
  <c r="G788" i="1"/>
  <c r="J812" i="1"/>
  <c r="J608" i="1"/>
  <c r="G632" i="1"/>
  <c r="J655" i="1"/>
  <c r="J663" i="1"/>
  <c r="J671" i="1"/>
  <c r="J679" i="1"/>
  <c r="J687" i="1"/>
  <c r="J695" i="1"/>
  <c r="J703" i="1"/>
  <c r="J711" i="1"/>
  <c r="J719" i="1"/>
  <c r="J727" i="1"/>
  <c r="K738" i="1"/>
  <c r="C741" i="1"/>
  <c r="J745" i="1"/>
  <c r="B747" i="1"/>
  <c r="W749" i="1"/>
  <c r="G751" i="1"/>
  <c r="F753" i="1"/>
  <c r="K755" i="1"/>
  <c r="K757" i="1"/>
  <c r="F765" i="1"/>
  <c r="W773" i="1"/>
  <c r="E791" i="1"/>
  <c r="D791" i="1"/>
  <c r="K608" i="1"/>
  <c r="F620" i="1"/>
  <c r="W629" i="1"/>
  <c r="G637" i="1"/>
  <c r="J645" i="1"/>
  <c r="H657" i="1"/>
  <c r="H665" i="1"/>
  <c r="H673" i="1"/>
  <c r="H681" i="1"/>
  <c r="H689" i="1"/>
  <c r="H697" i="1"/>
  <c r="H705" i="1"/>
  <c r="H713" i="1"/>
  <c r="H721" i="1"/>
  <c r="H729" i="1"/>
  <c r="K737" i="1"/>
  <c r="D751" i="1"/>
  <c r="F758" i="1"/>
  <c r="B766" i="1"/>
  <c r="I771" i="1"/>
  <c r="K774" i="1"/>
  <c r="F783" i="1"/>
  <c r="G787" i="1"/>
  <c r="K796" i="1"/>
  <c r="C796" i="1"/>
  <c r="E614" i="1"/>
  <c r="C624" i="1"/>
  <c r="G634" i="1"/>
  <c r="E646" i="1"/>
  <c r="W652" i="1"/>
  <c r="F658" i="1"/>
  <c r="J664" i="1"/>
  <c r="W668" i="1"/>
  <c r="F674" i="1"/>
  <c r="J680" i="1"/>
  <c r="W684" i="1"/>
  <c r="F690" i="1"/>
  <c r="J696" i="1"/>
  <c r="W700" i="1"/>
  <c r="F706" i="1"/>
  <c r="J712" i="1"/>
  <c r="W716" i="1"/>
  <c r="F722" i="1"/>
  <c r="J728" i="1"/>
  <c r="W736" i="1"/>
  <c r="E747" i="1"/>
  <c r="K759" i="1"/>
  <c r="D767" i="1"/>
  <c r="F775" i="1"/>
  <c r="H799" i="1"/>
  <c r="H800" i="1"/>
  <c r="H824" i="1"/>
  <c r="H840" i="1"/>
  <c r="E857" i="1"/>
  <c r="I862" i="1"/>
  <c r="E873" i="1"/>
  <c r="I878" i="1"/>
  <c r="E889" i="1"/>
  <c r="I894" i="1"/>
  <c r="H899" i="1"/>
  <c r="H907" i="1"/>
  <c r="H915" i="1"/>
  <c r="H923" i="1"/>
  <c r="H931" i="1"/>
  <c r="H939" i="1"/>
  <c r="H947" i="1"/>
  <c r="H955" i="1"/>
  <c r="H963" i="1"/>
  <c r="F823" i="1"/>
  <c r="J843" i="1"/>
  <c r="D864" i="1"/>
  <c r="D896" i="1"/>
  <c r="H914" i="1"/>
  <c r="E922" i="1"/>
  <c r="K930" i="1"/>
  <c r="C938" i="1"/>
  <c r="F949" i="1"/>
  <c r="G958" i="1"/>
  <c r="J808" i="1"/>
  <c r="F844" i="1"/>
  <c r="F852" i="1"/>
  <c r="E858" i="1"/>
  <c r="K870" i="1"/>
  <c r="H878" i="1"/>
  <c r="F884" i="1"/>
  <c r="E890" i="1"/>
  <c r="G901" i="1"/>
  <c r="H913" i="1"/>
  <c r="K921" i="1"/>
  <c r="G933" i="1"/>
  <c r="H945" i="1"/>
  <c r="K953" i="1"/>
  <c r="B792" i="1"/>
  <c r="B808" i="1"/>
  <c r="H823" i="1"/>
  <c r="C835" i="1"/>
  <c r="H847" i="1"/>
  <c r="G856" i="1"/>
  <c r="W866" i="1"/>
  <c r="B878" i="1"/>
  <c r="G888" i="1"/>
  <c r="I901" i="1"/>
  <c r="D906" i="1"/>
  <c r="B913" i="1"/>
  <c r="C920" i="1"/>
  <c r="K928" i="1"/>
  <c r="E936" i="1"/>
  <c r="H944" i="1"/>
  <c r="J958" i="1"/>
  <c r="C792" i="1"/>
  <c r="C800" i="1"/>
  <c r="C808" i="1"/>
  <c r="C816" i="1"/>
  <c r="C824" i="1"/>
  <c r="C832" i="1"/>
  <c r="C840" i="1"/>
  <c r="F853" i="1"/>
  <c r="C858" i="1"/>
  <c r="H867" i="1"/>
  <c r="E871" i="1"/>
  <c r="K875" i="1"/>
  <c r="I880" i="1"/>
  <c r="F885" i="1"/>
  <c r="C890" i="1"/>
  <c r="J901" i="1"/>
  <c r="F906" i="1"/>
  <c r="B912" i="1"/>
  <c r="K919" i="1"/>
  <c r="H927" i="1"/>
  <c r="J933" i="1"/>
  <c r="F938" i="1"/>
  <c r="B944" i="1"/>
  <c r="K951" i="1"/>
  <c r="H959" i="1"/>
  <c r="J823" i="1"/>
  <c r="E902" i="1"/>
  <c r="C910" i="1"/>
  <c r="E934" i="1"/>
  <c r="C942" i="1"/>
  <c r="H852" i="1"/>
  <c r="H860" i="1"/>
  <c r="H868" i="1"/>
  <c r="H876" i="1"/>
  <c r="H884" i="1"/>
  <c r="H892" i="1"/>
  <c r="H901" i="1"/>
  <c r="C909" i="1"/>
  <c r="E925" i="1"/>
  <c r="K949" i="1"/>
  <c r="J793" i="1"/>
  <c r="F805" i="1"/>
  <c r="I814" i="1"/>
  <c r="G824" i="1"/>
  <c r="J833" i="1"/>
  <c r="H843" i="1"/>
  <c r="B856" i="1"/>
  <c r="B864" i="1"/>
  <c r="B872" i="1"/>
  <c r="B880" i="1"/>
  <c r="B888" i="1"/>
  <c r="B896" i="1"/>
  <c r="K900" i="1"/>
  <c r="I913" i="1"/>
  <c r="B917" i="1"/>
  <c r="E924" i="1"/>
  <c r="W930" i="1"/>
  <c r="G936" i="1"/>
  <c r="C940" i="1"/>
  <c r="H948" i="1"/>
  <c r="J954" i="1"/>
  <c r="D958" i="1"/>
  <c r="K964" i="1"/>
  <c r="I971" i="1"/>
  <c r="I979" i="1"/>
  <c r="I987" i="1"/>
  <c r="I995" i="1"/>
  <c r="I1003" i="1"/>
  <c r="I1011" i="1"/>
  <c r="I1019" i="1"/>
  <c r="I1027" i="1"/>
  <c r="I1035" i="1"/>
  <c r="I1043" i="1"/>
  <c r="I1051" i="1"/>
  <c r="I1059" i="1"/>
  <c r="I1067" i="1"/>
  <c r="I1075" i="1"/>
  <c r="I1083" i="1"/>
  <c r="I1091" i="1"/>
  <c r="I1099" i="1"/>
  <c r="I1107" i="1"/>
  <c r="I1115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J1238" i="1"/>
  <c r="C1252" i="1"/>
  <c r="D1263" i="1"/>
  <c r="G1277" i="1"/>
  <c r="W1287" i="1"/>
  <c r="J1302" i="1"/>
  <c r="H1319" i="1"/>
  <c r="J1409" i="1"/>
  <c r="E1247" i="1"/>
  <c r="E1263" i="1"/>
  <c r="E1279" i="1"/>
  <c r="E1295" i="1"/>
  <c r="J1307" i="1"/>
  <c r="F1314" i="1"/>
  <c r="G1318" i="1"/>
  <c r="C968" i="1"/>
  <c r="C972" i="1"/>
  <c r="C976" i="1"/>
  <c r="C980" i="1"/>
  <c r="C984" i="1"/>
  <c r="C988" i="1"/>
  <c r="C992" i="1"/>
  <c r="C996" i="1"/>
  <c r="C1000" i="1"/>
  <c r="C1004" i="1"/>
  <c r="C1008" i="1"/>
  <c r="C1012" i="1"/>
  <c r="C1016" i="1"/>
  <c r="C1020" i="1"/>
  <c r="C1024" i="1"/>
  <c r="C1028" i="1"/>
  <c r="C1032" i="1"/>
  <c r="C1036" i="1"/>
  <c r="C1040" i="1"/>
  <c r="C1044" i="1"/>
  <c r="C1048" i="1"/>
  <c r="C1052" i="1"/>
  <c r="C1056" i="1"/>
  <c r="C1060" i="1"/>
  <c r="C1064" i="1"/>
  <c r="C1068" i="1"/>
  <c r="C1072" i="1"/>
  <c r="C1076" i="1"/>
  <c r="C1080" i="1"/>
  <c r="C1084" i="1"/>
  <c r="C1088" i="1"/>
  <c r="C1092" i="1"/>
  <c r="C1096" i="1"/>
  <c r="C1100" i="1"/>
  <c r="C1104" i="1"/>
  <c r="C1108" i="1"/>
  <c r="C1112" i="1"/>
  <c r="C1116" i="1"/>
  <c r="C1120" i="1"/>
  <c r="C1124" i="1"/>
  <c r="C1128" i="1"/>
  <c r="C1132" i="1"/>
  <c r="C1136" i="1"/>
  <c r="C1140" i="1"/>
  <c r="C1144" i="1"/>
  <c r="C1148" i="1"/>
  <c r="C1152" i="1"/>
  <c r="C1156" i="1"/>
  <c r="C1160" i="1"/>
  <c r="C1164" i="1"/>
  <c r="C1168" i="1"/>
  <c r="C1172" i="1"/>
  <c r="C1176" i="1"/>
  <c r="C1180" i="1"/>
  <c r="C1184" i="1"/>
  <c r="C1188" i="1"/>
  <c r="C1192" i="1"/>
  <c r="C1196" i="1"/>
  <c r="C1200" i="1"/>
  <c r="C1204" i="1"/>
  <c r="C1208" i="1"/>
  <c r="C1212" i="1"/>
  <c r="C1216" i="1"/>
  <c r="C1220" i="1"/>
  <c r="C1224" i="1"/>
  <c r="C1228" i="1"/>
  <c r="C1232" i="1"/>
  <c r="B1243" i="1"/>
  <c r="E1252" i="1"/>
  <c r="G1263" i="1"/>
  <c r="B1275" i="1"/>
  <c r="E1284" i="1"/>
  <c r="G1295" i="1"/>
  <c r="B1307" i="1"/>
  <c r="H1316" i="1"/>
  <c r="B1416" i="1"/>
  <c r="F1417" i="1"/>
  <c r="I1418" i="1"/>
  <c r="J1261" i="1"/>
  <c r="G1311" i="1"/>
  <c r="G1319" i="1"/>
  <c r="B1393" i="1"/>
  <c r="E967" i="1"/>
  <c r="E975" i="1"/>
  <c r="E983" i="1"/>
  <c r="E991" i="1"/>
  <c r="E999" i="1"/>
  <c r="E1007" i="1"/>
  <c r="E1015" i="1"/>
  <c r="E1023" i="1"/>
  <c r="E1031" i="1"/>
  <c r="E1039" i="1"/>
  <c r="E1047" i="1"/>
  <c r="E1055" i="1"/>
  <c r="E1063" i="1"/>
  <c r="E1071" i="1"/>
  <c r="E1079" i="1"/>
  <c r="E1087" i="1"/>
  <c r="E1095" i="1"/>
  <c r="E1103" i="1"/>
  <c r="E1111" i="1"/>
  <c r="E1119" i="1"/>
  <c r="E1127" i="1"/>
  <c r="E1135" i="1"/>
  <c r="E1143" i="1"/>
  <c r="E1151" i="1"/>
  <c r="E1159" i="1"/>
  <c r="E1167" i="1"/>
  <c r="E1175" i="1"/>
  <c r="E1183" i="1"/>
  <c r="E1191" i="1"/>
  <c r="E1199" i="1"/>
  <c r="E1207" i="1"/>
  <c r="E1215" i="1"/>
  <c r="E1223" i="1"/>
  <c r="E1231" i="1"/>
  <c r="D1314" i="1"/>
  <c r="H1401" i="1"/>
  <c r="D1425" i="1"/>
  <c r="I1425" i="1"/>
  <c r="J1263" i="1"/>
  <c r="J1295" i="1"/>
  <c r="F1312" i="1"/>
  <c r="K1316" i="1"/>
  <c r="I1408" i="1"/>
  <c r="C1409" i="1"/>
  <c r="G1410" i="1"/>
  <c r="B1239" i="1"/>
  <c r="G1251" i="1"/>
  <c r="D1261" i="1"/>
  <c r="B1271" i="1"/>
  <c r="G1283" i="1"/>
  <c r="D1293" i="1"/>
  <c r="B1303" i="1"/>
  <c r="K1394" i="1"/>
  <c r="E1409" i="1"/>
  <c r="H971" i="1"/>
  <c r="H979" i="1"/>
  <c r="H987" i="1"/>
  <c r="H995" i="1"/>
  <c r="H1003" i="1"/>
  <c r="H1011" i="1"/>
  <c r="H1019" i="1"/>
  <c r="H1027" i="1"/>
  <c r="H1035" i="1"/>
  <c r="H1043" i="1"/>
  <c r="H1051" i="1"/>
  <c r="H1059" i="1"/>
  <c r="H1067" i="1"/>
  <c r="H1075" i="1"/>
  <c r="H1083" i="1"/>
  <c r="H1091" i="1"/>
  <c r="H1099" i="1"/>
  <c r="H1107" i="1"/>
  <c r="H1115" i="1"/>
  <c r="H1123" i="1"/>
  <c r="H1131" i="1"/>
  <c r="H1139" i="1"/>
  <c r="H1147" i="1"/>
  <c r="H1155" i="1"/>
  <c r="H1163" i="1"/>
  <c r="H1171" i="1"/>
  <c r="H1179" i="1"/>
  <c r="H1187" i="1"/>
  <c r="H1195" i="1"/>
  <c r="H1203" i="1"/>
  <c r="H1211" i="1"/>
  <c r="H1219" i="1"/>
  <c r="H1227" i="1"/>
  <c r="H1235" i="1"/>
  <c r="J1241" i="1"/>
  <c r="I1246" i="1"/>
  <c r="K1252" i="1"/>
  <c r="W1258" i="1"/>
  <c r="G1264" i="1"/>
  <c r="B1276" i="1"/>
  <c r="D1282" i="1"/>
  <c r="C1287" i="1"/>
  <c r="E1293" i="1"/>
  <c r="H1299" i="1"/>
  <c r="J1305" i="1"/>
  <c r="K1309" i="1"/>
  <c r="I1314" i="1"/>
  <c r="E1319" i="1"/>
  <c r="W1397" i="1"/>
  <c r="F1402" i="1"/>
  <c r="E1424" i="1"/>
  <c r="G1320" i="1"/>
  <c r="G1324" i="1"/>
  <c r="G1328" i="1"/>
  <c r="G1332" i="1"/>
  <c r="G1336" i="1"/>
  <c r="G1340" i="1"/>
  <c r="G1344" i="1"/>
  <c r="G1348" i="1"/>
  <c r="G1352" i="1"/>
  <c r="G1356" i="1"/>
  <c r="G1360" i="1"/>
  <c r="G1364" i="1"/>
  <c r="G1368" i="1"/>
  <c r="G1372" i="1"/>
  <c r="G1376" i="1"/>
  <c r="G1380" i="1"/>
  <c r="G1384" i="1"/>
  <c r="G1388" i="1"/>
  <c r="E1405" i="1"/>
  <c r="E1421" i="1"/>
  <c r="C1442" i="1"/>
  <c r="G1451" i="1"/>
  <c r="J1460" i="1"/>
  <c r="E1469" i="1"/>
  <c r="W1477" i="1"/>
  <c r="F1488" i="1"/>
  <c r="E1703" i="1"/>
  <c r="W1703" i="1"/>
  <c r="J1457" i="1"/>
  <c r="J1489" i="1"/>
  <c r="K1498" i="1"/>
  <c r="F1695" i="1"/>
  <c r="I1324" i="1"/>
  <c r="I1332" i="1"/>
  <c r="I1340" i="1"/>
  <c r="I1348" i="1"/>
  <c r="I1356" i="1"/>
  <c r="I1364" i="1"/>
  <c r="I1372" i="1"/>
  <c r="I1380" i="1"/>
  <c r="I1388" i="1"/>
  <c r="G1421" i="1"/>
  <c r="K1433" i="1"/>
  <c r="F1442" i="1"/>
  <c r="G1461" i="1"/>
  <c r="J1470" i="1"/>
  <c r="H1480" i="1"/>
  <c r="B1489" i="1"/>
  <c r="B1498" i="1"/>
  <c r="J1427" i="1"/>
  <c r="G1450" i="1"/>
  <c r="J1475" i="1"/>
  <c r="C1494" i="1"/>
  <c r="H1499" i="1"/>
  <c r="J1448" i="1"/>
  <c r="B1687" i="1"/>
  <c r="J1405" i="1"/>
  <c r="J1437" i="1"/>
  <c r="F1449" i="1"/>
  <c r="B1464" i="1"/>
  <c r="K1488" i="1"/>
  <c r="D1496" i="1"/>
  <c r="H1690" i="1"/>
  <c r="G1433" i="1"/>
  <c r="C1456" i="1"/>
  <c r="B1469" i="1"/>
  <c r="G1481" i="1"/>
  <c r="W1492" i="1"/>
  <c r="F1395" i="1"/>
  <c r="C1405" i="1"/>
  <c r="J1415" i="1"/>
  <c r="K1426" i="1"/>
  <c r="W1432" i="1"/>
  <c r="G1438" i="1"/>
  <c r="B1450" i="1"/>
  <c r="E1456" i="1"/>
  <c r="C1461" i="1"/>
  <c r="F1467" i="1"/>
  <c r="H1473" i="1"/>
  <c r="J1479" i="1"/>
  <c r="I1484" i="1"/>
  <c r="K1490" i="1"/>
  <c r="F1495" i="1"/>
  <c r="J1690" i="1"/>
  <c r="F1711" i="1"/>
  <c r="J1705" i="1"/>
  <c r="D1722" i="1"/>
  <c r="D1738" i="1"/>
  <c r="D1754" i="1"/>
  <c r="D1770" i="1"/>
  <c r="K1790" i="1"/>
  <c r="H1798" i="1"/>
  <c r="C1807" i="1"/>
  <c r="F1816" i="1"/>
  <c r="J1827" i="1"/>
  <c r="H1845" i="1"/>
  <c r="E1853" i="1"/>
  <c r="D1861" i="1"/>
  <c r="C1871" i="1"/>
  <c r="F1880" i="1"/>
  <c r="J1694" i="1"/>
  <c r="W1727" i="1"/>
  <c r="J1742" i="1"/>
  <c r="F1754" i="1"/>
  <c r="D1767" i="1"/>
  <c r="E1812" i="1"/>
  <c r="F1823" i="1"/>
  <c r="E1844" i="1"/>
  <c r="F1855" i="1"/>
  <c r="E1876" i="1"/>
  <c r="F1887" i="1"/>
  <c r="J1699" i="1"/>
  <c r="J1715" i="1"/>
  <c r="K1726" i="1"/>
  <c r="J1747" i="1"/>
  <c r="K1758" i="1"/>
  <c r="J1779" i="1"/>
  <c r="E1787" i="1"/>
  <c r="K1799" i="1"/>
  <c r="H1819" i="1"/>
  <c r="E1827" i="1"/>
  <c r="D1835" i="1"/>
  <c r="B1844" i="1"/>
  <c r="G1855" i="1"/>
  <c r="I1864" i="1"/>
  <c r="H1883" i="1"/>
  <c r="H1988" i="1"/>
  <c r="C1686" i="1"/>
  <c r="D1697" i="1"/>
  <c r="W1705" i="1"/>
  <c r="H1714" i="1"/>
  <c r="H1722" i="1"/>
  <c r="H1730" i="1"/>
  <c r="H1738" i="1"/>
  <c r="H1746" i="1"/>
  <c r="H1754" i="1"/>
  <c r="H1762" i="1"/>
  <c r="H1770" i="1"/>
  <c r="H1778" i="1"/>
  <c r="G1785" i="1"/>
  <c r="G1793" i="1"/>
  <c r="J1800" i="1"/>
  <c r="I1807" i="1"/>
  <c r="C1812" i="1"/>
  <c r="D1818" i="1"/>
  <c r="H1826" i="1"/>
  <c r="W1832" i="1"/>
  <c r="I1839" i="1"/>
  <c r="C1844" i="1"/>
  <c r="D1850" i="1"/>
  <c r="H1858" i="1"/>
  <c r="W1864" i="1"/>
  <c r="I1871" i="1"/>
  <c r="C1876" i="1"/>
  <c r="D1882" i="1"/>
  <c r="F1980" i="1"/>
  <c r="J1988" i="1"/>
  <c r="I1507" i="1"/>
  <c r="I1515" i="1"/>
  <c r="I1523" i="1"/>
  <c r="I1531" i="1"/>
  <c r="I1539" i="1"/>
  <c r="I1547" i="1"/>
  <c r="I1555" i="1"/>
  <c r="I1563" i="1"/>
  <c r="I1571" i="1"/>
  <c r="I1579" i="1"/>
  <c r="I1587" i="1"/>
  <c r="I1595" i="1"/>
  <c r="I1603" i="1"/>
  <c r="I1611" i="1"/>
  <c r="I1619" i="1"/>
  <c r="I1627" i="1"/>
  <c r="I1635" i="1"/>
  <c r="I1643" i="1"/>
  <c r="I1651" i="1"/>
  <c r="I1659" i="1"/>
  <c r="I1667" i="1"/>
  <c r="I1675" i="1"/>
  <c r="C1683" i="1"/>
  <c r="D1694" i="1"/>
  <c r="F1705" i="1"/>
  <c r="C1715" i="1"/>
  <c r="J1725" i="1"/>
  <c r="D1734" i="1"/>
  <c r="W1742" i="1"/>
  <c r="H1751" i="1"/>
  <c r="F1761" i="1"/>
  <c r="C1779" i="1"/>
  <c r="H1792" i="1"/>
  <c r="E1796" i="1"/>
  <c r="K1800" i="1"/>
  <c r="J1807" i="1"/>
  <c r="G1813" i="1"/>
  <c r="F1820" i="1"/>
  <c r="C1827" i="1"/>
  <c r="D1833" i="1"/>
  <c r="E1841" i="1"/>
  <c r="H1849" i="1"/>
  <c r="W1863" i="1"/>
  <c r="J1871" i="1"/>
  <c r="G1877" i="1"/>
  <c r="F1884" i="1"/>
  <c r="C1972" i="1"/>
  <c r="J1722" i="1"/>
  <c r="D1964" i="1"/>
  <c r="B1964" i="1"/>
  <c r="J1759" i="1"/>
  <c r="I1887" i="1"/>
  <c r="F1704" i="1"/>
  <c r="H1710" i="1"/>
  <c r="W1717" i="1"/>
  <c r="G1723" i="1"/>
  <c r="B1735" i="1"/>
  <c r="D1741" i="1"/>
  <c r="C1746" i="1"/>
  <c r="F1752" i="1"/>
  <c r="H1758" i="1"/>
  <c r="J1764" i="1"/>
  <c r="I1769" i="1"/>
  <c r="K1775" i="1"/>
  <c r="W1781" i="1"/>
  <c r="G1787" i="1"/>
  <c r="W1793" i="1"/>
  <c r="D1800" i="1"/>
  <c r="H1806" i="1"/>
  <c r="J1812" i="1"/>
  <c r="C1816" i="1"/>
  <c r="H1822" i="1"/>
  <c r="J1828" i="1"/>
  <c r="C1832" i="1"/>
  <c r="H1838" i="1"/>
  <c r="J1844" i="1"/>
  <c r="C1848" i="1"/>
  <c r="H1854" i="1"/>
  <c r="J1860" i="1"/>
  <c r="C1864" i="1"/>
  <c r="H1870" i="1"/>
  <c r="J1876" i="1"/>
  <c r="C1880" i="1"/>
  <c r="H1886" i="1"/>
  <c r="I1892" i="1"/>
  <c r="I1900" i="1"/>
  <c r="I1908" i="1"/>
  <c r="I1916" i="1"/>
  <c r="I1924" i="1"/>
  <c r="I1932" i="1"/>
  <c r="I1940" i="1"/>
  <c r="I1948" i="1"/>
  <c r="I1956" i="1"/>
  <c r="C1968" i="1"/>
  <c r="C1984" i="1"/>
  <c r="H1996" i="1"/>
  <c r="E2014" i="1"/>
  <c r="W1976" i="1"/>
  <c r="J1991" i="1"/>
  <c r="F2003" i="1"/>
  <c r="H2012" i="1"/>
  <c r="D2020" i="1"/>
  <c r="K2024" i="1"/>
  <c r="D1891" i="1"/>
  <c r="D1899" i="1"/>
  <c r="D1907" i="1"/>
  <c r="D1915" i="1"/>
  <c r="D1923" i="1"/>
  <c r="D1931" i="1"/>
  <c r="D1939" i="1"/>
  <c r="D1947" i="1"/>
  <c r="D1955" i="1"/>
  <c r="W1962" i="1"/>
  <c r="C1975" i="1"/>
  <c r="J1985" i="1"/>
  <c r="W1994" i="1"/>
  <c r="W2002" i="1"/>
  <c r="H2009" i="1"/>
  <c r="I2014" i="1"/>
  <c r="D2021" i="1"/>
  <c r="H2029" i="1"/>
  <c r="H2033" i="1"/>
  <c r="E1895" i="1"/>
  <c r="E1903" i="1"/>
  <c r="E1911" i="1"/>
  <c r="E1919" i="1"/>
  <c r="E1927" i="1"/>
  <c r="E1935" i="1"/>
  <c r="E1943" i="1"/>
  <c r="E1951" i="1"/>
  <c r="E1959" i="1"/>
  <c r="E1967" i="1"/>
  <c r="E1975" i="1"/>
  <c r="E1983" i="1"/>
  <c r="E1991" i="1"/>
  <c r="J1998" i="1"/>
  <c r="C2004" i="1"/>
  <c r="B2013" i="1"/>
  <c r="E2024" i="1"/>
  <c r="J1963" i="1"/>
  <c r="E2004" i="1"/>
  <c r="H2014" i="1"/>
  <c r="H2022" i="1"/>
  <c r="H2030" i="1"/>
  <c r="H1891" i="1"/>
  <c r="H1899" i="1"/>
  <c r="H1907" i="1"/>
  <c r="H1915" i="1"/>
  <c r="H1923" i="1"/>
  <c r="H1931" i="1"/>
  <c r="H1939" i="1"/>
  <c r="H1947" i="1"/>
  <c r="H1955" i="1"/>
  <c r="I1962" i="1"/>
  <c r="I1970" i="1"/>
  <c r="I1978" i="1"/>
  <c r="I1986" i="1"/>
  <c r="I1994" i="1"/>
  <c r="F2009" i="1"/>
  <c r="C2014" i="1"/>
  <c r="D2019" i="1"/>
  <c r="H2027" i="1"/>
  <c r="K2031" i="1"/>
  <c r="D2360" i="1"/>
  <c r="K2373" i="1"/>
  <c r="H2377" i="1"/>
  <c r="C2385" i="1"/>
  <c r="C2388" i="1"/>
  <c r="K2400" i="1"/>
  <c r="E2405" i="1"/>
  <c r="E2412" i="1"/>
  <c r="I2419" i="1"/>
  <c r="C2421" i="1"/>
  <c r="E2440" i="1"/>
  <c r="E2457" i="1"/>
  <c r="D2457" i="1"/>
  <c r="C2359" i="1"/>
  <c r="H2392" i="1"/>
  <c r="E2401" i="1"/>
  <c r="B2402" i="1"/>
  <c r="H2409" i="1"/>
  <c r="W2416" i="1"/>
  <c r="F2418" i="1"/>
  <c r="H2460" i="1"/>
  <c r="C2356" i="1"/>
  <c r="F2364" i="1"/>
  <c r="K2378" i="1"/>
  <c r="H2382" i="1"/>
  <c r="C2402" i="1"/>
  <c r="H2433" i="1"/>
  <c r="W2436" i="1"/>
  <c r="D11" i="1"/>
  <c r="D133" i="1"/>
  <c r="D165" i="1"/>
  <c r="D197" i="1"/>
  <c r="D229" i="1"/>
  <c r="D261" i="1"/>
  <c r="W289" i="1"/>
  <c r="F315" i="1"/>
  <c r="C341" i="1"/>
  <c r="D29" i="1"/>
  <c r="D98" i="1"/>
  <c r="E22" i="1"/>
  <c r="E54" i="1"/>
  <c r="E86" i="1"/>
  <c r="E118" i="1"/>
  <c r="E150" i="1"/>
  <c r="E182" i="1"/>
  <c r="E214" i="1"/>
  <c r="E246" i="1"/>
  <c r="E278" i="1"/>
  <c r="E320" i="1"/>
  <c r="F29" i="1"/>
  <c r="F92" i="1"/>
  <c r="F124" i="1"/>
  <c r="F156" i="1"/>
  <c r="F188" i="1"/>
  <c r="F220" i="1"/>
  <c r="F252" i="1"/>
  <c r="W282" i="1"/>
  <c r="I303" i="1"/>
  <c r="K326" i="1"/>
  <c r="W346" i="1"/>
  <c r="D15" i="1"/>
  <c r="F59" i="1"/>
  <c r="W10" i="1"/>
  <c r="W26" i="1"/>
  <c r="W42" i="1"/>
  <c r="W58" i="1"/>
  <c r="W74" i="1"/>
  <c r="W90" i="1"/>
  <c r="W106" i="1"/>
  <c r="W122" i="1"/>
  <c r="W138" i="1"/>
  <c r="W154" i="1"/>
  <c r="W170" i="1"/>
  <c r="W186" i="1"/>
  <c r="W202" i="1"/>
  <c r="W218" i="1"/>
  <c r="W234" i="1"/>
  <c r="W250" i="1"/>
  <c r="W266" i="1"/>
  <c r="E285" i="1"/>
  <c r="B330" i="1"/>
  <c r="E349" i="1"/>
  <c r="K295" i="1"/>
  <c r="K327" i="1"/>
  <c r="K359" i="1"/>
  <c r="I257" i="1"/>
  <c r="I17" i="1"/>
  <c r="I52" i="1"/>
  <c r="I85" i="1"/>
  <c r="I122" i="1"/>
  <c r="I157" i="1"/>
  <c r="I190" i="1"/>
  <c r="I222" i="1"/>
  <c r="B10" i="1"/>
  <c r="B42" i="1"/>
  <c r="B74" i="1"/>
  <c r="B106" i="1"/>
  <c r="B138" i="1"/>
  <c r="B170" i="1"/>
  <c r="B202" i="1"/>
  <c r="B234" i="1"/>
  <c r="B266" i="1"/>
  <c r="K292" i="1"/>
  <c r="I309" i="1"/>
  <c r="C328" i="1"/>
  <c r="F346" i="1"/>
  <c r="W364" i="1"/>
  <c r="G380" i="1"/>
  <c r="G396" i="1"/>
  <c r="G412" i="1"/>
  <c r="G428" i="1"/>
  <c r="G444" i="1"/>
  <c r="G460" i="1"/>
  <c r="G476" i="1"/>
  <c r="G492" i="1"/>
  <c r="G508" i="1"/>
  <c r="G524" i="1"/>
  <c r="G540" i="1"/>
  <c r="G556" i="1"/>
  <c r="G572" i="1"/>
  <c r="G588" i="1"/>
  <c r="F606" i="1"/>
  <c r="F638" i="1"/>
  <c r="E675" i="1"/>
  <c r="E687" i="1"/>
  <c r="C700" i="1"/>
  <c r="F738" i="1"/>
  <c r="W776" i="1"/>
  <c r="J786" i="1"/>
  <c r="E790" i="1"/>
  <c r="W604" i="1"/>
  <c r="D652" i="1"/>
  <c r="B661" i="1"/>
  <c r="G669" i="1"/>
  <c r="F679" i="1"/>
  <c r="J689" i="1"/>
  <c r="W697" i="1"/>
  <c r="I706" i="1"/>
  <c r="D716" i="1"/>
  <c r="B725" i="1"/>
  <c r="C734" i="1"/>
  <c r="C742" i="1"/>
  <c r="B748" i="1"/>
  <c r="G752" i="1"/>
  <c r="K756" i="1"/>
  <c r="W769" i="1"/>
  <c r="C777" i="1"/>
  <c r="I369" i="1"/>
  <c r="I385" i="1"/>
  <c r="I401" i="1"/>
  <c r="I417" i="1"/>
  <c r="I433" i="1"/>
  <c r="I445" i="1"/>
  <c r="I459" i="1"/>
  <c r="I473" i="1"/>
  <c r="I484" i="1"/>
  <c r="I498" i="1"/>
  <c r="I509" i="1"/>
  <c r="I523" i="1"/>
  <c r="I536" i="1"/>
  <c r="I546" i="1"/>
  <c r="I556" i="1"/>
  <c r="I566" i="1"/>
  <c r="I574" i="1"/>
  <c r="I582" i="1"/>
  <c r="I590" i="1"/>
  <c r="I598" i="1"/>
  <c r="E605" i="1"/>
  <c r="K612" i="1"/>
  <c r="B620" i="1"/>
  <c r="D626" i="1"/>
  <c r="J633" i="1"/>
  <c r="G641" i="1"/>
  <c r="W649" i="1"/>
  <c r="E656" i="1"/>
  <c r="E664" i="1"/>
  <c r="E672" i="1"/>
  <c r="E680" i="1"/>
  <c r="E688" i="1"/>
  <c r="E696" i="1"/>
  <c r="E704" i="1"/>
  <c r="E712" i="1"/>
  <c r="E720" i="1"/>
  <c r="E728" i="1"/>
  <c r="C733" i="1"/>
  <c r="D746" i="1"/>
  <c r="B762" i="1"/>
  <c r="E769" i="1"/>
  <c r="C770" i="1"/>
  <c r="D778" i="1"/>
  <c r="F781" i="1"/>
  <c r="G785" i="1"/>
  <c r="W789" i="1"/>
  <c r="E812" i="1"/>
  <c r="D812" i="1"/>
  <c r="H608" i="1"/>
  <c r="H624" i="1"/>
  <c r="H640" i="1"/>
  <c r="G654" i="1"/>
  <c r="B662" i="1"/>
  <c r="I667" i="1"/>
  <c r="W674" i="1"/>
  <c r="J682" i="1"/>
  <c r="G686" i="1"/>
  <c r="B694" i="1"/>
  <c r="I699" i="1"/>
  <c r="W706" i="1"/>
  <c r="J714" i="1"/>
  <c r="G718" i="1"/>
  <c r="B726" i="1"/>
  <c r="B763" i="1"/>
  <c r="J771" i="1"/>
  <c r="C779" i="1"/>
  <c r="H828" i="1"/>
  <c r="C366" i="1"/>
  <c r="C374" i="1"/>
  <c r="C382" i="1"/>
  <c r="C390" i="1"/>
  <c r="C398" i="1"/>
  <c r="C406" i="1"/>
  <c r="C414" i="1"/>
  <c r="C422" i="1"/>
  <c r="C430" i="1"/>
  <c r="C438" i="1"/>
  <c r="C446" i="1"/>
  <c r="C454" i="1"/>
  <c r="C462" i="1"/>
  <c r="C470" i="1"/>
  <c r="C478" i="1"/>
  <c r="C486" i="1"/>
  <c r="C494" i="1"/>
  <c r="C502" i="1"/>
  <c r="C510" i="1"/>
  <c r="C518" i="1"/>
  <c r="C526" i="1"/>
  <c r="C534" i="1"/>
  <c r="C542" i="1"/>
  <c r="C550" i="1"/>
  <c r="C558" i="1"/>
  <c r="C566" i="1"/>
  <c r="C574" i="1"/>
  <c r="C582" i="1"/>
  <c r="C590" i="1"/>
  <c r="C598" i="1"/>
  <c r="B606" i="1"/>
  <c r="J611" i="1"/>
  <c r="W619" i="1"/>
  <c r="C625" i="1"/>
  <c r="E631" i="1"/>
  <c r="B638" i="1"/>
  <c r="J643" i="1"/>
  <c r="J651" i="1"/>
  <c r="H656" i="1"/>
  <c r="H664" i="1"/>
  <c r="H672" i="1"/>
  <c r="H680" i="1"/>
  <c r="H688" i="1"/>
  <c r="H696" i="1"/>
  <c r="H704" i="1"/>
  <c r="H712" i="1"/>
  <c r="H720" i="1"/>
  <c r="H728" i="1"/>
  <c r="C731" i="1"/>
  <c r="G739" i="1"/>
  <c r="J764" i="1"/>
  <c r="F772" i="1"/>
  <c r="J780" i="1"/>
  <c r="C780" i="1"/>
  <c r="D784" i="1"/>
  <c r="F788" i="1"/>
  <c r="B815" i="1"/>
  <c r="F820" i="1"/>
  <c r="W616" i="1"/>
  <c r="J632" i="1"/>
  <c r="B655" i="1"/>
  <c r="B663" i="1"/>
  <c r="B671" i="1"/>
  <c r="B679" i="1"/>
  <c r="B687" i="1"/>
  <c r="B695" i="1"/>
  <c r="B703" i="1"/>
  <c r="B711" i="1"/>
  <c r="B719" i="1"/>
  <c r="B727" i="1"/>
  <c r="C738" i="1"/>
  <c r="J743" i="1"/>
  <c r="B745" i="1"/>
  <c r="W747" i="1"/>
  <c r="G749" i="1"/>
  <c r="F751" i="1"/>
  <c r="K753" i="1"/>
  <c r="C755" i="1"/>
  <c r="C757" i="1"/>
  <c r="D765" i="1"/>
  <c r="G773" i="1"/>
  <c r="C791" i="1"/>
  <c r="J815" i="1"/>
  <c r="F612" i="1"/>
  <c r="W621" i="1"/>
  <c r="G629" i="1"/>
  <c r="J637" i="1"/>
  <c r="D646" i="1"/>
  <c r="E658" i="1"/>
  <c r="E666" i="1"/>
  <c r="E674" i="1"/>
  <c r="E682" i="1"/>
  <c r="E690" i="1"/>
  <c r="E698" i="1"/>
  <c r="E706" i="1"/>
  <c r="E714" i="1"/>
  <c r="E722" i="1"/>
  <c r="E730" i="1"/>
  <c r="C737" i="1"/>
  <c r="D753" i="1"/>
  <c r="D758" i="1"/>
  <c r="W766" i="1"/>
  <c r="E773" i="1"/>
  <c r="C774" i="1"/>
  <c r="E783" i="1"/>
  <c r="F787" i="1"/>
  <c r="B796" i="1"/>
  <c r="K815" i="1"/>
  <c r="W626" i="1"/>
  <c r="J634" i="1"/>
  <c r="G652" i="1"/>
  <c r="D659" i="1"/>
  <c r="B664" i="1"/>
  <c r="G668" i="1"/>
  <c r="D675" i="1"/>
  <c r="B680" i="1"/>
  <c r="G684" i="1"/>
  <c r="D691" i="1"/>
  <c r="B696" i="1"/>
  <c r="G700" i="1"/>
  <c r="D707" i="1"/>
  <c r="B712" i="1"/>
  <c r="G716" i="1"/>
  <c r="D723" i="1"/>
  <c r="B728" i="1"/>
  <c r="G736" i="1"/>
  <c r="E749" i="1"/>
  <c r="C759" i="1"/>
  <c r="K767" i="1"/>
  <c r="D775" i="1"/>
  <c r="G799" i="1"/>
  <c r="J806" i="1"/>
  <c r="J830" i="1"/>
  <c r="C844" i="1"/>
  <c r="H853" i="1"/>
  <c r="K857" i="1"/>
  <c r="C864" i="1"/>
  <c r="H869" i="1"/>
  <c r="K873" i="1"/>
  <c r="C880" i="1"/>
  <c r="H885" i="1"/>
  <c r="K889" i="1"/>
  <c r="C896" i="1"/>
  <c r="E899" i="1"/>
  <c r="E907" i="1"/>
  <c r="E915" i="1"/>
  <c r="E923" i="1"/>
  <c r="E931" i="1"/>
  <c r="E939" i="1"/>
  <c r="E947" i="1"/>
  <c r="E955" i="1"/>
  <c r="E963" i="1"/>
  <c r="D844" i="1"/>
  <c r="D868" i="1"/>
  <c r="H906" i="1"/>
  <c r="E914" i="1"/>
  <c r="K922" i="1"/>
  <c r="C930" i="1"/>
  <c r="F941" i="1"/>
  <c r="G950" i="1"/>
  <c r="J816" i="1"/>
  <c r="K858" i="1"/>
  <c r="H866" i="1"/>
  <c r="F872" i="1"/>
  <c r="E878" i="1"/>
  <c r="K890" i="1"/>
  <c r="E913" i="1"/>
  <c r="C921" i="1"/>
  <c r="E945" i="1"/>
  <c r="C953" i="1"/>
  <c r="K792" i="1"/>
  <c r="K808" i="1"/>
  <c r="B824" i="1"/>
  <c r="J837" i="1"/>
  <c r="B848" i="1"/>
  <c r="B858" i="1"/>
  <c r="G868" i="1"/>
  <c r="W878" i="1"/>
  <c r="B890" i="1"/>
  <c r="J902" i="1"/>
  <c r="I909" i="1"/>
  <c r="D914" i="1"/>
  <c r="B921" i="1"/>
  <c r="C928" i="1"/>
  <c r="K936" i="1"/>
  <c r="E944" i="1"/>
  <c r="H952" i="1"/>
  <c r="J794" i="1"/>
  <c r="J802" i="1"/>
  <c r="J810" i="1"/>
  <c r="J818" i="1"/>
  <c r="J826" i="1"/>
  <c r="J834" i="1"/>
  <c r="J842" i="1"/>
  <c r="C848" i="1"/>
  <c r="C854" i="1"/>
  <c r="H863" i="1"/>
  <c r="E867" i="1"/>
  <c r="K871" i="1"/>
  <c r="I876" i="1"/>
  <c r="F881" i="1"/>
  <c r="C886" i="1"/>
  <c r="H895" i="1"/>
  <c r="G907" i="1"/>
  <c r="D913" i="1"/>
  <c r="C919" i="1"/>
  <c r="E927" i="1"/>
  <c r="G939" i="1"/>
  <c r="D945" i="1"/>
  <c r="C951" i="1"/>
  <c r="E959" i="1"/>
  <c r="J831" i="1"/>
  <c r="K902" i="1"/>
  <c r="F913" i="1"/>
  <c r="H926" i="1"/>
  <c r="K934" i="1"/>
  <c r="F945" i="1"/>
  <c r="H958" i="1"/>
  <c r="E852" i="1"/>
  <c r="E860" i="1"/>
  <c r="E868" i="1"/>
  <c r="E876" i="1"/>
  <c r="E884" i="1"/>
  <c r="E892" i="1"/>
  <c r="E901" i="1"/>
  <c r="K925" i="1"/>
  <c r="H941" i="1"/>
  <c r="C949" i="1"/>
  <c r="H795" i="1"/>
  <c r="G816" i="1"/>
  <c r="J825" i="1"/>
  <c r="H835" i="1"/>
  <c r="B844" i="1"/>
  <c r="E849" i="1"/>
  <c r="W856" i="1"/>
  <c r="W864" i="1"/>
  <c r="W872" i="1"/>
  <c r="W880" i="1"/>
  <c r="W888" i="1"/>
  <c r="W896" i="1"/>
  <c r="C900" i="1"/>
  <c r="H908" i="1"/>
  <c r="J914" i="1"/>
  <c r="D918" i="1"/>
  <c r="K924" i="1"/>
  <c r="I937" i="1"/>
  <c r="B941" i="1"/>
  <c r="E948" i="1"/>
  <c r="W954" i="1"/>
  <c r="G960" i="1"/>
  <c r="C964" i="1"/>
  <c r="I972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I1108" i="1"/>
  <c r="I111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D1239" i="1"/>
  <c r="G1253" i="1"/>
  <c r="W1263" i="1"/>
  <c r="J1278" i="1"/>
  <c r="C1292" i="1"/>
  <c r="D1303" i="1"/>
  <c r="D1392" i="1"/>
  <c r="J1410" i="1"/>
  <c r="E1308" i="1"/>
  <c r="W1314" i="1"/>
  <c r="K1318" i="1"/>
  <c r="F1400" i="1"/>
  <c r="K968" i="1"/>
  <c r="K972" i="1"/>
  <c r="K976" i="1"/>
  <c r="K980" i="1"/>
  <c r="K984" i="1"/>
  <c r="K988" i="1"/>
  <c r="K992" i="1"/>
  <c r="K996" i="1"/>
  <c r="K1000" i="1"/>
  <c r="K1004" i="1"/>
  <c r="K1008" i="1"/>
  <c r="K1012" i="1"/>
  <c r="K1016" i="1"/>
  <c r="K1020" i="1"/>
  <c r="K1024" i="1"/>
  <c r="K1028" i="1"/>
  <c r="K1032" i="1"/>
  <c r="K1036" i="1"/>
  <c r="K1040" i="1"/>
  <c r="K1044" i="1"/>
  <c r="K1048" i="1"/>
  <c r="K1052" i="1"/>
  <c r="K1056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0" i="1"/>
  <c r="K1144" i="1"/>
  <c r="K1148" i="1"/>
  <c r="K1152" i="1"/>
  <c r="K1156" i="1"/>
  <c r="K1160" i="1"/>
  <c r="K1164" i="1"/>
  <c r="K1168" i="1"/>
  <c r="K1172" i="1"/>
  <c r="K1176" i="1"/>
  <c r="K1180" i="1"/>
  <c r="K1184" i="1"/>
  <c r="K1188" i="1"/>
  <c r="K1192" i="1"/>
  <c r="K1196" i="1"/>
  <c r="K1200" i="1"/>
  <c r="K1204" i="1"/>
  <c r="K1208" i="1"/>
  <c r="K1212" i="1"/>
  <c r="K1216" i="1"/>
  <c r="K1220" i="1"/>
  <c r="K1224" i="1"/>
  <c r="K1228" i="1"/>
  <c r="K1232" i="1"/>
  <c r="K1243" i="1"/>
  <c r="J1264" i="1"/>
  <c r="K1275" i="1"/>
  <c r="J1296" i="1"/>
  <c r="K1307" i="1"/>
  <c r="B1318" i="1"/>
  <c r="I1416" i="1"/>
  <c r="C1417" i="1"/>
  <c r="G1418" i="1"/>
  <c r="J1269" i="1"/>
  <c r="K1311" i="1"/>
  <c r="K1319" i="1"/>
  <c r="I1393" i="1"/>
  <c r="E968" i="1"/>
  <c r="E976" i="1"/>
  <c r="E984" i="1"/>
  <c r="E992" i="1"/>
  <c r="E1000" i="1"/>
  <c r="E1008" i="1"/>
  <c r="E1016" i="1"/>
  <c r="E1024" i="1"/>
  <c r="E1032" i="1"/>
  <c r="E1040" i="1"/>
  <c r="E1048" i="1"/>
  <c r="E1056" i="1"/>
  <c r="E1064" i="1"/>
  <c r="E1072" i="1"/>
  <c r="E1080" i="1"/>
  <c r="E1088" i="1"/>
  <c r="E1096" i="1"/>
  <c r="E1104" i="1"/>
  <c r="E1112" i="1"/>
  <c r="E1120" i="1"/>
  <c r="E1128" i="1"/>
  <c r="E1136" i="1"/>
  <c r="E1144" i="1"/>
  <c r="E1152" i="1"/>
  <c r="E1160" i="1"/>
  <c r="E1168" i="1"/>
  <c r="E1176" i="1"/>
  <c r="E1184" i="1"/>
  <c r="E1192" i="1"/>
  <c r="E1200" i="1"/>
  <c r="E1208" i="1"/>
  <c r="E1216" i="1"/>
  <c r="E1224" i="1"/>
  <c r="E1232" i="1"/>
  <c r="C1240" i="1"/>
  <c r="C1248" i="1"/>
  <c r="C1256" i="1"/>
  <c r="C1264" i="1"/>
  <c r="C1272" i="1"/>
  <c r="C1280" i="1"/>
  <c r="C1288" i="1"/>
  <c r="C1296" i="1"/>
  <c r="C1304" i="1"/>
  <c r="B1315" i="1"/>
  <c r="C1401" i="1"/>
  <c r="H1425" i="1"/>
  <c r="C1237" i="1"/>
  <c r="C1269" i="1"/>
  <c r="C1301" i="1"/>
  <c r="W1312" i="1"/>
  <c r="C1319" i="1"/>
  <c r="H1408" i="1"/>
  <c r="K1409" i="1"/>
  <c r="K1239" i="1"/>
  <c r="J1252" i="1"/>
  <c r="W1261" i="1"/>
  <c r="K1271" i="1"/>
  <c r="J1284" i="1"/>
  <c r="W1293" i="1"/>
  <c r="K1303" i="1"/>
  <c r="H1314" i="1"/>
  <c r="B1394" i="1"/>
  <c r="E1410" i="1"/>
  <c r="H972" i="1"/>
  <c r="H980" i="1"/>
  <c r="H988" i="1"/>
  <c r="H996" i="1"/>
  <c r="H1004" i="1"/>
  <c r="H1012" i="1"/>
  <c r="H1020" i="1"/>
  <c r="H1028" i="1"/>
  <c r="H1036" i="1"/>
  <c r="H1044" i="1"/>
  <c r="H1052" i="1"/>
  <c r="H1060" i="1"/>
  <c r="H1068" i="1"/>
  <c r="H1076" i="1"/>
  <c r="H1084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B1236" i="1"/>
  <c r="D1242" i="1"/>
  <c r="C1247" i="1"/>
  <c r="E1253" i="1"/>
  <c r="H1259" i="1"/>
  <c r="J1265" i="1"/>
  <c r="I1270" i="1"/>
  <c r="K1276" i="1"/>
  <c r="W1282" i="1"/>
  <c r="G1288" i="1"/>
  <c r="B1300" i="1"/>
  <c r="D1306" i="1"/>
  <c r="I1310" i="1"/>
  <c r="E1315" i="1"/>
  <c r="J1393" i="1"/>
  <c r="E1397" i="1"/>
  <c r="C1402" i="1"/>
  <c r="C1424" i="1"/>
  <c r="W1320" i="1"/>
  <c r="W1324" i="1"/>
  <c r="W1328" i="1"/>
  <c r="W1332" i="1"/>
  <c r="W1336" i="1"/>
  <c r="W1340" i="1"/>
  <c r="W1344" i="1"/>
  <c r="W1348" i="1"/>
  <c r="W1352" i="1"/>
  <c r="W1356" i="1"/>
  <c r="W1360" i="1"/>
  <c r="W1364" i="1"/>
  <c r="W1368" i="1"/>
  <c r="W1372" i="1"/>
  <c r="W1376" i="1"/>
  <c r="W1380" i="1"/>
  <c r="W1384" i="1"/>
  <c r="W1388" i="1"/>
  <c r="W1405" i="1"/>
  <c r="W1421" i="1"/>
  <c r="C1434" i="1"/>
  <c r="G1443" i="1"/>
  <c r="J1452" i="1"/>
  <c r="E1461" i="1"/>
  <c r="W1469" i="1"/>
  <c r="F1480" i="1"/>
  <c r="K1703" i="1"/>
  <c r="D1703" i="1"/>
  <c r="G1464" i="1"/>
  <c r="D1494" i="1"/>
  <c r="E1695" i="1"/>
  <c r="W1695" i="1"/>
  <c r="I1325" i="1"/>
  <c r="I1333" i="1"/>
  <c r="I1341" i="1"/>
  <c r="I1349" i="1"/>
  <c r="I1357" i="1"/>
  <c r="I1365" i="1"/>
  <c r="I1373" i="1"/>
  <c r="I1381" i="1"/>
  <c r="I1389" i="1"/>
  <c r="J1422" i="1"/>
  <c r="F1434" i="1"/>
  <c r="G1453" i="1"/>
  <c r="J1462" i="1"/>
  <c r="H1472" i="1"/>
  <c r="B1481" i="1"/>
  <c r="K1489" i="1"/>
  <c r="W1498" i="1"/>
  <c r="C1433" i="1"/>
  <c r="J1451" i="1"/>
  <c r="C1481" i="1"/>
  <c r="D1495" i="1"/>
  <c r="K1499" i="1"/>
  <c r="J1456" i="1"/>
  <c r="H1687" i="1"/>
  <c r="J1413" i="1"/>
  <c r="B1440" i="1"/>
  <c r="K1464" i="1"/>
  <c r="J1477" i="1"/>
  <c r="F1489" i="1"/>
  <c r="G1690" i="1"/>
  <c r="J1434" i="1"/>
  <c r="G1457" i="1"/>
  <c r="K1469" i="1"/>
  <c r="J1482" i="1"/>
  <c r="G1494" i="1"/>
  <c r="G1406" i="1"/>
  <c r="F1419" i="1"/>
  <c r="F1427" i="1"/>
  <c r="H1433" i="1"/>
  <c r="J1439" i="1"/>
  <c r="I1444" i="1"/>
  <c r="K1450" i="1"/>
  <c r="W1456" i="1"/>
  <c r="G1462" i="1"/>
  <c r="B1474" i="1"/>
  <c r="E1480" i="1"/>
  <c r="C1485" i="1"/>
  <c r="F1491" i="1"/>
  <c r="C1496" i="1"/>
  <c r="E1711" i="1"/>
  <c r="W1711" i="1"/>
  <c r="D1706" i="1"/>
  <c r="W1722" i="1"/>
  <c r="W1738" i="1"/>
  <c r="W1754" i="1"/>
  <c r="W1770" i="1"/>
  <c r="H1786" i="1"/>
  <c r="C1793" i="1"/>
  <c r="E1798" i="1"/>
  <c r="F1808" i="1"/>
  <c r="J1819" i="1"/>
  <c r="H1837" i="1"/>
  <c r="E1845" i="1"/>
  <c r="D1853" i="1"/>
  <c r="C1863" i="1"/>
  <c r="F1872" i="1"/>
  <c r="J1883" i="1"/>
  <c r="F1698" i="1"/>
  <c r="J1718" i="1"/>
  <c r="F1730" i="1"/>
  <c r="D1743" i="1"/>
  <c r="W1767" i="1"/>
  <c r="J1782" i="1"/>
  <c r="H1804" i="1"/>
  <c r="D1812" i="1"/>
  <c r="G1824" i="1"/>
  <c r="H1836" i="1"/>
  <c r="D1844" i="1"/>
  <c r="G1856" i="1"/>
  <c r="H1868" i="1"/>
  <c r="D1876" i="1"/>
  <c r="J1683" i="1"/>
  <c r="B1702" i="1"/>
  <c r="B1718" i="1"/>
  <c r="F1727" i="1"/>
  <c r="G1738" i="1"/>
  <c r="B1750" i="1"/>
  <c r="F1759" i="1"/>
  <c r="G1770" i="1"/>
  <c r="B1782" i="1"/>
  <c r="K1787" i="1"/>
  <c r="H1795" i="1"/>
  <c r="H1811" i="1"/>
  <c r="E1819" i="1"/>
  <c r="D1827" i="1"/>
  <c r="B1836" i="1"/>
  <c r="G1847" i="1"/>
  <c r="I1856" i="1"/>
  <c r="H1875" i="1"/>
  <c r="E1883" i="1"/>
  <c r="F1988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J1688" i="1"/>
  <c r="W1697" i="1"/>
  <c r="H1706" i="1"/>
  <c r="B1715" i="1"/>
  <c r="B1723" i="1"/>
  <c r="B1731" i="1"/>
  <c r="B1739" i="1"/>
  <c r="B1747" i="1"/>
  <c r="B1755" i="1"/>
  <c r="B1763" i="1"/>
  <c r="B1771" i="1"/>
  <c r="B1779" i="1"/>
  <c r="D1786" i="1"/>
  <c r="D1794" i="1"/>
  <c r="J1808" i="1"/>
  <c r="F1813" i="1"/>
  <c r="B1819" i="1"/>
  <c r="E1826" i="1"/>
  <c r="J1840" i="1"/>
  <c r="F1845" i="1"/>
  <c r="B1851" i="1"/>
  <c r="E1858" i="1"/>
  <c r="J1872" i="1"/>
  <c r="F1877" i="1"/>
  <c r="B1883" i="1"/>
  <c r="W1980" i="1"/>
  <c r="I1500" i="1"/>
  <c r="I1508" i="1"/>
  <c r="I1516" i="1"/>
  <c r="I1524" i="1"/>
  <c r="I1532" i="1"/>
  <c r="I1540" i="1"/>
  <c r="I1548" i="1"/>
  <c r="I1556" i="1"/>
  <c r="I1564" i="1"/>
  <c r="I1572" i="1"/>
  <c r="I1580" i="1"/>
  <c r="I1588" i="1"/>
  <c r="I1596" i="1"/>
  <c r="I1604" i="1"/>
  <c r="I1612" i="1"/>
  <c r="I1620" i="1"/>
  <c r="I1628" i="1"/>
  <c r="I1636" i="1"/>
  <c r="I1644" i="1"/>
  <c r="I1652" i="1"/>
  <c r="I1660" i="1"/>
  <c r="I1668" i="1"/>
  <c r="I1676" i="1"/>
  <c r="J1685" i="1"/>
  <c r="W1694" i="1"/>
  <c r="J1717" i="1"/>
  <c r="D1726" i="1"/>
  <c r="W1734" i="1"/>
  <c r="H1743" i="1"/>
  <c r="F1753" i="1"/>
  <c r="C1771" i="1"/>
  <c r="J1781" i="1"/>
  <c r="H1788" i="1"/>
  <c r="E1792" i="1"/>
  <c r="K1796" i="1"/>
  <c r="W1807" i="1"/>
  <c r="J1815" i="1"/>
  <c r="G1821" i="1"/>
  <c r="F1828" i="1"/>
  <c r="C1835" i="1"/>
  <c r="D1841" i="1"/>
  <c r="E1849" i="1"/>
  <c r="H1857" i="1"/>
  <c r="W1871" i="1"/>
  <c r="J1879" i="1"/>
  <c r="G1885" i="1"/>
  <c r="K1972" i="1"/>
  <c r="J1730" i="1"/>
  <c r="H1808" i="1"/>
  <c r="H1824" i="1"/>
  <c r="H1840" i="1"/>
  <c r="H1856" i="1"/>
  <c r="H1872" i="1"/>
  <c r="G1964" i="1"/>
  <c r="I1964" i="1"/>
  <c r="J1767" i="1"/>
  <c r="H1789" i="1"/>
  <c r="H1797" i="1"/>
  <c r="H1815" i="1"/>
  <c r="H1831" i="1"/>
  <c r="H1847" i="1"/>
  <c r="H1863" i="1"/>
  <c r="H1879" i="1"/>
  <c r="J1964" i="1"/>
  <c r="I1689" i="1"/>
  <c r="I1697" i="1"/>
  <c r="F1712" i="1"/>
  <c r="H1718" i="1"/>
  <c r="J1724" i="1"/>
  <c r="I1729" i="1"/>
  <c r="K1735" i="1"/>
  <c r="W1741" i="1"/>
  <c r="G1747" i="1"/>
  <c r="B1759" i="1"/>
  <c r="D1765" i="1"/>
  <c r="C1770" i="1"/>
  <c r="F1776" i="1"/>
  <c r="H1782" i="1"/>
  <c r="D1788" i="1"/>
  <c r="J1794" i="1"/>
  <c r="F1801" i="1"/>
  <c r="E1806" i="1"/>
  <c r="W1812" i="1"/>
  <c r="F1817" i="1"/>
  <c r="E1822" i="1"/>
  <c r="W1828" i="1"/>
  <c r="F1833" i="1"/>
  <c r="E1838" i="1"/>
  <c r="W1844" i="1"/>
  <c r="F1849" i="1"/>
  <c r="E1854" i="1"/>
  <c r="W1860" i="1"/>
  <c r="F1865" i="1"/>
  <c r="E1870" i="1"/>
  <c r="W1876" i="1"/>
  <c r="F1881" i="1"/>
  <c r="E1886" i="1"/>
  <c r="I1893" i="1"/>
  <c r="I1901" i="1"/>
  <c r="I1909" i="1"/>
  <c r="I1917" i="1"/>
  <c r="I1925" i="1"/>
  <c r="I1933" i="1"/>
  <c r="I1941" i="1"/>
  <c r="I1949" i="1"/>
  <c r="I1957" i="1"/>
  <c r="J1970" i="1"/>
  <c r="J1986" i="1"/>
  <c r="C2000" i="1"/>
  <c r="E2018" i="1"/>
  <c r="J1967" i="1"/>
  <c r="F1979" i="1"/>
  <c r="E1992" i="1"/>
  <c r="K2012" i="1"/>
  <c r="F2026" i="1"/>
  <c r="H2032" i="1"/>
  <c r="D1892" i="1"/>
  <c r="D1900" i="1"/>
  <c r="D1908" i="1"/>
  <c r="D1916" i="1"/>
  <c r="D1924" i="1"/>
  <c r="D1932" i="1"/>
  <c r="D1940" i="1"/>
  <c r="D1948" i="1"/>
  <c r="D1956" i="1"/>
  <c r="H1963" i="1"/>
  <c r="G1976" i="1"/>
  <c r="E1986" i="1"/>
  <c r="H1995" i="1"/>
  <c r="H2003" i="1"/>
  <c r="K2009" i="1"/>
  <c r="C2016" i="1"/>
  <c r="H2025" i="1"/>
  <c r="K2029" i="1"/>
  <c r="E1888" i="1"/>
  <c r="E1896" i="1"/>
  <c r="E1904" i="1"/>
  <c r="E1912" i="1"/>
  <c r="E1920" i="1"/>
  <c r="E1928" i="1"/>
  <c r="E1936" i="1"/>
  <c r="E1944" i="1"/>
  <c r="E1952" i="1"/>
  <c r="W1959" i="1"/>
  <c r="W1967" i="1"/>
  <c r="W1975" i="1"/>
  <c r="W1983" i="1"/>
  <c r="W1991" i="1"/>
  <c r="E1999" i="1"/>
  <c r="J2006" i="1"/>
  <c r="W2013" i="1"/>
  <c r="B2025" i="1"/>
  <c r="J1971" i="1"/>
  <c r="W2004" i="1"/>
  <c r="K2014" i="1"/>
  <c r="K2022" i="1"/>
  <c r="K2030" i="1"/>
  <c r="J2000" i="1"/>
  <c r="H1892" i="1"/>
  <c r="H1900" i="1"/>
  <c r="H1908" i="1"/>
  <c r="H1916" i="1"/>
  <c r="H1924" i="1"/>
  <c r="H1932" i="1"/>
  <c r="H1940" i="1"/>
  <c r="H1948" i="1"/>
  <c r="H1956" i="1"/>
  <c r="C1963" i="1"/>
  <c r="C1971" i="1"/>
  <c r="C1979" i="1"/>
  <c r="C1987" i="1"/>
  <c r="C1995" i="1"/>
  <c r="I2002" i="1"/>
  <c r="C2010" i="1"/>
  <c r="D2015" i="1"/>
  <c r="H2023" i="1"/>
  <c r="K2027" i="1"/>
  <c r="I2032" i="1"/>
  <c r="K2361" i="1"/>
  <c r="H2365" i="1"/>
  <c r="C2373" i="1"/>
  <c r="D2380" i="1"/>
  <c r="H2385" i="1"/>
  <c r="I2388" i="1"/>
  <c r="F2395" i="1"/>
  <c r="E2403" i="1"/>
  <c r="G2405" i="1"/>
  <c r="C2412" i="1"/>
  <c r="E2424" i="1"/>
  <c r="H2440" i="1"/>
  <c r="K2457" i="1"/>
  <c r="C2457" i="1"/>
  <c r="F2465" i="1"/>
  <c r="J2359" i="1"/>
  <c r="W2392" i="1"/>
  <c r="F2394" i="1"/>
  <c r="K2401" i="1"/>
  <c r="E2408" i="1"/>
  <c r="E2410" i="1"/>
  <c r="D2416" i="1"/>
  <c r="K2418" i="1"/>
  <c r="G2460" i="1"/>
  <c r="J2356" i="1"/>
  <c r="K2366" i="1"/>
  <c r="H2370" i="1"/>
  <c r="C2378" i="1"/>
  <c r="F2384" i="1"/>
  <c r="B2408" i="1"/>
  <c r="F2426" i="1"/>
  <c r="D2436" i="1"/>
  <c r="H2037" i="1"/>
  <c r="H2041" i="1"/>
  <c r="H2045" i="1"/>
  <c r="H2049" i="1"/>
  <c r="H2053" i="1"/>
  <c r="H2057" i="1"/>
  <c r="H2061" i="1"/>
  <c r="H2065" i="1"/>
  <c r="H2069" i="1"/>
  <c r="H2073" i="1"/>
  <c r="H2077" i="1"/>
  <c r="H2081" i="1"/>
  <c r="H2085" i="1"/>
  <c r="H2089" i="1"/>
  <c r="H2093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C2353" i="1"/>
  <c r="E2361" i="1"/>
  <c r="E2369" i="1"/>
  <c r="E2377" i="1"/>
  <c r="E2385" i="1"/>
  <c r="D38" i="1"/>
  <c r="D135" i="1"/>
  <c r="D167" i="1"/>
  <c r="D199" i="1"/>
  <c r="D231" i="1"/>
  <c r="D263" i="1"/>
  <c r="F291" i="1"/>
  <c r="C317" i="1"/>
  <c r="G341" i="1"/>
  <c r="D39" i="1"/>
  <c r="D104" i="1"/>
  <c r="E24" i="1"/>
  <c r="E56" i="1"/>
  <c r="E88" i="1"/>
  <c r="E120" i="1"/>
  <c r="E152" i="1"/>
  <c r="E184" i="1"/>
  <c r="E216" i="1"/>
  <c r="E248" i="1"/>
  <c r="F280" i="1"/>
  <c r="E344" i="1"/>
  <c r="D4" i="1"/>
  <c r="F39" i="1"/>
  <c r="F98" i="1"/>
  <c r="F130" i="1"/>
  <c r="F162" i="1"/>
  <c r="F194" i="1"/>
  <c r="F226" i="1"/>
  <c r="F258" i="1"/>
  <c r="W286" i="1"/>
  <c r="I307" i="1"/>
  <c r="K330" i="1"/>
  <c r="W350" i="1"/>
  <c r="D42" i="1"/>
  <c r="F71" i="1"/>
  <c r="W13" i="1"/>
  <c r="W29" i="1"/>
  <c r="W45" i="1"/>
  <c r="W61" i="1"/>
  <c r="W77" i="1"/>
  <c r="W93" i="1"/>
  <c r="W109" i="1"/>
  <c r="W125" i="1"/>
  <c r="W141" i="1"/>
  <c r="W157" i="1"/>
  <c r="W173" i="1"/>
  <c r="W189" i="1"/>
  <c r="W205" i="1"/>
  <c r="W221" i="1"/>
  <c r="W237" i="1"/>
  <c r="W253" i="1"/>
  <c r="W269" i="1"/>
  <c r="E309" i="1"/>
  <c r="W295" i="1"/>
  <c r="W327" i="1"/>
  <c r="W359" i="1"/>
  <c r="I259" i="1"/>
  <c r="I23" i="1"/>
  <c r="I58" i="1"/>
  <c r="I92" i="1"/>
  <c r="I128" i="1"/>
  <c r="I163" i="1"/>
  <c r="I196" i="1"/>
  <c r="I228" i="1"/>
  <c r="B16" i="1"/>
  <c r="B48" i="1"/>
  <c r="B80" i="1"/>
  <c r="B112" i="1"/>
  <c r="B144" i="1"/>
  <c r="B176" i="1"/>
  <c r="B208" i="1"/>
  <c r="B240" i="1"/>
  <c r="B272" i="1"/>
  <c r="D295" i="1"/>
  <c r="G312" i="1"/>
  <c r="K332" i="1"/>
  <c r="I349" i="1"/>
  <c r="G367" i="1"/>
  <c r="G383" i="1"/>
  <c r="G399" i="1"/>
  <c r="G415" i="1"/>
  <c r="G431" i="1"/>
  <c r="G447" i="1"/>
  <c r="G463" i="1"/>
  <c r="G479" i="1"/>
  <c r="G495" i="1"/>
  <c r="G511" i="1"/>
  <c r="G527" i="1"/>
  <c r="G543" i="1"/>
  <c r="G559" i="1"/>
  <c r="G575" i="1"/>
  <c r="G591" i="1"/>
  <c r="K610" i="1"/>
  <c r="K642" i="1"/>
  <c r="E663" i="1"/>
  <c r="C676" i="1"/>
  <c r="E715" i="1"/>
  <c r="E727" i="1"/>
  <c r="H739" i="1"/>
  <c r="W768" i="1"/>
  <c r="F776" i="1"/>
  <c r="W786" i="1"/>
  <c r="D790" i="1"/>
  <c r="G604" i="1"/>
  <c r="J620" i="1"/>
  <c r="W636" i="1"/>
  <c r="B653" i="1"/>
  <c r="G661" i="1"/>
  <c r="F671" i="1"/>
  <c r="J681" i="1"/>
  <c r="W689" i="1"/>
  <c r="I698" i="1"/>
  <c r="D708" i="1"/>
  <c r="B717" i="1"/>
  <c r="G725" i="1"/>
  <c r="H738" i="1"/>
  <c r="B744" i="1"/>
  <c r="G748" i="1"/>
  <c r="K752" i="1"/>
  <c r="H759" i="1"/>
  <c r="G769" i="1"/>
  <c r="I370" i="1"/>
  <c r="I386" i="1"/>
  <c r="I402" i="1"/>
  <c r="I418" i="1"/>
  <c r="I434" i="1"/>
  <c r="I449" i="1"/>
  <c r="I460" i="1"/>
  <c r="I474" i="1"/>
  <c r="I485" i="1"/>
  <c r="I499" i="1"/>
  <c r="I513" i="1"/>
  <c r="I524" i="1"/>
  <c r="I537" i="1"/>
  <c r="I547" i="1"/>
  <c r="I557" i="1"/>
  <c r="I567" i="1"/>
  <c r="I575" i="1"/>
  <c r="I583" i="1"/>
  <c r="I591" i="1"/>
  <c r="I599" i="1"/>
  <c r="E613" i="1"/>
  <c r="K620" i="1"/>
  <c r="B628" i="1"/>
  <c r="D634" i="1"/>
  <c r="J641" i="1"/>
  <c r="G649" i="1"/>
  <c r="C657" i="1"/>
  <c r="C665" i="1"/>
  <c r="C673" i="1"/>
  <c r="C681" i="1"/>
  <c r="C689" i="1"/>
  <c r="C697" i="1"/>
  <c r="C705" i="1"/>
  <c r="C713" i="1"/>
  <c r="C721" i="1"/>
  <c r="C729" i="1"/>
  <c r="D734" i="1"/>
  <c r="D748" i="1"/>
  <c r="W762" i="1"/>
  <c r="J770" i="1"/>
  <c r="K778" i="1"/>
  <c r="E781" i="1"/>
  <c r="F785" i="1"/>
  <c r="G789" i="1"/>
  <c r="K812" i="1"/>
  <c r="C812" i="1"/>
  <c r="F836" i="1"/>
  <c r="W614" i="1"/>
  <c r="W630" i="1"/>
  <c r="W646" i="1"/>
  <c r="I655" i="1"/>
  <c r="W662" i="1"/>
  <c r="J670" i="1"/>
  <c r="G674" i="1"/>
  <c r="B682" i="1"/>
  <c r="I687" i="1"/>
  <c r="W694" i="1"/>
  <c r="J702" i="1"/>
  <c r="G706" i="1"/>
  <c r="B714" i="1"/>
  <c r="I719" i="1"/>
  <c r="W726" i="1"/>
  <c r="J732" i="1"/>
  <c r="W763" i="1"/>
  <c r="B771" i="1"/>
  <c r="J779" i="1"/>
  <c r="F815" i="1"/>
  <c r="G828" i="1"/>
  <c r="C367" i="1"/>
  <c r="C375" i="1"/>
  <c r="C383" i="1"/>
  <c r="C391" i="1"/>
  <c r="C399" i="1"/>
  <c r="C407" i="1"/>
  <c r="C415" i="1"/>
  <c r="C423" i="1"/>
  <c r="C431" i="1"/>
  <c r="C439" i="1"/>
  <c r="C447" i="1"/>
  <c r="C455" i="1"/>
  <c r="C463" i="1"/>
  <c r="C471" i="1"/>
  <c r="C479" i="1"/>
  <c r="C487" i="1"/>
  <c r="C495" i="1"/>
  <c r="C503" i="1"/>
  <c r="C511" i="1"/>
  <c r="C519" i="1"/>
  <c r="C527" i="1"/>
  <c r="C535" i="1"/>
  <c r="C543" i="1"/>
  <c r="C551" i="1"/>
  <c r="C559" i="1"/>
  <c r="C567" i="1"/>
  <c r="C575" i="1"/>
  <c r="C583" i="1"/>
  <c r="C591" i="1"/>
  <c r="C599" i="1"/>
  <c r="K606" i="1"/>
  <c r="D612" i="1"/>
  <c r="G619" i="1"/>
  <c r="F626" i="1"/>
  <c r="K638" i="1"/>
  <c r="D644" i="1"/>
  <c r="W651" i="1"/>
  <c r="E657" i="1"/>
  <c r="E665" i="1"/>
  <c r="E673" i="1"/>
  <c r="E681" i="1"/>
  <c r="E689" i="1"/>
  <c r="E697" i="1"/>
  <c r="E705" i="1"/>
  <c r="E713" i="1"/>
  <c r="E721" i="1"/>
  <c r="E729" i="1"/>
  <c r="D732" i="1"/>
  <c r="K739" i="1"/>
  <c r="H746" i="1"/>
  <c r="H754" i="1"/>
  <c r="B764" i="1"/>
  <c r="I769" i="1"/>
  <c r="D772" i="1"/>
  <c r="B780" i="1"/>
  <c r="I781" i="1"/>
  <c r="K784" i="1"/>
  <c r="E788" i="1"/>
  <c r="E820" i="1"/>
  <c r="W820" i="1"/>
  <c r="G616" i="1"/>
  <c r="W640" i="1"/>
  <c r="W655" i="1"/>
  <c r="W663" i="1"/>
  <c r="W671" i="1"/>
  <c r="W679" i="1"/>
  <c r="W687" i="1"/>
  <c r="W695" i="1"/>
  <c r="W703" i="1"/>
  <c r="W711" i="1"/>
  <c r="W719" i="1"/>
  <c r="W727" i="1"/>
  <c r="J741" i="1"/>
  <c r="B743" i="1"/>
  <c r="W745" i="1"/>
  <c r="G747" i="1"/>
  <c r="F749" i="1"/>
  <c r="K751" i="1"/>
  <c r="C753" i="1"/>
  <c r="J757" i="1"/>
  <c r="K765" i="1"/>
  <c r="F773" i="1"/>
  <c r="I791" i="1"/>
  <c r="F604" i="1"/>
  <c r="W613" i="1"/>
  <c r="G621" i="1"/>
  <c r="J629" i="1"/>
  <c r="D638" i="1"/>
  <c r="B648" i="1"/>
  <c r="C659" i="1"/>
  <c r="C667" i="1"/>
  <c r="C675" i="1"/>
  <c r="C683" i="1"/>
  <c r="C691" i="1"/>
  <c r="C699" i="1"/>
  <c r="C707" i="1"/>
  <c r="C715" i="1"/>
  <c r="C723" i="1"/>
  <c r="F732" i="1"/>
  <c r="D738" i="1"/>
  <c r="D755" i="1"/>
  <c r="K758" i="1"/>
  <c r="G766" i="1"/>
  <c r="J774" i="1"/>
  <c r="D783" i="1"/>
  <c r="E787" i="1"/>
  <c r="H796" i="1"/>
  <c r="E606" i="1"/>
  <c r="C616" i="1"/>
  <c r="G626" i="1"/>
  <c r="E638" i="1"/>
  <c r="C648" i="1"/>
  <c r="F654" i="1"/>
  <c r="J660" i="1"/>
  <c r="W664" i="1"/>
  <c r="F670" i="1"/>
  <c r="J676" i="1"/>
  <c r="W680" i="1"/>
  <c r="F686" i="1"/>
  <c r="J692" i="1"/>
  <c r="W696" i="1"/>
  <c r="F702" i="1"/>
  <c r="J708" i="1"/>
  <c r="W712" i="1"/>
  <c r="F718" i="1"/>
  <c r="J724" i="1"/>
  <c r="W728" i="1"/>
  <c r="K736" i="1"/>
  <c r="J759" i="1"/>
  <c r="C767" i="1"/>
  <c r="K775" i="1"/>
  <c r="H808" i="1"/>
  <c r="D831" i="1"/>
  <c r="J846" i="1"/>
  <c r="E853" i="1"/>
  <c r="I858" i="1"/>
  <c r="E869" i="1"/>
  <c r="I874" i="1"/>
  <c r="E885" i="1"/>
  <c r="I890" i="1"/>
  <c r="K899" i="1"/>
  <c r="K907" i="1"/>
  <c r="K915" i="1"/>
  <c r="K923" i="1"/>
  <c r="K931" i="1"/>
  <c r="K939" i="1"/>
  <c r="K947" i="1"/>
  <c r="K955" i="1"/>
  <c r="K963" i="1"/>
  <c r="J827" i="1"/>
  <c r="W844" i="1"/>
  <c r="D872" i="1"/>
  <c r="H898" i="1"/>
  <c r="E906" i="1"/>
  <c r="K914" i="1"/>
  <c r="C922" i="1"/>
  <c r="F933" i="1"/>
  <c r="G942" i="1"/>
  <c r="H962" i="1"/>
  <c r="G823" i="1"/>
  <c r="G847" i="1"/>
  <c r="H854" i="1"/>
  <c r="F860" i="1"/>
  <c r="E866" i="1"/>
  <c r="K878" i="1"/>
  <c r="H886" i="1"/>
  <c r="F892" i="1"/>
  <c r="H905" i="1"/>
  <c r="K913" i="1"/>
  <c r="G925" i="1"/>
  <c r="H937" i="1"/>
  <c r="K945" i="1"/>
  <c r="G957" i="1"/>
  <c r="C795" i="1"/>
  <c r="C811" i="1"/>
  <c r="K824" i="1"/>
  <c r="H839" i="1"/>
  <c r="K848" i="1"/>
  <c r="W858" i="1"/>
  <c r="B870" i="1"/>
  <c r="G880" i="1"/>
  <c r="W890" i="1"/>
  <c r="J910" i="1"/>
  <c r="I917" i="1"/>
  <c r="D922" i="1"/>
  <c r="B929" i="1"/>
  <c r="C936" i="1"/>
  <c r="K944" i="1"/>
  <c r="E952" i="1"/>
  <c r="H960" i="1"/>
  <c r="D795" i="1"/>
  <c r="D803" i="1"/>
  <c r="D811" i="1"/>
  <c r="D819" i="1"/>
  <c r="D827" i="1"/>
  <c r="D835" i="1"/>
  <c r="D843" i="1"/>
  <c r="C850" i="1"/>
  <c r="H859" i="1"/>
  <c r="E863" i="1"/>
  <c r="K867" i="1"/>
  <c r="I872" i="1"/>
  <c r="F877" i="1"/>
  <c r="C882" i="1"/>
  <c r="H891" i="1"/>
  <c r="E895" i="1"/>
  <c r="H903" i="1"/>
  <c r="J909" i="1"/>
  <c r="F914" i="1"/>
  <c r="B920" i="1"/>
  <c r="K927" i="1"/>
  <c r="H935" i="1"/>
  <c r="J941" i="1"/>
  <c r="F946" i="1"/>
  <c r="B952" i="1"/>
  <c r="K959" i="1"/>
  <c r="J839" i="1"/>
  <c r="C902" i="1"/>
  <c r="E926" i="1"/>
  <c r="C934" i="1"/>
  <c r="E958" i="1"/>
  <c r="K852" i="1"/>
  <c r="K860" i="1"/>
  <c r="K868" i="1"/>
  <c r="K876" i="1"/>
  <c r="K884" i="1"/>
  <c r="K892" i="1"/>
  <c r="K901" i="1"/>
  <c r="H917" i="1"/>
  <c r="C925" i="1"/>
  <c r="E941" i="1"/>
  <c r="F797" i="1"/>
  <c r="I806" i="1"/>
  <c r="J817" i="1"/>
  <c r="H827" i="1"/>
  <c r="F837" i="1"/>
  <c r="K844" i="1"/>
  <c r="J849" i="1"/>
  <c r="J857" i="1"/>
  <c r="J865" i="1"/>
  <c r="J873" i="1"/>
  <c r="J881" i="1"/>
  <c r="J889" i="1"/>
  <c r="J897" i="1"/>
  <c r="B901" i="1"/>
  <c r="E908" i="1"/>
  <c r="W914" i="1"/>
  <c r="G920" i="1"/>
  <c r="C924" i="1"/>
  <c r="H932" i="1"/>
  <c r="J938" i="1"/>
  <c r="D942" i="1"/>
  <c r="K948" i="1"/>
  <c r="I961" i="1"/>
  <c r="I965" i="1"/>
  <c r="I973" i="1"/>
  <c r="I981" i="1"/>
  <c r="I989" i="1"/>
  <c r="I997" i="1"/>
  <c r="I1005" i="1"/>
  <c r="I1013" i="1"/>
  <c r="I1021" i="1"/>
  <c r="I1029" i="1"/>
  <c r="I1037" i="1"/>
  <c r="I1045" i="1"/>
  <c r="I1053" i="1"/>
  <c r="I1061" i="1"/>
  <c r="I1069" i="1"/>
  <c r="I1077" i="1"/>
  <c r="I1085" i="1"/>
  <c r="I1093" i="1"/>
  <c r="I1101" i="1"/>
  <c r="I1109" i="1"/>
  <c r="I1117" i="1"/>
  <c r="I1125" i="1"/>
  <c r="I1133" i="1"/>
  <c r="I1141" i="1"/>
  <c r="I1149" i="1"/>
  <c r="I1157" i="1"/>
  <c r="I1165" i="1"/>
  <c r="I1173" i="1"/>
  <c r="I1181" i="1"/>
  <c r="I1189" i="1"/>
  <c r="I1197" i="1"/>
  <c r="I1205" i="1"/>
  <c r="I1213" i="1"/>
  <c r="I1221" i="1"/>
  <c r="I1229" i="1"/>
  <c r="W1239" i="1"/>
  <c r="J1254" i="1"/>
  <c r="C1268" i="1"/>
  <c r="D1279" i="1"/>
  <c r="G1293" i="1"/>
  <c r="W1303" i="1"/>
  <c r="W1392" i="1"/>
  <c r="J1235" i="1"/>
  <c r="J1251" i="1"/>
  <c r="J1267" i="1"/>
  <c r="J1283" i="1"/>
  <c r="J1299" i="1"/>
  <c r="F1310" i="1"/>
  <c r="G1314" i="1"/>
  <c r="I1319" i="1"/>
  <c r="C965" i="1"/>
  <c r="C969" i="1"/>
  <c r="C973" i="1"/>
  <c r="C977" i="1"/>
  <c r="C981" i="1"/>
  <c r="C985" i="1"/>
  <c r="C989" i="1"/>
  <c r="C993" i="1"/>
  <c r="C997" i="1"/>
  <c r="C1001" i="1"/>
  <c r="C1005" i="1"/>
  <c r="C1009" i="1"/>
  <c r="C1013" i="1"/>
  <c r="C1017" i="1"/>
  <c r="C1021" i="1"/>
  <c r="C1025" i="1"/>
  <c r="C1029" i="1"/>
  <c r="C1033" i="1"/>
  <c r="C1037" i="1"/>
  <c r="C1041" i="1"/>
  <c r="C1045" i="1"/>
  <c r="C1049" i="1"/>
  <c r="C1053" i="1"/>
  <c r="C1057" i="1"/>
  <c r="C1061" i="1"/>
  <c r="C1065" i="1"/>
  <c r="C1069" i="1"/>
  <c r="C1073" i="1"/>
  <c r="C1077" i="1"/>
  <c r="C1081" i="1"/>
  <c r="C1085" i="1"/>
  <c r="C1089" i="1"/>
  <c r="C1093" i="1"/>
  <c r="C1097" i="1"/>
  <c r="C1101" i="1"/>
  <c r="C1105" i="1"/>
  <c r="C1109" i="1"/>
  <c r="C1113" i="1"/>
  <c r="C1117" i="1"/>
  <c r="C1121" i="1"/>
  <c r="C1125" i="1"/>
  <c r="C1129" i="1"/>
  <c r="C1133" i="1"/>
  <c r="C1137" i="1"/>
  <c r="C1141" i="1"/>
  <c r="C1145" i="1"/>
  <c r="C1149" i="1"/>
  <c r="C1153" i="1"/>
  <c r="C1157" i="1"/>
  <c r="C1161" i="1"/>
  <c r="C1165" i="1"/>
  <c r="C1169" i="1"/>
  <c r="C1173" i="1"/>
  <c r="C1177" i="1"/>
  <c r="C1181" i="1"/>
  <c r="C1185" i="1"/>
  <c r="C1189" i="1"/>
  <c r="C1193" i="1"/>
  <c r="C1197" i="1"/>
  <c r="C1201" i="1"/>
  <c r="C1205" i="1"/>
  <c r="C1209" i="1"/>
  <c r="C1213" i="1"/>
  <c r="C1217" i="1"/>
  <c r="C1221" i="1"/>
  <c r="C1225" i="1"/>
  <c r="C1229" i="1"/>
  <c r="B1235" i="1"/>
  <c r="E1244" i="1"/>
  <c r="G1255" i="1"/>
  <c r="B1267" i="1"/>
  <c r="E1276" i="1"/>
  <c r="G1287" i="1"/>
  <c r="B1299" i="1"/>
  <c r="H1308" i="1"/>
  <c r="H1416" i="1"/>
  <c r="K1417" i="1"/>
  <c r="J1277" i="1"/>
  <c r="F1315" i="1"/>
  <c r="C1400" i="1"/>
  <c r="E969" i="1"/>
  <c r="E977" i="1"/>
  <c r="E985" i="1"/>
  <c r="E993" i="1"/>
  <c r="E1001" i="1"/>
  <c r="E1009" i="1"/>
  <c r="E1017" i="1"/>
  <c r="E1025" i="1"/>
  <c r="E1033" i="1"/>
  <c r="E1041" i="1"/>
  <c r="E1049" i="1"/>
  <c r="E1057" i="1"/>
  <c r="E1065" i="1"/>
  <c r="E1073" i="1"/>
  <c r="E1081" i="1"/>
  <c r="E1089" i="1"/>
  <c r="E1097" i="1"/>
  <c r="E1105" i="1"/>
  <c r="E1113" i="1"/>
  <c r="E1121" i="1"/>
  <c r="E1129" i="1"/>
  <c r="E1137" i="1"/>
  <c r="E1145" i="1"/>
  <c r="E1153" i="1"/>
  <c r="E1161" i="1"/>
  <c r="E1169" i="1"/>
  <c r="E1177" i="1"/>
  <c r="E1185" i="1"/>
  <c r="E1193" i="1"/>
  <c r="E1201" i="1"/>
  <c r="E1209" i="1"/>
  <c r="E1217" i="1"/>
  <c r="E1225" i="1"/>
  <c r="J1234" i="1"/>
  <c r="J1242" i="1"/>
  <c r="J1250" i="1"/>
  <c r="J1258" i="1"/>
  <c r="J1266" i="1"/>
  <c r="J1274" i="1"/>
  <c r="J1282" i="1"/>
  <c r="J1290" i="1"/>
  <c r="J1298" i="1"/>
  <c r="J1306" i="1"/>
  <c r="K1401" i="1"/>
  <c r="G1425" i="1"/>
  <c r="J1239" i="1"/>
  <c r="J1271" i="1"/>
  <c r="J1303" i="1"/>
  <c r="G1312" i="1"/>
  <c r="J1400" i="1"/>
  <c r="B1409" i="1"/>
  <c r="F1410" i="1"/>
  <c r="G1243" i="1"/>
  <c r="D1253" i="1"/>
  <c r="B1263" i="1"/>
  <c r="G1275" i="1"/>
  <c r="D1285" i="1"/>
  <c r="B1295" i="1"/>
  <c r="G1307" i="1"/>
  <c r="D1315" i="1"/>
  <c r="G1394" i="1"/>
  <c r="H965" i="1"/>
  <c r="H973" i="1"/>
  <c r="H981" i="1"/>
  <c r="H989" i="1"/>
  <c r="H997" i="1"/>
  <c r="H1005" i="1"/>
  <c r="H1013" i="1"/>
  <c r="H1021" i="1"/>
  <c r="H1029" i="1"/>
  <c r="H1037" i="1"/>
  <c r="H1045" i="1"/>
  <c r="H1053" i="1"/>
  <c r="H1061" i="1"/>
  <c r="H1069" i="1"/>
  <c r="H1077" i="1"/>
  <c r="H1085" i="1"/>
  <c r="H1093" i="1"/>
  <c r="H1101" i="1"/>
  <c r="H1109" i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H1213" i="1"/>
  <c r="H1221" i="1"/>
  <c r="H1229" i="1"/>
  <c r="K1236" i="1"/>
  <c r="W1242" i="1"/>
  <c r="G1248" i="1"/>
  <c r="B1260" i="1"/>
  <c r="D1266" i="1"/>
  <c r="C1271" i="1"/>
  <c r="E1277" i="1"/>
  <c r="H1283" i="1"/>
  <c r="J1289" i="1"/>
  <c r="I1294" i="1"/>
  <c r="K1300" i="1"/>
  <c r="W1306" i="1"/>
  <c r="E1311" i="1"/>
  <c r="C1316" i="1"/>
  <c r="E1394" i="1"/>
  <c r="G1401" i="1"/>
  <c r="W1402" i="1"/>
  <c r="K1424" i="1"/>
  <c r="G1321" i="1"/>
  <c r="G1325" i="1"/>
  <c r="G1329" i="1"/>
  <c r="G1333" i="1"/>
  <c r="G1337" i="1"/>
  <c r="G1341" i="1"/>
  <c r="G1345" i="1"/>
  <c r="G1349" i="1"/>
  <c r="G1353" i="1"/>
  <c r="G1357" i="1"/>
  <c r="G1361" i="1"/>
  <c r="G1365" i="1"/>
  <c r="G1369" i="1"/>
  <c r="G1373" i="1"/>
  <c r="G1377" i="1"/>
  <c r="G1381" i="1"/>
  <c r="G1385" i="1"/>
  <c r="G1389" i="1"/>
  <c r="G1411" i="1"/>
  <c r="C1426" i="1"/>
  <c r="G1435" i="1"/>
  <c r="J1444" i="1"/>
  <c r="E1453" i="1"/>
  <c r="W1461" i="1"/>
  <c r="F1472" i="1"/>
  <c r="C1490" i="1"/>
  <c r="B1703" i="1"/>
  <c r="C1703" i="1"/>
  <c r="J1465" i="1"/>
  <c r="K1695" i="1"/>
  <c r="D1695" i="1"/>
  <c r="I1326" i="1"/>
  <c r="I1334" i="1"/>
  <c r="I1342" i="1"/>
  <c r="I1350" i="1"/>
  <c r="I1358" i="1"/>
  <c r="I1366" i="1"/>
  <c r="I1374" i="1"/>
  <c r="I1382" i="1"/>
  <c r="J1390" i="1"/>
  <c r="F1426" i="1"/>
  <c r="G1445" i="1"/>
  <c r="J1454" i="1"/>
  <c r="H1464" i="1"/>
  <c r="B1473" i="1"/>
  <c r="K1481" i="1"/>
  <c r="F1490" i="1"/>
  <c r="J1695" i="1"/>
  <c r="G1434" i="1"/>
  <c r="C1457" i="1"/>
  <c r="J1483" i="1"/>
  <c r="J1432" i="1"/>
  <c r="J1464" i="1"/>
  <c r="G1687" i="1"/>
  <c r="J1421" i="1"/>
  <c r="K1440" i="1"/>
  <c r="J1453" i="1"/>
  <c r="F1465" i="1"/>
  <c r="B1480" i="1"/>
  <c r="H1496" i="1"/>
  <c r="C1440" i="1"/>
  <c r="J1458" i="1"/>
  <c r="C1472" i="1"/>
  <c r="B1485" i="1"/>
  <c r="B1496" i="1"/>
  <c r="I1396" i="1"/>
  <c r="J1407" i="1"/>
  <c r="B1434" i="1"/>
  <c r="E1440" i="1"/>
  <c r="C1445" i="1"/>
  <c r="F1451" i="1"/>
  <c r="H1457" i="1"/>
  <c r="J1463" i="1"/>
  <c r="I1468" i="1"/>
  <c r="K1474" i="1"/>
  <c r="W1480" i="1"/>
  <c r="G1486" i="1"/>
  <c r="C1492" i="1"/>
  <c r="D1497" i="1"/>
  <c r="K1711" i="1"/>
  <c r="D1711" i="1"/>
  <c r="W1706" i="1"/>
  <c r="C1727" i="1"/>
  <c r="C1743" i="1"/>
  <c r="C1759" i="1"/>
  <c r="C1775" i="1"/>
  <c r="E1786" i="1"/>
  <c r="K1798" i="1"/>
  <c r="J1811" i="1"/>
  <c r="H1829" i="1"/>
  <c r="E1837" i="1"/>
  <c r="D1845" i="1"/>
  <c r="C1855" i="1"/>
  <c r="F1864" i="1"/>
  <c r="J1875" i="1"/>
  <c r="D1719" i="1"/>
  <c r="W1743" i="1"/>
  <c r="J1758" i="1"/>
  <c r="F1770" i="1"/>
  <c r="D1783" i="1"/>
  <c r="E1804" i="1"/>
  <c r="F1815" i="1"/>
  <c r="E1836" i="1"/>
  <c r="F1847" i="1"/>
  <c r="E1868" i="1"/>
  <c r="F1879" i="1"/>
  <c r="B1686" i="1"/>
  <c r="K1702" i="1"/>
  <c r="K1718" i="1"/>
  <c r="J1739" i="1"/>
  <c r="K1750" i="1"/>
  <c r="J1771" i="1"/>
  <c r="K1782" i="1"/>
  <c r="F1789" i="1"/>
  <c r="E1795" i="1"/>
  <c r="H1803" i="1"/>
  <c r="E1811" i="1"/>
  <c r="D1819" i="1"/>
  <c r="B1828" i="1"/>
  <c r="G1839" i="1"/>
  <c r="I1848" i="1"/>
  <c r="H1867" i="1"/>
  <c r="E1875" i="1"/>
  <c r="D1883" i="1"/>
  <c r="W1988" i="1"/>
  <c r="D1689" i="1"/>
  <c r="H1698" i="1"/>
  <c r="B1707" i="1"/>
  <c r="K1715" i="1"/>
  <c r="K1723" i="1"/>
  <c r="K1731" i="1"/>
  <c r="K1739" i="1"/>
  <c r="K1747" i="1"/>
  <c r="K1755" i="1"/>
  <c r="K1763" i="1"/>
  <c r="K1771" i="1"/>
  <c r="K1779" i="1"/>
  <c r="B1787" i="1"/>
  <c r="B1795" i="1"/>
  <c r="H1802" i="1"/>
  <c r="W1808" i="1"/>
  <c r="I1815" i="1"/>
  <c r="C1820" i="1"/>
  <c r="D1826" i="1"/>
  <c r="H1834" i="1"/>
  <c r="W1840" i="1"/>
  <c r="I1847" i="1"/>
  <c r="C1852" i="1"/>
  <c r="D1858" i="1"/>
  <c r="H1866" i="1"/>
  <c r="W1872" i="1"/>
  <c r="I1879" i="1"/>
  <c r="C1884" i="1"/>
  <c r="E1980" i="1"/>
  <c r="I1501" i="1"/>
  <c r="I1509" i="1"/>
  <c r="I1517" i="1"/>
  <c r="I1525" i="1"/>
  <c r="I1533" i="1"/>
  <c r="I1541" i="1"/>
  <c r="I1549" i="1"/>
  <c r="I1557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9" i="1"/>
  <c r="I1677" i="1"/>
  <c r="D1686" i="1"/>
  <c r="F1697" i="1"/>
  <c r="C1707" i="1"/>
  <c r="D1718" i="1"/>
  <c r="W1726" i="1"/>
  <c r="H1735" i="1"/>
  <c r="F1745" i="1"/>
  <c r="C1763" i="1"/>
  <c r="J1773" i="1"/>
  <c r="D1782" i="1"/>
  <c r="E1788" i="1"/>
  <c r="K1792" i="1"/>
  <c r="I1797" i="1"/>
  <c r="H1801" i="1"/>
  <c r="W1815" i="1"/>
  <c r="J1823" i="1"/>
  <c r="G1829" i="1"/>
  <c r="F1836" i="1"/>
  <c r="C1843" i="1"/>
  <c r="D1849" i="1"/>
  <c r="D63" i="1"/>
  <c r="D141" i="1"/>
  <c r="D173" i="1"/>
  <c r="D205" i="1"/>
  <c r="D237" i="1"/>
  <c r="D269" i="1"/>
  <c r="K297" i="1"/>
  <c r="W321" i="1"/>
  <c r="F347" i="1"/>
  <c r="D51" i="1"/>
  <c r="D122" i="1"/>
  <c r="E30" i="1"/>
  <c r="E62" i="1"/>
  <c r="E94" i="1"/>
  <c r="E126" i="1"/>
  <c r="E158" i="1"/>
  <c r="E190" i="1"/>
  <c r="E222" i="1"/>
  <c r="E254" i="1"/>
  <c r="E304" i="1"/>
  <c r="D16" i="1"/>
  <c r="F43" i="1"/>
  <c r="F100" i="1"/>
  <c r="F132" i="1"/>
  <c r="F164" i="1"/>
  <c r="F196" i="1"/>
  <c r="F228" i="1"/>
  <c r="F260" i="1"/>
  <c r="I287" i="1"/>
  <c r="K310" i="1"/>
  <c r="W330" i="1"/>
  <c r="I351" i="1"/>
  <c r="F5" i="1"/>
  <c r="F75" i="1"/>
  <c r="W14" i="1"/>
  <c r="W30" i="1"/>
  <c r="W46" i="1"/>
  <c r="W62" i="1"/>
  <c r="W78" i="1"/>
  <c r="W94" i="1"/>
  <c r="W110" i="1"/>
  <c r="W126" i="1"/>
  <c r="W142" i="1"/>
  <c r="W158" i="1"/>
  <c r="W174" i="1"/>
  <c r="W190" i="1"/>
  <c r="W206" i="1"/>
  <c r="W222" i="1"/>
  <c r="W238" i="1"/>
  <c r="W254" i="1"/>
  <c r="W270" i="1"/>
  <c r="K303" i="1"/>
  <c r="K335" i="1"/>
  <c r="I8" i="1"/>
  <c r="I265" i="1"/>
  <c r="I25" i="1"/>
  <c r="I60" i="1"/>
  <c r="I94" i="1"/>
  <c r="I130" i="1"/>
  <c r="I165" i="1"/>
  <c r="I198" i="1"/>
  <c r="I230" i="1"/>
  <c r="B18" i="1"/>
  <c r="B50" i="1"/>
  <c r="B82" i="1"/>
  <c r="B114" i="1"/>
  <c r="B146" i="1"/>
  <c r="B178" i="1"/>
  <c r="B210" i="1"/>
  <c r="B242" i="1"/>
  <c r="B274" i="1"/>
  <c r="C296" i="1"/>
  <c r="F314" i="1"/>
  <c r="W332" i="1"/>
  <c r="D351" i="1"/>
  <c r="G368" i="1"/>
  <c r="G384" i="1"/>
  <c r="G400" i="1"/>
  <c r="G416" i="1"/>
  <c r="G432" i="1"/>
  <c r="G448" i="1"/>
  <c r="G464" i="1"/>
  <c r="G480" i="1"/>
  <c r="G496" i="1"/>
  <c r="G512" i="1"/>
  <c r="G528" i="1"/>
  <c r="G544" i="1"/>
  <c r="G560" i="1"/>
  <c r="G576" i="1"/>
  <c r="G592" i="1"/>
  <c r="F614" i="1"/>
  <c r="F646" i="1"/>
  <c r="E691" i="1"/>
  <c r="E703" i="1"/>
  <c r="C716" i="1"/>
  <c r="H755" i="1"/>
  <c r="G768" i="1"/>
  <c r="D786" i="1"/>
  <c r="C790" i="1"/>
  <c r="J604" i="1"/>
  <c r="H622" i="1"/>
  <c r="E640" i="1"/>
  <c r="F655" i="1"/>
  <c r="J665" i="1"/>
  <c r="W673" i="1"/>
  <c r="I682" i="1"/>
  <c r="D692" i="1"/>
  <c r="B701" i="1"/>
  <c r="G709" i="1"/>
  <c r="F719" i="1"/>
  <c r="J729" i="1"/>
  <c r="G740" i="1"/>
  <c r="K744" i="1"/>
  <c r="J750" i="1"/>
  <c r="W754" i="1"/>
  <c r="G761" i="1"/>
  <c r="D769" i="1"/>
  <c r="J799" i="1"/>
  <c r="I371" i="1"/>
  <c r="I387" i="1"/>
  <c r="I403" i="1"/>
  <c r="I419" i="1"/>
  <c r="I435" i="1"/>
  <c r="I450" i="1"/>
  <c r="I461" i="1"/>
  <c r="I475" i="1"/>
  <c r="I489" i="1"/>
  <c r="I500" i="1"/>
  <c r="I514" i="1"/>
  <c r="I525" i="1"/>
  <c r="I538" i="1"/>
  <c r="I548" i="1"/>
  <c r="I560" i="1"/>
  <c r="I568" i="1"/>
  <c r="I576" i="1"/>
  <c r="I584" i="1"/>
  <c r="I592" i="1"/>
  <c r="I600" i="1"/>
  <c r="F608" i="1"/>
  <c r="E621" i="1"/>
  <c r="K628" i="1"/>
  <c r="B636" i="1"/>
  <c r="D642" i="1"/>
  <c r="J649" i="1"/>
  <c r="F736" i="1"/>
  <c r="D750" i="1"/>
  <c r="G762" i="1"/>
  <c r="B770" i="1"/>
  <c r="E777" i="1"/>
  <c r="C778" i="1"/>
  <c r="D781" i="1"/>
  <c r="E785" i="1"/>
  <c r="F789" i="1"/>
  <c r="B812" i="1"/>
  <c r="E836" i="1"/>
  <c r="W836" i="1"/>
  <c r="G614" i="1"/>
  <c r="G630" i="1"/>
  <c r="G646" i="1"/>
  <c r="J658" i="1"/>
  <c r="G662" i="1"/>
  <c r="B670" i="1"/>
  <c r="I675" i="1"/>
  <c r="W682" i="1"/>
  <c r="J690" i="1"/>
  <c r="G694" i="1"/>
  <c r="B702" i="1"/>
  <c r="I707" i="1"/>
  <c r="W714" i="1"/>
  <c r="J722" i="1"/>
  <c r="G726" i="1"/>
  <c r="B732" i="1"/>
  <c r="G763" i="1"/>
  <c r="W771" i="1"/>
  <c r="B779" i="1"/>
  <c r="J807" i="1"/>
  <c r="W815" i="1"/>
  <c r="C368" i="1"/>
  <c r="C376" i="1"/>
  <c r="C384" i="1"/>
  <c r="C392" i="1"/>
  <c r="C400" i="1"/>
  <c r="C408" i="1"/>
  <c r="C416" i="1"/>
  <c r="C424" i="1"/>
  <c r="C432" i="1"/>
  <c r="C440" i="1"/>
  <c r="C448" i="1"/>
  <c r="C456" i="1"/>
  <c r="C464" i="1"/>
  <c r="C472" i="1"/>
  <c r="C480" i="1"/>
  <c r="C488" i="1"/>
  <c r="C496" i="1"/>
  <c r="C504" i="1"/>
  <c r="C512" i="1"/>
  <c r="C520" i="1"/>
  <c r="C528" i="1"/>
  <c r="C536" i="1"/>
  <c r="C544" i="1"/>
  <c r="C552" i="1"/>
  <c r="C560" i="1"/>
  <c r="C568" i="1"/>
  <c r="C576" i="1"/>
  <c r="C584" i="1"/>
  <c r="C592" i="1"/>
  <c r="C600" i="1"/>
  <c r="E607" i="1"/>
  <c r="B614" i="1"/>
  <c r="J619" i="1"/>
  <c r="W627" i="1"/>
  <c r="C633" i="1"/>
  <c r="E639" i="1"/>
  <c r="B646" i="1"/>
  <c r="G651" i="1"/>
  <c r="C658" i="1"/>
  <c r="C666" i="1"/>
  <c r="C674" i="1"/>
  <c r="C682" i="1"/>
  <c r="C690" i="1"/>
  <c r="C698" i="1"/>
  <c r="C706" i="1"/>
  <c r="C714" i="1"/>
  <c r="C722" i="1"/>
  <c r="C730" i="1"/>
  <c r="E733" i="1"/>
  <c r="C739" i="1"/>
  <c r="W764" i="1"/>
  <c r="H770" i="1"/>
  <c r="K772" i="1"/>
  <c r="W780" i="1"/>
  <c r="J784" i="1"/>
  <c r="C784" i="1"/>
  <c r="D788" i="1"/>
  <c r="K820" i="1"/>
  <c r="D820" i="1"/>
  <c r="J616" i="1"/>
  <c r="G640" i="1"/>
  <c r="G655" i="1"/>
  <c r="G663" i="1"/>
  <c r="G671" i="1"/>
  <c r="G679" i="1"/>
  <c r="G687" i="1"/>
  <c r="G695" i="1"/>
  <c r="G703" i="1"/>
  <c r="G711" i="1"/>
  <c r="G719" i="1"/>
  <c r="G727" i="1"/>
  <c r="B741" i="1"/>
  <c r="W743" i="1"/>
  <c r="G745" i="1"/>
  <c r="F747" i="1"/>
  <c r="K749" i="1"/>
  <c r="C751" i="1"/>
  <c r="J755" i="1"/>
  <c r="B757" i="1"/>
  <c r="H763" i="1"/>
  <c r="C765" i="1"/>
  <c r="D773" i="1"/>
  <c r="H791" i="1"/>
  <c r="W605" i="1"/>
  <c r="G613" i="1"/>
  <c r="J621" i="1"/>
  <c r="D630" i="1"/>
  <c r="B640" i="1"/>
  <c r="K648" i="1"/>
  <c r="I734" i="1"/>
  <c r="D741" i="1"/>
  <c r="E757" i="1"/>
  <c r="C758" i="1"/>
  <c r="F766" i="1"/>
  <c r="B774" i="1"/>
  <c r="I779" i="1"/>
  <c r="K783" i="1"/>
  <c r="D787" i="1"/>
  <c r="G796" i="1"/>
  <c r="W618" i="1"/>
  <c r="J626" i="1"/>
  <c r="W650" i="1"/>
  <c r="D655" i="1"/>
  <c r="B660" i="1"/>
  <c r="G664" i="1"/>
  <c r="D671" i="1"/>
  <c r="B676" i="1"/>
  <c r="G680" i="1"/>
  <c r="D687" i="1"/>
  <c r="B692" i="1"/>
  <c r="G696" i="1"/>
  <c r="D703" i="1"/>
  <c r="B708" i="1"/>
  <c r="G712" i="1"/>
  <c r="D719" i="1"/>
  <c r="B724" i="1"/>
  <c r="G728" i="1"/>
  <c r="C736" i="1"/>
  <c r="B759" i="1"/>
  <c r="J767" i="1"/>
  <c r="C775" i="1"/>
  <c r="F799" i="1"/>
  <c r="J814" i="1"/>
  <c r="W831" i="1"/>
  <c r="D847" i="1"/>
  <c r="K853" i="1"/>
  <c r="C860" i="1"/>
  <c r="H865" i="1"/>
  <c r="K869" i="1"/>
  <c r="C876" i="1"/>
  <c r="H881" i="1"/>
  <c r="K885" i="1"/>
  <c r="C892" i="1"/>
  <c r="H897" i="1"/>
  <c r="C899" i="1"/>
  <c r="C907" i="1"/>
  <c r="C915" i="1"/>
  <c r="C923" i="1"/>
  <c r="C931" i="1"/>
  <c r="C939" i="1"/>
  <c r="C947" i="1"/>
  <c r="C955" i="1"/>
  <c r="C963" i="1"/>
  <c r="F831" i="1"/>
  <c r="F847" i="1"/>
  <c r="D876" i="1"/>
  <c r="E898" i="1"/>
  <c r="K906" i="1"/>
  <c r="C914" i="1"/>
  <c r="F925" i="1"/>
  <c r="G934" i="1"/>
  <c r="H954" i="1"/>
  <c r="E962" i="1"/>
  <c r="J824" i="1"/>
  <c r="J848" i="1"/>
  <c r="E854" i="1"/>
  <c r="K866" i="1"/>
  <c r="H874" i="1"/>
  <c r="F880" i="1"/>
  <c r="E886" i="1"/>
  <c r="E905" i="1"/>
  <c r="C913" i="1"/>
  <c r="E937" i="1"/>
  <c r="C945" i="1"/>
  <c r="J797" i="1"/>
  <c r="J813" i="1"/>
  <c r="C827" i="1"/>
  <c r="B840" i="1"/>
  <c r="B850" i="1"/>
  <c r="G860" i="1"/>
  <c r="W870" i="1"/>
  <c r="B882" i="1"/>
  <c r="G892" i="1"/>
  <c r="H904" i="1"/>
  <c r="J918" i="1"/>
  <c r="I925" i="1"/>
  <c r="D930" i="1"/>
  <c r="B937" i="1"/>
  <c r="C944" i="1"/>
  <c r="K952" i="1"/>
  <c r="E960" i="1"/>
  <c r="W795" i="1"/>
  <c r="W803" i="1"/>
  <c r="W811" i="1"/>
  <c r="W819" i="1"/>
  <c r="W827" i="1"/>
  <c r="W835" i="1"/>
  <c r="W843" i="1"/>
  <c r="H855" i="1"/>
  <c r="E859" i="1"/>
  <c r="K863" i="1"/>
  <c r="I868" i="1"/>
  <c r="F873" i="1"/>
  <c r="C878" i="1"/>
  <c r="H887" i="1"/>
  <c r="E891" i="1"/>
  <c r="K895" i="1"/>
  <c r="E903" i="1"/>
  <c r="G915" i="1"/>
  <c r="D921" i="1"/>
  <c r="C927" i="1"/>
  <c r="E935" i="1"/>
  <c r="G947" i="1"/>
  <c r="D953" i="1"/>
  <c r="C959" i="1"/>
  <c r="J847" i="1"/>
  <c r="F905" i="1"/>
  <c r="H918" i="1"/>
  <c r="K926" i="1"/>
  <c r="F937" i="1"/>
  <c r="H950" i="1"/>
  <c r="K958" i="1"/>
  <c r="C901" i="1"/>
  <c r="E917" i="1"/>
  <c r="K941" i="1"/>
  <c r="H957" i="1"/>
  <c r="G808" i="1"/>
  <c r="H819" i="1"/>
  <c r="F829" i="1"/>
  <c r="F845" i="1"/>
  <c r="G850" i="1"/>
  <c r="G858" i="1"/>
  <c r="G866" i="1"/>
  <c r="G874" i="1"/>
  <c r="G882" i="1"/>
  <c r="G890" i="1"/>
  <c r="J898" i="1"/>
  <c r="D902" i="1"/>
  <c r="K908" i="1"/>
  <c r="I921" i="1"/>
  <c r="B925" i="1"/>
  <c r="E932" i="1"/>
  <c r="W938" i="1"/>
  <c r="G944" i="1"/>
  <c r="C948" i="1"/>
  <c r="H956" i="1"/>
  <c r="J962" i="1"/>
  <c r="I966" i="1"/>
  <c r="I974" i="1"/>
  <c r="I982" i="1"/>
  <c r="I990" i="1"/>
  <c r="I998" i="1"/>
  <c r="I1006" i="1"/>
  <c r="I1014" i="1"/>
  <c r="I1022" i="1"/>
  <c r="I1030" i="1"/>
  <c r="I1038" i="1"/>
  <c r="I1046" i="1"/>
  <c r="I1054" i="1"/>
  <c r="I1062" i="1"/>
  <c r="I1070" i="1"/>
  <c r="I1078" i="1"/>
  <c r="I1086" i="1"/>
  <c r="I1094" i="1"/>
  <c r="I1102" i="1"/>
  <c r="I1110" i="1"/>
  <c r="I1118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I1230" i="1"/>
  <c r="C1244" i="1"/>
  <c r="D1255" i="1"/>
  <c r="G1269" i="1"/>
  <c r="W1279" i="1"/>
  <c r="J1294" i="1"/>
  <c r="D1308" i="1"/>
  <c r="E1392" i="1"/>
  <c r="H1237" i="1"/>
  <c r="H1253" i="1"/>
  <c r="H1269" i="1"/>
  <c r="H1285" i="1"/>
  <c r="H1301" i="1"/>
  <c r="W1310" i="1"/>
  <c r="K1314" i="1"/>
  <c r="D1400" i="1"/>
  <c r="K965" i="1"/>
  <c r="K969" i="1"/>
  <c r="K973" i="1"/>
  <c r="K977" i="1"/>
  <c r="K981" i="1"/>
  <c r="K985" i="1"/>
  <c r="K989" i="1"/>
  <c r="K993" i="1"/>
  <c r="K997" i="1"/>
  <c r="K1001" i="1"/>
  <c r="K1005" i="1"/>
  <c r="K1009" i="1"/>
  <c r="K1013" i="1"/>
  <c r="K1017" i="1"/>
  <c r="K1021" i="1"/>
  <c r="K1025" i="1"/>
  <c r="K1029" i="1"/>
  <c r="K1033" i="1"/>
  <c r="K1037" i="1"/>
  <c r="K1041" i="1"/>
  <c r="K1045" i="1"/>
  <c r="K1049" i="1"/>
  <c r="K1053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1141" i="1"/>
  <c r="K1145" i="1"/>
  <c r="K1149" i="1"/>
  <c r="K1153" i="1"/>
  <c r="K1157" i="1"/>
  <c r="K1161" i="1"/>
  <c r="K1165" i="1"/>
  <c r="K1169" i="1"/>
  <c r="K1173" i="1"/>
  <c r="K1177" i="1"/>
  <c r="K1181" i="1"/>
  <c r="K1185" i="1"/>
  <c r="K1189" i="1"/>
  <c r="K1193" i="1"/>
  <c r="K1197" i="1"/>
  <c r="K1201" i="1"/>
  <c r="K1205" i="1"/>
  <c r="K1209" i="1"/>
  <c r="K1213" i="1"/>
  <c r="K1217" i="1"/>
  <c r="K1221" i="1"/>
  <c r="K1225" i="1"/>
  <c r="K1229" i="1"/>
  <c r="K1235" i="1"/>
  <c r="J1256" i="1"/>
  <c r="K1267" i="1"/>
  <c r="J1288" i="1"/>
  <c r="K1299" i="1"/>
  <c r="B1310" i="1"/>
  <c r="B1400" i="1"/>
  <c r="B1417" i="1"/>
  <c r="F1418" i="1"/>
  <c r="J1285" i="1"/>
  <c r="W1315" i="1"/>
  <c r="G1392" i="1"/>
  <c r="C1416" i="1"/>
  <c r="E970" i="1"/>
  <c r="E978" i="1"/>
  <c r="E986" i="1"/>
  <c r="E994" i="1"/>
  <c r="E1002" i="1"/>
  <c r="E1010" i="1"/>
  <c r="E1018" i="1"/>
  <c r="E1026" i="1"/>
  <c r="E1034" i="1"/>
  <c r="E1042" i="1"/>
  <c r="E1050" i="1"/>
  <c r="E1058" i="1"/>
  <c r="E1066" i="1"/>
  <c r="E1074" i="1"/>
  <c r="E1082" i="1"/>
  <c r="E1090" i="1"/>
  <c r="E1098" i="1"/>
  <c r="E1106" i="1"/>
  <c r="E1114" i="1"/>
  <c r="E1122" i="1"/>
  <c r="E1130" i="1"/>
  <c r="E1138" i="1"/>
  <c r="E1146" i="1"/>
  <c r="E1154" i="1"/>
  <c r="E1162" i="1"/>
  <c r="E1170" i="1"/>
  <c r="E1178" i="1"/>
  <c r="E1186" i="1"/>
  <c r="E1194" i="1"/>
  <c r="E1202" i="1"/>
  <c r="E1210" i="1"/>
  <c r="E1218" i="1"/>
  <c r="E1226" i="1"/>
  <c r="D1235" i="1"/>
  <c r="D1243" i="1"/>
  <c r="D1251" i="1"/>
  <c r="D1259" i="1"/>
  <c r="D1267" i="1"/>
  <c r="D1275" i="1"/>
  <c r="D1283" i="1"/>
  <c r="D1291" i="1"/>
  <c r="D1299" i="1"/>
  <c r="D1307" i="1"/>
  <c r="D1318" i="1"/>
  <c r="B1401" i="1"/>
  <c r="C1245" i="1"/>
  <c r="C1277" i="1"/>
  <c r="F1308" i="1"/>
  <c r="K1312" i="1"/>
  <c r="D1408" i="1"/>
  <c r="F1408" i="1"/>
  <c r="I1409" i="1"/>
  <c r="C1410" i="1"/>
  <c r="J1244" i="1"/>
  <c r="W1253" i="1"/>
  <c r="K1263" i="1"/>
  <c r="J1276" i="1"/>
  <c r="W1285" i="1"/>
  <c r="K1295" i="1"/>
  <c r="B1308" i="1"/>
  <c r="B1316" i="1"/>
  <c r="H966" i="1"/>
  <c r="H974" i="1"/>
  <c r="H982" i="1"/>
  <c r="H990" i="1"/>
  <c r="H998" i="1"/>
  <c r="H1006" i="1"/>
  <c r="H1014" i="1"/>
  <c r="H1022" i="1"/>
  <c r="H1030" i="1"/>
  <c r="H1038" i="1"/>
  <c r="H1046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E1237" i="1"/>
  <c r="H1243" i="1"/>
  <c r="J1249" i="1"/>
  <c r="I1254" i="1"/>
  <c r="K1260" i="1"/>
  <c r="W1266" i="1"/>
  <c r="G1272" i="1"/>
  <c r="B1284" i="1"/>
  <c r="D1290" i="1"/>
  <c r="C1295" i="1"/>
  <c r="E1301" i="1"/>
  <c r="H1307" i="1"/>
  <c r="C1312" i="1"/>
  <c r="F1317" i="1"/>
  <c r="W1394" i="1"/>
  <c r="D1402" i="1"/>
  <c r="G1408" i="1"/>
  <c r="B1424" i="1"/>
  <c r="W1321" i="1"/>
  <c r="W1325" i="1"/>
  <c r="W1329" i="1"/>
  <c r="W1333" i="1"/>
  <c r="W1337" i="1"/>
  <c r="W1341" i="1"/>
  <c r="W1345" i="1"/>
  <c r="W1349" i="1"/>
  <c r="W1353" i="1"/>
  <c r="W1357" i="1"/>
  <c r="W1361" i="1"/>
  <c r="W1365" i="1"/>
  <c r="W1369" i="1"/>
  <c r="W1373" i="1"/>
  <c r="W1377" i="1"/>
  <c r="W1381" i="1"/>
  <c r="W1385" i="1"/>
  <c r="W1389" i="1"/>
  <c r="J1412" i="1"/>
  <c r="G1427" i="1"/>
  <c r="J1436" i="1"/>
  <c r="E1445" i="1"/>
  <c r="W1453" i="1"/>
  <c r="F1464" i="1"/>
  <c r="C1482" i="1"/>
  <c r="G1491" i="1"/>
  <c r="I1703" i="1"/>
  <c r="J1433" i="1"/>
  <c r="G1472" i="1"/>
  <c r="H1494" i="1"/>
  <c r="B1695" i="1"/>
  <c r="C1695" i="1"/>
  <c r="I1327" i="1"/>
  <c r="I1335" i="1"/>
  <c r="I1343" i="1"/>
  <c r="I1351" i="1"/>
  <c r="I1359" i="1"/>
  <c r="I1367" i="1"/>
  <c r="I1375" i="1"/>
  <c r="I1383" i="1"/>
  <c r="J1398" i="1"/>
  <c r="G1437" i="1"/>
  <c r="J1446" i="1"/>
  <c r="H1456" i="1"/>
  <c r="B1465" i="1"/>
  <c r="K1473" i="1"/>
  <c r="F1482" i="1"/>
  <c r="J1395" i="1"/>
  <c r="J1435" i="1"/>
  <c r="G1458" i="1"/>
  <c r="C1489" i="1"/>
  <c r="H1495" i="1"/>
  <c r="E1433" i="1"/>
  <c r="J1472" i="1"/>
  <c r="J1429" i="1"/>
  <c r="F1441" i="1"/>
  <c r="B1456" i="1"/>
  <c r="K1480" i="1"/>
  <c r="D1492" i="1"/>
  <c r="K1496" i="1"/>
  <c r="F1690" i="1"/>
  <c r="G1441" i="1"/>
  <c r="B1461" i="1"/>
  <c r="G1473" i="1"/>
  <c r="K1485" i="1"/>
  <c r="W1496" i="1"/>
  <c r="G1398" i="1"/>
  <c r="F1411" i="1"/>
  <c r="I1420" i="1"/>
  <c r="I1428" i="1"/>
  <c r="K1434" i="1"/>
  <c r="W1440" i="1"/>
  <c r="G1446" i="1"/>
  <c r="B1458" i="1"/>
  <c r="E1464" i="1"/>
  <c r="C1469" i="1"/>
  <c r="F1475" i="1"/>
  <c r="H1481" i="1"/>
  <c r="J1487" i="1"/>
  <c r="D1493" i="1"/>
  <c r="B1711" i="1"/>
  <c r="C1711" i="1"/>
  <c r="J1713" i="1"/>
  <c r="J1729" i="1"/>
  <c r="J1745" i="1"/>
  <c r="J1761" i="1"/>
  <c r="J1777" i="1"/>
  <c r="K1786" i="1"/>
  <c r="H1794" i="1"/>
  <c r="J1803" i="1"/>
  <c r="H1821" i="1"/>
  <c r="E1829" i="1"/>
  <c r="D1837" i="1"/>
  <c r="C1847" i="1"/>
  <c r="F1856" i="1"/>
  <c r="J1867" i="1"/>
  <c r="H1885" i="1"/>
  <c r="J1702" i="1"/>
  <c r="W1719" i="1"/>
  <c r="J1734" i="1"/>
  <c r="F1746" i="1"/>
  <c r="D1759" i="1"/>
  <c r="W1783" i="1"/>
  <c r="D1804" i="1"/>
  <c r="G1816" i="1"/>
  <c r="H1828" i="1"/>
  <c r="D1836" i="1"/>
  <c r="G1848" i="1"/>
  <c r="H1860" i="1"/>
  <c r="D1868" i="1"/>
  <c r="G1880" i="1"/>
  <c r="K1686" i="1"/>
  <c r="G1706" i="1"/>
  <c r="F1719" i="1"/>
  <c r="G1730" i="1"/>
  <c r="B1742" i="1"/>
  <c r="F1751" i="1"/>
  <c r="G1762" i="1"/>
  <c r="B1774" i="1"/>
  <c r="F1783" i="1"/>
  <c r="K1795" i="1"/>
  <c r="E1803" i="1"/>
  <c r="D1811" i="1"/>
  <c r="B1820" i="1"/>
  <c r="G1831" i="1"/>
  <c r="I1840" i="1"/>
  <c r="H1859" i="1"/>
  <c r="E1867" i="1"/>
  <c r="D1875" i="1"/>
  <c r="B1884" i="1"/>
  <c r="E1988" i="1"/>
  <c r="H1501" i="1"/>
  <c r="H1505" i="1"/>
  <c r="H1509" i="1"/>
  <c r="H1513" i="1"/>
  <c r="H1517" i="1"/>
  <c r="H1521" i="1"/>
  <c r="H1525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W1689" i="1"/>
  <c r="B1699" i="1"/>
  <c r="K1707" i="1"/>
  <c r="C1718" i="1"/>
  <c r="C1726" i="1"/>
  <c r="C1734" i="1"/>
  <c r="C1742" i="1"/>
  <c r="C1750" i="1"/>
  <c r="C1758" i="1"/>
  <c r="C1766" i="1"/>
  <c r="C1774" i="1"/>
  <c r="C1782" i="1"/>
  <c r="W1787" i="1"/>
  <c r="W1795" i="1"/>
  <c r="E1802" i="1"/>
  <c r="J1816" i="1"/>
  <c r="F1821" i="1"/>
  <c r="B1827" i="1"/>
  <c r="E1834" i="1"/>
  <c r="J1848" i="1"/>
  <c r="F1853" i="1"/>
  <c r="B1859" i="1"/>
  <c r="E1866" i="1"/>
  <c r="J1880" i="1"/>
  <c r="F1885" i="1"/>
  <c r="C1980" i="1"/>
  <c r="I1502" i="1"/>
  <c r="I1510" i="1"/>
  <c r="I1518" i="1"/>
  <c r="I1526" i="1"/>
  <c r="I1534" i="1"/>
  <c r="I1542" i="1"/>
  <c r="I1550" i="1"/>
  <c r="I1558" i="1"/>
  <c r="I1566" i="1"/>
  <c r="I1574" i="1"/>
  <c r="I1582" i="1"/>
  <c r="I1590" i="1"/>
  <c r="I1598" i="1"/>
  <c r="I1606" i="1"/>
  <c r="I1614" i="1"/>
  <c r="I1622" i="1"/>
  <c r="I1630" i="1"/>
  <c r="I1638" i="1"/>
  <c r="I1646" i="1"/>
  <c r="I1654" i="1"/>
  <c r="I1662" i="1"/>
  <c r="I1670" i="1"/>
  <c r="I1678" i="1"/>
  <c r="W1686" i="1"/>
  <c r="J1709" i="1"/>
  <c r="W1718" i="1"/>
  <c r="H1727" i="1"/>
  <c r="F1737" i="1"/>
  <c r="C1755" i="1"/>
  <c r="J1765" i="1"/>
  <c r="D1774" i="1"/>
  <c r="W1782" i="1"/>
  <c r="K1788" i="1"/>
  <c r="I1793" i="1"/>
  <c r="F1798" i="1"/>
  <c r="E1801" i="1"/>
  <c r="H1809" i="1"/>
  <c r="W1823" i="1"/>
  <c r="J1831" i="1"/>
  <c r="G1837" i="1"/>
  <c r="F1844" i="1"/>
  <c r="C1851" i="1"/>
  <c r="D1857" i="1"/>
  <c r="E1865" i="1"/>
  <c r="H1873" i="1"/>
  <c r="G1972" i="1"/>
  <c r="I1972" i="1"/>
  <c r="J1746" i="1"/>
  <c r="D1808" i="1"/>
  <c r="D1824" i="1"/>
  <c r="D1840" i="1"/>
  <c r="D1856" i="1"/>
  <c r="D1872" i="1"/>
  <c r="F1964" i="1"/>
  <c r="J1719" i="1"/>
  <c r="J1783" i="1"/>
  <c r="K1789" i="1"/>
  <c r="K1797" i="1"/>
  <c r="D1815" i="1"/>
  <c r="D1831" i="1"/>
  <c r="D1847" i="1"/>
  <c r="D1863" i="1"/>
  <c r="D1879" i="1"/>
  <c r="J1684" i="1"/>
  <c r="J1692" i="1"/>
  <c r="G1699" i="1"/>
  <c r="C1706" i="1"/>
  <c r="I1713" i="1"/>
  <c r="K1719" i="1"/>
  <c r="W1725" i="1"/>
  <c r="G1731" i="1"/>
  <c r="B1743" i="1"/>
  <c r="D1749" i="1"/>
  <c r="C1754" i="1"/>
  <c r="F1760" i="1"/>
  <c r="H1766" i="1"/>
  <c r="J1772" i="1"/>
  <c r="I1777" i="1"/>
  <c r="K1783" i="1"/>
  <c r="W1789" i="1"/>
  <c r="D1796" i="1"/>
  <c r="I1803" i="1"/>
  <c r="B1807" i="1"/>
  <c r="I1819" i="1"/>
  <c r="B1823" i="1"/>
  <c r="I1835" i="1"/>
  <c r="B1839" i="1"/>
  <c r="I1851" i="1"/>
  <c r="B1855" i="1"/>
  <c r="I1867" i="1"/>
  <c r="B1871" i="1"/>
  <c r="I1883" i="1"/>
  <c r="B1887" i="1"/>
  <c r="I1895" i="1"/>
  <c r="I1903" i="1"/>
  <c r="I1911" i="1"/>
  <c r="I1919" i="1"/>
  <c r="I1927" i="1"/>
  <c r="I1935" i="1"/>
  <c r="I1943" i="1"/>
  <c r="I1951" i="1"/>
  <c r="I1959" i="1"/>
  <c r="W1971" i="1"/>
  <c r="W1987" i="1"/>
  <c r="E2003" i="1"/>
  <c r="E2026" i="1"/>
  <c r="W1968" i="1"/>
  <c r="J1983" i="1"/>
  <c r="F1995" i="1"/>
  <c r="E2008" i="1"/>
  <c r="D2016" i="1"/>
  <c r="K2020" i="1"/>
  <c r="J1996" i="1"/>
  <c r="D1894" i="1"/>
  <c r="D1902" i="1"/>
  <c r="D1910" i="1"/>
  <c r="D1918" i="1"/>
  <c r="D1926" i="1"/>
  <c r="D1934" i="1"/>
  <c r="D1942" i="1"/>
  <c r="D1950" i="1"/>
  <c r="D1958" i="1"/>
  <c r="G1968" i="1"/>
  <c r="E1978" i="1"/>
  <c r="H1987" i="1"/>
  <c r="K1996" i="1"/>
  <c r="K2004" i="1"/>
  <c r="C2012" i="1"/>
  <c r="K2021" i="1"/>
  <c r="I2026" i="1"/>
  <c r="F2031" i="1"/>
  <c r="E1890" i="1"/>
  <c r="E1898" i="1"/>
  <c r="E1906" i="1"/>
  <c r="E1914" i="1"/>
  <c r="E1922" i="1"/>
  <c r="E1930" i="1"/>
  <c r="E1938" i="1"/>
  <c r="E1946" i="1"/>
  <c r="E1954" i="1"/>
  <c r="B1961" i="1"/>
  <c r="B1969" i="1"/>
  <c r="B1977" i="1"/>
  <c r="B1985" i="1"/>
  <c r="B1993" i="1"/>
  <c r="H2000" i="1"/>
  <c r="W2007" i="1"/>
  <c r="B2017" i="1"/>
  <c r="E2028" i="1"/>
  <c r="J1987" i="1"/>
  <c r="J1968" i="1"/>
  <c r="H1894" i="1"/>
  <c r="H1902" i="1"/>
  <c r="H1910" i="1"/>
  <c r="H1918" i="1"/>
  <c r="H1926" i="1"/>
  <c r="H1934" i="1"/>
  <c r="H1942" i="1"/>
  <c r="H1950" i="1"/>
  <c r="H1958" i="1"/>
  <c r="H1967" i="1"/>
  <c r="H1975" i="1"/>
  <c r="H1983" i="1"/>
  <c r="H1991" i="1"/>
  <c r="J1997" i="1"/>
  <c r="G2004" i="1"/>
  <c r="H2015" i="1"/>
  <c r="K2019" i="1"/>
  <c r="I2024" i="1"/>
  <c r="F2029" i="1"/>
  <c r="K2354" i="1"/>
  <c r="K2369" i="1"/>
  <c r="H2373" i="1"/>
  <c r="C2381" i="1"/>
  <c r="E2387" i="1"/>
  <c r="G2389" i="1"/>
  <c r="C2396" i="1"/>
  <c r="K2408" i="1"/>
  <c r="E2413" i="1"/>
  <c r="E2420" i="1"/>
  <c r="W2424" i="1"/>
  <c r="D2440" i="1"/>
  <c r="H2457" i="1"/>
  <c r="K2465" i="1"/>
  <c r="D2465" i="1"/>
  <c r="E2393" i="1"/>
  <c r="B2394" i="1"/>
  <c r="H2401" i="1"/>
  <c r="W2408" i="1"/>
  <c r="F2410" i="1"/>
  <c r="K2417" i="1"/>
  <c r="D76" i="1"/>
  <c r="D143" i="1"/>
  <c r="D175" i="1"/>
  <c r="D207" i="1"/>
  <c r="D239" i="1"/>
  <c r="D271" i="1"/>
  <c r="W297" i="1"/>
  <c r="F323" i="1"/>
  <c r="C349" i="1"/>
  <c r="D54" i="1"/>
  <c r="D125" i="1"/>
  <c r="E32" i="1"/>
  <c r="E64" i="1"/>
  <c r="E96" i="1"/>
  <c r="E128" i="1"/>
  <c r="E160" i="1"/>
  <c r="E192" i="1"/>
  <c r="E224" i="1"/>
  <c r="E256" i="1"/>
  <c r="E328" i="1"/>
  <c r="D40" i="1"/>
  <c r="F56" i="1"/>
  <c r="F106" i="1"/>
  <c r="F138" i="1"/>
  <c r="F170" i="1"/>
  <c r="F202" i="1"/>
  <c r="F234" i="1"/>
  <c r="F266" i="1"/>
  <c r="I291" i="1"/>
  <c r="K314" i="1"/>
  <c r="W334" i="1"/>
  <c r="I355" i="1"/>
  <c r="F16" i="1"/>
  <c r="F86" i="1"/>
  <c r="W17" i="1"/>
  <c r="W33" i="1"/>
  <c r="W49" i="1"/>
  <c r="W65" i="1"/>
  <c r="W81" i="1"/>
  <c r="W97" i="1"/>
  <c r="W113" i="1"/>
  <c r="W129" i="1"/>
  <c r="W145" i="1"/>
  <c r="W161" i="1"/>
  <c r="W177" i="1"/>
  <c r="W193" i="1"/>
  <c r="W209" i="1"/>
  <c r="W225" i="1"/>
  <c r="W241" i="1"/>
  <c r="W257" i="1"/>
  <c r="W273" i="1"/>
  <c r="B338" i="1"/>
  <c r="W303" i="1"/>
  <c r="W335" i="1"/>
  <c r="I34" i="1"/>
  <c r="I267" i="1"/>
  <c r="I32" i="1"/>
  <c r="I66" i="1"/>
  <c r="I100" i="1"/>
  <c r="I137" i="1"/>
  <c r="I171" i="1"/>
  <c r="I204" i="1"/>
  <c r="I236" i="1"/>
  <c r="B24" i="1"/>
  <c r="B56" i="1"/>
  <c r="B88" i="1"/>
  <c r="B120" i="1"/>
  <c r="B152" i="1"/>
  <c r="B184" i="1"/>
  <c r="B216" i="1"/>
  <c r="B248" i="1"/>
  <c r="B280" i="1"/>
  <c r="K300" i="1"/>
  <c r="I317" i="1"/>
  <c r="C336" i="1"/>
  <c r="F354" i="1"/>
  <c r="G371" i="1"/>
  <c r="G387" i="1"/>
  <c r="G403" i="1"/>
  <c r="G419" i="1"/>
  <c r="G435" i="1"/>
  <c r="G451" i="1"/>
  <c r="G467" i="1"/>
  <c r="G483" i="1"/>
  <c r="G499" i="1"/>
  <c r="G515" i="1"/>
  <c r="G531" i="1"/>
  <c r="G547" i="1"/>
  <c r="G563" i="1"/>
  <c r="G579" i="1"/>
  <c r="G595" i="1"/>
  <c r="K618" i="1"/>
  <c r="K650" i="1"/>
  <c r="E667" i="1"/>
  <c r="E679" i="1"/>
  <c r="C692" i="1"/>
  <c r="I732" i="1"/>
  <c r="F768" i="1"/>
  <c r="J782" i="1"/>
  <c r="K786" i="1"/>
  <c r="B804" i="1"/>
  <c r="E608" i="1"/>
  <c r="E624" i="1"/>
  <c r="D656" i="1"/>
  <c r="B665" i="1"/>
  <c r="G673" i="1"/>
  <c r="F683" i="1"/>
  <c r="J693" i="1"/>
  <c r="W701" i="1"/>
  <c r="I710" i="1"/>
  <c r="D720" i="1"/>
  <c r="B729" i="1"/>
  <c r="F740" i="1"/>
  <c r="C744" i="1"/>
  <c r="B750" i="1"/>
  <c r="G754" i="1"/>
  <c r="F761" i="1"/>
  <c r="C807" i="1"/>
  <c r="I373" i="1"/>
  <c r="I389" i="1"/>
  <c r="I405" i="1"/>
  <c r="I421" i="1"/>
  <c r="I437" i="1"/>
  <c r="I451" i="1"/>
  <c r="I465" i="1"/>
  <c r="I476" i="1"/>
  <c r="I490" i="1"/>
  <c r="I501" i="1"/>
  <c r="I515" i="1"/>
  <c r="I529" i="1"/>
  <c r="I539" i="1"/>
  <c r="I549" i="1"/>
  <c r="I561" i="1"/>
  <c r="I569" i="1"/>
  <c r="I577" i="1"/>
  <c r="I585" i="1"/>
  <c r="I593" i="1"/>
  <c r="I601" i="1"/>
  <c r="W609" i="1"/>
  <c r="F616" i="1"/>
  <c r="E629" i="1"/>
  <c r="K636" i="1"/>
  <c r="B644" i="1"/>
  <c r="D650" i="1"/>
  <c r="H659" i="1"/>
  <c r="H667" i="1"/>
  <c r="H675" i="1"/>
  <c r="H683" i="1"/>
  <c r="H691" i="1"/>
  <c r="H699" i="1"/>
  <c r="H707" i="1"/>
  <c r="H715" i="1"/>
  <c r="H723" i="1"/>
  <c r="J733" i="1"/>
  <c r="H737" i="1"/>
  <c r="D752" i="1"/>
  <c r="F762" i="1"/>
  <c r="W770" i="1"/>
  <c r="J778" i="1"/>
  <c r="K781" i="1"/>
  <c r="D785" i="1"/>
  <c r="E789" i="1"/>
  <c r="H812" i="1"/>
  <c r="K836" i="1"/>
  <c r="D836" i="1"/>
  <c r="J614" i="1"/>
  <c r="J630" i="1"/>
  <c r="J646" i="1"/>
  <c r="B658" i="1"/>
  <c r="I663" i="1"/>
  <c r="W670" i="1"/>
  <c r="J678" i="1"/>
  <c r="G682" i="1"/>
  <c r="B690" i="1"/>
  <c r="I695" i="1"/>
  <c r="W702" i="1"/>
  <c r="J710" i="1"/>
  <c r="G714" i="1"/>
  <c r="B722" i="1"/>
  <c r="I727" i="1"/>
  <c r="W732" i="1"/>
  <c r="F763" i="1"/>
  <c r="G771" i="1"/>
  <c r="W779" i="1"/>
  <c r="E815" i="1"/>
  <c r="D815" i="1"/>
  <c r="F828" i="1"/>
  <c r="C369" i="1"/>
  <c r="C377" i="1"/>
  <c r="C385" i="1"/>
  <c r="C393" i="1"/>
  <c r="C401" i="1"/>
  <c r="C409" i="1"/>
  <c r="C417" i="1"/>
  <c r="C425" i="1"/>
  <c r="C433" i="1"/>
  <c r="C441" i="1"/>
  <c r="C449" i="1"/>
  <c r="C457" i="1"/>
  <c r="C465" i="1"/>
  <c r="C473" i="1"/>
  <c r="C481" i="1"/>
  <c r="C489" i="1"/>
  <c r="C497" i="1"/>
  <c r="C505" i="1"/>
  <c r="C513" i="1"/>
  <c r="C521" i="1"/>
  <c r="C529" i="1"/>
  <c r="C537" i="1"/>
  <c r="C545" i="1"/>
  <c r="C553" i="1"/>
  <c r="C561" i="1"/>
  <c r="C569" i="1"/>
  <c r="C577" i="1"/>
  <c r="C585" i="1"/>
  <c r="C593" i="1"/>
  <c r="C601" i="1"/>
  <c r="K614" i="1"/>
  <c r="D620" i="1"/>
  <c r="G627" i="1"/>
  <c r="F634" i="1"/>
  <c r="K646" i="1"/>
  <c r="K651" i="1"/>
  <c r="J731" i="1"/>
  <c r="F734" i="1"/>
  <c r="H740" i="1"/>
  <c r="H748" i="1"/>
  <c r="H756" i="1"/>
  <c r="G764" i="1"/>
  <c r="E771" i="1"/>
  <c r="C772" i="1"/>
  <c r="G780" i="1"/>
  <c r="B784" i="1"/>
  <c r="I785" i="1"/>
  <c r="K788" i="1"/>
  <c r="B820" i="1"/>
  <c r="C820" i="1"/>
  <c r="W624" i="1"/>
  <c r="J640" i="1"/>
  <c r="J659" i="1"/>
  <c r="J667" i="1"/>
  <c r="J675" i="1"/>
  <c r="J683" i="1"/>
  <c r="J691" i="1"/>
  <c r="J699" i="1"/>
  <c r="J707" i="1"/>
  <c r="J715" i="1"/>
  <c r="J723" i="1"/>
  <c r="J738" i="1"/>
  <c r="W741" i="1"/>
  <c r="G743" i="1"/>
  <c r="F745" i="1"/>
  <c r="K747" i="1"/>
  <c r="C749" i="1"/>
  <c r="J753" i="1"/>
  <c r="B755" i="1"/>
  <c r="W757" i="1"/>
  <c r="J765" i="1"/>
  <c r="K773" i="1"/>
  <c r="G791" i="1"/>
  <c r="G605" i="1"/>
  <c r="J613" i="1"/>
  <c r="D622" i="1"/>
  <c r="B632" i="1"/>
  <c r="K640" i="1"/>
  <c r="H653" i="1"/>
  <c r="H661" i="1"/>
  <c r="H669" i="1"/>
  <c r="H677" i="1"/>
  <c r="H685" i="1"/>
  <c r="H693" i="1"/>
  <c r="H701" i="1"/>
  <c r="H709" i="1"/>
  <c r="H717" i="1"/>
  <c r="H725" i="1"/>
  <c r="J737" i="1"/>
  <c r="D743" i="1"/>
  <c r="J758" i="1"/>
  <c r="D766" i="1"/>
  <c r="W774" i="1"/>
  <c r="J783" i="1"/>
  <c r="C783" i="1"/>
  <c r="K787" i="1"/>
  <c r="C608" i="1"/>
  <c r="G618" i="1"/>
  <c r="E630" i="1"/>
  <c r="C640" i="1"/>
  <c r="G650" i="1"/>
  <c r="J656" i="1"/>
  <c r="W660" i="1"/>
  <c r="F666" i="1"/>
  <c r="J672" i="1"/>
  <c r="W676" i="1"/>
  <c r="F682" i="1"/>
  <c r="J688" i="1"/>
  <c r="W692" i="1"/>
  <c r="F698" i="1"/>
  <c r="J704" i="1"/>
  <c r="W708" i="1"/>
  <c r="F714" i="1"/>
  <c r="J720" i="1"/>
  <c r="W724" i="1"/>
  <c r="F730" i="1"/>
  <c r="E738" i="1"/>
  <c r="W759" i="1"/>
  <c r="B767" i="1"/>
  <c r="J775" i="1"/>
  <c r="W799" i="1"/>
  <c r="H816" i="1"/>
  <c r="H832" i="1"/>
  <c r="W847" i="1"/>
  <c r="I854" i="1"/>
  <c r="E865" i="1"/>
  <c r="I870" i="1"/>
  <c r="E881" i="1"/>
  <c r="I886" i="1"/>
  <c r="E897" i="1"/>
  <c r="D901" i="1"/>
  <c r="D909" i="1"/>
  <c r="D917" i="1"/>
  <c r="D925" i="1"/>
  <c r="D933" i="1"/>
  <c r="D941" i="1"/>
  <c r="D949" i="1"/>
  <c r="D957" i="1"/>
  <c r="J795" i="1"/>
  <c r="D880" i="1"/>
  <c r="K898" i="1"/>
  <c r="C906" i="1"/>
  <c r="F917" i="1"/>
  <c r="G926" i="1"/>
  <c r="H946" i="1"/>
  <c r="E954" i="1"/>
  <c r="K962" i="1"/>
  <c r="G831" i="1"/>
  <c r="K854" i="1"/>
  <c r="H862" i="1"/>
  <c r="F868" i="1"/>
  <c r="E874" i="1"/>
  <c r="K886" i="1"/>
  <c r="H894" i="1"/>
  <c r="K905" i="1"/>
  <c r="G917" i="1"/>
  <c r="H929" i="1"/>
  <c r="K937" i="1"/>
  <c r="G949" i="1"/>
  <c r="H961" i="1"/>
  <c r="B800" i="1"/>
  <c r="B816" i="1"/>
  <c r="J829" i="1"/>
  <c r="K840" i="1"/>
  <c r="W850" i="1"/>
  <c r="B862" i="1"/>
  <c r="G872" i="1"/>
  <c r="W882" i="1"/>
  <c r="B894" i="1"/>
  <c r="E904" i="1"/>
  <c r="H912" i="1"/>
  <c r="J926" i="1"/>
  <c r="I933" i="1"/>
  <c r="D938" i="1"/>
  <c r="B945" i="1"/>
  <c r="C952" i="1"/>
  <c r="K960" i="1"/>
  <c r="B797" i="1"/>
  <c r="B805" i="1"/>
  <c r="B813" i="1"/>
  <c r="B821" i="1"/>
  <c r="B829" i="1"/>
  <c r="B837" i="1"/>
  <c r="H844" i="1"/>
  <c r="H851" i="1"/>
  <c r="E855" i="1"/>
  <c r="K859" i="1"/>
  <c r="I864" i="1"/>
  <c r="F869" i="1"/>
  <c r="C874" i="1"/>
  <c r="H883" i="1"/>
  <c r="E887" i="1"/>
  <c r="K891" i="1"/>
  <c r="I896" i="1"/>
  <c r="K903" i="1"/>
  <c r="H911" i="1"/>
  <c r="J917" i="1"/>
  <c r="F922" i="1"/>
  <c r="B928" i="1"/>
  <c r="K935" i="1"/>
  <c r="H943" i="1"/>
  <c r="J949" i="1"/>
  <c r="F954" i="1"/>
  <c r="B960" i="1"/>
  <c r="D890" i="1"/>
  <c r="E918" i="1"/>
  <c r="C926" i="1"/>
  <c r="E950" i="1"/>
  <c r="C958" i="1"/>
  <c r="H856" i="1"/>
  <c r="H864" i="1"/>
  <c r="H872" i="1"/>
  <c r="H880" i="1"/>
  <c r="H888" i="1"/>
  <c r="H896" i="1"/>
  <c r="K917" i="1"/>
  <c r="H933" i="1"/>
  <c r="C941" i="1"/>
  <c r="E957" i="1"/>
  <c r="I798" i="1"/>
  <c r="J809" i="1"/>
  <c r="F821" i="1"/>
  <c r="I838" i="1"/>
  <c r="B852" i="1"/>
  <c r="B860" i="1"/>
  <c r="B868" i="1"/>
  <c r="B876" i="1"/>
  <c r="B884" i="1"/>
  <c r="B892" i="1"/>
  <c r="W898" i="1"/>
  <c r="G904" i="1"/>
  <c r="C908" i="1"/>
  <c r="H916" i="1"/>
  <c r="J922" i="1"/>
  <c r="D926" i="1"/>
  <c r="K932" i="1"/>
  <c r="I945" i="1"/>
  <c r="B949" i="1"/>
  <c r="E956" i="1"/>
  <c r="W962" i="1"/>
  <c r="I967" i="1"/>
  <c r="I975" i="1"/>
  <c r="I983" i="1"/>
  <c r="I991" i="1"/>
  <c r="I999" i="1"/>
  <c r="I1007" i="1"/>
  <c r="I1015" i="1"/>
  <c r="I1023" i="1"/>
  <c r="I1031" i="1"/>
  <c r="I1039" i="1"/>
  <c r="I1047" i="1"/>
  <c r="I1055" i="1"/>
  <c r="I1063" i="1"/>
  <c r="I1071" i="1"/>
  <c r="I1079" i="1"/>
  <c r="I1087" i="1"/>
  <c r="I1095" i="1"/>
  <c r="I1103" i="1"/>
  <c r="I1111" i="1"/>
  <c r="I1119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I1231" i="1"/>
  <c r="G1245" i="1"/>
  <c r="W1255" i="1"/>
  <c r="J1270" i="1"/>
  <c r="C1284" i="1"/>
  <c r="D1295" i="1"/>
  <c r="H1311" i="1"/>
  <c r="I1392" i="1"/>
  <c r="E1239" i="1"/>
  <c r="E1255" i="1"/>
  <c r="E1271" i="1"/>
  <c r="E1287" i="1"/>
  <c r="E1303" i="1"/>
  <c r="G1310" i="1"/>
  <c r="I1315" i="1"/>
  <c r="W1400" i="1"/>
  <c r="C966" i="1"/>
  <c r="C970" i="1"/>
  <c r="C974" i="1"/>
  <c r="C978" i="1"/>
  <c r="C982" i="1"/>
  <c r="C986" i="1"/>
  <c r="C990" i="1"/>
  <c r="C994" i="1"/>
  <c r="C998" i="1"/>
  <c r="C1002" i="1"/>
  <c r="C1006" i="1"/>
  <c r="C1010" i="1"/>
  <c r="C1014" i="1"/>
  <c r="C1018" i="1"/>
  <c r="C1022" i="1"/>
  <c r="C1026" i="1"/>
  <c r="C1030" i="1"/>
  <c r="C1034" i="1"/>
  <c r="C1038" i="1"/>
  <c r="C1042" i="1"/>
  <c r="C1046" i="1"/>
  <c r="C1050" i="1"/>
  <c r="C1054" i="1"/>
  <c r="C1058" i="1"/>
  <c r="C1062" i="1"/>
  <c r="C1066" i="1"/>
  <c r="C1070" i="1"/>
  <c r="C1074" i="1"/>
  <c r="C1078" i="1"/>
  <c r="C1082" i="1"/>
  <c r="C1086" i="1"/>
  <c r="C1090" i="1"/>
  <c r="C1094" i="1"/>
  <c r="C1098" i="1"/>
  <c r="C1102" i="1"/>
  <c r="C1106" i="1"/>
  <c r="C1110" i="1"/>
  <c r="C1114" i="1"/>
  <c r="C1118" i="1"/>
  <c r="C1122" i="1"/>
  <c r="C1126" i="1"/>
  <c r="C1130" i="1"/>
  <c r="C1134" i="1"/>
  <c r="C1138" i="1"/>
  <c r="C1142" i="1"/>
  <c r="C1146" i="1"/>
  <c r="C1150" i="1"/>
  <c r="C1154" i="1"/>
  <c r="C1158" i="1"/>
  <c r="C1162" i="1"/>
  <c r="C1166" i="1"/>
  <c r="C1170" i="1"/>
  <c r="C1174" i="1"/>
  <c r="C1178" i="1"/>
  <c r="C1182" i="1"/>
  <c r="C1186" i="1"/>
  <c r="C1190" i="1"/>
  <c r="C1194" i="1"/>
  <c r="C1198" i="1"/>
  <c r="C1202" i="1"/>
  <c r="C1206" i="1"/>
  <c r="C1210" i="1"/>
  <c r="C1214" i="1"/>
  <c r="C1218" i="1"/>
  <c r="C1222" i="1"/>
  <c r="C1226" i="1"/>
  <c r="C1230" i="1"/>
  <c r="E1236" i="1"/>
  <c r="G1247" i="1"/>
  <c r="B1259" i="1"/>
  <c r="E1268" i="1"/>
  <c r="G1279" i="1"/>
  <c r="B1291" i="1"/>
  <c r="E1300" i="1"/>
  <c r="D1416" i="1"/>
  <c r="F1416" i="1"/>
  <c r="I1417" i="1"/>
  <c r="C1418" i="1"/>
  <c r="J1293" i="1"/>
  <c r="G1315" i="1"/>
  <c r="D1393" i="1"/>
  <c r="E1417" i="1"/>
  <c r="E971" i="1"/>
  <c r="E979" i="1"/>
  <c r="E987" i="1"/>
  <c r="E995" i="1"/>
  <c r="E1003" i="1"/>
  <c r="E1011" i="1"/>
  <c r="E1019" i="1"/>
  <c r="E1027" i="1"/>
  <c r="E1035" i="1"/>
  <c r="E1043" i="1"/>
  <c r="E1051" i="1"/>
  <c r="E1059" i="1"/>
  <c r="E1067" i="1"/>
  <c r="E1075" i="1"/>
  <c r="E1083" i="1"/>
  <c r="E1091" i="1"/>
  <c r="E1099" i="1"/>
  <c r="E1107" i="1"/>
  <c r="E1115" i="1"/>
  <c r="E1123" i="1"/>
  <c r="E1131" i="1"/>
  <c r="E1139" i="1"/>
  <c r="E1147" i="1"/>
  <c r="E1155" i="1"/>
  <c r="E1163" i="1"/>
  <c r="E1171" i="1"/>
  <c r="E1179" i="1"/>
  <c r="E1187" i="1"/>
  <c r="E1195" i="1"/>
  <c r="E1203" i="1"/>
  <c r="E1211" i="1"/>
  <c r="E1219" i="1"/>
  <c r="E1227" i="1"/>
  <c r="W1235" i="1"/>
  <c r="W1243" i="1"/>
  <c r="W1251" i="1"/>
  <c r="W1259" i="1"/>
  <c r="W1267" i="1"/>
  <c r="W1275" i="1"/>
  <c r="W1283" i="1"/>
  <c r="W1291" i="1"/>
  <c r="W1299" i="1"/>
  <c r="B1319" i="1"/>
  <c r="I1401" i="1"/>
  <c r="F1425" i="1"/>
  <c r="J1247" i="1"/>
  <c r="J1279" i="1"/>
  <c r="W1308" i="1"/>
  <c r="C1315" i="1"/>
  <c r="W1408" i="1"/>
  <c r="D1409" i="1"/>
  <c r="D1410" i="1"/>
  <c r="G1235" i="1"/>
  <c r="D1245" i="1"/>
  <c r="B1255" i="1"/>
  <c r="G1267" i="1"/>
  <c r="D1277" i="1"/>
  <c r="B1287" i="1"/>
  <c r="G1299" i="1"/>
  <c r="F1394" i="1"/>
  <c r="H967" i="1"/>
  <c r="H975" i="1"/>
  <c r="H983" i="1"/>
  <c r="H991" i="1"/>
  <c r="H999" i="1"/>
  <c r="H1007" i="1"/>
  <c r="H1015" i="1"/>
  <c r="H1023" i="1"/>
  <c r="H1031" i="1"/>
  <c r="H1039" i="1"/>
  <c r="H1047" i="1"/>
  <c r="H1055" i="1"/>
  <c r="H1063" i="1"/>
  <c r="H1071" i="1"/>
  <c r="H107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231" i="1"/>
  <c r="B1244" i="1"/>
  <c r="D1250" i="1"/>
  <c r="C1255" i="1"/>
  <c r="E1261" i="1"/>
  <c r="H1267" i="1"/>
  <c r="J1273" i="1"/>
  <c r="I1278" i="1"/>
  <c r="K1284" i="1"/>
  <c r="W1290" i="1"/>
  <c r="G1296" i="1"/>
  <c r="C1308" i="1"/>
  <c r="F1313" i="1"/>
  <c r="W1317" i="1"/>
  <c r="D1397" i="1"/>
  <c r="K1402" i="1"/>
  <c r="G1409" i="1"/>
  <c r="I1424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5" i="1"/>
  <c r="E1413" i="1"/>
  <c r="J1428" i="1"/>
  <c r="E1437" i="1"/>
  <c r="W1445" i="1"/>
  <c r="F1456" i="1"/>
  <c r="C1474" i="1"/>
  <c r="G1483" i="1"/>
  <c r="E1492" i="1"/>
  <c r="H1703" i="1"/>
  <c r="J1441" i="1"/>
  <c r="J1473" i="1"/>
  <c r="K1494" i="1"/>
  <c r="I1695" i="1"/>
  <c r="I1320" i="1"/>
  <c r="I1328" i="1"/>
  <c r="I1336" i="1"/>
  <c r="I1344" i="1"/>
  <c r="I1352" i="1"/>
  <c r="I1360" i="1"/>
  <c r="I1368" i="1"/>
  <c r="I1376" i="1"/>
  <c r="I1384" i="1"/>
  <c r="G1405" i="1"/>
  <c r="G1429" i="1"/>
  <c r="J1438" i="1"/>
  <c r="H1448" i="1"/>
  <c r="B1457" i="1"/>
  <c r="K1465" i="1"/>
  <c r="F1474" i="1"/>
  <c r="G1492" i="1"/>
  <c r="J1403" i="1"/>
  <c r="C1441" i="1"/>
  <c r="J1459" i="1"/>
  <c r="D1491" i="1"/>
  <c r="K1495" i="1"/>
  <c r="W1433" i="1"/>
  <c r="J1480" i="1"/>
  <c r="F1687" i="1"/>
  <c r="B1432" i="1"/>
  <c r="K1456" i="1"/>
  <c r="J1469" i="1"/>
  <c r="F1481" i="1"/>
  <c r="F1498" i="1"/>
  <c r="W1690" i="1"/>
  <c r="J1442" i="1"/>
  <c r="K1461" i="1"/>
  <c r="J1474" i="1"/>
  <c r="C1488" i="1"/>
  <c r="G1498" i="1"/>
  <c r="J1399" i="1"/>
  <c r="C1421" i="1"/>
  <c r="C1429" i="1"/>
  <c r="F1435" i="1"/>
  <c r="H1441" i="1"/>
  <c r="J1447" i="1"/>
  <c r="I1452" i="1"/>
  <c r="K1458" i="1"/>
  <c r="W1464" i="1"/>
  <c r="G1470" i="1"/>
  <c r="B1482" i="1"/>
  <c r="E1488" i="1"/>
  <c r="H1497" i="1"/>
  <c r="I1711" i="1"/>
  <c r="J1689" i="1"/>
  <c r="D1714" i="1"/>
  <c r="D1730" i="1"/>
  <c r="D1746" i="1"/>
  <c r="D1762" i="1"/>
  <c r="D1778" i="1"/>
  <c r="C1789" i="1"/>
  <c r="E1794" i="1"/>
  <c r="H1813" i="1"/>
  <c r="E1821" i="1"/>
  <c r="D1829" i="1"/>
  <c r="C1839" i="1"/>
  <c r="F1848" i="1"/>
  <c r="J1859" i="1"/>
  <c r="H1877" i="1"/>
  <c r="E1885" i="1"/>
  <c r="F1706" i="1"/>
  <c r="F1722" i="1"/>
  <c r="D1735" i="1"/>
  <c r="W1759" i="1"/>
  <c r="J1774" i="1"/>
  <c r="D1785" i="1"/>
  <c r="F1807" i="1"/>
  <c r="E1828" i="1"/>
  <c r="F1839" i="1"/>
  <c r="E1860" i="1"/>
  <c r="F1871" i="1"/>
  <c r="J1691" i="1"/>
  <c r="J1707" i="1"/>
  <c r="J1731" i="1"/>
  <c r="K1742" i="1"/>
  <c r="J1763" i="1"/>
  <c r="K1774" i="1"/>
  <c r="H1791" i="1"/>
  <c r="F1797" i="1"/>
  <c r="D1803" i="1"/>
  <c r="B1812" i="1"/>
  <c r="G1823" i="1"/>
  <c r="I1832" i="1"/>
  <c r="H1851" i="1"/>
  <c r="E1859" i="1"/>
  <c r="D1867" i="1"/>
  <c r="B1876" i="1"/>
  <c r="G1887" i="1"/>
  <c r="C1988" i="1"/>
  <c r="B1691" i="1"/>
  <c r="K1699" i="1"/>
  <c r="C1710" i="1"/>
  <c r="G1719" i="1"/>
  <c r="G1727" i="1"/>
  <c r="G1735" i="1"/>
  <c r="G1743" i="1"/>
  <c r="G1751" i="1"/>
  <c r="G1759" i="1"/>
  <c r="G1767" i="1"/>
  <c r="G1775" i="1"/>
  <c r="G1783" i="1"/>
  <c r="G1789" i="1"/>
  <c r="G1797" i="1"/>
  <c r="D1802" i="1"/>
  <c r="H1810" i="1"/>
  <c r="W1816" i="1"/>
  <c r="I1823" i="1"/>
  <c r="C1828" i="1"/>
  <c r="D1834" i="1"/>
  <c r="H1842" i="1"/>
  <c r="W1848" i="1"/>
  <c r="I1855" i="1"/>
  <c r="C1860" i="1"/>
  <c r="D1866" i="1"/>
  <c r="H1874" i="1"/>
  <c r="W1880" i="1"/>
  <c r="J1887" i="1"/>
  <c r="K1980" i="1"/>
  <c r="I1503" i="1"/>
  <c r="I1511" i="1"/>
  <c r="I1519" i="1"/>
  <c r="I1527" i="1"/>
  <c r="I1535" i="1"/>
  <c r="I1543" i="1"/>
  <c r="I1551" i="1"/>
  <c r="I1559" i="1"/>
  <c r="I1567" i="1"/>
  <c r="I1575" i="1"/>
  <c r="I1583" i="1"/>
  <c r="I1591" i="1"/>
  <c r="I1599" i="1"/>
  <c r="I1607" i="1"/>
  <c r="I1615" i="1"/>
  <c r="I1623" i="1"/>
  <c r="I1631" i="1"/>
  <c r="I1639" i="1"/>
  <c r="I1647" i="1"/>
  <c r="I1655" i="1"/>
  <c r="I1663" i="1"/>
  <c r="I1671" i="1"/>
  <c r="I1679" i="1"/>
  <c r="F1689" i="1"/>
  <c r="C1699" i="1"/>
  <c r="D1710" i="1"/>
  <c r="H1719" i="1"/>
  <c r="F1729" i="1"/>
  <c r="C1747" i="1"/>
  <c r="J1757" i="1"/>
  <c r="D1766" i="1"/>
  <c r="W1774" i="1"/>
  <c r="H1783" i="1"/>
  <c r="I1789" i="1"/>
  <c r="F1794" i="1"/>
  <c r="C1799" i="1"/>
  <c r="D1801" i="1"/>
  <c r="E1809" i="1"/>
  <c r="H1817" i="1"/>
  <c r="W1831" i="1"/>
  <c r="J1839" i="1"/>
  <c r="G1845" i="1"/>
  <c r="F1852" i="1"/>
  <c r="C1859" i="1"/>
  <c r="D1865" i="1"/>
  <c r="E1873" i="1"/>
  <c r="H1881" i="1"/>
  <c r="H1972" i="1"/>
  <c r="J1754" i="1"/>
  <c r="W1964" i="1"/>
  <c r="J1727" i="1"/>
  <c r="D1685" i="1"/>
  <c r="D1693" i="1"/>
  <c r="J1700" i="1"/>
  <c r="G1707" i="1"/>
  <c r="C1714" i="1"/>
  <c r="F1720" i="1"/>
  <c r="H1726" i="1"/>
  <c r="J1732" i="1"/>
  <c r="I1737" i="1"/>
  <c r="K1743" i="1"/>
  <c r="W1749" i="1"/>
  <c r="G1755" i="1"/>
  <c r="B1767" i="1"/>
  <c r="D1773" i="1"/>
  <c r="C1778" i="1"/>
  <c r="F1784" i="1"/>
  <c r="J1790" i="1"/>
  <c r="B1797" i="1"/>
  <c r="J1804" i="1"/>
  <c r="C1808" i="1"/>
  <c r="H1814" i="1"/>
  <c r="J1820" i="1"/>
  <c r="C1824" i="1"/>
  <c r="H1830" i="1"/>
  <c r="J1836" i="1"/>
  <c r="C1840" i="1"/>
  <c r="H1846" i="1"/>
  <c r="J1852" i="1"/>
  <c r="C1856" i="1"/>
  <c r="H1862" i="1"/>
  <c r="J1868" i="1"/>
  <c r="C1872" i="1"/>
  <c r="H1878" i="1"/>
  <c r="J1884" i="1"/>
  <c r="I1888" i="1"/>
  <c r="I1896" i="1"/>
  <c r="I1904" i="1"/>
  <c r="I1912" i="1"/>
  <c r="I1920" i="1"/>
  <c r="I1928" i="1"/>
  <c r="I1936" i="1"/>
  <c r="I1944" i="1"/>
  <c r="I1952" i="1"/>
  <c r="C1960" i="1"/>
  <c r="C1976" i="1"/>
  <c r="C1992" i="1"/>
  <c r="W2003" i="1"/>
  <c r="E2030" i="1"/>
  <c r="F1971" i="1"/>
  <c r="E1984" i="1"/>
  <c r="W2008" i="1"/>
  <c r="F2022" i="1"/>
  <c r="H2028" i="1"/>
  <c r="J2004" i="1"/>
  <c r="D1895" i="1"/>
  <c r="D1903" i="1"/>
  <c r="D1911" i="1"/>
  <c r="D1919" i="1"/>
  <c r="D1927" i="1"/>
  <c r="D1935" i="1"/>
  <c r="D1943" i="1"/>
  <c r="D1951" i="1"/>
  <c r="D1959" i="1"/>
  <c r="J1969" i="1"/>
  <c r="W1978" i="1"/>
  <c r="C1991" i="1"/>
  <c r="C1999" i="1"/>
  <c r="C2007" i="1"/>
  <c r="D2013" i="1"/>
  <c r="H2017" i="1"/>
  <c r="I2022" i="1"/>
  <c r="F2027" i="1"/>
  <c r="C2032" i="1"/>
  <c r="E1891" i="1"/>
  <c r="E1899" i="1"/>
  <c r="E1907" i="1"/>
  <c r="E1915" i="1"/>
  <c r="E1923" i="1"/>
  <c r="E1931" i="1"/>
  <c r="E1939" i="1"/>
  <c r="E1947" i="1"/>
  <c r="E1955" i="1"/>
  <c r="K1961" i="1"/>
  <c r="K1969" i="1"/>
  <c r="K1977" i="1"/>
  <c r="K1985" i="1"/>
  <c r="K1993" i="1"/>
  <c r="B2001" i="1"/>
  <c r="H2008" i="1"/>
  <c r="W2017" i="1"/>
  <c r="B2029" i="1"/>
  <c r="J1995" i="1"/>
  <c r="H2010" i="1"/>
  <c r="H2018" i="1"/>
  <c r="H2026" i="1"/>
  <c r="J1976" i="1"/>
  <c r="J2008" i="1"/>
  <c r="H1895" i="1"/>
  <c r="H1903" i="1"/>
  <c r="H1911" i="1"/>
  <c r="H1919" i="1"/>
  <c r="H1927" i="1"/>
  <c r="H1935" i="1"/>
  <c r="H1943" i="1"/>
  <c r="H1951" i="1"/>
  <c r="B1960" i="1"/>
  <c r="B1968" i="1"/>
  <c r="B1976" i="1"/>
  <c r="B1984" i="1"/>
  <c r="B1992" i="1"/>
  <c r="H1999" i="1"/>
  <c r="J2005" i="1"/>
  <c r="H2011" i="1"/>
  <c r="K2015" i="1"/>
  <c r="I2020" i="1"/>
  <c r="F2025" i="1"/>
  <c r="C2030" i="1"/>
  <c r="C2354" i="1"/>
  <c r="H2361" i="1"/>
  <c r="C2369" i="1"/>
  <c r="D2376" i="1"/>
  <c r="I2387" i="1"/>
  <c r="C2389" i="1"/>
  <c r="I2396" i="1"/>
  <c r="F2403" i="1"/>
  <c r="E2411" i="1"/>
  <c r="G2413" i="1"/>
  <c r="C2420" i="1"/>
  <c r="D2424" i="1"/>
  <c r="K2440" i="1"/>
  <c r="G2457" i="1"/>
  <c r="B2465" i="1"/>
  <c r="C2465" i="1"/>
  <c r="F2386" i="1"/>
  <c r="K2393" i="1"/>
  <c r="E2400" i="1"/>
  <c r="E2402" i="1"/>
  <c r="D2408" i="1"/>
  <c r="K2410" i="1"/>
  <c r="B2417" i="1"/>
  <c r="W2425" i="1"/>
  <c r="W2460" i="1"/>
  <c r="K2362" i="1"/>
  <c r="H2366" i="1"/>
  <c r="C2374" i="1"/>
  <c r="F2380" i="1"/>
  <c r="C2393" i="1"/>
  <c r="B2416" i="1"/>
  <c r="I2426" i="1"/>
  <c r="E2436" i="1"/>
  <c r="D92" i="1"/>
  <c r="D149" i="1"/>
  <c r="D181" i="1"/>
  <c r="D213" i="1"/>
  <c r="D245" i="1"/>
  <c r="D277" i="1"/>
  <c r="G301" i="1"/>
  <c r="K329" i="1"/>
  <c r="W353" i="1"/>
  <c r="D69" i="1"/>
  <c r="E6" i="1"/>
  <c r="E38" i="1"/>
  <c r="E70" i="1"/>
  <c r="E102" i="1"/>
  <c r="E134" i="1"/>
  <c r="E166" i="1"/>
  <c r="E198" i="1"/>
  <c r="E230" i="1"/>
  <c r="E262" i="1"/>
  <c r="E288" i="1"/>
  <c r="E352" i="1"/>
  <c r="D47" i="1"/>
  <c r="F60" i="1"/>
  <c r="F108" i="1"/>
  <c r="F140" i="1"/>
  <c r="F172" i="1"/>
  <c r="F204" i="1"/>
  <c r="F236" i="1"/>
  <c r="F268" i="1"/>
  <c r="K294" i="1"/>
  <c r="W314" i="1"/>
  <c r="I335" i="1"/>
  <c r="K358" i="1"/>
  <c r="F20" i="1"/>
  <c r="F90" i="1"/>
  <c r="W18" i="1"/>
  <c r="W34" i="1"/>
  <c r="W50" i="1"/>
  <c r="W66" i="1"/>
  <c r="W82" i="1"/>
  <c r="W98" i="1"/>
  <c r="W114" i="1"/>
  <c r="W130" i="1"/>
  <c r="W146" i="1"/>
  <c r="W162" i="1"/>
  <c r="W178" i="1"/>
  <c r="W194" i="1"/>
  <c r="W210" i="1"/>
  <c r="W226" i="1"/>
  <c r="W242" i="1"/>
  <c r="W258" i="1"/>
  <c r="W274" i="1"/>
  <c r="B298" i="1"/>
  <c r="E317" i="1"/>
  <c r="B362" i="1"/>
  <c r="K311" i="1"/>
  <c r="K343" i="1"/>
  <c r="I116" i="1"/>
  <c r="I273" i="1"/>
  <c r="I35" i="1"/>
  <c r="I68" i="1"/>
  <c r="I102" i="1"/>
  <c r="I139" i="1"/>
  <c r="I173" i="1"/>
  <c r="I206" i="1"/>
  <c r="I238" i="1"/>
  <c r="B26" i="1"/>
  <c r="B58" i="1"/>
  <c r="B90" i="1"/>
  <c r="B122" i="1"/>
  <c r="B154" i="1"/>
  <c r="B186" i="1"/>
  <c r="B218" i="1"/>
  <c r="B250" i="1"/>
  <c r="F282" i="1"/>
  <c r="W300" i="1"/>
  <c r="D319" i="1"/>
  <c r="G336" i="1"/>
  <c r="K356" i="1"/>
  <c r="G372" i="1"/>
  <c r="G388" i="1"/>
  <c r="G404" i="1"/>
  <c r="G420" i="1"/>
  <c r="G436" i="1"/>
  <c r="G452" i="1"/>
  <c r="G468" i="1"/>
  <c r="G484" i="1"/>
  <c r="G500" i="1"/>
  <c r="G516" i="1"/>
  <c r="G532" i="1"/>
  <c r="G548" i="1"/>
  <c r="G564" i="1"/>
  <c r="G580" i="1"/>
  <c r="G596" i="1"/>
  <c r="F622" i="1"/>
  <c r="C668" i="1"/>
  <c r="E707" i="1"/>
  <c r="E719" i="1"/>
  <c r="J735" i="1"/>
  <c r="J760" i="1"/>
  <c r="K768" i="1"/>
  <c r="B782" i="1"/>
  <c r="C786" i="1"/>
  <c r="H804" i="1"/>
  <c r="C642" i="1"/>
  <c r="J657" i="1"/>
  <c r="W665" i="1"/>
  <c r="I674" i="1"/>
  <c r="D684" i="1"/>
  <c r="B693" i="1"/>
  <c r="G701" i="1"/>
  <c r="F711" i="1"/>
  <c r="J721" i="1"/>
  <c r="W729" i="1"/>
  <c r="K740" i="1"/>
  <c r="J746" i="1"/>
  <c r="W750" i="1"/>
  <c r="F754" i="1"/>
  <c r="D761" i="1"/>
  <c r="H775" i="1"/>
  <c r="I377" i="1"/>
  <c r="I393" i="1"/>
  <c r="I409" i="1"/>
  <c r="I425" i="1"/>
  <c r="I441" i="1"/>
  <c r="I452" i="1"/>
  <c r="I466" i="1"/>
  <c r="I477" i="1"/>
  <c r="I491" i="1"/>
  <c r="I505" i="1"/>
  <c r="I516" i="1"/>
  <c r="I530" i="1"/>
  <c r="I540" i="1"/>
  <c r="I552" i="1"/>
  <c r="I562" i="1"/>
  <c r="I570" i="1"/>
  <c r="I578" i="1"/>
  <c r="I586" i="1"/>
  <c r="I594" i="1"/>
  <c r="I602" i="1"/>
  <c r="G609" i="1"/>
  <c r="W617" i="1"/>
  <c r="F624" i="1"/>
  <c r="E637" i="1"/>
  <c r="K644" i="1"/>
  <c r="E652" i="1"/>
  <c r="E660" i="1"/>
  <c r="E668" i="1"/>
  <c r="E676" i="1"/>
  <c r="E684" i="1"/>
  <c r="E692" i="1"/>
  <c r="E700" i="1"/>
  <c r="E708" i="1"/>
  <c r="E716" i="1"/>
  <c r="E724" i="1"/>
  <c r="B733" i="1"/>
  <c r="I738" i="1"/>
  <c r="D754" i="1"/>
  <c r="D762" i="1"/>
  <c r="G770" i="1"/>
  <c r="B778" i="1"/>
  <c r="J781" i="1"/>
  <c r="C781" i="1"/>
  <c r="K785" i="1"/>
  <c r="D789" i="1"/>
  <c r="G812" i="1"/>
  <c r="B836" i="1"/>
  <c r="C836" i="1"/>
  <c r="H616" i="1"/>
  <c r="H632" i="1"/>
  <c r="H648" i="1"/>
  <c r="W658" i="1"/>
  <c r="J666" i="1"/>
  <c r="G670" i="1"/>
  <c r="B678" i="1"/>
  <c r="I683" i="1"/>
  <c r="W690" i="1"/>
  <c r="J698" i="1"/>
  <c r="G702" i="1"/>
  <c r="B710" i="1"/>
  <c r="I715" i="1"/>
  <c r="W722" i="1"/>
  <c r="J730" i="1"/>
  <c r="G732" i="1"/>
  <c r="D763" i="1"/>
  <c r="F771" i="1"/>
  <c r="G779" i="1"/>
  <c r="C815" i="1"/>
  <c r="E828" i="1"/>
  <c r="W828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09" i="1"/>
  <c r="E615" i="1"/>
  <c r="B622" i="1"/>
  <c r="J627" i="1"/>
  <c r="W635" i="1"/>
  <c r="C641" i="1"/>
  <c r="E647" i="1"/>
  <c r="H652" i="1"/>
  <c r="H660" i="1"/>
  <c r="H668" i="1"/>
  <c r="H676" i="1"/>
  <c r="H684" i="1"/>
  <c r="H692" i="1"/>
  <c r="H700" i="1"/>
  <c r="H708" i="1"/>
  <c r="H716" i="1"/>
  <c r="H724" i="1"/>
  <c r="B731" i="1"/>
  <c r="H735" i="1"/>
  <c r="F764" i="1"/>
  <c r="J772" i="1"/>
  <c r="F780" i="1"/>
  <c r="W784" i="1"/>
  <c r="J788" i="1"/>
  <c r="C788" i="1"/>
  <c r="I820" i="1"/>
  <c r="J828" i="1"/>
  <c r="G624" i="1"/>
  <c r="W648" i="1"/>
  <c r="B659" i="1"/>
  <c r="B667" i="1"/>
  <c r="B675" i="1"/>
  <c r="B683" i="1"/>
  <c r="B691" i="1"/>
  <c r="B699" i="1"/>
  <c r="B707" i="1"/>
  <c r="B715" i="1"/>
  <c r="B723" i="1"/>
  <c r="B738" i="1"/>
  <c r="G741" i="1"/>
  <c r="F743" i="1"/>
  <c r="K745" i="1"/>
  <c r="C747" i="1"/>
  <c r="J751" i="1"/>
  <c r="B753" i="1"/>
  <c r="W755" i="1"/>
  <c r="G757" i="1"/>
  <c r="B765" i="1"/>
  <c r="H771" i="1"/>
  <c r="C773" i="1"/>
  <c r="J605" i="1"/>
  <c r="D614" i="1"/>
  <c r="B624" i="1"/>
  <c r="K632" i="1"/>
  <c r="F644" i="1"/>
  <c r="E654" i="1"/>
  <c r="E662" i="1"/>
  <c r="E670" i="1"/>
  <c r="E678" i="1"/>
  <c r="E686" i="1"/>
  <c r="E694" i="1"/>
  <c r="E702" i="1"/>
  <c r="E710" i="1"/>
  <c r="E718" i="1"/>
  <c r="E726" i="1"/>
  <c r="B737" i="1"/>
  <c r="D745" i="1"/>
  <c r="B758" i="1"/>
  <c r="I763" i="1"/>
  <c r="K766" i="1"/>
  <c r="G774" i="1"/>
  <c r="B783" i="1"/>
  <c r="J787" i="1"/>
  <c r="C787" i="1"/>
  <c r="F796" i="1"/>
  <c r="W610" i="1"/>
  <c r="J618" i="1"/>
  <c r="W642" i="1"/>
  <c r="J650" i="1"/>
  <c r="B656" i="1"/>
  <c r="G660" i="1"/>
  <c r="D667" i="1"/>
  <c r="B672" i="1"/>
  <c r="G676" i="1"/>
  <c r="D683" i="1"/>
  <c r="B688" i="1"/>
  <c r="G692" i="1"/>
  <c r="D699" i="1"/>
  <c r="B704" i="1"/>
  <c r="G708" i="1"/>
  <c r="D715" i="1"/>
  <c r="B720" i="1"/>
  <c r="G724" i="1"/>
  <c r="H732" i="1"/>
  <c r="E741" i="1"/>
  <c r="G759" i="1"/>
  <c r="W767" i="1"/>
  <c r="B775" i="1"/>
  <c r="E799" i="1"/>
  <c r="D799" i="1"/>
  <c r="J822" i="1"/>
  <c r="J838" i="1"/>
  <c r="H848" i="1"/>
  <c r="C856" i="1"/>
  <c r="H861" i="1"/>
  <c r="K865" i="1"/>
  <c r="C872" i="1"/>
  <c r="H877" i="1"/>
  <c r="K881" i="1"/>
  <c r="C888" i="1"/>
  <c r="H893" i="1"/>
  <c r="K897" i="1"/>
  <c r="F902" i="1"/>
  <c r="F910" i="1"/>
  <c r="F918" i="1"/>
  <c r="F926" i="1"/>
  <c r="F934" i="1"/>
  <c r="F942" i="1"/>
  <c r="F950" i="1"/>
  <c r="F958" i="1"/>
  <c r="J803" i="1"/>
  <c r="J835" i="1"/>
  <c r="D852" i="1"/>
  <c r="D884" i="1"/>
  <c r="C898" i="1"/>
  <c r="F909" i="1"/>
  <c r="G918" i="1"/>
  <c r="H938" i="1"/>
  <c r="E946" i="1"/>
  <c r="K954" i="1"/>
  <c r="C962" i="1"/>
  <c r="J832" i="1"/>
  <c r="H850" i="1"/>
  <c r="F856" i="1"/>
  <c r="E862" i="1"/>
  <c r="K874" i="1"/>
  <c r="H882" i="1"/>
  <c r="F888" i="1"/>
  <c r="E894" i="1"/>
  <c r="C905" i="1"/>
  <c r="E929" i="1"/>
  <c r="C937" i="1"/>
  <c r="E961" i="1"/>
  <c r="K800" i="1"/>
  <c r="K816" i="1"/>
  <c r="H831" i="1"/>
  <c r="C843" i="1"/>
  <c r="G852" i="1"/>
  <c r="W862" i="1"/>
  <c r="B874" i="1"/>
  <c r="G884" i="1"/>
  <c r="W894" i="1"/>
  <c r="K904" i="1"/>
  <c r="E912" i="1"/>
  <c r="H920" i="1"/>
  <c r="J934" i="1"/>
  <c r="I941" i="1"/>
  <c r="D946" i="1"/>
  <c r="B953" i="1"/>
  <c r="C960" i="1"/>
  <c r="K797" i="1"/>
  <c r="K805" i="1"/>
  <c r="K813" i="1"/>
  <c r="K821" i="1"/>
  <c r="K829" i="1"/>
  <c r="K837" i="1"/>
  <c r="B845" i="1"/>
  <c r="E851" i="1"/>
  <c r="K855" i="1"/>
  <c r="I860" i="1"/>
  <c r="F865" i="1"/>
  <c r="C870" i="1"/>
  <c r="H879" i="1"/>
  <c r="E883" i="1"/>
  <c r="K887" i="1"/>
  <c r="I892" i="1"/>
  <c r="F897" i="1"/>
  <c r="C903" i="1"/>
  <c r="E911" i="1"/>
  <c r="G923" i="1"/>
  <c r="D929" i="1"/>
  <c r="C935" i="1"/>
  <c r="E943" i="1"/>
  <c r="G955" i="1"/>
  <c r="D961" i="1"/>
  <c r="D894" i="1"/>
  <c r="H910" i="1"/>
  <c r="K918" i="1"/>
  <c r="F929" i="1"/>
  <c r="H942" i="1"/>
  <c r="K950" i="1"/>
  <c r="F961" i="1"/>
  <c r="E856" i="1"/>
  <c r="E864" i="1"/>
  <c r="E872" i="1"/>
  <c r="E880" i="1"/>
  <c r="E888" i="1"/>
  <c r="E896" i="1"/>
  <c r="H909" i="1"/>
  <c r="C917" i="1"/>
  <c r="E933" i="1"/>
  <c r="K957" i="1"/>
  <c r="G800" i="1"/>
  <c r="H811" i="1"/>
  <c r="I830" i="1"/>
  <c r="C839" i="1"/>
  <c r="I846" i="1"/>
  <c r="W852" i="1"/>
  <c r="W860" i="1"/>
  <c r="W868" i="1"/>
  <c r="W876" i="1"/>
  <c r="W884" i="1"/>
  <c r="W892" i="1"/>
  <c r="I905" i="1"/>
  <c r="B909" i="1"/>
  <c r="E916" i="1"/>
  <c r="W922" i="1"/>
  <c r="G928" i="1"/>
  <c r="C932" i="1"/>
  <c r="H940" i="1"/>
  <c r="J946" i="1"/>
  <c r="D950" i="1"/>
  <c r="K956" i="1"/>
  <c r="I968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I1104" i="1"/>
  <c r="I1112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J1246" i="1"/>
  <c r="C1260" i="1"/>
  <c r="D1271" i="1"/>
  <c r="G1285" i="1"/>
  <c r="W1295" i="1"/>
  <c r="D1312" i="1"/>
  <c r="H1392" i="1"/>
  <c r="K1310" i="1"/>
  <c r="E1316" i="1"/>
  <c r="E1400" i="1"/>
  <c r="K966" i="1"/>
  <c r="K970" i="1"/>
  <c r="K974" i="1"/>
  <c r="K978" i="1"/>
  <c r="K982" i="1"/>
  <c r="K986" i="1"/>
  <c r="K990" i="1"/>
  <c r="K994" i="1"/>
  <c r="K998" i="1"/>
  <c r="K1002" i="1"/>
  <c r="K1006" i="1"/>
  <c r="K1010" i="1"/>
  <c r="K1014" i="1"/>
  <c r="K1018" i="1"/>
  <c r="K1022" i="1"/>
  <c r="K1026" i="1"/>
  <c r="K1030" i="1"/>
  <c r="K1034" i="1"/>
  <c r="K1038" i="1"/>
  <c r="K1042" i="1"/>
  <c r="K1046" i="1"/>
  <c r="K1050" i="1"/>
  <c r="K1054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2" i="1"/>
  <c r="K1146" i="1"/>
  <c r="K1150" i="1"/>
  <c r="K1154" i="1"/>
  <c r="K1158" i="1"/>
  <c r="K1162" i="1"/>
  <c r="K1166" i="1"/>
  <c r="K1170" i="1"/>
  <c r="K1174" i="1"/>
  <c r="K1178" i="1"/>
  <c r="K1182" i="1"/>
  <c r="K1186" i="1"/>
  <c r="K1190" i="1"/>
  <c r="K1194" i="1"/>
  <c r="K1198" i="1"/>
  <c r="K1202" i="1"/>
  <c r="K1206" i="1"/>
  <c r="K1210" i="1"/>
  <c r="K1214" i="1"/>
  <c r="K1218" i="1"/>
  <c r="K1222" i="1"/>
  <c r="K1226" i="1"/>
  <c r="K1230" i="1"/>
  <c r="J1248" i="1"/>
  <c r="K1259" i="1"/>
  <c r="J1280" i="1"/>
  <c r="K1291" i="1"/>
  <c r="H1312" i="1"/>
  <c r="W1416" i="1"/>
  <c r="D1417" i="1"/>
  <c r="D1418" i="1"/>
  <c r="J1237" i="1"/>
  <c r="J1301" i="1"/>
  <c r="K1315" i="1"/>
  <c r="H1393" i="1"/>
  <c r="E1418" i="1"/>
  <c r="E972" i="1"/>
  <c r="E980" i="1"/>
  <c r="E988" i="1"/>
  <c r="E996" i="1"/>
  <c r="E1004" i="1"/>
  <c r="E1012" i="1"/>
  <c r="E1020" i="1"/>
  <c r="E1028" i="1"/>
  <c r="E1036" i="1"/>
  <c r="E1044" i="1"/>
  <c r="E1052" i="1"/>
  <c r="E1060" i="1"/>
  <c r="E1068" i="1"/>
  <c r="E1076" i="1"/>
  <c r="E1084" i="1"/>
  <c r="E1092" i="1"/>
  <c r="E1100" i="1"/>
  <c r="E1108" i="1"/>
  <c r="E1116" i="1"/>
  <c r="E1124" i="1"/>
  <c r="E1132" i="1"/>
  <c r="E1140" i="1"/>
  <c r="E1148" i="1"/>
  <c r="E1156" i="1"/>
  <c r="E1164" i="1"/>
  <c r="E1172" i="1"/>
  <c r="E1180" i="1"/>
  <c r="E1188" i="1"/>
  <c r="E1196" i="1"/>
  <c r="E1204" i="1"/>
  <c r="E1212" i="1"/>
  <c r="E1220" i="1"/>
  <c r="E1228" i="1"/>
  <c r="B1237" i="1"/>
  <c r="B1245" i="1"/>
  <c r="B1253" i="1"/>
  <c r="B1261" i="1"/>
  <c r="B1269" i="1"/>
  <c r="B1277" i="1"/>
  <c r="B1285" i="1"/>
  <c r="B1293" i="1"/>
  <c r="B1301" i="1"/>
  <c r="D1310" i="1"/>
  <c r="J1392" i="1"/>
  <c r="G1416" i="1"/>
  <c r="C1425" i="1"/>
  <c r="C1253" i="1"/>
  <c r="C1285" i="1"/>
  <c r="G1308" i="1"/>
  <c r="F1316" i="1"/>
  <c r="E1408" i="1"/>
  <c r="H1409" i="1"/>
  <c r="K1410" i="1"/>
  <c r="J1236" i="1"/>
  <c r="W1245" i="1"/>
  <c r="K1255" i="1"/>
  <c r="J1268" i="1"/>
  <c r="W1277" i="1"/>
  <c r="K1287" i="1"/>
  <c r="J1300" i="1"/>
  <c r="H1310" i="1"/>
  <c r="H1318" i="1"/>
  <c r="C1394" i="1"/>
  <c r="H968" i="1"/>
  <c r="H976" i="1"/>
  <c r="H984" i="1"/>
  <c r="H992" i="1"/>
  <c r="H1000" i="1"/>
  <c r="H1008" i="1"/>
  <c r="H1016" i="1"/>
  <c r="H1024" i="1"/>
  <c r="H1032" i="1"/>
  <c r="H1040" i="1"/>
  <c r="H1048" i="1"/>
  <c r="H1056" i="1"/>
  <c r="H1064" i="1"/>
  <c r="H1072" i="1"/>
  <c r="H1080" i="1"/>
  <c r="H1088" i="1"/>
  <c r="H1096" i="1"/>
  <c r="H1104" i="1"/>
  <c r="H1112" i="1"/>
  <c r="H1120" i="1"/>
  <c r="H1128" i="1"/>
  <c r="H1136" i="1"/>
  <c r="H1144" i="1"/>
  <c r="H1152" i="1"/>
  <c r="H1160" i="1"/>
  <c r="H1168" i="1"/>
  <c r="H1176" i="1"/>
  <c r="H1184" i="1"/>
  <c r="H1192" i="1"/>
  <c r="H1200" i="1"/>
  <c r="H1208" i="1"/>
  <c r="H1216" i="1"/>
  <c r="H1224" i="1"/>
  <c r="J1233" i="1"/>
  <c r="I1238" i="1"/>
  <c r="K1244" i="1"/>
  <c r="W1250" i="1"/>
  <c r="G1256" i="1"/>
  <c r="B1268" i="1"/>
  <c r="D1274" i="1"/>
  <c r="C1279" i="1"/>
  <c r="E1285" i="1"/>
  <c r="H1291" i="1"/>
  <c r="J1297" i="1"/>
  <c r="I1302" i="1"/>
  <c r="F1309" i="1"/>
  <c r="W1313" i="1"/>
  <c r="G1317" i="1"/>
  <c r="C1397" i="1"/>
  <c r="B1402" i="1"/>
  <c r="H1410" i="1"/>
  <c r="H1424" i="1"/>
  <c r="W1322" i="1"/>
  <c r="W1326" i="1"/>
  <c r="W1330" i="1"/>
  <c r="W1334" i="1"/>
  <c r="W1338" i="1"/>
  <c r="W1342" i="1"/>
  <c r="W1346" i="1"/>
  <c r="W1350" i="1"/>
  <c r="W1354" i="1"/>
  <c r="W1358" i="1"/>
  <c r="W1362" i="1"/>
  <c r="W1366" i="1"/>
  <c r="W1370" i="1"/>
  <c r="W1374" i="1"/>
  <c r="W1378" i="1"/>
  <c r="W1382" i="1"/>
  <c r="W1386" i="1"/>
  <c r="J1396" i="1"/>
  <c r="W1413" i="1"/>
  <c r="E1429" i="1"/>
  <c r="W1437" i="1"/>
  <c r="F1448" i="1"/>
  <c r="C1466" i="1"/>
  <c r="G1475" i="1"/>
  <c r="J1484" i="1"/>
  <c r="G1495" i="1"/>
  <c r="G1703" i="1"/>
  <c r="G1448" i="1"/>
  <c r="G1480" i="1"/>
  <c r="D1498" i="1"/>
  <c r="H1695" i="1"/>
  <c r="I1321" i="1"/>
  <c r="I1329" i="1"/>
  <c r="I1337" i="1"/>
  <c r="I1345" i="1"/>
  <c r="I1353" i="1"/>
  <c r="I1361" i="1"/>
  <c r="I1369" i="1"/>
  <c r="I1377" i="1"/>
  <c r="I1385" i="1"/>
  <c r="J1406" i="1"/>
  <c r="J1430" i="1"/>
  <c r="H1440" i="1"/>
  <c r="B1449" i="1"/>
  <c r="K1457" i="1"/>
  <c r="F1466" i="1"/>
  <c r="G1485" i="1"/>
  <c r="B1494" i="1"/>
  <c r="J1411" i="1"/>
  <c r="G1442" i="1"/>
  <c r="C1465" i="1"/>
  <c r="C1498" i="1"/>
  <c r="J1440" i="1"/>
  <c r="J1488" i="1"/>
  <c r="W1687" i="1"/>
  <c r="K1432" i="1"/>
  <c r="J1445" i="1"/>
  <c r="F1457" i="1"/>
  <c r="B1472" i="1"/>
  <c r="H1492" i="1"/>
  <c r="E1690" i="1"/>
  <c r="D1690" i="1"/>
  <c r="C1448" i="1"/>
  <c r="C1464" i="1"/>
  <c r="B1477" i="1"/>
  <c r="G1489" i="1"/>
  <c r="B1690" i="1"/>
  <c r="F1403" i="1"/>
  <c r="I1412" i="1"/>
  <c r="G1422" i="1"/>
  <c r="G1430" i="1"/>
  <c r="B1442" i="1"/>
  <c r="E1448" i="1"/>
  <c r="C1453" i="1"/>
  <c r="F1459" i="1"/>
  <c r="H1465" i="1"/>
  <c r="J1471" i="1"/>
  <c r="I1476" i="1"/>
  <c r="K1482" i="1"/>
  <c r="W1488" i="1"/>
  <c r="H1493" i="1"/>
  <c r="K1497" i="1"/>
  <c r="H1711" i="1"/>
  <c r="J1697" i="1"/>
  <c r="W1714" i="1"/>
  <c r="W1730" i="1"/>
  <c r="W1746" i="1"/>
  <c r="W1762" i="1"/>
  <c r="W1778" i="1"/>
  <c r="K1794" i="1"/>
  <c r="H1805" i="1"/>
  <c r="E1813" i="1"/>
  <c r="D1821" i="1"/>
  <c r="C1831" i="1"/>
  <c r="F1840" i="1"/>
  <c r="J1851" i="1"/>
  <c r="H1869" i="1"/>
  <c r="E1877" i="1"/>
  <c r="D1885" i="1"/>
  <c r="W1735" i="1"/>
  <c r="J1750" i="1"/>
  <c r="F1762" i="1"/>
  <c r="D1775" i="1"/>
  <c r="D1789" i="1"/>
  <c r="G1808" i="1"/>
  <c r="H1820" i="1"/>
  <c r="D1828" i="1"/>
  <c r="G1840" i="1"/>
  <c r="H1852" i="1"/>
  <c r="D1860" i="1"/>
  <c r="G1872" i="1"/>
  <c r="H1884" i="1"/>
  <c r="B1694" i="1"/>
  <c r="B1710" i="1"/>
  <c r="G1722" i="1"/>
  <c r="B1734" i="1"/>
  <c r="F1743" i="1"/>
  <c r="G1754" i="1"/>
  <c r="B1766" i="1"/>
  <c r="F1775" i="1"/>
  <c r="F1785" i="1"/>
  <c r="E1791" i="1"/>
  <c r="B1804" i="1"/>
  <c r="G1815" i="1"/>
  <c r="I1824" i="1"/>
  <c r="H1843" i="1"/>
  <c r="E1851" i="1"/>
  <c r="D1859" i="1"/>
  <c r="B1868" i="1"/>
  <c r="G1879" i="1"/>
  <c r="W1887" i="1"/>
  <c r="K198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K1691" i="1"/>
  <c r="C1702" i="1"/>
  <c r="J1712" i="1"/>
  <c r="J1720" i="1"/>
  <c r="J1728" i="1"/>
  <c r="J1736" i="1"/>
  <c r="J1744" i="1"/>
  <c r="J1752" i="1"/>
  <c r="J1760" i="1"/>
  <c r="J1768" i="1"/>
  <c r="J1776" i="1"/>
  <c r="D1790" i="1"/>
  <c r="D1798" i="1"/>
  <c r="B1803" i="1"/>
  <c r="E1810" i="1"/>
  <c r="J1824" i="1"/>
  <c r="F1829" i="1"/>
  <c r="B1835" i="1"/>
  <c r="E1842" i="1"/>
  <c r="J1856" i="1"/>
  <c r="F1861" i="1"/>
  <c r="B1867" i="1"/>
  <c r="E1874" i="1"/>
  <c r="D1980" i="1"/>
  <c r="B1980" i="1"/>
  <c r="I1504" i="1"/>
  <c r="I1512" i="1"/>
  <c r="I1520" i="1"/>
  <c r="I1528" i="1"/>
  <c r="I1536" i="1"/>
  <c r="I1544" i="1"/>
  <c r="I1552" i="1"/>
  <c r="I1560" i="1"/>
  <c r="I1568" i="1"/>
  <c r="I1576" i="1"/>
  <c r="I1584" i="1"/>
  <c r="I1592" i="1"/>
  <c r="I1600" i="1"/>
  <c r="I1608" i="1"/>
  <c r="I1616" i="1"/>
  <c r="I1624" i="1"/>
  <c r="I1632" i="1"/>
  <c r="I1640" i="1"/>
  <c r="I1648" i="1"/>
  <c r="I1656" i="1"/>
  <c r="I1664" i="1"/>
  <c r="I1672" i="1"/>
  <c r="I1680" i="1"/>
  <c r="J1701" i="1"/>
  <c r="W1710" i="1"/>
  <c r="F1721" i="1"/>
  <c r="C1739" i="1"/>
  <c r="J1749" i="1"/>
  <c r="D1758" i="1"/>
  <c r="W1766" i="1"/>
  <c r="H1775" i="1"/>
  <c r="I1785" i="1"/>
  <c r="F1790" i="1"/>
  <c r="C1795" i="1"/>
  <c r="C1803" i="1"/>
  <c r="D1809" i="1"/>
  <c r="E1817" i="1"/>
  <c r="H1825" i="1"/>
  <c r="W1839" i="1"/>
  <c r="J1847" i="1"/>
  <c r="G1853" i="1"/>
  <c r="F1860" i="1"/>
  <c r="C1867" i="1"/>
  <c r="D1873" i="1"/>
  <c r="E1881" i="1"/>
  <c r="F1972" i="1"/>
  <c r="J1698" i="1"/>
  <c r="J1762" i="1"/>
  <c r="H1816" i="1"/>
  <c r="H1832" i="1"/>
  <c r="H1848" i="1"/>
  <c r="H1864" i="1"/>
  <c r="H1880" i="1"/>
  <c r="E1964" i="1"/>
  <c r="J1735" i="1"/>
  <c r="H1785" i="1"/>
  <c r="H1793" i="1"/>
  <c r="H1807" i="1"/>
  <c r="H1823" i="1"/>
  <c r="H1839" i="1"/>
  <c r="H1855" i="1"/>
  <c r="H1871" i="1"/>
  <c r="H1887" i="1"/>
  <c r="W1685" i="1"/>
  <c r="W1693" i="1"/>
  <c r="D1701" i="1"/>
  <c r="J1708" i="1"/>
  <c r="G1715" i="1"/>
  <c r="B1727" i="1"/>
  <c r="D1733" i="1"/>
  <c r="C1738" i="1"/>
  <c r="F1744" i="1"/>
  <c r="H1750" i="1"/>
  <c r="J1756" i="1"/>
  <c r="I1761" i="1"/>
  <c r="K1767" i="1"/>
  <c r="W1773" i="1"/>
  <c r="G1779" i="1"/>
  <c r="B1785" i="1"/>
  <c r="G1791" i="1"/>
  <c r="W1797" i="1"/>
  <c r="W1804" i="1"/>
  <c r="F1809" i="1"/>
  <c r="E1814" i="1"/>
  <c r="W1820" i="1"/>
  <c r="F1825" i="1"/>
  <c r="E1830" i="1"/>
  <c r="W1836" i="1"/>
  <c r="F1841" i="1"/>
  <c r="E1846" i="1"/>
  <c r="W1852" i="1"/>
  <c r="F1857" i="1"/>
  <c r="E1862" i="1"/>
  <c r="W1868" i="1"/>
  <c r="F1873" i="1"/>
  <c r="E1878" i="1"/>
  <c r="W1884" i="1"/>
  <c r="I1889" i="1"/>
  <c r="I1897" i="1"/>
  <c r="I1905" i="1"/>
  <c r="I1913" i="1"/>
  <c r="I1921" i="1"/>
  <c r="I1929" i="1"/>
  <c r="I1937" i="1"/>
  <c r="I1945" i="1"/>
  <c r="I1953" i="1"/>
  <c r="J1962" i="1"/>
  <c r="J1978" i="1"/>
  <c r="J1994" i="1"/>
  <c r="H2004" i="1"/>
  <c r="E1960" i="1"/>
  <c r="W1984" i="1"/>
  <c r="J1999" i="1"/>
  <c r="F2010" i="1"/>
  <c r="H2016" i="1"/>
  <c r="D2024" i="1"/>
  <c r="K2028" i="1"/>
  <c r="D1888" i="1"/>
  <c r="D1896" i="1"/>
  <c r="D1904" i="1"/>
  <c r="D1912" i="1"/>
  <c r="D1920" i="1"/>
  <c r="D1928" i="1"/>
  <c r="D1936" i="1"/>
  <c r="D1944" i="1"/>
  <c r="D1952" i="1"/>
  <c r="G1960" i="1"/>
  <c r="E1970" i="1"/>
  <c r="H1979" i="1"/>
  <c r="G1992" i="1"/>
  <c r="G2000" i="1"/>
  <c r="G2008" i="1"/>
  <c r="K2017" i="1"/>
  <c r="F2023" i="1"/>
  <c r="C2028" i="1"/>
  <c r="D2033" i="1"/>
  <c r="E1892" i="1"/>
  <c r="E1900" i="1"/>
  <c r="E1908" i="1"/>
  <c r="E1916" i="1"/>
  <c r="E1924" i="1"/>
  <c r="E1932" i="1"/>
  <c r="E1940" i="1"/>
  <c r="E1948" i="1"/>
  <c r="E1956" i="1"/>
  <c r="F1962" i="1"/>
  <c r="F1970" i="1"/>
  <c r="F1978" i="1"/>
  <c r="F1986" i="1"/>
  <c r="E1857" i="1"/>
  <c r="B1972" i="1"/>
  <c r="E1879" i="1"/>
  <c r="I1705" i="1"/>
  <c r="W1765" i="1"/>
  <c r="D1854" i="1"/>
  <c r="G1882" i="1"/>
  <c r="I1934" i="1"/>
  <c r="J2007" i="1"/>
  <c r="D1933" i="1"/>
  <c r="B2004" i="1"/>
  <c r="E1913" i="1"/>
  <c r="H1968" i="1"/>
  <c r="W2025" i="1"/>
  <c r="D2018" i="1"/>
  <c r="J1960" i="1"/>
  <c r="H1901" i="1"/>
  <c r="H1933" i="1"/>
  <c r="K1984" i="1"/>
  <c r="K2023" i="1"/>
  <c r="J2354" i="1"/>
  <c r="K2385" i="1"/>
  <c r="E2396" i="1"/>
  <c r="I2411" i="1"/>
  <c r="I2420" i="1"/>
  <c r="B2457" i="1"/>
  <c r="F2355" i="1"/>
  <c r="B2393" i="1"/>
  <c r="K2402" i="1"/>
  <c r="H2417" i="1"/>
  <c r="D2460" i="1"/>
  <c r="C2409" i="1"/>
  <c r="B2433" i="1"/>
  <c r="H2039" i="1"/>
  <c r="H2048" i="1"/>
  <c r="H2062" i="1"/>
  <c r="H2071" i="1"/>
  <c r="H2080" i="1"/>
  <c r="H2094" i="1"/>
  <c r="H2103" i="1"/>
  <c r="H2112" i="1"/>
  <c r="H2126" i="1"/>
  <c r="H2135" i="1"/>
  <c r="H2144" i="1"/>
  <c r="H2158" i="1"/>
  <c r="H2167" i="1"/>
  <c r="H2176" i="1"/>
  <c r="H2190" i="1"/>
  <c r="H2199" i="1"/>
  <c r="H2208" i="1"/>
  <c r="H2222" i="1"/>
  <c r="H2231" i="1"/>
  <c r="H2240" i="1"/>
  <c r="H2254" i="1"/>
  <c r="H2263" i="1"/>
  <c r="H2272" i="1"/>
  <c r="H2286" i="1"/>
  <c r="H2295" i="1"/>
  <c r="H2304" i="1"/>
  <c r="H2318" i="1"/>
  <c r="H2327" i="1"/>
  <c r="H2336" i="1"/>
  <c r="H2350" i="1"/>
  <c r="W2354" i="1"/>
  <c r="E2365" i="1"/>
  <c r="B2374" i="1"/>
  <c r="W2382" i="1"/>
  <c r="D2394" i="1"/>
  <c r="F2404" i="1"/>
  <c r="C2416" i="1"/>
  <c r="D2433" i="1"/>
  <c r="D2444" i="1"/>
  <c r="I2448" i="1"/>
  <c r="C2449" i="1"/>
  <c r="I2040" i="1"/>
  <c r="I2048" i="1"/>
  <c r="I2056" i="1"/>
  <c r="I2064" i="1"/>
  <c r="I2072" i="1"/>
  <c r="I2080" i="1"/>
  <c r="I2088" i="1"/>
  <c r="I2096" i="1"/>
  <c r="I2104" i="1"/>
  <c r="I2112" i="1"/>
  <c r="I2120" i="1"/>
  <c r="I2128" i="1"/>
  <c r="I2136" i="1"/>
  <c r="I2144" i="1"/>
  <c r="I2152" i="1"/>
  <c r="I2160" i="1"/>
  <c r="I2168" i="1"/>
  <c r="I2176" i="1"/>
  <c r="I2184" i="1"/>
  <c r="I2192" i="1"/>
  <c r="I2200" i="1"/>
  <c r="I2208" i="1"/>
  <c r="I2216" i="1"/>
  <c r="I2224" i="1"/>
  <c r="I2232" i="1"/>
  <c r="I2240" i="1"/>
  <c r="I2248" i="1"/>
  <c r="I2256" i="1"/>
  <c r="I2264" i="1"/>
  <c r="I2272" i="1"/>
  <c r="I2280" i="1"/>
  <c r="I2288" i="1"/>
  <c r="I2296" i="1"/>
  <c r="I2304" i="1"/>
  <c r="I2312" i="1"/>
  <c r="I2320" i="1"/>
  <c r="I2328" i="1"/>
  <c r="I2336" i="1"/>
  <c r="I2344" i="1"/>
  <c r="I2352" i="1"/>
  <c r="W2359" i="1"/>
  <c r="D2366" i="1"/>
  <c r="C2371" i="1"/>
  <c r="H2375" i="1"/>
  <c r="D2382" i="1"/>
  <c r="G2388" i="1"/>
  <c r="F2400" i="1"/>
  <c r="G2410" i="1"/>
  <c r="G2420" i="1"/>
  <c r="G2428" i="1"/>
  <c r="G2434" i="1"/>
  <c r="K2425" i="1"/>
  <c r="K2442" i="1"/>
  <c r="I2402" i="1"/>
  <c r="H2426" i="1"/>
  <c r="D2355" i="1"/>
  <c r="B2360" i="1"/>
  <c r="G2366" i="1"/>
  <c r="W2372" i="1"/>
  <c r="E2379" i="1"/>
  <c r="J2385" i="1"/>
  <c r="K2389" i="1"/>
  <c r="W2395" i="1"/>
  <c r="J2402" i="1"/>
  <c r="J2408" i="1"/>
  <c r="K2419" i="1"/>
  <c r="E2427" i="1"/>
  <c r="W2432" i="1"/>
  <c r="D2442" i="1"/>
  <c r="H2473" i="1"/>
  <c r="J2443" i="1"/>
  <c r="W2468" i="1"/>
  <c r="J2464" i="1"/>
  <c r="J2429" i="1"/>
  <c r="B2464" i="1"/>
  <c r="B2480" i="1"/>
  <c r="H2468" i="1"/>
  <c r="J2407" i="1"/>
  <c r="J2439" i="1"/>
  <c r="E2481" i="1"/>
  <c r="W2399" i="1"/>
  <c r="D2423" i="1"/>
  <c r="J2438" i="1"/>
  <c r="F2450" i="1"/>
  <c r="F2458" i="1"/>
  <c r="F2466" i="1"/>
  <c r="H2472" i="1"/>
  <c r="W2479" i="1"/>
  <c r="D2745" i="1"/>
  <c r="D2753" i="1"/>
  <c r="D2761" i="1"/>
  <c r="E2773" i="1"/>
  <c r="W2795" i="1"/>
  <c r="H2795" i="1"/>
  <c r="B2811" i="1"/>
  <c r="J2819" i="1"/>
  <c r="C2827" i="1"/>
  <c r="K2835" i="1"/>
  <c r="G2744" i="1"/>
  <c r="C2752" i="1"/>
  <c r="D2768" i="1"/>
  <c r="C2788" i="1"/>
  <c r="K2796" i="1"/>
  <c r="D2804" i="1"/>
  <c r="G2812" i="1"/>
  <c r="W2820" i="1"/>
  <c r="H2820" i="1"/>
  <c r="B2836" i="1"/>
  <c r="C2841" i="1"/>
  <c r="D2845" i="1"/>
  <c r="G2849" i="1"/>
  <c r="H2849" i="1"/>
  <c r="B2853" i="1"/>
  <c r="C2857" i="1"/>
  <c r="D2861" i="1"/>
  <c r="B2738" i="1"/>
  <c r="C2743" i="1"/>
  <c r="C2751" i="1"/>
  <c r="C2759" i="1"/>
  <c r="C2767" i="1"/>
  <c r="C2789" i="1"/>
  <c r="D2797" i="1"/>
  <c r="W2805" i="1"/>
  <c r="H2805" i="1"/>
  <c r="B2813" i="1"/>
  <c r="C2821" i="1"/>
  <c r="D2829" i="1"/>
  <c r="W2837" i="1"/>
  <c r="H2837" i="1"/>
  <c r="I2483" i="1"/>
  <c r="I2491" i="1"/>
  <c r="I2499" i="1"/>
  <c r="I2507" i="1"/>
  <c r="I2515" i="1"/>
  <c r="I2523" i="1"/>
  <c r="I2531" i="1"/>
  <c r="I2539" i="1"/>
  <c r="I2547" i="1"/>
  <c r="I2555" i="1"/>
  <c r="I2563" i="1"/>
  <c r="I2571" i="1"/>
  <c r="I2579" i="1"/>
  <c r="I2587" i="1"/>
  <c r="I2595" i="1"/>
  <c r="I2603" i="1"/>
  <c r="I2611" i="1"/>
  <c r="I2619" i="1"/>
  <c r="I2627" i="1"/>
  <c r="I2635" i="1"/>
  <c r="I2643" i="1"/>
  <c r="I2651" i="1"/>
  <c r="I2659" i="1"/>
  <c r="I2667" i="1"/>
  <c r="I2675" i="1"/>
  <c r="I2683" i="1"/>
  <c r="I2691" i="1"/>
  <c r="I2699" i="1"/>
  <c r="I2707" i="1"/>
  <c r="I2715" i="1"/>
  <c r="I2723" i="1"/>
  <c r="I2731" i="1"/>
  <c r="W2740" i="1"/>
  <c r="K2742" i="1"/>
  <c r="G2750" i="1"/>
  <c r="J2756" i="1"/>
  <c r="F2761" i="1"/>
  <c r="B2767" i="1"/>
  <c r="B2782" i="1"/>
  <c r="K2790" i="1"/>
  <c r="E2797" i="1"/>
  <c r="K2806" i="1"/>
  <c r="E2813" i="1"/>
  <c r="K2822" i="1"/>
  <c r="E2829" i="1"/>
  <c r="K2838" i="1"/>
  <c r="F2840" i="1"/>
  <c r="I2841" i="1"/>
  <c r="B2844" i="1"/>
  <c r="K2848" i="1"/>
  <c r="G2852" i="1"/>
  <c r="H2852" i="1"/>
  <c r="J2856" i="1"/>
  <c r="D2860" i="1"/>
  <c r="W2864" i="1"/>
  <c r="D2741" i="1"/>
  <c r="G2749" i="1"/>
  <c r="W2757" i="1"/>
  <c r="J2763" i="1"/>
  <c r="E2770" i="1"/>
  <c r="E2786" i="1"/>
  <c r="J2791" i="1"/>
  <c r="D2799" i="1"/>
  <c r="F2805" i="1"/>
  <c r="C2815" i="1"/>
  <c r="G2823" i="1"/>
  <c r="I2828" i="1"/>
  <c r="B2831" i="1"/>
  <c r="K2839" i="1"/>
  <c r="H2744" i="1"/>
  <c r="G2756" i="1"/>
  <c r="K2764" i="1"/>
  <c r="J2792" i="1"/>
  <c r="C2800" i="1"/>
  <c r="K2808" i="1"/>
  <c r="D2816" i="1"/>
  <c r="G2824" i="1"/>
  <c r="W2832" i="1"/>
  <c r="H2832" i="1"/>
  <c r="B2843" i="1"/>
  <c r="C2847" i="1"/>
  <c r="D2851" i="1"/>
  <c r="G2855" i="1"/>
  <c r="H2855" i="1"/>
  <c r="B2859" i="1"/>
  <c r="C2863" i="1"/>
  <c r="W2747" i="1"/>
  <c r="G2755" i="1"/>
  <c r="D2763" i="1"/>
  <c r="K2769" i="1"/>
  <c r="C2771" i="1"/>
  <c r="H2775" i="1"/>
  <c r="W2779" i="1"/>
  <c r="G2781" i="1"/>
  <c r="D2783" i="1"/>
  <c r="K2785" i="1"/>
  <c r="C2787" i="1"/>
  <c r="C2793" i="1"/>
  <c r="D2801" i="1"/>
  <c r="W2809" i="1"/>
  <c r="H2809" i="1"/>
  <c r="B2817" i="1"/>
  <c r="C2825" i="1"/>
  <c r="D2833" i="1"/>
  <c r="E2847" i="1"/>
  <c r="W2737" i="1"/>
  <c r="J2744" i="1"/>
  <c r="E2748" i="1"/>
  <c r="D2754" i="1"/>
  <c r="J2760" i="1"/>
  <c r="E2764" i="1"/>
  <c r="J2772" i="1"/>
  <c r="J2780" i="1"/>
  <c r="I2791" i="1"/>
  <c r="J2794" i="1"/>
  <c r="G2802" i="1"/>
  <c r="I2807" i="1"/>
  <c r="J2810" i="1"/>
  <c r="G2818" i="1"/>
  <c r="I2823" i="1"/>
  <c r="J2826" i="1"/>
  <c r="G2834" i="1"/>
  <c r="I2839" i="1"/>
  <c r="B2842" i="1"/>
  <c r="K2846" i="1"/>
  <c r="G2850" i="1"/>
  <c r="H2850" i="1"/>
  <c r="J2854" i="1"/>
  <c r="D2858" i="1"/>
  <c r="W2862" i="1"/>
  <c r="C2902" i="1"/>
  <c r="H2909" i="1"/>
  <c r="F2912" i="1"/>
  <c r="F2920" i="1"/>
  <c r="F2928" i="1"/>
  <c r="F2936" i="1"/>
  <c r="F2944" i="1"/>
  <c r="F2952" i="1"/>
  <c r="F2960" i="1"/>
  <c r="F2968" i="1"/>
  <c r="W2978" i="1"/>
  <c r="H2986" i="1"/>
  <c r="J3018" i="1"/>
  <c r="D3018" i="1"/>
  <c r="I2872" i="1"/>
  <c r="I2880" i="1"/>
  <c r="I2888" i="1"/>
  <c r="E2897" i="1"/>
  <c r="H2911" i="1"/>
  <c r="G2923" i="1"/>
  <c r="C2935" i="1"/>
  <c r="H2943" i="1"/>
  <c r="G2955" i="1"/>
  <c r="G2972" i="1"/>
  <c r="F2979" i="1"/>
  <c r="F2987" i="1"/>
  <c r="F2995" i="1"/>
  <c r="F3003" i="1"/>
  <c r="G3007" i="1"/>
  <c r="W3011" i="1"/>
  <c r="J2866" i="1"/>
  <c r="J2870" i="1"/>
  <c r="J2874" i="1"/>
  <c r="J2878" i="1"/>
  <c r="J2882" i="1"/>
  <c r="J2886" i="1"/>
  <c r="J2890" i="1"/>
  <c r="W2894" i="1"/>
  <c r="W2902" i="1"/>
  <c r="C2910" i="1"/>
  <c r="C2918" i="1"/>
  <c r="C2926" i="1"/>
  <c r="C2934" i="1"/>
  <c r="C2942" i="1"/>
  <c r="C2950" i="1"/>
  <c r="C2958" i="1"/>
  <c r="C2966" i="1"/>
  <c r="K2980" i="1"/>
  <c r="B2987" i="1"/>
  <c r="D2988" i="1"/>
  <c r="F2996" i="1"/>
  <c r="B3016" i="1"/>
  <c r="E3027" i="1"/>
  <c r="F3027" i="1"/>
  <c r="K2867" i="1"/>
  <c r="K2871" i="1"/>
  <c r="K2875" i="1"/>
  <c r="K2879" i="1"/>
  <c r="K2883" i="1"/>
  <c r="K2887" i="1"/>
  <c r="K2891" i="1"/>
  <c r="D2896" i="1"/>
  <c r="H2903" i="1"/>
  <c r="B2910" i="1"/>
  <c r="H2917" i="1"/>
  <c r="C2925" i="1"/>
  <c r="J2931" i="1"/>
  <c r="E2936" i="1"/>
  <c r="B2942" i="1"/>
  <c r="H2949" i="1"/>
  <c r="C2957" i="1"/>
  <c r="J2963" i="1"/>
  <c r="E2968" i="1"/>
  <c r="G2973" i="1"/>
  <c r="B2988" i="1"/>
  <c r="D2989" i="1"/>
  <c r="W2997" i="1"/>
  <c r="K3010" i="1"/>
  <c r="D3010" i="1"/>
  <c r="G3014" i="1"/>
  <c r="B3019" i="1"/>
  <c r="J3027" i="1"/>
  <c r="D2872" i="1"/>
  <c r="D2880" i="1"/>
  <c r="D2888" i="1"/>
  <c r="C2898" i="1"/>
  <c r="H2907" i="1"/>
  <c r="K2916" i="1"/>
  <c r="J2922" i="1"/>
  <c r="G2928" i="1"/>
  <c r="E2935" i="1"/>
  <c r="D2942" i="1"/>
  <c r="F2948" i="1"/>
  <c r="H2956" i="1"/>
  <c r="K2974" i="1"/>
  <c r="J2978" i="1"/>
  <c r="G2982" i="1"/>
  <c r="E2996" i="1"/>
  <c r="D2998" i="1"/>
  <c r="K2915" i="1"/>
  <c r="H2923" i="1"/>
  <c r="C2939" i="1"/>
  <c r="F2947" i="1"/>
  <c r="C2963" i="1"/>
  <c r="H2971" i="1"/>
  <c r="H2975" i="1"/>
  <c r="C2991" i="1"/>
  <c r="K2999" i="1"/>
  <c r="K3005" i="1"/>
  <c r="D3005" i="1"/>
  <c r="E3009" i="1"/>
  <c r="F3013" i="1"/>
  <c r="H3017" i="1"/>
  <c r="F2867" i="1"/>
  <c r="F2875" i="1"/>
  <c r="F2883" i="1"/>
  <c r="F2891" i="1"/>
  <c r="F2901" i="1"/>
  <c r="H2914" i="1"/>
  <c r="F2922" i="1"/>
  <c r="B2931" i="1"/>
  <c r="I2943" i="1"/>
  <c r="K2954" i="1"/>
  <c r="C2962" i="1"/>
  <c r="C2984" i="1"/>
  <c r="K2992" i="1"/>
  <c r="B2999" i="1"/>
  <c r="D3000" i="1"/>
  <c r="G2868" i="1"/>
  <c r="G2876" i="1"/>
  <c r="G2884" i="1"/>
  <c r="G2892" i="1"/>
  <c r="H2899" i="1"/>
  <c r="J2905" i="1"/>
  <c r="W2911" i="1"/>
  <c r="E2916" i="1"/>
  <c r="F2921" i="1"/>
  <c r="C2929" i="1"/>
  <c r="J2935" i="1"/>
  <c r="D2939" i="1"/>
  <c r="H2945" i="1"/>
  <c r="K2953" i="1"/>
  <c r="I2958" i="1"/>
  <c r="B2962" i="1"/>
  <c r="K2977" i="1"/>
  <c r="I2982" i="1"/>
  <c r="G2985" i="1"/>
  <c r="B3000" i="1"/>
  <c r="D3001" i="1"/>
  <c r="E3004" i="1"/>
  <c r="G3008" i="1"/>
  <c r="H3012" i="1"/>
  <c r="C3015" i="1"/>
  <c r="E3015" i="1"/>
  <c r="C3040" i="1"/>
  <c r="C3056" i="1"/>
  <c r="C3072" i="1"/>
  <c r="C3088" i="1"/>
  <c r="F3035" i="1"/>
  <c r="D3048" i="1"/>
  <c r="F3067" i="1"/>
  <c r="J3087" i="1"/>
  <c r="B3031" i="1"/>
  <c r="K3039" i="1"/>
  <c r="F3048" i="1"/>
  <c r="C3066" i="1"/>
  <c r="G3075" i="1"/>
  <c r="J3084" i="1"/>
  <c r="G3024" i="1"/>
  <c r="W3034" i="1"/>
  <c r="C3047" i="1"/>
  <c r="J3057" i="1"/>
  <c r="W3066" i="1"/>
  <c r="C3079" i="1"/>
  <c r="J3089" i="1"/>
  <c r="K3025" i="1"/>
  <c r="K3033" i="1"/>
  <c r="K3041" i="1"/>
  <c r="K3049" i="1"/>
  <c r="K3057" i="1"/>
  <c r="K3065" i="1"/>
  <c r="K3073" i="1"/>
  <c r="K3081" i="1"/>
  <c r="K3089" i="1"/>
  <c r="J3075" i="1"/>
  <c r="K3043" i="1"/>
  <c r="G3063" i="1"/>
  <c r="G3079" i="1"/>
  <c r="H3023" i="1"/>
  <c r="H3031" i="1"/>
  <c r="J3037" i="1"/>
  <c r="G3044" i="1"/>
  <c r="C3051" i="1"/>
  <c r="I3058" i="1"/>
  <c r="F3073" i="1"/>
  <c r="K3080" i="1"/>
  <c r="B3088" i="1"/>
  <c r="I3094" i="1"/>
  <c r="I3102" i="1"/>
  <c r="I3110" i="1"/>
  <c r="I3118" i="1"/>
  <c r="I3126" i="1"/>
  <c r="I3134" i="1"/>
  <c r="I3142" i="1"/>
  <c r="I3150" i="1"/>
  <c r="I3158" i="1"/>
  <c r="I3166" i="1"/>
  <c r="I3174" i="1"/>
  <c r="I3182" i="1"/>
  <c r="E3318" i="1"/>
  <c r="E3332" i="1"/>
  <c r="J3362" i="1"/>
  <c r="K3320" i="1"/>
  <c r="E3363" i="1"/>
  <c r="W3310" i="1"/>
  <c r="E3364" i="1"/>
  <c r="I3373" i="1"/>
  <c r="G3377" i="1"/>
  <c r="B3306" i="1"/>
  <c r="D3312" i="1"/>
  <c r="H3317" i="1"/>
  <c r="K3321" i="1"/>
  <c r="J3327" i="1"/>
  <c r="F3332" i="1"/>
  <c r="E3339" i="1"/>
  <c r="J3341" i="1"/>
  <c r="E3347" i="1"/>
  <c r="J3349" i="1"/>
  <c r="E3355" i="1"/>
  <c r="J3357" i="1"/>
  <c r="I3362" i="1"/>
  <c r="J3365" i="1"/>
  <c r="H3407" i="1"/>
  <c r="D3407" i="1"/>
  <c r="B3413" i="1"/>
  <c r="J3308" i="1"/>
  <c r="I3363" i="1"/>
  <c r="K3314" i="1"/>
  <c r="K3322" i="1"/>
  <c r="D3327" i="1"/>
  <c r="G3381" i="1"/>
  <c r="E3385" i="1"/>
  <c r="H3310" i="1"/>
  <c r="K3364" i="1"/>
  <c r="G3309" i="1"/>
  <c r="K3315" i="1"/>
  <c r="C3322" i="1"/>
  <c r="F3328" i="1"/>
  <c r="D3333" i="1"/>
  <c r="E3340" i="1"/>
  <c r="J3342" i="1"/>
  <c r="E3348" i="1"/>
  <c r="J3350" i="1"/>
  <c r="E3356" i="1"/>
  <c r="J3358" i="1"/>
  <c r="J3361" i="1"/>
  <c r="C3415" i="1"/>
  <c r="I3415" i="1"/>
  <c r="I3371" i="1"/>
  <c r="E3399" i="1"/>
  <c r="E3408" i="1"/>
  <c r="E3431" i="1"/>
  <c r="E3447" i="1"/>
  <c r="E3463" i="1"/>
  <c r="C3477" i="1"/>
  <c r="E3483" i="1"/>
  <c r="D3485" i="1"/>
  <c r="G3493" i="1"/>
  <c r="B3368" i="1"/>
  <c r="B3372" i="1"/>
  <c r="J3380" i="1"/>
  <c r="G3389" i="1"/>
  <c r="C3397" i="1"/>
  <c r="F3403" i="1"/>
  <c r="G3412" i="1"/>
  <c r="F3431" i="1"/>
  <c r="F3447" i="1"/>
  <c r="F3463" i="1"/>
  <c r="C3478" i="1"/>
  <c r="B3485" i="1"/>
  <c r="D3486" i="1"/>
  <c r="G3494" i="1"/>
  <c r="G3411" i="1"/>
  <c r="K3416" i="1"/>
  <c r="K3418" i="1"/>
  <c r="K3420" i="1"/>
  <c r="K3422" i="1"/>
  <c r="K3424" i="1"/>
  <c r="K3426" i="1"/>
  <c r="K3428" i="1"/>
  <c r="K3430" i="1"/>
  <c r="K3432" i="1"/>
  <c r="K3434" i="1"/>
  <c r="K3436" i="1"/>
  <c r="K3438" i="1"/>
  <c r="K3440" i="1"/>
  <c r="K3442" i="1"/>
  <c r="K3444" i="1"/>
  <c r="K3446" i="1"/>
  <c r="K3448" i="1"/>
  <c r="K3450" i="1"/>
  <c r="K3452" i="1"/>
  <c r="K3454" i="1"/>
  <c r="K3456" i="1"/>
  <c r="K3458" i="1"/>
  <c r="K3460" i="1"/>
  <c r="K3462" i="1"/>
  <c r="K3464" i="1"/>
  <c r="K3466" i="1"/>
  <c r="K3468" i="1"/>
  <c r="K3470" i="1"/>
  <c r="K3472" i="1"/>
  <c r="C3479" i="1"/>
  <c r="C3487" i="1"/>
  <c r="C3495" i="1"/>
  <c r="D3367" i="1"/>
  <c r="J3374" i="1"/>
  <c r="E3383" i="1"/>
  <c r="I3391" i="1"/>
  <c r="K3398" i="1"/>
  <c r="W3402" i="1"/>
  <c r="W3410" i="1"/>
  <c r="B3422" i="1"/>
  <c r="B3438" i="1"/>
  <c r="B3454" i="1"/>
  <c r="B3470" i="1"/>
  <c r="H3480" i="1"/>
  <c r="K3488" i="1"/>
  <c r="I3493" i="1"/>
  <c r="G3496" i="1"/>
  <c r="E3371" i="1"/>
  <c r="F3383" i="1"/>
  <c r="C3409" i="1"/>
  <c r="E3416" i="1"/>
  <c r="E3432" i="1"/>
  <c r="E3448" i="1"/>
  <c r="E3464" i="1"/>
  <c r="H3473" i="1"/>
  <c r="K3481" i="1"/>
  <c r="J3485" i="1"/>
  <c r="G3489" i="1"/>
  <c r="F3368" i="1"/>
  <c r="C3376" i="1"/>
  <c r="W3391" i="1"/>
  <c r="W3399" i="1"/>
  <c r="F3420" i="1"/>
  <c r="F3436" i="1"/>
  <c r="F3452" i="1"/>
  <c r="F3468" i="1"/>
  <c r="G3474" i="1"/>
  <c r="W3482" i="1"/>
  <c r="H3490" i="1"/>
  <c r="H3419" i="1"/>
  <c r="W3421" i="1"/>
  <c r="G3423" i="1"/>
  <c r="D3425" i="1"/>
  <c r="K3429" i="1"/>
  <c r="C3431" i="1"/>
  <c r="H3435" i="1"/>
  <c r="W3437" i="1"/>
  <c r="G3439" i="1"/>
  <c r="D3441" i="1"/>
  <c r="K3445" i="1"/>
  <c r="C3447" i="1"/>
  <c r="H3451" i="1"/>
  <c r="W3453" i="1"/>
  <c r="G3455" i="1"/>
  <c r="D3457" i="1"/>
  <c r="K3461" i="1"/>
  <c r="C3463" i="1"/>
  <c r="H3467" i="1"/>
  <c r="W3469" i="1"/>
  <c r="G3471" i="1"/>
  <c r="F3475" i="1"/>
  <c r="F3483" i="1"/>
  <c r="F3491" i="1"/>
  <c r="H3372" i="1"/>
  <c r="E3379" i="1"/>
  <c r="C3386" i="1"/>
  <c r="F3390" i="1"/>
  <c r="D3395" i="1"/>
  <c r="K3400" i="1"/>
  <c r="C3404" i="1"/>
  <c r="W3406" i="1"/>
  <c r="J3416" i="1"/>
  <c r="J3424" i="1"/>
  <c r="J3432" i="1"/>
  <c r="J3440" i="1"/>
  <c r="J3448" i="1"/>
  <c r="J3456" i="1"/>
  <c r="J3464" i="1"/>
  <c r="J3472" i="1"/>
  <c r="W3476" i="1"/>
  <c r="K3484" i="1"/>
  <c r="J3488" i="1"/>
  <c r="W3492" i="1"/>
  <c r="D3500" i="1"/>
  <c r="D3508" i="1"/>
  <c r="D3516" i="1"/>
  <c r="D3524" i="1"/>
  <c r="D3532" i="1"/>
  <c r="D3555" i="1"/>
  <c r="C3570" i="1"/>
  <c r="F3579" i="1"/>
  <c r="J3590" i="1"/>
  <c r="E3561" i="1"/>
  <c r="H3567" i="1"/>
  <c r="H3583" i="1"/>
  <c r="J3608" i="1"/>
  <c r="F3506" i="1"/>
  <c r="F3514" i="1"/>
  <c r="F3522" i="1"/>
  <c r="F3530" i="1"/>
  <c r="H3548" i="1"/>
  <c r="J3556" i="1"/>
  <c r="B3567" i="1"/>
  <c r="E3590" i="1"/>
  <c r="E3594" i="1"/>
  <c r="W3623" i="1"/>
  <c r="B3624" i="1"/>
  <c r="G3500" i="1"/>
  <c r="G3504" i="1"/>
  <c r="G3508" i="1"/>
  <c r="G3512" i="1"/>
  <c r="G3516" i="1"/>
  <c r="G3520" i="1"/>
  <c r="G3524" i="1"/>
  <c r="G3528" i="1"/>
  <c r="G3532" i="1"/>
  <c r="J3537" i="1"/>
  <c r="H3545" i="1"/>
  <c r="H3558" i="1"/>
  <c r="K3562" i="1"/>
  <c r="W3571" i="1"/>
  <c r="I3578" i="1"/>
  <c r="C3583" i="1"/>
  <c r="D3589" i="1"/>
  <c r="C3627" i="1"/>
  <c r="G3536" i="1"/>
  <c r="G3544" i="1"/>
  <c r="G3552" i="1"/>
  <c r="G3568" i="1"/>
  <c r="F3575" i="1"/>
  <c r="C3582" i="1"/>
  <c r="D3588" i="1"/>
  <c r="G3600" i="1"/>
  <c r="H3615" i="1"/>
  <c r="K3616" i="1"/>
  <c r="I3624" i="1"/>
  <c r="I3506" i="1"/>
  <c r="I3514" i="1"/>
  <c r="I3522" i="1"/>
  <c r="I3530" i="1"/>
  <c r="J3539" i="1"/>
  <c r="E3551" i="1"/>
  <c r="E3559" i="1"/>
  <c r="F3566" i="1"/>
  <c r="E3587" i="1"/>
  <c r="K3596" i="1"/>
  <c r="G3619" i="1"/>
  <c r="G3631" i="1"/>
  <c r="C3635" i="1"/>
  <c r="F3535" i="1"/>
  <c r="F3551" i="1"/>
  <c r="H3570" i="1"/>
  <c r="I3583" i="1"/>
  <c r="D3607" i="1"/>
  <c r="D3608" i="1"/>
  <c r="F3631" i="1"/>
  <c r="C3505" i="1"/>
  <c r="C3513" i="1"/>
  <c r="C3521" i="1"/>
  <c r="C3529" i="1"/>
  <c r="B3536" i="1"/>
  <c r="H3541" i="1"/>
  <c r="I3546" i="1"/>
  <c r="B3552" i="1"/>
  <c r="H3557" i="1"/>
  <c r="I3561" i="1"/>
  <c r="I3566" i="1"/>
  <c r="B3570" i="1"/>
  <c r="I3582" i="1"/>
  <c r="B3586" i="1"/>
  <c r="B3592" i="1"/>
  <c r="F3596" i="1"/>
  <c r="I3602" i="1"/>
  <c r="E3608" i="1"/>
  <c r="J3618" i="1"/>
  <c r="C3648" i="1"/>
  <c r="W3657" i="1"/>
  <c r="E3665" i="1"/>
  <c r="J3670" i="1"/>
  <c r="G3676" i="1"/>
  <c r="W3678" i="1"/>
  <c r="E3686" i="1"/>
  <c r="F3694" i="1"/>
  <c r="B3679" i="1"/>
  <c r="B3687" i="1"/>
  <c r="J3628" i="1"/>
  <c r="G3643" i="1"/>
  <c r="B3655" i="1"/>
  <c r="D3662" i="1"/>
  <c r="W3666" i="1"/>
  <c r="D3680" i="1"/>
  <c r="C3687" i="1"/>
  <c r="W3688" i="1"/>
  <c r="J3617" i="1"/>
  <c r="B3628" i="1"/>
  <c r="C3639" i="1"/>
  <c r="C3647" i="1"/>
  <c r="F3653" i="1"/>
  <c r="B3662" i="1"/>
  <c r="B3670" i="1"/>
  <c r="F3673" i="1"/>
  <c r="B3681" i="1"/>
  <c r="C3688" i="1"/>
  <c r="W3689" i="1"/>
  <c r="C3612" i="1"/>
  <c r="C3628" i="1"/>
  <c r="F3642" i="1"/>
  <c r="C3652" i="1"/>
  <c r="K3659" i="1"/>
  <c r="G3665" i="1"/>
  <c r="F3671" i="1"/>
  <c r="E3674" i="1"/>
  <c r="D3690" i="1"/>
  <c r="K3694" i="1"/>
  <c r="J3675" i="1"/>
  <c r="J3683" i="1"/>
  <c r="J3691" i="1"/>
  <c r="G3639" i="1"/>
  <c r="G3655" i="1"/>
  <c r="W3660" i="1"/>
  <c r="W3668" i="1"/>
  <c r="F3676" i="1"/>
  <c r="H3684" i="1"/>
  <c r="E3598" i="1"/>
  <c r="I3618" i="1"/>
  <c r="G3628" i="1"/>
  <c r="I3634" i="1"/>
  <c r="F3641" i="1"/>
  <c r="H3647" i="1"/>
  <c r="J3653" i="1"/>
  <c r="F3659" i="1"/>
  <c r="J3665" i="1"/>
  <c r="W3671" i="1"/>
  <c r="H3677" i="1"/>
  <c r="J3685" i="1"/>
  <c r="G3691" i="1"/>
  <c r="E3693" i="1"/>
  <c r="E3701" i="1"/>
  <c r="E3709" i="1"/>
  <c r="E3717" i="1"/>
  <c r="E3725" i="1"/>
  <c r="W3733" i="1"/>
  <c r="F3754" i="1"/>
  <c r="F3701" i="1"/>
  <c r="F3709" i="1"/>
  <c r="F3717" i="1"/>
  <c r="F3725" i="1"/>
  <c r="G3742" i="1"/>
  <c r="B3748" i="1"/>
  <c r="E3756" i="1"/>
  <c r="W3760" i="1"/>
  <c r="H3698" i="1"/>
  <c r="H3702" i="1"/>
  <c r="H3706" i="1"/>
  <c r="H3710" i="1"/>
  <c r="H3714" i="1"/>
  <c r="H3718" i="1"/>
  <c r="H3722" i="1"/>
  <c r="H3726" i="1"/>
  <c r="H3730" i="1"/>
  <c r="J3741" i="1"/>
  <c r="D3748" i="1"/>
  <c r="B3753" i="1"/>
  <c r="E3761" i="1"/>
  <c r="I3699" i="1"/>
  <c r="I3707" i="1"/>
  <c r="I3715" i="1"/>
  <c r="I3723" i="1"/>
  <c r="C3734" i="1"/>
  <c r="B3698" i="1"/>
  <c r="B3702" i="1"/>
  <c r="B3706" i="1"/>
  <c r="B3710" i="1"/>
  <c r="B3714" i="1"/>
  <c r="B3718" i="1"/>
  <c r="B3722" i="1"/>
  <c r="B3726" i="1"/>
  <c r="B3730" i="1"/>
  <c r="J3738" i="1"/>
  <c r="J3746" i="1"/>
  <c r="J3754" i="1"/>
  <c r="G3760" i="1"/>
  <c r="W3736" i="1"/>
  <c r="G3741" i="1"/>
  <c r="D3746" i="1"/>
  <c r="E3751" i="1"/>
  <c r="J3755" i="1"/>
  <c r="B3759" i="1"/>
  <c r="J3803" i="1"/>
  <c r="I3762" i="1"/>
  <c r="I3770" i="1"/>
  <c r="I3778" i="1"/>
  <c r="I3786" i="1"/>
  <c r="I3794" i="1"/>
  <c r="I3802" i="1"/>
  <c r="K3808" i="1"/>
  <c r="B3765" i="1"/>
  <c r="B3769" i="1"/>
  <c r="B3773" i="1"/>
  <c r="B3777" i="1"/>
  <c r="B3781" i="1"/>
  <c r="B3785" i="1"/>
  <c r="B3789" i="1"/>
  <c r="B3793" i="1"/>
  <c r="B3797" i="1"/>
  <c r="B3801" i="1"/>
  <c r="F3806" i="1"/>
  <c r="J3807" i="1"/>
  <c r="F3808" i="1"/>
  <c r="C3890" i="1"/>
  <c r="J3900" i="1"/>
  <c r="E3912" i="1"/>
  <c r="D3910" i="1"/>
  <c r="E3898" i="1"/>
  <c r="B3908" i="1"/>
  <c r="D3961" i="1"/>
  <c r="E3812" i="1"/>
  <c r="E3820" i="1"/>
  <c r="E3828" i="1"/>
  <c r="E3836" i="1"/>
  <c r="E3844" i="1"/>
  <c r="E3852" i="1"/>
  <c r="E3860" i="1"/>
  <c r="E3868" i="1"/>
  <c r="E3876" i="1"/>
  <c r="E3884" i="1"/>
  <c r="J3891" i="1"/>
  <c r="W3899" i="1"/>
  <c r="K3907" i="1"/>
  <c r="F3910" i="1"/>
  <c r="G3888" i="1"/>
  <c r="G3896" i="1"/>
  <c r="B3904" i="1"/>
  <c r="W3906" i="1"/>
  <c r="B3914" i="1"/>
  <c r="F3900" i="1"/>
  <c r="B3905" i="1"/>
  <c r="B3913" i="1"/>
  <c r="J3898" i="1"/>
  <c r="G3887" i="1"/>
  <c r="F3894" i="1"/>
  <c r="I3900" i="1"/>
  <c r="F3906" i="1"/>
  <c r="G3911" i="1"/>
  <c r="D3953" i="1"/>
  <c r="I3959" i="1"/>
  <c r="W3957" i="1"/>
  <c r="E3953" i="1"/>
  <c r="J3949" i="1"/>
  <c r="D3951" i="1"/>
  <c r="H3955" i="1"/>
  <c r="K3998" i="1"/>
  <c r="G4006" i="1"/>
  <c r="D4006" i="1"/>
  <c r="W3956" i="1"/>
  <c r="W4022" i="1"/>
  <c r="E4022" i="1"/>
  <c r="F3952" i="1"/>
  <c r="W3958" i="1"/>
  <c r="G4014" i="1"/>
  <c r="D4014" i="1"/>
  <c r="G4008" i="1"/>
  <c r="G4024" i="1"/>
  <c r="W4005" i="1"/>
  <c r="B4016" i="1"/>
  <c r="B4029" i="1"/>
  <c r="I4083" i="1"/>
  <c r="K4096" i="1"/>
  <c r="G4096" i="1"/>
  <c r="W4010" i="1"/>
  <c r="J4026" i="1"/>
  <c r="E4042" i="1"/>
  <c r="W4055" i="1"/>
  <c r="G3963" i="1"/>
  <c r="G3967" i="1"/>
  <c r="G3971" i="1"/>
  <c r="G3975" i="1"/>
  <c r="G3979" i="1"/>
  <c r="G3983" i="1"/>
  <c r="G3987" i="1"/>
  <c r="G3991" i="1"/>
  <c r="G3995" i="1"/>
  <c r="E4003" i="1"/>
  <c r="E4011" i="1"/>
  <c r="E4019" i="1"/>
  <c r="E4027" i="1"/>
  <c r="C4010" i="1"/>
  <c r="W4020" i="1"/>
  <c r="G4028" i="1"/>
  <c r="I3968" i="1"/>
  <c r="I3976" i="1"/>
  <c r="I3984" i="1"/>
  <c r="I3992" i="1"/>
  <c r="F4000" i="1"/>
  <c r="E4013" i="1"/>
  <c r="K4020" i="1"/>
  <c r="B4028" i="1"/>
  <c r="D4031" i="1"/>
  <c r="C3964" i="1"/>
  <c r="C3972" i="1"/>
  <c r="C3980" i="1"/>
  <c r="C3988" i="1"/>
  <c r="K3995" i="1"/>
  <c r="J4003" i="1"/>
  <c r="J4011" i="1"/>
  <c r="J4019" i="1"/>
  <c r="J4027" i="1"/>
  <c r="F4030" i="1"/>
  <c r="E4035" i="1"/>
  <c r="D4038" i="1"/>
  <c r="E4056" i="1"/>
  <c r="G4068" i="1"/>
  <c r="B4039" i="1"/>
  <c r="K4061" i="1"/>
  <c r="G4067" i="1"/>
  <c r="W4079" i="1"/>
  <c r="W4036" i="1"/>
  <c r="D4043" i="1"/>
  <c r="K4047" i="1"/>
  <c r="I4053" i="1"/>
  <c r="F4061" i="1"/>
  <c r="I4047" i="1"/>
  <c r="C4049" i="1"/>
  <c r="D4063" i="1"/>
  <c r="H4075" i="1"/>
  <c r="W4101" i="1"/>
  <c r="F4101" i="1"/>
  <c r="W4037" i="1"/>
  <c r="E4045" i="1"/>
  <c r="B4046" i="1"/>
  <c r="F4071" i="1"/>
  <c r="C4090" i="1"/>
  <c r="D4090" i="1"/>
  <c r="E4089" i="1"/>
  <c r="W4072" i="1"/>
  <c r="W4080" i="1"/>
  <c r="K4088" i="1"/>
  <c r="H4066" i="1"/>
  <c r="B4080" i="1"/>
  <c r="W4087" i="1"/>
  <c r="G4097" i="1"/>
  <c r="W4060" i="1"/>
  <c r="W4069" i="1"/>
  <c r="C4076" i="1"/>
  <c r="G4081" i="1"/>
  <c r="E4086" i="1"/>
  <c r="E4097" i="1"/>
  <c r="F4103" i="1"/>
  <c r="B4104" i="1"/>
  <c r="F4105" i="1"/>
  <c r="D4080" i="1"/>
  <c r="G4070" i="1"/>
  <c r="E4078" i="1"/>
  <c r="K4082" i="1"/>
  <c r="K4095" i="1"/>
  <c r="J4050" i="1"/>
  <c r="H4060" i="1"/>
  <c r="H4087" i="1"/>
  <c r="E4093" i="1"/>
  <c r="J4105" i="1"/>
  <c r="I4167" i="1"/>
  <c r="F4098" i="1"/>
  <c r="J4110" i="1"/>
  <c r="C4114" i="1"/>
  <c r="K4134" i="1"/>
  <c r="H4179" i="1"/>
  <c r="I4179" i="1"/>
  <c r="I4111" i="1"/>
  <c r="E4140" i="1"/>
  <c r="K4142" i="1"/>
  <c r="B4157" i="1"/>
  <c r="H4157" i="1"/>
  <c r="C4117" i="1"/>
  <c r="H4128" i="1"/>
  <c r="E4128" i="1"/>
  <c r="E4111" i="1"/>
  <c r="K4122" i="1"/>
  <c r="C4106" i="1"/>
  <c r="C4120" i="1"/>
  <c r="I4132" i="1"/>
  <c r="D4136" i="1"/>
  <c r="F4112" i="1"/>
  <c r="I4126" i="1"/>
  <c r="W4150" i="1"/>
  <c r="C4092" i="1"/>
  <c r="H4102" i="1"/>
  <c r="H4110" i="1"/>
  <c r="H4120" i="1"/>
  <c r="F4133" i="1"/>
  <c r="H4149" i="1"/>
  <c r="W4154" i="1"/>
  <c r="E4160" i="1"/>
  <c r="B4162" i="1"/>
  <c r="J4180" i="1"/>
  <c r="W4180" i="1"/>
  <c r="H4139" i="1"/>
  <c r="F4147" i="1"/>
  <c r="G4162" i="1"/>
  <c r="D4173" i="1"/>
  <c r="H4187" i="1"/>
  <c r="I4187" i="1"/>
  <c r="D4130" i="1"/>
  <c r="W4144" i="1"/>
  <c r="H4160" i="1"/>
  <c r="C4184" i="1"/>
  <c r="D4137" i="1"/>
  <c r="G4149" i="1"/>
  <c r="D4188" i="1"/>
  <c r="H4144" i="1"/>
  <c r="D4152" i="1"/>
  <c r="C4156" i="1"/>
  <c r="C4121" i="1"/>
  <c r="D4127" i="1"/>
  <c r="F4135" i="1"/>
  <c r="H4143" i="1"/>
  <c r="J4149" i="1"/>
  <c r="D4156" i="1"/>
  <c r="G4174" i="1"/>
  <c r="D4176" i="1"/>
  <c r="B4158" i="1"/>
  <c r="I4164" i="1"/>
  <c r="F4166" i="1"/>
  <c r="K4181" i="1"/>
  <c r="H4183" i="1"/>
  <c r="W4153" i="1"/>
  <c r="B4178" i="1"/>
  <c r="G4178" i="1"/>
  <c r="K4185" i="1"/>
  <c r="E4223" i="1"/>
  <c r="G4223" i="1"/>
  <c r="B4175" i="1"/>
  <c r="C4175" i="1"/>
  <c r="K4182" i="1"/>
  <c r="E4189" i="1"/>
  <c r="J4177" i="1"/>
  <c r="G4177" i="1"/>
  <c r="D4186" i="1"/>
  <c r="W4159" i="1"/>
  <c r="K4170" i="1"/>
  <c r="B4193" i="1"/>
  <c r="C4159" i="1"/>
  <c r="E4171" i="1"/>
  <c r="F4203" i="1"/>
  <c r="G4190" i="1"/>
  <c r="G4192" i="1"/>
  <c r="G4226" i="1"/>
  <c r="G4159" i="1"/>
  <c r="E4165" i="1"/>
  <c r="G4172" i="1"/>
  <c r="W4195" i="1"/>
  <c r="D4201" i="1"/>
  <c r="H4210" i="1"/>
  <c r="B4200" i="1"/>
  <c r="B4208" i="1"/>
  <c r="J4202" i="1"/>
  <c r="J4199" i="1"/>
  <c r="B4199" i="1"/>
  <c r="B4207" i="1"/>
  <c r="H4212" i="1"/>
  <c r="J4213" i="1"/>
  <c r="D4237" i="1"/>
  <c r="E4237" i="1"/>
  <c r="B4201" i="1"/>
  <c r="B4209" i="1"/>
  <c r="W4215" i="1"/>
  <c r="H4228" i="1"/>
  <c r="W4250" i="1"/>
  <c r="F4256" i="1"/>
  <c r="H4214" i="1"/>
  <c r="K4220" i="1"/>
  <c r="W4227" i="1"/>
  <c r="E4240" i="1"/>
  <c r="C4220" i="1"/>
  <c r="B4240" i="1"/>
  <c r="J4216" i="1"/>
  <c r="F4228" i="1"/>
  <c r="D4244" i="1"/>
  <c r="W4239" i="1"/>
  <c r="F4225" i="1"/>
  <c r="K4243" i="1"/>
  <c r="J4246" i="1"/>
  <c r="W4251" i="1"/>
  <c r="H4220" i="1"/>
  <c r="H4227" i="1"/>
  <c r="W4231" i="1"/>
  <c r="E4232" i="1"/>
  <c r="G4238" i="1"/>
  <c r="G4241" i="1"/>
  <c r="W4234" i="1"/>
  <c r="G4249" i="1"/>
  <c r="G4257" i="1"/>
  <c r="G4274" i="1"/>
  <c r="E4248" i="1"/>
  <c r="W4236" i="1"/>
  <c r="E4247" i="1"/>
  <c r="G4245" i="1"/>
  <c r="E4261" i="1"/>
  <c r="I4266" i="1"/>
  <c r="J4270" i="1"/>
  <c r="C4272" i="1"/>
  <c r="D4275" i="1"/>
  <c r="C4277" i="1"/>
  <c r="D4283" i="1"/>
  <c r="E4285" i="1"/>
  <c r="H4287" i="1"/>
  <c r="C4287" i="1"/>
  <c r="W4265" i="1"/>
  <c r="E4277" i="1"/>
  <c r="F4264" i="1"/>
  <c r="B4273" i="1"/>
  <c r="J4254" i="1"/>
  <c r="W4263" i="1"/>
  <c r="F4269" i="1"/>
  <c r="G4273" i="1"/>
  <c r="B4281" i="1"/>
  <c r="W4286" i="1"/>
  <c r="F4271" i="1"/>
  <c r="C4280" i="1"/>
  <c r="E4289" i="1"/>
  <c r="B4278" i="1"/>
  <c r="D4282" i="1"/>
  <c r="H4290" i="1"/>
  <c r="H4291" i="1"/>
  <c r="D4268" i="1"/>
  <c r="E4278" i="1"/>
  <c r="E4284" i="1"/>
  <c r="C4291" i="1"/>
  <c r="W4292" i="1"/>
  <c r="B4180" i="1"/>
  <c r="G4141" i="1"/>
  <c r="C4188" i="1"/>
  <c r="I4154" i="1"/>
  <c r="W4149" i="1"/>
  <c r="C4176" i="1"/>
  <c r="D4166" i="1"/>
  <c r="G4153" i="1"/>
  <c r="H4169" i="1"/>
  <c r="H4191" i="1"/>
  <c r="I4193" i="1"/>
  <c r="E4226" i="1"/>
  <c r="K4200" i="1"/>
  <c r="K4212" i="1"/>
  <c r="E4229" i="1"/>
  <c r="I4228" i="1"/>
  <c r="K4244" i="1"/>
  <c r="B4221" i="1"/>
  <c r="K4241" i="1"/>
  <c r="C4261" i="1"/>
  <c r="D4285" i="1"/>
  <c r="W4273" i="1"/>
  <c r="H4288" i="1"/>
  <c r="C4279" i="1"/>
  <c r="D4251" i="1"/>
  <c r="B4241" i="1"/>
  <c r="B4248" i="1"/>
  <c r="B4283" i="1"/>
  <c r="I4273" i="1"/>
  <c r="F4288" i="1"/>
  <c r="H4280" i="1"/>
  <c r="J1738" i="1"/>
  <c r="E1840" i="1"/>
  <c r="E1797" i="1"/>
  <c r="H1742" i="1"/>
  <c r="D1806" i="1"/>
  <c r="G1834" i="1"/>
  <c r="K1861" i="1"/>
  <c r="I1942" i="1"/>
  <c r="E1968" i="1"/>
  <c r="D1941" i="1"/>
  <c r="K2025" i="1"/>
  <c r="E1921" i="1"/>
  <c r="W1999" i="1"/>
  <c r="W2029" i="1"/>
  <c r="J1984" i="1"/>
  <c r="H1904" i="1"/>
  <c r="H1936" i="1"/>
  <c r="J1965" i="1"/>
  <c r="C2003" i="1"/>
  <c r="I2016" i="1"/>
  <c r="C2026" i="1"/>
  <c r="W2355" i="1"/>
  <c r="D2372" i="1"/>
  <c r="E2397" i="1"/>
  <c r="G2421" i="1"/>
  <c r="E2394" i="1"/>
  <c r="H2408" i="1"/>
  <c r="K2356" i="1"/>
  <c r="F2368" i="1"/>
  <c r="H2378" i="1"/>
  <c r="C2410" i="1"/>
  <c r="H2035" i="1"/>
  <c r="H2044" i="1"/>
  <c r="H2058" i="1"/>
  <c r="H2067" i="1"/>
  <c r="H2076" i="1"/>
  <c r="H2090" i="1"/>
  <c r="H2099" i="1"/>
  <c r="H2108" i="1"/>
  <c r="H2122" i="1"/>
  <c r="H2131" i="1"/>
  <c r="H2140" i="1"/>
  <c r="H2154" i="1"/>
  <c r="H2163" i="1"/>
  <c r="H2172" i="1"/>
  <c r="H2186" i="1"/>
  <c r="H2195" i="1"/>
  <c r="H2204" i="1"/>
  <c r="H2218" i="1"/>
  <c r="H2227" i="1"/>
  <c r="H2236" i="1"/>
  <c r="H2250" i="1"/>
  <c r="H2259" i="1"/>
  <c r="H2268" i="1"/>
  <c r="H2282" i="1"/>
  <c r="H2291" i="1"/>
  <c r="H2300" i="1"/>
  <c r="H2314" i="1"/>
  <c r="H2323" i="1"/>
  <c r="H2332" i="1"/>
  <c r="H2346" i="1"/>
  <c r="H2355" i="1"/>
  <c r="B2366" i="1"/>
  <c r="W2374" i="1"/>
  <c r="G2384" i="1"/>
  <c r="D2395" i="1"/>
  <c r="F2405" i="1"/>
  <c r="D2417" i="1"/>
  <c r="W2433" i="1"/>
  <c r="F2441" i="1"/>
  <c r="E2448" i="1"/>
  <c r="E2449" i="1"/>
  <c r="J2460" i="1"/>
  <c r="I2041" i="1"/>
  <c r="I2049" i="1"/>
  <c r="I2057" i="1"/>
  <c r="I2065" i="1"/>
  <c r="I2073" i="1"/>
  <c r="I2081" i="1"/>
  <c r="I2089" i="1"/>
  <c r="I2097" i="1"/>
  <c r="I2105" i="1"/>
  <c r="I2113" i="1"/>
  <c r="I2121" i="1"/>
  <c r="I2129" i="1"/>
  <c r="I2137" i="1"/>
  <c r="I2145" i="1"/>
  <c r="I2153" i="1"/>
  <c r="I2161" i="1"/>
  <c r="I2169" i="1"/>
  <c r="I2177" i="1"/>
  <c r="I2185" i="1"/>
  <c r="I2193" i="1"/>
  <c r="I2201" i="1"/>
  <c r="I2209" i="1"/>
  <c r="I2217" i="1"/>
  <c r="I2225" i="1"/>
  <c r="I2233" i="1"/>
  <c r="I2241" i="1"/>
  <c r="I2249" i="1"/>
  <c r="I2257" i="1"/>
  <c r="I2265" i="1"/>
  <c r="I2273" i="1"/>
  <c r="I2281" i="1"/>
  <c r="I2289" i="1"/>
  <c r="I2297" i="1"/>
  <c r="I2305" i="1"/>
  <c r="I2313" i="1"/>
  <c r="I2321" i="1"/>
  <c r="I2329" i="1"/>
  <c r="I2337" i="1"/>
  <c r="I2345" i="1"/>
  <c r="F2354" i="1"/>
  <c r="F2361" i="1"/>
  <c r="K2367" i="1"/>
  <c r="F2377" i="1"/>
  <c r="K2383" i="1"/>
  <c r="H2389" i="1"/>
  <c r="F2401" i="1"/>
  <c r="G2411" i="1"/>
  <c r="H2421" i="1"/>
  <c r="G2433" i="1"/>
  <c r="F2436" i="1"/>
  <c r="B2425" i="1"/>
  <c r="B2442" i="1"/>
  <c r="H2360" i="1"/>
  <c r="H2368" i="1"/>
  <c r="H2376" i="1"/>
  <c r="H2384" i="1"/>
  <c r="I2408" i="1"/>
  <c r="W2426" i="1"/>
  <c r="G2356" i="1"/>
  <c r="W2360" i="1"/>
  <c r="E2367" i="1"/>
  <c r="J2373" i="1"/>
  <c r="B2380" i="1"/>
  <c r="W2385" i="1"/>
  <c r="K2396" i="1"/>
  <c r="W2402" i="1"/>
  <c r="J2409" i="1"/>
  <c r="K2413" i="1"/>
  <c r="W2419" i="1"/>
  <c r="I2427" i="1"/>
  <c r="D2432" i="1"/>
  <c r="W2442" i="1"/>
  <c r="F2452" i="1"/>
  <c r="G2473" i="1"/>
  <c r="G2450" i="1"/>
  <c r="G2474" i="1"/>
  <c r="F2468" i="1"/>
  <c r="C2435" i="1"/>
  <c r="K2464" i="1"/>
  <c r="K2480" i="1"/>
  <c r="C2472" i="1"/>
  <c r="J2415" i="1"/>
  <c r="F2443" i="1"/>
  <c r="C2453" i="1"/>
  <c r="C2461" i="1"/>
  <c r="C2469" i="1"/>
  <c r="C2477" i="1"/>
  <c r="I2481" i="1"/>
  <c r="J2406" i="1"/>
  <c r="W2423" i="1"/>
  <c r="D2439" i="1"/>
  <c r="F2474" i="1"/>
  <c r="H2480" i="1"/>
  <c r="K2745" i="1"/>
  <c r="K2753" i="1"/>
  <c r="K2761" i="1"/>
  <c r="E2775" i="1"/>
  <c r="G2795" i="1"/>
  <c r="W2803" i="1"/>
  <c r="H2803" i="1"/>
  <c r="B2819" i="1"/>
  <c r="J2827" i="1"/>
  <c r="C2835" i="1"/>
  <c r="D2744" i="1"/>
  <c r="W2760" i="1"/>
  <c r="K2768" i="1"/>
  <c r="J2788" i="1"/>
  <c r="C2796" i="1"/>
  <c r="K2804" i="1"/>
  <c r="D2812" i="1"/>
  <c r="G2820" i="1"/>
  <c r="W2828" i="1"/>
  <c r="H2828" i="1"/>
  <c r="J2841" i="1"/>
  <c r="K2845" i="1"/>
  <c r="F2849" i="1"/>
  <c r="W2853" i="1"/>
  <c r="J2857" i="1"/>
  <c r="K2861" i="1"/>
  <c r="K2738" i="1"/>
  <c r="B2744" i="1"/>
  <c r="B2752" i="1"/>
  <c r="B2760" i="1"/>
  <c r="B2768" i="1"/>
  <c r="H2770" i="1"/>
  <c r="H2772" i="1"/>
  <c r="H2774" i="1"/>
  <c r="H2776" i="1"/>
  <c r="H2778" i="1"/>
  <c r="H2780" i="1"/>
  <c r="H2782" i="1"/>
  <c r="H2784" i="1"/>
  <c r="H2786" i="1"/>
  <c r="J2789" i="1"/>
  <c r="K2797" i="1"/>
  <c r="G2805" i="1"/>
  <c r="E2812" i="1"/>
  <c r="J2821" i="1"/>
  <c r="K2829" i="1"/>
  <c r="G2837" i="1"/>
  <c r="E2841" i="1"/>
  <c r="I2484" i="1"/>
  <c r="I2492" i="1"/>
  <c r="I2500" i="1"/>
  <c r="I2508" i="1"/>
  <c r="I2516" i="1"/>
  <c r="I2524" i="1"/>
  <c r="I2532" i="1"/>
  <c r="I2540" i="1"/>
  <c r="I2548" i="1"/>
  <c r="I2556" i="1"/>
  <c r="I2564" i="1"/>
  <c r="I2572" i="1"/>
  <c r="I2580" i="1"/>
  <c r="I2588" i="1"/>
  <c r="I2596" i="1"/>
  <c r="I2604" i="1"/>
  <c r="I2612" i="1"/>
  <c r="I2620" i="1"/>
  <c r="I2628" i="1"/>
  <c r="I2636" i="1"/>
  <c r="I2644" i="1"/>
  <c r="I2652" i="1"/>
  <c r="I2660" i="1"/>
  <c r="I2668" i="1"/>
  <c r="I2676" i="1"/>
  <c r="I2684" i="1"/>
  <c r="I2692" i="1"/>
  <c r="I2700" i="1"/>
  <c r="I2708" i="1"/>
  <c r="I2716" i="1"/>
  <c r="I2724" i="1"/>
  <c r="I2732" i="1"/>
  <c r="G2740" i="1"/>
  <c r="C2742" i="1"/>
  <c r="D2750" i="1"/>
  <c r="W2758" i="1"/>
  <c r="I2763" i="1"/>
  <c r="E2768" i="1"/>
  <c r="B2784" i="1"/>
  <c r="C2790" i="1"/>
  <c r="W2798" i="1"/>
  <c r="H2798" i="1"/>
  <c r="C2806" i="1"/>
  <c r="W2814" i="1"/>
  <c r="H2814" i="1"/>
  <c r="C2822" i="1"/>
  <c r="W2830" i="1"/>
  <c r="H2830" i="1"/>
  <c r="C2838" i="1"/>
  <c r="D2840" i="1"/>
  <c r="W2844" i="1"/>
  <c r="C2848" i="1"/>
  <c r="F2852" i="1"/>
  <c r="I2853" i="1"/>
  <c r="B2856" i="1"/>
  <c r="K2860" i="1"/>
  <c r="G2864" i="1"/>
  <c r="H2864" i="1"/>
  <c r="K2741" i="1"/>
  <c r="D2749" i="1"/>
  <c r="G2757" i="1"/>
  <c r="W2765" i="1"/>
  <c r="E2772" i="1"/>
  <c r="I2788" i="1"/>
  <c r="B2791" i="1"/>
  <c r="K2799" i="1"/>
  <c r="W2807" i="1"/>
  <c r="H2807" i="1"/>
  <c r="J2815" i="1"/>
  <c r="D2823" i="1"/>
  <c r="F2829" i="1"/>
  <c r="C2839" i="1"/>
  <c r="W2748" i="1"/>
  <c r="D2756" i="1"/>
  <c r="C2764" i="1"/>
  <c r="B2792" i="1"/>
  <c r="J2800" i="1"/>
  <c r="C2808" i="1"/>
  <c r="K2816" i="1"/>
  <c r="D2824" i="1"/>
  <c r="G2832" i="1"/>
  <c r="W2843" i="1"/>
  <c r="J2847" i="1"/>
  <c r="K2851" i="1"/>
  <c r="F2855" i="1"/>
  <c r="W2859" i="1"/>
  <c r="J2863" i="1"/>
  <c r="G2747" i="1"/>
  <c r="D2755" i="1"/>
  <c r="K2763" i="1"/>
  <c r="C2769" i="1"/>
  <c r="H2773" i="1"/>
  <c r="W2777" i="1"/>
  <c r="G2779" i="1"/>
  <c r="D2781" i="1"/>
  <c r="K2783" i="1"/>
  <c r="C2785" i="1"/>
  <c r="J2793" i="1"/>
  <c r="K2801" i="1"/>
  <c r="G2809" i="1"/>
  <c r="E2816" i="1"/>
  <c r="J2825" i="1"/>
  <c r="K2833" i="1"/>
  <c r="E2851" i="1"/>
  <c r="H2738" i="1"/>
  <c r="F2749" i="1"/>
  <c r="K2754" i="1"/>
  <c r="F2765" i="1"/>
  <c r="B2773" i="1"/>
  <c r="B2781" i="1"/>
  <c r="F2792" i="1"/>
  <c r="B2794" i="1"/>
  <c r="D2802" i="1"/>
  <c r="F2808" i="1"/>
  <c r="B2810" i="1"/>
  <c r="D2818" i="1"/>
  <c r="F2824" i="1"/>
  <c r="B2826" i="1"/>
  <c r="D2834" i="1"/>
  <c r="W2842" i="1"/>
  <c r="C2846" i="1"/>
  <c r="F2850" i="1"/>
  <c r="I2851" i="1"/>
  <c r="B2854" i="1"/>
  <c r="K2858" i="1"/>
  <c r="G2862" i="1"/>
  <c r="H2862" i="1"/>
  <c r="H2868" i="1"/>
  <c r="H2872" i="1"/>
  <c r="H2876" i="1"/>
  <c r="H2880" i="1"/>
  <c r="H2884" i="1"/>
  <c r="H2888" i="1"/>
  <c r="H2892" i="1"/>
  <c r="C2904" i="1"/>
  <c r="F2909" i="1"/>
  <c r="D2914" i="1"/>
  <c r="D2922" i="1"/>
  <c r="D2930" i="1"/>
  <c r="D2938" i="1"/>
  <c r="D2946" i="1"/>
  <c r="D2954" i="1"/>
  <c r="D2962" i="1"/>
  <c r="D2970" i="1"/>
  <c r="G2978" i="1"/>
  <c r="W2986" i="1"/>
  <c r="H2994" i="1"/>
  <c r="H3002" i="1"/>
  <c r="B3018" i="1"/>
  <c r="I2865" i="1"/>
  <c r="I2873" i="1"/>
  <c r="I2881" i="1"/>
  <c r="I2889" i="1"/>
  <c r="W2897" i="1"/>
  <c r="F2911" i="1"/>
  <c r="K2927" i="1"/>
  <c r="F2943" i="1"/>
  <c r="K2959" i="1"/>
  <c r="H2967" i="1"/>
  <c r="F2972" i="1"/>
  <c r="D2979" i="1"/>
  <c r="D2987" i="1"/>
  <c r="D2995" i="1"/>
  <c r="E3003" i="1"/>
  <c r="F3007" i="1"/>
  <c r="G3011" i="1"/>
  <c r="B2867" i="1"/>
  <c r="B2871" i="1"/>
  <c r="B2875" i="1"/>
  <c r="B2879" i="1"/>
  <c r="B2883" i="1"/>
  <c r="B2887" i="1"/>
  <c r="B2891" i="1"/>
  <c r="F2897" i="1"/>
  <c r="E2904" i="1"/>
  <c r="C2980" i="1"/>
  <c r="K2988" i="1"/>
  <c r="B2995" i="1"/>
  <c r="D2996" i="1"/>
  <c r="C3027" i="1"/>
  <c r="W3027" i="1"/>
  <c r="C2868" i="1"/>
  <c r="C2872" i="1"/>
  <c r="C2876" i="1"/>
  <c r="C2880" i="1"/>
  <c r="C2884" i="1"/>
  <c r="C2888" i="1"/>
  <c r="C2892" i="1"/>
  <c r="G2897" i="1"/>
  <c r="J2903" i="1"/>
  <c r="D2911" i="1"/>
  <c r="F2917" i="1"/>
  <c r="K2933" i="1"/>
  <c r="I2938" i="1"/>
  <c r="D2943" i="1"/>
  <c r="F2949" i="1"/>
  <c r="K2965" i="1"/>
  <c r="I2970" i="1"/>
  <c r="F2973" i="1"/>
  <c r="H2981" i="1"/>
  <c r="K2989" i="1"/>
  <c r="I2994" i="1"/>
  <c r="G2997" i="1"/>
  <c r="H3006" i="1"/>
  <c r="C3010" i="1"/>
  <c r="I3011" i="1"/>
  <c r="F3014" i="1"/>
  <c r="I3019" i="1"/>
  <c r="D2865" i="1"/>
  <c r="D2873" i="1"/>
  <c r="D2881" i="1"/>
  <c r="D2889" i="1"/>
  <c r="F2907" i="1"/>
  <c r="C2916" i="1"/>
  <c r="K2924" i="1"/>
  <c r="J2930" i="1"/>
  <c r="G2936" i="1"/>
  <c r="E2943" i="1"/>
  <c r="D2950" i="1"/>
  <c r="F2956" i="1"/>
  <c r="H2964" i="1"/>
  <c r="C2974" i="1"/>
  <c r="I2979" i="1"/>
  <c r="F2982" i="1"/>
  <c r="H2990" i="1"/>
  <c r="K2998" i="1"/>
  <c r="J3002" i="1"/>
  <c r="C2915" i="1"/>
  <c r="F2923" i="1"/>
  <c r="K2955" i="1"/>
  <c r="W2971" i="1"/>
  <c r="W2975" i="1"/>
  <c r="H2983" i="1"/>
  <c r="C2999" i="1"/>
  <c r="C3005" i="1"/>
  <c r="K3009" i="1"/>
  <c r="D3009" i="1"/>
  <c r="E3013" i="1"/>
  <c r="W3017" i="1"/>
  <c r="F2868" i="1"/>
  <c r="F2876" i="1"/>
  <c r="F2884" i="1"/>
  <c r="F2892" i="1"/>
  <c r="H2908" i="1"/>
  <c r="F2914" i="1"/>
  <c r="B2923" i="1"/>
  <c r="I2935" i="1"/>
  <c r="K2946" i="1"/>
  <c r="C2954" i="1"/>
  <c r="H2970" i="1"/>
  <c r="H2976" i="1"/>
  <c r="C2992" i="1"/>
  <c r="K3000" i="1"/>
  <c r="B3005" i="1"/>
  <c r="G2869" i="1"/>
  <c r="G2877" i="1"/>
  <c r="G2885" i="1"/>
  <c r="G2893" i="1"/>
  <c r="J2899" i="1"/>
  <c r="G2906" i="1"/>
  <c r="K2913" i="1"/>
  <c r="I2918" i="1"/>
  <c r="B2922" i="1"/>
  <c r="W2935" i="1"/>
  <c r="E2940" i="1"/>
  <c r="F2945" i="1"/>
  <c r="C2953" i="1"/>
  <c r="J2959" i="1"/>
  <c r="D2963" i="1"/>
  <c r="H2969" i="1"/>
  <c r="C2977" i="1"/>
  <c r="E2983" i="1"/>
  <c r="F2985" i="1"/>
  <c r="H2993" i="1"/>
  <c r="K3001" i="1"/>
  <c r="K3004" i="1"/>
  <c r="D3004" i="1"/>
  <c r="F3008" i="1"/>
  <c r="W3012" i="1"/>
  <c r="J3015" i="1"/>
  <c r="D3015" i="1"/>
  <c r="J3042" i="1"/>
  <c r="J3058" i="1"/>
  <c r="J3074" i="1"/>
  <c r="J3090" i="1"/>
  <c r="W3048" i="1"/>
  <c r="J3020" i="1"/>
  <c r="K3031" i="1"/>
  <c r="F3040" i="1"/>
  <c r="C3058" i="1"/>
  <c r="G3067" i="1"/>
  <c r="J3076" i="1"/>
  <c r="W3085" i="1"/>
  <c r="J3025" i="1"/>
  <c r="H3035" i="1"/>
  <c r="G3048" i="1"/>
  <c r="D3058" i="1"/>
  <c r="H3067" i="1"/>
  <c r="G3080" i="1"/>
  <c r="D3090" i="1"/>
  <c r="F3026" i="1"/>
  <c r="F3034" i="1"/>
  <c r="F3042" i="1"/>
  <c r="F3050" i="1"/>
  <c r="F3058" i="1"/>
  <c r="F3066" i="1"/>
  <c r="F3074" i="1"/>
  <c r="F3082" i="1"/>
  <c r="F3090" i="1"/>
  <c r="J3083" i="1"/>
  <c r="J3048" i="1"/>
  <c r="J3064" i="1"/>
  <c r="J3080" i="1"/>
  <c r="B3024" i="1"/>
  <c r="B3032" i="1"/>
  <c r="H3039" i="1"/>
  <c r="J3045" i="1"/>
  <c r="G3052" i="1"/>
  <c r="C3059" i="1"/>
  <c r="I3066" i="1"/>
  <c r="F3081" i="1"/>
  <c r="K3088" i="1"/>
  <c r="I3095" i="1"/>
  <c r="I3103" i="1"/>
  <c r="I3111" i="1"/>
  <c r="I3119" i="1"/>
  <c r="I3127" i="1"/>
  <c r="I3135" i="1"/>
  <c r="I3143" i="1"/>
  <c r="I3151" i="1"/>
  <c r="I3159" i="1"/>
  <c r="I3167" i="1"/>
  <c r="I3175" i="1"/>
  <c r="I3183" i="1"/>
  <c r="E3322" i="1"/>
  <c r="D3332" i="1"/>
  <c r="B3362" i="1"/>
  <c r="H3316" i="1"/>
  <c r="F3322" i="1"/>
  <c r="H3331" i="1"/>
  <c r="D3363" i="1"/>
  <c r="D3364" i="1"/>
  <c r="H3373" i="1"/>
  <c r="W3377" i="1"/>
  <c r="K3306" i="1"/>
  <c r="D3317" i="1"/>
  <c r="I3322" i="1"/>
  <c r="W3327" i="1"/>
  <c r="I3334" i="1"/>
  <c r="H3337" i="1"/>
  <c r="D3339" i="1"/>
  <c r="B3341" i="1"/>
  <c r="H3345" i="1"/>
  <c r="D3347" i="1"/>
  <c r="B3349" i="1"/>
  <c r="H3353" i="1"/>
  <c r="D3355" i="1"/>
  <c r="B3357" i="1"/>
  <c r="G3363" i="1"/>
  <c r="B3365" i="1"/>
  <c r="W3407" i="1"/>
  <c r="K3413" i="1"/>
  <c r="J3413" i="1"/>
  <c r="D3309" i="1"/>
  <c r="H3328" i="1"/>
  <c r="G3364" i="1"/>
  <c r="F3330" i="1"/>
  <c r="W3381" i="1"/>
  <c r="D3385" i="1"/>
  <c r="J3310" i="1"/>
  <c r="H3360" i="1"/>
  <c r="F3381" i="1"/>
  <c r="B3310" i="1"/>
  <c r="I3316" i="1"/>
  <c r="I3330" i="1"/>
  <c r="B3334" i="1"/>
  <c r="H3338" i="1"/>
  <c r="D3340" i="1"/>
  <c r="B3342" i="1"/>
  <c r="H3346" i="1"/>
  <c r="D3348" i="1"/>
  <c r="B3350" i="1"/>
  <c r="H3354" i="1"/>
  <c r="D3356" i="1"/>
  <c r="B3358" i="1"/>
  <c r="B3361" i="1"/>
  <c r="F3415" i="1"/>
  <c r="I3372" i="1"/>
  <c r="E3403" i="1"/>
  <c r="E3417" i="1"/>
  <c r="E3433" i="1"/>
  <c r="E3449" i="1"/>
  <c r="E3465" i="1"/>
  <c r="K3485" i="1"/>
  <c r="I3490" i="1"/>
  <c r="F3493" i="1"/>
  <c r="J3368" i="1"/>
  <c r="J3372" i="1"/>
  <c r="B3383" i="1"/>
  <c r="F3391" i="1"/>
  <c r="W3397" i="1"/>
  <c r="B3405" i="1"/>
  <c r="F3417" i="1"/>
  <c r="F3433" i="1"/>
  <c r="F3449" i="1"/>
  <c r="F3465" i="1"/>
  <c r="K3486" i="1"/>
  <c r="I3491" i="1"/>
  <c r="F3494" i="1"/>
  <c r="K3414" i="1"/>
  <c r="C3416" i="1"/>
  <c r="C3418" i="1"/>
  <c r="C3420" i="1"/>
  <c r="C3422" i="1"/>
  <c r="C3424" i="1"/>
  <c r="C3426" i="1"/>
  <c r="C3428" i="1"/>
  <c r="C3430" i="1"/>
  <c r="C3432" i="1"/>
  <c r="C3434" i="1"/>
  <c r="C3436" i="1"/>
  <c r="C3438" i="1"/>
  <c r="C3440" i="1"/>
  <c r="C3442" i="1"/>
  <c r="C3444" i="1"/>
  <c r="C3446" i="1"/>
  <c r="C3448" i="1"/>
  <c r="C3450" i="1"/>
  <c r="C3452" i="1"/>
  <c r="C3454" i="1"/>
  <c r="C3456" i="1"/>
  <c r="C3458" i="1"/>
  <c r="C3460" i="1"/>
  <c r="C3462" i="1"/>
  <c r="C3464" i="1"/>
  <c r="C3466" i="1"/>
  <c r="C3468" i="1"/>
  <c r="C3470" i="1"/>
  <c r="C3472" i="1"/>
  <c r="D3368" i="1"/>
  <c r="E3375" i="1"/>
  <c r="W3383" i="1"/>
  <c r="D3393" i="1"/>
  <c r="C3398" i="1"/>
  <c r="G3402" i="1"/>
  <c r="G3410" i="1"/>
  <c r="B3424" i="1"/>
  <c r="B3440" i="1"/>
  <c r="B3456" i="1"/>
  <c r="B3472" i="1"/>
  <c r="W3480" i="1"/>
  <c r="C3488" i="1"/>
  <c r="E3494" i="1"/>
  <c r="F3496" i="1"/>
  <c r="E3372" i="1"/>
  <c r="E3418" i="1"/>
  <c r="E3434" i="1"/>
  <c r="E3450" i="1"/>
  <c r="E3466" i="1"/>
  <c r="W3473" i="1"/>
  <c r="C3481" i="1"/>
  <c r="I3486" i="1"/>
  <c r="F3489" i="1"/>
  <c r="H3497" i="1"/>
  <c r="F3369" i="1"/>
  <c r="J3376" i="1"/>
  <c r="G3391" i="1"/>
  <c r="G3399" i="1"/>
  <c r="H3408" i="1"/>
  <c r="F3422" i="1"/>
  <c r="F3438" i="1"/>
  <c r="F3454" i="1"/>
  <c r="F3470" i="1"/>
  <c r="F3474" i="1"/>
  <c r="G3482" i="1"/>
  <c r="W3490" i="1"/>
  <c r="H3498" i="1"/>
  <c r="H3417" i="1"/>
  <c r="W3419" i="1"/>
  <c r="G3421" i="1"/>
  <c r="D3423" i="1"/>
  <c r="K3427" i="1"/>
  <c r="C3429" i="1"/>
  <c r="H3433" i="1"/>
  <c r="W3435" i="1"/>
  <c r="G3437" i="1"/>
  <c r="D3439" i="1"/>
  <c r="K3443" i="1"/>
  <c r="C3445" i="1"/>
  <c r="H3449" i="1"/>
  <c r="W3451" i="1"/>
  <c r="G3453" i="1"/>
  <c r="D3455" i="1"/>
  <c r="K3459" i="1"/>
  <c r="C3461" i="1"/>
  <c r="H3465" i="1"/>
  <c r="W3467" i="1"/>
  <c r="G3469" i="1"/>
  <c r="D3471" i="1"/>
  <c r="D3475" i="1"/>
  <c r="D3483" i="1"/>
  <c r="D3491" i="1"/>
  <c r="F3374" i="1"/>
  <c r="W3379" i="1"/>
  <c r="J3386" i="1"/>
  <c r="D3391" i="1"/>
  <c r="K3396" i="1"/>
  <c r="C3400" i="1"/>
  <c r="G3406" i="1"/>
  <c r="B3417" i="1"/>
  <c r="B3425" i="1"/>
  <c r="B3433" i="1"/>
  <c r="B3441" i="1"/>
  <c r="B3449" i="1"/>
  <c r="B3457" i="1"/>
  <c r="B3465" i="1"/>
  <c r="I3473" i="1"/>
  <c r="G3476" i="1"/>
  <c r="C3484" i="1"/>
  <c r="I3489" i="1"/>
  <c r="G3492" i="1"/>
  <c r="D3501" i="1"/>
  <c r="D3509" i="1"/>
  <c r="D3517" i="1"/>
  <c r="D3525" i="1"/>
  <c r="D3533" i="1"/>
  <c r="H3546" i="1"/>
  <c r="D3559" i="1"/>
  <c r="F3571" i="1"/>
  <c r="J3582" i="1"/>
  <c r="H3596" i="1"/>
  <c r="H3543" i="1"/>
  <c r="K3561" i="1"/>
  <c r="E3567" i="1"/>
  <c r="E3583" i="1"/>
  <c r="F3499" i="1"/>
  <c r="F3507" i="1"/>
  <c r="F3515" i="1"/>
  <c r="F3523" i="1"/>
  <c r="F3531" i="1"/>
  <c r="H3540" i="1"/>
  <c r="J3548" i="1"/>
  <c r="B3561" i="1"/>
  <c r="G3570" i="1"/>
  <c r="H3582" i="1"/>
  <c r="D3590" i="1"/>
  <c r="D3604" i="1"/>
  <c r="E3623" i="1"/>
  <c r="H3624" i="1"/>
  <c r="W3500" i="1"/>
  <c r="W3504" i="1"/>
  <c r="W3508" i="1"/>
  <c r="W3512" i="1"/>
  <c r="W3516" i="1"/>
  <c r="W3520" i="1"/>
  <c r="W3524" i="1"/>
  <c r="W3528" i="1"/>
  <c r="W3532" i="1"/>
  <c r="D3538" i="1"/>
  <c r="J3545" i="1"/>
  <c r="H3553" i="1"/>
  <c r="E3558" i="1"/>
  <c r="I3563" i="1"/>
  <c r="J3579" i="1"/>
  <c r="F3584" i="1"/>
  <c r="B3590" i="1"/>
  <c r="I3627" i="1"/>
  <c r="H3500" i="1"/>
  <c r="H3504" i="1"/>
  <c r="H3508" i="1"/>
  <c r="H3512" i="1"/>
  <c r="H3516" i="1"/>
  <c r="H3520" i="1"/>
  <c r="H3524" i="1"/>
  <c r="H3528" i="1"/>
  <c r="H3532" i="1"/>
  <c r="E3538" i="1"/>
  <c r="E3546" i="1"/>
  <c r="E3554" i="1"/>
  <c r="J3570" i="1"/>
  <c r="G3576" i="1"/>
  <c r="F3583" i="1"/>
  <c r="C3590" i="1"/>
  <c r="D3603" i="1"/>
  <c r="W3615" i="1"/>
  <c r="B3616" i="1"/>
  <c r="I3499" i="1"/>
  <c r="I3507" i="1"/>
  <c r="I3515" i="1"/>
  <c r="I3523" i="1"/>
  <c r="I3531" i="1"/>
  <c r="D3540" i="1"/>
  <c r="W3551" i="1"/>
  <c r="K3559" i="1"/>
  <c r="G3567" i="1"/>
  <c r="H3579" i="1"/>
  <c r="D3587" i="1"/>
  <c r="B3596" i="1"/>
  <c r="W3619" i="1"/>
  <c r="W3631" i="1"/>
  <c r="K3635" i="1"/>
  <c r="E3570" i="1"/>
  <c r="H3607" i="1"/>
  <c r="K3608" i="1"/>
  <c r="F3635" i="1"/>
  <c r="C3506" i="1"/>
  <c r="C3514" i="1"/>
  <c r="C3522" i="1"/>
  <c r="C3530" i="1"/>
  <c r="K3536" i="1"/>
  <c r="J3541" i="1"/>
  <c r="C3547" i="1"/>
  <c r="K3552" i="1"/>
  <c r="J3557" i="1"/>
  <c r="F3562" i="1"/>
  <c r="J3567" i="1"/>
  <c r="C3571" i="1"/>
  <c r="H3577" i="1"/>
  <c r="J3583" i="1"/>
  <c r="C3587" i="1"/>
  <c r="H3592" i="1"/>
  <c r="D3599" i="1"/>
  <c r="D3611" i="1"/>
  <c r="J3615" i="1"/>
  <c r="J3626" i="1"/>
  <c r="J3650" i="1"/>
  <c r="C3660" i="1"/>
  <c r="K3665" i="1"/>
  <c r="D3672" i="1"/>
  <c r="D3678" i="1"/>
  <c r="G3684" i="1"/>
  <c r="W3686" i="1"/>
  <c r="E3694" i="1"/>
  <c r="J3655" i="1"/>
  <c r="F3632" i="1"/>
  <c r="J3644" i="1"/>
  <c r="K3655" i="1"/>
  <c r="E3662" i="1"/>
  <c r="G3668" i="1"/>
  <c r="J3680" i="1"/>
  <c r="D3688" i="1"/>
  <c r="J3593" i="1"/>
  <c r="E3618" i="1"/>
  <c r="K3628" i="1"/>
  <c r="G3640" i="1"/>
  <c r="G3648" i="1"/>
  <c r="C3655" i="1"/>
  <c r="C3671" i="1"/>
  <c r="E3673" i="1"/>
  <c r="D3689" i="1"/>
  <c r="I3694" i="1"/>
  <c r="J3614" i="1"/>
  <c r="J3630" i="1"/>
  <c r="J3654" i="1"/>
  <c r="W3659" i="1"/>
  <c r="C3666" i="1"/>
  <c r="I3672" i="1"/>
  <c r="W3674" i="1"/>
  <c r="H3682" i="1"/>
  <c r="J3690" i="1"/>
  <c r="J3643" i="1"/>
  <c r="B3675" i="1"/>
  <c r="B3683" i="1"/>
  <c r="B3691" i="1"/>
  <c r="J3640" i="1"/>
  <c r="D3656" i="1"/>
  <c r="D3664" i="1"/>
  <c r="I3671" i="1"/>
  <c r="E3676" i="1"/>
  <c r="F3684" i="1"/>
  <c r="H3692" i="1"/>
  <c r="W3598" i="1"/>
  <c r="I3610" i="1"/>
  <c r="G3620" i="1"/>
  <c r="J3629" i="1"/>
  <c r="G3636" i="1"/>
  <c r="B3648" i="1"/>
  <c r="E3654" i="1"/>
  <c r="B3660" i="1"/>
  <c r="H3666" i="1"/>
  <c r="I3674" i="1"/>
  <c r="F3677" i="1"/>
  <c r="B3685" i="1"/>
  <c r="C3692" i="1"/>
  <c r="W3693" i="1"/>
  <c r="E3702" i="1"/>
  <c r="E3710" i="1"/>
  <c r="E3718" i="1"/>
  <c r="E3726" i="1"/>
  <c r="H3734" i="1"/>
  <c r="F3758" i="1"/>
  <c r="F3702" i="1"/>
  <c r="F3710" i="1"/>
  <c r="F3718" i="1"/>
  <c r="F3726" i="1"/>
  <c r="G3736" i="1"/>
  <c r="E3744" i="1"/>
  <c r="W3748" i="1"/>
  <c r="J3756" i="1"/>
  <c r="J3734" i="1"/>
  <c r="J3731" i="1"/>
  <c r="B3741" i="1"/>
  <c r="E3749" i="1"/>
  <c r="W3753" i="1"/>
  <c r="J3761" i="1"/>
  <c r="I3700" i="1"/>
  <c r="I3708" i="1"/>
  <c r="I3716" i="1"/>
  <c r="I3724" i="1"/>
  <c r="J3736" i="1"/>
  <c r="J3698" i="1"/>
  <c r="J3702" i="1"/>
  <c r="J3706" i="1"/>
  <c r="J3710" i="1"/>
  <c r="J3714" i="1"/>
  <c r="J3718" i="1"/>
  <c r="J3722" i="1"/>
  <c r="J3726" i="1"/>
  <c r="J3730" i="1"/>
  <c r="B3738" i="1"/>
  <c r="B3746" i="1"/>
  <c r="B3754" i="1"/>
  <c r="F3731" i="1"/>
  <c r="H3737" i="1"/>
  <c r="D3742" i="1"/>
  <c r="E3747" i="1"/>
  <c r="J3751" i="1"/>
  <c r="B3755" i="1"/>
  <c r="W3759" i="1"/>
  <c r="J3811" i="1"/>
  <c r="I3763" i="1"/>
  <c r="I3771" i="1"/>
  <c r="I3779" i="1"/>
  <c r="I3787" i="1"/>
  <c r="I3795" i="1"/>
  <c r="C3803" i="1"/>
  <c r="C3811" i="1"/>
  <c r="J3765" i="1"/>
  <c r="J3769" i="1"/>
  <c r="J3773" i="1"/>
  <c r="J3777" i="1"/>
  <c r="J3781" i="1"/>
  <c r="J3785" i="1"/>
  <c r="J3789" i="1"/>
  <c r="J3793" i="1"/>
  <c r="J3797" i="1"/>
  <c r="J3801" i="1"/>
  <c r="F3811" i="1"/>
  <c r="I3806" i="1"/>
  <c r="W3892" i="1"/>
  <c r="H3902" i="1"/>
  <c r="W3889" i="1"/>
  <c r="W3897" i="1"/>
  <c r="H3905" i="1"/>
  <c r="F3912" i="1"/>
  <c r="W3908" i="1"/>
  <c r="E3813" i="1"/>
  <c r="E3821" i="1"/>
  <c r="E3829" i="1"/>
  <c r="E3837" i="1"/>
  <c r="E3845" i="1"/>
  <c r="E3853" i="1"/>
  <c r="E3861" i="1"/>
  <c r="E3869" i="1"/>
  <c r="E3877" i="1"/>
  <c r="E3885" i="1"/>
  <c r="D3892" i="1"/>
  <c r="G3899" i="1"/>
  <c r="C3907" i="1"/>
  <c r="I3912" i="1"/>
  <c r="J3888" i="1"/>
  <c r="J3896" i="1"/>
  <c r="W3904" i="1"/>
  <c r="G3906" i="1"/>
  <c r="W3914" i="1"/>
  <c r="W3901" i="1"/>
  <c r="W3905" i="1"/>
  <c r="W3913" i="1"/>
  <c r="K3912" i="1"/>
  <c r="J3887" i="1"/>
  <c r="W3895" i="1"/>
  <c r="C3901" i="1"/>
  <c r="I3908" i="1"/>
  <c r="D3912" i="1"/>
  <c r="J3953" i="1"/>
  <c r="H3959" i="1"/>
  <c r="G3957" i="1"/>
  <c r="E3957" i="1"/>
  <c r="I3949" i="1"/>
  <c r="E3955" i="1"/>
  <c r="B3998" i="1"/>
  <c r="K4006" i="1"/>
  <c r="C4006" i="1"/>
  <c r="G3956" i="1"/>
  <c r="G4022" i="1"/>
  <c r="D4022" i="1"/>
  <c r="K3954" i="1"/>
  <c r="G3958" i="1"/>
  <c r="K4014" i="1"/>
  <c r="C4014" i="1"/>
  <c r="J4008" i="1"/>
  <c r="J4024" i="1"/>
  <c r="G4005" i="1"/>
  <c r="K4016" i="1"/>
  <c r="W4029" i="1"/>
  <c r="H4083" i="1"/>
  <c r="C4096" i="1"/>
  <c r="W4096" i="1"/>
  <c r="G4010" i="1"/>
  <c r="J4042" i="1"/>
  <c r="D4042" i="1"/>
  <c r="D4055" i="1"/>
  <c r="W3963" i="1"/>
  <c r="W3967" i="1"/>
  <c r="W3971" i="1"/>
  <c r="W3975" i="1"/>
  <c r="W3979" i="1"/>
  <c r="W3983" i="1"/>
  <c r="W3987" i="1"/>
  <c r="W3991" i="1"/>
  <c r="C3997" i="1"/>
  <c r="C4005" i="1"/>
  <c r="C4013" i="1"/>
  <c r="C4021" i="1"/>
  <c r="D4029" i="1"/>
  <c r="C4002" i="1"/>
  <c r="W4012" i="1"/>
  <c r="G4020" i="1"/>
  <c r="J4028" i="1"/>
  <c r="I3969" i="1"/>
  <c r="I3977" i="1"/>
  <c r="I3985" i="1"/>
  <c r="I3993" i="1"/>
  <c r="W4001" i="1"/>
  <c r="F4008" i="1"/>
  <c r="E4021" i="1"/>
  <c r="K4028" i="1"/>
  <c r="J4035" i="1"/>
  <c r="C3965" i="1"/>
  <c r="C3973" i="1"/>
  <c r="C3981" i="1"/>
  <c r="C3989" i="1"/>
  <c r="D3996" i="1"/>
  <c r="D4004" i="1"/>
  <c r="D4012" i="1"/>
  <c r="D4020" i="1"/>
  <c r="D4028" i="1"/>
  <c r="E4031" i="1"/>
  <c r="J4038" i="1"/>
  <c r="E4053" i="1"/>
  <c r="C4056" i="1"/>
  <c r="H4068" i="1"/>
  <c r="W4039" i="1"/>
  <c r="B4061" i="1"/>
  <c r="J4067" i="1"/>
  <c r="G4079" i="1"/>
  <c r="B4079" i="1"/>
  <c r="G4036" i="1"/>
  <c r="J4044" i="1"/>
  <c r="K4048" i="1"/>
  <c r="G4056" i="1"/>
  <c r="B4064" i="1"/>
  <c r="I4061" i="1"/>
  <c r="F4075" i="1"/>
  <c r="E4101" i="1"/>
  <c r="D4101" i="1"/>
  <c r="G4037" i="1"/>
  <c r="K4045" i="1"/>
  <c r="J4061" i="1"/>
  <c r="D4071" i="1"/>
  <c r="B4090" i="1"/>
  <c r="K4089" i="1"/>
  <c r="G4072" i="1"/>
  <c r="G4080" i="1"/>
  <c r="C4088" i="1"/>
  <c r="H4070" i="1"/>
  <c r="G4087" i="1"/>
  <c r="D4097" i="1"/>
  <c r="B4062" i="1"/>
  <c r="G4069" i="1"/>
  <c r="E4077" i="1"/>
  <c r="K4081" i="1"/>
  <c r="K4086" i="1"/>
  <c r="W4097" i="1"/>
  <c r="W4103" i="1"/>
  <c r="I4104" i="1"/>
  <c r="D4105" i="1"/>
  <c r="J4118" i="1"/>
  <c r="D4084" i="1"/>
  <c r="K4070" i="1"/>
  <c r="W4078" i="1"/>
  <c r="F4084" i="1"/>
  <c r="C4095" i="1"/>
  <c r="D4051" i="1"/>
  <c r="F4062" i="1"/>
  <c r="H4072" i="1"/>
  <c r="H4080" i="1"/>
  <c r="I4088" i="1"/>
  <c r="B4093" i="1"/>
  <c r="J4167" i="1"/>
  <c r="W4167" i="1"/>
  <c r="K4102" i="1"/>
  <c r="H4111" i="1"/>
  <c r="K4114" i="1"/>
  <c r="I4134" i="1"/>
  <c r="E4179" i="1"/>
  <c r="K4099" i="1"/>
  <c r="E4112" i="1"/>
  <c r="C4140" i="1"/>
  <c r="W4142" i="1"/>
  <c r="W4157" i="1"/>
  <c r="F4120" i="1"/>
  <c r="F4128" i="1"/>
  <c r="J4140" i="1"/>
  <c r="K4111" i="1"/>
  <c r="B4122" i="1"/>
  <c r="J4106" i="1"/>
  <c r="E4122" i="1"/>
  <c r="E4132" i="1"/>
  <c r="B4136" i="1"/>
  <c r="I4112" i="1"/>
  <c r="G4126" i="1"/>
  <c r="J4150" i="1"/>
  <c r="J4092" i="1"/>
  <c r="D4106" i="1"/>
  <c r="D4111" i="1"/>
  <c r="I4122" i="1"/>
  <c r="D4133" i="1"/>
  <c r="F4149" i="1"/>
  <c r="G4154" i="1"/>
  <c r="D4160" i="1"/>
  <c r="E4162" i="1"/>
  <c r="G4180" i="1"/>
  <c r="H4131" i="1"/>
  <c r="F4139" i="1"/>
  <c r="D4147" i="1"/>
  <c r="J4173" i="1"/>
  <c r="E4187" i="1"/>
  <c r="J4116" i="1"/>
  <c r="E4133" i="1"/>
  <c r="K4184" i="1"/>
  <c r="H4129" i="1"/>
  <c r="H4154" i="1"/>
  <c r="F4144" i="1"/>
  <c r="C4129" i="1"/>
  <c r="F4143" i="1"/>
  <c r="F4174" i="1"/>
  <c r="W4181" i="1"/>
  <c r="I4183" i="1"/>
  <c r="H4170" i="1"/>
  <c r="W4201" i="1"/>
  <c r="K4207" i="1"/>
  <c r="B4243" i="1"/>
  <c r="J4219" i="1"/>
  <c r="W4246" i="1"/>
  <c r="J4238" i="1"/>
  <c r="G4236" i="1"/>
  <c r="J4275" i="1"/>
  <c r="J4252" i="1"/>
  <c r="G4279" i="1"/>
  <c r="H4215" i="1"/>
  <c r="D4220" i="1"/>
  <c r="K4225" i="1"/>
  <c r="D4249" i="1"/>
  <c r="G4266" i="1"/>
  <c r="E4287" i="1"/>
  <c r="H4286" i="1"/>
  <c r="E4290" i="1"/>
  <c r="H1865" i="1"/>
  <c r="H1964" i="1"/>
  <c r="E1847" i="1"/>
  <c r="G1683" i="1"/>
  <c r="B1719" i="1"/>
  <c r="G1771" i="1"/>
  <c r="K1813" i="1"/>
  <c r="D1886" i="1"/>
  <c r="I1950" i="1"/>
  <c r="F2014" i="1"/>
  <c r="K2032" i="1"/>
  <c r="D1949" i="1"/>
  <c r="I2010" i="1"/>
  <c r="E1929" i="1"/>
  <c r="H1976" i="1"/>
  <c r="K2001" i="1"/>
  <c r="J1979" i="1"/>
  <c r="K2018" i="1"/>
  <c r="H1909" i="1"/>
  <c r="H1941" i="1"/>
  <c r="K1968" i="1"/>
  <c r="J1989" i="1"/>
  <c r="H2007" i="1"/>
  <c r="C2018" i="1"/>
  <c r="C2361" i="1"/>
  <c r="C2397" i="1"/>
  <c r="F2411" i="1"/>
  <c r="H2424" i="1"/>
  <c r="W2457" i="1"/>
  <c r="K2359" i="1"/>
  <c r="E2409" i="1"/>
  <c r="B2418" i="1"/>
  <c r="B2359" i="1"/>
  <c r="C2370" i="1"/>
  <c r="K2382" i="1"/>
  <c r="C2417" i="1"/>
  <c r="F2433" i="1"/>
  <c r="H2040" i="1"/>
  <c r="H2054" i="1"/>
  <c r="H2063" i="1"/>
  <c r="H2072" i="1"/>
  <c r="H2086" i="1"/>
  <c r="H2095" i="1"/>
  <c r="H2104" i="1"/>
  <c r="H2118" i="1"/>
  <c r="H2127" i="1"/>
  <c r="H2136" i="1"/>
  <c r="H2150" i="1"/>
  <c r="H2159" i="1"/>
  <c r="H2168" i="1"/>
  <c r="H2182" i="1"/>
  <c r="H2191" i="1"/>
  <c r="H2200" i="1"/>
  <c r="H2214" i="1"/>
  <c r="H2223" i="1"/>
  <c r="H2232" i="1"/>
  <c r="H2246" i="1"/>
  <c r="H2255" i="1"/>
  <c r="H2264" i="1"/>
  <c r="H2278" i="1"/>
  <c r="H2287" i="1"/>
  <c r="H2296" i="1"/>
  <c r="H2310" i="1"/>
  <c r="H2319" i="1"/>
  <c r="H2328" i="1"/>
  <c r="H2342" i="1"/>
  <c r="H2351" i="1"/>
  <c r="B2356" i="1"/>
  <c r="W2366" i="1"/>
  <c r="G2376" i="1"/>
  <c r="D2386" i="1"/>
  <c r="F2396" i="1"/>
  <c r="C2408" i="1"/>
  <c r="D2418" i="1"/>
  <c r="B2436" i="1"/>
  <c r="C2441" i="1"/>
  <c r="H2448" i="1"/>
  <c r="K2449" i="1"/>
  <c r="I2034" i="1"/>
  <c r="I2042" i="1"/>
  <c r="I2050" i="1"/>
  <c r="I2058" i="1"/>
  <c r="I2066" i="1"/>
  <c r="I2074" i="1"/>
  <c r="I2082" i="1"/>
  <c r="I2090" i="1"/>
  <c r="I2098" i="1"/>
  <c r="I2106" i="1"/>
  <c r="I2114" i="1"/>
  <c r="I2122" i="1"/>
  <c r="I2130" i="1"/>
  <c r="I2138" i="1"/>
  <c r="I2146" i="1"/>
  <c r="I2154" i="1"/>
  <c r="I2162" i="1"/>
  <c r="I2170" i="1"/>
  <c r="I2178" i="1"/>
  <c r="I2186" i="1"/>
  <c r="I2194" i="1"/>
  <c r="I2202" i="1"/>
  <c r="I2210" i="1"/>
  <c r="I2218" i="1"/>
  <c r="I2226" i="1"/>
  <c r="I2234" i="1"/>
  <c r="I2242" i="1"/>
  <c r="I2250" i="1"/>
  <c r="I2258" i="1"/>
  <c r="I2266" i="1"/>
  <c r="I2274" i="1"/>
  <c r="I2282" i="1"/>
  <c r="I2290" i="1"/>
  <c r="I2298" i="1"/>
  <c r="I2306" i="1"/>
  <c r="I2314" i="1"/>
  <c r="I2322" i="1"/>
  <c r="I2330" i="1"/>
  <c r="I2338" i="1"/>
  <c r="I2346" i="1"/>
  <c r="D2362" i="1"/>
  <c r="C2367" i="1"/>
  <c r="H2371" i="1"/>
  <c r="D2378" i="1"/>
  <c r="C2383" i="1"/>
  <c r="F2392" i="1"/>
  <c r="G2402" i="1"/>
  <c r="G2412" i="1"/>
  <c r="I2424" i="1"/>
  <c r="E2434" i="1"/>
  <c r="H2425" i="1"/>
  <c r="I2442" i="1"/>
  <c r="K2364" i="1"/>
  <c r="K2372" i="1"/>
  <c r="K2380" i="1"/>
  <c r="I2386" i="1"/>
  <c r="I2409" i="1"/>
  <c r="J2433" i="1"/>
  <c r="K2357" i="1"/>
  <c r="J2361" i="1"/>
  <c r="B2368" i="1"/>
  <c r="G2374" i="1"/>
  <c r="W2380" i="1"/>
  <c r="J2386" i="1"/>
  <c r="J2392" i="1"/>
  <c r="K2403" i="1"/>
  <c r="W2409" i="1"/>
  <c r="K2420" i="1"/>
  <c r="K2432" i="1"/>
  <c r="J2444" i="1"/>
  <c r="W2452" i="1"/>
  <c r="J2451" i="1"/>
  <c r="J2475" i="1"/>
  <c r="J2437" i="1"/>
  <c r="G2468" i="1"/>
  <c r="F2481" i="1"/>
  <c r="J2474" i="1"/>
  <c r="J2423" i="1"/>
  <c r="J2455" i="1"/>
  <c r="J2463" i="1"/>
  <c r="J2471" i="1"/>
  <c r="J2479" i="1"/>
  <c r="K2481" i="1"/>
  <c r="D2407" i="1"/>
  <c r="G2429" i="1"/>
  <c r="W2439" i="1"/>
  <c r="I2451" i="1"/>
  <c r="I2459" i="1"/>
  <c r="I2467" i="1"/>
  <c r="B2481" i="1"/>
  <c r="C2745" i="1"/>
  <c r="C2753" i="1"/>
  <c r="C2761" i="1"/>
  <c r="E2777" i="1"/>
  <c r="D2795" i="1"/>
  <c r="G2803" i="1"/>
  <c r="W2811" i="1"/>
  <c r="H2811" i="1"/>
  <c r="B2827" i="1"/>
  <c r="J2835" i="1"/>
  <c r="K2744" i="1"/>
  <c r="G2760" i="1"/>
  <c r="C2768" i="1"/>
  <c r="B2788" i="1"/>
  <c r="J2796" i="1"/>
  <c r="C2804" i="1"/>
  <c r="K2812" i="1"/>
  <c r="D2820" i="1"/>
  <c r="G2828" i="1"/>
  <c r="W2836" i="1"/>
  <c r="H2836" i="1"/>
  <c r="B2841" i="1"/>
  <c r="C2845" i="1"/>
  <c r="D2849" i="1"/>
  <c r="G2853" i="1"/>
  <c r="H2853" i="1"/>
  <c r="B2857" i="1"/>
  <c r="C2861" i="1"/>
  <c r="F2739" i="1"/>
  <c r="H2747" i="1"/>
  <c r="H2755" i="1"/>
  <c r="H2763" i="1"/>
  <c r="I2769" i="1"/>
  <c r="I2771" i="1"/>
  <c r="I2773" i="1"/>
  <c r="I2775" i="1"/>
  <c r="I2777" i="1"/>
  <c r="I2779" i="1"/>
  <c r="I2781" i="1"/>
  <c r="I2783" i="1"/>
  <c r="I2785" i="1"/>
  <c r="I2787" i="1"/>
  <c r="B2789" i="1"/>
  <c r="C2797" i="1"/>
  <c r="D2805" i="1"/>
  <c r="W2813" i="1"/>
  <c r="H2813" i="1"/>
  <c r="B2821" i="1"/>
  <c r="C2829" i="1"/>
  <c r="D2837" i="1"/>
  <c r="E2845" i="1"/>
  <c r="I2485" i="1"/>
  <c r="I2493" i="1"/>
  <c r="I2501" i="1"/>
  <c r="I2509" i="1"/>
  <c r="I2517" i="1"/>
  <c r="I2525" i="1"/>
  <c r="I2533" i="1"/>
  <c r="I2541" i="1"/>
  <c r="I2549" i="1"/>
  <c r="I2557" i="1"/>
  <c r="I2565" i="1"/>
  <c r="I2573" i="1"/>
  <c r="I2581" i="1"/>
  <c r="I2589" i="1"/>
  <c r="I2597" i="1"/>
  <c r="I2605" i="1"/>
  <c r="I2613" i="1"/>
  <c r="I2621" i="1"/>
  <c r="I2629" i="1"/>
  <c r="I2637" i="1"/>
  <c r="I2645" i="1"/>
  <c r="I2653" i="1"/>
  <c r="I2661" i="1"/>
  <c r="I2669" i="1"/>
  <c r="I2677" i="1"/>
  <c r="I2685" i="1"/>
  <c r="I2693" i="1"/>
  <c r="I2701" i="1"/>
  <c r="I2709" i="1"/>
  <c r="I2717" i="1"/>
  <c r="I2725" i="1"/>
  <c r="I2733" i="1"/>
  <c r="D2740" i="1"/>
  <c r="B2743" i="1"/>
  <c r="K2750" i="1"/>
  <c r="G2758" i="1"/>
  <c r="J2764" i="1"/>
  <c r="B2770" i="1"/>
  <c r="B2786" i="1"/>
  <c r="J2790" i="1"/>
  <c r="G2798" i="1"/>
  <c r="I2803" i="1"/>
  <c r="J2806" i="1"/>
  <c r="G2814" i="1"/>
  <c r="I2819" i="1"/>
  <c r="J2822" i="1"/>
  <c r="G2830" i="1"/>
  <c r="I2835" i="1"/>
  <c r="J2838" i="1"/>
  <c r="K2840" i="1"/>
  <c r="G2844" i="1"/>
  <c r="H2844" i="1"/>
  <c r="J2848" i="1"/>
  <c r="D2852" i="1"/>
  <c r="W2856" i="1"/>
  <c r="C2860" i="1"/>
  <c r="F2864" i="1"/>
  <c r="C2735" i="1"/>
  <c r="C2741" i="1"/>
  <c r="K2749" i="1"/>
  <c r="D2757" i="1"/>
  <c r="G2765" i="1"/>
  <c r="E2774" i="1"/>
  <c r="F2789" i="1"/>
  <c r="C2799" i="1"/>
  <c r="G2807" i="1"/>
  <c r="I2812" i="1"/>
  <c r="B2815" i="1"/>
  <c r="K2823" i="1"/>
  <c r="W2831" i="1"/>
  <c r="H2831" i="1"/>
  <c r="J2839" i="1"/>
  <c r="G2748" i="1"/>
  <c r="K2756" i="1"/>
  <c r="H2768" i="1"/>
  <c r="B2800" i="1"/>
  <c r="J2808" i="1"/>
  <c r="C2816" i="1"/>
  <c r="K2824" i="1"/>
  <c r="D2832" i="1"/>
  <c r="G2843" i="1"/>
  <c r="H2843" i="1"/>
  <c r="B2847" i="1"/>
  <c r="C2851" i="1"/>
  <c r="D2855" i="1"/>
  <c r="G2859" i="1"/>
  <c r="H2859" i="1"/>
  <c r="B2863" i="1"/>
  <c r="D2747" i="1"/>
  <c r="K2755" i="1"/>
  <c r="C2763" i="1"/>
  <c r="H2771" i="1"/>
  <c r="W2775" i="1"/>
  <c r="G2777" i="1"/>
  <c r="D2779" i="1"/>
  <c r="K2781" i="1"/>
  <c r="C2783" i="1"/>
  <c r="H2787" i="1"/>
  <c r="B2793" i="1"/>
  <c r="C2801" i="1"/>
  <c r="D2809" i="1"/>
  <c r="W2817" i="1"/>
  <c r="H2817" i="1"/>
  <c r="B2825" i="1"/>
  <c r="C2833" i="1"/>
  <c r="E2855" i="1"/>
  <c r="B2739" i="1"/>
  <c r="W2746" i="1"/>
  <c r="H2750" i="1"/>
  <c r="C2754" i="1"/>
  <c r="W2762" i="1"/>
  <c r="H2766" i="1"/>
  <c r="J2774" i="1"/>
  <c r="J2782" i="1"/>
  <c r="E2793" i="1"/>
  <c r="K2802" i="1"/>
  <c r="E2809" i="1"/>
  <c r="K2818" i="1"/>
  <c r="E2825" i="1"/>
  <c r="K2834" i="1"/>
  <c r="G2842" i="1"/>
  <c r="H2842" i="1"/>
  <c r="J2846" i="1"/>
  <c r="D2850" i="1"/>
  <c r="W2854" i="1"/>
  <c r="C2858" i="1"/>
  <c r="F2862" i="1"/>
  <c r="I2863" i="1"/>
  <c r="K2909" i="1"/>
  <c r="E2915" i="1"/>
  <c r="E2923" i="1"/>
  <c r="E2931" i="1"/>
  <c r="E2939" i="1"/>
  <c r="E2947" i="1"/>
  <c r="E2955" i="1"/>
  <c r="E2963" i="1"/>
  <c r="E2971" i="1"/>
  <c r="F2978" i="1"/>
  <c r="G2986" i="1"/>
  <c r="W2994" i="1"/>
  <c r="W3002" i="1"/>
  <c r="I2866" i="1"/>
  <c r="I2874" i="1"/>
  <c r="I2882" i="1"/>
  <c r="I2890" i="1"/>
  <c r="G2915" i="1"/>
  <c r="C2927" i="1"/>
  <c r="H2935" i="1"/>
  <c r="G2947" i="1"/>
  <c r="C2959" i="1"/>
  <c r="F2967" i="1"/>
  <c r="K2979" i="1"/>
  <c r="K2987" i="1"/>
  <c r="K2995" i="1"/>
  <c r="K3003" i="1"/>
  <c r="D3003" i="1"/>
  <c r="E3007" i="1"/>
  <c r="F3011" i="1"/>
  <c r="J2867" i="1"/>
  <c r="J2871" i="1"/>
  <c r="J2875" i="1"/>
  <c r="J2879" i="1"/>
  <c r="J2883" i="1"/>
  <c r="J2887" i="1"/>
  <c r="J2891" i="1"/>
  <c r="H2910" i="1"/>
  <c r="H2918" i="1"/>
  <c r="H2926" i="1"/>
  <c r="H2934" i="1"/>
  <c r="H2942" i="1"/>
  <c r="H2950" i="1"/>
  <c r="H2958" i="1"/>
  <c r="H2966" i="1"/>
  <c r="C2988" i="1"/>
  <c r="K2996" i="1"/>
  <c r="B3003" i="1"/>
  <c r="H3016" i="1"/>
  <c r="K3027" i="1"/>
  <c r="D3027" i="1"/>
  <c r="K2868" i="1"/>
  <c r="K2872" i="1"/>
  <c r="K2876" i="1"/>
  <c r="K2880" i="1"/>
  <c r="K2884" i="1"/>
  <c r="K2888" i="1"/>
  <c r="K2892" i="1"/>
  <c r="B2898" i="1"/>
  <c r="G2904" i="1"/>
  <c r="E2912" i="1"/>
  <c r="B2918" i="1"/>
  <c r="H2925" i="1"/>
  <c r="C2933" i="1"/>
  <c r="J2939" i="1"/>
  <c r="E2944" i="1"/>
  <c r="B2950" i="1"/>
  <c r="H2957" i="1"/>
  <c r="C2965" i="1"/>
  <c r="D2972" i="1"/>
  <c r="D2973" i="1"/>
  <c r="W2981" i="1"/>
  <c r="C2989" i="1"/>
  <c r="E2995" i="1"/>
  <c r="F2997" i="1"/>
  <c r="W3006" i="1"/>
  <c r="K3014" i="1"/>
  <c r="E3014" i="1"/>
  <c r="H3019" i="1"/>
  <c r="D2866" i="1"/>
  <c r="D2874" i="1"/>
  <c r="D2882" i="1"/>
  <c r="D2890" i="1"/>
  <c r="H2900" i="1"/>
  <c r="K2907" i="1"/>
  <c r="C2924" i="1"/>
  <c r="K2932" i="1"/>
  <c r="J2938" i="1"/>
  <c r="G2944" i="1"/>
  <c r="E2951" i="1"/>
  <c r="D2958" i="1"/>
  <c r="F2964" i="1"/>
  <c r="E2980" i="1"/>
  <c r="D2982" i="1"/>
  <c r="W2990" i="1"/>
  <c r="C2998" i="1"/>
  <c r="J3003" i="1"/>
  <c r="K2931" i="1"/>
  <c r="H2939" i="1"/>
  <c r="C2955" i="1"/>
  <c r="H2963" i="1"/>
  <c r="G2971" i="1"/>
  <c r="G2975" i="1"/>
  <c r="W2983" i="1"/>
  <c r="H2991" i="1"/>
  <c r="C3009" i="1"/>
  <c r="K3013" i="1"/>
  <c r="D3013" i="1"/>
  <c r="G3017" i="1"/>
  <c r="F2869" i="1"/>
  <c r="F2877" i="1"/>
  <c r="F2885" i="1"/>
  <c r="F2893" i="1"/>
  <c r="H2902" i="1"/>
  <c r="F2908" i="1"/>
  <c r="B2915" i="1"/>
  <c r="I2927" i="1"/>
  <c r="K2938" i="1"/>
  <c r="C2946" i="1"/>
  <c r="H2962" i="1"/>
  <c r="F2970" i="1"/>
  <c r="W2976" i="1"/>
  <c r="H2984" i="1"/>
  <c r="C3000" i="1"/>
  <c r="B3009" i="1"/>
  <c r="G2870" i="1"/>
  <c r="G2878" i="1"/>
  <c r="G2886" i="1"/>
  <c r="B2894" i="1"/>
  <c r="D2900" i="1"/>
  <c r="D2907" i="1"/>
  <c r="C2913" i="1"/>
  <c r="J2919" i="1"/>
  <c r="D2923" i="1"/>
  <c r="H2929" i="1"/>
  <c r="K2937" i="1"/>
  <c r="I2942" i="1"/>
  <c r="B2946" i="1"/>
  <c r="W2959" i="1"/>
  <c r="E2964" i="1"/>
  <c r="F2969" i="1"/>
  <c r="B2984" i="1"/>
  <c r="D2985" i="1"/>
  <c r="W2993" i="1"/>
  <c r="C3001" i="1"/>
  <c r="C3004" i="1"/>
  <c r="I3005" i="1"/>
  <c r="E3008" i="1"/>
  <c r="G3012" i="1"/>
  <c r="B3015" i="1"/>
  <c r="C3024" i="1"/>
  <c r="D3043" i="1"/>
  <c r="D3059" i="1"/>
  <c r="D3075" i="1"/>
  <c r="J3023" i="1"/>
  <c r="J3039" i="1"/>
  <c r="F3051" i="1"/>
  <c r="J3071" i="1"/>
  <c r="B3023" i="1"/>
  <c r="F3032" i="1"/>
  <c r="C3050" i="1"/>
  <c r="G3059" i="1"/>
  <c r="J3068" i="1"/>
  <c r="B3079" i="1"/>
  <c r="B3087" i="1"/>
  <c r="D3026" i="1"/>
  <c r="C3039" i="1"/>
  <c r="J3049" i="1"/>
  <c r="W3058" i="1"/>
  <c r="C3071" i="1"/>
  <c r="J3081" i="1"/>
  <c r="W3090" i="1"/>
  <c r="J3024" i="1"/>
  <c r="B3051" i="1"/>
  <c r="B3067" i="1"/>
  <c r="B3083" i="1"/>
  <c r="K3024" i="1"/>
  <c r="K3032" i="1"/>
  <c r="B3040" i="1"/>
  <c r="H3047" i="1"/>
  <c r="J3053" i="1"/>
  <c r="G3060" i="1"/>
  <c r="C3067" i="1"/>
  <c r="I3074" i="1"/>
  <c r="F3089" i="1"/>
  <c r="I3096" i="1"/>
  <c r="I3104" i="1"/>
  <c r="I3112" i="1"/>
  <c r="I3120" i="1"/>
  <c r="I3128" i="1"/>
  <c r="I3136" i="1"/>
  <c r="I3144" i="1"/>
  <c r="I3152" i="1"/>
  <c r="I3160" i="1"/>
  <c r="I3168" i="1"/>
  <c r="I3176" i="1"/>
  <c r="G3306" i="1"/>
  <c r="E3326" i="1"/>
  <c r="C3334" i="1"/>
  <c r="W3362" i="1"/>
  <c r="D3316" i="1"/>
  <c r="E3331" i="1"/>
  <c r="J3363" i="1"/>
  <c r="H3330" i="1"/>
  <c r="J3364" i="1"/>
  <c r="G3373" i="1"/>
  <c r="E3377" i="1"/>
  <c r="E3307" i="1"/>
  <c r="H3313" i="1"/>
  <c r="K3317" i="1"/>
  <c r="C3324" i="1"/>
  <c r="E3337" i="1"/>
  <c r="J3339" i="1"/>
  <c r="E3345" i="1"/>
  <c r="J3347" i="1"/>
  <c r="E3353" i="1"/>
  <c r="J3355" i="1"/>
  <c r="C3364" i="1"/>
  <c r="I3365" i="1"/>
  <c r="G3407" i="1"/>
  <c r="C3413" i="1"/>
  <c r="I3413" i="1"/>
  <c r="G3310" i="1"/>
  <c r="E3328" i="1"/>
  <c r="J3373" i="1"/>
  <c r="H3318" i="1"/>
  <c r="H3326" i="1"/>
  <c r="I3364" i="1"/>
  <c r="E3381" i="1"/>
  <c r="B3385" i="1"/>
  <c r="G3330" i="1"/>
  <c r="F3360" i="1"/>
  <c r="F3385" i="1"/>
  <c r="K3310" i="1"/>
  <c r="C3318" i="1"/>
  <c r="H3323" i="1"/>
  <c r="J3331" i="1"/>
  <c r="E3338" i="1"/>
  <c r="J3340" i="1"/>
  <c r="E3346" i="1"/>
  <c r="J3348" i="1"/>
  <c r="E3354" i="1"/>
  <c r="J3356" i="1"/>
  <c r="C3360" i="1"/>
  <c r="W3361" i="1"/>
  <c r="H3415" i="1"/>
  <c r="E3415" i="1"/>
  <c r="K3375" i="1"/>
  <c r="K3405" i="1"/>
  <c r="E3419" i="1"/>
  <c r="E3435" i="1"/>
  <c r="E3451" i="1"/>
  <c r="E3467" i="1"/>
  <c r="H3477" i="1"/>
  <c r="C3485" i="1"/>
  <c r="E3491" i="1"/>
  <c r="D3493" i="1"/>
  <c r="B3369" i="1"/>
  <c r="B3375" i="1"/>
  <c r="F3384" i="1"/>
  <c r="K3393" i="1"/>
  <c r="G3397" i="1"/>
  <c r="F3408" i="1"/>
  <c r="F3419" i="1"/>
  <c r="F3435" i="1"/>
  <c r="F3451" i="1"/>
  <c r="F3467" i="1"/>
  <c r="H3478" i="1"/>
  <c r="C3486" i="1"/>
  <c r="B3493" i="1"/>
  <c r="D3494" i="1"/>
  <c r="C3414" i="1"/>
  <c r="H3479" i="1"/>
  <c r="H3487" i="1"/>
  <c r="H3495" i="1"/>
  <c r="D3369" i="1"/>
  <c r="W3375" i="1"/>
  <c r="H3384" i="1"/>
  <c r="K3394" i="1"/>
  <c r="W3398" i="1"/>
  <c r="I3403" i="1"/>
  <c r="B3411" i="1"/>
  <c r="B3426" i="1"/>
  <c r="B3442" i="1"/>
  <c r="B3458" i="1"/>
  <c r="I3477" i="1"/>
  <c r="G3480" i="1"/>
  <c r="B3495" i="1"/>
  <c r="D3496" i="1"/>
  <c r="W3372" i="1"/>
  <c r="K3387" i="1"/>
  <c r="H3409" i="1"/>
  <c r="E3420" i="1"/>
  <c r="E3436" i="1"/>
  <c r="E3452" i="1"/>
  <c r="E3468" i="1"/>
  <c r="G3473" i="1"/>
  <c r="E3487" i="1"/>
  <c r="D3489" i="1"/>
  <c r="W3497" i="1"/>
  <c r="F3370" i="1"/>
  <c r="G3383" i="1"/>
  <c r="K3395" i="1"/>
  <c r="K3403" i="1"/>
  <c r="W3408" i="1"/>
  <c r="F3424" i="1"/>
  <c r="F3440" i="1"/>
  <c r="F3456" i="1"/>
  <c r="F3472" i="1"/>
  <c r="D3474" i="1"/>
  <c r="F3482" i="1"/>
  <c r="G3490" i="1"/>
  <c r="W3498" i="1"/>
  <c r="W3417" i="1"/>
  <c r="G3419" i="1"/>
  <c r="D3421" i="1"/>
  <c r="K3425" i="1"/>
  <c r="C3427" i="1"/>
  <c r="H3431" i="1"/>
  <c r="W3433" i="1"/>
  <c r="G3435" i="1"/>
  <c r="D3437" i="1"/>
  <c r="K3441" i="1"/>
  <c r="C3443" i="1"/>
  <c r="H3447" i="1"/>
  <c r="W3449" i="1"/>
  <c r="G3451" i="1"/>
  <c r="D3453" i="1"/>
  <c r="K3457" i="1"/>
  <c r="C3459" i="1"/>
  <c r="H3463" i="1"/>
  <c r="W3465" i="1"/>
  <c r="G3467" i="1"/>
  <c r="D3469" i="1"/>
  <c r="K3475" i="1"/>
  <c r="K3483" i="1"/>
  <c r="K3491" i="1"/>
  <c r="H3366" i="1"/>
  <c r="H3380" i="1"/>
  <c r="E3387" i="1"/>
  <c r="K3392" i="1"/>
  <c r="C3396" i="1"/>
  <c r="W3400" i="1"/>
  <c r="W3404" i="1"/>
  <c r="D3408" i="1"/>
  <c r="J3418" i="1"/>
  <c r="J3426" i="1"/>
  <c r="J3434" i="1"/>
  <c r="J3442" i="1"/>
  <c r="J3450" i="1"/>
  <c r="J3458" i="1"/>
  <c r="J3466" i="1"/>
  <c r="E3474" i="1"/>
  <c r="F3476" i="1"/>
  <c r="E3490" i="1"/>
  <c r="F3492" i="1"/>
  <c r="D3502" i="1"/>
  <c r="D3510" i="1"/>
  <c r="D3518" i="1"/>
  <c r="D3526" i="1"/>
  <c r="C3536" i="1"/>
  <c r="J3546" i="1"/>
  <c r="D3563" i="1"/>
  <c r="J3574" i="1"/>
  <c r="G3607" i="1"/>
  <c r="J3543" i="1"/>
  <c r="D3567" i="1"/>
  <c r="D3583" i="1"/>
  <c r="F3500" i="1"/>
  <c r="F3508" i="1"/>
  <c r="F3516" i="1"/>
  <c r="F3524" i="1"/>
  <c r="F3532" i="1"/>
  <c r="J3540" i="1"/>
  <c r="B3551" i="1"/>
  <c r="W3561" i="1"/>
  <c r="E3582" i="1"/>
  <c r="B3591" i="1"/>
  <c r="G3604" i="1"/>
  <c r="C3623" i="1"/>
  <c r="G3624" i="1"/>
  <c r="G3501" i="1"/>
  <c r="G3505" i="1"/>
  <c r="G3509" i="1"/>
  <c r="G3513" i="1"/>
  <c r="G3517" i="1"/>
  <c r="G3521" i="1"/>
  <c r="G3525" i="1"/>
  <c r="G3529" i="1"/>
  <c r="G3533" i="1"/>
  <c r="G3539" i="1"/>
  <c r="D3546" i="1"/>
  <c r="J3553" i="1"/>
  <c r="K3558" i="1"/>
  <c r="C3565" i="1"/>
  <c r="H3573" i="1"/>
  <c r="W3579" i="1"/>
  <c r="I3586" i="1"/>
  <c r="C3591" i="1"/>
  <c r="H3627" i="1"/>
  <c r="W3538" i="1"/>
  <c r="W3546" i="1"/>
  <c r="W3554" i="1"/>
  <c r="W3570" i="1"/>
  <c r="J3578" i="1"/>
  <c r="G3584" i="1"/>
  <c r="F3591" i="1"/>
  <c r="C3603" i="1"/>
  <c r="E3615" i="1"/>
  <c r="H3616" i="1"/>
  <c r="I3500" i="1"/>
  <c r="I3508" i="1"/>
  <c r="I3516" i="1"/>
  <c r="I3524" i="1"/>
  <c r="I3532" i="1"/>
  <c r="E3543" i="1"/>
  <c r="F3561" i="1"/>
  <c r="E3579" i="1"/>
  <c r="F3590" i="1"/>
  <c r="H3604" i="1"/>
  <c r="E3619" i="1"/>
  <c r="E3631" i="1"/>
  <c r="B3635" i="1"/>
  <c r="H3536" i="1"/>
  <c r="H3552" i="1"/>
  <c r="D3570" i="1"/>
  <c r="H3586" i="1"/>
  <c r="W3607" i="1"/>
  <c r="B3608" i="1"/>
  <c r="C3499" i="1"/>
  <c r="C3507" i="1"/>
  <c r="C3515" i="1"/>
  <c r="C3523" i="1"/>
  <c r="C3531" i="1"/>
  <c r="E3537" i="1"/>
  <c r="D3542" i="1"/>
  <c r="F3548" i="1"/>
  <c r="E3553" i="1"/>
  <c r="F3558" i="1"/>
  <c r="C3563" i="1"/>
  <c r="W3567" i="1"/>
  <c r="F3572" i="1"/>
  <c r="E3577" i="1"/>
  <c r="W3583" i="1"/>
  <c r="F3588" i="1"/>
  <c r="G3592" i="1"/>
  <c r="H3599" i="1"/>
  <c r="F3602" i="1"/>
  <c r="C3611" i="1"/>
  <c r="J3616" i="1"/>
  <c r="C3632" i="1"/>
  <c r="E3651" i="1"/>
  <c r="D3661" i="1"/>
  <c r="W3665" i="1"/>
  <c r="J3672" i="1"/>
  <c r="J3678" i="1"/>
  <c r="D3686" i="1"/>
  <c r="G3692" i="1"/>
  <c r="W3694" i="1"/>
  <c r="D3671" i="1"/>
  <c r="H3679" i="1"/>
  <c r="H3687" i="1"/>
  <c r="B3647" i="1"/>
  <c r="G3656" i="1"/>
  <c r="K3662" i="1"/>
  <c r="D3670" i="1"/>
  <c r="B3680" i="1"/>
  <c r="J3688" i="1"/>
  <c r="J3601" i="1"/>
  <c r="W3618" i="1"/>
  <c r="G3632" i="1"/>
  <c r="J3641" i="1"/>
  <c r="J3649" i="1"/>
  <c r="H3656" i="1"/>
  <c r="H3664" i="1"/>
  <c r="G3672" i="1"/>
  <c r="W3673" i="1"/>
  <c r="H3681" i="1"/>
  <c r="J3689" i="1"/>
  <c r="B3593" i="1"/>
  <c r="F3618" i="1"/>
  <c r="F3634" i="1"/>
  <c r="C3644" i="1"/>
  <c r="E3655" i="1"/>
  <c r="G3661" i="1"/>
  <c r="D3667" i="1"/>
  <c r="D3674" i="1"/>
  <c r="K3678" i="1"/>
  <c r="F3682" i="1"/>
  <c r="B3690" i="1"/>
  <c r="F3647" i="1"/>
  <c r="B3643" i="1"/>
  <c r="E3656" i="1"/>
  <c r="E3664" i="1"/>
  <c r="C3675" i="1"/>
  <c r="W3676" i="1"/>
  <c r="E3684" i="1"/>
  <c r="F3692" i="1"/>
  <c r="F3601" i="1"/>
  <c r="G3612" i="1"/>
  <c r="J3621" i="1"/>
  <c r="E3630" i="1"/>
  <c r="J3637" i="1"/>
  <c r="I3642" i="1"/>
  <c r="K3648" i="1"/>
  <c r="W3654" i="1"/>
  <c r="F3667" i="1"/>
  <c r="G3675" i="1"/>
  <c r="E3677" i="1"/>
  <c r="D3693" i="1"/>
  <c r="E3695" i="1"/>
  <c r="E3703" i="1"/>
  <c r="E3711" i="1"/>
  <c r="E3719" i="1"/>
  <c r="E3727" i="1"/>
  <c r="F3736" i="1"/>
  <c r="F3695" i="1"/>
  <c r="F3703" i="1"/>
  <c r="F3711" i="1"/>
  <c r="F3719" i="1"/>
  <c r="F3727" i="1"/>
  <c r="J3737" i="1"/>
  <c r="J3744" i="1"/>
  <c r="G3750" i="1"/>
  <c r="B3756" i="1"/>
  <c r="H3695" i="1"/>
  <c r="H3699" i="1"/>
  <c r="H3703" i="1"/>
  <c r="H3707" i="1"/>
  <c r="H3711" i="1"/>
  <c r="H3715" i="1"/>
  <c r="H3719" i="1"/>
  <c r="H3723" i="1"/>
  <c r="H3727" i="1"/>
  <c r="B3734" i="1"/>
  <c r="W3741" i="1"/>
  <c r="J3749" i="1"/>
  <c r="D3756" i="1"/>
  <c r="B3761" i="1"/>
  <c r="I3701" i="1"/>
  <c r="I3709" i="1"/>
  <c r="I3717" i="1"/>
  <c r="I3725" i="1"/>
  <c r="B3695" i="1"/>
  <c r="B3699" i="1"/>
  <c r="B3703" i="1"/>
  <c r="B3707" i="1"/>
  <c r="B3711" i="1"/>
  <c r="B3715" i="1"/>
  <c r="B3719" i="1"/>
  <c r="B3723" i="1"/>
  <c r="B3727" i="1"/>
  <c r="J3733" i="1"/>
  <c r="W3738" i="1"/>
  <c r="W3746" i="1"/>
  <c r="W3754" i="1"/>
  <c r="D3738" i="1"/>
  <c r="E3743" i="1"/>
  <c r="J3747" i="1"/>
  <c r="B3751" i="1"/>
  <c r="W3755" i="1"/>
  <c r="I3760" i="1"/>
  <c r="B3803" i="1"/>
  <c r="I3764" i="1"/>
  <c r="I3772" i="1"/>
  <c r="I3780" i="1"/>
  <c r="I3788" i="1"/>
  <c r="I3796" i="1"/>
  <c r="G3804" i="1"/>
  <c r="B3762" i="1"/>
  <c r="B3766" i="1"/>
  <c r="B3770" i="1"/>
  <c r="B3774" i="1"/>
  <c r="B3778" i="1"/>
  <c r="B3782" i="1"/>
  <c r="B3786" i="1"/>
  <c r="B3790" i="1"/>
  <c r="B3794" i="1"/>
  <c r="B3798" i="1"/>
  <c r="B3802" i="1"/>
  <c r="C3808" i="1"/>
  <c r="G3811" i="1"/>
  <c r="C3807" i="1"/>
  <c r="G3892" i="1"/>
  <c r="K3910" i="1"/>
  <c r="G3889" i="1"/>
  <c r="G3897" i="1"/>
  <c r="K3909" i="1"/>
  <c r="H3913" i="1"/>
  <c r="W3902" i="1"/>
  <c r="G3908" i="1"/>
  <c r="B3961" i="1"/>
  <c r="E3814" i="1"/>
  <c r="E3822" i="1"/>
  <c r="E3830" i="1"/>
  <c r="E3838" i="1"/>
  <c r="E3846" i="1"/>
  <c r="E3854" i="1"/>
  <c r="E3862" i="1"/>
  <c r="E3870" i="1"/>
  <c r="E3878" i="1"/>
  <c r="E3886" i="1"/>
  <c r="H3893" i="1"/>
  <c r="J3899" i="1"/>
  <c r="J3907" i="1"/>
  <c r="I3915" i="1"/>
  <c r="D3889" i="1"/>
  <c r="D3897" i="1"/>
  <c r="G3904" i="1"/>
  <c r="E3908" i="1"/>
  <c r="G3914" i="1"/>
  <c r="G3901" i="1"/>
  <c r="G3905" i="1"/>
  <c r="G3913" i="1"/>
  <c r="C3912" i="1"/>
  <c r="D3888" i="1"/>
  <c r="G3895" i="1"/>
  <c r="F3902" i="1"/>
  <c r="E3913" i="1"/>
  <c r="I3953" i="1"/>
  <c r="E3959" i="1"/>
  <c r="D3957" i="1"/>
  <c r="J3959" i="1"/>
  <c r="K3951" i="1"/>
  <c r="F3953" i="1"/>
  <c r="D3955" i="1"/>
  <c r="I3998" i="1"/>
  <c r="B4006" i="1"/>
  <c r="K3952" i="1"/>
  <c r="K3960" i="1"/>
  <c r="K4022" i="1"/>
  <c r="C4022" i="1"/>
  <c r="C3954" i="1"/>
  <c r="F3960" i="1"/>
  <c r="B4014" i="1"/>
  <c r="J4022" i="1"/>
  <c r="H4010" i="1"/>
  <c r="H4026" i="1"/>
  <c r="J4005" i="1"/>
  <c r="W4021" i="1"/>
  <c r="G4029" i="1"/>
  <c r="F4083" i="1"/>
  <c r="E4096" i="1"/>
  <c r="J4010" i="1"/>
  <c r="B4042" i="1"/>
  <c r="K4055" i="1"/>
  <c r="G3964" i="1"/>
  <c r="G3968" i="1"/>
  <c r="G3972" i="1"/>
  <c r="G3976" i="1"/>
  <c r="G3980" i="1"/>
  <c r="G3984" i="1"/>
  <c r="G3988" i="1"/>
  <c r="G3992" i="1"/>
  <c r="W3999" i="1"/>
  <c r="W4007" i="1"/>
  <c r="W4015" i="1"/>
  <c r="W4023" i="1"/>
  <c r="K4042" i="1"/>
  <c r="W4004" i="1"/>
  <c r="G4012" i="1"/>
  <c r="J4020" i="1"/>
  <c r="E4029" i="1"/>
  <c r="I3970" i="1"/>
  <c r="I3978" i="1"/>
  <c r="I3986" i="1"/>
  <c r="I3994" i="1"/>
  <c r="G4001" i="1"/>
  <c r="W4009" i="1"/>
  <c r="F4016" i="1"/>
  <c r="F4029" i="1"/>
  <c r="B4035" i="1"/>
  <c r="C3966" i="1"/>
  <c r="C3974" i="1"/>
  <c r="C3982" i="1"/>
  <c r="C3990" i="1"/>
  <c r="H3997" i="1"/>
  <c r="H4005" i="1"/>
  <c r="H4013" i="1"/>
  <c r="H4021" i="1"/>
  <c r="K4029" i="1"/>
  <c r="J4034" i="1"/>
  <c r="B4038" i="1"/>
  <c r="K4053" i="1"/>
  <c r="I4056" i="1"/>
  <c r="F4068" i="1"/>
  <c r="G4039" i="1"/>
  <c r="H4061" i="1"/>
  <c r="I4067" i="1"/>
  <c r="J4079" i="1"/>
  <c r="J4032" i="1"/>
  <c r="D4039" i="1"/>
  <c r="B4044" i="1"/>
  <c r="K4049" i="1"/>
  <c r="E4057" i="1"/>
  <c r="E4064" i="1"/>
  <c r="J4064" i="1"/>
  <c r="F4047" i="1"/>
  <c r="E4063" i="1"/>
  <c r="B4063" i="1"/>
  <c r="D4075" i="1"/>
  <c r="B4101" i="1"/>
  <c r="J4033" i="1"/>
  <c r="F4039" i="1"/>
  <c r="B4045" i="1"/>
  <c r="C4063" i="1"/>
  <c r="C4071" i="1"/>
  <c r="G4090" i="1"/>
  <c r="J4060" i="1"/>
  <c r="C4089" i="1"/>
  <c r="K4072" i="1"/>
  <c r="K4080" i="1"/>
  <c r="W4088" i="1"/>
  <c r="B4072" i="1"/>
  <c r="H4082" i="1"/>
  <c r="B4088" i="1"/>
  <c r="B4097" i="1"/>
  <c r="K4062" i="1"/>
  <c r="K4069" i="1"/>
  <c r="W4077" i="1"/>
  <c r="I4082" i="1"/>
  <c r="C4086" i="1"/>
  <c r="K4103" i="1"/>
  <c r="E4103" i="1"/>
  <c r="H4104" i="1"/>
  <c r="B4105" i="1"/>
  <c r="W4118" i="1"/>
  <c r="E4066" i="1"/>
  <c r="F4072" i="1"/>
  <c r="G4078" i="1"/>
  <c r="K4091" i="1"/>
  <c r="B4095" i="1"/>
  <c r="W4051" i="1"/>
  <c r="D4073" i="1"/>
  <c r="D4081" i="1"/>
  <c r="J4089" i="1"/>
  <c r="H4093" i="1"/>
  <c r="B4167" i="1"/>
  <c r="C4167" i="1"/>
  <c r="C4102" i="1"/>
  <c r="D4112" i="1"/>
  <c r="B4114" i="1"/>
  <c r="G4134" i="1"/>
  <c r="D4179" i="1"/>
  <c r="C4099" i="1"/>
  <c r="B4140" i="1"/>
  <c r="J4142" i="1"/>
  <c r="G4157" i="1"/>
  <c r="D4157" i="1"/>
  <c r="I4120" i="1"/>
  <c r="D4128" i="1"/>
  <c r="C4142" i="1"/>
  <c r="H4112" i="1"/>
  <c r="K4098" i="1"/>
  <c r="E4107" i="1"/>
  <c r="C4132" i="1"/>
  <c r="K4136" i="1"/>
  <c r="K4112" i="1"/>
  <c r="D4126" i="1"/>
  <c r="I4150" i="1"/>
  <c r="H4094" i="1"/>
  <c r="G4107" i="1"/>
  <c r="B4112" i="1"/>
  <c r="C4126" i="1"/>
  <c r="D4149" i="1"/>
  <c r="F4154" i="1"/>
  <c r="K4160" i="1"/>
  <c r="I4162" i="1"/>
  <c r="F4180" i="1"/>
  <c r="F4131" i="1"/>
  <c r="D4139" i="1"/>
  <c r="B4148" i="1"/>
  <c r="B4173" i="1"/>
  <c r="W4173" i="1"/>
  <c r="D4187" i="1"/>
  <c r="J4124" i="1"/>
  <c r="H4146" i="1"/>
  <c r="J4184" i="1"/>
  <c r="W4184" i="1"/>
  <c r="F4129" i="1"/>
  <c r="I4184" i="1"/>
  <c r="K4188" i="1"/>
  <c r="D4144" i="1"/>
  <c r="K4156" i="1"/>
  <c r="D4124" i="1"/>
  <c r="E4130" i="1"/>
  <c r="C4137" i="1"/>
  <c r="D4143" i="1"/>
  <c r="B4174" i="1"/>
  <c r="D4174" i="1"/>
  <c r="K4176" i="1"/>
  <c r="G4158" i="1"/>
  <c r="B4166" i="1"/>
  <c r="J4181" i="1"/>
  <c r="G4181" i="1"/>
  <c r="D4183" i="1"/>
  <c r="J4153" i="1"/>
  <c r="H4178" i="1"/>
  <c r="J4185" i="1"/>
  <c r="G4185" i="1"/>
  <c r="D4223" i="1"/>
  <c r="G4155" i="1"/>
  <c r="E4169" i="1"/>
  <c r="H4175" i="1"/>
  <c r="B4182" i="1"/>
  <c r="G4182" i="1"/>
  <c r="K4189" i="1"/>
  <c r="W4191" i="1"/>
  <c r="C4177" i="1"/>
  <c r="K4186" i="1"/>
  <c r="J4163" i="1"/>
  <c r="B4172" i="1"/>
  <c r="H4193" i="1"/>
  <c r="C4163" i="1"/>
  <c r="C4193" i="1"/>
  <c r="D4203" i="1"/>
  <c r="E4170" i="1"/>
  <c r="D4190" i="1"/>
  <c r="E4192" i="1"/>
  <c r="C4226" i="1"/>
  <c r="B4161" i="1"/>
  <c r="J4168" i="1"/>
  <c r="I4192" i="1"/>
  <c r="C4195" i="1"/>
  <c r="H4202" i="1"/>
  <c r="I4211" i="1"/>
  <c r="F4201" i="1"/>
  <c r="F4209" i="1"/>
  <c r="E4211" i="1"/>
  <c r="J4207" i="1"/>
  <c r="F4200" i="1"/>
  <c r="F4208" i="1"/>
  <c r="W4212" i="1"/>
  <c r="B4237" i="1"/>
  <c r="F4194" i="1"/>
  <c r="F4202" i="1"/>
  <c r="F4250" i="1"/>
  <c r="G4229" i="1"/>
  <c r="C4243" i="1"/>
  <c r="K4228" i="1"/>
  <c r="H4251" i="1"/>
  <c r="F4274" i="1"/>
  <c r="K4277" i="1"/>
  <c r="W4255" i="1"/>
  <c r="E1808" i="1"/>
  <c r="J1775" i="1"/>
  <c r="J1748" i="1"/>
  <c r="D1838" i="1"/>
  <c r="G1866" i="1"/>
  <c r="I1894" i="1"/>
  <c r="I1958" i="1"/>
  <c r="D1893" i="1"/>
  <c r="D1957" i="1"/>
  <c r="I2030" i="1"/>
  <c r="E1937" i="1"/>
  <c r="E1996" i="1"/>
  <c r="F2004" i="1"/>
  <c r="H1912" i="1"/>
  <c r="H1944" i="1"/>
  <c r="K1992" i="1"/>
  <c r="K2008" i="1"/>
  <c r="I2028" i="1"/>
  <c r="K2377" i="1"/>
  <c r="E2388" i="1"/>
  <c r="I2403" i="1"/>
  <c r="I2412" i="1"/>
  <c r="K2424" i="1"/>
  <c r="E2465" i="1"/>
  <c r="E2386" i="1"/>
  <c r="K2394" i="1"/>
  <c r="B2409" i="1"/>
  <c r="I2425" i="1"/>
  <c r="F2360" i="1"/>
  <c r="E2426" i="1"/>
  <c r="C2433" i="1"/>
  <c r="H2036" i="1"/>
  <c r="H2050" i="1"/>
  <c r="H2059" i="1"/>
  <c r="H2068" i="1"/>
  <c r="H2082" i="1"/>
  <c r="H2091" i="1"/>
  <c r="H2100" i="1"/>
  <c r="H2114" i="1"/>
  <c r="H2123" i="1"/>
  <c r="H2132" i="1"/>
  <c r="H2146" i="1"/>
  <c r="H2155" i="1"/>
  <c r="H2164" i="1"/>
  <c r="H2178" i="1"/>
  <c r="H2187" i="1"/>
  <c r="H2196" i="1"/>
  <c r="H2210" i="1"/>
  <c r="H2219" i="1"/>
  <c r="H2228" i="1"/>
  <c r="H2242" i="1"/>
  <c r="H2251" i="1"/>
  <c r="H2260" i="1"/>
  <c r="H2274" i="1"/>
  <c r="H2283" i="1"/>
  <c r="H2292" i="1"/>
  <c r="H2306" i="1"/>
  <c r="H2315" i="1"/>
  <c r="H2324" i="1"/>
  <c r="H2338" i="1"/>
  <c r="H2347" i="1"/>
  <c r="D2359" i="1"/>
  <c r="G2368" i="1"/>
  <c r="B2378" i="1"/>
  <c r="D2387" i="1"/>
  <c r="F2397" i="1"/>
  <c r="D2409" i="1"/>
  <c r="D2419" i="1"/>
  <c r="G2440" i="1"/>
  <c r="E2444" i="1"/>
  <c r="W2448" i="1"/>
  <c r="B2449" i="1"/>
  <c r="I2035" i="1"/>
  <c r="I2043" i="1"/>
  <c r="I2051" i="1"/>
  <c r="I2059" i="1"/>
  <c r="I2067" i="1"/>
  <c r="I2075" i="1"/>
  <c r="I2083" i="1"/>
  <c r="I2091" i="1"/>
  <c r="I2099" i="1"/>
  <c r="I2107" i="1"/>
  <c r="I2115" i="1"/>
  <c r="I2123" i="1"/>
  <c r="I2131" i="1"/>
  <c r="I2139" i="1"/>
  <c r="I2147" i="1"/>
  <c r="I2155" i="1"/>
  <c r="I2163" i="1"/>
  <c r="I2171" i="1"/>
  <c r="I2179" i="1"/>
  <c r="I2187" i="1"/>
  <c r="I2195" i="1"/>
  <c r="I2203" i="1"/>
  <c r="I2211" i="1"/>
  <c r="I2219" i="1"/>
  <c r="I2227" i="1"/>
  <c r="I2235" i="1"/>
  <c r="I2243" i="1"/>
  <c r="I2251" i="1"/>
  <c r="I2259" i="1"/>
  <c r="I2267" i="1"/>
  <c r="I2275" i="1"/>
  <c r="I2283" i="1"/>
  <c r="I2291" i="1"/>
  <c r="I2299" i="1"/>
  <c r="I2307" i="1"/>
  <c r="I2315" i="1"/>
  <c r="I2323" i="1"/>
  <c r="I2331" i="1"/>
  <c r="I2339" i="1"/>
  <c r="I2347" i="1"/>
  <c r="D2356" i="1"/>
  <c r="K2363" i="1"/>
  <c r="F2373" i="1"/>
  <c r="K2379" i="1"/>
  <c r="F2393" i="1"/>
  <c r="G2403" i="1"/>
  <c r="H2413" i="1"/>
  <c r="K2460" i="1"/>
  <c r="G2442" i="1"/>
  <c r="C2364" i="1"/>
  <c r="C2372" i="1"/>
  <c r="C2380" i="1"/>
  <c r="I2392" i="1"/>
  <c r="I2410" i="1"/>
  <c r="J2436" i="1"/>
  <c r="C2357" i="1"/>
  <c r="G2362" i="1"/>
  <c r="W2368" i="1"/>
  <c r="E2375" i="1"/>
  <c r="J2381" i="1"/>
  <c r="W2386" i="1"/>
  <c r="J2393" i="1"/>
  <c r="K2397" i="1"/>
  <c r="W2403" i="1"/>
  <c r="J2410" i="1"/>
  <c r="J2416" i="1"/>
  <c r="F2427" i="1"/>
  <c r="B2432" i="1"/>
  <c r="E2452" i="1"/>
  <c r="D2452" i="1"/>
  <c r="F2473" i="1"/>
  <c r="G2458" i="1"/>
  <c r="D2476" i="1"/>
  <c r="J2472" i="1"/>
  <c r="J2445" i="1"/>
  <c r="J2469" i="1"/>
  <c r="J2450" i="1"/>
  <c r="H2476" i="1"/>
  <c r="C2429" i="1"/>
  <c r="C2445" i="1"/>
  <c r="D2456" i="1"/>
  <c r="D2464" i="1"/>
  <c r="D2472" i="1"/>
  <c r="D2480" i="1"/>
  <c r="J2390" i="1"/>
  <c r="W2407" i="1"/>
  <c r="J2430" i="1"/>
  <c r="I2443" i="1"/>
  <c r="G2453" i="1"/>
  <c r="G2461" i="1"/>
  <c r="C2468" i="1"/>
  <c r="I2475" i="1"/>
  <c r="W2481" i="1"/>
  <c r="E2747" i="1"/>
  <c r="E2755" i="1"/>
  <c r="E2763" i="1"/>
  <c r="E2779" i="1"/>
  <c r="K2795" i="1"/>
  <c r="D2803" i="1"/>
  <c r="G2811" i="1"/>
  <c r="W2819" i="1"/>
  <c r="H2819" i="1"/>
  <c r="B2835" i="1"/>
  <c r="C2744" i="1"/>
  <c r="D2760" i="1"/>
  <c r="B2796" i="1"/>
  <c r="J2804" i="1"/>
  <c r="C2812" i="1"/>
  <c r="K2820" i="1"/>
  <c r="D2828" i="1"/>
  <c r="G2836" i="1"/>
  <c r="W2841" i="1"/>
  <c r="J2845" i="1"/>
  <c r="K2849" i="1"/>
  <c r="F2853" i="1"/>
  <c r="W2857" i="1"/>
  <c r="J2861" i="1"/>
  <c r="I2748" i="1"/>
  <c r="I2756" i="1"/>
  <c r="I2764" i="1"/>
  <c r="W2770" i="1"/>
  <c r="W2772" i="1"/>
  <c r="W2774" i="1"/>
  <c r="W2776" i="1"/>
  <c r="W2778" i="1"/>
  <c r="W2780" i="1"/>
  <c r="W2782" i="1"/>
  <c r="W2784" i="1"/>
  <c r="W2786" i="1"/>
  <c r="E2788" i="1"/>
  <c r="J2797" i="1"/>
  <c r="K2805" i="1"/>
  <c r="G2813" i="1"/>
  <c r="E2820" i="1"/>
  <c r="J2829" i="1"/>
  <c r="K2837" i="1"/>
  <c r="E2849" i="1"/>
  <c r="I2486" i="1"/>
  <c r="I2494" i="1"/>
  <c r="I2502" i="1"/>
  <c r="I2510" i="1"/>
  <c r="I2518" i="1"/>
  <c r="I2526" i="1"/>
  <c r="I2534" i="1"/>
  <c r="I2542" i="1"/>
  <c r="I2550" i="1"/>
  <c r="I2558" i="1"/>
  <c r="I2566" i="1"/>
  <c r="I2574" i="1"/>
  <c r="I2582" i="1"/>
  <c r="I2590" i="1"/>
  <c r="I2598" i="1"/>
  <c r="I2606" i="1"/>
  <c r="I2614" i="1"/>
  <c r="I2622" i="1"/>
  <c r="I2630" i="1"/>
  <c r="I2638" i="1"/>
  <c r="I2646" i="1"/>
  <c r="I2654" i="1"/>
  <c r="I2662" i="1"/>
  <c r="I2670" i="1"/>
  <c r="I2678" i="1"/>
  <c r="I2686" i="1"/>
  <c r="I2694" i="1"/>
  <c r="I2702" i="1"/>
  <c r="I2710" i="1"/>
  <c r="I2718" i="1"/>
  <c r="I2726" i="1"/>
  <c r="I2734" i="1"/>
  <c r="K2740" i="1"/>
  <c r="E2744" i="1"/>
  <c r="C2750" i="1"/>
  <c r="D2758" i="1"/>
  <c r="W2766" i="1"/>
  <c r="B2772" i="1"/>
  <c r="F2788" i="1"/>
  <c r="B2790" i="1"/>
  <c r="D2798" i="1"/>
  <c r="F2804" i="1"/>
  <c r="B2806" i="1"/>
  <c r="D2814" i="1"/>
  <c r="F2820" i="1"/>
  <c r="B2822" i="1"/>
  <c r="D2830" i="1"/>
  <c r="F2836" i="1"/>
  <c r="B2838" i="1"/>
  <c r="C2840" i="1"/>
  <c r="F2844" i="1"/>
  <c r="I2845" i="1"/>
  <c r="B2848" i="1"/>
  <c r="K2852" i="1"/>
  <c r="G2856" i="1"/>
  <c r="H2856" i="1"/>
  <c r="J2860" i="1"/>
  <c r="D2864" i="1"/>
  <c r="J2737" i="1"/>
  <c r="E2743" i="1"/>
  <c r="C2749" i="1"/>
  <c r="K2757" i="1"/>
  <c r="D2765" i="1"/>
  <c r="E2776" i="1"/>
  <c r="W2791" i="1"/>
  <c r="H2791" i="1"/>
  <c r="J2799" i="1"/>
  <c r="D2807" i="1"/>
  <c r="F2813" i="1"/>
  <c r="C2823" i="1"/>
  <c r="G2831" i="1"/>
  <c r="I2836" i="1"/>
  <c r="B2839" i="1"/>
  <c r="D2748" i="1"/>
  <c r="C2756" i="1"/>
  <c r="W2792" i="1"/>
  <c r="H2792" i="1"/>
  <c r="B2808" i="1"/>
  <c r="J2816" i="1"/>
  <c r="C2824" i="1"/>
  <c r="K2832" i="1"/>
  <c r="F2843" i="1"/>
  <c r="W2847" i="1"/>
  <c r="J2851" i="1"/>
  <c r="K2855" i="1"/>
  <c r="F2859" i="1"/>
  <c r="W2863" i="1"/>
  <c r="K2747" i="1"/>
  <c r="C2755" i="1"/>
  <c r="B2764" i="1"/>
  <c r="H2769" i="1"/>
  <c r="W2773" i="1"/>
  <c r="G2775" i="1"/>
  <c r="D2777" i="1"/>
  <c r="K2779" i="1"/>
  <c r="C2781" i="1"/>
  <c r="H2785" i="1"/>
  <c r="E2792" i="1"/>
  <c r="J2801" i="1"/>
  <c r="K2809" i="1"/>
  <c r="G2817" i="1"/>
  <c r="E2824" i="1"/>
  <c r="J2833" i="1"/>
  <c r="E2859" i="1"/>
  <c r="K2739" i="1"/>
  <c r="G2746" i="1"/>
  <c r="I2751" i="1"/>
  <c r="B2755" i="1"/>
  <c r="G2762" i="1"/>
  <c r="I2767" i="1"/>
  <c r="B2775" i="1"/>
  <c r="B2783" i="1"/>
  <c r="W2794" i="1"/>
  <c r="H2794" i="1"/>
  <c r="C2802" i="1"/>
  <c r="W2810" i="1"/>
  <c r="H2810" i="1"/>
  <c r="C2818" i="1"/>
  <c r="W2826" i="1"/>
  <c r="H2826" i="1"/>
  <c r="C2834" i="1"/>
  <c r="F2842" i="1"/>
  <c r="I2843" i="1"/>
  <c r="B2846" i="1"/>
  <c r="K2850" i="1"/>
  <c r="G2854" i="1"/>
  <c r="H2854" i="1"/>
  <c r="J2858" i="1"/>
  <c r="D2862" i="1"/>
  <c r="H2865" i="1"/>
  <c r="H2869" i="1"/>
  <c r="H2873" i="1"/>
  <c r="H2877" i="1"/>
  <c r="H2881" i="1"/>
  <c r="H2885" i="1"/>
  <c r="H2889" i="1"/>
  <c r="C2894" i="1"/>
  <c r="H2905" i="1"/>
  <c r="J2910" i="1"/>
  <c r="J2918" i="1"/>
  <c r="J2926" i="1"/>
  <c r="J2934" i="1"/>
  <c r="J2942" i="1"/>
  <c r="J2950" i="1"/>
  <c r="J2958" i="1"/>
  <c r="J2966" i="1"/>
  <c r="E2976" i="1"/>
  <c r="D2978" i="1"/>
  <c r="F2986" i="1"/>
  <c r="G2994" i="1"/>
  <c r="G3002" i="1"/>
  <c r="H3018" i="1"/>
  <c r="I2867" i="1"/>
  <c r="I2875" i="1"/>
  <c r="I2883" i="1"/>
  <c r="I2891" i="1"/>
  <c r="H2901" i="1"/>
  <c r="K2919" i="1"/>
  <c r="F2935" i="1"/>
  <c r="K2951" i="1"/>
  <c r="K2972" i="1"/>
  <c r="C2979" i="1"/>
  <c r="C2987" i="1"/>
  <c r="C2995" i="1"/>
  <c r="C3003" i="1"/>
  <c r="K3007" i="1"/>
  <c r="D3007" i="1"/>
  <c r="E3011" i="1"/>
  <c r="B2868" i="1"/>
  <c r="B2872" i="1"/>
  <c r="B2876" i="1"/>
  <c r="B2880" i="1"/>
  <c r="B2884" i="1"/>
  <c r="B2888" i="1"/>
  <c r="B2892" i="1"/>
  <c r="H2898" i="1"/>
  <c r="H2906" i="1"/>
  <c r="F2910" i="1"/>
  <c r="F2918" i="1"/>
  <c r="F2926" i="1"/>
  <c r="F2934" i="1"/>
  <c r="F2942" i="1"/>
  <c r="F2950" i="1"/>
  <c r="F2958" i="1"/>
  <c r="F2966" i="1"/>
  <c r="H2980" i="1"/>
  <c r="C2996" i="1"/>
  <c r="B3007" i="1"/>
  <c r="W3016" i="1"/>
  <c r="B3027" i="1"/>
  <c r="C2865" i="1"/>
  <c r="C2869" i="1"/>
  <c r="C2873" i="1"/>
  <c r="C2877" i="1"/>
  <c r="C2881" i="1"/>
  <c r="C2885" i="1"/>
  <c r="C2889" i="1"/>
  <c r="C2893" i="1"/>
  <c r="K2898" i="1"/>
  <c r="D2905" i="1"/>
  <c r="I2914" i="1"/>
  <c r="D2919" i="1"/>
  <c r="F2925" i="1"/>
  <c r="K2941" i="1"/>
  <c r="I2946" i="1"/>
  <c r="D2951" i="1"/>
  <c r="F2957" i="1"/>
  <c r="K2973" i="1"/>
  <c r="I2978" i="1"/>
  <c r="G2981" i="1"/>
  <c r="B2996" i="1"/>
  <c r="D2997" i="1"/>
  <c r="G3006" i="1"/>
  <c r="H3010" i="1"/>
  <c r="C3014" i="1"/>
  <c r="D3014" i="1"/>
  <c r="G3019" i="1"/>
  <c r="D2867" i="1"/>
  <c r="D2875" i="1"/>
  <c r="D2883" i="1"/>
  <c r="D2891" i="1"/>
  <c r="J2900" i="1"/>
  <c r="E2909" i="1"/>
  <c r="H2916" i="1"/>
  <c r="C2932" i="1"/>
  <c r="K2940" i="1"/>
  <c r="J2946" i="1"/>
  <c r="G2952" i="1"/>
  <c r="E2959" i="1"/>
  <c r="D2966" i="1"/>
  <c r="H2974" i="1"/>
  <c r="K2982" i="1"/>
  <c r="J2986" i="1"/>
  <c r="G2990" i="1"/>
  <c r="J3007" i="1"/>
  <c r="H2915" i="1"/>
  <c r="C2931" i="1"/>
  <c r="F2939" i="1"/>
  <c r="F2963" i="1"/>
  <c r="F2971" i="1"/>
  <c r="F2975" i="1"/>
  <c r="G2983" i="1"/>
  <c r="W2991" i="1"/>
  <c r="H2999" i="1"/>
  <c r="H3005" i="1"/>
  <c r="C3013" i="1"/>
  <c r="K3017" i="1"/>
  <c r="F3017" i="1"/>
  <c r="F2870" i="1"/>
  <c r="F2878" i="1"/>
  <c r="F2886" i="1"/>
  <c r="J2902" i="1"/>
  <c r="K2908" i="1"/>
  <c r="I2919" i="1"/>
  <c r="K2930" i="1"/>
  <c r="C2938" i="1"/>
  <c r="H2954" i="1"/>
  <c r="F2962" i="1"/>
  <c r="B2971" i="1"/>
  <c r="G2976" i="1"/>
  <c r="W2984" i="1"/>
  <c r="H2992" i="1"/>
  <c r="B3013" i="1"/>
  <c r="G2871" i="1"/>
  <c r="G2879" i="1"/>
  <c r="G2887" i="1"/>
  <c r="K2894" i="1"/>
  <c r="G2901" i="1"/>
  <c r="B2908" i="1"/>
  <c r="W2919" i="1"/>
  <c r="E2924" i="1"/>
  <c r="F2929" i="1"/>
  <c r="C2937" i="1"/>
  <c r="J2943" i="1"/>
  <c r="D2947" i="1"/>
  <c r="H2953" i="1"/>
  <c r="K2961" i="1"/>
  <c r="I2966" i="1"/>
  <c r="B2970" i="1"/>
  <c r="H2977" i="1"/>
  <c r="K2985" i="1"/>
  <c r="I2990" i="1"/>
  <c r="G2993" i="1"/>
  <c r="K3008" i="1"/>
  <c r="D3008" i="1"/>
  <c r="F3012" i="1"/>
  <c r="J3026" i="1"/>
  <c r="W3043" i="1"/>
  <c r="W3059" i="1"/>
  <c r="W3075" i="1"/>
  <c r="D3024" i="1"/>
  <c r="D3040" i="1"/>
  <c r="F3075" i="1"/>
  <c r="K3023" i="1"/>
  <c r="C3042" i="1"/>
  <c r="G3051" i="1"/>
  <c r="J3060" i="1"/>
  <c r="B3071" i="1"/>
  <c r="K3079" i="1"/>
  <c r="K3087" i="1"/>
  <c r="W3026" i="1"/>
  <c r="G3040" i="1"/>
  <c r="D3050" i="1"/>
  <c r="H3059" i="1"/>
  <c r="G3072" i="1"/>
  <c r="D3082" i="1"/>
  <c r="C3020" i="1"/>
  <c r="C3028" i="1"/>
  <c r="C3036" i="1"/>
  <c r="C3044" i="1"/>
  <c r="C3052" i="1"/>
  <c r="C3060" i="1"/>
  <c r="C3068" i="1"/>
  <c r="C3076" i="1"/>
  <c r="C3084" i="1"/>
  <c r="J3035" i="1"/>
  <c r="J3032" i="1"/>
  <c r="K3051" i="1"/>
  <c r="K3067" i="1"/>
  <c r="K3083" i="1"/>
  <c r="F3025" i="1"/>
  <c r="F3033" i="1"/>
  <c r="K3040" i="1"/>
  <c r="B3048" i="1"/>
  <c r="H3055" i="1"/>
  <c r="J3061" i="1"/>
  <c r="G3068" i="1"/>
  <c r="C3075" i="1"/>
  <c r="I3082" i="1"/>
  <c r="I3097" i="1"/>
  <c r="I3105" i="1"/>
  <c r="I3113" i="1"/>
  <c r="I3121" i="1"/>
  <c r="I3129" i="1"/>
  <c r="I3137" i="1"/>
  <c r="I3145" i="1"/>
  <c r="I3153" i="1"/>
  <c r="I3161" i="1"/>
  <c r="I3169" i="1"/>
  <c r="I3177" i="1"/>
  <c r="C3310" i="1"/>
  <c r="F3327" i="1"/>
  <c r="K3316" i="1"/>
  <c r="H3324" i="1"/>
  <c r="D3331" i="1"/>
  <c r="B3363" i="1"/>
  <c r="E3330" i="1"/>
  <c r="B3364" i="1"/>
  <c r="W3373" i="1"/>
  <c r="D3377" i="1"/>
  <c r="C3309" i="1"/>
  <c r="D3313" i="1"/>
  <c r="I3318" i="1"/>
  <c r="H3329" i="1"/>
  <c r="H3335" i="1"/>
  <c r="D3337" i="1"/>
  <c r="B3339" i="1"/>
  <c r="H3343" i="1"/>
  <c r="D3345" i="1"/>
  <c r="B3347" i="1"/>
  <c r="H3351" i="1"/>
  <c r="D3353" i="1"/>
  <c r="B3355" i="1"/>
  <c r="H3359" i="1"/>
  <c r="F3373" i="1"/>
  <c r="B3407" i="1"/>
  <c r="F3413" i="1"/>
  <c r="E3312" i="1"/>
  <c r="D3328" i="1"/>
  <c r="J3377" i="1"/>
  <c r="D3318" i="1"/>
  <c r="D3326" i="1"/>
  <c r="K3381" i="1"/>
  <c r="D3381" i="1"/>
  <c r="I3385" i="1"/>
  <c r="E3360" i="1"/>
  <c r="F3306" i="1"/>
  <c r="I3312" i="1"/>
  <c r="D3323" i="1"/>
  <c r="W3331" i="1"/>
  <c r="H3336" i="1"/>
  <c r="D3338" i="1"/>
  <c r="B3340" i="1"/>
  <c r="H3344" i="1"/>
  <c r="D3346" i="1"/>
  <c r="B3348" i="1"/>
  <c r="H3352" i="1"/>
  <c r="D3354" i="1"/>
  <c r="B3356" i="1"/>
  <c r="W3415" i="1"/>
  <c r="I3366" i="1"/>
  <c r="C3375" i="1"/>
  <c r="C3405" i="1"/>
  <c r="E3421" i="1"/>
  <c r="E3437" i="1"/>
  <c r="E3453" i="1"/>
  <c r="E3469" i="1"/>
  <c r="W3477" i="1"/>
  <c r="K3493" i="1"/>
  <c r="I3498" i="1"/>
  <c r="J3369" i="1"/>
  <c r="F3376" i="1"/>
  <c r="C3393" i="1"/>
  <c r="F3399" i="1"/>
  <c r="K3412" i="1"/>
  <c r="F3421" i="1"/>
  <c r="F3437" i="1"/>
  <c r="F3453" i="1"/>
  <c r="F3469" i="1"/>
  <c r="W3478" i="1"/>
  <c r="K3494" i="1"/>
  <c r="K3411" i="1"/>
  <c r="H3416" i="1"/>
  <c r="H3418" i="1"/>
  <c r="H3420" i="1"/>
  <c r="H3422" i="1"/>
  <c r="H3424" i="1"/>
  <c r="H3426" i="1"/>
  <c r="H3428" i="1"/>
  <c r="H3430" i="1"/>
  <c r="H3432" i="1"/>
  <c r="H3434" i="1"/>
  <c r="H3436" i="1"/>
  <c r="H3438" i="1"/>
  <c r="H3440" i="1"/>
  <c r="H3442" i="1"/>
  <c r="H3444" i="1"/>
  <c r="H3446" i="1"/>
  <c r="H3448" i="1"/>
  <c r="H3450" i="1"/>
  <c r="H3452" i="1"/>
  <c r="H3454" i="1"/>
  <c r="H3456" i="1"/>
  <c r="H3458" i="1"/>
  <c r="H3460" i="1"/>
  <c r="H3462" i="1"/>
  <c r="H3464" i="1"/>
  <c r="H3466" i="1"/>
  <c r="H3468" i="1"/>
  <c r="H3470" i="1"/>
  <c r="H3472" i="1"/>
  <c r="W3479" i="1"/>
  <c r="W3487" i="1"/>
  <c r="W3495" i="1"/>
  <c r="D3370" i="1"/>
  <c r="H3376" i="1"/>
  <c r="D3389" i="1"/>
  <c r="C3394" i="1"/>
  <c r="G3398" i="1"/>
  <c r="E3405" i="1"/>
  <c r="D3412" i="1"/>
  <c r="B3428" i="1"/>
  <c r="B3444" i="1"/>
  <c r="B3460" i="1"/>
  <c r="E3478" i="1"/>
  <c r="F3480" i="1"/>
  <c r="H3488" i="1"/>
  <c r="K3496" i="1"/>
  <c r="E3366" i="1"/>
  <c r="F3375" i="1"/>
  <c r="C3387" i="1"/>
  <c r="W3409" i="1"/>
  <c r="E3422" i="1"/>
  <c r="E3438" i="1"/>
  <c r="E3454" i="1"/>
  <c r="E3470" i="1"/>
  <c r="F3473" i="1"/>
  <c r="H3481" i="1"/>
  <c r="K3489" i="1"/>
  <c r="J3493" i="1"/>
  <c r="G3497" i="1"/>
  <c r="F3371" i="1"/>
  <c r="K3384" i="1"/>
  <c r="C3395" i="1"/>
  <c r="C3403" i="1"/>
  <c r="G3408" i="1"/>
  <c r="F3426" i="1"/>
  <c r="F3442" i="1"/>
  <c r="F3458" i="1"/>
  <c r="K3474" i="1"/>
  <c r="I3479" i="1"/>
  <c r="D3482" i="1"/>
  <c r="F3490" i="1"/>
  <c r="G3498" i="1"/>
  <c r="G3417" i="1"/>
  <c r="D3419" i="1"/>
  <c r="K3423" i="1"/>
  <c r="C3425" i="1"/>
  <c r="H3429" i="1"/>
  <c r="W3431" i="1"/>
  <c r="G3433" i="1"/>
  <c r="D3435" i="1"/>
  <c r="K3439" i="1"/>
  <c r="C3441" i="1"/>
  <c r="H3445" i="1"/>
  <c r="W3447" i="1"/>
  <c r="G3449" i="1"/>
  <c r="D3451" i="1"/>
  <c r="K3455" i="1"/>
  <c r="C3457" i="1"/>
  <c r="H3461" i="1"/>
  <c r="W3463" i="1"/>
  <c r="G3465" i="1"/>
  <c r="D3467" i="1"/>
  <c r="K3471" i="1"/>
  <c r="C3475" i="1"/>
  <c r="C3483" i="1"/>
  <c r="C3491" i="1"/>
  <c r="H3367" i="1"/>
  <c r="I3375" i="1"/>
  <c r="F3382" i="1"/>
  <c r="K3388" i="1"/>
  <c r="C3392" i="1"/>
  <c r="W3396" i="1"/>
  <c r="G3400" i="1"/>
  <c r="G3404" i="1"/>
  <c r="E3409" i="1"/>
  <c r="B3419" i="1"/>
  <c r="B3427" i="1"/>
  <c r="B3435" i="1"/>
  <c r="B3443" i="1"/>
  <c r="B3451" i="1"/>
  <c r="B3459" i="1"/>
  <c r="B3467" i="1"/>
  <c r="B3475" i="1"/>
  <c r="D3476" i="1"/>
  <c r="H3484" i="1"/>
  <c r="B3491" i="1"/>
  <c r="D3492" i="1"/>
  <c r="D3503" i="1"/>
  <c r="D3511" i="1"/>
  <c r="D3519" i="1"/>
  <c r="D3527" i="1"/>
  <c r="D3547" i="1"/>
  <c r="J3566" i="1"/>
  <c r="H3584" i="1"/>
  <c r="I3608" i="1"/>
  <c r="H3565" i="1"/>
  <c r="H3591" i="1"/>
  <c r="F3501" i="1"/>
  <c r="F3509" i="1"/>
  <c r="F3517" i="1"/>
  <c r="F3525" i="1"/>
  <c r="F3533" i="1"/>
  <c r="B3543" i="1"/>
  <c r="K3551" i="1"/>
  <c r="B3565" i="1"/>
  <c r="H3574" i="1"/>
  <c r="D3582" i="1"/>
  <c r="D3594" i="1"/>
  <c r="C3604" i="1"/>
  <c r="K3623" i="1"/>
  <c r="W3501" i="1"/>
  <c r="W3505" i="1"/>
  <c r="W3509" i="1"/>
  <c r="W3513" i="1"/>
  <c r="W3517" i="1"/>
  <c r="W3521" i="1"/>
  <c r="W3525" i="1"/>
  <c r="W3529" i="1"/>
  <c r="W3533" i="1"/>
  <c r="B3540" i="1"/>
  <c r="G3547" i="1"/>
  <c r="D3554" i="1"/>
  <c r="I3559" i="1"/>
  <c r="B3566" i="1"/>
  <c r="E3573" i="1"/>
  <c r="J3587" i="1"/>
  <c r="B3594" i="1"/>
  <c r="G3627" i="1"/>
  <c r="H3501" i="1"/>
  <c r="H3505" i="1"/>
  <c r="H3509" i="1"/>
  <c r="H3513" i="1"/>
  <c r="H3517" i="1"/>
  <c r="H3521" i="1"/>
  <c r="H3525" i="1"/>
  <c r="H3529" i="1"/>
  <c r="H3533" i="1"/>
  <c r="C3540" i="1"/>
  <c r="C3548" i="1"/>
  <c r="C3556" i="1"/>
  <c r="W3578" i="1"/>
  <c r="J3586" i="1"/>
  <c r="C3594" i="1"/>
  <c r="I3603" i="1"/>
  <c r="C3615" i="1"/>
  <c r="G3616" i="1"/>
  <c r="I3501" i="1"/>
  <c r="I3509" i="1"/>
  <c r="I3517" i="1"/>
  <c r="I3525" i="1"/>
  <c r="I3533" i="1"/>
  <c r="W3543" i="1"/>
  <c r="H3555" i="1"/>
  <c r="H3571" i="1"/>
  <c r="D3579" i="1"/>
  <c r="G3591" i="1"/>
  <c r="C3631" i="1"/>
  <c r="I3635" i="1"/>
  <c r="J3536" i="1"/>
  <c r="J3552" i="1"/>
  <c r="I3575" i="1"/>
  <c r="E3586" i="1"/>
  <c r="E3607" i="1"/>
  <c r="H3608" i="1"/>
  <c r="C3500" i="1"/>
  <c r="C3508" i="1"/>
  <c r="C3516" i="1"/>
  <c r="C3524" i="1"/>
  <c r="C3532" i="1"/>
  <c r="W3537" i="1"/>
  <c r="G3543" i="1"/>
  <c r="W3553" i="1"/>
  <c r="C3559" i="1"/>
  <c r="K3568" i="1"/>
  <c r="G3573" i="1"/>
  <c r="D3577" i="1"/>
  <c r="K3584" i="1"/>
  <c r="G3589" i="1"/>
  <c r="J3594" i="1"/>
  <c r="W3599" i="1"/>
  <c r="W3602" i="1"/>
  <c r="I3611" i="1"/>
  <c r="F3619" i="1"/>
  <c r="J3634" i="1"/>
  <c r="W3651" i="1"/>
  <c r="E3661" i="1"/>
  <c r="C3668" i="1"/>
  <c r="B3672" i="1"/>
  <c r="B3678" i="1"/>
  <c r="J3686" i="1"/>
  <c r="D3694" i="1"/>
  <c r="J3639" i="1"/>
  <c r="F3679" i="1"/>
  <c r="F3687" i="1"/>
  <c r="J3636" i="1"/>
  <c r="K3647" i="1"/>
  <c r="D3658" i="1"/>
  <c r="W3662" i="1"/>
  <c r="B3688" i="1"/>
  <c r="J3609" i="1"/>
  <c r="B3620" i="1"/>
  <c r="J3633" i="1"/>
  <c r="E3642" i="1"/>
  <c r="E3650" i="1"/>
  <c r="F3657" i="1"/>
  <c r="F3665" i="1"/>
  <c r="D3673" i="1"/>
  <c r="I3678" i="1"/>
  <c r="F3681" i="1"/>
  <c r="B3689" i="1"/>
  <c r="K3593" i="1"/>
  <c r="J3646" i="1"/>
  <c r="W3655" i="1"/>
  <c r="C3662" i="1"/>
  <c r="E3667" i="1"/>
  <c r="J3674" i="1"/>
  <c r="I3679" i="1"/>
  <c r="E3682" i="1"/>
  <c r="H3675" i="1"/>
  <c r="H3683" i="1"/>
  <c r="H3691" i="1"/>
  <c r="K3643" i="1"/>
  <c r="K3656" i="1"/>
  <c r="K3664" i="1"/>
  <c r="D3676" i="1"/>
  <c r="C3683" i="1"/>
  <c r="W3684" i="1"/>
  <c r="E3692" i="1"/>
  <c r="J3613" i="1"/>
  <c r="E3622" i="1"/>
  <c r="W3630" i="1"/>
  <c r="E3638" i="1"/>
  <c r="C3643" i="1"/>
  <c r="F3649" i="1"/>
  <c r="H3655" i="1"/>
  <c r="J3661" i="1"/>
  <c r="B3668" i="1"/>
  <c r="C3676" i="1"/>
  <c r="W3677" i="1"/>
  <c r="H3685" i="1"/>
  <c r="J3693" i="1"/>
  <c r="E3696" i="1"/>
  <c r="E3704" i="1"/>
  <c r="E3712" i="1"/>
  <c r="E3720" i="1"/>
  <c r="E3728" i="1"/>
  <c r="F3696" i="1"/>
  <c r="F3704" i="1"/>
  <c r="F3712" i="1"/>
  <c r="F3720" i="1"/>
  <c r="F3728" i="1"/>
  <c r="G3738" i="1"/>
  <c r="B3744" i="1"/>
  <c r="E3752" i="1"/>
  <c r="W3756" i="1"/>
  <c r="K3734" i="1"/>
  <c r="D3744" i="1"/>
  <c r="B3749" i="1"/>
  <c r="E3757" i="1"/>
  <c r="W3761" i="1"/>
  <c r="I3702" i="1"/>
  <c r="I3710" i="1"/>
  <c r="I3718" i="1"/>
  <c r="I3726" i="1"/>
  <c r="J3695" i="1"/>
  <c r="J3699" i="1"/>
  <c r="J3703" i="1"/>
  <c r="J3707" i="1"/>
  <c r="J3711" i="1"/>
  <c r="J3715" i="1"/>
  <c r="J3719" i="1"/>
  <c r="J3723" i="1"/>
  <c r="J3727" i="1"/>
  <c r="D3734" i="1"/>
  <c r="E3742" i="1"/>
  <c r="E3750" i="1"/>
  <c r="G3756" i="1"/>
  <c r="I3732" i="1"/>
  <c r="E3739" i="1"/>
  <c r="J3743" i="1"/>
  <c r="B3747" i="1"/>
  <c r="W3751" i="1"/>
  <c r="I3756" i="1"/>
  <c r="G3761" i="1"/>
  <c r="K3803" i="1"/>
  <c r="I3765" i="1"/>
  <c r="I3773" i="1"/>
  <c r="I3781" i="1"/>
  <c r="I3789" i="1"/>
  <c r="I3797" i="1"/>
  <c r="J3805" i="1"/>
  <c r="J3762" i="1"/>
  <c r="J3766" i="1"/>
  <c r="J3770" i="1"/>
  <c r="J3774" i="1"/>
  <c r="J3778" i="1"/>
  <c r="J3782" i="1"/>
  <c r="J3786" i="1"/>
  <c r="J3790" i="1"/>
  <c r="J3794" i="1"/>
  <c r="J3798" i="1"/>
  <c r="J3802" i="1"/>
  <c r="J3810" i="1"/>
  <c r="G3803" i="1"/>
  <c r="E3802" i="1"/>
  <c r="G3808" i="1"/>
  <c r="J3892" i="1"/>
  <c r="C3910" i="1"/>
  <c r="J3889" i="1"/>
  <c r="J3897" i="1"/>
  <c r="C3909" i="1"/>
  <c r="E3890" i="1"/>
  <c r="G3902" i="1"/>
  <c r="H3912" i="1"/>
  <c r="J3961" i="1"/>
  <c r="E3815" i="1"/>
  <c r="E3823" i="1"/>
  <c r="E3831" i="1"/>
  <c r="E3839" i="1"/>
  <c r="E3847" i="1"/>
  <c r="E3855" i="1"/>
  <c r="E3863" i="1"/>
  <c r="E3871" i="1"/>
  <c r="E3879" i="1"/>
  <c r="E3887" i="1"/>
  <c r="B3894" i="1"/>
  <c r="D3900" i="1"/>
  <c r="B3907" i="1"/>
  <c r="C3915" i="1"/>
  <c r="H3890" i="1"/>
  <c r="H3898" i="1"/>
  <c r="F3909" i="1"/>
  <c r="F3892" i="1"/>
  <c r="J3901" i="1"/>
  <c r="F3908" i="1"/>
  <c r="W3890" i="1"/>
  <c r="J3912" i="1"/>
  <c r="H3889" i="1"/>
  <c r="J3895" i="1"/>
  <c r="W3903" i="1"/>
  <c r="K3911" i="1"/>
  <c r="F3914" i="1"/>
  <c r="H3953" i="1"/>
  <c r="D3959" i="1"/>
  <c r="K3949" i="1"/>
  <c r="C3951" i="1"/>
  <c r="K3955" i="1"/>
  <c r="H3998" i="1"/>
  <c r="I4006" i="1"/>
  <c r="C3952" i="1"/>
  <c r="C3960" i="1"/>
  <c r="B4022" i="1"/>
  <c r="I3948" i="1"/>
  <c r="W3954" i="1"/>
  <c r="K3962" i="1"/>
  <c r="I4014" i="1"/>
  <c r="W4000" i="1"/>
  <c r="W4016" i="1"/>
  <c r="W3997" i="1"/>
  <c r="B4008" i="1"/>
  <c r="G4021" i="1"/>
  <c r="I4029" i="1"/>
  <c r="D4083" i="1"/>
  <c r="F4096" i="1"/>
  <c r="B4096" i="1"/>
  <c r="W4018" i="1"/>
  <c r="W4042" i="1"/>
  <c r="C4042" i="1"/>
  <c r="B4055" i="1"/>
  <c r="W3964" i="1"/>
  <c r="W3968" i="1"/>
  <c r="W3972" i="1"/>
  <c r="W3976" i="1"/>
  <c r="W3980" i="1"/>
  <c r="W3984" i="1"/>
  <c r="W3988" i="1"/>
  <c r="W3992" i="1"/>
  <c r="G3999" i="1"/>
  <c r="G4007" i="1"/>
  <c r="G4015" i="1"/>
  <c r="G4023" i="1"/>
  <c r="W3996" i="1"/>
  <c r="G4004" i="1"/>
  <c r="J4012" i="1"/>
  <c r="D4021" i="1"/>
  <c r="I3963" i="1"/>
  <c r="I3971" i="1"/>
  <c r="I3979" i="1"/>
  <c r="I3987" i="1"/>
  <c r="I3995" i="1"/>
  <c r="J4001" i="1"/>
  <c r="G4009" i="1"/>
  <c r="W4017" i="1"/>
  <c r="F4024" i="1"/>
  <c r="J4031" i="1"/>
  <c r="W4035" i="1"/>
  <c r="C3967" i="1"/>
  <c r="C3975" i="1"/>
  <c r="C3983" i="1"/>
  <c r="C3991" i="1"/>
  <c r="I4000" i="1"/>
  <c r="I4008" i="1"/>
  <c r="I4016" i="1"/>
  <c r="I4024" i="1"/>
  <c r="J4030" i="1"/>
  <c r="B4034" i="1"/>
  <c r="W4038" i="1"/>
  <c r="B4053" i="1"/>
  <c r="H4056" i="1"/>
  <c r="C4068" i="1"/>
  <c r="J4043" i="1"/>
  <c r="G4061" i="1"/>
  <c r="F4067" i="1"/>
  <c r="I4079" i="1"/>
  <c r="B4032" i="1"/>
  <c r="J4040" i="1"/>
  <c r="W4044" i="1"/>
  <c r="E4052" i="1"/>
  <c r="G4057" i="1"/>
  <c r="W4064" i="1"/>
  <c r="H4067" i="1"/>
  <c r="E4048" i="1"/>
  <c r="W4063" i="1"/>
  <c r="E4075" i="1"/>
  <c r="C4075" i="1"/>
  <c r="H4101" i="1"/>
  <c r="B4033" i="1"/>
  <c r="J4041" i="1"/>
  <c r="H4045" i="1"/>
  <c r="E4071" i="1"/>
  <c r="J4090" i="1"/>
  <c r="D4066" i="1"/>
  <c r="W4089" i="1"/>
  <c r="E4076" i="1"/>
  <c r="E4084" i="1"/>
  <c r="G4088" i="1"/>
  <c r="B4084" i="1"/>
  <c r="D4089" i="1"/>
  <c r="J4051" i="1"/>
  <c r="E4065" i="1"/>
  <c r="C4072" i="1"/>
  <c r="G4077" i="1"/>
  <c r="C4084" i="1"/>
  <c r="W4086" i="1"/>
  <c r="C4103" i="1"/>
  <c r="K4104" i="1"/>
  <c r="K4105" i="1"/>
  <c r="F4118" i="1"/>
  <c r="I4118" i="1"/>
  <c r="W4066" i="1"/>
  <c r="E4074" i="1"/>
  <c r="K4078" i="1"/>
  <c r="C4091" i="1"/>
  <c r="I4095" i="1"/>
  <c r="F4054" i="1"/>
  <c r="D4065" i="1"/>
  <c r="B4074" i="1"/>
  <c r="B4082" i="1"/>
  <c r="G4093" i="1"/>
  <c r="K4167" i="1"/>
  <c r="J4102" i="1"/>
  <c r="F4113" i="1"/>
  <c r="K4126" i="1"/>
  <c r="E4134" i="1"/>
  <c r="K4179" i="1"/>
  <c r="J4099" i="1"/>
  <c r="H4140" i="1"/>
  <c r="K4140" i="1"/>
  <c r="I4142" i="1"/>
  <c r="F4157" i="1"/>
  <c r="G4112" i="1"/>
  <c r="B4128" i="1"/>
  <c r="K4109" i="1"/>
  <c r="F4122" i="1"/>
  <c r="C4098" i="1"/>
  <c r="W4107" i="1"/>
  <c r="G4128" i="1"/>
  <c r="B4132" i="1"/>
  <c r="W4136" i="1"/>
  <c r="G4150" i="1"/>
  <c r="D4098" i="1"/>
  <c r="K4108" i="1"/>
  <c r="W4112" i="1"/>
  <c r="J4132" i="1"/>
  <c r="H4141" i="1"/>
  <c r="E4152" i="1"/>
  <c r="D4154" i="1"/>
  <c r="I4160" i="1"/>
  <c r="F4162" i="1"/>
  <c r="H4180" i="1"/>
  <c r="J4119" i="1"/>
  <c r="D4131" i="1"/>
  <c r="C4141" i="1"/>
  <c r="C4149" i="1"/>
  <c r="K4173" i="1"/>
  <c r="K4187" i="1"/>
  <c r="D4125" i="1"/>
  <c r="H4138" i="1"/>
  <c r="F4146" i="1"/>
  <c r="B4184" i="1"/>
  <c r="G4184" i="1"/>
  <c r="D4129" i="1"/>
  <c r="H4145" i="1"/>
  <c r="J4188" i="1"/>
  <c r="W4188" i="1"/>
  <c r="G4148" i="1"/>
  <c r="J4156" i="1"/>
  <c r="J4115" i="1"/>
  <c r="W4124" i="1"/>
  <c r="G4131" i="1"/>
  <c r="E4138" i="1"/>
  <c r="B4144" i="1"/>
  <c r="H4151" i="1"/>
  <c r="J4176" i="1"/>
  <c r="W4176" i="1"/>
  <c r="J4164" i="1"/>
  <c r="B4181" i="1"/>
  <c r="F4181" i="1"/>
  <c r="K4183" i="1"/>
  <c r="D4158" i="1"/>
  <c r="E4178" i="1"/>
  <c r="B4185" i="1"/>
  <c r="F4185" i="1"/>
  <c r="W4223" i="1"/>
  <c r="J4155" i="1"/>
  <c r="C4169" i="1"/>
  <c r="E4175" i="1"/>
  <c r="J4189" i="1"/>
  <c r="G4189" i="1"/>
  <c r="G4191" i="1"/>
  <c r="H4177" i="1"/>
  <c r="J4186" i="1"/>
  <c r="W4186" i="1"/>
  <c r="B4163" i="1"/>
  <c r="G4193" i="1"/>
  <c r="E4203" i="1"/>
  <c r="C4203" i="1"/>
  <c r="J4190" i="1"/>
  <c r="J4192" i="1"/>
  <c r="D4192" i="1"/>
  <c r="E4161" i="1"/>
  <c r="B4168" i="1"/>
  <c r="E4195" i="1"/>
  <c r="K4195" i="1"/>
  <c r="G4207" i="1"/>
  <c r="F4213" i="1"/>
  <c r="B4210" i="1"/>
  <c r="H4209" i="1"/>
  <c r="J4201" i="1"/>
  <c r="H4213" i="1"/>
  <c r="F4211" i="1"/>
  <c r="J4220" i="1"/>
  <c r="H4239" i="1"/>
  <c r="H4243" i="1"/>
  <c r="C4250" i="1"/>
  <c r="C4256" i="1"/>
  <c r="I4224" i="1"/>
  <c r="E4233" i="1"/>
  <c r="H4250" i="1"/>
  <c r="H4225" i="1"/>
  <c r="B4214" i="1"/>
  <c r="W4220" i="1"/>
  <c r="W4228" i="1"/>
  <c r="F4244" i="1"/>
  <c r="E4259" i="1"/>
  <c r="K4239" i="1"/>
  <c r="W4225" i="1"/>
  <c r="I4233" i="1"/>
  <c r="E4246" i="1"/>
  <c r="I4251" i="1"/>
  <c r="E4251" i="1"/>
  <c r="E4222" i="1"/>
  <c r="W4230" i="1"/>
  <c r="B4231" i="1"/>
  <c r="W4235" i="1"/>
  <c r="I4241" i="1"/>
  <c r="W4242" i="1"/>
  <c r="D4257" i="1"/>
  <c r="D4274" i="1"/>
  <c r="W4274" i="1"/>
  <c r="G4253" i="1"/>
  <c r="C4242" i="1"/>
  <c r="C4249" i="1"/>
  <c r="F4248" i="1"/>
  <c r="B4261" i="1"/>
  <c r="E4266" i="1"/>
  <c r="F4272" i="1"/>
  <c r="H4275" i="1"/>
  <c r="W4277" i="1"/>
  <c r="C4283" i="1"/>
  <c r="B4285" i="1"/>
  <c r="D4287" i="1"/>
  <c r="K4258" i="1"/>
  <c r="G4270" i="1"/>
  <c r="K4255" i="1"/>
  <c r="E4273" i="1"/>
  <c r="F4258" i="1"/>
  <c r="F4267" i="1"/>
  <c r="B4269" i="1"/>
  <c r="I4277" i="1"/>
  <c r="F4286" i="1"/>
  <c r="J4280" i="1"/>
  <c r="E4288" i="1"/>
  <c r="B4271" i="1"/>
  <c r="I4286" i="1"/>
  <c r="B4289" i="1"/>
  <c r="I4281" i="1"/>
  <c r="W4282" i="1"/>
  <c r="D4290" i="1"/>
  <c r="D4291" i="1"/>
  <c r="G4271" i="1"/>
  <c r="W4280" i="1"/>
  <c r="B4284" i="1"/>
  <c r="F4292" i="1"/>
  <c r="J4263" i="1"/>
  <c r="I4272" i="1"/>
  <c r="F4281" i="1"/>
  <c r="D4288" i="1"/>
  <c r="F4279" i="1"/>
  <c r="W4289" i="1"/>
  <c r="K4286" i="1"/>
  <c r="J4290" i="1"/>
  <c r="F4276" i="1"/>
  <c r="W4284" i="1"/>
  <c r="J4123" i="1"/>
  <c r="W4185" i="1"/>
  <c r="W4182" i="1"/>
  <c r="C4186" i="1"/>
  <c r="D4195" i="1"/>
  <c r="H4201" i="1"/>
  <c r="K4201" i="1"/>
  <c r="G4239" i="1"/>
  <c r="E4228" i="1"/>
  <c r="E4249" i="1"/>
  <c r="D4247" i="1"/>
  <c r="D4269" i="1"/>
  <c r="D4289" i="1"/>
  <c r="F4291" i="1"/>
  <c r="I4210" i="1"/>
  <c r="I4244" i="1"/>
  <c r="B4229" i="1"/>
  <c r="B4233" i="1"/>
  <c r="J4236" i="1"/>
  <c r="C4264" i="1"/>
  <c r="B4258" i="1"/>
  <c r="J4269" i="1"/>
  <c r="J4289" i="1"/>
  <c r="J4284" i="1"/>
  <c r="W1879" i="1"/>
  <c r="E1856" i="1"/>
  <c r="E1815" i="1"/>
  <c r="G1691" i="1"/>
  <c r="D1725" i="1"/>
  <c r="B1783" i="1"/>
  <c r="G1818" i="1"/>
  <c r="K1845" i="1"/>
  <c r="I1902" i="1"/>
  <c r="E1971" i="1"/>
  <c r="D1901" i="1"/>
  <c r="C1967" i="1"/>
  <c r="D2017" i="1"/>
  <c r="E1945" i="1"/>
  <c r="H1984" i="1"/>
  <c r="E2007" i="1"/>
  <c r="D2010" i="1"/>
  <c r="D2026" i="1"/>
  <c r="H1917" i="1"/>
  <c r="H1949" i="1"/>
  <c r="J1973" i="1"/>
  <c r="D2011" i="1"/>
  <c r="H2019" i="1"/>
  <c r="D2031" i="1"/>
  <c r="D2364" i="1"/>
  <c r="E2389" i="1"/>
  <c r="C2413" i="1"/>
  <c r="G2425" i="1"/>
  <c r="I2465" i="1"/>
  <c r="H2400" i="1"/>
  <c r="E2460" i="1"/>
  <c r="C2362" i="1"/>
  <c r="F2372" i="1"/>
  <c r="C2386" i="1"/>
  <c r="C2436" i="1"/>
  <c r="H2046" i="1"/>
  <c r="H2055" i="1"/>
  <c r="H2064" i="1"/>
  <c r="H2078" i="1"/>
  <c r="H2087" i="1"/>
  <c r="H2096" i="1"/>
  <c r="H2110" i="1"/>
  <c r="H2119" i="1"/>
  <c r="H2128" i="1"/>
  <c r="H2142" i="1"/>
  <c r="H2151" i="1"/>
  <c r="H2160" i="1"/>
  <c r="H2174" i="1"/>
  <c r="H2183" i="1"/>
  <c r="H2192" i="1"/>
  <c r="H2206" i="1"/>
  <c r="H2215" i="1"/>
  <c r="H2224" i="1"/>
  <c r="H2238" i="1"/>
  <c r="H2247" i="1"/>
  <c r="H2256" i="1"/>
  <c r="H2270" i="1"/>
  <c r="H2279" i="1"/>
  <c r="H2288" i="1"/>
  <c r="H2302" i="1"/>
  <c r="H2311" i="1"/>
  <c r="H2320" i="1"/>
  <c r="H2334" i="1"/>
  <c r="H2343" i="1"/>
  <c r="H2352" i="1"/>
  <c r="G2360" i="1"/>
  <c r="B2370" i="1"/>
  <c r="W2378" i="1"/>
  <c r="F2388" i="1"/>
  <c r="C2400" i="1"/>
  <c r="D2410" i="1"/>
  <c r="F2420" i="1"/>
  <c r="E2441" i="1"/>
  <c r="C2444" i="1"/>
  <c r="D2448" i="1"/>
  <c r="H2449" i="1"/>
  <c r="I2036" i="1"/>
  <c r="I2044" i="1"/>
  <c r="I2052" i="1"/>
  <c r="I2060" i="1"/>
  <c r="I2068" i="1"/>
  <c r="I2076" i="1"/>
  <c r="I2084" i="1"/>
  <c r="I2092" i="1"/>
  <c r="I2100" i="1"/>
  <c r="I2108" i="1"/>
  <c r="I2116" i="1"/>
  <c r="I2124" i="1"/>
  <c r="I2132" i="1"/>
  <c r="I2140" i="1"/>
  <c r="I2148" i="1"/>
  <c r="I2156" i="1"/>
  <c r="I2164" i="1"/>
  <c r="I2172" i="1"/>
  <c r="I2180" i="1"/>
  <c r="I2188" i="1"/>
  <c r="I2196" i="1"/>
  <c r="I2204" i="1"/>
  <c r="I2212" i="1"/>
  <c r="I2220" i="1"/>
  <c r="I2228" i="1"/>
  <c r="I2236" i="1"/>
  <c r="I2244" i="1"/>
  <c r="I2252" i="1"/>
  <c r="I2260" i="1"/>
  <c r="I2268" i="1"/>
  <c r="I2276" i="1"/>
  <c r="I2284" i="1"/>
  <c r="I2292" i="1"/>
  <c r="I2300" i="1"/>
  <c r="I2308" i="1"/>
  <c r="I2316" i="1"/>
  <c r="I2324" i="1"/>
  <c r="I2332" i="1"/>
  <c r="I2340" i="1"/>
  <c r="I2348" i="1"/>
  <c r="K2358" i="1"/>
  <c r="C2363" i="1"/>
  <c r="H2367" i="1"/>
  <c r="D2374" i="1"/>
  <c r="C2379" i="1"/>
  <c r="H2383" i="1"/>
  <c r="G2394" i="1"/>
  <c r="G2404" i="1"/>
  <c r="F2416" i="1"/>
  <c r="D2426" i="1"/>
  <c r="F2434" i="1"/>
  <c r="K2355" i="1"/>
  <c r="F2425" i="1"/>
  <c r="B2355" i="1"/>
  <c r="I2393" i="1"/>
  <c r="I2416" i="1"/>
  <c r="C2442" i="1"/>
  <c r="J2357" i="1"/>
  <c r="E2363" i="1"/>
  <c r="J2369" i="1"/>
  <c r="B2376" i="1"/>
  <c r="G2382" i="1"/>
  <c r="K2387" i="1"/>
  <c r="W2393" i="1"/>
  <c r="K2404" i="1"/>
  <c r="W2410" i="1"/>
  <c r="J2417" i="1"/>
  <c r="K2421" i="1"/>
  <c r="C2427" i="1"/>
  <c r="I2432" i="1"/>
  <c r="C2452" i="1"/>
  <c r="E2473" i="1"/>
  <c r="W2473" i="1"/>
  <c r="J2459" i="1"/>
  <c r="W2476" i="1"/>
  <c r="F2476" i="1"/>
  <c r="J2453" i="1"/>
  <c r="B2472" i="1"/>
  <c r="C2456" i="1"/>
  <c r="C2480" i="1"/>
  <c r="J2431" i="1"/>
  <c r="J2447" i="1"/>
  <c r="W2456" i="1"/>
  <c r="W2464" i="1"/>
  <c r="W2472" i="1"/>
  <c r="W2480" i="1"/>
  <c r="D2391" i="1"/>
  <c r="J2414" i="1"/>
  <c r="D2431" i="1"/>
  <c r="G2445" i="1"/>
  <c r="J2454" i="1"/>
  <c r="J2462" i="1"/>
  <c r="G2469" i="1"/>
  <c r="C2476" i="1"/>
  <c r="C2739" i="1"/>
  <c r="F2748" i="1"/>
  <c r="F2756" i="1"/>
  <c r="F2764" i="1"/>
  <c r="E2781" i="1"/>
  <c r="C2795" i="1"/>
  <c r="K2803" i="1"/>
  <c r="D2811" i="1"/>
  <c r="G2819" i="1"/>
  <c r="W2827" i="1"/>
  <c r="H2827" i="1"/>
  <c r="W2752" i="1"/>
  <c r="K2760" i="1"/>
  <c r="W2788" i="1"/>
  <c r="H2788" i="1"/>
  <c r="B2804" i="1"/>
  <c r="J2812" i="1"/>
  <c r="C2820" i="1"/>
  <c r="K2828" i="1"/>
  <c r="D2836" i="1"/>
  <c r="G2841" i="1"/>
  <c r="H2841" i="1"/>
  <c r="B2845" i="1"/>
  <c r="C2849" i="1"/>
  <c r="D2853" i="1"/>
  <c r="G2857" i="1"/>
  <c r="H2857" i="1"/>
  <c r="B2861" i="1"/>
  <c r="W2743" i="1"/>
  <c r="W2751" i="1"/>
  <c r="W2759" i="1"/>
  <c r="W2767" i="1"/>
  <c r="G2770" i="1"/>
  <c r="G2772" i="1"/>
  <c r="G2774" i="1"/>
  <c r="G2776" i="1"/>
  <c r="G2778" i="1"/>
  <c r="G2780" i="1"/>
  <c r="G2782" i="1"/>
  <c r="G2784" i="1"/>
  <c r="G2786" i="1"/>
  <c r="W2789" i="1"/>
  <c r="H2789" i="1"/>
  <c r="B2797" i="1"/>
  <c r="C2805" i="1"/>
  <c r="D2813" i="1"/>
  <c r="W2821" i="1"/>
  <c r="H2821" i="1"/>
  <c r="B2829" i="1"/>
  <c r="C2837" i="1"/>
  <c r="E2853" i="1"/>
  <c r="I2487" i="1"/>
  <c r="I2495" i="1"/>
  <c r="I2503" i="1"/>
  <c r="I2511" i="1"/>
  <c r="I2519" i="1"/>
  <c r="I2527" i="1"/>
  <c r="I2535" i="1"/>
  <c r="I2543" i="1"/>
  <c r="I2551" i="1"/>
  <c r="I2559" i="1"/>
  <c r="I2567" i="1"/>
  <c r="I2575" i="1"/>
  <c r="I2583" i="1"/>
  <c r="I2591" i="1"/>
  <c r="I2599" i="1"/>
  <c r="I2607" i="1"/>
  <c r="I2615" i="1"/>
  <c r="I2623" i="1"/>
  <c r="I2631" i="1"/>
  <c r="I2639" i="1"/>
  <c r="I2647" i="1"/>
  <c r="I2655" i="1"/>
  <c r="I2663" i="1"/>
  <c r="I2671" i="1"/>
  <c r="I2679" i="1"/>
  <c r="I2687" i="1"/>
  <c r="I2695" i="1"/>
  <c r="I2703" i="1"/>
  <c r="I2711" i="1"/>
  <c r="I2719" i="1"/>
  <c r="I2727" i="1"/>
  <c r="B2735" i="1"/>
  <c r="F2745" i="1"/>
  <c r="B2751" i="1"/>
  <c r="K2758" i="1"/>
  <c r="G2766" i="1"/>
  <c r="B2774" i="1"/>
  <c r="E2789" i="1"/>
  <c r="K2798" i="1"/>
  <c r="E2805" i="1"/>
  <c r="K2814" i="1"/>
  <c r="E2821" i="1"/>
  <c r="K2830" i="1"/>
  <c r="E2837" i="1"/>
  <c r="J2840" i="1"/>
  <c r="D2844" i="1"/>
  <c r="W2848" i="1"/>
  <c r="C2852" i="1"/>
  <c r="F2856" i="1"/>
  <c r="I2857" i="1"/>
  <c r="B2860" i="1"/>
  <c r="K2864" i="1"/>
  <c r="E2738" i="1"/>
  <c r="F2744" i="1"/>
  <c r="E2751" i="1"/>
  <c r="C2757" i="1"/>
  <c r="K2765" i="1"/>
  <c r="E2778" i="1"/>
  <c r="G2791" i="1"/>
  <c r="I2796" i="1"/>
  <c r="B2799" i="1"/>
  <c r="K2807" i="1"/>
  <c r="W2815" i="1"/>
  <c r="H2815" i="1"/>
  <c r="J2823" i="1"/>
  <c r="D2831" i="1"/>
  <c r="F2837" i="1"/>
  <c r="K2748" i="1"/>
  <c r="H2760" i="1"/>
  <c r="G2792" i="1"/>
  <c r="W2800" i="1"/>
  <c r="H2800" i="1"/>
  <c r="B2816" i="1"/>
  <c r="J2824" i="1"/>
  <c r="C2832" i="1"/>
  <c r="D2843" i="1"/>
  <c r="G2847" i="1"/>
  <c r="H2847" i="1"/>
  <c r="B2851" i="1"/>
  <c r="C2855" i="1"/>
  <c r="D2859" i="1"/>
  <c r="G2863" i="1"/>
  <c r="H2863" i="1"/>
  <c r="C2747" i="1"/>
  <c r="B2756" i="1"/>
  <c r="I2768" i="1"/>
  <c r="W2771" i="1"/>
  <c r="G2773" i="1"/>
  <c r="D2775" i="1"/>
  <c r="K2777" i="1"/>
  <c r="C2779" i="1"/>
  <c r="H2783" i="1"/>
  <c r="W2787" i="1"/>
  <c r="W2793" i="1"/>
  <c r="H2793" i="1"/>
  <c r="B2801" i="1"/>
  <c r="C2809" i="1"/>
  <c r="D2817" i="1"/>
  <c r="W2825" i="1"/>
  <c r="H2825" i="1"/>
  <c r="B2833" i="1"/>
  <c r="E2863" i="1"/>
  <c r="F2740" i="1"/>
  <c r="D2746" i="1"/>
  <c r="J2752" i="1"/>
  <c r="E2756" i="1"/>
  <c r="D2762" i="1"/>
  <c r="J2768" i="1"/>
  <c r="J2776" i="1"/>
  <c r="J2784" i="1"/>
  <c r="G2794" i="1"/>
  <c r="I2799" i="1"/>
  <c r="J2802" i="1"/>
  <c r="G2810" i="1"/>
  <c r="I2815" i="1"/>
  <c r="J2818" i="1"/>
  <c r="G2826" i="1"/>
  <c r="I2831" i="1"/>
  <c r="J2834" i="1"/>
  <c r="D2842" i="1"/>
  <c r="W2846" i="1"/>
  <c r="C2850" i="1"/>
  <c r="F2854" i="1"/>
  <c r="I2855" i="1"/>
  <c r="B2858" i="1"/>
  <c r="K2862" i="1"/>
  <c r="F2905" i="1"/>
  <c r="K2912" i="1"/>
  <c r="K2920" i="1"/>
  <c r="K2928" i="1"/>
  <c r="K2936" i="1"/>
  <c r="K2944" i="1"/>
  <c r="K2952" i="1"/>
  <c r="K2960" i="1"/>
  <c r="K2968" i="1"/>
  <c r="K2978" i="1"/>
  <c r="E2984" i="1"/>
  <c r="D2986" i="1"/>
  <c r="F2994" i="1"/>
  <c r="F3002" i="1"/>
  <c r="W3018" i="1"/>
  <c r="I2868" i="1"/>
  <c r="I2876" i="1"/>
  <c r="I2884" i="1"/>
  <c r="I2892" i="1"/>
  <c r="J2901" i="1"/>
  <c r="C2919" i="1"/>
  <c r="H2927" i="1"/>
  <c r="G2939" i="1"/>
  <c r="C2951" i="1"/>
  <c r="H2959" i="1"/>
  <c r="C2972" i="1"/>
  <c r="C3007" i="1"/>
  <c r="K3011" i="1"/>
  <c r="D3011" i="1"/>
  <c r="J2868" i="1"/>
  <c r="J2872" i="1"/>
  <c r="J2876" i="1"/>
  <c r="J2880" i="1"/>
  <c r="J2884" i="1"/>
  <c r="J2888" i="1"/>
  <c r="J2892" i="1"/>
  <c r="J2898" i="1"/>
  <c r="F2906" i="1"/>
  <c r="B2911" i="1"/>
  <c r="B2919" i="1"/>
  <c r="B2927" i="1"/>
  <c r="B2935" i="1"/>
  <c r="B2943" i="1"/>
  <c r="B2951" i="1"/>
  <c r="B2959" i="1"/>
  <c r="B2967" i="1"/>
  <c r="W2980" i="1"/>
  <c r="H2988" i="1"/>
  <c r="B3011" i="1"/>
  <c r="G3016" i="1"/>
  <c r="I3027" i="1"/>
  <c r="K2865" i="1"/>
  <c r="K2869" i="1"/>
  <c r="K2873" i="1"/>
  <c r="K2877" i="1"/>
  <c r="K2881" i="1"/>
  <c r="K2885" i="1"/>
  <c r="K2889" i="1"/>
  <c r="F2894" i="1"/>
  <c r="E2899" i="1"/>
  <c r="B2906" i="1"/>
  <c r="J2915" i="1"/>
  <c r="E2920" i="1"/>
  <c r="B2926" i="1"/>
  <c r="H2933" i="1"/>
  <c r="C2941" i="1"/>
  <c r="J2947" i="1"/>
  <c r="E2952" i="1"/>
  <c r="B2958" i="1"/>
  <c r="H2965" i="1"/>
  <c r="C2973" i="1"/>
  <c r="E2979" i="1"/>
  <c r="F2981" i="1"/>
  <c r="H2989" i="1"/>
  <c r="K2997" i="1"/>
  <c r="I3002" i="1"/>
  <c r="F3006" i="1"/>
  <c r="W3010" i="1"/>
  <c r="J3014" i="1"/>
  <c r="I3016" i="1"/>
  <c r="D2868" i="1"/>
  <c r="D2876" i="1"/>
  <c r="D2884" i="1"/>
  <c r="D2892" i="1"/>
  <c r="D2901" i="1"/>
  <c r="D2910" i="1"/>
  <c r="F2916" i="1"/>
  <c r="H2924" i="1"/>
  <c r="C2940" i="1"/>
  <c r="K2948" i="1"/>
  <c r="J2954" i="1"/>
  <c r="G2960" i="1"/>
  <c r="E2967" i="1"/>
  <c r="W2974" i="1"/>
  <c r="C2982" i="1"/>
  <c r="I2987" i="1"/>
  <c r="F2990" i="1"/>
  <c r="H2998" i="1"/>
  <c r="J3011" i="1"/>
  <c r="F2915" i="1"/>
  <c r="K2947" i="1"/>
  <c r="H2955" i="1"/>
  <c r="G2967" i="1"/>
  <c r="I2972" i="1"/>
  <c r="D2975" i="1"/>
  <c r="F2983" i="1"/>
  <c r="G2991" i="1"/>
  <c r="W2999" i="1"/>
  <c r="W3005" i="1"/>
  <c r="H3009" i="1"/>
  <c r="C3017" i="1"/>
  <c r="E3017" i="1"/>
  <c r="F2871" i="1"/>
  <c r="F2879" i="1"/>
  <c r="F2887" i="1"/>
  <c r="H2894" i="1"/>
  <c r="I2911" i="1"/>
  <c r="K2922" i="1"/>
  <c r="C2930" i="1"/>
  <c r="H2946" i="1"/>
  <c r="F2954" i="1"/>
  <c r="B2963" i="1"/>
  <c r="J2972" i="1"/>
  <c r="F2976" i="1"/>
  <c r="G2984" i="1"/>
  <c r="W2992" i="1"/>
  <c r="H3000" i="1"/>
  <c r="I3017" i="1"/>
  <c r="G2872" i="1"/>
  <c r="G2880" i="1"/>
  <c r="G2888" i="1"/>
  <c r="I2896" i="1"/>
  <c r="B2902" i="1"/>
  <c r="W2908" i="1"/>
  <c r="H2913" i="1"/>
  <c r="K2921" i="1"/>
  <c r="I2926" i="1"/>
  <c r="B2930" i="1"/>
  <c r="W2943" i="1"/>
  <c r="E2948" i="1"/>
  <c r="F2953" i="1"/>
  <c r="C2961" i="1"/>
  <c r="J2967" i="1"/>
  <c r="D2971" i="1"/>
  <c r="W2977" i="1"/>
  <c r="C2985" i="1"/>
  <c r="E2991" i="1"/>
  <c r="F2993" i="1"/>
  <c r="H3001" i="1"/>
  <c r="H3004" i="1"/>
  <c r="C3008" i="1"/>
  <c r="I3009" i="1"/>
  <c r="E3012" i="1"/>
  <c r="H3015" i="1"/>
  <c r="C3032" i="1"/>
  <c r="C3048" i="1"/>
  <c r="C3064" i="1"/>
  <c r="C3080" i="1"/>
  <c r="W3024" i="1"/>
  <c r="W3040" i="1"/>
  <c r="J3055" i="1"/>
  <c r="F3024" i="1"/>
  <c r="C3034" i="1"/>
  <c r="G3043" i="1"/>
  <c r="J3052" i="1"/>
  <c r="B3063" i="1"/>
  <c r="K3071" i="1"/>
  <c r="F3080" i="1"/>
  <c r="F3088" i="1"/>
  <c r="C3031" i="1"/>
  <c r="J3041" i="1"/>
  <c r="W3050" i="1"/>
  <c r="C3063" i="1"/>
  <c r="J3073" i="1"/>
  <c r="W3082" i="1"/>
  <c r="J3022" i="1"/>
  <c r="J3030" i="1"/>
  <c r="J3038" i="1"/>
  <c r="J3046" i="1"/>
  <c r="J3054" i="1"/>
  <c r="J3062" i="1"/>
  <c r="J3070" i="1"/>
  <c r="J3078" i="1"/>
  <c r="J3086" i="1"/>
  <c r="J3043" i="1"/>
  <c r="B3035" i="1"/>
  <c r="G3055" i="1"/>
  <c r="G3071" i="1"/>
  <c r="G3087" i="1"/>
  <c r="F3041" i="1"/>
  <c r="K3048" i="1"/>
  <c r="B3056" i="1"/>
  <c r="H3063" i="1"/>
  <c r="J3069" i="1"/>
  <c r="G3076" i="1"/>
  <c r="C3083" i="1"/>
  <c r="I3090" i="1"/>
  <c r="I3098" i="1"/>
  <c r="I3106" i="1"/>
  <c r="I3114" i="1"/>
  <c r="I3122" i="1"/>
  <c r="I3130" i="1"/>
  <c r="I3138" i="1"/>
  <c r="I3146" i="1"/>
  <c r="I3154" i="1"/>
  <c r="I3162" i="1"/>
  <c r="I3170" i="1"/>
  <c r="I3178" i="1"/>
  <c r="J3330" i="1"/>
  <c r="H3362" i="1"/>
  <c r="H3309" i="1"/>
  <c r="F3318" i="1"/>
  <c r="D3324" i="1"/>
  <c r="F3334" i="1"/>
  <c r="W3363" i="1"/>
  <c r="D3330" i="1"/>
  <c r="W3364" i="1"/>
  <c r="E3373" i="1"/>
  <c r="B3377" i="1"/>
  <c r="F3310" i="1"/>
  <c r="K3313" i="1"/>
  <c r="C3320" i="1"/>
  <c r="H3325" i="1"/>
  <c r="E3329" i="1"/>
  <c r="E3335" i="1"/>
  <c r="J3337" i="1"/>
  <c r="E3343" i="1"/>
  <c r="J3345" i="1"/>
  <c r="E3351" i="1"/>
  <c r="J3353" i="1"/>
  <c r="E3359" i="1"/>
  <c r="H3365" i="1"/>
  <c r="F3377" i="1"/>
  <c r="J3407" i="1"/>
  <c r="H3413" i="1"/>
  <c r="E3413" i="1"/>
  <c r="E3316" i="1"/>
  <c r="C3330" i="1"/>
  <c r="D3306" i="1"/>
  <c r="K3318" i="1"/>
  <c r="K3326" i="1"/>
  <c r="C3381" i="1"/>
  <c r="K3385" i="1"/>
  <c r="H3385" i="1"/>
  <c r="H3334" i="1"/>
  <c r="D3360" i="1"/>
  <c r="C3314" i="1"/>
  <c r="H3319" i="1"/>
  <c r="K3323" i="1"/>
  <c r="K3332" i="1"/>
  <c r="E3336" i="1"/>
  <c r="J3338" i="1"/>
  <c r="E3344" i="1"/>
  <c r="J3346" i="1"/>
  <c r="E3352" i="1"/>
  <c r="J3354" i="1"/>
  <c r="H3361" i="1"/>
  <c r="G3415" i="1"/>
  <c r="I3367" i="1"/>
  <c r="J3375" i="1"/>
  <c r="E3423" i="1"/>
  <c r="E3439" i="1"/>
  <c r="E3455" i="1"/>
  <c r="E3471" i="1"/>
  <c r="G3477" i="1"/>
  <c r="H3485" i="1"/>
  <c r="C3493" i="1"/>
  <c r="B3366" i="1"/>
  <c r="B3370" i="1"/>
  <c r="G3387" i="1"/>
  <c r="W3393" i="1"/>
  <c r="K3401" i="1"/>
  <c r="C3412" i="1"/>
  <c r="F3423" i="1"/>
  <c r="F3439" i="1"/>
  <c r="F3455" i="1"/>
  <c r="F3471" i="1"/>
  <c r="G3478" i="1"/>
  <c r="H3486" i="1"/>
  <c r="C3494" i="1"/>
  <c r="C3411" i="1"/>
  <c r="H3414" i="1"/>
  <c r="W3416" i="1"/>
  <c r="W3418" i="1"/>
  <c r="W3420" i="1"/>
  <c r="W3422" i="1"/>
  <c r="W3424" i="1"/>
  <c r="W3426" i="1"/>
  <c r="W3428" i="1"/>
  <c r="W3430" i="1"/>
  <c r="W3432" i="1"/>
  <c r="W3434" i="1"/>
  <c r="W3436" i="1"/>
  <c r="W3438" i="1"/>
  <c r="W3440" i="1"/>
  <c r="W3442" i="1"/>
  <c r="W3444" i="1"/>
  <c r="W3446" i="1"/>
  <c r="W3448" i="1"/>
  <c r="W3450" i="1"/>
  <c r="W3452" i="1"/>
  <c r="W3454" i="1"/>
  <c r="W3456" i="1"/>
  <c r="W3458" i="1"/>
  <c r="W3460" i="1"/>
  <c r="W3462" i="1"/>
  <c r="W3464" i="1"/>
  <c r="W3466" i="1"/>
  <c r="W3468" i="1"/>
  <c r="W3470" i="1"/>
  <c r="W3472" i="1"/>
  <c r="G3479" i="1"/>
  <c r="G3487" i="1"/>
  <c r="G3495" i="1"/>
  <c r="D3371" i="1"/>
  <c r="D3380" i="1"/>
  <c r="K3390" i="1"/>
  <c r="W3394" i="1"/>
  <c r="I3399" i="1"/>
  <c r="K3410" i="1"/>
  <c r="B3414" i="1"/>
  <c r="B3430" i="1"/>
  <c r="B3446" i="1"/>
  <c r="B3462" i="1"/>
  <c r="B3479" i="1"/>
  <c r="D3480" i="1"/>
  <c r="W3488" i="1"/>
  <c r="C3496" i="1"/>
  <c r="E3367" i="1"/>
  <c r="W3387" i="1"/>
  <c r="G3409" i="1"/>
  <c r="E3424" i="1"/>
  <c r="E3440" i="1"/>
  <c r="E3456" i="1"/>
  <c r="E3472" i="1"/>
  <c r="D3473" i="1"/>
  <c r="W3481" i="1"/>
  <c r="C3489" i="1"/>
  <c r="I3494" i="1"/>
  <c r="F3497" i="1"/>
  <c r="F3372" i="1"/>
  <c r="C3384" i="1"/>
  <c r="W3395" i="1"/>
  <c r="W3403" i="1"/>
  <c r="E3411" i="1"/>
  <c r="F3428" i="1"/>
  <c r="F3444" i="1"/>
  <c r="F3460" i="1"/>
  <c r="C3474" i="1"/>
  <c r="K3482" i="1"/>
  <c r="I3487" i="1"/>
  <c r="D3490" i="1"/>
  <c r="F3498" i="1"/>
  <c r="D3417" i="1"/>
  <c r="K3421" i="1"/>
  <c r="C3423" i="1"/>
  <c r="H3427" i="1"/>
  <c r="W3429" i="1"/>
  <c r="G3431" i="1"/>
  <c r="D3433" i="1"/>
  <c r="K3437" i="1"/>
  <c r="C3439" i="1"/>
  <c r="H3443" i="1"/>
  <c r="W3445" i="1"/>
  <c r="G3447" i="1"/>
  <c r="D3449" i="1"/>
  <c r="K3453" i="1"/>
  <c r="C3455" i="1"/>
  <c r="H3459" i="1"/>
  <c r="W3461" i="1"/>
  <c r="G3463" i="1"/>
  <c r="D3465" i="1"/>
  <c r="K3469" i="1"/>
  <c r="C3471" i="1"/>
  <c r="H3368" i="1"/>
  <c r="D3376" i="1"/>
  <c r="C3388" i="1"/>
  <c r="W3392" i="1"/>
  <c r="G3396" i="1"/>
  <c r="I3401" i="1"/>
  <c r="K3406" i="1"/>
  <c r="F3410" i="1"/>
  <c r="J3420" i="1"/>
  <c r="J3428" i="1"/>
  <c r="J3436" i="1"/>
  <c r="J3444" i="1"/>
  <c r="J3452" i="1"/>
  <c r="J3460" i="1"/>
  <c r="J3468" i="1"/>
  <c r="K3476" i="1"/>
  <c r="J3480" i="1"/>
  <c r="W3484" i="1"/>
  <c r="K3492" i="1"/>
  <c r="J3496" i="1"/>
  <c r="D3504" i="1"/>
  <c r="D3512" i="1"/>
  <c r="D3520" i="1"/>
  <c r="D3528" i="1"/>
  <c r="H3538" i="1"/>
  <c r="C3552" i="1"/>
  <c r="H3576" i="1"/>
  <c r="E3584" i="1"/>
  <c r="J3619" i="1"/>
  <c r="H3551" i="1"/>
  <c r="E3565" i="1"/>
  <c r="H3575" i="1"/>
  <c r="W3591" i="1"/>
  <c r="F3502" i="1"/>
  <c r="F3510" i="1"/>
  <c r="F3518" i="1"/>
  <c r="F3526" i="1"/>
  <c r="B3535" i="1"/>
  <c r="K3543" i="1"/>
  <c r="E3552" i="1"/>
  <c r="E3574" i="1"/>
  <c r="B3583" i="1"/>
  <c r="I3594" i="1"/>
  <c r="K3604" i="1"/>
  <c r="B3623" i="1"/>
  <c r="F3624" i="1"/>
  <c r="G3502" i="1"/>
  <c r="G3506" i="1"/>
  <c r="G3510" i="1"/>
  <c r="G3514" i="1"/>
  <c r="G3518" i="1"/>
  <c r="G3522" i="1"/>
  <c r="G3526" i="1"/>
  <c r="G3530" i="1"/>
  <c r="C3535" i="1"/>
  <c r="K3540" i="1"/>
  <c r="B3548" i="1"/>
  <c r="G3555" i="1"/>
  <c r="C3561" i="1"/>
  <c r="C3567" i="1"/>
  <c r="D3573" i="1"/>
  <c r="H3581" i="1"/>
  <c r="W3587" i="1"/>
  <c r="E3604" i="1"/>
  <c r="W3627" i="1"/>
  <c r="D3561" i="1"/>
  <c r="H3572" i="1"/>
  <c r="W3586" i="1"/>
  <c r="D3600" i="1"/>
  <c r="H3603" i="1"/>
  <c r="K3615" i="1"/>
  <c r="I3502" i="1"/>
  <c r="I3510" i="1"/>
  <c r="I3518" i="1"/>
  <c r="I3526" i="1"/>
  <c r="E3535" i="1"/>
  <c r="J3555" i="1"/>
  <c r="H3563" i="1"/>
  <c r="E3571" i="1"/>
  <c r="F3582" i="1"/>
  <c r="G3594" i="1"/>
  <c r="D3619" i="1"/>
  <c r="J3623" i="1"/>
  <c r="K3631" i="1"/>
  <c r="H3635" i="1"/>
  <c r="F3543" i="1"/>
  <c r="G3561" i="1"/>
  <c r="D3586" i="1"/>
  <c r="C3607" i="1"/>
  <c r="G3608" i="1"/>
  <c r="C3501" i="1"/>
  <c r="C3509" i="1"/>
  <c r="C3517" i="1"/>
  <c r="C3525" i="1"/>
  <c r="C3533" i="1"/>
  <c r="I3538" i="1"/>
  <c r="B3544" i="1"/>
  <c r="H3549" i="1"/>
  <c r="I3554" i="1"/>
  <c r="H3564" i="1"/>
  <c r="I3574" i="1"/>
  <c r="B3578" i="1"/>
  <c r="I3590" i="1"/>
  <c r="D3595" i="1"/>
  <c r="E3599" i="1"/>
  <c r="E3602" i="1"/>
  <c r="H3611" i="1"/>
  <c r="K3627" i="1"/>
  <c r="C3640" i="1"/>
  <c r="C3656" i="1"/>
  <c r="K3661" i="1"/>
  <c r="D3669" i="1"/>
  <c r="B3686" i="1"/>
  <c r="J3694" i="1"/>
  <c r="F3643" i="1"/>
  <c r="H3671" i="1"/>
  <c r="E3679" i="1"/>
  <c r="E3687" i="1"/>
  <c r="B3639" i="1"/>
  <c r="F3648" i="1"/>
  <c r="E3658" i="1"/>
  <c r="G3664" i="1"/>
  <c r="H3670" i="1"/>
  <c r="H3680" i="1"/>
  <c r="E3610" i="1"/>
  <c r="K3620" i="1"/>
  <c r="E3634" i="1"/>
  <c r="W3642" i="1"/>
  <c r="W3650" i="1"/>
  <c r="B3658" i="1"/>
  <c r="B3666" i="1"/>
  <c r="J3673" i="1"/>
  <c r="G3679" i="1"/>
  <c r="E3681" i="1"/>
  <c r="J3598" i="1"/>
  <c r="C3620" i="1"/>
  <c r="C3636" i="1"/>
  <c r="E3647" i="1"/>
  <c r="G3657" i="1"/>
  <c r="D3663" i="1"/>
  <c r="K3667" i="1"/>
  <c r="B3674" i="1"/>
  <c r="G3680" i="1"/>
  <c r="W3682" i="1"/>
  <c r="H3690" i="1"/>
  <c r="J3651" i="1"/>
  <c r="F3675" i="1"/>
  <c r="F3683" i="1"/>
  <c r="F3691" i="1"/>
  <c r="G3647" i="1"/>
  <c r="W3656" i="1"/>
  <c r="W3664" i="1"/>
  <c r="J3676" i="1"/>
  <c r="D3684" i="1"/>
  <c r="C3691" i="1"/>
  <c r="W3692" i="1"/>
  <c r="J3605" i="1"/>
  <c r="E3614" i="1"/>
  <c r="W3622" i="1"/>
  <c r="B3632" i="1"/>
  <c r="W3638" i="1"/>
  <c r="G3644" i="1"/>
  <c r="B3656" i="1"/>
  <c r="H3662" i="1"/>
  <c r="D3677" i="1"/>
  <c r="I3682" i="1"/>
  <c r="F3685" i="1"/>
  <c r="B3693" i="1"/>
  <c r="E3697" i="1"/>
  <c r="E3705" i="1"/>
  <c r="E3713" i="1"/>
  <c r="E3721" i="1"/>
  <c r="E3729" i="1"/>
  <c r="F3738" i="1"/>
  <c r="F3697" i="1"/>
  <c r="F3705" i="1"/>
  <c r="F3713" i="1"/>
  <c r="F3721" i="1"/>
  <c r="F3729" i="1"/>
  <c r="E3740" i="1"/>
  <c r="W3744" i="1"/>
  <c r="J3752" i="1"/>
  <c r="G3758" i="1"/>
  <c r="H3696" i="1"/>
  <c r="H3700" i="1"/>
  <c r="H3704" i="1"/>
  <c r="H3708" i="1"/>
  <c r="H3712" i="1"/>
  <c r="H3716" i="1"/>
  <c r="H3720" i="1"/>
  <c r="H3724" i="1"/>
  <c r="H3728" i="1"/>
  <c r="C3737" i="1"/>
  <c r="E3745" i="1"/>
  <c r="W3749" i="1"/>
  <c r="J3757" i="1"/>
  <c r="I3695" i="1"/>
  <c r="I3703" i="1"/>
  <c r="I3711" i="1"/>
  <c r="I3719" i="1"/>
  <c r="I3727" i="1"/>
  <c r="B3696" i="1"/>
  <c r="B3700" i="1"/>
  <c r="B3704" i="1"/>
  <c r="B3708" i="1"/>
  <c r="B3712" i="1"/>
  <c r="B3716" i="1"/>
  <c r="B3720" i="1"/>
  <c r="B3724" i="1"/>
  <c r="B3728" i="1"/>
  <c r="W3734" i="1"/>
  <c r="J3742" i="1"/>
  <c r="J3750" i="1"/>
  <c r="E3758" i="1"/>
  <c r="C3733" i="1"/>
  <c r="J3739" i="1"/>
  <c r="B3743" i="1"/>
  <c r="W3747" i="1"/>
  <c r="I3752" i="1"/>
  <c r="G3757" i="1"/>
  <c r="C3804" i="1"/>
  <c r="G3807" i="1"/>
  <c r="I3766" i="1"/>
  <c r="I3774" i="1"/>
  <c r="I3782" i="1"/>
  <c r="I3790" i="1"/>
  <c r="I3798" i="1"/>
  <c r="D3806" i="1"/>
  <c r="B3763" i="1"/>
  <c r="B3767" i="1"/>
  <c r="B3771" i="1"/>
  <c r="B3775" i="1"/>
  <c r="B3779" i="1"/>
  <c r="B3783" i="1"/>
  <c r="B3787" i="1"/>
  <c r="B3791" i="1"/>
  <c r="B3795" i="1"/>
  <c r="B3799" i="1"/>
  <c r="D3803" i="1"/>
  <c r="D3811" i="1"/>
  <c r="J3804" i="1"/>
  <c r="H3803" i="1"/>
  <c r="J3809" i="1"/>
  <c r="H3894" i="1"/>
  <c r="J3910" i="1"/>
  <c r="D3890" i="1"/>
  <c r="D3898" i="1"/>
  <c r="J3909" i="1"/>
  <c r="J3902" i="1"/>
  <c r="K3961" i="1"/>
  <c r="I3961" i="1"/>
  <c r="E3816" i="1"/>
  <c r="E3824" i="1"/>
  <c r="E3832" i="1"/>
  <c r="E3840" i="1"/>
  <c r="E3848" i="1"/>
  <c r="E3856" i="1"/>
  <c r="E3864" i="1"/>
  <c r="E3872" i="1"/>
  <c r="E3880" i="1"/>
  <c r="C3889" i="1"/>
  <c r="K3894" i="1"/>
  <c r="H3901" i="1"/>
  <c r="W3907" i="1"/>
  <c r="K3915" i="1"/>
  <c r="E3892" i="1"/>
  <c r="E3900" i="1"/>
  <c r="K3906" i="1"/>
  <c r="H3910" i="1"/>
  <c r="W3893" i="1"/>
  <c r="D3902" i="1"/>
  <c r="I3910" i="1"/>
  <c r="G3890" i="1"/>
  <c r="B3912" i="1"/>
  <c r="B3890" i="1"/>
  <c r="D3896" i="1"/>
  <c r="G3903" i="1"/>
  <c r="C3911" i="1"/>
  <c r="K3953" i="1"/>
  <c r="K3959" i="1"/>
  <c r="B3957" i="1"/>
  <c r="C3949" i="1"/>
  <c r="W3951" i="1"/>
  <c r="C3955" i="1"/>
  <c r="B3955" i="1"/>
  <c r="F3998" i="1"/>
  <c r="H4006" i="1"/>
  <c r="W3952" i="1"/>
  <c r="W3960" i="1"/>
  <c r="I4022" i="1"/>
  <c r="K3950" i="1"/>
  <c r="G3954" i="1"/>
  <c r="C3962" i="1"/>
  <c r="H4014" i="1"/>
  <c r="G4000" i="1"/>
  <c r="G4016" i="1"/>
  <c r="G3997" i="1"/>
  <c r="K4008" i="1"/>
  <c r="J4021" i="1"/>
  <c r="E4083" i="1"/>
  <c r="C4083" i="1"/>
  <c r="D4096" i="1"/>
  <c r="C4000" i="1"/>
  <c r="G4018" i="1"/>
  <c r="G4042" i="1"/>
  <c r="E4055" i="1"/>
  <c r="J4055" i="1"/>
  <c r="G3965" i="1"/>
  <c r="G3969" i="1"/>
  <c r="G3973" i="1"/>
  <c r="G3977" i="1"/>
  <c r="G3981" i="1"/>
  <c r="G3985" i="1"/>
  <c r="G3989" i="1"/>
  <c r="G3993" i="1"/>
  <c r="J3999" i="1"/>
  <c r="J4007" i="1"/>
  <c r="J4015" i="1"/>
  <c r="J4023" i="1"/>
  <c r="G3996" i="1"/>
  <c r="J4004" i="1"/>
  <c r="D4013" i="1"/>
  <c r="E4024" i="1"/>
  <c r="I3964" i="1"/>
  <c r="I3972" i="1"/>
  <c r="I3980" i="1"/>
  <c r="I3988" i="1"/>
  <c r="B3996" i="1"/>
  <c r="D4002" i="1"/>
  <c r="J4009" i="1"/>
  <c r="G4017" i="1"/>
  <c r="W4025" i="1"/>
  <c r="B4031" i="1"/>
  <c r="G4035" i="1"/>
  <c r="C3968" i="1"/>
  <c r="C3976" i="1"/>
  <c r="C3984" i="1"/>
  <c r="C3992" i="1"/>
  <c r="C4001" i="1"/>
  <c r="C4009" i="1"/>
  <c r="C4017" i="1"/>
  <c r="C4025" i="1"/>
  <c r="B4030" i="1"/>
  <c r="W4034" i="1"/>
  <c r="G4038" i="1"/>
  <c r="H4053" i="1"/>
  <c r="B4043" i="1"/>
  <c r="W4061" i="1"/>
  <c r="D4067" i="1"/>
  <c r="H4079" i="1"/>
  <c r="W4032" i="1"/>
  <c r="B4040" i="1"/>
  <c r="G4044" i="1"/>
  <c r="H4052" i="1"/>
  <c r="C4057" i="1"/>
  <c r="G4064" i="1"/>
  <c r="K4068" i="1"/>
  <c r="C4048" i="1"/>
  <c r="G4063" i="1"/>
  <c r="W4075" i="1"/>
  <c r="G4101" i="1"/>
  <c r="W4033" i="1"/>
  <c r="B4041" i="1"/>
  <c r="E4046" i="1"/>
  <c r="W4071" i="1"/>
  <c r="B4071" i="1"/>
  <c r="W4090" i="1"/>
  <c r="D4070" i="1"/>
  <c r="G4089" i="1"/>
  <c r="W4076" i="1"/>
  <c r="W4084" i="1"/>
  <c r="H4091" i="1"/>
  <c r="H4074" i="1"/>
  <c r="J4091" i="1"/>
  <c r="B4054" i="1"/>
  <c r="W4065" i="1"/>
  <c r="E4073" i="1"/>
  <c r="K4077" i="1"/>
  <c r="E4085" i="1"/>
  <c r="G4086" i="1"/>
  <c r="B4103" i="1"/>
  <c r="C4104" i="1"/>
  <c r="C4105" i="1"/>
  <c r="K4118" i="1"/>
  <c r="E4118" i="1"/>
  <c r="G4066" i="1"/>
  <c r="W4074" i="1"/>
  <c r="F4080" i="1"/>
  <c r="G4091" i="1"/>
  <c r="B4066" i="1"/>
  <c r="B4091" i="1"/>
  <c r="D4095" i="1"/>
  <c r="H4167" i="1"/>
  <c r="D4167" i="1"/>
  <c r="F4106" i="1"/>
  <c r="C4113" i="1"/>
  <c r="B4134" i="1"/>
  <c r="W4179" i="1"/>
  <c r="K4107" i="1"/>
  <c r="F4140" i="1"/>
  <c r="G4142" i="1"/>
  <c r="E4157" i="1"/>
  <c r="F4117" i="1"/>
  <c r="E4120" i="1"/>
  <c r="K4128" i="1"/>
  <c r="C4109" i="1"/>
  <c r="G4122" i="1"/>
  <c r="J4098" i="1"/>
  <c r="B4109" i="1"/>
  <c r="K4132" i="1"/>
  <c r="J4136" i="1"/>
  <c r="H4126" i="1"/>
  <c r="H4150" i="1"/>
  <c r="E4150" i="1"/>
  <c r="G4099" i="1"/>
  <c r="C4108" i="1"/>
  <c r="I4113" i="1"/>
  <c r="G4136" i="1"/>
  <c r="F4141" i="1"/>
  <c r="K4154" i="1"/>
  <c r="D4162" i="1"/>
  <c r="E4180" i="1"/>
  <c r="H4121" i="1"/>
  <c r="C4133" i="1"/>
  <c r="I4144" i="1"/>
  <c r="J4152" i="1"/>
  <c r="H4173" i="1"/>
  <c r="I4180" i="1"/>
  <c r="W4187" i="1"/>
  <c r="W4125" i="1"/>
  <c r="F4138" i="1"/>
  <c r="D4146" i="1"/>
  <c r="F4184" i="1"/>
  <c r="G4133" i="1"/>
  <c r="F4145" i="1"/>
  <c r="B4188" i="1"/>
  <c r="G4188" i="1"/>
  <c r="W4152" i="1"/>
  <c r="B4156" i="1"/>
  <c r="D4116" i="1"/>
  <c r="H4125" i="1"/>
  <c r="J4133" i="1"/>
  <c r="G4139" i="1"/>
  <c r="C4145" i="1"/>
  <c r="F4151" i="1"/>
  <c r="H4174" i="1"/>
  <c r="B4176" i="1"/>
  <c r="G4176" i="1"/>
  <c r="B4164" i="1"/>
  <c r="H4166" i="1"/>
  <c r="C4181" i="1"/>
  <c r="W4183" i="1"/>
  <c r="F4164" i="1"/>
  <c r="D4178" i="1"/>
  <c r="C4185" i="1"/>
  <c r="C4223" i="1"/>
  <c r="I4158" i="1"/>
  <c r="W4169" i="1"/>
  <c r="W4175" i="1"/>
  <c r="H4182" i="1"/>
  <c r="B4189" i="1"/>
  <c r="F4189" i="1"/>
  <c r="E4191" i="1"/>
  <c r="E4177" i="1"/>
  <c r="B4186" i="1"/>
  <c r="G4186" i="1"/>
  <c r="E4163" i="1"/>
  <c r="H4172" i="1"/>
  <c r="J4171" i="1"/>
  <c r="I4203" i="1"/>
  <c r="K4203" i="1"/>
  <c r="B4190" i="1"/>
  <c r="B4192" i="1"/>
  <c r="F4226" i="1"/>
  <c r="B4226" i="1"/>
  <c r="W4161" i="1"/>
  <c r="I4195" i="1"/>
  <c r="B4195" i="1"/>
  <c r="J4208" i="1"/>
  <c r="J4197" i="1"/>
  <c r="J4205" i="1"/>
  <c r="W4210" i="1"/>
  <c r="H4211" i="1"/>
  <c r="C4194" i="1"/>
  <c r="C4202" i="1"/>
  <c r="F4210" i="1"/>
  <c r="E4209" i="1"/>
  <c r="W4213" i="1"/>
  <c r="J4237" i="1"/>
  <c r="J4198" i="1"/>
  <c r="J4206" i="1"/>
  <c r="C4213" i="1"/>
  <c r="D4221" i="1"/>
  <c r="B4250" i="1"/>
  <c r="K4256" i="1"/>
  <c r="H4216" i="1"/>
  <c r="G4225" i="1"/>
  <c r="W4240" i="1"/>
  <c r="B4256" i="1"/>
  <c r="B4227" i="1"/>
  <c r="J4214" i="1"/>
  <c r="F4224" i="1"/>
  <c r="F4243" i="1"/>
  <c r="K4250" i="1"/>
  <c r="K4259" i="1"/>
  <c r="B4239" i="1"/>
  <c r="W4229" i="1"/>
  <c r="F4233" i="1"/>
  <c r="D4246" i="1"/>
  <c r="G4251" i="1"/>
  <c r="G4217" i="1"/>
  <c r="G4230" i="1"/>
  <c r="I4231" i="1"/>
  <c r="G4235" i="1"/>
  <c r="E4238" i="1"/>
  <c r="F4241" i="1"/>
  <c r="G4242" i="1"/>
  <c r="K4257" i="1"/>
  <c r="J4274" i="1"/>
  <c r="E4274" i="1"/>
  <c r="W4253" i="1"/>
  <c r="B4253" i="1"/>
  <c r="H4253" i="1"/>
  <c r="F4266" i="1"/>
  <c r="C4266" i="1"/>
  <c r="D4272" i="1"/>
  <c r="C4270" i="1"/>
  <c r="F4277" i="1"/>
  <c r="I4283" i="1"/>
  <c r="K4285" i="1"/>
  <c r="J4287" i="1"/>
  <c r="W4270" i="1"/>
  <c r="C4258" i="1"/>
  <c r="E4275" i="1"/>
  <c r="D4267" i="1"/>
  <c r="C4269" i="1"/>
  <c r="E4286" i="1"/>
  <c r="B4280" i="1"/>
  <c r="C4288" i="1"/>
  <c r="J4291" i="1"/>
  <c r="G4282" i="1"/>
  <c r="E4292" i="1"/>
  <c r="D4135" i="1"/>
  <c r="D4189" i="1"/>
  <c r="J4172" i="1"/>
  <c r="E4190" i="1"/>
  <c r="F4190" i="1"/>
  <c r="K4199" i="1"/>
  <c r="G4216" i="1"/>
  <c r="C4240" i="1"/>
  <c r="F4259" i="1"/>
  <c r="J4251" i="1"/>
  <c r="K4266" i="1"/>
  <c r="J4266" i="1"/>
  <c r="F4287" i="1"/>
  <c r="H4264" i="1"/>
  <c r="H4281" i="1"/>
  <c r="D4284" i="1"/>
  <c r="E4256" i="1"/>
  <c r="W4259" i="1"/>
  <c r="K4221" i="1"/>
  <c r="H4274" i="1"/>
  <c r="B4275" i="1"/>
  <c r="H4270" i="1"/>
  <c r="J4271" i="1"/>
  <c r="B4268" i="1"/>
  <c r="E1863" i="1"/>
  <c r="I1753" i="1"/>
  <c r="B1789" i="1"/>
  <c r="D1870" i="1"/>
  <c r="I1910" i="1"/>
  <c r="E1987" i="1"/>
  <c r="W1992" i="1"/>
  <c r="H2020" i="1"/>
  <c r="D1909" i="1"/>
  <c r="J1977" i="1"/>
  <c r="E1889" i="1"/>
  <c r="E1953" i="1"/>
  <c r="B2009" i="1"/>
  <c r="H1888" i="1"/>
  <c r="H1920" i="1"/>
  <c r="H1952" i="1"/>
  <c r="K1976" i="1"/>
  <c r="G1996" i="1"/>
  <c r="F2021" i="1"/>
  <c r="C2365" i="1"/>
  <c r="K2381" i="1"/>
  <c r="K2392" i="1"/>
  <c r="E2404" i="1"/>
  <c r="E2419" i="1"/>
  <c r="W2440" i="1"/>
  <c r="G2465" i="1"/>
  <c r="K2386" i="1"/>
  <c r="D2400" i="1"/>
  <c r="B2410" i="1"/>
  <c r="I2460" i="1"/>
  <c r="K2374" i="1"/>
  <c r="B2392" i="1"/>
  <c r="K2426" i="1"/>
  <c r="G2436" i="1"/>
  <c r="H2042" i="1"/>
  <c r="H2051" i="1"/>
  <c r="H2060" i="1"/>
  <c r="H2074" i="1"/>
  <c r="H2083" i="1"/>
  <c r="H2092" i="1"/>
  <c r="H2106" i="1"/>
  <c r="H2115" i="1"/>
  <c r="H2124" i="1"/>
  <c r="H2138" i="1"/>
  <c r="H2147" i="1"/>
  <c r="H2156" i="1"/>
  <c r="H2170" i="1"/>
  <c r="H2179" i="1"/>
  <c r="H2188" i="1"/>
  <c r="H2202" i="1"/>
  <c r="H2211" i="1"/>
  <c r="H2220" i="1"/>
  <c r="H2234" i="1"/>
  <c r="H2243" i="1"/>
  <c r="H2252" i="1"/>
  <c r="H2266" i="1"/>
  <c r="H2275" i="1"/>
  <c r="H2284" i="1"/>
  <c r="H2298" i="1"/>
  <c r="H2307" i="1"/>
  <c r="H2316" i="1"/>
  <c r="H2330" i="1"/>
  <c r="H2339" i="1"/>
  <c r="H2348" i="1"/>
  <c r="K2353" i="1"/>
  <c r="B2362" i="1"/>
  <c r="W2370" i="1"/>
  <c r="G2380" i="1"/>
  <c r="F2389" i="1"/>
  <c r="D2401" i="1"/>
  <c r="D2411" i="1"/>
  <c r="F2421" i="1"/>
  <c r="K2441" i="1"/>
  <c r="I2444" i="1"/>
  <c r="C2448" i="1"/>
  <c r="G2449" i="1"/>
  <c r="I2037" i="1"/>
  <c r="I2045" i="1"/>
  <c r="I2053" i="1"/>
  <c r="I2061" i="1"/>
  <c r="I2069" i="1"/>
  <c r="I2077" i="1"/>
  <c r="I2085" i="1"/>
  <c r="I2093" i="1"/>
  <c r="I2101" i="1"/>
  <c r="I2109" i="1"/>
  <c r="I2117" i="1"/>
  <c r="I2125" i="1"/>
  <c r="I2133" i="1"/>
  <c r="I2141" i="1"/>
  <c r="I2149" i="1"/>
  <c r="I2157" i="1"/>
  <c r="I2165" i="1"/>
  <c r="I2173" i="1"/>
  <c r="I2181" i="1"/>
  <c r="I2189" i="1"/>
  <c r="I2197" i="1"/>
  <c r="I2205" i="1"/>
  <c r="I2213" i="1"/>
  <c r="I2221" i="1"/>
  <c r="I2229" i="1"/>
  <c r="I2237" i="1"/>
  <c r="I2245" i="1"/>
  <c r="I2253" i="1"/>
  <c r="I2261" i="1"/>
  <c r="I2269" i="1"/>
  <c r="I2277" i="1"/>
  <c r="I2285" i="1"/>
  <c r="I2293" i="1"/>
  <c r="I2301" i="1"/>
  <c r="I2309" i="1"/>
  <c r="I2317" i="1"/>
  <c r="I2325" i="1"/>
  <c r="I2333" i="1"/>
  <c r="I2341" i="1"/>
  <c r="I2349" i="1"/>
  <c r="C2358" i="1"/>
  <c r="F2369" i="1"/>
  <c r="K2375" i="1"/>
  <c r="F2385" i="1"/>
  <c r="G2395" i="1"/>
  <c r="H2405" i="1"/>
  <c r="F2417" i="1"/>
  <c r="E2428" i="1"/>
  <c r="K2434" i="1"/>
  <c r="C2355" i="1"/>
  <c r="E2442" i="1"/>
  <c r="G2359" i="1"/>
  <c r="H2364" i="1"/>
  <c r="H2372" i="1"/>
  <c r="H2380" i="1"/>
  <c r="I2394" i="1"/>
  <c r="I2417" i="1"/>
  <c r="F2353" i="1"/>
  <c r="E2358" i="1"/>
  <c r="B2364" i="1"/>
  <c r="G2370" i="1"/>
  <c r="W2376" i="1"/>
  <c r="E2383" i="1"/>
  <c r="W2387" i="1"/>
  <c r="J2394" i="1"/>
  <c r="J2400" i="1"/>
  <c r="K2411" i="1"/>
  <c r="W2417" i="1"/>
  <c r="F2428" i="1"/>
  <c r="H2434" i="1"/>
  <c r="I2452" i="1"/>
  <c r="K2473" i="1"/>
  <c r="D2473" i="1"/>
  <c r="G2466" i="1"/>
  <c r="C2481" i="1"/>
  <c r="B2456" i="1"/>
  <c r="K2472" i="1"/>
  <c r="J2458" i="1"/>
  <c r="G2481" i="1"/>
  <c r="F2435" i="1"/>
  <c r="B2450" i="1"/>
  <c r="B2458" i="1"/>
  <c r="B2466" i="1"/>
  <c r="B2474" i="1"/>
  <c r="H2481" i="1"/>
  <c r="W2391" i="1"/>
  <c r="D2415" i="1"/>
  <c r="W2431" i="1"/>
  <c r="J2446" i="1"/>
  <c r="D2455" i="1"/>
  <c r="D2463" i="1"/>
  <c r="J2470" i="1"/>
  <c r="G2477" i="1"/>
  <c r="J2743" i="1"/>
  <c r="J2751" i="1"/>
  <c r="J2759" i="1"/>
  <c r="J2767" i="1"/>
  <c r="E2783" i="1"/>
  <c r="J2795" i="1"/>
  <c r="C2803" i="1"/>
  <c r="K2811" i="1"/>
  <c r="D2819" i="1"/>
  <c r="G2827" i="1"/>
  <c r="W2835" i="1"/>
  <c r="H2835" i="1"/>
  <c r="G2752" i="1"/>
  <c r="C2760" i="1"/>
  <c r="G2788" i="1"/>
  <c r="W2796" i="1"/>
  <c r="H2796" i="1"/>
  <c r="B2812" i="1"/>
  <c r="J2820" i="1"/>
  <c r="C2828" i="1"/>
  <c r="K2836" i="1"/>
  <c r="F2841" i="1"/>
  <c r="W2845" i="1"/>
  <c r="J2849" i="1"/>
  <c r="K2853" i="1"/>
  <c r="F2857" i="1"/>
  <c r="W2861" i="1"/>
  <c r="G2743" i="1"/>
  <c r="G2751" i="1"/>
  <c r="G2759" i="1"/>
  <c r="G2767" i="1"/>
  <c r="D2770" i="1"/>
  <c r="D2772" i="1"/>
  <c r="D2774" i="1"/>
  <c r="D2776" i="1"/>
  <c r="D2778" i="1"/>
  <c r="D2780" i="1"/>
  <c r="D2782" i="1"/>
  <c r="D2784" i="1"/>
  <c r="D2786" i="1"/>
  <c r="G2789" i="1"/>
  <c r="E2796" i="1"/>
  <c r="J2805" i="1"/>
  <c r="K2813" i="1"/>
  <c r="G2821" i="1"/>
  <c r="E2828" i="1"/>
  <c r="J2837" i="1"/>
  <c r="E2857" i="1"/>
  <c r="I2488" i="1"/>
  <c r="I2496" i="1"/>
  <c r="I2504" i="1"/>
  <c r="I2512" i="1"/>
  <c r="I2520" i="1"/>
  <c r="I2528" i="1"/>
  <c r="I2536" i="1"/>
  <c r="I2544" i="1"/>
  <c r="I2552" i="1"/>
  <c r="I2560" i="1"/>
  <c r="I2568" i="1"/>
  <c r="I2576" i="1"/>
  <c r="I2584" i="1"/>
  <c r="I2592" i="1"/>
  <c r="I2600" i="1"/>
  <c r="I2608" i="1"/>
  <c r="I2616" i="1"/>
  <c r="I2624" i="1"/>
  <c r="I2632" i="1"/>
  <c r="I2640" i="1"/>
  <c r="I2648" i="1"/>
  <c r="I2656" i="1"/>
  <c r="I2664" i="1"/>
  <c r="I2672" i="1"/>
  <c r="I2680" i="1"/>
  <c r="I2688" i="1"/>
  <c r="I2696" i="1"/>
  <c r="I2704" i="1"/>
  <c r="I2712" i="1"/>
  <c r="I2720" i="1"/>
  <c r="I2728" i="1"/>
  <c r="K2735" i="1"/>
  <c r="W2742" i="1"/>
  <c r="I2747" i="1"/>
  <c r="E2752" i="1"/>
  <c r="C2758" i="1"/>
  <c r="D2766" i="1"/>
  <c r="B2776" i="1"/>
  <c r="W2790" i="1"/>
  <c r="H2790" i="1"/>
  <c r="C2798" i="1"/>
  <c r="W2806" i="1"/>
  <c r="H2806" i="1"/>
  <c r="C2814" i="1"/>
  <c r="W2822" i="1"/>
  <c r="H2822" i="1"/>
  <c r="C2830" i="1"/>
  <c r="W2838" i="1"/>
  <c r="H2838" i="1"/>
  <c r="B2840" i="1"/>
  <c r="K2844" i="1"/>
  <c r="G2848" i="1"/>
  <c r="H2848" i="1"/>
  <c r="J2852" i="1"/>
  <c r="D2856" i="1"/>
  <c r="W2860" i="1"/>
  <c r="C2864" i="1"/>
  <c r="W2738" i="1"/>
  <c r="H2745" i="1"/>
  <c r="F2752" i="1"/>
  <c r="E2759" i="1"/>
  <c r="C2765" i="1"/>
  <c r="E2780" i="1"/>
  <c r="D2791" i="1"/>
  <c r="F2797" i="1"/>
  <c r="C2807" i="1"/>
  <c r="G2815" i="1"/>
  <c r="I2820" i="1"/>
  <c r="B2823" i="1"/>
  <c r="K2831" i="1"/>
  <c r="W2839" i="1"/>
  <c r="H2839" i="1"/>
  <c r="C2748" i="1"/>
  <c r="W2764" i="1"/>
  <c r="D2792" i="1"/>
  <c r="G2800" i="1"/>
  <c r="W2808" i="1"/>
  <c r="H2808" i="1"/>
  <c r="B2824" i="1"/>
  <c r="J2832" i="1"/>
  <c r="K2843" i="1"/>
  <c r="F2847" i="1"/>
  <c r="W2851" i="1"/>
  <c r="J2855" i="1"/>
  <c r="K2859" i="1"/>
  <c r="F2863" i="1"/>
  <c r="G2738" i="1"/>
  <c r="B2748" i="1"/>
  <c r="I2760" i="1"/>
  <c r="W2769" i="1"/>
  <c r="G2771" i="1"/>
  <c r="D2773" i="1"/>
  <c r="K2775" i="1"/>
  <c r="C2777" i="1"/>
  <c r="H2781" i="1"/>
  <c r="W2785" i="1"/>
  <c r="G2787" i="1"/>
  <c r="G2793" i="1"/>
  <c r="E2800" i="1"/>
  <c r="J2809" i="1"/>
  <c r="K2817" i="1"/>
  <c r="G2825" i="1"/>
  <c r="E2832" i="1"/>
  <c r="G2735" i="1"/>
  <c r="F2741" i="1"/>
  <c r="K2746" i="1"/>
  <c r="F2757" i="1"/>
  <c r="K2762" i="1"/>
  <c r="B2769" i="1"/>
  <c r="B2777" i="1"/>
  <c r="B2785" i="1"/>
  <c r="D2794" i="1"/>
  <c r="F2800" i="1"/>
  <c r="B2802" i="1"/>
  <c r="D2810" i="1"/>
  <c r="F2816" i="1"/>
  <c r="B2818" i="1"/>
  <c r="D2826" i="1"/>
  <c r="F2832" i="1"/>
  <c r="B2834" i="1"/>
  <c r="K2842" i="1"/>
  <c r="G2846" i="1"/>
  <c r="H2846" i="1"/>
  <c r="J2850" i="1"/>
  <c r="D2854" i="1"/>
  <c r="W2858" i="1"/>
  <c r="C2862" i="1"/>
  <c r="H2866" i="1"/>
  <c r="H2870" i="1"/>
  <c r="H2874" i="1"/>
  <c r="H2878" i="1"/>
  <c r="H2882" i="1"/>
  <c r="H2886" i="1"/>
  <c r="H2890" i="1"/>
  <c r="H2896" i="1"/>
  <c r="K2905" i="1"/>
  <c r="C2912" i="1"/>
  <c r="C2920" i="1"/>
  <c r="C2928" i="1"/>
  <c r="C2936" i="1"/>
  <c r="C2944" i="1"/>
  <c r="C2952" i="1"/>
  <c r="C2960" i="1"/>
  <c r="C2968" i="1"/>
  <c r="C2978" i="1"/>
  <c r="K2986" i="1"/>
  <c r="E2992" i="1"/>
  <c r="D2994" i="1"/>
  <c r="D3002" i="1"/>
  <c r="G3018" i="1"/>
  <c r="I2869" i="1"/>
  <c r="I2877" i="1"/>
  <c r="I2885" i="1"/>
  <c r="K2911" i="1"/>
  <c r="F2927" i="1"/>
  <c r="K2943" i="1"/>
  <c r="F2959" i="1"/>
  <c r="H2979" i="1"/>
  <c r="H2987" i="1"/>
  <c r="H2995" i="1"/>
  <c r="H3003" i="1"/>
  <c r="C3011" i="1"/>
  <c r="B2865" i="1"/>
  <c r="B2869" i="1"/>
  <c r="B2873" i="1"/>
  <c r="B2877" i="1"/>
  <c r="B2881" i="1"/>
  <c r="B2885" i="1"/>
  <c r="B2889" i="1"/>
  <c r="B2893" i="1"/>
  <c r="B2901" i="1"/>
  <c r="K2906" i="1"/>
  <c r="G2914" i="1"/>
  <c r="G2922" i="1"/>
  <c r="G2930" i="1"/>
  <c r="G2938" i="1"/>
  <c r="G2946" i="1"/>
  <c r="G2954" i="1"/>
  <c r="G2962" i="1"/>
  <c r="G2970" i="1"/>
  <c r="G2980" i="1"/>
  <c r="W2988" i="1"/>
  <c r="H2996" i="1"/>
  <c r="K3016" i="1"/>
  <c r="F3016" i="1"/>
  <c r="H3027" i="1"/>
  <c r="C2866" i="1"/>
  <c r="C2870" i="1"/>
  <c r="C2874" i="1"/>
  <c r="C2878" i="1"/>
  <c r="C2882" i="1"/>
  <c r="C2886" i="1"/>
  <c r="C2890" i="1"/>
  <c r="C2901" i="1"/>
  <c r="W2906" i="1"/>
  <c r="K2917" i="1"/>
  <c r="I2922" i="1"/>
  <c r="D2927" i="1"/>
  <c r="F2933" i="1"/>
  <c r="K2949" i="1"/>
  <c r="I2954" i="1"/>
  <c r="D2959" i="1"/>
  <c r="F2965" i="1"/>
  <c r="B2980" i="1"/>
  <c r="D2981" i="1"/>
  <c r="W2989" i="1"/>
  <c r="C2997" i="1"/>
  <c r="I3003" i="1"/>
  <c r="E3006" i="1"/>
  <c r="G3010" i="1"/>
  <c r="E3019" i="1"/>
  <c r="F3019" i="1"/>
  <c r="D2869" i="1"/>
  <c r="D2877" i="1"/>
  <c r="D2885" i="1"/>
  <c r="D2893" i="1"/>
  <c r="E2905" i="1"/>
  <c r="E2911" i="1"/>
  <c r="D2918" i="1"/>
  <c r="F2924" i="1"/>
  <c r="H2932" i="1"/>
  <c r="C2948" i="1"/>
  <c r="K2956" i="1"/>
  <c r="J2962" i="1"/>
  <c r="G2968" i="1"/>
  <c r="G2974" i="1"/>
  <c r="E2988" i="1"/>
  <c r="D2990" i="1"/>
  <c r="W2998" i="1"/>
  <c r="K2923" i="1"/>
  <c r="H2931" i="1"/>
  <c r="C2947" i="1"/>
  <c r="F2955" i="1"/>
  <c r="K2971" i="1"/>
  <c r="K2975" i="1"/>
  <c r="J2979" i="1"/>
  <c r="D2983" i="1"/>
  <c r="F2991" i="1"/>
  <c r="G2999" i="1"/>
  <c r="G3005" i="1"/>
  <c r="W3009" i="1"/>
  <c r="H3013" i="1"/>
  <c r="J3017" i="1"/>
  <c r="D3017" i="1"/>
  <c r="F2872" i="1"/>
  <c r="F2880" i="1"/>
  <c r="F2888" i="1"/>
  <c r="J2894" i="1"/>
  <c r="H2904" i="1"/>
  <c r="K2914" i="1"/>
  <c r="C2922" i="1"/>
  <c r="H2938" i="1"/>
  <c r="F2946" i="1"/>
  <c r="B2955" i="1"/>
  <c r="I2967" i="1"/>
  <c r="B2975" i="1"/>
  <c r="D2976" i="1"/>
  <c r="F2984" i="1"/>
  <c r="G2992" i="1"/>
  <c r="W3000" i="1"/>
  <c r="G2865" i="1"/>
  <c r="G2873" i="1"/>
  <c r="G2881" i="1"/>
  <c r="G2889" i="1"/>
  <c r="C2897" i="1"/>
  <c r="K2902" i="1"/>
  <c r="J2909" i="1"/>
  <c r="F2913" i="1"/>
  <c r="C2921" i="1"/>
  <c r="J2927" i="1"/>
  <c r="D2931" i="1"/>
  <c r="H2937" i="1"/>
  <c r="K2945" i="1"/>
  <c r="I2950" i="1"/>
  <c r="B2954" i="1"/>
  <c r="W2967" i="1"/>
  <c r="I2974" i="1"/>
  <c r="G2977" i="1"/>
  <c r="B2992" i="1"/>
  <c r="D2993" i="1"/>
  <c r="W3001" i="1"/>
  <c r="W3004" i="1"/>
  <c r="K3012" i="1"/>
  <c r="D3012" i="1"/>
  <c r="W3015" i="1"/>
  <c r="J3034" i="1"/>
  <c r="J3050" i="1"/>
  <c r="J3066" i="1"/>
  <c r="J3082" i="1"/>
  <c r="J3031" i="1"/>
  <c r="F3043" i="1"/>
  <c r="F3059" i="1"/>
  <c r="J3079" i="1"/>
  <c r="G3035" i="1"/>
  <c r="J3044" i="1"/>
  <c r="B3055" i="1"/>
  <c r="K3063" i="1"/>
  <c r="F3072" i="1"/>
  <c r="G3032" i="1"/>
  <c r="D3042" i="1"/>
  <c r="H3051" i="1"/>
  <c r="G3064" i="1"/>
  <c r="D3074" i="1"/>
  <c r="H3083" i="1"/>
  <c r="D3023" i="1"/>
  <c r="D3031" i="1"/>
  <c r="D3039" i="1"/>
  <c r="D3047" i="1"/>
  <c r="D3055" i="1"/>
  <c r="D3063" i="1"/>
  <c r="D3071" i="1"/>
  <c r="D3079" i="1"/>
  <c r="D3087" i="1"/>
  <c r="J3051" i="1"/>
  <c r="K3035" i="1"/>
  <c r="J3056" i="1"/>
  <c r="J3072" i="1"/>
  <c r="J3088" i="1"/>
  <c r="I3026" i="1"/>
  <c r="I3034" i="1"/>
  <c r="F3049" i="1"/>
  <c r="K3056" i="1"/>
  <c r="B3064" i="1"/>
  <c r="H3071" i="1"/>
  <c r="J3077" i="1"/>
  <c r="G3084" i="1"/>
  <c r="I3091" i="1"/>
  <c r="I3099" i="1"/>
  <c r="I3107" i="1"/>
  <c r="I3115" i="1"/>
  <c r="I3123" i="1"/>
  <c r="I3131" i="1"/>
  <c r="I3139" i="1"/>
  <c r="I3147" i="1"/>
  <c r="I3155" i="1"/>
  <c r="I3163" i="1"/>
  <c r="I3171" i="1"/>
  <c r="I3179" i="1"/>
  <c r="H3312" i="1"/>
  <c r="W3330" i="1"/>
  <c r="F3362" i="1"/>
  <c r="J3309" i="1"/>
  <c r="K3324" i="1"/>
  <c r="K3373" i="1"/>
  <c r="D3373" i="1"/>
  <c r="I3377" i="1"/>
  <c r="I3314" i="1"/>
  <c r="D3325" i="1"/>
  <c r="D3329" i="1"/>
  <c r="D3335" i="1"/>
  <c r="B3337" i="1"/>
  <c r="H3341" i="1"/>
  <c r="D3343" i="1"/>
  <c r="B3345" i="1"/>
  <c r="H3349" i="1"/>
  <c r="D3351" i="1"/>
  <c r="B3353" i="1"/>
  <c r="H3357" i="1"/>
  <c r="D3359" i="1"/>
  <c r="F3365" i="1"/>
  <c r="K3407" i="1"/>
  <c r="I3407" i="1"/>
  <c r="W3413" i="1"/>
  <c r="C3306" i="1"/>
  <c r="E3320" i="1"/>
  <c r="F3331" i="1"/>
  <c r="B3381" i="1"/>
  <c r="C3385" i="1"/>
  <c r="E3306" i="1"/>
  <c r="E3334" i="1"/>
  <c r="J3360" i="1"/>
  <c r="H3307" i="1"/>
  <c r="D3319" i="1"/>
  <c r="I3324" i="1"/>
  <c r="D3336" i="1"/>
  <c r="B3338" i="1"/>
  <c r="H3342" i="1"/>
  <c r="D3344" i="1"/>
  <c r="B3346" i="1"/>
  <c r="H3350" i="1"/>
  <c r="D3352" i="1"/>
  <c r="B3354" i="1"/>
  <c r="H3358" i="1"/>
  <c r="F3361" i="1"/>
  <c r="J3381" i="1"/>
  <c r="D3415" i="1"/>
  <c r="I3368" i="1"/>
  <c r="K3383" i="1"/>
  <c r="H3405" i="1"/>
  <c r="E3425" i="1"/>
  <c r="E3441" i="1"/>
  <c r="E3457" i="1"/>
  <c r="I3474" i="1"/>
  <c r="F3477" i="1"/>
  <c r="W3485" i="1"/>
  <c r="J3366" i="1"/>
  <c r="J3370" i="1"/>
  <c r="G3379" i="1"/>
  <c r="K3389" i="1"/>
  <c r="G3393" i="1"/>
  <c r="C3401" i="1"/>
  <c r="F3425" i="1"/>
  <c r="F3441" i="1"/>
  <c r="F3457" i="1"/>
  <c r="I3475" i="1"/>
  <c r="F3478" i="1"/>
  <c r="W3486" i="1"/>
  <c r="W3414" i="1"/>
  <c r="G3416" i="1"/>
  <c r="G3418" i="1"/>
  <c r="G3420" i="1"/>
  <c r="G3422" i="1"/>
  <c r="G3424" i="1"/>
  <c r="G3426" i="1"/>
  <c r="G3428" i="1"/>
  <c r="G3430" i="1"/>
  <c r="G3432" i="1"/>
  <c r="G3434" i="1"/>
  <c r="G3436" i="1"/>
  <c r="G3438" i="1"/>
  <c r="G3440" i="1"/>
  <c r="G3442" i="1"/>
  <c r="G3444" i="1"/>
  <c r="G3446" i="1"/>
  <c r="G3448" i="1"/>
  <c r="G3450" i="1"/>
  <c r="G3452" i="1"/>
  <c r="G3454" i="1"/>
  <c r="G3456" i="1"/>
  <c r="G3458" i="1"/>
  <c r="G3460" i="1"/>
  <c r="G3462" i="1"/>
  <c r="G3464" i="1"/>
  <c r="G3466" i="1"/>
  <c r="G3468" i="1"/>
  <c r="G3470" i="1"/>
  <c r="G3472" i="1"/>
  <c r="F3479" i="1"/>
  <c r="F3487" i="1"/>
  <c r="F3495" i="1"/>
  <c r="D3372" i="1"/>
  <c r="K3382" i="1"/>
  <c r="C3390" i="1"/>
  <c r="G3394" i="1"/>
  <c r="D3401" i="1"/>
  <c r="C3410" i="1"/>
  <c r="B3416" i="1"/>
  <c r="B3432" i="1"/>
  <c r="B3448" i="1"/>
  <c r="B3464" i="1"/>
  <c r="K3480" i="1"/>
  <c r="I3485" i="1"/>
  <c r="G3488" i="1"/>
  <c r="E3368" i="1"/>
  <c r="K3379" i="1"/>
  <c r="J3387" i="1"/>
  <c r="D3411" i="1"/>
  <c r="E3426" i="1"/>
  <c r="E3442" i="1"/>
  <c r="E3458" i="1"/>
  <c r="K3473" i="1"/>
  <c r="J3477" i="1"/>
  <c r="G3481" i="1"/>
  <c r="E3495" i="1"/>
  <c r="D3497" i="1"/>
  <c r="J3384" i="1"/>
  <c r="G3395" i="1"/>
  <c r="G3403" i="1"/>
  <c r="F3414" i="1"/>
  <c r="F3430" i="1"/>
  <c r="F3446" i="1"/>
  <c r="F3462" i="1"/>
  <c r="C3482" i="1"/>
  <c r="K3490" i="1"/>
  <c r="I3495" i="1"/>
  <c r="D3498" i="1"/>
  <c r="K3419" i="1"/>
  <c r="C3421" i="1"/>
  <c r="H3425" i="1"/>
  <c r="W3427" i="1"/>
  <c r="G3429" i="1"/>
  <c r="D3431" i="1"/>
  <c r="K3435" i="1"/>
  <c r="C3437" i="1"/>
  <c r="H3441" i="1"/>
  <c r="W3443" i="1"/>
  <c r="G3445" i="1"/>
  <c r="D3447" i="1"/>
  <c r="K3451" i="1"/>
  <c r="C3453" i="1"/>
  <c r="H3457" i="1"/>
  <c r="W3459" i="1"/>
  <c r="G3461" i="1"/>
  <c r="D3463" i="1"/>
  <c r="K3467" i="1"/>
  <c r="C3469" i="1"/>
  <c r="H3475" i="1"/>
  <c r="H3483" i="1"/>
  <c r="H3491" i="1"/>
  <c r="H3369" i="1"/>
  <c r="K3378" i="1"/>
  <c r="I3383" i="1"/>
  <c r="W3388" i="1"/>
  <c r="G3392" i="1"/>
  <c r="I3397" i="1"/>
  <c r="F3402" i="1"/>
  <c r="C3406" i="1"/>
  <c r="I3411" i="1"/>
  <c r="B3421" i="1"/>
  <c r="B3429" i="1"/>
  <c r="B3437" i="1"/>
  <c r="B3445" i="1"/>
  <c r="B3453" i="1"/>
  <c r="B3461" i="1"/>
  <c r="B3469" i="1"/>
  <c r="C3476" i="1"/>
  <c r="I3481" i="1"/>
  <c r="G3484" i="1"/>
  <c r="C3492" i="1"/>
  <c r="I3497" i="1"/>
  <c r="D3505" i="1"/>
  <c r="D3513" i="1"/>
  <c r="D3521" i="1"/>
  <c r="D3529" i="1"/>
  <c r="J3538" i="1"/>
  <c r="H3568" i="1"/>
  <c r="E3576" i="1"/>
  <c r="D3584" i="1"/>
  <c r="J3551" i="1"/>
  <c r="K3565" i="1"/>
  <c r="E3575" i="1"/>
  <c r="E3591" i="1"/>
  <c r="F3503" i="1"/>
  <c r="F3511" i="1"/>
  <c r="F3519" i="1"/>
  <c r="F3527" i="1"/>
  <c r="K3535" i="1"/>
  <c r="E3544" i="1"/>
  <c r="W3552" i="1"/>
  <c r="H3566" i="1"/>
  <c r="D3574" i="1"/>
  <c r="G3586" i="1"/>
  <c r="B3604" i="1"/>
  <c r="I3623" i="1"/>
  <c r="C3624" i="1"/>
  <c r="W3502" i="1"/>
  <c r="W3506" i="1"/>
  <c r="W3510" i="1"/>
  <c r="W3514" i="1"/>
  <c r="W3518" i="1"/>
  <c r="W3522" i="1"/>
  <c r="W3526" i="1"/>
  <c r="W3530" i="1"/>
  <c r="F3536" i="1"/>
  <c r="C3543" i="1"/>
  <c r="K3548" i="1"/>
  <c r="B3556" i="1"/>
  <c r="F3568" i="1"/>
  <c r="B3574" i="1"/>
  <c r="E3581" i="1"/>
  <c r="F3623" i="1"/>
  <c r="E3627" i="1"/>
  <c r="H3502" i="1"/>
  <c r="H3506" i="1"/>
  <c r="H3510" i="1"/>
  <c r="H3514" i="1"/>
  <c r="H3518" i="1"/>
  <c r="H3522" i="1"/>
  <c r="H3526" i="1"/>
  <c r="H3530" i="1"/>
  <c r="H3534" i="1"/>
  <c r="H3542" i="1"/>
  <c r="H3550" i="1"/>
  <c r="D3565" i="1"/>
  <c r="E3572" i="1"/>
  <c r="H3580" i="1"/>
  <c r="K3600" i="1"/>
  <c r="F3604" i="1"/>
  <c r="B3615" i="1"/>
  <c r="F3616" i="1"/>
  <c r="I3503" i="1"/>
  <c r="I3511" i="1"/>
  <c r="I3519" i="1"/>
  <c r="I3527" i="1"/>
  <c r="W3535" i="1"/>
  <c r="H3547" i="1"/>
  <c r="D3556" i="1"/>
  <c r="E3563" i="1"/>
  <c r="D3571" i="1"/>
  <c r="G3583" i="1"/>
  <c r="D3596" i="1"/>
  <c r="C3619" i="1"/>
  <c r="J3624" i="1"/>
  <c r="B3631" i="1"/>
  <c r="G3635" i="1"/>
  <c r="G3565" i="1"/>
  <c r="H3578" i="1"/>
  <c r="I3591" i="1"/>
  <c r="K3607" i="1"/>
  <c r="C3502" i="1"/>
  <c r="C3510" i="1"/>
  <c r="C3518" i="1"/>
  <c r="C3526" i="1"/>
  <c r="K3533" i="1"/>
  <c r="C3539" i="1"/>
  <c r="K3544" i="1"/>
  <c r="J3549" i="1"/>
  <c r="C3555" i="1"/>
  <c r="H3560" i="1"/>
  <c r="E3564" i="1"/>
  <c r="H3569" i="1"/>
  <c r="J3575" i="1"/>
  <c r="C3579" i="1"/>
  <c r="H3585" i="1"/>
  <c r="J3591" i="1"/>
  <c r="C3595" i="1"/>
  <c r="C3599" i="1"/>
  <c r="F3603" i="1"/>
  <c r="G3611" i="1"/>
  <c r="J3631" i="1"/>
  <c r="J3642" i="1"/>
  <c r="D3657" i="1"/>
  <c r="W3661" i="1"/>
  <c r="E3669" i="1"/>
  <c r="H3672" i="1"/>
  <c r="H3678" i="1"/>
  <c r="B3694" i="1"/>
  <c r="E3671" i="1"/>
  <c r="W3679" i="1"/>
  <c r="W3687" i="1"/>
  <c r="K3639" i="1"/>
  <c r="K3658" i="1"/>
  <c r="D3666" i="1"/>
  <c r="E3670" i="1"/>
  <c r="F3680" i="1"/>
  <c r="H3688" i="1"/>
  <c r="W3610" i="1"/>
  <c r="J3625" i="1"/>
  <c r="W3634" i="1"/>
  <c r="H3643" i="1"/>
  <c r="H3651" i="1"/>
  <c r="B3673" i="1"/>
  <c r="C3680" i="1"/>
  <c r="W3681" i="1"/>
  <c r="H3689" i="1"/>
  <c r="J3606" i="1"/>
  <c r="J3622" i="1"/>
  <c r="J3638" i="1"/>
  <c r="W3647" i="1"/>
  <c r="C3658" i="1"/>
  <c r="E3663" i="1"/>
  <c r="W3667" i="1"/>
  <c r="D3682" i="1"/>
  <c r="K3686" i="1"/>
  <c r="F3690" i="1"/>
  <c r="F3655" i="1"/>
  <c r="E3675" i="1"/>
  <c r="E3683" i="1"/>
  <c r="E3691" i="1"/>
  <c r="J3648" i="1"/>
  <c r="D3660" i="1"/>
  <c r="D3668" i="1"/>
  <c r="B3676" i="1"/>
  <c r="J3684" i="1"/>
  <c r="D3692" i="1"/>
  <c r="F3593" i="1"/>
  <c r="E3606" i="1"/>
  <c r="W3614" i="1"/>
  <c r="F3625" i="1"/>
  <c r="K3632" i="1"/>
  <c r="H3639" i="1"/>
  <c r="J3645" i="1"/>
  <c r="I3650" i="1"/>
  <c r="F3663" i="1"/>
  <c r="J3669" i="1"/>
  <c r="J3677" i="1"/>
  <c r="G3683" i="1"/>
  <c r="E3685" i="1"/>
  <c r="E3698" i="1"/>
  <c r="E3706" i="1"/>
  <c r="E3714" i="1"/>
  <c r="E3722" i="1"/>
  <c r="E3730" i="1"/>
  <c r="F3742" i="1"/>
  <c r="F3698" i="1"/>
  <c r="F3706" i="1"/>
  <c r="F3714" i="1"/>
  <c r="F3722" i="1"/>
  <c r="F3730" i="1"/>
  <c r="J3740" i="1"/>
  <c r="G3746" i="1"/>
  <c r="B3752" i="1"/>
  <c r="E3760" i="1"/>
  <c r="W3737" i="1"/>
  <c r="J3745" i="1"/>
  <c r="D3752" i="1"/>
  <c r="B3757" i="1"/>
  <c r="I3696" i="1"/>
  <c r="I3704" i="1"/>
  <c r="I3712" i="1"/>
  <c r="I3720" i="1"/>
  <c r="I3728" i="1"/>
  <c r="J3696" i="1"/>
  <c r="J3700" i="1"/>
  <c r="J3704" i="1"/>
  <c r="J3708" i="1"/>
  <c r="J3712" i="1"/>
  <c r="J3716" i="1"/>
  <c r="J3720" i="1"/>
  <c r="J3724" i="1"/>
  <c r="J3728" i="1"/>
  <c r="B3736" i="1"/>
  <c r="B3742" i="1"/>
  <c r="B3750" i="1"/>
  <c r="J3758" i="1"/>
  <c r="G3734" i="1"/>
  <c r="B3739" i="1"/>
  <c r="W3743" i="1"/>
  <c r="I3748" i="1"/>
  <c r="G3753" i="1"/>
  <c r="D3758" i="1"/>
  <c r="J3806" i="1"/>
  <c r="J3808" i="1"/>
  <c r="I3767" i="1"/>
  <c r="I3775" i="1"/>
  <c r="I3783" i="1"/>
  <c r="I3791" i="1"/>
  <c r="I3799" i="1"/>
  <c r="W3806" i="1"/>
  <c r="J3763" i="1"/>
  <c r="J3767" i="1"/>
  <c r="J3771" i="1"/>
  <c r="J3775" i="1"/>
  <c r="J3779" i="1"/>
  <c r="J3783" i="1"/>
  <c r="J3787" i="1"/>
  <c r="J3791" i="1"/>
  <c r="J3795" i="1"/>
  <c r="J3799" i="1"/>
  <c r="W3803" i="1"/>
  <c r="W3811" i="1"/>
  <c r="H3806" i="1"/>
  <c r="B3804" i="1"/>
  <c r="D3810" i="1"/>
  <c r="C3898" i="1"/>
  <c r="B3910" i="1"/>
  <c r="B3892" i="1"/>
  <c r="B3900" i="1"/>
  <c r="B3909" i="1"/>
  <c r="W3894" i="1"/>
  <c r="K3908" i="1"/>
  <c r="C3961" i="1"/>
  <c r="H3961" i="1"/>
  <c r="E3817" i="1"/>
  <c r="E3825" i="1"/>
  <c r="E3833" i="1"/>
  <c r="E3841" i="1"/>
  <c r="E3849" i="1"/>
  <c r="E3857" i="1"/>
  <c r="E3865" i="1"/>
  <c r="E3873" i="1"/>
  <c r="E3881" i="1"/>
  <c r="F3890" i="1"/>
  <c r="E3895" i="1"/>
  <c r="B3902" i="1"/>
  <c r="G3907" i="1"/>
  <c r="B3915" i="1"/>
  <c r="C3906" i="1"/>
  <c r="K3914" i="1"/>
  <c r="G3893" i="1"/>
  <c r="K3905" i="1"/>
  <c r="K3913" i="1"/>
  <c r="J3890" i="1"/>
  <c r="W3912" i="1"/>
  <c r="K3890" i="1"/>
  <c r="H3897" i="1"/>
  <c r="J3903" i="1"/>
  <c r="J3911" i="1"/>
  <c r="C3953" i="1"/>
  <c r="C3959" i="1"/>
  <c r="B3959" i="1"/>
  <c r="J3957" i="1"/>
  <c r="W3949" i="1"/>
  <c r="G3951" i="1"/>
  <c r="W3955" i="1"/>
  <c r="F3957" i="1"/>
  <c r="D3998" i="1"/>
  <c r="F4006" i="1"/>
  <c r="G3952" i="1"/>
  <c r="G3960" i="1"/>
  <c r="H4022" i="1"/>
  <c r="C3950" i="1"/>
  <c r="F3956" i="1"/>
  <c r="W3962" i="1"/>
  <c r="F4014" i="1"/>
  <c r="J4000" i="1"/>
  <c r="J4016" i="1"/>
  <c r="J3997" i="1"/>
  <c r="W4013" i="1"/>
  <c r="B4024" i="1"/>
  <c r="W4083" i="1"/>
  <c r="I4096" i="1"/>
  <c r="W4002" i="1"/>
  <c r="J4018" i="1"/>
  <c r="I4042" i="1"/>
  <c r="I4055" i="1"/>
  <c r="H4055" i="1"/>
  <c r="W3965" i="1"/>
  <c r="W3969" i="1"/>
  <c r="W3973" i="1"/>
  <c r="W3977" i="1"/>
  <c r="W3981" i="1"/>
  <c r="W3985" i="1"/>
  <c r="W3989" i="1"/>
  <c r="W3993" i="1"/>
  <c r="D4000" i="1"/>
  <c r="D4008" i="1"/>
  <c r="D4016" i="1"/>
  <c r="D4024" i="1"/>
  <c r="J3996" i="1"/>
  <c r="D4005" i="1"/>
  <c r="E4016" i="1"/>
  <c r="I3965" i="1"/>
  <c r="I3973" i="1"/>
  <c r="I3981" i="1"/>
  <c r="I3989" i="1"/>
  <c r="K3996" i="1"/>
  <c r="B4004" i="1"/>
  <c r="D4010" i="1"/>
  <c r="J4017" i="1"/>
  <c r="G4025" i="1"/>
  <c r="W4031" i="1"/>
  <c r="F4035" i="1"/>
  <c r="C3969" i="1"/>
  <c r="C3977" i="1"/>
  <c r="C3985" i="1"/>
  <c r="C3993" i="1"/>
  <c r="F4002" i="1"/>
  <c r="F4010" i="1"/>
  <c r="F4018" i="1"/>
  <c r="F4026" i="1"/>
  <c r="W4030" i="1"/>
  <c r="G4034" i="1"/>
  <c r="I4038" i="1"/>
  <c r="G4053" i="1"/>
  <c r="F4056" i="1"/>
  <c r="B4068" i="1"/>
  <c r="W4043" i="1"/>
  <c r="D4061" i="1"/>
  <c r="F4079" i="1"/>
  <c r="G4032" i="1"/>
  <c r="W4040" i="1"/>
  <c r="J4045" i="1"/>
  <c r="W4052" i="1"/>
  <c r="K4057" i="1"/>
  <c r="H4064" i="1"/>
  <c r="E4039" i="1"/>
  <c r="I4048" i="1"/>
  <c r="J4063" i="1"/>
  <c r="G4075" i="1"/>
  <c r="B4075" i="1"/>
  <c r="J4101" i="1"/>
  <c r="G4033" i="1"/>
  <c r="W4041" i="1"/>
  <c r="G4071" i="1"/>
  <c r="K4075" i="1"/>
  <c r="I4090" i="1"/>
  <c r="D4074" i="1"/>
  <c r="F4091" i="1"/>
  <c r="G4076" i="1"/>
  <c r="G4084" i="1"/>
  <c r="J4054" i="1"/>
  <c r="B4076" i="1"/>
  <c r="E4087" i="1"/>
  <c r="K4097" i="1"/>
  <c r="K4054" i="1"/>
  <c r="G4065" i="1"/>
  <c r="W4073" i="1"/>
  <c r="C4080" i="1"/>
  <c r="K4085" i="1"/>
  <c r="B4087" i="1"/>
  <c r="I4103" i="1"/>
  <c r="I4105" i="1"/>
  <c r="B4118" i="1"/>
  <c r="D4118" i="1"/>
  <c r="K4066" i="1"/>
  <c r="G4074" i="1"/>
  <c r="E4082" i="1"/>
  <c r="W4091" i="1"/>
  <c r="F4095" i="1"/>
  <c r="J4058" i="1"/>
  <c r="H4076" i="1"/>
  <c r="H4084" i="1"/>
  <c r="K4093" i="1"/>
  <c r="J4097" i="1"/>
  <c r="E4167" i="1"/>
  <c r="K4094" i="1"/>
  <c r="G4109" i="1"/>
  <c r="K4113" i="1"/>
  <c r="H4134" i="1"/>
  <c r="J4179" i="1"/>
  <c r="G4179" i="1"/>
  <c r="C4107" i="1"/>
  <c r="D4140" i="1"/>
  <c r="H4142" i="1"/>
  <c r="E4142" i="1"/>
  <c r="C4157" i="1"/>
  <c r="H4117" i="1"/>
  <c r="W4120" i="1"/>
  <c r="W4128" i="1"/>
  <c r="J4109" i="1"/>
  <c r="W4122" i="1"/>
  <c r="E4099" i="1"/>
  <c r="B4111" i="1"/>
  <c r="H4132" i="1"/>
  <c r="I4136" i="1"/>
  <c r="F4126" i="1"/>
  <c r="F4150" i="1"/>
  <c r="C4150" i="1"/>
  <c r="K4100" i="1"/>
  <c r="J4108" i="1"/>
  <c r="W4113" i="1"/>
  <c r="J4125" i="1"/>
  <c r="D4141" i="1"/>
  <c r="H4148" i="1"/>
  <c r="B4154" i="1"/>
  <c r="G4160" i="1"/>
  <c r="D4180" i="1"/>
  <c r="C4125" i="1"/>
  <c r="J4137" i="1"/>
  <c r="J4145" i="1"/>
  <c r="E4173" i="1"/>
  <c r="J4187" i="1"/>
  <c r="G4187" i="1"/>
  <c r="D4138" i="1"/>
  <c r="C4148" i="1"/>
  <c r="H4184" i="1"/>
  <c r="J4121" i="1"/>
  <c r="D4145" i="1"/>
  <c r="I4188" i="1"/>
  <c r="G4152" i="1"/>
  <c r="W4156" i="1"/>
  <c r="W4116" i="1"/>
  <c r="W4133" i="1"/>
  <c r="J4141" i="1"/>
  <c r="E4146" i="1"/>
  <c r="D4151" i="1"/>
  <c r="E4174" i="1"/>
  <c r="F4176" i="1"/>
  <c r="E4164" i="1"/>
  <c r="E4166" i="1"/>
  <c r="H4181" i="1"/>
  <c r="J4183" i="1"/>
  <c r="G4183" i="1"/>
  <c r="W4164" i="1"/>
  <c r="C4178" i="1"/>
  <c r="H4185" i="1"/>
  <c r="F4223" i="1"/>
  <c r="K4223" i="1"/>
  <c r="W4158" i="1"/>
  <c r="K4169" i="1"/>
  <c r="I4175" i="1"/>
  <c r="E4182" i="1"/>
  <c r="C4189" i="1"/>
  <c r="D4191" i="1"/>
  <c r="D4177" i="1"/>
  <c r="J4159" i="1"/>
  <c r="W4163" i="1"/>
  <c r="E4172" i="1"/>
  <c r="F4193" i="1"/>
  <c r="B4171" i="1"/>
  <c r="H4203" i="1"/>
  <c r="B4203" i="1"/>
  <c r="D4226" i="1"/>
  <c r="W4226" i="1"/>
  <c r="G4163" i="1"/>
  <c r="H4168" i="1"/>
  <c r="G4195" i="1"/>
  <c r="H4194" i="1"/>
  <c r="D4209" i="1"/>
  <c r="D4198" i="1"/>
  <c r="D4206" i="1"/>
  <c r="I4213" i="1"/>
  <c r="K4211" i="1"/>
  <c r="J4196" i="1"/>
  <c r="J4204" i="1"/>
  <c r="C4211" i="1"/>
  <c r="G4213" i="1"/>
  <c r="I4237" i="1"/>
  <c r="D4199" i="1"/>
  <c r="D4207" i="1"/>
  <c r="G4214" i="1"/>
  <c r="W4221" i="1"/>
  <c r="W4243" i="1"/>
  <c r="G4250" i="1"/>
  <c r="D4256" i="1"/>
  <c r="J4256" i="1"/>
  <c r="J4217" i="1"/>
  <c r="F4227" i="1"/>
  <c r="G4240" i="1"/>
  <c r="I4214" i="1"/>
  <c r="B4215" i="1"/>
  <c r="D4224" i="1"/>
  <c r="W4244" i="1"/>
  <c r="D4259" i="1"/>
  <c r="J4259" i="1"/>
  <c r="I4239" i="1"/>
  <c r="F4229" i="1"/>
  <c r="B4246" i="1"/>
  <c r="J4218" i="1"/>
  <c r="E4224" i="1"/>
  <c r="H4230" i="1"/>
  <c r="W4232" i="1"/>
  <c r="F4235" i="1"/>
  <c r="E4239" i="1"/>
  <c r="H4244" i="1"/>
  <c r="J4242" i="1"/>
  <c r="B4257" i="1"/>
  <c r="B4274" i="1"/>
  <c r="C4274" i="1"/>
  <c r="E4253" i="1"/>
  <c r="J4245" i="1"/>
  <c r="E4257" i="1"/>
  <c r="D4261" i="1"/>
  <c r="D4266" i="1"/>
  <c r="J4264" i="1"/>
  <c r="J4272" i="1"/>
  <c r="E4272" i="1"/>
  <c r="D4277" i="1"/>
  <c r="H4283" i="1"/>
  <c r="I4285" i="1"/>
  <c r="B4287" i="1"/>
  <c r="E4264" i="1"/>
  <c r="G4272" i="1"/>
  <c r="J4260" i="1"/>
  <c r="F4273" i="1"/>
  <c r="W4275" i="1"/>
  <c r="C4260" i="1"/>
  <c r="J4267" i="1"/>
  <c r="E4281" i="1"/>
  <c r="D4286" i="1"/>
  <c r="G4281" i="1"/>
  <c r="J4288" i="1"/>
  <c r="D4279" i="1"/>
  <c r="F4278" i="1"/>
  <c r="H4282" i="1"/>
  <c r="G4288" i="1"/>
  <c r="B4290" i="1"/>
  <c r="B4291" i="1"/>
  <c r="D4276" i="1"/>
  <c r="K4288" i="1"/>
  <c r="D4292" i="1"/>
  <c r="D4278" i="1"/>
  <c r="C4289" i="1"/>
  <c r="W4291" i="1"/>
  <c r="H4284" i="1"/>
  <c r="J4292" i="1"/>
  <c r="K4162" i="1"/>
  <c r="J4166" i="1"/>
  <c r="B4177" i="1"/>
  <c r="C4172" i="1"/>
  <c r="J4161" i="1"/>
  <c r="K4208" i="1"/>
  <c r="K4237" i="1"/>
  <c r="I4250" i="1"/>
  <c r="D4243" i="1"/>
  <c r="D4225" i="1"/>
  <c r="G4231" i="1"/>
  <c r="I4274" i="1"/>
  <c r="B4270" i="1"/>
  <c r="J4255" i="1"/>
  <c r="E4255" i="1"/>
  <c r="D4271" i="1"/>
  <c r="F4290" i="1"/>
  <c r="G4233" i="1"/>
  <c r="J4234" i="1"/>
  <c r="K4261" i="1"/>
  <c r="B4265" i="1"/>
  <c r="I4275" i="1"/>
  <c r="B4282" i="1"/>
  <c r="D1972" i="1"/>
  <c r="E1824" i="1"/>
  <c r="E1789" i="1"/>
  <c r="C1698" i="1"/>
  <c r="C1730" i="1"/>
  <c r="K1759" i="1"/>
  <c r="G1795" i="1"/>
  <c r="D1822" i="1"/>
  <c r="G1850" i="1"/>
  <c r="K1877" i="1"/>
  <c r="I1918" i="1"/>
  <c r="J2002" i="1"/>
  <c r="D1917" i="1"/>
  <c r="W1986" i="1"/>
  <c r="E1897" i="1"/>
  <c r="H1960" i="1"/>
  <c r="H1992" i="1"/>
  <c r="E2016" i="1"/>
  <c r="K2010" i="1"/>
  <c r="K2026" i="1"/>
  <c r="H1893" i="1"/>
  <c r="H1925" i="1"/>
  <c r="H1957" i="1"/>
  <c r="B2000" i="1"/>
  <c r="K2011" i="1"/>
  <c r="D2023" i="1"/>
  <c r="H2031" i="1"/>
  <c r="I2395" i="1"/>
  <c r="I2404" i="1"/>
  <c r="B2440" i="1"/>
  <c r="E2392" i="1"/>
  <c r="B2401" i="1"/>
  <c r="H2416" i="1"/>
  <c r="H2362" i="1"/>
  <c r="C2394" i="1"/>
  <c r="B2426" i="1"/>
  <c r="B2460" i="1"/>
  <c r="H2038" i="1"/>
  <c r="H2047" i="1"/>
  <c r="H2056" i="1"/>
  <c r="H2070" i="1"/>
  <c r="H2079" i="1"/>
  <c r="H2088" i="1"/>
  <c r="H2102" i="1"/>
  <c r="H2111" i="1"/>
  <c r="H2120" i="1"/>
  <c r="H2134" i="1"/>
  <c r="H2143" i="1"/>
  <c r="H2152" i="1"/>
  <c r="H2166" i="1"/>
  <c r="H2175" i="1"/>
  <c r="H2184" i="1"/>
  <c r="H2198" i="1"/>
  <c r="H2207" i="1"/>
  <c r="H2216" i="1"/>
  <c r="H2230" i="1"/>
  <c r="H2239" i="1"/>
  <c r="H2248" i="1"/>
  <c r="H2262" i="1"/>
  <c r="H2271" i="1"/>
  <c r="H2280" i="1"/>
  <c r="H2294" i="1"/>
  <c r="H2303" i="1"/>
  <c r="H2312" i="1"/>
  <c r="H2326" i="1"/>
  <c r="H2335" i="1"/>
  <c r="H2344" i="1"/>
  <c r="J2353" i="1"/>
  <c r="W2362" i="1"/>
  <c r="G2372" i="1"/>
  <c r="E2381" i="1"/>
  <c r="C2392" i="1"/>
  <c r="D2402" i="1"/>
  <c r="F2412" i="1"/>
  <c r="G2424" i="1"/>
  <c r="B2441" i="1"/>
  <c r="G2444" i="1"/>
  <c r="K2448" i="1"/>
  <c r="I2038" i="1"/>
  <c r="I2046" i="1"/>
  <c r="I2054" i="1"/>
  <c r="I2062" i="1"/>
  <c r="I2070" i="1"/>
  <c r="I2078" i="1"/>
  <c r="I2086" i="1"/>
  <c r="I2094" i="1"/>
  <c r="I2102" i="1"/>
  <c r="I2110" i="1"/>
  <c r="I2118" i="1"/>
  <c r="I2126" i="1"/>
  <c r="I2134" i="1"/>
  <c r="I2142" i="1"/>
  <c r="I2150" i="1"/>
  <c r="I2158" i="1"/>
  <c r="I2166" i="1"/>
  <c r="I2174" i="1"/>
  <c r="I2182" i="1"/>
  <c r="I2190" i="1"/>
  <c r="I2198" i="1"/>
  <c r="I2206" i="1"/>
  <c r="I2214" i="1"/>
  <c r="I2222" i="1"/>
  <c r="I2230" i="1"/>
  <c r="I2238" i="1"/>
  <c r="I2246" i="1"/>
  <c r="I2254" i="1"/>
  <c r="I2262" i="1"/>
  <c r="I2270" i="1"/>
  <c r="I2278" i="1"/>
  <c r="I2286" i="1"/>
  <c r="I2294" i="1"/>
  <c r="I2302" i="1"/>
  <c r="I2310" i="1"/>
  <c r="I2318" i="1"/>
  <c r="I2326" i="1"/>
  <c r="I2334" i="1"/>
  <c r="I2342" i="1"/>
  <c r="I2350" i="1"/>
  <c r="J2358" i="1"/>
  <c r="H2363" i="1"/>
  <c r="D2370" i="1"/>
  <c r="C2375" i="1"/>
  <c r="H2379" i="1"/>
  <c r="G2386" i="1"/>
  <c r="G2396" i="1"/>
  <c r="F2408" i="1"/>
  <c r="G2418" i="1"/>
  <c r="C2428" i="1"/>
  <c r="B2434" i="1"/>
  <c r="J2355" i="1"/>
  <c r="K2360" i="1"/>
  <c r="K2368" i="1"/>
  <c r="K2376" i="1"/>
  <c r="K2384" i="1"/>
  <c r="I2400" i="1"/>
  <c r="I2418" i="1"/>
  <c r="W2358" i="1"/>
  <c r="W2364" i="1"/>
  <c r="E2371" i="1"/>
  <c r="J2377" i="1"/>
  <c r="B2384" i="1"/>
  <c r="K2388" i="1"/>
  <c r="W2394" i="1"/>
  <c r="J2401" i="1"/>
  <c r="K2405" i="1"/>
  <c r="W2411" i="1"/>
  <c r="J2418" i="1"/>
  <c r="D2425" i="1"/>
  <c r="E2432" i="1"/>
  <c r="K2436" i="1"/>
  <c r="H2452" i="1"/>
  <c r="B2473" i="1"/>
  <c r="C2473" i="1"/>
  <c r="J2467" i="1"/>
  <c r="J2480" i="1"/>
  <c r="K2456" i="1"/>
  <c r="G2476" i="1"/>
  <c r="C2464" i="1"/>
  <c r="J2391" i="1"/>
  <c r="K2450" i="1"/>
  <c r="K2458" i="1"/>
  <c r="K2466" i="1"/>
  <c r="K2474" i="1"/>
  <c r="J2468" i="1"/>
  <c r="J2398" i="1"/>
  <c r="W2415" i="1"/>
  <c r="I2435" i="1"/>
  <c r="D2447" i="1"/>
  <c r="W2455" i="1"/>
  <c r="W2463" i="1"/>
  <c r="D2471" i="1"/>
  <c r="J2478" i="1"/>
  <c r="W2745" i="1"/>
  <c r="W2753" i="1"/>
  <c r="W2761" i="1"/>
  <c r="E2769" i="1"/>
  <c r="E2785" i="1"/>
  <c r="B2795" i="1"/>
  <c r="J2803" i="1"/>
  <c r="C2811" i="1"/>
  <c r="K2819" i="1"/>
  <c r="D2827" i="1"/>
  <c r="G2835" i="1"/>
  <c r="J2738" i="1"/>
  <c r="D2752" i="1"/>
  <c r="W2768" i="1"/>
  <c r="D2788" i="1"/>
  <c r="G2796" i="1"/>
  <c r="W2804" i="1"/>
  <c r="H2804" i="1"/>
  <c r="B2820" i="1"/>
  <c r="J2828" i="1"/>
  <c r="C2836" i="1"/>
  <c r="D2841" i="1"/>
  <c r="G2845" i="1"/>
  <c r="H2845" i="1"/>
  <c r="B2849" i="1"/>
  <c r="C2853" i="1"/>
  <c r="D2857" i="1"/>
  <c r="G2861" i="1"/>
  <c r="H2861" i="1"/>
  <c r="D2743" i="1"/>
  <c r="D2751" i="1"/>
  <c r="D2759" i="1"/>
  <c r="D2767" i="1"/>
  <c r="K2770" i="1"/>
  <c r="K2772" i="1"/>
  <c r="K2774" i="1"/>
  <c r="K2776" i="1"/>
  <c r="K2778" i="1"/>
  <c r="K2780" i="1"/>
  <c r="K2782" i="1"/>
  <c r="K2784" i="1"/>
  <c r="K2786" i="1"/>
  <c r="D2789" i="1"/>
  <c r="W2797" i="1"/>
  <c r="H2797" i="1"/>
  <c r="B2805" i="1"/>
  <c r="C2813" i="1"/>
  <c r="D2821" i="1"/>
  <c r="W2829" i="1"/>
  <c r="H2829" i="1"/>
  <c r="B2837" i="1"/>
  <c r="E2861" i="1"/>
  <c r="I2489" i="1"/>
  <c r="I2497" i="1"/>
  <c r="I2505" i="1"/>
  <c r="I2513" i="1"/>
  <c r="I2521" i="1"/>
  <c r="I2529" i="1"/>
  <c r="I2537" i="1"/>
  <c r="I2545" i="1"/>
  <c r="I2553" i="1"/>
  <c r="I2561" i="1"/>
  <c r="I2569" i="1"/>
  <c r="I2577" i="1"/>
  <c r="I2585" i="1"/>
  <c r="I2593" i="1"/>
  <c r="I2601" i="1"/>
  <c r="I2609" i="1"/>
  <c r="I2617" i="1"/>
  <c r="I2625" i="1"/>
  <c r="I2633" i="1"/>
  <c r="I2641" i="1"/>
  <c r="I2649" i="1"/>
  <c r="I2657" i="1"/>
  <c r="I2665" i="1"/>
  <c r="I2673" i="1"/>
  <c r="I2681" i="1"/>
  <c r="I2689" i="1"/>
  <c r="I2697" i="1"/>
  <c r="I2705" i="1"/>
  <c r="I2713" i="1"/>
  <c r="I2721" i="1"/>
  <c r="I2729" i="1"/>
  <c r="C2738" i="1"/>
  <c r="G2742" i="1"/>
  <c r="J2748" i="1"/>
  <c r="F2753" i="1"/>
  <c r="B2759" i="1"/>
  <c r="K2766" i="1"/>
  <c r="B2778" i="1"/>
  <c r="G2790" i="1"/>
  <c r="I2795" i="1"/>
  <c r="J2798" i="1"/>
  <c r="G2806" i="1"/>
  <c r="I2811" i="1"/>
  <c r="J2814" i="1"/>
  <c r="G2822" i="1"/>
  <c r="I2827" i="1"/>
  <c r="J2830" i="1"/>
  <c r="G2838" i="1"/>
  <c r="W2840" i="1"/>
  <c r="C2844" i="1"/>
  <c r="F2848" i="1"/>
  <c r="I2849" i="1"/>
  <c r="B2852" i="1"/>
  <c r="K2856" i="1"/>
  <c r="G2860" i="1"/>
  <c r="H2860" i="1"/>
  <c r="J2864" i="1"/>
  <c r="W2741" i="1"/>
  <c r="J2747" i="1"/>
  <c r="H2753" i="1"/>
  <c r="F2760" i="1"/>
  <c r="E2767" i="1"/>
  <c r="E2782" i="1"/>
  <c r="K2791" i="1"/>
  <c r="W2799" i="1"/>
  <c r="H2799" i="1"/>
  <c r="J2807" i="1"/>
  <c r="D2815" i="1"/>
  <c r="F2821" i="1"/>
  <c r="C2831" i="1"/>
  <c r="G2839" i="1"/>
  <c r="F2738" i="1"/>
  <c r="H2752" i="1"/>
  <c r="G2764" i="1"/>
  <c r="K2792" i="1"/>
  <c r="D2800" i="1"/>
  <c r="G2808" i="1"/>
  <c r="W2816" i="1"/>
  <c r="H2816" i="1"/>
  <c r="B2832" i="1"/>
  <c r="C2843" i="1"/>
  <c r="D2847" i="1"/>
  <c r="G2851" i="1"/>
  <c r="H2851" i="1"/>
  <c r="B2855" i="1"/>
  <c r="C2859" i="1"/>
  <c r="D2863" i="1"/>
  <c r="J2739" i="1"/>
  <c r="I2752" i="1"/>
  <c r="W2763" i="1"/>
  <c r="G2769" i="1"/>
  <c r="D2771" i="1"/>
  <c r="K2773" i="1"/>
  <c r="C2775" i="1"/>
  <c r="H2779" i="1"/>
  <c r="W2783" i="1"/>
  <c r="G2785" i="1"/>
  <c r="D2787" i="1"/>
  <c r="D2793" i="1"/>
  <c r="W2801" i="1"/>
  <c r="H2801" i="1"/>
  <c r="B2809" i="1"/>
  <c r="C2817" i="1"/>
  <c r="D2825" i="1"/>
  <c r="W2833" i="1"/>
  <c r="H2833" i="1"/>
  <c r="J2736" i="1"/>
  <c r="H2742" i="1"/>
  <c r="C2746" i="1"/>
  <c r="W2754" i="1"/>
  <c r="H2758" i="1"/>
  <c r="C2762" i="1"/>
  <c r="J2770" i="1"/>
  <c r="J2778" i="1"/>
  <c r="J2786" i="1"/>
  <c r="K2794" i="1"/>
  <c r="E2801" i="1"/>
  <c r="K2810" i="1"/>
  <c r="E2817" i="1"/>
  <c r="K2826" i="1"/>
  <c r="E2833" i="1"/>
  <c r="C2842" i="1"/>
  <c r="F2846" i="1"/>
  <c r="I2847" i="1"/>
  <c r="B2850" i="1"/>
  <c r="K2854" i="1"/>
  <c r="G2858" i="1"/>
  <c r="H2858" i="1"/>
  <c r="J2862" i="1"/>
  <c r="J2896" i="1"/>
  <c r="C2908" i="1"/>
  <c r="C2986" i="1"/>
  <c r="K2994" i="1"/>
  <c r="K3002" i="1"/>
  <c r="K3018" i="1"/>
  <c r="F3018" i="1"/>
  <c r="I2870" i="1"/>
  <c r="I2878" i="1"/>
  <c r="I2886" i="1"/>
  <c r="H2893" i="1"/>
  <c r="C2911" i="1"/>
  <c r="H2919" i="1"/>
  <c r="G2931" i="1"/>
  <c r="C2943" i="1"/>
  <c r="H2951" i="1"/>
  <c r="K2967" i="1"/>
  <c r="H2972" i="1"/>
  <c r="W2979" i="1"/>
  <c r="W2987" i="1"/>
  <c r="W2995" i="1"/>
  <c r="W3003" i="1"/>
  <c r="H3007" i="1"/>
  <c r="J2865" i="1"/>
  <c r="J2869" i="1"/>
  <c r="J2873" i="1"/>
  <c r="J2877" i="1"/>
  <c r="J2881" i="1"/>
  <c r="J2885" i="1"/>
  <c r="J2889" i="1"/>
  <c r="K2893" i="1"/>
  <c r="K2901" i="1"/>
  <c r="E2908" i="1"/>
  <c r="I2915" i="1"/>
  <c r="I2923" i="1"/>
  <c r="I2931" i="1"/>
  <c r="I2939" i="1"/>
  <c r="I2947" i="1"/>
  <c r="I2955" i="1"/>
  <c r="I2963" i="1"/>
  <c r="B2972" i="1"/>
  <c r="F2980" i="1"/>
  <c r="G2988" i="1"/>
  <c r="W2996" i="1"/>
  <c r="C3016" i="1"/>
  <c r="E3016" i="1"/>
  <c r="G3027" i="1"/>
  <c r="K2866" i="1"/>
  <c r="K2870" i="1"/>
  <c r="K2874" i="1"/>
  <c r="K2878" i="1"/>
  <c r="K2882" i="1"/>
  <c r="K2886" i="1"/>
  <c r="K2890" i="1"/>
  <c r="H2895" i="1"/>
  <c r="F2902" i="1"/>
  <c r="G2908" i="1"/>
  <c r="C2917" i="1"/>
  <c r="J2923" i="1"/>
  <c r="E2928" i="1"/>
  <c r="B2934" i="1"/>
  <c r="H2941" i="1"/>
  <c r="C2949" i="1"/>
  <c r="J2955" i="1"/>
  <c r="E2960" i="1"/>
  <c r="B2966" i="1"/>
  <c r="H2973" i="1"/>
  <c r="K2981" i="1"/>
  <c r="I2986" i="1"/>
  <c r="G2989" i="1"/>
  <c r="K3006" i="1"/>
  <c r="D3006" i="1"/>
  <c r="F3010" i="1"/>
  <c r="H3014" i="1"/>
  <c r="C3019" i="1"/>
  <c r="W3019" i="1"/>
  <c r="D2870" i="1"/>
  <c r="D2878" i="1"/>
  <c r="D2886" i="1"/>
  <c r="E2896" i="1"/>
  <c r="C2906" i="1"/>
  <c r="G2912" i="1"/>
  <c r="E2919" i="1"/>
  <c r="D2926" i="1"/>
  <c r="F2932" i="1"/>
  <c r="H2940" i="1"/>
  <c r="C2956" i="1"/>
  <c r="K2964" i="1"/>
  <c r="J2970" i="1"/>
  <c r="F2974" i="1"/>
  <c r="H2982" i="1"/>
  <c r="K2990" i="1"/>
  <c r="J2994" i="1"/>
  <c r="G2998" i="1"/>
  <c r="H2897" i="1"/>
  <c r="C2923" i="1"/>
  <c r="F2931" i="1"/>
  <c r="G2959" i="1"/>
  <c r="C2971" i="1"/>
  <c r="C2975" i="1"/>
  <c r="K2983" i="1"/>
  <c r="J2987" i="1"/>
  <c r="D2991" i="1"/>
  <c r="F2999" i="1"/>
  <c r="F3005" i="1"/>
  <c r="G3009" i="1"/>
  <c r="W3013" i="1"/>
  <c r="B3017" i="1"/>
  <c r="F2865" i="1"/>
  <c r="F2873" i="1"/>
  <c r="F2881" i="1"/>
  <c r="F2889" i="1"/>
  <c r="B2897" i="1"/>
  <c r="F2904" i="1"/>
  <c r="C2914" i="1"/>
  <c r="H2930" i="1"/>
  <c r="F2938" i="1"/>
  <c r="B2947" i="1"/>
  <c r="I2959" i="1"/>
  <c r="K2970" i="1"/>
  <c r="K2976" i="1"/>
  <c r="B2983" i="1"/>
  <c r="D2984" i="1"/>
  <c r="F2992" i="1"/>
  <c r="G3000" i="1"/>
  <c r="G2866" i="1"/>
  <c r="G2874" i="1"/>
  <c r="G2882" i="1"/>
  <c r="G2890" i="1"/>
  <c r="F2898" i="1"/>
  <c r="B2904" i="1"/>
  <c r="I2910" i="1"/>
  <c r="B2914" i="1"/>
  <c r="W2927" i="1"/>
  <c r="E2932" i="1"/>
  <c r="F2937" i="1"/>
  <c r="C2945" i="1"/>
  <c r="J2951" i="1"/>
  <c r="D2955" i="1"/>
  <c r="H2961" i="1"/>
  <c r="K2969" i="1"/>
  <c r="E2975" i="1"/>
  <c r="F2977" i="1"/>
  <c r="H2985" i="1"/>
  <c r="K2993" i="1"/>
  <c r="I2998" i="1"/>
  <c r="G3001" i="1"/>
  <c r="G3004" i="1"/>
  <c r="H3008" i="1"/>
  <c r="C3012" i="1"/>
  <c r="I3013" i="1"/>
  <c r="G3015" i="1"/>
  <c r="D3035" i="1"/>
  <c r="D3051" i="1"/>
  <c r="D3067" i="1"/>
  <c r="D3083" i="1"/>
  <c r="D3032" i="1"/>
  <c r="F3083" i="1"/>
  <c r="C3026" i="1"/>
  <c r="J3036" i="1"/>
  <c r="B3047" i="1"/>
  <c r="K3055" i="1"/>
  <c r="F3064" i="1"/>
  <c r="C3082" i="1"/>
  <c r="C3090" i="1"/>
  <c r="J3033" i="1"/>
  <c r="W3042" i="1"/>
  <c r="C3055" i="1"/>
  <c r="J3065" i="1"/>
  <c r="W3074" i="1"/>
  <c r="C3087" i="1"/>
  <c r="W3023" i="1"/>
  <c r="W3031" i="1"/>
  <c r="W3039" i="1"/>
  <c r="W3047" i="1"/>
  <c r="W3055" i="1"/>
  <c r="W3063" i="1"/>
  <c r="W3071" i="1"/>
  <c r="W3079" i="1"/>
  <c r="W3087" i="1"/>
  <c r="J3059" i="1"/>
  <c r="J3040" i="1"/>
  <c r="B3059" i="1"/>
  <c r="B3075" i="1"/>
  <c r="G3020" i="1"/>
  <c r="G3028" i="1"/>
  <c r="C3035" i="1"/>
  <c r="I3042" i="1"/>
  <c r="F3057" i="1"/>
  <c r="K3064" i="1"/>
  <c r="B3072" i="1"/>
  <c r="H3079" i="1"/>
  <c r="J3085" i="1"/>
  <c r="I3092" i="1"/>
  <c r="I3100" i="1"/>
  <c r="I3108" i="1"/>
  <c r="I3116" i="1"/>
  <c r="I3124" i="1"/>
  <c r="I3132" i="1"/>
  <c r="I3140" i="1"/>
  <c r="I3148" i="1"/>
  <c r="I3156" i="1"/>
  <c r="I3164" i="1"/>
  <c r="I3172" i="1"/>
  <c r="I3180" i="1"/>
  <c r="J3312" i="1"/>
  <c r="E3362" i="1"/>
  <c r="D3310" i="1"/>
  <c r="H3320" i="1"/>
  <c r="F3326" i="1"/>
  <c r="H3363" i="1"/>
  <c r="H3306" i="1"/>
  <c r="H3364" i="1"/>
  <c r="C3373" i="1"/>
  <c r="K3377" i="1"/>
  <c r="H3377" i="1"/>
  <c r="H3311" i="1"/>
  <c r="C3316" i="1"/>
  <c r="H3321" i="1"/>
  <c r="K3325" i="1"/>
  <c r="B3330" i="1"/>
  <c r="J3335" i="1"/>
  <c r="E3341" i="1"/>
  <c r="J3343" i="1"/>
  <c r="E3349" i="1"/>
  <c r="J3351" i="1"/>
  <c r="E3357" i="1"/>
  <c r="J3359" i="1"/>
  <c r="E3365" i="1"/>
  <c r="C3407" i="1"/>
  <c r="F3407" i="1"/>
  <c r="G3413" i="1"/>
  <c r="E3324" i="1"/>
  <c r="G3332" i="1"/>
  <c r="H3314" i="1"/>
  <c r="H3322" i="1"/>
  <c r="H3327" i="1"/>
  <c r="I3381" i="1"/>
  <c r="G3385" i="1"/>
  <c r="W3306" i="1"/>
  <c r="D3334" i="1"/>
  <c r="B3360" i="1"/>
  <c r="J3307" i="1"/>
  <c r="H3315" i="1"/>
  <c r="K3319" i="1"/>
  <c r="C3326" i="1"/>
  <c r="H3333" i="1"/>
  <c r="J3336" i="1"/>
  <c r="E3342" i="1"/>
  <c r="J3344" i="1"/>
  <c r="E3350" i="1"/>
  <c r="J3352" i="1"/>
  <c r="E3358" i="1"/>
  <c r="E3361" i="1"/>
  <c r="J3385" i="1"/>
  <c r="B3415" i="1"/>
  <c r="I3369" i="1"/>
  <c r="C3383" i="1"/>
  <c r="W3405" i="1"/>
  <c r="E3427" i="1"/>
  <c r="E3443" i="1"/>
  <c r="E3459" i="1"/>
  <c r="E3475" i="1"/>
  <c r="D3477" i="1"/>
  <c r="G3485" i="1"/>
  <c r="H3493" i="1"/>
  <c r="B3367" i="1"/>
  <c r="B3371" i="1"/>
  <c r="K3380" i="1"/>
  <c r="C3389" i="1"/>
  <c r="F3395" i="1"/>
  <c r="W3401" i="1"/>
  <c r="H3412" i="1"/>
  <c r="F3427" i="1"/>
  <c r="F3443" i="1"/>
  <c r="F3459" i="1"/>
  <c r="B3477" i="1"/>
  <c r="D3478" i="1"/>
  <c r="G3486" i="1"/>
  <c r="H3494" i="1"/>
  <c r="H3411" i="1"/>
  <c r="G3414" i="1"/>
  <c r="D3416" i="1"/>
  <c r="D3418" i="1"/>
  <c r="D3420" i="1"/>
  <c r="D3422" i="1"/>
  <c r="D3424" i="1"/>
  <c r="D3426" i="1"/>
  <c r="D3428" i="1"/>
  <c r="D3430" i="1"/>
  <c r="D3432" i="1"/>
  <c r="D3434" i="1"/>
  <c r="D3436" i="1"/>
  <c r="D3438" i="1"/>
  <c r="D3440" i="1"/>
  <c r="D3442" i="1"/>
  <c r="D3444" i="1"/>
  <c r="D3446" i="1"/>
  <c r="D3448" i="1"/>
  <c r="D3450" i="1"/>
  <c r="D3452" i="1"/>
  <c r="D3454" i="1"/>
  <c r="D3456" i="1"/>
  <c r="D3458" i="1"/>
  <c r="D3460" i="1"/>
  <c r="D3462" i="1"/>
  <c r="D3464" i="1"/>
  <c r="D3466" i="1"/>
  <c r="D3468" i="1"/>
  <c r="D3470" i="1"/>
  <c r="D3472" i="1"/>
  <c r="D3479" i="1"/>
  <c r="D3487" i="1"/>
  <c r="D3495" i="1"/>
  <c r="K3374" i="1"/>
  <c r="C3382" i="1"/>
  <c r="W3390" i="1"/>
  <c r="I3395" i="1"/>
  <c r="K3402" i="1"/>
  <c r="B3418" i="1"/>
  <c r="B3434" i="1"/>
  <c r="B3450" i="1"/>
  <c r="B3466" i="1"/>
  <c r="C3480" i="1"/>
  <c r="E3486" i="1"/>
  <c r="F3488" i="1"/>
  <c r="H3496" i="1"/>
  <c r="E3369" i="1"/>
  <c r="C3379" i="1"/>
  <c r="F3405" i="1"/>
  <c r="E3412" i="1"/>
  <c r="E3428" i="1"/>
  <c r="E3444" i="1"/>
  <c r="E3460" i="1"/>
  <c r="C3473" i="1"/>
  <c r="I3478" i="1"/>
  <c r="F3481" i="1"/>
  <c r="H3489" i="1"/>
  <c r="K3497" i="1"/>
  <c r="F3366" i="1"/>
  <c r="G3375" i="1"/>
  <c r="K3391" i="1"/>
  <c r="K3399" i="1"/>
  <c r="K3408" i="1"/>
  <c r="F3416" i="1"/>
  <c r="F3432" i="1"/>
  <c r="F3448" i="1"/>
  <c r="F3464" i="1"/>
  <c r="H3474" i="1"/>
  <c r="C3490" i="1"/>
  <c r="K3498" i="1"/>
  <c r="K3417" i="1"/>
  <c r="C3419" i="1"/>
  <c r="H3423" i="1"/>
  <c r="W3425" i="1"/>
  <c r="G3427" i="1"/>
  <c r="D3429" i="1"/>
  <c r="K3433" i="1"/>
  <c r="C3435" i="1"/>
  <c r="H3439" i="1"/>
  <c r="W3441" i="1"/>
  <c r="G3443" i="1"/>
  <c r="D3445" i="1"/>
  <c r="K3449" i="1"/>
  <c r="C3451" i="1"/>
  <c r="H3455" i="1"/>
  <c r="W3457" i="1"/>
  <c r="G3459" i="1"/>
  <c r="D3461" i="1"/>
  <c r="K3465" i="1"/>
  <c r="C3467" i="1"/>
  <c r="H3471" i="1"/>
  <c r="W3475" i="1"/>
  <c r="W3483" i="1"/>
  <c r="W3491" i="1"/>
  <c r="H3370" i="1"/>
  <c r="C3378" i="1"/>
  <c r="D3384" i="1"/>
  <c r="G3388" i="1"/>
  <c r="I3393" i="1"/>
  <c r="F3398" i="1"/>
  <c r="D3403" i="1"/>
  <c r="J3412" i="1"/>
  <c r="J3422" i="1"/>
  <c r="J3430" i="1"/>
  <c r="J3438" i="1"/>
  <c r="J3446" i="1"/>
  <c r="J3454" i="1"/>
  <c r="J3462" i="1"/>
  <c r="J3470" i="1"/>
  <c r="E3482" i="1"/>
  <c r="F3484" i="1"/>
  <c r="E3498" i="1"/>
  <c r="D3506" i="1"/>
  <c r="D3514" i="1"/>
  <c r="D3522" i="1"/>
  <c r="D3530" i="1"/>
  <c r="D3539" i="1"/>
  <c r="H3554" i="1"/>
  <c r="E3568" i="1"/>
  <c r="D3576" i="1"/>
  <c r="C3586" i="1"/>
  <c r="H3535" i="1"/>
  <c r="W3565" i="1"/>
  <c r="D3575" i="1"/>
  <c r="D3591" i="1"/>
  <c r="F3504" i="1"/>
  <c r="F3512" i="1"/>
  <c r="F3520" i="1"/>
  <c r="F3528" i="1"/>
  <c r="E3536" i="1"/>
  <c r="W3544" i="1"/>
  <c r="E3566" i="1"/>
  <c r="B3575" i="1"/>
  <c r="F3594" i="1"/>
  <c r="D3623" i="1"/>
  <c r="D3624" i="1"/>
  <c r="G3499" i="1"/>
  <c r="G3503" i="1"/>
  <c r="G3507" i="1"/>
  <c r="G3511" i="1"/>
  <c r="G3515" i="1"/>
  <c r="G3519" i="1"/>
  <c r="G3523" i="1"/>
  <c r="G3527" i="1"/>
  <c r="G3531" i="1"/>
  <c r="F3544" i="1"/>
  <c r="C3551" i="1"/>
  <c r="K3556" i="1"/>
  <c r="H3562" i="1"/>
  <c r="I3570" i="1"/>
  <c r="C3575" i="1"/>
  <c r="D3581" i="1"/>
  <c r="H3589" i="1"/>
  <c r="E3624" i="1"/>
  <c r="J3534" i="1"/>
  <c r="J3542" i="1"/>
  <c r="J3550" i="1"/>
  <c r="C3566" i="1"/>
  <c r="D3572" i="1"/>
  <c r="E3580" i="1"/>
  <c r="H3588" i="1"/>
  <c r="B3600" i="1"/>
  <c r="W3604" i="1"/>
  <c r="I3615" i="1"/>
  <c r="C3616" i="1"/>
  <c r="I3504" i="1"/>
  <c r="I3512" i="1"/>
  <c r="I3520" i="1"/>
  <c r="I3528" i="1"/>
  <c r="J3547" i="1"/>
  <c r="K3563" i="1"/>
  <c r="F3574" i="1"/>
  <c r="G3596" i="1"/>
  <c r="I3619" i="1"/>
  <c r="D3631" i="1"/>
  <c r="I3631" i="1"/>
  <c r="W3635" i="1"/>
  <c r="H3544" i="1"/>
  <c r="I3567" i="1"/>
  <c r="E3578" i="1"/>
  <c r="B3607" i="1"/>
  <c r="F3608" i="1"/>
  <c r="C3503" i="1"/>
  <c r="C3511" i="1"/>
  <c r="C3519" i="1"/>
  <c r="C3527" i="1"/>
  <c r="D3534" i="1"/>
  <c r="F3540" i="1"/>
  <c r="E3545" i="1"/>
  <c r="D3550" i="1"/>
  <c r="F3556" i="1"/>
  <c r="E3560" i="1"/>
  <c r="K3564" i="1"/>
  <c r="E3569" i="1"/>
  <c r="W3575" i="1"/>
  <c r="F3580" i="1"/>
  <c r="E3585" i="1"/>
  <c r="D3592" i="1"/>
  <c r="I3595" i="1"/>
  <c r="F3600" i="1"/>
  <c r="J3604" i="1"/>
  <c r="W3611" i="1"/>
  <c r="J3635" i="1"/>
  <c r="E3643" i="1"/>
  <c r="E3657" i="1"/>
  <c r="C3664" i="1"/>
  <c r="K3669" i="1"/>
  <c r="E3672" i="1"/>
  <c r="F3678" i="1"/>
  <c r="H3686" i="1"/>
  <c r="J3647" i="1"/>
  <c r="D3679" i="1"/>
  <c r="D3687" i="1"/>
  <c r="J3612" i="1"/>
  <c r="F3640" i="1"/>
  <c r="G3651" i="1"/>
  <c r="W3658" i="1"/>
  <c r="E3666" i="1"/>
  <c r="B3671" i="1"/>
  <c r="E3680" i="1"/>
  <c r="F3688" i="1"/>
  <c r="B3612" i="1"/>
  <c r="E3626" i="1"/>
  <c r="B3636" i="1"/>
  <c r="B3644" i="1"/>
  <c r="B3652" i="1"/>
  <c r="H3660" i="1"/>
  <c r="H3668" i="1"/>
  <c r="D3681" i="1"/>
  <c r="I3686" i="1"/>
  <c r="F3689" i="1"/>
  <c r="F3610" i="1"/>
  <c r="F3626" i="1"/>
  <c r="E3639" i="1"/>
  <c r="F3650" i="1"/>
  <c r="D3659" i="1"/>
  <c r="K3663" i="1"/>
  <c r="G3669" i="1"/>
  <c r="H3674" i="1"/>
  <c r="J3682" i="1"/>
  <c r="I3687" i="1"/>
  <c r="E3690" i="1"/>
  <c r="W3675" i="1"/>
  <c r="W3683" i="1"/>
  <c r="W3691" i="1"/>
  <c r="B3651" i="1"/>
  <c r="E3660" i="1"/>
  <c r="E3668" i="1"/>
  <c r="B3684" i="1"/>
  <c r="J3692" i="1"/>
  <c r="W3606" i="1"/>
  <c r="F3617" i="1"/>
  <c r="F3633" i="1"/>
  <c r="B3640" i="1"/>
  <c r="E3646" i="1"/>
  <c r="C3651" i="1"/>
  <c r="J3657" i="1"/>
  <c r="B3664" i="1"/>
  <c r="I3670" i="1"/>
  <c r="B3677" i="1"/>
  <c r="C3684" i="1"/>
  <c r="W3685" i="1"/>
  <c r="H3693" i="1"/>
  <c r="E3699" i="1"/>
  <c r="E3707" i="1"/>
  <c r="E3715" i="1"/>
  <c r="E3723" i="1"/>
  <c r="J3732" i="1"/>
  <c r="F3746" i="1"/>
  <c r="F3699" i="1"/>
  <c r="F3707" i="1"/>
  <c r="F3715" i="1"/>
  <c r="F3723" i="1"/>
  <c r="W3730" i="1"/>
  <c r="B3740" i="1"/>
  <c r="E3748" i="1"/>
  <c r="W3752" i="1"/>
  <c r="J3760" i="1"/>
  <c r="H3697" i="1"/>
  <c r="H3701" i="1"/>
  <c r="H3705" i="1"/>
  <c r="H3709" i="1"/>
  <c r="H3713" i="1"/>
  <c r="H3717" i="1"/>
  <c r="H3721" i="1"/>
  <c r="H3725" i="1"/>
  <c r="H3729" i="1"/>
  <c r="D3740" i="1"/>
  <c r="B3745" i="1"/>
  <c r="E3753" i="1"/>
  <c r="W3757" i="1"/>
  <c r="I3697" i="1"/>
  <c r="I3705" i="1"/>
  <c r="I3713" i="1"/>
  <c r="I3721" i="1"/>
  <c r="I3729" i="1"/>
  <c r="B3697" i="1"/>
  <c r="B3701" i="1"/>
  <c r="B3705" i="1"/>
  <c r="B3709" i="1"/>
  <c r="B3713" i="1"/>
  <c r="B3717" i="1"/>
  <c r="B3721" i="1"/>
  <c r="B3725" i="1"/>
  <c r="B3729" i="1"/>
  <c r="K3736" i="1"/>
  <c r="W3742" i="1"/>
  <c r="W3750" i="1"/>
  <c r="B3758" i="1"/>
  <c r="J3735" i="1"/>
  <c r="W3739" i="1"/>
  <c r="I3744" i="1"/>
  <c r="G3749" i="1"/>
  <c r="D3754" i="1"/>
  <c r="E3759" i="1"/>
  <c r="D3807" i="1"/>
  <c r="B3811" i="1"/>
  <c r="I3768" i="1"/>
  <c r="I3776" i="1"/>
  <c r="I3784" i="1"/>
  <c r="I3792" i="1"/>
  <c r="I3800" i="1"/>
  <c r="H3807" i="1"/>
  <c r="B3764" i="1"/>
  <c r="B3768" i="1"/>
  <c r="B3772" i="1"/>
  <c r="B3776" i="1"/>
  <c r="B3780" i="1"/>
  <c r="B3784" i="1"/>
  <c r="B3788" i="1"/>
  <c r="B3792" i="1"/>
  <c r="B3796" i="1"/>
  <c r="B3800" i="1"/>
  <c r="B3805" i="1"/>
  <c r="F3803" i="1"/>
  <c r="B3807" i="1"/>
  <c r="K3804" i="1"/>
  <c r="W3810" i="1"/>
  <c r="W3900" i="1"/>
  <c r="W3910" i="1"/>
  <c r="K3892" i="1"/>
  <c r="K3900" i="1"/>
  <c r="W3909" i="1"/>
  <c r="G3894" i="1"/>
  <c r="C3908" i="1"/>
  <c r="W3961" i="1"/>
  <c r="F3961" i="1"/>
  <c r="E3818" i="1"/>
  <c r="E3826" i="1"/>
  <c r="E3834" i="1"/>
  <c r="E3842" i="1"/>
  <c r="E3850" i="1"/>
  <c r="E3858" i="1"/>
  <c r="E3866" i="1"/>
  <c r="E3874" i="1"/>
  <c r="E3882" i="1"/>
  <c r="W3891" i="1"/>
  <c r="C3897" i="1"/>
  <c r="K3902" i="1"/>
  <c r="D3908" i="1"/>
  <c r="G3915" i="1"/>
  <c r="C3894" i="1"/>
  <c r="C3902" i="1"/>
  <c r="J3906" i="1"/>
  <c r="C3914" i="1"/>
  <c r="J3893" i="1"/>
  <c r="C3905" i="1"/>
  <c r="C3913" i="1"/>
  <c r="W3898" i="1"/>
  <c r="G3912" i="1"/>
  <c r="I3892" i="1"/>
  <c r="B3898" i="1"/>
  <c r="E3904" i="1"/>
  <c r="B3911" i="1"/>
  <c r="W3953" i="1"/>
  <c r="W3959" i="1"/>
  <c r="K3957" i="1"/>
  <c r="I3957" i="1"/>
  <c r="G3949" i="1"/>
  <c r="I3951" i="1"/>
  <c r="G3955" i="1"/>
  <c r="W3998" i="1"/>
  <c r="K3956" i="1"/>
  <c r="F4022" i="1"/>
  <c r="W3950" i="1"/>
  <c r="K3958" i="1"/>
  <c r="G3962" i="1"/>
  <c r="H4002" i="1"/>
  <c r="H4018" i="1"/>
  <c r="B4000" i="1"/>
  <c r="G4013" i="1"/>
  <c r="K4024" i="1"/>
  <c r="G4083" i="1"/>
  <c r="B4083" i="1"/>
  <c r="H4096" i="1"/>
  <c r="G4002" i="1"/>
  <c r="W4026" i="1"/>
  <c r="H4042" i="1"/>
  <c r="G4055" i="1"/>
  <c r="G3966" i="1"/>
  <c r="G3970" i="1"/>
  <c r="G3974" i="1"/>
  <c r="G3978" i="1"/>
  <c r="G3982" i="1"/>
  <c r="G3986" i="1"/>
  <c r="G3990" i="1"/>
  <c r="G3994" i="1"/>
  <c r="B4002" i="1"/>
  <c r="B4010" i="1"/>
  <c r="B4018" i="1"/>
  <c r="B4026" i="1"/>
  <c r="D3997" i="1"/>
  <c r="E4008" i="1"/>
  <c r="C4026" i="1"/>
  <c r="I3966" i="1"/>
  <c r="I3974" i="1"/>
  <c r="I3982" i="1"/>
  <c r="I3990" i="1"/>
  <c r="E3997" i="1"/>
  <c r="K4004" i="1"/>
  <c r="B4012" i="1"/>
  <c r="D4018" i="1"/>
  <c r="J4025" i="1"/>
  <c r="G4031" i="1"/>
  <c r="D4035" i="1"/>
  <c r="C3970" i="1"/>
  <c r="C3978" i="1"/>
  <c r="C3986" i="1"/>
  <c r="C3994" i="1"/>
  <c r="W4003" i="1"/>
  <c r="W4011" i="1"/>
  <c r="W4019" i="1"/>
  <c r="W4027" i="1"/>
  <c r="G4030" i="1"/>
  <c r="I4034" i="1"/>
  <c r="H4038" i="1"/>
  <c r="W4053" i="1"/>
  <c r="E4068" i="1"/>
  <c r="J4068" i="1"/>
  <c r="G4043" i="1"/>
  <c r="E4067" i="1"/>
  <c r="B4067" i="1"/>
  <c r="D4079" i="1"/>
  <c r="J4036" i="1"/>
  <c r="G4040" i="1"/>
  <c r="W4045" i="1"/>
  <c r="D4052" i="1"/>
  <c r="B4057" i="1"/>
  <c r="F4064" i="1"/>
  <c r="E4043" i="1"/>
  <c r="E4049" i="1"/>
  <c r="I4063" i="1"/>
  <c r="J4075" i="1"/>
  <c r="K4101" i="1"/>
  <c r="I4101" i="1"/>
  <c r="J4037" i="1"/>
  <c r="G4041" i="1"/>
  <c r="F4046" i="1"/>
  <c r="J4071" i="1"/>
  <c r="E4090" i="1"/>
  <c r="H4090" i="1"/>
  <c r="D4078" i="1"/>
  <c r="H4095" i="1"/>
  <c r="K4076" i="1"/>
  <c r="K4084" i="1"/>
  <c r="C4060" i="1"/>
  <c r="K4087" i="1"/>
  <c r="C4097" i="1"/>
  <c r="J4059" i="1"/>
  <c r="K4065" i="1"/>
  <c r="G4073" i="1"/>
  <c r="E4081" i="1"/>
  <c r="W4085" i="1"/>
  <c r="D4088" i="1"/>
  <c r="H4103" i="1"/>
  <c r="F4104" i="1"/>
  <c r="G4105" i="1"/>
  <c r="H4118" i="1"/>
  <c r="C4118" i="1"/>
  <c r="E4070" i="1"/>
  <c r="K4074" i="1"/>
  <c r="W4082" i="1"/>
  <c r="E4091" i="1"/>
  <c r="W4095" i="1"/>
  <c r="D4059" i="1"/>
  <c r="D4069" i="1"/>
  <c r="D4077" i="1"/>
  <c r="D4085" i="1"/>
  <c r="C4093" i="1"/>
  <c r="J4103" i="1"/>
  <c r="G4167" i="1"/>
  <c r="C4094" i="1"/>
  <c r="K4110" i="1"/>
  <c r="F4114" i="1"/>
  <c r="F4134" i="1"/>
  <c r="B4179" i="1"/>
  <c r="F4179" i="1"/>
  <c r="J4107" i="1"/>
  <c r="I4140" i="1"/>
  <c r="F4142" i="1"/>
  <c r="B4142" i="1"/>
  <c r="K4157" i="1"/>
  <c r="W4117" i="1"/>
  <c r="D4120" i="1"/>
  <c r="J4128" i="1"/>
  <c r="F4111" i="1"/>
  <c r="D4122" i="1"/>
  <c r="W4099" i="1"/>
  <c r="W4111" i="1"/>
  <c r="F4132" i="1"/>
  <c r="H4136" i="1"/>
  <c r="E4136" i="1"/>
  <c r="B4126" i="1"/>
  <c r="D4150" i="1"/>
  <c r="B4150" i="1"/>
  <c r="C4100" i="1"/>
  <c r="E4109" i="1"/>
  <c r="I4117" i="1"/>
  <c r="E4144" i="1"/>
  <c r="F4148" i="1"/>
  <c r="J4160" i="1"/>
  <c r="C4160" i="1"/>
  <c r="H4162" i="1"/>
  <c r="C4180" i="1"/>
  <c r="J4129" i="1"/>
  <c r="W4137" i="1"/>
  <c r="C4154" i="1"/>
  <c r="I4173" i="1"/>
  <c r="B4187" i="1"/>
  <c r="F4187" i="1"/>
  <c r="H4130" i="1"/>
  <c r="E4141" i="1"/>
  <c r="E4149" i="1"/>
  <c r="E4184" i="1"/>
  <c r="E4125" i="1"/>
  <c r="H4137" i="1"/>
  <c r="B4146" i="1"/>
  <c r="H4188" i="1"/>
  <c r="F4188" i="1"/>
  <c r="I4152" i="1"/>
  <c r="G4156" i="1"/>
  <c r="E4119" i="1"/>
  <c r="H4127" i="1"/>
  <c r="W4141" i="1"/>
  <c r="G4147" i="1"/>
  <c r="B4152" i="1"/>
  <c r="W4174" i="1"/>
  <c r="H4176" i="1"/>
  <c r="E4158" i="1"/>
  <c r="D4164" i="1"/>
  <c r="W4166" i="1"/>
  <c r="E4181" i="1"/>
  <c r="B4183" i="1"/>
  <c r="F4183" i="1"/>
  <c r="G4166" i="1"/>
  <c r="K4178" i="1"/>
  <c r="E4185" i="1"/>
  <c r="I4223" i="1"/>
  <c r="B4223" i="1"/>
  <c r="J4169" i="1"/>
  <c r="I4169" i="1"/>
  <c r="G4175" i="1"/>
  <c r="D4182" i="1"/>
  <c r="H4189" i="1"/>
  <c r="J4191" i="1"/>
  <c r="C4191" i="1"/>
  <c r="K4177" i="1"/>
  <c r="H4186" i="1"/>
  <c r="B4159" i="1"/>
  <c r="G4165" i="1"/>
  <c r="E4193" i="1"/>
  <c r="W4193" i="1"/>
  <c r="G4203" i="1"/>
  <c r="J4170" i="1"/>
  <c r="H4190" i="1"/>
  <c r="H4192" i="1"/>
  <c r="J4226" i="1"/>
  <c r="K4226" i="1"/>
  <c r="J4165" i="1"/>
  <c r="E4168" i="1"/>
  <c r="G4199" i="1"/>
  <c r="E4210" i="1"/>
  <c r="W4198" i="1"/>
  <c r="W4206" i="1"/>
  <c r="J4194" i="1"/>
  <c r="B4194" i="1"/>
  <c r="D4197" i="1"/>
  <c r="D4205" i="1"/>
  <c r="E4212" i="1"/>
  <c r="J4209" i="1"/>
  <c r="W4237" i="1"/>
  <c r="H4237" i="1"/>
  <c r="W4199" i="1"/>
  <c r="W4207" i="1"/>
  <c r="W4214" i="1"/>
  <c r="H4224" i="1"/>
  <c r="G4243" i="1"/>
  <c r="E4250" i="1"/>
  <c r="H4256" i="1"/>
  <c r="I4256" i="1"/>
  <c r="H4219" i="1"/>
  <c r="D4227" i="1"/>
  <c r="H4240" i="1"/>
  <c r="I4215" i="1"/>
  <c r="H4229" i="1"/>
  <c r="J4215" i="1"/>
  <c r="K4224" i="1"/>
  <c r="G4244" i="1"/>
  <c r="I4259" i="1"/>
  <c r="H4259" i="1"/>
  <c r="B4259" i="1"/>
  <c r="D4229" i="1"/>
  <c r="C4239" i="1"/>
  <c r="K4246" i="1"/>
  <c r="F4251" i="1"/>
  <c r="D4219" i="1"/>
  <c r="B4225" i="1"/>
  <c r="G4232" i="1"/>
  <c r="D4235" i="1"/>
  <c r="J4240" i="1"/>
  <c r="C4246" i="1"/>
  <c r="H4245" i="1"/>
  <c r="I4257" i="1"/>
  <c r="W4248" i="1"/>
  <c r="C4253" i="1"/>
  <c r="W4247" i="1"/>
  <c r="W4257" i="1"/>
  <c r="G4261" i="1"/>
  <c r="F4270" i="1"/>
  <c r="B4272" i="1"/>
  <c r="W4272" i="1"/>
  <c r="J4277" i="1"/>
  <c r="F4283" i="1"/>
  <c r="H4285" i="1"/>
  <c r="C4285" i="1"/>
  <c r="I4287" i="1"/>
  <c r="D4265" i="1"/>
  <c r="B4263" i="1"/>
  <c r="D4273" i="1"/>
  <c r="G4277" i="1"/>
  <c r="J4262" i="1"/>
  <c r="B4267" i="1"/>
  <c r="K4269" i="1"/>
  <c r="D4281" i="1"/>
  <c r="J4286" i="1"/>
  <c r="W4281" i="1"/>
  <c r="B4288" i="1"/>
  <c r="J4279" i="1"/>
  <c r="H4289" i="1"/>
  <c r="F4282" i="1"/>
  <c r="W4290" i="1"/>
  <c r="J4276" i="1"/>
  <c r="I4289" i="1"/>
  <c r="H4158" i="1"/>
  <c r="G4161" i="1"/>
  <c r="F4192" i="1"/>
  <c r="K4210" i="1"/>
  <c r="C4237" i="1"/>
  <c r="W4256" i="1"/>
  <c r="G4221" i="1"/>
  <c r="W4233" i="1"/>
  <c r="C4232" i="1"/>
  <c r="D4248" i="1"/>
  <c r="J4258" i="1"/>
  <c r="K4265" i="1"/>
  <c r="F4280" i="1"/>
  <c r="J4282" i="1"/>
  <c r="J4243" i="1"/>
  <c r="J4222" i="1"/>
  <c r="D4239" i="1"/>
  <c r="K4231" i="1"/>
  <c r="D4253" i="1"/>
  <c r="E4270" i="1"/>
  <c r="B4255" i="1"/>
  <c r="D4280" i="1"/>
  <c r="E4291" i="1"/>
  <c r="E1872" i="1"/>
  <c r="E1831" i="1"/>
  <c r="F1736" i="1"/>
  <c r="G1802" i="1"/>
  <c r="K1829" i="1"/>
  <c r="I1926" i="1"/>
  <c r="E2022" i="1"/>
  <c r="D2028" i="1"/>
  <c r="D1925" i="1"/>
  <c r="B1996" i="1"/>
  <c r="H2021" i="1"/>
  <c r="E1905" i="1"/>
  <c r="F1994" i="1"/>
  <c r="E2020" i="1"/>
  <c r="H1896" i="1"/>
  <c r="H1928" i="1"/>
  <c r="K1960" i="1"/>
  <c r="J1981" i="1"/>
  <c r="F2001" i="1"/>
  <c r="F2013" i="1"/>
  <c r="F2033" i="1"/>
  <c r="D2368" i="1"/>
  <c r="H2381" i="1"/>
  <c r="C2405" i="1"/>
  <c r="F2419" i="1"/>
  <c r="H2442" i="1"/>
  <c r="W2465" i="1"/>
  <c r="D2392" i="1"/>
  <c r="E2417" i="1"/>
  <c r="F2460" i="1"/>
  <c r="C2366" i="1"/>
  <c r="F2376" i="1"/>
  <c r="C2401" i="1"/>
  <c r="E2433" i="1"/>
  <c r="H2034" i="1"/>
  <c r="H2043" i="1"/>
  <c r="H2052" i="1"/>
  <c r="H2066" i="1"/>
  <c r="H2075" i="1"/>
  <c r="H2084" i="1"/>
  <c r="H2098" i="1"/>
  <c r="H2107" i="1"/>
  <c r="H2116" i="1"/>
  <c r="H2130" i="1"/>
  <c r="H2139" i="1"/>
  <c r="H2148" i="1"/>
  <c r="H2162" i="1"/>
  <c r="H2171" i="1"/>
  <c r="H2180" i="1"/>
  <c r="H2194" i="1"/>
  <c r="H2203" i="1"/>
  <c r="H2212" i="1"/>
  <c r="H2226" i="1"/>
  <c r="H2235" i="1"/>
  <c r="H2244" i="1"/>
  <c r="H2258" i="1"/>
  <c r="H2267" i="1"/>
  <c r="H2276" i="1"/>
  <c r="H2290" i="1"/>
  <c r="H2299" i="1"/>
  <c r="H2308" i="1"/>
  <c r="H2322" i="1"/>
  <c r="H2331" i="1"/>
  <c r="H2340" i="1"/>
  <c r="E2354" i="1"/>
  <c r="G2364" i="1"/>
  <c r="E2373" i="1"/>
  <c r="B2382" i="1"/>
  <c r="D2393" i="1"/>
  <c r="D2403" i="1"/>
  <c r="F2413" i="1"/>
  <c r="C2426" i="1"/>
  <c r="H2441" i="1"/>
  <c r="W2444" i="1"/>
  <c r="B2448" i="1"/>
  <c r="F2449" i="1"/>
  <c r="I2039" i="1"/>
  <c r="I2047" i="1"/>
  <c r="I2055" i="1"/>
  <c r="I2063" i="1"/>
  <c r="I2071" i="1"/>
  <c r="I2079" i="1"/>
  <c r="I2087" i="1"/>
  <c r="I2095" i="1"/>
  <c r="I2103" i="1"/>
  <c r="I2111" i="1"/>
  <c r="I2119" i="1"/>
  <c r="I2127" i="1"/>
  <c r="I2135" i="1"/>
  <c r="I2143" i="1"/>
  <c r="I2151" i="1"/>
  <c r="I2159" i="1"/>
  <c r="I2167" i="1"/>
  <c r="I2175" i="1"/>
  <c r="I2183" i="1"/>
  <c r="I2191" i="1"/>
  <c r="I2199" i="1"/>
  <c r="I2207" i="1"/>
  <c r="I2215" i="1"/>
  <c r="I2223" i="1"/>
  <c r="I2231" i="1"/>
  <c r="I2239" i="1"/>
  <c r="I2247" i="1"/>
  <c r="I2255" i="1"/>
  <c r="I2263" i="1"/>
  <c r="I2271" i="1"/>
  <c r="I2279" i="1"/>
  <c r="I2287" i="1"/>
  <c r="I2295" i="1"/>
  <c r="I2303" i="1"/>
  <c r="I2311" i="1"/>
  <c r="I2319" i="1"/>
  <c r="I2327" i="1"/>
  <c r="I2335" i="1"/>
  <c r="I2343" i="1"/>
  <c r="I2351" i="1"/>
  <c r="E2359" i="1"/>
  <c r="F2365" i="1"/>
  <c r="K2371" i="1"/>
  <c r="F2381" i="1"/>
  <c r="G2387" i="1"/>
  <c r="H2397" i="1"/>
  <c r="F2409" i="1"/>
  <c r="G2419" i="1"/>
  <c r="I2428" i="1"/>
  <c r="I2434" i="1"/>
  <c r="E2425" i="1"/>
  <c r="F2442" i="1"/>
  <c r="C2360" i="1"/>
  <c r="C2368" i="1"/>
  <c r="C2376" i="1"/>
  <c r="C2384" i="1"/>
  <c r="I2401" i="1"/>
  <c r="C2425" i="1"/>
  <c r="I2354" i="1"/>
  <c r="H2359" i="1"/>
  <c r="J2365" i="1"/>
  <c r="B2372" i="1"/>
  <c r="G2378" i="1"/>
  <c r="W2384" i="1"/>
  <c r="K2395" i="1"/>
  <c r="W2401" i="1"/>
  <c r="K2412" i="1"/>
  <c r="W2418" i="1"/>
  <c r="J2426" i="1"/>
  <c r="H2432" i="1"/>
  <c r="J2441" i="1"/>
  <c r="G2452" i="1"/>
  <c r="I2473" i="1"/>
  <c r="J2435" i="1"/>
  <c r="D2468" i="1"/>
  <c r="J2456" i="1"/>
  <c r="D2481" i="1"/>
  <c r="J2461" i="1"/>
  <c r="J2477" i="1"/>
  <c r="J2466" i="1"/>
  <c r="J2399" i="1"/>
  <c r="C2437" i="1"/>
  <c r="F2451" i="1"/>
  <c r="F2459" i="1"/>
  <c r="F2467" i="1"/>
  <c r="F2475" i="1"/>
  <c r="J2476" i="1"/>
  <c r="D2399" i="1"/>
  <c r="J2422" i="1"/>
  <c r="G2437" i="1"/>
  <c r="W2447" i="1"/>
  <c r="H2456" i="1"/>
  <c r="H2464" i="1"/>
  <c r="W2471" i="1"/>
  <c r="D2479" i="1"/>
  <c r="G2745" i="1"/>
  <c r="G2753" i="1"/>
  <c r="G2761" i="1"/>
  <c r="E2771" i="1"/>
  <c r="E2787" i="1"/>
  <c r="B2803" i="1"/>
  <c r="J2811" i="1"/>
  <c r="C2819" i="1"/>
  <c r="K2827" i="1"/>
  <c r="D2835" i="1"/>
  <c r="W2744" i="1"/>
  <c r="K2752" i="1"/>
  <c r="G2768" i="1"/>
  <c r="K2788" i="1"/>
  <c r="D2796" i="1"/>
  <c r="G2804" i="1"/>
  <c r="W2812" i="1"/>
  <c r="H2812" i="1"/>
  <c r="B2828" i="1"/>
  <c r="J2836" i="1"/>
  <c r="K2841" i="1"/>
  <c r="F2845" i="1"/>
  <c r="W2849" i="1"/>
  <c r="J2853" i="1"/>
  <c r="K2857" i="1"/>
  <c r="F2861" i="1"/>
  <c r="J2735" i="1"/>
  <c r="K2743" i="1"/>
  <c r="K2751" i="1"/>
  <c r="K2759" i="1"/>
  <c r="K2767" i="1"/>
  <c r="C2770" i="1"/>
  <c r="C2772" i="1"/>
  <c r="C2774" i="1"/>
  <c r="C2776" i="1"/>
  <c r="C2778" i="1"/>
  <c r="C2780" i="1"/>
  <c r="C2782" i="1"/>
  <c r="C2784" i="1"/>
  <c r="C2786" i="1"/>
  <c r="K2789" i="1"/>
  <c r="G2797" i="1"/>
  <c r="E2804" i="1"/>
  <c r="J2813" i="1"/>
  <c r="K2821" i="1"/>
  <c r="G2829" i="1"/>
  <c r="E2836" i="1"/>
  <c r="I2482" i="1"/>
  <c r="I2490" i="1"/>
  <c r="I2498" i="1"/>
  <c r="I2506" i="1"/>
  <c r="I2514" i="1"/>
  <c r="I2522" i="1"/>
  <c r="I2530" i="1"/>
  <c r="I2538" i="1"/>
  <c r="I2546" i="1"/>
  <c r="I2554" i="1"/>
  <c r="I2562" i="1"/>
  <c r="I2570" i="1"/>
  <c r="I2578" i="1"/>
  <c r="I2586" i="1"/>
  <c r="I2594" i="1"/>
  <c r="I2602" i="1"/>
  <c r="I2610" i="1"/>
  <c r="I2618" i="1"/>
  <c r="I2626" i="1"/>
  <c r="I2634" i="1"/>
  <c r="I2642" i="1"/>
  <c r="I2650" i="1"/>
  <c r="I2658" i="1"/>
  <c r="I2666" i="1"/>
  <c r="I2674" i="1"/>
  <c r="I2682" i="1"/>
  <c r="I2690" i="1"/>
  <c r="I2698" i="1"/>
  <c r="I2706" i="1"/>
  <c r="I2714" i="1"/>
  <c r="I2722" i="1"/>
  <c r="I2730" i="1"/>
  <c r="G2739" i="1"/>
  <c r="D2742" i="1"/>
  <c r="W2750" i="1"/>
  <c r="I2755" i="1"/>
  <c r="E2760" i="1"/>
  <c r="C2766" i="1"/>
  <c r="B2780" i="1"/>
  <c r="D2790" i="1"/>
  <c r="F2796" i="1"/>
  <c r="B2798" i="1"/>
  <c r="D2806" i="1"/>
  <c r="F2812" i="1"/>
  <c r="B2814" i="1"/>
  <c r="D2822" i="1"/>
  <c r="F2828" i="1"/>
  <c r="B2830" i="1"/>
  <c r="D2838" i="1"/>
  <c r="G2840" i="1"/>
  <c r="H2840" i="1"/>
  <c r="J2844" i="1"/>
  <c r="D2848" i="1"/>
  <c r="W2852" i="1"/>
  <c r="C2856" i="1"/>
  <c r="F2860" i="1"/>
  <c r="I2861" i="1"/>
  <c r="B2864" i="1"/>
  <c r="G2741" i="1"/>
  <c r="W2749" i="1"/>
  <c r="J2755" i="1"/>
  <c r="H2761" i="1"/>
  <c r="F2768" i="1"/>
  <c r="E2784" i="1"/>
  <c r="C2791" i="1"/>
  <c r="G2799" i="1"/>
  <c r="I2804" i="1"/>
  <c r="B2807" i="1"/>
  <c r="K2815" i="1"/>
  <c r="W2823" i="1"/>
  <c r="H2823" i="1"/>
  <c r="J2831" i="1"/>
  <c r="D2839" i="1"/>
  <c r="W2756" i="1"/>
  <c r="D2764" i="1"/>
  <c r="C2792" i="1"/>
  <c r="K2800" i="1"/>
  <c r="D2808" i="1"/>
  <c r="G2816" i="1"/>
  <c r="W2824" i="1"/>
  <c r="H2824" i="1"/>
  <c r="J2843" i="1"/>
  <c r="K2847" i="1"/>
  <c r="F2851" i="1"/>
  <c r="W2855" i="1"/>
  <c r="J2859" i="1"/>
  <c r="K2863" i="1"/>
  <c r="I2744" i="1"/>
  <c r="W2755" i="1"/>
  <c r="G2763" i="1"/>
  <c r="D2769" i="1"/>
  <c r="K2771" i="1"/>
  <c r="C2773" i="1"/>
  <c r="H2777" i="1"/>
  <c r="W2781" i="1"/>
  <c r="G2783" i="1"/>
  <c r="D2785" i="1"/>
  <c r="K2787" i="1"/>
  <c r="K2793" i="1"/>
  <c r="G2801" i="1"/>
  <c r="E2808" i="1"/>
  <c r="J2817" i="1"/>
  <c r="K2825" i="1"/>
  <c r="G2833" i="1"/>
  <c r="E2843" i="1"/>
  <c r="E2737" i="1"/>
  <c r="I2743" i="1"/>
  <c r="B2747" i="1"/>
  <c r="G2754" i="1"/>
  <c r="I2759" i="1"/>
  <c r="B2763" i="1"/>
  <c r="B2771" i="1"/>
  <c r="B2779" i="1"/>
  <c r="B2787" i="1"/>
  <c r="C2794" i="1"/>
  <c r="W2802" i="1"/>
  <c r="H2802" i="1"/>
  <c r="C2810" i="1"/>
  <c r="W2818" i="1"/>
  <c r="H2818" i="1"/>
  <c r="C2826" i="1"/>
  <c r="W2834" i="1"/>
  <c r="H2834" i="1"/>
  <c r="J2842" i="1"/>
  <c r="D2846" i="1"/>
  <c r="W2850" i="1"/>
  <c r="C2854" i="1"/>
  <c r="F2858" i="1"/>
  <c r="I2859" i="1"/>
  <c r="B2862" i="1"/>
  <c r="H2867" i="1"/>
  <c r="H2871" i="1"/>
  <c r="H2875" i="1"/>
  <c r="H2879" i="1"/>
  <c r="H2883" i="1"/>
  <c r="H2887" i="1"/>
  <c r="H2891" i="1"/>
  <c r="D2897" i="1"/>
  <c r="H2912" i="1"/>
  <c r="H2920" i="1"/>
  <c r="H2928" i="1"/>
  <c r="H2936" i="1"/>
  <c r="H2944" i="1"/>
  <c r="H2952" i="1"/>
  <c r="H2960" i="1"/>
  <c r="H2968" i="1"/>
  <c r="H2978" i="1"/>
  <c r="C2994" i="1"/>
  <c r="C3002" i="1"/>
  <c r="C3018" i="1"/>
  <c r="E3018" i="1"/>
  <c r="I2871" i="1"/>
  <c r="I2879" i="1"/>
  <c r="I2887" i="1"/>
  <c r="J2893" i="1"/>
  <c r="F2919" i="1"/>
  <c r="K2935" i="1"/>
  <c r="F2951" i="1"/>
  <c r="C2967" i="1"/>
  <c r="W2972" i="1"/>
  <c r="G2979" i="1"/>
  <c r="G2987" i="1"/>
  <c r="G2995" i="1"/>
  <c r="G3003" i="1"/>
  <c r="W3007" i="1"/>
  <c r="H3011" i="1"/>
  <c r="B2866" i="1"/>
  <c r="B2870" i="1"/>
  <c r="B2874" i="1"/>
  <c r="B2878" i="1"/>
  <c r="B2882" i="1"/>
  <c r="B2886" i="1"/>
  <c r="B2890" i="1"/>
  <c r="E2894" i="1"/>
  <c r="E2902" i="1"/>
  <c r="K2910" i="1"/>
  <c r="K2918" i="1"/>
  <c r="K2926" i="1"/>
  <c r="K2934" i="1"/>
  <c r="K2942" i="1"/>
  <c r="K2950" i="1"/>
  <c r="K2958" i="1"/>
  <c r="K2966" i="1"/>
  <c r="B2979" i="1"/>
  <c r="D2980" i="1"/>
  <c r="F2988" i="1"/>
  <c r="G2996" i="1"/>
  <c r="J3016" i="1"/>
  <c r="D3016" i="1"/>
  <c r="C2867" i="1"/>
  <c r="C2871" i="1"/>
  <c r="C2875" i="1"/>
  <c r="C2879" i="1"/>
  <c r="C2883" i="1"/>
  <c r="C2887" i="1"/>
  <c r="C2891" i="1"/>
  <c r="J2895" i="1"/>
  <c r="D2909" i="1"/>
  <c r="K2925" i="1"/>
  <c r="I2930" i="1"/>
  <c r="D2935" i="1"/>
  <c r="F2941" i="1"/>
  <c r="K2957" i="1"/>
  <c r="I2962" i="1"/>
  <c r="D2967" i="1"/>
  <c r="W2973" i="1"/>
  <c r="C2981" i="1"/>
  <c r="E2987" i="1"/>
  <c r="F2989" i="1"/>
  <c r="H2997" i="1"/>
  <c r="C3006" i="1"/>
  <c r="I3007" i="1"/>
  <c r="E3010" i="1"/>
  <c r="W3014" i="1"/>
  <c r="K3019" i="1"/>
  <c r="D3019" i="1"/>
  <c r="D2871" i="1"/>
  <c r="D2879" i="1"/>
  <c r="D2887" i="1"/>
  <c r="W2896" i="1"/>
  <c r="J2914" i="1"/>
  <c r="G2920" i="1"/>
  <c r="E2927" i="1"/>
  <c r="D2934" i="1"/>
  <c r="F2940" i="1"/>
  <c r="H2948" i="1"/>
  <c r="C2964" i="1"/>
  <c r="E2972" i="1"/>
  <c r="D2974" i="1"/>
  <c r="W2982" i="1"/>
  <c r="C2990" i="1"/>
  <c r="I2995" i="1"/>
  <c r="F2998" i="1"/>
  <c r="J2897" i="1"/>
  <c r="K2939" i="1"/>
  <c r="H2947" i="1"/>
  <c r="K2963" i="1"/>
  <c r="C2983" i="1"/>
  <c r="K2991" i="1"/>
  <c r="J2995" i="1"/>
  <c r="D2999" i="1"/>
  <c r="E3005" i="1"/>
  <c r="F3009" i="1"/>
  <c r="G3013" i="1"/>
  <c r="F2866" i="1"/>
  <c r="F2874" i="1"/>
  <c r="F2882" i="1"/>
  <c r="F2890" i="1"/>
  <c r="K2897" i="1"/>
  <c r="K2904" i="1"/>
  <c r="H2922" i="1"/>
  <c r="F2930" i="1"/>
  <c r="B2939" i="1"/>
  <c r="I2951" i="1"/>
  <c r="K2962" i="1"/>
  <c r="C2970" i="1"/>
  <c r="C2976" i="1"/>
  <c r="K2984" i="1"/>
  <c r="B2991" i="1"/>
  <c r="D2992" i="1"/>
  <c r="F3000" i="1"/>
  <c r="G2867" i="1"/>
  <c r="G2875" i="1"/>
  <c r="G2883" i="1"/>
  <c r="G2891" i="1"/>
  <c r="W2904" i="1"/>
  <c r="J2911" i="1"/>
  <c r="D2915" i="1"/>
  <c r="H2921" i="1"/>
  <c r="K2929" i="1"/>
  <c r="I2934" i="1"/>
  <c r="B2938" i="1"/>
  <c r="W2951" i="1"/>
  <c r="E2956" i="1"/>
  <c r="F2961" i="1"/>
  <c r="C2969" i="1"/>
  <c r="B2976" i="1"/>
  <c r="D2977" i="1"/>
  <c r="W2985" i="1"/>
  <c r="C2993" i="1"/>
  <c r="E2999" i="1"/>
  <c r="F3001" i="1"/>
  <c r="F3004" i="1"/>
  <c r="W3008" i="1"/>
  <c r="K3015" i="1"/>
  <c r="F3015" i="1"/>
  <c r="W3035" i="1"/>
  <c r="W3051" i="1"/>
  <c r="W3067" i="1"/>
  <c r="W3083" i="1"/>
  <c r="W3032" i="1"/>
  <c r="J3047" i="1"/>
  <c r="J3063" i="1"/>
  <c r="J3028" i="1"/>
  <c r="B3039" i="1"/>
  <c r="K3047" i="1"/>
  <c r="F3056" i="1"/>
  <c r="C3074" i="1"/>
  <c r="G3083" i="1"/>
  <c r="C3023" i="1"/>
  <c r="D3034" i="1"/>
  <c r="H3043" i="1"/>
  <c r="G3056" i="1"/>
  <c r="D3066" i="1"/>
  <c r="H3075" i="1"/>
  <c r="G3088" i="1"/>
  <c r="B3025" i="1"/>
  <c r="B3033" i="1"/>
  <c r="B3041" i="1"/>
  <c r="B3049" i="1"/>
  <c r="B3057" i="1"/>
  <c r="B3065" i="1"/>
  <c r="B3073" i="1"/>
  <c r="B3081" i="1"/>
  <c r="B3089" i="1"/>
  <c r="J3067" i="1"/>
  <c r="B3043" i="1"/>
  <c r="K3059" i="1"/>
  <c r="K3075" i="1"/>
  <c r="J3021" i="1"/>
  <c r="J3029" i="1"/>
  <c r="G3036" i="1"/>
  <c r="C3043" i="1"/>
  <c r="I3050" i="1"/>
  <c r="F3065" i="1"/>
  <c r="K3072" i="1"/>
  <c r="B3080" i="1"/>
  <c r="H3087" i="1"/>
  <c r="I3093" i="1"/>
  <c r="I3101" i="1"/>
  <c r="I3109" i="1"/>
  <c r="I3117" i="1"/>
  <c r="I3125" i="1"/>
  <c r="I3133" i="1"/>
  <c r="I3141" i="1"/>
  <c r="I3149" i="1"/>
  <c r="I3157" i="1"/>
  <c r="I3165" i="1"/>
  <c r="I3173" i="1"/>
  <c r="I3181" i="1"/>
  <c r="E3314" i="1"/>
  <c r="H3332" i="1"/>
  <c r="D3362" i="1"/>
  <c r="F3314" i="1"/>
  <c r="D3320" i="1"/>
  <c r="G3327" i="1"/>
  <c r="F3363" i="1"/>
  <c r="J3306" i="1"/>
  <c r="F3364" i="1"/>
  <c r="B3373" i="1"/>
  <c r="C3377" i="1"/>
  <c r="I3305" i="1"/>
  <c r="J3311" i="1"/>
  <c r="D3321" i="1"/>
  <c r="I3326" i="1"/>
  <c r="C3331" i="1"/>
  <c r="B3335" i="1"/>
  <c r="H3339" i="1"/>
  <c r="D3341" i="1"/>
  <c r="B3343" i="1"/>
  <c r="H3347" i="1"/>
  <c r="D3349" i="1"/>
  <c r="B3351" i="1"/>
  <c r="H3355" i="1"/>
  <c r="D3357" i="1"/>
  <c r="B3359" i="1"/>
  <c r="D3365" i="1"/>
  <c r="E3407" i="1"/>
  <c r="D3413" i="1"/>
  <c r="H3308" i="1"/>
  <c r="J3326" i="1"/>
  <c r="K3362" i="1"/>
  <c r="D3314" i="1"/>
  <c r="D3322" i="1"/>
  <c r="E3327" i="1"/>
  <c r="H3381" i="1"/>
  <c r="W3385" i="1"/>
  <c r="J3334" i="1"/>
  <c r="W3360" i="1"/>
  <c r="D3308" i="1"/>
  <c r="D3315" i="1"/>
  <c r="I3320" i="1"/>
  <c r="C3327" i="1"/>
  <c r="E3333" i="1"/>
  <c r="B3336" i="1"/>
  <c r="H3340" i="1"/>
  <c r="D3342" i="1"/>
  <c r="B3344" i="1"/>
  <c r="H3348" i="1"/>
  <c r="D3350" i="1"/>
  <c r="B3352" i="1"/>
  <c r="H3356" i="1"/>
  <c r="D3358" i="1"/>
  <c r="D3361" i="1"/>
  <c r="K3415" i="1"/>
  <c r="J3415" i="1"/>
  <c r="I3370" i="1"/>
  <c r="J3383" i="1"/>
  <c r="G3405" i="1"/>
  <c r="E3429" i="1"/>
  <c r="E3445" i="1"/>
  <c r="E3461" i="1"/>
  <c r="K3477" i="1"/>
  <c r="I3482" i="1"/>
  <c r="F3485" i="1"/>
  <c r="W3493" i="1"/>
  <c r="J3367" i="1"/>
  <c r="J3371" i="1"/>
  <c r="C3380" i="1"/>
  <c r="W3389" i="1"/>
  <c r="K3397" i="1"/>
  <c r="G3401" i="1"/>
  <c r="W3412" i="1"/>
  <c r="F3429" i="1"/>
  <c r="F3445" i="1"/>
  <c r="F3461" i="1"/>
  <c r="K3478" i="1"/>
  <c r="I3483" i="1"/>
  <c r="F3486" i="1"/>
  <c r="W3494" i="1"/>
  <c r="W3411" i="1"/>
  <c r="D3414" i="1"/>
  <c r="I3417" i="1"/>
  <c r="I3419" i="1"/>
  <c r="I3421" i="1"/>
  <c r="I3423" i="1"/>
  <c r="I3425" i="1"/>
  <c r="I3427" i="1"/>
  <c r="I3429" i="1"/>
  <c r="I3431" i="1"/>
  <c r="I3433" i="1"/>
  <c r="I3435" i="1"/>
  <c r="I3437" i="1"/>
  <c r="I3439" i="1"/>
  <c r="I3441" i="1"/>
  <c r="I3443" i="1"/>
  <c r="I3445" i="1"/>
  <c r="I3447" i="1"/>
  <c r="I3449" i="1"/>
  <c r="I3451" i="1"/>
  <c r="I3453" i="1"/>
  <c r="I3455" i="1"/>
  <c r="I3457" i="1"/>
  <c r="I3459" i="1"/>
  <c r="I3461" i="1"/>
  <c r="I3463" i="1"/>
  <c r="I3465" i="1"/>
  <c r="I3467" i="1"/>
  <c r="I3469" i="1"/>
  <c r="I3471" i="1"/>
  <c r="K3479" i="1"/>
  <c r="K3487" i="1"/>
  <c r="K3495" i="1"/>
  <c r="D3366" i="1"/>
  <c r="C3374" i="1"/>
  <c r="J3382" i="1"/>
  <c r="G3390" i="1"/>
  <c r="D3397" i="1"/>
  <c r="C3402" i="1"/>
  <c r="H3410" i="1"/>
  <c r="B3420" i="1"/>
  <c r="B3436" i="1"/>
  <c r="B3452" i="1"/>
  <c r="B3468" i="1"/>
  <c r="B3487" i="1"/>
  <c r="D3488" i="1"/>
  <c r="W3496" i="1"/>
  <c r="E3370" i="1"/>
  <c r="J3379" i="1"/>
  <c r="K3409" i="1"/>
  <c r="E3414" i="1"/>
  <c r="E3430" i="1"/>
  <c r="E3446" i="1"/>
  <c r="E3462" i="1"/>
  <c r="E3479" i="1"/>
  <c r="D3481" i="1"/>
  <c r="W3489" i="1"/>
  <c r="C3497" i="1"/>
  <c r="F3367" i="1"/>
  <c r="K3376" i="1"/>
  <c r="C3391" i="1"/>
  <c r="C3399" i="1"/>
  <c r="C3408" i="1"/>
  <c r="F3418" i="1"/>
  <c r="F3434" i="1"/>
  <c r="F3450" i="1"/>
  <c r="F3466" i="1"/>
  <c r="W3474" i="1"/>
  <c r="H3482" i="1"/>
  <c r="C3498" i="1"/>
  <c r="C3417" i="1"/>
  <c r="H3421" i="1"/>
  <c r="W3423" i="1"/>
  <c r="G3425" i="1"/>
  <c r="D3427" i="1"/>
  <c r="K3431" i="1"/>
  <c r="C3433" i="1"/>
  <c r="H3437" i="1"/>
  <c r="W3439" i="1"/>
  <c r="G3441" i="1"/>
  <c r="D3443" i="1"/>
  <c r="K3447" i="1"/>
  <c r="C3449" i="1"/>
  <c r="H3453" i="1"/>
  <c r="W3455" i="1"/>
  <c r="G3457" i="1"/>
  <c r="D3459" i="1"/>
  <c r="K3463" i="1"/>
  <c r="C3465" i="1"/>
  <c r="H3469" i="1"/>
  <c r="W3471" i="1"/>
  <c r="G3475" i="1"/>
  <c r="G3483" i="1"/>
  <c r="G3491" i="1"/>
  <c r="H3371" i="1"/>
  <c r="J3378" i="1"/>
  <c r="K3386" i="1"/>
  <c r="I3389" i="1"/>
  <c r="F3394" i="1"/>
  <c r="D3399" i="1"/>
  <c r="K3404" i="1"/>
  <c r="H3406" i="1"/>
  <c r="J3414" i="1"/>
  <c r="B3423" i="1"/>
  <c r="B3431" i="1"/>
  <c r="B3439" i="1"/>
  <c r="B3447" i="1"/>
  <c r="B3455" i="1"/>
  <c r="B3463" i="1"/>
  <c r="B3471" i="1"/>
  <c r="H3476" i="1"/>
  <c r="B3483" i="1"/>
  <c r="D3484" i="1"/>
  <c r="H3492" i="1"/>
  <c r="D3499" i="1"/>
  <c r="D3507" i="1"/>
  <c r="D3515" i="1"/>
  <c r="D3523" i="1"/>
  <c r="D3531" i="1"/>
  <c r="C3544" i="1"/>
  <c r="J3554" i="1"/>
  <c r="D3568" i="1"/>
  <c r="C3578" i="1"/>
  <c r="F3587" i="1"/>
  <c r="J3535" i="1"/>
  <c r="H3561" i="1"/>
  <c r="J3607" i="1"/>
  <c r="F3505" i="1"/>
  <c r="F3513" i="1"/>
  <c r="F3521" i="1"/>
  <c r="F3529" i="1"/>
  <c r="W3536" i="1"/>
  <c r="H3556" i="1"/>
  <c r="D3566" i="1"/>
  <c r="G3578" i="1"/>
  <c r="H3590" i="1"/>
  <c r="W3594" i="1"/>
  <c r="H3623" i="1"/>
  <c r="K3624" i="1"/>
  <c r="W3499" i="1"/>
  <c r="W3503" i="1"/>
  <c r="W3507" i="1"/>
  <c r="W3511" i="1"/>
  <c r="W3515" i="1"/>
  <c r="W3519" i="1"/>
  <c r="W3523" i="1"/>
  <c r="W3527" i="1"/>
  <c r="W3531" i="1"/>
  <c r="H3537" i="1"/>
  <c r="F3552" i="1"/>
  <c r="E3562" i="1"/>
  <c r="J3571" i="1"/>
  <c r="F3576" i="1"/>
  <c r="B3582" i="1"/>
  <c r="E3589" i="1"/>
  <c r="D3627" i="1"/>
  <c r="H3499" i="1"/>
  <c r="H3503" i="1"/>
  <c r="H3507" i="1"/>
  <c r="H3511" i="1"/>
  <c r="H3515" i="1"/>
  <c r="H3519" i="1"/>
  <c r="H3523" i="1"/>
  <c r="H3527" i="1"/>
  <c r="H3531" i="1"/>
  <c r="D3535" i="1"/>
  <c r="D3543" i="1"/>
  <c r="D3551" i="1"/>
  <c r="F3567" i="1"/>
  <c r="C3574" i="1"/>
  <c r="D3580" i="1"/>
  <c r="E3588" i="1"/>
  <c r="H3600" i="1"/>
  <c r="D3615" i="1"/>
  <c r="D3616" i="1"/>
  <c r="G3623" i="1"/>
  <c r="I3505" i="1"/>
  <c r="I3513" i="1"/>
  <c r="I3521" i="1"/>
  <c r="I3529" i="1"/>
  <c r="H3539" i="1"/>
  <c r="D3548" i="1"/>
  <c r="H3559" i="1"/>
  <c r="F3565" i="1"/>
  <c r="G3575" i="1"/>
  <c r="H3587" i="1"/>
  <c r="C3596" i="1"/>
  <c r="H3619" i="1"/>
  <c r="H3631" i="1"/>
  <c r="D3635" i="1"/>
  <c r="E3635" i="1"/>
  <c r="J3544" i="1"/>
  <c r="D3578" i="1"/>
  <c r="I3604" i="1"/>
  <c r="I3607" i="1"/>
  <c r="C3608" i="1"/>
  <c r="C3504" i="1"/>
  <c r="C3512" i="1"/>
  <c r="C3520" i="1"/>
  <c r="C3528" i="1"/>
  <c r="G3535" i="1"/>
  <c r="W3545" i="1"/>
  <c r="G3551" i="1"/>
  <c r="K3560" i="1"/>
  <c r="I3565" i="1"/>
  <c r="D3569" i="1"/>
  <c r="K3576" i="1"/>
  <c r="G3581" i="1"/>
  <c r="D3585" i="1"/>
  <c r="K3592" i="1"/>
  <c r="H3595" i="1"/>
  <c r="D3602" i="1"/>
  <c r="F3607" i="1"/>
  <c r="E3611" i="1"/>
  <c r="J3610" i="1"/>
  <c r="W3643" i="1"/>
  <c r="K3657" i="1"/>
  <c r="D3665" i="1"/>
  <c r="W3669" i="1"/>
  <c r="I3675" i="1"/>
  <c r="E3678" i="1"/>
  <c r="F3686" i="1"/>
  <c r="H3694" i="1"/>
  <c r="F3651" i="1"/>
  <c r="J3679" i="1"/>
  <c r="J3687" i="1"/>
  <c r="J3620" i="1"/>
  <c r="J3652" i="1"/>
  <c r="G3660" i="1"/>
  <c r="K3666" i="1"/>
  <c r="C3679" i="1"/>
  <c r="W3680" i="1"/>
  <c r="E3688" i="1"/>
  <c r="K3612" i="1"/>
  <c r="W3626" i="1"/>
  <c r="K3636" i="1"/>
  <c r="K3644" i="1"/>
  <c r="K3652" i="1"/>
  <c r="F3661" i="1"/>
  <c r="F3669" i="1"/>
  <c r="H3673" i="1"/>
  <c r="J3681" i="1"/>
  <c r="G3687" i="1"/>
  <c r="E3689" i="1"/>
  <c r="W3639" i="1"/>
  <c r="E3659" i="1"/>
  <c r="W3663" i="1"/>
  <c r="C3670" i="1"/>
  <c r="F3674" i="1"/>
  <c r="B3682" i="1"/>
  <c r="G3688" i="1"/>
  <c r="W3690" i="1"/>
  <c r="D3675" i="1"/>
  <c r="D3683" i="1"/>
  <c r="D3691" i="1"/>
  <c r="J3632" i="1"/>
  <c r="K3651" i="1"/>
  <c r="K3660" i="1"/>
  <c r="K3668" i="1"/>
  <c r="H3676" i="1"/>
  <c r="B3692" i="1"/>
  <c r="J3597" i="1"/>
  <c r="F3609" i="1"/>
  <c r="I3626" i="1"/>
  <c r="K3640" i="1"/>
  <c r="W3646" i="1"/>
  <c r="G3652" i="1"/>
  <c r="H3658" i="1"/>
  <c r="J3671" i="1"/>
  <c r="D3685" i="1"/>
  <c r="I3690" i="1"/>
  <c r="F3693" i="1"/>
  <c r="E3700" i="1"/>
  <c r="E3708" i="1"/>
  <c r="E3716" i="1"/>
  <c r="E3724" i="1"/>
  <c r="D3733" i="1"/>
  <c r="F3750" i="1"/>
  <c r="F3700" i="1"/>
  <c r="F3708" i="1"/>
  <c r="F3716" i="1"/>
  <c r="F3724" i="1"/>
  <c r="F3733" i="1"/>
  <c r="W3740" i="1"/>
  <c r="J3748" i="1"/>
  <c r="G3754" i="1"/>
  <c r="B3760" i="1"/>
  <c r="E3741" i="1"/>
  <c r="W3745" i="1"/>
  <c r="J3753" i="1"/>
  <c r="D3760" i="1"/>
  <c r="I3698" i="1"/>
  <c r="I3706" i="1"/>
  <c r="I3714" i="1"/>
  <c r="I3722" i="1"/>
  <c r="I3730" i="1"/>
  <c r="J3697" i="1"/>
  <c r="J3701" i="1"/>
  <c r="J3705" i="1"/>
  <c r="J3709" i="1"/>
  <c r="J3713" i="1"/>
  <c r="J3717" i="1"/>
  <c r="J3721" i="1"/>
  <c r="J3725" i="1"/>
  <c r="J3729" i="1"/>
  <c r="E3738" i="1"/>
  <c r="E3746" i="1"/>
  <c r="E3754" i="1"/>
  <c r="W3758" i="1"/>
  <c r="D3736" i="1"/>
  <c r="I3740" i="1"/>
  <c r="G3745" i="1"/>
  <c r="D3750" i="1"/>
  <c r="E3755" i="1"/>
  <c r="J3759" i="1"/>
  <c r="W3807" i="1"/>
  <c r="K3811" i="1"/>
  <c r="I3769" i="1"/>
  <c r="I3777" i="1"/>
  <c r="I3785" i="1"/>
  <c r="I3793" i="1"/>
  <c r="I3801" i="1"/>
  <c r="B3808" i="1"/>
  <c r="J3764" i="1"/>
  <c r="J3768" i="1"/>
  <c r="J3772" i="1"/>
  <c r="J3776" i="1"/>
  <c r="J3780" i="1"/>
  <c r="J3784" i="1"/>
  <c r="J3788" i="1"/>
  <c r="J3792" i="1"/>
  <c r="J3796" i="1"/>
  <c r="J3800" i="1"/>
  <c r="K3805" i="1"/>
  <c r="K3807" i="1"/>
  <c r="F3805" i="1"/>
  <c r="H3811" i="1"/>
  <c r="G3900" i="1"/>
  <c r="G3910" i="1"/>
  <c r="E3893" i="1"/>
  <c r="E3901" i="1"/>
  <c r="G3909" i="1"/>
  <c r="J3894" i="1"/>
  <c r="J3908" i="1"/>
  <c r="G3961" i="1"/>
  <c r="E3961" i="1"/>
  <c r="E3819" i="1"/>
  <c r="E3827" i="1"/>
  <c r="E3835" i="1"/>
  <c r="E3843" i="1"/>
  <c r="E3851" i="1"/>
  <c r="E3859" i="1"/>
  <c r="E3867" i="1"/>
  <c r="E3875" i="1"/>
  <c r="E3883" i="1"/>
  <c r="G3891" i="1"/>
  <c r="F3898" i="1"/>
  <c r="E3903" i="1"/>
  <c r="E3909" i="1"/>
  <c r="W3888" i="1"/>
  <c r="W3896" i="1"/>
  <c r="J3904" i="1"/>
  <c r="B3906" i="1"/>
  <c r="J3914" i="1"/>
  <c r="D3894" i="1"/>
  <c r="J3905" i="1"/>
  <c r="J3913" i="1"/>
  <c r="G3898" i="1"/>
  <c r="W3887" i="1"/>
  <c r="C3893" i="1"/>
  <c r="K3898" i="1"/>
  <c r="E3905" i="1"/>
  <c r="W3911" i="1"/>
  <c r="G3953" i="1"/>
  <c r="G3959" i="1"/>
  <c r="C3957" i="1"/>
  <c r="H3957" i="1"/>
  <c r="D3949" i="1"/>
  <c r="E3951" i="1"/>
  <c r="I3955" i="1"/>
  <c r="G3998" i="1"/>
  <c r="W4006" i="1"/>
  <c r="E4006" i="1"/>
  <c r="C3956" i="1"/>
  <c r="G3950" i="1"/>
  <c r="C3958" i="1"/>
  <c r="W4014" i="1"/>
  <c r="E4014" i="1"/>
  <c r="W4008" i="1"/>
  <c r="W4024" i="1"/>
  <c r="K4000" i="1"/>
  <c r="J4013" i="1"/>
  <c r="J4029" i="1"/>
  <c r="J4083" i="1"/>
  <c r="K4083" i="1"/>
  <c r="J4096" i="1"/>
  <c r="J4002" i="1"/>
  <c r="G4026" i="1"/>
  <c r="F4042" i="1"/>
  <c r="F4055" i="1"/>
  <c r="C4055" i="1"/>
  <c r="W3966" i="1"/>
  <c r="W3970" i="1"/>
  <c r="W3974" i="1"/>
  <c r="W3978" i="1"/>
  <c r="W3982" i="1"/>
  <c r="W3986" i="1"/>
  <c r="W3990" i="1"/>
  <c r="W3994" i="1"/>
  <c r="K4002" i="1"/>
  <c r="K4010" i="1"/>
  <c r="K4018" i="1"/>
  <c r="K4026" i="1"/>
  <c r="E4000" i="1"/>
  <c r="C4018" i="1"/>
  <c r="W4028" i="1"/>
  <c r="I3967" i="1"/>
  <c r="I3975" i="1"/>
  <c r="I3983" i="1"/>
  <c r="I3991" i="1"/>
  <c r="E4005" i="1"/>
  <c r="K4012" i="1"/>
  <c r="B4020" i="1"/>
  <c r="D4026" i="1"/>
  <c r="F4031" i="1"/>
  <c r="C3963" i="1"/>
  <c r="C3971" i="1"/>
  <c r="C3979" i="1"/>
  <c r="C3987" i="1"/>
  <c r="C3995" i="1"/>
  <c r="G4003" i="1"/>
  <c r="G4011" i="1"/>
  <c r="G4019" i="1"/>
  <c r="G4027" i="1"/>
  <c r="I4030" i="1"/>
  <c r="F4034" i="1"/>
  <c r="F4038" i="1"/>
  <c r="D4053" i="1"/>
  <c r="W4068" i="1"/>
  <c r="J4039" i="1"/>
  <c r="E4061" i="1"/>
  <c r="W4067" i="1"/>
  <c r="E4079" i="1"/>
  <c r="C4079" i="1"/>
  <c r="B4036" i="1"/>
  <c r="I4041" i="1"/>
  <c r="J4046" i="1"/>
  <c r="C4052" i="1"/>
  <c r="I4057" i="1"/>
  <c r="C4064" i="1"/>
  <c r="E4047" i="1"/>
  <c r="G4049" i="1"/>
  <c r="F4063" i="1"/>
  <c r="I4075" i="1"/>
  <c r="C4101" i="1"/>
  <c r="B4037" i="1"/>
  <c r="F4043" i="1"/>
  <c r="K4046" i="1"/>
  <c r="I4071" i="1"/>
  <c r="K4090" i="1"/>
  <c r="F4090" i="1"/>
  <c r="D4082" i="1"/>
  <c r="E4072" i="1"/>
  <c r="E4080" i="1"/>
  <c r="E4088" i="1"/>
  <c r="J4062" i="1"/>
  <c r="H4078" i="1"/>
  <c r="C4087" i="1"/>
  <c r="I4097" i="1"/>
  <c r="D4060" i="1"/>
  <c r="E4069" i="1"/>
  <c r="K4073" i="1"/>
  <c r="W4081" i="1"/>
  <c r="G4085" i="1"/>
  <c r="F4089" i="1"/>
  <c r="D4104" i="1"/>
  <c r="G4118" i="1"/>
  <c r="D4076" i="1"/>
  <c r="W4070" i="1"/>
  <c r="F4076" i="1"/>
  <c r="G4082" i="1"/>
  <c r="I4091" i="1"/>
  <c r="E4095" i="1"/>
  <c r="W4059" i="1"/>
  <c r="B4070" i="1"/>
  <c r="B4078" i="1"/>
  <c r="F4086" i="1"/>
  <c r="W4093" i="1"/>
  <c r="J4104" i="1"/>
  <c r="F4167" i="1"/>
  <c r="J4094" i="1"/>
  <c r="C4110" i="1"/>
  <c r="G4114" i="1"/>
  <c r="D4134" i="1"/>
  <c r="C4179" i="1"/>
  <c r="H4109" i="1"/>
  <c r="G4140" i="1"/>
  <c r="D4142" i="1"/>
  <c r="J4157" i="1"/>
  <c r="I4157" i="1"/>
  <c r="D4117" i="1"/>
  <c r="I4128" i="1"/>
  <c r="C4122" i="1"/>
  <c r="K4106" i="1"/>
  <c r="E4117" i="1"/>
  <c r="D4132" i="1"/>
  <c r="F4136" i="1"/>
  <c r="W4140" i="1"/>
  <c r="J4126" i="1"/>
  <c r="K4150" i="1"/>
  <c r="K4092" i="1"/>
  <c r="J4100" i="1"/>
  <c r="W4109" i="1"/>
  <c r="H4133" i="1"/>
  <c r="D4148" i="1"/>
  <c r="B4160" i="1"/>
  <c r="J4162" i="1"/>
  <c r="C4162" i="1"/>
  <c r="K4180" i="1"/>
  <c r="W4129" i="1"/>
  <c r="H4147" i="1"/>
  <c r="F4160" i="1"/>
  <c r="F4173" i="1"/>
  <c r="C4187" i="1"/>
  <c r="F4130" i="1"/>
  <c r="J4144" i="1"/>
  <c r="E4154" i="1"/>
  <c r="D4184" i="1"/>
  <c r="F4137" i="1"/>
  <c r="E4148" i="1"/>
  <c r="E4188" i="1"/>
  <c r="F4152" i="1"/>
  <c r="E4156" i="1"/>
  <c r="F4127" i="1"/>
  <c r="H4135" i="1"/>
  <c r="I4148" i="1"/>
  <c r="J4154" i="1"/>
  <c r="K4174" i="1"/>
  <c r="E4176" i="1"/>
  <c r="K4158" i="1"/>
  <c r="K4164" i="1"/>
  <c r="K4166" i="1"/>
  <c r="D4181" i="1"/>
  <c r="C4183" i="1"/>
  <c r="J4178" i="1"/>
  <c r="W4178" i="1"/>
  <c r="D4185" i="1"/>
  <c r="H4223" i="1"/>
  <c r="J4223" i="1"/>
  <c r="B4169" i="1"/>
  <c r="J4175" i="1"/>
  <c r="F4175" i="1"/>
  <c r="C4182" i="1"/>
  <c r="W4189" i="1"/>
  <c r="B4191" i="1"/>
  <c r="I4191" i="1"/>
  <c r="W4177" i="1"/>
  <c r="E4186" i="1"/>
  <c r="E4159" i="1"/>
  <c r="G4168" i="1"/>
  <c r="K4193" i="1"/>
  <c r="D4193" i="1"/>
  <c r="H4171" i="1"/>
  <c r="B4170" i="1"/>
  <c r="W4190" i="1"/>
  <c r="W4192" i="1"/>
  <c r="I4226" i="1"/>
  <c r="H4226" i="1"/>
  <c r="B4165" i="1"/>
  <c r="D4170" i="1"/>
  <c r="F4195" i="1"/>
  <c r="J4200" i="1"/>
  <c r="H4199" i="1"/>
  <c r="H4207" i="1"/>
  <c r="G4201" i="1"/>
  <c r="K4194" i="1"/>
  <c r="W4197" i="1"/>
  <c r="W4205" i="1"/>
  <c r="E4213" i="1"/>
  <c r="G4237" i="1"/>
  <c r="F4237" i="1"/>
  <c r="H4200" i="1"/>
  <c r="H4208" i="1"/>
  <c r="G4215" i="1"/>
  <c r="E4225" i="1"/>
  <c r="E4243" i="1"/>
  <c r="D4250" i="1"/>
  <c r="G4256" i="1"/>
  <c r="B4220" i="1"/>
  <c r="K4227" i="1"/>
  <c r="I4216" i="1"/>
  <c r="H4233" i="1"/>
  <c r="B4216" i="1"/>
  <c r="W4224" i="1"/>
  <c r="E4244" i="1"/>
  <c r="G4259" i="1"/>
  <c r="C4259" i="1"/>
  <c r="J4221" i="1"/>
  <c r="K4229" i="1"/>
  <c r="I4240" i="1"/>
  <c r="K4251" i="1"/>
  <c r="W4219" i="1"/>
  <c r="E4230" i="1"/>
  <c r="W4238" i="1"/>
  <c r="W4241" i="1"/>
  <c r="B4251" i="1"/>
  <c r="W4249" i="1"/>
  <c r="H4257" i="1"/>
  <c r="K4274" i="1"/>
  <c r="G4248" i="1"/>
  <c r="C4234" i="1"/>
  <c r="G4247" i="1"/>
  <c r="W4245" i="1"/>
  <c r="W4261" i="1"/>
  <c r="B4266" i="1"/>
  <c r="D4270" i="1"/>
  <c r="H4272" i="1"/>
  <c r="F4275" i="1"/>
  <c r="B4277" i="1"/>
  <c r="E4283" i="1"/>
  <c r="F4285" i="1"/>
  <c r="G4287" i="1"/>
  <c r="F4265" i="1"/>
  <c r="C4275" i="1"/>
  <c r="K4263" i="1"/>
  <c r="J4273" i="1"/>
  <c r="C4252" i="1"/>
  <c r="E4263" i="1"/>
  <c r="H4267" i="1"/>
  <c r="K4270" i="1"/>
  <c r="J4281" i="1"/>
  <c r="B4286" i="1"/>
  <c r="G4286" i="1"/>
  <c r="W4288" i="1"/>
  <c r="B4279" i="1"/>
  <c r="F4289" i="1"/>
  <c r="J4278" i="1"/>
  <c r="E4282" i="1"/>
  <c r="F4268" i="1"/>
  <c r="B4276" i="1"/>
  <c r="F4284" i="1"/>
  <c r="G4290" i="1"/>
  <c r="B4292" i="1"/>
  <c r="C4173" i="1"/>
  <c r="J4174" i="1"/>
  <c r="E4183" i="1"/>
  <c r="W4155" i="1"/>
  <c r="J4182" i="1"/>
  <c r="F4177" i="1"/>
  <c r="W4203" i="1"/>
  <c r="W4165" i="1"/>
  <c r="G4209" i="1"/>
  <c r="B4213" i="1"/>
  <c r="K4209" i="1"/>
  <c r="E4221" i="1"/>
  <c r="D4228" i="1"/>
  <c r="I4246" i="1"/>
  <c r="G4234" i="1"/>
  <c r="E4245" i="1"/>
  <c r="J4283" i="1"/>
  <c r="C4265" i="1"/>
  <c r="J4268" i="1"/>
  <c r="D4233" i="1"/>
  <c r="J4250" i="1"/>
  <c r="G4246" i="1"/>
  <c r="H4238" i="1"/>
  <c r="D4245" i="1"/>
  <c r="J4285" i="1"/>
  <c r="G4265" i="1"/>
  <c r="E4280" i="1"/>
  <c r="H4292" i="1"/>
  <c r="H2" i="1"/>
  <c r="B2" i="1"/>
  <c r="E2" i="1"/>
  <c r="G2" i="1"/>
  <c r="K2" i="1"/>
  <c r="I2" i="1"/>
  <c r="D2" i="1"/>
  <c r="W2" i="1"/>
  <c r="C2" i="1"/>
  <c r="N4280" i="1" l="1"/>
  <c r="L4280" i="1"/>
  <c r="P4280" i="1"/>
  <c r="Q4280" i="1" s="1"/>
  <c r="M4280" i="1"/>
  <c r="S4280" i="1"/>
  <c r="T4280" i="1" s="1"/>
  <c r="O4265" i="1"/>
  <c r="P4265" i="1" s="1"/>
  <c r="Q4265" i="1" s="1"/>
  <c r="R4265" i="1"/>
  <c r="S4265" i="1" s="1"/>
  <c r="T4265" i="1" s="1"/>
  <c r="O4246" i="1"/>
  <c r="P4246" i="1" s="1"/>
  <c r="Q4246" i="1" s="1"/>
  <c r="R4246" i="1"/>
  <c r="M4245" i="1"/>
  <c r="L4245" i="1"/>
  <c r="N4245" i="1"/>
  <c r="O4234" i="1"/>
  <c r="P4234" i="1" s="1"/>
  <c r="Q4234" i="1" s="1"/>
  <c r="R4234" i="1"/>
  <c r="S4234" i="1" s="1"/>
  <c r="T4234" i="1" s="1"/>
  <c r="N4221" i="1"/>
  <c r="M4221" i="1"/>
  <c r="L4221" i="1"/>
  <c r="R4209" i="1"/>
  <c r="O4209" i="1"/>
  <c r="U4165" i="1"/>
  <c r="V4165" i="1"/>
  <c r="U4203" i="1"/>
  <c r="V4203" i="1"/>
  <c r="V4155" i="1"/>
  <c r="U4155" i="1"/>
  <c r="M4183" i="1"/>
  <c r="L4183" i="1"/>
  <c r="N4183" i="1"/>
  <c r="R4290" i="1"/>
  <c r="O4290" i="1"/>
  <c r="N4282" i="1"/>
  <c r="M4282" i="1"/>
  <c r="L4282" i="1"/>
  <c r="V4288" i="1"/>
  <c r="U4288" i="1"/>
  <c r="R4286" i="1"/>
  <c r="O4286" i="1"/>
  <c r="L4263" i="1"/>
  <c r="N4263" i="1"/>
  <c r="S4263" i="1"/>
  <c r="T4263" i="1" s="1"/>
  <c r="P4263" i="1"/>
  <c r="Q4263" i="1" s="1"/>
  <c r="M4263" i="1"/>
  <c r="R4287" i="1"/>
  <c r="O4287" i="1"/>
  <c r="P4283" i="1"/>
  <c r="Q4283" i="1" s="1"/>
  <c r="N4283" i="1"/>
  <c r="M4283" i="1"/>
  <c r="L4283" i="1"/>
  <c r="S4283" i="1"/>
  <c r="T4283" i="1" s="1"/>
  <c r="V4261" i="1"/>
  <c r="U4261" i="1"/>
  <c r="U4245" i="1"/>
  <c r="V4245" i="1"/>
  <c r="O4247" i="1"/>
  <c r="R4247" i="1"/>
  <c r="O4248" i="1"/>
  <c r="P4248" i="1" s="1"/>
  <c r="Q4248" i="1" s="1"/>
  <c r="R4248" i="1"/>
  <c r="U4249" i="1"/>
  <c r="V4249" i="1"/>
  <c r="V4241" i="1"/>
  <c r="U4241" i="1"/>
  <c r="V4238" i="1"/>
  <c r="U4238" i="1"/>
  <c r="N4230" i="1"/>
  <c r="L4230" i="1"/>
  <c r="M4230" i="1"/>
  <c r="V4219" i="1"/>
  <c r="U4219" i="1"/>
  <c r="R4259" i="1"/>
  <c r="O4259" i="1"/>
  <c r="P4259" i="1" s="1"/>
  <c r="Q4259" i="1" s="1"/>
  <c r="M4244" i="1"/>
  <c r="L4244" i="1"/>
  <c r="N4244" i="1"/>
  <c r="V4224" i="1"/>
  <c r="U4224" i="1"/>
  <c r="O4256" i="1"/>
  <c r="P4256" i="1" s="1"/>
  <c r="Q4256" i="1" s="1"/>
  <c r="R4256" i="1"/>
  <c r="M4243" i="1"/>
  <c r="L4243" i="1"/>
  <c r="N4243" i="1"/>
  <c r="N4225" i="1"/>
  <c r="L4225" i="1"/>
  <c r="M4225" i="1"/>
  <c r="R4215" i="1"/>
  <c r="S4215" i="1" s="1"/>
  <c r="T4215" i="1" s="1"/>
  <c r="O4215" i="1"/>
  <c r="P4215" i="1" s="1"/>
  <c r="Q4215" i="1" s="1"/>
  <c r="O4237" i="1"/>
  <c r="R4237" i="1"/>
  <c r="M4213" i="1"/>
  <c r="N4213" i="1"/>
  <c r="L4213" i="1"/>
  <c r="U4205" i="1"/>
  <c r="V4205" i="1"/>
  <c r="U4197" i="1"/>
  <c r="V4197" i="1"/>
  <c r="R4201" i="1"/>
  <c r="S4201" i="1" s="1"/>
  <c r="T4201" i="1" s="1"/>
  <c r="O4201" i="1"/>
  <c r="P4201" i="1" s="1"/>
  <c r="Q4201" i="1" s="1"/>
  <c r="V4192" i="1"/>
  <c r="U4192" i="1"/>
  <c r="U4190" i="1"/>
  <c r="V4190" i="1"/>
  <c r="R4168" i="1"/>
  <c r="O4168" i="1"/>
  <c r="P4168" i="1" s="1"/>
  <c r="Q4168" i="1" s="1"/>
  <c r="M4159" i="1"/>
  <c r="N4159" i="1"/>
  <c r="L4159" i="1"/>
  <c r="M4186" i="1"/>
  <c r="L4186" i="1"/>
  <c r="N4186" i="1"/>
  <c r="U4177" i="1"/>
  <c r="V4177" i="1"/>
  <c r="U4189" i="1"/>
  <c r="V4189" i="1"/>
  <c r="U4178" i="1"/>
  <c r="V4178" i="1"/>
  <c r="M4176" i="1"/>
  <c r="L4176" i="1"/>
  <c r="N4176" i="1"/>
  <c r="N4156" i="1"/>
  <c r="M4156" i="1"/>
  <c r="S4156" i="1"/>
  <c r="T4156" i="1" s="1"/>
  <c r="L4156" i="1"/>
  <c r="M4188" i="1"/>
  <c r="L4188" i="1"/>
  <c r="N4188" i="1"/>
  <c r="P4148" i="1"/>
  <c r="Q4148" i="1" s="1"/>
  <c r="N4148" i="1"/>
  <c r="L4148" i="1"/>
  <c r="M4148" i="1"/>
  <c r="M4154" i="1"/>
  <c r="N4154" i="1"/>
  <c r="L4154" i="1"/>
  <c r="V4129" i="1"/>
  <c r="U4129" i="1"/>
  <c r="V4109" i="1"/>
  <c r="U4109" i="1"/>
  <c r="V4140" i="1"/>
  <c r="U4140" i="1"/>
  <c r="N4117" i="1"/>
  <c r="M4117" i="1"/>
  <c r="L4117" i="1"/>
  <c r="S4117" i="1"/>
  <c r="T4117" i="1" s="1"/>
  <c r="P4117" i="1"/>
  <c r="Q4117" i="1" s="1"/>
  <c r="R4140" i="1"/>
  <c r="O4140" i="1"/>
  <c r="R4114" i="1"/>
  <c r="S4114" i="1" s="1"/>
  <c r="T4114" i="1" s="1"/>
  <c r="O4114" i="1"/>
  <c r="P4114" i="1" s="1"/>
  <c r="Q4114" i="1" s="1"/>
  <c r="U4093" i="1"/>
  <c r="V4093" i="1"/>
  <c r="U4059" i="1"/>
  <c r="V4059" i="1"/>
  <c r="S4095" i="1"/>
  <c r="T4095" i="1" s="1"/>
  <c r="L4095" i="1"/>
  <c r="N4095" i="1"/>
  <c r="P4095" i="1"/>
  <c r="Q4095" i="1" s="1"/>
  <c r="M4095" i="1"/>
  <c r="O4082" i="1"/>
  <c r="R4082" i="1"/>
  <c r="U4070" i="1"/>
  <c r="V4070" i="1"/>
  <c r="R4118" i="1"/>
  <c r="O4118" i="1"/>
  <c r="O4085" i="1"/>
  <c r="P4085" i="1" s="1"/>
  <c r="Q4085" i="1" s="1"/>
  <c r="R4085" i="1"/>
  <c r="U4081" i="1"/>
  <c r="V4081" i="1"/>
  <c r="M4069" i="1"/>
  <c r="N4069" i="1"/>
  <c r="L4069" i="1"/>
  <c r="M4088" i="1"/>
  <c r="N4088" i="1"/>
  <c r="L4088" i="1"/>
  <c r="M4080" i="1"/>
  <c r="N4080" i="1"/>
  <c r="L4080" i="1"/>
  <c r="M4072" i="1"/>
  <c r="N4072" i="1"/>
  <c r="L4072" i="1"/>
  <c r="O4049" i="1"/>
  <c r="P4049" i="1" s="1"/>
  <c r="Q4049" i="1" s="1"/>
  <c r="R4049" i="1"/>
  <c r="M4047" i="1"/>
  <c r="N4047" i="1"/>
  <c r="L4047" i="1"/>
  <c r="S4047" i="1"/>
  <c r="T4047" i="1" s="1"/>
  <c r="P4047" i="1"/>
  <c r="Q4047" i="1" s="1"/>
  <c r="M4079" i="1"/>
  <c r="S4079" i="1"/>
  <c r="T4079" i="1" s="1"/>
  <c r="N4079" i="1"/>
  <c r="L4079" i="1"/>
  <c r="U4067" i="1"/>
  <c r="V4067" i="1"/>
  <c r="M4061" i="1"/>
  <c r="N4061" i="1"/>
  <c r="L4061" i="1"/>
  <c r="U4068" i="1"/>
  <c r="V4068" i="1"/>
  <c r="O4027" i="1"/>
  <c r="R4027" i="1"/>
  <c r="O4019" i="1"/>
  <c r="R4019" i="1"/>
  <c r="S4019" i="1" s="1"/>
  <c r="T4019" i="1" s="1"/>
  <c r="O4011" i="1"/>
  <c r="R4011" i="1"/>
  <c r="O4003" i="1"/>
  <c r="R4003" i="1"/>
  <c r="N4005" i="1"/>
  <c r="M4005" i="1"/>
  <c r="L4005" i="1"/>
  <c r="S4005" i="1"/>
  <c r="T4005" i="1" s="1"/>
  <c r="V4028" i="1"/>
  <c r="U4028" i="1"/>
  <c r="N4000" i="1"/>
  <c r="M4000" i="1"/>
  <c r="L4000" i="1"/>
  <c r="S4000" i="1"/>
  <c r="T4000" i="1" s="1"/>
  <c r="U3994" i="1"/>
  <c r="V3994" i="1"/>
  <c r="V3990" i="1"/>
  <c r="U3990" i="1"/>
  <c r="V3986" i="1"/>
  <c r="U3986" i="1"/>
  <c r="V3982" i="1"/>
  <c r="U3982" i="1"/>
  <c r="V3978" i="1"/>
  <c r="U3978" i="1"/>
  <c r="V3974" i="1"/>
  <c r="U3974" i="1"/>
  <c r="V3970" i="1"/>
  <c r="U3970" i="1"/>
  <c r="V3966" i="1"/>
  <c r="U3966" i="1"/>
  <c r="O4026" i="1"/>
  <c r="P4026" i="1" s="1"/>
  <c r="Q4026" i="1" s="1"/>
  <c r="R4026" i="1"/>
  <c r="S4026" i="1" s="1"/>
  <c r="T4026" i="1" s="1"/>
  <c r="V4024" i="1"/>
  <c r="U4024" i="1"/>
  <c r="V4008" i="1"/>
  <c r="U4008" i="1"/>
  <c r="N4014" i="1"/>
  <c r="M4014" i="1"/>
  <c r="L4014" i="1"/>
  <c r="V4014" i="1"/>
  <c r="U4014" i="1"/>
  <c r="O3950" i="1"/>
  <c r="P3950" i="1" s="1"/>
  <c r="Q3950" i="1" s="1"/>
  <c r="R3950" i="1"/>
  <c r="S3950" i="1" s="1"/>
  <c r="T3950" i="1" s="1"/>
  <c r="P4006" i="1"/>
  <c r="Q4006" i="1" s="1"/>
  <c r="N4006" i="1"/>
  <c r="M4006" i="1"/>
  <c r="L4006" i="1"/>
  <c r="V4006" i="1"/>
  <c r="U4006" i="1"/>
  <c r="O3998" i="1"/>
  <c r="P3998" i="1" s="1"/>
  <c r="Q3998" i="1" s="1"/>
  <c r="R3998" i="1"/>
  <c r="S3998" i="1" s="1"/>
  <c r="T3998" i="1" s="1"/>
  <c r="N3951" i="1"/>
  <c r="L3951" i="1"/>
  <c r="M3951" i="1"/>
  <c r="O3959" i="1"/>
  <c r="R3959" i="1"/>
  <c r="O3953" i="1"/>
  <c r="P3953" i="1" s="1"/>
  <c r="Q3953" i="1" s="1"/>
  <c r="R3953" i="1"/>
  <c r="V3911" i="1"/>
  <c r="U3911" i="1"/>
  <c r="N3905" i="1"/>
  <c r="M3905" i="1"/>
  <c r="L3905" i="1"/>
  <c r="V3887" i="1"/>
  <c r="U3887" i="1"/>
  <c r="O3898" i="1"/>
  <c r="R3898" i="1"/>
  <c r="V3896" i="1"/>
  <c r="U3896" i="1"/>
  <c r="V3888" i="1"/>
  <c r="U3888" i="1"/>
  <c r="L3909" i="1"/>
  <c r="N3909" i="1"/>
  <c r="M3909" i="1"/>
  <c r="N3903" i="1"/>
  <c r="M3903" i="1"/>
  <c r="L3903" i="1"/>
  <c r="O3891" i="1"/>
  <c r="P3891" i="1" s="1"/>
  <c r="Q3891" i="1" s="1"/>
  <c r="R3891" i="1"/>
  <c r="S3891" i="1" s="1"/>
  <c r="T3891" i="1" s="1"/>
  <c r="P3883" i="1"/>
  <c r="Q3883" i="1" s="1"/>
  <c r="N3883" i="1"/>
  <c r="M3883" i="1"/>
  <c r="L3883" i="1"/>
  <c r="S3883" i="1"/>
  <c r="T3883" i="1" s="1"/>
  <c r="N3875" i="1"/>
  <c r="M3875" i="1"/>
  <c r="L3875" i="1"/>
  <c r="S3875" i="1"/>
  <c r="T3875" i="1" s="1"/>
  <c r="P3875" i="1"/>
  <c r="Q3875" i="1" s="1"/>
  <c r="N3867" i="1"/>
  <c r="M3867" i="1"/>
  <c r="L3867" i="1"/>
  <c r="S3867" i="1"/>
  <c r="T3867" i="1" s="1"/>
  <c r="P3867" i="1"/>
  <c r="Q3867" i="1" s="1"/>
  <c r="N3859" i="1"/>
  <c r="M3859" i="1"/>
  <c r="L3859" i="1"/>
  <c r="S3859" i="1"/>
  <c r="T3859" i="1" s="1"/>
  <c r="P3859" i="1"/>
  <c r="Q3859" i="1" s="1"/>
  <c r="N3851" i="1"/>
  <c r="M3851" i="1"/>
  <c r="S3851" i="1"/>
  <c r="T3851" i="1" s="1"/>
  <c r="P3851" i="1"/>
  <c r="Q3851" i="1" s="1"/>
  <c r="L3851" i="1"/>
  <c r="N3843" i="1"/>
  <c r="M3843" i="1"/>
  <c r="S3843" i="1"/>
  <c r="T3843" i="1" s="1"/>
  <c r="P3843" i="1"/>
  <c r="Q3843" i="1" s="1"/>
  <c r="L3843" i="1"/>
  <c r="M3835" i="1"/>
  <c r="P3835" i="1"/>
  <c r="Q3835" i="1" s="1"/>
  <c r="N3835" i="1"/>
  <c r="L3835" i="1"/>
  <c r="S3835" i="1"/>
  <c r="T3835" i="1" s="1"/>
  <c r="M3827" i="1"/>
  <c r="P3827" i="1"/>
  <c r="Q3827" i="1" s="1"/>
  <c r="N3827" i="1"/>
  <c r="L3827" i="1"/>
  <c r="S3827" i="1"/>
  <c r="T3827" i="1" s="1"/>
  <c r="M3819" i="1"/>
  <c r="P3819" i="1"/>
  <c r="Q3819" i="1" s="1"/>
  <c r="N3819" i="1"/>
  <c r="L3819" i="1"/>
  <c r="S3819" i="1"/>
  <c r="T3819" i="1" s="1"/>
  <c r="N3961" i="1"/>
  <c r="M3961" i="1"/>
  <c r="P3961" i="1"/>
  <c r="Q3961" i="1" s="1"/>
  <c r="L3961" i="1"/>
  <c r="O3961" i="1"/>
  <c r="R3961" i="1"/>
  <c r="S3961" i="1" s="1"/>
  <c r="T3961" i="1" s="1"/>
  <c r="R3909" i="1"/>
  <c r="S3909" i="1" s="1"/>
  <c r="T3909" i="1" s="1"/>
  <c r="O3909" i="1"/>
  <c r="P3909" i="1" s="1"/>
  <c r="Q3909" i="1" s="1"/>
  <c r="L3901" i="1"/>
  <c r="N3901" i="1"/>
  <c r="M3901" i="1"/>
  <c r="L3893" i="1"/>
  <c r="N3893" i="1"/>
  <c r="M3893" i="1"/>
  <c r="R3910" i="1"/>
  <c r="S3910" i="1" s="1"/>
  <c r="T3910" i="1" s="1"/>
  <c r="O3910" i="1"/>
  <c r="P3910" i="1" s="1"/>
  <c r="Q3910" i="1" s="1"/>
  <c r="O3900" i="1"/>
  <c r="R3900" i="1"/>
  <c r="S3900" i="1" s="1"/>
  <c r="T3900" i="1" s="1"/>
  <c r="U3807" i="1"/>
  <c r="V3807" i="1"/>
  <c r="M3755" i="1"/>
  <c r="L3755" i="1"/>
  <c r="S3755" i="1"/>
  <c r="T3755" i="1" s="1"/>
  <c r="P3755" i="1"/>
  <c r="Q3755" i="1" s="1"/>
  <c r="N3755" i="1"/>
  <c r="R3745" i="1"/>
  <c r="S3745" i="1" s="1"/>
  <c r="T3745" i="1" s="1"/>
  <c r="O3745" i="1"/>
  <c r="U3758" i="1"/>
  <c r="V3758" i="1"/>
  <c r="M3754" i="1"/>
  <c r="N3754" i="1"/>
  <c r="L3754" i="1"/>
  <c r="P3754" i="1"/>
  <c r="Q3754" i="1" s="1"/>
  <c r="M3746" i="1"/>
  <c r="N3746" i="1"/>
  <c r="L3746" i="1"/>
  <c r="M3738" i="1"/>
  <c r="N3738" i="1"/>
  <c r="L3738" i="1"/>
  <c r="U3745" i="1"/>
  <c r="V3745" i="1"/>
  <c r="M3741" i="1"/>
  <c r="N3741" i="1"/>
  <c r="L3741" i="1"/>
  <c r="R3754" i="1"/>
  <c r="S3754" i="1" s="1"/>
  <c r="T3754" i="1" s="1"/>
  <c r="O3754" i="1"/>
  <c r="U3740" i="1"/>
  <c r="V3740" i="1"/>
  <c r="L3724" i="1"/>
  <c r="P3724" i="1"/>
  <c r="Q3724" i="1" s="1"/>
  <c r="N3724" i="1"/>
  <c r="M3724" i="1"/>
  <c r="S3724" i="1"/>
  <c r="T3724" i="1" s="1"/>
  <c r="L3716" i="1"/>
  <c r="P3716" i="1"/>
  <c r="Q3716" i="1" s="1"/>
  <c r="N3716" i="1"/>
  <c r="M3716" i="1"/>
  <c r="S3716" i="1"/>
  <c r="T3716" i="1" s="1"/>
  <c r="L3708" i="1"/>
  <c r="P3708" i="1"/>
  <c r="Q3708" i="1" s="1"/>
  <c r="N3708" i="1"/>
  <c r="M3708" i="1"/>
  <c r="S3708" i="1"/>
  <c r="T3708" i="1" s="1"/>
  <c r="L3700" i="1"/>
  <c r="P3700" i="1"/>
  <c r="Q3700" i="1" s="1"/>
  <c r="N3700" i="1"/>
  <c r="M3700" i="1"/>
  <c r="S3700" i="1"/>
  <c r="T3700" i="1" s="1"/>
  <c r="O3652" i="1"/>
  <c r="P3652" i="1" s="1"/>
  <c r="Q3652" i="1" s="1"/>
  <c r="R3652" i="1"/>
  <c r="S3652" i="1" s="1"/>
  <c r="T3652" i="1" s="1"/>
  <c r="V3646" i="1"/>
  <c r="U3646" i="1"/>
  <c r="V3690" i="1"/>
  <c r="U3690" i="1"/>
  <c r="R3688" i="1"/>
  <c r="O3688" i="1"/>
  <c r="U3663" i="1"/>
  <c r="V3663" i="1"/>
  <c r="L3659" i="1"/>
  <c r="M3659" i="1"/>
  <c r="P3659" i="1"/>
  <c r="Q3659" i="1" s="1"/>
  <c r="N3659" i="1"/>
  <c r="S3659" i="1"/>
  <c r="T3659" i="1" s="1"/>
  <c r="V3639" i="1"/>
  <c r="U3639" i="1"/>
  <c r="L3689" i="1"/>
  <c r="P3689" i="1"/>
  <c r="Q3689" i="1" s="1"/>
  <c r="N3689" i="1"/>
  <c r="M3689" i="1"/>
  <c r="S3689" i="1"/>
  <c r="T3689" i="1" s="1"/>
  <c r="R3687" i="1"/>
  <c r="S3687" i="1" s="1"/>
  <c r="T3687" i="1" s="1"/>
  <c r="O3687" i="1"/>
  <c r="V3626" i="1"/>
  <c r="U3626" i="1"/>
  <c r="L3688" i="1"/>
  <c r="P3688" i="1"/>
  <c r="Q3688" i="1" s="1"/>
  <c r="N3688" i="1"/>
  <c r="M3688" i="1"/>
  <c r="S3688" i="1"/>
  <c r="T3688" i="1" s="1"/>
  <c r="V3680" i="1"/>
  <c r="U3680" i="1"/>
  <c r="R3660" i="1"/>
  <c r="O3660" i="1"/>
  <c r="L3678" i="1"/>
  <c r="P3678" i="1"/>
  <c r="Q3678" i="1" s="1"/>
  <c r="N3678" i="1"/>
  <c r="M3678" i="1"/>
  <c r="S3678" i="1"/>
  <c r="T3678" i="1" s="1"/>
  <c r="U3669" i="1"/>
  <c r="V3669" i="1"/>
  <c r="V3643" i="1"/>
  <c r="U3643" i="1"/>
  <c r="L3611" i="1"/>
  <c r="M3611" i="1"/>
  <c r="N3611" i="1"/>
  <c r="R3581" i="1"/>
  <c r="O3581" i="1"/>
  <c r="O3551" i="1"/>
  <c r="R3551" i="1"/>
  <c r="V3545" i="1"/>
  <c r="U3545" i="1"/>
  <c r="O3535" i="1"/>
  <c r="R3535" i="1"/>
  <c r="L3635" i="1"/>
  <c r="M3635" i="1"/>
  <c r="N3635" i="1"/>
  <c r="R3575" i="1"/>
  <c r="S3575" i="1" s="1"/>
  <c r="T3575" i="1" s="1"/>
  <c r="O3575" i="1"/>
  <c r="R3623" i="1"/>
  <c r="O3623" i="1"/>
  <c r="P3588" i="1"/>
  <c r="Q3588" i="1" s="1"/>
  <c r="M3588" i="1"/>
  <c r="L3588" i="1"/>
  <c r="N3588" i="1"/>
  <c r="S3588" i="1"/>
  <c r="T3588" i="1" s="1"/>
  <c r="M3589" i="1"/>
  <c r="L3589" i="1"/>
  <c r="N3589" i="1"/>
  <c r="P3562" i="1"/>
  <c r="Q3562" i="1" s="1"/>
  <c r="M3562" i="1"/>
  <c r="N3562" i="1"/>
  <c r="L3562" i="1"/>
  <c r="S3562" i="1"/>
  <c r="T3562" i="1" s="1"/>
  <c r="V3531" i="1"/>
  <c r="U3531" i="1"/>
  <c r="V3527" i="1"/>
  <c r="U3527" i="1"/>
  <c r="V3523" i="1"/>
  <c r="U3523" i="1"/>
  <c r="V3519" i="1"/>
  <c r="U3519" i="1"/>
  <c r="V3515" i="1"/>
  <c r="U3515" i="1"/>
  <c r="V3511" i="1"/>
  <c r="U3511" i="1"/>
  <c r="V3507" i="1"/>
  <c r="U3507" i="1"/>
  <c r="V3503" i="1"/>
  <c r="U3503" i="1"/>
  <c r="V3499" i="1"/>
  <c r="U3499" i="1"/>
  <c r="V3594" i="1"/>
  <c r="U3594" i="1"/>
  <c r="O3578" i="1"/>
  <c r="R3578" i="1"/>
  <c r="S3578" i="1" s="1"/>
  <c r="T3578" i="1" s="1"/>
  <c r="V3536" i="1"/>
  <c r="U3536" i="1"/>
  <c r="O3491" i="1"/>
  <c r="R3491" i="1"/>
  <c r="O3483" i="1"/>
  <c r="R3483" i="1"/>
  <c r="O3475" i="1"/>
  <c r="R3475" i="1"/>
  <c r="S3475" i="1" s="1"/>
  <c r="T3475" i="1" s="1"/>
  <c r="V3471" i="1"/>
  <c r="U3471" i="1"/>
  <c r="O3457" i="1"/>
  <c r="R3457" i="1"/>
  <c r="V3455" i="1"/>
  <c r="U3455" i="1"/>
  <c r="O3441" i="1"/>
  <c r="R3441" i="1"/>
  <c r="V3439" i="1"/>
  <c r="U3439" i="1"/>
  <c r="O3425" i="1"/>
  <c r="R3425" i="1"/>
  <c r="V3423" i="1"/>
  <c r="U3423" i="1"/>
  <c r="V3474" i="1"/>
  <c r="U3474" i="1"/>
  <c r="V3489" i="1"/>
  <c r="U3489" i="1"/>
  <c r="N3479" i="1"/>
  <c r="L3479" i="1"/>
  <c r="M3479" i="1"/>
  <c r="S3462" i="1"/>
  <c r="T3462" i="1" s="1"/>
  <c r="L3462" i="1"/>
  <c r="N3462" i="1"/>
  <c r="M3462" i="1"/>
  <c r="L3446" i="1"/>
  <c r="N3446" i="1"/>
  <c r="M3446" i="1"/>
  <c r="L3430" i="1"/>
  <c r="N3430" i="1"/>
  <c r="M3430" i="1"/>
  <c r="P3414" i="1"/>
  <c r="Q3414" i="1" s="1"/>
  <c r="L3414" i="1"/>
  <c r="N3414" i="1"/>
  <c r="M3414" i="1"/>
  <c r="P3370" i="1"/>
  <c r="Q3370" i="1" s="1"/>
  <c r="N3370" i="1"/>
  <c r="M3370" i="1"/>
  <c r="L3370" i="1"/>
  <c r="S3370" i="1"/>
  <c r="T3370" i="1" s="1"/>
  <c r="V3496" i="1"/>
  <c r="U3496" i="1"/>
  <c r="O3390" i="1"/>
  <c r="P3390" i="1" s="1"/>
  <c r="Q3390" i="1" s="1"/>
  <c r="R3390" i="1"/>
  <c r="S3390" i="1" s="1"/>
  <c r="T3390" i="1" s="1"/>
  <c r="U3411" i="1"/>
  <c r="V3411" i="1"/>
  <c r="V3494" i="1"/>
  <c r="U3494" i="1"/>
  <c r="V3412" i="1"/>
  <c r="U3412" i="1"/>
  <c r="O3401" i="1"/>
  <c r="P3401" i="1" s="1"/>
  <c r="Q3401" i="1" s="1"/>
  <c r="R3401" i="1"/>
  <c r="S3401" i="1" s="1"/>
  <c r="T3401" i="1" s="1"/>
  <c r="V3389" i="1"/>
  <c r="U3389" i="1"/>
  <c r="V3493" i="1"/>
  <c r="U3493" i="1"/>
  <c r="L3461" i="1"/>
  <c r="N3461" i="1"/>
  <c r="M3461" i="1"/>
  <c r="L3445" i="1"/>
  <c r="N3445" i="1"/>
  <c r="M3445" i="1"/>
  <c r="L3429" i="1"/>
  <c r="N3429" i="1"/>
  <c r="M3429" i="1"/>
  <c r="O3405" i="1"/>
  <c r="P3405" i="1" s="1"/>
  <c r="Q3405" i="1" s="1"/>
  <c r="R3405" i="1"/>
  <c r="P3333" i="1"/>
  <c r="Q3333" i="1" s="1"/>
  <c r="M3333" i="1"/>
  <c r="L3333" i="1"/>
  <c r="N3333" i="1"/>
  <c r="S3333" i="1"/>
  <c r="T3333" i="1" s="1"/>
  <c r="V3360" i="1"/>
  <c r="U3360" i="1"/>
  <c r="V3385" i="1"/>
  <c r="U3385" i="1"/>
  <c r="M3327" i="1"/>
  <c r="L3327" i="1"/>
  <c r="N3327" i="1"/>
  <c r="S3407" i="1"/>
  <c r="T3407" i="1" s="1"/>
  <c r="N3407" i="1"/>
  <c r="L3407" i="1"/>
  <c r="M3407" i="1"/>
  <c r="O3327" i="1"/>
  <c r="P3327" i="1" s="1"/>
  <c r="Q3327" i="1" s="1"/>
  <c r="R3327" i="1"/>
  <c r="S3327" i="1" s="1"/>
  <c r="T3327" i="1" s="1"/>
  <c r="P3314" i="1"/>
  <c r="Q3314" i="1" s="1"/>
  <c r="L3314" i="1"/>
  <c r="N3314" i="1"/>
  <c r="M3314" i="1"/>
  <c r="S3314" i="1"/>
  <c r="T3314" i="1" s="1"/>
  <c r="O3036" i="1"/>
  <c r="P3036" i="1" s="1"/>
  <c r="Q3036" i="1" s="1"/>
  <c r="R3036" i="1"/>
  <c r="S3036" i="1" s="1"/>
  <c r="T3036" i="1" s="1"/>
  <c r="R3088" i="1"/>
  <c r="S3088" i="1" s="1"/>
  <c r="T3088" i="1" s="1"/>
  <c r="O3088" i="1"/>
  <c r="P3088" i="1" s="1"/>
  <c r="Q3088" i="1" s="1"/>
  <c r="R3056" i="1"/>
  <c r="S3056" i="1" s="1"/>
  <c r="T3056" i="1" s="1"/>
  <c r="O3056" i="1"/>
  <c r="P3056" i="1" s="1"/>
  <c r="Q3056" i="1" s="1"/>
  <c r="R3083" i="1"/>
  <c r="S3083" i="1" s="1"/>
  <c r="T3083" i="1" s="1"/>
  <c r="O3083" i="1"/>
  <c r="P3083" i="1" s="1"/>
  <c r="Q3083" i="1" s="1"/>
  <c r="U3032" i="1"/>
  <c r="V3032" i="1"/>
  <c r="U3083" i="1"/>
  <c r="V3083" i="1"/>
  <c r="U3067" i="1"/>
  <c r="V3067" i="1"/>
  <c r="U3051" i="1"/>
  <c r="V3051" i="1"/>
  <c r="U3035" i="1"/>
  <c r="V3035" i="1"/>
  <c r="V3008" i="1"/>
  <c r="U3008" i="1"/>
  <c r="N2999" i="1"/>
  <c r="L2999" i="1"/>
  <c r="M2999" i="1"/>
  <c r="V2985" i="1"/>
  <c r="U2985" i="1"/>
  <c r="S2956" i="1"/>
  <c r="T2956" i="1" s="1"/>
  <c r="P2956" i="1"/>
  <c r="Q2956" i="1" s="1"/>
  <c r="N2956" i="1"/>
  <c r="M2956" i="1"/>
  <c r="L2956" i="1"/>
  <c r="V2951" i="1"/>
  <c r="U2951" i="1"/>
  <c r="V2904" i="1"/>
  <c r="U2904" i="1"/>
  <c r="O2891" i="1"/>
  <c r="P2891" i="1" s="1"/>
  <c r="Q2891" i="1" s="1"/>
  <c r="R2891" i="1"/>
  <c r="S2891" i="1" s="1"/>
  <c r="T2891" i="1" s="1"/>
  <c r="O2883" i="1"/>
  <c r="P2883" i="1" s="1"/>
  <c r="Q2883" i="1" s="1"/>
  <c r="R2883" i="1"/>
  <c r="S2883" i="1" s="1"/>
  <c r="T2883" i="1" s="1"/>
  <c r="O2875" i="1"/>
  <c r="P2875" i="1" s="1"/>
  <c r="Q2875" i="1" s="1"/>
  <c r="R2875" i="1"/>
  <c r="S2875" i="1" s="1"/>
  <c r="T2875" i="1" s="1"/>
  <c r="O2867" i="1"/>
  <c r="P2867" i="1" s="1"/>
  <c r="Q2867" i="1" s="1"/>
  <c r="R2867" i="1"/>
  <c r="S2867" i="1" s="1"/>
  <c r="T2867" i="1" s="1"/>
  <c r="O3013" i="1"/>
  <c r="P3013" i="1" s="1"/>
  <c r="Q3013" i="1" s="1"/>
  <c r="R3013" i="1"/>
  <c r="N3005" i="1"/>
  <c r="M3005" i="1"/>
  <c r="L3005" i="1"/>
  <c r="V2982" i="1"/>
  <c r="U2982" i="1"/>
  <c r="N2972" i="1"/>
  <c r="L2972" i="1"/>
  <c r="M2972" i="1"/>
  <c r="S2927" i="1"/>
  <c r="T2927" i="1" s="1"/>
  <c r="P2927" i="1"/>
  <c r="Q2927" i="1" s="1"/>
  <c r="N2927" i="1"/>
  <c r="M2927" i="1"/>
  <c r="L2927" i="1"/>
  <c r="R2920" i="1"/>
  <c r="O2920" i="1"/>
  <c r="V2896" i="1"/>
  <c r="U2896" i="1"/>
  <c r="V3014" i="1"/>
  <c r="U3014" i="1"/>
  <c r="N3010" i="1"/>
  <c r="M3010" i="1"/>
  <c r="L3010" i="1"/>
  <c r="N2987" i="1"/>
  <c r="L2987" i="1"/>
  <c r="M2987" i="1"/>
  <c r="V2973" i="1"/>
  <c r="U2973" i="1"/>
  <c r="O2996" i="1"/>
  <c r="R2996" i="1"/>
  <c r="P2902" i="1"/>
  <c r="Q2902" i="1" s="1"/>
  <c r="S2902" i="1"/>
  <c r="T2902" i="1" s="1"/>
  <c r="N2902" i="1"/>
  <c r="M2902" i="1"/>
  <c r="L2902" i="1"/>
  <c r="P2894" i="1"/>
  <c r="Q2894" i="1" s="1"/>
  <c r="S2894" i="1"/>
  <c r="T2894" i="1" s="1"/>
  <c r="N2894" i="1"/>
  <c r="M2894" i="1"/>
  <c r="L2894" i="1"/>
  <c r="V3007" i="1"/>
  <c r="U3007" i="1"/>
  <c r="O3003" i="1"/>
  <c r="R3003" i="1"/>
  <c r="O2995" i="1"/>
  <c r="R2995" i="1"/>
  <c r="O2987" i="1"/>
  <c r="P2987" i="1" s="1"/>
  <c r="Q2987" i="1" s="1"/>
  <c r="R2987" i="1"/>
  <c r="S2987" i="1" s="1"/>
  <c r="T2987" i="1" s="1"/>
  <c r="O2979" i="1"/>
  <c r="R2979" i="1"/>
  <c r="V2972" i="1"/>
  <c r="U2972" i="1"/>
  <c r="N3018" i="1"/>
  <c r="M3018" i="1"/>
  <c r="L3018" i="1"/>
  <c r="V2850" i="1"/>
  <c r="U2850" i="1"/>
  <c r="V2834" i="1"/>
  <c r="U2834" i="1"/>
  <c r="V2818" i="1"/>
  <c r="U2818" i="1"/>
  <c r="V2802" i="1"/>
  <c r="U2802" i="1"/>
  <c r="O2754" i="1"/>
  <c r="P2754" i="1" s="1"/>
  <c r="Q2754" i="1" s="1"/>
  <c r="R2754" i="1"/>
  <c r="S2754" i="1" s="1"/>
  <c r="T2754" i="1" s="1"/>
  <c r="L2737" i="1"/>
  <c r="N2737" i="1"/>
  <c r="M2737" i="1"/>
  <c r="S2737" i="1"/>
  <c r="T2737" i="1" s="1"/>
  <c r="P2737" i="1"/>
  <c r="Q2737" i="1" s="1"/>
  <c r="N2843" i="1"/>
  <c r="L2843" i="1"/>
  <c r="M2843" i="1"/>
  <c r="O2833" i="1"/>
  <c r="R2833" i="1"/>
  <c r="L2808" i="1"/>
  <c r="N2808" i="1"/>
  <c r="M2808" i="1"/>
  <c r="O2801" i="1"/>
  <c r="R2801" i="1"/>
  <c r="O2783" i="1"/>
  <c r="R2783" i="1"/>
  <c r="S2783" i="1" s="1"/>
  <c r="T2783" i="1" s="1"/>
  <c r="V2781" i="1"/>
  <c r="U2781" i="1"/>
  <c r="O2763" i="1"/>
  <c r="R2763" i="1"/>
  <c r="V2755" i="1"/>
  <c r="U2755" i="1"/>
  <c r="V2855" i="1"/>
  <c r="U2855" i="1"/>
  <c r="V2824" i="1"/>
  <c r="U2824" i="1"/>
  <c r="O2816" i="1"/>
  <c r="R2816" i="1"/>
  <c r="V2756" i="1"/>
  <c r="U2756" i="1"/>
  <c r="V2823" i="1"/>
  <c r="U2823" i="1"/>
  <c r="O2799" i="1"/>
  <c r="P2799" i="1" s="1"/>
  <c r="Q2799" i="1" s="1"/>
  <c r="R2799" i="1"/>
  <c r="S2799" i="1" s="1"/>
  <c r="T2799" i="1" s="1"/>
  <c r="L2784" i="1"/>
  <c r="N2784" i="1"/>
  <c r="M2784" i="1"/>
  <c r="V2749" i="1"/>
  <c r="U2749" i="1"/>
  <c r="O2741" i="1"/>
  <c r="P2741" i="1" s="1"/>
  <c r="Q2741" i="1" s="1"/>
  <c r="R2741" i="1"/>
  <c r="S2741" i="1" s="1"/>
  <c r="T2741" i="1" s="1"/>
  <c r="V2852" i="1"/>
  <c r="U2852" i="1"/>
  <c r="O2840" i="1"/>
  <c r="P2840" i="1" s="1"/>
  <c r="Q2840" i="1" s="1"/>
  <c r="R2840" i="1"/>
  <c r="S2840" i="1" s="1"/>
  <c r="T2840" i="1" s="1"/>
  <c r="L2760" i="1"/>
  <c r="N2760" i="1"/>
  <c r="M2760" i="1"/>
  <c r="U2750" i="1"/>
  <c r="V2750" i="1"/>
  <c r="R2739" i="1"/>
  <c r="S2739" i="1" s="1"/>
  <c r="T2739" i="1" s="1"/>
  <c r="O2739" i="1"/>
  <c r="P2739" i="1" s="1"/>
  <c r="Q2739" i="1" s="1"/>
  <c r="L2836" i="1"/>
  <c r="N2836" i="1"/>
  <c r="M2836" i="1"/>
  <c r="O2829" i="1"/>
  <c r="R2829" i="1"/>
  <c r="L2804" i="1"/>
  <c r="P2804" i="1"/>
  <c r="Q2804" i="1" s="1"/>
  <c r="N2804" i="1"/>
  <c r="M2804" i="1"/>
  <c r="O2797" i="1"/>
  <c r="R2797" i="1"/>
  <c r="V2849" i="1"/>
  <c r="U2849" i="1"/>
  <c r="V2812" i="1"/>
  <c r="U2812" i="1"/>
  <c r="O2804" i="1"/>
  <c r="R2804" i="1"/>
  <c r="S2804" i="1" s="1"/>
  <c r="T2804" i="1" s="1"/>
  <c r="O2768" i="1"/>
  <c r="R2768" i="1"/>
  <c r="V2744" i="1"/>
  <c r="U2744" i="1"/>
  <c r="L2787" i="1"/>
  <c r="N2787" i="1"/>
  <c r="M2787" i="1"/>
  <c r="L2771" i="1"/>
  <c r="P2771" i="1"/>
  <c r="Q2771" i="1" s="1"/>
  <c r="N2771" i="1"/>
  <c r="M2771" i="1"/>
  <c r="O2761" i="1"/>
  <c r="P2761" i="1" s="1"/>
  <c r="Q2761" i="1" s="1"/>
  <c r="R2761" i="1"/>
  <c r="S2761" i="1" s="1"/>
  <c r="T2761" i="1" s="1"/>
  <c r="O2753" i="1"/>
  <c r="P2753" i="1" s="1"/>
  <c r="Q2753" i="1" s="1"/>
  <c r="R2753" i="1"/>
  <c r="S2753" i="1" s="1"/>
  <c r="T2753" i="1" s="1"/>
  <c r="O2745" i="1"/>
  <c r="P2745" i="1" s="1"/>
  <c r="Q2745" i="1" s="1"/>
  <c r="R2745" i="1"/>
  <c r="S2745" i="1" s="1"/>
  <c r="T2745" i="1" s="1"/>
  <c r="U2471" i="1"/>
  <c r="V2471" i="1"/>
  <c r="U2447" i="1"/>
  <c r="V2447" i="1"/>
  <c r="R2437" i="1"/>
  <c r="S2437" i="1" s="1"/>
  <c r="T2437" i="1" s="1"/>
  <c r="O2437" i="1"/>
  <c r="P2437" i="1" s="1"/>
  <c r="Q2437" i="1" s="1"/>
  <c r="R2452" i="1"/>
  <c r="O2452" i="1"/>
  <c r="U2418" i="1"/>
  <c r="V2418" i="1"/>
  <c r="U2401" i="1"/>
  <c r="V2401" i="1"/>
  <c r="V2384" i="1"/>
  <c r="U2384" i="1"/>
  <c r="R2378" i="1"/>
  <c r="S2378" i="1" s="1"/>
  <c r="T2378" i="1" s="1"/>
  <c r="O2378" i="1"/>
  <c r="P2378" i="1" s="1"/>
  <c r="Q2378" i="1" s="1"/>
  <c r="M2425" i="1"/>
  <c r="N2425" i="1"/>
  <c r="L2425" i="1"/>
  <c r="R2419" i="1"/>
  <c r="O2419" i="1"/>
  <c r="R2387" i="1"/>
  <c r="S2387" i="1" s="1"/>
  <c r="T2387" i="1" s="1"/>
  <c r="O2387" i="1"/>
  <c r="N2359" i="1"/>
  <c r="M2359" i="1"/>
  <c r="L2359" i="1"/>
  <c r="U2444" i="1"/>
  <c r="V2444" i="1"/>
  <c r="S2373" i="1"/>
  <c r="T2373" i="1" s="1"/>
  <c r="P2373" i="1"/>
  <c r="Q2373" i="1" s="1"/>
  <c r="N2373" i="1"/>
  <c r="M2373" i="1"/>
  <c r="L2373" i="1"/>
  <c r="R2364" i="1"/>
  <c r="S2364" i="1" s="1"/>
  <c r="T2364" i="1" s="1"/>
  <c r="O2364" i="1"/>
  <c r="P2364" i="1" s="1"/>
  <c r="Q2364" i="1" s="1"/>
  <c r="S2354" i="1"/>
  <c r="T2354" i="1" s="1"/>
  <c r="P2354" i="1"/>
  <c r="Q2354" i="1" s="1"/>
  <c r="N2354" i="1"/>
  <c r="M2354" i="1"/>
  <c r="L2354" i="1"/>
  <c r="M2433" i="1"/>
  <c r="L2433" i="1"/>
  <c r="N2433" i="1"/>
  <c r="S2433" i="1"/>
  <c r="T2433" i="1" s="1"/>
  <c r="M2417" i="1"/>
  <c r="S2417" i="1"/>
  <c r="T2417" i="1" s="1"/>
  <c r="P2417" i="1"/>
  <c r="Q2417" i="1" s="1"/>
  <c r="N2417" i="1"/>
  <c r="L2417" i="1"/>
  <c r="U2465" i="1"/>
  <c r="V2465" i="1"/>
  <c r="L2020" i="1"/>
  <c r="P2020" i="1"/>
  <c r="Q2020" i="1" s="1"/>
  <c r="S2020" i="1"/>
  <c r="T2020" i="1" s="1"/>
  <c r="N2020" i="1"/>
  <c r="M2020" i="1"/>
  <c r="P1905" i="1"/>
  <c r="Q1905" i="1" s="1"/>
  <c r="M1905" i="1"/>
  <c r="L1905" i="1"/>
  <c r="N1905" i="1"/>
  <c r="S1905" i="1"/>
  <c r="T1905" i="1" s="1"/>
  <c r="L2022" i="1"/>
  <c r="P2022" i="1"/>
  <c r="Q2022" i="1" s="1"/>
  <c r="N2022" i="1"/>
  <c r="M2022" i="1"/>
  <c r="S2022" i="1"/>
  <c r="T2022" i="1" s="1"/>
  <c r="R1802" i="1"/>
  <c r="S1802" i="1" s="1"/>
  <c r="T1802" i="1" s="1"/>
  <c r="O1802" i="1"/>
  <c r="M1831" i="1"/>
  <c r="L1831" i="1"/>
  <c r="N1831" i="1"/>
  <c r="M1872" i="1"/>
  <c r="L1872" i="1"/>
  <c r="N1872" i="1"/>
  <c r="P4291" i="1"/>
  <c r="Q4291" i="1" s="1"/>
  <c r="N4291" i="1"/>
  <c r="M4291" i="1"/>
  <c r="L4291" i="1"/>
  <c r="S4291" i="1"/>
  <c r="T4291" i="1" s="1"/>
  <c r="N4270" i="1"/>
  <c r="L4270" i="1"/>
  <c r="M4270" i="1"/>
  <c r="V4233" i="1"/>
  <c r="U4233" i="1"/>
  <c r="O4221" i="1"/>
  <c r="P4221" i="1" s="1"/>
  <c r="Q4221" i="1" s="1"/>
  <c r="R4221" i="1"/>
  <c r="S4221" i="1" s="1"/>
  <c r="T4221" i="1" s="1"/>
  <c r="V4256" i="1"/>
  <c r="U4256" i="1"/>
  <c r="R4161" i="1"/>
  <c r="O4161" i="1"/>
  <c r="V4290" i="1"/>
  <c r="U4290" i="1"/>
  <c r="V4281" i="1"/>
  <c r="U4281" i="1"/>
  <c r="R4277" i="1"/>
  <c r="O4277" i="1"/>
  <c r="V4272" i="1"/>
  <c r="U4272" i="1"/>
  <c r="R4261" i="1"/>
  <c r="O4261" i="1"/>
  <c r="U4257" i="1"/>
  <c r="V4257" i="1"/>
  <c r="U4247" i="1"/>
  <c r="V4247" i="1"/>
  <c r="U4248" i="1"/>
  <c r="V4248" i="1"/>
  <c r="O4232" i="1"/>
  <c r="R4232" i="1"/>
  <c r="O4244" i="1"/>
  <c r="P4244" i="1" s="1"/>
  <c r="Q4244" i="1" s="1"/>
  <c r="R4244" i="1"/>
  <c r="S4244" i="1" s="1"/>
  <c r="T4244" i="1" s="1"/>
  <c r="M4250" i="1"/>
  <c r="L4250" i="1"/>
  <c r="N4250" i="1"/>
  <c r="O4243" i="1"/>
  <c r="P4243" i="1" s="1"/>
  <c r="Q4243" i="1" s="1"/>
  <c r="R4243" i="1"/>
  <c r="S4243" i="1" s="1"/>
  <c r="T4243" i="1" s="1"/>
  <c r="U4214" i="1"/>
  <c r="V4214" i="1"/>
  <c r="U4207" i="1"/>
  <c r="V4207" i="1"/>
  <c r="U4199" i="1"/>
  <c r="V4199" i="1"/>
  <c r="V4237" i="1"/>
  <c r="U4237" i="1"/>
  <c r="M4212" i="1"/>
  <c r="P4212" i="1"/>
  <c r="Q4212" i="1" s="1"/>
  <c r="N4212" i="1"/>
  <c r="L4212" i="1"/>
  <c r="S4212" i="1"/>
  <c r="T4212" i="1" s="1"/>
  <c r="U4206" i="1"/>
  <c r="V4206" i="1"/>
  <c r="U4198" i="1"/>
  <c r="V4198" i="1"/>
  <c r="M4210" i="1"/>
  <c r="P4210" i="1"/>
  <c r="Q4210" i="1" s="1"/>
  <c r="S4210" i="1"/>
  <c r="T4210" i="1" s="1"/>
  <c r="N4210" i="1"/>
  <c r="L4210" i="1"/>
  <c r="R4199" i="1"/>
  <c r="S4199" i="1" s="1"/>
  <c r="T4199" i="1" s="1"/>
  <c r="O4199" i="1"/>
  <c r="P4199" i="1" s="1"/>
  <c r="Q4199" i="1" s="1"/>
  <c r="M4168" i="1"/>
  <c r="N4168" i="1"/>
  <c r="L4168" i="1"/>
  <c r="S4168" i="1"/>
  <c r="T4168" i="1" s="1"/>
  <c r="R4203" i="1"/>
  <c r="O4203" i="1"/>
  <c r="U4193" i="1"/>
  <c r="V4193" i="1"/>
  <c r="M4193" i="1"/>
  <c r="N4193" i="1"/>
  <c r="L4193" i="1"/>
  <c r="R4165" i="1"/>
  <c r="O4165" i="1"/>
  <c r="R4175" i="1"/>
  <c r="O4175" i="1"/>
  <c r="M4185" i="1"/>
  <c r="L4185" i="1"/>
  <c r="N4185" i="1"/>
  <c r="R4166" i="1"/>
  <c r="S4166" i="1" s="1"/>
  <c r="T4166" i="1" s="1"/>
  <c r="O4166" i="1"/>
  <c r="M4181" i="1"/>
  <c r="L4181" i="1"/>
  <c r="N4181" i="1"/>
  <c r="U4166" i="1"/>
  <c r="V4166" i="1"/>
  <c r="M4158" i="1"/>
  <c r="N4158" i="1"/>
  <c r="L4158" i="1"/>
  <c r="U4174" i="1"/>
  <c r="V4174" i="1"/>
  <c r="R4147" i="1"/>
  <c r="S4147" i="1" s="1"/>
  <c r="T4147" i="1" s="1"/>
  <c r="O4147" i="1"/>
  <c r="P4147" i="1" s="1"/>
  <c r="Q4147" i="1" s="1"/>
  <c r="V4141" i="1"/>
  <c r="U4141" i="1"/>
  <c r="N4119" i="1"/>
  <c r="S4119" i="1"/>
  <c r="T4119" i="1" s="1"/>
  <c r="P4119" i="1"/>
  <c r="Q4119" i="1" s="1"/>
  <c r="M4119" i="1"/>
  <c r="L4119" i="1"/>
  <c r="R4156" i="1"/>
  <c r="O4156" i="1"/>
  <c r="P4156" i="1" s="1"/>
  <c r="Q4156" i="1" s="1"/>
  <c r="N4125" i="1"/>
  <c r="M4125" i="1"/>
  <c r="L4125" i="1"/>
  <c r="S4125" i="1"/>
  <c r="T4125" i="1" s="1"/>
  <c r="P4125" i="1"/>
  <c r="Q4125" i="1" s="1"/>
  <c r="P4184" i="1"/>
  <c r="Q4184" i="1" s="1"/>
  <c r="M4184" i="1"/>
  <c r="L4184" i="1"/>
  <c r="N4184" i="1"/>
  <c r="N4149" i="1"/>
  <c r="L4149" i="1"/>
  <c r="S4149" i="1"/>
  <c r="T4149" i="1" s="1"/>
  <c r="M4149" i="1"/>
  <c r="N4141" i="1"/>
  <c r="L4141" i="1"/>
  <c r="M4141" i="1"/>
  <c r="V4137" i="1"/>
  <c r="U4137" i="1"/>
  <c r="P4144" i="1"/>
  <c r="Q4144" i="1" s="1"/>
  <c r="N4144" i="1"/>
  <c r="L4144" i="1"/>
  <c r="M4144" i="1"/>
  <c r="S4144" i="1"/>
  <c r="T4144" i="1" s="1"/>
  <c r="N4109" i="1"/>
  <c r="M4109" i="1"/>
  <c r="L4109" i="1"/>
  <c r="N4136" i="1"/>
  <c r="L4136" i="1"/>
  <c r="M4136" i="1"/>
  <c r="V4111" i="1"/>
  <c r="U4111" i="1"/>
  <c r="V4099" i="1"/>
  <c r="U4099" i="1"/>
  <c r="V4117" i="1"/>
  <c r="U4117" i="1"/>
  <c r="R4167" i="1"/>
  <c r="O4167" i="1"/>
  <c r="U4095" i="1"/>
  <c r="V4095" i="1"/>
  <c r="N4091" i="1"/>
  <c r="M4091" i="1"/>
  <c r="L4091" i="1"/>
  <c r="U4082" i="1"/>
  <c r="V4082" i="1"/>
  <c r="M4070" i="1"/>
  <c r="L4070" i="1"/>
  <c r="N4070" i="1"/>
  <c r="R4105" i="1"/>
  <c r="S4105" i="1" s="1"/>
  <c r="T4105" i="1" s="1"/>
  <c r="O4105" i="1"/>
  <c r="P4105" i="1" s="1"/>
  <c r="Q4105" i="1" s="1"/>
  <c r="U4085" i="1"/>
  <c r="V4085" i="1"/>
  <c r="M4081" i="1"/>
  <c r="N4081" i="1"/>
  <c r="L4081" i="1"/>
  <c r="O4073" i="1"/>
  <c r="R4073" i="1"/>
  <c r="S4073" i="1" s="1"/>
  <c r="T4073" i="1" s="1"/>
  <c r="M4090" i="1"/>
  <c r="L4090" i="1"/>
  <c r="N4090" i="1"/>
  <c r="R4041" i="1"/>
  <c r="S4041" i="1" s="1"/>
  <c r="T4041" i="1" s="1"/>
  <c r="O4041" i="1"/>
  <c r="P4041" i="1" s="1"/>
  <c r="Q4041" i="1" s="1"/>
  <c r="M4049" i="1"/>
  <c r="L4049" i="1"/>
  <c r="N4049" i="1"/>
  <c r="S4049" i="1"/>
  <c r="T4049" i="1" s="1"/>
  <c r="N4043" i="1"/>
  <c r="M4043" i="1"/>
  <c r="L4043" i="1"/>
  <c r="S4043" i="1"/>
  <c r="T4043" i="1" s="1"/>
  <c r="U4045" i="1"/>
  <c r="V4045" i="1"/>
  <c r="R4040" i="1"/>
  <c r="S4040" i="1" s="1"/>
  <c r="T4040" i="1" s="1"/>
  <c r="O4040" i="1"/>
  <c r="P4040" i="1" s="1"/>
  <c r="Q4040" i="1" s="1"/>
  <c r="M4067" i="1"/>
  <c r="P4067" i="1"/>
  <c r="Q4067" i="1" s="1"/>
  <c r="L4067" i="1"/>
  <c r="N4067" i="1"/>
  <c r="R4043" i="1"/>
  <c r="O4043" i="1"/>
  <c r="P4043" i="1" s="1"/>
  <c r="Q4043" i="1" s="1"/>
  <c r="M4068" i="1"/>
  <c r="N4068" i="1"/>
  <c r="L4068" i="1"/>
  <c r="S4068" i="1"/>
  <c r="T4068" i="1" s="1"/>
  <c r="U4053" i="1"/>
  <c r="V4053" i="1"/>
  <c r="R4030" i="1"/>
  <c r="S4030" i="1" s="1"/>
  <c r="T4030" i="1" s="1"/>
  <c r="O4030" i="1"/>
  <c r="P4030" i="1" s="1"/>
  <c r="Q4030" i="1" s="1"/>
  <c r="V4027" i="1"/>
  <c r="U4027" i="1"/>
  <c r="V4019" i="1"/>
  <c r="U4019" i="1"/>
  <c r="V4011" i="1"/>
  <c r="U4011" i="1"/>
  <c r="V4003" i="1"/>
  <c r="U4003" i="1"/>
  <c r="R4031" i="1"/>
  <c r="O4031" i="1"/>
  <c r="N3997" i="1"/>
  <c r="M3997" i="1"/>
  <c r="L3997" i="1"/>
  <c r="N4008" i="1"/>
  <c r="M4008" i="1"/>
  <c r="L4008" i="1"/>
  <c r="O3994" i="1"/>
  <c r="P3994" i="1" s="1"/>
  <c r="Q3994" i="1" s="1"/>
  <c r="R3994" i="1"/>
  <c r="S3994" i="1" s="1"/>
  <c r="T3994" i="1" s="1"/>
  <c r="O3990" i="1"/>
  <c r="P3990" i="1" s="1"/>
  <c r="Q3990" i="1" s="1"/>
  <c r="R3990" i="1"/>
  <c r="S3990" i="1" s="1"/>
  <c r="T3990" i="1" s="1"/>
  <c r="O3986" i="1"/>
  <c r="P3986" i="1" s="1"/>
  <c r="Q3986" i="1" s="1"/>
  <c r="R3986" i="1"/>
  <c r="S3986" i="1" s="1"/>
  <c r="T3986" i="1" s="1"/>
  <c r="O3982" i="1"/>
  <c r="P3982" i="1" s="1"/>
  <c r="Q3982" i="1" s="1"/>
  <c r="R3982" i="1"/>
  <c r="S3982" i="1" s="1"/>
  <c r="T3982" i="1" s="1"/>
  <c r="O3978" i="1"/>
  <c r="P3978" i="1" s="1"/>
  <c r="Q3978" i="1" s="1"/>
  <c r="R3978" i="1"/>
  <c r="S3978" i="1" s="1"/>
  <c r="T3978" i="1" s="1"/>
  <c r="O3974" i="1"/>
  <c r="P3974" i="1" s="1"/>
  <c r="Q3974" i="1" s="1"/>
  <c r="R3974" i="1"/>
  <c r="S3974" i="1" s="1"/>
  <c r="T3974" i="1" s="1"/>
  <c r="O3970" i="1"/>
  <c r="P3970" i="1" s="1"/>
  <c r="Q3970" i="1" s="1"/>
  <c r="R3970" i="1"/>
  <c r="S3970" i="1" s="1"/>
  <c r="T3970" i="1" s="1"/>
  <c r="O3966" i="1"/>
  <c r="P3966" i="1" s="1"/>
  <c r="Q3966" i="1" s="1"/>
  <c r="R3966" i="1"/>
  <c r="S3966" i="1" s="1"/>
  <c r="T3966" i="1" s="1"/>
  <c r="R4055" i="1"/>
  <c r="O4055" i="1"/>
  <c r="V4026" i="1"/>
  <c r="U4026" i="1"/>
  <c r="O4002" i="1"/>
  <c r="P4002" i="1" s="1"/>
  <c r="Q4002" i="1" s="1"/>
  <c r="R4002" i="1"/>
  <c r="S4002" i="1" s="1"/>
  <c r="T4002" i="1" s="1"/>
  <c r="O4083" i="1"/>
  <c r="P4083" i="1" s="1"/>
  <c r="Q4083" i="1" s="1"/>
  <c r="R4083" i="1"/>
  <c r="O4013" i="1"/>
  <c r="R4013" i="1"/>
  <c r="O3962" i="1"/>
  <c r="P3962" i="1" s="1"/>
  <c r="Q3962" i="1" s="1"/>
  <c r="R3962" i="1"/>
  <c r="S3962" i="1" s="1"/>
  <c r="T3962" i="1" s="1"/>
  <c r="V3950" i="1"/>
  <c r="U3950" i="1"/>
  <c r="V3998" i="1"/>
  <c r="U3998" i="1"/>
  <c r="O3955" i="1"/>
  <c r="R3955" i="1"/>
  <c r="O3949" i="1"/>
  <c r="P3949" i="1" s="1"/>
  <c r="Q3949" i="1" s="1"/>
  <c r="R3949" i="1"/>
  <c r="S3949" i="1" s="1"/>
  <c r="T3949" i="1" s="1"/>
  <c r="U3959" i="1"/>
  <c r="V3959" i="1"/>
  <c r="U3953" i="1"/>
  <c r="V3953" i="1"/>
  <c r="N3904" i="1"/>
  <c r="M3904" i="1"/>
  <c r="L3904" i="1"/>
  <c r="R3912" i="1"/>
  <c r="O3912" i="1"/>
  <c r="P3912" i="1" s="1"/>
  <c r="Q3912" i="1" s="1"/>
  <c r="V3898" i="1"/>
  <c r="U3898" i="1"/>
  <c r="R3915" i="1"/>
  <c r="S3915" i="1" s="1"/>
  <c r="T3915" i="1" s="1"/>
  <c r="O3915" i="1"/>
  <c r="P3915" i="1" s="1"/>
  <c r="Q3915" i="1" s="1"/>
  <c r="V3891" i="1"/>
  <c r="U3891" i="1"/>
  <c r="P3882" i="1"/>
  <c r="Q3882" i="1" s="1"/>
  <c r="N3882" i="1"/>
  <c r="M3882" i="1"/>
  <c r="L3882" i="1"/>
  <c r="S3882" i="1"/>
  <c r="T3882" i="1" s="1"/>
  <c r="N3874" i="1"/>
  <c r="M3874" i="1"/>
  <c r="L3874" i="1"/>
  <c r="S3874" i="1"/>
  <c r="T3874" i="1" s="1"/>
  <c r="P3874" i="1"/>
  <c r="Q3874" i="1" s="1"/>
  <c r="N3866" i="1"/>
  <c r="M3866" i="1"/>
  <c r="L3866" i="1"/>
  <c r="S3866" i="1"/>
  <c r="T3866" i="1" s="1"/>
  <c r="P3866" i="1"/>
  <c r="Q3866" i="1" s="1"/>
  <c r="N3858" i="1"/>
  <c r="M3858" i="1"/>
  <c r="L3858" i="1"/>
  <c r="S3858" i="1"/>
  <c r="T3858" i="1" s="1"/>
  <c r="P3858" i="1"/>
  <c r="Q3858" i="1" s="1"/>
  <c r="N3850" i="1"/>
  <c r="M3850" i="1"/>
  <c r="S3850" i="1"/>
  <c r="T3850" i="1" s="1"/>
  <c r="P3850" i="1"/>
  <c r="Q3850" i="1" s="1"/>
  <c r="L3850" i="1"/>
  <c r="M3842" i="1"/>
  <c r="S3842" i="1"/>
  <c r="T3842" i="1" s="1"/>
  <c r="P3842" i="1"/>
  <c r="Q3842" i="1" s="1"/>
  <c r="N3842" i="1"/>
  <c r="L3842" i="1"/>
  <c r="M3834" i="1"/>
  <c r="S3834" i="1"/>
  <c r="T3834" i="1" s="1"/>
  <c r="P3834" i="1"/>
  <c r="Q3834" i="1" s="1"/>
  <c r="N3834" i="1"/>
  <c r="L3834" i="1"/>
  <c r="M3826" i="1"/>
  <c r="S3826" i="1"/>
  <c r="T3826" i="1" s="1"/>
  <c r="P3826" i="1"/>
  <c r="Q3826" i="1" s="1"/>
  <c r="N3826" i="1"/>
  <c r="L3826" i="1"/>
  <c r="M3818" i="1"/>
  <c r="S3818" i="1"/>
  <c r="T3818" i="1" s="1"/>
  <c r="P3818" i="1"/>
  <c r="Q3818" i="1" s="1"/>
  <c r="N3818" i="1"/>
  <c r="L3818" i="1"/>
  <c r="U3961" i="1"/>
  <c r="V3961" i="1"/>
  <c r="O3894" i="1"/>
  <c r="P3894" i="1" s="1"/>
  <c r="Q3894" i="1" s="1"/>
  <c r="R3894" i="1"/>
  <c r="S3894" i="1" s="1"/>
  <c r="T3894" i="1" s="1"/>
  <c r="V3909" i="1"/>
  <c r="U3909" i="1"/>
  <c r="V3910" i="1"/>
  <c r="U3910" i="1"/>
  <c r="V3900" i="1"/>
  <c r="U3900" i="1"/>
  <c r="U3810" i="1"/>
  <c r="V3810" i="1"/>
  <c r="M3759" i="1"/>
  <c r="L3759" i="1"/>
  <c r="S3759" i="1"/>
  <c r="T3759" i="1" s="1"/>
  <c r="P3759" i="1"/>
  <c r="Q3759" i="1" s="1"/>
  <c r="N3759" i="1"/>
  <c r="R3749" i="1"/>
  <c r="O3749" i="1"/>
  <c r="U3739" i="1"/>
  <c r="V3739" i="1"/>
  <c r="U3750" i="1"/>
  <c r="V3750" i="1"/>
  <c r="U3742" i="1"/>
  <c r="V3742" i="1"/>
  <c r="U3757" i="1"/>
  <c r="V3757" i="1"/>
  <c r="M3753" i="1"/>
  <c r="P3753" i="1"/>
  <c r="Q3753" i="1" s="1"/>
  <c r="N3753" i="1"/>
  <c r="L3753" i="1"/>
  <c r="U3752" i="1"/>
  <c r="V3752" i="1"/>
  <c r="M3748" i="1"/>
  <c r="S3748" i="1"/>
  <c r="T3748" i="1" s="1"/>
  <c r="P3748" i="1"/>
  <c r="Q3748" i="1" s="1"/>
  <c r="N3748" i="1"/>
  <c r="L3748" i="1"/>
  <c r="U3730" i="1"/>
  <c r="V3730" i="1"/>
  <c r="L3723" i="1"/>
  <c r="P3723" i="1"/>
  <c r="Q3723" i="1" s="1"/>
  <c r="N3723" i="1"/>
  <c r="M3723" i="1"/>
  <c r="S3723" i="1"/>
  <c r="T3723" i="1" s="1"/>
  <c r="L3715" i="1"/>
  <c r="P3715" i="1"/>
  <c r="Q3715" i="1" s="1"/>
  <c r="N3715" i="1"/>
  <c r="M3715" i="1"/>
  <c r="S3715" i="1"/>
  <c r="T3715" i="1" s="1"/>
  <c r="L3707" i="1"/>
  <c r="P3707" i="1"/>
  <c r="Q3707" i="1" s="1"/>
  <c r="N3707" i="1"/>
  <c r="M3707" i="1"/>
  <c r="S3707" i="1"/>
  <c r="T3707" i="1" s="1"/>
  <c r="L3699" i="1"/>
  <c r="P3699" i="1"/>
  <c r="Q3699" i="1" s="1"/>
  <c r="N3699" i="1"/>
  <c r="M3699" i="1"/>
  <c r="S3699" i="1"/>
  <c r="T3699" i="1" s="1"/>
  <c r="V3685" i="1"/>
  <c r="U3685" i="1"/>
  <c r="L3646" i="1"/>
  <c r="N3646" i="1"/>
  <c r="M3646" i="1"/>
  <c r="S3646" i="1"/>
  <c r="T3646" i="1" s="1"/>
  <c r="P3646" i="1"/>
  <c r="Q3646" i="1" s="1"/>
  <c r="V3606" i="1"/>
  <c r="U3606" i="1"/>
  <c r="L3668" i="1"/>
  <c r="M3668" i="1"/>
  <c r="N3668" i="1"/>
  <c r="L3660" i="1"/>
  <c r="M3660" i="1"/>
  <c r="N3660" i="1"/>
  <c r="S3660" i="1"/>
  <c r="T3660" i="1" s="1"/>
  <c r="P3660" i="1"/>
  <c r="Q3660" i="1" s="1"/>
  <c r="V3691" i="1"/>
  <c r="U3691" i="1"/>
  <c r="V3683" i="1"/>
  <c r="U3683" i="1"/>
  <c r="V3675" i="1"/>
  <c r="U3675" i="1"/>
  <c r="L3690" i="1"/>
  <c r="P3690" i="1"/>
  <c r="Q3690" i="1" s="1"/>
  <c r="N3690" i="1"/>
  <c r="M3690" i="1"/>
  <c r="S3690" i="1"/>
  <c r="T3690" i="1" s="1"/>
  <c r="R3669" i="1"/>
  <c r="O3669" i="1"/>
  <c r="P3669" i="1" s="1"/>
  <c r="Q3669" i="1" s="1"/>
  <c r="L3639" i="1"/>
  <c r="N3639" i="1"/>
  <c r="M3639" i="1"/>
  <c r="L3626" i="1"/>
  <c r="N3626" i="1"/>
  <c r="M3626" i="1"/>
  <c r="S3626" i="1"/>
  <c r="T3626" i="1" s="1"/>
  <c r="P3626" i="1"/>
  <c r="Q3626" i="1" s="1"/>
  <c r="L3680" i="1"/>
  <c r="N3680" i="1"/>
  <c r="M3680" i="1"/>
  <c r="L3666" i="1"/>
  <c r="M3666" i="1"/>
  <c r="P3666" i="1"/>
  <c r="Q3666" i="1" s="1"/>
  <c r="N3666" i="1"/>
  <c r="S3666" i="1"/>
  <c r="T3666" i="1" s="1"/>
  <c r="U3658" i="1"/>
  <c r="V3658" i="1"/>
  <c r="R3651" i="1"/>
  <c r="O3651" i="1"/>
  <c r="P3651" i="1" s="1"/>
  <c r="Q3651" i="1" s="1"/>
  <c r="L3672" i="1"/>
  <c r="M3672" i="1"/>
  <c r="N3672" i="1"/>
  <c r="L3657" i="1"/>
  <c r="M3657" i="1"/>
  <c r="S3657" i="1"/>
  <c r="T3657" i="1" s="1"/>
  <c r="N3657" i="1"/>
  <c r="L3643" i="1"/>
  <c r="M3643" i="1"/>
  <c r="N3643" i="1"/>
  <c r="V3611" i="1"/>
  <c r="U3611" i="1"/>
  <c r="P3585" i="1"/>
  <c r="Q3585" i="1" s="1"/>
  <c r="M3585" i="1"/>
  <c r="L3585" i="1"/>
  <c r="N3585" i="1"/>
  <c r="S3585" i="1"/>
  <c r="T3585" i="1" s="1"/>
  <c r="U3575" i="1"/>
  <c r="V3575" i="1"/>
  <c r="P3569" i="1"/>
  <c r="Q3569" i="1" s="1"/>
  <c r="M3569" i="1"/>
  <c r="L3569" i="1"/>
  <c r="N3569" i="1"/>
  <c r="S3569" i="1"/>
  <c r="T3569" i="1" s="1"/>
  <c r="P3560" i="1"/>
  <c r="Q3560" i="1" s="1"/>
  <c r="M3560" i="1"/>
  <c r="S3560" i="1"/>
  <c r="T3560" i="1" s="1"/>
  <c r="N3560" i="1"/>
  <c r="L3560" i="1"/>
  <c r="P3545" i="1"/>
  <c r="Q3545" i="1" s="1"/>
  <c r="N3545" i="1"/>
  <c r="M3545" i="1"/>
  <c r="L3545" i="1"/>
  <c r="S3545" i="1"/>
  <c r="T3545" i="1" s="1"/>
  <c r="P3578" i="1"/>
  <c r="Q3578" i="1" s="1"/>
  <c r="M3578" i="1"/>
  <c r="L3578" i="1"/>
  <c r="N3578" i="1"/>
  <c r="V3635" i="1"/>
  <c r="U3635" i="1"/>
  <c r="R3596" i="1"/>
  <c r="S3596" i="1" s="1"/>
  <c r="T3596" i="1" s="1"/>
  <c r="O3596" i="1"/>
  <c r="P3596" i="1" s="1"/>
  <c r="Q3596" i="1" s="1"/>
  <c r="V3604" i="1"/>
  <c r="U3604" i="1"/>
  <c r="P3580" i="1"/>
  <c r="Q3580" i="1" s="1"/>
  <c r="M3580" i="1"/>
  <c r="L3580" i="1"/>
  <c r="N3580" i="1"/>
  <c r="S3580" i="1"/>
  <c r="T3580" i="1" s="1"/>
  <c r="L3624" i="1"/>
  <c r="M3624" i="1"/>
  <c r="N3624" i="1"/>
  <c r="R3531" i="1"/>
  <c r="S3531" i="1" s="1"/>
  <c r="T3531" i="1" s="1"/>
  <c r="O3531" i="1"/>
  <c r="P3531" i="1" s="1"/>
  <c r="Q3531" i="1" s="1"/>
  <c r="O3527" i="1"/>
  <c r="P3527" i="1" s="1"/>
  <c r="Q3527" i="1" s="1"/>
  <c r="R3527" i="1"/>
  <c r="S3527" i="1" s="1"/>
  <c r="T3527" i="1" s="1"/>
  <c r="O3523" i="1"/>
  <c r="P3523" i="1" s="1"/>
  <c r="Q3523" i="1" s="1"/>
  <c r="R3523" i="1"/>
  <c r="S3523" i="1" s="1"/>
  <c r="T3523" i="1" s="1"/>
  <c r="O3519" i="1"/>
  <c r="P3519" i="1" s="1"/>
  <c r="Q3519" i="1" s="1"/>
  <c r="R3519" i="1"/>
  <c r="S3519" i="1" s="1"/>
  <c r="T3519" i="1" s="1"/>
  <c r="O3515" i="1"/>
  <c r="P3515" i="1" s="1"/>
  <c r="Q3515" i="1" s="1"/>
  <c r="R3515" i="1"/>
  <c r="S3515" i="1" s="1"/>
  <c r="T3515" i="1" s="1"/>
  <c r="O3511" i="1"/>
  <c r="P3511" i="1" s="1"/>
  <c r="Q3511" i="1" s="1"/>
  <c r="R3511" i="1"/>
  <c r="S3511" i="1" s="1"/>
  <c r="T3511" i="1" s="1"/>
  <c r="O3507" i="1"/>
  <c r="P3507" i="1" s="1"/>
  <c r="Q3507" i="1" s="1"/>
  <c r="R3507" i="1"/>
  <c r="S3507" i="1" s="1"/>
  <c r="T3507" i="1" s="1"/>
  <c r="O3503" i="1"/>
  <c r="P3503" i="1" s="1"/>
  <c r="Q3503" i="1" s="1"/>
  <c r="R3503" i="1"/>
  <c r="S3503" i="1" s="1"/>
  <c r="T3503" i="1" s="1"/>
  <c r="O3499" i="1"/>
  <c r="P3499" i="1" s="1"/>
  <c r="Q3499" i="1" s="1"/>
  <c r="R3499" i="1"/>
  <c r="S3499" i="1" s="1"/>
  <c r="T3499" i="1" s="1"/>
  <c r="P3566" i="1"/>
  <c r="Q3566" i="1" s="1"/>
  <c r="M3566" i="1"/>
  <c r="L3566" i="1"/>
  <c r="S3566" i="1"/>
  <c r="T3566" i="1" s="1"/>
  <c r="N3566" i="1"/>
  <c r="V3544" i="1"/>
  <c r="U3544" i="1"/>
  <c r="N3536" i="1"/>
  <c r="M3536" i="1"/>
  <c r="L3536" i="1"/>
  <c r="U3565" i="1"/>
  <c r="V3565" i="1"/>
  <c r="M3568" i="1"/>
  <c r="L3568" i="1"/>
  <c r="S3568" i="1"/>
  <c r="T3568" i="1" s="1"/>
  <c r="N3568" i="1"/>
  <c r="N3498" i="1"/>
  <c r="L3498" i="1"/>
  <c r="M3498" i="1"/>
  <c r="P3482" i="1"/>
  <c r="Q3482" i="1" s="1"/>
  <c r="N3482" i="1"/>
  <c r="L3482" i="1"/>
  <c r="M3482" i="1"/>
  <c r="O3388" i="1"/>
  <c r="P3388" i="1" s="1"/>
  <c r="Q3388" i="1" s="1"/>
  <c r="R3388" i="1"/>
  <c r="S3388" i="1" s="1"/>
  <c r="T3388" i="1" s="1"/>
  <c r="V3491" i="1"/>
  <c r="U3491" i="1"/>
  <c r="V3483" i="1"/>
  <c r="U3483" i="1"/>
  <c r="V3475" i="1"/>
  <c r="U3475" i="1"/>
  <c r="O3459" i="1"/>
  <c r="R3459" i="1"/>
  <c r="V3457" i="1"/>
  <c r="U3457" i="1"/>
  <c r="O3443" i="1"/>
  <c r="P3443" i="1" s="1"/>
  <c r="Q3443" i="1" s="1"/>
  <c r="R3443" i="1"/>
  <c r="V3441" i="1"/>
  <c r="U3441" i="1"/>
  <c r="O3427" i="1"/>
  <c r="P3427" i="1" s="1"/>
  <c r="Q3427" i="1" s="1"/>
  <c r="R3427" i="1"/>
  <c r="S3427" i="1" s="1"/>
  <c r="T3427" i="1" s="1"/>
  <c r="V3425" i="1"/>
  <c r="U3425" i="1"/>
  <c r="R3375" i="1"/>
  <c r="S3375" i="1" s="1"/>
  <c r="T3375" i="1" s="1"/>
  <c r="O3375" i="1"/>
  <c r="L3460" i="1"/>
  <c r="N3460" i="1"/>
  <c r="M3460" i="1"/>
  <c r="P3444" i="1"/>
  <c r="Q3444" i="1" s="1"/>
  <c r="L3444" i="1"/>
  <c r="N3444" i="1"/>
  <c r="M3444" i="1"/>
  <c r="L3428" i="1"/>
  <c r="N3428" i="1"/>
  <c r="M3428" i="1"/>
  <c r="L3412" i="1"/>
  <c r="N3412" i="1"/>
  <c r="M3412" i="1"/>
  <c r="P3369" i="1"/>
  <c r="Q3369" i="1" s="1"/>
  <c r="N3369" i="1"/>
  <c r="M3369" i="1"/>
  <c r="L3369" i="1"/>
  <c r="S3369" i="1"/>
  <c r="T3369" i="1" s="1"/>
  <c r="N3486" i="1"/>
  <c r="L3486" i="1"/>
  <c r="M3486" i="1"/>
  <c r="V3390" i="1"/>
  <c r="U3390" i="1"/>
  <c r="O3414" i="1"/>
  <c r="R3414" i="1"/>
  <c r="S3414" i="1" s="1"/>
  <c r="T3414" i="1" s="1"/>
  <c r="O3486" i="1"/>
  <c r="P3486" i="1" s="1"/>
  <c r="Q3486" i="1" s="1"/>
  <c r="R3486" i="1"/>
  <c r="S3486" i="1" s="1"/>
  <c r="T3486" i="1" s="1"/>
  <c r="V3401" i="1"/>
  <c r="U3401" i="1"/>
  <c r="O3485" i="1"/>
  <c r="P3485" i="1" s="1"/>
  <c r="Q3485" i="1" s="1"/>
  <c r="R3485" i="1"/>
  <c r="S3485" i="1" s="1"/>
  <c r="T3485" i="1" s="1"/>
  <c r="P3475" i="1"/>
  <c r="Q3475" i="1" s="1"/>
  <c r="N3475" i="1"/>
  <c r="L3475" i="1"/>
  <c r="M3475" i="1"/>
  <c r="S3459" i="1"/>
  <c r="T3459" i="1" s="1"/>
  <c r="P3459" i="1"/>
  <c r="Q3459" i="1" s="1"/>
  <c r="L3459" i="1"/>
  <c r="N3459" i="1"/>
  <c r="M3459" i="1"/>
  <c r="S3443" i="1"/>
  <c r="T3443" i="1" s="1"/>
  <c r="L3443" i="1"/>
  <c r="N3443" i="1"/>
  <c r="M3443" i="1"/>
  <c r="L3427" i="1"/>
  <c r="N3427" i="1"/>
  <c r="M3427" i="1"/>
  <c r="U3405" i="1"/>
  <c r="V3405" i="1"/>
  <c r="P3361" i="1"/>
  <c r="Q3361" i="1" s="1"/>
  <c r="N3361" i="1"/>
  <c r="M3361" i="1"/>
  <c r="L3361" i="1"/>
  <c r="S3361" i="1"/>
  <c r="T3361" i="1" s="1"/>
  <c r="P3358" i="1"/>
  <c r="Q3358" i="1" s="1"/>
  <c r="M3358" i="1"/>
  <c r="L3358" i="1"/>
  <c r="N3358" i="1"/>
  <c r="S3358" i="1"/>
  <c r="T3358" i="1" s="1"/>
  <c r="P3350" i="1"/>
  <c r="Q3350" i="1" s="1"/>
  <c r="M3350" i="1"/>
  <c r="L3350" i="1"/>
  <c r="N3350" i="1"/>
  <c r="S3350" i="1"/>
  <c r="T3350" i="1" s="1"/>
  <c r="P3342" i="1"/>
  <c r="Q3342" i="1" s="1"/>
  <c r="M3342" i="1"/>
  <c r="L3342" i="1"/>
  <c r="N3342" i="1"/>
  <c r="S3342" i="1"/>
  <c r="T3342" i="1" s="1"/>
  <c r="V3306" i="1"/>
  <c r="U3306" i="1"/>
  <c r="R3385" i="1"/>
  <c r="O3385" i="1"/>
  <c r="R3332" i="1"/>
  <c r="S3332" i="1" s="1"/>
  <c r="T3332" i="1" s="1"/>
  <c r="O3332" i="1"/>
  <c r="P3324" i="1"/>
  <c r="Q3324" i="1" s="1"/>
  <c r="L3324" i="1"/>
  <c r="S3324" i="1"/>
  <c r="T3324" i="1" s="1"/>
  <c r="N3324" i="1"/>
  <c r="M3324" i="1"/>
  <c r="O3413" i="1"/>
  <c r="R3413" i="1"/>
  <c r="S3413" i="1" s="1"/>
  <c r="T3413" i="1" s="1"/>
  <c r="P3365" i="1"/>
  <c r="Q3365" i="1" s="1"/>
  <c r="N3365" i="1"/>
  <c r="M3365" i="1"/>
  <c r="L3365" i="1"/>
  <c r="S3365" i="1"/>
  <c r="T3365" i="1" s="1"/>
  <c r="P3357" i="1"/>
  <c r="Q3357" i="1" s="1"/>
  <c r="M3357" i="1"/>
  <c r="L3357" i="1"/>
  <c r="S3357" i="1"/>
  <c r="T3357" i="1" s="1"/>
  <c r="N3357" i="1"/>
  <c r="P3349" i="1"/>
  <c r="Q3349" i="1" s="1"/>
  <c r="M3349" i="1"/>
  <c r="L3349" i="1"/>
  <c r="S3349" i="1"/>
  <c r="T3349" i="1" s="1"/>
  <c r="N3349" i="1"/>
  <c r="P3341" i="1"/>
  <c r="Q3341" i="1" s="1"/>
  <c r="M3341" i="1"/>
  <c r="L3341" i="1"/>
  <c r="S3341" i="1"/>
  <c r="T3341" i="1" s="1"/>
  <c r="N3341" i="1"/>
  <c r="P3362" i="1"/>
  <c r="Q3362" i="1" s="1"/>
  <c r="N3362" i="1"/>
  <c r="M3362" i="1"/>
  <c r="L3362" i="1"/>
  <c r="S3362" i="1"/>
  <c r="T3362" i="1" s="1"/>
  <c r="O3028" i="1"/>
  <c r="P3028" i="1" s="1"/>
  <c r="Q3028" i="1" s="1"/>
  <c r="R3028" i="1"/>
  <c r="S3028" i="1" s="1"/>
  <c r="T3028" i="1" s="1"/>
  <c r="O3020" i="1"/>
  <c r="P3020" i="1" s="1"/>
  <c r="Q3020" i="1" s="1"/>
  <c r="R3020" i="1"/>
  <c r="S3020" i="1" s="1"/>
  <c r="T3020" i="1" s="1"/>
  <c r="U3087" i="1"/>
  <c r="V3087" i="1"/>
  <c r="U3079" i="1"/>
  <c r="V3079" i="1"/>
  <c r="U3071" i="1"/>
  <c r="V3071" i="1"/>
  <c r="U3063" i="1"/>
  <c r="V3063" i="1"/>
  <c r="U3055" i="1"/>
  <c r="V3055" i="1"/>
  <c r="U3047" i="1"/>
  <c r="V3047" i="1"/>
  <c r="U3039" i="1"/>
  <c r="V3039" i="1"/>
  <c r="U3031" i="1"/>
  <c r="V3031" i="1"/>
  <c r="U3023" i="1"/>
  <c r="V3023" i="1"/>
  <c r="U3074" i="1"/>
  <c r="V3074" i="1"/>
  <c r="U3042" i="1"/>
  <c r="V3042" i="1"/>
  <c r="R3015" i="1"/>
  <c r="O3015" i="1"/>
  <c r="O3004" i="1"/>
  <c r="R3004" i="1"/>
  <c r="O3001" i="1"/>
  <c r="P3001" i="1" s="1"/>
  <c r="Q3001" i="1" s="1"/>
  <c r="R3001" i="1"/>
  <c r="S3001" i="1" s="1"/>
  <c r="T3001" i="1" s="1"/>
  <c r="N2975" i="1"/>
  <c r="L2975" i="1"/>
  <c r="M2975" i="1"/>
  <c r="S2932" i="1"/>
  <c r="T2932" i="1" s="1"/>
  <c r="P2932" i="1"/>
  <c r="Q2932" i="1" s="1"/>
  <c r="N2932" i="1"/>
  <c r="M2932" i="1"/>
  <c r="L2932" i="1"/>
  <c r="V2927" i="1"/>
  <c r="U2927" i="1"/>
  <c r="O2890" i="1"/>
  <c r="P2890" i="1" s="1"/>
  <c r="Q2890" i="1" s="1"/>
  <c r="R2890" i="1"/>
  <c r="S2890" i="1" s="1"/>
  <c r="T2890" i="1" s="1"/>
  <c r="O2882" i="1"/>
  <c r="P2882" i="1" s="1"/>
  <c r="Q2882" i="1" s="1"/>
  <c r="R2882" i="1"/>
  <c r="S2882" i="1" s="1"/>
  <c r="T2882" i="1" s="1"/>
  <c r="O2874" i="1"/>
  <c r="P2874" i="1" s="1"/>
  <c r="Q2874" i="1" s="1"/>
  <c r="R2874" i="1"/>
  <c r="S2874" i="1" s="1"/>
  <c r="T2874" i="1" s="1"/>
  <c r="O2866" i="1"/>
  <c r="P2866" i="1" s="1"/>
  <c r="Q2866" i="1" s="1"/>
  <c r="R2866" i="1"/>
  <c r="S2866" i="1" s="1"/>
  <c r="T2866" i="1" s="1"/>
  <c r="O3000" i="1"/>
  <c r="P3000" i="1" s="1"/>
  <c r="Q3000" i="1" s="1"/>
  <c r="R3000" i="1"/>
  <c r="S3000" i="1" s="1"/>
  <c r="T3000" i="1" s="1"/>
  <c r="V3013" i="1"/>
  <c r="U3013" i="1"/>
  <c r="O3009" i="1"/>
  <c r="R3009" i="1"/>
  <c r="R2959" i="1"/>
  <c r="O2959" i="1"/>
  <c r="O2998" i="1"/>
  <c r="P2998" i="1" s="1"/>
  <c r="Q2998" i="1" s="1"/>
  <c r="R2998" i="1"/>
  <c r="S2998" i="1" s="1"/>
  <c r="T2998" i="1" s="1"/>
  <c r="S2919" i="1"/>
  <c r="T2919" i="1" s="1"/>
  <c r="P2919" i="1"/>
  <c r="Q2919" i="1" s="1"/>
  <c r="N2919" i="1"/>
  <c r="M2919" i="1"/>
  <c r="L2919" i="1"/>
  <c r="R2912" i="1"/>
  <c r="O2912" i="1"/>
  <c r="P2896" i="1"/>
  <c r="Q2896" i="1" s="1"/>
  <c r="N2896" i="1"/>
  <c r="M2896" i="1"/>
  <c r="L2896" i="1"/>
  <c r="S2896" i="1"/>
  <c r="T2896" i="1" s="1"/>
  <c r="U3019" i="1"/>
  <c r="V3019" i="1"/>
  <c r="O2989" i="1"/>
  <c r="P2989" i="1" s="1"/>
  <c r="Q2989" i="1" s="1"/>
  <c r="R2989" i="1"/>
  <c r="S2989" i="1" s="1"/>
  <c r="T2989" i="1" s="1"/>
  <c r="S2960" i="1"/>
  <c r="T2960" i="1" s="1"/>
  <c r="N2960" i="1"/>
  <c r="L2960" i="1"/>
  <c r="M2960" i="1"/>
  <c r="N2928" i="1"/>
  <c r="L2928" i="1"/>
  <c r="M2928" i="1"/>
  <c r="R2908" i="1"/>
  <c r="O2908" i="1"/>
  <c r="R3027" i="1"/>
  <c r="O3027" i="1"/>
  <c r="N3016" i="1"/>
  <c r="M3016" i="1"/>
  <c r="L3016" i="1"/>
  <c r="V2996" i="1"/>
  <c r="U2996" i="1"/>
  <c r="O2988" i="1"/>
  <c r="R2988" i="1"/>
  <c r="P2908" i="1"/>
  <c r="Q2908" i="1" s="1"/>
  <c r="N2908" i="1"/>
  <c r="L2908" i="1"/>
  <c r="S2908" i="1"/>
  <c r="T2908" i="1" s="1"/>
  <c r="M2908" i="1"/>
  <c r="V3003" i="1"/>
  <c r="U3003" i="1"/>
  <c r="V2995" i="1"/>
  <c r="U2995" i="1"/>
  <c r="V2987" i="1"/>
  <c r="U2987" i="1"/>
  <c r="V2979" i="1"/>
  <c r="U2979" i="1"/>
  <c r="O2931" i="1"/>
  <c r="R2931" i="1"/>
  <c r="O2858" i="1"/>
  <c r="P2858" i="1" s="1"/>
  <c r="Q2858" i="1" s="1"/>
  <c r="R2858" i="1"/>
  <c r="S2858" i="1" s="1"/>
  <c r="T2858" i="1" s="1"/>
  <c r="L2833" i="1"/>
  <c r="S2833" i="1"/>
  <c r="T2833" i="1" s="1"/>
  <c r="P2833" i="1"/>
  <c r="Q2833" i="1" s="1"/>
  <c r="N2833" i="1"/>
  <c r="M2833" i="1"/>
  <c r="L2817" i="1"/>
  <c r="N2817" i="1"/>
  <c r="M2817" i="1"/>
  <c r="L2801" i="1"/>
  <c r="S2801" i="1"/>
  <c r="T2801" i="1" s="1"/>
  <c r="P2801" i="1"/>
  <c r="Q2801" i="1" s="1"/>
  <c r="N2801" i="1"/>
  <c r="M2801" i="1"/>
  <c r="V2754" i="1"/>
  <c r="U2754" i="1"/>
  <c r="V2833" i="1"/>
  <c r="U2833" i="1"/>
  <c r="V2801" i="1"/>
  <c r="U2801" i="1"/>
  <c r="O2785" i="1"/>
  <c r="R2785" i="1"/>
  <c r="S2785" i="1" s="1"/>
  <c r="T2785" i="1" s="1"/>
  <c r="V2783" i="1"/>
  <c r="U2783" i="1"/>
  <c r="O2769" i="1"/>
  <c r="R2769" i="1"/>
  <c r="V2763" i="1"/>
  <c r="U2763" i="1"/>
  <c r="O2851" i="1"/>
  <c r="R2851" i="1"/>
  <c r="V2816" i="1"/>
  <c r="U2816" i="1"/>
  <c r="O2808" i="1"/>
  <c r="P2808" i="1" s="1"/>
  <c r="Q2808" i="1" s="1"/>
  <c r="R2808" i="1"/>
  <c r="S2808" i="1" s="1"/>
  <c r="T2808" i="1" s="1"/>
  <c r="O2764" i="1"/>
  <c r="R2764" i="1"/>
  <c r="O2839" i="1"/>
  <c r="P2839" i="1" s="1"/>
  <c r="Q2839" i="1" s="1"/>
  <c r="R2839" i="1"/>
  <c r="S2839" i="1" s="1"/>
  <c r="T2839" i="1" s="1"/>
  <c r="V2799" i="1"/>
  <c r="U2799" i="1"/>
  <c r="L2782" i="1"/>
  <c r="N2782" i="1"/>
  <c r="M2782" i="1"/>
  <c r="L2767" i="1"/>
  <c r="P2767" i="1"/>
  <c r="Q2767" i="1" s="1"/>
  <c r="N2767" i="1"/>
  <c r="M2767" i="1"/>
  <c r="V2741" i="1"/>
  <c r="U2741" i="1"/>
  <c r="O2860" i="1"/>
  <c r="P2860" i="1" s="1"/>
  <c r="Q2860" i="1" s="1"/>
  <c r="R2860" i="1"/>
  <c r="S2860" i="1" s="1"/>
  <c r="T2860" i="1" s="1"/>
  <c r="V2840" i="1"/>
  <c r="U2840" i="1"/>
  <c r="O2838" i="1"/>
  <c r="P2838" i="1" s="1"/>
  <c r="Q2838" i="1" s="1"/>
  <c r="R2838" i="1"/>
  <c r="S2838" i="1" s="1"/>
  <c r="T2838" i="1" s="1"/>
  <c r="O2822" i="1"/>
  <c r="P2822" i="1" s="1"/>
  <c r="Q2822" i="1" s="1"/>
  <c r="R2822" i="1"/>
  <c r="S2822" i="1" s="1"/>
  <c r="T2822" i="1" s="1"/>
  <c r="O2806" i="1"/>
  <c r="P2806" i="1" s="1"/>
  <c r="Q2806" i="1" s="1"/>
  <c r="R2806" i="1"/>
  <c r="S2806" i="1" s="1"/>
  <c r="T2806" i="1" s="1"/>
  <c r="O2790" i="1"/>
  <c r="P2790" i="1" s="1"/>
  <c r="Q2790" i="1" s="1"/>
  <c r="R2790" i="1"/>
  <c r="S2790" i="1" s="1"/>
  <c r="T2790" i="1" s="1"/>
  <c r="O2742" i="1"/>
  <c r="P2742" i="1" s="1"/>
  <c r="Q2742" i="1" s="1"/>
  <c r="R2742" i="1"/>
  <c r="S2742" i="1" s="1"/>
  <c r="T2742" i="1" s="1"/>
  <c r="N2861" i="1"/>
  <c r="L2861" i="1"/>
  <c r="M2861" i="1"/>
  <c r="V2829" i="1"/>
  <c r="U2829" i="1"/>
  <c r="V2797" i="1"/>
  <c r="U2797" i="1"/>
  <c r="O2861" i="1"/>
  <c r="P2861" i="1" s="1"/>
  <c r="Q2861" i="1" s="1"/>
  <c r="R2861" i="1"/>
  <c r="S2861" i="1" s="1"/>
  <c r="T2861" i="1" s="1"/>
  <c r="O2845" i="1"/>
  <c r="R2845" i="1"/>
  <c r="V2804" i="1"/>
  <c r="U2804" i="1"/>
  <c r="O2796" i="1"/>
  <c r="R2796" i="1"/>
  <c r="V2768" i="1"/>
  <c r="U2768" i="1"/>
  <c r="O2835" i="1"/>
  <c r="P2835" i="1" s="1"/>
  <c r="Q2835" i="1" s="1"/>
  <c r="R2835" i="1"/>
  <c r="S2835" i="1" s="1"/>
  <c r="T2835" i="1" s="1"/>
  <c r="L2785" i="1"/>
  <c r="P2785" i="1"/>
  <c r="Q2785" i="1" s="1"/>
  <c r="N2785" i="1"/>
  <c r="M2785" i="1"/>
  <c r="L2769" i="1"/>
  <c r="S2769" i="1"/>
  <c r="T2769" i="1" s="1"/>
  <c r="P2769" i="1"/>
  <c r="Q2769" i="1" s="1"/>
  <c r="N2769" i="1"/>
  <c r="M2769" i="1"/>
  <c r="V2761" i="1"/>
  <c r="U2761" i="1"/>
  <c r="V2753" i="1"/>
  <c r="U2753" i="1"/>
  <c r="V2745" i="1"/>
  <c r="U2745" i="1"/>
  <c r="U2463" i="1"/>
  <c r="V2463" i="1"/>
  <c r="U2455" i="1"/>
  <c r="V2455" i="1"/>
  <c r="U2415" i="1"/>
  <c r="V2415" i="1"/>
  <c r="R2476" i="1"/>
  <c r="S2476" i="1" s="1"/>
  <c r="T2476" i="1" s="1"/>
  <c r="O2476" i="1"/>
  <c r="P2476" i="1" s="1"/>
  <c r="Q2476" i="1" s="1"/>
  <c r="M2432" i="1"/>
  <c r="N2432" i="1"/>
  <c r="S2432" i="1"/>
  <c r="T2432" i="1" s="1"/>
  <c r="P2432" i="1"/>
  <c r="Q2432" i="1" s="1"/>
  <c r="L2432" i="1"/>
  <c r="U2411" i="1"/>
  <c r="V2411" i="1"/>
  <c r="U2394" i="1"/>
  <c r="V2394" i="1"/>
  <c r="S2371" i="1"/>
  <c r="T2371" i="1" s="1"/>
  <c r="P2371" i="1"/>
  <c r="Q2371" i="1" s="1"/>
  <c r="N2371" i="1"/>
  <c r="M2371" i="1"/>
  <c r="L2371" i="1"/>
  <c r="V2364" i="1"/>
  <c r="U2364" i="1"/>
  <c r="V2358" i="1"/>
  <c r="U2358" i="1"/>
  <c r="O2418" i="1"/>
  <c r="R2418" i="1"/>
  <c r="R2396" i="1"/>
  <c r="O2396" i="1"/>
  <c r="O2386" i="1"/>
  <c r="R2386" i="1"/>
  <c r="R2444" i="1"/>
  <c r="S2444" i="1" s="1"/>
  <c r="T2444" i="1" s="1"/>
  <c r="O2444" i="1"/>
  <c r="O2424" i="1"/>
  <c r="R2424" i="1"/>
  <c r="S2381" i="1"/>
  <c r="T2381" i="1" s="1"/>
  <c r="P2381" i="1"/>
  <c r="Q2381" i="1" s="1"/>
  <c r="N2381" i="1"/>
  <c r="M2381" i="1"/>
  <c r="L2381" i="1"/>
  <c r="R2372" i="1"/>
  <c r="S2372" i="1" s="1"/>
  <c r="T2372" i="1" s="1"/>
  <c r="O2372" i="1"/>
  <c r="P2372" i="1" s="1"/>
  <c r="Q2372" i="1" s="1"/>
  <c r="V2362" i="1"/>
  <c r="U2362" i="1"/>
  <c r="M2392" i="1"/>
  <c r="N2392" i="1"/>
  <c r="S2392" i="1"/>
  <c r="T2392" i="1" s="1"/>
  <c r="P2392" i="1"/>
  <c r="Q2392" i="1" s="1"/>
  <c r="L2392" i="1"/>
  <c r="L2016" i="1"/>
  <c r="P2016" i="1"/>
  <c r="Q2016" i="1" s="1"/>
  <c r="S2016" i="1"/>
  <c r="T2016" i="1" s="1"/>
  <c r="N2016" i="1"/>
  <c r="M2016" i="1"/>
  <c r="P1897" i="1"/>
  <c r="Q1897" i="1" s="1"/>
  <c r="M1897" i="1"/>
  <c r="L1897" i="1"/>
  <c r="N1897" i="1"/>
  <c r="S1897" i="1"/>
  <c r="T1897" i="1" s="1"/>
  <c r="U1986" i="1"/>
  <c r="V1986" i="1"/>
  <c r="R1850" i="1"/>
  <c r="O1850" i="1"/>
  <c r="R1795" i="1"/>
  <c r="S1795" i="1" s="1"/>
  <c r="T1795" i="1" s="1"/>
  <c r="O1795" i="1"/>
  <c r="M1789" i="1"/>
  <c r="L1789" i="1"/>
  <c r="N1789" i="1"/>
  <c r="M1824" i="1"/>
  <c r="L1824" i="1"/>
  <c r="N1824" i="1"/>
  <c r="O4233" i="1"/>
  <c r="R4233" i="1"/>
  <c r="L4255" i="1"/>
  <c r="N4255" i="1"/>
  <c r="S4255" i="1"/>
  <c r="T4255" i="1" s="1"/>
  <c r="P4255" i="1"/>
  <c r="Q4255" i="1" s="1"/>
  <c r="M4255" i="1"/>
  <c r="O4231" i="1"/>
  <c r="P4231" i="1" s="1"/>
  <c r="Q4231" i="1" s="1"/>
  <c r="R4231" i="1"/>
  <c r="S4231" i="1" s="1"/>
  <c r="T4231" i="1" s="1"/>
  <c r="V4291" i="1"/>
  <c r="U4291" i="1"/>
  <c r="R4288" i="1"/>
  <c r="O4288" i="1"/>
  <c r="P4288" i="1" s="1"/>
  <c r="Q4288" i="1" s="1"/>
  <c r="R4281" i="1"/>
  <c r="O4281" i="1"/>
  <c r="N4281" i="1"/>
  <c r="M4281" i="1"/>
  <c r="L4281" i="1"/>
  <c r="S4281" i="1"/>
  <c r="T4281" i="1" s="1"/>
  <c r="P4281" i="1"/>
  <c r="Q4281" i="1" s="1"/>
  <c r="V4275" i="1"/>
  <c r="U4275" i="1"/>
  <c r="R4272" i="1"/>
  <c r="O4272" i="1"/>
  <c r="L4264" i="1"/>
  <c r="N4264" i="1"/>
  <c r="M4264" i="1"/>
  <c r="S4264" i="1"/>
  <c r="T4264" i="1" s="1"/>
  <c r="P4264" i="1"/>
  <c r="Q4264" i="1" s="1"/>
  <c r="N4272" i="1"/>
  <c r="L4272" i="1"/>
  <c r="P4272" i="1"/>
  <c r="Q4272" i="1" s="1"/>
  <c r="M4272" i="1"/>
  <c r="S4272" i="1"/>
  <c r="T4272" i="1" s="1"/>
  <c r="L4257" i="1"/>
  <c r="M4257" i="1"/>
  <c r="N4257" i="1"/>
  <c r="L4253" i="1"/>
  <c r="N4253" i="1"/>
  <c r="M4253" i="1"/>
  <c r="M4239" i="1"/>
  <c r="N4239" i="1"/>
  <c r="L4239" i="1"/>
  <c r="U4232" i="1"/>
  <c r="V4232" i="1"/>
  <c r="N4224" i="1"/>
  <c r="L4224" i="1"/>
  <c r="P4224" i="1"/>
  <c r="Q4224" i="1" s="1"/>
  <c r="S4224" i="1"/>
  <c r="T4224" i="1" s="1"/>
  <c r="M4224" i="1"/>
  <c r="U4244" i="1"/>
  <c r="V4244" i="1"/>
  <c r="O4240" i="1"/>
  <c r="R4240" i="1"/>
  <c r="O4250" i="1"/>
  <c r="P4250" i="1" s="1"/>
  <c r="Q4250" i="1" s="1"/>
  <c r="R4250" i="1"/>
  <c r="S4250" i="1" s="1"/>
  <c r="T4250" i="1" s="1"/>
  <c r="U4243" i="1"/>
  <c r="V4243" i="1"/>
  <c r="V4221" i="1"/>
  <c r="U4221" i="1"/>
  <c r="R4214" i="1"/>
  <c r="S4214" i="1" s="1"/>
  <c r="T4214" i="1" s="1"/>
  <c r="O4214" i="1"/>
  <c r="P4214" i="1" s="1"/>
  <c r="Q4214" i="1" s="1"/>
  <c r="R4213" i="1"/>
  <c r="S4213" i="1" s="1"/>
  <c r="T4213" i="1" s="1"/>
  <c r="O4213" i="1"/>
  <c r="P4213" i="1" s="1"/>
  <c r="Q4213" i="1" s="1"/>
  <c r="R4195" i="1"/>
  <c r="O4195" i="1"/>
  <c r="R4163" i="1"/>
  <c r="O4163" i="1"/>
  <c r="V4226" i="1"/>
  <c r="U4226" i="1"/>
  <c r="P4172" i="1"/>
  <c r="Q4172" i="1" s="1"/>
  <c r="M4172" i="1"/>
  <c r="N4172" i="1"/>
  <c r="L4172" i="1"/>
  <c r="U4163" i="1"/>
  <c r="V4163" i="1"/>
  <c r="M4182" i="1"/>
  <c r="L4182" i="1"/>
  <c r="N4182" i="1"/>
  <c r="U4158" i="1"/>
  <c r="V4158" i="1"/>
  <c r="U4164" i="1"/>
  <c r="V4164" i="1"/>
  <c r="R4183" i="1"/>
  <c r="S4183" i="1" s="1"/>
  <c r="T4183" i="1" s="1"/>
  <c r="O4183" i="1"/>
  <c r="P4183" i="1" s="1"/>
  <c r="Q4183" i="1" s="1"/>
  <c r="P4166" i="1"/>
  <c r="Q4166" i="1" s="1"/>
  <c r="M4166" i="1"/>
  <c r="L4166" i="1"/>
  <c r="N4166" i="1"/>
  <c r="M4164" i="1"/>
  <c r="S4164" i="1"/>
  <c r="T4164" i="1" s="1"/>
  <c r="P4164" i="1"/>
  <c r="Q4164" i="1" s="1"/>
  <c r="N4164" i="1"/>
  <c r="L4164" i="1"/>
  <c r="M4174" i="1"/>
  <c r="L4174" i="1"/>
  <c r="N4174" i="1"/>
  <c r="P4146" i="1"/>
  <c r="Q4146" i="1" s="1"/>
  <c r="N4146" i="1"/>
  <c r="L4146" i="1"/>
  <c r="M4146" i="1"/>
  <c r="S4146" i="1"/>
  <c r="T4146" i="1" s="1"/>
  <c r="V4133" i="1"/>
  <c r="U4133" i="1"/>
  <c r="V4116" i="1"/>
  <c r="U4116" i="1"/>
  <c r="V4156" i="1"/>
  <c r="U4156" i="1"/>
  <c r="O4152" i="1"/>
  <c r="R4152" i="1"/>
  <c r="R4187" i="1"/>
  <c r="O4187" i="1"/>
  <c r="P4173" i="1"/>
  <c r="Q4173" i="1" s="1"/>
  <c r="M4173" i="1"/>
  <c r="S4173" i="1"/>
  <c r="T4173" i="1" s="1"/>
  <c r="N4173" i="1"/>
  <c r="L4173" i="1"/>
  <c r="R4160" i="1"/>
  <c r="O4160" i="1"/>
  <c r="V4113" i="1"/>
  <c r="U4113" i="1"/>
  <c r="N4099" i="1"/>
  <c r="M4099" i="1"/>
  <c r="L4099" i="1"/>
  <c r="V4122" i="1"/>
  <c r="U4122" i="1"/>
  <c r="V4128" i="1"/>
  <c r="U4128" i="1"/>
  <c r="V4120" i="1"/>
  <c r="U4120" i="1"/>
  <c r="N4142" i="1"/>
  <c r="L4142" i="1"/>
  <c r="M4142" i="1"/>
  <c r="R4179" i="1"/>
  <c r="O4179" i="1"/>
  <c r="R4109" i="1"/>
  <c r="S4109" i="1" s="1"/>
  <c r="T4109" i="1" s="1"/>
  <c r="O4109" i="1"/>
  <c r="P4109" i="1" s="1"/>
  <c r="Q4109" i="1" s="1"/>
  <c r="P4167" i="1"/>
  <c r="Q4167" i="1" s="1"/>
  <c r="M4167" i="1"/>
  <c r="L4167" i="1"/>
  <c r="S4167" i="1"/>
  <c r="T4167" i="1" s="1"/>
  <c r="N4167" i="1"/>
  <c r="V4091" i="1"/>
  <c r="U4091" i="1"/>
  <c r="M4082" i="1"/>
  <c r="L4082" i="1"/>
  <c r="S4082" i="1"/>
  <c r="T4082" i="1" s="1"/>
  <c r="P4082" i="1"/>
  <c r="Q4082" i="1" s="1"/>
  <c r="N4082" i="1"/>
  <c r="O4074" i="1"/>
  <c r="R4074" i="1"/>
  <c r="U4073" i="1"/>
  <c r="V4073" i="1"/>
  <c r="O4065" i="1"/>
  <c r="R4065" i="1"/>
  <c r="M4087" i="1"/>
  <c r="S4087" i="1"/>
  <c r="T4087" i="1" s="1"/>
  <c r="N4087" i="1"/>
  <c r="L4087" i="1"/>
  <c r="O4084" i="1"/>
  <c r="R4084" i="1"/>
  <c r="O4076" i="1"/>
  <c r="R4076" i="1"/>
  <c r="O4071" i="1"/>
  <c r="P4071" i="1" s="1"/>
  <c r="Q4071" i="1" s="1"/>
  <c r="R4071" i="1"/>
  <c r="V4041" i="1"/>
  <c r="U4041" i="1"/>
  <c r="R4033" i="1"/>
  <c r="S4033" i="1" s="1"/>
  <c r="T4033" i="1" s="1"/>
  <c r="O4033" i="1"/>
  <c r="P4033" i="1" s="1"/>
  <c r="Q4033" i="1" s="1"/>
  <c r="O4075" i="1"/>
  <c r="R4075" i="1"/>
  <c r="P4039" i="1"/>
  <c r="Q4039" i="1" s="1"/>
  <c r="N4039" i="1"/>
  <c r="L4039" i="1"/>
  <c r="M4039" i="1"/>
  <c r="U4052" i="1"/>
  <c r="V4052" i="1"/>
  <c r="V4040" i="1"/>
  <c r="U4040" i="1"/>
  <c r="R4032" i="1"/>
  <c r="S4032" i="1" s="1"/>
  <c r="T4032" i="1" s="1"/>
  <c r="O4032" i="1"/>
  <c r="P4032" i="1" s="1"/>
  <c r="Q4032" i="1" s="1"/>
  <c r="V4043" i="1"/>
  <c r="U4043" i="1"/>
  <c r="R4053" i="1"/>
  <c r="O4053" i="1"/>
  <c r="R4034" i="1"/>
  <c r="S4034" i="1" s="1"/>
  <c r="T4034" i="1" s="1"/>
  <c r="O4034" i="1"/>
  <c r="P4034" i="1" s="1"/>
  <c r="Q4034" i="1" s="1"/>
  <c r="V4030" i="1"/>
  <c r="U4030" i="1"/>
  <c r="V4031" i="1"/>
  <c r="U4031" i="1"/>
  <c r="O4025" i="1"/>
  <c r="P4025" i="1" s="1"/>
  <c r="Q4025" i="1" s="1"/>
  <c r="R4025" i="1"/>
  <c r="S4025" i="1" s="1"/>
  <c r="T4025" i="1" s="1"/>
  <c r="N4016" i="1"/>
  <c r="M4016" i="1"/>
  <c r="L4016" i="1"/>
  <c r="U3993" i="1"/>
  <c r="V3993" i="1"/>
  <c r="V3989" i="1"/>
  <c r="U3989" i="1"/>
  <c r="V3985" i="1"/>
  <c r="U3985" i="1"/>
  <c r="V3981" i="1"/>
  <c r="U3981" i="1"/>
  <c r="V3977" i="1"/>
  <c r="U3977" i="1"/>
  <c r="V3973" i="1"/>
  <c r="U3973" i="1"/>
  <c r="V3969" i="1"/>
  <c r="U3969" i="1"/>
  <c r="V3965" i="1"/>
  <c r="U3965" i="1"/>
  <c r="V4002" i="1"/>
  <c r="U4002" i="1"/>
  <c r="U4083" i="1"/>
  <c r="V4083" i="1"/>
  <c r="V4013" i="1"/>
  <c r="U4013" i="1"/>
  <c r="V3962" i="1"/>
  <c r="U3962" i="1"/>
  <c r="O3960" i="1"/>
  <c r="P3960" i="1" s="1"/>
  <c r="Q3960" i="1" s="1"/>
  <c r="R3960" i="1"/>
  <c r="S3960" i="1" s="1"/>
  <c r="T3960" i="1" s="1"/>
  <c r="O3952" i="1"/>
  <c r="P3952" i="1" s="1"/>
  <c r="Q3952" i="1" s="1"/>
  <c r="R3952" i="1"/>
  <c r="S3952" i="1" s="1"/>
  <c r="T3952" i="1" s="1"/>
  <c r="V3955" i="1"/>
  <c r="U3955" i="1"/>
  <c r="O3951" i="1"/>
  <c r="P3951" i="1" s="1"/>
  <c r="Q3951" i="1" s="1"/>
  <c r="R3951" i="1"/>
  <c r="S3951" i="1" s="1"/>
  <c r="T3951" i="1" s="1"/>
  <c r="U3949" i="1"/>
  <c r="V3949" i="1"/>
  <c r="V3912" i="1"/>
  <c r="U3912" i="1"/>
  <c r="O3893" i="1"/>
  <c r="P3893" i="1" s="1"/>
  <c r="Q3893" i="1" s="1"/>
  <c r="R3893" i="1"/>
  <c r="S3893" i="1" s="1"/>
  <c r="T3893" i="1" s="1"/>
  <c r="R3907" i="1"/>
  <c r="S3907" i="1" s="1"/>
  <c r="T3907" i="1" s="1"/>
  <c r="O3907" i="1"/>
  <c r="P3907" i="1" s="1"/>
  <c r="Q3907" i="1" s="1"/>
  <c r="N3895" i="1"/>
  <c r="M3895" i="1"/>
  <c r="L3895" i="1"/>
  <c r="P3881" i="1"/>
  <c r="Q3881" i="1" s="1"/>
  <c r="N3881" i="1"/>
  <c r="M3881" i="1"/>
  <c r="L3881" i="1"/>
  <c r="S3881" i="1"/>
  <c r="T3881" i="1" s="1"/>
  <c r="N3873" i="1"/>
  <c r="M3873" i="1"/>
  <c r="L3873" i="1"/>
  <c r="S3873" i="1"/>
  <c r="T3873" i="1" s="1"/>
  <c r="P3873" i="1"/>
  <c r="Q3873" i="1" s="1"/>
  <c r="N3865" i="1"/>
  <c r="M3865" i="1"/>
  <c r="L3865" i="1"/>
  <c r="S3865" i="1"/>
  <c r="T3865" i="1" s="1"/>
  <c r="P3865" i="1"/>
  <c r="Q3865" i="1" s="1"/>
  <c r="N3857" i="1"/>
  <c r="M3857" i="1"/>
  <c r="S3857" i="1"/>
  <c r="T3857" i="1" s="1"/>
  <c r="P3857" i="1"/>
  <c r="Q3857" i="1" s="1"/>
  <c r="L3857" i="1"/>
  <c r="N3849" i="1"/>
  <c r="M3849" i="1"/>
  <c r="S3849" i="1"/>
  <c r="T3849" i="1" s="1"/>
  <c r="P3849" i="1"/>
  <c r="Q3849" i="1" s="1"/>
  <c r="L3849" i="1"/>
  <c r="M3841" i="1"/>
  <c r="N3841" i="1"/>
  <c r="L3841" i="1"/>
  <c r="S3841" i="1"/>
  <c r="T3841" i="1" s="1"/>
  <c r="P3841" i="1"/>
  <c r="Q3841" i="1" s="1"/>
  <c r="M3833" i="1"/>
  <c r="N3833" i="1"/>
  <c r="L3833" i="1"/>
  <c r="S3833" i="1"/>
  <c r="T3833" i="1" s="1"/>
  <c r="P3833" i="1"/>
  <c r="Q3833" i="1" s="1"/>
  <c r="M3825" i="1"/>
  <c r="N3825" i="1"/>
  <c r="L3825" i="1"/>
  <c r="S3825" i="1"/>
  <c r="T3825" i="1" s="1"/>
  <c r="P3825" i="1"/>
  <c r="Q3825" i="1" s="1"/>
  <c r="M3817" i="1"/>
  <c r="N3817" i="1"/>
  <c r="L3817" i="1"/>
  <c r="S3817" i="1"/>
  <c r="T3817" i="1" s="1"/>
  <c r="P3817" i="1"/>
  <c r="Q3817" i="1" s="1"/>
  <c r="V3894" i="1"/>
  <c r="U3894" i="1"/>
  <c r="U3811" i="1"/>
  <c r="V3811" i="1"/>
  <c r="U3803" i="1"/>
  <c r="V3803" i="1"/>
  <c r="U3806" i="1"/>
  <c r="V3806" i="1"/>
  <c r="R3753" i="1"/>
  <c r="S3753" i="1" s="1"/>
  <c r="T3753" i="1" s="1"/>
  <c r="O3753" i="1"/>
  <c r="U3743" i="1"/>
  <c r="V3743" i="1"/>
  <c r="O3734" i="1"/>
  <c r="P3734" i="1" s="1"/>
  <c r="Q3734" i="1" s="1"/>
  <c r="R3734" i="1"/>
  <c r="S3734" i="1" s="1"/>
  <c r="T3734" i="1" s="1"/>
  <c r="U3737" i="1"/>
  <c r="V3737" i="1"/>
  <c r="M3760" i="1"/>
  <c r="P3760" i="1"/>
  <c r="Q3760" i="1" s="1"/>
  <c r="N3760" i="1"/>
  <c r="L3760" i="1"/>
  <c r="R3746" i="1"/>
  <c r="S3746" i="1" s="1"/>
  <c r="T3746" i="1" s="1"/>
  <c r="O3746" i="1"/>
  <c r="P3746" i="1" s="1"/>
  <c r="Q3746" i="1" s="1"/>
  <c r="L3730" i="1"/>
  <c r="S3730" i="1"/>
  <c r="T3730" i="1" s="1"/>
  <c r="P3730" i="1"/>
  <c r="Q3730" i="1" s="1"/>
  <c r="N3730" i="1"/>
  <c r="M3730" i="1"/>
  <c r="L3722" i="1"/>
  <c r="P3722" i="1"/>
  <c r="Q3722" i="1" s="1"/>
  <c r="N3722" i="1"/>
  <c r="M3722" i="1"/>
  <c r="S3722" i="1"/>
  <c r="T3722" i="1" s="1"/>
  <c r="L3714" i="1"/>
  <c r="P3714" i="1"/>
  <c r="Q3714" i="1" s="1"/>
  <c r="N3714" i="1"/>
  <c r="M3714" i="1"/>
  <c r="S3714" i="1"/>
  <c r="T3714" i="1" s="1"/>
  <c r="L3706" i="1"/>
  <c r="P3706" i="1"/>
  <c r="Q3706" i="1" s="1"/>
  <c r="N3706" i="1"/>
  <c r="M3706" i="1"/>
  <c r="S3706" i="1"/>
  <c r="T3706" i="1" s="1"/>
  <c r="L3698" i="1"/>
  <c r="P3698" i="1"/>
  <c r="Q3698" i="1" s="1"/>
  <c r="N3698" i="1"/>
  <c r="M3698" i="1"/>
  <c r="S3698" i="1"/>
  <c r="T3698" i="1" s="1"/>
  <c r="L3685" i="1"/>
  <c r="P3685" i="1"/>
  <c r="Q3685" i="1" s="1"/>
  <c r="N3685" i="1"/>
  <c r="M3685" i="1"/>
  <c r="S3685" i="1"/>
  <c r="T3685" i="1" s="1"/>
  <c r="R3683" i="1"/>
  <c r="O3683" i="1"/>
  <c r="P3683" i="1" s="1"/>
  <c r="Q3683" i="1" s="1"/>
  <c r="V3614" i="1"/>
  <c r="U3614" i="1"/>
  <c r="L3606" i="1"/>
  <c r="N3606" i="1"/>
  <c r="S3606" i="1"/>
  <c r="T3606" i="1" s="1"/>
  <c r="P3606" i="1"/>
  <c r="Q3606" i="1" s="1"/>
  <c r="M3606" i="1"/>
  <c r="L3691" i="1"/>
  <c r="N3691" i="1"/>
  <c r="M3691" i="1"/>
  <c r="S3691" i="1"/>
  <c r="T3691" i="1" s="1"/>
  <c r="L3683" i="1"/>
  <c r="N3683" i="1"/>
  <c r="M3683" i="1"/>
  <c r="S3683" i="1"/>
  <c r="T3683" i="1" s="1"/>
  <c r="L3675" i="1"/>
  <c r="N3675" i="1"/>
  <c r="M3675" i="1"/>
  <c r="U3667" i="1"/>
  <c r="V3667" i="1"/>
  <c r="L3663" i="1"/>
  <c r="M3663" i="1"/>
  <c r="P3663" i="1"/>
  <c r="Q3663" i="1" s="1"/>
  <c r="N3663" i="1"/>
  <c r="S3663" i="1"/>
  <c r="T3663" i="1" s="1"/>
  <c r="V3647" i="1"/>
  <c r="U3647" i="1"/>
  <c r="V3681" i="1"/>
  <c r="U3681" i="1"/>
  <c r="V3634" i="1"/>
  <c r="U3634" i="1"/>
  <c r="V3610" i="1"/>
  <c r="U3610" i="1"/>
  <c r="L3670" i="1"/>
  <c r="P3670" i="1"/>
  <c r="Q3670" i="1" s="1"/>
  <c r="M3670" i="1"/>
  <c r="S3670" i="1"/>
  <c r="T3670" i="1" s="1"/>
  <c r="N3670" i="1"/>
  <c r="V3687" i="1"/>
  <c r="U3687" i="1"/>
  <c r="V3679" i="1"/>
  <c r="U3679" i="1"/>
  <c r="L3671" i="1"/>
  <c r="P3671" i="1"/>
  <c r="Q3671" i="1" s="1"/>
  <c r="M3671" i="1"/>
  <c r="S3671" i="1"/>
  <c r="T3671" i="1" s="1"/>
  <c r="N3671" i="1"/>
  <c r="L3669" i="1"/>
  <c r="M3669" i="1"/>
  <c r="S3669" i="1"/>
  <c r="T3669" i="1" s="1"/>
  <c r="N3669" i="1"/>
  <c r="U3661" i="1"/>
  <c r="V3661" i="1"/>
  <c r="R3611" i="1"/>
  <c r="S3611" i="1" s="1"/>
  <c r="T3611" i="1" s="1"/>
  <c r="O3611" i="1"/>
  <c r="P3611" i="1" s="1"/>
  <c r="Q3611" i="1" s="1"/>
  <c r="P3564" i="1"/>
  <c r="Q3564" i="1" s="1"/>
  <c r="M3564" i="1"/>
  <c r="S3564" i="1"/>
  <c r="T3564" i="1" s="1"/>
  <c r="N3564" i="1"/>
  <c r="L3564" i="1"/>
  <c r="R3565" i="1"/>
  <c r="O3565" i="1"/>
  <c r="R3635" i="1"/>
  <c r="S3635" i="1" s="1"/>
  <c r="T3635" i="1" s="1"/>
  <c r="O3635" i="1"/>
  <c r="P3635" i="1" s="1"/>
  <c r="Q3635" i="1" s="1"/>
  <c r="R3583" i="1"/>
  <c r="O3583" i="1"/>
  <c r="P3563" i="1"/>
  <c r="Q3563" i="1" s="1"/>
  <c r="M3563" i="1"/>
  <c r="N3563" i="1"/>
  <c r="L3563" i="1"/>
  <c r="S3563" i="1"/>
  <c r="T3563" i="1" s="1"/>
  <c r="V3535" i="1"/>
  <c r="U3535" i="1"/>
  <c r="P3572" i="1"/>
  <c r="Q3572" i="1" s="1"/>
  <c r="M3572" i="1"/>
  <c r="L3572" i="1"/>
  <c r="N3572" i="1"/>
  <c r="S3572" i="1"/>
  <c r="T3572" i="1" s="1"/>
  <c r="L3627" i="1"/>
  <c r="M3627" i="1"/>
  <c r="N3627" i="1"/>
  <c r="P3581" i="1"/>
  <c r="Q3581" i="1" s="1"/>
  <c r="M3581" i="1"/>
  <c r="L3581" i="1"/>
  <c r="S3581" i="1"/>
  <c r="T3581" i="1" s="1"/>
  <c r="N3581" i="1"/>
  <c r="V3530" i="1"/>
  <c r="U3530" i="1"/>
  <c r="V3526" i="1"/>
  <c r="U3526" i="1"/>
  <c r="V3522" i="1"/>
  <c r="U3522" i="1"/>
  <c r="V3518" i="1"/>
  <c r="U3518" i="1"/>
  <c r="V3514" i="1"/>
  <c r="U3514" i="1"/>
  <c r="V3510" i="1"/>
  <c r="U3510" i="1"/>
  <c r="V3506" i="1"/>
  <c r="U3506" i="1"/>
  <c r="V3502" i="1"/>
  <c r="U3502" i="1"/>
  <c r="O3586" i="1"/>
  <c r="R3586" i="1"/>
  <c r="V3552" i="1"/>
  <c r="U3552" i="1"/>
  <c r="N3544" i="1"/>
  <c r="M3544" i="1"/>
  <c r="L3544" i="1"/>
  <c r="L3591" i="1"/>
  <c r="N3591" i="1"/>
  <c r="M3591" i="1"/>
  <c r="P3575" i="1"/>
  <c r="Q3575" i="1" s="1"/>
  <c r="M3575" i="1"/>
  <c r="L3575" i="1"/>
  <c r="N3575" i="1"/>
  <c r="M3576" i="1"/>
  <c r="L3576" i="1"/>
  <c r="N3576" i="1"/>
  <c r="O3484" i="1"/>
  <c r="P3484" i="1" s="1"/>
  <c r="Q3484" i="1" s="1"/>
  <c r="R3484" i="1"/>
  <c r="S3484" i="1" s="1"/>
  <c r="T3484" i="1" s="1"/>
  <c r="O3392" i="1"/>
  <c r="P3392" i="1" s="1"/>
  <c r="Q3392" i="1" s="1"/>
  <c r="R3392" i="1"/>
  <c r="S3392" i="1" s="1"/>
  <c r="T3392" i="1" s="1"/>
  <c r="V3388" i="1"/>
  <c r="U3388" i="1"/>
  <c r="O3461" i="1"/>
  <c r="P3461" i="1" s="1"/>
  <c r="Q3461" i="1" s="1"/>
  <c r="R3461" i="1"/>
  <c r="S3461" i="1" s="1"/>
  <c r="T3461" i="1" s="1"/>
  <c r="V3459" i="1"/>
  <c r="U3459" i="1"/>
  <c r="O3445" i="1"/>
  <c r="P3445" i="1" s="1"/>
  <c r="Q3445" i="1" s="1"/>
  <c r="R3445" i="1"/>
  <c r="S3445" i="1" s="1"/>
  <c r="T3445" i="1" s="1"/>
  <c r="V3443" i="1"/>
  <c r="U3443" i="1"/>
  <c r="O3429" i="1"/>
  <c r="P3429" i="1" s="1"/>
  <c r="Q3429" i="1" s="1"/>
  <c r="R3429" i="1"/>
  <c r="S3429" i="1" s="1"/>
  <c r="T3429" i="1" s="1"/>
  <c r="V3427" i="1"/>
  <c r="U3427" i="1"/>
  <c r="O3403" i="1"/>
  <c r="R3403" i="1"/>
  <c r="O3395" i="1"/>
  <c r="P3395" i="1" s="1"/>
  <c r="Q3395" i="1" s="1"/>
  <c r="R3395" i="1"/>
  <c r="S3395" i="1" s="1"/>
  <c r="T3395" i="1" s="1"/>
  <c r="S3495" i="1"/>
  <c r="T3495" i="1" s="1"/>
  <c r="N3495" i="1"/>
  <c r="L3495" i="1"/>
  <c r="M3495" i="1"/>
  <c r="O3481" i="1"/>
  <c r="P3481" i="1" s="1"/>
  <c r="Q3481" i="1" s="1"/>
  <c r="R3481" i="1"/>
  <c r="S3481" i="1" s="1"/>
  <c r="T3481" i="1" s="1"/>
  <c r="P3458" i="1"/>
  <c r="Q3458" i="1" s="1"/>
  <c r="L3458" i="1"/>
  <c r="N3458" i="1"/>
  <c r="M3458" i="1"/>
  <c r="S3442" i="1"/>
  <c r="T3442" i="1" s="1"/>
  <c r="L3442" i="1"/>
  <c r="N3442" i="1"/>
  <c r="M3442" i="1"/>
  <c r="L3426" i="1"/>
  <c r="N3426" i="1"/>
  <c r="M3426" i="1"/>
  <c r="P3368" i="1"/>
  <c r="Q3368" i="1" s="1"/>
  <c r="N3368" i="1"/>
  <c r="M3368" i="1"/>
  <c r="L3368" i="1"/>
  <c r="S3368" i="1"/>
  <c r="T3368" i="1" s="1"/>
  <c r="O3488" i="1"/>
  <c r="P3488" i="1" s="1"/>
  <c r="Q3488" i="1" s="1"/>
  <c r="R3488" i="1"/>
  <c r="S3488" i="1" s="1"/>
  <c r="T3488" i="1" s="1"/>
  <c r="O3394" i="1"/>
  <c r="P3394" i="1" s="1"/>
  <c r="Q3394" i="1" s="1"/>
  <c r="R3394" i="1"/>
  <c r="S3394" i="1" s="1"/>
  <c r="T3394" i="1" s="1"/>
  <c r="O3472" i="1"/>
  <c r="R3472" i="1"/>
  <c r="S3472" i="1" s="1"/>
  <c r="T3472" i="1" s="1"/>
  <c r="O3470" i="1"/>
  <c r="R3470" i="1"/>
  <c r="O3468" i="1"/>
  <c r="R3468" i="1"/>
  <c r="O3466" i="1"/>
  <c r="R3466" i="1"/>
  <c r="O3464" i="1"/>
  <c r="R3464" i="1"/>
  <c r="S3464" i="1" s="1"/>
  <c r="T3464" i="1" s="1"/>
  <c r="O3462" i="1"/>
  <c r="P3462" i="1" s="1"/>
  <c r="Q3462" i="1" s="1"/>
  <c r="R3462" i="1"/>
  <c r="O3460" i="1"/>
  <c r="P3460" i="1" s="1"/>
  <c r="Q3460" i="1" s="1"/>
  <c r="R3460" i="1"/>
  <c r="S3460" i="1" s="1"/>
  <c r="T3460" i="1" s="1"/>
  <c r="O3458" i="1"/>
  <c r="R3458" i="1"/>
  <c r="S3458" i="1" s="1"/>
  <c r="T3458" i="1" s="1"/>
  <c r="O3456" i="1"/>
  <c r="R3456" i="1"/>
  <c r="O3454" i="1"/>
  <c r="R3454" i="1"/>
  <c r="O3452" i="1"/>
  <c r="R3452" i="1"/>
  <c r="O3450" i="1"/>
  <c r="R3450" i="1"/>
  <c r="O3448" i="1"/>
  <c r="R3448" i="1"/>
  <c r="S3448" i="1" s="1"/>
  <c r="T3448" i="1" s="1"/>
  <c r="O3446" i="1"/>
  <c r="P3446" i="1" s="1"/>
  <c r="Q3446" i="1" s="1"/>
  <c r="R3446" i="1"/>
  <c r="S3446" i="1" s="1"/>
  <c r="T3446" i="1" s="1"/>
  <c r="O3444" i="1"/>
  <c r="R3444" i="1"/>
  <c r="S3444" i="1" s="1"/>
  <c r="T3444" i="1" s="1"/>
  <c r="O3442" i="1"/>
  <c r="P3442" i="1" s="1"/>
  <c r="Q3442" i="1" s="1"/>
  <c r="R3442" i="1"/>
  <c r="O3440" i="1"/>
  <c r="R3440" i="1"/>
  <c r="S3440" i="1" s="1"/>
  <c r="T3440" i="1" s="1"/>
  <c r="O3438" i="1"/>
  <c r="R3438" i="1"/>
  <c r="O3436" i="1"/>
  <c r="R3436" i="1"/>
  <c r="O3434" i="1"/>
  <c r="R3434" i="1"/>
  <c r="O3432" i="1"/>
  <c r="R3432" i="1"/>
  <c r="S3432" i="1" s="1"/>
  <c r="T3432" i="1" s="1"/>
  <c r="O3430" i="1"/>
  <c r="P3430" i="1" s="1"/>
  <c r="Q3430" i="1" s="1"/>
  <c r="R3430" i="1"/>
  <c r="S3430" i="1" s="1"/>
  <c r="T3430" i="1" s="1"/>
  <c r="O3428" i="1"/>
  <c r="P3428" i="1" s="1"/>
  <c r="Q3428" i="1" s="1"/>
  <c r="R3428" i="1"/>
  <c r="S3428" i="1" s="1"/>
  <c r="T3428" i="1" s="1"/>
  <c r="O3426" i="1"/>
  <c r="P3426" i="1" s="1"/>
  <c r="Q3426" i="1" s="1"/>
  <c r="R3426" i="1"/>
  <c r="S3426" i="1" s="1"/>
  <c r="T3426" i="1" s="1"/>
  <c r="O3424" i="1"/>
  <c r="R3424" i="1"/>
  <c r="S3424" i="1" s="1"/>
  <c r="T3424" i="1" s="1"/>
  <c r="O3422" i="1"/>
  <c r="R3422" i="1"/>
  <c r="O3420" i="1"/>
  <c r="R3420" i="1"/>
  <c r="O3418" i="1"/>
  <c r="R3418" i="1"/>
  <c r="O3416" i="1"/>
  <c r="R3416" i="1"/>
  <c r="V3414" i="1"/>
  <c r="U3414" i="1"/>
  <c r="V3486" i="1"/>
  <c r="U3486" i="1"/>
  <c r="O3393" i="1"/>
  <c r="P3393" i="1" s="1"/>
  <c r="Q3393" i="1" s="1"/>
  <c r="R3393" i="1"/>
  <c r="S3393" i="1" s="1"/>
  <c r="T3393" i="1" s="1"/>
  <c r="R3379" i="1"/>
  <c r="O3379" i="1"/>
  <c r="P3379" i="1" s="1"/>
  <c r="Q3379" i="1" s="1"/>
  <c r="V3485" i="1"/>
  <c r="U3485" i="1"/>
  <c r="S3457" i="1"/>
  <c r="T3457" i="1" s="1"/>
  <c r="P3457" i="1"/>
  <c r="Q3457" i="1" s="1"/>
  <c r="L3457" i="1"/>
  <c r="N3457" i="1"/>
  <c r="M3457" i="1"/>
  <c r="S3441" i="1"/>
  <c r="T3441" i="1" s="1"/>
  <c r="P3441" i="1"/>
  <c r="Q3441" i="1" s="1"/>
  <c r="L3441" i="1"/>
  <c r="N3441" i="1"/>
  <c r="M3441" i="1"/>
  <c r="S3425" i="1"/>
  <c r="T3425" i="1" s="1"/>
  <c r="P3425" i="1"/>
  <c r="Q3425" i="1" s="1"/>
  <c r="L3425" i="1"/>
  <c r="N3425" i="1"/>
  <c r="M3425" i="1"/>
  <c r="P3334" i="1"/>
  <c r="Q3334" i="1" s="1"/>
  <c r="M3334" i="1"/>
  <c r="L3334" i="1"/>
  <c r="N3334" i="1"/>
  <c r="S3334" i="1"/>
  <c r="T3334" i="1" s="1"/>
  <c r="N3306" i="1"/>
  <c r="M3306" i="1"/>
  <c r="L3306" i="1"/>
  <c r="P3320" i="1"/>
  <c r="Q3320" i="1" s="1"/>
  <c r="L3320" i="1"/>
  <c r="S3320" i="1"/>
  <c r="T3320" i="1" s="1"/>
  <c r="N3320" i="1"/>
  <c r="M3320" i="1"/>
  <c r="V3413" i="1"/>
  <c r="U3413" i="1"/>
  <c r="U3330" i="1"/>
  <c r="V3330" i="1"/>
  <c r="O3084" i="1"/>
  <c r="P3084" i="1" s="1"/>
  <c r="Q3084" i="1" s="1"/>
  <c r="R3084" i="1"/>
  <c r="S3084" i="1" s="1"/>
  <c r="T3084" i="1" s="1"/>
  <c r="R3064" i="1"/>
  <c r="S3064" i="1" s="1"/>
  <c r="T3064" i="1" s="1"/>
  <c r="O3064" i="1"/>
  <c r="P3064" i="1" s="1"/>
  <c r="Q3064" i="1" s="1"/>
  <c r="R3032" i="1"/>
  <c r="S3032" i="1" s="1"/>
  <c r="T3032" i="1" s="1"/>
  <c r="O3032" i="1"/>
  <c r="P3032" i="1" s="1"/>
  <c r="Q3032" i="1" s="1"/>
  <c r="R3035" i="1"/>
  <c r="S3035" i="1" s="1"/>
  <c r="T3035" i="1" s="1"/>
  <c r="O3035" i="1"/>
  <c r="P3035" i="1" s="1"/>
  <c r="Q3035" i="1" s="1"/>
  <c r="V3015" i="1"/>
  <c r="U3015" i="1"/>
  <c r="V3004" i="1"/>
  <c r="U3004" i="1"/>
  <c r="V3001" i="1"/>
  <c r="U3001" i="1"/>
  <c r="O2977" i="1"/>
  <c r="P2977" i="1" s="1"/>
  <c r="Q2977" i="1" s="1"/>
  <c r="R2977" i="1"/>
  <c r="S2977" i="1" s="1"/>
  <c r="T2977" i="1" s="1"/>
  <c r="V2967" i="1"/>
  <c r="U2967" i="1"/>
  <c r="O2889" i="1"/>
  <c r="P2889" i="1" s="1"/>
  <c r="Q2889" i="1" s="1"/>
  <c r="R2889" i="1"/>
  <c r="S2889" i="1" s="1"/>
  <c r="T2889" i="1" s="1"/>
  <c r="O2881" i="1"/>
  <c r="P2881" i="1" s="1"/>
  <c r="Q2881" i="1" s="1"/>
  <c r="R2881" i="1"/>
  <c r="S2881" i="1" s="1"/>
  <c r="T2881" i="1" s="1"/>
  <c r="O2873" i="1"/>
  <c r="P2873" i="1" s="1"/>
  <c r="Q2873" i="1" s="1"/>
  <c r="R2873" i="1"/>
  <c r="S2873" i="1" s="1"/>
  <c r="T2873" i="1" s="1"/>
  <c r="O2865" i="1"/>
  <c r="P2865" i="1" s="1"/>
  <c r="Q2865" i="1" s="1"/>
  <c r="R2865" i="1"/>
  <c r="S2865" i="1" s="1"/>
  <c r="T2865" i="1" s="1"/>
  <c r="V3000" i="1"/>
  <c r="U3000" i="1"/>
  <c r="O2992" i="1"/>
  <c r="R2992" i="1"/>
  <c r="V3009" i="1"/>
  <c r="U3009" i="1"/>
  <c r="O3005" i="1"/>
  <c r="P3005" i="1" s="1"/>
  <c r="Q3005" i="1" s="1"/>
  <c r="R3005" i="1"/>
  <c r="S3005" i="1" s="1"/>
  <c r="T3005" i="1" s="1"/>
  <c r="O2999" i="1"/>
  <c r="P2999" i="1" s="1"/>
  <c r="Q2999" i="1" s="1"/>
  <c r="R2999" i="1"/>
  <c r="S2999" i="1" s="1"/>
  <c r="T2999" i="1" s="1"/>
  <c r="V2998" i="1"/>
  <c r="U2998" i="1"/>
  <c r="S2988" i="1"/>
  <c r="T2988" i="1" s="1"/>
  <c r="P2988" i="1"/>
  <c r="Q2988" i="1" s="1"/>
  <c r="N2988" i="1"/>
  <c r="L2988" i="1"/>
  <c r="M2988" i="1"/>
  <c r="O2974" i="1"/>
  <c r="P2974" i="1" s="1"/>
  <c r="Q2974" i="1" s="1"/>
  <c r="R2974" i="1"/>
  <c r="S2974" i="1" s="1"/>
  <c r="T2974" i="1" s="1"/>
  <c r="R2968" i="1"/>
  <c r="O2968" i="1"/>
  <c r="S2911" i="1"/>
  <c r="T2911" i="1" s="1"/>
  <c r="P2911" i="1"/>
  <c r="Q2911" i="1" s="1"/>
  <c r="N2911" i="1"/>
  <c r="M2911" i="1"/>
  <c r="L2911" i="1"/>
  <c r="P2905" i="1"/>
  <c r="Q2905" i="1" s="1"/>
  <c r="N2905" i="1"/>
  <c r="S2905" i="1"/>
  <c r="T2905" i="1" s="1"/>
  <c r="M2905" i="1"/>
  <c r="L2905" i="1"/>
  <c r="M3019" i="1"/>
  <c r="L3019" i="1"/>
  <c r="N3019" i="1"/>
  <c r="O3010" i="1"/>
  <c r="P3010" i="1" s="1"/>
  <c r="Q3010" i="1" s="1"/>
  <c r="R3010" i="1"/>
  <c r="S3010" i="1" s="1"/>
  <c r="T3010" i="1" s="1"/>
  <c r="N3006" i="1"/>
  <c r="M3006" i="1"/>
  <c r="L3006" i="1"/>
  <c r="V2989" i="1"/>
  <c r="U2989" i="1"/>
  <c r="V2906" i="1"/>
  <c r="U2906" i="1"/>
  <c r="V2988" i="1"/>
  <c r="U2988" i="1"/>
  <c r="O2980" i="1"/>
  <c r="P2980" i="1" s="1"/>
  <c r="Q2980" i="1" s="1"/>
  <c r="R2980" i="1"/>
  <c r="O2970" i="1"/>
  <c r="P2970" i="1" s="1"/>
  <c r="Q2970" i="1" s="1"/>
  <c r="R2970" i="1"/>
  <c r="S2970" i="1" s="1"/>
  <c r="T2970" i="1" s="1"/>
  <c r="O2962" i="1"/>
  <c r="P2962" i="1" s="1"/>
  <c r="Q2962" i="1" s="1"/>
  <c r="R2962" i="1"/>
  <c r="S2962" i="1" s="1"/>
  <c r="T2962" i="1" s="1"/>
  <c r="O2954" i="1"/>
  <c r="P2954" i="1" s="1"/>
  <c r="Q2954" i="1" s="1"/>
  <c r="R2954" i="1"/>
  <c r="S2954" i="1" s="1"/>
  <c r="T2954" i="1" s="1"/>
  <c r="O2946" i="1"/>
  <c r="P2946" i="1" s="1"/>
  <c r="Q2946" i="1" s="1"/>
  <c r="R2946" i="1"/>
  <c r="S2946" i="1" s="1"/>
  <c r="T2946" i="1" s="1"/>
  <c r="O2938" i="1"/>
  <c r="P2938" i="1" s="1"/>
  <c r="Q2938" i="1" s="1"/>
  <c r="R2938" i="1"/>
  <c r="S2938" i="1" s="1"/>
  <c r="T2938" i="1" s="1"/>
  <c r="O2930" i="1"/>
  <c r="P2930" i="1" s="1"/>
  <c r="Q2930" i="1" s="1"/>
  <c r="R2930" i="1"/>
  <c r="S2930" i="1" s="1"/>
  <c r="T2930" i="1" s="1"/>
  <c r="O2922" i="1"/>
  <c r="P2922" i="1" s="1"/>
  <c r="Q2922" i="1" s="1"/>
  <c r="R2922" i="1"/>
  <c r="S2922" i="1" s="1"/>
  <c r="T2922" i="1" s="1"/>
  <c r="O2914" i="1"/>
  <c r="P2914" i="1" s="1"/>
  <c r="Q2914" i="1" s="1"/>
  <c r="R2914" i="1"/>
  <c r="S2914" i="1" s="1"/>
  <c r="T2914" i="1" s="1"/>
  <c r="R3018" i="1"/>
  <c r="S3018" i="1" s="1"/>
  <c r="T3018" i="1" s="1"/>
  <c r="O3018" i="1"/>
  <c r="P3018" i="1" s="1"/>
  <c r="Q3018" i="1" s="1"/>
  <c r="S2992" i="1"/>
  <c r="T2992" i="1" s="1"/>
  <c r="P2992" i="1"/>
  <c r="Q2992" i="1" s="1"/>
  <c r="N2992" i="1"/>
  <c r="L2992" i="1"/>
  <c r="M2992" i="1"/>
  <c r="V2858" i="1"/>
  <c r="U2858" i="1"/>
  <c r="O2846" i="1"/>
  <c r="P2846" i="1" s="1"/>
  <c r="Q2846" i="1" s="1"/>
  <c r="R2846" i="1"/>
  <c r="S2846" i="1" s="1"/>
  <c r="T2846" i="1" s="1"/>
  <c r="O2735" i="1"/>
  <c r="P2735" i="1" s="1"/>
  <c r="Q2735" i="1" s="1"/>
  <c r="R2735" i="1"/>
  <c r="S2735" i="1" s="1"/>
  <c r="T2735" i="1" s="1"/>
  <c r="L2832" i="1"/>
  <c r="S2832" i="1"/>
  <c r="T2832" i="1" s="1"/>
  <c r="N2832" i="1"/>
  <c r="M2832" i="1"/>
  <c r="O2825" i="1"/>
  <c r="R2825" i="1"/>
  <c r="L2800" i="1"/>
  <c r="P2800" i="1"/>
  <c r="Q2800" i="1" s="1"/>
  <c r="N2800" i="1"/>
  <c r="M2800" i="1"/>
  <c r="O2793" i="1"/>
  <c r="R2793" i="1"/>
  <c r="O2787" i="1"/>
  <c r="P2787" i="1" s="1"/>
  <c r="Q2787" i="1" s="1"/>
  <c r="R2787" i="1"/>
  <c r="S2787" i="1" s="1"/>
  <c r="T2787" i="1" s="1"/>
  <c r="V2785" i="1"/>
  <c r="U2785" i="1"/>
  <c r="O2771" i="1"/>
  <c r="R2771" i="1"/>
  <c r="S2771" i="1" s="1"/>
  <c r="T2771" i="1" s="1"/>
  <c r="V2769" i="1"/>
  <c r="U2769" i="1"/>
  <c r="O2738" i="1"/>
  <c r="R2738" i="1"/>
  <c r="V2851" i="1"/>
  <c r="U2851" i="1"/>
  <c r="V2808" i="1"/>
  <c r="U2808" i="1"/>
  <c r="O2800" i="1"/>
  <c r="R2800" i="1"/>
  <c r="S2800" i="1" s="1"/>
  <c r="T2800" i="1" s="1"/>
  <c r="V2764" i="1"/>
  <c r="U2764" i="1"/>
  <c r="V2839" i="1"/>
  <c r="U2839" i="1"/>
  <c r="O2815" i="1"/>
  <c r="P2815" i="1" s="1"/>
  <c r="Q2815" i="1" s="1"/>
  <c r="R2815" i="1"/>
  <c r="S2815" i="1" s="1"/>
  <c r="T2815" i="1" s="1"/>
  <c r="L2780" i="1"/>
  <c r="N2780" i="1"/>
  <c r="M2780" i="1"/>
  <c r="L2759" i="1"/>
  <c r="P2759" i="1"/>
  <c r="Q2759" i="1" s="1"/>
  <c r="N2759" i="1"/>
  <c r="M2759" i="1"/>
  <c r="V2738" i="1"/>
  <c r="U2738" i="1"/>
  <c r="V2860" i="1"/>
  <c r="U2860" i="1"/>
  <c r="O2848" i="1"/>
  <c r="P2848" i="1" s="1"/>
  <c r="Q2848" i="1" s="1"/>
  <c r="R2848" i="1"/>
  <c r="S2848" i="1" s="1"/>
  <c r="T2848" i="1" s="1"/>
  <c r="V2838" i="1"/>
  <c r="U2838" i="1"/>
  <c r="V2822" i="1"/>
  <c r="U2822" i="1"/>
  <c r="V2806" i="1"/>
  <c r="U2806" i="1"/>
  <c r="V2790" i="1"/>
  <c r="U2790" i="1"/>
  <c r="L2752" i="1"/>
  <c r="S2752" i="1"/>
  <c r="T2752" i="1" s="1"/>
  <c r="N2752" i="1"/>
  <c r="M2752" i="1"/>
  <c r="U2742" i="1"/>
  <c r="V2742" i="1"/>
  <c r="N2857" i="1"/>
  <c r="L2857" i="1"/>
  <c r="M2857" i="1"/>
  <c r="L2828" i="1"/>
  <c r="S2828" i="1"/>
  <c r="T2828" i="1" s="1"/>
  <c r="N2828" i="1"/>
  <c r="M2828" i="1"/>
  <c r="O2821" i="1"/>
  <c r="R2821" i="1"/>
  <c r="L2796" i="1"/>
  <c r="S2796" i="1"/>
  <c r="T2796" i="1" s="1"/>
  <c r="P2796" i="1"/>
  <c r="Q2796" i="1" s="1"/>
  <c r="N2796" i="1"/>
  <c r="M2796" i="1"/>
  <c r="O2789" i="1"/>
  <c r="R2789" i="1"/>
  <c r="O2767" i="1"/>
  <c r="R2767" i="1"/>
  <c r="S2767" i="1" s="1"/>
  <c r="T2767" i="1" s="1"/>
  <c r="O2759" i="1"/>
  <c r="R2759" i="1"/>
  <c r="S2759" i="1" s="1"/>
  <c r="T2759" i="1" s="1"/>
  <c r="O2751" i="1"/>
  <c r="R2751" i="1"/>
  <c r="O2743" i="1"/>
  <c r="R2743" i="1"/>
  <c r="V2861" i="1"/>
  <c r="U2861" i="1"/>
  <c r="V2845" i="1"/>
  <c r="U2845" i="1"/>
  <c r="V2796" i="1"/>
  <c r="U2796" i="1"/>
  <c r="O2788" i="1"/>
  <c r="R2788" i="1"/>
  <c r="O2752" i="1"/>
  <c r="P2752" i="1" s="1"/>
  <c r="Q2752" i="1" s="1"/>
  <c r="R2752" i="1"/>
  <c r="U2835" i="1"/>
  <c r="V2835" i="1"/>
  <c r="O2827" i="1"/>
  <c r="P2827" i="1" s="1"/>
  <c r="Q2827" i="1" s="1"/>
  <c r="R2827" i="1"/>
  <c r="S2827" i="1" s="1"/>
  <c r="T2827" i="1" s="1"/>
  <c r="L2783" i="1"/>
  <c r="P2783" i="1"/>
  <c r="Q2783" i="1" s="1"/>
  <c r="N2783" i="1"/>
  <c r="M2783" i="1"/>
  <c r="O2477" i="1"/>
  <c r="P2477" i="1" s="1"/>
  <c r="Q2477" i="1" s="1"/>
  <c r="R2477" i="1"/>
  <c r="S2477" i="1" s="1"/>
  <c r="T2477" i="1" s="1"/>
  <c r="U2431" i="1"/>
  <c r="V2431" i="1"/>
  <c r="U2391" i="1"/>
  <c r="V2391" i="1"/>
  <c r="R2481" i="1"/>
  <c r="O2481" i="1"/>
  <c r="O2466" i="1"/>
  <c r="P2466" i="1" s="1"/>
  <c r="Q2466" i="1" s="1"/>
  <c r="R2466" i="1"/>
  <c r="S2466" i="1" s="1"/>
  <c r="T2466" i="1" s="1"/>
  <c r="U2417" i="1"/>
  <c r="V2417" i="1"/>
  <c r="U2387" i="1"/>
  <c r="V2387" i="1"/>
  <c r="S2383" i="1"/>
  <c r="T2383" i="1" s="1"/>
  <c r="P2383" i="1"/>
  <c r="Q2383" i="1" s="1"/>
  <c r="N2383" i="1"/>
  <c r="M2383" i="1"/>
  <c r="L2383" i="1"/>
  <c r="V2376" i="1"/>
  <c r="U2376" i="1"/>
  <c r="R2370" i="1"/>
  <c r="S2370" i="1" s="1"/>
  <c r="T2370" i="1" s="1"/>
  <c r="O2370" i="1"/>
  <c r="P2370" i="1" s="1"/>
  <c r="Q2370" i="1" s="1"/>
  <c r="S2358" i="1"/>
  <c r="T2358" i="1" s="1"/>
  <c r="N2358" i="1"/>
  <c r="M2358" i="1"/>
  <c r="L2358" i="1"/>
  <c r="P2358" i="1"/>
  <c r="Q2358" i="1" s="1"/>
  <c r="O2359" i="1"/>
  <c r="P2359" i="1" s="1"/>
  <c r="Q2359" i="1" s="1"/>
  <c r="R2359" i="1"/>
  <c r="S2359" i="1" s="1"/>
  <c r="T2359" i="1" s="1"/>
  <c r="M2442" i="1"/>
  <c r="S2442" i="1"/>
  <c r="T2442" i="1" s="1"/>
  <c r="N2442" i="1"/>
  <c r="L2442" i="1"/>
  <c r="M2428" i="1"/>
  <c r="L2428" i="1"/>
  <c r="N2428" i="1"/>
  <c r="R2395" i="1"/>
  <c r="S2395" i="1" s="1"/>
  <c r="T2395" i="1" s="1"/>
  <c r="O2395" i="1"/>
  <c r="O2449" i="1"/>
  <c r="R2449" i="1"/>
  <c r="R2380" i="1"/>
  <c r="S2380" i="1" s="1"/>
  <c r="T2380" i="1" s="1"/>
  <c r="O2380" i="1"/>
  <c r="P2380" i="1" s="1"/>
  <c r="Q2380" i="1" s="1"/>
  <c r="V2370" i="1"/>
  <c r="U2370" i="1"/>
  <c r="R2436" i="1"/>
  <c r="S2436" i="1" s="1"/>
  <c r="T2436" i="1" s="1"/>
  <c r="O2436" i="1"/>
  <c r="R2465" i="1"/>
  <c r="O2465" i="1"/>
  <c r="U2440" i="1"/>
  <c r="V2440" i="1"/>
  <c r="M2419" i="1"/>
  <c r="S2419" i="1"/>
  <c r="T2419" i="1" s="1"/>
  <c r="P2419" i="1"/>
  <c r="Q2419" i="1" s="1"/>
  <c r="N2419" i="1"/>
  <c r="L2419" i="1"/>
  <c r="M2404" i="1"/>
  <c r="L2404" i="1"/>
  <c r="N2404" i="1"/>
  <c r="O1996" i="1"/>
  <c r="P1996" i="1" s="1"/>
  <c r="Q1996" i="1" s="1"/>
  <c r="R1996" i="1"/>
  <c r="P1953" i="1"/>
  <c r="Q1953" i="1" s="1"/>
  <c r="N1953" i="1"/>
  <c r="M1953" i="1"/>
  <c r="L1953" i="1"/>
  <c r="S1953" i="1"/>
  <c r="T1953" i="1" s="1"/>
  <c r="P1889" i="1"/>
  <c r="Q1889" i="1" s="1"/>
  <c r="M1889" i="1"/>
  <c r="L1889" i="1"/>
  <c r="N1889" i="1"/>
  <c r="S1889" i="1"/>
  <c r="T1889" i="1" s="1"/>
  <c r="U1992" i="1"/>
  <c r="V1992" i="1"/>
  <c r="L1987" i="1"/>
  <c r="M1987" i="1"/>
  <c r="S1987" i="1"/>
  <c r="T1987" i="1" s="1"/>
  <c r="N1987" i="1"/>
  <c r="P1987" i="1"/>
  <c r="Q1987" i="1" s="1"/>
  <c r="M1863" i="1"/>
  <c r="L1863" i="1"/>
  <c r="N1863" i="1"/>
  <c r="V4259" i="1"/>
  <c r="U4259" i="1"/>
  <c r="L4256" i="1"/>
  <c r="N4256" i="1"/>
  <c r="M4256" i="1"/>
  <c r="S4256" i="1"/>
  <c r="T4256" i="1" s="1"/>
  <c r="R4216" i="1"/>
  <c r="S4216" i="1" s="1"/>
  <c r="T4216" i="1" s="1"/>
  <c r="O4216" i="1"/>
  <c r="P4216" i="1" s="1"/>
  <c r="Q4216" i="1" s="1"/>
  <c r="M4190" i="1"/>
  <c r="L4190" i="1"/>
  <c r="N4190" i="1"/>
  <c r="P4292" i="1"/>
  <c r="Q4292" i="1" s="1"/>
  <c r="N4292" i="1"/>
  <c r="M4292" i="1"/>
  <c r="L4292" i="1"/>
  <c r="S4292" i="1"/>
  <c r="T4292" i="1" s="1"/>
  <c r="R4282" i="1"/>
  <c r="S4282" i="1" s="1"/>
  <c r="T4282" i="1" s="1"/>
  <c r="O4282" i="1"/>
  <c r="P4282" i="1" s="1"/>
  <c r="Q4282" i="1" s="1"/>
  <c r="P4286" i="1"/>
  <c r="Q4286" i="1" s="1"/>
  <c r="N4286" i="1"/>
  <c r="M4286" i="1"/>
  <c r="L4286" i="1"/>
  <c r="S4286" i="1"/>
  <c r="T4286" i="1" s="1"/>
  <c r="N4275" i="1"/>
  <c r="L4275" i="1"/>
  <c r="M4275" i="1"/>
  <c r="S4275" i="1"/>
  <c r="T4275" i="1" s="1"/>
  <c r="P4275" i="1"/>
  <c r="Q4275" i="1" s="1"/>
  <c r="V4270" i="1"/>
  <c r="U4270" i="1"/>
  <c r="V4253" i="1"/>
  <c r="U4253" i="1"/>
  <c r="N4274" i="1"/>
  <c r="L4274" i="1"/>
  <c r="M4274" i="1"/>
  <c r="O4242" i="1"/>
  <c r="P4242" i="1" s="1"/>
  <c r="Q4242" i="1" s="1"/>
  <c r="R4242" i="1"/>
  <c r="S4242" i="1" s="1"/>
  <c r="T4242" i="1" s="1"/>
  <c r="N4238" i="1"/>
  <c r="M4238" i="1"/>
  <c r="L4238" i="1"/>
  <c r="O4235" i="1"/>
  <c r="P4235" i="1" s="1"/>
  <c r="Q4235" i="1" s="1"/>
  <c r="R4235" i="1"/>
  <c r="S4235" i="1" s="1"/>
  <c r="T4235" i="1" s="1"/>
  <c r="O4230" i="1"/>
  <c r="P4230" i="1" s="1"/>
  <c r="Q4230" i="1" s="1"/>
  <c r="R4230" i="1"/>
  <c r="S4230" i="1" s="1"/>
  <c r="T4230" i="1" s="1"/>
  <c r="R4217" i="1"/>
  <c r="S4217" i="1" s="1"/>
  <c r="T4217" i="1" s="1"/>
  <c r="O4217" i="1"/>
  <c r="P4217" i="1" s="1"/>
  <c r="Q4217" i="1" s="1"/>
  <c r="R4251" i="1"/>
  <c r="O4251" i="1"/>
  <c r="V4229" i="1"/>
  <c r="U4229" i="1"/>
  <c r="U4240" i="1"/>
  <c r="V4240" i="1"/>
  <c r="R4225" i="1"/>
  <c r="S4225" i="1" s="1"/>
  <c r="T4225" i="1" s="1"/>
  <c r="O4225" i="1"/>
  <c r="P4225" i="1" s="1"/>
  <c r="Q4225" i="1" s="1"/>
  <c r="U4213" i="1"/>
  <c r="V4213" i="1"/>
  <c r="M4209" i="1"/>
  <c r="P4209" i="1"/>
  <c r="Q4209" i="1" s="1"/>
  <c r="S4209" i="1"/>
  <c r="T4209" i="1" s="1"/>
  <c r="N4209" i="1"/>
  <c r="L4209" i="1"/>
  <c r="U4210" i="1"/>
  <c r="V4210" i="1"/>
  <c r="U4161" i="1"/>
  <c r="V4161" i="1"/>
  <c r="M4163" i="1"/>
  <c r="N4163" i="1"/>
  <c r="L4163" i="1"/>
  <c r="P4163" i="1"/>
  <c r="Q4163" i="1" s="1"/>
  <c r="S4163" i="1"/>
  <c r="T4163" i="1" s="1"/>
  <c r="R4186" i="1"/>
  <c r="S4186" i="1" s="1"/>
  <c r="T4186" i="1" s="1"/>
  <c r="O4186" i="1"/>
  <c r="P4186" i="1" s="1"/>
  <c r="Q4186" i="1" s="1"/>
  <c r="M4177" i="1"/>
  <c r="L4177" i="1"/>
  <c r="N4177" i="1"/>
  <c r="N4191" i="1"/>
  <c r="M4191" i="1"/>
  <c r="L4191" i="1"/>
  <c r="S4191" i="1"/>
  <c r="T4191" i="1" s="1"/>
  <c r="U4175" i="1"/>
  <c r="V4175" i="1"/>
  <c r="U4169" i="1"/>
  <c r="V4169" i="1"/>
  <c r="U4183" i="1"/>
  <c r="V4183" i="1"/>
  <c r="R4176" i="1"/>
  <c r="S4176" i="1" s="1"/>
  <c r="T4176" i="1" s="1"/>
  <c r="O4176" i="1"/>
  <c r="P4176" i="1" s="1"/>
  <c r="Q4176" i="1" s="1"/>
  <c r="R4139" i="1"/>
  <c r="S4139" i="1" s="1"/>
  <c r="T4139" i="1" s="1"/>
  <c r="O4139" i="1"/>
  <c r="P4139" i="1" s="1"/>
  <c r="Q4139" i="1" s="1"/>
  <c r="V4152" i="1"/>
  <c r="U4152" i="1"/>
  <c r="R4188" i="1"/>
  <c r="S4188" i="1" s="1"/>
  <c r="T4188" i="1" s="1"/>
  <c r="O4188" i="1"/>
  <c r="P4188" i="1" s="1"/>
  <c r="Q4188" i="1" s="1"/>
  <c r="R4133" i="1"/>
  <c r="O4133" i="1"/>
  <c r="V4125" i="1"/>
  <c r="U4125" i="1"/>
  <c r="U4187" i="1"/>
  <c r="V4187" i="1"/>
  <c r="M4180" i="1"/>
  <c r="L4180" i="1"/>
  <c r="S4180" i="1"/>
  <c r="T4180" i="1" s="1"/>
  <c r="N4180" i="1"/>
  <c r="O4136" i="1"/>
  <c r="P4136" i="1" s="1"/>
  <c r="Q4136" i="1" s="1"/>
  <c r="R4136" i="1"/>
  <c r="S4136" i="1" s="1"/>
  <c r="T4136" i="1" s="1"/>
  <c r="R4099" i="1"/>
  <c r="S4099" i="1" s="1"/>
  <c r="T4099" i="1" s="1"/>
  <c r="O4099" i="1"/>
  <c r="P4099" i="1" s="1"/>
  <c r="Q4099" i="1" s="1"/>
  <c r="N4150" i="1"/>
  <c r="L4150" i="1"/>
  <c r="M4150" i="1"/>
  <c r="R4122" i="1"/>
  <c r="O4122" i="1"/>
  <c r="N4120" i="1"/>
  <c r="M4120" i="1"/>
  <c r="S4120" i="1"/>
  <c r="T4120" i="1" s="1"/>
  <c r="P4120" i="1"/>
  <c r="Q4120" i="1" s="1"/>
  <c r="L4120" i="1"/>
  <c r="N4157" i="1"/>
  <c r="L4157" i="1"/>
  <c r="M4157" i="1"/>
  <c r="R4142" i="1"/>
  <c r="S4142" i="1" s="1"/>
  <c r="T4142" i="1" s="1"/>
  <c r="O4142" i="1"/>
  <c r="P4142" i="1" s="1"/>
  <c r="Q4142" i="1" s="1"/>
  <c r="U4179" i="1"/>
  <c r="V4179" i="1"/>
  <c r="R4091" i="1"/>
  <c r="S4091" i="1" s="1"/>
  <c r="T4091" i="1" s="1"/>
  <c r="O4091" i="1"/>
  <c r="P4091" i="1" s="1"/>
  <c r="Q4091" i="1" s="1"/>
  <c r="U4074" i="1"/>
  <c r="V4074" i="1"/>
  <c r="O4066" i="1"/>
  <c r="R4066" i="1"/>
  <c r="S4066" i="1" s="1"/>
  <c r="T4066" i="1" s="1"/>
  <c r="N4118" i="1"/>
  <c r="P4118" i="1"/>
  <c r="Q4118" i="1" s="1"/>
  <c r="M4118" i="1"/>
  <c r="L4118" i="1"/>
  <c r="S4118" i="1"/>
  <c r="T4118" i="1" s="1"/>
  <c r="O4086" i="1"/>
  <c r="R4086" i="1"/>
  <c r="M4085" i="1"/>
  <c r="S4085" i="1"/>
  <c r="T4085" i="1" s="1"/>
  <c r="N4085" i="1"/>
  <c r="L4085" i="1"/>
  <c r="M4073" i="1"/>
  <c r="P4073" i="1"/>
  <c r="Q4073" i="1" s="1"/>
  <c r="N4073" i="1"/>
  <c r="L4073" i="1"/>
  <c r="U4065" i="1"/>
  <c r="V4065" i="1"/>
  <c r="U4084" i="1"/>
  <c r="V4084" i="1"/>
  <c r="U4076" i="1"/>
  <c r="V4076" i="1"/>
  <c r="O4089" i="1"/>
  <c r="P4089" i="1" s="1"/>
  <c r="Q4089" i="1" s="1"/>
  <c r="R4089" i="1"/>
  <c r="V4090" i="1"/>
  <c r="U4090" i="1"/>
  <c r="U4071" i="1"/>
  <c r="V4071" i="1"/>
  <c r="M4046" i="1"/>
  <c r="N4046" i="1"/>
  <c r="L4046" i="1"/>
  <c r="S4046" i="1"/>
  <c r="T4046" i="1" s="1"/>
  <c r="P4046" i="1"/>
  <c r="Q4046" i="1" s="1"/>
  <c r="V4033" i="1"/>
  <c r="U4033" i="1"/>
  <c r="R4101" i="1"/>
  <c r="O4101" i="1"/>
  <c r="U4075" i="1"/>
  <c r="V4075" i="1"/>
  <c r="O4063" i="1"/>
  <c r="R4063" i="1"/>
  <c r="O4064" i="1"/>
  <c r="R4064" i="1"/>
  <c r="R4044" i="1"/>
  <c r="S4044" i="1" s="1"/>
  <c r="T4044" i="1" s="1"/>
  <c r="O4044" i="1"/>
  <c r="P4044" i="1" s="1"/>
  <c r="Q4044" i="1" s="1"/>
  <c r="V4032" i="1"/>
  <c r="U4032" i="1"/>
  <c r="U4061" i="1"/>
  <c r="V4061" i="1"/>
  <c r="R4038" i="1"/>
  <c r="S4038" i="1" s="1"/>
  <c r="T4038" i="1" s="1"/>
  <c r="O4038" i="1"/>
  <c r="P4038" i="1" s="1"/>
  <c r="Q4038" i="1" s="1"/>
  <c r="V4034" i="1"/>
  <c r="U4034" i="1"/>
  <c r="R4035" i="1"/>
  <c r="O4035" i="1"/>
  <c r="P4035" i="1" s="1"/>
  <c r="Q4035" i="1" s="1"/>
  <c r="U4025" i="1"/>
  <c r="V4025" i="1"/>
  <c r="O4017" i="1"/>
  <c r="P4017" i="1" s="1"/>
  <c r="Q4017" i="1" s="1"/>
  <c r="R4017" i="1"/>
  <c r="S4017" i="1" s="1"/>
  <c r="T4017" i="1" s="1"/>
  <c r="N4024" i="1"/>
  <c r="M4024" i="1"/>
  <c r="L4024" i="1"/>
  <c r="O3996" i="1"/>
  <c r="P3996" i="1" s="1"/>
  <c r="Q3996" i="1" s="1"/>
  <c r="R3996" i="1"/>
  <c r="S3996" i="1" s="1"/>
  <c r="T3996" i="1" s="1"/>
  <c r="O3993" i="1"/>
  <c r="P3993" i="1" s="1"/>
  <c r="Q3993" i="1" s="1"/>
  <c r="R3993" i="1"/>
  <c r="S3993" i="1" s="1"/>
  <c r="T3993" i="1" s="1"/>
  <c r="O3989" i="1"/>
  <c r="P3989" i="1" s="1"/>
  <c r="Q3989" i="1" s="1"/>
  <c r="R3989" i="1"/>
  <c r="S3989" i="1" s="1"/>
  <c r="T3989" i="1" s="1"/>
  <c r="O3985" i="1"/>
  <c r="P3985" i="1" s="1"/>
  <c r="Q3985" i="1" s="1"/>
  <c r="R3985" i="1"/>
  <c r="S3985" i="1" s="1"/>
  <c r="T3985" i="1" s="1"/>
  <c r="O3981" i="1"/>
  <c r="P3981" i="1" s="1"/>
  <c r="Q3981" i="1" s="1"/>
  <c r="R3981" i="1"/>
  <c r="S3981" i="1" s="1"/>
  <c r="T3981" i="1" s="1"/>
  <c r="O3977" i="1"/>
  <c r="P3977" i="1" s="1"/>
  <c r="Q3977" i="1" s="1"/>
  <c r="R3977" i="1"/>
  <c r="S3977" i="1" s="1"/>
  <c r="T3977" i="1" s="1"/>
  <c r="O3973" i="1"/>
  <c r="P3973" i="1" s="1"/>
  <c r="Q3973" i="1" s="1"/>
  <c r="R3973" i="1"/>
  <c r="S3973" i="1" s="1"/>
  <c r="T3973" i="1" s="1"/>
  <c r="O3969" i="1"/>
  <c r="P3969" i="1" s="1"/>
  <c r="Q3969" i="1" s="1"/>
  <c r="R3969" i="1"/>
  <c r="S3969" i="1" s="1"/>
  <c r="T3969" i="1" s="1"/>
  <c r="O3965" i="1"/>
  <c r="P3965" i="1" s="1"/>
  <c r="Q3965" i="1" s="1"/>
  <c r="R3965" i="1"/>
  <c r="S3965" i="1" s="1"/>
  <c r="T3965" i="1" s="1"/>
  <c r="M4055" i="1"/>
  <c r="N4055" i="1"/>
  <c r="P4055" i="1"/>
  <c r="Q4055" i="1" s="1"/>
  <c r="L4055" i="1"/>
  <c r="S4055" i="1"/>
  <c r="T4055" i="1" s="1"/>
  <c r="R4042" i="1"/>
  <c r="O4042" i="1"/>
  <c r="O4018" i="1"/>
  <c r="P4018" i="1" s="1"/>
  <c r="Q4018" i="1" s="1"/>
  <c r="R4018" i="1"/>
  <c r="S4018" i="1" s="1"/>
  <c r="T4018" i="1" s="1"/>
  <c r="M4083" i="1"/>
  <c r="S4083" i="1"/>
  <c r="T4083" i="1" s="1"/>
  <c r="N4083" i="1"/>
  <c r="L4083" i="1"/>
  <c r="O3997" i="1"/>
  <c r="P3997" i="1" s="1"/>
  <c r="Q3997" i="1" s="1"/>
  <c r="R3997" i="1"/>
  <c r="S3997" i="1" s="1"/>
  <c r="T3997" i="1" s="1"/>
  <c r="O4016" i="1"/>
  <c r="P4016" i="1" s="1"/>
  <c r="Q4016" i="1" s="1"/>
  <c r="R4016" i="1"/>
  <c r="S4016" i="1" s="1"/>
  <c r="T4016" i="1" s="1"/>
  <c r="O4000" i="1"/>
  <c r="P4000" i="1" s="1"/>
  <c r="Q4000" i="1" s="1"/>
  <c r="R4000" i="1"/>
  <c r="O3954" i="1"/>
  <c r="P3954" i="1" s="1"/>
  <c r="Q3954" i="1" s="1"/>
  <c r="R3954" i="1"/>
  <c r="S3954" i="1" s="1"/>
  <c r="T3954" i="1" s="1"/>
  <c r="V3960" i="1"/>
  <c r="U3960" i="1"/>
  <c r="V3952" i="1"/>
  <c r="U3952" i="1"/>
  <c r="V3951" i="1"/>
  <c r="U3951" i="1"/>
  <c r="O3903" i="1"/>
  <c r="P3903" i="1" s="1"/>
  <c r="Q3903" i="1" s="1"/>
  <c r="R3903" i="1"/>
  <c r="S3903" i="1" s="1"/>
  <c r="T3903" i="1" s="1"/>
  <c r="O3890" i="1"/>
  <c r="R3890" i="1"/>
  <c r="U3893" i="1"/>
  <c r="V3893" i="1"/>
  <c r="P3900" i="1"/>
  <c r="Q3900" i="1" s="1"/>
  <c r="N3900" i="1"/>
  <c r="M3900" i="1"/>
  <c r="L3900" i="1"/>
  <c r="N3892" i="1"/>
  <c r="M3892" i="1"/>
  <c r="L3892" i="1"/>
  <c r="U3907" i="1"/>
  <c r="V3907" i="1"/>
  <c r="N3880" i="1"/>
  <c r="M3880" i="1"/>
  <c r="L3880" i="1"/>
  <c r="S3880" i="1"/>
  <c r="T3880" i="1" s="1"/>
  <c r="P3880" i="1"/>
  <c r="Q3880" i="1" s="1"/>
  <c r="N3872" i="1"/>
  <c r="M3872" i="1"/>
  <c r="L3872" i="1"/>
  <c r="S3872" i="1"/>
  <c r="T3872" i="1" s="1"/>
  <c r="P3872" i="1"/>
  <c r="Q3872" i="1" s="1"/>
  <c r="N3864" i="1"/>
  <c r="M3864" i="1"/>
  <c r="L3864" i="1"/>
  <c r="S3864" i="1"/>
  <c r="T3864" i="1" s="1"/>
  <c r="P3864" i="1"/>
  <c r="Q3864" i="1" s="1"/>
  <c r="N3856" i="1"/>
  <c r="M3856" i="1"/>
  <c r="S3856" i="1"/>
  <c r="T3856" i="1" s="1"/>
  <c r="P3856" i="1"/>
  <c r="Q3856" i="1" s="1"/>
  <c r="L3856" i="1"/>
  <c r="N3848" i="1"/>
  <c r="M3848" i="1"/>
  <c r="S3848" i="1"/>
  <c r="T3848" i="1" s="1"/>
  <c r="P3848" i="1"/>
  <c r="Q3848" i="1" s="1"/>
  <c r="L3848" i="1"/>
  <c r="M3840" i="1"/>
  <c r="P3840" i="1"/>
  <c r="Q3840" i="1" s="1"/>
  <c r="N3840" i="1"/>
  <c r="L3840" i="1"/>
  <c r="S3840" i="1"/>
  <c r="T3840" i="1" s="1"/>
  <c r="M3832" i="1"/>
  <c r="P3832" i="1"/>
  <c r="Q3832" i="1" s="1"/>
  <c r="N3832" i="1"/>
  <c r="L3832" i="1"/>
  <c r="S3832" i="1"/>
  <c r="T3832" i="1" s="1"/>
  <c r="M3824" i="1"/>
  <c r="P3824" i="1"/>
  <c r="Q3824" i="1" s="1"/>
  <c r="N3824" i="1"/>
  <c r="L3824" i="1"/>
  <c r="S3824" i="1"/>
  <c r="T3824" i="1" s="1"/>
  <c r="M3816" i="1"/>
  <c r="P3816" i="1"/>
  <c r="Q3816" i="1" s="1"/>
  <c r="N3816" i="1"/>
  <c r="L3816" i="1"/>
  <c r="S3816" i="1"/>
  <c r="T3816" i="1" s="1"/>
  <c r="R3807" i="1"/>
  <c r="S3807" i="1" s="1"/>
  <c r="T3807" i="1" s="1"/>
  <c r="O3807" i="1"/>
  <c r="P3807" i="1" s="1"/>
  <c r="Q3807" i="1" s="1"/>
  <c r="R3757" i="1"/>
  <c r="O3757" i="1"/>
  <c r="U3747" i="1"/>
  <c r="V3747" i="1"/>
  <c r="M3758" i="1"/>
  <c r="N3758" i="1"/>
  <c r="L3758" i="1"/>
  <c r="S3758" i="1"/>
  <c r="T3758" i="1" s="1"/>
  <c r="U3734" i="1"/>
  <c r="V3734" i="1"/>
  <c r="U3749" i="1"/>
  <c r="V3749" i="1"/>
  <c r="M3745" i="1"/>
  <c r="P3745" i="1"/>
  <c r="Q3745" i="1" s="1"/>
  <c r="N3745" i="1"/>
  <c r="L3745" i="1"/>
  <c r="R3758" i="1"/>
  <c r="O3758" i="1"/>
  <c r="P3758" i="1" s="1"/>
  <c r="Q3758" i="1" s="1"/>
  <c r="U3744" i="1"/>
  <c r="V3744" i="1"/>
  <c r="M3740" i="1"/>
  <c r="S3740" i="1"/>
  <c r="T3740" i="1" s="1"/>
  <c r="P3740" i="1"/>
  <c r="Q3740" i="1" s="1"/>
  <c r="N3740" i="1"/>
  <c r="L3740" i="1"/>
  <c r="L3729" i="1"/>
  <c r="S3729" i="1"/>
  <c r="T3729" i="1" s="1"/>
  <c r="P3729" i="1"/>
  <c r="Q3729" i="1" s="1"/>
  <c r="N3729" i="1"/>
  <c r="M3729" i="1"/>
  <c r="L3721" i="1"/>
  <c r="P3721" i="1"/>
  <c r="Q3721" i="1" s="1"/>
  <c r="N3721" i="1"/>
  <c r="M3721" i="1"/>
  <c r="S3721" i="1"/>
  <c r="T3721" i="1" s="1"/>
  <c r="L3713" i="1"/>
  <c r="P3713" i="1"/>
  <c r="Q3713" i="1" s="1"/>
  <c r="N3713" i="1"/>
  <c r="M3713" i="1"/>
  <c r="S3713" i="1"/>
  <c r="T3713" i="1" s="1"/>
  <c r="L3705" i="1"/>
  <c r="P3705" i="1"/>
  <c r="Q3705" i="1" s="1"/>
  <c r="N3705" i="1"/>
  <c r="M3705" i="1"/>
  <c r="S3705" i="1"/>
  <c r="T3705" i="1" s="1"/>
  <c r="L3697" i="1"/>
  <c r="P3697" i="1"/>
  <c r="Q3697" i="1" s="1"/>
  <c r="N3697" i="1"/>
  <c r="M3697" i="1"/>
  <c r="S3697" i="1"/>
  <c r="T3697" i="1" s="1"/>
  <c r="O3644" i="1"/>
  <c r="P3644" i="1" s="1"/>
  <c r="Q3644" i="1" s="1"/>
  <c r="R3644" i="1"/>
  <c r="S3644" i="1" s="1"/>
  <c r="T3644" i="1" s="1"/>
  <c r="V3638" i="1"/>
  <c r="U3638" i="1"/>
  <c r="U3622" i="1"/>
  <c r="V3622" i="1"/>
  <c r="L3614" i="1"/>
  <c r="N3614" i="1"/>
  <c r="S3614" i="1"/>
  <c r="T3614" i="1" s="1"/>
  <c r="M3614" i="1"/>
  <c r="P3614" i="1"/>
  <c r="Q3614" i="1" s="1"/>
  <c r="V3692" i="1"/>
  <c r="U3692" i="1"/>
  <c r="U3664" i="1"/>
  <c r="V3664" i="1"/>
  <c r="U3656" i="1"/>
  <c r="V3656" i="1"/>
  <c r="O3647" i="1"/>
  <c r="P3647" i="1" s="1"/>
  <c r="Q3647" i="1" s="1"/>
  <c r="R3647" i="1"/>
  <c r="V3682" i="1"/>
  <c r="U3682" i="1"/>
  <c r="R3680" i="1"/>
  <c r="S3680" i="1" s="1"/>
  <c r="T3680" i="1" s="1"/>
  <c r="O3680" i="1"/>
  <c r="P3680" i="1" s="1"/>
  <c r="Q3680" i="1" s="1"/>
  <c r="R3657" i="1"/>
  <c r="O3657" i="1"/>
  <c r="P3657" i="1" s="1"/>
  <c r="Q3657" i="1" s="1"/>
  <c r="L3647" i="1"/>
  <c r="N3647" i="1"/>
  <c r="M3647" i="1"/>
  <c r="S3647" i="1"/>
  <c r="T3647" i="1" s="1"/>
  <c r="L3681" i="1"/>
  <c r="P3681" i="1"/>
  <c r="Q3681" i="1" s="1"/>
  <c r="N3681" i="1"/>
  <c r="M3681" i="1"/>
  <c r="S3681" i="1"/>
  <c r="T3681" i="1" s="1"/>
  <c r="R3679" i="1"/>
  <c r="O3679" i="1"/>
  <c r="V3650" i="1"/>
  <c r="U3650" i="1"/>
  <c r="V3642" i="1"/>
  <c r="U3642" i="1"/>
  <c r="L3634" i="1"/>
  <c r="N3634" i="1"/>
  <c r="M3634" i="1"/>
  <c r="S3634" i="1"/>
  <c r="T3634" i="1" s="1"/>
  <c r="P3634" i="1"/>
  <c r="Q3634" i="1" s="1"/>
  <c r="L3610" i="1"/>
  <c r="N3610" i="1"/>
  <c r="M3610" i="1"/>
  <c r="S3610" i="1"/>
  <c r="T3610" i="1" s="1"/>
  <c r="P3610" i="1"/>
  <c r="Q3610" i="1" s="1"/>
  <c r="R3664" i="1"/>
  <c r="S3664" i="1" s="1"/>
  <c r="T3664" i="1" s="1"/>
  <c r="O3664" i="1"/>
  <c r="L3658" i="1"/>
  <c r="M3658" i="1"/>
  <c r="P3658" i="1"/>
  <c r="Q3658" i="1" s="1"/>
  <c r="N3658" i="1"/>
  <c r="S3658" i="1"/>
  <c r="T3658" i="1" s="1"/>
  <c r="L3687" i="1"/>
  <c r="P3687" i="1"/>
  <c r="Q3687" i="1" s="1"/>
  <c r="N3687" i="1"/>
  <c r="M3687" i="1"/>
  <c r="L3679" i="1"/>
  <c r="P3679" i="1"/>
  <c r="Q3679" i="1" s="1"/>
  <c r="N3679" i="1"/>
  <c r="M3679" i="1"/>
  <c r="S3679" i="1"/>
  <c r="T3679" i="1" s="1"/>
  <c r="L3602" i="1"/>
  <c r="N3602" i="1"/>
  <c r="P3602" i="1"/>
  <c r="Q3602" i="1" s="1"/>
  <c r="M3602" i="1"/>
  <c r="S3602" i="1"/>
  <c r="T3602" i="1" s="1"/>
  <c r="L3599" i="1"/>
  <c r="N3599" i="1"/>
  <c r="M3599" i="1"/>
  <c r="P3599" i="1"/>
  <c r="Q3599" i="1" s="1"/>
  <c r="S3599" i="1"/>
  <c r="T3599" i="1" s="1"/>
  <c r="O3608" i="1"/>
  <c r="R3608" i="1"/>
  <c r="R3561" i="1"/>
  <c r="O3561" i="1"/>
  <c r="R3594" i="1"/>
  <c r="O3594" i="1"/>
  <c r="P3571" i="1"/>
  <c r="Q3571" i="1" s="1"/>
  <c r="M3571" i="1"/>
  <c r="L3571" i="1"/>
  <c r="N3571" i="1"/>
  <c r="S3571" i="1"/>
  <c r="T3571" i="1" s="1"/>
  <c r="P3535" i="1"/>
  <c r="Q3535" i="1" s="1"/>
  <c r="N3535" i="1"/>
  <c r="M3535" i="1"/>
  <c r="L3535" i="1"/>
  <c r="S3535" i="1"/>
  <c r="T3535" i="1" s="1"/>
  <c r="U3586" i="1"/>
  <c r="V3586" i="1"/>
  <c r="V3627" i="1"/>
  <c r="U3627" i="1"/>
  <c r="L3604" i="1"/>
  <c r="M3604" i="1"/>
  <c r="N3604" i="1"/>
  <c r="U3587" i="1"/>
  <c r="V3587" i="1"/>
  <c r="R3555" i="1"/>
  <c r="S3555" i="1" s="1"/>
  <c r="T3555" i="1" s="1"/>
  <c r="O3555" i="1"/>
  <c r="P3555" i="1" s="1"/>
  <c r="Q3555" i="1" s="1"/>
  <c r="R3530" i="1"/>
  <c r="S3530" i="1" s="1"/>
  <c r="T3530" i="1" s="1"/>
  <c r="O3530" i="1"/>
  <c r="P3530" i="1" s="1"/>
  <c r="Q3530" i="1" s="1"/>
  <c r="O3526" i="1"/>
  <c r="P3526" i="1" s="1"/>
  <c r="Q3526" i="1" s="1"/>
  <c r="R3526" i="1"/>
  <c r="S3526" i="1" s="1"/>
  <c r="T3526" i="1" s="1"/>
  <c r="O3522" i="1"/>
  <c r="P3522" i="1" s="1"/>
  <c r="Q3522" i="1" s="1"/>
  <c r="R3522" i="1"/>
  <c r="S3522" i="1" s="1"/>
  <c r="T3522" i="1" s="1"/>
  <c r="O3518" i="1"/>
  <c r="P3518" i="1" s="1"/>
  <c r="Q3518" i="1" s="1"/>
  <c r="R3518" i="1"/>
  <c r="S3518" i="1" s="1"/>
  <c r="T3518" i="1" s="1"/>
  <c r="O3514" i="1"/>
  <c r="P3514" i="1" s="1"/>
  <c r="Q3514" i="1" s="1"/>
  <c r="R3514" i="1"/>
  <c r="S3514" i="1" s="1"/>
  <c r="T3514" i="1" s="1"/>
  <c r="O3510" i="1"/>
  <c r="P3510" i="1" s="1"/>
  <c r="Q3510" i="1" s="1"/>
  <c r="R3510" i="1"/>
  <c r="S3510" i="1" s="1"/>
  <c r="T3510" i="1" s="1"/>
  <c r="O3506" i="1"/>
  <c r="P3506" i="1" s="1"/>
  <c r="Q3506" i="1" s="1"/>
  <c r="R3506" i="1"/>
  <c r="S3506" i="1" s="1"/>
  <c r="T3506" i="1" s="1"/>
  <c r="O3502" i="1"/>
  <c r="P3502" i="1" s="1"/>
  <c r="Q3502" i="1" s="1"/>
  <c r="R3502" i="1"/>
  <c r="S3502" i="1" s="1"/>
  <c r="T3502" i="1" s="1"/>
  <c r="P3574" i="1"/>
  <c r="Q3574" i="1" s="1"/>
  <c r="M3574" i="1"/>
  <c r="L3574" i="1"/>
  <c r="S3574" i="1"/>
  <c r="T3574" i="1" s="1"/>
  <c r="N3574" i="1"/>
  <c r="N3552" i="1"/>
  <c r="M3552" i="1"/>
  <c r="L3552" i="1"/>
  <c r="V3591" i="1"/>
  <c r="U3591" i="1"/>
  <c r="P3565" i="1"/>
  <c r="Q3565" i="1" s="1"/>
  <c r="M3565" i="1"/>
  <c r="S3565" i="1"/>
  <c r="T3565" i="1" s="1"/>
  <c r="N3565" i="1"/>
  <c r="L3565" i="1"/>
  <c r="M3584" i="1"/>
  <c r="L3584" i="1"/>
  <c r="N3584" i="1"/>
  <c r="V3484" i="1"/>
  <c r="U3484" i="1"/>
  <c r="O3396" i="1"/>
  <c r="P3396" i="1" s="1"/>
  <c r="Q3396" i="1" s="1"/>
  <c r="R3396" i="1"/>
  <c r="S3396" i="1" s="1"/>
  <c r="T3396" i="1" s="1"/>
  <c r="V3392" i="1"/>
  <c r="U3392" i="1"/>
  <c r="O3463" i="1"/>
  <c r="R3463" i="1"/>
  <c r="V3461" i="1"/>
  <c r="U3461" i="1"/>
  <c r="O3447" i="1"/>
  <c r="P3447" i="1" s="1"/>
  <c r="Q3447" i="1" s="1"/>
  <c r="R3447" i="1"/>
  <c r="V3445" i="1"/>
  <c r="U3445" i="1"/>
  <c r="O3431" i="1"/>
  <c r="R3431" i="1"/>
  <c r="V3429" i="1"/>
  <c r="U3429" i="1"/>
  <c r="S3411" i="1"/>
  <c r="T3411" i="1" s="1"/>
  <c r="N3411" i="1"/>
  <c r="M3411" i="1"/>
  <c r="L3411" i="1"/>
  <c r="V3403" i="1"/>
  <c r="U3403" i="1"/>
  <c r="V3395" i="1"/>
  <c r="U3395" i="1"/>
  <c r="V3481" i="1"/>
  <c r="U3481" i="1"/>
  <c r="P3472" i="1"/>
  <c r="Q3472" i="1" s="1"/>
  <c r="N3472" i="1"/>
  <c r="L3472" i="1"/>
  <c r="M3472" i="1"/>
  <c r="S3456" i="1"/>
  <c r="T3456" i="1" s="1"/>
  <c r="P3456" i="1"/>
  <c r="Q3456" i="1" s="1"/>
  <c r="L3456" i="1"/>
  <c r="N3456" i="1"/>
  <c r="M3456" i="1"/>
  <c r="P3440" i="1"/>
  <c r="Q3440" i="1" s="1"/>
  <c r="L3440" i="1"/>
  <c r="N3440" i="1"/>
  <c r="M3440" i="1"/>
  <c r="P3424" i="1"/>
  <c r="Q3424" i="1" s="1"/>
  <c r="L3424" i="1"/>
  <c r="N3424" i="1"/>
  <c r="M3424" i="1"/>
  <c r="O3409" i="1"/>
  <c r="R3409" i="1"/>
  <c r="S3409" i="1" s="1"/>
  <c r="T3409" i="1" s="1"/>
  <c r="V3387" i="1"/>
  <c r="U3387" i="1"/>
  <c r="P3367" i="1"/>
  <c r="Q3367" i="1" s="1"/>
  <c r="N3367" i="1"/>
  <c r="M3367" i="1"/>
  <c r="L3367" i="1"/>
  <c r="S3367" i="1"/>
  <c r="T3367" i="1" s="1"/>
  <c r="V3488" i="1"/>
  <c r="U3488" i="1"/>
  <c r="V3394" i="1"/>
  <c r="U3394" i="1"/>
  <c r="O3495" i="1"/>
  <c r="P3495" i="1" s="1"/>
  <c r="Q3495" i="1" s="1"/>
  <c r="R3495" i="1"/>
  <c r="O3487" i="1"/>
  <c r="R3487" i="1"/>
  <c r="O3479" i="1"/>
  <c r="P3479" i="1" s="1"/>
  <c r="Q3479" i="1" s="1"/>
  <c r="R3479" i="1"/>
  <c r="S3479" i="1" s="1"/>
  <c r="T3479" i="1" s="1"/>
  <c r="V3472" i="1"/>
  <c r="U3472" i="1"/>
  <c r="V3470" i="1"/>
  <c r="U3470" i="1"/>
  <c r="V3468" i="1"/>
  <c r="U3468" i="1"/>
  <c r="V3466" i="1"/>
  <c r="U3466" i="1"/>
  <c r="V3464" i="1"/>
  <c r="U3464" i="1"/>
  <c r="V3462" i="1"/>
  <c r="U3462" i="1"/>
  <c r="V3460" i="1"/>
  <c r="U3460" i="1"/>
  <c r="V3458" i="1"/>
  <c r="U3458" i="1"/>
  <c r="V3456" i="1"/>
  <c r="U3456" i="1"/>
  <c r="V3454" i="1"/>
  <c r="U3454" i="1"/>
  <c r="V3452" i="1"/>
  <c r="U3452" i="1"/>
  <c r="V3450" i="1"/>
  <c r="U3450" i="1"/>
  <c r="V3448" i="1"/>
  <c r="U3448" i="1"/>
  <c r="V3446" i="1"/>
  <c r="U3446" i="1"/>
  <c r="V3444" i="1"/>
  <c r="U3444" i="1"/>
  <c r="V3442" i="1"/>
  <c r="U3442" i="1"/>
  <c r="V3440" i="1"/>
  <c r="U3440" i="1"/>
  <c r="V3438" i="1"/>
  <c r="U3438" i="1"/>
  <c r="V3436" i="1"/>
  <c r="U3436" i="1"/>
  <c r="V3434" i="1"/>
  <c r="U3434" i="1"/>
  <c r="V3432" i="1"/>
  <c r="U3432" i="1"/>
  <c r="V3430" i="1"/>
  <c r="U3430" i="1"/>
  <c r="V3428" i="1"/>
  <c r="U3428" i="1"/>
  <c r="V3426" i="1"/>
  <c r="U3426" i="1"/>
  <c r="V3424" i="1"/>
  <c r="U3424" i="1"/>
  <c r="V3422" i="1"/>
  <c r="U3422" i="1"/>
  <c r="V3420" i="1"/>
  <c r="U3420" i="1"/>
  <c r="V3418" i="1"/>
  <c r="U3418" i="1"/>
  <c r="V3416" i="1"/>
  <c r="U3416" i="1"/>
  <c r="O3478" i="1"/>
  <c r="R3478" i="1"/>
  <c r="V3393" i="1"/>
  <c r="U3393" i="1"/>
  <c r="O3387" i="1"/>
  <c r="P3387" i="1" s="1"/>
  <c r="Q3387" i="1" s="1"/>
  <c r="R3387" i="1"/>
  <c r="O3477" i="1"/>
  <c r="P3477" i="1" s="1"/>
  <c r="Q3477" i="1" s="1"/>
  <c r="R3477" i="1"/>
  <c r="S3477" i="1" s="1"/>
  <c r="T3477" i="1" s="1"/>
  <c r="L3471" i="1"/>
  <c r="N3471" i="1"/>
  <c r="M3471" i="1"/>
  <c r="L3455" i="1"/>
  <c r="N3455" i="1"/>
  <c r="M3455" i="1"/>
  <c r="L3439" i="1"/>
  <c r="N3439" i="1"/>
  <c r="M3439" i="1"/>
  <c r="L3423" i="1"/>
  <c r="N3423" i="1"/>
  <c r="M3423" i="1"/>
  <c r="O3415" i="1"/>
  <c r="P3415" i="1" s="1"/>
  <c r="Q3415" i="1" s="1"/>
  <c r="R3415" i="1"/>
  <c r="P3352" i="1"/>
  <c r="Q3352" i="1" s="1"/>
  <c r="M3352" i="1"/>
  <c r="L3352" i="1"/>
  <c r="N3352" i="1"/>
  <c r="S3352" i="1"/>
  <c r="T3352" i="1" s="1"/>
  <c r="P3344" i="1"/>
  <c r="Q3344" i="1" s="1"/>
  <c r="M3344" i="1"/>
  <c r="L3344" i="1"/>
  <c r="N3344" i="1"/>
  <c r="S3344" i="1"/>
  <c r="T3344" i="1" s="1"/>
  <c r="P3336" i="1"/>
  <c r="Q3336" i="1" s="1"/>
  <c r="M3336" i="1"/>
  <c r="L3336" i="1"/>
  <c r="N3336" i="1"/>
  <c r="S3336" i="1"/>
  <c r="T3336" i="1" s="1"/>
  <c r="P3316" i="1"/>
  <c r="Q3316" i="1" s="1"/>
  <c r="L3316" i="1"/>
  <c r="S3316" i="1"/>
  <c r="T3316" i="1" s="1"/>
  <c r="N3316" i="1"/>
  <c r="M3316" i="1"/>
  <c r="P3413" i="1"/>
  <c r="Q3413" i="1" s="1"/>
  <c r="L3413" i="1"/>
  <c r="N3413" i="1"/>
  <c r="M3413" i="1"/>
  <c r="P3359" i="1"/>
  <c r="Q3359" i="1" s="1"/>
  <c r="M3359" i="1"/>
  <c r="L3359" i="1"/>
  <c r="S3359" i="1"/>
  <c r="T3359" i="1" s="1"/>
  <c r="N3359" i="1"/>
  <c r="P3351" i="1"/>
  <c r="Q3351" i="1" s="1"/>
  <c r="M3351" i="1"/>
  <c r="L3351" i="1"/>
  <c r="S3351" i="1"/>
  <c r="T3351" i="1" s="1"/>
  <c r="N3351" i="1"/>
  <c r="P3343" i="1"/>
  <c r="Q3343" i="1" s="1"/>
  <c r="M3343" i="1"/>
  <c r="L3343" i="1"/>
  <c r="S3343" i="1"/>
  <c r="T3343" i="1" s="1"/>
  <c r="N3343" i="1"/>
  <c r="P3335" i="1"/>
  <c r="Q3335" i="1" s="1"/>
  <c r="M3335" i="1"/>
  <c r="L3335" i="1"/>
  <c r="S3335" i="1"/>
  <c r="T3335" i="1" s="1"/>
  <c r="N3335" i="1"/>
  <c r="P3329" i="1"/>
  <c r="Q3329" i="1" s="1"/>
  <c r="M3329" i="1"/>
  <c r="L3329" i="1"/>
  <c r="S3329" i="1"/>
  <c r="T3329" i="1" s="1"/>
  <c r="N3329" i="1"/>
  <c r="L3373" i="1"/>
  <c r="N3373" i="1"/>
  <c r="M3373" i="1"/>
  <c r="V3364" i="1"/>
  <c r="U3364" i="1"/>
  <c r="V3363" i="1"/>
  <c r="U3363" i="1"/>
  <c r="O3076" i="1"/>
  <c r="P3076" i="1" s="1"/>
  <c r="Q3076" i="1" s="1"/>
  <c r="R3076" i="1"/>
  <c r="S3076" i="1" s="1"/>
  <c r="T3076" i="1" s="1"/>
  <c r="O3087" i="1"/>
  <c r="P3087" i="1" s="1"/>
  <c r="Q3087" i="1" s="1"/>
  <c r="R3087" i="1"/>
  <c r="S3087" i="1" s="1"/>
  <c r="T3087" i="1" s="1"/>
  <c r="O3071" i="1"/>
  <c r="P3071" i="1" s="1"/>
  <c r="Q3071" i="1" s="1"/>
  <c r="R3071" i="1"/>
  <c r="S3071" i="1" s="1"/>
  <c r="T3071" i="1" s="1"/>
  <c r="O3055" i="1"/>
  <c r="P3055" i="1" s="1"/>
  <c r="Q3055" i="1" s="1"/>
  <c r="R3055" i="1"/>
  <c r="S3055" i="1" s="1"/>
  <c r="T3055" i="1" s="1"/>
  <c r="U3082" i="1"/>
  <c r="V3082" i="1"/>
  <c r="U3050" i="1"/>
  <c r="V3050" i="1"/>
  <c r="R3043" i="1"/>
  <c r="S3043" i="1" s="1"/>
  <c r="T3043" i="1" s="1"/>
  <c r="O3043" i="1"/>
  <c r="P3043" i="1" s="1"/>
  <c r="Q3043" i="1" s="1"/>
  <c r="U3040" i="1"/>
  <c r="V3040" i="1"/>
  <c r="U3024" i="1"/>
  <c r="V3024" i="1"/>
  <c r="P3012" i="1"/>
  <c r="Q3012" i="1" s="1"/>
  <c r="N3012" i="1"/>
  <c r="M3012" i="1"/>
  <c r="L3012" i="1"/>
  <c r="N2991" i="1"/>
  <c r="L2991" i="1"/>
  <c r="M2991" i="1"/>
  <c r="V2977" i="1"/>
  <c r="U2977" i="1"/>
  <c r="S2948" i="1"/>
  <c r="T2948" i="1" s="1"/>
  <c r="P2948" i="1"/>
  <c r="Q2948" i="1" s="1"/>
  <c r="N2948" i="1"/>
  <c r="M2948" i="1"/>
  <c r="L2948" i="1"/>
  <c r="V2943" i="1"/>
  <c r="U2943" i="1"/>
  <c r="V2908" i="1"/>
  <c r="U2908" i="1"/>
  <c r="O2888" i="1"/>
  <c r="P2888" i="1" s="1"/>
  <c r="Q2888" i="1" s="1"/>
  <c r="R2888" i="1"/>
  <c r="S2888" i="1" s="1"/>
  <c r="T2888" i="1" s="1"/>
  <c r="O2880" i="1"/>
  <c r="P2880" i="1" s="1"/>
  <c r="Q2880" i="1" s="1"/>
  <c r="R2880" i="1"/>
  <c r="S2880" i="1" s="1"/>
  <c r="T2880" i="1" s="1"/>
  <c r="O2872" i="1"/>
  <c r="P2872" i="1" s="1"/>
  <c r="Q2872" i="1" s="1"/>
  <c r="R2872" i="1"/>
  <c r="S2872" i="1" s="1"/>
  <c r="T2872" i="1" s="1"/>
  <c r="V2992" i="1"/>
  <c r="U2992" i="1"/>
  <c r="O2984" i="1"/>
  <c r="P2984" i="1" s="1"/>
  <c r="Q2984" i="1" s="1"/>
  <c r="R2984" i="1"/>
  <c r="N3017" i="1"/>
  <c r="M3017" i="1"/>
  <c r="L3017" i="1"/>
  <c r="V3005" i="1"/>
  <c r="U3005" i="1"/>
  <c r="V2999" i="1"/>
  <c r="U2999" i="1"/>
  <c r="O2991" i="1"/>
  <c r="P2991" i="1" s="1"/>
  <c r="Q2991" i="1" s="1"/>
  <c r="R2991" i="1"/>
  <c r="S2991" i="1" s="1"/>
  <c r="T2991" i="1" s="1"/>
  <c r="R2967" i="1"/>
  <c r="S2967" i="1" s="1"/>
  <c r="T2967" i="1" s="1"/>
  <c r="O2967" i="1"/>
  <c r="V2974" i="1"/>
  <c r="U2974" i="1"/>
  <c r="P2967" i="1"/>
  <c r="Q2967" i="1" s="1"/>
  <c r="N2967" i="1"/>
  <c r="M2967" i="1"/>
  <c r="L2967" i="1"/>
  <c r="R2960" i="1"/>
  <c r="O2960" i="1"/>
  <c r="P2960" i="1" s="1"/>
  <c r="Q2960" i="1" s="1"/>
  <c r="V3010" i="1"/>
  <c r="U3010" i="1"/>
  <c r="S2979" i="1"/>
  <c r="T2979" i="1" s="1"/>
  <c r="P2979" i="1"/>
  <c r="Q2979" i="1" s="1"/>
  <c r="N2979" i="1"/>
  <c r="L2979" i="1"/>
  <c r="M2979" i="1"/>
  <c r="N2952" i="1"/>
  <c r="L2952" i="1"/>
  <c r="M2952" i="1"/>
  <c r="S2920" i="1"/>
  <c r="T2920" i="1" s="1"/>
  <c r="P2920" i="1"/>
  <c r="Q2920" i="1" s="1"/>
  <c r="N2920" i="1"/>
  <c r="L2920" i="1"/>
  <c r="M2920" i="1"/>
  <c r="P2899" i="1"/>
  <c r="Q2899" i="1" s="1"/>
  <c r="S2899" i="1"/>
  <c r="T2899" i="1" s="1"/>
  <c r="N2899" i="1"/>
  <c r="M2899" i="1"/>
  <c r="L2899" i="1"/>
  <c r="R3016" i="1"/>
  <c r="S3016" i="1" s="1"/>
  <c r="T3016" i="1" s="1"/>
  <c r="O3016" i="1"/>
  <c r="P3016" i="1" s="1"/>
  <c r="Q3016" i="1" s="1"/>
  <c r="V2980" i="1"/>
  <c r="U2980" i="1"/>
  <c r="O2939" i="1"/>
  <c r="R2939" i="1"/>
  <c r="V3018" i="1"/>
  <c r="U3018" i="1"/>
  <c r="S2984" i="1"/>
  <c r="T2984" i="1" s="1"/>
  <c r="N2984" i="1"/>
  <c r="L2984" i="1"/>
  <c r="M2984" i="1"/>
  <c r="V2846" i="1"/>
  <c r="U2846" i="1"/>
  <c r="O2826" i="1"/>
  <c r="P2826" i="1" s="1"/>
  <c r="Q2826" i="1" s="1"/>
  <c r="R2826" i="1"/>
  <c r="S2826" i="1" s="1"/>
  <c r="T2826" i="1" s="1"/>
  <c r="O2810" i="1"/>
  <c r="P2810" i="1" s="1"/>
  <c r="Q2810" i="1" s="1"/>
  <c r="R2810" i="1"/>
  <c r="S2810" i="1" s="1"/>
  <c r="T2810" i="1" s="1"/>
  <c r="O2794" i="1"/>
  <c r="P2794" i="1" s="1"/>
  <c r="Q2794" i="1" s="1"/>
  <c r="R2794" i="1"/>
  <c r="S2794" i="1" s="1"/>
  <c r="T2794" i="1" s="1"/>
  <c r="L2756" i="1"/>
  <c r="N2756" i="1"/>
  <c r="M2756" i="1"/>
  <c r="N2863" i="1"/>
  <c r="L2863" i="1"/>
  <c r="M2863" i="1"/>
  <c r="V2825" i="1"/>
  <c r="U2825" i="1"/>
  <c r="V2793" i="1"/>
  <c r="U2793" i="1"/>
  <c r="U2787" i="1"/>
  <c r="V2787" i="1"/>
  <c r="O2773" i="1"/>
  <c r="R2773" i="1"/>
  <c r="S2773" i="1" s="1"/>
  <c r="T2773" i="1" s="1"/>
  <c r="V2771" i="1"/>
  <c r="U2771" i="1"/>
  <c r="O2863" i="1"/>
  <c r="P2863" i="1" s="1"/>
  <c r="Q2863" i="1" s="1"/>
  <c r="R2863" i="1"/>
  <c r="S2863" i="1" s="1"/>
  <c r="T2863" i="1" s="1"/>
  <c r="O2847" i="1"/>
  <c r="R2847" i="1"/>
  <c r="V2800" i="1"/>
  <c r="U2800" i="1"/>
  <c r="O2792" i="1"/>
  <c r="R2792" i="1"/>
  <c r="V2815" i="1"/>
  <c r="U2815" i="1"/>
  <c r="O2791" i="1"/>
  <c r="P2791" i="1" s="1"/>
  <c r="Q2791" i="1" s="1"/>
  <c r="R2791" i="1"/>
  <c r="S2791" i="1" s="1"/>
  <c r="T2791" i="1" s="1"/>
  <c r="L2778" i="1"/>
  <c r="N2778" i="1"/>
  <c r="M2778" i="1"/>
  <c r="L2751" i="1"/>
  <c r="S2751" i="1"/>
  <c r="T2751" i="1" s="1"/>
  <c r="P2751" i="1"/>
  <c r="Q2751" i="1" s="1"/>
  <c r="N2751" i="1"/>
  <c r="M2751" i="1"/>
  <c r="L2738" i="1"/>
  <c r="P2738" i="1"/>
  <c r="Q2738" i="1" s="1"/>
  <c r="N2738" i="1"/>
  <c r="M2738" i="1"/>
  <c r="S2738" i="1"/>
  <c r="T2738" i="1" s="1"/>
  <c r="V2848" i="1"/>
  <c r="U2848" i="1"/>
  <c r="L2837" i="1"/>
  <c r="N2837" i="1"/>
  <c r="M2837" i="1"/>
  <c r="L2821" i="1"/>
  <c r="S2821" i="1"/>
  <c r="T2821" i="1" s="1"/>
  <c r="P2821" i="1"/>
  <c r="Q2821" i="1" s="1"/>
  <c r="N2821" i="1"/>
  <c r="M2821" i="1"/>
  <c r="L2805" i="1"/>
  <c r="N2805" i="1"/>
  <c r="M2805" i="1"/>
  <c r="L2789" i="1"/>
  <c r="S2789" i="1"/>
  <c r="T2789" i="1" s="1"/>
  <c r="P2789" i="1"/>
  <c r="Q2789" i="1" s="1"/>
  <c r="N2789" i="1"/>
  <c r="M2789" i="1"/>
  <c r="O2766" i="1"/>
  <c r="P2766" i="1" s="1"/>
  <c r="Q2766" i="1" s="1"/>
  <c r="R2766" i="1"/>
  <c r="S2766" i="1" s="1"/>
  <c r="T2766" i="1" s="1"/>
  <c r="N2853" i="1"/>
  <c r="L2853" i="1"/>
  <c r="S2853" i="1"/>
  <c r="T2853" i="1" s="1"/>
  <c r="M2853" i="1"/>
  <c r="V2821" i="1"/>
  <c r="U2821" i="1"/>
  <c r="V2789" i="1"/>
  <c r="U2789" i="1"/>
  <c r="O2786" i="1"/>
  <c r="R2786" i="1"/>
  <c r="S2786" i="1" s="1"/>
  <c r="T2786" i="1" s="1"/>
  <c r="O2784" i="1"/>
  <c r="P2784" i="1" s="1"/>
  <c r="Q2784" i="1" s="1"/>
  <c r="R2784" i="1"/>
  <c r="S2784" i="1" s="1"/>
  <c r="T2784" i="1" s="1"/>
  <c r="O2782" i="1"/>
  <c r="P2782" i="1" s="1"/>
  <c r="Q2782" i="1" s="1"/>
  <c r="R2782" i="1"/>
  <c r="S2782" i="1" s="1"/>
  <c r="T2782" i="1" s="1"/>
  <c r="O2780" i="1"/>
  <c r="P2780" i="1" s="1"/>
  <c r="Q2780" i="1" s="1"/>
  <c r="R2780" i="1"/>
  <c r="S2780" i="1" s="1"/>
  <c r="T2780" i="1" s="1"/>
  <c r="O2778" i="1"/>
  <c r="P2778" i="1" s="1"/>
  <c r="Q2778" i="1" s="1"/>
  <c r="R2778" i="1"/>
  <c r="S2778" i="1" s="1"/>
  <c r="T2778" i="1" s="1"/>
  <c r="O2776" i="1"/>
  <c r="R2776" i="1"/>
  <c r="O2774" i="1"/>
  <c r="R2774" i="1"/>
  <c r="O2772" i="1"/>
  <c r="R2772" i="1"/>
  <c r="O2770" i="1"/>
  <c r="R2770" i="1"/>
  <c r="S2770" i="1" s="1"/>
  <c r="T2770" i="1" s="1"/>
  <c r="V2767" i="1"/>
  <c r="U2767" i="1"/>
  <c r="V2759" i="1"/>
  <c r="U2759" i="1"/>
  <c r="V2751" i="1"/>
  <c r="U2751" i="1"/>
  <c r="V2743" i="1"/>
  <c r="U2743" i="1"/>
  <c r="O2857" i="1"/>
  <c r="P2857" i="1" s="1"/>
  <c r="Q2857" i="1" s="1"/>
  <c r="R2857" i="1"/>
  <c r="S2857" i="1" s="1"/>
  <c r="T2857" i="1" s="1"/>
  <c r="O2841" i="1"/>
  <c r="R2841" i="1"/>
  <c r="V2788" i="1"/>
  <c r="U2788" i="1"/>
  <c r="V2752" i="1"/>
  <c r="U2752" i="1"/>
  <c r="U2827" i="1"/>
  <c r="V2827" i="1"/>
  <c r="O2819" i="1"/>
  <c r="P2819" i="1" s="1"/>
  <c r="Q2819" i="1" s="1"/>
  <c r="R2819" i="1"/>
  <c r="S2819" i="1" s="1"/>
  <c r="T2819" i="1" s="1"/>
  <c r="L2781" i="1"/>
  <c r="N2781" i="1"/>
  <c r="M2781" i="1"/>
  <c r="R2469" i="1"/>
  <c r="S2469" i="1" s="1"/>
  <c r="T2469" i="1" s="1"/>
  <c r="O2469" i="1"/>
  <c r="P2469" i="1" s="1"/>
  <c r="Q2469" i="1" s="1"/>
  <c r="R2445" i="1"/>
  <c r="S2445" i="1" s="1"/>
  <c r="T2445" i="1" s="1"/>
  <c r="O2445" i="1"/>
  <c r="P2445" i="1" s="1"/>
  <c r="Q2445" i="1" s="1"/>
  <c r="U2480" i="1"/>
  <c r="V2480" i="1"/>
  <c r="U2472" i="1"/>
  <c r="V2472" i="1"/>
  <c r="U2464" i="1"/>
  <c r="V2464" i="1"/>
  <c r="U2456" i="1"/>
  <c r="V2456" i="1"/>
  <c r="U2476" i="1"/>
  <c r="V2476" i="1"/>
  <c r="U2473" i="1"/>
  <c r="V2473" i="1"/>
  <c r="M2473" i="1"/>
  <c r="N2473" i="1"/>
  <c r="L2473" i="1"/>
  <c r="U2410" i="1"/>
  <c r="V2410" i="1"/>
  <c r="U2393" i="1"/>
  <c r="V2393" i="1"/>
  <c r="R2382" i="1"/>
  <c r="S2382" i="1" s="1"/>
  <c r="T2382" i="1" s="1"/>
  <c r="O2382" i="1"/>
  <c r="P2382" i="1" s="1"/>
  <c r="Q2382" i="1" s="1"/>
  <c r="S2363" i="1"/>
  <c r="T2363" i="1" s="1"/>
  <c r="P2363" i="1"/>
  <c r="Q2363" i="1" s="1"/>
  <c r="N2363" i="1"/>
  <c r="M2363" i="1"/>
  <c r="L2363" i="1"/>
  <c r="R2404" i="1"/>
  <c r="S2404" i="1" s="1"/>
  <c r="T2404" i="1" s="1"/>
  <c r="O2404" i="1"/>
  <c r="P2404" i="1" s="1"/>
  <c r="Q2404" i="1" s="1"/>
  <c r="O2394" i="1"/>
  <c r="R2394" i="1"/>
  <c r="M2441" i="1"/>
  <c r="L2441" i="1"/>
  <c r="S2441" i="1"/>
  <c r="T2441" i="1" s="1"/>
  <c r="P2441" i="1"/>
  <c r="Q2441" i="1" s="1"/>
  <c r="N2441" i="1"/>
  <c r="V2378" i="1"/>
  <c r="U2378" i="1"/>
  <c r="R2360" i="1"/>
  <c r="S2360" i="1" s="1"/>
  <c r="T2360" i="1" s="1"/>
  <c r="O2360" i="1"/>
  <c r="P2360" i="1" s="1"/>
  <c r="Q2360" i="1" s="1"/>
  <c r="M2460" i="1"/>
  <c r="L2460" i="1"/>
  <c r="N2460" i="1"/>
  <c r="O2425" i="1"/>
  <c r="P2425" i="1" s="1"/>
  <c r="Q2425" i="1" s="1"/>
  <c r="R2425" i="1"/>
  <c r="S2425" i="1" s="1"/>
  <c r="T2425" i="1" s="1"/>
  <c r="M2389" i="1"/>
  <c r="L2389" i="1"/>
  <c r="N2389" i="1"/>
  <c r="L2007" i="1"/>
  <c r="P2007" i="1"/>
  <c r="Q2007" i="1" s="1"/>
  <c r="N2007" i="1"/>
  <c r="M2007" i="1"/>
  <c r="S2007" i="1"/>
  <c r="T2007" i="1" s="1"/>
  <c r="P1945" i="1"/>
  <c r="Q1945" i="1" s="1"/>
  <c r="M1945" i="1"/>
  <c r="L1945" i="1"/>
  <c r="S1945" i="1"/>
  <c r="T1945" i="1" s="1"/>
  <c r="N1945" i="1"/>
  <c r="L1971" i="1"/>
  <c r="M1971" i="1"/>
  <c r="S1971" i="1"/>
  <c r="T1971" i="1" s="1"/>
  <c r="N1971" i="1"/>
  <c r="P1971" i="1"/>
  <c r="Q1971" i="1" s="1"/>
  <c r="R1818" i="1"/>
  <c r="O1818" i="1"/>
  <c r="R1691" i="1"/>
  <c r="S1691" i="1" s="1"/>
  <c r="T1691" i="1" s="1"/>
  <c r="O1691" i="1"/>
  <c r="P1691" i="1" s="1"/>
  <c r="Q1691" i="1" s="1"/>
  <c r="M1815" i="1"/>
  <c r="L1815" i="1"/>
  <c r="N1815" i="1"/>
  <c r="M1856" i="1"/>
  <c r="L1856" i="1"/>
  <c r="N1856" i="1"/>
  <c r="U1879" i="1"/>
  <c r="V1879" i="1"/>
  <c r="M4249" i="1"/>
  <c r="L4249" i="1"/>
  <c r="N4249" i="1"/>
  <c r="N4228" i="1"/>
  <c r="L4228" i="1"/>
  <c r="P4228" i="1"/>
  <c r="Q4228" i="1" s="1"/>
  <c r="S4228" i="1"/>
  <c r="T4228" i="1" s="1"/>
  <c r="M4228" i="1"/>
  <c r="O4239" i="1"/>
  <c r="P4239" i="1" s="1"/>
  <c r="Q4239" i="1" s="1"/>
  <c r="R4239" i="1"/>
  <c r="S4239" i="1" s="1"/>
  <c r="T4239" i="1" s="1"/>
  <c r="U4182" i="1"/>
  <c r="V4182" i="1"/>
  <c r="U4185" i="1"/>
  <c r="V4185" i="1"/>
  <c r="V4284" i="1"/>
  <c r="U4284" i="1"/>
  <c r="V4289" i="1"/>
  <c r="U4289" i="1"/>
  <c r="V4280" i="1"/>
  <c r="U4280" i="1"/>
  <c r="R4271" i="1"/>
  <c r="S4271" i="1" s="1"/>
  <c r="T4271" i="1" s="1"/>
  <c r="O4271" i="1"/>
  <c r="P4271" i="1" s="1"/>
  <c r="Q4271" i="1" s="1"/>
  <c r="V4282" i="1"/>
  <c r="U4282" i="1"/>
  <c r="N4288" i="1"/>
  <c r="M4288" i="1"/>
  <c r="L4288" i="1"/>
  <c r="S4288" i="1"/>
  <c r="T4288" i="1" s="1"/>
  <c r="N4273" i="1"/>
  <c r="L4273" i="1"/>
  <c r="M4273" i="1"/>
  <c r="R4270" i="1"/>
  <c r="S4270" i="1" s="1"/>
  <c r="T4270" i="1" s="1"/>
  <c r="O4270" i="1"/>
  <c r="P4270" i="1" s="1"/>
  <c r="Q4270" i="1" s="1"/>
  <c r="V4277" i="1"/>
  <c r="U4277" i="1"/>
  <c r="N4266" i="1"/>
  <c r="L4266" i="1"/>
  <c r="M4266" i="1"/>
  <c r="R4253" i="1"/>
  <c r="S4253" i="1" s="1"/>
  <c r="T4253" i="1" s="1"/>
  <c r="O4253" i="1"/>
  <c r="P4253" i="1" s="1"/>
  <c r="Q4253" i="1" s="1"/>
  <c r="V4274" i="1"/>
  <c r="U4274" i="1"/>
  <c r="U4242" i="1"/>
  <c r="V4242" i="1"/>
  <c r="V4235" i="1"/>
  <c r="U4235" i="1"/>
  <c r="V4230" i="1"/>
  <c r="U4230" i="1"/>
  <c r="N4222" i="1"/>
  <c r="M4222" i="1"/>
  <c r="S4222" i="1"/>
  <c r="T4222" i="1" s="1"/>
  <c r="P4222" i="1"/>
  <c r="Q4222" i="1" s="1"/>
  <c r="L4222" i="1"/>
  <c r="L4251" i="1"/>
  <c r="P4251" i="1"/>
  <c r="Q4251" i="1" s="1"/>
  <c r="M4251" i="1"/>
  <c r="S4251" i="1"/>
  <c r="T4251" i="1" s="1"/>
  <c r="N4251" i="1"/>
  <c r="M4246" i="1"/>
  <c r="L4246" i="1"/>
  <c r="S4246" i="1"/>
  <c r="T4246" i="1" s="1"/>
  <c r="N4246" i="1"/>
  <c r="V4225" i="1"/>
  <c r="U4225" i="1"/>
  <c r="L4259" i="1"/>
  <c r="N4259" i="1"/>
  <c r="M4259" i="1"/>
  <c r="S4259" i="1"/>
  <c r="T4259" i="1" s="1"/>
  <c r="V4228" i="1"/>
  <c r="U4228" i="1"/>
  <c r="V4220" i="1"/>
  <c r="U4220" i="1"/>
  <c r="P4233" i="1"/>
  <c r="Q4233" i="1" s="1"/>
  <c r="M4233" i="1"/>
  <c r="L4233" i="1"/>
  <c r="S4233" i="1"/>
  <c r="T4233" i="1" s="1"/>
  <c r="N4233" i="1"/>
  <c r="R4207" i="1"/>
  <c r="S4207" i="1" s="1"/>
  <c r="T4207" i="1" s="1"/>
  <c r="O4207" i="1"/>
  <c r="P4207" i="1" s="1"/>
  <c r="Q4207" i="1" s="1"/>
  <c r="M4195" i="1"/>
  <c r="P4195" i="1"/>
  <c r="Q4195" i="1" s="1"/>
  <c r="N4195" i="1"/>
  <c r="L4195" i="1"/>
  <c r="S4195" i="1"/>
  <c r="T4195" i="1" s="1"/>
  <c r="M4161" i="1"/>
  <c r="L4161" i="1"/>
  <c r="S4161" i="1"/>
  <c r="T4161" i="1" s="1"/>
  <c r="P4161" i="1"/>
  <c r="Q4161" i="1" s="1"/>
  <c r="N4161" i="1"/>
  <c r="M4203" i="1"/>
  <c r="P4203" i="1"/>
  <c r="Q4203" i="1" s="1"/>
  <c r="N4203" i="1"/>
  <c r="L4203" i="1"/>
  <c r="S4203" i="1"/>
  <c r="T4203" i="1" s="1"/>
  <c r="R4193" i="1"/>
  <c r="S4193" i="1" s="1"/>
  <c r="T4193" i="1" s="1"/>
  <c r="O4193" i="1"/>
  <c r="P4193" i="1" s="1"/>
  <c r="Q4193" i="1" s="1"/>
  <c r="U4186" i="1"/>
  <c r="V4186" i="1"/>
  <c r="R4191" i="1"/>
  <c r="O4191" i="1"/>
  <c r="P4191" i="1" s="1"/>
  <c r="Q4191" i="1" s="1"/>
  <c r="R4189" i="1"/>
  <c r="O4189" i="1"/>
  <c r="P4189" i="1" s="1"/>
  <c r="Q4189" i="1" s="1"/>
  <c r="P4175" i="1"/>
  <c r="Q4175" i="1" s="1"/>
  <c r="M4175" i="1"/>
  <c r="L4175" i="1"/>
  <c r="S4175" i="1"/>
  <c r="T4175" i="1" s="1"/>
  <c r="N4175" i="1"/>
  <c r="V4223" i="1"/>
  <c r="U4223" i="1"/>
  <c r="M4178" i="1"/>
  <c r="L4178" i="1"/>
  <c r="N4178" i="1"/>
  <c r="U4176" i="1"/>
  <c r="V4176" i="1"/>
  <c r="P4138" i="1"/>
  <c r="Q4138" i="1" s="1"/>
  <c r="N4138" i="1"/>
  <c r="L4138" i="1"/>
  <c r="M4138" i="1"/>
  <c r="S4138" i="1"/>
  <c r="T4138" i="1" s="1"/>
  <c r="O4131" i="1"/>
  <c r="P4131" i="1" s="1"/>
  <c r="Q4131" i="1" s="1"/>
  <c r="R4131" i="1"/>
  <c r="S4131" i="1" s="1"/>
  <c r="T4131" i="1" s="1"/>
  <c r="V4124" i="1"/>
  <c r="U4124" i="1"/>
  <c r="R4148" i="1"/>
  <c r="S4148" i="1" s="1"/>
  <c r="T4148" i="1" s="1"/>
  <c r="O4148" i="1"/>
  <c r="U4188" i="1"/>
  <c r="V4188" i="1"/>
  <c r="R4184" i="1"/>
  <c r="S4184" i="1" s="1"/>
  <c r="T4184" i="1" s="1"/>
  <c r="O4184" i="1"/>
  <c r="P4152" i="1"/>
  <c r="Q4152" i="1" s="1"/>
  <c r="M4152" i="1"/>
  <c r="N4152" i="1"/>
  <c r="L4152" i="1"/>
  <c r="S4152" i="1"/>
  <c r="T4152" i="1" s="1"/>
  <c r="V4112" i="1"/>
  <c r="U4112" i="1"/>
  <c r="R4150" i="1"/>
  <c r="S4150" i="1" s="1"/>
  <c r="T4150" i="1" s="1"/>
  <c r="O4150" i="1"/>
  <c r="P4150" i="1" s="1"/>
  <c r="Q4150" i="1" s="1"/>
  <c r="V4136" i="1"/>
  <c r="U4136" i="1"/>
  <c r="O4128" i="1"/>
  <c r="R4128" i="1"/>
  <c r="V4107" i="1"/>
  <c r="U4107" i="1"/>
  <c r="R4112" i="1"/>
  <c r="O4112" i="1"/>
  <c r="N4134" i="1"/>
  <c r="L4134" i="1"/>
  <c r="M4134" i="1"/>
  <c r="R4093" i="1"/>
  <c r="O4093" i="1"/>
  <c r="M4074" i="1"/>
  <c r="L4074" i="1"/>
  <c r="S4074" i="1"/>
  <c r="T4074" i="1" s="1"/>
  <c r="P4074" i="1"/>
  <c r="Q4074" i="1" s="1"/>
  <c r="N4074" i="1"/>
  <c r="U4066" i="1"/>
  <c r="V4066" i="1"/>
  <c r="U4086" i="1"/>
  <c r="V4086" i="1"/>
  <c r="O4077" i="1"/>
  <c r="R4077" i="1"/>
  <c r="S4077" i="1" s="1"/>
  <c r="T4077" i="1" s="1"/>
  <c r="M4065" i="1"/>
  <c r="P4065" i="1"/>
  <c r="Q4065" i="1" s="1"/>
  <c r="N4065" i="1"/>
  <c r="S4065" i="1"/>
  <c r="T4065" i="1" s="1"/>
  <c r="L4065" i="1"/>
  <c r="O4088" i="1"/>
  <c r="P4088" i="1" s="1"/>
  <c r="Q4088" i="1" s="1"/>
  <c r="R4088" i="1"/>
  <c r="S4088" i="1" s="1"/>
  <c r="T4088" i="1" s="1"/>
  <c r="M4084" i="1"/>
  <c r="P4084" i="1"/>
  <c r="Q4084" i="1" s="1"/>
  <c r="N4084" i="1"/>
  <c r="L4084" i="1"/>
  <c r="S4084" i="1"/>
  <c r="T4084" i="1" s="1"/>
  <c r="M4076" i="1"/>
  <c r="P4076" i="1"/>
  <c r="Q4076" i="1" s="1"/>
  <c r="N4076" i="1"/>
  <c r="L4076" i="1"/>
  <c r="S4076" i="1"/>
  <c r="T4076" i="1" s="1"/>
  <c r="U4089" i="1"/>
  <c r="V4089" i="1"/>
  <c r="M4071" i="1"/>
  <c r="S4071" i="1"/>
  <c r="T4071" i="1" s="1"/>
  <c r="N4071" i="1"/>
  <c r="L4071" i="1"/>
  <c r="M4075" i="1"/>
  <c r="S4075" i="1"/>
  <c r="T4075" i="1" s="1"/>
  <c r="P4075" i="1"/>
  <c r="Q4075" i="1" s="1"/>
  <c r="N4075" i="1"/>
  <c r="L4075" i="1"/>
  <c r="U4063" i="1"/>
  <c r="V4063" i="1"/>
  <c r="M4048" i="1"/>
  <c r="L4048" i="1"/>
  <c r="N4048" i="1"/>
  <c r="S4048" i="1"/>
  <c r="T4048" i="1" s="1"/>
  <c r="P4048" i="1"/>
  <c r="Q4048" i="1" s="1"/>
  <c r="U4064" i="1"/>
  <c r="V4064" i="1"/>
  <c r="R4057" i="1"/>
  <c r="O4057" i="1"/>
  <c r="P4057" i="1" s="1"/>
  <c r="Q4057" i="1" s="1"/>
  <c r="M4052" i="1"/>
  <c r="N4052" i="1"/>
  <c r="L4052" i="1"/>
  <c r="S4052" i="1"/>
  <c r="T4052" i="1" s="1"/>
  <c r="P4052" i="1"/>
  <c r="Q4052" i="1" s="1"/>
  <c r="V4044" i="1"/>
  <c r="U4044" i="1"/>
  <c r="R4061" i="1"/>
  <c r="S4061" i="1" s="1"/>
  <c r="T4061" i="1" s="1"/>
  <c r="O4061" i="1"/>
  <c r="P4061" i="1" s="1"/>
  <c r="Q4061" i="1" s="1"/>
  <c r="V4038" i="1"/>
  <c r="U4038" i="1"/>
  <c r="V4035" i="1"/>
  <c r="U4035" i="1"/>
  <c r="U4017" i="1"/>
  <c r="V4017" i="1"/>
  <c r="O4009" i="1"/>
  <c r="P4009" i="1" s="1"/>
  <c r="Q4009" i="1" s="1"/>
  <c r="R4009" i="1"/>
  <c r="S4009" i="1" s="1"/>
  <c r="T4009" i="1" s="1"/>
  <c r="O4004" i="1"/>
  <c r="P4004" i="1" s="1"/>
  <c r="Q4004" i="1" s="1"/>
  <c r="R4004" i="1"/>
  <c r="S4004" i="1" s="1"/>
  <c r="T4004" i="1" s="1"/>
  <c r="V3996" i="1"/>
  <c r="U3996" i="1"/>
  <c r="O4023" i="1"/>
  <c r="P4023" i="1" s="1"/>
  <c r="Q4023" i="1" s="1"/>
  <c r="R4023" i="1"/>
  <c r="S4023" i="1" s="1"/>
  <c r="T4023" i="1" s="1"/>
  <c r="O4015" i="1"/>
  <c r="P4015" i="1" s="1"/>
  <c r="Q4015" i="1" s="1"/>
  <c r="R4015" i="1"/>
  <c r="S4015" i="1" s="1"/>
  <c r="T4015" i="1" s="1"/>
  <c r="O4007" i="1"/>
  <c r="P4007" i="1" s="1"/>
  <c r="Q4007" i="1" s="1"/>
  <c r="R4007" i="1"/>
  <c r="S4007" i="1" s="1"/>
  <c r="T4007" i="1" s="1"/>
  <c r="O3999" i="1"/>
  <c r="P3999" i="1" s="1"/>
  <c r="Q3999" i="1" s="1"/>
  <c r="R3999" i="1"/>
  <c r="S3999" i="1" s="1"/>
  <c r="T3999" i="1" s="1"/>
  <c r="U3992" i="1"/>
  <c r="V3992" i="1"/>
  <c r="V3988" i="1"/>
  <c r="U3988" i="1"/>
  <c r="V3984" i="1"/>
  <c r="U3984" i="1"/>
  <c r="V3980" i="1"/>
  <c r="U3980" i="1"/>
  <c r="V3976" i="1"/>
  <c r="U3976" i="1"/>
  <c r="V3972" i="1"/>
  <c r="U3972" i="1"/>
  <c r="V3968" i="1"/>
  <c r="U3968" i="1"/>
  <c r="V3964" i="1"/>
  <c r="U3964" i="1"/>
  <c r="V4042" i="1"/>
  <c r="U4042" i="1"/>
  <c r="V4018" i="1"/>
  <c r="U4018" i="1"/>
  <c r="O4021" i="1"/>
  <c r="R4021" i="1"/>
  <c r="V3997" i="1"/>
  <c r="U3997" i="1"/>
  <c r="V4016" i="1"/>
  <c r="U4016" i="1"/>
  <c r="V4000" i="1"/>
  <c r="U4000" i="1"/>
  <c r="V3954" i="1"/>
  <c r="U3954" i="1"/>
  <c r="V3903" i="1"/>
  <c r="U3903" i="1"/>
  <c r="V3890" i="1"/>
  <c r="U3890" i="1"/>
  <c r="S3887" i="1"/>
  <c r="T3887" i="1" s="1"/>
  <c r="N3887" i="1"/>
  <c r="M3887" i="1"/>
  <c r="L3887" i="1"/>
  <c r="N3879" i="1"/>
  <c r="M3879" i="1"/>
  <c r="L3879" i="1"/>
  <c r="S3879" i="1"/>
  <c r="T3879" i="1" s="1"/>
  <c r="P3879" i="1"/>
  <c r="Q3879" i="1" s="1"/>
  <c r="N3871" i="1"/>
  <c r="M3871" i="1"/>
  <c r="L3871" i="1"/>
  <c r="S3871" i="1"/>
  <c r="T3871" i="1" s="1"/>
  <c r="P3871" i="1"/>
  <c r="Q3871" i="1" s="1"/>
  <c r="N3863" i="1"/>
  <c r="M3863" i="1"/>
  <c r="L3863" i="1"/>
  <c r="S3863" i="1"/>
  <c r="T3863" i="1" s="1"/>
  <c r="P3863" i="1"/>
  <c r="Q3863" i="1" s="1"/>
  <c r="N3855" i="1"/>
  <c r="M3855" i="1"/>
  <c r="S3855" i="1"/>
  <c r="T3855" i="1" s="1"/>
  <c r="P3855" i="1"/>
  <c r="Q3855" i="1" s="1"/>
  <c r="L3855" i="1"/>
  <c r="N3847" i="1"/>
  <c r="M3847" i="1"/>
  <c r="S3847" i="1"/>
  <c r="T3847" i="1" s="1"/>
  <c r="P3847" i="1"/>
  <c r="Q3847" i="1" s="1"/>
  <c r="L3847" i="1"/>
  <c r="M3839" i="1"/>
  <c r="S3839" i="1"/>
  <c r="T3839" i="1" s="1"/>
  <c r="P3839" i="1"/>
  <c r="Q3839" i="1" s="1"/>
  <c r="N3839" i="1"/>
  <c r="L3839" i="1"/>
  <c r="M3831" i="1"/>
  <c r="S3831" i="1"/>
  <c r="T3831" i="1" s="1"/>
  <c r="P3831" i="1"/>
  <c r="Q3831" i="1" s="1"/>
  <c r="N3831" i="1"/>
  <c r="L3831" i="1"/>
  <c r="M3823" i="1"/>
  <c r="S3823" i="1"/>
  <c r="T3823" i="1" s="1"/>
  <c r="P3823" i="1"/>
  <c r="Q3823" i="1" s="1"/>
  <c r="N3823" i="1"/>
  <c r="L3823" i="1"/>
  <c r="M3815" i="1"/>
  <c r="S3815" i="1"/>
  <c r="T3815" i="1" s="1"/>
  <c r="P3815" i="1"/>
  <c r="Q3815" i="1" s="1"/>
  <c r="N3815" i="1"/>
  <c r="L3815" i="1"/>
  <c r="O3902" i="1"/>
  <c r="P3902" i="1" s="1"/>
  <c r="Q3902" i="1" s="1"/>
  <c r="R3902" i="1"/>
  <c r="S3902" i="1" s="1"/>
  <c r="T3902" i="1" s="1"/>
  <c r="S3890" i="1"/>
  <c r="T3890" i="1" s="1"/>
  <c r="P3890" i="1"/>
  <c r="Q3890" i="1" s="1"/>
  <c r="N3890" i="1"/>
  <c r="M3890" i="1"/>
  <c r="L3890" i="1"/>
  <c r="O3808" i="1"/>
  <c r="P3808" i="1" s="1"/>
  <c r="Q3808" i="1" s="1"/>
  <c r="R3808" i="1"/>
  <c r="S3808" i="1" s="1"/>
  <c r="T3808" i="1" s="1"/>
  <c r="M3802" i="1"/>
  <c r="N3802" i="1"/>
  <c r="L3802" i="1"/>
  <c r="S3802" i="1"/>
  <c r="T3802" i="1" s="1"/>
  <c r="P3802" i="1"/>
  <c r="Q3802" i="1" s="1"/>
  <c r="O3803" i="1"/>
  <c r="P3803" i="1" s="1"/>
  <c r="Q3803" i="1" s="1"/>
  <c r="R3803" i="1"/>
  <c r="S3803" i="1" s="1"/>
  <c r="T3803" i="1" s="1"/>
  <c r="R3761" i="1"/>
  <c r="O3761" i="1"/>
  <c r="U3751" i="1"/>
  <c r="V3751" i="1"/>
  <c r="M3739" i="1"/>
  <c r="L3739" i="1"/>
  <c r="S3739" i="1"/>
  <c r="T3739" i="1" s="1"/>
  <c r="P3739" i="1"/>
  <c r="Q3739" i="1" s="1"/>
  <c r="N3739" i="1"/>
  <c r="R3756" i="1"/>
  <c r="O3756" i="1"/>
  <c r="M3750" i="1"/>
  <c r="N3750" i="1"/>
  <c r="L3750" i="1"/>
  <c r="S3750" i="1"/>
  <c r="T3750" i="1" s="1"/>
  <c r="M3742" i="1"/>
  <c r="N3742" i="1"/>
  <c r="L3742" i="1"/>
  <c r="U3761" i="1"/>
  <c r="V3761" i="1"/>
  <c r="M3757" i="1"/>
  <c r="P3757" i="1"/>
  <c r="Q3757" i="1" s="1"/>
  <c r="N3757" i="1"/>
  <c r="L3757" i="1"/>
  <c r="S3757" i="1"/>
  <c r="T3757" i="1" s="1"/>
  <c r="U3756" i="1"/>
  <c r="V3756" i="1"/>
  <c r="M3752" i="1"/>
  <c r="S3752" i="1"/>
  <c r="T3752" i="1" s="1"/>
  <c r="P3752" i="1"/>
  <c r="Q3752" i="1" s="1"/>
  <c r="N3752" i="1"/>
  <c r="L3752" i="1"/>
  <c r="R3738" i="1"/>
  <c r="S3738" i="1" s="1"/>
  <c r="T3738" i="1" s="1"/>
  <c r="O3738" i="1"/>
  <c r="P3738" i="1" s="1"/>
  <c r="Q3738" i="1" s="1"/>
  <c r="L3728" i="1"/>
  <c r="P3728" i="1"/>
  <c r="Q3728" i="1" s="1"/>
  <c r="N3728" i="1"/>
  <c r="M3728" i="1"/>
  <c r="S3728" i="1"/>
  <c r="T3728" i="1" s="1"/>
  <c r="L3720" i="1"/>
  <c r="P3720" i="1"/>
  <c r="Q3720" i="1" s="1"/>
  <c r="N3720" i="1"/>
  <c r="M3720" i="1"/>
  <c r="S3720" i="1"/>
  <c r="T3720" i="1" s="1"/>
  <c r="L3712" i="1"/>
  <c r="P3712" i="1"/>
  <c r="Q3712" i="1" s="1"/>
  <c r="N3712" i="1"/>
  <c r="M3712" i="1"/>
  <c r="S3712" i="1"/>
  <c r="T3712" i="1" s="1"/>
  <c r="L3704" i="1"/>
  <c r="P3704" i="1"/>
  <c r="Q3704" i="1" s="1"/>
  <c r="N3704" i="1"/>
  <c r="M3704" i="1"/>
  <c r="S3704" i="1"/>
  <c r="T3704" i="1" s="1"/>
  <c r="L3696" i="1"/>
  <c r="P3696" i="1"/>
  <c r="Q3696" i="1" s="1"/>
  <c r="N3696" i="1"/>
  <c r="M3696" i="1"/>
  <c r="S3696" i="1"/>
  <c r="T3696" i="1" s="1"/>
  <c r="V3677" i="1"/>
  <c r="U3677" i="1"/>
  <c r="L3638" i="1"/>
  <c r="N3638" i="1"/>
  <c r="M3638" i="1"/>
  <c r="S3638" i="1"/>
  <c r="T3638" i="1" s="1"/>
  <c r="P3638" i="1"/>
  <c r="Q3638" i="1" s="1"/>
  <c r="V3630" i="1"/>
  <c r="U3630" i="1"/>
  <c r="L3622" i="1"/>
  <c r="N3622" i="1"/>
  <c r="S3622" i="1"/>
  <c r="T3622" i="1" s="1"/>
  <c r="P3622" i="1"/>
  <c r="Q3622" i="1" s="1"/>
  <c r="M3622" i="1"/>
  <c r="L3692" i="1"/>
  <c r="N3692" i="1"/>
  <c r="M3692" i="1"/>
  <c r="V3684" i="1"/>
  <c r="U3684" i="1"/>
  <c r="L3682" i="1"/>
  <c r="P3682" i="1"/>
  <c r="Q3682" i="1" s="1"/>
  <c r="N3682" i="1"/>
  <c r="M3682" i="1"/>
  <c r="S3682" i="1"/>
  <c r="T3682" i="1" s="1"/>
  <c r="L3667" i="1"/>
  <c r="M3667" i="1"/>
  <c r="P3667" i="1"/>
  <c r="Q3667" i="1" s="1"/>
  <c r="N3667" i="1"/>
  <c r="S3667" i="1"/>
  <c r="T3667" i="1" s="1"/>
  <c r="V3655" i="1"/>
  <c r="U3655" i="1"/>
  <c r="L3650" i="1"/>
  <c r="P3650" i="1"/>
  <c r="Q3650" i="1" s="1"/>
  <c r="N3650" i="1"/>
  <c r="M3650" i="1"/>
  <c r="S3650" i="1"/>
  <c r="T3650" i="1" s="1"/>
  <c r="L3642" i="1"/>
  <c r="P3642" i="1"/>
  <c r="Q3642" i="1" s="1"/>
  <c r="N3642" i="1"/>
  <c r="M3642" i="1"/>
  <c r="S3642" i="1"/>
  <c r="T3642" i="1" s="1"/>
  <c r="U3662" i="1"/>
  <c r="V3662" i="1"/>
  <c r="L3661" i="1"/>
  <c r="M3661" i="1"/>
  <c r="P3661" i="1"/>
  <c r="Q3661" i="1" s="1"/>
  <c r="N3661" i="1"/>
  <c r="V3651" i="1"/>
  <c r="U3651" i="1"/>
  <c r="V3602" i="1"/>
  <c r="U3602" i="1"/>
  <c r="V3599" i="1"/>
  <c r="U3599" i="1"/>
  <c r="R3589" i="1"/>
  <c r="S3589" i="1" s="1"/>
  <c r="T3589" i="1" s="1"/>
  <c r="O3589" i="1"/>
  <c r="P3589" i="1" s="1"/>
  <c r="Q3589" i="1" s="1"/>
  <c r="R3573" i="1"/>
  <c r="S3573" i="1" s="1"/>
  <c r="T3573" i="1" s="1"/>
  <c r="O3573" i="1"/>
  <c r="V3553" i="1"/>
  <c r="U3553" i="1"/>
  <c r="O3543" i="1"/>
  <c r="R3543" i="1"/>
  <c r="V3537" i="1"/>
  <c r="U3537" i="1"/>
  <c r="L3607" i="1"/>
  <c r="N3607" i="1"/>
  <c r="M3607" i="1"/>
  <c r="P3586" i="1"/>
  <c r="Q3586" i="1" s="1"/>
  <c r="M3586" i="1"/>
  <c r="L3586" i="1"/>
  <c r="N3586" i="1"/>
  <c r="S3586" i="1"/>
  <c r="T3586" i="1" s="1"/>
  <c r="R3591" i="1"/>
  <c r="S3591" i="1" s="1"/>
  <c r="T3591" i="1" s="1"/>
  <c r="O3591" i="1"/>
  <c r="P3591" i="1" s="1"/>
  <c r="Q3591" i="1" s="1"/>
  <c r="V3543" i="1"/>
  <c r="U3543" i="1"/>
  <c r="O3616" i="1"/>
  <c r="P3616" i="1" s="1"/>
  <c r="Q3616" i="1" s="1"/>
  <c r="R3616" i="1"/>
  <c r="S3616" i="1" s="1"/>
  <c r="T3616" i="1" s="1"/>
  <c r="U3578" i="1"/>
  <c r="V3578" i="1"/>
  <c r="R3627" i="1"/>
  <c r="S3627" i="1" s="1"/>
  <c r="T3627" i="1" s="1"/>
  <c r="O3627" i="1"/>
  <c r="P3627" i="1" s="1"/>
  <c r="Q3627" i="1" s="1"/>
  <c r="P3573" i="1"/>
  <c r="Q3573" i="1" s="1"/>
  <c r="M3573" i="1"/>
  <c r="L3573" i="1"/>
  <c r="N3573" i="1"/>
  <c r="R3547" i="1"/>
  <c r="S3547" i="1" s="1"/>
  <c r="T3547" i="1" s="1"/>
  <c r="O3547" i="1"/>
  <c r="P3547" i="1" s="1"/>
  <c r="Q3547" i="1" s="1"/>
  <c r="V3533" i="1"/>
  <c r="U3533" i="1"/>
  <c r="V3529" i="1"/>
  <c r="U3529" i="1"/>
  <c r="V3525" i="1"/>
  <c r="U3525" i="1"/>
  <c r="V3521" i="1"/>
  <c r="U3521" i="1"/>
  <c r="V3517" i="1"/>
  <c r="U3517" i="1"/>
  <c r="V3513" i="1"/>
  <c r="U3513" i="1"/>
  <c r="V3509" i="1"/>
  <c r="U3509" i="1"/>
  <c r="V3505" i="1"/>
  <c r="U3505" i="1"/>
  <c r="V3501" i="1"/>
  <c r="U3501" i="1"/>
  <c r="P3409" i="1"/>
  <c r="Q3409" i="1" s="1"/>
  <c r="N3409" i="1"/>
  <c r="M3409" i="1"/>
  <c r="L3409" i="1"/>
  <c r="O3404" i="1"/>
  <c r="P3404" i="1" s="1"/>
  <c r="Q3404" i="1" s="1"/>
  <c r="R3404" i="1"/>
  <c r="S3404" i="1" s="1"/>
  <c r="T3404" i="1" s="1"/>
  <c r="O3400" i="1"/>
  <c r="P3400" i="1" s="1"/>
  <c r="Q3400" i="1" s="1"/>
  <c r="R3400" i="1"/>
  <c r="S3400" i="1" s="1"/>
  <c r="T3400" i="1" s="1"/>
  <c r="V3396" i="1"/>
  <c r="U3396" i="1"/>
  <c r="O3465" i="1"/>
  <c r="R3465" i="1"/>
  <c r="V3463" i="1"/>
  <c r="U3463" i="1"/>
  <c r="O3449" i="1"/>
  <c r="R3449" i="1"/>
  <c r="V3447" i="1"/>
  <c r="U3447" i="1"/>
  <c r="O3433" i="1"/>
  <c r="R3433" i="1"/>
  <c r="V3431" i="1"/>
  <c r="U3431" i="1"/>
  <c r="O3417" i="1"/>
  <c r="R3417" i="1"/>
  <c r="O3498" i="1"/>
  <c r="P3498" i="1" s="1"/>
  <c r="Q3498" i="1" s="1"/>
  <c r="R3498" i="1"/>
  <c r="S3498" i="1" s="1"/>
  <c r="T3498" i="1" s="1"/>
  <c r="O3408" i="1"/>
  <c r="R3408" i="1"/>
  <c r="O3497" i="1"/>
  <c r="P3497" i="1" s="1"/>
  <c r="Q3497" i="1" s="1"/>
  <c r="R3497" i="1"/>
  <c r="S3497" i="1" s="1"/>
  <c r="T3497" i="1" s="1"/>
  <c r="S3470" i="1"/>
  <c r="T3470" i="1" s="1"/>
  <c r="P3470" i="1"/>
  <c r="Q3470" i="1" s="1"/>
  <c r="L3470" i="1"/>
  <c r="N3470" i="1"/>
  <c r="M3470" i="1"/>
  <c r="S3454" i="1"/>
  <c r="T3454" i="1" s="1"/>
  <c r="P3454" i="1"/>
  <c r="Q3454" i="1" s="1"/>
  <c r="L3454" i="1"/>
  <c r="N3454" i="1"/>
  <c r="M3454" i="1"/>
  <c r="S3438" i="1"/>
  <c r="T3438" i="1" s="1"/>
  <c r="P3438" i="1"/>
  <c r="Q3438" i="1" s="1"/>
  <c r="L3438" i="1"/>
  <c r="N3438" i="1"/>
  <c r="M3438" i="1"/>
  <c r="S3422" i="1"/>
  <c r="T3422" i="1" s="1"/>
  <c r="P3422" i="1"/>
  <c r="Q3422" i="1" s="1"/>
  <c r="L3422" i="1"/>
  <c r="N3422" i="1"/>
  <c r="M3422" i="1"/>
  <c r="V3409" i="1"/>
  <c r="U3409" i="1"/>
  <c r="P3366" i="1"/>
  <c r="Q3366" i="1" s="1"/>
  <c r="N3366" i="1"/>
  <c r="M3366" i="1"/>
  <c r="L3366" i="1"/>
  <c r="S3366" i="1"/>
  <c r="T3366" i="1" s="1"/>
  <c r="S3478" i="1"/>
  <c r="T3478" i="1" s="1"/>
  <c r="P3478" i="1"/>
  <c r="Q3478" i="1" s="1"/>
  <c r="N3478" i="1"/>
  <c r="L3478" i="1"/>
  <c r="M3478" i="1"/>
  <c r="S3405" i="1"/>
  <c r="T3405" i="1" s="1"/>
  <c r="L3405" i="1"/>
  <c r="N3405" i="1"/>
  <c r="M3405" i="1"/>
  <c r="O3398" i="1"/>
  <c r="P3398" i="1" s="1"/>
  <c r="Q3398" i="1" s="1"/>
  <c r="R3398" i="1"/>
  <c r="S3398" i="1" s="1"/>
  <c r="T3398" i="1" s="1"/>
  <c r="V3495" i="1"/>
  <c r="U3495" i="1"/>
  <c r="V3487" i="1"/>
  <c r="U3487" i="1"/>
  <c r="V3479" i="1"/>
  <c r="U3479" i="1"/>
  <c r="V3478" i="1"/>
  <c r="U3478" i="1"/>
  <c r="V3477" i="1"/>
  <c r="U3477" i="1"/>
  <c r="P3469" i="1"/>
  <c r="Q3469" i="1" s="1"/>
  <c r="L3469" i="1"/>
  <c r="N3469" i="1"/>
  <c r="M3469" i="1"/>
  <c r="L3453" i="1"/>
  <c r="N3453" i="1"/>
  <c r="M3453" i="1"/>
  <c r="L3437" i="1"/>
  <c r="N3437" i="1"/>
  <c r="M3437" i="1"/>
  <c r="L3421" i="1"/>
  <c r="N3421" i="1"/>
  <c r="M3421" i="1"/>
  <c r="V3415" i="1"/>
  <c r="U3415" i="1"/>
  <c r="U3331" i="1"/>
  <c r="V3331" i="1"/>
  <c r="P3360" i="1"/>
  <c r="Q3360" i="1" s="1"/>
  <c r="N3360" i="1"/>
  <c r="M3360" i="1"/>
  <c r="L3360" i="1"/>
  <c r="S3360" i="1"/>
  <c r="T3360" i="1" s="1"/>
  <c r="P3312" i="1"/>
  <c r="Q3312" i="1" s="1"/>
  <c r="L3312" i="1"/>
  <c r="S3312" i="1"/>
  <c r="T3312" i="1" s="1"/>
  <c r="N3312" i="1"/>
  <c r="M3312" i="1"/>
  <c r="U3373" i="1"/>
  <c r="V3373" i="1"/>
  <c r="M3330" i="1"/>
  <c r="L3330" i="1"/>
  <c r="N3330" i="1"/>
  <c r="O3068" i="1"/>
  <c r="P3068" i="1" s="1"/>
  <c r="Q3068" i="1" s="1"/>
  <c r="R3068" i="1"/>
  <c r="S3068" i="1" s="1"/>
  <c r="T3068" i="1" s="1"/>
  <c r="R3072" i="1"/>
  <c r="S3072" i="1" s="1"/>
  <c r="T3072" i="1" s="1"/>
  <c r="O3072" i="1"/>
  <c r="P3072" i="1" s="1"/>
  <c r="Q3072" i="1" s="1"/>
  <c r="R3040" i="1"/>
  <c r="S3040" i="1" s="1"/>
  <c r="T3040" i="1" s="1"/>
  <c r="O3040" i="1"/>
  <c r="P3040" i="1" s="1"/>
  <c r="Q3040" i="1" s="1"/>
  <c r="U3026" i="1"/>
  <c r="V3026" i="1"/>
  <c r="R3051" i="1"/>
  <c r="S3051" i="1" s="1"/>
  <c r="T3051" i="1" s="1"/>
  <c r="O3051" i="1"/>
  <c r="P3051" i="1" s="1"/>
  <c r="Q3051" i="1" s="1"/>
  <c r="U3075" i="1"/>
  <c r="V3075" i="1"/>
  <c r="U3059" i="1"/>
  <c r="V3059" i="1"/>
  <c r="U3043" i="1"/>
  <c r="V3043" i="1"/>
  <c r="O2993" i="1"/>
  <c r="P2993" i="1" s="1"/>
  <c r="Q2993" i="1" s="1"/>
  <c r="R2993" i="1"/>
  <c r="S2993" i="1" s="1"/>
  <c r="T2993" i="1" s="1"/>
  <c r="S2924" i="1"/>
  <c r="T2924" i="1" s="1"/>
  <c r="P2924" i="1"/>
  <c r="Q2924" i="1" s="1"/>
  <c r="N2924" i="1"/>
  <c r="M2924" i="1"/>
  <c r="L2924" i="1"/>
  <c r="V2919" i="1"/>
  <c r="U2919" i="1"/>
  <c r="O2901" i="1"/>
  <c r="P2901" i="1" s="1"/>
  <c r="Q2901" i="1" s="1"/>
  <c r="R2901" i="1"/>
  <c r="S2901" i="1" s="1"/>
  <c r="T2901" i="1" s="1"/>
  <c r="O2887" i="1"/>
  <c r="P2887" i="1" s="1"/>
  <c r="Q2887" i="1" s="1"/>
  <c r="R2887" i="1"/>
  <c r="S2887" i="1" s="1"/>
  <c r="T2887" i="1" s="1"/>
  <c r="O2879" i="1"/>
  <c r="P2879" i="1" s="1"/>
  <c r="Q2879" i="1" s="1"/>
  <c r="R2879" i="1"/>
  <c r="S2879" i="1" s="1"/>
  <c r="T2879" i="1" s="1"/>
  <c r="O2871" i="1"/>
  <c r="P2871" i="1" s="1"/>
  <c r="Q2871" i="1" s="1"/>
  <c r="R2871" i="1"/>
  <c r="S2871" i="1" s="1"/>
  <c r="T2871" i="1" s="1"/>
  <c r="V2984" i="1"/>
  <c r="U2984" i="1"/>
  <c r="O2976" i="1"/>
  <c r="R2976" i="1"/>
  <c r="V2991" i="1"/>
  <c r="U2991" i="1"/>
  <c r="O2983" i="1"/>
  <c r="R2983" i="1"/>
  <c r="O2990" i="1"/>
  <c r="P2990" i="1" s="1"/>
  <c r="Q2990" i="1" s="1"/>
  <c r="R2990" i="1"/>
  <c r="S2990" i="1" s="1"/>
  <c r="T2990" i="1" s="1"/>
  <c r="S2959" i="1"/>
  <c r="T2959" i="1" s="1"/>
  <c r="P2959" i="1"/>
  <c r="Q2959" i="1" s="1"/>
  <c r="N2959" i="1"/>
  <c r="M2959" i="1"/>
  <c r="L2959" i="1"/>
  <c r="R2952" i="1"/>
  <c r="S2952" i="1" s="1"/>
  <c r="T2952" i="1" s="1"/>
  <c r="O2952" i="1"/>
  <c r="P2952" i="1" s="1"/>
  <c r="Q2952" i="1" s="1"/>
  <c r="P2909" i="1"/>
  <c r="Q2909" i="1" s="1"/>
  <c r="N2909" i="1"/>
  <c r="S2909" i="1"/>
  <c r="T2909" i="1" s="1"/>
  <c r="M2909" i="1"/>
  <c r="L2909" i="1"/>
  <c r="R3019" i="1"/>
  <c r="S3019" i="1" s="1"/>
  <c r="T3019" i="1" s="1"/>
  <c r="O3019" i="1"/>
  <c r="P3019" i="1" s="1"/>
  <c r="Q3019" i="1" s="1"/>
  <c r="O3006" i="1"/>
  <c r="P3006" i="1" s="1"/>
  <c r="Q3006" i="1" s="1"/>
  <c r="R3006" i="1"/>
  <c r="S3006" i="1" s="1"/>
  <c r="T3006" i="1" s="1"/>
  <c r="O2981" i="1"/>
  <c r="P2981" i="1" s="1"/>
  <c r="Q2981" i="1" s="1"/>
  <c r="R2981" i="1"/>
  <c r="S2981" i="1" s="1"/>
  <c r="T2981" i="1" s="1"/>
  <c r="V3016" i="1"/>
  <c r="U3016" i="1"/>
  <c r="P3011" i="1"/>
  <c r="Q3011" i="1" s="1"/>
  <c r="N3011" i="1"/>
  <c r="M3011" i="1"/>
  <c r="L3011" i="1"/>
  <c r="O3002" i="1"/>
  <c r="P3002" i="1" s="1"/>
  <c r="Q3002" i="1" s="1"/>
  <c r="R3002" i="1"/>
  <c r="S3002" i="1" s="1"/>
  <c r="T3002" i="1" s="1"/>
  <c r="O2994" i="1"/>
  <c r="P2994" i="1" s="1"/>
  <c r="Q2994" i="1" s="1"/>
  <c r="R2994" i="1"/>
  <c r="S2994" i="1" s="1"/>
  <c r="T2994" i="1" s="1"/>
  <c r="S2976" i="1"/>
  <c r="T2976" i="1" s="1"/>
  <c r="P2976" i="1"/>
  <c r="Q2976" i="1" s="1"/>
  <c r="N2976" i="1"/>
  <c r="L2976" i="1"/>
  <c r="M2976" i="1"/>
  <c r="O2854" i="1"/>
  <c r="P2854" i="1" s="1"/>
  <c r="Q2854" i="1" s="1"/>
  <c r="R2854" i="1"/>
  <c r="S2854" i="1" s="1"/>
  <c r="T2854" i="1" s="1"/>
  <c r="V2826" i="1"/>
  <c r="U2826" i="1"/>
  <c r="V2810" i="1"/>
  <c r="U2810" i="1"/>
  <c r="V2794" i="1"/>
  <c r="U2794" i="1"/>
  <c r="O2762" i="1"/>
  <c r="P2762" i="1" s="1"/>
  <c r="Q2762" i="1" s="1"/>
  <c r="R2762" i="1"/>
  <c r="S2762" i="1" s="1"/>
  <c r="T2762" i="1" s="1"/>
  <c r="O2746" i="1"/>
  <c r="P2746" i="1" s="1"/>
  <c r="Q2746" i="1" s="1"/>
  <c r="R2746" i="1"/>
  <c r="S2746" i="1" s="1"/>
  <c r="T2746" i="1" s="1"/>
  <c r="N2859" i="1"/>
  <c r="L2859" i="1"/>
  <c r="M2859" i="1"/>
  <c r="L2824" i="1"/>
  <c r="P2824" i="1"/>
  <c r="Q2824" i="1" s="1"/>
  <c r="N2824" i="1"/>
  <c r="M2824" i="1"/>
  <c r="O2817" i="1"/>
  <c r="P2817" i="1" s="1"/>
  <c r="Q2817" i="1" s="1"/>
  <c r="R2817" i="1"/>
  <c r="S2817" i="1" s="1"/>
  <c r="T2817" i="1" s="1"/>
  <c r="L2792" i="1"/>
  <c r="S2792" i="1"/>
  <c r="T2792" i="1" s="1"/>
  <c r="P2792" i="1"/>
  <c r="Q2792" i="1" s="1"/>
  <c r="N2792" i="1"/>
  <c r="M2792" i="1"/>
  <c r="O2775" i="1"/>
  <c r="R2775" i="1"/>
  <c r="V2773" i="1"/>
  <c r="U2773" i="1"/>
  <c r="V2863" i="1"/>
  <c r="U2863" i="1"/>
  <c r="V2847" i="1"/>
  <c r="U2847" i="1"/>
  <c r="V2792" i="1"/>
  <c r="U2792" i="1"/>
  <c r="O2831" i="1"/>
  <c r="P2831" i="1" s="1"/>
  <c r="Q2831" i="1" s="1"/>
  <c r="R2831" i="1"/>
  <c r="S2831" i="1" s="1"/>
  <c r="T2831" i="1" s="1"/>
  <c r="V2791" i="1"/>
  <c r="U2791" i="1"/>
  <c r="L2776" i="1"/>
  <c r="S2776" i="1"/>
  <c r="T2776" i="1" s="1"/>
  <c r="P2776" i="1"/>
  <c r="Q2776" i="1" s="1"/>
  <c r="N2776" i="1"/>
  <c r="M2776" i="1"/>
  <c r="L2743" i="1"/>
  <c r="S2743" i="1"/>
  <c r="T2743" i="1" s="1"/>
  <c r="P2743" i="1"/>
  <c r="Q2743" i="1" s="1"/>
  <c r="N2743" i="1"/>
  <c r="M2743" i="1"/>
  <c r="O2856" i="1"/>
  <c r="P2856" i="1" s="1"/>
  <c r="Q2856" i="1" s="1"/>
  <c r="R2856" i="1"/>
  <c r="S2856" i="1" s="1"/>
  <c r="T2856" i="1" s="1"/>
  <c r="U2766" i="1"/>
  <c r="V2766" i="1"/>
  <c r="L2744" i="1"/>
  <c r="P2744" i="1"/>
  <c r="Q2744" i="1" s="1"/>
  <c r="N2744" i="1"/>
  <c r="M2744" i="1"/>
  <c r="N2849" i="1"/>
  <c r="L2849" i="1"/>
  <c r="M2849" i="1"/>
  <c r="L2820" i="1"/>
  <c r="N2820" i="1"/>
  <c r="M2820" i="1"/>
  <c r="O2813" i="1"/>
  <c r="R2813" i="1"/>
  <c r="L2788" i="1"/>
  <c r="S2788" i="1"/>
  <c r="T2788" i="1" s="1"/>
  <c r="P2788" i="1"/>
  <c r="Q2788" i="1" s="1"/>
  <c r="N2788" i="1"/>
  <c r="M2788" i="1"/>
  <c r="V2786" i="1"/>
  <c r="U2786" i="1"/>
  <c r="V2784" i="1"/>
  <c r="U2784" i="1"/>
  <c r="V2782" i="1"/>
  <c r="U2782" i="1"/>
  <c r="V2780" i="1"/>
  <c r="U2780" i="1"/>
  <c r="V2778" i="1"/>
  <c r="U2778" i="1"/>
  <c r="V2776" i="1"/>
  <c r="U2776" i="1"/>
  <c r="V2774" i="1"/>
  <c r="U2774" i="1"/>
  <c r="V2772" i="1"/>
  <c r="U2772" i="1"/>
  <c r="V2770" i="1"/>
  <c r="U2770" i="1"/>
  <c r="V2857" i="1"/>
  <c r="U2857" i="1"/>
  <c r="V2841" i="1"/>
  <c r="U2841" i="1"/>
  <c r="O2836" i="1"/>
  <c r="P2836" i="1" s="1"/>
  <c r="Q2836" i="1" s="1"/>
  <c r="R2836" i="1"/>
  <c r="S2836" i="1" s="1"/>
  <c r="T2836" i="1" s="1"/>
  <c r="U2819" i="1"/>
  <c r="V2819" i="1"/>
  <c r="O2811" i="1"/>
  <c r="P2811" i="1" s="1"/>
  <c r="Q2811" i="1" s="1"/>
  <c r="R2811" i="1"/>
  <c r="S2811" i="1" s="1"/>
  <c r="T2811" i="1" s="1"/>
  <c r="L2779" i="1"/>
  <c r="N2779" i="1"/>
  <c r="M2779" i="1"/>
  <c r="L2763" i="1"/>
  <c r="S2763" i="1"/>
  <c r="T2763" i="1" s="1"/>
  <c r="P2763" i="1"/>
  <c r="Q2763" i="1" s="1"/>
  <c r="N2763" i="1"/>
  <c r="M2763" i="1"/>
  <c r="L2755" i="1"/>
  <c r="N2755" i="1"/>
  <c r="M2755" i="1"/>
  <c r="L2747" i="1"/>
  <c r="S2747" i="1"/>
  <c r="T2747" i="1" s="1"/>
  <c r="N2747" i="1"/>
  <c r="M2747" i="1"/>
  <c r="U2481" i="1"/>
  <c r="V2481" i="1"/>
  <c r="R2461" i="1"/>
  <c r="S2461" i="1" s="1"/>
  <c r="T2461" i="1" s="1"/>
  <c r="O2461" i="1"/>
  <c r="P2461" i="1" s="1"/>
  <c r="Q2461" i="1" s="1"/>
  <c r="R2453" i="1"/>
  <c r="S2453" i="1" s="1"/>
  <c r="T2453" i="1" s="1"/>
  <c r="O2453" i="1"/>
  <c r="P2453" i="1" s="1"/>
  <c r="Q2453" i="1" s="1"/>
  <c r="U2407" i="1"/>
  <c r="V2407" i="1"/>
  <c r="O2458" i="1"/>
  <c r="P2458" i="1" s="1"/>
  <c r="Q2458" i="1" s="1"/>
  <c r="R2458" i="1"/>
  <c r="S2458" i="1" s="1"/>
  <c r="T2458" i="1" s="1"/>
  <c r="M2452" i="1"/>
  <c r="L2452" i="1"/>
  <c r="P2452" i="1"/>
  <c r="Q2452" i="1" s="1"/>
  <c r="N2452" i="1"/>
  <c r="S2452" i="1"/>
  <c r="T2452" i="1" s="1"/>
  <c r="U2403" i="1"/>
  <c r="V2403" i="1"/>
  <c r="U2386" i="1"/>
  <c r="V2386" i="1"/>
  <c r="S2375" i="1"/>
  <c r="T2375" i="1" s="1"/>
  <c r="P2375" i="1"/>
  <c r="Q2375" i="1" s="1"/>
  <c r="N2375" i="1"/>
  <c r="M2375" i="1"/>
  <c r="L2375" i="1"/>
  <c r="V2368" i="1"/>
  <c r="U2368" i="1"/>
  <c r="R2362" i="1"/>
  <c r="S2362" i="1" s="1"/>
  <c r="T2362" i="1" s="1"/>
  <c r="O2362" i="1"/>
  <c r="P2362" i="1" s="1"/>
  <c r="Q2362" i="1" s="1"/>
  <c r="O2442" i="1"/>
  <c r="P2442" i="1" s="1"/>
  <c r="Q2442" i="1" s="1"/>
  <c r="R2442" i="1"/>
  <c r="R2403" i="1"/>
  <c r="O2403" i="1"/>
  <c r="U2448" i="1"/>
  <c r="V2448" i="1"/>
  <c r="M2444" i="1"/>
  <c r="L2444" i="1"/>
  <c r="P2444" i="1"/>
  <c r="Q2444" i="1" s="1"/>
  <c r="N2444" i="1"/>
  <c r="R2440" i="1"/>
  <c r="O2440" i="1"/>
  <c r="R2368" i="1"/>
  <c r="S2368" i="1" s="1"/>
  <c r="T2368" i="1" s="1"/>
  <c r="O2368" i="1"/>
  <c r="P2368" i="1" s="1"/>
  <c r="Q2368" i="1" s="1"/>
  <c r="M2426" i="1"/>
  <c r="S2426" i="1"/>
  <c r="T2426" i="1" s="1"/>
  <c r="P2426" i="1"/>
  <c r="Q2426" i="1" s="1"/>
  <c r="N2426" i="1"/>
  <c r="L2426" i="1"/>
  <c r="M2386" i="1"/>
  <c r="S2386" i="1"/>
  <c r="T2386" i="1" s="1"/>
  <c r="P2386" i="1"/>
  <c r="Q2386" i="1" s="1"/>
  <c r="N2386" i="1"/>
  <c r="L2386" i="1"/>
  <c r="M2465" i="1"/>
  <c r="P2465" i="1"/>
  <c r="Q2465" i="1" s="1"/>
  <c r="N2465" i="1"/>
  <c r="L2465" i="1"/>
  <c r="S2465" i="1"/>
  <c r="T2465" i="1" s="1"/>
  <c r="M2388" i="1"/>
  <c r="L2388" i="1"/>
  <c r="N2388" i="1"/>
  <c r="L1996" i="1"/>
  <c r="N1996" i="1"/>
  <c r="M1996" i="1"/>
  <c r="S1996" i="1"/>
  <c r="T1996" i="1" s="1"/>
  <c r="P1937" i="1"/>
  <c r="Q1937" i="1" s="1"/>
  <c r="M1937" i="1"/>
  <c r="L1937" i="1"/>
  <c r="S1937" i="1"/>
  <c r="T1937" i="1" s="1"/>
  <c r="N1937" i="1"/>
  <c r="R1866" i="1"/>
  <c r="O1866" i="1"/>
  <c r="M1808" i="1"/>
  <c r="L1808" i="1"/>
  <c r="N1808" i="1"/>
  <c r="U4255" i="1"/>
  <c r="V4255" i="1"/>
  <c r="R4229" i="1"/>
  <c r="O4229" i="1"/>
  <c r="U4212" i="1"/>
  <c r="V4212" i="1"/>
  <c r="M4211" i="1"/>
  <c r="P4211" i="1"/>
  <c r="Q4211" i="1" s="1"/>
  <c r="N4211" i="1"/>
  <c r="L4211" i="1"/>
  <c r="S4211" i="1"/>
  <c r="T4211" i="1" s="1"/>
  <c r="N4192" i="1"/>
  <c r="M4192" i="1"/>
  <c r="L4192" i="1"/>
  <c r="P4170" i="1"/>
  <c r="Q4170" i="1" s="1"/>
  <c r="M4170" i="1"/>
  <c r="N4170" i="1"/>
  <c r="L4170" i="1"/>
  <c r="S4170" i="1"/>
  <c r="T4170" i="1" s="1"/>
  <c r="V4191" i="1"/>
  <c r="U4191" i="1"/>
  <c r="R4182" i="1"/>
  <c r="S4182" i="1" s="1"/>
  <c r="T4182" i="1" s="1"/>
  <c r="O4182" i="1"/>
  <c r="P4182" i="1" s="1"/>
  <c r="Q4182" i="1" s="1"/>
  <c r="P4169" i="1"/>
  <c r="Q4169" i="1" s="1"/>
  <c r="M4169" i="1"/>
  <c r="L4169" i="1"/>
  <c r="S4169" i="1"/>
  <c r="T4169" i="1" s="1"/>
  <c r="N4169" i="1"/>
  <c r="O4155" i="1"/>
  <c r="P4155" i="1" s="1"/>
  <c r="Q4155" i="1" s="1"/>
  <c r="R4155" i="1"/>
  <c r="S4155" i="1" s="1"/>
  <c r="T4155" i="1" s="1"/>
  <c r="R4185" i="1"/>
  <c r="S4185" i="1" s="1"/>
  <c r="T4185" i="1" s="1"/>
  <c r="O4185" i="1"/>
  <c r="P4185" i="1" s="1"/>
  <c r="Q4185" i="1" s="1"/>
  <c r="R4181" i="1"/>
  <c r="S4181" i="1" s="1"/>
  <c r="T4181" i="1" s="1"/>
  <c r="O4181" i="1"/>
  <c r="P4181" i="1" s="1"/>
  <c r="Q4181" i="1" s="1"/>
  <c r="O4158" i="1"/>
  <c r="P4158" i="1" s="1"/>
  <c r="Q4158" i="1" s="1"/>
  <c r="R4158" i="1"/>
  <c r="S4158" i="1" s="1"/>
  <c r="T4158" i="1" s="1"/>
  <c r="P4130" i="1"/>
  <c r="Q4130" i="1" s="1"/>
  <c r="N4130" i="1"/>
  <c r="L4130" i="1"/>
  <c r="M4130" i="1"/>
  <c r="S4130" i="1"/>
  <c r="T4130" i="1" s="1"/>
  <c r="U4184" i="1"/>
  <c r="V4184" i="1"/>
  <c r="U4173" i="1"/>
  <c r="V4173" i="1"/>
  <c r="R4107" i="1"/>
  <c r="O4107" i="1"/>
  <c r="P4107" i="1" s="1"/>
  <c r="Q4107" i="1" s="1"/>
  <c r="S4107" i="1"/>
  <c r="T4107" i="1" s="1"/>
  <c r="N4107" i="1"/>
  <c r="M4107" i="1"/>
  <c r="L4107" i="1"/>
  <c r="R4157" i="1"/>
  <c r="S4157" i="1" s="1"/>
  <c r="T4157" i="1" s="1"/>
  <c r="O4157" i="1"/>
  <c r="P4157" i="1" s="1"/>
  <c r="Q4157" i="1" s="1"/>
  <c r="R4134" i="1"/>
  <c r="S4134" i="1" s="1"/>
  <c r="T4134" i="1" s="1"/>
  <c r="O4134" i="1"/>
  <c r="P4134" i="1" s="1"/>
  <c r="Q4134" i="1" s="1"/>
  <c r="U4051" i="1"/>
  <c r="V4051" i="1"/>
  <c r="O4078" i="1"/>
  <c r="P4078" i="1" s="1"/>
  <c r="Q4078" i="1" s="1"/>
  <c r="R4078" i="1"/>
  <c r="M4066" i="1"/>
  <c r="L4066" i="1"/>
  <c r="P4066" i="1"/>
  <c r="Q4066" i="1" s="1"/>
  <c r="N4066" i="1"/>
  <c r="V4118" i="1"/>
  <c r="U4118" i="1"/>
  <c r="S4103" i="1"/>
  <c r="T4103" i="1" s="1"/>
  <c r="L4103" i="1"/>
  <c r="N4103" i="1"/>
  <c r="P4103" i="1"/>
  <c r="Q4103" i="1" s="1"/>
  <c r="M4103" i="1"/>
  <c r="U4077" i="1"/>
  <c r="V4077" i="1"/>
  <c r="U4088" i="1"/>
  <c r="V4088" i="1"/>
  <c r="O4090" i="1"/>
  <c r="P4090" i="1" s="1"/>
  <c r="Q4090" i="1" s="1"/>
  <c r="R4090" i="1"/>
  <c r="S4090" i="1" s="1"/>
  <c r="T4090" i="1" s="1"/>
  <c r="M4063" i="1"/>
  <c r="S4063" i="1"/>
  <c r="T4063" i="1" s="1"/>
  <c r="P4063" i="1"/>
  <c r="Q4063" i="1" s="1"/>
  <c r="L4063" i="1"/>
  <c r="N4063" i="1"/>
  <c r="M4064" i="1"/>
  <c r="N4064" i="1"/>
  <c r="L4064" i="1"/>
  <c r="S4064" i="1"/>
  <c r="T4064" i="1" s="1"/>
  <c r="P4064" i="1"/>
  <c r="Q4064" i="1" s="1"/>
  <c r="M4057" i="1"/>
  <c r="L4057" i="1"/>
  <c r="S4057" i="1"/>
  <c r="T4057" i="1" s="1"/>
  <c r="N4057" i="1"/>
  <c r="R4039" i="1"/>
  <c r="S4039" i="1" s="1"/>
  <c r="T4039" i="1" s="1"/>
  <c r="O4039" i="1"/>
  <c r="U4009" i="1"/>
  <c r="V4009" i="1"/>
  <c r="O4001" i="1"/>
  <c r="P4001" i="1" s="1"/>
  <c r="Q4001" i="1" s="1"/>
  <c r="R4001" i="1"/>
  <c r="S4001" i="1" s="1"/>
  <c r="T4001" i="1" s="1"/>
  <c r="L4029" i="1"/>
  <c r="S4029" i="1"/>
  <c r="T4029" i="1" s="1"/>
  <c r="N4029" i="1"/>
  <c r="M4029" i="1"/>
  <c r="O4012" i="1"/>
  <c r="P4012" i="1" s="1"/>
  <c r="Q4012" i="1" s="1"/>
  <c r="R4012" i="1"/>
  <c r="S4012" i="1" s="1"/>
  <c r="T4012" i="1" s="1"/>
  <c r="V4004" i="1"/>
  <c r="U4004" i="1"/>
  <c r="U4023" i="1"/>
  <c r="V4023" i="1"/>
  <c r="U4015" i="1"/>
  <c r="V4015" i="1"/>
  <c r="U4007" i="1"/>
  <c r="V4007" i="1"/>
  <c r="U3999" i="1"/>
  <c r="V3999" i="1"/>
  <c r="O3992" i="1"/>
  <c r="P3992" i="1" s="1"/>
  <c r="Q3992" i="1" s="1"/>
  <c r="R3992" i="1"/>
  <c r="S3992" i="1" s="1"/>
  <c r="T3992" i="1" s="1"/>
  <c r="O3988" i="1"/>
  <c r="P3988" i="1" s="1"/>
  <c r="Q3988" i="1" s="1"/>
  <c r="R3988" i="1"/>
  <c r="S3988" i="1" s="1"/>
  <c r="T3988" i="1" s="1"/>
  <c r="O3984" i="1"/>
  <c r="P3984" i="1" s="1"/>
  <c r="Q3984" i="1" s="1"/>
  <c r="R3984" i="1"/>
  <c r="S3984" i="1" s="1"/>
  <c r="T3984" i="1" s="1"/>
  <c r="O3980" i="1"/>
  <c r="P3980" i="1" s="1"/>
  <c r="Q3980" i="1" s="1"/>
  <c r="R3980" i="1"/>
  <c r="S3980" i="1" s="1"/>
  <c r="T3980" i="1" s="1"/>
  <c r="O3976" i="1"/>
  <c r="P3976" i="1" s="1"/>
  <c r="Q3976" i="1" s="1"/>
  <c r="R3976" i="1"/>
  <c r="S3976" i="1" s="1"/>
  <c r="T3976" i="1" s="1"/>
  <c r="O3972" i="1"/>
  <c r="P3972" i="1" s="1"/>
  <c r="Q3972" i="1" s="1"/>
  <c r="R3972" i="1"/>
  <c r="S3972" i="1" s="1"/>
  <c r="T3972" i="1" s="1"/>
  <c r="O3968" i="1"/>
  <c r="P3968" i="1" s="1"/>
  <c r="Q3968" i="1" s="1"/>
  <c r="R3968" i="1"/>
  <c r="S3968" i="1" s="1"/>
  <c r="T3968" i="1" s="1"/>
  <c r="O3964" i="1"/>
  <c r="P3964" i="1" s="1"/>
  <c r="Q3964" i="1" s="1"/>
  <c r="R3964" i="1"/>
  <c r="S3964" i="1" s="1"/>
  <c r="T3964" i="1" s="1"/>
  <c r="M4096" i="1"/>
  <c r="N4096" i="1"/>
  <c r="L4096" i="1"/>
  <c r="R4029" i="1"/>
  <c r="O4029" i="1"/>
  <c r="P4029" i="1" s="1"/>
  <c r="Q4029" i="1" s="1"/>
  <c r="V4021" i="1"/>
  <c r="U4021" i="1"/>
  <c r="S3959" i="1"/>
  <c r="T3959" i="1" s="1"/>
  <c r="P3959" i="1"/>
  <c r="Q3959" i="1" s="1"/>
  <c r="N3959" i="1"/>
  <c r="M3959" i="1"/>
  <c r="L3959" i="1"/>
  <c r="S3913" i="1"/>
  <c r="T3913" i="1" s="1"/>
  <c r="N3913" i="1"/>
  <c r="M3913" i="1"/>
  <c r="L3913" i="1"/>
  <c r="O3895" i="1"/>
  <c r="P3895" i="1" s="1"/>
  <c r="Q3895" i="1" s="1"/>
  <c r="R3895" i="1"/>
  <c r="S3895" i="1" s="1"/>
  <c r="T3895" i="1" s="1"/>
  <c r="R3913" i="1"/>
  <c r="O3913" i="1"/>
  <c r="P3913" i="1" s="1"/>
  <c r="Q3913" i="1" s="1"/>
  <c r="R3905" i="1"/>
  <c r="S3905" i="1" s="1"/>
  <c r="T3905" i="1" s="1"/>
  <c r="O3905" i="1"/>
  <c r="P3905" i="1" s="1"/>
  <c r="Q3905" i="1" s="1"/>
  <c r="O3901" i="1"/>
  <c r="P3901" i="1" s="1"/>
  <c r="Q3901" i="1" s="1"/>
  <c r="R3901" i="1"/>
  <c r="S3901" i="1" s="1"/>
  <c r="T3901" i="1" s="1"/>
  <c r="R3914" i="1"/>
  <c r="S3914" i="1" s="1"/>
  <c r="T3914" i="1" s="1"/>
  <c r="O3914" i="1"/>
  <c r="P3914" i="1" s="1"/>
  <c r="Q3914" i="1" s="1"/>
  <c r="P3908" i="1"/>
  <c r="Q3908" i="1" s="1"/>
  <c r="N3908" i="1"/>
  <c r="M3908" i="1"/>
  <c r="L3908" i="1"/>
  <c r="R3904" i="1"/>
  <c r="S3904" i="1" s="1"/>
  <c r="T3904" i="1" s="1"/>
  <c r="O3904" i="1"/>
  <c r="P3904" i="1" s="1"/>
  <c r="Q3904" i="1" s="1"/>
  <c r="P3886" i="1"/>
  <c r="Q3886" i="1" s="1"/>
  <c r="N3886" i="1"/>
  <c r="M3886" i="1"/>
  <c r="L3886" i="1"/>
  <c r="S3886" i="1"/>
  <c r="T3886" i="1" s="1"/>
  <c r="N3878" i="1"/>
  <c r="M3878" i="1"/>
  <c r="L3878" i="1"/>
  <c r="S3878" i="1"/>
  <c r="T3878" i="1" s="1"/>
  <c r="P3878" i="1"/>
  <c r="Q3878" i="1" s="1"/>
  <c r="N3870" i="1"/>
  <c r="M3870" i="1"/>
  <c r="L3870" i="1"/>
  <c r="S3870" i="1"/>
  <c r="T3870" i="1" s="1"/>
  <c r="P3870" i="1"/>
  <c r="Q3870" i="1" s="1"/>
  <c r="N3862" i="1"/>
  <c r="M3862" i="1"/>
  <c r="L3862" i="1"/>
  <c r="P3862" i="1"/>
  <c r="Q3862" i="1" s="1"/>
  <c r="S3862" i="1"/>
  <c r="T3862" i="1" s="1"/>
  <c r="N3854" i="1"/>
  <c r="M3854" i="1"/>
  <c r="S3854" i="1"/>
  <c r="T3854" i="1" s="1"/>
  <c r="P3854" i="1"/>
  <c r="Q3854" i="1" s="1"/>
  <c r="L3854" i="1"/>
  <c r="N3846" i="1"/>
  <c r="M3846" i="1"/>
  <c r="S3846" i="1"/>
  <c r="T3846" i="1" s="1"/>
  <c r="P3846" i="1"/>
  <c r="Q3846" i="1" s="1"/>
  <c r="L3846" i="1"/>
  <c r="M3838" i="1"/>
  <c r="N3838" i="1"/>
  <c r="L3838" i="1"/>
  <c r="S3838" i="1"/>
  <c r="T3838" i="1" s="1"/>
  <c r="P3838" i="1"/>
  <c r="Q3838" i="1" s="1"/>
  <c r="M3830" i="1"/>
  <c r="N3830" i="1"/>
  <c r="L3830" i="1"/>
  <c r="S3830" i="1"/>
  <c r="T3830" i="1" s="1"/>
  <c r="P3830" i="1"/>
  <c r="Q3830" i="1" s="1"/>
  <c r="M3822" i="1"/>
  <c r="N3822" i="1"/>
  <c r="L3822" i="1"/>
  <c r="S3822" i="1"/>
  <c r="T3822" i="1" s="1"/>
  <c r="P3822" i="1"/>
  <c r="Q3822" i="1" s="1"/>
  <c r="M3814" i="1"/>
  <c r="N3814" i="1"/>
  <c r="L3814" i="1"/>
  <c r="S3814" i="1"/>
  <c r="T3814" i="1" s="1"/>
  <c r="P3814" i="1"/>
  <c r="Q3814" i="1" s="1"/>
  <c r="R3908" i="1"/>
  <c r="S3908" i="1" s="1"/>
  <c r="T3908" i="1" s="1"/>
  <c r="O3908" i="1"/>
  <c r="V3902" i="1"/>
  <c r="U3902" i="1"/>
  <c r="O3897" i="1"/>
  <c r="P3897" i="1" s="1"/>
  <c r="Q3897" i="1" s="1"/>
  <c r="R3897" i="1"/>
  <c r="S3897" i="1" s="1"/>
  <c r="T3897" i="1" s="1"/>
  <c r="O3889" i="1"/>
  <c r="P3889" i="1" s="1"/>
  <c r="Q3889" i="1" s="1"/>
  <c r="R3889" i="1"/>
  <c r="S3889" i="1" s="1"/>
  <c r="T3889" i="1" s="1"/>
  <c r="O3892" i="1"/>
  <c r="P3892" i="1" s="1"/>
  <c r="Q3892" i="1" s="1"/>
  <c r="R3892" i="1"/>
  <c r="S3892" i="1" s="1"/>
  <c r="T3892" i="1" s="1"/>
  <c r="O3811" i="1"/>
  <c r="P3811" i="1" s="1"/>
  <c r="Q3811" i="1" s="1"/>
  <c r="R3811" i="1"/>
  <c r="S3811" i="1" s="1"/>
  <c r="T3811" i="1" s="1"/>
  <c r="R3804" i="1"/>
  <c r="S3804" i="1" s="1"/>
  <c r="T3804" i="1" s="1"/>
  <c r="O3804" i="1"/>
  <c r="P3804" i="1" s="1"/>
  <c r="Q3804" i="1" s="1"/>
  <c r="U3755" i="1"/>
  <c r="V3755" i="1"/>
  <c r="M3743" i="1"/>
  <c r="L3743" i="1"/>
  <c r="S3743" i="1"/>
  <c r="T3743" i="1" s="1"/>
  <c r="P3743" i="1"/>
  <c r="Q3743" i="1" s="1"/>
  <c r="N3743" i="1"/>
  <c r="U3754" i="1"/>
  <c r="V3754" i="1"/>
  <c r="U3746" i="1"/>
  <c r="V3746" i="1"/>
  <c r="U3738" i="1"/>
  <c r="V3738" i="1"/>
  <c r="U3741" i="1"/>
  <c r="V3741" i="1"/>
  <c r="R3750" i="1"/>
  <c r="O3750" i="1"/>
  <c r="P3750" i="1" s="1"/>
  <c r="Q3750" i="1" s="1"/>
  <c r="L3727" i="1"/>
  <c r="P3727" i="1"/>
  <c r="Q3727" i="1" s="1"/>
  <c r="N3727" i="1"/>
  <c r="M3727" i="1"/>
  <c r="S3727" i="1"/>
  <c r="T3727" i="1" s="1"/>
  <c r="L3719" i="1"/>
  <c r="P3719" i="1"/>
  <c r="Q3719" i="1" s="1"/>
  <c r="N3719" i="1"/>
  <c r="M3719" i="1"/>
  <c r="S3719" i="1"/>
  <c r="T3719" i="1" s="1"/>
  <c r="L3711" i="1"/>
  <c r="P3711" i="1"/>
  <c r="Q3711" i="1" s="1"/>
  <c r="N3711" i="1"/>
  <c r="M3711" i="1"/>
  <c r="S3711" i="1"/>
  <c r="T3711" i="1" s="1"/>
  <c r="L3703" i="1"/>
  <c r="P3703" i="1"/>
  <c r="Q3703" i="1" s="1"/>
  <c r="N3703" i="1"/>
  <c r="M3703" i="1"/>
  <c r="S3703" i="1"/>
  <c r="T3703" i="1" s="1"/>
  <c r="L3695" i="1"/>
  <c r="P3695" i="1"/>
  <c r="Q3695" i="1" s="1"/>
  <c r="N3695" i="1"/>
  <c r="M3695" i="1"/>
  <c r="S3695" i="1"/>
  <c r="T3695" i="1" s="1"/>
  <c r="L3677" i="1"/>
  <c r="P3677" i="1"/>
  <c r="Q3677" i="1" s="1"/>
  <c r="N3677" i="1"/>
  <c r="M3677" i="1"/>
  <c r="S3677" i="1"/>
  <c r="T3677" i="1" s="1"/>
  <c r="R3675" i="1"/>
  <c r="S3675" i="1" s="1"/>
  <c r="T3675" i="1" s="1"/>
  <c r="O3675" i="1"/>
  <c r="P3675" i="1" s="1"/>
  <c r="Q3675" i="1" s="1"/>
  <c r="V3654" i="1"/>
  <c r="U3654" i="1"/>
  <c r="L3630" i="1"/>
  <c r="N3630" i="1"/>
  <c r="M3630" i="1"/>
  <c r="S3630" i="1"/>
  <c r="T3630" i="1" s="1"/>
  <c r="P3630" i="1"/>
  <c r="Q3630" i="1" s="1"/>
  <c r="R3612" i="1"/>
  <c r="S3612" i="1" s="1"/>
  <c r="T3612" i="1" s="1"/>
  <c r="O3612" i="1"/>
  <c r="P3612" i="1" s="1"/>
  <c r="Q3612" i="1" s="1"/>
  <c r="L3684" i="1"/>
  <c r="N3684" i="1"/>
  <c r="M3684" i="1"/>
  <c r="V3676" i="1"/>
  <c r="U3676" i="1"/>
  <c r="L3664" i="1"/>
  <c r="M3664" i="1"/>
  <c r="N3664" i="1"/>
  <c r="P3664" i="1"/>
  <c r="Q3664" i="1" s="1"/>
  <c r="L3656" i="1"/>
  <c r="M3656" i="1"/>
  <c r="N3656" i="1"/>
  <c r="P3656" i="1"/>
  <c r="Q3656" i="1" s="1"/>
  <c r="R3661" i="1"/>
  <c r="S3661" i="1" s="1"/>
  <c r="T3661" i="1" s="1"/>
  <c r="O3661" i="1"/>
  <c r="L3655" i="1"/>
  <c r="N3655" i="1"/>
  <c r="M3655" i="1"/>
  <c r="V3673" i="1"/>
  <c r="U3673" i="1"/>
  <c r="R3672" i="1"/>
  <c r="S3672" i="1" s="1"/>
  <c r="T3672" i="1" s="1"/>
  <c r="O3672" i="1"/>
  <c r="P3672" i="1" s="1"/>
  <c r="Q3672" i="1" s="1"/>
  <c r="O3632" i="1"/>
  <c r="P3632" i="1" s="1"/>
  <c r="Q3632" i="1" s="1"/>
  <c r="R3632" i="1"/>
  <c r="S3632" i="1" s="1"/>
  <c r="T3632" i="1" s="1"/>
  <c r="V3618" i="1"/>
  <c r="U3618" i="1"/>
  <c r="R3656" i="1"/>
  <c r="S3656" i="1" s="1"/>
  <c r="T3656" i="1" s="1"/>
  <c r="O3656" i="1"/>
  <c r="V3694" i="1"/>
  <c r="U3694" i="1"/>
  <c r="R3692" i="1"/>
  <c r="S3692" i="1" s="1"/>
  <c r="T3692" i="1" s="1"/>
  <c r="O3692" i="1"/>
  <c r="P3692" i="1" s="1"/>
  <c r="Q3692" i="1" s="1"/>
  <c r="U3665" i="1"/>
  <c r="V3665" i="1"/>
  <c r="L3651" i="1"/>
  <c r="M3651" i="1"/>
  <c r="S3651" i="1"/>
  <c r="T3651" i="1" s="1"/>
  <c r="N3651" i="1"/>
  <c r="O3592" i="1"/>
  <c r="P3592" i="1" s="1"/>
  <c r="Q3592" i="1" s="1"/>
  <c r="R3592" i="1"/>
  <c r="S3592" i="1" s="1"/>
  <c r="T3592" i="1" s="1"/>
  <c r="U3583" i="1"/>
  <c r="V3583" i="1"/>
  <c r="P3577" i="1"/>
  <c r="Q3577" i="1" s="1"/>
  <c r="M3577" i="1"/>
  <c r="L3577" i="1"/>
  <c r="N3577" i="1"/>
  <c r="S3577" i="1"/>
  <c r="T3577" i="1" s="1"/>
  <c r="U3567" i="1"/>
  <c r="V3567" i="1"/>
  <c r="P3553" i="1"/>
  <c r="Q3553" i="1" s="1"/>
  <c r="N3553" i="1"/>
  <c r="M3553" i="1"/>
  <c r="L3553" i="1"/>
  <c r="S3553" i="1"/>
  <c r="T3553" i="1" s="1"/>
  <c r="P3537" i="1"/>
  <c r="Q3537" i="1" s="1"/>
  <c r="N3537" i="1"/>
  <c r="M3537" i="1"/>
  <c r="L3537" i="1"/>
  <c r="S3537" i="1"/>
  <c r="T3537" i="1" s="1"/>
  <c r="V3607" i="1"/>
  <c r="U3607" i="1"/>
  <c r="L3631" i="1"/>
  <c r="N3631" i="1"/>
  <c r="M3631" i="1"/>
  <c r="S3631" i="1"/>
  <c r="T3631" i="1" s="1"/>
  <c r="L3619" i="1"/>
  <c r="M3619" i="1"/>
  <c r="N3619" i="1"/>
  <c r="P3579" i="1"/>
  <c r="Q3579" i="1" s="1"/>
  <c r="M3579" i="1"/>
  <c r="L3579" i="1"/>
  <c r="N3579" i="1"/>
  <c r="S3579" i="1"/>
  <c r="T3579" i="1" s="1"/>
  <c r="P3543" i="1"/>
  <c r="Q3543" i="1" s="1"/>
  <c r="N3543" i="1"/>
  <c r="M3543" i="1"/>
  <c r="L3543" i="1"/>
  <c r="S3543" i="1"/>
  <c r="T3543" i="1" s="1"/>
  <c r="L3615" i="1"/>
  <c r="N3615" i="1"/>
  <c r="M3615" i="1"/>
  <c r="S3615" i="1"/>
  <c r="T3615" i="1" s="1"/>
  <c r="P3615" i="1"/>
  <c r="Q3615" i="1" s="1"/>
  <c r="R3584" i="1"/>
  <c r="S3584" i="1" s="1"/>
  <c r="T3584" i="1" s="1"/>
  <c r="O3584" i="1"/>
  <c r="P3584" i="1" s="1"/>
  <c r="Q3584" i="1" s="1"/>
  <c r="U3570" i="1"/>
  <c r="V3570" i="1"/>
  <c r="V3554" i="1"/>
  <c r="U3554" i="1"/>
  <c r="V3546" i="1"/>
  <c r="U3546" i="1"/>
  <c r="V3538" i="1"/>
  <c r="U3538" i="1"/>
  <c r="U3579" i="1"/>
  <c r="V3579" i="1"/>
  <c r="R3539" i="1"/>
  <c r="S3539" i="1" s="1"/>
  <c r="T3539" i="1" s="1"/>
  <c r="O3539" i="1"/>
  <c r="P3539" i="1" s="1"/>
  <c r="Q3539" i="1" s="1"/>
  <c r="R3533" i="1"/>
  <c r="S3533" i="1" s="1"/>
  <c r="T3533" i="1" s="1"/>
  <c r="O3533" i="1"/>
  <c r="P3533" i="1" s="1"/>
  <c r="Q3533" i="1" s="1"/>
  <c r="R3529" i="1"/>
  <c r="S3529" i="1" s="1"/>
  <c r="T3529" i="1" s="1"/>
  <c r="O3529" i="1"/>
  <c r="P3529" i="1" s="1"/>
  <c r="Q3529" i="1" s="1"/>
  <c r="O3525" i="1"/>
  <c r="P3525" i="1" s="1"/>
  <c r="Q3525" i="1" s="1"/>
  <c r="R3525" i="1"/>
  <c r="S3525" i="1" s="1"/>
  <c r="T3525" i="1" s="1"/>
  <c r="O3521" i="1"/>
  <c r="P3521" i="1" s="1"/>
  <c r="Q3521" i="1" s="1"/>
  <c r="R3521" i="1"/>
  <c r="S3521" i="1" s="1"/>
  <c r="T3521" i="1" s="1"/>
  <c r="O3517" i="1"/>
  <c r="P3517" i="1" s="1"/>
  <c r="Q3517" i="1" s="1"/>
  <c r="R3517" i="1"/>
  <c r="S3517" i="1" s="1"/>
  <c r="T3517" i="1" s="1"/>
  <c r="O3513" i="1"/>
  <c r="P3513" i="1" s="1"/>
  <c r="Q3513" i="1" s="1"/>
  <c r="R3513" i="1"/>
  <c r="S3513" i="1" s="1"/>
  <c r="T3513" i="1" s="1"/>
  <c r="O3509" i="1"/>
  <c r="P3509" i="1" s="1"/>
  <c r="Q3509" i="1" s="1"/>
  <c r="R3509" i="1"/>
  <c r="S3509" i="1" s="1"/>
  <c r="T3509" i="1" s="1"/>
  <c r="O3505" i="1"/>
  <c r="P3505" i="1" s="1"/>
  <c r="Q3505" i="1" s="1"/>
  <c r="R3505" i="1"/>
  <c r="S3505" i="1" s="1"/>
  <c r="T3505" i="1" s="1"/>
  <c r="O3501" i="1"/>
  <c r="P3501" i="1" s="1"/>
  <c r="Q3501" i="1" s="1"/>
  <c r="R3501" i="1"/>
  <c r="S3501" i="1" s="1"/>
  <c r="T3501" i="1" s="1"/>
  <c r="O3624" i="1"/>
  <c r="P3624" i="1" s="1"/>
  <c r="Q3624" i="1" s="1"/>
  <c r="R3624" i="1"/>
  <c r="S3624" i="1" s="1"/>
  <c r="T3624" i="1" s="1"/>
  <c r="R3604" i="1"/>
  <c r="S3604" i="1" s="1"/>
  <c r="T3604" i="1" s="1"/>
  <c r="O3604" i="1"/>
  <c r="P3604" i="1" s="1"/>
  <c r="Q3604" i="1" s="1"/>
  <c r="P3582" i="1"/>
  <c r="Q3582" i="1" s="1"/>
  <c r="M3582" i="1"/>
  <c r="L3582" i="1"/>
  <c r="S3582" i="1"/>
  <c r="T3582" i="1" s="1"/>
  <c r="N3582" i="1"/>
  <c r="U3561" i="1"/>
  <c r="V3561" i="1"/>
  <c r="R3607" i="1"/>
  <c r="S3607" i="1" s="1"/>
  <c r="T3607" i="1" s="1"/>
  <c r="O3607" i="1"/>
  <c r="P3607" i="1" s="1"/>
  <c r="Q3607" i="1" s="1"/>
  <c r="N3490" i="1"/>
  <c r="L3490" i="1"/>
  <c r="M3490" i="1"/>
  <c r="P3474" i="1"/>
  <c r="Q3474" i="1" s="1"/>
  <c r="N3474" i="1"/>
  <c r="L3474" i="1"/>
  <c r="M3474" i="1"/>
  <c r="V3404" i="1"/>
  <c r="U3404" i="1"/>
  <c r="V3400" i="1"/>
  <c r="U3400" i="1"/>
  <c r="S3387" i="1"/>
  <c r="T3387" i="1" s="1"/>
  <c r="N3387" i="1"/>
  <c r="L3387" i="1"/>
  <c r="M3387" i="1"/>
  <c r="O3467" i="1"/>
  <c r="R3467" i="1"/>
  <c r="S3467" i="1" s="1"/>
  <c r="T3467" i="1" s="1"/>
  <c r="V3465" i="1"/>
  <c r="U3465" i="1"/>
  <c r="O3451" i="1"/>
  <c r="R3451" i="1"/>
  <c r="V3449" i="1"/>
  <c r="U3449" i="1"/>
  <c r="O3435" i="1"/>
  <c r="R3435" i="1"/>
  <c r="S3435" i="1" s="1"/>
  <c r="T3435" i="1" s="1"/>
  <c r="V3433" i="1"/>
  <c r="U3433" i="1"/>
  <c r="O3419" i="1"/>
  <c r="R3419" i="1"/>
  <c r="V3417" i="1"/>
  <c r="U3417" i="1"/>
  <c r="V3498" i="1"/>
  <c r="U3498" i="1"/>
  <c r="O3490" i="1"/>
  <c r="P3490" i="1" s="1"/>
  <c r="Q3490" i="1" s="1"/>
  <c r="R3490" i="1"/>
  <c r="S3490" i="1" s="1"/>
  <c r="T3490" i="1" s="1"/>
  <c r="V3408" i="1"/>
  <c r="U3408" i="1"/>
  <c r="R3383" i="1"/>
  <c r="O3383" i="1"/>
  <c r="V3497" i="1"/>
  <c r="U3497" i="1"/>
  <c r="S3487" i="1"/>
  <c r="T3487" i="1" s="1"/>
  <c r="P3487" i="1"/>
  <c r="Q3487" i="1" s="1"/>
  <c r="N3487" i="1"/>
  <c r="L3487" i="1"/>
  <c r="M3487" i="1"/>
  <c r="O3473" i="1"/>
  <c r="P3473" i="1" s="1"/>
  <c r="Q3473" i="1" s="1"/>
  <c r="R3473" i="1"/>
  <c r="S3473" i="1" s="1"/>
  <c r="T3473" i="1" s="1"/>
  <c r="S3468" i="1"/>
  <c r="T3468" i="1" s="1"/>
  <c r="P3468" i="1"/>
  <c r="Q3468" i="1" s="1"/>
  <c r="L3468" i="1"/>
  <c r="N3468" i="1"/>
  <c r="M3468" i="1"/>
  <c r="S3452" i="1"/>
  <c r="T3452" i="1" s="1"/>
  <c r="P3452" i="1"/>
  <c r="Q3452" i="1" s="1"/>
  <c r="L3452" i="1"/>
  <c r="N3452" i="1"/>
  <c r="M3452" i="1"/>
  <c r="S3436" i="1"/>
  <c r="T3436" i="1" s="1"/>
  <c r="P3436" i="1"/>
  <c r="Q3436" i="1" s="1"/>
  <c r="L3436" i="1"/>
  <c r="N3436" i="1"/>
  <c r="M3436" i="1"/>
  <c r="S3420" i="1"/>
  <c r="T3420" i="1" s="1"/>
  <c r="P3420" i="1"/>
  <c r="Q3420" i="1" s="1"/>
  <c r="L3420" i="1"/>
  <c r="N3420" i="1"/>
  <c r="M3420" i="1"/>
  <c r="V3372" i="1"/>
  <c r="U3372" i="1"/>
  <c r="O3480" i="1"/>
  <c r="P3480" i="1" s="1"/>
  <c r="Q3480" i="1" s="1"/>
  <c r="R3480" i="1"/>
  <c r="S3480" i="1" s="1"/>
  <c r="T3480" i="1" s="1"/>
  <c r="V3398" i="1"/>
  <c r="U3398" i="1"/>
  <c r="U3375" i="1"/>
  <c r="V3375" i="1"/>
  <c r="O3397" i="1"/>
  <c r="P3397" i="1" s="1"/>
  <c r="Q3397" i="1" s="1"/>
  <c r="R3397" i="1"/>
  <c r="S3397" i="1" s="1"/>
  <c r="T3397" i="1" s="1"/>
  <c r="S3491" i="1"/>
  <c r="T3491" i="1" s="1"/>
  <c r="P3491" i="1"/>
  <c r="Q3491" i="1" s="1"/>
  <c r="N3491" i="1"/>
  <c r="L3491" i="1"/>
  <c r="M3491" i="1"/>
  <c r="P3467" i="1"/>
  <c r="Q3467" i="1" s="1"/>
  <c r="L3467" i="1"/>
  <c r="N3467" i="1"/>
  <c r="M3467" i="1"/>
  <c r="S3451" i="1"/>
  <c r="T3451" i="1" s="1"/>
  <c r="P3451" i="1"/>
  <c r="Q3451" i="1" s="1"/>
  <c r="L3451" i="1"/>
  <c r="N3451" i="1"/>
  <c r="M3451" i="1"/>
  <c r="P3435" i="1"/>
  <c r="Q3435" i="1" s="1"/>
  <c r="L3435" i="1"/>
  <c r="N3435" i="1"/>
  <c r="M3435" i="1"/>
  <c r="S3419" i="1"/>
  <c r="T3419" i="1" s="1"/>
  <c r="P3419" i="1"/>
  <c r="Q3419" i="1" s="1"/>
  <c r="L3419" i="1"/>
  <c r="N3419" i="1"/>
  <c r="M3419" i="1"/>
  <c r="S3415" i="1"/>
  <c r="T3415" i="1" s="1"/>
  <c r="L3415" i="1"/>
  <c r="N3415" i="1"/>
  <c r="M3415" i="1"/>
  <c r="V3361" i="1"/>
  <c r="U3361" i="1"/>
  <c r="P3354" i="1"/>
  <c r="Q3354" i="1" s="1"/>
  <c r="M3354" i="1"/>
  <c r="L3354" i="1"/>
  <c r="N3354" i="1"/>
  <c r="S3354" i="1"/>
  <c r="T3354" i="1" s="1"/>
  <c r="P3346" i="1"/>
  <c r="Q3346" i="1" s="1"/>
  <c r="M3346" i="1"/>
  <c r="L3346" i="1"/>
  <c r="N3346" i="1"/>
  <c r="S3346" i="1"/>
  <c r="T3346" i="1" s="1"/>
  <c r="P3338" i="1"/>
  <c r="Q3338" i="1" s="1"/>
  <c r="M3338" i="1"/>
  <c r="L3338" i="1"/>
  <c r="N3338" i="1"/>
  <c r="S3338" i="1"/>
  <c r="T3338" i="1" s="1"/>
  <c r="R3330" i="1"/>
  <c r="S3330" i="1" s="1"/>
  <c r="T3330" i="1" s="1"/>
  <c r="O3330" i="1"/>
  <c r="P3330" i="1" s="1"/>
  <c r="Q3330" i="1" s="1"/>
  <c r="L3381" i="1"/>
  <c r="N3381" i="1"/>
  <c r="M3381" i="1"/>
  <c r="P3328" i="1"/>
  <c r="Q3328" i="1" s="1"/>
  <c r="M3328" i="1"/>
  <c r="L3328" i="1"/>
  <c r="N3328" i="1"/>
  <c r="S3328" i="1"/>
  <c r="T3328" i="1" s="1"/>
  <c r="R3310" i="1"/>
  <c r="S3310" i="1" s="1"/>
  <c r="T3310" i="1" s="1"/>
  <c r="O3310" i="1"/>
  <c r="P3310" i="1" s="1"/>
  <c r="Q3310" i="1" s="1"/>
  <c r="O3407" i="1"/>
  <c r="P3407" i="1" s="1"/>
  <c r="Q3407" i="1" s="1"/>
  <c r="R3407" i="1"/>
  <c r="P3353" i="1"/>
  <c r="Q3353" i="1" s="1"/>
  <c r="M3353" i="1"/>
  <c r="L3353" i="1"/>
  <c r="S3353" i="1"/>
  <c r="T3353" i="1" s="1"/>
  <c r="N3353" i="1"/>
  <c r="P3345" i="1"/>
  <c r="Q3345" i="1" s="1"/>
  <c r="M3345" i="1"/>
  <c r="L3345" i="1"/>
  <c r="S3345" i="1"/>
  <c r="T3345" i="1" s="1"/>
  <c r="N3345" i="1"/>
  <c r="P3337" i="1"/>
  <c r="Q3337" i="1" s="1"/>
  <c r="M3337" i="1"/>
  <c r="L3337" i="1"/>
  <c r="S3337" i="1"/>
  <c r="T3337" i="1" s="1"/>
  <c r="N3337" i="1"/>
  <c r="P3307" i="1"/>
  <c r="Q3307" i="1" s="1"/>
  <c r="S3307" i="1"/>
  <c r="T3307" i="1" s="1"/>
  <c r="N3307" i="1"/>
  <c r="M3307" i="1"/>
  <c r="L3307" i="1"/>
  <c r="P3377" i="1"/>
  <c r="Q3377" i="1" s="1"/>
  <c r="N3377" i="1"/>
  <c r="M3377" i="1"/>
  <c r="L3377" i="1"/>
  <c r="R3373" i="1"/>
  <c r="S3373" i="1" s="1"/>
  <c r="T3373" i="1" s="1"/>
  <c r="O3373" i="1"/>
  <c r="P3373" i="1" s="1"/>
  <c r="Q3373" i="1" s="1"/>
  <c r="P3331" i="1"/>
  <c r="Q3331" i="1" s="1"/>
  <c r="M3331" i="1"/>
  <c r="L3331" i="1"/>
  <c r="S3331" i="1"/>
  <c r="T3331" i="1" s="1"/>
  <c r="N3331" i="1"/>
  <c r="V3362" i="1"/>
  <c r="U3362" i="1"/>
  <c r="P3326" i="1"/>
  <c r="Q3326" i="1" s="1"/>
  <c r="M3326" i="1"/>
  <c r="L3326" i="1"/>
  <c r="N3326" i="1"/>
  <c r="S3326" i="1"/>
  <c r="T3326" i="1" s="1"/>
  <c r="O3306" i="1"/>
  <c r="P3306" i="1" s="1"/>
  <c r="Q3306" i="1" s="1"/>
  <c r="R3306" i="1"/>
  <c r="S3306" i="1" s="1"/>
  <c r="T3306" i="1" s="1"/>
  <c r="O3060" i="1"/>
  <c r="P3060" i="1" s="1"/>
  <c r="Q3060" i="1" s="1"/>
  <c r="R3060" i="1"/>
  <c r="S3060" i="1" s="1"/>
  <c r="T3060" i="1" s="1"/>
  <c r="U3090" i="1"/>
  <c r="V3090" i="1"/>
  <c r="U3058" i="1"/>
  <c r="V3058" i="1"/>
  <c r="R3059" i="1"/>
  <c r="S3059" i="1" s="1"/>
  <c r="T3059" i="1" s="1"/>
  <c r="O3059" i="1"/>
  <c r="P3059" i="1" s="1"/>
  <c r="Q3059" i="1" s="1"/>
  <c r="O3012" i="1"/>
  <c r="R3012" i="1"/>
  <c r="S3012" i="1" s="1"/>
  <c r="T3012" i="1" s="1"/>
  <c r="N3008" i="1"/>
  <c r="M3008" i="1"/>
  <c r="L3008" i="1"/>
  <c r="V2993" i="1"/>
  <c r="U2993" i="1"/>
  <c r="S2964" i="1"/>
  <c r="T2964" i="1" s="1"/>
  <c r="P2964" i="1"/>
  <c r="Q2964" i="1" s="1"/>
  <c r="N2964" i="1"/>
  <c r="M2964" i="1"/>
  <c r="L2964" i="1"/>
  <c r="V2959" i="1"/>
  <c r="U2959" i="1"/>
  <c r="O2886" i="1"/>
  <c r="P2886" i="1" s="1"/>
  <c r="Q2886" i="1" s="1"/>
  <c r="R2886" i="1"/>
  <c r="S2886" i="1" s="1"/>
  <c r="T2886" i="1" s="1"/>
  <c r="O2878" i="1"/>
  <c r="P2878" i="1" s="1"/>
  <c r="Q2878" i="1" s="1"/>
  <c r="R2878" i="1"/>
  <c r="S2878" i="1" s="1"/>
  <c r="T2878" i="1" s="1"/>
  <c r="O2870" i="1"/>
  <c r="P2870" i="1" s="1"/>
  <c r="Q2870" i="1" s="1"/>
  <c r="R2870" i="1"/>
  <c r="S2870" i="1" s="1"/>
  <c r="T2870" i="1" s="1"/>
  <c r="V2976" i="1"/>
  <c r="U2976" i="1"/>
  <c r="R3017" i="1"/>
  <c r="S3017" i="1" s="1"/>
  <c r="T3017" i="1" s="1"/>
  <c r="O3017" i="1"/>
  <c r="P3017" i="1" s="1"/>
  <c r="Q3017" i="1" s="1"/>
  <c r="V2983" i="1"/>
  <c r="U2983" i="1"/>
  <c r="O2975" i="1"/>
  <c r="P2975" i="1" s="1"/>
  <c r="Q2975" i="1" s="1"/>
  <c r="R2975" i="1"/>
  <c r="S2975" i="1" s="1"/>
  <c r="T2975" i="1" s="1"/>
  <c r="O2971" i="1"/>
  <c r="R2971" i="1"/>
  <c r="V2990" i="1"/>
  <c r="U2990" i="1"/>
  <c r="S2980" i="1"/>
  <c r="T2980" i="1" s="1"/>
  <c r="N2980" i="1"/>
  <c r="L2980" i="1"/>
  <c r="M2980" i="1"/>
  <c r="S2951" i="1"/>
  <c r="T2951" i="1" s="1"/>
  <c r="P2951" i="1"/>
  <c r="Q2951" i="1" s="1"/>
  <c r="N2951" i="1"/>
  <c r="M2951" i="1"/>
  <c r="L2951" i="1"/>
  <c r="R2944" i="1"/>
  <c r="S2944" i="1" s="1"/>
  <c r="T2944" i="1" s="1"/>
  <c r="O2944" i="1"/>
  <c r="N3014" i="1"/>
  <c r="M3014" i="1"/>
  <c r="L3014" i="1"/>
  <c r="V3006" i="1"/>
  <c r="U3006" i="1"/>
  <c r="S2995" i="1"/>
  <c r="T2995" i="1" s="1"/>
  <c r="P2995" i="1"/>
  <c r="Q2995" i="1" s="1"/>
  <c r="N2995" i="1"/>
  <c r="L2995" i="1"/>
  <c r="M2995" i="1"/>
  <c r="V2981" i="1"/>
  <c r="U2981" i="1"/>
  <c r="P2944" i="1"/>
  <c r="Q2944" i="1" s="1"/>
  <c r="N2944" i="1"/>
  <c r="L2944" i="1"/>
  <c r="M2944" i="1"/>
  <c r="S2912" i="1"/>
  <c r="T2912" i="1" s="1"/>
  <c r="P2912" i="1"/>
  <c r="Q2912" i="1" s="1"/>
  <c r="N2912" i="1"/>
  <c r="L2912" i="1"/>
  <c r="M2912" i="1"/>
  <c r="R2904" i="1"/>
  <c r="O2904" i="1"/>
  <c r="N3007" i="1"/>
  <c r="M3007" i="1"/>
  <c r="L3007" i="1"/>
  <c r="O2947" i="1"/>
  <c r="P2947" i="1" s="1"/>
  <c r="Q2947" i="1" s="1"/>
  <c r="R2947" i="1"/>
  <c r="O2915" i="1"/>
  <c r="R2915" i="1"/>
  <c r="S2915" i="1" s="1"/>
  <c r="T2915" i="1" s="1"/>
  <c r="V3002" i="1"/>
  <c r="U3002" i="1"/>
  <c r="V2994" i="1"/>
  <c r="U2994" i="1"/>
  <c r="O2986" i="1"/>
  <c r="P2986" i="1" s="1"/>
  <c r="Q2986" i="1" s="1"/>
  <c r="R2986" i="1"/>
  <c r="S2986" i="1" s="1"/>
  <c r="T2986" i="1" s="1"/>
  <c r="S2971" i="1"/>
  <c r="T2971" i="1" s="1"/>
  <c r="P2971" i="1"/>
  <c r="Q2971" i="1" s="1"/>
  <c r="N2971" i="1"/>
  <c r="M2971" i="1"/>
  <c r="L2971" i="1"/>
  <c r="S2963" i="1"/>
  <c r="T2963" i="1" s="1"/>
  <c r="P2963" i="1"/>
  <c r="Q2963" i="1" s="1"/>
  <c r="N2963" i="1"/>
  <c r="M2963" i="1"/>
  <c r="L2963" i="1"/>
  <c r="N2955" i="1"/>
  <c r="M2955" i="1"/>
  <c r="L2955" i="1"/>
  <c r="S2947" i="1"/>
  <c r="T2947" i="1" s="1"/>
  <c r="N2947" i="1"/>
  <c r="M2947" i="1"/>
  <c r="L2947" i="1"/>
  <c r="S2939" i="1"/>
  <c r="T2939" i="1" s="1"/>
  <c r="P2939" i="1"/>
  <c r="Q2939" i="1" s="1"/>
  <c r="N2939" i="1"/>
  <c r="M2939" i="1"/>
  <c r="L2939" i="1"/>
  <c r="S2931" i="1"/>
  <c r="T2931" i="1" s="1"/>
  <c r="P2931" i="1"/>
  <c r="Q2931" i="1" s="1"/>
  <c r="N2931" i="1"/>
  <c r="M2931" i="1"/>
  <c r="L2931" i="1"/>
  <c r="N2923" i="1"/>
  <c r="M2923" i="1"/>
  <c r="L2923" i="1"/>
  <c r="P2915" i="1"/>
  <c r="Q2915" i="1" s="1"/>
  <c r="N2915" i="1"/>
  <c r="M2915" i="1"/>
  <c r="L2915" i="1"/>
  <c r="V2854" i="1"/>
  <c r="U2854" i="1"/>
  <c r="O2842" i="1"/>
  <c r="P2842" i="1" s="1"/>
  <c r="Q2842" i="1" s="1"/>
  <c r="R2842" i="1"/>
  <c r="S2842" i="1" s="1"/>
  <c r="T2842" i="1" s="1"/>
  <c r="L2825" i="1"/>
  <c r="S2825" i="1"/>
  <c r="T2825" i="1" s="1"/>
  <c r="P2825" i="1"/>
  <c r="Q2825" i="1" s="1"/>
  <c r="N2825" i="1"/>
  <c r="M2825" i="1"/>
  <c r="L2809" i="1"/>
  <c r="N2809" i="1"/>
  <c r="M2809" i="1"/>
  <c r="L2793" i="1"/>
  <c r="S2793" i="1"/>
  <c r="T2793" i="1" s="1"/>
  <c r="P2793" i="1"/>
  <c r="Q2793" i="1" s="1"/>
  <c r="N2793" i="1"/>
  <c r="M2793" i="1"/>
  <c r="V2762" i="1"/>
  <c r="U2762" i="1"/>
  <c r="V2746" i="1"/>
  <c r="U2746" i="1"/>
  <c r="N2855" i="1"/>
  <c r="L2855" i="1"/>
  <c r="M2855" i="1"/>
  <c r="V2817" i="1"/>
  <c r="U2817" i="1"/>
  <c r="O2777" i="1"/>
  <c r="P2777" i="1" s="1"/>
  <c r="Q2777" i="1" s="1"/>
  <c r="R2777" i="1"/>
  <c r="V2775" i="1"/>
  <c r="U2775" i="1"/>
  <c r="O2859" i="1"/>
  <c r="P2859" i="1" s="1"/>
  <c r="Q2859" i="1" s="1"/>
  <c r="R2859" i="1"/>
  <c r="S2859" i="1" s="1"/>
  <c r="T2859" i="1" s="1"/>
  <c r="O2843" i="1"/>
  <c r="P2843" i="1" s="1"/>
  <c r="Q2843" i="1" s="1"/>
  <c r="R2843" i="1"/>
  <c r="S2843" i="1" s="1"/>
  <c r="T2843" i="1" s="1"/>
  <c r="O2748" i="1"/>
  <c r="R2748" i="1"/>
  <c r="V2831" i="1"/>
  <c r="U2831" i="1"/>
  <c r="O2807" i="1"/>
  <c r="P2807" i="1" s="1"/>
  <c r="Q2807" i="1" s="1"/>
  <c r="R2807" i="1"/>
  <c r="S2807" i="1" s="1"/>
  <c r="T2807" i="1" s="1"/>
  <c r="L2774" i="1"/>
  <c r="S2774" i="1"/>
  <c r="T2774" i="1" s="1"/>
  <c r="P2774" i="1"/>
  <c r="Q2774" i="1" s="1"/>
  <c r="N2774" i="1"/>
  <c r="M2774" i="1"/>
  <c r="O2765" i="1"/>
  <c r="P2765" i="1" s="1"/>
  <c r="Q2765" i="1" s="1"/>
  <c r="R2765" i="1"/>
  <c r="S2765" i="1" s="1"/>
  <c r="T2765" i="1" s="1"/>
  <c r="V2856" i="1"/>
  <c r="U2856" i="1"/>
  <c r="O2844" i="1"/>
  <c r="P2844" i="1" s="1"/>
  <c r="Q2844" i="1" s="1"/>
  <c r="R2844" i="1"/>
  <c r="S2844" i="1" s="1"/>
  <c r="T2844" i="1" s="1"/>
  <c r="O2830" i="1"/>
  <c r="P2830" i="1" s="1"/>
  <c r="Q2830" i="1" s="1"/>
  <c r="R2830" i="1"/>
  <c r="S2830" i="1" s="1"/>
  <c r="T2830" i="1" s="1"/>
  <c r="O2814" i="1"/>
  <c r="P2814" i="1" s="1"/>
  <c r="Q2814" i="1" s="1"/>
  <c r="R2814" i="1"/>
  <c r="S2814" i="1" s="1"/>
  <c r="T2814" i="1" s="1"/>
  <c r="O2798" i="1"/>
  <c r="P2798" i="1" s="1"/>
  <c r="Q2798" i="1" s="1"/>
  <c r="R2798" i="1"/>
  <c r="S2798" i="1" s="1"/>
  <c r="T2798" i="1" s="1"/>
  <c r="O2758" i="1"/>
  <c r="P2758" i="1" s="1"/>
  <c r="Q2758" i="1" s="1"/>
  <c r="R2758" i="1"/>
  <c r="S2758" i="1" s="1"/>
  <c r="T2758" i="1" s="1"/>
  <c r="N2845" i="1"/>
  <c r="L2845" i="1"/>
  <c r="S2845" i="1"/>
  <c r="T2845" i="1" s="1"/>
  <c r="P2845" i="1"/>
  <c r="Q2845" i="1" s="1"/>
  <c r="M2845" i="1"/>
  <c r="V2813" i="1"/>
  <c r="U2813" i="1"/>
  <c r="O2853" i="1"/>
  <c r="P2853" i="1" s="1"/>
  <c r="Q2853" i="1" s="1"/>
  <c r="R2853" i="1"/>
  <c r="V2836" i="1"/>
  <c r="U2836" i="1"/>
  <c r="O2828" i="1"/>
  <c r="P2828" i="1" s="1"/>
  <c r="Q2828" i="1" s="1"/>
  <c r="R2828" i="1"/>
  <c r="O2760" i="1"/>
  <c r="P2760" i="1" s="1"/>
  <c r="Q2760" i="1" s="1"/>
  <c r="R2760" i="1"/>
  <c r="S2760" i="1" s="1"/>
  <c r="T2760" i="1" s="1"/>
  <c r="U2811" i="1"/>
  <c r="V2811" i="1"/>
  <c r="O2803" i="1"/>
  <c r="P2803" i="1" s="1"/>
  <c r="Q2803" i="1" s="1"/>
  <c r="R2803" i="1"/>
  <c r="S2803" i="1" s="1"/>
  <c r="T2803" i="1" s="1"/>
  <c r="L2777" i="1"/>
  <c r="S2777" i="1"/>
  <c r="T2777" i="1" s="1"/>
  <c r="N2777" i="1"/>
  <c r="M2777" i="1"/>
  <c r="U2439" i="1"/>
  <c r="V2439" i="1"/>
  <c r="R2429" i="1"/>
  <c r="S2429" i="1" s="1"/>
  <c r="T2429" i="1" s="1"/>
  <c r="O2429" i="1"/>
  <c r="P2429" i="1" s="1"/>
  <c r="Q2429" i="1" s="1"/>
  <c r="R2468" i="1"/>
  <c r="S2468" i="1" s="1"/>
  <c r="T2468" i="1" s="1"/>
  <c r="O2468" i="1"/>
  <c r="P2468" i="1" s="1"/>
  <c r="Q2468" i="1" s="1"/>
  <c r="U2452" i="1"/>
  <c r="V2452" i="1"/>
  <c r="U2409" i="1"/>
  <c r="V2409" i="1"/>
  <c r="V2380" i="1"/>
  <c r="U2380" i="1"/>
  <c r="R2374" i="1"/>
  <c r="S2374" i="1" s="1"/>
  <c r="T2374" i="1" s="1"/>
  <c r="O2374" i="1"/>
  <c r="P2374" i="1" s="1"/>
  <c r="Q2374" i="1" s="1"/>
  <c r="M2434" i="1"/>
  <c r="N2434" i="1"/>
  <c r="L2434" i="1"/>
  <c r="R2412" i="1"/>
  <c r="O2412" i="1"/>
  <c r="O2402" i="1"/>
  <c r="R2402" i="1"/>
  <c r="S2402" i="1" s="1"/>
  <c r="T2402" i="1" s="1"/>
  <c r="R2376" i="1"/>
  <c r="S2376" i="1" s="1"/>
  <c r="T2376" i="1" s="1"/>
  <c r="O2376" i="1"/>
  <c r="P2376" i="1" s="1"/>
  <c r="Q2376" i="1" s="1"/>
  <c r="V2366" i="1"/>
  <c r="U2366" i="1"/>
  <c r="M2409" i="1"/>
  <c r="S2409" i="1"/>
  <c r="T2409" i="1" s="1"/>
  <c r="P2409" i="1"/>
  <c r="Q2409" i="1" s="1"/>
  <c r="N2409" i="1"/>
  <c r="L2409" i="1"/>
  <c r="U2457" i="1"/>
  <c r="V2457" i="1"/>
  <c r="P1929" i="1"/>
  <c r="Q1929" i="1" s="1"/>
  <c r="M1929" i="1"/>
  <c r="L1929" i="1"/>
  <c r="N1929" i="1"/>
  <c r="S1929" i="1"/>
  <c r="T1929" i="1" s="1"/>
  <c r="O1771" i="1"/>
  <c r="P1771" i="1" s="1"/>
  <c r="Q1771" i="1" s="1"/>
  <c r="R1771" i="1"/>
  <c r="S1771" i="1" s="1"/>
  <c r="T1771" i="1" s="1"/>
  <c r="R1683" i="1"/>
  <c r="S1683" i="1" s="1"/>
  <c r="T1683" i="1" s="1"/>
  <c r="O1683" i="1"/>
  <c r="P1683" i="1" s="1"/>
  <c r="Q1683" i="1" s="1"/>
  <c r="M1847" i="1"/>
  <c r="L1847" i="1"/>
  <c r="N1847" i="1"/>
  <c r="P4290" i="1"/>
  <c r="Q4290" i="1" s="1"/>
  <c r="N4290" i="1"/>
  <c r="M4290" i="1"/>
  <c r="L4290" i="1"/>
  <c r="S4290" i="1"/>
  <c r="T4290" i="1" s="1"/>
  <c r="P4287" i="1"/>
  <c r="Q4287" i="1" s="1"/>
  <c r="N4287" i="1"/>
  <c r="M4287" i="1"/>
  <c r="L4287" i="1"/>
  <c r="S4287" i="1"/>
  <c r="T4287" i="1" s="1"/>
  <c r="R4266" i="1"/>
  <c r="S4266" i="1" s="1"/>
  <c r="T4266" i="1" s="1"/>
  <c r="O4266" i="1"/>
  <c r="P4266" i="1" s="1"/>
  <c r="Q4266" i="1" s="1"/>
  <c r="R4279" i="1"/>
  <c r="S4279" i="1" s="1"/>
  <c r="T4279" i="1" s="1"/>
  <c r="O4279" i="1"/>
  <c r="P4279" i="1" s="1"/>
  <c r="Q4279" i="1" s="1"/>
  <c r="O4236" i="1"/>
  <c r="P4236" i="1" s="1"/>
  <c r="Q4236" i="1" s="1"/>
  <c r="R4236" i="1"/>
  <c r="S4236" i="1" s="1"/>
  <c r="T4236" i="1" s="1"/>
  <c r="U4246" i="1"/>
  <c r="V4246" i="1"/>
  <c r="U4201" i="1"/>
  <c r="V4201" i="1"/>
  <c r="U4181" i="1"/>
  <c r="V4181" i="1"/>
  <c r="P4133" i="1"/>
  <c r="Q4133" i="1" s="1"/>
  <c r="N4133" i="1"/>
  <c r="L4133" i="1"/>
  <c r="S4133" i="1"/>
  <c r="T4133" i="1" s="1"/>
  <c r="M4133" i="1"/>
  <c r="P4187" i="1"/>
  <c r="Q4187" i="1" s="1"/>
  <c r="M4187" i="1"/>
  <c r="L4187" i="1"/>
  <c r="S4187" i="1"/>
  <c r="T4187" i="1" s="1"/>
  <c r="N4187" i="1"/>
  <c r="R4180" i="1"/>
  <c r="O4180" i="1"/>
  <c r="P4180" i="1" s="1"/>
  <c r="Q4180" i="1" s="1"/>
  <c r="M4162" i="1"/>
  <c r="N4162" i="1"/>
  <c r="L4162" i="1"/>
  <c r="O4154" i="1"/>
  <c r="P4154" i="1" s="1"/>
  <c r="Q4154" i="1" s="1"/>
  <c r="R4154" i="1"/>
  <c r="S4154" i="1" s="1"/>
  <c r="T4154" i="1" s="1"/>
  <c r="R4126" i="1"/>
  <c r="S4126" i="1" s="1"/>
  <c r="T4126" i="1" s="1"/>
  <c r="O4126" i="1"/>
  <c r="P4126" i="1" s="1"/>
  <c r="Q4126" i="1" s="1"/>
  <c r="P4132" i="1"/>
  <c r="Q4132" i="1" s="1"/>
  <c r="N4132" i="1"/>
  <c r="L4132" i="1"/>
  <c r="S4132" i="1"/>
  <c r="T4132" i="1" s="1"/>
  <c r="M4132" i="1"/>
  <c r="N4122" i="1"/>
  <c r="P4122" i="1"/>
  <c r="Q4122" i="1" s="1"/>
  <c r="M4122" i="1"/>
  <c r="L4122" i="1"/>
  <c r="S4122" i="1"/>
  <c r="T4122" i="1" s="1"/>
  <c r="V4157" i="1"/>
  <c r="U4157" i="1"/>
  <c r="V4142" i="1"/>
  <c r="U4142" i="1"/>
  <c r="N4112" i="1"/>
  <c r="L4112" i="1"/>
  <c r="S4112" i="1"/>
  <c r="T4112" i="1" s="1"/>
  <c r="P4112" i="1"/>
  <c r="Q4112" i="1" s="1"/>
  <c r="M4112" i="1"/>
  <c r="P4179" i="1"/>
  <c r="Q4179" i="1" s="1"/>
  <c r="M4179" i="1"/>
  <c r="L4179" i="1"/>
  <c r="S4179" i="1"/>
  <c r="T4179" i="1" s="1"/>
  <c r="N4179" i="1"/>
  <c r="U4167" i="1"/>
  <c r="V4167" i="1"/>
  <c r="U4078" i="1"/>
  <c r="V4078" i="1"/>
  <c r="U4103" i="1"/>
  <c r="V4103" i="1"/>
  <c r="V4097" i="1"/>
  <c r="U4097" i="1"/>
  <c r="M4077" i="1"/>
  <c r="P4077" i="1"/>
  <c r="Q4077" i="1" s="1"/>
  <c r="N4077" i="1"/>
  <c r="L4077" i="1"/>
  <c r="O4069" i="1"/>
  <c r="P4069" i="1" s="1"/>
  <c r="Q4069" i="1" s="1"/>
  <c r="R4069" i="1"/>
  <c r="S4069" i="1" s="1"/>
  <c r="T4069" i="1" s="1"/>
  <c r="O4087" i="1"/>
  <c r="P4087" i="1" s="1"/>
  <c r="Q4087" i="1" s="1"/>
  <c r="R4087" i="1"/>
  <c r="O4080" i="1"/>
  <c r="P4080" i="1" s="1"/>
  <c r="Q4080" i="1" s="1"/>
  <c r="R4080" i="1"/>
  <c r="S4080" i="1" s="1"/>
  <c r="T4080" i="1" s="1"/>
  <c r="O4072" i="1"/>
  <c r="P4072" i="1" s="1"/>
  <c r="Q4072" i="1" s="1"/>
  <c r="R4072" i="1"/>
  <c r="S4072" i="1" s="1"/>
  <c r="T4072" i="1" s="1"/>
  <c r="R4037" i="1"/>
  <c r="S4037" i="1" s="1"/>
  <c r="T4037" i="1" s="1"/>
  <c r="O4037" i="1"/>
  <c r="P4037" i="1" s="1"/>
  <c r="Q4037" i="1" s="1"/>
  <c r="S4101" i="1"/>
  <c r="T4101" i="1" s="1"/>
  <c r="N4101" i="1"/>
  <c r="L4101" i="1"/>
  <c r="P4101" i="1"/>
  <c r="Q4101" i="1" s="1"/>
  <c r="M4101" i="1"/>
  <c r="R4056" i="1"/>
  <c r="O4056" i="1"/>
  <c r="R4036" i="1"/>
  <c r="S4036" i="1" s="1"/>
  <c r="T4036" i="1" s="1"/>
  <c r="O4036" i="1"/>
  <c r="P4036" i="1" s="1"/>
  <c r="Q4036" i="1" s="1"/>
  <c r="O4079" i="1"/>
  <c r="P4079" i="1" s="1"/>
  <c r="Q4079" i="1" s="1"/>
  <c r="R4079" i="1"/>
  <c r="V4039" i="1"/>
  <c r="U4039" i="1"/>
  <c r="M4053" i="1"/>
  <c r="P4053" i="1"/>
  <c r="Q4053" i="1" s="1"/>
  <c r="N4053" i="1"/>
  <c r="L4053" i="1"/>
  <c r="S4053" i="1"/>
  <c r="T4053" i="1" s="1"/>
  <c r="N4031" i="1"/>
  <c r="P4031" i="1"/>
  <c r="Q4031" i="1" s="1"/>
  <c r="M4031" i="1"/>
  <c r="L4031" i="1"/>
  <c r="S4031" i="1"/>
  <c r="T4031" i="1" s="1"/>
  <c r="N4021" i="1"/>
  <c r="M4021" i="1"/>
  <c r="L4021" i="1"/>
  <c r="S4021" i="1"/>
  <c r="T4021" i="1" s="1"/>
  <c r="P4021" i="1"/>
  <c r="Q4021" i="1" s="1"/>
  <c r="U4001" i="1"/>
  <c r="V4001" i="1"/>
  <c r="O4020" i="1"/>
  <c r="P4020" i="1" s="1"/>
  <c r="Q4020" i="1" s="1"/>
  <c r="R4020" i="1"/>
  <c r="S4020" i="1" s="1"/>
  <c r="T4020" i="1" s="1"/>
  <c r="V4012" i="1"/>
  <c r="U4012" i="1"/>
  <c r="V3991" i="1"/>
  <c r="U3991" i="1"/>
  <c r="V3987" i="1"/>
  <c r="U3987" i="1"/>
  <c r="V3983" i="1"/>
  <c r="U3983" i="1"/>
  <c r="V3979" i="1"/>
  <c r="U3979" i="1"/>
  <c r="V3975" i="1"/>
  <c r="U3975" i="1"/>
  <c r="V3971" i="1"/>
  <c r="U3971" i="1"/>
  <c r="V3967" i="1"/>
  <c r="U3967" i="1"/>
  <c r="V3963" i="1"/>
  <c r="U3963" i="1"/>
  <c r="O4010" i="1"/>
  <c r="P4010" i="1" s="1"/>
  <c r="Q4010" i="1" s="1"/>
  <c r="R4010" i="1"/>
  <c r="S4010" i="1" s="1"/>
  <c r="T4010" i="1" s="1"/>
  <c r="V4096" i="1"/>
  <c r="U4096" i="1"/>
  <c r="V4029" i="1"/>
  <c r="U4029" i="1"/>
  <c r="O4005" i="1"/>
  <c r="P4005" i="1" s="1"/>
  <c r="Q4005" i="1" s="1"/>
  <c r="R4005" i="1"/>
  <c r="O3958" i="1"/>
  <c r="P3958" i="1" s="1"/>
  <c r="Q3958" i="1" s="1"/>
  <c r="R3958" i="1"/>
  <c r="S3958" i="1" s="1"/>
  <c r="T3958" i="1" s="1"/>
  <c r="O4022" i="1"/>
  <c r="P4022" i="1" s="1"/>
  <c r="Q4022" i="1" s="1"/>
  <c r="R4022" i="1"/>
  <c r="O3956" i="1"/>
  <c r="P3956" i="1" s="1"/>
  <c r="Q3956" i="1" s="1"/>
  <c r="R3956" i="1"/>
  <c r="S3956" i="1" s="1"/>
  <c r="T3956" i="1" s="1"/>
  <c r="S3955" i="1"/>
  <c r="T3955" i="1" s="1"/>
  <c r="P3955" i="1"/>
  <c r="Q3955" i="1" s="1"/>
  <c r="N3955" i="1"/>
  <c r="M3955" i="1"/>
  <c r="L3955" i="1"/>
  <c r="S3957" i="1"/>
  <c r="T3957" i="1" s="1"/>
  <c r="N3957" i="1"/>
  <c r="M3957" i="1"/>
  <c r="P3957" i="1"/>
  <c r="Q3957" i="1" s="1"/>
  <c r="L3957" i="1"/>
  <c r="O3957" i="1"/>
  <c r="R3957" i="1"/>
  <c r="V3895" i="1"/>
  <c r="U3895" i="1"/>
  <c r="V3913" i="1"/>
  <c r="U3913" i="1"/>
  <c r="V3905" i="1"/>
  <c r="U3905" i="1"/>
  <c r="U3901" i="1"/>
  <c r="V3901" i="1"/>
  <c r="V3914" i="1"/>
  <c r="U3914" i="1"/>
  <c r="R3906" i="1"/>
  <c r="S3906" i="1" s="1"/>
  <c r="T3906" i="1" s="1"/>
  <c r="O3906" i="1"/>
  <c r="P3906" i="1" s="1"/>
  <c r="Q3906" i="1" s="1"/>
  <c r="V3904" i="1"/>
  <c r="U3904" i="1"/>
  <c r="O3899" i="1"/>
  <c r="P3899" i="1" s="1"/>
  <c r="Q3899" i="1" s="1"/>
  <c r="R3899" i="1"/>
  <c r="S3899" i="1" s="1"/>
  <c r="T3899" i="1" s="1"/>
  <c r="P3885" i="1"/>
  <c r="Q3885" i="1" s="1"/>
  <c r="N3885" i="1"/>
  <c r="M3885" i="1"/>
  <c r="L3885" i="1"/>
  <c r="S3885" i="1"/>
  <c r="T3885" i="1" s="1"/>
  <c r="N3877" i="1"/>
  <c r="M3877" i="1"/>
  <c r="L3877" i="1"/>
  <c r="S3877" i="1"/>
  <c r="T3877" i="1" s="1"/>
  <c r="P3877" i="1"/>
  <c r="Q3877" i="1" s="1"/>
  <c r="N3869" i="1"/>
  <c r="M3869" i="1"/>
  <c r="L3869" i="1"/>
  <c r="S3869" i="1"/>
  <c r="T3869" i="1" s="1"/>
  <c r="P3869" i="1"/>
  <c r="Q3869" i="1" s="1"/>
  <c r="N3861" i="1"/>
  <c r="M3861" i="1"/>
  <c r="L3861" i="1"/>
  <c r="S3861" i="1"/>
  <c r="T3861" i="1" s="1"/>
  <c r="P3861" i="1"/>
  <c r="Q3861" i="1" s="1"/>
  <c r="N3853" i="1"/>
  <c r="M3853" i="1"/>
  <c r="S3853" i="1"/>
  <c r="T3853" i="1" s="1"/>
  <c r="P3853" i="1"/>
  <c r="Q3853" i="1" s="1"/>
  <c r="L3853" i="1"/>
  <c r="N3845" i="1"/>
  <c r="M3845" i="1"/>
  <c r="S3845" i="1"/>
  <c r="T3845" i="1" s="1"/>
  <c r="P3845" i="1"/>
  <c r="Q3845" i="1" s="1"/>
  <c r="L3845" i="1"/>
  <c r="M3837" i="1"/>
  <c r="S3837" i="1"/>
  <c r="T3837" i="1" s="1"/>
  <c r="P3837" i="1"/>
  <c r="Q3837" i="1" s="1"/>
  <c r="N3837" i="1"/>
  <c r="L3837" i="1"/>
  <c r="M3829" i="1"/>
  <c r="S3829" i="1"/>
  <c r="T3829" i="1" s="1"/>
  <c r="P3829" i="1"/>
  <c r="Q3829" i="1" s="1"/>
  <c r="N3829" i="1"/>
  <c r="L3829" i="1"/>
  <c r="M3821" i="1"/>
  <c r="S3821" i="1"/>
  <c r="T3821" i="1" s="1"/>
  <c r="P3821" i="1"/>
  <c r="Q3821" i="1" s="1"/>
  <c r="N3821" i="1"/>
  <c r="L3821" i="1"/>
  <c r="M3813" i="1"/>
  <c r="S3813" i="1"/>
  <c r="T3813" i="1" s="1"/>
  <c r="P3813" i="1"/>
  <c r="Q3813" i="1" s="1"/>
  <c r="N3813" i="1"/>
  <c r="L3813" i="1"/>
  <c r="V3908" i="1"/>
  <c r="U3908" i="1"/>
  <c r="V3897" i="1"/>
  <c r="U3897" i="1"/>
  <c r="V3889" i="1"/>
  <c r="U3889" i="1"/>
  <c r="V3892" i="1"/>
  <c r="U3892" i="1"/>
  <c r="U3759" i="1"/>
  <c r="V3759" i="1"/>
  <c r="M3747" i="1"/>
  <c r="L3747" i="1"/>
  <c r="S3747" i="1"/>
  <c r="T3747" i="1" s="1"/>
  <c r="P3747" i="1"/>
  <c r="Q3747" i="1" s="1"/>
  <c r="N3747" i="1"/>
  <c r="U3753" i="1"/>
  <c r="V3753" i="1"/>
  <c r="M3749" i="1"/>
  <c r="P3749" i="1"/>
  <c r="Q3749" i="1" s="1"/>
  <c r="N3749" i="1"/>
  <c r="L3749" i="1"/>
  <c r="S3749" i="1"/>
  <c r="T3749" i="1" s="1"/>
  <c r="U3748" i="1"/>
  <c r="V3748" i="1"/>
  <c r="M3744" i="1"/>
  <c r="S3744" i="1"/>
  <c r="T3744" i="1" s="1"/>
  <c r="P3744" i="1"/>
  <c r="Q3744" i="1" s="1"/>
  <c r="N3744" i="1"/>
  <c r="L3744" i="1"/>
  <c r="R3736" i="1"/>
  <c r="S3736" i="1" s="1"/>
  <c r="T3736" i="1" s="1"/>
  <c r="O3736" i="1"/>
  <c r="P3736" i="1" s="1"/>
  <c r="Q3736" i="1" s="1"/>
  <c r="L3726" i="1"/>
  <c r="P3726" i="1"/>
  <c r="Q3726" i="1" s="1"/>
  <c r="N3726" i="1"/>
  <c r="M3726" i="1"/>
  <c r="S3726" i="1"/>
  <c r="T3726" i="1" s="1"/>
  <c r="L3718" i="1"/>
  <c r="P3718" i="1"/>
  <c r="Q3718" i="1" s="1"/>
  <c r="N3718" i="1"/>
  <c r="M3718" i="1"/>
  <c r="S3718" i="1"/>
  <c r="T3718" i="1" s="1"/>
  <c r="L3710" i="1"/>
  <c r="P3710" i="1"/>
  <c r="Q3710" i="1" s="1"/>
  <c r="N3710" i="1"/>
  <c r="M3710" i="1"/>
  <c r="S3710" i="1"/>
  <c r="T3710" i="1" s="1"/>
  <c r="L3702" i="1"/>
  <c r="P3702" i="1"/>
  <c r="Q3702" i="1" s="1"/>
  <c r="N3702" i="1"/>
  <c r="M3702" i="1"/>
  <c r="S3702" i="1"/>
  <c r="T3702" i="1" s="1"/>
  <c r="V3693" i="1"/>
  <c r="U3693" i="1"/>
  <c r="L3654" i="1"/>
  <c r="N3654" i="1"/>
  <c r="M3654" i="1"/>
  <c r="S3654" i="1"/>
  <c r="T3654" i="1" s="1"/>
  <c r="P3654" i="1"/>
  <c r="Q3654" i="1" s="1"/>
  <c r="O3636" i="1"/>
  <c r="P3636" i="1" s="1"/>
  <c r="Q3636" i="1" s="1"/>
  <c r="R3636" i="1"/>
  <c r="S3636" i="1" s="1"/>
  <c r="T3636" i="1" s="1"/>
  <c r="R3620" i="1"/>
  <c r="S3620" i="1" s="1"/>
  <c r="T3620" i="1" s="1"/>
  <c r="O3620" i="1"/>
  <c r="P3620" i="1" s="1"/>
  <c r="Q3620" i="1" s="1"/>
  <c r="V3598" i="1"/>
  <c r="U3598" i="1"/>
  <c r="L3676" i="1"/>
  <c r="N3676" i="1"/>
  <c r="M3676" i="1"/>
  <c r="V3674" i="1"/>
  <c r="U3674" i="1"/>
  <c r="U3659" i="1"/>
  <c r="V3659" i="1"/>
  <c r="L3673" i="1"/>
  <c r="P3673" i="1"/>
  <c r="Q3673" i="1" s="1"/>
  <c r="N3673" i="1"/>
  <c r="M3673" i="1"/>
  <c r="S3673" i="1"/>
  <c r="T3673" i="1" s="1"/>
  <c r="R3648" i="1"/>
  <c r="S3648" i="1" s="1"/>
  <c r="T3648" i="1" s="1"/>
  <c r="O3648" i="1"/>
  <c r="P3648" i="1" s="1"/>
  <c r="Q3648" i="1" s="1"/>
  <c r="R3640" i="1"/>
  <c r="S3640" i="1" s="1"/>
  <c r="T3640" i="1" s="1"/>
  <c r="O3640" i="1"/>
  <c r="P3640" i="1" s="1"/>
  <c r="Q3640" i="1" s="1"/>
  <c r="L3618" i="1"/>
  <c r="N3618" i="1"/>
  <c r="M3618" i="1"/>
  <c r="S3618" i="1"/>
  <c r="T3618" i="1" s="1"/>
  <c r="P3618" i="1"/>
  <c r="Q3618" i="1" s="1"/>
  <c r="R3668" i="1"/>
  <c r="S3668" i="1" s="1"/>
  <c r="T3668" i="1" s="1"/>
  <c r="O3668" i="1"/>
  <c r="P3668" i="1" s="1"/>
  <c r="Q3668" i="1" s="1"/>
  <c r="L3662" i="1"/>
  <c r="M3662" i="1"/>
  <c r="P3662" i="1"/>
  <c r="Q3662" i="1" s="1"/>
  <c r="N3662" i="1"/>
  <c r="S3662" i="1"/>
  <c r="T3662" i="1" s="1"/>
  <c r="L3694" i="1"/>
  <c r="P3694" i="1"/>
  <c r="Q3694" i="1" s="1"/>
  <c r="N3694" i="1"/>
  <c r="M3694" i="1"/>
  <c r="S3694" i="1"/>
  <c r="T3694" i="1" s="1"/>
  <c r="V3686" i="1"/>
  <c r="U3686" i="1"/>
  <c r="R3684" i="1"/>
  <c r="S3684" i="1" s="1"/>
  <c r="T3684" i="1" s="1"/>
  <c r="O3684" i="1"/>
  <c r="P3684" i="1" s="1"/>
  <c r="Q3684" i="1" s="1"/>
  <c r="M3570" i="1"/>
  <c r="L3570" i="1"/>
  <c r="N3570" i="1"/>
  <c r="V3631" i="1"/>
  <c r="U3631" i="1"/>
  <c r="V3619" i="1"/>
  <c r="U3619" i="1"/>
  <c r="R3567" i="1"/>
  <c r="S3567" i="1" s="1"/>
  <c r="T3567" i="1" s="1"/>
  <c r="O3567" i="1"/>
  <c r="V3551" i="1"/>
  <c r="U3551" i="1"/>
  <c r="V3615" i="1"/>
  <c r="U3615" i="1"/>
  <c r="R3576" i="1"/>
  <c r="S3576" i="1" s="1"/>
  <c r="T3576" i="1" s="1"/>
  <c r="O3576" i="1"/>
  <c r="P3576" i="1" s="1"/>
  <c r="Q3576" i="1" s="1"/>
  <c r="P3554" i="1"/>
  <c r="Q3554" i="1" s="1"/>
  <c r="N3554" i="1"/>
  <c r="M3554" i="1"/>
  <c r="L3554" i="1"/>
  <c r="S3554" i="1"/>
  <c r="T3554" i="1" s="1"/>
  <c r="P3546" i="1"/>
  <c r="Q3546" i="1" s="1"/>
  <c r="N3546" i="1"/>
  <c r="M3546" i="1"/>
  <c r="L3546" i="1"/>
  <c r="S3546" i="1"/>
  <c r="T3546" i="1" s="1"/>
  <c r="P3538" i="1"/>
  <c r="Q3538" i="1" s="1"/>
  <c r="N3538" i="1"/>
  <c r="M3538" i="1"/>
  <c r="L3538" i="1"/>
  <c r="S3538" i="1"/>
  <c r="T3538" i="1" s="1"/>
  <c r="P3558" i="1"/>
  <c r="Q3558" i="1" s="1"/>
  <c r="M3558" i="1"/>
  <c r="N3558" i="1"/>
  <c r="L3558" i="1"/>
  <c r="S3558" i="1"/>
  <c r="T3558" i="1" s="1"/>
  <c r="V3532" i="1"/>
  <c r="U3532" i="1"/>
  <c r="V3528" i="1"/>
  <c r="U3528" i="1"/>
  <c r="V3524" i="1"/>
  <c r="U3524" i="1"/>
  <c r="V3520" i="1"/>
  <c r="U3520" i="1"/>
  <c r="V3516" i="1"/>
  <c r="U3516" i="1"/>
  <c r="V3512" i="1"/>
  <c r="U3512" i="1"/>
  <c r="V3508" i="1"/>
  <c r="U3508" i="1"/>
  <c r="V3504" i="1"/>
  <c r="U3504" i="1"/>
  <c r="V3500" i="1"/>
  <c r="U3500" i="1"/>
  <c r="L3623" i="1"/>
  <c r="N3623" i="1"/>
  <c r="M3623" i="1"/>
  <c r="P3623" i="1"/>
  <c r="Q3623" i="1" s="1"/>
  <c r="S3623" i="1"/>
  <c r="T3623" i="1" s="1"/>
  <c r="O3570" i="1"/>
  <c r="P3570" i="1" s="1"/>
  <c r="Q3570" i="1" s="1"/>
  <c r="R3570" i="1"/>
  <c r="S3570" i="1" s="1"/>
  <c r="T3570" i="1" s="1"/>
  <c r="P3583" i="1"/>
  <c r="Q3583" i="1" s="1"/>
  <c r="M3583" i="1"/>
  <c r="L3583" i="1"/>
  <c r="S3583" i="1"/>
  <c r="T3583" i="1" s="1"/>
  <c r="N3583" i="1"/>
  <c r="P3567" i="1"/>
  <c r="Q3567" i="1" s="1"/>
  <c r="M3567" i="1"/>
  <c r="L3567" i="1"/>
  <c r="N3567" i="1"/>
  <c r="O3492" i="1"/>
  <c r="P3492" i="1" s="1"/>
  <c r="Q3492" i="1" s="1"/>
  <c r="R3492" i="1"/>
  <c r="S3492" i="1" s="1"/>
  <c r="T3492" i="1" s="1"/>
  <c r="O3476" i="1"/>
  <c r="P3476" i="1" s="1"/>
  <c r="Q3476" i="1" s="1"/>
  <c r="R3476" i="1"/>
  <c r="S3476" i="1" s="1"/>
  <c r="T3476" i="1" s="1"/>
  <c r="O3406" i="1"/>
  <c r="P3406" i="1" s="1"/>
  <c r="Q3406" i="1" s="1"/>
  <c r="R3406" i="1"/>
  <c r="S3406" i="1" s="1"/>
  <c r="T3406" i="1" s="1"/>
  <c r="U3379" i="1"/>
  <c r="V3379" i="1"/>
  <c r="O3469" i="1"/>
  <c r="R3469" i="1"/>
  <c r="S3469" i="1" s="1"/>
  <c r="T3469" i="1" s="1"/>
  <c r="V3467" i="1"/>
  <c r="U3467" i="1"/>
  <c r="O3453" i="1"/>
  <c r="P3453" i="1" s="1"/>
  <c r="Q3453" i="1" s="1"/>
  <c r="R3453" i="1"/>
  <c r="S3453" i="1" s="1"/>
  <c r="T3453" i="1" s="1"/>
  <c r="V3451" i="1"/>
  <c r="U3451" i="1"/>
  <c r="O3437" i="1"/>
  <c r="P3437" i="1" s="1"/>
  <c r="Q3437" i="1" s="1"/>
  <c r="R3437" i="1"/>
  <c r="S3437" i="1" s="1"/>
  <c r="T3437" i="1" s="1"/>
  <c r="V3435" i="1"/>
  <c r="U3435" i="1"/>
  <c r="O3421" i="1"/>
  <c r="P3421" i="1" s="1"/>
  <c r="Q3421" i="1" s="1"/>
  <c r="R3421" i="1"/>
  <c r="S3421" i="1" s="1"/>
  <c r="T3421" i="1" s="1"/>
  <c r="V3419" i="1"/>
  <c r="U3419" i="1"/>
  <c r="V3490" i="1"/>
  <c r="U3490" i="1"/>
  <c r="O3482" i="1"/>
  <c r="R3482" i="1"/>
  <c r="S3482" i="1" s="1"/>
  <c r="T3482" i="1" s="1"/>
  <c r="O3399" i="1"/>
  <c r="R3399" i="1"/>
  <c r="O3391" i="1"/>
  <c r="P3391" i="1" s="1"/>
  <c r="Q3391" i="1" s="1"/>
  <c r="R3391" i="1"/>
  <c r="S3391" i="1" s="1"/>
  <c r="T3391" i="1" s="1"/>
  <c r="V3473" i="1"/>
  <c r="U3473" i="1"/>
  <c r="S3466" i="1"/>
  <c r="T3466" i="1" s="1"/>
  <c r="P3466" i="1"/>
  <c r="Q3466" i="1" s="1"/>
  <c r="L3466" i="1"/>
  <c r="N3466" i="1"/>
  <c r="M3466" i="1"/>
  <c r="S3450" i="1"/>
  <c r="T3450" i="1" s="1"/>
  <c r="P3450" i="1"/>
  <c r="Q3450" i="1" s="1"/>
  <c r="L3450" i="1"/>
  <c r="N3450" i="1"/>
  <c r="M3450" i="1"/>
  <c r="S3434" i="1"/>
  <c r="T3434" i="1" s="1"/>
  <c r="P3434" i="1"/>
  <c r="Q3434" i="1" s="1"/>
  <c r="L3434" i="1"/>
  <c r="N3434" i="1"/>
  <c r="M3434" i="1"/>
  <c r="S3418" i="1"/>
  <c r="T3418" i="1" s="1"/>
  <c r="P3418" i="1"/>
  <c r="Q3418" i="1" s="1"/>
  <c r="L3418" i="1"/>
  <c r="N3418" i="1"/>
  <c r="M3418" i="1"/>
  <c r="S3372" i="1"/>
  <c r="T3372" i="1" s="1"/>
  <c r="N3372" i="1"/>
  <c r="M3372" i="1"/>
  <c r="L3372" i="1"/>
  <c r="P3372" i="1"/>
  <c r="Q3372" i="1" s="1"/>
  <c r="N3494" i="1"/>
  <c r="L3494" i="1"/>
  <c r="M3494" i="1"/>
  <c r="V3480" i="1"/>
  <c r="U3480" i="1"/>
  <c r="O3410" i="1"/>
  <c r="P3410" i="1" s="1"/>
  <c r="Q3410" i="1" s="1"/>
  <c r="R3410" i="1"/>
  <c r="S3410" i="1" s="1"/>
  <c r="T3410" i="1" s="1"/>
  <c r="O3402" i="1"/>
  <c r="P3402" i="1" s="1"/>
  <c r="Q3402" i="1" s="1"/>
  <c r="R3402" i="1"/>
  <c r="S3402" i="1" s="1"/>
  <c r="T3402" i="1" s="1"/>
  <c r="U3383" i="1"/>
  <c r="V3383" i="1"/>
  <c r="P3375" i="1"/>
  <c r="Q3375" i="1" s="1"/>
  <c r="N3375" i="1"/>
  <c r="L3375" i="1"/>
  <c r="M3375" i="1"/>
  <c r="V3397" i="1"/>
  <c r="U3397" i="1"/>
  <c r="S3465" i="1"/>
  <c r="T3465" i="1" s="1"/>
  <c r="P3465" i="1"/>
  <c r="Q3465" i="1" s="1"/>
  <c r="L3465" i="1"/>
  <c r="N3465" i="1"/>
  <c r="M3465" i="1"/>
  <c r="S3449" i="1"/>
  <c r="T3449" i="1" s="1"/>
  <c r="P3449" i="1"/>
  <c r="Q3449" i="1" s="1"/>
  <c r="L3449" i="1"/>
  <c r="N3449" i="1"/>
  <c r="M3449" i="1"/>
  <c r="S3433" i="1"/>
  <c r="T3433" i="1" s="1"/>
  <c r="P3433" i="1"/>
  <c r="Q3433" i="1" s="1"/>
  <c r="L3433" i="1"/>
  <c r="N3433" i="1"/>
  <c r="M3433" i="1"/>
  <c r="S3417" i="1"/>
  <c r="T3417" i="1" s="1"/>
  <c r="P3417" i="1"/>
  <c r="Q3417" i="1" s="1"/>
  <c r="L3417" i="1"/>
  <c r="N3417" i="1"/>
  <c r="M3417" i="1"/>
  <c r="S3403" i="1"/>
  <c r="T3403" i="1" s="1"/>
  <c r="N3403" i="1"/>
  <c r="L3403" i="1"/>
  <c r="P3403" i="1"/>
  <c r="Q3403" i="1" s="1"/>
  <c r="M3403" i="1"/>
  <c r="U3381" i="1"/>
  <c r="V3381" i="1"/>
  <c r="R3364" i="1"/>
  <c r="O3364" i="1"/>
  <c r="V3407" i="1"/>
  <c r="U3407" i="1"/>
  <c r="R3363" i="1"/>
  <c r="O3363" i="1"/>
  <c r="P3363" i="1" s="1"/>
  <c r="Q3363" i="1" s="1"/>
  <c r="U3327" i="1"/>
  <c r="V3327" i="1"/>
  <c r="V3377" i="1"/>
  <c r="U3377" i="1"/>
  <c r="P3322" i="1"/>
  <c r="Q3322" i="1" s="1"/>
  <c r="L3322" i="1"/>
  <c r="N3322" i="1"/>
  <c r="M3322" i="1"/>
  <c r="S3322" i="1"/>
  <c r="T3322" i="1" s="1"/>
  <c r="O3052" i="1"/>
  <c r="P3052" i="1" s="1"/>
  <c r="Q3052" i="1" s="1"/>
  <c r="R3052" i="1"/>
  <c r="S3052" i="1" s="1"/>
  <c r="T3052" i="1" s="1"/>
  <c r="R3080" i="1"/>
  <c r="S3080" i="1" s="1"/>
  <c r="T3080" i="1" s="1"/>
  <c r="O3080" i="1"/>
  <c r="P3080" i="1" s="1"/>
  <c r="Q3080" i="1" s="1"/>
  <c r="R3048" i="1"/>
  <c r="S3048" i="1" s="1"/>
  <c r="T3048" i="1" s="1"/>
  <c r="O3048" i="1"/>
  <c r="P3048" i="1" s="1"/>
  <c r="Q3048" i="1" s="1"/>
  <c r="U3085" i="1"/>
  <c r="V3085" i="1"/>
  <c r="R3067" i="1"/>
  <c r="S3067" i="1" s="1"/>
  <c r="T3067" i="1" s="1"/>
  <c r="O3067" i="1"/>
  <c r="P3067" i="1" s="1"/>
  <c r="Q3067" i="1" s="1"/>
  <c r="U3048" i="1"/>
  <c r="V3048" i="1"/>
  <c r="V3012" i="1"/>
  <c r="U3012" i="1"/>
  <c r="S2983" i="1"/>
  <c r="T2983" i="1" s="1"/>
  <c r="P2983" i="1"/>
  <c r="Q2983" i="1" s="1"/>
  <c r="N2983" i="1"/>
  <c r="L2983" i="1"/>
  <c r="M2983" i="1"/>
  <c r="S2940" i="1"/>
  <c r="T2940" i="1" s="1"/>
  <c r="P2940" i="1"/>
  <c r="Q2940" i="1" s="1"/>
  <c r="N2940" i="1"/>
  <c r="M2940" i="1"/>
  <c r="L2940" i="1"/>
  <c r="V2935" i="1"/>
  <c r="U2935" i="1"/>
  <c r="R2906" i="1"/>
  <c r="S2906" i="1" s="1"/>
  <c r="T2906" i="1" s="1"/>
  <c r="O2906" i="1"/>
  <c r="P2906" i="1" s="1"/>
  <c r="Q2906" i="1" s="1"/>
  <c r="O2893" i="1"/>
  <c r="P2893" i="1" s="1"/>
  <c r="Q2893" i="1" s="1"/>
  <c r="R2893" i="1"/>
  <c r="S2893" i="1" s="1"/>
  <c r="T2893" i="1" s="1"/>
  <c r="O2885" i="1"/>
  <c r="P2885" i="1" s="1"/>
  <c r="Q2885" i="1" s="1"/>
  <c r="R2885" i="1"/>
  <c r="S2885" i="1" s="1"/>
  <c r="T2885" i="1" s="1"/>
  <c r="O2877" i="1"/>
  <c r="P2877" i="1" s="1"/>
  <c r="Q2877" i="1" s="1"/>
  <c r="R2877" i="1"/>
  <c r="S2877" i="1" s="1"/>
  <c r="T2877" i="1" s="1"/>
  <c r="O2869" i="1"/>
  <c r="P2869" i="1" s="1"/>
  <c r="Q2869" i="1" s="1"/>
  <c r="R2869" i="1"/>
  <c r="S2869" i="1" s="1"/>
  <c r="T2869" i="1" s="1"/>
  <c r="V3017" i="1"/>
  <c r="U3017" i="1"/>
  <c r="S3013" i="1"/>
  <c r="T3013" i="1" s="1"/>
  <c r="N3013" i="1"/>
  <c r="M3013" i="1"/>
  <c r="L3013" i="1"/>
  <c r="V2975" i="1"/>
  <c r="U2975" i="1"/>
  <c r="V2971" i="1"/>
  <c r="U2971" i="1"/>
  <c r="S2943" i="1"/>
  <c r="T2943" i="1" s="1"/>
  <c r="P2943" i="1"/>
  <c r="Q2943" i="1" s="1"/>
  <c r="N2943" i="1"/>
  <c r="M2943" i="1"/>
  <c r="L2943" i="1"/>
  <c r="R2936" i="1"/>
  <c r="O2936" i="1"/>
  <c r="O2997" i="1"/>
  <c r="P2997" i="1" s="1"/>
  <c r="Q2997" i="1" s="1"/>
  <c r="R2997" i="1"/>
  <c r="S2997" i="1" s="1"/>
  <c r="T2997" i="1" s="1"/>
  <c r="R2897" i="1"/>
  <c r="O2897" i="1"/>
  <c r="U3027" i="1"/>
  <c r="V3027" i="1"/>
  <c r="P2904" i="1"/>
  <c r="Q2904" i="1" s="1"/>
  <c r="N2904" i="1"/>
  <c r="L2904" i="1"/>
  <c r="S2904" i="1"/>
  <c r="T2904" i="1" s="1"/>
  <c r="M2904" i="1"/>
  <c r="O3011" i="1"/>
  <c r="R3011" i="1"/>
  <c r="S3011" i="1" s="1"/>
  <c r="T3011" i="1" s="1"/>
  <c r="S3003" i="1"/>
  <c r="T3003" i="1" s="1"/>
  <c r="P3003" i="1"/>
  <c r="Q3003" i="1" s="1"/>
  <c r="N3003" i="1"/>
  <c r="M3003" i="1"/>
  <c r="L3003" i="1"/>
  <c r="U2897" i="1"/>
  <c r="V2897" i="1"/>
  <c r="V2986" i="1"/>
  <c r="U2986" i="1"/>
  <c r="O2978" i="1"/>
  <c r="P2978" i="1" s="1"/>
  <c r="Q2978" i="1" s="1"/>
  <c r="R2978" i="1"/>
  <c r="S2978" i="1" s="1"/>
  <c r="T2978" i="1" s="1"/>
  <c r="O2862" i="1"/>
  <c r="P2862" i="1" s="1"/>
  <c r="Q2862" i="1" s="1"/>
  <c r="R2862" i="1"/>
  <c r="S2862" i="1" s="1"/>
  <c r="T2862" i="1" s="1"/>
  <c r="V2842" i="1"/>
  <c r="U2842" i="1"/>
  <c r="N2851" i="1"/>
  <c r="L2851" i="1"/>
  <c r="S2851" i="1"/>
  <c r="T2851" i="1" s="1"/>
  <c r="P2851" i="1"/>
  <c r="Q2851" i="1" s="1"/>
  <c r="M2851" i="1"/>
  <c r="L2816" i="1"/>
  <c r="S2816" i="1"/>
  <c r="T2816" i="1" s="1"/>
  <c r="P2816" i="1"/>
  <c r="Q2816" i="1" s="1"/>
  <c r="N2816" i="1"/>
  <c r="M2816" i="1"/>
  <c r="O2809" i="1"/>
  <c r="P2809" i="1" s="1"/>
  <c r="Q2809" i="1" s="1"/>
  <c r="R2809" i="1"/>
  <c r="S2809" i="1" s="1"/>
  <c r="T2809" i="1" s="1"/>
  <c r="O2779" i="1"/>
  <c r="P2779" i="1" s="1"/>
  <c r="Q2779" i="1" s="1"/>
  <c r="R2779" i="1"/>
  <c r="S2779" i="1" s="1"/>
  <c r="T2779" i="1" s="1"/>
  <c r="V2777" i="1"/>
  <c r="U2777" i="1"/>
  <c r="O2747" i="1"/>
  <c r="P2747" i="1" s="1"/>
  <c r="Q2747" i="1" s="1"/>
  <c r="R2747" i="1"/>
  <c r="V2859" i="1"/>
  <c r="U2859" i="1"/>
  <c r="V2843" i="1"/>
  <c r="U2843" i="1"/>
  <c r="O2832" i="1"/>
  <c r="P2832" i="1" s="1"/>
  <c r="Q2832" i="1" s="1"/>
  <c r="R2832" i="1"/>
  <c r="V2748" i="1"/>
  <c r="U2748" i="1"/>
  <c r="V2807" i="1"/>
  <c r="U2807" i="1"/>
  <c r="L2772" i="1"/>
  <c r="S2772" i="1"/>
  <c r="T2772" i="1" s="1"/>
  <c r="P2772" i="1"/>
  <c r="Q2772" i="1" s="1"/>
  <c r="N2772" i="1"/>
  <c r="M2772" i="1"/>
  <c r="V2765" i="1"/>
  <c r="U2765" i="1"/>
  <c r="O2757" i="1"/>
  <c r="P2757" i="1" s="1"/>
  <c r="Q2757" i="1" s="1"/>
  <c r="R2757" i="1"/>
  <c r="S2757" i="1" s="1"/>
  <c r="T2757" i="1" s="1"/>
  <c r="O2864" i="1"/>
  <c r="P2864" i="1" s="1"/>
  <c r="Q2864" i="1" s="1"/>
  <c r="R2864" i="1"/>
  <c r="S2864" i="1" s="1"/>
  <c r="T2864" i="1" s="1"/>
  <c r="V2844" i="1"/>
  <c r="U2844" i="1"/>
  <c r="V2830" i="1"/>
  <c r="U2830" i="1"/>
  <c r="V2814" i="1"/>
  <c r="U2814" i="1"/>
  <c r="V2798" i="1"/>
  <c r="U2798" i="1"/>
  <c r="L2768" i="1"/>
  <c r="S2768" i="1"/>
  <c r="T2768" i="1" s="1"/>
  <c r="P2768" i="1"/>
  <c r="Q2768" i="1" s="1"/>
  <c r="N2768" i="1"/>
  <c r="M2768" i="1"/>
  <c r="U2758" i="1"/>
  <c r="V2758" i="1"/>
  <c r="O2740" i="1"/>
  <c r="P2740" i="1" s="1"/>
  <c r="Q2740" i="1" s="1"/>
  <c r="R2740" i="1"/>
  <c r="S2740" i="1" s="1"/>
  <c r="T2740" i="1" s="1"/>
  <c r="N2841" i="1"/>
  <c r="L2841" i="1"/>
  <c r="S2841" i="1"/>
  <c r="T2841" i="1" s="1"/>
  <c r="P2841" i="1"/>
  <c r="Q2841" i="1" s="1"/>
  <c r="M2841" i="1"/>
  <c r="O2837" i="1"/>
  <c r="P2837" i="1" s="1"/>
  <c r="Q2837" i="1" s="1"/>
  <c r="R2837" i="1"/>
  <c r="S2837" i="1" s="1"/>
  <c r="T2837" i="1" s="1"/>
  <c r="L2812" i="1"/>
  <c r="N2812" i="1"/>
  <c r="M2812" i="1"/>
  <c r="O2805" i="1"/>
  <c r="P2805" i="1" s="1"/>
  <c r="Q2805" i="1" s="1"/>
  <c r="R2805" i="1"/>
  <c r="S2805" i="1" s="1"/>
  <c r="T2805" i="1" s="1"/>
  <c r="V2853" i="1"/>
  <c r="U2853" i="1"/>
  <c r="V2828" i="1"/>
  <c r="U2828" i="1"/>
  <c r="O2820" i="1"/>
  <c r="P2820" i="1" s="1"/>
  <c r="Q2820" i="1" s="1"/>
  <c r="R2820" i="1"/>
  <c r="S2820" i="1" s="1"/>
  <c r="T2820" i="1" s="1"/>
  <c r="V2760" i="1"/>
  <c r="U2760" i="1"/>
  <c r="U2803" i="1"/>
  <c r="V2803" i="1"/>
  <c r="O2795" i="1"/>
  <c r="P2795" i="1" s="1"/>
  <c r="Q2795" i="1" s="1"/>
  <c r="R2795" i="1"/>
  <c r="S2795" i="1" s="1"/>
  <c r="T2795" i="1" s="1"/>
  <c r="L2775" i="1"/>
  <c r="S2775" i="1"/>
  <c r="T2775" i="1" s="1"/>
  <c r="P2775" i="1"/>
  <c r="Q2775" i="1" s="1"/>
  <c r="N2775" i="1"/>
  <c r="M2775" i="1"/>
  <c r="U2423" i="1"/>
  <c r="V2423" i="1"/>
  <c r="O2474" i="1"/>
  <c r="P2474" i="1" s="1"/>
  <c r="Q2474" i="1" s="1"/>
  <c r="R2474" i="1"/>
  <c r="S2474" i="1" s="1"/>
  <c r="T2474" i="1" s="1"/>
  <c r="O2450" i="1"/>
  <c r="P2450" i="1" s="1"/>
  <c r="Q2450" i="1" s="1"/>
  <c r="R2450" i="1"/>
  <c r="S2450" i="1" s="1"/>
  <c r="T2450" i="1" s="1"/>
  <c r="R2473" i="1"/>
  <c r="S2473" i="1" s="1"/>
  <c r="T2473" i="1" s="1"/>
  <c r="O2473" i="1"/>
  <c r="P2473" i="1" s="1"/>
  <c r="Q2473" i="1" s="1"/>
  <c r="U2442" i="1"/>
  <c r="V2442" i="1"/>
  <c r="U2419" i="1"/>
  <c r="V2419" i="1"/>
  <c r="U2402" i="1"/>
  <c r="V2402" i="1"/>
  <c r="U2385" i="1"/>
  <c r="V2385" i="1"/>
  <c r="S2367" i="1"/>
  <c r="T2367" i="1" s="1"/>
  <c r="P2367" i="1"/>
  <c r="Q2367" i="1" s="1"/>
  <c r="N2367" i="1"/>
  <c r="M2367" i="1"/>
  <c r="L2367" i="1"/>
  <c r="V2360" i="1"/>
  <c r="U2360" i="1"/>
  <c r="O2356" i="1"/>
  <c r="P2356" i="1" s="1"/>
  <c r="Q2356" i="1" s="1"/>
  <c r="R2356" i="1"/>
  <c r="S2356" i="1" s="1"/>
  <c r="T2356" i="1" s="1"/>
  <c r="U2426" i="1"/>
  <c r="V2426" i="1"/>
  <c r="O2433" i="1"/>
  <c r="P2433" i="1" s="1"/>
  <c r="Q2433" i="1" s="1"/>
  <c r="R2433" i="1"/>
  <c r="R2411" i="1"/>
  <c r="O2411" i="1"/>
  <c r="M2449" i="1"/>
  <c r="P2449" i="1"/>
  <c r="Q2449" i="1" s="1"/>
  <c r="L2449" i="1"/>
  <c r="N2449" i="1"/>
  <c r="S2449" i="1"/>
  <c r="T2449" i="1" s="1"/>
  <c r="M2448" i="1"/>
  <c r="N2448" i="1"/>
  <c r="L2448" i="1"/>
  <c r="S2448" i="1"/>
  <c r="T2448" i="1" s="1"/>
  <c r="P2448" i="1"/>
  <c r="Q2448" i="1" s="1"/>
  <c r="U2433" i="1"/>
  <c r="V2433" i="1"/>
  <c r="R2384" i="1"/>
  <c r="S2384" i="1" s="1"/>
  <c r="T2384" i="1" s="1"/>
  <c r="O2384" i="1"/>
  <c r="P2384" i="1" s="1"/>
  <c r="Q2384" i="1" s="1"/>
  <c r="V2374" i="1"/>
  <c r="U2374" i="1"/>
  <c r="M2394" i="1"/>
  <c r="S2394" i="1"/>
  <c r="T2394" i="1" s="1"/>
  <c r="P2394" i="1"/>
  <c r="Q2394" i="1" s="1"/>
  <c r="N2394" i="1"/>
  <c r="L2394" i="1"/>
  <c r="R2421" i="1"/>
  <c r="O2421" i="1"/>
  <c r="P2421" i="1" s="1"/>
  <c r="Q2421" i="1" s="1"/>
  <c r="M2397" i="1"/>
  <c r="L2397" i="1"/>
  <c r="N2397" i="1"/>
  <c r="V2355" i="1"/>
  <c r="U2355" i="1"/>
  <c r="V2029" i="1"/>
  <c r="U2029" i="1"/>
  <c r="V1999" i="1"/>
  <c r="U1999" i="1"/>
  <c r="P1921" i="1"/>
  <c r="Q1921" i="1" s="1"/>
  <c r="M1921" i="1"/>
  <c r="L1921" i="1"/>
  <c r="N1921" i="1"/>
  <c r="S1921" i="1"/>
  <c r="T1921" i="1" s="1"/>
  <c r="L1968" i="1"/>
  <c r="N1968" i="1"/>
  <c r="M1968" i="1"/>
  <c r="R1834" i="1"/>
  <c r="O1834" i="1"/>
  <c r="P1797" i="1"/>
  <c r="Q1797" i="1" s="1"/>
  <c r="M1797" i="1"/>
  <c r="L1797" i="1"/>
  <c r="N1797" i="1"/>
  <c r="M1840" i="1"/>
  <c r="L1840" i="1"/>
  <c r="N1840" i="1"/>
  <c r="V4273" i="1"/>
  <c r="U4273" i="1"/>
  <c r="N4229" i="1"/>
  <c r="L4229" i="1"/>
  <c r="M4229" i="1"/>
  <c r="S4229" i="1"/>
  <c r="T4229" i="1" s="1"/>
  <c r="P4229" i="1"/>
  <c r="Q4229" i="1" s="1"/>
  <c r="N4226" i="1"/>
  <c r="L4226" i="1"/>
  <c r="M4226" i="1"/>
  <c r="O4153" i="1"/>
  <c r="P4153" i="1" s="1"/>
  <c r="Q4153" i="1" s="1"/>
  <c r="R4153" i="1"/>
  <c r="S4153" i="1" s="1"/>
  <c r="T4153" i="1" s="1"/>
  <c r="V4149" i="1"/>
  <c r="U4149" i="1"/>
  <c r="R4141" i="1"/>
  <c r="S4141" i="1" s="1"/>
  <c r="T4141" i="1" s="1"/>
  <c r="O4141" i="1"/>
  <c r="P4141" i="1" s="1"/>
  <c r="Q4141" i="1" s="1"/>
  <c r="V4292" i="1"/>
  <c r="U4292" i="1"/>
  <c r="P4284" i="1"/>
  <c r="Q4284" i="1" s="1"/>
  <c r="N4284" i="1"/>
  <c r="M4284" i="1"/>
  <c r="L4284" i="1"/>
  <c r="S4284" i="1"/>
  <c r="T4284" i="1" s="1"/>
  <c r="N4278" i="1"/>
  <c r="L4278" i="1"/>
  <c r="M4278" i="1"/>
  <c r="S4278" i="1"/>
  <c r="T4278" i="1" s="1"/>
  <c r="P4278" i="1"/>
  <c r="Q4278" i="1" s="1"/>
  <c r="P4289" i="1"/>
  <c r="Q4289" i="1" s="1"/>
  <c r="N4289" i="1"/>
  <c r="M4289" i="1"/>
  <c r="L4289" i="1"/>
  <c r="S4289" i="1"/>
  <c r="T4289" i="1" s="1"/>
  <c r="V4286" i="1"/>
  <c r="U4286" i="1"/>
  <c r="R4273" i="1"/>
  <c r="S4273" i="1" s="1"/>
  <c r="T4273" i="1" s="1"/>
  <c r="O4273" i="1"/>
  <c r="P4273" i="1" s="1"/>
  <c r="Q4273" i="1" s="1"/>
  <c r="U4263" i="1"/>
  <c r="V4263" i="1"/>
  <c r="N4277" i="1"/>
  <c r="L4277" i="1"/>
  <c r="P4277" i="1"/>
  <c r="Q4277" i="1" s="1"/>
  <c r="M4277" i="1"/>
  <c r="S4277" i="1"/>
  <c r="T4277" i="1" s="1"/>
  <c r="V4265" i="1"/>
  <c r="U4265" i="1"/>
  <c r="P4285" i="1"/>
  <c r="Q4285" i="1" s="1"/>
  <c r="N4285" i="1"/>
  <c r="M4285" i="1"/>
  <c r="L4285" i="1"/>
  <c r="S4285" i="1"/>
  <c r="T4285" i="1" s="1"/>
  <c r="L4261" i="1"/>
  <c r="P4261" i="1"/>
  <c r="Q4261" i="1" s="1"/>
  <c r="N4261" i="1"/>
  <c r="M4261" i="1"/>
  <c r="S4261" i="1"/>
  <c r="T4261" i="1" s="1"/>
  <c r="O4245" i="1"/>
  <c r="P4245" i="1" s="1"/>
  <c r="Q4245" i="1" s="1"/>
  <c r="R4245" i="1"/>
  <c r="S4245" i="1" s="1"/>
  <c r="T4245" i="1" s="1"/>
  <c r="M4247" i="1"/>
  <c r="L4247" i="1"/>
  <c r="N4247" i="1"/>
  <c r="S4247" i="1"/>
  <c r="T4247" i="1" s="1"/>
  <c r="P4247" i="1"/>
  <c r="Q4247" i="1" s="1"/>
  <c r="V4236" i="1"/>
  <c r="U4236" i="1"/>
  <c r="M4248" i="1"/>
  <c r="L4248" i="1"/>
  <c r="N4248" i="1"/>
  <c r="S4248" i="1"/>
  <c r="T4248" i="1" s="1"/>
  <c r="R4274" i="1"/>
  <c r="S4274" i="1" s="1"/>
  <c r="T4274" i="1" s="1"/>
  <c r="O4274" i="1"/>
  <c r="P4274" i="1" s="1"/>
  <c r="Q4274" i="1" s="1"/>
  <c r="R4257" i="1"/>
  <c r="S4257" i="1" s="1"/>
  <c r="T4257" i="1" s="1"/>
  <c r="O4257" i="1"/>
  <c r="P4257" i="1" s="1"/>
  <c r="Q4257" i="1" s="1"/>
  <c r="O4249" i="1"/>
  <c r="P4249" i="1" s="1"/>
  <c r="Q4249" i="1" s="1"/>
  <c r="R4249" i="1"/>
  <c r="S4249" i="1" s="1"/>
  <c r="T4249" i="1" s="1"/>
  <c r="U4234" i="1"/>
  <c r="V4234" i="1"/>
  <c r="O4241" i="1"/>
  <c r="P4241" i="1" s="1"/>
  <c r="Q4241" i="1" s="1"/>
  <c r="R4241" i="1"/>
  <c r="S4241" i="1" s="1"/>
  <c r="T4241" i="1" s="1"/>
  <c r="O4238" i="1"/>
  <c r="P4238" i="1" s="1"/>
  <c r="Q4238" i="1" s="1"/>
  <c r="R4238" i="1"/>
  <c r="S4238" i="1" s="1"/>
  <c r="T4238" i="1" s="1"/>
  <c r="N4232" i="1"/>
  <c r="L4232" i="1"/>
  <c r="M4232" i="1"/>
  <c r="S4232" i="1"/>
  <c r="T4232" i="1" s="1"/>
  <c r="P4232" i="1"/>
  <c r="Q4232" i="1" s="1"/>
  <c r="V4231" i="1"/>
  <c r="U4231" i="1"/>
  <c r="V4251" i="1"/>
  <c r="U4251" i="1"/>
  <c r="V4239" i="1"/>
  <c r="U4239" i="1"/>
  <c r="N4240" i="1"/>
  <c r="L4240" i="1"/>
  <c r="S4240" i="1"/>
  <c r="T4240" i="1" s="1"/>
  <c r="P4240" i="1"/>
  <c r="Q4240" i="1" s="1"/>
  <c r="M4240" i="1"/>
  <c r="V4227" i="1"/>
  <c r="U4227" i="1"/>
  <c r="V4250" i="1"/>
  <c r="U4250" i="1"/>
  <c r="U4215" i="1"/>
  <c r="V4215" i="1"/>
  <c r="M4237" i="1"/>
  <c r="L4237" i="1"/>
  <c r="S4237" i="1"/>
  <c r="T4237" i="1" s="1"/>
  <c r="P4237" i="1"/>
  <c r="Q4237" i="1" s="1"/>
  <c r="N4237" i="1"/>
  <c r="U4195" i="1"/>
  <c r="V4195" i="1"/>
  <c r="R4172" i="1"/>
  <c r="S4172" i="1" s="1"/>
  <c r="T4172" i="1" s="1"/>
  <c r="O4172" i="1"/>
  <c r="M4165" i="1"/>
  <c r="L4165" i="1"/>
  <c r="S4165" i="1"/>
  <c r="T4165" i="1" s="1"/>
  <c r="P4165" i="1"/>
  <c r="Q4165" i="1" s="1"/>
  <c r="N4165" i="1"/>
  <c r="R4159" i="1"/>
  <c r="S4159" i="1" s="1"/>
  <c r="T4159" i="1" s="1"/>
  <c r="O4159" i="1"/>
  <c r="P4159" i="1" s="1"/>
  <c r="Q4159" i="1" s="1"/>
  <c r="O4226" i="1"/>
  <c r="P4226" i="1" s="1"/>
  <c r="Q4226" i="1" s="1"/>
  <c r="R4226" i="1"/>
  <c r="S4226" i="1" s="1"/>
  <c r="T4226" i="1" s="1"/>
  <c r="R4192" i="1"/>
  <c r="S4192" i="1" s="1"/>
  <c r="T4192" i="1" s="1"/>
  <c r="O4192" i="1"/>
  <c r="P4192" i="1" s="1"/>
  <c r="Q4192" i="1" s="1"/>
  <c r="R4190" i="1"/>
  <c r="S4190" i="1" s="1"/>
  <c r="T4190" i="1" s="1"/>
  <c r="O4190" i="1"/>
  <c r="P4190" i="1" s="1"/>
  <c r="Q4190" i="1" s="1"/>
  <c r="P4171" i="1"/>
  <c r="Q4171" i="1" s="1"/>
  <c r="M4171" i="1"/>
  <c r="S4171" i="1"/>
  <c r="T4171" i="1" s="1"/>
  <c r="N4171" i="1"/>
  <c r="L4171" i="1"/>
  <c r="U4159" i="1"/>
  <c r="V4159" i="1"/>
  <c r="R4177" i="1"/>
  <c r="S4177" i="1" s="1"/>
  <c r="T4177" i="1" s="1"/>
  <c r="O4177" i="1"/>
  <c r="P4177" i="1" s="1"/>
  <c r="Q4177" i="1" s="1"/>
  <c r="M4189" i="1"/>
  <c r="L4189" i="1"/>
  <c r="S4189" i="1"/>
  <c r="T4189" i="1" s="1"/>
  <c r="N4189" i="1"/>
  <c r="R4223" i="1"/>
  <c r="S4223" i="1" s="1"/>
  <c r="T4223" i="1" s="1"/>
  <c r="O4223" i="1"/>
  <c r="N4223" i="1"/>
  <c r="M4223" i="1"/>
  <c r="L4223" i="1"/>
  <c r="P4223" i="1"/>
  <c r="Q4223" i="1" s="1"/>
  <c r="R4178" i="1"/>
  <c r="S4178" i="1" s="1"/>
  <c r="T4178" i="1" s="1"/>
  <c r="O4178" i="1"/>
  <c r="P4178" i="1" s="1"/>
  <c r="Q4178" i="1" s="1"/>
  <c r="U4153" i="1"/>
  <c r="V4153" i="1"/>
  <c r="R4174" i="1"/>
  <c r="S4174" i="1" s="1"/>
  <c r="T4174" i="1" s="1"/>
  <c r="O4174" i="1"/>
  <c r="P4174" i="1" s="1"/>
  <c r="Q4174" i="1" s="1"/>
  <c r="R4149" i="1"/>
  <c r="O4149" i="1"/>
  <c r="P4149" i="1" s="1"/>
  <c r="Q4149" i="1" s="1"/>
  <c r="V4144" i="1"/>
  <c r="U4144" i="1"/>
  <c r="R4162" i="1"/>
  <c r="S4162" i="1" s="1"/>
  <c r="T4162" i="1" s="1"/>
  <c r="O4162" i="1"/>
  <c r="P4162" i="1" s="1"/>
  <c r="Q4162" i="1" s="1"/>
  <c r="U4180" i="1"/>
  <c r="V4180" i="1"/>
  <c r="M4160" i="1"/>
  <c r="S4160" i="1"/>
  <c r="T4160" i="1" s="1"/>
  <c r="P4160" i="1"/>
  <c r="Q4160" i="1" s="1"/>
  <c r="N4160" i="1"/>
  <c r="L4160" i="1"/>
  <c r="V4154" i="1"/>
  <c r="U4154" i="1"/>
  <c r="V4150" i="1"/>
  <c r="U4150" i="1"/>
  <c r="N4111" i="1"/>
  <c r="P4111" i="1"/>
  <c r="Q4111" i="1" s="1"/>
  <c r="M4111" i="1"/>
  <c r="L4111" i="1"/>
  <c r="S4111" i="1"/>
  <c r="T4111" i="1" s="1"/>
  <c r="P4128" i="1"/>
  <c r="Q4128" i="1" s="1"/>
  <c r="N4128" i="1"/>
  <c r="L4128" i="1"/>
  <c r="M4128" i="1"/>
  <c r="S4128" i="1"/>
  <c r="T4128" i="1" s="1"/>
  <c r="P4140" i="1"/>
  <c r="Q4140" i="1" s="1"/>
  <c r="N4140" i="1"/>
  <c r="L4140" i="1"/>
  <c r="S4140" i="1"/>
  <c r="T4140" i="1" s="1"/>
  <c r="M4140" i="1"/>
  <c r="S4093" i="1"/>
  <c r="T4093" i="1" s="1"/>
  <c r="N4093" i="1"/>
  <c r="L4093" i="1"/>
  <c r="P4093" i="1"/>
  <c r="Q4093" i="1" s="1"/>
  <c r="M4093" i="1"/>
  <c r="M4078" i="1"/>
  <c r="L4078" i="1"/>
  <c r="S4078" i="1"/>
  <c r="T4078" i="1" s="1"/>
  <c r="N4078" i="1"/>
  <c r="O4070" i="1"/>
  <c r="P4070" i="1" s="1"/>
  <c r="Q4070" i="1" s="1"/>
  <c r="R4070" i="1"/>
  <c r="S4070" i="1" s="1"/>
  <c r="T4070" i="1" s="1"/>
  <c r="M4097" i="1"/>
  <c r="L4097" i="1"/>
  <c r="N4097" i="1"/>
  <c r="M4086" i="1"/>
  <c r="S4086" i="1"/>
  <c r="T4086" i="1" s="1"/>
  <c r="P4086" i="1"/>
  <c r="Q4086" i="1" s="1"/>
  <c r="N4086" i="1"/>
  <c r="L4086" i="1"/>
  <c r="O4081" i="1"/>
  <c r="P4081" i="1" s="1"/>
  <c r="Q4081" i="1" s="1"/>
  <c r="R4081" i="1"/>
  <c r="S4081" i="1" s="1"/>
  <c r="T4081" i="1" s="1"/>
  <c r="U4069" i="1"/>
  <c r="V4069" i="1"/>
  <c r="U4060" i="1"/>
  <c r="V4060" i="1"/>
  <c r="R4097" i="1"/>
  <c r="S4097" i="1" s="1"/>
  <c r="T4097" i="1" s="1"/>
  <c r="O4097" i="1"/>
  <c r="P4097" i="1" s="1"/>
  <c r="Q4097" i="1" s="1"/>
  <c r="U4087" i="1"/>
  <c r="V4087" i="1"/>
  <c r="U4080" i="1"/>
  <c r="V4080" i="1"/>
  <c r="U4072" i="1"/>
  <c r="V4072" i="1"/>
  <c r="M4089" i="1"/>
  <c r="S4089" i="1"/>
  <c r="T4089" i="1" s="1"/>
  <c r="N4089" i="1"/>
  <c r="L4089" i="1"/>
  <c r="M4045" i="1"/>
  <c r="N4045" i="1"/>
  <c r="L4045" i="1"/>
  <c r="S4045" i="1"/>
  <c r="T4045" i="1" s="1"/>
  <c r="P4045" i="1"/>
  <c r="Q4045" i="1" s="1"/>
  <c r="V4037" i="1"/>
  <c r="U4037" i="1"/>
  <c r="U4101" i="1"/>
  <c r="V4101" i="1"/>
  <c r="V4036" i="1"/>
  <c r="U4036" i="1"/>
  <c r="U4079" i="1"/>
  <c r="V4079" i="1"/>
  <c r="O4067" i="1"/>
  <c r="R4067" i="1"/>
  <c r="S4067" i="1" s="1"/>
  <c r="T4067" i="1" s="1"/>
  <c r="O4068" i="1"/>
  <c r="P4068" i="1" s="1"/>
  <c r="Q4068" i="1" s="1"/>
  <c r="R4068" i="1"/>
  <c r="M4056" i="1"/>
  <c r="L4056" i="1"/>
  <c r="S4056" i="1"/>
  <c r="T4056" i="1" s="1"/>
  <c r="P4056" i="1"/>
  <c r="Q4056" i="1" s="1"/>
  <c r="N4056" i="1"/>
  <c r="N4035" i="1"/>
  <c r="L4035" i="1"/>
  <c r="S4035" i="1"/>
  <c r="T4035" i="1" s="1"/>
  <c r="M4035" i="1"/>
  <c r="N4013" i="1"/>
  <c r="M4013" i="1"/>
  <c r="L4013" i="1"/>
  <c r="S4013" i="1"/>
  <c r="T4013" i="1" s="1"/>
  <c r="P4013" i="1"/>
  <c r="Q4013" i="1" s="1"/>
  <c r="O4028" i="1"/>
  <c r="P4028" i="1" s="1"/>
  <c r="Q4028" i="1" s="1"/>
  <c r="R4028" i="1"/>
  <c r="S4028" i="1" s="1"/>
  <c r="T4028" i="1" s="1"/>
  <c r="V4020" i="1"/>
  <c r="U4020" i="1"/>
  <c r="S4027" i="1"/>
  <c r="T4027" i="1" s="1"/>
  <c r="P4027" i="1"/>
  <c r="Q4027" i="1" s="1"/>
  <c r="N4027" i="1"/>
  <c r="M4027" i="1"/>
  <c r="L4027" i="1"/>
  <c r="P4019" i="1"/>
  <c r="Q4019" i="1" s="1"/>
  <c r="N4019" i="1"/>
  <c r="M4019" i="1"/>
  <c r="L4019" i="1"/>
  <c r="S4011" i="1"/>
  <c r="T4011" i="1" s="1"/>
  <c r="P4011" i="1"/>
  <c r="Q4011" i="1" s="1"/>
  <c r="N4011" i="1"/>
  <c r="M4011" i="1"/>
  <c r="L4011" i="1"/>
  <c r="S4003" i="1"/>
  <c r="T4003" i="1" s="1"/>
  <c r="P4003" i="1"/>
  <c r="Q4003" i="1" s="1"/>
  <c r="N4003" i="1"/>
  <c r="M4003" i="1"/>
  <c r="L4003" i="1"/>
  <c r="O3995" i="1"/>
  <c r="P3995" i="1" s="1"/>
  <c r="Q3995" i="1" s="1"/>
  <c r="R3995" i="1"/>
  <c r="S3995" i="1" s="1"/>
  <c r="T3995" i="1" s="1"/>
  <c r="O3991" i="1"/>
  <c r="P3991" i="1" s="1"/>
  <c r="Q3991" i="1" s="1"/>
  <c r="R3991" i="1"/>
  <c r="S3991" i="1" s="1"/>
  <c r="T3991" i="1" s="1"/>
  <c r="O3987" i="1"/>
  <c r="P3987" i="1" s="1"/>
  <c r="Q3987" i="1" s="1"/>
  <c r="R3987" i="1"/>
  <c r="S3987" i="1" s="1"/>
  <c r="T3987" i="1" s="1"/>
  <c r="O3983" i="1"/>
  <c r="P3983" i="1" s="1"/>
  <c r="Q3983" i="1" s="1"/>
  <c r="R3983" i="1"/>
  <c r="S3983" i="1" s="1"/>
  <c r="T3983" i="1" s="1"/>
  <c r="O3979" i="1"/>
  <c r="P3979" i="1" s="1"/>
  <c r="Q3979" i="1" s="1"/>
  <c r="R3979" i="1"/>
  <c r="S3979" i="1" s="1"/>
  <c r="T3979" i="1" s="1"/>
  <c r="O3975" i="1"/>
  <c r="P3975" i="1" s="1"/>
  <c r="Q3975" i="1" s="1"/>
  <c r="R3975" i="1"/>
  <c r="S3975" i="1" s="1"/>
  <c r="T3975" i="1" s="1"/>
  <c r="O3971" i="1"/>
  <c r="P3971" i="1" s="1"/>
  <c r="Q3971" i="1" s="1"/>
  <c r="R3971" i="1"/>
  <c r="S3971" i="1" s="1"/>
  <c r="T3971" i="1" s="1"/>
  <c r="O3967" i="1"/>
  <c r="P3967" i="1" s="1"/>
  <c r="Q3967" i="1" s="1"/>
  <c r="R3967" i="1"/>
  <c r="S3967" i="1" s="1"/>
  <c r="T3967" i="1" s="1"/>
  <c r="O3963" i="1"/>
  <c r="P3963" i="1" s="1"/>
  <c r="Q3963" i="1" s="1"/>
  <c r="R3963" i="1"/>
  <c r="S3963" i="1" s="1"/>
  <c r="T3963" i="1" s="1"/>
  <c r="U4055" i="1"/>
  <c r="V4055" i="1"/>
  <c r="S4042" i="1"/>
  <c r="T4042" i="1" s="1"/>
  <c r="P4042" i="1"/>
  <c r="Q4042" i="1" s="1"/>
  <c r="N4042" i="1"/>
  <c r="M4042" i="1"/>
  <c r="L4042" i="1"/>
  <c r="V4010" i="1"/>
  <c r="U4010" i="1"/>
  <c r="O4096" i="1"/>
  <c r="P4096" i="1" s="1"/>
  <c r="Q4096" i="1" s="1"/>
  <c r="R4096" i="1"/>
  <c r="S4096" i="1" s="1"/>
  <c r="T4096" i="1" s="1"/>
  <c r="V4005" i="1"/>
  <c r="U4005" i="1"/>
  <c r="O4024" i="1"/>
  <c r="P4024" i="1" s="1"/>
  <c r="Q4024" i="1" s="1"/>
  <c r="R4024" i="1"/>
  <c r="S4024" i="1" s="1"/>
  <c r="T4024" i="1" s="1"/>
  <c r="O4008" i="1"/>
  <c r="P4008" i="1" s="1"/>
  <c r="Q4008" i="1" s="1"/>
  <c r="R4008" i="1"/>
  <c r="S4008" i="1" s="1"/>
  <c r="T4008" i="1" s="1"/>
  <c r="O4014" i="1"/>
  <c r="P4014" i="1" s="1"/>
  <c r="Q4014" i="1" s="1"/>
  <c r="R4014" i="1"/>
  <c r="S4014" i="1" s="1"/>
  <c r="T4014" i="1" s="1"/>
  <c r="V3958" i="1"/>
  <c r="U3958" i="1"/>
  <c r="N4022" i="1"/>
  <c r="M4022" i="1"/>
  <c r="L4022" i="1"/>
  <c r="S4022" i="1"/>
  <c r="T4022" i="1" s="1"/>
  <c r="V4022" i="1"/>
  <c r="U4022" i="1"/>
  <c r="V3956" i="1"/>
  <c r="U3956" i="1"/>
  <c r="O4006" i="1"/>
  <c r="R4006" i="1"/>
  <c r="S4006" i="1" s="1"/>
  <c r="T4006" i="1" s="1"/>
  <c r="S3953" i="1"/>
  <c r="T3953" i="1" s="1"/>
  <c r="N3953" i="1"/>
  <c r="M3953" i="1"/>
  <c r="L3953" i="1"/>
  <c r="U3957" i="1"/>
  <c r="V3957" i="1"/>
  <c r="R3911" i="1"/>
  <c r="S3911" i="1" s="1"/>
  <c r="T3911" i="1" s="1"/>
  <c r="O3911" i="1"/>
  <c r="P3911" i="1" s="1"/>
  <c r="Q3911" i="1" s="1"/>
  <c r="O3887" i="1"/>
  <c r="P3887" i="1" s="1"/>
  <c r="Q3887" i="1" s="1"/>
  <c r="R3887" i="1"/>
  <c r="V3906" i="1"/>
  <c r="U3906" i="1"/>
  <c r="O3896" i="1"/>
  <c r="P3896" i="1" s="1"/>
  <c r="Q3896" i="1" s="1"/>
  <c r="R3896" i="1"/>
  <c r="S3896" i="1" s="1"/>
  <c r="T3896" i="1" s="1"/>
  <c r="O3888" i="1"/>
  <c r="P3888" i="1" s="1"/>
  <c r="Q3888" i="1" s="1"/>
  <c r="R3888" i="1"/>
  <c r="S3888" i="1" s="1"/>
  <c r="T3888" i="1" s="1"/>
  <c r="V3899" i="1"/>
  <c r="U3899" i="1"/>
  <c r="P3884" i="1"/>
  <c r="Q3884" i="1" s="1"/>
  <c r="N3884" i="1"/>
  <c r="M3884" i="1"/>
  <c r="L3884" i="1"/>
  <c r="S3884" i="1"/>
  <c r="T3884" i="1" s="1"/>
  <c r="N3876" i="1"/>
  <c r="M3876" i="1"/>
  <c r="L3876" i="1"/>
  <c r="S3876" i="1"/>
  <c r="T3876" i="1" s="1"/>
  <c r="P3876" i="1"/>
  <c r="Q3876" i="1" s="1"/>
  <c r="N3868" i="1"/>
  <c r="M3868" i="1"/>
  <c r="L3868" i="1"/>
  <c r="S3868" i="1"/>
  <c r="T3868" i="1" s="1"/>
  <c r="P3868" i="1"/>
  <c r="Q3868" i="1" s="1"/>
  <c r="N3860" i="1"/>
  <c r="M3860" i="1"/>
  <c r="L3860" i="1"/>
  <c r="S3860" i="1"/>
  <c r="T3860" i="1" s="1"/>
  <c r="P3860" i="1"/>
  <c r="Q3860" i="1" s="1"/>
  <c r="N3852" i="1"/>
  <c r="M3852" i="1"/>
  <c r="S3852" i="1"/>
  <c r="T3852" i="1" s="1"/>
  <c r="P3852" i="1"/>
  <c r="Q3852" i="1" s="1"/>
  <c r="L3852" i="1"/>
  <c r="N3844" i="1"/>
  <c r="M3844" i="1"/>
  <c r="S3844" i="1"/>
  <c r="T3844" i="1" s="1"/>
  <c r="P3844" i="1"/>
  <c r="Q3844" i="1" s="1"/>
  <c r="L3844" i="1"/>
  <c r="M3836" i="1"/>
  <c r="L3836" i="1"/>
  <c r="S3836" i="1"/>
  <c r="T3836" i="1" s="1"/>
  <c r="P3836" i="1"/>
  <c r="Q3836" i="1" s="1"/>
  <c r="N3836" i="1"/>
  <c r="M3828" i="1"/>
  <c r="L3828" i="1"/>
  <c r="S3828" i="1"/>
  <c r="T3828" i="1" s="1"/>
  <c r="P3828" i="1"/>
  <c r="Q3828" i="1" s="1"/>
  <c r="N3828" i="1"/>
  <c r="M3820" i="1"/>
  <c r="L3820" i="1"/>
  <c r="S3820" i="1"/>
  <c r="T3820" i="1" s="1"/>
  <c r="P3820" i="1"/>
  <c r="Q3820" i="1" s="1"/>
  <c r="N3820" i="1"/>
  <c r="M3812" i="1"/>
  <c r="L3812" i="1"/>
  <c r="S3812" i="1"/>
  <c r="T3812" i="1" s="1"/>
  <c r="P3812" i="1"/>
  <c r="Q3812" i="1" s="1"/>
  <c r="N3812" i="1"/>
  <c r="S3898" i="1"/>
  <c r="T3898" i="1" s="1"/>
  <c r="P3898" i="1"/>
  <c r="Q3898" i="1" s="1"/>
  <c r="N3898" i="1"/>
  <c r="M3898" i="1"/>
  <c r="L3898" i="1"/>
  <c r="S3912" i="1"/>
  <c r="T3912" i="1" s="1"/>
  <c r="N3912" i="1"/>
  <c r="M3912" i="1"/>
  <c r="L3912" i="1"/>
  <c r="M3751" i="1"/>
  <c r="L3751" i="1"/>
  <c r="S3751" i="1"/>
  <c r="T3751" i="1" s="1"/>
  <c r="P3751" i="1"/>
  <c r="Q3751" i="1" s="1"/>
  <c r="N3751" i="1"/>
  <c r="R3741" i="1"/>
  <c r="S3741" i="1" s="1"/>
  <c r="T3741" i="1" s="1"/>
  <c r="O3741" i="1"/>
  <c r="P3741" i="1" s="1"/>
  <c r="Q3741" i="1" s="1"/>
  <c r="U3736" i="1"/>
  <c r="V3736" i="1"/>
  <c r="R3760" i="1"/>
  <c r="S3760" i="1" s="1"/>
  <c r="T3760" i="1" s="1"/>
  <c r="O3760" i="1"/>
  <c r="M3761" i="1"/>
  <c r="P3761" i="1"/>
  <c r="Q3761" i="1" s="1"/>
  <c r="N3761" i="1"/>
  <c r="L3761" i="1"/>
  <c r="S3761" i="1"/>
  <c r="T3761" i="1" s="1"/>
  <c r="U3760" i="1"/>
  <c r="V3760" i="1"/>
  <c r="M3756" i="1"/>
  <c r="S3756" i="1"/>
  <c r="T3756" i="1" s="1"/>
  <c r="P3756" i="1"/>
  <c r="Q3756" i="1" s="1"/>
  <c r="N3756" i="1"/>
  <c r="L3756" i="1"/>
  <c r="R3742" i="1"/>
  <c r="S3742" i="1" s="1"/>
  <c r="T3742" i="1" s="1"/>
  <c r="O3742" i="1"/>
  <c r="P3742" i="1" s="1"/>
  <c r="Q3742" i="1" s="1"/>
  <c r="U3733" i="1"/>
  <c r="V3733" i="1"/>
  <c r="L3725" i="1"/>
  <c r="P3725" i="1"/>
  <c r="Q3725" i="1" s="1"/>
  <c r="N3725" i="1"/>
  <c r="M3725" i="1"/>
  <c r="S3725" i="1"/>
  <c r="T3725" i="1" s="1"/>
  <c r="L3717" i="1"/>
  <c r="P3717" i="1"/>
  <c r="Q3717" i="1" s="1"/>
  <c r="N3717" i="1"/>
  <c r="M3717" i="1"/>
  <c r="S3717" i="1"/>
  <c r="T3717" i="1" s="1"/>
  <c r="L3709" i="1"/>
  <c r="P3709" i="1"/>
  <c r="Q3709" i="1" s="1"/>
  <c r="N3709" i="1"/>
  <c r="M3709" i="1"/>
  <c r="S3709" i="1"/>
  <c r="T3709" i="1" s="1"/>
  <c r="L3701" i="1"/>
  <c r="P3701" i="1"/>
  <c r="Q3701" i="1" s="1"/>
  <c r="N3701" i="1"/>
  <c r="M3701" i="1"/>
  <c r="S3701" i="1"/>
  <c r="T3701" i="1" s="1"/>
  <c r="L3693" i="1"/>
  <c r="P3693" i="1"/>
  <c r="Q3693" i="1" s="1"/>
  <c r="N3693" i="1"/>
  <c r="M3693" i="1"/>
  <c r="S3693" i="1"/>
  <c r="T3693" i="1" s="1"/>
  <c r="R3691" i="1"/>
  <c r="O3691" i="1"/>
  <c r="P3691" i="1" s="1"/>
  <c r="Q3691" i="1" s="1"/>
  <c r="U3671" i="1"/>
  <c r="V3671" i="1"/>
  <c r="R3628" i="1"/>
  <c r="S3628" i="1" s="1"/>
  <c r="T3628" i="1" s="1"/>
  <c r="O3628" i="1"/>
  <c r="P3628" i="1" s="1"/>
  <c r="Q3628" i="1" s="1"/>
  <c r="L3598" i="1"/>
  <c r="N3598" i="1"/>
  <c r="S3598" i="1"/>
  <c r="T3598" i="1" s="1"/>
  <c r="P3598" i="1"/>
  <c r="Q3598" i="1" s="1"/>
  <c r="M3598" i="1"/>
  <c r="U3668" i="1"/>
  <c r="V3668" i="1"/>
  <c r="U3660" i="1"/>
  <c r="V3660" i="1"/>
  <c r="O3655" i="1"/>
  <c r="P3655" i="1" s="1"/>
  <c r="Q3655" i="1" s="1"/>
  <c r="R3655" i="1"/>
  <c r="S3655" i="1" s="1"/>
  <c r="T3655" i="1" s="1"/>
  <c r="R3639" i="1"/>
  <c r="S3639" i="1" s="1"/>
  <c r="T3639" i="1" s="1"/>
  <c r="O3639" i="1"/>
  <c r="P3639" i="1" s="1"/>
  <c r="Q3639" i="1" s="1"/>
  <c r="L3674" i="1"/>
  <c r="P3674" i="1"/>
  <c r="Q3674" i="1" s="1"/>
  <c r="N3674" i="1"/>
  <c r="M3674" i="1"/>
  <c r="S3674" i="1"/>
  <c r="T3674" i="1" s="1"/>
  <c r="R3665" i="1"/>
  <c r="O3665" i="1"/>
  <c r="P3665" i="1" s="1"/>
  <c r="Q3665" i="1" s="1"/>
  <c r="V3689" i="1"/>
  <c r="U3689" i="1"/>
  <c r="V3688" i="1"/>
  <c r="U3688" i="1"/>
  <c r="U3666" i="1"/>
  <c r="V3666" i="1"/>
  <c r="R3643" i="1"/>
  <c r="S3643" i="1" s="1"/>
  <c r="T3643" i="1" s="1"/>
  <c r="O3643" i="1"/>
  <c r="P3643" i="1" s="1"/>
  <c r="Q3643" i="1" s="1"/>
  <c r="L3686" i="1"/>
  <c r="P3686" i="1"/>
  <c r="Q3686" i="1" s="1"/>
  <c r="N3686" i="1"/>
  <c r="M3686" i="1"/>
  <c r="S3686" i="1"/>
  <c r="T3686" i="1" s="1"/>
  <c r="V3678" i="1"/>
  <c r="U3678" i="1"/>
  <c r="R3676" i="1"/>
  <c r="S3676" i="1" s="1"/>
  <c r="T3676" i="1" s="1"/>
  <c r="O3676" i="1"/>
  <c r="P3676" i="1" s="1"/>
  <c r="Q3676" i="1" s="1"/>
  <c r="L3665" i="1"/>
  <c r="M3665" i="1"/>
  <c r="S3665" i="1"/>
  <c r="T3665" i="1" s="1"/>
  <c r="N3665" i="1"/>
  <c r="U3657" i="1"/>
  <c r="V3657" i="1"/>
  <c r="L3608" i="1"/>
  <c r="P3608" i="1"/>
  <c r="Q3608" i="1" s="1"/>
  <c r="M3608" i="1"/>
  <c r="S3608" i="1"/>
  <c r="T3608" i="1" s="1"/>
  <c r="N3608" i="1"/>
  <c r="R3631" i="1"/>
  <c r="O3631" i="1"/>
  <c r="P3631" i="1" s="1"/>
  <c r="Q3631" i="1" s="1"/>
  <c r="R3619" i="1"/>
  <c r="S3619" i="1" s="1"/>
  <c r="T3619" i="1" s="1"/>
  <c r="O3619" i="1"/>
  <c r="P3619" i="1" s="1"/>
  <c r="Q3619" i="1" s="1"/>
  <c r="P3587" i="1"/>
  <c r="Q3587" i="1" s="1"/>
  <c r="M3587" i="1"/>
  <c r="L3587" i="1"/>
  <c r="N3587" i="1"/>
  <c r="S3587" i="1"/>
  <c r="T3587" i="1" s="1"/>
  <c r="P3559" i="1"/>
  <c r="Q3559" i="1" s="1"/>
  <c r="M3559" i="1"/>
  <c r="N3559" i="1"/>
  <c r="L3559" i="1"/>
  <c r="S3559" i="1"/>
  <c r="T3559" i="1" s="1"/>
  <c r="P3551" i="1"/>
  <c r="Q3551" i="1" s="1"/>
  <c r="N3551" i="1"/>
  <c r="M3551" i="1"/>
  <c r="L3551" i="1"/>
  <c r="S3551" i="1"/>
  <c r="T3551" i="1" s="1"/>
  <c r="R3600" i="1"/>
  <c r="S3600" i="1" s="1"/>
  <c r="T3600" i="1" s="1"/>
  <c r="O3600" i="1"/>
  <c r="P3600" i="1" s="1"/>
  <c r="Q3600" i="1" s="1"/>
  <c r="R3568" i="1"/>
  <c r="O3568" i="1"/>
  <c r="P3568" i="1" s="1"/>
  <c r="Q3568" i="1" s="1"/>
  <c r="R3552" i="1"/>
  <c r="S3552" i="1" s="1"/>
  <c r="T3552" i="1" s="1"/>
  <c r="O3552" i="1"/>
  <c r="P3552" i="1" s="1"/>
  <c r="Q3552" i="1" s="1"/>
  <c r="R3544" i="1"/>
  <c r="S3544" i="1" s="1"/>
  <c r="T3544" i="1" s="1"/>
  <c r="O3544" i="1"/>
  <c r="P3544" i="1" s="1"/>
  <c r="Q3544" i="1" s="1"/>
  <c r="R3536" i="1"/>
  <c r="S3536" i="1" s="1"/>
  <c r="T3536" i="1" s="1"/>
  <c r="O3536" i="1"/>
  <c r="P3536" i="1" s="1"/>
  <c r="Q3536" i="1" s="1"/>
  <c r="U3571" i="1"/>
  <c r="V3571" i="1"/>
  <c r="R3532" i="1"/>
  <c r="S3532" i="1" s="1"/>
  <c r="T3532" i="1" s="1"/>
  <c r="O3532" i="1"/>
  <c r="P3532" i="1" s="1"/>
  <c r="Q3532" i="1" s="1"/>
  <c r="O3528" i="1"/>
  <c r="P3528" i="1" s="1"/>
  <c r="Q3528" i="1" s="1"/>
  <c r="R3528" i="1"/>
  <c r="S3528" i="1" s="1"/>
  <c r="T3528" i="1" s="1"/>
  <c r="O3524" i="1"/>
  <c r="P3524" i="1" s="1"/>
  <c r="Q3524" i="1" s="1"/>
  <c r="R3524" i="1"/>
  <c r="S3524" i="1" s="1"/>
  <c r="T3524" i="1" s="1"/>
  <c r="O3520" i="1"/>
  <c r="P3520" i="1" s="1"/>
  <c r="Q3520" i="1" s="1"/>
  <c r="R3520" i="1"/>
  <c r="S3520" i="1" s="1"/>
  <c r="T3520" i="1" s="1"/>
  <c r="O3516" i="1"/>
  <c r="P3516" i="1" s="1"/>
  <c r="Q3516" i="1" s="1"/>
  <c r="R3516" i="1"/>
  <c r="S3516" i="1" s="1"/>
  <c r="T3516" i="1" s="1"/>
  <c r="O3512" i="1"/>
  <c r="P3512" i="1" s="1"/>
  <c r="Q3512" i="1" s="1"/>
  <c r="R3512" i="1"/>
  <c r="S3512" i="1" s="1"/>
  <c r="T3512" i="1" s="1"/>
  <c r="O3508" i="1"/>
  <c r="P3508" i="1" s="1"/>
  <c r="Q3508" i="1" s="1"/>
  <c r="R3508" i="1"/>
  <c r="S3508" i="1" s="1"/>
  <c r="T3508" i="1" s="1"/>
  <c r="O3504" i="1"/>
  <c r="P3504" i="1" s="1"/>
  <c r="Q3504" i="1" s="1"/>
  <c r="R3504" i="1"/>
  <c r="S3504" i="1" s="1"/>
  <c r="T3504" i="1" s="1"/>
  <c r="O3500" i="1"/>
  <c r="P3500" i="1" s="1"/>
  <c r="Q3500" i="1" s="1"/>
  <c r="R3500" i="1"/>
  <c r="S3500" i="1" s="1"/>
  <c r="T3500" i="1" s="1"/>
  <c r="V3623" i="1"/>
  <c r="U3623" i="1"/>
  <c r="L3594" i="1"/>
  <c r="N3594" i="1"/>
  <c r="S3594" i="1"/>
  <c r="T3594" i="1" s="1"/>
  <c r="P3594" i="1"/>
  <c r="Q3594" i="1" s="1"/>
  <c r="M3594" i="1"/>
  <c r="P3590" i="1"/>
  <c r="Q3590" i="1" s="1"/>
  <c r="M3590" i="1"/>
  <c r="L3590" i="1"/>
  <c r="S3590" i="1"/>
  <c r="T3590" i="1" s="1"/>
  <c r="N3590" i="1"/>
  <c r="P3561" i="1"/>
  <c r="Q3561" i="1" s="1"/>
  <c r="M3561" i="1"/>
  <c r="S3561" i="1"/>
  <c r="T3561" i="1" s="1"/>
  <c r="N3561" i="1"/>
  <c r="L3561" i="1"/>
  <c r="V3492" i="1"/>
  <c r="U3492" i="1"/>
  <c r="V3476" i="1"/>
  <c r="U3476" i="1"/>
  <c r="V3406" i="1"/>
  <c r="U3406" i="1"/>
  <c r="S3379" i="1"/>
  <c r="T3379" i="1" s="1"/>
  <c r="N3379" i="1"/>
  <c r="L3379" i="1"/>
  <c r="M3379" i="1"/>
  <c r="O3471" i="1"/>
  <c r="P3471" i="1" s="1"/>
  <c r="Q3471" i="1" s="1"/>
  <c r="R3471" i="1"/>
  <c r="S3471" i="1" s="1"/>
  <c r="T3471" i="1" s="1"/>
  <c r="V3469" i="1"/>
  <c r="U3469" i="1"/>
  <c r="O3455" i="1"/>
  <c r="P3455" i="1" s="1"/>
  <c r="Q3455" i="1" s="1"/>
  <c r="R3455" i="1"/>
  <c r="S3455" i="1" s="1"/>
  <c r="T3455" i="1" s="1"/>
  <c r="V3453" i="1"/>
  <c r="U3453" i="1"/>
  <c r="O3439" i="1"/>
  <c r="P3439" i="1" s="1"/>
  <c r="Q3439" i="1" s="1"/>
  <c r="R3439" i="1"/>
  <c r="S3439" i="1" s="1"/>
  <c r="T3439" i="1" s="1"/>
  <c r="V3437" i="1"/>
  <c r="U3437" i="1"/>
  <c r="O3423" i="1"/>
  <c r="P3423" i="1" s="1"/>
  <c r="Q3423" i="1" s="1"/>
  <c r="R3423" i="1"/>
  <c r="S3423" i="1" s="1"/>
  <c r="T3423" i="1" s="1"/>
  <c r="V3421" i="1"/>
  <c r="U3421" i="1"/>
  <c r="V3482" i="1"/>
  <c r="U3482" i="1"/>
  <c r="O3474" i="1"/>
  <c r="R3474" i="1"/>
  <c r="S3474" i="1" s="1"/>
  <c r="T3474" i="1" s="1"/>
  <c r="V3399" i="1"/>
  <c r="U3399" i="1"/>
  <c r="V3391" i="1"/>
  <c r="U3391" i="1"/>
  <c r="O3489" i="1"/>
  <c r="P3489" i="1" s="1"/>
  <c r="Q3489" i="1" s="1"/>
  <c r="R3489" i="1"/>
  <c r="S3489" i="1" s="1"/>
  <c r="T3489" i="1" s="1"/>
  <c r="P3464" i="1"/>
  <c r="Q3464" i="1" s="1"/>
  <c r="L3464" i="1"/>
  <c r="N3464" i="1"/>
  <c r="M3464" i="1"/>
  <c r="P3448" i="1"/>
  <c r="Q3448" i="1" s="1"/>
  <c r="L3448" i="1"/>
  <c r="N3448" i="1"/>
  <c r="M3448" i="1"/>
  <c r="P3432" i="1"/>
  <c r="Q3432" i="1" s="1"/>
  <c r="L3432" i="1"/>
  <c r="N3432" i="1"/>
  <c r="M3432" i="1"/>
  <c r="S3416" i="1"/>
  <c r="T3416" i="1" s="1"/>
  <c r="P3416" i="1"/>
  <c r="Q3416" i="1" s="1"/>
  <c r="L3416" i="1"/>
  <c r="N3416" i="1"/>
  <c r="M3416" i="1"/>
  <c r="P3371" i="1"/>
  <c r="Q3371" i="1" s="1"/>
  <c r="N3371" i="1"/>
  <c r="M3371" i="1"/>
  <c r="L3371" i="1"/>
  <c r="S3371" i="1"/>
  <c r="T3371" i="1" s="1"/>
  <c r="O3496" i="1"/>
  <c r="P3496" i="1" s="1"/>
  <c r="Q3496" i="1" s="1"/>
  <c r="R3496" i="1"/>
  <c r="S3496" i="1" s="1"/>
  <c r="T3496" i="1" s="1"/>
  <c r="V3410" i="1"/>
  <c r="U3410" i="1"/>
  <c r="V3402" i="1"/>
  <c r="U3402" i="1"/>
  <c r="S3383" i="1"/>
  <c r="T3383" i="1" s="1"/>
  <c r="P3383" i="1"/>
  <c r="Q3383" i="1" s="1"/>
  <c r="N3383" i="1"/>
  <c r="L3383" i="1"/>
  <c r="M3383" i="1"/>
  <c r="O3411" i="1"/>
  <c r="P3411" i="1" s="1"/>
  <c r="Q3411" i="1" s="1"/>
  <c r="R3411" i="1"/>
  <c r="O3494" i="1"/>
  <c r="P3494" i="1" s="1"/>
  <c r="Q3494" i="1" s="1"/>
  <c r="R3494" i="1"/>
  <c r="S3494" i="1" s="1"/>
  <c r="T3494" i="1" s="1"/>
  <c r="O3412" i="1"/>
  <c r="P3412" i="1" s="1"/>
  <c r="Q3412" i="1" s="1"/>
  <c r="R3412" i="1"/>
  <c r="S3412" i="1" s="1"/>
  <c r="T3412" i="1" s="1"/>
  <c r="O3389" i="1"/>
  <c r="P3389" i="1" s="1"/>
  <c r="Q3389" i="1" s="1"/>
  <c r="R3389" i="1"/>
  <c r="S3389" i="1" s="1"/>
  <c r="T3389" i="1" s="1"/>
  <c r="O3493" i="1"/>
  <c r="P3493" i="1" s="1"/>
  <c r="Q3493" i="1" s="1"/>
  <c r="R3493" i="1"/>
  <c r="S3493" i="1" s="1"/>
  <c r="T3493" i="1" s="1"/>
  <c r="S3483" i="1"/>
  <c r="T3483" i="1" s="1"/>
  <c r="P3483" i="1"/>
  <c r="Q3483" i="1" s="1"/>
  <c r="N3483" i="1"/>
  <c r="L3483" i="1"/>
  <c r="M3483" i="1"/>
  <c r="S3463" i="1"/>
  <c r="T3463" i="1" s="1"/>
  <c r="P3463" i="1"/>
  <c r="Q3463" i="1" s="1"/>
  <c r="L3463" i="1"/>
  <c r="N3463" i="1"/>
  <c r="M3463" i="1"/>
  <c r="S3447" i="1"/>
  <c r="T3447" i="1" s="1"/>
  <c r="L3447" i="1"/>
  <c r="N3447" i="1"/>
  <c r="M3447" i="1"/>
  <c r="S3431" i="1"/>
  <c r="T3431" i="1" s="1"/>
  <c r="P3431" i="1"/>
  <c r="Q3431" i="1" s="1"/>
  <c r="L3431" i="1"/>
  <c r="N3431" i="1"/>
  <c r="M3431" i="1"/>
  <c r="S3408" i="1"/>
  <c r="T3408" i="1" s="1"/>
  <c r="P3408" i="1"/>
  <c r="Q3408" i="1" s="1"/>
  <c r="M3408" i="1"/>
  <c r="L3408" i="1"/>
  <c r="N3408" i="1"/>
  <c r="S3399" i="1"/>
  <c r="T3399" i="1" s="1"/>
  <c r="N3399" i="1"/>
  <c r="L3399" i="1"/>
  <c r="P3399" i="1"/>
  <c r="Q3399" i="1" s="1"/>
  <c r="M3399" i="1"/>
  <c r="P3356" i="1"/>
  <c r="Q3356" i="1" s="1"/>
  <c r="M3356" i="1"/>
  <c r="L3356" i="1"/>
  <c r="N3356" i="1"/>
  <c r="S3356" i="1"/>
  <c r="T3356" i="1" s="1"/>
  <c r="P3348" i="1"/>
  <c r="Q3348" i="1" s="1"/>
  <c r="M3348" i="1"/>
  <c r="L3348" i="1"/>
  <c r="N3348" i="1"/>
  <c r="S3348" i="1"/>
  <c r="T3348" i="1" s="1"/>
  <c r="P3340" i="1"/>
  <c r="Q3340" i="1" s="1"/>
  <c r="M3340" i="1"/>
  <c r="L3340" i="1"/>
  <c r="N3340" i="1"/>
  <c r="S3340" i="1"/>
  <c r="T3340" i="1" s="1"/>
  <c r="O3309" i="1"/>
  <c r="P3309" i="1" s="1"/>
  <c r="Q3309" i="1" s="1"/>
  <c r="R3309" i="1"/>
  <c r="S3309" i="1" s="1"/>
  <c r="T3309" i="1" s="1"/>
  <c r="S3385" i="1"/>
  <c r="T3385" i="1" s="1"/>
  <c r="P3385" i="1"/>
  <c r="Q3385" i="1" s="1"/>
  <c r="N3385" i="1"/>
  <c r="M3385" i="1"/>
  <c r="L3385" i="1"/>
  <c r="R3381" i="1"/>
  <c r="S3381" i="1" s="1"/>
  <c r="T3381" i="1" s="1"/>
  <c r="O3381" i="1"/>
  <c r="P3381" i="1" s="1"/>
  <c r="Q3381" i="1" s="1"/>
  <c r="P3355" i="1"/>
  <c r="Q3355" i="1" s="1"/>
  <c r="M3355" i="1"/>
  <c r="L3355" i="1"/>
  <c r="S3355" i="1"/>
  <c r="T3355" i="1" s="1"/>
  <c r="N3355" i="1"/>
  <c r="P3347" i="1"/>
  <c r="Q3347" i="1" s="1"/>
  <c r="M3347" i="1"/>
  <c r="L3347" i="1"/>
  <c r="S3347" i="1"/>
  <c r="T3347" i="1" s="1"/>
  <c r="N3347" i="1"/>
  <c r="P3339" i="1"/>
  <c r="Q3339" i="1" s="1"/>
  <c r="M3339" i="1"/>
  <c r="L3339" i="1"/>
  <c r="S3339" i="1"/>
  <c r="T3339" i="1" s="1"/>
  <c r="N3339" i="1"/>
  <c r="R3377" i="1"/>
  <c r="S3377" i="1" s="1"/>
  <c r="T3377" i="1" s="1"/>
  <c r="O3377" i="1"/>
  <c r="P3364" i="1"/>
  <c r="Q3364" i="1" s="1"/>
  <c r="N3364" i="1"/>
  <c r="M3364" i="1"/>
  <c r="L3364" i="1"/>
  <c r="S3364" i="1"/>
  <c r="T3364" i="1" s="1"/>
  <c r="V3310" i="1"/>
  <c r="U3310" i="1"/>
  <c r="N3363" i="1"/>
  <c r="M3363" i="1"/>
  <c r="L3363" i="1"/>
  <c r="S3363" i="1"/>
  <c r="T3363" i="1" s="1"/>
  <c r="P3332" i="1"/>
  <c r="Q3332" i="1" s="1"/>
  <c r="M3332" i="1"/>
  <c r="L3332" i="1"/>
  <c r="N3332" i="1"/>
  <c r="P3318" i="1"/>
  <c r="Q3318" i="1" s="1"/>
  <c r="L3318" i="1"/>
  <c r="N3318" i="1"/>
  <c r="M3318" i="1"/>
  <c r="S3318" i="1"/>
  <c r="T3318" i="1" s="1"/>
  <c r="O3044" i="1"/>
  <c r="P3044" i="1" s="1"/>
  <c r="Q3044" i="1" s="1"/>
  <c r="R3044" i="1"/>
  <c r="S3044" i="1" s="1"/>
  <c r="T3044" i="1" s="1"/>
  <c r="O3079" i="1"/>
  <c r="P3079" i="1" s="1"/>
  <c r="Q3079" i="1" s="1"/>
  <c r="R3079" i="1"/>
  <c r="S3079" i="1" s="1"/>
  <c r="T3079" i="1" s="1"/>
  <c r="O3063" i="1"/>
  <c r="P3063" i="1" s="1"/>
  <c r="Q3063" i="1" s="1"/>
  <c r="R3063" i="1"/>
  <c r="S3063" i="1" s="1"/>
  <c r="T3063" i="1" s="1"/>
  <c r="U3066" i="1"/>
  <c r="V3066" i="1"/>
  <c r="U3034" i="1"/>
  <c r="V3034" i="1"/>
  <c r="O3024" i="1"/>
  <c r="P3024" i="1" s="1"/>
  <c r="Q3024" i="1" s="1"/>
  <c r="R3024" i="1"/>
  <c r="S3024" i="1" s="1"/>
  <c r="T3024" i="1" s="1"/>
  <c r="R3075" i="1"/>
  <c r="S3075" i="1" s="1"/>
  <c r="T3075" i="1" s="1"/>
  <c r="O3075" i="1"/>
  <c r="P3075" i="1" s="1"/>
  <c r="Q3075" i="1" s="1"/>
  <c r="S3015" i="1"/>
  <c r="T3015" i="1" s="1"/>
  <c r="P3015" i="1"/>
  <c r="Q3015" i="1" s="1"/>
  <c r="N3015" i="1"/>
  <c r="M3015" i="1"/>
  <c r="L3015" i="1"/>
  <c r="O3008" i="1"/>
  <c r="P3008" i="1" s="1"/>
  <c r="Q3008" i="1" s="1"/>
  <c r="R3008" i="1"/>
  <c r="S3008" i="1" s="1"/>
  <c r="T3008" i="1" s="1"/>
  <c r="S3004" i="1"/>
  <c r="T3004" i="1" s="1"/>
  <c r="P3004" i="1"/>
  <c r="Q3004" i="1" s="1"/>
  <c r="N3004" i="1"/>
  <c r="M3004" i="1"/>
  <c r="L3004" i="1"/>
  <c r="O2985" i="1"/>
  <c r="P2985" i="1" s="1"/>
  <c r="Q2985" i="1" s="1"/>
  <c r="R2985" i="1"/>
  <c r="S2985" i="1" s="1"/>
  <c r="T2985" i="1" s="1"/>
  <c r="S2916" i="1"/>
  <c r="T2916" i="1" s="1"/>
  <c r="P2916" i="1"/>
  <c r="Q2916" i="1" s="1"/>
  <c r="N2916" i="1"/>
  <c r="M2916" i="1"/>
  <c r="L2916" i="1"/>
  <c r="V2911" i="1"/>
  <c r="U2911" i="1"/>
  <c r="O2892" i="1"/>
  <c r="P2892" i="1" s="1"/>
  <c r="Q2892" i="1" s="1"/>
  <c r="R2892" i="1"/>
  <c r="S2892" i="1" s="1"/>
  <c r="T2892" i="1" s="1"/>
  <c r="O2884" i="1"/>
  <c r="P2884" i="1" s="1"/>
  <c r="Q2884" i="1" s="1"/>
  <c r="R2884" i="1"/>
  <c r="S2884" i="1" s="1"/>
  <c r="T2884" i="1" s="1"/>
  <c r="O2876" i="1"/>
  <c r="P2876" i="1" s="1"/>
  <c r="Q2876" i="1" s="1"/>
  <c r="R2876" i="1"/>
  <c r="S2876" i="1" s="1"/>
  <c r="T2876" i="1" s="1"/>
  <c r="O2868" i="1"/>
  <c r="P2868" i="1" s="1"/>
  <c r="Q2868" i="1" s="1"/>
  <c r="R2868" i="1"/>
  <c r="S2868" i="1" s="1"/>
  <c r="T2868" i="1" s="1"/>
  <c r="S3009" i="1"/>
  <c r="T3009" i="1" s="1"/>
  <c r="P3009" i="1"/>
  <c r="Q3009" i="1" s="1"/>
  <c r="N3009" i="1"/>
  <c r="M3009" i="1"/>
  <c r="L3009" i="1"/>
  <c r="S2996" i="1"/>
  <c r="T2996" i="1" s="1"/>
  <c r="P2996" i="1"/>
  <c r="Q2996" i="1" s="1"/>
  <c r="N2996" i="1"/>
  <c r="L2996" i="1"/>
  <c r="M2996" i="1"/>
  <c r="O2982" i="1"/>
  <c r="P2982" i="1" s="1"/>
  <c r="Q2982" i="1" s="1"/>
  <c r="R2982" i="1"/>
  <c r="S2982" i="1" s="1"/>
  <c r="T2982" i="1" s="1"/>
  <c r="S2935" i="1"/>
  <c r="T2935" i="1" s="1"/>
  <c r="P2935" i="1"/>
  <c r="Q2935" i="1" s="1"/>
  <c r="N2935" i="1"/>
  <c r="M2935" i="1"/>
  <c r="L2935" i="1"/>
  <c r="R2928" i="1"/>
  <c r="S2928" i="1" s="1"/>
  <c r="T2928" i="1" s="1"/>
  <c r="O2928" i="1"/>
  <c r="P2928" i="1" s="1"/>
  <c r="Q2928" i="1" s="1"/>
  <c r="R3014" i="1"/>
  <c r="S3014" i="1" s="1"/>
  <c r="T3014" i="1" s="1"/>
  <c r="O3014" i="1"/>
  <c r="P3014" i="1" s="1"/>
  <c r="Q3014" i="1" s="1"/>
  <c r="V2997" i="1"/>
  <c r="U2997" i="1"/>
  <c r="O2973" i="1"/>
  <c r="P2973" i="1" s="1"/>
  <c r="Q2973" i="1" s="1"/>
  <c r="R2973" i="1"/>
  <c r="S2973" i="1" s="1"/>
  <c r="T2973" i="1" s="1"/>
  <c r="S2968" i="1"/>
  <c r="T2968" i="1" s="1"/>
  <c r="P2968" i="1"/>
  <c r="Q2968" i="1" s="1"/>
  <c r="N2968" i="1"/>
  <c r="L2968" i="1"/>
  <c r="M2968" i="1"/>
  <c r="S2936" i="1"/>
  <c r="T2936" i="1" s="1"/>
  <c r="P2936" i="1"/>
  <c r="Q2936" i="1" s="1"/>
  <c r="N2936" i="1"/>
  <c r="L2936" i="1"/>
  <c r="M2936" i="1"/>
  <c r="M3027" i="1"/>
  <c r="L3027" i="1"/>
  <c r="P3027" i="1"/>
  <c r="Q3027" i="1" s="1"/>
  <c r="N3027" i="1"/>
  <c r="S3027" i="1"/>
  <c r="T3027" i="1" s="1"/>
  <c r="V2902" i="1"/>
  <c r="U2902" i="1"/>
  <c r="V2894" i="1"/>
  <c r="U2894" i="1"/>
  <c r="V3011" i="1"/>
  <c r="U3011" i="1"/>
  <c r="O3007" i="1"/>
  <c r="P3007" i="1" s="1"/>
  <c r="Q3007" i="1" s="1"/>
  <c r="R3007" i="1"/>
  <c r="S3007" i="1" s="1"/>
  <c r="T3007" i="1" s="1"/>
  <c r="O2972" i="1"/>
  <c r="P2972" i="1" s="1"/>
  <c r="Q2972" i="1" s="1"/>
  <c r="R2972" i="1"/>
  <c r="S2972" i="1" s="1"/>
  <c r="T2972" i="1" s="1"/>
  <c r="O2955" i="1"/>
  <c r="P2955" i="1" s="1"/>
  <c r="Q2955" i="1" s="1"/>
  <c r="R2955" i="1"/>
  <c r="S2955" i="1" s="1"/>
  <c r="T2955" i="1" s="1"/>
  <c r="O2923" i="1"/>
  <c r="P2923" i="1" s="1"/>
  <c r="Q2923" i="1" s="1"/>
  <c r="R2923" i="1"/>
  <c r="S2923" i="1" s="1"/>
  <c r="T2923" i="1" s="1"/>
  <c r="P2897" i="1"/>
  <c r="Q2897" i="1" s="1"/>
  <c r="L2897" i="1"/>
  <c r="S2897" i="1"/>
  <c r="T2897" i="1" s="1"/>
  <c r="N2897" i="1"/>
  <c r="M2897" i="1"/>
  <c r="V2978" i="1"/>
  <c r="U2978" i="1"/>
  <c r="V2862" i="1"/>
  <c r="U2862" i="1"/>
  <c r="O2850" i="1"/>
  <c r="P2850" i="1" s="1"/>
  <c r="Q2850" i="1" s="1"/>
  <c r="R2850" i="1"/>
  <c r="S2850" i="1" s="1"/>
  <c r="T2850" i="1" s="1"/>
  <c r="O2834" i="1"/>
  <c r="P2834" i="1" s="1"/>
  <c r="Q2834" i="1" s="1"/>
  <c r="R2834" i="1"/>
  <c r="S2834" i="1" s="1"/>
  <c r="T2834" i="1" s="1"/>
  <c r="O2818" i="1"/>
  <c r="P2818" i="1" s="1"/>
  <c r="Q2818" i="1" s="1"/>
  <c r="R2818" i="1"/>
  <c r="S2818" i="1" s="1"/>
  <c r="T2818" i="1" s="1"/>
  <c r="O2802" i="1"/>
  <c r="P2802" i="1" s="1"/>
  <c r="Q2802" i="1" s="1"/>
  <c r="R2802" i="1"/>
  <c r="S2802" i="1" s="1"/>
  <c r="T2802" i="1" s="1"/>
  <c r="L2764" i="1"/>
  <c r="S2764" i="1"/>
  <c r="T2764" i="1" s="1"/>
  <c r="P2764" i="1"/>
  <c r="Q2764" i="1" s="1"/>
  <c r="N2764" i="1"/>
  <c r="M2764" i="1"/>
  <c r="L2748" i="1"/>
  <c r="S2748" i="1"/>
  <c r="T2748" i="1" s="1"/>
  <c r="P2748" i="1"/>
  <c r="Q2748" i="1" s="1"/>
  <c r="N2748" i="1"/>
  <c r="M2748" i="1"/>
  <c r="V2737" i="1"/>
  <c r="U2737" i="1"/>
  <c r="N2847" i="1"/>
  <c r="L2847" i="1"/>
  <c r="S2847" i="1"/>
  <c r="T2847" i="1" s="1"/>
  <c r="P2847" i="1"/>
  <c r="Q2847" i="1" s="1"/>
  <c r="M2847" i="1"/>
  <c r="V2809" i="1"/>
  <c r="U2809" i="1"/>
  <c r="O2781" i="1"/>
  <c r="P2781" i="1" s="1"/>
  <c r="Q2781" i="1" s="1"/>
  <c r="R2781" i="1"/>
  <c r="S2781" i="1" s="1"/>
  <c r="T2781" i="1" s="1"/>
  <c r="V2779" i="1"/>
  <c r="U2779" i="1"/>
  <c r="O2755" i="1"/>
  <c r="P2755" i="1" s="1"/>
  <c r="Q2755" i="1" s="1"/>
  <c r="R2755" i="1"/>
  <c r="S2755" i="1" s="1"/>
  <c r="T2755" i="1" s="1"/>
  <c r="V2747" i="1"/>
  <c r="U2747" i="1"/>
  <c r="O2855" i="1"/>
  <c r="P2855" i="1" s="1"/>
  <c r="Q2855" i="1" s="1"/>
  <c r="R2855" i="1"/>
  <c r="S2855" i="1" s="1"/>
  <c r="T2855" i="1" s="1"/>
  <c r="V2832" i="1"/>
  <c r="U2832" i="1"/>
  <c r="O2824" i="1"/>
  <c r="R2824" i="1"/>
  <c r="S2824" i="1" s="1"/>
  <c r="T2824" i="1" s="1"/>
  <c r="O2756" i="1"/>
  <c r="P2756" i="1" s="1"/>
  <c r="Q2756" i="1" s="1"/>
  <c r="R2756" i="1"/>
  <c r="S2756" i="1" s="1"/>
  <c r="T2756" i="1" s="1"/>
  <c r="O2823" i="1"/>
  <c r="P2823" i="1" s="1"/>
  <c r="Q2823" i="1" s="1"/>
  <c r="R2823" i="1"/>
  <c r="S2823" i="1" s="1"/>
  <c r="T2823" i="1" s="1"/>
  <c r="L2786" i="1"/>
  <c r="P2786" i="1"/>
  <c r="Q2786" i="1" s="1"/>
  <c r="N2786" i="1"/>
  <c r="M2786" i="1"/>
  <c r="L2770" i="1"/>
  <c r="P2770" i="1"/>
  <c r="Q2770" i="1" s="1"/>
  <c r="N2770" i="1"/>
  <c r="M2770" i="1"/>
  <c r="V2757" i="1"/>
  <c r="U2757" i="1"/>
  <c r="O2749" i="1"/>
  <c r="P2749" i="1" s="1"/>
  <c r="Q2749" i="1" s="1"/>
  <c r="R2749" i="1"/>
  <c r="S2749" i="1" s="1"/>
  <c r="T2749" i="1" s="1"/>
  <c r="V2864" i="1"/>
  <c r="U2864" i="1"/>
  <c r="O2852" i="1"/>
  <c r="P2852" i="1" s="1"/>
  <c r="Q2852" i="1" s="1"/>
  <c r="R2852" i="1"/>
  <c r="S2852" i="1" s="1"/>
  <c r="T2852" i="1" s="1"/>
  <c r="L2829" i="1"/>
  <c r="S2829" i="1"/>
  <c r="T2829" i="1" s="1"/>
  <c r="P2829" i="1"/>
  <c r="Q2829" i="1" s="1"/>
  <c r="N2829" i="1"/>
  <c r="M2829" i="1"/>
  <c r="L2813" i="1"/>
  <c r="S2813" i="1"/>
  <c r="T2813" i="1" s="1"/>
  <c r="P2813" i="1"/>
  <c r="Q2813" i="1" s="1"/>
  <c r="N2813" i="1"/>
  <c r="M2813" i="1"/>
  <c r="L2797" i="1"/>
  <c r="S2797" i="1"/>
  <c r="T2797" i="1" s="1"/>
  <c r="P2797" i="1"/>
  <c r="Q2797" i="1" s="1"/>
  <c r="N2797" i="1"/>
  <c r="M2797" i="1"/>
  <c r="O2750" i="1"/>
  <c r="P2750" i="1" s="1"/>
  <c r="Q2750" i="1" s="1"/>
  <c r="R2750" i="1"/>
  <c r="S2750" i="1" s="1"/>
  <c r="T2750" i="1" s="1"/>
  <c r="V2740" i="1"/>
  <c r="U2740" i="1"/>
  <c r="V2837" i="1"/>
  <c r="U2837" i="1"/>
  <c r="V2805" i="1"/>
  <c r="U2805" i="1"/>
  <c r="O2849" i="1"/>
  <c r="P2849" i="1" s="1"/>
  <c r="Q2849" i="1" s="1"/>
  <c r="R2849" i="1"/>
  <c r="S2849" i="1" s="1"/>
  <c r="T2849" i="1" s="1"/>
  <c r="V2820" i="1"/>
  <c r="U2820" i="1"/>
  <c r="O2812" i="1"/>
  <c r="P2812" i="1" s="1"/>
  <c r="Q2812" i="1" s="1"/>
  <c r="R2812" i="1"/>
  <c r="S2812" i="1" s="1"/>
  <c r="T2812" i="1" s="1"/>
  <c r="O2744" i="1"/>
  <c r="R2744" i="1"/>
  <c r="S2744" i="1" s="1"/>
  <c r="T2744" i="1" s="1"/>
  <c r="U2795" i="1"/>
  <c r="V2795" i="1"/>
  <c r="L2773" i="1"/>
  <c r="P2773" i="1"/>
  <c r="Q2773" i="1" s="1"/>
  <c r="N2773" i="1"/>
  <c r="M2773" i="1"/>
  <c r="U2479" i="1"/>
  <c r="V2479" i="1"/>
  <c r="U2399" i="1"/>
  <c r="V2399" i="1"/>
  <c r="M2481" i="1"/>
  <c r="L2481" i="1"/>
  <c r="S2481" i="1"/>
  <c r="T2481" i="1" s="1"/>
  <c r="P2481" i="1"/>
  <c r="Q2481" i="1" s="1"/>
  <c r="N2481" i="1"/>
  <c r="U2468" i="1"/>
  <c r="V2468" i="1"/>
  <c r="U2432" i="1"/>
  <c r="V2432" i="1"/>
  <c r="M2427" i="1"/>
  <c r="L2427" i="1"/>
  <c r="P2427" i="1"/>
  <c r="Q2427" i="1" s="1"/>
  <c r="N2427" i="1"/>
  <c r="S2427" i="1"/>
  <c r="T2427" i="1" s="1"/>
  <c r="U2395" i="1"/>
  <c r="V2395" i="1"/>
  <c r="S2379" i="1"/>
  <c r="T2379" i="1" s="1"/>
  <c r="P2379" i="1"/>
  <c r="Q2379" i="1" s="1"/>
  <c r="N2379" i="1"/>
  <c r="M2379" i="1"/>
  <c r="L2379" i="1"/>
  <c r="V2372" i="1"/>
  <c r="U2372" i="1"/>
  <c r="R2366" i="1"/>
  <c r="S2366" i="1" s="1"/>
  <c r="T2366" i="1" s="1"/>
  <c r="O2366" i="1"/>
  <c r="P2366" i="1" s="1"/>
  <c r="Q2366" i="1" s="1"/>
  <c r="O2434" i="1"/>
  <c r="P2434" i="1" s="1"/>
  <c r="Q2434" i="1" s="1"/>
  <c r="R2434" i="1"/>
  <c r="S2434" i="1" s="1"/>
  <c r="T2434" i="1" s="1"/>
  <c r="R2428" i="1"/>
  <c r="S2428" i="1" s="1"/>
  <c r="T2428" i="1" s="1"/>
  <c r="O2428" i="1"/>
  <c r="P2428" i="1" s="1"/>
  <c r="Q2428" i="1" s="1"/>
  <c r="R2420" i="1"/>
  <c r="O2420" i="1"/>
  <c r="O2410" i="1"/>
  <c r="R2410" i="1"/>
  <c r="R2388" i="1"/>
  <c r="S2388" i="1" s="1"/>
  <c r="T2388" i="1" s="1"/>
  <c r="O2388" i="1"/>
  <c r="P2388" i="1" s="1"/>
  <c r="Q2388" i="1" s="1"/>
  <c r="V2359" i="1"/>
  <c r="U2359" i="1"/>
  <c r="V2382" i="1"/>
  <c r="U2382" i="1"/>
  <c r="S2365" i="1"/>
  <c r="T2365" i="1" s="1"/>
  <c r="P2365" i="1"/>
  <c r="Q2365" i="1" s="1"/>
  <c r="N2365" i="1"/>
  <c r="M2365" i="1"/>
  <c r="L2365" i="1"/>
  <c r="V2354" i="1"/>
  <c r="U2354" i="1"/>
  <c r="M2396" i="1"/>
  <c r="L2396" i="1"/>
  <c r="S2396" i="1"/>
  <c r="T2396" i="1" s="1"/>
  <c r="P2396" i="1"/>
  <c r="Q2396" i="1" s="1"/>
  <c r="N2396" i="1"/>
  <c r="V2025" i="1"/>
  <c r="U2025" i="1"/>
  <c r="P1913" i="1"/>
  <c r="Q1913" i="1" s="1"/>
  <c r="M1913" i="1"/>
  <c r="L1913" i="1"/>
  <c r="N1913" i="1"/>
  <c r="S1913" i="1"/>
  <c r="T1913" i="1" s="1"/>
  <c r="R1882" i="1"/>
  <c r="O1882" i="1"/>
  <c r="U1765" i="1"/>
  <c r="V1765" i="1"/>
  <c r="M1879" i="1"/>
  <c r="L1879" i="1"/>
  <c r="N1879" i="1"/>
  <c r="P1857" i="1"/>
  <c r="Q1857" i="1" s="1"/>
  <c r="M1857" i="1"/>
  <c r="L1857" i="1"/>
  <c r="N1857" i="1"/>
  <c r="S1857" i="1"/>
  <c r="T1857" i="1" s="1"/>
  <c r="P1956" i="1"/>
  <c r="Q1956" i="1" s="1"/>
  <c r="N1956" i="1"/>
  <c r="M1956" i="1"/>
  <c r="L1956" i="1"/>
  <c r="S1956" i="1"/>
  <c r="T1956" i="1" s="1"/>
  <c r="P1948" i="1"/>
  <c r="Q1948" i="1" s="1"/>
  <c r="M1948" i="1"/>
  <c r="L1948" i="1"/>
  <c r="N1948" i="1"/>
  <c r="S1948" i="1"/>
  <c r="T1948" i="1" s="1"/>
  <c r="P1940" i="1"/>
  <c r="Q1940" i="1" s="1"/>
  <c r="M1940" i="1"/>
  <c r="L1940" i="1"/>
  <c r="N1940" i="1"/>
  <c r="S1940" i="1"/>
  <c r="T1940" i="1" s="1"/>
  <c r="P1932" i="1"/>
  <c r="Q1932" i="1" s="1"/>
  <c r="M1932" i="1"/>
  <c r="L1932" i="1"/>
  <c r="N1932" i="1"/>
  <c r="S1932" i="1"/>
  <c r="T1932" i="1" s="1"/>
  <c r="P1924" i="1"/>
  <c r="Q1924" i="1" s="1"/>
  <c r="M1924" i="1"/>
  <c r="L1924" i="1"/>
  <c r="N1924" i="1"/>
  <c r="S1924" i="1"/>
  <c r="T1924" i="1" s="1"/>
  <c r="P1916" i="1"/>
  <c r="Q1916" i="1" s="1"/>
  <c r="M1916" i="1"/>
  <c r="L1916" i="1"/>
  <c r="N1916" i="1"/>
  <c r="S1916" i="1"/>
  <c r="T1916" i="1" s="1"/>
  <c r="P1908" i="1"/>
  <c r="Q1908" i="1" s="1"/>
  <c r="M1908" i="1"/>
  <c r="L1908" i="1"/>
  <c r="N1908" i="1"/>
  <c r="S1908" i="1"/>
  <c r="T1908" i="1" s="1"/>
  <c r="P1900" i="1"/>
  <c r="Q1900" i="1" s="1"/>
  <c r="M1900" i="1"/>
  <c r="L1900" i="1"/>
  <c r="N1900" i="1"/>
  <c r="S1900" i="1"/>
  <c r="T1900" i="1" s="1"/>
  <c r="P1892" i="1"/>
  <c r="Q1892" i="1" s="1"/>
  <c r="M1892" i="1"/>
  <c r="L1892" i="1"/>
  <c r="N1892" i="1"/>
  <c r="S1892" i="1"/>
  <c r="T1892" i="1" s="1"/>
  <c r="R2008" i="1"/>
  <c r="O2008" i="1"/>
  <c r="R2000" i="1"/>
  <c r="O2000" i="1"/>
  <c r="R1992" i="1"/>
  <c r="O1992" i="1"/>
  <c r="L1970" i="1"/>
  <c r="P1970" i="1"/>
  <c r="Q1970" i="1" s="1"/>
  <c r="N1970" i="1"/>
  <c r="S1970" i="1"/>
  <c r="T1970" i="1" s="1"/>
  <c r="M1970" i="1"/>
  <c r="R1960" i="1"/>
  <c r="O1960" i="1"/>
  <c r="P1960" i="1" s="1"/>
  <c r="Q1960" i="1" s="1"/>
  <c r="U1984" i="1"/>
  <c r="V1984" i="1"/>
  <c r="L1960" i="1"/>
  <c r="S1960" i="1"/>
  <c r="T1960" i="1" s="1"/>
  <c r="N1960" i="1"/>
  <c r="M1960" i="1"/>
  <c r="U1884" i="1"/>
  <c r="V1884" i="1"/>
  <c r="P1878" i="1"/>
  <c r="Q1878" i="1" s="1"/>
  <c r="M1878" i="1"/>
  <c r="L1878" i="1"/>
  <c r="N1878" i="1"/>
  <c r="S1878" i="1"/>
  <c r="T1878" i="1" s="1"/>
  <c r="U1868" i="1"/>
  <c r="V1868" i="1"/>
  <c r="P1862" i="1"/>
  <c r="Q1862" i="1" s="1"/>
  <c r="M1862" i="1"/>
  <c r="L1862" i="1"/>
  <c r="N1862" i="1"/>
  <c r="S1862" i="1"/>
  <c r="T1862" i="1" s="1"/>
  <c r="U1852" i="1"/>
  <c r="V1852" i="1"/>
  <c r="P1846" i="1"/>
  <c r="Q1846" i="1" s="1"/>
  <c r="M1846" i="1"/>
  <c r="L1846" i="1"/>
  <c r="N1846" i="1"/>
  <c r="S1846" i="1"/>
  <c r="T1846" i="1" s="1"/>
  <c r="U1836" i="1"/>
  <c r="V1836" i="1"/>
  <c r="P1830" i="1"/>
  <c r="Q1830" i="1" s="1"/>
  <c r="M1830" i="1"/>
  <c r="L1830" i="1"/>
  <c r="N1830" i="1"/>
  <c r="S1830" i="1"/>
  <c r="T1830" i="1" s="1"/>
  <c r="U1820" i="1"/>
  <c r="V1820" i="1"/>
  <c r="P1814" i="1"/>
  <c r="Q1814" i="1" s="1"/>
  <c r="M1814" i="1"/>
  <c r="L1814" i="1"/>
  <c r="N1814" i="1"/>
  <c r="S1814" i="1"/>
  <c r="T1814" i="1" s="1"/>
  <c r="U1804" i="1"/>
  <c r="V1804" i="1"/>
  <c r="U1797" i="1"/>
  <c r="V1797" i="1"/>
  <c r="R1791" i="1"/>
  <c r="O1791" i="1"/>
  <c r="P1791" i="1" s="1"/>
  <c r="Q1791" i="1" s="1"/>
  <c r="O1779" i="1"/>
  <c r="P1779" i="1" s="1"/>
  <c r="Q1779" i="1" s="1"/>
  <c r="R1779" i="1"/>
  <c r="S1779" i="1" s="1"/>
  <c r="T1779" i="1" s="1"/>
  <c r="U1773" i="1"/>
  <c r="V1773" i="1"/>
  <c r="R1715" i="1"/>
  <c r="S1715" i="1" s="1"/>
  <c r="T1715" i="1" s="1"/>
  <c r="O1715" i="1"/>
  <c r="P1715" i="1" s="1"/>
  <c r="Q1715" i="1" s="1"/>
  <c r="U1693" i="1"/>
  <c r="V1693" i="1"/>
  <c r="U1685" i="1"/>
  <c r="V1685" i="1"/>
  <c r="L1964" i="1"/>
  <c r="N1964" i="1"/>
  <c r="M1964" i="1"/>
  <c r="P1881" i="1"/>
  <c r="Q1881" i="1" s="1"/>
  <c r="M1881" i="1"/>
  <c r="L1881" i="1"/>
  <c r="N1881" i="1"/>
  <c r="S1881" i="1"/>
  <c r="T1881" i="1" s="1"/>
  <c r="R1853" i="1"/>
  <c r="O1853" i="1"/>
  <c r="U1839" i="1"/>
  <c r="V1839" i="1"/>
  <c r="P1817" i="1"/>
  <c r="Q1817" i="1" s="1"/>
  <c r="M1817" i="1"/>
  <c r="L1817" i="1"/>
  <c r="N1817" i="1"/>
  <c r="S1817" i="1"/>
  <c r="T1817" i="1" s="1"/>
  <c r="U1766" i="1"/>
  <c r="V1766" i="1"/>
  <c r="U1710" i="1"/>
  <c r="V1710" i="1"/>
  <c r="M1874" i="1"/>
  <c r="L1874" i="1"/>
  <c r="N1874" i="1"/>
  <c r="M1842" i="1"/>
  <c r="L1842" i="1"/>
  <c r="N1842" i="1"/>
  <c r="M1810" i="1"/>
  <c r="L1810" i="1"/>
  <c r="N1810" i="1"/>
  <c r="U1887" i="1"/>
  <c r="V1887" i="1"/>
  <c r="O1879" i="1"/>
  <c r="P1879" i="1" s="1"/>
  <c r="Q1879" i="1" s="1"/>
  <c r="R1879" i="1"/>
  <c r="S1879" i="1" s="1"/>
  <c r="T1879" i="1" s="1"/>
  <c r="P1851" i="1"/>
  <c r="Q1851" i="1" s="1"/>
  <c r="M1851" i="1"/>
  <c r="L1851" i="1"/>
  <c r="S1851" i="1"/>
  <c r="T1851" i="1" s="1"/>
  <c r="N1851" i="1"/>
  <c r="O1815" i="1"/>
  <c r="P1815" i="1" s="1"/>
  <c r="Q1815" i="1" s="1"/>
  <c r="R1815" i="1"/>
  <c r="S1815" i="1" s="1"/>
  <c r="T1815" i="1" s="1"/>
  <c r="M1791" i="1"/>
  <c r="N1791" i="1"/>
  <c r="L1791" i="1"/>
  <c r="S1791" i="1"/>
  <c r="T1791" i="1" s="1"/>
  <c r="R1754" i="1"/>
  <c r="S1754" i="1" s="1"/>
  <c r="T1754" i="1" s="1"/>
  <c r="O1754" i="1"/>
  <c r="P1754" i="1" s="1"/>
  <c r="Q1754" i="1" s="1"/>
  <c r="R1722" i="1"/>
  <c r="S1722" i="1" s="1"/>
  <c r="T1722" i="1" s="1"/>
  <c r="O1722" i="1"/>
  <c r="P1722" i="1" s="1"/>
  <c r="Q1722" i="1" s="1"/>
  <c r="O1872" i="1"/>
  <c r="P1872" i="1" s="1"/>
  <c r="Q1872" i="1" s="1"/>
  <c r="R1872" i="1"/>
  <c r="S1872" i="1" s="1"/>
  <c r="T1872" i="1" s="1"/>
  <c r="O1840" i="1"/>
  <c r="P1840" i="1" s="1"/>
  <c r="Q1840" i="1" s="1"/>
  <c r="R1840" i="1"/>
  <c r="S1840" i="1" s="1"/>
  <c r="T1840" i="1" s="1"/>
  <c r="O1808" i="1"/>
  <c r="P1808" i="1" s="1"/>
  <c r="Q1808" i="1" s="1"/>
  <c r="R1808" i="1"/>
  <c r="S1808" i="1" s="1"/>
  <c r="T1808" i="1" s="1"/>
  <c r="U1735" i="1"/>
  <c r="V1735" i="1"/>
  <c r="M1877" i="1"/>
  <c r="L1877" i="1"/>
  <c r="S1877" i="1"/>
  <c r="T1877" i="1" s="1"/>
  <c r="N1877" i="1"/>
  <c r="M1813" i="1"/>
  <c r="L1813" i="1"/>
  <c r="N1813" i="1"/>
  <c r="U1778" i="1"/>
  <c r="V1778" i="1"/>
  <c r="U1762" i="1"/>
  <c r="V1762" i="1"/>
  <c r="U1746" i="1"/>
  <c r="V1746" i="1"/>
  <c r="U1730" i="1"/>
  <c r="V1730" i="1"/>
  <c r="U1714" i="1"/>
  <c r="V1714" i="1"/>
  <c r="V1488" i="1"/>
  <c r="U1488" i="1"/>
  <c r="L1448" i="1"/>
  <c r="N1448" i="1"/>
  <c r="M1448" i="1"/>
  <c r="S1448" i="1"/>
  <c r="T1448" i="1" s="1"/>
  <c r="O1430" i="1"/>
  <c r="P1430" i="1" s="1"/>
  <c r="Q1430" i="1" s="1"/>
  <c r="R1430" i="1"/>
  <c r="S1430" i="1" s="1"/>
  <c r="T1430" i="1" s="1"/>
  <c r="O1422" i="1"/>
  <c r="P1422" i="1" s="1"/>
  <c r="Q1422" i="1" s="1"/>
  <c r="R1422" i="1"/>
  <c r="S1422" i="1" s="1"/>
  <c r="T1422" i="1" s="1"/>
  <c r="O1489" i="1"/>
  <c r="P1489" i="1" s="1"/>
  <c r="Q1489" i="1" s="1"/>
  <c r="R1489" i="1"/>
  <c r="S1489" i="1" s="1"/>
  <c r="T1489" i="1" s="1"/>
  <c r="M1690" i="1"/>
  <c r="L1690" i="1"/>
  <c r="P1690" i="1"/>
  <c r="Q1690" i="1" s="1"/>
  <c r="N1690" i="1"/>
  <c r="U1687" i="1"/>
  <c r="V1687" i="1"/>
  <c r="R1442" i="1"/>
  <c r="S1442" i="1" s="1"/>
  <c r="T1442" i="1" s="1"/>
  <c r="O1442" i="1"/>
  <c r="P1442" i="1" s="1"/>
  <c r="Q1442" i="1" s="1"/>
  <c r="R1485" i="1"/>
  <c r="O1485" i="1"/>
  <c r="P1485" i="1" s="1"/>
  <c r="Q1485" i="1" s="1"/>
  <c r="R1480" i="1"/>
  <c r="O1480" i="1"/>
  <c r="R1448" i="1"/>
  <c r="O1448" i="1"/>
  <c r="P1448" i="1" s="1"/>
  <c r="Q1448" i="1" s="1"/>
  <c r="R1703" i="1"/>
  <c r="O1703" i="1"/>
  <c r="O1495" i="1"/>
  <c r="P1495" i="1" s="1"/>
  <c r="Q1495" i="1" s="1"/>
  <c r="R1495" i="1"/>
  <c r="S1495" i="1" s="1"/>
  <c r="T1495" i="1" s="1"/>
  <c r="O1475" i="1"/>
  <c r="P1475" i="1" s="1"/>
  <c r="Q1475" i="1" s="1"/>
  <c r="R1475" i="1"/>
  <c r="S1475" i="1" s="1"/>
  <c r="T1475" i="1" s="1"/>
  <c r="V1437" i="1"/>
  <c r="U1437" i="1"/>
  <c r="L1429" i="1"/>
  <c r="M1429" i="1"/>
  <c r="P1429" i="1"/>
  <c r="Q1429" i="1" s="1"/>
  <c r="N1429" i="1"/>
  <c r="V1413" i="1"/>
  <c r="U1413" i="1"/>
  <c r="V1386" i="1"/>
  <c r="U1386" i="1"/>
  <c r="V1382" i="1"/>
  <c r="U1382" i="1"/>
  <c r="V1378" i="1"/>
  <c r="U1378" i="1"/>
  <c r="V1374" i="1"/>
  <c r="U1374" i="1"/>
  <c r="V1370" i="1"/>
  <c r="U1370" i="1"/>
  <c r="V1366" i="1"/>
  <c r="U1366" i="1"/>
  <c r="V1362" i="1"/>
  <c r="U1362" i="1"/>
  <c r="V1358" i="1"/>
  <c r="U1358" i="1"/>
  <c r="V1354" i="1"/>
  <c r="U1354" i="1"/>
  <c r="V1350" i="1"/>
  <c r="U1350" i="1"/>
  <c r="V1346" i="1"/>
  <c r="U1346" i="1"/>
  <c r="V1342" i="1"/>
  <c r="U1342" i="1"/>
  <c r="V1338" i="1"/>
  <c r="U1338" i="1"/>
  <c r="V1334" i="1"/>
  <c r="U1334" i="1"/>
  <c r="V1330" i="1"/>
  <c r="U1330" i="1"/>
  <c r="V1326" i="1"/>
  <c r="U1326" i="1"/>
  <c r="V1322" i="1"/>
  <c r="U1322" i="1"/>
  <c r="O1317" i="1"/>
  <c r="P1317" i="1" s="1"/>
  <c r="Q1317" i="1" s="1"/>
  <c r="R1317" i="1"/>
  <c r="S1317" i="1" s="1"/>
  <c r="T1317" i="1" s="1"/>
  <c r="V1313" i="1"/>
  <c r="U1313" i="1"/>
  <c r="N1285" i="1"/>
  <c r="M1285" i="1"/>
  <c r="L1285" i="1"/>
  <c r="O1256" i="1"/>
  <c r="P1256" i="1" s="1"/>
  <c r="Q1256" i="1" s="1"/>
  <c r="R1256" i="1"/>
  <c r="S1256" i="1" s="1"/>
  <c r="T1256" i="1" s="1"/>
  <c r="V1250" i="1"/>
  <c r="U1250" i="1"/>
  <c r="V1277" i="1"/>
  <c r="U1277" i="1"/>
  <c r="V1245" i="1"/>
  <c r="U1245" i="1"/>
  <c r="L1408" i="1"/>
  <c r="N1408" i="1"/>
  <c r="M1408" i="1"/>
  <c r="O1308" i="1"/>
  <c r="R1308" i="1"/>
  <c r="R1416" i="1"/>
  <c r="O1416" i="1"/>
  <c r="P1228" i="1"/>
  <c r="Q1228" i="1" s="1"/>
  <c r="N1228" i="1"/>
  <c r="M1228" i="1"/>
  <c r="L1228" i="1"/>
  <c r="S1228" i="1"/>
  <c r="T1228" i="1" s="1"/>
  <c r="P1220" i="1"/>
  <c r="Q1220" i="1" s="1"/>
  <c r="N1220" i="1"/>
  <c r="M1220" i="1"/>
  <c r="L1220" i="1"/>
  <c r="S1220" i="1"/>
  <c r="T1220" i="1" s="1"/>
  <c r="P1212" i="1"/>
  <c r="Q1212" i="1" s="1"/>
  <c r="N1212" i="1"/>
  <c r="M1212" i="1"/>
  <c r="L1212" i="1"/>
  <c r="S1212" i="1"/>
  <c r="T1212" i="1" s="1"/>
  <c r="P1204" i="1"/>
  <c r="Q1204" i="1" s="1"/>
  <c r="N1204" i="1"/>
  <c r="M1204" i="1"/>
  <c r="L1204" i="1"/>
  <c r="S1204" i="1"/>
  <c r="T1204" i="1" s="1"/>
  <c r="P1196" i="1"/>
  <c r="Q1196" i="1" s="1"/>
  <c r="N1196" i="1"/>
  <c r="M1196" i="1"/>
  <c r="L1196" i="1"/>
  <c r="S1196" i="1"/>
  <c r="T1196" i="1" s="1"/>
  <c r="P1188" i="1"/>
  <c r="Q1188" i="1" s="1"/>
  <c r="N1188" i="1"/>
  <c r="M1188" i="1"/>
  <c r="L1188" i="1"/>
  <c r="S1188" i="1"/>
  <c r="T1188" i="1" s="1"/>
  <c r="P1180" i="1"/>
  <c r="Q1180" i="1" s="1"/>
  <c r="N1180" i="1"/>
  <c r="M1180" i="1"/>
  <c r="L1180" i="1"/>
  <c r="S1180" i="1"/>
  <c r="T1180" i="1" s="1"/>
  <c r="P1172" i="1"/>
  <c r="Q1172" i="1" s="1"/>
  <c r="N1172" i="1"/>
  <c r="M1172" i="1"/>
  <c r="S1172" i="1"/>
  <c r="T1172" i="1" s="1"/>
  <c r="L1172" i="1"/>
  <c r="P1164" i="1"/>
  <c r="Q1164" i="1" s="1"/>
  <c r="N1164" i="1"/>
  <c r="M1164" i="1"/>
  <c r="S1164" i="1"/>
  <c r="T1164" i="1" s="1"/>
  <c r="L1164" i="1"/>
  <c r="P1156" i="1"/>
  <c r="Q1156" i="1" s="1"/>
  <c r="N1156" i="1"/>
  <c r="M1156" i="1"/>
  <c r="S1156" i="1"/>
  <c r="T1156" i="1" s="1"/>
  <c r="L1156" i="1"/>
  <c r="P1148" i="1"/>
  <c r="Q1148" i="1" s="1"/>
  <c r="N1148" i="1"/>
  <c r="M1148" i="1"/>
  <c r="S1148" i="1"/>
  <c r="T1148" i="1" s="1"/>
  <c r="L1148" i="1"/>
  <c r="P1140" i="1"/>
  <c r="Q1140" i="1" s="1"/>
  <c r="M1140" i="1"/>
  <c r="S1140" i="1"/>
  <c r="T1140" i="1" s="1"/>
  <c r="N1140" i="1"/>
  <c r="L1140" i="1"/>
  <c r="P1132" i="1"/>
  <c r="Q1132" i="1" s="1"/>
  <c r="M1132" i="1"/>
  <c r="S1132" i="1"/>
  <c r="T1132" i="1" s="1"/>
  <c r="N1132" i="1"/>
  <c r="L1132" i="1"/>
  <c r="P1124" i="1"/>
  <c r="Q1124" i="1" s="1"/>
  <c r="M1124" i="1"/>
  <c r="S1124" i="1"/>
  <c r="T1124" i="1" s="1"/>
  <c r="L1124" i="1"/>
  <c r="N1124" i="1"/>
  <c r="P1116" i="1"/>
  <c r="Q1116" i="1" s="1"/>
  <c r="M1116" i="1"/>
  <c r="S1116" i="1"/>
  <c r="T1116" i="1" s="1"/>
  <c r="L1116" i="1"/>
  <c r="N1116" i="1"/>
  <c r="P1108" i="1"/>
  <c r="Q1108" i="1" s="1"/>
  <c r="M1108" i="1"/>
  <c r="S1108" i="1"/>
  <c r="T1108" i="1" s="1"/>
  <c r="L1108" i="1"/>
  <c r="N1108" i="1"/>
  <c r="P1100" i="1"/>
  <c r="Q1100" i="1" s="1"/>
  <c r="M1100" i="1"/>
  <c r="S1100" i="1"/>
  <c r="T1100" i="1" s="1"/>
  <c r="L1100" i="1"/>
  <c r="N1100" i="1"/>
  <c r="P1092" i="1"/>
  <c r="Q1092" i="1" s="1"/>
  <c r="M1092" i="1"/>
  <c r="S1092" i="1"/>
  <c r="T1092" i="1" s="1"/>
  <c r="L1092" i="1"/>
  <c r="N1092" i="1"/>
  <c r="P1084" i="1"/>
  <c r="Q1084" i="1" s="1"/>
  <c r="M1084" i="1"/>
  <c r="S1084" i="1"/>
  <c r="T1084" i="1" s="1"/>
  <c r="L1084" i="1"/>
  <c r="N1084" i="1"/>
  <c r="P1076" i="1"/>
  <c r="Q1076" i="1" s="1"/>
  <c r="M1076" i="1"/>
  <c r="S1076" i="1"/>
  <c r="T1076" i="1" s="1"/>
  <c r="L1076" i="1"/>
  <c r="N1076" i="1"/>
  <c r="P1068" i="1"/>
  <c r="Q1068" i="1" s="1"/>
  <c r="M1068" i="1"/>
  <c r="S1068" i="1"/>
  <c r="T1068" i="1" s="1"/>
  <c r="L1068" i="1"/>
  <c r="N1068" i="1"/>
  <c r="P1060" i="1"/>
  <c r="Q1060" i="1" s="1"/>
  <c r="M1060" i="1"/>
  <c r="S1060" i="1"/>
  <c r="T1060" i="1" s="1"/>
  <c r="L1060" i="1"/>
  <c r="N1060" i="1"/>
  <c r="P1052" i="1"/>
  <c r="Q1052" i="1" s="1"/>
  <c r="M1052" i="1"/>
  <c r="S1052" i="1"/>
  <c r="T1052" i="1" s="1"/>
  <c r="L1052" i="1"/>
  <c r="N1052" i="1"/>
  <c r="P1044" i="1"/>
  <c r="Q1044" i="1" s="1"/>
  <c r="M1044" i="1"/>
  <c r="S1044" i="1"/>
  <c r="T1044" i="1" s="1"/>
  <c r="L1044" i="1"/>
  <c r="N1044" i="1"/>
  <c r="P1036" i="1"/>
  <c r="Q1036" i="1" s="1"/>
  <c r="M1036" i="1"/>
  <c r="S1036" i="1"/>
  <c r="T1036" i="1" s="1"/>
  <c r="L1036" i="1"/>
  <c r="N1036" i="1"/>
  <c r="P1028" i="1"/>
  <c r="Q1028" i="1" s="1"/>
  <c r="M1028" i="1"/>
  <c r="S1028" i="1"/>
  <c r="T1028" i="1" s="1"/>
  <c r="L1028" i="1"/>
  <c r="N1028" i="1"/>
  <c r="P1020" i="1"/>
  <c r="Q1020" i="1" s="1"/>
  <c r="M1020" i="1"/>
  <c r="S1020" i="1"/>
  <c r="T1020" i="1" s="1"/>
  <c r="L1020" i="1"/>
  <c r="N1020" i="1"/>
  <c r="P1012" i="1"/>
  <c r="Q1012" i="1" s="1"/>
  <c r="M1012" i="1"/>
  <c r="S1012" i="1"/>
  <c r="T1012" i="1" s="1"/>
  <c r="L1012" i="1"/>
  <c r="N1012" i="1"/>
  <c r="P1004" i="1"/>
  <c r="Q1004" i="1" s="1"/>
  <c r="M1004" i="1"/>
  <c r="S1004" i="1"/>
  <c r="T1004" i="1" s="1"/>
  <c r="L1004" i="1"/>
  <c r="N1004" i="1"/>
  <c r="P996" i="1"/>
  <c r="Q996" i="1" s="1"/>
  <c r="M996" i="1"/>
  <c r="S996" i="1"/>
  <c r="T996" i="1" s="1"/>
  <c r="L996" i="1"/>
  <c r="N996" i="1"/>
  <c r="P988" i="1"/>
  <c r="Q988" i="1" s="1"/>
  <c r="M988" i="1"/>
  <c r="S988" i="1"/>
  <c r="T988" i="1" s="1"/>
  <c r="L988" i="1"/>
  <c r="N988" i="1"/>
  <c r="P980" i="1"/>
  <c r="Q980" i="1" s="1"/>
  <c r="M980" i="1"/>
  <c r="S980" i="1"/>
  <c r="T980" i="1" s="1"/>
  <c r="L980" i="1"/>
  <c r="N980" i="1"/>
  <c r="P972" i="1"/>
  <c r="Q972" i="1" s="1"/>
  <c r="M972" i="1"/>
  <c r="S972" i="1"/>
  <c r="T972" i="1" s="1"/>
  <c r="L972" i="1"/>
  <c r="N972" i="1"/>
  <c r="L1418" i="1"/>
  <c r="M1418" i="1"/>
  <c r="N1418" i="1"/>
  <c r="U1416" i="1"/>
  <c r="V1416" i="1"/>
  <c r="L1400" i="1"/>
  <c r="N1400" i="1"/>
  <c r="M1400" i="1"/>
  <c r="P1400" i="1"/>
  <c r="Q1400" i="1" s="1"/>
  <c r="N1316" i="1"/>
  <c r="M1316" i="1"/>
  <c r="L1316" i="1"/>
  <c r="V1295" i="1"/>
  <c r="U1295" i="1"/>
  <c r="O1285" i="1"/>
  <c r="P1285" i="1" s="1"/>
  <c r="Q1285" i="1" s="1"/>
  <c r="R1285" i="1"/>
  <c r="S1285" i="1" s="1"/>
  <c r="T1285" i="1" s="1"/>
  <c r="R928" i="1"/>
  <c r="O928" i="1"/>
  <c r="U922" i="1"/>
  <c r="V922" i="1"/>
  <c r="P916" i="1"/>
  <c r="Q916" i="1" s="1"/>
  <c r="M916" i="1"/>
  <c r="S916" i="1"/>
  <c r="T916" i="1" s="1"/>
  <c r="N916" i="1"/>
  <c r="L916" i="1"/>
  <c r="U892" i="1"/>
  <c r="V892" i="1"/>
  <c r="U884" i="1"/>
  <c r="V884" i="1"/>
  <c r="U876" i="1"/>
  <c r="V876" i="1"/>
  <c r="U868" i="1"/>
  <c r="V868" i="1"/>
  <c r="U860" i="1"/>
  <c r="V860" i="1"/>
  <c r="U852" i="1"/>
  <c r="V852" i="1"/>
  <c r="R800" i="1"/>
  <c r="S800" i="1" s="1"/>
  <c r="T800" i="1" s="1"/>
  <c r="O800" i="1"/>
  <c r="P800" i="1" s="1"/>
  <c r="Q800" i="1" s="1"/>
  <c r="M933" i="1"/>
  <c r="N933" i="1"/>
  <c r="L933" i="1"/>
  <c r="M896" i="1"/>
  <c r="L896" i="1"/>
  <c r="N896" i="1"/>
  <c r="M888" i="1"/>
  <c r="L888" i="1"/>
  <c r="N888" i="1"/>
  <c r="P880" i="1"/>
  <c r="Q880" i="1" s="1"/>
  <c r="M880" i="1"/>
  <c r="L880" i="1"/>
  <c r="N880" i="1"/>
  <c r="M872" i="1"/>
  <c r="L872" i="1"/>
  <c r="S872" i="1"/>
  <c r="T872" i="1" s="1"/>
  <c r="N872" i="1"/>
  <c r="M864" i="1"/>
  <c r="L864" i="1"/>
  <c r="N864" i="1"/>
  <c r="M856" i="1"/>
  <c r="L856" i="1"/>
  <c r="N856" i="1"/>
  <c r="R955" i="1"/>
  <c r="O955" i="1"/>
  <c r="P943" i="1"/>
  <c r="Q943" i="1" s="1"/>
  <c r="M943" i="1"/>
  <c r="S943" i="1"/>
  <c r="T943" i="1" s="1"/>
  <c r="N943" i="1"/>
  <c r="L943" i="1"/>
  <c r="R923" i="1"/>
  <c r="O923" i="1"/>
  <c r="P911" i="1"/>
  <c r="Q911" i="1" s="1"/>
  <c r="M911" i="1"/>
  <c r="S911" i="1"/>
  <c r="T911" i="1" s="1"/>
  <c r="N911" i="1"/>
  <c r="L911" i="1"/>
  <c r="P883" i="1"/>
  <c r="Q883" i="1" s="1"/>
  <c r="M883" i="1"/>
  <c r="N883" i="1"/>
  <c r="L883" i="1"/>
  <c r="S883" i="1"/>
  <c r="T883" i="1" s="1"/>
  <c r="P851" i="1"/>
  <c r="Q851" i="1" s="1"/>
  <c r="M851" i="1"/>
  <c r="N851" i="1"/>
  <c r="L851" i="1"/>
  <c r="S851" i="1"/>
  <c r="T851" i="1" s="1"/>
  <c r="M912" i="1"/>
  <c r="N912" i="1"/>
  <c r="L912" i="1"/>
  <c r="U894" i="1"/>
  <c r="V894" i="1"/>
  <c r="R884" i="1"/>
  <c r="O884" i="1"/>
  <c r="U862" i="1"/>
  <c r="V862" i="1"/>
  <c r="R852" i="1"/>
  <c r="O852" i="1"/>
  <c r="P961" i="1"/>
  <c r="Q961" i="1" s="1"/>
  <c r="M961" i="1"/>
  <c r="S961" i="1"/>
  <c r="T961" i="1" s="1"/>
  <c r="N961" i="1"/>
  <c r="L961" i="1"/>
  <c r="P929" i="1"/>
  <c r="Q929" i="1" s="1"/>
  <c r="M929" i="1"/>
  <c r="S929" i="1"/>
  <c r="T929" i="1" s="1"/>
  <c r="N929" i="1"/>
  <c r="L929" i="1"/>
  <c r="M894" i="1"/>
  <c r="N894" i="1"/>
  <c r="L894" i="1"/>
  <c r="P862" i="1"/>
  <c r="Q862" i="1" s="1"/>
  <c r="M862" i="1"/>
  <c r="N862" i="1"/>
  <c r="L862" i="1"/>
  <c r="P946" i="1"/>
  <c r="Q946" i="1" s="1"/>
  <c r="M946" i="1"/>
  <c r="S946" i="1"/>
  <c r="T946" i="1" s="1"/>
  <c r="N946" i="1"/>
  <c r="L946" i="1"/>
  <c r="O918" i="1"/>
  <c r="R918" i="1"/>
  <c r="M799" i="1"/>
  <c r="L799" i="1"/>
  <c r="N799" i="1"/>
  <c r="S799" i="1"/>
  <c r="T799" i="1" s="1"/>
  <c r="V767" i="1"/>
  <c r="U767" i="1"/>
  <c r="R759" i="1"/>
  <c r="O759" i="1"/>
  <c r="N741" i="1"/>
  <c r="M741" i="1"/>
  <c r="L741" i="1"/>
  <c r="R724" i="1"/>
  <c r="O724" i="1"/>
  <c r="R708" i="1"/>
  <c r="O708" i="1"/>
  <c r="R692" i="1"/>
  <c r="O692" i="1"/>
  <c r="R676" i="1"/>
  <c r="S676" i="1" s="1"/>
  <c r="T676" i="1" s="1"/>
  <c r="O676" i="1"/>
  <c r="R660" i="1"/>
  <c r="O660" i="1"/>
  <c r="V642" i="1"/>
  <c r="U642" i="1"/>
  <c r="V610" i="1"/>
  <c r="U610" i="1"/>
  <c r="R774" i="1"/>
  <c r="S774" i="1" s="1"/>
  <c r="T774" i="1" s="1"/>
  <c r="O774" i="1"/>
  <c r="P774" i="1" s="1"/>
  <c r="Q774" i="1" s="1"/>
  <c r="N726" i="1"/>
  <c r="M726" i="1"/>
  <c r="L726" i="1"/>
  <c r="N718" i="1"/>
  <c r="M718" i="1"/>
  <c r="L718" i="1"/>
  <c r="N710" i="1"/>
  <c r="M710" i="1"/>
  <c r="L710" i="1"/>
  <c r="S710" i="1"/>
  <c r="T710" i="1" s="1"/>
  <c r="N702" i="1"/>
  <c r="M702" i="1"/>
  <c r="L702" i="1"/>
  <c r="N694" i="1"/>
  <c r="M694" i="1"/>
  <c r="L694" i="1"/>
  <c r="N686" i="1"/>
  <c r="M686" i="1"/>
  <c r="L686" i="1"/>
  <c r="P678" i="1"/>
  <c r="Q678" i="1" s="1"/>
  <c r="N678" i="1"/>
  <c r="M678" i="1"/>
  <c r="L678" i="1"/>
  <c r="N670" i="1"/>
  <c r="M670" i="1"/>
  <c r="L670" i="1"/>
  <c r="N662" i="1"/>
  <c r="M662" i="1"/>
  <c r="L662" i="1"/>
  <c r="N654" i="1"/>
  <c r="M654" i="1"/>
  <c r="L654" i="1"/>
  <c r="R757" i="1"/>
  <c r="O757" i="1"/>
  <c r="V755" i="1"/>
  <c r="U755" i="1"/>
  <c r="R741" i="1"/>
  <c r="S741" i="1" s="1"/>
  <c r="T741" i="1" s="1"/>
  <c r="O741" i="1"/>
  <c r="P741" i="1" s="1"/>
  <c r="Q741" i="1" s="1"/>
  <c r="U648" i="1"/>
  <c r="V648" i="1"/>
  <c r="O624" i="1"/>
  <c r="R624" i="1"/>
  <c r="V784" i="1"/>
  <c r="U784" i="1"/>
  <c r="P647" i="1"/>
  <c r="Q647" i="1" s="1"/>
  <c r="N647" i="1"/>
  <c r="M647" i="1"/>
  <c r="L647" i="1"/>
  <c r="V635" i="1"/>
  <c r="U635" i="1"/>
  <c r="N615" i="1"/>
  <c r="M615" i="1"/>
  <c r="L615" i="1"/>
  <c r="U828" i="1"/>
  <c r="V828" i="1"/>
  <c r="M828" i="1"/>
  <c r="N828" i="1"/>
  <c r="L828" i="1"/>
  <c r="R779" i="1"/>
  <c r="O779" i="1"/>
  <c r="R732" i="1"/>
  <c r="S732" i="1" s="1"/>
  <c r="T732" i="1" s="1"/>
  <c r="O732" i="1"/>
  <c r="P732" i="1" s="1"/>
  <c r="Q732" i="1" s="1"/>
  <c r="V722" i="1"/>
  <c r="U722" i="1"/>
  <c r="R702" i="1"/>
  <c r="S702" i="1" s="1"/>
  <c r="T702" i="1" s="1"/>
  <c r="O702" i="1"/>
  <c r="P702" i="1" s="1"/>
  <c r="Q702" i="1" s="1"/>
  <c r="V690" i="1"/>
  <c r="U690" i="1"/>
  <c r="R670" i="1"/>
  <c r="S670" i="1" s="1"/>
  <c r="T670" i="1" s="1"/>
  <c r="O670" i="1"/>
  <c r="P670" i="1" s="1"/>
  <c r="Q670" i="1" s="1"/>
  <c r="V658" i="1"/>
  <c r="U658" i="1"/>
  <c r="O812" i="1"/>
  <c r="R812" i="1"/>
  <c r="R770" i="1"/>
  <c r="S770" i="1" s="1"/>
  <c r="T770" i="1" s="1"/>
  <c r="O770" i="1"/>
  <c r="P770" i="1" s="1"/>
  <c r="Q770" i="1" s="1"/>
  <c r="L724" i="1"/>
  <c r="S724" i="1"/>
  <c r="T724" i="1" s="1"/>
  <c r="P724" i="1"/>
  <c r="Q724" i="1" s="1"/>
  <c r="N724" i="1"/>
  <c r="M724" i="1"/>
  <c r="L716" i="1"/>
  <c r="N716" i="1"/>
  <c r="M716" i="1"/>
  <c r="L708" i="1"/>
  <c r="S708" i="1"/>
  <c r="T708" i="1" s="1"/>
  <c r="P708" i="1"/>
  <c r="Q708" i="1" s="1"/>
  <c r="N708" i="1"/>
  <c r="M708" i="1"/>
  <c r="L700" i="1"/>
  <c r="N700" i="1"/>
  <c r="M700" i="1"/>
  <c r="L692" i="1"/>
  <c r="S692" i="1"/>
  <c r="T692" i="1" s="1"/>
  <c r="P692" i="1"/>
  <c r="Q692" i="1" s="1"/>
  <c r="N692" i="1"/>
  <c r="M692" i="1"/>
  <c r="L684" i="1"/>
  <c r="P684" i="1"/>
  <c r="Q684" i="1" s="1"/>
  <c r="N684" i="1"/>
  <c r="M684" i="1"/>
  <c r="L676" i="1"/>
  <c r="P676" i="1"/>
  <c r="Q676" i="1" s="1"/>
  <c r="N676" i="1"/>
  <c r="M676" i="1"/>
  <c r="L668" i="1"/>
  <c r="N668" i="1"/>
  <c r="M668" i="1"/>
  <c r="L660" i="1"/>
  <c r="S660" i="1"/>
  <c r="T660" i="1" s="1"/>
  <c r="P660" i="1"/>
  <c r="Q660" i="1" s="1"/>
  <c r="N660" i="1"/>
  <c r="M660" i="1"/>
  <c r="L652" i="1"/>
  <c r="N652" i="1"/>
  <c r="M652" i="1"/>
  <c r="P637" i="1"/>
  <c r="Q637" i="1" s="1"/>
  <c r="N637" i="1"/>
  <c r="M637" i="1"/>
  <c r="L637" i="1"/>
  <c r="V617" i="1"/>
  <c r="U617" i="1"/>
  <c r="O609" i="1"/>
  <c r="P609" i="1" s="1"/>
  <c r="Q609" i="1" s="1"/>
  <c r="R609" i="1"/>
  <c r="S609" i="1" s="1"/>
  <c r="T609" i="1" s="1"/>
  <c r="V750" i="1"/>
  <c r="U750" i="1"/>
  <c r="V729" i="1"/>
  <c r="U729" i="1"/>
  <c r="R701" i="1"/>
  <c r="O701" i="1"/>
  <c r="V665" i="1"/>
  <c r="U665" i="1"/>
  <c r="N719" i="1"/>
  <c r="M719" i="1"/>
  <c r="L719" i="1"/>
  <c r="N707" i="1"/>
  <c r="M707" i="1"/>
  <c r="L707" i="1"/>
  <c r="S707" i="1"/>
  <c r="T707" i="1" s="1"/>
  <c r="R596" i="1"/>
  <c r="S596" i="1" s="1"/>
  <c r="T596" i="1" s="1"/>
  <c r="O596" i="1"/>
  <c r="P596" i="1" s="1"/>
  <c r="Q596" i="1" s="1"/>
  <c r="R580" i="1"/>
  <c r="S580" i="1" s="1"/>
  <c r="T580" i="1" s="1"/>
  <c r="O580" i="1"/>
  <c r="P580" i="1" s="1"/>
  <c r="Q580" i="1" s="1"/>
  <c r="R564" i="1"/>
  <c r="S564" i="1" s="1"/>
  <c r="T564" i="1" s="1"/>
  <c r="O564" i="1"/>
  <c r="P564" i="1" s="1"/>
  <c r="Q564" i="1" s="1"/>
  <c r="O548" i="1"/>
  <c r="P548" i="1" s="1"/>
  <c r="Q548" i="1" s="1"/>
  <c r="R548" i="1"/>
  <c r="S548" i="1" s="1"/>
  <c r="T548" i="1" s="1"/>
  <c r="O532" i="1"/>
  <c r="P532" i="1" s="1"/>
  <c r="Q532" i="1" s="1"/>
  <c r="R532" i="1"/>
  <c r="S532" i="1" s="1"/>
  <c r="T532" i="1" s="1"/>
  <c r="O516" i="1"/>
  <c r="P516" i="1" s="1"/>
  <c r="Q516" i="1" s="1"/>
  <c r="R516" i="1"/>
  <c r="S516" i="1" s="1"/>
  <c r="T516" i="1" s="1"/>
  <c r="O500" i="1"/>
  <c r="P500" i="1" s="1"/>
  <c r="Q500" i="1" s="1"/>
  <c r="R500" i="1"/>
  <c r="S500" i="1" s="1"/>
  <c r="T500" i="1" s="1"/>
  <c r="O484" i="1"/>
  <c r="P484" i="1" s="1"/>
  <c r="Q484" i="1" s="1"/>
  <c r="R484" i="1"/>
  <c r="S484" i="1" s="1"/>
  <c r="T484" i="1" s="1"/>
  <c r="O468" i="1"/>
  <c r="P468" i="1" s="1"/>
  <c r="Q468" i="1" s="1"/>
  <c r="R468" i="1"/>
  <c r="S468" i="1" s="1"/>
  <c r="T468" i="1" s="1"/>
  <c r="O452" i="1"/>
  <c r="P452" i="1" s="1"/>
  <c r="Q452" i="1" s="1"/>
  <c r="R452" i="1"/>
  <c r="S452" i="1" s="1"/>
  <c r="T452" i="1" s="1"/>
  <c r="O436" i="1"/>
  <c r="P436" i="1" s="1"/>
  <c r="Q436" i="1" s="1"/>
  <c r="R436" i="1"/>
  <c r="S436" i="1" s="1"/>
  <c r="T436" i="1" s="1"/>
  <c r="O420" i="1"/>
  <c r="P420" i="1" s="1"/>
  <c r="Q420" i="1" s="1"/>
  <c r="R420" i="1"/>
  <c r="S420" i="1" s="1"/>
  <c r="T420" i="1" s="1"/>
  <c r="O404" i="1"/>
  <c r="P404" i="1" s="1"/>
  <c r="Q404" i="1" s="1"/>
  <c r="R404" i="1"/>
  <c r="S404" i="1" s="1"/>
  <c r="T404" i="1" s="1"/>
  <c r="O388" i="1"/>
  <c r="P388" i="1" s="1"/>
  <c r="Q388" i="1" s="1"/>
  <c r="R388" i="1"/>
  <c r="S388" i="1" s="1"/>
  <c r="T388" i="1" s="1"/>
  <c r="O372" i="1"/>
  <c r="P372" i="1" s="1"/>
  <c r="Q372" i="1" s="1"/>
  <c r="R372" i="1"/>
  <c r="S372" i="1" s="1"/>
  <c r="T372" i="1" s="1"/>
  <c r="O336" i="1"/>
  <c r="P336" i="1" s="1"/>
  <c r="Q336" i="1" s="1"/>
  <c r="R336" i="1"/>
  <c r="V300" i="1"/>
  <c r="U300" i="1"/>
  <c r="N317" i="1"/>
  <c r="M317" i="1"/>
  <c r="L317" i="1"/>
  <c r="V274" i="1"/>
  <c r="U274" i="1"/>
  <c r="V258" i="1"/>
  <c r="U258" i="1"/>
  <c r="V242" i="1"/>
  <c r="U242" i="1"/>
  <c r="V226" i="1"/>
  <c r="U226" i="1"/>
  <c r="V210" i="1"/>
  <c r="U210" i="1"/>
  <c r="V194" i="1"/>
  <c r="U194" i="1"/>
  <c r="V178" i="1"/>
  <c r="U178" i="1"/>
  <c r="V162" i="1"/>
  <c r="U162" i="1"/>
  <c r="V146" i="1"/>
  <c r="U146" i="1"/>
  <c r="V130" i="1"/>
  <c r="U130" i="1"/>
  <c r="V114" i="1"/>
  <c r="U114" i="1"/>
  <c r="V98" i="1"/>
  <c r="U98" i="1"/>
  <c r="V82" i="1"/>
  <c r="U82" i="1"/>
  <c r="V66" i="1"/>
  <c r="U66" i="1"/>
  <c r="V50" i="1"/>
  <c r="U50" i="1"/>
  <c r="V34" i="1"/>
  <c r="U34" i="1"/>
  <c r="V18" i="1"/>
  <c r="U18" i="1"/>
  <c r="V314" i="1"/>
  <c r="U314" i="1"/>
  <c r="L352" i="1"/>
  <c r="N352" i="1"/>
  <c r="M352" i="1"/>
  <c r="L288" i="1"/>
  <c r="N288" i="1"/>
  <c r="M288" i="1"/>
  <c r="N262" i="1"/>
  <c r="M262" i="1"/>
  <c r="L262" i="1"/>
  <c r="N230" i="1"/>
  <c r="M230" i="1"/>
  <c r="L230" i="1"/>
  <c r="N198" i="1"/>
  <c r="M198" i="1"/>
  <c r="L198" i="1"/>
  <c r="N166" i="1"/>
  <c r="M166" i="1"/>
  <c r="L166" i="1"/>
  <c r="N134" i="1"/>
  <c r="M134" i="1"/>
  <c r="L134" i="1"/>
  <c r="N102" i="1"/>
  <c r="M102" i="1"/>
  <c r="L102" i="1"/>
  <c r="N70" i="1"/>
  <c r="M70" i="1"/>
  <c r="L70" i="1"/>
  <c r="S70" i="1"/>
  <c r="T70" i="1" s="1"/>
  <c r="L38" i="1"/>
  <c r="N38" i="1"/>
  <c r="M38" i="1"/>
  <c r="N6" i="1"/>
  <c r="S6" i="1"/>
  <c r="T6" i="1" s="1"/>
  <c r="L6" i="1"/>
  <c r="M6" i="1"/>
  <c r="V353" i="1"/>
  <c r="U353" i="1"/>
  <c r="O301" i="1"/>
  <c r="R301" i="1"/>
  <c r="M2436" i="1"/>
  <c r="L2436" i="1"/>
  <c r="P2436" i="1"/>
  <c r="Q2436" i="1" s="1"/>
  <c r="N2436" i="1"/>
  <c r="U2460" i="1"/>
  <c r="V2460" i="1"/>
  <c r="U2425" i="1"/>
  <c r="V2425" i="1"/>
  <c r="M2402" i="1"/>
  <c r="P2402" i="1"/>
  <c r="Q2402" i="1" s="1"/>
  <c r="N2402" i="1"/>
  <c r="L2402" i="1"/>
  <c r="M2400" i="1"/>
  <c r="N2400" i="1"/>
  <c r="S2400" i="1"/>
  <c r="T2400" i="1" s="1"/>
  <c r="P2400" i="1"/>
  <c r="Q2400" i="1" s="1"/>
  <c r="L2400" i="1"/>
  <c r="O2457" i="1"/>
  <c r="R2457" i="1"/>
  <c r="R2413" i="1"/>
  <c r="O2413" i="1"/>
  <c r="M2411" i="1"/>
  <c r="S2411" i="1"/>
  <c r="T2411" i="1" s="1"/>
  <c r="P2411" i="1"/>
  <c r="Q2411" i="1" s="1"/>
  <c r="N2411" i="1"/>
  <c r="L2411" i="1"/>
  <c r="V2017" i="1"/>
  <c r="U2017" i="1"/>
  <c r="P1955" i="1"/>
  <c r="Q1955" i="1" s="1"/>
  <c r="N1955" i="1"/>
  <c r="M1955" i="1"/>
  <c r="L1955" i="1"/>
  <c r="S1955" i="1"/>
  <c r="T1955" i="1" s="1"/>
  <c r="P1947" i="1"/>
  <c r="Q1947" i="1" s="1"/>
  <c r="M1947" i="1"/>
  <c r="L1947" i="1"/>
  <c r="S1947" i="1"/>
  <c r="T1947" i="1" s="1"/>
  <c r="N1947" i="1"/>
  <c r="P1939" i="1"/>
  <c r="Q1939" i="1" s="1"/>
  <c r="M1939" i="1"/>
  <c r="L1939" i="1"/>
  <c r="S1939" i="1"/>
  <c r="T1939" i="1" s="1"/>
  <c r="N1939" i="1"/>
  <c r="P1931" i="1"/>
  <c r="Q1931" i="1" s="1"/>
  <c r="M1931" i="1"/>
  <c r="L1931" i="1"/>
  <c r="S1931" i="1"/>
  <c r="T1931" i="1" s="1"/>
  <c r="N1931" i="1"/>
  <c r="P1923" i="1"/>
  <c r="Q1923" i="1" s="1"/>
  <c r="M1923" i="1"/>
  <c r="L1923" i="1"/>
  <c r="S1923" i="1"/>
  <c r="T1923" i="1" s="1"/>
  <c r="N1923" i="1"/>
  <c r="P1915" i="1"/>
  <c r="Q1915" i="1" s="1"/>
  <c r="M1915" i="1"/>
  <c r="L1915" i="1"/>
  <c r="S1915" i="1"/>
  <c r="T1915" i="1" s="1"/>
  <c r="N1915" i="1"/>
  <c r="P1907" i="1"/>
  <c r="Q1907" i="1" s="1"/>
  <c r="M1907" i="1"/>
  <c r="L1907" i="1"/>
  <c r="S1907" i="1"/>
  <c r="T1907" i="1" s="1"/>
  <c r="N1907" i="1"/>
  <c r="P1899" i="1"/>
  <c r="Q1899" i="1" s="1"/>
  <c r="M1899" i="1"/>
  <c r="L1899" i="1"/>
  <c r="S1899" i="1"/>
  <c r="T1899" i="1" s="1"/>
  <c r="N1899" i="1"/>
  <c r="P1891" i="1"/>
  <c r="Q1891" i="1" s="1"/>
  <c r="M1891" i="1"/>
  <c r="L1891" i="1"/>
  <c r="S1891" i="1"/>
  <c r="T1891" i="1" s="1"/>
  <c r="N1891" i="1"/>
  <c r="U1978" i="1"/>
  <c r="V1978" i="1"/>
  <c r="U2008" i="1"/>
  <c r="V2008" i="1"/>
  <c r="L1984" i="1"/>
  <c r="S1984" i="1"/>
  <c r="T1984" i="1" s="1"/>
  <c r="N1984" i="1"/>
  <c r="M1984" i="1"/>
  <c r="L2030" i="1"/>
  <c r="P2030" i="1"/>
  <c r="Q2030" i="1" s="1"/>
  <c r="N2030" i="1"/>
  <c r="M2030" i="1"/>
  <c r="S2030" i="1"/>
  <c r="T2030" i="1" s="1"/>
  <c r="V2003" i="1"/>
  <c r="U2003" i="1"/>
  <c r="O1755" i="1"/>
  <c r="P1755" i="1" s="1"/>
  <c r="Q1755" i="1" s="1"/>
  <c r="R1755" i="1"/>
  <c r="S1755" i="1" s="1"/>
  <c r="T1755" i="1" s="1"/>
  <c r="U1749" i="1"/>
  <c r="V1749" i="1"/>
  <c r="R1707" i="1"/>
  <c r="S1707" i="1" s="1"/>
  <c r="T1707" i="1" s="1"/>
  <c r="O1707" i="1"/>
  <c r="P1707" i="1" s="1"/>
  <c r="Q1707" i="1" s="1"/>
  <c r="V1964" i="1"/>
  <c r="U1964" i="1"/>
  <c r="P1873" i="1"/>
  <c r="Q1873" i="1" s="1"/>
  <c r="M1873" i="1"/>
  <c r="L1873" i="1"/>
  <c r="N1873" i="1"/>
  <c r="S1873" i="1"/>
  <c r="T1873" i="1" s="1"/>
  <c r="R1845" i="1"/>
  <c r="S1845" i="1" s="1"/>
  <c r="T1845" i="1" s="1"/>
  <c r="O1845" i="1"/>
  <c r="U1831" i="1"/>
  <c r="V1831" i="1"/>
  <c r="P1809" i="1"/>
  <c r="Q1809" i="1" s="1"/>
  <c r="M1809" i="1"/>
  <c r="L1809" i="1"/>
  <c r="N1809" i="1"/>
  <c r="S1809" i="1"/>
  <c r="T1809" i="1" s="1"/>
  <c r="U1774" i="1"/>
  <c r="V1774" i="1"/>
  <c r="U1880" i="1"/>
  <c r="V1880" i="1"/>
  <c r="U1848" i="1"/>
  <c r="V1848" i="1"/>
  <c r="U1816" i="1"/>
  <c r="V1816" i="1"/>
  <c r="R1797" i="1"/>
  <c r="S1797" i="1" s="1"/>
  <c r="T1797" i="1" s="1"/>
  <c r="O1797" i="1"/>
  <c r="R1789" i="1"/>
  <c r="S1789" i="1" s="1"/>
  <c r="T1789" i="1" s="1"/>
  <c r="O1789" i="1"/>
  <c r="P1789" i="1" s="1"/>
  <c r="Q1789" i="1" s="1"/>
  <c r="R1783" i="1"/>
  <c r="S1783" i="1" s="1"/>
  <c r="T1783" i="1" s="1"/>
  <c r="O1783" i="1"/>
  <c r="P1783" i="1" s="1"/>
  <c r="Q1783" i="1" s="1"/>
  <c r="R1775" i="1"/>
  <c r="S1775" i="1" s="1"/>
  <c r="T1775" i="1" s="1"/>
  <c r="O1775" i="1"/>
  <c r="P1775" i="1" s="1"/>
  <c r="Q1775" i="1" s="1"/>
  <c r="R1767" i="1"/>
  <c r="S1767" i="1" s="1"/>
  <c r="T1767" i="1" s="1"/>
  <c r="O1767" i="1"/>
  <c r="P1767" i="1" s="1"/>
  <c r="Q1767" i="1" s="1"/>
  <c r="R1759" i="1"/>
  <c r="S1759" i="1" s="1"/>
  <c r="T1759" i="1" s="1"/>
  <c r="O1759" i="1"/>
  <c r="P1759" i="1" s="1"/>
  <c r="Q1759" i="1" s="1"/>
  <c r="R1751" i="1"/>
  <c r="S1751" i="1" s="1"/>
  <c r="T1751" i="1" s="1"/>
  <c r="O1751" i="1"/>
  <c r="P1751" i="1" s="1"/>
  <c r="Q1751" i="1" s="1"/>
  <c r="R1743" i="1"/>
  <c r="S1743" i="1" s="1"/>
  <c r="T1743" i="1" s="1"/>
  <c r="O1743" i="1"/>
  <c r="P1743" i="1" s="1"/>
  <c r="Q1743" i="1" s="1"/>
  <c r="R1735" i="1"/>
  <c r="S1735" i="1" s="1"/>
  <c r="T1735" i="1" s="1"/>
  <c r="O1735" i="1"/>
  <c r="P1735" i="1" s="1"/>
  <c r="Q1735" i="1" s="1"/>
  <c r="R1727" i="1"/>
  <c r="S1727" i="1" s="1"/>
  <c r="T1727" i="1" s="1"/>
  <c r="O1727" i="1"/>
  <c r="P1727" i="1" s="1"/>
  <c r="Q1727" i="1" s="1"/>
  <c r="R1719" i="1"/>
  <c r="S1719" i="1" s="1"/>
  <c r="T1719" i="1" s="1"/>
  <c r="O1719" i="1"/>
  <c r="P1719" i="1" s="1"/>
  <c r="Q1719" i="1" s="1"/>
  <c r="R1887" i="1"/>
  <c r="O1887" i="1"/>
  <c r="P1887" i="1" s="1"/>
  <c r="Q1887" i="1" s="1"/>
  <c r="P1859" i="1"/>
  <c r="Q1859" i="1" s="1"/>
  <c r="M1859" i="1"/>
  <c r="L1859" i="1"/>
  <c r="S1859" i="1"/>
  <c r="T1859" i="1" s="1"/>
  <c r="N1859" i="1"/>
  <c r="O1823" i="1"/>
  <c r="R1823" i="1"/>
  <c r="P1860" i="1"/>
  <c r="Q1860" i="1" s="1"/>
  <c r="M1860" i="1"/>
  <c r="L1860" i="1"/>
  <c r="S1860" i="1"/>
  <c r="T1860" i="1" s="1"/>
  <c r="N1860" i="1"/>
  <c r="P1828" i="1"/>
  <c r="Q1828" i="1" s="1"/>
  <c r="M1828" i="1"/>
  <c r="L1828" i="1"/>
  <c r="S1828" i="1"/>
  <c r="T1828" i="1" s="1"/>
  <c r="N1828" i="1"/>
  <c r="U1759" i="1"/>
  <c r="V1759" i="1"/>
  <c r="M1885" i="1"/>
  <c r="L1885" i="1"/>
  <c r="N1885" i="1"/>
  <c r="M1821" i="1"/>
  <c r="L1821" i="1"/>
  <c r="N1821" i="1"/>
  <c r="P1794" i="1"/>
  <c r="Q1794" i="1" s="1"/>
  <c r="M1794" i="1"/>
  <c r="S1794" i="1"/>
  <c r="T1794" i="1" s="1"/>
  <c r="N1794" i="1"/>
  <c r="L1794" i="1"/>
  <c r="L1488" i="1"/>
  <c r="N1488" i="1"/>
  <c r="M1488" i="1"/>
  <c r="O1470" i="1"/>
  <c r="P1470" i="1" s="1"/>
  <c r="Q1470" i="1" s="1"/>
  <c r="R1470" i="1"/>
  <c r="S1470" i="1" s="1"/>
  <c r="T1470" i="1" s="1"/>
  <c r="V1464" i="1"/>
  <c r="U1464" i="1"/>
  <c r="R1498" i="1"/>
  <c r="S1498" i="1" s="1"/>
  <c r="T1498" i="1" s="1"/>
  <c r="O1498" i="1"/>
  <c r="P1498" i="1" s="1"/>
  <c r="Q1498" i="1" s="1"/>
  <c r="U1690" i="1"/>
  <c r="V1690" i="1"/>
  <c r="V1433" i="1"/>
  <c r="U1433" i="1"/>
  <c r="R1492" i="1"/>
  <c r="O1492" i="1"/>
  <c r="P1492" i="1" s="1"/>
  <c r="Q1492" i="1" s="1"/>
  <c r="R1429" i="1"/>
  <c r="S1429" i="1" s="1"/>
  <c r="T1429" i="1" s="1"/>
  <c r="O1429" i="1"/>
  <c r="O1405" i="1"/>
  <c r="R1405" i="1"/>
  <c r="L1492" i="1"/>
  <c r="N1492" i="1"/>
  <c r="M1492" i="1"/>
  <c r="S1492" i="1"/>
  <c r="T1492" i="1" s="1"/>
  <c r="O1483" i="1"/>
  <c r="P1483" i="1" s="1"/>
  <c r="Q1483" i="1" s="1"/>
  <c r="R1483" i="1"/>
  <c r="S1483" i="1" s="1"/>
  <c r="T1483" i="1" s="1"/>
  <c r="V1445" i="1"/>
  <c r="U1445" i="1"/>
  <c r="L1437" i="1"/>
  <c r="M1437" i="1"/>
  <c r="P1437" i="1"/>
  <c r="Q1437" i="1" s="1"/>
  <c r="N1437" i="1"/>
  <c r="L1413" i="1"/>
  <c r="M1413" i="1"/>
  <c r="S1413" i="1"/>
  <c r="T1413" i="1" s="1"/>
  <c r="N1413" i="1"/>
  <c r="O1395" i="1"/>
  <c r="P1395" i="1" s="1"/>
  <c r="Q1395" i="1" s="1"/>
  <c r="R1395" i="1"/>
  <c r="S1395" i="1" s="1"/>
  <c r="T1395" i="1" s="1"/>
  <c r="O1386" i="1"/>
  <c r="P1386" i="1" s="1"/>
  <c r="Q1386" i="1" s="1"/>
  <c r="R1386" i="1"/>
  <c r="S1386" i="1" s="1"/>
  <c r="T1386" i="1" s="1"/>
  <c r="O1382" i="1"/>
  <c r="P1382" i="1" s="1"/>
  <c r="Q1382" i="1" s="1"/>
  <c r="R1382" i="1"/>
  <c r="S1382" i="1" s="1"/>
  <c r="T1382" i="1" s="1"/>
  <c r="O1378" i="1"/>
  <c r="P1378" i="1" s="1"/>
  <c r="Q1378" i="1" s="1"/>
  <c r="R1378" i="1"/>
  <c r="S1378" i="1" s="1"/>
  <c r="T1378" i="1" s="1"/>
  <c r="O1374" i="1"/>
  <c r="P1374" i="1" s="1"/>
  <c r="Q1374" i="1" s="1"/>
  <c r="R1374" i="1"/>
  <c r="S1374" i="1" s="1"/>
  <c r="T1374" i="1" s="1"/>
  <c r="O1370" i="1"/>
  <c r="P1370" i="1" s="1"/>
  <c r="Q1370" i="1" s="1"/>
  <c r="R1370" i="1"/>
  <c r="S1370" i="1" s="1"/>
  <c r="T1370" i="1" s="1"/>
  <c r="O1366" i="1"/>
  <c r="P1366" i="1" s="1"/>
  <c r="Q1366" i="1" s="1"/>
  <c r="R1366" i="1"/>
  <c r="S1366" i="1" s="1"/>
  <c r="T1366" i="1" s="1"/>
  <c r="O1362" i="1"/>
  <c r="P1362" i="1" s="1"/>
  <c r="Q1362" i="1" s="1"/>
  <c r="R1362" i="1"/>
  <c r="S1362" i="1" s="1"/>
  <c r="T1362" i="1" s="1"/>
  <c r="O1358" i="1"/>
  <c r="P1358" i="1" s="1"/>
  <c r="Q1358" i="1" s="1"/>
  <c r="R1358" i="1"/>
  <c r="S1358" i="1" s="1"/>
  <c r="T1358" i="1" s="1"/>
  <c r="O1354" i="1"/>
  <c r="P1354" i="1" s="1"/>
  <c r="Q1354" i="1" s="1"/>
  <c r="R1354" i="1"/>
  <c r="S1354" i="1" s="1"/>
  <c r="T1354" i="1" s="1"/>
  <c r="O1350" i="1"/>
  <c r="P1350" i="1" s="1"/>
  <c r="Q1350" i="1" s="1"/>
  <c r="R1350" i="1"/>
  <c r="S1350" i="1" s="1"/>
  <c r="T1350" i="1" s="1"/>
  <c r="O1346" i="1"/>
  <c r="P1346" i="1" s="1"/>
  <c r="Q1346" i="1" s="1"/>
  <c r="R1346" i="1"/>
  <c r="S1346" i="1" s="1"/>
  <c r="T1346" i="1" s="1"/>
  <c r="O1342" i="1"/>
  <c r="P1342" i="1" s="1"/>
  <c r="Q1342" i="1" s="1"/>
  <c r="R1342" i="1"/>
  <c r="S1342" i="1" s="1"/>
  <c r="T1342" i="1" s="1"/>
  <c r="O1338" i="1"/>
  <c r="P1338" i="1" s="1"/>
  <c r="Q1338" i="1" s="1"/>
  <c r="R1338" i="1"/>
  <c r="S1338" i="1" s="1"/>
  <c r="T1338" i="1" s="1"/>
  <c r="O1334" i="1"/>
  <c r="P1334" i="1" s="1"/>
  <c r="Q1334" i="1" s="1"/>
  <c r="R1334" i="1"/>
  <c r="S1334" i="1" s="1"/>
  <c r="T1334" i="1" s="1"/>
  <c r="O1330" i="1"/>
  <c r="P1330" i="1" s="1"/>
  <c r="Q1330" i="1" s="1"/>
  <c r="R1330" i="1"/>
  <c r="S1330" i="1" s="1"/>
  <c r="T1330" i="1" s="1"/>
  <c r="O1326" i="1"/>
  <c r="P1326" i="1" s="1"/>
  <c r="Q1326" i="1" s="1"/>
  <c r="R1326" i="1"/>
  <c r="S1326" i="1" s="1"/>
  <c r="T1326" i="1" s="1"/>
  <c r="O1322" i="1"/>
  <c r="P1322" i="1" s="1"/>
  <c r="Q1322" i="1" s="1"/>
  <c r="R1322" i="1"/>
  <c r="S1322" i="1" s="1"/>
  <c r="T1322" i="1" s="1"/>
  <c r="O1409" i="1"/>
  <c r="R1409" i="1"/>
  <c r="S1409" i="1" s="1"/>
  <c r="T1409" i="1" s="1"/>
  <c r="V1317" i="1"/>
  <c r="U1317" i="1"/>
  <c r="O1296" i="1"/>
  <c r="P1296" i="1" s="1"/>
  <c r="Q1296" i="1" s="1"/>
  <c r="R1296" i="1"/>
  <c r="S1296" i="1" s="1"/>
  <c r="T1296" i="1" s="1"/>
  <c r="V1290" i="1"/>
  <c r="U1290" i="1"/>
  <c r="N1261" i="1"/>
  <c r="M1261" i="1"/>
  <c r="L1261" i="1"/>
  <c r="O1299" i="1"/>
  <c r="P1299" i="1" s="1"/>
  <c r="Q1299" i="1" s="1"/>
  <c r="R1299" i="1"/>
  <c r="S1299" i="1" s="1"/>
  <c r="T1299" i="1" s="1"/>
  <c r="O1267" i="1"/>
  <c r="P1267" i="1" s="1"/>
  <c r="Q1267" i="1" s="1"/>
  <c r="R1267" i="1"/>
  <c r="S1267" i="1" s="1"/>
  <c r="T1267" i="1" s="1"/>
  <c r="O1235" i="1"/>
  <c r="P1235" i="1" s="1"/>
  <c r="Q1235" i="1" s="1"/>
  <c r="R1235" i="1"/>
  <c r="S1235" i="1" s="1"/>
  <c r="T1235" i="1" s="1"/>
  <c r="U1408" i="1"/>
  <c r="V1408" i="1"/>
  <c r="V1308" i="1"/>
  <c r="U1308" i="1"/>
  <c r="V1299" i="1"/>
  <c r="U1299" i="1"/>
  <c r="V1291" i="1"/>
  <c r="U1291" i="1"/>
  <c r="V1283" i="1"/>
  <c r="U1283" i="1"/>
  <c r="V1275" i="1"/>
  <c r="U1275" i="1"/>
  <c r="V1267" i="1"/>
  <c r="U1267" i="1"/>
  <c r="V1259" i="1"/>
  <c r="U1259" i="1"/>
  <c r="V1251" i="1"/>
  <c r="U1251" i="1"/>
  <c r="V1243" i="1"/>
  <c r="U1243" i="1"/>
  <c r="V1235" i="1"/>
  <c r="U1235" i="1"/>
  <c r="P1227" i="1"/>
  <c r="Q1227" i="1" s="1"/>
  <c r="N1227" i="1"/>
  <c r="M1227" i="1"/>
  <c r="L1227" i="1"/>
  <c r="S1227" i="1"/>
  <c r="T1227" i="1" s="1"/>
  <c r="P1219" i="1"/>
  <c r="Q1219" i="1" s="1"/>
  <c r="N1219" i="1"/>
  <c r="M1219" i="1"/>
  <c r="L1219" i="1"/>
  <c r="S1219" i="1"/>
  <c r="T1219" i="1" s="1"/>
  <c r="P1211" i="1"/>
  <c r="Q1211" i="1" s="1"/>
  <c r="N1211" i="1"/>
  <c r="M1211" i="1"/>
  <c r="L1211" i="1"/>
  <c r="S1211" i="1"/>
  <c r="T1211" i="1" s="1"/>
  <c r="P1203" i="1"/>
  <c r="Q1203" i="1" s="1"/>
  <c r="N1203" i="1"/>
  <c r="M1203" i="1"/>
  <c r="L1203" i="1"/>
  <c r="S1203" i="1"/>
  <c r="T1203" i="1" s="1"/>
  <c r="P1195" i="1"/>
  <c r="Q1195" i="1" s="1"/>
  <c r="N1195" i="1"/>
  <c r="M1195" i="1"/>
  <c r="L1195" i="1"/>
  <c r="S1195" i="1"/>
  <c r="T1195" i="1" s="1"/>
  <c r="P1187" i="1"/>
  <c r="Q1187" i="1" s="1"/>
  <c r="N1187" i="1"/>
  <c r="M1187" i="1"/>
  <c r="L1187" i="1"/>
  <c r="S1187" i="1"/>
  <c r="T1187" i="1" s="1"/>
  <c r="P1179" i="1"/>
  <c r="Q1179" i="1" s="1"/>
  <c r="N1179" i="1"/>
  <c r="M1179" i="1"/>
  <c r="L1179" i="1"/>
  <c r="S1179" i="1"/>
  <c r="T1179" i="1" s="1"/>
  <c r="P1171" i="1"/>
  <c r="Q1171" i="1" s="1"/>
  <c r="N1171" i="1"/>
  <c r="M1171" i="1"/>
  <c r="S1171" i="1"/>
  <c r="T1171" i="1" s="1"/>
  <c r="L1171" i="1"/>
  <c r="P1163" i="1"/>
  <c r="Q1163" i="1" s="1"/>
  <c r="N1163" i="1"/>
  <c r="M1163" i="1"/>
  <c r="S1163" i="1"/>
  <c r="T1163" i="1" s="1"/>
  <c r="L1163" i="1"/>
  <c r="P1155" i="1"/>
  <c r="Q1155" i="1" s="1"/>
  <c r="N1155" i="1"/>
  <c r="M1155" i="1"/>
  <c r="S1155" i="1"/>
  <c r="T1155" i="1" s="1"/>
  <c r="L1155" i="1"/>
  <c r="P1147" i="1"/>
  <c r="Q1147" i="1" s="1"/>
  <c r="N1147" i="1"/>
  <c r="M1147" i="1"/>
  <c r="S1147" i="1"/>
  <c r="T1147" i="1" s="1"/>
  <c r="L1147" i="1"/>
  <c r="P1139" i="1"/>
  <c r="Q1139" i="1" s="1"/>
  <c r="M1139" i="1"/>
  <c r="S1139" i="1"/>
  <c r="T1139" i="1" s="1"/>
  <c r="N1139" i="1"/>
  <c r="L1139" i="1"/>
  <c r="P1131" i="1"/>
  <c r="Q1131" i="1" s="1"/>
  <c r="M1131" i="1"/>
  <c r="S1131" i="1"/>
  <c r="T1131" i="1" s="1"/>
  <c r="N1131" i="1"/>
  <c r="L1131" i="1"/>
  <c r="P1123" i="1"/>
  <c r="Q1123" i="1" s="1"/>
  <c r="M1123" i="1"/>
  <c r="S1123" i="1"/>
  <c r="T1123" i="1" s="1"/>
  <c r="N1123" i="1"/>
  <c r="L1123" i="1"/>
  <c r="P1115" i="1"/>
  <c r="Q1115" i="1" s="1"/>
  <c r="M1115" i="1"/>
  <c r="S1115" i="1"/>
  <c r="T1115" i="1" s="1"/>
  <c r="N1115" i="1"/>
  <c r="L1115" i="1"/>
  <c r="P1107" i="1"/>
  <c r="Q1107" i="1" s="1"/>
  <c r="M1107" i="1"/>
  <c r="S1107" i="1"/>
  <c r="T1107" i="1" s="1"/>
  <c r="N1107" i="1"/>
  <c r="L1107" i="1"/>
  <c r="P1099" i="1"/>
  <c r="Q1099" i="1" s="1"/>
  <c r="M1099" i="1"/>
  <c r="S1099" i="1"/>
  <c r="T1099" i="1" s="1"/>
  <c r="N1099" i="1"/>
  <c r="L1099" i="1"/>
  <c r="P1091" i="1"/>
  <c r="Q1091" i="1" s="1"/>
  <c r="M1091" i="1"/>
  <c r="S1091" i="1"/>
  <c r="T1091" i="1" s="1"/>
  <c r="N1091" i="1"/>
  <c r="L1091" i="1"/>
  <c r="P1083" i="1"/>
  <c r="Q1083" i="1" s="1"/>
  <c r="M1083" i="1"/>
  <c r="S1083" i="1"/>
  <c r="T1083" i="1" s="1"/>
  <c r="N1083" i="1"/>
  <c r="L1083" i="1"/>
  <c r="P1075" i="1"/>
  <c r="Q1075" i="1" s="1"/>
  <c r="M1075" i="1"/>
  <c r="S1075" i="1"/>
  <c r="T1075" i="1" s="1"/>
  <c r="N1075" i="1"/>
  <c r="L1075" i="1"/>
  <c r="P1067" i="1"/>
  <c r="Q1067" i="1" s="1"/>
  <c r="M1067" i="1"/>
  <c r="S1067" i="1"/>
  <c r="T1067" i="1" s="1"/>
  <c r="N1067" i="1"/>
  <c r="L1067" i="1"/>
  <c r="P1059" i="1"/>
  <c r="Q1059" i="1" s="1"/>
  <c r="M1059" i="1"/>
  <c r="S1059" i="1"/>
  <c r="T1059" i="1" s="1"/>
  <c r="N1059" i="1"/>
  <c r="L1059" i="1"/>
  <c r="P1051" i="1"/>
  <c r="Q1051" i="1" s="1"/>
  <c r="M1051" i="1"/>
  <c r="S1051" i="1"/>
  <c r="T1051" i="1" s="1"/>
  <c r="N1051" i="1"/>
  <c r="L1051" i="1"/>
  <c r="P1043" i="1"/>
  <c r="Q1043" i="1" s="1"/>
  <c r="M1043" i="1"/>
  <c r="S1043" i="1"/>
  <c r="T1043" i="1" s="1"/>
  <c r="N1043" i="1"/>
  <c r="L1043" i="1"/>
  <c r="P1035" i="1"/>
  <c r="Q1035" i="1" s="1"/>
  <c r="M1035" i="1"/>
  <c r="S1035" i="1"/>
  <c r="T1035" i="1" s="1"/>
  <c r="N1035" i="1"/>
  <c r="L1035" i="1"/>
  <c r="P1027" i="1"/>
  <c r="Q1027" i="1" s="1"/>
  <c r="M1027" i="1"/>
  <c r="S1027" i="1"/>
  <c r="T1027" i="1" s="1"/>
  <c r="N1027" i="1"/>
  <c r="L1027" i="1"/>
  <c r="P1019" i="1"/>
  <c r="Q1019" i="1" s="1"/>
  <c r="M1019" i="1"/>
  <c r="S1019" i="1"/>
  <c r="T1019" i="1" s="1"/>
  <c r="N1019" i="1"/>
  <c r="L1019" i="1"/>
  <c r="P1011" i="1"/>
  <c r="Q1011" i="1" s="1"/>
  <c r="M1011" i="1"/>
  <c r="S1011" i="1"/>
  <c r="T1011" i="1" s="1"/>
  <c r="N1011" i="1"/>
  <c r="L1011" i="1"/>
  <c r="P1003" i="1"/>
  <c r="Q1003" i="1" s="1"/>
  <c r="M1003" i="1"/>
  <c r="S1003" i="1"/>
  <c r="T1003" i="1" s="1"/>
  <c r="N1003" i="1"/>
  <c r="L1003" i="1"/>
  <c r="P995" i="1"/>
  <c r="Q995" i="1" s="1"/>
  <c r="M995" i="1"/>
  <c r="S995" i="1"/>
  <c r="T995" i="1" s="1"/>
  <c r="N995" i="1"/>
  <c r="L995" i="1"/>
  <c r="P987" i="1"/>
  <c r="Q987" i="1" s="1"/>
  <c r="M987" i="1"/>
  <c r="S987" i="1"/>
  <c r="T987" i="1" s="1"/>
  <c r="N987" i="1"/>
  <c r="L987" i="1"/>
  <c r="P979" i="1"/>
  <c r="Q979" i="1" s="1"/>
  <c r="M979" i="1"/>
  <c r="S979" i="1"/>
  <c r="T979" i="1" s="1"/>
  <c r="N979" i="1"/>
  <c r="L979" i="1"/>
  <c r="P971" i="1"/>
  <c r="Q971" i="1" s="1"/>
  <c r="M971" i="1"/>
  <c r="S971" i="1"/>
  <c r="T971" i="1" s="1"/>
  <c r="N971" i="1"/>
  <c r="L971" i="1"/>
  <c r="L1417" i="1"/>
  <c r="M1417" i="1"/>
  <c r="N1417" i="1"/>
  <c r="O1315" i="1"/>
  <c r="R1315" i="1"/>
  <c r="N1300" i="1"/>
  <c r="S1300" i="1"/>
  <c r="T1300" i="1" s="1"/>
  <c r="P1300" i="1"/>
  <c r="Q1300" i="1" s="1"/>
  <c r="M1300" i="1"/>
  <c r="L1300" i="1"/>
  <c r="R1279" i="1"/>
  <c r="O1279" i="1"/>
  <c r="N1268" i="1"/>
  <c r="S1268" i="1"/>
  <c r="T1268" i="1" s="1"/>
  <c r="P1268" i="1"/>
  <c r="Q1268" i="1" s="1"/>
  <c r="M1268" i="1"/>
  <c r="L1268" i="1"/>
  <c r="R1247" i="1"/>
  <c r="S1247" i="1" s="1"/>
  <c r="T1247" i="1" s="1"/>
  <c r="O1247" i="1"/>
  <c r="N1236" i="1"/>
  <c r="S1236" i="1"/>
  <c r="T1236" i="1" s="1"/>
  <c r="P1236" i="1"/>
  <c r="Q1236" i="1" s="1"/>
  <c r="M1236" i="1"/>
  <c r="L1236" i="1"/>
  <c r="V1400" i="1"/>
  <c r="U1400" i="1"/>
  <c r="O1310" i="1"/>
  <c r="P1310" i="1" s="1"/>
  <c r="Q1310" i="1" s="1"/>
  <c r="R1310" i="1"/>
  <c r="S1310" i="1" s="1"/>
  <c r="T1310" i="1" s="1"/>
  <c r="N1303" i="1"/>
  <c r="L1303" i="1"/>
  <c r="M1303" i="1"/>
  <c r="N1287" i="1"/>
  <c r="L1287" i="1"/>
  <c r="M1287" i="1"/>
  <c r="N1271" i="1"/>
  <c r="L1271" i="1"/>
  <c r="P1271" i="1"/>
  <c r="Q1271" i="1" s="1"/>
  <c r="M1271" i="1"/>
  <c r="N1255" i="1"/>
  <c r="L1255" i="1"/>
  <c r="M1255" i="1"/>
  <c r="N1239" i="1"/>
  <c r="L1239" i="1"/>
  <c r="M1239" i="1"/>
  <c r="V1255" i="1"/>
  <c r="U1255" i="1"/>
  <c r="O1245" i="1"/>
  <c r="R1245" i="1"/>
  <c r="U962" i="1"/>
  <c r="V962" i="1"/>
  <c r="P956" i="1"/>
  <c r="Q956" i="1" s="1"/>
  <c r="M956" i="1"/>
  <c r="S956" i="1"/>
  <c r="T956" i="1" s="1"/>
  <c r="N956" i="1"/>
  <c r="L956" i="1"/>
  <c r="R904" i="1"/>
  <c r="O904" i="1"/>
  <c r="P904" i="1" s="1"/>
  <c r="Q904" i="1" s="1"/>
  <c r="U898" i="1"/>
  <c r="V898" i="1"/>
  <c r="M957" i="1"/>
  <c r="N957" i="1"/>
  <c r="L957" i="1"/>
  <c r="M950" i="1"/>
  <c r="N950" i="1"/>
  <c r="L950" i="1"/>
  <c r="P918" i="1"/>
  <c r="Q918" i="1" s="1"/>
  <c r="M918" i="1"/>
  <c r="S918" i="1"/>
  <c r="T918" i="1" s="1"/>
  <c r="N918" i="1"/>
  <c r="L918" i="1"/>
  <c r="P887" i="1"/>
  <c r="Q887" i="1" s="1"/>
  <c r="M887" i="1"/>
  <c r="N887" i="1"/>
  <c r="L887" i="1"/>
  <c r="S887" i="1"/>
  <c r="T887" i="1" s="1"/>
  <c r="P855" i="1"/>
  <c r="Q855" i="1" s="1"/>
  <c r="M855" i="1"/>
  <c r="N855" i="1"/>
  <c r="L855" i="1"/>
  <c r="S855" i="1"/>
  <c r="T855" i="1" s="1"/>
  <c r="M904" i="1"/>
  <c r="S904" i="1"/>
  <c r="T904" i="1" s="1"/>
  <c r="N904" i="1"/>
  <c r="L904" i="1"/>
  <c r="U882" i="1"/>
  <c r="V882" i="1"/>
  <c r="R872" i="1"/>
  <c r="O872" i="1"/>
  <c r="P872" i="1" s="1"/>
  <c r="Q872" i="1" s="1"/>
  <c r="U850" i="1"/>
  <c r="V850" i="1"/>
  <c r="O949" i="1"/>
  <c r="R949" i="1"/>
  <c r="S949" i="1" s="1"/>
  <c r="T949" i="1" s="1"/>
  <c r="O917" i="1"/>
  <c r="R917" i="1"/>
  <c r="M874" i="1"/>
  <c r="N874" i="1"/>
  <c r="L874" i="1"/>
  <c r="R831" i="1"/>
  <c r="S831" i="1" s="1"/>
  <c r="T831" i="1" s="1"/>
  <c r="O831" i="1"/>
  <c r="P831" i="1" s="1"/>
  <c r="Q831" i="1" s="1"/>
  <c r="P954" i="1"/>
  <c r="Q954" i="1" s="1"/>
  <c r="M954" i="1"/>
  <c r="S954" i="1"/>
  <c r="T954" i="1" s="1"/>
  <c r="N954" i="1"/>
  <c r="L954" i="1"/>
  <c r="O926" i="1"/>
  <c r="R926" i="1"/>
  <c r="S926" i="1" s="1"/>
  <c r="T926" i="1" s="1"/>
  <c r="P897" i="1"/>
  <c r="Q897" i="1" s="1"/>
  <c r="M897" i="1"/>
  <c r="S897" i="1"/>
  <c r="T897" i="1" s="1"/>
  <c r="N897" i="1"/>
  <c r="L897" i="1"/>
  <c r="P881" i="1"/>
  <c r="Q881" i="1" s="1"/>
  <c r="M881" i="1"/>
  <c r="S881" i="1"/>
  <c r="T881" i="1" s="1"/>
  <c r="N881" i="1"/>
  <c r="L881" i="1"/>
  <c r="P865" i="1"/>
  <c r="Q865" i="1" s="1"/>
  <c r="M865" i="1"/>
  <c r="S865" i="1"/>
  <c r="T865" i="1" s="1"/>
  <c r="N865" i="1"/>
  <c r="L865" i="1"/>
  <c r="U847" i="1"/>
  <c r="V847" i="1"/>
  <c r="U799" i="1"/>
  <c r="V799" i="1"/>
  <c r="V759" i="1"/>
  <c r="U759" i="1"/>
  <c r="N738" i="1"/>
  <c r="M738" i="1"/>
  <c r="L738" i="1"/>
  <c r="V724" i="1"/>
  <c r="U724" i="1"/>
  <c r="V708" i="1"/>
  <c r="U708" i="1"/>
  <c r="V692" i="1"/>
  <c r="U692" i="1"/>
  <c r="V676" i="1"/>
  <c r="U676" i="1"/>
  <c r="V660" i="1"/>
  <c r="U660" i="1"/>
  <c r="O650" i="1"/>
  <c r="P650" i="1" s="1"/>
  <c r="Q650" i="1" s="1"/>
  <c r="R650" i="1"/>
  <c r="S650" i="1" s="1"/>
  <c r="T650" i="1" s="1"/>
  <c r="N630" i="1"/>
  <c r="M630" i="1"/>
  <c r="L630" i="1"/>
  <c r="O618" i="1"/>
  <c r="P618" i="1" s="1"/>
  <c r="Q618" i="1" s="1"/>
  <c r="R618" i="1"/>
  <c r="S618" i="1" s="1"/>
  <c r="T618" i="1" s="1"/>
  <c r="V774" i="1"/>
  <c r="U774" i="1"/>
  <c r="O605" i="1"/>
  <c r="P605" i="1" s="1"/>
  <c r="Q605" i="1" s="1"/>
  <c r="R605" i="1"/>
  <c r="R791" i="1"/>
  <c r="O791" i="1"/>
  <c r="V757" i="1"/>
  <c r="U757" i="1"/>
  <c r="R743" i="1"/>
  <c r="O743" i="1"/>
  <c r="V741" i="1"/>
  <c r="U741" i="1"/>
  <c r="U624" i="1"/>
  <c r="V624" i="1"/>
  <c r="R780" i="1"/>
  <c r="O780" i="1"/>
  <c r="N771" i="1"/>
  <c r="L771" i="1"/>
  <c r="S771" i="1"/>
  <c r="T771" i="1" s="1"/>
  <c r="M771" i="1"/>
  <c r="P771" i="1"/>
  <c r="Q771" i="1" s="1"/>
  <c r="R764" i="1"/>
  <c r="S764" i="1" s="1"/>
  <c r="T764" i="1" s="1"/>
  <c r="O764" i="1"/>
  <c r="P764" i="1" s="1"/>
  <c r="Q764" i="1" s="1"/>
  <c r="O627" i="1"/>
  <c r="P627" i="1" s="1"/>
  <c r="Q627" i="1" s="1"/>
  <c r="R627" i="1"/>
  <c r="S627" i="1" s="1"/>
  <c r="T627" i="1" s="1"/>
  <c r="M815" i="1"/>
  <c r="L815" i="1"/>
  <c r="N815" i="1"/>
  <c r="V779" i="1"/>
  <c r="U779" i="1"/>
  <c r="R771" i="1"/>
  <c r="O771" i="1"/>
  <c r="U732" i="1"/>
  <c r="V732" i="1"/>
  <c r="R714" i="1"/>
  <c r="O714" i="1"/>
  <c r="V702" i="1"/>
  <c r="U702" i="1"/>
  <c r="R682" i="1"/>
  <c r="O682" i="1"/>
  <c r="V670" i="1"/>
  <c r="U670" i="1"/>
  <c r="N789" i="1"/>
  <c r="M789" i="1"/>
  <c r="L789" i="1"/>
  <c r="V770" i="1"/>
  <c r="U770" i="1"/>
  <c r="N629" i="1"/>
  <c r="M629" i="1"/>
  <c r="L629" i="1"/>
  <c r="V609" i="1"/>
  <c r="U609" i="1"/>
  <c r="R754" i="1"/>
  <c r="S754" i="1" s="1"/>
  <c r="T754" i="1" s="1"/>
  <c r="O754" i="1"/>
  <c r="P754" i="1" s="1"/>
  <c r="Q754" i="1" s="1"/>
  <c r="V701" i="1"/>
  <c r="U701" i="1"/>
  <c r="R673" i="1"/>
  <c r="O673" i="1"/>
  <c r="L624" i="1"/>
  <c r="S624" i="1"/>
  <c r="T624" i="1" s="1"/>
  <c r="P624" i="1"/>
  <c r="Q624" i="1" s="1"/>
  <c r="N624" i="1"/>
  <c r="M624" i="1"/>
  <c r="L608" i="1"/>
  <c r="N608" i="1"/>
  <c r="M608" i="1"/>
  <c r="N679" i="1"/>
  <c r="M679" i="1"/>
  <c r="L679" i="1"/>
  <c r="P679" i="1"/>
  <c r="Q679" i="1" s="1"/>
  <c r="N667" i="1"/>
  <c r="M667" i="1"/>
  <c r="L667" i="1"/>
  <c r="S667" i="1"/>
  <c r="T667" i="1" s="1"/>
  <c r="R595" i="1"/>
  <c r="S595" i="1" s="1"/>
  <c r="T595" i="1" s="1"/>
  <c r="O595" i="1"/>
  <c r="P595" i="1" s="1"/>
  <c r="Q595" i="1" s="1"/>
  <c r="R579" i="1"/>
  <c r="S579" i="1" s="1"/>
  <c r="T579" i="1" s="1"/>
  <c r="O579" i="1"/>
  <c r="P579" i="1" s="1"/>
  <c r="Q579" i="1" s="1"/>
  <c r="R563" i="1"/>
  <c r="S563" i="1" s="1"/>
  <c r="T563" i="1" s="1"/>
  <c r="O563" i="1"/>
  <c r="P563" i="1" s="1"/>
  <c r="Q563" i="1" s="1"/>
  <c r="O547" i="1"/>
  <c r="P547" i="1" s="1"/>
  <c r="Q547" i="1" s="1"/>
  <c r="R547" i="1"/>
  <c r="S547" i="1" s="1"/>
  <c r="T547" i="1" s="1"/>
  <c r="O531" i="1"/>
  <c r="P531" i="1" s="1"/>
  <c r="Q531" i="1" s="1"/>
  <c r="R531" i="1"/>
  <c r="S531" i="1" s="1"/>
  <c r="T531" i="1" s="1"/>
  <c r="O515" i="1"/>
  <c r="P515" i="1" s="1"/>
  <c r="Q515" i="1" s="1"/>
  <c r="R515" i="1"/>
  <c r="S515" i="1" s="1"/>
  <c r="T515" i="1" s="1"/>
  <c r="O499" i="1"/>
  <c r="P499" i="1" s="1"/>
  <c r="Q499" i="1" s="1"/>
  <c r="R499" i="1"/>
  <c r="S499" i="1" s="1"/>
  <c r="T499" i="1" s="1"/>
  <c r="O483" i="1"/>
  <c r="P483" i="1" s="1"/>
  <c r="Q483" i="1" s="1"/>
  <c r="R483" i="1"/>
  <c r="S483" i="1" s="1"/>
  <c r="T483" i="1" s="1"/>
  <c r="O467" i="1"/>
  <c r="P467" i="1" s="1"/>
  <c r="Q467" i="1" s="1"/>
  <c r="R467" i="1"/>
  <c r="S467" i="1" s="1"/>
  <c r="T467" i="1" s="1"/>
  <c r="O451" i="1"/>
  <c r="P451" i="1" s="1"/>
  <c r="Q451" i="1" s="1"/>
  <c r="R451" i="1"/>
  <c r="S451" i="1" s="1"/>
  <c r="T451" i="1" s="1"/>
  <c r="O435" i="1"/>
  <c r="P435" i="1" s="1"/>
  <c r="Q435" i="1" s="1"/>
  <c r="R435" i="1"/>
  <c r="S435" i="1" s="1"/>
  <c r="T435" i="1" s="1"/>
  <c r="O419" i="1"/>
  <c r="P419" i="1" s="1"/>
  <c r="Q419" i="1" s="1"/>
  <c r="R419" i="1"/>
  <c r="S419" i="1" s="1"/>
  <c r="T419" i="1" s="1"/>
  <c r="O403" i="1"/>
  <c r="P403" i="1" s="1"/>
  <c r="Q403" i="1" s="1"/>
  <c r="R403" i="1"/>
  <c r="S403" i="1" s="1"/>
  <c r="T403" i="1" s="1"/>
  <c r="O387" i="1"/>
  <c r="P387" i="1" s="1"/>
  <c r="Q387" i="1" s="1"/>
  <c r="R387" i="1"/>
  <c r="S387" i="1" s="1"/>
  <c r="T387" i="1" s="1"/>
  <c r="O371" i="1"/>
  <c r="P371" i="1" s="1"/>
  <c r="Q371" i="1" s="1"/>
  <c r="R371" i="1"/>
  <c r="S371" i="1" s="1"/>
  <c r="T371" i="1" s="1"/>
  <c r="V335" i="1"/>
  <c r="U335" i="1"/>
  <c r="V303" i="1"/>
  <c r="U303" i="1"/>
  <c r="V273" i="1"/>
  <c r="U273" i="1"/>
  <c r="V257" i="1"/>
  <c r="U257" i="1"/>
  <c r="V241" i="1"/>
  <c r="U241" i="1"/>
  <c r="V225" i="1"/>
  <c r="U225" i="1"/>
  <c r="V209" i="1"/>
  <c r="U209" i="1"/>
  <c r="V193" i="1"/>
  <c r="U193" i="1"/>
  <c r="V177" i="1"/>
  <c r="U177" i="1"/>
  <c r="V161" i="1"/>
  <c r="U161" i="1"/>
  <c r="V145" i="1"/>
  <c r="U145" i="1"/>
  <c r="V129" i="1"/>
  <c r="U129" i="1"/>
  <c r="V113" i="1"/>
  <c r="U113" i="1"/>
  <c r="V97" i="1"/>
  <c r="U97" i="1"/>
  <c r="V81" i="1"/>
  <c r="U81" i="1"/>
  <c r="V65" i="1"/>
  <c r="U65" i="1"/>
  <c r="V49" i="1"/>
  <c r="U49" i="1"/>
  <c r="V33" i="1"/>
  <c r="U33" i="1"/>
  <c r="V17" i="1"/>
  <c r="U17" i="1"/>
  <c r="V334" i="1"/>
  <c r="U334" i="1"/>
  <c r="S328" i="1"/>
  <c r="T328" i="1" s="1"/>
  <c r="L328" i="1"/>
  <c r="N328" i="1"/>
  <c r="M328" i="1"/>
  <c r="N256" i="1"/>
  <c r="M256" i="1"/>
  <c r="S256" i="1"/>
  <c r="T256" i="1" s="1"/>
  <c r="L256" i="1"/>
  <c r="N224" i="1"/>
  <c r="M224" i="1"/>
  <c r="L224" i="1"/>
  <c r="S192" i="1"/>
  <c r="T192" i="1" s="1"/>
  <c r="N192" i="1"/>
  <c r="M192" i="1"/>
  <c r="L192" i="1"/>
  <c r="N160" i="1"/>
  <c r="M160" i="1"/>
  <c r="L160" i="1"/>
  <c r="N128" i="1"/>
  <c r="M128" i="1"/>
  <c r="L128" i="1"/>
  <c r="N96" i="1"/>
  <c r="M96" i="1"/>
  <c r="L96" i="1"/>
  <c r="N64" i="1"/>
  <c r="M64" i="1"/>
  <c r="L64" i="1"/>
  <c r="P32" i="1"/>
  <c r="Q32" i="1" s="1"/>
  <c r="N32" i="1"/>
  <c r="L32" i="1"/>
  <c r="M32" i="1"/>
  <c r="V297" i="1"/>
  <c r="U297" i="1"/>
  <c r="U2408" i="1"/>
  <c r="V2408" i="1"/>
  <c r="M2393" i="1"/>
  <c r="S2393" i="1"/>
  <c r="T2393" i="1" s="1"/>
  <c r="P2393" i="1"/>
  <c r="Q2393" i="1" s="1"/>
  <c r="N2393" i="1"/>
  <c r="L2393" i="1"/>
  <c r="U2424" i="1"/>
  <c r="V2424" i="1"/>
  <c r="M2420" i="1"/>
  <c r="L2420" i="1"/>
  <c r="S2420" i="1"/>
  <c r="T2420" i="1" s="1"/>
  <c r="P2420" i="1"/>
  <c r="Q2420" i="1" s="1"/>
  <c r="N2420" i="1"/>
  <c r="M2413" i="1"/>
  <c r="P2413" i="1"/>
  <c r="Q2413" i="1" s="1"/>
  <c r="L2413" i="1"/>
  <c r="S2413" i="1"/>
  <c r="T2413" i="1" s="1"/>
  <c r="N2413" i="1"/>
  <c r="R2389" i="1"/>
  <c r="S2389" i="1" s="1"/>
  <c r="T2389" i="1" s="1"/>
  <c r="O2389" i="1"/>
  <c r="P2389" i="1" s="1"/>
  <c r="Q2389" i="1" s="1"/>
  <c r="M2387" i="1"/>
  <c r="P2387" i="1"/>
  <c r="Q2387" i="1" s="1"/>
  <c r="N2387" i="1"/>
  <c r="L2387" i="1"/>
  <c r="O2004" i="1"/>
  <c r="R2004" i="1"/>
  <c r="L2028" i="1"/>
  <c r="P2028" i="1"/>
  <c r="Q2028" i="1" s="1"/>
  <c r="S2028" i="1"/>
  <c r="T2028" i="1" s="1"/>
  <c r="N2028" i="1"/>
  <c r="M2028" i="1"/>
  <c r="V2007" i="1"/>
  <c r="U2007" i="1"/>
  <c r="P1954" i="1"/>
  <c r="Q1954" i="1" s="1"/>
  <c r="N1954" i="1"/>
  <c r="M1954" i="1"/>
  <c r="L1954" i="1"/>
  <c r="S1954" i="1"/>
  <c r="T1954" i="1" s="1"/>
  <c r="P1946" i="1"/>
  <c r="Q1946" i="1" s="1"/>
  <c r="M1946" i="1"/>
  <c r="L1946" i="1"/>
  <c r="S1946" i="1"/>
  <c r="T1946" i="1" s="1"/>
  <c r="N1946" i="1"/>
  <c r="P1938" i="1"/>
  <c r="Q1938" i="1" s="1"/>
  <c r="M1938" i="1"/>
  <c r="L1938" i="1"/>
  <c r="S1938" i="1"/>
  <c r="T1938" i="1" s="1"/>
  <c r="N1938" i="1"/>
  <c r="P1930" i="1"/>
  <c r="Q1930" i="1" s="1"/>
  <c r="M1930" i="1"/>
  <c r="L1930" i="1"/>
  <c r="S1930" i="1"/>
  <c r="T1930" i="1" s="1"/>
  <c r="N1930" i="1"/>
  <c r="P1922" i="1"/>
  <c r="Q1922" i="1" s="1"/>
  <c r="M1922" i="1"/>
  <c r="L1922" i="1"/>
  <c r="S1922" i="1"/>
  <c r="T1922" i="1" s="1"/>
  <c r="N1922" i="1"/>
  <c r="P1914" i="1"/>
  <c r="Q1914" i="1" s="1"/>
  <c r="M1914" i="1"/>
  <c r="L1914" i="1"/>
  <c r="S1914" i="1"/>
  <c r="T1914" i="1" s="1"/>
  <c r="N1914" i="1"/>
  <c r="P1906" i="1"/>
  <c r="Q1906" i="1" s="1"/>
  <c r="M1906" i="1"/>
  <c r="L1906" i="1"/>
  <c r="S1906" i="1"/>
  <c r="T1906" i="1" s="1"/>
  <c r="N1906" i="1"/>
  <c r="P1898" i="1"/>
  <c r="Q1898" i="1" s="1"/>
  <c r="M1898" i="1"/>
  <c r="L1898" i="1"/>
  <c r="S1898" i="1"/>
  <c r="T1898" i="1" s="1"/>
  <c r="N1898" i="1"/>
  <c r="P1890" i="1"/>
  <c r="Q1890" i="1" s="1"/>
  <c r="M1890" i="1"/>
  <c r="L1890" i="1"/>
  <c r="S1890" i="1"/>
  <c r="T1890" i="1" s="1"/>
  <c r="N1890" i="1"/>
  <c r="L1978" i="1"/>
  <c r="P1978" i="1"/>
  <c r="Q1978" i="1" s="1"/>
  <c r="N1978" i="1"/>
  <c r="S1978" i="1"/>
  <c r="T1978" i="1" s="1"/>
  <c r="M1978" i="1"/>
  <c r="R1968" i="1"/>
  <c r="S1968" i="1" s="1"/>
  <c r="T1968" i="1" s="1"/>
  <c r="O1968" i="1"/>
  <c r="P1968" i="1" s="1"/>
  <c r="Q1968" i="1" s="1"/>
  <c r="L2008" i="1"/>
  <c r="S2008" i="1"/>
  <c r="T2008" i="1" s="1"/>
  <c r="P2008" i="1"/>
  <c r="Q2008" i="1" s="1"/>
  <c r="N2008" i="1"/>
  <c r="M2008" i="1"/>
  <c r="U1968" i="1"/>
  <c r="V1968" i="1"/>
  <c r="L2026" i="1"/>
  <c r="P2026" i="1"/>
  <c r="Q2026" i="1" s="1"/>
  <c r="N2026" i="1"/>
  <c r="M2026" i="1"/>
  <c r="S2026" i="1"/>
  <c r="T2026" i="1" s="1"/>
  <c r="L2003" i="1"/>
  <c r="M2003" i="1"/>
  <c r="S2003" i="1"/>
  <c r="T2003" i="1" s="1"/>
  <c r="P2003" i="1"/>
  <c r="Q2003" i="1" s="1"/>
  <c r="N2003" i="1"/>
  <c r="V1987" i="1"/>
  <c r="U1987" i="1"/>
  <c r="V1971" i="1"/>
  <c r="U1971" i="1"/>
  <c r="U1789" i="1"/>
  <c r="V1789" i="1"/>
  <c r="O1731" i="1"/>
  <c r="P1731" i="1" s="1"/>
  <c r="Q1731" i="1" s="1"/>
  <c r="R1731" i="1"/>
  <c r="S1731" i="1" s="1"/>
  <c r="T1731" i="1" s="1"/>
  <c r="U1725" i="1"/>
  <c r="V1725" i="1"/>
  <c r="R1699" i="1"/>
  <c r="S1699" i="1" s="1"/>
  <c r="T1699" i="1" s="1"/>
  <c r="O1699" i="1"/>
  <c r="P1699" i="1" s="1"/>
  <c r="Q1699" i="1" s="1"/>
  <c r="O1972" i="1"/>
  <c r="R1972" i="1"/>
  <c r="P1865" i="1"/>
  <c r="Q1865" i="1" s="1"/>
  <c r="M1865" i="1"/>
  <c r="L1865" i="1"/>
  <c r="N1865" i="1"/>
  <c r="S1865" i="1"/>
  <c r="T1865" i="1" s="1"/>
  <c r="R1837" i="1"/>
  <c r="O1837" i="1"/>
  <c r="U1823" i="1"/>
  <c r="V1823" i="1"/>
  <c r="P1801" i="1"/>
  <c r="Q1801" i="1" s="1"/>
  <c r="M1801" i="1"/>
  <c r="L1801" i="1"/>
  <c r="N1801" i="1"/>
  <c r="S1801" i="1"/>
  <c r="T1801" i="1" s="1"/>
  <c r="U1782" i="1"/>
  <c r="V1782" i="1"/>
  <c r="U1718" i="1"/>
  <c r="V1718" i="1"/>
  <c r="U1686" i="1"/>
  <c r="V1686" i="1"/>
  <c r="P1866" i="1"/>
  <c r="Q1866" i="1" s="1"/>
  <c r="M1866" i="1"/>
  <c r="L1866" i="1"/>
  <c r="S1866" i="1"/>
  <c r="T1866" i="1" s="1"/>
  <c r="N1866" i="1"/>
  <c r="P1834" i="1"/>
  <c r="Q1834" i="1" s="1"/>
  <c r="M1834" i="1"/>
  <c r="L1834" i="1"/>
  <c r="S1834" i="1"/>
  <c r="T1834" i="1" s="1"/>
  <c r="N1834" i="1"/>
  <c r="P1802" i="1"/>
  <c r="Q1802" i="1" s="1"/>
  <c r="M1802" i="1"/>
  <c r="L1802" i="1"/>
  <c r="N1802" i="1"/>
  <c r="U1795" i="1"/>
  <c r="V1795" i="1"/>
  <c r="U1787" i="1"/>
  <c r="V1787" i="1"/>
  <c r="U1689" i="1"/>
  <c r="V1689" i="1"/>
  <c r="L1988" i="1"/>
  <c r="N1988" i="1"/>
  <c r="M1988" i="1"/>
  <c r="P1867" i="1"/>
  <c r="Q1867" i="1" s="1"/>
  <c r="M1867" i="1"/>
  <c r="L1867" i="1"/>
  <c r="S1867" i="1"/>
  <c r="T1867" i="1" s="1"/>
  <c r="N1867" i="1"/>
  <c r="O1831" i="1"/>
  <c r="P1831" i="1" s="1"/>
  <c r="Q1831" i="1" s="1"/>
  <c r="R1831" i="1"/>
  <c r="S1831" i="1" s="1"/>
  <c r="T1831" i="1" s="1"/>
  <c r="P1803" i="1"/>
  <c r="Q1803" i="1" s="1"/>
  <c r="M1803" i="1"/>
  <c r="L1803" i="1"/>
  <c r="S1803" i="1"/>
  <c r="T1803" i="1" s="1"/>
  <c r="N1803" i="1"/>
  <c r="R1762" i="1"/>
  <c r="S1762" i="1" s="1"/>
  <c r="T1762" i="1" s="1"/>
  <c r="O1762" i="1"/>
  <c r="P1762" i="1" s="1"/>
  <c r="Q1762" i="1" s="1"/>
  <c r="R1730" i="1"/>
  <c r="S1730" i="1" s="1"/>
  <c r="T1730" i="1" s="1"/>
  <c r="O1730" i="1"/>
  <c r="P1730" i="1" s="1"/>
  <c r="Q1730" i="1" s="1"/>
  <c r="R1706" i="1"/>
  <c r="S1706" i="1" s="1"/>
  <c r="T1706" i="1" s="1"/>
  <c r="O1706" i="1"/>
  <c r="P1706" i="1" s="1"/>
  <c r="Q1706" i="1" s="1"/>
  <c r="O1880" i="1"/>
  <c r="R1880" i="1"/>
  <c r="O1848" i="1"/>
  <c r="R1848" i="1"/>
  <c r="S1848" i="1" s="1"/>
  <c r="T1848" i="1" s="1"/>
  <c r="O1816" i="1"/>
  <c r="R1816" i="1"/>
  <c r="U1783" i="1"/>
  <c r="V1783" i="1"/>
  <c r="U1719" i="1"/>
  <c r="V1719" i="1"/>
  <c r="M1829" i="1"/>
  <c r="L1829" i="1"/>
  <c r="N1829" i="1"/>
  <c r="L1464" i="1"/>
  <c r="N1464" i="1"/>
  <c r="M1464" i="1"/>
  <c r="P1464" i="1"/>
  <c r="Q1464" i="1" s="1"/>
  <c r="O1446" i="1"/>
  <c r="P1446" i="1" s="1"/>
  <c r="Q1446" i="1" s="1"/>
  <c r="R1446" i="1"/>
  <c r="S1446" i="1" s="1"/>
  <c r="T1446" i="1" s="1"/>
  <c r="V1440" i="1"/>
  <c r="U1440" i="1"/>
  <c r="R1398" i="1"/>
  <c r="S1398" i="1" s="1"/>
  <c r="T1398" i="1" s="1"/>
  <c r="O1398" i="1"/>
  <c r="P1398" i="1" s="1"/>
  <c r="Q1398" i="1" s="1"/>
  <c r="V1496" i="1"/>
  <c r="U1496" i="1"/>
  <c r="O1473" i="1"/>
  <c r="P1473" i="1" s="1"/>
  <c r="Q1473" i="1" s="1"/>
  <c r="R1473" i="1"/>
  <c r="S1473" i="1" s="1"/>
  <c r="T1473" i="1" s="1"/>
  <c r="O1441" i="1"/>
  <c r="R1441" i="1"/>
  <c r="L1433" i="1"/>
  <c r="N1433" i="1"/>
  <c r="M1433" i="1"/>
  <c r="R1458" i="1"/>
  <c r="S1458" i="1" s="1"/>
  <c r="T1458" i="1" s="1"/>
  <c r="O1458" i="1"/>
  <c r="P1458" i="1" s="1"/>
  <c r="Q1458" i="1" s="1"/>
  <c r="R1437" i="1"/>
  <c r="S1437" i="1" s="1"/>
  <c r="T1437" i="1" s="1"/>
  <c r="O1437" i="1"/>
  <c r="R1472" i="1"/>
  <c r="O1472" i="1"/>
  <c r="O1491" i="1"/>
  <c r="P1491" i="1" s="1"/>
  <c r="Q1491" i="1" s="1"/>
  <c r="R1491" i="1"/>
  <c r="S1491" i="1" s="1"/>
  <c r="T1491" i="1" s="1"/>
  <c r="V1453" i="1"/>
  <c r="U1453" i="1"/>
  <c r="L1445" i="1"/>
  <c r="M1445" i="1"/>
  <c r="N1445" i="1"/>
  <c r="O1427" i="1"/>
  <c r="P1427" i="1" s="1"/>
  <c r="Q1427" i="1" s="1"/>
  <c r="R1427" i="1"/>
  <c r="S1427" i="1" s="1"/>
  <c r="T1427" i="1" s="1"/>
  <c r="V1389" i="1"/>
  <c r="U1389" i="1"/>
  <c r="V1385" i="1"/>
  <c r="U1385" i="1"/>
  <c r="V1381" i="1"/>
  <c r="U1381" i="1"/>
  <c r="V1377" i="1"/>
  <c r="U1377" i="1"/>
  <c r="V1373" i="1"/>
  <c r="U1373" i="1"/>
  <c r="V1369" i="1"/>
  <c r="U1369" i="1"/>
  <c r="V1365" i="1"/>
  <c r="U1365" i="1"/>
  <c r="V1361" i="1"/>
  <c r="U1361" i="1"/>
  <c r="V1357" i="1"/>
  <c r="U1357" i="1"/>
  <c r="V1353" i="1"/>
  <c r="U1353" i="1"/>
  <c r="V1349" i="1"/>
  <c r="U1349" i="1"/>
  <c r="V1345" i="1"/>
  <c r="U1345" i="1"/>
  <c r="V1341" i="1"/>
  <c r="U1341" i="1"/>
  <c r="V1337" i="1"/>
  <c r="U1337" i="1"/>
  <c r="V1333" i="1"/>
  <c r="U1333" i="1"/>
  <c r="V1329" i="1"/>
  <c r="U1329" i="1"/>
  <c r="V1325" i="1"/>
  <c r="U1325" i="1"/>
  <c r="V1321" i="1"/>
  <c r="U1321" i="1"/>
  <c r="R1408" i="1"/>
  <c r="S1408" i="1" s="1"/>
  <c r="T1408" i="1" s="1"/>
  <c r="O1408" i="1"/>
  <c r="P1408" i="1" s="1"/>
  <c r="Q1408" i="1" s="1"/>
  <c r="U1394" i="1"/>
  <c r="V1394" i="1"/>
  <c r="N1301" i="1"/>
  <c r="M1301" i="1"/>
  <c r="L1301" i="1"/>
  <c r="O1272" i="1"/>
  <c r="P1272" i="1" s="1"/>
  <c r="Q1272" i="1" s="1"/>
  <c r="R1272" i="1"/>
  <c r="S1272" i="1" s="1"/>
  <c r="T1272" i="1" s="1"/>
  <c r="V1266" i="1"/>
  <c r="U1266" i="1"/>
  <c r="N1237" i="1"/>
  <c r="M1237" i="1"/>
  <c r="L1237" i="1"/>
  <c r="P1237" i="1"/>
  <c r="Q1237" i="1" s="1"/>
  <c r="V1285" i="1"/>
  <c r="U1285" i="1"/>
  <c r="V1253" i="1"/>
  <c r="U1253" i="1"/>
  <c r="P1226" i="1"/>
  <c r="Q1226" i="1" s="1"/>
  <c r="N1226" i="1"/>
  <c r="M1226" i="1"/>
  <c r="L1226" i="1"/>
  <c r="S1226" i="1"/>
  <c r="T1226" i="1" s="1"/>
  <c r="P1218" i="1"/>
  <c r="Q1218" i="1" s="1"/>
  <c r="N1218" i="1"/>
  <c r="M1218" i="1"/>
  <c r="L1218" i="1"/>
  <c r="S1218" i="1"/>
  <c r="T1218" i="1" s="1"/>
  <c r="P1210" i="1"/>
  <c r="Q1210" i="1" s="1"/>
  <c r="N1210" i="1"/>
  <c r="M1210" i="1"/>
  <c r="L1210" i="1"/>
  <c r="S1210" i="1"/>
  <c r="T1210" i="1" s="1"/>
  <c r="P1202" i="1"/>
  <c r="Q1202" i="1" s="1"/>
  <c r="N1202" i="1"/>
  <c r="M1202" i="1"/>
  <c r="L1202" i="1"/>
  <c r="S1202" i="1"/>
  <c r="T1202" i="1" s="1"/>
  <c r="P1194" i="1"/>
  <c r="Q1194" i="1" s="1"/>
  <c r="N1194" i="1"/>
  <c r="M1194" i="1"/>
  <c r="L1194" i="1"/>
  <c r="S1194" i="1"/>
  <c r="T1194" i="1" s="1"/>
  <c r="P1186" i="1"/>
  <c r="Q1186" i="1" s="1"/>
  <c r="N1186" i="1"/>
  <c r="M1186" i="1"/>
  <c r="L1186" i="1"/>
  <c r="S1186" i="1"/>
  <c r="T1186" i="1" s="1"/>
  <c r="P1178" i="1"/>
  <c r="Q1178" i="1" s="1"/>
  <c r="N1178" i="1"/>
  <c r="M1178" i="1"/>
  <c r="L1178" i="1"/>
  <c r="S1178" i="1"/>
  <c r="T1178" i="1" s="1"/>
  <c r="P1170" i="1"/>
  <c r="Q1170" i="1" s="1"/>
  <c r="N1170" i="1"/>
  <c r="M1170" i="1"/>
  <c r="S1170" i="1"/>
  <c r="T1170" i="1" s="1"/>
  <c r="L1170" i="1"/>
  <c r="P1162" i="1"/>
  <c r="Q1162" i="1" s="1"/>
  <c r="N1162" i="1"/>
  <c r="M1162" i="1"/>
  <c r="S1162" i="1"/>
  <c r="T1162" i="1" s="1"/>
  <c r="L1162" i="1"/>
  <c r="P1154" i="1"/>
  <c r="Q1154" i="1" s="1"/>
  <c r="N1154" i="1"/>
  <c r="M1154" i="1"/>
  <c r="S1154" i="1"/>
  <c r="T1154" i="1" s="1"/>
  <c r="L1154" i="1"/>
  <c r="P1146" i="1"/>
  <c r="Q1146" i="1" s="1"/>
  <c r="N1146" i="1"/>
  <c r="M1146" i="1"/>
  <c r="S1146" i="1"/>
  <c r="T1146" i="1" s="1"/>
  <c r="L1146" i="1"/>
  <c r="P1138" i="1"/>
  <c r="Q1138" i="1" s="1"/>
  <c r="M1138" i="1"/>
  <c r="S1138" i="1"/>
  <c r="T1138" i="1" s="1"/>
  <c r="N1138" i="1"/>
  <c r="L1138" i="1"/>
  <c r="P1130" i="1"/>
  <c r="Q1130" i="1" s="1"/>
  <c r="M1130" i="1"/>
  <c r="S1130" i="1"/>
  <c r="T1130" i="1" s="1"/>
  <c r="N1130" i="1"/>
  <c r="L1130" i="1"/>
  <c r="P1122" i="1"/>
  <c r="Q1122" i="1" s="1"/>
  <c r="M1122" i="1"/>
  <c r="S1122" i="1"/>
  <c r="T1122" i="1" s="1"/>
  <c r="N1122" i="1"/>
  <c r="L1122" i="1"/>
  <c r="P1114" i="1"/>
  <c r="Q1114" i="1" s="1"/>
  <c r="M1114" i="1"/>
  <c r="S1114" i="1"/>
  <c r="T1114" i="1" s="1"/>
  <c r="N1114" i="1"/>
  <c r="L1114" i="1"/>
  <c r="P1106" i="1"/>
  <c r="Q1106" i="1" s="1"/>
  <c r="M1106" i="1"/>
  <c r="S1106" i="1"/>
  <c r="T1106" i="1" s="1"/>
  <c r="N1106" i="1"/>
  <c r="L1106" i="1"/>
  <c r="P1098" i="1"/>
  <c r="Q1098" i="1" s="1"/>
  <c r="M1098" i="1"/>
  <c r="S1098" i="1"/>
  <c r="T1098" i="1" s="1"/>
  <c r="N1098" i="1"/>
  <c r="L1098" i="1"/>
  <c r="P1090" i="1"/>
  <c r="Q1090" i="1" s="1"/>
  <c r="M1090" i="1"/>
  <c r="S1090" i="1"/>
  <c r="T1090" i="1" s="1"/>
  <c r="N1090" i="1"/>
  <c r="L1090" i="1"/>
  <c r="P1082" i="1"/>
  <c r="Q1082" i="1" s="1"/>
  <c r="M1082" i="1"/>
  <c r="S1082" i="1"/>
  <c r="T1082" i="1" s="1"/>
  <c r="N1082" i="1"/>
  <c r="L1082" i="1"/>
  <c r="P1074" i="1"/>
  <c r="Q1074" i="1" s="1"/>
  <c r="M1074" i="1"/>
  <c r="S1074" i="1"/>
  <c r="T1074" i="1" s="1"/>
  <c r="N1074" i="1"/>
  <c r="L1074" i="1"/>
  <c r="P1066" i="1"/>
  <c r="Q1066" i="1" s="1"/>
  <c r="M1066" i="1"/>
  <c r="S1066" i="1"/>
  <c r="T1066" i="1" s="1"/>
  <c r="N1066" i="1"/>
  <c r="L1066" i="1"/>
  <c r="P1058" i="1"/>
  <c r="Q1058" i="1" s="1"/>
  <c r="M1058" i="1"/>
  <c r="S1058" i="1"/>
  <c r="T1058" i="1" s="1"/>
  <c r="N1058" i="1"/>
  <c r="L1058" i="1"/>
  <c r="P1050" i="1"/>
  <c r="Q1050" i="1" s="1"/>
  <c r="M1050" i="1"/>
  <c r="S1050" i="1"/>
  <c r="T1050" i="1" s="1"/>
  <c r="N1050" i="1"/>
  <c r="L1050" i="1"/>
  <c r="P1042" i="1"/>
  <c r="Q1042" i="1" s="1"/>
  <c r="M1042" i="1"/>
  <c r="S1042" i="1"/>
  <c r="T1042" i="1" s="1"/>
  <c r="N1042" i="1"/>
  <c r="L1042" i="1"/>
  <c r="P1034" i="1"/>
  <c r="Q1034" i="1" s="1"/>
  <c r="M1034" i="1"/>
  <c r="S1034" i="1"/>
  <c r="T1034" i="1" s="1"/>
  <c r="N1034" i="1"/>
  <c r="L1034" i="1"/>
  <c r="P1026" i="1"/>
  <c r="Q1026" i="1" s="1"/>
  <c r="M1026" i="1"/>
  <c r="S1026" i="1"/>
  <c r="T1026" i="1" s="1"/>
  <c r="N1026" i="1"/>
  <c r="L1026" i="1"/>
  <c r="P1018" i="1"/>
  <c r="Q1018" i="1" s="1"/>
  <c r="M1018" i="1"/>
  <c r="S1018" i="1"/>
  <c r="T1018" i="1" s="1"/>
  <c r="N1018" i="1"/>
  <c r="L1018" i="1"/>
  <c r="P1010" i="1"/>
  <c r="Q1010" i="1" s="1"/>
  <c r="M1010" i="1"/>
  <c r="S1010" i="1"/>
  <c r="T1010" i="1" s="1"/>
  <c r="N1010" i="1"/>
  <c r="L1010" i="1"/>
  <c r="P1002" i="1"/>
  <c r="Q1002" i="1" s="1"/>
  <c r="M1002" i="1"/>
  <c r="S1002" i="1"/>
  <c r="T1002" i="1" s="1"/>
  <c r="N1002" i="1"/>
  <c r="L1002" i="1"/>
  <c r="P994" i="1"/>
  <c r="Q994" i="1" s="1"/>
  <c r="M994" i="1"/>
  <c r="S994" i="1"/>
  <c r="T994" i="1" s="1"/>
  <c r="N994" i="1"/>
  <c r="L994" i="1"/>
  <c r="P986" i="1"/>
  <c r="Q986" i="1" s="1"/>
  <c r="M986" i="1"/>
  <c r="S986" i="1"/>
  <c r="T986" i="1" s="1"/>
  <c r="N986" i="1"/>
  <c r="L986" i="1"/>
  <c r="P978" i="1"/>
  <c r="Q978" i="1" s="1"/>
  <c r="M978" i="1"/>
  <c r="S978" i="1"/>
  <c r="T978" i="1" s="1"/>
  <c r="N978" i="1"/>
  <c r="L978" i="1"/>
  <c r="P970" i="1"/>
  <c r="Q970" i="1" s="1"/>
  <c r="M970" i="1"/>
  <c r="S970" i="1"/>
  <c r="T970" i="1" s="1"/>
  <c r="N970" i="1"/>
  <c r="L970" i="1"/>
  <c r="R1392" i="1"/>
  <c r="O1392" i="1"/>
  <c r="V1315" i="1"/>
  <c r="U1315" i="1"/>
  <c r="V1310" i="1"/>
  <c r="U1310" i="1"/>
  <c r="L1392" i="1"/>
  <c r="N1392" i="1"/>
  <c r="P1392" i="1"/>
  <c r="Q1392" i="1" s="1"/>
  <c r="M1392" i="1"/>
  <c r="S1392" i="1"/>
  <c r="T1392" i="1" s="1"/>
  <c r="V1279" i="1"/>
  <c r="U1279" i="1"/>
  <c r="O1269" i="1"/>
  <c r="R1269" i="1"/>
  <c r="S1269" i="1" s="1"/>
  <c r="T1269" i="1" s="1"/>
  <c r="R944" i="1"/>
  <c r="O944" i="1"/>
  <c r="U938" i="1"/>
  <c r="V938" i="1"/>
  <c r="P932" i="1"/>
  <c r="Q932" i="1" s="1"/>
  <c r="M932" i="1"/>
  <c r="S932" i="1"/>
  <c r="T932" i="1" s="1"/>
  <c r="N932" i="1"/>
  <c r="L932" i="1"/>
  <c r="R890" i="1"/>
  <c r="O890" i="1"/>
  <c r="R882" i="1"/>
  <c r="O882" i="1"/>
  <c r="R874" i="1"/>
  <c r="S874" i="1" s="1"/>
  <c r="T874" i="1" s="1"/>
  <c r="O874" i="1"/>
  <c r="P874" i="1" s="1"/>
  <c r="Q874" i="1" s="1"/>
  <c r="R866" i="1"/>
  <c r="S866" i="1" s="1"/>
  <c r="T866" i="1" s="1"/>
  <c r="O866" i="1"/>
  <c r="R858" i="1"/>
  <c r="O858" i="1"/>
  <c r="R850" i="1"/>
  <c r="O850" i="1"/>
  <c r="R808" i="1"/>
  <c r="S808" i="1" s="1"/>
  <c r="T808" i="1" s="1"/>
  <c r="O808" i="1"/>
  <c r="P808" i="1" s="1"/>
  <c r="Q808" i="1" s="1"/>
  <c r="P917" i="1"/>
  <c r="Q917" i="1" s="1"/>
  <c r="M917" i="1"/>
  <c r="S917" i="1"/>
  <c r="T917" i="1" s="1"/>
  <c r="N917" i="1"/>
  <c r="L917" i="1"/>
  <c r="R947" i="1"/>
  <c r="O947" i="1"/>
  <c r="P935" i="1"/>
  <c r="Q935" i="1" s="1"/>
  <c r="M935" i="1"/>
  <c r="S935" i="1"/>
  <c r="T935" i="1" s="1"/>
  <c r="N935" i="1"/>
  <c r="L935" i="1"/>
  <c r="R915" i="1"/>
  <c r="O915" i="1"/>
  <c r="P903" i="1"/>
  <c r="Q903" i="1" s="1"/>
  <c r="M903" i="1"/>
  <c r="S903" i="1"/>
  <c r="T903" i="1" s="1"/>
  <c r="N903" i="1"/>
  <c r="L903" i="1"/>
  <c r="P891" i="1"/>
  <c r="Q891" i="1" s="1"/>
  <c r="M891" i="1"/>
  <c r="N891" i="1"/>
  <c r="L891" i="1"/>
  <c r="S891" i="1"/>
  <c r="T891" i="1" s="1"/>
  <c r="P859" i="1"/>
  <c r="Q859" i="1" s="1"/>
  <c r="M859" i="1"/>
  <c r="N859" i="1"/>
  <c r="L859" i="1"/>
  <c r="S859" i="1"/>
  <c r="T859" i="1" s="1"/>
  <c r="U843" i="1"/>
  <c r="V843" i="1"/>
  <c r="U835" i="1"/>
  <c r="V835" i="1"/>
  <c r="U827" i="1"/>
  <c r="V827" i="1"/>
  <c r="U819" i="1"/>
  <c r="V819" i="1"/>
  <c r="U811" i="1"/>
  <c r="V811" i="1"/>
  <c r="U803" i="1"/>
  <c r="V803" i="1"/>
  <c r="U795" i="1"/>
  <c r="V795" i="1"/>
  <c r="M960" i="1"/>
  <c r="N960" i="1"/>
  <c r="L960" i="1"/>
  <c r="R892" i="1"/>
  <c r="S892" i="1" s="1"/>
  <c r="T892" i="1" s="1"/>
  <c r="O892" i="1"/>
  <c r="U870" i="1"/>
  <c r="V870" i="1"/>
  <c r="R860" i="1"/>
  <c r="O860" i="1"/>
  <c r="P937" i="1"/>
  <c r="Q937" i="1" s="1"/>
  <c r="M937" i="1"/>
  <c r="S937" i="1"/>
  <c r="T937" i="1" s="1"/>
  <c r="N937" i="1"/>
  <c r="L937" i="1"/>
  <c r="P905" i="1"/>
  <c r="Q905" i="1" s="1"/>
  <c r="M905" i="1"/>
  <c r="S905" i="1"/>
  <c r="T905" i="1" s="1"/>
  <c r="N905" i="1"/>
  <c r="L905" i="1"/>
  <c r="P886" i="1"/>
  <c r="Q886" i="1" s="1"/>
  <c r="M886" i="1"/>
  <c r="N886" i="1"/>
  <c r="L886" i="1"/>
  <c r="M854" i="1"/>
  <c r="N854" i="1"/>
  <c r="L854" i="1"/>
  <c r="P962" i="1"/>
  <c r="Q962" i="1" s="1"/>
  <c r="M962" i="1"/>
  <c r="S962" i="1"/>
  <c r="T962" i="1" s="1"/>
  <c r="N962" i="1"/>
  <c r="L962" i="1"/>
  <c r="O934" i="1"/>
  <c r="R934" i="1"/>
  <c r="S934" i="1" s="1"/>
  <c r="T934" i="1" s="1"/>
  <c r="P898" i="1"/>
  <c r="Q898" i="1" s="1"/>
  <c r="M898" i="1"/>
  <c r="S898" i="1"/>
  <c r="T898" i="1" s="1"/>
  <c r="N898" i="1"/>
  <c r="L898" i="1"/>
  <c r="U831" i="1"/>
  <c r="V831" i="1"/>
  <c r="R728" i="1"/>
  <c r="S728" i="1" s="1"/>
  <c r="T728" i="1" s="1"/>
  <c r="O728" i="1"/>
  <c r="R712" i="1"/>
  <c r="O712" i="1"/>
  <c r="R696" i="1"/>
  <c r="O696" i="1"/>
  <c r="R680" i="1"/>
  <c r="O680" i="1"/>
  <c r="R664" i="1"/>
  <c r="S664" i="1" s="1"/>
  <c r="T664" i="1" s="1"/>
  <c r="O664" i="1"/>
  <c r="V650" i="1"/>
  <c r="U650" i="1"/>
  <c r="V618" i="1"/>
  <c r="U618" i="1"/>
  <c r="O796" i="1"/>
  <c r="R796" i="1"/>
  <c r="N757" i="1"/>
  <c r="L757" i="1"/>
  <c r="S757" i="1"/>
  <c r="T757" i="1" s="1"/>
  <c r="P757" i="1"/>
  <c r="Q757" i="1" s="1"/>
  <c r="M757" i="1"/>
  <c r="O613" i="1"/>
  <c r="R613" i="1"/>
  <c r="V605" i="1"/>
  <c r="U605" i="1"/>
  <c r="R745" i="1"/>
  <c r="O745" i="1"/>
  <c r="V743" i="1"/>
  <c r="U743" i="1"/>
  <c r="R727" i="1"/>
  <c r="O727" i="1"/>
  <c r="R719" i="1"/>
  <c r="S719" i="1" s="1"/>
  <c r="T719" i="1" s="1"/>
  <c r="O719" i="1"/>
  <c r="P719" i="1" s="1"/>
  <c r="Q719" i="1" s="1"/>
  <c r="R711" i="1"/>
  <c r="O711" i="1"/>
  <c r="R703" i="1"/>
  <c r="O703" i="1"/>
  <c r="P703" i="1" s="1"/>
  <c r="Q703" i="1" s="1"/>
  <c r="R695" i="1"/>
  <c r="O695" i="1"/>
  <c r="R687" i="1"/>
  <c r="O687" i="1"/>
  <c r="P687" i="1" s="1"/>
  <c r="Q687" i="1" s="1"/>
  <c r="R679" i="1"/>
  <c r="S679" i="1" s="1"/>
  <c r="T679" i="1" s="1"/>
  <c r="O679" i="1"/>
  <c r="R671" i="1"/>
  <c r="O671" i="1"/>
  <c r="R663" i="1"/>
  <c r="O663" i="1"/>
  <c r="R655" i="1"/>
  <c r="O655" i="1"/>
  <c r="O640" i="1"/>
  <c r="R640" i="1"/>
  <c r="S640" i="1" s="1"/>
  <c r="T640" i="1" s="1"/>
  <c r="V780" i="1"/>
  <c r="U780" i="1"/>
  <c r="V764" i="1"/>
  <c r="U764" i="1"/>
  <c r="P733" i="1"/>
  <c r="Q733" i="1" s="1"/>
  <c r="N733" i="1"/>
  <c r="M733" i="1"/>
  <c r="L733" i="1"/>
  <c r="R651" i="1"/>
  <c r="S651" i="1" s="1"/>
  <c r="T651" i="1" s="1"/>
  <c r="O651" i="1"/>
  <c r="P651" i="1" s="1"/>
  <c r="Q651" i="1" s="1"/>
  <c r="N639" i="1"/>
  <c r="M639" i="1"/>
  <c r="L639" i="1"/>
  <c r="V627" i="1"/>
  <c r="U627" i="1"/>
  <c r="N607" i="1"/>
  <c r="M607" i="1"/>
  <c r="L607" i="1"/>
  <c r="U815" i="1"/>
  <c r="V815" i="1"/>
  <c r="V771" i="1"/>
  <c r="U771" i="1"/>
  <c r="R763" i="1"/>
  <c r="O763" i="1"/>
  <c r="R726" i="1"/>
  <c r="S726" i="1" s="1"/>
  <c r="T726" i="1" s="1"/>
  <c r="O726" i="1"/>
  <c r="P726" i="1" s="1"/>
  <c r="Q726" i="1" s="1"/>
  <c r="V714" i="1"/>
  <c r="U714" i="1"/>
  <c r="R694" i="1"/>
  <c r="S694" i="1" s="1"/>
  <c r="T694" i="1" s="1"/>
  <c r="O694" i="1"/>
  <c r="P694" i="1" s="1"/>
  <c r="Q694" i="1" s="1"/>
  <c r="V682" i="1"/>
  <c r="U682" i="1"/>
  <c r="R662" i="1"/>
  <c r="S662" i="1" s="1"/>
  <c r="T662" i="1" s="1"/>
  <c r="O662" i="1"/>
  <c r="P662" i="1" s="1"/>
  <c r="Q662" i="1" s="1"/>
  <c r="O646" i="1"/>
  <c r="R646" i="1"/>
  <c r="O630" i="1"/>
  <c r="P630" i="1" s="1"/>
  <c r="Q630" i="1" s="1"/>
  <c r="R630" i="1"/>
  <c r="S630" i="1" s="1"/>
  <c r="T630" i="1" s="1"/>
  <c r="O614" i="1"/>
  <c r="R614" i="1"/>
  <c r="U836" i="1"/>
  <c r="V836" i="1"/>
  <c r="M836" i="1"/>
  <c r="N836" i="1"/>
  <c r="L836" i="1"/>
  <c r="N785" i="1"/>
  <c r="M785" i="1"/>
  <c r="L785" i="1"/>
  <c r="N777" i="1"/>
  <c r="L777" i="1"/>
  <c r="M777" i="1"/>
  <c r="R762" i="1"/>
  <c r="S762" i="1" s="1"/>
  <c r="T762" i="1" s="1"/>
  <c r="O762" i="1"/>
  <c r="P762" i="1" s="1"/>
  <c r="Q762" i="1" s="1"/>
  <c r="P621" i="1"/>
  <c r="Q621" i="1" s="1"/>
  <c r="N621" i="1"/>
  <c r="M621" i="1"/>
  <c r="L621" i="1"/>
  <c r="R761" i="1"/>
  <c r="S761" i="1" s="1"/>
  <c r="T761" i="1" s="1"/>
  <c r="O761" i="1"/>
  <c r="V754" i="1"/>
  <c r="U754" i="1"/>
  <c r="R740" i="1"/>
  <c r="S740" i="1" s="1"/>
  <c r="T740" i="1" s="1"/>
  <c r="O740" i="1"/>
  <c r="P740" i="1" s="1"/>
  <c r="Q740" i="1" s="1"/>
  <c r="R709" i="1"/>
  <c r="O709" i="1"/>
  <c r="V673" i="1"/>
  <c r="U673" i="1"/>
  <c r="L640" i="1"/>
  <c r="P640" i="1"/>
  <c r="Q640" i="1" s="1"/>
  <c r="N640" i="1"/>
  <c r="M640" i="1"/>
  <c r="R768" i="1"/>
  <c r="S768" i="1" s="1"/>
  <c r="T768" i="1" s="1"/>
  <c r="O768" i="1"/>
  <c r="P768" i="1" s="1"/>
  <c r="Q768" i="1" s="1"/>
  <c r="N703" i="1"/>
  <c r="M703" i="1"/>
  <c r="L703" i="1"/>
  <c r="S703" i="1"/>
  <c r="T703" i="1" s="1"/>
  <c r="N691" i="1"/>
  <c r="M691" i="1"/>
  <c r="L691" i="1"/>
  <c r="R592" i="1"/>
  <c r="S592" i="1" s="1"/>
  <c r="T592" i="1" s="1"/>
  <c r="O592" i="1"/>
  <c r="P592" i="1" s="1"/>
  <c r="Q592" i="1" s="1"/>
  <c r="R576" i="1"/>
  <c r="S576" i="1" s="1"/>
  <c r="T576" i="1" s="1"/>
  <c r="O576" i="1"/>
  <c r="P576" i="1" s="1"/>
  <c r="Q576" i="1" s="1"/>
  <c r="R560" i="1"/>
  <c r="S560" i="1" s="1"/>
  <c r="T560" i="1" s="1"/>
  <c r="O560" i="1"/>
  <c r="P560" i="1" s="1"/>
  <c r="Q560" i="1" s="1"/>
  <c r="O544" i="1"/>
  <c r="P544" i="1" s="1"/>
  <c r="Q544" i="1" s="1"/>
  <c r="R544" i="1"/>
  <c r="S544" i="1" s="1"/>
  <c r="T544" i="1" s="1"/>
  <c r="O528" i="1"/>
  <c r="P528" i="1" s="1"/>
  <c r="Q528" i="1" s="1"/>
  <c r="R528" i="1"/>
  <c r="S528" i="1" s="1"/>
  <c r="T528" i="1" s="1"/>
  <c r="O512" i="1"/>
  <c r="P512" i="1" s="1"/>
  <c r="Q512" i="1" s="1"/>
  <c r="R512" i="1"/>
  <c r="S512" i="1" s="1"/>
  <c r="T512" i="1" s="1"/>
  <c r="O496" i="1"/>
  <c r="P496" i="1" s="1"/>
  <c r="Q496" i="1" s="1"/>
  <c r="R496" i="1"/>
  <c r="S496" i="1" s="1"/>
  <c r="T496" i="1" s="1"/>
  <c r="O480" i="1"/>
  <c r="P480" i="1" s="1"/>
  <c r="Q480" i="1" s="1"/>
  <c r="R480" i="1"/>
  <c r="S480" i="1" s="1"/>
  <c r="T480" i="1" s="1"/>
  <c r="O464" i="1"/>
  <c r="P464" i="1" s="1"/>
  <c r="Q464" i="1" s="1"/>
  <c r="R464" i="1"/>
  <c r="S464" i="1" s="1"/>
  <c r="T464" i="1" s="1"/>
  <c r="O448" i="1"/>
  <c r="P448" i="1" s="1"/>
  <c r="Q448" i="1" s="1"/>
  <c r="R448" i="1"/>
  <c r="S448" i="1" s="1"/>
  <c r="T448" i="1" s="1"/>
  <c r="O432" i="1"/>
  <c r="P432" i="1" s="1"/>
  <c r="Q432" i="1" s="1"/>
  <c r="R432" i="1"/>
  <c r="S432" i="1" s="1"/>
  <c r="T432" i="1" s="1"/>
  <c r="O416" i="1"/>
  <c r="P416" i="1" s="1"/>
  <c r="Q416" i="1" s="1"/>
  <c r="R416" i="1"/>
  <c r="S416" i="1" s="1"/>
  <c r="T416" i="1" s="1"/>
  <c r="O400" i="1"/>
  <c r="P400" i="1" s="1"/>
  <c r="Q400" i="1" s="1"/>
  <c r="R400" i="1"/>
  <c r="S400" i="1" s="1"/>
  <c r="T400" i="1" s="1"/>
  <c r="O384" i="1"/>
  <c r="P384" i="1" s="1"/>
  <c r="Q384" i="1" s="1"/>
  <c r="R384" i="1"/>
  <c r="S384" i="1" s="1"/>
  <c r="T384" i="1" s="1"/>
  <c r="O368" i="1"/>
  <c r="P368" i="1" s="1"/>
  <c r="Q368" i="1" s="1"/>
  <c r="R368" i="1"/>
  <c r="S368" i="1" s="1"/>
  <c r="T368" i="1" s="1"/>
  <c r="V332" i="1"/>
  <c r="U332" i="1"/>
  <c r="V270" i="1"/>
  <c r="U270" i="1"/>
  <c r="V254" i="1"/>
  <c r="U254" i="1"/>
  <c r="V238" i="1"/>
  <c r="U238" i="1"/>
  <c r="V222" i="1"/>
  <c r="U222" i="1"/>
  <c r="V206" i="1"/>
  <c r="U206" i="1"/>
  <c r="V190" i="1"/>
  <c r="U190" i="1"/>
  <c r="V174" i="1"/>
  <c r="U174" i="1"/>
  <c r="V158" i="1"/>
  <c r="U158" i="1"/>
  <c r="V142" i="1"/>
  <c r="U142" i="1"/>
  <c r="V126" i="1"/>
  <c r="U126" i="1"/>
  <c r="V110" i="1"/>
  <c r="U110" i="1"/>
  <c r="V94" i="1"/>
  <c r="U94" i="1"/>
  <c r="V78" i="1"/>
  <c r="U78" i="1"/>
  <c r="V62" i="1"/>
  <c r="U62" i="1"/>
  <c r="V46" i="1"/>
  <c r="U46" i="1"/>
  <c r="V30" i="1"/>
  <c r="U30" i="1"/>
  <c r="V14" i="1"/>
  <c r="U14" i="1"/>
  <c r="V330" i="1"/>
  <c r="U330" i="1"/>
  <c r="L304" i="1"/>
  <c r="N304" i="1"/>
  <c r="M304" i="1"/>
  <c r="N254" i="1"/>
  <c r="M254" i="1"/>
  <c r="L254" i="1"/>
  <c r="S254" i="1"/>
  <c r="T254" i="1" s="1"/>
  <c r="N222" i="1"/>
  <c r="M222" i="1"/>
  <c r="L222" i="1"/>
  <c r="N190" i="1"/>
  <c r="M190" i="1"/>
  <c r="L190" i="1"/>
  <c r="N158" i="1"/>
  <c r="M158" i="1"/>
  <c r="L158" i="1"/>
  <c r="N126" i="1"/>
  <c r="M126" i="1"/>
  <c r="L126" i="1"/>
  <c r="N94" i="1"/>
  <c r="M94" i="1"/>
  <c r="L94" i="1"/>
  <c r="N62" i="1"/>
  <c r="M62" i="1"/>
  <c r="L62" i="1"/>
  <c r="N30" i="1"/>
  <c r="M30" i="1"/>
  <c r="L30" i="1"/>
  <c r="V321" i="1"/>
  <c r="U321" i="1"/>
  <c r="R1829" i="1"/>
  <c r="S1829" i="1" s="1"/>
  <c r="T1829" i="1" s="1"/>
  <c r="O1829" i="1"/>
  <c r="P1829" i="1" s="1"/>
  <c r="Q1829" i="1" s="1"/>
  <c r="U1815" i="1"/>
  <c r="V1815" i="1"/>
  <c r="P1788" i="1"/>
  <c r="Q1788" i="1" s="1"/>
  <c r="M1788" i="1"/>
  <c r="N1788" i="1"/>
  <c r="L1788" i="1"/>
  <c r="S1788" i="1"/>
  <c r="T1788" i="1" s="1"/>
  <c r="U1726" i="1"/>
  <c r="V1726" i="1"/>
  <c r="L1980" i="1"/>
  <c r="N1980" i="1"/>
  <c r="M1980" i="1"/>
  <c r="U1872" i="1"/>
  <c r="V1872" i="1"/>
  <c r="U1840" i="1"/>
  <c r="V1840" i="1"/>
  <c r="U1808" i="1"/>
  <c r="V1808" i="1"/>
  <c r="V1988" i="1"/>
  <c r="U1988" i="1"/>
  <c r="P1875" i="1"/>
  <c r="Q1875" i="1" s="1"/>
  <c r="M1875" i="1"/>
  <c r="L1875" i="1"/>
  <c r="S1875" i="1"/>
  <c r="T1875" i="1" s="1"/>
  <c r="N1875" i="1"/>
  <c r="O1839" i="1"/>
  <c r="R1839" i="1"/>
  <c r="P1811" i="1"/>
  <c r="Q1811" i="1" s="1"/>
  <c r="M1811" i="1"/>
  <c r="L1811" i="1"/>
  <c r="S1811" i="1"/>
  <c r="T1811" i="1" s="1"/>
  <c r="N1811" i="1"/>
  <c r="P1795" i="1"/>
  <c r="Q1795" i="1" s="1"/>
  <c r="M1795" i="1"/>
  <c r="N1795" i="1"/>
  <c r="L1795" i="1"/>
  <c r="P1868" i="1"/>
  <c r="Q1868" i="1" s="1"/>
  <c r="M1868" i="1"/>
  <c r="L1868" i="1"/>
  <c r="S1868" i="1"/>
  <c r="T1868" i="1" s="1"/>
  <c r="N1868" i="1"/>
  <c r="P1836" i="1"/>
  <c r="Q1836" i="1" s="1"/>
  <c r="M1836" i="1"/>
  <c r="L1836" i="1"/>
  <c r="S1836" i="1"/>
  <c r="T1836" i="1" s="1"/>
  <c r="N1836" i="1"/>
  <c r="P1804" i="1"/>
  <c r="Q1804" i="1" s="1"/>
  <c r="M1804" i="1"/>
  <c r="L1804" i="1"/>
  <c r="S1804" i="1"/>
  <c r="T1804" i="1" s="1"/>
  <c r="N1804" i="1"/>
  <c r="U1743" i="1"/>
  <c r="V1743" i="1"/>
  <c r="P1837" i="1"/>
  <c r="Q1837" i="1" s="1"/>
  <c r="M1837" i="1"/>
  <c r="L1837" i="1"/>
  <c r="S1837" i="1"/>
  <c r="T1837" i="1" s="1"/>
  <c r="N1837" i="1"/>
  <c r="P1786" i="1"/>
  <c r="Q1786" i="1" s="1"/>
  <c r="M1786" i="1"/>
  <c r="S1786" i="1"/>
  <c r="T1786" i="1" s="1"/>
  <c r="N1786" i="1"/>
  <c r="L1786" i="1"/>
  <c r="U1706" i="1"/>
  <c r="V1706" i="1"/>
  <c r="O1486" i="1"/>
  <c r="P1486" i="1" s="1"/>
  <c r="Q1486" i="1" s="1"/>
  <c r="R1486" i="1"/>
  <c r="S1486" i="1" s="1"/>
  <c r="T1486" i="1" s="1"/>
  <c r="V1480" i="1"/>
  <c r="U1480" i="1"/>
  <c r="L1440" i="1"/>
  <c r="N1440" i="1"/>
  <c r="M1440" i="1"/>
  <c r="S1440" i="1"/>
  <c r="T1440" i="1" s="1"/>
  <c r="P1440" i="1"/>
  <c r="Q1440" i="1" s="1"/>
  <c r="O1687" i="1"/>
  <c r="R1687" i="1"/>
  <c r="R1434" i="1"/>
  <c r="S1434" i="1" s="1"/>
  <c r="T1434" i="1" s="1"/>
  <c r="O1434" i="1"/>
  <c r="P1434" i="1" s="1"/>
  <c r="Q1434" i="1" s="1"/>
  <c r="R1445" i="1"/>
  <c r="S1445" i="1" s="1"/>
  <c r="T1445" i="1" s="1"/>
  <c r="O1445" i="1"/>
  <c r="P1445" i="1" s="1"/>
  <c r="Q1445" i="1" s="1"/>
  <c r="V1461" i="1"/>
  <c r="U1461" i="1"/>
  <c r="L1453" i="1"/>
  <c r="M1453" i="1"/>
  <c r="P1453" i="1"/>
  <c r="Q1453" i="1" s="1"/>
  <c r="N1453" i="1"/>
  <c r="O1435" i="1"/>
  <c r="P1435" i="1" s="1"/>
  <c r="Q1435" i="1" s="1"/>
  <c r="R1435" i="1"/>
  <c r="S1435" i="1" s="1"/>
  <c r="T1435" i="1" s="1"/>
  <c r="O1411" i="1"/>
  <c r="P1411" i="1" s="1"/>
  <c r="Q1411" i="1" s="1"/>
  <c r="R1411" i="1"/>
  <c r="S1411" i="1" s="1"/>
  <c r="T1411" i="1" s="1"/>
  <c r="O1389" i="1"/>
  <c r="P1389" i="1" s="1"/>
  <c r="Q1389" i="1" s="1"/>
  <c r="R1389" i="1"/>
  <c r="S1389" i="1" s="1"/>
  <c r="T1389" i="1" s="1"/>
  <c r="O1385" i="1"/>
  <c r="P1385" i="1" s="1"/>
  <c r="Q1385" i="1" s="1"/>
  <c r="R1385" i="1"/>
  <c r="S1385" i="1" s="1"/>
  <c r="T1385" i="1" s="1"/>
  <c r="O1381" i="1"/>
  <c r="P1381" i="1" s="1"/>
  <c r="Q1381" i="1" s="1"/>
  <c r="R1381" i="1"/>
  <c r="S1381" i="1" s="1"/>
  <c r="T1381" i="1" s="1"/>
  <c r="O1377" i="1"/>
  <c r="P1377" i="1" s="1"/>
  <c r="Q1377" i="1" s="1"/>
  <c r="R1377" i="1"/>
  <c r="S1377" i="1" s="1"/>
  <c r="T1377" i="1" s="1"/>
  <c r="O1373" i="1"/>
  <c r="P1373" i="1" s="1"/>
  <c r="Q1373" i="1" s="1"/>
  <c r="R1373" i="1"/>
  <c r="S1373" i="1" s="1"/>
  <c r="T1373" i="1" s="1"/>
  <c r="O1369" i="1"/>
  <c r="P1369" i="1" s="1"/>
  <c r="Q1369" i="1" s="1"/>
  <c r="R1369" i="1"/>
  <c r="S1369" i="1" s="1"/>
  <c r="T1369" i="1" s="1"/>
  <c r="O1365" i="1"/>
  <c r="P1365" i="1" s="1"/>
  <c r="Q1365" i="1" s="1"/>
  <c r="R1365" i="1"/>
  <c r="S1365" i="1" s="1"/>
  <c r="T1365" i="1" s="1"/>
  <c r="O1361" i="1"/>
  <c r="P1361" i="1" s="1"/>
  <c r="Q1361" i="1" s="1"/>
  <c r="R1361" i="1"/>
  <c r="S1361" i="1" s="1"/>
  <c r="T1361" i="1" s="1"/>
  <c r="O1357" i="1"/>
  <c r="P1357" i="1" s="1"/>
  <c r="Q1357" i="1" s="1"/>
  <c r="R1357" i="1"/>
  <c r="S1357" i="1" s="1"/>
  <c r="T1357" i="1" s="1"/>
  <c r="O1353" i="1"/>
  <c r="P1353" i="1" s="1"/>
  <c r="Q1353" i="1" s="1"/>
  <c r="R1353" i="1"/>
  <c r="S1353" i="1" s="1"/>
  <c r="T1353" i="1" s="1"/>
  <c r="O1349" i="1"/>
  <c r="P1349" i="1" s="1"/>
  <c r="Q1349" i="1" s="1"/>
  <c r="R1349" i="1"/>
  <c r="S1349" i="1" s="1"/>
  <c r="T1349" i="1" s="1"/>
  <c r="O1345" i="1"/>
  <c r="P1345" i="1" s="1"/>
  <c r="Q1345" i="1" s="1"/>
  <c r="R1345" i="1"/>
  <c r="S1345" i="1" s="1"/>
  <c r="T1345" i="1" s="1"/>
  <c r="O1341" i="1"/>
  <c r="P1341" i="1" s="1"/>
  <c r="Q1341" i="1" s="1"/>
  <c r="R1341" i="1"/>
  <c r="S1341" i="1" s="1"/>
  <c r="T1341" i="1" s="1"/>
  <c r="O1337" i="1"/>
  <c r="P1337" i="1" s="1"/>
  <c r="Q1337" i="1" s="1"/>
  <c r="R1337" i="1"/>
  <c r="S1337" i="1" s="1"/>
  <c r="T1337" i="1" s="1"/>
  <c r="O1333" i="1"/>
  <c r="P1333" i="1" s="1"/>
  <c r="Q1333" i="1" s="1"/>
  <c r="R1333" i="1"/>
  <c r="S1333" i="1" s="1"/>
  <c r="T1333" i="1" s="1"/>
  <c r="O1329" i="1"/>
  <c r="P1329" i="1" s="1"/>
  <c r="Q1329" i="1" s="1"/>
  <c r="R1329" i="1"/>
  <c r="S1329" i="1" s="1"/>
  <c r="T1329" i="1" s="1"/>
  <c r="O1325" i="1"/>
  <c r="P1325" i="1" s="1"/>
  <c r="Q1325" i="1" s="1"/>
  <c r="R1325" i="1"/>
  <c r="S1325" i="1" s="1"/>
  <c r="T1325" i="1" s="1"/>
  <c r="O1321" i="1"/>
  <c r="P1321" i="1" s="1"/>
  <c r="Q1321" i="1" s="1"/>
  <c r="R1321" i="1"/>
  <c r="S1321" i="1" s="1"/>
  <c r="T1321" i="1" s="1"/>
  <c r="U1402" i="1"/>
  <c r="V1402" i="1"/>
  <c r="R1401" i="1"/>
  <c r="S1401" i="1" s="1"/>
  <c r="T1401" i="1" s="1"/>
  <c r="O1401" i="1"/>
  <c r="P1401" i="1" s="1"/>
  <c r="Q1401" i="1" s="1"/>
  <c r="L1394" i="1"/>
  <c r="M1394" i="1"/>
  <c r="N1394" i="1"/>
  <c r="N1311" i="1"/>
  <c r="M1311" i="1"/>
  <c r="L1311" i="1"/>
  <c r="V1306" i="1"/>
  <c r="U1306" i="1"/>
  <c r="N1277" i="1"/>
  <c r="M1277" i="1"/>
  <c r="L1277" i="1"/>
  <c r="O1248" i="1"/>
  <c r="P1248" i="1" s="1"/>
  <c r="Q1248" i="1" s="1"/>
  <c r="R1248" i="1"/>
  <c r="S1248" i="1" s="1"/>
  <c r="T1248" i="1" s="1"/>
  <c r="V1242" i="1"/>
  <c r="U1242" i="1"/>
  <c r="O1394" i="1"/>
  <c r="P1394" i="1" s="1"/>
  <c r="Q1394" i="1" s="1"/>
  <c r="R1394" i="1"/>
  <c r="S1394" i="1" s="1"/>
  <c r="T1394" i="1" s="1"/>
  <c r="O1307" i="1"/>
  <c r="P1307" i="1" s="1"/>
  <c r="Q1307" i="1" s="1"/>
  <c r="R1307" i="1"/>
  <c r="S1307" i="1" s="1"/>
  <c r="T1307" i="1" s="1"/>
  <c r="O1275" i="1"/>
  <c r="P1275" i="1" s="1"/>
  <c r="Q1275" i="1" s="1"/>
  <c r="R1275" i="1"/>
  <c r="S1275" i="1" s="1"/>
  <c r="T1275" i="1" s="1"/>
  <c r="O1243" i="1"/>
  <c r="P1243" i="1" s="1"/>
  <c r="Q1243" i="1" s="1"/>
  <c r="R1243" i="1"/>
  <c r="S1243" i="1" s="1"/>
  <c r="T1243" i="1" s="1"/>
  <c r="O1312" i="1"/>
  <c r="R1312" i="1"/>
  <c r="O1425" i="1"/>
  <c r="P1425" i="1" s="1"/>
  <c r="Q1425" i="1" s="1"/>
  <c r="R1425" i="1"/>
  <c r="S1425" i="1" s="1"/>
  <c r="T1425" i="1" s="1"/>
  <c r="P1225" i="1"/>
  <c r="Q1225" i="1" s="1"/>
  <c r="N1225" i="1"/>
  <c r="M1225" i="1"/>
  <c r="L1225" i="1"/>
  <c r="S1225" i="1"/>
  <c r="T1225" i="1" s="1"/>
  <c r="P1217" i="1"/>
  <c r="Q1217" i="1" s="1"/>
  <c r="N1217" i="1"/>
  <c r="M1217" i="1"/>
  <c r="L1217" i="1"/>
  <c r="S1217" i="1"/>
  <c r="T1217" i="1" s="1"/>
  <c r="P1209" i="1"/>
  <c r="Q1209" i="1" s="1"/>
  <c r="N1209" i="1"/>
  <c r="M1209" i="1"/>
  <c r="L1209" i="1"/>
  <c r="S1209" i="1"/>
  <c r="T1209" i="1" s="1"/>
  <c r="P1201" i="1"/>
  <c r="Q1201" i="1" s="1"/>
  <c r="N1201" i="1"/>
  <c r="M1201" i="1"/>
  <c r="L1201" i="1"/>
  <c r="S1201" i="1"/>
  <c r="T1201" i="1" s="1"/>
  <c r="P1193" i="1"/>
  <c r="Q1193" i="1" s="1"/>
  <c r="N1193" i="1"/>
  <c r="M1193" i="1"/>
  <c r="L1193" i="1"/>
  <c r="S1193" i="1"/>
  <c r="T1193" i="1" s="1"/>
  <c r="P1185" i="1"/>
  <c r="Q1185" i="1" s="1"/>
  <c r="N1185" i="1"/>
  <c r="M1185" i="1"/>
  <c r="L1185" i="1"/>
  <c r="S1185" i="1"/>
  <c r="T1185" i="1" s="1"/>
  <c r="P1177" i="1"/>
  <c r="Q1177" i="1" s="1"/>
  <c r="N1177" i="1"/>
  <c r="M1177" i="1"/>
  <c r="L1177" i="1"/>
  <c r="S1177" i="1"/>
  <c r="T1177" i="1" s="1"/>
  <c r="P1169" i="1"/>
  <c r="Q1169" i="1" s="1"/>
  <c r="N1169" i="1"/>
  <c r="M1169" i="1"/>
  <c r="S1169" i="1"/>
  <c r="T1169" i="1" s="1"/>
  <c r="L1169" i="1"/>
  <c r="P1161" i="1"/>
  <c r="Q1161" i="1" s="1"/>
  <c r="N1161" i="1"/>
  <c r="M1161" i="1"/>
  <c r="S1161" i="1"/>
  <c r="T1161" i="1" s="1"/>
  <c r="L1161" i="1"/>
  <c r="P1153" i="1"/>
  <c r="Q1153" i="1" s="1"/>
  <c r="N1153" i="1"/>
  <c r="M1153" i="1"/>
  <c r="S1153" i="1"/>
  <c r="T1153" i="1" s="1"/>
  <c r="L1153" i="1"/>
  <c r="P1145" i="1"/>
  <c r="Q1145" i="1" s="1"/>
  <c r="N1145" i="1"/>
  <c r="M1145" i="1"/>
  <c r="S1145" i="1"/>
  <c r="T1145" i="1" s="1"/>
  <c r="L1145" i="1"/>
  <c r="P1137" i="1"/>
  <c r="Q1137" i="1" s="1"/>
  <c r="M1137" i="1"/>
  <c r="S1137" i="1"/>
  <c r="T1137" i="1" s="1"/>
  <c r="L1137" i="1"/>
  <c r="N1137" i="1"/>
  <c r="P1129" i="1"/>
  <c r="Q1129" i="1" s="1"/>
  <c r="M1129" i="1"/>
  <c r="S1129" i="1"/>
  <c r="T1129" i="1" s="1"/>
  <c r="L1129" i="1"/>
  <c r="N1129" i="1"/>
  <c r="P1121" i="1"/>
  <c r="Q1121" i="1" s="1"/>
  <c r="M1121" i="1"/>
  <c r="S1121" i="1"/>
  <c r="T1121" i="1" s="1"/>
  <c r="N1121" i="1"/>
  <c r="L1121" i="1"/>
  <c r="P1113" i="1"/>
  <c r="Q1113" i="1" s="1"/>
  <c r="M1113" i="1"/>
  <c r="S1113" i="1"/>
  <c r="T1113" i="1" s="1"/>
  <c r="N1113" i="1"/>
  <c r="L1113" i="1"/>
  <c r="P1105" i="1"/>
  <c r="Q1105" i="1" s="1"/>
  <c r="M1105" i="1"/>
  <c r="S1105" i="1"/>
  <c r="T1105" i="1" s="1"/>
  <c r="N1105" i="1"/>
  <c r="L1105" i="1"/>
  <c r="P1097" i="1"/>
  <c r="Q1097" i="1" s="1"/>
  <c r="M1097" i="1"/>
  <c r="S1097" i="1"/>
  <c r="T1097" i="1" s="1"/>
  <c r="N1097" i="1"/>
  <c r="L1097" i="1"/>
  <c r="P1089" i="1"/>
  <c r="Q1089" i="1" s="1"/>
  <c r="M1089" i="1"/>
  <c r="S1089" i="1"/>
  <c r="T1089" i="1" s="1"/>
  <c r="N1089" i="1"/>
  <c r="L1089" i="1"/>
  <c r="P1081" i="1"/>
  <c r="Q1081" i="1" s="1"/>
  <c r="M1081" i="1"/>
  <c r="S1081" i="1"/>
  <c r="T1081" i="1" s="1"/>
  <c r="N1081" i="1"/>
  <c r="L1081" i="1"/>
  <c r="P1073" i="1"/>
  <c r="Q1073" i="1" s="1"/>
  <c r="M1073" i="1"/>
  <c r="S1073" i="1"/>
  <c r="T1073" i="1" s="1"/>
  <c r="N1073" i="1"/>
  <c r="L1073" i="1"/>
  <c r="P1065" i="1"/>
  <c r="Q1065" i="1" s="1"/>
  <c r="M1065" i="1"/>
  <c r="S1065" i="1"/>
  <c r="T1065" i="1" s="1"/>
  <c r="N1065" i="1"/>
  <c r="L1065" i="1"/>
  <c r="P1057" i="1"/>
  <c r="Q1057" i="1" s="1"/>
  <c r="M1057" i="1"/>
  <c r="S1057" i="1"/>
  <c r="T1057" i="1" s="1"/>
  <c r="N1057" i="1"/>
  <c r="L1057" i="1"/>
  <c r="P1049" i="1"/>
  <c r="Q1049" i="1" s="1"/>
  <c r="M1049" i="1"/>
  <c r="S1049" i="1"/>
  <c r="T1049" i="1" s="1"/>
  <c r="N1049" i="1"/>
  <c r="L1049" i="1"/>
  <c r="P1041" i="1"/>
  <c r="Q1041" i="1" s="1"/>
  <c r="M1041" i="1"/>
  <c r="S1041" i="1"/>
  <c r="T1041" i="1" s="1"/>
  <c r="N1041" i="1"/>
  <c r="L1041" i="1"/>
  <c r="P1033" i="1"/>
  <c r="Q1033" i="1" s="1"/>
  <c r="M1033" i="1"/>
  <c r="S1033" i="1"/>
  <c r="T1033" i="1" s="1"/>
  <c r="N1033" i="1"/>
  <c r="L1033" i="1"/>
  <c r="P1025" i="1"/>
  <c r="Q1025" i="1" s="1"/>
  <c r="M1025" i="1"/>
  <c r="S1025" i="1"/>
  <c r="T1025" i="1" s="1"/>
  <c r="N1025" i="1"/>
  <c r="L1025" i="1"/>
  <c r="P1017" i="1"/>
  <c r="Q1017" i="1" s="1"/>
  <c r="M1017" i="1"/>
  <c r="S1017" i="1"/>
  <c r="T1017" i="1" s="1"/>
  <c r="N1017" i="1"/>
  <c r="L1017" i="1"/>
  <c r="P1009" i="1"/>
  <c r="Q1009" i="1" s="1"/>
  <c r="M1009" i="1"/>
  <c r="S1009" i="1"/>
  <c r="T1009" i="1" s="1"/>
  <c r="N1009" i="1"/>
  <c r="L1009" i="1"/>
  <c r="P1001" i="1"/>
  <c r="Q1001" i="1" s="1"/>
  <c r="M1001" i="1"/>
  <c r="S1001" i="1"/>
  <c r="T1001" i="1" s="1"/>
  <c r="N1001" i="1"/>
  <c r="L1001" i="1"/>
  <c r="P993" i="1"/>
  <c r="Q993" i="1" s="1"/>
  <c r="M993" i="1"/>
  <c r="S993" i="1"/>
  <c r="T993" i="1" s="1"/>
  <c r="N993" i="1"/>
  <c r="L993" i="1"/>
  <c r="P985" i="1"/>
  <c r="Q985" i="1" s="1"/>
  <c r="M985" i="1"/>
  <c r="S985" i="1"/>
  <c r="T985" i="1" s="1"/>
  <c r="N985" i="1"/>
  <c r="L985" i="1"/>
  <c r="P977" i="1"/>
  <c r="Q977" i="1" s="1"/>
  <c r="M977" i="1"/>
  <c r="S977" i="1"/>
  <c r="T977" i="1" s="1"/>
  <c r="N977" i="1"/>
  <c r="L977" i="1"/>
  <c r="P969" i="1"/>
  <c r="Q969" i="1" s="1"/>
  <c r="M969" i="1"/>
  <c r="S969" i="1"/>
  <c r="T969" i="1" s="1"/>
  <c r="N969" i="1"/>
  <c r="L969" i="1"/>
  <c r="R1287" i="1"/>
  <c r="S1287" i="1" s="1"/>
  <c r="T1287" i="1" s="1"/>
  <c r="O1287" i="1"/>
  <c r="P1287" i="1" s="1"/>
  <c r="Q1287" i="1" s="1"/>
  <c r="N1276" i="1"/>
  <c r="S1276" i="1"/>
  <c r="T1276" i="1" s="1"/>
  <c r="P1276" i="1"/>
  <c r="Q1276" i="1" s="1"/>
  <c r="M1276" i="1"/>
  <c r="L1276" i="1"/>
  <c r="R1255" i="1"/>
  <c r="S1255" i="1" s="1"/>
  <c r="T1255" i="1" s="1"/>
  <c r="O1255" i="1"/>
  <c r="P1255" i="1" s="1"/>
  <c r="Q1255" i="1" s="1"/>
  <c r="N1244" i="1"/>
  <c r="S1244" i="1"/>
  <c r="T1244" i="1" s="1"/>
  <c r="P1244" i="1"/>
  <c r="Q1244" i="1" s="1"/>
  <c r="M1244" i="1"/>
  <c r="L1244" i="1"/>
  <c r="O1314" i="1"/>
  <c r="P1314" i="1" s="1"/>
  <c r="Q1314" i="1" s="1"/>
  <c r="R1314" i="1"/>
  <c r="S1314" i="1" s="1"/>
  <c r="T1314" i="1" s="1"/>
  <c r="V1392" i="1"/>
  <c r="U1392" i="1"/>
  <c r="V1303" i="1"/>
  <c r="U1303" i="1"/>
  <c r="O1293" i="1"/>
  <c r="P1293" i="1" s="1"/>
  <c r="Q1293" i="1" s="1"/>
  <c r="R1293" i="1"/>
  <c r="V1239" i="1"/>
  <c r="U1239" i="1"/>
  <c r="R920" i="1"/>
  <c r="O920" i="1"/>
  <c r="U914" i="1"/>
  <c r="V914" i="1"/>
  <c r="P908" i="1"/>
  <c r="Q908" i="1" s="1"/>
  <c r="M908" i="1"/>
  <c r="S908" i="1"/>
  <c r="T908" i="1" s="1"/>
  <c r="N908" i="1"/>
  <c r="L908" i="1"/>
  <c r="M941" i="1"/>
  <c r="N941" i="1"/>
  <c r="L941" i="1"/>
  <c r="M958" i="1"/>
  <c r="N958" i="1"/>
  <c r="L958" i="1"/>
  <c r="P926" i="1"/>
  <c r="Q926" i="1" s="1"/>
  <c r="M926" i="1"/>
  <c r="N926" i="1"/>
  <c r="L926" i="1"/>
  <c r="P895" i="1"/>
  <c r="Q895" i="1" s="1"/>
  <c r="M895" i="1"/>
  <c r="N895" i="1"/>
  <c r="L895" i="1"/>
  <c r="S895" i="1"/>
  <c r="T895" i="1" s="1"/>
  <c r="P863" i="1"/>
  <c r="Q863" i="1" s="1"/>
  <c r="M863" i="1"/>
  <c r="N863" i="1"/>
  <c r="L863" i="1"/>
  <c r="S863" i="1"/>
  <c r="T863" i="1" s="1"/>
  <c r="M952" i="1"/>
  <c r="S952" i="1"/>
  <c r="T952" i="1" s="1"/>
  <c r="N952" i="1"/>
  <c r="L952" i="1"/>
  <c r="U890" i="1"/>
  <c r="V890" i="1"/>
  <c r="R880" i="1"/>
  <c r="S880" i="1" s="1"/>
  <c r="T880" i="1" s="1"/>
  <c r="O880" i="1"/>
  <c r="U858" i="1"/>
  <c r="V858" i="1"/>
  <c r="O957" i="1"/>
  <c r="P957" i="1" s="1"/>
  <c r="Q957" i="1" s="1"/>
  <c r="R957" i="1"/>
  <c r="S957" i="1" s="1"/>
  <c r="T957" i="1" s="1"/>
  <c r="O925" i="1"/>
  <c r="R925" i="1"/>
  <c r="P866" i="1"/>
  <c r="Q866" i="1" s="1"/>
  <c r="M866" i="1"/>
  <c r="N866" i="1"/>
  <c r="L866" i="1"/>
  <c r="R847" i="1"/>
  <c r="S847" i="1" s="1"/>
  <c r="T847" i="1" s="1"/>
  <c r="O847" i="1"/>
  <c r="P847" i="1" s="1"/>
  <c r="Q847" i="1" s="1"/>
  <c r="R823" i="1"/>
  <c r="S823" i="1" s="1"/>
  <c r="T823" i="1" s="1"/>
  <c r="O823" i="1"/>
  <c r="P823" i="1" s="1"/>
  <c r="Q823" i="1" s="1"/>
  <c r="O942" i="1"/>
  <c r="R942" i="1"/>
  <c r="P906" i="1"/>
  <c r="Q906" i="1" s="1"/>
  <c r="M906" i="1"/>
  <c r="S906" i="1"/>
  <c r="T906" i="1" s="1"/>
  <c r="N906" i="1"/>
  <c r="L906" i="1"/>
  <c r="U844" i="1"/>
  <c r="V844" i="1"/>
  <c r="P885" i="1"/>
  <c r="Q885" i="1" s="1"/>
  <c r="M885" i="1"/>
  <c r="S885" i="1"/>
  <c r="T885" i="1" s="1"/>
  <c r="N885" i="1"/>
  <c r="L885" i="1"/>
  <c r="P869" i="1"/>
  <c r="Q869" i="1" s="1"/>
  <c r="M869" i="1"/>
  <c r="S869" i="1"/>
  <c r="T869" i="1" s="1"/>
  <c r="N869" i="1"/>
  <c r="L869" i="1"/>
  <c r="P853" i="1"/>
  <c r="Q853" i="1" s="1"/>
  <c r="M853" i="1"/>
  <c r="S853" i="1"/>
  <c r="T853" i="1" s="1"/>
  <c r="N853" i="1"/>
  <c r="L853" i="1"/>
  <c r="V728" i="1"/>
  <c r="U728" i="1"/>
  <c r="V712" i="1"/>
  <c r="U712" i="1"/>
  <c r="V696" i="1"/>
  <c r="U696" i="1"/>
  <c r="V680" i="1"/>
  <c r="U680" i="1"/>
  <c r="V664" i="1"/>
  <c r="U664" i="1"/>
  <c r="N638" i="1"/>
  <c r="M638" i="1"/>
  <c r="L638" i="1"/>
  <c r="O626" i="1"/>
  <c r="P626" i="1" s="1"/>
  <c r="Q626" i="1" s="1"/>
  <c r="R626" i="1"/>
  <c r="S626" i="1" s="1"/>
  <c r="T626" i="1" s="1"/>
  <c r="N606" i="1"/>
  <c r="M606" i="1"/>
  <c r="L606" i="1"/>
  <c r="N787" i="1"/>
  <c r="M787" i="1"/>
  <c r="L787" i="1"/>
  <c r="P787" i="1"/>
  <c r="Q787" i="1" s="1"/>
  <c r="R766" i="1"/>
  <c r="S766" i="1" s="1"/>
  <c r="T766" i="1" s="1"/>
  <c r="O766" i="1"/>
  <c r="P766" i="1" s="1"/>
  <c r="Q766" i="1" s="1"/>
  <c r="O621" i="1"/>
  <c r="R621" i="1"/>
  <c r="S621" i="1" s="1"/>
  <c r="T621" i="1" s="1"/>
  <c r="V613" i="1"/>
  <c r="U613" i="1"/>
  <c r="R747" i="1"/>
  <c r="O747" i="1"/>
  <c r="P747" i="1" s="1"/>
  <c r="Q747" i="1" s="1"/>
  <c r="V745" i="1"/>
  <c r="U745" i="1"/>
  <c r="V727" i="1"/>
  <c r="U727" i="1"/>
  <c r="V719" i="1"/>
  <c r="U719" i="1"/>
  <c r="V711" i="1"/>
  <c r="U711" i="1"/>
  <c r="V703" i="1"/>
  <c r="U703" i="1"/>
  <c r="V695" i="1"/>
  <c r="U695" i="1"/>
  <c r="V687" i="1"/>
  <c r="U687" i="1"/>
  <c r="V679" i="1"/>
  <c r="U679" i="1"/>
  <c r="V671" i="1"/>
  <c r="U671" i="1"/>
  <c r="V663" i="1"/>
  <c r="U663" i="1"/>
  <c r="V655" i="1"/>
  <c r="U655" i="1"/>
  <c r="U640" i="1"/>
  <c r="V640" i="1"/>
  <c r="O616" i="1"/>
  <c r="R616" i="1"/>
  <c r="U820" i="1"/>
  <c r="V820" i="1"/>
  <c r="M820" i="1"/>
  <c r="N820" i="1"/>
  <c r="L820" i="1"/>
  <c r="N788" i="1"/>
  <c r="M788" i="1"/>
  <c r="L788" i="1"/>
  <c r="P729" i="1"/>
  <c r="Q729" i="1" s="1"/>
  <c r="N729" i="1"/>
  <c r="M729" i="1"/>
  <c r="L729" i="1"/>
  <c r="N721" i="1"/>
  <c r="M721" i="1"/>
  <c r="L721" i="1"/>
  <c r="N713" i="1"/>
  <c r="M713" i="1"/>
  <c r="L713" i="1"/>
  <c r="N705" i="1"/>
  <c r="M705" i="1"/>
  <c r="L705" i="1"/>
  <c r="N697" i="1"/>
  <c r="M697" i="1"/>
  <c r="L697" i="1"/>
  <c r="S689" i="1"/>
  <c r="T689" i="1" s="1"/>
  <c r="N689" i="1"/>
  <c r="M689" i="1"/>
  <c r="L689" i="1"/>
  <c r="N681" i="1"/>
  <c r="M681" i="1"/>
  <c r="L681" i="1"/>
  <c r="S673" i="1"/>
  <c r="T673" i="1" s="1"/>
  <c r="P673" i="1"/>
  <c r="Q673" i="1" s="1"/>
  <c r="N673" i="1"/>
  <c r="M673" i="1"/>
  <c r="L673" i="1"/>
  <c r="P665" i="1"/>
  <c r="Q665" i="1" s="1"/>
  <c r="N665" i="1"/>
  <c r="M665" i="1"/>
  <c r="L665" i="1"/>
  <c r="N657" i="1"/>
  <c r="M657" i="1"/>
  <c r="L657" i="1"/>
  <c r="V651" i="1"/>
  <c r="U651" i="1"/>
  <c r="O619" i="1"/>
  <c r="P619" i="1" s="1"/>
  <c r="Q619" i="1" s="1"/>
  <c r="R619" i="1"/>
  <c r="S619" i="1" s="1"/>
  <c r="T619" i="1" s="1"/>
  <c r="R828" i="1"/>
  <c r="S828" i="1" s="1"/>
  <c r="T828" i="1" s="1"/>
  <c r="O828" i="1"/>
  <c r="P828" i="1" s="1"/>
  <c r="Q828" i="1" s="1"/>
  <c r="V763" i="1"/>
  <c r="U763" i="1"/>
  <c r="V726" i="1"/>
  <c r="U726" i="1"/>
  <c r="R706" i="1"/>
  <c r="O706" i="1"/>
  <c r="V694" i="1"/>
  <c r="U694" i="1"/>
  <c r="R674" i="1"/>
  <c r="O674" i="1"/>
  <c r="V662" i="1"/>
  <c r="U662" i="1"/>
  <c r="V646" i="1"/>
  <c r="U646" i="1"/>
  <c r="V630" i="1"/>
  <c r="U630" i="1"/>
  <c r="V614" i="1"/>
  <c r="U614" i="1"/>
  <c r="R789" i="1"/>
  <c r="S789" i="1" s="1"/>
  <c r="T789" i="1" s="1"/>
  <c r="O789" i="1"/>
  <c r="P789" i="1" s="1"/>
  <c r="Q789" i="1" s="1"/>
  <c r="N781" i="1"/>
  <c r="M781" i="1"/>
  <c r="L781" i="1"/>
  <c r="V762" i="1"/>
  <c r="U762" i="1"/>
  <c r="O649" i="1"/>
  <c r="P649" i="1" s="1"/>
  <c r="Q649" i="1" s="1"/>
  <c r="R649" i="1"/>
  <c r="S649" i="1" s="1"/>
  <c r="T649" i="1" s="1"/>
  <c r="S613" i="1"/>
  <c r="T613" i="1" s="1"/>
  <c r="P613" i="1"/>
  <c r="Q613" i="1" s="1"/>
  <c r="N613" i="1"/>
  <c r="M613" i="1"/>
  <c r="L613" i="1"/>
  <c r="R769" i="1"/>
  <c r="O769" i="1"/>
  <c r="R748" i="1"/>
  <c r="S748" i="1" s="1"/>
  <c r="T748" i="1" s="1"/>
  <c r="O748" i="1"/>
  <c r="P748" i="1" s="1"/>
  <c r="Q748" i="1" s="1"/>
  <c r="R725" i="1"/>
  <c r="O725" i="1"/>
  <c r="V689" i="1"/>
  <c r="U689" i="1"/>
  <c r="R661" i="1"/>
  <c r="O661" i="1"/>
  <c r="V636" i="1"/>
  <c r="U636" i="1"/>
  <c r="O604" i="1"/>
  <c r="P604" i="1" s="1"/>
  <c r="Q604" i="1" s="1"/>
  <c r="R604" i="1"/>
  <c r="S604" i="1" s="1"/>
  <c r="T604" i="1" s="1"/>
  <c r="V786" i="1"/>
  <c r="U786" i="1"/>
  <c r="V768" i="1"/>
  <c r="U768" i="1"/>
  <c r="N727" i="1"/>
  <c r="M727" i="1"/>
  <c r="L727" i="1"/>
  <c r="S727" i="1"/>
  <c r="T727" i="1" s="1"/>
  <c r="P727" i="1"/>
  <c r="Q727" i="1" s="1"/>
  <c r="N715" i="1"/>
  <c r="M715" i="1"/>
  <c r="L715" i="1"/>
  <c r="N663" i="1"/>
  <c r="M663" i="1"/>
  <c r="L663" i="1"/>
  <c r="S663" i="1"/>
  <c r="T663" i="1" s="1"/>
  <c r="P663" i="1"/>
  <c r="Q663" i="1" s="1"/>
  <c r="R591" i="1"/>
  <c r="S591" i="1" s="1"/>
  <c r="T591" i="1" s="1"/>
  <c r="O591" i="1"/>
  <c r="P591" i="1" s="1"/>
  <c r="Q591" i="1" s="1"/>
  <c r="R575" i="1"/>
  <c r="S575" i="1" s="1"/>
  <c r="T575" i="1" s="1"/>
  <c r="O575" i="1"/>
  <c r="P575" i="1" s="1"/>
  <c r="Q575" i="1" s="1"/>
  <c r="R559" i="1"/>
  <c r="S559" i="1" s="1"/>
  <c r="T559" i="1" s="1"/>
  <c r="O559" i="1"/>
  <c r="P559" i="1" s="1"/>
  <c r="Q559" i="1" s="1"/>
  <c r="O543" i="1"/>
  <c r="P543" i="1" s="1"/>
  <c r="Q543" i="1" s="1"/>
  <c r="R543" i="1"/>
  <c r="S543" i="1" s="1"/>
  <c r="T543" i="1" s="1"/>
  <c r="O527" i="1"/>
  <c r="P527" i="1" s="1"/>
  <c r="Q527" i="1" s="1"/>
  <c r="R527" i="1"/>
  <c r="S527" i="1" s="1"/>
  <c r="T527" i="1" s="1"/>
  <c r="O511" i="1"/>
  <c r="P511" i="1" s="1"/>
  <c r="Q511" i="1" s="1"/>
  <c r="R511" i="1"/>
  <c r="S511" i="1" s="1"/>
  <c r="T511" i="1" s="1"/>
  <c r="O495" i="1"/>
  <c r="P495" i="1" s="1"/>
  <c r="Q495" i="1" s="1"/>
  <c r="R495" i="1"/>
  <c r="S495" i="1" s="1"/>
  <c r="T495" i="1" s="1"/>
  <c r="O479" i="1"/>
  <c r="P479" i="1" s="1"/>
  <c r="Q479" i="1" s="1"/>
  <c r="R479" i="1"/>
  <c r="S479" i="1" s="1"/>
  <c r="T479" i="1" s="1"/>
  <c r="O463" i="1"/>
  <c r="P463" i="1" s="1"/>
  <c r="Q463" i="1" s="1"/>
  <c r="R463" i="1"/>
  <c r="S463" i="1" s="1"/>
  <c r="T463" i="1" s="1"/>
  <c r="O447" i="1"/>
  <c r="P447" i="1" s="1"/>
  <c r="Q447" i="1" s="1"/>
  <c r="R447" i="1"/>
  <c r="S447" i="1" s="1"/>
  <c r="T447" i="1" s="1"/>
  <c r="O431" i="1"/>
  <c r="P431" i="1" s="1"/>
  <c r="Q431" i="1" s="1"/>
  <c r="R431" i="1"/>
  <c r="S431" i="1" s="1"/>
  <c r="T431" i="1" s="1"/>
  <c r="O415" i="1"/>
  <c r="P415" i="1" s="1"/>
  <c r="Q415" i="1" s="1"/>
  <c r="R415" i="1"/>
  <c r="S415" i="1" s="1"/>
  <c r="T415" i="1" s="1"/>
  <c r="O399" i="1"/>
  <c r="P399" i="1" s="1"/>
  <c r="Q399" i="1" s="1"/>
  <c r="R399" i="1"/>
  <c r="S399" i="1" s="1"/>
  <c r="T399" i="1" s="1"/>
  <c r="O383" i="1"/>
  <c r="P383" i="1" s="1"/>
  <c r="Q383" i="1" s="1"/>
  <c r="R383" i="1"/>
  <c r="S383" i="1" s="1"/>
  <c r="T383" i="1" s="1"/>
  <c r="O367" i="1"/>
  <c r="P367" i="1" s="1"/>
  <c r="Q367" i="1" s="1"/>
  <c r="R367" i="1"/>
  <c r="S367" i="1" s="1"/>
  <c r="T367" i="1" s="1"/>
  <c r="O312" i="1"/>
  <c r="P312" i="1" s="1"/>
  <c r="Q312" i="1" s="1"/>
  <c r="R312" i="1"/>
  <c r="V359" i="1"/>
  <c r="U359" i="1"/>
  <c r="V327" i="1"/>
  <c r="U327" i="1"/>
  <c r="V295" i="1"/>
  <c r="U295" i="1"/>
  <c r="S309" i="1"/>
  <c r="T309" i="1" s="1"/>
  <c r="N309" i="1"/>
  <c r="M309" i="1"/>
  <c r="L309" i="1"/>
  <c r="V269" i="1"/>
  <c r="U269" i="1"/>
  <c r="V253" i="1"/>
  <c r="U253" i="1"/>
  <c r="V237" i="1"/>
  <c r="U237" i="1"/>
  <c r="V221" i="1"/>
  <c r="U221" i="1"/>
  <c r="V205" i="1"/>
  <c r="U205" i="1"/>
  <c r="V189" i="1"/>
  <c r="U189" i="1"/>
  <c r="V173" i="1"/>
  <c r="U173" i="1"/>
  <c r="V157" i="1"/>
  <c r="U157" i="1"/>
  <c r="V141" i="1"/>
  <c r="U141" i="1"/>
  <c r="V125" i="1"/>
  <c r="U125" i="1"/>
  <c r="V109" i="1"/>
  <c r="U109" i="1"/>
  <c r="V93" i="1"/>
  <c r="U93" i="1"/>
  <c r="V77" i="1"/>
  <c r="U77" i="1"/>
  <c r="V61" i="1"/>
  <c r="U61" i="1"/>
  <c r="V45" i="1"/>
  <c r="U45" i="1"/>
  <c r="V29" i="1"/>
  <c r="U29" i="1"/>
  <c r="V13" i="1"/>
  <c r="U13" i="1"/>
  <c r="V350" i="1"/>
  <c r="U350" i="1"/>
  <c r="V286" i="1"/>
  <c r="U286" i="1"/>
  <c r="L344" i="1"/>
  <c r="N344" i="1"/>
  <c r="M344" i="1"/>
  <c r="P248" i="1"/>
  <c r="Q248" i="1" s="1"/>
  <c r="N248" i="1"/>
  <c r="M248" i="1"/>
  <c r="L248" i="1"/>
  <c r="N216" i="1"/>
  <c r="M216" i="1"/>
  <c r="L216" i="1"/>
  <c r="N184" i="1"/>
  <c r="M184" i="1"/>
  <c r="L184" i="1"/>
  <c r="N152" i="1"/>
  <c r="M152" i="1"/>
  <c r="L152" i="1"/>
  <c r="N120" i="1"/>
  <c r="M120" i="1"/>
  <c r="L120" i="1"/>
  <c r="N88" i="1"/>
  <c r="M88" i="1"/>
  <c r="L88" i="1"/>
  <c r="N56" i="1"/>
  <c r="M56" i="1"/>
  <c r="L56" i="1"/>
  <c r="N24" i="1"/>
  <c r="M24" i="1"/>
  <c r="L24" i="1"/>
  <c r="O341" i="1"/>
  <c r="P341" i="1" s="1"/>
  <c r="Q341" i="1" s="1"/>
  <c r="R341" i="1"/>
  <c r="M2385" i="1"/>
  <c r="S2385" i="1"/>
  <c r="T2385" i="1" s="1"/>
  <c r="P2385" i="1"/>
  <c r="Q2385" i="1" s="1"/>
  <c r="N2385" i="1"/>
  <c r="L2385" i="1"/>
  <c r="S2377" i="1"/>
  <c r="T2377" i="1" s="1"/>
  <c r="P2377" i="1"/>
  <c r="Q2377" i="1" s="1"/>
  <c r="N2377" i="1"/>
  <c r="M2377" i="1"/>
  <c r="L2377" i="1"/>
  <c r="S2369" i="1"/>
  <c r="T2369" i="1" s="1"/>
  <c r="P2369" i="1"/>
  <c r="Q2369" i="1" s="1"/>
  <c r="N2369" i="1"/>
  <c r="M2369" i="1"/>
  <c r="L2369" i="1"/>
  <c r="S2361" i="1"/>
  <c r="T2361" i="1" s="1"/>
  <c r="P2361" i="1"/>
  <c r="Q2361" i="1" s="1"/>
  <c r="N2361" i="1"/>
  <c r="M2361" i="1"/>
  <c r="L2361" i="1"/>
  <c r="R2460" i="1"/>
  <c r="S2460" i="1" s="1"/>
  <c r="T2460" i="1" s="1"/>
  <c r="O2460" i="1"/>
  <c r="P2460" i="1" s="1"/>
  <c r="Q2460" i="1" s="1"/>
  <c r="M2410" i="1"/>
  <c r="S2410" i="1"/>
  <c r="T2410" i="1" s="1"/>
  <c r="P2410" i="1"/>
  <c r="Q2410" i="1" s="1"/>
  <c r="N2410" i="1"/>
  <c r="L2410" i="1"/>
  <c r="M2408" i="1"/>
  <c r="N2408" i="1"/>
  <c r="S2408" i="1"/>
  <c r="T2408" i="1" s="1"/>
  <c r="P2408" i="1"/>
  <c r="Q2408" i="1" s="1"/>
  <c r="L2408" i="1"/>
  <c r="U2392" i="1"/>
  <c r="V2392" i="1"/>
  <c r="M2424" i="1"/>
  <c r="N2424" i="1"/>
  <c r="L2424" i="1"/>
  <c r="S2424" i="1"/>
  <c r="T2424" i="1" s="1"/>
  <c r="P2424" i="1"/>
  <c r="Q2424" i="1" s="1"/>
  <c r="R2405" i="1"/>
  <c r="O2405" i="1"/>
  <c r="M2403" i="1"/>
  <c r="S2403" i="1"/>
  <c r="T2403" i="1" s="1"/>
  <c r="P2403" i="1"/>
  <c r="Q2403" i="1" s="1"/>
  <c r="N2403" i="1"/>
  <c r="L2403" i="1"/>
  <c r="V2004" i="1"/>
  <c r="U2004" i="1"/>
  <c r="V2013" i="1"/>
  <c r="U2013" i="1"/>
  <c r="L1999" i="1"/>
  <c r="P1999" i="1"/>
  <c r="Q1999" i="1" s="1"/>
  <c r="N1999" i="1"/>
  <c r="M1999" i="1"/>
  <c r="S1999" i="1"/>
  <c r="T1999" i="1" s="1"/>
  <c r="V1991" i="1"/>
  <c r="U1991" i="1"/>
  <c r="V1983" i="1"/>
  <c r="U1983" i="1"/>
  <c r="V1975" i="1"/>
  <c r="U1975" i="1"/>
  <c r="V1967" i="1"/>
  <c r="U1967" i="1"/>
  <c r="V1959" i="1"/>
  <c r="U1959" i="1"/>
  <c r="P1952" i="1"/>
  <c r="Q1952" i="1" s="1"/>
  <c r="N1952" i="1"/>
  <c r="M1952" i="1"/>
  <c r="L1952" i="1"/>
  <c r="S1952" i="1"/>
  <c r="T1952" i="1" s="1"/>
  <c r="P1944" i="1"/>
  <c r="Q1944" i="1" s="1"/>
  <c r="M1944" i="1"/>
  <c r="L1944" i="1"/>
  <c r="N1944" i="1"/>
  <c r="S1944" i="1"/>
  <c r="T1944" i="1" s="1"/>
  <c r="P1936" i="1"/>
  <c r="Q1936" i="1" s="1"/>
  <c r="M1936" i="1"/>
  <c r="L1936" i="1"/>
  <c r="N1936" i="1"/>
  <c r="S1936" i="1"/>
  <c r="T1936" i="1" s="1"/>
  <c r="P1928" i="1"/>
  <c r="Q1928" i="1" s="1"/>
  <c r="M1928" i="1"/>
  <c r="L1928" i="1"/>
  <c r="S1928" i="1"/>
  <c r="T1928" i="1" s="1"/>
  <c r="N1928" i="1"/>
  <c r="P1920" i="1"/>
  <c r="Q1920" i="1" s="1"/>
  <c r="M1920" i="1"/>
  <c r="L1920" i="1"/>
  <c r="S1920" i="1"/>
  <c r="T1920" i="1" s="1"/>
  <c r="N1920" i="1"/>
  <c r="P1912" i="1"/>
  <c r="Q1912" i="1" s="1"/>
  <c r="M1912" i="1"/>
  <c r="L1912" i="1"/>
  <c r="S1912" i="1"/>
  <c r="T1912" i="1" s="1"/>
  <c r="N1912" i="1"/>
  <c r="P1904" i="1"/>
  <c r="Q1904" i="1" s="1"/>
  <c r="M1904" i="1"/>
  <c r="L1904" i="1"/>
  <c r="S1904" i="1"/>
  <c r="T1904" i="1" s="1"/>
  <c r="N1904" i="1"/>
  <c r="P1896" i="1"/>
  <c r="Q1896" i="1" s="1"/>
  <c r="M1896" i="1"/>
  <c r="L1896" i="1"/>
  <c r="S1896" i="1"/>
  <c r="T1896" i="1" s="1"/>
  <c r="N1896" i="1"/>
  <c r="P1888" i="1"/>
  <c r="Q1888" i="1" s="1"/>
  <c r="M1888" i="1"/>
  <c r="L1888" i="1"/>
  <c r="S1888" i="1"/>
  <c r="T1888" i="1" s="1"/>
  <c r="N1888" i="1"/>
  <c r="L1986" i="1"/>
  <c r="P1986" i="1"/>
  <c r="Q1986" i="1" s="1"/>
  <c r="N1986" i="1"/>
  <c r="S1986" i="1"/>
  <c r="T1986" i="1" s="1"/>
  <c r="M1986" i="1"/>
  <c r="R1976" i="1"/>
  <c r="O1976" i="1"/>
  <c r="L1992" i="1"/>
  <c r="S1992" i="1"/>
  <c r="T1992" i="1" s="1"/>
  <c r="P1992" i="1"/>
  <c r="Q1992" i="1" s="1"/>
  <c r="N1992" i="1"/>
  <c r="M1992" i="1"/>
  <c r="L2018" i="1"/>
  <c r="P2018" i="1"/>
  <c r="Q2018" i="1" s="1"/>
  <c r="N2018" i="1"/>
  <c r="M2018" i="1"/>
  <c r="S2018" i="1"/>
  <c r="T2018" i="1" s="1"/>
  <c r="P1886" i="1"/>
  <c r="Q1886" i="1" s="1"/>
  <c r="M1886" i="1"/>
  <c r="L1886" i="1"/>
  <c r="N1886" i="1"/>
  <c r="S1886" i="1"/>
  <c r="T1886" i="1" s="1"/>
  <c r="U1876" i="1"/>
  <c r="V1876" i="1"/>
  <c r="P1870" i="1"/>
  <c r="Q1870" i="1" s="1"/>
  <c r="M1870" i="1"/>
  <c r="L1870" i="1"/>
  <c r="N1870" i="1"/>
  <c r="S1870" i="1"/>
  <c r="T1870" i="1" s="1"/>
  <c r="U1860" i="1"/>
  <c r="V1860" i="1"/>
  <c r="P1854" i="1"/>
  <c r="Q1854" i="1" s="1"/>
  <c r="M1854" i="1"/>
  <c r="L1854" i="1"/>
  <c r="N1854" i="1"/>
  <c r="S1854" i="1"/>
  <c r="T1854" i="1" s="1"/>
  <c r="U1844" i="1"/>
  <c r="V1844" i="1"/>
  <c r="P1838" i="1"/>
  <c r="Q1838" i="1" s="1"/>
  <c r="M1838" i="1"/>
  <c r="L1838" i="1"/>
  <c r="N1838" i="1"/>
  <c r="S1838" i="1"/>
  <c r="T1838" i="1" s="1"/>
  <c r="U1828" i="1"/>
  <c r="V1828" i="1"/>
  <c r="P1822" i="1"/>
  <c r="Q1822" i="1" s="1"/>
  <c r="M1822" i="1"/>
  <c r="L1822" i="1"/>
  <c r="N1822" i="1"/>
  <c r="S1822" i="1"/>
  <c r="T1822" i="1" s="1"/>
  <c r="U1812" i="1"/>
  <c r="V1812" i="1"/>
  <c r="P1806" i="1"/>
  <c r="Q1806" i="1" s="1"/>
  <c r="M1806" i="1"/>
  <c r="L1806" i="1"/>
  <c r="N1806" i="1"/>
  <c r="S1806" i="1"/>
  <c r="T1806" i="1" s="1"/>
  <c r="O1747" i="1"/>
  <c r="P1747" i="1" s="1"/>
  <c r="Q1747" i="1" s="1"/>
  <c r="R1747" i="1"/>
  <c r="S1747" i="1" s="1"/>
  <c r="T1747" i="1" s="1"/>
  <c r="U1741" i="1"/>
  <c r="V1741" i="1"/>
  <c r="O1964" i="1"/>
  <c r="P1964" i="1" s="1"/>
  <c r="Q1964" i="1" s="1"/>
  <c r="R1964" i="1"/>
  <c r="S1964" i="1" s="1"/>
  <c r="T1964" i="1" s="1"/>
  <c r="R1885" i="1"/>
  <c r="S1885" i="1" s="1"/>
  <c r="T1885" i="1" s="1"/>
  <c r="O1885" i="1"/>
  <c r="P1885" i="1" s="1"/>
  <c r="Q1885" i="1" s="1"/>
  <c r="U1871" i="1"/>
  <c r="V1871" i="1"/>
  <c r="P1849" i="1"/>
  <c r="Q1849" i="1" s="1"/>
  <c r="M1849" i="1"/>
  <c r="L1849" i="1"/>
  <c r="N1849" i="1"/>
  <c r="S1849" i="1"/>
  <c r="T1849" i="1" s="1"/>
  <c r="R1821" i="1"/>
  <c r="S1821" i="1" s="1"/>
  <c r="T1821" i="1" s="1"/>
  <c r="O1821" i="1"/>
  <c r="P1821" i="1" s="1"/>
  <c r="Q1821" i="1" s="1"/>
  <c r="U1807" i="1"/>
  <c r="V1807" i="1"/>
  <c r="P1792" i="1"/>
  <c r="Q1792" i="1" s="1"/>
  <c r="M1792" i="1"/>
  <c r="N1792" i="1"/>
  <c r="L1792" i="1"/>
  <c r="S1792" i="1"/>
  <c r="T1792" i="1" s="1"/>
  <c r="U1734" i="1"/>
  <c r="V1734" i="1"/>
  <c r="U1694" i="1"/>
  <c r="V1694" i="1"/>
  <c r="V1980" i="1"/>
  <c r="U1980" i="1"/>
  <c r="M1858" i="1"/>
  <c r="L1858" i="1"/>
  <c r="N1858" i="1"/>
  <c r="M1826" i="1"/>
  <c r="L1826" i="1"/>
  <c r="N1826" i="1"/>
  <c r="U1697" i="1"/>
  <c r="V1697" i="1"/>
  <c r="P1883" i="1"/>
  <c r="Q1883" i="1" s="1"/>
  <c r="M1883" i="1"/>
  <c r="L1883" i="1"/>
  <c r="S1883" i="1"/>
  <c r="T1883" i="1" s="1"/>
  <c r="N1883" i="1"/>
  <c r="O1847" i="1"/>
  <c r="P1847" i="1" s="1"/>
  <c r="Q1847" i="1" s="1"/>
  <c r="R1847" i="1"/>
  <c r="S1847" i="1" s="1"/>
  <c r="T1847" i="1" s="1"/>
  <c r="P1819" i="1"/>
  <c r="Q1819" i="1" s="1"/>
  <c r="M1819" i="1"/>
  <c r="L1819" i="1"/>
  <c r="S1819" i="1"/>
  <c r="T1819" i="1" s="1"/>
  <c r="N1819" i="1"/>
  <c r="R1770" i="1"/>
  <c r="S1770" i="1" s="1"/>
  <c r="T1770" i="1" s="1"/>
  <c r="O1770" i="1"/>
  <c r="P1770" i="1" s="1"/>
  <c r="Q1770" i="1" s="1"/>
  <c r="R1738" i="1"/>
  <c r="S1738" i="1" s="1"/>
  <c r="T1738" i="1" s="1"/>
  <c r="O1738" i="1"/>
  <c r="P1738" i="1" s="1"/>
  <c r="Q1738" i="1" s="1"/>
  <c r="O1856" i="1"/>
  <c r="P1856" i="1" s="1"/>
  <c r="Q1856" i="1" s="1"/>
  <c r="R1856" i="1"/>
  <c r="S1856" i="1" s="1"/>
  <c r="T1856" i="1" s="1"/>
  <c r="O1824" i="1"/>
  <c r="P1824" i="1" s="1"/>
  <c r="Q1824" i="1" s="1"/>
  <c r="R1824" i="1"/>
  <c r="S1824" i="1" s="1"/>
  <c r="T1824" i="1" s="1"/>
  <c r="U1767" i="1"/>
  <c r="V1767" i="1"/>
  <c r="P1845" i="1"/>
  <c r="Q1845" i="1" s="1"/>
  <c r="M1845" i="1"/>
  <c r="L1845" i="1"/>
  <c r="N1845" i="1"/>
  <c r="P1798" i="1"/>
  <c r="Q1798" i="1" s="1"/>
  <c r="M1798" i="1"/>
  <c r="S1798" i="1"/>
  <c r="T1798" i="1" s="1"/>
  <c r="N1798" i="1"/>
  <c r="L1798" i="1"/>
  <c r="U1770" i="1"/>
  <c r="V1770" i="1"/>
  <c r="U1754" i="1"/>
  <c r="V1754" i="1"/>
  <c r="U1738" i="1"/>
  <c r="V1738" i="1"/>
  <c r="U1722" i="1"/>
  <c r="V1722" i="1"/>
  <c r="U1711" i="1"/>
  <c r="V1711" i="1"/>
  <c r="M1711" i="1"/>
  <c r="N1711" i="1"/>
  <c r="L1711" i="1"/>
  <c r="L1480" i="1"/>
  <c r="N1480" i="1"/>
  <c r="M1480" i="1"/>
  <c r="S1480" i="1"/>
  <c r="T1480" i="1" s="1"/>
  <c r="P1480" i="1"/>
  <c r="Q1480" i="1" s="1"/>
  <c r="O1462" i="1"/>
  <c r="P1462" i="1" s="1"/>
  <c r="Q1462" i="1" s="1"/>
  <c r="R1462" i="1"/>
  <c r="S1462" i="1" s="1"/>
  <c r="T1462" i="1" s="1"/>
  <c r="V1456" i="1"/>
  <c r="U1456" i="1"/>
  <c r="R1406" i="1"/>
  <c r="S1406" i="1" s="1"/>
  <c r="T1406" i="1" s="1"/>
  <c r="O1406" i="1"/>
  <c r="P1406" i="1" s="1"/>
  <c r="Q1406" i="1" s="1"/>
  <c r="R1494" i="1"/>
  <c r="S1494" i="1" s="1"/>
  <c r="T1494" i="1" s="1"/>
  <c r="O1494" i="1"/>
  <c r="P1494" i="1" s="1"/>
  <c r="Q1494" i="1" s="1"/>
  <c r="O1457" i="1"/>
  <c r="P1457" i="1" s="1"/>
  <c r="Q1457" i="1" s="1"/>
  <c r="R1457" i="1"/>
  <c r="S1457" i="1" s="1"/>
  <c r="T1457" i="1" s="1"/>
  <c r="R1690" i="1"/>
  <c r="S1690" i="1" s="1"/>
  <c r="T1690" i="1" s="1"/>
  <c r="O1690" i="1"/>
  <c r="V1498" i="1"/>
  <c r="U1498" i="1"/>
  <c r="R1453" i="1"/>
  <c r="S1453" i="1" s="1"/>
  <c r="T1453" i="1" s="1"/>
  <c r="O1453" i="1"/>
  <c r="U1695" i="1"/>
  <c r="V1695" i="1"/>
  <c r="M1695" i="1"/>
  <c r="N1695" i="1"/>
  <c r="L1695" i="1"/>
  <c r="R1464" i="1"/>
  <c r="S1464" i="1" s="1"/>
  <c r="T1464" i="1" s="1"/>
  <c r="O1464" i="1"/>
  <c r="V1469" i="1"/>
  <c r="U1469" i="1"/>
  <c r="L1461" i="1"/>
  <c r="M1461" i="1"/>
  <c r="N1461" i="1"/>
  <c r="O1443" i="1"/>
  <c r="P1443" i="1" s="1"/>
  <c r="Q1443" i="1" s="1"/>
  <c r="R1443" i="1"/>
  <c r="S1443" i="1" s="1"/>
  <c r="T1443" i="1" s="1"/>
  <c r="V1421" i="1"/>
  <c r="U1421" i="1"/>
  <c r="V1405" i="1"/>
  <c r="U1405" i="1"/>
  <c r="V1388" i="1"/>
  <c r="U1388" i="1"/>
  <c r="V1384" i="1"/>
  <c r="U1384" i="1"/>
  <c r="V1380" i="1"/>
  <c r="U1380" i="1"/>
  <c r="V1376" i="1"/>
  <c r="U1376" i="1"/>
  <c r="V1372" i="1"/>
  <c r="U1372" i="1"/>
  <c r="V1368" i="1"/>
  <c r="U1368" i="1"/>
  <c r="V1364" i="1"/>
  <c r="U1364" i="1"/>
  <c r="V1360" i="1"/>
  <c r="U1360" i="1"/>
  <c r="V1356" i="1"/>
  <c r="U1356" i="1"/>
  <c r="V1352" i="1"/>
  <c r="U1352" i="1"/>
  <c r="V1348" i="1"/>
  <c r="U1348" i="1"/>
  <c r="V1344" i="1"/>
  <c r="U1344" i="1"/>
  <c r="V1340" i="1"/>
  <c r="U1340" i="1"/>
  <c r="V1336" i="1"/>
  <c r="U1336" i="1"/>
  <c r="V1332" i="1"/>
  <c r="U1332" i="1"/>
  <c r="V1328" i="1"/>
  <c r="U1328" i="1"/>
  <c r="V1324" i="1"/>
  <c r="U1324" i="1"/>
  <c r="V1320" i="1"/>
  <c r="U1320" i="1"/>
  <c r="L1397" i="1"/>
  <c r="M1397" i="1"/>
  <c r="N1397" i="1"/>
  <c r="N1315" i="1"/>
  <c r="P1315" i="1"/>
  <c r="Q1315" i="1" s="1"/>
  <c r="M1315" i="1"/>
  <c r="L1315" i="1"/>
  <c r="S1315" i="1"/>
  <c r="T1315" i="1" s="1"/>
  <c r="O1288" i="1"/>
  <c r="P1288" i="1" s="1"/>
  <c r="Q1288" i="1" s="1"/>
  <c r="R1288" i="1"/>
  <c r="S1288" i="1" s="1"/>
  <c r="T1288" i="1" s="1"/>
  <c r="V1282" i="1"/>
  <c r="U1282" i="1"/>
  <c r="N1253" i="1"/>
  <c r="M1253" i="1"/>
  <c r="L1253" i="1"/>
  <c r="S1253" i="1"/>
  <c r="T1253" i="1" s="1"/>
  <c r="L1410" i="1"/>
  <c r="M1410" i="1"/>
  <c r="N1410" i="1"/>
  <c r="V1293" i="1"/>
  <c r="U1293" i="1"/>
  <c r="V1261" i="1"/>
  <c r="U1261" i="1"/>
  <c r="V1312" i="1"/>
  <c r="U1312" i="1"/>
  <c r="P1232" i="1"/>
  <c r="Q1232" i="1" s="1"/>
  <c r="N1232" i="1"/>
  <c r="M1232" i="1"/>
  <c r="L1232" i="1"/>
  <c r="S1232" i="1"/>
  <c r="T1232" i="1" s="1"/>
  <c r="P1224" i="1"/>
  <c r="Q1224" i="1" s="1"/>
  <c r="N1224" i="1"/>
  <c r="M1224" i="1"/>
  <c r="L1224" i="1"/>
  <c r="S1224" i="1"/>
  <c r="T1224" i="1" s="1"/>
  <c r="P1216" i="1"/>
  <c r="Q1216" i="1" s="1"/>
  <c r="N1216" i="1"/>
  <c r="M1216" i="1"/>
  <c r="L1216" i="1"/>
  <c r="S1216" i="1"/>
  <c r="T1216" i="1" s="1"/>
  <c r="P1208" i="1"/>
  <c r="Q1208" i="1" s="1"/>
  <c r="N1208" i="1"/>
  <c r="M1208" i="1"/>
  <c r="L1208" i="1"/>
  <c r="S1208" i="1"/>
  <c r="T1208" i="1" s="1"/>
  <c r="P1200" i="1"/>
  <c r="Q1200" i="1" s="1"/>
  <c r="N1200" i="1"/>
  <c r="M1200" i="1"/>
  <c r="L1200" i="1"/>
  <c r="S1200" i="1"/>
  <c r="T1200" i="1" s="1"/>
  <c r="P1192" i="1"/>
  <c r="Q1192" i="1" s="1"/>
  <c r="N1192" i="1"/>
  <c r="M1192" i="1"/>
  <c r="L1192" i="1"/>
  <c r="S1192" i="1"/>
  <c r="T1192" i="1" s="1"/>
  <c r="P1184" i="1"/>
  <c r="Q1184" i="1" s="1"/>
  <c r="N1184" i="1"/>
  <c r="M1184" i="1"/>
  <c r="L1184" i="1"/>
  <c r="S1184" i="1"/>
  <c r="T1184" i="1" s="1"/>
  <c r="P1176" i="1"/>
  <c r="Q1176" i="1" s="1"/>
  <c r="N1176" i="1"/>
  <c r="M1176" i="1"/>
  <c r="L1176" i="1"/>
  <c r="S1176" i="1"/>
  <c r="T1176" i="1" s="1"/>
  <c r="P1168" i="1"/>
  <c r="Q1168" i="1" s="1"/>
  <c r="N1168" i="1"/>
  <c r="M1168" i="1"/>
  <c r="S1168" i="1"/>
  <c r="T1168" i="1" s="1"/>
  <c r="L1168" i="1"/>
  <c r="P1160" i="1"/>
  <c r="Q1160" i="1" s="1"/>
  <c r="N1160" i="1"/>
  <c r="M1160" i="1"/>
  <c r="S1160" i="1"/>
  <c r="T1160" i="1" s="1"/>
  <c r="L1160" i="1"/>
  <c r="P1152" i="1"/>
  <c r="Q1152" i="1" s="1"/>
  <c r="N1152" i="1"/>
  <c r="M1152" i="1"/>
  <c r="S1152" i="1"/>
  <c r="T1152" i="1" s="1"/>
  <c r="L1152" i="1"/>
  <c r="P1144" i="1"/>
  <c r="Q1144" i="1" s="1"/>
  <c r="N1144" i="1"/>
  <c r="M1144" i="1"/>
  <c r="S1144" i="1"/>
  <c r="T1144" i="1" s="1"/>
  <c r="L1144" i="1"/>
  <c r="P1136" i="1"/>
  <c r="Q1136" i="1" s="1"/>
  <c r="M1136" i="1"/>
  <c r="S1136" i="1"/>
  <c r="T1136" i="1" s="1"/>
  <c r="N1136" i="1"/>
  <c r="L1136" i="1"/>
  <c r="P1128" i="1"/>
  <c r="Q1128" i="1" s="1"/>
  <c r="M1128" i="1"/>
  <c r="S1128" i="1"/>
  <c r="T1128" i="1" s="1"/>
  <c r="N1128" i="1"/>
  <c r="L1128" i="1"/>
  <c r="P1120" i="1"/>
  <c r="Q1120" i="1" s="1"/>
  <c r="M1120" i="1"/>
  <c r="S1120" i="1"/>
  <c r="T1120" i="1" s="1"/>
  <c r="N1120" i="1"/>
  <c r="L1120" i="1"/>
  <c r="P1112" i="1"/>
  <c r="Q1112" i="1" s="1"/>
  <c r="M1112" i="1"/>
  <c r="S1112" i="1"/>
  <c r="T1112" i="1" s="1"/>
  <c r="N1112" i="1"/>
  <c r="L1112" i="1"/>
  <c r="P1104" i="1"/>
  <c r="Q1104" i="1" s="1"/>
  <c r="M1104" i="1"/>
  <c r="S1104" i="1"/>
  <c r="T1104" i="1" s="1"/>
  <c r="N1104" i="1"/>
  <c r="L1104" i="1"/>
  <c r="P1096" i="1"/>
  <c r="Q1096" i="1" s="1"/>
  <c r="M1096" i="1"/>
  <c r="S1096" i="1"/>
  <c r="T1096" i="1" s="1"/>
  <c r="N1096" i="1"/>
  <c r="L1096" i="1"/>
  <c r="P1088" i="1"/>
  <c r="Q1088" i="1" s="1"/>
  <c r="M1088" i="1"/>
  <c r="S1088" i="1"/>
  <c r="T1088" i="1" s="1"/>
  <c r="N1088" i="1"/>
  <c r="L1088" i="1"/>
  <c r="P1080" i="1"/>
  <c r="Q1080" i="1" s="1"/>
  <c r="M1080" i="1"/>
  <c r="S1080" i="1"/>
  <c r="T1080" i="1" s="1"/>
  <c r="N1080" i="1"/>
  <c r="L1080" i="1"/>
  <c r="P1072" i="1"/>
  <c r="Q1072" i="1" s="1"/>
  <c r="M1072" i="1"/>
  <c r="S1072" i="1"/>
  <c r="T1072" i="1" s="1"/>
  <c r="N1072" i="1"/>
  <c r="L1072" i="1"/>
  <c r="P1064" i="1"/>
  <c r="Q1064" i="1" s="1"/>
  <c r="M1064" i="1"/>
  <c r="S1064" i="1"/>
  <c r="T1064" i="1" s="1"/>
  <c r="N1064" i="1"/>
  <c r="L1064" i="1"/>
  <c r="P1056" i="1"/>
  <c r="Q1056" i="1" s="1"/>
  <c r="M1056" i="1"/>
  <c r="S1056" i="1"/>
  <c r="T1056" i="1" s="1"/>
  <c r="N1056" i="1"/>
  <c r="L1056" i="1"/>
  <c r="P1048" i="1"/>
  <c r="Q1048" i="1" s="1"/>
  <c r="M1048" i="1"/>
  <c r="S1048" i="1"/>
  <c r="T1048" i="1" s="1"/>
  <c r="N1048" i="1"/>
  <c r="L1048" i="1"/>
  <c r="P1040" i="1"/>
  <c r="Q1040" i="1" s="1"/>
  <c r="M1040" i="1"/>
  <c r="S1040" i="1"/>
  <c r="T1040" i="1" s="1"/>
  <c r="N1040" i="1"/>
  <c r="L1040" i="1"/>
  <c r="P1032" i="1"/>
  <c r="Q1032" i="1" s="1"/>
  <c r="M1032" i="1"/>
  <c r="S1032" i="1"/>
  <c r="T1032" i="1" s="1"/>
  <c r="N1032" i="1"/>
  <c r="L1032" i="1"/>
  <c r="P1024" i="1"/>
  <c r="Q1024" i="1" s="1"/>
  <c r="M1024" i="1"/>
  <c r="S1024" i="1"/>
  <c r="T1024" i="1" s="1"/>
  <c r="N1024" i="1"/>
  <c r="L1024" i="1"/>
  <c r="P1016" i="1"/>
  <c r="Q1016" i="1" s="1"/>
  <c r="M1016" i="1"/>
  <c r="S1016" i="1"/>
  <c r="T1016" i="1" s="1"/>
  <c r="N1016" i="1"/>
  <c r="L1016" i="1"/>
  <c r="P1008" i="1"/>
  <c r="Q1008" i="1" s="1"/>
  <c r="M1008" i="1"/>
  <c r="S1008" i="1"/>
  <c r="T1008" i="1" s="1"/>
  <c r="N1008" i="1"/>
  <c r="L1008" i="1"/>
  <c r="P1000" i="1"/>
  <c r="Q1000" i="1" s="1"/>
  <c r="M1000" i="1"/>
  <c r="S1000" i="1"/>
  <c r="T1000" i="1" s="1"/>
  <c r="N1000" i="1"/>
  <c r="L1000" i="1"/>
  <c r="P992" i="1"/>
  <c r="Q992" i="1" s="1"/>
  <c r="M992" i="1"/>
  <c r="S992" i="1"/>
  <c r="T992" i="1" s="1"/>
  <c r="N992" i="1"/>
  <c r="L992" i="1"/>
  <c r="P984" i="1"/>
  <c r="Q984" i="1" s="1"/>
  <c r="M984" i="1"/>
  <c r="S984" i="1"/>
  <c r="T984" i="1" s="1"/>
  <c r="N984" i="1"/>
  <c r="L984" i="1"/>
  <c r="P976" i="1"/>
  <c r="Q976" i="1" s="1"/>
  <c r="M976" i="1"/>
  <c r="S976" i="1"/>
  <c r="T976" i="1" s="1"/>
  <c r="N976" i="1"/>
  <c r="L976" i="1"/>
  <c r="P968" i="1"/>
  <c r="Q968" i="1" s="1"/>
  <c r="M968" i="1"/>
  <c r="S968" i="1"/>
  <c r="T968" i="1" s="1"/>
  <c r="N968" i="1"/>
  <c r="L968" i="1"/>
  <c r="R1418" i="1"/>
  <c r="S1418" i="1" s="1"/>
  <c r="T1418" i="1" s="1"/>
  <c r="O1418" i="1"/>
  <c r="P1418" i="1" s="1"/>
  <c r="Q1418" i="1" s="1"/>
  <c r="V1314" i="1"/>
  <c r="U1314" i="1"/>
  <c r="N1308" i="1"/>
  <c r="M1308" i="1"/>
  <c r="L1308" i="1"/>
  <c r="S1308" i="1"/>
  <c r="T1308" i="1" s="1"/>
  <c r="P1308" i="1"/>
  <c r="Q1308" i="1" s="1"/>
  <c r="V1263" i="1"/>
  <c r="U1263" i="1"/>
  <c r="O1253" i="1"/>
  <c r="P1253" i="1" s="1"/>
  <c r="Q1253" i="1" s="1"/>
  <c r="R1253" i="1"/>
  <c r="R960" i="1"/>
  <c r="S960" i="1" s="1"/>
  <c r="T960" i="1" s="1"/>
  <c r="O960" i="1"/>
  <c r="P960" i="1" s="1"/>
  <c r="Q960" i="1" s="1"/>
  <c r="U954" i="1"/>
  <c r="V954" i="1"/>
  <c r="P948" i="1"/>
  <c r="Q948" i="1" s="1"/>
  <c r="M948" i="1"/>
  <c r="S948" i="1"/>
  <c r="T948" i="1" s="1"/>
  <c r="N948" i="1"/>
  <c r="L948" i="1"/>
  <c r="U896" i="1"/>
  <c r="V896" i="1"/>
  <c r="U888" i="1"/>
  <c r="V888" i="1"/>
  <c r="U880" i="1"/>
  <c r="V880" i="1"/>
  <c r="U872" i="1"/>
  <c r="V872" i="1"/>
  <c r="U864" i="1"/>
  <c r="V864" i="1"/>
  <c r="U856" i="1"/>
  <c r="V856" i="1"/>
  <c r="P849" i="1"/>
  <c r="Q849" i="1" s="1"/>
  <c r="M849" i="1"/>
  <c r="S849" i="1"/>
  <c r="T849" i="1" s="1"/>
  <c r="N849" i="1"/>
  <c r="L849" i="1"/>
  <c r="R816" i="1"/>
  <c r="S816" i="1" s="1"/>
  <c r="T816" i="1" s="1"/>
  <c r="O816" i="1"/>
  <c r="P816" i="1" s="1"/>
  <c r="Q816" i="1" s="1"/>
  <c r="M901" i="1"/>
  <c r="S901" i="1"/>
  <c r="T901" i="1" s="1"/>
  <c r="N901" i="1"/>
  <c r="L901" i="1"/>
  <c r="P892" i="1"/>
  <c r="Q892" i="1" s="1"/>
  <c r="M892" i="1"/>
  <c r="L892" i="1"/>
  <c r="N892" i="1"/>
  <c r="P884" i="1"/>
  <c r="Q884" i="1" s="1"/>
  <c r="M884" i="1"/>
  <c r="L884" i="1"/>
  <c r="S884" i="1"/>
  <c r="T884" i="1" s="1"/>
  <c r="N884" i="1"/>
  <c r="M876" i="1"/>
  <c r="L876" i="1"/>
  <c r="N876" i="1"/>
  <c r="M868" i="1"/>
  <c r="L868" i="1"/>
  <c r="N868" i="1"/>
  <c r="P860" i="1"/>
  <c r="Q860" i="1" s="1"/>
  <c r="M860" i="1"/>
  <c r="L860" i="1"/>
  <c r="S860" i="1"/>
  <c r="T860" i="1" s="1"/>
  <c r="N860" i="1"/>
  <c r="P852" i="1"/>
  <c r="Q852" i="1" s="1"/>
  <c r="M852" i="1"/>
  <c r="L852" i="1"/>
  <c r="S852" i="1"/>
  <c r="T852" i="1" s="1"/>
  <c r="N852" i="1"/>
  <c r="P959" i="1"/>
  <c r="Q959" i="1" s="1"/>
  <c r="M959" i="1"/>
  <c r="S959" i="1"/>
  <c r="T959" i="1" s="1"/>
  <c r="N959" i="1"/>
  <c r="L959" i="1"/>
  <c r="R939" i="1"/>
  <c r="O939" i="1"/>
  <c r="P927" i="1"/>
  <c r="Q927" i="1" s="1"/>
  <c r="M927" i="1"/>
  <c r="S927" i="1"/>
  <c r="T927" i="1" s="1"/>
  <c r="N927" i="1"/>
  <c r="L927" i="1"/>
  <c r="R907" i="1"/>
  <c r="O907" i="1"/>
  <c r="P867" i="1"/>
  <c r="Q867" i="1" s="1"/>
  <c r="M867" i="1"/>
  <c r="N867" i="1"/>
  <c r="L867" i="1"/>
  <c r="S867" i="1"/>
  <c r="T867" i="1" s="1"/>
  <c r="P944" i="1"/>
  <c r="Q944" i="1" s="1"/>
  <c r="M944" i="1"/>
  <c r="S944" i="1"/>
  <c r="T944" i="1" s="1"/>
  <c r="N944" i="1"/>
  <c r="L944" i="1"/>
  <c r="U878" i="1"/>
  <c r="V878" i="1"/>
  <c r="R868" i="1"/>
  <c r="S868" i="1" s="1"/>
  <c r="T868" i="1" s="1"/>
  <c r="O868" i="1"/>
  <c r="P868" i="1" s="1"/>
  <c r="Q868" i="1" s="1"/>
  <c r="P945" i="1"/>
  <c r="Q945" i="1" s="1"/>
  <c r="M945" i="1"/>
  <c r="S945" i="1"/>
  <c r="T945" i="1" s="1"/>
  <c r="N945" i="1"/>
  <c r="L945" i="1"/>
  <c r="P913" i="1"/>
  <c r="Q913" i="1" s="1"/>
  <c r="M913" i="1"/>
  <c r="S913" i="1"/>
  <c r="T913" i="1" s="1"/>
  <c r="N913" i="1"/>
  <c r="L913" i="1"/>
  <c r="M878" i="1"/>
  <c r="N878" i="1"/>
  <c r="L878" i="1"/>
  <c r="O950" i="1"/>
  <c r="P950" i="1" s="1"/>
  <c r="Q950" i="1" s="1"/>
  <c r="R950" i="1"/>
  <c r="S950" i="1" s="1"/>
  <c r="T950" i="1" s="1"/>
  <c r="P914" i="1"/>
  <c r="Q914" i="1" s="1"/>
  <c r="M914" i="1"/>
  <c r="S914" i="1"/>
  <c r="T914" i="1" s="1"/>
  <c r="N914" i="1"/>
  <c r="L914" i="1"/>
  <c r="M963" i="1"/>
  <c r="L963" i="1"/>
  <c r="N963" i="1"/>
  <c r="P955" i="1"/>
  <c r="Q955" i="1" s="1"/>
  <c r="M955" i="1"/>
  <c r="S955" i="1"/>
  <c r="T955" i="1" s="1"/>
  <c r="L955" i="1"/>
  <c r="N955" i="1"/>
  <c r="P947" i="1"/>
  <c r="Q947" i="1" s="1"/>
  <c r="M947" i="1"/>
  <c r="S947" i="1"/>
  <c r="T947" i="1" s="1"/>
  <c r="L947" i="1"/>
  <c r="N947" i="1"/>
  <c r="P939" i="1"/>
  <c r="Q939" i="1" s="1"/>
  <c r="M939" i="1"/>
  <c r="S939" i="1"/>
  <c r="T939" i="1" s="1"/>
  <c r="L939" i="1"/>
  <c r="N939" i="1"/>
  <c r="M931" i="1"/>
  <c r="L931" i="1"/>
  <c r="N931" i="1"/>
  <c r="P923" i="1"/>
  <c r="Q923" i="1" s="1"/>
  <c r="M923" i="1"/>
  <c r="S923" i="1"/>
  <c r="T923" i="1" s="1"/>
  <c r="L923" i="1"/>
  <c r="N923" i="1"/>
  <c r="P915" i="1"/>
  <c r="Q915" i="1" s="1"/>
  <c r="M915" i="1"/>
  <c r="S915" i="1"/>
  <c r="T915" i="1" s="1"/>
  <c r="L915" i="1"/>
  <c r="N915" i="1"/>
  <c r="P907" i="1"/>
  <c r="Q907" i="1" s="1"/>
  <c r="M907" i="1"/>
  <c r="S907" i="1"/>
  <c r="T907" i="1" s="1"/>
  <c r="L907" i="1"/>
  <c r="N907" i="1"/>
  <c r="M899" i="1"/>
  <c r="L899" i="1"/>
  <c r="N899" i="1"/>
  <c r="R799" i="1"/>
  <c r="O799" i="1"/>
  <c r="P799" i="1" s="1"/>
  <c r="Q799" i="1" s="1"/>
  <c r="N749" i="1"/>
  <c r="S749" i="1"/>
  <c r="T749" i="1" s="1"/>
  <c r="P749" i="1"/>
  <c r="Q749" i="1" s="1"/>
  <c r="M749" i="1"/>
  <c r="L749" i="1"/>
  <c r="R736" i="1"/>
  <c r="O736" i="1"/>
  <c r="R716" i="1"/>
  <c r="S716" i="1" s="1"/>
  <c r="T716" i="1" s="1"/>
  <c r="O716" i="1"/>
  <c r="P716" i="1" s="1"/>
  <c r="Q716" i="1" s="1"/>
  <c r="R700" i="1"/>
  <c r="S700" i="1" s="1"/>
  <c r="T700" i="1" s="1"/>
  <c r="O700" i="1"/>
  <c r="P700" i="1" s="1"/>
  <c r="Q700" i="1" s="1"/>
  <c r="R684" i="1"/>
  <c r="S684" i="1" s="1"/>
  <c r="T684" i="1" s="1"/>
  <c r="O684" i="1"/>
  <c r="R668" i="1"/>
  <c r="S668" i="1" s="1"/>
  <c r="T668" i="1" s="1"/>
  <c r="O668" i="1"/>
  <c r="P668" i="1" s="1"/>
  <c r="Q668" i="1" s="1"/>
  <c r="R652" i="1"/>
  <c r="S652" i="1" s="1"/>
  <c r="T652" i="1" s="1"/>
  <c r="O652" i="1"/>
  <c r="P652" i="1" s="1"/>
  <c r="Q652" i="1" s="1"/>
  <c r="V626" i="1"/>
  <c r="U626" i="1"/>
  <c r="N783" i="1"/>
  <c r="M783" i="1"/>
  <c r="L783" i="1"/>
  <c r="N773" i="1"/>
  <c r="L773" i="1"/>
  <c r="S773" i="1"/>
  <c r="T773" i="1" s="1"/>
  <c r="M773" i="1"/>
  <c r="V766" i="1"/>
  <c r="U766" i="1"/>
  <c r="N730" i="1"/>
  <c r="M730" i="1"/>
  <c r="L730" i="1"/>
  <c r="N722" i="1"/>
  <c r="M722" i="1"/>
  <c r="L722" i="1"/>
  <c r="P714" i="1"/>
  <c r="Q714" i="1" s="1"/>
  <c r="N714" i="1"/>
  <c r="M714" i="1"/>
  <c r="L714" i="1"/>
  <c r="S714" i="1"/>
  <c r="T714" i="1" s="1"/>
  <c r="P706" i="1"/>
  <c r="Q706" i="1" s="1"/>
  <c r="N706" i="1"/>
  <c r="M706" i="1"/>
  <c r="L706" i="1"/>
  <c r="S706" i="1"/>
  <c r="T706" i="1" s="1"/>
  <c r="N698" i="1"/>
  <c r="M698" i="1"/>
  <c r="L698" i="1"/>
  <c r="N690" i="1"/>
  <c r="M690" i="1"/>
  <c r="L690" i="1"/>
  <c r="P682" i="1"/>
  <c r="Q682" i="1" s="1"/>
  <c r="N682" i="1"/>
  <c r="M682" i="1"/>
  <c r="L682" i="1"/>
  <c r="S682" i="1"/>
  <c r="T682" i="1" s="1"/>
  <c r="P674" i="1"/>
  <c r="Q674" i="1" s="1"/>
  <c r="N674" i="1"/>
  <c r="M674" i="1"/>
  <c r="L674" i="1"/>
  <c r="S674" i="1"/>
  <c r="T674" i="1" s="1"/>
  <c r="N666" i="1"/>
  <c r="M666" i="1"/>
  <c r="L666" i="1"/>
  <c r="N658" i="1"/>
  <c r="M658" i="1"/>
  <c r="L658" i="1"/>
  <c r="O629" i="1"/>
  <c r="P629" i="1" s="1"/>
  <c r="Q629" i="1" s="1"/>
  <c r="R629" i="1"/>
  <c r="S629" i="1" s="1"/>
  <c r="T629" i="1" s="1"/>
  <c r="V621" i="1"/>
  <c r="U621" i="1"/>
  <c r="R773" i="1"/>
  <c r="O773" i="1"/>
  <c r="P773" i="1" s="1"/>
  <c r="Q773" i="1" s="1"/>
  <c r="R749" i="1"/>
  <c r="O749" i="1"/>
  <c r="V747" i="1"/>
  <c r="U747" i="1"/>
  <c r="U616" i="1"/>
  <c r="V616" i="1"/>
  <c r="R739" i="1"/>
  <c r="S739" i="1" s="1"/>
  <c r="T739" i="1" s="1"/>
  <c r="O739" i="1"/>
  <c r="P739" i="1" s="1"/>
  <c r="Q739" i="1" s="1"/>
  <c r="N631" i="1"/>
  <c r="M631" i="1"/>
  <c r="L631" i="1"/>
  <c r="V619" i="1"/>
  <c r="U619" i="1"/>
  <c r="R718" i="1"/>
  <c r="S718" i="1" s="1"/>
  <c r="T718" i="1" s="1"/>
  <c r="O718" i="1"/>
  <c r="P718" i="1" s="1"/>
  <c r="Q718" i="1" s="1"/>
  <c r="V706" i="1"/>
  <c r="U706" i="1"/>
  <c r="R686" i="1"/>
  <c r="S686" i="1" s="1"/>
  <c r="T686" i="1" s="1"/>
  <c r="O686" i="1"/>
  <c r="P686" i="1" s="1"/>
  <c r="Q686" i="1" s="1"/>
  <c r="V674" i="1"/>
  <c r="U674" i="1"/>
  <c r="R654" i="1"/>
  <c r="S654" i="1" s="1"/>
  <c r="T654" i="1" s="1"/>
  <c r="O654" i="1"/>
  <c r="P654" i="1" s="1"/>
  <c r="Q654" i="1" s="1"/>
  <c r="M812" i="1"/>
  <c r="P812" i="1"/>
  <c r="Q812" i="1" s="1"/>
  <c r="N812" i="1"/>
  <c r="L812" i="1"/>
  <c r="S812" i="1"/>
  <c r="T812" i="1" s="1"/>
  <c r="V789" i="1"/>
  <c r="U789" i="1"/>
  <c r="R785" i="1"/>
  <c r="S785" i="1" s="1"/>
  <c r="T785" i="1" s="1"/>
  <c r="O785" i="1"/>
  <c r="P785" i="1" s="1"/>
  <c r="Q785" i="1" s="1"/>
  <c r="N769" i="1"/>
  <c r="L769" i="1"/>
  <c r="S769" i="1"/>
  <c r="T769" i="1" s="1"/>
  <c r="P769" i="1"/>
  <c r="Q769" i="1" s="1"/>
  <c r="M769" i="1"/>
  <c r="L728" i="1"/>
  <c r="P728" i="1"/>
  <c r="Q728" i="1" s="1"/>
  <c r="N728" i="1"/>
  <c r="M728" i="1"/>
  <c r="L720" i="1"/>
  <c r="N720" i="1"/>
  <c r="M720" i="1"/>
  <c r="L712" i="1"/>
  <c r="S712" i="1"/>
  <c r="T712" i="1" s="1"/>
  <c r="P712" i="1"/>
  <c r="Q712" i="1" s="1"/>
  <c r="N712" i="1"/>
  <c r="M712" i="1"/>
  <c r="L704" i="1"/>
  <c r="N704" i="1"/>
  <c r="M704" i="1"/>
  <c r="L696" i="1"/>
  <c r="S696" i="1"/>
  <c r="T696" i="1" s="1"/>
  <c r="P696" i="1"/>
  <c r="Q696" i="1" s="1"/>
  <c r="N696" i="1"/>
  <c r="M696" i="1"/>
  <c r="L688" i="1"/>
  <c r="N688" i="1"/>
  <c r="M688" i="1"/>
  <c r="L680" i="1"/>
  <c r="S680" i="1"/>
  <c r="T680" i="1" s="1"/>
  <c r="P680" i="1"/>
  <c r="Q680" i="1" s="1"/>
  <c r="N680" i="1"/>
  <c r="M680" i="1"/>
  <c r="L672" i="1"/>
  <c r="N672" i="1"/>
  <c r="M672" i="1"/>
  <c r="L664" i="1"/>
  <c r="P664" i="1"/>
  <c r="Q664" i="1" s="1"/>
  <c r="N664" i="1"/>
  <c r="M664" i="1"/>
  <c r="L656" i="1"/>
  <c r="N656" i="1"/>
  <c r="M656" i="1"/>
  <c r="V649" i="1"/>
  <c r="U649" i="1"/>
  <c r="O641" i="1"/>
  <c r="P641" i="1" s="1"/>
  <c r="Q641" i="1" s="1"/>
  <c r="R641" i="1"/>
  <c r="S641" i="1" s="1"/>
  <c r="T641" i="1" s="1"/>
  <c r="S605" i="1"/>
  <c r="T605" i="1" s="1"/>
  <c r="N605" i="1"/>
  <c r="M605" i="1"/>
  <c r="L605" i="1"/>
  <c r="V769" i="1"/>
  <c r="U769" i="1"/>
  <c r="R752" i="1"/>
  <c r="S752" i="1" s="1"/>
  <c r="T752" i="1" s="1"/>
  <c r="O752" i="1"/>
  <c r="P752" i="1" s="1"/>
  <c r="Q752" i="1" s="1"/>
  <c r="V697" i="1"/>
  <c r="U697" i="1"/>
  <c r="R669" i="1"/>
  <c r="O669" i="1"/>
  <c r="V604" i="1"/>
  <c r="U604" i="1"/>
  <c r="N790" i="1"/>
  <c r="M790" i="1"/>
  <c r="L790" i="1"/>
  <c r="V776" i="1"/>
  <c r="U776" i="1"/>
  <c r="N687" i="1"/>
  <c r="M687" i="1"/>
  <c r="L687" i="1"/>
  <c r="S687" i="1"/>
  <c r="T687" i="1" s="1"/>
  <c r="N675" i="1"/>
  <c r="M675" i="1"/>
  <c r="L675" i="1"/>
  <c r="S675" i="1"/>
  <c r="T675" i="1" s="1"/>
  <c r="R588" i="1"/>
  <c r="S588" i="1" s="1"/>
  <c r="T588" i="1" s="1"/>
  <c r="O588" i="1"/>
  <c r="P588" i="1" s="1"/>
  <c r="Q588" i="1" s="1"/>
  <c r="R572" i="1"/>
  <c r="S572" i="1" s="1"/>
  <c r="T572" i="1" s="1"/>
  <c r="O572" i="1"/>
  <c r="P572" i="1" s="1"/>
  <c r="Q572" i="1" s="1"/>
  <c r="R556" i="1"/>
  <c r="S556" i="1" s="1"/>
  <c r="T556" i="1" s="1"/>
  <c r="O556" i="1"/>
  <c r="P556" i="1" s="1"/>
  <c r="Q556" i="1" s="1"/>
  <c r="O540" i="1"/>
  <c r="P540" i="1" s="1"/>
  <c r="Q540" i="1" s="1"/>
  <c r="R540" i="1"/>
  <c r="S540" i="1" s="1"/>
  <c r="T540" i="1" s="1"/>
  <c r="O524" i="1"/>
  <c r="P524" i="1" s="1"/>
  <c r="Q524" i="1" s="1"/>
  <c r="R524" i="1"/>
  <c r="S524" i="1" s="1"/>
  <c r="T524" i="1" s="1"/>
  <c r="O508" i="1"/>
  <c r="P508" i="1" s="1"/>
  <c r="Q508" i="1" s="1"/>
  <c r="R508" i="1"/>
  <c r="S508" i="1" s="1"/>
  <c r="T508" i="1" s="1"/>
  <c r="O492" i="1"/>
  <c r="P492" i="1" s="1"/>
  <c r="Q492" i="1" s="1"/>
  <c r="R492" i="1"/>
  <c r="S492" i="1" s="1"/>
  <c r="T492" i="1" s="1"/>
  <c r="O476" i="1"/>
  <c r="P476" i="1" s="1"/>
  <c r="Q476" i="1" s="1"/>
  <c r="R476" i="1"/>
  <c r="S476" i="1" s="1"/>
  <c r="T476" i="1" s="1"/>
  <c r="O460" i="1"/>
  <c r="P460" i="1" s="1"/>
  <c r="Q460" i="1" s="1"/>
  <c r="R460" i="1"/>
  <c r="S460" i="1" s="1"/>
  <c r="T460" i="1" s="1"/>
  <c r="O444" i="1"/>
  <c r="P444" i="1" s="1"/>
  <c r="Q444" i="1" s="1"/>
  <c r="R444" i="1"/>
  <c r="S444" i="1" s="1"/>
  <c r="T444" i="1" s="1"/>
  <c r="O428" i="1"/>
  <c r="P428" i="1" s="1"/>
  <c r="Q428" i="1" s="1"/>
  <c r="R428" i="1"/>
  <c r="S428" i="1" s="1"/>
  <c r="T428" i="1" s="1"/>
  <c r="O412" i="1"/>
  <c r="P412" i="1" s="1"/>
  <c r="Q412" i="1" s="1"/>
  <c r="R412" i="1"/>
  <c r="S412" i="1" s="1"/>
  <c r="T412" i="1" s="1"/>
  <c r="O396" i="1"/>
  <c r="P396" i="1" s="1"/>
  <c r="Q396" i="1" s="1"/>
  <c r="R396" i="1"/>
  <c r="S396" i="1" s="1"/>
  <c r="T396" i="1" s="1"/>
  <c r="O380" i="1"/>
  <c r="P380" i="1" s="1"/>
  <c r="Q380" i="1" s="1"/>
  <c r="R380" i="1"/>
  <c r="S380" i="1" s="1"/>
  <c r="T380" i="1" s="1"/>
  <c r="V364" i="1"/>
  <c r="U364" i="1"/>
  <c r="S349" i="1"/>
  <c r="T349" i="1" s="1"/>
  <c r="N349" i="1"/>
  <c r="M349" i="1"/>
  <c r="L349" i="1"/>
  <c r="N285" i="1"/>
  <c r="M285" i="1"/>
  <c r="L285" i="1"/>
  <c r="V266" i="1"/>
  <c r="U266" i="1"/>
  <c r="V250" i="1"/>
  <c r="U250" i="1"/>
  <c r="V234" i="1"/>
  <c r="U234" i="1"/>
  <c r="V218" i="1"/>
  <c r="U218" i="1"/>
  <c r="V202" i="1"/>
  <c r="U202" i="1"/>
  <c r="V186" i="1"/>
  <c r="U186" i="1"/>
  <c r="V170" i="1"/>
  <c r="U170" i="1"/>
  <c r="V154" i="1"/>
  <c r="U154" i="1"/>
  <c r="V138" i="1"/>
  <c r="U138" i="1"/>
  <c r="V122" i="1"/>
  <c r="U122" i="1"/>
  <c r="V106" i="1"/>
  <c r="U106" i="1"/>
  <c r="V90" i="1"/>
  <c r="U90" i="1"/>
  <c r="V74" i="1"/>
  <c r="U74" i="1"/>
  <c r="V58" i="1"/>
  <c r="U58" i="1"/>
  <c r="V42" i="1"/>
  <c r="U42" i="1"/>
  <c r="V26" i="1"/>
  <c r="U26" i="1"/>
  <c r="V10" i="1"/>
  <c r="U10" i="1"/>
  <c r="V346" i="1"/>
  <c r="U346" i="1"/>
  <c r="V282" i="1"/>
  <c r="U282" i="1"/>
  <c r="S320" i="1"/>
  <c r="T320" i="1" s="1"/>
  <c r="L320" i="1"/>
  <c r="N320" i="1"/>
  <c r="M320" i="1"/>
  <c r="N278" i="1"/>
  <c r="M278" i="1"/>
  <c r="L278" i="1"/>
  <c r="N246" i="1"/>
  <c r="M246" i="1"/>
  <c r="L246" i="1"/>
  <c r="N214" i="1"/>
  <c r="M214" i="1"/>
  <c r="L214" i="1"/>
  <c r="N182" i="1"/>
  <c r="M182" i="1"/>
  <c r="L182" i="1"/>
  <c r="N150" i="1"/>
  <c r="M150" i="1"/>
  <c r="L150" i="1"/>
  <c r="N118" i="1"/>
  <c r="M118" i="1"/>
  <c r="L118" i="1"/>
  <c r="N86" i="1"/>
  <c r="M86" i="1"/>
  <c r="L86" i="1"/>
  <c r="N54" i="1"/>
  <c r="M54" i="1"/>
  <c r="L54" i="1"/>
  <c r="N22" i="1"/>
  <c r="L22" i="1"/>
  <c r="M22" i="1"/>
  <c r="V289" i="1"/>
  <c r="U289" i="1"/>
  <c r="U2436" i="1"/>
  <c r="V2436" i="1"/>
  <c r="U2416" i="1"/>
  <c r="V2416" i="1"/>
  <c r="M2401" i="1"/>
  <c r="S2401" i="1"/>
  <c r="T2401" i="1" s="1"/>
  <c r="P2401" i="1"/>
  <c r="Q2401" i="1" s="1"/>
  <c r="N2401" i="1"/>
  <c r="L2401" i="1"/>
  <c r="M2457" i="1"/>
  <c r="P2457" i="1"/>
  <c r="Q2457" i="1" s="1"/>
  <c r="N2457" i="1"/>
  <c r="L2457" i="1"/>
  <c r="S2457" i="1"/>
  <c r="T2457" i="1" s="1"/>
  <c r="M2440" i="1"/>
  <c r="N2440" i="1"/>
  <c r="P2440" i="1"/>
  <c r="Q2440" i="1" s="1"/>
  <c r="L2440" i="1"/>
  <c r="S2440" i="1"/>
  <c r="T2440" i="1" s="1"/>
  <c r="M2412" i="1"/>
  <c r="L2412" i="1"/>
  <c r="S2412" i="1"/>
  <c r="T2412" i="1" s="1"/>
  <c r="P2412" i="1"/>
  <c r="Q2412" i="1" s="1"/>
  <c r="N2412" i="1"/>
  <c r="M2405" i="1"/>
  <c r="P2405" i="1"/>
  <c r="Q2405" i="1" s="1"/>
  <c r="L2405" i="1"/>
  <c r="S2405" i="1"/>
  <c r="T2405" i="1" s="1"/>
  <c r="N2405" i="1"/>
  <c r="L2004" i="1"/>
  <c r="P2004" i="1"/>
  <c r="Q2004" i="1" s="1"/>
  <c r="N2004" i="1"/>
  <c r="M2004" i="1"/>
  <c r="S2004" i="1"/>
  <c r="T2004" i="1" s="1"/>
  <c r="L2024" i="1"/>
  <c r="P2024" i="1"/>
  <c r="Q2024" i="1" s="1"/>
  <c r="S2024" i="1"/>
  <c r="T2024" i="1" s="1"/>
  <c r="N2024" i="1"/>
  <c r="M2024" i="1"/>
  <c r="L1991" i="1"/>
  <c r="P1991" i="1"/>
  <c r="Q1991" i="1" s="1"/>
  <c r="N1991" i="1"/>
  <c r="M1991" i="1"/>
  <c r="S1991" i="1"/>
  <c r="T1991" i="1" s="1"/>
  <c r="L1983" i="1"/>
  <c r="P1983" i="1"/>
  <c r="Q1983" i="1" s="1"/>
  <c r="N1983" i="1"/>
  <c r="M1983" i="1"/>
  <c r="S1983" i="1"/>
  <c r="T1983" i="1" s="1"/>
  <c r="L1975" i="1"/>
  <c r="P1975" i="1"/>
  <c r="Q1975" i="1" s="1"/>
  <c r="N1975" i="1"/>
  <c r="M1975" i="1"/>
  <c r="S1975" i="1"/>
  <c r="T1975" i="1" s="1"/>
  <c r="L1967" i="1"/>
  <c r="P1967" i="1"/>
  <c r="Q1967" i="1" s="1"/>
  <c r="N1967" i="1"/>
  <c r="M1967" i="1"/>
  <c r="S1967" i="1"/>
  <c r="T1967" i="1" s="1"/>
  <c r="L1959" i="1"/>
  <c r="N1959" i="1"/>
  <c r="M1959" i="1"/>
  <c r="S1959" i="1"/>
  <c r="T1959" i="1" s="1"/>
  <c r="P1959" i="1"/>
  <c r="Q1959" i="1" s="1"/>
  <c r="P1951" i="1"/>
  <c r="Q1951" i="1" s="1"/>
  <c r="N1951" i="1"/>
  <c r="M1951" i="1"/>
  <c r="L1951" i="1"/>
  <c r="S1951" i="1"/>
  <c r="T1951" i="1" s="1"/>
  <c r="P1943" i="1"/>
  <c r="Q1943" i="1" s="1"/>
  <c r="M1943" i="1"/>
  <c r="L1943" i="1"/>
  <c r="S1943" i="1"/>
  <c r="T1943" i="1" s="1"/>
  <c r="N1943" i="1"/>
  <c r="P1935" i="1"/>
  <c r="Q1935" i="1" s="1"/>
  <c r="M1935" i="1"/>
  <c r="L1935" i="1"/>
  <c r="S1935" i="1"/>
  <c r="T1935" i="1" s="1"/>
  <c r="N1935" i="1"/>
  <c r="P1927" i="1"/>
  <c r="Q1927" i="1" s="1"/>
  <c r="M1927" i="1"/>
  <c r="L1927" i="1"/>
  <c r="N1927" i="1"/>
  <c r="S1927" i="1"/>
  <c r="T1927" i="1" s="1"/>
  <c r="P1919" i="1"/>
  <c r="Q1919" i="1" s="1"/>
  <c r="M1919" i="1"/>
  <c r="L1919" i="1"/>
  <c r="N1919" i="1"/>
  <c r="S1919" i="1"/>
  <c r="T1919" i="1" s="1"/>
  <c r="P1911" i="1"/>
  <c r="Q1911" i="1" s="1"/>
  <c r="M1911" i="1"/>
  <c r="L1911" i="1"/>
  <c r="N1911" i="1"/>
  <c r="S1911" i="1"/>
  <c r="T1911" i="1" s="1"/>
  <c r="P1903" i="1"/>
  <c r="Q1903" i="1" s="1"/>
  <c r="M1903" i="1"/>
  <c r="L1903" i="1"/>
  <c r="N1903" i="1"/>
  <c r="S1903" i="1"/>
  <c r="T1903" i="1" s="1"/>
  <c r="P1895" i="1"/>
  <c r="Q1895" i="1" s="1"/>
  <c r="M1895" i="1"/>
  <c r="L1895" i="1"/>
  <c r="N1895" i="1"/>
  <c r="S1895" i="1"/>
  <c r="T1895" i="1" s="1"/>
  <c r="V2002" i="1"/>
  <c r="U2002" i="1"/>
  <c r="V1994" i="1"/>
  <c r="U1994" i="1"/>
  <c r="U1962" i="1"/>
  <c r="V1962" i="1"/>
  <c r="U1976" i="1"/>
  <c r="V1976" i="1"/>
  <c r="L2014" i="1"/>
  <c r="P2014" i="1"/>
  <c r="Q2014" i="1" s="1"/>
  <c r="N2014" i="1"/>
  <c r="M2014" i="1"/>
  <c r="S2014" i="1"/>
  <c r="T2014" i="1" s="1"/>
  <c r="U1793" i="1"/>
  <c r="V1793" i="1"/>
  <c r="R1787" i="1"/>
  <c r="O1787" i="1"/>
  <c r="P1787" i="1" s="1"/>
  <c r="Q1787" i="1" s="1"/>
  <c r="U1781" i="1"/>
  <c r="V1781" i="1"/>
  <c r="O1723" i="1"/>
  <c r="P1723" i="1" s="1"/>
  <c r="Q1723" i="1" s="1"/>
  <c r="R1723" i="1"/>
  <c r="S1723" i="1" s="1"/>
  <c r="T1723" i="1" s="1"/>
  <c r="U1717" i="1"/>
  <c r="V1717" i="1"/>
  <c r="R1877" i="1"/>
  <c r="O1877" i="1"/>
  <c r="P1877" i="1" s="1"/>
  <c r="Q1877" i="1" s="1"/>
  <c r="U1863" i="1"/>
  <c r="V1863" i="1"/>
  <c r="P1841" i="1"/>
  <c r="Q1841" i="1" s="1"/>
  <c r="M1841" i="1"/>
  <c r="L1841" i="1"/>
  <c r="N1841" i="1"/>
  <c r="S1841" i="1"/>
  <c r="T1841" i="1" s="1"/>
  <c r="R1813" i="1"/>
  <c r="S1813" i="1" s="1"/>
  <c r="T1813" i="1" s="1"/>
  <c r="O1813" i="1"/>
  <c r="P1813" i="1" s="1"/>
  <c r="Q1813" i="1" s="1"/>
  <c r="P1796" i="1"/>
  <c r="Q1796" i="1" s="1"/>
  <c r="M1796" i="1"/>
  <c r="N1796" i="1"/>
  <c r="L1796" i="1"/>
  <c r="S1796" i="1"/>
  <c r="T1796" i="1" s="1"/>
  <c r="U1742" i="1"/>
  <c r="V1742" i="1"/>
  <c r="U1864" i="1"/>
  <c r="V1864" i="1"/>
  <c r="U1832" i="1"/>
  <c r="V1832" i="1"/>
  <c r="R1793" i="1"/>
  <c r="O1793" i="1"/>
  <c r="R1785" i="1"/>
  <c r="O1785" i="1"/>
  <c r="U1705" i="1"/>
  <c r="V1705" i="1"/>
  <c r="O1855" i="1"/>
  <c r="R1855" i="1"/>
  <c r="S1855" i="1" s="1"/>
  <c r="T1855" i="1" s="1"/>
  <c r="P1827" i="1"/>
  <c r="Q1827" i="1" s="1"/>
  <c r="M1827" i="1"/>
  <c r="L1827" i="1"/>
  <c r="S1827" i="1"/>
  <c r="T1827" i="1" s="1"/>
  <c r="N1827" i="1"/>
  <c r="M1787" i="1"/>
  <c r="N1787" i="1"/>
  <c r="L1787" i="1"/>
  <c r="S1787" i="1"/>
  <c r="T1787" i="1" s="1"/>
  <c r="P1876" i="1"/>
  <c r="Q1876" i="1" s="1"/>
  <c r="M1876" i="1"/>
  <c r="L1876" i="1"/>
  <c r="S1876" i="1"/>
  <c r="T1876" i="1" s="1"/>
  <c r="N1876" i="1"/>
  <c r="P1844" i="1"/>
  <c r="Q1844" i="1" s="1"/>
  <c r="M1844" i="1"/>
  <c r="L1844" i="1"/>
  <c r="S1844" i="1"/>
  <c r="T1844" i="1" s="1"/>
  <c r="N1844" i="1"/>
  <c r="P1812" i="1"/>
  <c r="Q1812" i="1" s="1"/>
  <c r="M1812" i="1"/>
  <c r="L1812" i="1"/>
  <c r="S1812" i="1"/>
  <c r="T1812" i="1" s="1"/>
  <c r="N1812" i="1"/>
  <c r="U1727" i="1"/>
  <c r="V1727" i="1"/>
  <c r="P1853" i="1"/>
  <c r="Q1853" i="1" s="1"/>
  <c r="M1853" i="1"/>
  <c r="L1853" i="1"/>
  <c r="S1853" i="1"/>
  <c r="T1853" i="1" s="1"/>
  <c r="N1853" i="1"/>
  <c r="L1456" i="1"/>
  <c r="N1456" i="1"/>
  <c r="M1456" i="1"/>
  <c r="O1438" i="1"/>
  <c r="P1438" i="1" s="1"/>
  <c r="Q1438" i="1" s="1"/>
  <c r="R1438" i="1"/>
  <c r="S1438" i="1" s="1"/>
  <c r="T1438" i="1" s="1"/>
  <c r="V1432" i="1"/>
  <c r="U1432" i="1"/>
  <c r="V1492" i="1"/>
  <c r="U1492" i="1"/>
  <c r="O1481" i="1"/>
  <c r="P1481" i="1" s="1"/>
  <c r="Q1481" i="1" s="1"/>
  <c r="R1481" i="1"/>
  <c r="S1481" i="1" s="1"/>
  <c r="T1481" i="1" s="1"/>
  <c r="O1433" i="1"/>
  <c r="P1433" i="1" s="1"/>
  <c r="Q1433" i="1" s="1"/>
  <c r="R1433" i="1"/>
  <c r="S1433" i="1" s="1"/>
  <c r="T1433" i="1" s="1"/>
  <c r="R1450" i="1"/>
  <c r="S1450" i="1" s="1"/>
  <c r="T1450" i="1" s="1"/>
  <c r="O1450" i="1"/>
  <c r="P1450" i="1" s="1"/>
  <c r="Q1450" i="1" s="1"/>
  <c r="R1461" i="1"/>
  <c r="S1461" i="1" s="1"/>
  <c r="T1461" i="1" s="1"/>
  <c r="O1461" i="1"/>
  <c r="P1461" i="1" s="1"/>
  <c r="Q1461" i="1" s="1"/>
  <c r="R1421" i="1"/>
  <c r="O1421" i="1"/>
  <c r="U1703" i="1"/>
  <c r="V1703" i="1"/>
  <c r="M1703" i="1"/>
  <c r="P1703" i="1"/>
  <c r="Q1703" i="1" s="1"/>
  <c r="N1703" i="1"/>
  <c r="L1703" i="1"/>
  <c r="S1703" i="1"/>
  <c r="T1703" i="1" s="1"/>
  <c r="V1477" i="1"/>
  <c r="U1477" i="1"/>
  <c r="L1469" i="1"/>
  <c r="M1469" i="1"/>
  <c r="N1469" i="1"/>
  <c r="O1451" i="1"/>
  <c r="P1451" i="1" s="1"/>
  <c r="Q1451" i="1" s="1"/>
  <c r="R1451" i="1"/>
  <c r="S1451" i="1" s="1"/>
  <c r="T1451" i="1" s="1"/>
  <c r="L1421" i="1"/>
  <c r="M1421" i="1"/>
  <c r="S1421" i="1"/>
  <c r="T1421" i="1" s="1"/>
  <c r="P1421" i="1"/>
  <c r="Q1421" i="1" s="1"/>
  <c r="N1421" i="1"/>
  <c r="L1405" i="1"/>
  <c r="M1405" i="1"/>
  <c r="S1405" i="1"/>
  <c r="T1405" i="1" s="1"/>
  <c r="P1405" i="1"/>
  <c r="Q1405" i="1" s="1"/>
  <c r="N1405" i="1"/>
  <c r="O1388" i="1"/>
  <c r="P1388" i="1" s="1"/>
  <c r="Q1388" i="1" s="1"/>
  <c r="R1388" i="1"/>
  <c r="S1388" i="1" s="1"/>
  <c r="T1388" i="1" s="1"/>
  <c r="O1384" i="1"/>
  <c r="P1384" i="1" s="1"/>
  <c r="Q1384" i="1" s="1"/>
  <c r="R1384" i="1"/>
  <c r="S1384" i="1" s="1"/>
  <c r="T1384" i="1" s="1"/>
  <c r="O1380" i="1"/>
  <c r="P1380" i="1" s="1"/>
  <c r="Q1380" i="1" s="1"/>
  <c r="R1380" i="1"/>
  <c r="S1380" i="1" s="1"/>
  <c r="T1380" i="1" s="1"/>
  <c r="O1376" i="1"/>
  <c r="P1376" i="1" s="1"/>
  <c r="Q1376" i="1" s="1"/>
  <c r="R1376" i="1"/>
  <c r="S1376" i="1" s="1"/>
  <c r="T1376" i="1" s="1"/>
  <c r="O1372" i="1"/>
  <c r="P1372" i="1" s="1"/>
  <c r="Q1372" i="1" s="1"/>
  <c r="R1372" i="1"/>
  <c r="S1372" i="1" s="1"/>
  <c r="T1372" i="1" s="1"/>
  <c r="O1368" i="1"/>
  <c r="P1368" i="1" s="1"/>
  <c r="Q1368" i="1" s="1"/>
  <c r="R1368" i="1"/>
  <c r="S1368" i="1" s="1"/>
  <c r="T1368" i="1" s="1"/>
  <c r="O1364" i="1"/>
  <c r="P1364" i="1" s="1"/>
  <c r="Q1364" i="1" s="1"/>
  <c r="R1364" i="1"/>
  <c r="S1364" i="1" s="1"/>
  <c r="T1364" i="1" s="1"/>
  <c r="O1360" i="1"/>
  <c r="P1360" i="1" s="1"/>
  <c r="Q1360" i="1" s="1"/>
  <c r="R1360" i="1"/>
  <c r="S1360" i="1" s="1"/>
  <c r="T1360" i="1" s="1"/>
  <c r="O1356" i="1"/>
  <c r="P1356" i="1" s="1"/>
  <c r="Q1356" i="1" s="1"/>
  <c r="R1356" i="1"/>
  <c r="S1356" i="1" s="1"/>
  <c r="T1356" i="1" s="1"/>
  <c r="O1352" i="1"/>
  <c r="P1352" i="1" s="1"/>
  <c r="Q1352" i="1" s="1"/>
  <c r="R1352" i="1"/>
  <c r="S1352" i="1" s="1"/>
  <c r="T1352" i="1" s="1"/>
  <c r="O1348" i="1"/>
  <c r="P1348" i="1" s="1"/>
  <c r="Q1348" i="1" s="1"/>
  <c r="R1348" i="1"/>
  <c r="S1348" i="1" s="1"/>
  <c r="T1348" i="1" s="1"/>
  <c r="O1344" i="1"/>
  <c r="P1344" i="1" s="1"/>
  <c r="Q1344" i="1" s="1"/>
  <c r="R1344" i="1"/>
  <c r="S1344" i="1" s="1"/>
  <c r="T1344" i="1" s="1"/>
  <c r="O1340" i="1"/>
  <c r="P1340" i="1" s="1"/>
  <c r="Q1340" i="1" s="1"/>
  <c r="R1340" i="1"/>
  <c r="S1340" i="1" s="1"/>
  <c r="T1340" i="1" s="1"/>
  <c r="O1336" i="1"/>
  <c r="P1336" i="1" s="1"/>
  <c r="Q1336" i="1" s="1"/>
  <c r="R1336" i="1"/>
  <c r="S1336" i="1" s="1"/>
  <c r="T1336" i="1" s="1"/>
  <c r="O1332" i="1"/>
  <c r="P1332" i="1" s="1"/>
  <c r="Q1332" i="1" s="1"/>
  <c r="R1332" i="1"/>
  <c r="S1332" i="1" s="1"/>
  <c r="T1332" i="1" s="1"/>
  <c r="O1328" i="1"/>
  <c r="P1328" i="1" s="1"/>
  <c r="Q1328" i="1" s="1"/>
  <c r="R1328" i="1"/>
  <c r="S1328" i="1" s="1"/>
  <c r="T1328" i="1" s="1"/>
  <c r="O1324" i="1"/>
  <c r="P1324" i="1" s="1"/>
  <c r="Q1324" i="1" s="1"/>
  <c r="R1324" i="1"/>
  <c r="S1324" i="1" s="1"/>
  <c r="T1324" i="1" s="1"/>
  <c r="O1320" i="1"/>
  <c r="P1320" i="1" s="1"/>
  <c r="Q1320" i="1" s="1"/>
  <c r="R1320" i="1"/>
  <c r="S1320" i="1" s="1"/>
  <c r="T1320" i="1" s="1"/>
  <c r="L1424" i="1"/>
  <c r="N1424" i="1"/>
  <c r="M1424" i="1"/>
  <c r="S1424" i="1"/>
  <c r="T1424" i="1" s="1"/>
  <c r="P1424" i="1"/>
  <c r="Q1424" i="1" s="1"/>
  <c r="V1397" i="1"/>
  <c r="U1397" i="1"/>
  <c r="N1319" i="1"/>
  <c r="P1319" i="1"/>
  <c r="Q1319" i="1" s="1"/>
  <c r="M1319" i="1"/>
  <c r="L1319" i="1"/>
  <c r="N1293" i="1"/>
  <c r="M1293" i="1"/>
  <c r="L1293" i="1"/>
  <c r="S1293" i="1"/>
  <c r="T1293" i="1" s="1"/>
  <c r="O1264" i="1"/>
  <c r="P1264" i="1" s="1"/>
  <c r="Q1264" i="1" s="1"/>
  <c r="R1264" i="1"/>
  <c r="S1264" i="1" s="1"/>
  <c r="T1264" i="1" s="1"/>
  <c r="V1258" i="1"/>
  <c r="U1258" i="1"/>
  <c r="L1409" i="1"/>
  <c r="M1409" i="1"/>
  <c r="P1409" i="1"/>
  <c r="Q1409" i="1" s="1"/>
  <c r="N1409" i="1"/>
  <c r="O1283" i="1"/>
  <c r="P1283" i="1" s="1"/>
  <c r="Q1283" i="1" s="1"/>
  <c r="R1283" i="1"/>
  <c r="S1283" i="1" s="1"/>
  <c r="T1283" i="1" s="1"/>
  <c r="O1251" i="1"/>
  <c r="P1251" i="1" s="1"/>
  <c r="Q1251" i="1" s="1"/>
  <c r="R1251" i="1"/>
  <c r="S1251" i="1" s="1"/>
  <c r="T1251" i="1" s="1"/>
  <c r="R1410" i="1"/>
  <c r="S1410" i="1" s="1"/>
  <c r="T1410" i="1" s="1"/>
  <c r="O1410" i="1"/>
  <c r="P1410" i="1" s="1"/>
  <c r="Q1410" i="1" s="1"/>
  <c r="P1231" i="1"/>
  <c r="Q1231" i="1" s="1"/>
  <c r="N1231" i="1"/>
  <c r="M1231" i="1"/>
  <c r="L1231" i="1"/>
  <c r="S1231" i="1"/>
  <c r="T1231" i="1" s="1"/>
  <c r="P1223" i="1"/>
  <c r="Q1223" i="1" s="1"/>
  <c r="N1223" i="1"/>
  <c r="M1223" i="1"/>
  <c r="L1223" i="1"/>
  <c r="S1223" i="1"/>
  <c r="T1223" i="1" s="1"/>
  <c r="P1215" i="1"/>
  <c r="Q1215" i="1" s="1"/>
  <c r="N1215" i="1"/>
  <c r="M1215" i="1"/>
  <c r="L1215" i="1"/>
  <c r="S1215" i="1"/>
  <c r="T1215" i="1" s="1"/>
  <c r="P1207" i="1"/>
  <c r="Q1207" i="1" s="1"/>
  <c r="N1207" i="1"/>
  <c r="M1207" i="1"/>
  <c r="L1207" i="1"/>
  <c r="S1207" i="1"/>
  <c r="T1207" i="1" s="1"/>
  <c r="P1199" i="1"/>
  <c r="Q1199" i="1" s="1"/>
  <c r="N1199" i="1"/>
  <c r="M1199" i="1"/>
  <c r="L1199" i="1"/>
  <c r="S1199" i="1"/>
  <c r="T1199" i="1" s="1"/>
  <c r="P1191" i="1"/>
  <c r="Q1191" i="1" s="1"/>
  <c r="N1191" i="1"/>
  <c r="M1191" i="1"/>
  <c r="L1191" i="1"/>
  <c r="S1191" i="1"/>
  <c r="T1191" i="1" s="1"/>
  <c r="P1183" i="1"/>
  <c r="Q1183" i="1" s="1"/>
  <c r="N1183" i="1"/>
  <c r="M1183" i="1"/>
  <c r="L1183" i="1"/>
  <c r="S1183" i="1"/>
  <c r="T1183" i="1" s="1"/>
  <c r="P1175" i="1"/>
  <c r="Q1175" i="1" s="1"/>
  <c r="N1175" i="1"/>
  <c r="M1175" i="1"/>
  <c r="L1175" i="1"/>
  <c r="S1175" i="1"/>
  <c r="T1175" i="1" s="1"/>
  <c r="P1167" i="1"/>
  <c r="Q1167" i="1" s="1"/>
  <c r="N1167" i="1"/>
  <c r="M1167" i="1"/>
  <c r="S1167" i="1"/>
  <c r="T1167" i="1" s="1"/>
  <c r="L1167" i="1"/>
  <c r="P1159" i="1"/>
  <c r="Q1159" i="1" s="1"/>
  <c r="N1159" i="1"/>
  <c r="M1159" i="1"/>
  <c r="S1159" i="1"/>
  <c r="T1159" i="1" s="1"/>
  <c r="L1159" i="1"/>
  <c r="P1151" i="1"/>
  <c r="Q1151" i="1" s="1"/>
  <c r="N1151" i="1"/>
  <c r="M1151" i="1"/>
  <c r="S1151" i="1"/>
  <c r="T1151" i="1" s="1"/>
  <c r="L1151" i="1"/>
  <c r="P1143" i="1"/>
  <c r="Q1143" i="1" s="1"/>
  <c r="N1143" i="1"/>
  <c r="M1143" i="1"/>
  <c r="S1143" i="1"/>
  <c r="T1143" i="1" s="1"/>
  <c r="L1143" i="1"/>
  <c r="P1135" i="1"/>
  <c r="Q1135" i="1" s="1"/>
  <c r="M1135" i="1"/>
  <c r="S1135" i="1"/>
  <c r="T1135" i="1" s="1"/>
  <c r="N1135" i="1"/>
  <c r="L1135" i="1"/>
  <c r="P1127" i="1"/>
  <c r="Q1127" i="1" s="1"/>
  <c r="M1127" i="1"/>
  <c r="S1127" i="1"/>
  <c r="T1127" i="1" s="1"/>
  <c r="N1127" i="1"/>
  <c r="L1127" i="1"/>
  <c r="P1119" i="1"/>
  <c r="Q1119" i="1" s="1"/>
  <c r="M1119" i="1"/>
  <c r="S1119" i="1"/>
  <c r="T1119" i="1" s="1"/>
  <c r="N1119" i="1"/>
  <c r="L1119" i="1"/>
  <c r="P1111" i="1"/>
  <c r="Q1111" i="1" s="1"/>
  <c r="M1111" i="1"/>
  <c r="S1111" i="1"/>
  <c r="T1111" i="1" s="1"/>
  <c r="N1111" i="1"/>
  <c r="L1111" i="1"/>
  <c r="P1103" i="1"/>
  <c r="Q1103" i="1" s="1"/>
  <c r="M1103" i="1"/>
  <c r="S1103" i="1"/>
  <c r="T1103" i="1" s="1"/>
  <c r="N1103" i="1"/>
  <c r="L1103" i="1"/>
  <c r="P1095" i="1"/>
  <c r="Q1095" i="1" s="1"/>
  <c r="M1095" i="1"/>
  <c r="S1095" i="1"/>
  <c r="T1095" i="1" s="1"/>
  <c r="N1095" i="1"/>
  <c r="L1095" i="1"/>
  <c r="P1087" i="1"/>
  <c r="Q1087" i="1" s="1"/>
  <c r="M1087" i="1"/>
  <c r="S1087" i="1"/>
  <c r="T1087" i="1" s="1"/>
  <c r="N1087" i="1"/>
  <c r="L1087" i="1"/>
  <c r="P1079" i="1"/>
  <c r="Q1079" i="1" s="1"/>
  <c r="M1079" i="1"/>
  <c r="S1079" i="1"/>
  <c r="T1079" i="1" s="1"/>
  <c r="N1079" i="1"/>
  <c r="L1079" i="1"/>
  <c r="P1071" i="1"/>
  <c r="Q1071" i="1" s="1"/>
  <c r="M1071" i="1"/>
  <c r="S1071" i="1"/>
  <c r="T1071" i="1" s="1"/>
  <c r="N1071" i="1"/>
  <c r="L1071" i="1"/>
  <c r="P1063" i="1"/>
  <c r="Q1063" i="1" s="1"/>
  <c r="M1063" i="1"/>
  <c r="S1063" i="1"/>
  <c r="T1063" i="1" s="1"/>
  <c r="N1063" i="1"/>
  <c r="L1063" i="1"/>
  <c r="P1055" i="1"/>
  <c r="Q1055" i="1" s="1"/>
  <c r="M1055" i="1"/>
  <c r="S1055" i="1"/>
  <c r="T1055" i="1" s="1"/>
  <c r="N1055" i="1"/>
  <c r="L1055" i="1"/>
  <c r="P1047" i="1"/>
  <c r="Q1047" i="1" s="1"/>
  <c r="M1047" i="1"/>
  <c r="S1047" i="1"/>
  <c r="T1047" i="1" s="1"/>
  <c r="N1047" i="1"/>
  <c r="L1047" i="1"/>
  <c r="P1039" i="1"/>
  <c r="Q1039" i="1" s="1"/>
  <c r="M1039" i="1"/>
  <c r="S1039" i="1"/>
  <c r="T1039" i="1" s="1"/>
  <c r="N1039" i="1"/>
  <c r="L1039" i="1"/>
  <c r="P1031" i="1"/>
  <c r="Q1031" i="1" s="1"/>
  <c r="M1031" i="1"/>
  <c r="S1031" i="1"/>
  <c r="T1031" i="1" s="1"/>
  <c r="N1031" i="1"/>
  <c r="L1031" i="1"/>
  <c r="P1023" i="1"/>
  <c r="Q1023" i="1" s="1"/>
  <c r="M1023" i="1"/>
  <c r="S1023" i="1"/>
  <c r="T1023" i="1" s="1"/>
  <c r="N1023" i="1"/>
  <c r="L1023" i="1"/>
  <c r="P1015" i="1"/>
  <c r="Q1015" i="1" s="1"/>
  <c r="M1015" i="1"/>
  <c r="S1015" i="1"/>
  <c r="T1015" i="1" s="1"/>
  <c r="N1015" i="1"/>
  <c r="L1015" i="1"/>
  <c r="P1007" i="1"/>
  <c r="Q1007" i="1" s="1"/>
  <c r="M1007" i="1"/>
  <c r="S1007" i="1"/>
  <c r="T1007" i="1" s="1"/>
  <c r="N1007" i="1"/>
  <c r="L1007" i="1"/>
  <c r="P999" i="1"/>
  <c r="Q999" i="1" s="1"/>
  <c r="M999" i="1"/>
  <c r="S999" i="1"/>
  <c r="T999" i="1" s="1"/>
  <c r="N999" i="1"/>
  <c r="L999" i="1"/>
  <c r="P991" i="1"/>
  <c r="Q991" i="1" s="1"/>
  <c r="M991" i="1"/>
  <c r="S991" i="1"/>
  <c r="T991" i="1" s="1"/>
  <c r="N991" i="1"/>
  <c r="L991" i="1"/>
  <c r="P983" i="1"/>
  <c r="Q983" i="1" s="1"/>
  <c r="M983" i="1"/>
  <c r="S983" i="1"/>
  <c r="T983" i="1" s="1"/>
  <c r="N983" i="1"/>
  <c r="L983" i="1"/>
  <c r="P975" i="1"/>
  <c r="Q975" i="1" s="1"/>
  <c r="M975" i="1"/>
  <c r="S975" i="1"/>
  <c r="T975" i="1" s="1"/>
  <c r="N975" i="1"/>
  <c r="L975" i="1"/>
  <c r="P967" i="1"/>
  <c r="Q967" i="1" s="1"/>
  <c r="M967" i="1"/>
  <c r="S967" i="1"/>
  <c r="T967" i="1" s="1"/>
  <c r="N967" i="1"/>
  <c r="L967" i="1"/>
  <c r="O1319" i="1"/>
  <c r="R1319" i="1"/>
  <c r="S1319" i="1" s="1"/>
  <c r="T1319" i="1" s="1"/>
  <c r="O1311" i="1"/>
  <c r="P1311" i="1" s="1"/>
  <c r="Q1311" i="1" s="1"/>
  <c r="R1311" i="1"/>
  <c r="S1311" i="1" s="1"/>
  <c r="T1311" i="1" s="1"/>
  <c r="R1295" i="1"/>
  <c r="O1295" i="1"/>
  <c r="P1295" i="1" s="1"/>
  <c r="Q1295" i="1" s="1"/>
  <c r="N1284" i="1"/>
  <c r="S1284" i="1"/>
  <c r="T1284" i="1" s="1"/>
  <c r="P1284" i="1"/>
  <c r="Q1284" i="1" s="1"/>
  <c r="M1284" i="1"/>
  <c r="L1284" i="1"/>
  <c r="R1263" i="1"/>
  <c r="O1263" i="1"/>
  <c r="P1263" i="1" s="1"/>
  <c r="Q1263" i="1" s="1"/>
  <c r="N1252" i="1"/>
  <c r="S1252" i="1"/>
  <c r="T1252" i="1" s="1"/>
  <c r="P1252" i="1"/>
  <c r="Q1252" i="1" s="1"/>
  <c r="M1252" i="1"/>
  <c r="L1252" i="1"/>
  <c r="O1318" i="1"/>
  <c r="P1318" i="1" s="1"/>
  <c r="Q1318" i="1" s="1"/>
  <c r="R1318" i="1"/>
  <c r="S1318" i="1" s="1"/>
  <c r="T1318" i="1" s="1"/>
  <c r="N1295" i="1"/>
  <c r="L1295" i="1"/>
  <c r="S1295" i="1"/>
  <c r="T1295" i="1" s="1"/>
  <c r="M1295" i="1"/>
  <c r="N1279" i="1"/>
  <c r="L1279" i="1"/>
  <c r="S1279" i="1"/>
  <c r="T1279" i="1" s="1"/>
  <c r="P1279" i="1"/>
  <c r="Q1279" i="1" s="1"/>
  <c r="M1279" i="1"/>
  <c r="N1263" i="1"/>
  <c r="L1263" i="1"/>
  <c r="S1263" i="1"/>
  <c r="T1263" i="1" s="1"/>
  <c r="M1263" i="1"/>
  <c r="N1247" i="1"/>
  <c r="L1247" i="1"/>
  <c r="P1247" i="1"/>
  <c r="Q1247" i="1" s="1"/>
  <c r="M1247" i="1"/>
  <c r="V1287" i="1"/>
  <c r="U1287" i="1"/>
  <c r="O1277" i="1"/>
  <c r="P1277" i="1" s="1"/>
  <c r="Q1277" i="1" s="1"/>
  <c r="R1277" i="1"/>
  <c r="S1277" i="1" s="1"/>
  <c r="T1277" i="1" s="1"/>
  <c r="R936" i="1"/>
  <c r="S936" i="1" s="1"/>
  <c r="T936" i="1" s="1"/>
  <c r="O936" i="1"/>
  <c r="P936" i="1" s="1"/>
  <c r="Q936" i="1" s="1"/>
  <c r="U930" i="1"/>
  <c r="V930" i="1"/>
  <c r="P924" i="1"/>
  <c r="Q924" i="1" s="1"/>
  <c r="M924" i="1"/>
  <c r="S924" i="1"/>
  <c r="T924" i="1" s="1"/>
  <c r="N924" i="1"/>
  <c r="L924" i="1"/>
  <c r="R824" i="1"/>
  <c r="S824" i="1" s="1"/>
  <c r="T824" i="1" s="1"/>
  <c r="O824" i="1"/>
  <c r="P824" i="1" s="1"/>
  <c r="Q824" i="1" s="1"/>
  <c r="P925" i="1"/>
  <c r="Q925" i="1" s="1"/>
  <c r="M925" i="1"/>
  <c r="S925" i="1"/>
  <c r="T925" i="1" s="1"/>
  <c r="N925" i="1"/>
  <c r="L925" i="1"/>
  <c r="P934" i="1"/>
  <c r="Q934" i="1" s="1"/>
  <c r="M934" i="1"/>
  <c r="N934" i="1"/>
  <c r="L934" i="1"/>
  <c r="M902" i="1"/>
  <c r="N902" i="1"/>
  <c r="L902" i="1"/>
  <c r="P871" i="1"/>
  <c r="Q871" i="1" s="1"/>
  <c r="M871" i="1"/>
  <c r="N871" i="1"/>
  <c r="L871" i="1"/>
  <c r="S871" i="1"/>
  <c r="T871" i="1" s="1"/>
  <c r="M936" i="1"/>
  <c r="N936" i="1"/>
  <c r="L936" i="1"/>
  <c r="R888" i="1"/>
  <c r="S888" i="1" s="1"/>
  <c r="T888" i="1" s="1"/>
  <c r="O888" i="1"/>
  <c r="P888" i="1" s="1"/>
  <c r="Q888" i="1" s="1"/>
  <c r="U866" i="1"/>
  <c r="V866" i="1"/>
  <c r="R856" i="1"/>
  <c r="S856" i="1" s="1"/>
  <c r="T856" i="1" s="1"/>
  <c r="O856" i="1"/>
  <c r="P856" i="1" s="1"/>
  <c r="Q856" i="1" s="1"/>
  <c r="O933" i="1"/>
  <c r="P933" i="1" s="1"/>
  <c r="Q933" i="1" s="1"/>
  <c r="R933" i="1"/>
  <c r="S933" i="1" s="1"/>
  <c r="T933" i="1" s="1"/>
  <c r="O901" i="1"/>
  <c r="P901" i="1" s="1"/>
  <c r="Q901" i="1" s="1"/>
  <c r="R901" i="1"/>
  <c r="P890" i="1"/>
  <c r="Q890" i="1" s="1"/>
  <c r="M890" i="1"/>
  <c r="N890" i="1"/>
  <c r="L890" i="1"/>
  <c r="S890" i="1"/>
  <c r="T890" i="1" s="1"/>
  <c r="P858" i="1"/>
  <c r="Q858" i="1" s="1"/>
  <c r="M858" i="1"/>
  <c r="N858" i="1"/>
  <c r="L858" i="1"/>
  <c r="S858" i="1"/>
  <c r="T858" i="1" s="1"/>
  <c r="O958" i="1"/>
  <c r="P958" i="1" s="1"/>
  <c r="Q958" i="1" s="1"/>
  <c r="R958" i="1"/>
  <c r="S958" i="1" s="1"/>
  <c r="T958" i="1" s="1"/>
  <c r="P922" i="1"/>
  <c r="Q922" i="1" s="1"/>
  <c r="M922" i="1"/>
  <c r="S922" i="1"/>
  <c r="T922" i="1" s="1"/>
  <c r="N922" i="1"/>
  <c r="L922" i="1"/>
  <c r="P889" i="1"/>
  <c r="Q889" i="1" s="1"/>
  <c r="M889" i="1"/>
  <c r="S889" i="1"/>
  <c r="T889" i="1" s="1"/>
  <c r="N889" i="1"/>
  <c r="L889" i="1"/>
  <c r="P873" i="1"/>
  <c r="Q873" i="1" s="1"/>
  <c r="M873" i="1"/>
  <c r="S873" i="1"/>
  <c r="T873" i="1" s="1"/>
  <c r="N873" i="1"/>
  <c r="L873" i="1"/>
  <c r="P857" i="1"/>
  <c r="Q857" i="1" s="1"/>
  <c r="M857" i="1"/>
  <c r="S857" i="1"/>
  <c r="T857" i="1" s="1"/>
  <c r="N857" i="1"/>
  <c r="L857" i="1"/>
  <c r="N747" i="1"/>
  <c r="S747" i="1"/>
  <c r="T747" i="1" s="1"/>
  <c r="M747" i="1"/>
  <c r="L747" i="1"/>
  <c r="V736" i="1"/>
  <c r="U736" i="1"/>
  <c r="V716" i="1"/>
  <c r="U716" i="1"/>
  <c r="V700" i="1"/>
  <c r="U700" i="1"/>
  <c r="V684" i="1"/>
  <c r="U684" i="1"/>
  <c r="V668" i="1"/>
  <c r="U668" i="1"/>
  <c r="V652" i="1"/>
  <c r="U652" i="1"/>
  <c r="N646" i="1"/>
  <c r="M646" i="1"/>
  <c r="L646" i="1"/>
  <c r="S646" i="1"/>
  <c r="T646" i="1" s="1"/>
  <c r="P646" i="1"/>
  <c r="Q646" i="1" s="1"/>
  <c r="O634" i="1"/>
  <c r="P634" i="1" s="1"/>
  <c r="Q634" i="1" s="1"/>
  <c r="R634" i="1"/>
  <c r="S634" i="1" s="1"/>
  <c r="T634" i="1" s="1"/>
  <c r="N614" i="1"/>
  <c r="M614" i="1"/>
  <c r="L614" i="1"/>
  <c r="S614" i="1"/>
  <c r="T614" i="1" s="1"/>
  <c r="P614" i="1"/>
  <c r="Q614" i="1" s="1"/>
  <c r="R787" i="1"/>
  <c r="S787" i="1" s="1"/>
  <c r="T787" i="1" s="1"/>
  <c r="O787" i="1"/>
  <c r="O637" i="1"/>
  <c r="R637" i="1"/>
  <c r="S637" i="1" s="1"/>
  <c r="T637" i="1" s="1"/>
  <c r="V629" i="1"/>
  <c r="U629" i="1"/>
  <c r="M791" i="1"/>
  <c r="L791" i="1"/>
  <c r="P791" i="1"/>
  <c r="Q791" i="1" s="1"/>
  <c r="N791" i="1"/>
  <c r="S791" i="1"/>
  <c r="T791" i="1" s="1"/>
  <c r="V773" i="1"/>
  <c r="U773" i="1"/>
  <c r="R751" i="1"/>
  <c r="S751" i="1" s="1"/>
  <c r="T751" i="1" s="1"/>
  <c r="O751" i="1"/>
  <c r="P751" i="1" s="1"/>
  <c r="Q751" i="1" s="1"/>
  <c r="V749" i="1"/>
  <c r="U749" i="1"/>
  <c r="O632" i="1"/>
  <c r="P632" i="1" s="1"/>
  <c r="Q632" i="1" s="1"/>
  <c r="R632" i="1"/>
  <c r="R788" i="1"/>
  <c r="S788" i="1" s="1"/>
  <c r="T788" i="1" s="1"/>
  <c r="O788" i="1"/>
  <c r="P788" i="1" s="1"/>
  <c r="Q788" i="1" s="1"/>
  <c r="N784" i="1"/>
  <c r="M784" i="1"/>
  <c r="L784" i="1"/>
  <c r="N779" i="1"/>
  <c r="L779" i="1"/>
  <c r="S779" i="1"/>
  <c r="T779" i="1" s="1"/>
  <c r="M779" i="1"/>
  <c r="P779" i="1"/>
  <c r="Q779" i="1" s="1"/>
  <c r="R772" i="1"/>
  <c r="S772" i="1" s="1"/>
  <c r="T772" i="1" s="1"/>
  <c r="O772" i="1"/>
  <c r="P772" i="1" s="1"/>
  <c r="Q772" i="1" s="1"/>
  <c r="N763" i="1"/>
  <c r="L763" i="1"/>
  <c r="S763" i="1"/>
  <c r="T763" i="1" s="1"/>
  <c r="M763" i="1"/>
  <c r="P763" i="1"/>
  <c r="Q763" i="1" s="1"/>
  <c r="V739" i="1"/>
  <c r="U739" i="1"/>
  <c r="O643" i="1"/>
  <c r="P643" i="1" s="1"/>
  <c r="Q643" i="1" s="1"/>
  <c r="R643" i="1"/>
  <c r="S643" i="1" s="1"/>
  <c r="T643" i="1" s="1"/>
  <c r="O611" i="1"/>
  <c r="P611" i="1" s="1"/>
  <c r="Q611" i="1" s="1"/>
  <c r="R611" i="1"/>
  <c r="S611" i="1" s="1"/>
  <c r="T611" i="1" s="1"/>
  <c r="R815" i="1"/>
  <c r="S815" i="1" s="1"/>
  <c r="T815" i="1" s="1"/>
  <c r="O815" i="1"/>
  <c r="P815" i="1" s="1"/>
  <c r="Q815" i="1" s="1"/>
  <c r="R730" i="1"/>
  <c r="S730" i="1" s="1"/>
  <c r="T730" i="1" s="1"/>
  <c r="O730" i="1"/>
  <c r="P730" i="1" s="1"/>
  <c r="Q730" i="1" s="1"/>
  <c r="V718" i="1"/>
  <c r="U718" i="1"/>
  <c r="R698" i="1"/>
  <c r="S698" i="1" s="1"/>
  <c r="T698" i="1" s="1"/>
  <c r="O698" i="1"/>
  <c r="P698" i="1" s="1"/>
  <c r="Q698" i="1" s="1"/>
  <c r="V686" i="1"/>
  <c r="U686" i="1"/>
  <c r="R666" i="1"/>
  <c r="S666" i="1" s="1"/>
  <c r="T666" i="1" s="1"/>
  <c r="O666" i="1"/>
  <c r="P666" i="1" s="1"/>
  <c r="Q666" i="1" s="1"/>
  <c r="V654" i="1"/>
  <c r="U654" i="1"/>
  <c r="R836" i="1"/>
  <c r="S836" i="1" s="1"/>
  <c r="T836" i="1" s="1"/>
  <c r="O836" i="1"/>
  <c r="P836" i="1" s="1"/>
  <c r="Q836" i="1" s="1"/>
  <c r="U812" i="1"/>
  <c r="V812" i="1"/>
  <c r="V785" i="1"/>
  <c r="U785" i="1"/>
  <c r="R781" i="1"/>
  <c r="S781" i="1" s="1"/>
  <c r="T781" i="1" s="1"/>
  <c r="O781" i="1"/>
  <c r="P781" i="1" s="1"/>
  <c r="Q781" i="1" s="1"/>
  <c r="V641" i="1"/>
  <c r="U641" i="1"/>
  <c r="O633" i="1"/>
  <c r="P633" i="1" s="1"/>
  <c r="Q633" i="1" s="1"/>
  <c r="R633" i="1"/>
  <c r="S633" i="1" s="1"/>
  <c r="T633" i="1" s="1"/>
  <c r="R777" i="1"/>
  <c r="S777" i="1" s="1"/>
  <c r="T777" i="1" s="1"/>
  <c r="O777" i="1"/>
  <c r="P777" i="1" s="1"/>
  <c r="Q777" i="1" s="1"/>
  <c r="V752" i="1"/>
  <c r="U752" i="1"/>
  <c r="R705" i="1"/>
  <c r="S705" i="1" s="1"/>
  <c r="T705" i="1" s="1"/>
  <c r="O705" i="1"/>
  <c r="P705" i="1" s="1"/>
  <c r="Q705" i="1" s="1"/>
  <c r="V669" i="1"/>
  <c r="U669" i="1"/>
  <c r="L632" i="1"/>
  <c r="S632" i="1"/>
  <c r="T632" i="1" s="1"/>
  <c r="N632" i="1"/>
  <c r="M632" i="1"/>
  <c r="S737" i="1"/>
  <c r="T737" i="1" s="1"/>
  <c r="N737" i="1"/>
  <c r="M737" i="1"/>
  <c r="L737" i="1"/>
  <c r="N711" i="1"/>
  <c r="M711" i="1"/>
  <c r="L711" i="1"/>
  <c r="S711" i="1"/>
  <c r="T711" i="1" s="1"/>
  <c r="P711" i="1"/>
  <c r="Q711" i="1" s="1"/>
  <c r="N699" i="1"/>
  <c r="M699" i="1"/>
  <c r="L699" i="1"/>
  <c r="R603" i="1"/>
  <c r="S603" i="1" s="1"/>
  <c r="T603" i="1" s="1"/>
  <c r="O603" i="1"/>
  <c r="P603" i="1" s="1"/>
  <c r="Q603" i="1" s="1"/>
  <c r="R587" i="1"/>
  <c r="S587" i="1" s="1"/>
  <c r="T587" i="1" s="1"/>
  <c r="O587" i="1"/>
  <c r="P587" i="1" s="1"/>
  <c r="Q587" i="1" s="1"/>
  <c r="R571" i="1"/>
  <c r="S571" i="1" s="1"/>
  <c r="T571" i="1" s="1"/>
  <c r="O571" i="1"/>
  <c r="P571" i="1" s="1"/>
  <c r="Q571" i="1" s="1"/>
  <c r="O555" i="1"/>
  <c r="P555" i="1" s="1"/>
  <c r="Q555" i="1" s="1"/>
  <c r="R555" i="1"/>
  <c r="S555" i="1" s="1"/>
  <c r="T555" i="1" s="1"/>
  <c r="O539" i="1"/>
  <c r="P539" i="1" s="1"/>
  <c r="Q539" i="1" s="1"/>
  <c r="R539" i="1"/>
  <c r="S539" i="1" s="1"/>
  <c r="T539" i="1" s="1"/>
  <c r="O523" i="1"/>
  <c r="P523" i="1" s="1"/>
  <c r="Q523" i="1" s="1"/>
  <c r="R523" i="1"/>
  <c r="S523" i="1" s="1"/>
  <c r="T523" i="1" s="1"/>
  <c r="O507" i="1"/>
  <c r="P507" i="1" s="1"/>
  <c r="Q507" i="1" s="1"/>
  <c r="R507" i="1"/>
  <c r="S507" i="1" s="1"/>
  <c r="T507" i="1" s="1"/>
  <c r="O491" i="1"/>
  <c r="P491" i="1" s="1"/>
  <c r="Q491" i="1" s="1"/>
  <c r="R491" i="1"/>
  <c r="S491" i="1" s="1"/>
  <c r="T491" i="1" s="1"/>
  <c r="O475" i="1"/>
  <c r="P475" i="1" s="1"/>
  <c r="Q475" i="1" s="1"/>
  <c r="R475" i="1"/>
  <c r="S475" i="1" s="1"/>
  <c r="T475" i="1" s="1"/>
  <c r="O459" i="1"/>
  <c r="P459" i="1" s="1"/>
  <c r="Q459" i="1" s="1"/>
  <c r="R459" i="1"/>
  <c r="S459" i="1" s="1"/>
  <c r="T459" i="1" s="1"/>
  <c r="O443" i="1"/>
  <c r="P443" i="1" s="1"/>
  <c r="Q443" i="1" s="1"/>
  <c r="R443" i="1"/>
  <c r="S443" i="1" s="1"/>
  <c r="T443" i="1" s="1"/>
  <c r="O427" i="1"/>
  <c r="P427" i="1" s="1"/>
  <c r="Q427" i="1" s="1"/>
  <c r="R427" i="1"/>
  <c r="S427" i="1" s="1"/>
  <c r="T427" i="1" s="1"/>
  <c r="O411" i="1"/>
  <c r="P411" i="1" s="1"/>
  <c r="Q411" i="1" s="1"/>
  <c r="R411" i="1"/>
  <c r="S411" i="1" s="1"/>
  <c r="T411" i="1" s="1"/>
  <c r="O395" i="1"/>
  <c r="P395" i="1" s="1"/>
  <c r="Q395" i="1" s="1"/>
  <c r="R395" i="1"/>
  <c r="S395" i="1" s="1"/>
  <c r="T395" i="1" s="1"/>
  <c r="O379" i="1"/>
  <c r="P379" i="1" s="1"/>
  <c r="Q379" i="1" s="1"/>
  <c r="R379" i="1"/>
  <c r="S379" i="1" s="1"/>
  <c r="T379" i="1" s="1"/>
  <c r="O344" i="1"/>
  <c r="P344" i="1" s="1"/>
  <c r="Q344" i="1" s="1"/>
  <c r="R344" i="1"/>
  <c r="S344" i="1" s="1"/>
  <c r="T344" i="1" s="1"/>
  <c r="V308" i="1"/>
  <c r="U308" i="1"/>
  <c r="V351" i="1"/>
  <c r="U351" i="1"/>
  <c r="V319" i="1"/>
  <c r="U319" i="1"/>
  <c r="V287" i="1"/>
  <c r="U287" i="1"/>
  <c r="V265" i="1"/>
  <c r="U265" i="1"/>
  <c r="V249" i="1"/>
  <c r="U249" i="1"/>
  <c r="V233" i="1"/>
  <c r="U233" i="1"/>
  <c r="V217" i="1"/>
  <c r="U217" i="1"/>
  <c r="V201" i="1"/>
  <c r="U201" i="1"/>
  <c r="V185" i="1"/>
  <c r="U185" i="1"/>
  <c r="V169" i="1"/>
  <c r="U169" i="1"/>
  <c r="V153" i="1"/>
  <c r="U153" i="1"/>
  <c r="V137" i="1"/>
  <c r="U137" i="1"/>
  <c r="V121" i="1"/>
  <c r="U121" i="1"/>
  <c r="V105" i="1"/>
  <c r="U105" i="1"/>
  <c r="V89" i="1"/>
  <c r="U89" i="1"/>
  <c r="V73" i="1"/>
  <c r="U73" i="1"/>
  <c r="V57" i="1"/>
  <c r="U57" i="1"/>
  <c r="V41" i="1"/>
  <c r="U41" i="1"/>
  <c r="V25" i="1"/>
  <c r="U25" i="1"/>
  <c r="V9" i="1"/>
  <c r="U9" i="1"/>
  <c r="V302" i="1"/>
  <c r="U302" i="1"/>
  <c r="L360" i="1"/>
  <c r="N360" i="1"/>
  <c r="M360" i="1"/>
  <c r="S296" i="1"/>
  <c r="T296" i="1" s="1"/>
  <c r="L296" i="1"/>
  <c r="N296" i="1"/>
  <c r="M296" i="1"/>
  <c r="N272" i="1"/>
  <c r="M272" i="1"/>
  <c r="L272" i="1"/>
  <c r="N240" i="1"/>
  <c r="M240" i="1"/>
  <c r="L240" i="1"/>
  <c r="N208" i="1"/>
  <c r="M208" i="1"/>
  <c r="L208" i="1"/>
  <c r="N176" i="1"/>
  <c r="M176" i="1"/>
  <c r="L176" i="1"/>
  <c r="N144" i="1"/>
  <c r="M144" i="1"/>
  <c r="L144" i="1"/>
  <c r="N112" i="1"/>
  <c r="M112" i="1"/>
  <c r="L112" i="1"/>
  <c r="N80" i="1"/>
  <c r="M80" i="1"/>
  <c r="L80" i="1"/>
  <c r="P48" i="1"/>
  <c r="Q48" i="1" s="1"/>
  <c r="N48" i="1"/>
  <c r="M48" i="1"/>
  <c r="L48" i="1"/>
  <c r="N16" i="1"/>
  <c r="M16" i="1"/>
  <c r="L16" i="1"/>
  <c r="V361" i="1"/>
  <c r="U361" i="1"/>
  <c r="O309" i="1"/>
  <c r="P309" i="1" s="1"/>
  <c r="Q309" i="1" s="1"/>
  <c r="R309" i="1"/>
  <c r="V2021" i="1"/>
  <c r="U2021" i="1"/>
  <c r="L2012" i="1"/>
  <c r="P2012" i="1"/>
  <c r="Q2012" i="1" s="1"/>
  <c r="S2012" i="1"/>
  <c r="T2012" i="1" s="1"/>
  <c r="N2012" i="1"/>
  <c r="M2012" i="1"/>
  <c r="P1958" i="1"/>
  <c r="Q1958" i="1" s="1"/>
  <c r="N1958" i="1"/>
  <c r="M1958" i="1"/>
  <c r="L1958" i="1"/>
  <c r="S1958" i="1"/>
  <c r="T1958" i="1" s="1"/>
  <c r="P1950" i="1"/>
  <c r="Q1950" i="1" s="1"/>
  <c r="M1950" i="1"/>
  <c r="L1950" i="1"/>
  <c r="S1950" i="1"/>
  <c r="T1950" i="1" s="1"/>
  <c r="N1950" i="1"/>
  <c r="P1942" i="1"/>
  <c r="Q1942" i="1" s="1"/>
  <c r="M1942" i="1"/>
  <c r="L1942" i="1"/>
  <c r="S1942" i="1"/>
  <c r="T1942" i="1" s="1"/>
  <c r="N1942" i="1"/>
  <c r="P1934" i="1"/>
  <c r="Q1934" i="1" s="1"/>
  <c r="M1934" i="1"/>
  <c r="L1934" i="1"/>
  <c r="S1934" i="1"/>
  <c r="T1934" i="1" s="1"/>
  <c r="N1934" i="1"/>
  <c r="P1926" i="1"/>
  <c r="Q1926" i="1" s="1"/>
  <c r="M1926" i="1"/>
  <c r="L1926" i="1"/>
  <c r="S1926" i="1"/>
  <c r="T1926" i="1" s="1"/>
  <c r="N1926" i="1"/>
  <c r="P1918" i="1"/>
  <c r="Q1918" i="1" s="1"/>
  <c r="M1918" i="1"/>
  <c r="L1918" i="1"/>
  <c r="S1918" i="1"/>
  <c r="T1918" i="1" s="1"/>
  <c r="N1918" i="1"/>
  <c r="P1910" i="1"/>
  <c r="Q1910" i="1" s="1"/>
  <c r="M1910" i="1"/>
  <c r="L1910" i="1"/>
  <c r="S1910" i="1"/>
  <c r="T1910" i="1" s="1"/>
  <c r="N1910" i="1"/>
  <c r="P1902" i="1"/>
  <c r="Q1902" i="1" s="1"/>
  <c r="M1902" i="1"/>
  <c r="L1902" i="1"/>
  <c r="S1902" i="1"/>
  <c r="T1902" i="1" s="1"/>
  <c r="N1902" i="1"/>
  <c r="P1894" i="1"/>
  <c r="Q1894" i="1" s="1"/>
  <c r="M1894" i="1"/>
  <c r="L1894" i="1"/>
  <c r="S1894" i="1"/>
  <c r="T1894" i="1" s="1"/>
  <c r="N1894" i="1"/>
  <c r="L2002" i="1"/>
  <c r="P2002" i="1"/>
  <c r="Q2002" i="1" s="1"/>
  <c r="N2002" i="1"/>
  <c r="M2002" i="1"/>
  <c r="S2002" i="1"/>
  <c r="T2002" i="1" s="1"/>
  <c r="L1994" i="1"/>
  <c r="P1994" i="1"/>
  <c r="Q1994" i="1" s="1"/>
  <c r="N1994" i="1"/>
  <c r="M1994" i="1"/>
  <c r="S1994" i="1"/>
  <c r="T1994" i="1" s="1"/>
  <c r="R1984" i="1"/>
  <c r="O1984" i="1"/>
  <c r="P1984" i="1" s="1"/>
  <c r="Q1984" i="1" s="1"/>
  <c r="L1962" i="1"/>
  <c r="P1962" i="1"/>
  <c r="Q1962" i="1" s="1"/>
  <c r="N1962" i="1"/>
  <c r="S1962" i="1"/>
  <c r="T1962" i="1" s="1"/>
  <c r="M1962" i="1"/>
  <c r="U2000" i="1"/>
  <c r="V2000" i="1"/>
  <c r="L1976" i="1"/>
  <c r="S1976" i="1"/>
  <c r="T1976" i="1" s="1"/>
  <c r="P1976" i="1"/>
  <c r="Q1976" i="1" s="1"/>
  <c r="N1976" i="1"/>
  <c r="M1976" i="1"/>
  <c r="L2010" i="1"/>
  <c r="P2010" i="1"/>
  <c r="Q2010" i="1" s="1"/>
  <c r="N2010" i="1"/>
  <c r="M2010" i="1"/>
  <c r="S2010" i="1"/>
  <c r="T2010" i="1" s="1"/>
  <c r="V1995" i="1"/>
  <c r="U1995" i="1"/>
  <c r="V1979" i="1"/>
  <c r="U1979" i="1"/>
  <c r="V1963" i="1"/>
  <c r="U1963" i="1"/>
  <c r="R1799" i="1"/>
  <c r="O1799" i="1"/>
  <c r="O1763" i="1"/>
  <c r="P1763" i="1" s="1"/>
  <c r="Q1763" i="1" s="1"/>
  <c r="R1763" i="1"/>
  <c r="S1763" i="1" s="1"/>
  <c r="T1763" i="1" s="1"/>
  <c r="U1757" i="1"/>
  <c r="V1757" i="1"/>
  <c r="U1709" i="1"/>
  <c r="V1709" i="1"/>
  <c r="L1972" i="1"/>
  <c r="P1972" i="1"/>
  <c r="Q1972" i="1" s="1"/>
  <c r="N1972" i="1"/>
  <c r="M1972" i="1"/>
  <c r="S1972" i="1"/>
  <c r="T1972" i="1" s="1"/>
  <c r="R1869" i="1"/>
  <c r="O1869" i="1"/>
  <c r="U1855" i="1"/>
  <c r="V1855" i="1"/>
  <c r="P1833" i="1"/>
  <c r="Q1833" i="1" s="1"/>
  <c r="M1833" i="1"/>
  <c r="L1833" i="1"/>
  <c r="N1833" i="1"/>
  <c r="S1833" i="1"/>
  <c r="T1833" i="1" s="1"/>
  <c r="R1805" i="1"/>
  <c r="O1805" i="1"/>
  <c r="P1805" i="1" s="1"/>
  <c r="Q1805" i="1" s="1"/>
  <c r="P1800" i="1"/>
  <c r="Q1800" i="1" s="1"/>
  <c r="M1800" i="1"/>
  <c r="L1800" i="1"/>
  <c r="N1800" i="1"/>
  <c r="S1800" i="1"/>
  <c r="T1800" i="1" s="1"/>
  <c r="U1750" i="1"/>
  <c r="V1750" i="1"/>
  <c r="U1702" i="1"/>
  <c r="V1702" i="1"/>
  <c r="P1882" i="1"/>
  <c r="Q1882" i="1" s="1"/>
  <c r="M1882" i="1"/>
  <c r="L1882" i="1"/>
  <c r="S1882" i="1"/>
  <c r="T1882" i="1" s="1"/>
  <c r="N1882" i="1"/>
  <c r="P1850" i="1"/>
  <c r="Q1850" i="1" s="1"/>
  <c r="M1850" i="1"/>
  <c r="L1850" i="1"/>
  <c r="S1850" i="1"/>
  <c r="T1850" i="1" s="1"/>
  <c r="N1850" i="1"/>
  <c r="P1818" i="1"/>
  <c r="Q1818" i="1" s="1"/>
  <c r="M1818" i="1"/>
  <c r="L1818" i="1"/>
  <c r="S1818" i="1"/>
  <c r="T1818" i="1" s="1"/>
  <c r="N1818" i="1"/>
  <c r="U1799" i="1"/>
  <c r="V1799" i="1"/>
  <c r="U1791" i="1"/>
  <c r="V1791" i="1"/>
  <c r="U1777" i="1"/>
  <c r="V1777" i="1"/>
  <c r="U1769" i="1"/>
  <c r="V1769" i="1"/>
  <c r="U1761" i="1"/>
  <c r="V1761" i="1"/>
  <c r="U1753" i="1"/>
  <c r="V1753" i="1"/>
  <c r="U1745" i="1"/>
  <c r="V1745" i="1"/>
  <c r="U1737" i="1"/>
  <c r="V1737" i="1"/>
  <c r="U1729" i="1"/>
  <c r="V1729" i="1"/>
  <c r="U1721" i="1"/>
  <c r="V1721" i="1"/>
  <c r="U1713" i="1"/>
  <c r="V1713" i="1"/>
  <c r="O1988" i="1"/>
  <c r="P1988" i="1" s="1"/>
  <c r="Q1988" i="1" s="1"/>
  <c r="R1988" i="1"/>
  <c r="S1988" i="1" s="1"/>
  <c r="T1988" i="1" s="1"/>
  <c r="O1863" i="1"/>
  <c r="P1863" i="1" s="1"/>
  <c r="Q1863" i="1" s="1"/>
  <c r="R1863" i="1"/>
  <c r="S1863" i="1" s="1"/>
  <c r="T1863" i="1" s="1"/>
  <c r="P1835" i="1"/>
  <c r="Q1835" i="1" s="1"/>
  <c r="M1835" i="1"/>
  <c r="L1835" i="1"/>
  <c r="S1835" i="1"/>
  <c r="T1835" i="1" s="1"/>
  <c r="N1835" i="1"/>
  <c r="P1799" i="1"/>
  <c r="Q1799" i="1" s="1"/>
  <c r="M1799" i="1"/>
  <c r="N1799" i="1"/>
  <c r="L1799" i="1"/>
  <c r="S1799" i="1"/>
  <c r="T1799" i="1" s="1"/>
  <c r="R1778" i="1"/>
  <c r="S1778" i="1" s="1"/>
  <c r="T1778" i="1" s="1"/>
  <c r="O1778" i="1"/>
  <c r="P1778" i="1" s="1"/>
  <c r="Q1778" i="1" s="1"/>
  <c r="R1746" i="1"/>
  <c r="S1746" i="1" s="1"/>
  <c r="T1746" i="1" s="1"/>
  <c r="O1746" i="1"/>
  <c r="P1746" i="1" s="1"/>
  <c r="Q1746" i="1" s="1"/>
  <c r="R1714" i="1"/>
  <c r="S1714" i="1" s="1"/>
  <c r="T1714" i="1" s="1"/>
  <c r="O1714" i="1"/>
  <c r="P1714" i="1" s="1"/>
  <c r="Q1714" i="1" s="1"/>
  <c r="R1698" i="1"/>
  <c r="S1698" i="1" s="1"/>
  <c r="T1698" i="1" s="1"/>
  <c r="O1698" i="1"/>
  <c r="P1698" i="1" s="1"/>
  <c r="Q1698" i="1" s="1"/>
  <c r="O1864" i="1"/>
  <c r="R1864" i="1"/>
  <c r="O1832" i="1"/>
  <c r="R1832" i="1"/>
  <c r="U1751" i="1"/>
  <c r="V1751" i="1"/>
  <c r="M1861" i="1"/>
  <c r="L1861" i="1"/>
  <c r="N1861" i="1"/>
  <c r="P1790" i="1"/>
  <c r="Q1790" i="1" s="1"/>
  <c r="M1790" i="1"/>
  <c r="S1790" i="1"/>
  <c r="T1790" i="1" s="1"/>
  <c r="N1790" i="1"/>
  <c r="L1790" i="1"/>
  <c r="U1698" i="1"/>
  <c r="V1698" i="1"/>
  <c r="O1478" i="1"/>
  <c r="P1478" i="1" s="1"/>
  <c r="Q1478" i="1" s="1"/>
  <c r="R1478" i="1"/>
  <c r="S1478" i="1" s="1"/>
  <c r="T1478" i="1" s="1"/>
  <c r="V1472" i="1"/>
  <c r="U1472" i="1"/>
  <c r="L1432" i="1"/>
  <c r="N1432" i="1"/>
  <c r="M1432" i="1"/>
  <c r="S1432" i="1"/>
  <c r="T1432" i="1" s="1"/>
  <c r="P1432" i="1"/>
  <c r="Q1432" i="1" s="1"/>
  <c r="R1414" i="1"/>
  <c r="S1414" i="1" s="1"/>
  <c r="T1414" i="1" s="1"/>
  <c r="O1414" i="1"/>
  <c r="P1414" i="1" s="1"/>
  <c r="Q1414" i="1" s="1"/>
  <c r="V1441" i="1"/>
  <c r="U1441" i="1"/>
  <c r="R1426" i="1"/>
  <c r="S1426" i="1" s="1"/>
  <c r="T1426" i="1" s="1"/>
  <c r="O1426" i="1"/>
  <c r="P1426" i="1" s="1"/>
  <c r="Q1426" i="1" s="1"/>
  <c r="R1496" i="1"/>
  <c r="O1496" i="1"/>
  <c r="R1469" i="1"/>
  <c r="S1469" i="1" s="1"/>
  <c r="T1469" i="1" s="1"/>
  <c r="O1469" i="1"/>
  <c r="P1469" i="1" s="1"/>
  <c r="Q1469" i="1" s="1"/>
  <c r="R1488" i="1"/>
  <c r="S1488" i="1" s="1"/>
  <c r="T1488" i="1" s="1"/>
  <c r="O1488" i="1"/>
  <c r="P1488" i="1" s="1"/>
  <c r="Q1488" i="1" s="1"/>
  <c r="R1456" i="1"/>
  <c r="S1456" i="1" s="1"/>
  <c r="T1456" i="1" s="1"/>
  <c r="O1456" i="1"/>
  <c r="P1456" i="1" s="1"/>
  <c r="Q1456" i="1" s="1"/>
  <c r="O1499" i="1"/>
  <c r="P1499" i="1" s="1"/>
  <c r="Q1499" i="1" s="1"/>
  <c r="R1499" i="1"/>
  <c r="S1499" i="1" s="1"/>
  <c r="T1499" i="1" s="1"/>
  <c r="V1485" i="1"/>
  <c r="U1485" i="1"/>
  <c r="L1477" i="1"/>
  <c r="M1477" i="1"/>
  <c r="S1477" i="1"/>
  <c r="T1477" i="1" s="1"/>
  <c r="N1477" i="1"/>
  <c r="O1459" i="1"/>
  <c r="P1459" i="1" s="1"/>
  <c r="Q1459" i="1" s="1"/>
  <c r="R1459" i="1"/>
  <c r="S1459" i="1" s="1"/>
  <c r="T1459" i="1" s="1"/>
  <c r="V1387" i="1"/>
  <c r="U1387" i="1"/>
  <c r="V1383" i="1"/>
  <c r="U1383" i="1"/>
  <c r="V1379" i="1"/>
  <c r="U1379" i="1"/>
  <c r="V1375" i="1"/>
  <c r="U1375" i="1"/>
  <c r="V1371" i="1"/>
  <c r="U1371" i="1"/>
  <c r="V1367" i="1"/>
  <c r="U1367" i="1"/>
  <c r="V1363" i="1"/>
  <c r="U1363" i="1"/>
  <c r="V1359" i="1"/>
  <c r="U1359" i="1"/>
  <c r="V1355" i="1"/>
  <c r="U1355" i="1"/>
  <c r="V1351" i="1"/>
  <c r="U1351" i="1"/>
  <c r="V1347" i="1"/>
  <c r="U1347" i="1"/>
  <c r="V1343" i="1"/>
  <c r="U1343" i="1"/>
  <c r="V1339" i="1"/>
  <c r="U1339" i="1"/>
  <c r="V1335" i="1"/>
  <c r="U1335" i="1"/>
  <c r="V1331" i="1"/>
  <c r="U1331" i="1"/>
  <c r="V1327" i="1"/>
  <c r="U1327" i="1"/>
  <c r="V1323" i="1"/>
  <c r="U1323" i="1"/>
  <c r="V1424" i="1"/>
  <c r="U1424" i="1"/>
  <c r="R1397" i="1"/>
  <c r="S1397" i="1" s="1"/>
  <c r="T1397" i="1" s="1"/>
  <c r="O1397" i="1"/>
  <c r="P1397" i="1" s="1"/>
  <c r="Q1397" i="1" s="1"/>
  <c r="O1309" i="1"/>
  <c r="P1309" i="1" s="1"/>
  <c r="Q1309" i="1" s="1"/>
  <c r="R1309" i="1"/>
  <c r="S1309" i="1" s="1"/>
  <c r="T1309" i="1" s="1"/>
  <c r="O1304" i="1"/>
  <c r="P1304" i="1" s="1"/>
  <c r="Q1304" i="1" s="1"/>
  <c r="R1304" i="1"/>
  <c r="S1304" i="1" s="1"/>
  <c r="T1304" i="1" s="1"/>
  <c r="V1298" i="1"/>
  <c r="U1298" i="1"/>
  <c r="N1269" i="1"/>
  <c r="M1269" i="1"/>
  <c r="L1269" i="1"/>
  <c r="P1269" i="1"/>
  <c r="Q1269" i="1" s="1"/>
  <c r="O1240" i="1"/>
  <c r="P1240" i="1" s="1"/>
  <c r="Q1240" i="1" s="1"/>
  <c r="R1240" i="1"/>
  <c r="S1240" i="1" s="1"/>
  <c r="T1240" i="1" s="1"/>
  <c r="V1234" i="1"/>
  <c r="U1234" i="1"/>
  <c r="V1301" i="1"/>
  <c r="U1301" i="1"/>
  <c r="V1269" i="1"/>
  <c r="U1269" i="1"/>
  <c r="V1237" i="1"/>
  <c r="U1237" i="1"/>
  <c r="O1316" i="1"/>
  <c r="P1316" i="1" s="1"/>
  <c r="Q1316" i="1" s="1"/>
  <c r="R1316" i="1"/>
  <c r="S1316" i="1" s="1"/>
  <c r="T1316" i="1" s="1"/>
  <c r="N1302" i="1"/>
  <c r="P1302" i="1"/>
  <c r="Q1302" i="1" s="1"/>
  <c r="M1302" i="1"/>
  <c r="L1302" i="1"/>
  <c r="S1302" i="1"/>
  <c r="T1302" i="1" s="1"/>
  <c r="N1294" i="1"/>
  <c r="P1294" i="1"/>
  <c r="Q1294" i="1" s="1"/>
  <c r="M1294" i="1"/>
  <c r="L1294" i="1"/>
  <c r="S1294" i="1"/>
  <c r="T1294" i="1" s="1"/>
  <c r="N1286" i="1"/>
  <c r="P1286" i="1"/>
  <c r="Q1286" i="1" s="1"/>
  <c r="M1286" i="1"/>
  <c r="L1286" i="1"/>
  <c r="S1286" i="1"/>
  <c r="T1286" i="1" s="1"/>
  <c r="N1278" i="1"/>
  <c r="P1278" i="1"/>
  <c r="Q1278" i="1" s="1"/>
  <c r="M1278" i="1"/>
  <c r="L1278" i="1"/>
  <c r="S1278" i="1"/>
  <c r="T1278" i="1" s="1"/>
  <c r="N1270" i="1"/>
  <c r="P1270" i="1"/>
  <c r="Q1270" i="1" s="1"/>
  <c r="M1270" i="1"/>
  <c r="L1270" i="1"/>
  <c r="S1270" i="1"/>
  <c r="T1270" i="1" s="1"/>
  <c r="N1262" i="1"/>
  <c r="P1262" i="1"/>
  <c r="Q1262" i="1" s="1"/>
  <c r="M1262" i="1"/>
  <c r="L1262" i="1"/>
  <c r="S1262" i="1"/>
  <c r="T1262" i="1" s="1"/>
  <c r="N1254" i="1"/>
  <c r="P1254" i="1"/>
  <c r="Q1254" i="1" s="1"/>
  <c r="M1254" i="1"/>
  <c r="L1254" i="1"/>
  <c r="S1254" i="1"/>
  <c r="T1254" i="1" s="1"/>
  <c r="N1246" i="1"/>
  <c r="P1246" i="1"/>
  <c r="Q1246" i="1" s="1"/>
  <c r="M1246" i="1"/>
  <c r="L1246" i="1"/>
  <c r="S1246" i="1"/>
  <c r="T1246" i="1" s="1"/>
  <c r="N1238" i="1"/>
  <c r="P1238" i="1"/>
  <c r="Q1238" i="1" s="1"/>
  <c r="M1238" i="1"/>
  <c r="L1238" i="1"/>
  <c r="S1238" i="1"/>
  <c r="T1238" i="1" s="1"/>
  <c r="P1230" i="1"/>
  <c r="Q1230" i="1" s="1"/>
  <c r="N1230" i="1"/>
  <c r="M1230" i="1"/>
  <c r="L1230" i="1"/>
  <c r="S1230" i="1"/>
  <c r="T1230" i="1" s="1"/>
  <c r="P1222" i="1"/>
  <c r="Q1222" i="1" s="1"/>
  <c r="N1222" i="1"/>
  <c r="M1222" i="1"/>
  <c r="L1222" i="1"/>
  <c r="S1222" i="1"/>
  <c r="T1222" i="1" s="1"/>
  <c r="P1214" i="1"/>
  <c r="Q1214" i="1" s="1"/>
  <c r="N1214" i="1"/>
  <c r="M1214" i="1"/>
  <c r="L1214" i="1"/>
  <c r="S1214" i="1"/>
  <c r="T1214" i="1" s="1"/>
  <c r="P1206" i="1"/>
  <c r="Q1206" i="1" s="1"/>
  <c r="N1206" i="1"/>
  <c r="M1206" i="1"/>
  <c r="L1206" i="1"/>
  <c r="S1206" i="1"/>
  <c r="T1206" i="1" s="1"/>
  <c r="P1198" i="1"/>
  <c r="Q1198" i="1" s="1"/>
  <c r="N1198" i="1"/>
  <c r="M1198" i="1"/>
  <c r="L1198" i="1"/>
  <c r="S1198" i="1"/>
  <c r="T1198" i="1" s="1"/>
  <c r="P1190" i="1"/>
  <c r="Q1190" i="1" s="1"/>
  <c r="N1190" i="1"/>
  <c r="M1190" i="1"/>
  <c r="L1190" i="1"/>
  <c r="S1190" i="1"/>
  <c r="T1190" i="1" s="1"/>
  <c r="P1182" i="1"/>
  <c r="Q1182" i="1" s="1"/>
  <c r="N1182" i="1"/>
  <c r="M1182" i="1"/>
  <c r="L1182" i="1"/>
  <c r="S1182" i="1"/>
  <c r="T1182" i="1" s="1"/>
  <c r="P1174" i="1"/>
  <c r="Q1174" i="1" s="1"/>
  <c r="N1174" i="1"/>
  <c r="M1174" i="1"/>
  <c r="S1174" i="1"/>
  <c r="T1174" i="1" s="1"/>
  <c r="L1174" i="1"/>
  <c r="P1166" i="1"/>
  <c r="Q1166" i="1" s="1"/>
  <c r="N1166" i="1"/>
  <c r="M1166" i="1"/>
  <c r="S1166" i="1"/>
  <c r="T1166" i="1" s="1"/>
  <c r="L1166" i="1"/>
  <c r="P1158" i="1"/>
  <c r="Q1158" i="1" s="1"/>
  <c r="N1158" i="1"/>
  <c r="M1158" i="1"/>
  <c r="S1158" i="1"/>
  <c r="T1158" i="1" s="1"/>
  <c r="L1158" i="1"/>
  <c r="P1150" i="1"/>
  <c r="Q1150" i="1" s="1"/>
  <c r="N1150" i="1"/>
  <c r="M1150" i="1"/>
  <c r="S1150" i="1"/>
  <c r="T1150" i="1" s="1"/>
  <c r="L1150" i="1"/>
  <c r="P1142" i="1"/>
  <c r="Q1142" i="1" s="1"/>
  <c r="N1142" i="1"/>
  <c r="M1142" i="1"/>
  <c r="S1142" i="1"/>
  <c r="T1142" i="1" s="1"/>
  <c r="L1142" i="1"/>
  <c r="P1134" i="1"/>
  <c r="Q1134" i="1" s="1"/>
  <c r="M1134" i="1"/>
  <c r="S1134" i="1"/>
  <c r="T1134" i="1" s="1"/>
  <c r="N1134" i="1"/>
  <c r="L1134" i="1"/>
  <c r="P1126" i="1"/>
  <c r="Q1126" i="1" s="1"/>
  <c r="M1126" i="1"/>
  <c r="S1126" i="1"/>
  <c r="T1126" i="1" s="1"/>
  <c r="N1126" i="1"/>
  <c r="L1126" i="1"/>
  <c r="P1118" i="1"/>
  <c r="Q1118" i="1" s="1"/>
  <c r="M1118" i="1"/>
  <c r="S1118" i="1"/>
  <c r="T1118" i="1" s="1"/>
  <c r="N1118" i="1"/>
  <c r="L1118" i="1"/>
  <c r="P1110" i="1"/>
  <c r="Q1110" i="1" s="1"/>
  <c r="M1110" i="1"/>
  <c r="S1110" i="1"/>
  <c r="T1110" i="1" s="1"/>
  <c r="N1110" i="1"/>
  <c r="L1110" i="1"/>
  <c r="P1102" i="1"/>
  <c r="Q1102" i="1" s="1"/>
  <c r="M1102" i="1"/>
  <c r="S1102" i="1"/>
  <c r="T1102" i="1" s="1"/>
  <c r="N1102" i="1"/>
  <c r="L1102" i="1"/>
  <c r="P1094" i="1"/>
  <c r="Q1094" i="1" s="1"/>
  <c r="M1094" i="1"/>
  <c r="S1094" i="1"/>
  <c r="T1094" i="1" s="1"/>
  <c r="N1094" i="1"/>
  <c r="L1094" i="1"/>
  <c r="P1086" i="1"/>
  <c r="Q1086" i="1" s="1"/>
  <c r="M1086" i="1"/>
  <c r="S1086" i="1"/>
  <c r="T1086" i="1" s="1"/>
  <c r="N1086" i="1"/>
  <c r="L1086" i="1"/>
  <c r="P1078" i="1"/>
  <c r="Q1078" i="1" s="1"/>
  <c r="M1078" i="1"/>
  <c r="S1078" i="1"/>
  <c r="T1078" i="1" s="1"/>
  <c r="N1078" i="1"/>
  <c r="L1078" i="1"/>
  <c r="P1070" i="1"/>
  <c r="Q1070" i="1" s="1"/>
  <c r="M1070" i="1"/>
  <c r="S1070" i="1"/>
  <c r="T1070" i="1" s="1"/>
  <c r="N1070" i="1"/>
  <c r="L1070" i="1"/>
  <c r="P1062" i="1"/>
  <c r="Q1062" i="1" s="1"/>
  <c r="M1062" i="1"/>
  <c r="S1062" i="1"/>
  <c r="T1062" i="1" s="1"/>
  <c r="N1062" i="1"/>
  <c r="L1062" i="1"/>
  <c r="P1054" i="1"/>
  <c r="Q1054" i="1" s="1"/>
  <c r="M1054" i="1"/>
  <c r="S1054" i="1"/>
  <c r="T1054" i="1" s="1"/>
  <c r="N1054" i="1"/>
  <c r="L1054" i="1"/>
  <c r="P1046" i="1"/>
  <c r="Q1046" i="1" s="1"/>
  <c r="M1046" i="1"/>
  <c r="S1046" i="1"/>
  <c r="T1046" i="1" s="1"/>
  <c r="N1046" i="1"/>
  <c r="L1046" i="1"/>
  <c r="P1038" i="1"/>
  <c r="Q1038" i="1" s="1"/>
  <c r="M1038" i="1"/>
  <c r="S1038" i="1"/>
  <c r="T1038" i="1" s="1"/>
  <c r="N1038" i="1"/>
  <c r="L1038" i="1"/>
  <c r="P1030" i="1"/>
  <c r="Q1030" i="1" s="1"/>
  <c r="M1030" i="1"/>
  <c r="S1030" i="1"/>
  <c r="T1030" i="1" s="1"/>
  <c r="N1030" i="1"/>
  <c r="L1030" i="1"/>
  <c r="P1022" i="1"/>
  <c r="Q1022" i="1" s="1"/>
  <c r="M1022" i="1"/>
  <c r="S1022" i="1"/>
  <c r="T1022" i="1" s="1"/>
  <c r="N1022" i="1"/>
  <c r="L1022" i="1"/>
  <c r="P1014" i="1"/>
  <c r="Q1014" i="1" s="1"/>
  <c r="M1014" i="1"/>
  <c r="S1014" i="1"/>
  <c r="T1014" i="1" s="1"/>
  <c r="N1014" i="1"/>
  <c r="L1014" i="1"/>
  <c r="P1006" i="1"/>
  <c r="Q1006" i="1" s="1"/>
  <c r="M1006" i="1"/>
  <c r="S1006" i="1"/>
  <c r="T1006" i="1" s="1"/>
  <c r="N1006" i="1"/>
  <c r="L1006" i="1"/>
  <c r="P998" i="1"/>
  <c r="Q998" i="1" s="1"/>
  <c r="M998" i="1"/>
  <c r="S998" i="1"/>
  <c r="T998" i="1" s="1"/>
  <c r="N998" i="1"/>
  <c r="L998" i="1"/>
  <c r="P990" i="1"/>
  <c r="Q990" i="1" s="1"/>
  <c r="M990" i="1"/>
  <c r="S990" i="1"/>
  <c r="T990" i="1" s="1"/>
  <c r="N990" i="1"/>
  <c r="L990" i="1"/>
  <c r="P982" i="1"/>
  <c r="Q982" i="1" s="1"/>
  <c r="M982" i="1"/>
  <c r="S982" i="1"/>
  <c r="T982" i="1" s="1"/>
  <c r="N982" i="1"/>
  <c r="L982" i="1"/>
  <c r="P974" i="1"/>
  <c r="Q974" i="1" s="1"/>
  <c r="M974" i="1"/>
  <c r="S974" i="1"/>
  <c r="T974" i="1" s="1"/>
  <c r="N974" i="1"/>
  <c r="L974" i="1"/>
  <c r="P966" i="1"/>
  <c r="Q966" i="1" s="1"/>
  <c r="M966" i="1"/>
  <c r="S966" i="1"/>
  <c r="T966" i="1" s="1"/>
  <c r="N966" i="1"/>
  <c r="L966" i="1"/>
  <c r="V1319" i="1"/>
  <c r="U1319" i="1"/>
  <c r="V1311" i="1"/>
  <c r="U1311" i="1"/>
  <c r="V1318" i="1"/>
  <c r="U1318" i="1"/>
  <c r="N1312" i="1"/>
  <c r="M1312" i="1"/>
  <c r="L1312" i="1"/>
  <c r="S1312" i="1"/>
  <c r="T1312" i="1" s="1"/>
  <c r="P1312" i="1"/>
  <c r="Q1312" i="1" s="1"/>
  <c r="V1307" i="1"/>
  <c r="U1307" i="1"/>
  <c r="O1301" i="1"/>
  <c r="P1301" i="1" s="1"/>
  <c r="Q1301" i="1" s="1"/>
  <c r="R1301" i="1"/>
  <c r="S1301" i="1" s="1"/>
  <c r="T1301" i="1" s="1"/>
  <c r="V1247" i="1"/>
  <c r="U1247" i="1"/>
  <c r="O1237" i="1"/>
  <c r="R1237" i="1"/>
  <c r="S1237" i="1" s="1"/>
  <c r="T1237" i="1" s="1"/>
  <c r="P964" i="1"/>
  <c r="Q964" i="1" s="1"/>
  <c r="M964" i="1"/>
  <c r="S964" i="1"/>
  <c r="T964" i="1" s="1"/>
  <c r="N964" i="1"/>
  <c r="L964" i="1"/>
  <c r="R912" i="1"/>
  <c r="S912" i="1" s="1"/>
  <c r="T912" i="1" s="1"/>
  <c r="O912" i="1"/>
  <c r="P912" i="1" s="1"/>
  <c r="Q912" i="1" s="1"/>
  <c r="U906" i="1"/>
  <c r="V906" i="1"/>
  <c r="P900" i="1"/>
  <c r="Q900" i="1" s="1"/>
  <c r="M900" i="1"/>
  <c r="S900" i="1"/>
  <c r="T900" i="1" s="1"/>
  <c r="N900" i="1"/>
  <c r="L900" i="1"/>
  <c r="R894" i="1"/>
  <c r="S894" i="1" s="1"/>
  <c r="T894" i="1" s="1"/>
  <c r="O894" i="1"/>
  <c r="P894" i="1" s="1"/>
  <c r="Q894" i="1" s="1"/>
  <c r="R886" i="1"/>
  <c r="S886" i="1" s="1"/>
  <c r="T886" i="1" s="1"/>
  <c r="O886" i="1"/>
  <c r="R878" i="1"/>
  <c r="S878" i="1" s="1"/>
  <c r="T878" i="1" s="1"/>
  <c r="O878" i="1"/>
  <c r="P878" i="1" s="1"/>
  <c r="Q878" i="1" s="1"/>
  <c r="R870" i="1"/>
  <c r="S870" i="1" s="1"/>
  <c r="T870" i="1" s="1"/>
  <c r="O870" i="1"/>
  <c r="R862" i="1"/>
  <c r="S862" i="1" s="1"/>
  <c r="T862" i="1" s="1"/>
  <c r="O862" i="1"/>
  <c r="R854" i="1"/>
  <c r="S854" i="1" s="1"/>
  <c r="T854" i="1" s="1"/>
  <c r="O854" i="1"/>
  <c r="P854" i="1" s="1"/>
  <c r="Q854" i="1" s="1"/>
  <c r="O848" i="1"/>
  <c r="P848" i="1" s="1"/>
  <c r="Q848" i="1" s="1"/>
  <c r="R848" i="1"/>
  <c r="S848" i="1" s="1"/>
  <c r="T848" i="1" s="1"/>
  <c r="R832" i="1"/>
  <c r="S832" i="1" s="1"/>
  <c r="T832" i="1" s="1"/>
  <c r="O832" i="1"/>
  <c r="P832" i="1" s="1"/>
  <c r="Q832" i="1" s="1"/>
  <c r="R792" i="1"/>
  <c r="S792" i="1" s="1"/>
  <c r="T792" i="1" s="1"/>
  <c r="O792" i="1"/>
  <c r="P792" i="1" s="1"/>
  <c r="Q792" i="1" s="1"/>
  <c r="P949" i="1"/>
  <c r="Q949" i="1" s="1"/>
  <c r="M949" i="1"/>
  <c r="N949" i="1"/>
  <c r="L949" i="1"/>
  <c r="R963" i="1"/>
  <c r="S963" i="1" s="1"/>
  <c r="T963" i="1" s="1"/>
  <c r="O963" i="1"/>
  <c r="P963" i="1" s="1"/>
  <c r="Q963" i="1" s="1"/>
  <c r="P951" i="1"/>
  <c r="Q951" i="1" s="1"/>
  <c r="M951" i="1"/>
  <c r="S951" i="1"/>
  <c r="T951" i="1" s="1"/>
  <c r="N951" i="1"/>
  <c r="L951" i="1"/>
  <c r="R931" i="1"/>
  <c r="S931" i="1" s="1"/>
  <c r="T931" i="1" s="1"/>
  <c r="O931" i="1"/>
  <c r="P931" i="1" s="1"/>
  <c r="Q931" i="1" s="1"/>
  <c r="P919" i="1"/>
  <c r="Q919" i="1" s="1"/>
  <c r="M919" i="1"/>
  <c r="S919" i="1"/>
  <c r="T919" i="1" s="1"/>
  <c r="N919" i="1"/>
  <c r="L919" i="1"/>
  <c r="R899" i="1"/>
  <c r="S899" i="1" s="1"/>
  <c r="T899" i="1" s="1"/>
  <c r="O899" i="1"/>
  <c r="P899" i="1" s="1"/>
  <c r="Q899" i="1" s="1"/>
  <c r="P875" i="1"/>
  <c r="Q875" i="1" s="1"/>
  <c r="M875" i="1"/>
  <c r="N875" i="1"/>
  <c r="L875" i="1"/>
  <c r="S875" i="1"/>
  <c r="T875" i="1" s="1"/>
  <c r="P928" i="1"/>
  <c r="Q928" i="1" s="1"/>
  <c r="M928" i="1"/>
  <c r="S928" i="1"/>
  <c r="T928" i="1" s="1"/>
  <c r="N928" i="1"/>
  <c r="L928" i="1"/>
  <c r="U886" i="1"/>
  <c r="V886" i="1"/>
  <c r="R876" i="1"/>
  <c r="S876" i="1" s="1"/>
  <c r="T876" i="1" s="1"/>
  <c r="O876" i="1"/>
  <c r="P876" i="1" s="1"/>
  <c r="Q876" i="1" s="1"/>
  <c r="U854" i="1"/>
  <c r="V854" i="1"/>
  <c r="P953" i="1"/>
  <c r="Q953" i="1" s="1"/>
  <c r="M953" i="1"/>
  <c r="S953" i="1"/>
  <c r="T953" i="1" s="1"/>
  <c r="N953" i="1"/>
  <c r="L953" i="1"/>
  <c r="P921" i="1"/>
  <c r="Q921" i="1" s="1"/>
  <c r="M921" i="1"/>
  <c r="S921" i="1"/>
  <c r="T921" i="1" s="1"/>
  <c r="N921" i="1"/>
  <c r="L921" i="1"/>
  <c r="P870" i="1"/>
  <c r="Q870" i="1" s="1"/>
  <c r="M870" i="1"/>
  <c r="N870" i="1"/>
  <c r="L870" i="1"/>
  <c r="P930" i="1"/>
  <c r="Q930" i="1" s="1"/>
  <c r="M930" i="1"/>
  <c r="S930" i="1"/>
  <c r="T930" i="1" s="1"/>
  <c r="N930" i="1"/>
  <c r="L930" i="1"/>
  <c r="O902" i="1"/>
  <c r="P902" i="1" s="1"/>
  <c r="Q902" i="1" s="1"/>
  <c r="R902" i="1"/>
  <c r="S902" i="1" s="1"/>
  <c r="T902" i="1" s="1"/>
  <c r="U839" i="1"/>
  <c r="V839" i="1"/>
  <c r="U823" i="1"/>
  <c r="V823" i="1"/>
  <c r="R775" i="1"/>
  <c r="O775" i="1"/>
  <c r="N745" i="1"/>
  <c r="S745" i="1"/>
  <c r="T745" i="1" s="1"/>
  <c r="P745" i="1"/>
  <c r="Q745" i="1" s="1"/>
  <c r="M745" i="1"/>
  <c r="L745" i="1"/>
  <c r="R720" i="1"/>
  <c r="S720" i="1" s="1"/>
  <c r="T720" i="1" s="1"/>
  <c r="O720" i="1"/>
  <c r="P720" i="1" s="1"/>
  <c r="Q720" i="1" s="1"/>
  <c r="R704" i="1"/>
  <c r="S704" i="1" s="1"/>
  <c r="T704" i="1" s="1"/>
  <c r="O704" i="1"/>
  <c r="P704" i="1" s="1"/>
  <c r="Q704" i="1" s="1"/>
  <c r="R688" i="1"/>
  <c r="S688" i="1" s="1"/>
  <c r="T688" i="1" s="1"/>
  <c r="O688" i="1"/>
  <c r="P688" i="1" s="1"/>
  <c r="Q688" i="1" s="1"/>
  <c r="R672" i="1"/>
  <c r="S672" i="1" s="1"/>
  <c r="T672" i="1" s="1"/>
  <c r="O672" i="1"/>
  <c r="P672" i="1" s="1"/>
  <c r="Q672" i="1" s="1"/>
  <c r="R656" i="1"/>
  <c r="S656" i="1" s="1"/>
  <c r="T656" i="1" s="1"/>
  <c r="O656" i="1"/>
  <c r="P656" i="1" s="1"/>
  <c r="Q656" i="1" s="1"/>
  <c r="V634" i="1"/>
  <c r="U634" i="1"/>
  <c r="M796" i="1"/>
  <c r="P796" i="1"/>
  <c r="Q796" i="1" s="1"/>
  <c r="N796" i="1"/>
  <c r="L796" i="1"/>
  <c r="S796" i="1"/>
  <c r="T796" i="1" s="1"/>
  <c r="V787" i="1"/>
  <c r="U787" i="1"/>
  <c r="R783" i="1"/>
  <c r="S783" i="1" s="1"/>
  <c r="T783" i="1" s="1"/>
  <c r="O783" i="1"/>
  <c r="P783" i="1" s="1"/>
  <c r="Q783" i="1" s="1"/>
  <c r="R758" i="1"/>
  <c r="S758" i="1" s="1"/>
  <c r="T758" i="1" s="1"/>
  <c r="O758" i="1"/>
  <c r="P758" i="1" s="1"/>
  <c r="Q758" i="1" s="1"/>
  <c r="R737" i="1"/>
  <c r="O737" i="1"/>
  <c r="P737" i="1" s="1"/>
  <c r="Q737" i="1" s="1"/>
  <c r="O645" i="1"/>
  <c r="R645" i="1"/>
  <c r="V637" i="1"/>
  <c r="U637" i="1"/>
  <c r="U791" i="1"/>
  <c r="V791" i="1"/>
  <c r="R765" i="1"/>
  <c r="O765" i="1"/>
  <c r="R753" i="1"/>
  <c r="S753" i="1" s="1"/>
  <c r="T753" i="1" s="1"/>
  <c r="O753" i="1"/>
  <c r="P753" i="1" s="1"/>
  <c r="Q753" i="1" s="1"/>
  <c r="V751" i="1"/>
  <c r="U751" i="1"/>
  <c r="R738" i="1"/>
  <c r="S738" i="1" s="1"/>
  <c r="T738" i="1" s="1"/>
  <c r="O738" i="1"/>
  <c r="P738" i="1" s="1"/>
  <c r="Q738" i="1" s="1"/>
  <c r="R723" i="1"/>
  <c r="O723" i="1"/>
  <c r="P723" i="1" s="1"/>
  <c r="Q723" i="1" s="1"/>
  <c r="R715" i="1"/>
  <c r="S715" i="1" s="1"/>
  <c r="T715" i="1" s="1"/>
  <c r="O715" i="1"/>
  <c r="P715" i="1" s="1"/>
  <c r="Q715" i="1" s="1"/>
  <c r="R707" i="1"/>
  <c r="O707" i="1"/>
  <c r="P707" i="1" s="1"/>
  <c r="Q707" i="1" s="1"/>
  <c r="R699" i="1"/>
  <c r="S699" i="1" s="1"/>
  <c r="T699" i="1" s="1"/>
  <c r="O699" i="1"/>
  <c r="P699" i="1" s="1"/>
  <c r="Q699" i="1" s="1"/>
  <c r="R691" i="1"/>
  <c r="S691" i="1" s="1"/>
  <c r="T691" i="1" s="1"/>
  <c r="O691" i="1"/>
  <c r="P691" i="1" s="1"/>
  <c r="Q691" i="1" s="1"/>
  <c r="R683" i="1"/>
  <c r="O683" i="1"/>
  <c r="P683" i="1" s="1"/>
  <c r="Q683" i="1" s="1"/>
  <c r="R675" i="1"/>
  <c r="O675" i="1"/>
  <c r="P675" i="1" s="1"/>
  <c r="Q675" i="1" s="1"/>
  <c r="R667" i="1"/>
  <c r="O667" i="1"/>
  <c r="P667" i="1" s="1"/>
  <c r="Q667" i="1" s="1"/>
  <c r="R659" i="1"/>
  <c r="O659" i="1"/>
  <c r="P659" i="1" s="1"/>
  <c r="Q659" i="1" s="1"/>
  <c r="U632" i="1"/>
  <c r="V632" i="1"/>
  <c r="O608" i="1"/>
  <c r="P608" i="1" s="1"/>
  <c r="Q608" i="1" s="1"/>
  <c r="R608" i="1"/>
  <c r="S608" i="1" s="1"/>
  <c r="T608" i="1" s="1"/>
  <c r="R820" i="1"/>
  <c r="S820" i="1" s="1"/>
  <c r="T820" i="1" s="1"/>
  <c r="O820" i="1"/>
  <c r="P820" i="1" s="1"/>
  <c r="Q820" i="1" s="1"/>
  <c r="V788" i="1"/>
  <c r="U788" i="1"/>
  <c r="V772" i="1"/>
  <c r="U772" i="1"/>
  <c r="R731" i="1"/>
  <c r="S731" i="1" s="1"/>
  <c r="T731" i="1" s="1"/>
  <c r="O731" i="1"/>
  <c r="P731" i="1" s="1"/>
  <c r="Q731" i="1" s="1"/>
  <c r="V643" i="1"/>
  <c r="U643" i="1"/>
  <c r="N623" i="1"/>
  <c r="M623" i="1"/>
  <c r="L623" i="1"/>
  <c r="V611" i="1"/>
  <c r="U611" i="1"/>
  <c r="V730" i="1"/>
  <c r="U730" i="1"/>
  <c r="R710" i="1"/>
  <c r="O710" i="1"/>
  <c r="P710" i="1" s="1"/>
  <c r="Q710" i="1" s="1"/>
  <c r="V698" i="1"/>
  <c r="U698" i="1"/>
  <c r="R678" i="1"/>
  <c r="S678" i="1" s="1"/>
  <c r="T678" i="1" s="1"/>
  <c r="O678" i="1"/>
  <c r="V666" i="1"/>
  <c r="U666" i="1"/>
  <c r="O638" i="1"/>
  <c r="P638" i="1" s="1"/>
  <c r="Q638" i="1" s="1"/>
  <c r="R638" i="1"/>
  <c r="S638" i="1" s="1"/>
  <c r="T638" i="1" s="1"/>
  <c r="O622" i="1"/>
  <c r="R622" i="1"/>
  <c r="O606" i="1"/>
  <c r="P606" i="1" s="1"/>
  <c r="Q606" i="1" s="1"/>
  <c r="R606" i="1"/>
  <c r="S606" i="1" s="1"/>
  <c r="T606" i="1" s="1"/>
  <c r="V781" i="1"/>
  <c r="U781" i="1"/>
  <c r="R778" i="1"/>
  <c r="S778" i="1" s="1"/>
  <c r="T778" i="1" s="1"/>
  <c r="O778" i="1"/>
  <c r="P778" i="1" s="1"/>
  <c r="Q778" i="1" s="1"/>
  <c r="N761" i="1"/>
  <c r="L761" i="1"/>
  <c r="P761" i="1"/>
  <c r="Q761" i="1" s="1"/>
  <c r="M761" i="1"/>
  <c r="R733" i="1"/>
  <c r="S733" i="1" s="1"/>
  <c r="T733" i="1" s="1"/>
  <c r="O733" i="1"/>
  <c r="V633" i="1"/>
  <c r="U633" i="1"/>
  <c r="O625" i="1"/>
  <c r="P625" i="1" s="1"/>
  <c r="Q625" i="1" s="1"/>
  <c r="R625" i="1"/>
  <c r="S625" i="1" s="1"/>
  <c r="T625" i="1" s="1"/>
  <c r="U807" i="1"/>
  <c r="V807" i="1"/>
  <c r="R756" i="1"/>
  <c r="S756" i="1" s="1"/>
  <c r="T756" i="1" s="1"/>
  <c r="O756" i="1"/>
  <c r="P756" i="1" s="1"/>
  <c r="Q756" i="1" s="1"/>
  <c r="R734" i="1"/>
  <c r="S734" i="1" s="1"/>
  <c r="T734" i="1" s="1"/>
  <c r="O734" i="1"/>
  <c r="P734" i="1" s="1"/>
  <c r="Q734" i="1" s="1"/>
  <c r="V705" i="1"/>
  <c r="U705" i="1"/>
  <c r="R677" i="1"/>
  <c r="O677" i="1"/>
  <c r="P677" i="1" s="1"/>
  <c r="Q677" i="1" s="1"/>
  <c r="R735" i="1"/>
  <c r="S735" i="1" s="1"/>
  <c r="T735" i="1" s="1"/>
  <c r="O735" i="1"/>
  <c r="P735" i="1" s="1"/>
  <c r="Q735" i="1" s="1"/>
  <c r="N723" i="1"/>
  <c r="M723" i="1"/>
  <c r="L723" i="1"/>
  <c r="S723" i="1"/>
  <c r="T723" i="1" s="1"/>
  <c r="N671" i="1"/>
  <c r="M671" i="1"/>
  <c r="L671" i="1"/>
  <c r="S671" i="1"/>
  <c r="T671" i="1" s="1"/>
  <c r="P671" i="1"/>
  <c r="Q671" i="1" s="1"/>
  <c r="N659" i="1"/>
  <c r="M659" i="1"/>
  <c r="L659" i="1"/>
  <c r="S659" i="1"/>
  <c r="T659" i="1" s="1"/>
  <c r="R600" i="1"/>
  <c r="S600" i="1" s="1"/>
  <c r="T600" i="1" s="1"/>
  <c r="O600" i="1"/>
  <c r="P600" i="1" s="1"/>
  <c r="Q600" i="1" s="1"/>
  <c r="R584" i="1"/>
  <c r="S584" i="1" s="1"/>
  <c r="T584" i="1" s="1"/>
  <c r="O584" i="1"/>
  <c r="P584" i="1" s="1"/>
  <c r="Q584" i="1" s="1"/>
  <c r="R568" i="1"/>
  <c r="S568" i="1" s="1"/>
  <c r="T568" i="1" s="1"/>
  <c r="O568" i="1"/>
  <c r="P568" i="1" s="1"/>
  <c r="Q568" i="1" s="1"/>
  <c r="O552" i="1"/>
  <c r="P552" i="1" s="1"/>
  <c r="Q552" i="1" s="1"/>
  <c r="R552" i="1"/>
  <c r="S552" i="1" s="1"/>
  <c r="T552" i="1" s="1"/>
  <c r="O536" i="1"/>
  <c r="P536" i="1" s="1"/>
  <c r="Q536" i="1" s="1"/>
  <c r="R536" i="1"/>
  <c r="S536" i="1" s="1"/>
  <c r="T536" i="1" s="1"/>
  <c r="O520" i="1"/>
  <c r="P520" i="1" s="1"/>
  <c r="Q520" i="1" s="1"/>
  <c r="R520" i="1"/>
  <c r="S520" i="1" s="1"/>
  <c r="T520" i="1" s="1"/>
  <c r="O504" i="1"/>
  <c r="P504" i="1" s="1"/>
  <c r="Q504" i="1" s="1"/>
  <c r="R504" i="1"/>
  <c r="S504" i="1" s="1"/>
  <c r="T504" i="1" s="1"/>
  <c r="O488" i="1"/>
  <c r="P488" i="1" s="1"/>
  <c r="Q488" i="1" s="1"/>
  <c r="R488" i="1"/>
  <c r="S488" i="1" s="1"/>
  <c r="T488" i="1" s="1"/>
  <c r="O472" i="1"/>
  <c r="P472" i="1" s="1"/>
  <c r="Q472" i="1" s="1"/>
  <c r="R472" i="1"/>
  <c r="S472" i="1" s="1"/>
  <c r="T472" i="1" s="1"/>
  <c r="O456" i="1"/>
  <c r="P456" i="1" s="1"/>
  <c r="Q456" i="1" s="1"/>
  <c r="R456" i="1"/>
  <c r="S456" i="1" s="1"/>
  <c r="T456" i="1" s="1"/>
  <c r="O440" i="1"/>
  <c r="P440" i="1" s="1"/>
  <c r="Q440" i="1" s="1"/>
  <c r="R440" i="1"/>
  <c r="S440" i="1" s="1"/>
  <c r="T440" i="1" s="1"/>
  <c r="O424" i="1"/>
  <c r="P424" i="1" s="1"/>
  <c r="Q424" i="1" s="1"/>
  <c r="R424" i="1"/>
  <c r="S424" i="1" s="1"/>
  <c r="T424" i="1" s="1"/>
  <c r="O408" i="1"/>
  <c r="P408" i="1" s="1"/>
  <c r="Q408" i="1" s="1"/>
  <c r="R408" i="1"/>
  <c r="S408" i="1" s="1"/>
  <c r="T408" i="1" s="1"/>
  <c r="O392" i="1"/>
  <c r="P392" i="1" s="1"/>
  <c r="Q392" i="1" s="1"/>
  <c r="R392" i="1"/>
  <c r="S392" i="1" s="1"/>
  <c r="T392" i="1" s="1"/>
  <c r="O376" i="1"/>
  <c r="P376" i="1" s="1"/>
  <c r="Q376" i="1" s="1"/>
  <c r="R376" i="1"/>
  <c r="S376" i="1" s="1"/>
  <c r="T376" i="1" s="1"/>
  <c r="O304" i="1"/>
  <c r="P304" i="1" s="1"/>
  <c r="Q304" i="1" s="1"/>
  <c r="R304" i="1"/>
  <c r="S304" i="1" s="1"/>
  <c r="T304" i="1" s="1"/>
  <c r="V278" i="1"/>
  <c r="U278" i="1"/>
  <c r="V262" i="1"/>
  <c r="U262" i="1"/>
  <c r="V246" i="1"/>
  <c r="U246" i="1"/>
  <c r="V230" i="1"/>
  <c r="U230" i="1"/>
  <c r="V214" i="1"/>
  <c r="U214" i="1"/>
  <c r="V198" i="1"/>
  <c r="U198" i="1"/>
  <c r="V182" i="1"/>
  <c r="U182" i="1"/>
  <c r="V166" i="1"/>
  <c r="U166" i="1"/>
  <c r="V150" i="1"/>
  <c r="U150" i="1"/>
  <c r="V134" i="1"/>
  <c r="U134" i="1"/>
  <c r="V118" i="1"/>
  <c r="U118" i="1"/>
  <c r="V102" i="1"/>
  <c r="U102" i="1"/>
  <c r="V86" i="1"/>
  <c r="U86" i="1"/>
  <c r="V70" i="1"/>
  <c r="U70" i="1"/>
  <c r="V54" i="1"/>
  <c r="U54" i="1"/>
  <c r="V38" i="1"/>
  <c r="U38" i="1"/>
  <c r="V22" i="1"/>
  <c r="U22" i="1"/>
  <c r="V6" i="1"/>
  <c r="U6" i="1"/>
  <c r="V362" i="1"/>
  <c r="U362" i="1"/>
  <c r="V298" i="1"/>
  <c r="U298" i="1"/>
  <c r="S336" i="1"/>
  <c r="T336" i="1" s="1"/>
  <c r="L336" i="1"/>
  <c r="N336" i="1"/>
  <c r="M336" i="1"/>
  <c r="N270" i="1"/>
  <c r="M270" i="1"/>
  <c r="L270" i="1"/>
  <c r="N238" i="1"/>
  <c r="M238" i="1"/>
  <c r="L238" i="1"/>
  <c r="S238" i="1"/>
  <c r="T238" i="1" s="1"/>
  <c r="N206" i="1"/>
  <c r="M206" i="1"/>
  <c r="L206" i="1"/>
  <c r="N174" i="1"/>
  <c r="M174" i="1"/>
  <c r="P174" i="1"/>
  <c r="Q174" i="1" s="1"/>
  <c r="L174" i="1"/>
  <c r="N142" i="1"/>
  <c r="M142" i="1"/>
  <c r="L142" i="1"/>
  <c r="P110" i="1"/>
  <c r="Q110" i="1" s="1"/>
  <c r="N110" i="1"/>
  <c r="M110" i="1"/>
  <c r="L110" i="1"/>
  <c r="N78" i="1"/>
  <c r="M78" i="1"/>
  <c r="L78" i="1"/>
  <c r="P78" i="1"/>
  <c r="Q78" i="1" s="1"/>
  <c r="N46" i="1"/>
  <c r="M46" i="1"/>
  <c r="L46" i="1"/>
  <c r="N14" i="1"/>
  <c r="L14" i="1"/>
  <c r="M14" i="1"/>
  <c r="O333" i="1"/>
  <c r="R333" i="1"/>
  <c r="R2355" i="1"/>
  <c r="O2355" i="1"/>
  <c r="M2418" i="1"/>
  <c r="S2418" i="1"/>
  <c r="T2418" i="1" s="1"/>
  <c r="P2418" i="1"/>
  <c r="Q2418" i="1" s="1"/>
  <c r="N2418" i="1"/>
  <c r="L2418" i="1"/>
  <c r="M2416" i="1"/>
  <c r="N2416" i="1"/>
  <c r="S2416" i="1"/>
  <c r="T2416" i="1" s="1"/>
  <c r="P2416" i="1"/>
  <c r="Q2416" i="1" s="1"/>
  <c r="L2416" i="1"/>
  <c r="U2400" i="1"/>
  <c r="V2400" i="1"/>
  <c r="M2421" i="1"/>
  <c r="L2421" i="1"/>
  <c r="S2421" i="1"/>
  <c r="T2421" i="1" s="1"/>
  <c r="N2421" i="1"/>
  <c r="R2397" i="1"/>
  <c r="S2397" i="1" s="1"/>
  <c r="T2397" i="1" s="1"/>
  <c r="O2397" i="1"/>
  <c r="P2397" i="1" s="1"/>
  <c r="Q2397" i="1" s="1"/>
  <c r="M2395" i="1"/>
  <c r="P2395" i="1"/>
  <c r="Q2395" i="1" s="1"/>
  <c r="N2395" i="1"/>
  <c r="L2395" i="1"/>
  <c r="S2355" i="1"/>
  <c r="T2355" i="1" s="1"/>
  <c r="M2355" i="1"/>
  <c r="L2355" i="1"/>
  <c r="P2355" i="1"/>
  <c r="Q2355" i="1" s="1"/>
  <c r="N2355" i="1"/>
  <c r="V1996" i="1"/>
  <c r="U1996" i="1"/>
  <c r="L2032" i="1"/>
  <c r="P2032" i="1"/>
  <c r="Q2032" i="1" s="1"/>
  <c r="S2032" i="1"/>
  <c r="T2032" i="1" s="1"/>
  <c r="N2032" i="1"/>
  <c r="M2032" i="1"/>
  <c r="V2009" i="1"/>
  <c r="U2009" i="1"/>
  <c r="P1957" i="1"/>
  <c r="Q1957" i="1" s="1"/>
  <c r="N1957" i="1"/>
  <c r="M1957" i="1"/>
  <c r="L1957" i="1"/>
  <c r="S1957" i="1"/>
  <c r="T1957" i="1" s="1"/>
  <c r="P1949" i="1"/>
  <c r="Q1949" i="1" s="1"/>
  <c r="M1949" i="1"/>
  <c r="L1949" i="1"/>
  <c r="S1949" i="1"/>
  <c r="T1949" i="1" s="1"/>
  <c r="N1949" i="1"/>
  <c r="P1941" i="1"/>
  <c r="Q1941" i="1" s="1"/>
  <c r="M1941" i="1"/>
  <c r="L1941" i="1"/>
  <c r="S1941" i="1"/>
  <c r="T1941" i="1" s="1"/>
  <c r="N1941" i="1"/>
  <c r="P1933" i="1"/>
  <c r="Q1933" i="1" s="1"/>
  <c r="M1933" i="1"/>
  <c r="L1933" i="1"/>
  <c r="S1933" i="1"/>
  <c r="T1933" i="1" s="1"/>
  <c r="N1933" i="1"/>
  <c r="P1925" i="1"/>
  <c r="Q1925" i="1" s="1"/>
  <c r="M1925" i="1"/>
  <c r="L1925" i="1"/>
  <c r="S1925" i="1"/>
  <c r="T1925" i="1" s="1"/>
  <c r="N1925" i="1"/>
  <c r="P1917" i="1"/>
  <c r="Q1917" i="1" s="1"/>
  <c r="M1917" i="1"/>
  <c r="L1917" i="1"/>
  <c r="S1917" i="1"/>
  <c r="T1917" i="1" s="1"/>
  <c r="N1917" i="1"/>
  <c r="P1909" i="1"/>
  <c r="Q1909" i="1" s="1"/>
  <c r="M1909" i="1"/>
  <c r="L1909" i="1"/>
  <c r="S1909" i="1"/>
  <c r="T1909" i="1" s="1"/>
  <c r="N1909" i="1"/>
  <c r="P1901" i="1"/>
  <c r="Q1901" i="1" s="1"/>
  <c r="M1901" i="1"/>
  <c r="L1901" i="1"/>
  <c r="S1901" i="1"/>
  <c r="T1901" i="1" s="1"/>
  <c r="N1901" i="1"/>
  <c r="P1893" i="1"/>
  <c r="Q1893" i="1" s="1"/>
  <c r="M1893" i="1"/>
  <c r="L1893" i="1"/>
  <c r="S1893" i="1"/>
  <c r="T1893" i="1" s="1"/>
  <c r="N1893" i="1"/>
  <c r="U1970" i="1"/>
  <c r="V1970" i="1"/>
  <c r="L2000" i="1"/>
  <c r="S2000" i="1"/>
  <c r="T2000" i="1" s="1"/>
  <c r="P2000" i="1"/>
  <c r="Q2000" i="1" s="1"/>
  <c r="N2000" i="1"/>
  <c r="M2000" i="1"/>
  <c r="U1960" i="1"/>
  <c r="V1960" i="1"/>
  <c r="L1995" i="1"/>
  <c r="M1995" i="1"/>
  <c r="S1995" i="1"/>
  <c r="T1995" i="1" s="1"/>
  <c r="P1995" i="1"/>
  <c r="Q1995" i="1" s="1"/>
  <c r="N1995" i="1"/>
  <c r="L1979" i="1"/>
  <c r="M1979" i="1"/>
  <c r="S1979" i="1"/>
  <c r="T1979" i="1" s="1"/>
  <c r="N1979" i="1"/>
  <c r="P1979" i="1"/>
  <c r="Q1979" i="1" s="1"/>
  <c r="L1963" i="1"/>
  <c r="M1963" i="1"/>
  <c r="S1963" i="1"/>
  <c r="T1963" i="1" s="1"/>
  <c r="N1963" i="1"/>
  <c r="P1963" i="1"/>
  <c r="Q1963" i="1" s="1"/>
  <c r="R1874" i="1"/>
  <c r="S1874" i="1" s="1"/>
  <c r="T1874" i="1" s="1"/>
  <c r="O1874" i="1"/>
  <c r="P1874" i="1" s="1"/>
  <c r="Q1874" i="1" s="1"/>
  <c r="R1858" i="1"/>
  <c r="S1858" i="1" s="1"/>
  <c r="T1858" i="1" s="1"/>
  <c r="O1858" i="1"/>
  <c r="P1858" i="1" s="1"/>
  <c r="Q1858" i="1" s="1"/>
  <c r="R1842" i="1"/>
  <c r="S1842" i="1" s="1"/>
  <c r="T1842" i="1" s="1"/>
  <c r="O1842" i="1"/>
  <c r="P1842" i="1" s="1"/>
  <c r="Q1842" i="1" s="1"/>
  <c r="R1826" i="1"/>
  <c r="S1826" i="1" s="1"/>
  <c r="T1826" i="1" s="1"/>
  <c r="O1826" i="1"/>
  <c r="P1826" i="1" s="1"/>
  <c r="Q1826" i="1" s="1"/>
  <c r="R1810" i="1"/>
  <c r="S1810" i="1" s="1"/>
  <c r="T1810" i="1" s="1"/>
  <c r="O1810" i="1"/>
  <c r="P1810" i="1" s="1"/>
  <c r="Q1810" i="1" s="1"/>
  <c r="U1785" i="1"/>
  <c r="V1785" i="1"/>
  <c r="O1739" i="1"/>
  <c r="P1739" i="1" s="1"/>
  <c r="Q1739" i="1" s="1"/>
  <c r="R1739" i="1"/>
  <c r="S1739" i="1" s="1"/>
  <c r="T1739" i="1" s="1"/>
  <c r="U1733" i="1"/>
  <c r="V1733" i="1"/>
  <c r="U1701" i="1"/>
  <c r="V1701" i="1"/>
  <c r="M1887" i="1"/>
  <c r="L1887" i="1"/>
  <c r="N1887" i="1"/>
  <c r="S1887" i="1"/>
  <c r="T1887" i="1" s="1"/>
  <c r="P1871" i="1"/>
  <c r="Q1871" i="1" s="1"/>
  <c r="M1871" i="1"/>
  <c r="L1871" i="1"/>
  <c r="N1871" i="1"/>
  <c r="P1855" i="1"/>
  <c r="Q1855" i="1" s="1"/>
  <c r="M1855" i="1"/>
  <c r="L1855" i="1"/>
  <c r="N1855" i="1"/>
  <c r="P1839" i="1"/>
  <c r="Q1839" i="1" s="1"/>
  <c r="M1839" i="1"/>
  <c r="L1839" i="1"/>
  <c r="N1839" i="1"/>
  <c r="S1839" i="1"/>
  <c r="T1839" i="1" s="1"/>
  <c r="P1823" i="1"/>
  <c r="Q1823" i="1" s="1"/>
  <c r="M1823" i="1"/>
  <c r="L1823" i="1"/>
  <c r="N1823" i="1"/>
  <c r="S1823" i="1"/>
  <c r="T1823" i="1" s="1"/>
  <c r="P1807" i="1"/>
  <c r="Q1807" i="1" s="1"/>
  <c r="M1807" i="1"/>
  <c r="L1807" i="1"/>
  <c r="N1807" i="1"/>
  <c r="S1807" i="1"/>
  <c r="T1807" i="1" s="1"/>
  <c r="P1793" i="1"/>
  <c r="Q1793" i="1" s="1"/>
  <c r="M1793" i="1"/>
  <c r="L1793" i="1"/>
  <c r="S1793" i="1"/>
  <c r="T1793" i="1" s="1"/>
  <c r="N1793" i="1"/>
  <c r="P1785" i="1"/>
  <c r="Q1785" i="1" s="1"/>
  <c r="M1785" i="1"/>
  <c r="L1785" i="1"/>
  <c r="S1785" i="1"/>
  <c r="T1785" i="1" s="1"/>
  <c r="N1785" i="1"/>
  <c r="P1880" i="1"/>
  <c r="Q1880" i="1" s="1"/>
  <c r="M1880" i="1"/>
  <c r="L1880" i="1"/>
  <c r="N1880" i="1"/>
  <c r="S1880" i="1"/>
  <c r="T1880" i="1" s="1"/>
  <c r="P1864" i="1"/>
  <c r="Q1864" i="1" s="1"/>
  <c r="M1864" i="1"/>
  <c r="L1864" i="1"/>
  <c r="N1864" i="1"/>
  <c r="S1864" i="1"/>
  <c r="T1864" i="1" s="1"/>
  <c r="P1848" i="1"/>
  <c r="Q1848" i="1" s="1"/>
  <c r="M1848" i="1"/>
  <c r="L1848" i="1"/>
  <c r="N1848" i="1"/>
  <c r="P1832" i="1"/>
  <c r="Q1832" i="1" s="1"/>
  <c r="M1832" i="1"/>
  <c r="L1832" i="1"/>
  <c r="N1832" i="1"/>
  <c r="S1832" i="1"/>
  <c r="T1832" i="1" s="1"/>
  <c r="P1816" i="1"/>
  <c r="Q1816" i="1" s="1"/>
  <c r="M1816" i="1"/>
  <c r="L1816" i="1"/>
  <c r="N1816" i="1"/>
  <c r="S1816" i="1"/>
  <c r="T1816" i="1" s="1"/>
  <c r="V1972" i="1"/>
  <c r="U1972" i="1"/>
  <c r="R1861" i="1"/>
  <c r="S1861" i="1" s="1"/>
  <c r="T1861" i="1" s="1"/>
  <c r="O1861" i="1"/>
  <c r="P1861" i="1" s="1"/>
  <c r="Q1861" i="1" s="1"/>
  <c r="U1847" i="1"/>
  <c r="V1847" i="1"/>
  <c r="P1825" i="1"/>
  <c r="Q1825" i="1" s="1"/>
  <c r="M1825" i="1"/>
  <c r="L1825" i="1"/>
  <c r="N1825" i="1"/>
  <c r="S1825" i="1"/>
  <c r="T1825" i="1" s="1"/>
  <c r="U1758" i="1"/>
  <c r="V1758" i="1"/>
  <c r="O1980" i="1"/>
  <c r="P1980" i="1" s="1"/>
  <c r="Q1980" i="1" s="1"/>
  <c r="R1980" i="1"/>
  <c r="S1980" i="1" s="1"/>
  <c r="T1980" i="1" s="1"/>
  <c r="U1856" i="1"/>
  <c r="V1856" i="1"/>
  <c r="U1824" i="1"/>
  <c r="V1824" i="1"/>
  <c r="P1784" i="1"/>
  <c r="Q1784" i="1" s="1"/>
  <c r="M1784" i="1"/>
  <c r="N1784" i="1"/>
  <c r="L1784" i="1"/>
  <c r="S1784" i="1"/>
  <c r="T1784" i="1" s="1"/>
  <c r="O1871" i="1"/>
  <c r="R1871" i="1"/>
  <c r="S1871" i="1" s="1"/>
  <c r="T1871" i="1" s="1"/>
  <c r="P1843" i="1"/>
  <c r="Q1843" i="1" s="1"/>
  <c r="M1843" i="1"/>
  <c r="L1843" i="1"/>
  <c r="S1843" i="1"/>
  <c r="T1843" i="1" s="1"/>
  <c r="N1843" i="1"/>
  <c r="O1807" i="1"/>
  <c r="R1807" i="1"/>
  <c r="P1884" i="1"/>
  <c r="Q1884" i="1" s="1"/>
  <c r="M1884" i="1"/>
  <c r="L1884" i="1"/>
  <c r="S1884" i="1"/>
  <c r="T1884" i="1" s="1"/>
  <c r="N1884" i="1"/>
  <c r="P1852" i="1"/>
  <c r="Q1852" i="1" s="1"/>
  <c r="M1852" i="1"/>
  <c r="L1852" i="1"/>
  <c r="S1852" i="1"/>
  <c r="T1852" i="1" s="1"/>
  <c r="N1852" i="1"/>
  <c r="P1820" i="1"/>
  <c r="Q1820" i="1" s="1"/>
  <c r="M1820" i="1"/>
  <c r="L1820" i="1"/>
  <c r="S1820" i="1"/>
  <c r="T1820" i="1" s="1"/>
  <c r="N1820" i="1"/>
  <c r="U1775" i="1"/>
  <c r="V1775" i="1"/>
  <c r="P1869" i="1"/>
  <c r="Q1869" i="1" s="1"/>
  <c r="M1869" i="1"/>
  <c r="L1869" i="1"/>
  <c r="S1869" i="1"/>
  <c r="T1869" i="1" s="1"/>
  <c r="N1869" i="1"/>
  <c r="M1805" i="1"/>
  <c r="L1805" i="1"/>
  <c r="S1805" i="1"/>
  <c r="T1805" i="1" s="1"/>
  <c r="N1805" i="1"/>
  <c r="R1711" i="1"/>
  <c r="S1711" i="1" s="1"/>
  <c r="T1711" i="1" s="1"/>
  <c r="O1711" i="1"/>
  <c r="P1711" i="1" s="1"/>
  <c r="Q1711" i="1" s="1"/>
  <c r="L1472" i="1"/>
  <c r="N1472" i="1"/>
  <c r="M1472" i="1"/>
  <c r="S1472" i="1"/>
  <c r="T1472" i="1" s="1"/>
  <c r="P1472" i="1"/>
  <c r="Q1472" i="1" s="1"/>
  <c r="O1454" i="1"/>
  <c r="P1454" i="1" s="1"/>
  <c r="Q1454" i="1" s="1"/>
  <c r="R1454" i="1"/>
  <c r="S1454" i="1" s="1"/>
  <c r="T1454" i="1" s="1"/>
  <c r="V1448" i="1"/>
  <c r="U1448" i="1"/>
  <c r="R1390" i="1"/>
  <c r="S1390" i="1" s="1"/>
  <c r="T1390" i="1" s="1"/>
  <c r="O1390" i="1"/>
  <c r="P1390" i="1" s="1"/>
  <c r="Q1390" i="1" s="1"/>
  <c r="O1465" i="1"/>
  <c r="P1465" i="1" s="1"/>
  <c r="Q1465" i="1" s="1"/>
  <c r="R1465" i="1"/>
  <c r="S1465" i="1" s="1"/>
  <c r="T1465" i="1" s="1"/>
  <c r="O1449" i="1"/>
  <c r="P1449" i="1" s="1"/>
  <c r="Q1449" i="1" s="1"/>
  <c r="R1449" i="1"/>
  <c r="S1449" i="1" s="1"/>
  <c r="T1449" i="1" s="1"/>
  <c r="M1687" i="1"/>
  <c r="P1687" i="1"/>
  <c r="Q1687" i="1" s="1"/>
  <c r="N1687" i="1"/>
  <c r="L1687" i="1"/>
  <c r="S1687" i="1"/>
  <c r="T1687" i="1" s="1"/>
  <c r="L1441" i="1"/>
  <c r="P1441" i="1"/>
  <c r="Q1441" i="1" s="1"/>
  <c r="N1441" i="1"/>
  <c r="M1441" i="1"/>
  <c r="S1441" i="1"/>
  <c r="T1441" i="1" s="1"/>
  <c r="V1494" i="1"/>
  <c r="U1494" i="1"/>
  <c r="R1477" i="1"/>
  <c r="O1477" i="1"/>
  <c r="P1477" i="1" s="1"/>
  <c r="Q1477" i="1" s="1"/>
  <c r="R1413" i="1"/>
  <c r="O1413" i="1"/>
  <c r="P1413" i="1" s="1"/>
  <c r="Q1413" i="1" s="1"/>
  <c r="R1695" i="1"/>
  <c r="S1695" i="1" s="1"/>
  <c r="T1695" i="1" s="1"/>
  <c r="O1695" i="1"/>
  <c r="P1695" i="1" s="1"/>
  <c r="Q1695" i="1" s="1"/>
  <c r="L1496" i="1"/>
  <c r="P1496" i="1"/>
  <c r="Q1496" i="1" s="1"/>
  <c r="N1496" i="1"/>
  <c r="M1496" i="1"/>
  <c r="S1496" i="1"/>
  <c r="T1496" i="1" s="1"/>
  <c r="L1485" i="1"/>
  <c r="M1485" i="1"/>
  <c r="S1485" i="1"/>
  <c r="T1485" i="1" s="1"/>
  <c r="N1485" i="1"/>
  <c r="O1467" i="1"/>
  <c r="P1467" i="1" s="1"/>
  <c r="Q1467" i="1" s="1"/>
  <c r="R1467" i="1"/>
  <c r="S1467" i="1" s="1"/>
  <c r="T1467" i="1" s="1"/>
  <c r="V1429" i="1"/>
  <c r="U1429" i="1"/>
  <c r="O1419" i="1"/>
  <c r="P1419" i="1" s="1"/>
  <c r="Q1419" i="1" s="1"/>
  <c r="R1419" i="1"/>
  <c r="S1419" i="1" s="1"/>
  <c r="T1419" i="1" s="1"/>
  <c r="O1403" i="1"/>
  <c r="P1403" i="1" s="1"/>
  <c r="Q1403" i="1" s="1"/>
  <c r="R1403" i="1"/>
  <c r="S1403" i="1" s="1"/>
  <c r="T1403" i="1" s="1"/>
  <c r="O1387" i="1"/>
  <c r="P1387" i="1" s="1"/>
  <c r="Q1387" i="1" s="1"/>
  <c r="R1387" i="1"/>
  <c r="S1387" i="1" s="1"/>
  <c r="T1387" i="1" s="1"/>
  <c r="O1383" i="1"/>
  <c r="P1383" i="1" s="1"/>
  <c r="Q1383" i="1" s="1"/>
  <c r="R1383" i="1"/>
  <c r="S1383" i="1" s="1"/>
  <c r="T1383" i="1" s="1"/>
  <c r="O1379" i="1"/>
  <c r="P1379" i="1" s="1"/>
  <c r="Q1379" i="1" s="1"/>
  <c r="R1379" i="1"/>
  <c r="S1379" i="1" s="1"/>
  <c r="T1379" i="1" s="1"/>
  <c r="O1375" i="1"/>
  <c r="P1375" i="1" s="1"/>
  <c r="Q1375" i="1" s="1"/>
  <c r="R1375" i="1"/>
  <c r="S1375" i="1" s="1"/>
  <c r="T1375" i="1" s="1"/>
  <c r="O1371" i="1"/>
  <c r="P1371" i="1" s="1"/>
  <c r="Q1371" i="1" s="1"/>
  <c r="R1371" i="1"/>
  <c r="S1371" i="1" s="1"/>
  <c r="T1371" i="1" s="1"/>
  <c r="O1367" i="1"/>
  <c r="P1367" i="1" s="1"/>
  <c r="Q1367" i="1" s="1"/>
  <c r="R1367" i="1"/>
  <c r="S1367" i="1" s="1"/>
  <c r="T1367" i="1" s="1"/>
  <c r="O1363" i="1"/>
  <c r="P1363" i="1" s="1"/>
  <c r="Q1363" i="1" s="1"/>
  <c r="R1363" i="1"/>
  <c r="S1363" i="1" s="1"/>
  <c r="T1363" i="1" s="1"/>
  <c r="O1359" i="1"/>
  <c r="P1359" i="1" s="1"/>
  <c r="Q1359" i="1" s="1"/>
  <c r="R1359" i="1"/>
  <c r="S1359" i="1" s="1"/>
  <c r="T1359" i="1" s="1"/>
  <c r="O1355" i="1"/>
  <c r="P1355" i="1" s="1"/>
  <c r="Q1355" i="1" s="1"/>
  <c r="R1355" i="1"/>
  <c r="S1355" i="1" s="1"/>
  <c r="T1355" i="1" s="1"/>
  <c r="O1351" i="1"/>
  <c r="P1351" i="1" s="1"/>
  <c r="Q1351" i="1" s="1"/>
  <c r="R1351" i="1"/>
  <c r="S1351" i="1" s="1"/>
  <c r="T1351" i="1" s="1"/>
  <c r="O1347" i="1"/>
  <c r="P1347" i="1" s="1"/>
  <c r="Q1347" i="1" s="1"/>
  <c r="R1347" i="1"/>
  <c r="S1347" i="1" s="1"/>
  <c r="T1347" i="1" s="1"/>
  <c r="O1343" i="1"/>
  <c r="P1343" i="1" s="1"/>
  <c r="Q1343" i="1" s="1"/>
  <c r="R1343" i="1"/>
  <c r="S1343" i="1" s="1"/>
  <c r="T1343" i="1" s="1"/>
  <c r="O1339" i="1"/>
  <c r="P1339" i="1" s="1"/>
  <c r="Q1339" i="1" s="1"/>
  <c r="R1339" i="1"/>
  <c r="S1339" i="1" s="1"/>
  <c r="T1339" i="1" s="1"/>
  <c r="O1335" i="1"/>
  <c r="P1335" i="1" s="1"/>
  <c r="Q1335" i="1" s="1"/>
  <c r="R1335" i="1"/>
  <c r="S1335" i="1" s="1"/>
  <c r="T1335" i="1" s="1"/>
  <c r="O1331" i="1"/>
  <c r="P1331" i="1" s="1"/>
  <c r="Q1331" i="1" s="1"/>
  <c r="R1331" i="1"/>
  <c r="S1331" i="1" s="1"/>
  <c r="T1331" i="1" s="1"/>
  <c r="O1327" i="1"/>
  <c r="P1327" i="1" s="1"/>
  <c r="Q1327" i="1" s="1"/>
  <c r="R1327" i="1"/>
  <c r="S1327" i="1" s="1"/>
  <c r="T1327" i="1" s="1"/>
  <c r="O1323" i="1"/>
  <c r="P1323" i="1" s="1"/>
  <c r="Q1323" i="1" s="1"/>
  <c r="R1323" i="1"/>
  <c r="S1323" i="1" s="1"/>
  <c r="T1323" i="1" s="1"/>
  <c r="R1402" i="1"/>
  <c r="S1402" i="1" s="1"/>
  <c r="T1402" i="1" s="1"/>
  <c r="O1402" i="1"/>
  <c r="P1402" i="1" s="1"/>
  <c r="Q1402" i="1" s="1"/>
  <c r="O1313" i="1"/>
  <c r="P1313" i="1" s="1"/>
  <c r="Q1313" i="1" s="1"/>
  <c r="R1313" i="1"/>
  <c r="S1313" i="1" s="1"/>
  <c r="T1313" i="1" s="1"/>
  <c r="V1309" i="1"/>
  <c r="U1309" i="1"/>
  <c r="O1280" i="1"/>
  <c r="P1280" i="1" s="1"/>
  <c r="Q1280" i="1" s="1"/>
  <c r="R1280" i="1"/>
  <c r="S1280" i="1" s="1"/>
  <c r="T1280" i="1" s="1"/>
  <c r="V1274" i="1"/>
  <c r="U1274" i="1"/>
  <c r="N1245" i="1"/>
  <c r="M1245" i="1"/>
  <c r="L1245" i="1"/>
  <c r="S1245" i="1"/>
  <c r="T1245" i="1" s="1"/>
  <c r="P1245" i="1"/>
  <c r="Q1245" i="1" s="1"/>
  <c r="O1291" i="1"/>
  <c r="P1291" i="1" s="1"/>
  <c r="Q1291" i="1" s="1"/>
  <c r="R1291" i="1"/>
  <c r="S1291" i="1" s="1"/>
  <c r="T1291" i="1" s="1"/>
  <c r="O1259" i="1"/>
  <c r="P1259" i="1" s="1"/>
  <c r="Q1259" i="1" s="1"/>
  <c r="R1259" i="1"/>
  <c r="S1259" i="1" s="1"/>
  <c r="T1259" i="1" s="1"/>
  <c r="V1316" i="1"/>
  <c r="U1316" i="1"/>
  <c r="O1417" i="1"/>
  <c r="P1417" i="1" s="1"/>
  <c r="Q1417" i="1" s="1"/>
  <c r="R1417" i="1"/>
  <c r="S1417" i="1" s="1"/>
  <c r="T1417" i="1" s="1"/>
  <c r="R1400" i="1"/>
  <c r="S1400" i="1" s="1"/>
  <c r="T1400" i="1" s="1"/>
  <c r="O1400" i="1"/>
  <c r="P1229" i="1"/>
  <c r="Q1229" i="1" s="1"/>
  <c r="N1229" i="1"/>
  <c r="M1229" i="1"/>
  <c r="L1229" i="1"/>
  <c r="S1229" i="1"/>
  <c r="T1229" i="1" s="1"/>
  <c r="P1221" i="1"/>
  <c r="Q1221" i="1" s="1"/>
  <c r="N1221" i="1"/>
  <c r="M1221" i="1"/>
  <c r="L1221" i="1"/>
  <c r="S1221" i="1"/>
  <c r="T1221" i="1" s="1"/>
  <c r="P1213" i="1"/>
  <c r="Q1213" i="1" s="1"/>
  <c r="N1213" i="1"/>
  <c r="M1213" i="1"/>
  <c r="L1213" i="1"/>
  <c r="S1213" i="1"/>
  <c r="T1213" i="1" s="1"/>
  <c r="P1205" i="1"/>
  <c r="Q1205" i="1" s="1"/>
  <c r="N1205" i="1"/>
  <c r="M1205" i="1"/>
  <c r="L1205" i="1"/>
  <c r="S1205" i="1"/>
  <c r="T1205" i="1" s="1"/>
  <c r="P1197" i="1"/>
  <c r="Q1197" i="1" s="1"/>
  <c r="N1197" i="1"/>
  <c r="M1197" i="1"/>
  <c r="L1197" i="1"/>
  <c r="S1197" i="1"/>
  <c r="T1197" i="1" s="1"/>
  <c r="P1189" i="1"/>
  <c r="Q1189" i="1" s="1"/>
  <c r="N1189" i="1"/>
  <c r="M1189" i="1"/>
  <c r="L1189" i="1"/>
  <c r="S1189" i="1"/>
  <c r="T1189" i="1" s="1"/>
  <c r="P1181" i="1"/>
  <c r="Q1181" i="1" s="1"/>
  <c r="N1181" i="1"/>
  <c r="M1181" i="1"/>
  <c r="L1181" i="1"/>
  <c r="S1181" i="1"/>
  <c r="T1181" i="1" s="1"/>
  <c r="P1173" i="1"/>
  <c r="Q1173" i="1" s="1"/>
  <c r="N1173" i="1"/>
  <c r="M1173" i="1"/>
  <c r="S1173" i="1"/>
  <c r="T1173" i="1" s="1"/>
  <c r="L1173" i="1"/>
  <c r="P1165" i="1"/>
  <c r="Q1165" i="1" s="1"/>
  <c r="N1165" i="1"/>
  <c r="M1165" i="1"/>
  <c r="S1165" i="1"/>
  <c r="T1165" i="1" s="1"/>
  <c r="L1165" i="1"/>
  <c r="P1157" i="1"/>
  <c r="Q1157" i="1" s="1"/>
  <c r="N1157" i="1"/>
  <c r="M1157" i="1"/>
  <c r="S1157" i="1"/>
  <c r="T1157" i="1" s="1"/>
  <c r="L1157" i="1"/>
  <c r="P1149" i="1"/>
  <c r="Q1149" i="1" s="1"/>
  <c r="N1149" i="1"/>
  <c r="M1149" i="1"/>
  <c r="S1149" i="1"/>
  <c r="T1149" i="1" s="1"/>
  <c r="L1149" i="1"/>
  <c r="P1141" i="1"/>
  <c r="Q1141" i="1" s="1"/>
  <c r="N1141" i="1"/>
  <c r="M1141" i="1"/>
  <c r="S1141" i="1"/>
  <c r="T1141" i="1" s="1"/>
  <c r="L1141" i="1"/>
  <c r="P1133" i="1"/>
  <c r="Q1133" i="1" s="1"/>
  <c r="M1133" i="1"/>
  <c r="S1133" i="1"/>
  <c r="T1133" i="1" s="1"/>
  <c r="L1133" i="1"/>
  <c r="N1133" i="1"/>
  <c r="P1125" i="1"/>
  <c r="Q1125" i="1" s="1"/>
  <c r="M1125" i="1"/>
  <c r="S1125" i="1"/>
  <c r="T1125" i="1" s="1"/>
  <c r="N1125" i="1"/>
  <c r="L1125" i="1"/>
  <c r="P1117" i="1"/>
  <c r="Q1117" i="1" s="1"/>
  <c r="M1117" i="1"/>
  <c r="S1117" i="1"/>
  <c r="T1117" i="1" s="1"/>
  <c r="N1117" i="1"/>
  <c r="L1117" i="1"/>
  <c r="P1109" i="1"/>
  <c r="Q1109" i="1" s="1"/>
  <c r="M1109" i="1"/>
  <c r="S1109" i="1"/>
  <c r="T1109" i="1" s="1"/>
  <c r="N1109" i="1"/>
  <c r="L1109" i="1"/>
  <c r="P1101" i="1"/>
  <c r="Q1101" i="1" s="1"/>
  <c r="M1101" i="1"/>
  <c r="S1101" i="1"/>
  <c r="T1101" i="1" s="1"/>
  <c r="N1101" i="1"/>
  <c r="L1101" i="1"/>
  <c r="P1093" i="1"/>
  <c r="Q1093" i="1" s="1"/>
  <c r="M1093" i="1"/>
  <c r="S1093" i="1"/>
  <c r="T1093" i="1" s="1"/>
  <c r="N1093" i="1"/>
  <c r="L1093" i="1"/>
  <c r="P1085" i="1"/>
  <c r="Q1085" i="1" s="1"/>
  <c r="M1085" i="1"/>
  <c r="S1085" i="1"/>
  <c r="T1085" i="1" s="1"/>
  <c r="N1085" i="1"/>
  <c r="L1085" i="1"/>
  <c r="P1077" i="1"/>
  <c r="Q1077" i="1" s="1"/>
  <c r="M1077" i="1"/>
  <c r="S1077" i="1"/>
  <c r="T1077" i="1" s="1"/>
  <c r="N1077" i="1"/>
  <c r="L1077" i="1"/>
  <c r="P1069" i="1"/>
  <c r="Q1069" i="1" s="1"/>
  <c r="M1069" i="1"/>
  <c r="S1069" i="1"/>
  <c r="T1069" i="1" s="1"/>
  <c r="N1069" i="1"/>
  <c r="L1069" i="1"/>
  <c r="P1061" i="1"/>
  <c r="Q1061" i="1" s="1"/>
  <c r="M1061" i="1"/>
  <c r="S1061" i="1"/>
  <c r="T1061" i="1" s="1"/>
  <c r="N1061" i="1"/>
  <c r="L1061" i="1"/>
  <c r="P1053" i="1"/>
  <c r="Q1053" i="1" s="1"/>
  <c r="M1053" i="1"/>
  <c r="S1053" i="1"/>
  <c r="T1053" i="1" s="1"/>
  <c r="N1053" i="1"/>
  <c r="L1053" i="1"/>
  <c r="P1045" i="1"/>
  <c r="Q1045" i="1" s="1"/>
  <c r="M1045" i="1"/>
  <c r="S1045" i="1"/>
  <c r="T1045" i="1" s="1"/>
  <c r="N1045" i="1"/>
  <c r="L1045" i="1"/>
  <c r="P1037" i="1"/>
  <c r="Q1037" i="1" s="1"/>
  <c r="M1037" i="1"/>
  <c r="S1037" i="1"/>
  <c r="T1037" i="1" s="1"/>
  <c r="N1037" i="1"/>
  <c r="L1037" i="1"/>
  <c r="P1029" i="1"/>
  <c r="Q1029" i="1" s="1"/>
  <c r="M1029" i="1"/>
  <c r="S1029" i="1"/>
  <c r="T1029" i="1" s="1"/>
  <c r="N1029" i="1"/>
  <c r="L1029" i="1"/>
  <c r="P1021" i="1"/>
  <c r="Q1021" i="1" s="1"/>
  <c r="M1021" i="1"/>
  <c r="S1021" i="1"/>
  <c r="T1021" i="1" s="1"/>
  <c r="N1021" i="1"/>
  <c r="L1021" i="1"/>
  <c r="P1013" i="1"/>
  <c r="Q1013" i="1" s="1"/>
  <c r="M1013" i="1"/>
  <c r="S1013" i="1"/>
  <c r="T1013" i="1" s="1"/>
  <c r="N1013" i="1"/>
  <c r="L1013" i="1"/>
  <c r="P1005" i="1"/>
  <c r="Q1005" i="1" s="1"/>
  <c r="M1005" i="1"/>
  <c r="S1005" i="1"/>
  <c r="T1005" i="1" s="1"/>
  <c r="N1005" i="1"/>
  <c r="L1005" i="1"/>
  <c r="P997" i="1"/>
  <c r="Q997" i="1" s="1"/>
  <c r="M997" i="1"/>
  <c r="S997" i="1"/>
  <c r="T997" i="1" s="1"/>
  <c r="N997" i="1"/>
  <c r="L997" i="1"/>
  <c r="P989" i="1"/>
  <c r="Q989" i="1" s="1"/>
  <c r="M989" i="1"/>
  <c r="S989" i="1"/>
  <c r="T989" i="1" s="1"/>
  <c r="N989" i="1"/>
  <c r="L989" i="1"/>
  <c r="P981" i="1"/>
  <c r="Q981" i="1" s="1"/>
  <c r="M981" i="1"/>
  <c r="S981" i="1"/>
  <c r="T981" i="1" s="1"/>
  <c r="N981" i="1"/>
  <c r="L981" i="1"/>
  <c r="P973" i="1"/>
  <c r="Q973" i="1" s="1"/>
  <c r="M973" i="1"/>
  <c r="S973" i="1"/>
  <c r="T973" i="1" s="1"/>
  <c r="N973" i="1"/>
  <c r="L973" i="1"/>
  <c r="P965" i="1"/>
  <c r="Q965" i="1" s="1"/>
  <c r="M965" i="1"/>
  <c r="S965" i="1"/>
  <c r="T965" i="1" s="1"/>
  <c r="N965" i="1"/>
  <c r="L965" i="1"/>
  <c r="L1416" i="1"/>
  <c r="N1416" i="1"/>
  <c r="P1416" i="1"/>
  <c r="Q1416" i="1" s="1"/>
  <c r="M1416" i="1"/>
  <c r="S1416" i="1"/>
  <c r="T1416" i="1" s="1"/>
  <c r="R1303" i="1"/>
  <c r="S1303" i="1" s="1"/>
  <c r="T1303" i="1" s="1"/>
  <c r="O1303" i="1"/>
  <c r="P1303" i="1" s="1"/>
  <c r="Q1303" i="1" s="1"/>
  <c r="N1292" i="1"/>
  <c r="S1292" i="1"/>
  <c r="T1292" i="1" s="1"/>
  <c r="P1292" i="1"/>
  <c r="Q1292" i="1" s="1"/>
  <c r="M1292" i="1"/>
  <c r="L1292" i="1"/>
  <c r="R1271" i="1"/>
  <c r="S1271" i="1" s="1"/>
  <c r="T1271" i="1" s="1"/>
  <c r="O1271" i="1"/>
  <c r="N1260" i="1"/>
  <c r="S1260" i="1"/>
  <c r="T1260" i="1" s="1"/>
  <c r="P1260" i="1"/>
  <c r="Q1260" i="1" s="1"/>
  <c r="M1260" i="1"/>
  <c r="L1260" i="1"/>
  <c r="R1239" i="1"/>
  <c r="S1239" i="1" s="1"/>
  <c r="T1239" i="1" s="1"/>
  <c r="O1239" i="1"/>
  <c r="P1239" i="1" s="1"/>
  <c r="Q1239" i="1" s="1"/>
  <c r="V1271" i="1"/>
  <c r="U1271" i="1"/>
  <c r="O1261" i="1"/>
  <c r="P1261" i="1" s="1"/>
  <c r="Q1261" i="1" s="1"/>
  <c r="R1261" i="1"/>
  <c r="S1261" i="1" s="1"/>
  <c r="T1261" i="1" s="1"/>
  <c r="R952" i="1"/>
  <c r="O952" i="1"/>
  <c r="P952" i="1" s="1"/>
  <c r="Q952" i="1" s="1"/>
  <c r="U946" i="1"/>
  <c r="V946" i="1"/>
  <c r="P940" i="1"/>
  <c r="Q940" i="1" s="1"/>
  <c r="M940" i="1"/>
  <c r="S940" i="1"/>
  <c r="T940" i="1" s="1"/>
  <c r="N940" i="1"/>
  <c r="L940" i="1"/>
  <c r="O840" i="1"/>
  <c r="P840" i="1" s="1"/>
  <c r="Q840" i="1" s="1"/>
  <c r="R840" i="1"/>
  <c r="S840" i="1" s="1"/>
  <c r="T840" i="1" s="1"/>
  <c r="P909" i="1"/>
  <c r="Q909" i="1" s="1"/>
  <c r="M909" i="1"/>
  <c r="N909" i="1"/>
  <c r="L909" i="1"/>
  <c r="P942" i="1"/>
  <c r="Q942" i="1" s="1"/>
  <c r="M942" i="1"/>
  <c r="S942" i="1"/>
  <c r="T942" i="1" s="1"/>
  <c r="N942" i="1"/>
  <c r="L942" i="1"/>
  <c r="P910" i="1"/>
  <c r="Q910" i="1" s="1"/>
  <c r="M910" i="1"/>
  <c r="S910" i="1"/>
  <c r="T910" i="1" s="1"/>
  <c r="N910" i="1"/>
  <c r="L910" i="1"/>
  <c r="P879" i="1"/>
  <c r="Q879" i="1" s="1"/>
  <c r="M879" i="1"/>
  <c r="N879" i="1"/>
  <c r="L879" i="1"/>
  <c r="S879" i="1"/>
  <c r="T879" i="1" s="1"/>
  <c r="P920" i="1"/>
  <c r="Q920" i="1" s="1"/>
  <c r="M920" i="1"/>
  <c r="S920" i="1"/>
  <c r="T920" i="1" s="1"/>
  <c r="N920" i="1"/>
  <c r="L920" i="1"/>
  <c r="R896" i="1"/>
  <c r="S896" i="1" s="1"/>
  <c r="T896" i="1" s="1"/>
  <c r="O896" i="1"/>
  <c r="P896" i="1" s="1"/>
  <c r="Q896" i="1" s="1"/>
  <c r="U874" i="1"/>
  <c r="V874" i="1"/>
  <c r="R864" i="1"/>
  <c r="S864" i="1" s="1"/>
  <c r="T864" i="1" s="1"/>
  <c r="O864" i="1"/>
  <c r="P864" i="1" s="1"/>
  <c r="Q864" i="1" s="1"/>
  <c r="R844" i="1"/>
  <c r="S844" i="1" s="1"/>
  <c r="T844" i="1" s="1"/>
  <c r="O844" i="1"/>
  <c r="P844" i="1" s="1"/>
  <c r="Q844" i="1" s="1"/>
  <c r="O941" i="1"/>
  <c r="P941" i="1" s="1"/>
  <c r="Q941" i="1" s="1"/>
  <c r="R941" i="1"/>
  <c r="S941" i="1" s="1"/>
  <c r="T941" i="1" s="1"/>
  <c r="O909" i="1"/>
  <c r="R909" i="1"/>
  <c r="S909" i="1" s="1"/>
  <c r="T909" i="1" s="1"/>
  <c r="P882" i="1"/>
  <c r="Q882" i="1" s="1"/>
  <c r="M882" i="1"/>
  <c r="N882" i="1"/>
  <c r="L882" i="1"/>
  <c r="S882" i="1"/>
  <c r="T882" i="1" s="1"/>
  <c r="P850" i="1"/>
  <c r="Q850" i="1" s="1"/>
  <c r="M850" i="1"/>
  <c r="N850" i="1"/>
  <c r="L850" i="1"/>
  <c r="S850" i="1"/>
  <c r="T850" i="1" s="1"/>
  <c r="R839" i="1"/>
  <c r="S839" i="1" s="1"/>
  <c r="T839" i="1" s="1"/>
  <c r="O839" i="1"/>
  <c r="P839" i="1" s="1"/>
  <c r="Q839" i="1" s="1"/>
  <c r="P938" i="1"/>
  <c r="Q938" i="1" s="1"/>
  <c r="M938" i="1"/>
  <c r="S938" i="1"/>
  <c r="T938" i="1" s="1"/>
  <c r="N938" i="1"/>
  <c r="L938" i="1"/>
  <c r="O910" i="1"/>
  <c r="R910" i="1"/>
  <c r="U897" i="1"/>
  <c r="V897" i="1"/>
  <c r="P893" i="1"/>
  <c r="Q893" i="1" s="1"/>
  <c r="M893" i="1"/>
  <c r="S893" i="1"/>
  <c r="T893" i="1" s="1"/>
  <c r="N893" i="1"/>
  <c r="L893" i="1"/>
  <c r="P877" i="1"/>
  <c r="Q877" i="1" s="1"/>
  <c r="M877" i="1"/>
  <c r="S877" i="1"/>
  <c r="T877" i="1" s="1"/>
  <c r="N877" i="1"/>
  <c r="L877" i="1"/>
  <c r="P861" i="1"/>
  <c r="Q861" i="1" s="1"/>
  <c r="M861" i="1"/>
  <c r="S861" i="1"/>
  <c r="T861" i="1" s="1"/>
  <c r="N861" i="1"/>
  <c r="L861" i="1"/>
  <c r="V775" i="1"/>
  <c r="U775" i="1"/>
  <c r="R767" i="1"/>
  <c r="O767" i="1"/>
  <c r="P767" i="1" s="1"/>
  <c r="Q767" i="1" s="1"/>
  <c r="N743" i="1"/>
  <c r="S743" i="1"/>
  <c r="T743" i="1" s="1"/>
  <c r="P743" i="1"/>
  <c r="Q743" i="1" s="1"/>
  <c r="M743" i="1"/>
  <c r="L743" i="1"/>
  <c r="V720" i="1"/>
  <c r="U720" i="1"/>
  <c r="V704" i="1"/>
  <c r="U704" i="1"/>
  <c r="V688" i="1"/>
  <c r="U688" i="1"/>
  <c r="V672" i="1"/>
  <c r="U672" i="1"/>
  <c r="V656" i="1"/>
  <c r="U656" i="1"/>
  <c r="O642" i="1"/>
  <c r="P642" i="1" s="1"/>
  <c r="Q642" i="1" s="1"/>
  <c r="R642" i="1"/>
  <c r="S642" i="1" s="1"/>
  <c r="T642" i="1" s="1"/>
  <c r="N622" i="1"/>
  <c r="M622" i="1"/>
  <c r="L622" i="1"/>
  <c r="S622" i="1"/>
  <c r="T622" i="1" s="1"/>
  <c r="P622" i="1"/>
  <c r="Q622" i="1" s="1"/>
  <c r="O610" i="1"/>
  <c r="P610" i="1" s="1"/>
  <c r="Q610" i="1" s="1"/>
  <c r="R610" i="1"/>
  <c r="S610" i="1" s="1"/>
  <c r="T610" i="1" s="1"/>
  <c r="U796" i="1"/>
  <c r="V796" i="1"/>
  <c r="V783" i="1"/>
  <c r="U783" i="1"/>
  <c r="N765" i="1"/>
  <c r="L765" i="1"/>
  <c r="S765" i="1"/>
  <c r="T765" i="1" s="1"/>
  <c r="P765" i="1"/>
  <c r="Q765" i="1" s="1"/>
  <c r="M765" i="1"/>
  <c r="V758" i="1"/>
  <c r="U758" i="1"/>
  <c r="V737" i="1"/>
  <c r="U737" i="1"/>
  <c r="V645" i="1"/>
  <c r="U645" i="1"/>
  <c r="V765" i="1"/>
  <c r="U765" i="1"/>
  <c r="R755" i="1"/>
  <c r="S755" i="1" s="1"/>
  <c r="T755" i="1" s="1"/>
  <c r="O755" i="1"/>
  <c r="P755" i="1" s="1"/>
  <c r="Q755" i="1" s="1"/>
  <c r="V753" i="1"/>
  <c r="U753" i="1"/>
  <c r="V738" i="1"/>
  <c r="U738" i="1"/>
  <c r="V723" i="1"/>
  <c r="U723" i="1"/>
  <c r="V715" i="1"/>
  <c r="U715" i="1"/>
  <c r="V707" i="1"/>
  <c r="U707" i="1"/>
  <c r="V699" i="1"/>
  <c r="U699" i="1"/>
  <c r="V691" i="1"/>
  <c r="U691" i="1"/>
  <c r="V683" i="1"/>
  <c r="U683" i="1"/>
  <c r="V675" i="1"/>
  <c r="U675" i="1"/>
  <c r="V667" i="1"/>
  <c r="U667" i="1"/>
  <c r="V659" i="1"/>
  <c r="U659" i="1"/>
  <c r="O648" i="1"/>
  <c r="R648" i="1"/>
  <c r="U608" i="1"/>
  <c r="V608" i="1"/>
  <c r="R784" i="1"/>
  <c r="S784" i="1" s="1"/>
  <c r="T784" i="1" s="1"/>
  <c r="O784" i="1"/>
  <c r="P784" i="1" s="1"/>
  <c r="Q784" i="1" s="1"/>
  <c r="N780" i="1"/>
  <c r="M780" i="1"/>
  <c r="L780" i="1"/>
  <c r="S780" i="1"/>
  <c r="T780" i="1" s="1"/>
  <c r="P780" i="1"/>
  <c r="Q780" i="1" s="1"/>
  <c r="V731" i="1"/>
  <c r="U731" i="1"/>
  <c r="S725" i="1"/>
  <c r="T725" i="1" s="1"/>
  <c r="P725" i="1"/>
  <c r="Q725" i="1" s="1"/>
  <c r="N725" i="1"/>
  <c r="M725" i="1"/>
  <c r="L725" i="1"/>
  <c r="S717" i="1"/>
  <c r="T717" i="1" s="1"/>
  <c r="N717" i="1"/>
  <c r="M717" i="1"/>
  <c r="L717" i="1"/>
  <c r="S709" i="1"/>
  <c r="T709" i="1" s="1"/>
  <c r="P709" i="1"/>
  <c r="Q709" i="1" s="1"/>
  <c r="N709" i="1"/>
  <c r="M709" i="1"/>
  <c r="L709" i="1"/>
  <c r="S701" i="1"/>
  <c r="T701" i="1" s="1"/>
  <c r="P701" i="1"/>
  <c r="Q701" i="1" s="1"/>
  <c r="N701" i="1"/>
  <c r="M701" i="1"/>
  <c r="L701" i="1"/>
  <c r="P693" i="1"/>
  <c r="Q693" i="1" s="1"/>
  <c r="N693" i="1"/>
  <c r="M693" i="1"/>
  <c r="L693" i="1"/>
  <c r="S685" i="1"/>
  <c r="T685" i="1" s="1"/>
  <c r="N685" i="1"/>
  <c r="M685" i="1"/>
  <c r="L685" i="1"/>
  <c r="S677" i="1"/>
  <c r="T677" i="1" s="1"/>
  <c r="N677" i="1"/>
  <c r="M677" i="1"/>
  <c r="L677" i="1"/>
  <c r="S669" i="1"/>
  <c r="T669" i="1" s="1"/>
  <c r="P669" i="1"/>
  <c r="Q669" i="1" s="1"/>
  <c r="N669" i="1"/>
  <c r="M669" i="1"/>
  <c r="L669" i="1"/>
  <c r="S661" i="1"/>
  <c r="T661" i="1" s="1"/>
  <c r="P661" i="1"/>
  <c r="Q661" i="1" s="1"/>
  <c r="N661" i="1"/>
  <c r="M661" i="1"/>
  <c r="L661" i="1"/>
  <c r="S653" i="1"/>
  <c r="T653" i="1" s="1"/>
  <c r="N653" i="1"/>
  <c r="M653" i="1"/>
  <c r="L653" i="1"/>
  <c r="O635" i="1"/>
  <c r="P635" i="1" s="1"/>
  <c r="Q635" i="1" s="1"/>
  <c r="R635" i="1"/>
  <c r="S635" i="1" s="1"/>
  <c r="T635" i="1" s="1"/>
  <c r="R722" i="1"/>
  <c r="S722" i="1" s="1"/>
  <c r="T722" i="1" s="1"/>
  <c r="O722" i="1"/>
  <c r="P722" i="1" s="1"/>
  <c r="Q722" i="1" s="1"/>
  <c r="V710" i="1"/>
  <c r="U710" i="1"/>
  <c r="R690" i="1"/>
  <c r="S690" i="1" s="1"/>
  <c r="T690" i="1" s="1"/>
  <c r="O690" i="1"/>
  <c r="P690" i="1" s="1"/>
  <c r="Q690" i="1" s="1"/>
  <c r="V678" i="1"/>
  <c r="U678" i="1"/>
  <c r="R658" i="1"/>
  <c r="S658" i="1" s="1"/>
  <c r="T658" i="1" s="1"/>
  <c r="O658" i="1"/>
  <c r="P658" i="1" s="1"/>
  <c r="Q658" i="1" s="1"/>
  <c r="V638" i="1"/>
  <c r="U638" i="1"/>
  <c r="V622" i="1"/>
  <c r="U622" i="1"/>
  <c r="V606" i="1"/>
  <c r="U606" i="1"/>
  <c r="V778" i="1"/>
  <c r="U778" i="1"/>
  <c r="V733" i="1"/>
  <c r="U733" i="1"/>
  <c r="S645" i="1"/>
  <c r="T645" i="1" s="1"/>
  <c r="P645" i="1"/>
  <c r="Q645" i="1" s="1"/>
  <c r="N645" i="1"/>
  <c r="M645" i="1"/>
  <c r="L645" i="1"/>
  <c r="V625" i="1"/>
  <c r="U625" i="1"/>
  <c r="O617" i="1"/>
  <c r="P617" i="1" s="1"/>
  <c r="Q617" i="1" s="1"/>
  <c r="R617" i="1"/>
  <c r="S617" i="1" s="1"/>
  <c r="T617" i="1" s="1"/>
  <c r="V746" i="1"/>
  <c r="U746" i="1"/>
  <c r="V721" i="1"/>
  <c r="U721" i="1"/>
  <c r="R693" i="1"/>
  <c r="S693" i="1" s="1"/>
  <c r="T693" i="1" s="1"/>
  <c r="O693" i="1"/>
  <c r="V657" i="1"/>
  <c r="U657" i="1"/>
  <c r="O644" i="1"/>
  <c r="P644" i="1" s="1"/>
  <c r="Q644" i="1" s="1"/>
  <c r="R644" i="1"/>
  <c r="S644" i="1" s="1"/>
  <c r="T644" i="1" s="1"/>
  <c r="O612" i="1"/>
  <c r="P612" i="1" s="1"/>
  <c r="Q612" i="1" s="1"/>
  <c r="R612" i="1"/>
  <c r="S612" i="1" s="1"/>
  <c r="T612" i="1" s="1"/>
  <c r="O804" i="1"/>
  <c r="P804" i="1" s="1"/>
  <c r="Q804" i="1" s="1"/>
  <c r="R804" i="1"/>
  <c r="R782" i="1"/>
  <c r="S782" i="1" s="1"/>
  <c r="T782" i="1" s="1"/>
  <c r="O782" i="1"/>
  <c r="N695" i="1"/>
  <c r="M695" i="1"/>
  <c r="L695" i="1"/>
  <c r="S695" i="1"/>
  <c r="T695" i="1" s="1"/>
  <c r="P695" i="1"/>
  <c r="Q695" i="1" s="1"/>
  <c r="N683" i="1"/>
  <c r="M683" i="1"/>
  <c r="L683" i="1"/>
  <c r="S683" i="1"/>
  <c r="T683" i="1" s="1"/>
  <c r="R599" i="1"/>
  <c r="S599" i="1" s="1"/>
  <c r="T599" i="1" s="1"/>
  <c r="O599" i="1"/>
  <c r="P599" i="1" s="1"/>
  <c r="Q599" i="1" s="1"/>
  <c r="R583" i="1"/>
  <c r="S583" i="1" s="1"/>
  <c r="T583" i="1" s="1"/>
  <c r="O583" i="1"/>
  <c r="P583" i="1" s="1"/>
  <c r="Q583" i="1" s="1"/>
  <c r="R567" i="1"/>
  <c r="S567" i="1" s="1"/>
  <c r="T567" i="1" s="1"/>
  <c r="O567" i="1"/>
  <c r="P567" i="1" s="1"/>
  <c r="Q567" i="1" s="1"/>
  <c r="O551" i="1"/>
  <c r="P551" i="1" s="1"/>
  <c r="Q551" i="1" s="1"/>
  <c r="R551" i="1"/>
  <c r="S551" i="1" s="1"/>
  <c r="T551" i="1" s="1"/>
  <c r="O535" i="1"/>
  <c r="P535" i="1" s="1"/>
  <c r="Q535" i="1" s="1"/>
  <c r="R535" i="1"/>
  <c r="S535" i="1" s="1"/>
  <c r="T535" i="1" s="1"/>
  <c r="O519" i="1"/>
  <c r="P519" i="1" s="1"/>
  <c r="Q519" i="1" s="1"/>
  <c r="R519" i="1"/>
  <c r="S519" i="1" s="1"/>
  <c r="T519" i="1" s="1"/>
  <c r="O503" i="1"/>
  <c r="P503" i="1" s="1"/>
  <c r="Q503" i="1" s="1"/>
  <c r="R503" i="1"/>
  <c r="S503" i="1" s="1"/>
  <c r="T503" i="1" s="1"/>
  <c r="O487" i="1"/>
  <c r="P487" i="1" s="1"/>
  <c r="Q487" i="1" s="1"/>
  <c r="R487" i="1"/>
  <c r="S487" i="1" s="1"/>
  <c r="T487" i="1" s="1"/>
  <c r="O471" i="1"/>
  <c r="P471" i="1" s="1"/>
  <c r="Q471" i="1" s="1"/>
  <c r="R471" i="1"/>
  <c r="S471" i="1" s="1"/>
  <c r="T471" i="1" s="1"/>
  <c r="O455" i="1"/>
  <c r="P455" i="1" s="1"/>
  <c r="Q455" i="1" s="1"/>
  <c r="R455" i="1"/>
  <c r="S455" i="1" s="1"/>
  <c r="T455" i="1" s="1"/>
  <c r="O439" i="1"/>
  <c r="P439" i="1" s="1"/>
  <c r="Q439" i="1" s="1"/>
  <c r="R439" i="1"/>
  <c r="S439" i="1" s="1"/>
  <c r="T439" i="1" s="1"/>
  <c r="O423" i="1"/>
  <c r="P423" i="1" s="1"/>
  <c r="Q423" i="1" s="1"/>
  <c r="R423" i="1"/>
  <c r="S423" i="1" s="1"/>
  <c r="T423" i="1" s="1"/>
  <c r="O407" i="1"/>
  <c r="P407" i="1" s="1"/>
  <c r="Q407" i="1" s="1"/>
  <c r="R407" i="1"/>
  <c r="S407" i="1" s="1"/>
  <c r="T407" i="1" s="1"/>
  <c r="O391" i="1"/>
  <c r="P391" i="1" s="1"/>
  <c r="Q391" i="1" s="1"/>
  <c r="R391" i="1"/>
  <c r="S391" i="1" s="1"/>
  <c r="T391" i="1" s="1"/>
  <c r="O375" i="1"/>
  <c r="P375" i="1" s="1"/>
  <c r="Q375" i="1" s="1"/>
  <c r="R375" i="1"/>
  <c r="S375" i="1" s="1"/>
  <c r="T375" i="1" s="1"/>
  <c r="V340" i="1"/>
  <c r="U340" i="1"/>
  <c r="V343" i="1"/>
  <c r="U343" i="1"/>
  <c r="V311" i="1"/>
  <c r="U311" i="1"/>
  <c r="S341" i="1"/>
  <c r="T341" i="1" s="1"/>
  <c r="N341" i="1"/>
  <c r="M341" i="1"/>
  <c r="L341" i="1"/>
  <c r="V277" i="1"/>
  <c r="U277" i="1"/>
  <c r="V261" i="1"/>
  <c r="U261" i="1"/>
  <c r="V245" i="1"/>
  <c r="U245" i="1"/>
  <c r="V229" i="1"/>
  <c r="U229" i="1"/>
  <c r="V213" i="1"/>
  <c r="U213" i="1"/>
  <c r="V197" i="1"/>
  <c r="U197" i="1"/>
  <c r="V181" i="1"/>
  <c r="U181" i="1"/>
  <c r="V165" i="1"/>
  <c r="U165" i="1"/>
  <c r="V149" i="1"/>
  <c r="U149" i="1"/>
  <c r="V133" i="1"/>
  <c r="U133" i="1"/>
  <c r="V117" i="1"/>
  <c r="U117" i="1"/>
  <c r="V101" i="1"/>
  <c r="U101" i="1"/>
  <c r="V85" i="1"/>
  <c r="U85" i="1"/>
  <c r="V69" i="1"/>
  <c r="U69" i="1"/>
  <c r="V53" i="1"/>
  <c r="U53" i="1"/>
  <c r="V37" i="1"/>
  <c r="U37" i="1"/>
  <c r="V21" i="1"/>
  <c r="U21" i="1"/>
  <c r="V5" i="1"/>
  <c r="U5" i="1"/>
  <c r="V318" i="1"/>
  <c r="U318" i="1"/>
  <c r="S312" i="1"/>
  <c r="T312" i="1" s="1"/>
  <c r="L312" i="1"/>
  <c r="N312" i="1"/>
  <c r="M312" i="1"/>
  <c r="N264" i="1"/>
  <c r="M264" i="1"/>
  <c r="L264" i="1"/>
  <c r="N232" i="1"/>
  <c r="M232" i="1"/>
  <c r="L232" i="1"/>
  <c r="P200" i="1"/>
  <c r="Q200" i="1" s="1"/>
  <c r="N200" i="1"/>
  <c r="M200" i="1"/>
  <c r="L200" i="1"/>
  <c r="N168" i="1"/>
  <c r="M168" i="1"/>
  <c r="L168" i="1"/>
  <c r="N136" i="1"/>
  <c r="M136" i="1"/>
  <c r="L136" i="1"/>
  <c r="N104" i="1"/>
  <c r="M104" i="1"/>
  <c r="L104" i="1"/>
  <c r="N72" i="1"/>
  <c r="M72" i="1"/>
  <c r="L72" i="1"/>
  <c r="N40" i="1"/>
  <c r="M40" i="1"/>
  <c r="L40" i="1"/>
  <c r="N8" i="1"/>
  <c r="L8" i="1"/>
  <c r="M8" i="1"/>
  <c r="V329" i="1"/>
  <c r="U329" i="1"/>
  <c r="R744" i="1"/>
  <c r="S744" i="1" s="1"/>
  <c r="T744" i="1" s="1"/>
  <c r="O744" i="1"/>
  <c r="P744" i="1" s="1"/>
  <c r="Q744" i="1" s="1"/>
  <c r="V742" i="1"/>
  <c r="U742" i="1"/>
  <c r="R717" i="1"/>
  <c r="O717" i="1"/>
  <c r="P717" i="1" s="1"/>
  <c r="Q717" i="1" s="1"/>
  <c r="V713" i="1"/>
  <c r="U713" i="1"/>
  <c r="R685" i="1"/>
  <c r="O685" i="1"/>
  <c r="P685" i="1" s="1"/>
  <c r="Q685" i="1" s="1"/>
  <c r="V681" i="1"/>
  <c r="U681" i="1"/>
  <c r="R653" i="1"/>
  <c r="O653" i="1"/>
  <c r="P653" i="1" s="1"/>
  <c r="Q653" i="1" s="1"/>
  <c r="O628" i="1"/>
  <c r="P628" i="1" s="1"/>
  <c r="Q628" i="1" s="1"/>
  <c r="R628" i="1"/>
  <c r="S628" i="1" s="1"/>
  <c r="T628" i="1" s="1"/>
  <c r="V620" i="1"/>
  <c r="U620" i="1"/>
  <c r="M804" i="1"/>
  <c r="N804" i="1"/>
  <c r="L804" i="1"/>
  <c r="S804" i="1"/>
  <c r="T804" i="1" s="1"/>
  <c r="R790" i="1"/>
  <c r="S790" i="1" s="1"/>
  <c r="T790" i="1" s="1"/>
  <c r="O790" i="1"/>
  <c r="P790" i="1" s="1"/>
  <c r="Q790" i="1" s="1"/>
  <c r="N782" i="1"/>
  <c r="M782" i="1"/>
  <c r="L782" i="1"/>
  <c r="P782" i="1"/>
  <c r="Q782" i="1" s="1"/>
  <c r="V760" i="1"/>
  <c r="U760" i="1"/>
  <c r="R602" i="1"/>
  <c r="S602" i="1" s="1"/>
  <c r="T602" i="1" s="1"/>
  <c r="O602" i="1"/>
  <c r="P602" i="1" s="1"/>
  <c r="Q602" i="1" s="1"/>
  <c r="R598" i="1"/>
  <c r="S598" i="1" s="1"/>
  <c r="T598" i="1" s="1"/>
  <c r="O598" i="1"/>
  <c r="P598" i="1" s="1"/>
  <c r="Q598" i="1" s="1"/>
  <c r="R594" i="1"/>
  <c r="S594" i="1" s="1"/>
  <c r="T594" i="1" s="1"/>
  <c r="O594" i="1"/>
  <c r="P594" i="1" s="1"/>
  <c r="Q594" i="1" s="1"/>
  <c r="R590" i="1"/>
  <c r="S590" i="1" s="1"/>
  <c r="T590" i="1" s="1"/>
  <c r="O590" i="1"/>
  <c r="P590" i="1" s="1"/>
  <c r="Q590" i="1" s="1"/>
  <c r="R586" i="1"/>
  <c r="S586" i="1" s="1"/>
  <c r="T586" i="1" s="1"/>
  <c r="O586" i="1"/>
  <c r="P586" i="1" s="1"/>
  <c r="Q586" i="1" s="1"/>
  <c r="R582" i="1"/>
  <c r="S582" i="1" s="1"/>
  <c r="T582" i="1" s="1"/>
  <c r="O582" i="1"/>
  <c r="P582" i="1" s="1"/>
  <c r="Q582" i="1" s="1"/>
  <c r="R578" i="1"/>
  <c r="S578" i="1" s="1"/>
  <c r="T578" i="1" s="1"/>
  <c r="O578" i="1"/>
  <c r="P578" i="1" s="1"/>
  <c r="Q578" i="1" s="1"/>
  <c r="R574" i="1"/>
  <c r="S574" i="1" s="1"/>
  <c r="T574" i="1" s="1"/>
  <c r="O574" i="1"/>
  <c r="P574" i="1" s="1"/>
  <c r="Q574" i="1" s="1"/>
  <c r="R570" i="1"/>
  <c r="S570" i="1" s="1"/>
  <c r="T570" i="1" s="1"/>
  <c r="O570" i="1"/>
  <c r="P570" i="1" s="1"/>
  <c r="Q570" i="1" s="1"/>
  <c r="R566" i="1"/>
  <c r="S566" i="1" s="1"/>
  <c r="T566" i="1" s="1"/>
  <c r="O566" i="1"/>
  <c r="P566" i="1" s="1"/>
  <c r="Q566" i="1" s="1"/>
  <c r="R562" i="1"/>
  <c r="S562" i="1" s="1"/>
  <c r="T562" i="1" s="1"/>
  <c r="O562" i="1"/>
  <c r="P562" i="1" s="1"/>
  <c r="Q562" i="1" s="1"/>
  <c r="R558" i="1"/>
  <c r="S558" i="1" s="1"/>
  <c r="T558" i="1" s="1"/>
  <c r="O558" i="1"/>
  <c r="P558" i="1" s="1"/>
  <c r="Q558" i="1" s="1"/>
  <c r="O554" i="1"/>
  <c r="P554" i="1" s="1"/>
  <c r="Q554" i="1" s="1"/>
  <c r="R554" i="1"/>
  <c r="S554" i="1" s="1"/>
  <c r="T554" i="1" s="1"/>
  <c r="O550" i="1"/>
  <c r="P550" i="1" s="1"/>
  <c r="Q550" i="1" s="1"/>
  <c r="R550" i="1"/>
  <c r="S550" i="1" s="1"/>
  <c r="T550" i="1" s="1"/>
  <c r="O546" i="1"/>
  <c r="P546" i="1" s="1"/>
  <c r="Q546" i="1" s="1"/>
  <c r="R546" i="1"/>
  <c r="S546" i="1" s="1"/>
  <c r="T546" i="1" s="1"/>
  <c r="O542" i="1"/>
  <c r="P542" i="1" s="1"/>
  <c r="Q542" i="1" s="1"/>
  <c r="R542" i="1"/>
  <c r="S542" i="1" s="1"/>
  <c r="T542" i="1" s="1"/>
  <c r="O538" i="1"/>
  <c r="P538" i="1" s="1"/>
  <c r="Q538" i="1" s="1"/>
  <c r="R538" i="1"/>
  <c r="S538" i="1" s="1"/>
  <c r="T538" i="1" s="1"/>
  <c r="O534" i="1"/>
  <c r="P534" i="1" s="1"/>
  <c r="Q534" i="1" s="1"/>
  <c r="R534" i="1"/>
  <c r="S534" i="1" s="1"/>
  <c r="T534" i="1" s="1"/>
  <c r="O530" i="1"/>
  <c r="P530" i="1" s="1"/>
  <c r="Q530" i="1" s="1"/>
  <c r="R530" i="1"/>
  <c r="S530" i="1" s="1"/>
  <c r="T530" i="1" s="1"/>
  <c r="O526" i="1"/>
  <c r="P526" i="1" s="1"/>
  <c r="Q526" i="1" s="1"/>
  <c r="R526" i="1"/>
  <c r="S526" i="1" s="1"/>
  <c r="T526" i="1" s="1"/>
  <c r="O522" i="1"/>
  <c r="P522" i="1" s="1"/>
  <c r="Q522" i="1" s="1"/>
  <c r="R522" i="1"/>
  <c r="S522" i="1" s="1"/>
  <c r="T522" i="1" s="1"/>
  <c r="O518" i="1"/>
  <c r="P518" i="1" s="1"/>
  <c r="Q518" i="1" s="1"/>
  <c r="R518" i="1"/>
  <c r="S518" i="1" s="1"/>
  <c r="T518" i="1" s="1"/>
  <c r="O514" i="1"/>
  <c r="P514" i="1" s="1"/>
  <c r="Q514" i="1" s="1"/>
  <c r="R514" i="1"/>
  <c r="S514" i="1" s="1"/>
  <c r="T514" i="1" s="1"/>
  <c r="O510" i="1"/>
  <c r="P510" i="1" s="1"/>
  <c r="Q510" i="1" s="1"/>
  <c r="R510" i="1"/>
  <c r="S510" i="1" s="1"/>
  <c r="T510" i="1" s="1"/>
  <c r="O506" i="1"/>
  <c r="P506" i="1" s="1"/>
  <c r="Q506" i="1" s="1"/>
  <c r="R506" i="1"/>
  <c r="S506" i="1" s="1"/>
  <c r="T506" i="1" s="1"/>
  <c r="O502" i="1"/>
  <c r="P502" i="1" s="1"/>
  <c r="Q502" i="1" s="1"/>
  <c r="R502" i="1"/>
  <c r="S502" i="1" s="1"/>
  <c r="T502" i="1" s="1"/>
  <c r="O498" i="1"/>
  <c r="P498" i="1" s="1"/>
  <c r="Q498" i="1" s="1"/>
  <c r="R498" i="1"/>
  <c r="S498" i="1" s="1"/>
  <c r="T498" i="1" s="1"/>
  <c r="O494" i="1"/>
  <c r="P494" i="1" s="1"/>
  <c r="Q494" i="1" s="1"/>
  <c r="R494" i="1"/>
  <c r="S494" i="1" s="1"/>
  <c r="T494" i="1" s="1"/>
  <c r="O490" i="1"/>
  <c r="P490" i="1" s="1"/>
  <c r="Q490" i="1" s="1"/>
  <c r="R490" i="1"/>
  <c r="S490" i="1" s="1"/>
  <c r="T490" i="1" s="1"/>
  <c r="O486" i="1"/>
  <c r="P486" i="1" s="1"/>
  <c r="Q486" i="1" s="1"/>
  <c r="R486" i="1"/>
  <c r="S486" i="1" s="1"/>
  <c r="T486" i="1" s="1"/>
  <c r="O482" i="1"/>
  <c r="P482" i="1" s="1"/>
  <c r="Q482" i="1" s="1"/>
  <c r="R482" i="1"/>
  <c r="S482" i="1" s="1"/>
  <c r="T482" i="1" s="1"/>
  <c r="O478" i="1"/>
  <c r="P478" i="1" s="1"/>
  <c r="Q478" i="1" s="1"/>
  <c r="R478" i="1"/>
  <c r="S478" i="1" s="1"/>
  <c r="T478" i="1" s="1"/>
  <c r="O474" i="1"/>
  <c r="P474" i="1" s="1"/>
  <c r="Q474" i="1" s="1"/>
  <c r="R474" i="1"/>
  <c r="S474" i="1" s="1"/>
  <c r="T474" i="1" s="1"/>
  <c r="O470" i="1"/>
  <c r="P470" i="1" s="1"/>
  <c r="Q470" i="1" s="1"/>
  <c r="R470" i="1"/>
  <c r="S470" i="1" s="1"/>
  <c r="T470" i="1" s="1"/>
  <c r="O466" i="1"/>
  <c r="P466" i="1" s="1"/>
  <c r="Q466" i="1" s="1"/>
  <c r="R466" i="1"/>
  <c r="S466" i="1" s="1"/>
  <c r="T466" i="1" s="1"/>
  <c r="O462" i="1"/>
  <c r="P462" i="1" s="1"/>
  <c r="Q462" i="1" s="1"/>
  <c r="R462" i="1"/>
  <c r="S462" i="1" s="1"/>
  <c r="T462" i="1" s="1"/>
  <c r="O458" i="1"/>
  <c r="P458" i="1" s="1"/>
  <c r="Q458" i="1" s="1"/>
  <c r="R458" i="1"/>
  <c r="S458" i="1" s="1"/>
  <c r="T458" i="1" s="1"/>
  <c r="O454" i="1"/>
  <c r="P454" i="1" s="1"/>
  <c r="Q454" i="1" s="1"/>
  <c r="R454" i="1"/>
  <c r="S454" i="1" s="1"/>
  <c r="T454" i="1" s="1"/>
  <c r="O450" i="1"/>
  <c r="P450" i="1" s="1"/>
  <c r="Q450" i="1" s="1"/>
  <c r="R450" i="1"/>
  <c r="S450" i="1" s="1"/>
  <c r="T450" i="1" s="1"/>
  <c r="O446" i="1"/>
  <c r="P446" i="1" s="1"/>
  <c r="Q446" i="1" s="1"/>
  <c r="R446" i="1"/>
  <c r="S446" i="1" s="1"/>
  <c r="T446" i="1" s="1"/>
  <c r="O442" i="1"/>
  <c r="P442" i="1" s="1"/>
  <c r="Q442" i="1" s="1"/>
  <c r="R442" i="1"/>
  <c r="S442" i="1" s="1"/>
  <c r="T442" i="1" s="1"/>
  <c r="O438" i="1"/>
  <c r="P438" i="1" s="1"/>
  <c r="Q438" i="1" s="1"/>
  <c r="R438" i="1"/>
  <c r="S438" i="1" s="1"/>
  <c r="T438" i="1" s="1"/>
  <c r="O434" i="1"/>
  <c r="P434" i="1" s="1"/>
  <c r="Q434" i="1" s="1"/>
  <c r="R434" i="1"/>
  <c r="S434" i="1" s="1"/>
  <c r="T434" i="1" s="1"/>
  <c r="O430" i="1"/>
  <c r="P430" i="1" s="1"/>
  <c r="Q430" i="1" s="1"/>
  <c r="R430" i="1"/>
  <c r="S430" i="1" s="1"/>
  <c r="T430" i="1" s="1"/>
  <c r="O426" i="1"/>
  <c r="P426" i="1" s="1"/>
  <c r="Q426" i="1" s="1"/>
  <c r="R426" i="1"/>
  <c r="S426" i="1" s="1"/>
  <c r="T426" i="1" s="1"/>
  <c r="O422" i="1"/>
  <c r="P422" i="1" s="1"/>
  <c r="Q422" i="1" s="1"/>
  <c r="R422" i="1"/>
  <c r="S422" i="1" s="1"/>
  <c r="T422" i="1" s="1"/>
  <c r="O418" i="1"/>
  <c r="P418" i="1" s="1"/>
  <c r="Q418" i="1" s="1"/>
  <c r="R418" i="1"/>
  <c r="S418" i="1" s="1"/>
  <c r="T418" i="1" s="1"/>
  <c r="O414" i="1"/>
  <c r="P414" i="1" s="1"/>
  <c r="Q414" i="1" s="1"/>
  <c r="R414" i="1"/>
  <c r="S414" i="1" s="1"/>
  <c r="T414" i="1" s="1"/>
  <c r="O410" i="1"/>
  <c r="P410" i="1" s="1"/>
  <c r="Q410" i="1" s="1"/>
  <c r="R410" i="1"/>
  <c r="S410" i="1" s="1"/>
  <c r="T410" i="1" s="1"/>
  <c r="O406" i="1"/>
  <c r="P406" i="1" s="1"/>
  <c r="Q406" i="1" s="1"/>
  <c r="R406" i="1"/>
  <c r="S406" i="1" s="1"/>
  <c r="T406" i="1" s="1"/>
  <c r="O402" i="1"/>
  <c r="P402" i="1" s="1"/>
  <c r="Q402" i="1" s="1"/>
  <c r="R402" i="1"/>
  <c r="S402" i="1" s="1"/>
  <c r="T402" i="1" s="1"/>
  <c r="O398" i="1"/>
  <c r="P398" i="1" s="1"/>
  <c r="Q398" i="1" s="1"/>
  <c r="R398" i="1"/>
  <c r="S398" i="1" s="1"/>
  <c r="T398" i="1" s="1"/>
  <c r="O394" i="1"/>
  <c r="P394" i="1" s="1"/>
  <c r="Q394" i="1" s="1"/>
  <c r="R394" i="1"/>
  <c r="S394" i="1" s="1"/>
  <c r="T394" i="1" s="1"/>
  <c r="O390" i="1"/>
  <c r="P390" i="1" s="1"/>
  <c r="Q390" i="1" s="1"/>
  <c r="R390" i="1"/>
  <c r="S390" i="1" s="1"/>
  <c r="T390" i="1" s="1"/>
  <c r="O386" i="1"/>
  <c r="P386" i="1" s="1"/>
  <c r="Q386" i="1" s="1"/>
  <c r="R386" i="1"/>
  <c r="S386" i="1" s="1"/>
  <c r="T386" i="1" s="1"/>
  <c r="O382" i="1"/>
  <c r="P382" i="1" s="1"/>
  <c r="Q382" i="1" s="1"/>
  <c r="R382" i="1"/>
  <c r="S382" i="1" s="1"/>
  <c r="T382" i="1" s="1"/>
  <c r="O378" i="1"/>
  <c r="P378" i="1" s="1"/>
  <c r="Q378" i="1" s="1"/>
  <c r="R378" i="1"/>
  <c r="S378" i="1" s="1"/>
  <c r="T378" i="1" s="1"/>
  <c r="O374" i="1"/>
  <c r="P374" i="1" s="1"/>
  <c r="Q374" i="1" s="1"/>
  <c r="R374" i="1"/>
  <c r="S374" i="1" s="1"/>
  <c r="T374" i="1" s="1"/>
  <c r="O370" i="1"/>
  <c r="P370" i="1" s="1"/>
  <c r="Q370" i="1" s="1"/>
  <c r="R370" i="1"/>
  <c r="S370" i="1" s="1"/>
  <c r="T370" i="1" s="1"/>
  <c r="O366" i="1"/>
  <c r="P366" i="1" s="1"/>
  <c r="Q366" i="1" s="1"/>
  <c r="R366" i="1"/>
  <c r="S366" i="1" s="1"/>
  <c r="T366" i="1" s="1"/>
  <c r="O352" i="1"/>
  <c r="P352" i="1" s="1"/>
  <c r="Q352" i="1" s="1"/>
  <c r="R352" i="1"/>
  <c r="S352" i="1" s="1"/>
  <c r="T352" i="1" s="1"/>
  <c r="V348" i="1"/>
  <c r="U348" i="1"/>
  <c r="O320" i="1"/>
  <c r="P320" i="1" s="1"/>
  <c r="Q320" i="1" s="1"/>
  <c r="R320" i="1"/>
  <c r="V316" i="1"/>
  <c r="U316" i="1"/>
  <c r="O288" i="1"/>
  <c r="P288" i="1" s="1"/>
  <c r="Q288" i="1" s="1"/>
  <c r="R288" i="1"/>
  <c r="S288" i="1" s="1"/>
  <c r="T288" i="1" s="1"/>
  <c r="V284" i="1"/>
  <c r="U284" i="1"/>
  <c r="V363" i="1"/>
  <c r="U363" i="1"/>
  <c r="V355" i="1"/>
  <c r="U355" i="1"/>
  <c r="V347" i="1"/>
  <c r="U347" i="1"/>
  <c r="V339" i="1"/>
  <c r="U339" i="1"/>
  <c r="V331" i="1"/>
  <c r="U331" i="1"/>
  <c r="V323" i="1"/>
  <c r="U323" i="1"/>
  <c r="V315" i="1"/>
  <c r="U315" i="1"/>
  <c r="V307" i="1"/>
  <c r="U307" i="1"/>
  <c r="V299" i="1"/>
  <c r="U299" i="1"/>
  <c r="V291" i="1"/>
  <c r="U291" i="1"/>
  <c r="V283" i="1"/>
  <c r="U283" i="1"/>
  <c r="P357" i="1"/>
  <c r="Q357" i="1" s="1"/>
  <c r="N357" i="1"/>
  <c r="M357" i="1"/>
  <c r="L357" i="1"/>
  <c r="S325" i="1"/>
  <c r="T325" i="1" s="1"/>
  <c r="N325" i="1"/>
  <c r="M325" i="1"/>
  <c r="L325" i="1"/>
  <c r="N293" i="1"/>
  <c r="M293" i="1"/>
  <c r="L293" i="1"/>
  <c r="V276" i="1"/>
  <c r="U276" i="1"/>
  <c r="V272" i="1"/>
  <c r="U272" i="1"/>
  <c r="V268" i="1"/>
  <c r="U268" i="1"/>
  <c r="V264" i="1"/>
  <c r="U264" i="1"/>
  <c r="V260" i="1"/>
  <c r="U260" i="1"/>
  <c r="V256" i="1"/>
  <c r="U256" i="1"/>
  <c r="V252" i="1"/>
  <c r="U252" i="1"/>
  <c r="V248" i="1"/>
  <c r="U248" i="1"/>
  <c r="V244" i="1"/>
  <c r="U244" i="1"/>
  <c r="V240" i="1"/>
  <c r="U240" i="1"/>
  <c r="V236" i="1"/>
  <c r="U236" i="1"/>
  <c r="V232" i="1"/>
  <c r="U232" i="1"/>
  <c r="V228" i="1"/>
  <c r="U228" i="1"/>
  <c r="V224" i="1"/>
  <c r="U224" i="1"/>
  <c r="V220" i="1"/>
  <c r="U220" i="1"/>
  <c r="V216" i="1"/>
  <c r="U216" i="1"/>
  <c r="V212" i="1"/>
  <c r="U212" i="1"/>
  <c r="V208" i="1"/>
  <c r="U208" i="1"/>
  <c r="V204" i="1"/>
  <c r="U204" i="1"/>
  <c r="V200" i="1"/>
  <c r="U200" i="1"/>
  <c r="V196" i="1"/>
  <c r="U196" i="1"/>
  <c r="V192" i="1"/>
  <c r="U192" i="1"/>
  <c r="V188" i="1"/>
  <c r="U188" i="1"/>
  <c r="V184" i="1"/>
  <c r="U184" i="1"/>
  <c r="V180" i="1"/>
  <c r="U180" i="1"/>
  <c r="V176" i="1"/>
  <c r="U176" i="1"/>
  <c r="V172" i="1"/>
  <c r="U172" i="1"/>
  <c r="V168" i="1"/>
  <c r="U168" i="1"/>
  <c r="V164" i="1"/>
  <c r="U164" i="1"/>
  <c r="V160" i="1"/>
  <c r="U160" i="1"/>
  <c r="V156" i="1"/>
  <c r="U156" i="1"/>
  <c r="V152" i="1"/>
  <c r="U152" i="1"/>
  <c r="V148" i="1"/>
  <c r="U148" i="1"/>
  <c r="V144" i="1"/>
  <c r="U144" i="1"/>
  <c r="V140" i="1"/>
  <c r="U140" i="1"/>
  <c r="V136" i="1"/>
  <c r="U136" i="1"/>
  <c r="V132" i="1"/>
  <c r="U132" i="1"/>
  <c r="V128" i="1"/>
  <c r="U128" i="1"/>
  <c r="V124" i="1"/>
  <c r="U124" i="1"/>
  <c r="V120" i="1"/>
  <c r="U120" i="1"/>
  <c r="V116" i="1"/>
  <c r="U116" i="1"/>
  <c r="V112" i="1"/>
  <c r="U112" i="1"/>
  <c r="V108" i="1"/>
  <c r="U108" i="1"/>
  <c r="V104" i="1"/>
  <c r="U104" i="1"/>
  <c r="V100" i="1"/>
  <c r="U100" i="1"/>
  <c r="V96" i="1"/>
  <c r="U96" i="1"/>
  <c r="V92" i="1"/>
  <c r="U92" i="1"/>
  <c r="V88" i="1"/>
  <c r="U88" i="1"/>
  <c r="V84" i="1"/>
  <c r="U84" i="1"/>
  <c r="V80" i="1"/>
  <c r="U80" i="1"/>
  <c r="V76" i="1"/>
  <c r="U76" i="1"/>
  <c r="V72" i="1"/>
  <c r="U72" i="1"/>
  <c r="V68" i="1"/>
  <c r="U68" i="1"/>
  <c r="V64" i="1"/>
  <c r="U64" i="1"/>
  <c r="V60" i="1"/>
  <c r="U60" i="1"/>
  <c r="V56" i="1"/>
  <c r="U56" i="1"/>
  <c r="V52" i="1"/>
  <c r="U52" i="1"/>
  <c r="V48" i="1"/>
  <c r="U48" i="1"/>
  <c r="V44" i="1"/>
  <c r="U44" i="1"/>
  <c r="V40" i="1"/>
  <c r="U40" i="1"/>
  <c r="V36" i="1"/>
  <c r="U36" i="1"/>
  <c r="V32" i="1"/>
  <c r="U32" i="1"/>
  <c r="V28" i="1"/>
  <c r="U28" i="1"/>
  <c r="V24" i="1"/>
  <c r="U24" i="1"/>
  <c r="V20" i="1"/>
  <c r="U20" i="1"/>
  <c r="V16" i="1"/>
  <c r="U16" i="1"/>
  <c r="V12" i="1"/>
  <c r="U12" i="1"/>
  <c r="V8" i="1"/>
  <c r="U8" i="1"/>
  <c r="V4" i="1"/>
  <c r="U4" i="1"/>
  <c r="V354" i="1"/>
  <c r="U354" i="1"/>
  <c r="V338" i="1"/>
  <c r="U338" i="1"/>
  <c r="V322" i="1"/>
  <c r="U322" i="1"/>
  <c r="V306" i="1"/>
  <c r="U306" i="1"/>
  <c r="V290" i="1"/>
  <c r="U290" i="1"/>
  <c r="O280" i="1"/>
  <c r="R280" i="1"/>
  <c r="S364" i="1"/>
  <c r="T364" i="1" s="1"/>
  <c r="L364" i="1"/>
  <c r="N364" i="1"/>
  <c r="M364" i="1"/>
  <c r="L356" i="1"/>
  <c r="N356" i="1"/>
  <c r="M356" i="1"/>
  <c r="L348" i="1"/>
  <c r="N348" i="1"/>
  <c r="M348" i="1"/>
  <c r="L340" i="1"/>
  <c r="N340" i="1"/>
  <c r="M340" i="1"/>
  <c r="L332" i="1"/>
  <c r="N332" i="1"/>
  <c r="M332" i="1"/>
  <c r="L324" i="1"/>
  <c r="N324" i="1"/>
  <c r="M324" i="1"/>
  <c r="L316" i="1"/>
  <c r="P316" i="1"/>
  <c r="Q316" i="1" s="1"/>
  <c r="N316" i="1"/>
  <c r="M316" i="1"/>
  <c r="L308" i="1"/>
  <c r="N308" i="1"/>
  <c r="M308" i="1"/>
  <c r="S300" i="1"/>
  <c r="T300" i="1" s="1"/>
  <c r="L300" i="1"/>
  <c r="N300" i="1"/>
  <c r="M300" i="1"/>
  <c r="L292" i="1"/>
  <c r="N292" i="1"/>
  <c r="M292" i="1"/>
  <c r="L284" i="1"/>
  <c r="N284" i="1"/>
  <c r="M284" i="1"/>
  <c r="N276" i="1"/>
  <c r="M276" i="1"/>
  <c r="L276" i="1"/>
  <c r="P268" i="1"/>
  <c r="Q268" i="1" s="1"/>
  <c r="N268" i="1"/>
  <c r="M268" i="1"/>
  <c r="L268" i="1"/>
  <c r="S268" i="1"/>
  <c r="T268" i="1" s="1"/>
  <c r="N260" i="1"/>
  <c r="M260" i="1"/>
  <c r="L260" i="1"/>
  <c r="N252" i="1"/>
  <c r="M252" i="1"/>
  <c r="L252" i="1"/>
  <c r="S244" i="1"/>
  <c r="T244" i="1" s="1"/>
  <c r="N244" i="1"/>
  <c r="M244" i="1"/>
  <c r="L244" i="1"/>
  <c r="P236" i="1"/>
  <c r="Q236" i="1" s="1"/>
  <c r="N236" i="1"/>
  <c r="M236" i="1"/>
  <c r="L236" i="1"/>
  <c r="S236" i="1"/>
  <c r="T236" i="1" s="1"/>
  <c r="N228" i="1"/>
  <c r="M228" i="1"/>
  <c r="L228" i="1"/>
  <c r="N220" i="1"/>
  <c r="S220" i="1"/>
  <c r="T220" i="1" s="1"/>
  <c r="M220" i="1"/>
  <c r="L220" i="1"/>
  <c r="N212" i="1"/>
  <c r="M212" i="1"/>
  <c r="L212" i="1"/>
  <c r="P204" i="1"/>
  <c r="Q204" i="1" s="1"/>
  <c r="N204" i="1"/>
  <c r="M204" i="1"/>
  <c r="L204" i="1"/>
  <c r="S204" i="1"/>
  <c r="T204" i="1" s="1"/>
  <c r="N196" i="1"/>
  <c r="M196" i="1"/>
  <c r="S196" i="1"/>
  <c r="T196" i="1" s="1"/>
  <c r="L196" i="1"/>
  <c r="N188" i="1"/>
  <c r="M188" i="1"/>
  <c r="L188" i="1"/>
  <c r="N180" i="1"/>
  <c r="M180" i="1"/>
  <c r="L180" i="1"/>
  <c r="P172" i="1"/>
  <c r="Q172" i="1" s="1"/>
  <c r="N172" i="1"/>
  <c r="M172" i="1"/>
  <c r="L172" i="1"/>
  <c r="N164" i="1"/>
  <c r="M164" i="1"/>
  <c r="L164" i="1"/>
  <c r="N156" i="1"/>
  <c r="M156" i="1"/>
  <c r="L156" i="1"/>
  <c r="N148" i="1"/>
  <c r="M148" i="1"/>
  <c r="L148" i="1"/>
  <c r="S140" i="1"/>
  <c r="T140" i="1" s="1"/>
  <c r="N140" i="1"/>
  <c r="M140" i="1"/>
  <c r="L140" i="1"/>
  <c r="N132" i="1"/>
  <c r="M132" i="1"/>
  <c r="P132" i="1"/>
  <c r="Q132" i="1" s="1"/>
  <c r="L132" i="1"/>
  <c r="N124" i="1"/>
  <c r="M124" i="1"/>
  <c r="L124" i="1"/>
  <c r="N116" i="1"/>
  <c r="M116" i="1"/>
  <c r="L116" i="1"/>
  <c r="N108" i="1"/>
  <c r="M108" i="1"/>
  <c r="L108" i="1"/>
  <c r="S108" i="1"/>
  <c r="T108" i="1" s="1"/>
  <c r="N100" i="1"/>
  <c r="M100" i="1"/>
  <c r="L100" i="1"/>
  <c r="N92" i="1"/>
  <c r="S92" i="1"/>
  <c r="T92" i="1" s="1"/>
  <c r="M92" i="1"/>
  <c r="L92" i="1"/>
  <c r="S84" i="1"/>
  <c r="T84" i="1" s="1"/>
  <c r="N84" i="1"/>
  <c r="M84" i="1"/>
  <c r="L84" i="1"/>
  <c r="N76" i="1"/>
  <c r="M76" i="1"/>
  <c r="L76" i="1"/>
  <c r="P76" i="1"/>
  <c r="Q76" i="1" s="1"/>
  <c r="N68" i="1"/>
  <c r="M68" i="1"/>
  <c r="L68" i="1"/>
  <c r="S68" i="1"/>
  <c r="T68" i="1" s="1"/>
  <c r="N60" i="1"/>
  <c r="M60" i="1"/>
  <c r="L60" i="1"/>
  <c r="N52" i="1"/>
  <c r="M52" i="1"/>
  <c r="L52" i="1"/>
  <c r="N44" i="1"/>
  <c r="M44" i="1"/>
  <c r="L44" i="1"/>
  <c r="P44" i="1"/>
  <c r="Q44" i="1" s="1"/>
  <c r="N36" i="1"/>
  <c r="M36" i="1"/>
  <c r="L36" i="1"/>
  <c r="N28" i="1"/>
  <c r="L28" i="1"/>
  <c r="S28" i="1"/>
  <c r="T28" i="1" s="1"/>
  <c r="M28" i="1"/>
  <c r="N20" i="1"/>
  <c r="M20" i="1"/>
  <c r="L20" i="1"/>
  <c r="P12" i="1"/>
  <c r="Q12" i="1" s="1"/>
  <c r="N12" i="1"/>
  <c r="M12" i="1"/>
  <c r="L12" i="1"/>
  <c r="S12" i="1"/>
  <c r="T12" i="1" s="1"/>
  <c r="N4" i="1"/>
  <c r="M4" i="1"/>
  <c r="L4" i="1"/>
  <c r="O357" i="1"/>
  <c r="R357" i="1"/>
  <c r="S357" i="1" s="1"/>
  <c r="T357" i="1" s="1"/>
  <c r="V345" i="1"/>
  <c r="U345" i="1"/>
  <c r="O325" i="1"/>
  <c r="P325" i="1" s="1"/>
  <c r="Q325" i="1" s="1"/>
  <c r="R325" i="1"/>
  <c r="V313" i="1"/>
  <c r="U313" i="1"/>
  <c r="O293" i="1"/>
  <c r="P293" i="1" s="1"/>
  <c r="Q293" i="1" s="1"/>
  <c r="R293" i="1"/>
  <c r="S293" i="1" s="1"/>
  <c r="T293" i="1" s="1"/>
  <c r="V281" i="1"/>
  <c r="U281" i="1"/>
  <c r="R746" i="1"/>
  <c r="S746" i="1" s="1"/>
  <c r="T746" i="1" s="1"/>
  <c r="O746" i="1"/>
  <c r="P746" i="1" s="1"/>
  <c r="Q746" i="1" s="1"/>
  <c r="V744" i="1"/>
  <c r="U744" i="1"/>
  <c r="R721" i="1"/>
  <c r="S721" i="1" s="1"/>
  <c r="T721" i="1" s="1"/>
  <c r="O721" i="1"/>
  <c r="P721" i="1" s="1"/>
  <c r="Q721" i="1" s="1"/>
  <c r="V717" i="1"/>
  <c r="U717" i="1"/>
  <c r="R689" i="1"/>
  <c r="O689" i="1"/>
  <c r="P689" i="1" s="1"/>
  <c r="Q689" i="1" s="1"/>
  <c r="V685" i="1"/>
  <c r="U685" i="1"/>
  <c r="R657" i="1"/>
  <c r="S657" i="1" s="1"/>
  <c r="T657" i="1" s="1"/>
  <c r="O657" i="1"/>
  <c r="P657" i="1" s="1"/>
  <c r="Q657" i="1" s="1"/>
  <c r="V653" i="1"/>
  <c r="U653" i="1"/>
  <c r="O636" i="1"/>
  <c r="P636" i="1" s="1"/>
  <c r="Q636" i="1" s="1"/>
  <c r="R636" i="1"/>
  <c r="S636" i="1" s="1"/>
  <c r="T636" i="1" s="1"/>
  <c r="V628" i="1"/>
  <c r="U628" i="1"/>
  <c r="U804" i="1"/>
  <c r="V804" i="1"/>
  <c r="R786" i="1"/>
  <c r="S786" i="1" s="1"/>
  <c r="T786" i="1" s="1"/>
  <c r="O786" i="1"/>
  <c r="N767" i="1"/>
  <c r="L767" i="1"/>
  <c r="S767" i="1"/>
  <c r="T767" i="1" s="1"/>
  <c r="M767" i="1"/>
  <c r="V601" i="1"/>
  <c r="U601" i="1"/>
  <c r="V597" i="1"/>
  <c r="U597" i="1"/>
  <c r="V593" i="1"/>
  <c r="U593" i="1"/>
  <c r="V589" i="1"/>
  <c r="U589" i="1"/>
  <c r="V585" i="1"/>
  <c r="U585" i="1"/>
  <c r="V581" i="1"/>
  <c r="U581" i="1"/>
  <c r="V577" i="1"/>
  <c r="U577" i="1"/>
  <c r="V573" i="1"/>
  <c r="U573" i="1"/>
  <c r="V569" i="1"/>
  <c r="U569" i="1"/>
  <c r="V565" i="1"/>
  <c r="U565" i="1"/>
  <c r="V561" i="1"/>
  <c r="U561" i="1"/>
  <c r="V557" i="1"/>
  <c r="U557" i="1"/>
  <c r="V553" i="1"/>
  <c r="U553" i="1"/>
  <c r="V549" i="1"/>
  <c r="U549" i="1"/>
  <c r="V545" i="1"/>
  <c r="U545" i="1"/>
  <c r="V541" i="1"/>
  <c r="U541" i="1"/>
  <c r="V537" i="1"/>
  <c r="U537" i="1"/>
  <c r="V533" i="1"/>
  <c r="U533" i="1"/>
  <c r="V529" i="1"/>
  <c r="U529" i="1"/>
  <c r="V525" i="1"/>
  <c r="U525" i="1"/>
  <c r="V521" i="1"/>
  <c r="U521" i="1"/>
  <c r="V517" i="1"/>
  <c r="U517" i="1"/>
  <c r="V513" i="1"/>
  <c r="U513" i="1"/>
  <c r="V509" i="1"/>
  <c r="U509" i="1"/>
  <c r="V505" i="1"/>
  <c r="U505" i="1"/>
  <c r="U501" i="1"/>
  <c r="V501" i="1"/>
  <c r="U497" i="1"/>
  <c r="V497" i="1"/>
  <c r="V493" i="1"/>
  <c r="U493" i="1"/>
  <c r="V489" i="1"/>
  <c r="U489" i="1"/>
  <c r="V485" i="1"/>
  <c r="U485" i="1"/>
  <c r="V481" i="1"/>
  <c r="U481" i="1"/>
  <c r="V477" i="1"/>
  <c r="U477" i="1"/>
  <c r="V473" i="1"/>
  <c r="U473" i="1"/>
  <c r="V469" i="1"/>
  <c r="U469" i="1"/>
  <c r="V465" i="1"/>
  <c r="U465" i="1"/>
  <c r="V461" i="1"/>
  <c r="U461" i="1"/>
  <c r="V457" i="1"/>
  <c r="U457" i="1"/>
  <c r="V453" i="1"/>
  <c r="U453" i="1"/>
  <c r="V449" i="1"/>
  <c r="U449" i="1"/>
  <c r="V445" i="1"/>
  <c r="U445" i="1"/>
  <c r="V441" i="1"/>
  <c r="U441" i="1"/>
  <c r="V437" i="1"/>
  <c r="U437" i="1"/>
  <c r="V433" i="1"/>
  <c r="U433" i="1"/>
  <c r="V429" i="1"/>
  <c r="U429" i="1"/>
  <c r="V425" i="1"/>
  <c r="U425" i="1"/>
  <c r="V421" i="1"/>
  <c r="U421" i="1"/>
  <c r="V417" i="1"/>
  <c r="U417" i="1"/>
  <c r="V413" i="1"/>
  <c r="U413" i="1"/>
  <c r="V409" i="1"/>
  <c r="U409" i="1"/>
  <c r="V405" i="1"/>
  <c r="U405" i="1"/>
  <c r="V401" i="1"/>
  <c r="U401" i="1"/>
  <c r="V397" i="1"/>
  <c r="U397" i="1"/>
  <c r="V393" i="1"/>
  <c r="U393" i="1"/>
  <c r="V389" i="1"/>
  <c r="U389" i="1"/>
  <c r="V385" i="1"/>
  <c r="U385" i="1"/>
  <c r="V381" i="1"/>
  <c r="U381" i="1"/>
  <c r="V377" i="1"/>
  <c r="U377" i="1"/>
  <c r="V373" i="1"/>
  <c r="U373" i="1"/>
  <c r="V369" i="1"/>
  <c r="U369" i="1"/>
  <c r="V365" i="1"/>
  <c r="U365" i="1"/>
  <c r="O356" i="1"/>
  <c r="P356" i="1" s="1"/>
  <c r="Q356" i="1" s="1"/>
  <c r="R356" i="1"/>
  <c r="S356" i="1" s="1"/>
  <c r="T356" i="1" s="1"/>
  <c r="V352" i="1"/>
  <c r="U352" i="1"/>
  <c r="O324" i="1"/>
  <c r="P324" i="1" s="1"/>
  <c r="Q324" i="1" s="1"/>
  <c r="R324" i="1"/>
  <c r="S324" i="1" s="1"/>
  <c r="T324" i="1" s="1"/>
  <c r="V320" i="1"/>
  <c r="U320" i="1"/>
  <c r="O292" i="1"/>
  <c r="P292" i="1" s="1"/>
  <c r="Q292" i="1" s="1"/>
  <c r="R292" i="1"/>
  <c r="S292" i="1" s="1"/>
  <c r="T292" i="1" s="1"/>
  <c r="V288" i="1"/>
  <c r="U288" i="1"/>
  <c r="N345" i="1"/>
  <c r="M345" i="1"/>
  <c r="L345" i="1"/>
  <c r="S313" i="1"/>
  <c r="T313" i="1" s="1"/>
  <c r="N313" i="1"/>
  <c r="M313" i="1"/>
  <c r="L313" i="1"/>
  <c r="N281" i="1"/>
  <c r="M281" i="1"/>
  <c r="L281" i="1"/>
  <c r="R276" i="1"/>
  <c r="S276" i="1" s="1"/>
  <c r="T276" i="1" s="1"/>
  <c r="O276" i="1"/>
  <c r="P276" i="1" s="1"/>
  <c r="Q276" i="1" s="1"/>
  <c r="R272" i="1"/>
  <c r="S272" i="1" s="1"/>
  <c r="T272" i="1" s="1"/>
  <c r="O272" i="1"/>
  <c r="P272" i="1" s="1"/>
  <c r="Q272" i="1" s="1"/>
  <c r="R268" i="1"/>
  <c r="O268" i="1"/>
  <c r="R264" i="1"/>
  <c r="S264" i="1" s="1"/>
  <c r="T264" i="1" s="1"/>
  <c r="O264" i="1"/>
  <c r="P264" i="1" s="1"/>
  <c r="Q264" i="1" s="1"/>
  <c r="R260" i="1"/>
  <c r="S260" i="1" s="1"/>
  <c r="T260" i="1" s="1"/>
  <c r="O260" i="1"/>
  <c r="P260" i="1" s="1"/>
  <c r="Q260" i="1" s="1"/>
  <c r="R256" i="1"/>
  <c r="O256" i="1"/>
  <c r="P256" i="1" s="1"/>
  <c r="Q256" i="1" s="1"/>
  <c r="R252" i="1"/>
  <c r="S252" i="1" s="1"/>
  <c r="T252" i="1" s="1"/>
  <c r="O252" i="1"/>
  <c r="P252" i="1" s="1"/>
  <c r="Q252" i="1" s="1"/>
  <c r="R248" i="1"/>
  <c r="S248" i="1" s="1"/>
  <c r="T248" i="1" s="1"/>
  <c r="O248" i="1"/>
  <c r="R244" i="1"/>
  <c r="O244" i="1"/>
  <c r="P244" i="1" s="1"/>
  <c r="Q244" i="1" s="1"/>
  <c r="R240" i="1"/>
  <c r="S240" i="1" s="1"/>
  <c r="T240" i="1" s="1"/>
  <c r="O240" i="1"/>
  <c r="P240" i="1" s="1"/>
  <c r="Q240" i="1" s="1"/>
  <c r="R236" i="1"/>
  <c r="O236" i="1"/>
  <c r="R232" i="1"/>
  <c r="S232" i="1" s="1"/>
  <c r="T232" i="1" s="1"/>
  <c r="O232" i="1"/>
  <c r="P232" i="1" s="1"/>
  <c r="Q232" i="1" s="1"/>
  <c r="R228" i="1"/>
  <c r="S228" i="1" s="1"/>
  <c r="T228" i="1" s="1"/>
  <c r="O228" i="1"/>
  <c r="P228" i="1" s="1"/>
  <c r="Q228" i="1" s="1"/>
  <c r="R224" i="1"/>
  <c r="S224" i="1" s="1"/>
  <c r="T224" i="1" s="1"/>
  <c r="O224" i="1"/>
  <c r="P224" i="1" s="1"/>
  <c r="Q224" i="1" s="1"/>
  <c r="R220" i="1"/>
  <c r="O220" i="1"/>
  <c r="P220" i="1" s="1"/>
  <c r="Q220" i="1" s="1"/>
  <c r="R216" i="1"/>
  <c r="S216" i="1" s="1"/>
  <c r="T216" i="1" s="1"/>
  <c r="O216" i="1"/>
  <c r="P216" i="1" s="1"/>
  <c r="Q216" i="1" s="1"/>
  <c r="R212" i="1"/>
  <c r="S212" i="1" s="1"/>
  <c r="T212" i="1" s="1"/>
  <c r="O212" i="1"/>
  <c r="P212" i="1" s="1"/>
  <c r="Q212" i="1" s="1"/>
  <c r="R208" i="1"/>
  <c r="S208" i="1" s="1"/>
  <c r="T208" i="1" s="1"/>
  <c r="O208" i="1"/>
  <c r="P208" i="1" s="1"/>
  <c r="Q208" i="1" s="1"/>
  <c r="R204" i="1"/>
  <c r="O204" i="1"/>
  <c r="R200" i="1"/>
  <c r="S200" i="1" s="1"/>
  <c r="T200" i="1" s="1"/>
  <c r="O200" i="1"/>
  <c r="R196" i="1"/>
  <c r="O196" i="1"/>
  <c r="P196" i="1" s="1"/>
  <c r="Q196" i="1" s="1"/>
  <c r="R192" i="1"/>
  <c r="O192" i="1"/>
  <c r="P192" i="1" s="1"/>
  <c r="Q192" i="1" s="1"/>
  <c r="R188" i="1"/>
  <c r="S188" i="1" s="1"/>
  <c r="T188" i="1" s="1"/>
  <c r="O188" i="1"/>
  <c r="P188" i="1" s="1"/>
  <c r="Q188" i="1" s="1"/>
  <c r="R184" i="1"/>
  <c r="S184" i="1" s="1"/>
  <c r="T184" i="1" s="1"/>
  <c r="O184" i="1"/>
  <c r="P184" i="1" s="1"/>
  <c r="Q184" i="1" s="1"/>
  <c r="R180" i="1"/>
  <c r="S180" i="1" s="1"/>
  <c r="T180" i="1" s="1"/>
  <c r="O180" i="1"/>
  <c r="P180" i="1" s="1"/>
  <c r="Q180" i="1" s="1"/>
  <c r="R176" i="1"/>
  <c r="S176" i="1" s="1"/>
  <c r="T176" i="1" s="1"/>
  <c r="O176" i="1"/>
  <c r="P176" i="1" s="1"/>
  <c r="Q176" i="1" s="1"/>
  <c r="R172" i="1"/>
  <c r="S172" i="1" s="1"/>
  <c r="T172" i="1" s="1"/>
  <c r="O172" i="1"/>
  <c r="R168" i="1"/>
  <c r="S168" i="1" s="1"/>
  <c r="T168" i="1" s="1"/>
  <c r="O168" i="1"/>
  <c r="P168" i="1" s="1"/>
  <c r="Q168" i="1" s="1"/>
  <c r="R164" i="1"/>
  <c r="S164" i="1" s="1"/>
  <c r="T164" i="1" s="1"/>
  <c r="O164" i="1"/>
  <c r="P164" i="1" s="1"/>
  <c r="Q164" i="1" s="1"/>
  <c r="R160" i="1"/>
  <c r="S160" i="1" s="1"/>
  <c r="T160" i="1" s="1"/>
  <c r="O160" i="1"/>
  <c r="P160" i="1" s="1"/>
  <c r="Q160" i="1" s="1"/>
  <c r="R156" i="1"/>
  <c r="S156" i="1" s="1"/>
  <c r="T156" i="1" s="1"/>
  <c r="O156" i="1"/>
  <c r="P156" i="1" s="1"/>
  <c r="Q156" i="1" s="1"/>
  <c r="R152" i="1"/>
  <c r="S152" i="1" s="1"/>
  <c r="T152" i="1" s="1"/>
  <c r="O152" i="1"/>
  <c r="P152" i="1" s="1"/>
  <c r="Q152" i="1" s="1"/>
  <c r="R148" i="1"/>
  <c r="S148" i="1" s="1"/>
  <c r="T148" i="1" s="1"/>
  <c r="O148" i="1"/>
  <c r="P148" i="1" s="1"/>
  <c r="Q148" i="1" s="1"/>
  <c r="R144" i="1"/>
  <c r="S144" i="1" s="1"/>
  <c r="T144" i="1" s="1"/>
  <c r="O144" i="1"/>
  <c r="P144" i="1" s="1"/>
  <c r="Q144" i="1" s="1"/>
  <c r="R140" i="1"/>
  <c r="O140" i="1"/>
  <c r="P140" i="1" s="1"/>
  <c r="Q140" i="1" s="1"/>
  <c r="R136" i="1"/>
  <c r="S136" i="1" s="1"/>
  <c r="T136" i="1" s="1"/>
  <c r="O136" i="1"/>
  <c r="P136" i="1" s="1"/>
  <c r="Q136" i="1" s="1"/>
  <c r="R132" i="1"/>
  <c r="S132" i="1" s="1"/>
  <c r="T132" i="1" s="1"/>
  <c r="O132" i="1"/>
  <c r="R128" i="1"/>
  <c r="S128" i="1" s="1"/>
  <c r="T128" i="1" s="1"/>
  <c r="O128" i="1"/>
  <c r="P128" i="1" s="1"/>
  <c r="Q128" i="1" s="1"/>
  <c r="R124" i="1"/>
  <c r="S124" i="1" s="1"/>
  <c r="T124" i="1" s="1"/>
  <c r="O124" i="1"/>
  <c r="P124" i="1" s="1"/>
  <c r="Q124" i="1" s="1"/>
  <c r="R120" i="1"/>
  <c r="S120" i="1" s="1"/>
  <c r="T120" i="1" s="1"/>
  <c r="O120" i="1"/>
  <c r="P120" i="1" s="1"/>
  <c r="Q120" i="1" s="1"/>
  <c r="R116" i="1"/>
  <c r="S116" i="1" s="1"/>
  <c r="T116" i="1" s="1"/>
  <c r="O116" i="1"/>
  <c r="P116" i="1" s="1"/>
  <c r="Q116" i="1" s="1"/>
  <c r="R112" i="1"/>
  <c r="S112" i="1" s="1"/>
  <c r="T112" i="1" s="1"/>
  <c r="O112" i="1"/>
  <c r="P112" i="1" s="1"/>
  <c r="Q112" i="1" s="1"/>
  <c r="R108" i="1"/>
  <c r="O108" i="1"/>
  <c r="P108" i="1" s="1"/>
  <c r="Q108" i="1" s="1"/>
  <c r="R104" i="1"/>
  <c r="S104" i="1" s="1"/>
  <c r="T104" i="1" s="1"/>
  <c r="O104" i="1"/>
  <c r="P104" i="1" s="1"/>
  <c r="Q104" i="1" s="1"/>
  <c r="R100" i="1"/>
  <c r="S100" i="1" s="1"/>
  <c r="T100" i="1" s="1"/>
  <c r="O100" i="1"/>
  <c r="P100" i="1" s="1"/>
  <c r="Q100" i="1" s="1"/>
  <c r="R96" i="1"/>
  <c r="S96" i="1" s="1"/>
  <c r="T96" i="1" s="1"/>
  <c r="O96" i="1"/>
  <c r="P96" i="1" s="1"/>
  <c r="Q96" i="1" s="1"/>
  <c r="R92" i="1"/>
  <c r="O92" i="1"/>
  <c r="P92" i="1" s="1"/>
  <c r="Q92" i="1" s="1"/>
  <c r="R88" i="1"/>
  <c r="S88" i="1" s="1"/>
  <c r="T88" i="1" s="1"/>
  <c r="O88" i="1"/>
  <c r="P88" i="1" s="1"/>
  <c r="Q88" i="1" s="1"/>
  <c r="R84" i="1"/>
  <c r="O84" i="1"/>
  <c r="P84" i="1" s="1"/>
  <c r="Q84" i="1" s="1"/>
  <c r="R80" i="1"/>
  <c r="S80" i="1" s="1"/>
  <c r="T80" i="1" s="1"/>
  <c r="O80" i="1"/>
  <c r="P80" i="1" s="1"/>
  <c r="Q80" i="1" s="1"/>
  <c r="R76" i="1"/>
  <c r="S76" i="1" s="1"/>
  <c r="T76" i="1" s="1"/>
  <c r="O76" i="1"/>
  <c r="R72" i="1"/>
  <c r="S72" i="1" s="1"/>
  <c r="T72" i="1" s="1"/>
  <c r="O72" i="1"/>
  <c r="P72" i="1" s="1"/>
  <c r="Q72" i="1" s="1"/>
  <c r="R68" i="1"/>
  <c r="O68" i="1"/>
  <c r="P68" i="1" s="1"/>
  <c r="Q68" i="1" s="1"/>
  <c r="R64" i="1"/>
  <c r="S64" i="1" s="1"/>
  <c r="T64" i="1" s="1"/>
  <c r="O64" i="1"/>
  <c r="P64" i="1" s="1"/>
  <c r="Q64" i="1" s="1"/>
  <c r="R60" i="1"/>
  <c r="S60" i="1" s="1"/>
  <c r="T60" i="1" s="1"/>
  <c r="O60" i="1"/>
  <c r="P60" i="1" s="1"/>
  <c r="Q60" i="1" s="1"/>
  <c r="R56" i="1"/>
  <c r="S56" i="1" s="1"/>
  <c r="T56" i="1" s="1"/>
  <c r="O56" i="1"/>
  <c r="P56" i="1" s="1"/>
  <c r="Q56" i="1" s="1"/>
  <c r="R52" i="1"/>
  <c r="S52" i="1" s="1"/>
  <c r="T52" i="1" s="1"/>
  <c r="O52" i="1"/>
  <c r="P52" i="1" s="1"/>
  <c r="Q52" i="1" s="1"/>
  <c r="R48" i="1"/>
  <c r="S48" i="1" s="1"/>
  <c r="T48" i="1" s="1"/>
  <c r="O48" i="1"/>
  <c r="R44" i="1"/>
  <c r="S44" i="1" s="1"/>
  <c r="T44" i="1" s="1"/>
  <c r="O44" i="1"/>
  <c r="R40" i="1"/>
  <c r="S40" i="1" s="1"/>
  <c r="T40" i="1" s="1"/>
  <c r="O40" i="1"/>
  <c r="P40" i="1" s="1"/>
  <c r="Q40" i="1" s="1"/>
  <c r="R36" i="1"/>
  <c r="S36" i="1" s="1"/>
  <c r="T36" i="1" s="1"/>
  <c r="O36" i="1"/>
  <c r="P36" i="1" s="1"/>
  <c r="Q36" i="1" s="1"/>
  <c r="R32" i="1"/>
  <c r="S32" i="1" s="1"/>
  <c r="T32" i="1" s="1"/>
  <c r="O32" i="1"/>
  <c r="R28" i="1"/>
  <c r="O28" i="1"/>
  <c r="P28" i="1" s="1"/>
  <c r="Q28" i="1" s="1"/>
  <c r="R24" i="1"/>
  <c r="S24" i="1" s="1"/>
  <c r="T24" i="1" s="1"/>
  <c r="O24" i="1"/>
  <c r="P24" i="1" s="1"/>
  <c r="Q24" i="1" s="1"/>
  <c r="R20" i="1"/>
  <c r="S20" i="1" s="1"/>
  <c r="T20" i="1" s="1"/>
  <c r="O20" i="1"/>
  <c r="P20" i="1" s="1"/>
  <c r="Q20" i="1" s="1"/>
  <c r="R16" i="1"/>
  <c r="S16" i="1" s="1"/>
  <c r="T16" i="1" s="1"/>
  <c r="O16" i="1"/>
  <c r="P16" i="1" s="1"/>
  <c r="Q16" i="1" s="1"/>
  <c r="R12" i="1"/>
  <c r="O12" i="1"/>
  <c r="R8" i="1"/>
  <c r="S8" i="1" s="1"/>
  <c r="T8" i="1" s="1"/>
  <c r="O8" i="1"/>
  <c r="P8" i="1" s="1"/>
  <c r="Q8" i="1" s="1"/>
  <c r="R4" i="1"/>
  <c r="S4" i="1" s="1"/>
  <c r="T4" i="1" s="1"/>
  <c r="O4" i="1"/>
  <c r="P4" i="1" s="1"/>
  <c r="Q4" i="1" s="1"/>
  <c r="O358" i="1"/>
  <c r="P358" i="1" s="1"/>
  <c r="Q358" i="1" s="1"/>
  <c r="R358" i="1"/>
  <c r="S358" i="1" s="1"/>
  <c r="T358" i="1" s="1"/>
  <c r="O342" i="1"/>
  <c r="P342" i="1" s="1"/>
  <c r="Q342" i="1" s="1"/>
  <c r="R342" i="1"/>
  <c r="S342" i="1" s="1"/>
  <c r="T342" i="1" s="1"/>
  <c r="O326" i="1"/>
  <c r="P326" i="1" s="1"/>
  <c r="Q326" i="1" s="1"/>
  <c r="R326" i="1"/>
  <c r="S326" i="1" s="1"/>
  <c r="T326" i="1" s="1"/>
  <c r="O310" i="1"/>
  <c r="P310" i="1" s="1"/>
  <c r="Q310" i="1" s="1"/>
  <c r="R310" i="1"/>
  <c r="S310" i="1" s="1"/>
  <c r="T310" i="1" s="1"/>
  <c r="O294" i="1"/>
  <c r="P294" i="1" s="1"/>
  <c r="Q294" i="1" s="1"/>
  <c r="R294" i="1"/>
  <c r="S294" i="1" s="1"/>
  <c r="T294" i="1" s="1"/>
  <c r="N275" i="1"/>
  <c r="M275" i="1"/>
  <c r="L275" i="1"/>
  <c r="N267" i="1"/>
  <c r="M267" i="1"/>
  <c r="L267" i="1"/>
  <c r="P259" i="1"/>
  <c r="Q259" i="1" s="1"/>
  <c r="N259" i="1"/>
  <c r="M259" i="1"/>
  <c r="L259" i="1"/>
  <c r="S259" i="1"/>
  <c r="T259" i="1" s="1"/>
  <c r="N251" i="1"/>
  <c r="M251" i="1"/>
  <c r="L251" i="1"/>
  <c r="N243" i="1"/>
  <c r="S243" i="1"/>
  <c r="T243" i="1" s="1"/>
  <c r="M243" i="1"/>
  <c r="L243" i="1"/>
  <c r="N235" i="1"/>
  <c r="M235" i="1"/>
  <c r="L235" i="1"/>
  <c r="N227" i="1"/>
  <c r="M227" i="1"/>
  <c r="L227" i="1"/>
  <c r="N219" i="1"/>
  <c r="M219" i="1"/>
  <c r="L219" i="1"/>
  <c r="N211" i="1"/>
  <c r="S211" i="1"/>
  <c r="T211" i="1" s="1"/>
  <c r="M211" i="1"/>
  <c r="L211" i="1"/>
  <c r="N203" i="1"/>
  <c r="M203" i="1"/>
  <c r="L203" i="1"/>
  <c r="P195" i="1"/>
  <c r="Q195" i="1" s="1"/>
  <c r="N195" i="1"/>
  <c r="M195" i="1"/>
  <c r="L195" i="1"/>
  <c r="S195" i="1"/>
  <c r="T195" i="1" s="1"/>
  <c r="N187" i="1"/>
  <c r="M187" i="1"/>
  <c r="L187" i="1"/>
  <c r="N179" i="1"/>
  <c r="M179" i="1"/>
  <c r="L179" i="1"/>
  <c r="N171" i="1"/>
  <c r="M171" i="1"/>
  <c r="L171" i="1"/>
  <c r="N163" i="1"/>
  <c r="M163" i="1"/>
  <c r="L163" i="1"/>
  <c r="N155" i="1"/>
  <c r="M155" i="1"/>
  <c r="L155" i="1"/>
  <c r="N147" i="1"/>
  <c r="M147" i="1"/>
  <c r="P147" i="1"/>
  <c r="Q147" i="1" s="1"/>
  <c r="L147" i="1"/>
  <c r="N139" i="1"/>
  <c r="M139" i="1"/>
  <c r="L139" i="1"/>
  <c r="P131" i="1"/>
  <c r="Q131" i="1" s="1"/>
  <c r="N131" i="1"/>
  <c r="M131" i="1"/>
  <c r="L131" i="1"/>
  <c r="N123" i="1"/>
  <c r="M123" i="1"/>
  <c r="L123" i="1"/>
  <c r="N115" i="1"/>
  <c r="S115" i="1"/>
  <c r="T115" i="1" s="1"/>
  <c r="M115" i="1"/>
  <c r="L115" i="1"/>
  <c r="N107" i="1"/>
  <c r="S107" i="1"/>
  <c r="T107" i="1" s="1"/>
  <c r="M107" i="1"/>
  <c r="L107" i="1"/>
  <c r="N99" i="1"/>
  <c r="M99" i="1"/>
  <c r="L99" i="1"/>
  <c r="N91" i="1"/>
  <c r="M91" i="1"/>
  <c r="L91" i="1"/>
  <c r="N83" i="1"/>
  <c r="S83" i="1"/>
  <c r="T83" i="1" s="1"/>
  <c r="M83" i="1"/>
  <c r="L83" i="1"/>
  <c r="N75" i="1"/>
  <c r="M75" i="1"/>
  <c r="L75" i="1"/>
  <c r="N67" i="1"/>
  <c r="M67" i="1"/>
  <c r="L67" i="1"/>
  <c r="S67" i="1"/>
  <c r="T67" i="1" s="1"/>
  <c r="N59" i="1"/>
  <c r="M59" i="1"/>
  <c r="L59" i="1"/>
  <c r="N51" i="1"/>
  <c r="M51" i="1"/>
  <c r="L51" i="1"/>
  <c r="N43" i="1"/>
  <c r="L43" i="1"/>
  <c r="M43" i="1"/>
  <c r="N35" i="1"/>
  <c r="M35" i="1"/>
  <c r="L35" i="1"/>
  <c r="S35" i="1"/>
  <c r="T35" i="1" s="1"/>
  <c r="N27" i="1"/>
  <c r="M27" i="1"/>
  <c r="L27" i="1"/>
  <c r="N19" i="1"/>
  <c r="M19" i="1"/>
  <c r="L19" i="1"/>
  <c r="N11" i="1"/>
  <c r="L11" i="1"/>
  <c r="M11" i="1"/>
  <c r="N3" i="1"/>
  <c r="M3" i="1"/>
  <c r="L3" i="1"/>
  <c r="S3" i="1"/>
  <c r="T3" i="1" s="1"/>
  <c r="V357" i="1"/>
  <c r="U357" i="1"/>
  <c r="O337" i="1"/>
  <c r="R337" i="1"/>
  <c r="S337" i="1" s="1"/>
  <c r="T337" i="1" s="1"/>
  <c r="V325" i="1"/>
  <c r="U325" i="1"/>
  <c r="O305" i="1"/>
  <c r="R305" i="1"/>
  <c r="V293" i="1"/>
  <c r="U293" i="1"/>
  <c r="N363" i="1"/>
  <c r="M363" i="1"/>
  <c r="L363" i="1"/>
  <c r="N655" i="1"/>
  <c r="M655" i="1"/>
  <c r="L655" i="1"/>
  <c r="S655" i="1"/>
  <c r="T655" i="1" s="1"/>
  <c r="P655" i="1"/>
  <c r="Q655" i="1" s="1"/>
  <c r="O647" i="1"/>
  <c r="R647" i="1"/>
  <c r="S647" i="1" s="1"/>
  <c r="T647" i="1" s="1"/>
  <c r="O639" i="1"/>
  <c r="P639" i="1" s="1"/>
  <c r="Q639" i="1" s="1"/>
  <c r="R639" i="1"/>
  <c r="S639" i="1" s="1"/>
  <c r="T639" i="1" s="1"/>
  <c r="O631" i="1"/>
  <c r="P631" i="1" s="1"/>
  <c r="Q631" i="1" s="1"/>
  <c r="R631" i="1"/>
  <c r="S631" i="1" s="1"/>
  <c r="T631" i="1" s="1"/>
  <c r="O623" i="1"/>
  <c r="P623" i="1" s="1"/>
  <c r="Q623" i="1" s="1"/>
  <c r="R623" i="1"/>
  <c r="S623" i="1" s="1"/>
  <c r="T623" i="1" s="1"/>
  <c r="O615" i="1"/>
  <c r="P615" i="1" s="1"/>
  <c r="Q615" i="1" s="1"/>
  <c r="R615" i="1"/>
  <c r="S615" i="1" s="1"/>
  <c r="T615" i="1" s="1"/>
  <c r="O607" i="1"/>
  <c r="P607" i="1" s="1"/>
  <c r="Q607" i="1" s="1"/>
  <c r="R607" i="1"/>
  <c r="S607" i="1" s="1"/>
  <c r="T607" i="1" s="1"/>
  <c r="R601" i="1"/>
  <c r="S601" i="1" s="1"/>
  <c r="T601" i="1" s="1"/>
  <c r="O601" i="1"/>
  <c r="P601" i="1" s="1"/>
  <c r="Q601" i="1" s="1"/>
  <c r="R597" i="1"/>
  <c r="S597" i="1" s="1"/>
  <c r="T597" i="1" s="1"/>
  <c r="O597" i="1"/>
  <c r="P597" i="1" s="1"/>
  <c r="Q597" i="1" s="1"/>
  <c r="R593" i="1"/>
  <c r="S593" i="1" s="1"/>
  <c r="T593" i="1" s="1"/>
  <c r="O593" i="1"/>
  <c r="P593" i="1" s="1"/>
  <c r="Q593" i="1" s="1"/>
  <c r="R589" i="1"/>
  <c r="S589" i="1" s="1"/>
  <c r="T589" i="1" s="1"/>
  <c r="O589" i="1"/>
  <c r="P589" i="1" s="1"/>
  <c r="Q589" i="1" s="1"/>
  <c r="R585" i="1"/>
  <c r="S585" i="1" s="1"/>
  <c r="T585" i="1" s="1"/>
  <c r="O585" i="1"/>
  <c r="P585" i="1" s="1"/>
  <c r="Q585" i="1" s="1"/>
  <c r="R581" i="1"/>
  <c r="S581" i="1" s="1"/>
  <c r="T581" i="1" s="1"/>
  <c r="O581" i="1"/>
  <c r="P581" i="1" s="1"/>
  <c r="Q581" i="1" s="1"/>
  <c r="R577" i="1"/>
  <c r="S577" i="1" s="1"/>
  <c r="T577" i="1" s="1"/>
  <c r="O577" i="1"/>
  <c r="P577" i="1" s="1"/>
  <c r="Q577" i="1" s="1"/>
  <c r="R573" i="1"/>
  <c r="S573" i="1" s="1"/>
  <c r="T573" i="1" s="1"/>
  <c r="O573" i="1"/>
  <c r="P573" i="1" s="1"/>
  <c r="Q573" i="1" s="1"/>
  <c r="R569" i="1"/>
  <c r="S569" i="1" s="1"/>
  <c r="T569" i="1" s="1"/>
  <c r="O569" i="1"/>
  <c r="P569" i="1" s="1"/>
  <c r="Q569" i="1" s="1"/>
  <c r="R565" i="1"/>
  <c r="S565" i="1" s="1"/>
  <c r="T565" i="1" s="1"/>
  <c r="O565" i="1"/>
  <c r="P565" i="1" s="1"/>
  <c r="Q565" i="1" s="1"/>
  <c r="R561" i="1"/>
  <c r="S561" i="1" s="1"/>
  <c r="T561" i="1" s="1"/>
  <c r="O561" i="1"/>
  <c r="P561" i="1" s="1"/>
  <c r="Q561" i="1" s="1"/>
  <c r="R557" i="1"/>
  <c r="S557" i="1" s="1"/>
  <c r="T557" i="1" s="1"/>
  <c r="O557" i="1"/>
  <c r="P557" i="1" s="1"/>
  <c r="Q557" i="1" s="1"/>
  <c r="O553" i="1"/>
  <c r="P553" i="1" s="1"/>
  <c r="Q553" i="1" s="1"/>
  <c r="R553" i="1"/>
  <c r="S553" i="1" s="1"/>
  <c r="T553" i="1" s="1"/>
  <c r="O549" i="1"/>
  <c r="P549" i="1" s="1"/>
  <c r="Q549" i="1" s="1"/>
  <c r="R549" i="1"/>
  <c r="S549" i="1" s="1"/>
  <c r="T549" i="1" s="1"/>
  <c r="O545" i="1"/>
  <c r="P545" i="1" s="1"/>
  <c r="Q545" i="1" s="1"/>
  <c r="R545" i="1"/>
  <c r="S545" i="1" s="1"/>
  <c r="T545" i="1" s="1"/>
  <c r="O541" i="1"/>
  <c r="P541" i="1" s="1"/>
  <c r="Q541" i="1" s="1"/>
  <c r="R541" i="1"/>
  <c r="S541" i="1" s="1"/>
  <c r="T541" i="1" s="1"/>
  <c r="O537" i="1"/>
  <c r="P537" i="1" s="1"/>
  <c r="Q537" i="1" s="1"/>
  <c r="R537" i="1"/>
  <c r="S537" i="1" s="1"/>
  <c r="T537" i="1" s="1"/>
  <c r="O533" i="1"/>
  <c r="P533" i="1" s="1"/>
  <c r="Q533" i="1" s="1"/>
  <c r="R533" i="1"/>
  <c r="S533" i="1" s="1"/>
  <c r="T533" i="1" s="1"/>
  <c r="O529" i="1"/>
  <c r="P529" i="1" s="1"/>
  <c r="Q529" i="1" s="1"/>
  <c r="R529" i="1"/>
  <c r="S529" i="1" s="1"/>
  <c r="T529" i="1" s="1"/>
  <c r="O525" i="1"/>
  <c r="P525" i="1" s="1"/>
  <c r="Q525" i="1" s="1"/>
  <c r="R525" i="1"/>
  <c r="S525" i="1" s="1"/>
  <c r="T525" i="1" s="1"/>
  <c r="O521" i="1"/>
  <c r="P521" i="1" s="1"/>
  <c r="Q521" i="1" s="1"/>
  <c r="R521" i="1"/>
  <c r="S521" i="1" s="1"/>
  <c r="T521" i="1" s="1"/>
  <c r="O517" i="1"/>
  <c r="P517" i="1" s="1"/>
  <c r="Q517" i="1" s="1"/>
  <c r="R517" i="1"/>
  <c r="S517" i="1" s="1"/>
  <c r="T517" i="1" s="1"/>
  <c r="O513" i="1"/>
  <c r="P513" i="1" s="1"/>
  <c r="Q513" i="1" s="1"/>
  <c r="R513" i="1"/>
  <c r="S513" i="1" s="1"/>
  <c r="T513" i="1" s="1"/>
  <c r="O509" i="1"/>
  <c r="P509" i="1" s="1"/>
  <c r="Q509" i="1" s="1"/>
  <c r="R509" i="1"/>
  <c r="S509" i="1" s="1"/>
  <c r="T509" i="1" s="1"/>
  <c r="O505" i="1"/>
  <c r="P505" i="1" s="1"/>
  <c r="Q505" i="1" s="1"/>
  <c r="R505" i="1"/>
  <c r="S505" i="1" s="1"/>
  <c r="T505" i="1" s="1"/>
  <c r="O501" i="1"/>
  <c r="P501" i="1" s="1"/>
  <c r="Q501" i="1" s="1"/>
  <c r="R501" i="1"/>
  <c r="S501" i="1" s="1"/>
  <c r="T501" i="1" s="1"/>
  <c r="O497" i="1"/>
  <c r="P497" i="1" s="1"/>
  <c r="Q497" i="1" s="1"/>
  <c r="R497" i="1"/>
  <c r="S497" i="1" s="1"/>
  <c r="T497" i="1" s="1"/>
  <c r="O493" i="1"/>
  <c r="P493" i="1" s="1"/>
  <c r="Q493" i="1" s="1"/>
  <c r="R493" i="1"/>
  <c r="S493" i="1" s="1"/>
  <c r="T493" i="1" s="1"/>
  <c r="O489" i="1"/>
  <c r="P489" i="1" s="1"/>
  <c r="Q489" i="1" s="1"/>
  <c r="R489" i="1"/>
  <c r="S489" i="1" s="1"/>
  <c r="T489" i="1" s="1"/>
  <c r="O485" i="1"/>
  <c r="P485" i="1" s="1"/>
  <c r="Q485" i="1" s="1"/>
  <c r="R485" i="1"/>
  <c r="S485" i="1" s="1"/>
  <c r="T485" i="1" s="1"/>
  <c r="O481" i="1"/>
  <c r="P481" i="1" s="1"/>
  <c r="Q481" i="1" s="1"/>
  <c r="R481" i="1"/>
  <c r="S481" i="1" s="1"/>
  <c r="T481" i="1" s="1"/>
  <c r="O477" i="1"/>
  <c r="P477" i="1" s="1"/>
  <c r="Q477" i="1" s="1"/>
  <c r="R477" i="1"/>
  <c r="S477" i="1" s="1"/>
  <c r="T477" i="1" s="1"/>
  <c r="O473" i="1"/>
  <c r="P473" i="1" s="1"/>
  <c r="Q473" i="1" s="1"/>
  <c r="R473" i="1"/>
  <c r="S473" i="1" s="1"/>
  <c r="T473" i="1" s="1"/>
  <c r="O469" i="1"/>
  <c r="P469" i="1" s="1"/>
  <c r="Q469" i="1" s="1"/>
  <c r="R469" i="1"/>
  <c r="S469" i="1" s="1"/>
  <c r="T469" i="1" s="1"/>
  <c r="O465" i="1"/>
  <c r="P465" i="1" s="1"/>
  <c r="Q465" i="1" s="1"/>
  <c r="R465" i="1"/>
  <c r="S465" i="1" s="1"/>
  <c r="T465" i="1" s="1"/>
  <c r="O461" i="1"/>
  <c r="P461" i="1" s="1"/>
  <c r="Q461" i="1" s="1"/>
  <c r="R461" i="1"/>
  <c r="S461" i="1" s="1"/>
  <c r="T461" i="1" s="1"/>
  <c r="O457" i="1"/>
  <c r="P457" i="1" s="1"/>
  <c r="Q457" i="1" s="1"/>
  <c r="R457" i="1"/>
  <c r="S457" i="1" s="1"/>
  <c r="T457" i="1" s="1"/>
  <c r="O453" i="1"/>
  <c r="P453" i="1" s="1"/>
  <c r="Q453" i="1" s="1"/>
  <c r="R453" i="1"/>
  <c r="S453" i="1" s="1"/>
  <c r="T453" i="1" s="1"/>
  <c r="O449" i="1"/>
  <c r="P449" i="1" s="1"/>
  <c r="Q449" i="1" s="1"/>
  <c r="R449" i="1"/>
  <c r="S449" i="1" s="1"/>
  <c r="T449" i="1" s="1"/>
  <c r="O445" i="1"/>
  <c r="P445" i="1" s="1"/>
  <c r="Q445" i="1" s="1"/>
  <c r="R445" i="1"/>
  <c r="S445" i="1" s="1"/>
  <c r="T445" i="1" s="1"/>
  <c r="O441" i="1"/>
  <c r="P441" i="1" s="1"/>
  <c r="Q441" i="1" s="1"/>
  <c r="R441" i="1"/>
  <c r="S441" i="1" s="1"/>
  <c r="T441" i="1" s="1"/>
  <c r="O437" i="1"/>
  <c r="P437" i="1" s="1"/>
  <c r="Q437" i="1" s="1"/>
  <c r="R437" i="1"/>
  <c r="S437" i="1" s="1"/>
  <c r="T437" i="1" s="1"/>
  <c r="O433" i="1"/>
  <c r="P433" i="1" s="1"/>
  <c r="Q433" i="1" s="1"/>
  <c r="R433" i="1"/>
  <c r="S433" i="1" s="1"/>
  <c r="T433" i="1" s="1"/>
  <c r="O429" i="1"/>
  <c r="P429" i="1" s="1"/>
  <c r="Q429" i="1" s="1"/>
  <c r="R429" i="1"/>
  <c r="S429" i="1" s="1"/>
  <c r="T429" i="1" s="1"/>
  <c r="O425" i="1"/>
  <c r="P425" i="1" s="1"/>
  <c r="Q425" i="1" s="1"/>
  <c r="R425" i="1"/>
  <c r="S425" i="1" s="1"/>
  <c r="T425" i="1" s="1"/>
  <c r="O421" i="1"/>
  <c r="P421" i="1" s="1"/>
  <c r="Q421" i="1" s="1"/>
  <c r="R421" i="1"/>
  <c r="S421" i="1" s="1"/>
  <c r="T421" i="1" s="1"/>
  <c r="O417" i="1"/>
  <c r="P417" i="1" s="1"/>
  <c r="Q417" i="1" s="1"/>
  <c r="R417" i="1"/>
  <c r="S417" i="1" s="1"/>
  <c r="T417" i="1" s="1"/>
  <c r="O413" i="1"/>
  <c r="P413" i="1" s="1"/>
  <c r="Q413" i="1" s="1"/>
  <c r="R413" i="1"/>
  <c r="S413" i="1" s="1"/>
  <c r="T413" i="1" s="1"/>
  <c r="O409" i="1"/>
  <c r="P409" i="1" s="1"/>
  <c r="Q409" i="1" s="1"/>
  <c r="R409" i="1"/>
  <c r="S409" i="1" s="1"/>
  <c r="T409" i="1" s="1"/>
  <c r="O405" i="1"/>
  <c r="P405" i="1" s="1"/>
  <c r="Q405" i="1" s="1"/>
  <c r="R405" i="1"/>
  <c r="S405" i="1" s="1"/>
  <c r="T405" i="1" s="1"/>
  <c r="O401" i="1"/>
  <c r="P401" i="1" s="1"/>
  <c r="Q401" i="1" s="1"/>
  <c r="R401" i="1"/>
  <c r="S401" i="1" s="1"/>
  <c r="T401" i="1" s="1"/>
  <c r="O397" i="1"/>
  <c r="P397" i="1" s="1"/>
  <c r="Q397" i="1" s="1"/>
  <c r="R397" i="1"/>
  <c r="S397" i="1" s="1"/>
  <c r="T397" i="1" s="1"/>
  <c r="O393" i="1"/>
  <c r="P393" i="1" s="1"/>
  <c r="Q393" i="1" s="1"/>
  <c r="R393" i="1"/>
  <c r="S393" i="1" s="1"/>
  <c r="T393" i="1" s="1"/>
  <c r="O389" i="1"/>
  <c r="P389" i="1" s="1"/>
  <c r="Q389" i="1" s="1"/>
  <c r="R389" i="1"/>
  <c r="S389" i="1" s="1"/>
  <c r="T389" i="1" s="1"/>
  <c r="O385" i="1"/>
  <c r="P385" i="1" s="1"/>
  <c r="Q385" i="1" s="1"/>
  <c r="R385" i="1"/>
  <c r="S385" i="1" s="1"/>
  <c r="T385" i="1" s="1"/>
  <c r="O381" i="1"/>
  <c r="P381" i="1" s="1"/>
  <c r="Q381" i="1" s="1"/>
  <c r="R381" i="1"/>
  <c r="S381" i="1" s="1"/>
  <c r="T381" i="1" s="1"/>
  <c r="O377" i="1"/>
  <c r="P377" i="1" s="1"/>
  <c r="Q377" i="1" s="1"/>
  <c r="R377" i="1"/>
  <c r="S377" i="1" s="1"/>
  <c r="T377" i="1" s="1"/>
  <c r="O373" i="1"/>
  <c r="P373" i="1" s="1"/>
  <c r="Q373" i="1" s="1"/>
  <c r="R373" i="1"/>
  <c r="S373" i="1" s="1"/>
  <c r="T373" i="1" s="1"/>
  <c r="O369" i="1"/>
  <c r="P369" i="1" s="1"/>
  <c r="Q369" i="1" s="1"/>
  <c r="R369" i="1"/>
  <c r="S369" i="1" s="1"/>
  <c r="T369" i="1" s="1"/>
  <c r="O365" i="1"/>
  <c r="P365" i="1" s="1"/>
  <c r="Q365" i="1" s="1"/>
  <c r="R365" i="1"/>
  <c r="S365" i="1" s="1"/>
  <c r="T365" i="1" s="1"/>
  <c r="O360" i="1"/>
  <c r="P360" i="1" s="1"/>
  <c r="Q360" i="1" s="1"/>
  <c r="R360" i="1"/>
  <c r="S360" i="1" s="1"/>
  <c r="T360" i="1" s="1"/>
  <c r="V356" i="1"/>
  <c r="U356" i="1"/>
  <c r="O328" i="1"/>
  <c r="P328" i="1" s="1"/>
  <c r="Q328" i="1" s="1"/>
  <c r="R328" i="1"/>
  <c r="V324" i="1"/>
  <c r="U324" i="1"/>
  <c r="O296" i="1"/>
  <c r="P296" i="1" s="1"/>
  <c r="Q296" i="1" s="1"/>
  <c r="R296" i="1"/>
  <c r="V292" i="1"/>
  <c r="U292" i="1"/>
  <c r="S333" i="1"/>
  <c r="T333" i="1" s="1"/>
  <c r="P333" i="1"/>
  <c r="Q333" i="1" s="1"/>
  <c r="N333" i="1"/>
  <c r="M333" i="1"/>
  <c r="L333" i="1"/>
  <c r="S301" i="1"/>
  <c r="T301" i="1" s="1"/>
  <c r="P301" i="1"/>
  <c r="Q301" i="1" s="1"/>
  <c r="N301" i="1"/>
  <c r="M301" i="1"/>
  <c r="L301" i="1"/>
  <c r="V279" i="1"/>
  <c r="U279" i="1"/>
  <c r="V275" i="1"/>
  <c r="U275" i="1"/>
  <c r="V271" i="1"/>
  <c r="U271" i="1"/>
  <c r="V267" i="1"/>
  <c r="U267" i="1"/>
  <c r="V263" i="1"/>
  <c r="U263" i="1"/>
  <c r="V259" i="1"/>
  <c r="U259" i="1"/>
  <c r="V255" i="1"/>
  <c r="U255" i="1"/>
  <c r="V251" i="1"/>
  <c r="U251" i="1"/>
  <c r="V247" i="1"/>
  <c r="U247" i="1"/>
  <c r="V243" i="1"/>
  <c r="U243" i="1"/>
  <c r="V239" i="1"/>
  <c r="U239" i="1"/>
  <c r="V235" i="1"/>
  <c r="U235" i="1"/>
  <c r="V231" i="1"/>
  <c r="U231" i="1"/>
  <c r="V227" i="1"/>
  <c r="U227" i="1"/>
  <c r="V223" i="1"/>
  <c r="U223" i="1"/>
  <c r="V219" i="1"/>
  <c r="U219" i="1"/>
  <c r="V215" i="1"/>
  <c r="U215" i="1"/>
  <c r="V211" i="1"/>
  <c r="U211" i="1"/>
  <c r="V207" i="1"/>
  <c r="U207" i="1"/>
  <c r="V203" i="1"/>
  <c r="U203" i="1"/>
  <c r="V199" i="1"/>
  <c r="U199" i="1"/>
  <c r="V195" i="1"/>
  <c r="U195" i="1"/>
  <c r="V191" i="1"/>
  <c r="U191" i="1"/>
  <c r="V187" i="1"/>
  <c r="U187" i="1"/>
  <c r="V183" i="1"/>
  <c r="U183" i="1"/>
  <c r="V179" i="1"/>
  <c r="U179" i="1"/>
  <c r="V175" i="1"/>
  <c r="U175" i="1"/>
  <c r="V171" i="1"/>
  <c r="U171" i="1"/>
  <c r="V167" i="1"/>
  <c r="U167" i="1"/>
  <c r="V163" i="1"/>
  <c r="U163" i="1"/>
  <c r="V159" i="1"/>
  <c r="U159" i="1"/>
  <c r="V155" i="1"/>
  <c r="U155" i="1"/>
  <c r="V151" i="1"/>
  <c r="U151" i="1"/>
  <c r="V147" i="1"/>
  <c r="U147" i="1"/>
  <c r="V143" i="1"/>
  <c r="U143" i="1"/>
  <c r="V139" i="1"/>
  <c r="U139" i="1"/>
  <c r="V135" i="1"/>
  <c r="U135" i="1"/>
  <c r="V131" i="1"/>
  <c r="U131" i="1"/>
  <c r="V127" i="1"/>
  <c r="U127" i="1"/>
  <c r="V123" i="1"/>
  <c r="U123" i="1"/>
  <c r="V119" i="1"/>
  <c r="U119" i="1"/>
  <c r="V115" i="1"/>
  <c r="U115" i="1"/>
  <c r="V111" i="1"/>
  <c r="U111" i="1"/>
  <c r="V107" i="1"/>
  <c r="U107" i="1"/>
  <c r="V103" i="1"/>
  <c r="U103" i="1"/>
  <c r="V99" i="1"/>
  <c r="U99" i="1"/>
  <c r="V95" i="1"/>
  <c r="U95" i="1"/>
  <c r="V91" i="1"/>
  <c r="U91" i="1"/>
  <c r="V87" i="1"/>
  <c r="U87" i="1"/>
  <c r="V83" i="1"/>
  <c r="U83" i="1"/>
  <c r="V79" i="1"/>
  <c r="U79" i="1"/>
  <c r="V75" i="1"/>
  <c r="U75" i="1"/>
  <c r="V71" i="1"/>
  <c r="U71" i="1"/>
  <c r="V67" i="1"/>
  <c r="U67" i="1"/>
  <c r="V63" i="1"/>
  <c r="U63" i="1"/>
  <c r="V59" i="1"/>
  <c r="U59" i="1"/>
  <c r="V55" i="1"/>
  <c r="U55" i="1"/>
  <c r="V51" i="1"/>
  <c r="U51" i="1"/>
  <c r="V47" i="1"/>
  <c r="U47" i="1"/>
  <c r="V43" i="1"/>
  <c r="U43" i="1"/>
  <c r="V39" i="1"/>
  <c r="U39" i="1"/>
  <c r="V35" i="1"/>
  <c r="U35" i="1"/>
  <c r="V31" i="1"/>
  <c r="U31" i="1"/>
  <c r="V27" i="1"/>
  <c r="U27" i="1"/>
  <c r="V23" i="1"/>
  <c r="U23" i="1"/>
  <c r="V19" i="1"/>
  <c r="U19" i="1"/>
  <c r="V15" i="1"/>
  <c r="U15" i="1"/>
  <c r="V11" i="1"/>
  <c r="U11" i="1"/>
  <c r="V7" i="1"/>
  <c r="U7" i="1"/>
  <c r="V3" i="1"/>
  <c r="U3" i="1"/>
  <c r="V358" i="1"/>
  <c r="U358" i="1"/>
  <c r="V342" i="1"/>
  <c r="U342" i="1"/>
  <c r="V326" i="1"/>
  <c r="U326" i="1"/>
  <c r="V310" i="1"/>
  <c r="U310" i="1"/>
  <c r="V294" i="1"/>
  <c r="U294" i="1"/>
  <c r="N274" i="1"/>
  <c r="M274" i="1"/>
  <c r="L274" i="1"/>
  <c r="N266" i="1"/>
  <c r="M266" i="1"/>
  <c r="L266" i="1"/>
  <c r="N258" i="1"/>
  <c r="M258" i="1"/>
  <c r="L258" i="1"/>
  <c r="P250" i="1"/>
  <c r="Q250" i="1" s="1"/>
  <c r="N250" i="1"/>
  <c r="M250" i="1"/>
  <c r="L250" i="1"/>
  <c r="S250" i="1"/>
  <c r="T250" i="1" s="1"/>
  <c r="N242" i="1"/>
  <c r="M242" i="1"/>
  <c r="L242" i="1"/>
  <c r="N234" i="1"/>
  <c r="M234" i="1"/>
  <c r="L234" i="1"/>
  <c r="S226" i="1"/>
  <c r="T226" i="1" s="1"/>
  <c r="N226" i="1"/>
  <c r="M226" i="1"/>
  <c r="L226" i="1"/>
  <c r="N218" i="1"/>
  <c r="M218" i="1"/>
  <c r="L218" i="1"/>
  <c r="N210" i="1"/>
  <c r="M210" i="1"/>
  <c r="L210" i="1"/>
  <c r="N202" i="1"/>
  <c r="M202" i="1"/>
  <c r="P202" i="1"/>
  <c r="Q202" i="1" s="1"/>
  <c r="L202" i="1"/>
  <c r="N194" i="1"/>
  <c r="M194" i="1"/>
  <c r="L194" i="1"/>
  <c r="P186" i="1"/>
  <c r="Q186" i="1" s="1"/>
  <c r="N186" i="1"/>
  <c r="M186" i="1"/>
  <c r="L186" i="1"/>
  <c r="N178" i="1"/>
  <c r="M178" i="1"/>
  <c r="L178" i="1"/>
  <c r="N170" i="1"/>
  <c r="M170" i="1"/>
  <c r="L170" i="1"/>
  <c r="N162" i="1"/>
  <c r="M162" i="1"/>
  <c r="L162" i="1"/>
  <c r="N154" i="1"/>
  <c r="M154" i="1"/>
  <c r="L154" i="1"/>
  <c r="N146" i="1"/>
  <c r="M146" i="1"/>
  <c r="L146" i="1"/>
  <c r="N138" i="1"/>
  <c r="M138" i="1"/>
  <c r="L138" i="1"/>
  <c r="N130" i="1"/>
  <c r="M130" i="1"/>
  <c r="L130" i="1"/>
  <c r="N122" i="1"/>
  <c r="M122" i="1"/>
  <c r="L122" i="1"/>
  <c r="S122" i="1"/>
  <c r="T122" i="1" s="1"/>
  <c r="N114" i="1"/>
  <c r="M114" i="1"/>
  <c r="L114" i="1"/>
  <c r="N106" i="1"/>
  <c r="M106" i="1"/>
  <c r="L106" i="1"/>
  <c r="N98" i="1"/>
  <c r="M98" i="1"/>
  <c r="L98" i="1"/>
  <c r="N90" i="1"/>
  <c r="M90" i="1"/>
  <c r="L90" i="1"/>
  <c r="S90" i="1"/>
  <c r="T90" i="1" s="1"/>
  <c r="N82" i="1"/>
  <c r="M82" i="1"/>
  <c r="L82" i="1"/>
  <c r="N74" i="1"/>
  <c r="M74" i="1"/>
  <c r="L74" i="1"/>
  <c r="N66" i="1"/>
  <c r="M66" i="1"/>
  <c r="L66" i="1"/>
  <c r="N58" i="1"/>
  <c r="M58" i="1"/>
  <c r="L58" i="1"/>
  <c r="N50" i="1"/>
  <c r="M50" i="1"/>
  <c r="L50" i="1"/>
  <c r="N42" i="1"/>
  <c r="L42" i="1"/>
  <c r="M42" i="1"/>
  <c r="N34" i="1"/>
  <c r="L34" i="1"/>
  <c r="M34" i="1"/>
  <c r="N26" i="1"/>
  <c r="M26" i="1"/>
  <c r="L26" i="1"/>
  <c r="S26" i="1"/>
  <c r="T26" i="1" s="1"/>
  <c r="N18" i="1"/>
  <c r="L18" i="1"/>
  <c r="M18" i="1"/>
  <c r="N10" i="1"/>
  <c r="L10" i="1"/>
  <c r="M10" i="1"/>
  <c r="O349" i="1"/>
  <c r="P349" i="1" s="1"/>
  <c r="Q349" i="1" s="1"/>
  <c r="R349" i="1"/>
  <c r="V337" i="1"/>
  <c r="U337" i="1"/>
  <c r="O317" i="1"/>
  <c r="P317" i="1" s="1"/>
  <c r="Q317" i="1" s="1"/>
  <c r="R317" i="1"/>
  <c r="S317" i="1" s="1"/>
  <c r="T317" i="1" s="1"/>
  <c r="V305" i="1"/>
  <c r="U305" i="1"/>
  <c r="O285" i="1"/>
  <c r="P285" i="1" s="1"/>
  <c r="Q285" i="1" s="1"/>
  <c r="R285" i="1"/>
  <c r="S285" i="1" s="1"/>
  <c r="T285" i="1" s="1"/>
  <c r="N359" i="1"/>
  <c r="M359" i="1"/>
  <c r="L359" i="1"/>
  <c r="M807" i="1"/>
  <c r="L807" i="1"/>
  <c r="N807" i="1"/>
  <c r="V777" i="1"/>
  <c r="U777" i="1"/>
  <c r="R750" i="1"/>
  <c r="S750" i="1" s="1"/>
  <c r="T750" i="1" s="1"/>
  <c r="O750" i="1"/>
  <c r="P750" i="1" s="1"/>
  <c r="Q750" i="1" s="1"/>
  <c r="V748" i="1"/>
  <c r="U748" i="1"/>
  <c r="S736" i="1"/>
  <c r="T736" i="1" s="1"/>
  <c r="N736" i="1"/>
  <c r="M736" i="1"/>
  <c r="L736" i="1"/>
  <c r="P736" i="1"/>
  <c r="Q736" i="1" s="1"/>
  <c r="R729" i="1"/>
  <c r="S729" i="1" s="1"/>
  <c r="T729" i="1" s="1"/>
  <c r="O729" i="1"/>
  <c r="V725" i="1"/>
  <c r="U725" i="1"/>
  <c r="R697" i="1"/>
  <c r="S697" i="1" s="1"/>
  <c r="T697" i="1" s="1"/>
  <c r="O697" i="1"/>
  <c r="P697" i="1" s="1"/>
  <c r="Q697" i="1" s="1"/>
  <c r="V693" i="1"/>
  <c r="U693" i="1"/>
  <c r="R665" i="1"/>
  <c r="S665" i="1" s="1"/>
  <c r="T665" i="1" s="1"/>
  <c r="O665" i="1"/>
  <c r="V661" i="1"/>
  <c r="U661" i="1"/>
  <c r="V644" i="1"/>
  <c r="U644" i="1"/>
  <c r="L616" i="1"/>
  <c r="S616" i="1"/>
  <c r="T616" i="1" s="1"/>
  <c r="P616" i="1"/>
  <c r="Q616" i="1" s="1"/>
  <c r="N616" i="1"/>
  <c r="M616" i="1"/>
  <c r="V782" i="1"/>
  <c r="U782" i="1"/>
  <c r="R776" i="1"/>
  <c r="S776" i="1" s="1"/>
  <c r="T776" i="1" s="1"/>
  <c r="O776" i="1"/>
  <c r="P776" i="1" s="1"/>
  <c r="Q776" i="1" s="1"/>
  <c r="N759" i="1"/>
  <c r="L759" i="1"/>
  <c r="S759" i="1"/>
  <c r="T759" i="1" s="1"/>
  <c r="P759" i="1"/>
  <c r="Q759" i="1" s="1"/>
  <c r="M759" i="1"/>
  <c r="V735" i="1"/>
  <c r="U735" i="1"/>
  <c r="V647" i="1"/>
  <c r="U647" i="1"/>
  <c r="V639" i="1"/>
  <c r="U639" i="1"/>
  <c r="V631" i="1"/>
  <c r="U631" i="1"/>
  <c r="V623" i="1"/>
  <c r="U623" i="1"/>
  <c r="V615" i="1"/>
  <c r="U615" i="1"/>
  <c r="V607" i="1"/>
  <c r="U607" i="1"/>
  <c r="V600" i="1"/>
  <c r="U600" i="1"/>
  <c r="V596" i="1"/>
  <c r="U596" i="1"/>
  <c r="V592" i="1"/>
  <c r="U592" i="1"/>
  <c r="V588" i="1"/>
  <c r="U588" i="1"/>
  <c r="V584" i="1"/>
  <c r="U584" i="1"/>
  <c r="V580" i="1"/>
  <c r="U580" i="1"/>
  <c r="V576" i="1"/>
  <c r="U576" i="1"/>
  <c r="V572" i="1"/>
  <c r="U572" i="1"/>
  <c r="V568" i="1"/>
  <c r="U568" i="1"/>
  <c r="V564" i="1"/>
  <c r="U564" i="1"/>
  <c r="V560" i="1"/>
  <c r="U560" i="1"/>
  <c r="V556" i="1"/>
  <c r="U556" i="1"/>
  <c r="V552" i="1"/>
  <c r="U552" i="1"/>
  <c r="V548" i="1"/>
  <c r="U548" i="1"/>
  <c r="V544" i="1"/>
  <c r="U544" i="1"/>
  <c r="V540" i="1"/>
  <c r="U540" i="1"/>
  <c r="V536" i="1"/>
  <c r="U536" i="1"/>
  <c r="V532" i="1"/>
  <c r="U532" i="1"/>
  <c r="V528" i="1"/>
  <c r="U528" i="1"/>
  <c r="V524" i="1"/>
  <c r="U524" i="1"/>
  <c r="V520" i="1"/>
  <c r="U520" i="1"/>
  <c r="V516" i="1"/>
  <c r="U516" i="1"/>
  <c r="V512" i="1"/>
  <c r="U512" i="1"/>
  <c r="V508" i="1"/>
  <c r="U508" i="1"/>
  <c r="V504" i="1"/>
  <c r="U504" i="1"/>
  <c r="U500" i="1"/>
  <c r="V500" i="1"/>
  <c r="V496" i="1"/>
  <c r="U496" i="1"/>
  <c r="V492" i="1"/>
  <c r="U492" i="1"/>
  <c r="V488" i="1"/>
  <c r="U488" i="1"/>
  <c r="V484" i="1"/>
  <c r="U484" i="1"/>
  <c r="V480" i="1"/>
  <c r="U480" i="1"/>
  <c r="V476" i="1"/>
  <c r="U476" i="1"/>
  <c r="V472" i="1"/>
  <c r="U472" i="1"/>
  <c r="V468" i="1"/>
  <c r="U468" i="1"/>
  <c r="V464" i="1"/>
  <c r="U464" i="1"/>
  <c r="V460" i="1"/>
  <c r="U460" i="1"/>
  <c r="V456" i="1"/>
  <c r="U456" i="1"/>
  <c r="V452" i="1"/>
  <c r="U452" i="1"/>
  <c r="V448" i="1"/>
  <c r="U448" i="1"/>
  <c r="V444" i="1"/>
  <c r="U444" i="1"/>
  <c r="V440" i="1"/>
  <c r="U440" i="1"/>
  <c r="V436" i="1"/>
  <c r="U436" i="1"/>
  <c r="V432" i="1"/>
  <c r="U432" i="1"/>
  <c r="V428" i="1"/>
  <c r="U428" i="1"/>
  <c r="V424" i="1"/>
  <c r="U424" i="1"/>
  <c r="V420" i="1"/>
  <c r="U420" i="1"/>
  <c r="V416" i="1"/>
  <c r="U416" i="1"/>
  <c r="V412" i="1"/>
  <c r="U412" i="1"/>
  <c r="V408" i="1"/>
  <c r="U408" i="1"/>
  <c r="V404" i="1"/>
  <c r="U404" i="1"/>
  <c r="V400" i="1"/>
  <c r="U400" i="1"/>
  <c r="V396" i="1"/>
  <c r="U396" i="1"/>
  <c r="V392" i="1"/>
  <c r="U392" i="1"/>
  <c r="V388" i="1"/>
  <c r="U388" i="1"/>
  <c r="V384" i="1"/>
  <c r="U384" i="1"/>
  <c r="V380" i="1"/>
  <c r="U380" i="1"/>
  <c r="V376" i="1"/>
  <c r="U376" i="1"/>
  <c r="V372" i="1"/>
  <c r="U372" i="1"/>
  <c r="V368" i="1"/>
  <c r="U368" i="1"/>
  <c r="O364" i="1"/>
  <c r="P364" i="1" s="1"/>
  <c r="Q364" i="1" s="1"/>
  <c r="R364" i="1"/>
  <c r="V360" i="1"/>
  <c r="U360" i="1"/>
  <c r="O332" i="1"/>
  <c r="P332" i="1" s="1"/>
  <c r="Q332" i="1" s="1"/>
  <c r="R332" i="1"/>
  <c r="S332" i="1" s="1"/>
  <c r="T332" i="1" s="1"/>
  <c r="V328" i="1"/>
  <c r="U328" i="1"/>
  <c r="O300" i="1"/>
  <c r="P300" i="1" s="1"/>
  <c r="Q300" i="1" s="1"/>
  <c r="R300" i="1"/>
  <c r="V296" i="1"/>
  <c r="U296" i="1"/>
  <c r="O359" i="1"/>
  <c r="P359" i="1" s="1"/>
  <c r="Q359" i="1" s="1"/>
  <c r="R359" i="1"/>
  <c r="S359" i="1" s="1"/>
  <c r="T359" i="1" s="1"/>
  <c r="O351" i="1"/>
  <c r="P351" i="1" s="1"/>
  <c r="Q351" i="1" s="1"/>
  <c r="R351" i="1"/>
  <c r="O343" i="1"/>
  <c r="P343" i="1" s="1"/>
  <c r="Q343" i="1" s="1"/>
  <c r="R343" i="1"/>
  <c r="S343" i="1" s="1"/>
  <c r="T343" i="1" s="1"/>
  <c r="O335" i="1"/>
  <c r="P335" i="1" s="1"/>
  <c r="Q335" i="1" s="1"/>
  <c r="R335" i="1"/>
  <c r="S335" i="1" s="1"/>
  <c r="T335" i="1" s="1"/>
  <c r="O327" i="1"/>
  <c r="P327" i="1" s="1"/>
  <c r="Q327" i="1" s="1"/>
  <c r="R327" i="1"/>
  <c r="S327" i="1" s="1"/>
  <c r="T327" i="1" s="1"/>
  <c r="O319" i="1"/>
  <c r="P319" i="1" s="1"/>
  <c r="Q319" i="1" s="1"/>
  <c r="R319" i="1"/>
  <c r="S319" i="1" s="1"/>
  <c r="T319" i="1" s="1"/>
  <c r="O311" i="1"/>
  <c r="P311" i="1" s="1"/>
  <c r="Q311" i="1" s="1"/>
  <c r="R311" i="1"/>
  <c r="S311" i="1" s="1"/>
  <c r="T311" i="1" s="1"/>
  <c r="O303" i="1"/>
  <c r="P303" i="1" s="1"/>
  <c r="Q303" i="1" s="1"/>
  <c r="R303" i="1"/>
  <c r="S303" i="1" s="1"/>
  <c r="T303" i="1" s="1"/>
  <c r="O295" i="1"/>
  <c r="P295" i="1" s="1"/>
  <c r="Q295" i="1" s="1"/>
  <c r="R295" i="1"/>
  <c r="S295" i="1" s="1"/>
  <c r="T295" i="1" s="1"/>
  <c r="O287" i="1"/>
  <c r="P287" i="1" s="1"/>
  <c r="Q287" i="1" s="1"/>
  <c r="R287" i="1"/>
  <c r="S287" i="1" s="1"/>
  <c r="T287" i="1" s="1"/>
  <c r="N353" i="1"/>
  <c r="M353" i="1"/>
  <c r="L353" i="1"/>
  <c r="P321" i="1"/>
  <c r="Q321" i="1" s="1"/>
  <c r="N321" i="1"/>
  <c r="M321" i="1"/>
  <c r="L321" i="1"/>
  <c r="S289" i="1"/>
  <c r="T289" i="1" s="1"/>
  <c r="N289" i="1"/>
  <c r="M289" i="1"/>
  <c r="L289" i="1"/>
  <c r="R279" i="1"/>
  <c r="O279" i="1"/>
  <c r="R275" i="1"/>
  <c r="S275" i="1" s="1"/>
  <c r="T275" i="1" s="1"/>
  <c r="O275" i="1"/>
  <c r="P275" i="1" s="1"/>
  <c r="Q275" i="1" s="1"/>
  <c r="R271" i="1"/>
  <c r="O271" i="1"/>
  <c r="R267" i="1"/>
  <c r="S267" i="1" s="1"/>
  <c r="T267" i="1" s="1"/>
  <c r="O267" i="1"/>
  <c r="P267" i="1" s="1"/>
  <c r="Q267" i="1" s="1"/>
  <c r="R263" i="1"/>
  <c r="O263" i="1"/>
  <c r="R259" i="1"/>
  <c r="O259" i="1"/>
  <c r="R255" i="1"/>
  <c r="O255" i="1"/>
  <c r="R251" i="1"/>
  <c r="S251" i="1" s="1"/>
  <c r="T251" i="1" s="1"/>
  <c r="O251" i="1"/>
  <c r="P251" i="1" s="1"/>
  <c r="Q251" i="1" s="1"/>
  <c r="R247" i="1"/>
  <c r="O247" i="1"/>
  <c r="R243" i="1"/>
  <c r="O243" i="1"/>
  <c r="P243" i="1" s="1"/>
  <c r="Q243" i="1" s="1"/>
  <c r="R239" i="1"/>
  <c r="O239" i="1"/>
  <c r="R235" i="1"/>
  <c r="S235" i="1" s="1"/>
  <c r="T235" i="1" s="1"/>
  <c r="O235" i="1"/>
  <c r="P235" i="1" s="1"/>
  <c r="Q235" i="1" s="1"/>
  <c r="R231" i="1"/>
  <c r="O231" i="1"/>
  <c r="R227" i="1"/>
  <c r="S227" i="1" s="1"/>
  <c r="T227" i="1" s="1"/>
  <c r="O227" i="1"/>
  <c r="P227" i="1" s="1"/>
  <c r="Q227" i="1" s="1"/>
  <c r="R223" i="1"/>
  <c r="O223" i="1"/>
  <c r="R219" i="1"/>
  <c r="S219" i="1" s="1"/>
  <c r="T219" i="1" s="1"/>
  <c r="O219" i="1"/>
  <c r="P219" i="1" s="1"/>
  <c r="Q219" i="1" s="1"/>
  <c r="R215" i="1"/>
  <c r="O215" i="1"/>
  <c r="R211" i="1"/>
  <c r="O211" i="1"/>
  <c r="P211" i="1" s="1"/>
  <c r="Q211" i="1" s="1"/>
  <c r="R207" i="1"/>
  <c r="O207" i="1"/>
  <c r="R203" i="1"/>
  <c r="S203" i="1" s="1"/>
  <c r="T203" i="1" s="1"/>
  <c r="O203" i="1"/>
  <c r="P203" i="1" s="1"/>
  <c r="Q203" i="1" s="1"/>
  <c r="R199" i="1"/>
  <c r="O199" i="1"/>
  <c r="R195" i="1"/>
  <c r="O195" i="1"/>
  <c r="R191" i="1"/>
  <c r="O191" i="1"/>
  <c r="R187" i="1"/>
  <c r="S187" i="1" s="1"/>
  <c r="T187" i="1" s="1"/>
  <c r="O187" i="1"/>
  <c r="P187" i="1" s="1"/>
  <c r="Q187" i="1" s="1"/>
  <c r="R183" i="1"/>
  <c r="O183" i="1"/>
  <c r="R179" i="1"/>
  <c r="S179" i="1" s="1"/>
  <c r="T179" i="1" s="1"/>
  <c r="O179" i="1"/>
  <c r="P179" i="1" s="1"/>
  <c r="Q179" i="1" s="1"/>
  <c r="R175" i="1"/>
  <c r="O175" i="1"/>
  <c r="R171" i="1"/>
  <c r="S171" i="1" s="1"/>
  <c r="T171" i="1" s="1"/>
  <c r="O171" i="1"/>
  <c r="P171" i="1" s="1"/>
  <c r="Q171" i="1" s="1"/>
  <c r="R167" i="1"/>
  <c r="O167" i="1"/>
  <c r="R163" i="1"/>
  <c r="S163" i="1" s="1"/>
  <c r="T163" i="1" s="1"/>
  <c r="O163" i="1"/>
  <c r="P163" i="1" s="1"/>
  <c r="Q163" i="1" s="1"/>
  <c r="R159" i="1"/>
  <c r="O159" i="1"/>
  <c r="R155" i="1"/>
  <c r="S155" i="1" s="1"/>
  <c r="T155" i="1" s="1"/>
  <c r="O155" i="1"/>
  <c r="P155" i="1" s="1"/>
  <c r="Q155" i="1" s="1"/>
  <c r="R151" i="1"/>
  <c r="O151" i="1"/>
  <c r="R147" i="1"/>
  <c r="S147" i="1" s="1"/>
  <c r="T147" i="1" s="1"/>
  <c r="O147" i="1"/>
  <c r="R143" i="1"/>
  <c r="O143" i="1"/>
  <c r="R139" i="1"/>
  <c r="S139" i="1" s="1"/>
  <c r="T139" i="1" s="1"/>
  <c r="O139" i="1"/>
  <c r="P139" i="1" s="1"/>
  <c r="Q139" i="1" s="1"/>
  <c r="R135" i="1"/>
  <c r="O135" i="1"/>
  <c r="R131" i="1"/>
  <c r="S131" i="1" s="1"/>
  <c r="T131" i="1" s="1"/>
  <c r="O131" i="1"/>
  <c r="R127" i="1"/>
  <c r="O127" i="1"/>
  <c r="R123" i="1"/>
  <c r="S123" i="1" s="1"/>
  <c r="T123" i="1" s="1"/>
  <c r="O123" i="1"/>
  <c r="P123" i="1" s="1"/>
  <c r="Q123" i="1" s="1"/>
  <c r="R119" i="1"/>
  <c r="O119" i="1"/>
  <c r="R115" i="1"/>
  <c r="O115" i="1"/>
  <c r="P115" i="1" s="1"/>
  <c r="Q115" i="1" s="1"/>
  <c r="R111" i="1"/>
  <c r="O111" i="1"/>
  <c r="R107" i="1"/>
  <c r="O107" i="1"/>
  <c r="P107" i="1" s="1"/>
  <c r="Q107" i="1" s="1"/>
  <c r="R103" i="1"/>
  <c r="O103" i="1"/>
  <c r="R99" i="1"/>
  <c r="S99" i="1" s="1"/>
  <c r="T99" i="1" s="1"/>
  <c r="O99" i="1"/>
  <c r="P99" i="1" s="1"/>
  <c r="Q99" i="1" s="1"/>
  <c r="R95" i="1"/>
  <c r="O95" i="1"/>
  <c r="R91" i="1"/>
  <c r="S91" i="1" s="1"/>
  <c r="T91" i="1" s="1"/>
  <c r="O91" i="1"/>
  <c r="P91" i="1" s="1"/>
  <c r="Q91" i="1" s="1"/>
  <c r="R87" i="1"/>
  <c r="O87" i="1"/>
  <c r="R83" i="1"/>
  <c r="O83" i="1"/>
  <c r="P83" i="1" s="1"/>
  <c r="Q83" i="1" s="1"/>
  <c r="R79" i="1"/>
  <c r="O79" i="1"/>
  <c r="R75" i="1"/>
  <c r="S75" i="1" s="1"/>
  <c r="T75" i="1" s="1"/>
  <c r="O75" i="1"/>
  <c r="P75" i="1" s="1"/>
  <c r="Q75" i="1" s="1"/>
  <c r="R71" i="1"/>
  <c r="O71" i="1"/>
  <c r="R67" i="1"/>
  <c r="O67" i="1"/>
  <c r="P67" i="1" s="1"/>
  <c r="Q67" i="1" s="1"/>
  <c r="R63" i="1"/>
  <c r="O63" i="1"/>
  <c r="R59" i="1"/>
  <c r="S59" i="1" s="1"/>
  <c r="T59" i="1" s="1"/>
  <c r="O59" i="1"/>
  <c r="P59" i="1" s="1"/>
  <c r="Q59" i="1" s="1"/>
  <c r="R55" i="1"/>
  <c r="O55" i="1"/>
  <c r="R51" i="1"/>
  <c r="S51" i="1" s="1"/>
  <c r="T51" i="1" s="1"/>
  <c r="O51" i="1"/>
  <c r="P51" i="1" s="1"/>
  <c r="Q51" i="1" s="1"/>
  <c r="R47" i="1"/>
  <c r="O47" i="1"/>
  <c r="R43" i="1"/>
  <c r="S43" i="1" s="1"/>
  <c r="T43" i="1" s="1"/>
  <c r="O43" i="1"/>
  <c r="P43" i="1" s="1"/>
  <c r="Q43" i="1" s="1"/>
  <c r="R39" i="1"/>
  <c r="O39" i="1"/>
  <c r="R35" i="1"/>
  <c r="O35" i="1"/>
  <c r="P35" i="1" s="1"/>
  <c r="Q35" i="1" s="1"/>
  <c r="R31" i="1"/>
  <c r="O31" i="1"/>
  <c r="R27" i="1"/>
  <c r="S27" i="1" s="1"/>
  <c r="T27" i="1" s="1"/>
  <c r="O27" i="1"/>
  <c r="P27" i="1" s="1"/>
  <c r="Q27" i="1" s="1"/>
  <c r="R23" i="1"/>
  <c r="O23" i="1"/>
  <c r="R19" i="1"/>
  <c r="S19" i="1" s="1"/>
  <c r="T19" i="1" s="1"/>
  <c r="O19" i="1"/>
  <c r="P19" i="1" s="1"/>
  <c r="Q19" i="1" s="1"/>
  <c r="R15" i="1"/>
  <c r="O15" i="1"/>
  <c r="R11" i="1"/>
  <c r="S11" i="1" s="1"/>
  <c r="T11" i="1" s="1"/>
  <c r="O11" i="1"/>
  <c r="P11" i="1" s="1"/>
  <c r="Q11" i="1" s="1"/>
  <c r="R7" i="1"/>
  <c r="O7" i="1"/>
  <c r="R3" i="1"/>
  <c r="O3" i="1"/>
  <c r="P3" i="1" s="1"/>
  <c r="Q3" i="1" s="1"/>
  <c r="O362" i="1"/>
  <c r="P362" i="1" s="1"/>
  <c r="Q362" i="1" s="1"/>
  <c r="R362" i="1"/>
  <c r="S362" i="1" s="1"/>
  <c r="T362" i="1" s="1"/>
  <c r="O346" i="1"/>
  <c r="P346" i="1" s="1"/>
  <c r="Q346" i="1" s="1"/>
  <c r="R346" i="1"/>
  <c r="S346" i="1" s="1"/>
  <c r="T346" i="1" s="1"/>
  <c r="O330" i="1"/>
  <c r="P330" i="1" s="1"/>
  <c r="Q330" i="1" s="1"/>
  <c r="R330" i="1"/>
  <c r="S330" i="1" s="1"/>
  <c r="T330" i="1" s="1"/>
  <c r="O314" i="1"/>
  <c r="P314" i="1" s="1"/>
  <c r="Q314" i="1" s="1"/>
  <c r="R314" i="1"/>
  <c r="S314" i="1" s="1"/>
  <c r="T314" i="1" s="1"/>
  <c r="O298" i="1"/>
  <c r="P298" i="1" s="1"/>
  <c r="Q298" i="1" s="1"/>
  <c r="R298" i="1"/>
  <c r="S298" i="1" s="1"/>
  <c r="T298" i="1" s="1"/>
  <c r="O282" i="1"/>
  <c r="P282" i="1" s="1"/>
  <c r="Q282" i="1" s="1"/>
  <c r="R282" i="1"/>
  <c r="S282" i="1" s="1"/>
  <c r="T282" i="1" s="1"/>
  <c r="N273" i="1"/>
  <c r="M273" i="1"/>
  <c r="L273" i="1"/>
  <c r="N265" i="1"/>
  <c r="M265" i="1"/>
  <c r="L265" i="1"/>
  <c r="N257" i="1"/>
  <c r="M257" i="1"/>
  <c r="L257" i="1"/>
  <c r="P249" i="1"/>
  <c r="Q249" i="1" s="1"/>
  <c r="N249" i="1"/>
  <c r="M249" i="1"/>
  <c r="L249" i="1"/>
  <c r="S249" i="1"/>
  <c r="T249" i="1" s="1"/>
  <c r="N241" i="1"/>
  <c r="M241" i="1"/>
  <c r="S241" i="1"/>
  <c r="T241" i="1" s="1"/>
  <c r="L241" i="1"/>
  <c r="N233" i="1"/>
  <c r="M233" i="1"/>
  <c r="L233" i="1"/>
  <c r="N225" i="1"/>
  <c r="M225" i="1"/>
  <c r="L225" i="1"/>
  <c r="P217" i="1"/>
  <c r="Q217" i="1" s="1"/>
  <c r="N217" i="1"/>
  <c r="M217" i="1"/>
  <c r="L217" i="1"/>
  <c r="N209" i="1"/>
  <c r="M209" i="1"/>
  <c r="L209" i="1"/>
  <c r="N201" i="1"/>
  <c r="S201" i="1"/>
  <c r="T201" i="1" s="1"/>
  <c r="M201" i="1"/>
  <c r="L201" i="1"/>
  <c r="N193" i="1"/>
  <c r="M193" i="1"/>
  <c r="L193" i="1"/>
  <c r="N185" i="1"/>
  <c r="M185" i="1"/>
  <c r="L185" i="1"/>
  <c r="P185" i="1"/>
  <c r="Q185" i="1" s="1"/>
  <c r="N177" i="1"/>
  <c r="M177" i="1"/>
  <c r="L177" i="1"/>
  <c r="N169" i="1"/>
  <c r="M169" i="1"/>
  <c r="L169" i="1"/>
  <c r="N161" i="1"/>
  <c r="M161" i="1"/>
  <c r="L161" i="1"/>
  <c r="P153" i="1"/>
  <c r="Q153" i="1" s="1"/>
  <c r="N153" i="1"/>
  <c r="M153" i="1"/>
  <c r="L153" i="1"/>
  <c r="N145" i="1"/>
  <c r="M145" i="1"/>
  <c r="L145" i="1"/>
  <c r="P145" i="1"/>
  <c r="Q145" i="1" s="1"/>
  <c r="N137" i="1"/>
  <c r="P137" i="1"/>
  <c r="Q137" i="1" s="1"/>
  <c r="M137" i="1"/>
  <c r="L137" i="1"/>
  <c r="N129" i="1"/>
  <c r="S129" i="1"/>
  <c r="T129" i="1" s="1"/>
  <c r="M129" i="1"/>
  <c r="L129" i="1"/>
  <c r="S121" i="1"/>
  <c r="T121" i="1" s="1"/>
  <c r="N121" i="1"/>
  <c r="M121" i="1"/>
  <c r="L121" i="1"/>
  <c r="P121" i="1"/>
  <c r="Q121" i="1" s="1"/>
  <c r="N113" i="1"/>
  <c r="M113" i="1"/>
  <c r="L113" i="1"/>
  <c r="N105" i="1"/>
  <c r="M105" i="1"/>
  <c r="L105" i="1"/>
  <c r="N97" i="1"/>
  <c r="M97" i="1"/>
  <c r="L97" i="1"/>
  <c r="P89" i="1"/>
  <c r="Q89" i="1" s="1"/>
  <c r="N89" i="1"/>
  <c r="M89" i="1"/>
  <c r="L89" i="1"/>
  <c r="S89" i="1"/>
  <c r="T89" i="1" s="1"/>
  <c r="N81" i="1"/>
  <c r="M81" i="1"/>
  <c r="L81" i="1"/>
  <c r="N73" i="1"/>
  <c r="S73" i="1"/>
  <c r="T73" i="1" s="1"/>
  <c r="M73" i="1"/>
  <c r="L73" i="1"/>
  <c r="N65" i="1"/>
  <c r="M65" i="1"/>
  <c r="L65" i="1"/>
  <c r="N57" i="1"/>
  <c r="L57" i="1"/>
  <c r="M57" i="1"/>
  <c r="S57" i="1"/>
  <c r="T57" i="1" s="1"/>
  <c r="N49" i="1"/>
  <c r="M49" i="1"/>
  <c r="L49" i="1"/>
  <c r="N41" i="1"/>
  <c r="L41" i="1"/>
  <c r="M41" i="1"/>
  <c r="L33" i="1"/>
  <c r="N33" i="1"/>
  <c r="M33" i="1"/>
  <c r="N25" i="1"/>
  <c r="L25" i="1"/>
  <c r="M25" i="1"/>
  <c r="P25" i="1"/>
  <c r="Q25" i="1" s="1"/>
  <c r="N17" i="1"/>
  <c r="L17" i="1"/>
  <c r="M17" i="1"/>
  <c r="P17" i="1"/>
  <c r="Q17" i="1" s="1"/>
  <c r="N9" i="1"/>
  <c r="L9" i="1"/>
  <c r="M9" i="1"/>
  <c r="O361" i="1"/>
  <c r="R361" i="1"/>
  <c r="S361" i="1" s="1"/>
  <c r="T361" i="1" s="1"/>
  <c r="V349" i="1"/>
  <c r="U349" i="1"/>
  <c r="O329" i="1"/>
  <c r="R329" i="1"/>
  <c r="S329" i="1" s="1"/>
  <c r="T329" i="1" s="1"/>
  <c r="V317" i="1"/>
  <c r="U317" i="1"/>
  <c r="O297" i="1"/>
  <c r="P297" i="1" s="1"/>
  <c r="Q297" i="1" s="1"/>
  <c r="R297" i="1"/>
  <c r="V285" i="1"/>
  <c r="U285" i="1"/>
  <c r="S280" i="1"/>
  <c r="T280" i="1" s="1"/>
  <c r="L280" i="1"/>
  <c r="P280" i="1"/>
  <c r="Q280" i="1" s="1"/>
  <c r="N280" i="1"/>
  <c r="M280" i="1"/>
  <c r="S355" i="1"/>
  <c r="T355" i="1" s="1"/>
  <c r="N355" i="1"/>
  <c r="M355" i="1"/>
  <c r="L355" i="1"/>
  <c r="P355" i="1"/>
  <c r="Q355" i="1" s="1"/>
  <c r="S351" i="1"/>
  <c r="T351" i="1" s="1"/>
  <c r="N351" i="1"/>
  <c r="M351" i="1"/>
  <c r="L351" i="1"/>
  <c r="V599" i="1"/>
  <c r="U599" i="1"/>
  <c r="V595" i="1"/>
  <c r="U595" i="1"/>
  <c r="V591" i="1"/>
  <c r="U591" i="1"/>
  <c r="V587" i="1"/>
  <c r="U587" i="1"/>
  <c r="V583" i="1"/>
  <c r="U583" i="1"/>
  <c r="V579" i="1"/>
  <c r="U579" i="1"/>
  <c r="V575" i="1"/>
  <c r="U575" i="1"/>
  <c r="V571" i="1"/>
  <c r="U571" i="1"/>
  <c r="V567" i="1"/>
  <c r="U567" i="1"/>
  <c r="V563" i="1"/>
  <c r="U563" i="1"/>
  <c r="V559" i="1"/>
  <c r="U559" i="1"/>
  <c r="V555" i="1"/>
  <c r="U555" i="1"/>
  <c r="V551" i="1"/>
  <c r="U551" i="1"/>
  <c r="V547" i="1"/>
  <c r="U547" i="1"/>
  <c r="V543" i="1"/>
  <c r="U543" i="1"/>
  <c r="V539" i="1"/>
  <c r="U539" i="1"/>
  <c r="V535" i="1"/>
  <c r="U535" i="1"/>
  <c r="V531" i="1"/>
  <c r="U531" i="1"/>
  <c r="V527" i="1"/>
  <c r="U527" i="1"/>
  <c r="V523" i="1"/>
  <c r="U523" i="1"/>
  <c r="V519" i="1"/>
  <c r="U519" i="1"/>
  <c r="V515" i="1"/>
  <c r="U515" i="1"/>
  <c r="V511" i="1"/>
  <c r="U511" i="1"/>
  <c r="V507" i="1"/>
  <c r="U507" i="1"/>
  <c r="V503" i="1"/>
  <c r="U503" i="1"/>
  <c r="U499" i="1"/>
  <c r="V499" i="1"/>
  <c r="V495" i="1"/>
  <c r="U495" i="1"/>
  <c r="V491" i="1"/>
  <c r="U491" i="1"/>
  <c r="V487" i="1"/>
  <c r="U487" i="1"/>
  <c r="V483" i="1"/>
  <c r="U483" i="1"/>
  <c r="V479" i="1"/>
  <c r="U479" i="1"/>
  <c r="V475" i="1"/>
  <c r="U475" i="1"/>
  <c r="V471" i="1"/>
  <c r="U471" i="1"/>
  <c r="V467" i="1"/>
  <c r="U467" i="1"/>
  <c r="V463" i="1"/>
  <c r="U463" i="1"/>
  <c r="V459" i="1"/>
  <c r="U459" i="1"/>
  <c r="V455" i="1"/>
  <c r="U455" i="1"/>
  <c r="V451" i="1"/>
  <c r="U451" i="1"/>
  <c r="V447" i="1"/>
  <c r="U447" i="1"/>
  <c r="V443" i="1"/>
  <c r="U443" i="1"/>
  <c r="V439" i="1"/>
  <c r="U439" i="1"/>
  <c r="V435" i="1"/>
  <c r="U435" i="1"/>
  <c r="V431" i="1"/>
  <c r="U431" i="1"/>
  <c r="V427" i="1"/>
  <c r="U427" i="1"/>
  <c r="V423" i="1"/>
  <c r="U423" i="1"/>
  <c r="V419" i="1"/>
  <c r="U419" i="1"/>
  <c r="V415" i="1"/>
  <c r="U415" i="1"/>
  <c r="V411" i="1"/>
  <c r="U411" i="1"/>
  <c r="V407" i="1"/>
  <c r="U407" i="1"/>
  <c r="V403" i="1"/>
  <c r="U403" i="1"/>
  <c r="V399" i="1"/>
  <c r="U399" i="1"/>
  <c r="V395" i="1"/>
  <c r="U395" i="1"/>
  <c r="V391" i="1"/>
  <c r="U391" i="1"/>
  <c r="V387" i="1"/>
  <c r="U387" i="1"/>
  <c r="V383" i="1"/>
  <c r="U383" i="1"/>
  <c r="V379" i="1"/>
  <c r="U379" i="1"/>
  <c r="V375" i="1"/>
  <c r="U375" i="1"/>
  <c r="V371" i="1"/>
  <c r="U371" i="1"/>
  <c r="V367" i="1"/>
  <c r="U367" i="1"/>
  <c r="O340" i="1"/>
  <c r="P340" i="1" s="1"/>
  <c r="Q340" i="1" s="1"/>
  <c r="R340" i="1"/>
  <c r="S340" i="1" s="1"/>
  <c r="T340" i="1" s="1"/>
  <c r="V336" i="1"/>
  <c r="U336" i="1"/>
  <c r="O308" i="1"/>
  <c r="P308" i="1" s="1"/>
  <c r="Q308" i="1" s="1"/>
  <c r="R308" i="1"/>
  <c r="S308" i="1" s="1"/>
  <c r="T308" i="1" s="1"/>
  <c r="V304" i="1"/>
  <c r="U304" i="1"/>
  <c r="V280" i="1"/>
  <c r="U280" i="1"/>
  <c r="P361" i="1"/>
  <c r="Q361" i="1" s="1"/>
  <c r="N361" i="1"/>
  <c r="M361" i="1"/>
  <c r="L361" i="1"/>
  <c r="P329" i="1"/>
  <c r="Q329" i="1" s="1"/>
  <c r="N329" i="1"/>
  <c r="M329" i="1"/>
  <c r="L329" i="1"/>
  <c r="S297" i="1"/>
  <c r="T297" i="1" s="1"/>
  <c r="N297" i="1"/>
  <c r="M297" i="1"/>
  <c r="L297" i="1"/>
  <c r="R278" i="1"/>
  <c r="S278" i="1" s="1"/>
  <c r="T278" i="1" s="1"/>
  <c r="O278" i="1"/>
  <c r="P278" i="1" s="1"/>
  <c r="Q278" i="1" s="1"/>
  <c r="R274" i="1"/>
  <c r="S274" i="1" s="1"/>
  <c r="T274" i="1" s="1"/>
  <c r="O274" i="1"/>
  <c r="P274" i="1" s="1"/>
  <c r="Q274" i="1" s="1"/>
  <c r="R270" i="1"/>
  <c r="S270" i="1" s="1"/>
  <c r="T270" i="1" s="1"/>
  <c r="O270" i="1"/>
  <c r="P270" i="1" s="1"/>
  <c r="Q270" i="1" s="1"/>
  <c r="R266" i="1"/>
  <c r="S266" i="1" s="1"/>
  <c r="T266" i="1" s="1"/>
  <c r="O266" i="1"/>
  <c r="P266" i="1" s="1"/>
  <c r="Q266" i="1" s="1"/>
  <c r="R262" i="1"/>
  <c r="S262" i="1" s="1"/>
  <c r="T262" i="1" s="1"/>
  <c r="O262" i="1"/>
  <c r="P262" i="1" s="1"/>
  <c r="Q262" i="1" s="1"/>
  <c r="R258" i="1"/>
  <c r="S258" i="1" s="1"/>
  <c r="T258" i="1" s="1"/>
  <c r="O258" i="1"/>
  <c r="P258" i="1" s="1"/>
  <c r="Q258" i="1" s="1"/>
  <c r="R254" i="1"/>
  <c r="O254" i="1"/>
  <c r="P254" i="1" s="1"/>
  <c r="Q254" i="1" s="1"/>
  <c r="R250" i="1"/>
  <c r="O250" i="1"/>
  <c r="R246" i="1"/>
  <c r="S246" i="1" s="1"/>
  <c r="T246" i="1" s="1"/>
  <c r="O246" i="1"/>
  <c r="P246" i="1" s="1"/>
  <c r="Q246" i="1" s="1"/>
  <c r="R242" i="1"/>
  <c r="S242" i="1" s="1"/>
  <c r="T242" i="1" s="1"/>
  <c r="O242" i="1"/>
  <c r="P242" i="1" s="1"/>
  <c r="Q242" i="1" s="1"/>
  <c r="R238" i="1"/>
  <c r="O238" i="1"/>
  <c r="P238" i="1" s="1"/>
  <c r="Q238" i="1" s="1"/>
  <c r="R234" i="1"/>
  <c r="S234" i="1" s="1"/>
  <c r="T234" i="1" s="1"/>
  <c r="O234" i="1"/>
  <c r="P234" i="1" s="1"/>
  <c r="Q234" i="1" s="1"/>
  <c r="R230" i="1"/>
  <c r="S230" i="1" s="1"/>
  <c r="T230" i="1" s="1"/>
  <c r="O230" i="1"/>
  <c r="P230" i="1" s="1"/>
  <c r="Q230" i="1" s="1"/>
  <c r="R226" i="1"/>
  <c r="O226" i="1"/>
  <c r="P226" i="1" s="1"/>
  <c r="Q226" i="1" s="1"/>
  <c r="R222" i="1"/>
  <c r="S222" i="1" s="1"/>
  <c r="T222" i="1" s="1"/>
  <c r="O222" i="1"/>
  <c r="P222" i="1" s="1"/>
  <c r="Q222" i="1" s="1"/>
  <c r="R218" i="1"/>
  <c r="S218" i="1" s="1"/>
  <c r="T218" i="1" s="1"/>
  <c r="O218" i="1"/>
  <c r="P218" i="1" s="1"/>
  <c r="Q218" i="1" s="1"/>
  <c r="R214" i="1"/>
  <c r="S214" i="1" s="1"/>
  <c r="T214" i="1" s="1"/>
  <c r="O214" i="1"/>
  <c r="P214" i="1" s="1"/>
  <c r="Q214" i="1" s="1"/>
  <c r="R210" i="1"/>
  <c r="S210" i="1" s="1"/>
  <c r="T210" i="1" s="1"/>
  <c r="O210" i="1"/>
  <c r="P210" i="1" s="1"/>
  <c r="Q210" i="1" s="1"/>
  <c r="R206" i="1"/>
  <c r="S206" i="1" s="1"/>
  <c r="T206" i="1" s="1"/>
  <c r="O206" i="1"/>
  <c r="P206" i="1" s="1"/>
  <c r="Q206" i="1" s="1"/>
  <c r="R202" i="1"/>
  <c r="S202" i="1" s="1"/>
  <c r="T202" i="1" s="1"/>
  <c r="O202" i="1"/>
  <c r="R198" i="1"/>
  <c r="S198" i="1" s="1"/>
  <c r="T198" i="1" s="1"/>
  <c r="O198" i="1"/>
  <c r="P198" i="1" s="1"/>
  <c r="Q198" i="1" s="1"/>
  <c r="R194" i="1"/>
  <c r="S194" i="1" s="1"/>
  <c r="T194" i="1" s="1"/>
  <c r="O194" i="1"/>
  <c r="P194" i="1" s="1"/>
  <c r="Q194" i="1" s="1"/>
  <c r="R190" i="1"/>
  <c r="S190" i="1" s="1"/>
  <c r="T190" i="1" s="1"/>
  <c r="O190" i="1"/>
  <c r="P190" i="1" s="1"/>
  <c r="Q190" i="1" s="1"/>
  <c r="R186" i="1"/>
  <c r="S186" i="1" s="1"/>
  <c r="T186" i="1" s="1"/>
  <c r="O186" i="1"/>
  <c r="R182" i="1"/>
  <c r="S182" i="1" s="1"/>
  <c r="T182" i="1" s="1"/>
  <c r="O182" i="1"/>
  <c r="P182" i="1" s="1"/>
  <c r="Q182" i="1" s="1"/>
  <c r="R178" i="1"/>
  <c r="S178" i="1" s="1"/>
  <c r="T178" i="1" s="1"/>
  <c r="O178" i="1"/>
  <c r="P178" i="1" s="1"/>
  <c r="Q178" i="1" s="1"/>
  <c r="R174" i="1"/>
  <c r="S174" i="1" s="1"/>
  <c r="T174" i="1" s="1"/>
  <c r="O174" i="1"/>
  <c r="R170" i="1"/>
  <c r="S170" i="1" s="1"/>
  <c r="T170" i="1" s="1"/>
  <c r="O170" i="1"/>
  <c r="P170" i="1" s="1"/>
  <c r="Q170" i="1" s="1"/>
  <c r="R166" i="1"/>
  <c r="S166" i="1" s="1"/>
  <c r="T166" i="1" s="1"/>
  <c r="O166" i="1"/>
  <c r="P166" i="1" s="1"/>
  <c r="Q166" i="1" s="1"/>
  <c r="R162" i="1"/>
  <c r="S162" i="1" s="1"/>
  <c r="T162" i="1" s="1"/>
  <c r="O162" i="1"/>
  <c r="P162" i="1" s="1"/>
  <c r="Q162" i="1" s="1"/>
  <c r="R158" i="1"/>
  <c r="S158" i="1" s="1"/>
  <c r="T158" i="1" s="1"/>
  <c r="O158" i="1"/>
  <c r="P158" i="1" s="1"/>
  <c r="Q158" i="1" s="1"/>
  <c r="R154" i="1"/>
  <c r="S154" i="1" s="1"/>
  <c r="T154" i="1" s="1"/>
  <c r="O154" i="1"/>
  <c r="P154" i="1" s="1"/>
  <c r="Q154" i="1" s="1"/>
  <c r="R150" i="1"/>
  <c r="S150" i="1" s="1"/>
  <c r="T150" i="1" s="1"/>
  <c r="O150" i="1"/>
  <c r="P150" i="1" s="1"/>
  <c r="Q150" i="1" s="1"/>
  <c r="R146" i="1"/>
  <c r="S146" i="1" s="1"/>
  <c r="T146" i="1" s="1"/>
  <c r="O146" i="1"/>
  <c r="P146" i="1" s="1"/>
  <c r="Q146" i="1" s="1"/>
  <c r="R142" i="1"/>
  <c r="S142" i="1" s="1"/>
  <c r="T142" i="1" s="1"/>
  <c r="O142" i="1"/>
  <c r="P142" i="1" s="1"/>
  <c r="Q142" i="1" s="1"/>
  <c r="R138" i="1"/>
  <c r="S138" i="1" s="1"/>
  <c r="T138" i="1" s="1"/>
  <c r="O138" i="1"/>
  <c r="P138" i="1" s="1"/>
  <c r="Q138" i="1" s="1"/>
  <c r="R134" i="1"/>
  <c r="S134" i="1" s="1"/>
  <c r="T134" i="1" s="1"/>
  <c r="O134" i="1"/>
  <c r="P134" i="1" s="1"/>
  <c r="Q134" i="1" s="1"/>
  <c r="R130" i="1"/>
  <c r="S130" i="1" s="1"/>
  <c r="T130" i="1" s="1"/>
  <c r="O130" i="1"/>
  <c r="P130" i="1" s="1"/>
  <c r="Q130" i="1" s="1"/>
  <c r="R126" i="1"/>
  <c r="S126" i="1" s="1"/>
  <c r="T126" i="1" s="1"/>
  <c r="O126" i="1"/>
  <c r="P126" i="1" s="1"/>
  <c r="Q126" i="1" s="1"/>
  <c r="R122" i="1"/>
  <c r="O122" i="1"/>
  <c r="P122" i="1" s="1"/>
  <c r="Q122" i="1" s="1"/>
  <c r="R118" i="1"/>
  <c r="S118" i="1" s="1"/>
  <c r="T118" i="1" s="1"/>
  <c r="O118" i="1"/>
  <c r="P118" i="1" s="1"/>
  <c r="Q118" i="1" s="1"/>
  <c r="R114" i="1"/>
  <c r="S114" i="1" s="1"/>
  <c r="T114" i="1" s="1"/>
  <c r="O114" i="1"/>
  <c r="P114" i="1" s="1"/>
  <c r="Q114" i="1" s="1"/>
  <c r="R110" i="1"/>
  <c r="S110" i="1" s="1"/>
  <c r="T110" i="1" s="1"/>
  <c r="O110" i="1"/>
  <c r="R106" i="1"/>
  <c r="S106" i="1" s="1"/>
  <c r="T106" i="1" s="1"/>
  <c r="O106" i="1"/>
  <c r="P106" i="1" s="1"/>
  <c r="Q106" i="1" s="1"/>
  <c r="R102" i="1"/>
  <c r="S102" i="1" s="1"/>
  <c r="T102" i="1" s="1"/>
  <c r="O102" i="1"/>
  <c r="P102" i="1" s="1"/>
  <c r="Q102" i="1" s="1"/>
  <c r="R98" i="1"/>
  <c r="S98" i="1" s="1"/>
  <c r="T98" i="1" s="1"/>
  <c r="O98" i="1"/>
  <c r="P98" i="1" s="1"/>
  <c r="Q98" i="1" s="1"/>
  <c r="R94" i="1"/>
  <c r="S94" i="1" s="1"/>
  <c r="T94" i="1" s="1"/>
  <c r="O94" i="1"/>
  <c r="P94" i="1" s="1"/>
  <c r="Q94" i="1" s="1"/>
  <c r="R90" i="1"/>
  <c r="O90" i="1"/>
  <c r="P90" i="1" s="1"/>
  <c r="Q90" i="1" s="1"/>
  <c r="R86" i="1"/>
  <c r="S86" i="1" s="1"/>
  <c r="T86" i="1" s="1"/>
  <c r="O86" i="1"/>
  <c r="P86" i="1" s="1"/>
  <c r="Q86" i="1" s="1"/>
  <c r="R82" i="1"/>
  <c r="S82" i="1" s="1"/>
  <c r="T82" i="1" s="1"/>
  <c r="O82" i="1"/>
  <c r="P82" i="1" s="1"/>
  <c r="Q82" i="1" s="1"/>
  <c r="R78" i="1"/>
  <c r="S78" i="1" s="1"/>
  <c r="T78" i="1" s="1"/>
  <c r="O78" i="1"/>
  <c r="R74" i="1"/>
  <c r="S74" i="1" s="1"/>
  <c r="T74" i="1" s="1"/>
  <c r="O74" i="1"/>
  <c r="P74" i="1" s="1"/>
  <c r="Q74" i="1" s="1"/>
  <c r="R70" i="1"/>
  <c r="O70" i="1"/>
  <c r="P70" i="1" s="1"/>
  <c r="Q70" i="1" s="1"/>
  <c r="R66" i="1"/>
  <c r="S66" i="1" s="1"/>
  <c r="T66" i="1" s="1"/>
  <c r="O66" i="1"/>
  <c r="P66" i="1" s="1"/>
  <c r="Q66" i="1" s="1"/>
  <c r="R62" i="1"/>
  <c r="S62" i="1" s="1"/>
  <c r="T62" i="1" s="1"/>
  <c r="O62" i="1"/>
  <c r="P62" i="1" s="1"/>
  <c r="Q62" i="1" s="1"/>
  <c r="R58" i="1"/>
  <c r="S58" i="1" s="1"/>
  <c r="T58" i="1" s="1"/>
  <c r="O58" i="1"/>
  <c r="P58" i="1" s="1"/>
  <c r="Q58" i="1" s="1"/>
  <c r="R54" i="1"/>
  <c r="S54" i="1" s="1"/>
  <c r="T54" i="1" s="1"/>
  <c r="O54" i="1"/>
  <c r="P54" i="1" s="1"/>
  <c r="Q54" i="1" s="1"/>
  <c r="R50" i="1"/>
  <c r="S50" i="1" s="1"/>
  <c r="T50" i="1" s="1"/>
  <c r="O50" i="1"/>
  <c r="P50" i="1" s="1"/>
  <c r="Q50" i="1" s="1"/>
  <c r="R46" i="1"/>
  <c r="S46" i="1" s="1"/>
  <c r="T46" i="1" s="1"/>
  <c r="O46" i="1"/>
  <c r="P46" i="1" s="1"/>
  <c r="Q46" i="1" s="1"/>
  <c r="R42" i="1"/>
  <c r="S42" i="1" s="1"/>
  <c r="T42" i="1" s="1"/>
  <c r="O42" i="1"/>
  <c r="P42" i="1" s="1"/>
  <c r="Q42" i="1" s="1"/>
  <c r="R38" i="1"/>
  <c r="S38" i="1" s="1"/>
  <c r="T38" i="1" s="1"/>
  <c r="O38" i="1"/>
  <c r="P38" i="1" s="1"/>
  <c r="Q38" i="1" s="1"/>
  <c r="R34" i="1"/>
  <c r="S34" i="1" s="1"/>
  <c r="T34" i="1" s="1"/>
  <c r="O34" i="1"/>
  <c r="P34" i="1" s="1"/>
  <c r="Q34" i="1" s="1"/>
  <c r="R30" i="1"/>
  <c r="S30" i="1" s="1"/>
  <c r="T30" i="1" s="1"/>
  <c r="O30" i="1"/>
  <c r="P30" i="1" s="1"/>
  <c r="Q30" i="1" s="1"/>
  <c r="R26" i="1"/>
  <c r="O26" i="1"/>
  <c r="P26" i="1" s="1"/>
  <c r="Q26" i="1" s="1"/>
  <c r="R22" i="1"/>
  <c r="S22" i="1" s="1"/>
  <c r="T22" i="1" s="1"/>
  <c r="O22" i="1"/>
  <c r="P22" i="1" s="1"/>
  <c r="Q22" i="1" s="1"/>
  <c r="R18" i="1"/>
  <c r="S18" i="1" s="1"/>
  <c r="T18" i="1" s="1"/>
  <c r="O18" i="1"/>
  <c r="P18" i="1" s="1"/>
  <c r="Q18" i="1" s="1"/>
  <c r="R14" i="1"/>
  <c r="S14" i="1" s="1"/>
  <c r="T14" i="1" s="1"/>
  <c r="O14" i="1"/>
  <c r="P14" i="1" s="1"/>
  <c r="Q14" i="1" s="1"/>
  <c r="R10" i="1"/>
  <c r="S10" i="1" s="1"/>
  <c r="T10" i="1" s="1"/>
  <c r="O10" i="1"/>
  <c r="P10" i="1" s="1"/>
  <c r="Q10" i="1" s="1"/>
  <c r="R6" i="1"/>
  <c r="O6" i="1"/>
  <c r="P6" i="1" s="1"/>
  <c r="Q6" i="1" s="1"/>
  <c r="O350" i="1"/>
  <c r="P350" i="1" s="1"/>
  <c r="Q350" i="1" s="1"/>
  <c r="R350" i="1"/>
  <c r="S350" i="1" s="1"/>
  <c r="T350" i="1" s="1"/>
  <c r="O334" i="1"/>
  <c r="P334" i="1" s="1"/>
  <c r="Q334" i="1" s="1"/>
  <c r="R334" i="1"/>
  <c r="S334" i="1" s="1"/>
  <c r="T334" i="1" s="1"/>
  <c r="O318" i="1"/>
  <c r="P318" i="1" s="1"/>
  <c r="Q318" i="1" s="1"/>
  <c r="R318" i="1"/>
  <c r="S318" i="1" s="1"/>
  <c r="T318" i="1" s="1"/>
  <c r="O302" i="1"/>
  <c r="P302" i="1" s="1"/>
  <c r="Q302" i="1" s="1"/>
  <c r="R302" i="1"/>
  <c r="S302" i="1" s="1"/>
  <c r="T302" i="1" s="1"/>
  <c r="O286" i="1"/>
  <c r="P286" i="1" s="1"/>
  <c r="Q286" i="1" s="1"/>
  <c r="R286" i="1"/>
  <c r="S286" i="1" s="1"/>
  <c r="T286" i="1" s="1"/>
  <c r="P279" i="1"/>
  <c r="Q279" i="1" s="1"/>
  <c r="N279" i="1"/>
  <c r="M279" i="1"/>
  <c r="L279" i="1"/>
  <c r="S279" i="1"/>
  <c r="T279" i="1" s="1"/>
  <c r="P271" i="1"/>
  <c r="Q271" i="1" s="1"/>
  <c r="N271" i="1"/>
  <c r="M271" i="1"/>
  <c r="L271" i="1"/>
  <c r="S271" i="1"/>
  <c r="T271" i="1" s="1"/>
  <c r="P263" i="1"/>
  <c r="Q263" i="1" s="1"/>
  <c r="N263" i="1"/>
  <c r="M263" i="1"/>
  <c r="L263" i="1"/>
  <c r="S263" i="1"/>
  <c r="T263" i="1" s="1"/>
  <c r="P255" i="1"/>
  <c r="Q255" i="1" s="1"/>
  <c r="N255" i="1"/>
  <c r="M255" i="1"/>
  <c r="L255" i="1"/>
  <c r="S255" i="1"/>
  <c r="T255" i="1" s="1"/>
  <c r="P247" i="1"/>
  <c r="Q247" i="1" s="1"/>
  <c r="N247" i="1"/>
  <c r="M247" i="1"/>
  <c r="L247" i="1"/>
  <c r="S247" i="1"/>
  <c r="T247" i="1" s="1"/>
  <c r="P239" i="1"/>
  <c r="Q239" i="1" s="1"/>
  <c r="S239" i="1"/>
  <c r="T239" i="1" s="1"/>
  <c r="N239" i="1"/>
  <c r="M239" i="1"/>
  <c r="L239" i="1"/>
  <c r="P231" i="1"/>
  <c r="Q231" i="1" s="1"/>
  <c r="S231" i="1"/>
  <c r="T231" i="1" s="1"/>
  <c r="N231" i="1"/>
  <c r="M231" i="1"/>
  <c r="L231" i="1"/>
  <c r="P223" i="1"/>
  <c r="Q223" i="1" s="1"/>
  <c r="S223" i="1"/>
  <c r="T223" i="1" s="1"/>
  <c r="N223" i="1"/>
  <c r="M223" i="1"/>
  <c r="L223" i="1"/>
  <c r="P215" i="1"/>
  <c r="Q215" i="1" s="1"/>
  <c r="N215" i="1"/>
  <c r="S215" i="1"/>
  <c r="T215" i="1" s="1"/>
  <c r="M215" i="1"/>
  <c r="L215" i="1"/>
  <c r="P207" i="1"/>
  <c r="Q207" i="1" s="1"/>
  <c r="N207" i="1"/>
  <c r="M207" i="1"/>
  <c r="S207" i="1"/>
  <c r="T207" i="1" s="1"/>
  <c r="L207" i="1"/>
  <c r="P199" i="1"/>
  <c r="Q199" i="1" s="1"/>
  <c r="N199" i="1"/>
  <c r="S199" i="1"/>
  <c r="T199" i="1" s="1"/>
  <c r="M199" i="1"/>
  <c r="L199" i="1"/>
  <c r="S191" i="1"/>
  <c r="T191" i="1" s="1"/>
  <c r="N191" i="1"/>
  <c r="M191" i="1"/>
  <c r="L191" i="1"/>
  <c r="P191" i="1"/>
  <c r="Q191" i="1" s="1"/>
  <c r="S183" i="1"/>
  <c r="T183" i="1" s="1"/>
  <c r="N183" i="1"/>
  <c r="M183" i="1"/>
  <c r="L183" i="1"/>
  <c r="P183" i="1"/>
  <c r="Q183" i="1" s="1"/>
  <c r="P175" i="1"/>
  <c r="Q175" i="1" s="1"/>
  <c r="N175" i="1"/>
  <c r="M175" i="1"/>
  <c r="L175" i="1"/>
  <c r="S175" i="1"/>
  <c r="T175" i="1" s="1"/>
  <c r="N167" i="1"/>
  <c r="P167" i="1"/>
  <c r="Q167" i="1" s="1"/>
  <c r="M167" i="1"/>
  <c r="L167" i="1"/>
  <c r="S167" i="1"/>
  <c r="T167" i="1" s="1"/>
  <c r="P159" i="1"/>
  <c r="Q159" i="1" s="1"/>
  <c r="S159" i="1"/>
  <c r="T159" i="1" s="1"/>
  <c r="N159" i="1"/>
  <c r="M159" i="1"/>
  <c r="L159" i="1"/>
  <c r="N151" i="1"/>
  <c r="M151" i="1"/>
  <c r="L151" i="1"/>
  <c r="S151" i="1"/>
  <c r="T151" i="1" s="1"/>
  <c r="P151" i="1"/>
  <c r="Q151" i="1" s="1"/>
  <c r="N143" i="1"/>
  <c r="M143" i="1"/>
  <c r="P143" i="1"/>
  <c r="Q143" i="1" s="1"/>
  <c r="L143" i="1"/>
  <c r="S143" i="1"/>
  <c r="T143" i="1" s="1"/>
  <c r="N135" i="1"/>
  <c r="P135" i="1"/>
  <c r="Q135" i="1" s="1"/>
  <c r="M135" i="1"/>
  <c r="L135" i="1"/>
  <c r="S135" i="1"/>
  <c r="T135" i="1" s="1"/>
  <c r="P127" i="1"/>
  <c r="Q127" i="1" s="1"/>
  <c r="N127" i="1"/>
  <c r="M127" i="1"/>
  <c r="S127" i="1"/>
  <c r="T127" i="1" s="1"/>
  <c r="L127" i="1"/>
  <c r="N119" i="1"/>
  <c r="M119" i="1"/>
  <c r="L119" i="1"/>
  <c r="S119" i="1"/>
  <c r="T119" i="1" s="1"/>
  <c r="P119" i="1"/>
  <c r="Q119" i="1" s="1"/>
  <c r="N111" i="1"/>
  <c r="M111" i="1"/>
  <c r="L111" i="1"/>
  <c r="S111" i="1"/>
  <c r="T111" i="1" s="1"/>
  <c r="P111" i="1"/>
  <c r="Q111" i="1" s="1"/>
  <c r="N103" i="1"/>
  <c r="M103" i="1"/>
  <c r="L103" i="1"/>
  <c r="P103" i="1"/>
  <c r="Q103" i="1" s="1"/>
  <c r="S103" i="1"/>
  <c r="T103" i="1" s="1"/>
  <c r="P95" i="1"/>
  <c r="Q95" i="1" s="1"/>
  <c r="N95" i="1"/>
  <c r="M95" i="1"/>
  <c r="L95" i="1"/>
  <c r="S95" i="1"/>
  <c r="T95" i="1" s="1"/>
  <c r="N87" i="1"/>
  <c r="P87" i="1"/>
  <c r="Q87" i="1" s="1"/>
  <c r="S87" i="1"/>
  <c r="T87" i="1" s="1"/>
  <c r="M87" i="1"/>
  <c r="L87" i="1"/>
  <c r="P79" i="1"/>
  <c r="Q79" i="1" s="1"/>
  <c r="N79" i="1"/>
  <c r="M79" i="1"/>
  <c r="L79" i="1"/>
  <c r="S79" i="1"/>
  <c r="T79" i="1" s="1"/>
  <c r="S71" i="1"/>
  <c r="T71" i="1" s="1"/>
  <c r="N71" i="1"/>
  <c r="P71" i="1"/>
  <c r="Q71" i="1" s="1"/>
  <c r="M71" i="1"/>
  <c r="L71" i="1"/>
  <c r="S63" i="1"/>
  <c r="T63" i="1" s="1"/>
  <c r="P63" i="1"/>
  <c r="Q63" i="1" s="1"/>
  <c r="N63" i="1"/>
  <c r="M63" i="1"/>
  <c r="L63" i="1"/>
  <c r="S55" i="1"/>
  <c r="T55" i="1" s="1"/>
  <c r="P55" i="1"/>
  <c r="Q55" i="1" s="1"/>
  <c r="N55" i="1"/>
  <c r="M55" i="1"/>
  <c r="L55" i="1"/>
  <c r="P47" i="1"/>
  <c r="Q47" i="1" s="1"/>
  <c r="N47" i="1"/>
  <c r="M47" i="1"/>
  <c r="L47" i="1"/>
  <c r="S47" i="1"/>
  <c r="T47" i="1" s="1"/>
  <c r="N39" i="1"/>
  <c r="L39" i="1"/>
  <c r="M39" i="1"/>
  <c r="S39" i="1"/>
  <c r="T39" i="1" s="1"/>
  <c r="P39" i="1"/>
  <c r="Q39" i="1" s="1"/>
  <c r="P31" i="1"/>
  <c r="Q31" i="1" s="1"/>
  <c r="N31" i="1"/>
  <c r="M31" i="1"/>
  <c r="L31" i="1"/>
  <c r="S31" i="1"/>
  <c r="T31" i="1" s="1"/>
  <c r="N23" i="1"/>
  <c r="L23" i="1"/>
  <c r="S23" i="1"/>
  <c r="T23" i="1" s="1"/>
  <c r="M23" i="1"/>
  <c r="P23" i="1"/>
  <c r="Q23" i="1" s="1"/>
  <c r="N15" i="1"/>
  <c r="P15" i="1"/>
  <c r="Q15" i="1" s="1"/>
  <c r="M15" i="1"/>
  <c r="S15" i="1"/>
  <c r="T15" i="1" s="1"/>
  <c r="L15" i="1"/>
  <c r="P7" i="1"/>
  <c r="Q7" i="1" s="1"/>
  <c r="N7" i="1"/>
  <c r="M7" i="1"/>
  <c r="L7" i="1"/>
  <c r="S7" i="1"/>
  <c r="T7" i="1" s="1"/>
  <c r="O353" i="1"/>
  <c r="P353" i="1" s="1"/>
  <c r="Q353" i="1" s="1"/>
  <c r="R353" i="1"/>
  <c r="S353" i="1" s="1"/>
  <c r="T353" i="1" s="1"/>
  <c r="V341" i="1"/>
  <c r="U341" i="1"/>
  <c r="O321" i="1"/>
  <c r="R321" i="1"/>
  <c r="S321" i="1" s="1"/>
  <c r="T321" i="1" s="1"/>
  <c r="V309" i="1"/>
  <c r="U309" i="1"/>
  <c r="O289" i="1"/>
  <c r="P289" i="1" s="1"/>
  <c r="Q289" i="1" s="1"/>
  <c r="R289" i="1"/>
  <c r="S347" i="1"/>
  <c r="T347" i="1" s="1"/>
  <c r="N347" i="1"/>
  <c r="M347" i="1"/>
  <c r="L347" i="1"/>
  <c r="R807" i="1"/>
  <c r="S807" i="1" s="1"/>
  <c r="T807" i="1" s="1"/>
  <c r="O807" i="1"/>
  <c r="P807" i="1" s="1"/>
  <c r="Q807" i="1" s="1"/>
  <c r="V761" i="1"/>
  <c r="U761" i="1"/>
  <c r="V756" i="1"/>
  <c r="U756" i="1"/>
  <c r="R742" i="1"/>
  <c r="S742" i="1" s="1"/>
  <c r="T742" i="1" s="1"/>
  <c r="O742" i="1"/>
  <c r="P742" i="1" s="1"/>
  <c r="Q742" i="1" s="1"/>
  <c r="V740" i="1"/>
  <c r="U740" i="1"/>
  <c r="V734" i="1"/>
  <c r="U734" i="1"/>
  <c r="R713" i="1"/>
  <c r="S713" i="1" s="1"/>
  <c r="T713" i="1" s="1"/>
  <c r="O713" i="1"/>
  <c r="P713" i="1" s="1"/>
  <c r="Q713" i="1" s="1"/>
  <c r="V709" i="1"/>
  <c r="U709" i="1"/>
  <c r="R681" i="1"/>
  <c r="S681" i="1" s="1"/>
  <c r="T681" i="1" s="1"/>
  <c r="O681" i="1"/>
  <c r="P681" i="1" s="1"/>
  <c r="Q681" i="1" s="1"/>
  <c r="V677" i="1"/>
  <c r="U677" i="1"/>
  <c r="L648" i="1"/>
  <c r="S648" i="1"/>
  <c r="T648" i="1" s="1"/>
  <c r="P648" i="1"/>
  <c r="Q648" i="1" s="1"/>
  <c r="N648" i="1"/>
  <c r="M648" i="1"/>
  <c r="O620" i="1"/>
  <c r="P620" i="1" s="1"/>
  <c r="Q620" i="1" s="1"/>
  <c r="R620" i="1"/>
  <c r="S620" i="1" s="1"/>
  <c r="T620" i="1" s="1"/>
  <c r="V612" i="1"/>
  <c r="U612" i="1"/>
  <c r="U790" i="1"/>
  <c r="V790" i="1"/>
  <c r="N786" i="1"/>
  <c r="M786" i="1"/>
  <c r="L786" i="1"/>
  <c r="P786" i="1"/>
  <c r="Q786" i="1" s="1"/>
  <c r="N775" i="1"/>
  <c r="L775" i="1"/>
  <c r="S775" i="1"/>
  <c r="T775" i="1" s="1"/>
  <c r="P775" i="1"/>
  <c r="Q775" i="1" s="1"/>
  <c r="M775" i="1"/>
  <c r="R760" i="1"/>
  <c r="S760" i="1" s="1"/>
  <c r="T760" i="1" s="1"/>
  <c r="O760" i="1"/>
  <c r="P760" i="1" s="1"/>
  <c r="Q760" i="1" s="1"/>
  <c r="V602" i="1"/>
  <c r="U602" i="1"/>
  <c r="V598" i="1"/>
  <c r="U598" i="1"/>
  <c r="V594" i="1"/>
  <c r="U594" i="1"/>
  <c r="V590" i="1"/>
  <c r="U590" i="1"/>
  <c r="V586" i="1"/>
  <c r="U586" i="1"/>
  <c r="V582" i="1"/>
  <c r="U582" i="1"/>
  <c r="V578" i="1"/>
  <c r="U578" i="1"/>
  <c r="V574" i="1"/>
  <c r="U574" i="1"/>
  <c r="V570" i="1"/>
  <c r="U570" i="1"/>
  <c r="V566" i="1"/>
  <c r="U566" i="1"/>
  <c r="V562" i="1"/>
  <c r="U562" i="1"/>
  <c r="V558" i="1"/>
  <c r="U558" i="1"/>
  <c r="V554" i="1"/>
  <c r="U554" i="1"/>
  <c r="V550" i="1"/>
  <c r="U550" i="1"/>
  <c r="V546" i="1"/>
  <c r="U546" i="1"/>
  <c r="V542" i="1"/>
  <c r="U542" i="1"/>
  <c r="V538" i="1"/>
  <c r="U538" i="1"/>
  <c r="V534" i="1"/>
  <c r="U534" i="1"/>
  <c r="V530" i="1"/>
  <c r="U530" i="1"/>
  <c r="V526" i="1"/>
  <c r="U526" i="1"/>
  <c r="V522" i="1"/>
  <c r="U522" i="1"/>
  <c r="V518" i="1"/>
  <c r="U518" i="1"/>
  <c r="V514" i="1"/>
  <c r="U514" i="1"/>
  <c r="V510" i="1"/>
  <c r="U510" i="1"/>
  <c r="V506" i="1"/>
  <c r="U506" i="1"/>
  <c r="V502" i="1"/>
  <c r="U502" i="1"/>
  <c r="U498" i="1"/>
  <c r="V498" i="1"/>
  <c r="V494" i="1"/>
  <c r="U494" i="1"/>
  <c r="V490" i="1"/>
  <c r="U490" i="1"/>
  <c r="V486" i="1"/>
  <c r="U486" i="1"/>
  <c r="V482" i="1"/>
  <c r="U482" i="1"/>
  <c r="V478" i="1"/>
  <c r="U478" i="1"/>
  <c r="V474" i="1"/>
  <c r="U474" i="1"/>
  <c r="V470" i="1"/>
  <c r="U470" i="1"/>
  <c r="V466" i="1"/>
  <c r="U466" i="1"/>
  <c r="V462" i="1"/>
  <c r="U462" i="1"/>
  <c r="V458" i="1"/>
  <c r="U458" i="1"/>
  <c r="V454" i="1"/>
  <c r="U454" i="1"/>
  <c r="V450" i="1"/>
  <c r="U450" i="1"/>
  <c r="V446" i="1"/>
  <c r="U446" i="1"/>
  <c r="V442" i="1"/>
  <c r="U442" i="1"/>
  <c r="V438" i="1"/>
  <c r="U438" i="1"/>
  <c r="V434" i="1"/>
  <c r="U434" i="1"/>
  <c r="V430" i="1"/>
  <c r="U430" i="1"/>
  <c r="V426" i="1"/>
  <c r="U426" i="1"/>
  <c r="V422" i="1"/>
  <c r="U422" i="1"/>
  <c r="V418" i="1"/>
  <c r="U418" i="1"/>
  <c r="V414" i="1"/>
  <c r="U414" i="1"/>
  <c r="V410" i="1"/>
  <c r="U410" i="1"/>
  <c r="V406" i="1"/>
  <c r="U406" i="1"/>
  <c r="V402" i="1"/>
  <c r="U402" i="1"/>
  <c r="V398" i="1"/>
  <c r="U398" i="1"/>
  <c r="V394" i="1"/>
  <c r="U394" i="1"/>
  <c r="V390" i="1"/>
  <c r="U390" i="1"/>
  <c r="V386" i="1"/>
  <c r="U386" i="1"/>
  <c r="V382" i="1"/>
  <c r="U382" i="1"/>
  <c r="V378" i="1"/>
  <c r="U378" i="1"/>
  <c r="V374" i="1"/>
  <c r="U374" i="1"/>
  <c r="V370" i="1"/>
  <c r="U370" i="1"/>
  <c r="V366" i="1"/>
  <c r="U366" i="1"/>
  <c r="O348" i="1"/>
  <c r="P348" i="1" s="1"/>
  <c r="Q348" i="1" s="1"/>
  <c r="R348" i="1"/>
  <c r="S348" i="1" s="1"/>
  <c r="T348" i="1" s="1"/>
  <c r="V344" i="1"/>
  <c r="U344" i="1"/>
  <c r="O316" i="1"/>
  <c r="R316" i="1"/>
  <c r="S316" i="1" s="1"/>
  <c r="T316" i="1" s="1"/>
  <c r="V312" i="1"/>
  <c r="U312" i="1"/>
  <c r="O284" i="1"/>
  <c r="P284" i="1" s="1"/>
  <c r="Q284" i="1" s="1"/>
  <c r="R284" i="1"/>
  <c r="S284" i="1" s="1"/>
  <c r="T284" i="1" s="1"/>
  <c r="O363" i="1"/>
  <c r="P363" i="1" s="1"/>
  <c r="Q363" i="1" s="1"/>
  <c r="R363" i="1"/>
  <c r="S363" i="1" s="1"/>
  <c r="T363" i="1" s="1"/>
  <c r="O355" i="1"/>
  <c r="R355" i="1"/>
  <c r="O347" i="1"/>
  <c r="P347" i="1" s="1"/>
  <c r="Q347" i="1" s="1"/>
  <c r="R347" i="1"/>
  <c r="O339" i="1"/>
  <c r="P339" i="1" s="1"/>
  <c r="Q339" i="1" s="1"/>
  <c r="R339" i="1"/>
  <c r="S339" i="1" s="1"/>
  <c r="T339" i="1" s="1"/>
  <c r="O331" i="1"/>
  <c r="P331" i="1" s="1"/>
  <c r="Q331" i="1" s="1"/>
  <c r="R331" i="1"/>
  <c r="S331" i="1" s="1"/>
  <c r="T331" i="1" s="1"/>
  <c r="O323" i="1"/>
  <c r="P323" i="1" s="1"/>
  <c r="Q323" i="1" s="1"/>
  <c r="R323" i="1"/>
  <c r="S323" i="1" s="1"/>
  <c r="T323" i="1" s="1"/>
  <c r="O315" i="1"/>
  <c r="P315" i="1" s="1"/>
  <c r="Q315" i="1" s="1"/>
  <c r="R315" i="1"/>
  <c r="S315" i="1" s="1"/>
  <c r="T315" i="1" s="1"/>
  <c r="O307" i="1"/>
  <c r="P307" i="1" s="1"/>
  <c r="Q307" i="1" s="1"/>
  <c r="R307" i="1"/>
  <c r="S307" i="1" s="1"/>
  <c r="T307" i="1" s="1"/>
  <c r="O299" i="1"/>
  <c r="P299" i="1" s="1"/>
  <c r="Q299" i="1" s="1"/>
  <c r="R299" i="1"/>
  <c r="S299" i="1" s="1"/>
  <c r="T299" i="1" s="1"/>
  <c r="O291" i="1"/>
  <c r="P291" i="1" s="1"/>
  <c r="Q291" i="1" s="1"/>
  <c r="R291" i="1"/>
  <c r="S291" i="1" s="1"/>
  <c r="T291" i="1" s="1"/>
  <c r="O283" i="1"/>
  <c r="P283" i="1" s="1"/>
  <c r="Q283" i="1" s="1"/>
  <c r="R283" i="1"/>
  <c r="S283" i="1" s="1"/>
  <c r="T283" i="1" s="1"/>
  <c r="P337" i="1"/>
  <c r="Q337" i="1" s="1"/>
  <c r="N337" i="1"/>
  <c r="M337" i="1"/>
  <c r="L337" i="1"/>
  <c r="S305" i="1"/>
  <c r="T305" i="1" s="1"/>
  <c r="P305" i="1"/>
  <c r="Q305" i="1" s="1"/>
  <c r="N305" i="1"/>
  <c r="M305" i="1"/>
  <c r="L305" i="1"/>
  <c r="R277" i="1"/>
  <c r="O277" i="1"/>
  <c r="R273" i="1"/>
  <c r="S273" i="1" s="1"/>
  <c r="T273" i="1" s="1"/>
  <c r="O273" i="1"/>
  <c r="P273" i="1" s="1"/>
  <c r="Q273" i="1" s="1"/>
  <c r="R269" i="1"/>
  <c r="S269" i="1" s="1"/>
  <c r="T269" i="1" s="1"/>
  <c r="O269" i="1"/>
  <c r="R265" i="1"/>
  <c r="S265" i="1" s="1"/>
  <c r="T265" i="1" s="1"/>
  <c r="O265" i="1"/>
  <c r="P265" i="1" s="1"/>
  <c r="Q265" i="1" s="1"/>
  <c r="R261" i="1"/>
  <c r="S261" i="1" s="1"/>
  <c r="T261" i="1" s="1"/>
  <c r="O261" i="1"/>
  <c r="R257" i="1"/>
  <c r="S257" i="1" s="1"/>
  <c r="T257" i="1" s="1"/>
  <c r="O257" i="1"/>
  <c r="P257" i="1" s="1"/>
  <c r="Q257" i="1" s="1"/>
  <c r="R253" i="1"/>
  <c r="S253" i="1" s="1"/>
  <c r="T253" i="1" s="1"/>
  <c r="O253" i="1"/>
  <c r="R249" i="1"/>
  <c r="O249" i="1"/>
  <c r="R245" i="1"/>
  <c r="S245" i="1" s="1"/>
  <c r="T245" i="1" s="1"/>
  <c r="O245" i="1"/>
  <c r="R241" i="1"/>
  <c r="O241" i="1"/>
  <c r="P241" i="1" s="1"/>
  <c r="Q241" i="1" s="1"/>
  <c r="R237" i="1"/>
  <c r="S237" i="1" s="1"/>
  <c r="T237" i="1" s="1"/>
  <c r="O237" i="1"/>
  <c r="R233" i="1"/>
  <c r="S233" i="1" s="1"/>
  <c r="T233" i="1" s="1"/>
  <c r="O233" i="1"/>
  <c r="P233" i="1" s="1"/>
  <c r="Q233" i="1" s="1"/>
  <c r="R229" i="1"/>
  <c r="S229" i="1" s="1"/>
  <c r="T229" i="1" s="1"/>
  <c r="O229" i="1"/>
  <c r="R225" i="1"/>
  <c r="S225" i="1" s="1"/>
  <c r="T225" i="1" s="1"/>
  <c r="O225" i="1"/>
  <c r="P225" i="1" s="1"/>
  <c r="Q225" i="1" s="1"/>
  <c r="R221" i="1"/>
  <c r="S221" i="1" s="1"/>
  <c r="T221" i="1" s="1"/>
  <c r="O221" i="1"/>
  <c r="R217" i="1"/>
  <c r="S217" i="1" s="1"/>
  <c r="T217" i="1" s="1"/>
  <c r="O217" i="1"/>
  <c r="R213" i="1"/>
  <c r="O213" i="1"/>
  <c r="R209" i="1"/>
  <c r="S209" i="1" s="1"/>
  <c r="T209" i="1" s="1"/>
  <c r="O209" i="1"/>
  <c r="P209" i="1" s="1"/>
  <c r="Q209" i="1" s="1"/>
  <c r="R205" i="1"/>
  <c r="S205" i="1" s="1"/>
  <c r="T205" i="1" s="1"/>
  <c r="O205" i="1"/>
  <c r="R201" i="1"/>
  <c r="O201" i="1"/>
  <c r="P201" i="1" s="1"/>
  <c r="Q201" i="1" s="1"/>
  <c r="R197" i="1"/>
  <c r="S197" i="1" s="1"/>
  <c r="T197" i="1" s="1"/>
  <c r="O197" i="1"/>
  <c r="R193" i="1"/>
  <c r="S193" i="1" s="1"/>
  <c r="T193" i="1" s="1"/>
  <c r="O193" i="1"/>
  <c r="P193" i="1" s="1"/>
  <c r="Q193" i="1" s="1"/>
  <c r="R189" i="1"/>
  <c r="O189" i="1"/>
  <c r="R185" i="1"/>
  <c r="S185" i="1" s="1"/>
  <c r="T185" i="1" s="1"/>
  <c r="O185" i="1"/>
  <c r="R181" i="1"/>
  <c r="O181" i="1"/>
  <c r="R177" i="1"/>
  <c r="S177" i="1" s="1"/>
  <c r="T177" i="1" s="1"/>
  <c r="O177" i="1"/>
  <c r="P177" i="1" s="1"/>
  <c r="Q177" i="1" s="1"/>
  <c r="R173" i="1"/>
  <c r="S173" i="1" s="1"/>
  <c r="T173" i="1" s="1"/>
  <c r="O173" i="1"/>
  <c r="R169" i="1"/>
  <c r="S169" i="1" s="1"/>
  <c r="T169" i="1" s="1"/>
  <c r="O169" i="1"/>
  <c r="P169" i="1" s="1"/>
  <c r="Q169" i="1" s="1"/>
  <c r="R165" i="1"/>
  <c r="S165" i="1" s="1"/>
  <c r="T165" i="1" s="1"/>
  <c r="O165" i="1"/>
  <c r="R161" i="1"/>
  <c r="S161" i="1" s="1"/>
  <c r="T161" i="1" s="1"/>
  <c r="O161" i="1"/>
  <c r="P161" i="1" s="1"/>
  <c r="Q161" i="1" s="1"/>
  <c r="R157" i="1"/>
  <c r="S157" i="1" s="1"/>
  <c r="T157" i="1" s="1"/>
  <c r="O157" i="1"/>
  <c r="R153" i="1"/>
  <c r="S153" i="1" s="1"/>
  <c r="T153" i="1" s="1"/>
  <c r="O153" i="1"/>
  <c r="R149" i="1"/>
  <c r="S149" i="1" s="1"/>
  <c r="T149" i="1" s="1"/>
  <c r="O149" i="1"/>
  <c r="R145" i="1"/>
  <c r="S145" i="1" s="1"/>
  <c r="T145" i="1" s="1"/>
  <c r="O145" i="1"/>
  <c r="R141" i="1"/>
  <c r="S141" i="1" s="1"/>
  <c r="T141" i="1" s="1"/>
  <c r="O141" i="1"/>
  <c r="R137" i="1"/>
  <c r="S137" i="1" s="1"/>
  <c r="T137" i="1" s="1"/>
  <c r="O137" i="1"/>
  <c r="R133" i="1"/>
  <c r="S133" i="1" s="1"/>
  <c r="T133" i="1" s="1"/>
  <c r="O133" i="1"/>
  <c r="R129" i="1"/>
  <c r="O129" i="1"/>
  <c r="P129" i="1" s="1"/>
  <c r="Q129" i="1" s="1"/>
  <c r="R125" i="1"/>
  <c r="S125" i="1" s="1"/>
  <c r="T125" i="1" s="1"/>
  <c r="O125" i="1"/>
  <c r="R121" i="1"/>
  <c r="O121" i="1"/>
  <c r="R117" i="1"/>
  <c r="O117" i="1"/>
  <c r="R113" i="1"/>
  <c r="S113" i="1" s="1"/>
  <c r="T113" i="1" s="1"/>
  <c r="O113" i="1"/>
  <c r="P113" i="1" s="1"/>
  <c r="Q113" i="1" s="1"/>
  <c r="R109" i="1"/>
  <c r="S109" i="1" s="1"/>
  <c r="T109" i="1" s="1"/>
  <c r="O109" i="1"/>
  <c r="R105" i="1"/>
  <c r="S105" i="1" s="1"/>
  <c r="T105" i="1" s="1"/>
  <c r="O105" i="1"/>
  <c r="P105" i="1" s="1"/>
  <c r="Q105" i="1" s="1"/>
  <c r="R101" i="1"/>
  <c r="S101" i="1" s="1"/>
  <c r="T101" i="1" s="1"/>
  <c r="O101" i="1"/>
  <c r="R97" i="1"/>
  <c r="S97" i="1" s="1"/>
  <c r="T97" i="1" s="1"/>
  <c r="O97" i="1"/>
  <c r="P97" i="1" s="1"/>
  <c r="Q97" i="1" s="1"/>
  <c r="R93" i="1"/>
  <c r="S93" i="1" s="1"/>
  <c r="T93" i="1" s="1"/>
  <c r="O93" i="1"/>
  <c r="R89" i="1"/>
  <c r="O89" i="1"/>
  <c r="R85" i="1"/>
  <c r="S85" i="1" s="1"/>
  <c r="T85" i="1" s="1"/>
  <c r="O85" i="1"/>
  <c r="R81" i="1"/>
  <c r="S81" i="1" s="1"/>
  <c r="T81" i="1" s="1"/>
  <c r="O81" i="1"/>
  <c r="P81" i="1" s="1"/>
  <c r="Q81" i="1" s="1"/>
  <c r="R77" i="1"/>
  <c r="S77" i="1" s="1"/>
  <c r="T77" i="1" s="1"/>
  <c r="O77" i="1"/>
  <c r="R73" i="1"/>
  <c r="O73" i="1"/>
  <c r="P73" i="1" s="1"/>
  <c r="Q73" i="1" s="1"/>
  <c r="R69" i="1"/>
  <c r="S69" i="1" s="1"/>
  <c r="T69" i="1" s="1"/>
  <c r="O69" i="1"/>
  <c r="R65" i="1"/>
  <c r="S65" i="1" s="1"/>
  <c r="T65" i="1" s="1"/>
  <c r="O65" i="1"/>
  <c r="P65" i="1" s="1"/>
  <c r="Q65" i="1" s="1"/>
  <c r="R61" i="1"/>
  <c r="S61" i="1" s="1"/>
  <c r="T61" i="1" s="1"/>
  <c r="O61" i="1"/>
  <c r="R57" i="1"/>
  <c r="O57" i="1"/>
  <c r="P57" i="1" s="1"/>
  <c r="Q57" i="1" s="1"/>
  <c r="R53" i="1"/>
  <c r="S53" i="1" s="1"/>
  <c r="T53" i="1" s="1"/>
  <c r="O53" i="1"/>
  <c r="R49" i="1"/>
  <c r="S49" i="1" s="1"/>
  <c r="T49" i="1" s="1"/>
  <c r="O49" i="1"/>
  <c r="P49" i="1" s="1"/>
  <c r="Q49" i="1" s="1"/>
  <c r="R45" i="1"/>
  <c r="S45" i="1" s="1"/>
  <c r="T45" i="1" s="1"/>
  <c r="O45" i="1"/>
  <c r="R41" i="1"/>
  <c r="S41" i="1" s="1"/>
  <c r="T41" i="1" s="1"/>
  <c r="O41" i="1"/>
  <c r="P41" i="1" s="1"/>
  <c r="Q41" i="1" s="1"/>
  <c r="R37" i="1"/>
  <c r="S37" i="1" s="1"/>
  <c r="T37" i="1" s="1"/>
  <c r="O37" i="1"/>
  <c r="R33" i="1"/>
  <c r="S33" i="1" s="1"/>
  <c r="T33" i="1" s="1"/>
  <c r="O33" i="1"/>
  <c r="P33" i="1" s="1"/>
  <c r="Q33" i="1" s="1"/>
  <c r="R29" i="1"/>
  <c r="S29" i="1" s="1"/>
  <c r="T29" i="1" s="1"/>
  <c r="O29" i="1"/>
  <c r="R25" i="1"/>
  <c r="S25" i="1" s="1"/>
  <c r="T25" i="1" s="1"/>
  <c r="O25" i="1"/>
  <c r="R21" i="1"/>
  <c r="O21" i="1"/>
  <c r="R17" i="1"/>
  <c r="S17" i="1" s="1"/>
  <c r="T17" i="1" s="1"/>
  <c r="O17" i="1"/>
  <c r="R13" i="1"/>
  <c r="S13" i="1" s="1"/>
  <c r="T13" i="1" s="1"/>
  <c r="O13" i="1"/>
  <c r="R9" i="1"/>
  <c r="S9" i="1" s="1"/>
  <c r="T9" i="1" s="1"/>
  <c r="O9" i="1"/>
  <c r="P9" i="1" s="1"/>
  <c r="Q9" i="1" s="1"/>
  <c r="R5" i="1"/>
  <c r="S5" i="1" s="1"/>
  <c r="T5" i="1" s="1"/>
  <c r="O5" i="1"/>
  <c r="O354" i="1"/>
  <c r="P354" i="1" s="1"/>
  <c r="Q354" i="1" s="1"/>
  <c r="R354" i="1"/>
  <c r="S354" i="1" s="1"/>
  <c r="T354" i="1" s="1"/>
  <c r="O338" i="1"/>
  <c r="P338" i="1" s="1"/>
  <c r="Q338" i="1" s="1"/>
  <c r="R338" i="1"/>
  <c r="S338" i="1" s="1"/>
  <c r="T338" i="1" s="1"/>
  <c r="O322" i="1"/>
  <c r="P322" i="1" s="1"/>
  <c r="Q322" i="1" s="1"/>
  <c r="R322" i="1"/>
  <c r="S322" i="1" s="1"/>
  <c r="T322" i="1" s="1"/>
  <c r="O306" i="1"/>
  <c r="P306" i="1" s="1"/>
  <c r="Q306" i="1" s="1"/>
  <c r="R306" i="1"/>
  <c r="S306" i="1" s="1"/>
  <c r="T306" i="1" s="1"/>
  <c r="O290" i="1"/>
  <c r="P290" i="1" s="1"/>
  <c r="Q290" i="1" s="1"/>
  <c r="R290" i="1"/>
  <c r="S290" i="1" s="1"/>
  <c r="T290" i="1" s="1"/>
  <c r="P277" i="1"/>
  <c r="Q277" i="1" s="1"/>
  <c r="N277" i="1"/>
  <c r="M277" i="1"/>
  <c r="L277" i="1"/>
  <c r="S277" i="1"/>
  <c r="T277" i="1" s="1"/>
  <c r="P269" i="1"/>
  <c r="Q269" i="1" s="1"/>
  <c r="N269" i="1"/>
  <c r="M269" i="1"/>
  <c r="L269" i="1"/>
  <c r="P261" i="1"/>
  <c r="Q261" i="1" s="1"/>
  <c r="N261" i="1"/>
  <c r="M261" i="1"/>
  <c r="L261" i="1"/>
  <c r="P253" i="1"/>
  <c r="Q253" i="1" s="1"/>
  <c r="N253" i="1"/>
  <c r="M253" i="1"/>
  <c r="L253" i="1"/>
  <c r="P245" i="1"/>
  <c r="Q245" i="1" s="1"/>
  <c r="N245" i="1"/>
  <c r="M245" i="1"/>
  <c r="L245" i="1"/>
  <c r="P237" i="1"/>
  <c r="Q237" i="1" s="1"/>
  <c r="N237" i="1"/>
  <c r="M237" i="1"/>
  <c r="L237" i="1"/>
  <c r="P229" i="1"/>
  <c r="Q229" i="1" s="1"/>
  <c r="N229" i="1"/>
  <c r="M229" i="1"/>
  <c r="L229" i="1"/>
  <c r="P221" i="1"/>
  <c r="Q221" i="1" s="1"/>
  <c r="N221" i="1"/>
  <c r="M221" i="1"/>
  <c r="L221" i="1"/>
  <c r="P213" i="1"/>
  <c r="Q213" i="1" s="1"/>
  <c r="N213" i="1"/>
  <c r="M213" i="1"/>
  <c r="L213" i="1"/>
  <c r="S213" i="1"/>
  <c r="T213" i="1" s="1"/>
  <c r="P205" i="1"/>
  <c r="Q205" i="1" s="1"/>
  <c r="N205" i="1"/>
  <c r="M205" i="1"/>
  <c r="L205" i="1"/>
  <c r="P197" i="1"/>
  <c r="Q197" i="1" s="1"/>
  <c r="N197" i="1"/>
  <c r="M197" i="1"/>
  <c r="L197" i="1"/>
  <c r="P189" i="1"/>
  <c r="Q189" i="1" s="1"/>
  <c r="S189" i="1"/>
  <c r="T189" i="1" s="1"/>
  <c r="N189" i="1"/>
  <c r="M189" i="1"/>
  <c r="L189" i="1"/>
  <c r="P181" i="1"/>
  <c r="Q181" i="1" s="1"/>
  <c r="N181" i="1"/>
  <c r="M181" i="1"/>
  <c r="L181" i="1"/>
  <c r="S181" i="1"/>
  <c r="T181" i="1" s="1"/>
  <c r="P173" i="1"/>
  <c r="Q173" i="1" s="1"/>
  <c r="N173" i="1"/>
  <c r="M173" i="1"/>
  <c r="L173" i="1"/>
  <c r="P165" i="1"/>
  <c r="Q165" i="1" s="1"/>
  <c r="N165" i="1"/>
  <c r="M165" i="1"/>
  <c r="L165" i="1"/>
  <c r="N157" i="1"/>
  <c r="M157" i="1"/>
  <c r="P157" i="1"/>
  <c r="Q157" i="1" s="1"/>
  <c r="L157" i="1"/>
  <c r="P149" i="1"/>
  <c r="Q149" i="1" s="1"/>
  <c r="N149" i="1"/>
  <c r="M149" i="1"/>
  <c r="L149" i="1"/>
  <c r="N141" i="1"/>
  <c r="M141" i="1"/>
  <c r="P141" i="1"/>
  <c r="Q141" i="1" s="1"/>
  <c r="L141" i="1"/>
  <c r="P133" i="1"/>
  <c r="Q133" i="1" s="1"/>
  <c r="N133" i="1"/>
  <c r="M133" i="1"/>
  <c r="L133" i="1"/>
  <c r="N125" i="1"/>
  <c r="M125" i="1"/>
  <c r="L125" i="1"/>
  <c r="P125" i="1"/>
  <c r="Q125" i="1" s="1"/>
  <c r="N117" i="1"/>
  <c r="M117" i="1"/>
  <c r="L117" i="1"/>
  <c r="P117" i="1"/>
  <c r="Q117" i="1" s="1"/>
  <c r="S117" i="1"/>
  <c r="T117" i="1" s="1"/>
  <c r="N109" i="1"/>
  <c r="P109" i="1"/>
  <c r="Q109" i="1" s="1"/>
  <c r="M109" i="1"/>
  <c r="L109" i="1"/>
  <c r="P101" i="1"/>
  <c r="Q101" i="1" s="1"/>
  <c r="N101" i="1"/>
  <c r="M101" i="1"/>
  <c r="L101" i="1"/>
  <c r="P93" i="1"/>
  <c r="Q93" i="1" s="1"/>
  <c r="N93" i="1"/>
  <c r="M93" i="1"/>
  <c r="L93" i="1"/>
  <c r="P85" i="1"/>
  <c r="Q85" i="1" s="1"/>
  <c r="N85" i="1"/>
  <c r="M85" i="1"/>
  <c r="L85" i="1"/>
  <c r="P77" i="1"/>
  <c r="Q77" i="1" s="1"/>
  <c r="N77" i="1"/>
  <c r="M77" i="1"/>
  <c r="L77" i="1"/>
  <c r="N69" i="1"/>
  <c r="M69" i="1"/>
  <c r="L69" i="1"/>
  <c r="P69" i="1"/>
  <c r="Q69" i="1" s="1"/>
  <c r="P61" i="1"/>
  <c r="Q61" i="1" s="1"/>
  <c r="N61" i="1"/>
  <c r="M61" i="1"/>
  <c r="L61" i="1"/>
  <c r="N53" i="1"/>
  <c r="M53" i="1"/>
  <c r="L53" i="1"/>
  <c r="P53" i="1"/>
  <c r="Q53" i="1" s="1"/>
  <c r="N45" i="1"/>
  <c r="P45" i="1"/>
  <c r="Q45" i="1" s="1"/>
  <c r="M45" i="1"/>
  <c r="L45" i="1"/>
  <c r="N37" i="1"/>
  <c r="P37" i="1"/>
  <c r="Q37" i="1" s="1"/>
  <c r="L37" i="1"/>
  <c r="M37" i="1"/>
  <c r="N29" i="1"/>
  <c r="M29" i="1"/>
  <c r="P29" i="1"/>
  <c r="Q29" i="1" s="1"/>
  <c r="L29" i="1"/>
  <c r="N21" i="1"/>
  <c r="M21" i="1"/>
  <c r="P21" i="1"/>
  <c r="Q21" i="1" s="1"/>
  <c r="L21" i="1"/>
  <c r="S21" i="1"/>
  <c r="T21" i="1" s="1"/>
  <c r="N13" i="1"/>
  <c r="M13" i="1"/>
  <c r="L13" i="1"/>
  <c r="P13" i="1"/>
  <c r="Q13" i="1" s="1"/>
  <c r="N5" i="1"/>
  <c r="L5" i="1"/>
  <c r="M5" i="1"/>
  <c r="P5" i="1"/>
  <c r="Q5" i="1" s="1"/>
  <c r="O345" i="1"/>
  <c r="P345" i="1" s="1"/>
  <c r="Q345" i="1" s="1"/>
  <c r="R345" i="1"/>
  <c r="S345" i="1" s="1"/>
  <c r="T345" i="1" s="1"/>
  <c r="V333" i="1"/>
  <c r="U333" i="1"/>
  <c r="O313" i="1"/>
  <c r="P313" i="1" s="1"/>
  <c r="Q313" i="1" s="1"/>
  <c r="R313" i="1"/>
  <c r="V301" i="1"/>
  <c r="U301" i="1"/>
  <c r="O281" i="1"/>
  <c r="P281" i="1" s="1"/>
  <c r="Q281" i="1" s="1"/>
  <c r="R281" i="1"/>
  <c r="S281" i="1" s="1"/>
  <c r="T281" i="1" s="1"/>
  <c r="T4269" i="1"/>
  <c r="Q4258" i="1"/>
  <c r="T4194" i="1"/>
  <c r="Q4106" i="1"/>
  <c r="T3609" i="1"/>
  <c r="Q3382" i="1"/>
  <c r="Q3374" i="1"/>
  <c r="Q3066" i="1"/>
  <c r="Q2941" i="1"/>
  <c r="Q2910" i="1"/>
  <c r="Q1753" i="1"/>
  <c r="T1745" i="1"/>
  <c r="Q838" i="1"/>
  <c r="T830" i="1"/>
  <c r="Q4269" i="1"/>
  <c r="T4208" i="1"/>
  <c r="Q4202" i="1"/>
  <c r="Q4113" i="1"/>
  <c r="Q3806" i="1"/>
  <c r="Q3609" i="1"/>
  <c r="Q3074" i="1"/>
  <c r="T3066" i="1"/>
  <c r="Q3025" i="1"/>
  <c r="T2941" i="1"/>
  <c r="Q2918" i="1"/>
  <c r="T2910" i="1"/>
  <c r="T2907" i="1"/>
  <c r="Q2467" i="1"/>
  <c r="T2353" i="1"/>
  <c r="Q1761" i="1"/>
  <c r="T1753" i="1"/>
  <c r="Q1697" i="1"/>
  <c r="Q1712" i="1"/>
  <c r="Q846" i="1"/>
  <c r="Q4276" i="1"/>
  <c r="T4200" i="1"/>
  <c r="T4137" i="1"/>
  <c r="T4127" i="1"/>
  <c r="T4113" i="1"/>
  <c r="T4104" i="1"/>
  <c r="T3806" i="1"/>
  <c r="T3548" i="1"/>
  <c r="Q3082" i="1"/>
  <c r="T3033" i="1"/>
  <c r="Q2933" i="1"/>
  <c r="Q2966" i="1"/>
  <c r="Q2926" i="1"/>
  <c r="T2918" i="1"/>
  <c r="Q2907" i="1"/>
  <c r="Q2945" i="1"/>
  <c r="Q2913" i="1"/>
  <c r="Q2475" i="1"/>
  <c r="T2467" i="1"/>
  <c r="Q1769" i="1"/>
  <c r="Q1705" i="1"/>
  <c r="T846" i="1"/>
  <c r="T829" i="1"/>
  <c r="Q4227" i="1"/>
  <c r="Q4200" i="1"/>
  <c r="T4151" i="1"/>
  <c r="Q4137" i="1"/>
  <c r="T4106" i="1"/>
  <c r="T4098" i="1"/>
  <c r="Q3731" i="1"/>
  <c r="Q3376" i="1"/>
  <c r="Q3090" i="1"/>
  <c r="T3082" i="1"/>
  <c r="T2933" i="1"/>
  <c r="T2966" i="1"/>
  <c r="Q2934" i="1"/>
  <c r="T2926" i="1"/>
  <c r="T2475" i="1"/>
  <c r="Q1777" i="1"/>
  <c r="T1769" i="1"/>
  <c r="Q1713" i="1"/>
  <c r="T1705" i="1"/>
  <c r="T1720" i="1"/>
  <c r="Q4143" i="1"/>
  <c r="Q4098" i="1"/>
  <c r="T3540" i="1"/>
  <c r="T3090" i="1"/>
  <c r="Q3089" i="1"/>
  <c r="Q2925" i="1"/>
  <c r="Q2942" i="1"/>
  <c r="T2934" i="1"/>
  <c r="T3026" i="1"/>
  <c r="Q2937" i="1"/>
  <c r="T1777" i="1"/>
  <c r="Q1721" i="1"/>
  <c r="T1713" i="1"/>
  <c r="Q814" i="1"/>
  <c r="T4227" i="1"/>
  <c r="Q4194" i="1"/>
  <c r="T4143" i="1"/>
  <c r="Q3625" i="1"/>
  <c r="T3601" i="1"/>
  <c r="Q3042" i="1"/>
  <c r="T3034" i="1"/>
  <c r="T2925" i="1"/>
  <c r="T2950" i="1"/>
  <c r="T2942" i="1"/>
  <c r="Q1729" i="1"/>
  <c r="T1721" i="1"/>
  <c r="Q4129" i="1"/>
  <c r="T4062" i="1"/>
  <c r="T3805" i="1"/>
  <c r="T3733" i="1"/>
  <c r="Q3653" i="1"/>
  <c r="T3649" i="1"/>
  <c r="T3384" i="1"/>
  <c r="T3042" i="1"/>
  <c r="Q2917" i="1"/>
  <c r="T2029" i="1"/>
  <c r="T2021" i="1"/>
  <c r="T1993" i="1"/>
  <c r="T1729" i="1"/>
  <c r="Q822" i="1"/>
  <c r="Q806" i="1"/>
  <c r="T4268" i="1"/>
  <c r="T4258" i="1"/>
  <c r="Q4208" i="1"/>
  <c r="T4135" i="1"/>
  <c r="Q4145" i="1"/>
  <c r="Q4062" i="1"/>
  <c r="Q3805" i="1"/>
  <c r="T3653" i="1"/>
  <c r="Q3649" i="1"/>
  <c r="Q3617" i="1"/>
  <c r="Q3603" i="1"/>
  <c r="T3382" i="1"/>
  <c r="T3374" i="1"/>
  <c r="Q3058" i="1"/>
  <c r="T3050" i="1"/>
  <c r="Q3073" i="1"/>
  <c r="T2949" i="1"/>
  <c r="T2917" i="1"/>
  <c r="Q1745" i="1"/>
  <c r="T1737" i="1"/>
  <c r="Q1776" i="1"/>
  <c r="T822" i="1"/>
  <c r="Q4268" i="1"/>
  <c r="Q4267" i="1"/>
  <c r="T4202" i="1"/>
  <c r="T4054" i="1"/>
  <c r="T3641" i="1"/>
  <c r="T3633" i="1"/>
  <c r="T3065" i="1"/>
  <c r="Q3026" i="1"/>
  <c r="Q2921" i="1"/>
  <c r="T2913" i="1"/>
  <c r="Q2353" i="1"/>
  <c r="Q2017" i="1"/>
  <c r="Q2001" i="1"/>
  <c r="Q2027" i="1"/>
  <c r="T2023" i="1"/>
  <c r="T1752" i="1"/>
  <c r="T845" i="1"/>
  <c r="T837" i="1"/>
  <c r="T798" i="1"/>
  <c r="T3089" i="1"/>
  <c r="Q3049" i="1"/>
  <c r="Q2929" i="1"/>
  <c r="T2921" i="1"/>
  <c r="Q2443" i="1"/>
  <c r="Q2013" i="1"/>
  <c r="T2001" i="1"/>
  <c r="Q1993" i="1"/>
  <c r="Q2023" i="1"/>
  <c r="T1776" i="1"/>
  <c r="Q1736" i="1"/>
  <c r="Q1688" i="1"/>
  <c r="Q4127" i="1"/>
  <c r="Q3733" i="1"/>
  <c r="Q3601" i="1"/>
  <c r="Q3384" i="1"/>
  <c r="T3049" i="1"/>
  <c r="T3025" i="1"/>
  <c r="T2929" i="1"/>
  <c r="T2443" i="1"/>
  <c r="Q2009" i="1"/>
  <c r="Q1985" i="1"/>
  <c r="Q1760" i="1"/>
  <c r="T1736" i="1"/>
  <c r="T1712" i="1"/>
  <c r="T1688" i="1"/>
  <c r="Q1466" i="1"/>
  <c r="Q3556" i="1"/>
  <c r="T3073" i="1"/>
  <c r="Q3033" i="1"/>
  <c r="Q2898" i="1"/>
  <c r="T2937" i="1"/>
  <c r="Q2451" i="1"/>
  <c r="T2033" i="1"/>
  <c r="T2025" i="1"/>
  <c r="T1985" i="1"/>
  <c r="Q1977" i="1"/>
  <c r="T1760" i="1"/>
  <c r="Q1720" i="1"/>
  <c r="Q1696" i="1"/>
  <c r="Q1474" i="1"/>
  <c r="T1466" i="1"/>
  <c r="Q797" i="1"/>
  <c r="T806" i="1"/>
  <c r="T4276" i="1"/>
  <c r="T4129" i="1"/>
  <c r="T4145" i="1"/>
  <c r="T3731" i="1"/>
  <c r="T3617" i="1"/>
  <c r="T3603" i="1"/>
  <c r="Q3548" i="1"/>
  <c r="T3625" i="1"/>
  <c r="Q3057" i="1"/>
  <c r="T3058" i="1"/>
  <c r="Q3034" i="1"/>
  <c r="Q2965" i="1"/>
  <c r="Q2953" i="1"/>
  <c r="T2945" i="1"/>
  <c r="T2451" i="1"/>
  <c r="Q2033" i="1"/>
  <c r="T1977" i="1"/>
  <c r="Q1969" i="1"/>
  <c r="Q1744" i="1"/>
  <c r="T1696" i="1"/>
  <c r="Q1482" i="1"/>
  <c r="T1474" i="1"/>
  <c r="Q805" i="1"/>
  <c r="T797" i="1"/>
  <c r="Q4151" i="1"/>
  <c r="Q4135" i="1"/>
  <c r="Q4104" i="1"/>
  <c r="Q3540" i="1"/>
  <c r="Q3081" i="1"/>
  <c r="T3057" i="1"/>
  <c r="T2965" i="1"/>
  <c r="Q2957" i="1"/>
  <c r="Q2961" i="1"/>
  <c r="T2953" i="1"/>
  <c r="Q2029" i="1"/>
  <c r="T2017" i="1"/>
  <c r="T1969" i="1"/>
  <c r="Q1961" i="1"/>
  <c r="Q1768" i="1"/>
  <c r="T1744" i="1"/>
  <c r="Q1689" i="1"/>
  <c r="Q1490" i="1"/>
  <c r="T1482" i="1"/>
  <c r="Q821" i="1"/>
  <c r="Q813" i="1"/>
  <c r="T805" i="1"/>
  <c r="Q3593" i="1"/>
  <c r="T3376" i="1"/>
  <c r="T3081" i="1"/>
  <c r="Q3041" i="1"/>
  <c r="T3074" i="1"/>
  <c r="Q3050" i="1"/>
  <c r="T2957" i="1"/>
  <c r="Q2949" i="1"/>
  <c r="Q2958" i="1"/>
  <c r="Q2969" i="1"/>
  <c r="T2961" i="1"/>
  <c r="Q2459" i="1"/>
  <c r="Q2435" i="1"/>
  <c r="Q2025" i="1"/>
  <c r="T2013" i="1"/>
  <c r="T1961" i="1"/>
  <c r="T2031" i="1"/>
  <c r="T1768" i="1"/>
  <c r="Q1728" i="1"/>
  <c r="Q1704" i="1"/>
  <c r="T1761" i="1"/>
  <c r="Q1737" i="1"/>
  <c r="T1697" i="1"/>
  <c r="T1689" i="1"/>
  <c r="T1490" i="1"/>
  <c r="Q829" i="1"/>
  <c r="T821" i="1"/>
  <c r="T813" i="1"/>
  <c r="T838" i="1"/>
  <c r="Q830" i="1"/>
  <c r="T814" i="1"/>
  <c r="T4267" i="1"/>
  <c r="Q4054" i="1"/>
  <c r="Q3641" i="1"/>
  <c r="Q3633" i="1"/>
  <c r="T3593" i="1"/>
  <c r="T3556" i="1"/>
  <c r="Q3065" i="1"/>
  <c r="T3041" i="1"/>
  <c r="T2898" i="1"/>
  <c r="T2958" i="1"/>
  <c r="Q2950" i="1"/>
  <c r="T2969" i="1"/>
  <c r="T2459" i="1"/>
  <c r="T2435" i="1"/>
  <c r="Q2021" i="1"/>
  <c r="T2009" i="1"/>
  <c r="Q2031" i="1"/>
  <c r="T2027" i="1"/>
  <c r="Q1752" i="1"/>
  <c r="T1728" i="1"/>
  <c r="T1704" i="1"/>
  <c r="Q845" i="1"/>
  <c r="Q837" i="1"/>
  <c r="Q798" i="1"/>
  <c r="V2" i="1"/>
  <c r="U2" i="1"/>
  <c r="R2" i="1"/>
  <c r="S2" i="1" s="1"/>
  <c r="T2" i="1" s="1"/>
  <c r="O2" i="1"/>
  <c r="N2" i="1"/>
  <c r="L2" i="1"/>
  <c r="P2" i="1"/>
  <c r="Q2" i="1" s="1"/>
  <c r="M2" i="1"/>
  <c r="H3" i="2" l="1"/>
  <c r="H4" i="2"/>
  <c r="S3" i="2"/>
  <c r="S4" i="2"/>
  <c r="S5" i="2"/>
  <c r="I3" i="2"/>
  <c r="R6" i="3"/>
  <c r="R7" i="2"/>
  <c r="P7" i="3"/>
  <c r="U3" i="2"/>
  <c r="Q7" i="2"/>
  <c r="U6" i="2"/>
  <c r="C7" i="3"/>
  <c r="I3" i="3"/>
  <c r="F3" i="3"/>
  <c r="D3" i="3"/>
  <c r="F6" i="3"/>
  <c r="D5" i="3"/>
  <c r="P5" i="2"/>
  <c r="Q5" i="2"/>
  <c r="E3" i="2"/>
  <c r="G5" i="2"/>
  <c r="O3" i="3"/>
  <c r="S4" i="3"/>
  <c r="T3" i="2"/>
  <c r="H5" i="2"/>
  <c r="P6" i="2"/>
  <c r="S6" i="2"/>
  <c r="U7" i="2"/>
  <c r="S7" i="2"/>
  <c r="C3" i="2"/>
  <c r="E6" i="3"/>
  <c r="G7" i="3"/>
  <c r="G7" i="2"/>
  <c r="F7" i="2"/>
  <c r="H5" i="3"/>
  <c r="F4" i="3"/>
  <c r="G6" i="2"/>
  <c r="H7" i="2"/>
  <c r="F4" i="2"/>
  <c r="R5" i="2"/>
  <c r="I4" i="2"/>
  <c r="N7" i="2"/>
  <c r="T6" i="2"/>
  <c r="U5" i="2"/>
  <c r="O6" i="2"/>
  <c r="N3" i="2"/>
  <c r="T7" i="3"/>
  <c r="G5" i="3"/>
  <c r="I6" i="3"/>
  <c r="I6" i="2"/>
  <c r="H6" i="2"/>
  <c r="E7" i="2"/>
  <c r="F5" i="2"/>
  <c r="I7" i="2"/>
  <c r="Q7" i="3"/>
  <c r="T4" i="2"/>
  <c r="O4" i="2"/>
  <c r="C4" i="2"/>
  <c r="E7" i="3"/>
  <c r="I4" i="3"/>
  <c r="C5" i="3"/>
  <c r="C5" i="2"/>
  <c r="F7" i="3"/>
  <c r="D6" i="3"/>
  <c r="D6" i="2"/>
  <c r="S7" i="3"/>
  <c r="S6" i="3"/>
  <c r="P4" i="3"/>
  <c r="I5" i="2"/>
  <c r="Q3" i="2"/>
  <c r="T7" i="2"/>
  <c r="N4" i="2"/>
  <c r="G6" i="3"/>
  <c r="I7" i="3"/>
  <c r="E4" i="3"/>
  <c r="E4" i="2"/>
  <c r="H6" i="3"/>
  <c r="F5" i="3"/>
  <c r="D3" i="2"/>
  <c r="F3" i="2"/>
  <c r="T6" i="3"/>
  <c r="O7" i="3"/>
  <c r="U6" i="3"/>
  <c r="U5" i="3"/>
  <c r="N5" i="3"/>
  <c r="D7" i="2"/>
  <c r="T5" i="2"/>
  <c r="N6" i="2"/>
  <c r="D5" i="2"/>
  <c r="I5" i="3"/>
  <c r="C6" i="3"/>
  <c r="J6" i="3" s="1"/>
  <c r="G3" i="3"/>
  <c r="G3" i="2"/>
  <c r="H4" i="3"/>
  <c r="O3" i="2"/>
  <c r="D4" i="2"/>
  <c r="R3" i="2"/>
  <c r="R7" i="3"/>
  <c r="N3" i="3"/>
  <c r="Q6" i="3"/>
  <c r="U7" i="3"/>
  <c r="O5" i="3"/>
  <c r="O4" i="3"/>
  <c r="R4" i="3"/>
  <c r="Q6" i="2"/>
  <c r="U4" i="2"/>
  <c r="P7" i="2"/>
  <c r="N5" i="2"/>
  <c r="O5" i="2"/>
  <c r="C4" i="3"/>
  <c r="E5" i="3"/>
  <c r="H3" i="3"/>
  <c r="H7" i="3"/>
  <c r="C3" i="3"/>
  <c r="C7" i="2"/>
  <c r="P4" i="2"/>
  <c r="P3" i="2"/>
  <c r="G4" i="2"/>
  <c r="S5" i="3"/>
  <c r="O6" i="3"/>
  <c r="Q4" i="3"/>
  <c r="Q3" i="3"/>
  <c r="R3" i="3"/>
  <c r="P5" i="3"/>
  <c r="R6" i="2"/>
  <c r="E6" i="2"/>
  <c r="R4" i="2"/>
  <c r="S3" i="3"/>
  <c r="T3" i="3"/>
  <c r="E5" i="2"/>
  <c r="P3" i="3"/>
  <c r="Q5" i="3"/>
  <c r="C6" i="2"/>
  <c r="N4" i="3"/>
  <c r="U3" i="3"/>
  <c r="U9" i="3" s="1"/>
  <c r="J5" i="2"/>
  <c r="E3" i="3"/>
  <c r="N6" i="3"/>
  <c r="T4" i="3"/>
  <c r="O7" i="2"/>
  <c r="F6" i="2"/>
  <c r="G4" i="3"/>
  <c r="Q4" i="2"/>
  <c r="R5" i="3"/>
  <c r="P6" i="3"/>
  <c r="T5" i="3"/>
  <c r="D4" i="3"/>
  <c r="U4" i="3"/>
  <c r="N7" i="3"/>
  <c r="V7" i="3" s="1"/>
  <c r="D7" i="3"/>
  <c r="J7" i="3" s="1"/>
  <c r="R24" i="2"/>
  <c r="I32" i="2"/>
  <c r="I37" i="2"/>
  <c r="D22" i="2"/>
  <c r="S17" i="2"/>
  <c r="S23" i="2"/>
  <c r="N34" i="2"/>
  <c r="C21" i="2"/>
  <c r="U35" i="2"/>
  <c r="S18" i="2"/>
  <c r="C18" i="2"/>
  <c r="E37" i="2"/>
  <c r="E30" i="2"/>
  <c r="O37" i="2"/>
  <c r="O17" i="2"/>
  <c r="G21" i="2"/>
  <c r="P33" i="2"/>
  <c r="H20" i="2"/>
  <c r="U33" i="2"/>
  <c r="U23" i="2"/>
  <c r="S22" i="2"/>
  <c r="H18" i="2"/>
  <c r="H13" i="2"/>
  <c r="R34" i="2"/>
  <c r="R29" i="2"/>
  <c r="R23" i="2"/>
  <c r="O20" i="2"/>
  <c r="E36" i="2"/>
  <c r="F16" i="2"/>
  <c r="N21" i="2"/>
  <c r="P28" i="2"/>
  <c r="T34" i="2"/>
  <c r="H29" i="3"/>
  <c r="H24" i="3"/>
  <c r="H15" i="3"/>
  <c r="R37" i="3"/>
  <c r="R32" i="3"/>
  <c r="R23" i="3"/>
  <c r="R14" i="3"/>
  <c r="C26" i="2"/>
  <c r="U34" i="2"/>
  <c r="T13" i="3"/>
  <c r="T36" i="3"/>
  <c r="C35" i="3"/>
  <c r="P18" i="2"/>
  <c r="T24" i="2"/>
  <c r="D31" i="2"/>
  <c r="D23" i="3"/>
  <c r="D18" i="3"/>
  <c r="U36" i="2"/>
  <c r="I28" i="2"/>
  <c r="U15" i="2"/>
  <c r="T33" i="2"/>
  <c r="G23" i="2"/>
  <c r="S13" i="2"/>
  <c r="S19" i="2"/>
  <c r="I36" i="2"/>
  <c r="C36" i="2"/>
  <c r="E22" i="2"/>
  <c r="U31" i="2"/>
  <c r="U19" i="2"/>
  <c r="C14" i="2"/>
  <c r="E35" i="2"/>
  <c r="E26" i="2"/>
  <c r="O36" i="2"/>
  <c r="O34" i="2"/>
  <c r="O13" i="2"/>
  <c r="N22" i="2"/>
  <c r="O22" i="2"/>
  <c r="Q35" i="2"/>
  <c r="F25" i="2"/>
  <c r="H32" i="2"/>
  <c r="H14" i="2"/>
  <c r="H35" i="2"/>
  <c r="R30" i="2"/>
  <c r="R25" i="2"/>
  <c r="R19" i="2"/>
  <c r="Q21" i="2"/>
  <c r="P16" i="2"/>
  <c r="T22" i="2"/>
  <c r="D29" i="2"/>
  <c r="F36" i="2"/>
  <c r="H25" i="3"/>
  <c r="H20" i="3"/>
  <c r="R33" i="3"/>
  <c r="R28" i="3"/>
  <c r="R19" i="3"/>
  <c r="G28" i="2"/>
  <c r="G36" i="2"/>
  <c r="U15" i="3"/>
  <c r="P13" i="3"/>
  <c r="G29" i="2"/>
  <c r="U35" i="3"/>
  <c r="D19" i="2"/>
  <c r="F26" i="2"/>
  <c r="N31" i="2"/>
  <c r="H37" i="2"/>
  <c r="I33" i="2"/>
  <c r="I35" i="2"/>
  <c r="U21" i="2"/>
  <c r="Q13" i="2"/>
  <c r="I24" i="2"/>
  <c r="S15" i="2"/>
  <c r="G37" i="3"/>
  <c r="U32" i="2"/>
  <c r="P13" i="2"/>
  <c r="U27" i="2"/>
  <c r="D35" i="2"/>
  <c r="F21" i="2"/>
  <c r="F15" i="2"/>
  <c r="C35" i="2"/>
  <c r="E31" i="2"/>
  <c r="E33" i="2"/>
  <c r="O35" i="2"/>
  <c r="O30" i="2"/>
  <c r="C13" i="2"/>
  <c r="Q23" i="2"/>
  <c r="T23" i="2"/>
  <c r="T37" i="2"/>
  <c r="G37" i="2"/>
  <c r="R28" i="2"/>
  <c r="H31" i="2"/>
  <c r="R26" i="2"/>
  <c r="R21" i="2"/>
  <c r="R15" i="2"/>
  <c r="E24" i="2"/>
  <c r="F37" i="2"/>
  <c r="D17" i="2"/>
  <c r="F24" i="2"/>
  <c r="N29" i="2"/>
  <c r="U37" i="2"/>
  <c r="H21" i="3"/>
  <c r="H16" i="3"/>
  <c r="H34" i="3"/>
  <c r="R29" i="3"/>
  <c r="R24" i="3"/>
  <c r="R15" i="3"/>
  <c r="G16" i="2"/>
  <c r="Q28" i="2"/>
  <c r="T36" i="2"/>
  <c r="O14" i="3"/>
  <c r="U14" i="3"/>
  <c r="Q29" i="2"/>
  <c r="F14" i="2"/>
  <c r="N19" i="2"/>
  <c r="P26" i="2"/>
  <c r="T32" i="2"/>
  <c r="S34" i="2"/>
  <c r="I29" i="2"/>
  <c r="I31" i="2"/>
  <c r="P25" i="2"/>
  <c r="E16" i="2"/>
  <c r="U25" i="2"/>
  <c r="S37" i="2"/>
  <c r="S32" i="2"/>
  <c r="S36" i="2"/>
  <c r="U13" i="2"/>
  <c r="D26" i="2"/>
  <c r="S14" i="2"/>
  <c r="Q25" i="2"/>
  <c r="N36" i="2"/>
  <c r="I22" i="2"/>
  <c r="C31" i="2"/>
  <c r="E27" i="2"/>
  <c r="E29" i="2"/>
  <c r="O31" i="2"/>
  <c r="O26" i="2"/>
  <c r="E14" i="2"/>
  <c r="S24" i="2"/>
  <c r="F13" i="2"/>
  <c r="C25" i="2"/>
  <c r="G13" i="2"/>
  <c r="N30" i="2"/>
  <c r="H36" i="2"/>
  <c r="H33" i="2"/>
  <c r="H27" i="2"/>
  <c r="R22" i="2"/>
  <c r="R17" i="2"/>
  <c r="O14" i="2"/>
  <c r="G27" i="2"/>
  <c r="P37" i="2"/>
  <c r="N17" i="2"/>
  <c r="P24" i="2"/>
  <c r="T30" i="2"/>
  <c r="H17" i="3"/>
  <c r="H35" i="3"/>
  <c r="H30" i="3"/>
  <c r="R25" i="3"/>
  <c r="R20" i="3"/>
  <c r="R34" i="3"/>
  <c r="Q16" i="2"/>
  <c r="C30" i="2"/>
  <c r="O13" i="3"/>
  <c r="G33" i="2"/>
  <c r="P14" i="2"/>
  <c r="T20" i="2"/>
  <c r="D27" i="2"/>
  <c r="F34" i="2"/>
  <c r="D33" i="3"/>
  <c r="D28" i="3"/>
  <c r="U16" i="2"/>
  <c r="U24" i="2"/>
  <c r="G34" i="2"/>
  <c r="G35" i="2"/>
  <c r="I25" i="2"/>
  <c r="I27" i="2"/>
  <c r="R32" i="2"/>
  <c r="G17" i="2"/>
  <c r="Q27" i="2"/>
  <c r="S33" i="2"/>
  <c r="S28" i="2"/>
  <c r="F17" i="2"/>
  <c r="C15" i="2"/>
  <c r="T27" i="2"/>
  <c r="R20" i="2"/>
  <c r="P15" i="2"/>
  <c r="U26" i="2"/>
  <c r="D14" i="2"/>
  <c r="I26" i="2"/>
  <c r="C27" i="2"/>
  <c r="E23" i="2"/>
  <c r="E25" i="2"/>
  <c r="O27" i="2"/>
  <c r="O33" i="2"/>
  <c r="N26" i="2"/>
  <c r="I14" i="2"/>
  <c r="S26" i="2"/>
  <c r="Q15" i="2"/>
  <c r="D34" i="2"/>
  <c r="Q34" i="2"/>
  <c r="H34" i="2"/>
  <c r="H29" i="2"/>
  <c r="H23" i="2"/>
  <c r="R18" i="2"/>
  <c r="R13" i="2"/>
  <c r="T15" i="2"/>
  <c r="C29" i="2"/>
  <c r="P36" i="2"/>
  <c r="T18" i="2"/>
  <c r="D25" i="2"/>
  <c r="F32" i="2"/>
  <c r="H13" i="3"/>
  <c r="H31" i="3"/>
  <c r="H26" i="3"/>
  <c r="R21" i="3"/>
  <c r="R16" i="3"/>
  <c r="R30" i="3"/>
  <c r="G20" i="2"/>
  <c r="U30" i="2"/>
  <c r="Q33" i="2"/>
  <c r="D15" i="2"/>
  <c r="F22" i="2"/>
  <c r="N27" i="2"/>
  <c r="P34" i="2"/>
  <c r="D34" i="3"/>
  <c r="D29" i="3"/>
  <c r="I21" i="2"/>
  <c r="I23" i="2"/>
  <c r="N18" i="2"/>
  <c r="G31" i="2"/>
  <c r="S29" i="2"/>
  <c r="S35" i="2"/>
  <c r="I18" i="2"/>
  <c r="H16" i="2"/>
  <c r="P29" i="2"/>
  <c r="H24" i="2"/>
  <c r="T13" i="2"/>
  <c r="U22" i="2"/>
  <c r="G15" i="2"/>
  <c r="U29" i="2"/>
  <c r="F13" i="3"/>
  <c r="G25" i="2"/>
  <c r="E19" i="2"/>
  <c r="E21" i="2"/>
  <c r="O23" i="2"/>
  <c r="O29" i="2"/>
  <c r="O16" i="2"/>
  <c r="H28" i="2"/>
  <c r="R16" i="2"/>
  <c r="O28" i="2"/>
  <c r="S16" i="2"/>
  <c r="T35" i="2"/>
  <c r="N14" i="2"/>
  <c r="H30" i="2"/>
  <c r="H25" i="2"/>
  <c r="H19" i="2"/>
  <c r="R14" i="2"/>
  <c r="R35" i="2"/>
  <c r="C17" i="2"/>
  <c r="S30" i="2"/>
  <c r="D13" i="2"/>
  <c r="F20" i="2"/>
  <c r="N25" i="2"/>
  <c r="P32" i="2"/>
  <c r="H36" i="3"/>
  <c r="H27" i="3"/>
  <c r="H22" i="3"/>
  <c r="R17" i="3"/>
  <c r="R35" i="3"/>
  <c r="R26" i="3"/>
  <c r="Q20" i="2"/>
  <c r="G32" i="2"/>
  <c r="N15" i="2"/>
  <c r="P22" i="2"/>
  <c r="T28" i="2"/>
  <c r="N35" i="2"/>
  <c r="D35" i="3"/>
  <c r="D30" i="3"/>
  <c r="D25" i="3"/>
  <c r="D20" i="3"/>
  <c r="Q18" i="2"/>
  <c r="Q26" i="2"/>
  <c r="E28" i="2"/>
  <c r="I17" i="2"/>
  <c r="I19" i="2"/>
  <c r="Q19" i="2"/>
  <c r="C33" i="2"/>
  <c r="S25" i="2"/>
  <c r="S31" i="2"/>
  <c r="C23" i="2"/>
  <c r="O18" i="2"/>
  <c r="F29" i="2"/>
  <c r="J29" i="2" s="1"/>
  <c r="U18" i="2"/>
  <c r="I16" i="2"/>
  <c r="Q31" i="2"/>
  <c r="E14" i="3"/>
  <c r="C14" i="3"/>
  <c r="E15" i="2"/>
  <c r="E17" i="2"/>
  <c r="O19" i="2"/>
  <c r="O25" i="2"/>
  <c r="Q17" i="2"/>
  <c r="D30" i="2"/>
  <c r="U17" i="2"/>
  <c r="I30" i="2"/>
  <c r="G19" i="2"/>
  <c r="D18" i="2"/>
  <c r="H26" i="2"/>
  <c r="H21" i="2"/>
  <c r="H15" i="2"/>
  <c r="R37" i="2"/>
  <c r="R31" i="2"/>
  <c r="E18" i="2"/>
  <c r="O32" i="2"/>
  <c r="N13" i="2"/>
  <c r="P20" i="2"/>
  <c r="T26" i="2"/>
  <c r="D33" i="2"/>
  <c r="H37" i="3"/>
  <c r="H32" i="3"/>
  <c r="H23" i="3"/>
  <c r="H18" i="3"/>
  <c r="R13" i="3"/>
  <c r="R31" i="3"/>
  <c r="R22" i="3"/>
  <c r="G24" i="2"/>
  <c r="Q32" i="2"/>
  <c r="I36" i="3"/>
  <c r="T16" i="2"/>
  <c r="D23" i="2"/>
  <c r="F30" i="2"/>
  <c r="C37" i="2"/>
  <c r="J37" i="2" s="1"/>
  <c r="D31" i="3"/>
  <c r="D26" i="3"/>
  <c r="D21" i="3"/>
  <c r="D16" i="3"/>
  <c r="C20" i="2"/>
  <c r="C28" i="2"/>
  <c r="O24" i="2"/>
  <c r="S27" i="2"/>
  <c r="O21" i="2"/>
  <c r="T14" i="2"/>
  <c r="R36" i="3"/>
  <c r="D13" i="3"/>
  <c r="G18" i="2"/>
  <c r="Q30" i="2"/>
  <c r="D37" i="2"/>
  <c r="N20" i="2"/>
  <c r="P27" i="2"/>
  <c r="F35" i="2"/>
  <c r="P34" i="3"/>
  <c r="U16" i="3"/>
  <c r="U20" i="3"/>
  <c r="U24" i="3"/>
  <c r="U28" i="3"/>
  <c r="U32" i="3"/>
  <c r="U36" i="3"/>
  <c r="F19" i="3"/>
  <c r="F27" i="3"/>
  <c r="F35" i="3"/>
  <c r="S14" i="3"/>
  <c r="S18" i="3"/>
  <c r="S22" i="3"/>
  <c r="S26" i="3"/>
  <c r="S30" i="3"/>
  <c r="S34" i="3"/>
  <c r="P20" i="3"/>
  <c r="P28" i="3"/>
  <c r="P36" i="3"/>
  <c r="C18" i="3"/>
  <c r="C22" i="3"/>
  <c r="C26" i="3"/>
  <c r="C30" i="3"/>
  <c r="C34" i="3"/>
  <c r="F21" i="3"/>
  <c r="F29" i="3"/>
  <c r="F37" i="3"/>
  <c r="G17" i="3"/>
  <c r="G21" i="3"/>
  <c r="G25" i="3"/>
  <c r="G29" i="3"/>
  <c r="G33" i="3"/>
  <c r="T16" i="3"/>
  <c r="T24" i="3"/>
  <c r="T32" i="3"/>
  <c r="T33" i="3"/>
  <c r="O21" i="3"/>
  <c r="T35" i="3"/>
  <c r="N31" i="3"/>
  <c r="I13" i="2"/>
  <c r="U14" i="2"/>
  <c r="E20" i="2"/>
  <c r="H22" i="2"/>
  <c r="D21" i="2"/>
  <c r="R27" i="3"/>
  <c r="D27" i="3"/>
  <c r="D36" i="3"/>
  <c r="U20" i="2"/>
  <c r="C32" i="2"/>
  <c r="N37" i="2"/>
  <c r="T21" i="2"/>
  <c r="D28" i="2"/>
  <c r="P35" i="2"/>
  <c r="I13" i="3"/>
  <c r="I17" i="3"/>
  <c r="I21" i="3"/>
  <c r="I25" i="3"/>
  <c r="I29" i="3"/>
  <c r="I33" i="3"/>
  <c r="I37" i="3"/>
  <c r="P19" i="3"/>
  <c r="P27" i="3"/>
  <c r="P35" i="3"/>
  <c r="G15" i="3"/>
  <c r="G19" i="3"/>
  <c r="G23" i="3"/>
  <c r="G27" i="3"/>
  <c r="G31" i="3"/>
  <c r="G35" i="3"/>
  <c r="N13" i="3"/>
  <c r="N21" i="3"/>
  <c r="N29" i="3"/>
  <c r="N37" i="3"/>
  <c r="U18" i="3"/>
  <c r="U22" i="3"/>
  <c r="U26" i="3"/>
  <c r="U30" i="3"/>
  <c r="U34" i="3"/>
  <c r="P21" i="3"/>
  <c r="P29" i="3"/>
  <c r="P37" i="3"/>
  <c r="Q17" i="3"/>
  <c r="Q21" i="3"/>
  <c r="Q25" i="3"/>
  <c r="Q29" i="3"/>
  <c r="Q33" i="3"/>
  <c r="F18" i="3"/>
  <c r="F26" i="3"/>
  <c r="F34" i="3"/>
  <c r="C31" i="3"/>
  <c r="G30" i="2"/>
  <c r="C20" i="3"/>
  <c r="T17" i="3"/>
  <c r="I30" i="3"/>
  <c r="O25" i="3"/>
  <c r="S16" i="3"/>
  <c r="N23" i="3"/>
  <c r="I15" i="2"/>
  <c r="C22" i="2"/>
  <c r="T31" i="2"/>
  <c r="C19" i="2"/>
  <c r="H17" i="2"/>
  <c r="F28" i="2"/>
  <c r="R18" i="3"/>
  <c r="D19" i="3"/>
  <c r="D32" i="3"/>
  <c r="G22" i="2"/>
  <c r="D16" i="2"/>
  <c r="F23" i="2"/>
  <c r="N28" i="2"/>
  <c r="D36" i="2"/>
  <c r="J36" i="2" s="1"/>
  <c r="S13" i="3"/>
  <c r="S17" i="3"/>
  <c r="S21" i="3"/>
  <c r="S25" i="3"/>
  <c r="S29" i="3"/>
  <c r="S33" i="3"/>
  <c r="S37" i="3"/>
  <c r="N20" i="3"/>
  <c r="N28" i="3"/>
  <c r="N36" i="3"/>
  <c r="Q15" i="3"/>
  <c r="Q19" i="3"/>
  <c r="Q23" i="3"/>
  <c r="Q27" i="3"/>
  <c r="Q31" i="3"/>
  <c r="Q35" i="3"/>
  <c r="T14" i="3"/>
  <c r="T22" i="3"/>
  <c r="T30" i="3"/>
  <c r="I15" i="3"/>
  <c r="I19" i="3"/>
  <c r="I23" i="3"/>
  <c r="I27" i="3"/>
  <c r="I31" i="3"/>
  <c r="I35" i="3"/>
  <c r="N14" i="3"/>
  <c r="N22" i="3"/>
  <c r="N30" i="3"/>
  <c r="E18" i="3"/>
  <c r="E22" i="3"/>
  <c r="E26" i="3"/>
  <c r="E30" i="3"/>
  <c r="E34" i="3"/>
  <c r="P18" i="3"/>
  <c r="P26" i="3"/>
  <c r="N27" i="3"/>
  <c r="T20" i="3"/>
  <c r="H14" i="3"/>
  <c r="D20" i="2"/>
  <c r="C28" i="3"/>
  <c r="I14" i="3"/>
  <c r="F20" i="3"/>
  <c r="O33" i="3"/>
  <c r="S20" i="3"/>
  <c r="P17" i="2"/>
  <c r="E32" i="2"/>
  <c r="R36" i="2"/>
  <c r="N33" i="2"/>
  <c r="Q24" i="2"/>
  <c r="F18" i="2"/>
  <c r="D15" i="3"/>
  <c r="D24" i="3"/>
  <c r="Q22" i="2"/>
  <c r="N16" i="2"/>
  <c r="V16" i="2" s="1"/>
  <c r="P23" i="2"/>
  <c r="T29" i="2"/>
  <c r="G14" i="3"/>
  <c r="G18" i="3"/>
  <c r="G22" i="3"/>
  <c r="G26" i="3"/>
  <c r="G30" i="3"/>
  <c r="G34" i="3"/>
  <c r="T21" i="3"/>
  <c r="T29" i="3"/>
  <c r="T37" i="3"/>
  <c r="E16" i="3"/>
  <c r="E20" i="3"/>
  <c r="E24" i="3"/>
  <c r="E28" i="3"/>
  <c r="E32" i="3"/>
  <c r="E36" i="3"/>
  <c r="F16" i="3"/>
  <c r="F24" i="3"/>
  <c r="F32" i="3"/>
  <c r="S15" i="3"/>
  <c r="S19" i="3"/>
  <c r="S23" i="3"/>
  <c r="S27" i="3"/>
  <c r="S31" i="3"/>
  <c r="S35" i="3"/>
  <c r="T15" i="3"/>
  <c r="T23" i="3"/>
  <c r="T31" i="3"/>
  <c r="G13" i="3"/>
  <c r="O18" i="3"/>
  <c r="O22" i="3"/>
  <c r="O26" i="3"/>
  <c r="O30" i="3"/>
  <c r="Q37" i="3"/>
  <c r="N19" i="3"/>
  <c r="O15" i="2"/>
  <c r="C16" i="2"/>
  <c r="J16" i="2" s="1"/>
  <c r="C16" i="3"/>
  <c r="T25" i="3"/>
  <c r="I34" i="3"/>
  <c r="O37" i="3"/>
  <c r="S28" i="3"/>
  <c r="T19" i="2"/>
  <c r="R33" i="2"/>
  <c r="H33" i="3"/>
  <c r="C34" i="2"/>
  <c r="N23" i="2"/>
  <c r="V23" i="2" s="1"/>
  <c r="D22" i="3"/>
  <c r="N35" i="3"/>
  <c r="C24" i="2"/>
  <c r="T17" i="2"/>
  <c r="D24" i="2"/>
  <c r="F31" i="2"/>
  <c r="J31" i="2" s="1"/>
  <c r="Q14" i="3"/>
  <c r="Q18" i="3"/>
  <c r="Q22" i="3"/>
  <c r="Q26" i="3"/>
  <c r="Q30" i="3"/>
  <c r="Q34" i="3"/>
  <c r="F15" i="3"/>
  <c r="F23" i="3"/>
  <c r="F31" i="3"/>
  <c r="O16" i="3"/>
  <c r="O20" i="3"/>
  <c r="O24" i="3"/>
  <c r="O28" i="3"/>
  <c r="O32" i="3"/>
  <c r="O36" i="3"/>
  <c r="P16" i="3"/>
  <c r="P24" i="3"/>
  <c r="P32" i="3"/>
  <c r="G16" i="3"/>
  <c r="G20" i="3"/>
  <c r="G24" i="3"/>
  <c r="G28" i="3"/>
  <c r="G32" i="3"/>
  <c r="G36" i="3"/>
  <c r="F17" i="3"/>
  <c r="F25" i="3"/>
  <c r="F33" i="3"/>
  <c r="Q13" i="3"/>
  <c r="C19" i="3"/>
  <c r="C23" i="3"/>
  <c r="C27" i="3"/>
  <c r="J27" i="3" s="1"/>
  <c r="T28" i="3"/>
  <c r="I34" i="2"/>
  <c r="F27" i="2"/>
  <c r="J27" i="2" s="1"/>
  <c r="C32" i="3"/>
  <c r="I22" i="3"/>
  <c r="F36" i="3"/>
  <c r="T19" i="3"/>
  <c r="S32" i="3"/>
  <c r="S20" i="2"/>
  <c r="F33" i="2"/>
  <c r="E34" i="2"/>
  <c r="I20" i="2"/>
  <c r="R27" i="2"/>
  <c r="H28" i="3"/>
  <c r="S36" i="3"/>
  <c r="P30" i="2"/>
  <c r="D14" i="3"/>
  <c r="G14" i="2"/>
  <c r="J14" i="2" s="1"/>
  <c r="G26" i="2"/>
  <c r="F19" i="2"/>
  <c r="N24" i="2"/>
  <c r="V24" i="2" s="1"/>
  <c r="P31" i="2"/>
  <c r="E15" i="3"/>
  <c r="E19" i="3"/>
  <c r="E23" i="3"/>
  <c r="E27" i="3"/>
  <c r="E31" i="3"/>
  <c r="E35" i="3"/>
  <c r="J35" i="3" s="1"/>
  <c r="P15" i="3"/>
  <c r="P23" i="3"/>
  <c r="P31" i="3"/>
  <c r="C13" i="3"/>
  <c r="C17" i="3"/>
  <c r="C21" i="3"/>
  <c r="C25" i="3"/>
  <c r="C29" i="3"/>
  <c r="C33" i="3"/>
  <c r="C37" i="3"/>
  <c r="N17" i="3"/>
  <c r="N25" i="3"/>
  <c r="N33" i="3"/>
  <c r="Q16" i="3"/>
  <c r="Q20" i="3"/>
  <c r="Q24" i="3"/>
  <c r="Q28" i="3"/>
  <c r="Q32" i="3"/>
  <c r="Q36" i="3"/>
  <c r="P17" i="3"/>
  <c r="P25" i="3"/>
  <c r="P33" i="3"/>
  <c r="C15" i="3"/>
  <c r="U19" i="3"/>
  <c r="U23" i="3"/>
  <c r="U27" i="3"/>
  <c r="U31" i="3"/>
  <c r="F14" i="3"/>
  <c r="F22" i="3"/>
  <c r="F30" i="3"/>
  <c r="P30" i="3"/>
  <c r="S21" i="2"/>
  <c r="P21" i="2"/>
  <c r="D17" i="3"/>
  <c r="N32" i="2"/>
  <c r="V32" i="2" s="1"/>
  <c r="C36" i="3"/>
  <c r="J36" i="3" s="1"/>
  <c r="I26" i="3"/>
  <c r="O17" i="3"/>
  <c r="T27" i="3"/>
  <c r="N15" i="3"/>
  <c r="Q36" i="2"/>
  <c r="E13" i="3"/>
  <c r="E13" i="2"/>
  <c r="J19" i="2"/>
  <c r="H19" i="3"/>
  <c r="Q37" i="2"/>
  <c r="D37" i="3"/>
  <c r="Q14" i="2"/>
  <c r="U28" i="2"/>
  <c r="O34" i="3"/>
  <c r="P19" i="2"/>
  <c r="T25" i="2"/>
  <c r="D32" i="2"/>
  <c r="O15" i="3"/>
  <c r="O19" i="3"/>
  <c r="O23" i="3"/>
  <c r="O27" i="3"/>
  <c r="O31" i="3"/>
  <c r="O35" i="3"/>
  <c r="N16" i="3"/>
  <c r="N24" i="3"/>
  <c r="N32" i="3"/>
  <c r="U13" i="3"/>
  <c r="U17" i="3"/>
  <c r="U21" i="3"/>
  <c r="U25" i="3"/>
  <c r="U29" i="3"/>
  <c r="U33" i="3"/>
  <c r="U37" i="3"/>
  <c r="T18" i="3"/>
  <c r="T26" i="3"/>
  <c r="T34" i="3"/>
  <c r="E17" i="3"/>
  <c r="E21" i="3"/>
  <c r="E25" i="3"/>
  <c r="E29" i="3"/>
  <c r="E33" i="3"/>
  <c r="E37" i="3"/>
  <c r="N18" i="3"/>
  <c r="V18" i="3" s="1"/>
  <c r="N26" i="3"/>
  <c r="V26" i="3" s="1"/>
  <c r="N34" i="3"/>
  <c r="I16" i="3"/>
  <c r="I20" i="3"/>
  <c r="I24" i="3"/>
  <c r="I28" i="3"/>
  <c r="I32" i="3"/>
  <c r="P14" i="3"/>
  <c r="P22" i="3"/>
  <c r="C24" i="3"/>
  <c r="I18" i="3"/>
  <c r="F28" i="3"/>
  <c r="O29" i="3"/>
  <c r="S24" i="3"/>
  <c r="D38" i="2"/>
  <c r="J17" i="3" l="1"/>
  <c r="J14" i="3"/>
  <c r="J22" i="2"/>
  <c r="J18" i="2"/>
  <c r="J25" i="2"/>
  <c r="J17" i="2"/>
  <c r="J30" i="2"/>
  <c r="O9" i="2"/>
  <c r="J13" i="3"/>
  <c r="J26" i="2"/>
  <c r="J5" i="3"/>
  <c r="J34" i="3"/>
  <c r="J15" i="2"/>
  <c r="J33" i="3"/>
  <c r="K33" i="3" s="1"/>
  <c r="V33" i="2"/>
  <c r="J28" i="3"/>
  <c r="J32" i="3"/>
  <c r="K32" i="3" s="1"/>
  <c r="J22" i="3"/>
  <c r="J20" i="2"/>
  <c r="J13" i="2"/>
  <c r="J4" i="2"/>
  <c r="V32" i="3"/>
  <c r="J34" i="2"/>
  <c r="J20" i="3"/>
  <c r="J23" i="2"/>
  <c r="K23" i="2" s="1"/>
  <c r="V26" i="2"/>
  <c r="V33" i="3"/>
  <c r="E39" i="3"/>
  <c r="E38" i="3"/>
  <c r="K23" i="3"/>
  <c r="V19" i="3"/>
  <c r="V22" i="3"/>
  <c r="K22" i="3"/>
  <c r="K37" i="2"/>
  <c r="K14" i="3"/>
  <c r="V27" i="2"/>
  <c r="K29" i="2"/>
  <c r="G39" i="2"/>
  <c r="G38" i="2"/>
  <c r="V29" i="2"/>
  <c r="J23" i="3"/>
  <c r="V31" i="2"/>
  <c r="S39" i="2"/>
  <c r="S38" i="2"/>
  <c r="H39" i="2"/>
  <c r="H38" i="2"/>
  <c r="P9" i="2"/>
  <c r="P8" i="2"/>
  <c r="D9" i="2"/>
  <c r="E9" i="2"/>
  <c r="E8" i="2"/>
  <c r="K7" i="3"/>
  <c r="V34" i="3"/>
  <c r="V14" i="3"/>
  <c r="V36" i="3"/>
  <c r="V23" i="3"/>
  <c r="V37" i="2"/>
  <c r="R39" i="3"/>
  <c r="R38" i="3"/>
  <c r="N39" i="2"/>
  <c r="V13" i="2"/>
  <c r="N38" i="2"/>
  <c r="V15" i="2"/>
  <c r="K25" i="2"/>
  <c r="V36" i="2"/>
  <c r="V19" i="2"/>
  <c r="V21" i="2"/>
  <c r="J31" i="3"/>
  <c r="K31" i="3" s="1"/>
  <c r="V5" i="2"/>
  <c r="G9" i="2"/>
  <c r="G8" i="2"/>
  <c r="Q9" i="2"/>
  <c r="Q8" i="2"/>
  <c r="V7" i="2"/>
  <c r="V15" i="3"/>
  <c r="Q39" i="3"/>
  <c r="Q38" i="3"/>
  <c r="V35" i="3"/>
  <c r="V28" i="3"/>
  <c r="S39" i="3"/>
  <c r="S38" i="3"/>
  <c r="V37" i="3"/>
  <c r="J28" i="2"/>
  <c r="K28" i="2" s="1"/>
  <c r="T39" i="2"/>
  <c r="T38" i="2"/>
  <c r="V18" i="2"/>
  <c r="R39" i="2"/>
  <c r="R38" i="2"/>
  <c r="F39" i="2"/>
  <c r="F38" i="2"/>
  <c r="K31" i="2"/>
  <c r="P9" i="3"/>
  <c r="P8" i="3"/>
  <c r="R9" i="3"/>
  <c r="R8" i="3"/>
  <c r="N9" i="3"/>
  <c r="V3" i="3"/>
  <c r="N8" i="3"/>
  <c r="G9" i="3"/>
  <c r="G8" i="3"/>
  <c r="V5" i="3"/>
  <c r="S9" i="2"/>
  <c r="S8" i="2"/>
  <c r="K28" i="3"/>
  <c r="V20" i="3"/>
  <c r="V29" i="3"/>
  <c r="D39" i="3"/>
  <c r="D38" i="3"/>
  <c r="K20" i="2"/>
  <c r="V25" i="2"/>
  <c r="J33" i="2"/>
  <c r="K33" i="2" s="1"/>
  <c r="H39" i="3"/>
  <c r="H38" i="3"/>
  <c r="K27" i="2"/>
  <c r="O39" i="3"/>
  <c r="O38" i="3"/>
  <c r="Q39" i="2"/>
  <c r="Q38" i="2"/>
  <c r="K14" i="2"/>
  <c r="K35" i="3"/>
  <c r="V6" i="3"/>
  <c r="Q9" i="3"/>
  <c r="Q8" i="3"/>
  <c r="C9" i="3"/>
  <c r="C8" i="3"/>
  <c r="K6" i="3"/>
  <c r="K5" i="2"/>
  <c r="U9" i="2"/>
  <c r="V28" i="2"/>
  <c r="V21" i="3"/>
  <c r="J32" i="2"/>
  <c r="K32" i="2" s="1"/>
  <c r="K30" i="2"/>
  <c r="J35" i="2"/>
  <c r="K35" i="2" s="1"/>
  <c r="K18" i="2"/>
  <c r="E9" i="3"/>
  <c r="E8" i="3"/>
  <c r="T9" i="3"/>
  <c r="T8" i="3"/>
  <c r="R9" i="2"/>
  <c r="R8" i="2"/>
  <c r="K5" i="3"/>
  <c r="T9" i="2"/>
  <c r="T8" i="2"/>
  <c r="H9" i="2"/>
  <c r="H8" i="2"/>
  <c r="U39" i="3"/>
  <c r="K17" i="3"/>
  <c r="K34" i="2"/>
  <c r="K19" i="2"/>
  <c r="N39" i="3"/>
  <c r="V13" i="3"/>
  <c r="N38" i="3"/>
  <c r="I39" i="3"/>
  <c r="I38" i="3"/>
  <c r="I39" i="2"/>
  <c r="I38" i="2"/>
  <c r="K34" i="3"/>
  <c r="J24" i="2"/>
  <c r="K24" i="2" s="1"/>
  <c r="D39" i="2"/>
  <c r="V14" i="2"/>
  <c r="F39" i="3"/>
  <c r="F38" i="3"/>
  <c r="U39" i="2"/>
  <c r="P39" i="2"/>
  <c r="P38" i="2"/>
  <c r="P39" i="3"/>
  <c r="P38" i="3"/>
  <c r="V22" i="2"/>
  <c r="K36" i="2"/>
  <c r="T39" i="3"/>
  <c r="T38" i="3"/>
  <c r="S9" i="3"/>
  <c r="S8" i="3"/>
  <c r="H9" i="3"/>
  <c r="H8" i="3"/>
  <c r="N9" i="2"/>
  <c r="V3" i="2"/>
  <c r="N8" i="2"/>
  <c r="C9" i="2"/>
  <c r="C8" i="2"/>
  <c r="D9" i="3"/>
  <c r="D8" i="3"/>
  <c r="D8" i="2"/>
  <c r="V16" i="3"/>
  <c r="V25" i="3"/>
  <c r="C39" i="3"/>
  <c r="K13" i="3"/>
  <c r="C38" i="3"/>
  <c r="K16" i="2"/>
  <c r="G39" i="3"/>
  <c r="G38" i="3"/>
  <c r="K20" i="3"/>
  <c r="V31" i="3"/>
  <c r="V35" i="2"/>
  <c r="J16" i="3"/>
  <c r="K16" i="3" s="1"/>
  <c r="J18" i="3"/>
  <c r="K18" i="3" s="1"/>
  <c r="V17" i="2"/>
  <c r="J19" i="3"/>
  <c r="K19" i="3" s="1"/>
  <c r="C39" i="2"/>
  <c r="K13" i="2"/>
  <c r="C38" i="2"/>
  <c r="J21" i="3"/>
  <c r="K21" i="3" s="1"/>
  <c r="O39" i="2"/>
  <c r="J25" i="3"/>
  <c r="K25" i="3" s="1"/>
  <c r="J21" i="2"/>
  <c r="V34" i="2"/>
  <c r="V6" i="2"/>
  <c r="J6" i="2"/>
  <c r="K6" i="2" s="1"/>
  <c r="J7" i="2"/>
  <c r="K7" i="2" s="1"/>
  <c r="O9" i="3"/>
  <c r="O8" i="3"/>
  <c r="F9" i="3"/>
  <c r="F8" i="3"/>
  <c r="O38" i="2"/>
  <c r="V24" i="3"/>
  <c r="K36" i="3"/>
  <c r="E39" i="2"/>
  <c r="E38" i="2"/>
  <c r="V17" i="3"/>
  <c r="K27" i="3"/>
  <c r="V27" i="3"/>
  <c r="V30" i="3"/>
  <c r="K22" i="2"/>
  <c r="V20" i="2"/>
  <c r="J37" i="3"/>
  <c r="K37" i="3" s="1"/>
  <c r="K17" i="2"/>
  <c r="J15" i="3"/>
  <c r="J39" i="3" s="1"/>
  <c r="K15" i="2"/>
  <c r="V30" i="2"/>
  <c r="J24" i="3"/>
  <c r="K24" i="3" s="1"/>
  <c r="J26" i="3"/>
  <c r="K26" i="3" s="1"/>
  <c r="J30" i="3"/>
  <c r="K30" i="3" s="1"/>
  <c r="K26" i="2"/>
  <c r="J29" i="3"/>
  <c r="K29" i="3" s="1"/>
  <c r="V4" i="3"/>
  <c r="J3" i="2"/>
  <c r="F9" i="2"/>
  <c r="F8" i="2"/>
  <c r="V4" i="2"/>
  <c r="J3" i="3"/>
  <c r="K3" i="3" s="1"/>
  <c r="K4" i="2"/>
  <c r="J4" i="3"/>
  <c r="K4" i="3" s="1"/>
  <c r="I9" i="3"/>
  <c r="I8" i="3"/>
  <c r="I9" i="2"/>
  <c r="I8" i="2"/>
  <c r="O8" i="2"/>
  <c r="K38" i="2" l="1"/>
  <c r="V8" i="3"/>
  <c r="J39" i="2"/>
  <c r="K39" i="3"/>
  <c r="K21" i="2"/>
  <c r="V8" i="2"/>
  <c r="K39" i="2"/>
  <c r="K8" i="3"/>
  <c r="V38" i="2"/>
  <c r="J9" i="2"/>
  <c r="K9" i="2" s="1"/>
  <c r="V9" i="2"/>
  <c r="V38" i="3"/>
  <c r="K15" i="3"/>
  <c r="V9" i="3"/>
  <c r="V39" i="2"/>
  <c r="K38" i="3"/>
  <c r="K8" i="2"/>
  <c r="V39" i="3"/>
  <c r="J9" i="3"/>
  <c r="K9" i="3" s="1"/>
  <c r="K3" i="2"/>
</calcChain>
</file>

<file path=xl/sharedStrings.xml><?xml version="1.0" encoding="utf-8"?>
<sst xmlns="http://schemas.openxmlformats.org/spreadsheetml/2006/main" count="13581" uniqueCount="12799">
  <si>
    <t>BBR!</t>
  </si>
  <si>
    <t>BygniongsID</t>
  </si>
  <si>
    <t>Husnummer</t>
  </si>
  <si>
    <t>Jordstykke</t>
  </si>
  <si>
    <t>Anv. klasse</t>
  </si>
  <si>
    <t>Opvarmet_areal</t>
  </si>
  <si>
    <t>Bygningsår</t>
  </si>
  <si>
    <t>Varmeinstallation</t>
  </si>
  <si>
    <t>Opvarmnignsmiddel</t>
  </si>
  <si>
    <t>SupplerendeVarme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</si>
  <si>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</si>
  <si>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</si>
  <si>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</si>
  <si>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</si>
  <si>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</si>
  <si>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</si>
  <si>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</si>
  <si>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</si>
  <si>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</si>
  <si>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</t>
  </si>
  <si>
    <t>Område</t>
  </si>
  <si>
    <t>Hele kommunen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</si>
  <si>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</si>
  <si>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</si>
  <si>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</si>
  <si>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</si>
  <si>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</si>
  <si>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</si>
  <si>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</si>
  <si>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</si>
  <si>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</si>
  <si>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</si>
  <si>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</si>
  <si>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</si>
  <si>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</si>
  <si>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</si>
  <si>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</si>
  <si>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</si>
  <si>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</si>
  <si>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</si>
  <si>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</si>
  <si>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</si>
  <si>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</si>
  <si>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</si>
  <si>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</si>
  <si>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</si>
  <si>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</si>
  <si>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</si>
  <si>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</si>
  <si>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</si>
  <si>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</si>
  <si>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</si>
  <si>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</si>
  <si>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</si>
  <si>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</si>
  <si>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</si>
  <si>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</si>
  <si>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</si>
  <si>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</si>
  <si>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</si>
  <si>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</si>
  <si>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</si>
  <si>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</si>
  <si>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</si>
  <si>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</si>
  <si>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</si>
  <si>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</si>
  <si>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</si>
  <si>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</si>
  <si>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</si>
  <si>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</si>
  <si>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</si>
  <si>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</si>
  <si>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</si>
  <si>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</si>
  <si>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</si>
  <si>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</si>
  <si>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</si>
  <si>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</si>
  <si>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</si>
  <si>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</si>
  <si>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</si>
  <si>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</si>
  <si>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</si>
  <si>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</si>
  <si>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</si>
  <si>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</si>
  <si>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</si>
  <si>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</si>
  <si>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</si>
  <si>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</si>
  <si>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</si>
  <si>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</si>
  <si>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</si>
  <si>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</si>
  <si>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</si>
  <si>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</si>
  <si>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</si>
  <si>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</si>
  <si>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</si>
  <si>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</si>
  <si>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</si>
  <si>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</si>
  <si>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</si>
  <si>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</si>
  <si>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</si>
  <si>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</si>
  <si>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</si>
  <si>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</si>
  <si>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</si>
  <si>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</si>
  <si>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</si>
  <si>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</si>
  <si>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</si>
  <si>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</si>
  <si>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</si>
  <si>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</si>
  <si>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</si>
  <si>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</si>
  <si>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</si>
  <si>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</si>
  <si>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</si>
  <si>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</si>
  <si>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</si>
  <si>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</si>
  <si>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</si>
  <si>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</si>
  <si>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</si>
  <si>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</si>
  <si>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</si>
  <si>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</si>
  <si>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</si>
  <si>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</si>
  <si>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</si>
  <si>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</si>
  <si>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</si>
  <si>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</si>
  <si>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</si>
  <si>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</si>
  <si>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</si>
  <si>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</si>
  <si>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</si>
  <si>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</si>
  <si>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</si>
  <si>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</si>
  <si>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</si>
  <si>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</si>
  <si>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</si>
  <si>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</si>
  <si>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</si>
  <si>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</si>
  <si>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</si>
  <si>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</si>
  <si>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</si>
  <si>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</si>
  <si>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</si>
  <si>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</si>
  <si>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</si>
  <si>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</si>
  <si>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</si>
  <si>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</si>
  <si>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</si>
  <si>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</si>
  <si>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</si>
  <si>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</si>
  <si>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</si>
  <si>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</si>
  <si>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</si>
  <si>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</si>
  <si>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</si>
  <si>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</si>
  <si>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</si>
  <si>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</si>
  <si>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</si>
  <si>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</si>
  <si>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</si>
  <si>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</si>
  <si>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</si>
  <si>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</si>
  <si>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</si>
  <si>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</si>
  <si>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</si>
  <si>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</si>
  <si>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</si>
  <si>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</si>
  <si>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</si>
  <si>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</si>
  <si>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</si>
  <si>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</si>
  <si>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</si>
  <si>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</si>
  <si>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</si>
  <si>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</si>
  <si>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</si>
  <si>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</si>
  <si>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</si>
  <si>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</si>
  <si>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</si>
  <si>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</si>
  <si>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</si>
  <si>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</si>
  <si>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</si>
  <si>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</si>
  <si>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</si>
  <si>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</si>
  <si>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</si>
  <si>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</si>
  <si>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</si>
  <si>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</si>
  <si>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</si>
  <si>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 xml:space="preserve"> Garage (med plads til et eller to køretøjer)</t>
  </si>
  <si>
    <t>Ikke opvarmet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</si>
  <si>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</si>
  <si>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</si>
  <si>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</si>
  <si>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</si>
  <si>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</si>
  <si>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</si>
  <si>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</si>
  <si>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</si>
  <si>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</si>
  <si>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</si>
  <si>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</si>
  <si>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</si>
  <si>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</si>
  <si>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</si>
  <si>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</si>
  <si>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</si>
  <si>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id_lokalId</t>
  </si>
  <si>
    <t>husnummer</t>
  </si>
  <si>
    <t>jordstykke</t>
  </si>
  <si>
    <t>byg021BygningensAnvendelse</t>
  </si>
  <si>
    <t>byg038SamletBygningsareal</t>
  </si>
  <si>
    <t>byg039BygningensSamledeBoligAreal</t>
  </si>
  <si>
    <t>byg040BygningensSamledeErhvervsAreal</t>
  </si>
  <si>
    <t>placehodlerForKælder</t>
  </si>
  <si>
    <t>byg026Opførelsesår</t>
  </si>
  <si>
    <t>byg027OmTilbygningsår</t>
  </si>
  <si>
    <t>byg056Varmeinstallation</t>
  </si>
  <si>
    <t>byg057Opvarmningsmiddel</t>
  </si>
  <si>
    <t>byg058SupplerendeVarme</t>
  </si>
  <si>
    <t>byg404Koordinat</t>
  </si>
  <si>
    <t>byg406Koordinatsystem</t>
  </si>
  <si>
    <t>status</t>
  </si>
  <si>
    <t>000d0ef4-2350-4dce-8dca-f96154a4241b</t>
  </si>
  <si>
    <t>0a3f507e-21ce-32b8-e044-0003ba298018</t>
  </si>
  <si>
    <t>POINT(713602.17 6169671.75)</t>
  </si>
  <si>
    <t>00102401-e415-478a-b572-c93f86eb3072</t>
  </si>
  <si>
    <t>0a3f507e-1928-32b8-e044-0003ba298018</t>
  </si>
  <si>
    <t>POINT(711314.4 6172158.2)</t>
  </si>
  <si>
    <t>00158ebd-fccc-4850-a78f-2efb864f91c1</t>
  </si>
  <si>
    <t>0a3f507e-1d5c-32b8-e044-0003ba298018</t>
  </si>
  <si>
    <t>POINT(711762.61 6170390.87)</t>
  </si>
  <si>
    <t>0016e40c-ab2f-40c3-ab83-808af2c98a94</t>
  </si>
  <si>
    <t>0a3f507e-21cd-32b8-e044-0003ba298018</t>
  </si>
  <si>
    <t>POINT(713557.25 6169733.08)</t>
  </si>
  <si>
    <t>00236e13-d415-4a55-a3f2-d0af581d3307</t>
  </si>
  <si>
    <t>0a3f507e-19c9-32b8-e044-0003ba298018</t>
  </si>
  <si>
    <t>POINT(711710.46 6172329.32)</t>
  </si>
  <si>
    <t>002e54e9-c33e-4408-a99f-3da9a4bd88cf</t>
  </si>
  <si>
    <t>0a3f507e-1ff4-32b8-e044-0003ba298018</t>
  </si>
  <si>
    <t>POINT(711065.64 6171824.05)</t>
  </si>
  <si>
    <t>003a5edb-ad2f-408f-b353-9e049a85cbc3</t>
  </si>
  <si>
    <t>0a3f507e-1a78-32b8-e044-0003ba298018</t>
  </si>
  <si>
    <t>POINT(713820.08 6168950.94)</t>
  </si>
  <si>
    <t>00437f06-0393-4363-9364-82c07b04136f</t>
  </si>
  <si>
    <t>0a3f507e-1606-32b8-e044-0003ba298018</t>
  </si>
  <si>
    <t>POINT(711594.27 6170749.08)</t>
  </si>
  <si>
    <t>00513731-ea07-4d55-a6fc-6ba70871f498</t>
  </si>
  <si>
    <t>0a3f507e-211c-32b8-e044-0003ba298018</t>
  </si>
  <si>
    <t>POINT(713352.15 6169013.49)</t>
  </si>
  <si>
    <t>005a4a3a-6f13-41ea-a155-33740f3bc0e2</t>
  </si>
  <si>
    <t>0a3f507e-2199-32b8-e044-0003ba298018</t>
  </si>
  <si>
    <t>POINT(713426.41 6168723.22)</t>
  </si>
  <si>
    <t>00667155-4d6b-41c0-9b17-0f1869774a82</t>
  </si>
  <si>
    <t>0a3f507e-1702-32b8-e044-0003ba298018</t>
  </si>
  <si>
    <t>POINT(711713.13 6170569.38)</t>
  </si>
  <si>
    <t>008a74a4-66d5-4e92-89a4-b46bc3439044</t>
  </si>
  <si>
    <t>0a3f507e-221e-32b8-e044-0003ba298018</t>
  </si>
  <si>
    <t>POINT(712480.26 6169139.78)</t>
  </si>
  <si>
    <t>0090737d-668d-4269-bdf6-52031506772d</t>
  </si>
  <si>
    <t>0a3f507e-2142-32b8-e044-0003ba298018</t>
  </si>
  <si>
    <t>POINT(713625.85 6168943.22)</t>
  </si>
  <si>
    <t>009bbde6-188a-4b47-bdfb-58d5b7bda1aa</t>
  </si>
  <si>
    <t>0a3f507e-22f1-32b8-e044-0003ba298018</t>
  </si>
  <si>
    <t>POINT(711804.96 6172203.39)</t>
  </si>
  <si>
    <t>00a948eb-658c-4fe4-b5ac-56b9fd525282</t>
  </si>
  <si>
    <t>0a3f507e-22e5-32b8-e044-0003ba298018</t>
  </si>
  <si>
    <t>POINT(711787.51 6172163.29)</t>
  </si>
  <si>
    <t>00ac7b27-ae37-4160-9f6e-1b1d8758f1b3</t>
  </si>
  <si>
    <t>0a3f507e-198b-32b8-e044-0003ba298018</t>
  </si>
  <si>
    <t>POINT(711898.18 6172390.4)</t>
  </si>
  <si>
    <t>00b09c62-be77-48d7-8655-7b77b0d63305</t>
  </si>
  <si>
    <t>0a3f507e-152f-32b8-e044-0003ba298018</t>
  </si>
  <si>
    <t>POINT(711549.93 6172483.84)</t>
  </si>
  <si>
    <t>00bfc666-2db9-47fb-9958-38b1441f4cb1</t>
  </si>
  <si>
    <t>0a3f507e-1e55-32b8-e044-0003ba298018</t>
  </si>
  <si>
    <t>POINT(711567.93 6171759.18)</t>
  </si>
  <si>
    <t>00ea1c42-94d7-400f-8aa0-67cd20f3268b</t>
  </si>
  <si>
    <t>0a3f507e-21bb-32b8-e044-0003ba298018</t>
  </si>
  <si>
    <t>POINT(713642.96 6169745.86)</t>
  </si>
  <si>
    <t>00ebfe50-f5ae-47a9-80eb-80fd9cf0bacd</t>
  </si>
  <si>
    <t>0a3f507e-1dea-32b8-e044-0003ba298018</t>
  </si>
  <si>
    <t>POINT(713978.61 6169362.55)</t>
  </si>
  <si>
    <t>01033fc7-ee2f-4c04-92a1-a28b401b6c93</t>
  </si>
  <si>
    <t>0a3f507e-226e-32b8-e044-0003ba298018</t>
  </si>
  <si>
    <t>POINT(711911.93 6171786.85)</t>
  </si>
  <si>
    <t>011319cb-9d14-401b-85e9-70c64c2be49b</t>
  </si>
  <si>
    <t>0a3f507e-1ce5-32b8-e044-0003ba298018</t>
  </si>
  <si>
    <t>POINT(710927.49 6171925.7)</t>
  </si>
  <si>
    <t>011fbfb0-0926-4a84-8bee-b56bcdc54902</t>
  </si>
  <si>
    <t>0a3f507e-2154-32b8-e044-0003ba298018</t>
  </si>
  <si>
    <t>POINT(713470.75 6168961.35)</t>
  </si>
  <si>
    <t>012aacc7-e822-43bc-8384-326ff5341980</t>
  </si>
  <si>
    <t>0a3f507e-1efd-32b8-e044-0003ba298018</t>
  </si>
  <si>
    <t>POINT(711698.93 6172275.94)</t>
  </si>
  <si>
    <t>01300a80-d9a1-4fc0-9c5f-09463a66d5de</t>
  </si>
  <si>
    <t>4591b5f9-a6ec-0dd9-e044-0003ba298018</t>
  </si>
  <si>
    <t>POINT(712552.06 6168812.74)</t>
  </si>
  <si>
    <t>013f47ae-3fcf-4b8b-8fe1-f4868297beae</t>
  </si>
  <si>
    <t>0a3f507e-223f-32b8-e044-0003ba298018</t>
  </si>
  <si>
    <t>POINT(712032.32 6171661.07)</t>
  </si>
  <si>
    <t>013fc823-9f02-4739-8be5-19d07a10b21c</t>
  </si>
  <si>
    <t>0a3f507e-156a-32b8-e044-0003ba298018</t>
  </si>
  <si>
    <t>POINT(713539.69 6169582.84)</t>
  </si>
  <si>
    <t>01477207-7ad1-4c25-af93-93b04255b1be</t>
  </si>
  <si>
    <t>0a3f507e-1b12-32b8-e044-0003ba298018</t>
  </si>
  <si>
    <t>POINT(712110.9 6170270.24)</t>
  </si>
  <si>
    <t>01837e9a-91f8-425e-9d2f-44f0780dbf6c</t>
  </si>
  <si>
    <t>0a3f507e-2177-32b8-e044-0003ba298018</t>
  </si>
  <si>
    <t>POINT(713741.65 6169633.27)</t>
  </si>
  <si>
    <t>0188197c-0609-4f13-aa67-cb1096729d14</t>
  </si>
  <si>
    <t>0a3f507e-1636-32b8-e044-0003ba298018</t>
  </si>
  <si>
    <t>POINT(713671.69 6169494.43)</t>
  </si>
  <si>
    <t>0198be22-77d9-4977-9e87-ae07c9050f91</t>
  </si>
  <si>
    <t>0a3f507e-1968-32b8-e044-0003ba298018</t>
  </si>
  <si>
    <t>POINT(711856.48 6172539.05)</t>
  </si>
  <si>
    <t>019eea24-648e-4e20-8dc3-3dfe1266ae28</t>
  </si>
  <si>
    <t>0a3f507e-1a87-32b8-e044-0003ba298018</t>
  </si>
  <si>
    <t>POINT(714008.53 6169002.63)</t>
  </si>
  <si>
    <t>01b84733-740a-456b-a545-194196c6c311</t>
  </si>
  <si>
    <t>0a3f507e-1691-32b8-e044-0003ba298018</t>
  </si>
  <si>
    <t>POINT(712619.8 6169766.98)</t>
  </si>
  <si>
    <t>01c59d29-b4c3-4c47-94f7-99cbd55a359b</t>
  </si>
  <si>
    <t>3cae7253-0952-0f90-e044-0003ba298018</t>
  </si>
  <si>
    <t>POINT(711708.29 6172643.37)</t>
  </si>
  <si>
    <t>01d256b8-8fe7-42ab-a83c-7f3ff740277d</t>
  </si>
  <si>
    <t>0a3f507e-23eb-32b8-e044-0003ba298018</t>
  </si>
  <si>
    <t>POINT(713011.68 6168420.3)</t>
  </si>
  <si>
    <t>01dadf58-b0a3-470e-a334-d63f41eca99e</t>
  </si>
  <si>
    <t>0a3f507e-1ea6-32b8-e044-0003ba298018</t>
  </si>
  <si>
    <t>POINT(711647.62 6171883.03)</t>
  </si>
  <si>
    <t>01e9eefc-db11-4cb5-8acf-ef39db181bc5</t>
  </si>
  <si>
    <t>0a3f507e-1823-32b8-e044-0003ba298018</t>
  </si>
  <si>
    <t>POINT(712046.15 6169564.27)</t>
  </si>
  <si>
    <t>0208cd51-8f0e-4f24-bf53-a08534b5b13c</t>
  </si>
  <si>
    <t>0a3f507e-1db8-32b8-e044-0003ba298018</t>
  </si>
  <si>
    <t>POINT(711984.44 6172449.9)</t>
  </si>
  <si>
    <t>021f5038-74a1-442c-ab71-6126b948a90d</t>
  </si>
  <si>
    <t>0a3f507e-23f1-32b8-e044-0003ba298018</t>
  </si>
  <si>
    <t>POINT(711713.98 6172574.93)</t>
  </si>
  <si>
    <t>022eee46-495f-4463-a54b-8045eb42fc81</t>
  </si>
  <si>
    <t>0a3f507e-1c2d-32b8-e044-0003ba298018</t>
  </si>
  <si>
    <t>POINT(713755.79 6169095.7)</t>
  </si>
  <si>
    <t>023ed116-c61f-4006-91ed-9fffe45a6ccf</t>
  </si>
  <si>
    <t>0a3f507e-1699-32b8-e044-0003ba298018</t>
  </si>
  <si>
    <t>POINT(712616.53 6169738.58)</t>
  </si>
  <si>
    <t>025fa8f4-91de-4fef-b611-526de2d9396e</t>
  </si>
  <si>
    <t>0a3f507e-2463-32b8-e044-0003ba298018</t>
  </si>
  <si>
    <t>POINT(712848.74 6169645.95)</t>
  </si>
  <si>
    <t>0264cfab-5002-43ce-93ac-cfc4bc1551ce</t>
  </si>
  <si>
    <t>0a3f507e-1cdd-32b8-e044-0003ba298018</t>
  </si>
  <si>
    <t>POINT(711368.78 6172478.46)</t>
  </si>
  <si>
    <t>027d6ee8-d6c8-4e4d-8665-e2c996e87cee</t>
  </si>
  <si>
    <t>0a3f507e-1b4e-32b8-e044-0003ba298018</t>
  </si>
  <si>
    <t>POINT(713189.2 6168717.89)</t>
  </si>
  <si>
    <t>0294c5ab-f180-4290-a7f9-096da55ba006</t>
  </si>
  <si>
    <t>0a3f507e-2248-32b8-e044-0003ba298018</t>
  </si>
  <si>
    <t>POINT(711849.3 6171647.89)</t>
  </si>
  <si>
    <t>029ab565-4655-4c3d-875c-dfa3600b8480</t>
  </si>
  <si>
    <t>0a3f507e-1a27-32b8-e044-0003ba298018</t>
  </si>
  <si>
    <t>POINT(713987.95 6169194.64)</t>
  </si>
  <si>
    <t>02a41b1b-c7c0-4d09-ae32-323b4b9d55b8</t>
  </si>
  <si>
    <t>ea53d220-c51c-419c-9cb5-3bdb6c8dc791</t>
  </si>
  <si>
    <t>POINT(711577.67 6172781.16)</t>
  </si>
  <si>
    <t>02ab273b-80ef-4002-942f-d369c6e14f3c</t>
  </si>
  <si>
    <t>0a3f507e-1f1e-32b8-e044-0003ba298018</t>
  </si>
  <si>
    <t>POINT(711198.73 6171693.48)</t>
  </si>
  <si>
    <t>02babee5-f19e-493e-90d2-6937e0bed3ae</t>
  </si>
  <si>
    <t>0a3f507e-166d-32b8-e044-0003ba298018</t>
  </si>
  <si>
    <t>POINT(713626.26 6169507.39)</t>
  </si>
  <si>
    <t>02c6a283-501b-49e7-927a-820c1efc8465</t>
  </si>
  <si>
    <t>0a3f507e-2191-32b8-e044-0003ba298018</t>
  </si>
  <si>
    <t>POINT(713436.74 6169357.54)</t>
  </si>
  <si>
    <t>02c9daac-e5d3-4ef9-b86a-68492545fd52</t>
  </si>
  <si>
    <t>0a3f507e-1985-32b8-e044-0003ba298018</t>
  </si>
  <si>
    <t>POINT(711906.84 6172422.01)</t>
  </si>
  <si>
    <t>030e8998-a933-43df-a435-40d26ea8d553</t>
  </si>
  <si>
    <t>0a3f507e-19e8-32b8-e044-0003ba298018</t>
  </si>
  <si>
    <t>POINT(711602.98 6172292.33)</t>
  </si>
  <si>
    <t>03131c5b-8da6-4cef-831d-485230fe0811</t>
  </si>
  <si>
    <t>0a3f507e-1bb8-32b8-e044-0003ba298018</t>
  </si>
  <si>
    <t>POINT(713799.71 6169243.75)</t>
  </si>
  <si>
    <t>0314e726-6595-402a-8f7b-ef9c94359894</t>
  </si>
  <si>
    <t>0a3f507e-1c43-32b8-e044-0003ba298018</t>
  </si>
  <si>
    <t>POINT(713838.92 6168222.18)</t>
  </si>
  <si>
    <t>0319bdca-8b3e-47ee-8ce0-b82ad19d0b17</t>
  </si>
  <si>
    <t>0a3f507e-1e11-32b8-e044-0003ba298018</t>
  </si>
  <si>
    <t>POINT(712012.4 6169454.39)</t>
  </si>
  <si>
    <t>0327f8bc-c2c5-48d0-892f-57cdcda576e7</t>
  </si>
  <si>
    <t>0a3f507e-206c-32b8-e044-0003ba298018</t>
  </si>
  <si>
    <t>POINT(712521.9 6168956.28)</t>
  </si>
  <si>
    <t>03399b4f-a828-47de-8096-ef5d5214bbe3</t>
  </si>
  <si>
    <t>0a3f507e-2384-32b8-e044-0003ba298018</t>
  </si>
  <si>
    <t>POINT(713272.02 6168500.71)</t>
  </si>
  <si>
    <t>033aa318-dbcd-4c29-805d-6146a0856a1c</t>
  </si>
  <si>
    <t>0a3f507e-17f7-32b8-e044-0003ba298018</t>
  </si>
  <si>
    <t>POINT(712418.33 6169008.64)</t>
  </si>
  <si>
    <t>0343d7a2-0d83-42b2-a20d-84da6cfee54b</t>
  </si>
  <si>
    <t>0a3f507e-1795-32b8-e044-0003ba298018</t>
  </si>
  <si>
    <t>POINT(714016.09 6168822.97)</t>
  </si>
  <si>
    <t>0351a20c-cddb-4785-8d1b-868ddbf234b4</t>
  </si>
  <si>
    <t>0a3f507e-171b-32b8-e044-0003ba298018</t>
  </si>
  <si>
    <t>POINT(712891.74 6168949.11)</t>
  </si>
  <si>
    <t>0358b563-3452-4795-ba1f-44a2121910fb</t>
  </si>
  <si>
    <t>0a3f507e-2236-32b8-e044-0003ba298018</t>
  </si>
  <si>
    <t>POINT(711938.23 6171626.74)</t>
  </si>
  <si>
    <t>0393e6f8-e42d-41e3-8c31-b6287dec0f6a</t>
  </si>
  <si>
    <t>0a3f507e-1da7-32b8-e044-0003ba298018</t>
  </si>
  <si>
    <t>POINT(712134.85 6172051.13)</t>
  </si>
  <si>
    <t>039fbcae-e118-4707-998b-2fe862701add</t>
  </si>
  <si>
    <t>0a3f507e-220c-32b8-e044-0003ba298018</t>
  </si>
  <si>
    <t>POINT(712821.03 6169262.6)</t>
  </si>
  <si>
    <t>03a9131f-dd8b-4f28-8d7d-e99009705cf7</t>
  </si>
  <si>
    <t>0a3f507e-1ead-32b8-e044-0003ba298018</t>
  </si>
  <si>
    <t>POINT(711602.07 6172191.27)</t>
  </si>
  <si>
    <t>03b74989-22a8-4e46-b8a8-092e0ac9884a</t>
  </si>
  <si>
    <t>0a3f507e-2289-32b8-e044-0003ba298018</t>
  </si>
  <si>
    <t>POINT(711985.83 6171808.44)</t>
  </si>
  <si>
    <t>03d45bea-5bd5-49d8-bf33-c786e78d0b69</t>
  </si>
  <si>
    <t>0a3f507e-152a-32b8-e044-0003ba298018</t>
  </si>
  <si>
    <t>POINT(711582.95 6172454.33)</t>
  </si>
  <si>
    <t>03edfc00-c26d-4812-bdf9-b2c4b0116ebb</t>
  </si>
  <si>
    <t>0a3f507e-2206-32b8-e044-0003ba298018</t>
  </si>
  <si>
    <t>POINT(712878.28 6169281.1)</t>
  </si>
  <si>
    <t>0401c5ee-e7c2-4a2b-a32d-0da6eb474150</t>
  </si>
  <si>
    <t>0a3f507e-1b41-32b8-e044-0003ba298018</t>
  </si>
  <si>
    <t>POINT(711788.65 6171294.27)</t>
  </si>
  <si>
    <t>0406e243-3983-499b-b9e8-124bda1ff514</t>
  </si>
  <si>
    <t>0a3f507e-2295-32b8-e044-0003ba298018</t>
  </si>
  <si>
    <t>POINT(711985.08 6171861.3)</t>
  </si>
  <si>
    <t>04076ef0-708c-4bb2-92b9-15a6d84916cf</t>
  </si>
  <si>
    <t>0a3f507e-168c-32b8-e044-0003ba298018</t>
  </si>
  <si>
    <t>POINT(712862.3 6169761.28)</t>
  </si>
  <si>
    <t>0417687e-bac9-4ee4-b6ea-53a97e10eb08</t>
  </si>
  <si>
    <t>3cae7253-093b-0f90-e044-0003ba298018</t>
  </si>
  <si>
    <t>POINT(711728.15 6172614.74)</t>
  </si>
  <si>
    <t>04205d41-14e3-4a8a-9a03-38cec03b3bb2</t>
  </si>
  <si>
    <t>0a3f507e-22c6-32b8-e044-0003ba298018</t>
  </si>
  <si>
    <t>POINT(711800.97 6172047.64)</t>
  </si>
  <si>
    <t>04350977-2f1f-47bf-9412-9ebc57c3d314</t>
  </si>
  <si>
    <t>0a3f507e-18c5-32b8-e044-0003ba298018</t>
  </si>
  <si>
    <t>POINT(711357.31 6171783.34)</t>
  </si>
  <si>
    <t>0441718d-d81d-455f-99af-c3219d48cb81</t>
  </si>
  <si>
    <t>0a3f507e-2410-32b8-e044-0003ba298018</t>
  </si>
  <si>
    <t>POINT(711614.58 6172464.46)</t>
  </si>
  <si>
    <t>044837b2-33c9-46fa-b18b-77d0ae775a44</t>
  </si>
  <si>
    <t>0a3f507e-1e16-32b8-e044-0003ba298018</t>
  </si>
  <si>
    <t>POINT(712050.12 6169346.21)</t>
  </si>
  <si>
    <t>0458baee-267d-451c-8f9b-ae2d61c0c27a</t>
  </si>
  <si>
    <t>0a3f507e-16ae-32b8-e044-0003ba298018</t>
  </si>
  <si>
    <t>POINT(712559.72 6169756.87)</t>
  </si>
  <si>
    <t>04641fdc-788c-4505-99a7-a611e108cc40</t>
  </si>
  <si>
    <t>0a3f507e-1e60-32b8-e044-0003ba298018</t>
  </si>
  <si>
    <t>POINT(711744.71 6171684.02)</t>
  </si>
  <si>
    <t>0471c77a-f3cf-4877-bd5d-46b3799f3aa4</t>
  </si>
  <si>
    <t>0a3f507e-156f-32b8-e044-0003ba298018</t>
  </si>
  <si>
    <t>POINT(713900.57 6169273.25)</t>
  </si>
  <si>
    <t>047c33c1-193d-4678-8ee4-b900b42e5770</t>
  </si>
  <si>
    <t>0a3f507e-22cb-32b8-e044-0003ba298018</t>
  </si>
  <si>
    <t>POINT(711999.47 6172005.22)</t>
  </si>
  <si>
    <t>047e4df4-b3b6-4954-a859-434ea7efa5a0</t>
  </si>
  <si>
    <t>3cae7253-094c-0f90-e044-0003ba298018</t>
  </si>
  <si>
    <t>POINT(711748.98 6172652.9)</t>
  </si>
  <si>
    <t>04847d16-a9ba-42f7-bd5f-9a596624450b</t>
  </si>
  <si>
    <t>0a3f507e-1594-32b8-e044-0003ba298018</t>
  </si>
  <si>
    <t>POINT(712874.49 6168777.99)</t>
  </si>
  <si>
    <t>04a8445a-9712-4fe1-ac9f-0b312547547e</t>
  </si>
  <si>
    <t>0a3f507e-22f9-32b8-e044-0003ba298018</t>
  </si>
  <si>
    <t>POINT(711758.42 6172197.85)</t>
  </si>
  <si>
    <t>04a8fe16-fe4a-4938-af41-09618df95614</t>
  </si>
  <si>
    <t>0a3f507e-1ca9-32b8-e044-0003ba298018</t>
  </si>
  <si>
    <t>POINT(714005.8 6168772.23)</t>
  </si>
  <si>
    <t>04a9d43c-5c52-419d-ba8e-17bc900eca44</t>
  </si>
  <si>
    <t>0a3f507e-22ba-32b8-e044-0003ba298018</t>
  </si>
  <si>
    <t>POINT(711880.78 6172019.54)</t>
  </si>
  <si>
    <t>04b31263-15c5-4d9f-8575-df6abfac5b95</t>
  </si>
  <si>
    <t>0a3f507e-1994-32b8-e044-0003ba298018</t>
  </si>
  <si>
    <t>POINT(711856.65 6172380.05)</t>
  </si>
  <si>
    <t>04d3c777-5774-4bf4-b838-31375299a691</t>
  </si>
  <si>
    <t>0a3f507e-22a7-32b8-e044-0003ba298018</t>
  </si>
  <si>
    <t>POINT(712049.46 6171927.75)</t>
  </si>
  <si>
    <t>04d477ae-edee-4bdc-a18c-0512f06368dc</t>
  </si>
  <si>
    <t>0a3f507e-2229-32b8-e044-0003ba298018</t>
  </si>
  <si>
    <t>POINT(712367.98 6169109.23)</t>
  </si>
  <si>
    <t>04eb014d-33af-4004-9d2a-60e969dff0ba</t>
  </si>
  <si>
    <t>0a3f507e-1f29-32b8-e044-0003ba298018</t>
  </si>
  <si>
    <t>POINT(711124.97 6172303.38)</t>
  </si>
  <si>
    <t>04efcca0-d63e-452a-ab33-b0e40720ffbc</t>
  </si>
  <si>
    <t>0a3f507e-1db1-32b8-e044-0003ba298018</t>
  </si>
  <si>
    <t>POINT(712176.48 6171987.35)</t>
  </si>
  <si>
    <t>050eb95f-07f4-463d-ac63-be0502dbdb90</t>
  </si>
  <si>
    <t>0a3f507e-19aa-32b8-e044-0003ba298018</t>
  </si>
  <si>
    <t>POINT(711774.55 6172411.32)</t>
  </si>
  <si>
    <t>051dde04-1628-4b83-8393-d217be607025</t>
  </si>
  <si>
    <t>0a3f507e-205b-32b8-e044-0003ba298018</t>
  </si>
  <si>
    <t>POINT(710729.87 6171996.34)</t>
  </si>
  <si>
    <t>05380eff-90c8-41c0-bec9-2a8478daaabb</t>
  </si>
  <si>
    <t>0a3f507e-1936-32b8-e044-0003ba298018</t>
  </si>
  <si>
    <t>POINT(713508.57 6169826.25)</t>
  </si>
  <si>
    <t>054bf955-9c67-4d53-9a78-0aa610c5af79</t>
  </si>
  <si>
    <t>0a3f507e-1c9c-32b8-e044-0003ba298018</t>
  </si>
  <si>
    <t>POINT(713958.67 6168788.09)</t>
  </si>
  <si>
    <t>054e8065-0ab0-4c3d-8629-0d2736220d35</t>
  </si>
  <si>
    <t>POINT(712128 6170354.76)</t>
  </si>
  <si>
    <t>054f8bc8-4574-4179-b269-08b2a2dff99e</t>
  </si>
  <si>
    <t>0a3f507e-1bb0-32b8-e044-0003ba298018</t>
  </si>
  <si>
    <t>POINT(713807.08 6169231.06)</t>
  </si>
  <si>
    <t>055564f3-ac92-40b2-834a-b4cf5805c7df</t>
  </si>
  <si>
    <t>0a3f507e-2103-32b8-e044-0003ba298018</t>
  </si>
  <si>
    <t>POINT(713114.45 6168498.97)</t>
  </si>
  <si>
    <t>055960c9-7658-4517-85ad-4789fa183e43</t>
  </si>
  <si>
    <t>0a3f507e-1a89-32b8-e044-0003ba298018</t>
  </si>
  <si>
    <t>POINT(714023.21 6168997.41)</t>
  </si>
  <si>
    <t>056702c4-7ae3-49a5-b578-1d2473ae7661</t>
  </si>
  <si>
    <t>0a3f507e-22a5-32b8-e044-0003ba298018</t>
  </si>
  <si>
    <t>POINT(712054.54 6171912.8)</t>
  </si>
  <si>
    <t>056d00e9-6bbe-458c-9c34-4e5096c93490</t>
  </si>
  <si>
    <t>0a3f507e-1f84-32b8-e044-0003ba298018</t>
  </si>
  <si>
    <t>POINT(711175.63 6171493.1)</t>
  </si>
  <si>
    <t>057941ba-b06c-4c22-9141-fcbe2d44911b</t>
  </si>
  <si>
    <t>0a3f507e-24be-32b8-e044-0003ba298018</t>
  </si>
  <si>
    <t>POINT(713620.35 6169820.42)</t>
  </si>
  <si>
    <t>05804b23-54da-43c4-a77c-0b2aaa40705e</t>
  </si>
  <si>
    <t>0a3f507e-1cf2-32b8-e044-0003ba298018</t>
  </si>
  <si>
    <t>POINT(711062.35 6171979.29)</t>
  </si>
  <si>
    <t>059c7ead-9d7a-4e97-b0bd-9a67c0b3f2de</t>
  </si>
  <si>
    <t>0a3f507e-1fd2-32b8-e044-0003ba298018</t>
  </si>
  <si>
    <t>POINT(711116.3 6171753.43)</t>
  </si>
  <si>
    <t>05a8cf3d-05cd-484c-ab0a-3581198c0612</t>
  </si>
  <si>
    <t>0a3f507e-1cf9-32b8-e044-0003ba298018</t>
  </si>
  <si>
    <t>POINT(711022.74 6172022.87)</t>
  </si>
  <si>
    <t>05b87f0d-20c7-4939-98ae-cf4b2d8c99b0</t>
  </si>
  <si>
    <t>0a3f507e-1f87-32b8-e044-0003ba298018</t>
  </si>
  <si>
    <t>POINT(711075.07 6171469.54)</t>
  </si>
  <si>
    <t>05ba7e41-f75d-4012-bade-513f80cee35a</t>
  </si>
  <si>
    <t>0a3f507e-1834-32b8-e044-0003ba298018</t>
  </si>
  <si>
    <t>POINT(711367.38 6172668.28)</t>
  </si>
  <si>
    <t>05c449fc-2f54-4156-82ff-6084bbb823d9</t>
  </si>
  <si>
    <t>4591b5f9-a6c2-0dd9-e044-0003ba298018</t>
  </si>
  <si>
    <t>POINT(712618.13 6168827.51)</t>
  </si>
  <si>
    <t>05d97df3-e5dc-4e2e-bc46-09aedb78d987</t>
  </si>
  <si>
    <t>0a3f507e-1e8f-32b8-e044-0003ba298018</t>
  </si>
  <si>
    <t>POINT(711521.28 6172071.24)</t>
  </si>
  <si>
    <t>05dd948c-6451-4785-af19-614f82354fa3</t>
  </si>
  <si>
    <t>0a3f507e-1d7e-32b8-e044-0003ba298018</t>
  </si>
  <si>
    <t>POINT(711649.12 6172700.96)</t>
  </si>
  <si>
    <t>05de53d1-c409-4a65-a23c-593301891a6a</t>
  </si>
  <si>
    <t>0a3f507e-179f-32b8-e044-0003ba298018</t>
  </si>
  <si>
    <t>POINT(713635.49 6168851.53)</t>
  </si>
  <si>
    <t>060ad38d-eeca-41c6-b90c-b553eaae48a8</t>
  </si>
  <si>
    <t>0a3f507e-192d-32b8-e044-0003ba298018</t>
  </si>
  <si>
    <t>POINT(711343.59 6172128.77)</t>
  </si>
  <si>
    <t>06211d9d-bfab-4c3c-a85f-e2adaac6c715</t>
  </si>
  <si>
    <t>0a3f507e-1eb8-32b8-e044-0003ba298018</t>
  </si>
  <si>
    <t>POINT(711704.92 6171982.76)</t>
  </si>
  <si>
    <t>062150ea-f13b-4751-a293-c5a8746d32b1</t>
  </si>
  <si>
    <t>0a3f507e-19ce-32b8-e044-0003ba298018</t>
  </si>
  <si>
    <t>POINT(711676.75 6172326.86)</t>
  </si>
  <si>
    <t>064a7008-1ae9-4612-a064-6bd80865ace6</t>
  </si>
  <si>
    <t>0a3f507e-1ea2-32b8-e044-0003ba298018</t>
  </si>
  <si>
    <t>POINT(711691.53 6171884.46)</t>
  </si>
  <si>
    <t>064c8b56-4889-4eb8-840e-3d10abacf12a</t>
  </si>
  <si>
    <t>0a3f507e-2330-32b8-e044-0003ba298018</t>
  </si>
  <si>
    <t>POINT(711926.79 6172342.48)</t>
  </si>
  <si>
    <t>066bd93d-56d5-4ab6-b8f0-1ce06c40e9a8</t>
  </si>
  <si>
    <t>0a3f507e-1cc8-32b8-e044-0003ba298018</t>
  </si>
  <si>
    <t>POINT(711185.51 6172451.4)</t>
  </si>
  <si>
    <t>067bc9c7-2f19-49d3-99ab-a9153d30d86a</t>
  </si>
  <si>
    <t>0a3f507e-169d-32b8-e044-0003ba298018</t>
  </si>
  <si>
    <t>POINT(712605.39 6169741.59)</t>
  </si>
  <si>
    <t>067c23ea-bc36-4913-8e65-1c08bdceb018</t>
  </si>
  <si>
    <t>0a3f507e-2183-32b8-e044-0003ba298018</t>
  </si>
  <si>
    <t>POINT(713709.91 6169615.19)</t>
  </si>
  <si>
    <t>06805a79-ba39-4e22-8cb0-a5facb3a6d98</t>
  </si>
  <si>
    <t>0a3f507e-1f6c-32b8-e044-0003ba298018</t>
  </si>
  <si>
    <t>POINT(711243.79 6171898.34)</t>
  </si>
  <si>
    <t>068e312e-a587-40e7-965b-4d9c2722c163</t>
  </si>
  <si>
    <t>0a3f507e-2110-32b8-e044-0003ba298018</t>
  </si>
  <si>
    <t>POINT(713524.71 6169005.6)</t>
  </si>
  <si>
    <t>068e6b1f-7b1f-4cd5-ba0a-ad8183b8679f</t>
  </si>
  <si>
    <t>0a3f507e-1997-32b8-e044-0003ba298018</t>
  </si>
  <si>
    <t>POINT(711827.8 6172373.8)</t>
  </si>
  <si>
    <t>0697d051-ed90-45a5-992a-39ccad83a55f</t>
  </si>
  <si>
    <t>4591b5f9-a6c6-0dd9-e044-0003ba298018</t>
  </si>
  <si>
    <t>POINT(712604.95 6168843.13)</t>
  </si>
  <si>
    <t>06a44a3f-f364-47af-8a71-1c7a1bd47e6e</t>
  </si>
  <si>
    <t>0a3f507e-1aba-32b8-e044-0003ba298018</t>
  </si>
  <si>
    <t>POINT(713737.06 6169201.04)</t>
  </si>
  <si>
    <t>06a67ffd-fe8a-4b1c-80ee-4b21bfd7e85c</t>
  </si>
  <si>
    <t>0a3f507e-1d9b-32b8-e044-0003ba298018</t>
  </si>
  <si>
    <t>POINT(712132.77 6172141.65)</t>
  </si>
  <si>
    <t>06be6a1c-473e-4241-8eb1-8c13c15e56c8</t>
  </si>
  <si>
    <t>0a3f507e-1a6e-32b8-e044-0003ba298018</t>
  </si>
  <si>
    <t>POINT(714085 6169070.14)</t>
  </si>
  <si>
    <t>06cd7bbd-ae07-45ca-9c59-42b038946782</t>
  </si>
  <si>
    <t>0a3f507e-1f5f-32b8-e044-0003ba298018</t>
  </si>
  <si>
    <t>POINT(711175.81 6172001.62)</t>
  </si>
  <si>
    <t>06d1f610-1801-4d8d-aafa-86cdf06eb1d8</t>
  </si>
  <si>
    <t>0a3f507e-1848-32b8-e044-0003ba298018</t>
  </si>
  <si>
    <t>POINT(713403.5 6169646.81)</t>
  </si>
  <si>
    <t>06fe23c7-ec0b-4a7e-87f3-c76c91a9c5c2</t>
  </si>
  <si>
    <t>0a3f507e-19c5-32b8-e044-0003ba298018</t>
  </si>
  <si>
    <t>POINT(711694.55 6172401.07)</t>
  </si>
  <si>
    <t>070940a3-839b-4e71-b5fc-9ef080892ff9</t>
  </si>
  <si>
    <t>0a3f507e-1baf-32b8-e044-0003ba298018</t>
  </si>
  <si>
    <t>POINT(713788.19 6169217.3)</t>
  </si>
  <si>
    <t>071cf472-a106-4a19-ae65-a8edfa01fee6</t>
  </si>
  <si>
    <t>0a3f507e-1a04-32b8-e044-0003ba298018</t>
  </si>
  <si>
    <t>POINT(711537.08 6172284.82)</t>
  </si>
  <si>
    <t>072001bf-01f1-4544-b7fc-086d572fca25</t>
  </si>
  <si>
    <t>0a3f507e-1585-32b8-e044-0003ba298018</t>
  </si>
  <si>
    <t>POINT(713549.48 6169821.35)</t>
  </si>
  <si>
    <t>07228a9d-59e5-4b09-b4d7-c684a74916b0</t>
  </si>
  <si>
    <t>0a3f507e-2047-32b8-e044-0003ba298018</t>
  </si>
  <si>
    <t>POINT(710770.09 6171982.61)</t>
  </si>
  <si>
    <t>07239cf8-f710-4c87-947c-690168a11a65</t>
  </si>
  <si>
    <t>0a3f507e-1f6d-32b8-e044-0003ba298018</t>
  </si>
  <si>
    <t>POINT(711232.42 6171953.94)</t>
  </si>
  <si>
    <t>075bdd48-d150-4e39-b489-c5111950205c</t>
  </si>
  <si>
    <t>0a3f507e-1519-32b8-e044-0003ba298018</t>
  </si>
  <si>
    <t>POINT(711478.41 6172468.27)</t>
  </si>
  <si>
    <t>07732c29-6d39-4d10-8c09-aa3690a9e160</t>
  </si>
  <si>
    <t>0a3f507e-1ac6-32b8-e044-0003ba298018</t>
  </si>
  <si>
    <t>POINT(713695.2 6169271.55)</t>
  </si>
  <si>
    <t>077f35a7-d3eb-4071-83b2-71c76b558a01</t>
  </si>
  <si>
    <t>3cae7253-0962-0f90-e044-0003ba298018</t>
  </si>
  <si>
    <t>POINT(711716.31 6172717.57)</t>
  </si>
  <si>
    <t>07a214f6-7f41-480a-9622-bdd3acec5070</t>
  </si>
  <si>
    <t>0a3f507e-189b-32b8-e044-0003ba298018</t>
  </si>
  <si>
    <t>POINT(711406.36 6171670.27)</t>
  </si>
  <si>
    <t>07bd69d3-f216-43f0-a57b-c3d8d5bbc604</t>
  </si>
  <si>
    <t>0a3f507e-21f1-32b8-e044-0003ba298018</t>
  </si>
  <si>
    <t>POINT(713129.12 6168950.28)</t>
  </si>
  <si>
    <t>08007ad7-a073-43fe-9a0f-0d5bebe3651d</t>
  </si>
  <si>
    <t>0a3f507e-15dd-32b8-e044-0003ba298018</t>
  </si>
  <si>
    <t>POINT(711677.35 6170794.3)</t>
  </si>
  <si>
    <t>080c45d5-9375-4240-9611-b061d42d30b4</t>
  </si>
  <si>
    <t>0a3f507e-1f85-32b8-e044-0003ba298018</t>
  </si>
  <si>
    <t>POINT(711173.66 6171513.51)</t>
  </si>
  <si>
    <t>08224512-2c8e-49ea-89b2-3a5ead85030c</t>
  </si>
  <si>
    <t>0a3f507e-228d-32b8-e044-0003ba298018</t>
  </si>
  <si>
    <t>POINT(711951.26 6171805.21)</t>
  </si>
  <si>
    <t>08328aa6-6101-414e-9a85-71a11cabc28b</t>
  </si>
  <si>
    <t>0a3f507e-16a1-32b8-e044-0003ba298018</t>
  </si>
  <si>
    <t>POINT(712594.32 6169744.83)</t>
  </si>
  <si>
    <t>083ce543-6835-4ec7-847b-eeccda87647e</t>
  </si>
  <si>
    <t>0a3f507e-235f-32b8-e044-0003ba298018</t>
  </si>
  <si>
    <t>POINT(712311.9 6169398.29)</t>
  </si>
  <si>
    <t>084f4db9-156c-409d-8354-a55415bae9e1</t>
  </si>
  <si>
    <t>0a3f507e-23d6-32b8-e044-0003ba298018</t>
  </si>
  <si>
    <t>POINT(712535.61 6171738.01)</t>
  </si>
  <si>
    <t>0851665a-82d2-4171-b1a0-ac692cbbc23d</t>
  </si>
  <si>
    <t>0a3f507e-1d4a-32b8-e044-0003ba298018</t>
  </si>
  <si>
    <t>POINT(713671.73 6169634.87)</t>
  </si>
  <si>
    <t>08722338-b634-477b-9aef-697132a4f528</t>
  </si>
  <si>
    <t>0a3f507e-1554-32b8-e044-0003ba298018</t>
  </si>
  <si>
    <t>POINT(713489.06 6169526.54)</t>
  </si>
  <si>
    <t>08767a80-0b1b-407f-b945-c06894e06e68</t>
  </si>
  <si>
    <t>93e08dfb-0370-428a-8edf-5045df0f28c8</t>
  </si>
  <si>
    <t>POINT(711588.3 6172737.59)</t>
  </si>
  <si>
    <t>088f7dc5-e266-4cd0-9afe-839c22b5e1ce</t>
  </si>
  <si>
    <t>0a3f507e-210c-32b8-e044-0003ba298018</t>
  </si>
  <si>
    <t>POINT(713562.96 6168991.62)</t>
  </si>
  <si>
    <t>0896eef0-e146-4dfc-a5dc-bba7907fe08c</t>
  </si>
  <si>
    <t>0a3f507e-1fe8-32b8-e044-0003ba298018</t>
  </si>
  <si>
    <t>POINT(711035.43 6171778.18)</t>
  </si>
  <si>
    <t>08a0d08f-8ecb-41e7-abf3-2db3847a993c</t>
  </si>
  <si>
    <t>0a3f507e-1aa2-32b8-e044-0003ba298018</t>
  </si>
  <si>
    <t>POINT(713859.01 6168959)</t>
  </si>
  <si>
    <t>08a1abf5-b6d9-4ff0-a0dc-a941dccbe06c</t>
  </si>
  <si>
    <t>0a3f507e-1e3f-32b8-e044-0003ba298018</t>
  </si>
  <si>
    <t>POINT(711553.68 6171640.32)</t>
  </si>
  <si>
    <t>08ad1607-596a-431f-a5ef-7077d0fd544d</t>
  </si>
  <si>
    <t>0a3f507e-1f6a-32b8-e044-0003ba298018</t>
  </si>
  <si>
    <t>POINT(711200.07 6171901.92)</t>
  </si>
  <si>
    <t>08d07361-f567-4146-8014-563c15c89b7c</t>
  </si>
  <si>
    <t>0a3f507e-1eef-32b8-e044-0003ba298018</t>
  </si>
  <si>
    <t>POINT(711673.76 6172187.55)</t>
  </si>
  <si>
    <t>08fb70d4-fbe9-49ae-9418-663b82701f28</t>
  </si>
  <si>
    <t>0a3f507e-1843-32b8-e044-0003ba298018</t>
  </si>
  <si>
    <t>POINT(713431.31 6169681.06)</t>
  </si>
  <si>
    <t>09109baf-0dd6-4cf8-91ee-fb3e7826425c</t>
  </si>
  <si>
    <t>0a3f507e-1901-32b8-e044-0003ba298018</t>
  </si>
  <si>
    <t>POINT(711310.09 6172077.22)</t>
  </si>
  <si>
    <t>0915c2ec-31fa-469f-98c3-4726c164e430</t>
  </si>
  <si>
    <t>0a3f507e-15c0-32b8-e044-0003ba298018</t>
  </si>
  <si>
    <t>POINT(712616.45 6171247.53)</t>
  </si>
  <si>
    <t>0926a2ee-4628-4016-ba16-3d0885b016d2</t>
  </si>
  <si>
    <t>0a3f507e-24cb-32b8-e044-0003ba298018</t>
  </si>
  <si>
    <t>POINT(713604.16 6169766.13)</t>
  </si>
  <si>
    <t>092811cf-4812-4b53-9998-ddb117211372</t>
  </si>
  <si>
    <t>0a3f507e-2117-32b8-e044-0003ba298018</t>
  </si>
  <si>
    <t>POINT(713440.84 6169037.05)</t>
  </si>
  <si>
    <t>0928859e-d87c-45fc-a7e1-08a7ba1d76fd</t>
  </si>
  <si>
    <t>0a3f507e-1bbf-32b8-e044-0003ba298018</t>
  </si>
  <si>
    <t>POINT(713768.18 6169250.61)</t>
  </si>
  <si>
    <t>093580ff-f9da-4614-b76a-a207931a6758</t>
  </si>
  <si>
    <t>0a3f507e-1ed4-32b8-e044-0003ba298018</t>
  </si>
  <si>
    <t>POINT(711701.74 6172072.29)</t>
  </si>
  <si>
    <t>094c7b98-ccdf-4129-80ff-15529fe2e902</t>
  </si>
  <si>
    <t>0a3f507e-202e-32b8-e044-0003ba298018</t>
  </si>
  <si>
    <t>POINT(710768.33 6171848.87)</t>
  </si>
  <si>
    <t>094e68be-0c86-455e-ba02-a12f8b7e246e</t>
  </si>
  <si>
    <t>0a3f507e-222b-32b8-e044-0003ba298018</t>
  </si>
  <si>
    <t>POINT(712344.36 6169103.89)</t>
  </si>
  <si>
    <t>095dfbd2-f653-4cdf-9e1f-f1570db20b4c</t>
  </si>
  <si>
    <t>POINT(712656.7 6169728.44)</t>
  </si>
  <si>
    <t>097b0621-79cf-41ee-b813-127c4b16cab4</t>
  </si>
  <si>
    <t>0a3f507e-2353-32b8-e044-0003ba298018</t>
  </si>
  <si>
    <t>POINT(712299.2 6169066.5)</t>
  </si>
  <si>
    <t>097d0098-7de7-4295-987c-cbb7fe26b06e</t>
  </si>
  <si>
    <t>0a3f507e-2113-32b8-e044-0003ba298018</t>
  </si>
  <si>
    <t>POINT(713488.49 6169049.33)</t>
  </si>
  <si>
    <t>09bb169b-8f1a-4d03-a459-1a915670d570</t>
  </si>
  <si>
    <t>0a3f507e-16b0-32b8-e044-0003ba298018</t>
  </si>
  <si>
    <t>POINT(712554.71 6169758.46)</t>
  </si>
  <si>
    <t>09cb4479-69fd-4a1c-9027-88ca9a85b6f1</t>
  </si>
  <si>
    <t>0a3f507e-1c13-32b8-e044-0003ba298018</t>
  </si>
  <si>
    <t>POINT(713539.41 6169273.66)</t>
  </si>
  <si>
    <t>09f73bd2-0cf2-451b-8568-a53d7abb6af5</t>
  </si>
  <si>
    <t>0a3f507e-17eb-32b8-e044-0003ba298018</t>
  </si>
  <si>
    <t>POINT(712550.48 6169055.07)</t>
  </si>
  <si>
    <t>0a0eccfb-efda-4551-b81b-76fcb0280c4a</t>
  </si>
  <si>
    <t>0a3f507e-22c8-32b8-e044-0003ba298018</t>
  </si>
  <si>
    <t>POINT(711826.28 6172047.89)</t>
  </si>
  <si>
    <t>0a13d1a6-fd7e-4212-b217-fff0fd2d9c5c</t>
  </si>
  <si>
    <t>b09fcb22-3e28-4a3c-a5f0-309a6016068b</t>
  </si>
  <si>
    <t>POINT(711525.76 6172781.69)</t>
  </si>
  <si>
    <t>0a2f22ce-113f-4b38-8a0d-9e6c9cfa4085</t>
  </si>
  <si>
    <t>0a3f507e-2360-32b8-e044-0003ba298018</t>
  </si>
  <si>
    <t>POINT(712274.49 6169432.25)</t>
  </si>
  <si>
    <t>0a3b2156-8837-42d1-8240-8d46fed14c5e</t>
  </si>
  <si>
    <t>0a3f507e-1725-32b8-e044-0003ba298018</t>
  </si>
  <si>
    <t>POINT(712927.42 6169061.54)</t>
  </si>
  <si>
    <t>0a56d11b-676a-4505-b513-79ad558cd746</t>
  </si>
  <si>
    <t>0a3f507e-15e8-32b8-e044-0003ba298018</t>
  </si>
  <si>
    <t>POINT(711764.67 6170614.95)</t>
  </si>
  <si>
    <t>0a58f359-ce9a-43f6-b77d-d1912e010876</t>
  </si>
  <si>
    <t>0a3f507e-18e2-32b8-e044-0003ba298018</t>
  </si>
  <si>
    <t>POINT(711431.03 6171905.88)</t>
  </si>
  <si>
    <t>0a5f2ebe-0aae-42ad-ab1e-155b6b6e3bf5</t>
  </si>
  <si>
    <t>0a3f507e-1a9b-32b8-e044-0003ba298018</t>
  </si>
  <si>
    <t>POINT(714202.67 6168940.96)</t>
  </si>
  <si>
    <t>0a7c9c0a-15af-4d27-a7d5-e0ed1db03824</t>
  </si>
  <si>
    <t>0a3f507e-17f4-32b8-e044-0003ba298018</t>
  </si>
  <si>
    <t>POINT(712481.05 6169075.94)</t>
  </si>
  <si>
    <t>0a885363-e8f1-4ec7-a30a-b29e40969381</t>
  </si>
  <si>
    <t>0a3f507e-189f-32b8-e044-0003ba298018</t>
  </si>
  <si>
    <t>POINT(711375.81 6171665.96)</t>
  </si>
  <si>
    <t>0a94db5a-7f42-4df3-864e-b2512bc01134</t>
  </si>
  <si>
    <t>POINT(712814.32 6169790.54)</t>
  </si>
  <si>
    <t>0aa26f11-118a-462f-8683-113b0cb9648c</t>
  </si>
  <si>
    <t>0a3f507e-2497-32b8-e044-0003ba298018</t>
  </si>
  <si>
    <t>POINT(711269.22 6170802.06)</t>
  </si>
  <si>
    <t>0aa7211f-e4cd-4fc8-b6b5-2686daea24bf</t>
  </si>
  <si>
    <t>0a3f507e-244b-32b8-e044-0003ba298018</t>
  </si>
  <si>
    <t>POINT(712983.81 6169423.52)</t>
  </si>
  <si>
    <t>0aaedd28-d990-4187-a5fa-05f5cb7697bd</t>
  </si>
  <si>
    <t>0a3f507e-2282-32b8-e044-0003ba298018</t>
  </si>
  <si>
    <t>POINT(711849.85 6171824.09)</t>
  </si>
  <si>
    <t>0accc70f-751d-45c3-8b6a-5bf47d5d7095</t>
  </si>
  <si>
    <t>4591b5f9-a6c1-0dd9-e044-0003ba298018</t>
  </si>
  <si>
    <t>POINT(712621.43 6168823.79)</t>
  </si>
  <si>
    <t>0acf6245-6128-4514-b61a-f49741ce33a1</t>
  </si>
  <si>
    <t>0a3f507e-23f9-32b8-e044-0003ba298018</t>
  </si>
  <si>
    <t>POINT(711628.86 6172553.99)</t>
  </si>
  <si>
    <t>0ad02655-1bc1-4e64-9bf7-725d5793fb6a</t>
  </si>
  <si>
    <t>0a3f507e-2074-32b8-e044-0003ba298018</t>
  </si>
  <si>
    <t>POINT(712509.62 6168866.75)</t>
  </si>
  <si>
    <t>0ad8397e-842c-47c8-9e25-262c279462da</t>
  </si>
  <si>
    <t>f304b8e5-51f6-4b48-969e-5c08893de9dc</t>
  </si>
  <si>
    <t>POINT(711581.74 6172760.62)</t>
  </si>
  <si>
    <t>0ae050a1-73a4-4525-8e14-f88cb701259f</t>
  </si>
  <si>
    <t>0a3f507e-1d80-32b8-e044-0003ba298018</t>
  </si>
  <si>
    <t>POINT(712322.9 6169294.76)</t>
  </si>
  <si>
    <t>0ae41d9a-f9c4-47b5-af23-e3ecd3abc894</t>
  </si>
  <si>
    <t>0a3f507e-1f96-32b8-e044-0003ba298018</t>
  </si>
  <si>
    <t>POINT(711170.85 6171533.17)</t>
  </si>
  <si>
    <t>0ae5f694-8283-48f0-95de-ec54acacf864</t>
  </si>
  <si>
    <t>0a3f507e-233f-32b8-e044-0003ba298018</t>
  </si>
  <si>
    <t>POINT(713582.76 6168742.33)</t>
  </si>
  <si>
    <t>0aecd2ed-d565-4e51-acfa-fac83d614b79</t>
  </si>
  <si>
    <t>0a3f507e-19eb-32b8-e044-0003ba298018</t>
  </si>
  <si>
    <t>POINT(711597.41 6172316.21)</t>
  </si>
  <si>
    <t>0af975a1-55cc-48d2-b404-ddcf1dd2669c</t>
  </si>
  <si>
    <t>0a3f507e-1e07-32b8-e044-0003ba298018</t>
  </si>
  <si>
    <t>POINT(712116.95 6169328.8)</t>
  </si>
  <si>
    <t>0af9c32d-3dce-45b0-ae38-88ada8c47433</t>
  </si>
  <si>
    <t>0a3f507e-151e-32b8-e044-0003ba298018</t>
  </si>
  <si>
    <t>POINT(711523.3 6172444.67)</t>
  </si>
  <si>
    <t>0b05127c-da9c-4b21-a33e-3c895937b339</t>
  </si>
  <si>
    <t>0a3f507e-1fea-32b8-e044-0003ba298018</t>
  </si>
  <si>
    <t>POINT(711058.34 6171785.54)</t>
  </si>
  <si>
    <t>0b0f645c-f1d1-49c6-928c-4221ec076ab7</t>
  </si>
  <si>
    <t>0a3f507e-1919-32b8-e044-0003ba298018</t>
  </si>
  <si>
    <t>POINT(711240.51 6172077.53)</t>
  </si>
  <si>
    <t>0b140bc8-1fe4-4cf9-ba7b-a3895ab7919c</t>
  </si>
  <si>
    <t>0a3f507e-1e8c-32b8-e044-0003ba298018</t>
  </si>
  <si>
    <t>POINT(711647.26 6171791.44)</t>
  </si>
  <si>
    <t>0b1af4a3-9066-49c2-bbf4-bf508442b009</t>
  </si>
  <si>
    <t>0a3f507e-2136-32b8-e044-0003ba298018</t>
  </si>
  <si>
    <t>POINT(712964.28 6169114.41)</t>
  </si>
  <si>
    <t>0b1cad0f-379e-4f2c-9767-c38168a040a8</t>
  </si>
  <si>
    <t>0a3f507e-2159-32b8-e044-0003ba298018</t>
  </si>
  <si>
    <t>POINT(713753.19 6169491.67)</t>
  </si>
  <si>
    <t>0b2737dd-abe5-40e0-a257-f31664230510</t>
  </si>
  <si>
    <t>3cae7253-0958-0f90-e044-0003ba298018</t>
  </si>
  <si>
    <t>POINT(711714.2 6172682.57)</t>
  </si>
  <si>
    <t>0b314465-3b75-4b12-b644-167fb5b26687</t>
  </si>
  <si>
    <t>6bd46a49-e0e8-71a9-e044-00144f3ead67</t>
  </si>
  <si>
    <t>POINT(712503.46 6169599.99)</t>
  </si>
  <si>
    <t>0b3cc269-7e9e-45e8-90a0-1ff0a186e083</t>
  </si>
  <si>
    <t>0a3f507e-14fa-32b8-e044-0003ba298018</t>
  </si>
  <si>
    <t>POINT(711095.78 6172461.62)</t>
  </si>
  <si>
    <t>0b7682b2-64ef-4201-9617-3f32a526785c</t>
  </si>
  <si>
    <t>0a3f507e-1d8d-32b8-e044-0003ba298018</t>
  </si>
  <si>
    <t>POINT(712202.14 6169326.02)</t>
  </si>
  <si>
    <t>0b77cb3b-16d9-4dcf-b085-27e5036dbfe3</t>
  </si>
  <si>
    <t>0a3f507e-15b7-32b8-e044-0003ba298018</t>
  </si>
  <si>
    <t>POINT(712836.02 6169024.46)</t>
  </si>
  <si>
    <t>0b843480-6e54-4007-8986-f8ed986d975c</t>
  </si>
  <si>
    <t>0a3f507e-22da-32b8-e044-0003ba298018</t>
  </si>
  <si>
    <t>POINT(712016.14 6172061.05)</t>
  </si>
  <si>
    <t>0b8558bb-aa99-4a5a-84d3-376ac6c4a3d7</t>
  </si>
  <si>
    <t>0a3f507e-161e-32b8-e044-0003ba298018</t>
  </si>
  <si>
    <t>POINT(712994.73 6168830.17)</t>
  </si>
  <si>
    <t>0b86d853-c9e9-44ec-a3f1-95c49013c49e</t>
  </si>
  <si>
    <t>0a3f507e-1623-32b8-e044-0003ba298018</t>
  </si>
  <si>
    <t>POINT(712915.95 6168840.55)</t>
  </si>
  <si>
    <t>0b884fe2-47e8-436d-af8d-67720b830a43</t>
  </si>
  <si>
    <t>0a3f507e-1909-32b8-e044-0003ba298018</t>
  </si>
  <si>
    <t>POINT(711358.52 6172032.29)</t>
  </si>
  <si>
    <t>0b8ce6cc-dee9-4647-bf9a-3939eb1463b3</t>
  </si>
  <si>
    <t>0a3f507e-197c-32b8-e044-0003ba298018</t>
  </si>
  <si>
    <t>POINT(711769.18 6172480.44)</t>
  </si>
  <si>
    <t>0ba181f3-d270-4aef-a32c-55f68147ce08</t>
  </si>
  <si>
    <t>0a3f507e-1a7d-32b8-e044-0003ba298018</t>
  </si>
  <si>
    <t>POINT(713914.67 6168971.59)</t>
  </si>
  <si>
    <t>0bb37a47-bfc5-4583-9de4-28ce3ea00748</t>
  </si>
  <si>
    <t>75d4829b-35bc-165e-e044-00144f3ead67</t>
  </si>
  <si>
    <t>POINT(713829.32 6168264.94)</t>
  </si>
  <si>
    <t>0bbd34bb-d0bf-477e-9f2d-9400c92ebb46</t>
  </si>
  <si>
    <t>0a3f507e-202c-32b8-e044-0003ba298018</t>
  </si>
  <si>
    <t>POINT(710739.78 6171838.31)</t>
  </si>
  <si>
    <t>0bd4d024-79da-4610-8ca5-d2d720f7bd47</t>
  </si>
  <si>
    <t>0a3f507e-1a46-32b8-e044-0003ba298018</t>
  </si>
  <si>
    <t>POINT(713887.53 6168983.59)</t>
  </si>
  <si>
    <t>0bd82cc0-942b-4851-9093-63c9a6132220</t>
  </si>
  <si>
    <t>0a3f507e-1d3d-32b8-e044-0003ba298018</t>
  </si>
  <si>
    <t>POINT(713622.82 6169630.48)</t>
  </si>
  <si>
    <t>0bf22433-0ba1-4f4d-be87-1d496b622d93</t>
  </si>
  <si>
    <t>0a3f507e-1946-32b8-e044-0003ba298018</t>
  </si>
  <si>
    <t>POINT(713535.18 6169783.04)</t>
  </si>
  <si>
    <t>0bfe4843-ce6a-4bf6-89d1-fc194d7a6216</t>
  </si>
  <si>
    <t>0a3f507e-1abe-32b8-e044-0003ba298018</t>
  </si>
  <si>
    <t>POINT(713724.26 6169223.2)</t>
  </si>
  <si>
    <t>0c08ec85-4248-450a-811f-e5ef291c414b</t>
  </si>
  <si>
    <t>0a3f507e-249f-32b8-e044-0003ba298018</t>
  </si>
  <si>
    <t>POINT(712681.99 6169354.72)</t>
  </si>
  <si>
    <t>0c0a7c23-c068-4641-b729-eff837150128</t>
  </si>
  <si>
    <t>0a3f507e-1652-32b8-e044-0003ba298018</t>
  </si>
  <si>
    <t>POINT(714180.16 6168687.94)</t>
  </si>
  <si>
    <t>0c0c0789-b233-448c-8a14-8aeffb909d96</t>
  </si>
  <si>
    <t>0a3f507e-17b6-32b8-e044-0003ba298018</t>
  </si>
  <si>
    <t>POINT(713306.14 6168854.72)</t>
  </si>
  <si>
    <t>0c138a4f-e3e4-41cf-9fa1-6e4624b1c54b</t>
  </si>
  <si>
    <t>0a3f507e-1ff0-32b8-e044-0003ba298018</t>
  </si>
  <si>
    <t>POINT(711101.15 6171814.05)</t>
  </si>
  <si>
    <t>0c1d0555-c071-4232-ad35-72ffb7ac4028</t>
  </si>
  <si>
    <t>0a3f507e-200a-32b8-e044-0003ba298018</t>
  </si>
  <si>
    <t>POINT(711029.63 6171854.27)</t>
  </si>
  <si>
    <t>0c23df39-7704-4295-a936-2745e463b1d6</t>
  </si>
  <si>
    <t>0a3f507e-1fff-32b8-e044-0003ba298018</t>
  </si>
  <si>
    <t>POINT(710888.5 6171799.01)</t>
  </si>
  <si>
    <t>0c25bd0b-958d-4e99-90c8-6ea3dd7503b5</t>
  </si>
  <si>
    <t>0a3f507e-1d29-32b8-e044-0003ba298018</t>
  </si>
  <si>
    <t>POINT(714150.74 6168709.24)</t>
  </si>
  <si>
    <t>0c2c06ef-cd32-4738-86fb-d2816edc492f</t>
  </si>
  <si>
    <t>0a3f507e-1545-32b8-e044-0003ba298018</t>
  </si>
  <si>
    <t>POINT(713560.82 6169484.87)</t>
  </si>
  <si>
    <t>0c4cbb7a-2047-47b8-82e9-b6c58a5087f7</t>
  </si>
  <si>
    <t>0a3f507e-15bb-32b8-e044-0003ba298018</t>
  </si>
  <si>
    <t>POINT(712824.56 6168992.69)</t>
  </si>
  <si>
    <t>0c6ec015-9c60-4189-b83c-248b5b7387f3</t>
  </si>
  <si>
    <t>0a3f507e-2231-32b8-e044-0003ba298018</t>
  </si>
  <si>
    <t>POINT(712369.26 6169147.99)</t>
  </si>
  <si>
    <t>0c716c02-721c-413e-b67f-037935ed6434</t>
  </si>
  <si>
    <t>0a3f507e-237a-32b8-e044-0003ba298018</t>
  </si>
  <si>
    <t>POINT(713254.87 6168589.76)</t>
  </si>
  <si>
    <t>0c7a57f7-064a-45c7-a729-878b4d7b490b</t>
  </si>
  <si>
    <t>0a3f507e-191b-32b8-e044-0003ba298018</t>
  </si>
  <si>
    <t>POINT(711237.38 6172095.49)</t>
  </si>
  <si>
    <t>0c7d8d78-f520-4ac1-86f1-04c29885cd7f</t>
  </si>
  <si>
    <t>0a3f507e-1df9-32b8-e044-0003ba298018</t>
  </si>
  <si>
    <t>POINT(713876.41 6169410.02)</t>
  </si>
  <si>
    <t>0c881930-5cf4-4bc3-b711-220db757f6f6</t>
  </si>
  <si>
    <t>0a3f507e-205a-32b8-e044-0003ba298018</t>
  </si>
  <si>
    <t>POINT(710721.14 6172008.66)</t>
  </si>
  <si>
    <t>0c952ab8-2d75-478b-bd37-57505dcbaedf</t>
  </si>
  <si>
    <t>0a3f507e-2213-32b8-e044-0003ba298018</t>
  </si>
  <si>
    <t>POINT(712742.82 6169251.64)</t>
  </si>
  <si>
    <t>0cace883-0dd1-4c55-87a4-1392ddac90ee</t>
  </si>
  <si>
    <t>0a3f507e-1eda-32b8-e044-0003ba298018</t>
  </si>
  <si>
    <t>POINT(711701.57 6172111.67)</t>
  </si>
  <si>
    <t>0cb6a13e-a8e6-48f5-921e-fd715dfb1100</t>
  </si>
  <si>
    <t>0a3f507e-1b6c-32b8-e044-0003ba298018</t>
  </si>
  <si>
    <t>POINT(713467.33 6169678.18)</t>
  </si>
  <si>
    <t>0cc8350b-88c4-41cb-94cb-25227b47effe</t>
  </si>
  <si>
    <t>0a3f507e-21e5-32b8-e044-0003ba298018</t>
  </si>
  <si>
    <t>POINT(713228.17 6168939.23)</t>
  </si>
  <si>
    <t>0ce3da1f-2aa5-46d2-8d57-59cfe0057eee</t>
  </si>
  <si>
    <t>0a3f507e-1c40-32b8-e044-0003ba298018</t>
  </si>
  <si>
    <t>POINT(713642.48 6169060.01)</t>
  </si>
  <si>
    <t>0cef5070-ce1d-4a41-8006-859c48f7d05b</t>
  </si>
  <si>
    <t>1357eb80-9cfd-3d79-e044-0003ba298018</t>
  </si>
  <si>
    <t>POINT(712319.43 6170062.04)</t>
  </si>
  <si>
    <t>0cf96164-dd34-4485-b376-4255b78b726b</t>
  </si>
  <si>
    <t>0a3f507e-19b0-32b8-e044-0003ba298018</t>
  </si>
  <si>
    <t>POINT(711758.67 6172330.56)</t>
  </si>
  <si>
    <t>0d0478bd-ff8b-4ffa-bd90-e402d93386d4</t>
  </si>
  <si>
    <t>0a3f507e-1905-32b8-e044-0003ba298018</t>
  </si>
  <si>
    <t>POINT(711293.3 6172055.18)</t>
  </si>
  <si>
    <t>0d1815fa-9b4e-4104-a764-24c1d73a30c7</t>
  </si>
  <si>
    <t>0a3f507e-1e33-32b8-e044-0003ba298018</t>
  </si>
  <si>
    <t>POINT(711609.91 6171574.36)</t>
  </si>
  <si>
    <t>0d585404-2229-4861-bfe8-d88a88ed00ad</t>
  </si>
  <si>
    <t>0a3f507e-2362-32b8-e044-0003ba298018</t>
  </si>
  <si>
    <t>POINT(712255.38 6169442.35)</t>
  </si>
  <si>
    <t>0d5e7654-d258-4ce9-a845-2579f8ab46f3</t>
  </si>
  <si>
    <t>0a3f507e-205c-32b8-e044-0003ba298018</t>
  </si>
  <si>
    <t>POINT(710760.18 6172008.66)</t>
  </si>
  <si>
    <t>0d61342f-798a-463d-9574-74dbdb5e6710</t>
  </si>
  <si>
    <t>0a3f507e-181a-32b8-e044-0003ba298018</t>
  </si>
  <si>
    <t>POINT(712059.97 6169480.22)</t>
  </si>
  <si>
    <t>0d6b1dc7-9ab3-44d1-b787-b0c20b0c48dd</t>
  </si>
  <si>
    <t>0a3f507e-164a-32b8-e044-0003ba298018</t>
  </si>
  <si>
    <t>POINT(714159.9 6168791.83)</t>
  </si>
  <si>
    <t>0d853fea-4997-4589-a484-7112e93b405e</t>
  </si>
  <si>
    <t>0a3f507e-1ff5-32b8-e044-0003ba298018</t>
  </si>
  <si>
    <t>POINT(710883.72 6171751.07)</t>
  </si>
  <si>
    <t>0d86a4d1-2171-470c-9d01-8ea5f8918310</t>
  </si>
  <si>
    <t>0a3f507e-1b28-32b8-e044-0003ba298018</t>
  </si>
  <si>
    <t>POINT(713010.51 6168565.67)</t>
  </si>
  <si>
    <t>0d8c36a5-3000-4d3e-bc05-9ef3169c939b</t>
  </si>
  <si>
    <t>0a3f507e-2494-32b8-e044-0003ba298018</t>
  </si>
  <si>
    <t>POINT(711489.47 6170566.37)</t>
  </si>
  <si>
    <t>0d9b7148-23ac-4910-bcec-05f39dd27e18</t>
  </si>
  <si>
    <t>0a3f507e-1c20-32b8-e044-0003ba298018</t>
  </si>
  <si>
    <t>POINT(713964.74 6169249.52)</t>
  </si>
  <si>
    <t>0da3c09c-6a35-4756-a726-28773101a8ef</t>
  </si>
  <si>
    <t>0a3f507e-1b19-32b8-e044-0003ba298018</t>
  </si>
  <si>
    <t>POINT(712257.46 6171759.85)</t>
  </si>
  <si>
    <t>0da62ed9-0026-4ff2-b88e-855692925bcc</t>
  </si>
  <si>
    <t>0a3f507e-2013-32b8-e044-0003ba298018</t>
  </si>
  <si>
    <t>POINT(710823.89 6171793.06)</t>
  </si>
  <si>
    <t>0dacfd73-f268-4c5d-92a3-8263cece456c</t>
  </si>
  <si>
    <t>3cae7253-094d-0f90-e044-0003ba298018</t>
  </si>
  <si>
    <t>POINT(711744.13 6172651.18)</t>
  </si>
  <si>
    <t>0dadce8f-007a-45cd-bcc0-1479780bde40</t>
  </si>
  <si>
    <t>0a3f507e-1a34-32b8-e044-0003ba298018</t>
  </si>
  <si>
    <t>POINT(713871.08 6169124.29)</t>
  </si>
  <si>
    <t>0dc4edad-954e-4355-b285-c2dd2b803a1f</t>
  </si>
  <si>
    <t>0a3f507e-22a6-32b8-e044-0003ba298018</t>
  </si>
  <si>
    <t>POINT(711865.5 6171950.95)</t>
  </si>
  <si>
    <t>0dc5d43b-b0c8-4788-acd0-e896d45b3fd0</t>
  </si>
  <si>
    <t>0a3f507e-1b89-32b8-e044-0003ba298018</t>
  </si>
  <si>
    <t>POINT(713515.48 6169654.25)</t>
  </si>
  <si>
    <t>0df321f6-5dbb-4808-8f82-1edcb4d4872e</t>
  </si>
  <si>
    <t>0a3f507e-23fa-32b8-e044-0003ba298018</t>
  </si>
  <si>
    <t>POINT(711620.93 6172555.41)</t>
  </si>
  <si>
    <t>0e0a505d-c922-4e3f-bd7f-a3548cf72518</t>
  </si>
  <si>
    <t>0a3f507e-2008-32b8-e044-0003ba298018</t>
  </si>
  <si>
    <t>POINT(711005.39 6171853.26)</t>
  </si>
  <si>
    <t>0e28519b-627c-4b86-bfe6-1fcbe367ef3a</t>
  </si>
  <si>
    <t>0a3f507e-1662-32b8-e044-0003ba298018</t>
  </si>
  <si>
    <t>POINT(713597.63 6169473.63)</t>
  </si>
  <si>
    <t>0e32b3fb-105e-44f4-9916-2c4612ffbc01</t>
  </si>
  <si>
    <t>0a3f507e-1d8c-32b8-e044-0003ba298018</t>
  </si>
  <si>
    <t>POINT(712231.65 6169294.82)</t>
  </si>
  <si>
    <t>0e542235-2558-484e-a0e3-e0f881d00415</t>
  </si>
  <si>
    <t>5503e226-a0e5-4122-9163-ca8a1b173fb2</t>
  </si>
  <si>
    <t>POINT(711554.35 6172879.51)</t>
  </si>
  <si>
    <t>0e547eee-f70c-4240-93f9-c7d8f2257e14</t>
  </si>
  <si>
    <t>0a3f507e-1bcc-32b8-e044-0003ba298018</t>
  </si>
  <si>
    <t>POINT(713772.62 6169296.11)</t>
  </si>
  <si>
    <t>0e5b0ffe-195d-42d1-aaf3-22bdbfbf932b</t>
  </si>
  <si>
    <t>0a3f507e-19d8-32b8-e044-0003ba298018</t>
  </si>
  <si>
    <t>POINT(711657.77 6172393.14)</t>
  </si>
  <si>
    <t>0e6202b1-680d-42aa-9323-86446f191760</t>
  </si>
  <si>
    <t>0a3f507e-20f4-32b8-e044-0003ba298018</t>
  </si>
  <si>
    <t>POINT(713067.5 6168689.21)</t>
  </si>
  <si>
    <t>0e85a0cd-cf1c-41b3-8b72-c06a867b9bd6</t>
  </si>
  <si>
    <t>0a3f507e-1930-32b8-e044-0003ba298018</t>
  </si>
  <si>
    <t>POINT(711233.76 6172225.57)</t>
  </si>
  <si>
    <t>0e914445-7b64-4609-8eee-e8de3be97049</t>
  </si>
  <si>
    <t>75d4829b-35c7-165e-e044-00144f3ead67</t>
  </si>
  <si>
    <t>POINT(712414.17 6171645.34)</t>
  </si>
  <si>
    <t>0efdebde-3295-4da3-906b-1791fddbd532</t>
  </si>
  <si>
    <t>c3c09f93-4a12-495c-ad38-72f6e2051588</t>
  </si>
  <si>
    <t>POINT(711523.09 6172792.54)</t>
  </si>
  <si>
    <t>0f164ef6-cb91-44b4-ba52-12b64c80905f</t>
  </si>
  <si>
    <t>0a3f507e-18de-32b8-e044-0003ba298018</t>
  </si>
  <si>
    <t>POINT(711480.16 6171876.41)</t>
  </si>
  <si>
    <t>0f1b4d62-9477-44a9-908e-3301369621a3</t>
  </si>
  <si>
    <t>0a3f507e-18e3-32b8-e044-0003ba298018</t>
  </si>
  <si>
    <t>POINT(711343.54 6171876.45)</t>
  </si>
  <si>
    <t>0f47b925-821b-4fa7-adda-4c602b285a3c</t>
  </si>
  <si>
    <t>0a3f507e-1890-32b8-e044-0003ba298018</t>
  </si>
  <si>
    <t>POINT(711484.77 6171629.35)</t>
  </si>
  <si>
    <t>0f757575-3b4f-4005-8c20-473fe4fb3ff8</t>
  </si>
  <si>
    <t>0a3f507e-19bd-32b8-e044-0003ba298018</t>
  </si>
  <si>
    <t>POINT(711733.59 6172417.07)</t>
  </si>
  <si>
    <t>0f774c21-7a6d-4c76-8df1-c1f7bfcd2f6a</t>
  </si>
  <si>
    <t>0a3f507e-1ce4-32b8-e044-0003ba298018</t>
  </si>
  <si>
    <t>POINT(711383.61 6172509.84)</t>
  </si>
  <si>
    <t>0f7792e9-179b-4b00-ba40-08be1f5bc1b5</t>
  </si>
  <si>
    <t>0a3f507e-19b2-32b8-e044-0003ba298018</t>
  </si>
  <si>
    <t>POINT(711754.28 6172347.28)</t>
  </si>
  <si>
    <t>0f7f727c-3ee0-482b-93f1-cae7ed1db907</t>
  </si>
  <si>
    <t>0a3f507e-19c4-32b8-e044-0003ba298018</t>
  </si>
  <si>
    <t>POINT(711692.36 6172410.23)</t>
  </si>
  <si>
    <t>0f8ac131-8f0a-49e7-8076-b1fa60658074</t>
  </si>
  <si>
    <t>0a3f507e-22b7-32b8-e044-0003ba298018</t>
  </si>
  <si>
    <t>POINT(711968.61 6171947.92)</t>
  </si>
  <si>
    <t>0f97a1e1-d4bd-436a-85a0-b3752d31b591</t>
  </si>
  <si>
    <t>POINT(712720.06 6169736.92)</t>
  </si>
  <si>
    <t>0fc4a411-ac19-4dfc-aa12-2f98c64921eb</t>
  </si>
  <si>
    <t>0a3f507e-1b10-32b8-e044-0003ba298018</t>
  </si>
  <si>
    <t>POINT(712269.01 6170034.78)</t>
  </si>
  <si>
    <t>0fde99d9-12c3-4e9c-a557-f49a8fdfd7ee</t>
  </si>
  <si>
    <t>0a3f507e-1a85-32b8-e044-0003ba298018</t>
  </si>
  <si>
    <t>POINT(713990.72 6169000.07)</t>
  </si>
  <si>
    <t>0fe1a345-08d9-4a94-981c-0cab1194beb2</t>
  </si>
  <si>
    <t>0a3f507e-1b7e-32b8-e044-0003ba298018</t>
  </si>
  <si>
    <t>POINT(713501.68 6169623.72)</t>
  </si>
  <si>
    <t>0fe42f9e-033a-4362-bdfd-ae65a4392928</t>
  </si>
  <si>
    <t>4ca54b0f-2d12-0052-e044-0003ba298018</t>
  </si>
  <si>
    <t>POINT(711722.84 6172797.37)</t>
  </si>
  <si>
    <t>0ff1c9de-b0f9-4645-92fd-c9f32ed4d673</t>
  </si>
  <si>
    <t>0a3f507e-1707-32b8-e044-0003ba298018</t>
  </si>
  <si>
    <t>POINT(711700.9 6170508.37)</t>
  </si>
  <si>
    <t>0ff3a472-42ad-40b3-9440-f7b2b20e8e49</t>
  </si>
  <si>
    <t>53ba2f34-5fc7-2505-e044-0003ba298018</t>
  </si>
  <si>
    <t>POINT(712731.05 6168847.66)</t>
  </si>
  <si>
    <t>0ff6a0d8-d2b9-4998-a564-021343fa34b2</t>
  </si>
  <si>
    <t>0a3f507e-1cfd-32b8-e044-0003ba298018</t>
  </si>
  <si>
    <t>POINT(711002.75 6171982.96)</t>
  </si>
  <si>
    <t>10041203-6699-4b49-bf3b-ab8702b5648b</t>
  </si>
  <si>
    <t>0a3f507e-1e95-32b8-e044-0003ba298018</t>
  </si>
  <si>
    <t>POINT(711582.03 6172072.37)</t>
  </si>
  <si>
    <t>100663b2-1066-4462-817e-1407657bb851</t>
  </si>
  <si>
    <t>0a3f507e-2023-32b8-e044-0003ba298018</t>
  </si>
  <si>
    <t>POINT(710814.23 6171836.98)</t>
  </si>
  <si>
    <t>100cc837-58f2-4051-bacf-eaf0d8a20d35</t>
  </si>
  <si>
    <t>0a3f507e-23b4-32b8-e044-0003ba298018</t>
  </si>
  <si>
    <t>POINT(713642.16 6168617.4)</t>
  </si>
  <si>
    <t>101baf55-be06-418a-854e-08b856634bd2</t>
  </si>
  <si>
    <t>0a3f507e-1a56-32b8-e044-0003ba298018</t>
  </si>
  <si>
    <t>POINT(714017.78 6169070.5)</t>
  </si>
  <si>
    <t>10217490-38a3-4f46-842d-41df6b85ffbd</t>
  </si>
  <si>
    <t>3cae7253-0953-0f90-e044-0003ba298018</t>
  </si>
  <si>
    <t>POINT(711703.11 6172643.71)</t>
  </si>
  <si>
    <t>1025feef-5ce2-4d95-8823-d9821970a4aa</t>
  </si>
  <si>
    <t>0a3f507e-1dd2-32b8-e044-0003ba298018</t>
  </si>
  <si>
    <t>POINT(711980.26 6172373.67)</t>
  </si>
  <si>
    <t>1027ba23-73ab-4fcf-b29c-bed1d68740cb</t>
  </si>
  <si>
    <t>0a3f507e-190d-32b8-e044-0003ba298018</t>
  </si>
  <si>
    <t>POINT(711313.69 6172023.45)</t>
  </si>
  <si>
    <t>102f4842-9621-47a8-b92a-70359c14790f</t>
  </si>
  <si>
    <t>0a3f507e-17e1-32b8-e044-0003ba298018</t>
  </si>
  <si>
    <t>POINT(711841.15 6170706.4)</t>
  </si>
  <si>
    <t>103fd364-c2da-453d-b94f-5027f6e9edb4</t>
  </si>
  <si>
    <t>0a3f507e-15de-32b8-e044-0003ba298018</t>
  </si>
  <si>
    <t>POINT(711667.84 6170845.91)</t>
  </si>
  <si>
    <t>1049896c-3a61-4550-bc2f-8d4ed9132041</t>
  </si>
  <si>
    <t>69df5bb3-b853-41b3-80bd-bb09e6e22f26</t>
  </si>
  <si>
    <t>POINT(711666.17 6170551.33)</t>
  </si>
  <si>
    <t>10587758-d67e-41cc-a7b8-4c6ecbbaa136</t>
  </si>
  <si>
    <t>0a3f507e-2490-32b8-e044-0003ba298018</t>
  </si>
  <si>
    <t>POINT(711650.27 6170321.34)</t>
  </si>
  <si>
    <t>106d9905-2cba-4392-b700-fc5072618e46</t>
  </si>
  <si>
    <t>0a3f507e-1d11-32b8-e044-0003ba298018</t>
  </si>
  <si>
    <t>POINT(711001.18 6172074.09)</t>
  </si>
  <si>
    <t>10704aca-3039-4de9-88e4-ae416698c5b8</t>
  </si>
  <si>
    <t>0a3f507e-17d0-32b8-e044-0003ba298018</t>
  </si>
  <si>
    <t>POINT(712903.66 6168728.59)</t>
  </si>
  <si>
    <t>1072e334-8dd8-4ab5-b027-5c8f21336422</t>
  </si>
  <si>
    <t>0a3f507e-1b68-32b8-e044-0003ba298018</t>
  </si>
  <si>
    <t>POINT(713461.61 6169688.12)</t>
  </si>
  <si>
    <t>1088e45c-649d-41f2-9c4f-40f45242b608</t>
  </si>
  <si>
    <t>0a3f507e-2366-32b8-e044-0003ba298018</t>
  </si>
  <si>
    <t>POINT(712227.4 6169387.97)</t>
  </si>
  <si>
    <t>1092a47e-1049-4f40-8880-e68028957235</t>
  </si>
  <si>
    <t>0a3f507e-196b-32b8-e044-0003ba298018</t>
  </si>
  <si>
    <t>POINT(711838.35 6172534.82)</t>
  </si>
  <si>
    <t>10bc71d2-3167-4e1a-9e21-21b8230a26ba</t>
  </si>
  <si>
    <t>0a3f507e-226d-32b8-e044-0003ba298018</t>
  </si>
  <si>
    <t>POINT(712011.47 6171775.83)</t>
  </si>
  <si>
    <t>10c88f3c-d71f-4957-ae92-7d24dbdc0a3c</t>
  </si>
  <si>
    <t>0a3f507e-21a1-32b8-e044-0003ba298018</t>
  </si>
  <si>
    <t>POINT(713449.22 6168632.37)</t>
  </si>
  <si>
    <t>10d7806d-2088-4b18-b614-827ead716657</t>
  </si>
  <si>
    <t>0a3f507e-20ca-32b8-e044-0003ba298018</t>
  </si>
  <si>
    <t>POINT(713498.66 6169449.14)</t>
  </si>
  <si>
    <t>10f241ab-a1f8-42fd-b276-367100ddcde0</t>
  </si>
  <si>
    <t>0a3f507e-1a69-32b8-e044-0003ba298018</t>
  </si>
  <si>
    <t>POINT(714164.7 6169043.73)</t>
  </si>
  <si>
    <t>11294290-7ee4-4753-ad7b-53f6d4bce7b4</t>
  </si>
  <si>
    <t>0a3f507e-1578-32b8-e044-0003ba298018</t>
  </si>
  <si>
    <t>POINT(713549.64 6168696.02)</t>
  </si>
  <si>
    <t>112c8e05-6564-4aa9-b82e-a037400bb2c1</t>
  </si>
  <si>
    <t>0a3f507e-1556-32b8-e044-0003ba298018</t>
  </si>
  <si>
    <t>POINT(713484.43 6169531.04)</t>
  </si>
  <si>
    <t>11391456-ea08-4323-987a-0b114b9f42f5</t>
  </si>
  <si>
    <t>0a3f507e-1b26-32b8-e044-0003ba298018</t>
  </si>
  <si>
    <t>POINT(713021.37 6168545.99)</t>
  </si>
  <si>
    <t>11473fbf-b83c-4cc9-8de9-4ae509fa0f60</t>
  </si>
  <si>
    <t>0a3f507e-19f4-32b8-e044-0003ba298018</t>
  </si>
  <si>
    <t>POINT(711579.42 6172373.76)</t>
  </si>
  <si>
    <t>114ce7f8-4196-4566-8144-b845597087fd</t>
  </si>
  <si>
    <t>0a3f507e-230f-32b8-e044-0003ba298018</t>
  </si>
  <si>
    <t>POINT(711794.41 6172277.21)</t>
  </si>
  <si>
    <t>114fd9d4-13e3-4ea2-ba19-69c20f2bd306</t>
  </si>
  <si>
    <t>0a3f507e-1e2e-32b8-e044-0003ba298018</t>
  </si>
  <si>
    <t>POINT(713365.46 6168642.97)</t>
  </si>
  <si>
    <t>11532176-cd00-49fe-b386-142ae01e2bcf</t>
  </si>
  <si>
    <t>0a3f507e-1ffd-32b8-e044-0003ba298018</t>
  </si>
  <si>
    <t>POINT(710895.7 6171787.59)</t>
  </si>
  <si>
    <t>1162fcc0-660f-46c7-88a0-9b29cbab54d3</t>
  </si>
  <si>
    <t>3cae7253-095e-0f90-e044-0003ba298018</t>
  </si>
  <si>
    <t>POINT(711753.22 6172689.81)</t>
  </si>
  <si>
    <t>116bcc7a-38c6-40eb-beea-fe1e33338179</t>
  </si>
  <si>
    <t>0a3f507e-1df0-32b8-e044-0003ba298018</t>
  </si>
  <si>
    <t>POINT(713813.64 6169354.23)</t>
  </si>
  <si>
    <t>1186081c-87bc-4fec-a1c2-03c9e6a5a16f</t>
  </si>
  <si>
    <t>7da41505-8d88-4390-8c8a-21c2e6aebb38</t>
  </si>
  <si>
    <t>POINT(711517.41 6172815.7)</t>
  </si>
  <si>
    <t>118c298c-2872-488c-b989-ca63ce3a24fb</t>
  </si>
  <si>
    <t>0a3f507e-1a86-32b8-e044-0003ba298018</t>
  </si>
  <si>
    <t>POINT(713993.27 6168946.54)</t>
  </si>
  <si>
    <t>119dd3ef-46f5-4143-9782-8fb23ec16c5d</t>
  </si>
  <si>
    <t>0a3f507e-1526-32b8-e044-0003ba298018</t>
  </si>
  <si>
    <t>POINT(711558.89 6172427.16)</t>
  </si>
  <si>
    <t>11a37beb-f874-4380-b7fc-559f6517c073</t>
  </si>
  <si>
    <t>0a3f507e-1d33-32b8-e044-0003ba298018</t>
  </si>
  <si>
    <t>POINT(713730.57 6169671.65)</t>
  </si>
  <si>
    <t>11d7b8d3-50da-47f1-aebb-936ca7093e36</t>
  </si>
  <si>
    <t>0a3f507e-2226-32b8-e044-0003ba298018</t>
  </si>
  <si>
    <t>POINT(712494.71 6169186.4)</t>
  </si>
  <si>
    <t>11dc8ad2-b608-4abf-857d-6fd999cf77bb</t>
  </si>
  <si>
    <t>0a3f507e-1e1c-32b8-e044-0003ba298018</t>
  </si>
  <si>
    <t>POINT(711949.37 6169487.73)</t>
  </si>
  <si>
    <t>11e53281-5379-4066-8ff6-cc229bb08c25</t>
  </si>
  <si>
    <t>0a3f507e-1654-32b8-e044-0003ba298018</t>
  </si>
  <si>
    <t>POINT(714182.96 6168672.15)</t>
  </si>
  <si>
    <t>11e6b89a-14d3-49a7-af0f-77cf3a703426</t>
  </si>
  <si>
    <t>0a3f507e-1f5b-32b8-e044-0003ba298018</t>
  </si>
  <si>
    <t>POINT(711222.74 6172010.73)</t>
  </si>
  <si>
    <t>11e8cb53-5d2e-482b-95dd-983ce0724437</t>
  </si>
  <si>
    <t>0a3f507e-1eb0-32b8-e044-0003ba298018</t>
  </si>
  <si>
    <t>POINT(711731.44 6171941.66)</t>
  </si>
  <si>
    <t>11f39f48-332c-40b3-86b0-1cef7e2602b9</t>
  </si>
  <si>
    <t>0a3f507e-2337-32b8-e044-0003ba298018</t>
  </si>
  <si>
    <t>POINT(713388.7 6168513.24)</t>
  </si>
  <si>
    <t>11f764a9-6e46-46c1-9ae6-78542dd64d0b</t>
  </si>
  <si>
    <t>0c8237e9-56e7-40ec-ae21-d1ceb7a9f3c9</t>
  </si>
  <si>
    <t>POINT(711512.9 6172893.7)</t>
  </si>
  <si>
    <t>120223f8-dbae-4f29-a8fa-5bc455de517c</t>
  </si>
  <si>
    <t>0a3f507e-2453-32b8-e044-0003ba298018</t>
  </si>
  <si>
    <t>POINT(712896.43 6169385.66)</t>
  </si>
  <si>
    <t>1202ec1d-0a8f-49d3-b840-693716f215c7</t>
  </si>
  <si>
    <t>0a3f507e-1e3b-32b8-e044-0003ba298018</t>
  </si>
  <si>
    <t>POINT(711557.62 6171595.84)</t>
  </si>
  <si>
    <t>1204fb21-15cc-4dd3-ab2a-a25751e242d7</t>
  </si>
  <si>
    <t>0a3f507e-1aa1-32b8-e044-0003ba298018</t>
  </si>
  <si>
    <t>POINT(713868.08 6168916.64)</t>
  </si>
  <si>
    <t>122be5bf-3302-4aa0-a301-80a50fd1b980</t>
  </si>
  <si>
    <t>0a3f507e-1581-32b8-e044-0003ba298018</t>
  </si>
  <si>
    <t>POINT(713536.77 6169839.42)</t>
  </si>
  <si>
    <t>1247941d-0513-4ce5-86df-65b0ea8ada78</t>
  </si>
  <si>
    <t>0a3f507e-1ddc-32b8-e044-0003ba298018</t>
  </si>
  <si>
    <t>POINT(712020.02 6172274.83)</t>
  </si>
  <si>
    <t>124a5f4e-d4b3-4ff6-8136-91e4dc4dc34c</t>
  </si>
  <si>
    <t>0a3f507e-1894-32b8-e044-0003ba298018</t>
  </si>
  <si>
    <t>POINT(711451.31 6171656.34)</t>
  </si>
  <si>
    <t>12651102-9728-4383-bcfb-043389e3c923</t>
  </si>
  <si>
    <t>0a3f507e-1977-32b8-e044-0003ba298018</t>
  </si>
  <si>
    <t>POINT(711797.04 6172487.52)</t>
  </si>
  <si>
    <t>1279ea95-4668-45aa-a18a-67fc948121d7</t>
  </si>
  <si>
    <t>0a3f507e-16ec-32b8-e044-0003ba298018</t>
  </si>
  <si>
    <t>POINT(713414.44 6168930)</t>
  </si>
  <si>
    <t>127da9b8-d7ce-400c-964c-540a37c89d72</t>
  </si>
  <si>
    <t>0a3f507e-24ae-32b8-e044-0003ba298018</t>
  </si>
  <si>
    <t>POINT(712727.4 6169179.26)</t>
  </si>
  <si>
    <t>1281e8af-5a5c-4906-b329-2e6326d31211</t>
  </si>
  <si>
    <t>0a3f507e-2107-32b8-e044-0003ba298018</t>
  </si>
  <si>
    <t>POINT(713157.79 6168466.37)</t>
  </si>
  <si>
    <t>128418f1-6182-42c8-99af-35a19b78c33f</t>
  </si>
  <si>
    <t>0a3f507e-1b54-32b8-e044-0003ba298018</t>
  </si>
  <si>
    <t>POINT(713433.81 6169739.89)</t>
  </si>
  <si>
    <t>128acd07-92ca-4a70-8f5b-6fea62f50448</t>
  </si>
  <si>
    <t>0a3f507e-1925-32b8-e044-0003ba298018</t>
  </si>
  <si>
    <t>POINT(711300.21 6172193.11)</t>
  </si>
  <si>
    <t>128db8fa-403e-4fd8-a0f8-0ab8ee551a81</t>
  </si>
  <si>
    <t>0a3f507e-2148-32b8-e044-0003ba298018</t>
  </si>
  <si>
    <t>POINT(713559.36 6168940.79)</t>
  </si>
  <si>
    <t>129611e5-8e7a-4b8a-a713-1bd873a5eb41</t>
  </si>
  <si>
    <t>0a3f507e-224b-32b8-e044-0003ba298018</t>
  </si>
  <si>
    <t>POINT(712115.83 6171655.86)</t>
  </si>
  <si>
    <t>12986e51-95c4-4b11-a755-2425001cf8fa</t>
  </si>
  <si>
    <t>0a3f507e-1a92-32b8-e044-0003ba298018</t>
  </si>
  <si>
    <t>POINT(714098.99 6168903.14)</t>
  </si>
  <si>
    <t>129fac4e-fc47-4085-a92c-d8ac596fc9db</t>
  </si>
  <si>
    <t>0a3f507e-15c1-32b8-e044-0003ba298018</t>
  </si>
  <si>
    <t>POINT(712555.53 6171207.1)</t>
  </si>
  <si>
    <t>12aeb6e8-760a-42d7-928d-040edecaada1</t>
  </si>
  <si>
    <t>0a3f507e-1715-32b8-e044-0003ba298018</t>
  </si>
  <si>
    <t>POINT(711601.62 6170507.66)</t>
  </si>
  <si>
    <t>12df464f-524e-4eaa-b81a-abfa92d0fe8e</t>
  </si>
  <si>
    <t>75d4829b-3597-165e-e044-00144f3ead67</t>
  </si>
  <si>
    <t>POINT(714043.52 6168908.84)</t>
  </si>
  <si>
    <t>12f14b70-2cd9-4fbb-8319-5613d409f566</t>
  </si>
  <si>
    <t>0a3f507e-2252-32b8-e044-0003ba298018</t>
  </si>
  <si>
    <t>POINT(711928.43 6171705.42)</t>
  </si>
  <si>
    <t>13075a3d-1029-486d-9aec-6329fc20db73</t>
  </si>
  <si>
    <t>434b5797-c35b-6fdf-e044-0003ba298018</t>
  </si>
  <si>
    <t>POINT(712996.32 6169807.08)</t>
  </si>
  <si>
    <t>1339c83b-80a6-4a31-a2a0-dc9801e7ab09</t>
  </si>
  <si>
    <t>2cb2b69b-1886-478e-b8ed-3d2abde87ac4</t>
  </si>
  <si>
    <t>POINT(712586.49 6169513.01)</t>
  </si>
  <si>
    <t>1344a5a8-c092-4158-bb15-4c1d90f6179c</t>
  </si>
  <si>
    <t>0a3f507e-17e8-32b8-e044-0003ba298018</t>
  </si>
  <si>
    <t>POINT(712580.7 6169108.11)</t>
  </si>
  <si>
    <t>13564bac-28ca-43e3-a05f-5c783f0f3904</t>
  </si>
  <si>
    <t>0a3f507e-205f-32b8-e044-0003ba298018</t>
  </si>
  <si>
    <t>POINT(710735.51 6172047.72)</t>
  </si>
  <si>
    <t>135acfd3-810d-4a06-8cca-8df7f4788c13</t>
  </si>
  <si>
    <t>POINT(711204.5 6172472.43)</t>
  </si>
  <si>
    <t>135deaef-7f53-4e0a-bc12-fef64c669c8d</t>
  </si>
  <si>
    <t>0a3f507e-18f1-32b8-e044-0003ba298018</t>
  </si>
  <si>
    <t>POINT(711324.89 6171904.76)</t>
  </si>
  <si>
    <t>136a31a3-1c67-4977-8c77-f55a06d4b0a7</t>
  </si>
  <si>
    <t>0a3f507e-15b8-32b8-e044-0003ba298018</t>
  </si>
  <si>
    <t>POINT(712833.22 6169016.36)</t>
  </si>
  <si>
    <t>1371318e-9364-46b7-a8ac-741400d5e64b</t>
  </si>
  <si>
    <t>0a3f507e-1515-32b8-e044-0003ba298018</t>
  </si>
  <si>
    <t>POINT(711464.64 6172513.01)</t>
  </si>
  <si>
    <t>1390945d-33da-461a-ab9b-9cbd3e8c9dd6</t>
  </si>
  <si>
    <t>0a3f507e-1622-32b8-e044-0003ba298018</t>
  </si>
  <si>
    <t>POINT(713041.04 6168905.24)</t>
  </si>
  <si>
    <t>139643d8-3031-4523-97a1-970f6ddda4cd</t>
  </si>
  <si>
    <t>0a3f507e-1a2b-32b8-e044-0003ba298018</t>
  </si>
  <si>
    <t>POINT(713951.55 6169181.75)</t>
  </si>
  <si>
    <t>139c4571-0e13-4f45-834f-e1ca3a302022</t>
  </si>
  <si>
    <t>0a3f507e-1998-32b8-e044-0003ba298018</t>
  </si>
  <si>
    <t>POINT(711822.2 6172371.72)</t>
  </si>
  <si>
    <t>13aab37a-fac3-4503-8e30-a6c51e6cc389</t>
  </si>
  <si>
    <t>0a3f507e-1884-32b8-e044-0003ba298018</t>
  </si>
  <si>
    <t>POINT(711459.49 6171600.56)</t>
  </si>
  <si>
    <t>13bb16a5-1aa4-4e72-914b-bafb82d74289</t>
  </si>
  <si>
    <t>0a3f507e-2240-32b8-e044-0003ba298018</t>
  </si>
  <si>
    <t>POINT(711836.15 6171605.61)</t>
  </si>
  <si>
    <t>13c6e201-06f6-4962-8117-2f83877a451c</t>
  </si>
  <si>
    <t>0a3f507e-226a-32b8-e044-0003ba298018</t>
  </si>
  <si>
    <t>POINT(711901.55 6171741.38)</t>
  </si>
  <si>
    <t>13cd9416-55e8-47fd-8ae7-6da8e2aa071e</t>
  </si>
  <si>
    <t>0a3f507e-16f7-32b8-e044-0003ba298018</t>
  </si>
  <si>
    <t>POINT(711816.4 6170494.73)</t>
  </si>
  <si>
    <t>13cf78e3-e0e6-4ce0-b087-9f4edcf152e5</t>
  </si>
  <si>
    <t>0a3f507e-1e32-32b8-e044-0003ba298018</t>
  </si>
  <si>
    <t>POINT(713377.14 6168590.94)</t>
  </si>
  <si>
    <t>13d4228a-0cf8-4032-8a1f-8f2290dcb492</t>
  </si>
  <si>
    <t>POINT(712854.51 6169732.13)</t>
  </si>
  <si>
    <t>13d59ab7-dd40-4dee-9c72-7c543a54029a</t>
  </si>
  <si>
    <t>0a3f507e-24ab-32b8-e044-0003ba298018</t>
  </si>
  <si>
    <t>POINT(712718.26 6169125.74)</t>
  </si>
  <si>
    <t>13e32149-76f3-4dce-b595-490c5c1370e1</t>
  </si>
  <si>
    <t>53ba2f34-5ff9-2505-e044-0003ba298018</t>
  </si>
  <si>
    <t>POINT(712676.27 6168727.74)</t>
  </si>
  <si>
    <t>13f80b4f-70b7-4bf4-aa4d-042d98d30c8e</t>
  </si>
  <si>
    <t>2bd244e5-4a82-4cf2-b2d3-98e47fd513e3</t>
  </si>
  <si>
    <t>POINT(713546.11 6168784.33)</t>
  </si>
  <si>
    <t>14099357-ffa7-4e27-b34b-1ff44dc6fc84</t>
  </si>
  <si>
    <t>0a3f507e-21ec-32b8-e044-0003ba298018</t>
  </si>
  <si>
    <t>POINT(713192.85 6169003.09)</t>
  </si>
  <si>
    <t>1410e03d-6b3f-4724-8d95-f1bcfb00e223</t>
  </si>
  <si>
    <t>0a3f507e-2069-32b8-e044-0003ba298018</t>
  </si>
  <si>
    <t>POINT(712565.99 6168992.07)</t>
  </si>
  <si>
    <t>14117c87-c503-40f2-bb19-fb8bd6fbf747</t>
  </si>
  <si>
    <t>3cae7253-095f-0f90-e044-0003ba298018</t>
  </si>
  <si>
    <t>POINT(711759.64 6172691.46)</t>
  </si>
  <si>
    <t>14163e29-ac4f-47c2-83a7-0dae4b41e968</t>
  </si>
  <si>
    <t>0a3f507e-1915-32b8-e044-0003ba298018</t>
  </si>
  <si>
    <t>POINT(711257.46 6172038.84)</t>
  </si>
  <si>
    <t>141df9c8-ec08-4255-b9f2-ee8d48dfa815</t>
  </si>
  <si>
    <t>0a3f507e-1a99-32b8-e044-0003ba298018</t>
  </si>
  <si>
    <t>POINT(714123.43 6168954.95)</t>
  </si>
  <si>
    <t>14625d9f-f67d-4989-bb39-4cc6ef3c46a8</t>
  </si>
  <si>
    <t>0a3f507e-1da6-32b8-e044-0003ba298018</t>
  </si>
  <si>
    <t>POINT(712022.52 6172386.03)</t>
  </si>
  <si>
    <t>1464c1a5-4c75-4f11-a7c8-25dcdbf8291d</t>
  </si>
  <si>
    <t>0a3f507e-1d4b-32b8-e044-0003ba298018</t>
  </si>
  <si>
    <t>POINT(713644.33 6169593.81)</t>
  </si>
  <si>
    <t>148bc5f8-d1ad-496c-9a58-549cb5bc0943</t>
  </si>
  <si>
    <t>0a3f507e-15b9-32b8-e044-0003ba298018</t>
  </si>
  <si>
    <t>POINT(712830.23 6169008.45)</t>
  </si>
  <si>
    <t>14a7eb30-f5ac-4eb1-ac85-e6a84f1225b5</t>
  </si>
  <si>
    <t>0a3f507e-2498-32b8-e044-0003ba298018</t>
  </si>
  <si>
    <t>POINT(711380.38 6170917.87)</t>
  </si>
  <si>
    <t>14b97c93-ce1a-4770-9689-a383c74e23e8</t>
  </si>
  <si>
    <t>0a3f507e-1f6e-32b8-e044-0003ba298018</t>
  </si>
  <si>
    <t>POINT(711216.91 6171937.57)</t>
  </si>
  <si>
    <t>14b992ab-b2b3-4503-90f4-8fa1f4eab668</t>
  </si>
  <si>
    <t>0a3f507e-1f5e-32b8-e044-0003ba298018</t>
  </si>
  <si>
    <t>POINT(711218.25 6171766.64)</t>
  </si>
  <si>
    <t>14cd5e56-6b79-409c-bb36-9911d34b2cd1</t>
  </si>
  <si>
    <t>0a3f507e-1bc9-32b8-e044-0003ba298018</t>
  </si>
  <si>
    <t>POINT(713754.34 6169269.26)</t>
  </si>
  <si>
    <t>14f6f3b9-a4ff-46d4-8e09-7551170204bc</t>
  </si>
  <si>
    <t>0a3f507e-18e7-32b8-e044-0003ba298018</t>
  </si>
  <si>
    <t>POINT(711313.31 6171873.74)</t>
  </si>
  <si>
    <t>150a127b-851e-4304-bc21-4267977d5e9c</t>
  </si>
  <si>
    <t>0a3f507e-20f6-32b8-e044-0003ba298018</t>
  </si>
  <si>
    <t>POINT(713065.71 6168664.63)</t>
  </si>
  <si>
    <t>150cbe5f-c123-4e28-9f9d-d879b3d7943c</t>
  </si>
  <si>
    <t>8a5b05ab-a10b-48fe-8ada-c80f350fb20b</t>
  </si>
  <si>
    <t>POINT(711486.14 6172783.87)</t>
  </si>
  <si>
    <t>15231dc6-797f-44c0-9927-7ed9e64ef3fb</t>
  </si>
  <si>
    <t>0a3f507e-1908-32b8-e044-0003ba298018</t>
  </si>
  <si>
    <t>POINT(711437.36 6172129.89)</t>
  </si>
  <si>
    <t>15249cdf-91b0-470b-a075-ac8e5fa97c36</t>
  </si>
  <si>
    <t>0a3f507e-19e7-32b8-e044-0003ba298018</t>
  </si>
  <si>
    <t>POINT(711625.67 6172306.78)</t>
  </si>
  <si>
    <t>153dca7c-0c3a-421f-b98a-9e4691a1b50a</t>
  </si>
  <si>
    <t>POINT(711610.45 6170301.53)</t>
  </si>
  <si>
    <t>15436a5b-935f-4381-8c8b-0cd73e81e6a3</t>
  </si>
  <si>
    <t>0a3f507e-1f61-32b8-e044-0003ba298018</t>
  </si>
  <si>
    <t>POINT(711172.02 6171981.09)</t>
  </si>
  <si>
    <t>154fd359-1358-4269-8663-98ff35729eab</t>
  </si>
  <si>
    <t>0a3f507e-1921-32b8-e044-0003ba298018</t>
  </si>
  <si>
    <t>POINT(711228.33 6172156.68)</t>
  </si>
  <si>
    <t>154fdd5e-08b5-4fa3-8a57-abf66415ab49</t>
  </si>
  <si>
    <t>0a3f507e-1b2e-32b8-e044-0003ba298018</t>
  </si>
  <si>
    <t>POINT(712969.86 6168613.76)</t>
  </si>
  <si>
    <t>1553902f-cbf0-4698-88c7-1da353700263</t>
  </si>
  <si>
    <t>0a3f507e-1a81-32b8-e044-0003ba298018</t>
  </si>
  <si>
    <t>POINT(713956.55 6168986.98)</t>
  </si>
  <si>
    <t>15616610-6d32-47f2-8855-57f258e46916</t>
  </si>
  <si>
    <t>0a3f507e-1a66-32b8-e044-0003ba298018</t>
  </si>
  <si>
    <t>POINT(714139.44 6169002.08)</t>
  </si>
  <si>
    <t>15647c9b-a348-4463-9988-edf195ed251e</t>
  </si>
  <si>
    <t>0a3f507e-1551-32b8-e044-0003ba298018</t>
  </si>
  <si>
    <t>POINT(713538.89 6169513.95)</t>
  </si>
  <si>
    <t>1574ba98-c0d9-40e8-8fbd-ea1ee20df317</t>
  </si>
  <si>
    <t>0a3f507e-2361-32b8-e044-0003ba298018</t>
  </si>
  <si>
    <t>POINT(712290.95 6169394.98)</t>
  </si>
  <si>
    <t>1577fef2-d5d3-46aa-ab5c-14cf5ecb2e9b</t>
  </si>
  <si>
    <t>0a3f507e-2018-32b8-e044-0003ba298018</t>
  </si>
  <si>
    <t>POINT(711033.42 6171898.11)</t>
  </si>
  <si>
    <t>15a2dc06-ebc7-41a8-afe3-9b2497baf1bc</t>
  </si>
  <si>
    <t>0a3f507e-21b5-32b8-e044-0003ba298018</t>
  </si>
  <si>
    <t>POINT(713658.52 6169759.41)</t>
  </si>
  <si>
    <t>15a41ccb-9a3b-4bfe-8d39-16caeb071e04</t>
  </si>
  <si>
    <t>0a3f507e-1fd9-32b8-e044-0003ba298018</t>
  </si>
  <si>
    <t>POINT(710928.56 6171687.7)</t>
  </si>
  <si>
    <t>15a944d8-3355-4cf9-bea6-1430962f3555</t>
  </si>
  <si>
    <t>0a3f507e-2208-32b8-e044-0003ba298018</t>
  </si>
  <si>
    <t>POINT(712859.26 6169287.96)</t>
  </si>
  <si>
    <t>15d080b3-c80a-4dba-b861-b932a7e7fed0</t>
  </si>
  <si>
    <t>0a3f507e-1eab-32b8-e044-0003ba298018</t>
  </si>
  <si>
    <t>POINT(711602.57 6172157.12)</t>
  </si>
  <si>
    <t>15db996b-ad4f-49e3-9172-03880ff63fc9</t>
  </si>
  <si>
    <t>0a3f507e-21d5-32b8-e044-0003ba298018</t>
  </si>
  <si>
    <t>POINT(713570.71 6169715.97)</t>
  </si>
  <si>
    <t>1616b630-66d5-4335-b47f-222620da5b3a</t>
  </si>
  <si>
    <t>0a3f507e-1c32-32b8-e044-0003ba298018</t>
  </si>
  <si>
    <t>POINT(713728.28 6169062.8)</t>
  </si>
  <si>
    <t>16285ebb-6806-45de-bbe7-780d6e6e33ff</t>
  </si>
  <si>
    <t>3cae7253-096e-0f90-e044-0003ba298018</t>
  </si>
  <si>
    <t>POINT(711713.03 6172760.18)</t>
  </si>
  <si>
    <t>1630e0d8-73d2-4242-b88f-5bae0cea0e00</t>
  </si>
  <si>
    <t>0a3f507e-1aa0-32b8-e044-0003ba298018</t>
  </si>
  <si>
    <t>POINT(713891.35 6168886.47)</t>
  </si>
  <si>
    <t>163b2036-b720-48ce-98aa-04bbc821bf38</t>
  </si>
  <si>
    <t>0a3f507e-1a6f-32b8-e044-0003ba298018</t>
  </si>
  <si>
    <t>POINT(714140.78 6169104.73)</t>
  </si>
  <si>
    <t>1644ca33-0493-4bcc-b971-927814cf729d</t>
  </si>
  <si>
    <t>0a3f507e-1e59-32b8-e044-0003ba298018</t>
  </si>
  <si>
    <t>POINT(711566.84 6171798.42)</t>
  </si>
  <si>
    <t>16588d1b-43cb-44b8-8553-2071a405ba3b</t>
  </si>
  <si>
    <t>0a3f507e-2171-32b8-e044-0003ba298018</t>
  </si>
  <si>
    <t>POINT(713753.86 6169644.72)</t>
  </si>
  <si>
    <t>166bb163-6407-46c0-af9c-4d344c9a917f</t>
  </si>
  <si>
    <t>0a3f507e-2250-32b8-e044-0003ba298018</t>
  </si>
  <si>
    <t>POINT(711935.33 6171664.25)</t>
  </si>
  <si>
    <t>1674ef59-d48f-4c3a-97c1-90dfac784eca</t>
  </si>
  <si>
    <t>0a3f507e-23f7-32b8-e044-0003ba298018</t>
  </si>
  <si>
    <t>POINT(711641.45 6172557.24)</t>
  </si>
  <si>
    <t>1678fa5a-69bb-4ec6-997b-b7fb7313d331</t>
  </si>
  <si>
    <t>0a3f507e-2408-32b8-e044-0003ba298018</t>
  </si>
  <si>
    <t>POINT(711602.75 6172514.48)</t>
  </si>
  <si>
    <t>16853169-4a52-4f6f-81b6-54bd0861f8f5</t>
  </si>
  <si>
    <t>0a3f507e-20f2-32b8-e044-0003ba298018</t>
  </si>
  <si>
    <t>POINT(713052.71 6168729.14)</t>
  </si>
  <si>
    <t>16a56016-2481-4a76-b55d-9be56dbd1ee7</t>
  </si>
  <si>
    <t>0a3f507e-2076-32b8-e044-0003ba298018</t>
  </si>
  <si>
    <t>POINT(712537.12 6168889.29)</t>
  </si>
  <si>
    <t>16bb10ca-d44f-4369-a9d0-bdcffd911048</t>
  </si>
  <si>
    <t>0a3f507e-1c23-32b8-e044-0003ba298018</t>
  </si>
  <si>
    <t>POINT(713931.52 6169231.65)</t>
  </si>
  <si>
    <t>16d77abd-d297-4371-a34c-3bd83ff1e77c</t>
  </si>
  <si>
    <t>0a3f507e-1e88-32b8-e044-0003ba298018</t>
  </si>
  <si>
    <t>POINT(711685.95 6171803)</t>
  </si>
  <si>
    <t>16dfb6c7-46e1-4607-ae6c-7386f4057154</t>
  </si>
  <si>
    <t>0a3f507e-19c8-32b8-e044-0003ba298018</t>
  </si>
  <si>
    <t>POINT(711715.68 6172330.94)</t>
  </si>
  <si>
    <t>16e4b8e0-07bd-4785-94b6-e3c0fbc759e6</t>
  </si>
  <si>
    <t>0a3f507e-1f73-32b8-e044-0003ba298018</t>
  </si>
  <si>
    <t>POINT(713928.3 6168782.49)</t>
  </si>
  <si>
    <t>16f1c09a-d4a5-4a2b-acba-6cb08054b2e7</t>
  </si>
  <si>
    <t>0a3f507e-1d6b-32b8-e044-0003ba298018</t>
  </si>
  <si>
    <t>POINT(711830.7 6170373.18)</t>
  </si>
  <si>
    <t>17039246-9d19-4d04-ae95-aa81b6013595</t>
  </si>
  <si>
    <t>0a3f507e-1f2e-32b8-e044-0003ba298018</t>
  </si>
  <si>
    <t>POINT(711241.11 6171537.56)</t>
  </si>
  <si>
    <t>171e9b0b-1e45-4997-abab-007c17671940</t>
  </si>
  <si>
    <t>0a3f507e-1687-32b8-e044-0003ba298018</t>
  </si>
  <si>
    <t>POINT(712413.25 6169683.13)</t>
  </si>
  <si>
    <t>1742ea19-c6a7-4848-a13b-e245655ea2b2</t>
  </si>
  <si>
    <t>0a3f507e-183c-32b8-e044-0003ba298018</t>
  </si>
  <si>
    <t>POINT(713387.98 6169677.18)</t>
  </si>
  <si>
    <t>1756b414-2c6c-4848-a02d-54a7fb56fc24</t>
  </si>
  <si>
    <t>0a3f507e-2218-32b8-e044-0003ba298018</t>
  </si>
  <si>
    <t>POINT(712536.59 6169158.19)</t>
  </si>
  <si>
    <t>175e183b-f1ea-48fa-8c61-1cbed45ea309</t>
  </si>
  <si>
    <t>0a3f507e-21d7-32b8-e044-0003ba298018</t>
  </si>
  <si>
    <t>POINT(713575.17 6169706.03)</t>
  </si>
  <si>
    <t>17659806-4adc-4ab5-802d-3d53deccd30b</t>
  </si>
  <si>
    <t>0a3f507e-2427-32b8-e044-0003ba298018</t>
  </si>
  <si>
    <t>POINT(711728.16 6172541.67)</t>
  </si>
  <si>
    <t>177f3a79-93fa-4ccf-9395-78fcc3d77469</t>
  </si>
  <si>
    <t>0a3f507e-167d-32b8-e044-0003ba298018</t>
  </si>
  <si>
    <t>POINT(713598.07 6169569.63)</t>
  </si>
  <si>
    <t>178dc2f3-6a0d-4983-9229-101a73673d09</t>
  </si>
  <si>
    <t>0a3f507e-18b4-32b8-e044-0003ba298018</t>
  </si>
  <si>
    <t>POINT(711483.51 6171752.54)</t>
  </si>
  <si>
    <t>17afd5a8-9797-4f64-a0b8-3cffe9fc4fde</t>
  </si>
  <si>
    <t>0a3f507e-211e-32b8-e044-0003ba298018</t>
  </si>
  <si>
    <t>POINT(713328.06 6169015.37)</t>
  </si>
  <si>
    <t>17bb6912-b792-4e4e-869f-e1df244b9d71</t>
  </si>
  <si>
    <t>0a3f507e-1c15-32b8-e044-0003ba298018</t>
  </si>
  <si>
    <t>POINT(713604.25 6169301.83)</t>
  </si>
  <si>
    <t>17e8bd7d-f83c-41ab-a9b8-fb19952b98ab</t>
  </si>
  <si>
    <t>0a3f507e-1516-32b8-e044-0003ba298018</t>
  </si>
  <si>
    <t>POINT(711466.62 6172503.75)</t>
  </si>
  <si>
    <t>17e94666-632d-4d25-8a14-3b5d251b83ef</t>
  </si>
  <si>
    <t>0a3f507e-1735-32b8-e044-0003ba298018</t>
  </si>
  <si>
    <t>POINT(712924.2 6169731.4)</t>
  </si>
  <si>
    <t>17ed0cc5-2104-43c8-85a1-d366f326aece</t>
  </si>
  <si>
    <t>0a3f507e-1520-32b8-e044-0003ba298018</t>
  </si>
  <si>
    <t>POINT(711506.1 6172439.91)</t>
  </si>
  <si>
    <t>17f350b1-10f4-4a57-b6a8-128b5a88ae36</t>
  </si>
  <si>
    <t>0a3f507e-1580-32b8-e044-0003ba298018</t>
  </si>
  <si>
    <t>POINT(713533.18 6169844.08)</t>
  </si>
  <si>
    <t>1804e89f-45b0-432a-94e6-69c24eb082d2</t>
  </si>
  <si>
    <t>0a3f507e-1e9b-32b8-e044-0003ba298018</t>
  </si>
  <si>
    <t>POINT(711580.67 6172115.91)</t>
  </si>
  <si>
    <t>1805577b-7505-4271-89da-ceaab586092e</t>
  </si>
  <si>
    <t>0a3f507e-1db3-32b8-e044-0003ba298018</t>
  </si>
  <si>
    <t>POINT(712150.72 6171976.37)</t>
  </si>
  <si>
    <t>18284369-1630-4785-9ed7-21e3ff1384f6</t>
  </si>
  <si>
    <t>0a3f507e-1f5d-32b8-e044-0003ba298018</t>
  </si>
  <si>
    <t>POINT(711199.26 6172011.6)</t>
  </si>
  <si>
    <t>183838ff-2693-40bc-95b5-4e1b9e7c0bcf</t>
  </si>
  <si>
    <t>0a3f507e-2056-32b8-e044-0003ba298018</t>
  </si>
  <si>
    <t>POINT(710704.01 6171974.27)</t>
  </si>
  <si>
    <t>184a83fb-2699-4f8e-9368-890faa466f45</t>
  </si>
  <si>
    <t>0a3f507e-242e-32b8-e044-0003ba298018</t>
  </si>
  <si>
    <t>POINT(711681.86 6170650.08)</t>
  </si>
  <si>
    <t>18666c8d-2e9a-438e-b642-6b80bad539ba</t>
  </si>
  <si>
    <t>0a3f507e-1c42-32b8-e044-0003ba298018</t>
  </si>
  <si>
    <t>POINT(713629.33 6169070.73)</t>
  </si>
  <si>
    <t>1881c5a6-f116-4666-a85c-e2948fb9e95d</t>
  </si>
  <si>
    <t>0a3f507e-17a1-32b8-e044-0003ba298018</t>
  </si>
  <si>
    <t>POINT(713596.96 6168855.1)</t>
  </si>
  <si>
    <t>1893349a-3356-4741-bde0-89d2f0e94011</t>
  </si>
  <si>
    <t>0a3f507e-240c-32b8-e044-0003ba298018</t>
  </si>
  <si>
    <t>POINT(711648.11 6172478.46)</t>
  </si>
  <si>
    <t>189a053a-1f2a-4298-85e6-d5dc56d1358a</t>
  </si>
  <si>
    <t>0a3f507e-2022-32b8-e044-0003ba298018</t>
  </si>
  <si>
    <t>POINT(710936.38 6171871.92)</t>
  </si>
  <si>
    <t>189b925b-e7ea-4d56-8ed7-9b9ffd7595fc</t>
  </si>
  <si>
    <t>53ba2f34-5fc8-2505-e044-0003ba298018</t>
  </si>
  <si>
    <t>POINT(712733.64 6168844.44)</t>
  </si>
  <si>
    <t>18b42902-a47d-4d07-8a6c-60f68018dd9b</t>
  </si>
  <si>
    <t>0a3f507e-1fe5-32b8-e044-0003ba298018</t>
  </si>
  <si>
    <t>POINT(710895.32 6171711.54)</t>
  </si>
  <si>
    <t>18c4aed4-7d07-4573-96bb-5cc8f4f34a44</t>
  </si>
  <si>
    <t>0a3f507e-1d83-32b8-e044-0003ba298018</t>
  </si>
  <si>
    <t>POINT(712296.71 6169346.41)</t>
  </si>
  <si>
    <t>18d034bb-458a-4e06-9940-a31f33e519b7</t>
  </si>
  <si>
    <t>0a3f507e-21e3-32b8-e044-0003ba298018</t>
  </si>
  <si>
    <t>POINT(713248.2 6168936.8)</t>
  </si>
  <si>
    <t>18d6ac9b-83d2-4c1d-b436-fc888a8d5f92</t>
  </si>
  <si>
    <t>0a3f507e-1f70-32b8-e044-0003ba298018</t>
  </si>
  <si>
    <t>POINT(711181.14 6171944.92)</t>
  </si>
  <si>
    <t>190516e4-a839-4fb6-a419-eb06cd92cff1</t>
  </si>
  <si>
    <t>0a3f507e-165f-32b8-e044-0003ba298018</t>
  </si>
  <si>
    <t>POINT(713650.99 6169473.47)</t>
  </si>
  <si>
    <t>190859b4-0e44-439c-b0fc-1dcb7e16d076</t>
  </si>
  <si>
    <t>0a3f507e-21a9-32b8-e044-0003ba298018</t>
  </si>
  <si>
    <t>POINT(713687.12 6169777.68)</t>
  </si>
  <si>
    <t>190aecca-fe5e-4789-b27a-d63ed7757a05</t>
  </si>
  <si>
    <t>0a3f507e-21fc-32b8-e044-0003ba298018</t>
  </si>
  <si>
    <t>POINT(712842.67 6169231.43)</t>
  </si>
  <si>
    <t>190e437b-b9e9-43a9-9261-98485b2b2d5f</t>
  </si>
  <si>
    <t>0a3f507e-1845-32b8-e044-0003ba298018</t>
  </si>
  <si>
    <t>POINT(713433.87 6169676.38)</t>
  </si>
  <si>
    <t>191cc352-13a7-4021-baca-e3383aa487ab</t>
  </si>
  <si>
    <t>0a3f507e-15b0-32b8-e044-0003ba298018</t>
  </si>
  <si>
    <t>POINT(712850.86 6169068.81)</t>
  </si>
  <si>
    <t>19259749-3cf8-4b39-90e4-dc8e54afb5f5</t>
  </si>
  <si>
    <t>0a3f507e-170c-32b8-e044-0003ba298018</t>
  </si>
  <si>
    <t>POINT(711624.87 6170581.3)</t>
  </si>
  <si>
    <t>19276ef8-c926-49fa-8452-f0b5df8858e6</t>
  </si>
  <si>
    <t>0a3f507e-1dde-32b8-e044-0003ba298018</t>
  </si>
  <si>
    <t>POINT(711995.38 6172279.98)</t>
  </si>
  <si>
    <t>1966d5af-c557-4065-a38b-ae5c07b712cd</t>
  </si>
  <si>
    <t>0a3f507e-22ca-32b8-e044-0003ba298018</t>
  </si>
  <si>
    <t>POINT(711850.75 6172052.82)</t>
  </si>
  <si>
    <t>196eebff-9824-4f0c-84b9-7bcb3c461ab1</t>
  </si>
  <si>
    <t>0a3f507e-20fa-32b8-e044-0003ba298018</t>
  </si>
  <si>
    <t>POINT(713050.69 6168595.35)</t>
  </si>
  <si>
    <t>196facdf-231d-4947-8150-bdcbb575a7ee</t>
  </si>
  <si>
    <t>0a3f507e-1c21-32b8-e044-0003ba298018</t>
  </si>
  <si>
    <t>POINT(713934.55 6169280.97)</t>
  </si>
  <si>
    <t>197700ba-3819-4461-847b-e803a4a12685</t>
  </si>
  <si>
    <t>0a3f507e-2428-32b8-e044-0003ba298018</t>
  </si>
  <si>
    <t>POINT(711726.61 6172549.14)</t>
  </si>
  <si>
    <t>1978be1e-c2f0-4919-b443-96b15b5a0000</t>
  </si>
  <si>
    <t>0a3f507e-171e-32b8-e044-0003ba298018</t>
  </si>
  <si>
    <t>POINT(712932.75 6168974.2)</t>
  </si>
  <si>
    <t>197ea008-961b-4f14-9725-8c28c53d0b53</t>
  </si>
  <si>
    <t>9274c36f-881f-4568-a8e9-fabfa04f2657</t>
  </si>
  <si>
    <t>POINT(712084.61 6169614.34)</t>
  </si>
  <si>
    <t>1985f255-22c3-402f-8370-1bc20d91a590</t>
  </si>
  <si>
    <t>0a3f507e-1563-32b8-e044-0003ba298018</t>
  </si>
  <si>
    <t>POINT(713557.75 6169552.41)</t>
  </si>
  <si>
    <t>1989ad3f-89e5-43e9-aa6e-bbd85b5abf0f</t>
  </si>
  <si>
    <t>0a3f507e-216c-32b8-e044-0003ba298018</t>
  </si>
  <si>
    <t>POINT(713782.64 6169619.5)</t>
  </si>
  <si>
    <t>19a2dfa0-6146-4713-b2d5-4c9fe28b0be5</t>
  </si>
  <si>
    <t>0a3f507e-1f8f-32b8-e044-0003ba298018</t>
  </si>
  <si>
    <t>POINT(711019.42 6171450.53)</t>
  </si>
  <si>
    <t>19cb08dc-70d8-425e-9a1e-02a91edad727</t>
  </si>
  <si>
    <t>0a3f507e-231b-32b8-e044-0003ba298018</t>
  </si>
  <si>
    <t>POINT(711776.39 6172307.8)</t>
  </si>
  <si>
    <t>19cdde26-ab39-4b4e-ab0e-43bcfd951d35</t>
  </si>
  <si>
    <t>0a3f507e-20cb-32b8-e044-0003ba298018</t>
  </si>
  <si>
    <t>POINT(713495.7 6169453.08)</t>
  </si>
  <si>
    <t>19ce928d-08da-4661-a186-bee1be45d78e</t>
  </si>
  <si>
    <t>0a3f507e-22f2-32b8-e044-0003ba298018</t>
  </si>
  <si>
    <t>POINT(711924.68 6172067.2)</t>
  </si>
  <si>
    <t>19cf91fb-cb35-458a-b4a2-333b3f1239b0</t>
  </si>
  <si>
    <t>0a3f507e-1c1c-32b8-e044-0003ba298018</t>
  </si>
  <si>
    <t>POINT(713992.63 6169275.21)</t>
  </si>
  <si>
    <t>19d94ab7-2cf1-4204-b975-f8436f31134e</t>
  </si>
  <si>
    <t>0a3f507e-1e51-32b8-e044-0003ba298018</t>
  </si>
  <si>
    <t>POINT(711588.28 6171708.62)</t>
  </si>
  <si>
    <t>19de5729-25bd-40a5-a178-b6cf16212615</t>
  </si>
  <si>
    <t>0a3f507e-1609-32b8-e044-0003ba298018</t>
  </si>
  <si>
    <t>POINT(711576.82 6170817.28)</t>
  </si>
  <si>
    <t>19dedd95-c4e9-4ff8-b864-09f21c241086</t>
  </si>
  <si>
    <t>0a3f507e-151a-32b8-e044-0003ba298018</t>
  </si>
  <si>
    <t>POINT(711481.04 6172457.1)</t>
  </si>
  <si>
    <t>19e526c7-c04a-45fd-9823-d027d2eaeb07</t>
  </si>
  <si>
    <t>0a3f507e-1ab5-32b8-e044-0003ba298018</t>
  </si>
  <si>
    <t>POINT(713753.01 6169174.35)</t>
  </si>
  <si>
    <t>1a26823c-f4cf-4996-aa90-dc959ea41804</t>
  </si>
  <si>
    <t>0a3f507e-19b6-32b8-e044-0003ba298018</t>
  </si>
  <si>
    <t>POINT(711741.95 6172378.55)</t>
  </si>
  <si>
    <t>1a312655-c61c-4905-bc63-975cba1221c3</t>
  </si>
  <si>
    <t>0a3f507e-2114-32b8-e044-0003ba298018</t>
  </si>
  <si>
    <t>POINT(713488.32 6169005.86)</t>
  </si>
  <si>
    <t>1a466e3b-34fb-427f-b2c5-739a99b9ded4</t>
  </si>
  <si>
    <t>0a3f507e-1f27-32b8-e044-0003ba298018</t>
  </si>
  <si>
    <t>POINT(711106.82 6172297.16)</t>
  </si>
  <si>
    <t>1a4dbbd4-71c9-4b37-85c3-c57aebf31a69</t>
  </si>
  <si>
    <t>0a3f507e-229d-32b8-e044-0003ba298018</t>
  </si>
  <si>
    <t>POINT(712031.57 6171888.48)</t>
  </si>
  <si>
    <t>1a500f9b-77b0-45c3-8897-9589e8745751</t>
  </si>
  <si>
    <t>0a3f507e-1b02-32b8-e044-0003ba298018</t>
  </si>
  <si>
    <t>POINT(713063.61 6168973.9)</t>
  </si>
  <si>
    <t>1a511f96-bbf1-4247-a1a1-c82989077a76</t>
  </si>
  <si>
    <t>4591b5f9-a6de-0dd9-e044-0003ba298018</t>
  </si>
  <si>
    <t>POINT(712557.92 6168853.29)</t>
  </si>
  <si>
    <t>1a56b87d-2b1d-4b5e-bddc-2bb820eb456c</t>
  </si>
  <si>
    <t>0a3f507e-1d38-32b8-e044-0003ba298018</t>
  </si>
  <si>
    <t>POINT(713716.5 6169662.81)</t>
  </si>
  <si>
    <t>1a575a16-2798-4d6b-86cb-512d7a392630</t>
  </si>
  <si>
    <t>0a3f507e-206a-32b8-e044-0003ba298018</t>
  </si>
  <si>
    <t>POINT(712538.67 6168993.54)</t>
  </si>
  <si>
    <t>1a63deae-d755-426a-a66d-095af5cb4c7f</t>
  </si>
  <si>
    <t>777ab2bb-0e57-00a4-e044-00144f3ead67</t>
  </si>
  <si>
    <t>POINT(713698.11 6169220.41)</t>
  </si>
  <si>
    <t>1a855b81-6468-4ada-9388-3043ab55c0e4</t>
  </si>
  <si>
    <t>0a3f507e-247d-32b8-e044-0003ba298018</t>
  </si>
  <si>
    <t>POINT(712341.78 6169512.01)</t>
  </si>
  <si>
    <t>1a97f9d7-deae-4d96-a74f-24bbb3eb463b</t>
  </si>
  <si>
    <t>0a3f507e-1e22-32b8-e044-0003ba298018</t>
  </si>
  <si>
    <t>POINT(713412.11 6168747.84)</t>
  </si>
  <si>
    <t>1a9fb379-5791-4ff5-8da1-7af85d5cad2e</t>
  </si>
  <si>
    <t>0a3f507e-20df-32b8-e044-0003ba298018</t>
  </si>
  <si>
    <t>POINT(714319.54 6168731.62)</t>
  </si>
  <si>
    <t>1aa1f121-5f27-494f-8797-17bcc571d5bc</t>
  </si>
  <si>
    <t>0a3f507e-1ac1-32b8-e044-0003ba298018</t>
  </si>
  <si>
    <t>POINT(713711.5 6169245.23)</t>
  </si>
  <si>
    <t>1ab54bf2-3557-4c46-8a2c-643efa707df6</t>
  </si>
  <si>
    <t>0a3f507e-22d2-32b8-e044-0003ba298018</t>
  </si>
  <si>
    <t>POINT(711815.08 6172085.96)</t>
  </si>
  <si>
    <t>1acc33de-8955-4e42-97aa-7244343f0c2b</t>
  </si>
  <si>
    <t>0a3f507e-215b-32b8-e044-0003ba298018</t>
  </si>
  <si>
    <t>POINT(713750 6169496.2)</t>
  </si>
  <si>
    <t>1ace710d-5900-452e-9bcb-a47fe0b7d527</t>
  </si>
  <si>
    <t>0a3f507e-236f-32b8-e044-0003ba298018</t>
  </si>
  <si>
    <t>POINT(712089.53 6169369.38)</t>
  </si>
  <si>
    <t>1ad84d08-1af6-4fac-b83e-2f22c5d67491</t>
  </si>
  <si>
    <t>0a3f507e-22c7-32b8-e044-0003ba298018</t>
  </si>
  <si>
    <t>POINT(711965.55 6171982.6)</t>
  </si>
  <si>
    <t>1b21c3aa-1b33-4a2c-bee0-a18b159d83df</t>
  </si>
  <si>
    <t>0a3f507e-1a07-32b8-e044-0003ba298018</t>
  </si>
  <si>
    <t>POINT(711506.95 6172269.24)</t>
  </si>
  <si>
    <t>1b276cbc-2327-46b8-ba8d-530f13aa49a8</t>
  </si>
  <si>
    <t>0a3f507e-18b9-32b8-e044-0003ba298018</t>
  </si>
  <si>
    <t>POINT(711376.6 6171757.95)</t>
  </si>
  <si>
    <t>1b3170ba-376e-44f5-8f53-3eefd5c905d6</t>
  </si>
  <si>
    <t>0a3f507e-23c6-32b8-e044-0003ba298018</t>
  </si>
  <si>
    <t>POINT(713319.44 6169375.19)</t>
  </si>
  <si>
    <t>1b3650e7-d415-4f5e-990b-aaca15fe6c75</t>
  </si>
  <si>
    <t>0a3f507e-2096-32b8-e044-0003ba298018</t>
  </si>
  <si>
    <t>POINT(711515.27 6172642.32)</t>
  </si>
  <si>
    <t>1b398bea-c6bb-48df-9735-795ece75bc09</t>
  </si>
  <si>
    <t>0a3f507e-2212-32b8-e044-0003ba298018</t>
  </si>
  <si>
    <t>POINT(712762.29 6169256.49)</t>
  </si>
  <si>
    <t>1b3eadc1-f5db-4e2f-94b5-b758de20a8bf</t>
  </si>
  <si>
    <t>0a3f507e-1a3a-32b8-e044-0003ba298018</t>
  </si>
  <si>
    <t>POINT(713783.83 6169077.27)</t>
  </si>
  <si>
    <t>1b4032a6-6b10-4dc6-be41-a44ae267dba5</t>
  </si>
  <si>
    <t>0a3f507e-22ea-32b8-e044-0003ba298018</t>
  </si>
  <si>
    <t>POINT(711925.79 6172032.43)</t>
  </si>
  <si>
    <t>1b4d2f86-aebf-4aa7-b96f-baa8984b386f</t>
  </si>
  <si>
    <t>0a3f507e-2308-32b8-e044-0003ba298018</t>
  </si>
  <si>
    <t>POINT(711966.11 6172170.72)</t>
  </si>
  <si>
    <t>1b7ff091-c338-4127-b703-7f6d3ed071ae</t>
  </si>
  <si>
    <t>0a3f507e-1e6f-32b8-e044-0003ba298018</t>
  </si>
  <si>
    <t>POINT(711607.89 6171888.37)</t>
  </si>
  <si>
    <t>1b88ccfe-60bf-49ee-ab7b-3fd94803d064</t>
  </si>
  <si>
    <t>0a3f507e-15d4-32b8-e044-0003ba298018</t>
  </si>
  <si>
    <t>POINT(711705.13 6170799.81)</t>
  </si>
  <si>
    <t>1b9b0ee8-cd1d-4042-a10d-b9d5cdbabeaf</t>
  </si>
  <si>
    <t>0a3f507e-19cd-32b8-e044-0003ba298018</t>
  </si>
  <si>
    <t>POINT(711678.63 6172319.34)</t>
  </si>
  <si>
    <t>1bacbc67-6e1a-470e-99cc-b2c45c134a22</t>
  </si>
  <si>
    <t>0a3f507e-1f0a-32b8-e044-0003ba298018</t>
  </si>
  <si>
    <t>POINT(711152.31 6171887.68)</t>
  </si>
  <si>
    <t>1bce2bc7-9d71-47c3-bede-79c70087f963</t>
  </si>
  <si>
    <t>0a3f507e-206d-32b8-e044-0003ba298018</t>
  </si>
  <si>
    <t>POINT(712495.64 6168963.75)</t>
  </si>
  <si>
    <t>1bd7afb1-0761-4f04-92b0-80fadec639f2</t>
  </si>
  <si>
    <t>0a3f507e-19a7-32b8-e044-0003ba298018</t>
  </si>
  <si>
    <t>POINT(711767.78 6172438.45)</t>
  </si>
  <si>
    <t>1bf8d50c-265c-48a4-bcf7-ce299c7b5d00</t>
  </si>
  <si>
    <t>0a3f507e-2205-32b8-e044-0003ba298018</t>
  </si>
  <si>
    <t>POINT(712788.52 6169226.44)</t>
  </si>
  <si>
    <t>1c15dcd4-4c9f-4320-a70e-2782a5281284</t>
  </si>
  <si>
    <t>0a3f507e-1ecf-32b8-e044-0003ba298018</t>
  </si>
  <si>
    <t>POINT(711648.41 6172068.63)</t>
  </si>
  <si>
    <t>1c27f797-c040-44fe-bb9f-e6ed2ed01941</t>
  </si>
  <si>
    <t>0a3f507e-213b-32b8-e044-0003ba298018</t>
  </si>
  <si>
    <t>POINT(712986.69 6169137.79)</t>
  </si>
  <si>
    <t>1c417ea5-4297-4110-8ad3-a91d14711293</t>
  </si>
  <si>
    <t>0a3f507e-2343-32b8-e044-0003ba298018</t>
  </si>
  <si>
    <t>POINT(713596.99 6168679.25)</t>
  </si>
  <si>
    <t>1c4528df-adf4-4a3b-bb1b-fbc47f6cc545</t>
  </si>
  <si>
    <t>0a3f507e-1dfc-32b8-e044-0003ba298018</t>
  </si>
  <si>
    <t>POINT(713823.93 6169396.83)</t>
  </si>
  <si>
    <t>1c47a50a-4baf-4e3c-87e9-5a6e1885640c</t>
  </si>
  <si>
    <t>0a3f507e-1c98-32b8-e044-0003ba298018</t>
  </si>
  <si>
    <t>POINT(712075.56 6169739.7)</t>
  </si>
  <si>
    <t>1c576765-90e1-442f-9574-4273053152e2</t>
  </si>
  <si>
    <t>0a3f507e-2053-32b8-e044-0003ba298018</t>
  </si>
  <si>
    <t>POINT(710654.56 6171978.72)</t>
  </si>
  <si>
    <t>1c6a8b20-2ae5-42b7-96e9-539d43aa9759</t>
  </si>
  <si>
    <t>0a3f507e-15d6-32b8-e044-0003ba298018</t>
  </si>
  <si>
    <t>POINT(711728.82 6170755.55)</t>
  </si>
  <si>
    <t>1c6da2a8-9ccf-43f8-a0ea-e677e1a89a2e</t>
  </si>
  <si>
    <t>0a3f507e-1538-32b8-e044-0003ba298018</t>
  </si>
  <si>
    <t>POINT(713532.89 6169444.12)</t>
  </si>
  <si>
    <t>1c77b22e-17dd-4cb4-9f43-196c7e438ab0</t>
  </si>
  <si>
    <t>0a3f507e-2358-32b8-e044-0003ba298018</t>
  </si>
  <si>
    <t>POINT(712481.41 6170370.87)</t>
  </si>
  <si>
    <t>1c81a475-873a-4ad7-80f3-7e7323899d1c</t>
  </si>
  <si>
    <t>0a3f507e-19b9-32b8-e044-0003ba298018</t>
  </si>
  <si>
    <t>POINT(711737.36 6172394.63)</t>
  </si>
  <si>
    <t>1c98275f-0e2a-49e3-882d-cea2598d9a1c</t>
  </si>
  <si>
    <t>0a3f507e-2152-32b8-e044-0003ba298018</t>
  </si>
  <si>
    <t>POINT(713483.19 6168959.02)</t>
  </si>
  <si>
    <t>1c9b21db-757d-4468-8639-e014ec53a179</t>
  </si>
  <si>
    <t>3cae7253-0972-0f90-e044-0003ba298018</t>
  </si>
  <si>
    <t>POINT(711670.33 6172782.36)</t>
  </si>
  <si>
    <t>1cad17b6-b37d-4f06-b8a9-7c6e892f0cb2</t>
  </si>
  <si>
    <t>0a3f507e-2061-32b8-e044-0003ba298018</t>
  </si>
  <si>
    <t>POINT(712730.23 6168945.59)</t>
  </si>
  <si>
    <t>1cb3b63f-f06b-4cfc-9384-644ce4b27783</t>
  </si>
  <si>
    <t>0a3f507e-1e6c-32b8-e044-0003ba298018</t>
  </si>
  <si>
    <t>POINT(711688.25 6171710.97)</t>
  </si>
  <si>
    <t>1cc53abf-4a50-4441-965d-b1b6d8ce3aa6</t>
  </si>
  <si>
    <t>0a3f507e-1db6-32b8-e044-0003ba298018</t>
  </si>
  <si>
    <t>POINT(711991.28 6172432.05)</t>
  </si>
  <si>
    <t>1ce2604a-a1fa-4659-b807-a021940022a7</t>
  </si>
  <si>
    <t>0a3f507e-1e58-32b8-e044-0003ba298018</t>
  </si>
  <si>
    <t>POINT(711651.99 6171662.72)</t>
  </si>
  <si>
    <t>1ce42cd6-ad47-474f-8481-45a652f89512</t>
  </si>
  <si>
    <t>fae913ef-ca88-4f8b-b814-a99a537b2982</t>
  </si>
  <si>
    <t>POINT(711459.44 6172386.73)</t>
  </si>
  <si>
    <t>1ce51fb0-f48d-42a9-a351-5b691bd57bf3</t>
  </si>
  <si>
    <t>0a3f507e-1a7f-32b8-e044-0003ba298018</t>
  </si>
  <si>
    <t>POINT(713939.57 6168970.44)</t>
  </si>
  <si>
    <t>1d150850-1de6-4fdc-9366-7bf6c2cc8bf3</t>
  </si>
  <si>
    <t>0a3f507e-1fc8-32b8-e044-0003ba298018</t>
  </si>
  <si>
    <t>POINT(711049.33 6171718.99)</t>
  </si>
  <si>
    <t>1d2c9bc0-05d4-4a1e-b81f-c837d3262504</t>
  </si>
  <si>
    <t>0a3f507e-1b4c-32b8-e044-0003ba298018</t>
  </si>
  <si>
    <t>POINT(713168.24 6168715.86)</t>
  </si>
  <si>
    <t>1d373f61-190c-413f-9210-4b87df2e29b2</t>
  </si>
  <si>
    <t>0a3f507e-1917-32b8-e044-0003ba298018</t>
  </si>
  <si>
    <t>POINT(711246.04 6172058.61)</t>
  </si>
  <si>
    <t>1d5dd692-50f6-4a2b-9388-01567ba81864</t>
  </si>
  <si>
    <t>0a3f507e-1716-32b8-e044-0003ba298018</t>
  </si>
  <si>
    <t>POINT(711607.32 6170487.47)</t>
  </si>
  <si>
    <t>1d5e07f7-1033-4b47-9dd8-c6d3e2e1d1e8</t>
  </si>
  <si>
    <t>0a3f507e-1f4b-32b8-e044-0003ba298018</t>
  </si>
  <si>
    <t>POINT(711175.67 6172106.41)</t>
  </si>
  <si>
    <t>1d60beec-c040-4e3d-aa37-1bb096aade86</t>
  </si>
  <si>
    <t>0a3f507e-2251-32b8-e044-0003ba298018</t>
  </si>
  <si>
    <t>POINT(712085.74 6171728.7)</t>
  </si>
  <si>
    <t>1d8a4905-c753-4e3a-9574-445f11f078aa</t>
  </si>
  <si>
    <t>0a3f507e-1f80-32b8-e044-0003ba298018</t>
  </si>
  <si>
    <t>POINT(713932.49 6168622.73)</t>
  </si>
  <si>
    <t>1d8bc7aa-9491-4634-b4c8-07fe13a0184a</t>
  </si>
  <si>
    <t>0a3f507e-1e31-32b8-e044-0003ba298018</t>
  </si>
  <si>
    <t>POINT(713411.49 6168600.45)</t>
  </si>
  <si>
    <t>1d8ea89e-e666-4321-9a0b-6f28dc2e7812</t>
  </si>
  <si>
    <t>0a3f507e-224a-32b8-e044-0003ba298018</t>
  </si>
  <si>
    <t>POINT(711871.3 6171650.36)</t>
  </si>
  <si>
    <t>1d9607ab-33e8-4d26-b3a4-9214c31ade5e</t>
  </si>
  <si>
    <t>0a3f507e-219e-32b8-e044-0003ba298018</t>
  </si>
  <si>
    <t>POINT(713469.46 6168688.13)</t>
  </si>
  <si>
    <t>1db8e7b3-840e-4372-84f5-877466f9e441</t>
  </si>
  <si>
    <t>2845009e-ab7f-488d-9c3f-a7a5d9310400</t>
  </si>
  <si>
    <t>POINT(713406.99 6168876.31)</t>
  </si>
  <si>
    <t>1dcd2029-4805-400c-84ac-e0913562e776</t>
  </si>
  <si>
    <t>6260a919-828f-4248-8a42-14a1bde99726</t>
  </si>
  <si>
    <t>POINT(711527.41 6172840.48)</t>
  </si>
  <si>
    <t>1dd9057c-270c-4b32-b039-f8492d2a4f0b</t>
  </si>
  <si>
    <t>0a3f507e-1638-32b8-e044-0003ba298018</t>
  </si>
  <si>
    <t>POINT(713665.01 6169500.85)</t>
  </si>
  <si>
    <t>1ddf423b-bf09-4eb6-bbb0-34eacd82e8fc</t>
  </si>
  <si>
    <t>0a3f507e-2272-32b8-e044-0003ba298018</t>
  </si>
  <si>
    <t>POINT(711876.15 6171784.62)</t>
  </si>
  <si>
    <t>1dff797d-a301-426c-8189-d373605842b0</t>
  </si>
  <si>
    <t>0a3f507e-23da-32b8-e044-0003ba298018</t>
  </si>
  <si>
    <t>POINT(712392.1 6171571.67)</t>
  </si>
  <si>
    <t>1e15ce6d-b103-435e-81ca-a6256dede4de</t>
  </si>
  <si>
    <t>0a3f507e-211b-32b8-e044-0003ba298018</t>
  </si>
  <si>
    <t>POINT(713399.81 6169001.22)</t>
  </si>
  <si>
    <t>1e16a24c-8266-4571-a132-9f6383a0929a</t>
  </si>
  <si>
    <t>635d8fef-508f-4657-b17b-9382d832fd3d</t>
  </si>
  <si>
    <t>POINT(711600.05 6172838.89)</t>
  </si>
  <si>
    <t>1e2c5666-c617-438b-a84c-cbfdbac92f8d</t>
  </si>
  <si>
    <t>0a3f507e-1f64-32b8-e044-0003ba298018</t>
  </si>
  <si>
    <t>POINT(711271.56 6171807.09)</t>
  </si>
  <si>
    <t>1e32d240-42c9-4a0a-9952-75aa873dd696</t>
  </si>
  <si>
    <t>0a3f507e-1837-32b8-e044-0003ba298018</t>
  </si>
  <si>
    <t>POINT(713411.64 6169712.51)</t>
  </si>
  <si>
    <t>1e36f3a8-5e46-4340-97a3-39548d3e8088</t>
  </si>
  <si>
    <t>0a3f507e-1eeb-32b8-e044-0003ba298018</t>
  </si>
  <si>
    <t>POINT(711729.07 6172222.51)</t>
  </si>
  <si>
    <t>1e437973-9b4b-4632-811b-e8342cb9db27</t>
  </si>
  <si>
    <t>0a3f507e-1b4b-32b8-e044-0003ba298018</t>
  </si>
  <si>
    <t>POINT(713194.67 6168682.73)</t>
  </si>
  <si>
    <t>1e4a7a9e-b6db-4125-a4f8-5e5c7d5f68f6</t>
  </si>
  <si>
    <t>0a3f507e-15a4-32b8-e044-0003ba298018</t>
  </si>
  <si>
    <t>POINT(712870.37 6169116.34)</t>
  </si>
  <si>
    <t>1e4aa0ee-9152-4719-9a1e-96b0a451f50d</t>
  </si>
  <si>
    <t>0a3f507e-172e-32b8-e044-0003ba298018</t>
  </si>
  <si>
    <t>POINT(713038.08 6169734.75)</t>
  </si>
  <si>
    <t>1e610af9-a1e2-44b7-9bb9-19494f1f5cd2</t>
  </si>
  <si>
    <t>0a3f507e-1fb8-32b8-e044-0003ba298018</t>
  </si>
  <si>
    <t>POINT(711103.5 6171669.53)</t>
  </si>
  <si>
    <t>1e67fcaf-e11d-40ad-9597-c89bffc96501</t>
  </si>
  <si>
    <t>0a3f507e-24a8-32b8-e044-0003ba298018</t>
  </si>
  <si>
    <t>POINT(712787.57 6169164.01)</t>
  </si>
  <si>
    <t>1e6b14ae-0633-4205-b642-f11311db087b</t>
  </si>
  <si>
    <t>0a3f507e-1f45-32b8-e044-0003ba298018</t>
  </si>
  <si>
    <t>POINT(711167.37 6172157.4)</t>
  </si>
  <si>
    <t>1e6c8f38-9025-4202-b995-13943dafc5a1</t>
  </si>
  <si>
    <t>0a3f507e-24ac-32b8-e044-0003ba298018</t>
  </si>
  <si>
    <t>POINT(712748.12 6169175.23)</t>
  </si>
  <si>
    <t>1e6cf1b0-63a4-4ce3-b343-90b2075abcbf</t>
  </si>
  <si>
    <t>0a3f507e-1a51-32b8-e044-0003ba298018</t>
  </si>
  <si>
    <t>POINT(713976.24 6169092.18)</t>
  </si>
  <si>
    <t>1e6fdf55-f4c5-4d36-9a0e-65b28cb59e95</t>
  </si>
  <si>
    <t>0a3f507e-2310-32b8-e044-0003ba298018</t>
  </si>
  <si>
    <t>POINT(711907.25 6172160.21)</t>
  </si>
  <si>
    <t>1e8602ff-8ca7-4947-b020-5154929e97bf</t>
  </si>
  <si>
    <t>0a3f507e-1d51-32b8-e044-0003ba298018</t>
  </si>
  <si>
    <t>POINT(711859.58 6170313.89)</t>
  </si>
  <si>
    <t>1e942e28-b60c-47dc-9c05-ccbf9a013d64</t>
  </si>
  <si>
    <t>76ede3bb-3cbc-1e91-e044-00144f3ead67</t>
  </si>
  <si>
    <t>POINT(712803.96 6168938.72)</t>
  </si>
  <si>
    <t>1ea49dad-f1a0-477d-90ba-9f8df203f2eb</t>
  </si>
  <si>
    <t>0a3f507e-1e9c-32b8-e044-0003ba298018</t>
  </si>
  <si>
    <t>POINT(711757.03 6171894.58)</t>
  </si>
  <si>
    <t>1eb1a0c3-065d-49a1-b638-6a3b76dc2d62</t>
  </si>
  <si>
    <t>0a3f507e-15c5-32b8-e044-0003ba298018</t>
  </si>
  <si>
    <t>POINT(711932.6 6170897.7)</t>
  </si>
  <si>
    <t>1eba0e6d-1049-4f23-905b-5af73690f836</t>
  </si>
  <si>
    <t>0a3f507e-1ec3-32b8-e044-0003ba298018</t>
  </si>
  <si>
    <t>POINT(711660.49 6172030.8)</t>
  </si>
  <si>
    <t>1efc6e07-8d7d-4788-9ae1-6a242900f413</t>
  </si>
  <si>
    <t>0a3f507e-1fa6-32b8-e044-0003ba298018</t>
  </si>
  <si>
    <t>POINT(711059.94 6171588.42)</t>
  </si>
  <si>
    <t>1f20649f-6c5d-4b0e-91dc-879cd9418b7e</t>
  </si>
  <si>
    <t>0a3f507e-1613-32b8-e044-0003ba298018</t>
  </si>
  <si>
    <t>POINT(711521.94 6170886.24)</t>
  </si>
  <si>
    <t>1f40d9a4-7991-4327-b94c-5ad257bdec45</t>
  </si>
  <si>
    <t>5241b5e0-510c-47bb-b752-18af822ec98d</t>
  </si>
  <si>
    <t>POINT(711603.74 6172717.2)</t>
  </si>
  <si>
    <t>1f4adab3-98ec-4e02-8ed1-9d988b4a0e54</t>
  </si>
  <si>
    <t>0a3f507e-1512-32b8-e044-0003ba298018</t>
  </si>
  <si>
    <t>POINT(711524.55 6172502.29)</t>
  </si>
  <si>
    <t>1f4bc758-1205-4e28-9d47-d0449aec4b1a</t>
  </si>
  <si>
    <t>0a3f507e-1c2f-32b8-e044-0003ba298018</t>
  </si>
  <si>
    <t>POINT(713712.89 6169088.39)</t>
  </si>
  <si>
    <t>1f4eb4da-6a24-44c3-8dbd-d2a48107e77e</t>
  </si>
  <si>
    <t>0a3f507e-1e08-32b8-e044-0003ba298018</t>
  </si>
  <si>
    <t>POINT(712153.67 6169209.85)</t>
  </si>
  <si>
    <t>1f55f228-853a-42b0-a250-1084a00448e5</t>
  </si>
  <si>
    <t>0a3f507e-24b8-32b8-e044-0003ba298018</t>
  </si>
  <si>
    <t>POINT(713634.86 6169829.43)</t>
  </si>
  <si>
    <t>1f65a9e6-8cab-468f-a71c-d59377ef58e4</t>
  </si>
  <si>
    <t>0a3f507e-1863-32b8-e044-0003ba298018</t>
  </si>
  <si>
    <t>POINT(713300.45 6168576.12)</t>
  </si>
  <si>
    <t>1f6d8f8a-bf76-4e56-8e23-9122ab4929b0</t>
  </si>
  <si>
    <t>0a3f507e-22e1-32b8-e044-0003ba298018</t>
  </si>
  <si>
    <t>POINT(711811.43 6172171.13)</t>
  </si>
  <si>
    <t>1f74fa63-0cd6-443d-a6d8-6d66dfe2b8e1</t>
  </si>
  <si>
    <t>0a3f507e-24a5-32b8-e044-0003ba298018</t>
  </si>
  <si>
    <t>POINT(712782.35 6169128.59)</t>
  </si>
  <si>
    <t>1f907123-dc22-44e7-9824-a2f18a85c47d</t>
  </si>
  <si>
    <t>0a3f507e-1b6d-32b8-e044-0003ba298018</t>
  </si>
  <si>
    <t>POINT(713512.08 6169698.52)</t>
  </si>
  <si>
    <t>1f998d8d-7c8c-4a29-92c2-baf27502c859</t>
  </si>
  <si>
    <t>0a3f507e-216b-32b8-e044-0003ba298018</t>
  </si>
  <si>
    <t>POINT(713721.33 6169547.88)</t>
  </si>
  <si>
    <t>1f9dc02d-9714-4f5d-8382-6c16a544f372</t>
  </si>
  <si>
    <t>0a3f507e-1d9d-32b8-e044-0003ba298018</t>
  </si>
  <si>
    <t>POINT(712136.92 6172110.86)</t>
  </si>
  <si>
    <t>1fa554a5-cfa3-4948-989b-a52b062026ca</t>
  </si>
  <si>
    <t>0a3f507e-1eca-32b8-e044-0003ba298018</t>
  </si>
  <si>
    <t>POINT(711712.74 6172031.58)</t>
  </si>
  <si>
    <t>1fafd60f-9860-4a12-9720-6928ed82a29c</t>
  </si>
  <si>
    <t>0a3f507e-248d-32b8-e044-0003ba298018</t>
  </si>
  <si>
    <t>POINT(711845.93 6170199.99)</t>
  </si>
  <si>
    <t>1fb6907b-80b0-4ec8-b322-7ef54e02a078</t>
  </si>
  <si>
    <t>0a3f507e-22ce-32b8-e044-0003ba298018</t>
  </si>
  <si>
    <t>POINT(711861.61 6172089.42)</t>
  </si>
  <si>
    <t>1fb832aa-ef88-46b3-a51e-aed4d86d26ac</t>
  </si>
  <si>
    <t>0a3f507e-1a5d-32b8-e044-0003ba298018</t>
  </si>
  <si>
    <t>POINT(714073.08 6169146.74)</t>
  </si>
  <si>
    <t>1fccb252-4657-4894-a5a8-fcddbb9c61e6</t>
  </si>
  <si>
    <t>0a3f507e-2397-32b8-e044-0003ba298018</t>
  </si>
  <si>
    <t>POINT(713203.12 6168552.34)</t>
  </si>
  <si>
    <t>1fecb839-d776-4fe3-8a8c-5e3a676fa021</t>
  </si>
  <si>
    <t>0a3f507e-172f-32b8-e044-0003ba298018</t>
  </si>
  <si>
    <t>POINT(713006.48 6169671.2)</t>
  </si>
  <si>
    <t>20084430-5e4a-4df6-bf44-f14e743fbdb0</t>
  </si>
  <si>
    <t>0a3f507e-23df-32b8-e044-0003ba298018</t>
  </si>
  <si>
    <t>POINT(713123.8 6168466.79)</t>
  </si>
  <si>
    <t>202e34a1-0a19-43e1-8e78-382c18edd6f7</t>
  </si>
  <si>
    <t>0a3f507e-171d-32b8-e044-0003ba298018</t>
  </si>
  <si>
    <t>POINT(712895.5 6168970.45)</t>
  </si>
  <si>
    <t>203f2b1f-788b-4390-93f4-489fbabb6bee</t>
  </si>
  <si>
    <t>0a3f507e-1fca-32b8-e044-0003ba298018</t>
  </si>
  <si>
    <t>POINT(711067.98 6171724.2)</t>
  </si>
  <si>
    <t>20416d20-7504-4a21-b88e-50c97ca40f2d</t>
  </si>
  <si>
    <t>0a3f507e-2230-32b8-e044-0003ba298018</t>
  </si>
  <si>
    <t>POINT(712381.03 6169168.33)</t>
  </si>
  <si>
    <t>20478c48-39f4-408d-9cbf-679d2f245650</t>
  </si>
  <si>
    <t>0a3f507e-1c99-32b8-e044-0003ba298018</t>
  </si>
  <si>
    <t>POINT(711914.82 6169716.58)</t>
  </si>
  <si>
    <t>204f9a8a-5376-4740-b168-a61bfdef9eea</t>
  </si>
  <si>
    <t>0a3f507e-2078-32b8-e044-0003ba298018</t>
  </si>
  <si>
    <t>POINT(712545.92 6168928.7)</t>
  </si>
  <si>
    <t>2052eee4-69e8-43b2-b089-c696cd192467</t>
  </si>
  <si>
    <t>e7dda7e7-a5af-479e-9b34-5b2b3bcd5094</t>
  </si>
  <si>
    <t>POINT(711632.3 6172723.66)</t>
  </si>
  <si>
    <t>205e6578-00b2-4f84-8440-3ce02c304a69</t>
  </si>
  <si>
    <t>0a3f507e-1a74-32b8-e044-0003ba298018</t>
  </si>
  <si>
    <t>POINT(713764.74 6168938.01)</t>
  </si>
  <si>
    <t>2067371c-8582-488b-915f-abfa0cfd3fb4</t>
  </si>
  <si>
    <t>0a3f507e-219c-32b8-e044-0003ba298018</t>
  </si>
  <si>
    <t>POINT(713477.58 6168710.44)</t>
  </si>
  <si>
    <t>206b2838-c9c6-4ed4-8bb4-6947329a46d5</t>
  </si>
  <si>
    <t>0a3f507e-1ec4-32b8-e044-0003ba298018</t>
  </si>
  <si>
    <t>POINT(711671.85 6172029.09)</t>
  </si>
  <si>
    <t>20761ede-0453-4414-a7f8-c414ac4651c3</t>
  </si>
  <si>
    <t>0a3f507e-1eb4-32b8-e044-0003ba298018</t>
  </si>
  <si>
    <t>POINT(711748.55 6171990.35)</t>
  </si>
  <si>
    <t>2076e618-ba61-469e-b83a-9f55582d70bc</t>
  </si>
  <si>
    <t>0a3f507e-1b3c-32b8-e044-0003ba298018</t>
  </si>
  <si>
    <t>POINT(711828.85 6170939.16)</t>
  </si>
  <si>
    <t>2086ce3e-8ab2-41fc-bf4c-20f636cb19ac</t>
  </si>
  <si>
    <t>0a3f507e-15af-32b8-e044-0003ba298018</t>
  </si>
  <si>
    <t>POINT(712778.77 6169007.38)</t>
  </si>
  <si>
    <t>20a90dca-c494-4c05-b9ac-c6de4ba02ae0</t>
  </si>
  <si>
    <t>0a3f507e-18f4-32b8-e044-0003ba298018</t>
  </si>
  <si>
    <t>POINT(711487.56 6171939.16)</t>
  </si>
  <si>
    <t>20b9042c-84bf-4ed5-a512-67398bcb8fb6</t>
  </si>
  <si>
    <t>0a3f507e-21b0-32b8-e044-0003ba298018</t>
  </si>
  <si>
    <t>POINT(713689.91 6169730.43)</t>
  </si>
  <si>
    <t>20d5ba23-2674-4794-ae34-53bf23e3f287</t>
  </si>
  <si>
    <t>0a3f507e-1c81-32b8-e044-0003ba298018</t>
  </si>
  <si>
    <t>POINT(712444.69 6169334.75)</t>
  </si>
  <si>
    <t>20d98d10-b8bd-4a2f-8500-cb01e2401f38</t>
  </si>
  <si>
    <t>3cae7253-0954-0f90-e044-0003ba298018</t>
  </si>
  <si>
    <t>POINT(711692.48 6172676.99)</t>
  </si>
  <si>
    <t>20e4f56e-0265-472d-bf7f-ad912453eb2d</t>
  </si>
  <si>
    <t>0a3f507e-1bfa-32b8-e044-0003ba298018</t>
  </si>
  <si>
    <t>POINT(713650.34 6169189.26)</t>
  </si>
  <si>
    <t>20ed0d1c-a3df-4532-88f3-7f9da0e6fa1b</t>
  </si>
  <si>
    <t>0a3f507e-1a22-32b8-e044-0003ba298018</t>
  </si>
  <si>
    <t>POINT(713995.29 6169155.93)</t>
  </si>
  <si>
    <t>20ee1d17-f14b-4b1d-90a4-0cefb06a7680</t>
  </si>
  <si>
    <t>0a3f507e-2184-32b8-e044-0003ba298018</t>
  </si>
  <si>
    <t>POINT(713722.54 6169583.25)</t>
  </si>
  <si>
    <t>21169eb6-4e8f-4951-a6c0-95e66f6eebb2</t>
  </si>
  <si>
    <t>0a3f507e-2328-32b8-e044-0003ba298018</t>
  </si>
  <si>
    <t>POINT(711881.21 6172264.73)</t>
  </si>
  <si>
    <t>212ed957-7780-4703-870d-0432647adea0</t>
  </si>
  <si>
    <t>3cae7253-095a-0f90-e044-0003ba298018</t>
  </si>
  <si>
    <t>POINT(711723.55 6172685.51)</t>
  </si>
  <si>
    <t>213b42f0-79b3-4227-929e-55c572b1aed5</t>
  </si>
  <si>
    <t>0a3f507e-1e1b-32b8-e044-0003ba298018</t>
  </si>
  <si>
    <t>POINT(711955.68 6169463.23)</t>
  </si>
  <si>
    <t>214d9603-d67e-462f-953b-cd73cccbe0bf</t>
  </si>
  <si>
    <t>0a3f507e-15ce-32b8-e044-0003ba298018</t>
  </si>
  <si>
    <t>POINT(711791.66 6170736.49)</t>
  </si>
  <si>
    <t>21500d6d-8a56-4843-9df2-f8b7bc1a1e88</t>
  </si>
  <si>
    <t>0a3f507e-1dc8-32b8-e044-0003ba298018</t>
  </si>
  <si>
    <t>POINT(711954.41 6172455.58)</t>
  </si>
  <si>
    <t>2162de0b-9ce9-4a8f-ab57-5ab732bf0a0e</t>
  </si>
  <si>
    <t>0a3f507e-1a88-32b8-e044-0003ba298018</t>
  </si>
  <si>
    <t>POINT(714013.68 6168952.24)</t>
  </si>
  <si>
    <t>216caac4-a693-4700-a40c-aa75af1d8d52</t>
  </si>
  <si>
    <t>0a3f507e-15e3-32b8-e044-0003ba298018</t>
  </si>
  <si>
    <t>POINT(711819.43 6170523.52)</t>
  </si>
  <si>
    <t>21795b9f-06e5-4fef-941a-040c190ffe74</t>
  </si>
  <si>
    <t>0a3f507e-19f1-32b8-e044-0003ba298018</t>
  </si>
  <si>
    <t>POINT(711583.5 6172357.23)</t>
  </si>
  <si>
    <t>217d4283-5d0a-4002-828f-593fb2e97fe4</t>
  </si>
  <si>
    <t>53ba2f34-5ffd-2505-e044-0003ba298018</t>
  </si>
  <si>
    <t>POINT(712687.14 6168714.56)</t>
  </si>
  <si>
    <t>2193110b-dfed-45f2-9745-56cef05d33cd</t>
  </si>
  <si>
    <t>0a3f507e-23ae-32b8-e044-0003ba298018</t>
  </si>
  <si>
    <t>POINT(713629.91 6168666.05)</t>
  </si>
  <si>
    <t>21bcea05-b019-4558-a315-483e87f5e905</t>
  </si>
  <si>
    <t>8cbbc401-33e1-4831-be05-c47b68adb8d4</t>
  </si>
  <si>
    <t>POINT(711621.49 6172751.6)</t>
  </si>
  <si>
    <t>21c084fb-235a-4f56-8686-cf387101082e</t>
  </si>
  <si>
    <t>0a3f507e-19bc-32b8-e044-0003ba298018</t>
  </si>
  <si>
    <t>POINT(711734.73 6172411.9)</t>
  </si>
  <si>
    <t>21c8d5e1-9a9b-41f6-a8f3-89cd55401b7e</t>
  </si>
  <si>
    <t>0a3f507e-19a6-32b8-e044-0003ba298018</t>
  </si>
  <si>
    <t>POINT(711765.63 6172447.25)</t>
  </si>
  <si>
    <t>21cbd32c-deb0-4a46-aaa5-b0f2f1cfd531</t>
  </si>
  <si>
    <t>0a3f507e-2326-32b8-e044-0003ba298018</t>
  </si>
  <si>
    <t>POINT(711887.78 6172237.33)</t>
  </si>
  <si>
    <t>21cebf5e-2afe-4a96-87cb-3a6946834455</t>
  </si>
  <si>
    <t>0a3f507e-2160-32b8-e044-0003ba298018</t>
  </si>
  <si>
    <t>POINT(713772.84 6169544.99)</t>
  </si>
  <si>
    <t>22160520-38a9-4c9a-bd00-ac078cb8f2ce</t>
  </si>
  <si>
    <t>2b190e33-7e09-3634-e044-0003ba298018</t>
  </si>
  <si>
    <t>POINT(714243.42 6168826.82)</t>
  </si>
  <si>
    <t>2234932e-04fd-4ecf-9e20-9cb7214bedf8</t>
  </si>
  <si>
    <t>0a3f507e-18f0-32b8-e044-0003ba298018</t>
  </si>
  <si>
    <t>POINT(711457.93 6171937.62)</t>
  </si>
  <si>
    <t>2245a0d9-a913-45da-84ca-c64c142f516a</t>
  </si>
  <si>
    <t>0a3f507e-1d0c-32b8-e044-0003ba298018</t>
  </si>
  <si>
    <t>POINT(710795.96 6172023.88)</t>
  </si>
  <si>
    <t>224a7a9d-4da9-48c8-8845-11deb3529c4d</t>
  </si>
  <si>
    <t>75d4829b-35b9-165e-e044-00144f3ead67</t>
  </si>
  <si>
    <t>POINT(711845.96 6172236.81)</t>
  </si>
  <si>
    <t>2259a19b-358c-4950-8706-c1874829939b</t>
  </si>
  <si>
    <t>0a3f507e-1650-32b8-e044-0003ba298018</t>
  </si>
  <si>
    <t>POINT(714176.88 6168704.71)</t>
  </si>
  <si>
    <t>225d2323-03b8-4f83-aaf7-f8e82c0c05b3</t>
  </si>
  <si>
    <t>0a3f507e-217d-32b8-e044-0003ba298018</t>
  </si>
  <si>
    <t>POINT(713727.77 6169624.37)</t>
  </si>
  <si>
    <t>2281cdda-37dd-4033-a877-e7d87200b080</t>
  </si>
  <si>
    <t>0a3f507e-24af-32b8-e044-0003ba298018</t>
  </si>
  <si>
    <t>POINT(712710.24 6169163.94)</t>
  </si>
  <si>
    <t>228922a1-9463-42aa-bb1b-47c097307341</t>
  </si>
  <si>
    <t>4591b5f9-a6b5-0dd9-e044-0003ba298018</t>
  </si>
  <si>
    <t>POINT(712648.54 6168836.95)</t>
  </si>
  <si>
    <t>229129db-0c63-46b0-ac2c-b5223acb6e1c</t>
  </si>
  <si>
    <t>0a3f507e-17f1-32b8-e044-0003ba298018</t>
  </si>
  <si>
    <t>POINT(712490.17 6169033.87)</t>
  </si>
  <si>
    <t>2298ae1c-c19e-4bd1-9416-ced7111baf0a</t>
  </si>
  <si>
    <t>0a3f507e-1676-32b8-e044-0003ba298018</t>
  </si>
  <si>
    <t>POINT(713571.33 6169527.19)</t>
  </si>
  <si>
    <t>22b20d54-c46a-441c-9d64-986c5b6e6089</t>
  </si>
  <si>
    <t>0a3f507e-23a0-32b8-e044-0003ba298018</t>
  </si>
  <si>
    <t>POINT(713185.22 6168471.85)</t>
  </si>
  <si>
    <t>22b35286-539e-4d3e-8453-a7adcd48d1af</t>
  </si>
  <si>
    <t>0a3f507e-1cbd-32b8-e044-0003ba298018</t>
  </si>
  <si>
    <t>POINT(711276 6172485.58)</t>
  </si>
  <si>
    <t>22b51420-790c-41e0-8028-f59baade199c</t>
  </si>
  <si>
    <t>0a3f507e-1c05-32b8-e044-0003ba298018</t>
  </si>
  <si>
    <t>POINT(713554.99 6169247.51)</t>
  </si>
  <si>
    <t>22bb4537-d4d9-43e1-b3f1-b5a6775595fa</t>
  </si>
  <si>
    <t>0a3f507e-21be-32b8-e044-0003ba298018</t>
  </si>
  <si>
    <t>POINT(713652.64 6169708.18)</t>
  </si>
  <si>
    <t>22d29022-28c2-43ef-8dab-7301285844e6</t>
  </si>
  <si>
    <t>0a3f507e-22fc-32b8-e044-0003ba298018</t>
  </si>
  <si>
    <t>POINT(711978.42 6172094.09)</t>
  </si>
  <si>
    <t>22df036c-fa7c-4bd8-8d46-50e3778096a4</t>
  </si>
  <si>
    <t>0a3f507e-166c-32b8-e044-0003ba298018</t>
  </si>
  <si>
    <t>POINT(713584.25 6169497.16)</t>
  </si>
  <si>
    <t>22f353d2-12b3-44f2-9278-525679d1ecbf</t>
  </si>
  <si>
    <t>0a3f507e-1c09-32b8-e044-0003ba298018</t>
  </si>
  <si>
    <t>POINT(713506.54 6169233.38)</t>
  </si>
  <si>
    <t>230b427f-b86c-4cab-aabd-855dc0446ff6</t>
  </si>
  <si>
    <t>0a3f507e-18c9-32b8-e044-0003ba298018</t>
  </si>
  <si>
    <t>POINT(711327.38 6171777.3)</t>
  </si>
  <si>
    <t>2321ab03-48d7-45cb-bbf9-b7caf5c6b1bb</t>
  </si>
  <si>
    <t>0a3f507e-18d4-32b8-e044-0003ba298018</t>
  </si>
  <si>
    <t>POINT(711483.82 6171849.61)</t>
  </si>
  <si>
    <t>232e335d-7f86-4546-a597-c57e4c0f5d36</t>
  </si>
  <si>
    <t>0a3f507e-1d7d-32b8-e044-0003ba298018</t>
  </si>
  <si>
    <t>POINT(711653.27 6172681.59)</t>
  </si>
  <si>
    <t>233db9e4-0923-495a-8262-4c1dc3288dba</t>
  </si>
  <si>
    <t>0a3f507e-2043-32b8-e044-0003ba298018</t>
  </si>
  <si>
    <t>POINT(710751.35 6171925.38)</t>
  </si>
  <si>
    <t>2351321e-6c59-460f-8e2d-21feb43583cc</t>
  </si>
  <si>
    <t>0a3f507e-2138-32b8-e044-0003ba298018</t>
  </si>
  <si>
    <t>POINT(712939.63 6169100.86)</t>
  </si>
  <si>
    <t>23534fd0-dcac-49cf-ad81-110bc889fb29</t>
  </si>
  <si>
    <t>0a3f507e-1798-32b8-e044-0003ba298018</t>
  </si>
  <si>
    <t>POINT(713823.16 6168864.17)</t>
  </si>
  <si>
    <t>23540404-ecab-48c8-afd5-fb3cdb8e2df2</t>
  </si>
  <si>
    <t>0a3f507e-180f-32b8-e044-0003ba298018</t>
  </si>
  <si>
    <t>POINT(712148.05 6169622.21)</t>
  </si>
  <si>
    <t>236b553b-544a-4990-b3a4-61fa773da453</t>
  </si>
  <si>
    <t>0a3f507e-1aae-32b8-e044-0003ba298018</t>
  </si>
  <si>
    <t>POINT(713785.86 6169113.74)</t>
  </si>
  <si>
    <t>23910215-6905-4894-b58b-fabff8b7dbc0</t>
  </si>
  <si>
    <t>53ba2f34-5fd6-2505-e044-0003ba298018</t>
  </si>
  <si>
    <t>POINT(712689.23 6168805.58)</t>
  </si>
  <si>
    <t>23a0d4d5-d680-4845-b9e6-4b05e99ba89b</t>
  </si>
  <si>
    <t>0a3f507e-1aa8-32b8-e044-0003ba298018</t>
  </si>
  <si>
    <t>POINT(713879 6169036.71)</t>
  </si>
  <si>
    <t>23f8fd97-59d0-41db-9ceb-236e6ffb84f2</t>
  </si>
  <si>
    <t>0a3f507e-1738-32b8-e044-0003ba298018</t>
  </si>
  <si>
    <t>POINT(712882.06 6169690.1)</t>
  </si>
  <si>
    <t>243c3cf3-6e21-4c99-94f0-256a85397849</t>
  </si>
  <si>
    <t>0a3f507e-19d6-32b8-e044-0003ba298018</t>
  </si>
  <si>
    <t>POINT(711661.51 6172382.01)</t>
  </si>
  <si>
    <t>244a7726-be29-4350-b437-b4a25268d971</t>
  </si>
  <si>
    <t>0a3f507e-178e-32b8-e044-0003ba298018</t>
  </si>
  <si>
    <t>POINT(713988.32 6168862.63)</t>
  </si>
  <si>
    <t>244d8408-8299-471b-85bd-43340817d431</t>
  </si>
  <si>
    <t>0a3f507e-249e-32b8-e044-0003ba298018</t>
  </si>
  <si>
    <t>POINT(712685.94 6169397.31)</t>
  </si>
  <si>
    <t>244d977c-6afb-47bc-9fec-f15998f09fe6</t>
  </si>
  <si>
    <t>0a3f507e-2153-32b8-e044-0003ba298018</t>
  </si>
  <si>
    <t>POINT(713481.7 6168911.92)</t>
  </si>
  <si>
    <t>244e28b2-6d57-4d13-a411-6f9f3c89909a</t>
  </si>
  <si>
    <t>0a3f507e-1b96-32b8-e044-0003ba298018</t>
  </si>
  <si>
    <t>POINT(712981.86 6169029.62)</t>
  </si>
  <si>
    <t>246635e3-85e1-4d78-b03a-9fe2aa8bca2a</t>
  </si>
  <si>
    <t>0a3f507e-1f02-32b8-e044-0003ba298018</t>
  </si>
  <si>
    <t>POINT(712161.34 6172327.65)</t>
  </si>
  <si>
    <t>24745c6f-914d-4eb7-a055-0ebe684449c9</t>
  </si>
  <si>
    <t>0a3f507e-1c38-32b8-e044-0003ba298018</t>
  </si>
  <si>
    <t>POINT(713694.35 6169050.12)</t>
  </si>
  <si>
    <t>2478c8b2-bc1d-4bca-ba54-0ac746d9bc57</t>
  </si>
  <si>
    <t>0a3f507e-1fbe-32b8-e044-0003ba298018</t>
  </si>
  <si>
    <t>POINT(711034.46 6171643.81)</t>
  </si>
  <si>
    <t>247d252f-7dbe-42ee-978a-6964ddc5b7dd</t>
  </si>
  <si>
    <t>0a3f507e-1bcf-32b8-e044-0003ba298018</t>
  </si>
  <si>
    <t>POINT(713747.44 6169281.76)</t>
  </si>
  <si>
    <t>247d8795-d4ad-4882-9808-54848b80047f</t>
  </si>
  <si>
    <t>0a3f507e-18df-32b8-e044-0003ba298018</t>
  </si>
  <si>
    <t>POINT(711373.77 6171881.28)</t>
  </si>
  <si>
    <t>248402c1-9e12-400e-ae9d-c1acd000fb37</t>
  </si>
  <si>
    <t>0a3f507e-2320-32b8-e044-0003ba298018</t>
  </si>
  <si>
    <t>POINT(711975.53 6172241.8)</t>
  </si>
  <si>
    <t>24848df9-8a9c-4c1d-8e85-c303bf0ce57b</t>
  </si>
  <si>
    <t>0a3f507e-24c8-32b8-e044-0003ba298018</t>
  </si>
  <si>
    <t>POINT(713594.61 6169803.42)</t>
  </si>
  <si>
    <t>2486340c-e837-4f19-9b38-6cff9737053d</t>
  </si>
  <si>
    <t>0a3f507e-23a7-32b8-e044-0003ba298018</t>
  </si>
  <si>
    <t>POINT(713615.64 6168737.3)</t>
  </si>
  <si>
    <t>2499aff1-c4d5-4903-a1c5-04f3ea51432f</t>
  </si>
  <si>
    <t>0a3f507e-1bc5-32b8-e044-0003ba298018</t>
  </si>
  <si>
    <t>POINT(713759.7 6169261.75)</t>
  </si>
  <si>
    <t>24b52271-cf80-4d12-8fe4-66f286b26237</t>
  </si>
  <si>
    <t>0a3f507e-2224-32b8-e044-0003ba298018</t>
  </si>
  <si>
    <t>POINT(712509.79 6169191.71)</t>
  </si>
  <si>
    <t>24b5db3c-66a0-40fd-8266-158f211474c3</t>
  </si>
  <si>
    <t>0a3f507e-1f23-32b8-e044-0003ba298018</t>
  </si>
  <si>
    <t>POINT(711066.07 6172281.24)</t>
  </si>
  <si>
    <t>24b7ae53-ab42-49e0-9e31-016fe55fa107</t>
  </si>
  <si>
    <t>53ba2f34-5fe2-2505-e044-0003ba298018</t>
  </si>
  <si>
    <t>POINT(712669.56 6168782.5)</t>
  </si>
  <si>
    <t>24d09097-d212-4050-8864-50aef8b4a5fa</t>
  </si>
  <si>
    <t>0a3f507e-1aec-32b8-e044-0003ba298018</t>
  </si>
  <si>
    <t>POINT(713052.43 6169245.53)</t>
  </si>
  <si>
    <t>24e0cdc6-2700-44a5-a87d-41ec44fe447d</t>
  </si>
  <si>
    <t>0a3f507e-18b8-32b8-e044-0003ba298018</t>
  </si>
  <si>
    <t>POINT(711431.54 6171779.35)</t>
  </si>
  <si>
    <t>24f52f14-96fb-4593-945c-0e8d44a730cc</t>
  </si>
  <si>
    <t>0a3f507e-1610-32b8-e044-0003ba298018</t>
  </si>
  <si>
    <t>POINT(711471.19 6170867.22)</t>
  </si>
  <si>
    <t>250b9fc3-b529-4465-a015-f409689c9af3</t>
  </si>
  <si>
    <t>0a3f507e-2286-32b8-e044-0003ba298018</t>
  </si>
  <si>
    <t>POINT(711889.45 6171829.98)</t>
  </si>
  <si>
    <t>2518f950-4462-458f-af2a-129346dfa4a8</t>
  </si>
  <si>
    <t>0a3f507e-184b-32b8-e044-0003ba298018</t>
  </si>
  <si>
    <t>POINT(713444.37 6169659.25)</t>
  </si>
  <si>
    <t>25226bce-10e5-4769-8e92-eea5f59da1a3</t>
  </si>
  <si>
    <t>0a3f507e-1c84-32b8-e044-0003ba298018</t>
  </si>
  <si>
    <t>POINT(712393.36 6169278.69)</t>
  </si>
  <si>
    <t>252b78c6-3cfd-4422-855a-c7ccc391348b</t>
  </si>
  <si>
    <t>0a3f507e-22b1-32b8-e044-0003ba298018</t>
  </si>
  <si>
    <t>POINT(712021.25 6171930.38)</t>
  </si>
  <si>
    <t>254e705e-1ee8-4f55-8705-b1e32f4f0119</t>
  </si>
  <si>
    <t>0a3f507e-1e69-32b8-e044-0003ba298018</t>
  </si>
  <si>
    <t>POINT(711545.16 6171892.51)</t>
  </si>
  <si>
    <t>2556b175-22e6-46a9-963e-df04381ea853</t>
  </si>
  <si>
    <t>0a3f507e-21df-32b8-e044-0003ba298018</t>
  </si>
  <si>
    <t>POINT(713283.83 6168925.74)</t>
  </si>
  <si>
    <t>25767170-6995-42a7-810e-9a71401de151</t>
  </si>
  <si>
    <t>0a3f507e-20f0-32b8-e044-0003ba298018</t>
  </si>
  <si>
    <t>POINT(713028.65 6168802.45)</t>
  </si>
  <si>
    <t>258fda19-8201-4724-81fe-360640e621f2</t>
  </si>
  <si>
    <t>0a3f507e-1cce-32b8-e044-0003ba298018</t>
  </si>
  <si>
    <t>POINT(711115.56 6172591.89)</t>
  </si>
  <si>
    <t>25a9ada6-6fdd-4265-b434-86b53171e001</t>
  </si>
  <si>
    <t>POINT(711659.04 6170313.22)</t>
  </si>
  <si>
    <t>25af3274-847d-46fc-b735-25e0dbd8a2ce</t>
  </si>
  <si>
    <t>0a3f507e-22c9-32b8-e044-0003ba298018</t>
  </si>
  <si>
    <t>POINT(711962.17 6171996.35)</t>
  </si>
  <si>
    <t>25b1610f-0081-44e4-9dfc-3fff53840970</t>
  </si>
  <si>
    <t>0a3f507e-1b48-32b8-e044-0003ba298018</t>
  </si>
  <si>
    <t>POINT(713131.94 6168708.54)</t>
  </si>
  <si>
    <t>25b7d420-b87c-4d91-ad1b-db2f0e77841f</t>
  </si>
  <si>
    <t>0a3f507e-2011-32b8-e044-0003ba298018</t>
  </si>
  <si>
    <t>POINT(710808.51 6171786.72)</t>
  </si>
  <si>
    <t>25c96604-01d7-4be9-8a30-8ecf6a92de86</t>
  </si>
  <si>
    <t>96288827-ad46-40bf-b04b-899f6dbfd44f</t>
  </si>
  <si>
    <t>POINT(711623.1 6172746.09)</t>
  </si>
  <si>
    <t>25ca1d0c-8ab0-40fc-80a3-bf2433ebf025</t>
  </si>
  <si>
    <t>75d4829b-35aa-165e-e044-00144f3ead67</t>
  </si>
  <si>
    <t>POINT(711187.91 6172618.58)</t>
  </si>
  <si>
    <t>25cfc5bf-d7fa-4a04-8717-d1acff8df0e8</t>
  </si>
  <si>
    <t>0a3f507e-1f95-32b8-e044-0003ba298018</t>
  </si>
  <si>
    <t>POINT(711030.09 6171495.95)</t>
  </si>
  <si>
    <t>25da9b53-c879-4178-8c8b-23a2404dfe77</t>
  </si>
  <si>
    <t>4591b5f9-a6d6-0dd9-e044-0003ba298018</t>
  </si>
  <si>
    <t>POINT(712589.12 6168815.66)</t>
  </si>
  <si>
    <t>25de198b-e399-465a-92bf-6991927ab59d</t>
  </si>
  <si>
    <t>0a3f507e-1938-32b8-e044-0003ba298018</t>
  </si>
  <si>
    <t>POINT(713515.59 6169821.02)</t>
  </si>
  <si>
    <t>25e3bff6-89c3-44d7-8578-b060fa4e032a</t>
  </si>
  <si>
    <t>0a3f507e-15d3-32b8-e044-0003ba298018</t>
  </si>
  <si>
    <t>POINT(711718.83 6170819.06)</t>
  </si>
  <si>
    <t>25e4f921-0aad-4ba5-b52c-910476e2045a</t>
  </si>
  <si>
    <t>0a3f507e-1d56-32b8-e044-0003ba298018</t>
  </si>
  <si>
    <t>POINT(711775.08 6170327.67)</t>
  </si>
  <si>
    <t>25fdcb0c-99ec-4442-8d72-8c0df72b25e5</t>
  </si>
  <si>
    <t>f1c4664b-9ff9-449c-ae69-8324c8b36029</t>
  </si>
  <si>
    <t>POINT(712194.92 6172262.67)</t>
  </si>
  <si>
    <t>26081e7c-1962-4197-8e4d-7aa3df7bfd03</t>
  </si>
  <si>
    <t>0a3f507e-1e2d-32b8-e044-0003ba298018</t>
  </si>
  <si>
    <t>POINT(713411.28 6168644.05)</t>
  </si>
  <si>
    <t>26084a92-adfa-4559-9105-4bda035e35cd</t>
  </si>
  <si>
    <t>0a3f507e-2001-32b8-e044-0003ba298018</t>
  </si>
  <si>
    <t>POINT(710871.5 6171776.53)</t>
  </si>
  <si>
    <t>261cdfe4-6510-473a-83dc-77c0c2f77131</t>
  </si>
  <si>
    <t>0a3f507e-1f25-32b8-e044-0003ba298018</t>
  </si>
  <si>
    <t>POINT(711087.6 6172285.45)</t>
  </si>
  <si>
    <t>262caafa-6d0a-4289-a98d-2379e5a751ae</t>
  </si>
  <si>
    <t>53ba2f34-6003-2505-e044-0003ba298018</t>
  </si>
  <si>
    <t>POINT(712626.43 6168740.57)</t>
  </si>
  <si>
    <t>262ec174-14cc-4176-97aa-631e7ef1d64e</t>
  </si>
  <si>
    <t>0a3f507e-15a8-32b8-e044-0003ba298018</t>
  </si>
  <si>
    <t>POINT(712866.6 6169099.42)</t>
  </si>
  <si>
    <t>26315bcc-9a74-4d53-85dd-f54f424ce222</t>
  </si>
  <si>
    <t>0a3f507e-1bf3-32b8-e044-0003ba298018</t>
  </si>
  <si>
    <t>POINT(713616.87 6169155.49)</t>
  </si>
  <si>
    <t>2635c769-3054-49a8-886a-b7c0a73c8e27</t>
  </si>
  <si>
    <t>0a3f507e-1a8e-32b8-e044-0003ba298018</t>
  </si>
  <si>
    <t>POINT(714080.58 6168949.88)</t>
  </si>
  <si>
    <t>2640668c-6c11-4ee0-99a9-abb79f8867d6</t>
  </si>
  <si>
    <t>0a3f507e-21c8-32b8-e044-0003ba298018</t>
  </si>
  <si>
    <t>POINT(713628.51 6169693.93)</t>
  </si>
  <si>
    <t>26465d6a-6c6a-4d7c-87cb-4b892f138778</t>
  </si>
  <si>
    <t>0a3f507e-1fc5-32b8-e044-0003ba298018</t>
  </si>
  <si>
    <t>POINT(710979.51 6171647.97)</t>
  </si>
  <si>
    <t>264eab7b-de81-4bf3-8c2c-b9d04a8169fc</t>
  </si>
  <si>
    <t>0a3f507e-201a-32b8-e044-0003ba298018</t>
  </si>
  <si>
    <t>POINT(711014.09 6171894.38)</t>
  </si>
  <si>
    <t>265f1da6-4686-48c5-8d86-63bc5aea3f0f</t>
  </si>
  <si>
    <t>0a3f507e-17c5-32b8-e044-0003ba298018</t>
  </si>
  <si>
    <t>POINT(713214.51 6168758.17)</t>
  </si>
  <si>
    <t>266e2b67-70bc-4171-be19-92b7ce8c4671</t>
  </si>
  <si>
    <t>c8a00488-0863-4a12-9cae-915e57cdf8b4</t>
  </si>
  <si>
    <t>POINT(712350.06 6169323.49)</t>
  </si>
  <si>
    <t>266e33f7-d0a3-4bb8-af46-b1f549fb4b98</t>
  </si>
  <si>
    <t>0a3f507e-1911-32b8-e044-0003ba298018</t>
  </si>
  <si>
    <t>POINT(711270.86 6172012.79)</t>
  </si>
  <si>
    <t>26760d61-bf5f-4340-8bb8-523bca32ce69</t>
  </si>
  <si>
    <t>0a3f507e-2058-32b8-e044-0003ba298018</t>
  </si>
  <si>
    <t>POINT(710684.26 6172000.17)</t>
  </si>
  <si>
    <t>26765599-63a2-4a39-a2d4-9b79bf6cd3e9</t>
  </si>
  <si>
    <t>0a3f507e-1717-32b8-e044-0003ba298018</t>
  </si>
  <si>
    <t>POINT(712879.11 6168905.79)</t>
  </si>
  <si>
    <t>2680da05-515a-408b-bca8-fc35b2fbc0d7</t>
  </si>
  <si>
    <t>0a3f507e-1900-32b8-e044-0003ba298018</t>
  </si>
  <si>
    <t>POINT(711454.5 6172055.03)</t>
  </si>
  <si>
    <t>2684e662-43b1-436d-a5a5-ea0d78e38167</t>
  </si>
  <si>
    <t>0a3f507e-1626-32b8-e044-0003ba298018</t>
  </si>
  <si>
    <t>POINT(712992.1 6168872.06)</t>
  </si>
  <si>
    <t>2692213f-b068-4c14-8509-9b6977430904</t>
  </si>
  <si>
    <t>53ba2f34-5ff7-2505-e044-0003ba298018</t>
  </si>
  <si>
    <t>POINT(712670.09 6168734.39)</t>
  </si>
  <si>
    <t>26fd4ea3-0511-44b5-8a1e-1625c97c1d23</t>
  </si>
  <si>
    <t>0a3f507e-23e3-32b8-e044-0003ba298018</t>
  </si>
  <si>
    <t>POINT(713074.08 6168480.74)</t>
  </si>
  <si>
    <t>26fe1247-4f68-4105-9d28-f67e7eb6d775</t>
  </si>
  <si>
    <t>0a3f507e-2412-32b8-e044-0003ba298018</t>
  </si>
  <si>
    <t>POINT(711618.8 6172447.82)</t>
  </si>
  <si>
    <t>270c1761-b4c5-4f1c-8656-39837523f95a</t>
  </si>
  <si>
    <t>0a3f507e-1f17-32b8-e044-0003ba298018</t>
  </si>
  <si>
    <t>POINT(711081.76 6172169.4)</t>
  </si>
  <si>
    <t>270c743e-4956-4983-9e5a-5fa7c6156802</t>
  </si>
  <si>
    <t>0a3f507e-222c-32b8-e044-0003ba298018</t>
  </si>
  <si>
    <t>POINT(712436.07 6169187.37)</t>
  </si>
  <si>
    <t>27126dc1-b571-46a0-9706-7915e3c973da</t>
  </si>
  <si>
    <t>53ba2f34-6005-2505-e044-0003ba298018</t>
  </si>
  <si>
    <t>POINT(712633.62 6168732.25)</t>
  </si>
  <si>
    <t>27158d2b-0495-4b6f-84f6-9d4a3c931001</t>
  </si>
  <si>
    <t>0a3f507e-1ab3-32b8-e044-0003ba298018</t>
  </si>
  <si>
    <t>POINT(713758.66 6169164.04)</t>
  </si>
  <si>
    <t>271d367b-3961-4976-a02b-45b69f37c1e5</t>
  </si>
  <si>
    <t>0a3f507e-1fd4-32b8-e044-0003ba298018</t>
  </si>
  <si>
    <t>POINT(711111.43 6171773.28)</t>
  </si>
  <si>
    <t>273489f9-4abb-48ea-9e71-b499f9869887</t>
  </si>
  <si>
    <t>0a3f507e-1bd4-32b8-e044-0003ba298018</t>
  </si>
  <si>
    <t>POINT(713826.48 6169328.27)</t>
  </si>
  <si>
    <t>2767cc02-95ba-4c26-b70d-0fa3905622e3</t>
  </si>
  <si>
    <t>0a3f507e-18b3-32b8-e044-0003ba298018</t>
  </si>
  <si>
    <t>POINT(711351.64 6171719.89)</t>
  </si>
  <si>
    <t>276c7a9d-5496-4ddf-8be7-fba156eb8809</t>
  </si>
  <si>
    <t>0a3f507e-2267-32b8-e044-0003ba298018</t>
  </si>
  <si>
    <t>POINT(711971.76 6171731.27)</t>
  </si>
  <si>
    <t>277d5018-179d-4552-81c9-3973fd7fd1bb</t>
  </si>
  <si>
    <t>0a3f507e-1531-32b8-e044-0003ba298018</t>
  </si>
  <si>
    <t>POINT(711545.7 6172499.65)</t>
  </si>
  <si>
    <t>2783605b-2d4b-40d2-8a5c-e86610a4e41b</t>
  </si>
  <si>
    <t>0a3f507e-18a5-32b8-e044-0003ba298018</t>
  </si>
  <si>
    <t>POINT(711384.79 6171698.15)</t>
  </si>
  <si>
    <t>278471ba-2b51-4cc4-91dd-578827a9ff62</t>
  </si>
  <si>
    <t>0a3f507e-2424-32b8-e044-0003ba298018</t>
  </si>
  <si>
    <t>POINT(711710.12 6172510.64)</t>
  </si>
  <si>
    <t>2791be24-f40a-40e8-afdf-8fa8c5ced203</t>
  </si>
  <si>
    <t>0a3f507e-2051-32b8-e044-0003ba298018</t>
  </si>
  <si>
    <t>POINT(710642.86 6171947.96)</t>
  </si>
  <si>
    <t>27c0868b-1a91-4638-9b77-4f4a2bd893db</t>
  </si>
  <si>
    <t>0a3f507e-1cd0-32b8-e044-0003ba298018</t>
  </si>
  <si>
    <t>POINT(711298.83 6172496.69)</t>
  </si>
  <si>
    <t>27c6cc55-59e5-479b-8632-fc9c2f9ff345</t>
  </si>
  <si>
    <t>0a3f507e-22ef-32b8-e044-0003ba298018</t>
  </si>
  <si>
    <t>POINT(711815.33 6172204.8)</t>
  </si>
  <si>
    <t>27c784f5-e871-40e4-8fe2-ca5d316558e5</t>
  </si>
  <si>
    <t>0a3f507e-1883-32b8-e044-0003ba298018</t>
  </si>
  <si>
    <t>POINT(711418.19 6171578.29)</t>
  </si>
  <si>
    <t>27d000d4-a0d8-40e5-b370-b2ad3dca0ba3</t>
  </si>
  <si>
    <t>0a3f507e-2037-32b8-e044-0003ba298018</t>
  </si>
  <si>
    <t>POINT(710783.57 6171908.99)</t>
  </si>
  <si>
    <t>27da9b4f-9407-4d4d-afab-ff61ed0303a0</t>
  </si>
  <si>
    <t>0a3f507e-213a-32b8-e044-0003ba298018</t>
  </si>
  <si>
    <t>POINT(713003.15 6169139.22)</t>
  </si>
  <si>
    <t>27df2cb4-533a-4f6e-b3b3-1fc6b9a99bab</t>
  </si>
  <si>
    <t>POINT(712361.12 6169077.53)</t>
  </si>
  <si>
    <t>27e4a9bd-bf7e-480d-a883-dd16378d1763</t>
  </si>
  <si>
    <t>0a3f507e-1645-32b8-e044-0003ba298018</t>
  </si>
  <si>
    <t>POINT(713681.7 6169551.73)</t>
  </si>
  <si>
    <t>27ebe118-7ff3-4df7-94d9-e75a8abcb2aa</t>
  </si>
  <si>
    <t>40afd2f5-fc8d-3373-e044-0003ba298018</t>
  </si>
  <si>
    <t>POINT(711819.95 6172659.68)</t>
  </si>
  <si>
    <t>27efbd1a-9077-4e60-a1e5-89c58d28c799</t>
  </si>
  <si>
    <t>0a3f507e-1a41-32b8-e044-0003ba298018</t>
  </si>
  <si>
    <t>POINT(713735.85 6168877.88)</t>
  </si>
  <si>
    <t>27f64010-66af-4158-983a-07b79ea6bac4</t>
  </si>
  <si>
    <t>0a3f507e-23a1-32b8-e044-0003ba298018</t>
  </si>
  <si>
    <t>POINT(713190.08 6168453.93)</t>
  </si>
  <si>
    <t>282f43dd-3e84-4dfd-ba80-e968ac7f7c5f</t>
  </si>
  <si>
    <t>0a3f507e-1b50-32b8-e044-0003ba298018</t>
  </si>
  <si>
    <t>POINT(713222 6168734.94)</t>
  </si>
  <si>
    <t>28383f9d-094a-4f4a-845d-ef450c788188</t>
  </si>
  <si>
    <t>0a3f507e-193f-32b8-e044-0003ba298018</t>
  </si>
  <si>
    <t>POINT(713491.54 6169775.56)</t>
  </si>
  <si>
    <t>2838e51d-173c-4942-bfc6-9d5d7ded653a</t>
  </si>
  <si>
    <t>3cae7253-0945-0f90-e044-0003ba298018</t>
  </si>
  <si>
    <t>POINT(711797.34 6172630.63)</t>
  </si>
  <si>
    <t>28405cfe-2d7c-4598-bdd5-6a7f33f74e7c</t>
  </si>
  <si>
    <t>0a3f507e-2487-32b8-e044-0003ba298018</t>
  </si>
  <si>
    <t>POINT(712272.56 6169663.17)</t>
  </si>
  <si>
    <t>2842408a-1ac1-4db6-b27f-5a080be61960</t>
  </si>
  <si>
    <t>0a3f507e-18d7-32b8-e044-0003ba298018</t>
  </si>
  <si>
    <t>POINT(711363.08 6171845.47)</t>
  </si>
  <si>
    <t>284eb805-1ac4-4f76-94b5-976482917525</t>
  </si>
  <si>
    <t>0a3f507e-1ef5-32b8-e044-0003ba298018</t>
  </si>
  <si>
    <t>POINT(711646.2 6172252.09)</t>
  </si>
  <si>
    <t>284ede01-d320-4874-be6f-079b6d21db51</t>
  </si>
  <si>
    <t>0a3f507e-2147-32b8-e044-0003ba298018</t>
  </si>
  <si>
    <t>POINT(713568.37 6168910.29)</t>
  </si>
  <si>
    <t>285a9f31-6f7e-4f2c-b494-73b9c31ecbe7</t>
  </si>
  <si>
    <t>6fbb1491-8dc4-4383-a14c-fe2b24b92350</t>
  </si>
  <si>
    <t>POINT(712235.03 6169461.62)</t>
  </si>
  <si>
    <t>2866c79c-1575-498b-a9a5-5f1d158abb57</t>
  </si>
  <si>
    <t>0a3f507e-15fb-32b8-e044-0003ba298018</t>
  </si>
  <si>
    <t>POINT(711603.96 6170721.98)</t>
  </si>
  <si>
    <t>287edbf9-87bd-4e26-ac1f-d9a814edcb66</t>
  </si>
  <si>
    <t>0a3f507e-1605-32b8-e044-0003ba298018</t>
  </si>
  <si>
    <t>POINT(711551.08 6170776.64)</t>
  </si>
  <si>
    <t>2886ef38-9f23-4c6c-9382-8d53ed08bb16</t>
  </si>
  <si>
    <t>3cae7253-0944-0f90-e044-0003ba298018</t>
  </si>
  <si>
    <t>POINT(711790.93 6172629.24)</t>
  </si>
  <si>
    <t>28915d41-44f5-4ba1-a6c5-9358f8aa1846</t>
  </si>
  <si>
    <t>0a3f507e-154d-32b8-e044-0003ba298018</t>
  </si>
  <si>
    <t>POINT(713544.42 6169504.91)</t>
  </si>
  <si>
    <t>2897b546-123f-46b2-b973-3ae76c485049</t>
  </si>
  <si>
    <t>0a3f507e-1cca-32b8-e044-0003ba298018</t>
  </si>
  <si>
    <t>POINT(711230.35 6172552.9)</t>
  </si>
  <si>
    <t>28ae0e5f-da52-45ae-b979-4e819cfb9b59</t>
  </si>
  <si>
    <t>0a3f507e-2063-32b8-e044-0003ba298018</t>
  </si>
  <si>
    <t>POINT(712656.95 6168931.77)</t>
  </si>
  <si>
    <t>28b1aeed-f469-4dde-9e7a-8f29a48c5843</t>
  </si>
  <si>
    <t>0a3f507e-23bd-32b8-e044-0003ba298018</t>
  </si>
  <si>
    <t>POINT(713290.86 6169466.53)</t>
  </si>
  <si>
    <t>28b51c7f-0786-49f9-ad7d-36b176584824</t>
  </si>
  <si>
    <t>0a3f507e-18fb-32b8-e044-0003ba298018</t>
  </si>
  <si>
    <t>POINT(711458.34 6171995.69)</t>
  </si>
  <si>
    <t>28c444ad-ade7-4bc0-a433-424754f0c98d</t>
  </si>
  <si>
    <t>0a3f507e-1bf9-32b8-e044-0003ba298018</t>
  </si>
  <si>
    <t>POINT(713552.05 6169172.64)</t>
  </si>
  <si>
    <t>28ca36f6-0ec0-47fc-a3b4-3801515acbee</t>
  </si>
  <si>
    <t>0a3f507e-1cbb-32b8-e044-0003ba298018</t>
  </si>
  <si>
    <t>POINT(711156.44 6172463.72)</t>
  </si>
  <si>
    <t>28d4ca49-e137-49d9-bcf4-571fbaf12866</t>
  </si>
  <si>
    <t>0a3f507e-1be2-32b8-e044-0003ba298018</t>
  </si>
  <si>
    <t>POINT(713767.37 6169325.96)</t>
  </si>
  <si>
    <t>28df7103-5afe-41be-a1ef-b740526117aa</t>
  </si>
  <si>
    <t>0a3f507e-2318-32b8-e044-0003ba298018</t>
  </si>
  <si>
    <t>POINT(711931.35 6172202.64)</t>
  </si>
  <si>
    <t>28df8d6c-174b-4055-97ff-d5d93d08d9f2</t>
  </si>
  <si>
    <t>1eff2cf9-b07d-48dc-aac8-e76e7a810f89</t>
  </si>
  <si>
    <t>POINT(711565.74 6172830.6)</t>
  </si>
  <si>
    <t>28f4dd1d-ee0d-4d7b-9ae5-c2d37f7874af</t>
  </si>
  <si>
    <t>0a3f507e-1d2b-32b8-e044-0003ba298018</t>
  </si>
  <si>
    <t>POINT(714155.96 6168679.45)</t>
  </si>
  <si>
    <t>2909dc00-8152-4b5a-8d6f-651fe03e3c7e</t>
  </si>
  <si>
    <t>4591b5f9-a6fe-0dd9-e044-0003ba298018</t>
  </si>
  <si>
    <t>POINT(712531.96 6168791.83)</t>
  </si>
  <si>
    <t>290b9576-815b-4a3b-90e7-c3d4a51fa732</t>
  </si>
  <si>
    <t>0a3f507e-1c1f-32b8-e044-0003ba298018</t>
  </si>
  <si>
    <t>POINT(713949.87 6169296.43)</t>
  </si>
  <si>
    <t>2911f1d6-1806-4ade-8782-f1d5d920d224</t>
  </si>
  <si>
    <t>POINT(711959.14 6169713.02)</t>
  </si>
  <si>
    <t>29223f21-970f-4087-9ff9-88dcf897e43a</t>
  </si>
  <si>
    <t>0a3f507e-243f-32b8-e044-0003ba298018</t>
  </si>
  <si>
    <t>POINT(713039.42 6169538.92)</t>
  </si>
  <si>
    <t>2936cf9e-0bd4-47c3-904d-9f3b3be7e554</t>
  </si>
  <si>
    <t>0a3f507e-1d16-32b8-e044-0003ba298018</t>
  </si>
  <si>
    <t>POINT(710862.37 6172070.41)</t>
  </si>
  <si>
    <t>293ce1f4-a6be-4465-9af5-e833ad3359ea</t>
  </si>
  <si>
    <t>0a3f507e-1b8e-32b8-e044-0003ba298018</t>
  </si>
  <si>
    <t>POINT(712966.68 6168947.85)</t>
  </si>
  <si>
    <t>293dd752-d312-4036-b15b-745d8b48dcc2</t>
  </si>
  <si>
    <t>53ba2f34-5fd4-2505-e044-0003ba298018</t>
  </si>
  <si>
    <t>POINT(712683.59 6168812.35)</t>
  </si>
  <si>
    <t>294c4430-6079-4ed8-80fc-e781a6136215</t>
  </si>
  <si>
    <t>0a3f507e-1f54-32b8-e044-0003ba298018</t>
  </si>
  <si>
    <t>POINT(711267.34 6171717.42)</t>
  </si>
  <si>
    <t>2951690d-0238-475d-ac18-f42711749363</t>
  </si>
  <si>
    <t>0a3f507e-1838-32b8-e044-0003ba298018</t>
  </si>
  <si>
    <t>POINT(713380.76 6169686.78)</t>
  </si>
  <si>
    <t>296deee0-94ae-407d-99c4-97b50b7b9af1</t>
  </si>
  <si>
    <t>0a3f507e-1e0b-32b8-e044-0003ba298018</t>
  </si>
  <si>
    <t>POINT(712136.61 6169242.84)</t>
  </si>
  <si>
    <t>297fc50a-275d-47c9-833d-d53de067e626</t>
  </si>
  <si>
    <t>0a3f507e-164c-32b8-e044-0003ba298018</t>
  </si>
  <si>
    <t>POINT(714164.11 6168757.03)</t>
  </si>
  <si>
    <t>2984c5c4-bb22-4036-9eb7-bb23fbad0f19</t>
  </si>
  <si>
    <t>3cae7253-095d-0f90-e044-0003ba298018</t>
  </si>
  <si>
    <t>POINT(711748 6172687.98)</t>
  </si>
  <si>
    <t>2991f73d-ef65-49e9-9047-7be2abb11858</t>
  </si>
  <si>
    <t>0a3f507e-23b0-32b8-e044-0003ba298018</t>
  </si>
  <si>
    <t>POINT(713628.62 6168646.05)</t>
  </si>
  <si>
    <t>299833aa-a830-4fcd-b4ce-71348cc6bf18</t>
  </si>
  <si>
    <t>0a3f507e-1ea7-32b8-e044-0003ba298018</t>
  </si>
  <si>
    <t>POINT(711558.49 6172155.3)</t>
  </si>
  <si>
    <t>29986bc5-408c-4fa6-abfd-4d269108b808</t>
  </si>
  <si>
    <t>0a3f507e-1a40-32b8-e044-0003ba298018</t>
  </si>
  <si>
    <t>POINT(713744.51 6169027.78)</t>
  </si>
  <si>
    <t>299dc52c-0583-48c8-a740-73a856969465</t>
  </si>
  <si>
    <t>0a3f507e-18be-32b8-e044-0003ba298018</t>
  </si>
  <si>
    <t>POINT(711477.57 6171786.39)</t>
  </si>
  <si>
    <t>29a11ccd-5898-46d0-9d85-6b4b7514d1b9</t>
  </si>
  <si>
    <t>0a3f507e-1df5-32b8-e044-0003ba298018</t>
  </si>
  <si>
    <t>POINT(713932.91 6169405.5)</t>
  </si>
  <si>
    <t>29a5bc2b-ac90-44d6-9005-740e1490296b</t>
  </si>
  <si>
    <t>0a3f507e-1b2f-32b8-e044-0003ba298018</t>
  </si>
  <si>
    <t>POINT(712967.94 6168554.41)</t>
  </si>
  <si>
    <t>29aaf4dc-b716-449e-9f20-b68e287b3f05</t>
  </si>
  <si>
    <t>5147c715-d70b-49eb-a500-49cf1f9f98ab</t>
  </si>
  <si>
    <t>POINT(713114.93 6168815.06)</t>
  </si>
  <si>
    <t>29b271c8-af9f-4948-8f22-04131d364aac</t>
  </si>
  <si>
    <t>0a3f507e-189e-32b8-e044-0003ba298018</t>
  </si>
  <si>
    <t>POINT(711461.66 6171692.23)</t>
  </si>
  <si>
    <t>29d0b9a3-20e7-4a7d-bfee-53ac5574cf51</t>
  </si>
  <si>
    <t>0a3f507e-19df-32b8-e044-0003ba298018</t>
  </si>
  <si>
    <t>POINT(711612.95 6172399.74)</t>
  </si>
  <si>
    <t>29d8affb-e670-409c-aeab-edd3d5b14a5f</t>
  </si>
  <si>
    <t>POINT(712239.8 6169444.04)</t>
  </si>
  <si>
    <t>29e0811e-0b35-4859-98cd-c4cd9fdd6da3</t>
  </si>
  <si>
    <t>0a3f507e-1511-32b8-e044-0003ba298018</t>
  </si>
  <si>
    <t>POINT(711551.97 6172532.46)</t>
  </si>
  <si>
    <t>29e7b9fe-4649-47de-9974-e290c9c8c614</t>
  </si>
  <si>
    <t>53ba2f34-5fd0-2505-e044-0003ba298018</t>
  </si>
  <si>
    <t>POINT(712722.13 6168811.89)</t>
  </si>
  <si>
    <t>29e81eb7-b727-4354-9ebd-98a23a5ce545</t>
  </si>
  <si>
    <t>0a3f507e-1987-32b8-e044-0003ba298018</t>
  </si>
  <si>
    <t>POINT(711888.29 6172418.97)</t>
  </si>
  <si>
    <t>29efb85d-1470-467e-8319-51e465cf9ec0</t>
  </si>
  <si>
    <t>0a3f507e-19b7-32b8-e044-0003ba298018</t>
  </si>
  <si>
    <t>POINT(711740.28 6172384.46)</t>
  </si>
  <si>
    <t>29f20858-04b3-46d8-9983-b4d10146dee3</t>
  </si>
  <si>
    <t>0a3f507e-22e9-32b8-e044-0003ba298018</t>
  </si>
  <si>
    <t>POINT(711762.64 6172162.71)</t>
  </si>
  <si>
    <t>29f3676a-e00d-42ee-b7c8-e9cd145a808a</t>
  </si>
  <si>
    <t>0a3f507e-2049-32b8-e044-0003ba298018</t>
  </si>
  <si>
    <t>POINT(710744.67 6171964.85)</t>
  </si>
  <si>
    <t>2a2405a1-77ad-4ec6-b39b-aa9cddb0b114</t>
  </si>
  <si>
    <t>0a3f507e-1e74-32b8-e044-0003ba298018</t>
  </si>
  <si>
    <t>POINT(711667.81 6171752.64)</t>
  </si>
  <si>
    <t>2a2808e6-572d-4da4-8117-c34fad7a8441</t>
  </si>
  <si>
    <t>0a3f507e-1adc-32b8-e044-0003ba298018</t>
  </si>
  <si>
    <t>POINT(713074.05 6169172.08)</t>
  </si>
  <si>
    <t>2a2e131a-649f-4906-87cd-a2ca4654b3b3</t>
  </si>
  <si>
    <t>0a3f507e-1c6f-32b8-e044-0003ba298018</t>
  </si>
  <si>
    <t>POINT(711571.16 6172636.63)</t>
  </si>
  <si>
    <t>2a30fc6c-763a-41d1-a3f9-8d70b25a51e3</t>
  </si>
  <si>
    <t>0a3f507e-172b-32b8-e044-0003ba298018</t>
  </si>
  <si>
    <t>POINT(713050.95 6169671.2)</t>
  </si>
  <si>
    <t>2a71509d-551c-49c1-b5bc-36a178ff8837</t>
  </si>
  <si>
    <t>0a3f507e-184d-32b8-e044-0003ba298018</t>
  </si>
  <si>
    <t>POINT(713449.2 6169656.15)</t>
  </si>
  <si>
    <t>2a74adb3-be8c-47ec-ac12-309c45e48b0f</t>
  </si>
  <si>
    <t>0a3f507e-230c-32b8-e044-0003ba298018</t>
  </si>
  <si>
    <t>POINT(711938.43 6172148.38)</t>
  </si>
  <si>
    <t>2a8a25e6-4346-45f6-b911-7acc0ea7bb5d</t>
  </si>
  <si>
    <t>0a3f507e-1ea9-32b8-e044-0003ba298018</t>
  </si>
  <si>
    <t>POINT(711578.88 6172151.66)</t>
  </si>
  <si>
    <t>2a8dfe00-0afc-4204-8b18-670001726c9e</t>
  </si>
  <si>
    <t>75d4829b-35c1-165e-e044-00144f3ead67</t>
  </si>
  <si>
    <t>POINT(713992.81 6168140.65)</t>
  </si>
  <si>
    <t>2a9b7c7f-a459-4199-af4a-b706ea5df967</t>
  </si>
  <si>
    <t>0a3f507e-1d30-32b8-e044-0003ba298018</t>
  </si>
  <si>
    <t>POINT(713680.42 6169680.13)</t>
  </si>
  <si>
    <t>2a9c39ad-4df1-4d1b-af50-e634a7e56f40</t>
  </si>
  <si>
    <t>0a3f507e-207a-32b8-e044-0003ba298018</t>
  </si>
  <si>
    <t>POINT(712477.56 6168914.45)</t>
  </si>
  <si>
    <t>2a9c735f-8dca-4c25-a18c-2afa95a37642</t>
  </si>
  <si>
    <t>0a3f507e-1a00-32b8-e044-0003ba298018</t>
  </si>
  <si>
    <t>POINT(711559.37 6172290.38)</t>
  </si>
  <si>
    <t>2a9f67e7-a6ed-4c9e-b34e-e7e98e1b2faf</t>
  </si>
  <si>
    <t>0a3f507e-1a02-32b8-e044-0003ba298018</t>
  </si>
  <si>
    <t>POINT(711548.14 6172287.83)</t>
  </si>
  <si>
    <t>2aa90fe8-4288-4595-828c-0c186c0a2756</t>
  </si>
  <si>
    <t>0a3f507e-154b-32b8-e044-0003ba298018</t>
  </si>
  <si>
    <t>POINT(713547.3 6169500.2)</t>
  </si>
  <si>
    <t>2aac6d52-53e0-46fb-a2cb-1eb89be9db7d</t>
  </si>
  <si>
    <t>0a3f507e-1d59-32b8-e044-0003ba298018</t>
  </si>
  <si>
    <t>POINT(711904.72 6170406.39)</t>
  </si>
  <si>
    <t>2aba9148-65f1-4ecc-a389-2a695409f064</t>
  </si>
  <si>
    <t>0a3f507e-240d-32b8-e044-0003ba298018</t>
  </si>
  <si>
    <t>POINT(711638.79 6172475.78)</t>
  </si>
  <si>
    <t>2ad30c73-3c28-4c83-8286-b773c520f245</t>
  </si>
  <si>
    <t>0a3f507e-2123-32b8-e044-0003ba298018</t>
  </si>
  <si>
    <t>POINT(713293.8 6169067.85)</t>
  </si>
  <si>
    <t>2ada1587-c8ac-481a-8ecd-d5a754d3f61f</t>
  </si>
  <si>
    <t>0a3f507e-1cda-32b8-e044-0003ba298018</t>
  </si>
  <si>
    <t>POINT(711323.3 6172500.39)</t>
  </si>
  <si>
    <t>2af8ad18-1a50-406c-ab06-8623da988b8d</t>
  </si>
  <si>
    <t>0a3f507e-155e-32b8-e044-0003ba298018</t>
  </si>
  <si>
    <t>POINT(713471.66 6169548.61)</t>
  </si>
  <si>
    <t>2afa770c-0143-4f5c-a964-4026a2676b69</t>
  </si>
  <si>
    <t>0a3f507e-1a36-32b8-e044-0003ba298018</t>
  </si>
  <si>
    <t>POINT(713850.11 6169119.69)</t>
  </si>
  <si>
    <t>2b0cb1db-836c-4733-a38c-d798d30159ef</t>
  </si>
  <si>
    <t>0a3f507e-2314-32b8-e044-0003ba298018</t>
  </si>
  <si>
    <t>POINT(711890.49 6172192.8)</t>
  </si>
  <si>
    <t>2b0d3a07-ea51-4146-aeec-87d1e3e234ca</t>
  </si>
  <si>
    <t>0a3f507e-2266-32b8-e044-0003ba298018</t>
  </si>
  <si>
    <t>POINT(711861.27 6171733.41)</t>
  </si>
  <si>
    <t>2b10be4d-2386-4eab-8978-6dcbb969c894</t>
  </si>
  <si>
    <t>0a3f507e-247f-32b8-e044-0003ba298018</t>
  </si>
  <si>
    <t>POINT(712278.28 6169500.44)</t>
  </si>
  <si>
    <t>2b12adf9-581a-4e5b-989d-84f9822a08c4</t>
  </si>
  <si>
    <t>0a3f507e-1971-32b8-e044-0003ba298018</t>
  </si>
  <si>
    <t>POINT(711830.28 6172495.32)</t>
  </si>
  <si>
    <t>2b3d5a58-7564-4937-9c81-ba47be28a389</t>
  </si>
  <si>
    <t>777ab2bb-0e56-00a4-e044-00144f3ead67</t>
  </si>
  <si>
    <t>POINT(713303.22 6169893.96)</t>
  </si>
  <si>
    <t>2b463630-e859-4936-bb6c-38c67e091731</t>
  </si>
  <si>
    <t>0a3f507e-170b-32b8-e044-0003ba298018</t>
  </si>
  <si>
    <t>POINT(711684.4 6170528.37)</t>
  </si>
  <si>
    <t>2b64c931-84f7-486a-9a14-368da96ee94d</t>
  </si>
  <si>
    <t>0a3f507e-1854-32b8-e044-0003ba298018</t>
  </si>
  <si>
    <t>POINT(713257.76 6168738.44)</t>
  </si>
  <si>
    <t>2b6eb58c-d8b0-4e08-b423-a07779be6e25</t>
  </si>
  <si>
    <t>0a3f507e-19de-32b8-e044-0003ba298018</t>
  </si>
  <si>
    <t>POINT(711610.35 6172408.8)</t>
  </si>
  <si>
    <t>2b75c121-d4bf-4cfa-bbc6-90b2084665b7</t>
  </si>
  <si>
    <t>0a3f507e-236e-32b8-e044-0003ba298018</t>
  </si>
  <si>
    <t>POINT(712113.89 6169375.92)</t>
  </si>
  <si>
    <t>2b763c08-de16-4b93-bb12-fbc4048ef5e6</t>
  </si>
  <si>
    <t>0a3f507e-1b83-32b8-e044-0003ba298018</t>
  </si>
  <si>
    <t>POINT(713534.75 6169664.13)</t>
  </si>
  <si>
    <t>2b768e7d-868e-4771-9367-60c89a2f66fa</t>
  </si>
  <si>
    <t>0a3f507e-243d-32b8-e044-0003ba298018</t>
  </si>
  <si>
    <t>POINT(713018.85 6169564)</t>
  </si>
  <si>
    <t>2b7d1f99-5dc2-4c05-8f73-5c36dffe3234</t>
  </si>
  <si>
    <t>0a3f507e-241e-32b8-e044-0003ba298018</t>
  </si>
  <si>
    <t>POINT(711740.94 6172501.01)</t>
  </si>
  <si>
    <t>2bacf812-776c-43ab-8c51-b18bc2a686c5</t>
  </si>
  <si>
    <t>0a3f507e-1db5-32b8-e044-0003ba298018</t>
  </si>
  <si>
    <t>POINT(712133.31 6171973.3)</t>
  </si>
  <si>
    <t>2bbc07d8-b680-4fea-95aa-8c1fd927bc1a</t>
  </si>
  <si>
    <t>0a3f507e-1ea8-32b8-e044-0003ba298018</t>
  </si>
  <si>
    <t>POINT(711643.92 6171942.07)</t>
  </si>
  <si>
    <t>2bc87fe0-b93d-4120-9d6f-2c2387b2f4c0</t>
  </si>
  <si>
    <t>99e2191b-c98d-4ae2-85ff-6b50a2990db0</t>
  </si>
  <si>
    <t>POINT(712748.2 6169459.14)</t>
  </si>
  <si>
    <t>2bd4105e-ac17-4465-8e77-567a9af72c4f</t>
  </si>
  <si>
    <t>0a3f507e-1827-32b8-e044-0003ba298018</t>
  </si>
  <si>
    <t>POINT(712719.2 6170314.16)</t>
  </si>
  <si>
    <t>2be09dad-dbd1-47c6-8b2c-55e7275ad40e</t>
  </si>
  <si>
    <t>0a3f507e-1a93-32b8-e044-0003ba298018</t>
  </si>
  <si>
    <t>POINT(714080.7 6169026.52)</t>
  </si>
  <si>
    <t>2c01cad7-5143-40f4-a288-305a6975d53d</t>
  </si>
  <si>
    <t>0a3f507e-2313-32b8-e044-0003ba298018</t>
  </si>
  <si>
    <t>POINT(711771.01 6172267.75)</t>
  </si>
  <si>
    <t>2c0f679b-e5b8-448a-ae8a-29cbd50dac5b</t>
  </si>
  <si>
    <t>0a3f507e-1d73-32b8-e044-0003ba298018</t>
  </si>
  <si>
    <t>POINT(711673.35 6172595.98)</t>
  </si>
  <si>
    <t>2c1719aa-bfea-4d77-bcdf-7f7ee1d5117c</t>
  </si>
  <si>
    <t>0a3f507e-1ece-32b8-e044-0003ba298018</t>
  </si>
  <si>
    <t>POINT(711638.71 6172068.06)</t>
  </si>
  <si>
    <t>2c1c6cd7-687e-4768-9683-87530c7ce11f</t>
  </si>
  <si>
    <t>0a3f507e-1b09-32b8-e044-0003ba298018</t>
  </si>
  <si>
    <t>POINT(713130 6169047.1)</t>
  </si>
  <si>
    <t>2c396a36-e0fd-4b0a-814a-8fe04dfea043</t>
  </si>
  <si>
    <t>0a3f507e-1ed7-32b8-e044-0003ba298018</t>
  </si>
  <si>
    <t>POINT(711737.6 6172112.76)</t>
  </si>
  <si>
    <t>2c569462-9675-4cce-8e6f-8ebdffe8c7b3</t>
  </si>
  <si>
    <t>0a3f507e-231a-32b8-e044-0003ba298018</t>
  </si>
  <si>
    <t>POINT(711958.08 6172196.03)</t>
  </si>
  <si>
    <t>2ca20577-91be-40e8-903b-f49474c8abc0</t>
  </si>
  <si>
    <t>0a3f507e-2325-32b8-e044-0003ba298018</t>
  </si>
  <si>
    <t>POINT(711909.35 6172231)</t>
  </si>
  <si>
    <t>2ca5492c-03c0-408d-b02d-bb9c2f627dfa</t>
  </si>
  <si>
    <t>0a3f507e-163f-32b8-e044-0003ba298018</t>
  </si>
  <si>
    <t>POINT(713698.48 6169529.49)</t>
  </si>
  <si>
    <t>2cb82e44-3f1d-43ab-84c1-3e7b22194c92</t>
  </si>
  <si>
    <t>0a3f507e-1ce3-32b8-e044-0003ba298018</t>
  </si>
  <si>
    <t>POINT(711389.46 6172496.42)</t>
  </si>
  <si>
    <t>2cbc89d1-9d5d-4b9a-8260-d4762e277e8d</t>
  </si>
  <si>
    <t>0a3f507e-18fe-32b8-e044-0003ba298018</t>
  </si>
  <si>
    <t>POINT(711455.02 6172036.31)</t>
  </si>
  <si>
    <t>2cbd87fe-54ac-4504-b992-3486bafcc9d5</t>
  </si>
  <si>
    <t>0a3f507e-1fdb-32b8-e044-0003ba298018</t>
  </si>
  <si>
    <t>POINT(710939.1 6171696.35)</t>
  </si>
  <si>
    <t>2cc15679-1509-460f-b120-6a04a86d0112</t>
  </si>
  <si>
    <t>0a3f507e-1683-32b8-e044-0003ba298018</t>
  </si>
  <si>
    <t>POINT(712362.15 6169638.69)</t>
  </si>
  <si>
    <t>2cc47c81-e85a-4404-96de-14414c3c2833</t>
  </si>
  <si>
    <t>0a3f507e-1587-32b8-e044-0003ba298018</t>
  </si>
  <si>
    <t>POINT(713553.61 6169810.73)</t>
  </si>
  <si>
    <t>2cf0c968-a657-498b-a86b-0eff93142ff3</t>
  </si>
  <si>
    <t>0a3f507e-1dca-32b8-e044-0003ba298018</t>
  </si>
  <si>
    <t>POINT(711959.13 6172435.47)</t>
  </si>
  <si>
    <t>2cfd9987-9546-4a00-b9a3-d01135fe5d83</t>
  </si>
  <si>
    <t>0a3f507e-168b-32b8-e044-0003ba298018</t>
  </si>
  <si>
    <t>POINT(712492.25 6169729.23)</t>
  </si>
  <si>
    <t>2d1b5b02-2816-4983-8bad-b95c5e6c8e3b</t>
  </si>
  <si>
    <t>0a3f507e-1b5f-32b8-e044-0003ba298018</t>
  </si>
  <si>
    <t>POINT(713477.72 6169740.75)</t>
  </si>
  <si>
    <t>2d1f72c3-72f7-4dd1-a274-50d232cb5c37</t>
  </si>
  <si>
    <t>0a3f507e-1916-32b8-e044-0003ba298018</t>
  </si>
  <si>
    <t>POINT(711393.17 6172197.49)</t>
  </si>
  <si>
    <t>2d35c02e-a2df-4534-861f-40af1fa708b7</t>
  </si>
  <si>
    <t>0a3f507e-19dc-32b8-e044-0003ba298018</t>
  </si>
  <si>
    <t>POINT(711652.51 6172414.64)</t>
  </si>
  <si>
    <t>2d463062-6403-418f-96e8-3e11c046b94b</t>
  </si>
  <si>
    <t>53ba2f34-5fe4-2505-e044-0003ba298018</t>
  </si>
  <si>
    <t>POINT(712676.7 6168774.08)</t>
  </si>
  <si>
    <t>2d5e66f4-c753-4a81-a76f-21dd5d96b379</t>
  </si>
  <si>
    <t>0a3f507e-1d5e-32b8-e044-0003ba298018</t>
  </si>
  <si>
    <t>POINT(711780.13 6170366.01)</t>
  </si>
  <si>
    <t>2d64e866-2f9b-4ad1-bf27-48dd0cfbf5e9</t>
  </si>
  <si>
    <t>0a3f507e-1640-32b8-e044-0003ba298018</t>
  </si>
  <si>
    <t>POINT(713655.11 6169521.06)</t>
  </si>
  <si>
    <t>2d6fb1fe-3198-4265-b924-ca0c1ca5abd4</t>
  </si>
  <si>
    <t>0a3f507e-1f69-32b8-e044-0003ba298018</t>
  </si>
  <si>
    <t>POINT(711195.33 6171876.17)</t>
  </si>
  <si>
    <t>2d79ce4b-253b-4738-af84-26d09300a397</t>
  </si>
  <si>
    <t>0a3f507e-2125-32b8-e044-0003ba298018</t>
  </si>
  <si>
    <t>POINT(713272.83 6169074.67)</t>
  </si>
  <si>
    <t>2dbb3d8f-106f-450e-b1c1-c60098487665</t>
  </si>
  <si>
    <t>0a3f507e-1802-32b8-e044-0003ba298018</t>
  </si>
  <si>
    <t>POINT(712198.38 6169426.46)</t>
  </si>
  <si>
    <t>2dd5e15a-cb1a-4529-b2b6-20cbeec7b214</t>
  </si>
  <si>
    <t>0a3f507e-17de-32b8-e044-0003ba298018</t>
  </si>
  <si>
    <t>POINT(711832.63 6170658.67)</t>
  </si>
  <si>
    <t>2dd6d55f-8779-432a-968b-12e8e6e848f4</t>
  </si>
  <si>
    <t>5984b929-4980-4916-820c-fd040378091c</t>
  </si>
  <si>
    <t>2ddbaba0-a039-42b2-b182-fe85c521c8d7</t>
  </si>
  <si>
    <t>0a3f507e-1ae3-32b8-e044-0003ba298018</t>
  </si>
  <si>
    <t>POINT(713178.11 6169152.89)</t>
  </si>
  <si>
    <t>2de1398b-951a-4d3d-8a14-f1c5d663651a</t>
  </si>
  <si>
    <t>POINT(712790.58 6169717.41)</t>
  </si>
  <si>
    <t>2e0a1615-548d-4604-92b2-35c2f059e7da</t>
  </si>
  <si>
    <t>00c90d95-4b35-43a9-ae88-137596f6cf6d</t>
  </si>
  <si>
    <t>2e13928a-5bf8-45d5-a349-ce88a04b21a8</t>
  </si>
  <si>
    <t>4591b5f9-a6d8-0dd9-e044-0003ba298018</t>
  </si>
  <si>
    <t>POINT(712582.2 6168823.98)</t>
  </si>
  <si>
    <t>2e251b95-f703-4227-9207-ffed427f0a06</t>
  </si>
  <si>
    <t>0a3f507e-1c4d-32b8-e044-0003ba298018</t>
  </si>
  <si>
    <t>POINT(713199.08 6168428.18)</t>
  </si>
  <si>
    <t>2e252b8c-3e2a-4a26-ad9c-75a692168ce3</t>
  </si>
  <si>
    <t>0a3f507e-1b25-32b8-e044-0003ba298018</t>
  </si>
  <si>
    <t>POINT(713026.21 6168504.13)</t>
  </si>
  <si>
    <t>2e33f9fd-7dc1-4605-b1c8-14aa88fdcd1b</t>
  </si>
  <si>
    <t>0a3f507e-24cf-32b8-e044-0003ba298018</t>
  </si>
  <si>
    <t>POINT(713593.75 6169759.92)</t>
  </si>
  <si>
    <t>2e3e494c-979d-46f3-97f6-aaf7428867c1</t>
  </si>
  <si>
    <t>4591b5f9-a6c0-0dd9-e044-0003ba298018</t>
  </si>
  <si>
    <t>POINT(712623.61 6168821.05)</t>
  </si>
  <si>
    <t>2e545122-7515-4d54-b4a0-f8257bb6b7c9</t>
  </si>
  <si>
    <t>0a3f507e-196d-32b8-e044-0003ba298018</t>
  </si>
  <si>
    <t>POINT(711865.92 6172514)</t>
  </si>
  <si>
    <t>2e72bc80-3524-4d79-8984-49ee270b8b5a</t>
  </si>
  <si>
    <t>0a3f507e-1e93-32b8-e044-0003ba298018</t>
  </si>
  <si>
    <t>POINT(711562.8 6172070.55)</t>
  </si>
  <si>
    <t>2e767b05-81cc-45e7-a2cb-204d559b3e0f</t>
  </si>
  <si>
    <t>0a3f507e-1ddd-32b8-e044-0003ba298018</t>
  </si>
  <si>
    <t>POINT(712078.68 6171943.21)</t>
  </si>
  <si>
    <t>2e7e220b-1fd4-4f0f-9999-d4d47396e5a0</t>
  </si>
  <si>
    <t>0a3f507e-1bf6-32b8-e044-0003ba298018</t>
  </si>
  <si>
    <t>POINT(713660.32 6169158.95)</t>
  </si>
  <si>
    <t>2e84010e-cd39-4ecb-b891-495f6746c1ff</t>
  </si>
  <si>
    <t>0a3f507e-1d86-32b8-e044-0003ba298018</t>
  </si>
  <si>
    <t>POINT(712280.85 6169309.13)</t>
  </si>
  <si>
    <t>2e8f2c88-4693-4830-b766-fa211704358e</t>
  </si>
  <si>
    <t>0a3f507e-1f2c-32b8-e044-0003ba298018</t>
  </si>
  <si>
    <t>POINT(711235.11 6171558.39)</t>
  </si>
  <si>
    <t>2e910074-5068-48aa-ab53-bb2b7fdcab6e</t>
  </si>
  <si>
    <t>0a3f507e-1b59-32b8-e044-0003ba298018</t>
  </si>
  <si>
    <t>POINT(713471.54 6169756.85)</t>
  </si>
  <si>
    <t>2e9321e7-1314-48ad-b572-eeb43565d75a</t>
  </si>
  <si>
    <t>0a3f507e-15ad-32b8-e044-0003ba298018</t>
  </si>
  <si>
    <t>POINT(712747.42 6169017.12)</t>
  </si>
  <si>
    <t>2eace9a9-23fb-40c2-8b18-b66b48d69b31</t>
  </si>
  <si>
    <t>0a3f507e-20f7-32b8-e044-0003ba298018</t>
  </si>
  <si>
    <t>POINT(713118.52 6168625.98)</t>
  </si>
  <si>
    <t>2ec2e947-0a54-444d-aae8-ad97d96b5829</t>
  </si>
  <si>
    <t>ac9cc2ec-cc69-4c66-915f-3d53a4b1d268</t>
  </si>
  <si>
    <t>POINT(712073.49 6169608.9)</t>
  </si>
  <si>
    <t>2efe1aea-4c91-4988-a9ab-5874f285d4e4</t>
  </si>
  <si>
    <t>0a3f507e-23ed-32b8-e044-0003ba298018</t>
  </si>
  <si>
    <t>POINT(712989.75 6168413.83)</t>
  </si>
  <si>
    <t>2f0fabe0-c100-4b2a-9c7b-4bd033997484</t>
  </si>
  <si>
    <t>0a3f507e-1f34-32b8-e044-0003ba298018</t>
  </si>
  <si>
    <t>POINT(711289.36 6171536.85)</t>
  </si>
  <si>
    <t>2f0fc750-0376-414c-ac7b-11a0cd88be42</t>
  </si>
  <si>
    <t>0a3f507e-1d58-32b8-e044-0003ba298018</t>
  </si>
  <si>
    <t>POINT(711754.62 6170340.86)</t>
  </si>
  <si>
    <t>2f1154b6-c506-4d83-9cab-cb1b24585797</t>
  </si>
  <si>
    <t>0a3f507e-1ed2-32b8-e044-0003ba298018</t>
  </si>
  <si>
    <t>POINT(711680.72 6172071.45)</t>
  </si>
  <si>
    <t>2f13fd60-db74-438e-b31b-8a809501ad3d</t>
  </si>
  <si>
    <t>0a3f507e-18f2-32b8-e044-0003ba298018</t>
  </si>
  <si>
    <t>POINT(711473.19 6171939.81)</t>
  </si>
  <si>
    <t>2f1b2e04-ba99-48a4-a29c-c0f486b89c01</t>
  </si>
  <si>
    <t>3cae7253-093d-0f90-e044-0003ba298018</t>
  </si>
  <si>
    <t>POINT(711742.69 6172617.02)</t>
  </si>
  <si>
    <t>2f398973-45cf-42ec-a610-67d11c62e7e0</t>
  </si>
  <si>
    <t>0a3f507e-1d6f-32b8-e044-0003ba298018</t>
  </si>
  <si>
    <t>POINT(711659.16 6172591.89)</t>
  </si>
  <si>
    <t>2f3cc145-91e7-4d1b-a60a-791bc24ff38e</t>
  </si>
  <si>
    <t>0a3f507e-21d4-32b8-e044-0003ba298018</t>
  </si>
  <si>
    <t>POINT(713593.82 6169687.15)</t>
  </si>
  <si>
    <t>2f725b08-6ae8-4a7e-a67c-973a63884456</t>
  </si>
  <si>
    <t>0a3f507e-1dfa-32b8-e044-0003ba298018</t>
  </si>
  <si>
    <t>POINT(713857.28 6169407.91)</t>
  </si>
  <si>
    <t>2f8f2e16-aa33-4985-95e3-c173ed44527b</t>
  </si>
  <si>
    <t>0a3f507e-2209-32b8-e044-0003ba298018</t>
  </si>
  <si>
    <t>POINT(712750.72 6169221.24)</t>
  </si>
  <si>
    <t>2f8f788a-a517-4cef-bf6a-8575e398d887</t>
  </si>
  <si>
    <t>0a3f507e-1b82-32b8-e044-0003ba298018</t>
  </si>
  <si>
    <t>POINT(713505.09 6169612.23)</t>
  </si>
  <si>
    <t>2f984414-3e77-489a-9f90-b67589bf39ff</t>
  </si>
  <si>
    <t>0a3f507e-1ec0-32b8-e044-0003ba298018</t>
  </si>
  <si>
    <t>POINT(711639.53 6172029.26)</t>
  </si>
  <si>
    <t>2fb581fe-3846-445c-a1c2-f47814b56678</t>
  </si>
  <si>
    <t>0a3f507e-239b-32b8-e044-0003ba298018</t>
  </si>
  <si>
    <t>POINT(713209.68 6168515.5)</t>
  </si>
  <si>
    <t>2fb95a48-38c3-4119-b120-7338003fd5fc</t>
  </si>
  <si>
    <t>75d4829b-35b7-165e-e044-00144f3ead67</t>
  </si>
  <si>
    <t>POINT(712656.87 6168884.71)</t>
  </si>
  <si>
    <t>2fc627b2-c341-4938-ad65-c6622b65385b</t>
  </si>
  <si>
    <t>0a3f507e-1a15-32b8-e044-0003ba298018</t>
  </si>
  <si>
    <t>POINT(711500.13 6172365.74)</t>
  </si>
  <si>
    <t>2fcfefea-60d9-4446-9be4-a35897d73603</t>
  </si>
  <si>
    <t>0a3f507e-1c4c-32b8-e044-0003ba298018</t>
  </si>
  <si>
    <t>POINT(713224.96 6168463.62)</t>
  </si>
  <si>
    <t>2fdd78be-1768-47e0-aaf9-d4d91df301c4</t>
  </si>
  <si>
    <t>0a3f507e-2418-32b8-e044-0003ba298018</t>
  </si>
  <si>
    <t>POINT(711701.34 6172465.81)</t>
  </si>
  <si>
    <t>2fe36b59-45ca-4829-8742-a9406f8bebf4</t>
  </si>
  <si>
    <t>0a3f507e-21de-32b8-e044-0003ba298018</t>
  </si>
  <si>
    <t>POINT(713303.81 6168981.12)</t>
  </si>
  <si>
    <t>2ff72b00-a594-440d-b778-b1886f84cb36</t>
  </si>
  <si>
    <t>0a3f507e-1ea5-32b8-e044-0003ba298018</t>
  </si>
  <si>
    <t>POINT(711534.54 6172155.48)</t>
  </si>
  <si>
    <t>2ffc7669-75fb-43b2-9275-f0d4ff4d24d9</t>
  </si>
  <si>
    <t>0a3f507e-1daa-32b8-e044-0003ba298018</t>
  </si>
  <si>
    <t>POINT(711997.03 6172406.05)</t>
  </si>
  <si>
    <t>2fff6152-855c-463a-a480-5f0a118fab1a</t>
  </si>
  <si>
    <t>0a3f507e-1b76-32b8-e044-0003ba298018</t>
  </si>
  <si>
    <t>POINT(713490.04 6169642.75)</t>
  </si>
  <si>
    <t>30349899-2a5f-42b6-acbe-669b2a7f45e5</t>
  </si>
  <si>
    <t>0a3f507e-1bae-32b8-e044-0003ba298018</t>
  </si>
  <si>
    <t>POINT(713859.47 6169244.69)</t>
  </si>
  <si>
    <t>306a0455-f54e-48d6-8dec-5ed3e67af293</t>
  </si>
  <si>
    <t>POINT(714063.55 6168148.88)</t>
  </si>
  <si>
    <t>3089b6ea-02a5-4b14-9cd8-6ed22e15d894</t>
  </si>
  <si>
    <t>0a3f507e-1a31-32b8-e044-0003ba298018</t>
  </si>
  <si>
    <t>POINT(713905.77 6169145.06)</t>
  </si>
  <si>
    <t>30c16afd-3289-4226-aaf3-714c0ddb9e1c</t>
  </si>
  <si>
    <t>0a3f507e-2256-32b8-e044-0003ba298018</t>
  </si>
  <si>
    <t>POINT(711886.63 6171699.34)</t>
  </si>
  <si>
    <t>30eaf0d1-fcfd-40aa-bda0-8bc5c67207d6</t>
  </si>
  <si>
    <t>0a3f507e-18d9-32b8-e044-0003ba298018</t>
  </si>
  <si>
    <t>POINT(711349.22 6171842.95)</t>
  </si>
  <si>
    <t>30ec51e6-41f6-4720-9387-06ac014f2c89</t>
  </si>
  <si>
    <t>0a3f507e-249d-32b8-e044-0003ba298018</t>
  </si>
  <si>
    <t>POINT(712533.85 6169371.49)</t>
  </si>
  <si>
    <t>30fae45a-d3ca-4074-8dd2-bcfd0b211e5f</t>
  </si>
  <si>
    <t>0a3f507e-1d62-32b8-e044-0003ba298018</t>
  </si>
  <si>
    <t>POINT(711827.96 6170457.75)</t>
  </si>
  <si>
    <t>30fe6c93-e252-4eba-ab05-b217d154840a</t>
  </si>
  <si>
    <t>0a3f507e-240f-32b8-e044-0003ba298018</t>
  </si>
  <si>
    <t>POINT(711612.87 6172472.89)</t>
  </si>
  <si>
    <t>310a4133-bae0-49fb-9122-50bea5246a3b</t>
  </si>
  <si>
    <t>53ba2f34-5fd3-2505-e044-0003ba298018</t>
  </si>
  <si>
    <t>POINT(712680.3 6168816.02)</t>
  </si>
  <si>
    <t>311d5036-4450-45e9-a8cc-2d2949288c71</t>
  </si>
  <si>
    <t>5f44f030-051d-463b-913b-76cb9820e643</t>
  </si>
  <si>
    <t>POINT(711572.72 6172801.7)</t>
  </si>
  <si>
    <t>31220d2d-fdb3-4e8b-9f62-22a8af7aa9ea</t>
  </si>
  <si>
    <t>0a3f507e-1e12-32b8-e044-0003ba298018</t>
  </si>
  <si>
    <t>POINT(712082.25 6169304.16)</t>
  </si>
  <si>
    <t>312b75f2-101c-44e7-99cf-a9e63f8bf852</t>
  </si>
  <si>
    <t>0a3f507e-1d9f-32b8-e044-0003ba298018</t>
  </si>
  <si>
    <t>POINT(712111.51 6172102.68)</t>
  </si>
  <si>
    <t>3132637b-706f-4bb3-ba96-c351f9fcb24f</t>
  </si>
  <si>
    <t>0a3f507e-204a-32b8-e044-0003ba298018</t>
  </si>
  <si>
    <t>POINT(710731.42 6171955.7)</t>
  </si>
  <si>
    <t>31443ee7-f78e-4358-920f-f04042bbb895</t>
  </si>
  <si>
    <t>0a3f507e-24bf-32b8-e044-0003ba298018</t>
  </si>
  <si>
    <t>POINT(713636.69 6169781.98)</t>
  </si>
  <si>
    <t>3153f089-b3ce-46fe-aa98-390586098c4c</t>
  </si>
  <si>
    <t>0a3f507e-1a68-32b8-e044-0003ba298018</t>
  </si>
  <si>
    <t>POINT(714130.53 6169020.7)</t>
  </si>
  <si>
    <t>315eba27-485f-4a80-aaa1-0b848e91f8e4</t>
  </si>
  <si>
    <t>0a3f507e-23d5-32b8-e044-0003ba298018</t>
  </si>
  <si>
    <t>POINT(712586.39 6171648.69)</t>
  </si>
  <si>
    <t>3161af41-d97c-484b-b909-b0fee3d63265</t>
  </si>
  <si>
    <t>0a3f507e-1e8a-32b8-e044-0003ba298018</t>
  </si>
  <si>
    <t>POINT(711666.86 6171795.28)</t>
  </si>
  <si>
    <t>3179d14b-5660-4f43-93d4-89f43655f1c4</t>
  </si>
  <si>
    <t>0a3f507e-1b65-32b8-e044-0003ba298018</t>
  </si>
  <si>
    <t>POINT(713486.53 6169726.47)</t>
  </si>
  <si>
    <t>317bc51f-fcbc-4cee-be2c-8f2e322e97d3</t>
  </si>
  <si>
    <t>0a3f507e-2371-32b8-e044-0003ba298018</t>
  </si>
  <si>
    <t>POINT(713203.26 6168662.94)</t>
  </si>
  <si>
    <t>317d08c4-ed22-471e-8dfc-d78033c26009</t>
  </si>
  <si>
    <t>0a3f507e-1506-32b8-e044-0003ba298018</t>
  </si>
  <si>
    <t>POINT(713030.19 6168633.31)</t>
  </si>
  <si>
    <t>317e29aa-a559-4c22-b2a9-17b94d75f547</t>
  </si>
  <si>
    <t>0a3f507e-1653-32b8-e044-0003ba298018</t>
  </si>
  <si>
    <t>POINT(714181.65 6168680.23)</t>
  </si>
  <si>
    <t>3197df32-d0ce-4edc-b5cb-43b13ce09211</t>
  </si>
  <si>
    <t>0a3f507e-2077-32b8-e044-0003ba298018</t>
  </si>
  <si>
    <t>POINT(712556.46 6168907.44)</t>
  </si>
  <si>
    <t>31d1f24f-c9cb-45ea-93f1-737099424e2c</t>
  </si>
  <si>
    <t>0a3f507e-194e-32b8-e044-0003ba298018</t>
  </si>
  <si>
    <t>POINT(713548.93 6169765.3)</t>
  </si>
  <si>
    <t>31e34c41-a33f-477c-8dea-2cb862d952d1</t>
  </si>
  <si>
    <t>0a3f507e-1c26-32b8-e044-0003ba298018</t>
  </si>
  <si>
    <t>POINT(713887.17 6169202.83)</t>
  </si>
  <si>
    <t>31e6861c-3462-4e12-902e-4bf3f16356b7</t>
  </si>
  <si>
    <t>0a3f507e-228f-32b8-e044-0003ba298018</t>
  </si>
  <si>
    <t>POINT(711949.82 6171883.79)</t>
  </si>
  <si>
    <t>31f615a6-50c3-4dd9-958f-6f5ef35a2ea4</t>
  </si>
  <si>
    <t>c57ffbc8-2bb8-48de-ac65-7c8e2c7e6f3d</t>
  </si>
  <si>
    <t>321c1eee-3238-4156-a0b6-c2321acafaa4</t>
  </si>
  <si>
    <t>0a3f507e-1b08-32b8-e044-0003ba298018</t>
  </si>
  <si>
    <t>POINT(713070.98 6169040)</t>
  </si>
  <si>
    <t>321d373f-69ce-47bb-969f-171db88b4f31</t>
  </si>
  <si>
    <t>0a3f507e-1a8b-32b8-e044-0003ba298018</t>
  </si>
  <si>
    <t>POINT(714049.35 6168999.65)</t>
  </si>
  <si>
    <t>3248397a-a5f2-425a-aa53-f3592253e8ba</t>
  </si>
  <si>
    <t>0a3f507e-169b-32b8-e044-0003ba298018</t>
  </si>
  <si>
    <t>POINT(712611.07 6169740.29)</t>
  </si>
  <si>
    <t>325030b8-b6ce-47b4-9a09-b6d9c8feb3b6</t>
  </si>
  <si>
    <t>POINT(712417.44 6169355.17)</t>
  </si>
  <si>
    <t>32827e5d-7583-4ae1-b952-488a97b0974f</t>
  </si>
  <si>
    <t>0a3f507e-1f24-32b8-e044-0003ba298018</t>
  </si>
  <si>
    <t>POINT(711212.19 6171637.46)</t>
  </si>
  <si>
    <t>329722db-80ff-4720-ae68-9da44257fdf9</t>
  </si>
  <si>
    <t>0a3f507e-194a-32b8-e044-0003ba298018</t>
  </si>
  <si>
    <t>POINT(713543.12 6169774.6)</t>
  </si>
  <si>
    <t>32976ed2-db62-4657-b429-4d3b87ef80f5</t>
  </si>
  <si>
    <t>0a3f507e-21f9-32b8-e044-0003ba298018</t>
  </si>
  <si>
    <t>POINT(712879.47 6169230.6)</t>
  </si>
  <si>
    <t>32b72a0f-91ff-4c70-8e33-8ec60cba368d</t>
  </si>
  <si>
    <t>2319b643-4283-4fa9-a8c6-ec251cbb4090</t>
  </si>
  <si>
    <t>POINT(712240.44 6169464.85)</t>
  </si>
  <si>
    <t>32be69ca-608e-4399-97b0-e35cbe3ee266</t>
  </si>
  <si>
    <t>0a3f507e-1c06-32b8-e044-0003ba298018</t>
  </si>
  <si>
    <t>POINT(713619.69 6169211.39)</t>
  </si>
  <si>
    <t>32c3ed89-2096-44d6-81aa-7c7ff2ceca7e</t>
  </si>
  <si>
    <t>4591b5f9-a6c8-0dd9-e044-0003ba298018</t>
  </si>
  <si>
    <t>POINT(712598.11 6168851.21)</t>
  </si>
  <si>
    <t>32c6e772-1326-42f5-a6db-90aaee93422a</t>
  </si>
  <si>
    <t>0a3f507e-1568-32b8-e044-0003ba298018</t>
  </si>
  <si>
    <t>POINT(713529.96 6169577.65)</t>
  </si>
  <si>
    <t>32e77338-70fb-4701-8a93-c35530cd95a8</t>
  </si>
  <si>
    <t>0a3f507e-1718-32b8-e044-0003ba298018</t>
  </si>
  <si>
    <t>POINT(712907.23 6168892.96)</t>
  </si>
  <si>
    <t>32efba73-bf5c-4af8-8226-5cd1aa9d7a5a</t>
  </si>
  <si>
    <t>0a3f507e-1a1b-32b8-e044-0003ba298018</t>
  </si>
  <si>
    <t>POINT(714075.74 6169213.33)</t>
  </si>
  <si>
    <t>32f32121-38f4-4f9e-8826-2722e471f2c2</t>
  </si>
  <si>
    <t>0a3f507e-1b3a-32b8-e044-0003ba298018</t>
  </si>
  <si>
    <t>POINT(711800.76 6170803.04)</t>
  </si>
  <si>
    <t>32fdaf4d-a827-45ec-8c1f-7dd377ab4163</t>
  </si>
  <si>
    <t>0a3f507e-1ad7-32b8-e044-0003ba298018</t>
  </si>
  <si>
    <t>POINT(713147.77 6169160.53)</t>
  </si>
  <si>
    <t>33191433-a9a8-4dd3-b46e-ce5e9cc754bf</t>
  </si>
  <si>
    <t>777ab2bb-0e6d-00a4-e044-00144f3ead67</t>
  </si>
  <si>
    <t>POINT(713035.81 6169660.91)</t>
  </si>
  <si>
    <t>331cd531-4e9e-4a1a-b4c4-3651f39c01b7</t>
  </si>
  <si>
    <t>0a3f507e-1fcc-32b8-e044-0003ba298018</t>
  </si>
  <si>
    <t>POINT(711090.07 6171723.76)</t>
  </si>
  <si>
    <t>3330e5e7-6ac0-4f91-8d6d-4e2f5b90d9ea</t>
  </si>
  <si>
    <t>0a3f507e-167f-32b8-e044-0003ba298018</t>
  </si>
  <si>
    <t>POINT(713606.91 6169577.06)</t>
  </si>
  <si>
    <t>33449c87-5e13-4073-8051-c19503538045</t>
  </si>
  <si>
    <t>0a3f507e-1bd7-32b8-e044-0003ba298018</t>
  </si>
  <si>
    <t>POINT(713738.06 6169298.65)</t>
  </si>
  <si>
    <t>335f44e6-168b-4ce5-8eb1-cb1783d290d1</t>
  </si>
  <si>
    <t>0a3f507e-21ab-32b8-e044-0003ba298018</t>
  </si>
  <si>
    <t>POINT(713681.94 6169774.16)</t>
  </si>
  <si>
    <t>336d3d83-5236-4489-87cf-79b25692b455</t>
  </si>
  <si>
    <t>0a3f507e-155a-32b8-e044-0003ba298018</t>
  </si>
  <si>
    <t>POINT(713476.6 6169539.03)</t>
  </si>
  <si>
    <t>33900f7f-68a3-40bf-b11e-9911296afc48</t>
  </si>
  <si>
    <t>0a3f507e-1a44-32b8-e044-0003ba298018</t>
  </si>
  <si>
    <t>POINT(713694.74 6168997.47)</t>
  </si>
  <si>
    <t>33afe440-8a44-41b6-978e-77ba20b38a64</t>
  </si>
  <si>
    <t>0a3f507e-1616-32b8-e044-0003ba298018</t>
  </si>
  <si>
    <t>POINT(713187.09 6168845.79)</t>
  </si>
  <si>
    <t>33b24968-ebc6-462d-9330-d60c3ccdac4c</t>
  </si>
  <si>
    <t>0a3f507e-1d71-32b8-e044-0003ba298018</t>
  </si>
  <si>
    <t>POINT(711667.01 6172593.62)</t>
  </si>
  <si>
    <t>33b7b556-4d5f-455e-b50f-e3118a5e9035</t>
  </si>
  <si>
    <t>0a3f507e-1d13-32b8-e044-0003ba298018</t>
  </si>
  <si>
    <t>POINT(711016.02 6172051.58)</t>
  </si>
  <si>
    <t>33e6c281-8507-477d-8756-4c18062d26bd</t>
  </si>
  <si>
    <t>0a3f507e-20ef-32b8-e044-0003ba298018</t>
  </si>
  <si>
    <t>POINT(713029 6168809.68)</t>
  </si>
  <si>
    <t>33eac7f3-58f2-4b43-9c62-f359f738c736</t>
  </si>
  <si>
    <t>0a3f507e-1846-32b8-e044-0003ba298018</t>
  </si>
  <si>
    <t>POINT(713401.54 6169651.83)</t>
  </si>
  <si>
    <t>34029818-4a60-479a-99e2-97e9a0a677d5</t>
  </si>
  <si>
    <t>0a3f507e-2484-32b8-e044-0003ba298018</t>
  </si>
  <si>
    <t>POINT(712257.67 6169605.36)</t>
  </si>
  <si>
    <t>3409e0cc-a307-42f9-ace4-5bb0ddf053a0</t>
  </si>
  <si>
    <t>53ba2f34-5fe6-2505-e044-0003ba298018</t>
  </si>
  <si>
    <t>POINT(712683.21 6168766.6)</t>
  </si>
  <si>
    <t>340a9039-cd58-45f3-84d4-65b7d866a0d4</t>
  </si>
  <si>
    <t>0a3f507e-1d0a-32b8-e044-0003ba298018</t>
  </si>
  <si>
    <t>POINT(710817.83 6172029.34)</t>
  </si>
  <si>
    <t>342cc03a-4c29-4408-9f69-1078d94ef787</t>
  </si>
  <si>
    <t>0a3f507e-21d1-32b8-e044-0003ba298018</t>
  </si>
  <si>
    <t>POINT(713565.03 6169725.14)</t>
  </si>
  <si>
    <t>344c943a-ca47-4b9e-bc07-d34fa3898c0a</t>
  </si>
  <si>
    <t>0a3f507e-1ee1-32b8-e044-0003ba298018</t>
  </si>
  <si>
    <t>POINT(711647.22 6172147.11)</t>
  </si>
  <si>
    <t>3470437f-b778-4115-ae5b-bb65eae42598</t>
  </si>
  <si>
    <t>0a3f507e-1d5a-32b8-e044-0003ba298018</t>
  </si>
  <si>
    <t>POINT(711738.08 6170360.14)</t>
  </si>
  <si>
    <t>3489ae1f-cf2b-4c66-91f0-9d7e96d49e84</t>
  </si>
  <si>
    <t>f4c0ea81-ba94-419b-a3e8-fe2e0927acb2</t>
  </si>
  <si>
    <t>POINT(712118.07 6169628.18)</t>
  </si>
  <si>
    <t>3489b822-fe28-48c4-b8a7-16d574432078</t>
  </si>
  <si>
    <t>0a3f507e-165e-32b8-e044-0003ba298018</t>
  </si>
  <si>
    <t>POINT(713603.7 6169463.43)</t>
  </si>
  <si>
    <t>34a6193e-5cab-45c9-8ae8-9557be95be06</t>
  </si>
  <si>
    <t>0a3f507e-1dc0-32b8-e044-0003ba298018</t>
  </si>
  <si>
    <t>POINT(711963.17 6172513.6)</t>
  </si>
  <si>
    <t>34b4eaa8-7019-4bee-8fae-ce1247414f0c</t>
  </si>
  <si>
    <t>62b06e66-3fbc-4c81-925f-f2f43cceacc6</t>
  </si>
  <si>
    <t>POINT(712612.07 6169315.47)</t>
  </si>
  <si>
    <t>34b8279b-45fc-461f-8c00-93df596424b1</t>
  </si>
  <si>
    <t>0a3f507e-17db-32b8-e044-0003ba298018</t>
  </si>
  <si>
    <t>POINT(711846.96 6170606.34)</t>
  </si>
  <si>
    <t>34c085d5-d701-4b7a-9636-c8388448af98</t>
  </si>
  <si>
    <t>0a3f507e-1dd7-32b8-e044-0003ba298018</t>
  </si>
  <si>
    <t>POINT(712121.37 6171876.51)</t>
  </si>
  <si>
    <t>34cfd722-d37c-4ec1-b368-0743dfc0b903</t>
  </si>
  <si>
    <t>0a3f507e-21ed-32b8-e044-0003ba298018</t>
  </si>
  <si>
    <t>POINT(713169.63 6168951.61)</t>
  </si>
  <si>
    <t>34e210e8-3974-41ea-aa2f-fcdc559af6f2</t>
  </si>
  <si>
    <t>0a3f507e-195d-32b8-e044-0003ba298018</t>
  </si>
  <si>
    <t>POINT(711771.85 6172564.85)</t>
  </si>
  <si>
    <t>35044c61-5aa6-4819-af18-f563da79eb16</t>
  </si>
  <si>
    <t>0a3f507e-1bca-32b8-e044-0003ba298018</t>
  </si>
  <si>
    <t>POINT(713830.7 6169313)</t>
  </si>
  <si>
    <t>352e64d1-4674-472a-8309-e1d5ca6f9574</t>
  </si>
  <si>
    <t>0a3f507e-1fe9-32b8-e044-0003ba298018</t>
  </si>
  <si>
    <t>POINT(710867.79 6171694.9)</t>
  </si>
  <si>
    <t>35352147-3048-4368-8fd0-baea0ebcf55c</t>
  </si>
  <si>
    <t>0a3f507e-1bbe-32b8-e044-0003ba298018</t>
  </si>
  <si>
    <t>POINT(713847.04 6169271.98)</t>
  </si>
  <si>
    <t>353e003b-068c-4075-81c5-f6856bf5268a</t>
  </si>
  <si>
    <t>0a3f507e-22d5-32b8-e044-0003ba298018</t>
  </si>
  <si>
    <t>POINT(712029.29 6172017.25)</t>
  </si>
  <si>
    <t>354d8462-528c-48b0-9c56-42462465411a</t>
  </si>
  <si>
    <t>0a3f507e-1503-32b8-e044-0003ba298018</t>
  </si>
  <si>
    <t>POINT(713004.05 6168708.23)</t>
  </si>
  <si>
    <t>3569e52b-db57-4d12-8394-3f5bcbcc7f21</t>
  </si>
  <si>
    <t>0a3f507e-1862-32b8-e044-0003ba298018</t>
  </si>
  <si>
    <t>POINT(713340.54 6168625.03)</t>
  </si>
  <si>
    <t>357e934b-efa0-489f-a834-4484eabbeed1</t>
  </si>
  <si>
    <t>0a3f507e-1c54-32b8-e044-0003ba298018</t>
  </si>
  <si>
    <t>POINT(714228.29 6168784.22)</t>
  </si>
  <si>
    <t>35872fdf-2c6b-40bb-a11c-ea9cd6cc07f4</t>
  </si>
  <si>
    <t>538b1060-a7f9-452c-8f5a-0cf93ddb603b</t>
  </si>
  <si>
    <t>POINT(711614.79 6172777.85)</t>
  </si>
  <si>
    <t>359836fb-86f1-4ced-8d59-d06ab0efb876</t>
  </si>
  <si>
    <t>53ba2f34-5fde-2505-e044-0003ba298018</t>
  </si>
  <si>
    <t>POINT(712655.68 6168798.94)</t>
  </si>
  <si>
    <t>35d04a72-b343-4b36-a627-db0658c0bacb</t>
  </si>
  <si>
    <t>0a3f507e-1685-32b8-e044-0003ba298018</t>
  </si>
  <si>
    <t>POINT(712382.27 6169670.34)</t>
  </si>
  <si>
    <t>35dbd45b-8130-4cc5-ad8f-4852923cb120</t>
  </si>
  <si>
    <t>0a3f507e-1bbb-32b8-e044-0003ba298018</t>
  </si>
  <si>
    <t>POINT(713770.85 6169240.73)</t>
  </si>
  <si>
    <t>360436a3-ecc2-48b1-a0b0-4b42bb11de63</t>
  </si>
  <si>
    <t>0a3f507e-1f20-32b8-e044-0003ba298018</t>
  </si>
  <si>
    <t>POINT(711203.65 6171675.23)</t>
  </si>
  <si>
    <t>3606a3b9-0e2c-4ffb-99da-d613fa2c90ae</t>
  </si>
  <si>
    <t>0a3f507e-156d-32b8-e044-0003ba298018</t>
  </si>
  <si>
    <t>POINT(713552.16 6169592.39)</t>
  </si>
  <si>
    <t>36074354-0933-49d9-80b3-61df53351fbd</t>
  </si>
  <si>
    <t>0a3f507e-2185-32b8-e044-0003ba298018</t>
  </si>
  <si>
    <t>POINT(713705.63 6169612)</t>
  </si>
  <si>
    <t>361f4277-f4ff-46fc-8787-4247ac4e4a25</t>
  </si>
  <si>
    <t>0a3f507e-19e1-32b8-e044-0003ba298018</t>
  </si>
  <si>
    <t>POINT(711617.38 6172381.08)</t>
  </si>
  <si>
    <t>36266ec2-e625-4533-8893-a7b5d5596728</t>
  </si>
  <si>
    <t>POINT(711607.6 6170294.44)</t>
  </si>
  <si>
    <t>363eebc1-e268-4be1-9d82-2eac1a8c5fa1</t>
  </si>
  <si>
    <t>0a3f507e-1bdb-32b8-e044-0003ba298018</t>
  </si>
  <si>
    <t>POINT(713733.78 6169307.89)</t>
  </si>
  <si>
    <t>36545b9f-313a-47ab-bd6d-f22eab9605d7</t>
  </si>
  <si>
    <t>0a3f507e-1e89-32b8-e044-0003ba298018</t>
  </si>
  <si>
    <t>POINT(711561.15 6172030.83)</t>
  </si>
  <si>
    <t>365d425d-5d78-4223-a62a-ea7a2395ba53</t>
  </si>
  <si>
    <t>0a3f507e-21b4-32b8-e044-0003ba298018</t>
  </si>
  <si>
    <t>POINT(713677.5 6169727.74)</t>
  </si>
  <si>
    <t>365d8970-bc8f-45b8-8f94-f1fb221749ba</t>
  </si>
  <si>
    <t>0a3f507e-2158-32b8-e044-0003ba298018</t>
  </si>
  <si>
    <t>POINT(713441.47 6168952.27)</t>
  </si>
  <si>
    <t>3669c83e-45e9-4007-9f47-9894166c1e2f</t>
  </si>
  <si>
    <t>0a3f507e-2137-32b8-e044-0003ba298018</t>
  </si>
  <si>
    <t>POINT(713042.5 6169138.39)</t>
  </si>
  <si>
    <t>3677ac7f-53db-48ed-891c-b91a90b30cbe</t>
  </si>
  <si>
    <t>4591b5f9-a6f3-0dd9-e044-0003ba298018</t>
  </si>
  <si>
    <t>POINT(712525.42 6168845.99)</t>
  </si>
  <si>
    <t>367d7662-f304-4acb-b169-d45a7cfaf9c6</t>
  </si>
  <si>
    <t>0a3f507e-17ee-32b8-e044-0003ba298018</t>
  </si>
  <si>
    <t>POINT(712532.06 6169086.99)</t>
  </si>
  <si>
    <t>367dada5-1a71-40f0-bcc7-c65b2e0b8b1e</t>
  </si>
  <si>
    <t>0a3f507e-1a4b-32b8-e044-0003ba298018</t>
  </si>
  <si>
    <t>POINT(713930.84 6169056.49)</t>
  </si>
  <si>
    <t>3692a976-1fc3-4b87-8ffc-76f4d2367dca</t>
  </si>
  <si>
    <t>0a3f507e-19b1-32b8-e044-0003ba298018</t>
  </si>
  <si>
    <t>POINT(711756.23 6172339.01)</t>
  </si>
  <si>
    <t>36a055c0-1f8c-462d-805b-b6d39bcb1fa0</t>
  </si>
  <si>
    <t>0a3f507e-1afc-32b8-e044-0003ba298018</t>
  </si>
  <si>
    <t>POINT(713102.51 6168878.7)</t>
  </si>
  <si>
    <t>36c2e9d6-da78-4f68-a98f-81c8641d0ac0</t>
  </si>
  <si>
    <t>0a3f507e-1e78-32b8-e044-0003ba298018</t>
  </si>
  <si>
    <t>POINT(711708.37 6171752.46)</t>
  </si>
  <si>
    <t>36c81c57-34a1-477e-85b1-d2300e25cde2</t>
  </si>
  <si>
    <t>76ede3bb-3cba-1e91-e044-00144f3ead67</t>
  </si>
  <si>
    <t>POINT(712794.05 6168943.34)</t>
  </si>
  <si>
    <t>36d5b2dc-ef97-40ff-890e-78884b25d23e</t>
  </si>
  <si>
    <t>0a3f507e-1672-32b8-e044-0003ba298018</t>
  </si>
  <si>
    <t>POINT(713575.4 6169515.06)</t>
  </si>
  <si>
    <t>36e44a62-758d-445c-9458-501e07ab6f7e</t>
  </si>
  <si>
    <t>53ba2f34-5fda-2505-e044-0003ba298018</t>
  </si>
  <si>
    <t>POINT(712702.03 6168789.76)</t>
  </si>
  <si>
    <t>36e786ef-6b0a-4a61-b726-a777863ff2c4</t>
  </si>
  <si>
    <t>0a3f507e-1933-32b8-e044-0003ba298018</t>
  </si>
  <si>
    <t>POINT(713474.87 6169808.33)</t>
  </si>
  <si>
    <t>36f56f32-c6a7-425a-ab08-6f4336d58b26</t>
  </si>
  <si>
    <t>3cae7253-094e-0f90-e044-0003ba298018</t>
  </si>
  <si>
    <t>POINT(711737.19 6172651.24)</t>
  </si>
  <si>
    <t>37074dcd-1170-4161-abb9-cf27e1038d7e</t>
  </si>
  <si>
    <t>POINT(711800.63 6171274.77)</t>
  </si>
  <si>
    <t>370fca3d-d809-4236-9025-d40231777eeb</t>
  </si>
  <si>
    <t>0a3f507e-193e-32b8-e044-0003ba298018</t>
  </si>
  <si>
    <t>POINT(713521.74 6169804.94)</t>
  </si>
  <si>
    <t>3716b581-bde9-4d05-8e03-bb55bff2743c</t>
  </si>
  <si>
    <t>0a3f507e-20e8-32b8-e044-0003ba298018</t>
  </si>
  <si>
    <t>POINT(713065.89 6168343.29)</t>
  </si>
  <si>
    <t>3719338e-3d5c-4b91-a0cc-395c3f874100</t>
  </si>
  <si>
    <t>0a3f507e-226b-32b8-e044-0003ba298018</t>
  </si>
  <si>
    <t>POINT(711986.47 6171768.79)</t>
  </si>
  <si>
    <t>37193af2-3e19-4d7d-84cb-1e19ed15ed25</t>
  </si>
  <si>
    <t>3cae7253-093f-0f90-e044-0003ba298018</t>
  </si>
  <si>
    <t>POINT(711752.97 6172619.71)</t>
  </si>
  <si>
    <t>371a4de3-2d3d-4121-a8ec-2e74ff761b53</t>
  </si>
  <si>
    <t>0a3f507e-20e2-32b8-e044-0003ba298018</t>
  </si>
  <si>
    <t>POINT(714289.84 6168707.38)</t>
  </si>
  <si>
    <t>372127ef-68ff-490c-852c-1d760a5902d4</t>
  </si>
  <si>
    <t>0a3f507e-1ecc-32b8-e044-0003ba298018</t>
  </si>
  <si>
    <t>POINT(711734.43 6172034.67)</t>
  </si>
  <si>
    <t>372186e3-bda1-4d35-96d8-013c0435e728</t>
  </si>
  <si>
    <t>0a3f507e-1f43-32b8-e044-0003ba298018</t>
  </si>
  <si>
    <t>POINT(711145.44 6172135.29)</t>
  </si>
  <si>
    <t>372d298c-73a5-41b0-984b-f1daa8ce97a1</t>
  </si>
  <si>
    <t>0a3f507e-204f-32b8-e044-0003ba298018</t>
  </si>
  <si>
    <t>POINT(710667.55 6171918.69)</t>
  </si>
  <si>
    <t>373a9915-726f-4761-a313-26d3958d933a</t>
  </si>
  <si>
    <t>0a3f507e-1af9-32b8-e044-0003ba298018</t>
  </si>
  <si>
    <t>POINT(713051.83 6168879.63)</t>
  </si>
  <si>
    <t>37579adb-f70d-4564-9a3a-bd8c26525085</t>
  </si>
  <si>
    <t>0a3f507e-213f-32b8-e044-0003ba298018</t>
  </si>
  <si>
    <t>POINT(713653.16 6168905)</t>
  </si>
  <si>
    <t>3759fef8-22b7-4ee2-9e3d-6e6c3018ee59</t>
  </si>
  <si>
    <t>53ba2f34-5fec-2505-e044-0003ba298018</t>
  </si>
  <si>
    <t>POINT(712632.84 6168779.89)</t>
  </si>
  <si>
    <t>376aecc5-9da9-477b-9058-2e22144cedaa</t>
  </si>
  <si>
    <t>0a3f507e-1bee-32b8-e044-0003ba298018</t>
  </si>
  <si>
    <t>POINT(713724.13 6169153.55)</t>
  </si>
  <si>
    <t>3776b0d7-9f55-43a2-9307-771b465cc06b</t>
  </si>
  <si>
    <t>0a3f507e-1cb7-32b8-e044-0003ba298018</t>
  </si>
  <si>
    <t>POINT(711170.46 6172406.58)</t>
  </si>
  <si>
    <t>377eddc7-fcc4-4879-854a-c404b487bbe2</t>
  </si>
  <si>
    <t>0a3f507e-1fa8-32b8-e044-0003ba298018</t>
  </si>
  <si>
    <t>POINT(711047.66 6171616.57)</t>
  </si>
  <si>
    <t>3780852d-08f3-4909-93f4-91c6b4e379c8</t>
  </si>
  <si>
    <t>0a3f507e-1b23-32b8-e044-0003ba298018</t>
  </si>
  <si>
    <t>POINT(713047.49 6168518.19)</t>
  </si>
  <si>
    <t>3783dc30-9d55-4de1-8d3c-c565e2526041</t>
  </si>
  <si>
    <t>0a3f507e-1ef2-32b8-e044-0003ba298018</t>
  </si>
  <si>
    <t>POINT(711644.4 6172221.81)</t>
  </si>
  <si>
    <t>379f9250-25ca-40c4-82c1-2283faef2e2e</t>
  </si>
  <si>
    <t>0a3f507e-1a38-32b8-e044-0003ba298018</t>
  </si>
  <si>
    <t>POINT(713776.69 6169007.34)</t>
  </si>
  <si>
    <t>37a62223-f314-41fa-a1ab-8cda81c41756</t>
  </si>
  <si>
    <t>0a3f507e-1c22-32b8-e044-0003ba298018</t>
  </si>
  <si>
    <t>POINT(713946.99 6169243.01)</t>
  </si>
  <si>
    <t>37bc72e6-bd86-4836-a93d-cb2e421974c1</t>
  </si>
  <si>
    <t>0a3f507e-1b7b-32b8-e044-0003ba298018</t>
  </si>
  <si>
    <t>POINT(713553.51 6169676)</t>
  </si>
  <si>
    <t>37cd1266-25f1-4a31-a524-2fdfe4eb4e9d</t>
  </si>
  <si>
    <t>0a3f507e-1da5-32b8-e044-0003ba298018</t>
  </si>
  <si>
    <t>POINT(712163.43 6172053.45)</t>
  </si>
  <si>
    <t>37de5ed6-a5a2-4c4b-aae3-dfee6882f9eb</t>
  </si>
  <si>
    <t>0a3f507e-2364-32b8-e044-0003ba298018</t>
  </si>
  <si>
    <t>POINT(712246.38 6169392.44)</t>
  </si>
  <si>
    <t>37e9ef51-6bb8-4aa6-80d6-35eb8f149342</t>
  </si>
  <si>
    <t>0a3f507e-1509-32b8-e044-0003ba298018</t>
  </si>
  <si>
    <t>POINT(711542.02 6172536.02)</t>
  </si>
  <si>
    <t>37f0dbfe-4241-49eb-9aea-ba390de9fff1</t>
  </si>
  <si>
    <t>0a3f507e-1540-32b8-e044-0003ba298018</t>
  </si>
  <si>
    <t>POINT(713519.98 6169463.67)</t>
  </si>
  <si>
    <t>3829dd6c-660f-48dc-9376-a1c781f8574c</t>
  </si>
  <si>
    <t>0a3f507e-1da4-32b8-e044-0003ba298018</t>
  </si>
  <si>
    <t>POINT(712034.82 6172357.85)</t>
  </si>
  <si>
    <t>38427c53-caea-48a2-9ef6-4463f9011b83</t>
  </si>
  <si>
    <t>0a3f507e-1f52-32b8-e044-0003ba298018</t>
  </si>
  <si>
    <t>POINT(711243.92 6171725.06)</t>
  </si>
  <si>
    <t>38604455-b0f3-4f2f-99c1-6a469fc886ba</t>
  </si>
  <si>
    <t>0a3f507e-1c11-32b8-e044-0003ba298018</t>
  </si>
  <si>
    <t>POINT(713514.91 6169266.57)</t>
  </si>
  <si>
    <t>3871cce3-a805-4a74-9428-d0d1dc946abd</t>
  </si>
  <si>
    <t>0a3f507e-1537-32b8-e044-0003ba298018</t>
  </si>
  <si>
    <t>POINT(711571.23 6172517.75)</t>
  </si>
  <si>
    <t>388e5b15-d82a-4eb7-9109-5e9e2ffada57</t>
  </si>
  <si>
    <t>0a3f507e-1b2a-32b8-e044-0003ba298018</t>
  </si>
  <si>
    <t>POINT(712994.99 6168577.9)</t>
  </si>
  <si>
    <t>389810ad-06b7-4647-8053-ea4f8ca0c3cf</t>
  </si>
  <si>
    <t>0a3f507e-2474-32b8-e044-0003ba298018</t>
  </si>
  <si>
    <t>POINT(712606.85 6169179.06)</t>
  </si>
  <si>
    <t>38c264f0-5022-4673-96da-df828b50b8ec</t>
  </si>
  <si>
    <t>0a3f507e-1d48-32b8-e044-0003ba298018</t>
  </si>
  <si>
    <t>POINT(713675.65 6169636.38)</t>
  </si>
  <si>
    <t>38c3bc5a-e796-4544-8ac1-5fe77c70addf</t>
  </si>
  <si>
    <t>0a3f507e-1b9c-32b8-e044-0003ba298018</t>
  </si>
  <si>
    <t>POINT(713038.5 6169077.39)</t>
  </si>
  <si>
    <t>38c9ed18-fa81-4124-a4e0-eff64668ee4d</t>
  </si>
  <si>
    <t>0a3f507e-20d0-32b8-e044-0003ba298018</t>
  </si>
  <si>
    <t>POINT(713480 6169480.58)</t>
  </si>
  <si>
    <t>38d9dd09-f437-47c6-ba5c-b44caabe10f6</t>
  </si>
  <si>
    <t>0a3f507e-1ef6-32b8-e044-0003ba298018</t>
  </si>
  <si>
    <t>POINT(711643.61 6172236.4)</t>
  </si>
  <si>
    <t>39014e57-0fc7-49b7-ab6d-f3feed4bcb20</t>
  </si>
  <si>
    <t>ade57008-14f1-46c9-a853-e77bb26b09d2</t>
  </si>
  <si>
    <t>POINT(711609.19 6172801.04)</t>
  </si>
  <si>
    <t>3931d4c4-635b-407e-90ee-785983c9d4aa</t>
  </si>
  <si>
    <t>0a3f507e-1d23-32b8-e044-0003ba298018</t>
  </si>
  <si>
    <t>POINT(714098.59 6168817.28)</t>
  </si>
  <si>
    <t>394c4a49-8c20-41ee-b922-4822064cddb0</t>
  </si>
  <si>
    <t>0a3f507e-1972-32b8-e044-0003ba298018</t>
  </si>
  <si>
    <t>POINT(711824.12 6172494.16)</t>
  </si>
  <si>
    <t>397cdb80-27f6-4983-92f4-11bbfe655927</t>
  </si>
  <si>
    <t>0a3f507e-214e-32b8-e044-0003ba298018</t>
  </si>
  <si>
    <t>POINT(713511.91 6168956.72)</t>
  </si>
  <si>
    <t>398eee23-d251-4b00-9aba-13db49e51ade</t>
  </si>
  <si>
    <t>0a3f507e-183a-32b8-e044-0003ba298018</t>
  </si>
  <si>
    <t>POINT(713385.96 6169681.55)</t>
  </si>
  <si>
    <t>39913436-2dad-42a0-8064-6d352fea55ab</t>
  </si>
  <si>
    <t>0a3f507e-1821-32b8-e044-0003ba298018</t>
  </si>
  <si>
    <t>POINT(712066.56 6169531.23)</t>
  </si>
  <si>
    <t>3993c58a-0798-442e-900b-0b60658c55e0</t>
  </si>
  <si>
    <t>0a3f507e-1c7f-32b8-e044-0003ba298018</t>
  </si>
  <si>
    <t>POINT(712447.25 6169256.7)</t>
  </si>
  <si>
    <t>3997d483-9665-4f95-9e2e-606a3612b9ff</t>
  </si>
  <si>
    <t>0a3f507e-1a8a-32b8-e044-0003ba298018</t>
  </si>
  <si>
    <t>POINT(714036.85 6168959.98)</t>
  </si>
  <si>
    <t>39b9f77d-f287-4ca2-8a94-cd76be4303dc</t>
  </si>
  <si>
    <t>e2d9e142-f9a6-4afa-90ff-382d26b814dd</t>
  </si>
  <si>
    <t>POINT(711580.47 6172769.57)</t>
  </si>
  <si>
    <t>39ce4a49-958e-4ceb-8f5e-2bad5a981cdb</t>
  </si>
  <si>
    <t>0a3f507e-24c2-32b8-e044-0003ba298018</t>
  </si>
  <si>
    <t>POINT(713608.13 6169811.72)</t>
  </si>
  <si>
    <t>39cf85c5-640a-4f74-8d6c-d8693c2224e0</t>
  </si>
  <si>
    <t>0a3f507e-225b-32b8-e044-0003ba298018</t>
  </si>
  <si>
    <t>POINT(712030.85 6171702.86)</t>
  </si>
  <si>
    <t>39e15a7d-ed75-4aac-b976-426f6fc9e3c0</t>
  </si>
  <si>
    <t>0a3f507e-1c25-32b8-e044-0003ba298018</t>
  </si>
  <si>
    <t>POINT(713902.15 6169212.21)</t>
  </si>
  <si>
    <t>39e218cc-b6f1-48ce-8c8f-806eb632dd7f</t>
  </si>
  <si>
    <t>0a3f507e-1624-32b8-e044-0003ba298018</t>
  </si>
  <si>
    <t>POINT(713009.89 6168871.68)</t>
  </si>
  <si>
    <t>39f33598-bfc3-4b2a-8314-bf4bc2059732</t>
  </si>
  <si>
    <t>0a3f507e-1f3c-32b8-e044-0003ba298018</t>
  </si>
  <si>
    <t>POINT(711286.05 6171566.82)</t>
  </si>
  <si>
    <t>39f9c240-54b0-4438-97e9-27fe7f01fc60</t>
  </si>
  <si>
    <t>0a3f507e-1d08-32b8-e044-0003ba298018</t>
  </si>
  <si>
    <t>POINT(710835.58 6172034.06)</t>
  </si>
  <si>
    <t>3a0df0d6-ccc5-488f-9a4e-c097760fa5c9</t>
  </si>
  <si>
    <t>0a3f507e-1991-32b8-e044-0003ba298018</t>
  </si>
  <si>
    <t>POINT(711881.42 6172358.88)</t>
  </si>
  <si>
    <t>3a0e20ab-2886-4458-bcee-97f1c6e8f0b5</t>
  </si>
  <si>
    <t>91ee37b4-db66-48f4-a30f-34a95ae5871e</t>
  </si>
  <si>
    <t>POINT(711548.7 6172907.82)</t>
  </si>
  <si>
    <t>3a11e079-b300-4231-ba75-ad34ca1e8fa7</t>
  </si>
  <si>
    <t>0a3f507e-2243-32b8-e044-0003ba298018</t>
  </si>
  <si>
    <t>POINT(712062.66 6171634.81)</t>
  </si>
  <si>
    <t>3a13fdab-34d2-4867-a84b-8ac6687b8201</t>
  </si>
  <si>
    <t>0a3f507e-158f-32b8-e044-0003ba298018</t>
  </si>
  <si>
    <t>POINT(713605.17 6169847.48)</t>
  </si>
  <si>
    <t>3a1f544b-0c10-4c66-815e-00a8f9c4e758</t>
  </si>
  <si>
    <t>0a3f507e-23ee-32b8-e044-0003ba298018</t>
  </si>
  <si>
    <t>POINT(712998.78 6168363.41)</t>
  </si>
  <si>
    <t>3a3adfe9-8896-4462-9ee8-da5c9c21109f</t>
  </si>
  <si>
    <t>0a3f507e-1d6e-32b8-e044-0003ba298018</t>
  </si>
  <si>
    <t>POINT(711637.24 6172585.97)</t>
  </si>
  <si>
    <t>3a3b7d99-8e33-4945-b816-840845f022d8</t>
  </si>
  <si>
    <t>889557d7-320f-424c-85b6-cf592c7741ed</t>
  </si>
  <si>
    <t>POINT(712382.48 6170528.92)</t>
  </si>
  <si>
    <t>3a5cbbcf-5428-4bf7-9440-6f8054ee29c6</t>
  </si>
  <si>
    <t>0a3f507e-19c2-32b8-e044-0003ba298018</t>
  </si>
  <si>
    <t>POINT(711688.47 6172427.58)</t>
  </si>
  <si>
    <t>3a6514d2-3641-4efc-ac25-410fb7b88ae1</t>
  </si>
  <si>
    <t>0a3f507e-2115-32b8-e044-0003ba298018</t>
  </si>
  <si>
    <t>POINT(713463.54 6169041.92)</t>
  </si>
  <si>
    <t>3a656d57-e9c4-42ae-a493-2327ac1f4790</t>
  </si>
  <si>
    <t>0a3f507e-19f3-32b8-e044-0003ba298018</t>
  </si>
  <si>
    <t>POINT(711580.44 6172367.86)</t>
  </si>
  <si>
    <t>3a75360b-6d42-49d2-91f4-81842e952cd7</t>
  </si>
  <si>
    <t>3567e983-845c-4d55-b3c3-d174668b9c24</t>
  </si>
  <si>
    <t>POINT(711518.85 6172809.83)</t>
  </si>
  <si>
    <t>3a7e38ae-14cd-4f58-b408-0809dbe80ff0</t>
  </si>
  <si>
    <t>0a3f507e-158c-32b8-e044-0003ba298018</t>
  </si>
  <si>
    <t>POINT(713590.66 6169837.75)</t>
  </si>
  <si>
    <t>3a8981bf-e641-4816-9e2c-f8c434a82fc3</t>
  </si>
  <si>
    <t>0a3f507e-1f94-32b8-e044-0003ba298018</t>
  </si>
  <si>
    <t>POINT(711131.07 6171570.32)</t>
  </si>
  <si>
    <t>3a921a90-c956-4fea-a6fa-92dc5c7a9d9f</t>
  </si>
  <si>
    <t>0a3f507e-1cd7-32b8-e044-0003ba298018</t>
  </si>
  <si>
    <t>POINT(711352.71 6172449.8)</t>
  </si>
  <si>
    <t>3a9a1d3c-56c7-4903-a445-ddfb571cf4cf</t>
  </si>
  <si>
    <t>0a3f507e-18ff-32b8-e044-0003ba298018</t>
  </si>
  <si>
    <t>POINT(711326.29 6172086.35)</t>
  </si>
  <si>
    <t>3a9e28b0-e01b-4134-8017-daa48bd068b3</t>
  </si>
  <si>
    <t>0a3f507e-22fb-32b8-e044-0003ba298018</t>
  </si>
  <si>
    <t>POINT(711833.19 6172249.08)</t>
  </si>
  <si>
    <t>3aa8f81b-071b-4c98-8fcf-2a943521a05b</t>
  </si>
  <si>
    <t>POINT(712544.08 6169684.7)</t>
  </si>
  <si>
    <t>3ac8e052-9d01-4569-8124-0b40ac099f00</t>
  </si>
  <si>
    <t>POINT(712621.76 6171649.35)</t>
  </si>
  <si>
    <t>3ae10b4a-3524-4b37-9f49-a1e27fe882f8</t>
  </si>
  <si>
    <t>3cae7253-0939-0f90-e044-0003ba298018</t>
  </si>
  <si>
    <t>POINT(711717.19 6172611.29)</t>
  </si>
  <si>
    <t>3aed47c2-be23-4fc0-8807-070c975fbbd2</t>
  </si>
  <si>
    <t>645db24a-f155-3388-e044-0003ba298018</t>
  </si>
  <si>
    <t>POINT(712432.43 6169532.67)</t>
  </si>
  <si>
    <t>3aee8170-2c2f-466c-9547-81e0f490cb56</t>
  </si>
  <si>
    <t>0a3f507e-192b-32b8-e044-0003ba298018</t>
  </si>
  <si>
    <t>POINT(711279.54 6172118.57)</t>
  </si>
  <si>
    <t>3af64c57-fb99-46f3-891e-b3ff0f44c403</t>
  </si>
  <si>
    <t>0a3f507e-246d-32b8-e044-0003ba298018</t>
  </si>
  <si>
    <t>POINT(712758.66 6168983.71)</t>
  </si>
  <si>
    <t>3b048aaf-fd60-4768-b3d5-37818e0b1e2d</t>
  </si>
  <si>
    <t>0a3f507e-1920-32b8-e044-0003ba298018</t>
  </si>
  <si>
    <t>POINT(711401.53 6172097.45)</t>
  </si>
  <si>
    <t>3b1068ee-f64a-4f28-96bd-2469dd0ea835</t>
  </si>
  <si>
    <t>ea597fcd-acdd-4ac5-afe3-9f5327830d58</t>
  </si>
  <si>
    <t>3b18574c-4e90-4a7c-8296-42964ed40507</t>
  </si>
  <si>
    <t>0a3f507e-1e61-32b8-e044-0003ba298018</t>
  </si>
  <si>
    <t>POINT(711585.24 6171842.33)</t>
  </si>
  <si>
    <t>3b29fe1a-ea4e-479a-a267-4c698f9c8c38</t>
  </si>
  <si>
    <t>0a3f507e-1ae7-32b8-e044-0003ba298018</t>
  </si>
  <si>
    <t>POINT(713209.11 6169143.21)</t>
  </si>
  <si>
    <t>3b48fe57-ba98-472f-83b1-4fdf4118894f</t>
  </si>
  <si>
    <t>0a3f507e-2233-32b8-e044-0003ba298018</t>
  </si>
  <si>
    <t>POINT(712334.38 6169133.87)</t>
  </si>
  <si>
    <t>3b497a9b-1197-49ce-b3e0-e4492b9a0122</t>
  </si>
  <si>
    <t>0a3f507e-1fd6-32b8-e044-0003ba298018</t>
  </si>
  <si>
    <t>POINT(711087.04 6171768.02)</t>
  </si>
  <si>
    <t>3b66b928-5370-40b1-8ade-8dcc9c6ab089</t>
  </si>
  <si>
    <t>0a3f507e-192a-32b8-e044-0003ba298018</t>
  </si>
  <si>
    <t>POINT(711266.56 6172143.84)</t>
  </si>
  <si>
    <t>3b7370b0-99c4-4cc6-baba-802fe254b51f</t>
  </si>
  <si>
    <t>0a3f507e-190e-32b8-e044-0003ba298018</t>
  </si>
  <si>
    <t>POINT(711439.03 6172195.48)</t>
  </si>
  <si>
    <t>3b776ea6-e290-4a71-a1da-6f15d5436a76</t>
  </si>
  <si>
    <t>0a3f507e-1514-32b8-e044-0003ba298018</t>
  </si>
  <si>
    <t>POINT(711505.95 6172497.5)</t>
  </si>
  <si>
    <t>3b8a2473-aa94-4289-9340-c9872a6fd5fb</t>
  </si>
  <si>
    <t>0a3f507e-1b2c-32b8-e044-0003ba298018</t>
  </si>
  <si>
    <t>POINT(712984.11 6168596.88)</t>
  </si>
  <si>
    <t>3b9892be-6ce0-4ca4-ba54-831768297019</t>
  </si>
  <si>
    <t>0a3f507e-1fa3-32b8-e044-0003ba298018</t>
  </si>
  <si>
    <t>POINT(711005.19 6171521.26)</t>
  </si>
  <si>
    <t>3ba3bf33-99b9-4ece-9053-3ff92d1ccec6</t>
  </si>
  <si>
    <t>0a3f507e-1627-32b8-e044-0003ba298018</t>
  </si>
  <si>
    <t>POINT(712866.31 6168868.38)</t>
  </si>
  <si>
    <t>3ba6fbb5-5e64-42af-9ef2-46bcf7d45f09</t>
  </si>
  <si>
    <t>0a3f507e-170e-32b8-e044-0003ba298018</t>
  </si>
  <si>
    <t>POINT(711598.74 6170571.96)</t>
  </si>
  <si>
    <t>3bb8cc60-ed5f-4220-96b6-353eafbbaaad</t>
  </si>
  <si>
    <t>0a3f507e-2383-32b8-e044-0003ba298018</t>
  </si>
  <si>
    <t>POINT(713244.58 6168505.32)</t>
  </si>
  <si>
    <t>3bc4434c-1bfc-4409-9580-6318e7834a84</t>
  </si>
  <si>
    <t>0a3f507e-1e9d-32b8-e044-0003ba298018</t>
  </si>
  <si>
    <t>POINT(711563.22 6172116.46)</t>
  </si>
  <si>
    <t>3bd8b515-0167-4d72-a8d6-c5e808970671</t>
  </si>
  <si>
    <t>0a3f507e-1d47-32b8-e044-0003ba298018</t>
  </si>
  <si>
    <t>POINT(713641.06 6169604.8)</t>
  </si>
  <si>
    <t>3bde388f-7e48-4607-9486-6da003039d01</t>
  </si>
  <si>
    <t>2533094f-c20b-460f-aa8e-23274527fcc8</t>
  </si>
  <si>
    <t>POINT(711620.42 6172757.32)</t>
  </si>
  <si>
    <t>3be0319f-a8ba-46e3-891e-8f865d3c3014</t>
  </si>
  <si>
    <t>0a3f507e-1b0a-32b8-e044-0003ba298018</t>
  </si>
  <si>
    <t>POINT(713084.91 6169057.03)</t>
  </si>
  <si>
    <t>3c025766-e782-4277-a0ac-ba995823fddb</t>
  </si>
  <si>
    <t>0a3f507e-1d20-32b8-e044-0003ba298018</t>
  </si>
  <si>
    <t>POINT(710938.52 6172097.95)</t>
  </si>
  <si>
    <t>3c16cb12-6a9a-4077-bbbf-d3c7674a1b9c</t>
  </si>
  <si>
    <t>0a3f507e-1f4e-32b8-e044-0003ba298018</t>
  </si>
  <si>
    <t>POINT(711242.86 6171678.32)</t>
  </si>
  <si>
    <t>3c29b7a2-fa54-4e82-a444-4ff2ba69ca2c</t>
  </si>
  <si>
    <t>0a3f507e-1a58-32b8-e044-0003ba298018</t>
  </si>
  <si>
    <t>POINT(714038.2 6169084.63)</t>
  </si>
  <si>
    <t>3c490e4b-dd4a-476b-a91d-00f58c32b834</t>
  </si>
  <si>
    <t>0a3f507e-15e0-32b8-e044-0003ba298018</t>
  </si>
  <si>
    <t>POINT(711887.37 6170513.21)</t>
  </si>
  <si>
    <t>3c7403d9-6b77-4997-9308-eab7a1215cad</t>
  </si>
  <si>
    <t>53ba2f34-5fd9-2505-e044-0003ba298018</t>
  </si>
  <si>
    <t>POINT(712697.64 6168794.62)</t>
  </si>
  <si>
    <t>3c74e473-0fed-4535-8d85-0b799d1fb999</t>
  </si>
  <si>
    <t>0a3f507e-1815-32b8-e044-0003ba298018</t>
  </si>
  <si>
    <t>POINT(712135.35 6169433.84)</t>
  </si>
  <si>
    <t>3c76d36e-2f8f-45ae-8dd6-1812a0f967fd</t>
  </si>
  <si>
    <t>0a3f507e-1e34-32b8-e044-0003ba298018</t>
  </si>
  <si>
    <t>POINT(711649.83 6171582.9)</t>
  </si>
  <si>
    <t>3c81aca2-778f-40e6-bb7f-34a0251fdf27</t>
  </si>
  <si>
    <t>0a3f507e-17e7-32b8-e044-0003ba298018</t>
  </si>
  <si>
    <t>POINT(712588.76 6169063.64)</t>
  </si>
  <si>
    <t>3c8e9a55-a92e-40e2-88ea-f9985a0cd6ab</t>
  </si>
  <si>
    <t>0a3f507e-1ac0-32b8-e044-0003ba298018</t>
  </si>
  <si>
    <t>POINT(713714.89 6169239.74)</t>
  </si>
  <si>
    <t>3c95f423-1a47-40c8-b78f-cf3f673fd7bb</t>
  </si>
  <si>
    <t>0a3f507e-1cb1-32b8-e044-0003ba298018</t>
  </si>
  <si>
    <t>POINT(714030.4 6168633.27)</t>
  </si>
  <si>
    <t>3ca5819a-77d8-4c63-8349-a87cc3d9596e</t>
  </si>
  <si>
    <t>0a3f507e-203a-32b8-e044-0003ba298018</t>
  </si>
  <si>
    <t>POINT(710748.25 6171884.43)</t>
  </si>
  <si>
    <t>3cb1418d-be4c-4d23-b22e-182a1475e40e</t>
  </si>
  <si>
    <t>0a3f507e-1b46-32b8-e044-0003ba298018</t>
  </si>
  <si>
    <t>POINT(713115.84 6168697.47)</t>
  </si>
  <si>
    <t>3cb3a51c-37e0-4a94-a3cb-c6db123dc798</t>
  </si>
  <si>
    <t>0a3f507e-1574-32b8-e044-0003ba298018</t>
  </si>
  <si>
    <t>POINT(713524.53 6168794.24)</t>
  </si>
  <si>
    <t>3cb44818-a00c-45f3-93e9-45b81904fcaf</t>
  </si>
  <si>
    <t>0a3f507e-21e6-32b8-e044-0003ba298018</t>
  </si>
  <si>
    <t>POINT(713228.63 6168987.39)</t>
  </si>
  <si>
    <t>3cdf4f18-bb47-4cc9-a6de-78add64d7930</t>
  </si>
  <si>
    <t>0a3f507e-18b6-32b8-e044-0003ba298018</t>
  </si>
  <si>
    <t>POINT(711498.37 6171759.34)</t>
  </si>
  <si>
    <t>3cdfea03-f2dd-45a8-8954-b24f1e997d4e</t>
  </si>
  <si>
    <t>0a3f507e-159a-32b8-e044-0003ba298018</t>
  </si>
  <si>
    <t>POINT(712895.7 6169169.44)</t>
  </si>
  <si>
    <t>3cf22bef-09f3-4cd0-afd1-a5d84f911ab0</t>
  </si>
  <si>
    <t>4591b5f9-a6e8-0dd9-e044-0003ba298018</t>
  </si>
  <si>
    <t>POINT(712566.04 6168795.73)</t>
  </si>
  <si>
    <t>3d02b053-18e9-4a55-93b9-3d1628e2f9bf</t>
  </si>
  <si>
    <t>0a3f507e-23e1-32b8-e044-0003ba298018</t>
  </si>
  <si>
    <t>POINT(713093.18 6168490.94)</t>
  </si>
  <si>
    <t>3d066e67-e665-4cb3-8046-b52a62fe9f17</t>
  </si>
  <si>
    <t>0a3f507e-1550-32b8-e044-0003ba298018</t>
  </si>
  <si>
    <t>POINT(713492.61 6169515.6)</t>
  </si>
  <si>
    <t>3d0b114a-0808-49aa-9ee8-44843f172941</t>
  </si>
  <si>
    <t>0a3f507e-1e47-32b8-e044-0003ba298018</t>
  </si>
  <si>
    <t>POINT(711607.9 6171675.47)</t>
  </si>
  <si>
    <t>3d1ee6fb-efd4-4f31-932d-14ef7c1eab7c</t>
  </si>
  <si>
    <t>0a3f507e-1bce-32b8-e044-0003ba298018</t>
  </si>
  <si>
    <t>POINT(713782.12 6169302.2)</t>
  </si>
  <si>
    <t>3d2ee58a-3baf-48fa-987d-42ec8041ab51</t>
  </si>
  <si>
    <t>75d4829b-35bd-165e-e044-00144f3ead67</t>
  </si>
  <si>
    <t>POINT(713923.41 6168234.49)</t>
  </si>
  <si>
    <t>3d475a8a-299e-46bb-8d0e-a1c99f512c60</t>
  </si>
  <si>
    <t>0a3f507e-2028-32b8-e044-0003ba298018</t>
  </si>
  <si>
    <t>POINT(710776.21 6171814.28)</t>
  </si>
  <si>
    <t>3d7ff191-aa0a-4e65-aee5-d877526ef5f2</t>
  </si>
  <si>
    <t>0a3f507e-1ed9-32b8-e044-0003ba298018</t>
  </si>
  <si>
    <t>POINT(711713.26 6172112.23)</t>
  </si>
  <si>
    <t>3d97c2b1-8334-4aea-baae-8b9f254ff0ad</t>
  </si>
  <si>
    <t>0a3f507e-2302-32b8-e044-0003ba298018</t>
  </si>
  <si>
    <t>POINT(712006.54 6172107.25)</t>
  </si>
  <si>
    <t>3df2fc1e-4847-4f69-b12b-6032d614908e</t>
  </si>
  <si>
    <t>0a3f507e-1791-32b8-e044-0003ba298018</t>
  </si>
  <si>
    <t>POINT(713930.28 6168872.31)</t>
  </si>
  <si>
    <t>3df388b9-149e-4f55-b3b8-72d694515b46</t>
  </si>
  <si>
    <t>POINT(711652.83 6170549.18)</t>
  </si>
  <si>
    <t>3e3a9cac-269d-4c82-ad93-ac079a7d80d6</t>
  </si>
  <si>
    <t>0a3f507e-1819-32b8-e044-0003ba298018</t>
  </si>
  <si>
    <t>POINT(712109.64 6169469.07)</t>
  </si>
  <si>
    <t>3e6552cd-b71e-468a-8c80-7c2627b9927d</t>
  </si>
  <si>
    <t>0a3f507e-22af-32b8-e044-0003ba298018</t>
  </si>
  <si>
    <t>POINT(712015.52 6171943.65)</t>
  </si>
  <si>
    <t>3e76969a-e236-42dd-b8cb-f8f94139d737</t>
  </si>
  <si>
    <t>0a3f507e-1939-32b8-e044-0003ba298018</t>
  </si>
  <si>
    <t>POINT(713479.83 6169791.68)</t>
  </si>
  <si>
    <t>3ea44985-ee12-4030-9d57-402236d3cf6a</t>
  </si>
  <si>
    <t>0a3f507e-166f-32b8-e044-0003ba298018</t>
  </si>
  <si>
    <t>POINT(713604.35 6169530.46)</t>
  </si>
  <si>
    <t>3ee51ccc-0863-445f-9614-7a72db0f814c</t>
  </si>
  <si>
    <t>0a3f507e-15ae-32b8-e044-0003ba298018</t>
  </si>
  <si>
    <t>POINT(712856.25 6169076.31)</t>
  </si>
  <si>
    <t>3ee87ac8-e0b4-4b38-b6ae-2bf0adda07fb</t>
  </si>
  <si>
    <t>0a3f507e-20cd-32b8-e044-0003ba298018</t>
  </si>
  <si>
    <t>POINT(713488.17 6169466.58)</t>
  </si>
  <si>
    <t>3eec3f26-3cda-4728-8698-e946fde0a8e4</t>
  </si>
  <si>
    <t>0a3f507e-1993-32b8-e044-0003ba298018</t>
  </si>
  <si>
    <t>POINT(711865.55 6172382.34)</t>
  </si>
  <si>
    <t>3f0b9c4a-deec-4b52-809f-081a3252c1fe</t>
  </si>
  <si>
    <t>0a3f507e-1d12-32b8-e044-0003ba298018</t>
  </si>
  <si>
    <t>POINT(710822.21 6172065.43)</t>
  </si>
  <si>
    <t>3f0edd3d-015f-425a-b681-bb23e5186b39</t>
  </si>
  <si>
    <t>4591b5f9-a6bd-0dd9-e044-0003ba298018</t>
  </si>
  <si>
    <t>POINT(712620.76 6168870.18)</t>
  </si>
  <si>
    <t>3f1da907-7f14-4824-b9d5-7dce5be63526</t>
  </si>
  <si>
    <t>0a3f507e-1ffc-32b8-e044-0003ba298018</t>
  </si>
  <si>
    <t>POINT(710964 6171799.54)</t>
  </si>
  <si>
    <t>3f31d2cc-02d3-4d5c-b39d-60b5bfe3a298</t>
  </si>
  <si>
    <t>0a3f507e-2372-32b8-e044-0003ba298018</t>
  </si>
  <si>
    <t>POINT(713241.43 6168661.62)</t>
  </si>
  <si>
    <t>3f35211d-accb-41c0-8c93-78b6de8a03b9</t>
  </si>
  <si>
    <t>0a3f507e-1cb0-32b8-e044-0003ba298018</t>
  </si>
  <si>
    <t>POINT(714051.7 6168639.4)</t>
  </si>
  <si>
    <t>3f3ce517-3cfb-48ec-a6d3-595cfbe02280</t>
  </si>
  <si>
    <t>0a3f507e-1d98-32b8-e044-0003ba298018</t>
  </si>
  <si>
    <t>POINT(712081.71 6172260.86)</t>
  </si>
  <si>
    <t>3f5f328f-9ee0-4a1b-a3a6-faf158ae100c</t>
  </si>
  <si>
    <t>0a3f507e-1704-32b8-e044-0003ba298018</t>
  </si>
  <si>
    <t>POINT(711703.9 6170572.14)</t>
  </si>
  <si>
    <t>3f66730b-0e84-4b3d-8c31-b6f4ac15f54d</t>
  </si>
  <si>
    <t>0a3f507e-15fc-32b8-e044-0003ba298018</t>
  </si>
  <si>
    <t>POINT(711618.79 6170686.92)</t>
  </si>
  <si>
    <t>3f6c0a7a-ccf8-4d67-b866-1f90012294cf</t>
  </si>
  <si>
    <t>0a3f507e-1d05-32b8-e044-0003ba298018</t>
  </si>
  <si>
    <t>POINT(710936.55 6172001.72)</t>
  </si>
  <si>
    <t>3f70c006-38bf-4040-b59d-43f66fc208d3</t>
  </si>
  <si>
    <t>0a3f507e-1e6a-32b8-e044-0003ba298018</t>
  </si>
  <si>
    <t>POINT(711708.52 6171712.41)</t>
  </si>
  <si>
    <t>3f755d22-00c5-419b-8c0a-a4b896cf4906</t>
  </si>
  <si>
    <t>0a3f507e-22bd-32b8-e044-0003ba298018</t>
  </si>
  <si>
    <t>POINT(711945.88 6171910.99)</t>
  </si>
  <si>
    <t>3f790eba-5f85-4c82-8153-25ace1e4d506</t>
  </si>
  <si>
    <t>53ba2f34-5ffb-2505-e044-0003ba298018</t>
  </si>
  <si>
    <t>POINT(712681.56 6168721.44)</t>
  </si>
  <si>
    <t>3f94b7d0-fa0c-45ce-a705-bf0489c58f91</t>
  </si>
  <si>
    <t>0a3f507e-1642-32b8-e044-0003ba298018</t>
  </si>
  <si>
    <t>POINT(713690.5 6169537.39)</t>
  </si>
  <si>
    <t>3f9f6e07-ec7a-448b-bcd0-2fabc6c51938</t>
  </si>
  <si>
    <t>0a3f507e-1a8d-32b8-e044-0003ba298018</t>
  </si>
  <si>
    <t>POINT(714040.59 6169027.49)</t>
  </si>
  <si>
    <t>3f9fd572-a929-4955-84eb-b02dc5c5e5ae</t>
  </si>
  <si>
    <t>0a3f507e-1ecb-32b8-e044-0003ba298018</t>
  </si>
  <si>
    <t>POINT(711725.71 6172032.15)</t>
  </si>
  <si>
    <t>3fa31c32-8290-4ce9-9082-b21330268c10</t>
  </si>
  <si>
    <t>POINT(712148.03 6170305.61)</t>
  </si>
  <si>
    <t>3fb2b3f9-bb64-4f5f-88ec-277fc50229ed</t>
  </si>
  <si>
    <t>0a3f507e-2109-32b8-e044-0003ba298018</t>
  </si>
  <si>
    <t>POINT(713162.76 6168447.2)</t>
  </si>
  <si>
    <t>3fb3c64c-bc80-488f-bfe1-4c2ae91a27e9</t>
  </si>
  <si>
    <t>53ba2f34-5fe9-2505-e044-0003ba298018</t>
  </si>
  <si>
    <t>POINT(712690.93 6168757.01)</t>
  </si>
  <si>
    <t>3fcf44fe-0ed8-4322-9778-9c5ae6b77080</t>
  </si>
  <si>
    <t>4591b5f9-a6dc-0dd9-e044-0003ba298018</t>
  </si>
  <si>
    <t>POINT(712564.94 6168844.82)</t>
  </si>
  <si>
    <t>3fea4f96-5faf-4106-a973-95bf33f9ae11</t>
  </si>
  <si>
    <t>0759a165-dc0e-478f-898c-45d2ad3c04d4</t>
  </si>
  <si>
    <t>POINT(711524.27 6172856.53)</t>
  </si>
  <si>
    <t>3ff35d85-62f5-443a-9692-e892596d7d9a</t>
  </si>
  <si>
    <t>0a3f507e-1965-32b8-e044-0003ba298018</t>
  </si>
  <si>
    <t>POINT(711788.24 6172527.93)</t>
  </si>
  <si>
    <t>3ff6cef7-b1e8-4d87-aa3e-66e0ffe64d51</t>
  </si>
  <si>
    <t>0a3f507e-1bdf-32b8-e044-0003ba298018</t>
  </si>
  <si>
    <t>POINT(713730.22 6169316.51)</t>
  </si>
  <si>
    <t>401b12f9-1620-4a79-b29e-0f87b9d28bea</t>
  </si>
  <si>
    <t>0a3f507e-1b3d-32b8-e044-0003ba298018</t>
  </si>
  <si>
    <t>POINT(711764.2 6170818.48)</t>
  </si>
  <si>
    <t>401e598c-57b8-4b38-b295-a60604e22e1c</t>
  </si>
  <si>
    <t>0a3f507e-1a10-32b8-e044-0003ba298018</t>
  </si>
  <si>
    <t>POINT(711506.8 6172337.78)</t>
  </si>
  <si>
    <t>403cfc4a-62f4-45c9-a6e6-a7bd860712c9</t>
  </si>
  <si>
    <t>0a3f507e-1f92-32b8-e044-0003ba298018</t>
  </si>
  <si>
    <t>POINT(711114.54 6171564.48)</t>
  </si>
  <si>
    <t>4044c113-9729-425b-b1eb-7c702fe5386c</t>
  </si>
  <si>
    <t>0a3f507e-2413-32b8-e044-0003ba298018</t>
  </si>
  <si>
    <t>POINT(711622.41 6172440.54)</t>
  </si>
  <si>
    <t>4063c7e9-3319-4588-9647-96a878a73f62</t>
  </si>
  <si>
    <t>0a3f507e-2196-32b8-e044-0003ba298018</t>
  </si>
  <si>
    <t>POINT(713389.93 6168775.53)</t>
  </si>
  <si>
    <t>40685f6c-7c2a-42d0-97bc-bc868a52933a</t>
  </si>
  <si>
    <t>4591b5f9-a6f2-0dd9-e044-0003ba298018</t>
  </si>
  <si>
    <t>POINT(712528.38 6168842.48)</t>
  </si>
  <si>
    <t>4072d006-2175-404d-87e8-3d3ad823861d</t>
  </si>
  <si>
    <t>0a3f507e-2126-32b8-e044-0003ba298018</t>
  </si>
  <si>
    <t>POINT(713261.92 6169033.46)</t>
  </si>
  <si>
    <t>40a1cb2b-2825-4612-8046-f9bf57d746fa</t>
  </si>
  <si>
    <t>0a3f507e-1902-32b8-e044-0003ba298018</t>
  </si>
  <si>
    <t>POINT(711449.36 6172076.05)</t>
  </si>
  <si>
    <t>40a9eb87-f452-45da-b1c3-cc8b47fd7569</t>
  </si>
  <si>
    <t>0a3f507e-17fa-32b8-e044-0003ba298018</t>
  </si>
  <si>
    <t>POINT(712410.94 6169058.9)</t>
  </si>
  <si>
    <t>40bafdca-a864-4051-b937-61d4532ca569</t>
  </si>
  <si>
    <t>0a3f507e-2211-32b8-e044-0003ba298018</t>
  </si>
  <si>
    <t>POINT(712658.96 6169199.98)</t>
  </si>
  <si>
    <t>40c12a1e-04fb-4cc2-92da-4211c3996fad</t>
  </si>
  <si>
    <t>0a3f507e-20d2-32b8-e044-0003ba298018</t>
  </si>
  <si>
    <t>POINT(713473.1 6169490.55)</t>
  </si>
  <si>
    <t>40c23079-089c-4ee3-b81f-fcd9cd02d581</t>
  </si>
  <si>
    <t>0a3f507e-246e-32b8-e044-0003ba298018</t>
  </si>
  <si>
    <t>POINT(712657.33 6169072.78)</t>
  </si>
  <si>
    <t>40c7d5c4-1f6a-470a-8fb2-ba0bb165b409</t>
  </si>
  <si>
    <t>0a3f507e-2393-32b8-e044-0003ba298018</t>
  </si>
  <si>
    <t>POINT(713196.73 6168585.48)</t>
  </si>
  <si>
    <t>40cd5078-9a8c-451c-9695-da3092d70c10</t>
  </si>
  <si>
    <t>0a3f507e-1ebc-32b8-e044-0003ba298018</t>
  </si>
  <si>
    <t>POINT(711665.01 6171981.86)</t>
  </si>
  <si>
    <t>40d739e2-48f4-4f35-bb26-8909d1a1d3de</t>
  </si>
  <si>
    <t>0a3f507e-1f07-32b8-e044-0003ba298018</t>
  </si>
  <si>
    <t>POINT(711124.31 6171998.94)</t>
  </si>
  <si>
    <t>40da96d8-1316-4e80-8eb3-3625ac16da76</t>
  </si>
  <si>
    <t>53ba2f34-5fdc-2505-e044-0003ba298018</t>
  </si>
  <si>
    <t>POINT(712708.66 6168781.68)</t>
  </si>
  <si>
    <t>40e9c401-481d-43b4-8559-abd3afcb7010</t>
  </si>
  <si>
    <t>0a3f507e-2446-32b8-e044-0003ba298018</t>
  </si>
  <si>
    <t>POINT(713032.73 6169435.57)</t>
  </si>
  <si>
    <t>40f52443-598b-4ff4-8b98-508eb0db5365</t>
  </si>
  <si>
    <t>0a3f507e-1934-32b8-e044-0003ba298018</t>
  </si>
  <si>
    <t>POINT(713507.95 6169833.24)</t>
  </si>
  <si>
    <t>4105b9d1-f8ef-4aee-8e07-c3d2c8d956fb</t>
  </si>
  <si>
    <t>0a3f507e-1d70-32b8-e044-0003ba298018</t>
  </si>
  <si>
    <t>POINT(711629.68 6172584.38)</t>
  </si>
  <si>
    <t>41070c39-a88a-4d30-bdc7-91ec9e9110ce</t>
  </si>
  <si>
    <t>0a3f507e-1786-32b8-e044-0003ba298018</t>
  </si>
  <si>
    <t>POINT(714100.61 6168876.2)</t>
  </si>
  <si>
    <t>416454f7-73a6-4564-acd4-0340cd4c1779</t>
  </si>
  <si>
    <t>0a3f507e-1ae4-32b8-e044-0003ba298018</t>
  </si>
  <si>
    <t>POINT(713010.81 6169190.24)</t>
  </si>
  <si>
    <t>41761311-5630-44e5-a830-b8d2948d8018</t>
  </si>
  <si>
    <t>66d92728-5011-4d96-a408-3c89dcf88b11</t>
  </si>
  <si>
    <t>41a75cee-c39c-4609-98fb-fc9e3c004d1b</t>
  </si>
  <si>
    <t>0a3f507e-22a9-32b8-e044-0003ba298018</t>
  </si>
  <si>
    <t>POINT(712045.86 6171942.68)</t>
  </si>
  <si>
    <t>41ac6589-cd08-4ced-b428-953122d93e50</t>
  </si>
  <si>
    <t>0a3f507e-1c0b-32b8-e044-0003ba298018</t>
  </si>
  <si>
    <t>POINT(713489.52 6169225.66)</t>
  </si>
  <si>
    <t>41e75e28-e14d-4076-96ea-11907e7a7239</t>
  </si>
  <si>
    <t>0a3f507e-2046-32b8-e044-0003ba298018</t>
  </si>
  <si>
    <t>POINT(710786.12 6171956.87)</t>
  </si>
  <si>
    <t>41eeb70c-29e7-402f-b067-89ad54e8d056</t>
  </si>
  <si>
    <t>0a3f507e-15d2-32b8-e044-0003ba298018</t>
  </si>
  <si>
    <t>POINT(711761.4 6170715.04)</t>
  </si>
  <si>
    <t>41fa7efc-de53-4c40-bcd7-1e4d651f621e</t>
  </si>
  <si>
    <t>0a3f507e-1cf1-32b8-e044-0003ba298018</t>
  </si>
  <si>
    <t>POINT(710826.93 6171971.85)</t>
  </si>
  <si>
    <t>4202ec33-2686-4a25-9993-4d16edef66b2</t>
  </si>
  <si>
    <t>0a3f507e-232c-32b8-e044-0003ba298018</t>
  </si>
  <si>
    <t>POINT(711937.68 6172273.9)</t>
  </si>
  <si>
    <t>4207f941-d035-4b1d-b6b8-59778ef3261d</t>
  </si>
  <si>
    <t>0a3f507e-1c34-32b8-e044-0003ba298018</t>
  </si>
  <si>
    <t>POINT(713678.53 6169075.27)</t>
  </si>
  <si>
    <t>42094df9-356c-4b1f-ae35-db380eea360c</t>
  </si>
  <si>
    <t>0a3f507e-19e2-32b8-e044-0003ba298018</t>
  </si>
  <si>
    <t>POINT(711619.42 6172373.48)</t>
  </si>
  <si>
    <t>42122091-2f76-49d8-aaf2-24d09b5f2f8a</t>
  </si>
  <si>
    <t>0a3f507e-21c4-32b8-e044-0003ba298018</t>
  </si>
  <si>
    <t>POINT(713638.5 6169699.73)</t>
  </si>
  <si>
    <t>422d12cf-1242-4100-bb99-127ef7d5db8d</t>
  </si>
  <si>
    <t>0a3f507e-1ba4-32b8-e044-0003ba298018</t>
  </si>
  <si>
    <t>POINT(713852.74 6169222.68)</t>
  </si>
  <si>
    <t>423e3c16-4d2b-494e-97ef-1c146634ec72</t>
  </si>
  <si>
    <t>0a3f507e-22f4-32b8-e044-0003ba298018</t>
  </si>
  <si>
    <t>POINT(711952.95 6172073.25)</t>
  </si>
  <si>
    <t>424016f0-7208-4567-ba13-3c17b79eced4</t>
  </si>
  <si>
    <t>0a3f507e-1dcf-32b8-e044-0003ba298018</t>
  </si>
  <si>
    <t>POINT(712107.92 6171810.08)</t>
  </si>
  <si>
    <t>425fac33-4655-40e2-bb34-f2cc60b9bb6a</t>
  </si>
  <si>
    <t>0a3f507e-1ccd-32b8-e044-0003ba298018</t>
  </si>
  <si>
    <t>POINT(711149.36 6172531.38)</t>
  </si>
  <si>
    <t>426912bc-7d12-4271-9174-3f6a764dbf8d</t>
  </si>
  <si>
    <t>0a3f507e-1d06-32b8-e044-0003ba298018</t>
  </si>
  <si>
    <t>POINT(710820.64 6171994.55)</t>
  </si>
  <si>
    <t>426fe517-f10d-49c1-8eb6-e86705c0b219</t>
  </si>
  <si>
    <t>0a3f507e-2485-32b8-e044-0003ba298018</t>
  </si>
  <si>
    <t>POINT(712306.26 6169616.41)</t>
  </si>
  <si>
    <t>4272fa25-21ef-4d3b-9184-9103c66524f0</t>
  </si>
  <si>
    <t>0a3f507e-1c3b-32b8-e044-0003ba298018</t>
  </si>
  <si>
    <t>POINT(713658.04 6169026.96)</t>
  </si>
  <si>
    <t>4280f747-ce0e-4040-ba44-483761d544b8</t>
  </si>
  <si>
    <t>0a3f507e-236b-32b8-e044-0003ba298018</t>
  </si>
  <si>
    <t>POINT(712170.21 6169375.25)</t>
  </si>
  <si>
    <t>429182d6-fdc4-4e72-bbee-6d2425fc953d</t>
  </si>
  <si>
    <t>0a3f507e-154e-32b8-e044-0003ba298018</t>
  </si>
  <si>
    <t>POINT(713497.37 6169513.04)</t>
  </si>
  <si>
    <t>42b2a580-5b31-4d4c-8338-b8cf8e179053</t>
  </si>
  <si>
    <t>0a3f507e-1961-32b8-e044-0003ba298018</t>
  </si>
  <si>
    <t>POINT(711749.93 6172559.91)</t>
  </si>
  <si>
    <t>42d0884b-682b-4539-8e8e-7c9028c91274</t>
  </si>
  <si>
    <t>0a3f507e-17f5-32b8-e044-0003ba298018</t>
  </si>
  <si>
    <t>POINT(712446.06 6169024.25)</t>
  </si>
  <si>
    <t>42e06431-02bc-45cd-9fea-ccf2f5d55a0c</t>
  </si>
  <si>
    <t>0a3f507e-2290-32b8-e044-0003ba298018</t>
  </si>
  <si>
    <t>POINT(711843.58 6171860.02)</t>
  </si>
  <si>
    <t>43023928-262a-4471-9ba2-f3710d79971b</t>
  </si>
  <si>
    <t>0a3f507e-1a82-32b8-e044-0003ba298018</t>
  </si>
  <si>
    <t>POINT(713957.08 6168935.2)</t>
  </si>
  <si>
    <t>430e476e-9d7f-424a-b3e7-d2fc64fd91b6</t>
  </si>
  <si>
    <t>0a3f507e-1e09-32b8-e044-0003ba298018</t>
  </si>
  <si>
    <t>POINT(712089.8 6169350.75)</t>
  </si>
  <si>
    <t>4315befd-fe11-4763-a5d1-9778a67b6b17</t>
  </si>
  <si>
    <t>0a3f507e-21d8-32b8-e044-0003ba298018</t>
  </si>
  <si>
    <t>POINT(713578.71 6169702.08)</t>
  </si>
  <si>
    <t>434b7835-9685-458d-afff-b3426ec3b3e3</t>
  </si>
  <si>
    <t>0a3f507e-1dc2-32b8-e044-0003ba298018</t>
  </si>
  <si>
    <t>POINT(712177.67 6171872.11)</t>
  </si>
  <si>
    <t>43875c4c-d083-44f7-ae04-8bbcf7ededb6</t>
  </si>
  <si>
    <t>0a3f507e-1979-32b8-e044-0003ba298018</t>
  </si>
  <si>
    <t>POINT(711785.7 6172484.4)</t>
  </si>
  <si>
    <t>4387c1e0-4cfe-4a8b-87cf-9b435dfe5e03</t>
  </si>
  <si>
    <t>0a3f507e-231d-32b8-e044-0003ba298018</t>
  </si>
  <si>
    <t>POINT(711784.72 6172308.46)</t>
  </si>
  <si>
    <t>4389370a-0ab4-4196-be26-d1cad85f8ef5</t>
  </si>
  <si>
    <t>0a3f507e-1d15-32b8-e044-0003ba298018</t>
  </si>
  <si>
    <t>POINT(711042 6172040.98)</t>
  </si>
  <si>
    <t>43955bce-7e1c-4e3a-b086-afc4cb902142</t>
  </si>
  <si>
    <t>0a3f507e-1fa2-32b8-e044-0003ba298018</t>
  </si>
  <si>
    <t>POINT(711104.57 6171596.59)</t>
  </si>
  <si>
    <t>439c2bc4-691f-45ae-9fe0-3ea3e91d790b</t>
  </si>
  <si>
    <t>0a3f507e-1e80-32b8-e044-0003ba298018</t>
  </si>
  <si>
    <t>POINT(711753.26 6171796.52)</t>
  </si>
  <si>
    <t>43a1bf5e-f291-4147-b52b-e7fd16ec7d44</t>
  </si>
  <si>
    <t>0a3f507e-19ec-32b8-e044-0003ba298018</t>
  </si>
  <si>
    <t>POINT(711594.97 6172324.79)</t>
  </si>
  <si>
    <t>43a85df7-7382-4a54-bd3e-c0468965d8d7</t>
  </si>
  <si>
    <t>0a3f507e-1acd-32b8-e044-0003ba298018</t>
  </si>
  <si>
    <t>POINT(713673.67 6169310.31)</t>
  </si>
  <si>
    <t>43b55811-5dda-42a6-9f1c-fd4ebea6af21</t>
  </si>
  <si>
    <t>4591b5f9-a6e4-0dd9-e044-0003ba298018</t>
  </si>
  <si>
    <t>POINT(712577.61 6168781.69)</t>
  </si>
  <si>
    <t>43c1da30-93e2-41ac-8cd8-3db56f92248d</t>
  </si>
  <si>
    <t>0a3f507e-1cbc-32b8-e044-0003ba298018</t>
  </si>
  <si>
    <t>POINT(711287.6 6172428.71)</t>
  </si>
  <si>
    <t>43cdb5f6-5a19-4cf1-aca1-cda6dfc480fd</t>
  </si>
  <si>
    <t>POINT(712736.78 6169769.79)</t>
  </si>
  <si>
    <t>43d50673-da48-4571-917a-2a72a199beec</t>
  </si>
  <si>
    <t>0a3f507e-1524-32b8-e044-0003ba298018</t>
  </si>
  <si>
    <t>POINT(711535.35 6172421.61)</t>
  </si>
  <si>
    <t>43dd4360-ce9d-4fa6-a344-7031ab77633c</t>
  </si>
  <si>
    <t>0a3f507e-194c-32b8-e044-0003ba298018</t>
  </si>
  <si>
    <t>POINT(713546.28 6169769.83)</t>
  </si>
  <si>
    <t>43e53c8d-a53f-4229-9a37-4bd07c8803ea</t>
  </si>
  <si>
    <t>0a3f507e-1d93-32b8-e044-0003ba298018</t>
  </si>
  <si>
    <t>POINT(712151.33 6169308.04)</t>
  </si>
  <si>
    <t>43f9807a-5174-4a76-a80c-6473c3caa3a8</t>
  </si>
  <si>
    <t>0a3f507e-1b16-32b8-e044-0003ba298018</t>
  </si>
  <si>
    <t>POINT(712309.92 6171660.8)</t>
  </si>
  <si>
    <t>43fdd526-5844-4eb1-aac8-3ee0fafcacbf</t>
  </si>
  <si>
    <t>0a3f507e-1e49-32b8-e044-0003ba298018</t>
  </si>
  <si>
    <t>POINT(711587.56 6171675.41)</t>
  </si>
  <si>
    <t>44051e88-d521-4876-98c9-b135b4ae81d3</t>
  </si>
  <si>
    <t>0a3f507e-1f01-32b8-e044-0003ba298018</t>
  </si>
  <si>
    <t>POINT(712225.04 6172123.46)</t>
  </si>
  <si>
    <t>4416eaf3-a61d-4df7-9032-deef65bbfcfa</t>
  </si>
  <si>
    <t>0a3f507e-1e4c-32b8-e044-0003ba298018</t>
  </si>
  <si>
    <t>POINT(711671.02 6171629.8)</t>
  </si>
  <si>
    <t>441f5941-528a-4ef9-bdc2-9efdbf2cedc7</t>
  </si>
  <si>
    <t>0a3f507e-22f0-32b8-e044-0003ba298018</t>
  </si>
  <si>
    <t>POINT(711920.72 6172081.28)</t>
  </si>
  <si>
    <t>4422446b-c566-478f-ad75-02852b6eca6e</t>
  </si>
  <si>
    <t>0a3f507e-19a5-32b8-e044-0003ba298018</t>
  </si>
  <si>
    <t>POINT(711806.1 6172457.93)</t>
  </si>
  <si>
    <t>4424fac3-5640-42d3-acd5-fea7ad6005da</t>
  </si>
  <si>
    <t>0a3f507e-2405-32b8-e044-0003ba298018</t>
  </si>
  <si>
    <t>POINT(711603.18 6172531.53)</t>
  </si>
  <si>
    <t>445ba151-8e93-4f69-b440-3999596b8b02</t>
  </si>
  <si>
    <t>0a3f507e-2134-32b8-e044-0003ba298018</t>
  </si>
  <si>
    <t>POINT(713083.62 6169131.1)</t>
  </si>
  <si>
    <t>44698f4d-ca8a-4150-b1ea-17567e0878fd</t>
  </si>
  <si>
    <t>0a3f507e-242f-32b8-e044-0003ba298018</t>
  </si>
  <si>
    <t>POINT(711633.93 6170637.06)</t>
  </si>
  <si>
    <t>446d5009-971e-40c5-a628-c8cac9e63797</t>
  </si>
  <si>
    <t>0a3f507e-1896-32b8-e044-0003ba298018</t>
  </si>
  <si>
    <t>POINT(711467.92 6171664.49)</t>
  </si>
  <si>
    <t>447b64bf-4949-47a8-bd09-a5545b783077</t>
  </si>
  <si>
    <t>0a3f507e-2429-32b8-e044-0003ba298018</t>
  </si>
  <si>
    <t>POINT(711724.17 6172556.97)</t>
  </si>
  <si>
    <t>447ec9a2-c7a4-4e51-9140-a95742629488</t>
  </si>
  <si>
    <t>0a3f507e-1bfb-32b8-e044-0003ba298018</t>
  </si>
  <si>
    <t>POINT(713532.74 6169166.56)</t>
  </si>
  <si>
    <t>44868e9d-547f-48a3-a138-25c182a16142</t>
  </si>
  <si>
    <t>0a3f507e-1f0c-32b8-e044-0003ba298018</t>
  </si>
  <si>
    <t>POINT(711160.64 6171868.83)</t>
  </si>
  <si>
    <t>44a7db3e-8ffa-470e-9b8d-fd0c07b7b513</t>
  </si>
  <si>
    <t>0a3f507e-1734-32b8-e044-0003ba298018</t>
  </si>
  <si>
    <t>POINT(712944.6 6169701.31)</t>
  </si>
  <si>
    <t>44b06e84-ccc1-41eb-849b-977ddef4c503</t>
  </si>
  <si>
    <t>0a3f507e-2234-32b8-e044-0003ba298018</t>
  </si>
  <si>
    <t>POINT(712315.98 6169130.17)</t>
  </si>
  <si>
    <t>44c0db22-b28d-47fd-9044-41b8d0c53f72</t>
  </si>
  <si>
    <t>0a3f507e-163c-32b8-e044-0003ba298018</t>
  </si>
  <si>
    <t>POINT(713661.23 6169510.92)</t>
  </si>
  <si>
    <t>44c5fb61-91be-4c21-8634-8409011d5033</t>
  </si>
  <si>
    <t>0a3f507e-1a7b-32b8-e044-0003ba298018</t>
  </si>
  <si>
    <t>POINT(713823.33 6168906.98)</t>
  </si>
  <si>
    <t>44c755d4-d0b7-4974-bbd3-d69f15b029f7</t>
  </si>
  <si>
    <t>0a3f507e-1d46-32b8-e044-0003ba298018</t>
  </si>
  <si>
    <t>POINT(713681.44 6169640.91)</t>
  </si>
  <si>
    <t>44cf5595-5a6e-4c5c-ae39-3bae16fb2687</t>
  </si>
  <si>
    <t>0a3f507e-14e2-32b8-e044-0003ba298018</t>
  </si>
  <si>
    <t>POINT(711024.59 6172750.66)</t>
  </si>
  <si>
    <t>4509534c-b83e-469e-8d17-caf4bcdd8322</t>
  </si>
  <si>
    <t>0a3f507e-1d42-32b8-e044-0003ba298018</t>
  </si>
  <si>
    <t>POINT(713691.17 6169645.12)</t>
  </si>
  <si>
    <t>456dcbda-876d-4f7c-bf6a-3baa1ed447a1</t>
  </si>
  <si>
    <t>0a3f507e-1b81-32b8-e044-0003ba298018</t>
  </si>
  <si>
    <t>POINT(713537.86 6169669.22)</t>
  </si>
  <si>
    <t>457001a0-dfb2-46e6-8122-f1c8c23984d0</t>
  </si>
  <si>
    <t>0a3f507e-14fd-32b8-e044-0003ba298018</t>
  </si>
  <si>
    <t>POINT(711029.8 6172370.4)</t>
  </si>
  <si>
    <t>458d7010-7bff-4c1d-a4ce-ae0dfb8a4547</t>
  </si>
  <si>
    <t>0a3f507e-1ca3-32b8-e044-0003ba298018</t>
  </si>
  <si>
    <t>POINT(714005.09 6168679.57)</t>
  </si>
  <si>
    <t>458e3f7e-4256-4b2b-a9c2-1d302eb0e941</t>
  </si>
  <si>
    <t>c11ae65e-4abb-4945-962b-1f8951b3c294</t>
  </si>
  <si>
    <t>POINT(711586.98 6172743.62)</t>
  </si>
  <si>
    <t>4597040b-ded9-4bc0-be28-e55e022c8546</t>
  </si>
  <si>
    <t>0a3f507e-1b22-32b8-e044-0003ba298018</t>
  </si>
  <si>
    <t>POINT(713061.31 6168564.56)</t>
  </si>
  <si>
    <t>45be59b5-7dfc-4abf-ba6d-f3def2c23907</t>
  </si>
  <si>
    <t>ebcca958-430e-4a90-871f-366b654ad7b3</t>
  </si>
  <si>
    <t>POINT(713133.04 6169873.8)</t>
  </si>
  <si>
    <t>45c26e70-c1ee-43ef-8e42-06940e1ea997</t>
  </si>
  <si>
    <t>0a3f507e-1847-32b8-e044-0003ba298018</t>
  </si>
  <si>
    <t>POINT(713441.24 6169670.57)</t>
  </si>
  <si>
    <t>45c94d97-0490-46da-8611-17259ca0e1ae</t>
  </si>
  <si>
    <t>0a3f507e-15e6-32b8-e044-0003ba298018</t>
  </si>
  <si>
    <t>POINT(711756.14 6170587.97)</t>
  </si>
  <si>
    <t>45cdf5b4-c86a-4bf5-a658-0d87472879eb</t>
  </si>
  <si>
    <t>0a3f507e-2300-32b8-e044-0003ba298018</t>
  </si>
  <si>
    <t>POINT(712007.39 6172091.2)</t>
  </si>
  <si>
    <t>4614df17-bb78-438d-8300-5c2891575b0e</t>
  </si>
  <si>
    <t>0a3f507e-1941-32b8-e044-0003ba298018</t>
  </si>
  <si>
    <t>POINT(713496.39 6169771.63)</t>
  </si>
  <si>
    <t>4630ac43-0916-434a-a3ed-609f3cc78201</t>
  </si>
  <si>
    <t>0a3f507e-1f4c-32b8-e044-0003ba298018</t>
  </si>
  <si>
    <t>POINT(711257.83 6171659.71)</t>
  </si>
  <si>
    <t>46320581-b94e-44ff-966f-62548b7a5051</t>
  </si>
  <si>
    <t>0a3f507e-21d2-32b8-e044-0003ba298018</t>
  </si>
  <si>
    <t>POINT(713599.01 6169683.08)</t>
  </si>
  <si>
    <t>46433b0d-8c02-4bce-8792-3bb0d7f65fe5</t>
  </si>
  <si>
    <t>0a3f507e-188e-32b8-e044-0003ba298018</t>
  </si>
  <si>
    <t>POINT(711470.56 6171631.35)</t>
  </si>
  <si>
    <t>46537db1-5fd4-4d40-ba44-cce774663162</t>
  </si>
  <si>
    <t>0a3f507e-20dc-32b8-e044-0003ba298018</t>
  </si>
  <si>
    <t>POINT(714263.1 6168736.43)</t>
  </si>
  <si>
    <t>4662d3ad-e2d8-40bb-817a-35bfc4b2cdd1</t>
  </si>
  <si>
    <t>0a3f507e-1e94-32b8-e044-0003ba298018</t>
  </si>
  <si>
    <t>POINT(711707.57 6171838.53)</t>
  </si>
  <si>
    <t>46a0ce86-fff0-4bed-92ad-e60153073445</t>
  </si>
  <si>
    <t>0a3f507e-1bf5-32b8-e044-0003ba298018</t>
  </si>
  <si>
    <t>POINT(713589.75 6169188.53)</t>
  </si>
  <si>
    <t>46b101fd-06ef-4a03-b33b-fc45da9f1c95</t>
  </si>
  <si>
    <t>0a3f507e-1d67-32b8-e044-0003ba298018</t>
  </si>
  <si>
    <t>POINT(711830.58 6170411.81)</t>
  </si>
  <si>
    <t>46b8ebcc-2018-4217-8b58-9215370776a7</t>
  </si>
  <si>
    <t>0a3f507e-1eb7-32b8-e044-0003ba298018</t>
  </si>
  <si>
    <t>POINT(711506.24 6172220.23)</t>
  </si>
  <si>
    <t>46bb857b-5e16-4921-bd3e-9b421b5829a4</t>
  </si>
  <si>
    <t>0a3f507e-22ee-32b8-e044-0003ba298018</t>
  </si>
  <si>
    <t>POINT(711914.55 6172095.95)</t>
  </si>
  <si>
    <t>46cb1578-3ee7-4d2f-a8ce-4a4013928e3c</t>
  </si>
  <si>
    <t>0a3f507e-152d-32b8-e044-0003ba298018</t>
  </si>
  <si>
    <t>POINT(711548.97 6172450.91)</t>
  </si>
  <si>
    <t>46d3eaec-82ed-4a2e-8543-ba2423a16d1c</t>
  </si>
  <si>
    <t>0a3f507e-2207-32b8-e044-0003ba298018</t>
  </si>
  <si>
    <t>POINT(712768.83 6169224.18)</t>
  </si>
  <si>
    <t>47223adb-2f06-47d4-86b3-0fe3a5bf2056</t>
  </si>
  <si>
    <t>0a3f507e-203b-32b8-e044-0003ba298018</t>
  </si>
  <si>
    <t>POINT(710736.32 6171872.27)</t>
  </si>
  <si>
    <t>473be58a-001e-4e55-ba4c-82624d873eba</t>
  </si>
  <si>
    <t>0a3f507e-1ba8-32b8-e044-0003ba298018</t>
  </si>
  <si>
    <t>POINT(713814.5 6169218.5)</t>
  </si>
  <si>
    <t>475b3ef2-a19a-4a79-b9bd-5cf47fea7085</t>
  </si>
  <si>
    <t>0a3f507e-1fa4-32b8-e044-0003ba298018</t>
  </si>
  <si>
    <t>POINT(711082.25 6171591.08)</t>
  </si>
  <si>
    <t>475f5fee-1c71-4b64-93f0-c8c2c76ed8a0</t>
  </si>
  <si>
    <t>0a3f507e-153d-32b8-e044-0003ba298018</t>
  </si>
  <si>
    <t>POINT(713574.32 6169463.36)</t>
  </si>
  <si>
    <t>4785dc17-801d-4de6-876b-12dffd1734e2</t>
  </si>
  <si>
    <t>0a3f507e-22c4-32b8-e044-0003ba298018</t>
  </si>
  <si>
    <t>POINT(711774.4 6172045.38)</t>
  </si>
  <si>
    <t>47883d12-b24d-47d7-bddc-2a0980bd46e3</t>
  </si>
  <si>
    <t>0a3f507e-18a4-32b8-e044-0003ba298018</t>
  </si>
  <si>
    <t>POINT(711444.06 6171719.26)</t>
  </si>
  <si>
    <t>47903969-2c96-471a-b887-9a467a6e9161</t>
  </si>
  <si>
    <t>0a3f507e-1a1f-32b8-e044-0003ba298018</t>
  </si>
  <si>
    <t>POINT(714050.79 6169249.81)</t>
  </si>
  <si>
    <t>47941362-253f-48f3-9926-7a3e724a4739</t>
  </si>
  <si>
    <t>0a3f507e-15bc-32b8-e044-0003ba298018</t>
  </si>
  <si>
    <t>POINT(712822.07 6168984.34)</t>
  </si>
  <si>
    <t>4799ca61-bf98-4737-90c7-347f1763c7c3</t>
  </si>
  <si>
    <t>0a3f507e-1f38-32b8-e044-0003ba298018</t>
  </si>
  <si>
    <t>POINT(711321.63 6171582.9)</t>
  </si>
  <si>
    <t>47c7bc41-a3e6-4ae9-a88e-790f688e63d6</t>
  </si>
  <si>
    <t>0a3f507e-15ff-32b8-e044-0003ba298018</t>
  </si>
  <si>
    <t>POINT(711515.43 6170783.71)</t>
  </si>
  <si>
    <t>47ca44b4-e0fb-49f4-9032-44ebee516d73</t>
  </si>
  <si>
    <t>0a3f507e-156c-32b8-e044-0003ba298018</t>
  </si>
  <si>
    <t>POINT(713547.98 6169590.88)</t>
  </si>
  <si>
    <t>47cdbeca-82d7-473e-8d33-11b4348b5b3d</t>
  </si>
  <si>
    <t>0a3f507e-1e23-32b8-e044-0003ba298018</t>
  </si>
  <si>
    <t>POINT(713389.08 6168743.15)</t>
  </si>
  <si>
    <t>47e24de4-103a-4013-a6b1-061c19c10df9</t>
  </si>
  <si>
    <t>0a3f507e-22d1-32b8-e044-0003ba298018</t>
  </si>
  <si>
    <t>POINT(712039.1 6171987.55)</t>
  </si>
  <si>
    <t>47e5d61a-2873-4733-88b6-2216e262c864</t>
  </si>
  <si>
    <t>0a3f507e-1630-32b8-e044-0003ba298018</t>
  </si>
  <si>
    <t>POINT(713680.43 6169480.49)</t>
  </si>
  <si>
    <t>47f3560b-be68-42fb-9198-6edbcc118ae4</t>
  </si>
  <si>
    <t>0a3f507e-1621-32b8-e044-0003ba298018</t>
  </si>
  <si>
    <t>POINT(713031.97 6168877.18)</t>
  </si>
  <si>
    <t>47f84a44-e6c0-4447-b79a-ad31efb1e5ac</t>
  </si>
  <si>
    <t>0a3f507e-2400-32b8-e044-0003ba298018</t>
  </si>
  <si>
    <t>POINT(711646.96 6172532.66)</t>
  </si>
  <si>
    <t>48278ff1-908a-4e5a-995d-68092a96f459</t>
  </si>
  <si>
    <t>0a3f507e-24b1-32b8-e044-0003ba298018</t>
  </si>
  <si>
    <t>POINT(713670.34 6169802.95)</t>
  </si>
  <si>
    <t>4833130c-58e4-466e-a7e3-2d4a88f7351e</t>
  </si>
  <si>
    <t>0a3f507e-2359-32b8-e044-0003ba298018</t>
  </si>
  <si>
    <t>POINT(712436.99 6169414.56)</t>
  </si>
  <si>
    <t>483603df-3490-4b4c-a7d4-35c9d46ce2c9</t>
  </si>
  <si>
    <t>cd427007-cf70-4b59-a1c1-d9d534400c0d</t>
  </si>
  <si>
    <t>POINT(712891.38 6170258.96)</t>
  </si>
  <si>
    <t>483a437e-3596-46da-84e1-52fc6af1cdd8</t>
  </si>
  <si>
    <t>0a3f507e-1cdb-32b8-e044-0003ba298018</t>
  </si>
  <si>
    <t>POINT(711354.55 6172508.4)</t>
  </si>
  <si>
    <t>483ba734-7925-4a82-a937-1534b3ddf421</t>
  </si>
  <si>
    <t>0a3f507e-2032-32b8-e044-0003ba298018</t>
  </si>
  <si>
    <t>POINT(710832.77 6171880.18)</t>
  </si>
  <si>
    <t>483d9c26-1d07-4a82-88a8-e476df403350</t>
  </si>
  <si>
    <t>0a3f507e-1fad-32b8-e044-0003ba298018</t>
  </si>
  <si>
    <t>POINT(711009.75 6171568.56)</t>
  </si>
  <si>
    <t>4877cb9f-4a33-490e-bce0-a9e26bd51679</t>
  </si>
  <si>
    <t>0a3f507e-1d7b-32b8-e044-0003ba298018</t>
  </si>
  <si>
    <t>POINT(711656.99 6172668.08)</t>
  </si>
  <si>
    <t>48826620-7702-468a-a4fa-565d5beee61d</t>
  </si>
  <si>
    <t>0a3f507e-1d45-32b8-e044-0003ba298018</t>
  </si>
  <si>
    <t>POINT(713637.75 6169608.55)</t>
  </si>
  <si>
    <t>4884682c-441c-46e5-9a39-ae8db8294424</t>
  </si>
  <si>
    <t>0a3f507e-1b4f-32b8-e044-0003ba298018</t>
  </si>
  <si>
    <t>POINT(713201.54 6168726.83)</t>
  </si>
  <si>
    <t>488d0f5a-4028-4a87-9570-46530fdf516f</t>
  </si>
  <si>
    <t>POINT(712243.46 6169422.92)</t>
  </si>
  <si>
    <t>489d8ef1-c378-41ec-acea-16429e0ecaa7</t>
  </si>
  <si>
    <t>0a3f507e-1dae-32b8-e044-0003ba298018</t>
  </si>
  <si>
    <t>POINT(712032.24 6172418.45)</t>
  </si>
  <si>
    <t>48b0d090-360f-4391-8737-b18f7a52e860</t>
  </si>
  <si>
    <t>0a3f507e-23f3-32b8-e044-0003ba298018</t>
  </si>
  <si>
    <t>POINT(711694.66 6172570.31)</t>
  </si>
  <si>
    <t>48b830c0-00c4-481c-99e5-325b479c8add</t>
  </si>
  <si>
    <t>0a3f507e-21a4-32b8-e044-0003ba298018</t>
  </si>
  <si>
    <t>POINT(713452.07 6168613.9)</t>
  </si>
  <si>
    <t>48bfae90-f1db-4ccc-9b87-7b9eb9f3e183</t>
  </si>
  <si>
    <t>0a3f507e-22b2-32b8-e044-0003ba298018</t>
  </si>
  <si>
    <t>POINT(711807.92 6171978.01)</t>
  </si>
  <si>
    <t>48e4bd95-ee6e-4bd6-bf79-38bb08f1a888</t>
  </si>
  <si>
    <t>0a3f507e-24c6-32b8-e044-0003ba298018</t>
  </si>
  <si>
    <t>POINT(713598.61 6169806.33)</t>
  </si>
  <si>
    <t>48e7d63f-0bcc-41a6-93ae-f903f6bb8b2e</t>
  </si>
  <si>
    <t>0a3f507e-1d0b-32b8-e044-0003ba298018</t>
  </si>
  <si>
    <t>POINT(710927.78 6172063.95)</t>
  </si>
  <si>
    <t>48f0bb0d-d568-4e9a-874c-1c414bb17d97</t>
  </si>
  <si>
    <t>0a3f507e-2279-32b8-e044-0003ba298018</t>
  </si>
  <si>
    <t>POINT(712072.3 6171815.47)</t>
  </si>
  <si>
    <t>4914110a-e486-4f49-8116-a5f5e6e3c134</t>
  </si>
  <si>
    <t>0a3f507e-191e-32b8-e044-0003ba298018</t>
  </si>
  <si>
    <t>POINT(711393.1 6172116.61)</t>
  </si>
  <si>
    <t>4923e125-7336-4236-a621-d7a99adf800c</t>
  </si>
  <si>
    <t>0cb704ae-bf3f-44c6-b1a6-9ca315144e11</t>
  </si>
  <si>
    <t>POINT(712251.28 6169471.29)</t>
  </si>
  <si>
    <t>4930a5cf-e680-4119-b759-34454dc4bb52</t>
  </si>
  <si>
    <t>0a3f507e-1670-32b8-e044-0003ba298018</t>
  </si>
  <si>
    <t>POINT(713578.76 6169510.98)</t>
  </si>
  <si>
    <t>497cb2f3-3e2c-456f-9665-735a4d1ff5d3</t>
  </si>
  <si>
    <t>0a3f507e-2394-32b8-e044-0003ba298018</t>
  </si>
  <si>
    <t>POINT(713164.37 6168579.57)</t>
  </si>
  <si>
    <t>49c132bc-8ee5-4650-8ed8-1402a4e8f881</t>
  </si>
  <si>
    <t>5398834c-47aa-4074-baf4-ac55fde16a3c</t>
  </si>
  <si>
    <t>49c7f64a-c797-409c-be48-3a2d03e0c926</t>
  </si>
  <si>
    <t>POINT(713283.58 6169372.89)</t>
  </si>
  <si>
    <t>49cb1967-fad3-49d1-a05c-309a26081e6c</t>
  </si>
  <si>
    <t>0a3f507e-1b80-32b8-e044-0003ba298018</t>
  </si>
  <si>
    <t>POINT(713502.32 6169617.99)</t>
  </si>
  <si>
    <t>49e69022-21ab-4ab6-8cfa-d876a82d3f5b</t>
  </si>
  <si>
    <t>0a3f507e-17e3-32b8-e044-0003ba298018</t>
  </si>
  <si>
    <t>POINT(712625.68 6169077.36)</t>
  </si>
  <si>
    <t>49fdd77e-5d2a-4f67-ac50-410f4f3c4601</t>
  </si>
  <si>
    <t>eb11cc2a-48c1-42ea-b8a3-b814151015f4</t>
  </si>
  <si>
    <t>POINT(711518.3 6172883.14)</t>
  </si>
  <si>
    <t>4a146142-79fd-4671-b892-50208d9d0dc0</t>
  </si>
  <si>
    <t>0a3f507e-2232-32b8-e044-0003ba298018</t>
  </si>
  <si>
    <t>POINT(712352.7 6169140.68)</t>
  </si>
  <si>
    <t>4a2e677d-abfc-45a4-a1fc-31e4b7fa084c</t>
  </si>
  <si>
    <t>0a3f507e-180e-32b8-e044-0003ba298018</t>
  </si>
  <si>
    <t>POINT(712117.44 6169562.19)</t>
  </si>
  <si>
    <t>4a43ca8d-971b-47e5-9cb2-d12655b9d6e4</t>
  </si>
  <si>
    <t>0a3f507e-1539-32b8-e044-0003ba298018</t>
  </si>
  <si>
    <t>POINT(713577.25 6169451.29)</t>
  </si>
  <si>
    <t>4a644cca-5ff9-436a-a648-cace8ceb77f4</t>
  </si>
  <si>
    <t>0a3f507e-1f56-32b8-e044-0003ba298018</t>
  </si>
  <si>
    <t>POINT(711288.37 6171723.41)</t>
  </si>
  <si>
    <t>4a68b3ef-df3a-4b72-9e69-bfe13f35646a</t>
  </si>
  <si>
    <t>0a3f507e-1c3d-32b8-e044-0003ba298018</t>
  </si>
  <si>
    <t>POINT(713650.21 6169038.99)</t>
  </si>
  <si>
    <t>4a75e000-7e9c-4079-ac36-1414e1f3d67b</t>
  </si>
  <si>
    <t>0a3f507e-1648-32b8-e044-0003ba298018</t>
  </si>
  <si>
    <t>POINT(714155.96 6168808.55)</t>
  </si>
  <si>
    <t>4a7db26d-dd45-4428-b438-9167f563ec0c</t>
  </si>
  <si>
    <t>0a3f507e-1e2b-32b8-e044-0003ba298018</t>
  </si>
  <si>
    <t>POINT(713407.03 6168664.23)</t>
  </si>
  <si>
    <t>4a8b080d-26fe-48e4-b357-bcfc1419dfb6</t>
  </si>
  <si>
    <t>0a3f507e-1bda-32b8-e044-0003ba298018</t>
  </si>
  <si>
    <t>POINT(713793.86 6169329.11)</t>
  </si>
  <si>
    <t>4a9b9d00-7b90-4f87-b514-ef61d68c14c7</t>
  </si>
  <si>
    <t>0a3f507e-232b-32b8-e044-0003ba298018</t>
  </si>
  <si>
    <t>POINT(711931.99 6172297.86)</t>
  </si>
  <si>
    <t>4ab35bbe-a55e-4d93-9fe0-2a7904b7ce36</t>
  </si>
  <si>
    <t>0a3f507e-1fb7-32b8-e044-0003ba298018</t>
  </si>
  <si>
    <t>POINT(710969.89 6171581.08)</t>
  </si>
  <si>
    <t>4ac77071-142c-421c-b783-0fe30261c877</t>
  </si>
  <si>
    <t>0a3f507e-1d4f-32b8-e044-0003ba298018</t>
  </si>
  <si>
    <t>POINT(713651.61 6169586.65)</t>
  </si>
  <si>
    <t>4ad21008-5e43-41c4-90e7-295fc2cdac69</t>
  </si>
  <si>
    <t>0a3f507e-16b4-32b8-e044-0003ba298018</t>
  </si>
  <si>
    <t>POINT(712582.39 6169760.45)</t>
  </si>
  <si>
    <t>4b0d6563-746f-420b-b47f-2e771279b993</t>
  </si>
  <si>
    <t>76d29f28-2777-3856-e044-00144f3ead67</t>
  </si>
  <si>
    <t>POINT(712333.13 6169587.2)</t>
  </si>
  <si>
    <t>4b175c49-fc71-4559-a3cd-ba5b7f14487f</t>
  </si>
  <si>
    <t>0a3f507e-1d79-32b8-e044-0003ba298018</t>
  </si>
  <si>
    <t>POINT(711662.38 6172646.64)</t>
  </si>
  <si>
    <t>4b46fdfd-ea8d-473e-b72a-633ee51a9a25</t>
  </si>
  <si>
    <t>0a3f507e-190f-32b8-e044-0003ba298018</t>
  </si>
  <si>
    <t>POINT(711290.45 6172019.21)</t>
  </si>
  <si>
    <t>4b6135be-51bf-4053-9138-74a0b1673ee3</t>
  </si>
  <si>
    <t>0a3f507e-2104-32b8-e044-0003ba298018</t>
  </si>
  <si>
    <t>POINT(713152.46 6168501.55)</t>
  </si>
  <si>
    <t>4b919907-21af-43c6-b623-407a11b290f2</t>
  </si>
  <si>
    <t>0a3f507e-1c3f-32b8-e044-0003ba298018</t>
  </si>
  <si>
    <t>POINT(713647.01 6169053.81)</t>
  </si>
  <si>
    <t>4b999e06-4796-4b22-b7c8-13e18d7a4d2c</t>
  </si>
  <si>
    <t>603677ff-ad78-48cc-a11d-c93f2f2af0d9</t>
  </si>
  <si>
    <t>POINT(711180.58 6171416.41)</t>
  </si>
  <si>
    <t>4bab320d-9bd4-4b38-83b6-e5c1e5354177</t>
  </si>
  <si>
    <t>0a3f507e-15b5-32b8-e044-0003ba298018</t>
  </si>
  <si>
    <t>POINT(712799.38 6169052.12)</t>
  </si>
  <si>
    <t>4bb0938a-51ef-40d6-aa87-8be24e419314</t>
  </si>
  <si>
    <t>3cae7253-0955-0f90-e044-0003ba298018</t>
  </si>
  <si>
    <t>POINT(711698.54 6172678.45)</t>
  </si>
  <si>
    <t>4bc3b11b-d814-4506-9456-1bbb00421dc5</t>
  </si>
  <si>
    <t>0a3f507e-1cdc-32b8-e044-0003ba298018</t>
  </si>
  <si>
    <t>POINT(711360.4 6172491.15)</t>
  </si>
  <si>
    <t>4bceaa68-b20e-4f50-8a3c-b504c076dba3</t>
  </si>
  <si>
    <t>3cae7253-096d-0f90-e044-0003ba298018</t>
  </si>
  <si>
    <t>POINT(711707.57 6172758.93)</t>
  </si>
  <si>
    <t>4beab9cf-bd9c-443e-94c6-8fb272197bc6</t>
  </si>
  <si>
    <t>0a3f507e-22cd-32b8-e044-0003ba298018</t>
  </si>
  <si>
    <t>POINT(712003.33 6171990.84)</t>
  </si>
  <si>
    <t>4bed4f36-5467-4e89-bc95-60c6e58b8896</t>
  </si>
  <si>
    <t>0a3f507e-1f9a-32b8-e044-0003ba298018</t>
  </si>
  <si>
    <t>POINT(711162.66 6171574.2)</t>
  </si>
  <si>
    <t>4bfd0fde-fa0a-4567-980b-7843aa334cd6</t>
  </si>
  <si>
    <t>0a3f507e-1a53-32b8-e044-0003ba298018</t>
  </si>
  <si>
    <t>POINT(713992.01 6169102.84)</t>
  </si>
  <si>
    <t>4c382acc-d19c-4c76-9dfb-3cdf0072d990</t>
  </si>
  <si>
    <t>0a3f507e-194d-32b8-e044-0003ba298018</t>
  </si>
  <si>
    <t>POINT(713515.03 6169744.3)</t>
  </si>
  <si>
    <t>4c41ef6e-3a7f-49b8-9ee6-e5e440ea1cc9</t>
  </si>
  <si>
    <t>0a3f507e-1bd2-32b8-e044-0003ba298018</t>
  </si>
  <si>
    <t>POINT(713813.1 6169319.36)</t>
  </si>
  <si>
    <t>4c48a092-40fb-44a2-89d9-e37fa0f64e27</t>
  </si>
  <si>
    <t>0a3f507e-1fd7-32b8-e044-0003ba298018</t>
  </si>
  <si>
    <t>POINT(710914.74 6171678.39)</t>
  </si>
  <si>
    <t>4c4b27f1-2dea-4950-b91b-763245f8c4e8</t>
  </si>
  <si>
    <t>POINT(712680.65 6169762.69)</t>
  </si>
  <si>
    <t>4c5c5b91-adba-4abb-8df3-47d589d6e654</t>
  </si>
  <si>
    <t>0a3f507e-1d99-32b8-e044-0003ba298018</t>
  </si>
  <si>
    <t>POINT(712104.92 6172130.16)</t>
  </si>
  <si>
    <t>4c7a7aab-f189-4c38-80a3-867ee9dc5728</t>
  </si>
  <si>
    <t>0a3f507e-2472-32b8-e044-0003ba298018</t>
  </si>
  <si>
    <t>POINT(712657.24 6169183.17)</t>
  </si>
  <si>
    <t>4c7e200d-ed7f-400a-9608-ac2c4d6761f0</t>
  </si>
  <si>
    <t>0a3f507e-1f0f-32b8-e044-0003ba298018</t>
  </si>
  <si>
    <t>POINT(711109.42 6172078.94)</t>
  </si>
  <si>
    <t>4c90514e-9673-4734-895f-645204c0a270</t>
  </si>
  <si>
    <t>0a3f507e-246c-32b8-e044-0003ba298018</t>
  </si>
  <si>
    <t>POINT(712780.19 6168954.18)</t>
  </si>
  <si>
    <t>4c9253f6-e58e-43a8-b016-4481bccfabfb</t>
  </si>
  <si>
    <t>76ede3bb-3cc0-1e91-e044-00144f3ead67</t>
  </si>
  <si>
    <t>POINT(712814.88 6168959.49)</t>
  </si>
  <si>
    <t>4c93ac36-572d-46fc-a076-c7bb28aec4b0</t>
  </si>
  <si>
    <t>0a3f507e-248a-32b8-e044-0003ba298018</t>
  </si>
  <si>
    <t>POINT(712030.04 6169843.52)</t>
  </si>
  <si>
    <t>4c9e039e-6a1d-4a3d-92b0-80998fe68f57</t>
  </si>
  <si>
    <t>POINT(713317.57 6169389.94)</t>
  </si>
  <si>
    <t>4ca1eabb-cfde-4fd3-adef-dc8cb046605b</t>
  </si>
  <si>
    <t>0a3f507e-2247-32b8-e044-0003ba298018</t>
  </si>
  <si>
    <t>POINT(712088.66 6171663.39)</t>
  </si>
  <si>
    <t>4cb2ea5a-3cc7-46b0-b87b-490ee1076acb</t>
  </si>
  <si>
    <t>0a3f507e-1bf4-32b8-e044-0003ba298018</t>
  </si>
  <si>
    <t>POINT(713675.6 6169165.16)</t>
  </si>
  <si>
    <t>4ccc5d8b-e42b-4a81-8df5-202008957ff3</t>
  </si>
  <si>
    <t>0a3f507e-2042-32b8-e044-0003ba298018</t>
  </si>
  <si>
    <t>POINT(710739.76 6171917.94)</t>
  </si>
  <si>
    <t>4ccfe4f8-924d-4df7-8163-63ec3f93918e</t>
  </si>
  <si>
    <t>0a3f507e-1c60-32b8-e044-0003ba298018</t>
  </si>
  <si>
    <t>POINT(711608.53 6172610.41)</t>
  </si>
  <si>
    <t>4cdfc335-a7c0-4967-bb70-62fc67d32cfa</t>
  </si>
  <si>
    <t>0a3f507e-2495-32b8-e044-0003ba298018</t>
  </si>
  <si>
    <t>POINT(711430.85 6170741.8)</t>
  </si>
  <si>
    <t>4ce278f9-9d58-4ee2-91e9-69ff442319d3</t>
  </si>
  <si>
    <t>0a3f507e-1969-32b8-e044-0003ba298018</t>
  </si>
  <si>
    <t>POINT(711847.14 6172537.15)</t>
  </si>
  <si>
    <t>4ce4a59a-8cad-4bf0-8b4a-a53d08b96fba</t>
  </si>
  <si>
    <t>0a3f507e-2071-32b8-e044-0003ba298018</t>
  </si>
  <si>
    <t>POINT(712447.28 6168937.83)</t>
  </si>
  <si>
    <t>4d15a08d-e519-44bc-a568-606e9b054b27</t>
  </si>
  <si>
    <t>0a3f507e-220a-32b8-e044-0003ba298018</t>
  </si>
  <si>
    <t>POINT(712842.48 6169265.06)</t>
  </si>
  <si>
    <t>4d160be0-77ec-4b8c-9e03-0b1b7e08a3c2</t>
  </si>
  <si>
    <t>0a3f507e-1d18-32b8-e044-0003ba298018</t>
  </si>
  <si>
    <t>POINT(710880.48 6172082.99)</t>
  </si>
  <si>
    <t>4d1f2ebd-c683-4b3b-8283-6ceb11b4a3d2</t>
  </si>
  <si>
    <t>3cae7253-0966-0f90-e044-0003ba298018</t>
  </si>
  <si>
    <t>POINT(711690.38 6172712.44)</t>
  </si>
  <si>
    <t>4d27274e-90f6-4c84-bd8a-ec32476871ab</t>
  </si>
  <si>
    <t>0a3f507e-18b0-32b8-e044-0003ba298018</t>
  </si>
  <si>
    <t>POINT(711452.37 6171749.03)</t>
  </si>
  <si>
    <t>4d486f92-b891-4947-9ef2-588e8277fa4b</t>
  </si>
  <si>
    <t>0a3f507e-1a49-32b8-e044-0003ba298018</t>
  </si>
  <si>
    <t>POINT(713916.26 6169051.74)</t>
  </si>
  <si>
    <t>4d4c8677-f861-490e-ae24-950d150793df</t>
  </si>
  <si>
    <t>0a3f507e-2010-32b8-e044-0003ba298018</t>
  </si>
  <si>
    <t>POINT(711077.85 6171872.71)</t>
  </si>
  <si>
    <t>4d6aaf77-5372-494c-bd44-7bc8f930c30f</t>
  </si>
  <si>
    <t>0a3f507e-1ddf-32b8-e044-0003ba298018</t>
  </si>
  <si>
    <t>POINT(712101.5 6171946.89)</t>
  </si>
  <si>
    <t>4d6cf3cd-ba02-461d-9335-ed03385e7fa9</t>
  </si>
  <si>
    <t>0a3f507e-238e-32b8-e044-0003ba298018</t>
  </si>
  <si>
    <t>POINT(713150.69 6168630.82)</t>
  </si>
  <si>
    <t>4d851b9c-0f12-4c0e-90c9-57d09ae9722f</t>
  </si>
  <si>
    <t>0a3f507e-2321-32b8-e044-0003ba298018</t>
  </si>
  <si>
    <t>POINT(711810.33 6172315.37)</t>
  </si>
  <si>
    <t>4d9e99b1-9deb-4db7-8fe7-676da6f86c73</t>
  </si>
  <si>
    <t>0a3f507e-1898-32b8-e044-0003ba298018</t>
  </si>
  <si>
    <t>POINT(711482.46 6171660.84)</t>
  </si>
  <si>
    <t>4da85af3-d7e6-4961-9302-3dc31482b9ba</t>
  </si>
  <si>
    <t>0a3f507e-1889-32b8-e044-0003ba298018</t>
  </si>
  <si>
    <t>POINT(711372.51 6171572.54)</t>
  </si>
  <si>
    <t>4dab02a1-df0c-4954-81e0-808897bf69e9</t>
  </si>
  <si>
    <t>0a3f507e-186b-32b8-e044-0003ba298018</t>
  </si>
  <si>
    <t>POINT(713352.85 6168491)</t>
  </si>
  <si>
    <t>4dad574e-ae6c-425d-aff7-6d39cd8aad15</t>
  </si>
  <si>
    <t>0a3f507e-1b0f-32b8-e044-0003ba298018</t>
  </si>
  <si>
    <t>POINT(713099.65 6169127.98)</t>
  </si>
  <si>
    <t>4dd785af-d245-4a75-904d-aaaaefe20abc</t>
  </si>
  <si>
    <t>0a3f507e-1bb7-32b8-e044-0003ba298018</t>
  </si>
  <si>
    <t>POINT(713778.24 6169233.97)</t>
  </si>
  <si>
    <t>4dd88265-b4a2-43fc-b9d6-2f054ad2c1e5</t>
  </si>
  <si>
    <t>0a3f507e-1dfe-32b8-e044-0003ba298018</t>
  </si>
  <si>
    <t>POINT(713790.25 6169390.31)</t>
  </si>
  <si>
    <t>4df4e5e4-69c4-4ec2-a797-650ad0c6b0ed</t>
  </si>
  <si>
    <t>0a3f507e-1f8e-32b8-e044-0003ba298018</t>
  </si>
  <si>
    <t>POINT(711085.51 6171543.82)</t>
  </si>
  <si>
    <t>4dfe8739-40f5-4445-ba07-61b25f0167c1</t>
  </si>
  <si>
    <t>0a3f507e-1d07-32b8-e044-0003ba298018</t>
  </si>
  <si>
    <t>POINT(710939.69 6172025.11)</t>
  </si>
  <si>
    <t>4e136049-9ac5-42ce-bbff-1dcee05cc81a</t>
  </si>
  <si>
    <t>0a3f507e-1b1b-32b8-e044-0003ba298018</t>
  </si>
  <si>
    <t>POINT(712329.97 6171807.37)</t>
  </si>
  <si>
    <t>4e1796a2-f6f8-4512-8bf1-23107c660f5f</t>
  </si>
  <si>
    <t>0a3f507e-1b3e-32b8-e044-0003ba298018</t>
  </si>
  <si>
    <t>POINT(711916.3 6171005.04)</t>
  </si>
  <si>
    <t>4e22ad5d-5c2c-4082-8d8e-64097c89e138</t>
  </si>
  <si>
    <t>0a3f507e-21e4-32b8-e044-0003ba298018</t>
  </si>
  <si>
    <t>POINT(713246.91 6168978.04)</t>
  </si>
  <si>
    <t>4e2b2f84-063c-4552-b38d-92f3ac06b3df</t>
  </si>
  <si>
    <t>0a3f507e-210b-32b8-e044-0003ba298018</t>
  </si>
  <si>
    <t>POINT(713588.72 6169002.62)</t>
  </si>
  <si>
    <t>4e2ba266-6e33-4f4a-87ac-7a3785f8c002</t>
  </si>
  <si>
    <t>0a3f507e-17df-32b8-e044-0003ba298018</t>
  </si>
  <si>
    <t>POINT(711824.12 6170684.31)</t>
  </si>
  <si>
    <t>4e326616-5b1e-4567-acf0-e1fcabe64cc6</t>
  </si>
  <si>
    <t>0a3f507e-1fda-32b8-e044-0003ba298018</t>
  </si>
  <si>
    <t>POINT(711043.41 6171754.96)</t>
  </si>
  <si>
    <t>4e349ff7-761e-4a5b-a3c1-e4476bc3719c</t>
  </si>
  <si>
    <t>0a3f507e-1ede-32b8-e044-0003ba298018</t>
  </si>
  <si>
    <t>POINT(711651.86 6172108.87)</t>
  </si>
  <si>
    <t>4e3a2139-a448-4ca6-abd2-8fdee94211e6</t>
  </si>
  <si>
    <t>0a3f507e-20fe-32b8-e044-0003ba298018</t>
  </si>
  <si>
    <t>POINT(713137.91 6168567.54)</t>
  </si>
  <si>
    <t>4e3bcdb8-1959-4fd0-830a-e91f1b3db5d9</t>
  </si>
  <si>
    <t>0a3f507e-15a7-32b8-e044-0003ba298018</t>
  </si>
  <si>
    <t>POINT(712720.77 6169074.31)</t>
  </si>
  <si>
    <t>4e6e57ac-55cb-4f51-8a4b-08d06ed777da</t>
  </si>
  <si>
    <t>0a3f507e-1c4f-32b8-e044-0003ba298018</t>
  </si>
  <si>
    <t>POINT(713241.34 6168434.35)</t>
  </si>
  <si>
    <t>4e8c7d14-760d-47cb-b867-0f530e594605</t>
  </si>
  <si>
    <t>0a3f507e-2419-32b8-e044-0003ba298018</t>
  </si>
  <si>
    <t>POINT(711711.91 6172468.96)</t>
  </si>
  <si>
    <t>4e8f4dfe-26f1-49ef-9c29-cde4c61951d7</t>
  </si>
  <si>
    <t>0a3f507e-1ac9-32b8-e044-0003ba298018</t>
  </si>
  <si>
    <t>POINT(713686.57 6169288.16)</t>
  </si>
  <si>
    <t>4e8fbd78-ad22-4e28-be1e-41d087061688</t>
  </si>
  <si>
    <t>0a3f507e-180b-32b8-e044-0003ba298018</t>
  </si>
  <si>
    <t>POINT(712123.06 6169515.44)</t>
  </si>
  <si>
    <t>4e90fd2c-3118-45ee-8a77-9f7e7b041893</t>
  </si>
  <si>
    <t>0a3f507e-1b8f-32b8-e044-0003ba298018</t>
  </si>
  <si>
    <t>POINT(713017.25 6168940.44)</t>
  </si>
  <si>
    <t>4e99ef31-19d9-4efc-9797-72b1e4729eb8</t>
  </si>
  <si>
    <t>0a3f507e-1b55-32b8-e044-0003ba298018</t>
  </si>
  <si>
    <t>POINT(713463.83 6169769.16)</t>
  </si>
  <si>
    <t>4ebfd2e3-b56c-4319-bafe-4c7614efdab8</t>
  </si>
  <si>
    <t>0a3f507e-1de1-32b8-e044-0003ba298018</t>
  </si>
  <si>
    <t>POINT(712094.73 6171978.47)</t>
  </si>
  <si>
    <t>4ec5e614-d5bd-47b5-9c24-42f145d2bc52</t>
  </si>
  <si>
    <t>0a3f507e-238b-32b8-e044-0003ba298018</t>
  </si>
  <si>
    <t>POINT(713176.16 6168659.82)</t>
  </si>
  <si>
    <t>4ef34d4c-2366-4cd6-bbf6-ebe123fe3356</t>
  </si>
  <si>
    <t>0a3f507e-163b-32b8-e044-0003ba298018</t>
  </si>
  <si>
    <t>POINT(713705.96 6169517.02)</t>
  </si>
  <si>
    <t>4efcb9d0-d713-4b73-ad90-5de26ff021eb</t>
  </si>
  <si>
    <t>0a3f507e-234a-32b8-e044-0003ba298018</t>
  </si>
  <si>
    <t>POINT(712391.3 6168982.36)</t>
  </si>
  <si>
    <t>4f1ed0c5-4a01-47aa-a067-e2b457b392d0</t>
  </si>
  <si>
    <t>POINT(712512.42 6169707.09)</t>
  </si>
  <si>
    <t>4f213c88-d090-4568-83c9-d3752c58f980</t>
  </si>
  <si>
    <t>0a3f507e-1e6d-32b8-e044-0003ba298018</t>
  </si>
  <si>
    <t>POINT(711584.52 6171892.34)</t>
  </si>
  <si>
    <t>4f22998d-b13d-464f-807a-016b7d76e260</t>
  </si>
  <si>
    <t>0a3f507e-1edb-32b8-e044-0003ba298018</t>
  </si>
  <si>
    <t>POINT(711687.94 6172110.73)</t>
  </si>
  <si>
    <t>4f30ce05-b6c0-47ba-b4bf-ebe8a0929788</t>
  </si>
  <si>
    <t>0a3f507e-23e4-32b8-e044-0003ba298018</t>
  </si>
  <si>
    <t>POINT(713068.92 6168432.12)</t>
  </si>
  <si>
    <t>4f61312f-81d6-4420-864d-9a8c77ac1762</t>
  </si>
  <si>
    <t>0a3f507e-19bb-32b8-e044-0003ba298018</t>
  </si>
  <si>
    <t>POINT(711737.09 6172406.05)</t>
  </si>
  <si>
    <t>4f62b8c4-26c2-4e09-8a25-bb43a4ffda1a</t>
  </si>
  <si>
    <t>0a3f507e-1fde-32b8-e044-0003ba298018</t>
  </si>
  <si>
    <t>POINT(711000.03 6171744.27)</t>
  </si>
  <si>
    <t>4f6c270e-cd8c-4cc2-8b74-e1af9475983b</t>
  </si>
  <si>
    <t>0a3f507e-1c41-32b8-e044-0003ba298018</t>
  </si>
  <si>
    <t>POINT(713631.5 6169061.14)</t>
  </si>
  <si>
    <t>4f72e396-b4d9-4539-8833-7c560e39ac07</t>
  </si>
  <si>
    <t>0a3f507e-17c2-32b8-e044-0003ba298018</t>
  </si>
  <si>
    <t>POINT(713068.9 6168783.9)</t>
  </si>
  <si>
    <t>4f797ab5-c824-4bee-8ed6-c425d3a466bf</t>
  </si>
  <si>
    <t>0a3f507e-223b-32b8-e044-0003ba298018</t>
  </si>
  <si>
    <t>POINT(712008.61 6171625.99)</t>
  </si>
  <si>
    <t>4f7ae563-b51d-43d5-9b04-2b6d9f4dd97f</t>
  </si>
  <si>
    <t>0a3f507e-1de0-32b8-e044-0003ba298018</t>
  </si>
  <si>
    <t>POINT(712005.4 6172241.06)</t>
  </si>
  <si>
    <t>4f816d61-223f-41e9-ba05-2fde3b5acd31</t>
  </si>
  <si>
    <t>0a3f507e-2179-32b8-e044-0003ba298018</t>
  </si>
  <si>
    <t>POINT(713737.32 6169630.22)</t>
  </si>
  <si>
    <t>4f9af9ec-fc09-4515-ac68-5ab7007ef4f9</t>
  </si>
  <si>
    <t>0a3f507e-21dc-32b8-e044-0003ba298018</t>
  </si>
  <si>
    <t>POINT(713320.2 6168970.28)</t>
  </si>
  <si>
    <t>4fa1baa1-e4bb-4334-8b15-323c9e3a6e5c</t>
  </si>
  <si>
    <t>0a3f507e-15a3-32b8-e044-0003ba298018</t>
  </si>
  <si>
    <t>POINT(712760.9 6169100.53)</t>
  </si>
  <si>
    <t>4fb93ff2-1efa-4bcc-9824-5cb44f3da8e7</t>
  </si>
  <si>
    <t>0a3f507e-15e7-32b8-e044-0003ba298018</t>
  </si>
  <si>
    <t>POINT(711934.62 6170485.43)</t>
  </si>
  <si>
    <t>4fbf7a8e-75a3-4933-a706-fb2f11b741ec</t>
  </si>
  <si>
    <t>0a3f507e-1dce-32b8-e044-0003ba298018</t>
  </si>
  <si>
    <t>POINT(711971.38 6172406.02)</t>
  </si>
  <si>
    <t>4fc31231-8992-49e2-9f9c-1aedd555fa3b</t>
  </si>
  <si>
    <t>0a3f507e-177d-32b8-e044-0003ba298018</t>
  </si>
  <si>
    <t>POINT(714282.81 6168881.02)</t>
  </si>
  <si>
    <t>4fc8a1fd-0039-4980-8c9d-54ad4eee10ae</t>
  </si>
  <si>
    <t>0a3f507e-1c83-32b8-e044-0003ba298018</t>
  </si>
  <si>
    <t>POINT(712415.98 6169290.27)</t>
  </si>
  <si>
    <t>4fc9f4a9-38f0-45a0-bfc4-994e55d34106</t>
  </si>
  <si>
    <t>0a3f507e-241b-32b8-e044-0003ba298018</t>
  </si>
  <si>
    <t>POINT(711734.48 6172473.21)</t>
  </si>
  <si>
    <t>4fe7a7fe-ba33-405b-8fcb-a94f57f54b00</t>
  </si>
  <si>
    <t>POINT(712467.99 6170358.05)</t>
  </si>
  <si>
    <t>4fecdda9-d26b-468e-89d6-56efbe1ea38e</t>
  </si>
  <si>
    <t>0a3f507e-1f55-32b8-e044-0003ba298018</t>
  </si>
  <si>
    <t>POINT(711172.55 6172033.29)</t>
  </si>
  <si>
    <t>5002ac1b-5ddd-405a-bede-f927a4f0b1de</t>
  </si>
  <si>
    <t>0a3f507e-218b-32b8-e044-0003ba298018</t>
  </si>
  <si>
    <t>POINT(713687.07 6169599.81)</t>
  </si>
  <si>
    <t>50079bc2-ac17-49e0-acb9-d4d849f83bec</t>
  </si>
  <si>
    <t>0a3f507e-1f4f-32b8-e044-0003ba298018</t>
  </si>
  <si>
    <t>POINT(711138.89 6172085.01)</t>
  </si>
  <si>
    <t>500d08b7-7f7a-4793-8cb0-53a1343bbb31</t>
  </si>
  <si>
    <t>0a3f507e-23a4-32b8-e044-0003ba298018</t>
  </si>
  <si>
    <t>POINT(713641.22 6168753.59)</t>
  </si>
  <si>
    <t>501db9d2-8520-4b5d-8e62-1867b6347247</t>
  </si>
  <si>
    <t>3cae7253-0965-0f90-e044-0003ba298018</t>
  </si>
  <si>
    <t>POINT(711697.07 6172713.54)</t>
  </si>
  <si>
    <t>505be3de-adc8-4d79-8a99-29c1f05ba5c4</t>
  </si>
  <si>
    <t>0a3f507e-2370-32b8-e044-0003ba298018</t>
  </si>
  <si>
    <t>POINT(713233.43 6168677.17)</t>
  </si>
  <si>
    <t>505fdfd1-52e5-43b9-b885-473cb12401b3</t>
  </si>
  <si>
    <t>4591b5f9-a6ca-0dd9-e044-0003ba298018</t>
  </si>
  <si>
    <t>POINT(712587.84 6168863.78)</t>
  </si>
  <si>
    <t>50750ecd-81f4-4047-8de7-f14de2de7214</t>
  </si>
  <si>
    <t>0a3f507e-1d78-32b8-e044-0003ba298018</t>
  </si>
  <si>
    <t>POINT(711618.35 6172662.49)</t>
  </si>
  <si>
    <t>507cf46f-22dd-40e3-8ba5-ee0e7c35c1b6</t>
  </si>
  <si>
    <t>0a3f507e-1ba7-32b8-e044-0003ba298018</t>
  </si>
  <si>
    <t>POINT(713797.71 6169200.77)</t>
  </si>
  <si>
    <t>50818cca-f992-493c-a819-433dae1f03bb</t>
  </si>
  <si>
    <t>0a3f507e-1ccc-32b8-e044-0003ba298018</t>
  </si>
  <si>
    <t>POINT(711170.25 6172580.98)</t>
  </si>
  <si>
    <t>50850cae-2e8d-49e6-b2b3-007aa72b74a2</t>
  </si>
  <si>
    <t>0a3f507e-156e-32b8-e044-0003ba298018</t>
  </si>
  <si>
    <t>POINT(713904.05 6169254.35)</t>
  </si>
  <si>
    <t>5088ad3a-e0ac-4744-8647-0e98f6041054</t>
  </si>
  <si>
    <t>0a3f507e-1e2f-32b8-e044-0003ba298018</t>
  </si>
  <si>
    <t>POINT(713412.44 6168623.68)</t>
  </si>
  <si>
    <t>50964761-01cc-499f-944d-c93781b6c0fe</t>
  </si>
  <si>
    <t>33f9ee46-e9cc-4730-9432-5bdf70f97727</t>
  </si>
  <si>
    <t>POINT(711524.67 6172845.32)</t>
  </si>
  <si>
    <t>50a21048-4c03-4269-97cb-08fdf5b89036</t>
  </si>
  <si>
    <t>0a3f507e-1cd4-32b8-e044-0003ba298018</t>
  </si>
  <si>
    <t>POINT(711324.12 6172444.25)</t>
  </si>
  <si>
    <t>50b7dbf2-1c67-479d-a05e-d950fe23dbde</t>
  </si>
  <si>
    <t>0a3f507e-221d-32b8-e044-0003ba298018</t>
  </si>
  <si>
    <t>POINT(712644.85 6169244.42)</t>
  </si>
  <si>
    <t>50d25237-18a3-48f9-b87a-70ea6a72cc65</t>
  </si>
  <si>
    <t>0a3f507e-19cb-32b8-e044-0003ba298018</t>
  </si>
  <si>
    <t>POINT(711700.01 6172327.63)</t>
  </si>
  <si>
    <t>50e487ef-d516-4a1d-94dc-36ff7a64ab41</t>
  </si>
  <si>
    <t>0a3f507e-151d-32b8-e044-0003ba298018</t>
  </si>
  <si>
    <t>POINT(711489.14 6172425.78)</t>
  </si>
  <si>
    <t>50ff0a6b-41f2-4485-b4f8-e9972398e80e</t>
  </si>
  <si>
    <t>0a3f507e-190b-32b8-e044-0003ba298018</t>
  </si>
  <si>
    <t>POINT(711339.12 6172030.25)</t>
  </si>
  <si>
    <t>51039eef-0d08-4be1-8f9d-570473952266</t>
  </si>
  <si>
    <t>0a3f507e-2129-32b8-e044-0003ba298018</t>
  </si>
  <si>
    <t>POINT(713234.76 6169083.52)</t>
  </si>
  <si>
    <t>51178358-df72-4cff-a65c-50f726f086e6</t>
  </si>
  <si>
    <t>0a3f507e-1c01-32b8-e044-0003ba298018</t>
  </si>
  <si>
    <t>POINT(713552.62 6169206.37)</t>
  </si>
  <si>
    <t>51202f15-5bd7-43f5-8c94-78a86601f164</t>
  </si>
  <si>
    <t>0a3f507e-1b71-32b8-e044-0003ba298018</t>
  </si>
  <si>
    <t>POINT(713522.31 6169703.74)</t>
  </si>
  <si>
    <t>5121a335-c060-4ce1-81da-b9e680c7079f</t>
  </si>
  <si>
    <t>0a3f507e-244c-32b8-e044-0003ba298018</t>
  </si>
  <si>
    <t>POINT(712945.22 6169412.05)</t>
  </si>
  <si>
    <t>512e9621-4945-4bdb-a958-58fbc6ae0a33</t>
  </si>
  <si>
    <t>0a3f507e-2118-32b8-e044-0003ba298018</t>
  </si>
  <si>
    <t>POINT(713442.73 6169002.59)</t>
  </si>
  <si>
    <t>51525a7f-2761-4089-a4d5-ec512747c059</t>
  </si>
  <si>
    <t>0a3f507e-162f-32b8-e044-0003ba298018</t>
  </si>
  <si>
    <t>POINT(713723.23 6169484.13)</t>
  </si>
  <si>
    <t>516eb4ec-1135-450d-98ec-1aac4a4d5eff</t>
  </si>
  <si>
    <t>0a3f507e-224f-32b8-e044-0003ba298018</t>
  </si>
  <si>
    <t>POINT(712104.13 6171709)</t>
  </si>
  <si>
    <t>516f2c48-3d16-42b1-aa2e-65c4f4a5ca4f</t>
  </si>
  <si>
    <t>0a3f507e-2275-32b8-e044-0003ba298018</t>
  </si>
  <si>
    <t>POINT(712081.19 6171771.79)</t>
  </si>
  <si>
    <t>516f5d7c-e5a4-4a0b-a8e3-b9dec12290c7</t>
  </si>
  <si>
    <t>4591b5f9-a6bf-0dd9-e044-0003ba298018</t>
  </si>
  <si>
    <t>POINT(712626.99 6168817.25)</t>
  </si>
  <si>
    <t>5177638a-9b15-4017-a0f8-96d4cff30078</t>
  </si>
  <si>
    <t>0a3f507e-1e77-32b8-e044-0003ba298018</t>
  </si>
  <si>
    <t>POINT(711543.74 6171929.73)</t>
  </si>
  <si>
    <t>51924995-efb7-4186-8095-f9700e496688</t>
  </si>
  <si>
    <t>0a3f507e-179c-32b8-e044-0003ba298018</t>
  </si>
  <si>
    <t>POINT(713663.46 6168855)</t>
  </si>
  <si>
    <t>51b08a84-14e3-43af-9c99-ceaaf92d7211</t>
  </si>
  <si>
    <t>0a3f507e-1afd-32b8-e044-0003ba298018</t>
  </si>
  <si>
    <t>POINT(713105.2 6168897.42)</t>
  </si>
  <si>
    <t>51b39b69-1b51-4259-a6d0-e386ee746dbe</t>
  </si>
  <si>
    <t>0a3f507e-248c-32b8-e044-0003ba298018</t>
  </si>
  <si>
    <t>POINT(711860.29 6170185.53)</t>
  </si>
  <si>
    <t>51c01269-c1aa-4167-93ac-0738650944b3</t>
  </si>
  <si>
    <t>0a3f507e-198a-32b8-e044-0003ba298018</t>
  </si>
  <si>
    <t>POINT(711907.31 6172393.3)</t>
  </si>
  <si>
    <t>51f6dcc1-82ad-4706-adbf-907ffbef3ea9</t>
  </si>
  <si>
    <t>0a3f507e-1882-32b8-e044-0003ba298018</t>
  </si>
  <si>
    <t>POINT(711510.1 6171571.58)</t>
  </si>
  <si>
    <t>521a1e13-bac3-4622-b33c-035c10b3081d</t>
  </si>
  <si>
    <t>0a3f507e-222a-32b8-e044-0003ba298018</t>
  </si>
  <si>
    <t>POINT(712456.26 6169188.56)</t>
  </si>
  <si>
    <t>521be7f1-f6c1-4e24-8aa6-cb86b92c5c50</t>
  </si>
  <si>
    <t>0a3f507e-219d-32b8-e044-0003ba298018</t>
  </si>
  <si>
    <t>POINT(713436.56 6168677.15)</t>
  </si>
  <si>
    <t>52218fcc-9ac7-4590-a393-6c615712bb95</t>
  </si>
  <si>
    <t>0a3f507e-183d-32b8-e044-0003ba298018</t>
  </si>
  <si>
    <t>POINT(713422.09 6169695.69)</t>
  </si>
  <si>
    <t>522a1a4f-4940-4df4-875e-ab3468ba565d</t>
  </si>
  <si>
    <t>53ba2f34-5fd2-2505-e044-0003ba298018</t>
  </si>
  <si>
    <t>POINT(712677.74 6168818.12)</t>
  </si>
  <si>
    <t>523283d4-f505-4419-9056-fcc61762aa9e</t>
  </si>
  <si>
    <t>0a3f507e-23e7-32b8-e044-0003ba298018</t>
  </si>
  <si>
    <t>POINT(713043.13 6168453.83)</t>
  </si>
  <si>
    <t>5233890f-4df6-4ea7-ab6a-74508f298b25</t>
  </si>
  <si>
    <t>4591b5f9-a6b6-0dd9-e044-0003ba298018</t>
  </si>
  <si>
    <t>POINT(712644.15 6168842.03)</t>
  </si>
  <si>
    <t>5233b317-b2cc-4ce2-9762-79f00937006d</t>
  </si>
  <si>
    <t>777ab2bb-0e88-00a4-e044-00144f3ead67</t>
  </si>
  <si>
    <t>POINT(711456.27 6172534.14)</t>
  </si>
  <si>
    <t>523dd39c-261c-454a-a98a-2365f565cd81</t>
  </si>
  <si>
    <t>53ba2f34-5ffa-2505-e044-0003ba298018</t>
  </si>
  <si>
    <t>POINT(712679.06 6168724.11)</t>
  </si>
  <si>
    <t>5243bc7b-50a9-4721-8b82-b3065cd1c425</t>
  </si>
  <si>
    <t>0a3f507e-1d3e-32b8-e044-0003ba298018</t>
  </si>
  <si>
    <t>POINT(713701.63 6169649.64)</t>
  </si>
  <si>
    <t>524f22a9-0a83-463f-8287-2f4602b4247c</t>
  </si>
  <si>
    <t>0a3f507e-1f0d-32b8-e044-0003ba298018</t>
  </si>
  <si>
    <t>POINT(711115.54 6172057.52)</t>
  </si>
  <si>
    <t>525e931b-b422-49c2-b4cb-f346e0781dfe</t>
  </si>
  <si>
    <t>0a3f507e-24bc-32b8-e044-0003ba298018</t>
  </si>
  <si>
    <t>POINT(713625.37 6169823.93)</t>
  </si>
  <si>
    <t>5276e048-3c1e-4f7d-9ed3-73fe987ac85a</t>
  </si>
  <si>
    <t>53ba2f34-6008-2505-e044-0003ba298018</t>
  </si>
  <si>
    <t>POINT(712644.43 6168718.89)</t>
  </si>
  <si>
    <t>52a4cabc-2468-4158-bd92-ff49b5bd687f</t>
  </si>
  <si>
    <t>0a3f507e-18bc-32b8-e044-0003ba298018</t>
  </si>
  <si>
    <t>POINT(711465.35 6171788.2)</t>
  </si>
  <si>
    <t>52b25122-bf6f-4bec-9919-4d03b638d868</t>
  </si>
  <si>
    <t>0a3f507e-2355-32b8-e044-0003ba298018</t>
  </si>
  <si>
    <t>POINT(712266.73 6169105.5)</t>
  </si>
  <si>
    <t>530275f5-233f-4b73-a72c-24d4b971b031</t>
  </si>
  <si>
    <t>0a3f507e-23ec-32b8-e044-0003ba298018</t>
  </si>
  <si>
    <t>POINT(713015.52 6168372.46)</t>
  </si>
  <si>
    <t>5305e79d-c7e9-4e83-a79e-4446d400d87b</t>
  </si>
  <si>
    <t>0a3f507e-1932-32b8-e044-0003ba298018</t>
  </si>
  <si>
    <t>POINT(713505.08 6169838.06)</t>
  </si>
  <si>
    <t>5306da20-5fe0-4ef9-904c-d38c47599b46</t>
  </si>
  <si>
    <t>0a3f507e-1963-32b8-e044-0003ba298018</t>
  </si>
  <si>
    <t>POINT(711770.89 6172523.18)</t>
  </si>
  <si>
    <t>5326c3b7-d50e-4ebc-96c4-7351bfa4a673</t>
  </si>
  <si>
    <t>POINT(712839.42 6169704.38)</t>
  </si>
  <si>
    <t>533f31b4-430b-471c-9a12-e84af26574fa</t>
  </si>
  <si>
    <t>0a3f507e-23ef-32b8-e044-0003ba298018</t>
  </si>
  <si>
    <t>POINT(712961.26 6168408.68)</t>
  </si>
  <si>
    <t>535664d2-a4ee-4c40-9621-8ec48de3181a</t>
  </si>
  <si>
    <t>0a3f507e-1e35-32b8-e044-0003ba298018</t>
  </si>
  <si>
    <t>POINT(711583.68 6171570.04)</t>
  </si>
  <si>
    <t>536c93c6-c3ad-42bc-8906-9817ec61d15b</t>
  </si>
  <si>
    <t>0a3f507e-22b8-32b8-e044-0003ba298018</t>
  </si>
  <si>
    <t>POINT(711883.98 6171993.5)</t>
  </si>
  <si>
    <t>536efc83-88ca-4431-841c-68f352d839f8</t>
  </si>
  <si>
    <t>0a3f507e-1bfe-32b8-e044-0003ba298018</t>
  </si>
  <si>
    <t>POINT(713687 6169211.58)</t>
  </si>
  <si>
    <t>537f34fd-8c84-434f-a86d-539fdb8370de</t>
  </si>
  <si>
    <t>0a3f507e-238a-32b8-e044-0003ba298018</t>
  </si>
  <si>
    <t>POINT(711279.35 6171944.77)</t>
  </si>
  <si>
    <t>5385ae5d-180c-45a2-86bc-8f9ede8d7078</t>
  </si>
  <si>
    <t>0a3f507e-1dff-32b8-e044-0003ba298018</t>
  </si>
  <si>
    <t>POINT(713769.09 6169390.31)</t>
  </si>
  <si>
    <t>538fa444-abdf-4f0e-8faa-e090ada9a058</t>
  </si>
  <si>
    <t>0a3f507e-2345-32b8-e044-0003ba298018</t>
  </si>
  <si>
    <t>POINT(713605.74 6168648.22)</t>
  </si>
  <si>
    <t>539189b6-a816-48b3-a8bd-af7f8a0330dd</t>
  </si>
  <si>
    <t>0a3f507e-24bd-32b8-e044-0003ba298018</t>
  </si>
  <si>
    <t>POINT(713641.65 6169785.97)</t>
  </si>
  <si>
    <t>5392e2c1-2887-4279-beb4-7ba8e13db402</t>
  </si>
  <si>
    <t>0a3f507e-227b-32b8-e044-0003ba298018</t>
  </si>
  <si>
    <t>POINT(712067.22 6171837.2)</t>
  </si>
  <si>
    <t>539b7151-ccfb-48ba-93d1-846773007a68</t>
  </si>
  <si>
    <t>0a3f507e-1c18-32b8-e044-0003ba298018</t>
  </si>
  <si>
    <t>POINT(714025.94 6169292.58)</t>
  </si>
  <si>
    <t>53ad358c-4b2b-436c-a7b5-b4ca93c7c2c9</t>
  </si>
  <si>
    <t>0a3f507e-2491-32b8-e044-0003ba298018</t>
  </si>
  <si>
    <t>POINT(711393.67 6170301.84)</t>
  </si>
  <si>
    <t>53c26e41-01d5-4c68-832e-3828fe2c38fd</t>
  </si>
  <si>
    <t>0a3f507e-1d17-32b8-e044-0003ba298018</t>
  </si>
  <si>
    <t>POINT(711038.92 6172062.03)</t>
  </si>
  <si>
    <t>53cc29f5-14a4-452d-91d2-ce28042939d1</t>
  </si>
  <si>
    <t>0a3f507e-1557-32b8-e044-0003ba298018</t>
  </si>
  <si>
    <t>POINT(713529.49 6169534.68)</t>
  </si>
  <si>
    <t>53e1ef71-b2b8-42e4-8854-d062a8e9aaae</t>
  </si>
  <si>
    <t>0a3f507e-1948-32b8-e044-0003ba298018</t>
  </si>
  <si>
    <t>POINT(713540.67 6169779.42)</t>
  </si>
  <si>
    <t>53fe972a-d2be-4521-a39c-502b0390e7fd</t>
  </si>
  <si>
    <t>0a3f507e-1665-32b8-e044-0003ba298018</t>
  </si>
  <si>
    <t>POINT(713639.3 6169489.37)</t>
  </si>
  <si>
    <t>541bb8ea-d110-461a-ae21-944e0f471653</t>
  </si>
  <si>
    <t>0a3f507e-1d19-32b8-e044-0003ba298018</t>
  </si>
  <si>
    <t>POINT(711034.24 6172081.91)</t>
  </si>
  <si>
    <t>542c3491-d351-4511-a9d2-b9d307e3d741</t>
  </si>
  <si>
    <t>0a3f507e-218e-32b8-e044-0003ba298018</t>
  </si>
  <si>
    <t>POINT(713581.34 6169365.5)</t>
  </si>
  <si>
    <t>5432ccde-fa89-437f-8aaf-03b568e2caa3</t>
  </si>
  <si>
    <t>0a3f507e-15d0-32b8-e044-0003ba298018</t>
  </si>
  <si>
    <t>POINT(711782.27 6170711.51)</t>
  </si>
  <si>
    <t>543694fa-eb60-4b69-b89d-060686d136b0</t>
  </si>
  <si>
    <t>0a3f507e-1b1a-32b8-e044-0003ba298018</t>
  </si>
  <si>
    <t>POINT(712365.98 6171749.25)</t>
  </si>
  <si>
    <t>54469c62-953f-4327-a95b-0d3ad6944804</t>
  </si>
  <si>
    <t>0350dea4-c85f-4e8f-a98c-912779b633c2</t>
  </si>
  <si>
    <t>POINT(711644.52 6172726.84)</t>
  </si>
  <si>
    <t>5452dba6-ed7f-46e2-a880-13907edbbfca</t>
  </si>
  <si>
    <t>0a3f507e-1d9c-32b8-e044-0003ba298018</t>
  </si>
  <si>
    <t>POINT(712050.71 6172289.31)</t>
  </si>
  <si>
    <t>545677de-4566-452f-8c44-b97f136fd8ec</t>
  </si>
  <si>
    <t>0a3f507e-1573-32b8-e044-0003ba298018</t>
  </si>
  <si>
    <t>POINT(713868.81 6169344.83)</t>
  </si>
  <si>
    <t>545720f3-0859-45d4-97e9-c55e97ed2998</t>
  </si>
  <si>
    <t>0a3f507e-1cd3-32b8-e044-0003ba298018</t>
  </si>
  <si>
    <t>POINT(711302.6 6172451.62)</t>
  </si>
  <si>
    <t>5468db3d-9a52-463a-8fbb-66e7850b8e7e</t>
  </si>
  <si>
    <t>0a3f507e-20c7-32b8-e044-0003ba298018</t>
  </si>
  <si>
    <t>POINT(711505.36 6172575.83)</t>
  </si>
  <si>
    <t>547937b1-88cc-405e-b58f-41ec1bc5264a</t>
  </si>
  <si>
    <t>POINT(712080.95 6170288.69)</t>
  </si>
  <si>
    <t>547c0a90-6cd6-48b4-ae4e-f613bf1a2ca9</t>
  </si>
  <si>
    <t>0a3f507e-1c7b-32b8-e044-0003ba298018</t>
  </si>
  <si>
    <t>POINT(712501.67 6169308.97)</t>
  </si>
  <si>
    <t>5492587a-f098-4f2d-bc86-b723352a36dc</t>
  </si>
  <si>
    <t>0a3f507e-1fb4-32b8-e044-0003ba298018</t>
  </si>
  <si>
    <t>POINT(711140.01 6171673.57)</t>
  </si>
  <si>
    <t>54a1644c-66f3-4b73-a8c7-0b0f355e29d0</t>
  </si>
  <si>
    <t>0a3f507e-1ccb-32b8-e044-0003ba298018</t>
  </si>
  <si>
    <t>POINT(711172.06 6172559.09)</t>
  </si>
  <si>
    <t>54ab7abc-608a-407f-816a-c22c10772a17</t>
  </si>
  <si>
    <t>0a3f507e-180a-32b8-e044-0003ba298018</t>
  </si>
  <si>
    <t>POINT(712178.45 6169524.75)</t>
  </si>
  <si>
    <t>54b37978-e394-400c-bd8d-c7dc15373d87</t>
  </si>
  <si>
    <t>0a3f507e-166a-32b8-e044-0003ba298018</t>
  </si>
  <si>
    <t>POINT(713586.74 6169493.64)</t>
  </si>
  <si>
    <t>54b84cc5-0a35-4f96-8462-7723f47bd141</t>
  </si>
  <si>
    <t>0a3f507e-1b88-32b8-e044-0003ba298018</t>
  </si>
  <si>
    <t>POINT(713519.52 6169658.45)</t>
  </si>
  <si>
    <t>54be91ef-d02c-4341-8f35-76f1419576c3</t>
  </si>
  <si>
    <t>7096f618-6202-5ed1-e044-00144f3ead67</t>
  </si>
  <si>
    <t>POINT(713342.48 6169358.97)</t>
  </si>
  <si>
    <t>54cc56a9-8b28-4a23-bf8b-e06eb9948857</t>
  </si>
  <si>
    <t>3cae7253-0949-0f90-e044-0003ba298018</t>
  </si>
  <si>
    <t>POINT(711771.54 6172662.7)</t>
  </si>
  <si>
    <t>54d41817-6629-4645-a559-c593f5385004</t>
  </si>
  <si>
    <t>0a3f507e-16aa-32b8-e044-0003ba298018</t>
  </si>
  <si>
    <t>POINT(712570.06 6169752.55)</t>
  </si>
  <si>
    <t>54d49b1c-948b-4398-bc2e-66e221753d6e</t>
  </si>
  <si>
    <t>0a3f507e-1577-32b8-e044-0003ba298018</t>
  </si>
  <si>
    <t>POINT(713519.17 6168733.64)</t>
  </si>
  <si>
    <t>54d9bb53-56bb-4474-8435-cf439eb20535</t>
  </si>
  <si>
    <t>4ca54b0f-2d33-0052-e044-0003ba298018</t>
  </si>
  <si>
    <t>POINT(712669.2 6168688.9)</t>
  </si>
  <si>
    <t>54e06111-e149-45ea-af47-3b51c6e30150</t>
  </si>
  <si>
    <t>0a3f507e-1950-32b8-e044-0003ba298018</t>
  </si>
  <si>
    <t>POINT(713517.76 6169731.52)</t>
  </si>
  <si>
    <t>54e82ab3-8e17-4bce-9a12-48b138f5740a</t>
  </si>
  <si>
    <t>0a3f507e-2161-32b8-e044-0003ba298018</t>
  </si>
  <si>
    <t>POINT(713741.38 6169510.1)</t>
  </si>
  <si>
    <t>54ed0982-0394-445c-a4ee-dcbff818d0d0</t>
  </si>
  <si>
    <t>0a3f507e-1b27-32b8-e044-0003ba298018</t>
  </si>
  <si>
    <t>POINT(713010.8 6168491.72)</t>
  </si>
  <si>
    <t>54f24c17-b98e-48d6-b775-6cd5a88f5f9c</t>
  </si>
  <si>
    <t>0a3f507e-1ad4-32b8-e044-0003ba298018</t>
  </si>
  <si>
    <t>POINT(711937.14 6170558.28)</t>
  </si>
  <si>
    <t>54fbffbd-ce00-4d99-b2d2-98dfe1e7f360</t>
  </si>
  <si>
    <t>4591b5f9-a6c4-0dd9-e044-0003ba298018</t>
  </si>
  <si>
    <t>POINT(712612.01 6168834.57)</t>
  </si>
  <si>
    <t>5502b8e1-358b-4e3f-bf58-b2146081155a</t>
  </si>
  <si>
    <t>0a3f507e-1967-32b8-e044-0003ba298018</t>
  </si>
  <si>
    <t>POINT(711865.43 6172541.88)</t>
  </si>
  <si>
    <t>5506f26f-8476-4972-81c6-a177a24611e3</t>
  </si>
  <si>
    <t>4591b5f9-a6ea-0dd9-e044-0003ba298018</t>
  </si>
  <si>
    <t>POINT(712559.36 6168805.44)</t>
  </si>
  <si>
    <t>55110121-f616-45f7-be71-b7fd301ccba1</t>
  </si>
  <si>
    <t>0a3f507e-2102-32b8-e044-0003ba298018</t>
  </si>
  <si>
    <t>POINT(713146 6168518.68)</t>
  </si>
  <si>
    <t>5525d998-07b2-45c6-b658-c92c720e42c2</t>
  </si>
  <si>
    <t>0a3f507e-1d2f-32b8-e044-0003ba298018</t>
  </si>
  <si>
    <t>POINT(713745.58 6169680.44)</t>
  </si>
  <si>
    <t>554efc27-cd0d-4b4a-98d9-4a67a4db3ee1</t>
  </si>
  <si>
    <t>0a3f507e-18fd-32b8-e044-0003ba298018</t>
  </si>
  <si>
    <t>POINT(711346.21 6172092.69)</t>
  </si>
  <si>
    <t>5562fc2d-9382-4143-90a4-8176e409e0cc</t>
  </si>
  <si>
    <t>0a3f507e-20c9-32b8-e044-0003ba298018</t>
  </si>
  <si>
    <t>POINT(713499.1 6169443)</t>
  </si>
  <si>
    <t>556e81b7-73de-4e0b-92c6-af5a2fdc5b94</t>
  </si>
  <si>
    <t>0a3f507e-20d3-32b8-e044-0003ba298018</t>
  </si>
  <si>
    <t>POINT(713468.63 6169497.59)</t>
  </si>
  <si>
    <t>556f51ec-eb96-4b46-af2b-17639f2b349d</t>
  </si>
  <si>
    <t>0a3f507e-201c-32b8-e044-0003ba298018</t>
  </si>
  <si>
    <t>POINT(710994.58 6171889.64)</t>
  </si>
  <si>
    <t>5574d243-ceee-4661-9c2f-d49bd6c02767</t>
  </si>
  <si>
    <t>0a3f507e-1ea0-32b8-e044-0003ba298018</t>
  </si>
  <si>
    <t>POINT(711713.42 6171890.15)</t>
  </si>
  <si>
    <t>5576cee6-d7ce-4775-9e90-977961a51133</t>
  </si>
  <si>
    <t>0a3f507e-1a13-32b8-e044-0003ba298018</t>
  </si>
  <si>
    <t>POINT(711503.32 6172354.69)</t>
  </si>
  <si>
    <t>557f261e-eddb-448d-9874-e06440bb7dd2</t>
  </si>
  <si>
    <t>0a3f507e-1833-32b8-e044-0003ba298018</t>
  </si>
  <si>
    <t>POINT(711252.36 6172675.29)</t>
  </si>
  <si>
    <t>55901c9c-9134-41bb-817b-e446004d1654</t>
  </si>
  <si>
    <t>0a3f507e-1f57-32b8-e044-0003ba298018</t>
  </si>
  <si>
    <t>POINT(711191.56 6172049.98)</t>
  </si>
  <si>
    <t>55a0cfde-dbe1-4c21-96a8-5dd8e1426641</t>
  </si>
  <si>
    <t>0a3f507e-1b70-32b8-e044-0003ba298018</t>
  </si>
  <si>
    <t>POINT(713473.24 6169668.67)</t>
  </si>
  <si>
    <t>55a69779-1fb9-44d8-b028-5259739f4256</t>
  </si>
  <si>
    <t>0a3f507e-1fa5-32b8-e044-0003ba298018</t>
  </si>
  <si>
    <t>POINT(710989.91 6171515.21)</t>
  </si>
  <si>
    <t>55abbf9c-8f81-43f4-ae5f-034131b53ff9</t>
  </si>
  <si>
    <t>0a3f507e-18d3-32b8-e044-0003ba298018</t>
  </si>
  <si>
    <t>POINT(711322.06 6171811.57)</t>
  </si>
  <si>
    <t>55ae74dc-25dc-4a60-8b25-149a888dcdab</t>
  </si>
  <si>
    <t>0a3f507e-1644-32b8-e044-0003ba298018</t>
  </si>
  <si>
    <t>POINT(713686.39 6169548.87)</t>
  </si>
  <si>
    <t>55b73965-58a8-471e-b9ac-231bfa607b55</t>
  </si>
  <si>
    <t>0a3f507e-1a60-32b8-e044-0003ba298018</t>
  </si>
  <si>
    <t>POINT(714121.73 6169127.31)</t>
  </si>
  <si>
    <t>55c3c37b-fc24-430e-b0e6-873f150ebb6d</t>
  </si>
  <si>
    <t>4591b5f9-a6d4-0dd9-e044-0003ba298018</t>
  </si>
  <si>
    <t>POINT(712595.32 6168808.61)</t>
  </si>
  <si>
    <t>55ca25f3-fd7e-4e1d-aa18-a96eedfcbeda</t>
  </si>
  <si>
    <t>0a3f507e-1881-32b8-e044-0003ba298018</t>
  </si>
  <si>
    <t>POINT(711378.07 6171543)</t>
  </si>
  <si>
    <t>55cc9880-ace0-4a09-915f-47230779a918</t>
  </si>
  <si>
    <t>0a3f507e-1a47-32b8-e044-0003ba298018</t>
  </si>
  <si>
    <t>POINT(713894.7 6169043.39)</t>
  </si>
  <si>
    <t>5607d0df-333f-47b3-9402-0d6d7c666052</t>
  </si>
  <si>
    <t>3d3167ed-3f7a-40a1-bec0-218683850fa1</t>
  </si>
  <si>
    <t>5607eb09-e185-40e3-9443-a5244430233f</t>
  </si>
  <si>
    <t>0a3f507e-1b40-32b8-e044-0003ba298018</t>
  </si>
  <si>
    <t>POINT(711863.16 6171118.19)</t>
  </si>
  <si>
    <t>56099948-9ea7-4782-a9e9-deb9a9f12f0c</t>
  </si>
  <si>
    <t>0a3f507e-1f0b-32b8-e044-0003ba298018</t>
  </si>
  <si>
    <t>POINT(711123.77 6172035.84)</t>
  </si>
  <si>
    <t>560c6eda-7d05-4886-b448-a18425b0b860</t>
  </si>
  <si>
    <t>0a3f507e-184e-32b8-e044-0003ba298018</t>
  </si>
  <si>
    <t>POINT(713445.36 6169605.85)</t>
  </si>
  <si>
    <t>5622a18d-f3e8-4884-8f3d-cdb1cd1c0545</t>
  </si>
  <si>
    <t>0a3f507e-166e-32b8-e044-0003ba298018</t>
  </si>
  <si>
    <t>POINT(713581.42 6169506.64)</t>
  </si>
  <si>
    <t>562df897-3528-411d-95e5-5cba427d0739</t>
  </si>
  <si>
    <t>0a3f507e-197e-32b8-e044-0003ba298018</t>
  </si>
  <si>
    <t>POINT(711879.79 6172470.83)</t>
  </si>
  <si>
    <t>5637f50c-6179-4e02-b918-e02e2b399ec4</t>
  </si>
  <si>
    <t>c23f7bf3-cdfe-41b2-aedb-1e26928c300f</t>
  </si>
  <si>
    <t>POINT(711491.74 6172761.02)</t>
  </si>
  <si>
    <t>563d2714-207b-437e-98c9-2229e5f95c6c</t>
  </si>
  <si>
    <t>0a3f507e-1e45-32b8-e044-0003ba298018</t>
  </si>
  <si>
    <t>POINT(711614.08 6171614.29)</t>
  </si>
  <si>
    <t>564c42b1-05e4-4a3b-a2c1-6fa790c87dfa</t>
  </si>
  <si>
    <t>0a3f507e-21c6-32b8-e044-0003ba298018</t>
  </si>
  <si>
    <t>POINT(713631.84 6169699.63)</t>
  </si>
  <si>
    <t>5657be2d-4c52-4e29-ac9b-bf39ff87aafe</t>
  </si>
  <si>
    <t>0a3f507e-21e7-32b8-e044-0003ba298018</t>
  </si>
  <si>
    <t>POINT(713212.53 6168937.08)</t>
  </si>
  <si>
    <t>567797b9-4f32-43b0-94c5-1c7deef0cdc1</t>
  </si>
  <si>
    <t>POINT(713891.59 6168275.47)</t>
  </si>
  <si>
    <t>56a9b937-8dd7-4339-bd42-b8ab86bfa58c</t>
  </si>
  <si>
    <t>0a3f507e-15c4-32b8-e044-0003ba298018</t>
  </si>
  <si>
    <t>POINT(712190.35 6170929.39)</t>
  </si>
  <si>
    <t>56ac008a-2770-4b16-bb35-36728612602c</t>
  </si>
  <si>
    <t>4591b5f9-a6c5-0dd9-e044-0003ba298018</t>
  </si>
  <si>
    <t>POINT(712609.41 6168837.91)</t>
  </si>
  <si>
    <t>56d7daea-5499-4f55-9f9a-3f1585c296af</t>
  </si>
  <si>
    <t>0a3f507e-1a2c-32b8-e044-0003ba298018</t>
  </si>
  <si>
    <t>POINT(713909.76 6169106.75)</t>
  </si>
  <si>
    <t>56dd34aa-9386-4063-8d17-fe281c6dc14a</t>
  </si>
  <si>
    <t>0a3f507e-165b-32b8-e044-0003ba298018</t>
  </si>
  <si>
    <t>POINT(713656.87 6169463.49)</t>
  </si>
  <si>
    <t>56df4704-cbff-4851-af0f-b359b119cda7</t>
  </si>
  <si>
    <t>0a3f507e-1c2b-32b8-e044-0003ba298018</t>
  </si>
  <si>
    <t>POINT(713746.32 6169109.58)</t>
  </si>
  <si>
    <t>56edd15c-27ea-4ca7-93b4-129fd1a77c9f</t>
  </si>
  <si>
    <t>0a3f507e-22f5-32b8-e044-0003ba298018</t>
  </si>
  <si>
    <t>POINT(711781.97 6172199.02)</t>
  </si>
  <si>
    <t>56f6bab7-c17a-44f1-b0f4-75353ef1e4c6</t>
  </si>
  <si>
    <t>53ba2f34-5fc6-2505-e044-0003ba298018</t>
  </si>
  <si>
    <t>POINT(712726.86 6168852.41)</t>
  </si>
  <si>
    <t>56f9afa6-7173-4173-a966-c37c29df1c37</t>
  </si>
  <si>
    <t>0a3f507e-2157-32b8-e044-0003ba298018</t>
  </si>
  <si>
    <t>POINT(713448.34 6168918.99)</t>
  </si>
  <si>
    <t>5701dd62-d811-48f1-80fe-487d44160f21</t>
  </si>
  <si>
    <t>0a3f507e-193c-32b8-e044-0003ba298018</t>
  </si>
  <si>
    <t>POINT(713521.17 6169811.29)</t>
  </si>
  <si>
    <t>57125a13-dda8-4776-9a3f-0fd0013b2d5f</t>
  </si>
  <si>
    <t>0a3f507e-24cd-32b8-e044-0003ba298018</t>
  </si>
  <si>
    <t>POINT(713600.61 6169760.94)</t>
  </si>
  <si>
    <t>5724c10a-b04e-469b-bc8e-06b979d460df</t>
  </si>
  <si>
    <t>0a3f507e-15e9-32b8-e044-0003ba298018</t>
  </si>
  <si>
    <t>POINT(711916.21 6170514.62)</t>
  </si>
  <si>
    <t>57307091-0590-4d7c-8b09-c8af8af2c17b</t>
  </si>
  <si>
    <t>0a3f507e-1da3-32b8-e044-0003ba298018</t>
  </si>
  <si>
    <t>POINT(712145.84 6172086.67)</t>
  </si>
  <si>
    <t>578f073c-e92b-46ba-ab59-b7c98e71761a</t>
  </si>
  <si>
    <t>0a3f507e-247b-32b8-e044-0003ba298018</t>
  </si>
  <si>
    <t>POINT(712466.85 6169381.26)</t>
  </si>
  <si>
    <t>57a5aef6-2958-46b3-9d40-503bb829d258</t>
  </si>
  <si>
    <t>0a3f507e-2020-32b8-e044-0003ba298018</t>
  </si>
  <si>
    <t>POINT(710957.44 6171870.84)</t>
  </si>
  <si>
    <t>57bc79c8-d199-435d-a5f8-586ac7efcb8c</t>
  </si>
  <si>
    <t>c7c59ce1-055e-42df-a79a-4af57fc5507e</t>
  </si>
  <si>
    <t>POINT(711263.41 6171913.85)</t>
  </si>
  <si>
    <t>57c04440-cd80-40e4-ad9f-6b7aef4cc3db</t>
  </si>
  <si>
    <t>0a3f507e-192e-32b8-e044-0003ba298018</t>
  </si>
  <si>
    <t>POINT(711220.69 6172273.54)</t>
  </si>
  <si>
    <t>57c24be3-c1d8-45a7-8d59-a6c59bd26f7e</t>
  </si>
  <si>
    <t>75d4829b-3596-165e-e044-00144f3ead67</t>
  </si>
  <si>
    <t>POINT(712561.31 6169769.52)</t>
  </si>
  <si>
    <t>57c4555f-9e4f-4ce1-9919-a40fcec46a7e</t>
  </si>
  <si>
    <t>75d4829b-359d-165e-e044-00144f3ead67</t>
  </si>
  <si>
    <t>POINT(711907.02 6172510.84)</t>
  </si>
  <si>
    <t>57e0253e-9b69-4503-a8d6-b23c3c474800</t>
  </si>
  <si>
    <t>4591b5f9-a6be-0dd9-e044-0003ba298018</t>
  </si>
  <si>
    <t>POINT(712628.83 6168813.36)</t>
  </si>
  <si>
    <t>57e4502e-1345-4456-a520-b659dd5b839c</t>
  </si>
  <si>
    <t>4e6b37a7-08e7-4d38-bf9d-ce91596c057f</t>
  </si>
  <si>
    <t>POINT(711487.54 6172778.16)</t>
  </si>
  <si>
    <t>57e8243b-337d-44cc-b2c4-c70fabdb0d8e</t>
  </si>
  <si>
    <t>0a3f507e-225a-32b8-e044-0003ba298018</t>
  </si>
  <si>
    <t>POINT(711844.17 6171690.22)</t>
  </si>
  <si>
    <t>5801a23e-d9cb-4880-bdff-ab0a40808eb4</t>
  </si>
  <si>
    <t>0a3f507e-2335-32b8-e044-0003ba298018</t>
  </si>
  <si>
    <t>POINT(713352.93 6168585.59)</t>
  </si>
  <si>
    <t>580c0ed6-e6f9-4e1e-b73d-edcdc43a9bb0</t>
  </si>
  <si>
    <t>0a3f507e-20e6-32b8-e044-0003ba298018</t>
  </si>
  <si>
    <t>POINT(713094.39 6168365.28)</t>
  </si>
  <si>
    <t>58337130-beeb-43e9-b5f6-af817f220b69</t>
  </si>
  <si>
    <t>0a3f507e-1bc1-32b8-e044-0003ba298018</t>
  </si>
  <si>
    <t>POINT(713766.12 6169254.77)</t>
  </si>
  <si>
    <t>584a4a9d-51f0-4068-8beb-258657d3e7eb</t>
  </si>
  <si>
    <t>0a3f507e-1c39-32b8-e044-0003ba298018</t>
  </si>
  <si>
    <t>POINT(713698.6 6169044.25)</t>
  </si>
  <si>
    <t>58995d4f-8afd-4a2d-bb52-eeb516e5299d</t>
  </si>
  <si>
    <t>0a3f507e-1b8a-32b8-e044-0003ba298018</t>
  </si>
  <si>
    <t>POINT(712955.68 6168913.32)</t>
  </si>
  <si>
    <t>589e745c-1fd1-4407-b7bf-c8ff0ced8aac</t>
  </si>
  <si>
    <t>0a3f507e-1c0f-32b8-e044-0003ba298018</t>
  </si>
  <si>
    <t>POINT(713486.81 6169260.95)</t>
  </si>
  <si>
    <t>58b11d95-6a1c-4d6f-8dd2-dd6e58900087</t>
  </si>
  <si>
    <t>0a3f507e-14e8-32b8-e044-0003ba298018</t>
  </si>
  <si>
    <t>POINT(711022.64 6172670.43)</t>
  </si>
  <si>
    <t>58b9918a-c883-4f39-bf7f-1f1368fba80c</t>
  </si>
  <si>
    <t>0a3f507e-1b7a-32b8-e044-0003ba298018</t>
  </si>
  <si>
    <t>POINT(713495.91 6169633.21)</t>
  </si>
  <si>
    <t>58be7c79-3d3e-49a6-a665-33e43be722e3</t>
  </si>
  <si>
    <t>0a3f507e-1a5e-32b8-e044-0003ba298018</t>
  </si>
  <si>
    <t>POINT(714086.65 6169120.64)</t>
  </si>
  <si>
    <t>58cdd36a-79ca-4645-9ae6-e393602e3771</t>
  </si>
  <si>
    <t>0a3f507e-1b8b-32b8-e044-0003ba298018</t>
  </si>
  <si>
    <t>POINT(713003.9 6168898.11)</t>
  </si>
  <si>
    <t>58d1a7e4-56ec-40a5-bc3b-93bb60910038</t>
  </si>
  <si>
    <t>4591b5f9-a6cd-0dd9-e044-0003ba298018</t>
  </si>
  <si>
    <t>POINT(712578.3 6168875.45)</t>
  </si>
  <si>
    <t>58db41f5-8446-4fce-a3ae-db05ed989f21</t>
  </si>
  <si>
    <t>0a3f507e-16f3-32b8-e044-0003ba298018</t>
  </si>
  <si>
    <t>POINT(713301.77 6169209.62)</t>
  </si>
  <si>
    <t>58e15b54-401e-483a-9e1f-74e3cc90025a</t>
  </si>
  <si>
    <t>0a3f507e-239d-32b8-e044-0003ba298018</t>
  </si>
  <si>
    <t>POINT(713213.27 6168498.73)</t>
  </si>
  <si>
    <t>58e38ef5-0ab8-4f0d-bff3-f35e04592914</t>
  </si>
  <si>
    <t>0a3f507e-1f83-32b8-e044-0003ba298018</t>
  </si>
  <si>
    <t>POINT(710906.84 6171377.46)</t>
  </si>
  <si>
    <t>58f5f143-04a1-4ab7-a8c5-7bded32ee038</t>
  </si>
  <si>
    <t>0a3f507e-151c-32b8-e044-0003ba298018</t>
  </si>
  <si>
    <t>POINT(711486.71 6172434.24)</t>
  </si>
  <si>
    <t>5913cccf-a3a7-46fb-8f57-8dd9fa2a5170</t>
  </si>
  <si>
    <t>0a3f507e-18fa-32b8-e044-0003ba298018</t>
  </si>
  <si>
    <t>POINT(711417.68 6171985)</t>
  </si>
  <si>
    <t>591c8601-ea91-4d95-a742-bed018d7a295</t>
  </si>
  <si>
    <t>0a3f507e-1637-32b8-e044-0003ba298018</t>
  </si>
  <si>
    <t>POINT(713712.38 6169507.99)</t>
  </si>
  <si>
    <t>59210dd6-ddc4-480c-935f-45dccc07091a</t>
  </si>
  <si>
    <t>932a97d2-c042-4680-8b68-d6d29f0ab72c</t>
  </si>
  <si>
    <t>5935fc75-bb09-439f-90d8-776e17cc2427</t>
  </si>
  <si>
    <t>0a3f507e-1ca8-32b8-e044-0003ba298018</t>
  </si>
  <si>
    <t>POINT(714027.87 6168787.27)</t>
  </si>
  <si>
    <t>593dbe67-5b50-47b7-b414-0ef449cb0411</t>
  </si>
  <si>
    <t>0a3f507e-150c-32b8-e044-0003ba298018</t>
  </si>
  <si>
    <t>POINT(711524.94 6172531.72)</t>
  </si>
  <si>
    <t>594468e3-9277-4fbe-a49d-e9fcbc78e836</t>
  </si>
  <si>
    <t>0a3f507e-1ff3-32b8-e044-0003ba298018</t>
  </si>
  <si>
    <t>POINT(710873.53 6171744.43)</t>
  </si>
  <si>
    <t>594c2079-49cb-4691-be52-6c2c337030ca</t>
  </si>
  <si>
    <t>0a3f507e-2348-32b8-e044-0003ba298018</t>
  </si>
  <si>
    <t>POINT(712403.44 6168967.41)</t>
  </si>
  <si>
    <t>595316bc-c449-4c56-96e6-846558b5735e</t>
  </si>
  <si>
    <t>0a3f507e-1dd0-32b8-e044-0003ba298018</t>
  </si>
  <si>
    <t>POINT(711973.64 6172392.12)</t>
  </si>
  <si>
    <t>5959011e-ac71-4745-9f81-3a19c16d99f8</t>
  </si>
  <si>
    <t>0a3f507e-1f1a-32b8-e044-0003ba298018</t>
  </si>
  <si>
    <t>POINT(711195.08 6171731.85)</t>
  </si>
  <si>
    <t>595a2c08-84d6-4d53-b6f3-f53cafb1f535</t>
  </si>
  <si>
    <t>0a3f507e-23bc-32b8-e044-0003ba298018</t>
  </si>
  <si>
    <t>POINT(713274.63 6169567.13)</t>
  </si>
  <si>
    <t>5968a42f-c1af-4e0a-aabd-37edc04ff435</t>
  </si>
  <si>
    <t>0a3f507e-1586-32b8-e044-0003ba298018</t>
  </si>
  <si>
    <t>POINT(713550.65 6169815.84)</t>
  </si>
  <si>
    <t>59693f2e-7f2d-4c1c-913b-12f6f6ad246e</t>
  </si>
  <si>
    <t>0a3f507e-1c95-32b8-e044-0003ba298018</t>
  </si>
  <si>
    <t>POINT(712231.49 6169226.3)</t>
  </si>
  <si>
    <t>5972040f-2430-4b8b-8898-e9ff45e8fbb4</t>
  </si>
  <si>
    <t>4899e5f7-f4a6-4bed-9499-52f9ee7d0621</t>
  </si>
  <si>
    <t>POINT(713227.05 6168887.82)</t>
  </si>
  <si>
    <t>598dd7da-a7f8-46be-92fc-150b2c3d84f9</t>
  </si>
  <si>
    <t>0a3f507e-1981-32b8-e044-0003ba298018</t>
  </si>
  <si>
    <t>POINT(711898.71 6172447.27)</t>
  </si>
  <si>
    <t>599e3713-4eae-43ee-b8cd-9abdc61b31af</t>
  </si>
  <si>
    <t>0a3f507e-1949-32b8-e044-0003ba298018</t>
  </si>
  <si>
    <t>POINT(713509.31 6169753.22)</t>
  </si>
  <si>
    <t>59ac8f0b-5ef6-4426-bee6-0da9858f211c</t>
  </si>
  <si>
    <t>0a3f507e-20d7-32b8-e044-0003ba298018</t>
  </si>
  <si>
    <t>POINT(713457.01 6169516.35)</t>
  </si>
  <si>
    <t>59c1ee07-cef8-4a7b-a067-9a535cb84fc9</t>
  </si>
  <si>
    <t>0a3f507e-1708-32b8-e044-0003ba298018</t>
  </si>
  <si>
    <t>POINT(711621.38 6170557.72)</t>
  </si>
  <si>
    <t>59c6616c-7de3-4f49-9054-393bc2831289</t>
  </si>
  <si>
    <t>f47eea2a-1942-4baa-ae29-67e082b62cc8</t>
  </si>
  <si>
    <t>POINT(712565.03 6169319.51)</t>
  </si>
  <si>
    <t>5a08d1ee-761c-45a1-a08c-0e66df907375</t>
  </si>
  <si>
    <t>0a3f507e-15d8-32b8-e044-0003ba298018</t>
  </si>
  <si>
    <t>POINT(711617.88 6170802.69)</t>
  </si>
  <si>
    <t>5a0a2a62-675c-437d-9d59-420c1101cf46</t>
  </si>
  <si>
    <t>0a3f507e-1b18-32b8-e044-0003ba298018</t>
  </si>
  <si>
    <t>POINT(712432.25 6171798.6)</t>
  </si>
  <si>
    <t>5a259666-2ebf-4650-90c7-8d4636aad5f3</t>
  </si>
  <si>
    <t>53ba2f34-5fe3-2505-e044-0003ba298018</t>
  </si>
  <si>
    <t>POINT(712672.17 6168779.19)</t>
  </si>
  <si>
    <t>5a590479-5aff-4793-9f0f-28f7f598602a</t>
  </si>
  <si>
    <t>0a3f507e-18a1-32b8-e044-0003ba298018</t>
  </si>
  <si>
    <t>POINT(711361.26 6171663.6)</t>
  </si>
  <si>
    <t>5a6c226d-aaa5-43e6-b08a-502ed6de0eb7</t>
  </si>
  <si>
    <t>0a3f507e-188d-32b8-e044-0003ba298018</t>
  </si>
  <si>
    <t>POINT(711400.3 6171603)</t>
  </si>
  <si>
    <t>5a7ee3de-143e-402a-93a4-fc7f43838805</t>
  </si>
  <si>
    <t>0a3f507e-235d-32b8-e044-0003ba298018</t>
  </si>
  <si>
    <t>POINT(712351.88 6169400.78)</t>
  </si>
  <si>
    <t>5a9e727a-c306-4764-b5b4-75d138942720</t>
  </si>
  <si>
    <t>0a3f507e-1ec7-32b8-e044-0003ba298018</t>
  </si>
  <si>
    <t>POINT(711692.24 6172030.4)</t>
  </si>
  <si>
    <t>5aa3b8d7-ff92-4742-b7b8-130f050e430f</t>
  </si>
  <si>
    <t>0a3f507e-1aa6-32b8-e044-0003ba298018</t>
  </si>
  <si>
    <t>POINT(713875.15 6169013.83)</t>
  </si>
  <si>
    <t>5ab62d01-4100-4ad8-8d11-c4c72660b029</t>
  </si>
  <si>
    <t>0a3f507e-1e41-32b8-e044-0003ba298018</t>
  </si>
  <si>
    <t>POINT(711585.72 6171633.97)</t>
  </si>
  <si>
    <t>5ac6f99f-ae06-4f69-812d-bc85b686d9a2</t>
  </si>
  <si>
    <t>0a3f507e-1f58-32b8-e044-0003ba298018</t>
  </si>
  <si>
    <t>POINT(711277.16 6171776.17)</t>
  </si>
  <si>
    <t>5ae2b890-ef4b-4d44-906c-1c25e40acbbe</t>
  </si>
  <si>
    <t>0a3f507e-1e8d-32b8-e044-0003ba298018</t>
  </si>
  <si>
    <t>POINT(711522.57 6172028.77)</t>
  </si>
  <si>
    <t>5ae878b2-dfbe-4e6a-863c-6dd6a698161c</t>
  </si>
  <si>
    <t>0a3f507e-1dee-32b8-e044-0003ba298018</t>
  </si>
  <si>
    <t>POINT(713904.04 6169362.23)</t>
  </si>
  <si>
    <t>5ae8fec6-a9c3-412c-8e40-2170bb1f23cf</t>
  </si>
  <si>
    <t>0a3f507e-19c1-32b8-e044-0003ba298018</t>
  </si>
  <si>
    <t>POINT(711731.78 6172439.49)</t>
  </si>
  <si>
    <t>5af472d8-b971-4938-b7ec-d07bed812872</t>
  </si>
  <si>
    <t>0a3f507e-1913-32b8-e044-0003ba298018</t>
  </si>
  <si>
    <t>POINT(711248.44 6172017.55)</t>
  </si>
  <si>
    <t>5b090992-cba6-4258-a29f-c48a999f4ae6</t>
  </si>
  <si>
    <t>0a3f507e-1aaf-32b8-e044-0003ba298018</t>
  </si>
  <si>
    <t>POINT(713824.63 6169136.51)</t>
  </si>
  <si>
    <t>5b2156ff-0044-4ecb-b6cf-d12ed8634a94</t>
  </si>
  <si>
    <t>0a3f507e-1ad3-32b8-e044-0003ba298018</t>
  </si>
  <si>
    <t>POINT(711917.34 6170623.85)</t>
  </si>
  <si>
    <t>5b355a6a-52d1-4762-a2c9-fb6365bd228c</t>
  </si>
  <si>
    <t>0a3f507e-2080-32b8-e044-0003ba298018</t>
  </si>
  <si>
    <t>POINT(711544.04 6172572.1)</t>
  </si>
  <si>
    <t>5b4159e4-1bab-4c87-9604-c805664e7e4b</t>
  </si>
  <si>
    <t>0a3f507e-1713-32b8-e044-0003ba298018</t>
  </si>
  <si>
    <t>POINT(711572.98 6170551.77)</t>
  </si>
  <si>
    <t>5b6ba359-2444-440c-8f9a-ffd8f724dad5</t>
  </si>
  <si>
    <t>0a3f507e-1a5b-32b8-e044-0003ba298018</t>
  </si>
  <si>
    <t>POINT(714052.37 6169142.85)</t>
  </si>
  <si>
    <t>5b6d48cc-bfd8-4507-8c2d-c59725c2ba4c</t>
  </si>
  <si>
    <t>0a3f507e-217f-32b8-e044-0003ba298018</t>
  </si>
  <si>
    <t>POINT(713723.34 6169621.32)</t>
  </si>
  <si>
    <t>5b72c715-c337-47cd-bfce-e6c642a96319</t>
  </si>
  <si>
    <t>0a3f507e-2050-32b8-e044-0003ba298018</t>
  </si>
  <si>
    <t>POINT(710654.47 6171937.65)</t>
  </si>
  <si>
    <t>5b89cf6b-ac30-420e-9111-cc00be76215e</t>
  </si>
  <si>
    <t>0a3f507e-1f9c-32b8-e044-0003ba298018</t>
  </si>
  <si>
    <t>POINT(711154.63 6171593.94)</t>
  </si>
  <si>
    <t>5b967e4e-e7f1-4697-a7a3-a56e8014e53d</t>
  </si>
  <si>
    <t>0a3f507e-2255-32b8-e044-0003ba298018</t>
  </si>
  <si>
    <t>POINT(712031.66 6171719.61)</t>
  </si>
  <si>
    <t>5ba478bc-6c24-4b26-8e71-0a7b3aa01f2c</t>
  </si>
  <si>
    <t>0a3f507e-2128-32b8-e044-0003ba298018</t>
  </si>
  <si>
    <t>POINT(713241.65 6169042.31)</t>
  </si>
  <si>
    <t>5bb10bf1-078a-4729-9434-670b8dd4babb</t>
  </si>
  <si>
    <t>0a3f507e-1de5-32b8-e044-0003ba298018</t>
  </si>
  <si>
    <t>POINT(712086.5 6172010.77)</t>
  </si>
  <si>
    <t>5bb16f74-7965-4fcf-9ca4-471e531eedc8</t>
  </si>
  <si>
    <t>3e24cedf-a5c3-4eba-9d88-f5589aada4c3</t>
  </si>
  <si>
    <t>POINT(711768.39 6170937.67)</t>
  </si>
  <si>
    <t>5bc45a0d-85ee-45dc-80eb-4ba0eccd596d</t>
  </si>
  <si>
    <t>0a3f507e-1ba5-32b8-e044-0003ba298018</t>
  </si>
  <si>
    <t>POINT(713798.91 6169195.36)</t>
  </si>
  <si>
    <t>5bd44340-efb2-44d2-804b-caed4bbf1e5b</t>
  </si>
  <si>
    <t>0a3f507e-1ce7-32b8-e044-0003ba298018</t>
  </si>
  <si>
    <t>POINT(710908.65 6171919.44)</t>
  </si>
  <si>
    <t>5bdfe43f-733a-4cac-afd1-c476cc8639fe</t>
  </si>
  <si>
    <t>0a3f507e-17b5-32b8-e044-0003ba298018</t>
  </si>
  <si>
    <t>POINT(713435.07 6168794.07)</t>
  </si>
  <si>
    <t>5c10d1c2-b9a6-4bfc-9d9a-9d382c47163c</t>
  </si>
  <si>
    <t>0a3f507e-20d6-32b8-e044-0003ba298018</t>
  </si>
  <si>
    <t>POINT(713459.64 6169511.34)</t>
  </si>
  <si>
    <t>5c1b564d-773f-46db-a947-5dcf2552c53c</t>
  </si>
  <si>
    <t>0a3f507e-14e5-32b8-e044-0003ba298018</t>
  </si>
  <si>
    <t>POINT(710959.7 6172655.12)</t>
  </si>
  <si>
    <t>5c25365f-800e-4cff-a994-5280a5280e39</t>
  </si>
  <si>
    <t>0a3f507e-2150-32b8-e044-0003ba298018</t>
  </si>
  <si>
    <t>POINT(713493.62 6168958.52)</t>
  </si>
  <si>
    <t>5c45bc57-269f-48c7-a7de-2af35ed9e8cf</t>
  </si>
  <si>
    <t>0a3f507e-24a0-32b8-e044-0003ba298018</t>
  </si>
  <si>
    <t>POINT(712731.26 6169393.89)</t>
  </si>
  <si>
    <t>5c511e37-deb5-400d-9dc7-cde8ae6c3012</t>
  </si>
  <si>
    <t>0a3f507e-1bd9-32b8-e044-0003ba298018</t>
  </si>
  <si>
    <t>POINT(713737.27 6169304.32)</t>
  </si>
  <si>
    <t>5c626577-ef70-4d15-b293-c9d7b8ccfaa5</t>
  </si>
  <si>
    <t>0a3f507e-1a1e-32b8-e044-0003ba298018</t>
  </si>
  <si>
    <t>POINT(714025.17 6169177.78)</t>
  </si>
  <si>
    <t>5c7df5e4-c69e-46f6-b91e-b9cf4381148a</t>
  </si>
  <si>
    <t>0a3f507e-218d-32b8-e044-0003ba298018</t>
  </si>
  <si>
    <t>POINT(713852.78 6169483.87)</t>
  </si>
  <si>
    <t>5cd0274a-bed7-4785-ab05-945882153957</t>
  </si>
  <si>
    <t>0a3f507e-1fab-32b8-e044-0003ba298018</t>
  </si>
  <si>
    <t>POINT(710996.58 6171563.32)</t>
  </si>
  <si>
    <t>5cd8daab-c358-44ff-9e14-ea68941bba2b</t>
  </si>
  <si>
    <t>75d4829b-35cb-165e-e044-00144f3ead67</t>
  </si>
  <si>
    <t>POINT(712982.99 6169494.77)</t>
  </si>
  <si>
    <t>5cdbe596-db22-4f8d-baa9-a1a889bd3ebe</t>
  </si>
  <si>
    <t>0a3f507e-1a20-32b8-e044-0003ba298018</t>
  </si>
  <si>
    <t>POINT(714011.1 6169166.17)</t>
  </si>
  <si>
    <t>5cef3379-23e1-4a65-b84b-eea43e2ec049</t>
  </si>
  <si>
    <t>0a3f507e-1709-32b8-e044-0003ba298018</t>
  </si>
  <si>
    <t>POINT(711688.95 6170520.91)</t>
  </si>
  <si>
    <t>5cf438e3-2995-4644-a91e-e5fad8f4e177</t>
  </si>
  <si>
    <t>0a3f507e-1ac2-32b8-e044-0003ba298018</t>
  </si>
  <si>
    <t>POINT(713708.27 6169250.98)</t>
  </si>
  <si>
    <t>5d394da8-f74f-4528-81d8-320add1440c0</t>
  </si>
  <si>
    <t>0a3f507e-155c-32b8-e044-0003ba298018</t>
  </si>
  <si>
    <t>POINT(713475.14 6169544.4)</t>
  </si>
  <si>
    <t>5d5f7817-6ac2-4f6c-b5c6-9e469be32218</t>
  </si>
  <si>
    <t>0a3f507e-1726-32b8-e044-0003ba298018</t>
  </si>
  <si>
    <t>POINT(713116.01 6169640.6)</t>
  </si>
  <si>
    <t>5d631043-fb62-498f-ab3b-989c237f3b60</t>
  </si>
  <si>
    <t>0a3f507e-2002-32b8-e044-0003ba298018</t>
  </si>
  <si>
    <t>POINT(710935.53 6171836.73)</t>
  </si>
  <si>
    <t>5d69b198-2bc8-4ddd-af53-732a3e29fd2d</t>
  </si>
  <si>
    <t>0a3f507e-2005-32b8-e044-0003ba298018</t>
  </si>
  <si>
    <t>POINT(710839.83 6171768.05)</t>
  </si>
  <si>
    <t>5d6cb313-4e28-458f-a1bd-7acaecb1c51e</t>
  </si>
  <si>
    <t>0a3f507e-19f5-32b8-e044-0003ba298018</t>
  </si>
  <si>
    <t>POINT(711578.73 6172378.48)</t>
  </si>
  <si>
    <t>5d81e24f-7298-413c-bfd5-2679798f8900</t>
  </si>
  <si>
    <t>0a3f507e-1a11-32b8-e044-0003ba298018</t>
  </si>
  <si>
    <t>POINT(711505.55 6172343.8)</t>
  </si>
  <si>
    <t>5d87ed4f-397a-4885-bb76-af06fad64eb2</t>
  </si>
  <si>
    <t>0a3f507e-1943-32b8-e044-0003ba298018</t>
  </si>
  <si>
    <t>POINT(713500.52 6169767.21)</t>
  </si>
  <si>
    <t>5db6d937-f785-4a53-9edc-715488a57667</t>
  </si>
  <si>
    <t>0a3f507e-19ed-32b8-e044-0003ba298018</t>
  </si>
  <si>
    <t>POINT(711589.13 6172334.53)</t>
  </si>
  <si>
    <t>5dc7a47c-73aa-4b21-b41f-c4d5d31a1a08</t>
  </si>
  <si>
    <t>0a3f507e-22cf-32b8-e044-0003ba298018</t>
  </si>
  <si>
    <t>POINT(712008.49 6171977.7)</t>
  </si>
  <si>
    <t>5dca4ebe-0ab6-41d9-b4db-4dd33569d376</t>
  </si>
  <si>
    <t>POINT(712358.18 6169519.33)</t>
  </si>
  <si>
    <t>5dcef33f-b50c-4e0e-a11e-b1eb7e07ba8d</t>
  </si>
  <si>
    <t>0a3f507e-1ef9-32b8-e044-0003ba298018</t>
  </si>
  <si>
    <t>POINT(711702.02 6172253.01)</t>
  </si>
  <si>
    <t>5dfc9172-2066-4d3f-9ca0-26cbe8c0562a</t>
  </si>
  <si>
    <t>0a3f507e-1de8-32b8-e044-0003ba298018</t>
  </si>
  <si>
    <t>POINT(712076.7 6172097.79)</t>
  </si>
  <si>
    <t>5e0c293a-876e-4ccd-befc-96fc1e656948</t>
  </si>
  <si>
    <t>0a3f507e-22e0-32b8-e044-0003ba298018</t>
  </si>
  <si>
    <t>POINT(711992.62 6172032.83)</t>
  </si>
  <si>
    <t>5e135d95-9257-4be1-9c6d-ed75131d9d62</t>
  </si>
  <si>
    <t>0a3f507e-158a-32b8-e044-0003ba298018</t>
  </si>
  <si>
    <t>POINT(713580.18 6169834.74)</t>
  </si>
  <si>
    <t>5e18a2b5-725e-4e70-b8c9-f573fa2f1e3e</t>
  </si>
  <si>
    <t>0a3f507e-1aa5-32b8-e044-0003ba298018</t>
  </si>
  <si>
    <t>POINT(713838.32 6168995.76)</t>
  </si>
  <si>
    <t>5e1e8722-d0d5-436b-aeac-1b6d4f9c9e5c</t>
  </si>
  <si>
    <t>0a3f507e-1966-32b8-e044-0003ba298018</t>
  </si>
  <si>
    <t>POINT(711796.88 6172529.37)</t>
  </si>
  <si>
    <t>5e2644c3-3441-44b6-822a-fb2db9b07a25</t>
  </si>
  <si>
    <t>POINT(711222 6172218.55)</t>
  </si>
  <si>
    <t>5e2edf6c-3af3-4ea5-8fab-e59c4e3ce52f</t>
  </si>
  <si>
    <t>b84f3f1e-01db-4f3f-b9b8-2351af5f79f7</t>
  </si>
  <si>
    <t>POINT(711569.92 6172813.29)</t>
  </si>
  <si>
    <t>5e45d996-a829-4efb-b2d3-0ad314ed4cdf</t>
  </si>
  <si>
    <t>0a3f507e-1c53-32b8-e044-0003ba298018</t>
  </si>
  <si>
    <t>POINT(714197.97 6168821.8)</t>
  </si>
  <si>
    <t>5e586524-b317-498d-8c02-0cd08b7b9235</t>
  </si>
  <si>
    <t>0a3f507e-1661-32b8-e044-0003ba298018</t>
  </si>
  <si>
    <t>POINT(713645.12 6169479.72)</t>
  </si>
  <si>
    <t>5e6f1f0f-3fc1-4242-9a28-391200259ae9</t>
  </si>
  <si>
    <t>0a3f507e-1660-32b8-e044-0003ba298018</t>
  </si>
  <si>
    <t>POINT(713601.25 6169468.92)</t>
  </si>
  <si>
    <t>5e7ef20d-204f-4e97-a129-a2d13e6b2fc0</t>
  </si>
  <si>
    <t>0a3f507e-1e4b-32b8-e044-0003ba298018</t>
  </si>
  <si>
    <t>POINT(711567.62 6171675.24)</t>
  </si>
  <si>
    <t>5e828b7c-b48c-4dd7-881b-9e45c7941677</t>
  </si>
  <si>
    <t>0a3f507e-1b75-32b8-e044-0003ba298018</t>
  </si>
  <si>
    <t>POINT(713530.76 6169709.57)</t>
  </si>
  <si>
    <t>5e9047a0-ddae-4e7b-9c5a-87186ee06937</t>
  </si>
  <si>
    <t>0a3f507e-1d9a-32b8-e044-0003ba298018</t>
  </si>
  <si>
    <t>POINT(712078.05 6172298.06)</t>
  </si>
  <si>
    <t>5e93ad5f-b4c3-426b-95b8-995bff45281c</t>
  </si>
  <si>
    <t>0a3f507e-19c3-32b8-e044-0003ba298018</t>
  </si>
  <si>
    <t>POINT(711690.66 6172418.71)</t>
  </si>
  <si>
    <t>5e9613dd-3f57-487a-b624-8cc4e11c71bc</t>
  </si>
  <si>
    <t>4591b5f9-a6f6-0dd9-e044-0003ba298018</t>
  </si>
  <si>
    <t>POINT(712559.77 6168759.01)</t>
  </si>
  <si>
    <t>5ea1ef76-3e55-4a21-8fc2-717c1672ea91</t>
  </si>
  <si>
    <t>0a3f507e-2139-32b8-e044-0003ba298018</t>
  </si>
  <si>
    <t>POINT(713023.87 6169138.7)</t>
  </si>
  <si>
    <t>5ebb8c9e-4269-479d-8bc4-18484726709a</t>
  </si>
  <si>
    <t>0a3f507e-15fe-32b8-e044-0003ba298018</t>
  </si>
  <si>
    <t>POINT(711602.94 6170659.83)</t>
  </si>
  <si>
    <t>5ec27265-dd67-40e7-b4eb-56a9a65ec3e9</t>
  </si>
  <si>
    <t>0a3f507e-1cf3-32b8-e044-0003ba298018</t>
  </si>
  <si>
    <t>POINT(710858.37 6171973.13)</t>
  </si>
  <si>
    <t>5ec35c4e-5715-4e63-9bb2-31c2e5a10ae1</t>
  </si>
  <si>
    <t>0a3f507e-1f13-32b8-e044-0003ba298018</t>
  </si>
  <si>
    <t>POINT(711098.17 6172119.73)</t>
  </si>
  <si>
    <t>5ed14af9-d384-4b8c-aeb8-3301b140b473</t>
  </si>
  <si>
    <t>a95e61bc-3d2e-4519-8516-2a78bb89b4e7</t>
  </si>
  <si>
    <t>POINT(711601.47 6172833.01)</t>
  </si>
  <si>
    <t>5ee2b834-78e3-4a31-84f6-bcfb1dd91254</t>
  </si>
  <si>
    <t>0a3f507e-2262-32b8-e044-0003ba298018</t>
  </si>
  <si>
    <t>POINT(711818.85 6171732.07)</t>
  </si>
  <si>
    <t>5f03f4f8-10bd-4114-a4d5-fb95ea786510</t>
  </si>
  <si>
    <t>0a3f507e-1bfd-32b8-e044-0003ba298018</t>
  </si>
  <si>
    <t>POINT(713505.98 6169194.58)</t>
  </si>
  <si>
    <t>5f0cee93-6c0e-4c42-a411-da29a9103403</t>
  </si>
  <si>
    <t>0a3f507e-1d04-32b8-e044-0003ba298018</t>
  </si>
  <si>
    <t>POINT(710849.58 6172001.7)</t>
  </si>
  <si>
    <t>5f11a403-2737-4cfa-b88b-1d27a4ff052d</t>
  </si>
  <si>
    <t>0a3f507e-1806-32b8-e044-0003ba298018</t>
  </si>
  <si>
    <t>POINT(712228.25 6169496.68)</t>
  </si>
  <si>
    <t>5f125134-da8b-47b6-aabb-100e0563a2b2</t>
  </si>
  <si>
    <t>0a3f507e-1bb4-32b8-e044-0003ba298018</t>
  </si>
  <si>
    <t>POINT(713838.73 6169249.47)</t>
  </si>
  <si>
    <t>5f2bc99d-eb27-44ac-a2b9-49ef91f5c871</t>
  </si>
  <si>
    <t>0a3f507e-1673-32b8-e044-0003ba298018</t>
  </si>
  <si>
    <t>POINT(713614.11 6169536.09)</t>
  </si>
  <si>
    <t>5f2c05d5-fc58-4f5c-8de4-0491d7e5e7fe</t>
  </si>
  <si>
    <t>0a3f507e-1b84-32b8-e044-0003ba298018</t>
  </si>
  <si>
    <t>POINT(713507.29 6169607.96)</t>
  </si>
  <si>
    <t>5f2d5f4f-13ec-4d6f-8d49-a0dea65eba68</t>
  </si>
  <si>
    <t>0a3f507e-16f2-32b8-e044-0003ba298018</t>
  </si>
  <si>
    <t>POINT(713395.53 6169045.62)</t>
  </si>
  <si>
    <t>5f401395-4389-4e3d-9fa4-3156e7bc4d5c</t>
  </si>
  <si>
    <t>0a3f507e-1853-32b8-e044-0003ba298018</t>
  </si>
  <si>
    <t>POINT(713301.14 6168770.68)</t>
  </si>
  <si>
    <t>5f42be79-39b0-486f-9e06-e037319a4fc0</t>
  </si>
  <si>
    <t>53ba2f34-5fd8-2505-e044-0003ba298018</t>
  </si>
  <si>
    <t>POINT(712695.07 6168798.23)</t>
  </si>
  <si>
    <t>5f478aec-e1dc-451a-bd56-c46afd06a493</t>
  </si>
  <si>
    <t>53ba2f34-5fe1-2505-e044-0003ba298018</t>
  </si>
  <si>
    <t>POINT(712665.21 6168787.56)</t>
  </si>
  <si>
    <t>5f5ad533-be60-4223-9933-5c6608195b0c</t>
  </si>
  <si>
    <t>0a3f507e-1982-32b8-e044-0003ba298018</t>
  </si>
  <si>
    <t>POINT(711888.75 6172446.07)</t>
  </si>
  <si>
    <t>5f645870-9c7b-4a0f-8dbd-3391550457d8</t>
  </si>
  <si>
    <t>0a3f507e-1bbc-32b8-e044-0003ba298018</t>
  </si>
  <si>
    <t>POINT(713834.88 6169264.24)</t>
  </si>
  <si>
    <t>5f695b13-1a47-4a8f-ab31-bfd90e6847ec</t>
  </si>
  <si>
    <t>0a3f507e-192f-32b8-e044-0003ba298018</t>
  </si>
  <si>
    <t>POINT(711238.59 6172227)</t>
  </si>
  <si>
    <t>5f8ebe48-d917-45f2-a888-985af312dd0d</t>
  </si>
  <si>
    <t>0a3f507e-2274-32b8-e044-0003ba298018</t>
  </si>
  <si>
    <t>POINT(711856.14 6171778.94)</t>
  </si>
  <si>
    <t>5fa01bac-3788-481e-a72b-f033e61ed1f5</t>
  </si>
  <si>
    <t>0a3f507e-1a06-32b8-e044-0003ba298018</t>
  </si>
  <si>
    <t>POINT(711525.6 6172282.46)</t>
  </si>
  <si>
    <t>5fa2283e-1b4e-4ace-9ed3-ae05485b4c1b</t>
  </si>
  <si>
    <t>0a3f507e-247e-32b8-e044-0003ba298018</t>
  </si>
  <si>
    <t>POINT(712334.65 6169540.72)</t>
  </si>
  <si>
    <t>5fbe2145-807f-4a68-9c0b-855893a55eae</t>
  </si>
  <si>
    <t>0a3f507e-224e-32b8-e044-0003ba298018</t>
  </si>
  <si>
    <t>POINT(711914.38 6171657.37)</t>
  </si>
  <si>
    <t>5fe0bcfc-a35a-43e6-8d42-7279cfef17c2</t>
  </si>
  <si>
    <t>3cae7253-0963-0f90-e044-0003ba298018</t>
  </si>
  <si>
    <t>POINT(711709.44 6172716.29)</t>
  </si>
  <si>
    <t>5fef75c2-31bf-459f-a718-f94c6e2cc20b</t>
  </si>
  <si>
    <t>POINT(712726.98 6169417.57)</t>
  </si>
  <si>
    <t>5ff4733f-3103-487a-be8f-d96c951fb6c4</t>
  </si>
  <si>
    <t>0a3f507e-1cfe-32b8-e044-0003ba298018</t>
  </si>
  <si>
    <t>POINT(710897.59 6172034.78)</t>
  </si>
  <si>
    <t>6002581a-5ed1-4fc6-9aa7-2e742c180246</t>
  </si>
  <si>
    <t>0a3f507e-14f1-32b8-e044-0003ba298018</t>
  </si>
  <si>
    <t>POINT(710996.11 6172507.35)</t>
  </si>
  <si>
    <t>600af033-6d82-41cd-a09d-d2cae35f382c</t>
  </si>
  <si>
    <t>0a3f507e-1d81-32b8-e044-0003ba298018</t>
  </si>
  <si>
    <t>POINT(712312.94 6169362.43)</t>
  </si>
  <si>
    <t>600ed6f0-e386-40e6-99c6-561b3d9b2728</t>
  </si>
  <si>
    <t>0a3f507e-1e19-32b8-e044-0003ba298018</t>
  </si>
  <si>
    <t>POINT(711981.84 6169529.8)</t>
  </si>
  <si>
    <t>600ef97a-f036-4ed4-a1aa-6b07e0afe8b8</t>
  </si>
  <si>
    <t>0a3f507e-2354-32b8-e044-0003ba298018</t>
  </si>
  <si>
    <t>POINT(712290.56 6169083.68)</t>
  </si>
  <si>
    <t>602187ba-260a-4d39-9101-62d8d42375af</t>
  </si>
  <si>
    <t>0a3f507e-14dc-32b8-e044-0003ba298018</t>
  </si>
  <si>
    <t>POINT(710941.21 6172730.15)</t>
  </si>
  <si>
    <t>602d45ee-9fa7-457f-8201-8ef7bba60921</t>
  </si>
  <si>
    <t>0a3f507e-1d54-32b8-e044-0003ba298018</t>
  </si>
  <si>
    <t>POINT(711791.65 6170309.49)</t>
  </si>
  <si>
    <t>603bf5ef-aa5f-4fa3-b32a-e4de1bdd36c3</t>
  </si>
  <si>
    <t>0a3f507e-1e7c-32b8-e044-0003ba298018</t>
  </si>
  <si>
    <t>POINT(711757.08 6171748.88)</t>
  </si>
  <si>
    <t>605e488f-bf16-4e70-8fb5-38300ddad366</t>
  </si>
  <si>
    <t>0a3f507e-1b03-32b8-e044-0003ba298018</t>
  </si>
  <si>
    <t>POINT(713070.23 6168989.69)</t>
  </si>
  <si>
    <t>60602a80-4780-43c2-9932-b3084051ad2c</t>
  </si>
  <si>
    <t>0a3f507e-23af-32b8-e044-0003ba298018</t>
  </si>
  <si>
    <t>POINT(713668.96 6168659.58)</t>
  </si>
  <si>
    <t>608a98d5-26f4-483e-a872-c1193c2ffeca</t>
  </si>
  <si>
    <t>0a3f507e-1b60-32b8-e044-0003ba298018</t>
  </si>
  <si>
    <t>POINT(713450.86 6169707.99)</t>
  </si>
  <si>
    <t>608ac0b0-0e15-4cc4-a847-519860f3a831</t>
  </si>
  <si>
    <t>0a3f507e-2378-32b8-e044-0003ba298018</t>
  </si>
  <si>
    <t>POINT(713252.43 6168606.99)</t>
  </si>
  <si>
    <t>60af6615-eb1c-4a20-9722-3d1e12f5f913</t>
  </si>
  <si>
    <t>0a3f507e-2064-32b8-e044-0003ba298018</t>
  </si>
  <si>
    <t>POINT(712636.22 6168940.58)</t>
  </si>
  <si>
    <t>60b723cc-3313-4d81-a143-d3c20d268e4f</t>
  </si>
  <si>
    <t>0a3f507e-1e2a-32b8-e044-0003ba298018</t>
  </si>
  <si>
    <t>POINT(713355.49 6168697.36)</t>
  </si>
  <si>
    <t>60c11989-257f-48ab-951e-f34ec4608eed</t>
  </si>
  <si>
    <t>0a3f507e-16f4-32b8-e044-0003ba298018</t>
  </si>
  <si>
    <t>POINT(713438.81 6169106.13)</t>
  </si>
  <si>
    <t>60c55274-e2ba-458f-bd83-ead9ee07b60e</t>
  </si>
  <si>
    <t>0a3f507e-2395-32b8-e044-0003ba298018</t>
  </si>
  <si>
    <t>POINT(713201.74 6168567.88)</t>
  </si>
  <si>
    <t>60cbc280-12e4-4b0a-84ed-2cbd4721b442</t>
  </si>
  <si>
    <t>0a3f507e-24a3-32b8-e044-0003ba298018</t>
  </si>
  <si>
    <t>POINT(712806.4 6169128.7)</t>
  </si>
  <si>
    <t>60d8eae8-2b25-4faf-9fde-6f38a71bb3eb</t>
  </si>
  <si>
    <t>0a3f507e-177e-32b8-e044-0003ba298018</t>
  </si>
  <si>
    <t>POINT(714264.79 6168874.92)</t>
  </si>
  <si>
    <t>6108c8a5-d3ce-4f24-86ef-2bc25b9675a3</t>
  </si>
  <si>
    <t>0a3f507e-1c91-32b8-e044-0003ba298018</t>
  </si>
  <si>
    <t>POINT(712261.6 6169248.6)</t>
  </si>
  <si>
    <t>6115304e-400c-4029-b9f4-c6320f76b12e</t>
  </si>
  <si>
    <t>0a3f507e-1793-32b8-e044-0003ba298018</t>
  </si>
  <si>
    <t>POINT(713875.5 6168876.58)</t>
  </si>
  <si>
    <t>6118250a-f4c4-4674-96c0-88dd26cfb672</t>
  </si>
  <si>
    <t>3cae7253-0943-0f90-e044-0003ba298018</t>
  </si>
  <si>
    <t>POINT(711784.81 6172627.95)</t>
  </si>
  <si>
    <t>611880a3-f0fa-49e5-8edd-b9f7fd8d33dc</t>
  </si>
  <si>
    <t>0a3f507e-23ab-32b8-e044-0003ba298018</t>
  </si>
  <si>
    <t>POINT(713661.83 6168689.92)</t>
  </si>
  <si>
    <t>6123221e-60a7-4f4e-821f-6af56368a013</t>
  </si>
  <si>
    <t>0a3f507e-2059-32b8-e044-0003ba298018</t>
  </si>
  <si>
    <t>POINT(710705.87 6172022.48)</t>
  </si>
  <si>
    <t>61559543-19f2-43ec-8ddf-44ccc6a1f299</t>
  </si>
  <si>
    <t>0a3f507e-161d-32b8-e044-0003ba298018</t>
  </si>
  <si>
    <t>POINT(713101.68 6168849.04)</t>
  </si>
  <si>
    <t>616f2abe-6787-4322-bf8d-2f2acc24464f</t>
  </si>
  <si>
    <t>0a3f507e-2055-32b8-e044-0003ba298018</t>
  </si>
  <si>
    <t>POINT(710677.77 6171955.51)</t>
  </si>
  <si>
    <t>61712de3-3ebd-48b5-9bcd-b24ce277836e</t>
  </si>
  <si>
    <t>0a3f507e-1b5c-32b8-e044-0003ba298018</t>
  </si>
  <si>
    <t>POINT(713445.49 6169721.73)</t>
  </si>
  <si>
    <t>6193e83f-58f6-4e1a-8604-0c4cf148bbdc</t>
  </si>
  <si>
    <t>0a3f507e-21e0-32b8-e044-0003ba298018</t>
  </si>
  <si>
    <t>POINT(713281.2 6168979.18)</t>
  </si>
  <si>
    <t>619f6afb-633f-45ff-bc2c-3393c5d7c4e3</t>
  </si>
  <si>
    <t>0a3f507e-2483-32b8-e044-0003ba298018</t>
  </si>
  <si>
    <t>POINT(712213.79 6169628.17)</t>
  </si>
  <si>
    <t>61c5e461-7950-469b-a07b-cdecd75cdae6</t>
  </si>
  <si>
    <t>0a3f507e-1693-32b8-e044-0003ba298018</t>
  </si>
  <si>
    <t>POINT(712618.35 6169761.4)</t>
  </si>
  <si>
    <t>61cbc0ba-ea3f-43a0-9a44-11bd92887a1e</t>
  </si>
  <si>
    <t>0a3f507e-1f36-32b8-e044-0003ba298018</t>
  </si>
  <si>
    <t>POINT(711310.46 6171540.16)</t>
  </si>
  <si>
    <t>61cd6edc-6226-4065-a704-65fdb793f899</t>
  </si>
  <si>
    <t>0a3f507e-1c33-32b8-e044-0003ba298018</t>
  </si>
  <si>
    <t>POINT(713674.65 6169081.67)</t>
  </si>
  <si>
    <t>61f0bd4b-2685-4a00-bdef-3abd2e18ed23</t>
  </si>
  <si>
    <t>0a3f507e-16ef-32b8-e044-0003ba298018</t>
  </si>
  <si>
    <t>POINT(713360.75 6168988.93)</t>
  </si>
  <si>
    <t>61f8a506-a1a2-4dbd-9af4-dff951810929</t>
  </si>
  <si>
    <t>0a3f507e-1f47-32b8-e044-0003ba298018</t>
  </si>
  <si>
    <t>POINT(711186.76 6172152.23)</t>
  </si>
  <si>
    <t>62081159-d61d-4756-837a-d1f624a1faa2</t>
  </si>
  <si>
    <t>0a3f507e-15ee-32b8-e044-0003ba298018</t>
  </si>
  <si>
    <t>POINT(711777 6170667.38)</t>
  </si>
  <si>
    <t>620cc690-708a-4ff5-8998-576f1ad32667</t>
  </si>
  <si>
    <t>0a3f507e-1a4d-32b8-e044-0003ba298018</t>
  </si>
  <si>
    <t>POINT(713948.54 6169063.3)</t>
  </si>
  <si>
    <t>621390d9-439a-44c1-9bef-37270fc2a5bd</t>
  </si>
  <si>
    <t>0a3f507e-16fa-32b8-e044-0003ba298018</t>
  </si>
  <si>
    <t>POINT(711750.42 6170482.06)</t>
  </si>
  <si>
    <t>62157098-ef41-4db3-8bce-1f864d6ca04c</t>
  </si>
  <si>
    <t>0a3f507e-1d55-32b8-e044-0003ba298018</t>
  </si>
  <si>
    <t>POINT(711902.62 6170357.86)</t>
  </si>
  <si>
    <t>621d5c56-87b8-47f4-b8c5-9aea05c9bee5</t>
  </si>
  <si>
    <t>0a3f507e-1bb1-32b8-e044-0003ba298018</t>
  </si>
  <si>
    <t>POINT(713785.76 6169221.49)</t>
  </si>
  <si>
    <t>623a7784-9253-427e-9dae-63c9529e0618</t>
  </si>
  <si>
    <t>53ba2f34-5fe8-2505-e044-0003ba298018</t>
  </si>
  <si>
    <t>POINT(712688.55 6168759.98)</t>
  </si>
  <si>
    <t>6240fc3d-bd61-44c1-a5bb-44d96ea5152f</t>
  </si>
  <si>
    <t>0a3f507e-1e7a-32b8-e044-0003ba298018</t>
  </si>
  <si>
    <t>POINT(711728.46 6171760.48)</t>
  </si>
  <si>
    <t>62411291-c229-48fa-a8dc-7f81f52cc6aa</t>
  </si>
  <si>
    <t>0a3f507e-1f19-32b8-e044-0003ba298018</t>
  </si>
  <si>
    <t>POINT(711083.11 6172189)</t>
  </si>
  <si>
    <t>6252ff3b-e700-4bf4-b679-1e1d31fc5929</t>
  </si>
  <si>
    <t>0a3f507e-1b17-32b8-e044-0003ba298018</t>
  </si>
  <si>
    <t>POINT(712392.1 6171688.63)</t>
  </si>
  <si>
    <t>62824d1b-9ec5-4957-8421-b36bcee5f1a5</t>
  </si>
  <si>
    <t>4591b5f9-a6b4-0dd9-e044-0003ba298018</t>
  </si>
  <si>
    <t>POINT(712651.24 6168833.56)</t>
  </si>
  <si>
    <t>62988adb-eda7-4d7d-9c9d-987d11d88f8d</t>
  </si>
  <si>
    <t>0a3f507e-24ce-32b8-e044-0003ba298018</t>
  </si>
  <si>
    <t>POINT(713580.21 6169795.43)</t>
  </si>
  <si>
    <t>629a25d0-8273-4bac-8701-8f70e4801388</t>
  </si>
  <si>
    <t>0a3f507e-1679-32b8-e044-0003ba298018</t>
  </si>
  <si>
    <t>POINT(713627.31 6169545.56)</t>
  </si>
  <si>
    <t>62a92464-3f4b-4040-826d-f3585e39d613</t>
  </si>
  <si>
    <t>75d4829b-35b6-165e-e044-00144f3ead67</t>
  </si>
  <si>
    <t>POINT(712701.74 6168919.01)</t>
  </si>
  <si>
    <t>62c4d3dd-9bd7-452d-a34a-93dd7ba407fc</t>
  </si>
  <si>
    <t>0a3f507e-1be7-32b8-e044-0003ba298018</t>
  </si>
  <si>
    <t>POINT(713635.38 6169124.01)</t>
  </si>
  <si>
    <t>62c4e35a-36d0-4357-b86c-745d8ad5f6e0</t>
  </si>
  <si>
    <t>0a3f507e-2132-32b8-e044-0003ba298018</t>
  </si>
  <si>
    <t>POINT(713149.46 6169072.56)</t>
  </si>
  <si>
    <t>62c69eb9-5e47-44de-affb-96f254049f8e</t>
  </si>
  <si>
    <t>0a3f507e-23e9-32b8-e044-0003ba298018</t>
  </si>
  <si>
    <t>POINT(713022.71 6168440.24)</t>
  </si>
  <si>
    <t>62cb14ad-0e17-4738-88e3-9f252cf5484b</t>
  </si>
  <si>
    <t>0a3f507e-2201-32b8-e044-0003ba298018</t>
  </si>
  <si>
    <t>POINT(712912.35 6169284.37)</t>
  </si>
  <si>
    <t>62df0fff-f1c5-482c-8196-3420636ec85e</t>
  </si>
  <si>
    <t>0a3f507e-1805-32b8-e044-0003ba298018</t>
  </si>
  <si>
    <t>POINT(712167.22 6169478.54)</t>
  </si>
  <si>
    <t>62f72060-964b-4f20-8140-0c9c623cf2cf</t>
  </si>
  <si>
    <t>7b6d7e7c-e171-415a-a89f-5868a2c29f7f</t>
  </si>
  <si>
    <t>POINT(711620.88 6172720.87)</t>
  </si>
  <si>
    <t>631cf5c2-1dad-4bbb-a501-20e06695776b</t>
  </si>
  <si>
    <t>POINT(712855.95 6169792.82)</t>
  </si>
  <si>
    <t>631df0ca-f001-41a4-837a-5fb619d7751f</t>
  </si>
  <si>
    <t>0a3f507e-1d3c-32b8-e044-0003ba298018</t>
  </si>
  <si>
    <t>POINT(713706.93 6169652.31)</t>
  </si>
  <si>
    <t>6325bb95-c306-4d29-ad8a-34a2fe60d66b</t>
  </si>
  <si>
    <t>0a3f507e-1e54-32b8-e044-0003ba298018</t>
  </si>
  <si>
    <t>POINT(711587.39 6171765.79)</t>
  </si>
  <si>
    <t>632a1726-3a79-439d-8ba4-c53b4627200e</t>
  </si>
  <si>
    <t>POINT(712200.73 6169536.88)</t>
  </si>
  <si>
    <t>632c0561-7058-4580-ba2f-c4f766d6674b</t>
  </si>
  <si>
    <t>0a3f507e-177f-32b8-e044-0003ba298018</t>
  </si>
  <si>
    <t>POINT(714255.61 6168908.53)</t>
  </si>
  <si>
    <t>633f5210-3332-4c8f-b627-3a6b142831a3</t>
  </si>
  <si>
    <t>0a3f507e-2031-32b8-e044-0003ba298018</t>
  </si>
  <si>
    <t>POINT(710801.91 6171876.16)</t>
  </si>
  <si>
    <t>634c7fb3-f96a-4224-8618-ac15ab332011</t>
  </si>
  <si>
    <t>0a3f507e-1de4-32b8-e044-0003ba298018</t>
  </si>
  <si>
    <t>POINT(712061.08 6172011.3)</t>
  </si>
  <si>
    <t>636026ee-5531-4878-a1a8-a63a81baa151</t>
  </si>
  <si>
    <t>0a3f507e-1634-32b8-e044-0003ba298018</t>
  </si>
  <si>
    <t>POINT(713674.76 6169488.95)</t>
  </si>
  <si>
    <t>636df1e7-248d-427a-bcdf-ce1fe1603b64</t>
  </si>
  <si>
    <t>0a3f507e-1c93-32b8-e044-0003ba298018</t>
  </si>
  <si>
    <t>POINT(712248.28 6169229.99)</t>
  </si>
  <si>
    <t>637e60ec-af05-4bc3-9841-15b18d423d44</t>
  </si>
  <si>
    <t>0a3f507e-1b36-32b8-e044-0003ba298018</t>
  </si>
  <si>
    <t>POINT(712904.2 6168665.71)</t>
  </si>
  <si>
    <t>63899ac3-bbdb-4dcd-88b7-8e4c270a29eb</t>
  </si>
  <si>
    <t>0a3f507e-16f6-32b8-e044-0003ba298018</t>
  </si>
  <si>
    <t>POINT(711770.8 6170531.84)</t>
  </si>
  <si>
    <t>63cfc318-e6fa-4c90-93ac-04734f06736d</t>
  </si>
  <si>
    <t>53ba2f34-5ff3-2505-e044-0003ba298018</t>
  </si>
  <si>
    <t>POINT(712656.42 6168751.8)</t>
  </si>
  <si>
    <t>63d4fe48-f61a-43b2-8af6-f03737e0829d</t>
  </si>
  <si>
    <t>0a3f507e-1c19-32b8-e044-0003ba298018</t>
  </si>
  <si>
    <t>POINT(714000.27 6169326.77)</t>
  </si>
  <si>
    <t>63d970f1-a893-457f-b722-e92dac624fcc</t>
  </si>
  <si>
    <t>0a3f507e-1f0e-32b8-e044-0003ba298018</t>
  </si>
  <si>
    <t>POINT(711159.39 6171851.15)</t>
  </si>
  <si>
    <t>63f82386-47aa-4036-a7c3-621997b470df</t>
  </si>
  <si>
    <t>3cae7253-0967-0f90-e044-0003ba298018</t>
  </si>
  <si>
    <t>POINT(711676.27 6172751.4)</t>
  </si>
  <si>
    <t>6400deaa-7d96-44f1-ba05-749a41263b8e</t>
  </si>
  <si>
    <t>0a3f507e-1b5e-32b8-e044-0003ba298018</t>
  </si>
  <si>
    <t>POINT(713447.59 6169715.69)</t>
  </si>
  <si>
    <t>6413fd48-3301-4c7a-9ea0-67bdec4802a4</t>
  </si>
  <si>
    <t>0a3f507e-20a3-32b8-e044-0003ba298018</t>
  </si>
  <si>
    <t>POINT(711419.64 6172639.72)</t>
  </si>
  <si>
    <t>641bccda-d6da-4171-9859-fe045dd83eeb</t>
  </si>
  <si>
    <t>0a3f507e-218a-32b8-e044-0003ba298018</t>
  </si>
  <si>
    <t>POINT(713691.81 6169602.79)</t>
  </si>
  <si>
    <t>64248c19-8df7-459f-ab22-ed7f8e93f13a</t>
  </si>
  <si>
    <t>0a3f507e-1681-32b8-e044-0003ba298018</t>
  </si>
  <si>
    <t>POINT(713616.46 6169582.28)</t>
  </si>
  <si>
    <t>642a7480-4ae3-4170-9c99-35c71b3f0021</t>
  </si>
  <si>
    <t>4591b5f9-a6c9-0dd9-e044-0003ba298018</t>
  </si>
  <si>
    <t>POINT(712595.2 6168854.64)</t>
  </si>
  <si>
    <t>6443a9ed-a582-48f6-a473-0261b57c2901</t>
  </si>
  <si>
    <t>0a3f507e-1e28-32b8-e044-0003ba298018</t>
  </si>
  <si>
    <t>POINT(713345.31 6168718.04)</t>
  </si>
  <si>
    <t>64518e8e-9d64-4f08-8667-84a925806c92</t>
  </si>
  <si>
    <t>0a3f507e-1f3a-32b8-e044-0003ba298018</t>
  </si>
  <si>
    <t>POINT(711300.13 6171583.74)</t>
  </si>
  <si>
    <t>645dfee9-0f1d-422b-9934-3b9430174dbd</t>
  </si>
  <si>
    <t>0a3f507e-1eb3-32b8-e044-0003ba298018</t>
  </si>
  <si>
    <t>POINT(711536.3 6172196.14)</t>
  </si>
  <si>
    <t>64ac8930-55f4-4a93-bea1-b1ac17df338d</t>
  </si>
  <si>
    <t>0a3f507e-1dec-32b8-e044-0003ba298018</t>
  </si>
  <si>
    <t>POINT(713937.86 6169363.37)</t>
  </si>
  <si>
    <t>64c331a1-5c2a-4ef4-9139-86688d23ad6c</t>
  </si>
  <si>
    <t>0a3f507e-1fc7-32b8-e044-0003ba298018</t>
  </si>
  <si>
    <t>POINT(710968.7 6171658.9)</t>
  </si>
  <si>
    <t>64cccbca-2707-4996-9001-526d7d7aab58</t>
  </si>
  <si>
    <t>0a3f507e-1559-32b8-e044-0003ba298018</t>
  </si>
  <si>
    <t>POINT(713534.88 6169537.71)</t>
  </si>
  <si>
    <t>64d5a988-549c-4eb4-ac10-6a990de4063b</t>
  </si>
  <si>
    <t>0a3f507e-22b0-32b8-e044-0003ba298018</t>
  </si>
  <si>
    <t>POINT(711781.27 6171976.28)</t>
  </si>
  <si>
    <t>65057b29-1491-44e8-87a0-476a4acca0c6</t>
  </si>
  <si>
    <t>0a3f507e-1b58-32b8-e044-0003ba298018</t>
  </si>
  <si>
    <t>POINT(713439.58 6169731.13)</t>
  </si>
  <si>
    <t>65128582-39ec-4cab-8bc1-3c79c2b8ec78</t>
  </si>
  <si>
    <t>53ba2f34-5ff0-2505-e044-0003ba298018</t>
  </si>
  <si>
    <t>POINT(712646.74 6168763.27)</t>
  </si>
  <si>
    <t>651be2dc-92c6-4c3a-9485-f92075f81e77</t>
  </si>
  <si>
    <t>0a3f507e-1a5f-32b8-e044-0003ba298018</t>
  </si>
  <si>
    <t>POINT(714083.14 6169164.41)</t>
  </si>
  <si>
    <t>652c645a-d8f0-4a41-b840-937c2df6c1cc</t>
  </si>
  <si>
    <t>0a3f507e-1dba-32b8-e044-0003ba298018</t>
  </si>
  <si>
    <t>POINT(711980.47 6172462.99)</t>
  </si>
  <si>
    <t>65402433-c629-435b-a6ac-964373ec6636</t>
  </si>
  <si>
    <t>0a3f507e-1fbd-32b8-e044-0003ba298018</t>
  </si>
  <si>
    <t>POINT(710947.04 6171613.4)</t>
  </si>
  <si>
    <t>65650f47-ecfd-411a-a369-e5f92cdaf222</t>
  </si>
  <si>
    <t>POINT(713438.93 6169616.41)</t>
  </si>
  <si>
    <t>65714992-f2b4-432e-967f-2faf3b051a39</t>
  </si>
  <si>
    <t>0a3f507e-1efc-32b8-e044-0003ba298018</t>
  </si>
  <si>
    <t>POINT(711700.84 6172290.8)</t>
  </si>
  <si>
    <t>657b7c00-42a9-4717-bb49-752e1c19dfdd</t>
  </si>
  <si>
    <t>0a3f507e-1acf-32b8-e044-0003ba298018</t>
  </si>
  <si>
    <t>POINT(713667.08 6169321.63)</t>
  </si>
  <si>
    <t>657f1ad3-d09b-48f5-954c-d7d6ee91d558</t>
  </si>
  <si>
    <t>POINT(714033.55 6168162.19)</t>
  </si>
  <si>
    <t>658cf94e-d3e1-4c09-b3ef-f95464d21e4e</t>
  </si>
  <si>
    <t>0a3f507e-230e-32b8-e044-0003ba298018</t>
  </si>
  <si>
    <t>POINT(711934.03 6172164.4)</t>
  </si>
  <si>
    <t>659d6fcb-bc5f-4000-b6c9-e86940e4c3b2</t>
  </si>
  <si>
    <t>0a3f507e-1a30-32b8-e044-0003ba298018</t>
  </si>
  <si>
    <t>POINT(713879.68 6169085.25)</t>
  </si>
  <si>
    <t>65a9361b-bd12-4c18-b21c-d661523c0122</t>
  </si>
  <si>
    <t>0a3f507e-1fcd-32b8-e044-0003ba298018</t>
  </si>
  <si>
    <t>POINT(710930.72 6171649.06)</t>
  </si>
  <si>
    <t>65ae4927-52c5-4f03-b731-d52cc4fb46b3</t>
  </si>
  <si>
    <t>0a3f507e-1940-32b8-e044-0003ba298018</t>
  </si>
  <si>
    <t>POINT(713524.68 6169800.18)</t>
  </si>
  <si>
    <t>65b94852-cd69-48bb-a72d-f240960cd2c7</t>
  </si>
  <si>
    <t>0a3f507e-1a28-32b8-e044-0003ba298018</t>
  </si>
  <si>
    <t>POINT(713948.8 6169119.61)</t>
  </si>
  <si>
    <t>65be2515-8e62-42a9-993d-fb1272e7b343</t>
  </si>
  <si>
    <t>0a3f507e-2315-32b8-e044-0003ba298018</t>
  </si>
  <si>
    <t>POINT(711760.11 6172269.06)</t>
  </si>
  <si>
    <t>65c33a21-9f9f-45c2-9e79-1d678d8fb0f0</t>
  </si>
  <si>
    <t>POINT(711227.11 6172466.31)</t>
  </si>
  <si>
    <t>65ed3cc9-bc3a-4381-8ac9-40a4e53a715f</t>
  </si>
  <si>
    <t>0a3f507e-1c92-32b8-e044-0003ba298018</t>
  </si>
  <si>
    <t>POINT(712282.01 6169200.87)</t>
  </si>
  <si>
    <t>65fe34b2-ae06-4e65-9594-fc4b5a61369d</t>
  </si>
  <si>
    <t>0a3f507e-1d6d-32b8-e044-0003ba298018</t>
  </si>
  <si>
    <t>POINT(711850.34 6170345.9)</t>
  </si>
  <si>
    <t>661544d4-bcd2-40d7-b1b0-28377b1ee577</t>
  </si>
  <si>
    <t>4ca54b0f-2d25-0052-e044-0003ba298018</t>
  </si>
  <si>
    <t>POINT(711686.21 6172877.47)</t>
  </si>
  <si>
    <t>6618158b-223d-49d2-b317-02c95423b235</t>
  </si>
  <si>
    <t>POINT(712653.15 6169756.5)</t>
  </si>
  <si>
    <t>663041d7-d0d9-4477-8483-3c7e508a232f</t>
  </si>
  <si>
    <t>0a3f507e-1533-32b8-e044-0003ba298018</t>
  </si>
  <si>
    <t>POINT(711571.15 6172491.35)</t>
  </si>
  <si>
    <t>663b64e3-c2e0-4524-90c7-776787f97a83</t>
  </si>
  <si>
    <t>0a3f507e-170d-32b8-e044-0003ba298018</t>
  </si>
  <si>
    <t>POINT(711642.35 6170506.82)</t>
  </si>
  <si>
    <t>6647c1dd-3dcb-4bd3-b9f5-736e81821068</t>
  </si>
  <si>
    <t>0a3f507e-20cf-32b8-e044-0003ba298018</t>
  </si>
  <si>
    <t>POINT(713479.98 6169474.24)</t>
  </si>
  <si>
    <t>664bfbae-3de9-4323-a88a-98dee1109d2b</t>
  </si>
  <si>
    <t>3cae7253-0961-0f90-e044-0003ba298018</t>
  </si>
  <si>
    <t>POINT(711722.81 6172720.5)</t>
  </si>
  <si>
    <t>664cb4dc-7441-478a-bb99-ecdb44e64cfc</t>
  </si>
  <si>
    <t>0a3f507e-23f6-32b8-e044-0003ba298018</t>
  </si>
  <si>
    <t>POINT(711648.4 6172558.64)</t>
  </si>
  <si>
    <t>66543137-16fb-47a9-beb7-9f45e7c151e9</t>
  </si>
  <si>
    <t>0a3f507e-19ab-32b8-e044-0003ba298018</t>
  </si>
  <si>
    <t>POINT(711799.4 6172349.97)</t>
  </si>
  <si>
    <t>665e4844-348d-4f10-b073-77ad77b0c0a8</t>
  </si>
  <si>
    <t>4ca54b0f-2d0d-0052-e044-0003ba298018</t>
  </si>
  <si>
    <t>POINT(711750.3 6172737.61)</t>
  </si>
  <si>
    <t>66693b76-98f5-41e6-8b77-ffaeb485ffad</t>
  </si>
  <si>
    <t>0a3f507e-1bea-32b8-e044-0003ba298018</t>
  </si>
  <si>
    <t>POINT(713689.69 6169132.34)</t>
  </si>
  <si>
    <t>666b7fbd-dfa9-4489-a8ca-6641dde265f7</t>
  </si>
  <si>
    <t>POINT(712315.95 6171651.99)</t>
  </si>
  <si>
    <t>667608f2-5569-4f96-a5b2-3aa36c3087a6</t>
  </si>
  <si>
    <t>0a3f507e-16a8-32b8-e044-0003ba298018</t>
  </si>
  <si>
    <t>POINT(712575.11 6169750.4)</t>
  </si>
  <si>
    <t>6694f7c5-a016-4909-859c-f049d8e7da31</t>
  </si>
  <si>
    <t>0a3f507e-1b51-32b8-e044-0003ba298018</t>
  </si>
  <si>
    <t>POINT(713457.87 6169778.67)</t>
  </si>
  <si>
    <t>669a90bd-1f28-4ee6-bac2-02e92ff05888</t>
  </si>
  <si>
    <t>0a3f507e-207c-32b8-e044-0003ba298018</t>
  </si>
  <si>
    <t>POINT(712956.56 6168805.03)</t>
  </si>
  <si>
    <t>669aefbd-7c0b-48f6-a586-799e9353f056</t>
  </si>
  <si>
    <t>0a3f507e-1bc0-32b8-e044-0003ba298018</t>
  </si>
  <si>
    <t>POINT(713831.1 6169279.7)</t>
  </si>
  <si>
    <t>66a892bc-d8f9-4b7a-ba9c-b3fdacd6fb2e</t>
  </si>
  <si>
    <t>0a3f507e-17be-32b8-e044-0003ba298018</t>
  </si>
  <si>
    <t>POINT(713316.67 6168781.2)</t>
  </si>
  <si>
    <t>66b1ef55-da22-4670-89ad-7831a9ebf7cf</t>
  </si>
  <si>
    <t>0a3f507e-199e-32b8-e044-0003ba298018</t>
  </si>
  <si>
    <t>POINT(711815.41 6172419.57)</t>
  </si>
  <si>
    <t>66c437fd-94e9-45fa-91c2-94dde5e42891</t>
  </si>
  <si>
    <t>0a3f507e-1635-32b8-e044-0003ba298018</t>
  </si>
  <si>
    <t>POINT(713716.06 6169503.08)</t>
  </si>
  <si>
    <t>66ceda41-7317-400b-923a-732a8d4f5a4d</t>
  </si>
  <si>
    <t>0a3f507e-2119-32b8-e044-0003ba298018</t>
  </si>
  <si>
    <t>POINT(713416.73 6169042.78)</t>
  </si>
  <si>
    <t>66e68905-8100-431a-8214-82b1b3c45635</t>
  </si>
  <si>
    <t>0a3f507e-24c3-32b8-e044-0003ba298018</t>
  </si>
  <si>
    <t>POINT(713628.08 6169776.08)</t>
  </si>
  <si>
    <t>66f79f07-630c-4602-9a8d-196bff89bfaf</t>
  </si>
  <si>
    <t>0a3f507e-21a6-32b8-e044-0003ba298018</t>
  </si>
  <si>
    <t>POINT(713465.4 6168573.04)</t>
  </si>
  <si>
    <t>670ec610-da98-4621-8d8b-cc82e73b00ab</t>
  </si>
  <si>
    <t>0a3f507e-22f6-32b8-e044-0003ba298018</t>
  </si>
  <si>
    <t>POINT(711946.19 6172087.17)</t>
  </si>
  <si>
    <t>671873d9-6f3e-42e0-b97f-1b3fad35a66f</t>
  </si>
  <si>
    <t>0a3f507e-1b95-32b8-e044-0003ba298018</t>
  </si>
  <si>
    <t>POINT(713013.85 6169006.5)</t>
  </si>
  <si>
    <t>67245cf2-fe32-4d32-a9ce-69a14eac8e9e</t>
  </si>
  <si>
    <t>0a3f507e-1b2b-32b8-e044-0003ba298018</t>
  </si>
  <si>
    <t>POINT(712989.6 6168524.81)</t>
  </si>
  <si>
    <t>6727323d-93c6-49a2-8b91-f0aaeaaab80a</t>
  </si>
  <si>
    <t>POINT(712856.36 6168816.81)</t>
  </si>
  <si>
    <t>672dd06a-cad0-4059-87ae-ca82efc803dd</t>
  </si>
  <si>
    <t>0a3f507e-1c7e-32b8-e044-0003ba298018</t>
  </si>
  <si>
    <t>POINT(712493.6 6169265.91)</t>
  </si>
  <si>
    <t>673983cc-1822-4aaf-8a07-798dbea6fcd5</t>
  </si>
  <si>
    <t>POINT(712916.07 6168827.14)</t>
  </si>
  <si>
    <t>675452e1-507b-4dbe-8292-6f431f0464de</t>
  </si>
  <si>
    <t>0a3f507e-2480-32b8-e044-0003ba298018</t>
  </si>
  <si>
    <t>POINT(712251.18 6169548.37)</t>
  </si>
  <si>
    <t>6762aa42-a6b1-43ce-9c7c-f1a58d44936c</t>
  </si>
  <si>
    <t>POINT(712634.8 6171248.11)</t>
  </si>
  <si>
    <t>676a9e87-0c9b-4ede-a59a-f8211fe75daf</t>
  </si>
  <si>
    <t>0a3f507e-2471-32b8-e044-0003ba298018</t>
  </si>
  <si>
    <t>POINT(712631.81 6169142.54)</t>
  </si>
  <si>
    <t>67750101-8d37-4b0b-baff-57c9d0dde64a</t>
  </si>
  <si>
    <t>0a3f507e-195a-32b8-e044-0003ba298018</t>
  </si>
  <si>
    <t>POINT(711788.83 6172568.53)</t>
  </si>
  <si>
    <t>678234fb-c09f-4262-849f-6fe5fa4bdd4a</t>
  </si>
  <si>
    <t>0a3f507e-1dd3-32b8-e044-0003ba298018</t>
  </si>
  <si>
    <t>POINT(712104.57 6171839.05)</t>
  </si>
  <si>
    <t>6794d1d6-41ac-48af-857f-3e309c3bb6bb</t>
  </si>
  <si>
    <t>0a3f507e-1f33-32b8-e044-0003ba298018</t>
  </si>
  <si>
    <t>POINT(711102.3 6172255.45)</t>
  </si>
  <si>
    <t>679b545d-739f-4596-8b27-766915430cf1</t>
  </si>
  <si>
    <t>0a3f507e-18cd-32b8-e044-0003ba298018</t>
  </si>
  <si>
    <t>POINT(711367.9 6171818.27)</t>
  </si>
  <si>
    <t>67aa6e7b-b33f-43a7-8ffb-a4e348450dc4</t>
  </si>
  <si>
    <t>0a3f507e-1e4d-32b8-e044-0003ba298018</t>
  </si>
  <si>
    <t>POINT(711546.81 6171675.98)</t>
  </si>
  <si>
    <t>67aadd95-87b7-4619-93ec-664ef3af6dfb</t>
  </si>
  <si>
    <t>0a3f507e-1e57-32b8-e044-0003ba298018</t>
  </si>
  <si>
    <t>POINT(711546.35 6171800.55)</t>
  </si>
  <si>
    <t>67ad0895-4f7a-462d-8939-d4db0a124404</t>
  </si>
  <si>
    <t>0a3f507e-1e7e-32b8-e044-0003ba298018</t>
  </si>
  <si>
    <t>POINT(711760.37 6171769.5)</t>
  </si>
  <si>
    <t>67ad62ad-7a12-4f8a-90a4-a35092c285f0</t>
  </si>
  <si>
    <t>0a3f507e-1a84-32b8-e044-0003ba298018</t>
  </si>
  <si>
    <t>POINT(713973.41 6168934.62)</t>
  </si>
  <si>
    <t>67c6a6e4-7fe7-4d05-b6f4-ba1bbe99d561</t>
  </si>
  <si>
    <t>0a3f507e-1d91-32b8-e044-0003ba298018</t>
  </si>
  <si>
    <t>POINT(712165.69 6169311.77)</t>
  </si>
  <si>
    <t>67d8c3a0-8b6f-4c87-ba96-012373c9ffda</t>
  </si>
  <si>
    <t>0a3f507e-1a57-32b8-e044-0003ba298018</t>
  </si>
  <si>
    <t>POINT(714017.34 6169130.68)</t>
  </si>
  <si>
    <t>67ecf0ce-b602-4497-9966-735b1996538c</t>
  </si>
  <si>
    <t>0a3f507e-1a97-32b8-e044-0003ba298018</t>
  </si>
  <si>
    <t>POINT(714109.37 6168976.84)</t>
  </si>
  <si>
    <t>67fbb90d-d5c7-4063-a4d1-5913285caa58</t>
  </si>
  <si>
    <t>0a3f507e-1dbc-32b8-e044-0003ba298018</t>
  </si>
  <si>
    <t>POINT(711973.59 6172481.62)</t>
  </si>
  <si>
    <t>68014149-6b24-4429-8082-b26a3350e22f</t>
  </si>
  <si>
    <t>0a3f507e-1668-32b8-e044-0003ba298018</t>
  </si>
  <si>
    <t>POINT(713590.27 6169489.61)</t>
  </si>
  <si>
    <t>68116f41-6362-4213-9c06-5a1431a2ba1b</t>
  </si>
  <si>
    <t>0a3f507e-1d10-32b8-e044-0003ba298018</t>
  </si>
  <si>
    <t>POINT(710801.05 6172058.88)</t>
  </si>
  <si>
    <t>681ec57b-fb5f-480f-b8a3-189533563390</t>
  </si>
  <si>
    <t>0a3f507e-1fc2-32b8-e044-0003ba298018</t>
  </si>
  <si>
    <t>POINT(711015.34 6171712.28)</t>
  </si>
  <si>
    <t>682bac2c-f52f-4784-9ece-c9de30a9ff98</t>
  </si>
  <si>
    <t>0a3f507e-19ad-32b8-e044-0003ba298018</t>
  </si>
  <si>
    <t>POINT(711787.99 6172347.39)</t>
  </si>
  <si>
    <t>682dcd03-6f95-4830-bce7-5a08320a3960</t>
  </si>
  <si>
    <t>0a3f507e-199a-32b8-e044-0003ba298018</t>
  </si>
  <si>
    <t>POINT(711820.3 6172397.13)</t>
  </si>
  <si>
    <t>68332121-a77e-49dc-8f34-3f25c9688d30</t>
  </si>
  <si>
    <t>0a3f507e-1888-32b8-e044-0003ba298018</t>
  </si>
  <si>
    <t>POINT(711489.05 6171606.08)</t>
  </si>
  <si>
    <t>684c981a-3e7b-46e6-8595-97f2aa611c42</t>
  </si>
  <si>
    <t>0a3f507e-18a2-32b8-e044-0003ba298018</t>
  </si>
  <si>
    <t>POINT(711492.61 6171693.05)</t>
  </si>
  <si>
    <t>68697b6d-7f35-4ea0-b686-0603a6ec9170</t>
  </si>
  <si>
    <t>044ffc85-0bce-45d9-a1d4-c86a3290b264</t>
  </si>
  <si>
    <t>688db712-745a-4060-b51d-b0e6eca9503b</t>
  </si>
  <si>
    <t>0a3f507e-1e42-32b8-e044-0003ba298018</t>
  </si>
  <si>
    <t>POINT(711777.1 6171645.84)</t>
  </si>
  <si>
    <t>68fef5ce-a65f-4561-8329-9dac0ec865ee</t>
  </si>
  <si>
    <t>0a3f507e-23f4-32b8-e044-0003ba298018</t>
  </si>
  <si>
    <t>POINT(711686.69 6172568.38)</t>
  </si>
  <si>
    <t>6927439d-2b83-4dc3-9e3d-dc682eee7b8b</t>
  </si>
  <si>
    <t>53ba2f34-5fdd-2505-e044-0003ba298018</t>
  </si>
  <si>
    <t>POINT(712711.09 6168778.13)</t>
  </si>
  <si>
    <t>6927bfd8-737c-4ade-8f10-d20bead7a379</t>
  </si>
  <si>
    <t>aa2f57d8-b877-44cb-a35d-946b88fd6b32</t>
  </si>
  <si>
    <t>POINT(712014.15 6169743.55)</t>
  </si>
  <si>
    <t>694d2b3d-3654-44f0-b8a3-bc24af1b2fd9</t>
  </si>
  <si>
    <t>0a3f507e-1fd5-32b8-e044-0003ba298018</t>
  </si>
  <si>
    <t>POINT(710903.81 6171669.89)</t>
  </si>
  <si>
    <t>695d546b-73a5-425b-a2a2-125a5ea0f96f</t>
  </si>
  <si>
    <t>0a3f507e-216a-32b8-e044-0003ba298018</t>
  </si>
  <si>
    <t>POINT(713724.04 6169542.64)</t>
  </si>
  <si>
    <t>696d1eba-e0bc-4fbe-8b0e-afceda73e0d8</t>
  </si>
  <si>
    <t>0a3f507e-162b-32b8-e044-0003ba298018</t>
  </si>
  <si>
    <t>POINT(713733.88 6169476.47)</t>
  </si>
  <si>
    <t>697acb0c-490a-44ba-b610-11af27e6d4db</t>
  </si>
  <si>
    <t>0a3f507e-1ef8-32b8-e044-0003ba298018</t>
  </si>
  <si>
    <t>POINT(711675.08 6172252.17)</t>
  </si>
  <si>
    <t>697f5cfa-1bd8-43f4-9b20-e30360420e32</t>
  </si>
  <si>
    <t>0a3f507e-194b-32b8-e044-0003ba298018</t>
  </si>
  <si>
    <t>POINT(713512.12 6169748.62)</t>
  </si>
  <si>
    <t>69925dea-5d3b-4f77-8d84-1b6d9b1f1cfa</t>
  </si>
  <si>
    <t>0a3f507e-1d4d-32b8-e044-0003ba298018</t>
  </si>
  <si>
    <t>POINT(713648.91 6169590.27)</t>
  </si>
  <si>
    <t>6998e2f5-49e8-480b-9f09-1f3e5c204f5b</t>
  </si>
  <si>
    <t>0a3f507e-2094-32b8-e044-0003ba298018</t>
  </si>
  <si>
    <t>POINT(711536.08 6172648.48)</t>
  </si>
  <si>
    <t>69a18093-d562-459f-bce8-5a0239103442</t>
  </si>
  <si>
    <t>0a3f507e-21cb-32b8-e044-0003ba298018</t>
  </si>
  <si>
    <t>POINT(713604.59 6169723.3)</t>
  </si>
  <si>
    <t>69a36153-5c0e-450c-a11d-4dd52545013b</t>
  </si>
  <si>
    <t>0a3f507e-2342-32b8-e044-0003ba298018</t>
  </si>
  <si>
    <t>POINT(713573.13 6168674.47)</t>
  </si>
  <si>
    <t>69af48ca-ee23-4a4b-8de6-93ef417b3e48</t>
  </si>
  <si>
    <t>0a3f507e-1d60-32b8-e044-0003ba298018</t>
  </si>
  <si>
    <t>POINT(711809.21 6170351.62)</t>
  </si>
  <si>
    <t>69afa5ff-1bd3-4542-8342-f93f1e5d73d7</t>
  </si>
  <si>
    <t>0a3f507e-2465-32b8-e044-0003ba298018</t>
  </si>
  <si>
    <t>POINT(712717.35 6169654.4)</t>
  </si>
  <si>
    <t>69cfa71c-44a5-4808-ad9c-de9fa28ce7dd</t>
  </si>
  <si>
    <t>0a3f507e-214c-32b8-e044-0003ba298018</t>
  </si>
  <si>
    <t>POINT(713525 6168946.82)</t>
  </si>
  <si>
    <t>69ed6a51-165b-4897-8b49-db246c080897</t>
  </si>
  <si>
    <t>0a3f507e-1c67-32b8-e044-0003ba298018</t>
  </si>
  <si>
    <t>POINT(711581.75 6172588.91)</t>
  </si>
  <si>
    <t>6a15b8cb-9f26-4c0c-8d37-149a32e625e3</t>
  </si>
  <si>
    <t>0a3f507e-1705-32b8-e044-0003ba298018</t>
  </si>
  <si>
    <t>POINT(711660.58 6170483.92)</t>
  </si>
  <si>
    <t>6a1ef355-7805-423a-a562-db5005d1d5ee</t>
  </si>
  <si>
    <t>0a3f507e-2065-32b8-e044-0003ba298018</t>
  </si>
  <si>
    <t>POINT(712622.87 6168951.56)</t>
  </si>
  <si>
    <t>6a33fe13-72fe-4599-9e34-dc6cb9851c7e</t>
  </si>
  <si>
    <t>0a3f507e-21f6-32b8-e044-0003ba298018</t>
  </si>
  <si>
    <t>POINT(712938.63 6169249.81)</t>
  </si>
  <si>
    <t>6a3dcf8b-882e-40f8-8cd1-caf63bc02951</t>
  </si>
  <si>
    <t>0a3f507e-20d5-32b8-e044-0003ba298018</t>
  </si>
  <si>
    <t>POINT(713460.6 6169505.63)</t>
  </si>
  <si>
    <t>6a40bcbc-0bf9-4c63-b141-5bbb1a2919d2</t>
  </si>
  <si>
    <t>0a3f507e-1caf-32b8-e044-0003ba298018</t>
  </si>
  <si>
    <t>POINT(714024.9 6168664.03)</t>
  </si>
  <si>
    <t>6a414282-db11-4db8-b83a-d420eacf2c9a</t>
  </si>
  <si>
    <t>0a3f507e-1cb4-32b8-e044-0003ba298018</t>
  </si>
  <si>
    <t>POINT(711177.56 6172376.62)</t>
  </si>
  <si>
    <t>6a538b3f-9d77-4627-8574-a26df3c8d7c2</t>
  </si>
  <si>
    <t>0a3f507e-18bd-32b8-e044-0003ba298018</t>
  </si>
  <si>
    <t>POINT(711346.89 6171755.19)</t>
  </si>
  <si>
    <t>6a681f3f-872a-43ca-bf7a-3af49ef1b758</t>
  </si>
  <si>
    <t>0a3f507e-1571-32b8-e044-0003ba298018</t>
  </si>
  <si>
    <t>POINT(713882.47 6169307.7)</t>
  </si>
  <si>
    <t>6a7ac86f-5c42-45f5-ad7b-face36923bfa</t>
  </si>
  <si>
    <t>0a3f507e-2044-32b8-e044-0003ba298018</t>
  </si>
  <si>
    <t>POINT(710760.34 6171939.7)</t>
  </si>
  <si>
    <t>6a82df6b-9dbc-411c-9747-61f063de1a3a</t>
  </si>
  <si>
    <t>0a3f507e-2178-32b8-e044-0003ba298018</t>
  </si>
  <si>
    <t>POINT(713755.17 6169601.94)</t>
  </si>
  <si>
    <t>6a84651b-5f22-4d29-9879-419699fc1737</t>
  </si>
  <si>
    <t>0a3f507e-1d0e-32b8-e044-0003ba298018</t>
  </si>
  <si>
    <t>POINT(710782.28 6172054.28)</t>
  </si>
  <si>
    <t>6a91fcf3-49ea-451a-8922-17a58c4f8e8b</t>
  </si>
  <si>
    <t>0a3f507e-1ff7-32b8-e044-0003ba298018</t>
  </si>
  <si>
    <t>POINT(710916.69 6171748.34)</t>
  </si>
  <si>
    <t>6ab48f9b-c0e2-458e-937e-0d81d5cf43b7</t>
  </si>
  <si>
    <t>0a3f507e-23b1-32b8-e044-0003ba298018</t>
  </si>
  <si>
    <t>POINT(713669.66 6168641.73)</t>
  </si>
  <si>
    <t>6ab4af8f-d311-4e8e-910f-55fb2fbee709</t>
  </si>
  <si>
    <t>42303fa8-1b63-441f-9453-ee525bfc0f08</t>
  </si>
  <si>
    <t>POINT(713206.28 6168890.97)</t>
  </si>
  <si>
    <t>6abfc5d4-7a49-4b2c-bb78-bd2b075dabb3</t>
  </si>
  <si>
    <t>0a3f507e-21a5-32b8-e044-0003ba298018</t>
  </si>
  <si>
    <t>POINT(713494.97 6168601.72)</t>
  </si>
  <si>
    <t>6ac59c67-2871-4497-8a40-e3847b5b5262</t>
  </si>
  <si>
    <t>0a3f507e-22a3-32b8-e044-0003ba298018</t>
  </si>
  <si>
    <t>POINT(712058.1 6171898.15)</t>
  </si>
  <si>
    <t>6ae7d2df-5968-4260-b9fb-a17bbb3ef37d</t>
  </si>
  <si>
    <t>0a3f507e-1e5f-32b8-e044-0003ba298018</t>
  </si>
  <si>
    <t>POINT(711608.54 6171846.13)</t>
  </si>
  <si>
    <t>6af09ae8-7724-4aa0-b8df-ba232bcf5ecd</t>
  </si>
  <si>
    <t>0a3f507e-1822-32b8-e044-0003ba298018</t>
  </si>
  <si>
    <t>POINT(712014.21 6169557.02)</t>
  </si>
  <si>
    <t>6afb6b5e-b929-47de-a910-321dee8a69d9</t>
  </si>
  <si>
    <t>POINT(711485.54 6170337.74)</t>
  </si>
  <si>
    <t>6b111c4a-b51f-4194-b11b-d7d8395cf151</t>
  </si>
  <si>
    <t>0a3f507e-2198-32b8-e044-0003ba298018</t>
  </si>
  <si>
    <t>POINT(713450.97 6168753.51)</t>
  </si>
  <si>
    <t>6b1186a3-ac8e-46cb-a463-f34b80db1d54</t>
  </si>
  <si>
    <t>0a3f507e-1def-32b8-e044-0003ba298018</t>
  </si>
  <si>
    <t>POINT(713860.97 6169364.86)</t>
  </si>
  <si>
    <t>6b1542ab-e808-4834-8ce2-81d8a5a66182</t>
  </si>
  <si>
    <t>0a3f507e-18ad-32b8-e044-0003ba298018</t>
  </si>
  <si>
    <t>POINT(711397.9 6171727.27)</t>
  </si>
  <si>
    <t>6b3c129f-c68e-4454-b8d1-774c1682c832</t>
  </si>
  <si>
    <t>0a3f507e-17cf-32b8-e044-0003ba298018</t>
  </si>
  <si>
    <t>POINT(713109.89 6168742.15)</t>
  </si>
  <si>
    <t>6b42e2ad-4ef3-49bf-bb35-ae73f4b63ef7</t>
  </si>
  <si>
    <t>0a3f507e-1510-32b8-e044-0003ba298018</t>
  </si>
  <si>
    <t>POINT(711499 6172525.16)</t>
  </si>
  <si>
    <t>6b50c6ef-56a1-4c20-b54c-7de43bbfb424</t>
  </si>
  <si>
    <t>0a3f507e-2291-32b8-e044-0003ba298018</t>
  </si>
  <si>
    <t>POINT(711950.3 6171867.59)</t>
  </si>
  <si>
    <t>6b859edc-ba54-48d6-859d-3e2cf09f0d83</t>
  </si>
  <si>
    <t>0a3f507e-1b2d-32b8-e044-0003ba298018</t>
  </si>
  <si>
    <t>POINT(712973.55 6168536.45)</t>
  </si>
  <si>
    <t>6ba3c329-abd2-4023-8ff2-696268f77e74</t>
  </si>
  <si>
    <t>3cae7253-0948-0f90-e044-0003ba298018</t>
  </si>
  <si>
    <t>POINT(711777.74 6172665.02)</t>
  </si>
  <si>
    <t>6bda567c-f238-4e50-a856-9eee2d82fb29</t>
  </si>
  <si>
    <t>0a3f507e-1703-32b8-e044-0003ba298018</t>
  </si>
  <si>
    <t>POINT(711683.49 6170480.41)</t>
  </si>
  <si>
    <t>6be74e44-d337-4c58-bbad-2bd0ebfe528c</t>
  </si>
  <si>
    <t>0a3f507e-1bec-32b8-e044-0003ba298018</t>
  </si>
  <si>
    <t>POINT(713707.79 6169139.43)</t>
  </si>
  <si>
    <t>6bec0447-536d-4ed7-9354-60ef48c7e462</t>
  </si>
  <si>
    <t>0a3f507e-1dc7-32b8-e044-0003ba298018</t>
  </si>
  <si>
    <t>POINT(711950.13 6172468.12)</t>
  </si>
  <si>
    <t>6bf66d80-97b7-4bcb-b8e8-aecd873fbcaf</t>
  </si>
  <si>
    <t>0a3f507e-15cf-32b8-e044-0003ba298018</t>
  </si>
  <si>
    <t>POINT(711752.26 6170767.53)</t>
  </si>
  <si>
    <t>6bfc5251-08bd-4a9f-91d0-2cc35f96f8eb</t>
  </si>
  <si>
    <t>0a3f507e-2197-32b8-e044-0003ba298018</t>
  </si>
  <si>
    <t>POINT(713447.32 6168778.17)</t>
  </si>
  <si>
    <t>6c2cb402-90c8-4b7c-9416-f93e069cd884</t>
  </si>
  <si>
    <t>b17ae17f-425d-484c-b799-9264e913718a</t>
  </si>
  <si>
    <t>POINT(711519.35 6172878.22)</t>
  </si>
  <si>
    <t>6c2f66bb-db7d-4a76-8d6d-87d88101e950</t>
  </si>
  <si>
    <t>0a3f507e-1e9a-32b8-e044-0003ba298018</t>
  </si>
  <si>
    <t>POINT(711743.82 6171857.54)</t>
  </si>
  <si>
    <t>6c314ae4-5b0c-4606-a1a1-f72cd5919da6</t>
  </si>
  <si>
    <t>0a3f507e-17b4-32b8-e044-0003ba298018</t>
  </si>
  <si>
    <t>POINT(713325.46 6168841.91)</t>
  </si>
  <si>
    <t>6c3457c9-185a-4934-8cde-ddc840c1ad07</t>
  </si>
  <si>
    <t>f7199c82-b64f-4cde-ba98-0e31982098ec</t>
  </si>
  <si>
    <t>POINT(712100.91 6169620.17)</t>
  </si>
  <si>
    <t>6c4be3dd-5f63-4a97-b072-81c0320b566e</t>
  </si>
  <si>
    <t>0a3f507e-189c-32b8-e044-0003ba298018</t>
  </si>
  <si>
    <t>POINT(711446.45 6171689.98)</t>
  </si>
  <si>
    <t>6c741c4b-e4bd-4edd-8d89-b9f24db73b0a</t>
  </si>
  <si>
    <t>0a3f507e-150f-32b8-e044-0003ba298018</t>
  </si>
  <si>
    <t>POINT(711505.8 6172526.68)</t>
  </si>
  <si>
    <t>6c74d58f-056a-49b7-882f-50ab13443e81</t>
  </si>
  <si>
    <t>0a3f507e-1c02-32b8-e044-0003ba298018</t>
  </si>
  <si>
    <t>POINT(713657.21 6169221.75)</t>
  </si>
  <si>
    <t>6c74fbe8-12af-49f5-90aa-22b272a60d17</t>
  </si>
  <si>
    <t>0a3f507e-1914-32b8-e044-0003ba298018</t>
  </si>
  <si>
    <t>POINT(711399.34 6172218.35)</t>
  </si>
  <si>
    <t>6c7d4150-6cf3-4168-9c26-7b4c5e3d686a</t>
  </si>
  <si>
    <t>740a3b06-e996-4aeb-9585-1bc0ae1a71df</t>
  </si>
  <si>
    <t>POINT(711626.59 6172722.86)</t>
  </si>
  <si>
    <t>6c841ffe-e2b6-49f0-8737-c783f2721b6c</t>
  </si>
  <si>
    <t>0a3f507e-1e0f-32b8-e044-0003ba298018</t>
  </si>
  <si>
    <t>POINT(712034.08 6169444.3)</t>
  </si>
  <si>
    <t>6c9c601e-5d8b-4743-b58e-f53e936db253</t>
  </si>
  <si>
    <t>7096f618-6206-5ed1-e044-00144f3ead67</t>
  </si>
  <si>
    <t>POINT(713256.45 6169291.85)</t>
  </si>
  <si>
    <t>6ca6537d-709e-46cd-b37a-ca091d0c58d4</t>
  </si>
  <si>
    <t>0a3f507e-18a8-32b8-e044-0003ba298018</t>
  </si>
  <si>
    <t>POINT(711471.49 6171724.13)</t>
  </si>
  <si>
    <t>6cc487b8-9a7f-4aac-842d-a8fba61d7117</t>
  </si>
  <si>
    <t>0a3f507e-1e0d-32b8-e044-0003ba298018</t>
  </si>
  <si>
    <t>POINT(712041 6169425.32)</t>
  </si>
  <si>
    <t>6cc4f295-47fe-4313-babf-7522f9916703</t>
  </si>
  <si>
    <t>0a3f507e-1bb5-32b8-e044-0003ba298018</t>
  </si>
  <si>
    <t>POINT(713778.53 6169228.26)</t>
  </si>
  <si>
    <t>6cd9b48f-88ba-4f72-9e40-529238dc94d4</t>
  </si>
  <si>
    <t>f21c4a23-0235-4b7b-bc4c-7a99a1dc2de6</t>
  </si>
  <si>
    <t>POINT(711483.34 6172795.29)</t>
  </si>
  <si>
    <t>6cf10abd-d0d7-4cf4-b4ad-8a9b5b9349cc</t>
  </si>
  <si>
    <t>0a3f507e-19e9-32b8-e044-0003ba298018</t>
  </si>
  <si>
    <t>POINT(711601.12 6172300.56)</t>
  </si>
  <si>
    <t>6d02affb-5ae1-4dfb-8c73-9f80e97da608</t>
  </si>
  <si>
    <t>0a3f507e-206b-32b8-e044-0003ba298018</t>
  </si>
  <si>
    <t>POINT(712529.55 6168977.88)</t>
  </si>
  <si>
    <t>6d0c0a4b-6a36-429e-8be5-e1599992b07c</t>
  </si>
  <si>
    <t>0a3f507e-2052-32b8-e044-0003ba298018</t>
  </si>
  <si>
    <t>POINT(710630.18 6171955.29)</t>
  </si>
  <si>
    <t>6d1de269-f476-4e3e-a14d-1d1df5726a5c</t>
  </si>
  <si>
    <t>0a3f507e-18bf-32b8-e044-0003ba298018</t>
  </si>
  <si>
    <t>POINT(711331.04 6171751.88)</t>
  </si>
  <si>
    <t>6d2ae4f4-378f-489c-a494-2409109f0d51</t>
  </si>
  <si>
    <t>0a3f507e-1fc1-32b8-e044-0003ba298018</t>
  </si>
  <si>
    <t>POINT(710992.97 6171619.57)</t>
  </si>
  <si>
    <t>6d3e069f-4702-454d-840a-226fd166eb45</t>
  </si>
  <si>
    <t>0a3f507e-1929-32b8-e044-0003ba298018</t>
  </si>
  <si>
    <t>POINT(711296 6172141.85)</t>
  </si>
  <si>
    <t>6d5331df-e6c3-4345-a5eb-b9c7f1d7360c</t>
  </si>
  <si>
    <t>0a3f507e-1f40-32b8-e044-0003ba298018</t>
  </si>
  <si>
    <t>POINT(711267.22 6171610.21)</t>
  </si>
  <si>
    <t>6d6322e5-b526-4583-82d2-17f07cb86a24</t>
  </si>
  <si>
    <t>0a3f507e-1b04-32b8-e044-0003ba298018</t>
  </si>
  <si>
    <t>POINT(713079.15 6169004.6)</t>
  </si>
  <si>
    <t>6d762094-0f88-4179-bd39-164ec8e06dfc</t>
  </si>
  <si>
    <t>0a3f507e-1c5b-32b8-e044-0003ba298018</t>
  </si>
  <si>
    <t>POINT(714249.42 6168713.43)</t>
  </si>
  <si>
    <t>6d79e3f7-2795-457e-b4e2-7b304ced2833</t>
  </si>
  <si>
    <t>0a3f507e-165d-32b8-e044-0003ba298018</t>
  </si>
  <si>
    <t>POINT(713654.01 6169468.24)</t>
  </si>
  <si>
    <t>6d7c4131-e204-4ffd-af32-44ab5487c17f</t>
  </si>
  <si>
    <t>0a3f507e-160c-32b8-e044-0003ba298018</t>
  </si>
  <si>
    <t>POINT(711497.04 6170813.75)</t>
  </si>
  <si>
    <t>6d9ad46c-3708-4608-b93f-c23e4108e981</t>
  </si>
  <si>
    <t>0a3f507e-1b77-32b8-e044-0003ba298018</t>
  </si>
  <si>
    <t>POINT(713536.96 6169712.33)</t>
  </si>
  <si>
    <t>6da3cd47-fda4-4121-a881-414e914a224e</t>
  </si>
  <si>
    <t>0a3f507e-15b4-32b8-e044-0003ba298018</t>
  </si>
  <si>
    <t>POINT(712841.69 6169039.72)</t>
  </si>
  <si>
    <t>6db5fb19-c387-41a9-9b78-c7ef60bf757f</t>
  </si>
  <si>
    <t>0a3f507e-21d6-32b8-e044-0003ba298018</t>
  </si>
  <si>
    <t>POINT(713572.13 6169710.29)</t>
  </si>
  <si>
    <t>6ddc9805-d6c4-48ba-be02-3670c852680d</t>
  </si>
  <si>
    <t>POINT(712080.95 6170347.41)</t>
  </si>
  <si>
    <t>6debcc1d-9a43-404d-894b-4371af0587c8</t>
  </si>
  <si>
    <t>0a3f507e-1f8a-32b8-e044-0003ba298018</t>
  </si>
  <si>
    <t>POINT(711105.81 6171506.27)</t>
  </si>
  <si>
    <t>6dfeee5a-3ca4-4069-a7b9-1792705825a2</t>
  </si>
  <si>
    <t>POINT(711351.24 6171838.77)</t>
  </si>
  <si>
    <t>6e48ebea-f868-4488-837e-a1a7225fed53</t>
  </si>
  <si>
    <t>0a3f507e-23b6-32b8-e044-0003ba298018</t>
  </si>
  <si>
    <t>POINT(713647.77 6168600.71)</t>
  </si>
  <si>
    <t>6e61769e-b5a4-4ab0-aeac-04dca6226029</t>
  </si>
  <si>
    <t>500afcef-6e1b-444a-8dd9-e8d98f695e92</t>
  </si>
  <si>
    <t>6e74b5a9-e9a1-4dfc-97ac-6b536c8b7e3b</t>
  </si>
  <si>
    <t>0a3f507e-17bd-32b8-e044-0003ba298018</t>
  </si>
  <si>
    <t>POINT(713337.81 6168789.5)</t>
  </si>
  <si>
    <t>6e7d45d9-8c32-4f79-8d53-b0da21caf89f</t>
  </si>
  <si>
    <t>0a3f507e-22dc-32b8-e044-0003ba298018</t>
  </si>
  <si>
    <t>POINT(711988.44 6172063.38)</t>
  </si>
  <si>
    <t>6e7dee0a-815e-47d7-b844-dcd1d0a653a1</t>
  </si>
  <si>
    <t>25f375bb-27c8-48d7-aa0d-b3a2d7220951</t>
  </si>
  <si>
    <t>6e883e87-b0bd-4447-860a-1b03001e3b3b</t>
  </si>
  <si>
    <t>0a3f507e-236a-32b8-e044-0003ba298018</t>
  </si>
  <si>
    <t>POINT(712056.28 6169398.95)</t>
  </si>
  <si>
    <t>6ea53d5e-6e10-44b6-a4b5-5b7d9b1bc131</t>
  </si>
  <si>
    <t>0a3f507e-21a8-32b8-e044-0003ba298018</t>
  </si>
  <si>
    <t>POINT(713706.34 6169745.49)</t>
  </si>
  <si>
    <t>6eac5194-f3d4-4a6d-ba8a-9bdbd822dd47</t>
  </si>
  <si>
    <t>4591b5f9-a6d0-0dd9-e044-0003ba298018</t>
  </si>
  <si>
    <t>POINT(712606.29 6168795.05)</t>
  </si>
  <si>
    <t>6eb2bfa1-aa85-4ab3-9612-12dd8efccd4a</t>
  </si>
  <si>
    <t>0a3f507e-1f98-32b8-e044-0003ba298018</t>
  </si>
  <si>
    <t>POINT(711166.85 6171553.73)</t>
  </si>
  <si>
    <t>6ec0da22-f284-4d6d-bf38-b18a4d33bc05</t>
  </si>
  <si>
    <t>d84b669d-efbc-484f-b742-f7c6fa7630bb</t>
  </si>
  <si>
    <t>POINT(712683.16 6169432.09)</t>
  </si>
  <si>
    <t>6ec67da9-b826-406b-a9f0-aaf3a854df9f</t>
  </si>
  <si>
    <t>0a3f507e-23f2-32b8-e044-0003ba298018</t>
  </si>
  <si>
    <t>POINT(711705.07 6172572.62)</t>
  </si>
  <si>
    <t>6ecef6e3-506a-44cc-af73-8f2a909abd13</t>
  </si>
  <si>
    <t>0a3f507e-2293-32b8-e044-0003ba298018</t>
  </si>
  <si>
    <t>POINT(711956.99 6171854.69)</t>
  </si>
  <si>
    <t>6f1cd88b-688f-4198-b22c-8a71667a5429</t>
  </si>
  <si>
    <t>0a3f507e-2027-32b8-e044-0003ba298018</t>
  </si>
  <si>
    <t>POINT(710786.74 6171822.84)</t>
  </si>
  <si>
    <t>6f212cc8-20fc-4866-85aa-014d0cc7dc47</t>
  </si>
  <si>
    <t>3cae7253-0959-0f90-e044-0003ba298018</t>
  </si>
  <si>
    <t>POINT(711719.33 6172684.04)</t>
  </si>
  <si>
    <t>6f42c5d9-2446-4537-b6be-150e9f0b9949</t>
  </si>
  <si>
    <t>0a3f507e-1df2-32b8-e044-0003ba298018</t>
  </si>
  <si>
    <t>POINT(713780.03 6169349.79)</t>
  </si>
  <si>
    <t>6f4fab2a-84dd-469d-ab1f-391de0c5db7b</t>
  </si>
  <si>
    <t>0a3f507e-1fdd-32b8-e044-0003ba298018</t>
  </si>
  <si>
    <t>POINT(710950.63 6171702.19)</t>
  </si>
  <si>
    <t>6f57690d-cfc8-476f-87fe-9cc137fa37af</t>
  </si>
  <si>
    <t>0a3f507e-1f18-32b8-e044-0003ba298018</t>
  </si>
  <si>
    <t>POINT(711187.26 6171752.37)</t>
  </si>
  <si>
    <t>6f58e489-6015-4628-870a-e665dc78672b</t>
  </si>
  <si>
    <t>0a3f507e-1e04-32b8-e044-0003ba298018</t>
  </si>
  <si>
    <t>POINT(712189.33 6169162.6)</t>
  </si>
  <si>
    <t>6f76dc0e-b55d-476a-87ea-6119c158250f</t>
  </si>
  <si>
    <t>4591b5f9-a6f0-0dd9-e044-0003ba298018</t>
  </si>
  <si>
    <t>POINT(712535.33 6168834.56)</t>
  </si>
  <si>
    <t>6f7c5231-c3d9-4b55-9f0a-adb11bb12ff9</t>
  </si>
  <si>
    <t>0a3f507e-1780-32b8-e044-0003ba298018</t>
  </si>
  <si>
    <t>POINT(714238.45 6168873.38)</t>
  </si>
  <si>
    <t>6f9f024f-4b8f-4131-a47e-b578db0f708b</t>
  </si>
  <si>
    <t>0a3f507e-1de7-32b8-e044-0003ba298018</t>
  </si>
  <si>
    <t>POINT(712075.72 6172068.47)</t>
  </si>
  <si>
    <t>6fbe1bef-443e-4b62-9d32-fd5b93005f37</t>
  </si>
  <si>
    <t>0a3f507e-222e-32b8-e044-0003ba298018</t>
  </si>
  <si>
    <t>POINT(712415.92 6169185.43)</t>
  </si>
  <si>
    <t>6fc1a22d-08b8-4b56-aff8-7c238f7ca412</t>
  </si>
  <si>
    <t>0a3f507e-1d41-32b8-e044-0003ba298018</t>
  </si>
  <si>
    <t>POINT(713631.7 6169619.01)</t>
  </si>
  <si>
    <t>6fcfd7a9-18eb-4885-a81e-1c394e372c4c</t>
  </si>
  <si>
    <t>0a3f507e-1b39-32b8-e044-0003ba298018</t>
  </si>
  <si>
    <t>POINT(711820.1 6170832.39)</t>
  </si>
  <si>
    <t>6fe90bb2-08e8-43e6-90f4-355bf75819b5</t>
  </si>
  <si>
    <t>0a3f507e-2130-32b8-e044-0003ba298018</t>
  </si>
  <si>
    <t>POINT(713167.57 6169068.42)</t>
  </si>
  <si>
    <t>6feda8a4-502a-4416-91f3-b5742b5361f2</t>
  </si>
  <si>
    <t>0a3f507e-187c-32b8-e044-0003ba298018</t>
  </si>
  <si>
    <t>POINT(711464.32 6171569.36)</t>
  </si>
  <si>
    <t>70050a4c-74d0-448a-a1c6-b4d7b1c121e3</t>
  </si>
  <si>
    <t>POINT(713449.95 6169613.56)</t>
  </si>
  <si>
    <t>7014b838-33e5-4f84-9b2b-e667a79d7d6b</t>
  </si>
  <si>
    <t>0a3f507e-2182-32b8-e044-0003ba298018</t>
  </si>
  <si>
    <t>POINT(713727.84 6169585.9)</t>
  </si>
  <si>
    <t>70210818-e4c1-4d94-9d60-0c627d134353</t>
  </si>
  <si>
    <t>0a3f507e-17f8-32b8-e044-0003ba298018</t>
  </si>
  <si>
    <t>POINT(712446.02 6169068.93)</t>
  </si>
  <si>
    <t>7036fac7-3e6a-4b19-89a6-338d561362f0</t>
  </si>
  <si>
    <t>0a3f507e-1f4d-32b8-e044-0003ba298018</t>
  </si>
  <si>
    <t>POINT(711149.86 6172109.59)</t>
  </si>
  <si>
    <t>706443c4-8226-4699-9111-75cb08cfc632</t>
  </si>
  <si>
    <t>76ede3bb-3cc1-1e91-e044-00144f3ead67</t>
  </si>
  <si>
    <t>POINT(712820.22 6168956.96)</t>
  </si>
  <si>
    <t>706e30e0-cc03-4b3f-bdb6-6fd6090e19bd</t>
  </si>
  <si>
    <t>0a3f507e-1c8c-32b8-e044-0003ba298018</t>
  </si>
  <si>
    <t>POINT(712333.69 6169217.6)</t>
  </si>
  <si>
    <t>706ec288-521f-4b3c-b2a9-df63824e9b41</t>
  </si>
  <si>
    <t>0a3f507e-1700-32b8-e044-0003ba298018</t>
  </si>
  <si>
    <t>POINT(711703.88 6170548.2)</t>
  </si>
  <si>
    <t>7075ecd0-8280-4b52-a17a-394abbbd86e3</t>
  </si>
  <si>
    <t>0a3f507e-1647-32b8-e044-0003ba298018</t>
  </si>
  <si>
    <t>POINT(714154.56 6168816.73)</t>
  </si>
  <si>
    <t>7083ec72-d044-4f52-a011-d098f6b8ec7e</t>
  </si>
  <si>
    <t>4591b5f9-a6d2-0dd9-e044-0003ba298018</t>
  </si>
  <si>
    <t>POINT(712600.94 6168801.98)</t>
  </si>
  <si>
    <t>7092efb8-4d16-464b-8275-14020b1306aa</t>
  </si>
  <si>
    <t>0a3f507e-17c8-32b8-e044-0003ba298018</t>
  </si>
  <si>
    <t>POINT(712979.92 6168780.65)</t>
  </si>
  <si>
    <t>70a0358d-1b28-481a-9446-eefabde198f6</t>
  </si>
  <si>
    <t>POINT(711741.8 6171264.41)</t>
  </si>
  <si>
    <t>70a5924a-53f7-4c33-8b25-18249cff5324</t>
  </si>
  <si>
    <t>0a3f507e-1eee-32b8-e044-0003ba298018</t>
  </si>
  <si>
    <t>POINT(711702.54 6172188.04)</t>
  </si>
  <si>
    <t>70a6b639-9574-4198-acf7-533cc29a3713</t>
  </si>
  <si>
    <t>0a3f507e-2238-32b8-e044-0003ba298018</t>
  </si>
  <si>
    <t>POINT(711919.63 6171622.51)</t>
  </si>
  <si>
    <t>70bd15e5-d833-4a87-acf8-84f4623d1e02</t>
  </si>
  <si>
    <t>0a3f507e-1f3f-32b8-e044-0003ba298018</t>
  </si>
  <si>
    <t>POINT(711127.83 6172180.17)</t>
  </si>
  <si>
    <t>70d03b5b-6155-4e5f-88c0-18fb073872ce</t>
  </si>
  <si>
    <t>0a3f507e-18ee-32b8-e044-0003ba298018</t>
  </si>
  <si>
    <t>POINT(711444.85 6171932.09)</t>
  </si>
  <si>
    <t>70d3fb07-5bd1-43e0-86d4-b7bf41d1d31b</t>
  </si>
  <si>
    <t>0a3f507e-20d4-32b8-e044-0003ba298018</t>
  </si>
  <si>
    <t>POINT(713464.74 6169502.41)</t>
  </si>
  <si>
    <t>70e92d3c-fc9d-40d2-a66a-8278b102785c</t>
  </si>
  <si>
    <t>POINT(712446.72 6169385.89)</t>
  </si>
  <si>
    <t>70ed19d3-1a83-4350-90a1-ddd5dd823845</t>
  </si>
  <si>
    <t>0a3f507e-1d1e-32b8-e044-0003ba298018</t>
  </si>
  <si>
    <t>POINT(710977.53 6172107.06)</t>
  </si>
  <si>
    <t>70fa5e8b-ea89-4eb4-b54b-b7d4af1db962</t>
  </si>
  <si>
    <t>0a3f507e-23fc-32b8-e044-0003ba298018</t>
  </si>
  <si>
    <t>POINT(711701.13 6172546.26)</t>
  </si>
  <si>
    <t>711c7163-73f1-4b54-9d95-fbedf9b9d518</t>
  </si>
  <si>
    <t>0a3f507e-1f10-32b8-e044-0003ba298018</t>
  </si>
  <si>
    <t>POINT(711167.12 6171831.69)</t>
  </si>
  <si>
    <t>7127f7bc-9596-4aa0-b747-e91714d09d73</t>
  </si>
  <si>
    <t>0a3f507e-1f59-32b8-e044-0003ba298018</t>
  </si>
  <si>
    <t>POINT(711210.27 6172059.45)</t>
  </si>
  <si>
    <t>712a6ecc-d2be-4495-8e5d-c7d231a241ec</t>
  </si>
  <si>
    <t>0a3f507e-2033-32b8-e044-0003ba298018</t>
  </si>
  <si>
    <t>POINT(710825.38 6171895.05)</t>
  </si>
  <si>
    <t>712fffe1-e949-46df-9377-a02c25aed97b</t>
  </si>
  <si>
    <t>7096f618-61fa-5ed1-e044-00144f3ead67</t>
  </si>
  <si>
    <t>POINT(711908.76 6172609.4)</t>
  </si>
  <si>
    <t>7173f583-58c7-40ea-9dfc-a0199c99c9f2</t>
  </si>
  <si>
    <t>59d7f445-c676-4d1d-ab24-bce6fa8549e8</t>
  </si>
  <si>
    <t>71850372-ecc8-4f5a-babd-9f700f34e774</t>
  </si>
  <si>
    <t>0a3f507e-17cd-32b8-e044-0003ba298018</t>
  </si>
  <si>
    <t>POINT(713131.85 6168745.1)</t>
  </si>
  <si>
    <t>718aa355-5347-44fd-a017-d02155da219f</t>
  </si>
  <si>
    <t>0a3f507e-21b1-32b8-e044-0003ba298018</t>
  </si>
  <si>
    <t>POINT(713669.06 6169762.6)</t>
  </si>
  <si>
    <t>718f7965-41ab-43a0-a425-22a346577081</t>
  </si>
  <si>
    <t>3cae7253-093e-0f90-e044-0003ba298018</t>
  </si>
  <si>
    <t>POINT(711747.73 6172618.53)</t>
  </si>
  <si>
    <t>71bfb5ef-4ea2-418d-be58-eda75de2448b</t>
  </si>
  <si>
    <t>0a3f507e-1521-32b8-e044-0003ba298018</t>
  </si>
  <si>
    <t>POINT(711511.93 6172415.58)</t>
  </si>
  <si>
    <t>71c94e02-313c-457c-8435-79c4070008f8</t>
  </si>
  <si>
    <t>0a3f507e-2017-32b8-e044-0003ba298018</t>
  </si>
  <si>
    <t>POINT(710847.65 6171809.03)</t>
  </si>
  <si>
    <t>71cf5819-d1a1-4ead-83db-ad4cce1872b4</t>
  </si>
  <si>
    <t>75d4829b-35c3-165e-e044-00144f3ead67</t>
  </si>
  <si>
    <t>POINT(714194.63 6168311.91)</t>
  </si>
  <si>
    <t>71d076a4-9d4f-412a-abc3-c4f76f56d488</t>
  </si>
  <si>
    <t>0a3f507e-22ff-32b8-e044-0003ba298018</t>
  </si>
  <si>
    <t>POINT(711810.27 6172240.76)</t>
  </si>
  <si>
    <t>71d2ef50-bbc5-4f48-b294-f1db3fd01bcb</t>
  </si>
  <si>
    <t>0a3f507e-1aac-32b8-e044-0003ba298018</t>
  </si>
  <si>
    <t>POINT(713791.16 6169105.98)</t>
  </si>
  <si>
    <t>71d77d03-4d8e-4ecf-8da4-1dfd6fa70ab3</t>
  </si>
  <si>
    <t>0a3f507e-17d9-32b8-e044-0003ba298018</t>
  </si>
  <si>
    <t>POINT(711867.91 6170613.48)</t>
  </si>
  <si>
    <t>71daa967-603b-4083-be0a-edbe6dfdb6c7</t>
  </si>
  <si>
    <t>0a3f507e-1a9c-32b8-e044-0003ba298018</t>
  </si>
  <si>
    <t>POINT(714217.51 6168915.38)</t>
  </si>
  <si>
    <t>71e6338a-a431-44bb-b19d-33a3e5288992</t>
  </si>
  <si>
    <t>0a3f507e-1f28-32b8-e044-0003ba298018</t>
  </si>
  <si>
    <t>POINT(711224.88 6171597.2)</t>
  </si>
  <si>
    <t>71eb1f85-9e11-422f-b35e-101cf4871d53</t>
  </si>
  <si>
    <t>0a3f507e-1fed-32b8-e044-0003ba298018</t>
  </si>
  <si>
    <t>POINT(710838.99 6171714.38)</t>
  </si>
  <si>
    <t>7211e98a-ee6d-461d-86d5-3a96ed2f01ee</t>
  </si>
  <si>
    <t>0a3f507e-1cad-32b8-e044-0003ba298018</t>
  </si>
  <si>
    <t>POINT(714017.63 6168707.37)</t>
  </si>
  <si>
    <t>7233308c-f170-4773-9436-95609591a193</t>
  </si>
  <si>
    <t>0a3f507e-1c5d-32b8-e044-0003ba298018</t>
  </si>
  <si>
    <t>POINT(714245.14 6168694.76)</t>
  </si>
  <si>
    <t>723c6e30-7736-4f41-9e1b-2481e14e71d8</t>
  </si>
  <si>
    <t>0a3f507e-1633-32b8-e044-0003ba298018</t>
  </si>
  <si>
    <t>POINT(713718.43 6169498.4)</t>
  </si>
  <si>
    <t>72548f0f-8eba-4e30-ba3b-aae4e1f5c74b</t>
  </si>
  <si>
    <t>0a3f507e-2000-32b8-e044-0003ba298018</t>
  </si>
  <si>
    <t>POINT(710915.14 6171836.5)</t>
  </si>
  <si>
    <t>729ad850-29ff-4c9d-bdbe-53c5b608ef47</t>
  </si>
  <si>
    <t>0a3f507e-1b45-32b8-e044-0003ba298018</t>
  </si>
  <si>
    <t>POINT(713110.74 6168660.29)</t>
  </si>
  <si>
    <t>72a17e10-ac1c-4896-a7a5-9b6b0eca076d</t>
  </si>
  <si>
    <t>0a3f507e-242b-32b8-e044-0003ba298018</t>
  </si>
  <si>
    <t>POINT(711645.85 6170599.1)</t>
  </si>
  <si>
    <t>72a54519-cee9-4399-8c83-f1ce4b93ae02</t>
  </si>
  <si>
    <t>0a3f507e-1f8b-32b8-e044-0003ba298018</t>
  </si>
  <si>
    <t>POINT(711049.61 6171459.78)</t>
  </si>
  <si>
    <t>72b3e3c0-c5fc-42c3-8c49-14f6e04d7edc</t>
  </si>
  <si>
    <t>0a3f507e-15d1-32b8-e044-0003ba298018</t>
  </si>
  <si>
    <t>POINT(711750.23 6170795.8)</t>
  </si>
  <si>
    <t>72d02621-48bc-4928-b543-addf31e25cc2</t>
  </si>
  <si>
    <t>0a3f507e-1f22-32b8-e044-0003ba298018</t>
  </si>
  <si>
    <t>POINT(711211.6 6171653.93)</t>
  </si>
  <si>
    <t>72e0a9de-d2c2-44d8-9e97-1e6a37e899cf</t>
  </si>
  <si>
    <t>0a3f507e-18bb-32b8-e044-0003ba298018</t>
  </si>
  <si>
    <t>POINT(711362.24 6171757.61)</t>
  </si>
  <si>
    <t>72edf661-d44e-4184-8339-0c31d9903699</t>
  </si>
  <si>
    <t>0a3f507e-162d-32b8-e044-0003ba298018</t>
  </si>
  <si>
    <t>POINT(713728.64 6169480.92)</t>
  </si>
  <si>
    <t>72fadc02-1b28-462d-b6f0-c73b92c76437</t>
  </si>
  <si>
    <t>0a3f507e-17c6-32b8-e044-0003ba298018</t>
  </si>
  <si>
    <t>POINT(713002.38 6168762.21)</t>
  </si>
  <si>
    <t>72fed9a9-021f-4e2f-9a96-813ee7a4b65a</t>
  </si>
  <si>
    <t>POINT(712635.46 6171676.67)</t>
  </si>
  <si>
    <t>72ff66dd-1297-4834-8f3f-bc0228dbd74d</t>
  </si>
  <si>
    <t>0a3f507e-1e6b-32b8-e044-0003ba298018</t>
  </si>
  <si>
    <t>POINT(711564.29 6171892.59)</t>
  </si>
  <si>
    <t>730f65a9-3980-44c8-af26-6d173b721373</t>
  </si>
  <si>
    <t>0a3f507e-232a-32b8-e044-0003ba298018</t>
  </si>
  <si>
    <t>POINT(711906.8 6172298.54)</t>
  </si>
  <si>
    <t>73587ea2-a13f-4072-8c90-82ec92729c3e</t>
  </si>
  <si>
    <t>0a3f507e-1818-32b8-e044-0003ba298018</t>
  </si>
  <si>
    <t>POINT(712070.26 6169464.09)</t>
  </si>
  <si>
    <t>735b73fc-37a9-4153-8692-fcd655d43df9</t>
  </si>
  <si>
    <t>POINT(712297.87 6172022.91)</t>
  </si>
  <si>
    <t>73698ad3-0ab2-409c-952f-b7091c472712</t>
  </si>
  <si>
    <t>0a3f507e-2180-32b8-e044-0003ba298018</t>
  </si>
  <si>
    <t>POINT(713732.61 6169587.83)</t>
  </si>
  <si>
    <t>7382e745-7252-45f3-b5b3-3ba01c1610a7</t>
  </si>
  <si>
    <t>0a3f507e-2175-32b8-e044-0003ba298018</t>
  </si>
  <si>
    <t>POINT(713747.4 6169637.49)</t>
  </si>
  <si>
    <t>738da755-5525-434b-9bdb-a086f829177d</t>
  </si>
  <si>
    <t>0a3f507e-1fbf-32b8-e044-0003ba298018</t>
  </si>
  <si>
    <t>POINT(710963.52 6171620.69)</t>
  </si>
  <si>
    <t>739aae27-d27b-482e-9a31-27f784bdda06</t>
  </si>
  <si>
    <t>0a3f507e-236c-32b8-e044-0003ba298018</t>
  </si>
  <si>
    <t>POINT(712152.78 6169373.76)</t>
  </si>
  <si>
    <t>73a16368-29da-45ee-b153-3d7f160c2d4d</t>
  </si>
  <si>
    <t>0a3f507e-21c2-32b8-e044-0003ba298018</t>
  </si>
  <si>
    <t>POINT(713641.56 6169705.61)</t>
  </si>
  <si>
    <t>73ab9b42-731e-4dfd-bed8-47e839aca5cd</t>
  </si>
  <si>
    <t>b4730764-3f59-4b2f-832c-5110b2629d3e</t>
  </si>
  <si>
    <t>POINT(711584.05 6172754.81)</t>
  </si>
  <si>
    <t>73c9ac94-1982-46cd-b800-30f11d4336dc</t>
  </si>
  <si>
    <t>0a3f507e-1dd1-32b8-e044-0003ba298018</t>
  </si>
  <si>
    <t>POINT(712128.43 6171844.87)</t>
  </si>
  <si>
    <t>73c9fd60-c550-4c27-93f9-38b400f3d8f9</t>
  </si>
  <si>
    <t>0a3f507e-18e1-32b8-e044-0003ba298018</t>
  </si>
  <si>
    <t>POINT(711359.23 6171880.63)</t>
  </si>
  <si>
    <t>73cdbff6-3648-4e5e-93f5-4b64d34ae266</t>
  </si>
  <si>
    <t>0a3f507e-15ec-32b8-e044-0003ba298018</t>
  </si>
  <si>
    <t>POINT(711802.34 6170608.84)</t>
  </si>
  <si>
    <t>73d03a3a-5223-4bbd-850a-8da7d1bad5d1</t>
  </si>
  <si>
    <t>0a3f507e-1cb5-32b8-e044-0003ba298018</t>
  </si>
  <si>
    <t>POINT(711267.16 6172428.82)</t>
  </si>
  <si>
    <t>73f85101-be96-4e69-a528-89a223bf3a2d</t>
  </si>
  <si>
    <t>1357eb80-9cfa-3d79-e044-0003ba298018</t>
  </si>
  <si>
    <t>POINT(711788.79 6170473.37)</t>
  </si>
  <si>
    <t>7402081e-612a-4211-ad0e-8a6f463bb25c</t>
  </si>
  <si>
    <t>0a3f507e-1e1e-32b8-e044-0003ba298018</t>
  </si>
  <si>
    <t>POINT(711933.56 6169519.01)</t>
  </si>
  <si>
    <t>74063313-506f-40c0-9e29-27b212252965</t>
  </si>
  <si>
    <t>0a3f507e-20fd-32b8-e044-0003ba298018</t>
  </si>
  <si>
    <t>POINT(713092.56 6168595.64)</t>
  </si>
  <si>
    <t>741252a6-028e-4401-99eb-500b88fc006d</t>
  </si>
  <si>
    <t>0a3f507e-1e75-32b8-e044-0003ba298018</t>
  </si>
  <si>
    <t>POINT(711564.98 6171933.98)</t>
  </si>
  <si>
    <t>741e4bdf-085f-4f09-bdd0-192bd23e3931</t>
  </si>
  <si>
    <t>0a3f507e-1e66-32b8-e044-0003ba298018</t>
  </si>
  <si>
    <t>POINT(711750.38 6171719.36)</t>
  </si>
  <si>
    <t>741e4cf6-3b62-4cb6-ac6a-8beae1cce1e0</t>
  </si>
  <si>
    <t>3cae7253-0947-0f90-e044-0003ba298018</t>
  </si>
  <si>
    <t>POINT(711782.58 6172666.93)</t>
  </si>
  <si>
    <t>74268178-16a0-4ae1-a7c9-3dcf3c9d7f18</t>
  </si>
  <si>
    <t>0a3f507e-23a2-32b8-e044-0003ba298018</t>
  </si>
  <si>
    <t>POINT(713594.77 6168801.9)</t>
  </si>
  <si>
    <t>742a2eee-01ce-4838-9379-075be2ab1d65</t>
  </si>
  <si>
    <t>0a3f507e-201e-32b8-e044-0003ba298018</t>
  </si>
  <si>
    <t>POINT(710976.41 6171876.67)</t>
  </si>
  <si>
    <t>7437578d-7da8-4d0d-91fc-4e3b044d752a</t>
  </si>
  <si>
    <t>0a3f507e-1ba1-32b8-e044-0003ba298018</t>
  </si>
  <si>
    <t>POINT(713803.17 6169186.73)</t>
  </si>
  <si>
    <t>7439faac-a409-4ce5-af16-423e5f2d46e7</t>
  </si>
  <si>
    <t>0a3f507e-16ac-32b8-e044-0003ba298018</t>
  </si>
  <si>
    <t>POINT(712565.17 6169754.54)</t>
  </si>
  <si>
    <t>743f2ccd-06b9-4fc1-a0f1-f90ca95fad29</t>
  </si>
  <si>
    <t>0a3f507e-22ae-32b8-e044-0003ba298018</t>
  </si>
  <si>
    <t>POINT(711779.68 6171935.68)</t>
  </si>
  <si>
    <t>7468f77b-3096-432f-a065-e3d9c973d428</t>
  </si>
  <si>
    <t>0a3f507e-1a21-32b8-e044-0003ba298018</t>
  </si>
  <si>
    <t>POINT(714037.83 6169235.28)</t>
  </si>
  <si>
    <t>746af624-3d26-471b-966f-7a6fac7e9d9a</t>
  </si>
  <si>
    <t>0a3f507e-16a5-32b8-e044-0003ba298018</t>
  </si>
  <si>
    <t>POINT(712583.41 6169747.56)</t>
  </si>
  <si>
    <t>7480eeaf-5952-4780-a81d-c61ac74601ec</t>
  </si>
  <si>
    <t>0a3f507e-1a48-32b8-e044-0003ba298018</t>
  </si>
  <si>
    <t>POINT(713910.79 6168991.78)</t>
  </si>
  <si>
    <t>74860fbb-574e-4f73-9f31-314214eebdd6</t>
  </si>
  <si>
    <t>0a3f507e-227c-32b8-e044-0003ba298018</t>
  </si>
  <si>
    <t>POINT(711799.77 6171808.2)</t>
  </si>
  <si>
    <t>748f32ab-66d3-4419-9877-f5c7fa23bfb9</t>
  </si>
  <si>
    <t>0a3f507e-1db0-32b8-e044-0003ba298018</t>
  </si>
  <si>
    <t>POINT(712010.82 6172440.18)</t>
  </si>
  <si>
    <t>748fcd20-90fd-4bc7-abd6-4da698bc6bde</t>
  </si>
  <si>
    <t>0a3f507e-188c-32b8-e044-0003ba298018</t>
  </si>
  <si>
    <t>POINT(711454.06 6171627.54)</t>
  </si>
  <si>
    <t>74911d54-0b5d-4b3e-92be-f3f4b3850924</t>
  </si>
  <si>
    <t>0a3f507e-188a-32b8-e044-0003ba298018</t>
  </si>
  <si>
    <t>POINT(711504.45 6171608.48)</t>
  </si>
  <si>
    <t>749265c0-32a6-49b0-b23e-0eda66ac8b33</t>
  </si>
  <si>
    <t>0a3f507e-2079-32b8-e044-0003ba298018</t>
  </si>
  <si>
    <t>POINT(712507.74 6168935.96)</t>
  </si>
  <si>
    <t>7497127f-f917-424a-a931-055dcf0ef130</t>
  </si>
  <si>
    <t>0a3f507e-2237-32b8-e044-0003ba298018</t>
  </si>
  <si>
    <t>POINT(711977.68 6171652.39)</t>
  </si>
  <si>
    <t>749736b9-ce7b-4f5c-bb8f-70b9bf032377</t>
  </si>
  <si>
    <t>0a3f507e-23dd-32b8-e044-0003ba298018</t>
  </si>
  <si>
    <t>POINT(711892.36 6171536.57)</t>
  </si>
  <si>
    <t>74bdaf86-0e34-4348-b93a-1e9debabd0ec</t>
  </si>
  <si>
    <t>0a3f507e-18ba-32b8-e044-0003ba298018</t>
  </si>
  <si>
    <t>POINT(711447.12 6171784.81)</t>
  </si>
  <si>
    <t>74f160e6-690a-4445-a595-724b2f30601c</t>
  </si>
  <si>
    <t>0a3f507e-1d2c-32b8-e044-0003ba298018</t>
  </si>
  <si>
    <t>POINT(714123.29 6168696.03)</t>
  </si>
  <si>
    <t>74f895e3-4102-42eb-9e38-e72b62c654b3</t>
  </si>
  <si>
    <t>0a3f507e-21d9-32b8-e044-0003ba298018</t>
  </si>
  <si>
    <t>POINT(713581.25 6169696.06)</t>
  </si>
  <si>
    <t>74fd20b0-bfec-450f-8934-9e10ed5832c5</t>
  </si>
  <si>
    <t>0a3f507e-2387-32b8-e044-0003ba298018</t>
  </si>
  <si>
    <t>POINT(713254.21 6168469.51)</t>
  </si>
  <si>
    <t>751d04ab-f9f1-403c-b031-e64d77b55e4d</t>
  </si>
  <si>
    <t>0a3f507e-16b6-32b8-e044-0003ba298018</t>
  </si>
  <si>
    <t>POINT(712583.87 6169765.49)</t>
  </si>
  <si>
    <t>7528fa8d-cfdd-48ae-adc7-4103874b4dc2</t>
  </si>
  <si>
    <t>0a3f507e-21ae-32b8-e044-0003ba298018</t>
  </si>
  <si>
    <t>POINT(713693.04 6169734.26)</t>
  </si>
  <si>
    <t>753ee2d8-9cff-433f-b394-b5a695b55dd1</t>
  </si>
  <si>
    <t>0a3f507e-2029-32b8-e044-0003ba298018</t>
  </si>
  <si>
    <t>POINT(710762.88 6171807.34)</t>
  </si>
  <si>
    <t>753ef337-e3cd-4a5c-806e-5ee3e077d5af</t>
  </si>
  <si>
    <t>0a3f507e-1e84-32b8-e044-0003ba298018</t>
  </si>
  <si>
    <t>POINT(711727.74 6171804.1)</t>
  </si>
  <si>
    <t>756ff4b5-9a24-4bd0-b9ab-9dd088114529</t>
  </si>
  <si>
    <t>0a3f507e-1a6b-32b8-e044-0003ba298018</t>
  </si>
  <si>
    <t>POINT(714155.89 6169062.39)</t>
  </si>
  <si>
    <t>7578d565-50d5-419d-8e3f-3ef2362d79bc</t>
  </si>
  <si>
    <t>0a3f507e-1dc6-32b8-e044-0003ba298018</t>
  </si>
  <si>
    <t>POINT(711943.38 6172487.76)</t>
  </si>
  <si>
    <t>758b2913-f7cd-40a2-949e-945afe770100</t>
  </si>
  <si>
    <t>0a3f507e-230a-32b8-e044-0003ba298018</t>
  </si>
  <si>
    <t>POINT(711967.34 6172155.56)</t>
  </si>
  <si>
    <t>7597a1dc-be3b-4b3c-be18-0a9eaa71dd11</t>
  </si>
  <si>
    <t>0a3f507e-2054-32b8-e044-0003ba298018</t>
  </si>
  <si>
    <t>POINT(710666.39 6171967.2)</t>
  </si>
  <si>
    <t>759a8935-5570-4048-97a8-08d3f2e60034</t>
  </si>
  <si>
    <t>0a3f507e-17c4-32b8-e044-0003ba298018</t>
  </si>
  <si>
    <t>POINT(713026.6 6168767.51)</t>
  </si>
  <si>
    <t>75a1f18f-7a19-4788-a82c-e14403406767</t>
  </si>
  <si>
    <t>0a3f507e-22dd-32b8-e044-0003ba298018</t>
  </si>
  <si>
    <t>POINT(711833.87 6172175.3)</t>
  </si>
  <si>
    <t>75be3c5b-ecc2-44eb-bc45-dc281b15325e</t>
  </si>
  <si>
    <t>0a3f507e-2106-32b8-e044-0003ba298018</t>
  </si>
  <si>
    <t>POINT(713131.18 6168434.01)</t>
  </si>
  <si>
    <t>75ec2e16-e956-4d76-997e-760fce987ac0</t>
  </si>
  <si>
    <t>0a3f507e-1b72-32b8-e044-0003ba298018</t>
  </si>
  <si>
    <t>POINT(713478.38 6169665.54)</t>
  </si>
  <si>
    <t>75fa13a1-6605-45b0-b002-fdf7f8fc92fd</t>
  </si>
  <si>
    <t>POINT(712423.56 6169340.03)</t>
  </si>
  <si>
    <t>7610be81-f3e1-4040-843f-601e9d76f147</t>
  </si>
  <si>
    <t>0a3f507e-1813-32b8-e044-0003ba298018</t>
  </si>
  <si>
    <t>POINT(712100.7 6169409.34)</t>
  </si>
  <si>
    <t>76195af0-4f75-465f-9f64-3f6ee9d6f0a8</t>
  </si>
  <si>
    <t>0a3f507e-1a95-32b8-e044-0003ba298018</t>
  </si>
  <si>
    <t>POINT(714095.49 6169002.17)</t>
  </si>
  <si>
    <t>762ec23c-8fde-48e1-aea2-2392db673006</t>
  </si>
  <si>
    <t>0a3f507e-1f97-32b8-e044-0003ba298018</t>
  </si>
  <si>
    <t>POINT(711060.71 6171495.23)</t>
  </si>
  <si>
    <t>765488f9-1476-4000-acbd-0e94fa5a435b</t>
  </si>
  <si>
    <t>0a3f507e-1b4d-32b8-e044-0003ba298018</t>
  </si>
  <si>
    <t>POINT(713233.37 6168695.77)</t>
  </si>
  <si>
    <t>765580a7-6a78-4d40-a478-b8aad83dc533</t>
  </si>
  <si>
    <t>0a3f507e-1a35-32b8-e044-0003ba298018</t>
  </si>
  <si>
    <t>POINT(713806.19 6169034.62)</t>
  </si>
  <si>
    <t>765c9c36-dd5c-499b-95dc-f87bc55272be</t>
  </si>
  <si>
    <t>0a3f507e-1c0d-32b8-e044-0003ba298018</t>
  </si>
  <si>
    <t>POINT(713475.27 6169242.14)</t>
  </si>
  <si>
    <t>7677bfad-3841-46d9-a2c7-f8f7ba5deb7e</t>
  </si>
  <si>
    <t>0a3f507e-23d7-32b8-e044-0003ba298018</t>
  </si>
  <si>
    <t>POINT(712710.47 6171552.92)</t>
  </si>
  <si>
    <t>7682afe3-3cb5-4af8-9956-c19900703afc</t>
  </si>
  <si>
    <t>0a3f507e-1684-32b8-e044-0003ba298018</t>
  </si>
  <si>
    <t>POINT(712416.27 6169579.79)</t>
  </si>
  <si>
    <t>7695ea34-2304-4e8d-92cf-3d06cd0447d2</t>
  </si>
  <si>
    <t>4591b5f9-a6e2-0dd9-e044-0003ba298018</t>
  </si>
  <si>
    <t>POINT(712583.44 6168776.4)</t>
  </si>
  <si>
    <t>76a497b9-66cc-41e9-9517-3dfa6a72875b</t>
  </si>
  <si>
    <t>0a3f507e-1891-32b8-e044-0003ba298018</t>
  </si>
  <si>
    <t>POINT(711369.97 6171599.61)</t>
  </si>
  <si>
    <t>76a5502f-bb7f-4adf-a287-ab9670ee9bd5</t>
  </si>
  <si>
    <t>0a3f507e-23f5-32b8-e044-0003ba298018</t>
  </si>
  <si>
    <t>POINT(711677.58 6172564.89)</t>
  </si>
  <si>
    <t>76a9a7e8-fa6a-470a-bb20-2a5489c2c1d5</t>
  </si>
  <si>
    <t>4ca54b0f-2d0e-0052-e044-0003ba298018</t>
  </si>
  <si>
    <t>POINT(711741.38 6172765.64)</t>
  </si>
  <si>
    <t>76bc1a1c-b243-4412-bc19-2ef24e0a52cf</t>
  </si>
  <si>
    <t>0a3f507e-1abb-32b8-e044-0003ba298018</t>
  </si>
  <si>
    <t>POINT(713734.38 6169206.73)</t>
  </si>
  <si>
    <t>76d877c0-2d94-45ff-bba8-cc7dc3e330ad</t>
  </si>
  <si>
    <t>0a3f507e-15f0-32b8-e044-0003ba298018</t>
  </si>
  <si>
    <t>POINT(711741.05 6170663.73)</t>
  </si>
  <si>
    <t>76f91d67-90ca-45c4-9455-d37881f2164b</t>
  </si>
  <si>
    <t>0a3f507e-1a5c-32b8-e044-0003ba298018</t>
  </si>
  <si>
    <t>POINT(714069.81 6169110.15)</t>
  </si>
  <si>
    <t>7712df64-ed45-465b-8c46-7b6efa21375c</t>
  </si>
  <si>
    <t>0a3f507e-178d-32b8-e044-0003ba298018</t>
  </si>
  <si>
    <t>POINT(714008.17 6168861.48)</t>
  </si>
  <si>
    <t>77195931-c463-45ef-8307-3165730a478c</t>
  </si>
  <si>
    <t>0a3f507e-1809-32b8-e044-0003ba298018</t>
  </si>
  <si>
    <t>POINT(712144.69 6169512.47)</t>
  </si>
  <si>
    <t>77658d34-c40a-41d6-a9ae-cf7d6bb2385d</t>
  </si>
  <si>
    <t>0a3f507e-1b9e-32b8-e044-0003ba298018</t>
  </si>
  <si>
    <t>POINT(713046.25 6169098.96)</t>
  </si>
  <si>
    <t>7782c5bc-b574-4bcc-adb7-2dab52a076ed</t>
  </si>
  <si>
    <t>0a3f507e-2303-32b8-e044-0003ba298018</t>
  </si>
  <si>
    <t>POINT(711786.92 6172235.8)</t>
  </si>
  <si>
    <t>778e8846-38e8-43af-b8a4-f4d0161e6bb8</t>
  </si>
  <si>
    <t>0a3f507e-223a-32b8-e044-0003ba298018</t>
  </si>
  <si>
    <t>POINT(711894.61 6171622.22)</t>
  </si>
  <si>
    <t>77a1dd4d-3cfd-4650-93f6-c3224375f2a8</t>
  </si>
  <si>
    <t>0a3f507e-2352-32b8-e044-0003ba298018</t>
  </si>
  <si>
    <t>POINT(712314.3 6169048.56)</t>
  </si>
  <si>
    <t>77c9b25f-ba06-4825-9b3d-1bdc55b5e599</t>
  </si>
  <si>
    <t>0a3f507e-1afa-32b8-e044-0003ba298018</t>
  </si>
  <si>
    <t>POINT(713081.76 6168853.01)</t>
  </si>
  <si>
    <t>77cdd8ca-1d6d-43ce-ae29-28219d06b866</t>
  </si>
  <si>
    <t>0a3f507e-1b66-32b8-e044-0003ba298018</t>
  </si>
  <si>
    <t>POINT(713461.41 6169693.27)</t>
  </si>
  <si>
    <t>77d2d209-21ea-4e1d-a054-eb231ac40c36</t>
  </si>
  <si>
    <t>0a3f507e-1e3a-32b8-e044-0003ba298018</t>
  </si>
  <si>
    <t>POINT(711710.96 6171590.24)</t>
  </si>
  <si>
    <t>77fb7915-d4da-41b5-9370-fc8331bc7272</t>
  </si>
  <si>
    <t>0a3f507e-2112-32b8-e044-0003ba298018</t>
  </si>
  <si>
    <t>POINT(713506.71 6169005.39)</t>
  </si>
  <si>
    <t>78031dc5-7aaf-4582-8d90-9bd15c992192</t>
  </si>
  <si>
    <t>0a3f507e-1783-32b8-e044-0003ba298018</t>
  </si>
  <si>
    <t>POINT(714185.71 6168889.75)</t>
  </si>
  <si>
    <t>780e1151-48df-4d68-9a35-55b4f4bd57db</t>
  </si>
  <si>
    <t>0a3f507e-1907-32b8-e044-0003ba298018</t>
  </si>
  <si>
    <t>POINT(711340.9 6172054.39)</t>
  </si>
  <si>
    <t>7815ba5e-c7a3-4bdc-bab2-8ab5c59222b6</t>
  </si>
  <si>
    <t>0a3f507e-15ea-32b8-e044-0003ba298018</t>
  </si>
  <si>
    <t>POINT(711729.16 6170608.43)</t>
  </si>
  <si>
    <t>781942bd-6a7c-4d30-b4cb-9fa15cf11b0d</t>
  </si>
  <si>
    <t>0a3f507e-185e-32b8-e044-0003ba298018</t>
  </si>
  <si>
    <t>POINT(713315.01 6168662.43)</t>
  </si>
  <si>
    <t>781c6255-92fe-473b-94af-036d1103d9ea</t>
  </si>
  <si>
    <t>0a3f507e-1d53-32b8-e044-0003ba298018</t>
  </si>
  <si>
    <t>POINT(711887.77 6170333.69)</t>
  </si>
  <si>
    <t>782ec2e1-7cfc-4647-bcf5-6f116b9dd3b4</t>
  </si>
  <si>
    <t>0a3f507e-1553-32b8-e044-0003ba298018</t>
  </si>
  <si>
    <t>POINT(713518.92 6169530.64)</t>
  </si>
  <si>
    <t>7832a6b2-e660-4586-98aa-996dc257800f</t>
  </si>
  <si>
    <t>0a3f507e-21f4-32b8-e044-0003ba298018</t>
  </si>
  <si>
    <t>POINT(712962.86 6169256.01)</t>
  </si>
  <si>
    <t>7833850d-4fa5-4e2a-b0f9-9b3cdf6b237f</t>
  </si>
  <si>
    <t>0a3f507e-1e20-32b8-e044-0003ba298018</t>
  </si>
  <si>
    <t>POINT(711942.71 6169553.13)</t>
  </si>
  <si>
    <t>7853288f-074d-4941-bf19-9ed3b0cc0cd8</t>
  </si>
  <si>
    <t>0a3f507e-1615-32b8-e044-0003ba298018</t>
  </si>
  <si>
    <t>POINT(713205.09 6168853.38)</t>
  </si>
  <si>
    <t>785cd20b-351c-43da-8a1f-dce840d54798</t>
  </si>
  <si>
    <t>0a3f507e-215e-32b8-e044-0003ba298018</t>
  </si>
  <si>
    <t>POINT(713777.91 6169537.95)</t>
  </si>
  <si>
    <t>78828d55-a953-4401-a63b-61dbdc9e9f19</t>
  </si>
  <si>
    <t>0a3f507e-18a3-32b8-e044-0003ba298018</t>
  </si>
  <si>
    <t>POINT(711401.7 6171700.92)</t>
  </si>
  <si>
    <t>7898ec7c-5d54-4b81-8aa6-d80296911f60</t>
  </si>
  <si>
    <t>0a3f507e-1b0b-32b8-e044-0003ba298018</t>
  </si>
  <si>
    <t>POINT(713124.78 6169076.99)</t>
  </si>
  <si>
    <t>78d11f1b-5ff4-43a7-8363-59396db1a964</t>
  </si>
  <si>
    <t>0a3f507e-1b62-32b8-e044-0003ba298018</t>
  </si>
  <si>
    <t>POINT(713454.82 6169703.57)</t>
  </si>
  <si>
    <t>78d5fe74-c69f-4e22-a1dd-bfdd88ca857a</t>
  </si>
  <si>
    <t>0a3f507e-1bed-32b8-e044-0003ba298018</t>
  </si>
  <si>
    <t>POINT(713555.77 6169139.68)</t>
  </si>
  <si>
    <t>78dae37e-cc57-423c-8d55-a61c741d4f3c</t>
  </si>
  <si>
    <t>0a3f507e-1879-32b8-e044-0003ba298018</t>
  </si>
  <si>
    <t>POINT(714111.1 6168644.51)</t>
  </si>
  <si>
    <t>78e85a35-c74c-40cc-9c8b-524d0e5dcc68</t>
  </si>
  <si>
    <t>0a3f507e-1d26-32b8-e044-0003ba298018</t>
  </si>
  <si>
    <t>POINT(714104.79 6168778.75)</t>
  </si>
  <si>
    <t>78ea9918-71ed-4428-af71-7db243cb4628</t>
  </si>
  <si>
    <t>0a3f507e-17f6-32b8-e044-0003ba298018</t>
  </si>
  <si>
    <t>POINT(712460.82 6169076.04)</t>
  </si>
  <si>
    <t>78f5391c-41aa-4bd7-a6c7-582e1ea7c7ed</t>
  </si>
  <si>
    <t>1f289f18-869a-372c-e044-0003ba298018</t>
  </si>
  <si>
    <t>POINT(713142.95 6168841.85)</t>
  </si>
  <si>
    <t>7913b2a3-52dd-4546-9c33-bb49fd00cab1</t>
  </si>
  <si>
    <t>0a3f507e-1d2d-32b8-e044-0003ba298018</t>
  </si>
  <si>
    <t>POINT(714160.41 6168662.32)</t>
  </si>
  <si>
    <t>79661ec2-9767-40c5-a8d2-2c8967e59bfb</t>
  </si>
  <si>
    <t>0a3f507e-1b1c-32b8-e044-0003ba298018</t>
  </si>
  <si>
    <t>POINT(712359.27 6171915.74)</t>
  </si>
  <si>
    <t>796c694b-eb71-4ded-b356-a24c7b9a9a24</t>
  </si>
  <si>
    <t>POINT(711214.86 6172226.38)</t>
  </si>
  <si>
    <t>796c9125-15cd-4f9c-b38c-c95f8a0381d5</t>
  </si>
  <si>
    <t>0a3f507e-185d-32b8-e044-0003ba298018</t>
  </si>
  <si>
    <t>POINT(713283.9 6168640.12)</t>
  </si>
  <si>
    <t>79740ef4-2758-4ca7-a772-da5e4390e748</t>
  </si>
  <si>
    <t>0a3f507e-2253-32b8-e044-0003ba298018</t>
  </si>
  <si>
    <t>POINT(712087.3 6171751)</t>
  </si>
  <si>
    <t>7976a6b8-2b95-4db7-a53a-4fbc5a072401</t>
  </si>
  <si>
    <t>0a3f507e-1918-32b8-e044-0003ba298018</t>
  </si>
  <si>
    <t>POINT(711397.17 6172176.49)</t>
  </si>
  <si>
    <t>798e6673-31c7-48bc-a0b9-70997b874856</t>
  </si>
  <si>
    <t>0a3f507e-1d39-32b8-e044-0003ba298018</t>
  </si>
  <si>
    <t>POINT(713617.51 6169639.83)</t>
  </si>
  <si>
    <t>79acbf24-bb99-427f-aad1-e9aca04d1ec6</t>
  </si>
  <si>
    <t>0a3f507e-15a0-32b8-e044-0003ba298018</t>
  </si>
  <si>
    <t>POINT(712877.09 6169132.36)</t>
  </si>
  <si>
    <t>79b7b315-00c0-4c0a-b47c-43f5dbab9d75</t>
  </si>
  <si>
    <t>0a3f507e-1bde-32b8-e044-0003ba298018</t>
  </si>
  <si>
    <t>POINT(713819.04 6169339.72)</t>
  </si>
  <si>
    <t>79bd7c8c-d63d-44b1-bb16-f35b04d8c715</t>
  </si>
  <si>
    <t>0a3f507e-1d2e-32b8-e044-0003ba298018</t>
  </si>
  <si>
    <t>POINT(714128.27 6168676.08)</t>
  </si>
  <si>
    <t>79c2e70c-be5d-4775-8c3d-b6b7ee5837d2</t>
  </si>
  <si>
    <t>POINT(711344.94 6170914.4)</t>
  </si>
  <si>
    <t>79c40714-7e6e-4989-b0ee-b818a33dc05c</t>
  </si>
  <si>
    <t>0a3f507e-1f12-32b8-e044-0003ba298018</t>
  </si>
  <si>
    <t>POINT(711170.86 6171812.71)</t>
  </si>
  <si>
    <t>7a08f716-1432-4e5f-9797-7d3dd3c001a3</t>
  </si>
  <si>
    <t>0a3f507e-18dd-32b8-e044-0003ba298018</t>
  </si>
  <si>
    <t>POINT(711318.23 6171837.9)</t>
  </si>
  <si>
    <t>7a09c22e-3e88-4183-8304-aa835a46a1b0</t>
  </si>
  <si>
    <t>0a3f507e-18ea-32b8-e044-0003ba298018</t>
  </si>
  <si>
    <t>POINT(711490.19 6171913.69)</t>
  </si>
  <si>
    <t>7a15e7fd-f416-46ec-bd2d-ea9a91b2c02f</t>
  </si>
  <si>
    <t>0a3f507e-1ce0-32b8-e044-0003ba298018</t>
  </si>
  <si>
    <t>POINT(711396.1 6172460.28)</t>
  </si>
  <si>
    <t>7a3a7235-67ec-4ed2-94be-a0548b780c96</t>
  </si>
  <si>
    <t>0a3f507e-1cc9-32b8-e044-0003ba298018</t>
  </si>
  <si>
    <t>POINT(711238.37 6172532.7)</t>
  </si>
  <si>
    <t>7a516b24-4e3b-4a14-bd6e-4fbe10d7bc8e</t>
  </si>
  <si>
    <t>0a3f507e-1b8c-32b8-e044-0003ba298018</t>
  </si>
  <si>
    <t>POINT(712967.84 6168929.38)</t>
  </si>
  <si>
    <t>7a8b7033-32b6-4781-ac3c-999298e53ec6</t>
  </si>
  <si>
    <t>0a3f507e-1e1a-32b8-e044-0003ba298018</t>
  </si>
  <si>
    <t>POINT(711975.95 6169446.05)</t>
  </si>
  <si>
    <t>7a8e095b-1973-4ec4-9d4a-0a36639cdf07</t>
  </si>
  <si>
    <t>66f29755-5287-4852-8ec4-a7c9c321c515</t>
  </si>
  <si>
    <t>POINT(712709.56 6169507.83)</t>
  </si>
  <si>
    <t>7aa1053b-cf81-4369-bc86-75ff1cbdd6ba</t>
  </si>
  <si>
    <t>0a3f507e-2015-32b8-e044-0003ba298018</t>
  </si>
  <si>
    <t>POINT(710837.31 6171800.73)</t>
  </si>
  <si>
    <t>7ab0e7ac-89ee-4fbd-927e-a3446339c5fc</t>
  </si>
  <si>
    <t>0a3f507e-1a3c-32b8-e044-0003ba298018</t>
  </si>
  <si>
    <t>POINT(713776.1 6169056.6)</t>
  </si>
  <si>
    <t>7aedbf73-de1c-4e74-afb5-d4d4f1378d75</t>
  </si>
  <si>
    <t>0a3f507e-1a16-32b8-e044-0003ba298018</t>
  </si>
  <si>
    <t>POINT(711498.95 6172370.92)</t>
  </si>
  <si>
    <t>7b0bf639-7118-414c-b2c3-31151194c321</t>
  </si>
  <si>
    <t>4591b5f9-a6fb-0dd9-e044-0003ba298018</t>
  </si>
  <si>
    <t>POINT(712541.82 6168780.22)</t>
  </si>
  <si>
    <t>7b131914-ee3a-4b57-bb8e-0ae81e6a2a88</t>
  </si>
  <si>
    <t>0a3f507e-17aa-32b8-e044-0003ba298018</t>
  </si>
  <si>
    <t>POINT(713468.83 6168848.86)</t>
  </si>
  <si>
    <t>7b243af7-35f7-40a2-a8be-4dc21b29c00c</t>
  </si>
  <si>
    <t>0a3f507e-2482-32b8-e044-0003ba298018</t>
  </si>
  <si>
    <t>POINT(712180.32 6169624.43)</t>
  </si>
  <si>
    <t>7b258924-a3c5-4cf6-82c1-a497be5a6139</t>
  </si>
  <si>
    <t>0a3f507e-152b-32b8-e044-0003ba298018</t>
  </si>
  <si>
    <t>POINT(711581.08 6172462.54)</t>
  </si>
  <si>
    <t>7b35ab5a-6ad8-46db-9125-e306b3be84f6</t>
  </si>
  <si>
    <t>0a3f507e-17d6-32b8-e044-0003ba298018</t>
  </si>
  <si>
    <t>POINT(711915.97 6170596.25)</t>
  </si>
  <si>
    <t>7b43e28d-7810-4631-a212-15c0a75f2384</t>
  </si>
  <si>
    <t>0a3f507e-1781-32b8-e044-0003ba298018</t>
  </si>
  <si>
    <t>POINT(714220.99 6168876.39)</t>
  </si>
  <si>
    <t>7b5ac66b-d7e5-48f9-ace6-dad608fa11fc</t>
  </si>
  <si>
    <t>0a3f507e-1c1d-32b8-e044-0003ba298018</t>
  </si>
  <si>
    <t>POINT(713966.77 6169303.44)</t>
  </si>
  <si>
    <t>7b639060-c977-42df-97cb-fbc93881e834</t>
  </si>
  <si>
    <t>0a3f507e-24b7-32b8-e044-0003ba298018</t>
  </si>
  <si>
    <t>POINT(713656.47 6169794.43)</t>
  </si>
  <si>
    <t>7b86e5f9-ab3b-4021-b012-90e15f2dab2e</t>
  </si>
  <si>
    <t>0a3f507e-1ee8-32b8-e044-0003ba298018</t>
  </si>
  <si>
    <t>POINT(711734.87 6172179.27)</t>
  </si>
  <si>
    <t>7b935e5f-ee56-4357-af26-46558eb90db1</t>
  </si>
  <si>
    <t>0a3f507e-1eea-32b8-e044-0003ba298018</t>
  </si>
  <si>
    <t>POINT(711729.52 6172208.14)</t>
  </si>
  <si>
    <t>7bda9d10-04c1-4124-b039-81b23979553b</t>
  </si>
  <si>
    <t>0a3f507e-19a0-32b8-e044-0003ba298018</t>
  </si>
  <si>
    <t>POINT(711812.83 6172431.16)</t>
  </si>
  <si>
    <t>7c009072-915d-4245-a5ae-2a6cf6b496e1</t>
  </si>
  <si>
    <t>0a3f507e-200f-32b8-e044-0003ba298018</t>
  </si>
  <si>
    <t>POINT(710799.22 6171778.66)</t>
  </si>
  <si>
    <t>7c0db064-045e-45ad-a488-c87cecb6705c</t>
  </si>
  <si>
    <t>0a3f507e-1a3f-32b8-e044-0003ba298018</t>
  </si>
  <si>
    <t>POINT(713726.06 6168930.68)</t>
  </si>
  <si>
    <t>7c589096-05b6-4c7d-b24f-eea0c810b63d</t>
  </si>
  <si>
    <t>0a3f507e-1ca1-32b8-e044-0003ba298018</t>
  </si>
  <si>
    <t>POINT(713991.52 6168725)</t>
  </si>
  <si>
    <t>7c5e847a-3879-412d-a81c-2c4b3ce5174e</t>
  </si>
  <si>
    <t>0a3f507e-1797-32b8-e044-0003ba298018</t>
  </si>
  <si>
    <t>POINT(713998.53 6168816.13)</t>
  </si>
  <si>
    <t>7c5edf3a-2876-4665-867f-4e45f4ab684b</t>
  </si>
  <si>
    <t>POINT(712824.42 6169680.78)</t>
  </si>
  <si>
    <t>7c6597f8-5994-49bb-98e7-4300b6064a9b</t>
  </si>
  <si>
    <t>4591b5f9-a6e9-0dd9-e044-0003ba298018</t>
  </si>
  <si>
    <t>POINT(712562.32 6168798.49)</t>
  </si>
  <si>
    <t>7c755b21-50cc-4905-9634-dbf74004efb4</t>
  </si>
  <si>
    <t>0a3f507e-15ac-32b8-e044-0003ba298018</t>
  </si>
  <si>
    <t>POINT(712854.82 6169085.32)</t>
  </si>
  <si>
    <t>7c7b8c56-56de-4ea7-9159-070acc4fec28</t>
  </si>
  <si>
    <t>0a3f507e-23f8-32b8-e044-0003ba298018</t>
  </si>
  <si>
    <t>POINT(711634.76 6172555.49)</t>
  </si>
  <si>
    <t>7c81107b-01cd-40d2-8f88-0dd54ce17a40</t>
  </si>
  <si>
    <t>0a3f507e-1697-32b8-e044-0003ba298018</t>
  </si>
  <si>
    <t>POINT(712615.2 6169750.12)</t>
  </si>
  <si>
    <t>7c949be6-ae5a-48d4-b40d-08b0c1f83822</t>
  </si>
  <si>
    <t>0a3f507e-1e15-32b8-e044-0003ba298018</t>
  </si>
  <si>
    <t>POINT(711990.51 6169484.47)</t>
  </si>
  <si>
    <t>7ca23766-2c9e-4e65-ae4b-e07430cdd2f8</t>
  </si>
  <si>
    <t>0a3f507e-1a33-32b8-e044-0003ba298018</t>
  </si>
  <si>
    <t>POINT(713889.12 6169130.91)</t>
  </si>
  <si>
    <t>7ca36849-c5f1-4581-b3dd-e547fd90baec</t>
  </si>
  <si>
    <t>0a3f507e-24ad-32b8-e044-0003ba298018</t>
  </si>
  <si>
    <t>POINT(712697.18 6169123.89)</t>
  </si>
  <si>
    <t>7ca8fc38-c5f4-4a34-842e-f4090a8f7e2d</t>
  </si>
  <si>
    <t>0a3f507e-1bd6-32b8-e044-0003ba298018</t>
  </si>
  <si>
    <t>POINT(713763.45 6169308.13)</t>
  </si>
  <si>
    <t>7cbb3da8-48fa-46d5-aa82-ce8d2ee3899e</t>
  </si>
  <si>
    <t>0a3f507e-1eed-32b8-e044-0003ba298018</t>
  </si>
  <si>
    <t>POINT(711701.1 6172202.66)</t>
  </si>
  <si>
    <t>7ccbccbf-3260-4a94-836d-0b2428a93ef1</t>
  </si>
  <si>
    <t>0a3f507e-1db4-32b8-e044-0003ba298018</t>
  </si>
  <si>
    <t>POINT(711997.52 6172477.07)</t>
  </si>
  <si>
    <t>7cdf6ed0-ed29-4538-9e56-666c65264cbc</t>
  </si>
  <si>
    <t>0a3f507e-2271-32b8-e044-0003ba298018</t>
  </si>
  <si>
    <t>POINT(712039.01 6171784.87)</t>
  </si>
  <si>
    <t>7ce0d5f4-fbf8-4884-b36d-d0ce67fb84bd</t>
  </si>
  <si>
    <t>0a3f507e-1984-32b8-e044-0003ba298018</t>
  </si>
  <si>
    <t>POINT(711867.04 6172440.09)</t>
  </si>
  <si>
    <t>7ce964df-8128-4391-89dc-f94b1c9fbbd3</t>
  </si>
  <si>
    <t>0a3f507e-155d-32b8-e044-0003ba298018</t>
  </si>
  <si>
    <t>POINT(713543.92 6169543.11)</t>
  </si>
  <si>
    <t>7d0a19b9-f68e-4c72-8810-f0aea47c261e</t>
  </si>
  <si>
    <t>0a3f507e-1d01-32b8-e044-0003ba298018</t>
  </si>
  <si>
    <t>POINT(710952.03 6171966.51)</t>
  </si>
  <si>
    <t>7d0eb42c-65da-46b7-8dbc-0fef9aefc8d6</t>
  </si>
  <si>
    <t>0a3f507e-23c0-32b8-e044-0003ba298018</t>
  </si>
  <si>
    <t>POINT(713262.4 6169466.11)</t>
  </si>
  <si>
    <t>7d184ff8-fd49-4cb2-a8e2-0212a453d393</t>
  </si>
  <si>
    <t>0a3f507e-181d-32b8-e044-0003ba298018</t>
  </si>
  <si>
    <t>POINT(712099.39 6169506.71)</t>
  </si>
  <si>
    <t>7d35be7b-c580-4a9f-8f62-f5e593a9cf0f</t>
  </si>
  <si>
    <t>0a3f507e-1b21-32b8-e044-0003ba298018</t>
  </si>
  <si>
    <t>POINT(713069.42 6168526.79)</t>
  </si>
  <si>
    <t>7d381a13-7bc7-485d-9af1-56a0dfdf484e</t>
  </si>
  <si>
    <t>0a3f507e-1562-32b8-e044-0003ba298018</t>
  </si>
  <si>
    <t>POINT(713506.27 6169562.64)</t>
  </si>
  <si>
    <t>7d3ea69e-c054-4450-a089-f14138e767aa</t>
  </si>
  <si>
    <t>0a3f507e-215d-32b8-e044-0003ba298018</t>
  </si>
  <si>
    <t>POINT(713747.57 6169500.86)</t>
  </si>
  <si>
    <t>7d4444d4-9d6e-4bf9-ab73-8cd168d378d6</t>
  </si>
  <si>
    <t>0a3f507e-1b9b-32b8-e044-0003ba298018</t>
  </si>
  <si>
    <t>POINT(712991.68 6169091.77)</t>
  </si>
  <si>
    <t>7d5461cc-e233-40b5-bdf6-bd4eac0e0326</t>
  </si>
  <si>
    <t>0a3f507e-17fe-32b8-e044-0003ba298018</t>
  </si>
  <si>
    <t>POINT(713494.57 6168735.79)</t>
  </si>
  <si>
    <t>7da5b171-dc6a-4fd0-a446-77efce7d14fe</t>
  </si>
  <si>
    <t>0a3f507e-1f5a-32b8-e044-0003ba298018</t>
  </si>
  <si>
    <t>POINT(711261.38 6171754.18)</t>
  </si>
  <si>
    <t>7dc2b7ba-fcea-49ea-86d7-52a04528eed3</t>
  </si>
  <si>
    <t>POINT(712454.31 6169707.02)</t>
  </si>
  <si>
    <t>7dc2e4c5-ace0-46b2-ba45-d091e4239663</t>
  </si>
  <si>
    <t>f70358a5-eb48-43d2-a0dd-5e0b7501ad70</t>
  </si>
  <si>
    <t>POINT(711531.45 6172758.52)</t>
  </si>
  <si>
    <t>7dc916bb-71df-4237-b2a5-8b1238074c06</t>
  </si>
  <si>
    <t>0a3f507e-1caa-32b8-e044-0003ba298018</t>
  </si>
  <si>
    <t>POINT(714035.71 6168749.3)</t>
  </si>
  <si>
    <t>7dc9a064-5e59-45c7-b781-e90991e1a28a</t>
  </si>
  <si>
    <t>0a3f507e-2486-32b8-e044-0003ba298018</t>
  </si>
  <si>
    <t>POINT(712284.65 6169642.71)</t>
  </si>
  <si>
    <t>7de18792-d141-4960-b19d-b467acf68e9b</t>
  </si>
  <si>
    <t>0a3f507e-214b-32b8-e044-0003ba298018</t>
  </si>
  <si>
    <t>POINT(713540.29 6168911.83)</t>
  </si>
  <si>
    <t>7df854f1-e236-4d37-9bb3-072e4f2e7e66</t>
  </si>
  <si>
    <t>0a3f507e-21ff-32b8-e044-0003ba298018</t>
  </si>
  <si>
    <t>POINT(712823.12 6169229.52)</t>
  </si>
  <si>
    <t>7e29cf75-8576-4570-ad4d-a63bb92e1a63</t>
  </si>
  <si>
    <t>0a3f507e-22df-32b8-e044-0003ba298018</t>
  </si>
  <si>
    <t>POINT(711823.23 6172173.3)</t>
  </si>
  <si>
    <t>7e5d651a-1e5f-4005-9751-47520c9e4167</t>
  </si>
  <si>
    <t>0a3f507e-18c1-32b8-e044-0003ba298018</t>
  </si>
  <si>
    <t>POINT(711389.91 6171788.6)</t>
  </si>
  <si>
    <t>7e63990f-22c6-4666-bd34-0205d60200c3</t>
  </si>
  <si>
    <t>0a3f507e-1df3-32b8-e044-0003ba298018</t>
  </si>
  <si>
    <t>POINT(713947.95 6169399.39)</t>
  </si>
  <si>
    <t>7e678dc2-a853-4fbe-8015-282c614a87bf</t>
  </si>
  <si>
    <t>0a3f507e-220b-32b8-e044-0003ba298018</t>
  </si>
  <si>
    <t>POINT(712730.2 6169213.58)</t>
  </si>
  <si>
    <t>7e6bd7e9-fa6e-40c0-9f6b-f26606da211e</t>
  </si>
  <si>
    <t>0a3f507e-156b-32b8-e044-0003ba298018</t>
  </si>
  <si>
    <t>POINT(713544.12 6169586.13)</t>
  </si>
  <si>
    <t>7e71904c-219b-44a6-af33-68592e55f47d</t>
  </si>
  <si>
    <t>0a3f507e-1549-32b8-e044-0003ba298018</t>
  </si>
  <si>
    <t>POINT(713550.23 6169495.42)</t>
  </si>
  <si>
    <t>7e73776e-89a9-4d88-8e03-3ef44ec9a251</t>
  </si>
  <si>
    <t>53ba2f34-5feb-2505-e044-0003ba298018</t>
  </si>
  <si>
    <t>POINT(712696.33 6168750.39)</t>
  </si>
  <si>
    <t>7e800509-928b-4034-a5ec-7d04371096a2</t>
  </si>
  <si>
    <t>0a3f507e-21c7-32b8-e044-0003ba298018</t>
  </si>
  <si>
    <t>POINT(713614.32 6169728.59)</t>
  </si>
  <si>
    <t>7e8b9244-3c2d-4ba0-998c-292fbb8435bf</t>
  </si>
  <si>
    <t>0a3f507e-179e-32b8-e044-0003ba298018</t>
  </si>
  <si>
    <t>POINT(713661.25 6168880.64)</t>
  </si>
  <si>
    <t>7e98b5e2-6629-4927-8058-0b8d42aa2f8d</t>
  </si>
  <si>
    <t>0a3f507e-14df-32b8-e044-0003ba298018</t>
  </si>
  <si>
    <t>POINT(710982.81 6172740.3)</t>
  </si>
  <si>
    <t>7ea52999-6786-4274-b26f-c7040ce94b6c</t>
  </si>
  <si>
    <t>0a3f507e-1910-32b8-e044-0003ba298018</t>
  </si>
  <si>
    <t>POINT(711456.89 6172229.8)</t>
  </si>
  <si>
    <t>7ea60b1d-2048-44f8-8a3e-aefd2f3f3fa3</t>
  </si>
  <si>
    <t>0a3f507e-1e36-32b8-e044-0003ba298018</t>
  </si>
  <si>
    <t>POINT(711673.26 6171583.15)</t>
  </si>
  <si>
    <t>7eb4d21e-f9e9-4237-bbff-671260853372</t>
  </si>
  <si>
    <t>0a3f507e-23ea-32b8-e044-0003ba298018</t>
  </si>
  <si>
    <t>POINT(713022.56 6168398.47)</t>
  </si>
  <si>
    <t>7eb742ec-d4a7-4ab7-b617-80f05c31f821</t>
  </si>
  <si>
    <t>0a3f507e-1e63-32b8-e044-0003ba298018</t>
  </si>
  <si>
    <t>POINT(711565.52 6171844.2)</t>
  </si>
  <si>
    <t>7ec9a7ab-26f2-4287-adec-ae01dcc7de0c</t>
  </si>
  <si>
    <t>0a3f507e-23b3-32b8-e044-0003ba298018</t>
  </si>
  <si>
    <t>POINT(713676.26 6168625.18)</t>
  </si>
  <si>
    <t>7eca701a-2ef1-4f70-841a-246bc4dcb83b</t>
  </si>
  <si>
    <t>0a3f507e-245e-32b8-e044-0003ba298018</t>
  </si>
  <si>
    <t>POINT(712838.74 6169498.45)</t>
  </si>
  <si>
    <t>7ed2e067-4310-40fb-9a0d-8c53cf26869c</t>
  </si>
  <si>
    <t>0a3f507e-1cd8-32b8-e044-0003ba298018</t>
  </si>
  <si>
    <t>POINT(711339.68 6172468.36)</t>
  </si>
  <si>
    <t>7edf01f8-040a-45cb-bd68-7ce8b47d014d</t>
  </si>
  <si>
    <t>3cae7253-0971-0f90-e044-0003ba298018</t>
  </si>
  <si>
    <t>POINT(711676.96 6172783.94)</t>
  </si>
  <si>
    <t>7eeee6b2-39ff-4166-a866-5b4cb6c595db</t>
  </si>
  <si>
    <t>53ba2f34-5fd1-2505-e044-0003ba298018</t>
  </si>
  <si>
    <t>POINT(712724.49 6168808.14)</t>
  </si>
  <si>
    <t>7efebe6e-f53d-4423-b95c-3b44ada123de</t>
  </si>
  <si>
    <t>0a3f507e-1d90-32b8-e044-0003ba298018</t>
  </si>
  <si>
    <t>POINT(712198.85 6169285.16)</t>
  </si>
  <si>
    <t>7f02e9fe-f262-406c-a880-9b33b4d5ebc2</t>
  </si>
  <si>
    <t>0a3f507e-1fdc-32b8-e044-0003ba298018</t>
  </si>
  <si>
    <t>POINT(711021.57 6171752)</t>
  </si>
  <si>
    <t>7f1d8f4d-2a43-41d8-ab3d-8f83bef299be</t>
  </si>
  <si>
    <t>0a3f507e-19cf-32b8-e044-0003ba298018</t>
  </si>
  <si>
    <t>POINT(711675.02 6172334.54)</t>
  </si>
  <si>
    <t>7f3d179e-f002-41de-9e49-015fdfa7b78a</t>
  </si>
  <si>
    <t>0a3f507e-202d-32b8-e044-0003ba298018</t>
  </si>
  <si>
    <t>POINT(710752.66 6171845.59)</t>
  </si>
  <si>
    <t>7f3d2f8a-a2b8-4769-9968-cbbca72f8bcc</t>
  </si>
  <si>
    <t>0a3f507e-24cc-32b8-e044-0003ba298018</t>
  </si>
  <si>
    <t>POINT(713584.94 6169797.18)</t>
  </si>
  <si>
    <t>7f3ed0d6-ec2c-4e0e-8b09-0095897df506</t>
  </si>
  <si>
    <t>0a3f507e-1560-32b8-e044-0003ba298018</t>
  </si>
  <si>
    <t>POINT(713501.71 6169560.47)</t>
  </si>
  <si>
    <t>7f6b82e8-1ed3-462d-8ebb-35374d0e4a45</t>
  </si>
  <si>
    <t>0a3f507e-198d-32b8-e044-0003ba298018</t>
  </si>
  <si>
    <t>POINT(711920.49 6172369.08)</t>
  </si>
  <si>
    <t>7f8248d4-e492-4b01-9ca1-bd157edab540</t>
  </si>
  <si>
    <t>0a3f507e-1abf-32b8-e044-0003ba298018</t>
  </si>
  <si>
    <t>POINT(713717.69 6169235.21)</t>
  </si>
  <si>
    <t>7f896eca-bc96-4d8e-9cbd-41179b25d744</t>
  </si>
  <si>
    <t>POINT(711443.81 6170353.38)</t>
  </si>
  <si>
    <t>7fdbc039-b396-43af-94a9-a2b3255fce67</t>
  </si>
  <si>
    <t>0a3f507e-18fc-32b8-e044-0003ba298018</t>
  </si>
  <si>
    <t>POINT(711462.71 6172015.98)</t>
  </si>
  <si>
    <t>7fddd784-323f-4d24-8dea-599fee710d90</t>
  </si>
  <si>
    <t>POINT(712542.78 6171776.51)</t>
  </si>
  <si>
    <t>7fdf30f2-d387-4c0e-adca-17e42cbb573c</t>
  </si>
  <si>
    <t>0a3f507e-169f-32b8-e044-0003ba298018</t>
  </si>
  <si>
    <t>POINT(712599.88 6169743.24)</t>
  </si>
  <si>
    <t>7fe2f954-0b16-4d97-b90e-2024aca98d33</t>
  </si>
  <si>
    <t>0a3f507e-1513-32b8-e044-0003ba298018</t>
  </si>
  <si>
    <t>POINT(711516.81 6172500.05)</t>
  </si>
  <si>
    <t>7fe3da5b-e0a7-423c-b141-647d722329f4</t>
  </si>
  <si>
    <t>0a3f507e-1591-32b8-e044-0003ba298018</t>
  </si>
  <si>
    <t>POINT(713613.42 6169855.21)</t>
  </si>
  <si>
    <t>7ff52754-8f33-49e0-82f7-23b840d23789</t>
  </si>
  <si>
    <t>0a3f507e-1abd-32b8-e044-0003ba298018</t>
  </si>
  <si>
    <t>POINT(713726.99 6169218.07)</t>
  </si>
  <si>
    <t>800023e1-d819-47d9-9c43-d70b73c01e8a</t>
  </si>
  <si>
    <t>0a3f507e-18c4-32b8-e044-0003ba298018</t>
  </si>
  <si>
    <t>POINT(711443.82 6171813.02)</t>
  </si>
  <si>
    <t>8018252d-ab67-437b-9e33-02d156715762</t>
  </si>
  <si>
    <t>0a3f507e-150e-32b8-e044-0003ba298018</t>
  </si>
  <si>
    <t>POINT(711512.37 6172528.26)</t>
  </si>
  <si>
    <t>801f4713-8f70-4a24-ab9b-1a42ac150db1</t>
  </si>
  <si>
    <t>0a3f507e-188f-32b8-e044-0003ba298018</t>
  </si>
  <si>
    <t>POINT(711385.22 6171605.72)</t>
  </si>
  <si>
    <t>802f6cae-5432-4b2d-8af7-193d1dc9a9e9</t>
  </si>
  <si>
    <t>0a3f507e-20dd-32b8-e044-0003ba298018</t>
  </si>
  <si>
    <t>POINT(714310.9 6168780.56)</t>
  </si>
  <si>
    <t>805819f6-6a75-49c8-b3bf-e1557c961713</t>
  </si>
  <si>
    <t>0a3f507e-1ec6-32b8-e044-0003ba298018</t>
  </si>
  <si>
    <t>POINT(711680.4 6172029.15)</t>
  </si>
  <si>
    <t>806913a4-48dc-4880-b284-35d8c548d5a7</t>
  </si>
  <si>
    <t>0a3f507e-22ad-32b8-e044-0003ba298018</t>
  </si>
  <si>
    <t>POINT(712010.4 6171958.65)</t>
  </si>
  <si>
    <t>806af110-a7af-4ee3-af62-b048bd9b72aa</t>
  </si>
  <si>
    <t>0a3f507e-1ca2-32b8-e044-0003ba298018</t>
  </si>
  <si>
    <t>POINT(713975.91 6168701.69)</t>
  </si>
  <si>
    <t>807e4ac6-b9bb-48e5-b8b9-2bc15c5fd65e</t>
  </si>
  <si>
    <t>0a3f507e-24c4-32b8-e044-0003ba298018</t>
  </si>
  <si>
    <t>POINT(713603.77 6169809.39)</t>
  </si>
  <si>
    <t>8088415d-df35-4d23-9e8e-a18185b5b78f</t>
  </si>
  <si>
    <t>53ba2f34-600b-2505-e044-0003ba298018</t>
  </si>
  <si>
    <t>POINT(712654.17 6168707.84)</t>
  </si>
  <si>
    <t>809b061b-c23e-4e48-919e-73a0a0924bff</t>
  </si>
  <si>
    <t>a3e40127-7b7c-426d-9b7a-f98dc7ec2d97</t>
  </si>
  <si>
    <t>POINT(712095.75 6169618.06)</t>
  </si>
  <si>
    <t>80a53a60-9042-47f6-b2ce-a2466aeeec98</t>
  </si>
  <si>
    <t>0a3f507e-1844-32b8-e044-0003ba298018</t>
  </si>
  <si>
    <t>POINT(713399.96 6169656.79)</t>
  </si>
  <si>
    <t>80ccbfab-c8aa-463d-8118-898f2a03d3c3</t>
  </si>
  <si>
    <t>0a3f507e-228a-32b8-e044-0003ba298018</t>
  </si>
  <si>
    <t>POINT(711903.46 6171869.26)</t>
  </si>
  <si>
    <t>80cf2dde-c8ce-4fce-829f-a559c6696b5d</t>
  </si>
  <si>
    <t>0a3f507e-21b3-32b8-e044-0003ba298018</t>
  </si>
  <si>
    <t>POINT(713664.1 6169762)</t>
  </si>
  <si>
    <t>80f518c3-1298-410c-8cb8-16437e9faed0</t>
  </si>
  <si>
    <t>0a3f507e-1fc6-32b8-e044-0003ba298018</t>
  </si>
  <si>
    <t>POINT(711036.03 6171678.47)</t>
  </si>
  <si>
    <t>80f61a08-4025-4d1b-b8a0-c2f88b828ba4</t>
  </si>
  <si>
    <t>0a3f507e-231e-32b8-e044-0003ba298018</t>
  </si>
  <si>
    <t>POINT(711975.38 6172218.85)</t>
  </si>
  <si>
    <t>810afc15-2a46-49bb-b5bd-2dbf836593d4</t>
  </si>
  <si>
    <t>4591b5f9-a6f9-0dd9-e044-0003ba298018</t>
  </si>
  <si>
    <t>POINT(712548.66 6168771.82)</t>
  </si>
  <si>
    <t>810e4387-9127-480e-8770-9e37caae412d</t>
  </si>
  <si>
    <t>POINT(712183.81 6170374.99)</t>
  </si>
  <si>
    <t>811e43c8-f467-4737-9797-f8269af3e6a5</t>
  </si>
  <si>
    <t>0a3f507e-15c6-32b8-e044-0003ba298018</t>
  </si>
  <si>
    <t>POINT(711941.61 6170851.67)</t>
  </si>
  <si>
    <t>8126c13b-97f3-48df-aa06-52501c73e234</t>
  </si>
  <si>
    <t>0a3f507e-1cff-32b8-e044-0003ba298018</t>
  </si>
  <si>
    <t>POINT(710982.59 6171977.56)</t>
  </si>
  <si>
    <t>81277953-35d0-455c-8d8e-f767e05760df</t>
  </si>
  <si>
    <t>1d013ba9-69d2-4b0b-9d0b-79d76c9778aa</t>
  </si>
  <si>
    <t>81465084-7ef7-4439-9c96-cf5b12c13a32</t>
  </si>
  <si>
    <t>0a3f507e-196f-32b8-e044-0003ba298018</t>
  </si>
  <si>
    <t>POINT(711845.11 6172508.39)</t>
  </si>
  <si>
    <t>8179784c-3dfc-4991-a057-df6e6a5c1bc8</t>
  </si>
  <si>
    <t>0a3f507e-1f35-32b8-e044-0003ba298018</t>
  </si>
  <si>
    <t>POINT(711122.29 6172223.58)</t>
  </si>
  <si>
    <t>81853a5f-26ec-42fc-af4a-053dfff74eae</t>
  </si>
  <si>
    <t>0a3f507e-1808-32b8-e044-0003ba298018</t>
  </si>
  <si>
    <t>POINT(712214.4 6169517.25)</t>
  </si>
  <si>
    <t>818ea0b7-7d8f-4efe-9f6a-d994161000c3</t>
  </si>
  <si>
    <t>0a3f507e-24b3-32b8-e044-0003ba298018</t>
  </si>
  <si>
    <t>POINT(713664.97 6169801.76)</t>
  </si>
  <si>
    <t>8199369b-890f-43c6-ac52-39d1c25fc72e</t>
  </si>
  <si>
    <t>0a3f507e-1e5b-32b8-e044-0003ba298018</t>
  </si>
  <si>
    <t>POINT(711586.54 6171801.63)</t>
  </si>
  <si>
    <t>8199c0c6-2c5c-4f83-a026-551daa8ec681</t>
  </si>
  <si>
    <t>POINT(711220.28 6172227.5)</t>
  </si>
  <si>
    <t>819e714e-8e82-4118-9a9e-db8b9a789c82</t>
  </si>
  <si>
    <t>0a3f507e-2246-32b8-e044-0003ba298018</t>
  </si>
  <si>
    <t>POINT(711828.88 6171653.48)</t>
  </si>
  <si>
    <t>81a31a47-9ee5-4ba7-8ba8-8ea28071d5c8</t>
  </si>
  <si>
    <t>0a3f507e-2220-32b8-e044-0003ba298018</t>
  </si>
  <si>
    <t>POINT(712551.64 6169201.65)</t>
  </si>
  <si>
    <t>81b3223b-ee77-4d7a-8fc3-8079991b5232</t>
  </si>
  <si>
    <t>0a3f507e-1525-32b8-e044-0003ba298018</t>
  </si>
  <si>
    <t>POINT(711548.21 6172426.37)</t>
  </si>
  <si>
    <t>81db1eca-c395-4045-94c3-455b41f22559</t>
  </si>
  <si>
    <t>0a3f507e-18cb-32b8-e044-0003ba298018</t>
  </si>
  <si>
    <t>POINT(711384.44 6171825.91)</t>
  </si>
  <si>
    <t>81e766b8-28de-47e1-9e34-aef53eec48a4</t>
  </si>
  <si>
    <t>0a3f507e-1d88-32b8-e044-0003ba298018</t>
  </si>
  <si>
    <t>POINT(712271.11 6169295.42)</t>
  </si>
  <si>
    <t>81fd80df-0a2e-4971-93e0-0563b550622d</t>
  </si>
  <si>
    <t>0a3f507e-1cfa-32b8-e044-0003ba298018</t>
  </si>
  <si>
    <t>POINT(710903.43 6171995.98)</t>
  </si>
  <si>
    <t>82030805-295a-4562-8bf2-fdc42683364c</t>
  </si>
  <si>
    <t>0a3f507e-1d43-32b8-e044-0003ba298018</t>
  </si>
  <si>
    <t>POINT(713635.77 6169614.36)</t>
  </si>
  <si>
    <t>821c622d-9011-4438-8868-dcfd1a8998eb</t>
  </si>
  <si>
    <t>a90c8c1f-df82-4b2e-849c-749dad5d2bd1</t>
  </si>
  <si>
    <t>POINT(711638.01 6172725.61)</t>
  </si>
  <si>
    <t>8227c014-bb9f-4f77-b92a-fae6fd96a116</t>
  </si>
  <si>
    <t>0a3f507e-1fee-32b8-e044-0003ba298018</t>
  </si>
  <si>
    <t>POINT(711106.48 6171796.85)</t>
  </si>
  <si>
    <t>8235d14a-c3fa-48d3-86fc-79fa217cefa8</t>
  </si>
  <si>
    <t>0a3f507e-2323-32b8-e044-0003ba298018</t>
  </si>
  <si>
    <t>POINT(711820.01 6172316.35)</t>
  </si>
  <si>
    <t>825b67bb-dbb1-490e-b4f3-7be1cbd1f16f</t>
  </si>
  <si>
    <t>0a3f507e-1532-32b8-e044-0003ba298018</t>
  </si>
  <si>
    <t>POINT(711563.64 6172525.39)</t>
  </si>
  <si>
    <t>827552db-07ec-491b-a2cf-4f121c849c2b</t>
  </si>
  <si>
    <t>0a3f507e-1962-32b8-e044-0003ba298018</t>
  </si>
  <si>
    <t>POINT(711760.88 6172521.23)</t>
  </si>
  <si>
    <t>8280067d-c2c6-4811-bdf4-ead27869aa94</t>
  </si>
  <si>
    <t>0a3f507e-19f0-32b8-e044-0003ba298018</t>
  </si>
  <si>
    <t>POINT(711585.21 6172351.23)</t>
  </si>
  <si>
    <t>82805f0d-dfc9-46d8-8c91-44fec6dc0bea</t>
  </si>
  <si>
    <t>0a3f507e-1b99-32b8-e044-0003ba298018</t>
  </si>
  <si>
    <t>POINT(712989.28 6169068.94)</t>
  </si>
  <si>
    <t>8280dd1c-4c36-4078-be78-aea87cbf6d7d</t>
  </si>
  <si>
    <t>0a3f507e-1e03-32b8-e044-0003ba298018</t>
  </si>
  <si>
    <t>POINT(712180.98 6169261.91)</t>
  </si>
  <si>
    <t>8292db7c-9e31-4651-a32e-7498f4d4d19b</t>
  </si>
  <si>
    <t>0a3f507e-16f0-32b8-e044-0003ba298018</t>
  </si>
  <si>
    <t>POINT(713411.41 6168965.97)</t>
  </si>
  <si>
    <t>82a06c79-1743-4e92-803d-e3db83065172</t>
  </si>
  <si>
    <t>0a3f507e-1b3b-32b8-e044-0003ba298018</t>
  </si>
  <si>
    <t>POINT(711794.07 6170827.79)</t>
  </si>
  <si>
    <t>82a0c65b-a534-46fc-96b2-6d4ec771ce9a</t>
  </si>
  <si>
    <t>0a3f507e-1d7f-32b8-e044-0003ba298018</t>
  </si>
  <si>
    <t>POINT(712371.29 6169363.3)</t>
  </si>
  <si>
    <t>82b3761d-6ec9-436b-a729-81c772dc22f8</t>
  </si>
  <si>
    <t>0a3f507e-1ffb-32b8-e044-0003ba298018</t>
  </si>
  <si>
    <t>POINT(710900.37 6171771.58)</t>
  </si>
  <si>
    <t>82e72570-5980-4563-88cf-d74c646b7bf7</t>
  </si>
  <si>
    <t>0a3f507e-1e38-32b8-e044-0003ba298018</t>
  </si>
  <si>
    <t>POINT(711690.25 6171593.83)</t>
  </si>
  <si>
    <t>82f7ff45-4813-438a-b53f-585224387496</t>
  </si>
  <si>
    <t>0a3f507e-18a9-32b8-e044-0003ba298018</t>
  </si>
  <si>
    <t>POINT(711355.13 6171695.07)</t>
  </si>
  <si>
    <t>82f93dfa-9d79-45e8-871e-c274140518e9</t>
  </si>
  <si>
    <t>0a3f507e-23a6-32b8-e044-0003ba298018</t>
  </si>
  <si>
    <t>POINT(713649.36 6168739.95)</t>
  </si>
  <si>
    <t>8301cb5e-2099-4771-a322-d3428f4fd8f2</t>
  </si>
  <si>
    <t>0a3f507e-1810-32b8-e044-0003ba298018</t>
  </si>
  <si>
    <t>POINT(712096.3 6169573.52)</t>
  </si>
  <si>
    <t>8312fff2-d123-4e3e-8d8a-b2552b321d07</t>
  </si>
  <si>
    <t>0a3f507e-1631-32b8-e044-0003ba298018</t>
  </si>
  <si>
    <t>POINT(713721.27 6169493.35)</t>
  </si>
  <si>
    <t>8333bb75-e1a1-4763-8bd8-279504c22d53</t>
  </si>
  <si>
    <t>0a3f507e-2324-32b8-e044-0003ba298018</t>
  </si>
  <si>
    <t>POINT(711928.64 6172239.86)</t>
  </si>
  <si>
    <t>8334a78e-1bbd-4e65-a364-5635db2daccb</t>
  </si>
  <si>
    <t>0a3f507e-210e-32b8-e044-0003ba298018</t>
  </si>
  <si>
    <t>POINT(713531.68 6169040.73)</t>
  </si>
  <si>
    <t>8343f398-f9df-4d8b-8198-d1132d2550e7</t>
  </si>
  <si>
    <t>0a3f507e-18b1-32b8-e044-0003ba298018</t>
  </si>
  <si>
    <t>POINT(711367.95 6171722.76)</t>
  </si>
  <si>
    <t>8351c11c-3178-4676-9e8f-3d4e69f6dff9</t>
  </si>
  <si>
    <t>0a3f507e-246f-32b8-e044-0003ba298018</t>
  </si>
  <si>
    <t>POINT(712646.45 6169121.87)</t>
  </si>
  <si>
    <t>8367c0a4-7ac1-4628-8f01-17e41f7b16c9</t>
  </si>
  <si>
    <t>0a3f507e-1ef4-32b8-e044-0003ba298018</t>
  </si>
  <si>
    <t>POINT(711647.24 6172192.06)</t>
  </si>
  <si>
    <t>8379e74c-2f1e-4c09-a680-3699518f5f55</t>
  </si>
  <si>
    <t>0a3f507e-1d94-32b8-e044-0003ba298018</t>
  </si>
  <si>
    <t>POINT(712131.56 6169309.72)</t>
  </si>
  <si>
    <t>837a51d7-25b2-44f3-a09a-0ef175fb4036</t>
  </si>
  <si>
    <t>0a3f507e-2163-32b8-e044-0003ba298018</t>
  </si>
  <si>
    <t>POINT(713741.13 6169516.54)</t>
  </si>
  <si>
    <t>8381951b-1431-42ef-ac30-1eddda5e76a6</t>
  </si>
  <si>
    <t>0a3f507e-160d-32b8-e044-0003ba298018</t>
  </si>
  <si>
    <t>POINT(711567.96 6170871.14)</t>
  </si>
  <si>
    <t>838cab13-d510-413f-a980-476a22c35681</t>
  </si>
  <si>
    <t>0a3f507e-1cde-32b8-e044-0003ba298018</t>
  </si>
  <si>
    <t>POINT(711368 6172454.78)</t>
  </si>
  <si>
    <t>838e2a83-609d-4497-91b7-9a0c77b2fc95</t>
  </si>
  <si>
    <t>0a3f507e-1cfc-32b8-e044-0003ba298018</t>
  </si>
  <si>
    <t>POINT(710899.07 6172016)</t>
  </si>
  <si>
    <t>83ac0bb8-ca83-406b-9f2f-cc59a403e9d0</t>
  </si>
  <si>
    <t>0a3f507e-1de2-32b8-e044-0003ba298018</t>
  </si>
  <si>
    <t>POINT(712029.07 6172243.42)</t>
  </si>
  <si>
    <t>83b93c9e-b5dd-47cd-b8a6-a376c08e8260</t>
  </si>
  <si>
    <t>0a3f507e-186a-32b8-e044-0003ba298018</t>
  </si>
  <si>
    <t>POINT(713314.83 6168474.06)</t>
  </si>
  <si>
    <t>83c6c1ce-7435-4f48-bb4d-63855335d47c</t>
  </si>
  <si>
    <t>0a3f507e-1fe2-32b8-e044-0003ba298018</t>
  </si>
  <si>
    <t>POINT(710964.08 6171763.92)</t>
  </si>
  <si>
    <t>83ccaa30-ca3e-42af-942c-19737f09c8fa</t>
  </si>
  <si>
    <t>0a3f507e-23fd-32b8-e044-0003ba298018</t>
  </si>
  <si>
    <t>POINT(711690.54 6172543.95)</t>
  </si>
  <si>
    <t>83ed75b8-c9c4-4928-aca5-b10248e233ad</t>
  </si>
  <si>
    <t>0a3f507e-207e-32b8-e044-0003ba298018</t>
  </si>
  <si>
    <t>POINT(712906.68 6168771.48)</t>
  </si>
  <si>
    <t>83f0c8f4-dc74-4d5d-b660-c6c3b29dfb2c</t>
  </si>
  <si>
    <t>0a3f507e-24ca-32b8-e044-0003ba298018</t>
  </si>
  <si>
    <t>POINT(713589.45 6169799.29)</t>
  </si>
  <si>
    <t>8400c85a-15e1-401d-8ef1-7e77379d0c2c</t>
  </si>
  <si>
    <t>0a3f507e-2062-32b8-e044-0003ba298018</t>
  </si>
  <si>
    <t>POINT(712686.89 6168954.72)</t>
  </si>
  <si>
    <t>84075a23-67bb-42b0-b4f9-7b3b505a477d</t>
  </si>
  <si>
    <t>0a3f507e-22bb-32b8-e044-0003ba298018</t>
  </si>
  <si>
    <t>POINT(711941.64 6171926.02)</t>
  </si>
  <si>
    <t>84091900-619f-406a-80b7-9a64de79cfdb</t>
  </si>
  <si>
    <t>0a3f507e-1d5f-32b8-e044-0003ba298018</t>
  </si>
  <si>
    <t>POINT(711888.66 6170488.07)</t>
  </si>
  <si>
    <t>840a6d1a-964e-464d-bc71-5f5106c7c9b9</t>
  </si>
  <si>
    <t>0a3f507e-1f2d-32b8-e044-0003ba298018</t>
  </si>
  <si>
    <t>POINT(711161.95 6172262.16)</t>
  </si>
  <si>
    <t>840e0da1-5938-41e5-8265-bf974ef276b1</t>
  </si>
  <si>
    <t>0a3f507e-2225-32b8-e044-0003ba298018</t>
  </si>
  <si>
    <t>POINT(712406.46 6169119.12)</t>
  </si>
  <si>
    <t>840fa858-9447-4f7b-b1cd-adbd8cabf0fd</t>
  </si>
  <si>
    <t>0a3f507e-1c5a-32b8-e044-0003ba298018</t>
  </si>
  <si>
    <t>POINT(714218.31 6168708.66)</t>
  </si>
  <si>
    <t>842b76d4-7428-475c-83da-767dd3ce650c</t>
  </si>
  <si>
    <t>0a3f507e-23fb-32b8-e044-0003ba298018</t>
  </si>
  <si>
    <t>POINT(711614.28 6172553.66)</t>
  </si>
  <si>
    <t>842f4e3e-2cea-483d-9249-88721ca7d5ad</t>
  </si>
  <si>
    <t>0a3f507e-1a77-32b8-e044-0003ba298018</t>
  </si>
  <si>
    <t>POINT(713770.74 6168902.89)</t>
  </si>
  <si>
    <t>84310a3f-b05f-43d4-bc5d-9b229fc71f04</t>
  </si>
  <si>
    <t>0a3f507e-1fec-32b8-e044-0003ba298018</t>
  </si>
  <si>
    <t>POINT(711082.87 6171789.95)</t>
  </si>
  <si>
    <t>84436829-5a1b-4fa9-ac62-721a152a87bd</t>
  </si>
  <si>
    <t>0a3f507e-1d7a-32b8-e044-0003ba298018</t>
  </si>
  <si>
    <t>POINT(711605.64 6172695.52)</t>
  </si>
  <si>
    <t>84456d03-4bf2-4f06-a081-d7605d3e5f8e</t>
  </si>
  <si>
    <t>POINT(712336.84 6169365.36)</t>
  </si>
  <si>
    <t>8452b3c7-c5ba-4052-a3b8-ca5d7127e5ee</t>
  </si>
  <si>
    <t>0a3f507e-1d21-32b8-e044-0003ba298018</t>
  </si>
  <si>
    <t>POINT(710919.31 6172092.55)</t>
  </si>
  <si>
    <t>84677b38-89b4-4385-a7ea-17bbd0a6c319</t>
  </si>
  <si>
    <t>3cae7253-095c-0f90-e044-0003ba298018</t>
  </si>
  <si>
    <t>POINT(711742.14 6172685.78)</t>
  </si>
  <si>
    <t>8474086f-e2bf-4e17-90ae-3c9886bbe8ea</t>
  </si>
  <si>
    <t>0a3f507e-1869-32b8-e044-0003ba298018</t>
  </si>
  <si>
    <t>POINT(713369.98 6168495.86)</t>
  </si>
  <si>
    <t>847aa1e9-cd36-4b58-84ef-bc04e50c11e5</t>
  </si>
  <si>
    <t>0a3f507e-20e5-32b8-e044-0003ba298018</t>
  </si>
  <si>
    <t>POINT(713112.66 6168376.68)</t>
  </si>
  <si>
    <t>847d83b0-299c-4ce3-bcc7-e5fc9bd03f63</t>
  </si>
  <si>
    <t>0a3f507e-1acb-32b8-e044-0003ba298018</t>
  </si>
  <si>
    <t>POINT(713680.09 6169299.33)</t>
  </si>
  <si>
    <t>848617cb-6557-46a0-ad8a-db5976a7674e</t>
  </si>
  <si>
    <t>0a3f507e-2489-32b8-e044-0003ba298018</t>
  </si>
  <si>
    <t>POINT(712170.41 6169800.48)</t>
  </si>
  <si>
    <t>849b9839-4aa5-4680-b0df-a3e5e31a68f6</t>
  </si>
  <si>
    <t>4591b5f9-a6ba-0dd9-e044-0003ba298018</t>
  </si>
  <si>
    <t>POINT(712630.42 6168858.71)</t>
  </si>
  <si>
    <t>849dd618-bb95-4fb4-b1dc-a9e56fef00d0</t>
  </si>
  <si>
    <t>0a3f507e-1a79-32b8-e044-0003ba298018</t>
  </si>
  <si>
    <t>POINT(713804.44 6168899.67)</t>
  </si>
  <si>
    <t>84a85ca6-8373-45d0-824f-e23bd61741b6</t>
  </si>
  <si>
    <t>0a3f507e-1ebb-32b8-e044-0003ba298018</t>
  </si>
  <si>
    <t>POINT(711537.9 6172229.9)</t>
  </si>
  <si>
    <t>84b6d7cc-c4f5-44f9-9a4d-73e5dc8f2ebd</t>
  </si>
  <si>
    <t>0a3f507e-2304-32b8-e044-0003ba298018</t>
  </si>
  <si>
    <t>POINT(712004.27 6172120.75)</t>
  </si>
  <si>
    <t>84be0066-2c65-4444-9b34-9c2ba91315bc</t>
  </si>
  <si>
    <t>0a3f507e-1fe0-32b8-e044-0003ba298018</t>
  </si>
  <si>
    <t>POINT(710978.78 6171736.99)</t>
  </si>
  <si>
    <t>84db8785-4107-49f6-9afc-e7f6f091ffc7</t>
  </si>
  <si>
    <t>4591b5f9-a6e0-0dd9-e044-0003ba298018</t>
  </si>
  <si>
    <t>POINT(712551.1 6168861.83)</t>
  </si>
  <si>
    <t>84f0e715-6393-4085-a661-335cb779bfbb</t>
  </si>
  <si>
    <t>0a3f507e-1a24-32b8-e044-0003ba298018</t>
  </si>
  <si>
    <t>POINT(713975.97 6169147.42)</t>
  </si>
  <si>
    <t>84fb6281-3a4d-4795-a8ac-60cd4f007970</t>
  </si>
  <si>
    <t>0a3f507e-1b0c-32b8-e044-0003ba298018</t>
  </si>
  <si>
    <t>POINT(713084.53 6169073.65)</t>
  </si>
  <si>
    <t>84fcd81f-642d-49c6-8a8b-825531ed1ac8</t>
  </si>
  <si>
    <t>0a3f507e-1eb9-32b8-e044-0003ba298018</t>
  </si>
  <si>
    <t>POINT(711509.43 6172243.72)</t>
  </si>
  <si>
    <t>85015364-3b64-490f-916f-9b86ff1c32d3</t>
  </si>
  <si>
    <t>7096f618-6205-5ed1-e044-00144f3ead67</t>
  </si>
  <si>
    <t>POINT(713252.25 6169317.89)</t>
  </si>
  <si>
    <t>8510c18c-fcc0-48ea-ab7f-183a2792f0dc</t>
  </si>
  <si>
    <t>0a3f507e-1d0f-32b8-e044-0003ba298018</t>
  </si>
  <si>
    <t>POINT(710979.61 6172076.54)</t>
  </si>
  <si>
    <t>8513b6a5-ed23-42bd-845b-a7bbcfe9fe97</t>
  </si>
  <si>
    <t>0a3f507e-1e6e-32b8-e044-0003ba298018</t>
  </si>
  <si>
    <t>POINT(711669.75 6171698.75)</t>
  </si>
  <si>
    <t>8520df32-970b-4430-9bdb-6c4c39af21bf</t>
  </si>
  <si>
    <t>0a3f507e-1a18-32b8-e044-0003ba298018</t>
  </si>
  <si>
    <t>POINT(711495.46 6172382.37)</t>
  </si>
  <si>
    <t>8528e6b9-73f2-4504-976d-90014e8e9524</t>
  </si>
  <si>
    <t>0a3f507e-1eae-32b8-e044-0003ba298018</t>
  </si>
  <si>
    <t>POINT(711710.91 6171941.1)</t>
  </si>
  <si>
    <t>852e9535-a20d-4f05-afbd-71d181b80164</t>
  </si>
  <si>
    <t>0a3f507e-1c9a-32b8-e044-0003ba298018</t>
  </si>
  <si>
    <t>POINT(711746.11 6169746.4)</t>
  </si>
  <si>
    <t>8530eeec-9931-446b-bdde-9c77a325f958</t>
  </si>
  <si>
    <t>0a3f507e-1f81-32b8-e044-0003ba298018</t>
  </si>
  <si>
    <t>POINT(711124.02 6171476.12)</t>
  </si>
  <si>
    <t>85341f69-df0e-400c-9ec8-2ee88129b95a</t>
  </si>
  <si>
    <t>0a3f507e-2288-32b8-e044-0003ba298018</t>
  </si>
  <si>
    <t>POINT(711908.39 6171830.05)</t>
  </si>
  <si>
    <t>85344a20-0caf-4559-a1a9-cdd454c927c8</t>
  </si>
  <si>
    <t>0a3f507e-1e97-32b8-e044-0003ba298018</t>
  </si>
  <si>
    <t>POINT(711604.39 6172073.71)</t>
  </si>
  <si>
    <t>853823cb-d59a-45cd-bba2-bad96a4de1fa</t>
  </si>
  <si>
    <t>0a3f507e-1828-32b8-e044-0003ba298018</t>
  </si>
  <si>
    <t>POINT(712706.57 6170286.94)</t>
  </si>
  <si>
    <t>853900d2-12aa-4a14-ba43-db13c6d428f4</t>
  </si>
  <si>
    <t>0a3f507e-1677-32b8-e044-0003ba298018</t>
  </si>
  <si>
    <t>POINT(713622.7 6169542.36)</t>
  </si>
  <si>
    <t>853c06ae-4d34-4242-94d7-0c3ca60c95cb</t>
  </si>
  <si>
    <t>0a3f507e-230b-32b8-e044-0003ba298018</t>
  </si>
  <si>
    <t>POINT(711815.93 6172279.54)</t>
  </si>
  <si>
    <t>856c2973-d8d1-46be-a7d8-e31127139280</t>
  </si>
  <si>
    <t>0a3f507e-2434-32b8-e044-0003ba298018</t>
  </si>
  <si>
    <t>POINT(713883.3 6168739.92)</t>
  </si>
  <si>
    <t>856e8eee-2330-4477-86b0-d578022354d2</t>
  </si>
  <si>
    <t>53ba2f34-6000-2505-e044-0003ba298018</t>
  </si>
  <si>
    <t>POINT(712617.52 6168752.81)</t>
  </si>
  <si>
    <t>8583dddf-08a3-4687-874b-458f00a526ba</t>
  </si>
  <si>
    <t>0a3f507e-2223-32b8-e044-0003ba298018</t>
  </si>
  <si>
    <t>POINT(712423 6169128.22)</t>
  </si>
  <si>
    <t>85848867-fea8-4736-a9b8-1f45fd713810</t>
  </si>
  <si>
    <t>0a3f507e-1edf-32b8-e044-0003ba298018</t>
  </si>
  <si>
    <t>POINT(711639.22 6172109.74)</t>
  </si>
  <si>
    <t>85a38966-2da1-4884-9fb2-f1f20eec3d94</t>
  </si>
  <si>
    <t>0a3f507e-1582-32b8-e044-0003ba298018</t>
  </si>
  <si>
    <t>POINT(713539.29 6169837.93)</t>
  </si>
  <si>
    <t>85acecb9-330b-49f6-be9f-d06793cd8700</t>
  </si>
  <si>
    <t>fdf030b1-ca00-4cce-88be-e4c71cf214c3</t>
  </si>
  <si>
    <t>POINT(711519.19 6172872.41)</t>
  </si>
  <si>
    <t>85b76f6f-c7bc-49da-9191-d45337840c3e</t>
  </si>
  <si>
    <t>0a3f507e-248b-32b8-e044-0003ba298018</t>
  </si>
  <si>
    <t>POINT(712025.77 6169926.73)</t>
  </si>
  <si>
    <t>85e93b07-7f2c-4603-84a1-baba64c14b51</t>
  </si>
  <si>
    <t>43e7a592-2649-445b-ae3a-181ace4cac48</t>
  </si>
  <si>
    <t>POINT(712612.07 6169341.11)</t>
  </si>
  <si>
    <t>8603ce01-a43e-482b-b329-dcc0308802ef</t>
  </si>
  <si>
    <t>0a3f507e-22fe-32b8-e044-0003ba298018</t>
  </si>
  <si>
    <t>POINT(711980.84 6172080.5)</t>
  </si>
  <si>
    <t>8605aaf2-9aef-4853-83ae-42f9b6c17b33</t>
  </si>
  <si>
    <t>0a3f507e-1855-32b8-e044-0003ba298018</t>
  </si>
  <si>
    <t>POINT(713298.97 6168749.42)</t>
  </si>
  <si>
    <t>86197664-6ca7-474d-b74a-a29b84d085e3</t>
  </si>
  <si>
    <t>POINT(713334.77 6169894.87)</t>
  </si>
  <si>
    <t>8623f6e9-ba65-48e7-bed0-25e38a7257b1</t>
  </si>
  <si>
    <t>0a3f507e-199d-32b8-e044-0003ba298018</t>
  </si>
  <si>
    <t>POINT(711816.45 6172413.94)</t>
  </si>
  <si>
    <t>8624f88c-ba08-47a3-b54b-e1317b159a36</t>
  </si>
  <si>
    <t>0a3f507e-2254-32b8-e044-0003ba298018</t>
  </si>
  <si>
    <t>POINT(711908.72 6171703.28)</t>
  </si>
  <si>
    <t>864d9b7b-71e9-49a6-9048-6b7d77620d97</t>
  </si>
  <si>
    <t>1de21027-9ce5-1d9f-e044-0003ba298018</t>
  </si>
  <si>
    <t>POINT(713334.45 6169838.54)</t>
  </si>
  <si>
    <t>866b2936-132f-4fab-a903-fa3fc44cafc9</t>
  </si>
  <si>
    <t>0a3f507e-2215-32b8-e044-0003ba298018</t>
  </si>
  <si>
    <t>POINT(712724.36 6169248.88)</t>
  </si>
  <si>
    <t>86705185-08d5-4149-a12e-1f398b4cfe8e</t>
  </si>
  <si>
    <t>0a3f507e-204b-32b8-e044-0003ba298018</t>
  </si>
  <si>
    <t>POINT(710719.6 6171952.34)</t>
  </si>
  <si>
    <t>8670a636-e48c-44fa-9034-f14d34e96e86</t>
  </si>
  <si>
    <t>0a3f507e-21c1-32b8-e044-0003ba298018</t>
  </si>
  <si>
    <t>POINT(713628.42 6169737.28)</t>
  </si>
  <si>
    <t>867cff41-f23b-4fe1-937b-90da505868b9</t>
  </si>
  <si>
    <t>POINT(712461.37 6170383.28)</t>
  </si>
  <si>
    <t>867e3cc5-aed3-4f74-b6dc-eee39ace1357</t>
  </si>
  <si>
    <t>0a3f507e-1fba-32b8-e044-0003ba298018</t>
  </si>
  <si>
    <t>POINT(711082.64 6171664.43)</t>
  </si>
  <si>
    <t>868870b8-1d48-46f7-afee-d7b5c8644367</t>
  </si>
  <si>
    <t>0a3f507e-1a2e-32b8-e044-0003ba298018</t>
  </si>
  <si>
    <t>POINT(713896.42 6169093.05)</t>
  </si>
  <si>
    <t>86913869-e925-4aac-a5bc-db5d49f59432</t>
  </si>
  <si>
    <t>0a3f507e-1dbd-32b8-e044-0003ba298018</t>
  </si>
  <si>
    <t>POINT(712151.01 6171921.43)</t>
  </si>
  <si>
    <t>869e5b1f-2251-44cc-ab3c-c2de0c3df609</t>
  </si>
  <si>
    <t>0a3f507e-248e-32b8-e044-0003ba298018</t>
  </si>
  <si>
    <t>POINT(711711.96 6170279.26)</t>
  </si>
  <si>
    <t>86b34319-b7b9-483a-9420-000da05391a4</t>
  </si>
  <si>
    <t>0a3f507e-1d2a-32b8-e044-0003ba298018</t>
  </si>
  <si>
    <t>POINT(714116.19 6168729.95)</t>
  </si>
  <si>
    <t>86b794f0-ba8a-4777-8d57-55c11c82d798</t>
  </si>
  <si>
    <t>0a3f507e-1d6a-32b8-e044-0003ba298018</t>
  </si>
  <si>
    <t>POINT(711808.75 6170389.35)</t>
  </si>
  <si>
    <t>86e4bd28-42ac-47bf-9ade-64f37aca2a38</t>
  </si>
  <si>
    <t>ec6c0e7b-d37c-423f-a3ce-42bd02224d1d</t>
  </si>
  <si>
    <t>POINT(711579.05 6172775.44)</t>
  </si>
  <si>
    <t>86f1e489-a261-4a8e-8b83-81f519674ce4</t>
  </si>
  <si>
    <t>0a3f507e-1ad1-32b8-e044-0003ba298018</t>
  </si>
  <si>
    <t>POINT(711957.33 6170686.5)</t>
  </si>
  <si>
    <t>86f9612c-bb28-4deb-bfa7-9efd2efe76cc</t>
  </si>
  <si>
    <t>53ba2f34-5fdb-2505-e044-0003ba298018</t>
  </si>
  <si>
    <t>POINT(712704.66 6168786.54)</t>
  </si>
  <si>
    <t>87068372-ef33-4617-943e-91df17a7e65c</t>
  </si>
  <si>
    <t>0a3f507e-159c-32b8-e044-0003ba298018</t>
  </si>
  <si>
    <t>POINT(712886.19 6169152.78)</t>
  </si>
  <si>
    <t>871587b5-f20b-454e-81eb-422be906d7a5</t>
  </si>
  <si>
    <t>0a3f507e-21bc-32b8-e044-0003ba298018</t>
  </si>
  <si>
    <t>POINT(713656 6169714.55)</t>
  </si>
  <si>
    <t>87284051-7ef0-4264-bc93-889496cea6cd</t>
  </si>
  <si>
    <t>POINT(712818.28 6169742.24)</t>
  </si>
  <si>
    <t>874a7fd7-b658-4b64-b320-3b59528bee38</t>
  </si>
  <si>
    <t>0a3f507e-1505-32b8-e044-0003ba298018</t>
  </si>
  <si>
    <t>POINT(712986.04 6168665.57)</t>
  </si>
  <si>
    <t>874eff10-6481-4f89-aef9-a80749d818ee</t>
  </si>
  <si>
    <t>0a3f507e-1a05-32b8-e044-0003ba298018</t>
  </si>
  <si>
    <t>POINT(711531.61 6172283.96)</t>
  </si>
  <si>
    <t>876f7499-ec27-4d0b-bd8e-288a5f684fe8</t>
  </si>
  <si>
    <t>0a3f507e-1e96-32b8-e044-0003ba298018</t>
  </si>
  <si>
    <t>POINT(711727.7 6171842.41)</t>
  </si>
  <si>
    <t>8776092c-caa6-472c-8ca1-d1104606925a</t>
  </si>
  <si>
    <t>0a3f507e-162e-32b8-e044-0003ba298018</t>
  </si>
  <si>
    <t>POINT(713682.61 6169474.44)</t>
  </si>
  <si>
    <t>877f8866-7766-4cae-bc87-15378d8cfa74</t>
  </si>
  <si>
    <t>0a3f507e-1ed8-32b8-e044-0003ba298018</t>
  </si>
  <si>
    <t>POINT(711724.83 6172113.2)</t>
  </si>
  <si>
    <t>8780a50d-bb00-4e29-afd2-00a64a4d2e36</t>
  </si>
  <si>
    <t>POINT(712052.72 6169885.01)</t>
  </si>
  <si>
    <t>87868221-04d8-46d2-9875-a6c93cbd30ec</t>
  </si>
  <si>
    <t>0a3f507e-17a5-32b8-e044-0003ba298018</t>
  </si>
  <si>
    <t>POINT(713534.96 6168852.97)</t>
  </si>
  <si>
    <t>878ef3de-d217-4c62-a355-241fb27cb20a</t>
  </si>
  <si>
    <t>0a3f507e-1ba9-32b8-e044-0003ba298018</t>
  </si>
  <si>
    <t>POINT(713795.13 6169204.84)</t>
  </si>
  <si>
    <t>8797cadb-3238-4ad5-9de9-259e55f4437e</t>
  </si>
  <si>
    <t>604ad59e-34eb-7474-e044-0003ba298018</t>
  </si>
  <si>
    <t>POINT(712503.77 6169429.16)</t>
  </si>
  <si>
    <t>8799eb83-5b7d-4bcb-81af-1daf3bf41b06</t>
  </si>
  <si>
    <t>0a3f507e-1c0c-32b8-e044-0003ba298018</t>
  </si>
  <si>
    <t>POINT(713620.43 6169268.64)</t>
  </si>
  <si>
    <t>879d627c-2eca-4a93-a2dc-c1411e05f27b</t>
  </si>
  <si>
    <t>0a3f507e-150a-32b8-e044-0003ba298018</t>
  </si>
  <si>
    <t>POINT(711537.81 6172534.74)</t>
  </si>
  <si>
    <t>87ad8baa-809b-4e46-9106-aa687efef1fe</t>
  </si>
  <si>
    <t>4591b5f9-a6db-0dd9-e044-0003ba298018</t>
  </si>
  <si>
    <t>POINT(712572.42 6168835.45)</t>
  </si>
  <si>
    <t>87bd52a0-a55d-4730-a5a0-1318e718a154</t>
  </si>
  <si>
    <t>0a3f507e-1ed3-32b8-e044-0003ba298018</t>
  </si>
  <si>
    <t>POINT(711691.52 6172069.19)</t>
  </si>
  <si>
    <t>87c48a91-62b6-48dd-b40a-a4c40129615a</t>
  </si>
  <si>
    <t>0a3f507e-214d-32b8-e044-0003ba298018</t>
  </si>
  <si>
    <t>POINT(713530.31 6168911.91)</t>
  </si>
  <si>
    <t>87c745a2-c943-4af1-b3a9-6c334e148749</t>
  </si>
  <si>
    <t>POINT(712217.47 6169545.77)</t>
  </si>
  <si>
    <t>87dec59c-477f-4794-b464-f6afa57eabbf</t>
  </si>
  <si>
    <t>0a3f507e-1f78-32b8-e044-0003ba298018</t>
  </si>
  <si>
    <t>POINT(713947.97 6168704.31)</t>
  </si>
  <si>
    <t>87ea1cc7-7f1a-4952-b46c-655d7b4b8a11</t>
  </si>
  <si>
    <t>0a3f507e-1729-32b8-e044-0003ba298018</t>
  </si>
  <si>
    <t>POINT(713100.79 6169704.98)</t>
  </si>
  <si>
    <t>88000de7-cd43-450b-804c-8725687e0047</t>
  </si>
  <si>
    <t>0a3f507e-19c7-32b8-e044-0003ba298018</t>
  </si>
  <si>
    <t>POINT(711721.35 6172332.27)</t>
  </si>
  <si>
    <t>881e2ccc-cb2c-412b-b61a-0ac7f53f8643</t>
  </si>
  <si>
    <t>a02f5327-d0fb-4366-940a-cf926503f2c2</t>
  </si>
  <si>
    <t>POINT(711576.29 6172786.88)</t>
  </si>
  <si>
    <t>881f15c8-a5e8-4f41-b6c3-fdfb847abd97</t>
  </si>
  <si>
    <t>3cae7253-0950-0f90-e044-0003ba298018</t>
  </si>
  <si>
    <t>POINT(711720.44 6172647.41)</t>
  </si>
  <si>
    <t>8827b592-578c-428f-8a2b-befc9a84d69a</t>
  </si>
  <si>
    <t>3cae7253-096b-0f90-e044-0003ba298018</t>
  </si>
  <si>
    <t>POINT(711696.98 6172756.42)</t>
  </si>
  <si>
    <t>882c89fd-74b5-4e51-a90f-2d0485fe313a</t>
  </si>
  <si>
    <t>0a3f507e-1849-32b8-e044-0003ba298018</t>
  </si>
  <si>
    <t>POINT(713444.31 6169666.02)</t>
  </si>
  <si>
    <t>8847e3dd-8c2a-431f-8423-f32f5cd6660c</t>
  </si>
  <si>
    <t>0a3f507e-1714-32b8-e044-0003ba298018</t>
  </si>
  <si>
    <t>POINT(711584.14 6170530.41)</t>
  </si>
  <si>
    <t>88537f85-dbbb-4542-964b-f75dc626a252</t>
  </si>
  <si>
    <t>0a3f507e-1a64-32b8-e044-0003ba298018</t>
  </si>
  <si>
    <t>POINT(714155.63 6168989.72)</t>
  </si>
  <si>
    <t>88613ede-2b05-475c-82df-ec5520aa8113</t>
  </si>
  <si>
    <t>53ba2f34-5ff1-2505-e044-0003ba298018</t>
  </si>
  <si>
    <t>POINT(712649.42 6168760.06)</t>
  </si>
  <si>
    <t>8862ecdc-19a0-4d27-833e-7d13998c8f51</t>
  </si>
  <si>
    <t>4a614f95-eedf-5766-e044-0003ba298018</t>
  </si>
  <si>
    <t>POINT(712754.4 6168795.57)</t>
  </si>
  <si>
    <t>88a13da9-85f1-4e1a-80f3-3fc69f8ea886</t>
  </si>
  <si>
    <t>0a3f507e-22bc-32b8-e044-0003ba298018</t>
  </si>
  <si>
    <t>POINT(711850.05 6172017.98)</t>
  </si>
  <si>
    <t>88abb392-6395-4505-8871-841cd3a3154f</t>
  </si>
  <si>
    <t>0a3f507e-1b6b-32b8-e044-0003ba298018</t>
  </si>
  <si>
    <t>POINT(713507.22 6169695.44)</t>
  </si>
  <si>
    <t>88b63db5-39ff-4c8f-848a-f5f179059407</t>
  </si>
  <si>
    <t>0a3f507e-1945-32b8-e044-0003ba298018</t>
  </si>
  <si>
    <t>POINT(713503.68 6169762.3)</t>
  </si>
  <si>
    <t>88c07038-7f0d-48f0-9402-0b85b99d617a</t>
  </si>
  <si>
    <t>0a3f507e-19b5-32b8-e044-0003ba298018</t>
  </si>
  <si>
    <t>POINT(711743.68 6172372.99)</t>
  </si>
  <si>
    <t>88f51a98-2e85-44ba-852f-2d4cf138c009</t>
  </si>
  <si>
    <t>0a3f507e-1fac-32b8-e044-0003ba298018</t>
  </si>
  <si>
    <t>POINT(711093.37 6171628.58)</t>
  </si>
  <si>
    <t>8901e2cd-abdf-40a4-9c13-50820099e53a</t>
  </si>
  <si>
    <t>0a3f507e-1d75-32b8-e044-0003ba298018</t>
  </si>
  <si>
    <t>POINT(711669.49 6172615.99)</t>
  </si>
  <si>
    <t>89044018-e7af-438d-badc-254c0b6164fb</t>
  </si>
  <si>
    <t>0a3f507e-20ff-32b8-e044-0003ba298018</t>
  </si>
  <si>
    <t>POINT(713103.91 6168553.09)</t>
  </si>
  <si>
    <t>890cd561-d92f-49d2-80a0-94542d8471fd</t>
  </si>
  <si>
    <t>0a3f507e-241c-32b8-e044-0003ba298018</t>
  </si>
  <si>
    <t>POINT(711743.44 6172476.13)</t>
  </si>
  <si>
    <t>890f270f-8648-4ed7-b15f-178429961c7f</t>
  </si>
  <si>
    <t>POINT(712118.62 6170264.47)</t>
  </si>
  <si>
    <t>8927d673-b637-412f-9156-f8f5fb631dc4</t>
  </si>
  <si>
    <t>0a3f507e-1dbf-32b8-e044-0003ba298018</t>
  </si>
  <si>
    <t>POINT(712148.82 6171894.98)</t>
  </si>
  <si>
    <t>893fa083-0f0d-40d5-ba40-6c9885873b92</t>
  </si>
  <si>
    <t>4fc64144-8e80-42f6-b779-1329d53cd976</t>
  </si>
  <si>
    <t>896e9188-b006-47a6-89b6-b696a9da924f</t>
  </si>
  <si>
    <t>0a3f507e-1c36-32b8-e044-0003ba298018</t>
  </si>
  <si>
    <t>POINT(713686.86 6169062.83)</t>
  </si>
  <si>
    <t>897efbac-a4c9-4cb4-9f3d-fc25ab9d9e4f</t>
  </si>
  <si>
    <t>0a3f507e-1fdf-32b8-e044-0003ba298018</t>
  </si>
  <si>
    <t>POINT(710935.27 6171730.54)</t>
  </si>
  <si>
    <t>899f9069-14fa-4b68-892e-e64be025f5b5</t>
  </si>
  <si>
    <t>0a3f507e-212d-32b8-e044-0003ba298018</t>
  </si>
  <si>
    <t>POINT(713202.46 6169091.58)</t>
  </si>
  <si>
    <t>89af1070-da44-483b-bb3c-b45a0e3eeda1</t>
  </si>
  <si>
    <t>0a3f507e-1df4-32b8-e044-0003ba298018</t>
  </si>
  <si>
    <t>POINT(713759.26 6169347.48)</t>
  </si>
  <si>
    <t>89c6cde5-d7a7-443c-813c-9cf99813a0e6</t>
  </si>
  <si>
    <t>0a3f507e-158d-32b8-e044-0003ba298018</t>
  </si>
  <si>
    <t>POINT(713595.22 6169841.63)</t>
  </si>
  <si>
    <t>89cdfc92-39f2-450f-856a-9570dd83ef10</t>
  </si>
  <si>
    <t>53ba2f34-5ff4-2505-e044-0003ba298018</t>
  </si>
  <si>
    <t>POINT(712659.46 6168746.69)</t>
  </si>
  <si>
    <t>89f70c2b-288e-4671-94c8-5204e8475392</t>
  </si>
  <si>
    <t>0a3f507e-1852-32b8-e044-0003ba298018</t>
  </si>
  <si>
    <t>POINT(713249.79 6168766.43)</t>
  </si>
  <si>
    <t>8a1ba9e7-42a8-4dfe-a733-bf3402918312</t>
  </si>
  <si>
    <t>0a3f507e-1c04-32b8-e044-0003ba298018</t>
  </si>
  <si>
    <t>POINT(713632.09 6169220.23)</t>
  </si>
  <si>
    <t>8a25f81d-9d94-4c03-bca0-6f710fa00a0a</t>
  </si>
  <si>
    <t>0a3f507e-19be-32b8-e044-0003ba298018</t>
  </si>
  <si>
    <t>POINT(711732.35 6172422.44)</t>
  </si>
  <si>
    <t>8a3d970d-18f7-4619-ab8d-637649c187d4</t>
  </si>
  <si>
    <t>0a3f507e-1785-32b8-e044-0003ba298018</t>
  </si>
  <si>
    <t>POINT(714127.91 6168875.75)</t>
  </si>
  <si>
    <t>8a462386-24f5-42e1-a7f2-841f1ef84da4</t>
  </si>
  <si>
    <t>0a3f507e-1beb-32b8-e044-0003ba298018</t>
  </si>
  <si>
    <t>POINT(713585.51 6169110.71)</t>
  </si>
  <si>
    <t>8a6e5e04-f419-4708-8341-32d179e8330e</t>
  </si>
  <si>
    <t>0a3f507e-157e-32b8-e044-0003ba298018</t>
  </si>
  <si>
    <t>POINT(713577.75 6168597.88)</t>
  </si>
  <si>
    <t>8a819f8f-3555-429c-8536-45399cbe1e3a</t>
  </si>
  <si>
    <t>0a3f507e-2221-32b8-e044-0003ba298018</t>
  </si>
  <si>
    <t>POINT(712446.32 6169129.16)</t>
  </si>
  <si>
    <t>8a91e9a3-a86d-4a7a-ba66-fcec82d38795</t>
  </si>
  <si>
    <t>0a3f507e-15e1-32b8-e044-0003ba298018</t>
  </si>
  <si>
    <t>POINT(711887.02 6170529.13)</t>
  </si>
  <si>
    <t>8aac799c-01f1-4c6d-a9fb-20f2cdf12837</t>
  </si>
  <si>
    <t>0a3f507e-1ac4-32b8-e044-0003ba298018</t>
  </si>
  <si>
    <t>POINT(713701.65 6169261.96)</t>
  </si>
  <si>
    <t>8aad3de0-7628-4969-aebb-3c5f3ef3aacb</t>
  </si>
  <si>
    <t>0a3f507e-1f1f-32b8-e044-0003ba298018</t>
  </si>
  <si>
    <t>POINT(711071.37 6172249.4)</t>
  </si>
  <si>
    <t>8aaeac61-a711-46f6-85c5-374459fe8917</t>
  </si>
  <si>
    <t>0a3f507e-2068-32b8-e044-0003ba298018</t>
  </si>
  <si>
    <t>POINT(712576.4 6168980.8)</t>
  </si>
  <si>
    <t>8aafb3ef-99f1-4abe-a3c4-4e37142be238</t>
  </si>
  <si>
    <t>0a3f507e-17c9-32b8-e044-0003ba298018</t>
  </si>
  <si>
    <t>POINT(713164.82 6168761.26)</t>
  </si>
  <si>
    <t>8abd8d57-db81-4a34-bff9-2fad87627941</t>
  </si>
  <si>
    <t>6bd46a49-e0e7-71a9-e044-00144f3ead67</t>
  </si>
  <si>
    <t>POINT(712488.47 6170001.99)</t>
  </si>
  <si>
    <t>8ac51d43-98b6-46af-894c-ce86f75613f5</t>
  </si>
  <si>
    <t>0a3f507e-179a-32b8-e044-0003ba298018</t>
  </si>
  <si>
    <t>POINT(713803.95 6168863.84)</t>
  </si>
  <si>
    <t>8ac6f2b4-9b4e-4bc8-ad10-8e594bb22bb3</t>
  </si>
  <si>
    <t>0a3f507e-2097-32b8-e044-0003ba298018</t>
  </si>
  <si>
    <t>POINT(711495.78 6172654.19)</t>
  </si>
  <si>
    <t>8ad9863b-dc2f-4849-b1ee-8b20f35a154a</t>
  </si>
  <si>
    <t>0a3f507e-235b-32b8-e044-0003ba298018</t>
  </si>
  <si>
    <t>POINT(712372.45 6169399.87)</t>
  </si>
  <si>
    <t>8add3aab-9c55-4cac-828e-fcb28f3957ad</t>
  </si>
  <si>
    <t>0a3f507e-1a32-32b8-e044-0003ba298018</t>
  </si>
  <si>
    <t>POINT(713856.79 6169067.66)</t>
  </si>
  <si>
    <t>8afe081b-d437-4958-bf26-4380f202865c</t>
  </si>
  <si>
    <t>POINT(711263.98 6171935.93)</t>
  </si>
  <si>
    <t>8b5457ca-e9db-4f44-ba44-3cefade461ae</t>
  </si>
  <si>
    <t>0a3f507e-197a-32b8-e044-0003ba298018</t>
  </si>
  <si>
    <t>POINT(711780.95 6172482.94)</t>
  </si>
  <si>
    <t>8b5604cf-c895-44bb-8f72-c77252a2f361</t>
  </si>
  <si>
    <t>0a3f507e-194f-32b8-e044-0003ba298018</t>
  </si>
  <si>
    <t>POINT(713517.95 6169739.68)</t>
  </si>
  <si>
    <t>8b71cea3-f0d7-4925-a422-8e4beb856e97</t>
  </si>
  <si>
    <t>0a3f507e-23db-32b8-e044-0003ba298018</t>
  </si>
  <si>
    <t>POINT(712265.27 6171569.65)</t>
  </si>
  <si>
    <t>8b730269-8f0e-495b-8d5e-57f5d52ed6d7</t>
  </si>
  <si>
    <t>0a3f507e-1c55-32b8-e044-0003ba298018</t>
  </si>
  <si>
    <t>POINT(714195.54 6168791.58)</t>
  </si>
  <si>
    <t>8b8326cd-d548-47df-959d-0581dad7674a</t>
  </si>
  <si>
    <t>0a3f507e-1710-32b8-e044-0003ba298018</t>
  </si>
  <si>
    <t>POINT(711595.73 6170602.13)</t>
  </si>
  <si>
    <t>8b8f254f-e6cc-4e6d-b176-1484fe9193f5</t>
  </si>
  <si>
    <t>4380154c-29bb-46fd-a6ae-ae67a453ec84</t>
  </si>
  <si>
    <t>POINT(711609.45 6172717.23)</t>
  </si>
  <si>
    <t>8bb703cf-e156-4220-9437-ad42f35ccd57</t>
  </si>
  <si>
    <t>0a3f507e-1e56-32b8-e044-0003ba298018</t>
  </si>
  <si>
    <t>POINT(711547.24 6171756.1)</t>
  </si>
  <si>
    <t>8bdc8cd6-cdcb-4b0e-8a4e-093f05a88c95</t>
  </si>
  <si>
    <t>0a3f507e-1867-32b8-e044-0003ba298018</t>
  </si>
  <si>
    <t>POINT(713308.31 6168537.8)</t>
  </si>
  <si>
    <t>8be86e60-3288-464c-b5c2-c0051f58a6aa</t>
  </si>
  <si>
    <t>0a3f507e-1f48-32b8-e044-0003ba298018</t>
  </si>
  <si>
    <t>POINT(711298.28 6171680.47)</t>
  </si>
  <si>
    <t>8bfd3e4d-51c6-44bf-bf80-e7b8c9e164a7</t>
  </si>
  <si>
    <t>0a3f507e-2122-32b8-e044-0003ba298018</t>
  </si>
  <si>
    <t>POINT(713293.47 6169026.49)</t>
  </si>
  <si>
    <t>8c002afa-76f1-4185-b86d-a42da8472b0a</t>
  </si>
  <si>
    <t>0a3f507e-2012-32b8-e044-0003ba298018</t>
  </si>
  <si>
    <t>POINT(711072.98 6171892.66)</t>
  </si>
  <si>
    <t>8c0072ca-c98e-4be3-93af-b9a58cc8ec5e</t>
  </si>
  <si>
    <t>0a3f507e-210d-32b8-e044-0003ba298018</t>
  </si>
  <si>
    <t>POINT(713550.76 6169046.6)</t>
  </si>
  <si>
    <t>8c276381-f90f-4957-8025-83096b3c632d</t>
  </si>
  <si>
    <t>0a3f507e-1885-32b8-e044-0003ba298018</t>
  </si>
  <si>
    <t>POINT(711403.51 6171577)</t>
  </si>
  <si>
    <t>8c281ae6-4eae-41bb-900a-82935744eb85</t>
  </si>
  <si>
    <t>0a3f507e-165c-32b8-e044-0003ba298018</t>
  </si>
  <si>
    <t>POINT(713608.94 6169460.41)</t>
  </si>
  <si>
    <t>8c302c2e-31d5-4556-8890-6f3b5a35ee67</t>
  </si>
  <si>
    <t>0a3f507e-163e-32b8-e044-0003ba298018</t>
  </si>
  <si>
    <t>POINT(713658.24 6169515.91)</t>
  </si>
  <si>
    <t>8c5118f8-ba97-4cde-8a6e-cb31ef83bbe3</t>
  </si>
  <si>
    <t>0a3f507e-237b-32b8-e044-0003ba298018</t>
  </si>
  <si>
    <t>POINT(713222.34 6168571.86)</t>
  </si>
  <si>
    <t>8c57be0a-e638-436f-987c-4e2b1af251b8</t>
  </si>
  <si>
    <t>4591b5f9-a6e3-0dd9-e044-0003ba298018</t>
  </si>
  <si>
    <t>POINT(712580.75 6168778.86)</t>
  </si>
  <si>
    <t>8c66c819-1d60-4489-bf26-b6ff54a33e3a</t>
  </si>
  <si>
    <t>0a3f507e-1bfc-32b8-e044-0003ba298018</t>
  </si>
  <si>
    <t>POINT(713666.45 6169194.88)</t>
  </si>
  <si>
    <t>8c6be3c4-918d-4923-9a0e-3f3eb7638496</t>
  </si>
  <si>
    <t>0a3f507e-14eb-32b8-e044-0003ba298018</t>
  </si>
  <si>
    <t>POINT(710996.57 6172594.07)</t>
  </si>
  <si>
    <t>8cccf455-fd15-49c3-a651-d5a80037f9dc</t>
  </si>
  <si>
    <t>0a3f507e-1dfb-32b8-e044-0003ba298018</t>
  </si>
  <si>
    <t>POINT(713841.24 6169397.69)</t>
  </si>
  <si>
    <t>8ce94948-50e5-45f0-94e0-4a1c8c00463d</t>
  </si>
  <si>
    <t>0a3f507e-1da2-32b8-e044-0003ba298018</t>
  </si>
  <si>
    <t>POINT(712057.92 6172358.15)</t>
  </si>
  <si>
    <t>8ceebd54-fc34-4bd7-b727-72169854aea5</t>
  </si>
  <si>
    <t>0a3f507e-2399-32b8-e044-0003ba298018</t>
  </si>
  <si>
    <t>POINT(713209.88 6168535.43)</t>
  </si>
  <si>
    <t>8cf45b4b-f0b6-454f-aac5-84822902baaa</t>
  </si>
  <si>
    <t>0a3f507e-1a4c-32b8-e044-0003ba298018</t>
  </si>
  <si>
    <t>POINT(713936.05 6169022.97)</t>
  </si>
  <si>
    <t>8d002ff5-b0f4-4ee5-89e9-069eadb9bb1b</t>
  </si>
  <si>
    <t>0a3f507e-1cea-32b8-e044-0003ba298018</t>
  </si>
  <si>
    <t>POINT(710998.66 6171950.04)</t>
  </si>
  <si>
    <t>8d0c133b-8086-4489-8947-3f1433c9bd96</t>
  </si>
  <si>
    <t>0a3f507e-1990-32b8-e044-0003ba298018</t>
  </si>
  <si>
    <t>POINT(711889.99 6172361.71)</t>
  </si>
  <si>
    <t>8d12be4e-1615-4107-84d4-c3ea04a6ec6a</t>
  </si>
  <si>
    <t>0a3f507e-196e-32b8-e044-0003ba298018</t>
  </si>
  <si>
    <t>POINT(711854.47 6172511.41)</t>
  </si>
  <si>
    <t>8d12ed84-bec3-44eb-a697-021aa293be64</t>
  </si>
  <si>
    <t>0a3f507e-23b5-32b8-e044-0003ba298018</t>
  </si>
  <si>
    <t>POINT(713683.72 6168611.81)</t>
  </si>
  <si>
    <t>8d2e0034-505f-4cfd-97af-ac3546629e2a</t>
  </si>
  <si>
    <t>0a3f507e-1fd3-32b8-e044-0003ba298018</t>
  </si>
  <si>
    <t>POINT(710891.59 6171656)</t>
  </si>
  <si>
    <t>8d4534ca-e07a-4b95-9fde-d93d1fb51e64</t>
  </si>
  <si>
    <t>0a3f507e-1935-32b8-e044-0003ba298018</t>
  </si>
  <si>
    <t>POINT(713478.25 6169803.97)</t>
  </si>
  <si>
    <t>8d586a11-ac83-4775-bfe2-4a269ab6bfa3</t>
  </si>
  <si>
    <t>0a3f507e-154f-32b8-e044-0003ba298018</t>
  </si>
  <si>
    <t>POINT(713541.53 6169509.6)</t>
  </si>
  <si>
    <t>8d70de1a-c754-4a62-94bf-ea59c35e448d</t>
  </si>
  <si>
    <t>0a3f507e-1cb9-32b8-e044-0003ba298018</t>
  </si>
  <si>
    <t>POINT(711163.02 6172434.95)</t>
  </si>
  <si>
    <t>8d82edce-28fd-4787-8052-4894db220b4e</t>
  </si>
  <si>
    <t>0a3f507e-1c58-32b8-e044-0003ba298018</t>
  </si>
  <si>
    <t>POINT(714214.28 6168730.74)</t>
  </si>
  <si>
    <t>8d8dc9f6-e8a9-4610-b0e2-e4e3f06bfecb</t>
  </si>
  <si>
    <t>0a3f507e-1d27-32b8-e044-0003ba298018</t>
  </si>
  <si>
    <t>POINT(714146.98 6168735.67)</t>
  </si>
  <si>
    <t>8d96e73e-c6df-4723-b107-4b79da04184c</t>
  </si>
  <si>
    <t>0a3f507e-1b57-32b8-e044-0003ba298018</t>
  </si>
  <si>
    <t>POINT(713468.78 6169761.26)</t>
  </si>
  <si>
    <t>8d985d75-34bf-4124-a9d9-b13cd5f14174</t>
  </si>
  <si>
    <t>0a3f507e-22ac-32b8-e044-0003ba298018</t>
  </si>
  <si>
    <t>POINT(711801.77 6171938.44)</t>
  </si>
  <si>
    <t>8dabbdc5-88de-4fc6-94a1-b35de370e069</t>
  </si>
  <si>
    <t>0a3f507e-2192-32b8-e044-0003ba298018</t>
  </si>
  <si>
    <t>POINT(713438.77 6169323.92)</t>
  </si>
  <si>
    <t>8db48ae5-3577-4290-b4fe-f7eabed9a07a</t>
  </si>
  <si>
    <t>0a3f507e-2296-32b8-e044-0003ba298018</t>
  </si>
  <si>
    <t>POINT(711786.83 6171885.56)</t>
  </si>
  <si>
    <t>8db84e8a-492f-464e-b63a-a0ec7b757a52</t>
  </si>
  <si>
    <t>0a3f507e-1d1c-32b8-e044-0003ba298018</t>
  </si>
  <si>
    <t>POINT(711019.15 6172121.79)</t>
  </si>
  <si>
    <t>8db9e48b-1e63-4bf6-acc3-02c611947ce0</t>
  </si>
  <si>
    <t>0a3f507e-223c-32b8-e044-0003ba298018</t>
  </si>
  <si>
    <t>POINT(711878.78 6171606.14)</t>
  </si>
  <si>
    <t>8dbf990c-02fd-40c1-90b9-266998ee1c19</t>
  </si>
  <si>
    <t>0a3f507e-1e13-32b8-e044-0003ba298018</t>
  </si>
  <si>
    <t>POINT(711997.35 6169465.68)</t>
  </si>
  <si>
    <t>8deffcc4-357e-4ddc-b422-c3d416d44948</t>
  </si>
  <si>
    <t>0a3f507e-2422-32b8-e044-0003ba298018</t>
  </si>
  <si>
    <t>POINT(711702.28 6172490.99)</t>
  </si>
  <si>
    <t>8dfe9abd-a776-4807-a22e-48a0ac2aed25</t>
  </si>
  <si>
    <t>0a3f507e-2327-32b8-e044-0003ba298018</t>
  </si>
  <si>
    <t>POINT(711878.16 6172293.25)</t>
  </si>
  <si>
    <t>8e00b485-2d78-4ac8-a76c-388be6213f37</t>
  </si>
  <si>
    <t>0a3f507e-21f3-32b8-e044-0003ba298018</t>
  </si>
  <si>
    <t>POINT(713113.12 6168959.26)</t>
  </si>
  <si>
    <t>8e2565e0-c219-402c-8ad1-1660fa5bcbb1</t>
  </si>
  <si>
    <t>0a3f507e-1579-32b8-e044-0003ba298018</t>
  </si>
  <si>
    <t>POINT(713528.94 6168692.71)</t>
  </si>
  <si>
    <t>8e3f3e8c-bbf9-444b-ab05-40e34652e19e</t>
  </si>
  <si>
    <t>0a3f507e-1d3f-32b8-e044-0003ba298018</t>
  </si>
  <si>
    <t>POINT(713627.68 6169627.11)</t>
  </si>
  <si>
    <t>8e4b0006-77cc-4f7b-98b0-a9609898ad5c</t>
  </si>
  <si>
    <t>0a3f507e-2187-32b8-e044-0003ba298018</t>
  </si>
  <si>
    <t>POINT(713699.26 6169609.9)</t>
  </si>
  <si>
    <t>8e56c803-6b6f-4ab6-9dc7-d4e0454376b1</t>
  </si>
  <si>
    <t>0a3f507e-1a2a-32b8-e044-0003ba298018</t>
  </si>
  <si>
    <t>POINT(713933.47 6169112.68)</t>
  </si>
  <si>
    <t>8e5ad578-5d5d-46a5-a86d-86d93b8059ee</t>
  </si>
  <si>
    <t>0a3f507e-1a4a-32b8-e044-0003ba298018</t>
  </si>
  <si>
    <t>POINT(713924.89 6169008.27)</t>
  </si>
  <si>
    <t>8e80e867-d602-409e-83db-9b4c171a0417</t>
  </si>
  <si>
    <t>0a3f507e-2149-32b8-e044-0003ba298018</t>
  </si>
  <si>
    <t>POINT(713559.86 6168908.84)</t>
  </si>
  <si>
    <t>8e949fbe-47ac-4a11-ae07-1a27337d6028</t>
  </si>
  <si>
    <t>0a3f507e-234b-32b8-e044-0003ba298018</t>
  </si>
  <si>
    <t>POINT(712372.59 6168996.5)</t>
  </si>
  <si>
    <t>8e96dbb8-7e31-4ea1-8c86-252acc4f7a67</t>
  </si>
  <si>
    <t>0a3f507e-1f06-32b8-e044-0003ba298018</t>
  </si>
  <si>
    <t>POINT(711142.1 6171930.39)</t>
  </si>
  <si>
    <t>8ea1d4b9-3e54-4da2-adbb-a4b18f732452</t>
  </si>
  <si>
    <t>0a3f507e-1669-32b8-e044-0003ba298018</t>
  </si>
  <si>
    <t>POINT(713634.39 6169499.4)</t>
  </si>
  <si>
    <t>8eaac7e8-579d-4515-8f17-576a878a470d</t>
  </si>
  <si>
    <t>0a3f507e-1895-32b8-e044-0003ba298018</t>
  </si>
  <si>
    <t>POINT(711394.05 6171637.37)</t>
  </si>
  <si>
    <t>8ee12f2a-b29e-44fb-93fd-2bdfa3ee64b1</t>
  </si>
  <si>
    <t>0a3f507e-1bf7-32b8-e044-0003ba298018</t>
  </si>
  <si>
    <t>POINT(713571.78 6169180.07)</t>
  </si>
  <si>
    <t>8ee84e23-ed6f-48dd-ae2e-0eb0fdc2e766</t>
  </si>
  <si>
    <t>0a3f507e-1518-32b8-e044-0003ba298018</t>
  </si>
  <si>
    <t>POINT(711476.1 6172477.78)</t>
  </si>
  <si>
    <t>8eef14cf-0983-40c9-a5f6-4b1c589f8bd0</t>
  </si>
  <si>
    <t>0a3f507e-197d-32b8-e044-0003ba298018</t>
  </si>
  <si>
    <t>POINT(711888.88 6172473.29)</t>
  </si>
  <si>
    <t>8efda87a-c297-4abc-b916-db828a8de308</t>
  </si>
  <si>
    <t>0a3f507e-22eb-32b8-e044-0003ba298018</t>
  </si>
  <si>
    <t>POINT(711838.09 6172208.92)</t>
  </si>
  <si>
    <t>8f2561c8-2289-4b53-a32a-57c33469a226</t>
  </si>
  <si>
    <t>0a3f507e-1e65-32b8-e044-0003ba298018</t>
  </si>
  <si>
    <t>POINT(711545.76 6171843.16)</t>
  </si>
  <si>
    <t>8f29f803-8a94-4845-8427-5b22da33628a</t>
  </si>
  <si>
    <t>0a3f507e-20b3-32b8-e044-0003ba298018</t>
  </si>
  <si>
    <t>POINT(711453.9 6172567.98)</t>
  </si>
  <si>
    <t>8f4255a4-f92e-4501-9fe5-7d32425110c6</t>
  </si>
  <si>
    <t>0a3f507e-187a-32b8-e044-0003ba298018</t>
  </si>
  <si>
    <t>POINT(714075.93 6168653.67)</t>
  </si>
  <si>
    <t>8f4ecae6-9513-48dc-8aa1-3c6854a53693</t>
  </si>
  <si>
    <t>0a3f507e-2284-32b8-e044-0003ba298018</t>
  </si>
  <si>
    <t>POINT(711870.64 6171822.75)</t>
  </si>
  <si>
    <t>8f5c3d66-8148-4522-b1a1-3056a57e24ce</t>
  </si>
  <si>
    <t>0a3f507e-18c8-32b8-e044-0003ba298018</t>
  </si>
  <si>
    <t>POINT(711473.72 6171814.22)</t>
  </si>
  <si>
    <t>8f6bcdeb-1eba-485e-b3dc-4700ed728fe0</t>
  </si>
  <si>
    <t>0a3f507e-1bb3-32b8-e044-0003ba298018</t>
  </si>
  <si>
    <t>POINT(713780.48 6169223.5)</t>
  </si>
  <si>
    <t>8f6ddbf5-f6a8-4ff7-95d7-c4e6fd81c0f3</t>
  </si>
  <si>
    <t>0a3f507e-185b-32b8-e044-0003ba298018</t>
  </si>
  <si>
    <t>POINT(713280.17 6168658.59)</t>
  </si>
  <si>
    <t>8f72541b-3b8a-48e5-8d0d-c08f18a6080b</t>
  </si>
  <si>
    <t>0a3f507e-227a-32b8-e044-0003ba298018</t>
  </si>
  <si>
    <t>POINT(711804.01 6171778.68)</t>
  </si>
  <si>
    <t>8f837f32-8007-498f-9340-a91dfda5f4f7</t>
  </si>
  <si>
    <t>0a3f507e-1ee2-32b8-e044-0003ba298018</t>
  </si>
  <si>
    <t>POINT(711674.35 6172147.65)</t>
  </si>
  <si>
    <t>8fa40689-228c-4614-aecc-336d8475b88f</t>
  </si>
  <si>
    <t>0a3f507e-1e73-32b8-e044-0003ba298018</t>
  </si>
  <si>
    <t>POINT(711584.12 6171936.31)</t>
  </si>
  <si>
    <t>8fae9d58-3034-4079-b51e-8fd037c47b62</t>
  </si>
  <si>
    <t>0a3f507e-1e50-32b8-e044-0003ba298018</t>
  </si>
  <si>
    <t>POINT(711568.37 6171709.72)</t>
  </si>
  <si>
    <t>8fafabd8-9f33-4d94-b7fb-074cee0853b3</t>
  </si>
  <si>
    <t>0a3f507e-21d0-32b8-e044-0003ba298018</t>
  </si>
  <si>
    <t>POINT(713601.18 6169678.26)</t>
  </si>
  <si>
    <t>8fb1edb8-92a6-4535-9761-190e093b299e</t>
  </si>
  <si>
    <t>0a3f507e-2111-32b8-e044-0003ba298018</t>
  </si>
  <si>
    <t>POINT(713509.73 6169032.88)</t>
  </si>
  <si>
    <t>8fb7a043-a967-4436-bef8-6fa56a05c166</t>
  </si>
  <si>
    <t>0a3f507e-17b3-32b8-e044-0003ba298018</t>
  </si>
  <si>
    <t>POINT(713503.77 6168794.78)</t>
  </si>
  <si>
    <t>8fba45f5-a416-4e36-98c5-38ff909e8a7e</t>
  </si>
  <si>
    <t>21cc544f-3f53-44d2-815f-096207773c92</t>
  </si>
  <si>
    <t>POINT(712245.86 6169468.07)</t>
  </si>
  <si>
    <t>8fd104fe-f48d-43f7-a6e5-e6ca3749fa6c</t>
  </si>
  <si>
    <t>76ede3bb-3cbe-1e91-e044-00144f3ead67</t>
  </si>
  <si>
    <t>POINT(712804.68 6168964.28)</t>
  </si>
  <si>
    <t>8fe9650c-b9a4-4191-b353-e020b10a174f</t>
  </si>
  <si>
    <t>2b190e33-7e08-3634-e044-0003ba298018</t>
  </si>
  <si>
    <t>POINT(714267.19 6168818.38)</t>
  </si>
  <si>
    <t>8fee5987-21b7-49c5-af2d-8e99c8fb1827</t>
  </si>
  <si>
    <t>0a3f507e-1ae0-32b8-e044-0003ba298018</t>
  </si>
  <si>
    <t>POINT(713041.21 6169180.96)</t>
  </si>
  <si>
    <t>90059a35-0d69-4b9e-8390-dab4d3034204</t>
  </si>
  <si>
    <t>0a3f507e-1871-32b8-e044-0003ba298018</t>
  </si>
  <si>
    <t>POINT(714087.38 6168766.81)</t>
  </si>
  <si>
    <t>900d9cce-7903-4434-9daf-f5868d9b1866</t>
  </si>
  <si>
    <t>0a3f507e-1a3e-32b8-e044-0003ba298018</t>
  </si>
  <si>
    <t>POINT(713756.15 6169047.18)</t>
  </si>
  <si>
    <t>902a95ab-059f-4f90-8c8b-8bb149c92f26</t>
  </si>
  <si>
    <t>POINT(712032.96 6169876.98)</t>
  </si>
  <si>
    <t>902ec002-45e3-4847-92c9-aa75e8732d18</t>
  </si>
  <si>
    <t>0a3f507e-21fa-32b8-e044-0003ba298018</t>
  </si>
  <si>
    <t>POINT(712967.41 6169294.34)</t>
  </si>
  <si>
    <t>903c2e56-cc6f-4892-abf7-a09e1047f372</t>
  </si>
  <si>
    <t>0a3f507e-205e-32b8-e044-0003ba298018</t>
  </si>
  <si>
    <t>POINT(710744.54 6172033.85)</t>
  </si>
  <si>
    <t>90520a6c-9599-4754-b560-1d93251d0bd1</t>
  </si>
  <si>
    <t>0a3f507e-211a-32b8-e044-0003ba298018</t>
  </si>
  <si>
    <t>POINT(713423.34 6169001.74)</t>
  </si>
  <si>
    <t>905ab78b-cf64-4e12-a95d-cbd676481fd5</t>
  </si>
  <si>
    <t>0a3f507e-1ee7-32b8-e044-0003ba298018</t>
  </si>
  <si>
    <t>POINT(711733.35 6172162.73)</t>
  </si>
  <si>
    <t>9065749f-d07c-4181-ab0b-cf5af6acd482</t>
  </si>
  <si>
    <t>53ba2f34-600a-2505-e044-0003ba298018</t>
  </si>
  <si>
    <t>POINT(712651.49 6168710.93)</t>
  </si>
  <si>
    <t>90917e55-d132-4c94-8089-a13c6058e204</t>
  </si>
  <si>
    <t>0a3f507e-1912-32b8-e044-0003ba298018</t>
  </si>
  <si>
    <t>POINT(711433.05 6172222.64)</t>
  </si>
  <si>
    <t>90a697c7-8bd1-4a2f-b024-51aa1d55e56d</t>
  </si>
  <si>
    <t>53ba2f34-5fe0-2505-e044-0003ba298018</t>
  </si>
  <si>
    <t>POINT(712662.71 6168790.58)</t>
  </si>
  <si>
    <t>90ce961d-21e4-4432-8caa-744c531583b4</t>
  </si>
  <si>
    <t>POINT(710814.1 6172027.13)</t>
  </si>
  <si>
    <t>90d7b617-d4e8-460f-80fd-6ad20a3c0304</t>
  </si>
  <si>
    <t>0a3f507e-1e92-32b8-e044-0003ba298018</t>
  </si>
  <si>
    <t>POINT(711686.21 6171834.21)</t>
  </si>
  <si>
    <t>90e0e17c-2007-4621-85b3-48fcad21c1d8</t>
  </si>
  <si>
    <t>0a3f507e-1d24-32b8-e044-0003ba298018</t>
  </si>
  <si>
    <t>POINT(714136.13 6168791.33)</t>
  </si>
  <si>
    <t>90e467b1-e822-44c9-94d9-5e104432c861</t>
  </si>
  <si>
    <t>160cb53e-67a7-429b-886a-a623e221a8f0</t>
  </si>
  <si>
    <t>POINT(711488.94 6172772.44)</t>
  </si>
  <si>
    <t>910b9431-586a-4827-8593-f4e5d2d16549</t>
  </si>
  <si>
    <t>0a3f507e-153a-32b8-e044-0003ba298018</t>
  </si>
  <si>
    <t>POINT(713530.36 6169449.46)</t>
  </si>
  <si>
    <t>912764b3-d629-4501-bf8a-1dd430e47568</t>
  </si>
  <si>
    <t>POINT(712287.59 6171653.91)</t>
  </si>
  <si>
    <t>91324319-770a-4643-9943-567c22b80ab0</t>
  </si>
  <si>
    <t>0a3f507e-2334-32b8-e044-0003ba298018</t>
  </si>
  <si>
    <t>POINT(713344.88 6168542.42)</t>
  </si>
  <si>
    <t>91379239-f616-4c3b-abce-d21de780d9c2</t>
  </si>
  <si>
    <t>0a3f507e-24a9-32b8-e044-0003ba298018</t>
  </si>
  <si>
    <t>POINT(712738.6 6169126.47)</t>
  </si>
  <si>
    <t>915fbe47-d348-4101-89f5-af7c2ab7f615</t>
  </si>
  <si>
    <t>0a3f507e-215f-32b8-e044-0003ba298018</t>
  </si>
  <si>
    <t>POINT(713744.43 6169505.49)</t>
  </si>
  <si>
    <t>916a825d-1e90-408d-913f-62bea047bbcd</t>
  </si>
  <si>
    <t>0a3f507e-1955-32b8-e044-0003ba298018</t>
  </si>
  <si>
    <t>POINT(711816.73 6172575.71)</t>
  </si>
  <si>
    <t>9194f073-a251-4d66-aa5d-2a8ca5a2d312</t>
  </si>
  <si>
    <t>0a3f507e-20fb-32b8-e044-0003ba298018</t>
  </si>
  <si>
    <t>POINT(713077.82 6168613.82)</t>
  </si>
  <si>
    <t>91a0b01c-6dfc-4c5e-b3ce-dfb08255baf4</t>
  </si>
  <si>
    <t>75d4829b-35b5-165e-e044-00144f3ead67</t>
  </si>
  <si>
    <t>POINT(712717.72 6168908.46)</t>
  </si>
  <si>
    <t>91a34b99-9da6-4d09-9975-616aad3b695b</t>
  </si>
  <si>
    <t>0a3f507e-22d4-32b8-e044-0003ba298018</t>
  </si>
  <si>
    <t>POINT(711789.77 6172082.08)</t>
  </si>
  <si>
    <t>91a99f1f-36dd-4657-ae0e-955bd3ceeae1</t>
  </si>
  <si>
    <t>0a3f507e-1ff6-32b8-e044-0003ba298018</t>
  </si>
  <si>
    <t>POINT(711040.63 6171817.9)</t>
  </si>
  <si>
    <t>91ae4fb5-df95-48dc-82a8-1f852aea4e02</t>
  </si>
  <si>
    <t>0a3f507e-237d-32b8-e044-0003ba298018</t>
  </si>
  <si>
    <t>POINT(713231.55 6168556.6)</t>
  </si>
  <si>
    <t>91b3b2ac-4cd9-4efe-b006-5000e1083516</t>
  </si>
  <si>
    <t>0a3f507e-215c-32b8-e044-0003ba298018</t>
  </si>
  <si>
    <t>POINT(713779.82 6169532.64)</t>
  </si>
  <si>
    <t>91bda778-85ec-4706-9eba-888dd66be0ed</t>
  </si>
  <si>
    <t>POINT(711605.07 6170315.61)</t>
  </si>
  <si>
    <t>91c745cd-01f0-48e3-af3d-9ff1ac2d8868</t>
  </si>
  <si>
    <t>0a3f507e-1e37-32b8-e044-0003ba298018</t>
  </si>
  <si>
    <t>POINT(711547.63 6171553.46)</t>
  </si>
  <si>
    <t>91cf3280-d71e-439d-9a34-68ec03a094df</t>
  </si>
  <si>
    <t>0a3f507e-247c-32b8-e044-0003ba298018</t>
  </si>
  <si>
    <t>POINT(712372.41 6169488.35)</t>
  </si>
  <si>
    <t>91fbf8aa-8f22-42ad-96ec-d48043ab3a5c</t>
  </si>
  <si>
    <t>0a3f507e-15d5-32b8-e044-0003ba298018</t>
  </si>
  <si>
    <t>POINT(711718.92 6170772.49)</t>
  </si>
  <si>
    <t>91ff67ff-4476-4e1f-9288-e219e0cafec2</t>
  </si>
  <si>
    <t>0a3f507e-22de-32b8-e044-0003ba298018</t>
  </si>
  <si>
    <t>POINT(711989.99 6172048.23)</t>
  </si>
  <si>
    <t>9209b158-ab20-4f5c-b084-f493b17ca2bd</t>
  </si>
  <si>
    <t>0a3f507e-2146-32b8-e044-0003ba298018</t>
  </si>
  <si>
    <t>POINT(713576.31 6168954.62)</t>
  </si>
  <si>
    <t>9210aaf4-e35c-458f-96fb-58f054a24a3f</t>
  </si>
  <si>
    <t>0a3f507e-2381-32b8-e044-0003ba298018</t>
  </si>
  <si>
    <t>POINT(713242.67 6168521.92)</t>
  </si>
  <si>
    <t>925c2866-cb9f-414b-90f4-d73afcdb58f7</t>
  </si>
  <si>
    <t>0a3f507e-206e-32b8-e044-0003ba298018</t>
  </si>
  <si>
    <t>POINT(712465.36 6168996.43)</t>
  </si>
  <si>
    <t>927b2d0a-4bf5-4228-a618-a43bdb453f47</t>
  </si>
  <si>
    <t>0a3f507e-2144-32b8-e044-0003ba298018</t>
  </si>
  <si>
    <t>POINT(713595.45 6168943.64)</t>
  </si>
  <si>
    <t>92b0d6cc-d2c8-4aca-a692-43cadaa29aee</t>
  </si>
  <si>
    <t>0a3f507e-24a6-32b8-e044-0003ba298018</t>
  </si>
  <si>
    <t>POINT(712807.8 6169178.24)</t>
  </si>
  <si>
    <t>92d73f36-6d0e-4235-a652-8aaa298ea440</t>
  </si>
  <si>
    <t>0a3f507e-1a26-32b8-e044-0003ba298018</t>
  </si>
  <si>
    <t>POINT(713964.93 6169131.77)</t>
  </si>
  <si>
    <t>92e902b1-deee-4f08-927b-071f713a649d</t>
  </si>
  <si>
    <t>0a3f507e-1d61-32b8-e044-0003ba298018</t>
  </si>
  <si>
    <t>POINT(711861.5 6170487.01)</t>
  </si>
  <si>
    <t>92eb94f2-4a84-4ec8-ae8f-ebccf724927a</t>
  </si>
  <si>
    <t>0a3f507e-217a-32b8-e044-0003ba298018</t>
  </si>
  <si>
    <t>POINT(713749.18 6169598.31)</t>
  </si>
  <si>
    <t>92ee9543-037e-4c58-a038-dcd1ac2ca899</t>
  </si>
  <si>
    <t>0a3f507e-152c-32b8-e044-0003ba298018</t>
  </si>
  <si>
    <t>POINT(711539.05 6172448.16)</t>
  </si>
  <si>
    <t>92f6f249-1cd2-44e5-bfe4-4125ae35e39d</t>
  </si>
  <si>
    <t>0a3f507e-1b56-32b8-e044-0003ba298018</t>
  </si>
  <si>
    <t>POINT(713436.23 6169735.29)</t>
  </si>
  <si>
    <t>9301ca4c-2c79-4994-a6c4-3340db912777</t>
  </si>
  <si>
    <t>0a3f507e-1646-32b8-e044-0003ba298018</t>
  </si>
  <si>
    <t>POINT(713681.33 6169558.74)</t>
  </si>
  <si>
    <t>931574fe-3357-44e3-8c76-a8d23758fb33</t>
  </si>
  <si>
    <t>0a3f507e-2421-32b8-e044-0003ba298018</t>
  </si>
  <si>
    <t>POINT(711693.99 6172489.16)</t>
  </si>
  <si>
    <t>93213a56-69fb-460a-85a3-57d0237c29a8</t>
  </si>
  <si>
    <t>0a3f507e-1c97-32b8-e044-0003ba298018</t>
  </si>
  <si>
    <t>POINT(712212.3 6169226.01)</t>
  </si>
  <si>
    <t>9323aff8-627d-4b5a-b9be-fd20bd0bd76f</t>
  </si>
  <si>
    <t>0a3f507e-1f53-32b8-e044-0003ba298018</t>
  </si>
  <si>
    <t>POINT(711160.5 6172049.23)</t>
  </si>
  <si>
    <t>933b5818-a735-40eb-91ad-0ee5748fa817</t>
  </si>
  <si>
    <t>0a3f507e-20de-32b8-e044-0003ba298018</t>
  </si>
  <si>
    <t>POINT(714271.15 6168699.26)</t>
  </si>
  <si>
    <t>93534b6c-63d6-4da5-9d26-58832aee6eef</t>
  </si>
  <si>
    <t>0a3f507e-17fc-32b8-e044-0003ba298018</t>
  </si>
  <si>
    <t>POINT(712385.31 6169035.5)</t>
  </si>
  <si>
    <t>9356d028-699f-4426-bea4-a90eec9b862b</t>
  </si>
  <si>
    <t>0a3f507e-2430-32b8-e044-0003ba298018</t>
  </si>
  <si>
    <t>POINT(713871.38 6168806.06)</t>
  </si>
  <si>
    <t>9358f279-28bf-4550-b9fd-f1ae086eca40</t>
  </si>
  <si>
    <t>0a3f507e-17cb-32b8-e044-0003ba298018</t>
  </si>
  <si>
    <t>POINT(713147.21 6168746.2)</t>
  </si>
  <si>
    <t>935dfdde-6b4f-4367-9d49-5e8c1592401b</t>
  </si>
  <si>
    <t>0a3f507e-242d-32b8-e044-0003ba298018</t>
  </si>
  <si>
    <t>POINT(711641.11 6170617.35)</t>
  </si>
  <si>
    <t>936d4814-5adb-4ece-8157-8a14b3aa0419</t>
  </si>
  <si>
    <t>0a3f507e-19dd-32b8-e044-0003ba298018</t>
  </si>
  <si>
    <t>POINT(711651.19 6172420.12)</t>
  </si>
  <si>
    <t>937450a1-b874-44a3-85f8-3b1eb10e752f</t>
  </si>
  <si>
    <t>0a3f507e-1b79-32b8-e044-0003ba298018</t>
  </si>
  <si>
    <t>POINT(713540.86 6169714.16)</t>
  </si>
  <si>
    <t>93766829-2ca7-49ea-ab4f-7cea1a60ee17</t>
  </si>
  <si>
    <t>0a3f507e-1cd5-32b8-e044-0003ba298018</t>
  </si>
  <si>
    <t>POINT(711339.49 6172447.78)</t>
  </si>
  <si>
    <t>937ba4a0-4357-4cd0-a4e6-3ae24ee88dd3</t>
  </si>
  <si>
    <t>0a3f507e-19da-32b8-e044-0003ba298018</t>
  </si>
  <si>
    <t>POINT(711655.19 6172403.82)</t>
  </si>
  <si>
    <t>9382b9c7-0935-426f-91f4-5df10d010c34</t>
  </si>
  <si>
    <t>0a3f507e-1b74-32b8-e044-0003ba298018</t>
  </si>
  <si>
    <t>POINT(713485.07 6169646.87)</t>
  </si>
  <si>
    <t>93aac299-7380-4adb-af3e-6476b92977ec</t>
  </si>
  <si>
    <t>0a3f507e-1976-32b8-e044-0003ba298018</t>
  </si>
  <si>
    <t>POINT(711802.59 6172488.98)</t>
  </si>
  <si>
    <t>93bb6517-39e6-4c77-a5a1-6f0082423bc1</t>
  </si>
  <si>
    <t>0a3f507e-1aad-32b8-e044-0003ba298018</t>
  </si>
  <si>
    <t>POINT(713832.17 6169103.58)</t>
  </si>
  <si>
    <t>93c8039f-64ae-4d38-8afb-1d6eda8716b4</t>
  </si>
  <si>
    <t>0a3f507e-193b-32b8-e044-0003ba298018</t>
  </si>
  <si>
    <t>POINT(713483.52 6169787.55)</t>
  </si>
  <si>
    <t>93ca712f-7d38-4d7f-af24-bc28961c8945</t>
  </si>
  <si>
    <t>0a3f507e-2075-32b8-e044-0003ba298018</t>
  </si>
  <si>
    <t>POINT(712517.95 6168898.1)</t>
  </si>
  <si>
    <t>93e4d131-1d2e-410a-97bb-6d9a7328dc0b</t>
  </si>
  <si>
    <t>0a3f507e-1f39-32b8-e044-0003ba298018</t>
  </si>
  <si>
    <t>POINT(711174.79 6172209.44)</t>
  </si>
  <si>
    <t>93f158ee-662c-4ffb-a865-d5d36fc8a28c</t>
  </si>
  <si>
    <t>0a3f507e-164d-32b8-e044-0003ba298018</t>
  </si>
  <si>
    <t>POINT(714166.07 6168748.32)</t>
  </si>
  <si>
    <t>9404def1-f03e-43f4-8673-f1e079cc0284</t>
  </si>
  <si>
    <t>4eca26b5-e898-6765-e044-0003ba298018</t>
  </si>
  <si>
    <t>POINT(712946.43 6168747.06)</t>
  </si>
  <si>
    <t>940df018-06e2-4bd3-ae36-743c698f5243</t>
  </si>
  <si>
    <t>0a3f507e-1bf8-32b8-e044-0003ba298018</t>
  </si>
  <si>
    <t>POINT(713633.08 6169188.55)</t>
  </si>
  <si>
    <t>941c25c9-723b-41bb-857b-299ffb095c01</t>
  </si>
  <si>
    <t>0a3f507e-2216-32b8-e044-0003ba298018</t>
  </si>
  <si>
    <t>POINT(712553.92 6169162.95)</t>
  </si>
  <si>
    <t>9430e5b1-094d-45e4-bbc9-bff8307a3647</t>
  </si>
  <si>
    <t>0a3f507e-1d35-32b8-e044-0003ba298018</t>
  </si>
  <si>
    <t>POINT(713613.25 6169649.14)</t>
  </si>
  <si>
    <t>94326267-0a5d-444d-9014-078b8bfab558</t>
  </si>
  <si>
    <t>0a3f507e-2425-32b8-e044-0003ba298018</t>
  </si>
  <si>
    <t>POINT(711708.82 6172517.98)</t>
  </si>
  <si>
    <t>94374867-7eba-4136-9822-c3c405d2a4f4</t>
  </si>
  <si>
    <t>0a3f507e-226c-32b8-e044-0003ba298018</t>
  </si>
  <si>
    <t>POINT(711920.29 6171752)</t>
  </si>
  <si>
    <t>943b3231-f167-4e2b-9c3a-8bb8b8f87518</t>
  </si>
  <si>
    <t>0a3f507e-1f1c-32b8-e044-0003ba298018</t>
  </si>
  <si>
    <t>POINT(711196.73 6171713.29)</t>
  </si>
  <si>
    <t>944c90e0-5c72-47e4-9821-db0dc201e301</t>
  </si>
  <si>
    <t>0a3f507e-1f46-32b8-e044-0003ba298018</t>
  </si>
  <si>
    <t>POINT(711312.05 6171628.21)</t>
  </si>
  <si>
    <t>9457ba14-e380-422d-bae3-2842363cc8bd</t>
  </si>
  <si>
    <t>POINT(712387.96 6169399.18)</t>
  </si>
  <si>
    <t>9459bfa5-e1d0-4af3-b6a1-f84aef33ee1b</t>
  </si>
  <si>
    <t>0a3f507e-1eb5-32b8-e044-0003ba298018</t>
  </si>
  <si>
    <t>POINT(711508.29 6172191.9)</t>
  </si>
  <si>
    <t>945a6754-b788-4ff7-95b9-be3a2bd46608</t>
  </si>
  <si>
    <t>POINT(711199.19 6172569.57)</t>
  </si>
  <si>
    <t>9466db65-ac7d-43c7-9846-088e7900afb5</t>
  </si>
  <si>
    <t>4f4ad24d-f085-465d-afe1-57bff4adc774</t>
  </si>
  <si>
    <t>POINT(711616.95 6172768.91)</t>
  </si>
  <si>
    <t>946e2289-1d65-404b-aa16-5fcdda7de247</t>
  </si>
  <si>
    <t>0a3f507e-1ab7-32b8-e044-0003ba298018</t>
  </si>
  <si>
    <t>POINT(713747.13 6169184.94)</t>
  </si>
  <si>
    <t>9482f8b2-9be5-4deb-82e0-30c8dc35f6a0</t>
  </si>
  <si>
    <t>0a3f507e-1eec-32b8-e044-0003ba298018</t>
  </si>
  <si>
    <t>POINT(711700.35 6172217.84)</t>
  </si>
  <si>
    <t>94854ea3-ba67-4b19-9e89-2846caab579d</t>
  </si>
  <si>
    <t>0a3f507e-1d22-32b8-e044-0003ba298018</t>
  </si>
  <si>
    <t>POINT(714131.13 6168818.25)</t>
  </si>
  <si>
    <t>94855cd0-51cd-43cb-b9c2-b2c93f5e3c9d</t>
  </si>
  <si>
    <t>0a3f507e-15f8-32b8-e044-0003ba298018</t>
  </si>
  <si>
    <t>POINT(711662.49 6170682.33)</t>
  </si>
  <si>
    <t>948f3458-1d6d-4cdb-9576-4f49de3aad1c</t>
  </si>
  <si>
    <t>0a3f507e-1e8b-32b8-e044-0003ba298018</t>
  </si>
  <si>
    <t>POINT(711542.88 6172033.04)</t>
  </si>
  <si>
    <t>94970431-fe5c-48ee-9585-814838c254ad</t>
  </si>
  <si>
    <t>0a3f507e-1989-32b8-e044-0003ba298018</t>
  </si>
  <si>
    <t>POINT(711914.99 6172395.06)</t>
  </si>
  <si>
    <t>9497c9ca-8a79-4a9b-aaf4-5c31c0ca6cd5</t>
  </si>
  <si>
    <t>0a3f507e-1d5d-32b8-e044-0003ba298018</t>
  </si>
  <si>
    <t>POINT(711889.63 6170458.76)</t>
  </si>
  <si>
    <t>94a0f572-2e94-46f2-8a0b-0f37ee41868c</t>
  </si>
  <si>
    <t>0a3f507e-1ff9-32b8-e044-0003ba298018</t>
  </si>
  <si>
    <t>POINT(710912.12 6171762.62)</t>
  </si>
  <si>
    <t>94a986f4-95ac-4a34-88cc-1030738eb777</t>
  </si>
  <si>
    <t>0a3f507e-24b2-32b8-e044-0003ba298018</t>
  </si>
  <si>
    <t>POINT(713649.53 6169837.97)</t>
  </si>
  <si>
    <t>94ac05d8-45c9-4b77-94fe-58b210da02e2</t>
  </si>
  <si>
    <t>0a3f507e-21da-32b8-e044-0003ba298018</t>
  </si>
  <si>
    <t>POINT(713584.59 6169692)</t>
  </si>
  <si>
    <t>94c6122e-54ec-4cea-a8b3-b6f49744b3b3</t>
  </si>
  <si>
    <t>POINT(712245.76 6172131.08)</t>
  </si>
  <si>
    <t>94f06b35-991a-4cb1-8481-e0e1fc033846</t>
  </si>
  <si>
    <t>0a3f507e-19d3-32b8-e044-0003ba298018</t>
  </si>
  <si>
    <t>POINT(711665 6172364.45)</t>
  </si>
  <si>
    <t>9500d206-c7da-42a7-bfe0-afff94dd69c8</t>
  </si>
  <si>
    <t>0a3f507e-21ad-32b8-e044-0003ba298018</t>
  </si>
  <si>
    <t>POINT(713677.31 6169769.63)</t>
  </si>
  <si>
    <t>95086946-ce22-4aa5-9753-73c823d3d343</t>
  </si>
  <si>
    <t>0a3f507e-20e9-32b8-e044-0003ba298018</t>
  </si>
  <si>
    <t>POINT(713050.87 6168329.66)</t>
  </si>
  <si>
    <t>950a4ba7-1282-42b9-87c3-8704a72e2181</t>
  </si>
  <si>
    <t>0a3f507e-1ba0-32b8-e044-0003ba298018</t>
  </si>
  <si>
    <t>POINT(713821.67 6169201.75)</t>
  </si>
  <si>
    <t>950b2bd0-8e8d-4140-ab43-cafc68510d58</t>
  </si>
  <si>
    <t>0a3f507e-1a42-32b8-e044-0003ba298018</t>
  </si>
  <si>
    <t>POINT(713725.3 6169024.07)</t>
  </si>
  <si>
    <t>952600ee-ab93-4b8a-92fd-0feddf5b246d</t>
  </si>
  <si>
    <t>0a3f507e-1bcd-32b8-e044-0003ba298018</t>
  </si>
  <si>
    <t>POINT(713750.1 6169278.31)</t>
  </si>
  <si>
    <t>9534b33a-86e8-4917-9085-09762dfe78e8</t>
  </si>
  <si>
    <t>0a3f507e-237c-32b8-e044-0003ba298018</t>
  </si>
  <si>
    <t>POINT(713261.92 6168572)</t>
  </si>
  <si>
    <t>9563df7d-030d-40d2-8b95-1aeb95f7e967</t>
  </si>
  <si>
    <t>0a3f507e-1b91-32b8-e044-0003ba298018</t>
  </si>
  <si>
    <t>POINT(713012.4 6168959.91)</t>
  </si>
  <si>
    <t>9568e3cd-9f0a-4dc3-803d-5c68713a4b58</t>
  </si>
  <si>
    <t>0a3f507e-2040-32b8-e044-0003ba298018</t>
  </si>
  <si>
    <t>POINT(710714.76 6171898.03)</t>
  </si>
  <si>
    <t>956ab07c-ddaa-4a62-a67f-c54e90c9fc80</t>
  </si>
  <si>
    <t>0a3f507e-1e67-32b8-e044-0003ba298018</t>
  </si>
  <si>
    <t>POINT(711526.81 6171892.34)</t>
  </si>
  <si>
    <t>9576783c-4d25-40d7-94a4-6ace6f7c56f1</t>
  </si>
  <si>
    <t>0a3f507e-1e17-32b8-e044-0003ba298018</t>
  </si>
  <si>
    <t>POINT(711984.39 6169503.1)</t>
  </si>
  <si>
    <t>959f812c-2af4-41e1-90bf-814d7c936fb1</t>
  </si>
  <si>
    <t>0a3f507e-1e44-32b8-e044-0003ba298018</t>
  </si>
  <si>
    <t>POINT(711757.21 6171642.47)</t>
  </si>
  <si>
    <t>95a8ca01-6554-42b9-be93-41863dcb19ca</t>
  </si>
  <si>
    <t>0a3f507e-2189-32b8-e044-0003ba298018</t>
  </si>
  <si>
    <t>POINT(713696.35 6169605.02)</t>
  </si>
  <si>
    <t>95ca7e6d-a4fe-4e11-8da5-271ea49a84a5</t>
  </si>
  <si>
    <t>53ba2f34-5fcc-2505-e044-0003ba298018</t>
  </si>
  <si>
    <t>POINT(712708.08 6168827.9)</t>
  </si>
  <si>
    <t>95d14601-8038-4793-a219-89d14cd3b4c5</t>
  </si>
  <si>
    <t>53ba2f34-5fef-2505-e044-0003ba298018</t>
  </si>
  <si>
    <t>POINT(712642.76 6168768.32)</t>
  </si>
  <si>
    <t>95d92b8e-a2c7-4aa3-834c-75a4fbe7aab3</t>
  </si>
  <si>
    <t>0a3f507e-1b52-32b8-e044-0003ba298018</t>
  </si>
  <si>
    <t>POINT(713431.22 6169744.28)</t>
  </si>
  <si>
    <t>95dbab30-12dd-4ddf-bdaa-745cf3de8fa4</t>
  </si>
  <si>
    <t>POINT(712361.45 6171820.56)</t>
  </si>
  <si>
    <t>960fed86-8cf5-4f00-be40-ae1cd8d3f436</t>
  </si>
  <si>
    <t>0a3f507e-22d0-32b8-e044-0003ba298018</t>
  </si>
  <si>
    <t>POINT(711839.75 6172087.22)</t>
  </si>
  <si>
    <t>96146ea2-2d72-4b3a-930e-08ba6edab6c2</t>
  </si>
  <si>
    <t>3cae7253-094f-0f90-e044-0003ba298018</t>
  </si>
  <si>
    <t>POINT(711727.08 6172647.71)</t>
  </si>
  <si>
    <t>9625d756-2cce-4d25-ae47-1df5735d1658</t>
  </si>
  <si>
    <t>0a3f507e-217e-32b8-e044-0003ba298018</t>
  </si>
  <si>
    <t>POINT(713737.18 6169590.5)</t>
  </si>
  <si>
    <t>96408ca5-5bcd-4222-a86e-3431e29d2425</t>
  </si>
  <si>
    <t>0a3f507e-15b6-32b8-e044-0003ba298018</t>
  </si>
  <si>
    <t>POINT(712838.51 6169032.24)</t>
  </si>
  <si>
    <t>9655e560-f51f-4c7f-91a3-83e8fcdb0929</t>
  </si>
  <si>
    <t>0a3f507e-227f-32b8-e044-0003ba298018</t>
  </si>
  <si>
    <t>POINT(712033.09 6171848.96)</t>
  </si>
  <si>
    <t>965d8eb4-7dbf-4af3-8fca-013226df9b66</t>
  </si>
  <si>
    <t>0a3f507e-20bb-32b8-e044-0003ba298018</t>
  </si>
  <si>
    <t>POINT(711500.46 6172552.83)</t>
  </si>
  <si>
    <t>9683531b-fb78-4532-b0ed-b8d6d0cde314</t>
  </si>
  <si>
    <t>0a3f507e-1fcf-32b8-e044-0003ba298018</t>
  </si>
  <si>
    <t>POINT(710919.2 6171642.3)</t>
  </si>
  <si>
    <t>9684c7b2-e798-48f8-a2ca-a9f8a4f2fac4</t>
  </si>
  <si>
    <t>0a3f507e-1830-32b8-e044-0003ba298018</t>
  </si>
  <si>
    <t>POINT(713112.02 6170119.25)</t>
  </si>
  <si>
    <t>968c4db4-8ae9-41de-af45-f8aa7a7a4f65</t>
  </si>
  <si>
    <t>0a3f507e-153b-32b8-e044-0003ba298018</t>
  </si>
  <si>
    <t>POINT(713576.7 6169458.13)</t>
  </si>
  <si>
    <t>96a10330-4439-4a11-a255-f9153fa3dc26</t>
  </si>
  <si>
    <t>0a3f507e-22c1-32b8-e044-0003ba298018</t>
  </si>
  <si>
    <t>POINT(711934.51 6171974.85)</t>
  </si>
  <si>
    <t>96af75e7-09aa-4071-9e2a-4bce0f35fffa</t>
  </si>
  <si>
    <t>3cae7253-0938-0f90-e044-0003ba298018</t>
  </si>
  <si>
    <t>POINT(711711.88 6172609.91)</t>
  </si>
  <si>
    <t>96b5fdca-b4ed-4045-9280-22a5a67529e6</t>
  </si>
  <si>
    <t>0a3f507e-2186-32b8-e044-0003ba298018</t>
  </si>
  <si>
    <t>POINT(713718.08 6169580.6)</t>
  </si>
  <si>
    <t>96b89042-fa6c-4423-a227-908de25cf4cb</t>
  </si>
  <si>
    <t>0a3f507e-212f-32b8-e044-0003ba298018</t>
  </si>
  <si>
    <t>POINT(713185.08 6169101.67)</t>
  </si>
  <si>
    <t>96b9d19e-e4f3-42a7-afac-7d7c7fe6c5e8</t>
  </si>
  <si>
    <t>0a3f507e-1b0d-32b8-e044-0003ba298018</t>
  </si>
  <si>
    <t>POINT(713133.52 6169128.23)</t>
  </si>
  <si>
    <t>96cb3b07-03a6-4e87-a694-fd68dae55f1d</t>
  </si>
  <si>
    <t>4591b5f9-a6c7-0dd9-e044-0003ba298018</t>
  </si>
  <si>
    <t>POINT(712602.26 6168846.16)</t>
  </si>
  <si>
    <t>96cff0da-f506-4ede-a0aa-a5f9121fcad5</t>
  </si>
  <si>
    <t>0a3f507e-1567-32b8-e044-0003ba298018</t>
  </si>
  <si>
    <t>POINT(713523.94 6169575.24)</t>
  </si>
  <si>
    <t>96d05ae8-df8f-4d50-8c1d-053469363371</t>
  </si>
  <si>
    <t>0a3f507e-18e6-32b8-e044-0003ba298018</t>
  </si>
  <si>
    <t>POINT(711459.67 6171907.5)</t>
  </si>
  <si>
    <t>96d55d1d-5e2d-4fd1-9516-39e26c4a83b3</t>
  </si>
  <si>
    <t>0a3f507e-1a01-32b8-e044-0003ba298018</t>
  </si>
  <si>
    <t>POINT(711553.94 6172288.9)</t>
  </si>
  <si>
    <t>96dc0766-5f22-4f99-86f4-aa95b74396e5</t>
  </si>
  <si>
    <t>0a3f507e-1afb-32b8-e044-0003ba298018</t>
  </si>
  <si>
    <t>POINT(713058.05 6168908.71)</t>
  </si>
  <si>
    <t>96e0535b-af99-4ab5-a387-6f2eca9894cb</t>
  </si>
  <si>
    <t>0a3f507e-19fd-32b8-e044-0003ba298018</t>
  </si>
  <si>
    <t>POINT(711539.28 6172362.64)</t>
  </si>
  <si>
    <t>96f65fb2-03df-4870-b905-1f2cfab3e5bf</t>
  </si>
  <si>
    <t>0a3f507e-22e3-32b8-e044-0003ba298018</t>
  </si>
  <si>
    <t>POINT(711799.3 6172165.89)</t>
  </si>
  <si>
    <t>972b1b89-1fdd-46b4-a995-1e7e890652b2</t>
  </si>
  <si>
    <t>53ba2f34-6002-2505-e044-0003ba298018</t>
  </si>
  <si>
    <t>POINT(712623.22 6168743.84)</t>
  </si>
  <si>
    <t>972c1ee6-8a49-44c5-b25e-b9b14a6562dc</t>
  </si>
  <si>
    <t>0a3f507e-1faf-32b8-e044-0003ba298018</t>
  </si>
  <si>
    <t>POINT(711022.79 6171577.25)</t>
  </si>
  <si>
    <t>973e97a2-7349-4a6d-b275-9e919a0b0373</t>
  </si>
  <si>
    <t>0a3f507e-224c-32b8-e044-0003ba298018</t>
  </si>
  <si>
    <t>POINT(711891.36 6171650.43)</t>
  </si>
  <si>
    <t>974f9fba-9cbb-4f1b-a9dd-b4a466c87c26</t>
  </si>
  <si>
    <t>0a3f507e-18cf-32b8-e044-0003ba298018</t>
  </si>
  <si>
    <t>POINT(711353.76 6171817.41)</t>
  </si>
  <si>
    <t>9756f159-3272-45c4-af62-fe9f1753cd16</t>
  </si>
  <si>
    <t>0a3f507e-1d1f-32b8-e044-0003ba298018</t>
  </si>
  <si>
    <t>POINT(710957.82 6172103.78)</t>
  </si>
  <si>
    <t>975bbb0d-df6b-4065-a671-05d8eb7eeeb8</t>
  </si>
  <si>
    <t>9e11570a-fb97-4d80-8a02-72997821f7dd</t>
  </si>
  <si>
    <t>POINT(711521.29 6172866.45)</t>
  </si>
  <si>
    <t>97634fd6-0de5-4885-935b-b08e20f6c51b</t>
  </si>
  <si>
    <t>4591b5f9-a6f8-0dd9-e044-0003ba298018</t>
  </si>
  <si>
    <t>POINT(712552.48 6168767.09)</t>
  </si>
  <si>
    <t>976e2895-5cb4-4db6-8639-a70701a4e0af</t>
  </si>
  <si>
    <t>0a3f507e-18a0-32b8-e044-0003ba298018</t>
  </si>
  <si>
    <t>POINT(711476.58 6171690.86)</t>
  </si>
  <si>
    <t>977fe260-b188-463b-943a-98a18a689e20</t>
  </si>
  <si>
    <t>0a3f507e-2339-32b8-e044-0003ba298018</t>
  </si>
  <si>
    <t>POINT(713416.21 6168542.8)</t>
  </si>
  <si>
    <t>9799d7e3-6e09-41ca-9bea-d662815129bb</t>
  </si>
  <si>
    <t>0a3f507e-241f-32b8-e044-0003ba298018</t>
  </si>
  <si>
    <t>POINT(711737.7 6172512.15)</t>
  </si>
  <si>
    <t>979bedb6-3130-4cd4-b069-c39b19b32edc</t>
  </si>
  <si>
    <t>76ede3bb-3cbd-1e91-e044-00144f3ead67</t>
  </si>
  <si>
    <t>POINT(712809.24 6168936.19)</t>
  </si>
  <si>
    <t>97b23657-6ecd-4f59-8a7f-860752cddb99</t>
  </si>
  <si>
    <t>0a3f507e-183e-32b8-e044-0003ba298018</t>
  </si>
  <si>
    <t>POINT(713391.22 6169672.28)</t>
  </si>
  <si>
    <t>97b36a99-65ed-4eab-8c2c-39baf0193215</t>
  </si>
  <si>
    <t>0a3f507e-212a-32b8-e044-0003ba298018</t>
  </si>
  <si>
    <t>POINT(713223.31 6169047.27)</t>
  </si>
  <si>
    <t>981a3d2a-dca1-46ff-923e-45d153fb1437</t>
  </si>
  <si>
    <t>0a3f507e-1f30-32b8-e044-0003ba298018</t>
  </si>
  <si>
    <t>POINT(711244.03 6171517.98)</t>
  </si>
  <si>
    <t>9822ca62-5f87-45d1-97e9-201cd3d20ee9</t>
  </si>
  <si>
    <t>0a3f507e-191f-32b8-e044-0003ba298018</t>
  </si>
  <si>
    <t>POINT(711233.07 6172136.59)</t>
  </si>
  <si>
    <t>9829eb20-0fcf-423a-b472-4b1ffd846d25</t>
  </si>
  <si>
    <t>POINT(713316.32 6169557.71)</t>
  </si>
  <si>
    <t>982be53b-af85-430e-8823-669074954bd3</t>
  </si>
  <si>
    <t>0a3f507e-1ab6-32b8-e044-0003ba298018</t>
  </si>
  <si>
    <t>POINT(713749.72 6169179.62)</t>
  </si>
  <si>
    <t>982e28c6-f84e-4488-99d5-e8e0f6ef7df8</t>
  </si>
  <si>
    <t>0a3f507e-1874-32b8-e044-0003ba298018</t>
  </si>
  <si>
    <t>POINT(714063.61 6168726.31)</t>
  </si>
  <si>
    <t>98422a8b-36c3-4fe7-bd41-e651a84100c2</t>
  </si>
  <si>
    <t>0a3f507e-19f6-32b8-e044-0003ba298018</t>
  </si>
  <si>
    <t>POINT(711577.06 6172384.12)</t>
  </si>
  <si>
    <t>98488f00-659e-4af2-8a8c-d18858c4c0e9</t>
  </si>
  <si>
    <t>4591b5f9-a6b9-0dd9-e044-0003ba298018</t>
  </si>
  <si>
    <t>POINT(712634.62 6168853.82)</t>
  </si>
  <si>
    <t>984c6852-f470-4037-a1e7-5eb88caec67c</t>
  </si>
  <si>
    <t>0a3f507e-1ec2-32b8-e044-0003ba298018</t>
  </si>
  <si>
    <t>POINT(711568.65 6172257.21)</t>
  </si>
  <si>
    <t>9857988b-3780-4b1a-ba16-308e7e7c3b78</t>
  </si>
  <si>
    <t>0a3f507e-2307-32b8-e044-0003ba298018</t>
  </si>
  <si>
    <t>POINT(711763.96 6172234.7)</t>
  </si>
  <si>
    <t>986e3d6c-91d4-4448-bf7d-336455ab4970</t>
  </si>
  <si>
    <t>0a3f507e-191c-32b8-e044-0003ba298018</t>
  </si>
  <si>
    <t>POINT(711402.26 6172136.09)</t>
  </si>
  <si>
    <t>987d0489-d907-4d97-9276-db6b0e4b94cb</t>
  </si>
  <si>
    <t>0a3f507e-1e7d-32b8-e044-0003ba298018</t>
  </si>
  <si>
    <t>POINT(711543.55 6171972.16)</t>
  </si>
  <si>
    <t>98be2392-08f6-4726-82a5-6ae0ba78b63f</t>
  </si>
  <si>
    <t>0a3f507e-22c0-32b8-e044-0003ba298018</t>
  </si>
  <si>
    <t>POINT(711801.51 6172007.18)</t>
  </si>
  <si>
    <t>98beb69b-91a5-4991-bca2-f58fadf85800</t>
  </si>
  <si>
    <t>0a3f507e-21ee-32b8-e044-0003ba298018</t>
  </si>
  <si>
    <t>POINT(713169.11 6168985.95)</t>
  </si>
  <si>
    <t>98ca41d4-a4c1-4190-9b2f-12bda7070a76</t>
  </si>
  <si>
    <t>0a3f507e-19a3-32b8-e044-0003ba298018</t>
  </si>
  <si>
    <t>POINT(711808.64 6172447.24)</t>
  </si>
  <si>
    <t>98cf5b83-e866-4c2f-a86b-1c427a584bf6</t>
  </si>
  <si>
    <t>0a3f507e-2392-32b8-e044-0003ba298018</t>
  </si>
  <si>
    <t>POINT(713157.59 6168595.76)</t>
  </si>
  <si>
    <t>98efa7a0-8cf2-4f3b-abdc-64df96b541ef</t>
  </si>
  <si>
    <t>0a3f507e-185a-32b8-e044-0003ba298018</t>
  </si>
  <si>
    <t>POINT(713270.72 6168676.84)</t>
  </si>
  <si>
    <t>9906356a-e2e1-40b5-ac10-c28b29435d70</t>
  </si>
  <si>
    <t>0a3f507e-1b9f-32b8-e044-0003ba298018</t>
  </si>
  <si>
    <t>POINT(713805.53 6169182.42)</t>
  </si>
  <si>
    <t>990a8c53-4745-46a9-9050-e599d53bb8b5</t>
  </si>
  <si>
    <t>0a3f507e-1504-32b8-e044-0003ba298018</t>
  </si>
  <si>
    <t>POINT(712981.75 6168703.23)</t>
  </si>
  <si>
    <t>991027bb-4677-49fc-b6ca-423be1574917</t>
  </si>
  <si>
    <t>0a3f507e-2426-32b8-e044-0003ba298018</t>
  </si>
  <si>
    <t>POINT(711706.57 6172525.96)</t>
  </si>
  <si>
    <t>9915ea97-3c02-434c-962b-9c6d65136f17</t>
  </si>
  <si>
    <t>0a3f507e-1695-32b8-e044-0003ba298018</t>
  </si>
  <si>
    <t>POINT(712616.45 6169755.82)</t>
  </si>
  <si>
    <t>991ed1b4-869a-48b4-bd20-4d40a62d3807</t>
  </si>
  <si>
    <t>0a3f507e-23d8-32b8-e044-0003ba298018</t>
  </si>
  <si>
    <t>POINT(712609.84 6171556.05)</t>
  </si>
  <si>
    <t>9925af8d-79da-4ef2-a8d0-19b94bc3a1e8</t>
  </si>
  <si>
    <t>0a3f507e-1c1a-32b8-e044-0003ba298018</t>
  </si>
  <si>
    <t>POINT(714010.03 6169281.54)</t>
  </si>
  <si>
    <t>994cb8bc-483d-49f1-b1e8-81ca9bc87dff</t>
  </si>
  <si>
    <t>0a3f507e-16a3-32b8-e044-0003ba298018</t>
  </si>
  <si>
    <t>POINT(712588.92 6169746.2)</t>
  </si>
  <si>
    <t>994dd4fd-834c-41dd-9e03-37defa93e109</t>
  </si>
  <si>
    <t>0a3f507e-20f3-32b8-e044-0003ba298018</t>
  </si>
  <si>
    <t>POINT(713096.31 6168701.44)</t>
  </si>
  <si>
    <t>99651bde-70af-4583-b75b-455505dab8a5</t>
  </si>
  <si>
    <t>0a3f507e-1507-32b8-e044-0003ba298018</t>
  </si>
  <si>
    <t>POINT(712994.24 6168641.85)</t>
  </si>
  <si>
    <t>99771ef6-e056-4678-aa23-3386ed3042ab</t>
  </si>
  <si>
    <t>0a3f507e-213c-32b8-e044-0003ba298018</t>
  </si>
  <si>
    <t>POINT(712971.93 6169154.37)</t>
  </si>
  <si>
    <t>999a1ec0-9845-45db-af77-d4cf3eef3415</t>
  </si>
  <si>
    <t>0a3f507e-23d9-32b8-e044-0003ba298018</t>
  </si>
  <si>
    <t>POINT(712439.33 6171545.9)</t>
  </si>
  <si>
    <t>99a7c783-bb73-466e-b6d7-71f4c99cc614</t>
  </si>
  <si>
    <t>0a3f507e-1782-32b8-e044-0003ba298018</t>
  </si>
  <si>
    <t>POINT(714204.3 6168878.69)</t>
  </si>
  <si>
    <t>99ac7e0c-6e02-4cc8-a23e-c6bc0e19dcdc</t>
  </si>
  <si>
    <t>POINT(712138.78 6170387.84)</t>
  </si>
  <si>
    <t>99b615ac-6b80-44f7-9d0a-e6d85540922a</t>
  </si>
  <si>
    <t>0a3f507e-17fd-32b8-e044-0003ba298018</t>
  </si>
  <si>
    <t>POINT(713485.65 6168785.37)</t>
  </si>
  <si>
    <t>99c506aa-87d4-42ba-a62c-68f5cc1457dc</t>
  </si>
  <si>
    <t>0a3f507e-2045-32b8-e044-0003ba298018</t>
  </si>
  <si>
    <t>POINT(710772.67 6171949)</t>
  </si>
  <si>
    <t>99ceb775-8eef-49df-8467-8264170e8e9b</t>
  </si>
  <si>
    <t>0a3f507e-24a7-32b8-e044-0003ba298018</t>
  </si>
  <si>
    <t>POINT(712759.55 6169129.26)</t>
  </si>
  <si>
    <t>99cf6d55-4e3a-4e25-b57b-64b3193dc82a</t>
  </si>
  <si>
    <t>0a3f507e-16b8-32b8-e044-0003ba298018</t>
  </si>
  <si>
    <t>POINT(712585.22 6169770.59)</t>
  </si>
  <si>
    <t>99d7b1d5-346a-41e3-a664-0c6efc8b51fb</t>
  </si>
  <si>
    <t>0a3f507e-23fe-32b8-e044-0003ba298018</t>
  </si>
  <si>
    <t>POINT(711682.85 6172541.94)</t>
  </si>
  <si>
    <t>99dc791a-c7a2-49cf-95c2-b191f2a82ecb</t>
  </si>
  <si>
    <t>0a3f507e-18c2-32b8-e044-0003ba298018</t>
  </si>
  <si>
    <t>POINT(711428.61 6171810.69)</t>
  </si>
  <si>
    <t>99ee5444-c88a-4ac0-a6a2-593b58013195</t>
  </si>
  <si>
    <t>0a3f507e-17d1-32b8-e044-0003ba298018</t>
  </si>
  <si>
    <t>POINT(713021.37 6168722.14)</t>
  </si>
  <si>
    <t>99f2a2aa-c50c-4e2f-ba1a-050419963733</t>
  </si>
  <si>
    <t>0a3f507e-1904-32b8-e044-0003ba298018</t>
  </si>
  <si>
    <t>POINT(711449.65 6172095.04)</t>
  </si>
  <si>
    <t>99fdc63f-a485-4e84-86bd-23406408b514</t>
  </si>
  <si>
    <t>60965132-3f66-4e7b-91fb-2ba12ec839a2</t>
  </si>
  <si>
    <t>9a2d8cf2-c1b7-4380-a037-0921d8dc2b38</t>
  </si>
  <si>
    <t>0a3f507e-1a76-32b8-e044-0003ba298018</t>
  </si>
  <si>
    <t>POINT(713771.87 6168920.64)</t>
  </si>
  <si>
    <t>9a34d539-bfec-433c-be07-d028d9d989f6</t>
  </si>
  <si>
    <t>0a3f507e-22fa-32b8-e044-0003ba298018</t>
  </si>
  <si>
    <t>POINT(711974.06 6172109.1)</t>
  </si>
  <si>
    <t>9a3a7bc6-30bb-46dc-8b62-44ef3c344691</t>
  </si>
  <si>
    <t>0a3f507e-1c30-32b8-e044-0003ba298018</t>
  </si>
  <si>
    <t>POINT(713717.96 6169077.69)</t>
  </si>
  <si>
    <t>9a3ca8aa-cf78-44f4-9eff-c57accbbd7b9</t>
  </si>
  <si>
    <t>0a3f507e-2347-32b8-e044-0003ba298018</t>
  </si>
  <si>
    <t>POINT(713615.97 6168608.35)</t>
  </si>
  <si>
    <t>9a40e9c8-fa7c-4d5b-9b18-79d588139191</t>
  </si>
  <si>
    <t>0a3f507e-16fe-32b8-e044-0003ba298018</t>
  </si>
  <si>
    <t>POINT(711667.18 6170422.97)</t>
  </si>
  <si>
    <t>9a4b7928-c836-4ac3-ac5a-424b8cd1f44e</t>
  </si>
  <si>
    <t>0a3f507e-1535-32b8-e044-0003ba298018</t>
  </si>
  <si>
    <t>POINT(711573.65 6172507.66)</t>
  </si>
  <si>
    <t>9a4cad26-555d-4f8c-b6d2-8a3cb999fd70</t>
  </si>
  <si>
    <t>0a3f507e-182c-32b8-e044-0003ba298018</t>
  </si>
  <si>
    <t>POINT(712789.97 6170253.87)</t>
  </si>
  <si>
    <t>9a984a4f-2c41-449a-98b9-cda9c0f0aaa7</t>
  </si>
  <si>
    <t>POINT(712275.56 6169445.74)</t>
  </si>
  <si>
    <t>9aa41817-1b2b-457c-9efd-d0a1277e3ff6</t>
  </si>
  <si>
    <t>0a3f507e-1602-32b8-e044-0003ba298018</t>
  </si>
  <si>
    <t>POINT(711530.22 6170701.08)</t>
  </si>
  <si>
    <t>9aa68a75-5824-41d6-920f-3dfd4dd2ee3e</t>
  </si>
  <si>
    <t>0a3f507e-1572-32b8-e044-0003ba298018</t>
  </si>
  <si>
    <t>POINT(713872.17 6169324.98)</t>
  </si>
  <si>
    <t>9abea650-4310-446b-a5c6-bb1235c99449</t>
  </si>
  <si>
    <t>0a3f507e-1e5a-32b8-e044-0003ba298018</t>
  </si>
  <si>
    <t>POINT(711673.52 6171670.5)</t>
  </si>
  <si>
    <t>9ac00dda-c095-4911-b04e-ad7c282db971</t>
  </si>
  <si>
    <t>0a3f507e-15a1-32b8-e044-0003ba298018</t>
  </si>
  <si>
    <t>POINT(712767.22 6169081.34)</t>
  </si>
  <si>
    <t>9ac8794a-82db-415c-b461-6d9d234f17c5</t>
  </si>
  <si>
    <t>0a3f507e-1b07-32b8-e044-0003ba298018</t>
  </si>
  <si>
    <t>POINT(713116.56 6169029.67)</t>
  </si>
  <si>
    <t>9ad10dbd-91f6-4f9c-87b2-f981b289418d</t>
  </si>
  <si>
    <t>0a3f507e-2242-32b8-e044-0003ba298018</t>
  </si>
  <si>
    <t>POINT(711813.6 6171603.18)</t>
  </si>
  <si>
    <t>9adc8e24-5e01-42f4-bcec-e906e659b89b</t>
  </si>
  <si>
    <t>0a3f507e-171a-32b8-e044-0003ba298018</t>
  </si>
  <si>
    <t>POINT(712914 6168917.74)</t>
  </si>
  <si>
    <t>9ae1a8d8-d03f-457a-8fe1-cc23a3ca68af</t>
  </si>
  <si>
    <t>75d4829b-35b0-165e-e044-00144f3ead67</t>
  </si>
  <si>
    <t>POINT(710968.39 6171454.79)</t>
  </si>
  <si>
    <t>9af678b6-66fa-408f-9b17-35bcc9946ced</t>
  </si>
  <si>
    <t>0a3f507e-1dd6-32b8-e044-0003ba298018</t>
  </si>
  <si>
    <t>POINT(711971.07 6172348.24)</t>
  </si>
  <si>
    <t>9b031e9d-59d0-49f3-9891-35eb44d86eff</t>
  </si>
  <si>
    <t>0a3f507e-1a0a-32b8-e044-0003ba298018</t>
  </si>
  <si>
    <t>POINT(711505.66 6172294.19)</t>
  </si>
  <si>
    <t>9b0df21c-5e32-4368-ab76-8bd0d4eef23b</t>
  </si>
  <si>
    <t>0a3f507e-1ea3-32b8-e044-0003ba298018</t>
  </si>
  <si>
    <t>POINT(711505.7 6172159.56)</t>
  </si>
  <si>
    <t>9b15cae3-d623-4ade-ba07-2b2291247599</t>
  </si>
  <si>
    <t>9e4024c6-d1a1-411e-ae90-6e87ee3b983a</t>
  </si>
  <si>
    <t>POINT(712061.82 6169604.95)</t>
  </si>
  <si>
    <t>9b180bb5-6c33-4230-b203-e984b9808eed</t>
  </si>
  <si>
    <t>0a3f507e-22e4-32b8-e044-0003ba298018</t>
  </si>
  <si>
    <t>POINT(711955.86 6172042.11)</t>
  </si>
  <si>
    <t>9b244924-f174-414c-aa23-54cb76f06b7e</t>
  </si>
  <si>
    <t>0a3f507e-23ad-32b8-e044-0003ba298018</t>
  </si>
  <si>
    <t>POINT(713664.12 6168675.52)</t>
  </si>
  <si>
    <t>9b2e5bb2-835d-43cc-8bb7-1b36df53d427</t>
  </si>
  <si>
    <t>0a3f507e-2322-32b8-e044-0003ba298018</t>
  </si>
  <si>
    <t>POINT(711952.48 6172245.79)</t>
  </si>
  <si>
    <t>9b41c012-eb84-4e41-a7e9-d642f24e0678</t>
  </si>
  <si>
    <t>0a3f507e-2014-32b8-e044-0003ba298018</t>
  </si>
  <si>
    <t>POINT(711071.4 6171911.57)</t>
  </si>
  <si>
    <t>9b4fc80b-7048-4302-9c09-d58d84875ea5</t>
  </si>
  <si>
    <t>0a3f507e-1529-32b8-e044-0003ba298018</t>
  </si>
  <si>
    <t>POINT(711584.97 6172445.24)</t>
  </si>
  <si>
    <t>9b51a5c9-2acc-44c0-a37b-b53907c57135</t>
  </si>
  <si>
    <t>0a3f507e-16fd-32b8-e044-0003ba298018</t>
  </si>
  <si>
    <t>POINT(711691.19 6170435.68)</t>
  </si>
  <si>
    <t>9b63c449-6e07-4d7a-8214-9118b2b55bb7</t>
  </si>
  <si>
    <t>0a3f507e-1bd3-32b8-e044-0003ba298018</t>
  </si>
  <si>
    <t>POINT(713743.28 6169290.81)</t>
  </si>
  <si>
    <t>9b860460-1c9a-4116-b50a-d45fd76cea0b</t>
  </si>
  <si>
    <t>0a3f507e-22e7-32b8-e044-0003ba298018</t>
  </si>
  <si>
    <t>POINT(711776.98 6172165.91)</t>
  </si>
  <si>
    <t>9b8aa3f7-f114-48c5-81d2-b1ea2df4f819</t>
  </si>
  <si>
    <t>0a3f507e-1b69-32b8-e044-0003ba298018</t>
  </si>
  <si>
    <t>POINT(713502.68 6169691.72)</t>
  </si>
  <si>
    <t>9ba00100-e167-4dd3-bbeb-72f5432a6aee</t>
  </si>
  <si>
    <t>7096f618-6200-5ed1-e044-00144f3ead67</t>
  </si>
  <si>
    <t>POINT(713372.62 6169350.77)</t>
  </si>
  <si>
    <t>9ba3e860-8bf0-4816-9e0f-5a4c0320d099</t>
  </si>
  <si>
    <t>POINT(713325.02 6169164.56)</t>
  </si>
  <si>
    <t>9ba4b9db-194a-463e-a1cc-2ea7cf8691cd</t>
  </si>
  <si>
    <t>0a3f507e-1ace-32b8-e044-0003ba298018</t>
  </si>
  <si>
    <t>POINT(713669.95 6169315.93)</t>
  </si>
  <si>
    <t>9ba82a7e-5f31-4097-93d1-538ee0adb008</t>
  </si>
  <si>
    <t>0a3f507e-216f-32b8-e044-0003ba298018</t>
  </si>
  <si>
    <t>POINT(713760.78 6169645.88)</t>
  </si>
  <si>
    <t>9bba26fc-516a-4765-a877-0fac34fe8f91</t>
  </si>
  <si>
    <t>0a3f507e-1a7c-32b8-e044-0003ba298018</t>
  </si>
  <si>
    <t>POINT(713846.84 6168911.08)</t>
  </si>
  <si>
    <t>9bd5b9ad-7f1f-4519-a8db-5d23bfecac49</t>
  </si>
  <si>
    <t>53ba2f34-5fdf-2505-e044-0003ba298018</t>
  </si>
  <si>
    <t>POINT(712658.47 6168795.69)</t>
  </si>
  <si>
    <t>9bd88458-ffb9-45f4-ab0d-3da5dce0c603</t>
  </si>
  <si>
    <t>0a3f507e-1ca4-32b8-e044-0003ba298018</t>
  </si>
  <si>
    <t>POINT(713980.67 6168670.74)</t>
  </si>
  <si>
    <t>9bef9811-877e-4205-8b74-0a0bc5fa5334</t>
  </si>
  <si>
    <t>0a3f507e-1d25-32b8-e044-0003ba298018</t>
  </si>
  <si>
    <t>POINT(714138.05 6168765.51)</t>
  </si>
  <si>
    <t>9bf242ff-2402-4339-b87c-8af0f1a8f827</t>
  </si>
  <si>
    <t>0a3f507e-2200-32b8-e044-0003ba298018</t>
  </si>
  <si>
    <t>POINT(712923.5 6169285.47)</t>
  </si>
  <si>
    <t>9c0196cb-69be-421a-890c-879b13a84352</t>
  </si>
  <si>
    <t>0a3f507e-14ff-32b8-e044-0003ba298018</t>
  </si>
  <si>
    <t>POINT(711071.33 6172380.57)</t>
  </si>
  <si>
    <t>9c0a5766-d196-498c-b64f-b2184fc1b6b1</t>
  </si>
  <si>
    <t>0a3f507e-1e86-32b8-e044-0003ba298018</t>
  </si>
  <si>
    <t>POINT(711706.74 6171794.81)</t>
  </si>
  <si>
    <t>9c123f58-3d58-49bf-96af-5772cb444b27</t>
  </si>
  <si>
    <t>POINT(711264.46 6172271.73)</t>
  </si>
  <si>
    <t>9c1a5ae5-8110-4dc9-884e-1db6decd9344</t>
  </si>
  <si>
    <t>0a3f507e-1611-32b8-e044-0003ba298018</t>
  </si>
  <si>
    <t>POINT(711547.28 6170894.29)</t>
  </si>
  <si>
    <t>9c1dd9c3-04a1-4355-acf9-5a5f533be57f</t>
  </si>
  <si>
    <t>0a3f507e-1bb9-32b8-e044-0003ba298018</t>
  </si>
  <si>
    <t>POINT(713775.76 6169238.15)</t>
  </si>
  <si>
    <t>9c3185f9-7de7-4d13-98d5-e98cad7f98ce</t>
  </si>
  <si>
    <t>0a3f507e-1dd5-32b8-e044-0003ba298018</t>
  </si>
  <si>
    <t>POINT(712095.72 6171877.06)</t>
  </si>
  <si>
    <t>9c341d3a-21b6-4da9-b157-de4685a1a41d</t>
  </si>
  <si>
    <t>0a3f507e-1a71-32b8-e044-0003ba298018</t>
  </si>
  <si>
    <t>POINT(713785.73 6168983.62)</t>
  </si>
  <si>
    <t>9c5be333-6f08-4d79-a0ff-6c77a94908ad</t>
  </si>
  <si>
    <t>53ba2f34-5fff-2505-e044-0003ba298018</t>
  </si>
  <si>
    <t>POINT(712613.3 6168757.8)</t>
  </si>
  <si>
    <t>9c666d21-4541-40da-bee9-7d2e86a38739</t>
  </si>
  <si>
    <t>0a3f507e-1517-32b8-e044-0003ba298018</t>
  </si>
  <si>
    <t>POINT(711468.6 6172493.63)</t>
  </si>
  <si>
    <t>9c6cd37f-46f4-4513-b957-2c0d1facc6ee</t>
  </si>
  <si>
    <t>0a3f507e-1558-32b8-e044-0003ba298018</t>
  </si>
  <si>
    <t>POINT(713480.8 6169535.4)</t>
  </si>
  <si>
    <t>9c785455-5d82-44c1-9720-85c9fb110e12</t>
  </si>
  <si>
    <t>0a3f507e-23e5-32b8-e044-0003ba298018</t>
  </si>
  <si>
    <t>POINT(713054.76 6168472.02)</t>
  </si>
  <si>
    <t>9c814b8a-0f28-4414-929f-d9bd976f06b7</t>
  </si>
  <si>
    <t>0a3f507e-220d-32b8-e044-0003ba298018</t>
  </si>
  <si>
    <t>POINT(712707.23 6169208.6)</t>
  </si>
  <si>
    <t>9c91543c-735d-487b-aaab-0320101f0d32</t>
  </si>
  <si>
    <t>0a3f507e-1dad-32b8-e044-0003ba298018</t>
  </si>
  <si>
    <t>POINT(712144.53 6172018.1)</t>
  </si>
  <si>
    <t>9cae71ce-d754-4c30-be4a-0524731d28d0</t>
  </si>
  <si>
    <t>0a3f507e-1fb6-32b8-e044-0003ba298018</t>
  </si>
  <si>
    <t>POINT(711130.97 6171693.69)</t>
  </si>
  <si>
    <t>9cb6fbfd-5a60-4f8f-84e6-817a5301ea8c</t>
  </si>
  <si>
    <t>0a3f507e-1f65-32b8-e044-0003ba298018</t>
  </si>
  <si>
    <t>POINT(711259.15 6171851.31)</t>
  </si>
  <si>
    <t>9cbeabde-187f-424b-b025-f2fd5a300447</t>
  </si>
  <si>
    <t>0a3f507e-163a-32b8-e044-0003ba298018</t>
  </si>
  <si>
    <t>POINT(713664.19 6169506.4)</t>
  </si>
  <si>
    <t>9cc3b2c6-832f-4639-b0ff-414039d095fe</t>
  </si>
  <si>
    <t>0a3f507e-22f8-32b8-e044-0003ba298018</t>
  </si>
  <si>
    <t>POINT(711943.06 6172101.61)</t>
  </si>
  <si>
    <t>9cdb4dda-b8b5-4e5f-bf21-267ca92a2a6a</t>
  </si>
  <si>
    <t>0a3f507e-1544-32b8-e044-0003ba298018</t>
  </si>
  <si>
    <t>POINT(713515.51 6169476.92)</t>
  </si>
  <si>
    <t>9ceef524-3625-451e-aac5-72c0344a962d</t>
  </si>
  <si>
    <t>0a3f507e-1c8f-32b8-e044-0003ba298018</t>
  </si>
  <si>
    <t>POINT(712281.45 6169245.31)</t>
  </si>
  <si>
    <t>9cf656a0-50c5-4e2c-920a-be98a8d328fa</t>
  </si>
  <si>
    <t>0a3f507e-1841-32b8-e044-0003ba298018</t>
  </si>
  <si>
    <t>POINT(713430.11 6169687.67)</t>
  </si>
  <si>
    <t>9cfe4373-2fd7-4cf2-8c8f-8a4edf4dcbe1</t>
  </si>
  <si>
    <t>0a3f507e-1814-32b8-e044-0003ba298018</t>
  </si>
  <si>
    <t>POINT(712092.03 6169431.66)</t>
  </si>
  <si>
    <t>9d2a8fbf-81d6-424a-b662-e1052d326193</t>
  </si>
  <si>
    <t>0a3f507e-1dc3-32b8-e044-0003ba298018</t>
  </si>
  <si>
    <t>POINT(712157.01 6171861.24)</t>
  </si>
  <si>
    <t>9d2da16f-6e86-4e3b-9bf1-d25f5f8bdb71</t>
  </si>
  <si>
    <t>0a3f507e-17ca-32b8-e044-0003ba298018</t>
  </si>
  <si>
    <t>POINT(712966.29 6168755.1)</t>
  </si>
  <si>
    <t>9d51c422-e590-4078-bb24-f04a421058aa</t>
  </si>
  <si>
    <t>0a3f507e-2228-32b8-e044-0003ba298018</t>
  </si>
  <si>
    <t>POINT(712470.95 6169192.5)</t>
  </si>
  <si>
    <t>9d5f77b2-1963-4d9c-b732-9f13fabc9313</t>
  </si>
  <si>
    <t>0a3f507e-1a2d-32b8-e044-0003ba298018</t>
  </si>
  <si>
    <t>POINT(713932.98 6169166.98)</t>
  </si>
  <si>
    <t>9d68f87d-293f-4997-b09b-25ea2719121a</t>
  </si>
  <si>
    <t>0a3f507e-1b8d-32b8-e044-0003ba298018</t>
  </si>
  <si>
    <t>POINT(713011.55 6168918.67)</t>
  </si>
  <si>
    <t>9d6ac286-c6f2-4d05-91c0-3f02146f14e8</t>
  </si>
  <si>
    <t>0a3f507e-20e0-32b8-e044-0003ba298018</t>
  </si>
  <si>
    <t>POINT(714303.25 6168721.83)</t>
  </si>
  <si>
    <t>9d725cc0-9d58-4401-9443-beb41d40d8a6</t>
  </si>
  <si>
    <t>75d4829b-35c2-165e-e044-00144f3ead67</t>
  </si>
  <si>
    <t>POINT(714163.63 6168317.44)</t>
  </si>
  <si>
    <t>9d800bfc-8b6e-4a6d-a984-d8eeecb71f35</t>
  </si>
  <si>
    <t>0a3f507e-1c8b-32b8-e044-0003ba298018</t>
  </si>
  <si>
    <t>POINT(712317.28 6169256.64)</t>
  </si>
  <si>
    <t>9d87a2e1-04b3-4255-9cad-e76b69069753</t>
  </si>
  <si>
    <t>0a3f507e-21f2-32b8-e044-0003ba298018</t>
  </si>
  <si>
    <t>POINT(713111.25 6168993.94)</t>
  </si>
  <si>
    <t>9d9348a9-d254-4dd8-aa4e-35c35cab1714</t>
  </si>
  <si>
    <t>0a3f507e-1c80-32b8-e044-0003ba298018</t>
  </si>
  <si>
    <t>POINT(712447.85 6169286.01)</t>
  </si>
  <si>
    <t>9d96bb26-4b95-4c0c-91d3-63b4a4b0747c</t>
  </si>
  <si>
    <t>0a3f507e-170a-32b8-e044-0003ba298018</t>
  </si>
  <si>
    <t>POINT(711626.58 6170539.41)</t>
  </si>
  <si>
    <t>9da109f0-af33-41fe-8e27-62afd4f8add5</t>
  </si>
  <si>
    <t>0a3f507e-2007-32b8-e044-0003ba298018</t>
  </si>
  <si>
    <t>POINT(710828.62 6171760.6)</t>
  </si>
  <si>
    <t>9dae9983-abc8-4a32-9277-1d46c91274de</t>
  </si>
  <si>
    <t>0a3f507e-221a-32b8-e044-0003ba298018</t>
  </si>
  <si>
    <t>POINT(712516.66 6169152.63)</t>
  </si>
  <si>
    <t>9db54675-5d80-47bd-b509-18ae40e1ae98</t>
  </si>
  <si>
    <t>0a3f507e-2261-32b8-e044-0003ba298018</t>
  </si>
  <si>
    <t>POINT(711976.27 6171709.7)</t>
  </si>
  <si>
    <t>9dc84f56-78d4-42c3-b4fd-bbe0be85eddc</t>
  </si>
  <si>
    <t>0a3f507e-1c4e-32b8-e044-0003ba298018</t>
  </si>
  <si>
    <t>POINT(713221.98 6168429.8)</t>
  </si>
  <si>
    <t>9dd0d15d-8e2c-49cb-bf2b-d90e8ae4ef22</t>
  </si>
  <si>
    <t>0a3f507e-2336-32b8-e044-0003ba298018</t>
  </si>
  <si>
    <t>POINT(713366.83 6168542.11)</t>
  </si>
  <si>
    <t>9dd7e4a8-19a2-4272-ad87-042462a2f0a6</t>
  </si>
  <si>
    <t>0a3f507e-216e-32b8-e044-0003ba298018</t>
  </si>
  <si>
    <t>POINT(713777.55 6169615.74)</t>
  </si>
  <si>
    <t>9de02db2-3c35-4f54-9d31-5d938284f5e3</t>
  </si>
  <si>
    <t>0a3f507e-2245-32b8-e044-0003ba298018</t>
  </si>
  <si>
    <t>POINT(712059.28 6171667.13)</t>
  </si>
  <si>
    <t>9ded0569-41f3-4cd3-87c7-db4d0ce55bee</t>
  </si>
  <si>
    <t>0a3f507e-1a29-32b8-e044-0003ba298018</t>
  </si>
  <si>
    <t>POINT(713973.46 6169189.25)</t>
  </si>
  <si>
    <t>9defbab6-63c1-409a-a7c1-5a090341eadb</t>
  </si>
  <si>
    <t>0a3f507e-1fd1-32b8-e044-0003ba298018</t>
  </si>
  <si>
    <t>POINT(710905.16 6171633.68)</t>
  </si>
  <si>
    <t>9df63467-e529-4a4a-aafe-fd5cd3d38292</t>
  </si>
  <si>
    <t>0a3f507e-157f-32b8-e044-0003ba298018</t>
  </si>
  <si>
    <t>POINT(713553.85 6168590.85)</t>
  </si>
  <si>
    <t>9e03d548-0b2d-453b-a434-edba9faaffa6</t>
  </si>
  <si>
    <t>0a3f507e-21ef-32b8-e044-0003ba298018</t>
  </si>
  <si>
    <t>POINT(713150.28 6168952.72)</t>
  </si>
  <si>
    <t>9e1ec9e9-8004-4fea-b583-b5e096398f9c</t>
  </si>
  <si>
    <t>0a3f507e-22db-32b8-e044-0003ba298018</t>
  </si>
  <si>
    <t>POINT(711845.63 6172173.91)</t>
  </si>
  <si>
    <t>9e30dffe-012b-48a8-a0b2-5ff91267d902</t>
  </si>
  <si>
    <t>f96abce8-f67e-41ea-94b1-85d7335af0b2</t>
  </si>
  <si>
    <t>POINT(712387.63 6171644.51)</t>
  </si>
  <si>
    <t>9e34d265-67d0-4bde-948e-9477a737eed2</t>
  </si>
  <si>
    <t>4591b5f9-a6fa-0dd9-e044-0003ba298018</t>
  </si>
  <si>
    <t>POINT(712545.86 6168775.55)</t>
  </si>
  <si>
    <t>9e3a2657-bbb7-4226-b067-19291f53d5a1</t>
  </si>
  <si>
    <t>0a3f507e-1f9e-32b8-e044-0003ba298018</t>
  </si>
  <si>
    <t>POINT(711154.57 6171615.56)</t>
  </si>
  <si>
    <t>9e4f4dc4-c8d2-493f-ac7a-606d761b0933</t>
  </si>
  <si>
    <t>0a3f507e-21fb-32b8-e044-0003ba298018</t>
  </si>
  <si>
    <t>POINT(712956.08 6169293.89)</t>
  </si>
  <si>
    <t>9e58d465-cdf0-4ef4-a4dc-66fab885688c</t>
  </si>
  <si>
    <t>0a3f507e-1873-32b8-e044-0003ba298018</t>
  </si>
  <si>
    <t>POINT(714084.25 6168741.36)</t>
  </si>
  <si>
    <t>9e5d369d-71fc-41b8-9186-766d8c43c9a1</t>
  </si>
  <si>
    <t>0a3f507e-1a5a-32b8-e044-0003ba298018</t>
  </si>
  <si>
    <t>POINT(714057.98 6169096.31)</t>
  </si>
  <si>
    <t>9e73af11-3cf3-4dbd-8519-880d51fa7a46</t>
  </si>
  <si>
    <t>4591b5f9-a6cc-0dd9-e044-0003ba298018</t>
  </si>
  <si>
    <t>POINT(712581.05 6168872.08)</t>
  </si>
  <si>
    <t>9e7a2c75-a841-40fd-a6cc-f0a13a431020</t>
  </si>
  <si>
    <t>0a3f507e-1e8e-32b8-e044-0003ba298018</t>
  </si>
  <si>
    <t>POINT(711646.46 6171830.01)</t>
  </si>
  <si>
    <t>9e879da4-b431-431e-8357-de396b71855c</t>
  </si>
  <si>
    <t>0a3f507e-18c0-32b8-e044-0003ba298018</t>
  </si>
  <si>
    <t>POINT(711492.68 6171789.08)</t>
  </si>
  <si>
    <t>9ea4c691-1457-4660-8b06-a626e31c0ae7</t>
  </si>
  <si>
    <t>0a3f507e-1a12-32b8-e044-0003ba298018</t>
  </si>
  <si>
    <t>POINT(711504.37 6172349.04)</t>
  </si>
  <si>
    <t>9ec16d40-5665-4ec8-aaf7-5fc2bcc7836f</t>
  </si>
  <si>
    <t>7096f618-6203-5ed1-e044-00144f3ead67</t>
  </si>
  <si>
    <t>POINT(713304.65 6169325.39)</t>
  </si>
  <si>
    <t>9ec566f8-6395-4c4f-a30f-df030824d01e</t>
  </si>
  <si>
    <t>0a3f507e-1c90-32b8-e044-0003ba298018</t>
  </si>
  <si>
    <t>POINT(712298.55 6169204.1)</t>
  </si>
  <si>
    <t>9ecccda5-c92d-4994-815c-f7cd2743825f</t>
  </si>
  <si>
    <t>0a3f507e-2067-32b8-e044-0003ba298018</t>
  </si>
  <si>
    <t>POINT(712589.84 6168970.77)</t>
  </si>
  <si>
    <t>9ece9d7a-23b5-4be9-bd64-6bf23516dde6</t>
  </si>
  <si>
    <t>0a3f507e-1edd-32b8-e044-0003ba298018</t>
  </si>
  <si>
    <t>POINT(711662.97 6172110.32)</t>
  </si>
  <si>
    <t>9edf0017-0f73-4472-8b37-73d9b729b160</t>
  </si>
  <si>
    <t>POINT(713827.45 6168254.61)</t>
  </si>
  <si>
    <t>9ee58dd2-7ee3-454c-8d5f-faf70e485777</t>
  </si>
  <si>
    <t>0a3f507e-15dc-32b8-e044-0003ba298018</t>
  </si>
  <si>
    <t>POINT(711635.77 6170834.52)</t>
  </si>
  <si>
    <t>9ee8e2b9-f690-45ac-bf93-818e1162048c</t>
  </si>
  <si>
    <t>0a3f507e-1d09-32b8-e044-0003ba298018</t>
  </si>
  <si>
    <t>POINT(710934.35 6172045.39)</t>
  </si>
  <si>
    <t>9ef20963-e3ba-4ccc-a183-97bcf71c97d7</t>
  </si>
  <si>
    <t>0a3f507e-1527-32b8-e044-0003ba298018</t>
  </si>
  <si>
    <t>POINT(711567.4 6172430.06)</t>
  </si>
  <si>
    <t>9f34beef-8d3c-43a6-8d85-e4e111d13566</t>
  </si>
  <si>
    <t>0a3f507e-1e83-32b8-e044-0003ba298018</t>
  </si>
  <si>
    <t>POINT(711606.01 6171985.09)</t>
  </si>
  <si>
    <t>9f373a97-3334-4ed9-8408-35f4b74dec63</t>
  </si>
  <si>
    <t>0a3f507e-1aa7-32b8-e044-0003ba298018</t>
  </si>
  <si>
    <t>POINT(713822.86 6169008.61)</t>
  </si>
  <si>
    <t>9f4e2df8-efbd-4f8d-ad7c-05069975a7cc</t>
  </si>
  <si>
    <t>0a3f507e-18c6-32b8-e044-0003ba298018</t>
  </si>
  <si>
    <t>POINT(711458.99 6171815.19)</t>
  </si>
  <si>
    <t>9f512a6b-4723-444e-8b08-99ba7192aa4a</t>
  </si>
  <si>
    <t>4591b5f9-a6ce-0dd9-e044-0003ba298018</t>
  </si>
  <si>
    <t>POINT(712574.15 6168880.4)</t>
  </si>
  <si>
    <t>9f7a64ab-a6fa-4784-90ca-3eb78577887c</t>
  </si>
  <si>
    <t>0a3f507e-186c-32b8-e044-0003ba298018</t>
  </si>
  <si>
    <t>POINT(713335.76 6168473.76)</t>
  </si>
  <si>
    <t>9f871e32-3528-4fa8-9133-c3e68b06b4d0</t>
  </si>
  <si>
    <t>0a3f507e-1df6-32b8-e044-0003ba298018</t>
  </si>
  <si>
    <t>POINT(713739.05 6169342.22)</t>
  </si>
  <si>
    <t>9f890965-1c84-48a8-a435-1b4af72b268d</t>
  </si>
  <si>
    <t>0a3f507e-203f-32b8-e044-0003ba298018</t>
  </si>
  <si>
    <t>POINT(710702.48 6171890.25)</t>
  </si>
  <si>
    <t>9f992648-e6f1-4f75-b243-49f8bbf3fd6e</t>
  </si>
  <si>
    <t>0a3f507e-1f88-32b8-e044-0003ba298018</t>
  </si>
  <si>
    <t>POINT(711130.33 6171508.47)</t>
  </si>
  <si>
    <t>9fa53fc7-d946-459d-9894-e8799a2b18c3</t>
  </si>
  <si>
    <t>0a3f507e-233a-32b8-e044-0003ba298018</t>
  </si>
  <si>
    <t>POINT(713429.98 6168561.85)</t>
  </si>
  <si>
    <t>9fabad16-d0a7-4002-bf58-5b6583cb5204</t>
  </si>
  <si>
    <t>0a3f507e-1f26-32b8-e044-0003ba298018</t>
  </si>
  <si>
    <t>POINT(711224.27 6171617.26)</t>
  </si>
  <si>
    <t>9fae9702-4f77-4b17-8535-4938befb3351</t>
  </si>
  <si>
    <t>0a3f507e-1c94-32b8-e044-0003ba298018</t>
  </si>
  <si>
    <t>POINT(712271.34 6169179.08)</t>
  </si>
  <si>
    <t>9faeaf02-a5dd-4a14-a83b-0a4d2b2a6bca</t>
  </si>
  <si>
    <t>0a3f507e-238f-32b8-e044-0003ba298018</t>
  </si>
  <si>
    <t>POINT(713183.94 6168622.37)</t>
  </si>
  <si>
    <t>9fb6114b-dd97-4cb5-8adf-f1ce7882bba8</t>
  </si>
  <si>
    <t>b235db7a-b82b-4a26-be11-5d2ce4d344b6</t>
  </si>
  <si>
    <t>POINT(712067 6169609.77)</t>
  </si>
  <si>
    <t>9fdc97ba-39ad-440e-9331-654d70f16318</t>
  </si>
  <si>
    <t>0a3f507e-1ef1-32b8-e044-0003ba298018</t>
  </si>
  <si>
    <t>POINT(711675.76 6172218.22)</t>
  </si>
  <si>
    <t>9fdcc4d6-cf47-474a-a6f2-4cfe1f34d332</t>
  </si>
  <si>
    <t>0a3f507e-1b49-32b8-e044-0003ba298018</t>
  </si>
  <si>
    <t>POINT(713169.42 6168675.35)</t>
  </si>
  <si>
    <t>9fe276dc-3226-4907-a0e8-bd255d0537a6</t>
  </si>
  <si>
    <t>7c149099-9ded-4770-88d7-5ccd563878af</t>
  </si>
  <si>
    <t>POINT(711528.6 6172770.1)</t>
  </si>
  <si>
    <t>9ffd92ab-9a65-4761-b73f-2c9d44747fd8</t>
  </si>
  <si>
    <t>0a3f507e-1cf0-32b8-e044-0003ba298018</t>
  </si>
  <si>
    <t>POINT(711063.6 6171957.62)</t>
  </si>
  <si>
    <t>a009d5f0-7af9-4be9-966f-5ae2eee4c143</t>
  </si>
  <si>
    <t>0a3f507e-2311-32b8-e044-0003ba298018</t>
  </si>
  <si>
    <t>POINT(711782.2 6172274.43)</t>
  </si>
  <si>
    <t>a00c5143-39e5-4b97-8d3f-93ced103cc7c</t>
  </si>
  <si>
    <t>0a3f507e-22b3-32b8-e044-0003ba298018</t>
  </si>
  <si>
    <t>POINT(711976.71 6171917.58)</t>
  </si>
  <si>
    <t>a021a68c-e60e-49c2-9277-ccc1135b404c</t>
  </si>
  <si>
    <t>0a3f507e-2024-32b8-e044-0003ba298018</t>
  </si>
  <si>
    <t>POINT(710916.74 6171868.99)</t>
  </si>
  <si>
    <t>a03d1a72-c690-4132-985b-e99b2f8b5418</t>
  </si>
  <si>
    <t>0a3f507e-153f-32b8-e044-0003ba298018</t>
  </si>
  <si>
    <t>POINT(713566.11 6169469.06)</t>
  </si>
  <si>
    <t>a04dd226-c6c9-4626-a57e-7a087ad03141</t>
  </si>
  <si>
    <t>0a3f507e-15f6-32b8-e044-0003ba298018</t>
  </si>
  <si>
    <t>POINT(711685.64 6170703.44)</t>
  </si>
  <si>
    <t>a06006aa-7671-459b-adcd-a1787072529b</t>
  </si>
  <si>
    <t>0a3f507e-1c2e-32b8-e044-0003ba298018</t>
  </si>
  <si>
    <t>POINT(713761.98 6169086.61)</t>
  </si>
  <si>
    <t>a0656484-1e83-4e27-bb79-263192002d7f</t>
  </si>
  <si>
    <t>0a3f507e-16e6-32b8-e044-0003ba298018</t>
  </si>
  <si>
    <t>POINT(713351.61 6168875.26)</t>
  </si>
  <si>
    <t>a075c09d-5033-4f20-a779-6e81dd9c17a9</t>
  </si>
  <si>
    <t>0a3f507e-171c-32b8-e044-0003ba298018</t>
  </si>
  <si>
    <t>POINT(712918.09 6168938.52)</t>
  </si>
  <si>
    <t>a0780a6e-7598-4114-b155-d89d2bbd08c2</t>
  </si>
  <si>
    <t>0a3f507e-2455-32b8-e044-0003ba298018</t>
  </si>
  <si>
    <t>POINT(712858.39 6169474.68)</t>
  </si>
  <si>
    <t>a07dc9de-7e8a-4da9-94cb-a24ce7570aea</t>
  </si>
  <si>
    <t>0a3f507e-1924-32b8-e044-0003ba298018</t>
  </si>
  <si>
    <t>POINT(711277.98 6172181.69)</t>
  </si>
  <si>
    <t>a08408ea-d8bc-453c-9466-47ffb04efa14</t>
  </si>
  <si>
    <t>0a3f507e-1719-32b8-e044-0003ba298018</t>
  </si>
  <si>
    <t>POINT(712885.87 6168930.09)</t>
  </si>
  <si>
    <t>a08fb28f-57e7-4f4c-aad7-23eaf2638bf1</t>
  </si>
  <si>
    <t>0a3f507e-1d5b-32b8-e044-0003ba298018</t>
  </si>
  <si>
    <t>POINT(711904.2 6170435.03)</t>
  </si>
  <si>
    <t>a09c2849-0607-492d-a4c5-3fe2701ba820</t>
  </si>
  <si>
    <t>POINT(711363.23 6170885.55)</t>
  </si>
  <si>
    <t>a0d54adc-81d4-4011-b007-e99807b82097</t>
  </si>
  <si>
    <t>402fe43a-433a-454d-ad22-e58a97dd7d4b</t>
  </si>
  <si>
    <t>a0e7b11f-b5e6-4666-a126-b0573ad637db</t>
  </si>
  <si>
    <t>0a3f507e-157b-32b8-e044-0003ba298018</t>
  </si>
  <si>
    <t>POINT(713535.74 6168659.53)</t>
  </si>
  <si>
    <t>a0efe866-6789-4318-a207-f55db5689664</t>
  </si>
  <si>
    <t>0a3f507e-1598-32b8-e044-0003ba298018</t>
  </si>
  <si>
    <t>POINT(712907.39 6169186.18)</t>
  </si>
  <si>
    <t>a0f26bb9-affe-4e50-b4d9-3316c4f55986</t>
  </si>
  <si>
    <t>0a3f507e-1d03-32b8-e044-0003ba298018</t>
  </si>
  <si>
    <t>POINT(710949.11 6171986.04)</t>
  </si>
  <si>
    <t>a0f65675-9511-4c59-833c-4c8bc8d3f59c</t>
  </si>
  <si>
    <t>0a3f507e-1da1-32b8-e044-0003ba298018</t>
  </si>
  <si>
    <t>POINT(712116.18 6172074.24)</t>
  </si>
  <si>
    <t>a10778f0-8e91-417f-856c-6ccb8749f490</t>
  </si>
  <si>
    <t>3cae7253-096f-0f90-e044-0003ba298018</t>
  </si>
  <si>
    <t>POINT(711690.3 6172787.34)</t>
  </si>
  <si>
    <t>a10fc4b1-f397-402d-b4d0-5bb76710a94f</t>
  </si>
  <si>
    <t>de538bc8-bbe1-4efe-85dc-033539729314</t>
  </si>
  <si>
    <t>POINT(711574.87 6172792.75)</t>
  </si>
  <si>
    <t>a12f6ed8-064a-4872-a6a8-e867d1588611</t>
  </si>
  <si>
    <t>0a3f507e-17af-32b8-e044-0003ba298018</t>
  </si>
  <si>
    <t>POINT(713424.99 6168854)</t>
  </si>
  <si>
    <t>a1379ea3-3c16-4502-8c7b-5d23b809620a</t>
  </si>
  <si>
    <t>0a3f507e-22d8-32b8-e044-0003ba298018</t>
  </si>
  <si>
    <t>POINT(711826.24 6172126.03)</t>
  </si>
  <si>
    <t>a13a5c68-aa8c-4fce-a9c1-1965e6ff4049</t>
  </si>
  <si>
    <t>0a3f507e-2476-32b8-e044-0003ba298018</t>
  </si>
  <si>
    <t>POINT(712578.37 6169217.97)</t>
  </si>
  <si>
    <t>a142d52a-f9d7-4fb2-87a5-160e3d3ec51a</t>
  </si>
  <si>
    <t>0a3f507e-1b37-32b8-e044-0003ba298018</t>
  </si>
  <si>
    <t>POINT(712917.89 6168622.05)</t>
  </si>
  <si>
    <t>a1469906-cb55-46fe-98dc-c92fa6964070</t>
  </si>
  <si>
    <t>0a3f507e-1b38-32b8-e044-0003ba298018</t>
  </si>
  <si>
    <t>POINT(712890.11 6168650.56)</t>
  </si>
  <si>
    <t>a14a665a-d33f-42eb-9874-81ecd548e756</t>
  </si>
  <si>
    <t>0a3f507e-1522-32b8-e044-0003ba298018</t>
  </si>
  <si>
    <t>POINT(711521.29 6172417.9)</t>
  </si>
  <si>
    <t>a160914d-0b6d-491a-b104-937485c05737</t>
  </si>
  <si>
    <t>bd776869-8631-4938-b581-2dc3e41a6e41</t>
  </si>
  <si>
    <t>POINT(714081.27 6168819.63)</t>
  </si>
  <si>
    <t>a1621784-72d7-427d-8512-f5b82c650b32</t>
  </si>
  <si>
    <t>4591b5f9-a6d9-0dd9-e044-0003ba298018</t>
  </si>
  <si>
    <t>POINT(712579.39 6168827.25)</t>
  </si>
  <si>
    <t>a16c0462-a611-4a9c-9555-e59e3e8de674</t>
  </si>
  <si>
    <t>0a3f507e-2388-32b8-e044-0003ba298018</t>
  </si>
  <si>
    <t>POINT(713288.17 6168467.78)</t>
  </si>
  <si>
    <t>a17e2b01-c5bc-4bb1-b6c3-03e61f783096</t>
  </si>
  <si>
    <t>0a3f507e-1be3-32b8-e044-0003ba298018</t>
  </si>
  <si>
    <t>POINT(713725.07 6169325.03)</t>
  </si>
  <si>
    <t>a18e23fe-dda2-4fbe-a0ab-365a39294616</t>
  </si>
  <si>
    <t>0a3f507e-1811-32b8-e044-0003ba298018</t>
  </si>
  <si>
    <t>POINT(712093.92 6169614.48)</t>
  </si>
  <si>
    <t>a1a3e968-2256-4753-b075-eb7def63ca7a</t>
  </si>
  <si>
    <t>0a3f507e-1ce8-32b8-e044-0003ba298018</t>
  </si>
  <si>
    <t>POINT(710979.57 6171938.38)</t>
  </si>
  <si>
    <t>a1b8d642-a336-4323-8a5b-fec9f7039f48</t>
  </si>
  <si>
    <t>044ba709-da73-4c7f-89cb-948800b73fac</t>
  </si>
  <si>
    <t>POINT(711613.37 6172783.73)</t>
  </si>
  <si>
    <t>a1bd431b-cfdc-4ae6-bdc1-41ad8622fb07</t>
  </si>
  <si>
    <t>0a3f507e-1dac-32b8-e044-0003ba298018</t>
  </si>
  <si>
    <t>POINT(712015.38 6172413)</t>
  </si>
  <si>
    <t>a1cfb2e6-9598-41ed-9d36-8d86b8167b4b</t>
  </si>
  <si>
    <t>0a3f507e-1d84-32b8-e044-0003ba298018</t>
  </si>
  <si>
    <t>POINT(712305.86 6169299.33)</t>
  </si>
  <si>
    <t>a1dcff14-b726-485d-ac50-e78e79128297</t>
  </si>
  <si>
    <t>0a3f507e-1604-32b8-e044-0003ba298018</t>
  </si>
  <si>
    <t>POINT(711537.84 6170735.24)</t>
  </si>
  <si>
    <t>a1e85773-ac36-448d-9dd8-ed37224dc749</t>
  </si>
  <si>
    <t>0a3f507e-218c-32b8-e044-0003ba298018</t>
  </si>
  <si>
    <t>POINT(713682.06 6169596.63)</t>
  </si>
  <si>
    <t>a20403ce-e4ac-40ca-af51-8609a80f1324</t>
  </si>
  <si>
    <t>90216050-d3b7-4df9-9452-9db4f9cb60f0</t>
  </si>
  <si>
    <t>POINT(711557.8 6172873.76)</t>
  </si>
  <si>
    <t>a20d7098-2b22-4ab1-8b63-3277150e80e6</t>
  </si>
  <si>
    <t>0a3f507e-22a2-32b8-e044-0003ba298018</t>
  </si>
  <si>
    <t>POINT(711897.82 6171912.29)</t>
  </si>
  <si>
    <t>a20f4ef0-ac2f-4d16-b1e1-1c7600da7ddf</t>
  </si>
  <si>
    <t>0a3f507e-16e9-32b8-e044-0003ba298018</t>
  </si>
  <si>
    <t>POINT(713389.13 6168896.44)</t>
  </si>
  <si>
    <t>a21231d1-741a-4979-b80b-fa427b025adf</t>
  </si>
  <si>
    <t>0a3f507e-1d34-32b8-e044-0003ba298018</t>
  </si>
  <si>
    <t>POINT(713725.97 6169668.57)</t>
  </si>
  <si>
    <t>a220cd80-ec1a-4c02-a437-6114d5488426</t>
  </si>
  <si>
    <t>0a3f507e-2265-32b8-e044-0003ba298018</t>
  </si>
  <si>
    <t>POINT(711953.59 6171760.95)</t>
  </si>
  <si>
    <t>a225b3a4-a5a0-4fa1-8ccc-0136c1ad83fb</t>
  </si>
  <si>
    <t>0a3f507e-1aab-32b8-e044-0003ba298018</t>
  </si>
  <si>
    <t>POINT(713803.52 6169088.7)</t>
  </si>
  <si>
    <t>a22e96a4-38c0-4461-bdb5-bd0a7b07dc76</t>
  </si>
  <si>
    <t>0a3f507e-1aaa-32b8-e044-0003ba298018</t>
  </si>
  <si>
    <t>POINT(713874.71 6169058.63)</t>
  </si>
  <si>
    <t>a232751f-358a-4d8c-be00-7bb67f80b1f4</t>
  </si>
  <si>
    <t>4ca54b0f-2d11-0052-e044-0003ba298018</t>
  </si>
  <si>
    <t>POINT(711785.52 6172712.23)</t>
  </si>
  <si>
    <t>a235c75b-6f93-4c03-b9a9-a3a24f1a65f6</t>
  </si>
  <si>
    <t>0a3f507e-2133-32b8-e044-0003ba298018</t>
  </si>
  <si>
    <t>POINT(713151.6 6169117.77)</t>
  </si>
  <si>
    <t>a2398e01-6fd1-40da-a737-6c217117611b</t>
  </si>
  <si>
    <t>0a3f507e-1be1-32b8-e044-0003ba298018</t>
  </si>
  <si>
    <t>POINT(713727.47 6169320.93)</t>
  </si>
  <si>
    <t>a25b1bc5-8e14-4f44-a3ba-1fd50d560667</t>
  </si>
  <si>
    <t>0a3f507e-16f8-32b8-e044-0003ba298018</t>
  </si>
  <si>
    <t>POINT(711751.34 6170512.83)</t>
  </si>
  <si>
    <t>a25db09a-9082-4969-b4d1-5d109e5a5db1</t>
  </si>
  <si>
    <t>0a3f507e-15aa-32b8-e044-0003ba298018</t>
  </si>
  <si>
    <t>POINT(712863.53 6169092.26)</t>
  </si>
  <si>
    <t>a282632a-a9b3-4bd7-89a9-743dabf8ddfe</t>
  </si>
  <si>
    <t>0a3f507e-1fb2-32b8-e044-0003ba298018</t>
  </si>
  <si>
    <t>POINT(711144.87 6171654.94)</t>
  </si>
  <si>
    <t>a291c8dc-83f9-47d8-92a9-ea3e75f5c05d</t>
  </si>
  <si>
    <t>0a3f507e-1e4e-32b8-e044-0003ba298018</t>
  </si>
  <si>
    <t>POINT(711652.28 6171616.81)</t>
  </si>
  <si>
    <t>a2946b70-1000-4ee6-9a15-d70d0e2901dd</t>
  </si>
  <si>
    <t>0a3f507e-1f14-32b8-e044-0003ba298018</t>
  </si>
  <si>
    <t>POINT(711177.39 6171789.87)</t>
  </si>
  <si>
    <t>a2a23d43-b002-4595-b0e3-d4f937d942e1</t>
  </si>
  <si>
    <t>0a3f507e-1af0-32b8-e044-0003ba298018</t>
  </si>
  <si>
    <t>POINT(713120.74 6169215.37)</t>
  </si>
  <si>
    <t>a2ce7827-c11f-4b9e-be78-085c7bacff14</t>
  </si>
  <si>
    <t>0a3f507e-1d6c-32b8-e044-0003ba298018</t>
  </si>
  <si>
    <t>POINT(711869.73 6170381.33)</t>
  </si>
  <si>
    <t>a2db9b93-1b83-470d-b612-de064fb61a8a</t>
  </si>
  <si>
    <t>0a3f507e-1e3c-32b8-e044-0003ba298018</t>
  </si>
  <si>
    <t>POINT(711732.28 6171590.07)</t>
  </si>
  <si>
    <t>a2dbffd2-a030-47a6-b78f-83332f8d50b2</t>
  </si>
  <si>
    <t>0a3f507e-1ad8-32b8-e044-0003ba298018</t>
  </si>
  <si>
    <t>POINT(713104.75 6169160.26)</t>
  </si>
  <si>
    <t>a2ea35d1-5aa0-4e1e-8fcf-3dfaba6a452b</t>
  </si>
  <si>
    <t>3cae7253-096a-0f90-e044-0003ba298018</t>
  </si>
  <si>
    <t>POINT(711692.34 6172755.35)</t>
  </si>
  <si>
    <t>a30275ac-e960-4ccb-8aaf-1cf9c4a05fef</t>
  </si>
  <si>
    <t>0a3f507e-1c16-32b8-e044-0003ba298018</t>
  </si>
  <si>
    <t>POINT(713584.71 6169294.38)</t>
  </si>
  <si>
    <t>a31d5193-1cbe-4bd9-9624-7dfeda8bb73c</t>
  </si>
  <si>
    <t>0a3f507e-1be8-32b8-e044-0003ba298018</t>
  </si>
  <si>
    <t>POINT(713673.61 6169128.85)</t>
  </si>
  <si>
    <t>a31f2e05-9fcc-44f9-a68e-4179c7fac4ce</t>
  </si>
  <si>
    <t>0a3f507e-2406-32b8-e044-0003ba298018</t>
  </si>
  <si>
    <t>POINT(711600.5 6172526.22)</t>
  </si>
  <si>
    <t>a335f364-1913-4435-a39d-88f3f0a4373b</t>
  </si>
  <si>
    <t>0a3f507e-1952-32b8-e044-0003ba298018</t>
  </si>
  <si>
    <t>POINT(711846.41 6172582.88)</t>
  </si>
  <si>
    <t>a33824dd-4bdc-4297-9d20-1ab84d52ef27</t>
  </si>
  <si>
    <t>0a3f507e-1a75-32b8-e044-0003ba298018</t>
  </si>
  <si>
    <t>POINT(713799.22 6168949.12)</t>
  </si>
  <si>
    <t>a3489b11-5725-4e66-ad60-18bc18b373fc</t>
  </si>
  <si>
    <t>0a3f507e-17bf-32b8-e044-0003ba298018</t>
  </si>
  <si>
    <t>POINT(713157.16 6168805.39)</t>
  </si>
  <si>
    <t>a34f9f63-a82a-4c3c-bbdb-6dec0d8e9137</t>
  </si>
  <si>
    <t>0a3f507e-2450-32b8-e044-0003ba298018</t>
  </si>
  <si>
    <t>POINT(712880.05 6169439.36)</t>
  </si>
  <si>
    <t>a3735c81-d594-4f17-be6c-cdd0fac75b3b</t>
  </si>
  <si>
    <t>0a3f507e-2404-32b8-e044-0003ba298018</t>
  </si>
  <si>
    <t>POINT(711608.34 6172540.77)</t>
  </si>
  <si>
    <t>a38c0934-7326-4099-a0f6-f78de884818e</t>
  </si>
  <si>
    <t>POINT(711805.49 6170528.51)</t>
  </si>
  <si>
    <t>a39107a0-bdd9-4b7c-98cd-b5aa5f61a953</t>
  </si>
  <si>
    <t>0a3f507e-1d66-32b8-e044-0003ba298018</t>
  </si>
  <si>
    <t>POINT(711864.12 6170422.29)</t>
  </si>
  <si>
    <t>a3972fb0-3bb8-4cf0-9472-7da2f360153f</t>
  </si>
  <si>
    <t>4591b5f9-a6b7-0dd9-e044-0003ba298018</t>
  </si>
  <si>
    <t>POINT(712641.52 6168845.42)</t>
  </si>
  <si>
    <t>a39bd8ee-a320-462f-86cb-962be0fa0485</t>
  </si>
  <si>
    <t>0a3f507e-1a2f-32b8-e044-0003ba298018</t>
  </si>
  <si>
    <t>POINT(713917.6 6169156.08)</t>
  </si>
  <si>
    <t>a3a02f3c-0373-443c-a1f9-431c7c13b928</t>
  </si>
  <si>
    <t>0a3f507e-1d50-32b8-e044-0003ba298018</t>
  </si>
  <si>
    <t>POINT(711833.55 6170281.66)</t>
  </si>
  <si>
    <t>a3afc3f7-ade4-4224-9cf9-fabe70b91a30</t>
  </si>
  <si>
    <t>0a3f507e-2462-32b8-e044-0003ba298018</t>
  </si>
  <si>
    <t>POINT(712916.67 6169649.64)</t>
  </si>
  <si>
    <t>a3b6fe4b-7f23-45f3-802b-08f10c2054b8</t>
  </si>
  <si>
    <t>0a3f507e-24a2-32b8-e044-0003ba298018</t>
  </si>
  <si>
    <t>POINT(712827.15 6169128.59)</t>
  </si>
  <si>
    <t>a3be2139-9862-4494-b097-ba48a28f368c</t>
  </si>
  <si>
    <t>0a3f507e-238c-32b8-e044-0003ba298018</t>
  </si>
  <si>
    <t>POINT(713143.3 6168650.45)</t>
  </si>
  <si>
    <t>a3dba3a3-c247-4561-aec4-dd479633764f</t>
  </si>
  <si>
    <t>0a3f507e-2447-32b8-e044-0003ba298018</t>
  </si>
  <si>
    <t>POINT(712971.69 6169476.71)</t>
  </si>
  <si>
    <t>a3ebdd56-77dd-45df-bc42-a672ba254e35</t>
  </si>
  <si>
    <t>0a3f507e-225e-32b8-e044-0003ba298018</t>
  </si>
  <si>
    <t>POINT(711799.74 6171681.11)</t>
  </si>
  <si>
    <t>a3ed1f48-4f27-483b-81ee-e503c2d89ddb</t>
  </si>
  <si>
    <t>0a3f507e-1c37-32b8-e044-0003ba298018</t>
  </si>
  <si>
    <t>POINT(713690.8 6169056.76)</t>
  </si>
  <si>
    <t>a414ca13-4304-461c-a584-1f72db6738b5</t>
  </si>
  <si>
    <t>0a3f507e-18ab-32b8-e044-0003ba298018</t>
  </si>
  <si>
    <t>POINT(711339.74 6171692.1)</t>
  </si>
  <si>
    <t>a4282039-eb69-4287-bcf7-4d20aab3d75c</t>
  </si>
  <si>
    <t>0a3f507e-1f49-32b8-e044-0003ba298018</t>
  </si>
  <si>
    <t>POINT(711202.04 6172104.71)</t>
  </si>
  <si>
    <t>a435331d-d988-4afc-a272-30f0f135774d</t>
  </si>
  <si>
    <t>0a3f507e-1b24-32b8-e044-0003ba298018</t>
  </si>
  <si>
    <t>POINT(713044.62 6168546.26)</t>
  </si>
  <si>
    <t>a4460a61-950d-473b-8201-d49ccefb50b3</t>
  </si>
  <si>
    <t>0a3f507e-1f7b-32b8-e044-0003ba298018</t>
  </si>
  <si>
    <t>POINT(713956.97 6168668.02)</t>
  </si>
  <si>
    <t>a45b6047-4af9-4092-823d-2aa857816a7b</t>
  </si>
  <si>
    <t>4591b5f9-a6e5-0dd9-e044-0003ba298018</t>
  </si>
  <si>
    <t>POINT(712575.4 6168785.61)</t>
  </si>
  <si>
    <t>a46943cf-7733-494d-b7fa-01a77897ab61</t>
  </si>
  <si>
    <t>0a3f507e-224d-32b8-e044-0003ba298018</t>
  </si>
  <si>
    <t>POINT(712106.52 6171683.47)</t>
  </si>
  <si>
    <t>a481b393-db6f-4e10-b4dd-677212259a75</t>
  </si>
  <si>
    <t>0a3f507e-19b8-32b8-e044-0003ba298018</t>
  </si>
  <si>
    <t>POINT(711739.52 6172389.78)</t>
  </si>
  <si>
    <t>a48e5015-869b-45c3-a72d-bc71a466a688</t>
  </si>
  <si>
    <t>0a3f507e-1860-32b8-e044-0003ba298018</t>
  </si>
  <si>
    <t>POINT(713319.83 6168637.02)</t>
  </si>
  <si>
    <t>a49d3033-c644-4ecc-b999-47c5fccbcf30</t>
  </si>
  <si>
    <t>POINT(712716.54 6169438.92)</t>
  </si>
  <si>
    <t>a4a40c60-b7fa-4ffb-bc7a-7c996ff4b001</t>
  </si>
  <si>
    <t>0a3f507e-1b0e-32b8-e044-0003ba298018</t>
  </si>
  <si>
    <t>POINT(713086.21 6169091.52)</t>
  </si>
  <si>
    <t>a4a89d92-fcd0-4ee4-b905-5923d335f413</t>
  </si>
  <si>
    <t>0a3f507e-228c-32b8-e044-0003ba298018</t>
  </si>
  <si>
    <t>POINT(711880.05 6171872.3)</t>
  </si>
  <si>
    <t>a4b6c1dc-2b81-469c-9fac-0c9902a69e54</t>
  </si>
  <si>
    <t>5ddb979d-c1f7-40d3-e044-0003ba298018</t>
  </si>
  <si>
    <t>POINT(713161.91 6169329.61)</t>
  </si>
  <si>
    <t>a4bd7ad0-5480-4591-8ace-3c9d3c2feb99</t>
  </si>
  <si>
    <t>0a3f507e-1f7a-32b8-e044-0003ba298018</t>
  </si>
  <si>
    <t>POINT(713915.8 6168718.37)</t>
  </si>
  <si>
    <t>a4cb5e50-ae7f-4136-842c-55ebd3e14f19</t>
  </si>
  <si>
    <t>POINT(711347.51 6170911.57)</t>
  </si>
  <si>
    <t>a4d15c61-0c28-4622-ad61-0821bd0d2083</t>
  </si>
  <si>
    <t>0a3f507e-1cab-32b8-e044-0003ba298018</t>
  </si>
  <si>
    <t>POINT(714010.71 6168741.17)</t>
  </si>
  <si>
    <t>a4d3f2e5-ada0-4007-9a18-1cf181ecbc59</t>
  </si>
  <si>
    <t>0a3f507e-1d87-32b8-e044-0003ba298018</t>
  </si>
  <si>
    <t>POINT(712255.35 6169344.81)</t>
  </si>
  <si>
    <t>a4e5c794-f21c-4fc8-b5d5-4e12e03e2b02</t>
  </si>
  <si>
    <t>0a3f507e-199b-32b8-e044-0003ba298018</t>
  </si>
  <si>
    <t>POINT(711819.32 6172402.53)</t>
  </si>
  <si>
    <t>a4e6f5ef-edc5-4dca-951e-d47d476b8a2f</t>
  </si>
  <si>
    <t>0a3f507e-19fe-32b8-e044-0003ba298018</t>
  </si>
  <si>
    <t>POINT(711569.9 6172293.24)</t>
  </si>
  <si>
    <t>a4f1522d-6b5a-4849-9dbe-64d097d60590</t>
  </si>
  <si>
    <t>0a3f507e-1801-32b8-e044-0003ba298018</t>
  </si>
  <si>
    <t>POINT(713526.96 6168602.58)</t>
  </si>
  <si>
    <t>a5166515-6fcd-4668-9c54-7aa8f6dbf77a</t>
  </si>
  <si>
    <t>604ad59e-34e6-7474-e044-0003ba298018</t>
  </si>
  <si>
    <t>POINT(712475.18 6169491.27)</t>
  </si>
  <si>
    <t>a52d38b5-eeff-4e10-b2dc-68066782261f</t>
  </si>
  <si>
    <t>0a3f507e-1c3e-32b8-e044-0003ba298018</t>
  </si>
  <si>
    <t>POINT(713646.59 6169045.18)</t>
  </si>
  <si>
    <t>a52f6ef5-3f0f-4dc5-9fa5-f423410e11df</t>
  </si>
  <si>
    <t>0a3f507e-24d1-32b8-e044-0003ba298018</t>
  </si>
  <si>
    <t>POINT(713590.78 6169757.19)</t>
  </si>
  <si>
    <t>a5671251-4d04-4230-997b-31c5b7109aca</t>
  </si>
  <si>
    <t>0a3f507e-1bac-32b8-e044-0003ba298018</t>
  </si>
  <si>
    <t>POINT(713844.3 6169235.84)</t>
  </si>
  <si>
    <t>a56ae5c3-75f7-486a-9507-b39d15234d30</t>
  </si>
  <si>
    <t>0a3f507e-23ff-32b8-e044-0003ba298018</t>
  </si>
  <si>
    <t>POINT(711654.69 6172534.32)</t>
  </si>
  <si>
    <t>a5899de0-266c-4b9f-af69-8a51d10d7b1e</t>
  </si>
  <si>
    <t>0a3f507e-1cb3-32b8-e044-0003ba298018</t>
  </si>
  <si>
    <t>POINT(711255.64 6172425.12)</t>
  </si>
  <si>
    <t>a58cf9a8-70e8-4e41-bf65-c32e265cc5e0</t>
  </si>
  <si>
    <t>0a3f507e-1a70-32b8-e044-0003ba298018</t>
  </si>
  <si>
    <t>POINT(714117.32 6169089.06)</t>
  </si>
  <si>
    <t>a59bb541-1c7c-46b2-8774-274ab1a071ff</t>
  </si>
  <si>
    <t>0a3f507e-1a4e-32b8-e044-0003ba298018</t>
  </si>
  <si>
    <t>POINT(713951.04 6169032.66)</t>
  </si>
  <si>
    <t>a5bf4549-62f0-4b64-af77-a56f0de2820c</t>
  </si>
  <si>
    <t>7e462060-85a1-4abe-85ff-f6109515e4f9</t>
  </si>
  <si>
    <t>POINT(711607.03 6172809.99)</t>
  </si>
  <si>
    <t>a5c078d9-9f63-44b3-92f5-65baf6439b68</t>
  </si>
  <si>
    <t>0a3f507e-1b6a-32b8-e044-0003ba298018</t>
  </si>
  <si>
    <t>POINT(713465.09 6169683.8)</t>
  </si>
  <si>
    <t>a5c49f38-3060-47a1-a245-397ba0d1dd31</t>
  </si>
  <si>
    <t>0a3f507e-1be9-32b8-e044-0003ba298018</t>
  </si>
  <si>
    <t>POINT(713610.55 6169116.42)</t>
  </si>
  <si>
    <t>a5c7fff3-a931-4cce-905a-c5aabeed3a8d</t>
  </si>
  <si>
    <t>0a3f507e-1e76-32b8-e044-0003ba298018</t>
  </si>
  <si>
    <t>POINT(711687.5 6171750.61)</t>
  </si>
  <si>
    <t>a5c836b7-566b-4d12-a7a0-a5fb1ee8cfa9</t>
  </si>
  <si>
    <t>0a3f507e-1b94-32b8-e044-0003ba298018</t>
  </si>
  <si>
    <t>POINT(712985.23 6169009.42)</t>
  </si>
  <si>
    <t>a5d69a09-9286-42db-9608-bdf403061dbf</t>
  </si>
  <si>
    <t>0a3f507e-1590-32b8-e044-0003ba298018</t>
  </si>
  <si>
    <t>POINT(713608.71 6169852.29)</t>
  </si>
  <si>
    <t>a5d6f4a0-4280-45a9-98e1-dfac09fda2a9</t>
  </si>
  <si>
    <t>cd606833-e12b-4fd2-92d3-a439a2c96f69</t>
  </si>
  <si>
    <t>POINT(711494.88 6172748.21)</t>
  </si>
  <si>
    <t>a5f19b6d-50d6-4b21-a6d1-74b34ba5af36</t>
  </si>
  <si>
    <t>0a3f507e-2316-32b8-e044-0003ba298018</t>
  </si>
  <si>
    <t>POINT(711912.87 6172193.96)</t>
  </si>
  <si>
    <t>a612b22e-b472-4a78-9447-f7456c92db45</t>
  </si>
  <si>
    <t>0a3f507e-15ba-32b8-e044-0003ba298018</t>
  </si>
  <si>
    <t>POINT(712827.67 6169000.73)</t>
  </si>
  <si>
    <t>a6197fa6-a17d-423b-96a9-7a43457bcadd</t>
  </si>
  <si>
    <t>0a3f507e-245d-32b8-e044-0003ba298018</t>
  </si>
  <si>
    <t>POINT(712826.26 6169563.27)</t>
  </si>
  <si>
    <t>a63633c4-db6e-45ad-ade2-8138b3d522e4</t>
  </si>
  <si>
    <t>0a3f507e-24b4-32b8-e044-0003ba298018</t>
  </si>
  <si>
    <t>POINT(713644.03 6169835.33)</t>
  </si>
  <si>
    <t>a6392e8d-940d-48ea-b2a7-ddb39c30cc82</t>
  </si>
  <si>
    <t>0a3f507e-167e-32b8-e044-0003ba298018</t>
  </si>
  <si>
    <t>POINT(713601.13 6169574.25)</t>
  </si>
  <si>
    <t>a64d8bb0-3762-4885-8dd8-842fc707b7c6</t>
  </si>
  <si>
    <t>0a3f507e-195c-32b8-e044-0003ba298018</t>
  </si>
  <si>
    <t>POINT(711777.51 6172566.23)</t>
  </si>
  <si>
    <t>a66603ac-5cc4-4660-9142-81c56550a039</t>
  </si>
  <si>
    <t>0a3f507e-24d0-32b8-e044-0003ba298018</t>
  </si>
  <si>
    <t>POINT(713575.13 6169793.18)</t>
  </si>
  <si>
    <t>a67d6d2f-78d4-40a6-a997-f403803941bf</t>
  </si>
  <si>
    <t>fbcc5cc8-388c-42fb-a669-16c4a52c1804</t>
  </si>
  <si>
    <t>POINT(711401.08 6172843.5)</t>
  </si>
  <si>
    <t>a6844a3e-e621-471c-a929-be75dc6e1f4c</t>
  </si>
  <si>
    <t>POINT(712386.27 6169513.6)</t>
  </si>
  <si>
    <t>a6879dd5-a247-42b1-a90d-7640bf336bb3</t>
  </si>
  <si>
    <t>0a3f507e-16fb-32b8-e044-0003ba298018</t>
  </si>
  <si>
    <t>POINT(711722.45 6170527.82)</t>
  </si>
  <si>
    <t>a6a164f8-1634-411e-8888-cccf0cbcb217</t>
  </si>
  <si>
    <t>0a3f507e-1632-32b8-e044-0003ba298018</t>
  </si>
  <si>
    <t>POINT(713677.7 6169484.7)</t>
  </si>
  <si>
    <t>a6afcdce-65fe-4910-a229-1bf2cd9a6ad0</t>
  </si>
  <si>
    <t>0a3f507e-1f72-32b8-e044-0003ba298018</t>
  </si>
  <si>
    <t>POINT(713898.09 6168802.98)</t>
  </si>
  <si>
    <t>a6b84755-be55-412c-9b68-8e0579bc2dd2</t>
  </si>
  <si>
    <t>POINT(712762.9 6169740.93)</t>
  </si>
  <si>
    <t>a6f7e380-ff10-43f4-99ff-0b041d510b79</t>
  </si>
  <si>
    <t>75d4829b-35c6-165e-e044-00144f3ead67</t>
  </si>
  <si>
    <t>POINT(712216.21 6172181.66)</t>
  </si>
  <si>
    <t>a7040d2b-eae8-4ab4-b546-cd119d6de9a8</t>
  </si>
  <si>
    <t>0a3f507e-23e0-32b8-e044-0003ba298018</t>
  </si>
  <si>
    <t>POINT(713103.8 6168452.66)</t>
  </si>
  <si>
    <t>a70b3e3c-e53a-4c5f-a37e-3b1b9ca20e95</t>
  </si>
  <si>
    <t>0a3f507e-2278-32b8-e044-0003ba298018</t>
  </si>
  <si>
    <t>POINT(711811.65 6171759.33)</t>
  </si>
  <si>
    <t>a711dbd8-84e6-41ea-a58e-fe5e22fb7346</t>
  </si>
  <si>
    <t>0a3f507e-20fc-32b8-e044-0003ba298018</t>
  </si>
  <si>
    <t>POINT(713121.79 6168587.69)</t>
  </si>
  <si>
    <t>a7172a1d-d32c-47dd-a92b-99f0be8d5207</t>
  </si>
  <si>
    <t>0a3f507e-17bb-32b8-e044-0003ba298018</t>
  </si>
  <si>
    <t>POINT(713364.93 6168790.21)</t>
  </si>
  <si>
    <t>a71f0fce-affe-4929-b991-72b6f406640a</t>
  </si>
  <si>
    <t>0a3f507e-1e30-32b8-e044-0003ba298018</t>
  </si>
  <si>
    <t>POINT(713378.03 6168617.74)</t>
  </si>
  <si>
    <t>a721ce99-4f4b-43f8-836d-86aad1af3155</t>
  </si>
  <si>
    <t>0a3f507e-15ef-32b8-e044-0003ba298018</t>
  </si>
  <si>
    <t>POINT(711755.96 6170655.46)</t>
  </si>
  <si>
    <t>a743e826-fbea-4586-9651-2001f5a91c3e</t>
  </si>
  <si>
    <t>0a3f507e-1951-32b8-e044-0003ba298018</t>
  </si>
  <si>
    <t>POINT(711854.83 6172585.12)</t>
  </si>
  <si>
    <t>a755bcc7-21b0-45f8-846b-542da147f6a7</t>
  </si>
  <si>
    <t>0a3f507e-1584-32b8-e044-0003ba298018</t>
  </si>
  <si>
    <t>POINT(713544.83 6169824.99)</t>
  </si>
  <si>
    <t>a76fddf1-038f-4b2e-b8c4-25c5f0707eda</t>
  </si>
  <si>
    <t>0a3f507e-2454-32b8-e044-0003ba298018</t>
  </si>
  <si>
    <t>POINT(712834.91 6169410.05)</t>
  </si>
  <si>
    <t>a7870ed4-9f82-44fa-9455-b1d2c6dfde6f</t>
  </si>
  <si>
    <t>0a3f507e-170f-32b8-e044-0003ba298018</t>
  </si>
  <si>
    <t>POINT(711638.33 6170476.9)</t>
  </si>
  <si>
    <t>a78e96ce-a499-43cb-9ff4-747732209f13</t>
  </si>
  <si>
    <t>0a3f507e-2168-32b8-e044-0003ba298018</t>
  </si>
  <si>
    <t>POINT(713730.23 6169533.01)</t>
  </si>
  <si>
    <t>a791a86b-e3a3-445b-bd59-a6024405dc1a</t>
  </si>
  <si>
    <t>0a3f507e-15a2-32b8-e044-0003ba298018</t>
  </si>
  <si>
    <t>POINT(712872.28 6169124.34)</t>
  </si>
  <si>
    <t>a791e70b-6350-441c-bf74-643c4442b9fb</t>
  </si>
  <si>
    <t>0a3f507e-1c27-32b8-e044-0003ba298018</t>
  </si>
  <si>
    <t>POINT(713875.85 6169187.47)</t>
  </si>
  <si>
    <t>a7981e45-7884-401d-aef2-2e6cda949d4d</t>
  </si>
  <si>
    <t>0a3f507e-21ca-32b8-e044-0003ba298018</t>
  </si>
  <si>
    <t>POINT(713608.6 6169663.17)</t>
  </si>
  <si>
    <t>a79a5903-702f-47ab-8392-795fccce7a4e</t>
  </si>
  <si>
    <t>0a3f507e-1f21-32b8-e044-0003ba298018</t>
  </si>
  <si>
    <t>POINT(711047.42 6172277.35)</t>
  </si>
  <si>
    <t>a7acc471-6a6c-4eed-9ca3-a560ff591b12</t>
  </si>
  <si>
    <t>0a3f507e-17c0-32b8-e044-0003ba298018</t>
  </si>
  <si>
    <t>POINT(713122.26 6168795.33)</t>
  </si>
  <si>
    <t>a7adaa5b-0dc7-4232-a552-f92c3a958c4c</t>
  </si>
  <si>
    <t>0a3f507e-19e6-32b8-e044-0003ba298018</t>
  </si>
  <si>
    <t>POINT(711631.32 6172308.37)</t>
  </si>
  <si>
    <t>a7b77a9c-c037-46df-bb17-0985838c6462</t>
  </si>
  <si>
    <t>0a3f507e-1859-32b8-e044-0003ba298018</t>
  </si>
  <si>
    <t>POINT(713321.17 6168713.53)</t>
  </si>
  <si>
    <t>a7c3c24d-06d0-4fea-b6e2-5d52fe164b97</t>
  </si>
  <si>
    <t>0a3f507e-153e-32b8-e044-0003ba298018</t>
  </si>
  <si>
    <t>POINT(713524.46 6169459.39)</t>
  </si>
  <si>
    <t>a7db9211-454f-48c9-b733-8526886a96d0</t>
  </si>
  <si>
    <t>0a3f507e-15db-32b8-e044-0003ba298018</t>
  </si>
  <si>
    <t>POINT(711675.47 6170768.16)</t>
  </si>
  <si>
    <t>a7fc0198-c633-4949-9440-6b71c432c74c</t>
  </si>
  <si>
    <t>0a3f507e-1f76-32b8-e044-0003ba298018</t>
  </si>
  <si>
    <t>POINT(713944.85 6168731.77)</t>
  </si>
  <si>
    <t>a843b254-edd8-4643-a20c-007cb8d6c9e9</t>
  </si>
  <si>
    <t>0a3f507e-2386-32b8-e044-0003ba298018</t>
  </si>
  <si>
    <t>POINT(713278.55 6168485.07)</t>
  </si>
  <si>
    <t>a85def15-c701-41a8-b38e-cea464d67fa3</t>
  </si>
  <si>
    <t>0a3f507e-205d-32b8-e044-0003ba298018</t>
  </si>
  <si>
    <t>POINT(710747.78 6172016.39)</t>
  </si>
  <si>
    <t>a8774c50-8c77-4579-af0b-4e2079650990</t>
  </si>
  <si>
    <t>0a3f507e-1a98-32b8-e044-0003ba298018</t>
  </si>
  <si>
    <t>POINT(714163.91 6168927.71)</t>
  </si>
  <si>
    <t>a8792f76-68a0-45df-9959-b7fa7c89b617</t>
  </si>
  <si>
    <t>0a3f507e-244f-32b8-e044-0003ba298018</t>
  </si>
  <si>
    <t>POINT(712920.18 6169447.78)</t>
  </si>
  <si>
    <t>a87b78ec-9410-4c0e-ba22-902c41de90c0</t>
  </si>
  <si>
    <t>0a3f507e-1d1a-32b8-e044-0003ba298018</t>
  </si>
  <si>
    <t>POINT(710900.19 6172086.23)</t>
  </si>
  <si>
    <t>a8858280-f17d-48fc-85f3-7c0719157fc4</t>
  </si>
  <si>
    <t>0a3f507e-1c14-32b8-e044-0003ba298018</t>
  </si>
  <si>
    <t>POINT(713624.92 6169306.55)</t>
  </si>
  <si>
    <t>a89a9f98-4b19-4e0f-a2be-b91fcb69f278</t>
  </si>
  <si>
    <t>1de21027-9ce3-1d9f-e044-0003ba298018</t>
  </si>
  <si>
    <t>POINT(713266.92 6169749.82)</t>
  </si>
  <si>
    <t>a8b28ca2-00a8-4dae-9656-d2fd832b51f3</t>
  </si>
  <si>
    <t>0a3f507e-1f68-32b8-e044-0003ba298018</t>
  </si>
  <si>
    <t>POINT(711201.59 6171856.89)</t>
  </si>
  <si>
    <t>a8bce799-6d51-449d-a7f6-3f12c4df6214</t>
  </si>
  <si>
    <t>0a3f507e-22ab-32b8-e044-0003ba298018</t>
  </si>
  <si>
    <t>POINT(712042.29 6171957.12)</t>
  </si>
  <si>
    <t>a8cab89d-db4e-43b8-8061-933105d47313</t>
  </si>
  <si>
    <t>0a3f507e-1a1c-32b8-e044-0003ba298018</t>
  </si>
  <si>
    <t>POINT(714058.38 6169198.68)</t>
  </si>
  <si>
    <t>a8d4c7ae-0035-47c2-875a-a2159cb919a6</t>
  </si>
  <si>
    <t>0a3f507e-155b-32b8-e044-0003ba298018</t>
  </si>
  <si>
    <t>POINT(713536.83 6169542.02)</t>
  </si>
  <si>
    <t>a8df317b-e145-4de7-b94c-54357a863a54</t>
  </si>
  <si>
    <t>0a3f507e-1d14-32b8-e044-0003ba298018</t>
  </si>
  <si>
    <t>POINT(710841.37 6172070.88)</t>
  </si>
  <si>
    <t>a8e16438-638c-410b-8b03-e51806a8be0e</t>
  </si>
  <si>
    <t>0a3f507e-1583-32b8-e044-0003ba298018</t>
  </si>
  <si>
    <t>POINT(713543.02 6169831.42)</t>
  </si>
  <si>
    <t>a8e471d8-0a9a-4455-99db-72b849fb9b2b</t>
  </si>
  <si>
    <t>1f289f18-869e-372c-e044-0003ba298018</t>
  </si>
  <si>
    <t>POINT(713144.56 6168889.24)</t>
  </si>
  <si>
    <t>a8e5dd6c-c52b-406b-a37d-54db3c905230</t>
  </si>
  <si>
    <t>0a3f507e-1baa-32b8-e044-0003ba298018</t>
  </si>
  <si>
    <t>POINT(713827.49 6169226.21)</t>
  </si>
  <si>
    <t>a8f6c2a4-a846-4e0e-8998-8ecdc2a5b658</t>
  </si>
  <si>
    <t>0a3f507e-21a2-32b8-e044-0003ba298018</t>
  </si>
  <si>
    <t>POINT(713477.82 6168642.54)</t>
  </si>
  <si>
    <t>a904fb59-bc88-4dbc-8814-eb6a1bf41c2e</t>
  </si>
  <si>
    <t>0a3f507e-18cc-32b8-e044-0003ba298018</t>
  </si>
  <si>
    <t>POINT(711422.35 6171843.12)</t>
  </si>
  <si>
    <t>a905e105-582d-46f8-9802-7b60e58c857a</t>
  </si>
  <si>
    <t>0a3f507e-1dcb-32b8-e044-0003ba298018</t>
  </si>
  <si>
    <t>POINT(712119.49 6171773.93)</t>
  </si>
  <si>
    <t>a908d222-b3e3-4349-a556-adaf8fddc4c5</t>
  </si>
  <si>
    <t>0a3f507e-22b9-32b8-e044-0003ba298018</t>
  </si>
  <si>
    <t>POINT(711941.02 6171941.49)</t>
  </si>
  <si>
    <t>a91e8256-8678-4702-afd8-59b6230a1470</t>
  </si>
  <si>
    <t>POINT(711194.14 6172440.88)</t>
  </si>
  <si>
    <t>a931aa23-21e2-43fd-900c-158e27be39e0</t>
  </si>
  <si>
    <t>0a3f507e-15f4-32b8-e044-0003ba298018</t>
  </si>
  <si>
    <t>POINT(711725.44 6170709.74)</t>
  </si>
  <si>
    <t>a944dde0-b56e-4b52-bd5a-44483df93c0f</t>
  </si>
  <si>
    <t>100b532a-8449-4bd5-adc6-f1a39698c69e</t>
  </si>
  <si>
    <t>a965f15c-0319-4905-9e89-46e22326a764</t>
  </si>
  <si>
    <t>0a3f507e-1607-32b8-e044-0003ba298018</t>
  </si>
  <si>
    <t>POINT(711584.58 6170787.82)</t>
  </si>
  <si>
    <t>a969483e-099e-466b-a9d3-06cd8dfad620</t>
  </si>
  <si>
    <t>0a3f507e-1e24-32b8-e044-0003ba298018</t>
  </si>
  <si>
    <t>POINT(713387.96 6168720.5)</t>
  </si>
  <si>
    <t>a97ce370-6f56-41aa-911b-fc999496868f</t>
  </si>
  <si>
    <t>0a3f507e-1a73-32b8-e044-0003ba298018</t>
  </si>
  <si>
    <t>POINT(713794.29 6168965.37)</t>
  </si>
  <si>
    <t>a9937346-56b8-41af-b290-2420311b870d</t>
  </si>
  <si>
    <t>0a3f507e-212e-32b8-e044-0003ba298018</t>
  </si>
  <si>
    <t>POINT(713186.48 6169064.42)</t>
  </si>
  <si>
    <t>a9cfbf80-1503-4afb-8d48-48a0e50bcb0a</t>
  </si>
  <si>
    <t>0a3f507e-1e0c-32b8-e044-0003ba298018</t>
  </si>
  <si>
    <t>POINT(712127.3 6169259.72)</t>
  </si>
  <si>
    <t>a9dc2bab-33bb-4de1-aac0-f4d29b3f1499</t>
  </si>
  <si>
    <t>0a3f507e-22d6-32b8-e044-0003ba298018</t>
  </si>
  <si>
    <t>POINT(711775.2 6172074.39)</t>
  </si>
  <si>
    <t>a9fd7f96-f314-46cb-813f-328088cf1613</t>
  </si>
  <si>
    <t>0a3f507e-160b-32b8-e044-0003ba298018</t>
  </si>
  <si>
    <t>POINT(711566.62 6170838.5)</t>
  </si>
  <si>
    <t>aa1d6e86-28c5-4cb9-afcf-519c12be8f1c</t>
  </si>
  <si>
    <t>1357eb80-9cfe-3d79-e044-0003ba298018</t>
  </si>
  <si>
    <t>POINT(712444.58 6170111.44)</t>
  </si>
  <si>
    <t>aa49daa8-ec8d-418e-bce1-bcb53fcbda31</t>
  </si>
  <si>
    <t>0a3f507e-1614-32b8-e044-0003ba298018</t>
  </si>
  <si>
    <t>POINT(711532.54 6170855.96)</t>
  </si>
  <si>
    <t>aa4b1c1d-8ae9-4dcc-aed5-73108039f13a</t>
  </si>
  <si>
    <t>0a3f507e-1a50-32b8-e044-0003ba298018</t>
  </si>
  <si>
    <t>POINT(713972.29 6169033.13)</t>
  </si>
  <si>
    <t>aa4e8079-8a8b-4832-aee5-8b26cd4964de</t>
  </si>
  <si>
    <t>0a3f507e-22b4-32b8-e044-0003ba298018</t>
  </si>
  <si>
    <t>POINT(711833.44 6171977.92)</t>
  </si>
  <si>
    <t>aa552495-1043-403b-ae7c-c2276bddd964</t>
  </si>
  <si>
    <t>0a3f507e-2416-32b8-e044-0003ba298018</t>
  </si>
  <si>
    <t>POINT(711660.42 6172455.76)</t>
  </si>
  <si>
    <t>aa5fb75b-e0a3-40c8-aa89-6732e3014da7</t>
  </si>
  <si>
    <t>0a3f507e-1887-32b8-e044-0003ba298018</t>
  </si>
  <si>
    <t>POINT(711388.22 6171576.37)</t>
  </si>
  <si>
    <t>aa8a3369-aa46-4415-a635-610458ef4aa3</t>
  </si>
  <si>
    <t>0a3f507e-14f4-32b8-e044-0003ba298018</t>
  </si>
  <si>
    <t>POINT(711058.83 6172522.83)</t>
  </si>
  <si>
    <t>aa92a5bf-82f1-44d5-99ef-74aa5f820717</t>
  </si>
  <si>
    <t>0a3f507e-1790-32b8-e044-0003ba298018</t>
  </si>
  <si>
    <t>POINT(713952.12 6168887.96)</t>
  </si>
  <si>
    <t>aaa20895-5237-4621-8556-22db5127d578</t>
  </si>
  <si>
    <t>0a3f507e-220e-32b8-e044-0003ba298018</t>
  </si>
  <si>
    <t>POINT(712803.03 6169258.22)</t>
  </si>
  <si>
    <t>aaa7d007-4d08-40d1-b709-11f2e854c09a</t>
  </si>
  <si>
    <t>0a3f507e-1eac-32b8-e044-0003ba298018</t>
  </si>
  <si>
    <t>POINT(711685.19 6171943.09)</t>
  </si>
  <si>
    <t>aab80971-a5e5-41fe-8680-7dbf9c71ce41</t>
  </si>
  <si>
    <t>0a3f507e-2440-32b8-e044-0003ba298018</t>
  </si>
  <si>
    <t>POINT(713060.16 6169491.76)</t>
  </si>
  <si>
    <t>aabc6cff-dbfc-48b0-93c7-87458c0095cd</t>
  </si>
  <si>
    <t>0a3f507e-1a65-32b8-e044-0003ba298018</t>
  </si>
  <si>
    <t>POINT(714180.21 6169007.37)</t>
  </si>
  <si>
    <t>aac4b639-26ac-4732-9e37-2095f66de622</t>
  </si>
  <si>
    <t>0a3f507e-2389-32b8-e044-0003ba298018</t>
  </si>
  <si>
    <t>POINT(711346.43 6171975.11)</t>
  </si>
  <si>
    <t>aacc8ed6-68fc-4778-b5f6-87c8a4b01c49</t>
  </si>
  <si>
    <t>0a3f507e-1ba3-32b8-e044-0003ba298018</t>
  </si>
  <si>
    <t>POINT(713800.72 6169190.68)</t>
  </si>
  <si>
    <t>aae77386-4333-4764-a0ae-d653f07f40b7</t>
  </si>
  <si>
    <t>0a3f507e-19cc-32b8-e044-0003ba298018</t>
  </si>
  <si>
    <t>POINT(711680.51 6172310.38)</t>
  </si>
  <si>
    <t>aae7764b-7a72-4864-bc63-fe9f5da08f4c</t>
  </si>
  <si>
    <t>0a3f507e-2369-32b8-e044-0003ba298018</t>
  </si>
  <si>
    <t>POINT(712187.84 6169380.17)</t>
  </si>
  <si>
    <t>aaf4af91-fada-465e-83a0-234bfcf96a8c</t>
  </si>
  <si>
    <t>0a3f507e-2414-32b8-e044-0003ba298018</t>
  </si>
  <si>
    <t>POINT(711639.07 6172450.49)</t>
  </si>
  <si>
    <t>aaf68761-2791-4db7-aa6b-7b207dfe0d7a</t>
  </si>
  <si>
    <t>75d4829b-35b8-165e-e044-00144f3ead67</t>
  </si>
  <si>
    <t>POINT(711955.21 6171734.06)</t>
  </si>
  <si>
    <t>aaf79701-4bea-4aea-af51-f58702434098</t>
  </si>
  <si>
    <t>0a3f507e-1c2c-32b8-e044-0003ba298018</t>
  </si>
  <si>
    <t>POINT(713751.72 6169101.68)</t>
  </si>
  <si>
    <t>ab082121-0c97-4164-907e-1e861a04bd98</t>
  </si>
  <si>
    <t>0a3f507e-19ee-32b8-e044-0003ba298018</t>
  </si>
  <si>
    <t>POINT(711587.47 6172340.01)</t>
  </si>
  <si>
    <t>ab14fca9-3254-494a-bd32-6d047042ae3f</t>
  </si>
  <si>
    <t>0a3f507e-1eaa-32b8-e044-0003ba298018</t>
  </si>
  <si>
    <t>POINT(711662.1 6171942.6)</t>
  </si>
  <si>
    <t>ab16de3e-ade0-4cb9-8399-037b2c9eb524</t>
  </si>
  <si>
    <t>0a3f507e-161b-32b8-e044-0003ba298018</t>
  </si>
  <si>
    <t>POINT(713128.89 6168896.99)</t>
  </si>
  <si>
    <t>ab29414c-af7b-46b2-b9dc-84d80f321669</t>
  </si>
  <si>
    <t>75d4829b-359e-165e-e044-00144f3ead67</t>
  </si>
  <si>
    <t>POINT(711826.26 6172546.1)</t>
  </si>
  <si>
    <t>ab3465a4-8e4e-4099-86f5-8c8fe3132a69</t>
  </si>
  <si>
    <t>0a3f507e-214a-32b8-e044-0003ba298018</t>
  </si>
  <si>
    <t>POINT(713540.54 6168955.1)</t>
  </si>
  <si>
    <t>ab4e1fdf-8b91-4850-8d55-575dd627dc93</t>
  </si>
  <si>
    <t>0a3f507e-161f-32b8-e044-0003ba298018</t>
  </si>
  <si>
    <t>POINT(712970.41 6168829.99)</t>
  </si>
  <si>
    <t>ab6e46c4-d16c-423e-b30e-7d0dccc8232b</t>
  </si>
  <si>
    <t>0a3f507e-1721-32b8-e044-0003ba298018</t>
  </si>
  <si>
    <t>POINT(712911.14 6169006.15)</t>
  </si>
  <si>
    <t>ab7594ae-a29f-4a40-a588-edcd7ab1f5a8</t>
  </si>
  <si>
    <t>0a3f507e-217c-32b8-e044-0003ba298018</t>
  </si>
  <si>
    <t>POINT(713743.6 6169592.38)</t>
  </si>
  <si>
    <t>ab78665f-b0d9-44c0-a410-7777cb482652</t>
  </si>
  <si>
    <t>0a3f507e-1faa-32b8-e044-0003ba298018</t>
  </si>
  <si>
    <t>POINT(711072.27 6171620.02)</t>
  </si>
  <si>
    <t>ab7c85f5-dd18-49d6-b4d1-416c6e10538d</t>
  </si>
  <si>
    <t>0a3f507e-1d49-32b8-e044-0003ba298018</t>
  </si>
  <si>
    <t>POINT(713642.26 6169599.15)</t>
  </si>
  <si>
    <t>abe19a93-6abb-4508-bc06-f7bee09df242</t>
  </si>
  <si>
    <t>0a3f507e-19e3-32b8-e044-0003ba298018</t>
  </si>
  <si>
    <t>POINT(711647.66 6172312.83)</t>
  </si>
  <si>
    <t>abf0b638-594e-4d49-95c9-2ddc894d44ba</t>
  </si>
  <si>
    <t>0a3f507e-1588-32b8-e044-0003ba298018</t>
  </si>
  <si>
    <t>POINT(713555.67 6169805.62)</t>
  </si>
  <si>
    <t>ac074e54-5381-44c5-a2db-e6abc4bf2aa3</t>
  </si>
  <si>
    <t>a51ae8f7-f5e6-4c5c-8b29-09f973708987</t>
  </si>
  <si>
    <t>POINT(712867.17 6170258.01)</t>
  </si>
  <si>
    <t>ac10946f-10cd-46ef-8cba-61b6cc3539f1</t>
  </si>
  <si>
    <t>0a3f507e-1927-32b8-e044-0003ba298018</t>
  </si>
  <si>
    <t>POINT(711318.25 6172178.85)</t>
  </si>
  <si>
    <t>ac230b79-d4d9-4ad4-8eac-b170dcfb1e69</t>
  </si>
  <si>
    <t>0a3f507e-2420-32b8-e044-0003ba298018</t>
  </si>
  <si>
    <t>POINT(711685.47 6172486.55)</t>
  </si>
  <si>
    <t>ac290ec6-d02b-4fb8-be08-46e55c68b37c</t>
  </si>
  <si>
    <t>0a3f507e-15f7-32b8-e044-0003ba298018</t>
  </si>
  <si>
    <t>POINT(711681.89 6170730.78)</t>
  </si>
  <si>
    <t>ac293281-f949-496e-a02a-8ab4c326808a</t>
  </si>
  <si>
    <t>0a3f507e-14f7-32b8-e044-0003ba298018</t>
  </si>
  <si>
    <t>POINT(711032.97 6172446.18)</t>
  </si>
  <si>
    <t>ac31695f-5d00-4d41-9c4f-d37cb32ac209</t>
  </si>
  <si>
    <t>0a3f507e-2170-32b8-e044-0003ba298018</t>
  </si>
  <si>
    <t>POINT(713774.43 6169614.56)</t>
  </si>
  <si>
    <t>ac3b248a-47bf-4556-88d5-7df9db90f1d9</t>
  </si>
  <si>
    <t>0a3f507e-1643-32b8-e044-0003ba298018</t>
  </si>
  <si>
    <t>POINT(713690.59 6169543.86)</t>
  </si>
  <si>
    <t>ac4bcd80-8c8f-4a62-b364-fdf50e0f7bd0</t>
  </si>
  <si>
    <t>0a3f507e-1954-32b8-e044-0003ba298018</t>
  </si>
  <si>
    <t>POINT(711827.2 6172577.22)</t>
  </si>
  <si>
    <t>ac5352a9-7c79-468f-b78e-8cd09a5be120</t>
  </si>
  <si>
    <t>0a3f507e-232e-32b8-e044-0003ba298018</t>
  </si>
  <si>
    <t>POINT(711958.29 6172308.88)</t>
  </si>
  <si>
    <t>ac7c58bc-a601-4535-958e-1b6434b5b27a</t>
  </si>
  <si>
    <t>0a3f507e-1c61-32b8-e044-0003ba298018</t>
  </si>
  <si>
    <t>POINT(711605.37 6172579.36)</t>
  </si>
  <si>
    <t>ac7e66e7-d76d-4dc2-b743-740c9602f5f8</t>
  </si>
  <si>
    <t>0a3f507e-18db-32b8-e044-0003ba298018</t>
  </si>
  <si>
    <t>POINT(711333.68 6171840.93)</t>
  </si>
  <si>
    <t>aca16a96-2457-479f-94d4-d94365b11fb3</t>
  </si>
  <si>
    <t>0a3f507e-1fc0-32b8-e044-0003ba298018</t>
  </si>
  <si>
    <t>POINT(710996.15 6171705.63)</t>
  </si>
  <si>
    <t>aca7584b-1e8d-477f-aac3-d0bf092438b9</t>
  </si>
  <si>
    <t>0a3f507e-1cd2-32b8-e044-0003ba298018</t>
  </si>
  <si>
    <t>POINT(711300.87 6172465.36)</t>
  </si>
  <si>
    <t>acb222e2-c7e8-4c8a-8627-0b04fdd2b2bd</t>
  </si>
  <si>
    <t>POINT(713117.77 6170102.74)</t>
  </si>
  <si>
    <t>acbcdb2f-8d17-45f6-8aab-98841f9b9969</t>
  </si>
  <si>
    <t>48c5a5db-4c07-4d4f-a02d-f24bf6520845</t>
  </si>
  <si>
    <t>POINT(712256.69 6169474.51)</t>
  </si>
  <si>
    <t>acd21927-9551-4eda-8bcc-25deec7da01a</t>
  </si>
  <si>
    <t>0a3f507e-1d74-32b8-e044-0003ba298018</t>
  </si>
  <si>
    <t>POINT(711626.74 6172628.78)</t>
  </si>
  <si>
    <t>acd65153-f8cc-44e7-a019-c4b8a4a9813d</t>
  </si>
  <si>
    <t>0a3f507e-242c-32b8-e044-0003ba298018</t>
  </si>
  <si>
    <t>POINT(711679.17 6170627.74)</t>
  </si>
  <si>
    <t>ace6cb67-62d4-4790-b409-e57229a11acd</t>
  </si>
  <si>
    <t>0a3f507e-1bbd-32b8-e044-0003ba298018</t>
  </si>
  <si>
    <t>POINT(713770.91 6169246.41)</t>
  </si>
  <si>
    <t>acfc19b4-f83d-4603-919d-7f7e10daab7e</t>
  </si>
  <si>
    <t>0a3f507e-15f2-32b8-e044-0003ba298018</t>
  </si>
  <si>
    <t>POINT(711741.74 6170686.42)</t>
  </si>
  <si>
    <t>ad27126d-6416-4c6c-86dd-ad1c0a8205c8</t>
  </si>
  <si>
    <t>0a3f507e-1b34-32b8-e044-0003ba298018</t>
  </si>
  <si>
    <t>POINT(712931.58 6168665.31)</t>
  </si>
  <si>
    <t>ad2a15d7-fd80-4626-8b58-7450883a2e00</t>
  </si>
  <si>
    <t>0a3f507e-232d-32b8-e044-0003ba298018</t>
  </si>
  <si>
    <t>POINT(711967.71 6172274.71)</t>
  </si>
  <si>
    <t>ad2f085b-d04d-454e-998c-4066bd118d4f</t>
  </si>
  <si>
    <t>0a3f507e-1af5-32b8-e044-0003ba298018</t>
  </si>
  <si>
    <t>POINT(713116.56 6169270.55)</t>
  </si>
  <si>
    <t>ad332a0b-bcfb-47f2-80d9-5146dc1673eb</t>
  </si>
  <si>
    <t>0a3f507e-229b-32b8-e044-0003ba298018</t>
  </si>
  <si>
    <t>POINT(712025.7 6171901.7)</t>
  </si>
  <si>
    <t>ad46b8f4-c779-484a-8937-352001796945</t>
  </si>
  <si>
    <t>0a3f507e-210f-32b8-e044-0003ba298018</t>
  </si>
  <si>
    <t>POINT(713546.29 6168991.69)</t>
  </si>
  <si>
    <t>ad5db536-f3d0-4b59-a654-c33dea924b6f</t>
  </si>
  <si>
    <t>0a3f507e-18d1-32b8-e044-0003ba298018</t>
  </si>
  <si>
    <t>POINT(711337.71 6171814.88)</t>
  </si>
  <si>
    <t>ad67bd8c-80a4-4d2a-8985-9d0b3ef16043</t>
  </si>
  <si>
    <t>0a3f507e-1f7d-32b8-e044-0003ba298018</t>
  </si>
  <si>
    <t>POINT(713961.86 6168636.83)</t>
  </si>
  <si>
    <t>ad714ff8-723e-4412-a69b-7eb46e21c429</t>
  </si>
  <si>
    <t>0a3f507e-21fe-32b8-e044-0003ba298018</t>
  </si>
  <si>
    <t>POINT(712933.77 6169287.54)</t>
  </si>
  <si>
    <t>ad8ad984-4b87-43a6-9cf1-bdc3793417f3</t>
  </si>
  <si>
    <t>0a3f507e-1c2a-32b8-e044-0003ba298018</t>
  </si>
  <si>
    <t>POINT(713833.44 6169150.92)</t>
  </si>
  <si>
    <t>ad9f0609-a6d7-44ea-8ded-d452303354ca</t>
  </si>
  <si>
    <t>0a3f507e-1f7c-32b8-e044-0003ba298018</t>
  </si>
  <si>
    <t>POINT(713920.36 6168693.61)</t>
  </si>
  <si>
    <t>adae2019-bea6-45e2-8fe4-d57e2f9cd718</t>
  </si>
  <si>
    <t>0a3f507e-160a-32b8-e044-0003ba298018</t>
  </si>
  <si>
    <t>POINT(711520.96 6170822.01)</t>
  </si>
  <si>
    <t>adb5e053-54c6-470d-9210-6f959951e028</t>
  </si>
  <si>
    <t>0a3f507e-164f-32b8-e044-0003ba298018</t>
  </si>
  <si>
    <t>POINT(714168.98 6168733.04)</t>
  </si>
  <si>
    <t>adc4163f-4091-4403-9d2a-70522f92dc16</t>
  </si>
  <si>
    <t>0a3f507e-1f41-32b8-e044-0003ba298018</t>
  </si>
  <si>
    <t>POINT(711140.19 6172154.27)</t>
  </si>
  <si>
    <t>adcafef8-9a14-453f-bbdb-b90517b5466c</t>
  </si>
  <si>
    <t>0a3f507e-1d37-32b8-e044-0003ba298018</t>
  </si>
  <si>
    <t>POINT(713614.71 6169645.55)</t>
  </si>
  <si>
    <t>add288c0-7959-40dd-88a2-bd6b731432ed</t>
  </si>
  <si>
    <t>0a3f507e-1e98-32b8-e044-0003ba298018</t>
  </si>
  <si>
    <t>POINT(711757 6171836)</t>
  </si>
  <si>
    <t>ade6caa6-24ed-4f81-8c09-730f091a8b19</t>
  </si>
  <si>
    <t>0a3f507e-172a-32b8-e044-0003ba298018</t>
  </si>
  <si>
    <t>POINT(713072.03 6169641.27)</t>
  </si>
  <si>
    <t>ae07b7b1-606e-4726-a685-7a83a14e7f78</t>
  </si>
  <si>
    <t>0a3f507e-23a9-32b8-e044-0003ba298018</t>
  </si>
  <si>
    <t>POINT(713620.83 6168718.18)</t>
  </si>
  <si>
    <t>ae1ceb7b-20bd-4e21-8267-71cc72308aba</t>
  </si>
  <si>
    <t>0a3f507e-18ec-32b8-e044-0003ba298018</t>
  </si>
  <si>
    <t>POINT(711428.15 6171929.7)</t>
  </si>
  <si>
    <t>ae272800-f916-4b40-b659-cb85492c6e06</t>
  </si>
  <si>
    <t>0a3f507e-2249-32b8-e044-0003ba298018</t>
  </si>
  <si>
    <t>POINT(712091.12 6171641.84)</t>
  </si>
  <si>
    <t>ae308f21-db8e-4dff-9e67-81c7a2420dc7</t>
  </si>
  <si>
    <t>0a3f507e-1a61-32b8-e044-0003ba298018</t>
  </si>
  <si>
    <t>POINT(714099.76 6169171.04)</t>
  </si>
  <si>
    <t>ae30dff5-1224-4fce-862d-be80254e4fcf</t>
  </si>
  <si>
    <t>0a3f507e-221c-32b8-e044-0003ba298018</t>
  </si>
  <si>
    <t>POINT(712501.57 6169146.64)</t>
  </si>
  <si>
    <t>ae496650-a3e2-4bca-b9af-fe8f88f37ec6</t>
  </si>
  <si>
    <t>0a3f507e-1be6-32b8-e044-0003ba298018</t>
  </si>
  <si>
    <t>POINT(713716.71 6169335.63)</t>
  </si>
  <si>
    <t>ae6b8b60-8a4a-4772-8cd6-8185cf82dd9d</t>
  </si>
  <si>
    <t>0a3f507e-160e-32b8-e044-0003ba298018</t>
  </si>
  <si>
    <t>POINT(711479.13 6170846.44)</t>
  </si>
  <si>
    <t>ae6c2c37-a11e-46c8-9038-7da37e2f3dba</t>
  </si>
  <si>
    <t>0a3f507e-24a4-32b8-e044-0003ba298018</t>
  </si>
  <si>
    <t>POINT(712823.12 6169163.94)</t>
  </si>
  <si>
    <t>ae73d1a9-8102-43ea-84c0-115916715fad</t>
  </si>
  <si>
    <t>0a3f507e-2016-32b8-e044-0003ba298018</t>
  </si>
  <si>
    <t>POINT(711053.15 6171904.17)</t>
  </si>
  <si>
    <t>ae7ade49-eb4b-426b-a36b-981e7d71713b</t>
  </si>
  <si>
    <t>POINT(711840.6 6170951.58)</t>
  </si>
  <si>
    <t>ae7d338b-6331-4c24-8989-ef612afa2ce6</t>
  </si>
  <si>
    <t>0a3f507e-1d4e-32b8-e044-0003ba298018</t>
  </si>
  <si>
    <t>POINT(713662.1 6169627.39)</t>
  </si>
  <si>
    <t>ae8828c8-1aa1-40a9-9b93-22366f6e22e0</t>
  </si>
  <si>
    <t>0a3f507e-1d64-32b8-e044-0003ba298018</t>
  </si>
  <si>
    <t>POINT(711861.21 6170451.36)</t>
  </si>
  <si>
    <t>ae9893ee-f778-4073-8c6f-19ade2c4a35d</t>
  </si>
  <si>
    <t>0a3f507e-1e5c-32b8-e044-0003ba298018</t>
  </si>
  <si>
    <t>POINT(711693.68 6171675.73)</t>
  </si>
  <si>
    <t>aec6d6ea-76c6-4aa1-982a-28d96f5f2fb9</t>
  </si>
  <si>
    <t>0a3f507e-21c9-32b8-e044-0003ba298018</t>
  </si>
  <si>
    <t>POINT(713609.33 6169725.49)</t>
  </si>
  <si>
    <t>aecbd6c4-ebb7-4209-a8e7-8c2e176f3b80</t>
  </si>
  <si>
    <t>0a3f507e-1b32-32b8-e044-0003ba298018</t>
  </si>
  <si>
    <t>POINT(712947.32 6168649.19)</t>
  </si>
  <si>
    <t>aecd3442-0928-436b-ab71-c1d20ea4cc63</t>
  </si>
  <si>
    <t>3b5e7c4c-a1f3-4211-b5e4-8659fa6dfc9a</t>
  </si>
  <si>
    <t>POINT(711525.64 6172846.45)</t>
  </si>
  <si>
    <t>aedc16e8-eea8-495c-b49f-6393f563fd56</t>
  </si>
  <si>
    <t>87429e43-739d-4418-ba2b-6780fb53ebf8</t>
  </si>
  <si>
    <t>POINT(711481.94 6172801)</t>
  </si>
  <si>
    <t>aef1c72f-2309-4ae3-acc4-87fa63bcc24a</t>
  </si>
  <si>
    <t>0a3f507e-158e-32b8-e044-0003ba298018</t>
  </si>
  <si>
    <t>POINT(713600.69 6169844.51)</t>
  </si>
  <si>
    <t>af12b049-d65c-4b07-ab3b-36f5b32ca97b</t>
  </si>
  <si>
    <t>ab63c371-a955-42c1-b908-dd3d9670f752</t>
  </si>
  <si>
    <t>POINT(711224.01 6170857.94)</t>
  </si>
  <si>
    <t>af294a71-5687-4d3a-aa93-25f0c0664404</t>
  </si>
  <si>
    <t>0a3f507e-1bc2-32b8-e044-0003ba298018</t>
  </si>
  <si>
    <t>POINT(713842.21 6169285.48)</t>
  </si>
  <si>
    <t>af326f10-ff65-4adf-8763-b41454465d7a</t>
  </si>
  <si>
    <t>0a3f507e-2227-32b8-e044-0003ba298018</t>
  </si>
  <si>
    <t>POINT(712385.45 6169112.62)</t>
  </si>
  <si>
    <t>af32ca0f-a523-4a0e-beb3-cf3b8815f629</t>
  </si>
  <si>
    <t>0a3f507e-1e90-32b8-e044-0003ba298018</t>
  </si>
  <si>
    <t>POINT(711665.47 6171834.7)</t>
  </si>
  <si>
    <t>af35e2dc-0566-44b4-9f5c-8a581e56c57a</t>
  </si>
  <si>
    <t>0a3f507e-2035-32b8-e044-0003ba298018</t>
  </si>
  <si>
    <t>POINT(710808.83 6171920.02)</t>
  </si>
  <si>
    <t>af51cb36-c9c5-4d40-95df-a479599598d0</t>
  </si>
  <si>
    <t>0a3f507e-1efe-32b8-e044-0003ba298018</t>
  </si>
  <si>
    <t>POINT(711674.53 6172284.5)</t>
  </si>
  <si>
    <t>af5d8b7e-4179-4115-9000-aab9d34bb1e4</t>
  </si>
  <si>
    <t>0a3f507e-1ca6-32b8-e044-0003ba298018</t>
  </si>
  <si>
    <t>POINT(713988.11 6168632.02)</t>
  </si>
  <si>
    <t>af6c7481-0631-497c-a909-bf6548ca0a93</t>
  </si>
  <si>
    <t>0a3f507e-1cac-32b8-e044-0003ba298018</t>
  </si>
  <si>
    <t>POINT(714040.55 6168713.31)</t>
  </si>
  <si>
    <t>af7245b2-2f2d-48e5-9a2c-3951d2d37645</t>
  </si>
  <si>
    <t>0a3f507e-1cec-32b8-e044-0003ba298018</t>
  </si>
  <si>
    <t>POINT(711020.32 6171948.05)</t>
  </si>
  <si>
    <t>af76b089-1857-4ef0-8889-4ea845727a9f</t>
  </si>
  <si>
    <t>0a3f507e-1df1-32b8-e044-0003ba298018</t>
  </si>
  <si>
    <t>POINT(713796.57 6169351.5)</t>
  </si>
  <si>
    <t>af7f7eb1-bfeb-4252-be4e-7e1ced7d452f</t>
  </si>
  <si>
    <t>0a3f507e-1fbb-32b8-e044-0003ba298018</t>
  </si>
  <si>
    <t>POINT(710935.24 6171603.79)</t>
  </si>
  <si>
    <t>af8b6d44-8142-4556-b890-156d15eeecfd</t>
  </si>
  <si>
    <t>0a3f507e-1a17-32b8-e044-0003ba298018</t>
  </si>
  <si>
    <t>POINT(711497.58 6172376.91)</t>
  </si>
  <si>
    <t>afbbb415-498d-420e-84d8-8b8676e35cb1</t>
  </si>
  <si>
    <t>0a3f507e-23a5-32b8-e044-0003ba298018</t>
  </si>
  <si>
    <t>POINT(713607.71 6168753.36)</t>
  </si>
  <si>
    <t>afcc9104-47f0-49df-836d-dad757100458</t>
  </si>
  <si>
    <t>POINT(712908.18 6169619.53)</t>
  </si>
  <si>
    <t>afd60b95-c6db-4037-b789-671f910440dc</t>
  </si>
  <si>
    <t>0a3f507e-1dcc-32b8-e044-0003ba298018</t>
  </si>
  <si>
    <t>POINT(711962.87 6172423.72)</t>
  </si>
  <si>
    <t>afe98372-d88d-4cb3-9640-b69e2693f7e9</t>
  </si>
  <si>
    <t>0a3f507e-1f51-32b8-e044-0003ba298018</t>
  </si>
  <si>
    <t>POINT(711159.93 6172070.78)</t>
  </si>
  <si>
    <t>afecd674-3609-4c01-81b6-8a9411c744c9</t>
  </si>
  <si>
    <t>0a3f507e-2181-32b8-e044-0003ba298018</t>
  </si>
  <si>
    <t>POINT(713714.87 6169618.23)</t>
  </si>
  <si>
    <t>aff72ca3-ea8f-42fc-9742-4c11fd5a267f</t>
  </si>
  <si>
    <t>0a3f507e-17c7-32b8-e044-0003ba298018</t>
  </si>
  <si>
    <t>POINT(713185.1 6168755.79)</t>
  </si>
  <si>
    <t>b010e526-da1b-4cdc-923e-12a61f157ccb</t>
  </si>
  <si>
    <t>0a3f507e-203d-32b8-e044-0003ba298018</t>
  </si>
  <si>
    <t>POINT(710709.07 6171860.12)</t>
  </si>
  <si>
    <t>b010f62c-387b-4246-90b3-e099fe27b3bb</t>
  </si>
  <si>
    <t>0a3f507e-2264-32b8-e044-0003ba298018</t>
  </si>
  <si>
    <t>POINT(711838.78 6171734.59)</t>
  </si>
  <si>
    <t>b01cb2ce-fd35-4ec4-9ddd-34241f1608a6</t>
  </si>
  <si>
    <t>0a3f507e-21cf-32b8-e044-0003ba298018</t>
  </si>
  <si>
    <t>POINT(713562.55 6169730.61)</t>
  </si>
  <si>
    <t>b020d556-9ee3-4035-9aac-cea4cf02908b</t>
  </si>
  <si>
    <t>4540590e-4ea3-4f84-8863-3bba4c0b4dd9</t>
  </si>
  <si>
    <t>b03b2d95-90fc-424c-b971-a366eb188c36</t>
  </si>
  <si>
    <t>0a3f507e-1ef0-32b8-e044-0003ba298018</t>
  </si>
  <si>
    <t>POINT(711674 6172202.05)</t>
  </si>
  <si>
    <t>b04171ad-3437-447f-88ca-22aba7cc5627</t>
  </si>
  <si>
    <t>0a3f507e-18dc-32b8-e044-0003ba298018</t>
  </si>
  <si>
    <t>POINT(711464.37 6171874.22)</t>
  </si>
  <si>
    <t>b046b00b-fffa-41a3-9f2a-1446d00af904</t>
  </si>
  <si>
    <t>POINT(712063.19 6169879.82)</t>
  </si>
  <si>
    <t>b04fd318-d163-4a9c-8ed8-7630054c41b0</t>
  </si>
  <si>
    <t>2826df17-5d3f-4ff5-a7b9-f7d1ab6702cd</t>
  </si>
  <si>
    <t>POINT(712112.67 6169624.17)</t>
  </si>
  <si>
    <t>b07bb66a-c47c-493f-a6a3-901817ce508c</t>
  </si>
  <si>
    <t>0a3f507e-1fb3-32b8-e044-0003ba298018</t>
  </si>
  <si>
    <t>POINT(710996.91 6171593.07)</t>
  </si>
  <si>
    <t>b080f2a2-85d3-4c0d-bc08-7b7cb8639ede</t>
  </si>
  <si>
    <t>0a3f507e-15c3-32b8-e044-0003ba298018</t>
  </si>
  <si>
    <t>POINT(712295.27 6171360.56)</t>
  </si>
  <si>
    <t>b0cafe4a-6cbc-4a5b-88c6-7450a162ac26</t>
  </si>
  <si>
    <t>0a3f507e-1564-32b8-e044-0003ba298018</t>
  </si>
  <si>
    <t>POINT(713511.4 6169566.22)</t>
  </si>
  <si>
    <t>b0e45874-8efa-4282-ab72-2664ccdc953d</t>
  </si>
  <si>
    <t>0a3f507e-199f-32b8-e044-0003ba298018</t>
  </si>
  <si>
    <t>POINT(711814.15 6172425.25)</t>
  </si>
  <si>
    <t>b0ef1f9e-4076-4f07-8d5d-4a11e91ff318</t>
  </si>
  <si>
    <t>0a3f507e-1ed5-32b8-e044-0003ba298018</t>
  </si>
  <si>
    <t>POINT(711712.78 6172070.06)</t>
  </si>
  <si>
    <t>b0f388f2-cb75-4d81-8c5b-df5826670792</t>
  </si>
  <si>
    <t>0a3f507e-1e46-32b8-e044-0003ba298018</t>
  </si>
  <si>
    <t>POINT(711732.49 6171640.87)</t>
  </si>
  <si>
    <t>b0f873f0-7a90-4347-9cd5-9eba9b2e96cf</t>
  </si>
  <si>
    <t>75d4829b-359a-165e-e044-00144f3ead67</t>
  </si>
  <si>
    <t>POINT(712777.39 6170292.66)</t>
  </si>
  <si>
    <t>b0fd1dd0-73fd-4c65-93c8-03b8c3fb3986</t>
  </si>
  <si>
    <t>0a3f507e-17ce-32b8-e044-0003ba298018</t>
  </si>
  <si>
    <t>POINT(712923.27 6168742.42)</t>
  </si>
  <si>
    <t>b0ffa24c-a89f-4f00-84f5-b7c62f24fd3a</t>
  </si>
  <si>
    <t>0a3f507e-216d-32b8-e044-0003ba298018</t>
  </si>
  <si>
    <t>POINT(713765.14 6169648.94)</t>
  </si>
  <si>
    <t>b1036ea7-b2c1-40f0-a9b5-025cf7ea272c</t>
  </si>
  <si>
    <t>0a3f507e-1a90-32b8-e044-0003ba298018</t>
  </si>
  <si>
    <t>POINT(714077.79 6168923.04)</t>
  </si>
  <si>
    <t>b1187a05-f3ec-44c0-9bfe-96bff7558f5e</t>
  </si>
  <si>
    <t>0a3f507e-2481-32b8-e044-0003ba298018</t>
  </si>
  <si>
    <t>POINT(712316.65 6169561.61)</t>
  </si>
  <si>
    <t>b124e02a-7784-4bde-aa94-a52e77dfd93a</t>
  </si>
  <si>
    <t>0a3f507e-213d-32b8-e044-0003ba298018</t>
  </si>
  <si>
    <t>POINT(713653.59 6168923.21)</t>
  </si>
  <si>
    <t>b131c288-0544-4ecc-85a3-fb0ed34ad2bd</t>
  </si>
  <si>
    <t>0a3f507e-17ea-32b8-e044-0003ba298018</t>
  </si>
  <si>
    <t>POINT(712562.94 6169095.97)</t>
  </si>
  <si>
    <t>b140e0b6-a137-4dc4-8624-d6f2a84111a2</t>
  </si>
  <si>
    <t>0a3f507e-1fb0-32b8-e044-0003ba298018</t>
  </si>
  <si>
    <t>POINT(711149.87 6171635.1)</t>
  </si>
  <si>
    <t>b143625e-eb10-4e2e-8e84-102d639ff7e9</t>
  </si>
  <si>
    <t>b8b10973-5d4f-46b7-a5d4-097003e4e8c3</t>
  </si>
  <si>
    <t>POINT(712370.85 6169320.85)</t>
  </si>
  <si>
    <t>b14ffef8-29cf-4850-b17b-1dbac85eedf2</t>
  </si>
  <si>
    <t>0a3f507e-1975-32b8-e044-0003ba298018</t>
  </si>
  <si>
    <t>POINT(711807.78 6172490.14)</t>
  </si>
  <si>
    <t>b165943e-cc85-4130-bb77-6369caf10431</t>
  </si>
  <si>
    <t>7096f618-61ff-5ed1-e044-00144f3ead67</t>
  </si>
  <si>
    <t>POINT(713390.51 6169336.96)</t>
  </si>
  <si>
    <t>b16c1374-791e-4207-a5a6-f636bf601eb9</t>
  </si>
  <si>
    <t>POINT(713877.81 6168241.63)</t>
  </si>
  <si>
    <t>b17dc0e6-53b4-4c4c-8631-6db97228d301</t>
  </si>
  <si>
    <t>0a3f507e-15f3-32b8-e044-0003ba298018</t>
  </si>
  <si>
    <t>POINT(711711.22 6170738.07)</t>
  </si>
  <si>
    <t>b1834832-9f07-403a-b722-525e226f2899</t>
  </si>
  <si>
    <t>POINT(711931.17 6170650.22)</t>
  </si>
  <si>
    <t>b1bfc55d-8863-4638-9781-bf556692722f</t>
  </si>
  <si>
    <t>0a3f507e-20ee-32b8-e044-0003ba298018</t>
  </si>
  <si>
    <t>POINT(713030.08 6168815.87)</t>
  </si>
  <si>
    <t>b1cf8b0e-5425-4247-9c29-865476f4f8da</t>
  </si>
  <si>
    <t>0a3f507e-197b-32b8-e044-0003ba298018</t>
  </si>
  <si>
    <t>POINT(711774.84 6172482.15)</t>
  </si>
  <si>
    <t>b1d6e867-09de-4ab7-aab0-00bfe7ca1556</t>
  </si>
  <si>
    <t>0a3f507e-2004-32b8-e044-0003ba298018</t>
  </si>
  <si>
    <t>POINT(710955.21 6171841.06)</t>
  </si>
  <si>
    <t>b1da3467-55af-454d-bbc1-808695ca8dbc</t>
  </si>
  <si>
    <t>0a3f507e-24d2-32b8-e044-0003ba298018</t>
  </si>
  <si>
    <t>POINT(713584.01 6169754.1)</t>
  </si>
  <si>
    <t>b1e83ac3-f34d-4e6d-b2e2-9152b11cde78</t>
  </si>
  <si>
    <t>0a3f507e-1812-32b8-e044-0003ba298018</t>
  </si>
  <si>
    <t>POINT(712062.76 6169565.96)</t>
  </si>
  <si>
    <t>b207457a-a3a4-40d5-80d2-9e583c1a12c5</t>
  </si>
  <si>
    <t>0a3f507e-150d-32b8-e044-0003ba298018</t>
  </si>
  <si>
    <t>POINT(711518.65 6172530.07)</t>
  </si>
  <si>
    <t>b20f7d4b-6844-437a-a340-b7698bd39f1d</t>
  </si>
  <si>
    <t>0a3f507e-18b5-32b8-e044-0003ba298018</t>
  </si>
  <si>
    <t>POINT(711336.97 6171717.53)</t>
  </si>
  <si>
    <t>b22fa652-a61a-48c5-bd26-4f80795a4e6a</t>
  </si>
  <si>
    <t>0a3f507e-229e-32b8-e044-0003ba298018</t>
  </si>
  <si>
    <t>POINT(711857.72 6171910.86)</t>
  </si>
  <si>
    <t>b22fddba-18b3-4194-afac-ec0a129efa78</t>
  </si>
  <si>
    <t>0a3f507e-1f3b-32b8-e044-0003ba298018</t>
  </si>
  <si>
    <t>POINT(711155.48 6172198.75)</t>
  </si>
  <si>
    <t>b230562a-0a37-4308-8e4d-5935b257eb0c</t>
  </si>
  <si>
    <t>0a3f507e-1a63-32b8-e044-0003ba298018</t>
  </si>
  <si>
    <t>POINT(714196 6168988.1)</t>
  </si>
  <si>
    <t>b2421a23-5d71-4a6d-9c06-f082ad946251</t>
  </si>
  <si>
    <t>0a3f507e-24c0-32b8-e044-0003ba298018</t>
  </si>
  <si>
    <t>POINT(713615.48 6169817.79)</t>
  </si>
  <si>
    <t>b2477650-7a6c-4121-a19f-865e4c0a0998</t>
  </si>
  <si>
    <t>0a3f507e-15b3-32b8-e044-0003ba298018</t>
  </si>
  <si>
    <t>POINT(712779.23 6169050.06)</t>
  </si>
  <si>
    <t>b25c64fc-364d-45b9-844b-c15199caba65</t>
  </si>
  <si>
    <t>0a3f507e-1e48-32b8-e044-0003ba298018</t>
  </si>
  <si>
    <t>POINT(711714.49 6171626.15)</t>
  </si>
  <si>
    <t>b26f2d01-01f6-466c-9925-bc7a99fa5b61</t>
  </si>
  <si>
    <t>0a3f507e-1ca5-32b8-e044-0003ba298018</t>
  </si>
  <si>
    <t>POINT(714014.7 6168630.83)</t>
  </si>
  <si>
    <t>b27deefd-dd15-4a7c-be5e-c111568cd1f0</t>
  </si>
  <si>
    <t>0a3f507e-1cd1-32b8-e044-0003ba298018</t>
  </si>
  <si>
    <t>POINT(711300.89 6172479.21)</t>
  </si>
  <si>
    <t>b27f044f-6db3-4345-969e-70be95771241</t>
  </si>
  <si>
    <t>0a3f507e-17ef-32b8-e044-0003ba298018</t>
  </si>
  <si>
    <t>POINT(712509.04 6169040.94)</t>
  </si>
  <si>
    <t>b29451cb-efe8-47e5-8599-c42a6bf7cc96</t>
  </si>
  <si>
    <t>0a3f507e-1a43-32b8-e044-0003ba298018</t>
  </si>
  <si>
    <t>POINT(713713.53 6169007.06)</t>
  </si>
  <si>
    <t>b2b042e8-88d7-4467-b089-563f9d244c6a</t>
  </si>
  <si>
    <t>0a3f507e-1bd5-32b8-e044-0003ba298018</t>
  </si>
  <si>
    <t>POINT(713742.2 6169296.14)</t>
  </si>
  <si>
    <t>b2c5af97-b834-4cbd-b84b-233a3d8c3ed4</t>
  </si>
  <si>
    <t>3cae7253-0946-0f90-e044-0003ba298018</t>
  </si>
  <si>
    <t>POINT(711787.96 6172670.4)</t>
  </si>
  <si>
    <t>b2fbba8a-02b4-4d8d-bd09-62430e8ba859</t>
  </si>
  <si>
    <t>5923a0d5-f981-4233-8f42-4d8a935aac26</t>
  </si>
  <si>
    <t>POINT(712911.94 6168778.25)</t>
  </si>
  <si>
    <t>b3027ade-b204-4931-8c5e-a701757a1335</t>
  </si>
  <si>
    <t>0a3f507e-20e4-32b8-e044-0003ba298018</t>
  </si>
  <si>
    <t>POINT(713124.19 6168389.66)</t>
  </si>
  <si>
    <t>b320a6d3-4849-4e5c-9b17-a9832a941af2</t>
  </si>
  <si>
    <t>0a3f507e-23a3-32b8-e044-0003ba298018</t>
  </si>
  <si>
    <t>POINT(713600.68 6168779.79)</t>
  </si>
  <si>
    <t>b38e2a39-6a36-4238-9d87-8d777662dc67</t>
  </si>
  <si>
    <t>0a3f507e-2165-32b8-e044-0003ba298018</t>
  </si>
  <si>
    <t>POINT(713736.04 6169523.01)</t>
  </si>
  <si>
    <t>b38fd5e3-8d37-4649-8445-d5a03bb70841</t>
  </si>
  <si>
    <t>0a3f507e-1995-32b8-e044-0003ba298018</t>
  </si>
  <si>
    <t>POINT(711846.67 6172378.61)</t>
  </si>
  <si>
    <t>b3acb0e2-1b16-4807-88a9-b05582209640</t>
  </si>
  <si>
    <t>0a3f507e-1ab9-32b8-e044-0003ba298018</t>
  </si>
  <si>
    <t>POINT(713740.12 6169195.91)</t>
  </si>
  <si>
    <t>b3beef58-8d9a-447a-9757-c9bd3d5a5f1b</t>
  </si>
  <si>
    <t>POINT(711753.02 6169746.48)</t>
  </si>
  <si>
    <t>b3cd060a-ff28-4b88-a21e-2654dca2d228</t>
  </si>
  <si>
    <t>0a3f507e-1fd0-32b8-e044-0003ba298018</t>
  </si>
  <si>
    <t>POINT(711125.1 6171734.44)</t>
  </si>
  <si>
    <t>b3e394df-c32d-45d1-a20d-70dd8089c4c0</t>
  </si>
  <si>
    <t>0a3f507e-1fe6-32b8-e044-0003ba298018</t>
  </si>
  <si>
    <t>POINT(711011.71 6171773.84)</t>
  </si>
  <si>
    <t>b3e552ef-c5a9-42e9-a894-b9131d33a8e1</t>
  </si>
  <si>
    <t>0a3f507e-22a1-32b8-e044-0003ba298018</t>
  </si>
  <si>
    <t>POINT(712060.33 6171884.33)</t>
  </si>
  <si>
    <t>b40342fb-befe-4fc6-ade0-65b75e26a88d</t>
  </si>
  <si>
    <t>0a3f507e-2461-32b8-e044-0003ba298018</t>
  </si>
  <si>
    <t>POINT(712975.51 6169634.35)</t>
  </si>
  <si>
    <t>b41137ff-cc64-4be4-91ed-e3de16fb9099</t>
  </si>
  <si>
    <t>0a3f507e-2070-32b8-e044-0003ba298018</t>
  </si>
  <si>
    <t>POINT(712461.91 6168949.01)</t>
  </si>
  <si>
    <t>b41a40be-04b5-4f86-94f8-b3342f5a1469</t>
  </si>
  <si>
    <t>0a3f507e-15bf-32b8-e044-0003ba298018</t>
  </si>
  <si>
    <t>POINT(712720.34 6171292.48)</t>
  </si>
  <si>
    <t>b4216a66-b5f9-40b4-b0a7-6bb86fe26298</t>
  </si>
  <si>
    <t>0a3f507e-1ff8-32b8-e044-0003ba298018</t>
  </si>
  <si>
    <t>POINT(711015.49 6171811.76)</t>
  </si>
  <si>
    <t>b42425cc-679c-4a15-8e35-03d0dfd02c17</t>
  </si>
  <si>
    <t>0a3f507e-1957-32b8-e044-0003ba298018</t>
  </si>
  <si>
    <t>POINT(711805.28 6172572.62)</t>
  </si>
  <si>
    <t>b42fc9e9-0d1f-4bbb-8973-6859df718992</t>
  </si>
  <si>
    <t>0a3f507e-1ba6-32b8-e044-0003ba298018</t>
  </si>
  <si>
    <t>POINT(713865.71 6169231.46)</t>
  </si>
  <si>
    <t>b4335db0-b788-4128-874a-9fbdfaf2d511</t>
  </si>
  <si>
    <t>0a3f507e-1a96-32b8-e044-0003ba298018</t>
  </si>
  <si>
    <t>POINT(714152.64 6168914.92)</t>
  </si>
  <si>
    <t>b4436a04-aeec-4cd5-a8d3-86fe2468ebd8</t>
  </si>
  <si>
    <t>4591b5f9-a6d3-0dd9-e044-0003ba298018</t>
  </si>
  <si>
    <t>POINT(712598.47 6168804.82)</t>
  </si>
  <si>
    <t>b4475d4b-a8bd-44a0-a87d-2b4286dbc72d</t>
  </si>
  <si>
    <t>0a3f507e-217b-32b8-e044-0003ba298018</t>
  </si>
  <si>
    <t>POINT(713732.8 6169627.22)</t>
  </si>
  <si>
    <t>b44f2d40-f551-40c5-b8e6-3b1129824715</t>
  </si>
  <si>
    <t>0a3f507e-1b92-32b8-e044-0003ba298018</t>
  </si>
  <si>
    <t>POINT(712976.92 6168994.52)</t>
  </si>
  <si>
    <t>b454f226-0768-4e66-be6e-b61e03d5577e</t>
  </si>
  <si>
    <t>0a3f507e-187f-32b8-e044-0003ba298018</t>
  </si>
  <si>
    <t>POINT(711393.76 6171541.54)</t>
  </si>
  <si>
    <t>b4560856-a87d-4f41-8ce5-6c06da228b09</t>
  </si>
  <si>
    <t>0a3f507e-1b90-32b8-e044-0003ba298018</t>
  </si>
  <si>
    <t>POINT(712968.46 6168969.48)</t>
  </si>
  <si>
    <t>b46aad59-4505-4b59-80dc-5bf0002b4a9e</t>
  </si>
  <si>
    <t>0a3f507e-200c-32b8-e044-0003ba298018</t>
  </si>
  <si>
    <t>POINT(711053.16 6171862.32)</t>
  </si>
  <si>
    <t>b46e2d94-11c2-4017-827c-dc5dac373449</t>
  </si>
  <si>
    <t>0a3f507e-19f8-32b8-e044-0003ba298018</t>
  </si>
  <si>
    <t>POINT(711573.36 6172395.82)</t>
  </si>
  <si>
    <t>b474a6be-ba4d-4784-951e-1bf492202a96</t>
  </si>
  <si>
    <t>0a3f507e-1d1d-32b8-e044-0003ba298018</t>
  </si>
  <si>
    <t>POINT(710998.22 6172111.96)</t>
  </si>
  <si>
    <t>b479d483-41e0-4e45-b166-4e04e979a25f</t>
  </si>
  <si>
    <t>0a3f507e-17e2-32b8-e044-0003ba298018</t>
  </si>
  <si>
    <t>POINT(712658.42 6169093.72)</t>
  </si>
  <si>
    <t>b480c190-a744-47f2-ae08-fcccda7883c5</t>
  </si>
  <si>
    <t>0a3f507e-17f3-32b8-e044-0003ba298018</t>
  </si>
  <si>
    <t>POINT(712470.43 6169028.62)</t>
  </si>
  <si>
    <t>b485f70b-1b69-45b2-b298-80d5a00514ce</t>
  </si>
  <si>
    <t>cd52e87c-7547-40bf-ac80-15033c7fc8d0</t>
  </si>
  <si>
    <t>POINT(711513.22 6172900.8)</t>
  </si>
  <si>
    <t>b4981810-31b8-4315-b386-6c9f01c63448</t>
  </si>
  <si>
    <t>0a3f507e-20f8-32b8-e044-0003ba298018</t>
  </si>
  <si>
    <t>POINT(713056.31 6168636.14)</t>
  </si>
  <si>
    <t>b4aad83c-3082-4b1c-8fb6-5d0123b59792</t>
  </si>
  <si>
    <t>0a3f507e-1d76-32b8-e044-0003ba298018</t>
  </si>
  <si>
    <t>POINT(711623.51 6172642.51)</t>
  </si>
  <si>
    <t>b4b88810-ccc9-4bdd-a95d-6180e047f49b</t>
  </si>
  <si>
    <t>0a3f507e-1c82-32b8-e044-0003ba298018</t>
  </si>
  <si>
    <t>POINT(712422.26 6169271.35)</t>
  </si>
  <si>
    <t>b4c70dc7-b03a-4254-9656-a7f8463bf342</t>
  </si>
  <si>
    <t>0a3f507e-1d97-32b8-e044-0003ba298018</t>
  </si>
  <si>
    <t>POINT(712098.2 6172156.56)</t>
  </si>
  <si>
    <t>b4c8ebf8-2353-454a-ab1d-de90c24137a6</t>
  </si>
  <si>
    <t>0a3f507e-1817-32b8-e044-0003ba298018</t>
  </si>
  <si>
    <t>POINT(712124.26 6169452.56)</t>
  </si>
  <si>
    <t>b4d1d58a-a506-4083-9e64-81e406f171a4</t>
  </si>
  <si>
    <t>0a3f507e-1f6f-32b8-e044-0003ba298018</t>
  </si>
  <si>
    <t>POINT(711198.58 6171926.7)</t>
  </si>
  <si>
    <t>b4d65846-e0c1-472a-a434-4e4526cb3412</t>
  </si>
  <si>
    <t>0a3f507e-1e27-32b8-e044-0003ba298018</t>
  </si>
  <si>
    <t>POINT(713346.4 6168737.21)</t>
  </si>
  <si>
    <t>b4f4830b-5f7d-4c23-a9e9-c3ad9f55267a</t>
  </si>
  <si>
    <t>0a3f507e-1892-32b8-e044-0003ba298018</t>
  </si>
  <si>
    <t>POINT(711500 6171632.61)</t>
  </si>
  <si>
    <t>b4f48b78-af8a-44a0-9701-7e1a5b652724</t>
  </si>
  <si>
    <t>0a3f507e-1893-32b8-e044-0003ba298018</t>
  </si>
  <si>
    <t>POINT(711409.88 6171639.94)</t>
  </si>
  <si>
    <t>b4f6d62a-8339-486f-a3d4-34888d7a1f68</t>
  </si>
  <si>
    <t>0a3f507e-1600-32b8-e044-0003ba298018</t>
  </si>
  <si>
    <t>POINT(711576.01 6170666.3)</t>
  </si>
  <si>
    <t>b4f8fd19-4c2e-4ec5-826d-7d3ca2176e2b</t>
  </si>
  <si>
    <t>4591b5f9-a6f7-0dd9-e044-0003ba298018</t>
  </si>
  <si>
    <t>POINT(712555.84 6168763.61)</t>
  </si>
  <si>
    <t>b50337f7-18be-49c4-8515-15bfae242c50</t>
  </si>
  <si>
    <t>0a3f507e-2473-32b8-e044-0003ba298018</t>
  </si>
  <si>
    <t>POINT(712616.45 6169163.31)</t>
  </si>
  <si>
    <t>b5051fac-52e4-42d5-baa0-9b3541b4452a</t>
  </si>
  <si>
    <t>4591b5f9-a6f1-0dd9-e044-0003ba298018</t>
  </si>
  <si>
    <t>POINT(712532.59 6168837.73)</t>
  </si>
  <si>
    <t>b5126671-7533-4c48-a651-320fa4e9ca3f</t>
  </si>
  <si>
    <t>0a3f507e-2244-32b8-e044-0003ba298018</t>
  </si>
  <si>
    <t>POINT(711804.97 6171650.61)</t>
  </si>
  <si>
    <t>b533ead7-d0aa-43c6-b392-573819df8c16</t>
  </si>
  <si>
    <t>0a3f507e-19b3-32b8-e044-0003ba298018</t>
  </si>
  <si>
    <t>POINT(711752.13 6172355.44)</t>
  </si>
  <si>
    <t>b5344a5f-066c-4ad5-a14f-b38795ff626c</t>
  </si>
  <si>
    <t>0a3f507e-1cb8-32b8-e044-0003ba298018</t>
  </si>
  <si>
    <t>POINT(711145.84 6172415.58)</t>
  </si>
  <si>
    <t>b53b0a13-8ac6-4b29-862f-a47626c18420</t>
  </si>
  <si>
    <t>0a3f507e-17a8-32b8-e044-0003ba298018</t>
  </si>
  <si>
    <t>POINT(713490.05 6168842.94)</t>
  </si>
  <si>
    <t>b5543ee7-59da-4753-847f-41290bebb5a2</t>
  </si>
  <si>
    <t>0a3f507e-1fd8-32b8-e044-0003ba298018</t>
  </si>
  <si>
    <t>POINT(711066.09 6171762.83)</t>
  </si>
  <si>
    <t>b570568f-6fd0-442c-b6da-c875152b1cd5</t>
  </si>
  <si>
    <t>0a3f507e-1da0-32b8-e044-0003ba298018</t>
  </si>
  <si>
    <t>POINT(712068.62 6172326.71)</t>
  </si>
  <si>
    <t>b57e09c3-db6b-4b5b-9da2-55bb3c4717c1</t>
  </si>
  <si>
    <t>0a3f507e-1e0a-32b8-e044-0003ba298018</t>
  </si>
  <si>
    <t>POINT(712147.34 6169225.91)</t>
  </si>
  <si>
    <t>b58a4baf-1eb5-4c12-8cd3-0ccd1473a5ba</t>
  </si>
  <si>
    <t>0a3f507e-1b98-32b8-e044-0003ba298018</t>
  </si>
  <si>
    <t>POINT(713038.68 6169030.93)</t>
  </si>
  <si>
    <t>b5a467cc-0e69-48d2-b375-2bb6a5fdc625</t>
  </si>
  <si>
    <t>0a3f507e-159f-32b8-e044-0003ba298018</t>
  </si>
  <si>
    <t>POINT(712794.19 6169097.66)</t>
  </si>
  <si>
    <t>b5aa0775-d312-427d-9da7-f42677bf535f</t>
  </si>
  <si>
    <t>53ba2f34-5fca-2505-e044-0003ba298018</t>
  </si>
  <si>
    <t>POINT(712701.38 6168837.29)</t>
  </si>
  <si>
    <t>b5bb4131-5b3a-4cd9-98b6-5d9eb34b49e5</t>
  </si>
  <si>
    <t>0a3f507e-1546-32b8-e044-0003ba298018</t>
  </si>
  <si>
    <t>POINT(713513.04 6169482.66)</t>
  </si>
  <si>
    <t>b5bf79c6-4740-4331-85d7-d5105f88e13d</t>
  </si>
  <si>
    <t>0a3f507e-2401-32b8-e044-0003ba298018</t>
  </si>
  <si>
    <t>POINT(711638.83 6172530.77)</t>
  </si>
  <si>
    <t>b5de6b1e-a4e5-4eab-8faf-1f40ab1f7684</t>
  </si>
  <si>
    <t>0a3f507e-1ed6-32b8-e044-0003ba298018</t>
  </si>
  <si>
    <t>POINT(711722.8 6172073.08)</t>
  </si>
  <si>
    <t>b5df5b30-7e6e-4cf1-a04b-020ebccc182b</t>
  </si>
  <si>
    <t>0a3f507e-20f1-32b8-e044-0003ba298018</t>
  </si>
  <si>
    <t>POINT(713089.61 6168735.41)</t>
  </si>
  <si>
    <t>b5e39f7f-be8a-497c-bc87-a080ac5888cb</t>
  </si>
  <si>
    <t>0a3f507e-1fe4-32b8-e044-0003ba298018</t>
  </si>
  <si>
    <t>POINT(710987.82 6171767.53)</t>
  </si>
  <si>
    <t>b5f167b9-e528-48db-a26d-553d0b4f56b7</t>
  </si>
  <si>
    <t>0a3f507e-1aca-32b8-e044-0003ba298018</t>
  </si>
  <si>
    <t>POINT(713685.4 6169295.79)</t>
  </si>
  <si>
    <t>b60c3976-7035-41b5-9414-a70a0d818981</t>
  </si>
  <si>
    <t>0a3f507e-1deb-32b8-e044-0003ba298018</t>
  </si>
  <si>
    <t>POINT(713958.91 6169355.35)</t>
  </si>
  <si>
    <t>b612897f-e656-48f0-80a6-f410db2ad32f</t>
  </si>
  <si>
    <t>0a3f507e-23ac-32b8-e044-0003ba298018</t>
  </si>
  <si>
    <t>POINT(713626.42 6168690.94)</t>
  </si>
  <si>
    <t>b615cea7-9373-4f7c-9def-d2d1f1c94ebc</t>
  </si>
  <si>
    <t>0a3f507e-2203-32b8-e044-0003ba298018</t>
  </si>
  <si>
    <t>POINT(712900.9 6169284.48)</t>
  </si>
  <si>
    <t>b61c3c1a-c5b9-4293-bc20-093c9213ff21</t>
  </si>
  <si>
    <t>0a3f507e-1f42-32b8-e044-0003ba298018</t>
  </si>
  <si>
    <t>POINT(711268.19 6171629.14)</t>
  </si>
  <si>
    <t>b62204cb-e7ef-437d-86d4-151f21ef5b2d</t>
  </si>
  <si>
    <t>0a3f507e-15e5-32b8-e044-0003ba298018</t>
  </si>
  <si>
    <t>POINT(711945.43 6170454.24)</t>
  </si>
  <si>
    <t>b623b5b2-161f-47a4-a23e-9960325a1f7e</t>
  </si>
  <si>
    <t>0a3f507e-202a-32b8-e044-0003ba298018</t>
  </si>
  <si>
    <t>POINT(710748.28 6171799.09)</t>
  </si>
  <si>
    <t>b6385d35-29a8-4254-bed4-43da76e01b45</t>
  </si>
  <si>
    <t>0a3f507e-1b1d-32b8-e044-0003ba298018</t>
  </si>
  <si>
    <t>POINT(712330.41 6171972.05)</t>
  </si>
  <si>
    <t>b660519c-a7dc-4461-92ca-6e5fbb00a32f</t>
  </si>
  <si>
    <t>0a3f507e-1a14-32b8-e044-0003ba298018</t>
  </si>
  <si>
    <t>POINT(711502.08 6172359.69)</t>
  </si>
  <si>
    <t>b67d74d8-3879-44e0-aa46-68f5922b6226</t>
  </si>
  <si>
    <t>0a3f507e-21c3-32b8-e044-0003ba298018</t>
  </si>
  <si>
    <t>POINT(713623.55 6169734.43)</t>
  </si>
  <si>
    <t>b6a14664-d88b-4ec3-a739-58979532fea5</t>
  </si>
  <si>
    <t>0a3f507e-1c08-32b8-e044-0003ba298018</t>
  </si>
  <si>
    <t>POINT(713579.28 6169263.22)</t>
  </si>
  <si>
    <t>b6a713a0-c6a1-4add-928a-103c5ed95b79</t>
  </si>
  <si>
    <t>0a3f507e-19f2-32b8-e044-0003ba298018</t>
  </si>
  <si>
    <t>POINT(711582.26 6172362.17)</t>
  </si>
  <si>
    <t>b6b32b3a-5cc6-4fe5-ae6c-da444257d078</t>
  </si>
  <si>
    <t>0a3f507e-1d8a-32b8-e044-0003ba298018</t>
  </si>
  <si>
    <t>POINT(712253.12 6169290.94)</t>
  </si>
  <si>
    <t>b6c2e3e4-7efe-4ef0-91ab-46203c0a2efb</t>
  </si>
  <si>
    <t>0a3f507e-17e5-32b8-e044-0003ba298018</t>
  </si>
  <si>
    <t>POINT(712606.5 6169074.12)</t>
  </si>
  <si>
    <t>b6c5cf7f-62f9-4223-91f9-3f1f71ef5867</t>
  </si>
  <si>
    <t>0a3f507e-198f-32b8-e044-0003ba298018</t>
  </si>
  <si>
    <t>POINT(711899.59 6172363.76)</t>
  </si>
  <si>
    <t>b6cf4955-650e-43d3-bcfa-1fc03804f75d</t>
  </si>
  <si>
    <t>3cae7253-0968-0f90-e044-0003ba298018</t>
  </si>
  <si>
    <t>POINT(711681.67 6172753.09)</t>
  </si>
  <si>
    <t>b6f14e9c-8678-42ec-a2c5-92e9bdd8415a</t>
  </si>
  <si>
    <t>2515f12c-7f5c-469c-8ba9-87b136ce9a3b</t>
  </si>
  <si>
    <t>POINT(712660.86 6169479.31)</t>
  </si>
  <si>
    <t>b6f22695-dffc-4877-8d9d-5a256c207c83</t>
  </si>
  <si>
    <t>0a3f507e-1569-32b8-e044-0003ba298018</t>
  </si>
  <si>
    <t>POINT(713534.53 6169580.43)</t>
  </si>
  <si>
    <t>b7084bf8-546e-4c20-a45a-308ddf314867</t>
  </si>
  <si>
    <t>0a3f507e-1e4a-32b8-e044-0003ba298018</t>
  </si>
  <si>
    <t>POINT(711691.22 6171633.04)</t>
  </si>
  <si>
    <t>b70c4015-31ec-4544-a00e-457ff06f3a0e</t>
  </si>
  <si>
    <t>0a3f507e-1931-32b8-e044-0003ba298018</t>
  </si>
  <si>
    <t>POINT(711196.64 6172217.28)</t>
  </si>
  <si>
    <t>b715fab4-2c67-40ec-8609-4257ba74fc2c</t>
  </si>
  <si>
    <t>0a3f507e-22e6-32b8-e044-0003ba298018</t>
  </si>
  <si>
    <t>POINT(711955.29 6172055.31)</t>
  </si>
  <si>
    <t>b724fadc-8106-46af-a773-fe2a5e7b3e6b</t>
  </si>
  <si>
    <t>0a3f507e-1d92-32b8-e044-0003ba298018</t>
  </si>
  <si>
    <t>POINT(712178.73 6169281.14)</t>
  </si>
  <si>
    <t>b7360ab2-c7a4-4d24-91d5-bffdcd6dec86</t>
  </si>
  <si>
    <t>0a3f507e-1a39-32b8-e044-0003ba298018</t>
  </si>
  <si>
    <t>POINT(713742.99 6168988.59)</t>
  </si>
  <si>
    <t>b73e3afd-c183-4cdf-baa4-c40005ae578b</t>
  </si>
  <si>
    <t>0a3f507e-21bf-32b8-e044-0003ba298018</t>
  </si>
  <si>
    <t>POINT(713633.05 6169740.81)</t>
  </si>
  <si>
    <t>b75b1fda-bd5e-4a6b-9935-044352105f78</t>
  </si>
  <si>
    <t>0a3f507e-1ebe-32b8-e044-0003ba298018</t>
  </si>
  <si>
    <t>POINT(711644.96 6171982.31)</t>
  </si>
  <si>
    <t>b77b9f55-6ae4-448a-8095-6d804845e9ca</t>
  </si>
  <si>
    <t>0a3f507e-1cee-32b8-e044-0003ba298018</t>
  </si>
  <si>
    <t>POINT(711040.12 6171952.26)</t>
  </si>
  <si>
    <t>b78a7e8a-0278-40ef-99f0-45479271670a</t>
  </si>
  <si>
    <t>0a3f507e-1886-32b8-e044-0003ba298018</t>
  </si>
  <si>
    <t>POINT(711473.99 6171605.3)</t>
  </si>
  <si>
    <t>b78cae4c-451d-480c-ae0a-fca81c7991f7</t>
  </si>
  <si>
    <t>0a3f507e-18d0-32b8-e044-0003ba298018</t>
  </si>
  <si>
    <t>POINT(711453.63 6171846.44)</t>
  </si>
  <si>
    <t>b797598e-6225-4c2a-ab50-9cf257ca870f</t>
  </si>
  <si>
    <t>POINT(712779.51 6169693.96)</t>
  </si>
  <si>
    <t>b79e6a0d-c7c8-4eb5-abb8-2dd4f0e6a2db</t>
  </si>
  <si>
    <t>0a3f507e-1df8-32b8-e044-0003ba298018</t>
  </si>
  <si>
    <t>POINT(713894.46 6169406.21)</t>
  </si>
  <si>
    <t>b7a0836a-6a64-4e7c-a52f-c2c4f7ac22ed</t>
  </si>
  <si>
    <t>0a3f507e-183f-32b8-e044-0003ba298018</t>
  </si>
  <si>
    <t>POINT(713425.17 6169690.64)</t>
  </si>
  <si>
    <t>b7a556b7-f404-47ae-b99b-61b3a9fd2130</t>
  </si>
  <si>
    <t>0a3f507e-1cc7-32b8-e044-0003ba298018</t>
  </si>
  <si>
    <t>POINT(711266.95 6172469.13)</t>
  </si>
  <si>
    <t>b7aa3185-d873-4de7-aa67-c499fa3dc093</t>
  </si>
  <si>
    <t>0a3f507e-189a-32b8-e044-0003ba298018</t>
  </si>
  <si>
    <t>POINT(711495.74 6171666.93)</t>
  </si>
  <si>
    <t>b7b2e3a5-27f9-4b23-946d-5fc29a0d2288</t>
  </si>
  <si>
    <t>0a3f507e-1f32-32b8-e044-0003ba298018</t>
  </si>
  <si>
    <t>POINT(711270.13 6171530.01)</t>
  </si>
  <si>
    <t>b7bcaef1-eb95-4dea-b103-7fb0cc2099a0</t>
  </si>
  <si>
    <t>0a3f507e-22be-32b8-e044-0003ba298018</t>
  </si>
  <si>
    <t>POINT(711823.84 6172013.4)</t>
  </si>
  <si>
    <t>b7d9e26c-bcfd-45f2-b353-85b4068007a1</t>
  </si>
  <si>
    <t>0a3f507e-200d-32b8-e044-0003ba298018</t>
  </si>
  <si>
    <t>POINT(710785.73 6171767.47)</t>
  </si>
  <si>
    <t>b7e82afb-9bef-4d47-9a2d-0dd74b484b38</t>
  </si>
  <si>
    <t>POINT(712406.63 6169403.44)</t>
  </si>
  <si>
    <t>b7f1ca11-bc6e-4a34-b7d5-38ebd9f93654</t>
  </si>
  <si>
    <t>0a3f507e-1d28-32b8-e044-0003ba298018</t>
  </si>
  <si>
    <t>POINT(714111.46 6168751.01)</t>
  </si>
  <si>
    <t>b7f23c1c-64cd-4571-a3d8-dbac83e30aef</t>
  </si>
  <si>
    <t>0a3f507e-239f-32b8-e044-0003ba298018</t>
  </si>
  <si>
    <t>POINT(713217.79 6168479.73)</t>
  </si>
  <si>
    <t>b827276c-273d-49be-bfd7-58327af61338</t>
  </si>
  <si>
    <t>d9bb4999-76c8-404f-a1cc-2bd03e5cfb41</t>
  </si>
  <si>
    <t>b82731dd-ce99-42e8-83f0-b86112baf4bc</t>
  </si>
  <si>
    <t>0a3f507e-2258-32b8-e044-0003ba298018</t>
  </si>
  <si>
    <t>POINT(711862.65 6171697.53)</t>
  </si>
  <si>
    <t>b82c3bbf-f3b5-49dc-8d3d-9fe7ea79440f</t>
  </si>
  <si>
    <t>0a3f507e-1cbe-32b8-e044-0003ba298018</t>
  </si>
  <si>
    <t>POINT(711206.24 6172402.47)</t>
  </si>
  <si>
    <t>b855126b-0029-478c-9323-8e165083ea0b</t>
  </si>
  <si>
    <t>0a3f507e-2373-32b8-e044-0003ba298018</t>
  </si>
  <si>
    <t>POINT(713205.56 6168645.65)</t>
  </si>
  <si>
    <t>b86084ef-9b27-4f58-a973-31af8745f5a1</t>
  </si>
  <si>
    <t>0a3f507e-241d-32b8-e044-0003ba298018</t>
  </si>
  <si>
    <t>POINT(711740 6172492.02)</t>
  </si>
  <si>
    <t>b86798c1-16e5-4c1d-8247-6b974085dc46</t>
  </si>
  <si>
    <t>0a3f507e-238d-32b8-e044-0003ba298018</t>
  </si>
  <si>
    <t>POINT(713178.57 6168639.79)</t>
  </si>
  <si>
    <t>b87c2f4a-ec9a-42cc-90ac-c96f3d317e11</t>
  </si>
  <si>
    <t>0a3f507e-17fb-32b8-e044-0003ba298018</t>
  </si>
  <si>
    <t>POINT(712401.64 6169044.86)</t>
  </si>
  <si>
    <t>b87d7bc7-2879-4d30-92ff-5225c48a8ed4</t>
  </si>
  <si>
    <t>0a3f507e-1eb6-32b8-e044-0003ba298018</t>
  </si>
  <si>
    <t>POINT(711725.86 6171998.58)</t>
  </si>
  <si>
    <t>b899186b-affe-400c-baeb-cd9a2f3f92c8</t>
  </si>
  <si>
    <t>0a3f507e-1dd8-32b8-e044-0003ba298018</t>
  </si>
  <si>
    <t>POINT(711987.5 6172311.67)</t>
  </si>
  <si>
    <t>b89c901e-2df5-4f7c-a903-83347170d673</t>
  </si>
  <si>
    <t>0a3f507e-1d96-32b8-e044-0003ba298018</t>
  </si>
  <si>
    <t>POINT(712062.34 6172250.35)</t>
  </si>
  <si>
    <t>b8c65a9f-3cfe-4e6b-9652-03d8f32e195f</t>
  </si>
  <si>
    <t>0a3f507e-1b33-32b8-e044-0003ba298018</t>
  </si>
  <si>
    <t>POINT(712944.29 6168590.96)</t>
  </si>
  <si>
    <t>b8d93ff0-947d-4cdc-ab4b-09c71d83a1fa</t>
  </si>
  <si>
    <t>0a3f507e-157a-32b8-e044-0003ba298018</t>
  </si>
  <si>
    <t>POINT(713561.54 6168663.22)</t>
  </si>
  <si>
    <t>b94278f9-176d-41b3-a298-d65ba394cefd</t>
  </si>
  <si>
    <t>3cae7253-0951-0f90-e044-0003ba298018</t>
  </si>
  <si>
    <t>POINT(711714.29 6172645.74)</t>
  </si>
  <si>
    <t>b94b5dd2-8e49-4994-b70a-1b5d3838eea0</t>
  </si>
  <si>
    <t>0a3f507e-1c12-32b8-e044-0003ba298018</t>
  </si>
  <si>
    <t>POINT(713644.17 6169302.43)</t>
  </si>
  <si>
    <t>b94d547b-b576-4d18-82e1-7dd08e478830</t>
  </si>
  <si>
    <t>0a3f507e-22d9-32b8-e044-0003ba298018</t>
  </si>
  <si>
    <t>POINT(712022.48 6172047.03)</t>
  </si>
  <si>
    <t>b955e9e3-66c1-44f3-abc4-4251d46477c7</t>
  </si>
  <si>
    <t>0a3f507e-22b6-32b8-e044-0003ba298018</t>
  </si>
  <si>
    <t>POINT(711858.54 6171985.62)</t>
  </si>
  <si>
    <t>b95b545d-0661-4d65-8df3-9eccfabe5902</t>
  </si>
  <si>
    <t>0a3f507e-1e70-32b8-e044-0003ba298018</t>
  </si>
  <si>
    <t>POINT(711649.05 6171695.69)</t>
  </si>
  <si>
    <t>b96ae7ac-d77c-4f70-ad08-15c9cae857a0</t>
  </si>
  <si>
    <t>0a3f507e-17a9-32b8-e044-0003ba298018</t>
  </si>
  <si>
    <t>POINT(713629.69 6168794.57)</t>
  </si>
  <si>
    <t>b9899d6f-9f33-4174-b8b8-a31cc5410cb7</t>
  </si>
  <si>
    <t>0a3f507e-221f-32b8-e044-0003ba298018</t>
  </si>
  <si>
    <t>POINT(712461.34 6169133.64)</t>
  </si>
  <si>
    <t>b999b0cc-b0e2-4d30-8dff-bc43c6bbbbc1</t>
  </si>
  <si>
    <t>0a3f507e-2281-32b8-e044-0003ba298018</t>
  </si>
  <si>
    <t>POINT(712032.75 6171825.27)</t>
  </si>
  <si>
    <t>b9bbf38a-74a7-4e09-81c3-0434ad4d5243</t>
  </si>
  <si>
    <t>0a3f507e-20f5-32b8-e044-0003ba298018</t>
  </si>
  <si>
    <t>POINT(713113.8 6168640.29)</t>
  </si>
  <si>
    <t>b9be197f-a4df-4114-814c-5bc11ba7cd84</t>
  </si>
  <si>
    <t>0a3f507e-2280-32b8-e044-0003ba298018</t>
  </si>
  <si>
    <t>POINT(711829.63 6171820.94)</t>
  </si>
  <si>
    <t>b9d4b1bf-fa9b-4e73-8938-7585a25db78f</t>
  </si>
  <si>
    <t>0a3f507e-1ab4-32b8-e044-0003ba298018</t>
  </si>
  <si>
    <t>POINT(713755.97 6169168.47)</t>
  </si>
  <si>
    <t>b9e40bcf-50b6-4bbc-b1ae-d9685e8a8fd1</t>
  </si>
  <si>
    <t>0a3f507e-1851-32b8-e044-0003ba298018</t>
  </si>
  <si>
    <t>POINT(713283.99 6168785.29)</t>
  </si>
  <si>
    <t>b9efaa81-da9c-4d04-bf1f-5273f28cfdbc</t>
  </si>
  <si>
    <t>0a3f507e-18e4-32b8-e044-0003ba298018</t>
  </si>
  <si>
    <t>POINT(711445.23 6171907.65)</t>
  </si>
  <si>
    <t>b9fa986f-47b3-4a06-8a47-9d7b623e95f0</t>
  </si>
  <si>
    <t>0a3f507e-2277-32b8-e044-0003ba298018</t>
  </si>
  <si>
    <t>POINT(712081.07 6171797.36)</t>
  </si>
  <si>
    <t>b9fd0938-b0c1-4222-b3fc-84fad4342e14</t>
  </si>
  <si>
    <t>0a3f507e-1e52-32b8-e044-0003ba298018</t>
  </si>
  <si>
    <t>POINT(711607.27 6171726.04)</t>
  </si>
  <si>
    <t>ba05dec4-3ebf-4893-b2d2-8ed0f681614c</t>
  </si>
  <si>
    <t>0a3f507e-19e0-32b8-e044-0003ba298018</t>
  </si>
  <si>
    <t>POINT(711615.38 6172390.31)</t>
  </si>
  <si>
    <t>ba0af1f5-e9a7-42a2-9539-dc69cbc17e62</t>
  </si>
  <si>
    <t>0a3f507e-204e-32b8-e044-0003ba298018</t>
  </si>
  <si>
    <t>POINT(710683.09 6171922.06)</t>
  </si>
  <si>
    <t>ba34c53e-183b-4c24-bc3d-7c59fffa5aff</t>
  </si>
  <si>
    <t>23de3c7f-0f64-4a4c-9b67-86ab4f179d9c</t>
  </si>
  <si>
    <t>POINT(712389.68 6169323.84)</t>
  </si>
  <si>
    <t>ba39322c-2e01-4dfb-9ba1-28b81234699e</t>
  </si>
  <si>
    <t>0a3f507e-1a1d-32b8-e044-0003ba298018</t>
  </si>
  <si>
    <t>POINT(714038.14 6169195.01)</t>
  </si>
  <si>
    <t>ba43f4d5-aaa9-4219-81c6-09fcdead3b28</t>
  </si>
  <si>
    <t>0a3f507e-1bb6-32b8-e044-0003ba298018</t>
  </si>
  <si>
    <t>POINT(713853.72 6169258.25)</t>
  </si>
  <si>
    <t>ba4ad2ab-ecbf-4592-b2ec-6b279f5df563</t>
  </si>
  <si>
    <t>cbed8e76-e7fb-4145-b7dd-381743d33672</t>
  </si>
  <si>
    <t>POINT(711490.34 6172766.73)</t>
  </si>
  <si>
    <t>ba5daece-5954-433e-83ba-3c9b9cc9dc08</t>
  </si>
  <si>
    <t>4591b5f9-a6b8-0dd9-e044-0003ba298018</t>
  </si>
  <si>
    <t>POINT(712637.44 6168850.56)</t>
  </si>
  <si>
    <t>ba73f25b-6846-4608-a7ce-db8d84b485a6</t>
  </si>
  <si>
    <t>0a3f507e-23e8-32b8-e044-0003ba298018</t>
  </si>
  <si>
    <t>POINT(713046.19 6168400.77)</t>
  </si>
  <si>
    <t>ba751ed2-420e-4d70-a1cd-2b9dca57eecb</t>
  </si>
  <si>
    <t>0a3f507e-2006-32b8-e044-0003ba298018</t>
  </si>
  <si>
    <t>POINT(710972.92 6171853.34)</t>
  </si>
  <si>
    <t>ba8aff16-24ef-4bdf-8ab2-6c84ff449f1a</t>
  </si>
  <si>
    <t>0a3f507e-1f93-32b8-e044-0003ba298018</t>
  </si>
  <si>
    <t>POINT(711017.64 6171491.24)</t>
  </si>
  <si>
    <t>ba983b53-3228-4446-a385-2c94dc21c2ad</t>
  </si>
  <si>
    <t>0a3f507e-226f-32b8-e044-0003ba298018</t>
  </si>
  <si>
    <t>POINT(712020.57 6171749)</t>
  </si>
  <si>
    <t>baa007d7-b12c-48dc-b59f-b71f31b40cf2</t>
  </si>
  <si>
    <t>0a3f507e-16e8-32b8-e044-0003ba298018</t>
  </si>
  <si>
    <t>POINT(713353.02 6168903.57)</t>
  </si>
  <si>
    <t>baa3ba0c-09d3-472a-ab80-d3406bbbf91a</t>
  </si>
  <si>
    <t>0a3f507e-18d8-32b8-e044-0003ba298018</t>
  </si>
  <si>
    <t>POINT(711434.55 6171868.82)</t>
  </si>
  <si>
    <t>baca52f5-3d43-4c50-91ce-11aab7bde007</t>
  </si>
  <si>
    <t>4591b5f9-a6cf-0dd9-e044-0003ba298018</t>
  </si>
  <si>
    <t>POINT(712571.15 6168883.82)</t>
  </si>
  <si>
    <t>bad03278-f9c9-4f27-9a19-8cb6663183cc</t>
  </si>
  <si>
    <t>100dc693-ea39-4b36-8a95-6839c7b66f16</t>
  </si>
  <si>
    <t>POINT(711592.31 6172713.89)</t>
  </si>
  <si>
    <t>bad2392a-18dc-487c-9780-38ecf6f1a888</t>
  </si>
  <si>
    <t>0a3f507e-1e7b-32b8-e044-0003ba298018</t>
  </si>
  <si>
    <t>POINT(711523.1 6171974.64)</t>
  </si>
  <si>
    <t>bae46ca1-76b4-4405-a137-189c37f796a5</t>
  </si>
  <si>
    <t>0a3f507e-1903-32b8-e044-0003ba298018</t>
  </si>
  <si>
    <t>POINT(711289.85 6172075.7)</t>
  </si>
  <si>
    <t>baf063bf-0bb7-45e4-b9a0-47345c6a3476</t>
  </si>
  <si>
    <t>1f289f18-869d-372c-e044-0003ba298018</t>
  </si>
  <si>
    <t>POINT(713144.38 6168871.17)</t>
  </si>
  <si>
    <t>bb05e1b3-f437-4689-b1fa-ab53941d1c4a</t>
  </si>
  <si>
    <t>POINT(710933.7 6171375.99)</t>
  </si>
  <si>
    <t>bb2051dd-f8f6-46fa-847d-a8db5a2d3307</t>
  </si>
  <si>
    <t>0a3f507e-191d-32b8-e044-0003ba298018</t>
  </si>
  <si>
    <t>POINT(711241.81 6172118.96)</t>
  </si>
  <si>
    <t>bb33313b-8850-4f21-9ebb-28749bce79b1</t>
  </si>
  <si>
    <t>0a3f507e-164b-32b8-e044-0003ba298018</t>
  </si>
  <si>
    <t>POINT(714161.12 6168783.83)</t>
  </si>
  <si>
    <t>bb350000-8412-4649-b5f1-7b6ca9ba64a0</t>
  </si>
  <si>
    <t>0a3f507e-1a03-32b8-e044-0003ba298018</t>
  </si>
  <si>
    <t>POINT(711542.45 6172286.32)</t>
  </si>
  <si>
    <t>bb4283e7-49a8-4dc9-b1d0-5c13cff852ad</t>
  </si>
  <si>
    <t>0a3f507e-23b2-32b8-e044-0003ba298018</t>
  </si>
  <si>
    <t>POINT(713643.21 6168633.28)</t>
  </si>
  <si>
    <t>bb4be19c-02dd-491e-9868-32451c1e1d80</t>
  </si>
  <si>
    <t>1de21027-9ce4-1d9f-e044-0003ba298018</t>
  </si>
  <si>
    <t>POINT(713299.33 6169795.05)</t>
  </si>
  <si>
    <t>bb4e7a14-2938-47d8-a219-ad92b5a17e99</t>
  </si>
  <si>
    <t>0a3f507e-1ab2-32b8-e044-0003ba298018</t>
  </si>
  <si>
    <t>POINT(713762.23 6169158.03)</t>
  </si>
  <si>
    <t>bb5d3d4f-8b31-46d0-bd82-32355b1cdd9b</t>
  </si>
  <si>
    <t>0a3f507e-1f60-32b8-e044-0003ba298018</t>
  </si>
  <si>
    <t>POINT(711218.32 6171789.15)</t>
  </si>
  <si>
    <t>bb5d610c-d826-4a88-b841-cf46d41aff24</t>
  </si>
  <si>
    <t>0a3f507e-1cf4-32b8-e044-0003ba298018</t>
  </si>
  <si>
    <t>POINT(711057.97 6172001.32)</t>
  </si>
  <si>
    <t>bb620366-7ead-4b2c-a2c3-58c0a4bca763</t>
  </si>
  <si>
    <t>0a3f507e-219a-32b8-e044-0003ba298018</t>
  </si>
  <si>
    <t>POINT(713469.91 6168734.13)</t>
  </si>
  <si>
    <t>bb8d9f8e-8908-4106-b076-3f8b78cd6291</t>
  </si>
  <si>
    <t>0a3f507e-1bf0-32b8-e044-0003ba298018</t>
  </si>
  <si>
    <t>POINT(713716.51 6169166.62)</t>
  </si>
  <si>
    <t>bb8ffd2d-f82c-44bb-ba16-0553de14c11a</t>
  </si>
  <si>
    <t>0a3f507e-22d3-32b8-e044-0003ba298018</t>
  </si>
  <si>
    <t>POINT(712030.27 6172004.06)</t>
  </si>
  <si>
    <t>bb968968-bb30-41ad-a6f6-5272868dc5ef</t>
  </si>
  <si>
    <t>0a3f507e-1b85-32b8-e044-0003ba298018</t>
  </si>
  <si>
    <t>POINT(713529.51 6169663.13)</t>
  </si>
  <si>
    <t>bb9a10de-55a6-48ce-9d20-a493a65e0aa2</t>
  </si>
  <si>
    <t>0a3f507e-2041-32b8-e044-0003ba298018</t>
  </si>
  <si>
    <t>POINT(710728.29 6171906.89)</t>
  </si>
  <si>
    <t>bba26a4a-720c-4e83-abcd-1960a9216ec8</t>
  </si>
  <si>
    <t>0a3f507e-21b6-32b8-e044-0003ba298018</t>
  </si>
  <si>
    <t>POINT(713672.42 6169724.41)</t>
  </si>
  <si>
    <t>bbb46e24-1253-4771-b3e7-22f8735c3c42</t>
  </si>
  <si>
    <t>0a3f507e-17d8-32b8-e044-0003ba298018</t>
  </si>
  <si>
    <t>POINT(711894.9 6170623.25)</t>
  </si>
  <si>
    <t>bbbe2c74-d94a-4a1e-b3cc-90d32a618b72</t>
  </si>
  <si>
    <t>0a3f507e-21f8-32b8-e044-0003ba298018</t>
  </si>
  <si>
    <t>POINT(712978.68 6169295.7)</t>
  </si>
  <si>
    <t>bbc4ea1f-a167-4cd7-a9a6-93f4c1edfa99</t>
  </si>
  <si>
    <t>0a3f507e-198e-32b8-e044-0003ba298018</t>
  </si>
  <si>
    <t>POINT(711908.84 6172365.13)</t>
  </si>
  <si>
    <t>bbda6412-e523-46a7-849e-da224a5ff676</t>
  </si>
  <si>
    <t>0a3f507e-2305-32b8-e044-0003ba298018</t>
  </si>
  <si>
    <t>POINT(711775.72 6172233.68)</t>
  </si>
  <si>
    <t>bbff632f-eb6d-400c-95fb-66d5904a01f9</t>
  </si>
  <si>
    <t>0a3f507e-2292-32b8-e044-0003ba298018</t>
  </si>
  <si>
    <t>POINT(711824.02 6171855.72)</t>
  </si>
  <si>
    <t>bc32d2eb-62f5-481c-87ff-608028d2cc0e</t>
  </si>
  <si>
    <t>0a3f507e-1bc6-32b8-e044-0003ba298018</t>
  </si>
  <si>
    <t>POINT(713838.52 6169299.94)</t>
  </si>
  <si>
    <t>bc3b9ca9-ab08-47eb-b6d6-61ff12ec4d03</t>
  </si>
  <si>
    <t>0a3f507e-167c-32b8-e044-0003ba298018</t>
  </si>
  <si>
    <t>POINT(713592.69 6169567.82)</t>
  </si>
  <si>
    <t>bc4b0edf-745a-40f3-b54e-cce8863a071e</t>
  </si>
  <si>
    <t>0a3f507e-1f86-32b8-e044-0003ba298018</t>
  </si>
  <si>
    <t>POINT(711148.47 6171518.29)</t>
  </si>
  <si>
    <t>bc7a7047-55c3-4960-b6b5-75311f68edcd</t>
  </si>
  <si>
    <t>0a3f507e-1ee3-32b8-e044-0003ba298018</t>
  </si>
  <si>
    <t>POINT(711674.77 6172163.45)</t>
  </si>
  <si>
    <t>bc7db813-ffda-403a-a32f-d0d802b878d9</t>
  </si>
  <si>
    <t>0a3f507e-2259-32b8-e044-0003ba298018</t>
  </si>
  <si>
    <t>POINT(712066.14 6171701.68)</t>
  </si>
  <si>
    <t>bc88afd0-692c-4251-8221-d7ce55cbcb8d</t>
  </si>
  <si>
    <t>POINT(712815.95 6170283.93)</t>
  </si>
  <si>
    <t>bc97d8ab-afdd-475c-9062-aa237d876edc</t>
  </si>
  <si>
    <t>0a3f507e-2402-32b8-e044-0003ba298018</t>
  </si>
  <si>
    <t>POINT(711627.77 6172528.16)</t>
  </si>
  <si>
    <t>bc99cf9e-dbd0-44e9-a84a-8a033136dbd5</t>
  </si>
  <si>
    <t>0a3f507e-1fef-32b8-e044-0003ba298018</t>
  </si>
  <si>
    <t>POINT(710849.89 6171723.75)</t>
  </si>
  <si>
    <t>bcb0c6cc-a454-442b-9d7f-14a4bc0cc078</t>
  </si>
  <si>
    <t>0a3f507e-213e-32b8-e044-0003ba298018</t>
  </si>
  <si>
    <t>POINT(713609.92 6168984.62)</t>
  </si>
  <si>
    <t>bcb1bf94-37b8-4882-90e8-827a3e19c0c8</t>
  </si>
  <si>
    <t>0a3f507e-19d1-32b8-e044-0003ba298018</t>
  </si>
  <si>
    <t>POINT(711666.97 6172353.1)</t>
  </si>
  <si>
    <t>bcb2541c-47a6-4bb4-8b8b-2a9295b51fa4</t>
  </si>
  <si>
    <t>0a3f507e-159b-32b8-e044-0003ba298018</t>
  </si>
  <si>
    <t>POINT(712851.5 6169169.28)</t>
  </si>
  <si>
    <t>bce8588c-6db4-4a06-9a70-e673e683c881</t>
  </si>
  <si>
    <t>0a3f507e-2375-32b8-e044-0003ba298018</t>
  </si>
  <si>
    <t>POINT(713213.17 6168628.98)</t>
  </si>
  <si>
    <t>bd1470bb-1b37-4d81-9c79-bfe21fa16baf</t>
  </si>
  <si>
    <t>4591b5f9-a6da-0dd9-e044-0003ba298018</t>
  </si>
  <si>
    <t>POINT(712575.66 6168831.8)</t>
  </si>
  <si>
    <t>bd1bc315-eb16-4fd9-8540-9e682fad5dbf</t>
  </si>
  <si>
    <t>0a3f507e-1d02-32b8-e044-0003ba298018</t>
  </si>
  <si>
    <t>POINT(710869.33 6172041.45)</t>
  </si>
  <si>
    <t>bd1e17be-cb94-49d8-925b-2996aed13177</t>
  </si>
  <si>
    <t>0a3f507e-1da8-32b8-e044-0003ba298018</t>
  </si>
  <si>
    <t>POINT(712042.46 6172392.97)</t>
  </si>
  <si>
    <t>bd2b32f1-682f-442f-b2d9-af0c350f374c</t>
  </si>
  <si>
    <t>0a3f507e-1864-32b8-e044-0003ba298018</t>
  </si>
  <si>
    <t>POINT(713343.12 6168605.98)</t>
  </si>
  <si>
    <t>bd478e4f-a7a3-4757-904a-e5dd3c443804</t>
  </si>
  <si>
    <t>0a3f507e-1bcb-32b8-e044-0003ba298018</t>
  </si>
  <si>
    <t>POINT(713754.17 6169275.44)</t>
  </si>
  <si>
    <t>bd5be1d5-7b58-4471-aa3d-8f0327fa1196</t>
  </si>
  <si>
    <t>0a3f507e-1a94-32b8-e044-0003ba298018</t>
  </si>
  <si>
    <t>POINT(714128.03 6168912.08)</t>
  </si>
  <si>
    <t>bd868002-551a-4448-a8e8-780ea0a2134f</t>
  </si>
  <si>
    <t>0a3f507e-153c-32b8-e044-0003ba298018</t>
  </si>
  <si>
    <t>POINT(713527.86 6169454.35)</t>
  </si>
  <si>
    <t>bda2fc45-441b-4c06-b6d0-814ce3366578</t>
  </si>
  <si>
    <t>0a3f507e-1bd8-32b8-e044-0003ba298018</t>
  </si>
  <si>
    <t>POINT(713775.3 6169314.96)</t>
  </si>
  <si>
    <t>bda85348-74e9-42ae-9731-4178f6bba4fe</t>
  </si>
  <si>
    <t>0a3f507e-211f-32b8-e044-0003ba298018</t>
  </si>
  <si>
    <t>POINT(713328.02 6169056.64)</t>
  </si>
  <si>
    <t>bdab44cc-7ab8-414b-a32c-d436688ee8b0</t>
  </si>
  <si>
    <t>0a3f507e-19a8-32b8-e044-0003ba298018</t>
  </si>
  <si>
    <t>POINT(711770.18 6172429.2)</t>
  </si>
  <si>
    <t>bdcce192-62a9-44cf-9809-42b61149f737</t>
  </si>
  <si>
    <t>0a3f507e-1608-32b8-e044-0003ba298018</t>
  </si>
  <si>
    <t>POINT(711541.32 6170803.67)</t>
  </si>
  <si>
    <t>bddaddb1-07f6-4fe6-843b-9a837d51f345</t>
  </si>
  <si>
    <t>3cae7253-0960-0f90-e044-0003ba298018</t>
  </si>
  <si>
    <t>POINT(711766.05 6172693.66)</t>
  </si>
  <si>
    <t>bde2faa3-0b87-4f76-bcee-29872b4b2a84</t>
  </si>
  <si>
    <t>3cae7253-0942-0f90-e044-0003ba298018</t>
  </si>
  <si>
    <t>POINT(711778.65 6172625.81)</t>
  </si>
  <si>
    <t>bde780b9-493b-43b2-b97d-2c8ba5ba6a58</t>
  </si>
  <si>
    <t>0a3f507e-2409-32b8-e044-0003ba298018</t>
  </si>
  <si>
    <t>POINT(711604.27 6172507.82)</t>
  </si>
  <si>
    <t>bdf0faa8-a361-4527-b04b-a375610c590f</t>
  </si>
  <si>
    <t>0a3f507e-1784-32b8-e044-0003ba298018</t>
  </si>
  <si>
    <t>POINT(714159.79 6168863.24)</t>
  </si>
  <si>
    <t>bdfb426a-8b41-4ee6-9ecd-a96caa0b68c7</t>
  </si>
  <si>
    <t>0a3f507e-1dfd-32b8-e044-0003ba298018</t>
  </si>
  <si>
    <t>POINT(713804.04 6169398.01)</t>
  </si>
  <si>
    <t>be3802da-f507-4a50-9a1c-50be215561f2</t>
  </si>
  <si>
    <t>0a3f507e-21c0-32b8-e044-0003ba298018</t>
  </si>
  <si>
    <t>POINT(713646.27 6169708.51)</t>
  </si>
  <si>
    <t>be3be1fe-1081-4933-a21a-71c183b34f38</t>
  </si>
  <si>
    <t>0a3f507e-1bf1-32b8-e044-0003ba298018</t>
  </si>
  <si>
    <t>POINT(713600.67 6169149.59)</t>
  </si>
  <si>
    <t>be494178-48f5-473a-ac29-9c773863ad0c</t>
  </si>
  <si>
    <t>0a3f507e-1592-32b8-e044-0003ba298018</t>
  </si>
  <si>
    <t>POINT(713617.79 6169857.88)</t>
  </si>
  <si>
    <t>be4a5c20-f6ff-4d11-88fb-0746d28e6be6</t>
  </si>
  <si>
    <t>0a3f507e-1e79-32b8-e044-0003ba298018</t>
  </si>
  <si>
    <t>POINT(711520.9 6171931.06)</t>
  </si>
  <si>
    <t>be519d80-03bb-4f59-8b44-1cbd15b357d2</t>
  </si>
  <si>
    <t>0a3f507e-1944-32b8-e044-0003ba298018</t>
  </si>
  <si>
    <t>POINT(713534.81 6169789.72)</t>
  </si>
  <si>
    <t>be52ce98-1f16-4a47-bc16-960c729aa576</t>
  </si>
  <si>
    <t>POINT(712496.71 6168948.71)</t>
  </si>
  <si>
    <t>be5a64ef-e17f-4bb4-b773-20986c33a508</t>
  </si>
  <si>
    <t>0a3f507e-2415-32b8-e044-0003ba298018</t>
  </si>
  <si>
    <t>POINT(711649.06 6172452.36)</t>
  </si>
  <si>
    <t>be5b070c-d31d-4bde-a744-ac3cc0d99cf2</t>
  </si>
  <si>
    <t>POINT(711624.86 6170294.51)</t>
  </si>
  <si>
    <t>be66bea3-12cc-410d-b4a1-371884d2af4c</t>
  </si>
  <si>
    <t>0a3f507e-1c9b-32b8-e044-0003ba298018</t>
  </si>
  <si>
    <t>POINT(713977.62 6168811.54)</t>
  </si>
  <si>
    <t>be759471-f4ca-4f43-8dae-639b14c1a7b6</t>
  </si>
  <si>
    <t>0a3f507e-1e26-32b8-e044-0003ba298018</t>
  </si>
  <si>
    <t>POINT(713396.57 6168703.71)</t>
  </si>
  <si>
    <t>be7e0dc8-09d4-4cbf-a876-3db2e043a253</t>
  </si>
  <si>
    <t>0a3f507e-1701-32b8-e044-0003ba298018</t>
  </si>
  <si>
    <t>POINT(711704.54 6170481.88)</t>
  </si>
  <si>
    <t>bea6f236-baa5-4edc-97b1-c567efc8f072</t>
  </si>
  <si>
    <t>0a3f507e-17d7-32b8-e044-0003ba298018</t>
  </si>
  <si>
    <t>POINT(711857.03 6170577.49)</t>
  </si>
  <si>
    <t>bed25758-f52a-40e3-bb08-ef1e1f19537f</t>
  </si>
  <si>
    <t>0a3f507e-15c7-32b8-e044-0003ba298018</t>
  </si>
  <si>
    <t>POINT(711889.15 6170840.26)</t>
  </si>
  <si>
    <t>bed54244-f278-4058-b80d-dc6ac0ca18cb</t>
  </si>
  <si>
    <t>0a3f507e-2437-32b8-e044-0003ba298018</t>
  </si>
  <si>
    <t>POINT(713889.66 6168705.5)</t>
  </si>
  <si>
    <t>bed6dfe9-7de0-478c-b3bd-0499c852315a</t>
  </si>
  <si>
    <t>0a3f507e-2217-32b8-e044-0003ba298018</t>
  </si>
  <si>
    <t>POINT(712706.76 6169245.09)</t>
  </si>
  <si>
    <t>beda89de-576f-4630-bb96-9f3f5b5c33b0</t>
  </si>
  <si>
    <t>0a3f507e-228e-32b8-e044-0003ba298018</t>
  </si>
  <si>
    <t>POINT(711865.38 6171860.96)</t>
  </si>
  <si>
    <t>beef1993-f48f-4712-b460-fe2ea3d4c881</t>
  </si>
  <si>
    <t>75d4829b-35ae-165e-e044-00144f3ead67</t>
  </si>
  <si>
    <t>POINT(711638.49 6171911.65)</t>
  </si>
  <si>
    <t>befbd0d6-fbf2-46b3-b20b-db079a0b7d88</t>
  </si>
  <si>
    <t>0a3f507e-2124-32b8-e044-0003ba298018</t>
  </si>
  <si>
    <t>POINT(713272.45 6169030.52)</t>
  </si>
  <si>
    <t>befc0563-591d-4703-949f-a0f1903dbe7f</t>
  </si>
  <si>
    <t>POINT(712926.75 6168849.61)</t>
  </si>
  <si>
    <t>bf00d522-c44f-4c54-b178-3e406fd87e25</t>
  </si>
  <si>
    <t>3cae7253-0941-0f90-e044-0003ba298018</t>
  </si>
  <si>
    <t>POINT(711772.73 6172624.87)</t>
  </si>
  <si>
    <t>bf06e8ed-2923-420c-bc86-e95633e33419</t>
  </si>
  <si>
    <t>0a3f507e-1597-32b8-e044-0003ba298018</t>
  </si>
  <si>
    <t>POINT(712877.67 6169214.89)</t>
  </si>
  <si>
    <t>bf0cb965-d292-45d7-81a5-588007325a7c</t>
  </si>
  <si>
    <t>0a3f507e-1706-32b8-e044-0003ba298018</t>
  </si>
  <si>
    <t>POINT(711686.93 6170496.21)</t>
  </si>
  <si>
    <t>bf161f3c-2092-489a-aebb-61c29b83998d</t>
  </si>
  <si>
    <t>0a3f507e-15eb-32b8-e044-0003ba298018</t>
  </si>
  <si>
    <t>POINT(711704.2 6170617.21)</t>
  </si>
  <si>
    <t>bf2f19ff-247a-431c-b548-ac10ff9ff740</t>
  </si>
  <si>
    <t>0a3f507e-2057-32b8-e044-0003ba298018</t>
  </si>
  <si>
    <t>POINT(710693.42 6171984.68)</t>
  </si>
  <si>
    <t>bf383faf-c5c6-41a2-96fb-d52374e12454</t>
  </si>
  <si>
    <t>0a3f507e-1dcd-32b8-e044-0003ba298018</t>
  </si>
  <si>
    <t>POINT(712132.74 6171812.48)</t>
  </si>
  <si>
    <t>bf3ebf51-b37e-466e-b03c-e2cd43b94167</t>
  </si>
  <si>
    <t>0a3f507e-2376-32b8-e044-0003ba298018</t>
  </si>
  <si>
    <t>POINT(713246.36 6168625.38)</t>
  </si>
  <si>
    <t>bf51f7b0-d81b-4ed0-b588-0cbdc59366d9</t>
  </si>
  <si>
    <t>0a3f507e-167a-32b8-e044-0003ba298018</t>
  </si>
  <si>
    <t>POINT(713581.53 6169564.69)</t>
  </si>
  <si>
    <t>bf536892-06c6-4a2c-8247-2b68ffa59a74</t>
  </si>
  <si>
    <t>3cae7253-0964-0f90-e044-0003ba298018</t>
  </si>
  <si>
    <t>POINT(711702.93 6172715)</t>
  </si>
  <si>
    <t>bf5a74a6-4a60-47e5-98bc-69744597eab3</t>
  </si>
  <si>
    <t>8469436c-83e4-40fb-b890-fcda0eaefd3a</t>
  </si>
  <si>
    <t>POINT(711517.82 6172889.67)</t>
  </si>
  <si>
    <t>bf6c655f-bc04-419f-ad95-d16623d109b1</t>
  </si>
  <si>
    <t>0a3f507e-155f-32b8-e044-0003ba298018</t>
  </si>
  <si>
    <t>POINT(713548.54 6169545.89)</t>
  </si>
  <si>
    <t>bf80a666-e5ba-44ba-b14b-5d58487a87e7</t>
  </si>
  <si>
    <t>7096f618-61fe-5ed1-e044-00144f3ead67</t>
  </si>
  <si>
    <t>POINT(712689.7 6168885.28)</t>
  </si>
  <si>
    <t>bf887c80-c78f-42ae-8c9f-06613c466aaa</t>
  </si>
  <si>
    <t>0a3f507e-2396-32b8-e044-0003ba298018</t>
  </si>
  <si>
    <t>POINT(713167.1 6168559.95)</t>
  </si>
  <si>
    <t>bf91e16d-28fd-40d1-b49d-cb7ae35bac37</t>
  </si>
  <si>
    <t>0a3f507e-2195-32b8-e044-0003ba298018</t>
  </si>
  <si>
    <t>POINT(713403.34 6168772.81)</t>
  </si>
  <si>
    <t>bfa6bfbc-44f2-458e-b4b8-46e2914d6587</t>
  </si>
  <si>
    <t>0a3f507e-21d3-32b8-e044-0003ba298018</t>
  </si>
  <si>
    <t>POINT(713567.87 6169720.68)</t>
  </si>
  <si>
    <t>bfb174e5-5f23-429f-9fe2-23344dd76cc5</t>
  </si>
  <si>
    <t>0a3f507e-2445-32b8-e044-0003ba298018</t>
  </si>
  <si>
    <t>POINT(713012.66 6169482.9)</t>
  </si>
  <si>
    <t>bfb91384-c262-4b16-b277-04c244e1fe21</t>
  </si>
  <si>
    <t>2b190e33-7e07-3634-e044-0003ba298018</t>
  </si>
  <si>
    <t>POINT(711416.17 6172774.84)</t>
  </si>
  <si>
    <t>bfc79025-a046-4c66-b73b-78909c37badc</t>
  </si>
  <si>
    <t>0a3f507e-1c8d-32b8-e044-0003ba298018</t>
  </si>
  <si>
    <t>POINT(712296.6 6169242.76)</t>
  </si>
  <si>
    <t>bfc7b374-abb1-4adb-b813-8abc594094c2</t>
  </si>
  <si>
    <t>0a3f507e-1e05-32b8-e044-0003ba298018</t>
  </si>
  <si>
    <t>POINT(712173.07 6169175.26)</t>
  </si>
  <si>
    <t>bfce70ad-9ed8-4c8a-9406-fe0b2eb2a90b</t>
  </si>
  <si>
    <t>0a3f507e-23dc-32b8-e044-0003ba298018</t>
  </si>
  <si>
    <t>POINT(711892.36 6171536.74)</t>
  </si>
  <si>
    <t>bfde8159-8bea-4fd3-b608-edb53fa876f3</t>
  </si>
  <si>
    <t>0a3f507e-18ce-32b8-e044-0003ba298018</t>
  </si>
  <si>
    <t>POINT(711438.55 6171844.35)</t>
  </si>
  <si>
    <t>bfe5b279-f348-4eec-89ea-0afdf84e07f2</t>
  </si>
  <si>
    <t>0a3f507e-1523-32b8-e044-0003ba298018</t>
  </si>
  <si>
    <t>POINT(711527.67 6172419.69)</t>
  </si>
  <si>
    <t>bff745fe-13fc-4982-82c3-176d1eab726d</t>
  </si>
  <si>
    <t>0a3f507e-1f75-32b8-e044-0003ba298018</t>
  </si>
  <si>
    <t>POINT(713937.34 6168750.79)</t>
  </si>
  <si>
    <t>bffec93a-9b5d-40ac-8219-2730a8ae892f</t>
  </si>
  <si>
    <t>0a3f507e-201b-32b8-e044-0003ba298018</t>
  </si>
  <si>
    <t>POINT(710877.76 6171821.99)</t>
  </si>
  <si>
    <t>c019a49a-a6fd-4148-9e4f-b05ea5d5fef1</t>
  </si>
  <si>
    <t>0a3f507e-17f2-32b8-e044-0003ba298018</t>
  </si>
  <si>
    <t>POINT(712493.39 6169079.99)</t>
  </si>
  <si>
    <t>c0661001-9a3c-4306-b849-694b23cb201d</t>
  </si>
  <si>
    <t>0a3f507e-2341-32b8-e044-0003ba298018</t>
  </si>
  <si>
    <t>POINT(713589.47 6168708.71)</t>
  </si>
  <si>
    <t>c068ddbd-a9fa-42ab-888b-c1882bd5d8b3</t>
  </si>
  <si>
    <t>0a3f507e-150b-32b8-e044-0003ba298018</t>
  </si>
  <si>
    <t>POINT(711531.59 6172533.1)</t>
  </si>
  <si>
    <t>c081f563-3db3-42db-a1f4-18ca5bc69fb9</t>
  </si>
  <si>
    <t>0a3f507e-1f79-32b8-e044-0003ba298018</t>
  </si>
  <si>
    <t>POINT(713907.5 6168745.8)</t>
  </si>
  <si>
    <t>c0b4afbf-adaf-4f3d-987c-3191e1b598da</t>
  </si>
  <si>
    <t>0a3f507e-1970-32b8-e044-0003ba298018</t>
  </si>
  <si>
    <t>POINT(711836.14 6172497.09)</t>
  </si>
  <si>
    <t>c0d75922-3826-4b4f-a4b8-48e67772e9de</t>
  </si>
  <si>
    <t>0a3f507e-195b-32b8-e044-0003ba298018</t>
  </si>
  <si>
    <t>POINT(711783.63 6172567.28)</t>
  </si>
  <si>
    <t>c0d85c5c-4ad1-4cff-a8bb-fe4728fc3398</t>
  </si>
  <si>
    <t>3cae7253-094b-0f90-e044-0003ba298018</t>
  </si>
  <si>
    <t>POINT(711755.34 6172655.69)</t>
  </si>
  <si>
    <t>c0daf5c7-7b99-4e0b-b192-c80e54a747eb</t>
  </si>
  <si>
    <t>POINT(713289.76 6169529.3)</t>
  </si>
  <si>
    <t>c0df899e-0fcc-4659-834e-812dd8c8eaf5</t>
  </si>
  <si>
    <t>0a3f507e-19d9-32b8-e044-0003ba298018</t>
  </si>
  <si>
    <t>POINT(711656.66 6172397.54)</t>
  </si>
  <si>
    <t>c0ffe9be-6f11-4f84-a04d-a11a5528c2f2</t>
  </si>
  <si>
    <t>951da816-ead5-4619-9ac6-86f3ed9c1a99</t>
  </si>
  <si>
    <t>POINT(711611.99 6172789.45)</t>
  </si>
  <si>
    <t>c10d037a-1c72-40ba-912b-164202d91125</t>
  </si>
  <si>
    <t>0a3f507e-1678-32b8-e044-0003ba298018</t>
  </si>
  <si>
    <t>POINT(713569.3 6169531.79)</t>
  </si>
  <si>
    <t>c11871d4-d24f-45d8-bc93-4c9018e31938</t>
  </si>
  <si>
    <t>0a3f507e-1a54-32b8-e044-0003ba298018</t>
  </si>
  <si>
    <t>POINT(713996.93 6169055.94)</t>
  </si>
  <si>
    <t>c122a65c-f9d9-4bad-8f3d-1c8671fd8fbd</t>
  </si>
  <si>
    <t>75d4829b-35c0-165e-e044-00144f3ead67</t>
  </si>
  <si>
    <t>POINT(714061.61 6168108.65)</t>
  </si>
  <si>
    <t>c139581e-2cba-4252-b4a6-6a6df1b5d709</t>
  </si>
  <si>
    <t>0a3f507e-2312-32b8-e044-0003ba298018</t>
  </si>
  <si>
    <t>POINT(711910.85 6172145.63)</t>
  </si>
  <si>
    <t>c14703c5-9456-4760-93f7-3f1f71483fdd</t>
  </si>
  <si>
    <t>0a3f507e-1fce-32b8-e044-0003ba298018</t>
  </si>
  <si>
    <t>POINT(711127.83 6171711.85)</t>
  </si>
  <si>
    <t>c1549078-2181-4bc7-9820-38b7329333fc</t>
  </si>
  <si>
    <t>0a3f507e-1ab8-32b8-e044-0003ba298018</t>
  </si>
  <si>
    <t>POINT(713743.18 6169190.31)</t>
  </si>
  <si>
    <t>c16cddf2-d8cc-49b1-b643-fe085b00ff0f</t>
  </si>
  <si>
    <t>0a3f507e-1aa9-32b8-e044-0003ba298018</t>
  </si>
  <si>
    <t>POINT(713826.5 6169030.9)</t>
  </si>
  <si>
    <t>c1715581-782c-4f03-b26b-5adb991e6447</t>
  </si>
  <si>
    <t>0a3f507e-1d44-32b8-e044-0003ba298018</t>
  </si>
  <si>
    <t>POINT(713686.24 6169643.87)</t>
  </si>
  <si>
    <t>c17beae3-0bfb-44bf-83d7-db21bdfd7549</t>
  </si>
  <si>
    <t>0a3f507e-1ffa-32b8-e044-0003ba298018</t>
  </si>
  <si>
    <t>POINT(710986.71 6171804.92)</t>
  </si>
  <si>
    <t>c190ad4f-77a5-4455-9b21-ae984caac43f</t>
  </si>
  <si>
    <t>0a3f507e-181b-32b8-e044-0003ba298018</t>
  </si>
  <si>
    <t>POINT(712106.77 6169486.61)</t>
  </si>
  <si>
    <t>c1971b5c-e8c2-4ca4-a01c-2b19b6930d29</t>
  </si>
  <si>
    <t>0a3f507e-189d-32b8-e044-0003ba298018</t>
  </si>
  <si>
    <t>POINT(711391.18 6171667.71)</t>
  </si>
  <si>
    <t>c19fca24-00c4-4522-95c2-aa5eea17c894</t>
  </si>
  <si>
    <t>0a3f507e-1a7e-32b8-e044-0003ba298018</t>
  </si>
  <si>
    <t>POINT(713909.84 6168925.18)</t>
  </si>
  <si>
    <t>c1ba7070-5dc1-453c-8372-d65cd84966f6</t>
  </si>
  <si>
    <t>0a3f507e-1c17-32b8-e044-0003ba298018</t>
  </si>
  <si>
    <t>POINT(713569.24 6169281.11)</t>
  </si>
  <si>
    <t>c1bbde1d-3ae0-4e1d-8e53-996f2c3513a5</t>
  </si>
  <si>
    <t>0a3f507e-19af-32b8-e044-0003ba298018</t>
  </si>
  <si>
    <t>POINT(711777.67 6172344.5)</t>
  </si>
  <si>
    <t>c1c25aee-1d31-4f19-9e54-349ba383701a</t>
  </si>
  <si>
    <t>0a3f507e-2431-32b8-e044-0003ba298018</t>
  </si>
  <si>
    <t>POINT(713873.84 6168794.4)</t>
  </si>
  <si>
    <t>c1cbdfc2-4157-4ea9-83a3-ed7dda4dfedb</t>
  </si>
  <si>
    <t>0a3f507e-1c7c-32b8-e044-0003ba298018</t>
  </si>
  <si>
    <t>POINT(712481.05 6169307.69)</t>
  </si>
  <si>
    <t>c1e3c385-84cf-4a5f-8c5c-3b8ebbef39a0</t>
  </si>
  <si>
    <t>0a3f507e-15e4-32b8-e044-0003ba298018</t>
  </si>
  <si>
    <t>POINT(711775.74 6170553.2)</t>
  </si>
  <si>
    <t>c1f27849-c0b6-4ec5-9c3b-c1919ea7fa59</t>
  </si>
  <si>
    <t>0a3f507e-22c5-32b8-e044-0003ba298018</t>
  </si>
  <si>
    <t>POINT(711966.84 6171967.47)</t>
  </si>
  <si>
    <t>c22e5ec5-58b4-4918-8c54-164df3005f77</t>
  </si>
  <si>
    <t>0a3f507e-1cef-32b8-e044-0003ba298018</t>
  </si>
  <si>
    <t>POINT(710846.18 6171953.66)</t>
  </si>
  <si>
    <t>c22f1627-c216-4b0b-b4c1-4a748f2614a9</t>
  </si>
  <si>
    <t>POINT(712050 6169867.1)</t>
  </si>
  <si>
    <t>c24b3212-767c-45a1-a50c-a735b9ac6054</t>
  </si>
  <si>
    <t>4591b5f9-a6eb-0dd9-e044-0003ba298018</t>
  </si>
  <si>
    <t>POINT(712556.51 6168808.6)</t>
  </si>
  <si>
    <t>c260ccf2-585e-4cef-961a-1af3097717da</t>
  </si>
  <si>
    <t>0a3f507e-237e-32b8-e044-0003ba298018</t>
  </si>
  <si>
    <t>POINT(713261.29 6168554.24)</t>
  </si>
  <si>
    <t>c26f4d3a-9342-41a9-bedb-a262bc562cc9</t>
  </si>
  <si>
    <t>0a3f507e-1f71-32b8-e044-0003ba298018</t>
  </si>
  <si>
    <t>POINT(713930 6168816.22)</t>
  </si>
  <si>
    <t>c273275f-0fc7-4dc9-b186-a2d4619698be</t>
  </si>
  <si>
    <t>0a3f507e-2276-32b8-e044-0003ba298018</t>
  </si>
  <si>
    <t>POINT(711838.98 6171773.92)</t>
  </si>
  <si>
    <t>c277539f-bff5-4127-87b4-c06bfb426bb6</t>
  </si>
  <si>
    <t>0a3f507e-1bc8-32b8-e044-0003ba298018</t>
  </si>
  <si>
    <t>POINT(713815.7 6169303.87)</t>
  </si>
  <si>
    <t>c277ae08-594c-47d1-aad4-9d0d6c156f5b</t>
  </si>
  <si>
    <t>0a3f507e-1ce6-32b8-e044-0003ba298018</t>
  </si>
  <si>
    <t>POINT(710961.56 6171933.39)</t>
  </si>
  <si>
    <t>c27925d5-c6f8-468f-a3ad-bdf17ffccd80</t>
  </si>
  <si>
    <t>0a3f507e-19ac-32b8-e044-0003ba298018</t>
  </si>
  <si>
    <t>POINT(711793.6 6172348.68)</t>
  </si>
  <si>
    <t>c27fb1ad-56d7-4253-b485-f66ec92be45b</t>
  </si>
  <si>
    <t>0a3f507e-15df-32b8-e044-0003ba298018</t>
  </si>
  <si>
    <t>POINT(711673.12 6170818.96)</t>
  </si>
  <si>
    <t>c28a7586-3ee6-4623-a53e-e99eb8e2d206</t>
  </si>
  <si>
    <t>0a3f507e-1875-32b8-e044-0003ba298018</t>
  </si>
  <si>
    <t>POINT(714100.66 6168714.91)</t>
  </si>
  <si>
    <t>c293986a-2b85-42b9-a5be-b112a7a16c0b</t>
  </si>
  <si>
    <t>0a3f507e-1ccf-32b8-e044-0003ba298018</t>
  </si>
  <si>
    <t>POINT(711260.54 6172449.81)</t>
  </si>
  <si>
    <t>c2983584-27a2-42a7-bf43-ca71611fe67f</t>
  </si>
  <si>
    <t>0a3f507e-1f4a-32b8-e044-0003ba298018</t>
  </si>
  <si>
    <t>POINT(711282.03 6171673.79)</t>
  </si>
  <si>
    <t>c2aef062-cf56-4a13-86d4-2cee24b080ab</t>
  </si>
  <si>
    <t>0a3f507e-1534-32b8-e044-0003ba298018</t>
  </si>
  <si>
    <t>POINT(711575.45 6172501.16)</t>
  </si>
  <si>
    <t>c2c23961-cd2c-4cc6-98a3-43a51c09b249</t>
  </si>
  <si>
    <t>0a3f507e-1937-32b8-e044-0003ba298018</t>
  </si>
  <si>
    <t>POINT(713477.6 6169796.34)</t>
  </si>
  <si>
    <t>c2cd5c38-5615-428b-b6c8-1edf4923623e</t>
  </si>
  <si>
    <t>0a3f507e-1c0e-32b8-e044-0003ba298018</t>
  </si>
  <si>
    <t>POINT(713635.69 6169274.55)</t>
  </si>
  <si>
    <t>c2e1145b-f572-490d-b6b7-b8e0831932c5</t>
  </si>
  <si>
    <t>0a3f507e-180c-32b8-e044-0003ba298018</t>
  </si>
  <si>
    <t>POINT(712134.62 6169523)</t>
  </si>
  <si>
    <t>c2e51364-f6bc-482c-ac1d-136c746404c5</t>
  </si>
  <si>
    <t>0a3f507e-2120-32b8-e044-0003ba298018</t>
  </si>
  <si>
    <t>POINT(713310.79 6169015.18)</t>
  </si>
  <si>
    <t>c2fdd301-0e22-4ac9-b1e7-477d447e577b</t>
  </si>
  <si>
    <t>0a3f507e-1958-32b8-e044-0003ba298018</t>
  </si>
  <si>
    <t>POINT(711800.27 6172571.56)</t>
  </si>
  <si>
    <t>c30a0545-9c0a-4a74-959f-59c4cd64fff4</t>
  </si>
  <si>
    <t>0a3f507e-1bff-32b8-e044-0003ba298018</t>
  </si>
  <si>
    <t>POINT(713530.16 6169197.91)</t>
  </si>
  <si>
    <t>c30f10b8-0731-4d2b-878a-86ed303d123e</t>
  </si>
  <si>
    <t>0a3f507e-2202-32b8-e044-0003ba298018</t>
  </si>
  <si>
    <t>POINT(712807.05 6169228.01)</t>
  </si>
  <si>
    <t>c31e87ba-eed9-4b2a-915a-6359bf5f5616</t>
  </si>
  <si>
    <t>75d4829b-359f-165e-e044-00144f3ead67</t>
  </si>
  <si>
    <t>POINT(711714.69 6172363.3)</t>
  </si>
  <si>
    <t>c31ff1cd-89a8-457f-b97d-b06d43205a93</t>
  </si>
  <si>
    <t>0a3f507e-18c7-32b8-e044-0003ba298018</t>
  </si>
  <si>
    <t>POINT(711343.37 6171780.81)</t>
  </si>
  <si>
    <t>c320215d-909e-4e81-b0f6-5206d735ef64</t>
  </si>
  <si>
    <t>0a3f507e-1625-32b8-e044-0003ba298018</t>
  </si>
  <si>
    <t>POINT(712894.01 6168851.91)</t>
  </si>
  <si>
    <t>c3470400-36b6-44a6-b42d-70bc482abb62</t>
  </si>
  <si>
    <t>0a3f507e-2285-32b8-e044-0003ba298018</t>
  </si>
  <si>
    <t>POINT(712007.24 6171844.22)</t>
  </si>
  <si>
    <t>c372b67f-be32-401b-ae5e-d3b89c36f7b2</t>
  </si>
  <si>
    <t>0a3f507e-1be0-32b8-e044-0003ba298018</t>
  </si>
  <si>
    <t>POINT(713756.77 6169320.49)</t>
  </si>
  <si>
    <t>c373bb2a-162e-406e-be12-a05eb7727a1d</t>
  </si>
  <si>
    <t>POINT(713075.24 6170059)</t>
  </si>
  <si>
    <t>c386b7b0-0296-455b-8fe1-57986c3f45d1</t>
  </si>
  <si>
    <t>0a3f507e-185f-32b8-e044-0003ba298018</t>
  </si>
  <si>
    <t>POINT(713285.97 6168622.1)</t>
  </si>
  <si>
    <t>c387c25c-83b4-4904-a990-d6cbd5fe91de</t>
  </si>
  <si>
    <t>0a3f507e-19d7-32b8-e044-0003ba298018</t>
  </si>
  <si>
    <t>POINT(711659.84 6172387.17)</t>
  </si>
  <si>
    <t>c3a7cf55-8b13-47fc-915a-045562219dcf</t>
  </si>
  <si>
    <t>0a3f507e-2239-32b8-e044-0003ba298018</t>
  </si>
  <si>
    <t>POINT(711985.81 6171623.72)</t>
  </si>
  <si>
    <t>c3ac2a73-c9ac-43e3-a96d-305fdf7943bd</t>
  </si>
  <si>
    <t>0a3f507e-2298-32b8-e044-0003ba298018</t>
  </si>
  <si>
    <t>POINT(711789.59 6171908.69)</t>
  </si>
  <si>
    <t>c3c16c7e-a2d3-44bc-8bf5-eb1456dba356</t>
  </si>
  <si>
    <t>0a3f507e-1c1e-32b8-e044-0003ba298018</t>
  </si>
  <si>
    <t>POINT(713976.23 6169263.63)</t>
  </si>
  <si>
    <t>c3cabc36-89dc-4b39-a880-b734222de7ac</t>
  </si>
  <si>
    <t>0a3f507e-1675-32b8-e044-0003ba298018</t>
  </si>
  <si>
    <t>POINT(713617.96 6169539.76)</t>
  </si>
  <si>
    <t>c3cc3b2a-fbaa-4ebc-a543-b91c5ddf0736</t>
  </si>
  <si>
    <t>0a3f507e-15ca-32b8-e044-0003ba298018</t>
  </si>
  <si>
    <t>POINT(711800.73 6170788.11)</t>
  </si>
  <si>
    <t>c3cfc680-78e5-496c-90c5-f01cb60b6175</t>
  </si>
  <si>
    <t>0a3f507e-190a-32b8-e044-0003ba298018</t>
  </si>
  <si>
    <t>POINT(711453.61 6172157.21)</t>
  </si>
  <si>
    <t>c3d480a4-674b-4d71-8e35-bd2ed5773fcd</t>
  </si>
  <si>
    <t>0a3f507e-1d85-32b8-e044-0003ba298018</t>
  </si>
  <si>
    <t>POINT(712274.42 6169349.65)</t>
  </si>
  <si>
    <t>c3dd5846-677b-44f1-b013-550837979262</t>
  </si>
  <si>
    <t>75d4829b-35cc-165e-e044-00144f3ead67</t>
  </si>
  <si>
    <t>POINT(712892.84 6169456.6)</t>
  </si>
  <si>
    <t>c3eb27ee-0c7f-4538-a92b-18389cd5fb89</t>
  </si>
  <si>
    <t>0a3f507e-1db7-32b8-e044-0003ba298018</t>
  </si>
  <si>
    <t>POINT(712141.9 6171944.98)</t>
  </si>
  <si>
    <t>c3fa9fcd-595f-44b0-bbee-0647843228ee</t>
  </si>
  <si>
    <t>0a3f507e-16fc-32b8-e044-0003ba298018</t>
  </si>
  <si>
    <t>POINT(711727.52 6170438.43)</t>
  </si>
  <si>
    <t>c3fdf3b9-fe1e-4a64-9a1d-ad305b5776af</t>
  </si>
  <si>
    <t>0a3f507e-187e-32b8-e044-0003ba298018</t>
  </si>
  <si>
    <t>POINT(711479.5 6171571.56)</t>
  </si>
  <si>
    <t>c43a5662-2389-4863-ab5f-17c087efb242</t>
  </si>
  <si>
    <t>0a3f507e-19f9-32b8-e044-0003ba298018</t>
  </si>
  <si>
    <t>POINT(711571.91 6172401.13)</t>
  </si>
  <si>
    <t>c453afc0-3e98-4590-af49-64d118fa228d</t>
  </si>
  <si>
    <t>0a3f507e-21af-32b8-e044-0003ba298018</t>
  </si>
  <si>
    <t>POINT(713672.63 6169767.44)</t>
  </si>
  <si>
    <t>c46946a3-3284-4cb6-8654-3ada70f5488b</t>
  </si>
  <si>
    <t>604ad59e-34e9-7474-e044-0003ba298018</t>
  </si>
  <si>
    <t>POINT(712568.75 6169437.72)</t>
  </si>
  <si>
    <t>c4ae4823-f909-4170-a569-37b46a127ef1</t>
  </si>
  <si>
    <t>0a3f507e-227d-32b8-e044-0003ba298018</t>
  </si>
  <si>
    <t>POINT(712059.31 6171858.16)</t>
  </si>
  <si>
    <t>c4c128c2-2005-4c18-9558-fef9b71b6c50</t>
  </si>
  <si>
    <t>POINT(712943.51 6169642.7)</t>
  </si>
  <si>
    <t>c4c87cac-19e8-4e20-8cb9-fd7b92ce43f1</t>
  </si>
  <si>
    <t>53ba2f34-5fe7-2505-e044-0003ba298018</t>
  </si>
  <si>
    <t>POINT(712685.36 6168763.64)</t>
  </si>
  <si>
    <t>c4da0c7b-2106-4199-968b-dea5ef7f0624</t>
  </si>
  <si>
    <t>0a3f507e-1a0d-32b8-e044-0003ba298018</t>
  </si>
  <si>
    <t>POINT(711511.38 6172320.95)</t>
  </si>
  <si>
    <t>c4eb0751-9a67-4b52-bfe2-1587d04f53fd</t>
  </si>
  <si>
    <t>0a3f507e-1dc5-32b8-e044-0003ba298018</t>
  </si>
  <si>
    <t>POINT(712174.58 6171838.47)</t>
  </si>
  <si>
    <t>c4fc3779-7b7b-4383-a2bf-68e9b42233c5</t>
  </si>
  <si>
    <t>0a3f507e-21a3-32b8-e044-0003ba298018</t>
  </si>
  <si>
    <t>POINT(713498.02 6168624.12)</t>
  </si>
  <si>
    <t>c505ef10-eabc-4ce9-b6eb-885887c5c076</t>
  </si>
  <si>
    <t>0a3f507e-1628-32b8-e044-0003ba298018</t>
  </si>
  <si>
    <t>POINT(712958.17 6168877.92)</t>
  </si>
  <si>
    <t>c50b331e-0b32-4f1b-a4e7-549e4ad29bb0</t>
  </si>
  <si>
    <t>d6f93071-499b-4485-be5f-46ada3dab944</t>
  </si>
  <si>
    <t>POINT(713182.17 6169864.24)</t>
  </si>
  <si>
    <t>c519cb70-b69d-4b11-94c2-0da8fffa3fce</t>
  </si>
  <si>
    <t>0a3f507e-1f9b-32b8-e044-0003ba298018</t>
  </si>
  <si>
    <t>POINT(711043.54 6171518.28)</t>
  </si>
  <si>
    <t>c51f751c-9038-4cef-8460-331e55027706</t>
  </si>
  <si>
    <t>0a3f507e-2073-32b8-e044-0003ba298018</t>
  </si>
  <si>
    <t>POINT(712487.79 6168881.98)</t>
  </si>
  <si>
    <t>c52e56c3-f5ec-4852-944c-1e3a424b7d46</t>
  </si>
  <si>
    <t>0a3f507e-1afe-32b8-e044-0003ba298018</t>
  </si>
  <si>
    <t>POINT(713049.49 6168941.24)</t>
  </si>
  <si>
    <t>c53368fc-43fe-4e01-80cf-9d167c4ac1aa</t>
  </si>
  <si>
    <t>0a3f507e-1ab0-32b8-e044-0003ba298018</t>
  </si>
  <si>
    <t>POINT(713778.9 6169120.3)</t>
  </si>
  <si>
    <t>c545bf56-7c9c-41dd-aeaa-da3ca4b6aef6</t>
  </si>
  <si>
    <t>0a3f507e-1ac5-32b8-e044-0003ba298018</t>
  </si>
  <si>
    <t>POINT(713701.16 6169268.65)</t>
  </si>
  <si>
    <t>c54b6f84-5d93-430d-84b9-46471e23bc57</t>
  </si>
  <si>
    <t>0a3f507e-1794-32b8-e044-0003ba298018</t>
  </si>
  <si>
    <t>POINT(713856.85 6168865.81)</t>
  </si>
  <si>
    <t>c57f7a5e-9fbf-4215-9f54-33d03f37c5a5</t>
  </si>
  <si>
    <t>0a3f507e-193d-32b8-e044-0003ba298018</t>
  </si>
  <si>
    <t>POINT(713486.68 6169783.09)</t>
  </si>
  <si>
    <t>c5883c65-ebe2-4849-a5e8-c49e0d94b42f</t>
  </si>
  <si>
    <t>0a3f507e-21aa-32b8-e044-0003ba298018</t>
  </si>
  <si>
    <t>POINT(713702.26 6169739.84)</t>
  </si>
  <si>
    <t>c58b4cac-c8cc-4bf2-a154-57c1d23ecdd1</t>
  </si>
  <si>
    <t>0a3f507e-20db-32b8-e044-0003ba298018</t>
  </si>
  <si>
    <t>POINT(714293.94 6168766.96)</t>
  </si>
  <si>
    <t>c59654d5-20fd-4a64-a930-76320d1bfc9b</t>
  </si>
  <si>
    <t>0a3f507e-1561-32b8-e044-0003ba298018</t>
  </si>
  <si>
    <t>POINT(713553.22 6169548.63)</t>
  </si>
  <si>
    <t>c5aae43f-9496-494e-9deb-968c9be15249</t>
  </si>
  <si>
    <t>0a3f507e-1e62-32b8-e044-0003ba298018</t>
  </si>
  <si>
    <t>POINT(711774.27 6171675.98)</t>
  </si>
  <si>
    <t>c5ad39f6-5fc4-4b18-a2bd-4f2b507354e3</t>
  </si>
  <si>
    <t>0a3f507e-15a6-32b8-e044-0003ba298018</t>
  </si>
  <si>
    <t>POINT(712864.6 6169109.15)</t>
  </si>
  <si>
    <t>c5d0af8a-a278-401a-98d9-a1688e7b197d</t>
  </si>
  <si>
    <t>4591b5f9-a6ef-0dd9-e044-0003ba298018</t>
  </si>
  <si>
    <t>POINT(712539.61 6168829.05)</t>
  </si>
  <si>
    <t>c5df0bc2-6127-4620-9c07-89f54b6dce65</t>
  </si>
  <si>
    <t>0a3f507e-1fcb-32b8-e044-0003ba298018</t>
  </si>
  <si>
    <t>POINT(710946.27 6171651.47)</t>
  </si>
  <si>
    <t>c5edcb57-7d54-4200-9825-bea13cc2f05c</t>
  </si>
  <si>
    <t>0a3f507e-19a9-32b8-e044-0003ba298018</t>
  </si>
  <si>
    <t>POINT(711772.24 6172420.37)</t>
  </si>
  <si>
    <t>c6152ce0-fdef-4146-b52b-fb715632f3fa</t>
  </si>
  <si>
    <t>0a3f507e-1eaf-32b8-e044-0003ba298018</t>
  </si>
  <si>
    <t>POINT(711579.63 6172190.24)</t>
  </si>
  <si>
    <t>c61fa453-644d-4a61-9b41-fc6e625caabe</t>
  </si>
  <si>
    <t>0a3f507e-2039-32b8-e044-0003ba298018</t>
  </si>
  <si>
    <t>POINT(710760.21 6171893.13)</t>
  </si>
  <si>
    <t>c648bb6b-2f62-42e3-b123-2a43c136fbc0</t>
  </si>
  <si>
    <t>0a3f507e-206f-32b8-e044-0003ba298018</t>
  </si>
  <si>
    <t>POINT(712478.78 6168951.8)</t>
  </si>
  <si>
    <t>c64968c7-257c-4886-a594-b3fb5f955bfe</t>
  </si>
  <si>
    <t>0a3f507e-1dc9-32b8-e044-0003ba298018</t>
  </si>
  <si>
    <t>POINT(712145.43 6171775.92)</t>
  </si>
  <si>
    <t>c654c4dd-1ba0-4699-9464-c6e0e93957d5</t>
  </si>
  <si>
    <t>0a3f507e-21ac-32b8-e044-0003ba298018</t>
  </si>
  <si>
    <t>POINT(713697.35 6169737.3)</t>
  </si>
  <si>
    <t>c662d2cb-a6f9-4fb6-b6a0-80570d1c1c28</t>
  </si>
  <si>
    <t>0a3f507e-18c3-32b8-e044-0003ba298018</t>
  </si>
  <si>
    <t>POINT(711373.35 6171788.66)</t>
  </si>
  <si>
    <t>c6677a5c-0c1c-46d1-84ff-57784c109159</t>
  </si>
  <si>
    <t>0a3f507e-18e8-32b8-e044-0003ba298018</t>
  </si>
  <si>
    <t>POINT(711475.46 6171911.99)</t>
  </si>
  <si>
    <t>c685eb7b-77de-45ba-ade7-9e3db4793d06</t>
  </si>
  <si>
    <t>0a3f507e-1b7c-32b8-e044-0003ba298018</t>
  </si>
  <si>
    <t>POINT(713496.18 6169627.56)</t>
  </si>
  <si>
    <t>c6869a8a-63e7-4423-9cfd-044c915e6c05</t>
  </si>
  <si>
    <t>0a3f507e-232f-32b8-e044-0003ba298018</t>
  </si>
  <si>
    <t>POINT(711948.68 6172341.06)</t>
  </si>
  <si>
    <t>c689833a-9081-4c02-91fc-12cd554b58a2</t>
  </si>
  <si>
    <t>0a3f507e-19c6-32b8-e044-0003ba298018</t>
  </si>
  <si>
    <t>POINT(711697.24 6172391.21)</t>
  </si>
  <si>
    <t>c6a3120d-21da-4298-985f-c90ef5bbd202</t>
  </si>
  <si>
    <t>0a3f507e-17da-32b8-e044-0003ba298018</t>
  </si>
  <si>
    <t>POINT(711887.45 6170646.67)</t>
  </si>
  <si>
    <t>c6a96ac8-2b0e-4ba5-97a6-3f71ed8566bf</t>
  </si>
  <si>
    <t>53ba2f34-5ffc-2505-e044-0003ba298018</t>
  </si>
  <si>
    <t>POINT(712684.71 6168717.65)</t>
  </si>
  <si>
    <t>c6da1e64-b920-469d-9682-d50ae6774b4e</t>
  </si>
  <si>
    <t>53ba2f34-6001-2505-e044-0003ba298018</t>
  </si>
  <si>
    <t>POINT(712619.9 6168749.66)</t>
  </si>
  <si>
    <t>c6f32436-fb7e-4252-b954-67f8e35c5224</t>
  </si>
  <si>
    <t>0a3f507e-1f50-32b8-e044-0003ba298018</t>
  </si>
  <si>
    <t>POINT(711239.61 6171697.82)</t>
  </si>
  <si>
    <t>c700e1b6-eef4-4464-9812-e204bb4830d7</t>
  </si>
  <si>
    <t>0a3f507e-1b01-32b8-e044-0003ba298018</t>
  </si>
  <si>
    <t>POINT(713110.83 6168941.07)</t>
  </si>
  <si>
    <t>c7088e0a-d671-4bb5-a70a-9cbcb37a6dfd</t>
  </si>
  <si>
    <t>0a3f507e-195f-32b8-e044-0003ba298018</t>
  </si>
  <si>
    <t>POINT(711760.6 6172562.35)</t>
  </si>
  <si>
    <t>c726ad2d-e75a-4150-bae8-c3164d8cbf82</t>
  </si>
  <si>
    <t>0a3f507e-1f63-32b8-e044-0003ba298018</t>
  </si>
  <si>
    <t>POINT(711249.53 6171807.09)</t>
  </si>
  <si>
    <t>c72d7ed7-1e6a-47f3-84dd-5c08c79a61d0</t>
  </si>
  <si>
    <t>0a3f507e-1880-32b8-e044-0003ba298018</t>
  </si>
  <si>
    <t>POINT(711494.53 6171570.3)</t>
  </si>
  <si>
    <t>c74a8647-2680-417f-89b5-eeb43e14ff39</t>
  </si>
  <si>
    <t>0a3f507e-201f-32b8-e044-0003ba298018</t>
  </si>
  <si>
    <t>POINT(710836.56 6171852.25)</t>
  </si>
  <si>
    <t>c74adc3f-00e0-45f0-ab6c-99d8b74a675b</t>
  </si>
  <si>
    <t>0a3f507e-1f90-32b8-e044-0003ba298018</t>
  </si>
  <si>
    <t>POINT(711097.47 6171521.97)</t>
  </si>
  <si>
    <t>c7585062-e688-47a7-a400-17f857314c07</t>
  </si>
  <si>
    <t>0a3f507e-24c1-32b8-e044-0003ba298018</t>
  </si>
  <si>
    <t>POINT(713632.3 6169780.31)</t>
  </si>
  <si>
    <t>c7726bb8-87e3-40e6-8485-7d94328daab7</t>
  </si>
  <si>
    <t>0a3f507e-2390-32b8-e044-0003ba298018</t>
  </si>
  <si>
    <t>POINT(713153.57 6168614.46)</t>
  </si>
  <si>
    <t>c778c81e-f7bc-48f9-be6a-c71c34d3b5a0</t>
  </si>
  <si>
    <t>0a3f507e-2143-32b8-e044-0003ba298018</t>
  </si>
  <si>
    <t>POINT(713599.01 6168911.6)</t>
  </si>
  <si>
    <t>c79fad37-3bf1-492c-b0e0-cfe28bd4bba7</t>
  </si>
  <si>
    <t>0a3f507e-2204-32b8-e044-0003ba298018</t>
  </si>
  <si>
    <t>POINT(712889.86 6169282.65)</t>
  </si>
  <si>
    <t>c7ba86de-64a4-4d15-88a9-eebf394bf47b</t>
  </si>
  <si>
    <t>0a3f507e-1acc-32b8-e044-0003ba298018</t>
  </si>
  <si>
    <t>POINT(713676.56 6169305.11)</t>
  </si>
  <si>
    <t>c7beb71c-3485-499e-a7bc-9aea083eb37d</t>
  </si>
  <si>
    <t>0a3f507e-18ca-32b8-e044-0003ba298018</t>
  </si>
  <si>
    <t>POINT(711489.01 6171815.53)</t>
  </si>
  <si>
    <t>c7bfa8b3-3bf7-4449-bcdb-7ab796915038</t>
  </si>
  <si>
    <t>0a3f507e-1788-32b8-e044-0003ba298018</t>
  </si>
  <si>
    <t>POINT(714288.43 6168801.42)</t>
  </si>
  <si>
    <t>c7da2f9f-f69f-4e69-945e-c33f254bbfdc</t>
  </si>
  <si>
    <t>0a3f507e-247a-32b8-e044-0003ba298018</t>
  </si>
  <si>
    <t>POINT(712521.76 6169277.66)</t>
  </si>
  <si>
    <t>c7f663c9-4ff9-4258-8034-602161b02f42</t>
  </si>
  <si>
    <t>0a3f507e-1711-32b8-e044-0003ba298018</t>
  </si>
  <si>
    <t>POINT(711587.64 6170613.29)</t>
  </si>
  <si>
    <t>c83776fc-cd54-4f56-b3d2-d99cbeb31f80</t>
  </si>
  <si>
    <t>4591b5f9-a6d7-0dd9-e044-0003ba298018</t>
  </si>
  <si>
    <t>POINT(712586.49 6168819.05)</t>
  </si>
  <si>
    <t>c83a7380-5974-43e3-8d6d-7fa5103a3199</t>
  </si>
  <si>
    <t>0a3f507e-2470-32b8-e044-0003ba298018</t>
  </si>
  <si>
    <t>POINT(712668.6 6169168.37)</t>
  </si>
  <si>
    <t>c83a95df-9f39-48a8-a1c6-deb5ae5c48bd</t>
  </si>
  <si>
    <t>8479c472-2174-4a47-9736-13d491fbbf18</t>
  </si>
  <si>
    <t>POINT(711605.61 6172815.86)</t>
  </si>
  <si>
    <t>c83de7bd-f4ae-4e0b-af1e-5dcbc06911a9</t>
  </si>
  <si>
    <t>0a3f507e-21f7-32b8-e044-0003ba298018</t>
  </si>
  <si>
    <t>POINT(712989.33 6169299.65)</t>
  </si>
  <si>
    <t>c88229ca-a5a8-4cfc-8f10-674d76ad8981</t>
  </si>
  <si>
    <t>0a3f507e-239a-32b8-e044-0003ba298018</t>
  </si>
  <si>
    <t>POINT(713175.78 6168525.45)</t>
  </si>
  <si>
    <t>c888c100-70f5-44b9-92a7-13301f5b2f1e</t>
  </si>
  <si>
    <t>0a3f507e-1cd9-32b8-e044-0003ba298018</t>
  </si>
  <si>
    <t>POINT(711335.64 6172483.32)</t>
  </si>
  <si>
    <t>c8911afd-3bc1-4316-85d4-316a6966152f</t>
  </si>
  <si>
    <t>0a3f507e-1501-32b8-e044-0003ba298018</t>
  </si>
  <si>
    <t>POINT(711113.03 6172390.82)</t>
  </si>
  <si>
    <t>c8a3cbee-5aa7-462c-85c5-b14b083dacea</t>
  </si>
  <si>
    <t>0a3f507e-22e8-32b8-e044-0003ba298018</t>
  </si>
  <si>
    <t>POINT(711922.56 6172046.57)</t>
  </si>
  <si>
    <t>c8a8f923-188e-4e7d-856e-6bf0d80ed88d</t>
  </si>
  <si>
    <t>0a3f507e-2009-32b8-e044-0003ba298018</t>
  </si>
  <si>
    <t>POINT(710814.24 6171752.87)</t>
  </si>
  <si>
    <t>c8ac6a2f-ee8c-4e51-ac75-6aa81070cc0f</t>
  </si>
  <si>
    <t>0a3f507e-19fc-32b8-e044-0003ba298018</t>
  </si>
  <si>
    <t>POINT(711537.41 6172372.06)</t>
  </si>
  <si>
    <t>c8ac9d4b-5e8e-406b-810d-f068c09b0536</t>
  </si>
  <si>
    <t>0a3f507e-2374-32b8-e044-0003ba298018</t>
  </si>
  <si>
    <t>POINT(713242.94 6168643.65)</t>
  </si>
  <si>
    <t>c8b0652c-3783-4bf4-85fd-f9df8d44327a</t>
  </si>
  <si>
    <t>53ba2f34-5ff8-2505-e044-0003ba298018</t>
  </si>
  <si>
    <t>POINT(712673.53 6168730.71)</t>
  </si>
  <si>
    <t>c8bfa06f-bba3-4258-8f81-944eeca780c7</t>
  </si>
  <si>
    <t>0a3f507e-1e43-32b8-e044-0003ba298018</t>
  </si>
  <si>
    <t>POINT(711589.56 6171602.57)</t>
  </si>
  <si>
    <t>c8d2eabc-dbef-4d7b-b594-a45104a85591</t>
  </si>
  <si>
    <t>0a3f507e-1f15-32b8-e044-0003ba298018</t>
  </si>
  <si>
    <t>POINT(711096.62 6172140.73)</t>
  </si>
  <si>
    <t>c8e3e0c3-b113-4fb0-958a-834c1134e09b</t>
  </si>
  <si>
    <t>0a3f507e-1c10-32b8-e044-0003ba298018</t>
  </si>
  <si>
    <t>POINT(713651.17 6169291.3)</t>
  </si>
  <si>
    <t>c906b5a0-626c-4f22-a825-73ecc1767c0a</t>
  </si>
  <si>
    <t>0a3f507e-1e91-32b8-e044-0003ba298018</t>
  </si>
  <si>
    <t>POINT(711541.53 6172072.72)</t>
  </si>
  <si>
    <t>c90ec34b-98fd-4d37-b3bd-8c40153622f2</t>
  </si>
  <si>
    <t>0a3f507e-1d40-32b8-e044-0003ba298018</t>
  </si>
  <si>
    <t>POINT(713696.33 6169650.03)</t>
  </si>
  <si>
    <t>c92a4038-6d1e-432f-9bb5-2c91e2947c43</t>
  </si>
  <si>
    <t>0a3f507e-18da-32b8-e044-0003ba298018</t>
  </si>
  <si>
    <t>POINT(711449.37 6171872.52)</t>
  </si>
  <si>
    <t>c93c1515-880d-4574-ba78-cb090942ee56</t>
  </si>
  <si>
    <t>0a3f507e-17a2-32b8-e044-0003ba298018</t>
  </si>
  <si>
    <t>POINT(713580.76 6168846.49)</t>
  </si>
  <si>
    <t>c9588e2c-a401-4a7c-bf64-a1538ea5129e</t>
  </si>
  <si>
    <t>0a3f507e-157c-32b8-e044-0003ba298018</t>
  </si>
  <si>
    <t>POINT(713566.91 6168634.24)</t>
  </si>
  <si>
    <t>c964ed49-8728-4185-82ab-0761bff5426f</t>
  </si>
  <si>
    <t>POINT(711838.11 6172127.59)</t>
  </si>
  <si>
    <t>c9826d5b-8d12-4117-a7f1-31b907f8923d</t>
  </si>
  <si>
    <t>0a3f507e-1543-32b8-e044-0003ba298018</t>
  </si>
  <si>
    <t>POINT(713563.34 6169480.15)</t>
  </si>
  <si>
    <t>c993b04f-ebc4-4699-9d05-20dc0b7b78f6</t>
  </si>
  <si>
    <t>0a3f507e-1612-32b8-e044-0003ba298018</t>
  </si>
  <si>
    <t>POINT(711490.77 6170880.83)</t>
  </si>
  <si>
    <t>c99cace9-28e6-4321-9d47-c9a62990448c</t>
  </si>
  <si>
    <t>0a3f507e-1dbb-32b8-e044-0003ba298018</t>
  </si>
  <si>
    <t>POINT(712180.27 6171933.61)</t>
  </si>
  <si>
    <t>c9d34cfb-8971-43b6-a7ff-7eaa6a16b729</t>
  </si>
  <si>
    <t>0a3f507e-24c7-32b8-e044-0003ba298018</t>
  </si>
  <si>
    <t>POINT(713612.98 6169772.22)</t>
  </si>
  <si>
    <t>c9dbbaa0-f4fb-41c4-8cdb-c74dc5c64d0b</t>
  </si>
  <si>
    <t>3cae7253-0940-0f90-e044-0003ba298018</t>
  </si>
  <si>
    <t>POINT(711766.42 6172623.22)</t>
  </si>
  <si>
    <t>c9fb549c-dbb3-417f-aba3-e958b9f7dbad</t>
  </si>
  <si>
    <t>0a3f507e-19e5-32b8-e044-0003ba298018</t>
  </si>
  <si>
    <t>POINT(711637.06 6172309.8)</t>
  </si>
  <si>
    <t>ca0441dd-0f12-40d6-b078-35cb2d5e5b85</t>
  </si>
  <si>
    <t>0a3f507e-2432-32b8-e044-0003ba298018</t>
  </si>
  <si>
    <t>POINT(713876.31 6168783.18)</t>
  </si>
  <si>
    <t>ca05d6af-1825-4f86-b673-4b5ddc9b40ce</t>
  </si>
  <si>
    <t>0a3f507e-190c-32b8-e044-0003ba298018</t>
  </si>
  <si>
    <t>POINT(711441.16 6172176.62)</t>
  </si>
  <si>
    <t>ca288511-9e2f-4bea-870c-7ace47c8f650</t>
  </si>
  <si>
    <t>0a3f507e-1efb-32b8-e044-0003ba298018</t>
  </si>
  <si>
    <t>POINT(711723.51 6172297.19)</t>
  </si>
  <si>
    <t>ca3e8c4c-16c6-4892-8399-7610d62cb1c7</t>
  </si>
  <si>
    <t>0a3f507e-1667-32b8-e044-0003ba298018</t>
  </si>
  <si>
    <t>POINT(713636.98 6169494.6)</t>
  </si>
  <si>
    <t>ca3eb0f7-ab5d-4767-ae5a-ae99ac53d2ae</t>
  </si>
  <si>
    <t>10cb6b9e-4225-4585-983f-5791775dab52</t>
  </si>
  <si>
    <t>POINT(711580.88 6172711.79)</t>
  </si>
  <si>
    <t>ca47844e-def0-4a16-8734-73aa6b45ac73</t>
  </si>
  <si>
    <t>4591b5f9-a6ed-0dd9-e044-0003ba298018</t>
  </si>
  <si>
    <t>POINT(712549.66 6168816.8)</t>
  </si>
  <si>
    <t>ca5801b7-667b-42eb-9433-1e5881ca6ed9</t>
  </si>
  <si>
    <t>0a3f507e-1548-32b8-e044-0003ba298018</t>
  </si>
  <si>
    <t>POINT(713510.75 6169486.08)</t>
  </si>
  <si>
    <t>ca58c412-9a06-485b-a92e-635e835f603c</t>
  </si>
  <si>
    <t>53ba2f34-5fe5-2505-e044-0003ba298018</t>
  </si>
  <si>
    <t>POINT(712679.2 6168770.6)</t>
  </si>
  <si>
    <t>ca5b2ea8-78d1-443d-a599-012937ca3330</t>
  </si>
  <si>
    <t>0a3f507e-1b31-32b8-e044-0003ba298018</t>
  </si>
  <si>
    <t>POINT(712956.82 6168576.29)</t>
  </si>
  <si>
    <t>ca6561d0-319a-41e1-ae9b-77c0fb077b71</t>
  </si>
  <si>
    <t>0a3f507e-1596-32b8-e044-0003ba298018</t>
  </si>
  <si>
    <t>POINT(712913.19 6169205.97)</t>
  </si>
  <si>
    <t>caa2aa51-5afa-4061-a867-5ebbd3acb51a</t>
  </si>
  <si>
    <t>9308061a-1e34-4b0d-8b41-cb1859919e9e</t>
  </si>
  <si>
    <t>POINT(711598.02 6172715.29)</t>
  </si>
  <si>
    <t>cac1d3cd-b768-4060-895b-fb329a4397cd</t>
  </si>
  <si>
    <t>0a3f507e-1d8f-32b8-e044-0003ba298018</t>
  </si>
  <si>
    <t>POINT(712185.1 6169323.91)</t>
  </si>
  <si>
    <t>cac7359a-fd4b-48bf-ba0a-2dcaa1817b7e</t>
  </si>
  <si>
    <t>0a3f507e-1bc3-32b8-e044-0003ba298018</t>
  </si>
  <si>
    <t>POINT(713763.78 6169258.9)</t>
  </si>
  <si>
    <t>cad16fbe-b550-4a58-b928-d6997e0e7850</t>
  </si>
  <si>
    <t>0a3f507e-1a0b-32b8-e044-0003ba298018</t>
  </si>
  <si>
    <t>POINT(711499.17 6172300.6)</t>
  </si>
  <si>
    <t>cadc7a3f-f335-4b92-91ef-9cc749d7babe</t>
  </si>
  <si>
    <t>0a3f507e-1842-32b8-e044-0003ba298018</t>
  </si>
  <si>
    <t>POINT(713396.63 6169662.98)</t>
  </si>
  <si>
    <t>cae42e77-19b5-4407-90ea-5aafed5922cb</t>
  </si>
  <si>
    <t>0a3f507e-2066-32b8-e044-0003ba298018</t>
  </si>
  <si>
    <t>POINT(712602.43 6168953.55)</t>
  </si>
  <si>
    <t>caf16c1b-fd27-4ba5-ae48-e87a4ffe4b89</t>
  </si>
  <si>
    <t>aa38c5b0-3d73-440e-baf9-a47d2aed176f</t>
  </si>
  <si>
    <t>POINT(711524.03 6172861.61)</t>
  </si>
  <si>
    <t>cafe4036-804a-4607-a5dd-44004d948153</t>
  </si>
  <si>
    <t>0a3f507e-17a0-32b8-e044-0003ba298018</t>
  </si>
  <si>
    <t>POINT(713615.87 6168859.13)</t>
  </si>
  <si>
    <t>cb26d9da-9a69-418e-bbe6-0bb4e4722800</t>
  </si>
  <si>
    <t>0a3f507e-233d-32b8-e044-0003ba298018</t>
  </si>
  <si>
    <t>POINT(713576.95 6168774.16)</t>
  </si>
  <si>
    <t>cb2b3aea-6588-4db5-a382-faeba9f03279</t>
  </si>
  <si>
    <t>0a3f507e-21a0-32b8-e044-0003ba298018</t>
  </si>
  <si>
    <t>POINT(713488.45 6168668.42)</t>
  </si>
  <si>
    <t>cb3aaf05-576a-4bfd-b3ca-cfcb1a9bf533</t>
  </si>
  <si>
    <t>0a3f507e-1f74-32b8-e044-0003ba298018</t>
  </si>
  <si>
    <t>POINT(713901.33 6168787.44)</t>
  </si>
  <si>
    <t>cb3da4b1-7c7a-4a43-8419-3727a021bffc</t>
  </si>
  <si>
    <t>0a3f507e-1c24-32b8-e044-0003ba298018</t>
  </si>
  <si>
    <t>POINT(713917.02 6169220.99)</t>
  </si>
  <si>
    <t>cb5478bc-9aad-4da2-a3d3-81e9aae6e9c9</t>
  </si>
  <si>
    <t>POINT(712477.54 6169369.31)</t>
  </si>
  <si>
    <t>cb5aaadf-e09c-43d3-99e1-c28298f71e6d</t>
  </si>
  <si>
    <t>0a3f507e-1c8a-32b8-e044-0003ba298018</t>
  </si>
  <si>
    <t>POINT(712352.8 6169218.79)</t>
  </si>
  <si>
    <t>cb827163-0e84-4146-86e4-5ecec2e17c9c</t>
  </si>
  <si>
    <t>15b70ad1-7f87-432d-bf72-1c97994561f9</t>
  </si>
  <si>
    <t>POINT(711568.53 6172819.01)</t>
  </si>
  <si>
    <t>cb8e8d3a-b02b-4f00-9897-0b4eedef820b</t>
  </si>
  <si>
    <t>0a3f507e-1f89-32b8-e044-0003ba298018</t>
  </si>
  <si>
    <t>POINT(711064.41 6171464.46)</t>
  </si>
  <si>
    <t>cb90b4e8-c8ed-4bfd-b1a1-1587c7f16ccd</t>
  </si>
  <si>
    <t>0a3f507e-2344-32b8-e044-0003ba298018</t>
  </si>
  <si>
    <t>POINT(713582.37 6168641.13)</t>
  </si>
  <si>
    <t>cbbd2ffb-01c7-444a-b8e9-e6fb16b91eee</t>
  </si>
  <si>
    <t>0a3f507e-1f16-32b8-e044-0003ba298018</t>
  </si>
  <si>
    <t>POINT(711179.2 6171774.99)</t>
  </si>
  <si>
    <t>cbbd71b7-421c-46a4-9869-422ce75e2954</t>
  </si>
  <si>
    <t>0a3f507e-20ce-32b8-e044-0003ba298018</t>
  </si>
  <si>
    <t>POINT(713485.2 6169471.1)</t>
  </si>
  <si>
    <t>cbc4532a-59da-44a0-b62d-be151b963c18</t>
  </si>
  <si>
    <t>0a3f507e-1dab-32b8-e044-0003ba298018</t>
  </si>
  <si>
    <t>POINT(712121.16 6172008)</t>
  </si>
  <si>
    <t>cbcae8eb-eba6-4fe8-9a20-0610ee25e62f</t>
  </si>
  <si>
    <t>0a3f507e-2338-32b8-e044-0003ba298018</t>
  </si>
  <si>
    <t>POINT(713400 6168531.37)</t>
  </si>
  <si>
    <t>cbceade6-6ffe-422c-beb1-c8f816f77f7c</t>
  </si>
  <si>
    <t>4591b5f9-a6fc-0dd9-e044-0003ba298018</t>
  </si>
  <si>
    <t>POINT(712538.91 6168783.43)</t>
  </si>
  <si>
    <t>cbf0ca15-9b30-4b85-96e3-1a693cc47c60</t>
  </si>
  <si>
    <t>0a3f507e-1595-32b8-e044-0003ba298018</t>
  </si>
  <si>
    <t>POINT(712926.86 6169228.04)</t>
  </si>
  <si>
    <t>cbfa6a8d-ca28-4a61-94a4-c95ce93776dc</t>
  </si>
  <si>
    <t>0a3f507e-1c03-32b8-e044-0003ba298018</t>
  </si>
  <si>
    <t>POINT(713572.58 6169218.55)</t>
  </si>
  <si>
    <t>cbfeaf30-f261-4285-b51c-4e9cff2cb782</t>
  </si>
  <si>
    <t>0a3f507e-22a8-32b8-e044-0003ba298018</t>
  </si>
  <si>
    <t>POINT(711844.02 6171947.83)</t>
  </si>
  <si>
    <t>cc30acbb-8db9-4ba9-b6dc-bb686ce32318</t>
  </si>
  <si>
    <t>3cae7253-0970-0f90-e044-0003ba298018</t>
  </si>
  <si>
    <t>POINT(711682.57 6172786.21)</t>
  </si>
  <si>
    <t>cc346b27-c321-4cfb-b1c2-b42b1ce610e5</t>
  </si>
  <si>
    <t>0a3f507e-1547-32b8-e044-0003ba298018</t>
  </si>
  <si>
    <t>POINT(713557.72 6169490.17)</t>
  </si>
  <si>
    <t>cc3a946f-61f1-4613-814c-19db2dd7a71d</t>
  </si>
  <si>
    <t>0a3f507e-2438-32b8-e044-0003ba298018</t>
  </si>
  <si>
    <t>POINT(713088.92 6169551.63)</t>
  </si>
  <si>
    <t>cc40870b-5d05-4b9c-b00e-61158efb05c9</t>
  </si>
  <si>
    <t>0a3f507e-158b-32b8-e044-0003ba298018</t>
  </si>
  <si>
    <t>POINT(713585.95 6169834.41)</t>
  </si>
  <si>
    <t>cc43cb3c-1a6e-4d58-bbb8-2d2c5f87493f</t>
  </si>
  <si>
    <t>3cae7253-094a-0f90-e044-0003ba298018</t>
  </si>
  <si>
    <t>POINT(711766.02 6172658.75)</t>
  </si>
  <si>
    <t>cc58cf51-ad86-4fb8-ac1e-33e182d64661</t>
  </si>
  <si>
    <t>0a3f507e-1d69-32b8-e044-0003ba298018</t>
  </si>
  <si>
    <t>POINT(711784.17 6170411.41)</t>
  </si>
  <si>
    <t>cc914351-ab8d-437c-b0fb-22ca268ffc99</t>
  </si>
  <si>
    <t>0a3f507e-1c57-32b8-e044-0003ba298018</t>
  </si>
  <si>
    <t>POINT(714240.87 6168750.63)</t>
  </si>
  <si>
    <t>cc99e3b0-8f6e-4e9d-8d23-ab5511b32582</t>
  </si>
  <si>
    <t>0a3f507e-19ba-32b8-e044-0003ba298018</t>
  </si>
  <si>
    <t>POINT(711737.89 6172400.83)</t>
  </si>
  <si>
    <t>cc9b93ed-00a7-4c99-ac86-d7aa3195a1b1</t>
  </si>
  <si>
    <t>0a3f507e-1b42-32b8-e044-0003ba298018</t>
  </si>
  <si>
    <t>POINT(711891.52 6171106.85)</t>
  </si>
  <si>
    <t>cca57079-de6f-4c3d-ad43-000eaa5a1782</t>
  </si>
  <si>
    <t>0a3f507e-2407-32b8-e044-0003ba298018</t>
  </si>
  <si>
    <t>POINT(711601.22 6172521.18)</t>
  </si>
  <si>
    <t>ccad410e-9af7-4e4f-a962-1c8cfd561762</t>
  </si>
  <si>
    <t>POINT(711639.8 6170551.66)</t>
  </si>
  <si>
    <t>ccb72613-18f8-45c0-bac7-5929828bf92d</t>
  </si>
  <si>
    <t>0a3f507e-1bd0-32b8-e044-0003ba298018</t>
  </si>
  <si>
    <t>POINT(713799 6169311.12)</t>
  </si>
  <si>
    <t>ccca3ee9-5780-4ad3-bb2f-d0e834bdb1ba</t>
  </si>
  <si>
    <t>0a3f507e-1857-32b8-e044-0003ba298018</t>
  </si>
  <si>
    <t>POINT(713299.28 6168728.9)</t>
  </si>
  <si>
    <t>ccd4d9e9-337a-47d5-86da-1aeac646e2e2</t>
  </si>
  <si>
    <t>0a3f507e-1964-32b8-e044-0003ba298018</t>
  </si>
  <si>
    <t>POINT(711779.81 6172524.91)</t>
  </si>
  <si>
    <t>cce987b2-169e-4d40-9585-44b40554a1f5</t>
  </si>
  <si>
    <t>0a3f507e-1d72-32b8-e044-0003ba298018</t>
  </si>
  <si>
    <t>POINT(711632.2 6172608.14)</t>
  </si>
  <si>
    <t>cd0033a8-07c2-4961-a884-1bdf75a20d26</t>
  </si>
  <si>
    <t>0a3f507e-1897-32b8-e044-0003ba298018</t>
  </si>
  <si>
    <t>POINT(711378.88 6171635.01)</t>
  </si>
  <si>
    <t>cd09dec4-6572-4b63-9f11-2b942c95cbad</t>
  </si>
  <si>
    <t>0a3f507e-1efa-32b8-e044-0003ba298018</t>
  </si>
  <si>
    <t>POINT(711699.65 6172237.74)</t>
  </si>
  <si>
    <t>cd53411d-33aa-4883-8746-a292f6c28e13</t>
  </si>
  <si>
    <t>3cae7253-0956-0f90-e044-0003ba298018</t>
  </si>
  <si>
    <t>POINT(711703.39 6172680.1)</t>
  </si>
  <si>
    <t>cd572793-bfce-4860-8e7f-1a00b63e3540</t>
  </si>
  <si>
    <t>aa724c13-2add-424a-80b7-e50ff5a51b82</t>
  </si>
  <si>
    <t>POINT(711610.61 6172795.17)</t>
  </si>
  <si>
    <t>cd5f22b6-7df0-427f-9751-414e61e5d404</t>
  </si>
  <si>
    <t>53ba2f34-5ff2-2505-e044-0003ba298018</t>
  </si>
  <si>
    <t>POINT(712653.64 6168754.95)</t>
  </si>
  <si>
    <t>cd774e3f-1687-4e49-aff3-39b51177eb26</t>
  </si>
  <si>
    <t>POINT(711822.7 6170523.68)</t>
  </si>
  <si>
    <t>cd7866bf-2b93-4809-99e8-64856dd4f975</t>
  </si>
  <si>
    <t>0a3f507e-1c9d-32b8-e044-0003ba298018</t>
  </si>
  <si>
    <t>POINT(713988.36 6168768.9)</t>
  </si>
  <si>
    <t>cd7f0eaf-05cf-41bb-97e3-ccd5d89a31e0</t>
  </si>
  <si>
    <t>0a3f507e-1b20-32b8-e044-0003ba298018</t>
  </si>
  <si>
    <t>POINT(713077.77 6168578.58)</t>
  </si>
  <si>
    <t>cd9a2737-6192-4247-a09d-6cfe8eb08e8e</t>
  </si>
  <si>
    <t>0a3f507e-1ac3-32b8-e044-0003ba298018</t>
  </si>
  <si>
    <t>POINT(713705.3 6169256.21)</t>
  </si>
  <si>
    <t>cd9b410e-3cd3-41c1-af92-ccd315c4b415</t>
  </si>
  <si>
    <t>0a3f507e-21bd-32b8-e044-0003ba298018</t>
  </si>
  <si>
    <t>POINT(713637.84 6169743.24)</t>
  </si>
  <si>
    <t>cda5be31-7106-4bd0-baef-0d212e7fc538</t>
  </si>
  <si>
    <t>0a3f507e-1bd1-32b8-e044-0003ba298018</t>
  </si>
  <si>
    <t>POINT(713747 6169287.7)</t>
  </si>
  <si>
    <t>cdc0e985-9091-494a-9b2d-d8bf1ae13764</t>
  </si>
  <si>
    <t>0a3f507e-1e01-32b8-e044-0003ba298018</t>
  </si>
  <si>
    <t>POINT(712203.31 6169245.85)</t>
  </si>
  <si>
    <t>cdd3120a-5e9a-41ce-8d6a-cb68570dc034</t>
  </si>
  <si>
    <t>0a3f507e-1ce9-32b8-e044-0003ba298018</t>
  </si>
  <si>
    <t>POINT(710890.91 6171916.23)</t>
  </si>
  <si>
    <t>cddf8b37-64d6-4c43-81b8-84cf4e247b06</t>
  </si>
  <si>
    <t>0a3f507e-1e53-32b8-e044-0003ba298018</t>
  </si>
  <si>
    <t>POINT(711609.64 6171758.63)</t>
  </si>
  <si>
    <t>cde946b4-b0db-40b9-b7cd-33db709eead3</t>
  </si>
  <si>
    <t>0a3f507e-225f-32b8-e044-0003ba298018</t>
  </si>
  <si>
    <t>POINT(711997.29 6171718.38)</t>
  </si>
  <si>
    <t>cdf8ee3c-4e17-474e-8796-44eec1d4dcb7</t>
  </si>
  <si>
    <t>0a3f507e-23aa-32b8-e044-0003ba298018</t>
  </si>
  <si>
    <t>POINT(713658.15 6168707.83)</t>
  </si>
  <si>
    <t>ce1801ba-c865-4155-9c45-f3dd74fa7b93</t>
  </si>
  <si>
    <t>0a3f507e-19c0-32b8-e044-0003ba298018</t>
  </si>
  <si>
    <t>POINT(711728.72 6172433.17)</t>
  </si>
  <si>
    <t>ce1c4d0e-7eaf-4436-a1ef-1e998c80829b</t>
  </si>
  <si>
    <t>0a3f507e-1b93-32b8-e044-0003ba298018</t>
  </si>
  <si>
    <t>POINT(713011.29 6168983.03)</t>
  </si>
  <si>
    <t>ce1d58b2-22e5-429e-b45e-0f57b7396c85</t>
  </si>
  <si>
    <t>0a3f507e-1ded-32b8-e044-0003ba298018</t>
  </si>
  <si>
    <t>POINT(713918.63 6169364.67)</t>
  </si>
  <si>
    <t>ce26c130-97a2-44f8-ac51-9573c7f04f49</t>
  </si>
  <si>
    <t>0a3f507e-2034-32b8-e044-0003ba298018</t>
  </si>
  <si>
    <t>POINT(710818.29 6171906.87)</t>
  </si>
  <si>
    <t>ce29006b-359c-440c-b06f-b2ab15ceac50</t>
  </si>
  <si>
    <t>4591b5f9-a6cb-0dd9-e044-0003ba298018</t>
  </si>
  <si>
    <t>POINT(712585.27 6168867.13)</t>
  </si>
  <si>
    <t>ce3d7a24-742e-49bd-beb2-e879a48677db</t>
  </si>
  <si>
    <t>0a3f507e-229f-32b8-e044-0003ba298018</t>
  </si>
  <si>
    <t>POINT(712033.15 6171875.48)</t>
  </si>
  <si>
    <t>ce4208d1-0081-4798-b377-c01aa7b90a06</t>
  </si>
  <si>
    <t>0a3f507e-20eb-32b8-e044-0003ba298018</t>
  </si>
  <si>
    <t>POINT(713037.7 6168313.91)</t>
  </si>
  <si>
    <t>ce435114-04cb-4ec0-b8e4-42187f0016ab</t>
  </si>
  <si>
    <t>0a3f507e-1992-32b8-e044-0003ba298018</t>
  </si>
  <si>
    <t>POINT(711872.23 6172355.34)</t>
  </si>
  <si>
    <t>ce4beb00-6c7d-44d9-9532-6e02b4fb965b</t>
  </si>
  <si>
    <t>53ba2f34-5fd5-2505-e044-0003ba298018</t>
  </si>
  <si>
    <t>POINT(712686.01 6168809.33)</t>
  </si>
  <si>
    <t>ce5d0100-aa95-4fc6-b223-528721ec7f1b</t>
  </si>
  <si>
    <t>0a3f507e-20e7-32b8-e044-0003ba298018</t>
  </si>
  <si>
    <t>POINT(713079.87 6168355.54)</t>
  </si>
  <si>
    <t>ce5e4fd8-eaf1-4d87-bba6-8e4845f43194</t>
  </si>
  <si>
    <t>7b8ae121-eff2-40d8-94b0-4960598916ff</t>
  </si>
  <si>
    <t>ce7a2371-c105-4c8b-aacc-950f16425a63</t>
  </si>
  <si>
    <t>0a3f507e-1dc4-32b8-e044-0003ba298018</t>
  </si>
  <si>
    <t>POINT(711937.5 6172505.07)</t>
  </si>
  <si>
    <t>ce7aee72-76b1-4e2b-9250-9f3df4ca0105</t>
  </si>
  <si>
    <t>0a3f507e-1ebf-32b8-e044-0003ba298018</t>
  </si>
  <si>
    <t>POINT(711564.31 6172231.2)</t>
  </si>
  <si>
    <t>ce8565fd-453f-47ab-b11f-b9c575c3f1a1</t>
  </si>
  <si>
    <t>3cae7253-0969-0f90-e044-0003ba298018</t>
  </si>
  <si>
    <t>POINT(711687.07 6172754.16)</t>
  </si>
  <si>
    <t>ce90c02c-6166-414e-b53e-961575eeb62a</t>
  </si>
  <si>
    <t>53ba2f34-6009-2505-e044-0003ba298018</t>
  </si>
  <si>
    <t>POINT(712647.39 6168715.21)</t>
  </si>
  <si>
    <t>ce91ad45-a466-4fce-bb1f-3be3a5e20a21</t>
  </si>
  <si>
    <t>POINT(711774.15 6170720.73)</t>
  </si>
  <si>
    <t>ce9b3728-60a8-453c-b226-cb17eadf0b51</t>
  </si>
  <si>
    <t>0a3f507e-1603-32b8-e044-0003ba298018</t>
  </si>
  <si>
    <t>POINT(711561.59 6170704.39)</t>
  </si>
  <si>
    <t>cea8a298-544b-4215-af9b-87764be3660c</t>
  </si>
  <si>
    <t>0a3f507e-1b6f-32b8-e044-0003ba298018</t>
  </si>
  <si>
    <t>POINT(713518.55 6169698.93)</t>
  </si>
  <si>
    <t>ceac5aa4-ed7b-4bed-beee-6d6042c06d24</t>
  </si>
  <si>
    <t>0a3f507e-239c-32b8-e044-0003ba298018</t>
  </si>
  <si>
    <t>POINT(713182.52 6168506.38)</t>
  </si>
  <si>
    <t>ceb8bd21-b242-4d87-8444-c7e9ebe17cbb</t>
  </si>
  <si>
    <t>4591b5f9-a6fd-0dd9-e044-0003ba298018</t>
  </si>
  <si>
    <t>POINT(712534.97 6168788.41)</t>
  </si>
  <si>
    <t>cecd3ce0-7eb7-4e48-99fa-7af08afbf57d</t>
  </si>
  <si>
    <t>0a3f507e-2367-32b8-e044-0003ba298018</t>
  </si>
  <si>
    <t>POINT(712152.4 6169407.63)</t>
  </si>
  <si>
    <t>ced5fce2-26cd-4f84-87e9-a30583f87225</t>
  </si>
  <si>
    <t>0a3f507e-1d57-32b8-e044-0003ba298018</t>
  </si>
  <si>
    <t>POINT(711912.32 6170388.12)</t>
  </si>
  <si>
    <t>ced8a041-05d8-4a6d-8f77-c523f2bac7dc</t>
  </si>
  <si>
    <t>0a3f507e-2436-32b8-e044-0003ba298018</t>
  </si>
  <si>
    <t>POINT(713887.65 6168717.31)</t>
  </si>
  <si>
    <t>ceeaf52c-b688-4870-bb64-f18326fccded</t>
  </si>
  <si>
    <t>0a3f507e-1ee5-32b8-e044-0003ba298018</t>
  </si>
  <si>
    <t>POINT(711700.97 6172147.49)</t>
  </si>
  <si>
    <t>cf293dd5-fe8c-4d9d-a003-9ffea8e9c070</t>
  </si>
  <si>
    <t>0a3f507e-221b-32b8-e044-0003ba298018</t>
  </si>
  <si>
    <t>POINT(712665.92 6169234.65)</t>
  </si>
  <si>
    <t>cf369de8-b4b5-4205-a099-65fef93550b2</t>
  </si>
  <si>
    <t>0a3f507e-1dd4-32b8-e044-0003ba298018</t>
  </si>
  <si>
    <t>POINT(712002.08 6172354.77)</t>
  </si>
  <si>
    <t>cf55c991-284b-4416-9dfb-9e889fdcd561</t>
  </si>
  <si>
    <t>0a3f507e-1a0e-32b8-e044-0003ba298018</t>
  </si>
  <si>
    <t>POINT(711509.79 6172326.25)</t>
  </si>
  <si>
    <t>cf5f9ea2-8c22-4343-bf9d-a7718fb3d882</t>
  </si>
  <si>
    <t>0a3f507e-19a4-32b8-e044-0003ba298018</t>
  </si>
  <si>
    <t>POINT(711807.27 6172452.75)</t>
  </si>
  <si>
    <t>cf632308-8448-4ae0-8285-bfe8441403d6</t>
  </si>
  <si>
    <t>0a3f507e-2167-32b8-e044-0003ba298018</t>
  </si>
  <si>
    <t>POINT(713733.33 6169527.91)</t>
  </si>
  <si>
    <t>cf6f57eb-84e3-4a9c-ab19-22210efb5786</t>
  </si>
  <si>
    <t>0a3f507e-18ae-32b8-e044-0003ba298018</t>
  </si>
  <si>
    <t>POINT(711437.33 6171747.05)</t>
  </si>
  <si>
    <t>cf96363a-a2be-4615-b05d-6a2f969c3f45</t>
  </si>
  <si>
    <t>0a3f507e-1f1d-32b8-e044-0003ba298018</t>
  </si>
  <si>
    <t>POINT(711067.43 6172229.68)</t>
  </si>
  <si>
    <t>cf9adbbb-ed34-4da5-978c-357d7423fd9a</t>
  </si>
  <si>
    <t>0a3f507e-19f7-32b8-e044-0003ba298018</t>
  </si>
  <si>
    <t>POINT(711575.39 6172390.18)</t>
  </si>
  <si>
    <t>cf9b775c-cffb-4ef7-813f-18aac734cf12</t>
  </si>
  <si>
    <t>0a3f507e-1576-32b8-e044-0003ba298018</t>
  </si>
  <si>
    <t>POINT(713512.43 6168764.77)</t>
  </si>
  <si>
    <t>cfb543ba-797b-4986-a952-6ffdaeb2fb51</t>
  </si>
  <si>
    <t>0a3f507e-241a-32b8-e044-0003ba298018</t>
  </si>
  <si>
    <t>POINT(711726.6 6172470.27)</t>
  </si>
  <si>
    <t>cfbab711-03b0-4f7c-aaa3-e473f106a82f</t>
  </si>
  <si>
    <t>POINT(712765.3 6169776.21)</t>
  </si>
  <si>
    <t>cfbce980-706e-4e16-ba72-88b5eb864147</t>
  </si>
  <si>
    <t>0a3f507e-18ed-32b8-e044-0003ba298018</t>
  </si>
  <si>
    <t>POINT(711355.37 6171909.33)</t>
  </si>
  <si>
    <t>cfc4a47b-5c50-44d8-bea8-5d0057c69957</t>
  </si>
  <si>
    <t>0a3f507e-2105-32b8-e044-0003ba298018</t>
  </si>
  <si>
    <t>POINT(713156.77 6168482.69)</t>
  </si>
  <si>
    <t>cfd1b6b6-2a04-4618-80f4-f2dd71af49db</t>
  </si>
  <si>
    <t>0a3f507e-1f8d-32b8-e044-0003ba298018</t>
  </si>
  <si>
    <t>POINT(711035.16 6171455.39)</t>
  </si>
  <si>
    <t>cfd21921-f274-475f-aac9-a570ac815a5d</t>
  </si>
  <si>
    <t>0a3f507e-2162-32b8-e044-0003ba298018</t>
  </si>
  <si>
    <t>POINT(713767.32 6169548.11)</t>
  </si>
  <si>
    <t>cfd8b22c-3861-4891-9447-07ec4ab4cc0e</t>
  </si>
  <si>
    <t>0a3f507e-1b3f-32b8-e044-0003ba298018</t>
  </si>
  <si>
    <t>POINT(711771.86 6170888.63)</t>
  </si>
  <si>
    <t>cfdca209-37f3-47a4-bb4d-3b8324906edc</t>
  </si>
  <si>
    <t>53ba2f34-5ff5-2505-e044-0003ba298018</t>
  </si>
  <si>
    <t>POINT(712663.08 6168742.29)</t>
  </si>
  <si>
    <t>d00e4999-360e-4ea5-8a37-cb9a66598d3c</t>
  </si>
  <si>
    <t>0a3f507e-2151-32b8-e044-0003ba298018</t>
  </si>
  <si>
    <t>POINT(713499.32 6168911.97)</t>
  </si>
  <si>
    <t>d00e7ad0-cef5-427b-8b94-3a6ca3339d69</t>
  </si>
  <si>
    <t>0a3f507e-2477-32b8-e044-0003ba298018</t>
  </si>
  <si>
    <t>POINT(712564.11 6169235.89)</t>
  </si>
  <si>
    <t>d00e7f64-c73d-4624-9062-af0a38d35deb</t>
  </si>
  <si>
    <t>0a3f507e-1a08-32b8-e044-0003ba298018</t>
  </si>
  <si>
    <t>POINT(711505.09 6172277.49)</t>
  </si>
  <si>
    <t>d00f6210-1d43-4ce0-9283-eb5d6a49b61d</t>
  </si>
  <si>
    <t>0a3f507e-2380-32b8-e044-0003ba298018</t>
  </si>
  <si>
    <t>POINT(713272.39 6168537.64)</t>
  </si>
  <si>
    <t>d00fc7c7-2308-400b-8446-1b1ad0d810e2</t>
  </si>
  <si>
    <t>0a3f507e-1d77-32b8-e044-0003ba298018</t>
  </si>
  <si>
    <t>POINT(711664.79 6172634.4)</t>
  </si>
  <si>
    <t>d0395c2a-55dd-43f8-9956-7bec134773b3</t>
  </si>
  <si>
    <t>53ba2f34-6006-2505-e044-0003ba298018</t>
  </si>
  <si>
    <t>POINT(712637.71 6168727.5)</t>
  </si>
  <si>
    <t>d040c540-bc7b-4a4e-a0b8-b272682cfabe</t>
  </si>
  <si>
    <t>0a3f507e-17a3-32b8-e044-0003ba298018</t>
  </si>
  <si>
    <t>POINT(713554.73 6168855.57)</t>
  </si>
  <si>
    <t>d0471dce-bd65-4041-9de0-6ef9d59f5138</t>
  </si>
  <si>
    <t>75d4829b-35b1-165e-e044-00144f3ead67</t>
  </si>
  <si>
    <t>POINT(711055.25 6171689.82)</t>
  </si>
  <si>
    <t>d0486797-83c1-4d3b-a3fc-96eafbc16f71</t>
  </si>
  <si>
    <t>0a3f507e-1e64-32b8-e044-0003ba298018</t>
  </si>
  <si>
    <t>POINT(711769.74 6171727.7)</t>
  </si>
  <si>
    <t>d057be4b-d3e9-4c6a-907c-213bb9f04afc</t>
  </si>
  <si>
    <t>604563b5-147a-48f8-9012-9d24b37a02cc</t>
  </si>
  <si>
    <t>POINT(712229.47 6169456.89)</t>
  </si>
  <si>
    <t>d05d5e01-8b99-4ec8-bbee-6af7b5c13330</t>
  </si>
  <si>
    <t>0a3f507e-212b-32b8-e044-0003ba298018</t>
  </si>
  <si>
    <t>POINT(713222.64 6169096.09)</t>
  </si>
  <si>
    <t>d05ec09e-90a8-49c9-85dd-02d6bd63b716</t>
  </si>
  <si>
    <t>0a3f507e-16eb-32b8-e044-0003ba298018</t>
  </si>
  <si>
    <t>POINT(713349.03 6168953.51)</t>
  </si>
  <si>
    <t>d090524a-da87-4b24-bd3a-cfd729555966</t>
  </si>
  <si>
    <t>0a3f507e-21b8-32b8-e044-0003ba298018</t>
  </si>
  <si>
    <t>POINT(713668.84 6169719.8)</t>
  </si>
  <si>
    <t>d097a9ac-d824-4adc-8e50-3c01d6466761</t>
  </si>
  <si>
    <t>0a3f507e-15ab-32b8-e044-0003ba298018</t>
  </si>
  <si>
    <t>POINT(712739.07 6169037.2)</t>
  </si>
  <si>
    <t>d0983604-0baa-40e3-b699-bb4f1d45b71c</t>
  </si>
  <si>
    <t>0a3f507e-1b61-32b8-e044-0003ba298018</t>
  </si>
  <si>
    <t>POINT(713483.33 6169737.71)</t>
  </si>
  <si>
    <t>d0a74b1e-351c-494e-a2e0-cd83611ba4f5</t>
  </si>
  <si>
    <t>0a3f507e-1c59-32b8-e044-0003ba298018</t>
  </si>
  <si>
    <t>POINT(714245.78 6168733.09)</t>
  </si>
  <si>
    <t>d0a8356c-ab39-4b80-8f69-fb9a436e7f0b</t>
  </si>
  <si>
    <t>0a3f507e-1c5c-32b8-e044-0003ba298018</t>
  </si>
  <si>
    <t>POINT(714221.21 6168687.05)</t>
  </si>
  <si>
    <t>d0c86507-b37d-4e92-97d6-389ab9e1c265</t>
  </si>
  <si>
    <t>0a3f507e-233e-32b8-e044-0003ba298018</t>
  </si>
  <si>
    <t>POINT(713559.05 6168728.93)</t>
  </si>
  <si>
    <t>d0e88928-4ec5-4bd8-b72b-da31d15a2b97</t>
  </si>
  <si>
    <t>0a3f507e-1fa7-32b8-e044-0003ba298018</t>
  </si>
  <si>
    <t>POINT(710972.63 6171543.84)</t>
  </si>
  <si>
    <t>d0e9eecc-97d7-4323-b689-9adcde170b48</t>
  </si>
  <si>
    <t>0a3f507e-1856-32b8-e044-0003ba298018</t>
  </si>
  <si>
    <t>POINT(713263.85 6168714.69)</t>
  </si>
  <si>
    <t>d0f9e8ab-1c64-4bc1-b8d9-10a6ddbc09e9</t>
  </si>
  <si>
    <t>0a3f507e-1973-32b8-e044-0003ba298018</t>
  </si>
  <si>
    <t>POINT(711818.28 6172497.34)</t>
  </si>
  <si>
    <t>d104ae54-3a92-4d08-9fa6-9762fbc9efcc</t>
  </si>
  <si>
    <t>0a3f507e-2219-32b8-e044-0003ba298018</t>
  </si>
  <si>
    <t>POINT(712687.14 6169243.87)</t>
  </si>
  <si>
    <t>d1063734-d782-48c5-aeb9-e7c0129b1181</t>
  </si>
  <si>
    <t>0a3f507e-184c-32b8-e044-0003ba298018</t>
  </si>
  <si>
    <t>POINT(713411.41 6169638.86)</t>
  </si>
  <si>
    <t>d10f24bb-cfa2-4ba4-9afe-2cc4c5c0c145</t>
  </si>
  <si>
    <t>0a3f507e-15e2-32b8-e044-0003ba298018</t>
  </si>
  <si>
    <t>POINT(711847.04 6170522.78)</t>
  </si>
  <si>
    <t>d1181416-6511-4dce-8c07-c4aa44808fc9</t>
  </si>
  <si>
    <t>0a3f507e-1e5e-32b8-e044-0003ba298018</t>
  </si>
  <si>
    <t>POINT(711718.54 6171675.98)</t>
  </si>
  <si>
    <t>d12381cf-dc27-40fe-b182-3b9d458e4262</t>
  </si>
  <si>
    <t>0a3f507e-1f11-32b8-e044-0003ba298018</t>
  </si>
  <si>
    <t>POINT(711105.45 6172100.7)</t>
  </si>
  <si>
    <t>d1290b3c-bcaf-4790-8037-ad24ae389cea</t>
  </si>
  <si>
    <t>3cae7253-095b-0f90-e044-0003ba298018</t>
  </si>
  <si>
    <t>POINT(711730.51 6172686.7)</t>
  </si>
  <si>
    <t>d1331beb-5368-4469-8f86-3da49846865c</t>
  </si>
  <si>
    <t>4591b5f9-a6bb-0dd9-e044-0003ba298018</t>
  </si>
  <si>
    <t>POINT(712627.85 6168861.91)</t>
  </si>
  <si>
    <t>d141bdc1-23b2-4caa-acda-56acd6d7272d</t>
  </si>
  <si>
    <t>0a3f507e-2499-32b8-e044-0003ba298018</t>
  </si>
  <si>
    <t>POINT(710925.54 6171113.46)</t>
  </si>
  <si>
    <t>d1612de5-eae1-4e67-9116-82dea683c525</t>
  </si>
  <si>
    <t>0a3f507e-17c3-32b8-e044-0003ba298018</t>
  </si>
  <si>
    <t>POINT(713233.35 6168770.3)</t>
  </si>
  <si>
    <t>d17bd3fd-36c2-4e91-bd6f-be1367c149aa</t>
  </si>
  <si>
    <t>0a3f507e-1593-32b8-e044-0003ba298018</t>
  </si>
  <si>
    <t>POINT(712899.07 6168810.89)</t>
  </si>
  <si>
    <t>d197dcf6-8c6c-4bad-b88f-0736df0965ae</t>
  </si>
  <si>
    <t>0a3f507e-19e4-32b8-e044-0003ba298018</t>
  </si>
  <si>
    <t>POINT(711642.32 6172311.69)</t>
  </si>
  <si>
    <t>d1b2b71f-6fd0-436f-a7cf-a6ef23123e23</t>
  </si>
  <si>
    <t>0a3f507e-225d-32b8-e044-0003ba298018</t>
  </si>
  <si>
    <t>POINT(712006.92 6171695.96)</t>
  </si>
  <si>
    <t>d1d2fbc8-0735-41e1-920c-2a6c2d478d45</t>
  </si>
  <si>
    <t>4591b5f9-a6c3-0dd9-e044-0003ba298018</t>
  </si>
  <si>
    <t>POINT(712615.82 6168830.42)</t>
  </si>
  <si>
    <t>d1df851a-9e68-4d58-b18e-2e7512b4e2e2</t>
  </si>
  <si>
    <t>0a3f507e-1b87-32b8-e044-0003ba298018</t>
  </si>
  <si>
    <t>POINT(713524.84 6169660.19)</t>
  </si>
  <si>
    <t>d1e5ef77-189d-467c-a2e1-45a2a1f376d0</t>
  </si>
  <si>
    <t>0a3f507e-1d36-32b8-e044-0003ba298018</t>
  </si>
  <si>
    <t>POINT(713721.15 6169665.95)</t>
  </si>
  <si>
    <t>d1e5fe85-9bec-4b1c-a5f1-3707e450dcd6</t>
  </si>
  <si>
    <t>0a3f507e-1f2b-32b8-e044-0003ba298018</t>
  </si>
  <si>
    <t>POINT(711148.6 6172308.9)</t>
  </si>
  <si>
    <t>d1ef1164-0ed2-454d-940c-4f5f2aa3f7fc</t>
  </si>
  <si>
    <t>POINT(711338.1 6172662.33)</t>
  </si>
  <si>
    <t>d1f4cd71-4611-45e0-a0b3-eb40f015c6c1</t>
  </si>
  <si>
    <t>0a3f507e-1b5a-32b8-e044-0003ba298018</t>
  </si>
  <si>
    <t>POINT(713442.58 6169726.47)</t>
  </si>
  <si>
    <t>d20e0544-eddb-4a0b-a836-9dede35b03c4</t>
  </si>
  <si>
    <t>0a3f507e-19fb-32b8-e044-0003ba298018</t>
  </si>
  <si>
    <t>POINT(711534.96 6172381.58)</t>
  </si>
  <si>
    <t>d244d62f-9a6d-4e2d-b165-5e084c2fcf3e</t>
  </si>
  <si>
    <t>0a3f507e-1b05-32b8-e044-0003ba298018</t>
  </si>
  <si>
    <t>POINT(713121.95 6169008.36)</t>
  </si>
  <si>
    <t>d25144ae-46fd-46e2-abd7-f2df63a46208</t>
  </si>
  <si>
    <t>0a3f507e-2121-32b8-e044-0003ba298018</t>
  </si>
  <si>
    <t>POINT(713314.19 6169071.86)</t>
  </si>
  <si>
    <t>d2523ca1-8273-4e5f-87bd-e3d488ed07dd</t>
  </si>
  <si>
    <t>0a3f507e-17dc-32b8-e044-0003ba298018</t>
  </si>
  <si>
    <t>POINT(711885.08 6170664.47)</t>
  </si>
  <si>
    <t>d254203d-3a5f-4b8f-a412-4a759b2743e1</t>
  </si>
  <si>
    <t>0a3f507e-151f-32b8-e044-0003ba298018</t>
  </si>
  <si>
    <t>POINT(711514.51 6172442.23)</t>
  </si>
  <si>
    <t>d296ca8b-c719-476b-bee6-4a925a3ce79d</t>
  </si>
  <si>
    <t>0a3f507e-1552-32b8-e044-0003ba298018</t>
  </si>
  <si>
    <t>POINT(713489.81 6169520.29)</t>
  </si>
  <si>
    <t>d29b2609-98d5-4f0b-a20c-2d5427765833</t>
  </si>
  <si>
    <t>0a3f507e-1b7f-32b8-e044-0003ba298018</t>
  </si>
  <si>
    <t>POINT(713542.58 6169674.2)</t>
  </si>
  <si>
    <t>d2bf88d0-1653-4562-a5f7-ef3a1e29176b</t>
  </si>
  <si>
    <t>0a3f507e-1a72-32b8-e044-0003ba298018</t>
  </si>
  <si>
    <t>POINT(713761.6 6168961.82)</t>
  </si>
  <si>
    <t>d2cb6b20-ff90-4cb6-9bfd-679b4499415d</t>
  </si>
  <si>
    <t>0a3f507e-1bf2-32b8-e044-0003ba298018</t>
  </si>
  <si>
    <t>POINT(713691.65 6169171.35)</t>
  </si>
  <si>
    <t>d2da0f42-19f1-4b87-9e20-8fcb3605e177</t>
  </si>
  <si>
    <t>58e3aaba-67cd-67b0-e044-0003ba298018</t>
  </si>
  <si>
    <t>POINT(712724.27 6168855.84)</t>
  </si>
  <si>
    <t>d2e5bf83-1e06-482e-ac77-5aff68fe29c8</t>
  </si>
  <si>
    <t>POINT(712194.54 6170943.58)</t>
  </si>
  <si>
    <t>d2f51d8b-f982-4c95-abdd-a686faca3cd9</t>
  </si>
  <si>
    <t>0a3f507e-1b30-32b8-e044-0003ba298018</t>
  </si>
  <si>
    <t>POINT(712961.53 6168625.73)</t>
  </si>
  <si>
    <t>d30195e2-e316-4d69-bc7a-01b4ff17b217</t>
  </si>
  <si>
    <t>0a3f507e-16e7-32b8-e044-0003ba298018</t>
  </si>
  <si>
    <t>POINT(713385.51 6168876.01)</t>
  </si>
  <si>
    <t>d3358840-7edd-434e-9dfe-2de5a9728e5e</t>
  </si>
  <si>
    <t>3cae7253-0957-0f90-e044-0003ba298018</t>
  </si>
  <si>
    <t>POINT(711708.98 6172681.84)</t>
  </si>
  <si>
    <t>d341b854-b171-46ab-b7ea-53b1c99b3d7f</t>
  </si>
  <si>
    <t>0a3f507e-1a3d-32b8-e044-0003ba298018</t>
  </si>
  <si>
    <t>POINT(713703.76 6168958.67)</t>
  </si>
  <si>
    <t>d3481c4e-c4fd-4c04-8102-3e5476760647</t>
  </si>
  <si>
    <t>POINT(712517.7 6169734.23)</t>
  </si>
  <si>
    <t>d35977e7-6803-4cfe-b84d-ba29492e7183</t>
  </si>
  <si>
    <t>0a3f507e-1fb1-32b8-e044-0003ba298018</t>
  </si>
  <si>
    <t>POINT(711011.07 6171598.01)</t>
  </si>
  <si>
    <t>d37fa8c6-a899-4245-9814-362c61149724</t>
  </si>
  <si>
    <t>POINT(713865.93 6168232.64)</t>
  </si>
  <si>
    <t>d38b1059-eb3f-4bf0-b50f-e3d62e229ce9</t>
  </si>
  <si>
    <t>POINT(713946.1 6169100.77)</t>
  </si>
  <si>
    <t>d38df899-1ffc-49dd-a2c3-b5d2f8dde18c</t>
  </si>
  <si>
    <t>0a3f507e-1c28-32b8-e044-0003ba298018</t>
  </si>
  <si>
    <t>POINT(713860.47 6169178)</t>
  </si>
  <si>
    <t>d392c84c-a2b0-45e7-a58e-c7ef242c01ef</t>
  </si>
  <si>
    <t>0a3f507e-24a1-32b8-e044-0003ba298018</t>
  </si>
  <si>
    <t>POINT(712745.03 6169348.01)</t>
  </si>
  <si>
    <t>d396bc73-803d-4384-8767-ffe73a6be408</t>
  </si>
  <si>
    <t>0a3f507e-1a4f-32b8-e044-0003ba298018</t>
  </si>
  <si>
    <t>POINT(713964.63 6169075.57)</t>
  </si>
  <si>
    <t>d39c4d4e-d8a5-455c-bbe6-3cdbe2cd8e90</t>
  </si>
  <si>
    <t>0a3f507e-1ee9-32b8-e044-0003ba298018</t>
  </si>
  <si>
    <t>POINT(711729.82 6172193.56)</t>
  </si>
  <si>
    <t>d3b1262e-5e63-4424-86ca-c0b642828f8d</t>
  </si>
  <si>
    <t>0a3f507e-225c-32b8-e044-0003ba298018</t>
  </si>
  <si>
    <t>POINT(711823.22 6171683.9)</t>
  </si>
  <si>
    <t>d3b55a99-2efa-4eb4-83f6-530b61d66f76</t>
  </si>
  <si>
    <t>0a3f507e-222d-32b8-e044-0003ba298018</t>
  </si>
  <si>
    <t>POINT(712321.83 6169097.17)</t>
  </si>
  <si>
    <t>d3bd57c7-9b31-4f24-b769-774b2d0fe44b</t>
  </si>
  <si>
    <t>0a3f507e-2469-32b8-e044-0003ba298018</t>
  </si>
  <si>
    <t>POINT(712717.56 6169580)</t>
  </si>
  <si>
    <t>d3c13657-a05b-43ae-90b8-a77d47f6f72a</t>
  </si>
  <si>
    <t>0a3f507e-1f82-32b8-e044-0003ba298018</t>
  </si>
  <si>
    <t>POINT(711153.09 6171486.35)</t>
  </si>
  <si>
    <t>d3c29e67-60ea-41d7-bb17-69b7a1f95888</t>
  </si>
  <si>
    <t>0a3f507e-1bdc-32b8-e044-0003ba298018</t>
  </si>
  <si>
    <t>POINT(713807.3 6169333.31)</t>
  </si>
  <si>
    <t>d3c5c53a-5fd4-439e-abaf-9631c04a40fa</t>
  </si>
  <si>
    <t>0a3f507e-1c0a-32b8-e044-0003ba298018</t>
  </si>
  <si>
    <t>POINT(713598.19 6169261.23)</t>
  </si>
  <si>
    <t>d3ca4544-5f31-4a4c-8bc3-c70a4adc5175</t>
  </si>
  <si>
    <t>0a3f507e-22a0-32b8-e044-0003ba298018</t>
  </si>
  <si>
    <t>POINT(711881.13 6171911.58)</t>
  </si>
  <si>
    <t>d3cff5f4-dec7-45b3-8159-71a0eced66c3</t>
  </si>
  <si>
    <t>POINT(711356.79 6170913.18)</t>
  </si>
  <si>
    <t>d3dfc723-0508-4cf9-964b-cd8c8a3f37b6</t>
  </si>
  <si>
    <t>e78b682b-33ce-4b2f-93f8-bfa4ce984acd</t>
  </si>
  <si>
    <t>POINT(711618.97 6172763.03)</t>
  </si>
  <si>
    <t>d3ed9604-aabe-4951-82c5-4788710e6bd7</t>
  </si>
  <si>
    <t>0a3f507e-1ca0-32b8-e044-0003ba298018</t>
  </si>
  <si>
    <t>POINT(713969.84 6168739.9)</t>
  </si>
  <si>
    <t>d4591f68-5cbc-4353-9282-9008a92290f7</t>
  </si>
  <si>
    <t>0a3f507e-2350-32b8-e044-0003ba298018</t>
  </si>
  <si>
    <t>POINT(712342.54 6169022.38)</t>
  </si>
  <si>
    <t>d46101b0-0ab4-423d-9f92-0a40fffd1a3e</t>
  </si>
  <si>
    <t>0a3f507e-1ff1-32b8-e044-0003ba298018</t>
  </si>
  <si>
    <t>POINT(710863.81 6171732)</t>
  </si>
  <si>
    <t>d46a94c8-1783-4a42-bfd5-d062dc669e17</t>
  </si>
  <si>
    <t>7f6a9509-e4df-4bc6-a715-8e46503c6f5e</t>
  </si>
  <si>
    <t>POINT(711569.46 6172708.31)</t>
  </si>
  <si>
    <t>d46eb62a-d535-4143-bca2-c5a8ab1a052e</t>
  </si>
  <si>
    <t>0a3f507e-1ee4-32b8-e044-0003ba298018</t>
  </si>
  <si>
    <t>POINT(711698.77 6172163.58)</t>
  </si>
  <si>
    <t>d4978ccd-0de6-4454-831f-11c035c577f6</t>
  </si>
  <si>
    <t>0a3f507e-1a0f-32b8-e044-0003ba298018</t>
  </si>
  <si>
    <t>POINT(711508.55 6172331.55)</t>
  </si>
  <si>
    <t>d4993ffb-9deb-4f7b-ad6d-257e188884bf</t>
  </si>
  <si>
    <t>0a3f507e-1edc-32b8-e044-0003ba298018</t>
  </si>
  <si>
    <t>POINT(711675.8 6172111.04)</t>
  </si>
  <si>
    <t>d49f7dd2-430f-4ef4-8c1f-715b86210f8c</t>
  </si>
  <si>
    <t>0a3f507e-192c-32b8-e044-0003ba298018</t>
  </si>
  <si>
    <t>POINT(711324.05 6172121.23)</t>
  </si>
  <si>
    <t>d4a3dac0-2633-463f-97e0-b632957a5cbb</t>
  </si>
  <si>
    <t>0a3f507e-186e-32b8-e044-0003ba298018</t>
  </si>
  <si>
    <t>POINT(714046.99 6168812.03)</t>
  </si>
  <si>
    <t>d4a9f624-af1d-4531-8e55-8a08fede771c</t>
  </si>
  <si>
    <t>0a3f507e-200e-32b8-e044-0003ba298018</t>
  </si>
  <si>
    <t>POINT(711091.63 6171854.41)</t>
  </si>
  <si>
    <t>d4b0a2ad-de2b-4ae7-9e68-7e410be6dd1d</t>
  </si>
  <si>
    <t>0a3f507e-164e-32b8-e044-0003ba298018</t>
  </si>
  <si>
    <t>POINT(714167.68 6168740.41)</t>
  </si>
  <si>
    <t>d4dbf3aa-454b-4cf3-9424-328536f88218</t>
  </si>
  <si>
    <t>78f3aa03-96ca-4be7-88e2-d818ae6079e1</t>
  </si>
  <si>
    <t>POINT(712217.98 6169455.67)</t>
  </si>
  <si>
    <t>d4de2e38-8f83-4ea3-883e-23352e865890</t>
  </si>
  <si>
    <t>0a3f507e-234e-32b8-e044-0003ba298018</t>
  </si>
  <si>
    <t>POINT(712374.4 6169058.83)</t>
  </si>
  <si>
    <t>d4ef9e5c-c9ac-4ed3-b5a6-2fefbf081592</t>
  </si>
  <si>
    <t>0a3f507e-17ec-32b8-e044-0003ba298018</t>
  </si>
  <si>
    <t>POINT(712547.75 6169091.24)</t>
  </si>
  <si>
    <t>d4f32007-cb1b-47ac-9263-541f3ca55512</t>
  </si>
  <si>
    <t>0a3f507e-181c-32b8-e044-0003ba298018</t>
  </si>
  <si>
    <t>POINT(712052.33 6169499.63)</t>
  </si>
  <si>
    <t>d4f3f48f-efa6-41c2-b231-b92fd5e73d77</t>
  </si>
  <si>
    <t>0a3f507e-1fb9-32b8-e044-0003ba298018</t>
  </si>
  <si>
    <t>POINT(710952.15 6171578.4)</t>
  </si>
  <si>
    <t>d4feb42c-26ec-480f-99e6-69882887f910</t>
  </si>
  <si>
    <t>0a3f507e-2398-32b8-e044-0003ba298018</t>
  </si>
  <si>
    <t>POINT(713171.35 6168541.27)</t>
  </si>
  <si>
    <t>d520273b-e7ac-4f10-8f13-1e6a33e7c836</t>
  </si>
  <si>
    <t>0a3f507e-1575-32b8-e044-0003ba298018</t>
  </si>
  <si>
    <t>POINT(713548.68 6168754.18)</t>
  </si>
  <si>
    <t>d54c0572-4aca-4136-87dd-ed545a014856</t>
  </si>
  <si>
    <t>0a3f507e-17b8-32b8-e044-0003ba298018</t>
  </si>
  <si>
    <t>POINT(713286.55 6168837.34)</t>
  </si>
  <si>
    <t>d54c21c9-77b7-41de-9739-c0ad1ccbb726</t>
  </si>
  <si>
    <t>0a3f507e-1c86-32b8-e044-0003ba298018</t>
  </si>
  <si>
    <t>POINT(712360.15 6169281.65)</t>
  </si>
  <si>
    <t>d567bcbf-4257-4cdf-984c-07558e6a81d7</t>
  </si>
  <si>
    <t>0a3f507e-229c-32b8-e044-0003ba298018</t>
  </si>
  <si>
    <t>POINT(711837.63 6171906.54)</t>
  </si>
  <si>
    <t>d56a4c5d-8eac-485d-ba2d-a32a559954d7</t>
  </si>
  <si>
    <t>0a3f507e-1f37-32b8-e044-0003ba298018</t>
  </si>
  <si>
    <t>POINT(711324.34 6171546.45)</t>
  </si>
  <si>
    <t>d56cc36b-4122-47f9-8293-9bb5d4be5b48</t>
  </si>
  <si>
    <t>0a3f507e-15fa-32b8-e044-0003ba298018</t>
  </si>
  <si>
    <t>POINT(711642.33 6170682.15)</t>
  </si>
  <si>
    <t>d5745ac1-95bd-40ae-9289-631386b602ef</t>
  </si>
  <si>
    <t>0a3f507e-1db9-32b8-e044-0003ba298018</t>
  </si>
  <si>
    <t>POINT(712180.23 6171958.4)</t>
  </si>
  <si>
    <t>d578032e-148b-4147-a156-08321a63b6dc</t>
  </si>
  <si>
    <t>0a3f507e-15fd-32b8-e044-0003ba298018</t>
  </si>
  <si>
    <t>POINT(711598.8 6170685.72)</t>
  </si>
  <si>
    <t>d59b5d50-bdc0-4ac6-83c9-37146670be35</t>
  </si>
  <si>
    <t>0a3f507e-16f1-32b8-e044-0003ba298018</t>
  </si>
  <si>
    <t>POINT(713366.7 6169050.34)</t>
  </si>
  <si>
    <t>d5a43b1c-6edb-4319-815b-3f03942d0c3b</t>
  </si>
  <si>
    <t>0a3f507e-1988-32b8-e044-0003ba298018</t>
  </si>
  <si>
    <t>POINT(711875.72 6172415.08)</t>
  </si>
  <si>
    <t>d5cbae1f-af4d-4253-9108-a4336183b90e</t>
  </si>
  <si>
    <t>0a3f507e-1bef-32b8-e044-0003ba298018</t>
  </si>
  <si>
    <t>POINT(713579.45 6169139.56)</t>
  </si>
  <si>
    <t>d5e22c74-6543-467e-af9e-abbd8e351b08</t>
  </si>
  <si>
    <t>0a3f507e-1fa1-32b8-e044-0003ba298018</t>
  </si>
  <si>
    <t>POINT(711017.44 6171526.4)</t>
  </si>
  <si>
    <t>d5eebb6c-4c68-470e-a275-bc0cfeaeee9d</t>
  </si>
  <si>
    <t>0a3f507e-240a-32b8-e044-0003ba298018</t>
  </si>
  <si>
    <t>POINT(711606.13 6172501.71)</t>
  </si>
  <si>
    <t>d5f1ac73-adcd-4c7b-af34-4d0f0cc69a8a</t>
  </si>
  <si>
    <t>0a3f507e-15f1-32b8-e044-0003ba298018</t>
  </si>
  <si>
    <t>POINT(711732.92 6170743.64)</t>
  </si>
  <si>
    <t>d5f920f0-d801-4512-8164-23bf635f5618</t>
  </si>
  <si>
    <t>0a3f507e-2309-32b8-e044-0003ba298018</t>
  </si>
  <si>
    <t>POINT(711826.84 6172285.23)</t>
  </si>
  <si>
    <t>d5fd661e-b179-42ff-bd42-458ba2503dec</t>
  </si>
  <si>
    <t>0a3f507e-15da-32b8-e044-0003ba298018</t>
  </si>
  <si>
    <t>POINT(711610.35 6170836.36)</t>
  </si>
  <si>
    <t>d6077d7e-c686-4df4-9cf7-4ac4d9572887</t>
  </si>
  <si>
    <t>0a3f507e-1542-32b8-e044-0003ba298018</t>
  </si>
  <si>
    <t>POINT(713518.54 6169472.78)</t>
  </si>
  <si>
    <t>d61bf09f-ff43-4e83-a53e-4fa3324a20e7</t>
  </si>
  <si>
    <t>0a3f507e-17f0-32b8-e044-0003ba298018</t>
  </si>
  <si>
    <t>POINT(712512.03 6169092.42)</t>
  </si>
  <si>
    <t>d6282510-b8b1-454e-836d-0f3cb92b85f5</t>
  </si>
  <si>
    <t>0a3f507e-2241-32b8-e044-0003ba298018</t>
  </si>
  <si>
    <t>POINT(712039.05 6171633.77)</t>
  </si>
  <si>
    <t>d64b8148-b734-4356-a881-061055441409</t>
  </si>
  <si>
    <t>0a3f507e-1fae-32b8-e044-0003ba298018</t>
  </si>
  <si>
    <t>POINT(711117.85 6171634.99)</t>
  </si>
  <si>
    <t>d66496f4-3107-48c4-9d37-6e3854e3cc1e</t>
  </si>
  <si>
    <t>0a3f507e-243a-32b8-e044-0003ba298018</t>
  </si>
  <si>
    <t>POINT(713069.85 6169594.94)</t>
  </si>
  <si>
    <t>d66a6a29-409d-4b92-84ab-3782b16aa716</t>
  </si>
  <si>
    <t>0a3f507e-1ea1-32b8-e044-0003ba298018</t>
  </si>
  <si>
    <t>POINT(711520.36 6172113.32)</t>
  </si>
  <si>
    <t>d680047c-abd2-494b-9a76-7f1abf0be485</t>
  </si>
  <si>
    <t>0a3f507e-1bab-32b8-e044-0003ba298018</t>
  </si>
  <si>
    <t>POINT(713793.12 6169209.04)</t>
  </si>
  <si>
    <t>d686ac02-cbfe-437d-9d45-edee7d4a7b40</t>
  </si>
  <si>
    <t>0a3f507e-1601-32b8-e044-0003ba298018</t>
  </si>
  <si>
    <t>POINT(711550 6170653.37)</t>
  </si>
  <si>
    <t>d69988e7-f60b-4387-8401-0fe2126de129</t>
  </si>
  <si>
    <t>POINT(711323.23 6170885.83)</t>
  </si>
  <si>
    <t>d6a494da-4bd4-4725-8d90-076d5381a67a</t>
  </si>
  <si>
    <t>0a3f507e-24c5-32b8-e044-0003ba298018</t>
  </si>
  <si>
    <t>POINT(713619.43 6169773.69)</t>
  </si>
  <si>
    <t>d6ad3873-fe76-403f-9744-1df9e67bc034</t>
  </si>
  <si>
    <t>0a3f507e-17ba-32b8-e044-0003ba298018</t>
  </si>
  <si>
    <t>POINT(713285.07 6168884.63)</t>
  </si>
  <si>
    <t>d6c188b0-735c-4832-ba4d-a719adff1fbf</t>
  </si>
  <si>
    <t>0a3f507e-167b-32b8-e044-0003ba298018</t>
  </si>
  <si>
    <t>POINT(713589.12 6169564.72)</t>
  </si>
  <si>
    <t>d6c57985-90f0-4c9e-a09d-018d7b89169f</t>
  </si>
  <si>
    <t>0a3f507e-2257-32b8-e044-0003ba298018</t>
  </si>
  <si>
    <t>POINT(712062.58 6171727.1)</t>
  </si>
  <si>
    <t>d6ccb35a-4d84-4fd3-94d5-d02d1ab31937</t>
  </si>
  <si>
    <t>b528c9e0-bbfc-47a6-b160-775d872d9c26</t>
  </si>
  <si>
    <t>POINT(711586.6 6172713.06)</t>
  </si>
  <si>
    <t>d6d37efb-4dfd-453b-b9bc-3b3172d21f49</t>
  </si>
  <si>
    <t>0a3f507e-1720-32b8-e044-0003ba298018</t>
  </si>
  <si>
    <t>POINT(712941.85 6169009.81)</t>
  </si>
  <si>
    <t>d6e6a926-1b0f-412a-a6a7-9c8540541bbc</t>
  </si>
  <si>
    <t>d4a204a9-2d77-456e-a0b5-7d8c05f932ac</t>
  </si>
  <si>
    <t>POINT(712262.14 6169479.26)</t>
  </si>
  <si>
    <t>d6e79ca6-b72f-460f-b4ea-083273be582c</t>
  </si>
  <si>
    <t>0a3f507e-185c-32b8-e044-0003ba298018</t>
  </si>
  <si>
    <t>POINT(713312.15 6168680.65)</t>
  </si>
  <si>
    <t>d70d6087-bcae-4044-a5b4-edd4d0ec8a1f</t>
  </si>
  <si>
    <t>0a3f507e-20cc-32b8-e044-0003ba298018</t>
  </si>
  <si>
    <t>POINT(713490.6 6169461.43)</t>
  </si>
  <si>
    <t>d730d78e-64f7-4ead-bb2c-0e4b3357f4d8</t>
  </si>
  <si>
    <t>0a3f507e-2368-32b8-e044-0003ba298018</t>
  </si>
  <si>
    <t>POINT(712206.95 6169382.91)</t>
  </si>
  <si>
    <t>d74afdb7-1374-40db-bf0c-a054d8791491</t>
  </si>
  <si>
    <t>0a3f507e-2038-32b8-e044-0003ba298018</t>
  </si>
  <si>
    <t>POINT(710775.84 6171895.72)</t>
  </si>
  <si>
    <t>d7574fa8-e26c-4a5c-b105-46482daaf823</t>
  </si>
  <si>
    <t>0a3f507e-1a7a-32b8-e044-0003ba298018</t>
  </si>
  <si>
    <t>POINT(713840.04 6168953.39)</t>
  </si>
  <si>
    <t>d765547f-30a1-4f08-9d95-30ea9692986d</t>
  </si>
  <si>
    <t>0a3f507e-1816-32b8-e044-0003ba298018</t>
  </si>
  <si>
    <t>POINT(712073.03 6169444.71)</t>
  </si>
  <si>
    <t>d76c5bfe-1fb2-4c6c-9e3f-b241b779d60b</t>
  </si>
  <si>
    <t>0a3f507e-1f67-32b8-e044-0003ba298018</t>
  </si>
  <si>
    <t>POINT(711213.67 6171835.67)</t>
  </si>
  <si>
    <t>d777fb5a-1eed-44d1-8caa-125017b37f48</t>
  </si>
  <si>
    <t>0a3f507e-1b97-32b8-e044-0003ba298018</t>
  </si>
  <si>
    <t>POINT(712986.37 6169050.05)</t>
  </si>
  <si>
    <t>d78332e4-1063-49ca-ad82-59f8d956e54d</t>
  </si>
  <si>
    <t>0a3f507e-2140-32b8-e044-0003ba298018</t>
  </si>
  <si>
    <t>POINT(713620.07 6168961.82)</t>
  </si>
  <si>
    <t>d7877c1b-e663-4a50-a82d-be307cf84869</t>
  </si>
  <si>
    <t>0a3f507e-1641-32b8-e044-0003ba298018</t>
  </si>
  <si>
    <t>POINT(713696.32 6169534.03)</t>
  </si>
  <si>
    <t>d7b78df0-2f3f-487b-b632-ce56ca8a76f8</t>
  </si>
  <si>
    <t>0a3f507e-21fd-32b8-e044-0003ba298018</t>
  </si>
  <si>
    <t>POINT(712945.77 6169289.42)</t>
  </si>
  <si>
    <t>d7b9746c-415a-441b-bca3-437ddf1e7a47</t>
  </si>
  <si>
    <t>0a3f507e-18f9-32b8-e044-0003ba298018</t>
  </si>
  <si>
    <t>POINT(711418.31 6172005.42)</t>
  </si>
  <si>
    <t>d7c2a7a8-6c9a-4111-9c0b-620f79d4cdca</t>
  </si>
  <si>
    <t>0a3f507e-1a0c-32b8-e044-0003ba298018</t>
  </si>
  <si>
    <t>POINT(711511.13 6172315.78)</t>
  </si>
  <si>
    <t>d7cc8758-ce6c-4629-9a65-1af7ba235546</t>
  </si>
  <si>
    <t>0a3f507e-1b5b-32b8-e044-0003ba298018</t>
  </si>
  <si>
    <t>POINT(713474.35 6169752.05)</t>
  </si>
  <si>
    <t>d83e3e87-f9ed-4ec8-8c5b-5cd49dd673cc</t>
  </si>
  <si>
    <t>0a3f507e-1870-32b8-e044-0003ba298018</t>
  </si>
  <si>
    <t>POINT(714053.27 6168779.31)</t>
  </si>
  <si>
    <t>d8576876-867e-4a6d-bd93-1ab2d12e9638</t>
  </si>
  <si>
    <t>0a3f507e-1f91-32b8-e044-0003ba298018</t>
  </si>
  <si>
    <t>POINT(711006.81 6171477.05)</t>
  </si>
  <si>
    <t>d86e0eed-dbd9-463b-88b4-3b13e9b97c46</t>
  </si>
  <si>
    <t>7c2261be-3d5e-4ea4-af4b-b46d5b764d3e</t>
  </si>
  <si>
    <t>POINT(712090.43 6169617)</t>
  </si>
  <si>
    <t>d880af11-8e93-4ec0-a6c5-0dced3e6b5a3</t>
  </si>
  <si>
    <t>0a3f507e-1f31-32b8-e044-0003ba298018</t>
  </si>
  <si>
    <t>POINT(711121.25 6172265.98)</t>
  </si>
  <si>
    <t>d8830bac-940c-45ee-a1c2-6cc51375ce3a</t>
  </si>
  <si>
    <t>3dea51dd-ff95-4c49-be6a-8cbed9dbd561</t>
  </si>
  <si>
    <t>POINT(711530 6172764.39)</t>
  </si>
  <si>
    <t>d89388f3-9e8b-413f-adf1-7ce9adfc6573</t>
  </si>
  <si>
    <t>0a3f507e-22e2-32b8-e044-0003ba298018</t>
  </si>
  <si>
    <t>POINT(711960.89 6172024.76)</t>
  </si>
  <si>
    <t>d8afb864-aa12-4ef0-b97d-6f6fc00a697c</t>
  </si>
  <si>
    <t>0a3f507e-228b-32b8-e044-0003ba298018</t>
  </si>
  <si>
    <t>POINT(711948.11 6171828.62)</t>
  </si>
  <si>
    <t>d8b00979-6892-446b-82cb-433ff0fe2dc1</t>
  </si>
  <si>
    <t>0a3f507e-1a52-32b8-e044-0003ba298018</t>
  </si>
  <si>
    <t>POINT(713981.18 6169044.77)</t>
  </si>
  <si>
    <t>d8b8f93d-e28d-4654-be97-dafead721ad8</t>
  </si>
  <si>
    <t>0a3f507e-1528-32b8-e044-0003ba298018</t>
  </si>
  <si>
    <t>POINT(711590.31 6172434.8)</t>
  </si>
  <si>
    <t>d8bdbce3-3f75-4c1e-a018-067ab64abfc0</t>
  </si>
  <si>
    <t>0a3f507e-1ed1-32b8-e044-0003ba298018</t>
  </si>
  <si>
    <t>POINT(711671.05 6172068.53)</t>
  </si>
  <si>
    <t>d8d64b62-3817-4bfb-8f25-4eb2db97f08c</t>
  </si>
  <si>
    <t>0a3f507e-2210-32b8-e044-0003ba298018</t>
  </si>
  <si>
    <t>POINT(712780.47 6169256.74)</t>
  </si>
  <si>
    <t>d8d9902c-631c-452f-8952-38877916d66e</t>
  </si>
  <si>
    <t>0a3f507e-227e-32b8-e044-0003ba298018</t>
  </si>
  <si>
    <t>POINT(711797.94 6171833.16)</t>
  </si>
  <si>
    <t>d8e32d79-2174-48b4-8d28-0a1ac6e0dbd8</t>
  </si>
  <si>
    <t>0a3f507e-1c1b-32b8-e044-0003ba298018</t>
  </si>
  <si>
    <t>POINT(713980.63 6169316.27)</t>
  </si>
  <si>
    <t>d8eafc63-aec0-48fa-b30c-7831bd7d4edc</t>
  </si>
  <si>
    <t>0a3f507e-1d7c-32b8-e044-0003ba298018</t>
  </si>
  <si>
    <t>POINT(711624.95 6172699.8)</t>
  </si>
  <si>
    <t>d8fdd2cc-d3d6-4445-b93d-df9403a67053</t>
  </si>
  <si>
    <t>0a3f507e-2025-32b8-e044-0003ba298018</t>
  </si>
  <si>
    <t>POINT(710801.61 6171830.11)</t>
  </si>
  <si>
    <t>d903f4a2-3ba1-42ad-80e2-b3ce9ffd8b7a</t>
  </si>
  <si>
    <t>0a3f507e-21ea-32b8-e044-0003ba298018</t>
  </si>
  <si>
    <t>POINT(713195.74 6168948.4)</t>
  </si>
  <si>
    <t>d9122b93-4f53-4928-864f-761c28ef8f07</t>
  </si>
  <si>
    <t>0a3f507e-1996-32b8-e044-0003ba298018</t>
  </si>
  <si>
    <t>POINT(711837.85 6172376.1)</t>
  </si>
  <si>
    <t>d92dae8c-f989-4af2-b579-36f691144d49</t>
  </si>
  <si>
    <t>0a3f507e-21e8-32b8-e044-0003ba298018</t>
  </si>
  <si>
    <t>POINT(713210.74 6168993.31)</t>
  </si>
  <si>
    <t>d9427e66-7a8d-4ffe-b9a6-b4e83d0c1edd</t>
  </si>
  <si>
    <t>0a3f507e-1a25-32b8-e044-0003ba298018</t>
  </si>
  <si>
    <t>POINT(714006.95 6169205.07)</t>
  </si>
  <si>
    <t>d948b2c6-69f8-4001-b144-56f8fd4abce4</t>
  </si>
  <si>
    <t>0a3f507e-20d9-32b8-e044-0003ba298018</t>
  </si>
  <si>
    <t>POINT(714276.98 6168771.38)</t>
  </si>
  <si>
    <t>d95218aa-ff2f-4a6a-84ab-dc5e856176b1</t>
  </si>
  <si>
    <t>0a3f507e-20da-32b8-e044-0003ba298018</t>
  </si>
  <si>
    <t>POINT(714255.02 6168780.92)</t>
  </si>
  <si>
    <t>d952d36b-c257-4530-9170-fb69ce382403</t>
  </si>
  <si>
    <t>0a3f507e-2194-32b8-e044-0003ba298018</t>
  </si>
  <si>
    <t>POINT(713412.84 6168794.15)</t>
  </si>
  <si>
    <t>d9894d9b-32f8-4d13-9151-cac0edb03437</t>
  </si>
  <si>
    <t>0a3f507e-1d8e-32b8-e044-0003ba298018</t>
  </si>
  <si>
    <t>POINT(712213.16 6169289.87)</t>
  </si>
  <si>
    <t>d99cdbc6-3918-41b8-971a-d3eee1c54802</t>
  </si>
  <si>
    <t>POINT(713542.67 6168771.66)</t>
  </si>
  <si>
    <t>d9a2d765-0cdf-4920-915c-10d6e7a97d39</t>
  </si>
  <si>
    <t>0a3f507e-1e82-32b8-e044-0003ba298018</t>
  </si>
  <si>
    <t>POINT(711751.57 6171815.55)</t>
  </si>
  <si>
    <t>d9b5e735-a0c8-4faf-825c-ab077969392c</t>
  </si>
  <si>
    <t>POINT(713390.54 6168911.84)</t>
  </si>
  <si>
    <t>d9c07d34-10f4-43c4-9f19-f89a43c89768</t>
  </si>
  <si>
    <t>POINT(712477.45 6171798.95)</t>
  </si>
  <si>
    <t>d9e0399a-310d-4fa9-90d8-84570194f05d</t>
  </si>
  <si>
    <t>0a3f507e-1c29-32b8-e044-0003ba298018</t>
  </si>
  <si>
    <t>POINT(713841.63 6169175.56)</t>
  </si>
  <si>
    <t>d9e427e7-7662-4306-b9ad-b7e2b7cef844</t>
  </si>
  <si>
    <t>0a3f507e-1a45-32b8-e044-0003ba298018</t>
  </si>
  <si>
    <t>POINT(713677.01 6168985.98)</t>
  </si>
  <si>
    <t>d9f05a6c-5672-4f72-8ddc-01977470c294</t>
  </si>
  <si>
    <t>0a3f507e-187d-32b8-e044-0003ba298018</t>
  </si>
  <si>
    <t>POINT(711409.11 6171547.28)</t>
  </si>
  <si>
    <t>da5effb3-8df4-4d48-8ca5-d02dd2aa135d</t>
  </si>
  <si>
    <t>0a3f507e-1e81-32b8-e044-0003ba298018</t>
  </si>
  <si>
    <t>POINT(711583.18 6171976.32)</t>
  </si>
  <si>
    <t>da7176c9-2361-4b8d-aa12-34c0fa912d23</t>
  </si>
  <si>
    <t>0a3f507e-1ea4-32b8-e044-0003ba298018</t>
  </si>
  <si>
    <t>POINT(711670.19 6171874.33)</t>
  </si>
  <si>
    <t>da8e1b68-ca8f-4c45-99e6-830dc06c1023</t>
  </si>
  <si>
    <t>0a3f507e-20ab-32b8-e044-0003ba298018</t>
  </si>
  <si>
    <t>POINT(711436.69 6172602.21)</t>
  </si>
  <si>
    <t>da971a39-52d4-4d27-8858-b9a9aa2686e4</t>
  </si>
  <si>
    <t>0a3f507e-1fc9-32b8-e044-0003ba298018</t>
  </si>
  <si>
    <t>POINT(710965.93 6171674.17)</t>
  </si>
  <si>
    <t>daa51f66-fbe8-49e4-9ecf-dbd53f07c8ba</t>
  </si>
  <si>
    <t>0a3f507e-1980-32b8-e044-0003ba298018</t>
  </si>
  <si>
    <t>POINT(711860.93 6172466.18)</t>
  </si>
  <si>
    <t>daa6170b-27ae-4d60-86d6-5fd95567d211</t>
  </si>
  <si>
    <t>53ba2f34-5ffe-2505-e044-0003ba298018</t>
  </si>
  <si>
    <t>POINT(712610.09 6168761.31)</t>
  </si>
  <si>
    <t>daaa5537-880f-4319-a85c-0c0aaf888243</t>
  </si>
  <si>
    <t>0a3f507e-18e5-32b8-e044-0003ba298018</t>
  </si>
  <si>
    <t>POINT(711328.22 6171876.28)</t>
  </si>
  <si>
    <t>dabe5712-f8fd-421b-a665-434f77c319e7</t>
  </si>
  <si>
    <t>0a3f507e-1b9d-32b8-e044-0003ba298018</t>
  </si>
  <si>
    <t>POINT(712997.34 6169106.82)</t>
  </si>
  <si>
    <t>dae23b28-c356-4b95-8b52-b00c4194d988</t>
  </si>
  <si>
    <t>5ba710e3-d50e-5980-e044-0003ba298018</t>
  </si>
  <si>
    <t>POINT(711384.07 6172714.64)</t>
  </si>
  <si>
    <t>db188d81-07f8-4f1c-9c87-af0229bff818</t>
  </si>
  <si>
    <t>0a3f507e-1959-32b8-e044-0003ba298018</t>
  </si>
  <si>
    <t>POINT(711794.88 6172570.05)</t>
  </si>
  <si>
    <t>db1cf75a-2c44-4d75-9894-4d581c0ec087</t>
  </si>
  <si>
    <t>0a3f507e-1ab1-32b8-e044-0003ba298018</t>
  </si>
  <si>
    <t>POINT(713774.26 6169127.57)</t>
  </si>
  <si>
    <t>db28a18d-2ca0-43db-ab1d-fc07cc8ffee3</t>
  </si>
  <si>
    <t>0a3f507e-1c52-32b8-e044-0003ba298018</t>
  </si>
  <si>
    <t>POINT(714223.06 6168815.9)</t>
  </si>
  <si>
    <t>db493686-3a85-4b2c-8936-ed687c0c7218</t>
  </si>
  <si>
    <t>0a3f507e-1723-32b8-e044-0003ba298018</t>
  </si>
  <si>
    <t>POINT(712918.63 6169035.29)</t>
  </si>
  <si>
    <t>db4a3133-c8d2-4bff-b994-fcd9af7c30c6</t>
  </si>
  <si>
    <t>0a3f507e-24b0-32b8-e044-0003ba298018</t>
  </si>
  <si>
    <t>POINT(712684.19 6169153.56)</t>
  </si>
  <si>
    <t>db553c36-eae9-4b84-9480-ec6aa873727b</t>
  </si>
  <si>
    <t>0a3f507e-1a6c-32b8-e044-0003ba298018</t>
  </si>
  <si>
    <t>POINT(714105.4 6169054.46)</t>
  </si>
  <si>
    <t>db64d0bb-4d3f-41b9-b3d4-2c6d30647669</t>
  </si>
  <si>
    <t>0a3f507e-1f62-32b8-e044-0003ba298018</t>
  </si>
  <si>
    <t>POINT(711224.9 6171809.4)</t>
  </si>
  <si>
    <t>db7aa874-3c14-4a9e-bbd0-f516a08b2777</t>
  </si>
  <si>
    <t>0a3f507e-1bc4-32b8-e044-0003ba298018</t>
  </si>
  <si>
    <t>POINT(713823.46 6169291.46)</t>
  </si>
  <si>
    <t>db9c3100-7e72-4baa-a716-5df207ef7bae</t>
  </si>
  <si>
    <t>0a3f507e-1aff-32b8-e044-0003ba298018</t>
  </si>
  <si>
    <t>POINT(713105.28 6168916.51)</t>
  </si>
  <si>
    <t>dbc0c3e6-baa9-4c05-8777-661b7fbab223</t>
  </si>
  <si>
    <t>POINT(712231.01 6169576.9)</t>
  </si>
  <si>
    <t>dbc28170-578f-4900-a737-78045a05bf95</t>
  </si>
  <si>
    <t>c34389a0-5e6b-482c-8831-ac011d4b8897</t>
  </si>
  <si>
    <t>POINT(711615.16 6172720.64)</t>
  </si>
  <si>
    <t>dbc97cdd-77f6-4d23-86fb-0736e0191887</t>
  </si>
  <si>
    <t>76ede3bb-3cbf-1e91-e044-00144f3ead67</t>
  </si>
  <si>
    <t>POINT(712809.7 6168961.8)</t>
  </si>
  <si>
    <t>dbd08121-4b22-444e-b1e0-9f78f3c95fde</t>
  </si>
  <si>
    <t>0a3f507e-1c00-32b8-e044-0003ba298018</t>
  </si>
  <si>
    <t>POINT(713678.22 6169227.01)</t>
  </si>
  <si>
    <t>dbd5b539-576e-4587-a579-0e5fa56fcb1a</t>
  </si>
  <si>
    <t>0a3f507e-1ec5-32b8-e044-0003ba298018</t>
  </si>
  <si>
    <t>POINT(711600.63 6172261.07)</t>
  </si>
  <si>
    <t>dbdbc87c-a66f-498f-8994-92e836317f09</t>
  </si>
  <si>
    <t>0a3f507e-233b-32b8-e044-0003ba298018</t>
  </si>
  <si>
    <t>POINT(713448.13 6168562.25)</t>
  </si>
  <si>
    <t>dbe7ea6d-1073-474e-9418-2644850c810c</t>
  </si>
  <si>
    <t>0a3f507e-151b-32b8-e044-0003ba298018</t>
  </si>
  <si>
    <t>POINT(711483.96 6172442.65)</t>
  </si>
  <si>
    <t>dbec0233-f669-4907-b9d6-cb374ea8e820</t>
  </si>
  <si>
    <t>0a3f507e-165a-32b8-e044-0003ba298018</t>
  </si>
  <si>
    <t>POINT(713609.06 6169454.46)</t>
  </si>
  <si>
    <t>dbec8b4e-b89b-45b2-bc13-826d63e840cd</t>
  </si>
  <si>
    <t>0a3f507e-1807-32b8-e044-0003ba298018</t>
  </si>
  <si>
    <t>POINT(712149.86 6169490.68)</t>
  </si>
  <si>
    <t>dc084cf7-9499-472b-bde6-05298e476b74</t>
  </si>
  <si>
    <t>0a3f507e-1cf7-32b8-e044-0003ba298018</t>
  </si>
  <si>
    <t>POINT(710921.65 6171956.94)</t>
  </si>
  <si>
    <t>dc155041-b877-4d2f-af50-50fbe8027ccc</t>
  </si>
  <si>
    <t>0a3f507e-191a-32b8-e044-0003ba298018</t>
  </si>
  <si>
    <t>POINT(711400.05 6172158.56)</t>
  </si>
  <si>
    <t>dc206e8d-78d0-44cb-a665-f21d29983df2</t>
  </si>
  <si>
    <t>0a3f507e-17a6-32b8-e044-0003ba298018</t>
  </si>
  <si>
    <t>POINT(713510.41 6168850.51)</t>
  </si>
  <si>
    <t>dc2cfed0-74f0-4491-b72e-a54a26685093</t>
  </si>
  <si>
    <t>0a3f507e-1b73-32b8-e044-0003ba298018</t>
  </si>
  <si>
    <t>POINT(713527.52 6169705.14)</t>
  </si>
  <si>
    <t>dc4b0d2b-93de-41f4-8d0f-a8b9671091cb</t>
  </si>
  <si>
    <t>POINT(712497.47 6171555.96)</t>
  </si>
  <si>
    <t>dc4bd704-a55b-4c57-97a2-2500f36cd979</t>
  </si>
  <si>
    <t>0a3f507e-15d7-32b8-e044-0003ba298018</t>
  </si>
  <si>
    <t>POINT(711658.5 6170755.23)</t>
  </si>
  <si>
    <t>dc4d8dc9-1d27-47d0-839a-a7aa67c2015c</t>
  </si>
  <si>
    <t>0a3f507e-2459-32b8-e044-0003ba298018</t>
  </si>
  <si>
    <t>POINT(712802.74 6169498.22)</t>
  </si>
  <si>
    <t>dc52c436-494e-4351-a6f2-9c9ed236c81a</t>
  </si>
  <si>
    <t>0a3f507e-2026-32b8-e044-0003ba298018</t>
  </si>
  <si>
    <t>POINT(710897.34 6171864.66)</t>
  </si>
  <si>
    <t>dc57a3fe-052d-4513-bb96-d8f3f2808ad4</t>
  </si>
  <si>
    <t>0a3f507e-1e72-32b8-e044-0003ba298018</t>
  </si>
  <si>
    <t>POINT(711648.72 6171743.82)</t>
  </si>
  <si>
    <t>dc5b065d-2608-48f6-82d3-92b97fd509e3</t>
  </si>
  <si>
    <t>0a3f507e-207b-32b8-e044-0003ba298018</t>
  </si>
  <si>
    <t>POINT(712950.18 6168837.55)</t>
  </si>
  <si>
    <t>dc8d25b6-06f0-4960-91f3-afdae5c38ff2</t>
  </si>
  <si>
    <t>0a3f507e-1af1-32b8-e044-0003ba298018</t>
  </si>
  <si>
    <t>POINT(713223.28 6169253.08)</t>
  </si>
  <si>
    <t>dc90ddea-8d0b-420c-a5cf-cc038070b682</t>
  </si>
  <si>
    <t>53ba2f34-5ff6-2505-e044-0003ba298018</t>
  </si>
  <si>
    <t>POINT(712666.41 6168737.48)</t>
  </si>
  <si>
    <t>dc91d115-34f2-40ae-9a2a-eb9363a6c46b</t>
  </si>
  <si>
    <t>0a3f507e-14ee-32b8-e044-0003ba298018</t>
  </si>
  <si>
    <t>POINT(711059.44 6172609.23)</t>
  </si>
  <si>
    <t>dca09641-adc4-4b0c-8ca8-d7344f2ed9ae</t>
  </si>
  <si>
    <t>0a3f507e-154c-32b8-e044-0003ba298018</t>
  </si>
  <si>
    <t>POINT(713503.58 6169496.33)</t>
  </si>
  <si>
    <t>dca2529d-0651-48c5-98fa-011459a0a190</t>
  </si>
  <si>
    <t>0a3f507e-203c-32b8-e044-0003ba298018</t>
  </si>
  <si>
    <t>POINT(710725.43 6171863.77)</t>
  </si>
  <si>
    <t>dcc06a51-4a20-4c0d-b804-116ad872e26e</t>
  </si>
  <si>
    <t>1a68cfb8-64da-4eba-b753-33a4ff0040cf</t>
  </si>
  <si>
    <t>POINT(712078.68 6169610.87)</t>
  </si>
  <si>
    <t>dcc696e2-c95e-40e1-995a-2bcb4a2c3ba0</t>
  </si>
  <si>
    <t>0a3f507e-2260-32b8-e044-0003ba298018</t>
  </si>
  <si>
    <t>POINT(711796.89 6171731.95)</t>
  </si>
  <si>
    <t>dcc856ab-ec84-462e-9c9c-9264ede0effd</t>
  </si>
  <si>
    <t>POINT(712720.07 6169360.17)</t>
  </si>
  <si>
    <t>dce0f180-7ead-4c4a-a943-201ac4766270</t>
  </si>
  <si>
    <t>0a3f507e-2268-32b8-e044-0003ba298018</t>
  </si>
  <si>
    <t>POINT(711881.96 6171736.48)</t>
  </si>
  <si>
    <t>dce38040-50ed-4ff0-9801-da8595bd8515</t>
  </si>
  <si>
    <t>0a3f507e-22cc-32b8-e044-0003ba298018</t>
  </si>
  <si>
    <t>POINT(711870.83 6172061.99)</t>
  </si>
  <si>
    <t>dd0fd030-9987-4d05-a071-5f787f8a2c48</t>
  </si>
  <si>
    <t>0a3f507e-1f8c-32b8-e044-0003ba298018</t>
  </si>
  <si>
    <t>POINT(711073.7 6171563.66)</t>
  </si>
  <si>
    <t>dd1d76ab-20ee-4783-b72b-3364b56e7ae7</t>
  </si>
  <si>
    <t>0a3f507e-2379-32b8-e044-0003ba298018</t>
  </si>
  <si>
    <t>POINT(713219.48 6168594.51)</t>
  </si>
  <si>
    <t>dd25cc0d-4a10-484f-a0de-2c07f1a92ce9</t>
  </si>
  <si>
    <t>0a3f507e-1f9d-32b8-e044-0003ba298018</t>
  </si>
  <si>
    <t>POINT(711040.08 6171533.79)</t>
  </si>
  <si>
    <t>dd30b0a9-de72-4ddd-a649-41394e7f0b5e</t>
  </si>
  <si>
    <t>0a3f507e-1dd9-32b8-e044-0003ba298018</t>
  </si>
  <si>
    <t>POINT(712112.53 6171906.15)</t>
  </si>
  <si>
    <t>dd367c73-b06c-4d3d-afbd-f307d72e9b65</t>
  </si>
  <si>
    <t>0a3f507e-1ceb-32b8-e044-0003ba298018</t>
  </si>
  <si>
    <t>POINT(710870.56 6171910.33)</t>
  </si>
  <si>
    <t>dd4fad7b-4feb-4d1e-964c-ab951369a358</t>
  </si>
  <si>
    <t>0a3f507e-1956-32b8-e044-0003ba298018</t>
  </si>
  <si>
    <t>POINT(711811.46 6172574.39)</t>
  </si>
  <si>
    <t>dd528210-1fe5-4aa8-9ff3-64aa9f913d51</t>
  </si>
  <si>
    <t>0a3f507e-187b-32b8-e044-0003ba298018</t>
  </si>
  <si>
    <t>POINT(711423.04 6171546.28)</t>
  </si>
  <si>
    <t>dd579ee0-9ee4-4f06-a258-2316d85e0b0b</t>
  </si>
  <si>
    <t>0a3f507e-1b63-32b8-e044-0003ba298018</t>
  </si>
  <si>
    <t>POINT(713486.13 6169732.86)</t>
  </si>
  <si>
    <t>dd599528-1512-4afe-89c1-327b9b5b407f</t>
  </si>
  <si>
    <t>POINT(712453.05 6170364.6)</t>
  </si>
  <si>
    <t>dd67d971-4958-454b-a48a-b14db7a8c74f</t>
  </si>
  <si>
    <t>0a3f507e-235e-32b8-e044-0003ba298018</t>
  </si>
  <si>
    <t>POINT(712300.23 6169474.15)</t>
  </si>
  <si>
    <t>dd7200cf-0ad4-4a4a-88e2-15f35be58758</t>
  </si>
  <si>
    <t>0a3f507e-1570-32b8-e044-0003ba298018</t>
  </si>
  <si>
    <t>POINT(713890.06 6169290.15)</t>
  </si>
  <si>
    <t>dd748f12-d4e7-4017-a354-e8b078770361</t>
  </si>
  <si>
    <t>0a3f507e-17c1-32b8-e044-0003ba298018</t>
  </si>
  <si>
    <t>POINT(713099.2 6168792.38)</t>
  </si>
  <si>
    <t>dd9e240c-10e3-48ad-95be-1df0f5ea135b</t>
  </si>
  <si>
    <t>0a3f507e-2363-32b8-e044-0003ba298018</t>
  </si>
  <si>
    <t>POINT(712266.73 6169395.14)</t>
  </si>
  <si>
    <t>dda17e5c-23a5-4f30-a02f-7a1d28b8034f</t>
  </si>
  <si>
    <t>0a3f507e-20d8-32b8-e044-0003ba298018</t>
  </si>
  <si>
    <t>POINT(713453.95 6169521.6)</t>
  </si>
  <si>
    <t>dda85ef2-8106-4afc-8c07-b8192c7ab4aa</t>
  </si>
  <si>
    <t>0a3f507e-1aa4-32b8-e044-0003ba298018</t>
  </si>
  <si>
    <t>POINT(713850.29 6168982.97)</t>
  </si>
  <si>
    <t>ddaf4331-ba91-47f7-81b9-e718bccf6fe1</t>
  </si>
  <si>
    <t>0a3f507e-2299-32b8-e044-0003ba298018</t>
  </si>
  <si>
    <t>POINT(711980.52 6171892.26)</t>
  </si>
  <si>
    <t>ddc90a52-2c2b-4beb-aece-ad464f1f86ba</t>
  </si>
  <si>
    <t>0a3f507e-23ba-32b8-e044-0003ba298018</t>
  </si>
  <si>
    <t>POINT(713320.43 6169407.98)</t>
  </si>
  <si>
    <t>dddeba8c-b1a0-47b6-991c-0137b5f43cdd</t>
  </si>
  <si>
    <t>0a3f507e-1e99-32b8-e044-0003ba298018</t>
  </si>
  <si>
    <t>POINT(711602.61 6172119.18)</t>
  </si>
  <si>
    <t>ddf015f9-3c85-4cf1-a943-3cf9f174acc1</t>
  </si>
  <si>
    <t>76ede3bb-3cbb-1e91-e044-00144f3ead67</t>
  </si>
  <si>
    <t>POINT(712799 6168941.14)</t>
  </si>
  <si>
    <t>ddf23805-5b76-455c-8983-624ae77d5225</t>
  </si>
  <si>
    <t>0a3f507e-1983-32b8-e044-0003ba298018</t>
  </si>
  <si>
    <t>POINT(711877.93 6172443.08)</t>
  </si>
  <si>
    <t>de03e594-28c0-43e5-9463-e11011f63e08</t>
  </si>
  <si>
    <t>0a3f507e-2270-32b8-e044-0003ba298018</t>
  </si>
  <si>
    <t>POINT(711897.73 6171780.3)</t>
  </si>
  <si>
    <t>de055722-3d46-4cd9-8afb-d9d8c98c5d17</t>
  </si>
  <si>
    <t>0a3f507e-18f3-32b8-e044-0003ba298018</t>
  </si>
  <si>
    <t>POINT(711308.66 6171899.54)</t>
  </si>
  <si>
    <t>de0dfc87-e637-4c7f-803c-a1d3be54e944</t>
  </si>
  <si>
    <t>0a3f507e-1dda-32b8-e044-0003ba298018</t>
  </si>
  <si>
    <t>POINT(712009.93 6172312.86)</t>
  </si>
  <si>
    <t>de0eec85-440a-4eca-8237-84e9f2f6c223</t>
  </si>
  <si>
    <t>0a3f507e-1eba-32b8-e044-0003ba298018</t>
  </si>
  <si>
    <t>POINT(711684.69 6171981.68)</t>
  </si>
  <si>
    <t>de1418de-90ee-4ac7-ab3f-a34f5ccf2012</t>
  </si>
  <si>
    <t>53ba2f34-5fc9-2505-e044-0003ba298018</t>
  </si>
  <si>
    <t>POINT(712738.18 6168838.5)</t>
  </si>
  <si>
    <t>de1edd08-1da5-4f5b-90dc-7c0f40f91971</t>
  </si>
  <si>
    <t>0a3f507e-18aa-32b8-e044-0003ba298018</t>
  </si>
  <si>
    <t>POINT(711489.27 6171725.64)</t>
  </si>
  <si>
    <t>de31eace-c24f-4e07-97e9-0e4bbdf8fb33</t>
  </si>
  <si>
    <t>0a3f507e-1ef7-32b8-e044-0003ba298018</t>
  </si>
  <si>
    <t>POINT(711675.16 6172237.27)</t>
  </si>
  <si>
    <t>de3ec6c3-ace4-4548-a292-71f02a3cd9cf</t>
  </si>
  <si>
    <t>0a3f507e-1bad-32b8-e044-0003ba298018</t>
  </si>
  <si>
    <t>POINT(713790.73 6169213.18)</t>
  </si>
  <si>
    <t>de46314e-004f-4212-8ed8-a5b439c4331d</t>
  </si>
  <si>
    <t>a1112380-93c2-449b-812e-9223cc13f4df</t>
  </si>
  <si>
    <t>POINT(712620.49 6169446.69)</t>
  </si>
  <si>
    <t>de56a7be-edb7-4191-bc36-e325631b2aff</t>
  </si>
  <si>
    <t>0a3f507e-18e9-32b8-e044-0003ba298018</t>
  </si>
  <si>
    <t>POINT(711299.53 6171872.04)</t>
  </si>
  <si>
    <t>de5af79a-27ad-40bf-a7e0-88396ce0db36</t>
  </si>
  <si>
    <t>0a3f507e-22b5-32b8-e044-0003ba298018</t>
  </si>
  <si>
    <t>POINT(711970.65 6171933.29)</t>
  </si>
  <si>
    <t>de83ac11-db6d-4040-b84f-146ae935033a</t>
  </si>
  <si>
    <t>0a3f507e-2356-32b8-e044-0003ba298018</t>
  </si>
  <si>
    <t>POINT(712367.9 6170567.98)</t>
  </si>
  <si>
    <t>de93ccd7-0343-407f-b3bc-9497cd0dd4a9</t>
  </si>
  <si>
    <t>0a3f507e-182a-32b8-e044-0003ba298018</t>
  </si>
  <si>
    <t>POINT(712772.26 6170300.45)</t>
  </si>
  <si>
    <t>ded21f5c-e765-4096-a275-2249da8e6d93</t>
  </si>
  <si>
    <t>0a3f507e-1d00-32b8-e044-0003ba298018</t>
  </si>
  <si>
    <t>POINT(710891.3 6172054.77)</t>
  </si>
  <si>
    <t>dee15f3c-7fb7-4b17-852c-66fca05b89a6</t>
  </si>
  <si>
    <t>0a3f507e-18ef-32b8-e044-0003ba298018</t>
  </si>
  <si>
    <t>POINT(711339.92 6171903.45)</t>
  </si>
  <si>
    <t>df03bed7-c52e-46f6-86f2-0eaf0adc76b6</t>
  </si>
  <si>
    <t>POINT(712704.78 6169335.68)</t>
  </si>
  <si>
    <t>df05def4-af4e-42dc-b8ad-fceb1d3797d1</t>
  </si>
  <si>
    <t>POINT(712287.58 6172078.64)</t>
  </si>
  <si>
    <t>df3a305f-7725-4afd-a184-252fdc3241ea</t>
  </si>
  <si>
    <t>0a3f507e-2456-32b8-e044-0003ba298018</t>
  </si>
  <si>
    <t>POINT(712820.71 6169463.39)</t>
  </si>
  <si>
    <t>df445914-db1b-4ebf-8a70-139ca46705b4</t>
  </si>
  <si>
    <t>0a3f507e-1589-32b8-e044-0003ba298018</t>
  </si>
  <si>
    <t>POINT(713577.13 6169829.51)</t>
  </si>
  <si>
    <t>df5ce24f-49ae-4f0e-85f3-a18459663b48</t>
  </si>
  <si>
    <t>0a3f507e-2346-32b8-e044-0003ba298018</t>
  </si>
  <si>
    <t>POINT(713590.03 6168605.34)</t>
  </si>
  <si>
    <t>df5e4578-c765-46bd-9bf0-7035b59df81f</t>
  </si>
  <si>
    <t>0a3f507e-1978-32b8-e044-0003ba298018</t>
  </si>
  <si>
    <t>POINT(711791.31 6172486.17)</t>
  </si>
  <si>
    <t>df6b0646-b38c-4f8d-909c-34e810c0b53c</t>
  </si>
  <si>
    <t>4591b5f9-a6e7-0dd9-e044-0003ba298018</t>
  </si>
  <si>
    <t>POINT(712569.55 6168792.22)</t>
  </si>
  <si>
    <t>df7e5f53-30b3-4bbd-96a0-6b51ed350361</t>
  </si>
  <si>
    <t>0a3f507e-1f6b-32b8-e044-0003ba298018</t>
  </si>
  <si>
    <t>POINT(711226.74 6171896.94)</t>
  </si>
  <si>
    <t>dfa4f3a1-419a-475b-85fb-7e6b6d5a5200</t>
  </si>
  <si>
    <t>0a3f507e-1d8b-32b8-e044-0003ba298018</t>
  </si>
  <si>
    <t>POINT(712219.96 6169330.02)</t>
  </si>
  <si>
    <t>dfb8241c-fe72-419b-a310-5758df90e5c5</t>
  </si>
  <si>
    <t>0a3f507e-1566-32b8-e044-0003ba298018</t>
  </si>
  <si>
    <t>POINT(713521.12 6169571.02)</t>
  </si>
  <si>
    <t>dfd2c394-4c33-4434-9067-ca52ddbc3ae1</t>
  </si>
  <si>
    <t>0a3f507e-20ed-32b8-e044-0003ba298018</t>
  </si>
  <si>
    <t>POINT(713031.82 6168824.16)</t>
  </si>
  <si>
    <t>dfe49104-77e4-4d8d-b029-32d7257977f5</t>
  </si>
  <si>
    <t>0a3f507e-2155-32b8-e044-0003ba298018</t>
  </si>
  <si>
    <t>POINT(713470.75 6168910.61)</t>
  </si>
  <si>
    <t>dfebbd01-19c0-4058-ba2c-5750fe53ded7</t>
  </si>
  <si>
    <t>53ba2f34-5fcf-2505-e044-0003ba298018</t>
  </si>
  <si>
    <t>POINT(712717.39 6168816.48)</t>
  </si>
  <si>
    <t>dfec8f6e-82c0-44bd-97a8-018f236aaa5d</t>
  </si>
  <si>
    <t>0a3f507e-196c-32b8-e044-0003ba298018</t>
  </si>
  <si>
    <t>POINT(711876.29 6172516.02)</t>
  </si>
  <si>
    <t>e00048c8-0537-47cb-9cb3-f3a7937f2274</t>
  </si>
  <si>
    <t>0a3f507e-2176-32b8-e044-0003ba298018</t>
  </si>
  <si>
    <t>POINT(713759.98 6169604.02)</t>
  </si>
  <si>
    <t>e00246bc-b1c6-4a6a-9038-c0249c8514ba</t>
  </si>
  <si>
    <t>0a3f507e-1e68-32b8-e044-0003ba298018</t>
  </si>
  <si>
    <t>POINT(711729.48 6171716.3)</t>
  </si>
  <si>
    <t>e0089df9-5c4b-4fde-8008-ae066b2fb436</t>
  </si>
  <si>
    <t>53ba2f34-6004-2505-e044-0003ba298018</t>
  </si>
  <si>
    <t>POINT(712630.71 6168736.47)</t>
  </si>
  <si>
    <t>e00c259b-82a8-4cb2-842e-1069e8a3a19f</t>
  </si>
  <si>
    <t>0a3f507e-1a8c-32b8-e044-0003ba298018</t>
  </si>
  <si>
    <t>POINT(714071.25 6168966.09)</t>
  </si>
  <si>
    <t>e00d1aff-7116-4d79-b74c-446189cf8c54</t>
  </si>
  <si>
    <t>0a3f507e-21cc-32b8-e044-0003ba298018</t>
  </si>
  <si>
    <t>POINT(713606.15 6169666.91)</t>
  </si>
  <si>
    <t>e01311f9-400e-4503-b1f4-e29baf53b258</t>
  </si>
  <si>
    <t>0a3f507e-1800-32b8-e044-0003ba298018</t>
  </si>
  <si>
    <t>POINT(713518.29 6168642.85)</t>
  </si>
  <si>
    <t>e017d282-10c3-414b-ab60-99822e991b05</t>
  </si>
  <si>
    <t>0a3f507e-1e5d-32b8-e044-0003ba298018</t>
  </si>
  <si>
    <t>POINT(711609.49 6171802.02)</t>
  </si>
  <si>
    <t>e01fe654-2408-441a-a709-69887ee02f63</t>
  </si>
  <si>
    <t>POINT(712695.77 6169716.75)</t>
  </si>
  <si>
    <t>e020e4af-2671-4d8a-b3e7-a2af8515c185</t>
  </si>
  <si>
    <t>POINT(712078.9 6169861.84)</t>
  </si>
  <si>
    <t>e0210804-fdd8-45ef-8442-8f315e6c79b6</t>
  </si>
  <si>
    <t>0a3f507e-1e7f-32b8-e044-0003ba298018</t>
  </si>
  <si>
    <t>POINT(711563.47 6171978.89)</t>
  </si>
  <si>
    <t>e032acf6-407a-4bbf-bbc3-45ff8c453f4d</t>
  </si>
  <si>
    <t>0a3f507e-2423-32b8-e044-0003ba298018</t>
  </si>
  <si>
    <t>POINT(711712.28 6172495.64)</t>
  </si>
  <si>
    <t>e03a5225-608f-410c-a7f8-11b5bbbe4027</t>
  </si>
  <si>
    <t>0a3f507e-22f3-32b8-e044-0003ba298018</t>
  </si>
  <si>
    <t>POINT(711792.47 6172200.79)</t>
  </si>
  <si>
    <t>e0458635-a188-4a66-94bd-89da1bd00868</t>
  </si>
  <si>
    <t>0a3f507e-19ff-32b8-e044-0003ba298018</t>
  </si>
  <si>
    <t>POINT(711564.57 6172291.69)</t>
  </si>
  <si>
    <t>e04ac993-a3e0-4269-a9a5-a60d2a746b27</t>
  </si>
  <si>
    <t>0a3f507e-1d3a-32b8-e044-0003ba298018</t>
  </si>
  <si>
    <t>POINT(713714.95 6169656.47)</t>
  </si>
  <si>
    <t>e054d5fb-dfc6-4390-abc5-426c719e4271</t>
  </si>
  <si>
    <t>0a3f507e-1923-32b8-e044-0003ba298018</t>
  </si>
  <si>
    <t>POINT(711254.99 6172177.79)</t>
  </si>
  <si>
    <t>e05e0488-ecf0-4764-aed8-d74b45b4a184</t>
  </si>
  <si>
    <t>POINT(711490.65 6170585.38)</t>
  </si>
  <si>
    <t>e07c9a99-e478-4c86-9669-b02dde201a4c</t>
  </si>
  <si>
    <t>0a3f507e-22f7-32b8-e044-0003ba298018</t>
  </si>
  <si>
    <t>POINT(711769.83 6172196.31)</t>
  </si>
  <si>
    <t>e07f2f6f-29c4-47a6-813d-45ac63fcb522</t>
  </si>
  <si>
    <t>0a3f507e-19d0-32b8-e044-0003ba298018</t>
  </si>
  <si>
    <t>POINT(711673.36 6172343.49)</t>
  </si>
  <si>
    <t>e0808507-7d96-46ce-9f39-fa81b677ddc4</t>
  </si>
  <si>
    <t>0a3f507e-19a1-32b8-e044-0003ba298018</t>
  </si>
  <si>
    <t>POINT(711811.34 6172436.27)</t>
  </si>
  <si>
    <t>e097abf1-7072-4e6a-8fcc-0171c2b66b0f</t>
  </si>
  <si>
    <t>0a3f507e-22ed-32b8-e044-0003ba298018</t>
  </si>
  <si>
    <t>POINT(711826.65 6172207.28)</t>
  </si>
  <si>
    <t>e0b2ee06-ae8e-426d-b93e-02c6222d50cb</t>
  </si>
  <si>
    <t>0a3f507e-211d-32b8-e044-0003ba298018</t>
  </si>
  <si>
    <t>POINT(713345.78 6169050.98)</t>
  </si>
  <si>
    <t>e0b45a45-e1f5-4870-8065-134912d2833a</t>
  </si>
  <si>
    <t>0a3f507e-19db-32b8-e044-0003ba298018</t>
  </si>
  <si>
    <t>POINT(711654.02 6172409.2)</t>
  </si>
  <si>
    <t>e0bec835-af4d-4a62-9c78-716136054964</t>
  </si>
  <si>
    <t>POINT(712421.36 6169404.01)</t>
  </si>
  <si>
    <t>e0cb6ebd-b5ba-45ac-95bd-68b3fc6680c6</t>
  </si>
  <si>
    <t>22729a66-84ba-44d0-e044-0003ba298018</t>
  </si>
  <si>
    <t>POINT(712563.72 6170250.45)</t>
  </si>
  <si>
    <t>e0ced6ad-84ea-4eb5-9ca0-8aafb2c9f424</t>
  </si>
  <si>
    <t>0a3f507e-2235-32b8-e044-0003ba298018</t>
  </si>
  <si>
    <t>POINT(712297.32 6169125.8)</t>
  </si>
  <si>
    <t>e0e32dea-b2f3-47e7-8b19-3cd4504ad5d8</t>
  </si>
  <si>
    <t>0a3f507e-1ddb-32b8-e044-0003ba298018</t>
  </si>
  <si>
    <t>POINT(712082.43 6171909.2)</t>
  </si>
  <si>
    <t>e0f581b0-e52a-44fa-a3ad-a8344870ea10</t>
  </si>
  <si>
    <t>0a3f507e-15f9-32b8-e044-0003ba298018</t>
  </si>
  <si>
    <t>POINT(711633.02 6170735.23)</t>
  </si>
  <si>
    <t>e1061525-383a-4eb6-a4f8-12609b9ed263</t>
  </si>
  <si>
    <t>0a3f507e-22c2-32b8-e044-0003ba298018</t>
  </si>
  <si>
    <t>POINT(711779.97 6172002.07)</t>
  </si>
  <si>
    <t>e11a2a96-7c56-4b8e-bf61-523a325170ee</t>
  </si>
  <si>
    <t>0a3f507e-17bc-32b8-e044-0003ba298018</t>
  </si>
  <si>
    <t>POINT(713247.96 6168862.27)</t>
  </si>
  <si>
    <t>e14e3414-b6f3-4c8a-bfb1-61479f5aae27</t>
  </si>
  <si>
    <t>0a3f507e-1ac8-32b8-e044-0003ba298018</t>
  </si>
  <si>
    <t>POINT(713689.36 6169283.14)</t>
  </si>
  <si>
    <t>e1611a64-e9b8-41d5-ba72-42a99cdc56d6</t>
  </si>
  <si>
    <t>0a3f507e-1aa3-32b8-e044-0003ba298018</t>
  </si>
  <si>
    <t>POINT(713896.79 6168963.29)</t>
  </si>
  <si>
    <t>e177fa63-b519-4e9b-9912-453b9790bf24</t>
  </si>
  <si>
    <t>0a3f507e-1b86-32b8-e044-0003ba298018</t>
  </si>
  <si>
    <t>POINT(713513.42 6169604.68)</t>
  </si>
  <si>
    <t>e17ec857-463e-4087-929f-a604d974523b</t>
  </si>
  <si>
    <t>0a3f507e-212c-32b8-e044-0003ba298018</t>
  </si>
  <si>
    <t>POINT(713203.77 6169053.73)</t>
  </si>
  <si>
    <t>e187fd3a-4129-4705-bfc6-f5ce072939c2</t>
  </si>
  <si>
    <t>0a3f507e-184a-32b8-e044-0003ba298018</t>
  </si>
  <si>
    <t>POINT(713408.58 6169643.46)</t>
  </si>
  <si>
    <t>e18942b8-bb7c-48af-b15a-2ce23a302a0f</t>
  </si>
  <si>
    <t>0a3f507e-1530-32b8-e044-0003ba298018</t>
  </si>
  <si>
    <t>POINT(711547.54 6172492.71)</t>
  </si>
  <si>
    <t>e191906a-d74c-4ae1-814b-a87d07bdc326</t>
  </si>
  <si>
    <t>5f160cad-fc43-4daf-89f0-88a3c042ac60</t>
  </si>
  <si>
    <t>POINT(711480.5 6172806.88)</t>
  </si>
  <si>
    <t>e19af777-3d08-4c2e-8cd4-6eec339c7aa1</t>
  </si>
  <si>
    <t>0a3f507e-1712-32b8-e044-0003ba298018</t>
  </si>
  <si>
    <t>POINT(711552.76 6170579.62)</t>
  </si>
  <si>
    <t>e1a8a61c-25fc-4101-acce-3e535e5437db</t>
  </si>
  <si>
    <t>0a3f507e-1733-32b8-e044-0003ba298018</t>
  </si>
  <si>
    <t>POINT(712973.7 6169765.68)</t>
  </si>
  <si>
    <t>e1ac8e00-1c69-4ad3-ba6a-ff458e400177</t>
  </si>
  <si>
    <t>0a3f507e-200b-32b8-e044-0003ba298018</t>
  </si>
  <si>
    <t>POINT(710799.07 6171748.19)</t>
  </si>
  <si>
    <t>e1cdfd24-e164-4d4f-aac0-cf4a4f95eb99</t>
  </si>
  <si>
    <t>0a3f507e-2317-32b8-e044-0003ba298018</t>
  </si>
  <si>
    <t>POINT(711754.25 6172300.72)</t>
  </si>
  <si>
    <t>e1d0866b-4656-4c9b-8e6d-9d616b91393d</t>
  </si>
  <si>
    <t>0a3f507e-1f2a-32b8-e044-0003ba298018</t>
  </si>
  <si>
    <t>POINT(711229.13 6171579.22)</t>
  </si>
  <si>
    <t>e1f6b671-3214-486a-b87f-681096f8e102</t>
  </si>
  <si>
    <t>3d29b96e-ef22-4417-94b4-f5d5639a5d13</t>
  </si>
  <si>
    <t>POINT(711484.74 6172789.58)</t>
  </si>
  <si>
    <t>e1feca8b-0011-4197-bca2-b223fb759458</t>
  </si>
  <si>
    <t>POINT(712232.05 6169654.19)</t>
  </si>
  <si>
    <t>e2077e31-2b3a-44c0-9ae9-eeff6aa260ee</t>
  </si>
  <si>
    <t>0a3f507e-1ee6-32b8-e044-0003ba298018</t>
  </si>
  <si>
    <t>POINT(711731.47 6172146.77)</t>
  </si>
  <si>
    <t>e22d4a45-b880-4ef9-89c6-852b6381a867</t>
  </si>
  <si>
    <t>0a3f507e-1cae-32b8-e044-0003ba298018</t>
  </si>
  <si>
    <t>POINT(714047.12 6168679.44)</t>
  </si>
  <si>
    <t>e23311c8-f022-4382-955c-1fd179b75d2a</t>
  </si>
  <si>
    <t>0a3f507e-171f-32b8-e044-0003ba298018</t>
  </si>
  <si>
    <t>POINT(712903.07 6168991.83)</t>
  </si>
  <si>
    <t>e2410d28-8ccc-400a-8947-6a1722b9a7b4</t>
  </si>
  <si>
    <t>0a3f507e-21db-32b8-e044-0003ba298018</t>
  </si>
  <si>
    <t>POINT(713319.25 6168919.97)</t>
  </si>
  <si>
    <t>e2476e59-1d97-46c3-8f53-7393f04fdb48</t>
  </si>
  <si>
    <t>0a3f507e-2003-32b8-e044-0003ba298018</t>
  </si>
  <si>
    <t>POINT(710858.2 6171767.34)</t>
  </si>
  <si>
    <t>e26a0ae9-ef98-49cf-a76b-ca5a445ad243</t>
  </si>
  <si>
    <t>0a3f507e-237f-32b8-e044-0003ba298018</t>
  </si>
  <si>
    <t>POINT(713231.47 6168538)</t>
  </si>
  <si>
    <t>e27cca68-1d13-44d5-b8fa-3023b57d78d7</t>
  </si>
  <si>
    <t>0a3f507e-1840-32b8-e044-0003ba298018</t>
  </si>
  <si>
    <t>POINT(713394.81 6169666.55)</t>
  </si>
  <si>
    <t>e27ed6eb-7b17-49ca-b9f0-4808827044fa</t>
  </si>
  <si>
    <t>0a3f507e-1fc3-32b8-e044-0003ba298018</t>
  </si>
  <si>
    <t>POINT(710986.56 6171636.87)</t>
  </si>
  <si>
    <t>e291f711-294d-4d8e-907d-06125e275e01</t>
  </si>
  <si>
    <t>0a3f507e-1ce1-32b8-e044-0003ba298018</t>
  </si>
  <si>
    <t>POINT(711412.55 6172464.6)</t>
  </si>
  <si>
    <t>e2b60707-19c6-4850-a4da-da0db15a3893</t>
  </si>
  <si>
    <t>0a3f507e-1f66-32b8-e044-0003ba298018</t>
  </si>
  <si>
    <t>POINT(711238.86 6171853.27)</t>
  </si>
  <si>
    <t>e2b9424f-1d59-492d-898a-f85fa17b1284</t>
  </si>
  <si>
    <t>0a3f507e-2297-32b8-e044-0003ba298018</t>
  </si>
  <si>
    <t>POINT(711985.82 6171874.33)</t>
  </si>
  <si>
    <t>e2e0d38b-fa62-4af4-badb-6d053a277d95</t>
  </si>
  <si>
    <t>0a3f507e-1a37-32b8-e044-0003ba298018</t>
  </si>
  <si>
    <t>POINT(713789.38 6169016.46)</t>
  </si>
  <si>
    <t>e2e6936b-1285-4f9a-b5aa-97db7d30c0ba</t>
  </si>
  <si>
    <t>0a3f507e-21b2-32b8-e044-0003ba298018</t>
  </si>
  <si>
    <t>POINT(713684.33 6169727.1)</t>
  </si>
  <si>
    <t>e2e83e48-929a-4600-b988-6383fbd38324</t>
  </si>
  <si>
    <t>0a3f507e-21c5-32b8-e044-0003ba298018</t>
  </si>
  <si>
    <t>POINT(713617.57 6169731.01)</t>
  </si>
  <si>
    <t>e2f6e0a4-ba4c-43c0-840b-73398974be6a</t>
  </si>
  <si>
    <t>0a3f507e-2036-32b8-e044-0003ba298018</t>
  </si>
  <si>
    <t>POINT(710801.66 6171932.16)</t>
  </si>
  <si>
    <t>e2f70547-8f40-493c-be6d-316da914f92a</t>
  </si>
  <si>
    <t>0a3f507e-235a-32b8-e044-0003ba298018</t>
  </si>
  <si>
    <t>POINT(712382.68 6169451.44)</t>
  </si>
  <si>
    <t>e2fbe39b-091c-4b0c-b83c-58d39a6e41a8</t>
  </si>
  <si>
    <t>0a3f507e-17b1-32b8-e044-0003ba298018</t>
  </si>
  <si>
    <t>POINT(713403.87 6168847.34)</t>
  </si>
  <si>
    <t>e2fdc239-cc0b-401b-b930-7fd00d55e6e2</t>
  </si>
  <si>
    <t>4591b5f9-a6f4-0dd9-e044-0003ba298018</t>
  </si>
  <si>
    <t>POINT(712567.06 6168750.37)</t>
  </si>
  <si>
    <t>e30a255e-237b-452c-b471-6206307217ab</t>
  </si>
  <si>
    <t>0a3f507e-1722-32b8-e044-0003ba298018</t>
  </si>
  <si>
    <t>POINT(712947.16 6169034.29)</t>
  </si>
  <si>
    <t>e321b1e8-4631-4228-97ff-5f22f5d88288</t>
  </si>
  <si>
    <t>0a3f507e-1953-32b8-e044-0003ba298018</t>
  </si>
  <si>
    <t>POINT(711836.67 6172580.97)</t>
  </si>
  <si>
    <t>e330072a-03be-496f-a6bd-1bf088d20c8b</t>
  </si>
  <si>
    <t>0a3f507e-17b9-32b8-e044-0003ba298018</t>
  </si>
  <si>
    <t>POINT(713267.35 6168841.57)</t>
  </si>
  <si>
    <t>e3390197-976e-49b0-ab06-0f4c402081f6</t>
  </si>
  <si>
    <t>POINT(711448.48 6170357.94)</t>
  </si>
  <si>
    <t>e33ca878-07d1-493e-945f-5cae7f2bf813</t>
  </si>
  <si>
    <t>0a3f507e-1947-32b8-e044-0003ba298018</t>
  </si>
  <si>
    <t>POINT(713506.54 6169757.93)</t>
  </si>
  <si>
    <t>e340e261-2bf6-4a80-b2d0-25054766bfe3</t>
  </si>
  <si>
    <t>0a3f507e-1986-32b8-e044-0003ba298018</t>
  </si>
  <si>
    <t>POINT(711896.5 6172419.97)</t>
  </si>
  <si>
    <t>e346ec44-ef0a-4ae6-ae32-e9661b9c766a</t>
  </si>
  <si>
    <t>41b60ea7-4e9f-4c2f-ade5-963f0c7aecfc</t>
  </si>
  <si>
    <t>POINT(711462.44 6172881.92)</t>
  </si>
  <si>
    <t>e3554e40-e082-4c4f-9984-abca7203e023</t>
  </si>
  <si>
    <t>0a3f507e-1877-32b8-e044-0003ba298018</t>
  </si>
  <si>
    <t>POINT(714103.77 6168688.31)</t>
  </si>
  <si>
    <t>e3591b0f-8d7c-4eb9-bbaf-7409e7eebbc2</t>
  </si>
  <si>
    <t>0a3f507e-16ff-32b8-e044-0003ba298018</t>
  </si>
  <si>
    <t>POINT(711660.2 6170452.69)</t>
  </si>
  <si>
    <t>e36cf764-cbe0-4f55-943f-d910bdea399f</t>
  </si>
  <si>
    <t>9563fd1f-7c7a-41c4-877c-87a5e9d2417e</t>
  </si>
  <si>
    <t>POINT(713363.56 6169899.67)</t>
  </si>
  <si>
    <t>e3705865-abd6-404a-9448-4ac7bf5a05b2</t>
  </si>
  <si>
    <t>0a3f507e-2391-32b8-e044-0003ba298018</t>
  </si>
  <si>
    <t>POINT(713191.38 6168605.76)</t>
  </si>
  <si>
    <t>e3943853-edec-406b-8959-983cc203226c</t>
  </si>
  <si>
    <t>POINT(712142.38 6169852.46)</t>
  </si>
  <si>
    <t>e39e5b6c-47df-4dff-a50c-b808029f17be</t>
  </si>
  <si>
    <t>0a3f507e-1cf6-32b8-e044-0003ba298018</t>
  </si>
  <si>
    <t>POINT(711048.67 6172021.01)</t>
  </si>
  <si>
    <t>e3a78718-fd1e-4115-a4df-1c0ed4722a79</t>
  </si>
  <si>
    <t>0a3f507e-1cba-32b8-e044-0003ba298018</t>
  </si>
  <si>
    <t>POINT(711138.29 6172444)</t>
  </si>
  <si>
    <t>e3b1144c-aea7-4515-9f92-8c0722eb2aeb</t>
  </si>
  <si>
    <t>0a3f507e-18a6-32b8-e044-0003ba298018</t>
  </si>
  <si>
    <t>POINT(711459.01 6171720.72)</t>
  </si>
  <si>
    <t>e3b7a0cb-4344-4c4b-99aa-cf8ea66d6c7f</t>
  </si>
  <si>
    <t>0a3f507e-23e6-32b8-e044-0003ba298018</t>
  </si>
  <si>
    <t>POINT(713056.54 6168415.07)</t>
  </si>
  <si>
    <t>e3c2c509-3c39-4ab6-92c2-21b65b4ef192</t>
  </si>
  <si>
    <t>0a3f507e-24bb-32b8-e044-0003ba298018</t>
  </si>
  <si>
    <t>POINT(713646.91 6169788.49)</t>
  </si>
  <si>
    <t>e3f05a4a-cc18-4f49-a349-11f94d1391d5</t>
  </si>
  <si>
    <t>0a3f507e-1cfb-32b8-e044-0003ba298018</t>
  </si>
  <si>
    <t>POINT(711022.71 6171987.13)</t>
  </si>
  <si>
    <t>e4251bf4-947b-4381-b371-db6c697d65f4</t>
  </si>
  <si>
    <t>0a3f507e-1b5d-32b8-e044-0003ba298018</t>
  </si>
  <si>
    <t>POINT(713474.82 6169745.52)</t>
  </si>
  <si>
    <t>e437f05c-03b4-4198-b961-0491ae47df56</t>
  </si>
  <si>
    <t>0a3f507e-201d-32b8-e044-0003ba298018</t>
  </si>
  <si>
    <t>POINT(710851.94 6171860.9)</t>
  </si>
  <si>
    <t>e44105b7-bb49-41f7-9097-35b53f38b0e7</t>
  </si>
  <si>
    <t>0a3f507e-1e40-32b8-e044-0003ba298018</t>
  </si>
  <si>
    <t>POINT(711782.19 6171597.07)</t>
  </si>
  <si>
    <t>e475d7d2-a72e-47b4-8a93-8539cc85df2a</t>
  </si>
  <si>
    <t>0a3f507e-1866-32b8-e044-0003ba298018</t>
  </si>
  <si>
    <t>POINT(713335.51 6168578.67)</t>
  </si>
  <si>
    <t>e4803d02-b3c9-474b-a4f7-45637240b586</t>
  </si>
  <si>
    <t>0a3f507e-18b2-32b8-e044-0003ba298018</t>
  </si>
  <si>
    <t>POINT(711468.28 6171751.06)</t>
  </si>
  <si>
    <t>e49ebfa3-76fa-4819-82b7-27eda5e0d3a4</t>
  </si>
  <si>
    <t>0a3f507e-2214-32b8-e044-0003ba298018</t>
  </si>
  <si>
    <t>POINT(712569.22 6169167.28)</t>
  </si>
  <si>
    <t>e4b71844-74a1-4aca-9807-b0999dbd18c1</t>
  </si>
  <si>
    <t>0a3f507e-1e9e-32b8-e044-0003ba298018</t>
  </si>
  <si>
    <t>POINT(711736.52 6171889.84)</t>
  </si>
  <si>
    <t>e4b9c651-5381-47f2-a642-950ee6ccde29</t>
  </si>
  <si>
    <t>0a3f507e-182e-32b8-e044-0003ba298018</t>
  </si>
  <si>
    <t>POINT(712955.47 6170233.27)</t>
  </si>
  <si>
    <t>e4c92949-b9cd-4b7e-83d7-e3f48ac7e1da</t>
  </si>
  <si>
    <t>0a3f507e-1787-32b8-e044-0003ba298018</t>
  </si>
  <si>
    <t>POINT(714299.95 6168821.73)</t>
  </si>
  <si>
    <t>e4ce0b2f-b0ce-41ee-b9de-47ba7a01d54d</t>
  </si>
  <si>
    <t>53ba2f34-5fea-2505-e044-0003ba298018</t>
  </si>
  <si>
    <t>POINT(712694.12 6168753.3)</t>
  </si>
  <si>
    <t>e4cf0e59-889a-45eb-a231-c208ae8dad00</t>
  </si>
  <si>
    <t>cb7e30da-7901-49dd-aff6-7161dd30132d</t>
  </si>
  <si>
    <t>POINT(711521.65 6172798.41)</t>
  </si>
  <si>
    <t>e4f2abb5-1e26-4493-9b87-a87835b020a0</t>
  </si>
  <si>
    <t>0a3f507e-1a91-32b8-e044-0003ba298018</t>
  </si>
  <si>
    <t>POINT(714069.81 6169056.33)</t>
  </si>
  <si>
    <t>e500d476-6c3e-4165-8009-dad1cc1ccd13</t>
  </si>
  <si>
    <t>0a3f507e-1d89-32b8-e044-0003ba298018</t>
  </si>
  <si>
    <t>POINT(712237.81 6169336.34)</t>
  </si>
  <si>
    <t>e5056656-0e2b-4a72-bd5b-377f8917843d</t>
  </si>
  <si>
    <t>0a3f507e-1cf5-32b8-e044-0003ba298018</t>
  </si>
  <si>
    <t>POINT(710889.72 6171955.01)</t>
  </si>
  <si>
    <t>e52b214a-4d7c-47e6-ba3a-4427c1dd5907</t>
  </si>
  <si>
    <t>0a3f507e-17e4-32b8-e044-0003ba298018</t>
  </si>
  <si>
    <t>POINT(712618.49 6169111.17)</t>
  </si>
  <si>
    <t>e53af93b-4e61-4f10-89fe-93e1f46721c2</t>
  </si>
  <si>
    <t>0a3f507e-1e1d-32b8-e044-0003ba298018</t>
  </si>
  <si>
    <t>POINT(711934.13 6169500.37)</t>
  </si>
  <si>
    <t>e575fd9d-c30b-4497-b890-848e4115b7ef</t>
  </si>
  <si>
    <t>0a3f507e-22c3-32b8-e044-0003ba298018</t>
  </si>
  <si>
    <t>POINT(711940.83 6171961.17)</t>
  </si>
  <si>
    <t>e58ca2cd-634a-467c-8b58-429cc372be40</t>
  </si>
  <si>
    <t>0a3f507e-1f5c-32b8-e044-0003ba298018</t>
  </si>
  <si>
    <t>POINT(711240.35 6171746.43)</t>
  </si>
  <si>
    <t>e5921de4-5d89-446c-ac0e-bb1a71dc313b</t>
  </si>
  <si>
    <t>0a3f507e-2365-32b8-e044-0003ba298018</t>
  </si>
  <si>
    <t>POINT(712175.15 6169422.88)</t>
  </si>
  <si>
    <t>e5aa5fb0-0a0f-49ca-8c10-10f84a5b1fe7</t>
  </si>
  <si>
    <t>0a3f507e-1c3a-32b8-e044-0003ba298018</t>
  </si>
  <si>
    <t>POINT(713662.38 6169020.91)</t>
  </si>
  <si>
    <t>e5b08036-ce04-4f8e-8cc3-f10673b4bc41</t>
  </si>
  <si>
    <t>0a3f507e-1bba-32b8-e044-0003ba298018</t>
  </si>
  <si>
    <t>POINT(713812.74 6169251.41)</t>
  </si>
  <si>
    <t>e5b57e2d-d084-4f74-a3c5-50e78598d301</t>
  </si>
  <si>
    <t>0a3f507e-198c-32b8-e044-0003ba298018</t>
  </si>
  <si>
    <t>POINT(711889.41 6172388.46)</t>
  </si>
  <si>
    <t>e5bd6c68-ab79-4e04-add7-aed3b74f6b21</t>
  </si>
  <si>
    <t>0a3f507e-1b64-32b8-e044-0003ba298018</t>
  </si>
  <si>
    <t>POINT(713455.78 6169697.28)</t>
  </si>
  <si>
    <t>e5c674ab-12c0-42de-aa11-c9a5f6fa7797</t>
  </si>
  <si>
    <t>0a3f507e-208e-32b8-e044-0003ba298018</t>
  </si>
  <si>
    <t>POINT(711511.13 6172606.88)</t>
  </si>
  <si>
    <t>e5c9aa7a-ce1f-4444-8280-8fcc979c72fc</t>
  </si>
  <si>
    <t>0a3f507e-1e0e-32b8-e044-0003ba298018</t>
  </si>
  <si>
    <t>POINT(712113.07 6169275.69)</t>
  </si>
  <si>
    <t>e5d322a9-a313-4430-a11b-6288198c81cd</t>
  </si>
  <si>
    <t>0a3f507e-1960-32b8-e044-0003ba298018</t>
  </si>
  <si>
    <t>POINT(711755.59 6172560.83)</t>
  </si>
  <si>
    <t>e5e63719-dc97-40ee-9e17-ec6afebbb730</t>
  </si>
  <si>
    <t>0a3f507e-18d2-32b8-e044-0003ba298018</t>
  </si>
  <si>
    <t>POINT(711469.08 6171848.97)</t>
  </si>
  <si>
    <t>e5ea0dc0-e154-4e8c-b4a7-4483cfd3d7c4</t>
  </si>
  <si>
    <t>0a3f507e-21dd-32b8-e044-0003ba298018</t>
  </si>
  <si>
    <t>POINT(713302.43 6168924.62)</t>
  </si>
  <si>
    <t>e5ee5d06-e90e-4159-851c-de4636f167b3</t>
  </si>
  <si>
    <t>0a3f507e-1ec9-32b8-e044-0003ba298018</t>
  </si>
  <si>
    <t>POINT(711702.69 6172031.19)</t>
  </si>
  <si>
    <t>e60da51d-c8b3-4957-b06c-e8b4dae4ca65</t>
  </si>
  <si>
    <t>0a3f507e-231c-32b8-e044-0003ba298018</t>
  </si>
  <si>
    <t>POINT(711980.23 6172196.54)</t>
  </si>
  <si>
    <t>e6216789-ac90-4a44-9b59-0d539cd5eac1</t>
  </si>
  <si>
    <t>0a3f507e-1651-32b8-e044-0003ba298018</t>
  </si>
  <si>
    <t>POINT(714178.62 6168695.93)</t>
  </si>
  <si>
    <t>e64377f6-4dee-4f94-a837-5b4da77c8b99</t>
  </si>
  <si>
    <t>0a3f507e-1618-32b8-e044-0003ba298018</t>
  </si>
  <si>
    <t>POINT(713076.71 6168812.59)</t>
  </si>
  <si>
    <t>e644002f-8dca-43d3-bd3c-af47d4244e5b</t>
  </si>
  <si>
    <t>0a3f507e-1ad2-32b8-e044-0003ba298018</t>
  </si>
  <si>
    <t>POINT(711908.17 6170555.26)</t>
  </si>
  <si>
    <t>e6453ffb-a901-44e3-9901-ff2c61f11b07</t>
  </si>
  <si>
    <t>ab0cafc7-8496-44a5-8a62-caf01dab0970</t>
  </si>
  <si>
    <t>e645c111-378f-436a-ba1a-693d9d9e4473</t>
  </si>
  <si>
    <t>POINT(710946.49 6171394.7)</t>
  </si>
  <si>
    <t>e646030f-319b-4892-903c-239f6d2887cb</t>
  </si>
  <si>
    <t>0a3f507e-1df7-32b8-e044-0003ba298018</t>
  </si>
  <si>
    <t>POINT(713915.7 6169398.6)</t>
  </si>
  <si>
    <t>e660da14-166d-4848-98ff-79fd3eec91a5</t>
  </si>
  <si>
    <t>0a3f507e-18a7-32b8-e044-0003ba298018</t>
  </si>
  <si>
    <t>POINT(711369.82 6171695.63)</t>
  </si>
  <si>
    <t>e66e5944-0341-4bcd-b72e-4091dfd3358a</t>
  </si>
  <si>
    <t>0a3f507e-220f-32b8-e044-0003ba298018</t>
  </si>
  <si>
    <t>POINT(712690.41 6169209.15)</t>
  </si>
  <si>
    <t>e688e725-b752-4a41-9c67-dc1c62f6dd1c</t>
  </si>
  <si>
    <t>0a3f507e-16b2-32b8-e044-0003ba298018</t>
  </si>
  <si>
    <t>POINT(712549.37 6169760.68)</t>
  </si>
  <si>
    <t>e6949a6f-e81b-4226-8e17-a16e661de9dd</t>
  </si>
  <si>
    <t>0a3f507e-1be4-32b8-e044-0003ba298018</t>
  </si>
  <si>
    <t>POINT(713722.54 6169329.23)</t>
  </si>
  <si>
    <t>e6b2fa4d-565d-401c-b299-3090b98e71b9</t>
  </si>
  <si>
    <t>0a3f507e-15b2-32b8-e044-0003ba298018</t>
  </si>
  <si>
    <t>POINT(712844.8 6169047.38)</t>
  </si>
  <si>
    <t>e6b7c31c-ba65-4cd7-8b40-eaecb69ebd65</t>
  </si>
  <si>
    <t>0a3f507e-21eb-32b8-e044-0003ba298018</t>
  </si>
  <si>
    <t>POINT(713192.31 6168919.47)</t>
  </si>
  <si>
    <t>e6bbec5e-6a0f-4291-b893-da53283b8f55</t>
  </si>
  <si>
    <t>0a3f507e-2164-32b8-e044-0003ba298018</t>
  </si>
  <si>
    <t>POINT(713766.99 6169554.42)</t>
  </si>
  <si>
    <t>e6df93fd-ab7b-4689-9f77-6b564d1f4d9d</t>
  </si>
  <si>
    <t>POINT(713894.12 6168234.67)</t>
  </si>
  <si>
    <t>e6e57bd0-b9dc-4376-a291-d62d0520851f</t>
  </si>
  <si>
    <t>0a3f507e-1d0d-32b8-e044-0003ba298018</t>
  </si>
  <si>
    <t>POINT(710960.86 6172064.62)</t>
  </si>
  <si>
    <t>e6ebe94a-ad98-4f62-8199-441548566e10</t>
  </si>
  <si>
    <t>0a3f507e-1d52-32b8-e044-0003ba298018</t>
  </si>
  <si>
    <t>POINT(711823.34 6170300.97)</t>
  </si>
  <si>
    <t>e6fc1d42-39e6-4b17-a766-927ba6015471</t>
  </si>
  <si>
    <t>4591b5f9-a6e1-0dd9-e044-0003ba298018</t>
  </si>
  <si>
    <t>POINT(712548.49 6168865.06)</t>
  </si>
  <si>
    <t>e71de654-260e-4322-9d83-2e40bebb73e4</t>
  </si>
  <si>
    <t>0a3f507e-1eb1-32b8-e044-0003ba298018</t>
  </si>
  <si>
    <t>POINT(711558.22 6172192.93)</t>
  </si>
  <si>
    <t>e72729e6-db4c-421e-8d48-1f6b474b5da9</t>
  </si>
  <si>
    <t>0a3f507e-2435-32b8-e044-0003ba298018</t>
  </si>
  <si>
    <t>POINT(713885.94 6168728.9)</t>
  </si>
  <si>
    <t>e734e2ed-c680-4479-bcd1-90c48f9e5b2e</t>
  </si>
  <si>
    <t>0a3f507e-1ac7-32b8-e044-0003ba298018</t>
  </si>
  <si>
    <t>POINT(713692.76 6169278.08)</t>
  </si>
  <si>
    <t>e7510e7b-c3ef-4d1a-9ca4-52308080d3ca</t>
  </si>
  <si>
    <t>0a3f507e-1cdf-32b8-e044-0003ba298018</t>
  </si>
  <si>
    <t>POINT(711380.26 6172456.17)</t>
  </si>
  <si>
    <t>e7642157-fe7d-46be-ace5-24cbd1286417</t>
  </si>
  <si>
    <t>POINT(711810.33 6170915.01)</t>
  </si>
  <si>
    <t>e793109d-2a26-48a8-a557-9290fde23e50</t>
  </si>
  <si>
    <t>0a3f507e-2174-32b8-e044-0003ba298018</t>
  </si>
  <si>
    <t>POINT(713765.14 6169606.88)</t>
  </si>
  <si>
    <t>e7a76bf2-ccab-49dd-8b9a-7757e70ad459</t>
  </si>
  <si>
    <t>0a3f507e-24b9-32b8-e044-0003ba298018</t>
  </si>
  <si>
    <t>POINT(713649.86 6169794.12)</t>
  </si>
  <si>
    <t>e7acc04f-6d18-40fb-86bb-d63ea9f4dfc9</t>
  </si>
  <si>
    <t>4591b5f9-a6f5-0dd9-e044-0003ba298018</t>
  </si>
  <si>
    <t>POINT(712562.46 6168755.64)</t>
  </si>
  <si>
    <t>e7b668ec-d1c3-448a-b58a-00c19ce50d47</t>
  </si>
  <si>
    <t>0a3f507e-1c31-32b8-e044-0003ba298018</t>
  </si>
  <si>
    <t>POINT(713721.37 6169071.11)</t>
  </si>
  <si>
    <t>e7bf38f8-71ae-44c3-8e9b-ac9a521200e9</t>
  </si>
  <si>
    <t>0a3f507e-1ebd-32b8-e044-0003ba298018</t>
  </si>
  <si>
    <t>POINT(711541.58 6172250.68)</t>
  </si>
  <si>
    <t>e7c470b8-85da-4d43-98c2-8bf00a556910</t>
  </si>
  <si>
    <t>0a3f507e-1f3e-32b8-e044-0003ba298018</t>
  </si>
  <si>
    <t>POINT(711267.64 6171587.04)</t>
  </si>
  <si>
    <t>e7d0399a-99cf-4e0d-b231-31799cc18759</t>
  </si>
  <si>
    <t>4591b5f9-a6df-0dd9-e044-0003ba298018</t>
  </si>
  <si>
    <t>POINT(712555.31 6168856.59)</t>
  </si>
  <si>
    <t>e7f58d8f-e6f8-4e74-a5de-5c1e352152f0</t>
  </si>
  <si>
    <t>0a3f507e-2145-32b8-e044-0003ba298018</t>
  </si>
  <si>
    <t>POINT(713588.28 6168911.68)</t>
  </si>
  <si>
    <t>e8031ea0-41a6-42e5-8d51-f675a683cea0</t>
  </si>
  <si>
    <t>0a3f507e-2306-32b8-e044-0003ba298018</t>
  </si>
  <si>
    <t>POINT(711989.14 6172172.17)</t>
  </si>
  <si>
    <t>e805e38c-8702-4698-89ed-86598c5e8803</t>
  </si>
  <si>
    <t>0a3f507e-163d-32b8-e044-0003ba298018</t>
  </si>
  <si>
    <t>POINT(713703.64 6169522.92)</t>
  </si>
  <si>
    <t>e80785f4-02fc-42d2-8447-4ab9a9fd1f05</t>
  </si>
  <si>
    <t>POINT(712720.57 6170313.87)</t>
  </si>
  <si>
    <t>e829a220-9605-4a1b-9a9d-2b866be3f7ee</t>
  </si>
  <si>
    <t>0a3f507e-1861-32b8-e044-0003ba298018</t>
  </si>
  <si>
    <t>POINT(713291.35 6168602.13)</t>
  </si>
  <si>
    <t>e83d32b0-3a6b-4384-9e0c-cc542c1cacc6</t>
  </si>
  <si>
    <t>0a3f507e-1ce2-32b8-e044-0003ba298018</t>
  </si>
  <si>
    <t>POINT(711399.51 6172485.95)</t>
  </si>
  <si>
    <t>e8489df1-3742-4490-9117-83e67c3c5d37</t>
  </si>
  <si>
    <t>0a3f507e-1b67-32b8-e044-0003ba298018</t>
  </si>
  <si>
    <t>POINT(713497.79 6169686.87)</t>
  </si>
  <si>
    <t>e8489e8a-f655-4ea9-bf77-7e67329a0795</t>
  </si>
  <si>
    <t>0a3f507e-1b9a-32b8-e044-0003ba298018</t>
  </si>
  <si>
    <t>POINT(713039.33 6169056.77)</t>
  </si>
  <si>
    <t>e8676020-3803-489b-9e2f-85e83f6170c2</t>
  </si>
  <si>
    <t>POINT(713936.94 6168773.21)</t>
  </si>
  <si>
    <t>e86cc1e3-89de-4804-a8c6-01b2ccd0739d</t>
  </si>
  <si>
    <t>d85b9d84-d883-4ec2-82c8-bacc66e42a37</t>
  </si>
  <si>
    <t>POINT(711604.23 6172821.58)</t>
  </si>
  <si>
    <t>e87ad2d7-872a-47ee-a5f6-35963b05ffb2</t>
  </si>
  <si>
    <t>0a3f507e-2377-32b8-e044-0003ba298018</t>
  </si>
  <si>
    <t>POINT(713216.89 6168612.2)</t>
  </si>
  <si>
    <t>e87c475a-e3a2-4d47-8e7f-8ce3a5067a7d</t>
  </si>
  <si>
    <t>0a3f507e-1865-32b8-e044-0003ba298018</t>
  </si>
  <si>
    <t>POINT(713303.2 6168557.72)</t>
  </si>
  <si>
    <t>e87e1117-583c-4546-aa6b-c9988fc7f405</t>
  </si>
  <si>
    <t>0a3f507e-178f-32b8-e044-0003ba298018</t>
  </si>
  <si>
    <t>POINT(713970.65 6168868.2)</t>
  </si>
  <si>
    <t>e886bcec-0fc1-4578-a1a5-689362238ace</t>
  </si>
  <si>
    <t>d9f6227d-8630-4c25-ba23-1756b09f1c4d</t>
  </si>
  <si>
    <t>POINT(711575.17 6172709.79)</t>
  </si>
  <si>
    <t>e89522c6-f0aa-4f62-b0e0-c6cfb203dc6a</t>
  </si>
  <si>
    <t>0a3f507e-1899-32b8-e044-0003ba298018</t>
  </si>
  <si>
    <t>POINT(711363.47 6171635.25)</t>
  </si>
  <si>
    <t>e8ae0154-8784-4fbc-a4c1-6336f80618e6</t>
  </si>
  <si>
    <t>0a3f507e-154a-32b8-e044-0003ba298018</t>
  </si>
  <si>
    <t>POINT(713504.59 6169490.05)</t>
  </si>
  <si>
    <t>e8af9303-f86f-4f40-932c-4b77277928d1</t>
  </si>
  <si>
    <t>0a3f507e-1680-32b8-e044-0003ba298018</t>
  </si>
  <si>
    <t>POINT(713612.21 6169578.1)</t>
  </si>
  <si>
    <t>e8b1bd78-e756-4fc8-b043-5ef03f4cf39c</t>
  </si>
  <si>
    <t>POINT(712481.67 6169347.84)</t>
  </si>
  <si>
    <t>e8b401b3-6987-4098-aadd-2c273af90d1a</t>
  </si>
  <si>
    <t>4591b5f9-a6dd-0dd9-e044-0003ba298018</t>
  </si>
  <si>
    <t>POINT(712562.53 6168848.06)</t>
  </si>
  <si>
    <t>e8c90d2c-68a6-4912-bc4c-717646c8e656</t>
  </si>
  <si>
    <t>0a3f507e-2188-32b8-e044-0003ba298018</t>
  </si>
  <si>
    <t>POINT(713714.73 6169574.88)</t>
  </si>
  <si>
    <t>e8e0d3e2-dcda-404e-b944-df2f4fee0544</t>
  </si>
  <si>
    <t>6b38ccf5-64f3-45fd-9a8f-a117c9eab533</t>
  </si>
  <si>
    <t>POINT(711585.71 6172749.03)</t>
  </si>
  <si>
    <t>e9143148-a7c4-4563-98b2-5fc609f8470b</t>
  </si>
  <si>
    <t>3cae7253-093c-0f90-e044-0003ba298018</t>
  </si>
  <si>
    <t>POINT(711737.46 6172615.91)</t>
  </si>
  <si>
    <t>e9313dcd-7449-4840-b1c4-e58c32e02ac5</t>
  </si>
  <si>
    <t>0a3f507e-17ac-32b8-e044-0003ba298018</t>
  </si>
  <si>
    <t>POINT(713449.67 6168866.3)</t>
  </si>
  <si>
    <t>e935f777-7192-47c7-b0fd-e0c113800c9c</t>
  </si>
  <si>
    <t>0a3f507e-1f09-32b8-e044-0003ba298018</t>
  </si>
  <si>
    <t>POINT(711127.73 6172015.73)</t>
  </si>
  <si>
    <t>e95aee88-1ebc-48c4-87ba-e61d1bf71a5e</t>
  </si>
  <si>
    <t>0a3f507e-1b4a-32b8-e044-0003ba298018</t>
  </si>
  <si>
    <t>POINT(713151.24 6168713.76)</t>
  </si>
  <si>
    <t>e95e8116-60f1-4673-a9a7-bb7b3e2ab090</t>
  </si>
  <si>
    <t>0a3f507e-2021-32b8-e044-0003ba298018</t>
  </si>
  <si>
    <t>POINT(710823.33 6171848.28)</t>
  </si>
  <si>
    <t>e9643260-00f4-4f4b-a216-63dd7bce7510</t>
  </si>
  <si>
    <t>0a3f507e-1796-32b8-e044-0003ba298018</t>
  </si>
  <si>
    <t>POINT(713837.85 6168869.1)</t>
  </si>
  <si>
    <t>e9692677-65b0-4166-b83b-ebb86da2b66d</t>
  </si>
  <si>
    <t>0a3f507e-1daf-32b8-e044-0003ba298018</t>
  </si>
  <si>
    <t>POINT(712170.61 6172022.56)</t>
  </si>
  <si>
    <t>e97794c0-44cf-4db4-abae-88ad41a48438</t>
  </si>
  <si>
    <t>0a3f507e-1639-32b8-e044-0003ba298018</t>
  </si>
  <si>
    <t>POINT(713708.79 6169512.62)</t>
  </si>
  <si>
    <t>e978362d-c081-4dd7-92e6-ef0e58d5245f</t>
  </si>
  <si>
    <t>0a3f507e-222f-32b8-e044-0003ba298018</t>
  </si>
  <si>
    <t>POINT(712396.25 6169175.6)</t>
  </si>
  <si>
    <t>e97ac422-eaf6-4f5e-a597-71849d02f2d6</t>
  </si>
  <si>
    <t>0a3f507e-1536-32b8-e044-0003ba298018</t>
  </si>
  <si>
    <t>POINT(711572 6172514.03)</t>
  </si>
  <si>
    <t>e97e298e-34f2-4b24-96f8-7972c3f9742e</t>
  </si>
  <si>
    <t>0a3f507e-234c-32b8-e044-0003ba298018</t>
  </si>
  <si>
    <t>POINT(712354.29 6169005.65)</t>
  </si>
  <si>
    <t>e98580b6-750b-4601-899c-47d1013e071d</t>
  </si>
  <si>
    <t>0a3f507e-2411-32b8-e044-0003ba298018</t>
  </si>
  <si>
    <t>POINT(711616.8 6172455.17)</t>
  </si>
  <si>
    <t>e989b179-2f2f-4a91-861d-245adb74ca34</t>
  </si>
  <si>
    <t>0a3f507e-1f99-32b8-e044-0003ba298018</t>
  </si>
  <si>
    <t>POINT(711054.29 6171507.34)</t>
  </si>
  <si>
    <t>e9b622d8-d6a0-4f32-934e-8e6beecc6843</t>
  </si>
  <si>
    <t>0a3f507e-1a55-32b8-e044-0003ba298018</t>
  </si>
  <si>
    <t>POINT(714005.79 6169116.68)</t>
  </si>
  <si>
    <t>e9bfba69-cac3-4824-ab03-c9d7ec68440d</t>
  </si>
  <si>
    <t>0a3f507e-1fa0-32b8-e044-0003ba298018</t>
  </si>
  <si>
    <t>POINT(711124.86 6171604.34)</t>
  </si>
  <si>
    <t>e9c9f628-0ff2-442e-8250-2ddd6a40e387</t>
  </si>
  <si>
    <t>3cae7253-093a-0f90-e044-0003ba298018</t>
  </si>
  <si>
    <t>POINT(711722.36 6172613.22)</t>
  </si>
  <si>
    <t>e9e71601-f0c1-4692-b975-8e849efcc6ca</t>
  </si>
  <si>
    <t>0a3f507e-2441-32b8-e044-0003ba298018</t>
  </si>
  <si>
    <t>POINT(713000.28 6169534.57)</t>
  </si>
  <si>
    <t>ea0530b7-8e4b-4abd-9f46-9e9feb7272d9</t>
  </si>
  <si>
    <t>0a3f507e-1ba2-32b8-e044-0003ba298018</t>
  </si>
  <si>
    <t>POINT(713836.1 6169210.72)</t>
  </si>
  <si>
    <t>ea13e18e-da53-4ba1-bf89-b88617428eaa</t>
  </si>
  <si>
    <t>3cae7253-096c-0f90-e044-0003ba298018</t>
  </si>
  <si>
    <t>POINT(711702.31 6172757.74)</t>
  </si>
  <si>
    <t>ea17a52f-666e-4be2-9778-e41e42bc6dfa</t>
  </si>
  <si>
    <t>0a3f507e-18f6-32b8-e044-0003ba298018</t>
  </si>
  <si>
    <t>POINT(711406.67 6172065.88)</t>
  </si>
  <si>
    <t>ea2756c1-6526-4876-b2d2-429d6744a432</t>
  </si>
  <si>
    <t>0a3f507e-1e2c-32b8-e044-0003ba298018</t>
  </si>
  <si>
    <t>POINT(713366.07 6168668.81)</t>
  </si>
  <si>
    <t>ea4b12aa-744f-4c16-b5ca-ab39a8dd6a40</t>
  </si>
  <si>
    <t>53ba2f34-5fcb-2505-e044-0003ba298018</t>
  </si>
  <si>
    <t>POINT(712704.13 6168833.22)</t>
  </si>
  <si>
    <t>ea63ff31-4484-458e-a643-a2561c1a62ff</t>
  </si>
  <si>
    <t>0a3f507e-1b29-32b8-e044-0003ba298018</t>
  </si>
  <si>
    <t>POINT(713005.64 6168515.76)</t>
  </si>
  <si>
    <t>ea7680ec-b964-473f-b64c-47b986eac931</t>
  </si>
  <si>
    <t>0a3f507e-1820-32b8-e044-0003ba298018</t>
  </si>
  <si>
    <t>POINT(712025.91 6169528.47)</t>
  </si>
  <si>
    <t>ea78cd63-9726-4fb9-a49d-a16ad13ed0da</t>
  </si>
  <si>
    <t>0a3f507e-1fc4-32b8-e044-0003ba298018</t>
  </si>
  <si>
    <t>POINT(711013.26 6171674.33)</t>
  </si>
  <si>
    <t>ea891679-15c9-4e32-9788-3285a4786430</t>
  </si>
  <si>
    <t>0a3f507e-2493-32b8-e044-0003ba298018</t>
  </si>
  <si>
    <t>POINT(711536.84 6170493)</t>
  </si>
  <si>
    <t>eac95abb-a731-44de-afe1-fecd9f0f3352</t>
  </si>
  <si>
    <t>POINT(712510.89 6171669.05)</t>
  </si>
  <si>
    <t>eacff749-f0bf-4934-b0d9-e8c7d9281375</t>
  </si>
  <si>
    <t>0a3f507e-1dc1-32b8-e044-0003ba298018</t>
  </si>
  <si>
    <t>POINT(712179.07 6171906.26)</t>
  </si>
  <si>
    <t>eae03f9b-0d27-4106-b142-263823797a88</t>
  </si>
  <si>
    <t>0a3f507e-1e00-32b8-e044-0003ba298018</t>
  </si>
  <si>
    <t>POINT(712242.87 6169177.22)</t>
  </si>
  <si>
    <t>eae0a501-d56f-45da-bd8f-fd40323d6d0a</t>
  </si>
  <si>
    <t>0a3f507e-1674-32b8-e044-0003ba298018</t>
  </si>
  <si>
    <t>POINT(713576.46 6169522.98)</t>
  </si>
  <si>
    <t>eae3eef6-2ad5-4e98-b2e4-f2fe22940a37</t>
  </si>
  <si>
    <t>0a3f507e-1bc7-32b8-e044-0003ba298018</t>
  </si>
  <si>
    <t>POINT(713756.91 6169265.21)</t>
  </si>
  <si>
    <t>eaefa36b-3cb8-4aaf-b1eb-1948c817baff</t>
  </si>
  <si>
    <t>0a3f507e-2156-32b8-e044-0003ba298018</t>
  </si>
  <si>
    <t>POINT(713453.11 6168902.05)</t>
  </si>
  <si>
    <t>eaff6d0c-cf65-4b20-b819-3f5cfd661a50</t>
  </si>
  <si>
    <t>0a3f507e-161a-32b8-e044-0003ba298018</t>
  </si>
  <si>
    <t>POINT(713121.23 6168843.27)</t>
  </si>
  <si>
    <t>eaffc872-5376-472b-b31a-d053aa5a15d4</t>
  </si>
  <si>
    <t>75d4829b-35bf-165e-e044-00144f3ead67</t>
  </si>
  <si>
    <t>POINT(713958.83 6168204.53)</t>
  </si>
  <si>
    <t>eb3b6b2b-28e8-4e14-99d9-7bff60969928</t>
  </si>
  <si>
    <t>0a3f507e-1d95-32b8-e044-0003ba298018</t>
  </si>
  <si>
    <t>POINT(712118.6 6172166.32)</t>
  </si>
  <si>
    <t>eb4a690e-4e77-4cfa-aa7a-e79c542ef8d8</t>
  </si>
  <si>
    <t>0a3f507e-1858-32b8-e044-0003ba298018</t>
  </si>
  <si>
    <t>POINT(713269.41 6168696.3)</t>
  </si>
  <si>
    <t>eb5674d8-ea1d-4e3e-ad6e-0225cb63724c</t>
  </si>
  <si>
    <t>0a3f507e-2101-32b8-e044-0003ba298018</t>
  </si>
  <si>
    <t>POINT(713107.96 6168520.88)</t>
  </si>
  <si>
    <t>eb625c1a-b3e7-497c-b7b9-019dc6e89941</t>
  </si>
  <si>
    <t>0a3f507e-2048-32b8-e044-0003ba298018</t>
  </si>
  <si>
    <t>POINT(710757.74 6171974.35)</t>
  </si>
  <si>
    <t>eb7b5b9c-357e-4453-a53e-0bb569dabab4</t>
  </si>
  <si>
    <t>0a3f507e-1fb5-32b8-e044-0003ba298018</t>
  </si>
  <si>
    <t>POINT(710982.31 6171588.75)</t>
  </si>
  <si>
    <t>eb850ab2-580f-4f9f-8ca8-82f3a57ebaa8</t>
  </si>
  <si>
    <t>0a3f507e-1ec8-32b8-e044-0003ba298018</t>
  </si>
  <si>
    <t>POINT(711601.9 6172235.45)</t>
  </si>
  <si>
    <t>eb8eae07-098c-42c3-ab45-88aa57328b3f</t>
  </si>
  <si>
    <t>0a3f507e-1ad0-32b8-e044-0003ba298018</t>
  </si>
  <si>
    <t>POINT(713664.87 6169326.76)</t>
  </si>
  <si>
    <t>eb916df9-09e1-443b-9f6b-ae822d4c6697</t>
  </si>
  <si>
    <t>0a3f507e-2116-32b8-e044-0003ba298018</t>
  </si>
  <si>
    <t>POINT(713473.27 6168993.45)</t>
  </si>
  <si>
    <t>ebaf8bc2-ffee-4100-adc9-2314d7166bdb</t>
  </si>
  <si>
    <t>0a3f507e-2169-32b8-e044-0003ba298018</t>
  </si>
  <si>
    <t>POINT(713726.85 6169537.78)</t>
  </si>
  <si>
    <t>ebb5481f-f40e-4987-8ff2-7fda86cd9cff</t>
  </si>
  <si>
    <t>0a3f507e-1f1b-32b8-e044-0003ba298018</t>
  </si>
  <si>
    <t>POINT(711078.34 6172205.81)</t>
  </si>
  <si>
    <t>ebf81653-032f-4674-9445-aba8ebe6be54</t>
  </si>
  <si>
    <t>0a3f507e-1839-32b8-e044-0003ba298018</t>
  </si>
  <si>
    <t>POINT(713414.63 6169707.63)</t>
  </si>
  <si>
    <t>ebffb6b3-974f-4fb7-a7fe-db38606102a1</t>
  </si>
  <si>
    <t>0a3f507e-15b1-32b8-e044-0003ba298018</t>
  </si>
  <si>
    <t>POINT(712786.39 6169028.39)</t>
  </si>
  <si>
    <t>ec06006a-aea0-4340-81ea-3dfcf1d67379</t>
  </si>
  <si>
    <t>POINT(712328.01 6169593)</t>
  </si>
  <si>
    <t>ec1de705-b85c-4d22-a480-d31494e47421</t>
  </si>
  <si>
    <t>0a3f507e-2349-32b8-e044-0003ba298018</t>
  </si>
  <si>
    <t>POINT(712444.96 6168986.83)</t>
  </si>
  <si>
    <t>ec1fbebe-3730-47a5-b0bf-5dc4877e85fc</t>
  </si>
  <si>
    <t>0a3f507e-1de6-32b8-e044-0003ba298018</t>
  </si>
  <si>
    <t>POINT(712065.77 6172039.77)</t>
  </si>
  <si>
    <t>ec4dfa93-625f-4fdc-b429-9dc170e46a6e</t>
  </si>
  <si>
    <t>75d4829b-35a1-165e-e044-00144f3ead67</t>
  </si>
  <si>
    <t>POINT(712057.49 6170293.58)</t>
  </si>
  <si>
    <t>ec6cdfaa-0342-430a-b53d-735d2c95bba8</t>
  </si>
  <si>
    <t>0a3f507e-1de9-32b8-e044-0003ba298018</t>
  </si>
  <si>
    <t>POINT(712066.19 6172127.72)</t>
  </si>
  <si>
    <t>ec802461-ce94-49a3-9e25-40d6d1e204a2</t>
  </si>
  <si>
    <t>0a3f507e-16ed-32b8-e044-0003ba298018</t>
  </si>
  <si>
    <t>POINT(713355.39 6168970.17)</t>
  </si>
  <si>
    <t>ecbe1bbc-9caf-4153-9be2-84f527933da7</t>
  </si>
  <si>
    <t>0a3f507e-223e-32b8-e044-0003ba298018</t>
  </si>
  <si>
    <t>POINT(711856.83 6171610.09)</t>
  </si>
  <si>
    <t>eccbf73d-6503-4808-91a2-b92c29370f92</t>
  </si>
  <si>
    <t>abc19229-bc91-4bed-aa6f-8a96409b5f92</t>
  </si>
  <si>
    <t>POINT(711602.85 6172827.3)</t>
  </si>
  <si>
    <t>ecdfbf1d-f723-431d-aea9-e7bf9f63119c</t>
  </si>
  <si>
    <t>0a3f507e-2294-32b8-e044-0003ba298018</t>
  </si>
  <si>
    <t>POINT(711796.23 6171858.11)</t>
  </si>
  <si>
    <t>ece50033-9152-4723-b0e7-544f7046bc1c</t>
  </si>
  <si>
    <t>0a3f507e-242a-32b8-e044-0003ba298018</t>
  </si>
  <si>
    <t>POINT(711684.49 6170590.63)</t>
  </si>
  <si>
    <t>ecee88e5-151c-4f02-9a52-cd11df41a178</t>
  </si>
  <si>
    <t>0a3f507e-21f5-32b8-e044-0003ba298018</t>
  </si>
  <si>
    <t>POINT(712950.68 6169253.49)</t>
  </si>
  <si>
    <t>ed0c9df3-4004-49a7-8b20-21c084481feb</t>
  </si>
  <si>
    <t>0a3f507e-17e9-32b8-e044-0003ba298018</t>
  </si>
  <si>
    <t>POINT(712570.28 6169054.54)</t>
  </si>
  <si>
    <t>ed0f9ac9-3f33-4548-a1b7-802652266e8a</t>
  </si>
  <si>
    <t>0a3f507e-2331-32b8-e044-0003ba298018</t>
  </si>
  <si>
    <t>POINT(711899.9 6172334.82)</t>
  </si>
  <si>
    <t>ed18143d-c37d-43f3-967e-2f6d1478a555</t>
  </si>
  <si>
    <t>0a3f507e-186f-32b8-e044-0003ba298018</t>
  </si>
  <si>
    <t>POINT(714072.48 6168789.31)</t>
  </si>
  <si>
    <t>ed38c071-af15-467b-9868-c70105715f7d</t>
  </si>
  <si>
    <t>0a3f507e-15a9-32b8-e044-0003ba298018</t>
  </si>
  <si>
    <t>POINT(712731.78 6169053.84)</t>
  </si>
  <si>
    <t>ed411983-eefc-408d-9bdb-3dee5effbc75</t>
  </si>
  <si>
    <t>0a3f507e-1e06-32b8-e044-0003ba298018</t>
  </si>
  <si>
    <t>POINT(712175.47 6169202.72)</t>
  </si>
  <si>
    <t>ed5e6a1f-971d-47e9-a760-16b807099896</t>
  </si>
  <si>
    <t>0a3f507e-18b7-32b8-e044-0003ba298018</t>
  </si>
  <si>
    <t>POINT(711392.18 6171761.65)</t>
  </si>
  <si>
    <t>ed71307b-ded2-4249-a522-f8dbc69dcd03</t>
  </si>
  <si>
    <t>4591b5f9-a6d1-0dd9-e044-0003ba298018</t>
  </si>
  <si>
    <t>POINT(712604.08 6168798.02)</t>
  </si>
  <si>
    <t>ed7629b6-e085-446b-bea1-76f197fcd9b1</t>
  </si>
  <si>
    <t>0a3f507e-19d2-32b8-e044-0003ba298018</t>
  </si>
  <si>
    <t>POINT(711666.18 6172358.62)</t>
  </si>
  <si>
    <t>edbeea8e-a2d7-4266-a3e5-2ea055803942</t>
  </si>
  <si>
    <t>0a3f507e-1b47-32b8-e044-0003ba298018</t>
  </si>
  <si>
    <t>POINT(713138.17 6168668.78)</t>
  </si>
  <si>
    <t>ede8d71a-8de5-443b-85af-6e9772f4026f</t>
  </si>
  <si>
    <t>92d25d1b-bd4a-464c-bd18-1b29956ac7a9</t>
  </si>
  <si>
    <t>POINT(711567.15 6172824.73)</t>
  </si>
  <si>
    <t>edec6e46-4ae0-4f8a-8473-c96f4bceb53d</t>
  </si>
  <si>
    <t>9a6538d7-97a7-4c6b-89cb-0b19a728f027</t>
  </si>
  <si>
    <t>POINT(711527.2 6172775.82)</t>
  </si>
  <si>
    <t>edf2e01e-5bc5-4308-8c3a-cc0a33279f74</t>
  </si>
  <si>
    <t>0a3f507e-17ed-32b8-e044-0003ba298018</t>
  </si>
  <si>
    <t>POINT(712528.31 6169048.47)</t>
  </si>
  <si>
    <t>ee19c992-2d88-4cb4-8b83-90c6f8efe073</t>
  </si>
  <si>
    <t>0a3f507e-229a-32b8-e044-0003ba298018</t>
  </si>
  <si>
    <t>POINT(711816.66 6171904.18)</t>
  </si>
  <si>
    <t>ee22b95b-4d6b-462b-9a3e-63e8026557ac</t>
  </si>
  <si>
    <t>0a3f507e-1bdd-32b8-e044-0003ba298018</t>
  </si>
  <si>
    <t>POINT(713731.02 6169311.84)</t>
  </si>
  <si>
    <t>ee235226-5756-49da-9a04-ebc714874bd3</t>
  </si>
  <si>
    <t>0a3f507e-2385-32b8-e044-0003ba298018</t>
  </si>
  <si>
    <t>POINT(713248.07 6168487.15)</t>
  </si>
  <si>
    <t>ee249a28-302d-4a17-97b0-381468e939d1</t>
  </si>
  <si>
    <t>0a3f507e-2301-32b8-e044-0003ba298018</t>
  </si>
  <si>
    <t>POINT(711798.36 6172238.16)</t>
  </si>
  <si>
    <t>ee25b5f8-5109-4344-8c0c-8af7262cf308</t>
  </si>
  <si>
    <t>0a3f507e-19ae-32b8-e044-0003ba298018</t>
  </si>
  <si>
    <t>POINT(711782.88 6172345.7)</t>
  </si>
  <si>
    <t>ee46a810-ac1c-4e61-8c6c-56eb5fbeed12</t>
  </si>
  <si>
    <t>0a3f507e-1f44-32b8-e044-0003ba298018</t>
  </si>
  <si>
    <t>POINT(711286.75 6171626.05)</t>
  </si>
  <si>
    <t>ee709fc0-4b67-44d0-b777-fa414a7fd6cf</t>
  </si>
  <si>
    <t>0a3f507e-2283-32b8-e044-0003ba298018</t>
  </si>
  <si>
    <t>POINT(712007.46 6171818.38)</t>
  </si>
  <si>
    <t>ee82603d-eaf5-4567-9026-386ce05784ac</t>
  </si>
  <si>
    <t>0a3f507e-1ced-32b8-e044-0003ba298018</t>
  </si>
  <si>
    <t>POINT(710859.76 6171934.36)</t>
  </si>
  <si>
    <t>eea4451c-db83-4180-bfe2-30156db949ea</t>
  </si>
  <si>
    <t>0a3f507e-1a9d-32b8-e044-0003ba298018</t>
  </si>
  <si>
    <t>POINT(714216.8 6168983.84)</t>
  </si>
  <si>
    <t>eec08f9b-88d5-4b10-85b1-7b27fdfe1983</t>
  </si>
  <si>
    <t>0a3f507e-19d4-32b8-e044-0003ba298018</t>
  </si>
  <si>
    <t>POINT(711663.52 6172370.38)</t>
  </si>
  <si>
    <t>eeca33e0-f60e-4d8a-9453-119458085bcc</t>
  </si>
  <si>
    <t>0a3f507e-2127-32b8-e044-0003ba298018</t>
  </si>
  <si>
    <t>POINT(713257.31 6169085.16)</t>
  </si>
  <si>
    <t>eed0ea53-7fd6-4e09-a783-452f9a20ebfe</t>
  </si>
  <si>
    <t>0a3f507e-15cb-32b8-e044-0003ba298018</t>
  </si>
  <si>
    <t>POINT(711827.4 6170735.79)</t>
  </si>
  <si>
    <t>eef39ab5-7544-4951-a080-5a71db2ec26f</t>
  </si>
  <si>
    <t>53ba2f34-5fce-2505-e044-0003ba298018</t>
  </si>
  <si>
    <t>POINT(712715.37 6168820.09)</t>
  </si>
  <si>
    <t>ef12e515-a01c-4e3c-afcd-73a637d7b061</t>
  </si>
  <si>
    <t>0a3f507e-157d-32b8-e044-0003ba298018</t>
  </si>
  <si>
    <t>POINT(713544.81 6168625.16)</t>
  </si>
  <si>
    <t>ef1553c2-0e73-494f-bf17-cf7941e8b1d1</t>
  </si>
  <si>
    <t>0a3f507e-2329-32b8-e044-0003ba298018</t>
  </si>
  <si>
    <t>POINT(711913.14 6172268.43)</t>
  </si>
  <si>
    <t>ef1e0d93-3bcf-408e-9932-c0a44a94092c</t>
  </si>
  <si>
    <t>0a3f507e-1682-32b8-e044-0003ba298018</t>
  </si>
  <si>
    <t>POINT(713621.67 6169586.12)</t>
  </si>
  <si>
    <t>ef1fd518-6fb2-497b-9330-8a630a554a90</t>
  </si>
  <si>
    <t>0a3f507e-19a2-32b8-e044-0003ba298018</t>
  </si>
  <si>
    <t>POINT(711809.96 6172441.9)</t>
  </si>
  <si>
    <t>ef440873-8d42-4d39-8fba-d90231077c33</t>
  </si>
  <si>
    <t>0a3f507e-2351-32b8-e044-0003ba298018</t>
  </si>
  <si>
    <t>POINT(712332.25 6169032.26)</t>
  </si>
  <si>
    <t>ef485050-eb3b-4ad9-9e16-d42aa3d67341</t>
  </si>
  <si>
    <t>0a3f507e-1fa9-32b8-e044-0003ba298018</t>
  </si>
  <si>
    <t>POINT(710985.63 6171552.07)</t>
  </si>
  <si>
    <t>ef6225e7-7b56-4d1a-9a73-e6eaa5f2b80e</t>
  </si>
  <si>
    <t>0a3f507e-2417-32b8-e044-0003ba298018</t>
  </si>
  <si>
    <t>POINT(711690.16 6172461.58)</t>
  </si>
  <si>
    <t>ef82a1a7-a131-48fe-9521-0243ab11d156</t>
  </si>
  <si>
    <t>0a3f507e-180d-32b8-e044-0003ba298018</t>
  </si>
  <si>
    <t>POINT(712172.68 6169568.62)</t>
  </si>
  <si>
    <t>ef907c6f-99f3-4bbf-a98d-2e36ee2598c8</t>
  </si>
  <si>
    <t>0a3f507e-1a83-32b8-e044-0003ba298018</t>
  </si>
  <si>
    <t>POINT(713977.1 6168979.08)</t>
  </si>
  <si>
    <t>ef984196-8e68-442c-87b9-2541958056b0</t>
  </si>
  <si>
    <t>0a3f507e-16ee-32b8-e044-0003ba298018</t>
  </si>
  <si>
    <t>POINT(713411.17 6168947.66)</t>
  </si>
  <si>
    <t>efaad9ad-ea62-44a7-bdb6-4e8de29b3e8d</t>
  </si>
  <si>
    <t>0a3f507e-1ecd-32b8-e044-0003ba298018</t>
  </si>
  <si>
    <t>POINT(711744.36 6172036.89)</t>
  </si>
  <si>
    <t>efb24274-2c5a-4027-a72a-b955112442db</t>
  </si>
  <si>
    <t>0a3f507e-215a-32b8-e044-0003ba298018</t>
  </si>
  <si>
    <t>POINT(713783.4 6169527.99)</t>
  </si>
  <si>
    <t>efc39ca8-b12d-42d9-b8e9-68d3d8e3f40a</t>
  </si>
  <si>
    <t>0a3f507e-19ef-32b8-e044-0003ba298018</t>
  </si>
  <si>
    <t>POINT(711586.18 6172345.48)</t>
  </si>
  <si>
    <t>efc71f54-2e9a-46a7-bd10-ec5237872fcd</t>
  </si>
  <si>
    <t>0a3f507e-1e85-32b8-e044-0003ba298018</t>
  </si>
  <si>
    <t>POINT(711602.36 6172033.97)</t>
  </si>
  <si>
    <t>efd54ad4-d360-4b01-9d9b-0b1f45e2a563</t>
  </si>
  <si>
    <t>0a3f507e-1a67-32b8-e044-0003ba298018</t>
  </si>
  <si>
    <t>POINT(714173.58 6169027.69)</t>
  </si>
  <si>
    <t>efd9378b-d8a5-4cad-8c24-31dc08dd8d4d</t>
  </si>
  <si>
    <t>0a3f507e-1c88-32b8-e044-0003ba298018</t>
  </si>
  <si>
    <t>POINT(712373.95 6169238.95)</t>
  </si>
  <si>
    <t>f00eab90-190e-472d-8b5c-19b5d2081acd</t>
  </si>
  <si>
    <t>53ba2f34-5fed-2505-e044-0003ba298018</t>
  </si>
  <si>
    <t>POINT(712635.64 6168776.86)</t>
  </si>
  <si>
    <t>f0274eab-1ddb-4015-9a5f-666a102ba43a</t>
  </si>
  <si>
    <t>0a3f507e-2340-32b8-e044-0003ba298018</t>
  </si>
  <si>
    <t>POINT(713565.4 6168705.81)</t>
  </si>
  <si>
    <t>f035430f-ea15-4787-a98d-b015ad5b4fe9</t>
  </si>
  <si>
    <t>0a3f507e-18d6-32b8-e044-0003ba298018</t>
  </si>
  <si>
    <t>POINT(711419.67 6171866.81)</t>
  </si>
  <si>
    <t>f0423fce-4a32-421f-8b7e-6a97e05ded56</t>
  </si>
  <si>
    <t>0a3f507e-24aa-32b8-e044-0003ba298018</t>
  </si>
  <si>
    <t>POINT(712764.94 6169176.53)</t>
  </si>
  <si>
    <t>f0621a7a-cec4-4524-bf05-05d828c18e05</t>
  </si>
  <si>
    <t>0a3f507e-1ec1-32b8-e044-0003ba298018</t>
  </si>
  <si>
    <t>POINT(711651.02 6172026.98)</t>
  </si>
  <si>
    <t>f07d7e8a-885a-4d23-8aea-6295607849bd</t>
  </si>
  <si>
    <t>0a3f507e-2100-32b8-e044-0003ba298018</t>
  </si>
  <si>
    <t>POINT(713141.27 6168543.34)</t>
  </si>
  <si>
    <t>f09beac0-2b71-4970-a5ec-d0a9720095a7</t>
  </si>
  <si>
    <t>0a3f507e-1b06-32b8-e044-0003ba298018</t>
  </si>
  <si>
    <t>POINT(713073.7 6169026.36)</t>
  </si>
  <si>
    <t>f09ea768-3d81-4ee7-aa70-79b94efce738</t>
  </si>
  <si>
    <t>0a3f507e-1b14-32b8-e044-0003ba298018</t>
  </si>
  <si>
    <t>POINT(712473.96 6170154.82)</t>
  </si>
  <si>
    <t>f0a1fd0e-5fd9-4601-b29f-03dcc7a126a4</t>
  </si>
  <si>
    <t>0a3f507e-160f-32b8-e044-0003ba298018</t>
  </si>
  <si>
    <t>POINT(711573.22 6170898.26)</t>
  </si>
  <si>
    <t>f0a44d1b-7a82-451f-a13b-7af5a6d3a8b2</t>
  </si>
  <si>
    <t>POINT(712305.47 6169443.81)</t>
  </si>
  <si>
    <t>f0a83f95-84b3-4b2b-bee4-fcaa11740764</t>
  </si>
  <si>
    <t>0a3f507e-18eb-32b8-e044-0003ba298018</t>
  </si>
  <si>
    <t>POINT(711370.91 6171908.46)</t>
  </si>
  <si>
    <t>f0b57d35-3310-4da1-8354-8d499efd3b58</t>
  </si>
  <si>
    <t>0a3f507e-195e-32b8-e044-0003ba298018</t>
  </si>
  <si>
    <t>POINT(711766.19 6172563.6)</t>
  </si>
  <si>
    <t>f0bb3cdc-af34-4f5a-8e5c-dbdf12fa6e0d</t>
  </si>
  <si>
    <t>0a3f507e-1c07-32b8-e044-0003ba298018</t>
  </si>
  <si>
    <t>POINT(713532.82 6169236.47)</t>
  </si>
  <si>
    <t>f0c5a5a2-dfae-4869-adca-2f1d88ebf7dc</t>
  </si>
  <si>
    <t>0a3f507e-1f9f-32b8-e044-0003ba298018</t>
  </si>
  <si>
    <t>POINT(711035.21 6171547.43)</t>
  </si>
  <si>
    <t>f0d69e12-99a5-4f13-8434-e214acedc15d</t>
  </si>
  <si>
    <t>0a3f507e-235c-32b8-e044-0003ba298018</t>
  </si>
  <si>
    <t>POINT(712320.04 6169452.9)</t>
  </si>
  <si>
    <t>f0db7e36-ba91-42e8-ba8d-04679dda0181</t>
  </si>
  <si>
    <t>0a3f507e-166b-32b8-e044-0003ba298018</t>
  </si>
  <si>
    <t>POINT(713631.8 6169504.03)</t>
  </si>
  <si>
    <t>f101f250-a79f-4a2f-b707-af44982bfb46</t>
  </si>
  <si>
    <t>0a3f507e-15ed-32b8-e044-0003ba298018</t>
  </si>
  <si>
    <t>POINT(711719.46 6170631.01)</t>
  </si>
  <si>
    <t>f15ab114-725c-44cd-b673-3a332d9af8dc</t>
  </si>
  <si>
    <t>0a3f507e-1be5-32b8-e044-0003ba298018</t>
  </si>
  <si>
    <t>POINT(713718.52 6169332.22)</t>
  </si>
  <si>
    <t>f1674021-f70b-4ff9-afbb-b551527ee163</t>
  </si>
  <si>
    <t>POINT(713452.89 6168793.91)</t>
  </si>
  <si>
    <t>f1762094-021e-4d29-b785-cdbab1327d35</t>
  </si>
  <si>
    <t>6bd46a49-e0e9-71a9-e044-00144f3ead67</t>
  </si>
  <si>
    <t>POINT(712572.79 6169625.23)</t>
  </si>
  <si>
    <t>f178c3f4-31a4-474b-9380-d730c0485b26</t>
  </si>
  <si>
    <t>0a3f507e-1aeb-32b8-e044-0003ba298018</t>
  </si>
  <si>
    <t>POINT(713226.2 6169194.39)</t>
  </si>
  <si>
    <t>f193f3d3-d9db-4469-a33b-3dfc833a99b5</t>
  </si>
  <si>
    <t>0a3f507e-199c-32b8-e044-0003ba298018</t>
  </si>
  <si>
    <t>POINT(711818.12 6172408.43)</t>
  </si>
  <si>
    <t>f1a01136-531d-40b9-91c9-c50df2f359de</t>
  </si>
  <si>
    <t>0a3f507e-1850-32b8-e044-0003ba298018</t>
  </si>
  <si>
    <t>POINT(713455.66 6169647.09)</t>
  </si>
  <si>
    <t>f1a17d81-04be-4860-b7db-58d0da00b098</t>
  </si>
  <si>
    <t>0a3f507e-1ef3-32b8-e044-0003ba298018</t>
  </si>
  <si>
    <t>POINT(711644.96 6172207.15)</t>
  </si>
  <si>
    <t>f1a58fac-37b9-4b10-9475-8c2508904879</t>
  </si>
  <si>
    <t>0a3f507e-17dd-32b8-e044-0003ba298018</t>
  </si>
  <si>
    <t>POINT(711849.93 6170634)</t>
  </si>
  <si>
    <t>f1aac118-4ac5-4d9c-8be5-c601e7f38f89</t>
  </si>
  <si>
    <t>0a3f507e-15bd-32b8-e044-0003ba298018</t>
  </si>
  <si>
    <t>POINT(712773.94 6168977.37)</t>
  </si>
  <si>
    <t>f1b122d1-37f3-4184-97d3-df166dd317d0</t>
  </si>
  <si>
    <t>0a3f507e-1f2f-32b8-e044-0003ba298018</t>
  </si>
  <si>
    <t>POINT(711141.68 6172256.23)</t>
  </si>
  <si>
    <t>f1be4fd1-0845-49db-b6ca-c1d1b16a390f</t>
  </si>
  <si>
    <t>0a3f507e-204c-32b8-e044-0003ba298018</t>
  </si>
  <si>
    <t>POINT(710706.09 6171943.52)</t>
  </si>
  <si>
    <t>f1e27724-75aa-4ab9-a879-bbfb42f7e80c</t>
  </si>
  <si>
    <t>0a3f507e-2019-32b8-e044-0003ba298018</t>
  </si>
  <si>
    <t>POINT(710859.7 6171816.92)</t>
  </si>
  <si>
    <t>f20f2219-298d-496f-bc6d-47ee70c13f74</t>
  </si>
  <si>
    <t>POINT(712264.4 6171726.8)</t>
  </si>
  <si>
    <t>f223d7a2-e429-4c54-96b6-db684553343b</t>
  </si>
  <si>
    <t>fbada3d0-d368-4a85-83fe-4e36455e9f68</t>
  </si>
  <si>
    <t>POINT(713452.9 6169533.54)</t>
  </si>
  <si>
    <t>f22d1789-74e4-4949-9f19-47f41f3cf54b</t>
  </si>
  <si>
    <t>0a3f507e-1868-32b8-e044-0003ba298018</t>
  </si>
  <si>
    <t>POINT(713309.82 6168519.79)</t>
  </si>
  <si>
    <t>f24a4462-4ba2-43a5-a5a8-879778db9e17</t>
  </si>
  <si>
    <t>0a3f507e-1e39-32b8-e044-0003ba298018</t>
  </si>
  <si>
    <t>POINT(711556.4 6171572.52)</t>
  </si>
  <si>
    <t>f254d494-52d6-465a-a4a0-96ef6e59802e</t>
  </si>
  <si>
    <t>0a3f507e-18d5-32b8-e044-0003ba298018</t>
  </si>
  <si>
    <t>POINT(711379.62 6171851.22)</t>
  </si>
  <si>
    <t>f25a1e3d-a160-4cb5-95e0-bebb5fc5f6f0</t>
  </si>
  <si>
    <t>0a3f507e-1ff2-32b8-e044-0003ba298018</t>
  </si>
  <si>
    <t>POINT(711096.48 6171836.65)</t>
  </si>
  <si>
    <t>f25c75e0-eb57-42a8-b23d-7209d7006d29</t>
  </si>
  <si>
    <t>0a3f507e-203e-32b8-e044-0003ba298018</t>
  </si>
  <si>
    <t>POINT(710689.68 6171880.95)</t>
  </si>
  <si>
    <t>f2937d10-c2f0-4c7c-9ded-5128d1be47a1</t>
  </si>
  <si>
    <t>0a3f507e-1664-32b8-e044-0003ba298018</t>
  </si>
  <si>
    <t>POINT(713595.56 6169478.54)</t>
  </si>
  <si>
    <t>f294359b-6482-4a6b-baf8-28c8d96095b9</t>
  </si>
  <si>
    <t>0a3f507e-1a9a-32b8-e044-0003ba298018</t>
  </si>
  <si>
    <t>POINT(714184.93 6168937.84)</t>
  </si>
  <si>
    <t>f2988f5e-ef3b-482e-8dc2-f1eb0e0c2233</t>
  </si>
  <si>
    <t>0a3f507e-207f-32b8-e044-0003ba298018</t>
  </si>
  <si>
    <t>POINT(712896.08 6168749.42)</t>
  </si>
  <si>
    <t>f298c2b1-a092-4437-b459-27f5c223563b</t>
  </si>
  <si>
    <t>0a3f507e-1ed0-32b8-e044-0003ba298018</t>
  </si>
  <si>
    <t>POINT(711660.01 6172069.48)</t>
  </si>
  <si>
    <t>f29a6035-7e82-4289-8769-6fa915cac1f9</t>
  </si>
  <si>
    <t>0a3f507e-15a5-32b8-e044-0003ba298018</t>
  </si>
  <si>
    <t>POINT(712715.59 6169095.01)</t>
  </si>
  <si>
    <t>f2a5bea7-1a34-4cf5-acee-209cbc9c3052</t>
  </si>
  <si>
    <t>0a3f507e-1e02-32b8-e044-0003ba298018</t>
  </si>
  <si>
    <t>POINT(712216.28 6169163)</t>
  </si>
  <si>
    <t>f2a8cfa9-ecdd-49ce-8a73-739acc808d73</t>
  </si>
  <si>
    <t>0a3f507e-1c3c-32b8-e044-0003ba298018</t>
  </si>
  <si>
    <t>POINT(713654.41 6169032.01)</t>
  </si>
  <si>
    <t>f2b2e7c3-00b5-4f08-9049-486ece9c00e4</t>
  </si>
  <si>
    <t>0a3f507e-2131-32b8-e044-0003ba298018</t>
  </si>
  <si>
    <t>POINT(713168.98 6169110.15)</t>
  </si>
  <si>
    <t>f2b8a98a-f7bb-4930-9ee3-683a1dc6e5ba</t>
  </si>
  <si>
    <t>0a3f507e-1c96-32b8-e044-0003ba298018</t>
  </si>
  <si>
    <t>POINT(712247.12 6169198.27)</t>
  </si>
  <si>
    <t>f2cf4d86-1152-4388-b910-c433888e77c2</t>
  </si>
  <si>
    <t>0a3f507e-1c87-32b8-e044-0003ba298018</t>
  </si>
  <si>
    <t>POINT(712397.17 6169243)</t>
  </si>
  <si>
    <t>f2e074a7-f34c-4781-a786-b62387dd92c9</t>
  </si>
  <si>
    <t>53ba2f34-5fee-2505-e044-0003ba298018</t>
  </si>
  <si>
    <t>POINT(712639.97 6168771.7)</t>
  </si>
  <si>
    <t>f2f41905-d65c-4d1f-9e78-726262d2e45a</t>
  </si>
  <si>
    <t>0a3f507e-181f-32b8-e044-0003ba298018</t>
  </si>
  <si>
    <t>POINT(712088.28 6169521.98)</t>
  </si>
  <si>
    <t>f3135390-1c6e-45f7-810c-f29816d53573</t>
  </si>
  <si>
    <t>0a3f507e-1e71-32b8-e044-0003ba298018</t>
  </si>
  <si>
    <t>POINT(711606.98 6171929.47)</t>
  </si>
  <si>
    <t>f317623a-4f81-48da-9bb8-1e5fe12bffbf</t>
  </si>
  <si>
    <t>0a3f507e-21b9-32b8-e044-0003ba298018</t>
  </si>
  <si>
    <t>POINT(713646.6 6169748.47)</t>
  </si>
  <si>
    <t>f317e213-e5c6-4f77-b223-fbc173027965</t>
  </si>
  <si>
    <t>0a3f507e-17e6-32b8-e044-0003ba298018</t>
  </si>
  <si>
    <t>POINT(712597.47 6169105.55)</t>
  </si>
  <si>
    <t>f332f8ee-46c9-4585-9733-2ea9db2cbcbb</t>
  </si>
  <si>
    <t>4591b5f9-a6e6-0dd9-e044-0003ba298018</t>
  </si>
  <si>
    <t>POINT(712572.1 6168789.33)</t>
  </si>
  <si>
    <t>f352ff50-49eb-420f-b1d5-9031386f127d</t>
  </si>
  <si>
    <t>0a3f507e-1a9f-32b8-e044-0003ba298018</t>
  </si>
  <si>
    <t>POINT(714238.79 6168946.99)</t>
  </si>
  <si>
    <t>f374ceae-eccb-4336-9c59-be7d730fcdbd</t>
  </si>
  <si>
    <t>0a3f507e-1671-32b8-e044-0003ba298018</t>
  </si>
  <si>
    <t>POINT(713607.35 6169535.81)</t>
  </si>
  <si>
    <t>f3aa474f-7394-4641-a51a-bcfb5f804ea2</t>
  </si>
  <si>
    <t>0a3f507e-1a9e-32b8-e044-0003ba298018</t>
  </si>
  <si>
    <t>POINT(714243.78 6168928.56)</t>
  </si>
  <si>
    <t>f3ee8de9-991a-4acb-8ca6-c17717fc7fef</t>
  </si>
  <si>
    <t>0a3f507e-17e0-32b8-e044-0003ba298018</t>
  </si>
  <si>
    <t>POINT(711818.55 6170701.02)</t>
  </si>
  <si>
    <t>f3f73912-aba5-4956-b61e-1d6e41970c02</t>
  </si>
  <si>
    <t>0a3f507e-179b-32b8-e044-0003ba298018</t>
  </si>
  <si>
    <t>POINT(713781.51 6168860.36)</t>
  </si>
  <si>
    <t>f3f9b4c8-8148-4eae-9a07-4c85d6645add</t>
  </si>
  <si>
    <t>0a3f507e-18f5-32b8-e044-0003ba298018</t>
  </si>
  <si>
    <t>POINT(711294.55 6171900.38)</t>
  </si>
  <si>
    <t>f40c6386-8997-4813-b802-2cf10dabb62c</t>
  </si>
  <si>
    <t>4591b5f9-a6bc-0dd9-e044-0003ba298018</t>
  </si>
  <si>
    <t>POINT(712623.52 6168866.91)</t>
  </si>
  <si>
    <t>f40f4f25-21bd-4005-abc2-1755aa59c672</t>
  </si>
  <si>
    <t>POINT(711874.1 6171129)</t>
  </si>
  <si>
    <t>f414a46d-77a8-4cc0-b1d8-7c109cb0f953</t>
  </si>
  <si>
    <t>POINT(712386.79 6171756.19)</t>
  </si>
  <si>
    <t>f4180d07-b115-4f48-bd36-478de33fb83a</t>
  </si>
  <si>
    <t>0a3f507e-20d1-32b8-e044-0003ba298018</t>
  </si>
  <si>
    <t>POINT(713474.11 6169483.83)</t>
  </si>
  <si>
    <t>f43012f4-4bae-4e3e-93e9-49f81f479e51</t>
  </si>
  <si>
    <t>0a3f507e-1ffe-32b8-e044-0003ba298018</t>
  </si>
  <si>
    <t>POINT(710941.76 6171793.97)</t>
  </si>
  <si>
    <t>f4537f16-460f-4317-808f-6e3e8af9d2cc</t>
  </si>
  <si>
    <t>897553bb-61f8-4d8e-86f6-1cd48e78a797</t>
  </si>
  <si>
    <t>POINT(712548.91 6169486.72)</t>
  </si>
  <si>
    <t>f4620c61-ddc6-4da4-ab41-151883d9eca3</t>
  </si>
  <si>
    <t>POINT(712422.93 6171573.67)</t>
  </si>
  <si>
    <t>f46a0012-298f-4cb6-b6a6-797ab9ecae97</t>
  </si>
  <si>
    <t>0a3f507e-1d1b-32b8-e044-0003ba298018</t>
  </si>
  <si>
    <t>POINT(711029.51 6172104.85)</t>
  </si>
  <si>
    <t>f4808f8a-e729-45f6-b82c-c50cc9821e09</t>
  </si>
  <si>
    <t>0a3f507e-1e25-32b8-e044-0003ba298018</t>
  </si>
  <si>
    <t>POINT(713368.87 6168771.4)</t>
  </si>
  <si>
    <t>f4859cfc-0e3f-4b58-a07c-27d7cb43f5b3</t>
  </si>
  <si>
    <t>0a3f507e-1d4c-32b8-e044-0003ba298018</t>
  </si>
  <si>
    <t>POINT(713667.64 6169630.39)</t>
  </si>
  <si>
    <t>f4864a27-9c45-4c7b-a558-a544b971d634</t>
  </si>
  <si>
    <t>0a3f507e-178c-32b8-e044-0003ba298018</t>
  </si>
  <si>
    <t>POINT(714023.16 6168879.04)</t>
  </si>
  <si>
    <t>f4893613-b02d-45b0-9e89-04702560d103</t>
  </si>
  <si>
    <t>0a3f507e-193a-32b8-e044-0003ba298018</t>
  </si>
  <si>
    <t>POINT(713518.42 6169816.06)</t>
  </si>
  <si>
    <t>f48dc389-2141-47a3-b8b4-c355e6f7d6de</t>
  </si>
  <si>
    <t>0a3f507e-1f08-32b8-e044-0003ba298018</t>
  </si>
  <si>
    <t>POINT(711144.86 6171910.2)</t>
  </si>
  <si>
    <t>f496a231-d827-4892-b884-4571db089684</t>
  </si>
  <si>
    <t>d318be53-6e23-481d-80dd-0c272394796e</t>
  </si>
  <si>
    <t>POINT(711571.3 6172807.58)</t>
  </si>
  <si>
    <t>f4a86ade-74e9-424c-9f50-b1e958f645ae</t>
  </si>
  <si>
    <t>POINT(712349.41 6169664.41)</t>
  </si>
  <si>
    <t>f4ad1ca8-9463-46b1-87fc-d5a6af32e4fb</t>
  </si>
  <si>
    <t>0a3f507e-17d5-32b8-e044-0003ba298018</t>
  </si>
  <si>
    <t>POINT(711879.73 6170581.38)</t>
  </si>
  <si>
    <t>f4b1c67b-9f9a-4b61-bc95-092103dd66cc</t>
  </si>
  <si>
    <t>0a3f507e-24c9-32b8-e044-0003ba298018</t>
  </si>
  <si>
    <t>POINT(713608.91 6169769.01)</t>
  </si>
  <si>
    <t>f4b28d54-f013-4725-9abc-6e8aba456f43</t>
  </si>
  <si>
    <t>0a3f507e-1fbc-32b8-e044-0003ba298018</t>
  </si>
  <si>
    <t>POINT(711063.38 6171658.23)</t>
  </si>
  <si>
    <t>f4bc4438-613c-455c-a846-809cce8cfac5</t>
  </si>
  <si>
    <t>0a3f507e-1599-32b8-e044-0003ba298018</t>
  </si>
  <si>
    <t>POINT(712856.38 6169194.38)</t>
  </si>
  <si>
    <t>f4d5d880-0fb7-4052-b3f1-0c26c0a9a71c</t>
  </si>
  <si>
    <t>0a3f507e-22aa-32b8-e044-0003ba298018</t>
  </si>
  <si>
    <t>POINT(711824.6 6171942.58)</t>
  </si>
  <si>
    <t>f4e4f9b5-36f9-4f41-9d9c-04817eac45f7</t>
  </si>
  <si>
    <t>0a3f507e-219b-32b8-e044-0003ba298018</t>
  </si>
  <si>
    <t>POINT(713430.87 6168698.67)</t>
  </si>
  <si>
    <t>f50dd149-f119-42a8-a0a5-08a785381969</t>
  </si>
  <si>
    <t>0a3f507e-2433-32b8-e044-0003ba298018</t>
  </si>
  <si>
    <t>POINT(713877.56 6168770.83)</t>
  </si>
  <si>
    <t>f510e0a2-27fa-4689-b850-c0e4ff933f62</t>
  </si>
  <si>
    <t>75d4829b-35a9-165e-e044-00144f3ead67</t>
  </si>
  <si>
    <t>POINT(711658.46 6169630.28)</t>
  </si>
  <si>
    <t>f512044f-35d9-48b5-8f82-03712656c6ee</t>
  </si>
  <si>
    <t>0a3f507e-1d31-32b8-e044-0003ba298018</t>
  </si>
  <si>
    <t>POINT(713739.93 6169676.41)</t>
  </si>
  <si>
    <t>f53ae68f-daf9-4ec3-b381-d90e8a6d8deb</t>
  </si>
  <si>
    <t>0a3f507e-18f8-32b8-e044-0003ba298018</t>
  </si>
  <si>
    <t>POINT(711409.08 6172027.13)</t>
  </si>
  <si>
    <t>f556278e-7a70-4d06-a276-bf111a1eaf7a</t>
  </si>
  <si>
    <t>4591b5f9-a6d5-0dd9-e044-0003ba298018</t>
  </si>
  <si>
    <t>POINT(712592.4 6168810.48)</t>
  </si>
  <si>
    <t>f561b22e-6caf-4202-be66-52d5bf838cce</t>
  </si>
  <si>
    <t>POINT(710935.81 6171352.06)</t>
  </si>
  <si>
    <t>f5675976-cdff-4435-bc5a-1354b3965e8a</t>
  </si>
  <si>
    <t>0a3f507e-1e87-32b8-e044-0003ba298018</t>
  </si>
  <si>
    <t>POINT(711582.36 6172031.22)</t>
  </si>
  <si>
    <t>f5b9e186-5987-4e7b-8673-7a9059f9d482</t>
  </si>
  <si>
    <t>0a3f507e-1565-32b8-e044-0003ba298018</t>
  </si>
  <si>
    <t>POINT(713515.59 6169568.46)</t>
  </si>
  <si>
    <t>f5cd6c3e-67aa-41be-a16e-6d400b6ac1c9</t>
  </si>
  <si>
    <t>0a3f507e-19ca-32b8-e044-0003ba298018</t>
  </si>
  <si>
    <t>POINT(711705.01 6172328.29)</t>
  </si>
  <si>
    <t>f5d9444d-7148-4721-8231-416e0aae415a</t>
  </si>
  <si>
    <t>0a3f507e-1d68-32b8-e044-0003ba298018</t>
  </si>
  <si>
    <t>POINT(711807.27 6170441.51)</t>
  </si>
  <si>
    <t>f5e12439-ca77-457b-872a-a663d08b7a38</t>
  </si>
  <si>
    <t>0a3f507e-1c89-32b8-e044-0003ba298018</t>
  </si>
  <si>
    <t>POINT(712332.91 6169255.85)</t>
  </si>
  <si>
    <t>f5e1bf22-6b2c-4a97-b67c-748d5907400e</t>
  </si>
  <si>
    <t>0a3f507e-1942-32b8-e044-0003ba298018</t>
  </si>
  <si>
    <t>POINT(713530.04 6169797.18)</t>
  </si>
  <si>
    <t>f5f5b777-d7c6-4bb0-901c-e6c9fcf50ac3</t>
  </si>
  <si>
    <t>0a3f507e-1e29-32b8-e044-0003ba298018</t>
  </si>
  <si>
    <t>POINT(713401.21 6168683.8)</t>
  </si>
  <si>
    <t>f5ffac2a-55df-45d8-8902-0d4dafdd3d5d</t>
  </si>
  <si>
    <t>0a3f507e-236d-32b8-e044-0003ba298018</t>
  </si>
  <si>
    <t>POINT(712132.95 6169372.93)</t>
  </si>
  <si>
    <t>f61944b5-90a1-40a1-a46c-d0bdb6329485</t>
  </si>
  <si>
    <t>53ba2f34-5fcd-2505-e044-0003ba298018</t>
  </si>
  <si>
    <t>POINT(712711.16 6168825.01)</t>
  </si>
  <si>
    <t>f62ad2c2-2dbf-498b-b955-38a56d4997db</t>
  </si>
  <si>
    <t>0a3f507e-1629-32b8-e044-0003ba298018</t>
  </si>
  <si>
    <t>POINT(712938.06 6168883.28)</t>
  </si>
  <si>
    <t>f6391cf8-7f3d-4dd9-a839-9350dbccb98f</t>
  </si>
  <si>
    <t>0a3f507e-1541-32b8-e044-0003ba298018</t>
  </si>
  <si>
    <t>POINT(713566.37 6169475.18)</t>
  </si>
  <si>
    <t>f6497e58-b5f8-4c37-8163-7db8356a9edb</t>
  </si>
  <si>
    <t>0a3f507e-1c56-32b8-e044-0003ba298018</t>
  </si>
  <si>
    <t>POINT(714214.22 6168752.76)</t>
  </si>
  <si>
    <t>f682a2bd-d972-4381-80b2-2c35c19025a9</t>
  </si>
  <si>
    <t>1357eb80-9cfb-3d79-e044-0003ba298018</t>
  </si>
  <si>
    <t>POINT(711775.63 6170494.27)</t>
  </si>
  <si>
    <t>f68eb34d-0aec-41c7-bd12-7f1894b2b725</t>
  </si>
  <si>
    <t>0a3f507e-21ba-32b8-e044-0003ba298018</t>
  </si>
  <si>
    <t>POINT(713664.82 6169716.66)</t>
  </si>
  <si>
    <t>f69ad176-26ca-461e-b7e3-fbe66c9ea1a5</t>
  </si>
  <si>
    <t>0a3f507e-21e2-32b8-e044-0003ba298018</t>
  </si>
  <si>
    <t>POINT(713265.12 6168992.15)</t>
  </si>
  <si>
    <t>f6a308f5-cc85-48b0-8fd9-6a90d6ce4096</t>
  </si>
  <si>
    <t>0a3f507e-22a4-32b8-e044-0003ba298018</t>
  </si>
  <si>
    <t>POINT(711889.96 6171953.69)</t>
  </si>
  <si>
    <t>f6a63803-aa90-4ddf-9cf7-157e7e13a966</t>
  </si>
  <si>
    <t>0a3f507e-1e4f-32b8-e044-0003ba298018</t>
  </si>
  <si>
    <t>POINT(711547.63 6171705.03)</t>
  </si>
  <si>
    <t>f6b990f6-81b8-4a51-ac02-797efd35eabf</t>
  </si>
  <si>
    <t>0a3f507e-1a09-32b8-e044-0003ba298018</t>
  </si>
  <si>
    <t>POINT(711502.83 6172285.65)</t>
  </si>
  <si>
    <t>f6b9a226-394a-4e76-9bef-82d49df1f681</t>
  </si>
  <si>
    <t>75d4829b-35cd-165e-e044-00144f3ead67</t>
  </si>
  <si>
    <t>POINT(711279.8 6170940.33)</t>
  </si>
  <si>
    <t>f6c042db-45b0-49d2-923c-b21f58fdedda</t>
  </si>
  <si>
    <t>0a3f507e-19d5-32b8-e044-0003ba298018</t>
  </si>
  <si>
    <t>POINT(711659.95 6172375.89)</t>
  </si>
  <si>
    <t>f6e9dc1f-78f6-4600-991d-47d031c42dca</t>
  </si>
  <si>
    <t>0a3f507e-16ea-32b8-e044-0003ba298018</t>
  </si>
  <si>
    <t>POINT(713351.73 6168921.58)</t>
  </si>
  <si>
    <t>f6e9f828-2cb3-453c-8c14-5aab0c9ce98a</t>
  </si>
  <si>
    <t>0a3f507e-2108-32b8-e044-0003ba298018</t>
  </si>
  <si>
    <t>POINT(713141.03 6168407.18)</t>
  </si>
  <si>
    <t>f6f4bcd8-542e-40fe-b391-fec08504367b</t>
  </si>
  <si>
    <t>0a3f507e-1e3e-32b8-e044-0003ba298018</t>
  </si>
  <si>
    <t>POINT(711753.87 6171596.14)</t>
  </si>
  <si>
    <t>f6f56711-a0dd-41d2-912a-04881975293b</t>
  </si>
  <si>
    <t>0a3f507e-23e2-32b8-e044-0003ba298018</t>
  </si>
  <si>
    <t>POINT(713087.9 6168438.87)</t>
  </si>
  <si>
    <t>f6f5e10c-4ca9-4d86-954b-049ca9f73e0a</t>
  </si>
  <si>
    <t>0a3f507e-18af-32b8-e044-0003ba298018</t>
  </si>
  <si>
    <t>POINT(711382.29 6171728.32)</t>
  </si>
  <si>
    <t>f71cf71e-7273-4e27-8b50-55ed905b33fc</t>
  </si>
  <si>
    <t>714bba56-88d8-46df-bcd8-9f6f4745adaa</t>
  </si>
  <si>
    <t>POINT(711493.14 6172755.31)</t>
  </si>
  <si>
    <t>f7266b16-c1de-4af3-98b4-1e283faa7c6d</t>
  </si>
  <si>
    <t>0a3f507e-1b1f-32b8-e044-0003ba298018</t>
  </si>
  <si>
    <t>POINT(713088.06 6168535.8)</t>
  </si>
  <si>
    <t>f74bf9c6-eba8-4e90-bdf2-294b6e98f5f4</t>
  </si>
  <si>
    <t>0a3f507e-1c35-32b8-e044-0003ba298018</t>
  </si>
  <si>
    <t>POINT(713683.38 6169068.63)</t>
  </si>
  <si>
    <t>f7601a7c-7d58-4e67-a6ba-ff3f9b1d018e</t>
  </si>
  <si>
    <t>b446db46-b28f-474f-9e55-6e7bc2f00e02</t>
  </si>
  <si>
    <t>POINT(712613.82 6169329.17)</t>
  </si>
  <si>
    <t>f7605e72-ce48-482b-a3bb-ef84ef4a778f</t>
  </si>
  <si>
    <t>0a3f507e-223d-32b8-e044-0003ba298018</t>
  </si>
  <si>
    <t>POINT(712006.57 6171654.03)</t>
  </si>
  <si>
    <t>f760d0b3-1ac4-4579-b2c4-c201c698d021</t>
  </si>
  <si>
    <t>0a3f507e-2222-32b8-e044-0003ba298018</t>
  </si>
  <si>
    <t>POINT(712524.9 6169202.39)</t>
  </si>
  <si>
    <t>f773833e-71fe-4ec1-9f6e-c6bef07f1ab3</t>
  </si>
  <si>
    <t>0a3f507e-1d9e-32b8-e044-0003ba298018</t>
  </si>
  <si>
    <t>POINT(712044.73 6172317.87)</t>
  </si>
  <si>
    <t>f78a62b1-711b-4f3b-8681-741ce4895e6e</t>
  </si>
  <si>
    <t>0a3f507e-20f9-32b8-e044-0003ba298018</t>
  </si>
  <si>
    <t>POINT(713120.11 6168606.23)</t>
  </si>
  <si>
    <t>f78adc32-5466-4d28-8811-332a80c10856</t>
  </si>
  <si>
    <t>0a3f507e-1a80-32b8-e044-0003ba298018</t>
  </si>
  <si>
    <t>POINT(713927.73 6168934.51)</t>
  </si>
  <si>
    <t>f7943827-a0fd-4030-9a6e-984969ac3db6</t>
  </si>
  <si>
    <t>0a3f507e-17ff-32b8-e044-0003ba298018</t>
  </si>
  <si>
    <t>POINT(713507.59 6168689.83)</t>
  </si>
  <si>
    <t>f7ab07ab-abcf-4cdb-95bc-f027786cc572</t>
  </si>
  <si>
    <t>0a3f507e-1feb-32b8-e044-0003ba298018</t>
  </si>
  <si>
    <t>POINT(710855.94 6171689.28)</t>
  </si>
  <si>
    <t>f7ac140b-841d-482f-a844-9072581de41f</t>
  </si>
  <si>
    <t>0a3f507e-1da9-32b8-e044-0003ba298018</t>
  </si>
  <si>
    <t>POINT(712111.14 6172041.35)</t>
  </si>
  <si>
    <t>f7b5453d-a329-4d43-b50d-b1d82a75e9e7</t>
  </si>
  <si>
    <t>0a3f507e-207d-32b8-e044-0003ba298018</t>
  </si>
  <si>
    <t>POINT(712927.27 6168810.27)</t>
  </si>
  <si>
    <t>f7fa59a8-0d69-46ba-9bab-d6ba5f44c50d</t>
  </si>
  <si>
    <t>0a3f507e-1d32-32b8-e044-0003ba298018</t>
  </si>
  <si>
    <t>POINT(713737.68 6169672.07)</t>
  </si>
  <si>
    <t>f801d6a7-8a7a-4ecc-af01-51c988930a4c</t>
  </si>
  <si>
    <t>0a3f507e-1906-32b8-e044-0003ba298018</t>
  </si>
  <si>
    <t>POINT(711437.83 6172114.52)</t>
  </si>
  <si>
    <t>f8035a4a-8f26-448a-a800-0d417ea16576</t>
  </si>
  <si>
    <t>POINT(712861.96 6169266.34)</t>
  </si>
  <si>
    <t>f8085d7a-bd8f-4f78-be6f-ac8e101bc32a</t>
  </si>
  <si>
    <t>0a3f507e-1c7d-32b8-e044-0003ba298018</t>
  </si>
  <si>
    <t>POINT(712490.34 6169277.17)</t>
  </si>
  <si>
    <t>f8104a58-1108-469b-b312-8c24e324589c</t>
  </si>
  <si>
    <t>0a3f507e-24b5-32b8-e044-0003ba298018</t>
  </si>
  <si>
    <t>POINT(713659.66 6169796.74)</t>
  </si>
  <si>
    <t>f82644b4-cbc4-44bd-a279-8e68de9e4a27</t>
  </si>
  <si>
    <t>0a3f507e-2332-32b8-e044-0003ba298018</t>
  </si>
  <si>
    <t>POINT(711877.13 6172331.56)</t>
  </si>
  <si>
    <t>f827ba60-4ddb-4b1f-b2b9-33c9e725282c</t>
  </si>
  <si>
    <t>0a3f507e-2190-32b8-e044-0003ba298018</t>
  </si>
  <si>
    <t>POINT(713460.5 6169332.83)</t>
  </si>
  <si>
    <t>f82b0c82-8f09-4c33-ab98-c5677a70950f</t>
  </si>
  <si>
    <t>0a3f507e-15f5-32b8-e044-0003ba298018</t>
  </si>
  <si>
    <t>POINT(711699.14 6170779.5)</t>
  </si>
  <si>
    <t>f82d5639-6488-4bb4-be6e-73bd54e08eef</t>
  </si>
  <si>
    <t>0a3f507e-1878-32b8-e044-0003ba298018</t>
  </si>
  <si>
    <t>POINT(714069.6 6168676.11)</t>
  </si>
  <si>
    <t>f83960fd-2631-4c13-91b0-611813d30552</t>
  </si>
  <si>
    <t>0a3f507e-1f05-32b8-e044-0003ba298018</t>
  </si>
  <si>
    <t>POINT(711135.07 6171974.14)</t>
  </si>
  <si>
    <t>f8487dd6-1dea-43a3-b83c-059d1020f065</t>
  </si>
  <si>
    <t>POINT(711765.39 6171242.87)</t>
  </si>
  <si>
    <t>f852bfe4-5687-4500-8128-d34ee8f2cde8</t>
  </si>
  <si>
    <t>0a3f507e-1eff-32b8-e044-0003ba298018</t>
  </si>
  <si>
    <t>POINT(711643.49 6172274.47)</t>
  </si>
  <si>
    <t>f85aace6-d77f-4d49-a4b4-462a7e986943</t>
  </si>
  <si>
    <t>0a3f507e-2382-32b8-e044-0003ba298018</t>
  </si>
  <si>
    <t>POINT(713278.26 6168519.89)</t>
  </si>
  <si>
    <t>f85c4d88-426f-4988-ba38-22a4e57dc32e</t>
  </si>
  <si>
    <t>0a3f507e-1fe7-32b8-e044-0003ba298018</t>
  </si>
  <si>
    <t>POINT(710882.61 6171703.17)</t>
  </si>
  <si>
    <t>f8895b7d-78ff-4acc-bcb2-8c063a786793</t>
  </si>
  <si>
    <t>0a3f507e-1974-32b8-e044-0003ba298018</t>
  </si>
  <si>
    <t>POINT(711812.74 6172496.09)</t>
  </si>
  <si>
    <t>f88cc925-37eb-4322-aa37-3837f047db4e</t>
  </si>
  <si>
    <t>0a3f507e-202b-32b8-e044-0003ba298018</t>
  </si>
  <si>
    <t>POINT(710730.36 6171826.01)</t>
  </si>
  <si>
    <t>f891269e-5c90-47aa-8089-26da579e975d</t>
  </si>
  <si>
    <t>0a3f507e-240b-32b8-e044-0003ba298018</t>
  </si>
  <si>
    <t>POINT(711658.36 6172480.57)</t>
  </si>
  <si>
    <t>f8a63a2c-0975-4640-af66-de9f26e5748a</t>
  </si>
  <si>
    <t>0a3f507e-1c9f-32b8-e044-0003ba298018</t>
  </si>
  <si>
    <t>POINT(713966.17 6168760.59)</t>
  </si>
  <si>
    <t>f8cbda01-66af-40ac-a5ca-8580df2c9dd7</t>
  </si>
  <si>
    <t>0a3f507e-1bb2-32b8-e044-0003ba298018</t>
  </si>
  <si>
    <t>POINT(713822.06 6169238.79)</t>
  </si>
  <si>
    <t>f8d1d0e8-d4fb-46fd-9742-96e5bfa0c208</t>
  </si>
  <si>
    <t>0a3f507e-1724-32b8-e044-0003ba298018</t>
  </si>
  <si>
    <t>POINT(712944.2 6169076.02)</t>
  </si>
  <si>
    <t>f8ea6241-4dd5-49b6-b2c1-d37a5eb8fb3a</t>
  </si>
  <si>
    <t>0a3f507e-17d2-32b8-e044-0003ba298018</t>
  </si>
  <si>
    <t>POINT(712958.41 6168687.65)</t>
  </si>
  <si>
    <t>f921a122-25c9-43f5-81e1-51dd7767d7b4</t>
  </si>
  <si>
    <t>0a3f507e-2166-32b8-e044-0003ba298018</t>
  </si>
  <si>
    <t>POINT(713763.89 6169559.42)</t>
  </si>
  <si>
    <t>f92663c7-c1c5-4cba-9792-ce321228c497</t>
  </si>
  <si>
    <t>0a3f507e-2269-32b8-e044-0003ba298018</t>
  </si>
  <si>
    <t>POINT(711991.94 6171745.04)</t>
  </si>
  <si>
    <t>f944bc22-0ce1-4516-9f3f-703a6907fcf5</t>
  </si>
  <si>
    <t>0a3f507e-214f-32b8-e044-0003ba298018</t>
  </si>
  <si>
    <t>POINT(713510.43 6168911.94)</t>
  </si>
  <si>
    <t>f96f6504-8326-4958-9beb-4b53a8524e06</t>
  </si>
  <si>
    <t>0a3f507e-2319-32b8-e044-0003ba298018</t>
  </si>
  <si>
    <t>POINT(711764.78 6172304.36)</t>
  </si>
  <si>
    <t>f98f6fad-cac8-44aa-a700-ee70e7a9e834</t>
  </si>
  <si>
    <t>0a3f507e-1999-32b8-e044-0003ba298018</t>
  </si>
  <si>
    <t>POINT(711821.56 6172391.74)</t>
  </si>
  <si>
    <t>f9ae34d2-f1c0-40f2-9c8d-0dcdf73f718c</t>
  </si>
  <si>
    <t>0a3f507e-2173-32b8-e044-0003ba298018</t>
  </si>
  <si>
    <t>POINT(713749.63 6169641.76)</t>
  </si>
  <si>
    <t>f9baefbe-65cd-4c5d-af00-21ec8c8f7b20</t>
  </si>
  <si>
    <t>0a3f507e-1666-32b8-e044-0003ba298018</t>
  </si>
  <si>
    <t>POINT(713592.91 6169482.8)</t>
  </si>
  <si>
    <t>f9c15acf-5f4e-4345-bc0f-65fad5a8f84c</t>
  </si>
  <si>
    <t>0a3f507e-1e3d-32b8-e044-0003ba298018</t>
  </si>
  <si>
    <t>POINT(711547.42 6171621.7)</t>
  </si>
  <si>
    <t>f9d0486b-9fe4-420a-b74e-fea80ec9f643</t>
  </si>
  <si>
    <t>0a3f507e-24ba-32b8-e044-0003ba298018</t>
  </si>
  <si>
    <t>POINT(713631.24 6169823.96)</t>
  </si>
  <si>
    <t>f9ee3dd9-5fa1-4a33-9801-aca55387da5e</t>
  </si>
  <si>
    <t>0a3f507e-1e10-32b8-e044-0003ba298018</t>
  </si>
  <si>
    <t>POINT(712098.54 6169290.1)</t>
  </si>
  <si>
    <t>f9f3cb6e-3830-419f-99c4-910b8f7a053a</t>
  </si>
  <si>
    <t>0a3f507e-21b7-32b8-e044-0003ba298018</t>
  </si>
  <si>
    <t>POINT(713653.17 6169756.43)</t>
  </si>
  <si>
    <t>f9fbeea9-062e-44ca-b545-0d10fb8fb057</t>
  </si>
  <si>
    <t>0a3f507e-152e-32b8-e044-0003ba298018</t>
  </si>
  <si>
    <t>POINT(711558.9 6172453.45)</t>
  </si>
  <si>
    <t>f9fedb36-49c6-46b6-b706-b9c7f85d416d</t>
  </si>
  <si>
    <t>0a3f507e-197f-32b8-e044-0003ba298018</t>
  </si>
  <si>
    <t>POINT(711870.83 6172468.9)</t>
  </si>
  <si>
    <t>fa11ea08-3305-4c1f-b5ea-a2d12e06ed34</t>
  </si>
  <si>
    <t>adb721a1-bc1f-4185-b95f-44db234dccd0</t>
  </si>
  <si>
    <t>fa235271-b63b-42e2-953e-d51b6b520afb</t>
  </si>
  <si>
    <t>0a3f507e-24b6-32b8-e044-0003ba298018</t>
  </si>
  <si>
    <t>POINT(713639.72 6169832.3)</t>
  </si>
  <si>
    <t>fa2426d9-1878-4c76-8fd1-6a7bbd5db466</t>
  </si>
  <si>
    <t>0a3f507e-1a62-32b8-e044-0003ba298018</t>
  </si>
  <si>
    <t>POINT(714164.84 6168969.65)</t>
  </si>
  <si>
    <t>fa35bb90-e21d-4769-a48a-d0f535d84720</t>
  </si>
  <si>
    <t>POINT(712682.78 6171549.77)</t>
  </si>
  <si>
    <t>fa49494a-f51d-4727-b88d-446dc87bba47</t>
  </si>
  <si>
    <t>0a3f507e-1b7d-32b8-e044-0003ba298018</t>
  </si>
  <si>
    <t>POINT(713547.33 6169677.1)</t>
  </si>
  <si>
    <t>fa50b5ea-b7e6-4e57-940b-feaa269c4ed2</t>
  </si>
  <si>
    <t>0a3f507e-1b00-32b8-e044-0003ba298018</t>
  </si>
  <si>
    <t>POINT(713064.24 6168955.84)</t>
  </si>
  <si>
    <t>fa51f69d-7c9c-4b14-a6d4-6563883e803a</t>
  </si>
  <si>
    <t>53ba2f34-5fd7-2505-e044-0003ba298018</t>
  </si>
  <si>
    <t>POINT(712691.59 6168802.96)</t>
  </si>
  <si>
    <t>fa6038e9-8955-4439-adbe-8ec04f9cf046</t>
  </si>
  <si>
    <t>POINT(712274.41 6172162.16)</t>
  </si>
  <si>
    <t>fa61acf2-d7a7-4c7c-9ff9-347ff4a00a3e</t>
  </si>
  <si>
    <t>0a3f507e-1fe1-32b8-e044-0003ba298018</t>
  </si>
  <si>
    <t>POINT(710925.31 6171718.1)</t>
  </si>
  <si>
    <t>fa69378f-ca4d-4783-a3e7-538c561fd884</t>
  </si>
  <si>
    <t>0a3f507e-1b78-32b8-e044-0003ba298018</t>
  </si>
  <si>
    <t>POINT(713490.49 6169636.93)</t>
  </si>
  <si>
    <t>fa6a9d6a-36e7-4fe5-ab8e-17f3b3e60c80</t>
  </si>
  <si>
    <t>0a3f507e-1a6a-32b8-e044-0003ba298018</t>
  </si>
  <si>
    <t>POINT(714117.52 6169037.02)</t>
  </si>
  <si>
    <t>fa6d43e6-1bb7-4746-b349-0c9d88e22bbf</t>
  </si>
  <si>
    <t>0a3f507e-1c4a-32b8-e044-0003ba298018</t>
  </si>
  <si>
    <t>POINT(713166.24 6168412.73)</t>
  </si>
  <si>
    <t>fa83b3cb-f363-4052-8da6-48497eecf807</t>
  </si>
  <si>
    <t>0a3f507e-1649-32b8-e044-0003ba298018</t>
  </si>
  <si>
    <t>POINT(714158.18 6168799.92)</t>
  </si>
  <si>
    <t>faafb780-8fa9-42f0-a5ea-d04294589c21</t>
  </si>
  <si>
    <t>0a3f507e-204d-32b8-e044-0003ba298018</t>
  </si>
  <si>
    <t>POINT(710695.17 6171931.45)</t>
  </si>
  <si>
    <t>fabc63ed-e5ea-4aff-8e1d-4ea8740220a5</t>
  </si>
  <si>
    <t>53ba2f34-6007-2505-e044-0003ba298018</t>
  </si>
  <si>
    <t>POINT(712640.27 6168723.4)</t>
  </si>
  <si>
    <t>fac6928c-9370-417a-b39c-d830788b14f8</t>
  </si>
  <si>
    <t>0a3f507e-15d9-32b8-e044-0003ba298018</t>
  </si>
  <si>
    <t>POINT(711651.41 6170783.08)</t>
  </si>
  <si>
    <t>fad2ee95-dfee-43d9-b41d-4026df539665</t>
  </si>
  <si>
    <t>0a3f507e-2030-32b8-e044-0003ba298018</t>
  </si>
  <si>
    <t>POINT(710790.71 6171869.34)</t>
  </si>
  <si>
    <t>faeb0e55-40d0-44fd-8d22-6fe6d040bfc2</t>
  </si>
  <si>
    <t>POINT(712292.38 6169514.62)</t>
  </si>
  <si>
    <t>faf8f3a8-2af1-41fe-b414-a4e8245231eb</t>
  </si>
  <si>
    <t>0a3f507e-21f0-32b8-e044-0003ba298018</t>
  </si>
  <si>
    <t>POINT(713150.1 6168992.06)</t>
  </si>
  <si>
    <t>fb2769c9-198e-4963-94f0-647295db2d3d</t>
  </si>
  <si>
    <t>0a3f507e-2273-32b8-e044-0003ba298018</t>
  </si>
  <si>
    <t>POINT(712052.55 6171752.38)</t>
  </si>
  <si>
    <t>fb3e02e8-abc1-40f4-a471-8b37cd3f90cc</t>
  </si>
  <si>
    <t>0a3f507e-181e-32b8-e044-0003ba298018</t>
  </si>
  <si>
    <t>POINT(712036.3 6169513.93)</t>
  </si>
  <si>
    <t>fb494e09-c7f6-422a-bd6f-7122da6a09cf</t>
  </si>
  <si>
    <t>0a3f507e-2263-32b8-e044-0003ba298018</t>
  </si>
  <si>
    <t>POINT(711974.38 6171685.89)</t>
  </si>
  <si>
    <t>fb49a7fa-3e0c-49eb-b340-a3107a7f301c</t>
  </si>
  <si>
    <t>0a3f507e-23d0-32b8-e044-0003ba298018</t>
  </si>
  <si>
    <t>POINT(713211.13 6169430.28)</t>
  </si>
  <si>
    <t>fb61cb98-86be-43ea-97e5-71c7301e3936</t>
  </si>
  <si>
    <t>0a3f507e-184f-32b8-e044-0003ba298018</t>
  </si>
  <si>
    <t>POINT(713452.29 6169651.69)</t>
  </si>
  <si>
    <t>fb6f680c-21ca-49e3-a1ef-14adb8141dea</t>
  </si>
  <si>
    <t>0a3f507e-1f3d-32b8-e044-0003ba298018</t>
  </si>
  <si>
    <t>POINT(711123.35 6172199.61)</t>
  </si>
  <si>
    <t>fb7a196f-31b8-42e7-bf06-556f4ed98cab</t>
  </si>
  <si>
    <t>0a3f507e-17f9-32b8-e044-0003ba298018</t>
  </si>
  <si>
    <t>POINT(712428.06 6169074.07)</t>
  </si>
  <si>
    <t>fb837468-6376-48ff-83fb-71972c229759</t>
  </si>
  <si>
    <t>0a3f507e-1663-32b8-e044-0003ba298018</t>
  </si>
  <si>
    <t>POINT(713642.15 6169484.57)</t>
  </si>
  <si>
    <t>fb84db6e-04e4-482a-a0ae-14e624aaf09b</t>
  </si>
  <si>
    <t>0a3f507e-19fa-32b8-e044-0003ba298018</t>
  </si>
  <si>
    <t>POINT(711533.49 6172389.53)</t>
  </si>
  <si>
    <t>fb85cdbc-e0aa-44a7-9833-c7905e21f5b4</t>
  </si>
  <si>
    <t>0a3f507e-2287-32b8-e044-0003ba298018</t>
  </si>
  <si>
    <t>POINT(711972.8 6171834.57)</t>
  </si>
  <si>
    <t>fb922082-df6e-461c-ad2b-5def72161a90</t>
  </si>
  <si>
    <t>75d4829b-35a0-165e-e044-00144f3ead67</t>
  </si>
  <si>
    <t>POINT(711559.01 6172325.97)</t>
  </si>
  <si>
    <t>fba1c007-d60c-4f9b-a6ab-594d9f766421</t>
  </si>
  <si>
    <t>0a3f507e-1db2-32b8-e044-0003ba298018</t>
  </si>
  <si>
    <t>POINT(712004.07 6172458.42)</t>
  </si>
  <si>
    <t>fbab2112-784f-4949-8a59-48492e6c5e62</t>
  </si>
  <si>
    <t>0a3f507e-231f-32b8-e044-0003ba298018</t>
  </si>
  <si>
    <t>POINT(711796.42 6172312.67)</t>
  </si>
  <si>
    <t>fbbdf25c-3f58-4f60-8cb7-4f844079139b</t>
  </si>
  <si>
    <t>0a3f507e-1508-32b8-e044-0003ba298018</t>
  </si>
  <si>
    <t>POINT(713002.54 6168623.21)</t>
  </si>
  <si>
    <t>fbca1432-8e8a-413b-b62a-9dd3f616e90a</t>
  </si>
  <si>
    <t>0a3f507e-1b6e-32b8-e044-0003ba298018</t>
  </si>
  <si>
    <t>POINT(713472.86 6169674.59)</t>
  </si>
  <si>
    <t>fbdd2973-85d7-41c8-921e-6806d4437931</t>
  </si>
  <si>
    <t>0a3f507e-239e-32b8-e044-0003ba298018</t>
  </si>
  <si>
    <t>POINT(713184.08 6168488.83)</t>
  </si>
  <si>
    <t>fbea6471-a086-409e-8487-719f63b88841</t>
  </si>
  <si>
    <t>0a3f507e-183b-32b8-e044-0003ba298018</t>
  </si>
  <si>
    <t>POINT(713419.78 6169704.62)</t>
  </si>
  <si>
    <t>fc057697-a6ad-4cc2-9bcd-3eb011e5cad0</t>
  </si>
  <si>
    <t>0a3f507e-1c8e-32b8-e044-0003ba298018</t>
  </si>
  <si>
    <t>POINT(712316.28 6169206.86)</t>
  </si>
  <si>
    <t>fc136388-fb80-45c2-b88c-e636fd36be1e</t>
  </si>
  <si>
    <t>0a3f507e-1fe3-32b8-e044-0003ba298018</t>
  </si>
  <si>
    <t>POINT(710911.56 6171712.62)</t>
  </si>
  <si>
    <t>fc26e9e1-a134-443e-9389-b3db2a0cc656</t>
  </si>
  <si>
    <t>0a3f507e-1f77-32b8-e044-0003ba298018</t>
  </si>
  <si>
    <t>POINT(713910.63 6168758.67)</t>
  </si>
  <si>
    <t>fc57efbf-63b9-4ebc-8153-3a58434382fb</t>
  </si>
  <si>
    <t>0a3f507e-17ae-32b8-e044-0003ba298018</t>
  </si>
  <si>
    <t>POINT(713570.06 6168800.75)</t>
  </si>
  <si>
    <t>fc772c58-83bf-46ab-bcb1-201574174810</t>
  </si>
  <si>
    <t>0a3f507e-15be-32b8-e044-0003ba298018</t>
  </si>
  <si>
    <t>POINT(712824.32 6171343.92)</t>
  </si>
  <si>
    <t>fcaf0884-e1f4-4bd7-9528-9e33c7890b7f</t>
  </si>
  <si>
    <t>0a3f507e-1b53-32b8-e044-0003ba298018</t>
  </si>
  <si>
    <t>POINT(713460.88 6169773.87)</t>
  </si>
  <si>
    <t>fd027d88-8ea8-483e-aee1-9b070a86a639</t>
  </si>
  <si>
    <t>0a3f507e-219f-32b8-e044-0003ba298018</t>
  </si>
  <si>
    <t>POINT(713439.19 6168656.45)</t>
  </si>
  <si>
    <t>fd2c79af-3e1c-4c43-97fd-d5016f107438</t>
  </si>
  <si>
    <t>0a3f507e-1617-32b8-e044-0003ba298018</t>
  </si>
  <si>
    <t>POINT(713163.77 6168843.58)</t>
  </si>
  <si>
    <t>fd35bb9a-bc3d-4443-9384-2a7c0d8c5a0a</t>
  </si>
  <si>
    <t>0a3f507e-1de3-32b8-e044-0003ba298018</t>
  </si>
  <si>
    <t>POINT(712071.88 6171970.73)</t>
  </si>
  <si>
    <t>fd513191-d768-4e5c-a801-4b09069477df</t>
  </si>
  <si>
    <t>0a3f507e-1a3b-32b8-e044-0003ba298018</t>
  </si>
  <si>
    <t>POINT(713721 6168973.91)</t>
  </si>
  <si>
    <t>fd6e736b-6df9-4b7f-9128-7776755cc98e</t>
  </si>
  <si>
    <t>0a3f507e-162c-32b8-e044-0003ba298018</t>
  </si>
  <si>
    <t>POINT(713686.11 6169470.19)</t>
  </si>
  <si>
    <t>fd7adaeb-c825-4825-85cd-139a532dba12</t>
  </si>
  <si>
    <t>0a3f507e-1872-32b8-e044-0003ba298018</t>
  </si>
  <si>
    <t>POINT(714059.07 6168752.28)</t>
  </si>
  <si>
    <t>fd7ce354-3594-4c28-b5f9-1d3e69af65a1</t>
  </si>
  <si>
    <t>0a3f507e-202f-32b8-e044-0003ba298018</t>
  </si>
  <si>
    <t>POINT(710779.79 6171857.16)</t>
  </si>
  <si>
    <t>fd8c06d4-7780-49e9-8e6a-f409b4efdbfd</t>
  </si>
  <si>
    <t>0a3f507e-240e-32b8-e044-0003ba298018</t>
  </si>
  <si>
    <t>POINT(711630.83 6172472.93)</t>
  </si>
  <si>
    <t>fd8c93a6-e106-48a5-b8ab-090d25a76322</t>
  </si>
  <si>
    <t>0a3f507e-1eb2-32b8-e044-0003ba298018</t>
  </si>
  <si>
    <t>POINT(711751.8 6171937.65)</t>
  </si>
  <si>
    <t>fd8d7952-6fc6-4dca-bc23-119a39701a9b</t>
  </si>
  <si>
    <t>0c0dd792-8e57-4589-b906-8f0882e0c706</t>
  </si>
  <si>
    <t>POINT(711563.33 6172706.59)</t>
  </si>
  <si>
    <t>fd954fd5-9876-4002-834b-7abb24ef561d</t>
  </si>
  <si>
    <t>0a3f507e-1803-32b8-e044-0003ba298018</t>
  </si>
  <si>
    <t>POINT(712176.07 6169456.83)</t>
  </si>
  <si>
    <t>fda1d133-ba1b-40fd-9efd-e9cfb92dd0c9</t>
  </si>
  <si>
    <t>0a3f507e-1876-32b8-e044-0003ba298018</t>
  </si>
  <si>
    <t>POINT(714069.19 6168700.28)</t>
  </si>
  <si>
    <t>fdb7cb9b-8c64-4035-b002-538ce6cf0ac0</t>
  </si>
  <si>
    <t>0a3f507e-245a-32b8-e044-0003ba298018</t>
  </si>
  <si>
    <t>POINT(712779.71 6169527.38)</t>
  </si>
  <si>
    <t>fdc39edd-e264-4431-b51c-ac738587641b</t>
  </si>
  <si>
    <t>0a3f507e-2141-32b8-e044-0003ba298018</t>
  </si>
  <si>
    <t>POINT(713628.58 6168908.43)</t>
  </si>
  <si>
    <t>fdd8427d-15db-4db3-8464-51a8600bd2b0</t>
  </si>
  <si>
    <t>0a3f507e-1ee0-32b8-e044-0003ba298018</t>
  </si>
  <si>
    <t>POINT(711645.43 6172161.89)</t>
  </si>
  <si>
    <t>fdd92384-a0f2-4679-8266-1ea1b9c07776</t>
  </si>
  <si>
    <t>0a3f507e-22d7-32b8-e044-0003ba298018</t>
  </si>
  <si>
    <t>POINT(712026.13 6172031.82)</t>
  </si>
  <si>
    <t>fdef0b8c-7eba-4e25-a875-a6549f657de5</t>
  </si>
  <si>
    <t>4591b5f9-a6ee-0dd9-e044-0003ba298018</t>
  </si>
  <si>
    <t>POINT(712542.29 6168825.68)</t>
  </si>
  <si>
    <t>fdf02361-bd60-4787-9a0a-e6add3efdeb9</t>
  </si>
  <si>
    <t>0a3f507e-230d-32b8-e044-0003ba298018</t>
  </si>
  <si>
    <t>POINT(711805.67 6172279.97)</t>
  </si>
  <si>
    <t>fdf69e73-b209-4a27-98b7-2358bdb87aa1</t>
  </si>
  <si>
    <t>fbdb8c95-4c32-4c67-87be-869ebc7a53d5</t>
  </si>
  <si>
    <t>POINT(712106.16 6169624.88)</t>
  </si>
  <si>
    <t>fdf7380f-8b73-4544-83bc-02ea651bed36</t>
  </si>
  <si>
    <t>0a3f507e-19b4-32b8-e044-0003ba298018</t>
  </si>
  <si>
    <t>POINT(711749.97 6172363.51)</t>
  </si>
  <si>
    <t>fe065cd8-e0aa-4813-9091-7f0ec559295f</t>
  </si>
  <si>
    <t>0a3f507e-1f7e-32b8-e044-0003ba298018</t>
  </si>
  <si>
    <t>POINT(713929.44 6168649.13)</t>
  </si>
  <si>
    <t>fe0c418b-6525-43b1-a7aa-10da68e48b14</t>
  </si>
  <si>
    <t>0a3f507e-2172-32b8-e044-0003ba298018</t>
  </si>
  <si>
    <t>POINT(713769.75 6169609.81)</t>
  </si>
  <si>
    <t>fe0e90bc-50d8-4d6b-b3d4-0a78c98640c6</t>
  </si>
  <si>
    <t>0a3f507e-19ea-32b8-e044-0003ba298018</t>
  </si>
  <si>
    <t>POINT(711598.92 6172309.25)</t>
  </si>
  <si>
    <t>fe1e803c-3470-4e00-a7fa-e35b400ee413</t>
  </si>
  <si>
    <t>0a3f507e-19bf-32b8-e044-0003ba298018</t>
  </si>
  <si>
    <t>POINT(711730.53 6172428.07)</t>
  </si>
  <si>
    <t>fe29dcbe-5b48-48c6-b0c2-4ca274a6b59d</t>
  </si>
  <si>
    <t>0a3f507e-1abc-32b8-e044-0003ba298018</t>
  </si>
  <si>
    <t>POINT(713730.28 6169212.61)</t>
  </si>
  <si>
    <t>fe369e6d-fb17-4843-b73f-f928838a6a30</t>
  </si>
  <si>
    <t>0a3f507e-188b-32b8-e044-0003ba298018</t>
  </si>
  <si>
    <t>POINT(711415.54 6171609.91)</t>
  </si>
  <si>
    <t>fe397f50-0331-48f6-9982-7e6dd6401059</t>
  </si>
  <si>
    <t>0a3f507e-2135-32b8-e044-0003ba298018</t>
  </si>
  <si>
    <t>POINT(713062.38 6169143.49)</t>
  </si>
  <si>
    <t>fe3d3a99-c4c9-459f-8c56-81d82fcaa49c</t>
  </si>
  <si>
    <t>0a3f507e-1555-32b8-e044-0003ba298018</t>
  </si>
  <si>
    <t>POINT(713523.96 6169533.77)</t>
  </si>
  <si>
    <t>fe515330-6304-4078-9000-50bac2814e0b</t>
  </si>
  <si>
    <t>0a3f507e-1dbe-32b8-e044-0003ba298018</t>
  </si>
  <si>
    <t>POINT(711969.48 6172493.65)</t>
  </si>
  <si>
    <t>fe54f70d-9d70-4b24-8b0a-bd0c9dd9f8d2</t>
  </si>
  <si>
    <t>be5ab552-5c1a-4de8-9db5-c3b7ebdfb8ec</t>
  </si>
  <si>
    <t>POINT(712669.99 6169314.95)</t>
  </si>
  <si>
    <t>fe629572-53bd-4997-a341-b4f702e2fbf0</t>
  </si>
  <si>
    <t>0a3f507e-1e1f-32b8-e044-0003ba298018</t>
  </si>
  <si>
    <t>POINT(711925.99 6169537.49)</t>
  </si>
  <si>
    <t>fe6445db-eb92-4a6f-b342-826c92216702</t>
  </si>
  <si>
    <t>POINT(713391.39 6168908.54)</t>
  </si>
  <si>
    <t>fe7aa027-8912-4e92-907a-7f1f88850d41</t>
  </si>
  <si>
    <t>0a3f507e-21e1-32b8-e044-0003ba298018</t>
  </si>
  <si>
    <t>POINT(713264.68 6168925)</t>
  </si>
  <si>
    <t>fe7b396f-ec7d-4397-8997-d81ecafd3b38</t>
  </si>
  <si>
    <t>0a3f507e-2403-32b8-e044-0003ba298018</t>
  </si>
  <si>
    <t>POINT(711610.13 6172549.14)</t>
  </si>
  <si>
    <t>fea0963d-fa07-4bc0-aff3-55ac87de9004</t>
  </si>
  <si>
    <t>0a3f507e-1a8f-32b8-e044-0003ba298018</t>
  </si>
  <si>
    <t>POINT(714035.47 6169044.75)</t>
  </si>
  <si>
    <t>fea4223e-aacf-44fc-ad44-14d7336b2006</t>
  </si>
  <si>
    <t>POINT(712411.88 6169077.02)</t>
  </si>
  <si>
    <t>fea75f9d-c028-435f-bfa0-fae82a63780f</t>
  </si>
  <si>
    <t>0a3f507e-18ac-32b8-e044-0003ba298018</t>
  </si>
  <si>
    <t>POINT(711502.1 6171729.75)</t>
  </si>
  <si>
    <t>fed4412d-7967-48ce-8d64-29688cdf18f5</t>
  </si>
  <si>
    <t>0a3f507e-18e0-32b8-e044-0003ba298018</t>
  </si>
  <si>
    <t>POINT(711413.85 6171902.1)</t>
  </si>
  <si>
    <t>fed6f2b9-26c5-49a4-a98c-85b5c864aa14</t>
  </si>
  <si>
    <t>0a3f507e-1922-32b8-e044-0003ba298018</t>
  </si>
  <si>
    <t>POINT(711225.15 6172174.57)</t>
  </si>
  <si>
    <t>fee12d43-cbae-4c93-85c5-d7f83859a3b9</t>
  </si>
  <si>
    <t>0a3f507e-1e9f-32b8-e044-0003ba298018</t>
  </si>
  <si>
    <t>POINT(711541.13 6172114.68)</t>
  </si>
  <si>
    <t>fee8c268-d239-4429-833a-7eb24890643d</t>
  </si>
  <si>
    <t>0a3f507e-1a23-32b8-e044-0003ba298018</t>
  </si>
  <si>
    <t>POINT(714022.47 6169218.26)</t>
  </si>
  <si>
    <t>ff035140-9f72-4e82-8434-7a2aa99d29ed</t>
  </si>
  <si>
    <t>a53bf438-9aa3-4a9a-a508-6e36bdc0b1d6</t>
  </si>
  <si>
    <t>POINT(711520.25 6172804.12)</t>
  </si>
  <si>
    <t>ff184430-8c00-47e1-ac7b-541090640b77</t>
  </si>
  <si>
    <t>0a3f507e-18f7-32b8-e044-0003ba298018</t>
  </si>
  <si>
    <t>POINT(711407.27 6172046.57)</t>
  </si>
  <si>
    <t>ff37c928-ec63-4bea-b96f-9abd7aee8c5a</t>
  </si>
  <si>
    <t>0a3f507e-1d3b-32b8-e044-0003ba298018</t>
  </si>
  <si>
    <t>POINT(713622.01 6169634.7)</t>
  </si>
  <si>
    <t>ff3a9b98-9ba7-4cd9-a7e9-b5d693cdb1e8</t>
  </si>
  <si>
    <t>POINT(713846.62 6168273.78)</t>
  </si>
  <si>
    <t>ff3f2e65-645d-43a1-ac20-843cccd495c3</t>
  </si>
  <si>
    <t>0a3f507e-1b35-32b8-e044-0003ba298018</t>
  </si>
  <si>
    <t>POINT(712932.75 6168606.78)</t>
  </si>
  <si>
    <t>ff521ba6-47d4-4419-ad9d-f2829e814b57</t>
  </si>
  <si>
    <t>0a3f507e-22ec-32b8-e044-0003ba298018</t>
  </si>
  <si>
    <t>POINT(711929.34 6172017.79)</t>
  </si>
  <si>
    <t>ff5a3aa3-2ed0-458f-be41-0cbb5d79628e</t>
  </si>
  <si>
    <t>0a3f507e-1a59-32b8-e044-0003ba298018</t>
  </si>
  <si>
    <t>POINT(714033.23 6169140.89)</t>
  </si>
  <si>
    <t>ff5b9836-2f33-40e9-9ba7-aa11832877e2</t>
  </si>
  <si>
    <t>0a3f507e-22bf-32b8-e044-0003ba298018</t>
  </si>
  <si>
    <t>POINT(711931 6171988.29)</t>
  </si>
  <si>
    <t>ff8db308-ae81-42ac-9d19-d87f77e63de3</t>
  </si>
  <si>
    <t>0a3f507e-1730-32b8-e044-0003ba298018</t>
  </si>
  <si>
    <t>POINT(712986.74 6169703.47)</t>
  </si>
  <si>
    <t>ff9a4f57-c0f4-40c6-b932-b8b52ed83f41</t>
  </si>
  <si>
    <t>POINT(714076.51 6168883.87)</t>
  </si>
  <si>
    <t>ff9be411-7e2f-4187-a259-5e5af6c9f362</t>
  </si>
  <si>
    <t>0a3f507e-1cf8-32b8-e044-0003ba298018</t>
  </si>
  <si>
    <t>POINT(710908.44 6171977.22)</t>
  </si>
  <si>
    <t>ffdefe5d-1b24-4213-a14f-b74d70e5ec56</t>
  </si>
  <si>
    <t>0a3f507e-162a-32b8-e044-0003ba298018</t>
  </si>
  <si>
    <t>POINT(713689.04 6169465.59)</t>
  </si>
  <si>
    <t>ffe8cf34-6e56-488e-bd8b-a8b647277ab2</t>
  </si>
  <si>
    <t>0a3f507e-1c4b-32b8-e044-0003ba298018</t>
  </si>
  <si>
    <t>POINT(713184.88 6168418.16)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</si>
</sst>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4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5" fillId="0" borderId="25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4292"/>
  <sheetViews>
    <sheetView tabSelected="1" workbookViewId="0">
      <selection activeCell="A3" sqref="A3:XFD4292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4" width="12.28515625" style="14" customWidth="1"/>
    <col min="5" max="5" width="8.42578125" style="14" bestFit="1" customWidth="1"/>
    <col min="6" max="6" width="9.28515625" style="14" customWidth="1"/>
    <col min="7" max="7" width="8.85546875" style="14" bestFit="1" customWidth="1"/>
    <col min="8" max="10" width="8.85546875" style="14" customWidth="1"/>
    <col min="11" max="11" width="22.42578125" style="14" bestFit="1" customWidth="1"/>
    <col min="12" max="14" width="29.5703125" style="14" customWidth="1"/>
    <col min="15" max="15" width="12.28515625" style="14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</row>
    <row r="2" spans="1:24" x14ac:dyDescent="0.25">
      <c r="A2">
        <f>ROW(B2)</f>
        <v>2</v>
      </c>
      <c r="B2" t="str">
        <f ca="1">INDIRECT($A$1&amp;"B"&amp;A2)</f>
        <v>000d0ef4-2350-4dce-8dca-f96154a4241b</v>
      </c>
      <c r="C2" t="str">
        <f ca="1">INDIRECT($A$1&amp;"C"&amp;A2)</f>
        <v>0a3f507e-21ce-32b8-e044-0003ba298018</v>
      </c>
      <c r="D2">
        <f ca="1">INDIRECT($A$1&amp;"D"&amp;A2)</f>
        <v>996997</v>
      </c>
      <c r="E2" s="1">
        <f ca="1">ROUNDDOWN(INDIRECT($A$1&amp;"E"&amp;A2),-1)</f>
        <v>130</v>
      </c>
      <c r="F2" s="1">
        <f ca="1">INDIRECT($A$1&amp;"G"&amp;A2)+INDIRECT($A$1&amp;"H"&amp;A2)+INDIRECT($A$1&amp;"I"&amp;A2)*0.5</f>
        <v>109</v>
      </c>
      <c r="G2" s="1">
        <f ca="1">MAX(INDIRECT($A$1&amp;"J"&amp;A2),INDIRECT($A$1&amp;"K"&amp;A2))</f>
        <v>1978</v>
      </c>
      <c r="H2" s="1" t="str">
        <f ca="1">IFERROR(INDEX(Varmeinstallation!B:B,MATCH(INDIRECT($A$1&amp;"L"&amp;A2)*1,Varmeinstallation!A:A,0)),"Ingen varmeinstallationer")</f>
        <v>Fjernvarme/blokvarme (radiatorsystemer eller varmluftanlæg)</v>
      </c>
      <c r="I2" s="1" t="str">
        <f ca="1">IFERROR(INDEX(Opvarmningsmiddel!B:B,MATCH(INDIRECT($A$1&amp;"M"&amp;A2)*1,Opvarmningsmiddel!A:A,0)),"")</f>
        <v/>
      </c>
      <c r="J2" s="1">
        <f ca="1">VALUE(INDIRECT($A$1&amp;"N"&amp;A2))</f>
        <v>0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Fjernvarme/ Blokvarme</v>
      </c>
      <c r="L2" s="1" t="str">
        <f ca="1">INDEX(Anvendelseskode!B:B,MATCH($E2,Anvendelseskode!$A:$A,0))</f>
        <v>Række-, kæde-, dobbelthus (lodret adskillelse mellem enhederne)</v>
      </c>
      <c r="M2" s="1" t="str">
        <f ca="1">INDEX(Anvendelseskode!C:C,MATCH($E2,Anvendelseskode!$A:$A,0))</f>
        <v>Række-, kæde og dobbelthuse</v>
      </c>
      <c r="N2" s="1" t="str">
        <f ca="1">INDEX(Anvendelseskode!D:D,MATCH($E2,Anvendelseskode!$A:$A,0))</f>
        <v>Private husholdninger</v>
      </c>
      <c r="O2" s="1" t="str">
        <f ca="1">IFERROR(INDEX(SBi!$2:$2,MATCH(G2,SBi!$1:$1,1)),SBi!$K$2)</f>
        <v>1973-1978</v>
      </c>
      <c r="P2" s="1">
        <f ca="1">IFERROR(INDEX(SBi!$C$3:$K$28,MATCH(E2,SBi!$B$3:$B$28,0),MATCH(O2,SBi!$C$2:$K$2,0)),0)</f>
        <v>112.6</v>
      </c>
      <c r="Q2" s="19">
        <f ca="1">P2*F2/1000</f>
        <v>12.273399999999999</v>
      </c>
      <c r="R2" s="19" t="str">
        <f ca="1">IFERROR(INDEX(VpD!$2:$2,MATCH(G2,VpD!$1:$1,1)),VpD!$I$2)</f>
        <v>1973-1978</v>
      </c>
      <c r="S2" s="1">
        <f ca="1">IFERROR(INDEX(VpD!$C$3:$I$27,MATCH(E2,VpD!$B$3:$B$27,0),MATCH(R2,VpD!$C$2:$I$2,0)),0)</f>
        <v>98</v>
      </c>
      <c r="T2" s="19">
        <f ca="1">S2*F2/1000</f>
        <v>10.682</v>
      </c>
      <c r="U2" t="str">
        <f ca="1">IFERROR(SUBSTITUTE(LEFT(W2,FIND(" ",W2)),"POINT(",""),"")</f>
        <v xml:space="preserve">713602.17 </v>
      </c>
      <c r="V2" t="str">
        <f ca="1">IFERROR(SUBSTITUTE(RIGHT(W2,LEN(W2)-FIND(" ",W2)),")",""),"")</f>
        <v>6169671.75</v>
      </c>
      <c r="W2" t="str">
        <f ca="1">INDIRECT($A$1&amp;"o"&amp;A2)</f>
        <v>POINT(713602.17 6169671.75)</v>
      </c>
      <c r="X2" t="str">
        <f>IFERROR(INDEX(BygningOmraade!B:B,MATCH(A2,BygningOmraade!A:A,0)),"")</f>
        <v/>
      </c>
    </row>
    <row r="3" spans="1:24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00102401-e415-478a-b572-c93f86eb3072</v>
      </c>
      <c r="C3" s="14" t="str">
        <f t="shared" ref="C3:C66" ca="1" si="2">INDIRECT($A$1&amp;"C"&amp;A3)</f>
        <v>0a3f507e-1928-32b8-e044-0003ba298018</v>
      </c>
      <c r="D3" s="14">
        <f t="shared" ref="D3:D66" ca="1" si="3">INDIRECT($A$1&amp;"D"&amp;A3)</f>
        <v>994286</v>
      </c>
      <c r="E3" s="1">
        <f t="shared" ref="E3:E66" ca="1" si="4">ROUNDDOWN(INDIRECT($A$1&amp;"E"&amp;A3),-1)</f>
        <v>120</v>
      </c>
      <c r="F3" s="1">
        <f t="shared" ref="F3:F66" ca="1" si="5">INDIRECT($A$1&amp;"G"&amp;A3)+INDIRECT($A$1&amp;"H"&amp;A3)+INDIRECT($A$1&amp;"I"&amp;A3)*0.5</f>
        <v>115</v>
      </c>
      <c r="G3" s="1">
        <f t="shared" ref="G3:G66" ca="1" si="6">MAX(INDIRECT($A$1&amp;"J"&amp;A3),INDIRECT($A$1&amp;"K"&amp;A3))</f>
        <v>1969</v>
      </c>
      <c r="H3" s="1" t="str">
        <f ca="1">IFERROR(INDEX(Varmeinstallation!B:B,MATCH(INDIRECT($A$1&amp;"L"&amp;A3)*1,Varmeinstallation!A:A,0)),"Ingen varmeinstallationer")</f>
        <v>Fjernvarme/blokvarme (radiatorsystemer eller varmluftanlæg)</v>
      </c>
      <c r="I3" s="1" t="str">
        <f ca="1">IFERROR(INDEX(Opvarmningsmiddel!B:B,MATCH(INDIRECT($A$1&amp;"M"&amp;A3)*1,Opvarmningsmiddel!A:A,0)),"")</f>
        <v/>
      </c>
      <c r="J3" s="1">
        <f t="shared" ref="J3:J66" ca="1" si="7">VALUE(INDIRECT($A$1&amp;"N"&amp;A3))</f>
        <v>0</v>
      </c>
      <c r="K3" s="1" t="str">
        <f ca="1">IFERROR(INDEX(Relationstabel!$C$3:$K$10,MATCH(VALUE(INDIRECT($A$1&amp;"L"&amp;A3)),Relationstabel!$A$3:$A$10,0),MATCH(IFERROR(VALUE(INDIRECT($A$1&amp;"M"&amp;A3)),0),Relationstabel!$C$1:$K$1,0)),"Ingen varmeinstallationer")</f>
        <v>Fjernvarme/ Blokvarme</v>
      </c>
      <c r="L3" s="1" t="str">
        <f ca="1">INDEX(Anvendelseskode!B:B,MATCH($E3,Anvendelseskode!$A:$A,0))</f>
        <v>Fritliggende enfamilieshus (parcelhus)</v>
      </c>
      <c r="M3" s="1" t="str">
        <f ca="1">INDEX(Anvendelseskode!C:C,MATCH($E3,Anvendelseskode!$A:$A,0))</f>
        <v>Parcelhuse</v>
      </c>
      <c r="N3" s="1" t="str">
        <f ca="1">INDEX(Anvendelseskode!D:D,MATCH($E3,Anvendelseskode!$A:$A,0))</f>
        <v>Private husholdninger</v>
      </c>
      <c r="O3" s="1" t="str">
        <f ca="1">IFERROR(INDEX(SBi!$2:$2,MATCH(G3,SBi!$1:$1,1)),SBi!$K$2)</f>
        <v>1961-1972</v>
      </c>
      <c r="P3" s="1">
        <f ca="1">IFERROR(INDEX(SBi!$C$3:$K$28,MATCH(E3,SBi!$B$3:$B$28,0),MATCH(O3,SBi!$C$2:$K$2,0)),0)</f>
        <v>134.30000000000001</v>
      </c>
      <c r="Q3" s="19">
        <f t="shared" ref="Q3:Q66" ca="1" si="8">P3*F3/1000</f>
        <v>15.444500000000001</v>
      </c>
      <c r="R3" s="19" t="str">
        <f ca="1">IFERROR(INDEX(VpD!$2:$2,MATCH(G3,VpD!$1:$1,1)),VpD!$I$2)</f>
        <v>1961-1972</v>
      </c>
      <c r="S3" s="1">
        <f ca="1">IFERROR(INDEX(VpD!$C$3:$I$27,MATCH(E3,VpD!$B$3:$B$27,0),MATCH(R3,VpD!$C$2:$I$2,0)),0)</f>
        <v>143</v>
      </c>
      <c r="T3" s="19">
        <f t="shared" ref="T3:T66" ca="1" si="9">S3*F3/1000</f>
        <v>16.445</v>
      </c>
      <c r="U3" s="14" t="str">
        <f t="shared" ref="U3:U66" ca="1" si="10">IFERROR(SUBSTITUTE(LEFT(W3,FIND(" ",W3)),"POINT(",""),"")</f>
        <v xml:space="preserve">711314.4 </v>
      </c>
      <c r="V3" s="14" t="str">
        <f t="shared" ref="V3:V66" ca="1" si="11">IFERROR(SUBSTITUTE(RIGHT(W3,LEN(W3)-FIND(" ",W3)),")",""),"")</f>
        <v>6172158.2</v>
      </c>
      <c r="W3" s="14" t="str">
        <f t="shared" ref="W3:W66" ca="1" si="12">INDIRECT($A$1&amp;"o"&amp;A3)</f>
        <v>POINT(711314.4 6172158.2)</v>
      </c>
      <c r="X3" s="14" t="str">
        <f>IFERROR(INDEX(BygningOmraade!B:B,MATCH(A3,BygningOmraade!A:A,0)),"")</f>
        <v/>
      </c>
    </row>
    <row r="4" spans="1:24" s="14" customFormat="1" x14ac:dyDescent="0.25">
      <c r="A4" s="14">
        <f t="shared" si="0"/>
        <v>4</v>
      </c>
      <c r="B4" s="14" t="str">
        <f t="shared" ca="1" si="1"/>
        <v>00158ebd-fccc-4850-a78f-2efb864f91c1</v>
      </c>
      <c r="C4" s="14" t="str">
        <f t="shared" ca="1" si="2"/>
        <v>0a3f507e-1d5c-32b8-e044-0003ba298018</v>
      </c>
      <c r="D4" s="14">
        <f t="shared" ca="1" si="3"/>
        <v>994978</v>
      </c>
      <c r="E4" s="1">
        <f t="shared" ca="1" si="4"/>
        <v>120</v>
      </c>
      <c r="F4" s="1">
        <f t="shared" ca="1" si="5"/>
        <v>152</v>
      </c>
      <c r="G4" s="1">
        <f t="shared" ca="1" si="6"/>
        <v>2016</v>
      </c>
      <c r="H4" s="1" t="str">
        <f ca="1">IFERROR(INDEX(Varmeinstallation!B:B,MATCH(INDIRECT($A$1&amp;"L"&amp;A4)*1,Varmeinstallation!A:A,0)),"Ingen varmeinstallationer")</f>
        <v>Centralvarme fra eget anlæg, et-kammer fyr</v>
      </c>
      <c r="I4" s="1" t="str">
        <f ca="1">IFERROR(INDEX(Opvarmningsmiddel!B:B,MATCH(INDIRECT($A$1&amp;"M"&amp;A4)*1,Opvarmningsmiddel!A:A,0)),"")</f>
        <v>Naturgas</v>
      </c>
      <c r="J4" s="1">
        <f t="shared" ca="1" si="7"/>
        <v>0</v>
      </c>
      <c r="K4" s="1" t="str">
        <f ca="1">IFERROR(INDEX(Relationstabel!$C$3:$K$10,MATCH(VALUE(INDIRECT($A$1&amp;"L"&amp;A4)),Relationstabel!$A$3:$A$10,0),MATCH(IFERROR(VALUE(INDIRECT($A$1&amp;"M"&amp;A4)),0),Relationstabel!$C$1:$K$1,0)),"Ingen varmeinstallationer")</f>
        <v>Naturgas</v>
      </c>
      <c r="L4" s="1" t="str">
        <f ca="1">INDEX(Anvendelseskode!B:B,MATCH($E4,Anvendelseskode!$A:$A,0))</f>
        <v>Fritliggende enfamilieshus (parcelhus)</v>
      </c>
      <c r="M4" s="1" t="str">
        <f ca="1">INDEX(Anvendelseskode!C:C,MATCH($E4,Anvendelseskode!$A:$A,0))</f>
        <v>Parcelhuse</v>
      </c>
      <c r="N4" s="1" t="str">
        <f ca="1">INDEX(Anvendelseskode!D:D,MATCH($E4,Anvendelseskode!$A:$A,0))</f>
        <v>Private husholdninger</v>
      </c>
      <c r="O4" s="1" t="str">
        <f ca="1">IFERROR(INDEX(SBi!$2:$2,MATCH(G4,SBi!$1:$1,1)),SBi!$K$2)</f>
        <v>Efter 2006</v>
      </c>
      <c r="P4" s="1">
        <f ca="1">IFERROR(INDEX(SBi!$C$3:$K$28,MATCH(E4,SBi!$B$3:$B$28,0),MATCH(O4,SBi!$C$2:$K$2,0)),0)</f>
        <v>67.3</v>
      </c>
      <c r="Q4" s="19">
        <f t="shared" ca="1" si="8"/>
        <v>10.2296</v>
      </c>
      <c r="R4" s="19" t="str">
        <f ca="1">IFERROR(INDEX(VpD!$2:$2,MATCH(G4,VpD!$1:$1,1)),VpD!$I$2)</f>
        <v>&gt;1998</v>
      </c>
      <c r="S4" s="1">
        <f ca="1">IFERROR(INDEX(VpD!$C$3:$I$27,MATCH(E4,VpD!$B$3:$B$27,0),MATCH(R4,VpD!$C$2:$I$2,0)),0)</f>
        <v>72</v>
      </c>
      <c r="T4" s="19">
        <f t="shared" ca="1" si="9"/>
        <v>10.944000000000001</v>
      </c>
      <c r="U4" s="14" t="str">
        <f t="shared" ca="1" si="10"/>
        <v xml:space="preserve">711762.61 </v>
      </c>
      <c r="V4" s="14" t="str">
        <f t="shared" ca="1" si="11"/>
        <v>6170390.87</v>
      </c>
      <c r="W4" s="14" t="str">
        <f t="shared" ca="1" si="12"/>
        <v>POINT(711762.61 6170390.87)</v>
      </c>
      <c r="X4" s="14" t="str">
        <f>IFERROR(INDEX(BygningOmraade!B:B,MATCH(A4,BygningOmraade!A:A,0)),"")</f>
        <v/>
      </c>
    </row>
    <row r="5" spans="1:24" s="14" customFormat="1" x14ac:dyDescent="0.25">
      <c r="A5" s="14">
        <f t="shared" si="0"/>
        <v>5</v>
      </c>
      <c r="B5" s="14" t="str">
        <f t="shared" ca="1" si="1"/>
        <v>0016e40c-ab2f-40c3-ab83-808af2c98a94</v>
      </c>
      <c r="C5" s="14" t="str">
        <f t="shared" ca="1" si="2"/>
        <v>0a3f507e-21cd-32b8-e044-0003ba298018</v>
      </c>
      <c r="D5" s="14">
        <f t="shared" ca="1" si="3"/>
        <v>997091</v>
      </c>
      <c r="E5" s="1">
        <f t="shared" ca="1" si="4"/>
        <v>130</v>
      </c>
      <c r="F5" s="1">
        <f t="shared" ca="1" si="5"/>
        <v>112</v>
      </c>
      <c r="G5" s="1">
        <f t="shared" ca="1" si="6"/>
        <v>1978</v>
      </c>
      <c r="H5" s="1" t="str">
        <f ca="1">IFERROR(INDEX(Varmeinstallation!B:B,MATCH(INDIRECT($A$1&amp;"L"&amp;A5)*1,Varmeinstallation!A:A,0)),"Ingen varmeinstallationer")</f>
        <v>Fjernvarme/blokvarme (radiatorsystemer eller varmluftanlæg)</v>
      </c>
      <c r="I5" s="1" t="str">
        <f ca="1">IFERROR(INDEX(Opvarmningsmiddel!B:B,MATCH(INDIRECT($A$1&amp;"M"&amp;A5)*1,Opvarmningsmiddel!A:A,0)),"")</f>
        <v/>
      </c>
      <c r="J5" s="1">
        <f t="shared" ca="1" si="7"/>
        <v>0</v>
      </c>
      <c r="K5" s="1" t="str">
        <f ca="1">IFERROR(INDEX(Relationstabel!$C$3:$K$10,MATCH(VALUE(INDIRECT($A$1&amp;"L"&amp;A5)),Relationstabel!$A$3:$A$10,0),MATCH(IFERROR(VALUE(INDIRECT($A$1&amp;"M"&amp;A5)),0),Relationstabel!$C$1:$K$1,0)),"Ingen varmeinstallationer")</f>
        <v>Fjernvarme/ Blokvarme</v>
      </c>
      <c r="L5" s="1" t="str">
        <f ca="1">INDEX(Anvendelseskode!B:B,MATCH($E5,Anvendelseskode!$A:$A,0))</f>
        <v>Række-, kæde-, dobbelthus (lodret adskillelse mellem enhederne)</v>
      </c>
      <c r="M5" s="1" t="str">
        <f ca="1">INDEX(Anvendelseskode!C:C,MATCH($E5,Anvendelseskode!$A:$A,0))</f>
        <v>Række-, kæde og dobbelthuse</v>
      </c>
      <c r="N5" s="1" t="str">
        <f ca="1">INDEX(Anvendelseskode!D:D,MATCH($E5,Anvendelseskode!$A:$A,0))</f>
        <v>Private husholdninger</v>
      </c>
      <c r="O5" s="1" t="str">
        <f ca="1">IFERROR(INDEX(SBi!$2:$2,MATCH(G5,SBi!$1:$1,1)),SBi!$K$2)</f>
        <v>1973-1978</v>
      </c>
      <c r="P5" s="1">
        <f ca="1">IFERROR(INDEX(SBi!$C$3:$K$28,MATCH(E5,SBi!$B$3:$B$28,0),MATCH(O5,SBi!$C$2:$K$2,0)),0)</f>
        <v>112.6</v>
      </c>
      <c r="Q5" s="19">
        <f t="shared" ca="1" si="8"/>
        <v>12.611199999999998</v>
      </c>
      <c r="R5" s="19" t="str">
        <f ca="1">IFERROR(INDEX(VpD!$2:$2,MATCH(G5,VpD!$1:$1,1)),VpD!$I$2)</f>
        <v>1973-1978</v>
      </c>
      <c r="S5" s="1">
        <f ca="1">IFERROR(INDEX(VpD!$C$3:$I$27,MATCH(E5,VpD!$B$3:$B$27,0),MATCH(R5,VpD!$C$2:$I$2,0)),0)</f>
        <v>98</v>
      </c>
      <c r="T5" s="19">
        <f t="shared" ca="1" si="9"/>
        <v>10.976000000000001</v>
      </c>
      <c r="U5" s="14" t="str">
        <f t="shared" ca="1" si="10"/>
        <v xml:space="preserve">713557.25 </v>
      </c>
      <c r="V5" s="14" t="str">
        <f t="shared" ca="1" si="11"/>
        <v>6169733.08</v>
      </c>
      <c r="W5" s="14" t="str">
        <f t="shared" ca="1" si="12"/>
        <v>POINT(713557.25 6169733.08)</v>
      </c>
      <c r="X5" s="14" t="str">
        <f>IFERROR(INDEX(BygningOmraade!B:B,MATCH(A5,BygningOmraade!A:A,0)),"")</f>
        <v/>
      </c>
    </row>
    <row r="6" spans="1:24" s="14" customFormat="1" x14ac:dyDescent="0.25">
      <c r="A6" s="14">
        <f t="shared" si="0"/>
        <v>6</v>
      </c>
      <c r="B6" s="14" t="str">
        <f t="shared" ca="1" si="1"/>
        <v>00236e13-d415-4a55-a3f2-d0af581d3307</v>
      </c>
      <c r="C6" s="14" t="str">
        <f t="shared" ca="1" si="2"/>
        <v>0a3f507e-19c9-32b8-e044-0003ba298018</v>
      </c>
      <c r="D6" s="14">
        <f t="shared" ca="1" si="3"/>
        <v>994986</v>
      </c>
      <c r="E6" s="1">
        <f t="shared" ca="1" si="4"/>
        <v>130</v>
      </c>
      <c r="F6" s="1">
        <f t="shared" ca="1" si="5"/>
        <v>124</v>
      </c>
      <c r="G6" s="1">
        <f t="shared" ca="1" si="6"/>
        <v>1975</v>
      </c>
      <c r="H6" s="1" t="str">
        <f ca="1">IFERROR(INDEX(Varmeinstallation!B:B,MATCH(INDIRECT($A$1&amp;"L"&amp;A6)*1,Varmeinstallation!A:A,0)),"Ingen varmeinstallationer")</f>
        <v>Fjernvarme/blokvarme (radiatorsystemer eller varmluftanlæg)</v>
      </c>
      <c r="I6" s="1" t="str">
        <f ca="1">IFERROR(INDEX(Opvarmningsmiddel!B:B,MATCH(INDIRECT($A$1&amp;"M"&amp;A6)*1,Opvarmningsmiddel!A:A,0)),"")</f>
        <v/>
      </c>
      <c r="J6" s="1">
        <f t="shared" ca="1" si="7"/>
        <v>0</v>
      </c>
      <c r="K6" s="1" t="str">
        <f ca="1">IFERROR(INDEX(Relationstabel!$C$3:$K$10,MATCH(VALUE(INDIRECT($A$1&amp;"L"&amp;A6)),Relationstabel!$A$3:$A$10,0),MATCH(IFERROR(VALUE(INDIRECT($A$1&amp;"M"&amp;A6)),0),Relationstabel!$C$1:$K$1,0)),"Ingen varmeinstallationer")</f>
        <v>Fjernvarme/ Blokvarme</v>
      </c>
      <c r="L6" s="1" t="str">
        <f ca="1">INDEX(Anvendelseskode!B:B,MATCH($E6,Anvendelseskode!$A:$A,0))</f>
        <v>Række-, kæde-, dobbelthus (lodret adskillelse mellem enhederne)</v>
      </c>
      <c r="M6" s="1" t="str">
        <f ca="1">INDEX(Anvendelseskode!C:C,MATCH($E6,Anvendelseskode!$A:$A,0))</f>
        <v>Række-, kæde og dobbelthuse</v>
      </c>
      <c r="N6" s="1" t="str">
        <f ca="1">INDEX(Anvendelseskode!D:D,MATCH($E6,Anvendelseskode!$A:$A,0))</f>
        <v>Private husholdninger</v>
      </c>
      <c r="O6" s="1" t="str">
        <f ca="1">IFERROR(INDEX(SBi!$2:$2,MATCH(G6,SBi!$1:$1,1)),SBi!$K$2)</f>
        <v>1973-1978</v>
      </c>
      <c r="P6" s="1">
        <f ca="1">IFERROR(INDEX(SBi!$C$3:$K$28,MATCH(E6,SBi!$B$3:$B$28,0),MATCH(O6,SBi!$C$2:$K$2,0)),0)</f>
        <v>112.6</v>
      </c>
      <c r="Q6" s="19">
        <f t="shared" ca="1" si="8"/>
        <v>13.962399999999999</v>
      </c>
      <c r="R6" s="19" t="str">
        <f ca="1">IFERROR(INDEX(VpD!$2:$2,MATCH(G6,VpD!$1:$1,1)),VpD!$I$2)</f>
        <v>1973-1978</v>
      </c>
      <c r="S6" s="1">
        <f ca="1">IFERROR(INDEX(VpD!$C$3:$I$27,MATCH(E6,VpD!$B$3:$B$27,0),MATCH(R6,VpD!$C$2:$I$2,0)),0)</f>
        <v>98</v>
      </c>
      <c r="T6" s="19">
        <f t="shared" ca="1" si="9"/>
        <v>12.151999999999999</v>
      </c>
      <c r="U6" s="14" t="str">
        <f t="shared" ca="1" si="10"/>
        <v xml:space="preserve">711710.46 </v>
      </c>
      <c r="V6" s="14" t="str">
        <f t="shared" ca="1" si="11"/>
        <v>6172329.32</v>
      </c>
      <c r="W6" s="14" t="str">
        <f t="shared" ca="1" si="12"/>
        <v>POINT(711710.46 6172329.32)</v>
      </c>
      <c r="X6" s="14" t="str">
        <f>IFERROR(INDEX(BygningOmraade!B:B,MATCH(A6,BygningOmraade!A:A,0)),"")</f>
        <v/>
      </c>
    </row>
    <row r="7" spans="1:24" s="14" customFormat="1" x14ac:dyDescent="0.25">
      <c r="A7" s="14">
        <f t="shared" si="0"/>
        <v>7</v>
      </c>
      <c r="B7" s="14" t="str">
        <f t="shared" ca="1" si="1"/>
        <v>002e54e9-c33e-4408-a99f-3da9a4bd88cf</v>
      </c>
      <c r="C7" s="14" t="str">
        <f t="shared" ca="1" si="2"/>
        <v>0a3f507e-1ff4-32b8-e044-0003ba298018</v>
      </c>
      <c r="D7" s="14">
        <f t="shared" ca="1" si="3"/>
        <v>994049</v>
      </c>
      <c r="E7" s="1">
        <f t="shared" ca="1" si="4"/>
        <v>120</v>
      </c>
      <c r="F7" s="1">
        <f t="shared" ca="1" si="5"/>
        <v>134</v>
      </c>
      <c r="G7" s="1">
        <f t="shared" ca="1" si="6"/>
        <v>1972</v>
      </c>
      <c r="H7" s="1" t="str">
        <f ca="1">IFERROR(INDEX(Varmeinstallation!B:B,MATCH(INDIRECT($A$1&amp;"L"&amp;A7)*1,Varmeinstallation!A:A,0)),"Ingen varmeinstallationer")</f>
        <v>Centralvarme fra eget anlæg, et-kammer fyr</v>
      </c>
      <c r="I7" s="1" t="str">
        <f ca="1">IFERROR(INDEX(Opvarmningsmiddel!B:B,MATCH(INDIRECT($A$1&amp;"M"&amp;A7)*1,Opvarmningsmiddel!A:A,0)),"")</f>
        <v>Naturgas</v>
      </c>
      <c r="J7" s="1">
        <f t="shared" ca="1" si="7"/>
        <v>0</v>
      </c>
      <c r="K7" s="1" t="str">
        <f ca="1">IFERROR(INDEX(Relationstabel!$C$3:$K$10,MATCH(VALUE(INDIRECT($A$1&amp;"L"&amp;A7)),Relationstabel!$A$3:$A$10,0),MATCH(IFERROR(VALUE(INDIRECT($A$1&amp;"M"&amp;A7)),0),Relationstabel!$C$1:$K$1,0)),"Ingen varmeinstallationer")</f>
        <v>Naturgas</v>
      </c>
      <c r="L7" s="1" t="str">
        <f ca="1">INDEX(Anvendelseskode!B:B,MATCH($E7,Anvendelseskode!$A:$A,0))</f>
        <v>Fritliggende enfamilieshus (parcelhus)</v>
      </c>
      <c r="M7" s="1" t="str">
        <f ca="1">INDEX(Anvendelseskode!C:C,MATCH($E7,Anvendelseskode!$A:$A,0))</f>
        <v>Parcelhuse</v>
      </c>
      <c r="N7" s="1" t="str">
        <f ca="1">INDEX(Anvendelseskode!D:D,MATCH($E7,Anvendelseskode!$A:$A,0))</f>
        <v>Private husholdninger</v>
      </c>
      <c r="O7" s="1" t="str">
        <f ca="1">IFERROR(INDEX(SBi!$2:$2,MATCH(G7,SBi!$1:$1,1)),SBi!$K$2)</f>
        <v>1961-1972</v>
      </c>
      <c r="P7" s="1">
        <f ca="1">IFERROR(INDEX(SBi!$C$3:$K$28,MATCH(E7,SBi!$B$3:$B$28,0),MATCH(O7,SBi!$C$2:$K$2,0)),0)</f>
        <v>134.30000000000001</v>
      </c>
      <c r="Q7" s="19">
        <f t="shared" ca="1" si="8"/>
        <v>17.996200000000002</v>
      </c>
      <c r="R7" s="19" t="str">
        <f ca="1">IFERROR(INDEX(VpD!$2:$2,MATCH(G7,VpD!$1:$1,1)),VpD!$I$2)</f>
        <v>1961-1972</v>
      </c>
      <c r="S7" s="1">
        <f ca="1">IFERROR(INDEX(VpD!$C$3:$I$27,MATCH(E7,VpD!$B$3:$B$27,0),MATCH(R7,VpD!$C$2:$I$2,0)),0)</f>
        <v>143</v>
      </c>
      <c r="T7" s="19">
        <f t="shared" ca="1" si="9"/>
        <v>19.161999999999999</v>
      </c>
      <c r="U7" s="14" t="str">
        <f t="shared" ca="1" si="10"/>
        <v xml:space="preserve">711065.64 </v>
      </c>
      <c r="V7" s="14" t="str">
        <f t="shared" ca="1" si="11"/>
        <v>6171824.05</v>
      </c>
      <c r="W7" s="14" t="str">
        <f t="shared" ca="1" si="12"/>
        <v>POINT(711065.64 6171824.05)</v>
      </c>
      <c r="X7" s="14" t="str">
        <f>IFERROR(INDEX(BygningOmraade!B:B,MATCH(A7,BygningOmraade!A:A,0)),"")</f>
        <v/>
      </c>
    </row>
    <row r="8" spans="1:24" s="14" customFormat="1" x14ac:dyDescent="0.25">
      <c r="A8" s="14">
        <f t="shared" si="0"/>
        <v>8</v>
      </c>
      <c r="B8" s="14" t="str">
        <f t="shared" ca="1" si="1"/>
        <v>003a5edb-ad2f-408f-b353-9e049a85cbc3</v>
      </c>
      <c r="C8" s="14" t="str">
        <f t="shared" ca="1" si="2"/>
        <v>0a3f507e-1a78-32b8-e044-0003ba298018</v>
      </c>
      <c r="D8" s="14">
        <f t="shared" ca="1" si="3"/>
        <v>997583</v>
      </c>
      <c r="E8" s="1">
        <f t="shared" ca="1" si="4"/>
        <v>120</v>
      </c>
      <c r="F8" s="1">
        <f t="shared" ca="1" si="5"/>
        <v>112</v>
      </c>
      <c r="G8" s="1">
        <f t="shared" ca="1" si="6"/>
        <v>1965</v>
      </c>
      <c r="H8" s="1" t="str">
        <f ca="1">IFERROR(INDEX(Varmeinstallation!B:B,MATCH(INDIRECT($A$1&amp;"L"&amp;A8)*1,Varmeinstallation!A:A,0)),"Ingen varmeinstallationer")</f>
        <v>Centralvarme fra eget anlæg, et-kammer fyr</v>
      </c>
      <c r="I8" s="1" t="str">
        <f ca="1">IFERROR(INDEX(Opvarmningsmiddel!B:B,MATCH(INDIRECT($A$1&amp;"M"&amp;A8)*1,Opvarmningsmiddel!A:A,0)),"")</f>
        <v>Flydende brændsel (olie, petroleum, flaskegas m.m.)</v>
      </c>
      <c r="J8" s="1">
        <f t="shared" ca="1" si="7"/>
        <v>0</v>
      </c>
      <c r="K8" s="1" t="str">
        <f ca="1">IFERROR(INDEX(Relationstabel!$C$3:$K$10,MATCH(VALUE(INDIRECT($A$1&amp;"L"&amp;A8)),Relationstabel!$A$3:$A$10,0),MATCH(IFERROR(VALUE(INDIRECT($A$1&amp;"M"&amp;A8)),0),Relationstabel!$C$1:$K$1,0)),"Ingen varmeinstallationer")</f>
        <v>Olie</v>
      </c>
      <c r="L8" s="1" t="str">
        <f ca="1">INDEX(Anvendelseskode!B:B,MATCH($E8,Anvendelseskode!$A:$A,0))</f>
        <v>Fritliggende enfamilieshus (parcelhus)</v>
      </c>
      <c r="M8" s="1" t="str">
        <f ca="1">INDEX(Anvendelseskode!C:C,MATCH($E8,Anvendelseskode!$A:$A,0))</f>
        <v>Parcelhuse</v>
      </c>
      <c r="N8" s="1" t="str">
        <f ca="1">INDEX(Anvendelseskode!D:D,MATCH($E8,Anvendelseskode!$A:$A,0))</f>
        <v>Private husholdninger</v>
      </c>
      <c r="O8" s="1" t="str">
        <f ca="1">IFERROR(INDEX(SBi!$2:$2,MATCH(G8,SBi!$1:$1,1)),SBi!$K$2)</f>
        <v>1961-1972</v>
      </c>
      <c r="P8" s="1">
        <f ca="1">IFERROR(INDEX(SBi!$C$3:$K$28,MATCH(E8,SBi!$B$3:$B$28,0),MATCH(O8,SBi!$C$2:$K$2,0)),0)</f>
        <v>134.30000000000001</v>
      </c>
      <c r="Q8" s="19">
        <f t="shared" ca="1" si="8"/>
        <v>15.041600000000003</v>
      </c>
      <c r="R8" s="19" t="str">
        <f ca="1">IFERROR(INDEX(VpD!$2:$2,MATCH(G8,VpD!$1:$1,1)),VpD!$I$2)</f>
        <v>1961-1972</v>
      </c>
      <c r="S8" s="1">
        <f ca="1">IFERROR(INDEX(VpD!$C$3:$I$27,MATCH(E8,VpD!$B$3:$B$27,0),MATCH(R8,VpD!$C$2:$I$2,0)),0)</f>
        <v>143</v>
      </c>
      <c r="T8" s="19">
        <f t="shared" ca="1" si="9"/>
        <v>16.015999999999998</v>
      </c>
      <c r="U8" s="14" t="str">
        <f t="shared" ca="1" si="10"/>
        <v xml:space="preserve">713820.08 </v>
      </c>
      <c r="V8" s="14" t="str">
        <f t="shared" ca="1" si="11"/>
        <v>6168950.94</v>
      </c>
      <c r="W8" s="14" t="str">
        <f t="shared" ca="1" si="12"/>
        <v>POINT(713820.08 6168950.94)</v>
      </c>
      <c r="X8" s="14" t="str">
        <f>IFERROR(INDEX(BygningOmraade!B:B,MATCH(A8,BygningOmraade!A:A,0)),"")</f>
        <v/>
      </c>
    </row>
    <row r="9" spans="1:24" s="14" customFormat="1" x14ac:dyDescent="0.25">
      <c r="A9" s="14">
        <f t="shared" si="0"/>
        <v>9</v>
      </c>
      <c r="B9" s="14" t="str">
        <f t="shared" ca="1" si="1"/>
        <v>00437f06-0393-4363-9364-82c07b04136f</v>
      </c>
      <c r="C9" s="14" t="str">
        <f t="shared" ca="1" si="2"/>
        <v>0a3f507e-1606-32b8-e044-0003ba298018</v>
      </c>
      <c r="D9" s="14">
        <f t="shared" ca="1" si="3"/>
        <v>994397</v>
      </c>
      <c r="E9" s="1">
        <f t="shared" ca="1" si="4"/>
        <v>120</v>
      </c>
      <c r="F9" s="1">
        <f t="shared" ca="1" si="5"/>
        <v>360</v>
      </c>
      <c r="G9" s="1">
        <f t="shared" ca="1" si="6"/>
        <v>1920</v>
      </c>
      <c r="H9" s="1" t="str">
        <f ca="1">IFERROR(INDEX(Varmeinstallation!B:B,MATCH(INDIRECT($A$1&amp;"L"&amp;A9)*1,Varmeinstallation!A:A,0)),"Ingen varmeinstallationer")</f>
        <v>Centralvarme fra eget anlæg, et-kammer fyr</v>
      </c>
      <c r="I9" s="1" t="str">
        <f ca="1">IFERROR(INDEX(Opvarmningsmiddel!B:B,MATCH(INDIRECT($A$1&amp;"M"&amp;A9)*1,Opvarmningsmiddel!A:A,0)),"")</f>
        <v>Naturgas</v>
      </c>
      <c r="J9" s="1">
        <f t="shared" ca="1" si="7"/>
        <v>0</v>
      </c>
      <c r="K9" s="1" t="str">
        <f ca="1">IFERROR(INDEX(Relationstabel!$C$3:$K$10,MATCH(VALUE(INDIRECT($A$1&amp;"L"&amp;A9)),Relationstabel!$A$3:$A$10,0),MATCH(IFERROR(VALUE(INDIRECT($A$1&amp;"M"&amp;A9)),0),Relationstabel!$C$1:$K$1,0)),"Ingen varmeinstallationer")</f>
        <v>Naturgas</v>
      </c>
      <c r="L9" s="1" t="str">
        <f ca="1">INDEX(Anvendelseskode!B:B,MATCH($E9,Anvendelseskode!$A:$A,0))</f>
        <v>Fritliggende enfamilieshus (parcelhus)</v>
      </c>
      <c r="M9" s="1" t="str">
        <f ca="1">INDEX(Anvendelseskode!C:C,MATCH($E9,Anvendelseskode!$A:$A,0))</f>
        <v>Parcelhuse</v>
      </c>
      <c r="N9" s="1" t="str">
        <f ca="1">INDEX(Anvendelseskode!D:D,MATCH($E9,Anvendelseskode!$A:$A,0))</f>
        <v>Private husholdninger</v>
      </c>
      <c r="O9" s="1" t="str">
        <f ca="1">IFERROR(INDEX(SBi!$2:$2,MATCH(G9,SBi!$1:$1,1)),SBi!$K$2)</f>
        <v>1890-1930</v>
      </c>
      <c r="P9" s="1">
        <f ca="1">IFERROR(INDEX(SBi!$C$3:$K$28,MATCH(E9,SBi!$B$3:$B$28,0),MATCH(O9,SBi!$C$2:$K$2,0)),0)</f>
        <v>164.7</v>
      </c>
      <c r="Q9" s="19">
        <f t="shared" ca="1" si="8"/>
        <v>59.291999999999994</v>
      </c>
      <c r="R9" s="19" t="str">
        <f ca="1">IFERROR(INDEX(VpD!$2:$2,MATCH(G9,VpD!$1:$1,1)),VpD!$I$2)</f>
        <v>&lt;1930</v>
      </c>
      <c r="S9" s="1">
        <f ca="1">IFERROR(INDEX(VpD!$C$3:$I$27,MATCH(E9,VpD!$B$3:$B$27,0),MATCH(R9,VpD!$C$2:$I$2,0)),0)</f>
        <v>209</v>
      </c>
      <c r="T9" s="19">
        <f t="shared" ca="1" si="9"/>
        <v>75.239999999999995</v>
      </c>
      <c r="U9" s="14" t="str">
        <f t="shared" ca="1" si="10"/>
        <v xml:space="preserve">711594.27 </v>
      </c>
      <c r="V9" s="14" t="str">
        <f t="shared" ca="1" si="11"/>
        <v>6170749.08</v>
      </c>
      <c r="W9" s="14" t="str">
        <f t="shared" ca="1" si="12"/>
        <v>POINT(711594.27 6170749.08)</v>
      </c>
      <c r="X9" s="14" t="str">
        <f>IFERROR(INDEX(BygningOmraade!B:B,MATCH(A9,BygningOmraade!A:A,0)),"")</f>
        <v/>
      </c>
    </row>
    <row r="10" spans="1:24" s="14" customFormat="1" x14ac:dyDescent="0.25">
      <c r="A10" s="14">
        <f t="shared" si="0"/>
        <v>10</v>
      </c>
      <c r="B10" s="14" t="str">
        <f t="shared" ca="1" si="1"/>
        <v>00513731-ea07-4d55-a6fc-6ba70871f498</v>
      </c>
      <c r="C10" s="14" t="str">
        <f t="shared" ca="1" si="2"/>
        <v>0a3f507e-211c-32b8-e044-0003ba298018</v>
      </c>
      <c r="D10" s="14">
        <f t="shared" ca="1" si="3"/>
        <v>996436</v>
      </c>
      <c r="E10" s="1">
        <f t="shared" ca="1" si="4"/>
        <v>120</v>
      </c>
      <c r="F10" s="1">
        <f t="shared" ca="1" si="5"/>
        <v>200</v>
      </c>
      <c r="G10" s="1">
        <f t="shared" ca="1" si="6"/>
        <v>2018</v>
      </c>
      <c r="H10" s="1" t="str">
        <f ca="1">IFERROR(INDEX(Varmeinstallation!B:B,MATCH(INDIRECT($A$1&amp;"L"&amp;A10)*1,Varmeinstallation!A:A,0)),"Ingen varmeinstallationer")</f>
        <v>Centralvarme fra eget anlæg, et-kammer fyr</v>
      </c>
      <c r="I10" s="1" t="str">
        <f ca="1">IFERROR(INDEX(Opvarmningsmiddel!B:B,MATCH(INDIRECT($A$1&amp;"M"&amp;A10)*1,Opvarmningsmiddel!A:A,0)),"")</f>
        <v>Naturgas</v>
      </c>
      <c r="J10" s="1">
        <f t="shared" ca="1" si="7"/>
        <v>0</v>
      </c>
      <c r="K10" s="1" t="str">
        <f ca="1">IFERROR(INDEX(Relationstabel!$C$3:$K$10,MATCH(VALUE(INDIRECT($A$1&amp;"L"&amp;A10)),Relationstabel!$A$3:$A$10,0),MATCH(IFERROR(VALUE(INDIRECT($A$1&amp;"M"&amp;A10)),0),Relationstabel!$C$1:$K$1,0)),"Ingen varmeinstallationer")</f>
        <v>Naturgas</v>
      </c>
      <c r="L10" s="1" t="str">
        <f ca="1">INDEX(Anvendelseskode!B:B,MATCH($E10,Anvendelseskode!$A:$A,0))</f>
        <v>Fritliggende enfamilieshus (parcelhus)</v>
      </c>
      <c r="M10" s="1" t="str">
        <f ca="1">INDEX(Anvendelseskode!C:C,MATCH($E10,Anvendelseskode!$A:$A,0))</f>
        <v>Parcelhuse</v>
      </c>
      <c r="N10" s="1" t="str">
        <f ca="1">INDEX(Anvendelseskode!D:D,MATCH($E10,Anvendelseskode!$A:$A,0))</f>
        <v>Private husholdninger</v>
      </c>
      <c r="O10" s="1" t="str">
        <f ca="1">IFERROR(INDEX(SBi!$2:$2,MATCH(G10,SBi!$1:$1,1)),SBi!$K$2)</f>
        <v>Efter 2006</v>
      </c>
      <c r="P10" s="1">
        <f ca="1">IFERROR(INDEX(SBi!$C$3:$K$28,MATCH(E10,SBi!$B$3:$B$28,0),MATCH(O10,SBi!$C$2:$K$2,0)),0)</f>
        <v>67.3</v>
      </c>
      <c r="Q10" s="19">
        <f t="shared" ca="1" si="8"/>
        <v>13.46</v>
      </c>
      <c r="R10" s="19" t="str">
        <f ca="1">IFERROR(INDEX(VpD!$2:$2,MATCH(G10,VpD!$1:$1,1)),VpD!$I$2)</f>
        <v>&gt;1998</v>
      </c>
      <c r="S10" s="1">
        <f ca="1">IFERROR(INDEX(VpD!$C$3:$I$27,MATCH(E10,VpD!$B$3:$B$27,0),MATCH(R10,VpD!$C$2:$I$2,0)),0)</f>
        <v>72</v>
      </c>
      <c r="T10" s="19">
        <f t="shared" ca="1" si="9"/>
        <v>14.4</v>
      </c>
      <c r="U10" s="14" t="str">
        <f t="shared" ca="1" si="10"/>
        <v xml:space="preserve">713352.15 </v>
      </c>
      <c r="V10" s="14" t="str">
        <f t="shared" ca="1" si="11"/>
        <v>6169013.49</v>
      </c>
      <c r="W10" s="14" t="str">
        <f t="shared" ca="1" si="12"/>
        <v>POINT(713352.15 6169013.49)</v>
      </c>
      <c r="X10" s="14" t="str">
        <f>IFERROR(INDEX(BygningOmraade!B:B,MATCH(A10,BygningOmraade!A:A,0)),"")</f>
        <v/>
      </c>
    </row>
    <row r="11" spans="1:24" s="14" customFormat="1" x14ac:dyDescent="0.25">
      <c r="A11" s="14">
        <f t="shared" si="0"/>
        <v>11</v>
      </c>
      <c r="B11" s="14" t="str">
        <f t="shared" ca="1" si="1"/>
        <v>005a4a3a-6f13-41ea-a155-33740f3bc0e2</v>
      </c>
      <c r="C11" s="14" t="str">
        <f t="shared" ca="1" si="2"/>
        <v>0a3f507e-2199-32b8-e044-0003ba298018</v>
      </c>
      <c r="D11" s="14">
        <f t="shared" ca="1" si="3"/>
        <v>996392</v>
      </c>
      <c r="E11" s="1">
        <f t="shared" ca="1" si="4"/>
        <v>120</v>
      </c>
      <c r="F11" s="1">
        <f t="shared" ca="1" si="5"/>
        <v>171</v>
      </c>
      <c r="G11" s="1">
        <f t="shared" ca="1" si="6"/>
        <v>1977</v>
      </c>
      <c r="H11" s="1" t="str">
        <f ca="1">IFERROR(INDEX(Varmeinstallation!B:B,MATCH(INDIRECT($A$1&amp;"L"&amp;A11)*1,Varmeinstallation!A:A,0)),"Ingen varmeinstallationer")</f>
        <v>Centralvarme fra eget anlæg, et-kammer fyr</v>
      </c>
      <c r="I11" s="1" t="str">
        <f ca="1">IFERROR(INDEX(Opvarmningsmiddel!B:B,MATCH(INDIRECT($A$1&amp;"M"&amp;A11)*1,Opvarmningsmiddel!A:A,0)),"")</f>
        <v>Naturgas</v>
      </c>
      <c r="J11" s="1">
        <f t="shared" ca="1" si="7"/>
        <v>0</v>
      </c>
      <c r="K11" s="1" t="str">
        <f ca="1">IFERROR(INDEX(Relationstabel!$C$3:$K$10,MATCH(VALUE(INDIRECT($A$1&amp;"L"&amp;A11)),Relationstabel!$A$3:$A$10,0),MATCH(IFERROR(VALUE(INDIRECT($A$1&amp;"M"&amp;A11)),0),Relationstabel!$C$1:$K$1,0)),"Ingen varmeinstallationer")</f>
        <v>Naturgas</v>
      </c>
      <c r="L11" s="1" t="str">
        <f ca="1">INDEX(Anvendelseskode!B:B,MATCH($E11,Anvendelseskode!$A:$A,0))</f>
        <v>Fritliggende enfamilieshus (parcelhus)</v>
      </c>
      <c r="M11" s="1" t="str">
        <f ca="1">INDEX(Anvendelseskode!C:C,MATCH($E11,Anvendelseskode!$A:$A,0))</f>
        <v>Parcelhuse</v>
      </c>
      <c r="N11" s="1" t="str">
        <f ca="1">INDEX(Anvendelseskode!D:D,MATCH($E11,Anvendelseskode!$A:$A,0))</f>
        <v>Private husholdninger</v>
      </c>
      <c r="O11" s="1" t="str">
        <f ca="1">IFERROR(INDEX(SBi!$2:$2,MATCH(G11,SBi!$1:$1,1)),SBi!$K$2)</f>
        <v>1973-1978</v>
      </c>
      <c r="P11" s="1">
        <f ca="1">IFERROR(INDEX(SBi!$C$3:$K$28,MATCH(E11,SBi!$B$3:$B$28,0),MATCH(O11,SBi!$C$2:$K$2,0)),0)</f>
        <v>119.8</v>
      </c>
      <c r="Q11" s="19">
        <f t="shared" ca="1" si="8"/>
        <v>20.485799999999998</v>
      </c>
      <c r="R11" s="19" t="str">
        <f ca="1">IFERROR(INDEX(VpD!$2:$2,MATCH(G11,VpD!$1:$1,1)),VpD!$I$2)</f>
        <v>1973-1978</v>
      </c>
      <c r="S11" s="1">
        <f ca="1">IFERROR(INDEX(VpD!$C$3:$I$27,MATCH(E11,VpD!$B$3:$B$27,0),MATCH(R11,VpD!$C$2:$I$2,0)),0)</f>
        <v>117</v>
      </c>
      <c r="T11" s="19">
        <f t="shared" ca="1" si="9"/>
        <v>20.007000000000001</v>
      </c>
      <c r="U11" s="14" t="str">
        <f t="shared" ca="1" si="10"/>
        <v xml:space="preserve">713426.41 </v>
      </c>
      <c r="V11" s="14" t="str">
        <f t="shared" ca="1" si="11"/>
        <v>6168723.22</v>
      </c>
      <c r="W11" s="14" t="str">
        <f t="shared" ca="1" si="12"/>
        <v>POINT(713426.41 6168723.22)</v>
      </c>
      <c r="X11" s="14" t="str">
        <f>IFERROR(INDEX(BygningOmraade!B:B,MATCH(A11,BygningOmraade!A:A,0)),"")</f>
        <v/>
      </c>
    </row>
    <row r="12" spans="1:24" s="14" customFormat="1" x14ac:dyDescent="0.25">
      <c r="A12" s="14">
        <f t="shared" si="0"/>
        <v>12</v>
      </c>
      <c r="B12" s="14" t="str">
        <f t="shared" ca="1" si="1"/>
        <v>00667155-4d6b-41c0-9b17-0f1869774a82</v>
      </c>
      <c r="C12" s="14" t="str">
        <f t="shared" ca="1" si="2"/>
        <v>0a3f507e-1702-32b8-e044-0003ba298018</v>
      </c>
      <c r="D12" s="14">
        <f t="shared" ca="1" si="3"/>
        <v>995083</v>
      </c>
      <c r="E12" s="1">
        <f t="shared" ca="1" si="4"/>
        <v>130</v>
      </c>
      <c r="F12" s="1">
        <f t="shared" ca="1" si="5"/>
        <v>89</v>
      </c>
      <c r="G12" s="1">
        <f t="shared" ca="1" si="6"/>
        <v>1786</v>
      </c>
      <c r="H12" s="1" t="str">
        <f ca="1">IFERROR(INDEX(Varmeinstallation!B:B,MATCH(INDIRECT($A$1&amp;"L"&amp;A12)*1,Varmeinstallation!A:A,0)),"Ingen varmeinstallationer")</f>
        <v>Centralvarme fra eget anlæg, et-kammer fyr</v>
      </c>
      <c r="I12" s="1" t="str">
        <f ca="1">IFERROR(INDEX(Opvarmningsmiddel!B:B,MATCH(INDIRECT($A$1&amp;"M"&amp;A12)*1,Opvarmningsmiddel!A:A,0)),"")</f>
        <v>Naturgas</v>
      </c>
      <c r="J12" s="1">
        <f t="shared" ca="1" si="7"/>
        <v>0</v>
      </c>
      <c r="K12" s="1" t="str">
        <f ca="1">IFERROR(INDEX(Relationstabel!$C$3:$K$10,MATCH(VALUE(INDIRECT($A$1&amp;"L"&amp;A12)),Relationstabel!$A$3:$A$10,0),MATCH(IFERROR(VALUE(INDIRECT($A$1&amp;"M"&amp;A12)),0),Relationstabel!$C$1:$K$1,0)),"Ingen varmeinstallationer")</f>
        <v>Naturgas</v>
      </c>
      <c r="L12" s="1" t="str">
        <f ca="1">INDEX(Anvendelseskode!B:B,MATCH($E12,Anvendelseskode!$A:$A,0))</f>
        <v>Række-, kæde-, dobbelthus (lodret adskillelse mellem enhederne)</v>
      </c>
      <c r="M12" s="1" t="str">
        <f ca="1">INDEX(Anvendelseskode!C:C,MATCH($E12,Anvendelseskode!$A:$A,0))</f>
        <v>Række-, kæde og dobbelthuse</v>
      </c>
      <c r="N12" s="1" t="str">
        <f ca="1">INDEX(Anvendelseskode!D:D,MATCH($E12,Anvendelseskode!$A:$A,0))</f>
        <v>Private husholdninger</v>
      </c>
      <c r="O12" s="1" t="str">
        <f ca="1">IFERROR(INDEX(SBi!$2:$2,MATCH(G12,SBi!$1:$1,1)),SBi!$K$2)</f>
        <v>Før 1890</v>
      </c>
      <c r="P12" s="1">
        <f ca="1">IFERROR(INDEX(SBi!$C$3:$K$28,MATCH(E12,SBi!$B$3:$B$28,0),MATCH(O12,SBi!$C$2:$K$2,0)),0)</f>
        <v>158.19999999999999</v>
      </c>
      <c r="Q12" s="19">
        <f t="shared" ca="1" si="8"/>
        <v>14.079799999999999</v>
      </c>
      <c r="R12" s="19" t="str">
        <f ca="1">IFERROR(INDEX(VpD!$2:$2,MATCH(G12,VpD!$1:$1,1)),VpD!$I$2)</f>
        <v>&lt;1930</v>
      </c>
      <c r="S12" s="1">
        <f ca="1">IFERROR(INDEX(VpD!$C$3:$I$27,MATCH(E12,VpD!$B$3:$B$27,0),MATCH(R12,VpD!$C$2:$I$2,0)),0)</f>
        <v>175</v>
      </c>
      <c r="T12" s="19">
        <f t="shared" ca="1" si="9"/>
        <v>15.574999999999999</v>
      </c>
      <c r="U12" s="14" t="str">
        <f t="shared" ca="1" si="10"/>
        <v xml:space="preserve">711713.13 </v>
      </c>
      <c r="V12" s="14" t="str">
        <f t="shared" ca="1" si="11"/>
        <v>6170569.38</v>
      </c>
      <c r="W12" s="14" t="str">
        <f t="shared" ca="1" si="12"/>
        <v>POINT(711713.13 6170569.38)</v>
      </c>
      <c r="X12" s="14" t="str">
        <f>IFERROR(INDEX(BygningOmraade!B:B,MATCH(A12,BygningOmraade!A:A,0)),"")</f>
        <v/>
      </c>
    </row>
    <row r="13" spans="1:24" s="14" customFormat="1" x14ac:dyDescent="0.25">
      <c r="A13" s="14">
        <f t="shared" si="0"/>
        <v>13</v>
      </c>
      <c r="B13" s="14" t="str">
        <f t="shared" ca="1" si="1"/>
        <v>008a74a4-66d5-4e92-89a4-b46bc3439044</v>
      </c>
      <c r="C13" s="14" t="str">
        <f t="shared" ca="1" si="2"/>
        <v>0a3f507e-221e-32b8-e044-0003ba298018</v>
      </c>
      <c r="D13" s="14">
        <f t="shared" ca="1" si="3"/>
        <v>996073</v>
      </c>
      <c r="E13" s="1">
        <f t="shared" ca="1" si="4"/>
        <v>120</v>
      </c>
      <c r="F13" s="1">
        <f t="shared" ca="1" si="5"/>
        <v>143</v>
      </c>
      <c r="G13" s="1">
        <f t="shared" ca="1" si="6"/>
        <v>1978</v>
      </c>
      <c r="H13" s="1" t="str">
        <f ca="1">IFERROR(INDEX(Varmeinstallation!B:B,MATCH(INDIRECT($A$1&amp;"L"&amp;A13)*1,Varmeinstallation!A:A,0)),"Ingen varmeinstallationer")</f>
        <v>Elovne, elpaneler</v>
      </c>
      <c r="I13" s="1" t="str">
        <f ca="1">IFERROR(INDEX(Opvarmningsmiddel!B:B,MATCH(INDIRECT($A$1&amp;"M"&amp;A13)*1,Opvarmningsmiddel!A:A,0)),"")</f>
        <v>Elektricitet</v>
      </c>
      <c r="J13" s="1">
        <f t="shared" ca="1" si="7"/>
        <v>0</v>
      </c>
      <c r="K13" s="1" t="str">
        <f ca="1">IFERROR(INDEX(Relationstabel!$C$3:$K$10,MATCH(VALUE(INDIRECT($A$1&amp;"L"&amp;A13)),Relationstabel!$A$3:$A$10,0),MATCH(IFERROR(VALUE(INDIRECT($A$1&amp;"M"&amp;A13)),0),Relationstabel!$C$1:$K$1,0)),"Ingen varmeinstallationer")</f>
        <v>Elvarme</v>
      </c>
      <c r="L13" s="1" t="str">
        <f ca="1">INDEX(Anvendelseskode!B:B,MATCH($E13,Anvendelseskode!$A:$A,0))</f>
        <v>Fritliggende enfamilieshus (parcelhus)</v>
      </c>
      <c r="M13" s="1" t="str">
        <f ca="1">INDEX(Anvendelseskode!C:C,MATCH($E13,Anvendelseskode!$A:$A,0))</f>
        <v>Parcelhuse</v>
      </c>
      <c r="N13" s="1" t="str">
        <f ca="1">INDEX(Anvendelseskode!D:D,MATCH($E13,Anvendelseskode!$A:$A,0))</f>
        <v>Private husholdninger</v>
      </c>
      <c r="O13" s="1" t="str">
        <f ca="1">IFERROR(INDEX(SBi!$2:$2,MATCH(G13,SBi!$1:$1,1)),SBi!$K$2)</f>
        <v>1973-1978</v>
      </c>
      <c r="P13" s="1">
        <f ca="1">IFERROR(INDEX(SBi!$C$3:$K$28,MATCH(E13,SBi!$B$3:$B$28,0),MATCH(O13,SBi!$C$2:$K$2,0)),0)</f>
        <v>119.8</v>
      </c>
      <c r="Q13" s="19">
        <f t="shared" ca="1" si="8"/>
        <v>17.131399999999999</v>
      </c>
      <c r="R13" s="19" t="str">
        <f ca="1">IFERROR(INDEX(VpD!$2:$2,MATCH(G13,VpD!$1:$1,1)),VpD!$I$2)</f>
        <v>1973-1978</v>
      </c>
      <c r="S13" s="1">
        <f ca="1">IFERROR(INDEX(VpD!$C$3:$I$27,MATCH(E13,VpD!$B$3:$B$27,0),MATCH(R13,VpD!$C$2:$I$2,0)),0)</f>
        <v>117</v>
      </c>
      <c r="T13" s="19">
        <f t="shared" ca="1" si="9"/>
        <v>16.731000000000002</v>
      </c>
      <c r="U13" s="14" t="str">
        <f t="shared" ca="1" si="10"/>
        <v xml:space="preserve">712480.26 </v>
      </c>
      <c r="V13" s="14" t="str">
        <f t="shared" ca="1" si="11"/>
        <v>6169139.78</v>
      </c>
      <c r="W13" s="14" t="str">
        <f t="shared" ca="1" si="12"/>
        <v>POINT(712480.26 6169139.78)</v>
      </c>
      <c r="X13" s="14" t="str">
        <f>IFERROR(INDEX(BygningOmraade!B:B,MATCH(A13,BygningOmraade!A:A,0)),"")</f>
        <v/>
      </c>
    </row>
    <row r="14" spans="1:24" s="14" customFormat="1" x14ac:dyDescent="0.25">
      <c r="A14" s="14">
        <f t="shared" si="0"/>
        <v>14</v>
      </c>
      <c r="B14" s="14" t="str">
        <f t="shared" ca="1" si="1"/>
        <v>0090737d-668d-4269-bdf6-52031506772d</v>
      </c>
      <c r="C14" s="14" t="str">
        <f t="shared" ca="1" si="2"/>
        <v>0a3f507e-2142-32b8-e044-0003ba298018</v>
      </c>
      <c r="D14" s="14">
        <f t="shared" ca="1" si="3"/>
        <v>996992</v>
      </c>
      <c r="E14" s="1">
        <f t="shared" ca="1" si="4"/>
        <v>120</v>
      </c>
      <c r="F14" s="1">
        <f t="shared" ca="1" si="5"/>
        <v>139</v>
      </c>
      <c r="G14" s="1">
        <f t="shared" ca="1" si="6"/>
        <v>1978</v>
      </c>
      <c r="H14" s="1" t="str">
        <f ca="1">IFERROR(INDEX(Varmeinstallation!B:B,MATCH(INDIRECT($A$1&amp;"L"&amp;A14)*1,Varmeinstallation!A:A,0)),"Ingen varmeinstallationer")</f>
        <v>Centralvarme fra eget anlæg, et-kammer fyr</v>
      </c>
      <c r="I14" s="1" t="str">
        <f ca="1">IFERROR(INDEX(Opvarmningsmiddel!B:B,MATCH(INDIRECT($A$1&amp;"M"&amp;A14)*1,Opvarmningsmiddel!A:A,0)),"")</f>
        <v>Naturgas</v>
      </c>
      <c r="J14" s="1">
        <f t="shared" ca="1" si="7"/>
        <v>0</v>
      </c>
      <c r="K14" s="1" t="str">
        <f ca="1">IFERROR(INDEX(Relationstabel!$C$3:$K$10,MATCH(VALUE(INDIRECT($A$1&amp;"L"&amp;A14)),Relationstabel!$A$3:$A$10,0),MATCH(IFERROR(VALUE(INDIRECT($A$1&amp;"M"&amp;A14)),0),Relationstabel!$C$1:$K$1,0)),"Ingen varmeinstallationer")</f>
        <v>Naturgas</v>
      </c>
      <c r="L14" s="1" t="str">
        <f ca="1">INDEX(Anvendelseskode!B:B,MATCH($E14,Anvendelseskode!$A:$A,0))</f>
        <v>Fritliggende enfamilieshus (parcelhus)</v>
      </c>
      <c r="M14" s="1" t="str">
        <f ca="1">INDEX(Anvendelseskode!C:C,MATCH($E14,Anvendelseskode!$A:$A,0))</f>
        <v>Parcelhuse</v>
      </c>
      <c r="N14" s="1" t="str">
        <f ca="1">INDEX(Anvendelseskode!D:D,MATCH($E14,Anvendelseskode!$A:$A,0))</f>
        <v>Private husholdninger</v>
      </c>
      <c r="O14" s="1" t="str">
        <f ca="1">IFERROR(INDEX(SBi!$2:$2,MATCH(G14,SBi!$1:$1,1)),SBi!$K$2)</f>
        <v>1973-1978</v>
      </c>
      <c r="P14" s="1">
        <f ca="1">IFERROR(INDEX(SBi!$C$3:$K$28,MATCH(E14,SBi!$B$3:$B$28,0),MATCH(O14,SBi!$C$2:$K$2,0)),0)</f>
        <v>119.8</v>
      </c>
      <c r="Q14" s="19">
        <f t="shared" ca="1" si="8"/>
        <v>16.652200000000001</v>
      </c>
      <c r="R14" s="19" t="str">
        <f ca="1">IFERROR(INDEX(VpD!$2:$2,MATCH(G14,VpD!$1:$1,1)),VpD!$I$2)</f>
        <v>1973-1978</v>
      </c>
      <c r="S14" s="1">
        <f ca="1">IFERROR(INDEX(VpD!$C$3:$I$27,MATCH(E14,VpD!$B$3:$B$27,0),MATCH(R14,VpD!$C$2:$I$2,0)),0)</f>
        <v>117</v>
      </c>
      <c r="T14" s="19">
        <f t="shared" ca="1" si="9"/>
        <v>16.263000000000002</v>
      </c>
      <c r="U14" s="14" t="str">
        <f t="shared" ca="1" si="10"/>
        <v xml:space="preserve">713625.85 </v>
      </c>
      <c r="V14" s="14" t="str">
        <f t="shared" ca="1" si="11"/>
        <v>6168943.22</v>
      </c>
      <c r="W14" s="14" t="str">
        <f t="shared" ca="1" si="12"/>
        <v>POINT(713625.85 6168943.22)</v>
      </c>
      <c r="X14" s="14" t="str">
        <f>IFERROR(INDEX(BygningOmraade!B:B,MATCH(A14,BygningOmraade!A:A,0)),"")</f>
        <v/>
      </c>
    </row>
    <row r="15" spans="1:24" s="14" customFormat="1" x14ac:dyDescent="0.25">
      <c r="A15" s="14">
        <f t="shared" si="0"/>
        <v>15</v>
      </c>
      <c r="B15" s="14" t="str">
        <f t="shared" ca="1" si="1"/>
        <v>009bbde6-188a-4b47-bdfb-58d5b7bda1aa</v>
      </c>
      <c r="C15" s="14" t="str">
        <f t="shared" ca="1" si="2"/>
        <v>0a3f507e-22f1-32b8-e044-0003ba298018</v>
      </c>
      <c r="D15" s="14">
        <f t="shared" ca="1" si="3"/>
        <v>995253</v>
      </c>
      <c r="E15" s="1">
        <f t="shared" ca="1" si="4"/>
        <v>130</v>
      </c>
      <c r="F15" s="1">
        <f t="shared" ca="1" si="5"/>
        <v>170</v>
      </c>
      <c r="G15" s="1">
        <f t="shared" ca="1" si="6"/>
        <v>1971</v>
      </c>
      <c r="H15" s="1" t="str">
        <f ca="1">IFERROR(INDEX(Varmeinstallation!B:B,MATCH(INDIRECT($A$1&amp;"L"&amp;A15)*1,Varmeinstallation!A:A,0)),"Ingen varmeinstallationer")</f>
        <v>Fjernvarme/blokvarme (radiatorsystemer eller varmluftanlæg)</v>
      </c>
      <c r="I15" s="1" t="str">
        <f ca="1">IFERROR(INDEX(Opvarmningsmiddel!B:B,MATCH(INDIRECT($A$1&amp;"M"&amp;A15)*1,Opvarmningsmiddel!A:A,0)),"")</f>
        <v/>
      </c>
      <c r="J15" s="1">
        <f t="shared" ca="1" si="7"/>
        <v>0</v>
      </c>
      <c r="K15" s="1" t="str">
        <f ca="1">IFERROR(INDEX(Relationstabel!$C$3:$K$10,MATCH(VALUE(INDIRECT($A$1&amp;"L"&amp;A15)),Relationstabel!$A$3:$A$10,0),MATCH(IFERROR(VALUE(INDIRECT($A$1&amp;"M"&amp;A15)),0),Relationstabel!$C$1:$K$1,0)),"Ingen varmeinstallationer")</f>
        <v>Fjernvarme/ Blokvarme</v>
      </c>
      <c r="L15" s="1" t="str">
        <f ca="1">INDEX(Anvendelseskode!B:B,MATCH($E15,Anvendelseskode!$A:$A,0))</f>
        <v>Række-, kæde-, dobbelthus (lodret adskillelse mellem enhederne)</v>
      </c>
      <c r="M15" s="1" t="str">
        <f ca="1">INDEX(Anvendelseskode!C:C,MATCH($E15,Anvendelseskode!$A:$A,0))</f>
        <v>Række-, kæde og dobbelthuse</v>
      </c>
      <c r="N15" s="1" t="str">
        <f ca="1">INDEX(Anvendelseskode!D:D,MATCH($E15,Anvendelseskode!$A:$A,0))</f>
        <v>Private husholdninger</v>
      </c>
      <c r="O15" s="1" t="str">
        <f ca="1">IFERROR(INDEX(SBi!$2:$2,MATCH(G15,SBi!$1:$1,1)),SBi!$K$2)</f>
        <v>1961-1972</v>
      </c>
      <c r="P15" s="1">
        <f ca="1">IFERROR(INDEX(SBi!$C$3:$K$28,MATCH(E15,SBi!$B$3:$B$28,0),MATCH(O15,SBi!$C$2:$K$2,0)),0)</f>
        <v>119.9</v>
      </c>
      <c r="Q15" s="19">
        <f t="shared" ca="1" si="8"/>
        <v>20.382999999999999</v>
      </c>
      <c r="R15" s="19" t="str">
        <f ca="1">IFERROR(INDEX(VpD!$2:$2,MATCH(G15,VpD!$1:$1,1)),VpD!$I$2)</f>
        <v>1961-1972</v>
      </c>
      <c r="S15" s="1">
        <f ca="1">IFERROR(INDEX(VpD!$C$3:$I$27,MATCH(E15,VpD!$B$3:$B$27,0),MATCH(R15,VpD!$C$2:$I$2,0)),0)</f>
        <v>120</v>
      </c>
      <c r="T15" s="19">
        <f t="shared" ca="1" si="9"/>
        <v>20.399999999999999</v>
      </c>
      <c r="U15" s="14" t="str">
        <f t="shared" ca="1" si="10"/>
        <v xml:space="preserve">711804.96 </v>
      </c>
      <c r="V15" s="14" t="str">
        <f t="shared" ca="1" si="11"/>
        <v>6172203.39</v>
      </c>
      <c r="W15" s="14" t="str">
        <f t="shared" ca="1" si="12"/>
        <v>POINT(711804.96 6172203.39)</v>
      </c>
      <c r="X15" s="14" t="str">
        <f>IFERROR(INDEX(BygningOmraade!B:B,MATCH(A15,BygningOmraade!A:A,0)),"")</f>
        <v/>
      </c>
    </row>
    <row r="16" spans="1:24" s="14" customFormat="1" x14ac:dyDescent="0.25">
      <c r="A16" s="14">
        <f t="shared" si="0"/>
        <v>16</v>
      </c>
      <c r="B16" s="14" t="str">
        <f t="shared" ca="1" si="1"/>
        <v>00a948eb-658c-4fe4-b5ac-56b9fd525282</v>
      </c>
      <c r="C16" s="14" t="str">
        <f t="shared" ca="1" si="2"/>
        <v>0a3f507e-22e5-32b8-e044-0003ba298018</v>
      </c>
      <c r="D16" s="14">
        <f t="shared" ca="1" si="3"/>
        <v>995302</v>
      </c>
      <c r="E16" s="1">
        <f t="shared" ca="1" si="4"/>
        <v>130</v>
      </c>
      <c r="F16" s="1">
        <f t="shared" ca="1" si="5"/>
        <v>170</v>
      </c>
      <c r="G16" s="1">
        <f t="shared" ca="1" si="6"/>
        <v>1971</v>
      </c>
      <c r="H16" s="1" t="str">
        <f ca="1">IFERROR(INDEX(Varmeinstallation!B:B,MATCH(INDIRECT($A$1&amp;"L"&amp;A16)*1,Varmeinstallation!A:A,0)),"Ingen varmeinstallationer")</f>
        <v>Fjernvarme/blokvarme (radiatorsystemer eller varmluftanlæg)</v>
      </c>
      <c r="I16" s="1" t="str">
        <f ca="1">IFERROR(INDEX(Opvarmningsmiddel!B:B,MATCH(INDIRECT($A$1&amp;"M"&amp;A16)*1,Opvarmningsmiddel!A:A,0)),"")</f>
        <v/>
      </c>
      <c r="J16" s="1">
        <f t="shared" ca="1" si="7"/>
        <v>0</v>
      </c>
      <c r="K16" s="1" t="str">
        <f ca="1">IFERROR(INDEX(Relationstabel!$C$3:$K$10,MATCH(VALUE(INDIRECT($A$1&amp;"L"&amp;A16)),Relationstabel!$A$3:$A$10,0),MATCH(IFERROR(VALUE(INDIRECT($A$1&amp;"M"&amp;A16)),0),Relationstabel!$C$1:$K$1,0)),"Ingen varmeinstallationer")</f>
        <v>Fjernvarme/ Blokvarme</v>
      </c>
      <c r="L16" s="1" t="str">
        <f ca="1">INDEX(Anvendelseskode!B:B,MATCH($E16,Anvendelseskode!$A:$A,0))</f>
        <v>Række-, kæde-, dobbelthus (lodret adskillelse mellem enhederne)</v>
      </c>
      <c r="M16" s="1" t="str">
        <f ca="1">INDEX(Anvendelseskode!C:C,MATCH($E16,Anvendelseskode!$A:$A,0))</f>
        <v>Række-, kæde og dobbelthuse</v>
      </c>
      <c r="N16" s="1" t="str">
        <f ca="1">INDEX(Anvendelseskode!D:D,MATCH($E16,Anvendelseskode!$A:$A,0))</f>
        <v>Private husholdninger</v>
      </c>
      <c r="O16" s="1" t="str">
        <f ca="1">IFERROR(INDEX(SBi!$2:$2,MATCH(G16,SBi!$1:$1,1)),SBi!$K$2)</f>
        <v>1961-1972</v>
      </c>
      <c r="P16" s="1">
        <f ca="1">IFERROR(INDEX(SBi!$C$3:$K$28,MATCH(E16,SBi!$B$3:$B$28,0),MATCH(O16,SBi!$C$2:$K$2,0)),0)</f>
        <v>119.9</v>
      </c>
      <c r="Q16" s="19">
        <f t="shared" ca="1" si="8"/>
        <v>20.382999999999999</v>
      </c>
      <c r="R16" s="19" t="str">
        <f ca="1">IFERROR(INDEX(VpD!$2:$2,MATCH(G16,VpD!$1:$1,1)),VpD!$I$2)</f>
        <v>1961-1972</v>
      </c>
      <c r="S16" s="1">
        <f ca="1">IFERROR(INDEX(VpD!$C$3:$I$27,MATCH(E16,VpD!$B$3:$B$27,0),MATCH(R16,VpD!$C$2:$I$2,0)),0)</f>
        <v>120</v>
      </c>
      <c r="T16" s="19">
        <f t="shared" ca="1" si="9"/>
        <v>20.399999999999999</v>
      </c>
      <c r="U16" s="14" t="str">
        <f t="shared" ca="1" si="10"/>
        <v xml:space="preserve">711787.51 </v>
      </c>
      <c r="V16" s="14" t="str">
        <f t="shared" ca="1" si="11"/>
        <v>6172163.29</v>
      </c>
      <c r="W16" s="14" t="str">
        <f t="shared" ca="1" si="12"/>
        <v>POINT(711787.51 6172163.29)</v>
      </c>
      <c r="X16" s="14" t="str">
        <f>IFERROR(INDEX(BygningOmraade!B:B,MATCH(A16,BygningOmraade!A:A,0)),"")</f>
        <v/>
      </c>
    </row>
    <row r="17" spans="1:24" s="14" customFormat="1" x14ac:dyDescent="0.25">
      <c r="A17" s="14">
        <f t="shared" si="0"/>
        <v>17</v>
      </c>
      <c r="B17" s="14" t="str">
        <f t="shared" ca="1" si="1"/>
        <v>00ac7b27-ae37-4160-9f6e-1b1d8758f1b3</v>
      </c>
      <c r="C17" s="14" t="str">
        <f t="shared" ca="1" si="2"/>
        <v>0a3f507e-198b-32b8-e044-0003ba298018</v>
      </c>
      <c r="D17" s="14">
        <f t="shared" ca="1" si="3"/>
        <v>995515</v>
      </c>
      <c r="E17" s="1">
        <f t="shared" ca="1" si="4"/>
        <v>130</v>
      </c>
      <c r="F17" s="1">
        <f t="shared" ca="1" si="5"/>
        <v>101</v>
      </c>
      <c r="G17" s="1">
        <f t="shared" ca="1" si="6"/>
        <v>1977</v>
      </c>
      <c r="H17" s="1" t="str">
        <f ca="1">IFERROR(INDEX(Varmeinstallation!B:B,MATCH(INDIRECT($A$1&amp;"L"&amp;A17)*1,Varmeinstallation!A:A,0)),"Ingen varmeinstallationer")</f>
        <v>Fjernvarme/blokvarme (radiatorsystemer eller varmluftanlæg)</v>
      </c>
      <c r="I17" s="1" t="str">
        <f ca="1">IFERROR(INDEX(Opvarmningsmiddel!B:B,MATCH(INDIRECT($A$1&amp;"M"&amp;A17)*1,Opvarmningsmiddel!A:A,0)),"")</f>
        <v/>
      </c>
      <c r="J17" s="1">
        <f t="shared" ca="1" si="7"/>
        <v>0</v>
      </c>
      <c r="K17" s="1" t="str">
        <f ca="1">IFERROR(INDEX(Relationstabel!$C$3:$K$10,MATCH(VALUE(INDIRECT($A$1&amp;"L"&amp;A17)),Relationstabel!$A$3:$A$10,0),MATCH(IFERROR(VALUE(INDIRECT($A$1&amp;"M"&amp;A17)),0),Relationstabel!$C$1:$K$1,0)),"Ingen varmeinstallationer")</f>
        <v>Fjernvarme/ Blokvarme</v>
      </c>
      <c r="L17" s="1" t="str">
        <f ca="1">INDEX(Anvendelseskode!B:B,MATCH($E17,Anvendelseskode!$A:$A,0))</f>
        <v>Række-, kæde-, dobbelthus (lodret adskillelse mellem enhederne)</v>
      </c>
      <c r="M17" s="1" t="str">
        <f ca="1">INDEX(Anvendelseskode!C:C,MATCH($E17,Anvendelseskode!$A:$A,0))</f>
        <v>Række-, kæde og dobbelthuse</v>
      </c>
      <c r="N17" s="1" t="str">
        <f ca="1">INDEX(Anvendelseskode!D:D,MATCH($E17,Anvendelseskode!$A:$A,0))</f>
        <v>Private husholdninger</v>
      </c>
      <c r="O17" s="1" t="str">
        <f ca="1">IFERROR(INDEX(SBi!$2:$2,MATCH(G17,SBi!$1:$1,1)),SBi!$K$2)</f>
        <v>1973-1978</v>
      </c>
      <c r="P17" s="1">
        <f ca="1">IFERROR(INDEX(SBi!$C$3:$K$28,MATCH(E17,SBi!$B$3:$B$28,0),MATCH(O17,SBi!$C$2:$K$2,0)),0)</f>
        <v>112.6</v>
      </c>
      <c r="Q17" s="19">
        <f t="shared" ca="1" si="8"/>
        <v>11.372599999999998</v>
      </c>
      <c r="R17" s="19" t="str">
        <f ca="1">IFERROR(INDEX(VpD!$2:$2,MATCH(G17,VpD!$1:$1,1)),VpD!$I$2)</f>
        <v>1973-1978</v>
      </c>
      <c r="S17" s="1">
        <f ca="1">IFERROR(INDEX(VpD!$C$3:$I$27,MATCH(E17,VpD!$B$3:$B$27,0),MATCH(R17,VpD!$C$2:$I$2,0)),0)</f>
        <v>98</v>
      </c>
      <c r="T17" s="19">
        <f t="shared" ca="1" si="9"/>
        <v>9.8979999999999997</v>
      </c>
      <c r="U17" s="14" t="str">
        <f t="shared" ca="1" si="10"/>
        <v xml:space="preserve">711898.18 </v>
      </c>
      <c r="V17" s="14" t="str">
        <f t="shared" ca="1" si="11"/>
        <v>6172390.4</v>
      </c>
      <c r="W17" s="14" t="str">
        <f t="shared" ca="1" si="12"/>
        <v>POINT(711898.18 6172390.4)</v>
      </c>
      <c r="X17" s="14" t="str">
        <f>IFERROR(INDEX(BygningOmraade!B:B,MATCH(A17,BygningOmraade!A:A,0)),"")</f>
        <v/>
      </c>
    </row>
    <row r="18" spans="1:24" s="14" customFormat="1" x14ac:dyDescent="0.25">
      <c r="A18" s="14">
        <f t="shared" si="0"/>
        <v>18</v>
      </c>
      <c r="B18" s="14" t="str">
        <f t="shared" ca="1" si="1"/>
        <v>00b09c62-be77-48d7-8655-7b77b0d63305</v>
      </c>
      <c r="C18" s="14" t="str">
        <f t="shared" ca="1" si="2"/>
        <v>0a3f507e-152f-32b8-e044-0003ba298018</v>
      </c>
      <c r="D18" s="14">
        <f t="shared" ca="1" si="3"/>
        <v>994402</v>
      </c>
      <c r="E18" s="1">
        <f t="shared" ca="1" si="4"/>
        <v>130</v>
      </c>
      <c r="F18" s="1">
        <f t="shared" ca="1" si="5"/>
        <v>104</v>
      </c>
      <c r="G18" s="1">
        <f t="shared" ca="1" si="6"/>
        <v>1993</v>
      </c>
      <c r="H18" s="1" t="str">
        <f ca="1">IFERROR(INDEX(Varmeinstallation!B:B,MATCH(INDIRECT($A$1&amp;"L"&amp;A18)*1,Varmeinstallation!A:A,0)),"Ingen varmeinstallationer")</f>
        <v>Fjernvarme/blokvarme (radiatorsystemer eller varmluftanlæg)</v>
      </c>
      <c r="I18" s="1" t="str">
        <f ca="1">IFERROR(INDEX(Opvarmningsmiddel!B:B,MATCH(INDIRECT($A$1&amp;"M"&amp;A18)*1,Opvarmningsmiddel!A:A,0)),"")</f>
        <v/>
      </c>
      <c r="J18" s="1">
        <f t="shared" ca="1" si="7"/>
        <v>90</v>
      </c>
      <c r="K18" s="1" t="str">
        <f ca="1">IFERROR(INDEX(Relationstabel!$C$3:$K$10,MATCH(VALUE(INDIRECT($A$1&amp;"L"&amp;A18)),Relationstabel!$A$3:$A$10,0),MATCH(IFERROR(VALUE(INDIRECT($A$1&amp;"M"&amp;A18)),0),Relationstabel!$C$1:$K$1,0)),"Ingen varmeinstallationer")</f>
        <v>Fjernvarme/ Blokvarme</v>
      </c>
      <c r="L18" s="1" t="str">
        <f ca="1">INDEX(Anvendelseskode!B:B,MATCH($E18,Anvendelseskode!$A:$A,0))</f>
        <v>Række-, kæde-, dobbelthus (lodret adskillelse mellem enhederne)</v>
      </c>
      <c r="M18" s="1" t="str">
        <f ca="1">INDEX(Anvendelseskode!C:C,MATCH($E18,Anvendelseskode!$A:$A,0))</f>
        <v>Række-, kæde og dobbelthuse</v>
      </c>
      <c r="N18" s="1" t="str">
        <f ca="1">INDEX(Anvendelseskode!D:D,MATCH($E18,Anvendelseskode!$A:$A,0))</f>
        <v>Private husholdninger</v>
      </c>
      <c r="O18" s="1" t="str">
        <f ca="1">IFERROR(INDEX(SBi!$2:$2,MATCH(G18,SBi!$1:$1,1)),SBi!$K$2)</f>
        <v>1979-1998</v>
      </c>
      <c r="P18" s="1">
        <f ca="1">IFERROR(INDEX(SBi!$C$3:$K$28,MATCH(E18,SBi!$B$3:$B$28,0),MATCH(O18,SBi!$C$2:$K$2,0)),0)</f>
        <v>96.8</v>
      </c>
      <c r="Q18" s="19">
        <f t="shared" ca="1" si="8"/>
        <v>10.0672</v>
      </c>
      <c r="R18" s="19" t="str">
        <f ca="1">IFERROR(INDEX(VpD!$2:$2,MATCH(G18,VpD!$1:$1,1)),VpD!$I$2)</f>
        <v>1979-1998</v>
      </c>
      <c r="S18" s="1">
        <f ca="1">IFERROR(INDEX(VpD!$C$3:$I$27,MATCH(E18,VpD!$B$3:$B$27,0),MATCH(R18,VpD!$C$2:$I$2,0)),0)</f>
        <v>74</v>
      </c>
      <c r="T18" s="19">
        <f t="shared" ca="1" si="9"/>
        <v>7.6959999999999997</v>
      </c>
      <c r="U18" s="14" t="str">
        <f t="shared" ca="1" si="10"/>
        <v xml:space="preserve">711549.93 </v>
      </c>
      <c r="V18" s="14" t="str">
        <f t="shared" ca="1" si="11"/>
        <v>6172483.84</v>
      </c>
      <c r="W18" s="14" t="str">
        <f t="shared" ca="1" si="12"/>
        <v>POINT(711549.93 6172483.84)</v>
      </c>
      <c r="X18" s="14" t="str">
        <f>IFERROR(INDEX(BygningOmraade!B:B,MATCH(A18,BygningOmraade!A:A,0)),"")</f>
        <v/>
      </c>
    </row>
    <row r="19" spans="1:24" s="14" customFormat="1" x14ac:dyDescent="0.25">
      <c r="A19" s="14">
        <f t="shared" si="0"/>
        <v>19</v>
      </c>
      <c r="B19" s="14" t="str">
        <f t="shared" ca="1" si="1"/>
        <v>00bfc666-2db9-47fb-9958-38b1441f4cb1</v>
      </c>
      <c r="C19" s="14" t="str">
        <f t="shared" ca="1" si="2"/>
        <v>0a3f507e-1e55-32b8-e044-0003ba298018</v>
      </c>
      <c r="D19" s="14">
        <f t="shared" ca="1" si="3"/>
        <v>994389</v>
      </c>
      <c r="E19" s="1">
        <f t="shared" ca="1" si="4"/>
        <v>120</v>
      </c>
      <c r="F19" s="1">
        <f t="shared" ca="1" si="5"/>
        <v>106</v>
      </c>
      <c r="G19" s="1">
        <f t="shared" ca="1" si="6"/>
        <v>1992</v>
      </c>
      <c r="H19" s="1" t="str">
        <f ca="1">IFERROR(INDEX(Varmeinstallation!B:B,MATCH(INDIRECT($A$1&amp;"L"&amp;A19)*1,Varmeinstallation!A:A,0)),"Ingen varmeinstallationer")</f>
        <v>Centralvarme fra eget anlæg, et-kammer fyr</v>
      </c>
      <c r="I19" s="1" t="str">
        <f ca="1">IFERROR(INDEX(Opvarmningsmiddel!B:B,MATCH(INDIRECT($A$1&amp;"M"&amp;A19)*1,Opvarmningsmiddel!A:A,0)),"")</f>
        <v>Naturgas</v>
      </c>
      <c r="J19" s="1">
        <f t="shared" ca="1" si="7"/>
        <v>0</v>
      </c>
      <c r="K19" s="1" t="str">
        <f ca="1">IFERROR(INDEX(Relationstabel!$C$3:$K$10,MATCH(VALUE(INDIRECT($A$1&amp;"L"&amp;A19)),Relationstabel!$A$3:$A$10,0),MATCH(IFERROR(VALUE(INDIRECT($A$1&amp;"M"&amp;A19)),0),Relationstabel!$C$1:$K$1,0)),"Ingen varmeinstallationer")</f>
        <v>Naturgas</v>
      </c>
      <c r="L19" s="1" t="str">
        <f ca="1">INDEX(Anvendelseskode!B:B,MATCH($E19,Anvendelseskode!$A:$A,0))</f>
        <v>Fritliggende enfamilieshus (parcelhus)</v>
      </c>
      <c r="M19" s="1" t="str">
        <f ca="1">INDEX(Anvendelseskode!C:C,MATCH($E19,Anvendelseskode!$A:$A,0))</f>
        <v>Parcelhuse</v>
      </c>
      <c r="N19" s="1" t="str">
        <f ca="1">INDEX(Anvendelseskode!D:D,MATCH($E19,Anvendelseskode!$A:$A,0))</f>
        <v>Private husholdninger</v>
      </c>
      <c r="O19" s="1" t="str">
        <f ca="1">IFERROR(INDEX(SBi!$2:$2,MATCH(G19,SBi!$1:$1,1)),SBi!$K$2)</f>
        <v>1979-1998</v>
      </c>
      <c r="P19" s="1">
        <f ca="1">IFERROR(INDEX(SBi!$C$3:$K$28,MATCH(E19,SBi!$B$3:$B$28,0),MATCH(O19,SBi!$C$2:$K$2,0)),0)</f>
        <v>105.4</v>
      </c>
      <c r="Q19" s="19">
        <f t="shared" ca="1" si="8"/>
        <v>11.172400000000001</v>
      </c>
      <c r="R19" s="19" t="str">
        <f ca="1">IFERROR(INDEX(VpD!$2:$2,MATCH(G19,VpD!$1:$1,1)),VpD!$I$2)</f>
        <v>1979-1998</v>
      </c>
      <c r="S19" s="1">
        <f ca="1">IFERROR(INDEX(VpD!$C$3:$I$27,MATCH(E19,VpD!$B$3:$B$27,0),MATCH(R19,VpD!$C$2:$I$2,0)),0)</f>
        <v>90</v>
      </c>
      <c r="T19" s="19">
        <f t="shared" ca="1" si="9"/>
        <v>9.5399999999999991</v>
      </c>
      <c r="U19" s="14" t="str">
        <f t="shared" ca="1" si="10"/>
        <v xml:space="preserve">711567.93 </v>
      </c>
      <c r="V19" s="14" t="str">
        <f t="shared" ca="1" si="11"/>
        <v>6171759.18</v>
      </c>
      <c r="W19" s="14" t="str">
        <f t="shared" ca="1" si="12"/>
        <v>POINT(711567.93 6171759.18)</v>
      </c>
      <c r="X19" s="14" t="str">
        <f>IFERROR(INDEX(BygningOmraade!B:B,MATCH(A19,BygningOmraade!A:A,0)),"")</f>
        <v/>
      </c>
    </row>
    <row r="20" spans="1:24" s="14" customFormat="1" x14ac:dyDescent="0.25">
      <c r="A20" s="14">
        <f t="shared" si="0"/>
        <v>20</v>
      </c>
      <c r="B20" s="14" t="str">
        <f t="shared" ca="1" si="1"/>
        <v>00ea1c42-94d7-400f-8aa0-67cd20f3268b</v>
      </c>
      <c r="C20" s="14" t="str">
        <f t="shared" ca="1" si="2"/>
        <v>0a3f507e-21bb-32b8-e044-0003ba298018</v>
      </c>
      <c r="D20" s="14">
        <f t="shared" ca="1" si="3"/>
        <v>996879</v>
      </c>
      <c r="E20" s="1">
        <f t="shared" ca="1" si="4"/>
        <v>130</v>
      </c>
      <c r="F20" s="1">
        <f t="shared" ca="1" si="5"/>
        <v>109</v>
      </c>
      <c r="G20" s="1">
        <f t="shared" ca="1" si="6"/>
        <v>1979</v>
      </c>
      <c r="H20" s="1" t="str">
        <f ca="1">IFERROR(INDEX(Varmeinstallation!B:B,MATCH(INDIRECT($A$1&amp;"L"&amp;A20)*1,Varmeinstallation!A:A,0)),"Ingen varmeinstallationer")</f>
        <v>Fjernvarme/blokvarme (radiatorsystemer eller varmluftanlæg)</v>
      </c>
      <c r="I20" s="1" t="str">
        <f ca="1">IFERROR(INDEX(Opvarmningsmiddel!B:B,MATCH(INDIRECT($A$1&amp;"M"&amp;A20)*1,Opvarmningsmiddel!A:A,0)),"")</f>
        <v/>
      </c>
      <c r="J20" s="1">
        <f t="shared" ca="1" si="7"/>
        <v>0</v>
      </c>
      <c r="K20" s="1" t="str">
        <f ca="1">IFERROR(INDEX(Relationstabel!$C$3:$K$10,MATCH(VALUE(INDIRECT($A$1&amp;"L"&amp;A20)),Relationstabel!$A$3:$A$10,0),MATCH(IFERROR(VALUE(INDIRECT($A$1&amp;"M"&amp;A20)),0),Relationstabel!$C$1:$K$1,0)),"Ingen varmeinstallationer")</f>
        <v>Fjernvarme/ Blokvarme</v>
      </c>
      <c r="L20" s="1" t="str">
        <f ca="1">INDEX(Anvendelseskode!B:B,MATCH($E20,Anvendelseskode!$A:$A,0))</f>
        <v>Række-, kæde-, dobbelthus (lodret adskillelse mellem enhederne)</v>
      </c>
      <c r="M20" s="1" t="str">
        <f ca="1">INDEX(Anvendelseskode!C:C,MATCH($E20,Anvendelseskode!$A:$A,0))</f>
        <v>Række-, kæde og dobbelthuse</v>
      </c>
      <c r="N20" s="1" t="str">
        <f ca="1">INDEX(Anvendelseskode!D:D,MATCH($E20,Anvendelseskode!$A:$A,0))</f>
        <v>Private husholdninger</v>
      </c>
      <c r="O20" s="1" t="str">
        <f ca="1">IFERROR(INDEX(SBi!$2:$2,MATCH(G20,SBi!$1:$1,1)),SBi!$K$2)</f>
        <v>1979-1998</v>
      </c>
      <c r="P20" s="1">
        <f ca="1">IFERROR(INDEX(SBi!$C$3:$K$28,MATCH(E20,SBi!$B$3:$B$28,0),MATCH(O20,SBi!$C$2:$K$2,0)),0)</f>
        <v>96.8</v>
      </c>
      <c r="Q20" s="19">
        <f t="shared" ca="1" si="8"/>
        <v>10.5512</v>
      </c>
      <c r="R20" s="19" t="str">
        <f ca="1">IFERROR(INDEX(VpD!$2:$2,MATCH(G20,VpD!$1:$1,1)),VpD!$I$2)</f>
        <v>1979-1998</v>
      </c>
      <c r="S20" s="1">
        <f ca="1">IFERROR(INDEX(VpD!$C$3:$I$27,MATCH(E20,VpD!$B$3:$B$27,0),MATCH(R20,VpD!$C$2:$I$2,0)),0)</f>
        <v>74</v>
      </c>
      <c r="T20" s="19">
        <f t="shared" ca="1" si="9"/>
        <v>8.0660000000000007</v>
      </c>
      <c r="U20" s="14" t="str">
        <f t="shared" ca="1" si="10"/>
        <v xml:space="preserve">713642.96 </v>
      </c>
      <c r="V20" s="14" t="str">
        <f t="shared" ca="1" si="11"/>
        <v>6169745.86</v>
      </c>
      <c r="W20" s="14" t="str">
        <f t="shared" ca="1" si="12"/>
        <v>POINT(713642.96 6169745.86)</v>
      </c>
      <c r="X20" s="14" t="str">
        <f>IFERROR(INDEX(BygningOmraade!B:B,MATCH(A20,BygningOmraade!A:A,0)),"")</f>
        <v/>
      </c>
    </row>
    <row r="21" spans="1:24" s="14" customFormat="1" x14ac:dyDescent="0.25">
      <c r="A21" s="14">
        <f t="shared" si="0"/>
        <v>21</v>
      </c>
      <c r="B21" s="14" t="str">
        <f t="shared" ca="1" si="1"/>
        <v>00ebfe50-f5ae-47a9-80eb-80fd9cf0bacd</v>
      </c>
      <c r="C21" s="14" t="str">
        <f t="shared" ca="1" si="2"/>
        <v>0a3f507e-1dea-32b8-e044-0003ba298018</v>
      </c>
      <c r="D21" s="14">
        <f t="shared" ca="1" si="3"/>
        <v>997436</v>
      </c>
      <c r="E21" s="1">
        <f t="shared" ca="1" si="4"/>
        <v>120</v>
      </c>
      <c r="F21" s="1">
        <f t="shared" ca="1" si="5"/>
        <v>104</v>
      </c>
      <c r="G21" s="1">
        <f t="shared" ca="1" si="6"/>
        <v>1985</v>
      </c>
      <c r="H21" s="1" t="str">
        <f ca="1">IFERROR(INDEX(Varmeinstallation!B:B,MATCH(INDIRECT($A$1&amp;"L"&amp;A21)*1,Varmeinstallation!A:A,0)),"Ingen varmeinstallationer")</f>
        <v>Centralvarme fra eget anlæg, et-kammer fyr</v>
      </c>
      <c r="I21" s="1" t="str">
        <f ca="1">IFERROR(INDEX(Opvarmningsmiddel!B:B,MATCH(INDIRECT($A$1&amp;"M"&amp;A21)*1,Opvarmningsmiddel!A:A,0)),"")</f>
        <v>Naturgas</v>
      </c>
      <c r="J21" s="1">
        <f t="shared" ca="1" si="7"/>
        <v>0</v>
      </c>
      <c r="K21" s="1" t="str">
        <f ca="1">IFERROR(INDEX(Relationstabel!$C$3:$K$10,MATCH(VALUE(INDIRECT($A$1&amp;"L"&amp;A21)),Relationstabel!$A$3:$A$10,0),MATCH(IFERROR(VALUE(INDIRECT($A$1&amp;"M"&amp;A21)),0),Relationstabel!$C$1:$K$1,0)),"Ingen varmeinstallationer")</f>
        <v>Naturgas</v>
      </c>
      <c r="L21" s="1" t="str">
        <f ca="1">INDEX(Anvendelseskode!B:B,MATCH($E21,Anvendelseskode!$A:$A,0))</f>
        <v>Fritliggende enfamilieshus (parcelhus)</v>
      </c>
      <c r="M21" s="1" t="str">
        <f ca="1">INDEX(Anvendelseskode!C:C,MATCH($E21,Anvendelseskode!$A:$A,0))</f>
        <v>Parcelhuse</v>
      </c>
      <c r="N21" s="1" t="str">
        <f ca="1">INDEX(Anvendelseskode!D:D,MATCH($E21,Anvendelseskode!$A:$A,0))</f>
        <v>Private husholdninger</v>
      </c>
      <c r="O21" s="1" t="str">
        <f ca="1">IFERROR(INDEX(SBi!$2:$2,MATCH(G21,SBi!$1:$1,1)),SBi!$K$2)</f>
        <v>1979-1998</v>
      </c>
      <c r="P21" s="1">
        <f ca="1">IFERROR(INDEX(SBi!$C$3:$K$28,MATCH(E21,SBi!$B$3:$B$28,0),MATCH(O21,SBi!$C$2:$K$2,0)),0)</f>
        <v>105.4</v>
      </c>
      <c r="Q21" s="19">
        <f t="shared" ca="1" si="8"/>
        <v>10.961600000000001</v>
      </c>
      <c r="R21" s="19" t="str">
        <f ca="1">IFERROR(INDEX(VpD!$2:$2,MATCH(G21,VpD!$1:$1,1)),VpD!$I$2)</f>
        <v>1979-1998</v>
      </c>
      <c r="S21" s="1">
        <f ca="1">IFERROR(INDEX(VpD!$C$3:$I$27,MATCH(E21,VpD!$B$3:$B$27,0),MATCH(R21,VpD!$C$2:$I$2,0)),0)</f>
        <v>90</v>
      </c>
      <c r="T21" s="19">
        <f t="shared" ca="1" si="9"/>
        <v>9.36</v>
      </c>
      <c r="U21" s="14" t="str">
        <f t="shared" ca="1" si="10"/>
        <v xml:space="preserve">713978.61 </v>
      </c>
      <c r="V21" s="14" t="str">
        <f t="shared" ca="1" si="11"/>
        <v>6169362.55</v>
      </c>
      <c r="W21" s="14" t="str">
        <f t="shared" ca="1" si="12"/>
        <v>POINT(713978.61 6169362.55)</v>
      </c>
      <c r="X21" s="14" t="str">
        <f>IFERROR(INDEX(BygningOmraade!B:B,MATCH(A21,BygningOmraade!A:A,0)),"")</f>
        <v/>
      </c>
    </row>
    <row r="22" spans="1:24" s="14" customFormat="1" x14ac:dyDescent="0.25">
      <c r="A22" s="14">
        <f t="shared" si="0"/>
        <v>22</v>
      </c>
      <c r="B22" s="14" t="str">
        <f t="shared" ca="1" si="1"/>
        <v>01033fc7-ee2f-4c04-92a1-a28b401b6c93</v>
      </c>
      <c r="C22" s="14" t="str">
        <f t="shared" ca="1" si="2"/>
        <v>0a3f507e-226e-32b8-e044-0003ba298018</v>
      </c>
      <c r="D22" s="14">
        <f t="shared" ca="1" si="3"/>
        <v>995513</v>
      </c>
      <c r="E22" s="1">
        <f t="shared" ca="1" si="4"/>
        <v>120</v>
      </c>
      <c r="F22" s="1">
        <f t="shared" ca="1" si="5"/>
        <v>173</v>
      </c>
      <c r="G22" s="1">
        <f t="shared" ca="1" si="6"/>
        <v>1980</v>
      </c>
      <c r="H22" s="1" t="str">
        <f ca="1">IFERROR(INDEX(Varmeinstallation!B:B,MATCH(INDIRECT($A$1&amp;"L"&amp;A22)*1,Varmeinstallation!A:A,0)),"Ingen varmeinstallationer")</f>
        <v>Centralvarme fra eget anlæg, et-kammer fyr</v>
      </c>
      <c r="I22" s="1" t="str">
        <f ca="1">IFERROR(INDEX(Opvarmningsmiddel!B:B,MATCH(INDIRECT($A$1&amp;"M"&amp;A22)*1,Opvarmningsmiddel!A:A,0)),"")</f>
        <v>Naturgas</v>
      </c>
      <c r="J22" s="1">
        <f t="shared" ca="1" si="7"/>
        <v>2</v>
      </c>
      <c r="K22" s="1" t="str">
        <f ca="1">IFERROR(INDEX(Relationstabel!$C$3:$K$10,MATCH(VALUE(INDIRECT($A$1&amp;"L"&amp;A22)),Relationstabel!$A$3:$A$10,0),MATCH(IFERROR(VALUE(INDIRECT($A$1&amp;"M"&amp;A22)),0),Relationstabel!$C$1:$K$1,0)),"Ingen varmeinstallationer")</f>
        <v>Naturgas</v>
      </c>
      <c r="L22" s="1" t="str">
        <f ca="1">INDEX(Anvendelseskode!B:B,MATCH($E22,Anvendelseskode!$A:$A,0))</f>
        <v>Fritliggende enfamilieshus (parcelhus)</v>
      </c>
      <c r="M22" s="1" t="str">
        <f ca="1">INDEX(Anvendelseskode!C:C,MATCH($E22,Anvendelseskode!$A:$A,0))</f>
        <v>Parcelhuse</v>
      </c>
      <c r="N22" s="1" t="str">
        <f ca="1">INDEX(Anvendelseskode!D:D,MATCH($E22,Anvendelseskode!$A:$A,0))</f>
        <v>Private husholdninger</v>
      </c>
      <c r="O22" s="1" t="str">
        <f ca="1">IFERROR(INDEX(SBi!$2:$2,MATCH(G22,SBi!$1:$1,1)),SBi!$K$2)</f>
        <v>1979-1998</v>
      </c>
      <c r="P22" s="1">
        <f ca="1">IFERROR(INDEX(SBi!$C$3:$K$28,MATCH(E22,SBi!$B$3:$B$28,0),MATCH(O22,SBi!$C$2:$K$2,0)),0)</f>
        <v>105.4</v>
      </c>
      <c r="Q22" s="19">
        <f t="shared" ca="1" si="8"/>
        <v>18.234200000000001</v>
      </c>
      <c r="R22" s="19" t="str">
        <f ca="1">IFERROR(INDEX(VpD!$2:$2,MATCH(G22,VpD!$1:$1,1)),VpD!$I$2)</f>
        <v>1979-1998</v>
      </c>
      <c r="S22" s="1">
        <f ca="1">IFERROR(INDEX(VpD!$C$3:$I$27,MATCH(E22,VpD!$B$3:$B$27,0),MATCH(R22,VpD!$C$2:$I$2,0)),0)</f>
        <v>90</v>
      </c>
      <c r="T22" s="19">
        <f t="shared" ca="1" si="9"/>
        <v>15.57</v>
      </c>
      <c r="U22" s="14" t="str">
        <f t="shared" ca="1" si="10"/>
        <v xml:space="preserve">711911.93 </v>
      </c>
      <c r="V22" s="14" t="str">
        <f t="shared" ca="1" si="11"/>
        <v>6171786.85</v>
      </c>
      <c r="W22" s="14" t="str">
        <f t="shared" ca="1" si="12"/>
        <v>POINT(711911.93 6171786.85)</v>
      </c>
      <c r="X22" s="14" t="str">
        <f>IFERROR(INDEX(BygningOmraade!B:B,MATCH(A22,BygningOmraade!A:A,0)),"")</f>
        <v/>
      </c>
    </row>
    <row r="23" spans="1:24" s="14" customFormat="1" x14ac:dyDescent="0.25">
      <c r="A23" s="14">
        <f t="shared" si="0"/>
        <v>23</v>
      </c>
      <c r="B23" s="14" t="str">
        <f t="shared" ca="1" si="1"/>
        <v>011319cb-9d14-401b-85e9-70c64c2be49b</v>
      </c>
      <c r="C23" s="14" t="str">
        <f t="shared" ca="1" si="2"/>
        <v>0a3f507e-1ce5-32b8-e044-0003ba298018</v>
      </c>
      <c r="D23" s="14">
        <f t="shared" ca="1" si="3"/>
        <v>993681</v>
      </c>
      <c r="E23" s="1">
        <f t="shared" ca="1" si="4"/>
        <v>120</v>
      </c>
      <c r="F23" s="1">
        <f t="shared" ca="1" si="5"/>
        <v>171</v>
      </c>
      <c r="G23" s="1">
        <f t="shared" ca="1" si="6"/>
        <v>1980</v>
      </c>
      <c r="H23" s="1" t="str">
        <f ca="1">IFERROR(INDEX(Varmeinstallation!B:B,MATCH(INDIRECT($A$1&amp;"L"&amp;A23)*1,Varmeinstallation!A:A,0)),"Ingen varmeinstallationer")</f>
        <v>Centralvarme fra eget anlæg, et-kammer fyr</v>
      </c>
      <c r="I23" s="1" t="str">
        <f ca="1">IFERROR(INDEX(Opvarmningsmiddel!B:B,MATCH(INDIRECT($A$1&amp;"M"&amp;A23)*1,Opvarmningsmiddel!A:A,0)),"")</f>
        <v>Naturgas</v>
      </c>
      <c r="J23" s="1">
        <f t="shared" ca="1" si="7"/>
        <v>2</v>
      </c>
      <c r="K23" s="1" t="str">
        <f ca="1">IFERROR(INDEX(Relationstabel!$C$3:$K$10,MATCH(VALUE(INDIRECT($A$1&amp;"L"&amp;A23)),Relationstabel!$A$3:$A$10,0),MATCH(IFERROR(VALUE(INDIRECT($A$1&amp;"M"&amp;A23)),0),Relationstabel!$C$1:$K$1,0)),"Ingen varmeinstallationer")</f>
        <v>Naturgas</v>
      </c>
      <c r="L23" s="1" t="str">
        <f ca="1">INDEX(Anvendelseskode!B:B,MATCH($E23,Anvendelseskode!$A:$A,0))</f>
        <v>Fritliggende enfamilieshus (parcelhus)</v>
      </c>
      <c r="M23" s="1" t="str">
        <f ca="1">INDEX(Anvendelseskode!C:C,MATCH($E23,Anvendelseskode!$A:$A,0))</f>
        <v>Parcelhuse</v>
      </c>
      <c r="N23" s="1" t="str">
        <f ca="1">INDEX(Anvendelseskode!D:D,MATCH($E23,Anvendelseskode!$A:$A,0))</f>
        <v>Private husholdninger</v>
      </c>
      <c r="O23" s="1" t="str">
        <f ca="1">IFERROR(INDEX(SBi!$2:$2,MATCH(G23,SBi!$1:$1,1)),SBi!$K$2)</f>
        <v>1979-1998</v>
      </c>
      <c r="P23" s="1">
        <f ca="1">IFERROR(INDEX(SBi!$C$3:$K$28,MATCH(E23,SBi!$B$3:$B$28,0),MATCH(O23,SBi!$C$2:$K$2,0)),0)</f>
        <v>105.4</v>
      </c>
      <c r="Q23" s="19">
        <f t="shared" ca="1" si="8"/>
        <v>18.023400000000002</v>
      </c>
      <c r="R23" s="19" t="str">
        <f ca="1">IFERROR(INDEX(VpD!$2:$2,MATCH(G23,VpD!$1:$1,1)),VpD!$I$2)</f>
        <v>1979-1998</v>
      </c>
      <c r="S23" s="1">
        <f ca="1">IFERROR(INDEX(VpD!$C$3:$I$27,MATCH(E23,VpD!$B$3:$B$27,0),MATCH(R23,VpD!$C$2:$I$2,0)),0)</f>
        <v>90</v>
      </c>
      <c r="T23" s="19">
        <f t="shared" ca="1" si="9"/>
        <v>15.39</v>
      </c>
      <c r="U23" s="14" t="str">
        <f t="shared" ca="1" si="10"/>
        <v xml:space="preserve">710927.49 </v>
      </c>
      <c r="V23" s="14" t="str">
        <f t="shared" ca="1" si="11"/>
        <v>6171925.7</v>
      </c>
      <c r="W23" s="14" t="str">
        <f t="shared" ca="1" si="12"/>
        <v>POINT(710927.49 6171925.7)</v>
      </c>
      <c r="X23" s="14" t="str">
        <f>IFERROR(INDEX(BygningOmraade!B:B,MATCH(A23,BygningOmraade!A:A,0)),"")</f>
        <v/>
      </c>
    </row>
    <row r="24" spans="1:24" s="14" customFormat="1" x14ac:dyDescent="0.25">
      <c r="A24" s="14">
        <f t="shared" si="0"/>
        <v>24</v>
      </c>
      <c r="B24" s="14" t="str">
        <f t="shared" ca="1" si="1"/>
        <v>011fbfb0-0926-4a84-8bee-b56bcdc54902</v>
      </c>
      <c r="C24" s="14" t="str">
        <f t="shared" ca="1" si="2"/>
        <v>0a3f507e-2154-32b8-e044-0003ba298018</v>
      </c>
      <c r="D24" s="14">
        <f t="shared" ca="1" si="3"/>
        <v>996811</v>
      </c>
      <c r="E24" s="1">
        <f t="shared" ca="1" si="4"/>
        <v>130</v>
      </c>
      <c r="F24" s="1">
        <f t="shared" ca="1" si="5"/>
        <v>109</v>
      </c>
      <c r="G24" s="1">
        <f t="shared" ca="1" si="6"/>
        <v>1975</v>
      </c>
      <c r="H24" s="1" t="str">
        <f ca="1">IFERROR(INDEX(Varmeinstallation!B:B,MATCH(INDIRECT($A$1&amp;"L"&amp;A24)*1,Varmeinstallation!A:A,0)),"Ingen varmeinstallationer")</f>
        <v>Centralvarme fra eget anlæg, et-kammer fyr</v>
      </c>
      <c r="I24" s="1" t="str">
        <f ca="1">IFERROR(INDEX(Opvarmningsmiddel!B:B,MATCH(INDIRECT($A$1&amp;"M"&amp;A24)*1,Opvarmningsmiddel!A:A,0)),"")</f>
        <v>Naturgas</v>
      </c>
      <c r="J24" s="1">
        <f t="shared" ca="1" si="7"/>
        <v>0</v>
      </c>
      <c r="K24" s="1" t="str">
        <f ca="1">IFERROR(INDEX(Relationstabel!$C$3:$K$10,MATCH(VALUE(INDIRECT($A$1&amp;"L"&amp;A24)),Relationstabel!$A$3:$A$10,0),MATCH(IFERROR(VALUE(INDIRECT($A$1&amp;"M"&amp;A24)),0),Relationstabel!$C$1:$K$1,0)),"Ingen varmeinstallationer")</f>
        <v>Naturgas</v>
      </c>
      <c r="L24" s="1" t="str">
        <f ca="1">INDEX(Anvendelseskode!B:B,MATCH($E24,Anvendelseskode!$A:$A,0))</f>
        <v>Række-, kæde-, dobbelthus (lodret adskillelse mellem enhederne)</v>
      </c>
      <c r="M24" s="1" t="str">
        <f ca="1">INDEX(Anvendelseskode!C:C,MATCH($E24,Anvendelseskode!$A:$A,0))</f>
        <v>Række-, kæde og dobbelthuse</v>
      </c>
      <c r="N24" s="1" t="str">
        <f ca="1">INDEX(Anvendelseskode!D:D,MATCH($E24,Anvendelseskode!$A:$A,0))</f>
        <v>Private husholdninger</v>
      </c>
      <c r="O24" s="1" t="str">
        <f ca="1">IFERROR(INDEX(SBi!$2:$2,MATCH(G24,SBi!$1:$1,1)),SBi!$K$2)</f>
        <v>1973-1978</v>
      </c>
      <c r="P24" s="1">
        <f ca="1">IFERROR(INDEX(SBi!$C$3:$K$28,MATCH(E24,SBi!$B$3:$B$28,0),MATCH(O24,SBi!$C$2:$K$2,0)),0)</f>
        <v>112.6</v>
      </c>
      <c r="Q24" s="19">
        <f t="shared" ca="1" si="8"/>
        <v>12.273399999999999</v>
      </c>
      <c r="R24" s="19" t="str">
        <f ca="1">IFERROR(INDEX(VpD!$2:$2,MATCH(G24,VpD!$1:$1,1)),VpD!$I$2)</f>
        <v>1973-1978</v>
      </c>
      <c r="S24" s="1">
        <f ca="1">IFERROR(INDEX(VpD!$C$3:$I$27,MATCH(E24,VpD!$B$3:$B$27,0),MATCH(R24,VpD!$C$2:$I$2,0)),0)</f>
        <v>98</v>
      </c>
      <c r="T24" s="19">
        <f t="shared" ca="1" si="9"/>
        <v>10.682</v>
      </c>
      <c r="U24" s="14" t="str">
        <f t="shared" ca="1" si="10"/>
        <v xml:space="preserve">713470.75 </v>
      </c>
      <c r="V24" s="14" t="str">
        <f t="shared" ca="1" si="11"/>
        <v>6168961.35</v>
      </c>
      <c r="W24" s="14" t="str">
        <f t="shared" ca="1" si="12"/>
        <v>POINT(713470.75 6168961.35)</v>
      </c>
      <c r="X24" s="14" t="str">
        <f>IFERROR(INDEX(BygningOmraade!B:B,MATCH(A24,BygningOmraade!A:A,0)),"")</f>
        <v/>
      </c>
    </row>
    <row r="25" spans="1:24" s="14" customFormat="1" x14ac:dyDescent="0.25">
      <c r="A25" s="14">
        <f t="shared" si="0"/>
        <v>25</v>
      </c>
      <c r="B25" s="14" t="str">
        <f t="shared" ca="1" si="1"/>
        <v>012aacc7-e822-43bc-8384-326ff5341980</v>
      </c>
      <c r="C25" s="14" t="str">
        <f t="shared" ca="1" si="2"/>
        <v>0a3f507e-1efd-32b8-e044-0003ba298018</v>
      </c>
      <c r="D25" s="14">
        <f t="shared" ca="1" si="3"/>
        <v>995044</v>
      </c>
      <c r="E25" s="1">
        <f t="shared" ca="1" si="4"/>
        <v>130</v>
      </c>
      <c r="F25" s="1">
        <f t="shared" ca="1" si="5"/>
        <v>107</v>
      </c>
      <c r="G25" s="1">
        <f t="shared" ca="1" si="6"/>
        <v>1969</v>
      </c>
      <c r="H25" s="1" t="str">
        <f ca="1">IFERROR(INDEX(Varmeinstallation!B:B,MATCH(INDIRECT($A$1&amp;"L"&amp;A25)*1,Varmeinstallation!A:A,0)),"Ingen varmeinstallationer")</f>
        <v>Fjernvarme/blokvarme (radiatorsystemer eller varmluftanlæg)</v>
      </c>
      <c r="I25" s="1" t="str">
        <f ca="1">IFERROR(INDEX(Opvarmningsmiddel!B:B,MATCH(INDIRECT($A$1&amp;"M"&amp;A25)*1,Opvarmningsmiddel!A:A,0)),"")</f>
        <v/>
      </c>
      <c r="J25" s="1">
        <f t="shared" ca="1" si="7"/>
        <v>0</v>
      </c>
      <c r="K25" s="1" t="str">
        <f ca="1">IFERROR(INDEX(Relationstabel!$C$3:$K$10,MATCH(VALUE(INDIRECT($A$1&amp;"L"&amp;A25)),Relationstabel!$A$3:$A$10,0),MATCH(IFERROR(VALUE(INDIRECT($A$1&amp;"M"&amp;A25)),0),Relationstabel!$C$1:$K$1,0)),"Ingen varmeinstallationer")</f>
        <v>Fjernvarme/ Blokvarme</v>
      </c>
      <c r="L25" s="1" t="str">
        <f ca="1">INDEX(Anvendelseskode!B:B,MATCH($E25,Anvendelseskode!$A:$A,0))</f>
        <v>Række-, kæde-, dobbelthus (lodret adskillelse mellem enhederne)</v>
      </c>
      <c r="M25" s="1" t="str">
        <f ca="1">INDEX(Anvendelseskode!C:C,MATCH($E25,Anvendelseskode!$A:$A,0))</f>
        <v>Række-, kæde og dobbelthuse</v>
      </c>
      <c r="N25" s="1" t="str">
        <f ca="1">INDEX(Anvendelseskode!D:D,MATCH($E25,Anvendelseskode!$A:$A,0))</f>
        <v>Private husholdninger</v>
      </c>
      <c r="O25" s="1" t="str">
        <f ca="1">IFERROR(INDEX(SBi!$2:$2,MATCH(G25,SBi!$1:$1,1)),SBi!$K$2)</f>
        <v>1961-1972</v>
      </c>
      <c r="P25" s="1">
        <f ca="1">IFERROR(INDEX(SBi!$C$3:$K$28,MATCH(E25,SBi!$B$3:$B$28,0),MATCH(O25,SBi!$C$2:$K$2,0)),0)</f>
        <v>119.9</v>
      </c>
      <c r="Q25" s="19">
        <f t="shared" ca="1" si="8"/>
        <v>12.829300000000002</v>
      </c>
      <c r="R25" s="19" t="str">
        <f ca="1">IFERROR(INDEX(VpD!$2:$2,MATCH(G25,VpD!$1:$1,1)),VpD!$I$2)</f>
        <v>1961-1972</v>
      </c>
      <c r="S25" s="1">
        <f ca="1">IFERROR(INDEX(VpD!$C$3:$I$27,MATCH(E25,VpD!$B$3:$B$27,0),MATCH(R25,VpD!$C$2:$I$2,0)),0)</f>
        <v>120</v>
      </c>
      <c r="T25" s="19">
        <f t="shared" ca="1" si="9"/>
        <v>12.84</v>
      </c>
      <c r="U25" s="14" t="str">
        <f t="shared" ca="1" si="10"/>
        <v xml:space="preserve">711698.93 </v>
      </c>
      <c r="V25" s="14" t="str">
        <f t="shared" ca="1" si="11"/>
        <v>6172275.94</v>
      </c>
      <c r="W25" s="14" t="str">
        <f t="shared" ca="1" si="12"/>
        <v>POINT(711698.93 6172275.94)</v>
      </c>
      <c r="X25" s="14" t="str">
        <f>IFERROR(INDEX(BygningOmraade!B:B,MATCH(A25,BygningOmraade!A:A,0)),"")</f>
        <v/>
      </c>
    </row>
    <row r="26" spans="1:24" s="14" customFormat="1" x14ac:dyDescent="0.25">
      <c r="A26" s="14">
        <f t="shared" si="0"/>
        <v>26</v>
      </c>
      <c r="B26" s="14" t="str">
        <f t="shared" ca="1" si="1"/>
        <v>01300a80-d9a1-4fc0-9c5f-09463a66d5de</v>
      </c>
      <c r="C26" s="14" t="str">
        <f t="shared" ca="1" si="2"/>
        <v>4591b5f9-a6ec-0dd9-e044-0003ba298018</v>
      </c>
      <c r="D26" s="14">
        <f t="shared" ca="1" si="3"/>
        <v>2691216</v>
      </c>
      <c r="E26" s="1">
        <f t="shared" ca="1" si="4"/>
        <v>130</v>
      </c>
      <c r="F26" s="1">
        <f t="shared" ca="1" si="5"/>
        <v>108</v>
      </c>
      <c r="G26" s="1">
        <f t="shared" ca="1" si="6"/>
        <v>2008</v>
      </c>
      <c r="H26" s="1" t="str">
        <f ca="1">IFERROR(INDEX(Varmeinstallation!B:B,MATCH(INDIRECT($A$1&amp;"L"&amp;A26)*1,Varmeinstallation!A:A,0)),"Ingen varmeinstallationer")</f>
        <v>Centralvarme fra eget anlæg, et-kammer fyr</v>
      </c>
      <c r="I26" s="1" t="str">
        <f ca="1">IFERROR(INDEX(Opvarmningsmiddel!B:B,MATCH(INDIRECT($A$1&amp;"M"&amp;A26)*1,Opvarmningsmiddel!A:A,0)),"")</f>
        <v>Naturgas</v>
      </c>
      <c r="J26" s="1">
        <f t="shared" ca="1" si="7"/>
        <v>90</v>
      </c>
      <c r="K26" s="1" t="str">
        <f ca="1">IFERROR(INDEX(Relationstabel!$C$3:$K$10,MATCH(VALUE(INDIRECT($A$1&amp;"L"&amp;A26)),Relationstabel!$A$3:$A$10,0),MATCH(IFERROR(VALUE(INDIRECT($A$1&amp;"M"&amp;A26)),0),Relationstabel!$C$1:$K$1,0)),"Ingen varmeinstallationer")</f>
        <v>Naturgas</v>
      </c>
      <c r="L26" s="1" t="str">
        <f ca="1">INDEX(Anvendelseskode!B:B,MATCH($E26,Anvendelseskode!$A:$A,0))</f>
        <v>Række-, kæde-, dobbelthus (lodret adskillelse mellem enhederne)</v>
      </c>
      <c r="M26" s="1" t="str">
        <f ca="1">INDEX(Anvendelseskode!C:C,MATCH($E26,Anvendelseskode!$A:$A,0))</f>
        <v>Række-, kæde og dobbelthuse</v>
      </c>
      <c r="N26" s="1" t="str">
        <f ca="1">INDEX(Anvendelseskode!D:D,MATCH($E26,Anvendelseskode!$A:$A,0))</f>
        <v>Private husholdninger</v>
      </c>
      <c r="O26" s="1" t="str">
        <f ca="1">IFERROR(INDEX(SBi!$2:$2,MATCH(G26,SBi!$1:$1,1)),SBi!$K$2)</f>
        <v>Efter 2006</v>
      </c>
      <c r="P26" s="1">
        <f ca="1">IFERROR(INDEX(SBi!$C$3:$K$28,MATCH(E26,SBi!$B$3:$B$28,0),MATCH(O26,SBi!$C$2:$K$2,0)),0)</f>
        <v>66.400000000000006</v>
      </c>
      <c r="Q26" s="19">
        <f t="shared" ca="1" si="8"/>
        <v>7.1712000000000007</v>
      </c>
      <c r="R26" s="19" t="str">
        <f ca="1">IFERROR(INDEX(VpD!$2:$2,MATCH(G26,VpD!$1:$1,1)),VpD!$I$2)</f>
        <v>&gt;1998</v>
      </c>
      <c r="S26" s="1">
        <f ca="1">IFERROR(INDEX(VpD!$C$3:$I$27,MATCH(E26,VpD!$B$3:$B$27,0),MATCH(R26,VpD!$C$2:$I$2,0)),0)</f>
        <v>65</v>
      </c>
      <c r="T26" s="19">
        <f t="shared" ca="1" si="9"/>
        <v>7.02</v>
      </c>
      <c r="U26" s="14" t="str">
        <f t="shared" ca="1" si="10"/>
        <v xml:space="preserve">712552.06 </v>
      </c>
      <c r="V26" s="14" t="str">
        <f t="shared" ca="1" si="11"/>
        <v>6168812.74</v>
      </c>
      <c r="W26" s="14" t="str">
        <f t="shared" ca="1" si="12"/>
        <v>POINT(712552.06 6168812.74)</v>
      </c>
      <c r="X26" s="14" t="str">
        <f>IFERROR(INDEX(BygningOmraade!B:B,MATCH(A26,BygningOmraade!A:A,0)),"")</f>
        <v/>
      </c>
    </row>
    <row r="27" spans="1:24" s="14" customFormat="1" x14ac:dyDescent="0.25">
      <c r="A27" s="14">
        <f t="shared" si="0"/>
        <v>27</v>
      </c>
      <c r="B27" s="14" t="str">
        <f t="shared" ca="1" si="1"/>
        <v>013f47ae-3fcf-4b8b-8fe1-f4868297beae</v>
      </c>
      <c r="C27" s="14" t="str">
        <f t="shared" ca="1" si="2"/>
        <v>0a3f507e-223f-32b8-e044-0003ba298018</v>
      </c>
      <c r="D27" s="14">
        <f t="shared" ca="1" si="3"/>
        <v>995840</v>
      </c>
      <c r="E27" s="1">
        <f t="shared" ca="1" si="4"/>
        <v>120</v>
      </c>
      <c r="F27" s="1">
        <f t="shared" ca="1" si="5"/>
        <v>134</v>
      </c>
      <c r="G27" s="1">
        <f t="shared" ca="1" si="6"/>
        <v>1992</v>
      </c>
      <c r="H27" s="1" t="str">
        <f ca="1">IFERROR(INDEX(Varmeinstallation!B:B,MATCH(INDIRECT($A$1&amp;"L"&amp;A27)*1,Varmeinstallation!A:A,0)),"Ingen varmeinstallationer")</f>
        <v>Centralvarme fra eget anlæg, et-kammer fyr</v>
      </c>
      <c r="I27" s="1" t="str">
        <f ca="1">IFERROR(INDEX(Opvarmningsmiddel!B:B,MATCH(INDIRECT($A$1&amp;"M"&amp;A27)*1,Opvarmningsmiddel!A:A,0)),"")</f>
        <v>Flydende brændsel (olie, petroleum, flaskegas m.m.)</v>
      </c>
      <c r="J27" s="1">
        <f t="shared" ca="1" si="7"/>
        <v>0</v>
      </c>
      <c r="K27" s="1" t="str">
        <f ca="1">IFERROR(INDEX(Relationstabel!$C$3:$K$10,MATCH(VALUE(INDIRECT($A$1&amp;"L"&amp;A27)),Relationstabel!$A$3:$A$10,0),MATCH(IFERROR(VALUE(INDIRECT($A$1&amp;"M"&amp;A27)),0),Relationstabel!$C$1:$K$1,0)),"Ingen varmeinstallationer")</f>
        <v>Olie</v>
      </c>
      <c r="L27" s="1" t="str">
        <f ca="1">INDEX(Anvendelseskode!B:B,MATCH($E27,Anvendelseskode!$A:$A,0))</f>
        <v>Fritliggende enfamilieshus (parcelhus)</v>
      </c>
      <c r="M27" s="1" t="str">
        <f ca="1">INDEX(Anvendelseskode!C:C,MATCH($E27,Anvendelseskode!$A:$A,0))</f>
        <v>Parcelhuse</v>
      </c>
      <c r="N27" s="1" t="str">
        <f ca="1">INDEX(Anvendelseskode!D:D,MATCH($E27,Anvendelseskode!$A:$A,0))</f>
        <v>Private husholdninger</v>
      </c>
      <c r="O27" s="1" t="str">
        <f ca="1">IFERROR(INDEX(SBi!$2:$2,MATCH(G27,SBi!$1:$1,1)),SBi!$K$2)</f>
        <v>1979-1998</v>
      </c>
      <c r="P27" s="1">
        <f ca="1">IFERROR(INDEX(SBi!$C$3:$K$28,MATCH(E27,SBi!$B$3:$B$28,0),MATCH(O27,SBi!$C$2:$K$2,0)),0)</f>
        <v>105.4</v>
      </c>
      <c r="Q27" s="19">
        <f t="shared" ca="1" si="8"/>
        <v>14.1236</v>
      </c>
      <c r="R27" s="19" t="str">
        <f ca="1">IFERROR(INDEX(VpD!$2:$2,MATCH(G27,VpD!$1:$1,1)),VpD!$I$2)</f>
        <v>1979-1998</v>
      </c>
      <c r="S27" s="1">
        <f ca="1">IFERROR(INDEX(VpD!$C$3:$I$27,MATCH(E27,VpD!$B$3:$B$27,0),MATCH(R27,VpD!$C$2:$I$2,0)),0)</f>
        <v>90</v>
      </c>
      <c r="T27" s="19">
        <f t="shared" ca="1" si="9"/>
        <v>12.06</v>
      </c>
      <c r="U27" s="14" t="str">
        <f t="shared" ca="1" si="10"/>
        <v xml:space="preserve">712032.32 </v>
      </c>
      <c r="V27" s="14" t="str">
        <f t="shared" ca="1" si="11"/>
        <v>6171661.07</v>
      </c>
      <c r="W27" s="14" t="str">
        <f t="shared" ca="1" si="12"/>
        <v>POINT(712032.32 6171661.07)</v>
      </c>
      <c r="X27" s="14" t="str">
        <f>IFERROR(INDEX(BygningOmraade!B:B,MATCH(A27,BygningOmraade!A:A,0)),"")</f>
        <v/>
      </c>
    </row>
    <row r="28" spans="1:24" s="14" customFormat="1" x14ac:dyDescent="0.25">
      <c r="A28" s="14">
        <f t="shared" si="0"/>
        <v>28</v>
      </c>
      <c r="B28" s="14" t="str">
        <f t="shared" ca="1" si="1"/>
        <v>013fc823-9f02-4739-8be5-19d07a10b21c</v>
      </c>
      <c r="C28" s="14" t="str">
        <f t="shared" ca="1" si="2"/>
        <v>0a3f507e-156a-32b8-e044-0003ba298018</v>
      </c>
      <c r="D28" s="14">
        <f t="shared" ca="1" si="3"/>
        <v>996633</v>
      </c>
      <c r="E28" s="1">
        <f t="shared" ca="1" si="4"/>
        <v>130</v>
      </c>
      <c r="F28" s="1">
        <f t="shared" ca="1" si="5"/>
        <v>102</v>
      </c>
      <c r="G28" s="1">
        <f t="shared" ca="1" si="6"/>
        <v>1977</v>
      </c>
      <c r="H28" s="1" t="str">
        <f ca="1">IFERROR(INDEX(Varmeinstallation!B:B,MATCH(INDIRECT($A$1&amp;"L"&amp;A28)*1,Varmeinstallation!A:A,0)),"Ingen varmeinstallationer")</f>
        <v>Fjernvarme/blokvarme (radiatorsystemer eller varmluftanlæg)</v>
      </c>
      <c r="I28" s="1" t="str">
        <f ca="1">IFERROR(INDEX(Opvarmningsmiddel!B:B,MATCH(INDIRECT($A$1&amp;"M"&amp;A28)*1,Opvarmningsmiddel!A:A,0)),"")</f>
        <v/>
      </c>
      <c r="J28" s="1">
        <f t="shared" ca="1" si="7"/>
        <v>0</v>
      </c>
      <c r="K28" s="1" t="str">
        <f ca="1">IFERROR(INDEX(Relationstabel!$C$3:$K$10,MATCH(VALUE(INDIRECT($A$1&amp;"L"&amp;A28)),Relationstabel!$A$3:$A$10,0),MATCH(IFERROR(VALUE(INDIRECT($A$1&amp;"M"&amp;A28)),0),Relationstabel!$C$1:$K$1,0)),"Ingen varmeinstallationer")</f>
        <v>Fjernvarme/ Blokvarme</v>
      </c>
      <c r="L28" s="1" t="str">
        <f ca="1">INDEX(Anvendelseskode!B:B,MATCH($E28,Anvendelseskode!$A:$A,0))</f>
        <v>Række-, kæde-, dobbelthus (lodret adskillelse mellem enhederne)</v>
      </c>
      <c r="M28" s="1" t="str">
        <f ca="1">INDEX(Anvendelseskode!C:C,MATCH($E28,Anvendelseskode!$A:$A,0))</f>
        <v>Række-, kæde og dobbelthuse</v>
      </c>
      <c r="N28" s="1" t="str">
        <f ca="1">INDEX(Anvendelseskode!D:D,MATCH($E28,Anvendelseskode!$A:$A,0))</f>
        <v>Private husholdninger</v>
      </c>
      <c r="O28" s="1" t="str">
        <f ca="1">IFERROR(INDEX(SBi!$2:$2,MATCH(G28,SBi!$1:$1,1)),SBi!$K$2)</f>
        <v>1973-1978</v>
      </c>
      <c r="P28" s="1">
        <f ca="1">IFERROR(INDEX(SBi!$C$3:$K$28,MATCH(E28,SBi!$B$3:$B$28,0),MATCH(O28,SBi!$C$2:$K$2,0)),0)</f>
        <v>112.6</v>
      </c>
      <c r="Q28" s="19">
        <f t="shared" ca="1" si="8"/>
        <v>11.485199999999999</v>
      </c>
      <c r="R28" s="19" t="str">
        <f ca="1">IFERROR(INDEX(VpD!$2:$2,MATCH(G28,VpD!$1:$1,1)),VpD!$I$2)</f>
        <v>1973-1978</v>
      </c>
      <c r="S28" s="1">
        <f ca="1">IFERROR(INDEX(VpD!$C$3:$I$27,MATCH(E28,VpD!$B$3:$B$27,0),MATCH(R28,VpD!$C$2:$I$2,0)),0)</f>
        <v>98</v>
      </c>
      <c r="T28" s="19">
        <f t="shared" ca="1" si="9"/>
        <v>9.9960000000000004</v>
      </c>
      <c r="U28" s="14" t="str">
        <f t="shared" ca="1" si="10"/>
        <v xml:space="preserve">713539.69 </v>
      </c>
      <c r="V28" s="14" t="str">
        <f t="shared" ca="1" si="11"/>
        <v>6169582.84</v>
      </c>
      <c r="W28" s="14" t="str">
        <f t="shared" ca="1" si="12"/>
        <v>POINT(713539.69 6169582.84)</v>
      </c>
      <c r="X28" s="14" t="str">
        <f>IFERROR(INDEX(BygningOmraade!B:B,MATCH(A28,BygningOmraade!A:A,0)),"")</f>
        <v/>
      </c>
    </row>
    <row r="29" spans="1:24" s="14" customFormat="1" x14ac:dyDescent="0.25">
      <c r="A29" s="14">
        <f t="shared" si="0"/>
        <v>29</v>
      </c>
      <c r="B29" s="14" t="str">
        <f t="shared" ca="1" si="1"/>
        <v>01477207-7ad1-4c25-af93-93b04255b1be</v>
      </c>
      <c r="C29" s="14" t="str">
        <f t="shared" ca="1" si="2"/>
        <v>0a3f507e-1b12-32b8-e044-0003ba298018</v>
      </c>
      <c r="D29" s="14">
        <f t="shared" ca="1" si="3"/>
        <v>995800</v>
      </c>
      <c r="E29" s="1">
        <f t="shared" ca="1" si="4"/>
        <v>420</v>
      </c>
      <c r="F29" s="1">
        <f t="shared" ca="1" si="5"/>
        <v>121</v>
      </c>
      <c r="G29" s="1">
        <f t="shared" ca="1" si="6"/>
        <v>1955</v>
      </c>
      <c r="H29" s="1" t="str">
        <f ca="1">IFERROR(INDEX(Varmeinstallation!B:B,MATCH(INDIRECT($A$1&amp;"L"&amp;A29)*1,Varmeinstallation!A:A,0)),"Ingen varmeinstallationer")</f>
        <v>Fjernvarme/blokvarme (radiatorsystemer eller varmluftanlæg)</v>
      </c>
      <c r="I29" s="1" t="str">
        <f ca="1">IFERROR(INDEX(Opvarmningsmiddel!B:B,MATCH(INDIRECT($A$1&amp;"M"&amp;A29)*1,Opvarmningsmiddel!A:A,0)),"")</f>
        <v/>
      </c>
      <c r="J29" s="1">
        <f t="shared" ca="1" si="7"/>
        <v>90</v>
      </c>
      <c r="K29" s="1" t="str">
        <f ca="1">IFERROR(INDEX(Relationstabel!$C$3:$K$10,MATCH(VALUE(INDIRECT($A$1&amp;"L"&amp;A29)),Relationstabel!$A$3:$A$10,0),MATCH(IFERROR(VALUE(INDIRECT($A$1&amp;"M"&amp;A29)),0),Relationstabel!$C$1:$K$1,0)),"Ingen varmeinstallationer")</f>
        <v>Fjernvarme/ Blokvarme</v>
      </c>
      <c r="L29" s="1" t="str">
        <f ca="1">INDEX(Anvendelseskode!B:B,MATCH($E29,Anvendelseskode!$A:$A,0))</f>
        <v>Bygning til undervisning og forskning (skole, gymnasium, forskningslabratorium o.lign.)</v>
      </c>
      <c r="M29" s="1" t="str">
        <f ca="1">INDEX(Anvendelseskode!C:C,MATCH($E29,Anvendelseskode!$A:$A,0))</f>
        <v>Undervisning, forskning o.l.</v>
      </c>
      <c r="N29" s="1" t="str">
        <f ca="1">INDEX(Anvendelseskode!D:D,MATCH($E29,Anvendelseskode!$A:$A,0))</f>
        <v>Kommunale og andre offentlige institutioner</v>
      </c>
      <c r="O29" s="1" t="str">
        <f ca="1">IFERROR(INDEX(SBi!$2:$2,MATCH(G29,SBi!$1:$1,1)),SBi!$K$2)</f>
        <v>1951-1960</v>
      </c>
      <c r="P29" s="1">
        <f ca="1">IFERROR(INDEX(SBi!$C$3:$K$28,MATCH(E29,SBi!$B$3:$B$28,0),MATCH(O29,SBi!$C$2:$K$2,0)),0)</f>
        <v>133.80000000000001</v>
      </c>
      <c r="Q29" s="19">
        <f t="shared" ca="1" si="8"/>
        <v>16.189800000000002</v>
      </c>
      <c r="R29" s="19" t="str">
        <f ca="1">IFERROR(INDEX(VpD!$2:$2,MATCH(G29,VpD!$1:$1,1)),VpD!$I$2)</f>
        <v>1951-1960</v>
      </c>
      <c r="S29" s="1">
        <f ca="1">IFERROR(INDEX(VpD!$C$3:$I$27,MATCH(E29,VpD!$B$3:$B$27,0),MATCH(R29,VpD!$C$2:$I$2,0)),0)</f>
        <v>162</v>
      </c>
      <c r="T29" s="19">
        <f t="shared" ca="1" si="9"/>
        <v>19.602</v>
      </c>
      <c r="U29" s="14" t="str">
        <f t="shared" ca="1" si="10"/>
        <v xml:space="preserve">712110.9 </v>
      </c>
      <c r="V29" s="14" t="str">
        <f t="shared" ca="1" si="11"/>
        <v>6170270.24</v>
      </c>
      <c r="W29" s="14" t="str">
        <f t="shared" ca="1" si="12"/>
        <v>POINT(712110.9 6170270.24)</v>
      </c>
      <c r="X29" s="14" t="str">
        <f>IFERROR(INDEX(BygningOmraade!B:B,MATCH(A29,BygningOmraade!A:A,0)),"")</f>
        <v/>
      </c>
    </row>
    <row r="30" spans="1:24" s="14" customFormat="1" x14ac:dyDescent="0.25">
      <c r="A30" s="14">
        <f t="shared" si="0"/>
        <v>30</v>
      </c>
      <c r="B30" s="14" t="str">
        <f t="shared" ca="1" si="1"/>
        <v>01837e9a-91f8-425e-9d2f-44f0780dbf6c</v>
      </c>
      <c r="C30" s="14" t="str">
        <f t="shared" ca="1" si="2"/>
        <v>0a3f507e-2177-32b8-e044-0003ba298018</v>
      </c>
      <c r="D30" s="14">
        <f t="shared" ca="1" si="3"/>
        <v>997171</v>
      </c>
      <c r="E30" s="1">
        <f t="shared" ca="1" si="4"/>
        <v>130</v>
      </c>
      <c r="F30" s="1">
        <f t="shared" ca="1" si="5"/>
        <v>109</v>
      </c>
      <c r="G30" s="1">
        <f t="shared" ca="1" si="6"/>
        <v>1978</v>
      </c>
      <c r="H30" s="1" t="str">
        <f ca="1">IFERROR(INDEX(Varmeinstallation!B:B,MATCH(INDIRECT($A$1&amp;"L"&amp;A30)*1,Varmeinstallation!A:A,0)),"Ingen varmeinstallationer")</f>
        <v>Fjernvarme/blokvarme (radiatorsystemer eller varmluftanlæg)</v>
      </c>
      <c r="I30" s="1" t="str">
        <f ca="1">IFERROR(INDEX(Opvarmningsmiddel!B:B,MATCH(INDIRECT($A$1&amp;"M"&amp;A30)*1,Opvarmningsmiddel!A:A,0)),"")</f>
        <v/>
      </c>
      <c r="J30" s="1">
        <f t="shared" ca="1" si="7"/>
        <v>0</v>
      </c>
      <c r="K30" s="1" t="str">
        <f ca="1">IFERROR(INDEX(Relationstabel!$C$3:$K$10,MATCH(VALUE(INDIRECT($A$1&amp;"L"&amp;A30)),Relationstabel!$A$3:$A$10,0),MATCH(IFERROR(VALUE(INDIRECT($A$1&amp;"M"&amp;A30)),0),Relationstabel!$C$1:$K$1,0)),"Ingen varmeinstallationer")</f>
        <v>Fjernvarme/ Blokvarme</v>
      </c>
      <c r="L30" s="1" t="str">
        <f ca="1">INDEX(Anvendelseskode!B:B,MATCH($E30,Anvendelseskode!$A:$A,0))</f>
        <v>Række-, kæde-, dobbelthus (lodret adskillelse mellem enhederne)</v>
      </c>
      <c r="M30" s="1" t="str">
        <f ca="1">INDEX(Anvendelseskode!C:C,MATCH($E30,Anvendelseskode!$A:$A,0))</f>
        <v>Række-, kæde og dobbelthuse</v>
      </c>
      <c r="N30" s="1" t="str">
        <f ca="1">INDEX(Anvendelseskode!D:D,MATCH($E30,Anvendelseskode!$A:$A,0))</f>
        <v>Private husholdninger</v>
      </c>
      <c r="O30" s="1" t="str">
        <f ca="1">IFERROR(INDEX(SBi!$2:$2,MATCH(G30,SBi!$1:$1,1)),SBi!$K$2)</f>
        <v>1973-1978</v>
      </c>
      <c r="P30" s="1">
        <f ca="1">IFERROR(INDEX(SBi!$C$3:$K$28,MATCH(E30,SBi!$B$3:$B$28,0),MATCH(O30,SBi!$C$2:$K$2,0)),0)</f>
        <v>112.6</v>
      </c>
      <c r="Q30" s="19">
        <f t="shared" ca="1" si="8"/>
        <v>12.273399999999999</v>
      </c>
      <c r="R30" s="19" t="str">
        <f ca="1">IFERROR(INDEX(VpD!$2:$2,MATCH(G30,VpD!$1:$1,1)),VpD!$I$2)</f>
        <v>1973-1978</v>
      </c>
      <c r="S30" s="1">
        <f ca="1">IFERROR(INDEX(VpD!$C$3:$I$27,MATCH(E30,VpD!$B$3:$B$27,0),MATCH(R30,VpD!$C$2:$I$2,0)),0)</f>
        <v>98</v>
      </c>
      <c r="T30" s="19">
        <f t="shared" ca="1" si="9"/>
        <v>10.682</v>
      </c>
      <c r="U30" s="14" t="str">
        <f t="shared" ca="1" si="10"/>
        <v xml:space="preserve">713741.65 </v>
      </c>
      <c r="V30" s="14" t="str">
        <f t="shared" ca="1" si="11"/>
        <v>6169633.27</v>
      </c>
      <c r="W30" s="14" t="str">
        <f t="shared" ca="1" si="12"/>
        <v>POINT(713741.65 6169633.27)</v>
      </c>
      <c r="X30" s="14" t="str">
        <f>IFERROR(INDEX(BygningOmraade!B:B,MATCH(A30,BygningOmraade!A:A,0)),"")</f>
        <v/>
      </c>
    </row>
    <row r="31" spans="1:24" s="14" customFormat="1" x14ac:dyDescent="0.25">
      <c r="A31" s="14">
        <f t="shared" si="0"/>
        <v>31</v>
      </c>
      <c r="B31" s="14" t="str">
        <f t="shared" ca="1" si="1"/>
        <v>0188197c-0609-4f13-aa67-cb1096729d14</v>
      </c>
      <c r="C31" s="14" t="str">
        <f t="shared" ca="1" si="2"/>
        <v>0a3f507e-1636-32b8-e044-0003ba298018</v>
      </c>
      <c r="D31" s="14">
        <f t="shared" ca="1" si="3"/>
        <v>997339</v>
      </c>
      <c r="E31" s="1">
        <f t="shared" ca="1" si="4"/>
        <v>130</v>
      </c>
      <c r="F31" s="1">
        <f t="shared" ca="1" si="5"/>
        <v>109</v>
      </c>
      <c r="G31" s="1">
        <f t="shared" ca="1" si="6"/>
        <v>1978</v>
      </c>
      <c r="H31" s="1" t="str">
        <f ca="1">IFERROR(INDEX(Varmeinstallation!B:B,MATCH(INDIRECT($A$1&amp;"L"&amp;A31)*1,Varmeinstallation!A:A,0)),"Ingen varmeinstallationer")</f>
        <v>Fjernvarme/blokvarme (radiatorsystemer eller varmluftanlæg)</v>
      </c>
      <c r="I31" s="1" t="str">
        <f ca="1">IFERROR(INDEX(Opvarmningsmiddel!B:B,MATCH(INDIRECT($A$1&amp;"M"&amp;A31)*1,Opvarmningsmiddel!A:A,0)),"")</f>
        <v/>
      </c>
      <c r="J31" s="1">
        <f t="shared" ca="1" si="7"/>
        <v>0</v>
      </c>
      <c r="K31" s="1" t="str">
        <f ca="1">IFERROR(INDEX(Relationstabel!$C$3:$K$10,MATCH(VALUE(INDIRECT($A$1&amp;"L"&amp;A31)),Relationstabel!$A$3:$A$10,0),MATCH(IFERROR(VALUE(INDIRECT($A$1&amp;"M"&amp;A31)),0),Relationstabel!$C$1:$K$1,0)),"Ingen varmeinstallationer")</f>
        <v>Fjernvarme/ Blokvarme</v>
      </c>
      <c r="L31" s="1" t="str">
        <f ca="1">INDEX(Anvendelseskode!B:B,MATCH($E31,Anvendelseskode!$A:$A,0))</f>
        <v>Række-, kæde-, dobbelthus (lodret adskillelse mellem enhederne)</v>
      </c>
      <c r="M31" s="1" t="str">
        <f ca="1">INDEX(Anvendelseskode!C:C,MATCH($E31,Anvendelseskode!$A:$A,0))</f>
        <v>Række-, kæde og dobbelthuse</v>
      </c>
      <c r="N31" s="1" t="str">
        <f ca="1">INDEX(Anvendelseskode!D:D,MATCH($E31,Anvendelseskode!$A:$A,0))</f>
        <v>Private husholdninger</v>
      </c>
      <c r="O31" s="1" t="str">
        <f ca="1">IFERROR(INDEX(SBi!$2:$2,MATCH(G31,SBi!$1:$1,1)),SBi!$K$2)</f>
        <v>1973-1978</v>
      </c>
      <c r="P31" s="1">
        <f ca="1">IFERROR(INDEX(SBi!$C$3:$K$28,MATCH(E31,SBi!$B$3:$B$28,0),MATCH(O31,SBi!$C$2:$K$2,0)),0)</f>
        <v>112.6</v>
      </c>
      <c r="Q31" s="19">
        <f t="shared" ca="1" si="8"/>
        <v>12.273399999999999</v>
      </c>
      <c r="R31" s="19" t="str">
        <f ca="1">IFERROR(INDEX(VpD!$2:$2,MATCH(G31,VpD!$1:$1,1)),VpD!$I$2)</f>
        <v>1973-1978</v>
      </c>
      <c r="S31" s="1">
        <f ca="1">IFERROR(INDEX(VpD!$C$3:$I$27,MATCH(E31,VpD!$B$3:$B$27,0),MATCH(R31,VpD!$C$2:$I$2,0)),0)</f>
        <v>98</v>
      </c>
      <c r="T31" s="19">
        <f t="shared" ca="1" si="9"/>
        <v>10.682</v>
      </c>
      <c r="U31" s="14" t="str">
        <f t="shared" ca="1" si="10"/>
        <v xml:space="preserve">713671.69 </v>
      </c>
      <c r="V31" s="14" t="str">
        <f t="shared" ca="1" si="11"/>
        <v>6169494.43</v>
      </c>
      <c r="W31" s="14" t="str">
        <f t="shared" ca="1" si="12"/>
        <v>POINT(713671.69 6169494.43)</v>
      </c>
      <c r="X31" s="14" t="str">
        <f>IFERROR(INDEX(BygningOmraade!B:B,MATCH(A31,BygningOmraade!A:A,0)),"")</f>
        <v/>
      </c>
    </row>
    <row r="32" spans="1:24" s="14" customFormat="1" x14ac:dyDescent="0.25">
      <c r="A32" s="14">
        <f t="shared" si="0"/>
        <v>32</v>
      </c>
      <c r="B32" s="14" t="str">
        <f t="shared" ca="1" si="1"/>
        <v>0198be22-77d9-4977-9e87-ae07c9050f91</v>
      </c>
      <c r="C32" s="14" t="str">
        <f t="shared" ca="1" si="2"/>
        <v>0a3f507e-1968-32b8-e044-0003ba298018</v>
      </c>
      <c r="D32" s="14">
        <f t="shared" ca="1" si="3"/>
        <v>995589</v>
      </c>
      <c r="E32" s="1">
        <f t="shared" ca="1" si="4"/>
        <v>130</v>
      </c>
      <c r="F32" s="1">
        <f t="shared" ca="1" si="5"/>
        <v>101</v>
      </c>
      <c r="G32" s="1">
        <f t="shared" ca="1" si="6"/>
        <v>1978</v>
      </c>
      <c r="H32" s="1" t="str">
        <f ca="1">IFERROR(INDEX(Varmeinstallation!B:B,MATCH(INDIRECT($A$1&amp;"L"&amp;A32)*1,Varmeinstallation!A:A,0)),"Ingen varmeinstallationer")</f>
        <v>Fjernvarme/blokvarme (radiatorsystemer eller varmluftanlæg)</v>
      </c>
      <c r="I32" s="1" t="str">
        <f ca="1">IFERROR(INDEX(Opvarmningsmiddel!B:B,MATCH(INDIRECT($A$1&amp;"M"&amp;A32)*1,Opvarmningsmiddel!A:A,0)),"")</f>
        <v/>
      </c>
      <c r="J32" s="1">
        <f t="shared" ca="1" si="7"/>
        <v>0</v>
      </c>
      <c r="K32" s="1" t="str">
        <f ca="1">IFERROR(INDEX(Relationstabel!$C$3:$K$10,MATCH(VALUE(INDIRECT($A$1&amp;"L"&amp;A32)),Relationstabel!$A$3:$A$10,0),MATCH(IFERROR(VALUE(INDIRECT($A$1&amp;"M"&amp;A32)),0),Relationstabel!$C$1:$K$1,0)),"Ingen varmeinstallationer")</f>
        <v>Fjernvarme/ Blokvarme</v>
      </c>
      <c r="L32" s="1" t="str">
        <f ca="1">INDEX(Anvendelseskode!B:B,MATCH($E32,Anvendelseskode!$A:$A,0))</f>
        <v>Række-, kæde-, dobbelthus (lodret adskillelse mellem enhederne)</v>
      </c>
      <c r="M32" s="1" t="str">
        <f ca="1">INDEX(Anvendelseskode!C:C,MATCH($E32,Anvendelseskode!$A:$A,0))</f>
        <v>Række-, kæde og dobbelthuse</v>
      </c>
      <c r="N32" s="1" t="str">
        <f ca="1">INDEX(Anvendelseskode!D:D,MATCH($E32,Anvendelseskode!$A:$A,0))</f>
        <v>Private husholdninger</v>
      </c>
      <c r="O32" s="1" t="str">
        <f ca="1">IFERROR(INDEX(SBi!$2:$2,MATCH(G32,SBi!$1:$1,1)),SBi!$K$2)</f>
        <v>1973-1978</v>
      </c>
      <c r="P32" s="1">
        <f ca="1">IFERROR(INDEX(SBi!$C$3:$K$28,MATCH(E32,SBi!$B$3:$B$28,0),MATCH(O32,SBi!$C$2:$K$2,0)),0)</f>
        <v>112.6</v>
      </c>
      <c r="Q32" s="19">
        <f t="shared" ca="1" si="8"/>
        <v>11.372599999999998</v>
      </c>
      <c r="R32" s="19" t="str">
        <f ca="1">IFERROR(INDEX(VpD!$2:$2,MATCH(G32,VpD!$1:$1,1)),VpD!$I$2)</f>
        <v>1973-1978</v>
      </c>
      <c r="S32" s="1">
        <f ca="1">IFERROR(INDEX(VpD!$C$3:$I$27,MATCH(E32,VpD!$B$3:$B$27,0),MATCH(R32,VpD!$C$2:$I$2,0)),0)</f>
        <v>98</v>
      </c>
      <c r="T32" s="19">
        <f t="shared" ca="1" si="9"/>
        <v>9.8979999999999997</v>
      </c>
      <c r="U32" s="14" t="str">
        <f t="shared" ca="1" si="10"/>
        <v xml:space="preserve">711856.48 </v>
      </c>
      <c r="V32" s="14" t="str">
        <f t="shared" ca="1" si="11"/>
        <v>6172539.05</v>
      </c>
      <c r="W32" s="14" t="str">
        <f t="shared" ca="1" si="12"/>
        <v>POINT(711856.48 6172539.05)</v>
      </c>
      <c r="X32" s="14" t="str">
        <f>IFERROR(INDEX(BygningOmraade!B:B,MATCH(A32,BygningOmraade!A:A,0)),"")</f>
        <v/>
      </c>
    </row>
    <row r="33" spans="1:24" s="14" customFormat="1" x14ac:dyDescent="0.25">
      <c r="A33" s="14">
        <f t="shared" si="0"/>
        <v>33</v>
      </c>
      <c r="B33" s="14" t="str">
        <f t="shared" ca="1" si="1"/>
        <v>019eea24-648e-4e20-8dc3-3dfe1266ae28</v>
      </c>
      <c r="C33" s="14" t="str">
        <f t="shared" ca="1" si="2"/>
        <v>0a3f507e-1a87-32b8-e044-0003ba298018</v>
      </c>
      <c r="D33" s="14">
        <f t="shared" ca="1" si="3"/>
        <v>997417</v>
      </c>
      <c r="E33" s="1">
        <f t="shared" ca="1" si="4"/>
        <v>120</v>
      </c>
      <c r="F33" s="1">
        <f t="shared" ca="1" si="5"/>
        <v>143</v>
      </c>
      <c r="G33" s="1">
        <f t="shared" ca="1" si="6"/>
        <v>1968</v>
      </c>
      <c r="H33" s="1" t="str">
        <f ca="1">IFERROR(INDEX(Varmeinstallation!B:B,MATCH(INDIRECT($A$1&amp;"L"&amp;A33)*1,Varmeinstallation!A:A,0)),"Ingen varmeinstallationer")</f>
        <v>Centralvarme fra eget anlæg, et-kammer fyr</v>
      </c>
      <c r="I33" s="1" t="str">
        <f ca="1">IFERROR(INDEX(Opvarmningsmiddel!B:B,MATCH(INDIRECT($A$1&amp;"M"&amp;A33)*1,Opvarmningsmiddel!A:A,0)),"")</f>
        <v>Naturgas</v>
      </c>
      <c r="J33" s="1">
        <f t="shared" ca="1" si="7"/>
        <v>2</v>
      </c>
      <c r="K33" s="1" t="str">
        <f ca="1">IFERROR(INDEX(Relationstabel!$C$3:$K$10,MATCH(VALUE(INDIRECT($A$1&amp;"L"&amp;A33)),Relationstabel!$A$3:$A$10,0),MATCH(IFERROR(VALUE(INDIRECT($A$1&amp;"M"&amp;A33)),0),Relationstabel!$C$1:$K$1,0)),"Ingen varmeinstallationer")</f>
        <v>Naturgas</v>
      </c>
      <c r="L33" s="1" t="str">
        <f ca="1">INDEX(Anvendelseskode!B:B,MATCH($E33,Anvendelseskode!$A:$A,0))</f>
        <v>Fritliggende enfamilieshus (parcelhus)</v>
      </c>
      <c r="M33" s="1" t="str">
        <f ca="1">INDEX(Anvendelseskode!C:C,MATCH($E33,Anvendelseskode!$A:$A,0))</f>
        <v>Parcelhuse</v>
      </c>
      <c r="N33" s="1" t="str">
        <f ca="1">INDEX(Anvendelseskode!D:D,MATCH($E33,Anvendelseskode!$A:$A,0))</f>
        <v>Private husholdninger</v>
      </c>
      <c r="O33" s="1" t="str">
        <f ca="1">IFERROR(INDEX(SBi!$2:$2,MATCH(G33,SBi!$1:$1,1)),SBi!$K$2)</f>
        <v>1961-1972</v>
      </c>
      <c r="P33" s="1">
        <f ca="1">IFERROR(INDEX(SBi!$C$3:$K$28,MATCH(E33,SBi!$B$3:$B$28,0),MATCH(O33,SBi!$C$2:$K$2,0)),0)</f>
        <v>134.30000000000001</v>
      </c>
      <c r="Q33" s="19">
        <f t="shared" ca="1" si="8"/>
        <v>19.204900000000002</v>
      </c>
      <c r="R33" s="19" t="str">
        <f ca="1">IFERROR(INDEX(VpD!$2:$2,MATCH(G33,VpD!$1:$1,1)),VpD!$I$2)</f>
        <v>1961-1972</v>
      </c>
      <c r="S33" s="1">
        <f ca="1">IFERROR(INDEX(VpD!$C$3:$I$27,MATCH(E33,VpD!$B$3:$B$27,0),MATCH(R33,VpD!$C$2:$I$2,0)),0)</f>
        <v>143</v>
      </c>
      <c r="T33" s="19">
        <f t="shared" ca="1" si="9"/>
        <v>20.449000000000002</v>
      </c>
      <c r="U33" s="14" t="str">
        <f t="shared" ca="1" si="10"/>
        <v xml:space="preserve">714008.53 </v>
      </c>
      <c r="V33" s="14" t="str">
        <f t="shared" ca="1" si="11"/>
        <v>6169002.63</v>
      </c>
      <c r="W33" s="14" t="str">
        <f t="shared" ca="1" si="12"/>
        <v>POINT(714008.53 6169002.63)</v>
      </c>
      <c r="X33" s="14" t="str">
        <f>IFERROR(INDEX(BygningOmraade!B:B,MATCH(A33,BygningOmraade!A:A,0)),"")</f>
        <v/>
      </c>
    </row>
    <row r="34" spans="1:24" s="14" customFormat="1" x14ac:dyDescent="0.25">
      <c r="A34" s="14">
        <f t="shared" si="0"/>
        <v>34</v>
      </c>
      <c r="B34" s="14" t="str">
        <f t="shared" ca="1" si="1"/>
        <v>01b84733-740a-456b-a545-194196c6c311</v>
      </c>
      <c r="C34" s="14" t="str">
        <f t="shared" ca="1" si="2"/>
        <v>0a3f507e-1691-32b8-e044-0003ba298018</v>
      </c>
      <c r="D34" s="14">
        <f t="shared" ca="1" si="3"/>
        <v>2577937</v>
      </c>
      <c r="E34" s="1">
        <f t="shared" ca="1" si="4"/>
        <v>130</v>
      </c>
      <c r="F34" s="1">
        <f t="shared" ca="1" si="5"/>
        <v>100</v>
      </c>
      <c r="G34" s="1">
        <f t="shared" ca="1" si="6"/>
        <v>2002</v>
      </c>
      <c r="H34" s="1" t="str">
        <f ca="1">IFERROR(INDEX(Varmeinstallation!B:B,MATCH(INDIRECT($A$1&amp;"L"&amp;A34)*1,Varmeinstallation!A:A,0)),"Ingen varmeinstallationer")</f>
        <v>Centralvarme fra eget anlæg, et-kammer fyr</v>
      </c>
      <c r="I34" s="1" t="str">
        <f ca="1">IFERROR(INDEX(Opvarmningsmiddel!B:B,MATCH(INDIRECT($A$1&amp;"M"&amp;A34)*1,Opvarmningsmiddel!A:A,0)),"")</f>
        <v>Naturgas</v>
      </c>
      <c r="J34" s="1">
        <f t="shared" ca="1" si="7"/>
        <v>90</v>
      </c>
      <c r="K34" s="1" t="str">
        <f ca="1">IFERROR(INDEX(Relationstabel!$C$3:$K$10,MATCH(VALUE(INDIRECT($A$1&amp;"L"&amp;A34)),Relationstabel!$A$3:$A$10,0),MATCH(IFERROR(VALUE(INDIRECT($A$1&amp;"M"&amp;A34)),0),Relationstabel!$C$1:$K$1,0)),"Ingen varmeinstallationer")</f>
        <v>Naturgas</v>
      </c>
      <c r="L34" s="1" t="str">
        <f ca="1">INDEX(Anvendelseskode!B:B,MATCH($E34,Anvendelseskode!$A:$A,0))</f>
        <v>Række-, kæde-, dobbelthus (lodret adskillelse mellem enhederne)</v>
      </c>
      <c r="M34" s="1" t="str">
        <f ca="1">INDEX(Anvendelseskode!C:C,MATCH($E34,Anvendelseskode!$A:$A,0))</f>
        <v>Række-, kæde og dobbelthuse</v>
      </c>
      <c r="N34" s="1" t="str">
        <f ca="1">INDEX(Anvendelseskode!D:D,MATCH($E34,Anvendelseskode!$A:$A,0))</f>
        <v>Private husholdninger</v>
      </c>
      <c r="O34" s="1" t="str">
        <f ca="1">IFERROR(INDEX(SBi!$2:$2,MATCH(G34,SBi!$1:$1,1)),SBi!$K$2)</f>
        <v>1999-2006</v>
      </c>
      <c r="P34" s="1">
        <f ca="1">IFERROR(INDEX(SBi!$C$3:$K$28,MATCH(E34,SBi!$B$3:$B$28,0),MATCH(O34,SBi!$C$2:$K$2,0)),0)</f>
        <v>81.5</v>
      </c>
      <c r="Q34" s="19">
        <f t="shared" ca="1" si="8"/>
        <v>8.15</v>
      </c>
      <c r="R34" s="19" t="str">
        <f ca="1">IFERROR(INDEX(VpD!$2:$2,MATCH(G34,VpD!$1:$1,1)),VpD!$I$2)</f>
        <v>&gt;1998</v>
      </c>
      <c r="S34" s="1">
        <f ca="1">IFERROR(INDEX(VpD!$C$3:$I$27,MATCH(E34,VpD!$B$3:$B$27,0),MATCH(R34,VpD!$C$2:$I$2,0)),0)</f>
        <v>65</v>
      </c>
      <c r="T34" s="19">
        <f t="shared" ca="1" si="9"/>
        <v>6.5</v>
      </c>
      <c r="U34" s="14" t="str">
        <f t="shared" ca="1" si="10"/>
        <v xml:space="preserve">712619.8 </v>
      </c>
      <c r="V34" s="14" t="str">
        <f t="shared" ca="1" si="11"/>
        <v>6169766.98</v>
      </c>
      <c r="W34" s="14" t="str">
        <f t="shared" ca="1" si="12"/>
        <v>POINT(712619.8 6169766.98)</v>
      </c>
      <c r="X34" s="14" t="str">
        <f>IFERROR(INDEX(BygningOmraade!B:B,MATCH(A34,BygningOmraade!A:A,0)),"")</f>
        <v/>
      </c>
    </row>
    <row r="35" spans="1:24" s="14" customFormat="1" x14ac:dyDescent="0.25">
      <c r="A35" s="14">
        <f t="shared" si="0"/>
        <v>35</v>
      </c>
      <c r="B35" s="14" t="str">
        <f t="shared" ca="1" si="1"/>
        <v>01c59d29-b4c3-4c47-94f7-99cbd55a359b</v>
      </c>
      <c r="C35" s="14" t="str">
        <f t="shared" ca="1" si="2"/>
        <v>3cae7253-0952-0f90-e044-0003ba298018</v>
      </c>
      <c r="D35" s="14">
        <f t="shared" ca="1" si="3"/>
        <v>2685056</v>
      </c>
      <c r="E35" s="1">
        <f t="shared" ca="1" si="4"/>
        <v>130</v>
      </c>
      <c r="F35" s="1">
        <f t="shared" ca="1" si="5"/>
        <v>119</v>
      </c>
      <c r="G35" s="1">
        <f t="shared" ca="1" si="6"/>
        <v>2008</v>
      </c>
      <c r="H35" s="1" t="str">
        <f ca="1">IFERROR(INDEX(Varmeinstallation!B:B,MATCH(INDIRECT($A$1&amp;"L"&amp;A35)*1,Varmeinstallation!A:A,0)),"Ingen varmeinstallationer")</f>
        <v>Fjernvarme/blokvarme (radiatorsystemer eller varmluftanlæg)</v>
      </c>
      <c r="I35" s="1" t="str">
        <f ca="1">IFERROR(INDEX(Opvarmningsmiddel!B:B,MATCH(INDIRECT($A$1&amp;"M"&amp;A35)*1,Opvarmningsmiddel!A:A,0)),"")</f>
        <v/>
      </c>
      <c r="J35" s="1">
        <f t="shared" ca="1" si="7"/>
        <v>90</v>
      </c>
      <c r="K35" s="1" t="str">
        <f ca="1">IFERROR(INDEX(Relationstabel!$C$3:$K$10,MATCH(VALUE(INDIRECT($A$1&amp;"L"&amp;A35)),Relationstabel!$A$3:$A$10,0),MATCH(IFERROR(VALUE(INDIRECT($A$1&amp;"M"&amp;A35)),0),Relationstabel!$C$1:$K$1,0)),"Ingen varmeinstallationer")</f>
        <v>Fjernvarme/ Blokvarme</v>
      </c>
      <c r="L35" s="1" t="str">
        <f ca="1">INDEX(Anvendelseskode!B:B,MATCH($E35,Anvendelseskode!$A:$A,0))</f>
        <v>Række-, kæde-, dobbelthus (lodret adskillelse mellem enhederne)</v>
      </c>
      <c r="M35" s="1" t="str">
        <f ca="1">INDEX(Anvendelseskode!C:C,MATCH($E35,Anvendelseskode!$A:$A,0))</f>
        <v>Række-, kæde og dobbelthuse</v>
      </c>
      <c r="N35" s="1" t="str">
        <f ca="1">INDEX(Anvendelseskode!D:D,MATCH($E35,Anvendelseskode!$A:$A,0))</f>
        <v>Private husholdninger</v>
      </c>
      <c r="O35" s="1" t="str">
        <f ca="1">IFERROR(INDEX(SBi!$2:$2,MATCH(G35,SBi!$1:$1,1)),SBi!$K$2)</f>
        <v>Efter 2006</v>
      </c>
      <c r="P35" s="1">
        <f ca="1">IFERROR(INDEX(SBi!$C$3:$K$28,MATCH(E35,SBi!$B$3:$B$28,0),MATCH(O35,SBi!$C$2:$K$2,0)),0)</f>
        <v>66.400000000000006</v>
      </c>
      <c r="Q35" s="19">
        <f t="shared" ca="1" si="8"/>
        <v>7.9016000000000002</v>
      </c>
      <c r="R35" s="19" t="str">
        <f ca="1">IFERROR(INDEX(VpD!$2:$2,MATCH(G35,VpD!$1:$1,1)),VpD!$I$2)</f>
        <v>&gt;1998</v>
      </c>
      <c r="S35" s="1">
        <f ca="1">IFERROR(INDEX(VpD!$C$3:$I$27,MATCH(E35,VpD!$B$3:$B$27,0),MATCH(R35,VpD!$C$2:$I$2,0)),0)</f>
        <v>65</v>
      </c>
      <c r="T35" s="19">
        <f t="shared" ca="1" si="9"/>
        <v>7.7350000000000003</v>
      </c>
      <c r="U35" s="14" t="str">
        <f t="shared" ca="1" si="10"/>
        <v xml:space="preserve">711708.29 </v>
      </c>
      <c r="V35" s="14" t="str">
        <f t="shared" ca="1" si="11"/>
        <v>6172643.37</v>
      </c>
      <c r="W35" s="14" t="str">
        <f t="shared" ca="1" si="12"/>
        <v>POINT(711708.29 6172643.37)</v>
      </c>
      <c r="X35" s="14" t="str">
        <f>IFERROR(INDEX(BygningOmraade!B:B,MATCH(A35,BygningOmraade!A:A,0)),"")</f>
        <v/>
      </c>
    </row>
    <row r="36" spans="1:24" s="14" customFormat="1" x14ac:dyDescent="0.25">
      <c r="A36" s="14">
        <f t="shared" si="0"/>
        <v>36</v>
      </c>
      <c r="B36" s="14" t="str">
        <f t="shared" ca="1" si="1"/>
        <v>01d256b8-8fe7-42ab-a83c-7f3ff740277d</v>
      </c>
      <c r="C36" s="14" t="str">
        <f t="shared" ca="1" si="2"/>
        <v>0a3f507e-23eb-32b8-e044-0003ba298018</v>
      </c>
      <c r="D36" s="14">
        <f t="shared" ca="1" si="3"/>
        <v>996269</v>
      </c>
      <c r="E36" s="1">
        <f t="shared" ca="1" si="4"/>
        <v>120</v>
      </c>
      <c r="F36" s="1">
        <f t="shared" ca="1" si="5"/>
        <v>144</v>
      </c>
      <c r="G36" s="1">
        <f t="shared" ca="1" si="6"/>
        <v>2000</v>
      </c>
      <c r="H36" s="1" t="str">
        <f ca="1">IFERROR(INDEX(Varmeinstallation!B:B,MATCH(INDIRECT($A$1&amp;"L"&amp;A36)*1,Varmeinstallation!A:A,0)),"Ingen varmeinstallationer")</f>
        <v>Centralvarme fra eget anlæg, et-kammer fyr</v>
      </c>
      <c r="I36" s="1" t="str">
        <f ca="1">IFERROR(INDEX(Opvarmningsmiddel!B:B,MATCH(INDIRECT($A$1&amp;"M"&amp;A36)*1,Opvarmningsmiddel!A:A,0)),"")</f>
        <v>Naturgas</v>
      </c>
      <c r="J36" s="1">
        <f t="shared" ca="1" si="7"/>
        <v>0</v>
      </c>
      <c r="K36" s="1" t="str">
        <f ca="1">IFERROR(INDEX(Relationstabel!$C$3:$K$10,MATCH(VALUE(INDIRECT($A$1&amp;"L"&amp;A36)),Relationstabel!$A$3:$A$10,0),MATCH(IFERROR(VALUE(INDIRECT($A$1&amp;"M"&amp;A36)),0),Relationstabel!$C$1:$K$1,0)),"Ingen varmeinstallationer")</f>
        <v>Naturgas</v>
      </c>
      <c r="L36" s="1" t="str">
        <f ca="1">INDEX(Anvendelseskode!B:B,MATCH($E36,Anvendelseskode!$A:$A,0))</f>
        <v>Fritliggende enfamilieshus (parcelhus)</v>
      </c>
      <c r="M36" s="1" t="str">
        <f ca="1">INDEX(Anvendelseskode!C:C,MATCH($E36,Anvendelseskode!$A:$A,0))</f>
        <v>Parcelhuse</v>
      </c>
      <c r="N36" s="1" t="str">
        <f ca="1">INDEX(Anvendelseskode!D:D,MATCH($E36,Anvendelseskode!$A:$A,0))</f>
        <v>Private husholdninger</v>
      </c>
      <c r="O36" s="1" t="str">
        <f ca="1">IFERROR(INDEX(SBi!$2:$2,MATCH(G36,SBi!$1:$1,1)),SBi!$K$2)</f>
        <v>1999-2006</v>
      </c>
      <c r="P36" s="1">
        <f ca="1">IFERROR(INDEX(SBi!$C$3:$K$28,MATCH(E36,SBi!$B$3:$B$28,0),MATCH(O36,SBi!$C$2:$K$2,0)),0)</f>
        <v>83.9</v>
      </c>
      <c r="Q36" s="19">
        <f t="shared" ca="1" si="8"/>
        <v>12.0816</v>
      </c>
      <c r="R36" s="19" t="str">
        <f ca="1">IFERROR(INDEX(VpD!$2:$2,MATCH(G36,VpD!$1:$1,1)),VpD!$I$2)</f>
        <v>&gt;1998</v>
      </c>
      <c r="S36" s="1">
        <f ca="1">IFERROR(INDEX(VpD!$C$3:$I$27,MATCH(E36,VpD!$B$3:$B$27,0),MATCH(R36,VpD!$C$2:$I$2,0)),0)</f>
        <v>72</v>
      </c>
      <c r="T36" s="19">
        <f t="shared" ca="1" si="9"/>
        <v>10.368</v>
      </c>
      <c r="U36" s="14" t="str">
        <f t="shared" ca="1" si="10"/>
        <v xml:space="preserve">713011.68 </v>
      </c>
      <c r="V36" s="14" t="str">
        <f t="shared" ca="1" si="11"/>
        <v>6168420.3</v>
      </c>
      <c r="W36" s="14" t="str">
        <f t="shared" ca="1" si="12"/>
        <v>POINT(713011.68 6168420.3)</v>
      </c>
      <c r="X36" s="14" t="str">
        <f>IFERROR(INDEX(BygningOmraade!B:B,MATCH(A36,BygningOmraade!A:A,0)),"")</f>
        <v/>
      </c>
    </row>
    <row r="37" spans="1:24" s="14" customFormat="1" x14ac:dyDescent="0.25">
      <c r="A37" s="14">
        <f t="shared" si="0"/>
        <v>37</v>
      </c>
      <c r="B37" s="14" t="str">
        <f t="shared" ca="1" si="1"/>
        <v>01dadf58-b0a3-470e-a334-d63f41eca99e</v>
      </c>
      <c r="C37" s="14" t="str">
        <f t="shared" ca="1" si="2"/>
        <v>0a3f507e-1ea6-32b8-e044-0003ba298018</v>
      </c>
      <c r="D37" s="14">
        <f t="shared" ca="1" si="3"/>
        <v>994715</v>
      </c>
      <c r="E37" s="1">
        <f t="shared" ca="1" si="4"/>
        <v>120</v>
      </c>
      <c r="F37" s="1">
        <f t="shared" ca="1" si="5"/>
        <v>129</v>
      </c>
      <c r="G37" s="1">
        <f t="shared" ca="1" si="6"/>
        <v>1970</v>
      </c>
      <c r="H37" s="1" t="str">
        <f ca="1">IFERROR(INDEX(Varmeinstallation!B:B,MATCH(INDIRECT($A$1&amp;"L"&amp;A37)*1,Varmeinstallation!A:A,0)),"Ingen varmeinstallationer")</f>
        <v>Centralvarme fra eget anlæg, et-kammer fyr</v>
      </c>
      <c r="I37" s="1" t="str">
        <f ca="1">IFERROR(INDEX(Opvarmningsmiddel!B:B,MATCH(INDIRECT($A$1&amp;"M"&amp;A37)*1,Opvarmningsmiddel!A:A,0)),"")</f>
        <v>Naturgas</v>
      </c>
      <c r="J37" s="1">
        <f t="shared" ca="1" si="7"/>
        <v>0</v>
      </c>
      <c r="K37" s="1" t="str">
        <f ca="1">IFERROR(INDEX(Relationstabel!$C$3:$K$10,MATCH(VALUE(INDIRECT($A$1&amp;"L"&amp;A37)),Relationstabel!$A$3:$A$10,0),MATCH(IFERROR(VALUE(INDIRECT($A$1&amp;"M"&amp;A37)),0),Relationstabel!$C$1:$K$1,0)),"Ingen varmeinstallationer")</f>
        <v>Naturgas</v>
      </c>
      <c r="L37" s="1" t="str">
        <f ca="1">INDEX(Anvendelseskode!B:B,MATCH($E37,Anvendelseskode!$A:$A,0))</f>
        <v>Fritliggende enfamilieshus (parcelhus)</v>
      </c>
      <c r="M37" s="1" t="str">
        <f ca="1">INDEX(Anvendelseskode!C:C,MATCH($E37,Anvendelseskode!$A:$A,0))</f>
        <v>Parcelhuse</v>
      </c>
      <c r="N37" s="1" t="str">
        <f ca="1">INDEX(Anvendelseskode!D:D,MATCH($E37,Anvendelseskode!$A:$A,0))</f>
        <v>Private husholdninger</v>
      </c>
      <c r="O37" s="1" t="str">
        <f ca="1">IFERROR(INDEX(SBi!$2:$2,MATCH(G37,SBi!$1:$1,1)),SBi!$K$2)</f>
        <v>1961-1972</v>
      </c>
      <c r="P37" s="1">
        <f ca="1">IFERROR(INDEX(SBi!$C$3:$K$28,MATCH(E37,SBi!$B$3:$B$28,0),MATCH(O37,SBi!$C$2:$K$2,0)),0)</f>
        <v>134.30000000000001</v>
      </c>
      <c r="Q37" s="19">
        <f t="shared" ca="1" si="8"/>
        <v>17.3247</v>
      </c>
      <c r="R37" s="19" t="str">
        <f ca="1">IFERROR(INDEX(VpD!$2:$2,MATCH(G37,VpD!$1:$1,1)),VpD!$I$2)</f>
        <v>1961-1972</v>
      </c>
      <c r="S37" s="1">
        <f ca="1">IFERROR(INDEX(VpD!$C$3:$I$27,MATCH(E37,VpD!$B$3:$B$27,0),MATCH(R37,VpD!$C$2:$I$2,0)),0)</f>
        <v>143</v>
      </c>
      <c r="T37" s="19">
        <f t="shared" ca="1" si="9"/>
        <v>18.446999999999999</v>
      </c>
      <c r="U37" s="14" t="str">
        <f t="shared" ca="1" si="10"/>
        <v xml:space="preserve">711647.62 </v>
      </c>
      <c r="V37" s="14" t="str">
        <f t="shared" ca="1" si="11"/>
        <v>6171883.03</v>
      </c>
      <c r="W37" s="14" t="str">
        <f t="shared" ca="1" si="12"/>
        <v>POINT(711647.62 6171883.03)</v>
      </c>
      <c r="X37" s="14" t="str">
        <f>IFERROR(INDEX(BygningOmraade!B:B,MATCH(A37,BygningOmraade!A:A,0)),"")</f>
        <v/>
      </c>
    </row>
    <row r="38" spans="1:24" s="14" customFormat="1" x14ac:dyDescent="0.25">
      <c r="A38" s="14">
        <f t="shared" si="0"/>
        <v>38</v>
      </c>
      <c r="B38" s="14" t="str">
        <f t="shared" ca="1" si="1"/>
        <v>01e9eefc-db11-4cb5-8acf-ef39db181bc5</v>
      </c>
      <c r="C38" s="14" t="str">
        <f t="shared" ca="1" si="2"/>
        <v>0a3f507e-1823-32b8-e044-0003ba298018</v>
      </c>
      <c r="D38" s="14">
        <f t="shared" ca="1" si="3"/>
        <v>995383</v>
      </c>
      <c r="E38" s="1">
        <f t="shared" ca="1" si="4"/>
        <v>120</v>
      </c>
      <c r="F38" s="1">
        <f t="shared" ca="1" si="5"/>
        <v>170</v>
      </c>
      <c r="G38" s="1">
        <f t="shared" ca="1" si="6"/>
        <v>1975</v>
      </c>
      <c r="H38" s="1" t="str">
        <f ca="1">IFERROR(INDEX(Varmeinstallation!B:B,MATCH(INDIRECT($A$1&amp;"L"&amp;A38)*1,Varmeinstallation!A:A,0)),"Ingen varmeinstallationer")</f>
        <v>Centralvarme fra eget anlæg, et-kammer fyr</v>
      </c>
      <c r="I38" s="1" t="str">
        <f ca="1">IFERROR(INDEX(Opvarmningsmiddel!B:B,MATCH(INDIRECT($A$1&amp;"M"&amp;A38)*1,Opvarmningsmiddel!A:A,0)),"")</f>
        <v>Naturgas</v>
      </c>
      <c r="J38" s="1">
        <f t="shared" ca="1" si="7"/>
        <v>0</v>
      </c>
      <c r="K38" s="1" t="str">
        <f ca="1">IFERROR(INDEX(Relationstabel!$C$3:$K$10,MATCH(VALUE(INDIRECT($A$1&amp;"L"&amp;A38)),Relationstabel!$A$3:$A$10,0),MATCH(IFERROR(VALUE(INDIRECT($A$1&amp;"M"&amp;A38)),0),Relationstabel!$C$1:$K$1,0)),"Ingen varmeinstallationer")</f>
        <v>Naturgas</v>
      </c>
      <c r="L38" s="1" t="str">
        <f ca="1">INDEX(Anvendelseskode!B:B,MATCH($E38,Anvendelseskode!$A:$A,0))</f>
        <v>Fritliggende enfamilieshus (parcelhus)</v>
      </c>
      <c r="M38" s="1" t="str">
        <f ca="1">INDEX(Anvendelseskode!C:C,MATCH($E38,Anvendelseskode!$A:$A,0))</f>
        <v>Parcelhuse</v>
      </c>
      <c r="N38" s="1" t="str">
        <f ca="1">INDEX(Anvendelseskode!D:D,MATCH($E38,Anvendelseskode!$A:$A,0))</f>
        <v>Private husholdninger</v>
      </c>
      <c r="O38" s="1" t="str">
        <f ca="1">IFERROR(INDEX(SBi!$2:$2,MATCH(G38,SBi!$1:$1,1)),SBi!$K$2)</f>
        <v>1973-1978</v>
      </c>
      <c r="P38" s="1">
        <f ca="1">IFERROR(INDEX(SBi!$C$3:$K$28,MATCH(E38,SBi!$B$3:$B$28,0),MATCH(O38,SBi!$C$2:$K$2,0)),0)</f>
        <v>119.8</v>
      </c>
      <c r="Q38" s="19">
        <f t="shared" ca="1" si="8"/>
        <v>20.366</v>
      </c>
      <c r="R38" s="19" t="str">
        <f ca="1">IFERROR(INDEX(VpD!$2:$2,MATCH(G38,VpD!$1:$1,1)),VpD!$I$2)</f>
        <v>1973-1978</v>
      </c>
      <c r="S38" s="1">
        <f ca="1">IFERROR(INDEX(VpD!$C$3:$I$27,MATCH(E38,VpD!$B$3:$B$27,0),MATCH(R38,VpD!$C$2:$I$2,0)),0)</f>
        <v>117</v>
      </c>
      <c r="T38" s="19">
        <f t="shared" ca="1" si="9"/>
        <v>19.89</v>
      </c>
      <c r="U38" s="14" t="str">
        <f t="shared" ca="1" si="10"/>
        <v xml:space="preserve">712046.15 </v>
      </c>
      <c r="V38" s="14" t="str">
        <f t="shared" ca="1" si="11"/>
        <v>6169564.27</v>
      </c>
      <c r="W38" s="14" t="str">
        <f t="shared" ca="1" si="12"/>
        <v>POINT(712046.15 6169564.27)</v>
      </c>
      <c r="X38" s="14" t="str">
        <f>IFERROR(INDEX(BygningOmraade!B:B,MATCH(A38,BygningOmraade!A:A,0)),"")</f>
        <v/>
      </c>
    </row>
    <row r="39" spans="1:24" s="14" customFormat="1" x14ac:dyDescent="0.25">
      <c r="A39" s="14">
        <f t="shared" si="0"/>
        <v>39</v>
      </c>
      <c r="B39" s="14" t="str">
        <f t="shared" ca="1" si="1"/>
        <v>0208cd51-8f0e-4f24-bf53-a08534b5b13c</v>
      </c>
      <c r="C39" s="14" t="str">
        <f t="shared" ca="1" si="2"/>
        <v>0a3f507e-1db8-32b8-e044-0003ba298018</v>
      </c>
      <c r="D39" s="14">
        <f t="shared" ca="1" si="3"/>
        <v>2540580</v>
      </c>
      <c r="E39" s="1">
        <f t="shared" ca="1" si="4"/>
        <v>130</v>
      </c>
      <c r="F39" s="1">
        <f t="shared" ca="1" si="5"/>
        <v>118</v>
      </c>
      <c r="G39" s="1">
        <f t="shared" ca="1" si="6"/>
        <v>2000</v>
      </c>
      <c r="H39" s="1" t="str">
        <f ca="1">IFERROR(INDEX(Varmeinstallation!B:B,MATCH(INDIRECT($A$1&amp;"L"&amp;A39)*1,Varmeinstallation!A:A,0)),"Ingen varmeinstallationer")</f>
        <v>Fjernvarme/blokvarme (radiatorsystemer eller varmluftanlæg)</v>
      </c>
      <c r="I39" s="1" t="str">
        <f ca="1">IFERROR(INDEX(Opvarmningsmiddel!B:B,MATCH(INDIRECT($A$1&amp;"M"&amp;A39)*1,Opvarmningsmiddel!A:A,0)),"")</f>
        <v/>
      </c>
      <c r="J39" s="1">
        <f t="shared" ca="1" si="7"/>
        <v>0</v>
      </c>
      <c r="K39" s="1" t="str">
        <f ca="1">IFERROR(INDEX(Relationstabel!$C$3:$K$10,MATCH(VALUE(INDIRECT($A$1&amp;"L"&amp;A39)),Relationstabel!$A$3:$A$10,0),MATCH(IFERROR(VALUE(INDIRECT($A$1&amp;"M"&amp;A39)),0),Relationstabel!$C$1:$K$1,0)),"Ingen varmeinstallationer")</f>
        <v>Fjernvarme/ Blokvarme</v>
      </c>
      <c r="L39" s="1" t="str">
        <f ca="1">INDEX(Anvendelseskode!B:B,MATCH($E39,Anvendelseskode!$A:$A,0))</f>
        <v>Række-, kæde-, dobbelthus (lodret adskillelse mellem enhederne)</v>
      </c>
      <c r="M39" s="1" t="str">
        <f ca="1">INDEX(Anvendelseskode!C:C,MATCH($E39,Anvendelseskode!$A:$A,0))</f>
        <v>Række-, kæde og dobbelthuse</v>
      </c>
      <c r="N39" s="1" t="str">
        <f ca="1">INDEX(Anvendelseskode!D:D,MATCH($E39,Anvendelseskode!$A:$A,0))</f>
        <v>Private husholdninger</v>
      </c>
      <c r="O39" s="1" t="str">
        <f ca="1">IFERROR(INDEX(SBi!$2:$2,MATCH(G39,SBi!$1:$1,1)),SBi!$K$2)</f>
        <v>1999-2006</v>
      </c>
      <c r="P39" s="1">
        <f ca="1">IFERROR(INDEX(SBi!$C$3:$K$28,MATCH(E39,SBi!$B$3:$B$28,0),MATCH(O39,SBi!$C$2:$K$2,0)),0)</f>
        <v>81.5</v>
      </c>
      <c r="Q39" s="19">
        <f t="shared" ca="1" si="8"/>
        <v>9.6170000000000009</v>
      </c>
      <c r="R39" s="19" t="str">
        <f ca="1">IFERROR(INDEX(VpD!$2:$2,MATCH(G39,VpD!$1:$1,1)),VpD!$I$2)</f>
        <v>&gt;1998</v>
      </c>
      <c r="S39" s="1">
        <f ca="1">IFERROR(INDEX(VpD!$C$3:$I$27,MATCH(E39,VpD!$B$3:$B$27,0),MATCH(R39,VpD!$C$2:$I$2,0)),0)</f>
        <v>65</v>
      </c>
      <c r="T39" s="19">
        <f t="shared" ca="1" si="9"/>
        <v>7.67</v>
      </c>
      <c r="U39" s="14" t="str">
        <f t="shared" ca="1" si="10"/>
        <v xml:space="preserve">711984.44 </v>
      </c>
      <c r="V39" s="14" t="str">
        <f t="shared" ca="1" si="11"/>
        <v>6172449.9</v>
      </c>
      <c r="W39" s="14" t="str">
        <f t="shared" ca="1" si="12"/>
        <v>POINT(711984.44 6172449.9)</v>
      </c>
      <c r="X39" s="14" t="str">
        <f>IFERROR(INDEX(BygningOmraade!B:B,MATCH(A39,BygningOmraade!A:A,0)),"")</f>
        <v/>
      </c>
    </row>
    <row r="40" spans="1:24" s="14" customFormat="1" x14ac:dyDescent="0.25">
      <c r="A40" s="14">
        <f t="shared" si="0"/>
        <v>40</v>
      </c>
      <c r="B40" s="14" t="str">
        <f t="shared" ca="1" si="1"/>
        <v>021f5038-74a1-442c-ab71-6126b948a90d</v>
      </c>
      <c r="C40" s="14" t="str">
        <f t="shared" ca="1" si="2"/>
        <v>0a3f507e-23f1-32b8-e044-0003ba298018</v>
      </c>
      <c r="D40" s="14">
        <f t="shared" ca="1" si="3"/>
        <v>994962</v>
      </c>
      <c r="E40" s="1">
        <f t="shared" ca="1" si="4"/>
        <v>130</v>
      </c>
      <c r="F40" s="1">
        <f t="shared" ca="1" si="5"/>
        <v>90</v>
      </c>
      <c r="G40" s="1">
        <f t="shared" ca="1" si="6"/>
        <v>1993</v>
      </c>
      <c r="H40" s="1" t="str">
        <f ca="1">IFERROR(INDEX(Varmeinstallation!B:B,MATCH(INDIRECT($A$1&amp;"L"&amp;A40)*1,Varmeinstallation!A:A,0)),"Ingen varmeinstallationer")</f>
        <v>Fjernvarme/blokvarme (radiatorsystemer eller varmluftanlæg)</v>
      </c>
      <c r="I40" s="1" t="str">
        <f ca="1">IFERROR(INDEX(Opvarmningsmiddel!B:B,MATCH(INDIRECT($A$1&amp;"M"&amp;A40)*1,Opvarmningsmiddel!A:A,0)),"")</f>
        <v/>
      </c>
      <c r="J40" s="1">
        <f t="shared" ca="1" si="7"/>
        <v>0</v>
      </c>
      <c r="K40" s="1" t="str">
        <f ca="1">IFERROR(INDEX(Relationstabel!$C$3:$K$10,MATCH(VALUE(INDIRECT($A$1&amp;"L"&amp;A40)),Relationstabel!$A$3:$A$10,0),MATCH(IFERROR(VALUE(INDIRECT($A$1&amp;"M"&amp;A40)),0),Relationstabel!$C$1:$K$1,0)),"Ingen varmeinstallationer")</f>
        <v>Fjernvarme/ Blokvarme</v>
      </c>
      <c r="L40" s="1" t="str">
        <f ca="1">INDEX(Anvendelseskode!B:B,MATCH($E40,Anvendelseskode!$A:$A,0))</f>
        <v>Række-, kæde-, dobbelthus (lodret adskillelse mellem enhederne)</v>
      </c>
      <c r="M40" s="1" t="str">
        <f ca="1">INDEX(Anvendelseskode!C:C,MATCH($E40,Anvendelseskode!$A:$A,0))</f>
        <v>Række-, kæde og dobbelthuse</v>
      </c>
      <c r="N40" s="1" t="str">
        <f ca="1">INDEX(Anvendelseskode!D:D,MATCH($E40,Anvendelseskode!$A:$A,0))</f>
        <v>Private husholdninger</v>
      </c>
      <c r="O40" s="1" t="str">
        <f ca="1">IFERROR(INDEX(SBi!$2:$2,MATCH(G40,SBi!$1:$1,1)),SBi!$K$2)</f>
        <v>1979-1998</v>
      </c>
      <c r="P40" s="1">
        <f ca="1">IFERROR(INDEX(SBi!$C$3:$K$28,MATCH(E40,SBi!$B$3:$B$28,0),MATCH(O40,SBi!$C$2:$K$2,0)),0)</f>
        <v>96.8</v>
      </c>
      <c r="Q40" s="19">
        <f t="shared" ca="1" si="8"/>
        <v>8.7119999999999997</v>
      </c>
      <c r="R40" s="19" t="str">
        <f ca="1">IFERROR(INDEX(VpD!$2:$2,MATCH(G40,VpD!$1:$1,1)),VpD!$I$2)</f>
        <v>1979-1998</v>
      </c>
      <c r="S40" s="1">
        <f ca="1">IFERROR(INDEX(VpD!$C$3:$I$27,MATCH(E40,VpD!$B$3:$B$27,0),MATCH(R40,VpD!$C$2:$I$2,0)),0)</f>
        <v>74</v>
      </c>
      <c r="T40" s="19">
        <f t="shared" ca="1" si="9"/>
        <v>6.66</v>
      </c>
      <c r="U40" s="14" t="str">
        <f t="shared" ca="1" si="10"/>
        <v xml:space="preserve">711713.98 </v>
      </c>
      <c r="V40" s="14" t="str">
        <f t="shared" ca="1" si="11"/>
        <v>6172574.93</v>
      </c>
      <c r="W40" s="14" t="str">
        <f t="shared" ca="1" si="12"/>
        <v>POINT(711713.98 6172574.93)</v>
      </c>
      <c r="X40" s="14" t="str">
        <f>IFERROR(INDEX(BygningOmraade!B:B,MATCH(A40,BygningOmraade!A:A,0)),"")</f>
        <v/>
      </c>
    </row>
    <row r="41" spans="1:24" s="14" customFormat="1" x14ac:dyDescent="0.25">
      <c r="A41" s="14">
        <f t="shared" si="0"/>
        <v>41</v>
      </c>
      <c r="B41" s="14" t="str">
        <f t="shared" ca="1" si="1"/>
        <v>022eee46-495f-4463-a54b-8045eb42fc81</v>
      </c>
      <c r="C41" s="14" t="str">
        <f t="shared" ca="1" si="2"/>
        <v>0a3f507e-1c2d-32b8-e044-0003ba298018</v>
      </c>
      <c r="D41" s="14">
        <f t="shared" ca="1" si="3"/>
        <v>997192</v>
      </c>
      <c r="E41" s="1">
        <f t="shared" ca="1" si="4"/>
        <v>130</v>
      </c>
      <c r="F41" s="1">
        <f t="shared" ca="1" si="5"/>
        <v>126</v>
      </c>
      <c r="G41" s="1">
        <f t="shared" ca="1" si="6"/>
        <v>1982</v>
      </c>
      <c r="H41" s="1" t="str">
        <f ca="1">IFERROR(INDEX(Varmeinstallation!B:B,MATCH(INDIRECT($A$1&amp;"L"&amp;A41)*1,Varmeinstallation!A:A,0)),"Ingen varmeinstallationer")</f>
        <v>Centralvarme fra eget anlæg, et-kammer fyr</v>
      </c>
      <c r="I41" s="1" t="str">
        <f ca="1">IFERROR(INDEX(Opvarmningsmiddel!B:B,MATCH(INDIRECT($A$1&amp;"M"&amp;A41)*1,Opvarmningsmiddel!A:A,0)),"")</f>
        <v>Naturgas</v>
      </c>
      <c r="J41" s="1">
        <f t="shared" ca="1" si="7"/>
        <v>0</v>
      </c>
      <c r="K41" s="1" t="str">
        <f ca="1">IFERROR(INDEX(Relationstabel!$C$3:$K$10,MATCH(VALUE(INDIRECT($A$1&amp;"L"&amp;A41)),Relationstabel!$A$3:$A$10,0),MATCH(IFERROR(VALUE(INDIRECT($A$1&amp;"M"&amp;A41)),0),Relationstabel!$C$1:$K$1,0)),"Ingen varmeinstallationer")</f>
        <v>Naturgas</v>
      </c>
      <c r="L41" s="1" t="str">
        <f ca="1">INDEX(Anvendelseskode!B:B,MATCH($E41,Anvendelseskode!$A:$A,0))</f>
        <v>Række-, kæde-, dobbelthus (lodret adskillelse mellem enhederne)</v>
      </c>
      <c r="M41" s="1" t="str">
        <f ca="1">INDEX(Anvendelseskode!C:C,MATCH($E41,Anvendelseskode!$A:$A,0))</f>
        <v>Række-, kæde og dobbelthuse</v>
      </c>
      <c r="N41" s="1" t="str">
        <f ca="1">INDEX(Anvendelseskode!D:D,MATCH($E41,Anvendelseskode!$A:$A,0))</f>
        <v>Private husholdninger</v>
      </c>
      <c r="O41" s="1" t="str">
        <f ca="1">IFERROR(INDEX(SBi!$2:$2,MATCH(G41,SBi!$1:$1,1)),SBi!$K$2)</f>
        <v>1979-1998</v>
      </c>
      <c r="P41" s="1">
        <f ca="1">IFERROR(INDEX(SBi!$C$3:$K$28,MATCH(E41,SBi!$B$3:$B$28,0),MATCH(O41,SBi!$C$2:$K$2,0)),0)</f>
        <v>96.8</v>
      </c>
      <c r="Q41" s="19">
        <f t="shared" ca="1" si="8"/>
        <v>12.1968</v>
      </c>
      <c r="R41" s="19" t="str">
        <f ca="1">IFERROR(INDEX(VpD!$2:$2,MATCH(G41,VpD!$1:$1,1)),VpD!$I$2)</f>
        <v>1979-1998</v>
      </c>
      <c r="S41" s="1">
        <f ca="1">IFERROR(INDEX(VpD!$C$3:$I$27,MATCH(E41,VpD!$B$3:$B$27,0),MATCH(R41,VpD!$C$2:$I$2,0)),0)</f>
        <v>74</v>
      </c>
      <c r="T41" s="19">
        <f t="shared" ca="1" si="9"/>
        <v>9.3239999999999998</v>
      </c>
      <c r="U41" s="14" t="str">
        <f t="shared" ca="1" si="10"/>
        <v xml:space="preserve">713755.79 </v>
      </c>
      <c r="V41" s="14" t="str">
        <f t="shared" ca="1" si="11"/>
        <v>6169095.7</v>
      </c>
      <c r="W41" s="14" t="str">
        <f t="shared" ca="1" si="12"/>
        <v>POINT(713755.79 6169095.7)</v>
      </c>
      <c r="X41" s="14" t="str">
        <f>IFERROR(INDEX(BygningOmraade!B:B,MATCH(A41,BygningOmraade!A:A,0)),"")</f>
        <v/>
      </c>
    </row>
    <row r="42" spans="1:24" s="14" customFormat="1" x14ac:dyDescent="0.25">
      <c r="A42" s="14">
        <f t="shared" si="0"/>
        <v>42</v>
      </c>
      <c r="B42" s="14" t="str">
        <f t="shared" ca="1" si="1"/>
        <v>000d0ef4-2350-4dce-8dca-f96154a4241b</v>
      </c>
      <c r="C42" s="14" t="str">
        <f t="shared" ca="1" si="2"/>
        <v>0a3f507e-21ce-32b8-e044-0003ba298018</v>
      </c>
      <c r="D42" s="14">
        <f t="shared" ca="1" si="3"/>
        <v>996997</v>
      </c>
      <c r="E42" s="1">
        <f t="shared" ca="1" si="4"/>
        <v>130</v>
      </c>
      <c r="F42" s="1">
        <f t="shared" ca="1" si="5"/>
        <v>109</v>
      </c>
      <c r="G42" s="1">
        <f t="shared" ca="1" si="6"/>
        <v>1978</v>
      </c>
      <c r="H42" s="1" t="str">
        <f ca="1">IFERROR(INDEX(Varmeinstallation!B:B,MATCH(INDIRECT($A$1&amp;"L"&amp;A42)*1,Varmeinstallation!A:A,0)),"Ingen varmeinstallationer")</f>
        <v>Fjernvarme/blokvarme (radiatorsystemer eller varmluftanlæg)</v>
      </c>
      <c r="I42" s="1" t="str">
        <f ca="1">IFERROR(INDEX(Opvarmningsmiddel!B:B,MATCH(INDIRECT($A$1&amp;"M"&amp;A42)*1,Opvarmningsmiddel!A:A,0)),"")</f>
        <v/>
      </c>
      <c r="J42" s="1">
        <f t="shared" ca="1" si="7"/>
        <v>0</v>
      </c>
      <c r="K42" s="1" t="str">
        <f ca="1">IFERROR(INDEX(Relationstabel!$C$3:$K$10,MATCH(VALUE(INDIRECT($A$1&amp;"L"&amp;A42)),Relationstabel!$A$3:$A$10,0),MATCH(IFERROR(VALUE(INDIRECT($A$1&amp;"M"&amp;A42)),0),Relationstabel!$C$1:$K$1,0)),"Ingen varmeinstallationer")</f>
        <v>Fjernvarme/ Blokvarme</v>
      </c>
      <c r="L42" s="1" t="str">
        <f ca="1">INDEX(Anvendelseskode!B:B,MATCH($E42,Anvendelseskode!$A:$A,0))</f>
        <v>Række-, kæde-, dobbelthus (lodret adskillelse mellem enhederne)</v>
      </c>
      <c r="M42" s="1" t="str">
        <f ca="1">INDEX(Anvendelseskode!C:C,MATCH($E42,Anvendelseskode!$A:$A,0))</f>
        <v>Række-, kæde og dobbelthuse</v>
      </c>
      <c r="N42" s="1" t="str">
        <f ca="1">INDEX(Anvendelseskode!D:D,MATCH($E42,Anvendelseskode!$A:$A,0))</f>
        <v>Private husholdninger</v>
      </c>
      <c r="O42" s="1" t="str">
        <f ca="1">IFERROR(INDEX(SBi!$2:$2,MATCH(G42,SBi!$1:$1,1)),SBi!$K$2)</f>
        <v>1973-1978</v>
      </c>
      <c r="P42" s="1">
        <f ca="1">IFERROR(INDEX(SBi!$C$3:$K$28,MATCH(E42,SBi!$B$3:$B$28,0),MATCH(O42,SBi!$C$2:$K$2,0)),0)</f>
        <v>112.6</v>
      </c>
      <c r="Q42" s="19">
        <f t="shared" ca="1" si="8"/>
        <v>12.273399999999999</v>
      </c>
      <c r="R42" s="19" t="str">
        <f ca="1">IFERROR(INDEX(VpD!$2:$2,MATCH(G42,VpD!$1:$1,1)),VpD!$I$2)</f>
        <v>1973-1978</v>
      </c>
      <c r="S42" s="1">
        <f ca="1">IFERROR(INDEX(VpD!$C$3:$I$27,MATCH(E42,VpD!$B$3:$B$27,0),MATCH(R42,VpD!$C$2:$I$2,0)),0)</f>
        <v>98</v>
      </c>
      <c r="T42" s="19">
        <f t="shared" ca="1" si="9"/>
        <v>10.682</v>
      </c>
      <c r="U42" s="14" t="str">
        <f t="shared" ca="1" si="10"/>
        <v xml:space="preserve">713602.17 </v>
      </c>
      <c r="V42" s="14" t="str">
        <f t="shared" ca="1" si="11"/>
        <v>6169671.75</v>
      </c>
      <c r="W42" s="14" t="str">
        <f t="shared" ca="1" si="12"/>
        <v>POINT(713602.17 6169671.75)</v>
      </c>
      <c r="X42" s="14" t="str">
        <f>IFERROR(INDEX(BygningOmraade!B:B,MATCH(A42,BygningOmraade!A:A,0)),"")</f>
        <v/>
      </c>
    </row>
    <row r="43" spans="1:24" s="14" customFormat="1" x14ac:dyDescent="0.25">
      <c r="A43" s="14">
        <f t="shared" si="0"/>
        <v>43</v>
      </c>
      <c r="B43" s="14" t="str">
        <f t="shared" ca="1" si="1"/>
        <v>00102401-e415-478a-b572-c93f86eb3072</v>
      </c>
      <c r="C43" s="14" t="str">
        <f t="shared" ca="1" si="2"/>
        <v>0a3f507e-1928-32b8-e044-0003ba298018</v>
      </c>
      <c r="D43" s="14">
        <f t="shared" ca="1" si="3"/>
        <v>994286</v>
      </c>
      <c r="E43" s="1">
        <f t="shared" ca="1" si="4"/>
        <v>120</v>
      </c>
      <c r="F43" s="1">
        <f t="shared" ca="1" si="5"/>
        <v>115</v>
      </c>
      <c r="G43" s="1">
        <f t="shared" ca="1" si="6"/>
        <v>1969</v>
      </c>
      <c r="H43" s="1" t="str">
        <f ca="1">IFERROR(INDEX(Varmeinstallation!B:B,MATCH(INDIRECT($A$1&amp;"L"&amp;A43)*1,Varmeinstallation!A:A,0)),"Ingen varmeinstallationer")</f>
        <v>Fjernvarme/blokvarme (radiatorsystemer eller varmluftanlæg)</v>
      </c>
      <c r="I43" s="1" t="str">
        <f ca="1">IFERROR(INDEX(Opvarmningsmiddel!B:B,MATCH(INDIRECT($A$1&amp;"M"&amp;A43)*1,Opvarmningsmiddel!A:A,0)),"")</f>
        <v/>
      </c>
      <c r="J43" s="1">
        <f t="shared" ca="1" si="7"/>
        <v>0</v>
      </c>
      <c r="K43" s="1" t="str">
        <f ca="1">IFERROR(INDEX(Relationstabel!$C$3:$K$10,MATCH(VALUE(INDIRECT($A$1&amp;"L"&amp;A43)),Relationstabel!$A$3:$A$10,0),MATCH(IFERROR(VALUE(INDIRECT($A$1&amp;"M"&amp;A43)),0),Relationstabel!$C$1:$K$1,0)),"Ingen varmeinstallationer")</f>
        <v>Fjernvarme/ Blokvarme</v>
      </c>
      <c r="L43" s="1" t="str">
        <f ca="1">INDEX(Anvendelseskode!B:B,MATCH($E43,Anvendelseskode!$A:$A,0))</f>
        <v>Fritliggende enfamilieshus (parcelhus)</v>
      </c>
      <c r="M43" s="1" t="str">
        <f ca="1">INDEX(Anvendelseskode!C:C,MATCH($E43,Anvendelseskode!$A:$A,0))</f>
        <v>Parcelhuse</v>
      </c>
      <c r="N43" s="1" t="str">
        <f ca="1">INDEX(Anvendelseskode!D:D,MATCH($E43,Anvendelseskode!$A:$A,0))</f>
        <v>Private husholdninger</v>
      </c>
      <c r="O43" s="1" t="str">
        <f ca="1">IFERROR(INDEX(SBi!$2:$2,MATCH(G43,SBi!$1:$1,1)),SBi!$K$2)</f>
        <v>1961-1972</v>
      </c>
      <c r="P43" s="1">
        <f ca="1">IFERROR(INDEX(SBi!$C$3:$K$28,MATCH(E43,SBi!$B$3:$B$28,0),MATCH(O43,SBi!$C$2:$K$2,0)),0)</f>
        <v>134.30000000000001</v>
      </c>
      <c r="Q43" s="19">
        <f t="shared" ca="1" si="8"/>
        <v>15.444500000000001</v>
      </c>
      <c r="R43" s="19" t="str">
        <f ca="1">IFERROR(INDEX(VpD!$2:$2,MATCH(G43,VpD!$1:$1,1)),VpD!$I$2)</f>
        <v>1961-1972</v>
      </c>
      <c r="S43" s="1">
        <f ca="1">IFERROR(INDEX(VpD!$C$3:$I$27,MATCH(E43,VpD!$B$3:$B$27,0),MATCH(R43,VpD!$C$2:$I$2,0)),0)</f>
        <v>143</v>
      </c>
      <c r="T43" s="19">
        <f t="shared" ca="1" si="9"/>
        <v>16.445</v>
      </c>
      <c r="U43" s="14" t="str">
        <f t="shared" ca="1" si="10"/>
        <v xml:space="preserve">711314.4 </v>
      </c>
      <c r="V43" s="14" t="str">
        <f t="shared" ca="1" si="11"/>
        <v>6172158.2</v>
      </c>
      <c r="W43" s="14" t="str">
        <f t="shared" ca="1" si="12"/>
        <v>POINT(711314.4 6172158.2)</v>
      </c>
      <c r="X43" s="14" t="str">
        <f>IFERROR(INDEX(BygningOmraade!B:B,MATCH(A43,BygningOmraade!A:A,0)),"")</f>
        <v/>
      </c>
    </row>
    <row r="44" spans="1:24" s="14" customFormat="1" x14ac:dyDescent="0.25">
      <c r="A44" s="14">
        <f t="shared" si="0"/>
        <v>44</v>
      </c>
      <c r="B44" s="14" t="str">
        <f t="shared" ca="1" si="1"/>
        <v>00158ebd-fccc-4850-a78f-2efb864f91c1</v>
      </c>
      <c r="C44" s="14" t="str">
        <f t="shared" ca="1" si="2"/>
        <v>0a3f507e-1d5c-32b8-e044-0003ba298018</v>
      </c>
      <c r="D44" s="14">
        <f t="shared" ca="1" si="3"/>
        <v>994978</v>
      </c>
      <c r="E44" s="1">
        <f t="shared" ca="1" si="4"/>
        <v>120</v>
      </c>
      <c r="F44" s="1">
        <f t="shared" ca="1" si="5"/>
        <v>152</v>
      </c>
      <c r="G44" s="1">
        <f t="shared" ca="1" si="6"/>
        <v>2016</v>
      </c>
      <c r="H44" s="1" t="str">
        <f ca="1">IFERROR(INDEX(Varmeinstallation!B:B,MATCH(INDIRECT($A$1&amp;"L"&amp;A44)*1,Varmeinstallation!A:A,0)),"Ingen varmeinstallationer")</f>
        <v>Centralvarme fra eget anlæg, et-kammer fyr</v>
      </c>
      <c r="I44" s="1" t="str">
        <f ca="1">IFERROR(INDEX(Opvarmningsmiddel!B:B,MATCH(INDIRECT($A$1&amp;"M"&amp;A44)*1,Opvarmningsmiddel!A:A,0)),"")</f>
        <v>Naturgas</v>
      </c>
      <c r="J44" s="1">
        <f t="shared" ca="1" si="7"/>
        <v>0</v>
      </c>
      <c r="K44" s="1" t="str">
        <f ca="1">IFERROR(INDEX(Relationstabel!$C$3:$K$10,MATCH(VALUE(INDIRECT($A$1&amp;"L"&amp;A44)),Relationstabel!$A$3:$A$10,0),MATCH(IFERROR(VALUE(INDIRECT($A$1&amp;"M"&amp;A44)),0),Relationstabel!$C$1:$K$1,0)),"Ingen varmeinstallationer")</f>
        <v>Naturgas</v>
      </c>
      <c r="L44" s="1" t="str">
        <f ca="1">INDEX(Anvendelseskode!B:B,MATCH($E44,Anvendelseskode!$A:$A,0))</f>
        <v>Fritliggende enfamilieshus (parcelhus)</v>
      </c>
      <c r="M44" s="1" t="str">
        <f ca="1">INDEX(Anvendelseskode!C:C,MATCH($E44,Anvendelseskode!$A:$A,0))</f>
        <v>Parcelhuse</v>
      </c>
      <c r="N44" s="1" t="str">
        <f ca="1">INDEX(Anvendelseskode!D:D,MATCH($E44,Anvendelseskode!$A:$A,0))</f>
        <v>Private husholdninger</v>
      </c>
      <c r="O44" s="1" t="str">
        <f ca="1">IFERROR(INDEX(SBi!$2:$2,MATCH(G44,SBi!$1:$1,1)),SBi!$K$2)</f>
        <v>Efter 2006</v>
      </c>
      <c r="P44" s="1">
        <f ca="1">IFERROR(INDEX(SBi!$C$3:$K$28,MATCH(E44,SBi!$B$3:$B$28,0),MATCH(O44,SBi!$C$2:$K$2,0)),0)</f>
        <v>67.3</v>
      </c>
      <c r="Q44" s="19">
        <f t="shared" ca="1" si="8"/>
        <v>10.2296</v>
      </c>
      <c r="R44" s="19" t="str">
        <f ca="1">IFERROR(INDEX(VpD!$2:$2,MATCH(G44,VpD!$1:$1,1)),VpD!$I$2)</f>
        <v>&gt;1998</v>
      </c>
      <c r="S44" s="1">
        <f ca="1">IFERROR(INDEX(VpD!$C$3:$I$27,MATCH(E44,VpD!$B$3:$B$27,0),MATCH(R44,VpD!$C$2:$I$2,0)),0)</f>
        <v>72</v>
      </c>
      <c r="T44" s="19">
        <f t="shared" ca="1" si="9"/>
        <v>10.944000000000001</v>
      </c>
      <c r="U44" s="14" t="str">
        <f t="shared" ca="1" si="10"/>
        <v xml:space="preserve">711762.61 </v>
      </c>
      <c r="V44" s="14" t="str">
        <f t="shared" ca="1" si="11"/>
        <v>6170390.87</v>
      </c>
      <c r="W44" s="14" t="str">
        <f t="shared" ca="1" si="12"/>
        <v>POINT(711762.61 6170390.87)</v>
      </c>
      <c r="X44" s="14" t="str">
        <f>IFERROR(INDEX(BygningOmraade!B:B,MATCH(A44,BygningOmraade!A:A,0)),"")</f>
        <v/>
      </c>
    </row>
    <row r="45" spans="1:24" s="14" customFormat="1" x14ac:dyDescent="0.25">
      <c r="A45" s="14">
        <f t="shared" si="0"/>
        <v>45</v>
      </c>
      <c r="B45" s="14" t="str">
        <f t="shared" ca="1" si="1"/>
        <v>0016e40c-ab2f-40c3-ab83-808af2c98a94</v>
      </c>
      <c r="C45" s="14" t="str">
        <f t="shared" ca="1" si="2"/>
        <v>0a3f507e-21cd-32b8-e044-0003ba298018</v>
      </c>
      <c r="D45" s="14">
        <f t="shared" ca="1" si="3"/>
        <v>997091</v>
      </c>
      <c r="E45" s="1">
        <f t="shared" ca="1" si="4"/>
        <v>130</v>
      </c>
      <c r="F45" s="1">
        <f t="shared" ca="1" si="5"/>
        <v>112</v>
      </c>
      <c r="G45" s="1">
        <f t="shared" ca="1" si="6"/>
        <v>1978</v>
      </c>
      <c r="H45" s="1" t="str">
        <f ca="1">IFERROR(INDEX(Varmeinstallation!B:B,MATCH(INDIRECT($A$1&amp;"L"&amp;A45)*1,Varmeinstallation!A:A,0)),"Ingen varmeinstallationer")</f>
        <v>Fjernvarme/blokvarme (radiatorsystemer eller varmluftanlæg)</v>
      </c>
      <c r="I45" s="1" t="str">
        <f ca="1">IFERROR(INDEX(Opvarmningsmiddel!B:B,MATCH(INDIRECT($A$1&amp;"M"&amp;A45)*1,Opvarmningsmiddel!A:A,0)),"")</f>
        <v/>
      </c>
      <c r="J45" s="1">
        <f t="shared" ca="1" si="7"/>
        <v>0</v>
      </c>
      <c r="K45" s="1" t="str">
        <f ca="1">IFERROR(INDEX(Relationstabel!$C$3:$K$10,MATCH(VALUE(INDIRECT($A$1&amp;"L"&amp;A45)),Relationstabel!$A$3:$A$10,0),MATCH(IFERROR(VALUE(INDIRECT($A$1&amp;"M"&amp;A45)),0),Relationstabel!$C$1:$K$1,0)),"Ingen varmeinstallationer")</f>
        <v>Fjernvarme/ Blokvarme</v>
      </c>
      <c r="L45" s="1" t="str">
        <f ca="1">INDEX(Anvendelseskode!B:B,MATCH($E45,Anvendelseskode!$A:$A,0))</f>
        <v>Række-, kæde-, dobbelthus (lodret adskillelse mellem enhederne)</v>
      </c>
      <c r="M45" s="1" t="str">
        <f ca="1">INDEX(Anvendelseskode!C:C,MATCH($E45,Anvendelseskode!$A:$A,0))</f>
        <v>Række-, kæde og dobbelthuse</v>
      </c>
      <c r="N45" s="1" t="str">
        <f ca="1">INDEX(Anvendelseskode!D:D,MATCH($E45,Anvendelseskode!$A:$A,0))</f>
        <v>Private husholdninger</v>
      </c>
      <c r="O45" s="1" t="str">
        <f ca="1">IFERROR(INDEX(SBi!$2:$2,MATCH(G45,SBi!$1:$1,1)),SBi!$K$2)</f>
        <v>1973-1978</v>
      </c>
      <c r="P45" s="1">
        <f ca="1">IFERROR(INDEX(SBi!$C$3:$K$28,MATCH(E45,SBi!$B$3:$B$28,0),MATCH(O45,SBi!$C$2:$K$2,0)),0)</f>
        <v>112.6</v>
      </c>
      <c r="Q45" s="19">
        <f t="shared" ca="1" si="8"/>
        <v>12.611199999999998</v>
      </c>
      <c r="R45" s="19" t="str">
        <f ca="1">IFERROR(INDEX(VpD!$2:$2,MATCH(G45,VpD!$1:$1,1)),VpD!$I$2)</f>
        <v>1973-1978</v>
      </c>
      <c r="S45" s="1">
        <f ca="1">IFERROR(INDEX(VpD!$C$3:$I$27,MATCH(E45,VpD!$B$3:$B$27,0),MATCH(R45,VpD!$C$2:$I$2,0)),0)</f>
        <v>98</v>
      </c>
      <c r="T45" s="19">
        <f t="shared" ca="1" si="9"/>
        <v>10.976000000000001</v>
      </c>
      <c r="U45" s="14" t="str">
        <f t="shared" ca="1" si="10"/>
        <v xml:space="preserve">713557.25 </v>
      </c>
      <c r="V45" s="14" t="str">
        <f t="shared" ca="1" si="11"/>
        <v>6169733.08</v>
      </c>
      <c r="W45" s="14" t="str">
        <f t="shared" ca="1" si="12"/>
        <v>POINT(713557.25 6169733.08)</v>
      </c>
      <c r="X45" s="14" t="str">
        <f>IFERROR(INDEX(BygningOmraade!B:B,MATCH(A45,BygningOmraade!A:A,0)),"")</f>
        <v/>
      </c>
    </row>
    <row r="46" spans="1:24" s="14" customFormat="1" x14ac:dyDescent="0.25">
      <c r="A46" s="14">
        <f t="shared" si="0"/>
        <v>46</v>
      </c>
      <c r="B46" s="14" t="str">
        <f t="shared" ca="1" si="1"/>
        <v>00236e13-d415-4a55-a3f2-d0af581d3307</v>
      </c>
      <c r="C46" s="14" t="str">
        <f t="shared" ca="1" si="2"/>
        <v>0a3f507e-19c9-32b8-e044-0003ba298018</v>
      </c>
      <c r="D46" s="14">
        <f t="shared" ca="1" si="3"/>
        <v>994986</v>
      </c>
      <c r="E46" s="1">
        <f t="shared" ca="1" si="4"/>
        <v>130</v>
      </c>
      <c r="F46" s="1">
        <f t="shared" ca="1" si="5"/>
        <v>124</v>
      </c>
      <c r="G46" s="1">
        <f t="shared" ca="1" si="6"/>
        <v>1975</v>
      </c>
      <c r="H46" s="1" t="str">
        <f ca="1">IFERROR(INDEX(Varmeinstallation!B:B,MATCH(INDIRECT($A$1&amp;"L"&amp;A46)*1,Varmeinstallation!A:A,0)),"Ingen varmeinstallationer")</f>
        <v>Fjernvarme/blokvarme (radiatorsystemer eller varmluftanlæg)</v>
      </c>
      <c r="I46" s="1" t="str">
        <f ca="1">IFERROR(INDEX(Opvarmningsmiddel!B:B,MATCH(INDIRECT($A$1&amp;"M"&amp;A46)*1,Opvarmningsmiddel!A:A,0)),"")</f>
        <v/>
      </c>
      <c r="J46" s="1">
        <f t="shared" ca="1" si="7"/>
        <v>0</v>
      </c>
      <c r="K46" s="1" t="str">
        <f ca="1">IFERROR(INDEX(Relationstabel!$C$3:$K$10,MATCH(VALUE(INDIRECT($A$1&amp;"L"&amp;A46)),Relationstabel!$A$3:$A$10,0),MATCH(IFERROR(VALUE(INDIRECT($A$1&amp;"M"&amp;A46)),0),Relationstabel!$C$1:$K$1,0)),"Ingen varmeinstallationer")</f>
        <v>Fjernvarme/ Blokvarme</v>
      </c>
      <c r="L46" s="1" t="str">
        <f ca="1">INDEX(Anvendelseskode!B:B,MATCH($E46,Anvendelseskode!$A:$A,0))</f>
        <v>Række-, kæde-, dobbelthus (lodret adskillelse mellem enhederne)</v>
      </c>
      <c r="M46" s="1" t="str">
        <f ca="1">INDEX(Anvendelseskode!C:C,MATCH($E46,Anvendelseskode!$A:$A,0))</f>
        <v>Række-, kæde og dobbelthuse</v>
      </c>
      <c r="N46" s="1" t="str">
        <f ca="1">INDEX(Anvendelseskode!D:D,MATCH($E46,Anvendelseskode!$A:$A,0))</f>
        <v>Private husholdninger</v>
      </c>
      <c r="O46" s="1" t="str">
        <f ca="1">IFERROR(INDEX(SBi!$2:$2,MATCH(G46,SBi!$1:$1,1)),SBi!$K$2)</f>
        <v>1973-1978</v>
      </c>
      <c r="P46" s="1">
        <f ca="1">IFERROR(INDEX(SBi!$C$3:$K$28,MATCH(E46,SBi!$B$3:$B$28,0),MATCH(O46,SBi!$C$2:$K$2,0)),0)</f>
        <v>112.6</v>
      </c>
      <c r="Q46" s="19">
        <f t="shared" ca="1" si="8"/>
        <v>13.962399999999999</v>
      </c>
      <c r="R46" s="19" t="str">
        <f ca="1">IFERROR(INDEX(VpD!$2:$2,MATCH(G46,VpD!$1:$1,1)),VpD!$I$2)</f>
        <v>1973-1978</v>
      </c>
      <c r="S46" s="1">
        <f ca="1">IFERROR(INDEX(VpD!$C$3:$I$27,MATCH(E46,VpD!$B$3:$B$27,0),MATCH(R46,VpD!$C$2:$I$2,0)),0)</f>
        <v>98</v>
      </c>
      <c r="T46" s="19">
        <f t="shared" ca="1" si="9"/>
        <v>12.151999999999999</v>
      </c>
      <c r="U46" s="14" t="str">
        <f t="shared" ca="1" si="10"/>
        <v xml:space="preserve">711710.46 </v>
      </c>
      <c r="V46" s="14" t="str">
        <f t="shared" ca="1" si="11"/>
        <v>6172329.32</v>
      </c>
      <c r="W46" s="14" t="str">
        <f t="shared" ca="1" si="12"/>
        <v>POINT(711710.46 6172329.32)</v>
      </c>
      <c r="X46" s="14" t="str">
        <f>IFERROR(INDEX(BygningOmraade!B:B,MATCH(A46,BygningOmraade!A:A,0)),"")</f>
        <v/>
      </c>
    </row>
    <row r="47" spans="1:24" s="14" customFormat="1" x14ac:dyDescent="0.25">
      <c r="A47" s="14">
        <f t="shared" si="0"/>
        <v>47</v>
      </c>
      <c r="B47" s="14" t="str">
        <f t="shared" ca="1" si="1"/>
        <v>002e54e9-c33e-4408-a99f-3da9a4bd88cf</v>
      </c>
      <c r="C47" s="14" t="str">
        <f t="shared" ca="1" si="2"/>
        <v>0a3f507e-1ff4-32b8-e044-0003ba298018</v>
      </c>
      <c r="D47" s="14">
        <f t="shared" ca="1" si="3"/>
        <v>994049</v>
      </c>
      <c r="E47" s="1">
        <f t="shared" ca="1" si="4"/>
        <v>120</v>
      </c>
      <c r="F47" s="1">
        <f t="shared" ca="1" si="5"/>
        <v>134</v>
      </c>
      <c r="G47" s="1">
        <f t="shared" ca="1" si="6"/>
        <v>1972</v>
      </c>
      <c r="H47" s="1" t="str">
        <f ca="1">IFERROR(INDEX(Varmeinstallation!B:B,MATCH(INDIRECT($A$1&amp;"L"&amp;A47)*1,Varmeinstallation!A:A,0)),"Ingen varmeinstallationer")</f>
        <v>Centralvarme fra eget anlæg, et-kammer fyr</v>
      </c>
      <c r="I47" s="1" t="str">
        <f ca="1">IFERROR(INDEX(Opvarmningsmiddel!B:B,MATCH(INDIRECT($A$1&amp;"M"&amp;A47)*1,Opvarmningsmiddel!A:A,0)),"")</f>
        <v>Naturgas</v>
      </c>
      <c r="J47" s="1">
        <f t="shared" ca="1" si="7"/>
        <v>0</v>
      </c>
      <c r="K47" s="1" t="str">
        <f ca="1">IFERROR(INDEX(Relationstabel!$C$3:$K$10,MATCH(VALUE(INDIRECT($A$1&amp;"L"&amp;A47)),Relationstabel!$A$3:$A$10,0),MATCH(IFERROR(VALUE(INDIRECT($A$1&amp;"M"&amp;A47)),0),Relationstabel!$C$1:$K$1,0)),"Ingen varmeinstallationer")</f>
        <v>Naturgas</v>
      </c>
      <c r="L47" s="1" t="str">
        <f ca="1">INDEX(Anvendelseskode!B:B,MATCH($E47,Anvendelseskode!$A:$A,0))</f>
        <v>Fritliggende enfamilieshus (parcelhus)</v>
      </c>
      <c r="M47" s="1" t="str">
        <f ca="1">INDEX(Anvendelseskode!C:C,MATCH($E47,Anvendelseskode!$A:$A,0))</f>
        <v>Parcelhuse</v>
      </c>
      <c r="N47" s="1" t="str">
        <f ca="1">INDEX(Anvendelseskode!D:D,MATCH($E47,Anvendelseskode!$A:$A,0))</f>
        <v>Private husholdninger</v>
      </c>
      <c r="O47" s="1" t="str">
        <f ca="1">IFERROR(INDEX(SBi!$2:$2,MATCH(G47,SBi!$1:$1,1)),SBi!$K$2)</f>
        <v>1961-1972</v>
      </c>
      <c r="P47" s="1">
        <f ca="1">IFERROR(INDEX(SBi!$C$3:$K$28,MATCH(E47,SBi!$B$3:$B$28,0),MATCH(O47,SBi!$C$2:$K$2,0)),0)</f>
        <v>134.30000000000001</v>
      </c>
      <c r="Q47" s="19">
        <f t="shared" ca="1" si="8"/>
        <v>17.996200000000002</v>
      </c>
      <c r="R47" s="19" t="str">
        <f ca="1">IFERROR(INDEX(VpD!$2:$2,MATCH(G47,VpD!$1:$1,1)),VpD!$I$2)</f>
        <v>1961-1972</v>
      </c>
      <c r="S47" s="1">
        <f ca="1">IFERROR(INDEX(VpD!$C$3:$I$27,MATCH(E47,VpD!$B$3:$B$27,0),MATCH(R47,VpD!$C$2:$I$2,0)),0)</f>
        <v>143</v>
      </c>
      <c r="T47" s="19">
        <f t="shared" ca="1" si="9"/>
        <v>19.161999999999999</v>
      </c>
      <c r="U47" s="14" t="str">
        <f t="shared" ca="1" si="10"/>
        <v xml:space="preserve">711065.64 </v>
      </c>
      <c r="V47" s="14" t="str">
        <f t="shared" ca="1" si="11"/>
        <v>6171824.05</v>
      </c>
      <c r="W47" s="14" t="str">
        <f t="shared" ca="1" si="12"/>
        <v>POINT(711065.64 6171824.05)</v>
      </c>
      <c r="X47" s="14" t="str">
        <f>IFERROR(INDEX(BygningOmraade!B:B,MATCH(A47,BygningOmraade!A:A,0)),"")</f>
        <v/>
      </c>
    </row>
    <row r="48" spans="1:24" s="14" customFormat="1" x14ac:dyDescent="0.25">
      <c r="A48" s="14">
        <f t="shared" si="0"/>
        <v>48</v>
      </c>
      <c r="B48" s="14" t="str">
        <f t="shared" ca="1" si="1"/>
        <v>003a5edb-ad2f-408f-b353-9e049a85cbc3</v>
      </c>
      <c r="C48" s="14" t="str">
        <f t="shared" ca="1" si="2"/>
        <v>0a3f507e-1a78-32b8-e044-0003ba298018</v>
      </c>
      <c r="D48" s="14">
        <f t="shared" ca="1" si="3"/>
        <v>997583</v>
      </c>
      <c r="E48" s="1">
        <f t="shared" ca="1" si="4"/>
        <v>120</v>
      </c>
      <c r="F48" s="1">
        <f t="shared" ca="1" si="5"/>
        <v>112</v>
      </c>
      <c r="G48" s="1">
        <f t="shared" ca="1" si="6"/>
        <v>1965</v>
      </c>
      <c r="H48" s="1" t="str">
        <f ca="1">IFERROR(INDEX(Varmeinstallation!B:B,MATCH(INDIRECT($A$1&amp;"L"&amp;A48)*1,Varmeinstallation!A:A,0)),"Ingen varmeinstallationer")</f>
        <v>Centralvarme fra eget anlæg, et-kammer fyr</v>
      </c>
      <c r="I48" s="1" t="str">
        <f ca="1">IFERROR(INDEX(Opvarmningsmiddel!B:B,MATCH(INDIRECT($A$1&amp;"M"&amp;A48)*1,Opvarmningsmiddel!A:A,0)),"")</f>
        <v>Flydende brændsel (olie, petroleum, flaskegas m.m.)</v>
      </c>
      <c r="J48" s="1">
        <f t="shared" ca="1" si="7"/>
        <v>0</v>
      </c>
      <c r="K48" s="1" t="str">
        <f ca="1">IFERROR(INDEX(Relationstabel!$C$3:$K$10,MATCH(VALUE(INDIRECT($A$1&amp;"L"&amp;A48)),Relationstabel!$A$3:$A$10,0),MATCH(IFERROR(VALUE(INDIRECT($A$1&amp;"M"&amp;A48)),0),Relationstabel!$C$1:$K$1,0)),"Ingen varmeinstallationer")</f>
        <v>Olie</v>
      </c>
      <c r="L48" s="1" t="str">
        <f ca="1">INDEX(Anvendelseskode!B:B,MATCH($E48,Anvendelseskode!$A:$A,0))</f>
        <v>Fritliggende enfamilieshus (parcelhus)</v>
      </c>
      <c r="M48" s="1" t="str">
        <f ca="1">INDEX(Anvendelseskode!C:C,MATCH($E48,Anvendelseskode!$A:$A,0))</f>
        <v>Parcelhuse</v>
      </c>
      <c r="N48" s="1" t="str">
        <f ca="1">INDEX(Anvendelseskode!D:D,MATCH($E48,Anvendelseskode!$A:$A,0))</f>
        <v>Private husholdninger</v>
      </c>
      <c r="O48" s="1" t="str">
        <f ca="1">IFERROR(INDEX(SBi!$2:$2,MATCH(G48,SBi!$1:$1,1)),SBi!$K$2)</f>
        <v>1961-1972</v>
      </c>
      <c r="P48" s="1">
        <f ca="1">IFERROR(INDEX(SBi!$C$3:$K$28,MATCH(E48,SBi!$B$3:$B$28,0),MATCH(O48,SBi!$C$2:$K$2,0)),0)</f>
        <v>134.30000000000001</v>
      </c>
      <c r="Q48" s="19">
        <f t="shared" ca="1" si="8"/>
        <v>15.041600000000003</v>
      </c>
      <c r="R48" s="19" t="str">
        <f ca="1">IFERROR(INDEX(VpD!$2:$2,MATCH(G48,VpD!$1:$1,1)),VpD!$I$2)</f>
        <v>1961-1972</v>
      </c>
      <c r="S48" s="1">
        <f ca="1">IFERROR(INDEX(VpD!$C$3:$I$27,MATCH(E48,VpD!$B$3:$B$27,0),MATCH(R48,VpD!$C$2:$I$2,0)),0)</f>
        <v>143</v>
      </c>
      <c r="T48" s="19">
        <f t="shared" ca="1" si="9"/>
        <v>16.015999999999998</v>
      </c>
      <c r="U48" s="14" t="str">
        <f t="shared" ca="1" si="10"/>
        <v xml:space="preserve">713820.08 </v>
      </c>
      <c r="V48" s="14" t="str">
        <f t="shared" ca="1" si="11"/>
        <v>6168950.94</v>
      </c>
      <c r="W48" s="14" t="str">
        <f t="shared" ca="1" si="12"/>
        <v>POINT(713820.08 6168950.94)</v>
      </c>
      <c r="X48" s="14" t="str">
        <f>IFERROR(INDEX(BygningOmraade!B:B,MATCH(A48,BygningOmraade!A:A,0)),"")</f>
        <v/>
      </c>
    </row>
    <row r="49" spans="1:24" s="14" customFormat="1" x14ac:dyDescent="0.25">
      <c r="A49" s="14">
        <f t="shared" si="0"/>
        <v>49</v>
      </c>
      <c r="B49" s="14" t="str">
        <f t="shared" ca="1" si="1"/>
        <v>00437f06-0393-4363-9364-82c07b04136f</v>
      </c>
      <c r="C49" s="14" t="str">
        <f t="shared" ca="1" si="2"/>
        <v>0a3f507e-1606-32b8-e044-0003ba298018</v>
      </c>
      <c r="D49" s="14">
        <f t="shared" ca="1" si="3"/>
        <v>994397</v>
      </c>
      <c r="E49" s="1">
        <f t="shared" ca="1" si="4"/>
        <v>120</v>
      </c>
      <c r="F49" s="1">
        <f t="shared" ca="1" si="5"/>
        <v>360</v>
      </c>
      <c r="G49" s="1">
        <f t="shared" ca="1" si="6"/>
        <v>1920</v>
      </c>
      <c r="H49" s="1" t="str">
        <f ca="1">IFERROR(INDEX(Varmeinstallation!B:B,MATCH(INDIRECT($A$1&amp;"L"&amp;A49)*1,Varmeinstallation!A:A,0)),"Ingen varmeinstallationer")</f>
        <v>Centralvarme fra eget anlæg, et-kammer fyr</v>
      </c>
      <c r="I49" s="1" t="str">
        <f ca="1">IFERROR(INDEX(Opvarmningsmiddel!B:B,MATCH(INDIRECT($A$1&amp;"M"&amp;A49)*1,Opvarmningsmiddel!A:A,0)),"")</f>
        <v>Naturgas</v>
      </c>
      <c r="J49" s="1">
        <f t="shared" ca="1" si="7"/>
        <v>0</v>
      </c>
      <c r="K49" s="1" t="str">
        <f ca="1">IFERROR(INDEX(Relationstabel!$C$3:$K$10,MATCH(VALUE(INDIRECT($A$1&amp;"L"&amp;A49)),Relationstabel!$A$3:$A$10,0),MATCH(IFERROR(VALUE(INDIRECT($A$1&amp;"M"&amp;A49)),0),Relationstabel!$C$1:$K$1,0)),"Ingen varmeinstallationer")</f>
        <v>Naturgas</v>
      </c>
      <c r="L49" s="1" t="str">
        <f ca="1">INDEX(Anvendelseskode!B:B,MATCH($E49,Anvendelseskode!$A:$A,0))</f>
        <v>Fritliggende enfamilieshus (parcelhus)</v>
      </c>
      <c r="M49" s="1" t="str">
        <f ca="1">INDEX(Anvendelseskode!C:C,MATCH($E49,Anvendelseskode!$A:$A,0))</f>
        <v>Parcelhuse</v>
      </c>
      <c r="N49" s="1" t="str">
        <f ca="1">INDEX(Anvendelseskode!D:D,MATCH($E49,Anvendelseskode!$A:$A,0))</f>
        <v>Private husholdninger</v>
      </c>
      <c r="O49" s="1" t="str">
        <f ca="1">IFERROR(INDEX(SBi!$2:$2,MATCH(G49,SBi!$1:$1,1)),SBi!$K$2)</f>
        <v>1890-1930</v>
      </c>
      <c r="P49" s="1">
        <f ca="1">IFERROR(INDEX(SBi!$C$3:$K$28,MATCH(E49,SBi!$B$3:$B$28,0),MATCH(O49,SBi!$C$2:$K$2,0)),0)</f>
        <v>164.7</v>
      </c>
      <c r="Q49" s="19">
        <f t="shared" ca="1" si="8"/>
        <v>59.291999999999994</v>
      </c>
      <c r="R49" s="19" t="str">
        <f ca="1">IFERROR(INDEX(VpD!$2:$2,MATCH(G49,VpD!$1:$1,1)),VpD!$I$2)</f>
        <v>&lt;1930</v>
      </c>
      <c r="S49" s="1">
        <f ca="1">IFERROR(INDEX(VpD!$C$3:$I$27,MATCH(E49,VpD!$B$3:$B$27,0),MATCH(R49,VpD!$C$2:$I$2,0)),0)</f>
        <v>209</v>
      </c>
      <c r="T49" s="19">
        <f t="shared" ca="1" si="9"/>
        <v>75.239999999999995</v>
      </c>
      <c r="U49" s="14" t="str">
        <f t="shared" ca="1" si="10"/>
        <v xml:space="preserve">711594.27 </v>
      </c>
      <c r="V49" s="14" t="str">
        <f t="shared" ca="1" si="11"/>
        <v>6170749.08</v>
      </c>
      <c r="W49" s="14" t="str">
        <f t="shared" ca="1" si="12"/>
        <v>POINT(711594.27 6170749.08)</v>
      </c>
      <c r="X49" s="14" t="str">
        <f>IFERROR(INDEX(BygningOmraade!B:B,MATCH(A49,BygningOmraade!A:A,0)),"")</f>
        <v/>
      </c>
    </row>
    <row r="50" spans="1:24" s="14" customFormat="1" x14ac:dyDescent="0.25">
      <c r="A50" s="14">
        <f t="shared" si="0"/>
        <v>50</v>
      </c>
      <c r="B50" s="14" t="str">
        <f t="shared" ca="1" si="1"/>
        <v>00513731-ea07-4d55-a6fc-6ba70871f498</v>
      </c>
      <c r="C50" s="14" t="str">
        <f t="shared" ca="1" si="2"/>
        <v>0a3f507e-211c-32b8-e044-0003ba298018</v>
      </c>
      <c r="D50" s="14">
        <f t="shared" ca="1" si="3"/>
        <v>996436</v>
      </c>
      <c r="E50" s="1">
        <f t="shared" ca="1" si="4"/>
        <v>120</v>
      </c>
      <c r="F50" s="1">
        <f t="shared" ca="1" si="5"/>
        <v>200</v>
      </c>
      <c r="G50" s="1">
        <f t="shared" ca="1" si="6"/>
        <v>2018</v>
      </c>
      <c r="H50" s="1" t="str">
        <f ca="1">IFERROR(INDEX(Varmeinstallation!B:B,MATCH(INDIRECT($A$1&amp;"L"&amp;A50)*1,Varmeinstallation!A:A,0)),"Ingen varmeinstallationer")</f>
        <v>Centralvarme fra eget anlæg, et-kammer fyr</v>
      </c>
      <c r="I50" s="1" t="str">
        <f ca="1">IFERROR(INDEX(Opvarmningsmiddel!B:B,MATCH(INDIRECT($A$1&amp;"M"&amp;A50)*1,Opvarmningsmiddel!A:A,0)),"")</f>
        <v>Naturgas</v>
      </c>
      <c r="J50" s="1">
        <f t="shared" ca="1" si="7"/>
        <v>0</v>
      </c>
      <c r="K50" s="1" t="str">
        <f ca="1">IFERROR(INDEX(Relationstabel!$C$3:$K$10,MATCH(VALUE(INDIRECT($A$1&amp;"L"&amp;A50)),Relationstabel!$A$3:$A$10,0),MATCH(IFERROR(VALUE(INDIRECT($A$1&amp;"M"&amp;A50)),0),Relationstabel!$C$1:$K$1,0)),"Ingen varmeinstallationer")</f>
        <v>Naturgas</v>
      </c>
      <c r="L50" s="1" t="str">
        <f ca="1">INDEX(Anvendelseskode!B:B,MATCH($E50,Anvendelseskode!$A:$A,0))</f>
        <v>Fritliggende enfamilieshus (parcelhus)</v>
      </c>
      <c r="M50" s="1" t="str">
        <f ca="1">INDEX(Anvendelseskode!C:C,MATCH($E50,Anvendelseskode!$A:$A,0))</f>
        <v>Parcelhuse</v>
      </c>
      <c r="N50" s="1" t="str">
        <f ca="1">INDEX(Anvendelseskode!D:D,MATCH($E50,Anvendelseskode!$A:$A,0))</f>
        <v>Private husholdninger</v>
      </c>
      <c r="O50" s="1" t="str">
        <f ca="1">IFERROR(INDEX(SBi!$2:$2,MATCH(G50,SBi!$1:$1,1)),SBi!$K$2)</f>
        <v>Efter 2006</v>
      </c>
      <c r="P50" s="1">
        <f ca="1">IFERROR(INDEX(SBi!$C$3:$K$28,MATCH(E50,SBi!$B$3:$B$28,0),MATCH(O50,SBi!$C$2:$K$2,0)),0)</f>
        <v>67.3</v>
      </c>
      <c r="Q50" s="19">
        <f t="shared" ca="1" si="8"/>
        <v>13.46</v>
      </c>
      <c r="R50" s="19" t="str">
        <f ca="1">IFERROR(INDEX(VpD!$2:$2,MATCH(G50,VpD!$1:$1,1)),VpD!$I$2)</f>
        <v>&gt;1998</v>
      </c>
      <c r="S50" s="1">
        <f ca="1">IFERROR(INDEX(VpD!$C$3:$I$27,MATCH(E50,VpD!$B$3:$B$27,0),MATCH(R50,VpD!$C$2:$I$2,0)),0)</f>
        <v>72</v>
      </c>
      <c r="T50" s="19">
        <f t="shared" ca="1" si="9"/>
        <v>14.4</v>
      </c>
      <c r="U50" s="14" t="str">
        <f t="shared" ca="1" si="10"/>
        <v xml:space="preserve">713352.15 </v>
      </c>
      <c r="V50" s="14" t="str">
        <f t="shared" ca="1" si="11"/>
        <v>6169013.49</v>
      </c>
      <c r="W50" s="14" t="str">
        <f t="shared" ca="1" si="12"/>
        <v>POINT(713352.15 6169013.49)</v>
      </c>
      <c r="X50" s="14" t="str">
        <f>IFERROR(INDEX(BygningOmraade!B:B,MATCH(A50,BygningOmraade!A:A,0)),"")</f>
        <v/>
      </c>
    </row>
    <row r="51" spans="1:24" s="14" customFormat="1" x14ac:dyDescent="0.25">
      <c r="A51" s="14">
        <f t="shared" si="0"/>
        <v>51</v>
      </c>
      <c r="B51" s="14" t="str">
        <f t="shared" ca="1" si="1"/>
        <v>005a4a3a-6f13-41ea-a155-33740f3bc0e2</v>
      </c>
      <c r="C51" s="14" t="str">
        <f t="shared" ca="1" si="2"/>
        <v>0a3f507e-2199-32b8-e044-0003ba298018</v>
      </c>
      <c r="D51" s="14">
        <f t="shared" ca="1" si="3"/>
        <v>996392</v>
      </c>
      <c r="E51" s="1">
        <f t="shared" ca="1" si="4"/>
        <v>120</v>
      </c>
      <c r="F51" s="1">
        <f t="shared" ca="1" si="5"/>
        <v>171</v>
      </c>
      <c r="G51" s="1">
        <f t="shared" ca="1" si="6"/>
        <v>1977</v>
      </c>
      <c r="H51" s="1" t="str">
        <f ca="1">IFERROR(INDEX(Varmeinstallation!B:B,MATCH(INDIRECT($A$1&amp;"L"&amp;A51)*1,Varmeinstallation!A:A,0)),"Ingen varmeinstallationer")</f>
        <v>Centralvarme fra eget anlæg, et-kammer fyr</v>
      </c>
      <c r="I51" s="1" t="str">
        <f ca="1">IFERROR(INDEX(Opvarmningsmiddel!B:B,MATCH(INDIRECT($A$1&amp;"M"&amp;A51)*1,Opvarmningsmiddel!A:A,0)),"")</f>
        <v>Naturgas</v>
      </c>
      <c r="J51" s="1">
        <f t="shared" ca="1" si="7"/>
        <v>0</v>
      </c>
      <c r="K51" s="1" t="str">
        <f ca="1">IFERROR(INDEX(Relationstabel!$C$3:$K$10,MATCH(VALUE(INDIRECT($A$1&amp;"L"&amp;A51)),Relationstabel!$A$3:$A$10,0),MATCH(IFERROR(VALUE(INDIRECT($A$1&amp;"M"&amp;A51)),0),Relationstabel!$C$1:$K$1,0)),"Ingen varmeinstallationer")</f>
        <v>Naturgas</v>
      </c>
      <c r="L51" s="1" t="str">
        <f ca="1">INDEX(Anvendelseskode!B:B,MATCH($E51,Anvendelseskode!$A:$A,0))</f>
        <v>Fritliggende enfamilieshus (parcelhus)</v>
      </c>
      <c r="M51" s="1" t="str">
        <f ca="1">INDEX(Anvendelseskode!C:C,MATCH($E51,Anvendelseskode!$A:$A,0))</f>
        <v>Parcelhuse</v>
      </c>
      <c r="N51" s="1" t="str">
        <f ca="1">INDEX(Anvendelseskode!D:D,MATCH($E51,Anvendelseskode!$A:$A,0))</f>
        <v>Private husholdninger</v>
      </c>
      <c r="O51" s="1" t="str">
        <f ca="1">IFERROR(INDEX(SBi!$2:$2,MATCH(G51,SBi!$1:$1,1)),SBi!$K$2)</f>
        <v>1973-1978</v>
      </c>
      <c r="P51" s="1">
        <f ca="1">IFERROR(INDEX(SBi!$C$3:$K$28,MATCH(E51,SBi!$B$3:$B$28,0),MATCH(O51,SBi!$C$2:$K$2,0)),0)</f>
        <v>119.8</v>
      </c>
      <c r="Q51" s="19">
        <f t="shared" ca="1" si="8"/>
        <v>20.485799999999998</v>
      </c>
      <c r="R51" s="19" t="str">
        <f ca="1">IFERROR(INDEX(VpD!$2:$2,MATCH(G51,VpD!$1:$1,1)),VpD!$I$2)</f>
        <v>1973-1978</v>
      </c>
      <c r="S51" s="1">
        <f ca="1">IFERROR(INDEX(VpD!$C$3:$I$27,MATCH(E51,VpD!$B$3:$B$27,0),MATCH(R51,VpD!$C$2:$I$2,0)),0)</f>
        <v>117</v>
      </c>
      <c r="T51" s="19">
        <f t="shared" ca="1" si="9"/>
        <v>20.007000000000001</v>
      </c>
      <c r="U51" s="14" t="str">
        <f t="shared" ca="1" si="10"/>
        <v xml:space="preserve">713426.41 </v>
      </c>
      <c r="V51" s="14" t="str">
        <f t="shared" ca="1" si="11"/>
        <v>6168723.22</v>
      </c>
      <c r="W51" s="14" t="str">
        <f t="shared" ca="1" si="12"/>
        <v>POINT(713426.41 6168723.22)</v>
      </c>
      <c r="X51" s="14" t="str">
        <f>IFERROR(INDEX(BygningOmraade!B:B,MATCH(A51,BygningOmraade!A:A,0)),"")</f>
        <v/>
      </c>
    </row>
    <row r="52" spans="1:24" s="14" customFormat="1" x14ac:dyDescent="0.25">
      <c r="A52" s="14">
        <f t="shared" si="0"/>
        <v>52</v>
      </c>
      <c r="B52" s="14" t="str">
        <f t="shared" ca="1" si="1"/>
        <v>00667155-4d6b-41c0-9b17-0f1869774a82</v>
      </c>
      <c r="C52" s="14" t="str">
        <f t="shared" ca="1" si="2"/>
        <v>0a3f507e-1702-32b8-e044-0003ba298018</v>
      </c>
      <c r="D52" s="14">
        <f t="shared" ca="1" si="3"/>
        <v>995083</v>
      </c>
      <c r="E52" s="1">
        <f t="shared" ca="1" si="4"/>
        <v>130</v>
      </c>
      <c r="F52" s="1">
        <f t="shared" ca="1" si="5"/>
        <v>89</v>
      </c>
      <c r="G52" s="1">
        <f t="shared" ca="1" si="6"/>
        <v>1786</v>
      </c>
      <c r="H52" s="1" t="str">
        <f ca="1">IFERROR(INDEX(Varmeinstallation!B:B,MATCH(INDIRECT($A$1&amp;"L"&amp;A52)*1,Varmeinstallation!A:A,0)),"Ingen varmeinstallationer")</f>
        <v>Centralvarme fra eget anlæg, et-kammer fyr</v>
      </c>
      <c r="I52" s="1" t="str">
        <f ca="1">IFERROR(INDEX(Opvarmningsmiddel!B:B,MATCH(INDIRECT($A$1&amp;"M"&amp;A52)*1,Opvarmningsmiddel!A:A,0)),"")</f>
        <v>Naturgas</v>
      </c>
      <c r="J52" s="1">
        <f t="shared" ca="1" si="7"/>
        <v>0</v>
      </c>
      <c r="K52" s="1" t="str">
        <f ca="1">IFERROR(INDEX(Relationstabel!$C$3:$K$10,MATCH(VALUE(INDIRECT($A$1&amp;"L"&amp;A52)),Relationstabel!$A$3:$A$10,0),MATCH(IFERROR(VALUE(INDIRECT($A$1&amp;"M"&amp;A52)),0),Relationstabel!$C$1:$K$1,0)),"Ingen varmeinstallationer")</f>
        <v>Naturgas</v>
      </c>
      <c r="L52" s="1" t="str">
        <f ca="1">INDEX(Anvendelseskode!B:B,MATCH($E52,Anvendelseskode!$A:$A,0))</f>
        <v>Række-, kæde-, dobbelthus (lodret adskillelse mellem enhederne)</v>
      </c>
      <c r="M52" s="1" t="str">
        <f ca="1">INDEX(Anvendelseskode!C:C,MATCH($E52,Anvendelseskode!$A:$A,0))</f>
        <v>Række-, kæde og dobbelthuse</v>
      </c>
      <c r="N52" s="1" t="str">
        <f ca="1">INDEX(Anvendelseskode!D:D,MATCH($E52,Anvendelseskode!$A:$A,0))</f>
        <v>Private husholdninger</v>
      </c>
      <c r="O52" s="1" t="str">
        <f ca="1">IFERROR(INDEX(SBi!$2:$2,MATCH(G52,SBi!$1:$1,1)),SBi!$K$2)</f>
        <v>Før 1890</v>
      </c>
      <c r="P52" s="1">
        <f ca="1">IFERROR(INDEX(SBi!$C$3:$K$28,MATCH(E52,SBi!$B$3:$B$28,0),MATCH(O52,SBi!$C$2:$K$2,0)),0)</f>
        <v>158.19999999999999</v>
      </c>
      <c r="Q52" s="19">
        <f t="shared" ca="1" si="8"/>
        <v>14.079799999999999</v>
      </c>
      <c r="R52" s="19" t="str">
        <f ca="1">IFERROR(INDEX(VpD!$2:$2,MATCH(G52,VpD!$1:$1,1)),VpD!$I$2)</f>
        <v>&lt;1930</v>
      </c>
      <c r="S52" s="1">
        <f ca="1">IFERROR(INDEX(VpD!$C$3:$I$27,MATCH(E52,VpD!$B$3:$B$27,0),MATCH(R52,VpD!$C$2:$I$2,0)),0)</f>
        <v>175</v>
      </c>
      <c r="T52" s="19">
        <f t="shared" ca="1" si="9"/>
        <v>15.574999999999999</v>
      </c>
      <c r="U52" s="14" t="str">
        <f t="shared" ca="1" si="10"/>
        <v xml:space="preserve">711713.13 </v>
      </c>
      <c r="V52" s="14" t="str">
        <f t="shared" ca="1" si="11"/>
        <v>6170569.38</v>
      </c>
      <c r="W52" s="14" t="str">
        <f t="shared" ca="1" si="12"/>
        <v>POINT(711713.13 6170569.38)</v>
      </c>
      <c r="X52" s="14" t="str">
        <f>IFERROR(INDEX(BygningOmraade!B:B,MATCH(A52,BygningOmraade!A:A,0)),"")</f>
        <v/>
      </c>
    </row>
    <row r="53" spans="1:24" s="14" customFormat="1" x14ac:dyDescent="0.25">
      <c r="A53" s="14">
        <f t="shared" si="0"/>
        <v>53</v>
      </c>
      <c r="B53" s="14" t="str">
        <f t="shared" ca="1" si="1"/>
        <v>008a74a4-66d5-4e92-89a4-b46bc3439044</v>
      </c>
      <c r="C53" s="14" t="str">
        <f t="shared" ca="1" si="2"/>
        <v>0a3f507e-221e-32b8-e044-0003ba298018</v>
      </c>
      <c r="D53" s="14">
        <f t="shared" ca="1" si="3"/>
        <v>996073</v>
      </c>
      <c r="E53" s="1">
        <f t="shared" ca="1" si="4"/>
        <v>120</v>
      </c>
      <c r="F53" s="1">
        <f t="shared" ca="1" si="5"/>
        <v>143</v>
      </c>
      <c r="G53" s="1">
        <f t="shared" ca="1" si="6"/>
        <v>1978</v>
      </c>
      <c r="H53" s="1" t="str">
        <f ca="1">IFERROR(INDEX(Varmeinstallation!B:B,MATCH(INDIRECT($A$1&amp;"L"&amp;A53)*1,Varmeinstallation!A:A,0)),"Ingen varmeinstallationer")</f>
        <v>Elovne, elpaneler</v>
      </c>
      <c r="I53" s="1" t="str">
        <f ca="1">IFERROR(INDEX(Opvarmningsmiddel!B:B,MATCH(INDIRECT($A$1&amp;"M"&amp;A53)*1,Opvarmningsmiddel!A:A,0)),"")</f>
        <v>Elektricitet</v>
      </c>
      <c r="J53" s="1">
        <f t="shared" ca="1" si="7"/>
        <v>0</v>
      </c>
      <c r="K53" s="1" t="str">
        <f ca="1">IFERROR(INDEX(Relationstabel!$C$3:$K$10,MATCH(VALUE(INDIRECT($A$1&amp;"L"&amp;A53)),Relationstabel!$A$3:$A$10,0),MATCH(IFERROR(VALUE(INDIRECT($A$1&amp;"M"&amp;A53)),0),Relationstabel!$C$1:$K$1,0)),"Ingen varmeinstallationer")</f>
        <v>Elvarme</v>
      </c>
      <c r="L53" s="1" t="str">
        <f ca="1">INDEX(Anvendelseskode!B:B,MATCH($E53,Anvendelseskode!$A:$A,0))</f>
        <v>Fritliggende enfamilieshus (parcelhus)</v>
      </c>
      <c r="M53" s="1" t="str">
        <f ca="1">INDEX(Anvendelseskode!C:C,MATCH($E53,Anvendelseskode!$A:$A,0))</f>
        <v>Parcelhuse</v>
      </c>
      <c r="N53" s="1" t="str">
        <f ca="1">INDEX(Anvendelseskode!D:D,MATCH($E53,Anvendelseskode!$A:$A,0))</f>
        <v>Private husholdninger</v>
      </c>
      <c r="O53" s="1" t="str">
        <f ca="1">IFERROR(INDEX(SBi!$2:$2,MATCH(G53,SBi!$1:$1,1)),SBi!$K$2)</f>
        <v>1973-1978</v>
      </c>
      <c r="P53" s="1">
        <f ca="1">IFERROR(INDEX(SBi!$C$3:$K$28,MATCH(E53,SBi!$B$3:$B$28,0),MATCH(O53,SBi!$C$2:$K$2,0)),0)</f>
        <v>119.8</v>
      </c>
      <c r="Q53" s="19">
        <f t="shared" ca="1" si="8"/>
        <v>17.131399999999999</v>
      </c>
      <c r="R53" s="19" t="str">
        <f ca="1">IFERROR(INDEX(VpD!$2:$2,MATCH(G53,VpD!$1:$1,1)),VpD!$I$2)</f>
        <v>1973-1978</v>
      </c>
      <c r="S53" s="1">
        <f ca="1">IFERROR(INDEX(VpD!$C$3:$I$27,MATCH(E53,VpD!$B$3:$B$27,0),MATCH(R53,VpD!$C$2:$I$2,0)),0)</f>
        <v>117</v>
      </c>
      <c r="T53" s="19">
        <f t="shared" ca="1" si="9"/>
        <v>16.731000000000002</v>
      </c>
      <c r="U53" s="14" t="str">
        <f t="shared" ca="1" si="10"/>
        <v xml:space="preserve">712480.26 </v>
      </c>
      <c r="V53" s="14" t="str">
        <f t="shared" ca="1" si="11"/>
        <v>6169139.78</v>
      </c>
      <c r="W53" s="14" t="str">
        <f t="shared" ca="1" si="12"/>
        <v>POINT(712480.26 6169139.78)</v>
      </c>
      <c r="X53" s="14" t="str">
        <f>IFERROR(INDEX(BygningOmraade!B:B,MATCH(A53,BygningOmraade!A:A,0)),"")</f>
        <v/>
      </c>
    </row>
    <row r="54" spans="1:24" s="14" customFormat="1" x14ac:dyDescent="0.25">
      <c r="A54" s="14">
        <f t="shared" si="0"/>
        <v>54</v>
      </c>
      <c r="B54" s="14" t="str">
        <f t="shared" ca="1" si="1"/>
        <v>0090737d-668d-4269-bdf6-52031506772d</v>
      </c>
      <c r="C54" s="14" t="str">
        <f t="shared" ca="1" si="2"/>
        <v>0a3f507e-2142-32b8-e044-0003ba298018</v>
      </c>
      <c r="D54" s="14">
        <f t="shared" ca="1" si="3"/>
        <v>996992</v>
      </c>
      <c r="E54" s="1">
        <f t="shared" ca="1" si="4"/>
        <v>120</v>
      </c>
      <c r="F54" s="1">
        <f t="shared" ca="1" si="5"/>
        <v>139</v>
      </c>
      <c r="G54" s="1">
        <f t="shared" ca="1" si="6"/>
        <v>1978</v>
      </c>
      <c r="H54" s="1" t="str">
        <f ca="1">IFERROR(INDEX(Varmeinstallation!B:B,MATCH(INDIRECT($A$1&amp;"L"&amp;A54)*1,Varmeinstallation!A:A,0)),"Ingen varmeinstallationer")</f>
        <v>Centralvarme fra eget anlæg, et-kammer fyr</v>
      </c>
      <c r="I54" s="1" t="str">
        <f ca="1">IFERROR(INDEX(Opvarmningsmiddel!B:B,MATCH(INDIRECT($A$1&amp;"M"&amp;A54)*1,Opvarmningsmiddel!A:A,0)),"")</f>
        <v>Naturgas</v>
      </c>
      <c r="J54" s="1">
        <f t="shared" ca="1" si="7"/>
        <v>0</v>
      </c>
      <c r="K54" s="1" t="str">
        <f ca="1">IFERROR(INDEX(Relationstabel!$C$3:$K$10,MATCH(VALUE(INDIRECT($A$1&amp;"L"&amp;A54)),Relationstabel!$A$3:$A$10,0),MATCH(IFERROR(VALUE(INDIRECT($A$1&amp;"M"&amp;A54)),0),Relationstabel!$C$1:$K$1,0)),"Ingen varmeinstallationer")</f>
        <v>Naturgas</v>
      </c>
      <c r="L54" s="1" t="str">
        <f ca="1">INDEX(Anvendelseskode!B:B,MATCH($E54,Anvendelseskode!$A:$A,0))</f>
        <v>Fritliggende enfamilieshus (parcelhus)</v>
      </c>
      <c r="M54" s="1" t="str">
        <f ca="1">INDEX(Anvendelseskode!C:C,MATCH($E54,Anvendelseskode!$A:$A,0))</f>
        <v>Parcelhuse</v>
      </c>
      <c r="N54" s="1" t="str">
        <f ca="1">INDEX(Anvendelseskode!D:D,MATCH($E54,Anvendelseskode!$A:$A,0))</f>
        <v>Private husholdninger</v>
      </c>
      <c r="O54" s="1" t="str">
        <f ca="1">IFERROR(INDEX(SBi!$2:$2,MATCH(G54,SBi!$1:$1,1)),SBi!$K$2)</f>
        <v>1973-1978</v>
      </c>
      <c r="P54" s="1">
        <f ca="1">IFERROR(INDEX(SBi!$C$3:$K$28,MATCH(E54,SBi!$B$3:$B$28,0),MATCH(O54,SBi!$C$2:$K$2,0)),0)</f>
        <v>119.8</v>
      </c>
      <c r="Q54" s="19">
        <f t="shared" ca="1" si="8"/>
        <v>16.652200000000001</v>
      </c>
      <c r="R54" s="19" t="str">
        <f ca="1">IFERROR(INDEX(VpD!$2:$2,MATCH(G54,VpD!$1:$1,1)),VpD!$I$2)</f>
        <v>1973-1978</v>
      </c>
      <c r="S54" s="1">
        <f ca="1">IFERROR(INDEX(VpD!$C$3:$I$27,MATCH(E54,VpD!$B$3:$B$27,0),MATCH(R54,VpD!$C$2:$I$2,0)),0)</f>
        <v>117</v>
      </c>
      <c r="T54" s="19">
        <f t="shared" ca="1" si="9"/>
        <v>16.263000000000002</v>
      </c>
      <c r="U54" s="14" t="str">
        <f t="shared" ca="1" si="10"/>
        <v xml:space="preserve">713625.85 </v>
      </c>
      <c r="V54" s="14" t="str">
        <f t="shared" ca="1" si="11"/>
        <v>6168943.22</v>
      </c>
      <c r="W54" s="14" t="str">
        <f t="shared" ca="1" si="12"/>
        <v>POINT(713625.85 6168943.22)</v>
      </c>
      <c r="X54" s="14" t="str">
        <f>IFERROR(INDEX(BygningOmraade!B:B,MATCH(A54,BygningOmraade!A:A,0)),"")</f>
        <v/>
      </c>
    </row>
    <row r="55" spans="1:24" s="14" customFormat="1" x14ac:dyDescent="0.25">
      <c r="A55" s="14">
        <f t="shared" si="0"/>
        <v>55</v>
      </c>
      <c r="B55" s="14" t="str">
        <f t="shared" ca="1" si="1"/>
        <v>009bbde6-188a-4b47-bdfb-58d5b7bda1aa</v>
      </c>
      <c r="C55" s="14" t="str">
        <f t="shared" ca="1" si="2"/>
        <v>0a3f507e-22f1-32b8-e044-0003ba298018</v>
      </c>
      <c r="D55" s="14">
        <f t="shared" ca="1" si="3"/>
        <v>995253</v>
      </c>
      <c r="E55" s="1">
        <f t="shared" ca="1" si="4"/>
        <v>130</v>
      </c>
      <c r="F55" s="1">
        <f t="shared" ca="1" si="5"/>
        <v>170</v>
      </c>
      <c r="G55" s="1">
        <f t="shared" ca="1" si="6"/>
        <v>1971</v>
      </c>
      <c r="H55" s="1" t="str">
        <f ca="1">IFERROR(INDEX(Varmeinstallation!B:B,MATCH(INDIRECT($A$1&amp;"L"&amp;A55)*1,Varmeinstallation!A:A,0)),"Ingen varmeinstallationer")</f>
        <v>Fjernvarme/blokvarme (radiatorsystemer eller varmluftanlæg)</v>
      </c>
      <c r="I55" s="1" t="str">
        <f ca="1">IFERROR(INDEX(Opvarmningsmiddel!B:B,MATCH(INDIRECT($A$1&amp;"M"&amp;A55)*1,Opvarmningsmiddel!A:A,0)),"")</f>
        <v/>
      </c>
      <c r="J55" s="1">
        <f t="shared" ca="1" si="7"/>
        <v>0</v>
      </c>
      <c r="K55" s="1" t="str">
        <f ca="1">IFERROR(INDEX(Relationstabel!$C$3:$K$10,MATCH(VALUE(INDIRECT($A$1&amp;"L"&amp;A55)),Relationstabel!$A$3:$A$10,0),MATCH(IFERROR(VALUE(INDIRECT($A$1&amp;"M"&amp;A55)),0),Relationstabel!$C$1:$K$1,0)),"Ingen varmeinstallationer")</f>
        <v>Fjernvarme/ Blokvarme</v>
      </c>
      <c r="L55" s="1" t="str">
        <f ca="1">INDEX(Anvendelseskode!B:B,MATCH($E55,Anvendelseskode!$A:$A,0))</f>
        <v>Række-, kæde-, dobbelthus (lodret adskillelse mellem enhederne)</v>
      </c>
      <c r="M55" s="1" t="str">
        <f ca="1">INDEX(Anvendelseskode!C:C,MATCH($E55,Anvendelseskode!$A:$A,0))</f>
        <v>Række-, kæde og dobbelthuse</v>
      </c>
      <c r="N55" s="1" t="str">
        <f ca="1">INDEX(Anvendelseskode!D:D,MATCH($E55,Anvendelseskode!$A:$A,0))</f>
        <v>Private husholdninger</v>
      </c>
      <c r="O55" s="1" t="str">
        <f ca="1">IFERROR(INDEX(SBi!$2:$2,MATCH(G55,SBi!$1:$1,1)),SBi!$K$2)</f>
        <v>1961-1972</v>
      </c>
      <c r="P55" s="1">
        <f ca="1">IFERROR(INDEX(SBi!$C$3:$K$28,MATCH(E55,SBi!$B$3:$B$28,0),MATCH(O55,SBi!$C$2:$K$2,0)),0)</f>
        <v>119.9</v>
      </c>
      <c r="Q55" s="19">
        <f t="shared" ca="1" si="8"/>
        <v>20.382999999999999</v>
      </c>
      <c r="R55" s="19" t="str">
        <f ca="1">IFERROR(INDEX(VpD!$2:$2,MATCH(G55,VpD!$1:$1,1)),VpD!$I$2)</f>
        <v>1961-1972</v>
      </c>
      <c r="S55" s="1">
        <f ca="1">IFERROR(INDEX(VpD!$C$3:$I$27,MATCH(E55,VpD!$B$3:$B$27,0),MATCH(R55,VpD!$C$2:$I$2,0)),0)</f>
        <v>120</v>
      </c>
      <c r="T55" s="19">
        <f t="shared" ca="1" si="9"/>
        <v>20.399999999999999</v>
      </c>
      <c r="U55" s="14" t="str">
        <f t="shared" ca="1" si="10"/>
        <v xml:space="preserve">711804.96 </v>
      </c>
      <c r="V55" s="14" t="str">
        <f t="shared" ca="1" si="11"/>
        <v>6172203.39</v>
      </c>
      <c r="W55" s="14" t="str">
        <f t="shared" ca="1" si="12"/>
        <v>POINT(711804.96 6172203.39)</v>
      </c>
      <c r="X55" s="14" t="str">
        <f>IFERROR(INDEX(BygningOmraade!B:B,MATCH(A55,BygningOmraade!A:A,0)),"")</f>
        <v/>
      </c>
    </row>
    <row r="56" spans="1:24" s="14" customFormat="1" x14ac:dyDescent="0.25">
      <c r="A56" s="14">
        <f t="shared" si="0"/>
        <v>56</v>
      </c>
      <c r="B56" s="14" t="str">
        <f t="shared" ca="1" si="1"/>
        <v>00a948eb-658c-4fe4-b5ac-56b9fd525282</v>
      </c>
      <c r="C56" s="14" t="str">
        <f t="shared" ca="1" si="2"/>
        <v>0a3f507e-22e5-32b8-e044-0003ba298018</v>
      </c>
      <c r="D56" s="14">
        <f t="shared" ca="1" si="3"/>
        <v>995302</v>
      </c>
      <c r="E56" s="1">
        <f t="shared" ca="1" si="4"/>
        <v>130</v>
      </c>
      <c r="F56" s="1">
        <f t="shared" ca="1" si="5"/>
        <v>170</v>
      </c>
      <c r="G56" s="1">
        <f t="shared" ca="1" si="6"/>
        <v>1971</v>
      </c>
      <c r="H56" s="1" t="str">
        <f ca="1">IFERROR(INDEX(Varmeinstallation!B:B,MATCH(INDIRECT($A$1&amp;"L"&amp;A56)*1,Varmeinstallation!A:A,0)),"Ingen varmeinstallationer")</f>
        <v>Fjernvarme/blokvarme (radiatorsystemer eller varmluftanlæg)</v>
      </c>
      <c r="I56" s="1" t="str">
        <f ca="1">IFERROR(INDEX(Opvarmningsmiddel!B:B,MATCH(INDIRECT($A$1&amp;"M"&amp;A56)*1,Opvarmningsmiddel!A:A,0)),"")</f>
        <v/>
      </c>
      <c r="J56" s="1">
        <f t="shared" ca="1" si="7"/>
        <v>0</v>
      </c>
      <c r="K56" s="1" t="str">
        <f ca="1">IFERROR(INDEX(Relationstabel!$C$3:$K$10,MATCH(VALUE(INDIRECT($A$1&amp;"L"&amp;A56)),Relationstabel!$A$3:$A$10,0),MATCH(IFERROR(VALUE(INDIRECT($A$1&amp;"M"&amp;A56)),0),Relationstabel!$C$1:$K$1,0)),"Ingen varmeinstallationer")</f>
        <v>Fjernvarme/ Blokvarme</v>
      </c>
      <c r="L56" s="1" t="str">
        <f ca="1">INDEX(Anvendelseskode!B:B,MATCH($E56,Anvendelseskode!$A:$A,0))</f>
        <v>Række-, kæde-, dobbelthus (lodret adskillelse mellem enhederne)</v>
      </c>
      <c r="M56" s="1" t="str">
        <f ca="1">INDEX(Anvendelseskode!C:C,MATCH($E56,Anvendelseskode!$A:$A,0))</f>
        <v>Række-, kæde og dobbelthuse</v>
      </c>
      <c r="N56" s="1" t="str">
        <f ca="1">INDEX(Anvendelseskode!D:D,MATCH($E56,Anvendelseskode!$A:$A,0))</f>
        <v>Private husholdninger</v>
      </c>
      <c r="O56" s="1" t="str">
        <f ca="1">IFERROR(INDEX(SBi!$2:$2,MATCH(G56,SBi!$1:$1,1)),SBi!$K$2)</f>
        <v>1961-1972</v>
      </c>
      <c r="P56" s="1">
        <f ca="1">IFERROR(INDEX(SBi!$C$3:$K$28,MATCH(E56,SBi!$B$3:$B$28,0),MATCH(O56,SBi!$C$2:$K$2,0)),0)</f>
        <v>119.9</v>
      </c>
      <c r="Q56" s="19">
        <f t="shared" ca="1" si="8"/>
        <v>20.382999999999999</v>
      </c>
      <c r="R56" s="19" t="str">
        <f ca="1">IFERROR(INDEX(VpD!$2:$2,MATCH(G56,VpD!$1:$1,1)),VpD!$I$2)</f>
        <v>1961-1972</v>
      </c>
      <c r="S56" s="1">
        <f ca="1">IFERROR(INDEX(VpD!$C$3:$I$27,MATCH(E56,VpD!$B$3:$B$27,0),MATCH(R56,VpD!$C$2:$I$2,0)),0)</f>
        <v>120</v>
      </c>
      <c r="T56" s="19">
        <f t="shared" ca="1" si="9"/>
        <v>20.399999999999999</v>
      </c>
      <c r="U56" s="14" t="str">
        <f t="shared" ca="1" si="10"/>
        <v xml:space="preserve">711787.51 </v>
      </c>
      <c r="V56" s="14" t="str">
        <f t="shared" ca="1" si="11"/>
        <v>6172163.29</v>
      </c>
      <c r="W56" s="14" t="str">
        <f t="shared" ca="1" si="12"/>
        <v>POINT(711787.51 6172163.29)</v>
      </c>
      <c r="X56" s="14" t="str">
        <f>IFERROR(INDEX(BygningOmraade!B:B,MATCH(A56,BygningOmraade!A:A,0)),"")</f>
        <v/>
      </c>
    </row>
    <row r="57" spans="1:24" s="14" customFormat="1" x14ac:dyDescent="0.25">
      <c r="A57" s="14">
        <f t="shared" si="0"/>
        <v>57</v>
      </c>
      <c r="B57" s="14" t="str">
        <f t="shared" ca="1" si="1"/>
        <v>00ac7b27-ae37-4160-9f6e-1b1d8758f1b3</v>
      </c>
      <c r="C57" s="14" t="str">
        <f t="shared" ca="1" si="2"/>
        <v>0a3f507e-198b-32b8-e044-0003ba298018</v>
      </c>
      <c r="D57" s="14">
        <f t="shared" ca="1" si="3"/>
        <v>995515</v>
      </c>
      <c r="E57" s="1">
        <f t="shared" ca="1" si="4"/>
        <v>130</v>
      </c>
      <c r="F57" s="1">
        <f t="shared" ca="1" si="5"/>
        <v>101</v>
      </c>
      <c r="G57" s="1">
        <f t="shared" ca="1" si="6"/>
        <v>1977</v>
      </c>
      <c r="H57" s="1" t="str">
        <f ca="1">IFERROR(INDEX(Varmeinstallation!B:B,MATCH(INDIRECT($A$1&amp;"L"&amp;A57)*1,Varmeinstallation!A:A,0)),"Ingen varmeinstallationer")</f>
        <v>Fjernvarme/blokvarme (radiatorsystemer eller varmluftanlæg)</v>
      </c>
      <c r="I57" s="1" t="str">
        <f ca="1">IFERROR(INDEX(Opvarmningsmiddel!B:B,MATCH(INDIRECT($A$1&amp;"M"&amp;A57)*1,Opvarmningsmiddel!A:A,0)),"")</f>
        <v/>
      </c>
      <c r="J57" s="1">
        <f t="shared" ca="1" si="7"/>
        <v>0</v>
      </c>
      <c r="K57" s="1" t="str">
        <f ca="1">IFERROR(INDEX(Relationstabel!$C$3:$K$10,MATCH(VALUE(INDIRECT($A$1&amp;"L"&amp;A57)),Relationstabel!$A$3:$A$10,0),MATCH(IFERROR(VALUE(INDIRECT($A$1&amp;"M"&amp;A57)),0),Relationstabel!$C$1:$K$1,0)),"Ingen varmeinstallationer")</f>
        <v>Fjernvarme/ Blokvarme</v>
      </c>
      <c r="L57" s="1" t="str">
        <f ca="1">INDEX(Anvendelseskode!B:B,MATCH($E57,Anvendelseskode!$A:$A,0))</f>
        <v>Række-, kæde-, dobbelthus (lodret adskillelse mellem enhederne)</v>
      </c>
      <c r="M57" s="1" t="str">
        <f ca="1">INDEX(Anvendelseskode!C:C,MATCH($E57,Anvendelseskode!$A:$A,0))</f>
        <v>Række-, kæde og dobbelthuse</v>
      </c>
      <c r="N57" s="1" t="str">
        <f ca="1">INDEX(Anvendelseskode!D:D,MATCH($E57,Anvendelseskode!$A:$A,0))</f>
        <v>Private husholdninger</v>
      </c>
      <c r="O57" s="1" t="str">
        <f ca="1">IFERROR(INDEX(SBi!$2:$2,MATCH(G57,SBi!$1:$1,1)),SBi!$K$2)</f>
        <v>1973-1978</v>
      </c>
      <c r="P57" s="1">
        <f ca="1">IFERROR(INDEX(SBi!$C$3:$K$28,MATCH(E57,SBi!$B$3:$B$28,0),MATCH(O57,SBi!$C$2:$K$2,0)),0)</f>
        <v>112.6</v>
      </c>
      <c r="Q57" s="19">
        <f t="shared" ca="1" si="8"/>
        <v>11.372599999999998</v>
      </c>
      <c r="R57" s="19" t="str">
        <f ca="1">IFERROR(INDEX(VpD!$2:$2,MATCH(G57,VpD!$1:$1,1)),VpD!$I$2)</f>
        <v>1973-1978</v>
      </c>
      <c r="S57" s="1">
        <f ca="1">IFERROR(INDEX(VpD!$C$3:$I$27,MATCH(E57,VpD!$B$3:$B$27,0),MATCH(R57,VpD!$C$2:$I$2,0)),0)</f>
        <v>98</v>
      </c>
      <c r="T57" s="19">
        <f t="shared" ca="1" si="9"/>
        <v>9.8979999999999997</v>
      </c>
      <c r="U57" s="14" t="str">
        <f t="shared" ca="1" si="10"/>
        <v xml:space="preserve">711898.18 </v>
      </c>
      <c r="V57" s="14" t="str">
        <f t="shared" ca="1" si="11"/>
        <v>6172390.4</v>
      </c>
      <c r="W57" s="14" t="str">
        <f t="shared" ca="1" si="12"/>
        <v>POINT(711898.18 6172390.4)</v>
      </c>
      <c r="X57" s="14" t="str">
        <f>IFERROR(INDEX(BygningOmraade!B:B,MATCH(A57,BygningOmraade!A:A,0)),"")</f>
        <v/>
      </c>
    </row>
    <row r="58" spans="1:24" s="14" customFormat="1" x14ac:dyDescent="0.25">
      <c r="A58" s="14">
        <f t="shared" si="0"/>
        <v>58</v>
      </c>
      <c r="B58" s="14" t="str">
        <f t="shared" ca="1" si="1"/>
        <v>00b09c62-be77-48d7-8655-7b77b0d63305</v>
      </c>
      <c r="C58" s="14" t="str">
        <f t="shared" ca="1" si="2"/>
        <v>0a3f507e-152f-32b8-e044-0003ba298018</v>
      </c>
      <c r="D58" s="14">
        <f t="shared" ca="1" si="3"/>
        <v>994402</v>
      </c>
      <c r="E58" s="1">
        <f t="shared" ca="1" si="4"/>
        <v>130</v>
      </c>
      <c r="F58" s="1">
        <f t="shared" ca="1" si="5"/>
        <v>104</v>
      </c>
      <c r="G58" s="1">
        <f t="shared" ca="1" si="6"/>
        <v>1993</v>
      </c>
      <c r="H58" s="1" t="str">
        <f ca="1">IFERROR(INDEX(Varmeinstallation!B:B,MATCH(INDIRECT($A$1&amp;"L"&amp;A58)*1,Varmeinstallation!A:A,0)),"Ingen varmeinstallationer")</f>
        <v>Fjernvarme/blokvarme (radiatorsystemer eller varmluftanlæg)</v>
      </c>
      <c r="I58" s="1" t="str">
        <f ca="1">IFERROR(INDEX(Opvarmningsmiddel!B:B,MATCH(INDIRECT($A$1&amp;"M"&amp;A58)*1,Opvarmningsmiddel!A:A,0)),"")</f>
        <v/>
      </c>
      <c r="J58" s="1">
        <f t="shared" ca="1" si="7"/>
        <v>90</v>
      </c>
      <c r="K58" s="1" t="str">
        <f ca="1">IFERROR(INDEX(Relationstabel!$C$3:$K$10,MATCH(VALUE(INDIRECT($A$1&amp;"L"&amp;A58)),Relationstabel!$A$3:$A$10,0),MATCH(IFERROR(VALUE(INDIRECT($A$1&amp;"M"&amp;A58)),0),Relationstabel!$C$1:$K$1,0)),"Ingen varmeinstallationer")</f>
        <v>Fjernvarme/ Blokvarme</v>
      </c>
      <c r="L58" s="1" t="str">
        <f ca="1">INDEX(Anvendelseskode!B:B,MATCH($E58,Anvendelseskode!$A:$A,0))</f>
        <v>Række-, kæde-, dobbelthus (lodret adskillelse mellem enhederne)</v>
      </c>
      <c r="M58" s="1" t="str">
        <f ca="1">INDEX(Anvendelseskode!C:C,MATCH($E58,Anvendelseskode!$A:$A,0))</f>
        <v>Række-, kæde og dobbelthuse</v>
      </c>
      <c r="N58" s="1" t="str">
        <f ca="1">INDEX(Anvendelseskode!D:D,MATCH($E58,Anvendelseskode!$A:$A,0))</f>
        <v>Private husholdninger</v>
      </c>
      <c r="O58" s="1" t="str">
        <f ca="1">IFERROR(INDEX(SBi!$2:$2,MATCH(G58,SBi!$1:$1,1)),SBi!$K$2)</f>
        <v>1979-1998</v>
      </c>
      <c r="P58" s="1">
        <f ca="1">IFERROR(INDEX(SBi!$C$3:$K$28,MATCH(E58,SBi!$B$3:$B$28,0),MATCH(O58,SBi!$C$2:$K$2,0)),0)</f>
        <v>96.8</v>
      </c>
      <c r="Q58" s="19">
        <f t="shared" ca="1" si="8"/>
        <v>10.0672</v>
      </c>
      <c r="R58" s="19" t="str">
        <f ca="1">IFERROR(INDEX(VpD!$2:$2,MATCH(G58,VpD!$1:$1,1)),VpD!$I$2)</f>
        <v>1979-1998</v>
      </c>
      <c r="S58" s="1">
        <f ca="1">IFERROR(INDEX(VpD!$C$3:$I$27,MATCH(E58,VpD!$B$3:$B$27,0),MATCH(R58,VpD!$C$2:$I$2,0)),0)</f>
        <v>74</v>
      </c>
      <c r="T58" s="19">
        <f t="shared" ca="1" si="9"/>
        <v>7.6959999999999997</v>
      </c>
      <c r="U58" s="14" t="str">
        <f t="shared" ca="1" si="10"/>
        <v xml:space="preserve">711549.93 </v>
      </c>
      <c r="V58" s="14" t="str">
        <f t="shared" ca="1" si="11"/>
        <v>6172483.84</v>
      </c>
      <c r="W58" s="14" t="str">
        <f t="shared" ca="1" si="12"/>
        <v>POINT(711549.93 6172483.84)</v>
      </c>
      <c r="X58" s="14" t="str">
        <f>IFERROR(INDEX(BygningOmraade!B:B,MATCH(A58,BygningOmraade!A:A,0)),"")</f>
        <v/>
      </c>
    </row>
    <row r="59" spans="1:24" s="14" customFormat="1" x14ac:dyDescent="0.25">
      <c r="A59" s="14">
        <f t="shared" si="0"/>
        <v>59</v>
      </c>
      <c r="B59" s="14" t="str">
        <f t="shared" ca="1" si="1"/>
        <v>00bfc666-2db9-47fb-9958-38b1441f4cb1</v>
      </c>
      <c r="C59" s="14" t="str">
        <f t="shared" ca="1" si="2"/>
        <v>0a3f507e-1e55-32b8-e044-0003ba298018</v>
      </c>
      <c r="D59" s="14">
        <f t="shared" ca="1" si="3"/>
        <v>994389</v>
      </c>
      <c r="E59" s="1">
        <f t="shared" ca="1" si="4"/>
        <v>120</v>
      </c>
      <c r="F59" s="1">
        <f t="shared" ca="1" si="5"/>
        <v>106</v>
      </c>
      <c r="G59" s="1">
        <f t="shared" ca="1" si="6"/>
        <v>1992</v>
      </c>
      <c r="H59" s="1" t="str">
        <f ca="1">IFERROR(INDEX(Varmeinstallation!B:B,MATCH(INDIRECT($A$1&amp;"L"&amp;A59)*1,Varmeinstallation!A:A,0)),"Ingen varmeinstallationer")</f>
        <v>Centralvarme fra eget anlæg, et-kammer fyr</v>
      </c>
      <c r="I59" s="1" t="str">
        <f ca="1">IFERROR(INDEX(Opvarmningsmiddel!B:B,MATCH(INDIRECT($A$1&amp;"M"&amp;A59)*1,Opvarmningsmiddel!A:A,0)),"")</f>
        <v>Naturgas</v>
      </c>
      <c r="J59" s="1">
        <f t="shared" ca="1" si="7"/>
        <v>0</v>
      </c>
      <c r="K59" s="1" t="str">
        <f ca="1">IFERROR(INDEX(Relationstabel!$C$3:$K$10,MATCH(VALUE(INDIRECT($A$1&amp;"L"&amp;A59)),Relationstabel!$A$3:$A$10,0),MATCH(IFERROR(VALUE(INDIRECT($A$1&amp;"M"&amp;A59)),0),Relationstabel!$C$1:$K$1,0)),"Ingen varmeinstallationer")</f>
        <v>Naturgas</v>
      </c>
      <c r="L59" s="1" t="str">
        <f ca="1">INDEX(Anvendelseskode!B:B,MATCH($E59,Anvendelseskode!$A:$A,0))</f>
        <v>Fritliggende enfamilieshus (parcelhus)</v>
      </c>
      <c r="M59" s="1" t="str">
        <f ca="1">INDEX(Anvendelseskode!C:C,MATCH($E59,Anvendelseskode!$A:$A,0))</f>
        <v>Parcelhuse</v>
      </c>
      <c r="N59" s="1" t="str">
        <f ca="1">INDEX(Anvendelseskode!D:D,MATCH($E59,Anvendelseskode!$A:$A,0))</f>
        <v>Private husholdninger</v>
      </c>
      <c r="O59" s="1" t="str">
        <f ca="1">IFERROR(INDEX(SBi!$2:$2,MATCH(G59,SBi!$1:$1,1)),SBi!$K$2)</f>
        <v>1979-1998</v>
      </c>
      <c r="P59" s="1">
        <f ca="1">IFERROR(INDEX(SBi!$C$3:$K$28,MATCH(E59,SBi!$B$3:$B$28,0),MATCH(O59,SBi!$C$2:$K$2,0)),0)</f>
        <v>105.4</v>
      </c>
      <c r="Q59" s="19">
        <f t="shared" ca="1" si="8"/>
        <v>11.172400000000001</v>
      </c>
      <c r="R59" s="19" t="str">
        <f ca="1">IFERROR(INDEX(VpD!$2:$2,MATCH(G59,VpD!$1:$1,1)),VpD!$I$2)</f>
        <v>1979-1998</v>
      </c>
      <c r="S59" s="1">
        <f ca="1">IFERROR(INDEX(VpD!$C$3:$I$27,MATCH(E59,VpD!$B$3:$B$27,0),MATCH(R59,VpD!$C$2:$I$2,0)),0)</f>
        <v>90</v>
      </c>
      <c r="T59" s="19">
        <f t="shared" ca="1" si="9"/>
        <v>9.5399999999999991</v>
      </c>
      <c r="U59" s="14" t="str">
        <f t="shared" ca="1" si="10"/>
        <v xml:space="preserve">711567.93 </v>
      </c>
      <c r="V59" s="14" t="str">
        <f t="shared" ca="1" si="11"/>
        <v>6171759.18</v>
      </c>
      <c r="W59" s="14" t="str">
        <f t="shared" ca="1" si="12"/>
        <v>POINT(711567.93 6171759.18)</v>
      </c>
      <c r="X59" s="14" t="str">
        <f>IFERROR(INDEX(BygningOmraade!B:B,MATCH(A59,BygningOmraade!A:A,0)),"")</f>
        <v/>
      </c>
    </row>
    <row r="60" spans="1:24" s="14" customFormat="1" x14ac:dyDescent="0.25">
      <c r="A60" s="14">
        <f t="shared" si="0"/>
        <v>60</v>
      </c>
      <c r="B60" s="14" t="str">
        <f t="shared" ca="1" si="1"/>
        <v>00ea1c42-94d7-400f-8aa0-67cd20f3268b</v>
      </c>
      <c r="C60" s="14" t="str">
        <f t="shared" ca="1" si="2"/>
        <v>0a3f507e-21bb-32b8-e044-0003ba298018</v>
      </c>
      <c r="D60" s="14">
        <f t="shared" ca="1" si="3"/>
        <v>996879</v>
      </c>
      <c r="E60" s="1">
        <f t="shared" ca="1" si="4"/>
        <v>130</v>
      </c>
      <c r="F60" s="1">
        <f t="shared" ca="1" si="5"/>
        <v>109</v>
      </c>
      <c r="G60" s="1">
        <f t="shared" ca="1" si="6"/>
        <v>1979</v>
      </c>
      <c r="H60" s="1" t="str">
        <f ca="1">IFERROR(INDEX(Varmeinstallation!B:B,MATCH(INDIRECT($A$1&amp;"L"&amp;A60)*1,Varmeinstallation!A:A,0)),"Ingen varmeinstallationer")</f>
        <v>Fjernvarme/blokvarme (radiatorsystemer eller varmluftanlæg)</v>
      </c>
      <c r="I60" s="1" t="str">
        <f ca="1">IFERROR(INDEX(Opvarmningsmiddel!B:B,MATCH(INDIRECT($A$1&amp;"M"&amp;A60)*1,Opvarmningsmiddel!A:A,0)),"")</f>
        <v/>
      </c>
      <c r="J60" s="1">
        <f t="shared" ca="1" si="7"/>
        <v>0</v>
      </c>
      <c r="K60" s="1" t="str">
        <f ca="1">IFERROR(INDEX(Relationstabel!$C$3:$K$10,MATCH(VALUE(INDIRECT($A$1&amp;"L"&amp;A60)),Relationstabel!$A$3:$A$10,0),MATCH(IFERROR(VALUE(INDIRECT($A$1&amp;"M"&amp;A60)),0),Relationstabel!$C$1:$K$1,0)),"Ingen varmeinstallationer")</f>
        <v>Fjernvarme/ Blokvarme</v>
      </c>
      <c r="L60" s="1" t="str">
        <f ca="1">INDEX(Anvendelseskode!B:B,MATCH($E60,Anvendelseskode!$A:$A,0))</f>
        <v>Række-, kæde-, dobbelthus (lodret adskillelse mellem enhederne)</v>
      </c>
      <c r="M60" s="1" t="str">
        <f ca="1">INDEX(Anvendelseskode!C:C,MATCH($E60,Anvendelseskode!$A:$A,0))</f>
        <v>Række-, kæde og dobbelthuse</v>
      </c>
      <c r="N60" s="1" t="str">
        <f ca="1">INDEX(Anvendelseskode!D:D,MATCH($E60,Anvendelseskode!$A:$A,0))</f>
        <v>Private husholdninger</v>
      </c>
      <c r="O60" s="1" t="str">
        <f ca="1">IFERROR(INDEX(SBi!$2:$2,MATCH(G60,SBi!$1:$1,1)),SBi!$K$2)</f>
        <v>1979-1998</v>
      </c>
      <c r="P60" s="1">
        <f ca="1">IFERROR(INDEX(SBi!$C$3:$K$28,MATCH(E60,SBi!$B$3:$B$28,0),MATCH(O60,SBi!$C$2:$K$2,0)),0)</f>
        <v>96.8</v>
      </c>
      <c r="Q60" s="19">
        <f t="shared" ca="1" si="8"/>
        <v>10.5512</v>
      </c>
      <c r="R60" s="19" t="str">
        <f ca="1">IFERROR(INDEX(VpD!$2:$2,MATCH(G60,VpD!$1:$1,1)),VpD!$I$2)</f>
        <v>1979-1998</v>
      </c>
      <c r="S60" s="1">
        <f ca="1">IFERROR(INDEX(VpD!$C$3:$I$27,MATCH(E60,VpD!$B$3:$B$27,0),MATCH(R60,VpD!$C$2:$I$2,0)),0)</f>
        <v>74</v>
      </c>
      <c r="T60" s="19">
        <f t="shared" ca="1" si="9"/>
        <v>8.0660000000000007</v>
      </c>
      <c r="U60" s="14" t="str">
        <f t="shared" ca="1" si="10"/>
        <v xml:space="preserve">713642.96 </v>
      </c>
      <c r="V60" s="14" t="str">
        <f t="shared" ca="1" si="11"/>
        <v>6169745.86</v>
      </c>
      <c r="W60" s="14" t="str">
        <f t="shared" ca="1" si="12"/>
        <v>POINT(713642.96 6169745.86)</v>
      </c>
      <c r="X60" s="14" t="str">
        <f>IFERROR(INDEX(BygningOmraade!B:B,MATCH(A60,BygningOmraade!A:A,0)),"")</f>
        <v/>
      </c>
    </row>
    <row r="61" spans="1:24" s="14" customFormat="1" x14ac:dyDescent="0.25">
      <c r="A61" s="14">
        <f t="shared" si="0"/>
        <v>61</v>
      </c>
      <c r="B61" s="14" t="str">
        <f t="shared" ca="1" si="1"/>
        <v>00ebfe50-f5ae-47a9-80eb-80fd9cf0bacd</v>
      </c>
      <c r="C61" s="14" t="str">
        <f t="shared" ca="1" si="2"/>
        <v>0a3f507e-1dea-32b8-e044-0003ba298018</v>
      </c>
      <c r="D61" s="14">
        <f t="shared" ca="1" si="3"/>
        <v>997436</v>
      </c>
      <c r="E61" s="1">
        <f t="shared" ca="1" si="4"/>
        <v>120</v>
      </c>
      <c r="F61" s="1">
        <f t="shared" ca="1" si="5"/>
        <v>104</v>
      </c>
      <c r="G61" s="1">
        <f t="shared" ca="1" si="6"/>
        <v>1985</v>
      </c>
      <c r="H61" s="1" t="str">
        <f ca="1">IFERROR(INDEX(Varmeinstallation!B:B,MATCH(INDIRECT($A$1&amp;"L"&amp;A61)*1,Varmeinstallation!A:A,0)),"Ingen varmeinstallationer")</f>
        <v>Centralvarme fra eget anlæg, et-kammer fyr</v>
      </c>
      <c r="I61" s="1" t="str">
        <f ca="1">IFERROR(INDEX(Opvarmningsmiddel!B:B,MATCH(INDIRECT($A$1&amp;"M"&amp;A61)*1,Opvarmningsmiddel!A:A,0)),"")</f>
        <v>Naturgas</v>
      </c>
      <c r="J61" s="1">
        <f t="shared" ca="1" si="7"/>
        <v>0</v>
      </c>
      <c r="K61" s="1" t="str">
        <f ca="1">IFERROR(INDEX(Relationstabel!$C$3:$K$10,MATCH(VALUE(INDIRECT($A$1&amp;"L"&amp;A61)),Relationstabel!$A$3:$A$10,0),MATCH(IFERROR(VALUE(INDIRECT($A$1&amp;"M"&amp;A61)),0),Relationstabel!$C$1:$K$1,0)),"Ingen varmeinstallationer")</f>
        <v>Naturgas</v>
      </c>
      <c r="L61" s="1" t="str">
        <f ca="1">INDEX(Anvendelseskode!B:B,MATCH($E61,Anvendelseskode!$A:$A,0))</f>
        <v>Fritliggende enfamilieshus (parcelhus)</v>
      </c>
      <c r="M61" s="1" t="str">
        <f ca="1">INDEX(Anvendelseskode!C:C,MATCH($E61,Anvendelseskode!$A:$A,0))</f>
        <v>Parcelhuse</v>
      </c>
      <c r="N61" s="1" t="str">
        <f ca="1">INDEX(Anvendelseskode!D:D,MATCH($E61,Anvendelseskode!$A:$A,0))</f>
        <v>Private husholdninger</v>
      </c>
      <c r="O61" s="1" t="str">
        <f ca="1">IFERROR(INDEX(SBi!$2:$2,MATCH(G61,SBi!$1:$1,1)),SBi!$K$2)</f>
        <v>1979-1998</v>
      </c>
      <c r="P61" s="1">
        <f ca="1">IFERROR(INDEX(SBi!$C$3:$K$28,MATCH(E61,SBi!$B$3:$B$28,0),MATCH(O61,SBi!$C$2:$K$2,0)),0)</f>
        <v>105.4</v>
      </c>
      <c r="Q61" s="19">
        <f t="shared" ca="1" si="8"/>
        <v>10.961600000000001</v>
      </c>
      <c r="R61" s="19" t="str">
        <f ca="1">IFERROR(INDEX(VpD!$2:$2,MATCH(G61,VpD!$1:$1,1)),VpD!$I$2)</f>
        <v>1979-1998</v>
      </c>
      <c r="S61" s="1">
        <f ca="1">IFERROR(INDEX(VpD!$C$3:$I$27,MATCH(E61,VpD!$B$3:$B$27,0),MATCH(R61,VpD!$C$2:$I$2,0)),0)</f>
        <v>90</v>
      </c>
      <c r="T61" s="19">
        <f t="shared" ca="1" si="9"/>
        <v>9.36</v>
      </c>
      <c r="U61" s="14" t="str">
        <f t="shared" ca="1" si="10"/>
        <v xml:space="preserve">713978.61 </v>
      </c>
      <c r="V61" s="14" t="str">
        <f t="shared" ca="1" si="11"/>
        <v>6169362.55</v>
      </c>
      <c r="W61" s="14" t="str">
        <f t="shared" ca="1" si="12"/>
        <v>POINT(713978.61 6169362.55)</v>
      </c>
      <c r="X61" s="14" t="str">
        <f>IFERROR(INDEX(BygningOmraade!B:B,MATCH(A61,BygningOmraade!A:A,0)),"")</f>
        <v/>
      </c>
    </row>
    <row r="62" spans="1:24" s="14" customFormat="1" x14ac:dyDescent="0.25">
      <c r="A62" s="14">
        <f t="shared" si="0"/>
        <v>62</v>
      </c>
      <c r="B62" s="14" t="str">
        <f t="shared" ca="1" si="1"/>
        <v>01033fc7-ee2f-4c04-92a1-a28b401b6c93</v>
      </c>
      <c r="C62" s="14" t="str">
        <f t="shared" ca="1" si="2"/>
        <v>0a3f507e-226e-32b8-e044-0003ba298018</v>
      </c>
      <c r="D62" s="14">
        <f t="shared" ca="1" si="3"/>
        <v>995513</v>
      </c>
      <c r="E62" s="1">
        <f t="shared" ca="1" si="4"/>
        <v>120</v>
      </c>
      <c r="F62" s="1">
        <f t="shared" ca="1" si="5"/>
        <v>173</v>
      </c>
      <c r="G62" s="1">
        <f t="shared" ca="1" si="6"/>
        <v>1980</v>
      </c>
      <c r="H62" s="1" t="str">
        <f ca="1">IFERROR(INDEX(Varmeinstallation!B:B,MATCH(INDIRECT($A$1&amp;"L"&amp;A62)*1,Varmeinstallation!A:A,0)),"Ingen varmeinstallationer")</f>
        <v>Centralvarme fra eget anlæg, et-kammer fyr</v>
      </c>
      <c r="I62" s="1" t="str">
        <f ca="1">IFERROR(INDEX(Opvarmningsmiddel!B:B,MATCH(INDIRECT($A$1&amp;"M"&amp;A62)*1,Opvarmningsmiddel!A:A,0)),"")</f>
        <v>Naturgas</v>
      </c>
      <c r="J62" s="1">
        <f t="shared" ca="1" si="7"/>
        <v>2</v>
      </c>
      <c r="K62" s="1" t="str">
        <f ca="1">IFERROR(INDEX(Relationstabel!$C$3:$K$10,MATCH(VALUE(INDIRECT($A$1&amp;"L"&amp;A62)),Relationstabel!$A$3:$A$10,0),MATCH(IFERROR(VALUE(INDIRECT($A$1&amp;"M"&amp;A62)),0),Relationstabel!$C$1:$K$1,0)),"Ingen varmeinstallationer")</f>
        <v>Naturgas</v>
      </c>
      <c r="L62" s="1" t="str">
        <f ca="1">INDEX(Anvendelseskode!B:B,MATCH($E62,Anvendelseskode!$A:$A,0))</f>
        <v>Fritliggende enfamilieshus (parcelhus)</v>
      </c>
      <c r="M62" s="1" t="str">
        <f ca="1">INDEX(Anvendelseskode!C:C,MATCH($E62,Anvendelseskode!$A:$A,0))</f>
        <v>Parcelhuse</v>
      </c>
      <c r="N62" s="1" t="str">
        <f ca="1">INDEX(Anvendelseskode!D:D,MATCH($E62,Anvendelseskode!$A:$A,0))</f>
        <v>Private husholdninger</v>
      </c>
      <c r="O62" s="1" t="str">
        <f ca="1">IFERROR(INDEX(SBi!$2:$2,MATCH(G62,SBi!$1:$1,1)),SBi!$K$2)</f>
        <v>1979-1998</v>
      </c>
      <c r="P62" s="1">
        <f ca="1">IFERROR(INDEX(SBi!$C$3:$K$28,MATCH(E62,SBi!$B$3:$B$28,0),MATCH(O62,SBi!$C$2:$K$2,0)),0)</f>
        <v>105.4</v>
      </c>
      <c r="Q62" s="19">
        <f t="shared" ca="1" si="8"/>
        <v>18.234200000000001</v>
      </c>
      <c r="R62" s="19" t="str">
        <f ca="1">IFERROR(INDEX(VpD!$2:$2,MATCH(G62,VpD!$1:$1,1)),VpD!$I$2)</f>
        <v>1979-1998</v>
      </c>
      <c r="S62" s="1">
        <f ca="1">IFERROR(INDEX(VpD!$C$3:$I$27,MATCH(E62,VpD!$B$3:$B$27,0),MATCH(R62,VpD!$C$2:$I$2,0)),0)</f>
        <v>90</v>
      </c>
      <c r="T62" s="19">
        <f t="shared" ca="1" si="9"/>
        <v>15.57</v>
      </c>
      <c r="U62" s="14" t="str">
        <f t="shared" ca="1" si="10"/>
        <v xml:space="preserve">711911.93 </v>
      </c>
      <c r="V62" s="14" t="str">
        <f t="shared" ca="1" si="11"/>
        <v>6171786.85</v>
      </c>
      <c r="W62" s="14" t="str">
        <f t="shared" ca="1" si="12"/>
        <v>POINT(711911.93 6171786.85)</v>
      </c>
      <c r="X62" s="14" t="str">
        <f>IFERROR(INDEX(BygningOmraade!B:B,MATCH(A62,BygningOmraade!A:A,0)),"")</f>
        <v/>
      </c>
    </row>
    <row r="63" spans="1:24" s="14" customFormat="1" x14ac:dyDescent="0.25">
      <c r="A63" s="14">
        <f t="shared" si="0"/>
        <v>63</v>
      </c>
      <c r="B63" s="14" t="str">
        <f t="shared" ca="1" si="1"/>
        <v>011319cb-9d14-401b-85e9-70c64c2be49b</v>
      </c>
      <c r="C63" s="14" t="str">
        <f t="shared" ca="1" si="2"/>
        <v>0a3f507e-1ce5-32b8-e044-0003ba298018</v>
      </c>
      <c r="D63" s="14">
        <f t="shared" ca="1" si="3"/>
        <v>993681</v>
      </c>
      <c r="E63" s="1">
        <f t="shared" ca="1" si="4"/>
        <v>120</v>
      </c>
      <c r="F63" s="1">
        <f t="shared" ca="1" si="5"/>
        <v>171</v>
      </c>
      <c r="G63" s="1">
        <f t="shared" ca="1" si="6"/>
        <v>1980</v>
      </c>
      <c r="H63" s="1" t="str">
        <f ca="1">IFERROR(INDEX(Varmeinstallation!B:B,MATCH(INDIRECT($A$1&amp;"L"&amp;A63)*1,Varmeinstallation!A:A,0)),"Ingen varmeinstallationer")</f>
        <v>Centralvarme fra eget anlæg, et-kammer fyr</v>
      </c>
      <c r="I63" s="1" t="str">
        <f ca="1">IFERROR(INDEX(Opvarmningsmiddel!B:B,MATCH(INDIRECT($A$1&amp;"M"&amp;A63)*1,Opvarmningsmiddel!A:A,0)),"")</f>
        <v>Naturgas</v>
      </c>
      <c r="J63" s="1">
        <f t="shared" ca="1" si="7"/>
        <v>2</v>
      </c>
      <c r="K63" s="1" t="str">
        <f ca="1">IFERROR(INDEX(Relationstabel!$C$3:$K$10,MATCH(VALUE(INDIRECT($A$1&amp;"L"&amp;A63)),Relationstabel!$A$3:$A$10,0),MATCH(IFERROR(VALUE(INDIRECT($A$1&amp;"M"&amp;A63)),0),Relationstabel!$C$1:$K$1,0)),"Ingen varmeinstallationer")</f>
        <v>Naturgas</v>
      </c>
      <c r="L63" s="1" t="str">
        <f ca="1">INDEX(Anvendelseskode!B:B,MATCH($E63,Anvendelseskode!$A:$A,0))</f>
        <v>Fritliggende enfamilieshus (parcelhus)</v>
      </c>
      <c r="M63" s="1" t="str">
        <f ca="1">INDEX(Anvendelseskode!C:C,MATCH($E63,Anvendelseskode!$A:$A,0))</f>
        <v>Parcelhuse</v>
      </c>
      <c r="N63" s="1" t="str">
        <f ca="1">INDEX(Anvendelseskode!D:D,MATCH($E63,Anvendelseskode!$A:$A,0))</f>
        <v>Private husholdninger</v>
      </c>
      <c r="O63" s="1" t="str">
        <f ca="1">IFERROR(INDEX(SBi!$2:$2,MATCH(G63,SBi!$1:$1,1)),SBi!$K$2)</f>
        <v>1979-1998</v>
      </c>
      <c r="P63" s="1">
        <f ca="1">IFERROR(INDEX(SBi!$C$3:$K$28,MATCH(E63,SBi!$B$3:$B$28,0),MATCH(O63,SBi!$C$2:$K$2,0)),0)</f>
        <v>105.4</v>
      </c>
      <c r="Q63" s="19">
        <f t="shared" ca="1" si="8"/>
        <v>18.023400000000002</v>
      </c>
      <c r="R63" s="19" t="str">
        <f ca="1">IFERROR(INDEX(VpD!$2:$2,MATCH(G63,VpD!$1:$1,1)),VpD!$I$2)</f>
        <v>1979-1998</v>
      </c>
      <c r="S63" s="1">
        <f ca="1">IFERROR(INDEX(VpD!$C$3:$I$27,MATCH(E63,VpD!$B$3:$B$27,0),MATCH(R63,VpD!$C$2:$I$2,0)),0)</f>
        <v>90</v>
      </c>
      <c r="T63" s="19">
        <f t="shared" ca="1" si="9"/>
        <v>15.39</v>
      </c>
      <c r="U63" s="14" t="str">
        <f t="shared" ca="1" si="10"/>
        <v xml:space="preserve">710927.49 </v>
      </c>
      <c r="V63" s="14" t="str">
        <f t="shared" ca="1" si="11"/>
        <v>6171925.7</v>
      </c>
      <c r="W63" s="14" t="str">
        <f t="shared" ca="1" si="12"/>
        <v>POINT(710927.49 6171925.7)</v>
      </c>
      <c r="X63" s="14" t="str">
        <f>IFERROR(INDEX(BygningOmraade!B:B,MATCH(A63,BygningOmraade!A:A,0)),"")</f>
        <v/>
      </c>
    </row>
    <row r="64" spans="1:24" s="14" customFormat="1" x14ac:dyDescent="0.25">
      <c r="A64" s="14">
        <f t="shared" si="0"/>
        <v>64</v>
      </c>
      <c r="B64" s="14" t="str">
        <f t="shared" ca="1" si="1"/>
        <v>011fbfb0-0926-4a84-8bee-b56bcdc54902</v>
      </c>
      <c r="C64" s="14" t="str">
        <f t="shared" ca="1" si="2"/>
        <v>0a3f507e-2154-32b8-e044-0003ba298018</v>
      </c>
      <c r="D64" s="14">
        <f t="shared" ca="1" si="3"/>
        <v>996811</v>
      </c>
      <c r="E64" s="1">
        <f t="shared" ca="1" si="4"/>
        <v>130</v>
      </c>
      <c r="F64" s="1">
        <f t="shared" ca="1" si="5"/>
        <v>109</v>
      </c>
      <c r="G64" s="1">
        <f t="shared" ca="1" si="6"/>
        <v>1975</v>
      </c>
      <c r="H64" s="1" t="str">
        <f ca="1">IFERROR(INDEX(Varmeinstallation!B:B,MATCH(INDIRECT($A$1&amp;"L"&amp;A64)*1,Varmeinstallation!A:A,0)),"Ingen varmeinstallationer")</f>
        <v>Centralvarme fra eget anlæg, et-kammer fyr</v>
      </c>
      <c r="I64" s="1" t="str">
        <f ca="1">IFERROR(INDEX(Opvarmningsmiddel!B:B,MATCH(INDIRECT($A$1&amp;"M"&amp;A64)*1,Opvarmningsmiddel!A:A,0)),"")</f>
        <v>Naturgas</v>
      </c>
      <c r="J64" s="1">
        <f t="shared" ca="1" si="7"/>
        <v>0</v>
      </c>
      <c r="K64" s="1" t="str">
        <f ca="1">IFERROR(INDEX(Relationstabel!$C$3:$K$10,MATCH(VALUE(INDIRECT($A$1&amp;"L"&amp;A64)),Relationstabel!$A$3:$A$10,0),MATCH(IFERROR(VALUE(INDIRECT($A$1&amp;"M"&amp;A64)),0),Relationstabel!$C$1:$K$1,0)),"Ingen varmeinstallationer")</f>
        <v>Naturgas</v>
      </c>
      <c r="L64" s="1" t="str">
        <f ca="1">INDEX(Anvendelseskode!B:B,MATCH($E64,Anvendelseskode!$A:$A,0))</f>
        <v>Række-, kæde-, dobbelthus (lodret adskillelse mellem enhederne)</v>
      </c>
      <c r="M64" s="1" t="str">
        <f ca="1">INDEX(Anvendelseskode!C:C,MATCH($E64,Anvendelseskode!$A:$A,0))</f>
        <v>Række-, kæde og dobbelthuse</v>
      </c>
      <c r="N64" s="1" t="str">
        <f ca="1">INDEX(Anvendelseskode!D:D,MATCH($E64,Anvendelseskode!$A:$A,0))</f>
        <v>Private husholdninger</v>
      </c>
      <c r="O64" s="1" t="str">
        <f ca="1">IFERROR(INDEX(SBi!$2:$2,MATCH(G64,SBi!$1:$1,1)),SBi!$K$2)</f>
        <v>1973-1978</v>
      </c>
      <c r="P64" s="1">
        <f ca="1">IFERROR(INDEX(SBi!$C$3:$K$28,MATCH(E64,SBi!$B$3:$B$28,0),MATCH(O64,SBi!$C$2:$K$2,0)),0)</f>
        <v>112.6</v>
      </c>
      <c r="Q64" s="19">
        <f t="shared" ca="1" si="8"/>
        <v>12.273399999999999</v>
      </c>
      <c r="R64" s="19" t="str">
        <f ca="1">IFERROR(INDEX(VpD!$2:$2,MATCH(G64,VpD!$1:$1,1)),VpD!$I$2)</f>
        <v>1973-1978</v>
      </c>
      <c r="S64" s="1">
        <f ca="1">IFERROR(INDEX(VpD!$C$3:$I$27,MATCH(E64,VpD!$B$3:$B$27,0),MATCH(R64,VpD!$C$2:$I$2,0)),0)</f>
        <v>98</v>
      </c>
      <c r="T64" s="19">
        <f t="shared" ca="1" si="9"/>
        <v>10.682</v>
      </c>
      <c r="U64" s="14" t="str">
        <f t="shared" ca="1" si="10"/>
        <v xml:space="preserve">713470.75 </v>
      </c>
      <c r="V64" s="14" t="str">
        <f t="shared" ca="1" si="11"/>
        <v>6168961.35</v>
      </c>
      <c r="W64" s="14" t="str">
        <f t="shared" ca="1" si="12"/>
        <v>POINT(713470.75 6168961.35)</v>
      </c>
      <c r="X64" s="14" t="str">
        <f>IFERROR(INDEX(BygningOmraade!B:B,MATCH(A64,BygningOmraade!A:A,0)),"")</f>
        <v/>
      </c>
    </row>
    <row r="65" spans="1:24" s="14" customFormat="1" x14ac:dyDescent="0.25">
      <c r="A65" s="14">
        <f t="shared" si="0"/>
        <v>65</v>
      </c>
      <c r="B65" s="14" t="str">
        <f t="shared" ca="1" si="1"/>
        <v>012aacc7-e822-43bc-8384-326ff5341980</v>
      </c>
      <c r="C65" s="14" t="str">
        <f t="shared" ca="1" si="2"/>
        <v>0a3f507e-1efd-32b8-e044-0003ba298018</v>
      </c>
      <c r="D65" s="14">
        <f t="shared" ca="1" si="3"/>
        <v>995044</v>
      </c>
      <c r="E65" s="1">
        <f t="shared" ca="1" si="4"/>
        <v>130</v>
      </c>
      <c r="F65" s="1">
        <f t="shared" ca="1" si="5"/>
        <v>107</v>
      </c>
      <c r="G65" s="1">
        <f t="shared" ca="1" si="6"/>
        <v>1969</v>
      </c>
      <c r="H65" s="1" t="str">
        <f ca="1">IFERROR(INDEX(Varmeinstallation!B:B,MATCH(INDIRECT($A$1&amp;"L"&amp;A65)*1,Varmeinstallation!A:A,0)),"Ingen varmeinstallationer")</f>
        <v>Fjernvarme/blokvarme (radiatorsystemer eller varmluftanlæg)</v>
      </c>
      <c r="I65" s="1" t="str">
        <f ca="1">IFERROR(INDEX(Opvarmningsmiddel!B:B,MATCH(INDIRECT($A$1&amp;"M"&amp;A65)*1,Opvarmningsmiddel!A:A,0)),"")</f>
        <v/>
      </c>
      <c r="J65" s="1">
        <f t="shared" ca="1" si="7"/>
        <v>0</v>
      </c>
      <c r="K65" s="1" t="str">
        <f ca="1">IFERROR(INDEX(Relationstabel!$C$3:$K$10,MATCH(VALUE(INDIRECT($A$1&amp;"L"&amp;A65)),Relationstabel!$A$3:$A$10,0),MATCH(IFERROR(VALUE(INDIRECT($A$1&amp;"M"&amp;A65)),0),Relationstabel!$C$1:$K$1,0)),"Ingen varmeinstallationer")</f>
        <v>Fjernvarme/ Blokvarme</v>
      </c>
      <c r="L65" s="1" t="str">
        <f ca="1">INDEX(Anvendelseskode!B:B,MATCH($E65,Anvendelseskode!$A:$A,0))</f>
        <v>Række-, kæde-, dobbelthus (lodret adskillelse mellem enhederne)</v>
      </c>
      <c r="M65" s="1" t="str">
        <f ca="1">INDEX(Anvendelseskode!C:C,MATCH($E65,Anvendelseskode!$A:$A,0))</f>
        <v>Række-, kæde og dobbelthuse</v>
      </c>
      <c r="N65" s="1" t="str">
        <f ca="1">INDEX(Anvendelseskode!D:D,MATCH($E65,Anvendelseskode!$A:$A,0))</f>
        <v>Private husholdninger</v>
      </c>
      <c r="O65" s="1" t="str">
        <f ca="1">IFERROR(INDEX(SBi!$2:$2,MATCH(G65,SBi!$1:$1,1)),SBi!$K$2)</f>
        <v>1961-1972</v>
      </c>
      <c r="P65" s="1">
        <f ca="1">IFERROR(INDEX(SBi!$C$3:$K$28,MATCH(E65,SBi!$B$3:$B$28,0),MATCH(O65,SBi!$C$2:$K$2,0)),0)</f>
        <v>119.9</v>
      </c>
      <c r="Q65" s="19">
        <f t="shared" ca="1" si="8"/>
        <v>12.829300000000002</v>
      </c>
      <c r="R65" s="19" t="str">
        <f ca="1">IFERROR(INDEX(VpD!$2:$2,MATCH(G65,VpD!$1:$1,1)),VpD!$I$2)</f>
        <v>1961-1972</v>
      </c>
      <c r="S65" s="1">
        <f ca="1">IFERROR(INDEX(VpD!$C$3:$I$27,MATCH(E65,VpD!$B$3:$B$27,0),MATCH(R65,VpD!$C$2:$I$2,0)),0)</f>
        <v>120</v>
      </c>
      <c r="T65" s="19">
        <f t="shared" ca="1" si="9"/>
        <v>12.84</v>
      </c>
      <c r="U65" s="14" t="str">
        <f t="shared" ca="1" si="10"/>
        <v xml:space="preserve">711698.93 </v>
      </c>
      <c r="V65" s="14" t="str">
        <f t="shared" ca="1" si="11"/>
        <v>6172275.94</v>
      </c>
      <c r="W65" s="14" t="str">
        <f t="shared" ca="1" si="12"/>
        <v>POINT(711698.93 6172275.94)</v>
      </c>
      <c r="X65" s="14" t="str">
        <f>IFERROR(INDEX(BygningOmraade!B:B,MATCH(A65,BygningOmraade!A:A,0)),"")</f>
        <v/>
      </c>
    </row>
    <row r="66" spans="1:24" s="14" customFormat="1" x14ac:dyDescent="0.25">
      <c r="A66" s="14">
        <f t="shared" si="0"/>
        <v>66</v>
      </c>
      <c r="B66" s="14" t="str">
        <f t="shared" ca="1" si="1"/>
        <v>01300a80-d9a1-4fc0-9c5f-09463a66d5de</v>
      </c>
      <c r="C66" s="14" t="str">
        <f t="shared" ca="1" si="2"/>
        <v>4591b5f9-a6ec-0dd9-e044-0003ba298018</v>
      </c>
      <c r="D66" s="14">
        <f t="shared" ca="1" si="3"/>
        <v>2691216</v>
      </c>
      <c r="E66" s="1">
        <f t="shared" ca="1" si="4"/>
        <v>130</v>
      </c>
      <c r="F66" s="1">
        <f t="shared" ca="1" si="5"/>
        <v>108</v>
      </c>
      <c r="G66" s="1">
        <f t="shared" ca="1" si="6"/>
        <v>2008</v>
      </c>
      <c r="H66" s="1" t="str">
        <f ca="1">IFERROR(INDEX(Varmeinstallation!B:B,MATCH(INDIRECT($A$1&amp;"L"&amp;A66)*1,Varmeinstallation!A:A,0)),"Ingen varmeinstallationer")</f>
        <v>Centralvarme fra eget anlæg, et-kammer fyr</v>
      </c>
      <c r="I66" s="1" t="str">
        <f ca="1">IFERROR(INDEX(Opvarmningsmiddel!B:B,MATCH(INDIRECT($A$1&amp;"M"&amp;A66)*1,Opvarmningsmiddel!A:A,0)),"")</f>
        <v>Naturgas</v>
      </c>
      <c r="J66" s="1">
        <f t="shared" ca="1" si="7"/>
        <v>90</v>
      </c>
      <c r="K66" s="1" t="str">
        <f ca="1">IFERROR(INDEX(Relationstabel!$C$3:$K$10,MATCH(VALUE(INDIRECT($A$1&amp;"L"&amp;A66)),Relationstabel!$A$3:$A$10,0),MATCH(IFERROR(VALUE(INDIRECT($A$1&amp;"M"&amp;A66)),0),Relationstabel!$C$1:$K$1,0)),"Ingen varmeinstallationer")</f>
        <v>Naturgas</v>
      </c>
      <c r="L66" s="1" t="str">
        <f ca="1">INDEX(Anvendelseskode!B:B,MATCH($E66,Anvendelseskode!$A:$A,0))</f>
        <v>Række-, kæde-, dobbelthus (lodret adskillelse mellem enhederne)</v>
      </c>
      <c r="M66" s="1" t="str">
        <f ca="1">INDEX(Anvendelseskode!C:C,MATCH($E66,Anvendelseskode!$A:$A,0))</f>
        <v>Række-, kæde og dobbelthuse</v>
      </c>
      <c r="N66" s="1" t="str">
        <f ca="1">INDEX(Anvendelseskode!D:D,MATCH($E66,Anvendelseskode!$A:$A,0))</f>
        <v>Private husholdninger</v>
      </c>
      <c r="O66" s="1" t="str">
        <f ca="1">IFERROR(INDEX(SBi!$2:$2,MATCH(G66,SBi!$1:$1,1)),SBi!$K$2)</f>
        <v>Efter 2006</v>
      </c>
      <c r="P66" s="1">
        <f ca="1">IFERROR(INDEX(SBi!$C$3:$K$28,MATCH(E66,SBi!$B$3:$B$28,0),MATCH(O66,SBi!$C$2:$K$2,0)),0)</f>
        <v>66.400000000000006</v>
      </c>
      <c r="Q66" s="19">
        <f t="shared" ca="1" si="8"/>
        <v>7.1712000000000007</v>
      </c>
      <c r="R66" s="19" t="str">
        <f ca="1">IFERROR(INDEX(VpD!$2:$2,MATCH(G66,VpD!$1:$1,1)),VpD!$I$2)</f>
        <v>&gt;1998</v>
      </c>
      <c r="S66" s="1">
        <f ca="1">IFERROR(INDEX(VpD!$C$3:$I$27,MATCH(E66,VpD!$B$3:$B$27,0),MATCH(R66,VpD!$C$2:$I$2,0)),0)</f>
        <v>65</v>
      </c>
      <c r="T66" s="19">
        <f t="shared" ca="1" si="9"/>
        <v>7.02</v>
      </c>
      <c r="U66" s="14" t="str">
        <f t="shared" ca="1" si="10"/>
        <v xml:space="preserve">712552.06 </v>
      </c>
      <c r="V66" s="14" t="str">
        <f t="shared" ca="1" si="11"/>
        <v>6168812.74</v>
      </c>
      <c r="W66" s="14" t="str">
        <f t="shared" ca="1" si="12"/>
        <v>POINT(712552.06 6168812.74)</v>
      </c>
      <c r="X66" s="14" t="str">
        <f>IFERROR(INDEX(BygningOmraade!B:B,MATCH(A66,BygningOmraade!A:A,0)),"")</f>
        <v/>
      </c>
    </row>
    <row r="67" spans="1:24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013f47ae-3fcf-4b8b-8fe1-f4868297beae</v>
      </c>
      <c r="C67" s="14" t="str">
        <f t="shared" ref="C67:C130" ca="1" si="15">INDIRECT($A$1&amp;"C"&amp;A67)</f>
        <v>0a3f507e-223f-32b8-e044-0003ba298018</v>
      </c>
      <c r="D67" s="14">
        <f t="shared" ref="D67:D130" ca="1" si="16">INDIRECT($A$1&amp;"D"&amp;A67)</f>
        <v>995840</v>
      </c>
      <c r="E67" s="1">
        <f t="shared" ref="E67:E130" ca="1" si="17">ROUNDDOWN(INDIRECT($A$1&amp;"E"&amp;A67),-1)</f>
        <v>120</v>
      </c>
      <c r="F67" s="1">
        <f t="shared" ref="F67:F130" ca="1" si="18">INDIRECT($A$1&amp;"G"&amp;A67)+INDIRECT($A$1&amp;"H"&amp;A67)+INDIRECT($A$1&amp;"I"&amp;A67)*0.5</f>
        <v>134</v>
      </c>
      <c r="G67" s="1">
        <f t="shared" ref="G67:G130" ca="1" si="19">MAX(INDIRECT($A$1&amp;"J"&amp;A67),INDIRECT($A$1&amp;"K"&amp;A67))</f>
        <v>1992</v>
      </c>
      <c r="H67" s="1" t="str">
        <f ca="1">IFERROR(INDEX(Varmeinstallation!B:B,MATCH(INDIRECT($A$1&amp;"L"&amp;A67)*1,Varmeinstallation!A:A,0)),"Ingen varmeinstallationer")</f>
        <v>Centralvarme fra eget anlæg, et-kammer fyr</v>
      </c>
      <c r="I67" s="1" t="str">
        <f ca="1">IFERROR(INDEX(Opvarmningsmiddel!B:B,MATCH(INDIRECT($A$1&amp;"M"&amp;A67)*1,Opvarmningsmiddel!A:A,0)),"")</f>
        <v>Flydende brændsel (olie, petroleum, flaskegas m.m.)</v>
      </c>
      <c r="J67" s="1">
        <f t="shared" ref="J67:J130" ca="1" si="20">VALUE(INDIRECT($A$1&amp;"N"&amp;A67))</f>
        <v>0</v>
      </c>
      <c r="K67" s="1" t="str">
        <f ca="1">IFERROR(INDEX(Relationstabel!$C$3:$K$10,MATCH(VALUE(INDIRECT($A$1&amp;"L"&amp;A67)),Relationstabel!$A$3:$A$10,0),MATCH(IFERROR(VALUE(INDIRECT($A$1&amp;"M"&amp;A67)),0),Relationstabel!$C$1:$K$1,0)),"Ingen varmeinstallationer")</f>
        <v>Olie</v>
      </c>
      <c r="L67" s="1" t="str">
        <f ca="1">INDEX(Anvendelseskode!B:B,MATCH($E67,Anvendelseskode!$A:$A,0))</f>
        <v>Fritliggende enfamilieshus (parcelhus)</v>
      </c>
      <c r="M67" s="1" t="str">
        <f ca="1">INDEX(Anvendelseskode!C:C,MATCH($E67,Anvendelseskode!$A:$A,0))</f>
        <v>Parcelhuse</v>
      </c>
      <c r="N67" s="1" t="str">
        <f ca="1">INDEX(Anvendelseskode!D:D,MATCH($E67,Anvendelseskode!$A:$A,0))</f>
        <v>Private husholdninger</v>
      </c>
      <c r="O67" s="1" t="str">
        <f ca="1">IFERROR(INDEX(SBi!$2:$2,MATCH(G67,SBi!$1:$1,1)),SBi!$K$2)</f>
        <v>1979-1998</v>
      </c>
      <c r="P67" s="1">
        <f ca="1">IFERROR(INDEX(SBi!$C$3:$K$28,MATCH(E67,SBi!$B$3:$B$28,0),MATCH(O67,SBi!$C$2:$K$2,0)),0)</f>
        <v>105.4</v>
      </c>
      <c r="Q67" s="19">
        <f t="shared" ref="Q67:Q130" ca="1" si="21">P67*F67/1000</f>
        <v>14.1236</v>
      </c>
      <c r="R67" s="19" t="str">
        <f ca="1">IFERROR(INDEX(VpD!$2:$2,MATCH(G67,VpD!$1:$1,1)),VpD!$I$2)</f>
        <v>1979-1998</v>
      </c>
      <c r="S67" s="1">
        <f ca="1">IFERROR(INDEX(VpD!$C$3:$I$27,MATCH(E67,VpD!$B$3:$B$27,0),MATCH(R67,VpD!$C$2:$I$2,0)),0)</f>
        <v>90</v>
      </c>
      <c r="T67" s="19">
        <f t="shared" ref="T67:T130" ca="1" si="22">S67*F67/1000</f>
        <v>12.06</v>
      </c>
      <c r="U67" s="14" t="str">
        <f t="shared" ref="U67:U130" ca="1" si="23">IFERROR(SUBSTITUTE(LEFT(W67,FIND(" ",W67)),"POINT(",""),"")</f>
        <v xml:space="preserve">712032.32 </v>
      </c>
      <c r="V67" s="14" t="str">
        <f t="shared" ref="V67:V130" ca="1" si="24">IFERROR(SUBSTITUTE(RIGHT(W67,LEN(W67)-FIND(" ",W67)),")",""),"")</f>
        <v>6171661.07</v>
      </c>
      <c r="W67" s="14" t="str">
        <f t="shared" ref="W67:W130" ca="1" si="25">INDIRECT($A$1&amp;"o"&amp;A67)</f>
        <v>POINT(712032.32 6171661.07)</v>
      </c>
      <c r="X67" s="14" t="str">
        <f>IFERROR(INDEX(BygningOmraade!B:B,MATCH(A67,BygningOmraade!A:A,0)),"")</f>
        <v/>
      </c>
    </row>
    <row r="68" spans="1:24" s="14" customFormat="1" x14ac:dyDescent="0.25">
      <c r="A68" s="14">
        <f t="shared" si="13"/>
        <v>68</v>
      </c>
      <c r="B68" s="14" t="str">
        <f t="shared" ca="1" si="14"/>
        <v>013fc823-9f02-4739-8be5-19d07a10b21c</v>
      </c>
      <c r="C68" s="14" t="str">
        <f t="shared" ca="1" si="15"/>
        <v>0a3f507e-156a-32b8-e044-0003ba298018</v>
      </c>
      <c r="D68" s="14">
        <f t="shared" ca="1" si="16"/>
        <v>996633</v>
      </c>
      <c r="E68" s="1">
        <f t="shared" ca="1" si="17"/>
        <v>130</v>
      </c>
      <c r="F68" s="1">
        <f t="shared" ca="1" si="18"/>
        <v>102</v>
      </c>
      <c r="G68" s="1">
        <f t="shared" ca="1" si="19"/>
        <v>1977</v>
      </c>
      <c r="H68" s="1" t="str">
        <f ca="1">IFERROR(INDEX(Varmeinstallation!B:B,MATCH(INDIRECT($A$1&amp;"L"&amp;A68)*1,Varmeinstallation!A:A,0)),"Ingen varmeinstallationer")</f>
        <v>Fjernvarme/blokvarme (radiatorsystemer eller varmluftanlæg)</v>
      </c>
      <c r="I68" s="1" t="str">
        <f ca="1">IFERROR(INDEX(Opvarmningsmiddel!B:B,MATCH(INDIRECT($A$1&amp;"M"&amp;A68)*1,Opvarmningsmiddel!A:A,0)),"")</f>
        <v/>
      </c>
      <c r="J68" s="1">
        <f t="shared" ca="1" si="20"/>
        <v>0</v>
      </c>
      <c r="K68" s="1" t="str">
        <f ca="1">IFERROR(INDEX(Relationstabel!$C$3:$K$10,MATCH(VALUE(INDIRECT($A$1&amp;"L"&amp;A68)),Relationstabel!$A$3:$A$10,0),MATCH(IFERROR(VALUE(INDIRECT($A$1&amp;"M"&amp;A68)),0),Relationstabel!$C$1:$K$1,0)),"Ingen varmeinstallationer")</f>
        <v>Fjernvarme/ Blokvarme</v>
      </c>
      <c r="L68" s="1" t="str">
        <f ca="1">INDEX(Anvendelseskode!B:B,MATCH($E68,Anvendelseskode!$A:$A,0))</f>
        <v>Række-, kæde-, dobbelthus (lodret adskillelse mellem enhederne)</v>
      </c>
      <c r="M68" s="1" t="str">
        <f ca="1">INDEX(Anvendelseskode!C:C,MATCH($E68,Anvendelseskode!$A:$A,0))</f>
        <v>Række-, kæde og dobbelthuse</v>
      </c>
      <c r="N68" s="1" t="str">
        <f ca="1">INDEX(Anvendelseskode!D:D,MATCH($E68,Anvendelseskode!$A:$A,0))</f>
        <v>Private husholdninger</v>
      </c>
      <c r="O68" s="1" t="str">
        <f ca="1">IFERROR(INDEX(SBi!$2:$2,MATCH(G68,SBi!$1:$1,1)),SBi!$K$2)</f>
        <v>1973-1978</v>
      </c>
      <c r="P68" s="1">
        <f ca="1">IFERROR(INDEX(SBi!$C$3:$K$28,MATCH(E68,SBi!$B$3:$B$28,0),MATCH(O68,SBi!$C$2:$K$2,0)),0)</f>
        <v>112.6</v>
      </c>
      <c r="Q68" s="19">
        <f t="shared" ca="1" si="21"/>
        <v>11.485199999999999</v>
      </c>
      <c r="R68" s="19" t="str">
        <f ca="1">IFERROR(INDEX(VpD!$2:$2,MATCH(G68,VpD!$1:$1,1)),VpD!$I$2)</f>
        <v>1973-1978</v>
      </c>
      <c r="S68" s="1">
        <f ca="1">IFERROR(INDEX(VpD!$C$3:$I$27,MATCH(E68,VpD!$B$3:$B$27,0),MATCH(R68,VpD!$C$2:$I$2,0)),0)</f>
        <v>98</v>
      </c>
      <c r="T68" s="19">
        <f t="shared" ca="1" si="22"/>
        <v>9.9960000000000004</v>
      </c>
      <c r="U68" s="14" t="str">
        <f t="shared" ca="1" si="23"/>
        <v xml:space="preserve">713539.69 </v>
      </c>
      <c r="V68" s="14" t="str">
        <f t="shared" ca="1" si="24"/>
        <v>6169582.84</v>
      </c>
      <c r="W68" s="14" t="str">
        <f t="shared" ca="1" si="25"/>
        <v>POINT(713539.69 6169582.84)</v>
      </c>
      <c r="X68" s="14" t="str">
        <f>IFERROR(INDEX(BygningOmraade!B:B,MATCH(A68,BygningOmraade!A:A,0)),"")</f>
        <v/>
      </c>
    </row>
    <row r="69" spans="1:24" s="14" customFormat="1" x14ac:dyDescent="0.25">
      <c r="A69" s="14">
        <f t="shared" si="13"/>
        <v>69</v>
      </c>
      <c r="B69" s="14" t="str">
        <f t="shared" ca="1" si="14"/>
        <v>01477207-7ad1-4c25-af93-93b04255b1be</v>
      </c>
      <c r="C69" s="14" t="str">
        <f t="shared" ca="1" si="15"/>
        <v>0a3f507e-1b12-32b8-e044-0003ba298018</v>
      </c>
      <c r="D69" s="14">
        <f t="shared" ca="1" si="16"/>
        <v>995800</v>
      </c>
      <c r="E69" s="1">
        <f t="shared" ca="1" si="17"/>
        <v>420</v>
      </c>
      <c r="F69" s="1">
        <f t="shared" ca="1" si="18"/>
        <v>121</v>
      </c>
      <c r="G69" s="1">
        <f t="shared" ca="1" si="19"/>
        <v>1955</v>
      </c>
      <c r="H69" s="1" t="str">
        <f ca="1">IFERROR(INDEX(Varmeinstallation!B:B,MATCH(INDIRECT($A$1&amp;"L"&amp;A69)*1,Varmeinstallation!A:A,0)),"Ingen varmeinstallationer")</f>
        <v>Fjernvarme/blokvarme (radiatorsystemer eller varmluftanlæg)</v>
      </c>
      <c r="I69" s="1" t="str">
        <f ca="1">IFERROR(INDEX(Opvarmningsmiddel!B:B,MATCH(INDIRECT($A$1&amp;"M"&amp;A69)*1,Opvarmningsmiddel!A:A,0)),"")</f>
        <v/>
      </c>
      <c r="J69" s="1">
        <f t="shared" ca="1" si="20"/>
        <v>90</v>
      </c>
      <c r="K69" s="1" t="str">
        <f ca="1">IFERROR(INDEX(Relationstabel!$C$3:$K$10,MATCH(VALUE(INDIRECT($A$1&amp;"L"&amp;A69)),Relationstabel!$A$3:$A$10,0),MATCH(IFERROR(VALUE(INDIRECT($A$1&amp;"M"&amp;A69)),0),Relationstabel!$C$1:$K$1,0)),"Ingen varmeinstallationer")</f>
        <v>Fjernvarme/ Blokvarme</v>
      </c>
      <c r="L69" s="1" t="str">
        <f ca="1">INDEX(Anvendelseskode!B:B,MATCH($E69,Anvendelseskode!$A:$A,0))</f>
        <v>Bygning til undervisning og forskning (skole, gymnasium, forskningslabratorium o.lign.)</v>
      </c>
      <c r="M69" s="1" t="str">
        <f ca="1">INDEX(Anvendelseskode!C:C,MATCH($E69,Anvendelseskode!$A:$A,0))</f>
        <v>Undervisning, forskning o.l.</v>
      </c>
      <c r="N69" s="1" t="str">
        <f ca="1">INDEX(Anvendelseskode!D:D,MATCH($E69,Anvendelseskode!$A:$A,0))</f>
        <v>Kommunale og andre offentlige institutioner</v>
      </c>
      <c r="O69" s="1" t="str">
        <f ca="1">IFERROR(INDEX(SBi!$2:$2,MATCH(G69,SBi!$1:$1,1)),SBi!$K$2)</f>
        <v>1951-1960</v>
      </c>
      <c r="P69" s="1">
        <f ca="1">IFERROR(INDEX(SBi!$C$3:$K$28,MATCH(E69,SBi!$B$3:$B$28,0),MATCH(O69,SBi!$C$2:$K$2,0)),0)</f>
        <v>133.80000000000001</v>
      </c>
      <c r="Q69" s="19">
        <f t="shared" ca="1" si="21"/>
        <v>16.189800000000002</v>
      </c>
      <c r="R69" s="19" t="str">
        <f ca="1">IFERROR(INDEX(VpD!$2:$2,MATCH(G69,VpD!$1:$1,1)),VpD!$I$2)</f>
        <v>1951-1960</v>
      </c>
      <c r="S69" s="1">
        <f ca="1">IFERROR(INDEX(VpD!$C$3:$I$27,MATCH(E69,VpD!$B$3:$B$27,0),MATCH(R69,VpD!$C$2:$I$2,0)),0)</f>
        <v>162</v>
      </c>
      <c r="T69" s="19">
        <f t="shared" ca="1" si="22"/>
        <v>19.602</v>
      </c>
      <c r="U69" s="14" t="str">
        <f t="shared" ca="1" si="23"/>
        <v xml:space="preserve">712110.9 </v>
      </c>
      <c r="V69" s="14" t="str">
        <f t="shared" ca="1" si="24"/>
        <v>6170270.24</v>
      </c>
      <c r="W69" s="14" t="str">
        <f t="shared" ca="1" si="25"/>
        <v>POINT(712110.9 6170270.24)</v>
      </c>
      <c r="X69" s="14" t="str">
        <f>IFERROR(INDEX(BygningOmraade!B:B,MATCH(A69,BygningOmraade!A:A,0)),"")</f>
        <v/>
      </c>
    </row>
    <row r="70" spans="1:24" s="14" customFormat="1" x14ac:dyDescent="0.25">
      <c r="A70" s="14">
        <f t="shared" si="13"/>
        <v>70</v>
      </c>
      <c r="B70" s="14" t="str">
        <f t="shared" ca="1" si="14"/>
        <v>01837e9a-91f8-425e-9d2f-44f0780dbf6c</v>
      </c>
      <c r="C70" s="14" t="str">
        <f t="shared" ca="1" si="15"/>
        <v>0a3f507e-2177-32b8-e044-0003ba298018</v>
      </c>
      <c r="D70" s="14">
        <f t="shared" ca="1" si="16"/>
        <v>997171</v>
      </c>
      <c r="E70" s="1">
        <f t="shared" ca="1" si="17"/>
        <v>130</v>
      </c>
      <c r="F70" s="1">
        <f t="shared" ca="1" si="18"/>
        <v>109</v>
      </c>
      <c r="G70" s="1">
        <f t="shared" ca="1" si="19"/>
        <v>1978</v>
      </c>
      <c r="H70" s="1" t="str">
        <f ca="1">IFERROR(INDEX(Varmeinstallation!B:B,MATCH(INDIRECT($A$1&amp;"L"&amp;A70)*1,Varmeinstallation!A:A,0)),"Ingen varmeinstallationer")</f>
        <v>Fjernvarme/blokvarme (radiatorsystemer eller varmluftanlæg)</v>
      </c>
      <c r="I70" s="1" t="str">
        <f ca="1">IFERROR(INDEX(Opvarmningsmiddel!B:B,MATCH(INDIRECT($A$1&amp;"M"&amp;A70)*1,Opvarmningsmiddel!A:A,0)),"")</f>
        <v/>
      </c>
      <c r="J70" s="1">
        <f t="shared" ca="1" si="20"/>
        <v>0</v>
      </c>
      <c r="K70" s="1" t="str">
        <f ca="1">IFERROR(INDEX(Relationstabel!$C$3:$K$10,MATCH(VALUE(INDIRECT($A$1&amp;"L"&amp;A70)),Relationstabel!$A$3:$A$10,0),MATCH(IFERROR(VALUE(INDIRECT($A$1&amp;"M"&amp;A70)),0),Relationstabel!$C$1:$K$1,0)),"Ingen varmeinstallationer")</f>
        <v>Fjernvarme/ Blokvarme</v>
      </c>
      <c r="L70" s="1" t="str">
        <f ca="1">INDEX(Anvendelseskode!B:B,MATCH($E70,Anvendelseskode!$A:$A,0))</f>
        <v>Række-, kæde-, dobbelthus (lodret adskillelse mellem enhederne)</v>
      </c>
      <c r="M70" s="1" t="str">
        <f ca="1">INDEX(Anvendelseskode!C:C,MATCH($E70,Anvendelseskode!$A:$A,0))</f>
        <v>Række-, kæde og dobbelthuse</v>
      </c>
      <c r="N70" s="1" t="str">
        <f ca="1">INDEX(Anvendelseskode!D:D,MATCH($E70,Anvendelseskode!$A:$A,0))</f>
        <v>Private husholdninger</v>
      </c>
      <c r="O70" s="1" t="str">
        <f ca="1">IFERROR(INDEX(SBi!$2:$2,MATCH(G70,SBi!$1:$1,1)),SBi!$K$2)</f>
        <v>1973-1978</v>
      </c>
      <c r="P70" s="1">
        <f ca="1">IFERROR(INDEX(SBi!$C$3:$K$28,MATCH(E70,SBi!$B$3:$B$28,0),MATCH(O70,SBi!$C$2:$K$2,0)),0)</f>
        <v>112.6</v>
      </c>
      <c r="Q70" s="19">
        <f t="shared" ca="1" si="21"/>
        <v>12.273399999999999</v>
      </c>
      <c r="R70" s="19" t="str">
        <f ca="1">IFERROR(INDEX(VpD!$2:$2,MATCH(G70,VpD!$1:$1,1)),VpD!$I$2)</f>
        <v>1973-1978</v>
      </c>
      <c r="S70" s="1">
        <f ca="1">IFERROR(INDEX(VpD!$C$3:$I$27,MATCH(E70,VpD!$B$3:$B$27,0),MATCH(R70,VpD!$C$2:$I$2,0)),0)</f>
        <v>98</v>
      </c>
      <c r="T70" s="19">
        <f t="shared" ca="1" si="22"/>
        <v>10.682</v>
      </c>
      <c r="U70" s="14" t="str">
        <f t="shared" ca="1" si="23"/>
        <v xml:space="preserve">713741.65 </v>
      </c>
      <c r="V70" s="14" t="str">
        <f t="shared" ca="1" si="24"/>
        <v>6169633.27</v>
      </c>
      <c r="W70" s="14" t="str">
        <f t="shared" ca="1" si="25"/>
        <v>POINT(713741.65 6169633.27)</v>
      </c>
      <c r="X70" s="14" t="str">
        <f>IFERROR(INDEX(BygningOmraade!B:B,MATCH(A70,BygningOmraade!A:A,0)),"")</f>
        <v/>
      </c>
    </row>
    <row r="71" spans="1:24" s="14" customFormat="1" x14ac:dyDescent="0.25">
      <c r="A71" s="14">
        <f t="shared" si="13"/>
        <v>71</v>
      </c>
      <c r="B71" s="14" t="str">
        <f t="shared" ca="1" si="14"/>
        <v>0188197c-0609-4f13-aa67-cb1096729d14</v>
      </c>
      <c r="C71" s="14" t="str">
        <f t="shared" ca="1" si="15"/>
        <v>0a3f507e-1636-32b8-e044-0003ba298018</v>
      </c>
      <c r="D71" s="14">
        <f t="shared" ca="1" si="16"/>
        <v>997339</v>
      </c>
      <c r="E71" s="1">
        <f t="shared" ca="1" si="17"/>
        <v>130</v>
      </c>
      <c r="F71" s="1">
        <f t="shared" ca="1" si="18"/>
        <v>109</v>
      </c>
      <c r="G71" s="1">
        <f t="shared" ca="1" si="19"/>
        <v>1978</v>
      </c>
      <c r="H71" s="1" t="str">
        <f ca="1">IFERROR(INDEX(Varmeinstallation!B:B,MATCH(INDIRECT($A$1&amp;"L"&amp;A71)*1,Varmeinstallation!A:A,0)),"Ingen varmeinstallationer")</f>
        <v>Fjernvarme/blokvarme (radiatorsystemer eller varmluftanlæg)</v>
      </c>
      <c r="I71" s="1" t="str">
        <f ca="1">IFERROR(INDEX(Opvarmningsmiddel!B:B,MATCH(INDIRECT($A$1&amp;"M"&amp;A71)*1,Opvarmningsmiddel!A:A,0)),"")</f>
        <v/>
      </c>
      <c r="J71" s="1">
        <f t="shared" ca="1" si="20"/>
        <v>0</v>
      </c>
      <c r="K71" s="1" t="str">
        <f ca="1">IFERROR(INDEX(Relationstabel!$C$3:$K$10,MATCH(VALUE(INDIRECT($A$1&amp;"L"&amp;A71)),Relationstabel!$A$3:$A$10,0),MATCH(IFERROR(VALUE(INDIRECT($A$1&amp;"M"&amp;A71)),0),Relationstabel!$C$1:$K$1,0)),"Ingen varmeinstallationer")</f>
        <v>Fjernvarme/ Blokvarme</v>
      </c>
      <c r="L71" s="1" t="str">
        <f ca="1">INDEX(Anvendelseskode!B:B,MATCH($E71,Anvendelseskode!$A:$A,0))</f>
        <v>Række-, kæde-, dobbelthus (lodret adskillelse mellem enhederne)</v>
      </c>
      <c r="M71" s="1" t="str">
        <f ca="1">INDEX(Anvendelseskode!C:C,MATCH($E71,Anvendelseskode!$A:$A,0))</f>
        <v>Række-, kæde og dobbelthuse</v>
      </c>
      <c r="N71" s="1" t="str">
        <f ca="1">INDEX(Anvendelseskode!D:D,MATCH($E71,Anvendelseskode!$A:$A,0))</f>
        <v>Private husholdninger</v>
      </c>
      <c r="O71" s="1" t="str">
        <f ca="1">IFERROR(INDEX(SBi!$2:$2,MATCH(G71,SBi!$1:$1,1)),SBi!$K$2)</f>
        <v>1973-1978</v>
      </c>
      <c r="P71" s="1">
        <f ca="1">IFERROR(INDEX(SBi!$C$3:$K$28,MATCH(E71,SBi!$B$3:$B$28,0),MATCH(O71,SBi!$C$2:$K$2,0)),0)</f>
        <v>112.6</v>
      </c>
      <c r="Q71" s="19">
        <f t="shared" ca="1" si="21"/>
        <v>12.273399999999999</v>
      </c>
      <c r="R71" s="19" t="str">
        <f ca="1">IFERROR(INDEX(VpD!$2:$2,MATCH(G71,VpD!$1:$1,1)),VpD!$I$2)</f>
        <v>1973-1978</v>
      </c>
      <c r="S71" s="1">
        <f ca="1">IFERROR(INDEX(VpD!$C$3:$I$27,MATCH(E71,VpD!$B$3:$B$27,0),MATCH(R71,VpD!$C$2:$I$2,0)),0)</f>
        <v>98</v>
      </c>
      <c r="T71" s="19">
        <f t="shared" ca="1" si="22"/>
        <v>10.682</v>
      </c>
      <c r="U71" s="14" t="str">
        <f t="shared" ca="1" si="23"/>
        <v xml:space="preserve">713671.69 </v>
      </c>
      <c r="V71" s="14" t="str">
        <f t="shared" ca="1" si="24"/>
        <v>6169494.43</v>
      </c>
      <c r="W71" s="14" t="str">
        <f t="shared" ca="1" si="25"/>
        <v>POINT(713671.69 6169494.43)</v>
      </c>
      <c r="X71" s="14" t="str">
        <f>IFERROR(INDEX(BygningOmraade!B:B,MATCH(A71,BygningOmraade!A:A,0)),"")</f>
        <v/>
      </c>
    </row>
    <row r="72" spans="1:24" s="14" customFormat="1" x14ac:dyDescent="0.25">
      <c r="A72" s="14">
        <f t="shared" si="13"/>
        <v>72</v>
      </c>
      <c r="B72" s="14" t="str">
        <f t="shared" ca="1" si="14"/>
        <v>0198be22-77d9-4977-9e87-ae07c9050f91</v>
      </c>
      <c r="C72" s="14" t="str">
        <f t="shared" ca="1" si="15"/>
        <v>0a3f507e-1968-32b8-e044-0003ba298018</v>
      </c>
      <c r="D72" s="14">
        <f t="shared" ca="1" si="16"/>
        <v>995589</v>
      </c>
      <c r="E72" s="1">
        <f t="shared" ca="1" si="17"/>
        <v>130</v>
      </c>
      <c r="F72" s="1">
        <f t="shared" ca="1" si="18"/>
        <v>101</v>
      </c>
      <c r="G72" s="1">
        <f t="shared" ca="1" si="19"/>
        <v>1978</v>
      </c>
      <c r="H72" s="1" t="str">
        <f ca="1">IFERROR(INDEX(Varmeinstallation!B:B,MATCH(INDIRECT($A$1&amp;"L"&amp;A72)*1,Varmeinstallation!A:A,0)),"Ingen varmeinstallationer")</f>
        <v>Fjernvarme/blokvarme (radiatorsystemer eller varmluftanlæg)</v>
      </c>
      <c r="I72" s="1" t="str">
        <f ca="1">IFERROR(INDEX(Opvarmningsmiddel!B:B,MATCH(INDIRECT($A$1&amp;"M"&amp;A72)*1,Opvarmningsmiddel!A:A,0)),"")</f>
        <v/>
      </c>
      <c r="J72" s="1">
        <f t="shared" ca="1" si="20"/>
        <v>0</v>
      </c>
      <c r="K72" s="1" t="str">
        <f ca="1">IFERROR(INDEX(Relationstabel!$C$3:$K$10,MATCH(VALUE(INDIRECT($A$1&amp;"L"&amp;A72)),Relationstabel!$A$3:$A$10,0),MATCH(IFERROR(VALUE(INDIRECT($A$1&amp;"M"&amp;A72)),0),Relationstabel!$C$1:$K$1,0)),"Ingen varmeinstallationer")</f>
        <v>Fjernvarme/ Blokvarme</v>
      </c>
      <c r="L72" s="1" t="str">
        <f ca="1">INDEX(Anvendelseskode!B:B,MATCH($E72,Anvendelseskode!$A:$A,0))</f>
        <v>Række-, kæde-, dobbelthus (lodret adskillelse mellem enhederne)</v>
      </c>
      <c r="M72" s="1" t="str">
        <f ca="1">INDEX(Anvendelseskode!C:C,MATCH($E72,Anvendelseskode!$A:$A,0))</f>
        <v>Række-, kæde og dobbelthuse</v>
      </c>
      <c r="N72" s="1" t="str">
        <f ca="1">INDEX(Anvendelseskode!D:D,MATCH($E72,Anvendelseskode!$A:$A,0))</f>
        <v>Private husholdninger</v>
      </c>
      <c r="O72" s="1" t="str">
        <f ca="1">IFERROR(INDEX(SBi!$2:$2,MATCH(G72,SBi!$1:$1,1)),SBi!$K$2)</f>
        <v>1973-1978</v>
      </c>
      <c r="P72" s="1">
        <f ca="1">IFERROR(INDEX(SBi!$C$3:$K$28,MATCH(E72,SBi!$B$3:$B$28,0),MATCH(O72,SBi!$C$2:$K$2,0)),0)</f>
        <v>112.6</v>
      </c>
      <c r="Q72" s="19">
        <f t="shared" ca="1" si="21"/>
        <v>11.372599999999998</v>
      </c>
      <c r="R72" s="19" t="str">
        <f ca="1">IFERROR(INDEX(VpD!$2:$2,MATCH(G72,VpD!$1:$1,1)),VpD!$I$2)</f>
        <v>1973-1978</v>
      </c>
      <c r="S72" s="1">
        <f ca="1">IFERROR(INDEX(VpD!$C$3:$I$27,MATCH(E72,VpD!$B$3:$B$27,0),MATCH(R72,VpD!$C$2:$I$2,0)),0)</f>
        <v>98</v>
      </c>
      <c r="T72" s="19">
        <f t="shared" ca="1" si="22"/>
        <v>9.8979999999999997</v>
      </c>
      <c r="U72" s="14" t="str">
        <f t="shared" ca="1" si="23"/>
        <v xml:space="preserve">711856.48 </v>
      </c>
      <c r="V72" s="14" t="str">
        <f t="shared" ca="1" si="24"/>
        <v>6172539.05</v>
      </c>
      <c r="W72" s="14" t="str">
        <f t="shared" ca="1" si="25"/>
        <v>POINT(711856.48 6172539.05)</v>
      </c>
      <c r="X72" s="14" t="str">
        <f>IFERROR(INDEX(BygningOmraade!B:B,MATCH(A72,BygningOmraade!A:A,0)),"")</f>
        <v/>
      </c>
    </row>
    <row r="73" spans="1:24" s="14" customFormat="1" x14ac:dyDescent="0.25">
      <c r="A73" s="14">
        <f t="shared" si="13"/>
        <v>73</v>
      </c>
      <c r="B73" s="14" t="str">
        <f t="shared" ca="1" si="14"/>
        <v>019eea24-648e-4e20-8dc3-3dfe1266ae28</v>
      </c>
      <c r="C73" s="14" t="str">
        <f t="shared" ca="1" si="15"/>
        <v>0a3f507e-1a87-32b8-e044-0003ba298018</v>
      </c>
      <c r="D73" s="14">
        <f t="shared" ca="1" si="16"/>
        <v>997417</v>
      </c>
      <c r="E73" s="1">
        <f t="shared" ca="1" si="17"/>
        <v>120</v>
      </c>
      <c r="F73" s="1">
        <f t="shared" ca="1" si="18"/>
        <v>143</v>
      </c>
      <c r="G73" s="1">
        <f t="shared" ca="1" si="19"/>
        <v>1968</v>
      </c>
      <c r="H73" s="1" t="str">
        <f ca="1">IFERROR(INDEX(Varmeinstallation!B:B,MATCH(INDIRECT($A$1&amp;"L"&amp;A73)*1,Varmeinstallation!A:A,0)),"Ingen varmeinstallationer")</f>
        <v>Centralvarme fra eget anlæg, et-kammer fyr</v>
      </c>
      <c r="I73" s="1" t="str">
        <f ca="1">IFERROR(INDEX(Opvarmningsmiddel!B:B,MATCH(INDIRECT($A$1&amp;"M"&amp;A73)*1,Opvarmningsmiddel!A:A,0)),"")</f>
        <v>Naturgas</v>
      </c>
      <c r="J73" s="1">
        <f t="shared" ca="1" si="20"/>
        <v>2</v>
      </c>
      <c r="K73" s="1" t="str">
        <f ca="1">IFERROR(INDEX(Relationstabel!$C$3:$K$10,MATCH(VALUE(INDIRECT($A$1&amp;"L"&amp;A73)),Relationstabel!$A$3:$A$10,0),MATCH(IFERROR(VALUE(INDIRECT($A$1&amp;"M"&amp;A73)),0),Relationstabel!$C$1:$K$1,0)),"Ingen varmeinstallationer")</f>
        <v>Naturgas</v>
      </c>
      <c r="L73" s="1" t="str">
        <f ca="1">INDEX(Anvendelseskode!B:B,MATCH($E73,Anvendelseskode!$A:$A,0))</f>
        <v>Fritliggende enfamilieshus (parcelhus)</v>
      </c>
      <c r="M73" s="1" t="str">
        <f ca="1">INDEX(Anvendelseskode!C:C,MATCH($E73,Anvendelseskode!$A:$A,0))</f>
        <v>Parcelhuse</v>
      </c>
      <c r="N73" s="1" t="str">
        <f ca="1">INDEX(Anvendelseskode!D:D,MATCH($E73,Anvendelseskode!$A:$A,0))</f>
        <v>Private husholdninger</v>
      </c>
      <c r="O73" s="1" t="str">
        <f ca="1">IFERROR(INDEX(SBi!$2:$2,MATCH(G73,SBi!$1:$1,1)),SBi!$K$2)</f>
        <v>1961-1972</v>
      </c>
      <c r="P73" s="1">
        <f ca="1">IFERROR(INDEX(SBi!$C$3:$K$28,MATCH(E73,SBi!$B$3:$B$28,0),MATCH(O73,SBi!$C$2:$K$2,0)),0)</f>
        <v>134.30000000000001</v>
      </c>
      <c r="Q73" s="19">
        <f t="shared" ca="1" si="21"/>
        <v>19.204900000000002</v>
      </c>
      <c r="R73" s="19" t="str">
        <f ca="1">IFERROR(INDEX(VpD!$2:$2,MATCH(G73,VpD!$1:$1,1)),VpD!$I$2)</f>
        <v>1961-1972</v>
      </c>
      <c r="S73" s="1">
        <f ca="1">IFERROR(INDEX(VpD!$C$3:$I$27,MATCH(E73,VpD!$B$3:$B$27,0),MATCH(R73,VpD!$C$2:$I$2,0)),0)</f>
        <v>143</v>
      </c>
      <c r="T73" s="19">
        <f t="shared" ca="1" si="22"/>
        <v>20.449000000000002</v>
      </c>
      <c r="U73" s="14" t="str">
        <f t="shared" ca="1" si="23"/>
        <v xml:space="preserve">714008.53 </v>
      </c>
      <c r="V73" s="14" t="str">
        <f t="shared" ca="1" si="24"/>
        <v>6169002.63</v>
      </c>
      <c r="W73" s="14" t="str">
        <f t="shared" ca="1" si="25"/>
        <v>POINT(714008.53 6169002.63)</v>
      </c>
      <c r="X73" s="14" t="str">
        <f>IFERROR(INDEX(BygningOmraade!B:B,MATCH(A73,BygningOmraade!A:A,0)),"")</f>
        <v/>
      </c>
    </row>
    <row r="74" spans="1:24" s="14" customFormat="1" x14ac:dyDescent="0.25">
      <c r="A74" s="14">
        <f t="shared" si="13"/>
        <v>74</v>
      </c>
      <c r="B74" s="14" t="str">
        <f t="shared" ca="1" si="14"/>
        <v>01b84733-740a-456b-a545-194196c6c311</v>
      </c>
      <c r="C74" s="14" t="str">
        <f t="shared" ca="1" si="15"/>
        <v>0a3f507e-1691-32b8-e044-0003ba298018</v>
      </c>
      <c r="D74" s="14">
        <f t="shared" ca="1" si="16"/>
        <v>2577937</v>
      </c>
      <c r="E74" s="1">
        <f t="shared" ca="1" si="17"/>
        <v>130</v>
      </c>
      <c r="F74" s="1">
        <f t="shared" ca="1" si="18"/>
        <v>100</v>
      </c>
      <c r="G74" s="1">
        <f t="shared" ca="1" si="19"/>
        <v>2002</v>
      </c>
      <c r="H74" s="1" t="str">
        <f ca="1">IFERROR(INDEX(Varmeinstallation!B:B,MATCH(INDIRECT($A$1&amp;"L"&amp;A74)*1,Varmeinstallation!A:A,0)),"Ingen varmeinstallationer")</f>
        <v>Centralvarme fra eget anlæg, et-kammer fyr</v>
      </c>
      <c r="I74" s="1" t="str">
        <f ca="1">IFERROR(INDEX(Opvarmningsmiddel!B:B,MATCH(INDIRECT($A$1&amp;"M"&amp;A74)*1,Opvarmningsmiddel!A:A,0)),"")</f>
        <v>Naturgas</v>
      </c>
      <c r="J74" s="1">
        <f t="shared" ca="1" si="20"/>
        <v>90</v>
      </c>
      <c r="K74" s="1" t="str">
        <f ca="1">IFERROR(INDEX(Relationstabel!$C$3:$K$10,MATCH(VALUE(INDIRECT($A$1&amp;"L"&amp;A74)),Relationstabel!$A$3:$A$10,0),MATCH(IFERROR(VALUE(INDIRECT($A$1&amp;"M"&amp;A74)),0),Relationstabel!$C$1:$K$1,0)),"Ingen varmeinstallationer")</f>
        <v>Naturgas</v>
      </c>
      <c r="L74" s="1" t="str">
        <f ca="1">INDEX(Anvendelseskode!B:B,MATCH($E74,Anvendelseskode!$A:$A,0))</f>
        <v>Række-, kæde-, dobbelthus (lodret adskillelse mellem enhederne)</v>
      </c>
      <c r="M74" s="1" t="str">
        <f ca="1">INDEX(Anvendelseskode!C:C,MATCH($E74,Anvendelseskode!$A:$A,0))</f>
        <v>Række-, kæde og dobbelthuse</v>
      </c>
      <c r="N74" s="1" t="str">
        <f ca="1">INDEX(Anvendelseskode!D:D,MATCH($E74,Anvendelseskode!$A:$A,0))</f>
        <v>Private husholdninger</v>
      </c>
      <c r="O74" s="1" t="str">
        <f ca="1">IFERROR(INDEX(SBi!$2:$2,MATCH(G74,SBi!$1:$1,1)),SBi!$K$2)</f>
        <v>1999-2006</v>
      </c>
      <c r="P74" s="1">
        <f ca="1">IFERROR(INDEX(SBi!$C$3:$K$28,MATCH(E74,SBi!$B$3:$B$28,0),MATCH(O74,SBi!$C$2:$K$2,0)),0)</f>
        <v>81.5</v>
      </c>
      <c r="Q74" s="19">
        <f t="shared" ca="1" si="21"/>
        <v>8.15</v>
      </c>
      <c r="R74" s="19" t="str">
        <f ca="1">IFERROR(INDEX(VpD!$2:$2,MATCH(G74,VpD!$1:$1,1)),VpD!$I$2)</f>
        <v>&gt;1998</v>
      </c>
      <c r="S74" s="1">
        <f ca="1">IFERROR(INDEX(VpD!$C$3:$I$27,MATCH(E74,VpD!$B$3:$B$27,0),MATCH(R74,VpD!$C$2:$I$2,0)),0)</f>
        <v>65</v>
      </c>
      <c r="T74" s="19">
        <f t="shared" ca="1" si="22"/>
        <v>6.5</v>
      </c>
      <c r="U74" s="14" t="str">
        <f t="shared" ca="1" si="23"/>
        <v xml:space="preserve">712619.8 </v>
      </c>
      <c r="V74" s="14" t="str">
        <f t="shared" ca="1" si="24"/>
        <v>6169766.98</v>
      </c>
      <c r="W74" s="14" t="str">
        <f t="shared" ca="1" si="25"/>
        <v>POINT(712619.8 6169766.98)</v>
      </c>
      <c r="X74" s="14" t="str">
        <f>IFERROR(INDEX(BygningOmraade!B:B,MATCH(A74,BygningOmraade!A:A,0)),"")</f>
        <v/>
      </c>
    </row>
    <row r="75" spans="1:24" s="14" customFormat="1" x14ac:dyDescent="0.25">
      <c r="A75" s="14">
        <f t="shared" si="13"/>
        <v>75</v>
      </c>
      <c r="B75" s="14" t="str">
        <f t="shared" ca="1" si="14"/>
        <v>01c59d29-b4c3-4c47-94f7-99cbd55a359b</v>
      </c>
      <c r="C75" s="14" t="str">
        <f t="shared" ca="1" si="15"/>
        <v>3cae7253-0952-0f90-e044-0003ba298018</v>
      </c>
      <c r="D75" s="14">
        <f t="shared" ca="1" si="16"/>
        <v>2685056</v>
      </c>
      <c r="E75" s="1">
        <f t="shared" ca="1" si="17"/>
        <v>130</v>
      </c>
      <c r="F75" s="1">
        <f t="shared" ca="1" si="18"/>
        <v>119</v>
      </c>
      <c r="G75" s="1">
        <f t="shared" ca="1" si="19"/>
        <v>2008</v>
      </c>
      <c r="H75" s="1" t="str">
        <f ca="1">IFERROR(INDEX(Varmeinstallation!B:B,MATCH(INDIRECT($A$1&amp;"L"&amp;A75)*1,Varmeinstallation!A:A,0)),"Ingen varmeinstallationer")</f>
        <v>Fjernvarme/blokvarme (radiatorsystemer eller varmluftanlæg)</v>
      </c>
      <c r="I75" s="1" t="str">
        <f ca="1">IFERROR(INDEX(Opvarmningsmiddel!B:B,MATCH(INDIRECT($A$1&amp;"M"&amp;A75)*1,Opvarmningsmiddel!A:A,0)),"")</f>
        <v/>
      </c>
      <c r="J75" s="1">
        <f t="shared" ca="1" si="20"/>
        <v>90</v>
      </c>
      <c r="K75" s="1" t="str">
        <f ca="1">IFERROR(INDEX(Relationstabel!$C$3:$K$10,MATCH(VALUE(INDIRECT($A$1&amp;"L"&amp;A75)),Relationstabel!$A$3:$A$10,0),MATCH(IFERROR(VALUE(INDIRECT($A$1&amp;"M"&amp;A75)),0),Relationstabel!$C$1:$K$1,0)),"Ingen varmeinstallationer")</f>
        <v>Fjernvarme/ Blokvarme</v>
      </c>
      <c r="L75" s="1" t="str">
        <f ca="1">INDEX(Anvendelseskode!B:B,MATCH($E75,Anvendelseskode!$A:$A,0))</f>
        <v>Række-, kæde-, dobbelthus (lodret adskillelse mellem enhederne)</v>
      </c>
      <c r="M75" s="1" t="str">
        <f ca="1">INDEX(Anvendelseskode!C:C,MATCH($E75,Anvendelseskode!$A:$A,0))</f>
        <v>Række-, kæde og dobbelthuse</v>
      </c>
      <c r="N75" s="1" t="str">
        <f ca="1">INDEX(Anvendelseskode!D:D,MATCH($E75,Anvendelseskode!$A:$A,0))</f>
        <v>Private husholdninger</v>
      </c>
      <c r="O75" s="1" t="str">
        <f ca="1">IFERROR(INDEX(SBi!$2:$2,MATCH(G75,SBi!$1:$1,1)),SBi!$K$2)</f>
        <v>Efter 2006</v>
      </c>
      <c r="P75" s="1">
        <f ca="1">IFERROR(INDEX(SBi!$C$3:$K$28,MATCH(E75,SBi!$B$3:$B$28,0),MATCH(O75,SBi!$C$2:$K$2,0)),0)</f>
        <v>66.400000000000006</v>
      </c>
      <c r="Q75" s="19">
        <f t="shared" ca="1" si="21"/>
        <v>7.9016000000000002</v>
      </c>
      <c r="R75" s="19" t="str">
        <f ca="1">IFERROR(INDEX(VpD!$2:$2,MATCH(G75,VpD!$1:$1,1)),VpD!$I$2)</f>
        <v>&gt;1998</v>
      </c>
      <c r="S75" s="1">
        <f ca="1">IFERROR(INDEX(VpD!$C$3:$I$27,MATCH(E75,VpD!$B$3:$B$27,0),MATCH(R75,VpD!$C$2:$I$2,0)),0)</f>
        <v>65</v>
      </c>
      <c r="T75" s="19">
        <f t="shared" ca="1" si="22"/>
        <v>7.7350000000000003</v>
      </c>
      <c r="U75" s="14" t="str">
        <f t="shared" ca="1" si="23"/>
        <v xml:space="preserve">711708.29 </v>
      </c>
      <c r="V75" s="14" t="str">
        <f t="shared" ca="1" si="24"/>
        <v>6172643.37</v>
      </c>
      <c r="W75" s="14" t="str">
        <f t="shared" ca="1" si="25"/>
        <v>POINT(711708.29 6172643.37)</v>
      </c>
      <c r="X75" s="14" t="str">
        <f>IFERROR(INDEX(BygningOmraade!B:B,MATCH(A75,BygningOmraade!A:A,0)),"")</f>
        <v/>
      </c>
    </row>
    <row r="76" spans="1:24" s="14" customFormat="1" x14ac:dyDescent="0.25">
      <c r="A76" s="14">
        <f t="shared" si="13"/>
        <v>76</v>
      </c>
      <c r="B76" s="14" t="str">
        <f t="shared" ca="1" si="14"/>
        <v>01d256b8-8fe7-42ab-a83c-7f3ff740277d</v>
      </c>
      <c r="C76" s="14" t="str">
        <f t="shared" ca="1" si="15"/>
        <v>0a3f507e-23eb-32b8-e044-0003ba298018</v>
      </c>
      <c r="D76" s="14">
        <f t="shared" ca="1" si="16"/>
        <v>996269</v>
      </c>
      <c r="E76" s="1">
        <f t="shared" ca="1" si="17"/>
        <v>120</v>
      </c>
      <c r="F76" s="1">
        <f t="shared" ca="1" si="18"/>
        <v>144</v>
      </c>
      <c r="G76" s="1">
        <f t="shared" ca="1" si="19"/>
        <v>2000</v>
      </c>
      <c r="H76" s="1" t="str">
        <f ca="1">IFERROR(INDEX(Varmeinstallation!B:B,MATCH(INDIRECT($A$1&amp;"L"&amp;A76)*1,Varmeinstallation!A:A,0)),"Ingen varmeinstallationer")</f>
        <v>Centralvarme fra eget anlæg, et-kammer fyr</v>
      </c>
      <c r="I76" s="1" t="str">
        <f ca="1">IFERROR(INDEX(Opvarmningsmiddel!B:B,MATCH(INDIRECT($A$1&amp;"M"&amp;A76)*1,Opvarmningsmiddel!A:A,0)),"")</f>
        <v>Naturgas</v>
      </c>
      <c r="J76" s="1">
        <f t="shared" ca="1" si="20"/>
        <v>0</v>
      </c>
      <c r="K76" s="1" t="str">
        <f ca="1">IFERROR(INDEX(Relationstabel!$C$3:$K$10,MATCH(VALUE(INDIRECT($A$1&amp;"L"&amp;A76)),Relationstabel!$A$3:$A$10,0),MATCH(IFERROR(VALUE(INDIRECT($A$1&amp;"M"&amp;A76)),0),Relationstabel!$C$1:$K$1,0)),"Ingen varmeinstallationer")</f>
        <v>Naturgas</v>
      </c>
      <c r="L76" s="1" t="str">
        <f ca="1">INDEX(Anvendelseskode!B:B,MATCH($E76,Anvendelseskode!$A:$A,0))</f>
        <v>Fritliggende enfamilieshus (parcelhus)</v>
      </c>
      <c r="M76" s="1" t="str">
        <f ca="1">INDEX(Anvendelseskode!C:C,MATCH($E76,Anvendelseskode!$A:$A,0))</f>
        <v>Parcelhuse</v>
      </c>
      <c r="N76" s="1" t="str">
        <f ca="1">INDEX(Anvendelseskode!D:D,MATCH($E76,Anvendelseskode!$A:$A,0))</f>
        <v>Private husholdninger</v>
      </c>
      <c r="O76" s="1" t="str">
        <f ca="1">IFERROR(INDEX(SBi!$2:$2,MATCH(G76,SBi!$1:$1,1)),SBi!$K$2)</f>
        <v>1999-2006</v>
      </c>
      <c r="P76" s="1">
        <f ca="1">IFERROR(INDEX(SBi!$C$3:$K$28,MATCH(E76,SBi!$B$3:$B$28,0),MATCH(O76,SBi!$C$2:$K$2,0)),0)</f>
        <v>83.9</v>
      </c>
      <c r="Q76" s="19">
        <f t="shared" ca="1" si="21"/>
        <v>12.0816</v>
      </c>
      <c r="R76" s="19" t="str">
        <f ca="1">IFERROR(INDEX(VpD!$2:$2,MATCH(G76,VpD!$1:$1,1)),VpD!$I$2)</f>
        <v>&gt;1998</v>
      </c>
      <c r="S76" s="1">
        <f ca="1">IFERROR(INDEX(VpD!$C$3:$I$27,MATCH(E76,VpD!$B$3:$B$27,0),MATCH(R76,VpD!$C$2:$I$2,0)),0)</f>
        <v>72</v>
      </c>
      <c r="T76" s="19">
        <f t="shared" ca="1" si="22"/>
        <v>10.368</v>
      </c>
      <c r="U76" s="14" t="str">
        <f t="shared" ca="1" si="23"/>
        <v xml:space="preserve">713011.68 </v>
      </c>
      <c r="V76" s="14" t="str">
        <f t="shared" ca="1" si="24"/>
        <v>6168420.3</v>
      </c>
      <c r="W76" s="14" t="str">
        <f t="shared" ca="1" si="25"/>
        <v>POINT(713011.68 6168420.3)</v>
      </c>
      <c r="X76" s="14" t="str">
        <f>IFERROR(INDEX(BygningOmraade!B:B,MATCH(A76,BygningOmraade!A:A,0)),"")</f>
        <v/>
      </c>
    </row>
    <row r="77" spans="1:24" s="14" customFormat="1" x14ac:dyDescent="0.25">
      <c r="A77" s="14">
        <f t="shared" si="13"/>
        <v>77</v>
      </c>
      <c r="B77" s="14" t="str">
        <f t="shared" ca="1" si="14"/>
        <v>01dadf58-b0a3-470e-a334-d63f41eca99e</v>
      </c>
      <c r="C77" s="14" t="str">
        <f t="shared" ca="1" si="15"/>
        <v>0a3f507e-1ea6-32b8-e044-0003ba298018</v>
      </c>
      <c r="D77" s="14">
        <f t="shared" ca="1" si="16"/>
        <v>994715</v>
      </c>
      <c r="E77" s="1">
        <f t="shared" ca="1" si="17"/>
        <v>120</v>
      </c>
      <c r="F77" s="1">
        <f t="shared" ca="1" si="18"/>
        <v>129</v>
      </c>
      <c r="G77" s="1">
        <f t="shared" ca="1" si="19"/>
        <v>1970</v>
      </c>
      <c r="H77" s="1" t="str">
        <f ca="1">IFERROR(INDEX(Varmeinstallation!B:B,MATCH(INDIRECT($A$1&amp;"L"&amp;A77)*1,Varmeinstallation!A:A,0)),"Ingen varmeinstallationer")</f>
        <v>Centralvarme fra eget anlæg, et-kammer fyr</v>
      </c>
      <c r="I77" s="1" t="str">
        <f ca="1">IFERROR(INDEX(Opvarmningsmiddel!B:B,MATCH(INDIRECT($A$1&amp;"M"&amp;A77)*1,Opvarmningsmiddel!A:A,0)),"")</f>
        <v>Naturgas</v>
      </c>
      <c r="J77" s="1">
        <f t="shared" ca="1" si="20"/>
        <v>0</v>
      </c>
      <c r="K77" s="1" t="str">
        <f ca="1">IFERROR(INDEX(Relationstabel!$C$3:$K$10,MATCH(VALUE(INDIRECT($A$1&amp;"L"&amp;A77)),Relationstabel!$A$3:$A$10,0),MATCH(IFERROR(VALUE(INDIRECT($A$1&amp;"M"&amp;A77)),0),Relationstabel!$C$1:$K$1,0)),"Ingen varmeinstallationer")</f>
        <v>Naturgas</v>
      </c>
      <c r="L77" s="1" t="str">
        <f ca="1">INDEX(Anvendelseskode!B:B,MATCH($E77,Anvendelseskode!$A:$A,0))</f>
        <v>Fritliggende enfamilieshus (parcelhus)</v>
      </c>
      <c r="M77" s="1" t="str">
        <f ca="1">INDEX(Anvendelseskode!C:C,MATCH($E77,Anvendelseskode!$A:$A,0))</f>
        <v>Parcelhuse</v>
      </c>
      <c r="N77" s="1" t="str">
        <f ca="1">INDEX(Anvendelseskode!D:D,MATCH($E77,Anvendelseskode!$A:$A,0))</f>
        <v>Private husholdninger</v>
      </c>
      <c r="O77" s="1" t="str">
        <f ca="1">IFERROR(INDEX(SBi!$2:$2,MATCH(G77,SBi!$1:$1,1)),SBi!$K$2)</f>
        <v>1961-1972</v>
      </c>
      <c r="P77" s="1">
        <f ca="1">IFERROR(INDEX(SBi!$C$3:$K$28,MATCH(E77,SBi!$B$3:$B$28,0),MATCH(O77,SBi!$C$2:$K$2,0)),0)</f>
        <v>134.30000000000001</v>
      </c>
      <c r="Q77" s="19">
        <f t="shared" ca="1" si="21"/>
        <v>17.3247</v>
      </c>
      <c r="R77" s="19" t="str">
        <f ca="1">IFERROR(INDEX(VpD!$2:$2,MATCH(G77,VpD!$1:$1,1)),VpD!$I$2)</f>
        <v>1961-1972</v>
      </c>
      <c r="S77" s="1">
        <f ca="1">IFERROR(INDEX(VpD!$C$3:$I$27,MATCH(E77,VpD!$B$3:$B$27,0),MATCH(R77,VpD!$C$2:$I$2,0)),0)</f>
        <v>143</v>
      </c>
      <c r="T77" s="19">
        <f t="shared" ca="1" si="22"/>
        <v>18.446999999999999</v>
      </c>
      <c r="U77" s="14" t="str">
        <f t="shared" ca="1" si="23"/>
        <v xml:space="preserve">711647.62 </v>
      </c>
      <c r="V77" s="14" t="str">
        <f t="shared" ca="1" si="24"/>
        <v>6171883.03</v>
      </c>
      <c r="W77" s="14" t="str">
        <f t="shared" ca="1" si="25"/>
        <v>POINT(711647.62 6171883.03)</v>
      </c>
      <c r="X77" s="14" t="str">
        <f>IFERROR(INDEX(BygningOmraade!B:B,MATCH(A77,BygningOmraade!A:A,0)),"")</f>
        <v/>
      </c>
    </row>
    <row r="78" spans="1:24" s="14" customFormat="1" x14ac:dyDescent="0.25">
      <c r="A78" s="14">
        <f t="shared" si="13"/>
        <v>78</v>
      </c>
      <c r="B78" s="14" t="str">
        <f t="shared" ca="1" si="14"/>
        <v>01e9eefc-db11-4cb5-8acf-ef39db181bc5</v>
      </c>
      <c r="C78" s="14" t="str">
        <f t="shared" ca="1" si="15"/>
        <v>0a3f507e-1823-32b8-e044-0003ba298018</v>
      </c>
      <c r="D78" s="14">
        <f t="shared" ca="1" si="16"/>
        <v>995383</v>
      </c>
      <c r="E78" s="1">
        <f t="shared" ca="1" si="17"/>
        <v>120</v>
      </c>
      <c r="F78" s="1">
        <f t="shared" ca="1" si="18"/>
        <v>170</v>
      </c>
      <c r="G78" s="1">
        <f t="shared" ca="1" si="19"/>
        <v>1975</v>
      </c>
      <c r="H78" s="1" t="str">
        <f ca="1">IFERROR(INDEX(Varmeinstallation!B:B,MATCH(INDIRECT($A$1&amp;"L"&amp;A78)*1,Varmeinstallation!A:A,0)),"Ingen varmeinstallationer")</f>
        <v>Centralvarme fra eget anlæg, et-kammer fyr</v>
      </c>
      <c r="I78" s="1" t="str">
        <f ca="1">IFERROR(INDEX(Opvarmningsmiddel!B:B,MATCH(INDIRECT($A$1&amp;"M"&amp;A78)*1,Opvarmningsmiddel!A:A,0)),"")</f>
        <v>Naturgas</v>
      </c>
      <c r="J78" s="1">
        <f t="shared" ca="1" si="20"/>
        <v>0</v>
      </c>
      <c r="K78" s="1" t="str">
        <f ca="1">IFERROR(INDEX(Relationstabel!$C$3:$K$10,MATCH(VALUE(INDIRECT($A$1&amp;"L"&amp;A78)),Relationstabel!$A$3:$A$10,0),MATCH(IFERROR(VALUE(INDIRECT($A$1&amp;"M"&amp;A78)),0),Relationstabel!$C$1:$K$1,0)),"Ingen varmeinstallationer")</f>
        <v>Naturgas</v>
      </c>
      <c r="L78" s="1" t="str">
        <f ca="1">INDEX(Anvendelseskode!B:B,MATCH($E78,Anvendelseskode!$A:$A,0))</f>
        <v>Fritliggende enfamilieshus (parcelhus)</v>
      </c>
      <c r="M78" s="1" t="str">
        <f ca="1">INDEX(Anvendelseskode!C:C,MATCH($E78,Anvendelseskode!$A:$A,0))</f>
        <v>Parcelhuse</v>
      </c>
      <c r="N78" s="1" t="str">
        <f ca="1">INDEX(Anvendelseskode!D:D,MATCH($E78,Anvendelseskode!$A:$A,0))</f>
        <v>Private husholdninger</v>
      </c>
      <c r="O78" s="1" t="str">
        <f ca="1">IFERROR(INDEX(SBi!$2:$2,MATCH(G78,SBi!$1:$1,1)),SBi!$K$2)</f>
        <v>1973-1978</v>
      </c>
      <c r="P78" s="1">
        <f ca="1">IFERROR(INDEX(SBi!$C$3:$K$28,MATCH(E78,SBi!$B$3:$B$28,0),MATCH(O78,SBi!$C$2:$K$2,0)),0)</f>
        <v>119.8</v>
      </c>
      <c r="Q78" s="19">
        <f t="shared" ca="1" si="21"/>
        <v>20.366</v>
      </c>
      <c r="R78" s="19" t="str">
        <f ca="1">IFERROR(INDEX(VpD!$2:$2,MATCH(G78,VpD!$1:$1,1)),VpD!$I$2)</f>
        <v>1973-1978</v>
      </c>
      <c r="S78" s="1">
        <f ca="1">IFERROR(INDEX(VpD!$C$3:$I$27,MATCH(E78,VpD!$B$3:$B$27,0),MATCH(R78,VpD!$C$2:$I$2,0)),0)</f>
        <v>117</v>
      </c>
      <c r="T78" s="19">
        <f t="shared" ca="1" si="22"/>
        <v>19.89</v>
      </c>
      <c r="U78" s="14" t="str">
        <f t="shared" ca="1" si="23"/>
        <v xml:space="preserve">712046.15 </v>
      </c>
      <c r="V78" s="14" t="str">
        <f t="shared" ca="1" si="24"/>
        <v>6169564.27</v>
      </c>
      <c r="W78" s="14" t="str">
        <f t="shared" ca="1" si="25"/>
        <v>POINT(712046.15 6169564.27)</v>
      </c>
      <c r="X78" s="14" t="str">
        <f>IFERROR(INDEX(BygningOmraade!B:B,MATCH(A78,BygningOmraade!A:A,0)),"")</f>
        <v/>
      </c>
    </row>
    <row r="79" spans="1:24" s="14" customFormat="1" x14ac:dyDescent="0.25">
      <c r="A79" s="14">
        <f t="shared" si="13"/>
        <v>79</v>
      </c>
      <c r="B79" s="14" t="str">
        <f t="shared" ca="1" si="14"/>
        <v>0208cd51-8f0e-4f24-bf53-a08534b5b13c</v>
      </c>
      <c r="C79" s="14" t="str">
        <f t="shared" ca="1" si="15"/>
        <v>0a3f507e-1db8-32b8-e044-0003ba298018</v>
      </c>
      <c r="D79" s="14">
        <f t="shared" ca="1" si="16"/>
        <v>2540580</v>
      </c>
      <c r="E79" s="1">
        <f t="shared" ca="1" si="17"/>
        <v>130</v>
      </c>
      <c r="F79" s="1">
        <f t="shared" ca="1" si="18"/>
        <v>118</v>
      </c>
      <c r="G79" s="1">
        <f t="shared" ca="1" si="19"/>
        <v>2000</v>
      </c>
      <c r="H79" s="1" t="str">
        <f ca="1">IFERROR(INDEX(Varmeinstallation!B:B,MATCH(INDIRECT($A$1&amp;"L"&amp;A79)*1,Varmeinstallation!A:A,0)),"Ingen varmeinstallationer")</f>
        <v>Fjernvarme/blokvarme (radiatorsystemer eller varmluftanlæg)</v>
      </c>
      <c r="I79" s="1" t="str">
        <f ca="1">IFERROR(INDEX(Opvarmningsmiddel!B:B,MATCH(INDIRECT($A$1&amp;"M"&amp;A79)*1,Opvarmningsmiddel!A:A,0)),"")</f>
        <v/>
      </c>
      <c r="J79" s="1">
        <f t="shared" ca="1" si="20"/>
        <v>0</v>
      </c>
      <c r="K79" s="1" t="str">
        <f ca="1">IFERROR(INDEX(Relationstabel!$C$3:$K$10,MATCH(VALUE(INDIRECT($A$1&amp;"L"&amp;A79)),Relationstabel!$A$3:$A$10,0),MATCH(IFERROR(VALUE(INDIRECT($A$1&amp;"M"&amp;A79)),0),Relationstabel!$C$1:$K$1,0)),"Ingen varmeinstallationer")</f>
        <v>Fjernvarme/ Blokvarme</v>
      </c>
      <c r="L79" s="1" t="str">
        <f ca="1">INDEX(Anvendelseskode!B:B,MATCH($E79,Anvendelseskode!$A:$A,0))</f>
        <v>Række-, kæde-, dobbelthus (lodret adskillelse mellem enhederne)</v>
      </c>
      <c r="M79" s="1" t="str">
        <f ca="1">INDEX(Anvendelseskode!C:C,MATCH($E79,Anvendelseskode!$A:$A,0))</f>
        <v>Række-, kæde og dobbelthuse</v>
      </c>
      <c r="N79" s="1" t="str">
        <f ca="1">INDEX(Anvendelseskode!D:D,MATCH($E79,Anvendelseskode!$A:$A,0))</f>
        <v>Private husholdninger</v>
      </c>
      <c r="O79" s="1" t="str">
        <f ca="1">IFERROR(INDEX(SBi!$2:$2,MATCH(G79,SBi!$1:$1,1)),SBi!$K$2)</f>
        <v>1999-2006</v>
      </c>
      <c r="P79" s="1">
        <f ca="1">IFERROR(INDEX(SBi!$C$3:$K$28,MATCH(E79,SBi!$B$3:$B$28,0),MATCH(O79,SBi!$C$2:$K$2,0)),0)</f>
        <v>81.5</v>
      </c>
      <c r="Q79" s="19">
        <f t="shared" ca="1" si="21"/>
        <v>9.6170000000000009</v>
      </c>
      <c r="R79" s="19" t="str">
        <f ca="1">IFERROR(INDEX(VpD!$2:$2,MATCH(G79,VpD!$1:$1,1)),VpD!$I$2)</f>
        <v>&gt;1998</v>
      </c>
      <c r="S79" s="1">
        <f ca="1">IFERROR(INDEX(VpD!$C$3:$I$27,MATCH(E79,VpD!$B$3:$B$27,0),MATCH(R79,VpD!$C$2:$I$2,0)),0)</f>
        <v>65</v>
      </c>
      <c r="T79" s="19">
        <f t="shared" ca="1" si="22"/>
        <v>7.67</v>
      </c>
      <c r="U79" s="14" t="str">
        <f t="shared" ca="1" si="23"/>
        <v xml:space="preserve">711984.44 </v>
      </c>
      <c r="V79" s="14" t="str">
        <f t="shared" ca="1" si="24"/>
        <v>6172449.9</v>
      </c>
      <c r="W79" s="14" t="str">
        <f t="shared" ca="1" si="25"/>
        <v>POINT(711984.44 6172449.9)</v>
      </c>
      <c r="X79" s="14" t="str">
        <f>IFERROR(INDEX(BygningOmraade!B:B,MATCH(A79,BygningOmraade!A:A,0)),"")</f>
        <v/>
      </c>
    </row>
    <row r="80" spans="1:24" s="14" customFormat="1" x14ac:dyDescent="0.25">
      <c r="A80" s="14">
        <f t="shared" si="13"/>
        <v>80</v>
      </c>
      <c r="B80" s="14" t="str">
        <f t="shared" ca="1" si="14"/>
        <v>021f5038-74a1-442c-ab71-6126b948a90d</v>
      </c>
      <c r="C80" s="14" t="str">
        <f t="shared" ca="1" si="15"/>
        <v>0a3f507e-23f1-32b8-e044-0003ba298018</v>
      </c>
      <c r="D80" s="14">
        <f t="shared" ca="1" si="16"/>
        <v>994962</v>
      </c>
      <c r="E80" s="1">
        <f t="shared" ca="1" si="17"/>
        <v>130</v>
      </c>
      <c r="F80" s="1">
        <f t="shared" ca="1" si="18"/>
        <v>90</v>
      </c>
      <c r="G80" s="1">
        <f t="shared" ca="1" si="19"/>
        <v>1993</v>
      </c>
      <c r="H80" s="1" t="str">
        <f ca="1">IFERROR(INDEX(Varmeinstallation!B:B,MATCH(INDIRECT($A$1&amp;"L"&amp;A80)*1,Varmeinstallation!A:A,0)),"Ingen varmeinstallationer")</f>
        <v>Fjernvarme/blokvarme (radiatorsystemer eller varmluftanlæg)</v>
      </c>
      <c r="I80" s="1" t="str">
        <f ca="1">IFERROR(INDEX(Opvarmningsmiddel!B:B,MATCH(INDIRECT($A$1&amp;"M"&amp;A80)*1,Opvarmningsmiddel!A:A,0)),"")</f>
        <v/>
      </c>
      <c r="J80" s="1">
        <f t="shared" ca="1" si="20"/>
        <v>0</v>
      </c>
      <c r="K80" s="1" t="str">
        <f ca="1">IFERROR(INDEX(Relationstabel!$C$3:$K$10,MATCH(VALUE(INDIRECT($A$1&amp;"L"&amp;A80)),Relationstabel!$A$3:$A$10,0),MATCH(IFERROR(VALUE(INDIRECT($A$1&amp;"M"&amp;A80)),0),Relationstabel!$C$1:$K$1,0)),"Ingen varmeinstallationer")</f>
        <v>Fjernvarme/ Blokvarme</v>
      </c>
      <c r="L80" s="1" t="str">
        <f ca="1">INDEX(Anvendelseskode!B:B,MATCH($E80,Anvendelseskode!$A:$A,0))</f>
        <v>Række-, kæde-, dobbelthus (lodret adskillelse mellem enhederne)</v>
      </c>
      <c r="M80" s="1" t="str">
        <f ca="1">INDEX(Anvendelseskode!C:C,MATCH($E80,Anvendelseskode!$A:$A,0))</f>
        <v>Række-, kæde og dobbelthuse</v>
      </c>
      <c r="N80" s="1" t="str">
        <f ca="1">INDEX(Anvendelseskode!D:D,MATCH($E80,Anvendelseskode!$A:$A,0))</f>
        <v>Private husholdninger</v>
      </c>
      <c r="O80" s="1" t="str">
        <f ca="1">IFERROR(INDEX(SBi!$2:$2,MATCH(G80,SBi!$1:$1,1)),SBi!$K$2)</f>
        <v>1979-1998</v>
      </c>
      <c r="P80" s="1">
        <f ca="1">IFERROR(INDEX(SBi!$C$3:$K$28,MATCH(E80,SBi!$B$3:$B$28,0),MATCH(O80,SBi!$C$2:$K$2,0)),0)</f>
        <v>96.8</v>
      </c>
      <c r="Q80" s="19">
        <f t="shared" ca="1" si="21"/>
        <v>8.7119999999999997</v>
      </c>
      <c r="R80" s="19" t="str">
        <f ca="1">IFERROR(INDEX(VpD!$2:$2,MATCH(G80,VpD!$1:$1,1)),VpD!$I$2)</f>
        <v>1979-1998</v>
      </c>
      <c r="S80" s="1">
        <f ca="1">IFERROR(INDEX(VpD!$C$3:$I$27,MATCH(E80,VpD!$B$3:$B$27,0),MATCH(R80,VpD!$C$2:$I$2,0)),0)</f>
        <v>74</v>
      </c>
      <c r="T80" s="19">
        <f t="shared" ca="1" si="22"/>
        <v>6.66</v>
      </c>
      <c r="U80" s="14" t="str">
        <f t="shared" ca="1" si="23"/>
        <v xml:space="preserve">711713.98 </v>
      </c>
      <c r="V80" s="14" t="str">
        <f t="shared" ca="1" si="24"/>
        <v>6172574.93</v>
      </c>
      <c r="W80" s="14" t="str">
        <f t="shared" ca="1" si="25"/>
        <v>POINT(711713.98 6172574.93)</v>
      </c>
      <c r="X80" s="14" t="str">
        <f>IFERROR(INDEX(BygningOmraade!B:B,MATCH(A80,BygningOmraade!A:A,0)),"")</f>
        <v/>
      </c>
    </row>
    <row r="81" spans="1:24" s="14" customFormat="1" x14ac:dyDescent="0.25">
      <c r="A81" s="14">
        <f t="shared" si="13"/>
        <v>81</v>
      </c>
      <c r="B81" s="14" t="str">
        <f t="shared" ca="1" si="14"/>
        <v>022eee46-495f-4463-a54b-8045eb42fc81</v>
      </c>
      <c r="C81" s="14" t="str">
        <f t="shared" ca="1" si="15"/>
        <v>0a3f507e-1c2d-32b8-e044-0003ba298018</v>
      </c>
      <c r="D81" s="14">
        <f t="shared" ca="1" si="16"/>
        <v>997192</v>
      </c>
      <c r="E81" s="1">
        <f t="shared" ca="1" si="17"/>
        <v>130</v>
      </c>
      <c r="F81" s="1">
        <f t="shared" ca="1" si="18"/>
        <v>126</v>
      </c>
      <c r="G81" s="1">
        <f t="shared" ca="1" si="19"/>
        <v>1982</v>
      </c>
      <c r="H81" s="1" t="str">
        <f ca="1">IFERROR(INDEX(Varmeinstallation!B:B,MATCH(INDIRECT($A$1&amp;"L"&amp;A81)*1,Varmeinstallation!A:A,0)),"Ingen varmeinstallationer")</f>
        <v>Centralvarme fra eget anlæg, et-kammer fyr</v>
      </c>
      <c r="I81" s="1" t="str">
        <f ca="1">IFERROR(INDEX(Opvarmningsmiddel!B:B,MATCH(INDIRECT($A$1&amp;"M"&amp;A81)*1,Opvarmningsmiddel!A:A,0)),"")</f>
        <v>Naturgas</v>
      </c>
      <c r="J81" s="1">
        <f t="shared" ca="1" si="20"/>
        <v>0</v>
      </c>
      <c r="K81" s="1" t="str">
        <f ca="1">IFERROR(INDEX(Relationstabel!$C$3:$K$10,MATCH(VALUE(INDIRECT($A$1&amp;"L"&amp;A81)),Relationstabel!$A$3:$A$10,0),MATCH(IFERROR(VALUE(INDIRECT($A$1&amp;"M"&amp;A81)),0),Relationstabel!$C$1:$K$1,0)),"Ingen varmeinstallationer")</f>
        <v>Naturgas</v>
      </c>
      <c r="L81" s="1" t="str">
        <f ca="1">INDEX(Anvendelseskode!B:B,MATCH($E81,Anvendelseskode!$A:$A,0))</f>
        <v>Række-, kæde-, dobbelthus (lodret adskillelse mellem enhederne)</v>
      </c>
      <c r="M81" s="1" t="str">
        <f ca="1">INDEX(Anvendelseskode!C:C,MATCH($E81,Anvendelseskode!$A:$A,0))</f>
        <v>Række-, kæde og dobbelthuse</v>
      </c>
      <c r="N81" s="1" t="str">
        <f ca="1">INDEX(Anvendelseskode!D:D,MATCH($E81,Anvendelseskode!$A:$A,0))</f>
        <v>Private husholdninger</v>
      </c>
      <c r="O81" s="1" t="str">
        <f ca="1">IFERROR(INDEX(SBi!$2:$2,MATCH(G81,SBi!$1:$1,1)),SBi!$K$2)</f>
        <v>1979-1998</v>
      </c>
      <c r="P81" s="1">
        <f ca="1">IFERROR(INDEX(SBi!$C$3:$K$28,MATCH(E81,SBi!$B$3:$B$28,0),MATCH(O81,SBi!$C$2:$K$2,0)),0)</f>
        <v>96.8</v>
      </c>
      <c r="Q81" s="19">
        <f t="shared" ca="1" si="21"/>
        <v>12.1968</v>
      </c>
      <c r="R81" s="19" t="str">
        <f ca="1">IFERROR(INDEX(VpD!$2:$2,MATCH(G81,VpD!$1:$1,1)),VpD!$I$2)</f>
        <v>1979-1998</v>
      </c>
      <c r="S81" s="1">
        <f ca="1">IFERROR(INDEX(VpD!$C$3:$I$27,MATCH(E81,VpD!$B$3:$B$27,0),MATCH(R81,VpD!$C$2:$I$2,0)),0)</f>
        <v>74</v>
      </c>
      <c r="T81" s="19">
        <f t="shared" ca="1" si="22"/>
        <v>9.3239999999999998</v>
      </c>
      <c r="U81" s="14" t="str">
        <f t="shared" ca="1" si="23"/>
        <v xml:space="preserve">713755.79 </v>
      </c>
      <c r="V81" s="14" t="str">
        <f t="shared" ca="1" si="24"/>
        <v>6169095.7</v>
      </c>
      <c r="W81" s="14" t="str">
        <f t="shared" ca="1" si="25"/>
        <v>POINT(713755.79 6169095.7)</v>
      </c>
      <c r="X81" s="14" t="str">
        <f>IFERROR(INDEX(BygningOmraade!B:B,MATCH(A81,BygningOmraade!A:A,0)),"")</f>
        <v/>
      </c>
    </row>
    <row r="82" spans="1:24" s="14" customFormat="1" x14ac:dyDescent="0.25">
      <c r="A82" s="14">
        <f t="shared" si="13"/>
        <v>82</v>
      </c>
      <c r="B82" s="14" t="str">
        <f t="shared" ca="1" si="14"/>
        <v>023ed116-c61f-4006-91ed-9fffe45a6ccf</v>
      </c>
      <c r="C82" s="14" t="str">
        <f t="shared" ca="1" si="15"/>
        <v>0a3f507e-1699-32b8-e044-0003ba298018</v>
      </c>
      <c r="D82" s="14">
        <f t="shared" ca="1" si="16"/>
        <v>2577936</v>
      </c>
      <c r="E82" s="1">
        <f t="shared" ca="1" si="17"/>
        <v>130</v>
      </c>
      <c r="F82" s="1">
        <f t="shared" ca="1" si="18"/>
        <v>100</v>
      </c>
      <c r="G82" s="1">
        <f t="shared" ca="1" si="19"/>
        <v>2002</v>
      </c>
      <c r="H82" s="1" t="str">
        <f ca="1">IFERROR(INDEX(Varmeinstallation!B:B,MATCH(INDIRECT($A$1&amp;"L"&amp;A82)*1,Varmeinstallation!A:A,0)),"Ingen varmeinstallationer")</f>
        <v>Centralvarme fra eget anlæg, et-kammer fyr</v>
      </c>
      <c r="I82" s="1" t="str">
        <f ca="1">IFERROR(INDEX(Opvarmningsmiddel!B:B,MATCH(INDIRECT($A$1&amp;"M"&amp;A82)*1,Opvarmningsmiddel!A:A,0)),"")</f>
        <v>Naturgas</v>
      </c>
      <c r="J82" s="1">
        <f t="shared" ca="1" si="20"/>
        <v>90</v>
      </c>
      <c r="K82" s="1" t="str">
        <f ca="1">IFERROR(INDEX(Relationstabel!$C$3:$K$10,MATCH(VALUE(INDIRECT($A$1&amp;"L"&amp;A82)),Relationstabel!$A$3:$A$10,0),MATCH(IFERROR(VALUE(INDIRECT($A$1&amp;"M"&amp;A82)),0),Relationstabel!$C$1:$K$1,0)),"Ingen varmeinstallationer")</f>
        <v>Naturgas</v>
      </c>
      <c r="L82" s="1" t="str">
        <f ca="1">INDEX(Anvendelseskode!B:B,MATCH($E82,Anvendelseskode!$A:$A,0))</f>
        <v>Række-, kæde-, dobbelthus (lodret adskillelse mellem enhederne)</v>
      </c>
      <c r="M82" s="1" t="str">
        <f ca="1">INDEX(Anvendelseskode!C:C,MATCH($E82,Anvendelseskode!$A:$A,0))</f>
        <v>Række-, kæde og dobbelthuse</v>
      </c>
      <c r="N82" s="1" t="str">
        <f ca="1">INDEX(Anvendelseskode!D:D,MATCH($E82,Anvendelseskode!$A:$A,0))</f>
        <v>Private husholdninger</v>
      </c>
      <c r="O82" s="1" t="str">
        <f ca="1">IFERROR(INDEX(SBi!$2:$2,MATCH(G82,SBi!$1:$1,1)),SBi!$K$2)</f>
        <v>1999-2006</v>
      </c>
      <c r="P82" s="1">
        <f ca="1">IFERROR(INDEX(SBi!$C$3:$K$28,MATCH(E82,SBi!$B$3:$B$28,0),MATCH(O82,SBi!$C$2:$K$2,0)),0)</f>
        <v>81.5</v>
      </c>
      <c r="Q82" s="19">
        <f t="shared" ca="1" si="21"/>
        <v>8.15</v>
      </c>
      <c r="R82" s="19" t="str">
        <f ca="1">IFERROR(INDEX(VpD!$2:$2,MATCH(G82,VpD!$1:$1,1)),VpD!$I$2)</f>
        <v>&gt;1998</v>
      </c>
      <c r="S82" s="1">
        <f ca="1">IFERROR(INDEX(VpD!$C$3:$I$27,MATCH(E82,VpD!$B$3:$B$27,0),MATCH(R82,VpD!$C$2:$I$2,0)),0)</f>
        <v>65</v>
      </c>
      <c r="T82" s="19">
        <f t="shared" ca="1" si="22"/>
        <v>6.5</v>
      </c>
      <c r="U82" s="14" t="str">
        <f t="shared" ca="1" si="23"/>
        <v xml:space="preserve">712616.53 </v>
      </c>
      <c r="V82" s="14" t="str">
        <f t="shared" ca="1" si="24"/>
        <v>6169738.58</v>
      </c>
      <c r="W82" s="14" t="str">
        <f t="shared" ca="1" si="25"/>
        <v>POINT(712616.53 6169738.58)</v>
      </c>
      <c r="X82" s="14" t="str">
        <f>IFERROR(INDEX(BygningOmraade!B:B,MATCH(A82,BygningOmraade!A:A,0)),"")</f>
        <v/>
      </c>
    </row>
    <row r="83" spans="1:24" s="14" customFormat="1" x14ac:dyDescent="0.25">
      <c r="A83" s="14">
        <f t="shared" si="13"/>
        <v>83</v>
      </c>
      <c r="B83" s="14" t="str">
        <f t="shared" ca="1" si="14"/>
        <v>025fa8f4-91de-4fef-b611-526de2d9396e</v>
      </c>
      <c r="C83" s="14" t="str">
        <f t="shared" ca="1" si="15"/>
        <v>0a3f507e-2463-32b8-e044-0003ba298018</v>
      </c>
      <c r="D83" s="14">
        <f t="shared" ca="1" si="16"/>
        <v>995887</v>
      </c>
      <c r="E83" s="1">
        <f t="shared" ca="1" si="17"/>
        <v>440</v>
      </c>
      <c r="F83" s="1">
        <f t="shared" ca="1" si="18"/>
        <v>1143</v>
      </c>
      <c r="G83" s="1">
        <f t="shared" ca="1" si="19"/>
        <v>2013</v>
      </c>
      <c r="H83" s="1" t="str">
        <f ca="1">IFERROR(INDEX(Varmeinstallation!B:B,MATCH(INDIRECT($A$1&amp;"L"&amp;A83)*1,Varmeinstallation!A:A,0)),"Ingen varmeinstallationer")</f>
        <v>Fjernvarme/blokvarme (radiatorsystemer eller varmluftanlæg)</v>
      </c>
      <c r="I83" s="1" t="str">
        <f ca="1">IFERROR(INDEX(Opvarmningsmiddel!B:B,MATCH(INDIRECT($A$1&amp;"M"&amp;A83)*1,Opvarmningsmiddel!A:A,0)),"")</f>
        <v/>
      </c>
      <c r="J83" s="1">
        <f t="shared" ca="1" si="20"/>
        <v>0</v>
      </c>
      <c r="K83" s="1" t="str">
        <f ca="1">IFERROR(INDEX(Relationstabel!$C$3:$K$10,MATCH(VALUE(INDIRECT($A$1&amp;"L"&amp;A83)),Relationstabel!$A$3:$A$10,0),MATCH(IFERROR(VALUE(INDIRECT($A$1&amp;"M"&amp;A83)),0),Relationstabel!$C$1:$K$1,0)),"Ingen varmeinstallationer")</f>
        <v>Fjernvarme/ Blokvarme</v>
      </c>
      <c r="L83" s="1" t="str">
        <f ca="1">INDEX(Anvendelseskode!B:B,MATCH($E83,Anvendelseskode!$A:$A,0))</f>
        <v>Daginstitutioner</v>
      </c>
      <c r="M83" s="1" t="str">
        <f ca="1">INDEX(Anvendelseskode!C:C,MATCH($E83,Anvendelseskode!$A:$A,0))</f>
        <v>Daginstitutioner</v>
      </c>
      <c r="N83" s="1" t="str">
        <f ca="1">INDEX(Anvendelseskode!D:D,MATCH($E83,Anvendelseskode!$A:$A,0))</f>
        <v>Kommunale og andre offentlige institutioner</v>
      </c>
      <c r="O83" s="1" t="str">
        <f ca="1">IFERROR(INDEX(SBi!$2:$2,MATCH(G83,SBi!$1:$1,1)),SBi!$K$2)</f>
        <v>Efter 2006</v>
      </c>
      <c r="P83" s="1">
        <f ca="1">IFERROR(INDEX(SBi!$C$3:$K$28,MATCH(E83,SBi!$B$3:$B$28,0),MATCH(O83,SBi!$C$2:$K$2,0)),0)</f>
        <v>115.9</v>
      </c>
      <c r="Q83" s="19">
        <f t="shared" ca="1" si="21"/>
        <v>132.47370000000001</v>
      </c>
      <c r="R83" s="19" t="str">
        <f ca="1">IFERROR(INDEX(VpD!$2:$2,MATCH(G83,VpD!$1:$1,1)),VpD!$I$2)</f>
        <v>&gt;1998</v>
      </c>
      <c r="S83" s="1">
        <f ca="1">IFERROR(INDEX(VpD!$C$3:$I$27,MATCH(E83,VpD!$B$3:$B$27,0),MATCH(R83,VpD!$C$2:$I$2,0)),0)</f>
        <v>129</v>
      </c>
      <c r="T83" s="19">
        <f t="shared" ca="1" si="22"/>
        <v>147.447</v>
      </c>
      <c r="U83" s="14" t="str">
        <f t="shared" ca="1" si="23"/>
        <v xml:space="preserve">712848.74 </v>
      </c>
      <c r="V83" s="14" t="str">
        <f t="shared" ca="1" si="24"/>
        <v>6169645.95</v>
      </c>
      <c r="W83" s="14" t="str">
        <f t="shared" ca="1" si="25"/>
        <v>POINT(712848.74 6169645.95)</v>
      </c>
      <c r="X83" s="14" t="str">
        <f>IFERROR(INDEX(BygningOmraade!B:B,MATCH(A83,BygningOmraade!A:A,0)),"")</f>
        <v/>
      </c>
    </row>
    <row r="84" spans="1:24" s="14" customFormat="1" x14ac:dyDescent="0.25">
      <c r="A84" s="14">
        <f t="shared" si="13"/>
        <v>84</v>
      </c>
      <c r="B84" s="14" t="str">
        <f t="shared" ca="1" si="14"/>
        <v>0264cfab-5002-43ce-93ac-cfc4bc1551ce</v>
      </c>
      <c r="C84" s="14" t="str">
        <f t="shared" ca="1" si="15"/>
        <v>0a3f507e-1cdd-32b8-e044-0003ba298018</v>
      </c>
      <c r="D84" s="14">
        <f t="shared" ca="1" si="16"/>
        <v>994211</v>
      </c>
      <c r="E84" s="1">
        <f t="shared" ca="1" si="17"/>
        <v>130</v>
      </c>
      <c r="F84" s="1">
        <f t="shared" ca="1" si="18"/>
        <v>134</v>
      </c>
      <c r="G84" s="1">
        <f t="shared" ca="1" si="19"/>
        <v>1975</v>
      </c>
      <c r="H84" s="1" t="str">
        <f ca="1">IFERROR(INDEX(Varmeinstallation!B:B,MATCH(INDIRECT($A$1&amp;"L"&amp;A84)*1,Varmeinstallation!A:A,0)),"Ingen varmeinstallationer")</f>
        <v>Fjernvarme/blokvarme (radiatorsystemer eller varmluftanlæg)</v>
      </c>
      <c r="I84" s="1" t="str">
        <f ca="1">IFERROR(INDEX(Opvarmningsmiddel!B:B,MATCH(INDIRECT($A$1&amp;"M"&amp;A84)*1,Opvarmningsmiddel!A:A,0)),"")</f>
        <v/>
      </c>
      <c r="J84" s="1">
        <f t="shared" ca="1" si="20"/>
        <v>0</v>
      </c>
      <c r="K84" s="1" t="str">
        <f ca="1">IFERROR(INDEX(Relationstabel!$C$3:$K$10,MATCH(VALUE(INDIRECT($A$1&amp;"L"&amp;A84)),Relationstabel!$A$3:$A$10,0),MATCH(IFERROR(VALUE(INDIRECT($A$1&amp;"M"&amp;A84)),0),Relationstabel!$C$1:$K$1,0)),"Ingen varmeinstallationer")</f>
        <v>Fjernvarme/ Blokvarme</v>
      </c>
      <c r="L84" s="1" t="str">
        <f ca="1">INDEX(Anvendelseskode!B:B,MATCH($E84,Anvendelseskode!$A:$A,0))</f>
        <v>Række-, kæde-, dobbelthus (lodret adskillelse mellem enhederne)</v>
      </c>
      <c r="M84" s="1" t="str">
        <f ca="1">INDEX(Anvendelseskode!C:C,MATCH($E84,Anvendelseskode!$A:$A,0))</f>
        <v>Række-, kæde og dobbelthuse</v>
      </c>
      <c r="N84" s="1" t="str">
        <f ca="1">INDEX(Anvendelseskode!D:D,MATCH($E84,Anvendelseskode!$A:$A,0))</f>
        <v>Private husholdninger</v>
      </c>
      <c r="O84" s="1" t="str">
        <f ca="1">IFERROR(INDEX(SBi!$2:$2,MATCH(G84,SBi!$1:$1,1)),SBi!$K$2)</f>
        <v>1973-1978</v>
      </c>
      <c r="P84" s="1">
        <f ca="1">IFERROR(INDEX(SBi!$C$3:$K$28,MATCH(E84,SBi!$B$3:$B$28,0),MATCH(O84,SBi!$C$2:$K$2,0)),0)</f>
        <v>112.6</v>
      </c>
      <c r="Q84" s="19">
        <f t="shared" ca="1" si="21"/>
        <v>15.0884</v>
      </c>
      <c r="R84" s="19" t="str">
        <f ca="1">IFERROR(INDEX(VpD!$2:$2,MATCH(G84,VpD!$1:$1,1)),VpD!$I$2)</f>
        <v>1973-1978</v>
      </c>
      <c r="S84" s="1">
        <f ca="1">IFERROR(INDEX(VpD!$C$3:$I$27,MATCH(E84,VpD!$B$3:$B$27,0),MATCH(R84,VpD!$C$2:$I$2,0)),0)</f>
        <v>98</v>
      </c>
      <c r="T84" s="19">
        <f t="shared" ca="1" si="22"/>
        <v>13.132</v>
      </c>
      <c r="U84" s="14" t="str">
        <f t="shared" ca="1" si="23"/>
        <v xml:space="preserve">711368.78 </v>
      </c>
      <c r="V84" s="14" t="str">
        <f t="shared" ca="1" si="24"/>
        <v>6172478.46</v>
      </c>
      <c r="W84" s="14" t="str">
        <f t="shared" ca="1" si="25"/>
        <v>POINT(711368.78 6172478.46)</v>
      </c>
      <c r="X84" s="14" t="str">
        <f>IFERROR(INDEX(BygningOmraade!B:B,MATCH(A84,BygningOmraade!A:A,0)),"")</f>
        <v/>
      </c>
    </row>
    <row r="85" spans="1:24" s="14" customFormat="1" x14ac:dyDescent="0.25">
      <c r="A85" s="14">
        <f t="shared" si="13"/>
        <v>85</v>
      </c>
      <c r="B85" s="14" t="str">
        <f t="shared" ca="1" si="14"/>
        <v>027d6ee8-d6c8-4e4d-8665-e2c996e87cee</v>
      </c>
      <c r="C85" s="14" t="str">
        <f t="shared" ca="1" si="15"/>
        <v>0a3f507e-1b4e-32b8-e044-0003ba298018</v>
      </c>
      <c r="D85" s="14">
        <f t="shared" ca="1" si="16"/>
        <v>996575</v>
      </c>
      <c r="E85" s="1">
        <f t="shared" ca="1" si="17"/>
        <v>120</v>
      </c>
      <c r="F85" s="1">
        <f t="shared" ca="1" si="18"/>
        <v>204</v>
      </c>
      <c r="G85" s="1">
        <f t="shared" ca="1" si="19"/>
        <v>2015</v>
      </c>
      <c r="H85" s="1" t="str">
        <f ca="1">IFERROR(INDEX(Varmeinstallation!B:B,MATCH(INDIRECT($A$1&amp;"L"&amp;A85)*1,Varmeinstallation!A:A,0)),"Ingen varmeinstallationer")</f>
        <v>Varmepumpe</v>
      </c>
      <c r="I85" s="1" t="str">
        <f ca="1">IFERROR(INDEX(Opvarmningsmiddel!B:B,MATCH(INDIRECT($A$1&amp;"M"&amp;A85)*1,Opvarmningsmiddel!A:A,0)),"")</f>
        <v>Elektricitet</v>
      </c>
      <c r="J85" s="1">
        <f t="shared" ca="1" si="20"/>
        <v>2</v>
      </c>
      <c r="K85" s="1" t="str">
        <f ca="1">IFERROR(INDEX(Relationstabel!$C$3:$K$10,MATCH(VALUE(INDIRECT($A$1&amp;"L"&amp;A85)),Relationstabel!$A$3:$A$10,0),MATCH(IFERROR(VALUE(INDIRECT($A$1&amp;"M"&amp;A85)),0),Relationstabel!$C$1:$K$1,0)),"Ingen varmeinstallationer")</f>
        <v>Varmepumpe</v>
      </c>
      <c r="L85" s="1" t="str">
        <f ca="1">INDEX(Anvendelseskode!B:B,MATCH($E85,Anvendelseskode!$A:$A,0))</f>
        <v>Fritliggende enfamilieshus (parcelhus)</v>
      </c>
      <c r="M85" s="1" t="str">
        <f ca="1">INDEX(Anvendelseskode!C:C,MATCH($E85,Anvendelseskode!$A:$A,0))</f>
        <v>Parcelhuse</v>
      </c>
      <c r="N85" s="1" t="str">
        <f ca="1">INDEX(Anvendelseskode!D:D,MATCH($E85,Anvendelseskode!$A:$A,0))</f>
        <v>Private husholdninger</v>
      </c>
      <c r="O85" s="1" t="str">
        <f ca="1">IFERROR(INDEX(SBi!$2:$2,MATCH(G85,SBi!$1:$1,1)),SBi!$K$2)</f>
        <v>Efter 2006</v>
      </c>
      <c r="P85" s="1">
        <f ca="1">IFERROR(INDEX(SBi!$C$3:$K$28,MATCH(E85,SBi!$B$3:$B$28,0),MATCH(O85,SBi!$C$2:$K$2,0)),0)</f>
        <v>67.3</v>
      </c>
      <c r="Q85" s="19">
        <f t="shared" ca="1" si="21"/>
        <v>13.729199999999999</v>
      </c>
      <c r="R85" s="19" t="str">
        <f ca="1">IFERROR(INDEX(VpD!$2:$2,MATCH(G85,VpD!$1:$1,1)),VpD!$I$2)</f>
        <v>&gt;1998</v>
      </c>
      <c r="S85" s="1">
        <f ca="1">IFERROR(INDEX(VpD!$C$3:$I$27,MATCH(E85,VpD!$B$3:$B$27,0),MATCH(R85,VpD!$C$2:$I$2,0)),0)</f>
        <v>72</v>
      </c>
      <c r="T85" s="19">
        <f t="shared" ca="1" si="22"/>
        <v>14.688000000000001</v>
      </c>
      <c r="U85" s="14" t="str">
        <f t="shared" ca="1" si="23"/>
        <v xml:space="preserve">713189.2 </v>
      </c>
      <c r="V85" s="14" t="str">
        <f t="shared" ca="1" si="24"/>
        <v>6168717.89</v>
      </c>
      <c r="W85" s="14" t="str">
        <f t="shared" ca="1" si="25"/>
        <v>POINT(713189.2 6168717.89)</v>
      </c>
      <c r="X85" s="14" t="str">
        <f>IFERROR(INDEX(BygningOmraade!B:B,MATCH(A85,BygningOmraade!A:A,0)),"")</f>
        <v/>
      </c>
    </row>
    <row r="86" spans="1:24" s="14" customFormat="1" x14ac:dyDescent="0.25">
      <c r="A86" s="14">
        <f t="shared" si="13"/>
        <v>86</v>
      </c>
      <c r="B86" s="14" t="str">
        <f t="shared" ca="1" si="14"/>
        <v>0294c5ab-f180-4290-a7f9-096da55ba006</v>
      </c>
      <c r="C86" s="14" t="str">
        <f t="shared" ca="1" si="15"/>
        <v>0a3f507e-2248-32b8-e044-0003ba298018</v>
      </c>
      <c r="D86" s="14">
        <f t="shared" ca="1" si="16"/>
        <v>995173</v>
      </c>
      <c r="E86" s="1">
        <f t="shared" ca="1" si="17"/>
        <v>120</v>
      </c>
      <c r="F86" s="1">
        <f t="shared" ca="1" si="18"/>
        <v>122</v>
      </c>
      <c r="G86" s="1">
        <f t="shared" ca="1" si="19"/>
        <v>1970</v>
      </c>
      <c r="H86" s="1" t="str">
        <f ca="1">IFERROR(INDEX(Varmeinstallation!B:B,MATCH(INDIRECT($A$1&amp;"L"&amp;A86)*1,Varmeinstallation!A:A,0)),"Ingen varmeinstallationer")</f>
        <v>Centralvarme fra eget anlæg, et-kammer fyr</v>
      </c>
      <c r="I86" s="1" t="str">
        <f ca="1">IFERROR(INDEX(Opvarmningsmiddel!B:B,MATCH(INDIRECT($A$1&amp;"M"&amp;A86)*1,Opvarmningsmiddel!A:A,0)),"")</f>
        <v>Naturgas</v>
      </c>
      <c r="J86" s="1">
        <f t="shared" ca="1" si="20"/>
        <v>0</v>
      </c>
      <c r="K86" s="1" t="str">
        <f ca="1">IFERROR(INDEX(Relationstabel!$C$3:$K$10,MATCH(VALUE(INDIRECT($A$1&amp;"L"&amp;A86)),Relationstabel!$A$3:$A$10,0),MATCH(IFERROR(VALUE(INDIRECT($A$1&amp;"M"&amp;A86)),0),Relationstabel!$C$1:$K$1,0)),"Ingen varmeinstallationer")</f>
        <v>Naturgas</v>
      </c>
      <c r="L86" s="1" t="str">
        <f ca="1">INDEX(Anvendelseskode!B:B,MATCH($E86,Anvendelseskode!$A:$A,0))</f>
        <v>Fritliggende enfamilieshus (parcelhus)</v>
      </c>
      <c r="M86" s="1" t="str">
        <f ca="1">INDEX(Anvendelseskode!C:C,MATCH($E86,Anvendelseskode!$A:$A,0))</f>
        <v>Parcelhuse</v>
      </c>
      <c r="N86" s="1" t="str">
        <f ca="1">INDEX(Anvendelseskode!D:D,MATCH($E86,Anvendelseskode!$A:$A,0))</f>
        <v>Private husholdninger</v>
      </c>
      <c r="O86" s="1" t="str">
        <f ca="1">IFERROR(INDEX(SBi!$2:$2,MATCH(G86,SBi!$1:$1,1)),SBi!$K$2)</f>
        <v>1961-1972</v>
      </c>
      <c r="P86" s="1">
        <f ca="1">IFERROR(INDEX(SBi!$C$3:$K$28,MATCH(E86,SBi!$B$3:$B$28,0),MATCH(O86,SBi!$C$2:$K$2,0)),0)</f>
        <v>134.30000000000001</v>
      </c>
      <c r="Q86" s="19">
        <f t="shared" ca="1" si="21"/>
        <v>16.384600000000002</v>
      </c>
      <c r="R86" s="19" t="str">
        <f ca="1">IFERROR(INDEX(VpD!$2:$2,MATCH(G86,VpD!$1:$1,1)),VpD!$I$2)</f>
        <v>1961-1972</v>
      </c>
      <c r="S86" s="1">
        <f ca="1">IFERROR(INDEX(VpD!$C$3:$I$27,MATCH(E86,VpD!$B$3:$B$27,0),MATCH(R86,VpD!$C$2:$I$2,0)),0)</f>
        <v>143</v>
      </c>
      <c r="T86" s="19">
        <f t="shared" ca="1" si="22"/>
        <v>17.446000000000002</v>
      </c>
      <c r="U86" s="14" t="str">
        <f t="shared" ca="1" si="23"/>
        <v xml:space="preserve">711849.3 </v>
      </c>
      <c r="V86" s="14" t="str">
        <f t="shared" ca="1" si="24"/>
        <v>6171647.89</v>
      </c>
      <c r="W86" s="14" t="str">
        <f t="shared" ca="1" si="25"/>
        <v>POINT(711849.3 6171647.89)</v>
      </c>
      <c r="X86" s="14" t="str">
        <f>IFERROR(INDEX(BygningOmraade!B:B,MATCH(A86,BygningOmraade!A:A,0)),"")</f>
        <v/>
      </c>
    </row>
    <row r="87" spans="1:24" s="14" customFormat="1" x14ac:dyDescent="0.25">
      <c r="A87" s="14">
        <f t="shared" si="13"/>
        <v>87</v>
      </c>
      <c r="B87" s="14" t="str">
        <f t="shared" ca="1" si="14"/>
        <v>029ab565-4655-4c3d-875c-dfa3600b8480</v>
      </c>
      <c r="C87" s="14" t="str">
        <f t="shared" ca="1" si="15"/>
        <v>0a3f507e-1a27-32b8-e044-0003ba298018</v>
      </c>
      <c r="D87" s="14">
        <f t="shared" ca="1" si="16"/>
        <v>997438</v>
      </c>
      <c r="E87" s="1">
        <f t="shared" ca="1" si="17"/>
        <v>120</v>
      </c>
      <c r="F87" s="1">
        <f t="shared" ca="1" si="18"/>
        <v>118</v>
      </c>
      <c r="G87" s="1">
        <f t="shared" ca="1" si="19"/>
        <v>1964</v>
      </c>
      <c r="H87" s="1" t="str">
        <f ca="1">IFERROR(INDEX(Varmeinstallation!B:B,MATCH(INDIRECT($A$1&amp;"L"&amp;A87)*1,Varmeinstallation!A:A,0)),"Ingen varmeinstallationer")</f>
        <v>Centralvarme fra eget anlæg, et-kammer fyr</v>
      </c>
      <c r="I87" s="1" t="str">
        <f ca="1">IFERROR(INDEX(Opvarmningsmiddel!B:B,MATCH(INDIRECT($A$1&amp;"M"&amp;A87)*1,Opvarmningsmiddel!A:A,0)),"")</f>
        <v>Naturgas</v>
      </c>
      <c r="J87" s="1">
        <f t="shared" ca="1" si="20"/>
        <v>2</v>
      </c>
      <c r="K87" s="1" t="str">
        <f ca="1">IFERROR(INDEX(Relationstabel!$C$3:$K$10,MATCH(VALUE(INDIRECT($A$1&amp;"L"&amp;A87)),Relationstabel!$A$3:$A$10,0),MATCH(IFERROR(VALUE(INDIRECT($A$1&amp;"M"&amp;A87)),0),Relationstabel!$C$1:$K$1,0)),"Ingen varmeinstallationer")</f>
        <v>Naturgas</v>
      </c>
      <c r="L87" s="1" t="str">
        <f ca="1">INDEX(Anvendelseskode!B:B,MATCH($E87,Anvendelseskode!$A:$A,0))</f>
        <v>Fritliggende enfamilieshus (parcelhus)</v>
      </c>
      <c r="M87" s="1" t="str">
        <f ca="1">INDEX(Anvendelseskode!C:C,MATCH($E87,Anvendelseskode!$A:$A,0))</f>
        <v>Parcelhuse</v>
      </c>
      <c r="N87" s="1" t="str">
        <f ca="1">INDEX(Anvendelseskode!D:D,MATCH($E87,Anvendelseskode!$A:$A,0))</f>
        <v>Private husholdninger</v>
      </c>
      <c r="O87" s="1" t="str">
        <f ca="1">IFERROR(INDEX(SBi!$2:$2,MATCH(G87,SBi!$1:$1,1)),SBi!$K$2)</f>
        <v>1961-1972</v>
      </c>
      <c r="P87" s="1">
        <f ca="1">IFERROR(INDEX(SBi!$C$3:$K$28,MATCH(E87,SBi!$B$3:$B$28,0),MATCH(O87,SBi!$C$2:$K$2,0)),0)</f>
        <v>134.30000000000001</v>
      </c>
      <c r="Q87" s="19">
        <f t="shared" ca="1" si="21"/>
        <v>15.847400000000002</v>
      </c>
      <c r="R87" s="19" t="str">
        <f ca="1">IFERROR(INDEX(VpD!$2:$2,MATCH(G87,VpD!$1:$1,1)),VpD!$I$2)</f>
        <v>1961-1972</v>
      </c>
      <c r="S87" s="1">
        <f ca="1">IFERROR(INDEX(VpD!$C$3:$I$27,MATCH(E87,VpD!$B$3:$B$27,0),MATCH(R87,VpD!$C$2:$I$2,0)),0)</f>
        <v>143</v>
      </c>
      <c r="T87" s="19">
        <f t="shared" ca="1" si="22"/>
        <v>16.873999999999999</v>
      </c>
      <c r="U87" s="14" t="str">
        <f t="shared" ca="1" si="23"/>
        <v xml:space="preserve">713987.95 </v>
      </c>
      <c r="V87" s="14" t="str">
        <f t="shared" ca="1" si="24"/>
        <v>6169194.64</v>
      </c>
      <c r="W87" s="14" t="str">
        <f t="shared" ca="1" si="25"/>
        <v>POINT(713987.95 6169194.64)</v>
      </c>
      <c r="X87" s="14" t="str">
        <f>IFERROR(INDEX(BygningOmraade!B:B,MATCH(A87,BygningOmraade!A:A,0)),"")</f>
        <v/>
      </c>
    </row>
    <row r="88" spans="1:24" s="14" customFormat="1" x14ac:dyDescent="0.25">
      <c r="A88" s="14">
        <f t="shared" si="13"/>
        <v>88</v>
      </c>
      <c r="B88" s="14" t="str">
        <f t="shared" ca="1" si="14"/>
        <v>02a41b1b-c7c0-4d09-ae32-323b4b9d55b8</v>
      </c>
      <c r="C88" s="14" t="str">
        <f t="shared" ca="1" si="15"/>
        <v>ea53d220-c51c-419c-9cb5-3bdb6c8dc791</v>
      </c>
      <c r="D88" s="14">
        <f t="shared" ca="1" si="16"/>
        <v>100094120</v>
      </c>
      <c r="E88" s="1">
        <f t="shared" ca="1" si="17"/>
        <v>130</v>
      </c>
      <c r="F88" s="1">
        <f t="shared" ca="1" si="18"/>
        <v>120</v>
      </c>
      <c r="G88" s="1">
        <f t="shared" ca="1" si="19"/>
        <v>2016</v>
      </c>
      <c r="H88" s="1" t="str">
        <f ca="1">IFERROR(INDEX(Varmeinstallation!B:B,MATCH(INDIRECT($A$1&amp;"L"&amp;A88)*1,Varmeinstallation!A:A,0)),"Ingen varmeinstallationer")</f>
        <v>Fjernvarme/blokvarme (radiatorsystemer eller varmluftanlæg)</v>
      </c>
      <c r="I88" s="1" t="str">
        <f ca="1">IFERROR(INDEX(Opvarmningsmiddel!B:B,MATCH(INDIRECT($A$1&amp;"M"&amp;A88)*1,Opvarmningsmiddel!A:A,0)),"")</f>
        <v/>
      </c>
      <c r="J88" s="1">
        <f t="shared" ca="1" si="20"/>
        <v>0</v>
      </c>
      <c r="K88" s="1" t="str">
        <f ca="1">IFERROR(INDEX(Relationstabel!$C$3:$K$10,MATCH(VALUE(INDIRECT($A$1&amp;"L"&amp;A88)),Relationstabel!$A$3:$A$10,0),MATCH(IFERROR(VALUE(INDIRECT($A$1&amp;"M"&amp;A88)),0),Relationstabel!$C$1:$K$1,0)),"Ingen varmeinstallationer")</f>
        <v>Fjernvarme/ Blokvarme</v>
      </c>
      <c r="L88" s="1" t="str">
        <f ca="1">INDEX(Anvendelseskode!B:B,MATCH($E88,Anvendelseskode!$A:$A,0))</f>
        <v>Række-, kæde-, dobbelthus (lodret adskillelse mellem enhederne)</v>
      </c>
      <c r="M88" s="1" t="str">
        <f ca="1">INDEX(Anvendelseskode!C:C,MATCH($E88,Anvendelseskode!$A:$A,0))</f>
        <v>Række-, kæde og dobbelthuse</v>
      </c>
      <c r="N88" s="1" t="str">
        <f ca="1">INDEX(Anvendelseskode!D:D,MATCH($E88,Anvendelseskode!$A:$A,0))</f>
        <v>Private husholdninger</v>
      </c>
      <c r="O88" s="1" t="str">
        <f ca="1">IFERROR(INDEX(SBi!$2:$2,MATCH(G88,SBi!$1:$1,1)),SBi!$K$2)</f>
        <v>Efter 2006</v>
      </c>
      <c r="P88" s="1">
        <f ca="1">IFERROR(INDEX(SBi!$C$3:$K$28,MATCH(E88,SBi!$B$3:$B$28,0),MATCH(O88,SBi!$C$2:$K$2,0)),0)</f>
        <v>66.400000000000006</v>
      </c>
      <c r="Q88" s="19">
        <f t="shared" ca="1" si="21"/>
        <v>7.9680000000000009</v>
      </c>
      <c r="R88" s="19" t="str">
        <f ca="1">IFERROR(INDEX(VpD!$2:$2,MATCH(G88,VpD!$1:$1,1)),VpD!$I$2)</f>
        <v>&gt;1998</v>
      </c>
      <c r="S88" s="1">
        <f ca="1">IFERROR(INDEX(VpD!$C$3:$I$27,MATCH(E88,VpD!$B$3:$B$27,0),MATCH(R88,VpD!$C$2:$I$2,0)),0)</f>
        <v>65</v>
      </c>
      <c r="T88" s="19">
        <f t="shared" ca="1" si="22"/>
        <v>7.8</v>
      </c>
      <c r="U88" s="14" t="str">
        <f t="shared" ca="1" si="23"/>
        <v xml:space="preserve">711577.67 </v>
      </c>
      <c r="V88" s="14" t="str">
        <f t="shared" ca="1" si="24"/>
        <v>6172781.16</v>
      </c>
      <c r="W88" s="14" t="str">
        <f t="shared" ca="1" si="25"/>
        <v>POINT(711577.67 6172781.16)</v>
      </c>
      <c r="X88" s="14" t="str">
        <f>IFERROR(INDEX(BygningOmraade!B:B,MATCH(A88,BygningOmraade!A:A,0)),"")</f>
        <v/>
      </c>
    </row>
    <row r="89" spans="1:24" s="14" customFormat="1" x14ac:dyDescent="0.25">
      <c r="A89" s="14">
        <f t="shared" si="13"/>
        <v>89</v>
      </c>
      <c r="B89" s="14" t="str">
        <f t="shared" ca="1" si="14"/>
        <v>02ab273b-80ef-4002-942f-d369c6e14f3c</v>
      </c>
      <c r="C89" s="14" t="str">
        <f t="shared" ca="1" si="15"/>
        <v>0a3f507e-1f1e-32b8-e044-0003ba298018</v>
      </c>
      <c r="D89" s="14">
        <f t="shared" ca="1" si="16"/>
        <v>993910</v>
      </c>
      <c r="E89" s="1">
        <f t="shared" ca="1" si="17"/>
        <v>120</v>
      </c>
      <c r="F89" s="1">
        <f t="shared" ca="1" si="18"/>
        <v>109</v>
      </c>
      <c r="G89" s="1">
        <f t="shared" ca="1" si="19"/>
        <v>1967</v>
      </c>
      <c r="H89" s="1" t="str">
        <f ca="1">IFERROR(INDEX(Varmeinstallation!B:B,MATCH(INDIRECT($A$1&amp;"L"&amp;A89)*1,Varmeinstallation!A:A,0)),"Ingen varmeinstallationer")</f>
        <v>Fjernvarme/blokvarme (radiatorsystemer eller varmluftanlæg)</v>
      </c>
      <c r="I89" s="1" t="str">
        <f ca="1">IFERROR(INDEX(Opvarmningsmiddel!B:B,MATCH(INDIRECT($A$1&amp;"M"&amp;A89)*1,Opvarmningsmiddel!A:A,0)),"")</f>
        <v/>
      </c>
      <c r="J89" s="1">
        <f t="shared" ca="1" si="20"/>
        <v>0</v>
      </c>
      <c r="K89" s="1" t="str">
        <f ca="1">IFERROR(INDEX(Relationstabel!$C$3:$K$10,MATCH(VALUE(INDIRECT($A$1&amp;"L"&amp;A89)),Relationstabel!$A$3:$A$10,0),MATCH(IFERROR(VALUE(INDIRECT($A$1&amp;"M"&amp;A89)),0),Relationstabel!$C$1:$K$1,0)),"Ingen varmeinstallationer")</f>
        <v>Fjernvarme/ Blokvarme</v>
      </c>
      <c r="L89" s="1" t="str">
        <f ca="1">INDEX(Anvendelseskode!B:B,MATCH($E89,Anvendelseskode!$A:$A,0))</f>
        <v>Fritliggende enfamilieshus (parcelhus)</v>
      </c>
      <c r="M89" s="1" t="str">
        <f ca="1">INDEX(Anvendelseskode!C:C,MATCH($E89,Anvendelseskode!$A:$A,0))</f>
        <v>Parcelhuse</v>
      </c>
      <c r="N89" s="1" t="str">
        <f ca="1">INDEX(Anvendelseskode!D:D,MATCH($E89,Anvendelseskode!$A:$A,0))</f>
        <v>Private husholdninger</v>
      </c>
      <c r="O89" s="1" t="str">
        <f ca="1">IFERROR(INDEX(SBi!$2:$2,MATCH(G89,SBi!$1:$1,1)),SBi!$K$2)</f>
        <v>1961-1972</v>
      </c>
      <c r="P89" s="1">
        <f ca="1">IFERROR(INDEX(SBi!$C$3:$K$28,MATCH(E89,SBi!$B$3:$B$28,0),MATCH(O89,SBi!$C$2:$K$2,0)),0)</f>
        <v>134.30000000000001</v>
      </c>
      <c r="Q89" s="19">
        <f t="shared" ca="1" si="21"/>
        <v>14.6387</v>
      </c>
      <c r="R89" s="19" t="str">
        <f ca="1">IFERROR(INDEX(VpD!$2:$2,MATCH(G89,VpD!$1:$1,1)),VpD!$I$2)</f>
        <v>1961-1972</v>
      </c>
      <c r="S89" s="1">
        <f ca="1">IFERROR(INDEX(VpD!$C$3:$I$27,MATCH(E89,VpD!$B$3:$B$27,0),MATCH(R89,VpD!$C$2:$I$2,0)),0)</f>
        <v>143</v>
      </c>
      <c r="T89" s="19">
        <f t="shared" ca="1" si="22"/>
        <v>15.587</v>
      </c>
      <c r="U89" s="14" t="str">
        <f t="shared" ca="1" si="23"/>
        <v xml:space="preserve">711198.73 </v>
      </c>
      <c r="V89" s="14" t="str">
        <f t="shared" ca="1" si="24"/>
        <v>6171693.48</v>
      </c>
      <c r="W89" s="14" t="str">
        <f t="shared" ca="1" si="25"/>
        <v>POINT(711198.73 6171693.48)</v>
      </c>
      <c r="X89" s="14" t="str">
        <f>IFERROR(INDEX(BygningOmraade!B:B,MATCH(A89,BygningOmraade!A:A,0)),"")</f>
        <v/>
      </c>
    </row>
    <row r="90" spans="1:24" s="14" customFormat="1" x14ac:dyDescent="0.25">
      <c r="A90" s="14">
        <f t="shared" si="13"/>
        <v>90</v>
      </c>
      <c r="B90" s="14" t="str">
        <f t="shared" ca="1" si="14"/>
        <v>02babee5-f19e-493e-90d2-6937e0bed3ae</v>
      </c>
      <c r="C90" s="14" t="str">
        <f t="shared" ca="1" si="15"/>
        <v>0a3f507e-166d-32b8-e044-0003ba298018</v>
      </c>
      <c r="D90" s="14">
        <f t="shared" ca="1" si="16"/>
        <v>996951</v>
      </c>
      <c r="E90" s="1">
        <f t="shared" ca="1" si="17"/>
        <v>130</v>
      </c>
      <c r="F90" s="1">
        <f t="shared" ca="1" si="18"/>
        <v>104</v>
      </c>
      <c r="G90" s="1">
        <f t="shared" ca="1" si="19"/>
        <v>1978</v>
      </c>
      <c r="H90" s="1" t="str">
        <f ca="1">IFERROR(INDEX(Varmeinstallation!B:B,MATCH(INDIRECT($A$1&amp;"L"&amp;A90)*1,Varmeinstallation!A:A,0)),"Ingen varmeinstallationer")</f>
        <v>Fjernvarme/blokvarme (radiatorsystemer eller varmluftanlæg)</v>
      </c>
      <c r="I90" s="1" t="str">
        <f ca="1">IFERROR(INDEX(Opvarmningsmiddel!B:B,MATCH(INDIRECT($A$1&amp;"M"&amp;A90)*1,Opvarmningsmiddel!A:A,0)),"")</f>
        <v/>
      </c>
      <c r="J90" s="1">
        <f t="shared" ca="1" si="20"/>
        <v>0</v>
      </c>
      <c r="K90" s="1" t="str">
        <f ca="1">IFERROR(INDEX(Relationstabel!$C$3:$K$10,MATCH(VALUE(INDIRECT($A$1&amp;"L"&amp;A90)),Relationstabel!$A$3:$A$10,0),MATCH(IFERROR(VALUE(INDIRECT($A$1&amp;"M"&amp;A90)),0),Relationstabel!$C$1:$K$1,0)),"Ingen varmeinstallationer")</f>
        <v>Fjernvarme/ Blokvarme</v>
      </c>
      <c r="L90" s="1" t="str">
        <f ca="1">INDEX(Anvendelseskode!B:B,MATCH($E90,Anvendelseskode!$A:$A,0))</f>
        <v>Række-, kæde-, dobbelthus (lodret adskillelse mellem enhederne)</v>
      </c>
      <c r="M90" s="1" t="str">
        <f ca="1">INDEX(Anvendelseskode!C:C,MATCH($E90,Anvendelseskode!$A:$A,0))</f>
        <v>Række-, kæde og dobbelthuse</v>
      </c>
      <c r="N90" s="1" t="str">
        <f ca="1">INDEX(Anvendelseskode!D:D,MATCH($E90,Anvendelseskode!$A:$A,0))</f>
        <v>Private husholdninger</v>
      </c>
      <c r="O90" s="1" t="str">
        <f ca="1">IFERROR(INDEX(SBi!$2:$2,MATCH(G90,SBi!$1:$1,1)),SBi!$K$2)</f>
        <v>1973-1978</v>
      </c>
      <c r="P90" s="1">
        <f ca="1">IFERROR(INDEX(SBi!$C$3:$K$28,MATCH(E90,SBi!$B$3:$B$28,0),MATCH(O90,SBi!$C$2:$K$2,0)),0)</f>
        <v>112.6</v>
      </c>
      <c r="Q90" s="19">
        <f t="shared" ca="1" si="21"/>
        <v>11.7104</v>
      </c>
      <c r="R90" s="19" t="str">
        <f ca="1">IFERROR(INDEX(VpD!$2:$2,MATCH(G90,VpD!$1:$1,1)),VpD!$I$2)</f>
        <v>1973-1978</v>
      </c>
      <c r="S90" s="1">
        <f ca="1">IFERROR(INDEX(VpD!$C$3:$I$27,MATCH(E90,VpD!$B$3:$B$27,0),MATCH(R90,VpD!$C$2:$I$2,0)),0)</f>
        <v>98</v>
      </c>
      <c r="T90" s="19">
        <f t="shared" ca="1" si="22"/>
        <v>10.192</v>
      </c>
      <c r="U90" s="14" t="str">
        <f t="shared" ca="1" si="23"/>
        <v xml:space="preserve">713626.26 </v>
      </c>
      <c r="V90" s="14" t="str">
        <f t="shared" ca="1" si="24"/>
        <v>6169507.39</v>
      </c>
      <c r="W90" s="14" t="str">
        <f t="shared" ca="1" si="25"/>
        <v>POINT(713626.26 6169507.39)</v>
      </c>
      <c r="X90" s="14" t="str">
        <f>IFERROR(INDEX(BygningOmraade!B:B,MATCH(A90,BygningOmraade!A:A,0)),"")</f>
        <v/>
      </c>
    </row>
    <row r="91" spans="1:24" s="14" customFormat="1" x14ac:dyDescent="0.25">
      <c r="A91" s="14">
        <f t="shared" si="13"/>
        <v>91</v>
      </c>
      <c r="B91" s="14" t="str">
        <f t="shared" ca="1" si="14"/>
        <v>02c6a283-501b-49e7-927a-820c1efc8465</v>
      </c>
      <c r="C91" s="14" t="str">
        <f t="shared" ca="1" si="15"/>
        <v>0a3f507e-2191-32b8-e044-0003ba298018</v>
      </c>
      <c r="D91" s="14">
        <f t="shared" ca="1" si="16"/>
        <v>2366640</v>
      </c>
      <c r="E91" s="1">
        <f t="shared" ca="1" si="17"/>
        <v>330</v>
      </c>
      <c r="F91" s="1">
        <f t="shared" ca="1" si="18"/>
        <v>523</v>
      </c>
      <c r="G91" s="1">
        <f t="shared" ca="1" si="19"/>
        <v>2004</v>
      </c>
      <c r="H91" s="1" t="str">
        <f ca="1">IFERROR(INDEX(Varmeinstallation!B:B,MATCH(INDIRECT($A$1&amp;"L"&amp;A91)*1,Varmeinstallation!A:A,0)),"Ingen varmeinstallationer")</f>
        <v>Fjernvarme/blokvarme (radiatorsystemer eller varmluftanlæg)</v>
      </c>
      <c r="I91" s="1" t="str">
        <f ca="1">IFERROR(INDEX(Opvarmningsmiddel!B:B,MATCH(INDIRECT($A$1&amp;"M"&amp;A91)*1,Opvarmningsmiddel!A:A,0)),"")</f>
        <v/>
      </c>
      <c r="J91" s="1">
        <f t="shared" ca="1" si="20"/>
        <v>90</v>
      </c>
      <c r="K91" s="1" t="str">
        <f ca="1">IFERROR(INDEX(Relationstabel!$C$3:$K$10,MATCH(VALUE(INDIRECT($A$1&amp;"L"&amp;A91)),Relationstabel!$A$3:$A$10,0),MATCH(IFERROR(VALUE(INDIRECT($A$1&amp;"M"&amp;A91)),0),Relationstabel!$C$1:$K$1,0)),"Ingen varmeinstallationer")</f>
        <v>Fjernvarme/ Blokvarme</v>
      </c>
      <c r="L91" s="1" t="str">
        <f ca="1">INDEX(Anvendelseskode!B:B,MATCH($E91,Anvendelseskode!$A:$A,0))</f>
        <v>Bygning til hotel, restaurant, vaskeri, frisør og anden servicevirksomhed</v>
      </c>
      <c r="M91" s="1" t="str">
        <f ca="1">INDEX(Anvendelseskode!C:C,MATCH($E91,Anvendelseskode!$A:$A,0))</f>
        <v>Hotel, restauration, frisør o</v>
      </c>
      <c r="N91" s="1" t="str">
        <f ca="1">INDEX(Anvendelseskode!D:D,MATCH($E91,Anvendelseskode!$A:$A,0))</f>
        <v>Handel og servicevirksomheder</v>
      </c>
      <c r="O91" s="1" t="str">
        <f ca="1">IFERROR(INDEX(SBi!$2:$2,MATCH(G91,SBi!$1:$1,1)),SBi!$K$2)</f>
        <v>1999-2006</v>
      </c>
      <c r="P91" s="1">
        <f ca="1">IFERROR(INDEX(SBi!$C$3:$K$28,MATCH(E91,SBi!$B$3:$B$28,0),MATCH(O91,SBi!$C$2:$K$2,0)),0)</f>
        <v>122.6</v>
      </c>
      <c r="Q91" s="19">
        <f t="shared" ca="1" si="21"/>
        <v>64.119799999999998</v>
      </c>
      <c r="R91" s="19" t="str">
        <f ca="1">IFERROR(INDEX(VpD!$2:$2,MATCH(G91,VpD!$1:$1,1)),VpD!$I$2)</f>
        <v>&gt;1998</v>
      </c>
      <c r="S91" s="1">
        <f ca="1">IFERROR(INDEX(VpD!$C$3:$I$27,MATCH(E91,VpD!$B$3:$B$27,0),MATCH(R91,VpD!$C$2:$I$2,0)),0)</f>
        <v>123</v>
      </c>
      <c r="T91" s="19">
        <f t="shared" ca="1" si="22"/>
        <v>64.328999999999994</v>
      </c>
      <c r="U91" s="14" t="str">
        <f t="shared" ca="1" si="23"/>
        <v xml:space="preserve">713436.74 </v>
      </c>
      <c r="V91" s="14" t="str">
        <f t="shared" ca="1" si="24"/>
        <v>6169357.54</v>
      </c>
      <c r="W91" s="14" t="str">
        <f t="shared" ca="1" si="25"/>
        <v>POINT(713436.74 6169357.54)</v>
      </c>
      <c r="X91" s="14" t="str">
        <f>IFERROR(INDEX(BygningOmraade!B:B,MATCH(A91,BygningOmraade!A:A,0)),"")</f>
        <v/>
      </c>
    </row>
    <row r="92" spans="1:24" s="14" customFormat="1" x14ac:dyDescent="0.25">
      <c r="A92" s="14">
        <f t="shared" si="13"/>
        <v>92</v>
      </c>
      <c r="B92" s="14" t="str">
        <f t="shared" ca="1" si="14"/>
        <v>02c9daac-e5d3-4ef9-b86a-68492545fd52</v>
      </c>
      <c r="C92" s="14" t="str">
        <f t="shared" ca="1" si="15"/>
        <v>0a3f507e-1985-32b8-e044-0003ba298018</v>
      </c>
      <c r="D92" s="14">
        <f t="shared" ca="1" si="16"/>
        <v>995494</v>
      </c>
      <c r="E92" s="1">
        <f t="shared" ca="1" si="17"/>
        <v>130</v>
      </c>
      <c r="F92" s="1">
        <f t="shared" ca="1" si="18"/>
        <v>129</v>
      </c>
      <c r="G92" s="1">
        <f t="shared" ca="1" si="19"/>
        <v>1977</v>
      </c>
      <c r="H92" s="1" t="str">
        <f ca="1">IFERROR(INDEX(Varmeinstallation!B:B,MATCH(INDIRECT($A$1&amp;"L"&amp;A92)*1,Varmeinstallation!A:A,0)),"Ingen varmeinstallationer")</f>
        <v>Fjernvarme/blokvarme (radiatorsystemer eller varmluftanlæg)</v>
      </c>
      <c r="I92" s="1" t="str">
        <f ca="1">IFERROR(INDEX(Opvarmningsmiddel!B:B,MATCH(INDIRECT($A$1&amp;"M"&amp;A92)*1,Opvarmningsmiddel!A:A,0)),"")</f>
        <v/>
      </c>
      <c r="J92" s="1">
        <f t="shared" ca="1" si="20"/>
        <v>0</v>
      </c>
      <c r="K92" s="1" t="str">
        <f ca="1">IFERROR(INDEX(Relationstabel!$C$3:$K$10,MATCH(VALUE(INDIRECT($A$1&amp;"L"&amp;A92)),Relationstabel!$A$3:$A$10,0),MATCH(IFERROR(VALUE(INDIRECT($A$1&amp;"M"&amp;A92)),0),Relationstabel!$C$1:$K$1,0)),"Ingen varmeinstallationer")</f>
        <v>Fjernvarme/ Blokvarme</v>
      </c>
      <c r="L92" s="1" t="str">
        <f ca="1">INDEX(Anvendelseskode!B:B,MATCH($E92,Anvendelseskode!$A:$A,0))</f>
        <v>Række-, kæde-, dobbelthus (lodret adskillelse mellem enhederne)</v>
      </c>
      <c r="M92" s="1" t="str">
        <f ca="1">INDEX(Anvendelseskode!C:C,MATCH($E92,Anvendelseskode!$A:$A,0))</f>
        <v>Række-, kæde og dobbelthuse</v>
      </c>
      <c r="N92" s="1" t="str">
        <f ca="1">INDEX(Anvendelseskode!D:D,MATCH($E92,Anvendelseskode!$A:$A,0))</f>
        <v>Private husholdninger</v>
      </c>
      <c r="O92" s="1" t="str">
        <f ca="1">IFERROR(INDEX(SBi!$2:$2,MATCH(G92,SBi!$1:$1,1)),SBi!$K$2)</f>
        <v>1973-1978</v>
      </c>
      <c r="P92" s="1">
        <f ca="1">IFERROR(INDEX(SBi!$C$3:$K$28,MATCH(E92,SBi!$B$3:$B$28,0),MATCH(O92,SBi!$C$2:$K$2,0)),0)</f>
        <v>112.6</v>
      </c>
      <c r="Q92" s="19">
        <f t="shared" ca="1" si="21"/>
        <v>14.525399999999999</v>
      </c>
      <c r="R92" s="19" t="str">
        <f ca="1">IFERROR(INDEX(VpD!$2:$2,MATCH(G92,VpD!$1:$1,1)),VpD!$I$2)</f>
        <v>1973-1978</v>
      </c>
      <c r="S92" s="1">
        <f ca="1">IFERROR(INDEX(VpD!$C$3:$I$27,MATCH(E92,VpD!$B$3:$B$27,0),MATCH(R92,VpD!$C$2:$I$2,0)),0)</f>
        <v>98</v>
      </c>
      <c r="T92" s="19">
        <f t="shared" ca="1" si="22"/>
        <v>12.641999999999999</v>
      </c>
      <c r="U92" s="14" t="str">
        <f t="shared" ca="1" si="23"/>
        <v xml:space="preserve">711906.84 </v>
      </c>
      <c r="V92" s="14" t="str">
        <f t="shared" ca="1" si="24"/>
        <v>6172422.01</v>
      </c>
      <c r="W92" s="14" t="str">
        <f t="shared" ca="1" si="25"/>
        <v>POINT(711906.84 6172422.01)</v>
      </c>
      <c r="X92" s="14" t="str">
        <f>IFERROR(INDEX(BygningOmraade!B:B,MATCH(A92,BygningOmraade!A:A,0)),"")</f>
        <v/>
      </c>
    </row>
    <row r="93" spans="1:24" s="14" customFormat="1" x14ac:dyDescent="0.25">
      <c r="A93" s="14">
        <f t="shared" si="13"/>
        <v>93</v>
      </c>
      <c r="B93" s="14" t="str">
        <f t="shared" ca="1" si="14"/>
        <v>030e8998-a933-43df-a435-40d26ea8d553</v>
      </c>
      <c r="C93" s="14" t="str">
        <f t="shared" ca="1" si="15"/>
        <v>0a3f507e-19e8-32b8-e044-0003ba298018</v>
      </c>
      <c r="D93" s="14">
        <f t="shared" ca="1" si="16"/>
        <v>994778</v>
      </c>
      <c r="E93" s="1">
        <f t="shared" ca="1" si="17"/>
        <v>130</v>
      </c>
      <c r="F93" s="1">
        <f t="shared" ca="1" si="18"/>
        <v>117</v>
      </c>
      <c r="G93" s="1">
        <f t="shared" ca="1" si="19"/>
        <v>1975</v>
      </c>
      <c r="H93" s="1" t="str">
        <f ca="1">IFERROR(INDEX(Varmeinstallation!B:B,MATCH(INDIRECT($A$1&amp;"L"&amp;A93)*1,Varmeinstallation!A:A,0)),"Ingen varmeinstallationer")</f>
        <v>Fjernvarme/blokvarme (radiatorsystemer eller varmluftanlæg)</v>
      </c>
      <c r="I93" s="1" t="str">
        <f ca="1">IFERROR(INDEX(Opvarmningsmiddel!B:B,MATCH(INDIRECT($A$1&amp;"M"&amp;A93)*1,Opvarmningsmiddel!A:A,0)),"")</f>
        <v/>
      </c>
      <c r="J93" s="1">
        <f t="shared" ca="1" si="20"/>
        <v>2</v>
      </c>
      <c r="K93" s="1" t="str">
        <f ca="1">IFERROR(INDEX(Relationstabel!$C$3:$K$10,MATCH(VALUE(INDIRECT($A$1&amp;"L"&amp;A93)),Relationstabel!$A$3:$A$10,0),MATCH(IFERROR(VALUE(INDIRECT($A$1&amp;"M"&amp;A93)),0),Relationstabel!$C$1:$K$1,0)),"Ingen varmeinstallationer")</f>
        <v>Fjernvarme/ Blokvarme</v>
      </c>
      <c r="L93" s="1" t="str">
        <f ca="1">INDEX(Anvendelseskode!B:B,MATCH($E93,Anvendelseskode!$A:$A,0))</f>
        <v>Række-, kæde-, dobbelthus (lodret adskillelse mellem enhederne)</v>
      </c>
      <c r="M93" s="1" t="str">
        <f ca="1">INDEX(Anvendelseskode!C:C,MATCH($E93,Anvendelseskode!$A:$A,0))</f>
        <v>Række-, kæde og dobbelthuse</v>
      </c>
      <c r="N93" s="1" t="str">
        <f ca="1">INDEX(Anvendelseskode!D:D,MATCH($E93,Anvendelseskode!$A:$A,0))</f>
        <v>Private husholdninger</v>
      </c>
      <c r="O93" s="1" t="str">
        <f ca="1">IFERROR(INDEX(SBi!$2:$2,MATCH(G93,SBi!$1:$1,1)),SBi!$K$2)</f>
        <v>1973-1978</v>
      </c>
      <c r="P93" s="1">
        <f ca="1">IFERROR(INDEX(SBi!$C$3:$K$28,MATCH(E93,SBi!$B$3:$B$28,0),MATCH(O93,SBi!$C$2:$K$2,0)),0)</f>
        <v>112.6</v>
      </c>
      <c r="Q93" s="19">
        <f t="shared" ca="1" si="21"/>
        <v>13.174199999999999</v>
      </c>
      <c r="R93" s="19" t="str">
        <f ca="1">IFERROR(INDEX(VpD!$2:$2,MATCH(G93,VpD!$1:$1,1)),VpD!$I$2)</f>
        <v>1973-1978</v>
      </c>
      <c r="S93" s="1">
        <f ca="1">IFERROR(INDEX(VpD!$C$3:$I$27,MATCH(E93,VpD!$B$3:$B$27,0),MATCH(R93,VpD!$C$2:$I$2,0)),0)</f>
        <v>98</v>
      </c>
      <c r="T93" s="19">
        <f t="shared" ca="1" si="22"/>
        <v>11.465999999999999</v>
      </c>
      <c r="U93" s="14" t="str">
        <f t="shared" ca="1" si="23"/>
        <v xml:space="preserve">711602.98 </v>
      </c>
      <c r="V93" s="14" t="str">
        <f t="shared" ca="1" si="24"/>
        <v>6172292.33</v>
      </c>
      <c r="W93" s="14" t="str">
        <f t="shared" ca="1" si="25"/>
        <v>POINT(711602.98 6172292.33)</v>
      </c>
      <c r="X93" s="14" t="str">
        <f>IFERROR(INDEX(BygningOmraade!B:B,MATCH(A93,BygningOmraade!A:A,0)),"")</f>
        <v/>
      </c>
    </row>
    <row r="94" spans="1:24" s="14" customFormat="1" x14ac:dyDescent="0.25">
      <c r="A94" s="14">
        <f t="shared" si="13"/>
        <v>94</v>
      </c>
      <c r="B94" s="14" t="str">
        <f t="shared" ca="1" si="14"/>
        <v>03131c5b-8da6-4cef-831d-485230fe0811</v>
      </c>
      <c r="C94" s="14" t="str">
        <f t="shared" ca="1" si="15"/>
        <v>0a3f507e-1bb8-32b8-e044-0003ba298018</v>
      </c>
      <c r="D94" s="14">
        <f t="shared" ca="1" si="16"/>
        <v>997588</v>
      </c>
      <c r="E94" s="1">
        <f t="shared" ca="1" si="17"/>
        <v>130</v>
      </c>
      <c r="F94" s="1">
        <f t="shared" ca="1" si="18"/>
        <v>101</v>
      </c>
      <c r="G94" s="1">
        <f t="shared" ca="1" si="19"/>
        <v>1964</v>
      </c>
      <c r="H94" s="1" t="str">
        <f ca="1">IFERROR(INDEX(Varmeinstallation!B:B,MATCH(INDIRECT($A$1&amp;"L"&amp;A94)*1,Varmeinstallation!A:A,0)),"Ingen varmeinstallationer")</f>
        <v>Centralvarme fra eget anlæg, et-kammer fyr</v>
      </c>
      <c r="I94" s="1" t="str">
        <f ca="1">IFERROR(INDEX(Opvarmningsmiddel!B:B,MATCH(INDIRECT($A$1&amp;"M"&amp;A94)*1,Opvarmningsmiddel!A:A,0)),"")</f>
        <v>Naturgas</v>
      </c>
      <c r="J94" s="1">
        <f t="shared" ca="1" si="20"/>
        <v>0</v>
      </c>
      <c r="K94" s="1" t="str">
        <f ca="1">IFERROR(INDEX(Relationstabel!$C$3:$K$10,MATCH(VALUE(INDIRECT($A$1&amp;"L"&amp;A94)),Relationstabel!$A$3:$A$10,0),MATCH(IFERROR(VALUE(INDIRECT($A$1&amp;"M"&amp;A94)),0),Relationstabel!$C$1:$K$1,0)),"Ingen varmeinstallationer")</f>
        <v>Naturgas</v>
      </c>
      <c r="L94" s="1" t="str">
        <f ca="1">INDEX(Anvendelseskode!B:B,MATCH($E94,Anvendelseskode!$A:$A,0))</f>
        <v>Række-, kæde-, dobbelthus (lodret adskillelse mellem enhederne)</v>
      </c>
      <c r="M94" s="1" t="str">
        <f ca="1">INDEX(Anvendelseskode!C:C,MATCH($E94,Anvendelseskode!$A:$A,0))</f>
        <v>Række-, kæde og dobbelthuse</v>
      </c>
      <c r="N94" s="1" t="str">
        <f ca="1">INDEX(Anvendelseskode!D:D,MATCH($E94,Anvendelseskode!$A:$A,0))</f>
        <v>Private husholdninger</v>
      </c>
      <c r="O94" s="1" t="str">
        <f ca="1">IFERROR(INDEX(SBi!$2:$2,MATCH(G94,SBi!$1:$1,1)),SBi!$K$2)</f>
        <v>1961-1972</v>
      </c>
      <c r="P94" s="1">
        <f ca="1">IFERROR(INDEX(SBi!$C$3:$K$28,MATCH(E94,SBi!$B$3:$B$28,0),MATCH(O94,SBi!$C$2:$K$2,0)),0)</f>
        <v>119.9</v>
      </c>
      <c r="Q94" s="19">
        <f t="shared" ca="1" si="21"/>
        <v>12.109900000000001</v>
      </c>
      <c r="R94" s="19" t="str">
        <f ca="1">IFERROR(INDEX(VpD!$2:$2,MATCH(G94,VpD!$1:$1,1)),VpD!$I$2)</f>
        <v>1961-1972</v>
      </c>
      <c r="S94" s="1">
        <f ca="1">IFERROR(INDEX(VpD!$C$3:$I$27,MATCH(E94,VpD!$B$3:$B$27,0),MATCH(R94,VpD!$C$2:$I$2,0)),0)</f>
        <v>120</v>
      </c>
      <c r="T94" s="19">
        <f t="shared" ca="1" si="22"/>
        <v>12.12</v>
      </c>
      <c r="U94" s="14" t="str">
        <f t="shared" ca="1" si="23"/>
        <v xml:space="preserve">713799.71 </v>
      </c>
      <c r="V94" s="14" t="str">
        <f t="shared" ca="1" si="24"/>
        <v>6169243.75</v>
      </c>
      <c r="W94" s="14" t="str">
        <f t="shared" ca="1" si="25"/>
        <v>POINT(713799.71 6169243.75)</v>
      </c>
      <c r="X94" s="14" t="str">
        <f>IFERROR(INDEX(BygningOmraade!B:B,MATCH(A94,BygningOmraade!A:A,0)),"")</f>
        <v/>
      </c>
    </row>
    <row r="95" spans="1:24" s="14" customFormat="1" x14ac:dyDescent="0.25">
      <c r="A95" s="14">
        <f t="shared" si="13"/>
        <v>95</v>
      </c>
      <c r="B95" s="14" t="str">
        <f t="shared" ca="1" si="14"/>
        <v>0314e726-6595-402a-8f7b-ef9c94359894</v>
      </c>
      <c r="C95" s="14" t="str">
        <f t="shared" ca="1" si="15"/>
        <v>0a3f507e-1c43-32b8-e044-0003ba298018</v>
      </c>
      <c r="D95" s="14">
        <f t="shared" ca="1" si="16"/>
        <v>996120</v>
      </c>
      <c r="E95" s="1">
        <f t="shared" ca="1" si="17"/>
        <v>530</v>
      </c>
      <c r="F95" s="1">
        <f t="shared" ca="1" si="18"/>
        <v>562</v>
      </c>
      <c r="G95" s="1">
        <f t="shared" ca="1" si="19"/>
        <v>2005</v>
      </c>
      <c r="H95" s="1" t="str">
        <f ca="1">IFERROR(INDEX(Varmeinstallation!B:B,MATCH(INDIRECT($A$1&amp;"L"&amp;A95)*1,Varmeinstallation!A:A,0)),"Ingen varmeinstallationer")</f>
        <v>Elovne, elpaneler</v>
      </c>
      <c r="I95" s="1" t="str">
        <f ca="1">IFERROR(INDEX(Opvarmningsmiddel!B:B,MATCH(INDIRECT($A$1&amp;"M"&amp;A95)*1,Opvarmningsmiddel!A:A,0)),"")</f>
        <v>Elektricitet</v>
      </c>
      <c r="J95" s="1">
        <f t="shared" ca="1" si="20"/>
        <v>0</v>
      </c>
      <c r="K95" s="1" t="str">
        <f ca="1">IFERROR(INDEX(Relationstabel!$C$3:$K$10,MATCH(VALUE(INDIRECT($A$1&amp;"L"&amp;A95)),Relationstabel!$A$3:$A$10,0),MATCH(IFERROR(VALUE(INDIRECT($A$1&amp;"M"&amp;A95)),0),Relationstabel!$C$1:$K$1,0)),"Ingen varmeinstallationer")</f>
        <v>Elvarme</v>
      </c>
      <c r="L95" s="1" t="str">
        <f ca="1">INDEX(Anvendelseskode!B:B,MATCH($E95,Anvendelseskode!$A:$A,0))</f>
        <v>Bygning i forbindelse med idrætsudøvelse (klubhus, idrætshal, svømmehal o.lign.).</v>
      </c>
      <c r="M95" s="1" t="str">
        <f ca="1">INDEX(Anvendelseskode!C:C,MATCH($E95,Anvendelseskode!$A:$A,0))</f>
        <v>Bygning i forbindelse med idrætsudøvelse (klubhus, idrætshal, svømmehal o.lign.).</v>
      </c>
      <c r="N95" s="1" t="str">
        <f ca="1">INDEX(Anvendelseskode!D:D,MATCH($E95,Anvendelseskode!$A:$A,0))</f>
        <v>Kommunale og andre offentlige institutioner</v>
      </c>
      <c r="O95" s="1" t="str">
        <f ca="1">IFERROR(INDEX(SBi!$2:$2,MATCH(G95,SBi!$1:$1,1)),SBi!$K$2)</f>
        <v>1999-2006</v>
      </c>
      <c r="P95" s="1">
        <f ca="1">IFERROR(INDEX(SBi!$C$3:$K$28,MATCH(E95,SBi!$B$3:$B$28,0),MATCH(O95,SBi!$C$2:$K$2,0)),0)</f>
        <v>138.30000000000001</v>
      </c>
      <c r="Q95" s="19">
        <f t="shared" ca="1" si="21"/>
        <v>77.724600000000009</v>
      </c>
      <c r="R95" s="19" t="str">
        <f ca="1">IFERROR(INDEX(VpD!$2:$2,MATCH(G95,VpD!$1:$1,1)),VpD!$I$2)</f>
        <v>&gt;1998</v>
      </c>
      <c r="S95" s="1">
        <f ca="1">IFERROR(INDEX(VpD!$C$3:$I$27,MATCH(E95,VpD!$B$3:$B$27,0),MATCH(R95,VpD!$C$2:$I$2,0)),0)</f>
        <v>72</v>
      </c>
      <c r="T95" s="19">
        <f t="shared" ca="1" si="22"/>
        <v>40.463999999999999</v>
      </c>
      <c r="U95" s="14" t="str">
        <f t="shared" ca="1" si="23"/>
        <v xml:space="preserve">713838.92 </v>
      </c>
      <c r="V95" s="14" t="str">
        <f t="shared" ca="1" si="24"/>
        <v>6168222.18</v>
      </c>
      <c r="W95" s="14" t="str">
        <f t="shared" ca="1" si="25"/>
        <v>POINT(713838.92 6168222.18)</v>
      </c>
      <c r="X95" s="14" t="str">
        <f>IFERROR(INDEX(BygningOmraade!B:B,MATCH(A95,BygningOmraade!A:A,0)),"")</f>
        <v/>
      </c>
    </row>
    <row r="96" spans="1:24" s="14" customFormat="1" x14ac:dyDescent="0.25">
      <c r="A96" s="14">
        <f t="shared" si="13"/>
        <v>96</v>
      </c>
      <c r="B96" s="14" t="str">
        <f t="shared" ca="1" si="14"/>
        <v>0319bdca-8b3e-47ee-8ce0-b82ad19d0b17</v>
      </c>
      <c r="C96" s="14" t="str">
        <f t="shared" ca="1" si="15"/>
        <v>0a3f507e-1e11-32b8-e044-0003ba298018</v>
      </c>
      <c r="D96" s="14">
        <f t="shared" ca="1" si="16"/>
        <v>995439</v>
      </c>
      <c r="E96" s="1">
        <f t="shared" ca="1" si="17"/>
        <v>120</v>
      </c>
      <c r="F96" s="1">
        <f t="shared" ca="1" si="18"/>
        <v>121</v>
      </c>
      <c r="G96" s="1">
        <f t="shared" ca="1" si="19"/>
        <v>1973</v>
      </c>
      <c r="H96" s="1" t="str">
        <f ca="1">IFERROR(INDEX(Varmeinstallation!B:B,MATCH(INDIRECT($A$1&amp;"L"&amp;A96)*1,Varmeinstallation!A:A,0)),"Ingen varmeinstallationer")</f>
        <v>Centralvarme fra eget anlæg, et-kammer fyr</v>
      </c>
      <c r="I96" s="1" t="str">
        <f ca="1">IFERROR(INDEX(Opvarmningsmiddel!B:B,MATCH(INDIRECT($A$1&amp;"M"&amp;A96)*1,Opvarmningsmiddel!A:A,0)),"")</f>
        <v>Naturgas</v>
      </c>
      <c r="J96" s="1">
        <f t="shared" ca="1" si="20"/>
        <v>2</v>
      </c>
      <c r="K96" s="1" t="str">
        <f ca="1">IFERROR(INDEX(Relationstabel!$C$3:$K$10,MATCH(VALUE(INDIRECT($A$1&amp;"L"&amp;A96)),Relationstabel!$A$3:$A$10,0),MATCH(IFERROR(VALUE(INDIRECT($A$1&amp;"M"&amp;A96)),0),Relationstabel!$C$1:$K$1,0)),"Ingen varmeinstallationer")</f>
        <v>Naturgas</v>
      </c>
      <c r="L96" s="1" t="str">
        <f ca="1">INDEX(Anvendelseskode!B:B,MATCH($E96,Anvendelseskode!$A:$A,0))</f>
        <v>Fritliggende enfamilieshus (parcelhus)</v>
      </c>
      <c r="M96" s="1" t="str">
        <f ca="1">INDEX(Anvendelseskode!C:C,MATCH($E96,Anvendelseskode!$A:$A,0))</f>
        <v>Parcelhuse</v>
      </c>
      <c r="N96" s="1" t="str">
        <f ca="1">INDEX(Anvendelseskode!D:D,MATCH($E96,Anvendelseskode!$A:$A,0))</f>
        <v>Private husholdninger</v>
      </c>
      <c r="O96" s="1" t="str">
        <f ca="1">IFERROR(INDEX(SBi!$2:$2,MATCH(G96,SBi!$1:$1,1)),SBi!$K$2)</f>
        <v>1973-1978</v>
      </c>
      <c r="P96" s="1">
        <f ca="1">IFERROR(INDEX(SBi!$C$3:$K$28,MATCH(E96,SBi!$B$3:$B$28,0),MATCH(O96,SBi!$C$2:$K$2,0)),0)</f>
        <v>119.8</v>
      </c>
      <c r="Q96" s="19">
        <f t="shared" ca="1" si="21"/>
        <v>14.495799999999999</v>
      </c>
      <c r="R96" s="19" t="str">
        <f ca="1">IFERROR(INDEX(VpD!$2:$2,MATCH(G96,VpD!$1:$1,1)),VpD!$I$2)</f>
        <v>1973-1978</v>
      </c>
      <c r="S96" s="1">
        <f ca="1">IFERROR(INDEX(VpD!$C$3:$I$27,MATCH(E96,VpD!$B$3:$B$27,0),MATCH(R96,VpD!$C$2:$I$2,0)),0)</f>
        <v>117</v>
      </c>
      <c r="T96" s="19">
        <f t="shared" ca="1" si="22"/>
        <v>14.157</v>
      </c>
      <c r="U96" s="14" t="str">
        <f t="shared" ca="1" si="23"/>
        <v xml:space="preserve">712012.4 </v>
      </c>
      <c r="V96" s="14" t="str">
        <f t="shared" ca="1" si="24"/>
        <v>6169454.39</v>
      </c>
      <c r="W96" s="14" t="str">
        <f t="shared" ca="1" si="25"/>
        <v>POINT(712012.4 6169454.39)</v>
      </c>
      <c r="X96" s="14" t="str">
        <f>IFERROR(INDEX(BygningOmraade!B:B,MATCH(A96,BygningOmraade!A:A,0)),"")</f>
        <v/>
      </c>
    </row>
    <row r="97" spans="1:24" s="14" customFormat="1" x14ac:dyDescent="0.25">
      <c r="A97" s="14">
        <f t="shared" si="13"/>
        <v>97</v>
      </c>
      <c r="B97" s="14" t="str">
        <f t="shared" ca="1" si="14"/>
        <v>0327f8bc-c2c5-48d0-892f-57cdcda576e7</v>
      </c>
      <c r="C97" s="14" t="str">
        <f t="shared" ca="1" si="15"/>
        <v>0a3f507e-206c-32b8-e044-0003ba298018</v>
      </c>
      <c r="D97" s="14">
        <f t="shared" ca="1" si="16"/>
        <v>996060</v>
      </c>
      <c r="E97" s="1">
        <f t="shared" ca="1" si="17"/>
        <v>120</v>
      </c>
      <c r="F97" s="1">
        <f t="shared" ca="1" si="18"/>
        <v>152</v>
      </c>
      <c r="G97" s="1">
        <f t="shared" ca="1" si="19"/>
        <v>2000</v>
      </c>
      <c r="H97" s="1" t="str">
        <f ca="1">IFERROR(INDEX(Varmeinstallation!B:B,MATCH(INDIRECT($A$1&amp;"L"&amp;A97)*1,Varmeinstallation!A:A,0)),"Ingen varmeinstallationer")</f>
        <v>Centralvarme fra eget anlæg, et-kammer fyr</v>
      </c>
      <c r="I97" s="1" t="str">
        <f ca="1">IFERROR(INDEX(Opvarmningsmiddel!B:B,MATCH(INDIRECT($A$1&amp;"M"&amp;A97)*1,Opvarmningsmiddel!A:A,0)),"")</f>
        <v>Naturgas</v>
      </c>
      <c r="J97" s="1">
        <f t="shared" ca="1" si="20"/>
        <v>2</v>
      </c>
      <c r="K97" s="1" t="str">
        <f ca="1">IFERROR(INDEX(Relationstabel!$C$3:$K$10,MATCH(VALUE(INDIRECT($A$1&amp;"L"&amp;A97)),Relationstabel!$A$3:$A$10,0),MATCH(IFERROR(VALUE(INDIRECT($A$1&amp;"M"&amp;A97)),0),Relationstabel!$C$1:$K$1,0)),"Ingen varmeinstallationer")</f>
        <v>Naturgas</v>
      </c>
      <c r="L97" s="1" t="str">
        <f ca="1">INDEX(Anvendelseskode!B:B,MATCH($E97,Anvendelseskode!$A:$A,0))</f>
        <v>Fritliggende enfamilieshus (parcelhus)</v>
      </c>
      <c r="M97" s="1" t="str">
        <f ca="1">INDEX(Anvendelseskode!C:C,MATCH($E97,Anvendelseskode!$A:$A,0))</f>
        <v>Parcelhuse</v>
      </c>
      <c r="N97" s="1" t="str">
        <f ca="1">INDEX(Anvendelseskode!D:D,MATCH($E97,Anvendelseskode!$A:$A,0))</f>
        <v>Private husholdninger</v>
      </c>
      <c r="O97" s="1" t="str">
        <f ca="1">IFERROR(INDEX(SBi!$2:$2,MATCH(G97,SBi!$1:$1,1)),SBi!$K$2)</f>
        <v>1999-2006</v>
      </c>
      <c r="P97" s="1">
        <f ca="1">IFERROR(INDEX(SBi!$C$3:$K$28,MATCH(E97,SBi!$B$3:$B$28,0),MATCH(O97,SBi!$C$2:$K$2,0)),0)</f>
        <v>83.9</v>
      </c>
      <c r="Q97" s="19">
        <f t="shared" ca="1" si="21"/>
        <v>12.752800000000001</v>
      </c>
      <c r="R97" s="19" t="str">
        <f ca="1">IFERROR(INDEX(VpD!$2:$2,MATCH(G97,VpD!$1:$1,1)),VpD!$I$2)</f>
        <v>&gt;1998</v>
      </c>
      <c r="S97" s="1">
        <f ca="1">IFERROR(INDEX(VpD!$C$3:$I$27,MATCH(E97,VpD!$B$3:$B$27,0),MATCH(R97,VpD!$C$2:$I$2,0)),0)</f>
        <v>72</v>
      </c>
      <c r="T97" s="19">
        <f t="shared" ca="1" si="22"/>
        <v>10.944000000000001</v>
      </c>
      <c r="U97" s="14" t="str">
        <f t="shared" ca="1" si="23"/>
        <v xml:space="preserve">712521.9 </v>
      </c>
      <c r="V97" s="14" t="str">
        <f t="shared" ca="1" si="24"/>
        <v>6168956.28</v>
      </c>
      <c r="W97" s="14" t="str">
        <f t="shared" ca="1" si="25"/>
        <v>POINT(712521.9 6168956.28)</v>
      </c>
      <c r="X97" s="14" t="str">
        <f>IFERROR(INDEX(BygningOmraade!B:B,MATCH(A97,BygningOmraade!A:A,0)),"")</f>
        <v/>
      </c>
    </row>
    <row r="98" spans="1:24" s="14" customFormat="1" x14ac:dyDescent="0.25">
      <c r="A98" s="14">
        <f t="shared" si="13"/>
        <v>98</v>
      </c>
      <c r="B98" s="14" t="str">
        <f t="shared" ca="1" si="14"/>
        <v>03399b4f-a828-47de-8096-ef5d5214bbe3</v>
      </c>
      <c r="C98" s="14" t="str">
        <f t="shared" ca="1" si="15"/>
        <v>0a3f507e-2384-32b8-e044-0003ba298018</v>
      </c>
      <c r="D98" s="14">
        <f t="shared" ca="1" si="16"/>
        <v>996498</v>
      </c>
      <c r="E98" s="1">
        <f t="shared" ca="1" si="17"/>
        <v>120</v>
      </c>
      <c r="F98" s="1">
        <f t="shared" ca="1" si="18"/>
        <v>131</v>
      </c>
      <c r="G98" s="1">
        <f t="shared" ca="1" si="19"/>
        <v>1984</v>
      </c>
      <c r="H98" s="1" t="str">
        <f ca="1">IFERROR(INDEX(Varmeinstallation!B:B,MATCH(INDIRECT($A$1&amp;"L"&amp;A98)*1,Varmeinstallation!A:A,0)),"Ingen varmeinstallationer")</f>
        <v>Centralvarme fra eget anlæg, et-kammer fyr</v>
      </c>
      <c r="I98" s="1" t="str">
        <f ca="1">IFERROR(INDEX(Opvarmningsmiddel!B:B,MATCH(INDIRECT($A$1&amp;"M"&amp;A98)*1,Opvarmningsmiddel!A:A,0)),"")</f>
        <v>Naturgas</v>
      </c>
      <c r="J98" s="1">
        <f t="shared" ca="1" si="20"/>
        <v>2</v>
      </c>
      <c r="K98" s="1" t="str">
        <f ca="1">IFERROR(INDEX(Relationstabel!$C$3:$K$10,MATCH(VALUE(INDIRECT($A$1&amp;"L"&amp;A98)),Relationstabel!$A$3:$A$10,0),MATCH(IFERROR(VALUE(INDIRECT($A$1&amp;"M"&amp;A98)),0),Relationstabel!$C$1:$K$1,0)),"Ingen varmeinstallationer")</f>
        <v>Naturgas</v>
      </c>
      <c r="L98" s="1" t="str">
        <f ca="1">INDEX(Anvendelseskode!B:B,MATCH($E98,Anvendelseskode!$A:$A,0))</f>
        <v>Fritliggende enfamilieshus (parcelhus)</v>
      </c>
      <c r="M98" s="1" t="str">
        <f ca="1">INDEX(Anvendelseskode!C:C,MATCH($E98,Anvendelseskode!$A:$A,0))</f>
        <v>Parcelhuse</v>
      </c>
      <c r="N98" s="1" t="str">
        <f ca="1">INDEX(Anvendelseskode!D:D,MATCH($E98,Anvendelseskode!$A:$A,0))</f>
        <v>Private husholdninger</v>
      </c>
      <c r="O98" s="1" t="str">
        <f ca="1">IFERROR(INDEX(SBi!$2:$2,MATCH(G98,SBi!$1:$1,1)),SBi!$K$2)</f>
        <v>1979-1998</v>
      </c>
      <c r="P98" s="1">
        <f ca="1">IFERROR(INDEX(SBi!$C$3:$K$28,MATCH(E98,SBi!$B$3:$B$28,0),MATCH(O98,SBi!$C$2:$K$2,0)),0)</f>
        <v>105.4</v>
      </c>
      <c r="Q98" s="19">
        <f t="shared" ca="1" si="21"/>
        <v>13.807400000000001</v>
      </c>
      <c r="R98" s="19" t="str">
        <f ca="1">IFERROR(INDEX(VpD!$2:$2,MATCH(G98,VpD!$1:$1,1)),VpD!$I$2)</f>
        <v>1979-1998</v>
      </c>
      <c r="S98" s="1">
        <f ca="1">IFERROR(INDEX(VpD!$C$3:$I$27,MATCH(E98,VpD!$B$3:$B$27,0),MATCH(R98,VpD!$C$2:$I$2,0)),0)</f>
        <v>90</v>
      </c>
      <c r="T98" s="19">
        <f t="shared" ca="1" si="22"/>
        <v>11.79</v>
      </c>
      <c r="U98" s="14" t="str">
        <f t="shared" ca="1" si="23"/>
        <v xml:space="preserve">713272.02 </v>
      </c>
      <c r="V98" s="14" t="str">
        <f t="shared" ca="1" si="24"/>
        <v>6168500.71</v>
      </c>
      <c r="W98" s="14" t="str">
        <f t="shared" ca="1" si="25"/>
        <v>POINT(713272.02 6168500.71)</v>
      </c>
      <c r="X98" s="14" t="str">
        <f>IFERROR(INDEX(BygningOmraade!B:B,MATCH(A98,BygningOmraade!A:A,0)),"")</f>
        <v/>
      </c>
    </row>
    <row r="99" spans="1:24" s="14" customFormat="1" x14ac:dyDescent="0.25">
      <c r="A99" s="14">
        <f t="shared" si="13"/>
        <v>99</v>
      </c>
      <c r="B99" s="14" t="str">
        <f t="shared" ca="1" si="14"/>
        <v>033aa318-dbcd-4c29-805d-6146a0856a1c</v>
      </c>
      <c r="C99" s="14" t="str">
        <f t="shared" ca="1" si="15"/>
        <v>0a3f507e-17f7-32b8-e044-0003ba298018</v>
      </c>
      <c r="D99" s="14">
        <f t="shared" ca="1" si="16"/>
        <v>996115</v>
      </c>
      <c r="E99" s="1">
        <f t="shared" ca="1" si="17"/>
        <v>120</v>
      </c>
      <c r="F99" s="1">
        <f t="shared" ca="1" si="18"/>
        <v>167</v>
      </c>
      <c r="G99" s="1">
        <f t="shared" ca="1" si="19"/>
        <v>1997</v>
      </c>
      <c r="H99" s="1" t="str">
        <f ca="1">IFERROR(INDEX(Varmeinstallation!B:B,MATCH(INDIRECT($A$1&amp;"L"&amp;A99)*1,Varmeinstallation!A:A,0)),"Ingen varmeinstallationer")</f>
        <v>Centralvarme fra eget anlæg, et-kammer fyr</v>
      </c>
      <c r="I99" s="1" t="str">
        <f ca="1">IFERROR(INDEX(Opvarmningsmiddel!B:B,MATCH(INDIRECT($A$1&amp;"M"&amp;A99)*1,Opvarmningsmiddel!A:A,0)),"")</f>
        <v>Naturgas</v>
      </c>
      <c r="J99" s="1">
        <f t="shared" ca="1" si="20"/>
        <v>2</v>
      </c>
      <c r="K99" s="1" t="str">
        <f ca="1">IFERROR(INDEX(Relationstabel!$C$3:$K$10,MATCH(VALUE(INDIRECT($A$1&amp;"L"&amp;A99)),Relationstabel!$A$3:$A$10,0),MATCH(IFERROR(VALUE(INDIRECT($A$1&amp;"M"&amp;A99)),0),Relationstabel!$C$1:$K$1,0)),"Ingen varmeinstallationer")</f>
        <v>Naturgas</v>
      </c>
      <c r="L99" s="1" t="str">
        <f ca="1">INDEX(Anvendelseskode!B:B,MATCH($E99,Anvendelseskode!$A:$A,0))</f>
        <v>Fritliggende enfamilieshus (parcelhus)</v>
      </c>
      <c r="M99" s="1" t="str">
        <f ca="1">INDEX(Anvendelseskode!C:C,MATCH($E99,Anvendelseskode!$A:$A,0))</f>
        <v>Parcelhuse</v>
      </c>
      <c r="N99" s="1" t="str">
        <f ca="1">INDEX(Anvendelseskode!D:D,MATCH($E99,Anvendelseskode!$A:$A,0))</f>
        <v>Private husholdninger</v>
      </c>
      <c r="O99" s="1" t="str">
        <f ca="1">IFERROR(INDEX(SBi!$2:$2,MATCH(G99,SBi!$1:$1,1)),SBi!$K$2)</f>
        <v>1979-1998</v>
      </c>
      <c r="P99" s="1">
        <f ca="1">IFERROR(INDEX(SBi!$C$3:$K$28,MATCH(E99,SBi!$B$3:$B$28,0),MATCH(O99,SBi!$C$2:$K$2,0)),0)</f>
        <v>105.4</v>
      </c>
      <c r="Q99" s="19">
        <f t="shared" ca="1" si="21"/>
        <v>17.601800000000001</v>
      </c>
      <c r="R99" s="19" t="str">
        <f ca="1">IFERROR(INDEX(VpD!$2:$2,MATCH(G99,VpD!$1:$1,1)),VpD!$I$2)</f>
        <v>1979-1998</v>
      </c>
      <c r="S99" s="1">
        <f ca="1">IFERROR(INDEX(VpD!$C$3:$I$27,MATCH(E99,VpD!$B$3:$B$27,0),MATCH(R99,VpD!$C$2:$I$2,0)),0)</f>
        <v>90</v>
      </c>
      <c r="T99" s="19">
        <f t="shared" ca="1" si="22"/>
        <v>15.03</v>
      </c>
      <c r="U99" s="14" t="str">
        <f t="shared" ca="1" si="23"/>
        <v xml:space="preserve">712418.33 </v>
      </c>
      <c r="V99" s="14" t="str">
        <f t="shared" ca="1" si="24"/>
        <v>6169008.64</v>
      </c>
      <c r="W99" s="14" t="str">
        <f t="shared" ca="1" si="25"/>
        <v>POINT(712418.33 6169008.64)</v>
      </c>
      <c r="X99" s="14" t="str">
        <f>IFERROR(INDEX(BygningOmraade!B:B,MATCH(A99,BygningOmraade!A:A,0)),"")</f>
        <v/>
      </c>
    </row>
    <row r="100" spans="1:24" s="14" customFormat="1" x14ac:dyDescent="0.25">
      <c r="A100" s="14">
        <f t="shared" si="13"/>
        <v>100</v>
      </c>
      <c r="B100" s="14" t="str">
        <f t="shared" ca="1" si="14"/>
        <v>0343d7a2-0d83-42b2-a20d-84da6cfee54b</v>
      </c>
      <c r="C100" s="14" t="str">
        <f t="shared" ca="1" si="15"/>
        <v>0a3f507e-1795-32b8-e044-0003ba298018</v>
      </c>
      <c r="D100" s="14">
        <f t="shared" ca="1" si="16"/>
        <v>997409</v>
      </c>
      <c r="E100" s="1">
        <f t="shared" ca="1" si="17"/>
        <v>120</v>
      </c>
      <c r="F100" s="1">
        <f t="shared" ca="1" si="18"/>
        <v>136</v>
      </c>
      <c r="G100" s="1">
        <f t="shared" ca="1" si="19"/>
        <v>1947</v>
      </c>
      <c r="H100" s="1" t="str">
        <f ca="1">IFERROR(INDEX(Varmeinstallation!B:B,MATCH(INDIRECT($A$1&amp;"L"&amp;A100)*1,Varmeinstallation!A:A,0)),"Ingen varmeinstallationer")</f>
        <v>Centralvarme fra eget anlæg, et-kammer fyr</v>
      </c>
      <c r="I100" s="1" t="str">
        <f ca="1">IFERROR(INDEX(Opvarmningsmiddel!B:B,MATCH(INDIRECT($A$1&amp;"M"&amp;A100)*1,Opvarmningsmiddel!A:A,0)),"")</f>
        <v>Naturgas</v>
      </c>
      <c r="J100" s="1">
        <f t="shared" ca="1" si="20"/>
        <v>0</v>
      </c>
      <c r="K100" s="1" t="str">
        <f ca="1">IFERROR(INDEX(Relationstabel!$C$3:$K$10,MATCH(VALUE(INDIRECT($A$1&amp;"L"&amp;A100)),Relationstabel!$A$3:$A$10,0),MATCH(IFERROR(VALUE(INDIRECT($A$1&amp;"M"&amp;A100)),0),Relationstabel!$C$1:$K$1,0)),"Ingen varmeinstallationer")</f>
        <v>Naturgas</v>
      </c>
      <c r="L100" s="1" t="str">
        <f ca="1">INDEX(Anvendelseskode!B:B,MATCH($E100,Anvendelseskode!$A:$A,0))</f>
        <v>Fritliggende enfamilieshus (parcelhus)</v>
      </c>
      <c r="M100" s="1" t="str">
        <f ca="1">INDEX(Anvendelseskode!C:C,MATCH($E100,Anvendelseskode!$A:$A,0))</f>
        <v>Parcelhuse</v>
      </c>
      <c r="N100" s="1" t="str">
        <f ca="1">INDEX(Anvendelseskode!D:D,MATCH($E100,Anvendelseskode!$A:$A,0))</f>
        <v>Private husholdninger</v>
      </c>
      <c r="O100" s="1" t="str">
        <f ca="1">IFERROR(INDEX(SBi!$2:$2,MATCH(G100,SBi!$1:$1,1)),SBi!$K$2)</f>
        <v>1931-1950</v>
      </c>
      <c r="P100" s="1">
        <f ca="1">IFERROR(INDEX(SBi!$C$3:$K$28,MATCH(E100,SBi!$B$3:$B$28,0),MATCH(O100,SBi!$C$2:$K$2,0)),0)</f>
        <v>164.1</v>
      </c>
      <c r="Q100" s="19">
        <f t="shared" ca="1" si="21"/>
        <v>22.317599999999999</v>
      </c>
      <c r="R100" s="19" t="str">
        <f ca="1">IFERROR(INDEX(VpD!$2:$2,MATCH(G100,VpD!$1:$1,1)),VpD!$I$2)</f>
        <v>1931-1950</v>
      </c>
      <c r="S100" s="1">
        <f ca="1">IFERROR(INDEX(VpD!$C$3:$I$27,MATCH(E100,VpD!$B$3:$B$27,0),MATCH(R100,VpD!$C$2:$I$2,0)),0)</f>
        <v>217</v>
      </c>
      <c r="T100" s="19">
        <f t="shared" ca="1" si="22"/>
        <v>29.512</v>
      </c>
      <c r="U100" s="14" t="str">
        <f t="shared" ca="1" si="23"/>
        <v xml:space="preserve">714016.09 </v>
      </c>
      <c r="V100" s="14" t="str">
        <f t="shared" ca="1" si="24"/>
        <v>6168822.97</v>
      </c>
      <c r="W100" s="14" t="str">
        <f t="shared" ca="1" si="25"/>
        <v>POINT(714016.09 6168822.97)</v>
      </c>
      <c r="X100" s="14" t="str">
        <f>IFERROR(INDEX(BygningOmraade!B:B,MATCH(A100,BygningOmraade!A:A,0)),"")</f>
        <v/>
      </c>
    </row>
    <row r="101" spans="1:24" s="14" customFormat="1" x14ac:dyDescent="0.25">
      <c r="A101" s="14">
        <f t="shared" si="13"/>
        <v>101</v>
      </c>
      <c r="B101" s="14" t="str">
        <f t="shared" ca="1" si="14"/>
        <v>0351a20c-cddb-4785-8d1b-868ddbf234b4</v>
      </c>
      <c r="C101" s="14" t="str">
        <f t="shared" ca="1" si="15"/>
        <v>0a3f507e-171b-32b8-e044-0003ba298018</v>
      </c>
      <c r="D101" s="14">
        <f t="shared" ca="1" si="16"/>
        <v>995867</v>
      </c>
      <c r="E101" s="1">
        <f t="shared" ca="1" si="17"/>
        <v>120</v>
      </c>
      <c r="F101" s="1">
        <f t="shared" ca="1" si="18"/>
        <v>81</v>
      </c>
      <c r="G101" s="1">
        <f t="shared" ca="1" si="19"/>
        <v>1961</v>
      </c>
      <c r="H101" s="1" t="str">
        <f ca="1">IFERROR(INDEX(Varmeinstallation!B:B,MATCH(INDIRECT($A$1&amp;"L"&amp;A101)*1,Varmeinstallation!A:A,0)),"Ingen varmeinstallationer")</f>
        <v>Centralvarme fra eget anlæg, et-kammer fyr</v>
      </c>
      <c r="I101" s="1" t="str">
        <f ca="1">IFERROR(INDEX(Opvarmningsmiddel!B:B,MATCH(INDIRECT($A$1&amp;"M"&amp;A101)*1,Opvarmningsmiddel!A:A,0)),"")</f>
        <v>Naturgas</v>
      </c>
      <c r="J101" s="1">
        <f t="shared" ca="1" si="20"/>
        <v>2</v>
      </c>
      <c r="K101" s="1" t="str">
        <f ca="1">IFERROR(INDEX(Relationstabel!$C$3:$K$10,MATCH(VALUE(INDIRECT($A$1&amp;"L"&amp;A101)),Relationstabel!$A$3:$A$10,0),MATCH(IFERROR(VALUE(INDIRECT($A$1&amp;"M"&amp;A101)),0),Relationstabel!$C$1:$K$1,0)),"Ingen varmeinstallationer")</f>
        <v>Naturgas</v>
      </c>
      <c r="L101" s="1" t="str">
        <f ca="1">INDEX(Anvendelseskode!B:B,MATCH($E101,Anvendelseskode!$A:$A,0))</f>
        <v>Fritliggende enfamilieshus (parcelhus)</v>
      </c>
      <c r="M101" s="1" t="str">
        <f ca="1">INDEX(Anvendelseskode!C:C,MATCH($E101,Anvendelseskode!$A:$A,0))</f>
        <v>Parcelhuse</v>
      </c>
      <c r="N101" s="1" t="str">
        <f ca="1">INDEX(Anvendelseskode!D:D,MATCH($E101,Anvendelseskode!$A:$A,0))</f>
        <v>Private husholdninger</v>
      </c>
      <c r="O101" s="1" t="str">
        <f ca="1">IFERROR(INDEX(SBi!$2:$2,MATCH(G101,SBi!$1:$1,1)),SBi!$K$2)</f>
        <v>1961-1972</v>
      </c>
      <c r="P101" s="1">
        <f ca="1">IFERROR(INDEX(SBi!$C$3:$K$28,MATCH(E101,SBi!$B$3:$B$28,0),MATCH(O101,SBi!$C$2:$K$2,0)),0)</f>
        <v>134.30000000000001</v>
      </c>
      <c r="Q101" s="19">
        <f t="shared" ca="1" si="21"/>
        <v>10.878300000000001</v>
      </c>
      <c r="R101" s="19" t="str">
        <f ca="1">IFERROR(INDEX(VpD!$2:$2,MATCH(G101,VpD!$1:$1,1)),VpD!$I$2)</f>
        <v>1961-1972</v>
      </c>
      <c r="S101" s="1">
        <f ca="1">IFERROR(INDEX(VpD!$C$3:$I$27,MATCH(E101,VpD!$B$3:$B$27,0),MATCH(R101,VpD!$C$2:$I$2,0)),0)</f>
        <v>143</v>
      </c>
      <c r="T101" s="19">
        <f t="shared" ca="1" si="22"/>
        <v>11.583</v>
      </c>
      <c r="U101" s="14" t="str">
        <f t="shared" ca="1" si="23"/>
        <v xml:space="preserve">712891.74 </v>
      </c>
      <c r="V101" s="14" t="str">
        <f t="shared" ca="1" si="24"/>
        <v>6168949.11</v>
      </c>
      <c r="W101" s="14" t="str">
        <f t="shared" ca="1" si="25"/>
        <v>POINT(712891.74 6168949.11)</v>
      </c>
      <c r="X101" s="14" t="str">
        <f>IFERROR(INDEX(BygningOmraade!B:B,MATCH(A101,BygningOmraade!A:A,0)),"")</f>
        <v/>
      </c>
    </row>
    <row r="102" spans="1:24" s="14" customFormat="1" x14ac:dyDescent="0.25">
      <c r="A102" s="14">
        <f t="shared" si="13"/>
        <v>102</v>
      </c>
      <c r="B102" s="14" t="str">
        <f t="shared" ca="1" si="14"/>
        <v>0358b563-3452-4795-ba1f-44a2121910fb</v>
      </c>
      <c r="C102" s="14" t="str">
        <f t="shared" ca="1" si="15"/>
        <v>0a3f507e-2236-32b8-e044-0003ba298018</v>
      </c>
      <c r="D102" s="14">
        <f t="shared" ca="1" si="16"/>
        <v>995479</v>
      </c>
      <c r="E102" s="1">
        <f t="shared" ca="1" si="17"/>
        <v>120</v>
      </c>
      <c r="F102" s="1">
        <f t="shared" ca="1" si="18"/>
        <v>129</v>
      </c>
      <c r="G102" s="1">
        <f t="shared" ca="1" si="19"/>
        <v>1972</v>
      </c>
      <c r="H102" s="1" t="str">
        <f ca="1">IFERROR(INDEX(Varmeinstallation!B:B,MATCH(INDIRECT($A$1&amp;"L"&amp;A102)*1,Varmeinstallation!A:A,0)),"Ingen varmeinstallationer")</f>
        <v>Centralvarme fra eget anlæg, et-kammer fyr</v>
      </c>
      <c r="I102" s="1" t="str">
        <f ca="1">IFERROR(INDEX(Opvarmningsmiddel!B:B,MATCH(INDIRECT($A$1&amp;"M"&amp;A102)*1,Opvarmningsmiddel!A:A,0)),"")</f>
        <v>Naturgas</v>
      </c>
      <c r="J102" s="1">
        <f t="shared" ca="1" si="20"/>
        <v>2</v>
      </c>
      <c r="K102" s="1" t="str">
        <f ca="1">IFERROR(INDEX(Relationstabel!$C$3:$K$10,MATCH(VALUE(INDIRECT($A$1&amp;"L"&amp;A102)),Relationstabel!$A$3:$A$10,0),MATCH(IFERROR(VALUE(INDIRECT($A$1&amp;"M"&amp;A102)),0),Relationstabel!$C$1:$K$1,0)),"Ingen varmeinstallationer")</f>
        <v>Naturgas</v>
      </c>
      <c r="L102" s="1" t="str">
        <f ca="1">INDEX(Anvendelseskode!B:B,MATCH($E102,Anvendelseskode!$A:$A,0))</f>
        <v>Fritliggende enfamilieshus (parcelhus)</v>
      </c>
      <c r="M102" s="1" t="str">
        <f ca="1">INDEX(Anvendelseskode!C:C,MATCH($E102,Anvendelseskode!$A:$A,0))</f>
        <v>Parcelhuse</v>
      </c>
      <c r="N102" s="1" t="str">
        <f ca="1">INDEX(Anvendelseskode!D:D,MATCH($E102,Anvendelseskode!$A:$A,0))</f>
        <v>Private husholdninger</v>
      </c>
      <c r="O102" s="1" t="str">
        <f ca="1">IFERROR(INDEX(SBi!$2:$2,MATCH(G102,SBi!$1:$1,1)),SBi!$K$2)</f>
        <v>1961-1972</v>
      </c>
      <c r="P102" s="1">
        <f ca="1">IFERROR(INDEX(SBi!$C$3:$K$28,MATCH(E102,SBi!$B$3:$B$28,0),MATCH(O102,SBi!$C$2:$K$2,0)),0)</f>
        <v>134.30000000000001</v>
      </c>
      <c r="Q102" s="19">
        <f t="shared" ca="1" si="21"/>
        <v>17.3247</v>
      </c>
      <c r="R102" s="19" t="str">
        <f ca="1">IFERROR(INDEX(VpD!$2:$2,MATCH(G102,VpD!$1:$1,1)),VpD!$I$2)</f>
        <v>1961-1972</v>
      </c>
      <c r="S102" s="1">
        <f ca="1">IFERROR(INDEX(VpD!$C$3:$I$27,MATCH(E102,VpD!$B$3:$B$27,0),MATCH(R102,VpD!$C$2:$I$2,0)),0)</f>
        <v>143</v>
      </c>
      <c r="T102" s="19">
        <f t="shared" ca="1" si="22"/>
        <v>18.446999999999999</v>
      </c>
      <c r="U102" s="14" t="str">
        <f t="shared" ca="1" si="23"/>
        <v xml:space="preserve">711938.23 </v>
      </c>
      <c r="V102" s="14" t="str">
        <f t="shared" ca="1" si="24"/>
        <v>6171626.74</v>
      </c>
      <c r="W102" s="14" t="str">
        <f t="shared" ca="1" si="25"/>
        <v>POINT(711938.23 6171626.74)</v>
      </c>
      <c r="X102" s="14" t="str">
        <f>IFERROR(INDEX(BygningOmraade!B:B,MATCH(A102,BygningOmraade!A:A,0)),"")</f>
        <v/>
      </c>
    </row>
    <row r="103" spans="1:24" s="14" customFormat="1" x14ac:dyDescent="0.25">
      <c r="A103" s="14">
        <f t="shared" si="13"/>
        <v>103</v>
      </c>
      <c r="B103" s="14" t="str">
        <f t="shared" ca="1" si="14"/>
        <v>0393e6f8-e42d-41e3-8c31-b6287dec0f6a</v>
      </c>
      <c r="C103" s="14" t="str">
        <f t="shared" ca="1" si="15"/>
        <v>0a3f507e-1da7-32b8-e044-0003ba298018</v>
      </c>
      <c r="D103" s="14">
        <f t="shared" ca="1" si="16"/>
        <v>2540515</v>
      </c>
      <c r="E103" s="1">
        <f t="shared" ca="1" si="17"/>
        <v>120</v>
      </c>
      <c r="F103" s="1">
        <f t="shared" ca="1" si="18"/>
        <v>145</v>
      </c>
      <c r="G103" s="1">
        <f t="shared" ca="1" si="19"/>
        <v>2000</v>
      </c>
      <c r="H103" s="1" t="str">
        <f ca="1">IFERROR(INDEX(Varmeinstallation!B:B,MATCH(INDIRECT($A$1&amp;"L"&amp;A103)*1,Varmeinstallation!A:A,0)),"Ingen varmeinstallationer")</f>
        <v>Fjernvarme/blokvarme (radiatorsystemer eller varmluftanlæg)</v>
      </c>
      <c r="I103" s="1" t="str">
        <f ca="1">IFERROR(INDEX(Opvarmningsmiddel!B:B,MATCH(INDIRECT($A$1&amp;"M"&amp;A103)*1,Opvarmningsmiddel!A:A,0)),"")</f>
        <v/>
      </c>
      <c r="J103" s="1">
        <f t="shared" ca="1" si="20"/>
        <v>0</v>
      </c>
      <c r="K103" s="1" t="str">
        <f ca="1">IFERROR(INDEX(Relationstabel!$C$3:$K$10,MATCH(VALUE(INDIRECT($A$1&amp;"L"&amp;A103)),Relationstabel!$A$3:$A$10,0),MATCH(IFERROR(VALUE(INDIRECT($A$1&amp;"M"&amp;A103)),0),Relationstabel!$C$1:$K$1,0)),"Ingen varmeinstallationer")</f>
        <v>Fjernvarme/ Blokvarme</v>
      </c>
      <c r="L103" s="1" t="str">
        <f ca="1">INDEX(Anvendelseskode!B:B,MATCH($E103,Anvendelseskode!$A:$A,0))</f>
        <v>Fritliggende enfamilieshus (parcelhus)</v>
      </c>
      <c r="M103" s="1" t="str">
        <f ca="1">INDEX(Anvendelseskode!C:C,MATCH($E103,Anvendelseskode!$A:$A,0))</f>
        <v>Parcelhuse</v>
      </c>
      <c r="N103" s="1" t="str">
        <f ca="1">INDEX(Anvendelseskode!D:D,MATCH($E103,Anvendelseskode!$A:$A,0))</f>
        <v>Private husholdninger</v>
      </c>
      <c r="O103" s="1" t="str">
        <f ca="1">IFERROR(INDEX(SBi!$2:$2,MATCH(G103,SBi!$1:$1,1)),SBi!$K$2)</f>
        <v>1999-2006</v>
      </c>
      <c r="P103" s="1">
        <f ca="1">IFERROR(INDEX(SBi!$C$3:$K$28,MATCH(E103,SBi!$B$3:$B$28,0),MATCH(O103,SBi!$C$2:$K$2,0)),0)</f>
        <v>83.9</v>
      </c>
      <c r="Q103" s="19">
        <f t="shared" ca="1" si="21"/>
        <v>12.1655</v>
      </c>
      <c r="R103" s="19" t="str">
        <f ca="1">IFERROR(INDEX(VpD!$2:$2,MATCH(G103,VpD!$1:$1,1)),VpD!$I$2)</f>
        <v>&gt;1998</v>
      </c>
      <c r="S103" s="1">
        <f ca="1">IFERROR(INDEX(VpD!$C$3:$I$27,MATCH(E103,VpD!$B$3:$B$27,0),MATCH(R103,VpD!$C$2:$I$2,0)),0)</f>
        <v>72</v>
      </c>
      <c r="T103" s="19">
        <f t="shared" ca="1" si="22"/>
        <v>10.44</v>
      </c>
      <c r="U103" s="14" t="str">
        <f t="shared" ca="1" si="23"/>
        <v xml:space="preserve">712134.85 </v>
      </c>
      <c r="V103" s="14" t="str">
        <f t="shared" ca="1" si="24"/>
        <v>6172051.13</v>
      </c>
      <c r="W103" s="14" t="str">
        <f t="shared" ca="1" si="25"/>
        <v>POINT(712134.85 6172051.13)</v>
      </c>
      <c r="X103" s="14" t="str">
        <f>IFERROR(INDEX(BygningOmraade!B:B,MATCH(A103,BygningOmraade!A:A,0)),"")</f>
        <v/>
      </c>
    </row>
    <row r="104" spans="1:24" s="14" customFormat="1" x14ac:dyDescent="0.25">
      <c r="A104" s="14">
        <f t="shared" si="13"/>
        <v>104</v>
      </c>
      <c r="B104" s="14" t="str">
        <f t="shared" ca="1" si="14"/>
        <v>039fbcae-e118-4707-998b-2fe862701add</v>
      </c>
      <c r="C104" s="14" t="str">
        <f t="shared" ca="1" si="15"/>
        <v>0a3f507e-220c-32b8-e044-0003ba298018</v>
      </c>
      <c r="D104" s="14">
        <f t="shared" ca="1" si="16"/>
        <v>995904</v>
      </c>
      <c r="E104" s="1">
        <f t="shared" ca="1" si="17"/>
        <v>120</v>
      </c>
      <c r="F104" s="1">
        <f t="shared" ca="1" si="18"/>
        <v>132</v>
      </c>
      <c r="G104" s="1">
        <f t="shared" ca="1" si="19"/>
        <v>1983</v>
      </c>
      <c r="H104" s="1" t="str">
        <f ca="1">IFERROR(INDEX(Varmeinstallation!B:B,MATCH(INDIRECT($A$1&amp;"L"&amp;A104)*1,Varmeinstallation!A:A,0)),"Ingen varmeinstallationer")</f>
        <v>Centralvarme fra eget anlæg, et-kammer fyr</v>
      </c>
      <c r="I104" s="1" t="str">
        <f ca="1">IFERROR(INDEX(Opvarmningsmiddel!B:B,MATCH(INDIRECT($A$1&amp;"M"&amp;A104)*1,Opvarmningsmiddel!A:A,0)),"")</f>
        <v>Naturgas</v>
      </c>
      <c r="J104" s="1">
        <f t="shared" ca="1" si="20"/>
        <v>2</v>
      </c>
      <c r="K104" s="1" t="str">
        <f ca="1">IFERROR(INDEX(Relationstabel!$C$3:$K$10,MATCH(VALUE(INDIRECT($A$1&amp;"L"&amp;A104)),Relationstabel!$A$3:$A$10,0),MATCH(IFERROR(VALUE(INDIRECT($A$1&amp;"M"&amp;A104)),0),Relationstabel!$C$1:$K$1,0)),"Ingen varmeinstallationer")</f>
        <v>Naturgas</v>
      </c>
      <c r="L104" s="1" t="str">
        <f ca="1">INDEX(Anvendelseskode!B:B,MATCH($E104,Anvendelseskode!$A:$A,0))</f>
        <v>Fritliggende enfamilieshus (parcelhus)</v>
      </c>
      <c r="M104" s="1" t="str">
        <f ca="1">INDEX(Anvendelseskode!C:C,MATCH($E104,Anvendelseskode!$A:$A,0))</f>
        <v>Parcelhuse</v>
      </c>
      <c r="N104" s="1" t="str">
        <f ca="1">INDEX(Anvendelseskode!D:D,MATCH($E104,Anvendelseskode!$A:$A,0))</f>
        <v>Private husholdninger</v>
      </c>
      <c r="O104" s="1" t="str">
        <f ca="1">IFERROR(INDEX(SBi!$2:$2,MATCH(G104,SBi!$1:$1,1)),SBi!$K$2)</f>
        <v>1979-1998</v>
      </c>
      <c r="P104" s="1">
        <f ca="1">IFERROR(INDEX(SBi!$C$3:$K$28,MATCH(E104,SBi!$B$3:$B$28,0),MATCH(O104,SBi!$C$2:$K$2,0)),0)</f>
        <v>105.4</v>
      </c>
      <c r="Q104" s="19">
        <f t="shared" ca="1" si="21"/>
        <v>13.912800000000001</v>
      </c>
      <c r="R104" s="19" t="str">
        <f ca="1">IFERROR(INDEX(VpD!$2:$2,MATCH(G104,VpD!$1:$1,1)),VpD!$I$2)</f>
        <v>1979-1998</v>
      </c>
      <c r="S104" s="1">
        <f ca="1">IFERROR(INDEX(VpD!$C$3:$I$27,MATCH(E104,VpD!$B$3:$B$27,0),MATCH(R104,VpD!$C$2:$I$2,0)),0)</f>
        <v>90</v>
      </c>
      <c r="T104" s="19">
        <f t="shared" ca="1" si="22"/>
        <v>11.88</v>
      </c>
      <c r="U104" s="14" t="str">
        <f t="shared" ca="1" si="23"/>
        <v xml:space="preserve">712821.03 </v>
      </c>
      <c r="V104" s="14" t="str">
        <f t="shared" ca="1" si="24"/>
        <v>6169262.6</v>
      </c>
      <c r="W104" s="14" t="str">
        <f t="shared" ca="1" si="25"/>
        <v>POINT(712821.03 6169262.6)</v>
      </c>
      <c r="X104" s="14" t="str">
        <f>IFERROR(INDEX(BygningOmraade!B:B,MATCH(A104,BygningOmraade!A:A,0)),"")</f>
        <v/>
      </c>
    </row>
    <row r="105" spans="1:24" s="14" customFormat="1" x14ac:dyDescent="0.25">
      <c r="A105" s="14">
        <f t="shared" si="13"/>
        <v>105</v>
      </c>
      <c r="B105" s="14" t="str">
        <f t="shared" ca="1" si="14"/>
        <v>03a9131f-dd8b-4f28-8d7d-e99009705cf7</v>
      </c>
      <c r="C105" s="14" t="str">
        <f t="shared" ca="1" si="15"/>
        <v>0a3f507e-1ead-32b8-e044-0003ba298018</v>
      </c>
      <c r="D105" s="14">
        <f t="shared" ca="1" si="16"/>
        <v>994781</v>
      </c>
      <c r="E105" s="1">
        <f t="shared" ca="1" si="17"/>
        <v>120</v>
      </c>
      <c r="F105" s="1">
        <f t="shared" ca="1" si="18"/>
        <v>143</v>
      </c>
      <c r="G105" s="1">
        <f t="shared" ca="1" si="19"/>
        <v>1969</v>
      </c>
      <c r="H105" s="1" t="str">
        <f ca="1">IFERROR(INDEX(Varmeinstallation!B:B,MATCH(INDIRECT($A$1&amp;"L"&amp;A105)*1,Varmeinstallation!A:A,0)),"Ingen varmeinstallationer")</f>
        <v>Centralvarme fra eget anlæg, et-kammer fyr</v>
      </c>
      <c r="I105" s="1" t="str">
        <f ca="1">IFERROR(INDEX(Opvarmningsmiddel!B:B,MATCH(INDIRECT($A$1&amp;"M"&amp;A105)*1,Opvarmningsmiddel!A:A,0)),"")</f>
        <v>Naturgas</v>
      </c>
      <c r="J105" s="1">
        <f t="shared" ca="1" si="20"/>
        <v>0</v>
      </c>
      <c r="K105" s="1" t="str">
        <f ca="1">IFERROR(INDEX(Relationstabel!$C$3:$K$10,MATCH(VALUE(INDIRECT($A$1&amp;"L"&amp;A105)),Relationstabel!$A$3:$A$10,0),MATCH(IFERROR(VALUE(INDIRECT($A$1&amp;"M"&amp;A105)),0),Relationstabel!$C$1:$K$1,0)),"Ingen varmeinstallationer")</f>
        <v>Naturgas</v>
      </c>
      <c r="L105" s="1" t="str">
        <f ca="1">INDEX(Anvendelseskode!B:B,MATCH($E105,Anvendelseskode!$A:$A,0))</f>
        <v>Fritliggende enfamilieshus (parcelhus)</v>
      </c>
      <c r="M105" s="1" t="str">
        <f ca="1">INDEX(Anvendelseskode!C:C,MATCH($E105,Anvendelseskode!$A:$A,0))</f>
        <v>Parcelhuse</v>
      </c>
      <c r="N105" s="1" t="str">
        <f ca="1">INDEX(Anvendelseskode!D:D,MATCH($E105,Anvendelseskode!$A:$A,0))</f>
        <v>Private husholdninger</v>
      </c>
      <c r="O105" s="1" t="str">
        <f ca="1">IFERROR(INDEX(SBi!$2:$2,MATCH(G105,SBi!$1:$1,1)),SBi!$K$2)</f>
        <v>1961-1972</v>
      </c>
      <c r="P105" s="1">
        <f ca="1">IFERROR(INDEX(SBi!$C$3:$K$28,MATCH(E105,SBi!$B$3:$B$28,0),MATCH(O105,SBi!$C$2:$K$2,0)),0)</f>
        <v>134.30000000000001</v>
      </c>
      <c r="Q105" s="19">
        <f t="shared" ca="1" si="21"/>
        <v>19.204900000000002</v>
      </c>
      <c r="R105" s="19" t="str">
        <f ca="1">IFERROR(INDEX(VpD!$2:$2,MATCH(G105,VpD!$1:$1,1)),VpD!$I$2)</f>
        <v>1961-1972</v>
      </c>
      <c r="S105" s="1">
        <f ca="1">IFERROR(INDEX(VpD!$C$3:$I$27,MATCH(E105,VpD!$B$3:$B$27,0),MATCH(R105,VpD!$C$2:$I$2,0)),0)</f>
        <v>143</v>
      </c>
      <c r="T105" s="19">
        <f t="shared" ca="1" si="22"/>
        <v>20.449000000000002</v>
      </c>
      <c r="U105" s="14" t="str">
        <f t="shared" ca="1" si="23"/>
        <v xml:space="preserve">711602.07 </v>
      </c>
      <c r="V105" s="14" t="str">
        <f t="shared" ca="1" si="24"/>
        <v>6172191.27</v>
      </c>
      <c r="W105" s="14" t="str">
        <f t="shared" ca="1" si="25"/>
        <v>POINT(711602.07 6172191.27)</v>
      </c>
      <c r="X105" s="14" t="str">
        <f>IFERROR(INDEX(BygningOmraade!B:B,MATCH(A105,BygningOmraade!A:A,0)),"")</f>
        <v/>
      </c>
    </row>
    <row r="106" spans="1:24" s="14" customFormat="1" x14ac:dyDescent="0.25">
      <c r="A106" s="14">
        <f t="shared" si="13"/>
        <v>106</v>
      </c>
      <c r="B106" s="14" t="str">
        <f t="shared" ca="1" si="14"/>
        <v>03b74989-22a8-4e46-b8a8-092e0ac9884a</v>
      </c>
      <c r="C106" s="14" t="str">
        <f t="shared" ca="1" si="15"/>
        <v>0a3f507e-2289-32b8-e044-0003ba298018</v>
      </c>
      <c r="D106" s="14">
        <f t="shared" ca="1" si="16"/>
        <v>995412</v>
      </c>
      <c r="E106" s="1">
        <f t="shared" ca="1" si="17"/>
        <v>120</v>
      </c>
      <c r="F106" s="1">
        <f t="shared" ca="1" si="18"/>
        <v>151</v>
      </c>
      <c r="G106" s="1">
        <f t="shared" ca="1" si="19"/>
        <v>1972</v>
      </c>
      <c r="H106" s="1" t="str">
        <f ca="1">IFERROR(INDEX(Varmeinstallation!B:B,MATCH(INDIRECT($A$1&amp;"L"&amp;A106)*1,Varmeinstallation!A:A,0)),"Ingen varmeinstallationer")</f>
        <v>Centralvarme fra eget anlæg, et-kammer fyr</v>
      </c>
      <c r="I106" s="1" t="str">
        <f ca="1">IFERROR(INDEX(Opvarmningsmiddel!B:B,MATCH(INDIRECT($A$1&amp;"M"&amp;A106)*1,Opvarmningsmiddel!A:A,0)),"")</f>
        <v>Naturgas</v>
      </c>
      <c r="J106" s="1">
        <f t="shared" ca="1" si="20"/>
        <v>90</v>
      </c>
      <c r="K106" s="1" t="str">
        <f ca="1">IFERROR(INDEX(Relationstabel!$C$3:$K$10,MATCH(VALUE(INDIRECT($A$1&amp;"L"&amp;A106)),Relationstabel!$A$3:$A$10,0),MATCH(IFERROR(VALUE(INDIRECT($A$1&amp;"M"&amp;A106)),0),Relationstabel!$C$1:$K$1,0)),"Ingen varmeinstallationer")</f>
        <v>Naturgas</v>
      </c>
      <c r="L106" s="1" t="str">
        <f ca="1">INDEX(Anvendelseskode!B:B,MATCH($E106,Anvendelseskode!$A:$A,0))</f>
        <v>Fritliggende enfamilieshus (parcelhus)</v>
      </c>
      <c r="M106" s="1" t="str">
        <f ca="1">INDEX(Anvendelseskode!C:C,MATCH($E106,Anvendelseskode!$A:$A,0))</f>
        <v>Parcelhuse</v>
      </c>
      <c r="N106" s="1" t="str">
        <f ca="1">INDEX(Anvendelseskode!D:D,MATCH($E106,Anvendelseskode!$A:$A,0))</f>
        <v>Private husholdninger</v>
      </c>
      <c r="O106" s="1" t="str">
        <f ca="1">IFERROR(INDEX(SBi!$2:$2,MATCH(G106,SBi!$1:$1,1)),SBi!$K$2)</f>
        <v>1961-1972</v>
      </c>
      <c r="P106" s="1">
        <f ca="1">IFERROR(INDEX(SBi!$C$3:$K$28,MATCH(E106,SBi!$B$3:$B$28,0),MATCH(O106,SBi!$C$2:$K$2,0)),0)</f>
        <v>134.30000000000001</v>
      </c>
      <c r="Q106" s="19">
        <f t="shared" ca="1" si="21"/>
        <v>20.279300000000003</v>
      </c>
      <c r="R106" s="19" t="str">
        <f ca="1">IFERROR(INDEX(VpD!$2:$2,MATCH(G106,VpD!$1:$1,1)),VpD!$I$2)</f>
        <v>1961-1972</v>
      </c>
      <c r="S106" s="1">
        <f ca="1">IFERROR(INDEX(VpD!$C$3:$I$27,MATCH(E106,VpD!$B$3:$B$27,0),MATCH(R106,VpD!$C$2:$I$2,0)),0)</f>
        <v>143</v>
      </c>
      <c r="T106" s="19">
        <f t="shared" ca="1" si="22"/>
        <v>21.593</v>
      </c>
      <c r="U106" s="14" t="str">
        <f t="shared" ca="1" si="23"/>
        <v xml:space="preserve">711985.83 </v>
      </c>
      <c r="V106" s="14" t="str">
        <f t="shared" ca="1" si="24"/>
        <v>6171808.44</v>
      </c>
      <c r="W106" s="14" t="str">
        <f t="shared" ca="1" si="25"/>
        <v>POINT(711985.83 6171808.44)</v>
      </c>
      <c r="X106" s="14" t="str">
        <f>IFERROR(INDEX(BygningOmraade!B:B,MATCH(A106,BygningOmraade!A:A,0)),"")</f>
        <v/>
      </c>
    </row>
    <row r="107" spans="1:24" s="14" customFormat="1" x14ac:dyDescent="0.25">
      <c r="A107" s="14">
        <f t="shared" si="13"/>
        <v>107</v>
      </c>
      <c r="B107" s="14" t="str">
        <f t="shared" ca="1" si="14"/>
        <v>03d45bea-5bd5-49d8-bf33-c786e78d0b69</v>
      </c>
      <c r="C107" s="14" t="str">
        <f t="shared" ca="1" si="15"/>
        <v>0a3f507e-152a-32b8-e044-0003ba298018</v>
      </c>
      <c r="D107" s="14">
        <f t="shared" ca="1" si="16"/>
        <v>994815</v>
      </c>
      <c r="E107" s="1">
        <f t="shared" ca="1" si="17"/>
        <v>130</v>
      </c>
      <c r="F107" s="1">
        <f t="shared" ca="1" si="18"/>
        <v>74</v>
      </c>
      <c r="G107" s="1">
        <f t="shared" ca="1" si="19"/>
        <v>1993</v>
      </c>
      <c r="H107" s="1" t="str">
        <f ca="1">IFERROR(INDEX(Varmeinstallation!B:B,MATCH(INDIRECT($A$1&amp;"L"&amp;A107)*1,Varmeinstallation!A:A,0)),"Ingen varmeinstallationer")</f>
        <v>Fjernvarme/blokvarme (radiatorsystemer eller varmluftanlæg)</v>
      </c>
      <c r="I107" s="1" t="str">
        <f ca="1">IFERROR(INDEX(Opvarmningsmiddel!B:B,MATCH(INDIRECT($A$1&amp;"M"&amp;A107)*1,Opvarmningsmiddel!A:A,0)),"")</f>
        <v/>
      </c>
      <c r="J107" s="1">
        <f t="shared" ca="1" si="20"/>
        <v>0</v>
      </c>
      <c r="K107" s="1" t="str">
        <f ca="1">IFERROR(INDEX(Relationstabel!$C$3:$K$10,MATCH(VALUE(INDIRECT($A$1&amp;"L"&amp;A107)),Relationstabel!$A$3:$A$10,0),MATCH(IFERROR(VALUE(INDIRECT($A$1&amp;"M"&amp;A107)),0),Relationstabel!$C$1:$K$1,0)),"Ingen varmeinstallationer")</f>
        <v>Fjernvarme/ Blokvarme</v>
      </c>
      <c r="L107" s="1" t="str">
        <f ca="1">INDEX(Anvendelseskode!B:B,MATCH($E107,Anvendelseskode!$A:$A,0))</f>
        <v>Række-, kæde-, dobbelthus (lodret adskillelse mellem enhederne)</v>
      </c>
      <c r="M107" s="1" t="str">
        <f ca="1">INDEX(Anvendelseskode!C:C,MATCH($E107,Anvendelseskode!$A:$A,0))</f>
        <v>Række-, kæde og dobbelthuse</v>
      </c>
      <c r="N107" s="1" t="str">
        <f ca="1">INDEX(Anvendelseskode!D:D,MATCH($E107,Anvendelseskode!$A:$A,0))</f>
        <v>Private husholdninger</v>
      </c>
      <c r="O107" s="1" t="str">
        <f ca="1">IFERROR(INDEX(SBi!$2:$2,MATCH(G107,SBi!$1:$1,1)),SBi!$K$2)</f>
        <v>1979-1998</v>
      </c>
      <c r="P107" s="1">
        <f ca="1">IFERROR(INDEX(SBi!$C$3:$K$28,MATCH(E107,SBi!$B$3:$B$28,0),MATCH(O107,SBi!$C$2:$K$2,0)),0)</f>
        <v>96.8</v>
      </c>
      <c r="Q107" s="19">
        <f t="shared" ca="1" si="21"/>
        <v>7.1631999999999998</v>
      </c>
      <c r="R107" s="19" t="str">
        <f ca="1">IFERROR(INDEX(VpD!$2:$2,MATCH(G107,VpD!$1:$1,1)),VpD!$I$2)</f>
        <v>1979-1998</v>
      </c>
      <c r="S107" s="1">
        <f ca="1">IFERROR(INDEX(VpD!$C$3:$I$27,MATCH(E107,VpD!$B$3:$B$27,0),MATCH(R107,VpD!$C$2:$I$2,0)),0)</f>
        <v>74</v>
      </c>
      <c r="T107" s="19">
        <f t="shared" ca="1" si="22"/>
        <v>5.476</v>
      </c>
      <c r="U107" s="14" t="str">
        <f t="shared" ca="1" si="23"/>
        <v xml:space="preserve">711582.95 </v>
      </c>
      <c r="V107" s="14" t="str">
        <f t="shared" ca="1" si="24"/>
        <v>6172454.33</v>
      </c>
      <c r="W107" s="14" t="str">
        <f t="shared" ca="1" si="25"/>
        <v>POINT(711582.95 6172454.33)</v>
      </c>
      <c r="X107" s="14" t="str">
        <f>IFERROR(INDEX(BygningOmraade!B:B,MATCH(A107,BygningOmraade!A:A,0)),"")</f>
        <v/>
      </c>
    </row>
    <row r="108" spans="1:24" s="14" customFormat="1" x14ac:dyDescent="0.25">
      <c r="A108" s="14">
        <f t="shared" si="13"/>
        <v>108</v>
      </c>
      <c r="B108" s="14" t="str">
        <f t="shared" ca="1" si="14"/>
        <v>03edfc00-c26d-4812-bdf9-b2c4b0116ebb</v>
      </c>
      <c r="C108" s="14" t="str">
        <f t="shared" ca="1" si="15"/>
        <v>0a3f507e-2206-32b8-e044-0003ba298018</v>
      </c>
      <c r="D108" s="14">
        <f t="shared" ca="1" si="16"/>
        <v>996359</v>
      </c>
      <c r="E108" s="1">
        <f t="shared" ca="1" si="17"/>
        <v>130</v>
      </c>
      <c r="F108" s="1">
        <f t="shared" ca="1" si="18"/>
        <v>121</v>
      </c>
      <c r="G108" s="1">
        <f t="shared" ca="1" si="19"/>
        <v>1978</v>
      </c>
      <c r="H108" s="1" t="str">
        <f ca="1">IFERROR(INDEX(Varmeinstallation!B:B,MATCH(INDIRECT($A$1&amp;"L"&amp;A108)*1,Varmeinstallation!A:A,0)),"Ingen varmeinstallationer")</f>
        <v>Centralvarme fra eget anlæg, et-kammer fyr</v>
      </c>
      <c r="I108" s="1" t="str">
        <f ca="1">IFERROR(INDEX(Opvarmningsmiddel!B:B,MATCH(INDIRECT($A$1&amp;"M"&amp;A108)*1,Opvarmningsmiddel!A:A,0)),"")</f>
        <v>Naturgas</v>
      </c>
      <c r="J108" s="1">
        <f t="shared" ca="1" si="20"/>
        <v>0</v>
      </c>
      <c r="K108" s="1" t="str">
        <f ca="1">IFERROR(INDEX(Relationstabel!$C$3:$K$10,MATCH(VALUE(INDIRECT($A$1&amp;"L"&amp;A108)),Relationstabel!$A$3:$A$10,0),MATCH(IFERROR(VALUE(INDIRECT($A$1&amp;"M"&amp;A108)),0),Relationstabel!$C$1:$K$1,0)),"Ingen varmeinstallationer")</f>
        <v>Naturgas</v>
      </c>
      <c r="L108" s="1" t="str">
        <f ca="1">INDEX(Anvendelseskode!B:B,MATCH($E108,Anvendelseskode!$A:$A,0))</f>
        <v>Række-, kæde-, dobbelthus (lodret adskillelse mellem enhederne)</v>
      </c>
      <c r="M108" s="1" t="str">
        <f ca="1">INDEX(Anvendelseskode!C:C,MATCH($E108,Anvendelseskode!$A:$A,0))</f>
        <v>Række-, kæde og dobbelthuse</v>
      </c>
      <c r="N108" s="1" t="str">
        <f ca="1">INDEX(Anvendelseskode!D:D,MATCH($E108,Anvendelseskode!$A:$A,0))</f>
        <v>Private husholdninger</v>
      </c>
      <c r="O108" s="1" t="str">
        <f ca="1">IFERROR(INDEX(SBi!$2:$2,MATCH(G108,SBi!$1:$1,1)),SBi!$K$2)</f>
        <v>1973-1978</v>
      </c>
      <c r="P108" s="1">
        <f ca="1">IFERROR(INDEX(SBi!$C$3:$K$28,MATCH(E108,SBi!$B$3:$B$28,0),MATCH(O108,SBi!$C$2:$K$2,0)),0)</f>
        <v>112.6</v>
      </c>
      <c r="Q108" s="19">
        <f t="shared" ca="1" si="21"/>
        <v>13.624599999999999</v>
      </c>
      <c r="R108" s="19" t="str">
        <f ca="1">IFERROR(INDEX(VpD!$2:$2,MATCH(G108,VpD!$1:$1,1)),VpD!$I$2)</f>
        <v>1973-1978</v>
      </c>
      <c r="S108" s="1">
        <f ca="1">IFERROR(INDEX(VpD!$C$3:$I$27,MATCH(E108,VpD!$B$3:$B$27,0),MATCH(R108,VpD!$C$2:$I$2,0)),0)</f>
        <v>98</v>
      </c>
      <c r="T108" s="19">
        <f t="shared" ca="1" si="22"/>
        <v>11.858000000000001</v>
      </c>
      <c r="U108" s="14" t="str">
        <f t="shared" ca="1" si="23"/>
        <v xml:space="preserve">712878.28 </v>
      </c>
      <c r="V108" s="14" t="str">
        <f t="shared" ca="1" si="24"/>
        <v>6169281.1</v>
      </c>
      <c r="W108" s="14" t="str">
        <f t="shared" ca="1" si="25"/>
        <v>POINT(712878.28 6169281.1)</v>
      </c>
      <c r="X108" s="14" t="str">
        <f>IFERROR(INDEX(BygningOmraade!B:B,MATCH(A108,BygningOmraade!A:A,0)),"")</f>
        <v/>
      </c>
    </row>
    <row r="109" spans="1:24" s="14" customFormat="1" x14ac:dyDescent="0.25">
      <c r="A109" s="14">
        <f t="shared" si="13"/>
        <v>109</v>
      </c>
      <c r="B109" s="14" t="str">
        <f t="shared" ca="1" si="14"/>
        <v>0401c5ee-e7c2-4a2b-a32d-0da6eb474150</v>
      </c>
      <c r="C109" s="14" t="str">
        <f t="shared" ca="1" si="15"/>
        <v>0a3f507e-1b41-32b8-e044-0003ba298018</v>
      </c>
      <c r="D109" s="14">
        <f t="shared" ca="1" si="16"/>
        <v>994628</v>
      </c>
      <c r="E109" s="1">
        <f t="shared" ca="1" si="17"/>
        <v>210</v>
      </c>
      <c r="F109" s="1">
        <f t="shared" ca="1" si="18"/>
        <v>441</v>
      </c>
      <c r="G109" s="1">
        <f t="shared" ca="1" si="19"/>
        <v>2007</v>
      </c>
      <c r="H109" s="1" t="str">
        <f ca="1">IFERROR(INDEX(Varmeinstallation!B:B,MATCH(INDIRECT($A$1&amp;"L"&amp;A109)*1,Varmeinstallation!A:A,0)),"Ingen varmeinstallationer")</f>
        <v>Ingen varmeinstallationer</v>
      </c>
      <c r="I109" s="1" t="str">
        <f ca="1">IFERROR(INDEX(Opvarmningsmiddel!B:B,MATCH(INDIRECT($A$1&amp;"M"&amp;A109)*1,Opvarmningsmiddel!A:A,0)),"")</f>
        <v/>
      </c>
      <c r="J109" s="1">
        <f t="shared" ca="1" si="20"/>
        <v>0</v>
      </c>
      <c r="K109" s="1" t="str">
        <f ca="1">IFERROR(INDEX(Relationstabel!$C$3:$K$10,MATCH(VALUE(INDIRECT($A$1&amp;"L"&amp;A109)),Relationstabel!$A$3:$A$10,0),MATCH(IFERROR(VALUE(INDIRECT($A$1&amp;"M"&amp;A109)),0),Relationstabel!$C$1:$K$1,0)),"Ingen varmeinstallationer")</f>
        <v>Ingen varmeinstallation</v>
      </c>
      <c r="L109" s="1" t="str">
        <f ca="1">INDEX(Anvendelseskode!B:B,MATCH($E109,Anvendelseskode!$A:$A,0))</f>
        <v>Bygning til erhvervsmæssig produktion vedrørende landbrug, gartneri, råstofudvinding o.lign</v>
      </c>
      <c r="M109" s="1" t="str">
        <f ca="1">INDEX(Anvendelseskode!C:C,MATCH($E109,Anvendelseskode!$A:$A,0))</f>
        <v>Avls- og driftsbygning</v>
      </c>
      <c r="N109" s="1" t="str">
        <f ca="1">INDEX(Anvendelseskode!D:D,MATCH($E109,Anvendelseskode!$A:$A,0))</f>
        <v>Landbrug og gartneri</v>
      </c>
      <c r="O109" s="1" t="str">
        <f ca="1">IFERROR(INDEX(SBi!$2:$2,MATCH(G109,SBi!$1:$1,1)),SBi!$K$2)</f>
        <v>Efter 2006</v>
      </c>
      <c r="P109" s="1">
        <f ca="1">IFERROR(INDEX(SBi!$C$3:$K$28,MATCH(E109,SBi!$B$3:$B$28,0),MATCH(O109,SBi!$C$2:$K$2,0)),0)</f>
        <v>22</v>
      </c>
      <c r="Q109" s="19">
        <f t="shared" ca="1" si="21"/>
        <v>9.702</v>
      </c>
      <c r="R109" s="19" t="str">
        <f ca="1">IFERROR(INDEX(VpD!$2:$2,MATCH(G109,VpD!$1:$1,1)),VpD!$I$2)</f>
        <v>&gt;1998</v>
      </c>
      <c r="S109" s="1">
        <f ca="1">IFERROR(INDEX(VpD!$C$3:$I$27,MATCH(E109,VpD!$B$3:$B$27,0),MATCH(R109,VpD!$C$2:$I$2,0)),0)</f>
        <v>22</v>
      </c>
      <c r="T109" s="19">
        <f t="shared" ca="1" si="22"/>
        <v>9.702</v>
      </c>
      <c r="U109" s="14" t="str">
        <f t="shared" ca="1" si="23"/>
        <v xml:space="preserve">711788.65 </v>
      </c>
      <c r="V109" s="14" t="str">
        <f t="shared" ca="1" si="24"/>
        <v>6171294.27</v>
      </c>
      <c r="W109" s="14" t="str">
        <f t="shared" ca="1" si="25"/>
        <v>POINT(711788.65 6171294.27)</v>
      </c>
      <c r="X109" s="14" t="str">
        <f>IFERROR(INDEX(BygningOmraade!B:B,MATCH(A109,BygningOmraade!A:A,0)),"")</f>
        <v/>
      </c>
    </row>
    <row r="110" spans="1:24" s="14" customFormat="1" x14ac:dyDescent="0.25">
      <c r="A110" s="14">
        <f t="shared" si="13"/>
        <v>110</v>
      </c>
      <c r="B110" s="14" t="str">
        <f t="shared" ca="1" si="14"/>
        <v>0406e243-3983-499b-b9e8-124bda1ff514</v>
      </c>
      <c r="C110" s="14" t="str">
        <f t="shared" ca="1" si="15"/>
        <v>0a3f507e-2295-32b8-e044-0003ba298018</v>
      </c>
      <c r="D110" s="14">
        <f t="shared" ca="1" si="16"/>
        <v>995405</v>
      </c>
      <c r="E110" s="1">
        <f t="shared" ca="1" si="17"/>
        <v>130</v>
      </c>
      <c r="F110" s="1">
        <f t="shared" ca="1" si="18"/>
        <v>107</v>
      </c>
      <c r="G110" s="1">
        <f t="shared" ca="1" si="19"/>
        <v>1970</v>
      </c>
      <c r="H110" s="1" t="str">
        <f ca="1">IFERROR(INDEX(Varmeinstallation!B:B,MATCH(INDIRECT($A$1&amp;"L"&amp;A110)*1,Varmeinstallation!A:A,0)),"Ingen varmeinstallationer")</f>
        <v>Fjernvarme/blokvarme (radiatorsystemer eller varmluftanlæg)</v>
      </c>
      <c r="I110" s="1" t="str">
        <f ca="1">IFERROR(INDEX(Opvarmningsmiddel!B:B,MATCH(INDIRECT($A$1&amp;"M"&amp;A110)*1,Opvarmningsmiddel!A:A,0)),"")</f>
        <v/>
      </c>
      <c r="J110" s="1">
        <f t="shared" ca="1" si="20"/>
        <v>0</v>
      </c>
      <c r="K110" s="1" t="str">
        <f ca="1">IFERROR(INDEX(Relationstabel!$C$3:$K$10,MATCH(VALUE(INDIRECT($A$1&amp;"L"&amp;A110)),Relationstabel!$A$3:$A$10,0),MATCH(IFERROR(VALUE(INDIRECT($A$1&amp;"M"&amp;A110)),0),Relationstabel!$C$1:$K$1,0)),"Ingen varmeinstallationer")</f>
        <v>Fjernvarme/ Blokvarme</v>
      </c>
      <c r="L110" s="1" t="str">
        <f ca="1">INDEX(Anvendelseskode!B:B,MATCH($E110,Anvendelseskode!$A:$A,0))</f>
        <v>Række-, kæde-, dobbelthus (lodret adskillelse mellem enhederne)</v>
      </c>
      <c r="M110" s="1" t="str">
        <f ca="1">INDEX(Anvendelseskode!C:C,MATCH($E110,Anvendelseskode!$A:$A,0))</f>
        <v>Række-, kæde og dobbelthuse</v>
      </c>
      <c r="N110" s="1" t="str">
        <f ca="1">INDEX(Anvendelseskode!D:D,MATCH($E110,Anvendelseskode!$A:$A,0))</f>
        <v>Private husholdninger</v>
      </c>
      <c r="O110" s="1" t="str">
        <f ca="1">IFERROR(INDEX(SBi!$2:$2,MATCH(G110,SBi!$1:$1,1)),SBi!$K$2)</f>
        <v>1961-1972</v>
      </c>
      <c r="P110" s="1">
        <f ca="1">IFERROR(INDEX(SBi!$C$3:$K$28,MATCH(E110,SBi!$B$3:$B$28,0),MATCH(O110,SBi!$C$2:$K$2,0)),0)</f>
        <v>119.9</v>
      </c>
      <c r="Q110" s="19">
        <f t="shared" ca="1" si="21"/>
        <v>12.829300000000002</v>
      </c>
      <c r="R110" s="19" t="str">
        <f ca="1">IFERROR(INDEX(VpD!$2:$2,MATCH(G110,VpD!$1:$1,1)),VpD!$I$2)</f>
        <v>1961-1972</v>
      </c>
      <c r="S110" s="1">
        <f ca="1">IFERROR(INDEX(VpD!$C$3:$I$27,MATCH(E110,VpD!$B$3:$B$27,0),MATCH(R110,VpD!$C$2:$I$2,0)),0)</f>
        <v>120</v>
      </c>
      <c r="T110" s="19">
        <f t="shared" ca="1" si="22"/>
        <v>12.84</v>
      </c>
      <c r="U110" s="14" t="str">
        <f t="shared" ca="1" si="23"/>
        <v xml:space="preserve">711985.08 </v>
      </c>
      <c r="V110" s="14" t="str">
        <f t="shared" ca="1" si="24"/>
        <v>6171861.3</v>
      </c>
      <c r="W110" s="14" t="str">
        <f t="shared" ca="1" si="25"/>
        <v>POINT(711985.08 6171861.3)</v>
      </c>
      <c r="X110" s="14" t="str">
        <f>IFERROR(INDEX(BygningOmraade!B:B,MATCH(A110,BygningOmraade!A:A,0)),"")</f>
        <v/>
      </c>
    </row>
    <row r="111" spans="1:24" s="14" customFormat="1" x14ac:dyDescent="0.25">
      <c r="A111" s="14">
        <f t="shared" si="13"/>
        <v>111</v>
      </c>
      <c r="B111" s="14" t="str">
        <f t="shared" ca="1" si="14"/>
        <v>04076ef0-708c-4bb2-92b9-15a6d84916cf</v>
      </c>
      <c r="C111" s="14" t="str">
        <f t="shared" ca="1" si="15"/>
        <v>0a3f507e-168c-32b8-e044-0003ba298018</v>
      </c>
      <c r="D111" s="14">
        <f t="shared" ca="1" si="16"/>
        <v>995988</v>
      </c>
      <c r="E111" s="1">
        <f t="shared" ca="1" si="17"/>
        <v>140</v>
      </c>
      <c r="F111" s="1">
        <f t="shared" ca="1" si="18"/>
        <v>372</v>
      </c>
      <c r="G111" s="1">
        <f t="shared" ca="1" si="19"/>
        <v>1988</v>
      </c>
      <c r="H111" s="1" t="str">
        <f ca="1">IFERROR(INDEX(Varmeinstallation!B:B,MATCH(INDIRECT($A$1&amp;"L"&amp;A111)*1,Varmeinstallation!A:A,0)),"Ingen varmeinstallationer")</f>
        <v>Fjernvarme/blokvarme (radiatorsystemer eller varmluftanlæg)</v>
      </c>
      <c r="I111" s="1" t="str">
        <f ca="1">IFERROR(INDEX(Opvarmningsmiddel!B:B,MATCH(INDIRECT($A$1&amp;"M"&amp;A111)*1,Opvarmningsmiddel!A:A,0)),"")</f>
        <v/>
      </c>
      <c r="J111" s="1">
        <f t="shared" ca="1" si="20"/>
        <v>0</v>
      </c>
      <c r="K111" s="1" t="str">
        <f ca="1">IFERROR(INDEX(Relationstabel!$C$3:$K$10,MATCH(VALUE(INDIRECT($A$1&amp;"L"&amp;A111)),Relationstabel!$A$3:$A$10,0),MATCH(IFERROR(VALUE(INDIRECT($A$1&amp;"M"&amp;A111)),0),Relationstabel!$C$1:$K$1,0)),"Ingen varmeinstallationer")</f>
        <v>Fjernvarme/ Blokvarme</v>
      </c>
      <c r="L111" s="1" t="str">
        <f ca="1">INDEX(Anvendelseskode!B:B,MATCH($E111,Anvendelseskode!$A:$A,0))</f>
        <v>Etageboligbebyggelse</v>
      </c>
      <c r="M111" s="1" t="str">
        <f ca="1">INDEX(Anvendelseskode!C:C,MATCH($E111,Anvendelseskode!$A:$A,0))</f>
        <v>Etageboligbebyggelse</v>
      </c>
      <c r="N111" s="1" t="str">
        <f ca="1">INDEX(Anvendelseskode!D:D,MATCH($E111,Anvendelseskode!$A:$A,0))</f>
        <v>Private husholdninger</v>
      </c>
      <c r="O111" s="1" t="str">
        <f ca="1">IFERROR(INDEX(SBi!$2:$2,MATCH(G111,SBi!$1:$1,1)),SBi!$K$2)</f>
        <v>1979-1998</v>
      </c>
      <c r="P111" s="1">
        <f ca="1">IFERROR(INDEX(SBi!$C$3:$K$28,MATCH(E111,SBi!$B$3:$B$28,0),MATCH(O111,SBi!$C$2:$K$2,0)),0)</f>
        <v>108.5</v>
      </c>
      <c r="Q111" s="19">
        <f t="shared" ca="1" si="21"/>
        <v>40.362000000000002</v>
      </c>
      <c r="R111" s="19" t="str">
        <f ca="1">IFERROR(INDEX(VpD!$2:$2,MATCH(G111,VpD!$1:$1,1)),VpD!$I$2)</f>
        <v>1979-1998</v>
      </c>
      <c r="S111" s="1">
        <f ca="1">IFERROR(INDEX(VpD!$C$3:$I$27,MATCH(E111,VpD!$B$3:$B$27,0),MATCH(R111,VpD!$C$2:$I$2,0)),0)</f>
        <v>80</v>
      </c>
      <c r="T111" s="19">
        <f t="shared" ca="1" si="22"/>
        <v>29.76</v>
      </c>
      <c r="U111" s="14" t="str">
        <f t="shared" ca="1" si="23"/>
        <v xml:space="preserve">712862.3 </v>
      </c>
      <c r="V111" s="14" t="str">
        <f t="shared" ca="1" si="24"/>
        <v>6169761.28</v>
      </c>
      <c r="W111" s="14" t="str">
        <f t="shared" ca="1" si="25"/>
        <v>POINT(712862.3 6169761.28)</v>
      </c>
      <c r="X111" s="14" t="str">
        <f>IFERROR(INDEX(BygningOmraade!B:B,MATCH(A111,BygningOmraade!A:A,0)),"")</f>
        <v/>
      </c>
    </row>
    <row r="112" spans="1:24" s="14" customFormat="1" x14ac:dyDescent="0.25">
      <c r="A112" s="14">
        <f t="shared" si="13"/>
        <v>112</v>
      </c>
      <c r="B112" s="14" t="str">
        <f t="shared" ca="1" si="14"/>
        <v>0417687e-bac9-4ee4-b6ea-53a97e10eb08</v>
      </c>
      <c r="C112" s="14" t="str">
        <f t="shared" ca="1" si="15"/>
        <v>3cae7253-093b-0f90-e044-0003ba298018</v>
      </c>
      <c r="D112" s="14">
        <f t="shared" ca="1" si="16"/>
        <v>2685044</v>
      </c>
      <c r="E112" s="1">
        <f t="shared" ca="1" si="17"/>
        <v>130</v>
      </c>
      <c r="F112" s="1">
        <f t="shared" ca="1" si="18"/>
        <v>118</v>
      </c>
      <c r="G112" s="1">
        <f t="shared" ca="1" si="19"/>
        <v>2008</v>
      </c>
      <c r="H112" s="1" t="str">
        <f ca="1">IFERROR(INDEX(Varmeinstallation!B:B,MATCH(INDIRECT($A$1&amp;"L"&amp;A112)*1,Varmeinstallation!A:A,0)),"Ingen varmeinstallationer")</f>
        <v>Fjernvarme/blokvarme (radiatorsystemer eller varmluftanlæg)</v>
      </c>
      <c r="I112" s="1" t="str">
        <f ca="1">IFERROR(INDEX(Opvarmningsmiddel!B:B,MATCH(INDIRECT($A$1&amp;"M"&amp;A112)*1,Opvarmningsmiddel!A:A,0)),"")</f>
        <v/>
      </c>
      <c r="J112" s="1">
        <f t="shared" ca="1" si="20"/>
        <v>90</v>
      </c>
      <c r="K112" s="1" t="str">
        <f ca="1">IFERROR(INDEX(Relationstabel!$C$3:$K$10,MATCH(VALUE(INDIRECT($A$1&amp;"L"&amp;A112)),Relationstabel!$A$3:$A$10,0),MATCH(IFERROR(VALUE(INDIRECT($A$1&amp;"M"&amp;A112)),0),Relationstabel!$C$1:$K$1,0)),"Ingen varmeinstallationer")</f>
        <v>Fjernvarme/ Blokvarme</v>
      </c>
      <c r="L112" s="1" t="str">
        <f ca="1">INDEX(Anvendelseskode!B:B,MATCH($E112,Anvendelseskode!$A:$A,0))</f>
        <v>Række-, kæde-, dobbelthus (lodret adskillelse mellem enhederne)</v>
      </c>
      <c r="M112" s="1" t="str">
        <f ca="1">INDEX(Anvendelseskode!C:C,MATCH($E112,Anvendelseskode!$A:$A,0))</f>
        <v>Række-, kæde og dobbelthuse</v>
      </c>
      <c r="N112" s="1" t="str">
        <f ca="1">INDEX(Anvendelseskode!D:D,MATCH($E112,Anvendelseskode!$A:$A,0))</f>
        <v>Private husholdninger</v>
      </c>
      <c r="O112" s="1" t="str">
        <f ca="1">IFERROR(INDEX(SBi!$2:$2,MATCH(G112,SBi!$1:$1,1)),SBi!$K$2)</f>
        <v>Efter 2006</v>
      </c>
      <c r="P112" s="1">
        <f ca="1">IFERROR(INDEX(SBi!$C$3:$K$28,MATCH(E112,SBi!$B$3:$B$28,0),MATCH(O112,SBi!$C$2:$K$2,0)),0)</f>
        <v>66.400000000000006</v>
      </c>
      <c r="Q112" s="19">
        <f t="shared" ca="1" si="21"/>
        <v>7.8352000000000004</v>
      </c>
      <c r="R112" s="19" t="str">
        <f ca="1">IFERROR(INDEX(VpD!$2:$2,MATCH(G112,VpD!$1:$1,1)),VpD!$I$2)</f>
        <v>&gt;1998</v>
      </c>
      <c r="S112" s="1">
        <f ca="1">IFERROR(INDEX(VpD!$C$3:$I$27,MATCH(E112,VpD!$B$3:$B$27,0),MATCH(R112,VpD!$C$2:$I$2,0)),0)</f>
        <v>65</v>
      </c>
      <c r="T112" s="19">
        <f t="shared" ca="1" si="22"/>
        <v>7.67</v>
      </c>
      <c r="U112" s="14" t="str">
        <f t="shared" ca="1" si="23"/>
        <v xml:space="preserve">711728.15 </v>
      </c>
      <c r="V112" s="14" t="str">
        <f t="shared" ca="1" si="24"/>
        <v>6172614.74</v>
      </c>
      <c r="W112" s="14" t="str">
        <f t="shared" ca="1" si="25"/>
        <v>POINT(711728.15 6172614.74)</v>
      </c>
      <c r="X112" s="14" t="str">
        <f>IFERROR(INDEX(BygningOmraade!B:B,MATCH(A112,BygningOmraade!A:A,0)),"")</f>
        <v/>
      </c>
    </row>
    <row r="113" spans="1:24" s="14" customFormat="1" x14ac:dyDescent="0.25">
      <c r="A113" s="14">
        <f t="shared" si="13"/>
        <v>113</v>
      </c>
      <c r="B113" s="14" t="str">
        <f t="shared" ca="1" si="14"/>
        <v>04205d41-14e3-4a8a-9a03-38cec03b3bb2</v>
      </c>
      <c r="C113" s="14" t="str">
        <f t="shared" ca="1" si="15"/>
        <v>0a3f507e-22c6-32b8-e044-0003ba298018</v>
      </c>
      <c r="D113" s="14">
        <f t="shared" ca="1" si="16"/>
        <v>995300</v>
      </c>
      <c r="E113" s="1">
        <f t="shared" ca="1" si="17"/>
        <v>120</v>
      </c>
      <c r="F113" s="1">
        <f t="shared" ca="1" si="18"/>
        <v>163</v>
      </c>
      <c r="G113" s="1">
        <f t="shared" ca="1" si="19"/>
        <v>1970</v>
      </c>
      <c r="H113" s="1" t="str">
        <f ca="1">IFERROR(INDEX(Varmeinstallation!B:B,MATCH(INDIRECT($A$1&amp;"L"&amp;A113)*1,Varmeinstallation!A:A,0)),"Ingen varmeinstallationer")</f>
        <v>Centralvarme fra eget anlæg, et-kammer fyr</v>
      </c>
      <c r="I113" s="1" t="str">
        <f ca="1">IFERROR(INDEX(Opvarmningsmiddel!B:B,MATCH(INDIRECT($A$1&amp;"M"&amp;A113)*1,Opvarmningsmiddel!A:A,0)),"")</f>
        <v>Naturgas</v>
      </c>
      <c r="J113" s="1">
        <f t="shared" ca="1" si="20"/>
        <v>0</v>
      </c>
      <c r="K113" s="1" t="str">
        <f ca="1">IFERROR(INDEX(Relationstabel!$C$3:$K$10,MATCH(VALUE(INDIRECT($A$1&amp;"L"&amp;A113)),Relationstabel!$A$3:$A$10,0),MATCH(IFERROR(VALUE(INDIRECT($A$1&amp;"M"&amp;A113)),0),Relationstabel!$C$1:$K$1,0)),"Ingen varmeinstallationer")</f>
        <v>Naturgas</v>
      </c>
      <c r="L113" s="1" t="str">
        <f ca="1">INDEX(Anvendelseskode!B:B,MATCH($E113,Anvendelseskode!$A:$A,0))</f>
        <v>Fritliggende enfamilieshus (parcelhus)</v>
      </c>
      <c r="M113" s="1" t="str">
        <f ca="1">INDEX(Anvendelseskode!C:C,MATCH($E113,Anvendelseskode!$A:$A,0))</f>
        <v>Parcelhuse</v>
      </c>
      <c r="N113" s="1" t="str">
        <f ca="1">INDEX(Anvendelseskode!D:D,MATCH($E113,Anvendelseskode!$A:$A,0))</f>
        <v>Private husholdninger</v>
      </c>
      <c r="O113" s="1" t="str">
        <f ca="1">IFERROR(INDEX(SBi!$2:$2,MATCH(G113,SBi!$1:$1,1)),SBi!$K$2)</f>
        <v>1961-1972</v>
      </c>
      <c r="P113" s="1">
        <f ca="1">IFERROR(INDEX(SBi!$C$3:$K$28,MATCH(E113,SBi!$B$3:$B$28,0),MATCH(O113,SBi!$C$2:$K$2,0)),0)</f>
        <v>134.30000000000001</v>
      </c>
      <c r="Q113" s="19">
        <f t="shared" ca="1" si="21"/>
        <v>21.890900000000002</v>
      </c>
      <c r="R113" s="19" t="str">
        <f ca="1">IFERROR(INDEX(VpD!$2:$2,MATCH(G113,VpD!$1:$1,1)),VpD!$I$2)</f>
        <v>1961-1972</v>
      </c>
      <c r="S113" s="1">
        <f ca="1">IFERROR(INDEX(VpD!$C$3:$I$27,MATCH(E113,VpD!$B$3:$B$27,0),MATCH(R113,VpD!$C$2:$I$2,0)),0)</f>
        <v>143</v>
      </c>
      <c r="T113" s="19">
        <f t="shared" ca="1" si="22"/>
        <v>23.309000000000001</v>
      </c>
      <c r="U113" s="14" t="str">
        <f t="shared" ca="1" si="23"/>
        <v xml:space="preserve">711800.97 </v>
      </c>
      <c r="V113" s="14" t="str">
        <f t="shared" ca="1" si="24"/>
        <v>6172047.64</v>
      </c>
      <c r="W113" s="14" t="str">
        <f t="shared" ca="1" si="25"/>
        <v>POINT(711800.97 6172047.64)</v>
      </c>
      <c r="X113" s="14" t="str">
        <f>IFERROR(INDEX(BygningOmraade!B:B,MATCH(A113,BygningOmraade!A:A,0)),"")</f>
        <v/>
      </c>
    </row>
    <row r="114" spans="1:24" s="14" customFormat="1" x14ac:dyDescent="0.25">
      <c r="A114" s="14">
        <f t="shared" si="13"/>
        <v>114</v>
      </c>
      <c r="B114" s="14" t="str">
        <f t="shared" ca="1" si="14"/>
        <v>04350977-2f1f-47bf-9412-9ebc57c3d314</v>
      </c>
      <c r="C114" s="14" t="str">
        <f t="shared" ca="1" si="15"/>
        <v>0a3f507e-18c5-32b8-e044-0003ba298018</v>
      </c>
      <c r="D114" s="14">
        <f t="shared" ca="1" si="16"/>
        <v>994234</v>
      </c>
      <c r="E114" s="1">
        <f t="shared" ca="1" si="17"/>
        <v>130</v>
      </c>
      <c r="F114" s="1">
        <f t="shared" ca="1" si="18"/>
        <v>107</v>
      </c>
      <c r="G114" s="1">
        <f t="shared" ca="1" si="19"/>
        <v>1985</v>
      </c>
      <c r="H114" s="1" t="str">
        <f ca="1">IFERROR(INDEX(Varmeinstallation!B:B,MATCH(INDIRECT($A$1&amp;"L"&amp;A114)*1,Varmeinstallation!A:A,0)),"Ingen varmeinstallationer")</f>
        <v>Fjernvarme/blokvarme (radiatorsystemer eller varmluftanlæg)</v>
      </c>
      <c r="I114" s="1" t="str">
        <f ca="1">IFERROR(INDEX(Opvarmningsmiddel!B:B,MATCH(INDIRECT($A$1&amp;"M"&amp;A114)*1,Opvarmningsmiddel!A:A,0)),"")</f>
        <v/>
      </c>
      <c r="J114" s="1">
        <f t="shared" ca="1" si="20"/>
        <v>0</v>
      </c>
      <c r="K114" s="1" t="str">
        <f ca="1">IFERROR(INDEX(Relationstabel!$C$3:$K$10,MATCH(VALUE(INDIRECT($A$1&amp;"L"&amp;A114)),Relationstabel!$A$3:$A$10,0),MATCH(IFERROR(VALUE(INDIRECT($A$1&amp;"M"&amp;A114)),0),Relationstabel!$C$1:$K$1,0)),"Ingen varmeinstallationer")</f>
        <v>Fjernvarme/ Blokvarme</v>
      </c>
      <c r="L114" s="1" t="str">
        <f ca="1">INDEX(Anvendelseskode!B:B,MATCH($E114,Anvendelseskode!$A:$A,0))</f>
        <v>Række-, kæde-, dobbelthus (lodret adskillelse mellem enhederne)</v>
      </c>
      <c r="M114" s="1" t="str">
        <f ca="1">INDEX(Anvendelseskode!C:C,MATCH($E114,Anvendelseskode!$A:$A,0))</f>
        <v>Række-, kæde og dobbelthuse</v>
      </c>
      <c r="N114" s="1" t="str">
        <f ca="1">INDEX(Anvendelseskode!D:D,MATCH($E114,Anvendelseskode!$A:$A,0))</f>
        <v>Private husholdninger</v>
      </c>
      <c r="O114" s="1" t="str">
        <f ca="1">IFERROR(INDEX(SBi!$2:$2,MATCH(G114,SBi!$1:$1,1)),SBi!$K$2)</f>
        <v>1979-1998</v>
      </c>
      <c r="P114" s="1">
        <f ca="1">IFERROR(INDEX(SBi!$C$3:$K$28,MATCH(E114,SBi!$B$3:$B$28,0),MATCH(O114,SBi!$C$2:$K$2,0)),0)</f>
        <v>96.8</v>
      </c>
      <c r="Q114" s="19">
        <f t="shared" ca="1" si="21"/>
        <v>10.3576</v>
      </c>
      <c r="R114" s="19" t="str">
        <f ca="1">IFERROR(INDEX(VpD!$2:$2,MATCH(G114,VpD!$1:$1,1)),VpD!$I$2)</f>
        <v>1979-1998</v>
      </c>
      <c r="S114" s="1">
        <f ca="1">IFERROR(INDEX(VpD!$C$3:$I$27,MATCH(E114,VpD!$B$3:$B$27,0),MATCH(R114,VpD!$C$2:$I$2,0)),0)</f>
        <v>74</v>
      </c>
      <c r="T114" s="19">
        <f t="shared" ca="1" si="22"/>
        <v>7.9180000000000001</v>
      </c>
      <c r="U114" s="14" t="str">
        <f t="shared" ca="1" si="23"/>
        <v xml:space="preserve">711357.31 </v>
      </c>
      <c r="V114" s="14" t="str">
        <f t="shared" ca="1" si="24"/>
        <v>6171783.34</v>
      </c>
      <c r="W114" s="14" t="str">
        <f t="shared" ca="1" si="25"/>
        <v>POINT(711357.31 6171783.34)</v>
      </c>
      <c r="X114" s="14" t="str">
        <f>IFERROR(INDEX(BygningOmraade!B:B,MATCH(A114,BygningOmraade!A:A,0)),"")</f>
        <v/>
      </c>
    </row>
    <row r="115" spans="1:24" s="14" customFormat="1" x14ac:dyDescent="0.25">
      <c r="A115" s="14">
        <f t="shared" si="13"/>
        <v>115</v>
      </c>
      <c r="B115" s="14" t="str">
        <f t="shared" ca="1" si="14"/>
        <v>0441718d-d81d-455f-99af-c3219d48cb81</v>
      </c>
      <c r="C115" s="14" t="str">
        <f t="shared" ca="1" si="15"/>
        <v>0a3f507e-2410-32b8-e044-0003ba298018</v>
      </c>
      <c r="D115" s="14">
        <f t="shared" ca="1" si="16"/>
        <v>994755</v>
      </c>
      <c r="E115" s="1">
        <f t="shared" ca="1" si="17"/>
        <v>130</v>
      </c>
      <c r="F115" s="1">
        <f t="shared" ca="1" si="18"/>
        <v>74</v>
      </c>
      <c r="G115" s="1">
        <f t="shared" ca="1" si="19"/>
        <v>1993</v>
      </c>
      <c r="H115" s="1" t="str">
        <f ca="1">IFERROR(INDEX(Varmeinstallation!B:B,MATCH(INDIRECT($A$1&amp;"L"&amp;A115)*1,Varmeinstallation!A:A,0)),"Ingen varmeinstallationer")</f>
        <v>Fjernvarme/blokvarme (radiatorsystemer eller varmluftanlæg)</v>
      </c>
      <c r="I115" s="1" t="str">
        <f ca="1">IFERROR(INDEX(Opvarmningsmiddel!B:B,MATCH(INDIRECT($A$1&amp;"M"&amp;A115)*1,Opvarmningsmiddel!A:A,0)),"")</f>
        <v/>
      </c>
      <c r="J115" s="1">
        <f t="shared" ca="1" si="20"/>
        <v>0</v>
      </c>
      <c r="K115" s="1" t="str">
        <f ca="1">IFERROR(INDEX(Relationstabel!$C$3:$K$10,MATCH(VALUE(INDIRECT($A$1&amp;"L"&amp;A115)),Relationstabel!$A$3:$A$10,0),MATCH(IFERROR(VALUE(INDIRECT($A$1&amp;"M"&amp;A115)),0),Relationstabel!$C$1:$K$1,0)),"Ingen varmeinstallationer")</f>
        <v>Fjernvarme/ Blokvarme</v>
      </c>
      <c r="L115" s="1" t="str">
        <f ca="1">INDEX(Anvendelseskode!B:B,MATCH($E115,Anvendelseskode!$A:$A,0))</f>
        <v>Række-, kæde-, dobbelthus (lodret adskillelse mellem enhederne)</v>
      </c>
      <c r="M115" s="1" t="str">
        <f ca="1">INDEX(Anvendelseskode!C:C,MATCH($E115,Anvendelseskode!$A:$A,0))</f>
        <v>Række-, kæde og dobbelthuse</v>
      </c>
      <c r="N115" s="1" t="str">
        <f ca="1">INDEX(Anvendelseskode!D:D,MATCH($E115,Anvendelseskode!$A:$A,0))</f>
        <v>Private husholdninger</v>
      </c>
      <c r="O115" s="1" t="str">
        <f ca="1">IFERROR(INDEX(SBi!$2:$2,MATCH(G115,SBi!$1:$1,1)),SBi!$K$2)</f>
        <v>1979-1998</v>
      </c>
      <c r="P115" s="1">
        <f ca="1">IFERROR(INDEX(SBi!$C$3:$K$28,MATCH(E115,SBi!$B$3:$B$28,0),MATCH(O115,SBi!$C$2:$K$2,0)),0)</f>
        <v>96.8</v>
      </c>
      <c r="Q115" s="19">
        <f t="shared" ca="1" si="21"/>
        <v>7.1631999999999998</v>
      </c>
      <c r="R115" s="19" t="str">
        <f ca="1">IFERROR(INDEX(VpD!$2:$2,MATCH(G115,VpD!$1:$1,1)),VpD!$I$2)</f>
        <v>1979-1998</v>
      </c>
      <c r="S115" s="1">
        <f ca="1">IFERROR(INDEX(VpD!$C$3:$I$27,MATCH(E115,VpD!$B$3:$B$27,0),MATCH(R115,VpD!$C$2:$I$2,0)),0)</f>
        <v>74</v>
      </c>
      <c r="T115" s="19">
        <f t="shared" ca="1" si="22"/>
        <v>5.476</v>
      </c>
      <c r="U115" s="14" t="str">
        <f t="shared" ca="1" si="23"/>
        <v xml:space="preserve">711614.58 </v>
      </c>
      <c r="V115" s="14" t="str">
        <f t="shared" ca="1" si="24"/>
        <v>6172464.46</v>
      </c>
      <c r="W115" s="14" t="str">
        <f t="shared" ca="1" si="25"/>
        <v>POINT(711614.58 6172464.46)</v>
      </c>
      <c r="X115" s="14" t="str">
        <f>IFERROR(INDEX(BygningOmraade!B:B,MATCH(A115,BygningOmraade!A:A,0)),"")</f>
        <v/>
      </c>
    </row>
    <row r="116" spans="1:24" s="14" customFormat="1" x14ac:dyDescent="0.25">
      <c r="A116" s="14">
        <f t="shared" si="13"/>
        <v>116</v>
      </c>
      <c r="B116" s="14" t="str">
        <f t="shared" ca="1" si="14"/>
        <v>044837b2-33c9-46fa-b18b-77d0ae775a44</v>
      </c>
      <c r="C116" s="14" t="str">
        <f t="shared" ca="1" si="15"/>
        <v>0a3f507e-1e16-32b8-e044-0003ba298018</v>
      </c>
      <c r="D116" s="14">
        <f t="shared" ca="1" si="16"/>
        <v>995416</v>
      </c>
      <c r="E116" s="1">
        <f t="shared" ca="1" si="17"/>
        <v>120</v>
      </c>
      <c r="F116" s="1">
        <f t="shared" ca="1" si="18"/>
        <v>197</v>
      </c>
      <c r="G116" s="1">
        <f t="shared" ca="1" si="19"/>
        <v>1998</v>
      </c>
      <c r="H116" s="1" t="str">
        <f ca="1">IFERROR(INDEX(Varmeinstallation!B:B,MATCH(INDIRECT($A$1&amp;"L"&amp;A116)*1,Varmeinstallation!A:A,0)),"Ingen varmeinstallationer")</f>
        <v>Elovne, elpaneler</v>
      </c>
      <c r="I116" s="1" t="str">
        <f ca="1">IFERROR(INDEX(Opvarmningsmiddel!B:B,MATCH(INDIRECT($A$1&amp;"M"&amp;A116)*1,Opvarmningsmiddel!A:A,0)),"")</f>
        <v>Elektricitet</v>
      </c>
      <c r="J116" s="1">
        <f t="shared" ca="1" si="20"/>
        <v>2</v>
      </c>
      <c r="K116" s="1" t="str">
        <f ca="1">IFERROR(INDEX(Relationstabel!$C$3:$K$10,MATCH(VALUE(INDIRECT($A$1&amp;"L"&amp;A116)),Relationstabel!$A$3:$A$10,0),MATCH(IFERROR(VALUE(INDIRECT($A$1&amp;"M"&amp;A116)),0),Relationstabel!$C$1:$K$1,0)),"Ingen varmeinstallationer")</f>
        <v>Elvarme</v>
      </c>
      <c r="L116" s="1" t="str">
        <f ca="1">INDEX(Anvendelseskode!B:B,MATCH($E116,Anvendelseskode!$A:$A,0))</f>
        <v>Fritliggende enfamilieshus (parcelhus)</v>
      </c>
      <c r="M116" s="1" t="str">
        <f ca="1">INDEX(Anvendelseskode!C:C,MATCH($E116,Anvendelseskode!$A:$A,0))</f>
        <v>Parcelhuse</v>
      </c>
      <c r="N116" s="1" t="str">
        <f ca="1">INDEX(Anvendelseskode!D:D,MATCH($E116,Anvendelseskode!$A:$A,0))</f>
        <v>Private husholdninger</v>
      </c>
      <c r="O116" s="1" t="str">
        <f ca="1">IFERROR(INDEX(SBi!$2:$2,MATCH(G116,SBi!$1:$1,1)),SBi!$K$2)</f>
        <v>1979-1998</v>
      </c>
      <c r="P116" s="1">
        <f ca="1">IFERROR(INDEX(SBi!$C$3:$K$28,MATCH(E116,SBi!$B$3:$B$28,0),MATCH(O116,SBi!$C$2:$K$2,0)),0)</f>
        <v>105.4</v>
      </c>
      <c r="Q116" s="19">
        <f t="shared" ca="1" si="21"/>
        <v>20.763800000000003</v>
      </c>
      <c r="R116" s="19" t="str">
        <f ca="1">IFERROR(INDEX(VpD!$2:$2,MATCH(G116,VpD!$1:$1,1)),VpD!$I$2)</f>
        <v>1979-1998</v>
      </c>
      <c r="S116" s="1">
        <f ca="1">IFERROR(INDEX(VpD!$C$3:$I$27,MATCH(E116,VpD!$B$3:$B$27,0),MATCH(R116,VpD!$C$2:$I$2,0)),0)</f>
        <v>90</v>
      </c>
      <c r="T116" s="19">
        <f t="shared" ca="1" si="22"/>
        <v>17.73</v>
      </c>
      <c r="U116" s="14" t="str">
        <f t="shared" ca="1" si="23"/>
        <v xml:space="preserve">712050.12 </v>
      </c>
      <c r="V116" s="14" t="str">
        <f t="shared" ca="1" si="24"/>
        <v>6169346.21</v>
      </c>
      <c r="W116" s="14" t="str">
        <f t="shared" ca="1" si="25"/>
        <v>POINT(712050.12 6169346.21)</v>
      </c>
      <c r="X116" s="14" t="str">
        <f>IFERROR(INDEX(BygningOmraade!B:B,MATCH(A116,BygningOmraade!A:A,0)),"")</f>
        <v/>
      </c>
    </row>
    <row r="117" spans="1:24" s="14" customFormat="1" x14ac:dyDescent="0.25">
      <c r="A117" s="14">
        <f t="shared" si="13"/>
        <v>117</v>
      </c>
      <c r="B117" s="14" t="str">
        <f t="shared" ca="1" si="14"/>
        <v>0458baee-267d-451c-8f9b-ae2d61c0c27a</v>
      </c>
      <c r="C117" s="14" t="str">
        <f t="shared" ca="1" si="15"/>
        <v>0a3f507e-16ae-32b8-e044-0003ba298018</v>
      </c>
      <c r="D117" s="14">
        <f t="shared" ca="1" si="16"/>
        <v>2577953</v>
      </c>
      <c r="E117" s="1">
        <f t="shared" ca="1" si="17"/>
        <v>130</v>
      </c>
      <c r="F117" s="1">
        <f t="shared" ca="1" si="18"/>
        <v>96</v>
      </c>
      <c r="G117" s="1">
        <f t="shared" ca="1" si="19"/>
        <v>2002</v>
      </c>
      <c r="H117" s="1" t="str">
        <f ca="1">IFERROR(INDEX(Varmeinstallation!B:B,MATCH(INDIRECT($A$1&amp;"L"&amp;A117)*1,Varmeinstallation!A:A,0)),"Ingen varmeinstallationer")</f>
        <v>Centralvarme fra eget anlæg, et-kammer fyr</v>
      </c>
      <c r="I117" s="1" t="str">
        <f ca="1">IFERROR(INDEX(Opvarmningsmiddel!B:B,MATCH(INDIRECT($A$1&amp;"M"&amp;A117)*1,Opvarmningsmiddel!A:A,0)),"")</f>
        <v>Naturgas</v>
      </c>
      <c r="J117" s="1">
        <f t="shared" ca="1" si="20"/>
        <v>90</v>
      </c>
      <c r="K117" s="1" t="str">
        <f ca="1">IFERROR(INDEX(Relationstabel!$C$3:$K$10,MATCH(VALUE(INDIRECT($A$1&amp;"L"&amp;A117)),Relationstabel!$A$3:$A$10,0),MATCH(IFERROR(VALUE(INDIRECT($A$1&amp;"M"&amp;A117)),0),Relationstabel!$C$1:$K$1,0)),"Ingen varmeinstallationer")</f>
        <v>Naturgas</v>
      </c>
      <c r="L117" s="1" t="str">
        <f ca="1">INDEX(Anvendelseskode!B:B,MATCH($E117,Anvendelseskode!$A:$A,0))</f>
        <v>Række-, kæde-, dobbelthus (lodret adskillelse mellem enhederne)</v>
      </c>
      <c r="M117" s="1" t="str">
        <f ca="1">INDEX(Anvendelseskode!C:C,MATCH($E117,Anvendelseskode!$A:$A,0))</f>
        <v>Række-, kæde og dobbelthuse</v>
      </c>
      <c r="N117" s="1" t="str">
        <f ca="1">INDEX(Anvendelseskode!D:D,MATCH($E117,Anvendelseskode!$A:$A,0))</f>
        <v>Private husholdninger</v>
      </c>
      <c r="O117" s="1" t="str">
        <f ca="1">IFERROR(INDEX(SBi!$2:$2,MATCH(G117,SBi!$1:$1,1)),SBi!$K$2)</f>
        <v>1999-2006</v>
      </c>
      <c r="P117" s="1">
        <f ca="1">IFERROR(INDEX(SBi!$C$3:$K$28,MATCH(E117,SBi!$B$3:$B$28,0),MATCH(O117,SBi!$C$2:$K$2,0)),0)</f>
        <v>81.5</v>
      </c>
      <c r="Q117" s="19">
        <f t="shared" ca="1" si="21"/>
        <v>7.8239999999999998</v>
      </c>
      <c r="R117" s="19" t="str">
        <f ca="1">IFERROR(INDEX(VpD!$2:$2,MATCH(G117,VpD!$1:$1,1)),VpD!$I$2)</f>
        <v>&gt;1998</v>
      </c>
      <c r="S117" s="1">
        <f ca="1">IFERROR(INDEX(VpD!$C$3:$I$27,MATCH(E117,VpD!$B$3:$B$27,0),MATCH(R117,VpD!$C$2:$I$2,0)),0)</f>
        <v>65</v>
      </c>
      <c r="T117" s="19">
        <f t="shared" ca="1" si="22"/>
        <v>6.24</v>
      </c>
      <c r="U117" s="14" t="str">
        <f t="shared" ca="1" si="23"/>
        <v xml:space="preserve">712559.72 </v>
      </c>
      <c r="V117" s="14" t="str">
        <f t="shared" ca="1" si="24"/>
        <v>6169756.87</v>
      </c>
      <c r="W117" s="14" t="str">
        <f t="shared" ca="1" si="25"/>
        <v>POINT(712559.72 6169756.87)</v>
      </c>
      <c r="X117" s="14" t="str">
        <f>IFERROR(INDEX(BygningOmraade!B:B,MATCH(A117,BygningOmraade!A:A,0)),"")</f>
        <v/>
      </c>
    </row>
    <row r="118" spans="1:24" s="14" customFormat="1" x14ac:dyDescent="0.25">
      <c r="A118" s="14">
        <f t="shared" si="13"/>
        <v>118</v>
      </c>
      <c r="B118" s="14" t="str">
        <f t="shared" ca="1" si="14"/>
        <v>04641fdc-788c-4505-99a7-a611e108cc40</v>
      </c>
      <c r="C118" s="14" t="str">
        <f t="shared" ca="1" si="15"/>
        <v>0a3f507e-1e60-32b8-e044-0003ba298018</v>
      </c>
      <c r="D118" s="14">
        <f t="shared" ca="1" si="16"/>
        <v>994943</v>
      </c>
      <c r="E118" s="1">
        <f t="shared" ca="1" si="17"/>
        <v>120</v>
      </c>
      <c r="F118" s="1">
        <f t="shared" ca="1" si="18"/>
        <v>146</v>
      </c>
      <c r="G118" s="1">
        <f t="shared" ca="1" si="19"/>
        <v>1980</v>
      </c>
      <c r="H118" s="1" t="str">
        <f ca="1">IFERROR(INDEX(Varmeinstallation!B:B,MATCH(INDIRECT($A$1&amp;"L"&amp;A118)*1,Varmeinstallation!A:A,0)),"Ingen varmeinstallationer")</f>
        <v>Centralvarme fra eget anlæg, et-kammer fyr</v>
      </c>
      <c r="I118" s="1" t="str">
        <f ca="1">IFERROR(INDEX(Opvarmningsmiddel!B:B,MATCH(INDIRECT($A$1&amp;"M"&amp;A118)*1,Opvarmningsmiddel!A:A,0)),"")</f>
        <v>Naturgas</v>
      </c>
      <c r="J118" s="1">
        <f t="shared" ca="1" si="20"/>
        <v>2</v>
      </c>
      <c r="K118" s="1" t="str">
        <f ca="1">IFERROR(INDEX(Relationstabel!$C$3:$K$10,MATCH(VALUE(INDIRECT($A$1&amp;"L"&amp;A118)),Relationstabel!$A$3:$A$10,0),MATCH(IFERROR(VALUE(INDIRECT($A$1&amp;"M"&amp;A118)),0),Relationstabel!$C$1:$K$1,0)),"Ingen varmeinstallationer")</f>
        <v>Naturgas</v>
      </c>
      <c r="L118" s="1" t="str">
        <f ca="1">INDEX(Anvendelseskode!B:B,MATCH($E118,Anvendelseskode!$A:$A,0))</f>
        <v>Fritliggende enfamilieshus (parcelhus)</v>
      </c>
      <c r="M118" s="1" t="str">
        <f ca="1">INDEX(Anvendelseskode!C:C,MATCH($E118,Anvendelseskode!$A:$A,0))</f>
        <v>Parcelhuse</v>
      </c>
      <c r="N118" s="1" t="str">
        <f ca="1">INDEX(Anvendelseskode!D:D,MATCH($E118,Anvendelseskode!$A:$A,0))</f>
        <v>Private husholdninger</v>
      </c>
      <c r="O118" s="1" t="str">
        <f ca="1">IFERROR(INDEX(SBi!$2:$2,MATCH(G118,SBi!$1:$1,1)),SBi!$K$2)</f>
        <v>1979-1998</v>
      </c>
      <c r="P118" s="1">
        <f ca="1">IFERROR(INDEX(SBi!$C$3:$K$28,MATCH(E118,SBi!$B$3:$B$28,0),MATCH(O118,SBi!$C$2:$K$2,0)),0)</f>
        <v>105.4</v>
      </c>
      <c r="Q118" s="19">
        <f t="shared" ca="1" si="21"/>
        <v>15.388400000000001</v>
      </c>
      <c r="R118" s="19" t="str">
        <f ca="1">IFERROR(INDEX(VpD!$2:$2,MATCH(G118,VpD!$1:$1,1)),VpD!$I$2)</f>
        <v>1979-1998</v>
      </c>
      <c r="S118" s="1">
        <f ca="1">IFERROR(INDEX(VpD!$C$3:$I$27,MATCH(E118,VpD!$B$3:$B$27,0),MATCH(R118,VpD!$C$2:$I$2,0)),0)</f>
        <v>90</v>
      </c>
      <c r="T118" s="19">
        <f t="shared" ca="1" si="22"/>
        <v>13.14</v>
      </c>
      <c r="U118" s="14" t="str">
        <f t="shared" ca="1" si="23"/>
        <v xml:space="preserve">711744.71 </v>
      </c>
      <c r="V118" s="14" t="str">
        <f t="shared" ca="1" si="24"/>
        <v>6171684.02</v>
      </c>
      <c r="W118" s="14" t="str">
        <f t="shared" ca="1" si="25"/>
        <v>POINT(711744.71 6171684.02)</v>
      </c>
      <c r="X118" s="14" t="str">
        <f>IFERROR(INDEX(BygningOmraade!B:B,MATCH(A118,BygningOmraade!A:A,0)),"")</f>
        <v/>
      </c>
    </row>
    <row r="119" spans="1:24" s="14" customFormat="1" x14ac:dyDescent="0.25">
      <c r="A119" s="14">
        <f t="shared" si="13"/>
        <v>119</v>
      </c>
      <c r="B119" s="14" t="str">
        <f t="shared" ca="1" si="14"/>
        <v>0471c77a-f3cf-4877-bd5d-46b3799f3aa4</v>
      </c>
      <c r="C119" s="14" t="str">
        <f t="shared" ca="1" si="15"/>
        <v>0a3f507e-156f-32b8-e044-0003ba298018</v>
      </c>
      <c r="D119" s="14">
        <f t="shared" ca="1" si="16"/>
        <v>997508</v>
      </c>
      <c r="E119" s="1">
        <f t="shared" ca="1" si="17"/>
        <v>120</v>
      </c>
      <c r="F119" s="1">
        <f t="shared" ca="1" si="18"/>
        <v>145</v>
      </c>
      <c r="G119" s="1">
        <f t="shared" ca="1" si="19"/>
        <v>1962</v>
      </c>
      <c r="H119" s="1" t="str">
        <f ca="1">IFERROR(INDEX(Varmeinstallation!B:B,MATCH(INDIRECT($A$1&amp;"L"&amp;A119)*1,Varmeinstallation!A:A,0)),"Ingen varmeinstallationer")</f>
        <v>Centralvarme fra eget anlæg, et-kammer fyr</v>
      </c>
      <c r="I119" s="1" t="str">
        <f ca="1">IFERROR(INDEX(Opvarmningsmiddel!B:B,MATCH(INDIRECT($A$1&amp;"M"&amp;A119)*1,Opvarmningsmiddel!A:A,0)),"")</f>
        <v>Naturgas</v>
      </c>
      <c r="J119" s="1">
        <f t="shared" ca="1" si="20"/>
        <v>0</v>
      </c>
      <c r="K119" s="1" t="str">
        <f ca="1">IFERROR(INDEX(Relationstabel!$C$3:$K$10,MATCH(VALUE(INDIRECT($A$1&amp;"L"&amp;A119)),Relationstabel!$A$3:$A$10,0),MATCH(IFERROR(VALUE(INDIRECT($A$1&amp;"M"&amp;A119)),0),Relationstabel!$C$1:$K$1,0)),"Ingen varmeinstallationer")</f>
        <v>Naturgas</v>
      </c>
      <c r="L119" s="1" t="str">
        <f ca="1">INDEX(Anvendelseskode!B:B,MATCH($E119,Anvendelseskode!$A:$A,0))</f>
        <v>Fritliggende enfamilieshus (parcelhus)</v>
      </c>
      <c r="M119" s="1" t="str">
        <f ca="1">INDEX(Anvendelseskode!C:C,MATCH($E119,Anvendelseskode!$A:$A,0))</f>
        <v>Parcelhuse</v>
      </c>
      <c r="N119" s="1" t="str">
        <f ca="1">INDEX(Anvendelseskode!D:D,MATCH($E119,Anvendelseskode!$A:$A,0))</f>
        <v>Private husholdninger</v>
      </c>
      <c r="O119" s="1" t="str">
        <f ca="1">IFERROR(INDEX(SBi!$2:$2,MATCH(G119,SBi!$1:$1,1)),SBi!$K$2)</f>
        <v>1961-1972</v>
      </c>
      <c r="P119" s="1">
        <f ca="1">IFERROR(INDEX(SBi!$C$3:$K$28,MATCH(E119,SBi!$B$3:$B$28,0),MATCH(O119,SBi!$C$2:$K$2,0)),0)</f>
        <v>134.30000000000001</v>
      </c>
      <c r="Q119" s="19">
        <f t="shared" ca="1" si="21"/>
        <v>19.473500000000001</v>
      </c>
      <c r="R119" s="19" t="str">
        <f ca="1">IFERROR(INDEX(VpD!$2:$2,MATCH(G119,VpD!$1:$1,1)),VpD!$I$2)</f>
        <v>1961-1972</v>
      </c>
      <c r="S119" s="1">
        <f ca="1">IFERROR(INDEX(VpD!$C$3:$I$27,MATCH(E119,VpD!$B$3:$B$27,0),MATCH(R119,VpD!$C$2:$I$2,0)),0)</f>
        <v>143</v>
      </c>
      <c r="T119" s="19">
        <f t="shared" ca="1" si="22"/>
        <v>20.734999999999999</v>
      </c>
      <c r="U119" s="14" t="str">
        <f t="shared" ca="1" si="23"/>
        <v xml:space="preserve">713900.57 </v>
      </c>
      <c r="V119" s="14" t="str">
        <f t="shared" ca="1" si="24"/>
        <v>6169273.25</v>
      </c>
      <c r="W119" s="14" t="str">
        <f t="shared" ca="1" si="25"/>
        <v>POINT(713900.57 6169273.25)</v>
      </c>
      <c r="X119" s="14" t="str">
        <f>IFERROR(INDEX(BygningOmraade!B:B,MATCH(A119,BygningOmraade!A:A,0)),"")</f>
        <v/>
      </c>
    </row>
    <row r="120" spans="1:24" s="14" customFormat="1" x14ac:dyDescent="0.25">
      <c r="A120" s="14">
        <f t="shared" si="13"/>
        <v>120</v>
      </c>
      <c r="B120" s="14" t="str">
        <f t="shared" ca="1" si="14"/>
        <v>047c33c1-193d-4678-8ee4-b900b42e5770</v>
      </c>
      <c r="C120" s="14" t="str">
        <f t="shared" ca="1" si="15"/>
        <v>0a3f507e-22cb-32b8-e044-0003ba298018</v>
      </c>
      <c r="D120" s="14">
        <f t="shared" ca="1" si="16"/>
        <v>995384</v>
      </c>
      <c r="E120" s="1">
        <f t="shared" ca="1" si="17"/>
        <v>130</v>
      </c>
      <c r="F120" s="1">
        <f t="shared" ca="1" si="18"/>
        <v>107</v>
      </c>
      <c r="G120" s="1">
        <f t="shared" ca="1" si="19"/>
        <v>1970</v>
      </c>
      <c r="H120" s="1" t="str">
        <f ca="1">IFERROR(INDEX(Varmeinstallation!B:B,MATCH(INDIRECT($A$1&amp;"L"&amp;A120)*1,Varmeinstallation!A:A,0)),"Ingen varmeinstallationer")</f>
        <v>Fjernvarme/blokvarme (radiatorsystemer eller varmluftanlæg)</v>
      </c>
      <c r="I120" s="1" t="str">
        <f ca="1">IFERROR(INDEX(Opvarmningsmiddel!B:B,MATCH(INDIRECT($A$1&amp;"M"&amp;A120)*1,Opvarmningsmiddel!A:A,0)),"")</f>
        <v/>
      </c>
      <c r="J120" s="1">
        <f t="shared" ca="1" si="20"/>
        <v>0</v>
      </c>
      <c r="K120" s="1" t="str">
        <f ca="1">IFERROR(INDEX(Relationstabel!$C$3:$K$10,MATCH(VALUE(INDIRECT($A$1&amp;"L"&amp;A120)),Relationstabel!$A$3:$A$10,0),MATCH(IFERROR(VALUE(INDIRECT($A$1&amp;"M"&amp;A120)),0),Relationstabel!$C$1:$K$1,0)),"Ingen varmeinstallationer")</f>
        <v>Fjernvarme/ Blokvarme</v>
      </c>
      <c r="L120" s="1" t="str">
        <f ca="1">INDEX(Anvendelseskode!B:B,MATCH($E120,Anvendelseskode!$A:$A,0))</f>
        <v>Række-, kæde-, dobbelthus (lodret adskillelse mellem enhederne)</v>
      </c>
      <c r="M120" s="1" t="str">
        <f ca="1">INDEX(Anvendelseskode!C:C,MATCH($E120,Anvendelseskode!$A:$A,0))</f>
        <v>Række-, kæde og dobbelthuse</v>
      </c>
      <c r="N120" s="1" t="str">
        <f ca="1">INDEX(Anvendelseskode!D:D,MATCH($E120,Anvendelseskode!$A:$A,0))</f>
        <v>Private husholdninger</v>
      </c>
      <c r="O120" s="1" t="str">
        <f ca="1">IFERROR(INDEX(SBi!$2:$2,MATCH(G120,SBi!$1:$1,1)),SBi!$K$2)</f>
        <v>1961-1972</v>
      </c>
      <c r="P120" s="1">
        <f ca="1">IFERROR(INDEX(SBi!$C$3:$K$28,MATCH(E120,SBi!$B$3:$B$28,0),MATCH(O120,SBi!$C$2:$K$2,0)),0)</f>
        <v>119.9</v>
      </c>
      <c r="Q120" s="19">
        <f t="shared" ca="1" si="21"/>
        <v>12.829300000000002</v>
      </c>
      <c r="R120" s="19" t="str">
        <f ca="1">IFERROR(INDEX(VpD!$2:$2,MATCH(G120,VpD!$1:$1,1)),VpD!$I$2)</f>
        <v>1961-1972</v>
      </c>
      <c r="S120" s="1">
        <f ca="1">IFERROR(INDEX(VpD!$C$3:$I$27,MATCH(E120,VpD!$B$3:$B$27,0),MATCH(R120,VpD!$C$2:$I$2,0)),0)</f>
        <v>120</v>
      </c>
      <c r="T120" s="19">
        <f t="shared" ca="1" si="22"/>
        <v>12.84</v>
      </c>
      <c r="U120" s="14" t="str">
        <f t="shared" ca="1" si="23"/>
        <v xml:space="preserve">711999.47 </v>
      </c>
      <c r="V120" s="14" t="str">
        <f t="shared" ca="1" si="24"/>
        <v>6172005.22</v>
      </c>
      <c r="W120" s="14" t="str">
        <f t="shared" ca="1" si="25"/>
        <v>POINT(711999.47 6172005.22)</v>
      </c>
      <c r="X120" s="14" t="str">
        <f>IFERROR(INDEX(BygningOmraade!B:B,MATCH(A120,BygningOmraade!A:A,0)),"")</f>
        <v/>
      </c>
    </row>
    <row r="121" spans="1:24" s="14" customFormat="1" x14ac:dyDescent="0.25">
      <c r="A121" s="14">
        <f t="shared" si="13"/>
        <v>121</v>
      </c>
      <c r="B121" s="14" t="str">
        <f t="shared" ca="1" si="14"/>
        <v>047e4df4-b3b6-4954-a859-434ea7efa5a0</v>
      </c>
      <c r="C121" s="14" t="str">
        <f t="shared" ca="1" si="15"/>
        <v>3cae7253-094c-0f90-e044-0003ba298018</v>
      </c>
      <c r="D121" s="14">
        <f t="shared" ca="1" si="16"/>
        <v>2685034</v>
      </c>
      <c r="E121" s="1">
        <f t="shared" ca="1" si="17"/>
        <v>130</v>
      </c>
      <c r="F121" s="1">
        <f t="shared" ca="1" si="18"/>
        <v>119</v>
      </c>
      <c r="G121" s="1">
        <f t="shared" ca="1" si="19"/>
        <v>2008</v>
      </c>
      <c r="H121" s="1" t="str">
        <f ca="1">IFERROR(INDEX(Varmeinstallation!B:B,MATCH(INDIRECT($A$1&amp;"L"&amp;A121)*1,Varmeinstallation!A:A,0)),"Ingen varmeinstallationer")</f>
        <v>Fjernvarme/blokvarme (radiatorsystemer eller varmluftanlæg)</v>
      </c>
      <c r="I121" s="1" t="str">
        <f ca="1">IFERROR(INDEX(Opvarmningsmiddel!B:B,MATCH(INDIRECT($A$1&amp;"M"&amp;A121)*1,Opvarmningsmiddel!A:A,0)),"")</f>
        <v/>
      </c>
      <c r="J121" s="1">
        <f t="shared" ca="1" si="20"/>
        <v>90</v>
      </c>
      <c r="K121" s="1" t="str">
        <f ca="1">IFERROR(INDEX(Relationstabel!$C$3:$K$10,MATCH(VALUE(INDIRECT($A$1&amp;"L"&amp;A121)),Relationstabel!$A$3:$A$10,0),MATCH(IFERROR(VALUE(INDIRECT($A$1&amp;"M"&amp;A121)),0),Relationstabel!$C$1:$K$1,0)),"Ingen varmeinstallationer")</f>
        <v>Fjernvarme/ Blokvarme</v>
      </c>
      <c r="L121" s="1" t="str">
        <f ca="1">INDEX(Anvendelseskode!B:B,MATCH($E121,Anvendelseskode!$A:$A,0))</f>
        <v>Række-, kæde-, dobbelthus (lodret adskillelse mellem enhederne)</v>
      </c>
      <c r="M121" s="1" t="str">
        <f ca="1">INDEX(Anvendelseskode!C:C,MATCH($E121,Anvendelseskode!$A:$A,0))</f>
        <v>Række-, kæde og dobbelthuse</v>
      </c>
      <c r="N121" s="1" t="str">
        <f ca="1">INDEX(Anvendelseskode!D:D,MATCH($E121,Anvendelseskode!$A:$A,0))</f>
        <v>Private husholdninger</v>
      </c>
      <c r="O121" s="1" t="str">
        <f ca="1">IFERROR(INDEX(SBi!$2:$2,MATCH(G121,SBi!$1:$1,1)),SBi!$K$2)</f>
        <v>Efter 2006</v>
      </c>
      <c r="P121" s="1">
        <f ca="1">IFERROR(INDEX(SBi!$C$3:$K$28,MATCH(E121,SBi!$B$3:$B$28,0),MATCH(O121,SBi!$C$2:$K$2,0)),0)</f>
        <v>66.400000000000006</v>
      </c>
      <c r="Q121" s="19">
        <f t="shared" ca="1" si="21"/>
        <v>7.9016000000000002</v>
      </c>
      <c r="R121" s="19" t="str">
        <f ca="1">IFERROR(INDEX(VpD!$2:$2,MATCH(G121,VpD!$1:$1,1)),VpD!$I$2)</f>
        <v>&gt;1998</v>
      </c>
      <c r="S121" s="1">
        <f ca="1">IFERROR(INDEX(VpD!$C$3:$I$27,MATCH(E121,VpD!$B$3:$B$27,0),MATCH(R121,VpD!$C$2:$I$2,0)),0)</f>
        <v>65</v>
      </c>
      <c r="T121" s="19">
        <f t="shared" ca="1" si="22"/>
        <v>7.7350000000000003</v>
      </c>
      <c r="U121" s="14" t="str">
        <f t="shared" ca="1" si="23"/>
        <v xml:space="preserve">711748.98 </v>
      </c>
      <c r="V121" s="14" t="str">
        <f t="shared" ca="1" si="24"/>
        <v>6172652.9</v>
      </c>
      <c r="W121" s="14" t="str">
        <f t="shared" ca="1" si="25"/>
        <v>POINT(711748.98 6172652.9)</v>
      </c>
      <c r="X121" s="14" t="str">
        <f>IFERROR(INDEX(BygningOmraade!B:B,MATCH(A121,BygningOmraade!A:A,0)),"")</f>
        <v/>
      </c>
    </row>
    <row r="122" spans="1:24" s="14" customFormat="1" x14ac:dyDescent="0.25">
      <c r="A122" s="14">
        <f t="shared" si="13"/>
        <v>122</v>
      </c>
      <c r="B122" s="14" t="str">
        <f t="shared" ca="1" si="14"/>
        <v>04847d16-a9ba-42f7-bd5f-9a596624450b</v>
      </c>
      <c r="C122" s="14" t="str">
        <f t="shared" ca="1" si="15"/>
        <v>0a3f507e-1594-32b8-e044-0003ba298018</v>
      </c>
      <c r="D122" s="14">
        <f t="shared" ca="1" si="16"/>
        <v>995884</v>
      </c>
      <c r="E122" s="1">
        <f t="shared" ca="1" si="17"/>
        <v>120</v>
      </c>
      <c r="F122" s="1">
        <f t="shared" ca="1" si="18"/>
        <v>270</v>
      </c>
      <c r="G122" s="1">
        <f t="shared" ca="1" si="19"/>
        <v>2011</v>
      </c>
      <c r="H122" s="1" t="str">
        <f ca="1">IFERROR(INDEX(Varmeinstallation!B:B,MATCH(INDIRECT($A$1&amp;"L"&amp;A122)*1,Varmeinstallation!A:A,0)),"Ingen varmeinstallationer")</f>
        <v>Centralvarme fra eget anlæg, et-kammer fyr</v>
      </c>
      <c r="I122" s="1" t="str">
        <f ca="1">IFERROR(INDEX(Opvarmningsmiddel!B:B,MATCH(INDIRECT($A$1&amp;"M"&amp;A122)*1,Opvarmningsmiddel!A:A,0)),"")</f>
        <v>Naturgas</v>
      </c>
      <c r="J122" s="1">
        <f t="shared" ca="1" si="20"/>
        <v>90</v>
      </c>
      <c r="K122" s="1" t="str">
        <f ca="1">IFERROR(INDEX(Relationstabel!$C$3:$K$10,MATCH(VALUE(INDIRECT($A$1&amp;"L"&amp;A122)),Relationstabel!$A$3:$A$10,0),MATCH(IFERROR(VALUE(INDIRECT($A$1&amp;"M"&amp;A122)),0),Relationstabel!$C$1:$K$1,0)),"Ingen varmeinstallationer")</f>
        <v>Naturgas</v>
      </c>
      <c r="L122" s="1" t="str">
        <f ca="1">INDEX(Anvendelseskode!B:B,MATCH($E122,Anvendelseskode!$A:$A,0))</f>
        <v>Fritliggende enfamilieshus (parcelhus)</v>
      </c>
      <c r="M122" s="1" t="str">
        <f ca="1">INDEX(Anvendelseskode!C:C,MATCH($E122,Anvendelseskode!$A:$A,0))</f>
        <v>Parcelhuse</v>
      </c>
      <c r="N122" s="1" t="str">
        <f ca="1">INDEX(Anvendelseskode!D:D,MATCH($E122,Anvendelseskode!$A:$A,0))</f>
        <v>Private husholdninger</v>
      </c>
      <c r="O122" s="1" t="str">
        <f ca="1">IFERROR(INDEX(SBi!$2:$2,MATCH(G122,SBi!$1:$1,1)),SBi!$K$2)</f>
        <v>Efter 2006</v>
      </c>
      <c r="P122" s="1">
        <f ca="1">IFERROR(INDEX(SBi!$C$3:$K$28,MATCH(E122,SBi!$B$3:$B$28,0),MATCH(O122,SBi!$C$2:$K$2,0)),0)</f>
        <v>67.3</v>
      </c>
      <c r="Q122" s="19">
        <f t="shared" ca="1" si="21"/>
        <v>18.170999999999999</v>
      </c>
      <c r="R122" s="19" t="str">
        <f ca="1">IFERROR(INDEX(VpD!$2:$2,MATCH(G122,VpD!$1:$1,1)),VpD!$I$2)</f>
        <v>&gt;1998</v>
      </c>
      <c r="S122" s="1">
        <f ca="1">IFERROR(INDEX(VpD!$C$3:$I$27,MATCH(E122,VpD!$B$3:$B$27,0),MATCH(R122,VpD!$C$2:$I$2,0)),0)</f>
        <v>72</v>
      </c>
      <c r="T122" s="19">
        <f t="shared" ca="1" si="22"/>
        <v>19.440000000000001</v>
      </c>
      <c r="U122" s="14" t="str">
        <f t="shared" ca="1" si="23"/>
        <v xml:space="preserve">712874.49 </v>
      </c>
      <c r="V122" s="14" t="str">
        <f t="shared" ca="1" si="24"/>
        <v>6168777.99</v>
      </c>
      <c r="W122" s="14" t="str">
        <f t="shared" ca="1" si="25"/>
        <v>POINT(712874.49 6168777.99)</v>
      </c>
      <c r="X122" s="14" t="str">
        <f>IFERROR(INDEX(BygningOmraade!B:B,MATCH(A122,BygningOmraade!A:A,0)),"")</f>
        <v/>
      </c>
    </row>
    <row r="123" spans="1:24" s="14" customFormat="1" x14ac:dyDescent="0.25">
      <c r="A123" s="14">
        <f t="shared" si="13"/>
        <v>123</v>
      </c>
      <c r="B123" s="14" t="str">
        <f t="shared" ca="1" si="14"/>
        <v>04a8445a-9712-4fe1-ac9f-0b312547547e</v>
      </c>
      <c r="C123" s="14" t="str">
        <f t="shared" ca="1" si="15"/>
        <v>0a3f507e-22f9-32b8-e044-0003ba298018</v>
      </c>
      <c r="D123" s="14">
        <f t="shared" ca="1" si="16"/>
        <v>994885</v>
      </c>
      <c r="E123" s="1">
        <f t="shared" ca="1" si="17"/>
        <v>130</v>
      </c>
      <c r="F123" s="1">
        <f t="shared" ca="1" si="18"/>
        <v>170</v>
      </c>
      <c r="G123" s="1">
        <f t="shared" ca="1" si="19"/>
        <v>1971</v>
      </c>
      <c r="H123" s="1" t="str">
        <f ca="1">IFERROR(INDEX(Varmeinstallation!B:B,MATCH(INDIRECT($A$1&amp;"L"&amp;A123)*1,Varmeinstallation!A:A,0)),"Ingen varmeinstallationer")</f>
        <v>Fjernvarme/blokvarme (radiatorsystemer eller varmluftanlæg)</v>
      </c>
      <c r="I123" s="1" t="str">
        <f ca="1">IFERROR(INDEX(Opvarmningsmiddel!B:B,MATCH(INDIRECT($A$1&amp;"M"&amp;A123)*1,Opvarmningsmiddel!A:A,0)),"")</f>
        <v/>
      </c>
      <c r="J123" s="1">
        <f t="shared" ca="1" si="20"/>
        <v>0</v>
      </c>
      <c r="K123" s="1" t="str">
        <f ca="1">IFERROR(INDEX(Relationstabel!$C$3:$K$10,MATCH(VALUE(INDIRECT($A$1&amp;"L"&amp;A123)),Relationstabel!$A$3:$A$10,0),MATCH(IFERROR(VALUE(INDIRECT($A$1&amp;"M"&amp;A123)),0),Relationstabel!$C$1:$K$1,0)),"Ingen varmeinstallationer")</f>
        <v>Fjernvarme/ Blokvarme</v>
      </c>
      <c r="L123" s="1" t="str">
        <f ca="1">INDEX(Anvendelseskode!B:B,MATCH($E123,Anvendelseskode!$A:$A,0))</f>
        <v>Række-, kæde-, dobbelthus (lodret adskillelse mellem enhederne)</v>
      </c>
      <c r="M123" s="1" t="str">
        <f ca="1">INDEX(Anvendelseskode!C:C,MATCH($E123,Anvendelseskode!$A:$A,0))</f>
        <v>Række-, kæde og dobbelthuse</v>
      </c>
      <c r="N123" s="1" t="str">
        <f ca="1">INDEX(Anvendelseskode!D:D,MATCH($E123,Anvendelseskode!$A:$A,0))</f>
        <v>Private husholdninger</v>
      </c>
      <c r="O123" s="1" t="str">
        <f ca="1">IFERROR(INDEX(SBi!$2:$2,MATCH(G123,SBi!$1:$1,1)),SBi!$K$2)</f>
        <v>1961-1972</v>
      </c>
      <c r="P123" s="1">
        <f ca="1">IFERROR(INDEX(SBi!$C$3:$K$28,MATCH(E123,SBi!$B$3:$B$28,0),MATCH(O123,SBi!$C$2:$K$2,0)),0)</f>
        <v>119.9</v>
      </c>
      <c r="Q123" s="19">
        <f t="shared" ca="1" si="21"/>
        <v>20.382999999999999</v>
      </c>
      <c r="R123" s="19" t="str">
        <f ca="1">IFERROR(INDEX(VpD!$2:$2,MATCH(G123,VpD!$1:$1,1)),VpD!$I$2)</f>
        <v>1961-1972</v>
      </c>
      <c r="S123" s="1">
        <f ca="1">IFERROR(INDEX(VpD!$C$3:$I$27,MATCH(E123,VpD!$B$3:$B$27,0),MATCH(R123,VpD!$C$2:$I$2,0)),0)</f>
        <v>120</v>
      </c>
      <c r="T123" s="19">
        <f t="shared" ca="1" si="22"/>
        <v>20.399999999999999</v>
      </c>
      <c r="U123" s="14" t="str">
        <f t="shared" ca="1" si="23"/>
        <v xml:space="preserve">711758.42 </v>
      </c>
      <c r="V123" s="14" t="str">
        <f t="shared" ca="1" si="24"/>
        <v>6172197.85</v>
      </c>
      <c r="W123" s="14" t="str">
        <f t="shared" ca="1" si="25"/>
        <v>POINT(711758.42 6172197.85)</v>
      </c>
      <c r="X123" s="14" t="str">
        <f>IFERROR(INDEX(BygningOmraade!B:B,MATCH(A123,BygningOmraade!A:A,0)),"")</f>
        <v/>
      </c>
    </row>
    <row r="124" spans="1:24" s="14" customFormat="1" x14ac:dyDescent="0.25">
      <c r="A124" s="14">
        <f t="shared" si="13"/>
        <v>124</v>
      </c>
      <c r="B124" s="14" t="str">
        <f t="shared" ca="1" si="14"/>
        <v>04a8fe16-fe4a-4938-af41-09618df95614</v>
      </c>
      <c r="C124" s="14" t="str">
        <f t="shared" ca="1" si="15"/>
        <v>0a3f507e-1ca9-32b8-e044-0003ba298018</v>
      </c>
      <c r="D124" s="14">
        <f t="shared" ca="1" si="16"/>
        <v>997421</v>
      </c>
      <c r="E124" s="1">
        <f t="shared" ca="1" si="17"/>
        <v>120</v>
      </c>
      <c r="F124" s="1">
        <f t="shared" ca="1" si="18"/>
        <v>128</v>
      </c>
      <c r="G124" s="1">
        <f t="shared" ca="1" si="19"/>
        <v>1962</v>
      </c>
      <c r="H124" s="1" t="str">
        <f ca="1">IFERROR(INDEX(Varmeinstallation!B:B,MATCH(INDIRECT($A$1&amp;"L"&amp;A124)*1,Varmeinstallation!A:A,0)),"Ingen varmeinstallationer")</f>
        <v>Centralvarme fra eget anlæg, et-kammer fyr</v>
      </c>
      <c r="I124" s="1" t="str">
        <f ca="1">IFERROR(INDEX(Opvarmningsmiddel!B:B,MATCH(INDIRECT($A$1&amp;"M"&amp;A124)*1,Opvarmningsmiddel!A:A,0)),"")</f>
        <v>Naturgas</v>
      </c>
      <c r="J124" s="1">
        <f t="shared" ca="1" si="20"/>
        <v>90</v>
      </c>
      <c r="K124" s="1" t="str">
        <f ca="1">IFERROR(INDEX(Relationstabel!$C$3:$K$10,MATCH(VALUE(INDIRECT($A$1&amp;"L"&amp;A124)),Relationstabel!$A$3:$A$10,0),MATCH(IFERROR(VALUE(INDIRECT($A$1&amp;"M"&amp;A124)),0),Relationstabel!$C$1:$K$1,0)),"Ingen varmeinstallationer")</f>
        <v>Naturgas</v>
      </c>
      <c r="L124" s="1" t="str">
        <f ca="1">INDEX(Anvendelseskode!B:B,MATCH($E124,Anvendelseskode!$A:$A,0))</f>
        <v>Fritliggende enfamilieshus (parcelhus)</v>
      </c>
      <c r="M124" s="1" t="str">
        <f ca="1">INDEX(Anvendelseskode!C:C,MATCH($E124,Anvendelseskode!$A:$A,0))</f>
        <v>Parcelhuse</v>
      </c>
      <c r="N124" s="1" t="str">
        <f ca="1">INDEX(Anvendelseskode!D:D,MATCH($E124,Anvendelseskode!$A:$A,0))</f>
        <v>Private husholdninger</v>
      </c>
      <c r="O124" s="1" t="str">
        <f ca="1">IFERROR(INDEX(SBi!$2:$2,MATCH(G124,SBi!$1:$1,1)),SBi!$K$2)</f>
        <v>1961-1972</v>
      </c>
      <c r="P124" s="1">
        <f ca="1">IFERROR(INDEX(SBi!$C$3:$K$28,MATCH(E124,SBi!$B$3:$B$28,0),MATCH(O124,SBi!$C$2:$K$2,0)),0)</f>
        <v>134.30000000000001</v>
      </c>
      <c r="Q124" s="19">
        <f t="shared" ca="1" si="21"/>
        <v>17.1904</v>
      </c>
      <c r="R124" s="19" t="str">
        <f ca="1">IFERROR(INDEX(VpD!$2:$2,MATCH(G124,VpD!$1:$1,1)),VpD!$I$2)</f>
        <v>1961-1972</v>
      </c>
      <c r="S124" s="1">
        <f ca="1">IFERROR(INDEX(VpD!$C$3:$I$27,MATCH(E124,VpD!$B$3:$B$27,0),MATCH(R124,VpD!$C$2:$I$2,0)),0)</f>
        <v>143</v>
      </c>
      <c r="T124" s="19">
        <f t="shared" ca="1" si="22"/>
        <v>18.303999999999998</v>
      </c>
      <c r="U124" s="14" t="str">
        <f t="shared" ca="1" si="23"/>
        <v xml:space="preserve">714005.8 </v>
      </c>
      <c r="V124" s="14" t="str">
        <f t="shared" ca="1" si="24"/>
        <v>6168772.23</v>
      </c>
      <c r="W124" s="14" t="str">
        <f t="shared" ca="1" si="25"/>
        <v>POINT(714005.8 6168772.23)</v>
      </c>
      <c r="X124" s="14" t="str">
        <f>IFERROR(INDEX(BygningOmraade!B:B,MATCH(A124,BygningOmraade!A:A,0)),"")</f>
        <v/>
      </c>
    </row>
    <row r="125" spans="1:24" s="14" customFormat="1" x14ac:dyDescent="0.25">
      <c r="A125" s="14">
        <f t="shared" si="13"/>
        <v>125</v>
      </c>
      <c r="B125" s="14" t="str">
        <f t="shared" ca="1" si="14"/>
        <v>04a9d43c-5c52-419d-ba8e-17bc900eca44</v>
      </c>
      <c r="C125" s="14" t="str">
        <f t="shared" ca="1" si="15"/>
        <v>0a3f507e-22ba-32b8-e044-0003ba298018</v>
      </c>
      <c r="D125" s="14">
        <f t="shared" ca="1" si="16"/>
        <v>995580</v>
      </c>
      <c r="E125" s="1">
        <f t="shared" ca="1" si="17"/>
        <v>120</v>
      </c>
      <c r="F125" s="1">
        <f t="shared" ca="1" si="18"/>
        <v>161</v>
      </c>
      <c r="G125" s="1">
        <f t="shared" ca="1" si="19"/>
        <v>1970</v>
      </c>
      <c r="H125" s="1" t="str">
        <f ca="1">IFERROR(INDEX(Varmeinstallation!B:B,MATCH(INDIRECT($A$1&amp;"L"&amp;A125)*1,Varmeinstallation!A:A,0)),"Ingen varmeinstallationer")</f>
        <v>Centralvarme fra eget anlæg, et-kammer fyr</v>
      </c>
      <c r="I125" s="1" t="str">
        <f ca="1">IFERROR(INDEX(Opvarmningsmiddel!B:B,MATCH(INDIRECT($A$1&amp;"M"&amp;A125)*1,Opvarmningsmiddel!A:A,0)),"")</f>
        <v>Naturgas</v>
      </c>
      <c r="J125" s="1">
        <f t="shared" ca="1" si="20"/>
        <v>0</v>
      </c>
      <c r="K125" s="1" t="str">
        <f ca="1">IFERROR(INDEX(Relationstabel!$C$3:$K$10,MATCH(VALUE(INDIRECT($A$1&amp;"L"&amp;A125)),Relationstabel!$A$3:$A$10,0),MATCH(IFERROR(VALUE(INDIRECT($A$1&amp;"M"&amp;A125)),0),Relationstabel!$C$1:$K$1,0)),"Ingen varmeinstallationer")</f>
        <v>Naturgas</v>
      </c>
      <c r="L125" s="1" t="str">
        <f ca="1">INDEX(Anvendelseskode!B:B,MATCH($E125,Anvendelseskode!$A:$A,0))</f>
        <v>Fritliggende enfamilieshus (parcelhus)</v>
      </c>
      <c r="M125" s="1" t="str">
        <f ca="1">INDEX(Anvendelseskode!C:C,MATCH($E125,Anvendelseskode!$A:$A,0))</f>
        <v>Parcelhuse</v>
      </c>
      <c r="N125" s="1" t="str">
        <f ca="1">INDEX(Anvendelseskode!D:D,MATCH($E125,Anvendelseskode!$A:$A,0))</f>
        <v>Private husholdninger</v>
      </c>
      <c r="O125" s="1" t="str">
        <f ca="1">IFERROR(INDEX(SBi!$2:$2,MATCH(G125,SBi!$1:$1,1)),SBi!$K$2)</f>
        <v>1961-1972</v>
      </c>
      <c r="P125" s="1">
        <f ca="1">IFERROR(INDEX(SBi!$C$3:$K$28,MATCH(E125,SBi!$B$3:$B$28,0),MATCH(O125,SBi!$C$2:$K$2,0)),0)</f>
        <v>134.30000000000001</v>
      </c>
      <c r="Q125" s="19">
        <f t="shared" ca="1" si="21"/>
        <v>21.622300000000003</v>
      </c>
      <c r="R125" s="19" t="str">
        <f ca="1">IFERROR(INDEX(VpD!$2:$2,MATCH(G125,VpD!$1:$1,1)),VpD!$I$2)</f>
        <v>1961-1972</v>
      </c>
      <c r="S125" s="1">
        <f ca="1">IFERROR(INDEX(VpD!$C$3:$I$27,MATCH(E125,VpD!$B$3:$B$27,0),MATCH(R125,VpD!$C$2:$I$2,0)),0)</f>
        <v>143</v>
      </c>
      <c r="T125" s="19">
        <f t="shared" ca="1" si="22"/>
        <v>23.023</v>
      </c>
      <c r="U125" s="14" t="str">
        <f t="shared" ca="1" si="23"/>
        <v xml:space="preserve">711880.78 </v>
      </c>
      <c r="V125" s="14" t="str">
        <f t="shared" ca="1" si="24"/>
        <v>6172019.54</v>
      </c>
      <c r="W125" s="14" t="str">
        <f t="shared" ca="1" si="25"/>
        <v>POINT(711880.78 6172019.54)</v>
      </c>
      <c r="X125" s="14" t="str">
        <f>IFERROR(INDEX(BygningOmraade!B:B,MATCH(A125,BygningOmraade!A:A,0)),"")</f>
        <v/>
      </c>
    </row>
    <row r="126" spans="1:24" s="14" customFormat="1" x14ac:dyDescent="0.25">
      <c r="A126" s="14">
        <f t="shared" si="13"/>
        <v>126</v>
      </c>
      <c r="B126" s="14" t="str">
        <f t="shared" ca="1" si="14"/>
        <v>04b31263-15c5-4d9f-8575-df6abfac5b95</v>
      </c>
      <c r="C126" s="14" t="str">
        <f t="shared" ca="1" si="15"/>
        <v>0a3f507e-1994-32b8-e044-0003ba298018</v>
      </c>
      <c r="D126" s="14">
        <f t="shared" ca="1" si="16"/>
        <v>995602</v>
      </c>
      <c r="E126" s="1">
        <f t="shared" ca="1" si="17"/>
        <v>130</v>
      </c>
      <c r="F126" s="1">
        <f t="shared" ca="1" si="18"/>
        <v>101</v>
      </c>
      <c r="G126" s="1">
        <f t="shared" ca="1" si="19"/>
        <v>1977</v>
      </c>
      <c r="H126" s="1" t="str">
        <f ca="1">IFERROR(INDEX(Varmeinstallation!B:B,MATCH(INDIRECT($A$1&amp;"L"&amp;A126)*1,Varmeinstallation!A:A,0)),"Ingen varmeinstallationer")</f>
        <v>Elovne, elpaneler</v>
      </c>
      <c r="I126" s="1" t="str">
        <f ca="1">IFERROR(INDEX(Opvarmningsmiddel!B:B,MATCH(INDIRECT($A$1&amp;"M"&amp;A126)*1,Opvarmningsmiddel!A:A,0)),"")</f>
        <v>Elektricitet</v>
      </c>
      <c r="J126" s="1">
        <f t="shared" ca="1" si="20"/>
        <v>0</v>
      </c>
      <c r="K126" s="1" t="str">
        <f ca="1">IFERROR(INDEX(Relationstabel!$C$3:$K$10,MATCH(VALUE(INDIRECT($A$1&amp;"L"&amp;A126)),Relationstabel!$A$3:$A$10,0),MATCH(IFERROR(VALUE(INDIRECT($A$1&amp;"M"&amp;A126)),0),Relationstabel!$C$1:$K$1,0)),"Ingen varmeinstallationer")</f>
        <v>Elvarme</v>
      </c>
      <c r="L126" s="1" t="str">
        <f ca="1">INDEX(Anvendelseskode!B:B,MATCH($E126,Anvendelseskode!$A:$A,0))</f>
        <v>Række-, kæde-, dobbelthus (lodret adskillelse mellem enhederne)</v>
      </c>
      <c r="M126" s="1" t="str">
        <f ca="1">INDEX(Anvendelseskode!C:C,MATCH($E126,Anvendelseskode!$A:$A,0))</f>
        <v>Række-, kæde og dobbelthuse</v>
      </c>
      <c r="N126" s="1" t="str">
        <f ca="1">INDEX(Anvendelseskode!D:D,MATCH($E126,Anvendelseskode!$A:$A,0))</f>
        <v>Private husholdninger</v>
      </c>
      <c r="O126" s="1" t="str">
        <f ca="1">IFERROR(INDEX(SBi!$2:$2,MATCH(G126,SBi!$1:$1,1)),SBi!$K$2)</f>
        <v>1973-1978</v>
      </c>
      <c r="P126" s="1">
        <f ca="1">IFERROR(INDEX(SBi!$C$3:$K$28,MATCH(E126,SBi!$B$3:$B$28,0),MATCH(O126,SBi!$C$2:$K$2,0)),0)</f>
        <v>112.6</v>
      </c>
      <c r="Q126" s="19">
        <f t="shared" ca="1" si="21"/>
        <v>11.372599999999998</v>
      </c>
      <c r="R126" s="19" t="str">
        <f ca="1">IFERROR(INDEX(VpD!$2:$2,MATCH(G126,VpD!$1:$1,1)),VpD!$I$2)</f>
        <v>1973-1978</v>
      </c>
      <c r="S126" s="1">
        <f ca="1">IFERROR(INDEX(VpD!$C$3:$I$27,MATCH(E126,VpD!$B$3:$B$27,0),MATCH(R126,VpD!$C$2:$I$2,0)),0)</f>
        <v>98</v>
      </c>
      <c r="T126" s="19">
        <f t="shared" ca="1" si="22"/>
        <v>9.8979999999999997</v>
      </c>
      <c r="U126" s="14" t="str">
        <f t="shared" ca="1" si="23"/>
        <v xml:space="preserve">711856.65 </v>
      </c>
      <c r="V126" s="14" t="str">
        <f t="shared" ca="1" si="24"/>
        <v>6172380.05</v>
      </c>
      <c r="W126" s="14" t="str">
        <f t="shared" ca="1" si="25"/>
        <v>POINT(711856.65 6172380.05)</v>
      </c>
      <c r="X126" s="14" t="str">
        <f>IFERROR(INDEX(BygningOmraade!B:B,MATCH(A126,BygningOmraade!A:A,0)),"")</f>
        <v/>
      </c>
    </row>
    <row r="127" spans="1:24" s="14" customFormat="1" x14ac:dyDescent="0.25">
      <c r="A127" s="14">
        <f t="shared" si="13"/>
        <v>127</v>
      </c>
      <c r="B127" s="14" t="str">
        <f t="shared" ca="1" si="14"/>
        <v>04d3c777-5774-4bf4-b838-31375299a691</v>
      </c>
      <c r="C127" s="14" t="str">
        <f t="shared" ca="1" si="15"/>
        <v>0a3f507e-22a7-32b8-e044-0003ba298018</v>
      </c>
      <c r="D127" s="14">
        <f t="shared" ca="1" si="16"/>
        <v>995818</v>
      </c>
      <c r="E127" s="1">
        <f t="shared" ca="1" si="17"/>
        <v>130</v>
      </c>
      <c r="F127" s="1">
        <f t="shared" ca="1" si="18"/>
        <v>124</v>
      </c>
      <c r="G127" s="1">
        <f t="shared" ca="1" si="19"/>
        <v>1984</v>
      </c>
      <c r="H127" s="1" t="str">
        <f ca="1">IFERROR(INDEX(Varmeinstallation!B:B,MATCH(INDIRECT($A$1&amp;"L"&amp;A127)*1,Varmeinstallation!A:A,0)),"Ingen varmeinstallationer")</f>
        <v>Fjernvarme/blokvarme (radiatorsystemer eller varmluftanlæg)</v>
      </c>
      <c r="I127" s="1" t="str">
        <f ca="1">IFERROR(INDEX(Opvarmningsmiddel!B:B,MATCH(INDIRECT($A$1&amp;"M"&amp;A127)*1,Opvarmningsmiddel!A:A,0)),"")</f>
        <v/>
      </c>
      <c r="J127" s="1">
        <f t="shared" ca="1" si="20"/>
        <v>0</v>
      </c>
      <c r="K127" s="1" t="str">
        <f ca="1">IFERROR(INDEX(Relationstabel!$C$3:$K$10,MATCH(VALUE(INDIRECT($A$1&amp;"L"&amp;A127)),Relationstabel!$A$3:$A$10,0),MATCH(IFERROR(VALUE(INDIRECT($A$1&amp;"M"&amp;A127)),0),Relationstabel!$C$1:$K$1,0)),"Ingen varmeinstallationer")</f>
        <v>Fjernvarme/ Blokvarme</v>
      </c>
      <c r="L127" s="1" t="str">
        <f ca="1">INDEX(Anvendelseskode!B:B,MATCH($E127,Anvendelseskode!$A:$A,0))</f>
        <v>Række-, kæde-, dobbelthus (lodret adskillelse mellem enhederne)</v>
      </c>
      <c r="M127" s="1" t="str">
        <f ca="1">INDEX(Anvendelseskode!C:C,MATCH($E127,Anvendelseskode!$A:$A,0))</f>
        <v>Række-, kæde og dobbelthuse</v>
      </c>
      <c r="N127" s="1" t="str">
        <f ca="1">INDEX(Anvendelseskode!D:D,MATCH($E127,Anvendelseskode!$A:$A,0))</f>
        <v>Private husholdninger</v>
      </c>
      <c r="O127" s="1" t="str">
        <f ca="1">IFERROR(INDEX(SBi!$2:$2,MATCH(G127,SBi!$1:$1,1)),SBi!$K$2)</f>
        <v>1979-1998</v>
      </c>
      <c r="P127" s="1">
        <f ca="1">IFERROR(INDEX(SBi!$C$3:$K$28,MATCH(E127,SBi!$B$3:$B$28,0),MATCH(O127,SBi!$C$2:$K$2,0)),0)</f>
        <v>96.8</v>
      </c>
      <c r="Q127" s="19">
        <f t="shared" ca="1" si="21"/>
        <v>12.0032</v>
      </c>
      <c r="R127" s="19" t="str">
        <f ca="1">IFERROR(INDEX(VpD!$2:$2,MATCH(G127,VpD!$1:$1,1)),VpD!$I$2)</f>
        <v>1979-1998</v>
      </c>
      <c r="S127" s="1">
        <f ca="1">IFERROR(INDEX(VpD!$C$3:$I$27,MATCH(E127,VpD!$B$3:$B$27,0),MATCH(R127,VpD!$C$2:$I$2,0)),0)</f>
        <v>74</v>
      </c>
      <c r="T127" s="19">
        <f t="shared" ca="1" si="22"/>
        <v>9.1760000000000002</v>
      </c>
      <c r="U127" s="14" t="str">
        <f t="shared" ca="1" si="23"/>
        <v xml:space="preserve">712049.46 </v>
      </c>
      <c r="V127" s="14" t="str">
        <f t="shared" ca="1" si="24"/>
        <v>6171927.75</v>
      </c>
      <c r="W127" s="14" t="str">
        <f t="shared" ca="1" si="25"/>
        <v>POINT(712049.46 6171927.75)</v>
      </c>
      <c r="X127" s="14" t="str">
        <f>IFERROR(INDEX(BygningOmraade!B:B,MATCH(A127,BygningOmraade!A:A,0)),"")</f>
        <v/>
      </c>
    </row>
    <row r="128" spans="1:24" s="14" customFormat="1" x14ac:dyDescent="0.25">
      <c r="A128" s="14">
        <f t="shared" si="13"/>
        <v>128</v>
      </c>
      <c r="B128" s="14" t="str">
        <f t="shared" ca="1" si="14"/>
        <v>04d477ae-edee-4bdc-a18c-0512f06368dc</v>
      </c>
      <c r="C128" s="14" t="str">
        <f t="shared" ca="1" si="15"/>
        <v>0a3f507e-2229-32b8-e044-0003ba298018</v>
      </c>
      <c r="D128" s="14">
        <f t="shared" ca="1" si="16"/>
        <v>995640</v>
      </c>
      <c r="E128" s="1">
        <f t="shared" ca="1" si="17"/>
        <v>120</v>
      </c>
      <c r="F128" s="1">
        <f t="shared" ca="1" si="18"/>
        <v>133</v>
      </c>
      <c r="G128" s="1">
        <f t="shared" ca="1" si="19"/>
        <v>1967</v>
      </c>
      <c r="H128" s="1" t="str">
        <f ca="1">IFERROR(INDEX(Varmeinstallation!B:B,MATCH(INDIRECT($A$1&amp;"L"&amp;A128)*1,Varmeinstallation!A:A,0)),"Ingen varmeinstallationer")</f>
        <v>Centralvarme fra eget anlæg, et-kammer fyr</v>
      </c>
      <c r="I128" s="1" t="str">
        <f ca="1">IFERROR(INDEX(Opvarmningsmiddel!B:B,MATCH(INDIRECT($A$1&amp;"M"&amp;A128)*1,Opvarmningsmiddel!A:A,0)),"")</f>
        <v>Naturgas</v>
      </c>
      <c r="J128" s="1">
        <f t="shared" ca="1" si="20"/>
        <v>80</v>
      </c>
      <c r="K128" s="1" t="str">
        <f ca="1">IFERROR(INDEX(Relationstabel!$C$3:$K$10,MATCH(VALUE(INDIRECT($A$1&amp;"L"&amp;A128)),Relationstabel!$A$3:$A$10,0),MATCH(IFERROR(VALUE(INDIRECT($A$1&amp;"M"&amp;A128)),0),Relationstabel!$C$1:$K$1,0)),"Ingen varmeinstallationer")</f>
        <v>Naturgas</v>
      </c>
      <c r="L128" s="1" t="str">
        <f ca="1">INDEX(Anvendelseskode!B:B,MATCH($E128,Anvendelseskode!$A:$A,0))</f>
        <v>Fritliggende enfamilieshus (parcelhus)</v>
      </c>
      <c r="M128" s="1" t="str">
        <f ca="1">INDEX(Anvendelseskode!C:C,MATCH($E128,Anvendelseskode!$A:$A,0))</f>
        <v>Parcelhuse</v>
      </c>
      <c r="N128" s="1" t="str">
        <f ca="1">INDEX(Anvendelseskode!D:D,MATCH($E128,Anvendelseskode!$A:$A,0))</f>
        <v>Private husholdninger</v>
      </c>
      <c r="O128" s="1" t="str">
        <f ca="1">IFERROR(INDEX(SBi!$2:$2,MATCH(G128,SBi!$1:$1,1)),SBi!$K$2)</f>
        <v>1961-1972</v>
      </c>
      <c r="P128" s="1">
        <f ca="1">IFERROR(INDEX(SBi!$C$3:$K$28,MATCH(E128,SBi!$B$3:$B$28,0),MATCH(O128,SBi!$C$2:$K$2,0)),0)</f>
        <v>134.30000000000001</v>
      </c>
      <c r="Q128" s="19">
        <f t="shared" ca="1" si="21"/>
        <v>17.861900000000002</v>
      </c>
      <c r="R128" s="19" t="str">
        <f ca="1">IFERROR(INDEX(VpD!$2:$2,MATCH(G128,VpD!$1:$1,1)),VpD!$I$2)</f>
        <v>1961-1972</v>
      </c>
      <c r="S128" s="1">
        <f ca="1">IFERROR(INDEX(VpD!$C$3:$I$27,MATCH(E128,VpD!$B$3:$B$27,0),MATCH(R128,VpD!$C$2:$I$2,0)),0)</f>
        <v>143</v>
      </c>
      <c r="T128" s="19">
        <f t="shared" ca="1" si="22"/>
        <v>19.018999999999998</v>
      </c>
      <c r="U128" s="14" t="str">
        <f t="shared" ca="1" si="23"/>
        <v xml:space="preserve">712367.98 </v>
      </c>
      <c r="V128" s="14" t="str">
        <f t="shared" ca="1" si="24"/>
        <v>6169109.23</v>
      </c>
      <c r="W128" s="14" t="str">
        <f t="shared" ca="1" si="25"/>
        <v>POINT(712367.98 6169109.23)</v>
      </c>
      <c r="X128" s="14" t="str">
        <f>IFERROR(INDEX(BygningOmraade!B:B,MATCH(A128,BygningOmraade!A:A,0)),"")</f>
        <v/>
      </c>
    </row>
    <row r="129" spans="1:24" s="14" customFormat="1" x14ac:dyDescent="0.25">
      <c r="A129" s="14">
        <f t="shared" si="13"/>
        <v>129</v>
      </c>
      <c r="B129" s="14" t="str">
        <f t="shared" ca="1" si="14"/>
        <v>04eb014d-33af-4004-9d2a-60e969dff0ba</v>
      </c>
      <c r="C129" s="14" t="str">
        <f t="shared" ca="1" si="15"/>
        <v>0a3f507e-1f29-32b8-e044-0003ba298018</v>
      </c>
      <c r="D129" s="14">
        <f t="shared" ca="1" si="16"/>
        <v>993962</v>
      </c>
      <c r="E129" s="1">
        <f t="shared" ca="1" si="17"/>
        <v>120</v>
      </c>
      <c r="F129" s="1">
        <f t="shared" ca="1" si="18"/>
        <v>153</v>
      </c>
      <c r="G129" s="1">
        <f t="shared" ca="1" si="19"/>
        <v>1977</v>
      </c>
      <c r="H129" s="1" t="str">
        <f ca="1">IFERROR(INDEX(Varmeinstallation!B:B,MATCH(INDIRECT($A$1&amp;"L"&amp;A129)*1,Varmeinstallation!A:A,0)),"Ingen varmeinstallationer")</f>
        <v>Fjernvarme/blokvarme (radiatorsystemer eller varmluftanlæg)</v>
      </c>
      <c r="I129" s="1" t="str">
        <f ca="1">IFERROR(INDEX(Opvarmningsmiddel!B:B,MATCH(INDIRECT($A$1&amp;"M"&amp;A129)*1,Opvarmningsmiddel!A:A,0)),"")</f>
        <v/>
      </c>
      <c r="J129" s="1">
        <f t="shared" ca="1" si="20"/>
        <v>2</v>
      </c>
      <c r="K129" s="1" t="str">
        <f ca="1">IFERROR(INDEX(Relationstabel!$C$3:$K$10,MATCH(VALUE(INDIRECT($A$1&amp;"L"&amp;A129)),Relationstabel!$A$3:$A$10,0),MATCH(IFERROR(VALUE(INDIRECT($A$1&amp;"M"&amp;A129)),0),Relationstabel!$C$1:$K$1,0)),"Ingen varmeinstallationer")</f>
        <v>Fjernvarme/ Blokvarme</v>
      </c>
      <c r="L129" s="1" t="str">
        <f ca="1">INDEX(Anvendelseskode!B:B,MATCH($E129,Anvendelseskode!$A:$A,0))</f>
        <v>Fritliggende enfamilieshus (parcelhus)</v>
      </c>
      <c r="M129" s="1" t="str">
        <f ca="1">INDEX(Anvendelseskode!C:C,MATCH($E129,Anvendelseskode!$A:$A,0))</f>
        <v>Parcelhuse</v>
      </c>
      <c r="N129" s="1" t="str">
        <f ca="1">INDEX(Anvendelseskode!D:D,MATCH($E129,Anvendelseskode!$A:$A,0))</f>
        <v>Private husholdninger</v>
      </c>
      <c r="O129" s="1" t="str">
        <f ca="1">IFERROR(INDEX(SBi!$2:$2,MATCH(G129,SBi!$1:$1,1)),SBi!$K$2)</f>
        <v>1973-1978</v>
      </c>
      <c r="P129" s="1">
        <f ca="1">IFERROR(INDEX(SBi!$C$3:$K$28,MATCH(E129,SBi!$B$3:$B$28,0),MATCH(O129,SBi!$C$2:$K$2,0)),0)</f>
        <v>119.8</v>
      </c>
      <c r="Q129" s="19">
        <f t="shared" ca="1" si="21"/>
        <v>18.329399999999996</v>
      </c>
      <c r="R129" s="19" t="str">
        <f ca="1">IFERROR(INDEX(VpD!$2:$2,MATCH(G129,VpD!$1:$1,1)),VpD!$I$2)</f>
        <v>1973-1978</v>
      </c>
      <c r="S129" s="1">
        <f ca="1">IFERROR(INDEX(VpD!$C$3:$I$27,MATCH(E129,VpD!$B$3:$B$27,0),MATCH(R129,VpD!$C$2:$I$2,0)),0)</f>
        <v>117</v>
      </c>
      <c r="T129" s="19">
        <f t="shared" ca="1" si="22"/>
        <v>17.901</v>
      </c>
      <c r="U129" s="14" t="str">
        <f t="shared" ca="1" si="23"/>
        <v xml:space="preserve">711124.97 </v>
      </c>
      <c r="V129" s="14" t="str">
        <f t="shared" ca="1" si="24"/>
        <v>6172303.38</v>
      </c>
      <c r="W129" s="14" t="str">
        <f t="shared" ca="1" si="25"/>
        <v>POINT(711124.97 6172303.38)</v>
      </c>
      <c r="X129" s="14" t="str">
        <f>IFERROR(INDEX(BygningOmraade!B:B,MATCH(A129,BygningOmraade!A:A,0)),"")</f>
        <v/>
      </c>
    </row>
    <row r="130" spans="1:24" s="14" customFormat="1" x14ac:dyDescent="0.25">
      <c r="A130" s="14">
        <f t="shared" si="13"/>
        <v>130</v>
      </c>
      <c r="B130" s="14" t="str">
        <f t="shared" ca="1" si="14"/>
        <v>04efcca0-d63e-452a-ab33-b0e40720ffbc</v>
      </c>
      <c r="C130" s="14" t="str">
        <f t="shared" ca="1" si="15"/>
        <v>0a3f507e-1db1-32b8-e044-0003ba298018</v>
      </c>
      <c r="D130" s="14">
        <f t="shared" ca="1" si="16"/>
        <v>2540498</v>
      </c>
      <c r="E130" s="1">
        <f t="shared" ca="1" si="17"/>
        <v>120</v>
      </c>
      <c r="F130" s="1">
        <f t="shared" ca="1" si="18"/>
        <v>158</v>
      </c>
      <c r="G130" s="1">
        <f t="shared" ca="1" si="19"/>
        <v>2001</v>
      </c>
      <c r="H130" s="1" t="str">
        <f ca="1">IFERROR(INDEX(Varmeinstallation!B:B,MATCH(INDIRECT($A$1&amp;"L"&amp;A130)*1,Varmeinstallation!A:A,0)),"Ingen varmeinstallationer")</f>
        <v>Fjernvarme/blokvarme (radiatorsystemer eller varmluftanlæg)</v>
      </c>
      <c r="I130" s="1" t="str">
        <f ca="1">IFERROR(INDEX(Opvarmningsmiddel!B:B,MATCH(INDIRECT($A$1&amp;"M"&amp;A130)*1,Opvarmningsmiddel!A:A,0)),"")</f>
        <v/>
      </c>
      <c r="J130" s="1">
        <f t="shared" ca="1" si="20"/>
        <v>0</v>
      </c>
      <c r="K130" s="1" t="str">
        <f ca="1">IFERROR(INDEX(Relationstabel!$C$3:$K$10,MATCH(VALUE(INDIRECT($A$1&amp;"L"&amp;A130)),Relationstabel!$A$3:$A$10,0),MATCH(IFERROR(VALUE(INDIRECT($A$1&amp;"M"&amp;A130)),0),Relationstabel!$C$1:$K$1,0)),"Ingen varmeinstallationer")</f>
        <v>Fjernvarme/ Blokvarme</v>
      </c>
      <c r="L130" s="1" t="str">
        <f ca="1">INDEX(Anvendelseskode!B:B,MATCH($E130,Anvendelseskode!$A:$A,0))</f>
        <v>Fritliggende enfamilieshus (parcelhus)</v>
      </c>
      <c r="M130" s="1" t="str">
        <f ca="1">INDEX(Anvendelseskode!C:C,MATCH($E130,Anvendelseskode!$A:$A,0))</f>
        <v>Parcelhuse</v>
      </c>
      <c r="N130" s="1" t="str">
        <f ca="1">INDEX(Anvendelseskode!D:D,MATCH($E130,Anvendelseskode!$A:$A,0))</f>
        <v>Private husholdninger</v>
      </c>
      <c r="O130" s="1" t="str">
        <f ca="1">IFERROR(INDEX(SBi!$2:$2,MATCH(G130,SBi!$1:$1,1)),SBi!$K$2)</f>
        <v>1999-2006</v>
      </c>
      <c r="P130" s="1">
        <f ca="1">IFERROR(INDEX(SBi!$C$3:$K$28,MATCH(E130,SBi!$B$3:$B$28,0),MATCH(O130,SBi!$C$2:$K$2,0)),0)</f>
        <v>83.9</v>
      </c>
      <c r="Q130" s="19">
        <f t="shared" ca="1" si="21"/>
        <v>13.256200000000002</v>
      </c>
      <c r="R130" s="19" t="str">
        <f ca="1">IFERROR(INDEX(VpD!$2:$2,MATCH(G130,VpD!$1:$1,1)),VpD!$I$2)</f>
        <v>&gt;1998</v>
      </c>
      <c r="S130" s="1">
        <f ca="1">IFERROR(INDEX(VpD!$C$3:$I$27,MATCH(E130,VpD!$B$3:$B$27,0),MATCH(R130,VpD!$C$2:$I$2,0)),0)</f>
        <v>72</v>
      </c>
      <c r="T130" s="19">
        <f t="shared" ca="1" si="22"/>
        <v>11.375999999999999</v>
      </c>
      <c r="U130" s="14" t="str">
        <f t="shared" ca="1" si="23"/>
        <v xml:space="preserve">712176.48 </v>
      </c>
      <c r="V130" s="14" t="str">
        <f t="shared" ca="1" si="24"/>
        <v>6171987.35</v>
      </c>
      <c r="W130" s="14" t="str">
        <f t="shared" ca="1" si="25"/>
        <v>POINT(712176.48 6171987.35)</v>
      </c>
      <c r="X130" s="14" t="str">
        <f>IFERROR(INDEX(BygningOmraade!B:B,MATCH(A130,BygningOmraade!A:A,0)),"")</f>
        <v/>
      </c>
    </row>
    <row r="131" spans="1:24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050eb95f-07f4-463d-ac63-be0502dbdb90</v>
      </c>
      <c r="C131" s="14" t="str">
        <f t="shared" ref="C131:C194" ca="1" si="28">INDIRECT($A$1&amp;"C"&amp;A131)</f>
        <v>0a3f507e-19aa-32b8-e044-0003ba298018</v>
      </c>
      <c r="D131" s="14">
        <f t="shared" ref="D131:D194" ca="1" si="29">INDIRECT($A$1&amp;"D"&amp;A131)</f>
        <v>995342</v>
      </c>
      <c r="E131" s="1">
        <f t="shared" ref="E131:E194" ca="1" si="30">ROUNDDOWN(INDIRECT($A$1&amp;"E"&amp;A131),-1)</f>
        <v>130</v>
      </c>
      <c r="F131" s="1">
        <f t="shared" ref="F131:F194" ca="1" si="31">INDIRECT($A$1&amp;"G"&amp;A131)+INDIRECT($A$1&amp;"H"&amp;A131)+INDIRECT($A$1&amp;"I"&amp;A131)*0.5</f>
        <v>129</v>
      </c>
      <c r="G131" s="1">
        <f t="shared" ref="G131:G194" ca="1" si="32">MAX(INDIRECT($A$1&amp;"J"&amp;A131),INDIRECT($A$1&amp;"K"&amp;A131))</f>
        <v>1976</v>
      </c>
      <c r="H131" s="1" t="str">
        <f ca="1">IFERROR(INDEX(Varmeinstallation!B:B,MATCH(INDIRECT($A$1&amp;"L"&amp;A131)*1,Varmeinstallation!A:A,0)),"Ingen varmeinstallationer")</f>
        <v>Elovne, elpaneler</v>
      </c>
      <c r="I131" s="1" t="str">
        <f ca="1">IFERROR(INDEX(Opvarmningsmiddel!B:B,MATCH(INDIRECT($A$1&amp;"M"&amp;A131)*1,Opvarmningsmiddel!A:A,0)),"")</f>
        <v>Elektricitet</v>
      </c>
      <c r="J131" s="1">
        <f t="shared" ref="J131:J194" ca="1" si="33">VALUE(INDIRECT($A$1&amp;"N"&amp;A131))</f>
        <v>2</v>
      </c>
      <c r="K131" s="1" t="str">
        <f ca="1">IFERROR(INDEX(Relationstabel!$C$3:$K$10,MATCH(VALUE(INDIRECT($A$1&amp;"L"&amp;A131)),Relationstabel!$A$3:$A$10,0),MATCH(IFERROR(VALUE(INDIRECT($A$1&amp;"M"&amp;A131)),0),Relationstabel!$C$1:$K$1,0)),"Ingen varmeinstallationer")</f>
        <v>Elvarme</v>
      </c>
      <c r="L131" s="1" t="str">
        <f ca="1">INDEX(Anvendelseskode!B:B,MATCH($E131,Anvendelseskode!$A:$A,0))</f>
        <v>Række-, kæde-, dobbelthus (lodret adskillelse mellem enhederne)</v>
      </c>
      <c r="M131" s="1" t="str">
        <f ca="1">INDEX(Anvendelseskode!C:C,MATCH($E131,Anvendelseskode!$A:$A,0))</f>
        <v>Række-, kæde og dobbelthuse</v>
      </c>
      <c r="N131" s="1" t="str">
        <f ca="1">INDEX(Anvendelseskode!D:D,MATCH($E131,Anvendelseskode!$A:$A,0))</f>
        <v>Private husholdninger</v>
      </c>
      <c r="O131" s="1" t="str">
        <f ca="1">IFERROR(INDEX(SBi!$2:$2,MATCH(G131,SBi!$1:$1,1)),SBi!$K$2)</f>
        <v>1973-1978</v>
      </c>
      <c r="P131" s="1">
        <f ca="1">IFERROR(INDEX(SBi!$C$3:$K$28,MATCH(E131,SBi!$B$3:$B$28,0),MATCH(O131,SBi!$C$2:$K$2,0)),0)</f>
        <v>112.6</v>
      </c>
      <c r="Q131" s="19">
        <f t="shared" ref="Q131:Q194" ca="1" si="34">P131*F131/1000</f>
        <v>14.525399999999999</v>
      </c>
      <c r="R131" s="19" t="str">
        <f ca="1">IFERROR(INDEX(VpD!$2:$2,MATCH(G131,VpD!$1:$1,1)),VpD!$I$2)</f>
        <v>1973-1978</v>
      </c>
      <c r="S131" s="1">
        <f ca="1">IFERROR(INDEX(VpD!$C$3:$I$27,MATCH(E131,VpD!$B$3:$B$27,0),MATCH(R131,VpD!$C$2:$I$2,0)),0)</f>
        <v>98</v>
      </c>
      <c r="T131" s="19">
        <f t="shared" ref="T131:T194" ca="1" si="35">S131*F131/1000</f>
        <v>12.641999999999999</v>
      </c>
      <c r="U131" s="14" t="str">
        <f t="shared" ref="U131:U194" ca="1" si="36">IFERROR(SUBSTITUTE(LEFT(W131,FIND(" ",W131)),"POINT(",""),"")</f>
        <v xml:space="preserve">711774.55 </v>
      </c>
      <c r="V131" s="14" t="str">
        <f t="shared" ref="V131:V194" ca="1" si="37">IFERROR(SUBSTITUTE(RIGHT(W131,LEN(W131)-FIND(" ",W131)),")",""),"")</f>
        <v>6172411.32</v>
      </c>
      <c r="W131" s="14" t="str">
        <f t="shared" ref="W131:W194" ca="1" si="38">INDIRECT($A$1&amp;"o"&amp;A131)</f>
        <v>POINT(711774.55 6172411.32)</v>
      </c>
      <c r="X131" s="14" t="str">
        <f>IFERROR(INDEX(BygningOmraade!B:B,MATCH(A131,BygningOmraade!A:A,0)),"")</f>
        <v/>
      </c>
    </row>
    <row r="132" spans="1:24" s="14" customFormat="1" x14ac:dyDescent="0.25">
      <c r="A132" s="14">
        <f t="shared" si="26"/>
        <v>132</v>
      </c>
      <c r="B132" s="14" t="str">
        <f t="shared" ca="1" si="27"/>
        <v>051dde04-1628-4b83-8393-d217be607025</v>
      </c>
      <c r="C132" s="14" t="str">
        <f t="shared" ca="1" si="28"/>
        <v>0a3f507e-205b-32b8-e044-0003ba298018</v>
      </c>
      <c r="D132" s="14">
        <f t="shared" ca="1" si="29"/>
        <v>993811</v>
      </c>
      <c r="E132" s="1">
        <f t="shared" ca="1" si="30"/>
        <v>120</v>
      </c>
      <c r="F132" s="1">
        <f t="shared" ca="1" si="31"/>
        <v>109</v>
      </c>
      <c r="G132" s="1">
        <f t="shared" ca="1" si="32"/>
        <v>1973</v>
      </c>
      <c r="H132" s="1" t="str">
        <f ca="1">IFERROR(INDEX(Varmeinstallation!B:B,MATCH(INDIRECT($A$1&amp;"L"&amp;A132)*1,Varmeinstallation!A:A,0)),"Ingen varmeinstallationer")</f>
        <v>Centralvarme fra eget anlæg, et-kammer fyr</v>
      </c>
      <c r="I132" s="1" t="str">
        <f ca="1">IFERROR(INDEX(Opvarmningsmiddel!B:B,MATCH(INDIRECT($A$1&amp;"M"&amp;A132)*1,Opvarmningsmiddel!A:A,0)),"")</f>
        <v>Naturgas</v>
      </c>
      <c r="J132" s="1">
        <f t="shared" ca="1" si="33"/>
        <v>0</v>
      </c>
      <c r="K132" s="1" t="str">
        <f ca="1">IFERROR(INDEX(Relationstabel!$C$3:$K$10,MATCH(VALUE(INDIRECT($A$1&amp;"L"&amp;A132)),Relationstabel!$A$3:$A$10,0),MATCH(IFERROR(VALUE(INDIRECT($A$1&amp;"M"&amp;A132)),0),Relationstabel!$C$1:$K$1,0)),"Ingen varmeinstallationer")</f>
        <v>Naturgas</v>
      </c>
      <c r="L132" s="1" t="str">
        <f ca="1">INDEX(Anvendelseskode!B:B,MATCH($E132,Anvendelseskode!$A:$A,0))</f>
        <v>Fritliggende enfamilieshus (parcelhus)</v>
      </c>
      <c r="M132" s="1" t="str">
        <f ca="1">INDEX(Anvendelseskode!C:C,MATCH($E132,Anvendelseskode!$A:$A,0))</f>
        <v>Parcelhuse</v>
      </c>
      <c r="N132" s="1" t="str">
        <f ca="1">INDEX(Anvendelseskode!D:D,MATCH($E132,Anvendelseskode!$A:$A,0))</f>
        <v>Private husholdninger</v>
      </c>
      <c r="O132" s="1" t="str">
        <f ca="1">IFERROR(INDEX(SBi!$2:$2,MATCH(G132,SBi!$1:$1,1)),SBi!$K$2)</f>
        <v>1973-1978</v>
      </c>
      <c r="P132" s="1">
        <f ca="1">IFERROR(INDEX(SBi!$C$3:$K$28,MATCH(E132,SBi!$B$3:$B$28,0),MATCH(O132,SBi!$C$2:$K$2,0)),0)</f>
        <v>119.8</v>
      </c>
      <c r="Q132" s="19">
        <f t="shared" ca="1" si="34"/>
        <v>13.058199999999999</v>
      </c>
      <c r="R132" s="19" t="str">
        <f ca="1">IFERROR(INDEX(VpD!$2:$2,MATCH(G132,VpD!$1:$1,1)),VpD!$I$2)</f>
        <v>1973-1978</v>
      </c>
      <c r="S132" s="1">
        <f ca="1">IFERROR(INDEX(VpD!$C$3:$I$27,MATCH(E132,VpD!$B$3:$B$27,0),MATCH(R132,VpD!$C$2:$I$2,0)),0)</f>
        <v>117</v>
      </c>
      <c r="T132" s="19">
        <f t="shared" ca="1" si="35"/>
        <v>12.753</v>
      </c>
      <c r="U132" s="14" t="str">
        <f t="shared" ca="1" si="36"/>
        <v xml:space="preserve">710729.87 </v>
      </c>
      <c r="V132" s="14" t="str">
        <f t="shared" ca="1" si="37"/>
        <v>6171996.34</v>
      </c>
      <c r="W132" s="14" t="str">
        <f t="shared" ca="1" si="38"/>
        <v>POINT(710729.87 6171996.34)</v>
      </c>
      <c r="X132" s="14" t="str">
        <f>IFERROR(INDEX(BygningOmraade!B:B,MATCH(A132,BygningOmraade!A:A,0)),"")</f>
        <v/>
      </c>
    </row>
    <row r="133" spans="1:24" s="14" customFormat="1" x14ac:dyDescent="0.25">
      <c r="A133" s="14">
        <f t="shared" si="26"/>
        <v>133</v>
      </c>
      <c r="B133" s="14" t="str">
        <f t="shared" ca="1" si="27"/>
        <v>05380eff-90c8-41c0-bec9-2a8478daaabb</v>
      </c>
      <c r="C133" s="14" t="str">
        <f t="shared" ca="1" si="28"/>
        <v>0a3f507e-1936-32b8-e044-0003ba298018</v>
      </c>
      <c r="D133" s="14">
        <f t="shared" ca="1" si="29"/>
        <v>996710</v>
      </c>
      <c r="E133" s="1">
        <f t="shared" ca="1" si="30"/>
        <v>130</v>
      </c>
      <c r="F133" s="1">
        <f t="shared" ca="1" si="31"/>
        <v>112</v>
      </c>
      <c r="G133" s="1">
        <f t="shared" ca="1" si="32"/>
        <v>1978</v>
      </c>
      <c r="H133" s="1" t="str">
        <f ca="1">IFERROR(INDEX(Varmeinstallation!B:B,MATCH(INDIRECT($A$1&amp;"L"&amp;A133)*1,Varmeinstallation!A:A,0)),"Ingen varmeinstallationer")</f>
        <v>Fjernvarme/blokvarme (radiatorsystemer eller varmluftanlæg)</v>
      </c>
      <c r="I133" s="1" t="str">
        <f ca="1">IFERROR(INDEX(Opvarmningsmiddel!B:B,MATCH(INDIRECT($A$1&amp;"M"&amp;A133)*1,Opvarmningsmiddel!A:A,0)),"")</f>
        <v/>
      </c>
      <c r="J133" s="1">
        <f t="shared" ca="1" si="33"/>
        <v>0</v>
      </c>
      <c r="K133" s="1" t="str">
        <f ca="1">IFERROR(INDEX(Relationstabel!$C$3:$K$10,MATCH(VALUE(INDIRECT($A$1&amp;"L"&amp;A133)),Relationstabel!$A$3:$A$10,0),MATCH(IFERROR(VALUE(INDIRECT($A$1&amp;"M"&amp;A133)),0),Relationstabel!$C$1:$K$1,0)),"Ingen varmeinstallationer")</f>
        <v>Fjernvarme/ Blokvarme</v>
      </c>
      <c r="L133" s="1" t="str">
        <f ca="1">INDEX(Anvendelseskode!B:B,MATCH($E133,Anvendelseskode!$A:$A,0))</f>
        <v>Række-, kæde-, dobbelthus (lodret adskillelse mellem enhederne)</v>
      </c>
      <c r="M133" s="1" t="str">
        <f ca="1">INDEX(Anvendelseskode!C:C,MATCH($E133,Anvendelseskode!$A:$A,0))</f>
        <v>Række-, kæde og dobbelthuse</v>
      </c>
      <c r="N133" s="1" t="str">
        <f ca="1">INDEX(Anvendelseskode!D:D,MATCH($E133,Anvendelseskode!$A:$A,0))</f>
        <v>Private husholdninger</v>
      </c>
      <c r="O133" s="1" t="str">
        <f ca="1">IFERROR(INDEX(SBi!$2:$2,MATCH(G133,SBi!$1:$1,1)),SBi!$K$2)</f>
        <v>1973-1978</v>
      </c>
      <c r="P133" s="1">
        <f ca="1">IFERROR(INDEX(SBi!$C$3:$K$28,MATCH(E133,SBi!$B$3:$B$28,0),MATCH(O133,SBi!$C$2:$K$2,0)),0)</f>
        <v>112.6</v>
      </c>
      <c r="Q133" s="19">
        <f t="shared" ca="1" si="34"/>
        <v>12.611199999999998</v>
      </c>
      <c r="R133" s="19" t="str">
        <f ca="1">IFERROR(INDEX(VpD!$2:$2,MATCH(G133,VpD!$1:$1,1)),VpD!$I$2)</f>
        <v>1973-1978</v>
      </c>
      <c r="S133" s="1">
        <f ca="1">IFERROR(INDEX(VpD!$C$3:$I$27,MATCH(E133,VpD!$B$3:$B$27,0),MATCH(R133,VpD!$C$2:$I$2,0)),0)</f>
        <v>98</v>
      </c>
      <c r="T133" s="19">
        <f t="shared" ca="1" si="35"/>
        <v>10.976000000000001</v>
      </c>
      <c r="U133" s="14" t="str">
        <f t="shared" ca="1" si="36"/>
        <v xml:space="preserve">713508.57 </v>
      </c>
      <c r="V133" s="14" t="str">
        <f t="shared" ca="1" si="37"/>
        <v>6169826.25</v>
      </c>
      <c r="W133" s="14" t="str">
        <f t="shared" ca="1" si="38"/>
        <v>POINT(713508.57 6169826.25)</v>
      </c>
      <c r="X133" s="14" t="str">
        <f>IFERROR(INDEX(BygningOmraade!B:B,MATCH(A133,BygningOmraade!A:A,0)),"")</f>
        <v/>
      </c>
    </row>
    <row r="134" spans="1:24" s="14" customFormat="1" x14ac:dyDescent="0.25">
      <c r="A134" s="14">
        <f t="shared" si="26"/>
        <v>134</v>
      </c>
      <c r="B134" s="14" t="str">
        <f t="shared" ca="1" si="27"/>
        <v>054bf955-9c67-4d53-9a78-0aa610c5af79</v>
      </c>
      <c r="C134" s="14" t="str">
        <f t="shared" ca="1" si="28"/>
        <v>0a3f507e-1c9c-32b8-e044-0003ba298018</v>
      </c>
      <c r="D134" s="14">
        <f t="shared" ca="1" si="29"/>
        <v>997463</v>
      </c>
      <c r="E134" s="1">
        <f t="shared" ca="1" si="30"/>
        <v>120</v>
      </c>
      <c r="F134" s="1">
        <f t="shared" ca="1" si="31"/>
        <v>74</v>
      </c>
      <c r="G134" s="1">
        <f t="shared" ca="1" si="32"/>
        <v>1937</v>
      </c>
      <c r="H134" s="1" t="str">
        <f ca="1">IFERROR(INDEX(Varmeinstallation!B:B,MATCH(INDIRECT($A$1&amp;"L"&amp;A134)*1,Varmeinstallation!A:A,0)),"Ingen varmeinstallationer")</f>
        <v>Centralvarme fra eget anlæg, et-kammer fyr</v>
      </c>
      <c r="I134" s="1" t="str">
        <f ca="1">IFERROR(INDEX(Opvarmningsmiddel!B:B,MATCH(INDIRECT($A$1&amp;"M"&amp;A134)*1,Opvarmningsmiddel!A:A,0)),"")</f>
        <v>Naturgas</v>
      </c>
      <c r="J134" s="1">
        <f t="shared" ca="1" si="33"/>
        <v>1</v>
      </c>
      <c r="K134" s="1" t="str">
        <f ca="1">IFERROR(INDEX(Relationstabel!$C$3:$K$10,MATCH(VALUE(INDIRECT($A$1&amp;"L"&amp;A134)),Relationstabel!$A$3:$A$10,0),MATCH(IFERROR(VALUE(INDIRECT($A$1&amp;"M"&amp;A134)),0),Relationstabel!$C$1:$K$1,0)),"Ingen varmeinstallationer")</f>
        <v>Naturgas</v>
      </c>
      <c r="L134" s="1" t="str">
        <f ca="1">INDEX(Anvendelseskode!B:B,MATCH($E134,Anvendelseskode!$A:$A,0))</f>
        <v>Fritliggende enfamilieshus (parcelhus)</v>
      </c>
      <c r="M134" s="1" t="str">
        <f ca="1">INDEX(Anvendelseskode!C:C,MATCH($E134,Anvendelseskode!$A:$A,0))</f>
        <v>Parcelhuse</v>
      </c>
      <c r="N134" s="1" t="str">
        <f ca="1">INDEX(Anvendelseskode!D:D,MATCH($E134,Anvendelseskode!$A:$A,0))</f>
        <v>Private husholdninger</v>
      </c>
      <c r="O134" s="1" t="str">
        <f ca="1">IFERROR(INDEX(SBi!$2:$2,MATCH(G134,SBi!$1:$1,1)),SBi!$K$2)</f>
        <v>1931-1950</v>
      </c>
      <c r="P134" s="1">
        <f ca="1">IFERROR(INDEX(SBi!$C$3:$K$28,MATCH(E134,SBi!$B$3:$B$28,0),MATCH(O134,SBi!$C$2:$K$2,0)),0)</f>
        <v>164.1</v>
      </c>
      <c r="Q134" s="19">
        <f t="shared" ca="1" si="34"/>
        <v>12.1434</v>
      </c>
      <c r="R134" s="19" t="str">
        <f ca="1">IFERROR(INDEX(VpD!$2:$2,MATCH(G134,VpD!$1:$1,1)),VpD!$I$2)</f>
        <v>1931-1950</v>
      </c>
      <c r="S134" s="1">
        <f ca="1">IFERROR(INDEX(VpD!$C$3:$I$27,MATCH(E134,VpD!$B$3:$B$27,0),MATCH(R134,VpD!$C$2:$I$2,0)),0)</f>
        <v>217</v>
      </c>
      <c r="T134" s="19">
        <f t="shared" ca="1" si="35"/>
        <v>16.058</v>
      </c>
      <c r="U134" s="14" t="str">
        <f t="shared" ca="1" si="36"/>
        <v xml:space="preserve">713958.67 </v>
      </c>
      <c r="V134" s="14" t="str">
        <f t="shared" ca="1" si="37"/>
        <v>6168788.09</v>
      </c>
      <c r="W134" s="14" t="str">
        <f t="shared" ca="1" si="38"/>
        <v>POINT(713958.67 6168788.09)</v>
      </c>
      <c r="X134" s="14" t="str">
        <f>IFERROR(INDEX(BygningOmraade!B:B,MATCH(A134,BygningOmraade!A:A,0)),"")</f>
        <v/>
      </c>
    </row>
    <row r="135" spans="1:24" s="14" customFormat="1" x14ac:dyDescent="0.25">
      <c r="A135" s="14">
        <f t="shared" si="26"/>
        <v>135</v>
      </c>
      <c r="B135" s="14" t="str">
        <f t="shared" ca="1" si="27"/>
        <v>054e8065-0ab0-4c3d-8629-0d2736220d35</v>
      </c>
      <c r="C135" s="14" t="str">
        <f t="shared" ca="1" si="28"/>
        <v>0a3f507e-1b12-32b8-e044-0003ba298018</v>
      </c>
      <c r="D135" s="14">
        <f t="shared" ca="1" si="29"/>
        <v>995832</v>
      </c>
      <c r="E135" s="1">
        <f t="shared" ca="1" si="30"/>
        <v>420</v>
      </c>
      <c r="F135" s="1">
        <f t="shared" ca="1" si="31"/>
        <v>2270</v>
      </c>
      <c r="G135" s="1">
        <f t="shared" ca="1" si="32"/>
        <v>2005</v>
      </c>
      <c r="H135" s="1" t="str">
        <f ca="1">IFERROR(INDEX(Varmeinstallation!B:B,MATCH(INDIRECT($A$1&amp;"L"&amp;A135)*1,Varmeinstallation!A:A,0)),"Ingen varmeinstallationer")</f>
        <v>Fjernvarme/blokvarme (radiatorsystemer eller varmluftanlæg)</v>
      </c>
      <c r="I135" s="1" t="str">
        <f ca="1">IFERROR(INDEX(Opvarmningsmiddel!B:B,MATCH(INDIRECT($A$1&amp;"M"&amp;A135)*1,Opvarmningsmiddel!A:A,0)),"")</f>
        <v/>
      </c>
      <c r="J135" s="1">
        <f t="shared" ca="1" si="33"/>
        <v>90</v>
      </c>
      <c r="K135" s="1" t="str">
        <f ca="1">IFERROR(INDEX(Relationstabel!$C$3:$K$10,MATCH(VALUE(INDIRECT($A$1&amp;"L"&amp;A135)),Relationstabel!$A$3:$A$10,0),MATCH(IFERROR(VALUE(INDIRECT($A$1&amp;"M"&amp;A135)),0),Relationstabel!$C$1:$K$1,0)),"Ingen varmeinstallationer")</f>
        <v>Fjernvarme/ Blokvarme</v>
      </c>
      <c r="L135" s="1" t="str">
        <f ca="1">INDEX(Anvendelseskode!B:B,MATCH($E135,Anvendelseskode!$A:$A,0))</f>
        <v>Bygning til undervisning og forskning (skole, gymnasium, forskningslabratorium o.lign.)</v>
      </c>
      <c r="M135" s="1" t="str">
        <f ca="1">INDEX(Anvendelseskode!C:C,MATCH($E135,Anvendelseskode!$A:$A,0))</f>
        <v>Undervisning, forskning o.l.</v>
      </c>
      <c r="N135" s="1" t="str">
        <f ca="1">INDEX(Anvendelseskode!D:D,MATCH($E135,Anvendelseskode!$A:$A,0))</f>
        <v>Kommunale og andre offentlige institutioner</v>
      </c>
      <c r="O135" s="1" t="str">
        <f ca="1">IFERROR(INDEX(SBi!$2:$2,MATCH(G135,SBi!$1:$1,1)),SBi!$K$2)</f>
        <v>1999-2006</v>
      </c>
      <c r="P135" s="1">
        <f ca="1">IFERROR(INDEX(SBi!$C$3:$K$28,MATCH(E135,SBi!$B$3:$B$28,0),MATCH(O135,SBi!$C$2:$K$2,0)),0)</f>
        <v>100</v>
      </c>
      <c r="Q135" s="19">
        <f t="shared" ca="1" si="34"/>
        <v>227</v>
      </c>
      <c r="R135" s="19" t="str">
        <f ca="1">IFERROR(INDEX(VpD!$2:$2,MATCH(G135,VpD!$1:$1,1)),VpD!$I$2)</f>
        <v>&gt;1998</v>
      </c>
      <c r="S135" s="1">
        <f ca="1">IFERROR(INDEX(VpD!$C$3:$I$27,MATCH(E135,VpD!$B$3:$B$27,0),MATCH(R135,VpD!$C$2:$I$2,0)),0)</f>
        <v>98</v>
      </c>
      <c r="T135" s="19">
        <f t="shared" ca="1" si="35"/>
        <v>222.46</v>
      </c>
      <c r="U135" s="14" t="str">
        <f t="shared" ca="1" si="36"/>
        <v xml:space="preserve">712128 </v>
      </c>
      <c r="V135" s="14" t="str">
        <f t="shared" ca="1" si="37"/>
        <v>6170354.76</v>
      </c>
      <c r="W135" s="14" t="str">
        <f t="shared" ca="1" si="38"/>
        <v>POINT(712128 6170354.76)</v>
      </c>
      <c r="X135" s="14" t="str">
        <f>IFERROR(INDEX(BygningOmraade!B:B,MATCH(A135,BygningOmraade!A:A,0)),"")</f>
        <v/>
      </c>
    </row>
    <row r="136" spans="1:24" s="14" customFormat="1" x14ac:dyDescent="0.25">
      <c r="A136" s="14">
        <f t="shared" si="26"/>
        <v>136</v>
      </c>
      <c r="B136" s="14" t="str">
        <f t="shared" ca="1" si="27"/>
        <v>054f8bc8-4574-4179-b269-08b2a2dff99e</v>
      </c>
      <c r="C136" s="14" t="str">
        <f t="shared" ca="1" si="28"/>
        <v>0a3f507e-1bb0-32b8-e044-0003ba298018</v>
      </c>
      <c r="D136" s="14">
        <f t="shared" ca="1" si="29"/>
        <v>997581</v>
      </c>
      <c r="E136" s="1">
        <f t="shared" ca="1" si="30"/>
        <v>130</v>
      </c>
      <c r="F136" s="1">
        <f t="shared" ca="1" si="31"/>
        <v>101</v>
      </c>
      <c r="G136" s="1">
        <f t="shared" ca="1" si="32"/>
        <v>1964</v>
      </c>
      <c r="H136" s="1" t="str">
        <f ca="1">IFERROR(INDEX(Varmeinstallation!B:B,MATCH(INDIRECT($A$1&amp;"L"&amp;A136)*1,Varmeinstallation!A:A,0)),"Ingen varmeinstallationer")</f>
        <v>Elovne, elpaneler</v>
      </c>
      <c r="I136" s="1" t="str">
        <f ca="1">IFERROR(INDEX(Opvarmningsmiddel!B:B,MATCH(INDIRECT($A$1&amp;"M"&amp;A136)*1,Opvarmningsmiddel!A:A,0)),"")</f>
        <v>Elektricitet</v>
      </c>
      <c r="J136" s="1">
        <f t="shared" ca="1" si="33"/>
        <v>0</v>
      </c>
      <c r="K136" s="1" t="str">
        <f ca="1">IFERROR(INDEX(Relationstabel!$C$3:$K$10,MATCH(VALUE(INDIRECT($A$1&amp;"L"&amp;A136)),Relationstabel!$A$3:$A$10,0),MATCH(IFERROR(VALUE(INDIRECT($A$1&amp;"M"&amp;A136)),0),Relationstabel!$C$1:$K$1,0)),"Ingen varmeinstallationer")</f>
        <v>Elvarme</v>
      </c>
      <c r="L136" s="1" t="str">
        <f ca="1">INDEX(Anvendelseskode!B:B,MATCH($E136,Anvendelseskode!$A:$A,0))</f>
        <v>Række-, kæde-, dobbelthus (lodret adskillelse mellem enhederne)</v>
      </c>
      <c r="M136" s="1" t="str">
        <f ca="1">INDEX(Anvendelseskode!C:C,MATCH($E136,Anvendelseskode!$A:$A,0))</f>
        <v>Række-, kæde og dobbelthuse</v>
      </c>
      <c r="N136" s="1" t="str">
        <f ca="1">INDEX(Anvendelseskode!D:D,MATCH($E136,Anvendelseskode!$A:$A,0))</f>
        <v>Private husholdninger</v>
      </c>
      <c r="O136" s="1" t="str">
        <f ca="1">IFERROR(INDEX(SBi!$2:$2,MATCH(G136,SBi!$1:$1,1)),SBi!$K$2)</f>
        <v>1961-1972</v>
      </c>
      <c r="P136" s="1">
        <f ca="1">IFERROR(INDEX(SBi!$C$3:$K$28,MATCH(E136,SBi!$B$3:$B$28,0),MATCH(O136,SBi!$C$2:$K$2,0)),0)</f>
        <v>119.9</v>
      </c>
      <c r="Q136" s="19">
        <f t="shared" ca="1" si="34"/>
        <v>12.109900000000001</v>
      </c>
      <c r="R136" s="19" t="str">
        <f ca="1">IFERROR(INDEX(VpD!$2:$2,MATCH(G136,VpD!$1:$1,1)),VpD!$I$2)</f>
        <v>1961-1972</v>
      </c>
      <c r="S136" s="1">
        <f ca="1">IFERROR(INDEX(VpD!$C$3:$I$27,MATCH(E136,VpD!$B$3:$B$27,0),MATCH(R136,VpD!$C$2:$I$2,0)),0)</f>
        <v>120</v>
      </c>
      <c r="T136" s="19">
        <f t="shared" ca="1" si="35"/>
        <v>12.12</v>
      </c>
      <c r="U136" s="14" t="str">
        <f t="shared" ca="1" si="36"/>
        <v xml:space="preserve">713807.08 </v>
      </c>
      <c r="V136" s="14" t="str">
        <f t="shared" ca="1" si="37"/>
        <v>6169231.06</v>
      </c>
      <c r="W136" s="14" t="str">
        <f t="shared" ca="1" si="38"/>
        <v>POINT(713807.08 6169231.06)</v>
      </c>
      <c r="X136" s="14" t="str">
        <f>IFERROR(INDEX(BygningOmraade!B:B,MATCH(A136,BygningOmraade!A:A,0)),"")</f>
        <v/>
      </c>
    </row>
    <row r="137" spans="1:24" s="14" customFormat="1" x14ac:dyDescent="0.25">
      <c r="A137" s="14">
        <f t="shared" si="26"/>
        <v>137</v>
      </c>
      <c r="B137" s="14" t="str">
        <f t="shared" ca="1" si="27"/>
        <v>055564f3-ac92-40b2-834a-b4cf5805c7df</v>
      </c>
      <c r="C137" s="14" t="str">
        <f t="shared" ca="1" si="28"/>
        <v>0a3f507e-2103-32b8-e044-0003ba298018</v>
      </c>
      <c r="D137" s="14">
        <f t="shared" ca="1" si="29"/>
        <v>996155</v>
      </c>
      <c r="E137" s="1">
        <f t="shared" ca="1" si="30"/>
        <v>120</v>
      </c>
      <c r="F137" s="1">
        <f t="shared" ca="1" si="31"/>
        <v>150</v>
      </c>
      <c r="G137" s="1">
        <f t="shared" ca="1" si="32"/>
        <v>1978</v>
      </c>
      <c r="H137" s="1" t="str">
        <f ca="1">IFERROR(INDEX(Varmeinstallation!B:B,MATCH(INDIRECT($A$1&amp;"L"&amp;A137)*1,Varmeinstallation!A:A,0)),"Ingen varmeinstallationer")</f>
        <v>Centralvarme fra eget anlæg, et-kammer fyr</v>
      </c>
      <c r="I137" s="1" t="str">
        <f ca="1">IFERROR(INDEX(Opvarmningsmiddel!B:B,MATCH(INDIRECT($A$1&amp;"M"&amp;A137)*1,Opvarmningsmiddel!A:A,0)),"")</f>
        <v>Naturgas</v>
      </c>
      <c r="J137" s="1">
        <f t="shared" ca="1" si="33"/>
        <v>0</v>
      </c>
      <c r="K137" s="1" t="str">
        <f ca="1">IFERROR(INDEX(Relationstabel!$C$3:$K$10,MATCH(VALUE(INDIRECT($A$1&amp;"L"&amp;A137)),Relationstabel!$A$3:$A$10,0),MATCH(IFERROR(VALUE(INDIRECT($A$1&amp;"M"&amp;A137)),0),Relationstabel!$C$1:$K$1,0)),"Ingen varmeinstallationer")</f>
        <v>Naturgas</v>
      </c>
      <c r="L137" s="1" t="str">
        <f ca="1">INDEX(Anvendelseskode!B:B,MATCH($E137,Anvendelseskode!$A:$A,0))</f>
        <v>Fritliggende enfamilieshus (parcelhus)</v>
      </c>
      <c r="M137" s="1" t="str">
        <f ca="1">INDEX(Anvendelseskode!C:C,MATCH($E137,Anvendelseskode!$A:$A,0))</f>
        <v>Parcelhuse</v>
      </c>
      <c r="N137" s="1" t="str">
        <f ca="1">INDEX(Anvendelseskode!D:D,MATCH($E137,Anvendelseskode!$A:$A,0))</f>
        <v>Private husholdninger</v>
      </c>
      <c r="O137" s="1" t="str">
        <f ca="1">IFERROR(INDEX(SBi!$2:$2,MATCH(G137,SBi!$1:$1,1)),SBi!$K$2)</f>
        <v>1973-1978</v>
      </c>
      <c r="P137" s="1">
        <f ca="1">IFERROR(INDEX(SBi!$C$3:$K$28,MATCH(E137,SBi!$B$3:$B$28,0),MATCH(O137,SBi!$C$2:$K$2,0)),0)</f>
        <v>119.8</v>
      </c>
      <c r="Q137" s="19">
        <f t="shared" ca="1" si="34"/>
        <v>17.97</v>
      </c>
      <c r="R137" s="19" t="str">
        <f ca="1">IFERROR(INDEX(VpD!$2:$2,MATCH(G137,VpD!$1:$1,1)),VpD!$I$2)</f>
        <v>1973-1978</v>
      </c>
      <c r="S137" s="1">
        <f ca="1">IFERROR(INDEX(VpD!$C$3:$I$27,MATCH(E137,VpD!$B$3:$B$27,0),MATCH(R137,VpD!$C$2:$I$2,0)),0)</f>
        <v>117</v>
      </c>
      <c r="T137" s="19">
        <f t="shared" ca="1" si="35"/>
        <v>17.55</v>
      </c>
      <c r="U137" s="14" t="str">
        <f t="shared" ca="1" si="36"/>
        <v xml:space="preserve">713114.45 </v>
      </c>
      <c r="V137" s="14" t="str">
        <f t="shared" ca="1" si="37"/>
        <v>6168498.97</v>
      </c>
      <c r="W137" s="14" t="str">
        <f t="shared" ca="1" si="38"/>
        <v>POINT(713114.45 6168498.97)</v>
      </c>
      <c r="X137" s="14" t="str">
        <f>IFERROR(INDEX(BygningOmraade!B:B,MATCH(A137,BygningOmraade!A:A,0)),"")</f>
        <v/>
      </c>
    </row>
    <row r="138" spans="1:24" s="14" customFormat="1" x14ac:dyDescent="0.25">
      <c r="A138" s="14">
        <f t="shared" si="26"/>
        <v>138</v>
      </c>
      <c r="B138" s="14" t="str">
        <f t="shared" ca="1" si="27"/>
        <v>055960c9-7658-4517-85ad-4789fa183e43</v>
      </c>
      <c r="C138" s="14" t="str">
        <f t="shared" ca="1" si="28"/>
        <v>0a3f507e-1a89-32b8-e044-0003ba298018</v>
      </c>
      <c r="D138" s="14">
        <f t="shared" ca="1" si="29"/>
        <v>997404</v>
      </c>
      <c r="E138" s="1">
        <f t="shared" ca="1" si="30"/>
        <v>120</v>
      </c>
      <c r="F138" s="1">
        <f t="shared" ca="1" si="31"/>
        <v>134</v>
      </c>
      <c r="G138" s="1">
        <f t="shared" ca="1" si="32"/>
        <v>1973</v>
      </c>
      <c r="H138" s="1" t="str">
        <f ca="1">IFERROR(INDEX(Varmeinstallation!B:B,MATCH(INDIRECT($A$1&amp;"L"&amp;A138)*1,Varmeinstallation!A:A,0)),"Ingen varmeinstallationer")</f>
        <v>Centralvarme fra eget anlæg, et-kammer fyr</v>
      </c>
      <c r="I138" s="1" t="str">
        <f ca="1">IFERROR(INDEX(Opvarmningsmiddel!B:B,MATCH(INDIRECT($A$1&amp;"M"&amp;A138)*1,Opvarmningsmiddel!A:A,0)),"")</f>
        <v>Naturgas</v>
      </c>
      <c r="J138" s="1">
        <f t="shared" ca="1" si="33"/>
        <v>2</v>
      </c>
      <c r="K138" s="1" t="str">
        <f ca="1">IFERROR(INDEX(Relationstabel!$C$3:$K$10,MATCH(VALUE(INDIRECT($A$1&amp;"L"&amp;A138)),Relationstabel!$A$3:$A$10,0),MATCH(IFERROR(VALUE(INDIRECT($A$1&amp;"M"&amp;A138)),0),Relationstabel!$C$1:$K$1,0)),"Ingen varmeinstallationer")</f>
        <v>Naturgas</v>
      </c>
      <c r="L138" s="1" t="str">
        <f ca="1">INDEX(Anvendelseskode!B:B,MATCH($E138,Anvendelseskode!$A:$A,0))</f>
        <v>Fritliggende enfamilieshus (parcelhus)</v>
      </c>
      <c r="M138" s="1" t="str">
        <f ca="1">INDEX(Anvendelseskode!C:C,MATCH($E138,Anvendelseskode!$A:$A,0))</f>
        <v>Parcelhuse</v>
      </c>
      <c r="N138" s="1" t="str">
        <f ca="1">INDEX(Anvendelseskode!D:D,MATCH($E138,Anvendelseskode!$A:$A,0))</f>
        <v>Private husholdninger</v>
      </c>
      <c r="O138" s="1" t="str">
        <f ca="1">IFERROR(INDEX(SBi!$2:$2,MATCH(G138,SBi!$1:$1,1)),SBi!$K$2)</f>
        <v>1973-1978</v>
      </c>
      <c r="P138" s="1">
        <f ca="1">IFERROR(INDEX(SBi!$C$3:$K$28,MATCH(E138,SBi!$B$3:$B$28,0),MATCH(O138,SBi!$C$2:$K$2,0)),0)</f>
        <v>119.8</v>
      </c>
      <c r="Q138" s="19">
        <f t="shared" ca="1" si="34"/>
        <v>16.0532</v>
      </c>
      <c r="R138" s="19" t="str">
        <f ca="1">IFERROR(INDEX(VpD!$2:$2,MATCH(G138,VpD!$1:$1,1)),VpD!$I$2)</f>
        <v>1973-1978</v>
      </c>
      <c r="S138" s="1">
        <f ca="1">IFERROR(INDEX(VpD!$C$3:$I$27,MATCH(E138,VpD!$B$3:$B$27,0),MATCH(R138,VpD!$C$2:$I$2,0)),0)</f>
        <v>117</v>
      </c>
      <c r="T138" s="19">
        <f t="shared" ca="1" si="35"/>
        <v>15.678000000000001</v>
      </c>
      <c r="U138" s="14" t="str">
        <f t="shared" ca="1" si="36"/>
        <v xml:space="preserve">714023.21 </v>
      </c>
      <c r="V138" s="14" t="str">
        <f t="shared" ca="1" si="37"/>
        <v>6168997.41</v>
      </c>
      <c r="W138" s="14" t="str">
        <f t="shared" ca="1" si="38"/>
        <v>POINT(714023.21 6168997.41)</v>
      </c>
      <c r="X138" s="14" t="str">
        <f>IFERROR(INDEX(BygningOmraade!B:B,MATCH(A138,BygningOmraade!A:A,0)),"")</f>
        <v/>
      </c>
    </row>
    <row r="139" spans="1:24" s="14" customFormat="1" x14ac:dyDescent="0.25">
      <c r="A139" s="14">
        <f t="shared" si="26"/>
        <v>139</v>
      </c>
      <c r="B139" s="14" t="str">
        <f t="shared" ca="1" si="27"/>
        <v>056702c4-7ae3-49a5-b578-1d2473ae7661</v>
      </c>
      <c r="C139" s="14" t="str">
        <f t="shared" ca="1" si="28"/>
        <v>0a3f507e-22a5-32b8-e044-0003ba298018</v>
      </c>
      <c r="D139" s="14">
        <f t="shared" ca="1" si="29"/>
        <v>995816</v>
      </c>
      <c r="E139" s="1">
        <f t="shared" ca="1" si="30"/>
        <v>130</v>
      </c>
      <c r="F139" s="1">
        <f t="shared" ca="1" si="31"/>
        <v>107</v>
      </c>
      <c r="G139" s="1">
        <f t="shared" ca="1" si="32"/>
        <v>1970</v>
      </c>
      <c r="H139" s="1" t="str">
        <f ca="1">IFERROR(INDEX(Varmeinstallation!B:B,MATCH(INDIRECT($A$1&amp;"L"&amp;A139)*1,Varmeinstallation!A:A,0)),"Ingen varmeinstallationer")</f>
        <v>Fjernvarme/blokvarme (radiatorsystemer eller varmluftanlæg)</v>
      </c>
      <c r="I139" s="1" t="str">
        <f ca="1">IFERROR(INDEX(Opvarmningsmiddel!B:B,MATCH(INDIRECT($A$1&amp;"M"&amp;A139)*1,Opvarmningsmiddel!A:A,0)),"")</f>
        <v/>
      </c>
      <c r="J139" s="1">
        <f t="shared" ca="1" si="33"/>
        <v>0</v>
      </c>
      <c r="K139" s="1" t="str">
        <f ca="1">IFERROR(INDEX(Relationstabel!$C$3:$K$10,MATCH(VALUE(INDIRECT($A$1&amp;"L"&amp;A139)),Relationstabel!$A$3:$A$10,0),MATCH(IFERROR(VALUE(INDIRECT($A$1&amp;"M"&amp;A139)),0),Relationstabel!$C$1:$K$1,0)),"Ingen varmeinstallationer")</f>
        <v>Fjernvarme/ Blokvarme</v>
      </c>
      <c r="L139" s="1" t="str">
        <f ca="1">INDEX(Anvendelseskode!B:B,MATCH($E139,Anvendelseskode!$A:$A,0))</f>
        <v>Række-, kæde-, dobbelthus (lodret adskillelse mellem enhederne)</v>
      </c>
      <c r="M139" s="1" t="str">
        <f ca="1">INDEX(Anvendelseskode!C:C,MATCH($E139,Anvendelseskode!$A:$A,0))</f>
        <v>Række-, kæde og dobbelthuse</v>
      </c>
      <c r="N139" s="1" t="str">
        <f ca="1">INDEX(Anvendelseskode!D:D,MATCH($E139,Anvendelseskode!$A:$A,0))</f>
        <v>Private husholdninger</v>
      </c>
      <c r="O139" s="1" t="str">
        <f ca="1">IFERROR(INDEX(SBi!$2:$2,MATCH(G139,SBi!$1:$1,1)),SBi!$K$2)</f>
        <v>1961-1972</v>
      </c>
      <c r="P139" s="1">
        <f ca="1">IFERROR(INDEX(SBi!$C$3:$K$28,MATCH(E139,SBi!$B$3:$B$28,0),MATCH(O139,SBi!$C$2:$K$2,0)),0)</f>
        <v>119.9</v>
      </c>
      <c r="Q139" s="19">
        <f t="shared" ca="1" si="34"/>
        <v>12.829300000000002</v>
      </c>
      <c r="R139" s="19" t="str">
        <f ca="1">IFERROR(INDEX(VpD!$2:$2,MATCH(G139,VpD!$1:$1,1)),VpD!$I$2)</f>
        <v>1961-1972</v>
      </c>
      <c r="S139" s="1">
        <f ca="1">IFERROR(INDEX(VpD!$C$3:$I$27,MATCH(E139,VpD!$B$3:$B$27,0),MATCH(R139,VpD!$C$2:$I$2,0)),0)</f>
        <v>120</v>
      </c>
      <c r="T139" s="19">
        <f t="shared" ca="1" si="35"/>
        <v>12.84</v>
      </c>
      <c r="U139" s="14" t="str">
        <f t="shared" ca="1" si="36"/>
        <v xml:space="preserve">712054.54 </v>
      </c>
      <c r="V139" s="14" t="str">
        <f t="shared" ca="1" si="37"/>
        <v>6171912.8</v>
      </c>
      <c r="W139" s="14" t="str">
        <f t="shared" ca="1" si="38"/>
        <v>POINT(712054.54 6171912.8)</v>
      </c>
      <c r="X139" s="14" t="str">
        <f>IFERROR(INDEX(BygningOmraade!B:B,MATCH(A139,BygningOmraade!A:A,0)),"")</f>
        <v/>
      </c>
    </row>
    <row r="140" spans="1:24" s="14" customFormat="1" x14ac:dyDescent="0.25">
      <c r="A140" s="14">
        <f t="shared" si="26"/>
        <v>140</v>
      </c>
      <c r="B140" s="14" t="str">
        <f t="shared" ca="1" si="27"/>
        <v>056d00e9-6bbe-458c-9c34-4e5096c93490</v>
      </c>
      <c r="C140" s="14" t="str">
        <f t="shared" ca="1" si="28"/>
        <v>0a3f507e-1f84-32b8-e044-0003ba298018</v>
      </c>
      <c r="D140" s="14">
        <f t="shared" ca="1" si="29"/>
        <v>993921</v>
      </c>
      <c r="E140" s="1">
        <f t="shared" ca="1" si="30"/>
        <v>120</v>
      </c>
      <c r="F140" s="1">
        <f t="shared" ca="1" si="31"/>
        <v>119</v>
      </c>
      <c r="G140" s="1">
        <f t="shared" ca="1" si="32"/>
        <v>1972</v>
      </c>
      <c r="H140" s="1" t="str">
        <f ca="1">IFERROR(INDEX(Varmeinstallation!B:B,MATCH(INDIRECT($A$1&amp;"L"&amp;A140)*1,Varmeinstallation!A:A,0)),"Ingen varmeinstallationer")</f>
        <v>Centralvarme fra eget anlæg, et-kammer fyr</v>
      </c>
      <c r="I140" s="1" t="str">
        <f ca="1">IFERROR(INDEX(Opvarmningsmiddel!B:B,MATCH(INDIRECT($A$1&amp;"M"&amp;A140)*1,Opvarmningsmiddel!A:A,0)),"")</f>
        <v>Naturgas</v>
      </c>
      <c r="J140" s="1">
        <f t="shared" ca="1" si="33"/>
        <v>2</v>
      </c>
      <c r="K140" s="1" t="str">
        <f ca="1">IFERROR(INDEX(Relationstabel!$C$3:$K$10,MATCH(VALUE(INDIRECT($A$1&amp;"L"&amp;A140)),Relationstabel!$A$3:$A$10,0),MATCH(IFERROR(VALUE(INDIRECT($A$1&amp;"M"&amp;A140)),0),Relationstabel!$C$1:$K$1,0)),"Ingen varmeinstallationer")</f>
        <v>Naturgas</v>
      </c>
      <c r="L140" s="1" t="str">
        <f ca="1">INDEX(Anvendelseskode!B:B,MATCH($E140,Anvendelseskode!$A:$A,0))</f>
        <v>Fritliggende enfamilieshus (parcelhus)</v>
      </c>
      <c r="M140" s="1" t="str">
        <f ca="1">INDEX(Anvendelseskode!C:C,MATCH($E140,Anvendelseskode!$A:$A,0))</f>
        <v>Parcelhuse</v>
      </c>
      <c r="N140" s="1" t="str">
        <f ca="1">INDEX(Anvendelseskode!D:D,MATCH($E140,Anvendelseskode!$A:$A,0))</f>
        <v>Private husholdninger</v>
      </c>
      <c r="O140" s="1" t="str">
        <f ca="1">IFERROR(INDEX(SBi!$2:$2,MATCH(G140,SBi!$1:$1,1)),SBi!$K$2)</f>
        <v>1961-1972</v>
      </c>
      <c r="P140" s="1">
        <f ca="1">IFERROR(INDEX(SBi!$C$3:$K$28,MATCH(E140,SBi!$B$3:$B$28,0),MATCH(O140,SBi!$C$2:$K$2,0)),0)</f>
        <v>134.30000000000001</v>
      </c>
      <c r="Q140" s="19">
        <f t="shared" ca="1" si="34"/>
        <v>15.9817</v>
      </c>
      <c r="R140" s="19" t="str">
        <f ca="1">IFERROR(INDEX(VpD!$2:$2,MATCH(G140,VpD!$1:$1,1)),VpD!$I$2)</f>
        <v>1961-1972</v>
      </c>
      <c r="S140" s="1">
        <f ca="1">IFERROR(INDEX(VpD!$C$3:$I$27,MATCH(E140,VpD!$B$3:$B$27,0),MATCH(R140,VpD!$C$2:$I$2,0)),0)</f>
        <v>143</v>
      </c>
      <c r="T140" s="19">
        <f t="shared" ca="1" si="35"/>
        <v>17.016999999999999</v>
      </c>
      <c r="U140" s="14" t="str">
        <f t="shared" ca="1" si="36"/>
        <v xml:space="preserve">711175.63 </v>
      </c>
      <c r="V140" s="14" t="str">
        <f t="shared" ca="1" si="37"/>
        <v>6171493.1</v>
      </c>
      <c r="W140" s="14" t="str">
        <f t="shared" ca="1" si="38"/>
        <v>POINT(711175.63 6171493.1)</v>
      </c>
      <c r="X140" s="14" t="str">
        <f>IFERROR(INDEX(BygningOmraade!B:B,MATCH(A140,BygningOmraade!A:A,0)),"")</f>
        <v/>
      </c>
    </row>
    <row r="141" spans="1:24" s="14" customFormat="1" x14ac:dyDescent="0.25">
      <c r="A141" s="14">
        <f t="shared" si="26"/>
        <v>141</v>
      </c>
      <c r="B141" s="14" t="str">
        <f t="shared" ca="1" si="27"/>
        <v>057941ba-b06c-4c22-9141-fcbe2d44911b</v>
      </c>
      <c r="C141" s="14" t="str">
        <f t="shared" ca="1" si="28"/>
        <v>0a3f507e-24be-32b8-e044-0003ba298018</v>
      </c>
      <c r="D141" s="14">
        <f t="shared" ca="1" si="29"/>
        <v>996926</v>
      </c>
      <c r="E141" s="1">
        <f t="shared" ca="1" si="30"/>
        <v>130</v>
      </c>
      <c r="F141" s="1">
        <f t="shared" ca="1" si="31"/>
        <v>109</v>
      </c>
      <c r="G141" s="1">
        <f t="shared" ca="1" si="32"/>
        <v>1978</v>
      </c>
      <c r="H141" s="1" t="str">
        <f ca="1">IFERROR(INDEX(Varmeinstallation!B:B,MATCH(INDIRECT($A$1&amp;"L"&amp;A141)*1,Varmeinstallation!A:A,0)),"Ingen varmeinstallationer")</f>
        <v>Fjernvarme/blokvarme (radiatorsystemer eller varmluftanlæg)</v>
      </c>
      <c r="I141" s="1" t="str">
        <f ca="1">IFERROR(INDEX(Opvarmningsmiddel!B:B,MATCH(INDIRECT($A$1&amp;"M"&amp;A141)*1,Opvarmningsmiddel!A:A,0)),"")</f>
        <v/>
      </c>
      <c r="J141" s="1">
        <f t="shared" ca="1" si="33"/>
        <v>0</v>
      </c>
      <c r="K141" s="1" t="str">
        <f ca="1">IFERROR(INDEX(Relationstabel!$C$3:$K$10,MATCH(VALUE(INDIRECT($A$1&amp;"L"&amp;A141)),Relationstabel!$A$3:$A$10,0),MATCH(IFERROR(VALUE(INDIRECT($A$1&amp;"M"&amp;A141)),0),Relationstabel!$C$1:$K$1,0)),"Ingen varmeinstallationer")</f>
        <v>Fjernvarme/ Blokvarme</v>
      </c>
      <c r="L141" s="1" t="str">
        <f ca="1">INDEX(Anvendelseskode!B:B,MATCH($E141,Anvendelseskode!$A:$A,0))</f>
        <v>Række-, kæde-, dobbelthus (lodret adskillelse mellem enhederne)</v>
      </c>
      <c r="M141" s="1" t="str">
        <f ca="1">INDEX(Anvendelseskode!C:C,MATCH($E141,Anvendelseskode!$A:$A,0))</f>
        <v>Række-, kæde og dobbelthuse</v>
      </c>
      <c r="N141" s="1" t="str">
        <f ca="1">INDEX(Anvendelseskode!D:D,MATCH($E141,Anvendelseskode!$A:$A,0))</f>
        <v>Private husholdninger</v>
      </c>
      <c r="O141" s="1" t="str">
        <f ca="1">IFERROR(INDEX(SBi!$2:$2,MATCH(G141,SBi!$1:$1,1)),SBi!$K$2)</f>
        <v>1973-1978</v>
      </c>
      <c r="P141" s="1">
        <f ca="1">IFERROR(INDEX(SBi!$C$3:$K$28,MATCH(E141,SBi!$B$3:$B$28,0),MATCH(O141,SBi!$C$2:$K$2,0)),0)</f>
        <v>112.6</v>
      </c>
      <c r="Q141" s="19">
        <f t="shared" ca="1" si="34"/>
        <v>12.273399999999999</v>
      </c>
      <c r="R141" s="19" t="str">
        <f ca="1">IFERROR(INDEX(VpD!$2:$2,MATCH(G141,VpD!$1:$1,1)),VpD!$I$2)</f>
        <v>1973-1978</v>
      </c>
      <c r="S141" s="1">
        <f ca="1">IFERROR(INDEX(VpD!$C$3:$I$27,MATCH(E141,VpD!$B$3:$B$27,0),MATCH(R141,VpD!$C$2:$I$2,0)),0)</f>
        <v>98</v>
      </c>
      <c r="T141" s="19">
        <f t="shared" ca="1" si="35"/>
        <v>10.682</v>
      </c>
      <c r="U141" s="14" t="str">
        <f t="shared" ca="1" si="36"/>
        <v xml:space="preserve">713620.35 </v>
      </c>
      <c r="V141" s="14" t="str">
        <f t="shared" ca="1" si="37"/>
        <v>6169820.42</v>
      </c>
      <c r="W141" s="14" t="str">
        <f t="shared" ca="1" si="38"/>
        <v>POINT(713620.35 6169820.42)</v>
      </c>
      <c r="X141" s="14" t="str">
        <f>IFERROR(INDEX(BygningOmraade!B:B,MATCH(A141,BygningOmraade!A:A,0)),"")</f>
        <v/>
      </c>
    </row>
    <row r="142" spans="1:24" s="14" customFormat="1" x14ac:dyDescent="0.25">
      <c r="A142" s="14">
        <f t="shared" si="26"/>
        <v>142</v>
      </c>
      <c r="B142" s="14" t="str">
        <f t="shared" ca="1" si="27"/>
        <v>05804b23-54da-43c4-a77c-0b2aaa40705e</v>
      </c>
      <c r="C142" s="14" t="str">
        <f t="shared" ca="1" si="28"/>
        <v>0a3f507e-1cf2-32b8-e044-0003ba298018</v>
      </c>
      <c r="D142" s="14">
        <f t="shared" ca="1" si="29"/>
        <v>994043</v>
      </c>
      <c r="E142" s="1">
        <f t="shared" ca="1" si="30"/>
        <v>120</v>
      </c>
      <c r="F142" s="1">
        <f t="shared" ca="1" si="31"/>
        <v>134</v>
      </c>
      <c r="G142" s="1">
        <f t="shared" ca="1" si="32"/>
        <v>1969</v>
      </c>
      <c r="H142" s="1" t="str">
        <f ca="1">IFERROR(INDEX(Varmeinstallation!B:B,MATCH(INDIRECT($A$1&amp;"L"&amp;A142)*1,Varmeinstallation!A:A,0)),"Ingen varmeinstallationer")</f>
        <v>Centralvarme fra eget anlæg, et-kammer fyr</v>
      </c>
      <c r="I142" s="1" t="str">
        <f ca="1">IFERROR(INDEX(Opvarmningsmiddel!B:B,MATCH(INDIRECT($A$1&amp;"M"&amp;A142)*1,Opvarmningsmiddel!A:A,0)),"")</f>
        <v>Naturgas</v>
      </c>
      <c r="J142" s="1">
        <f t="shared" ca="1" si="33"/>
        <v>0</v>
      </c>
      <c r="K142" s="1" t="str">
        <f ca="1">IFERROR(INDEX(Relationstabel!$C$3:$K$10,MATCH(VALUE(INDIRECT($A$1&amp;"L"&amp;A142)),Relationstabel!$A$3:$A$10,0),MATCH(IFERROR(VALUE(INDIRECT($A$1&amp;"M"&amp;A142)),0),Relationstabel!$C$1:$K$1,0)),"Ingen varmeinstallationer")</f>
        <v>Naturgas</v>
      </c>
      <c r="L142" s="1" t="str">
        <f ca="1">INDEX(Anvendelseskode!B:B,MATCH($E142,Anvendelseskode!$A:$A,0))</f>
        <v>Fritliggende enfamilieshus (parcelhus)</v>
      </c>
      <c r="M142" s="1" t="str">
        <f ca="1">INDEX(Anvendelseskode!C:C,MATCH($E142,Anvendelseskode!$A:$A,0))</f>
        <v>Parcelhuse</v>
      </c>
      <c r="N142" s="1" t="str">
        <f ca="1">INDEX(Anvendelseskode!D:D,MATCH($E142,Anvendelseskode!$A:$A,0))</f>
        <v>Private husholdninger</v>
      </c>
      <c r="O142" s="1" t="str">
        <f ca="1">IFERROR(INDEX(SBi!$2:$2,MATCH(G142,SBi!$1:$1,1)),SBi!$K$2)</f>
        <v>1961-1972</v>
      </c>
      <c r="P142" s="1">
        <f ca="1">IFERROR(INDEX(SBi!$C$3:$K$28,MATCH(E142,SBi!$B$3:$B$28,0),MATCH(O142,SBi!$C$2:$K$2,0)),0)</f>
        <v>134.30000000000001</v>
      </c>
      <c r="Q142" s="19">
        <f t="shared" ca="1" si="34"/>
        <v>17.996200000000002</v>
      </c>
      <c r="R142" s="19" t="str">
        <f ca="1">IFERROR(INDEX(VpD!$2:$2,MATCH(G142,VpD!$1:$1,1)),VpD!$I$2)</f>
        <v>1961-1972</v>
      </c>
      <c r="S142" s="1">
        <f ca="1">IFERROR(INDEX(VpD!$C$3:$I$27,MATCH(E142,VpD!$B$3:$B$27,0),MATCH(R142,VpD!$C$2:$I$2,0)),0)</f>
        <v>143</v>
      </c>
      <c r="T142" s="19">
        <f t="shared" ca="1" si="35"/>
        <v>19.161999999999999</v>
      </c>
      <c r="U142" s="14" t="str">
        <f t="shared" ca="1" si="36"/>
        <v xml:space="preserve">711062.35 </v>
      </c>
      <c r="V142" s="14" t="str">
        <f t="shared" ca="1" si="37"/>
        <v>6171979.29</v>
      </c>
      <c r="W142" s="14" t="str">
        <f t="shared" ca="1" si="38"/>
        <v>POINT(711062.35 6171979.29)</v>
      </c>
      <c r="X142" s="14" t="str">
        <f>IFERROR(INDEX(BygningOmraade!B:B,MATCH(A142,BygningOmraade!A:A,0)),"")</f>
        <v/>
      </c>
    </row>
    <row r="143" spans="1:24" s="14" customFormat="1" x14ac:dyDescent="0.25">
      <c r="A143" s="14">
        <f t="shared" si="26"/>
        <v>143</v>
      </c>
      <c r="B143" s="14" t="str">
        <f t="shared" ca="1" si="27"/>
        <v>059c7ead-9d7a-4e97-b0bd-9a67c0b3f2de</v>
      </c>
      <c r="C143" s="14" t="str">
        <f t="shared" ca="1" si="28"/>
        <v>0a3f507e-1fd2-32b8-e044-0003ba298018</v>
      </c>
      <c r="D143" s="14">
        <f t="shared" ca="1" si="29"/>
        <v>993984</v>
      </c>
      <c r="E143" s="1">
        <f t="shared" ca="1" si="30"/>
        <v>120</v>
      </c>
      <c r="F143" s="1">
        <f t="shared" ca="1" si="31"/>
        <v>119</v>
      </c>
      <c r="G143" s="1">
        <f t="shared" ca="1" si="32"/>
        <v>1972</v>
      </c>
      <c r="H143" s="1" t="str">
        <f ca="1">IFERROR(INDEX(Varmeinstallation!B:B,MATCH(INDIRECT($A$1&amp;"L"&amp;A143)*1,Varmeinstallation!A:A,0)),"Ingen varmeinstallationer")</f>
        <v>Centralvarme fra eget anlæg, et-kammer fyr</v>
      </c>
      <c r="I143" s="1" t="str">
        <f ca="1">IFERROR(INDEX(Opvarmningsmiddel!B:B,MATCH(INDIRECT($A$1&amp;"M"&amp;A143)*1,Opvarmningsmiddel!A:A,0)),"")</f>
        <v>Naturgas</v>
      </c>
      <c r="J143" s="1">
        <f t="shared" ca="1" si="33"/>
        <v>0</v>
      </c>
      <c r="K143" s="1" t="str">
        <f ca="1">IFERROR(INDEX(Relationstabel!$C$3:$K$10,MATCH(VALUE(INDIRECT($A$1&amp;"L"&amp;A143)),Relationstabel!$A$3:$A$10,0),MATCH(IFERROR(VALUE(INDIRECT($A$1&amp;"M"&amp;A143)),0),Relationstabel!$C$1:$K$1,0)),"Ingen varmeinstallationer")</f>
        <v>Naturgas</v>
      </c>
      <c r="L143" s="1" t="str">
        <f ca="1">INDEX(Anvendelseskode!B:B,MATCH($E143,Anvendelseskode!$A:$A,0))</f>
        <v>Fritliggende enfamilieshus (parcelhus)</v>
      </c>
      <c r="M143" s="1" t="str">
        <f ca="1">INDEX(Anvendelseskode!C:C,MATCH($E143,Anvendelseskode!$A:$A,0))</f>
        <v>Parcelhuse</v>
      </c>
      <c r="N143" s="1" t="str">
        <f ca="1">INDEX(Anvendelseskode!D:D,MATCH($E143,Anvendelseskode!$A:$A,0))</f>
        <v>Private husholdninger</v>
      </c>
      <c r="O143" s="1" t="str">
        <f ca="1">IFERROR(INDEX(SBi!$2:$2,MATCH(G143,SBi!$1:$1,1)),SBi!$K$2)</f>
        <v>1961-1972</v>
      </c>
      <c r="P143" s="1">
        <f ca="1">IFERROR(INDEX(SBi!$C$3:$K$28,MATCH(E143,SBi!$B$3:$B$28,0),MATCH(O143,SBi!$C$2:$K$2,0)),0)</f>
        <v>134.30000000000001</v>
      </c>
      <c r="Q143" s="19">
        <f t="shared" ca="1" si="34"/>
        <v>15.9817</v>
      </c>
      <c r="R143" s="19" t="str">
        <f ca="1">IFERROR(INDEX(VpD!$2:$2,MATCH(G143,VpD!$1:$1,1)),VpD!$I$2)</f>
        <v>1961-1972</v>
      </c>
      <c r="S143" s="1">
        <f ca="1">IFERROR(INDEX(VpD!$C$3:$I$27,MATCH(E143,VpD!$B$3:$B$27,0),MATCH(R143,VpD!$C$2:$I$2,0)),0)</f>
        <v>143</v>
      </c>
      <c r="T143" s="19">
        <f t="shared" ca="1" si="35"/>
        <v>17.016999999999999</v>
      </c>
      <c r="U143" s="14" t="str">
        <f t="shared" ca="1" si="36"/>
        <v xml:space="preserve">711116.3 </v>
      </c>
      <c r="V143" s="14" t="str">
        <f t="shared" ca="1" si="37"/>
        <v>6171753.43</v>
      </c>
      <c r="W143" s="14" t="str">
        <f t="shared" ca="1" si="38"/>
        <v>POINT(711116.3 6171753.43)</v>
      </c>
      <c r="X143" s="14" t="str">
        <f>IFERROR(INDEX(BygningOmraade!B:B,MATCH(A143,BygningOmraade!A:A,0)),"")</f>
        <v/>
      </c>
    </row>
    <row r="144" spans="1:24" s="14" customFormat="1" x14ac:dyDescent="0.25">
      <c r="A144" s="14">
        <f t="shared" si="26"/>
        <v>144</v>
      </c>
      <c r="B144" s="14" t="str">
        <f t="shared" ca="1" si="27"/>
        <v>05a8cf3d-05cd-484c-ab0a-3581198c0612</v>
      </c>
      <c r="C144" s="14" t="str">
        <f t="shared" ca="1" si="28"/>
        <v>0a3f507e-1cf9-32b8-e044-0003ba298018</v>
      </c>
      <c r="D144" s="14">
        <f t="shared" ca="1" si="29"/>
        <v>994105</v>
      </c>
      <c r="E144" s="1">
        <f t="shared" ca="1" si="30"/>
        <v>120</v>
      </c>
      <c r="F144" s="1">
        <f t="shared" ca="1" si="31"/>
        <v>134</v>
      </c>
      <c r="G144" s="1">
        <f t="shared" ca="1" si="32"/>
        <v>1969</v>
      </c>
      <c r="H144" s="1" t="str">
        <f ca="1">IFERROR(INDEX(Varmeinstallation!B:B,MATCH(INDIRECT($A$1&amp;"L"&amp;A144)*1,Varmeinstallation!A:A,0)),"Ingen varmeinstallationer")</f>
        <v>Centralvarme fra eget anlæg, et-kammer fyr</v>
      </c>
      <c r="I144" s="1" t="str">
        <f ca="1">IFERROR(INDEX(Opvarmningsmiddel!B:B,MATCH(INDIRECT($A$1&amp;"M"&amp;A144)*1,Opvarmningsmiddel!A:A,0)),"")</f>
        <v>Naturgas</v>
      </c>
      <c r="J144" s="1">
        <f t="shared" ca="1" si="33"/>
        <v>80</v>
      </c>
      <c r="K144" s="1" t="str">
        <f ca="1">IFERROR(INDEX(Relationstabel!$C$3:$K$10,MATCH(VALUE(INDIRECT($A$1&amp;"L"&amp;A144)),Relationstabel!$A$3:$A$10,0),MATCH(IFERROR(VALUE(INDIRECT($A$1&amp;"M"&amp;A144)),0),Relationstabel!$C$1:$K$1,0)),"Ingen varmeinstallationer")</f>
        <v>Naturgas</v>
      </c>
      <c r="L144" s="1" t="str">
        <f ca="1">INDEX(Anvendelseskode!B:B,MATCH($E144,Anvendelseskode!$A:$A,0))</f>
        <v>Fritliggende enfamilieshus (parcelhus)</v>
      </c>
      <c r="M144" s="1" t="str">
        <f ca="1">INDEX(Anvendelseskode!C:C,MATCH($E144,Anvendelseskode!$A:$A,0))</f>
        <v>Parcelhuse</v>
      </c>
      <c r="N144" s="1" t="str">
        <f ca="1">INDEX(Anvendelseskode!D:D,MATCH($E144,Anvendelseskode!$A:$A,0))</f>
        <v>Private husholdninger</v>
      </c>
      <c r="O144" s="1" t="str">
        <f ca="1">IFERROR(INDEX(SBi!$2:$2,MATCH(G144,SBi!$1:$1,1)),SBi!$K$2)</f>
        <v>1961-1972</v>
      </c>
      <c r="P144" s="1">
        <f ca="1">IFERROR(INDEX(SBi!$C$3:$K$28,MATCH(E144,SBi!$B$3:$B$28,0),MATCH(O144,SBi!$C$2:$K$2,0)),0)</f>
        <v>134.30000000000001</v>
      </c>
      <c r="Q144" s="19">
        <f t="shared" ca="1" si="34"/>
        <v>17.996200000000002</v>
      </c>
      <c r="R144" s="19" t="str">
        <f ca="1">IFERROR(INDEX(VpD!$2:$2,MATCH(G144,VpD!$1:$1,1)),VpD!$I$2)</f>
        <v>1961-1972</v>
      </c>
      <c r="S144" s="1">
        <f ca="1">IFERROR(INDEX(VpD!$C$3:$I$27,MATCH(E144,VpD!$B$3:$B$27,0),MATCH(R144,VpD!$C$2:$I$2,0)),0)</f>
        <v>143</v>
      </c>
      <c r="T144" s="19">
        <f t="shared" ca="1" si="35"/>
        <v>19.161999999999999</v>
      </c>
      <c r="U144" s="14" t="str">
        <f t="shared" ca="1" si="36"/>
        <v xml:space="preserve">711022.74 </v>
      </c>
      <c r="V144" s="14" t="str">
        <f t="shared" ca="1" si="37"/>
        <v>6172022.87</v>
      </c>
      <c r="W144" s="14" t="str">
        <f t="shared" ca="1" si="38"/>
        <v>POINT(711022.74 6172022.87)</v>
      </c>
      <c r="X144" s="14" t="str">
        <f>IFERROR(INDEX(BygningOmraade!B:B,MATCH(A144,BygningOmraade!A:A,0)),"")</f>
        <v/>
      </c>
    </row>
    <row r="145" spans="1:24" s="14" customFormat="1" x14ac:dyDescent="0.25">
      <c r="A145" s="14">
        <f t="shared" si="26"/>
        <v>145</v>
      </c>
      <c r="B145" s="14" t="str">
        <f t="shared" ca="1" si="27"/>
        <v>05b87f0d-20c7-4939-98ae-cf4b2d8c99b0</v>
      </c>
      <c r="C145" s="14" t="str">
        <f t="shared" ca="1" si="28"/>
        <v>0a3f507e-1f87-32b8-e044-0003ba298018</v>
      </c>
      <c r="D145" s="14">
        <f t="shared" ca="1" si="29"/>
        <v>994034</v>
      </c>
      <c r="E145" s="1">
        <f t="shared" ca="1" si="30"/>
        <v>120</v>
      </c>
      <c r="F145" s="1">
        <f t="shared" ca="1" si="31"/>
        <v>109</v>
      </c>
      <c r="G145" s="1">
        <f t="shared" ca="1" si="32"/>
        <v>1973</v>
      </c>
      <c r="H145" s="1" t="str">
        <f ca="1">IFERROR(INDEX(Varmeinstallation!B:B,MATCH(INDIRECT($A$1&amp;"L"&amp;A145)*1,Varmeinstallation!A:A,0)),"Ingen varmeinstallationer")</f>
        <v>Centralvarme fra eget anlæg, et-kammer fyr</v>
      </c>
      <c r="I145" s="1" t="str">
        <f ca="1">IFERROR(INDEX(Opvarmningsmiddel!B:B,MATCH(INDIRECT($A$1&amp;"M"&amp;A145)*1,Opvarmningsmiddel!A:A,0)),"")</f>
        <v>Naturgas</v>
      </c>
      <c r="J145" s="1">
        <f t="shared" ca="1" si="33"/>
        <v>0</v>
      </c>
      <c r="K145" s="1" t="str">
        <f ca="1">IFERROR(INDEX(Relationstabel!$C$3:$K$10,MATCH(VALUE(INDIRECT($A$1&amp;"L"&amp;A145)),Relationstabel!$A$3:$A$10,0),MATCH(IFERROR(VALUE(INDIRECT($A$1&amp;"M"&amp;A145)),0),Relationstabel!$C$1:$K$1,0)),"Ingen varmeinstallationer")</f>
        <v>Naturgas</v>
      </c>
      <c r="L145" s="1" t="str">
        <f ca="1">INDEX(Anvendelseskode!B:B,MATCH($E145,Anvendelseskode!$A:$A,0))</f>
        <v>Fritliggende enfamilieshus (parcelhus)</v>
      </c>
      <c r="M145" s="1" t="str">
        <f ca="1">INDEX(Anvendelseskode!C:C,MATCH($E145,Anvendelseskode!$A:$A,0))</f>
        <v>Parcelhuse</v>
      </c>
      <c r="N145" s="1" t="str">
        <f ca="1">INDEX(Anvendelseskode!D:D,MATCH($E145,Anvendelseskode!$A:$A,0))</f>
        <v>Private husholdninger</v>
      </c>
      <c r="O145" s="1" t="str">
        <f ca="1">IFERROR(INDEX(SBi!$2:$2,MATCH(G145,SBi!$1:$1,1)),SBi!$K$2)</f>
        <v>1973-1978</v>
      </c>
      <c r="P145" s="1">
        <f ca="1">IFERROR(INDEX(SBi!$C$3:$K$28,MATCH(E145,SBi!$B$3:$B$28,0),MATCH(O145,SBi!$C$2:$K$2,0)),0)</f>
        <v>119.8</v>
      </c>
      <c r="Q145" s="19">
        <f t="shared" ca="1" si="34"/>
        <v>13.058199999999999</v>
      </c>
      <c r="R145" s="19" t="str">
        <f ca="1">IFERROR(INDEX(VpD!$2:$2,MATCH(G145,VpD!$1:$1,1)),VpD!$I$2)</f>
        <v>1973-1978</v>
      </c>
      <c r="S145" s="1">
        <f ca="1">IFERROR(INDEX(VpD!$C$3:$I$27,MATCH(E145,VpD!$B$3:$B$27,0),MATCH(R145,VpD!$C$2:$I$2,0)),0)</f>
        <v>117</v>
      </c>
      <c r="T145" s="19">
        <f t="shared" ca="1" si="35"/>
        <v>12.753</v>
      </c>
      <c r="U145" s="14" t="str">
        <f t="shared" ca="1" si="36"/>
        <v xml:space="preserve">711075.07 </v>
      </c>
      <c r="V145" s="14" t="str">
        <f t="shared" ca="1" si="37"/>
        <v>6171469.54</v>
      </c>
      <c r="W145" s="14" t="str">
        <f t="shared" ca="1" si="38"/>
        <v>POINT(711075.07 6171469.54)</v>
      </c>
      <c r="X145" s="14" t="str">
        <f>IFERROR(INDEX(BygningOmraade!B:B,MATCH(A145,BygningOmraade!A:A,0)),"")</f>
        <v/>
      </c>
    </row>
    <row r="146" spans="1:24" s="14" customFormat="1" x14ac:dyDescent="0.25">
      <c r="A146" s="14">
        <f t="shared" si="26"/>
        <v>146</v>
      </c>
      <c r="B146" s="14" t="str">
        <f t="shared" ca="1" si="27"/>
        <v>05ba7e41-f75d-4012-bade-513f80cee35a</v>
      </c>
      <c r="C146" s="14" t="str">
        <f t="shared" ca="1" si="28"/>
        <v>0a3f507e-1834-32b8-e044-0003ba298018</v>
      </c>
      <c r="D146" s="14">
        <f t="shared" ca="1" si="29"/>
        <v>994016</v>
      </c>
      <c r="E146" s="1">
        <f t="shared" ca="1" si="30"/>
        <v>420</v>
      </c>
      <c r="F146" s="1">
        <f t="shared" ca="1" si="31"/>
        <v>99</v>
      </c>
      <c r="G146" s="1">
        <f t="shared" ca="1" si="32"/>
        <v>1967</v>
      </c>
      <c r="H146" s="1" t="str">
        <f ca="1">IFERROR(INDEX(Varmeinstallation!B:B,MATCH(INDIRECT($A$1&amp;"L"&amp;A146)*1,Varmeinstallation!A:A,0)),"Ingen varmeinstallationer")</f>
        <v>Centralvarme fra eget anlæg, et-kammer fyr</v>
      </c>
      <c r="I146" s="1" t="str">
        <f ca="1">IFERROR(INDEX(Opvarmningsmiddel!B:B,MATCH(INDIRECT($A$1&amp;"M"&amp;A146)*1,Opvarmningsmiddel!A:A,0)),"")</f>
        <v>Flydende brændsel (olie, petroleum, flaskegas m.m.)</v>
      </c>
      <c r="J146" s="1">
        <f t="shared" ca="1" si="33"/>
        <v>0</v>
      </c>
      <c r="K146" s="1" t="str">
        <f ca="1">IFERROR(INDEX(Relationstabel!$C$3:$K$10,MATCH(VALUE(INDIRECT($A$1&amp;"L"&amp;A146)),Relationstabel!$A$3:$A$10,0),MATCH(IFERROR(VALUE(INDIRECT($A$1&amp;"M"&amp;A146)),0),Relationstabel!$C$1:$K$1,0)),"Ingen varmeinstallationer")</f>
        <v>Olie</v>
      </c>
      <c r="L146" s="1" t="str">
        <f ca="1">INDEX(Anvendelseskode!B:B,MATCH($E146,Anvendelseskode!$A:$A,0))</f>
        <v>Bygning til undervisning og forskning (skole, gymnasium, forskningslabratorium o.lign.)</v>
      </c>
      <c r="M146" s="1" t="str">
        <f ca="1">INDEX(Anvendelseskode!C:C,MATCH($E146,Anvendelseskode!$A:$A,0))</f>
        <v>Undervisning, forskning o.l.</v>
      </c>
      <c r="N146" s="1" t="str">
        <f ca="1">INDEX(Anvendelseskode!D:D,MATCH($E146,Anvendelseskode!$A:$A,0))</f>
        <v>Kommunale og andre offentlige institutioner</v>
      </c>
      <c r="O146" s="1" t="str">
        <f ca="1">IFERROR(INDEX(SBi!$2:$2,MATCH(G146,SBi!$1:$1,1)),SBi!$K$2)</f>
        <v>1961-1972</v>
      </c>
      <c r="P146" s="1">
        <f ca="1">IFERROR(INDEX(SBi!$C$3:$K$28,MATCH(E146,SBi!$B$3:$B$28,0),MATCH(O146,SBi!$C$2:$K$2,0)),0)</f>
        <v>135.1</v>
      </c>
      <c r="Q146" s="19">
        <f t="shared" ca="1" si="34"/>
        <v>13.3749</v>
      </c>
      <c r="R146" s="19" t="str">
        <f ca="1">IFERROR(INDEX(VpD!$2:$2,MATCH(G146,VpD!$1:$1,1)),VpD!$I$2)</f>
        <v>1961-1972</v>
      </c>
      <c r="S146" s="1">
        <f ca="1">IFERROR(INDEX(VpD!$C$3:$I$27,MATCH(E146,VpD!$B$3:$B$27,0),MATCH(R146,VpD!$C$2:$I$2,0)),0)</f>
        <v>134</v>
      </c>
      <c r="T146" s="19">
        <f t="shared" ca="1" si="35"/>
        <v>13.266</v>
      </c>
      <c r="U146" s="14" t="str">
        <f t="shared" ca="1" si="36"/>
        <v xml:space="preserve">711367.38 </v>
      </c>
      <c r="V146" s="14" t="str">
        <f t="shared" ca="1" si="37"/>
        <v>6172668.28</v>
      </c>
      <c r="W146" s="14" t="str">
        <f t="shared" ca="1" si="38"/>
        <v>POINT(711367.38 6172668.28)</v>
      </c>
      <c r="X146" s="14" t="str">
        <f>IFERROR(INDEX(BygningOmraade!B:B,MATCH(A146,BygningOmraade!A:A,0)),"")</f>
        <v/>
      </c>
    </row>
    <row r="147" spans="1:24" s="14" customFormat="1" x14ac:dyDescent="0.25">
      <c r="A147" s="14">
        <f t="shared" si="26"/>
        <v>147</v>
      </c>
      <c r="B147" s="14" t="str">
        <f t="shared" ca="1" si="27"/>
        <v>05c449fc-2f54-4156-82ff-6084bbb823d9</v>
      </c>
      <c r="C147" s="14" t="str">
        <f t="shared" ca="1" si="28"/>
        <v>4591b5f9-a6c2-0dd9-e044-0003ba298018</v>
      </c>
      <c r="D147" s="14">
        <f t="shared" ca="1" si="29"/>
        <v>2691173</v>
      </c>
      <c r="E147" s="1">
        <f t="shared" ca="1" si="30"/>
        <v>130</v>
      </c>
      <c r="F147" s="1">
        <f t="shared" ca="1" si="31"/>
        <v>127</v>
      </c>
      <c r="G147" s="1">
        <f t="shared" ca="1" si="32"/>
        <v>2008</v>
      </c>
      <c r="H147" s="1" t="str">
        <f ca="1">IFERROR(INDEX(Varmeinstallation!B:B,MATCH(INDIRECT($A$1&amp;"L"&amp;A147)*1,Varmeinstallation!A:A,0)),"Ingen varmeinstallationer")</f>
        <v>Centralvarme fra eget anlæg, et-kammer fyr</v>
      </c>
      <c r="I147" s="1" t="str">
        <f ca="1">IFERROR(INDEX(Opvarmningsmiddel!B:B,MATCH(INDIRECT($A$1&amp;"M"&amp;A147)*1,Opvarmningsmiddel!A:A,0)),"")</f>
        <v>Naturgas</v>
      </c>
      <c r="J147" s="1">
        <f t="shared" ca="1" si="33"/>
        <v>90</v>
      </c>
      <c r="K147" s="1" t="str">
        <f ca="1">IFERROR(INDEX(Relationstabel!$C$3:$K$10,MATCH(VALUE(INDIRECT($A$1&amp;"L"&amp;A147)),Relationstabel!$A$3:$A$10,0),MATCH(IFERROR(VALUE(INDIRECT($A$1&amp;"M"&amp;A147)),0),Relationstabel!$C$1:$K$1,0)),"Ingen varmeinstallationer")</f>
        <v>Naturgas</v>
      </c>
      <c r="L147" s="1" t="str">
        <f ca="1">INDEX(Anvendelseskode!B:B,MATCH($E147,Anvendelseskode!$A:$A,0))</f>
        <v>Række-, kæde-, dobbelthus (lodret adskillelse mellem enhederne)</v>
      </c>
      <c r="M147" s="1" t="str">
        <f ca="1">INDEX(Anvendelseskode!C:C,MATCH($E147,Anvendelseskode!$A:$A,0))</f>
        <v>Række-, kæde og dobbelthuse</v>
      </c>
      <c r="N147" s="1" t="str">
        <f ca="1">INDEX(Anvendelseskode!D:D,MATCH($E147,Anvendelseskode!$A:$A,0))</f>
        <v>Private husholdninger</v>
      </c>
      <c r="O147" s="1" t="str">
        <f ca="1">IFERROR(INDEX(SBi!$2:$2,MATCH(G147,SBi!$1:$1,1)),SBi!$K$2)</f>
        <v>Efter 2006</v>
      </c>
      <c r="P147" s="1">
        <f ca="1">IFERROR(INDEX(SBi!$C$3:$K$28,MATCH(E147,SBi!$B$3:$B$28,0),MATCH(O147,SBi!$C$2:$K$2,0)),0)</f>
        <v>66.400000000000006</v>
      </c>
      <c r="Q147" s="19">
        <f t="shared" ca="1" si="34"/>
        <v>8.4328000000000003</v>
      </c>
      <c r="R147" s="19" t="str">
        <f ca="1">IFERROR(INDEX(VpD!$2:$2,MATCH(G147,VpD!$1:$1,1)),VpD!$I$2)</f>
        <v>&gt;1998</v>
      </c>
      <c r="S147" s="1">
        <f ca="1">IFERROR(INDEX(VpD!$C$3:$I$27,MATCH(E147,VpD!$B$3:$B$27,0),MATCH(R147,VpD!$C$2:$I$2,0)),0)</f>
        <v>65</v>
      </c>
      <c r="T147" s="19">
        <f t="shared" ca="1" si="35"/>
        <v>8.2550000000000008</v>
      </c>
      <c r="U147" s="14" t="str">
        <f t="shared" ca="1" si="36"/>
        <v xml:space="preserve">712618.13 </v>
      </c>
      <c r="V147" s="14" t="str">
        <f t="shared" ca="1" si="37"/>
        <v>6168827.51</v>
      </c>
      <c r="W147" s="14" t="str">
        <f t="shared" ca="1" si="38"/>
        <v>POINT(712618.13 6168827.51)</v>
      </c>
      <c r="X147" s="14" t="str">
        <f>IFERROR(INDEX(BygningOmraade!B:B,MATCH(A147,BygningOmraade!A:A,0)),"")</f>
        <v/>
      </c>
    </row>
    <row r="148" spans="1:24" s="14" customFormat="1" x14ac:dyDescent="0.25">
      <c r="A148" s="14">
        <f t="shared" si="26"/>
        <v>148</v>
      </c>
      <c r="B148" s="14" t="str">
        <f t="shared" ca="1" si="27"/>
        <v>05d97df3-e5dc-4e2e-bc46-09aedb78d987</v>
      </c>
      <c r="C148" s="14" t="str">
        <f t="shared" ca="1" si="28"/>
        <v>0a3f507e-1e8f-32b8-e044-0003ba298018</v>
      </c>
      <c r="D148" s="14">
        <f t="shared" ca="1" si="29"/>
        <v>994478</v>
      </c>
      <c r="E148" s="1">
        <f t="shared" ca="1" si="30"/>
        <v>120</v>
      </c>
      <c r="F148" s="1">
        <f t="shared" ca="1" si="31"/>
        <v>161</v>
      </c>
      <c r="G148" s="1">
        <f t="shared" ca="1" si="32"/>
        <v>1998</v>
      </c>
      <c r="H148" s="1" t="str">
        <f ca="1">IFERROR(INDEX(Varmeinstallation!B:B,MATCH(INDIRECT($A$1&amp;"L"&amp;A148)*1,Varmeinstallation!A:A,0)),"Ingen varmeinstallationer")</f>
        <v>Centralvarme fra eget anlæg, et-kammer fyr</v>
      </c>
      <c r="I148" s="1" t="str">
        <f ca="1">IFERROR(INDEX(Opvarmningsmiddel!B:B,MATCH(INDIRECT($A$1&amp;"M"&amp;A148)*1,Opvarmningsmiddel!A:A,0)),"")</f>
        <v>Naturgas</v>
      </c>
      <c r="J148" s="1">
        <f t="shared" ca="1" si="33"/>
        <v>2</v>
      </c>
      <c r="K148" s="1" t="str">
        <f ca="1">IFERROR(INDEX(Relationstabel!$C$3:$K$10,MATCH(VALUE(INDIRECT($A$1&amp;"L"&amp;A148)),Relationstabel!$A$3:$A$10,0),MATCH(IFERROR(VALUE(INDIRECT($A$1&amp;"M"&amp;A148)),0),Relationstabel!$C$1:$K$1,0)),"Ingen varmeinstallationer")</f>
        <v>Naturgas</v>
      </c>
      <c r="L148" s="1" t="str">
        <f ca="1">INDEX(Anvendelseskode!B:B,MATCH($E148,Anvendelseskode!$A:$A,0))</f>
        <v>Fritliggende enfamilieshus (parcelhus)</v>
      </c>
      <c r="M148" s="1" t="str">
        <f ca="1">INDEX(Anvendelseskode!C:C,MATCH($E148,Anvendelseskode!$A:$A,0))</f>
        <v>Parcelhuse</v>
      </c>
      <c r="N148" s="1" t="str">
        <f ca="1">INDEX(Anvendelseskode!D:D,MATCH($E148,Anvendelseskode!$A:$A,0))</f>
        <v>Private husholdninger</v>
      </c>
      <c r="O148" s="1" t="str">
        <f ca="1">IFERROR(INDEX(SBi!$2:$2,MATCH(G148,SBi!$1:$1,1)),SBi!$K$2)</f>
        <v>1979-1998</v>
      </c>
      <c r="P148" s="1">
        <f ca="1">IFERROR(INDEX(SBi!$C$3:$K$28,MATCH(E148,SBi!$B$3:$B$28,0),MATCH(O148,SBi!$C$2:$K$2,0)),0)</f>
        <v>105.4</v>
      </c>
      <c r="Q148" s="19">
        <f t="shared" ca="1" si="34"/>
        <v>16.9694</v>
      </c>
      <c r="R148" s="19" t="str">
        <f ca="1">IFERROR(INDEX(VpD!$2:$2,MATCH(G148,VpD!$1:$1,1)),VpD!$I$2)</f>
        <v>1979-1998</v>
      </c>
      <c r="S148" s="1">
        <f ca="1">IFERROR(INDEX(VpD!$C$3:$I$27,MATCH(E148,VpD!$B$3:$B$27,0),MATCH(R148,VpD!$C$2:$I$2,0)),0)</f>
        <v>90</v>
      </c>
      <c r="T148" s="19">
        <f t="shared" ca="1" si="35"/>
        <v>14.49</v>
      </c>
      <c r="U148" s="14" t="str">
        <f t="shared" ca="1" si="36"/>
        <v xml:space="preserve">711521.28 </v>
      </c>
      <c r="V148" s="14" t="str">
        <f t="shared" ca="1" si="37"/>
        <v>6172071.24</v>
      </c>
      <c r="W148" s="14" t="str">
        <f t="shared" ca="1" si="38"/>
        <v>POINT(711521.28 6172071.24)</v>
      </c>
      <c r="X148" s="14" t="str">
        <f>IFERROR(INDEX(BygningOmraade!B:B,MATCH(A148,BygningOmraade!A:A,0)),"")</f>
        <v/>
      </c>
    </row>
    <row r="149" spans="1:24" s="14" customFormat="1" x14ac:dyDescent="0.25">
      <c r="A149" s="14">
        <f t="shared" si="26"/>
        <v>149</v>
      </c>
      <c r="B149" s="14" t="str">
        <f t="shared" ca="1" si="27"/>
        <v>05dd948c-6451-4785-af19-614f82354fa3</v>
      </c>
      <c r="C149" s="14" t="str">
        <f t="shared" ca="1" si="28"/>
        <v>0a3f507e-1d7e-32b8-e044-0003ba298018</v>
      </c>
      <c r="D149" s="14">
        <f t="shared" ca="1" si="29"/>
        <v>2516393</v>
      </c>
      <c r="E149" s="1">
        <f t="shared" ca="1" si="30"/>
        <v>120</v>
      </c>
      <c r="F149" s="1">
        <f t="shared" ca="1" si="31"/>
        <v>113</v>
      </c>
      <c r="G149" s="1">
        <f t="shared" ca="1" si="32"/>
        <v>1999</v>
      </c>
      <c r="H149" s="1" t="str">
        <f ca="1">IFERROR(INDEX(Varmeinstallation!B:B,MATCH(INDIRECT($A$1&amp;"L"&amp;A149)*1,Varmeinstallation!A:A,0)),"Ingen varmeinstallationer")</f>
        <v>Fjernvarme/blokvarme (radiatorsystemer eller varmluftanlæg)</v>
      </c>
      <c r="I149" s="1" t="str">
        <f ca="1">IFERROR(INDEX(Opvarmningsmiddel!B:B,MATCH(INDIRECT($A$1&amp;"M"&amp;A149)*1,Opvarmningsmiddel!A:A,0)),"")</f>
        <v/>
      </c>
      <c r="J149" s="1">
        <f t="shared" ca="1" si="33"/>
        <v>0</v>
      </c>
      <c r="K149" s="1" t="str">
        <f ca="1">IFERROR(INDEX(Relationstabel!$C$3:$K$10,MATCH(VALUE(INDIRECT($A$1&amp;"L"&amp;A149)),Relationstabel!$A$3:$A$10,0),MATCH(IFERROR(VALUE(INDIRECT($A$1&amp;"M"&amp;A149)),0),Relationstabel!$C$1:$K$1,0)),"Ingen varmeinstallationer")</f>
        <v>Fjernvarme/ Blokvarme</v>
      </c>
      <c r="L149" s="1" t="str">
        <f ca="1">INDEX(Anvendelseskode!B:B,MATCH($E149,Anvendelseskode!$A:$A,0))</f>
        <v>Fritliggende enfamilieshus (parcelhus)</v>
      </c>
      <c r="M149" s="1" t="str">
        <f ca="1">INDEX(Anvendelseskode!C:C,MATCH($E149,Anvendelseskode!$A:$A,0))</f>
        <v>Parcelhuse</v>
      </c>
      <c r="N149" s="1" t="str">
        <f ca="1">INDEX(Anvendelseskode!D:D,MATCH($E149,Anvendelseskode!$A:$A,0))</f>
        <v>Private husholdninger</v>
      </c>
      <c r="O149" s="1" t="str">
        <f ca="1">IFERROR(INDEX(SBi!$2:$2,MATCH(G149,SBi!$1:$1,1)),SBi!$K$2)</f>
        <v>1999-2006</v>
      </c>
      <c r="P149" s="1">
        <f ca="1">IFERROR(INDEX(SBi!$C$3:$K$28,MATCH(E149,SBi!$B$3:$B$28,0),MATCH(O149,SBi!$C$2:$K$2,0)),0)</f>
        <v>83.9</v>
      </c>
      <c r="Q149" s="19">
        <f t="shared" ca="1" si="34"/>
        <v>9.4807000000000006</v>
      </c>
      <c r="R149" s="19" t="str">
        <f ca="1">IFERROR(INDEX(VpD!$2:$2,MATCH(G149,VpD!$1:$1,1)),VpD!$I$2)</f>
        <v>&gt;1998</v>
      </c>
      <c r="S149" s="1">
        <f ca="1">IFERROR(INDEX(VpD!$C$3:$I$27,MATCH(E149,VpD!$B$3:$B$27,0),MATCH(R149,VpD!$C$2:$I$2,0)),0)</f>
        <v>72</v>
      </c>
      <c r="T149" s="19">
        <f t="shared" ca="1" si="35"/>
        <v>8.1359999999999992</v>
      </c>
      <c r="U149" s="14" t="str">
        <f t="shared" ca="1" si="36"/>
        <v xml:space="preserve">711649.12 </v>
      </c>
      <c r="V149" s="14" t="str">
        <f t="shared" ca="1" si="37"/>
        <v>6172700.96</v>
      </c>
      <c r="W149" s="14" t="str">
        <f t="shared" ca="1" si="38"/>
        <v>POINT(711649.12 6172700.96)</v>
      </c>
      <c r="X149" s="14" t="str">
        <f>IFERROR(INDEX(BygningOmraade!B:B,MATCH(A149,BygningOmraade!A:A,0)),"")</f>
        <v/>
      </c>
    </row>
    <row r="150" spans="1:24" s="14" customFormat="1" x14ac:dyDescent="0.25">
      <c r="A150" s="14">
        <f t="shared" si="26"/>
        <v>150</v>
      </c>
      <c r="B150" s="14" t="str">
        <f t="shared" ca="1" si="27"/>
        <v>05de53d1-c409-4a65-a23c-593301891a6a</v>
      </c>
      <c r="C150" s="14" t="str">
        <f t="shared" ca="1" si="28"/>
        <v>0a3f507e-179f-32b8-e044-0003ba298018</v>
      </c>
      <c r="D150" s="14">
        <f t="shared" ca="1" si="29"/>
        <v>996931</v>
      </c>
      <c r="E150" s="1">
        <f t="shared" ca="1" si="30"/>
        <v>120</v>
      </c>
      <c r="F150" s="1">
        <f t="shared" ca="1" si="31"/>
        <v>172</v>
      </c>
      <c r="G150" s="1">
        <f t="shared" ca="1" si="32"/>
        <v>2002</v>
      </c>
      <c r="H150" s="1" t="str">
        <f ca="1">IFERROR(INDEX(Varmeinstallation!B:B,MATCH(INDIRECT($A$1&amp;"L"&amp;A150)*1,Varmeinstallation!A:A,0)),"Ingen varmeinstallationer")</f>
        <v>Varmepumpe</v>
      </c>
      <c r="I150" s="1" t="str">
        <f ca="1">IFERROR(INDEX(Opvarmningsmiddel!B:B,MATCH(INDIRECT($A$1&amp;"M"&amp;A150)*1,Opvarmningsmiddel!A:A,0)),"")</f>
        <v>Elektricitet</v>
      </c>
      <c r="J150" s="1">
        <f t="shared" ca="1" si="33"/>
        <v>0</v>
      </c>
      <c r="K150" s="1" t="str">
        <f ca="1">IFERROR(INDEX(Relationstabel!$C$3:$K$10,MATCH(VALUE(INDIRECT($A$1&amp;"L"&amp;A150)),Relationstabel!$A$3:$A$10,0),MATCH(IFERROR(VALUE(INDIRECT($A$1&amp;"M"&amp;A150)),0),Relationstabel!$C$1:$K$1,0)),"Ingen varmeinstallationer")</f>
        <v>Varmepumpe</v>
      </c>
      <c r="L150" s="1" t="str">
        <f ca="1">INDEX(Anvendelseskode!B:B,MATCH($E150,Anvendelseskode!$A:$A,0))</f>
        <v>Fritliggende enfamilieshus (parcelhus)</v>
      </c>
      <c r="M150" s="1" t="str">
        <f ca="1">INDEX(Anvendelseskode!C:C,MATCH($E150,Anvendelseskode!$A:$A,0))</f>
        <v>Parcelhuse</v>
      </c>
      <c r="N150" s="1" t="str">
        <f ca="1">INDEX(Anvendelseskode!D:D,MATCH($E150,Anvendelseskode!$A:$A,0))</f>
        <v>Private husholdninger</v>
      </c>
      <c r="O150" s="1" t="str">
        <f ca="1">IFERROR(INDEX(SBi!$2:$2,MATCH(G150,SBi!$1:$1,1)),SBi!$K$2)</f>
        <v>1999-2006</v>
      </c>
      <c r="P150" s="1">
        <f ca="1">IFERROR(INDEX(SBi!$C$3:$K$28,MATCH(E150,SBi!$B$3:$B$28,0),MATCH(O150,SBi!$C$2:$K$2,0)),0)</f>
        <v>83.9</v>
      </c>
      <c r="Q150" s="19">
        <f t="shared" ca="1" si="34"/>
        <v>14.430800000000001</v>
      </c>
      <c r="R150" s="19" t="str">
        <f ca="1">IFERROR(INDEX(VpD!$2:$2,MATCH(G150,VpD!$1:$1,1)),VpD!$I$2)</f>
        <v>&gt;1998</v>
      </c>
      <c r="S150" s="1">
        <f ca="1">IFERROR(INDEX(VpD!$C$3:$I$27,MATCH(E150,VpD!$B$3:$B$27,0),MATCH(R150,VpD!$C$2:$I$2,0)),0)</f>
        <v>72</v>
      </c>
      <c r="T150" s="19">
        <f t="shared" ca="1" si="35"/>
        <v>12.384</v>
      </c>
      <c r="U150" s="14" t="str">
        <f t="shared" ca="1" si="36"/>
        <v xml:space="preserve">713635.49 </v>
      </c>
      <c r="V150" s="14" t="str">
        <f t="shared" ca="1" si="37"/>
        <v>6168851.53</v>
      </c>
      <c r="W150" s="14" t="str">
        <f t="shared" ca="1" si="38"/>
        <v>POINT(713635.49 6168851.53)</v>
      </c>
      <c r="X150" s="14" t="str">
        <f>IFERROR(INDEX(BygningOmraade!B:B,MATCH(A150,BygningOmraade!A:A,0)),"")</f>
        <v/>
      </c>
    </row>
    <row r="151" spans="1:24" s="14" customFormat="1" x14ac:dyDescent="0.25">
      <c r="A151" s="14">
        <f t="shared" si="26"/>
        <v>151</v>
      </c>
      <c r="B151" s="14" t="str">
        <f t="shared" ca="1" si="27"/>
        <v>060ad38d-eeca-41c6-b90c-b553eaae48a8</v>
      </c>
      <c r="C151" s="14" t="str">
        <f t="shared" ca="1" si="28"/>
        <v>0a3f507e-192d-32b8-e044-0003ba298018</v>
      </c>
      <c r="D151" s="14">
        <f t="shared" ca="1" si="29"/>
        <v>994255</v>
      </c>
      <c r="E151" s="1">
        <f t="shared" ca="1" si="30"/>
        <v>120</v>
      </c>
      <c r="F151" s="1">
        <f t="shared" ca="1" si="31"/>
        <v>153</v>
      </c>
      <c r="G151" s="1">
        <f t="shared" ca="1" si="32"/>
        <v>1969</v>
      </c>
      <c r="H151" s="1" t="str">
        <f ca="1">IFERROR(INDEX(Varmeinstallation!B:B,MATCH(INDIRECT($A$1&amp;"L"&amp;A151)*1,Varmeinstallation!A:A,0)),"Ingen varmeinstallationer")</f>
        <v>Fjernvarme/blokvarme (radiatorsystemer eller varmluftanlæg)</v>
      </c>
      <c r="I151" s="1" t="str">
        <f ca="1">IFERROR(INDEX(Opvarmningsmiddel!B:B,MATCH(INDIRECT($A$1&amp;"M"&amp;A151)*1,Opvarmningsmiddel!A:A,0)),"")</f>
        <v/>
      </c>
      <c r="J151" s="1">
        <f t="shared" ca="1" si="33"/>
        <v>80</v>
      </c>
      <c r="K151" s="1" t="str">
        <f ca="1">IFERROR(INDEX(Relationstabel!$C$3:$K$10,MATCH(VALUE(INDIRECT($A$1&amp;"L"&amp;A151)),Relationstabel!$A$3:$A$10,0),MATCH(IFERROR(VALUE(INDIRECT($A$1&amp;"M"&amp;A151)),0),Relationstabel!$C$1:$K$1,0)),"Ingen varmeinstallationer")</f>
        <v>Fjernvarme/ Blokvarme</v>
      </c>
      <c r="L151" s="1" t="str">
        <f ca="1">INDEX(Anvendelseskode!B:B,MATCH($E151,Anvendelseskode!$A:$A,0))</f>
        <v>Fritliggende enfamilieshus (parcelhus)</v>
      </c>
      <c r="M151" s="1" t="str">
        <f ca="1">INDEX(Anvendelseskode!C:C,MATCH($E151,Anvendelseskode!$A:$A,0))</f>
        <v>Parcelhuse</v>
      </c>
      <c r="N151" s="1" t="str">
        <f ca="1">INDEX(Anvendelseskode!D:D,MATCH($E151,Anvendelseskode!$A:$A,0))</f>
        <v>Private husholdninger</v>
      </c>
      <c r="O151" s="1" t="str">
        <f ca="1">IFERROR(INDEX(SBi!$2:$2,MATCH(G151,SBi!$1:$1,1)),SBi!$K$2)</f>
        <v>1961-1972</v>
      </c>
      <c r="P151" s="1">
        <f ca="1">IFERROR(INDEX(SBi!$C$3:$K$28,MATCH(E151,SBi!$B$3:$B$28,0),MATCH(O151,SBi!$C$2:$K$2,0)),0)</f>
        <v>134.30000000000001</v>
      </c>
      <c r="Q151" s="19">
        <f t="shared" ca="1" si="34"/>
        <v>20.547900000000002</v>
      </c>
      <c r="R151" s="19" t="str">
        <f ca="1">IFERROR(INDEX(VpD!$2:$2,MATCH(G151,VpD!$1:$1,1)),VpD!$I$2)</f>
        <v>1961-1972</v>
      </c>
      <c r="S151" s="1">
        <f ca="1">IFERROR(INDEX(VpD!$C$3:$I$27,MATCH(E151,VpD!$B$3:$B$27,0),MATCH(R151,VpD!$C$2:$I$2,0)),0)</f>
        <v>143</v>
      </c>
      <c r="T151" s="19">
        <f t="shared" ca="1" si="35"/>
        <v>21.879000000000001</v>
      </c>
      <c r="U151" s="14" t="str">
        <f t="shared" ca="1" si="36"/>
        <v xml:space="preserve">711343.59 </v>
      </c>
      <c r="V151" s="14" t="str">
        <f t="shared" ca="1" si="37"/>
        <v>6172128.77</v>
      </c>
      <c r="W151" s="14" t="str">
        <f t="shared" ca="1" si="38"/>
        <v>POINT(711343.59 6172128.77)</v>
      </c>
      <c r="X151" s="14" t="str">
        <f>IFERROR(INDEX(BygningOmraade!B:B,MATCH(A151,BygningOmraade!A:A,0)),"")</f>
        <v/>
      </c>
    </row>
    <row r="152" spans="1:24" s="14" customFormat="1" x14ac:dyDescent="0.25">
      <c r="A152" s="14">
        <f t="shared" si="26"/>
        <v>152</v>
      </c>
      <c r="B152" s="14" t="str">
        <f t="shared" ca="1" si="27"/>
        <v>06211d9d-bfab-4c3c-a85f-e2adaac6c715</v>
      </c>
      <c r="C152" s="14" t="str">
        <f t="shared" ca="1" si="28"/>
        <v>0a3f507e-1eb8-32b8-e044-0003ba298018</v>
      </c>
      <c r="D152" s="14">
        <f t="shared" ca="1" si="29"/>
        <v>995032</v>
      </c>
      <c r="E152" s="1">
        <f t="shared" ca="1" si="30"/>
        <v>120</v>
      </c>
      <c r="F152" s="1">
        <f t="shared" ca="1" si="31"/>
        <v>160</v>
      </c>
      <c r="G152" s="1">
        <f t="shared" ca="1" si="32"/>
        <v>1978</v>
      </c>
      <c r="H152" s="1" t="str">
        <f ca="1">IFERROR(INDEX(Varmeinstallation!B:B,MATCH(INDIRECT($A$1&amp;"L"&amp;A152)*1,Varmeinstallation!A:A,0)),"Ingen varmeinstallationer")</f>
        <v>Centralvarme fra eget anlæg, et-kammer fyr</v>
      </c>
      <c r="I152" s="1" t="str">
        <f ca="1">IFERROR(INDEX(Opvarmningsmiddel!B:B,MATCH(INDIRECT($A$1&amp;"M"&amp;A152)*1,Opvarmningsmiddel!A:A,0)),"")</f>
        <v>Flydende brændsel (olie, petroleum, flaskegas m.m.)</v>
      </c>
      <c r="J152" s="1">
        <f t="shared" ca="1" si="33"/>
        <v>0</v>
      </c>
      <c r="K152" s="1" t="str">
        <f ca="1">IFERROR(INDEX(Relationstabel!$C$3:$K$10,MATCH(VALUE(INDIRECT($A$1&amp;"L"&amp;A152)),Relationstabel!$A$3:$A$10,0),MATCH(IFERROR(VALUE(INDIRECT($A$1&amp;"M"&amp;A152)),0),Relationstabel!$C$1:$K$1,0)),"Ingen varmeinstallationer")</f>
        <v>Olie</v>
      </c>
      <c r="L152" s="1" t="str">
        <f ca="1">INDEX(Anvendelseskode!B:B,MATCH($E152,Anvendelseskode!$A:$A,0))</f>
        <v>Fritliggende enfamilieshus (parcelhus)</v>
      </c>
      <c r="M152" s="1" t="str">
        <f ca="1">INDEX(Anvendelseskode!C:C,MATCH($E152,Anvendelseskode!$A:$A,0))</f>
        <v>Parcelhuse</v>
      </c>
      <c r="N152" s="1" t="str">
        <f ca="1">INDEX(Anvendelseskode!D:D,MATCH($E152,Anvendelseskode!$A:$A,0))</f>
        <v>Private husholdninger</v>
      </c>
      <c r="O152" s="1" t="str">
        <f ca="1">IFERROR(INDEX(SBi!$2:$2,MATCH(G152,SBi!$1:$1,1)),SBi!$K$2)</f>
        <v>1973-1978</v>
      </c>
      <c r="P152" s="1">
        <f ca="1">IFERROR(INDEX(SBi!$C$3:$K$28,MATCH(E152,SBi!$B$3:$B$28,0),MATCH(O152,SBi!$C$2:$K$2,0)),0)</f>
        <v>119.8</v>
      </c>
      <c r="Q152" s="19">
        <f t="shared" ca="1" si="34"/>
        <v>19.167999999999999</v>
      </c>
      <c r="R152" s="19" t="str">
        <f ca="1">IFERROR(INDEX(VpD!$2:$2,MATCH(G152,VpD!$1:$1,1)),VpD!$I$2)</f>
        <v>1973-1978</v>
      </c>
      <c r="S152" s="1">
        <f ca="1">IFERROR(INDEX(VpD!$C$3:$I$27,MATCH(E152,VpD!$B$3:$B$27,0),MATCH(R152,VpD!$C$2:$I$2,0)),0)</f>
        <v>117</v>
      </c>
      <c r="T152" s="19">
        <f t="shared" ca="1" si="35"/>
        <v>18.72</v>
      </c>
      <c r="U152" s="14" t="str">
        <f t="shared" ca="1" si="36"/>
        <v xml:space="preserve">711704.92 </v>
      </c>
      <c r="V152" s="14" t="str">
        <f t="shared" ca="1" si="37"/>
        <v>6171982.76</v>
      </c>
      <c r="W152" s="14" t="str">
        <f t="shared" ca="1" si="38"/>
        <v>POINT(711704.92 6171982.76)</v>
      </c>
      <c r="X152" s="14" t="str">
        <f>IFERROR(INDEX(BygningOmraade!B:B,MATCH(A152,BygningOmraade!A:A,0)),"")</f>
        <v/>
      </c>
    </row>
    <row r="153" spans="1:24" s="14" customFormat="1" x14ac:dyDescent="0.25">
      <c r="A153" s="14">
        <f t="shared" si="26"/>
        <v>153</v>
      </c>
      <c r="B153" s="14" t="str">
        <f t="shared" ca="1" si="27"/>
        <v>062150ea-f13b-4751-a293-c5a8746d32b1</v>
      </c>
      <c r="C153" s="14" t="str">
        <f t="shared" ca="1" si="28"/>
        <v>0a3f507e-19ce-32b8-e044-0003ba298018</v>
      </c>
      <c r="D153" s="14">
        <f t="shared" ca="1" si="29"/>
        <v>995098</v>
      </c>
      <c r="E153" s="1">
        <f t="shared" ca="1" si="30"/>
        <v>130</v>
      </c>
      <c r="F153" s="1">
        <f t="shared" ca="1" si="31"/>
        <v>113</v>
      </c>
      <c r="G153" s="1">
        <f t="shared" ca="1" si="32"/>
        <v>1975</v>
      </c>
      <c r="H153" s="1" t="str">
        <f ca="1">IFERROR(INDEX(Varmeinstallation!B:B,MATCH(INDIRECT($A$1&amp;"L"&amp;A153)*1,Varmeinstallation!A:A,0)),"Ingen varmeinstallationer")</f>
        <v>Fjernvarme/blokvarme (radiatorsystemer eller varmluftanlæg)</v>
      </c>
      <c r="I153" s="1" t="str">
        <f ca="1">IFERROR(INDEX(Opvarmningsmiddel!B:B,MATCH(INDIRECT($A$1&amp;"M"&amp;A153)*1,Opvarmningsmiddel!A:A,0)),"")</f>
        <v/>
      </c>
      <c r="J153" s="1">
        <f t="shared" ca="1" si="33"/>
        <v>0</v>
      </c>
      <c r="K153" s="1" t="str">
        <f ca="1">IFERROR(INDEX(Relationstabel!$C$3:$K$10,MATCH(VALUE(INDIRECT($A$1&amp;"L"&amp;A153)),Relationstabel!$A$3:$A$10,0),MATCH(IFERROR(VALUE(INDIRECT($A$1&amp;"M"&amp;A153)),0),Relationstabel!$C$1:$K$1,0)),"Ingen varmeinstallationer")</f>
        <v>Fjernvarme/ Blokvarme</v>
      </c>
      <c r="L153" s="1" t="str">
        <f ca="1">INDEX(Anvendelseskode!B:B,MATCH($E153,Anvendelseskode!$A:$A,0))</f>
        <v>Række-, kæde-, dobbelthus (lodret adskillelse mellem enhederne)</v>
      </c>
      <c r="M153" s="1" t="str">
        <f ca="1">INDEX(Anvendelseskode!C:C,MATCH($E153,Anvendelseskode!$A:$A,0))</f>
        <v>Række-, kæde og dobbelthuse</v>
      </c>
      <c r="N153" s="1" t="str">
        <f ca="1">INDEX(Anvendelseskode!D:D,MATCH($E153,Anvendelseskode!$A:$A,0))</f>
        <v>Private husholdninger</v>
      </c>
      <c r="O153" s="1" t="str">
        <f ca="1">IFERROR(INDEX(SBi!$2:$2,MATCH(G153,SBi!$1:$1,1)),SBi!$K$2)</f>
        <v>1973-1978</v>
      </c>
      <c r="P153" s="1">
        <f ca="1">IFERROR(INDEX(SBi!$C$3:$K$28,MATCH(E153,SBi!$B$3:$B$28,0),MATCH(O153,SBi!$C$2:$K$2,0)),0)</f>
        <v>112.6</v>
      </c>
      <c r="Q153" s="19">
        <f t="shared" ca="1" si="34"/>
        <v>12.723799999999999</v>
      </c>
      <c r="R153" s="19" t="str">
        <f ca="1">IFERROR(INDEX(VpD!$2:$2,MATCH(G153,VpD!$1:$1,1)),VpD!$I$2)</f>
        <v>1973-1978</v>
      </c>
      <c r="S153" s="1">
        <f ca="1">IFERROR(INDEX(VpD!$C$3:$I$27,MATCH(E153,VpD!$B$3:$B$27,0),MATCH(R153,VpD!$C$2:$I$2,0)),0)</f>
        <v>98</v>
      </c>
      <c r="T153" s="19">
        <f t="shared" ca="1" si="35"/>
        <v>11.074</v>
      </c>
      <c r="U153" s="14" t="str">
        <f t="shared" ca="1" si="36"/>
        <v xml:space="preserve">711676.75 </v>
      </c>
      <c r="V153" s="14" t="str">
        <f t="shared" ca="1" si="37"/>
        <v>6172326.86</v>
      </c>
      <c r="W153" s="14" t="str">
        <f t="shared" ca="1" si="38"/>
        <v>POINT(711676.75 6172326.86)</v>
      </c>
      <c r="X153" s="14" t="str">
        <f>IFERROR(INDEX(BygningOmraade!B:B,MATCH(A153,BygningOmraade!A:A,0)),"")</f>
        <v/>
      </c>
    </row>
    <row r="154" spans="1:24" s="14" customFormat="1" x14ac:dyDescent="0.25">
      <c r="A154" s="14">
        <f t="shared" si="26"/>
        <v>154</v>
      </c>
      <c r="B154" s="14" t="str">
        <f t="shared" ca="1" si="27"/>
        <v>064a7008-1ae9-4612-a064-6bd80865ace6</v>
      </c>
      <c r="C154" s="14" t="str">
        <f t="shared" ca="1" si="28"/>
        <v>0a3f507e-1ea2-32b8-e044-0003ba298018</v>
      </c>
      <c r="D154" s="14">
        <f t="shared" ca="1" si="29"/>
        <v>995080</v>
      </c>
      <c r="E154" s="1">
        <f t="shared" ca="1" si="30"/>
        <v>120</v>
      </c>
      <c r="F154" s="1">
        <f t="shared" ca="1" si="31"/>
        <v>143</v>
      </c>
      <c r="G154" s="1">
        <f t="shared" ca="1" si="32"/>
        <v>1970</v>
      </c>
      <c r="H154" s="1" t="str">
        <f ca="1">IFERROR(INDEX(Varmeinstallation!B:B,MATCH(INDIRECT($A$1&amp;"L"&amp;A154)*1,Varmeinstallation!A:A,0)),"Ingen varmeinstallationer")</f>
        <v>Centralvarme fra eget anlæg, et-kammer fyr</v>
      </c>
      <c r="I154" s="1" t="str">
        <f ca="1">IFERROR(INDEX(Opvarmningsmiddel!B:B,MATCH(INDIRECT($A$1&amp;"M"&amp;A154)*1,Opvarmningsmiddel!A:A,0)),"")</f>
        <v>Naturgas</v>
      </c>
      <c r="J154" s="1">
        <f t="shared" ca="1" si="33"/>
        <v>0</v>
      </c>
      <c r="K154" s="1" t="str">
        <f ca="1">IFERROR(INDEX(Relationstabel!$C$3:$K$10,MATCH(VALUE(INDIRECT($A$1&amp;"L"&amp;A154)),Relationstabel!$A$3:$A$10,0),MATCH(IFERROR(VALUE(INDIRECT($A$1&amp;"M"&amp;A154)),0),Relationstabel!$C$1:$K$1,0)),"Ingen varmeinstallationer")</f>
        <v>Naturgas</v>
      </c>
      <c r="L154" s="1" t="str">
        <f ca="1">INDEX(Anvendelseskode!B:B,MATCH($E154,Anvendelseskode!$A:$A,0))</f>
        <v>Fritliggende enfamilieshus (parcelhus)</v>
      </c>
      <c r="M154" s="1" t="str">
        <f ca="1">INDEX(Anvendelseskode!C:C,MATCH($E154,Anvendelseskode!$A:$A,0))</f>
        <v>Parcelhuse</v>
      </c>
      <c r="N154" s="1" t="str">
        <f ca="1">INDEX(Anvendelseskode!D:D,MATCH($E154,Anvendelseskode!$A:$A,0))</f>
        <v>Private husholdninger</v>
      </c>
      <c r="O154" s="1" t="str">
        <f ca="1">IFERROR(INDEX(SBi!$2:$2,MATCH(G154,SBi!$1:$1,1)),SBi!$K$2)</f>
        <v>1961-1972</v>
      </c>
      <c r="P154" s="1">
        <f ca="1">IFERROR(INDEX(SBi!$C$3:$K$28,MATCH(E154,SBi!$B$3:$B$28,0),MATCH(O154,SBi!$C$2:$K$2,0)),0)</f>
        <v>134.30000000000001</v>
      </c>
      <c r="Q154" s="19">
        <f t="shared" ca="1" si="34"/>
        <v>19.204900000000002</v>
      </c>
      <c r="R154" s="19" t="str">
        <f ca="1">IFERROR(INDEX(VpD!$2:$2,MATCH(G154,VpD!$1:$1,1)),VpD!$I$2)</f>
        <v>1961-1972</v>
      </c>
      <c r="S154" s="1">
        <f ca="1">IFERROR(INDEX(VpD!$C$3:$I$27,MATCH(E154,VpD!$B$3:$B$27,0),MATCH(R154,VpD!$C$2:$I$2,0)),0)</f>
        <v>143</v>
      </c>
      <c r="T154" s="19">
        <f t="shared" ca="1" si="35"/>
        <v>20.449000000000002</v>
      </c>
      <c r="U154" s="14" t="str">
        <f t="shared" ca="1" si="36"/>
        <v xml:space="preserve">711691.53 </v>
      </c>
      <c r="V154" s="14" t="str">
        <f t="shared" ca="1" si="37"/>
        <v>6171884.46</v>
      </c>
      <c r="W154" s="14" t="str">
        <f t="shared" ca="1" si="38"/>
        <v>POINT(711691.53 6171884.46)</v>
      </c>
      <c r="X154" s="14" t="str">
        <f>IFERROR(INDEX(BygningOmraade!B:B,MATCH(A154,BygningOmraade!A:A,0)),"")</f>
        <v/>
      </c>
    </row>
    <row r="155" spans="1:24" s="14" customFormat="1" x14ac:dyDescent="0.25">
      <c r="A155" s="14">
        <f t="shared" si="26"/>
        <v>155</v>
      </c>
      <c r="B155" s="14" t="str">
        <f t="shared" ca="1" si="27"/>
        <v>064c8b56-4889-4eb8-840e-3d10abacf12a</v>
      </c>
      <c r="C155" s="14" t="str">
        <f t="shared" ca="1" si="28"/>
        <v>0a3f507e-2330-32b8-e044-0003ba298018</v>
      </c>
      <c r="D155" s="14">
        <f t="shared" ca="1" si="29"/>
        <v>995474</v>
      </c>
      <c r="E155" s="1">
        <f t="shared" ca="1" si="30"/>
        <v>120</v>
      </c>
      <c r="F155" s="1">
        <f t="shared" ca="1" si="31"/>
        <v>146</v>
      </c>
      <c r="G155" s="1">
        <f t="shared" ca="1" si="32"/>
        <v>1972</v>
      </c>
      <c r="H155" s="1" t="str">
        <f ca="1">IFERROR(INDEX(Varmeinstallation!B:B,MATCH(INDIRECT($A$1&amp;"L"&amp;A155)*1,Varmeinstallation!A:A,0)),"Ingen varmeinstallationer")</f>
        <v>Centralvarme fra eget anlæg, et-kammer fyr</v>
      </c>
      <c r="I155" s="1" t="str">
        <f ca="1">IFERROR(INDEX(Opvarmningsmiddel!B:B,MATCH(INDIRECT($A$1&amp;"M"&amp;A155)*1,Opvarmningsmiddel!A:A,0)),"")</f>
        <v>Naturgas</v>
      </c>
      <c r="J155" s="1">
        <f t="shared" ca="1" si="33"/>
        <v>0</v>
      </c>
      <c r="K155" s="1" t="str">
        <f ca="1">IFERROR(INDEX(Relationstabel!$C$3:$K$10,MATCH(VALUE(INDIRECT($A$1&amp;"L"&amp;A155)),Relationstabel!$A$3:$A$10,0),MATCH(IFERROR(VALUE(INDIRECT($A$1&amp;"M"&amp;A155)),0),Relationstabel!$C$1:$K$1,0)),"Ingen varmeinstallationer")</f>
        <v>Naturgas</v>
      </c>
      <c r="L155" s="1" t="str">
        <f ca="1">INDEX(Anvendelseskode!B:B,MATCH($E155,Anvendelseskode!$A:$A,0))</f>
        <v>Fritliggende enfamilieshus (parcelhus)</v>
      </c>
      <c r="M155" s="1" t="str">
        <f ca="1">INDEX(Anvendelseskode!C:C,MATCH($E155,Anvendelseskode!$A:$A,0))</f>
        <v>Parcelhuse</v>
      </c>
      <c r="N155" s="1" t="str">
        <f ca="1">INDEX(Anvendelseskode!D:D,MATCH($E155,Anvendelseskode!$A:$A,0))</f>
        <v>Private husholdninger</v>
      </c>
      <c r="O155" s="1" t="str">
        <f ca="1">IFERROR(INDEX(SBi!$2:$2,MATCH(G155,SBi!$1:$1,1)),SBi!$K$2)</f>
        <v>1961-1972</v>
      </c>
      <c r="P155" s="1">
        <f ca="1">IFERROR(INDEX(SBi!$C$3:$K$28,MATCH(E155,SBi!$B$3:$B$28,0),MATCH(O155,SBi!$C$2:$K$2,0)),0)</f>
        <v>134.30000000000001</v>
      </c>
      <c r="Q155" s="19">
        <f t="shared" ca="1" si="34"/>
        <v>19.607800000000005</v>
      </c>
      <c r="R155" s="19" t="str">
        <f ca="1">IFERROR(INDEX(VpD!$2:$2,MATCH(G155,VpD!$1:$1,1)),VpD!$I$2)</f>
        <v>1961-1972</v>
      </c>
      <c r="S155" s="1">
        <f ca="1">IFERROR(INDEX(VpD!$C$3:$I$27,MATCH(E155,VpD!$B$3:$B$27,0),MATCH(R155,VpD!$C$2:$I$2,0)),0)</f>
        <v>143</v>
      </c>
      <c r="T155" s="19">
        <f t="shared" ca="1" si="35"/>
        <v>20.878</v>
      </c>
      <c r="U155" s="14" t="str">
        <f t="shared" ca="1" si="36"/>
        <v xml:space="preserve">711926.79 </v>
      </c>
      <c r="V155" s="14" t="str">
        <f t="shared" ca="1" si="37"/>
        <v>6172342.48</v>
      </c>
      <c r="W155" s="14" t="str">
        <f t="shared" ca="1" si="38"/>
        <v>POINT(711926.79 6172342.48)</v>
      </c>
      <c r="X155" s="14" t="str">
        <f>IFERROR(INDEX(BygningOmraade!B:B,MATCH(A155,BygningOmraade!A:A,0)),"")</f>
        <v/>
      </c>
    </row>
    <row r="156" spans="1:24" s="14" customFormat="1" x14ac:dyDescent="0.25">
      <c r="A156" s="14">
        <f t="shared" si="26"/>
        <v>156</v>
      </c>
      <c r="B156" s="14" t="str">
        <f t="shared" ca="1" si="27"/>
        <v>066bd93d-56d5-4ab6-b8f0-1ce06c40e9a8</v>
      </c>
      <c r="C156" s="14" t="str">
        <f t="shared" ca="1" si="28"/>
        <v>0a3f507e-1cc8-32b8-e044-0003ba298018</v>
      </c>
      <c r="D156" s="14">
        <f t="shared" ca="1" si="29"/>
        <v>993949</v>
      </c>
      <c r="E156" s="1">
        <f t="shared" ca="1" si="30"/>
        <v>440</v>
      </c>
      <c r="F156" s="1">
        <f t="shared" ca="1" si="31"/>
        <v>25</v>
      </c>
      <c r="G156" s="1">
        <f t="shared" ca="1" si="32"/>
        <v>2014</v>
      </c>
      <c r="H156" s="1" t="str">
        <f ca="1">IFERROR(INDEX(Varmeinstallation!B:B,MATCH(INDIRECT($A$1&amp;"L"&amp;A156)*1,Varmeinstallation!A:A,0)),"Ingen varmeinstallationer")</f>
        <v>Ingen varmeinstallationer</v>
      </c>
      <c r="I156" s="1" t="str">
        <f ca="1">IFERROR(INDEX(Opvarmningsmiddel!B:B,MATCH(INDIRECT($A$1&amp;"M"&amp;A156)*1,Opvarmningsmiddel!A:A,0)),"")</f>
        <v/>
      </c>
      <c r="J156" s="1">
        <f t="shared" ca="1" si="33"/>
        <v>0</v>
      </c>
      <c r="K156" s="1" t="str">
        <f ca="1">IFERROR(INDEX(Relationstabel!$C$3:$K$10,MATCH(VALUE(INDIRECT($A$1&amp;"L"&amp;A156)),Relationstabel!$A$3:$A$10,0),MATCH(IFERROR(VALUE(INDIRECT($A$1&amp;"M"&amp;A156)),0),Relationstabel!$C$1:$K$1,0)),"Ingen varmeinstallationer")</f>
        <v>Ingen varmeinstallation</v>
      </c>
      <c r="L156" s="1" t="str">
        <f ca="1">INDEX(Anvendelseskode!B:B,MATCH($E156,Anvendelseskode!$A:$A,0))</f>
        <v>Daginstitutioner</v>
      </c>
      <c r="M156" s="1" t="str">
        <f ca="1">INDEX(Anvendelseskode!C:C,MATCH($E156,Anvendelseskode!$A:$A,0))</f>
        <v>Daginstitutioner</v>
      </c>
      <c r="N156" s="1" t="str">
        <f ca="1">INDEX(Anvendelseskode!D:D,MATCH($E156,Anvendelseskode!$A:$A,0))</f>
        <v>Kommunale og andre offentlige institutioner</v>
      </c>
      <c r="O156" s="1" t="str">
        <f ca="1">IFERROR(INDEX(SBi!$2:$2,MATCH(G156,SBi!$1:$1,1)),SBi!$K$2)</f>
        <v>Efter 2006</v>
      </c>
      <c r="P156" s="1">
        <f ca="1">IFERROR(INDEX(SBi!$C$3:$K$28,MATCH(E156,SBi!$B$3:$B$28,0),MATCH(O156,SBi!$C$2:$K$2,0)),0)</f>
        <v>115.9</v>
      </c>
      <c r="Q156" s="19">
        <f t="shared" ca="1" si="34"/>
        <v>2.8975</v>
      </c>
      <c r="R156" s="19" t="str">
        <f ca="1">IFERROR(INDEX(VpD!$2:$2,MATCH(G156,VpD!$1:$1,1)),VpD!$I$2)</f>
        <v>&gt;1998</v>
      </c>
      <c r="S156" s="1">
        <f ca="1">IFERROR(INDEX(VpD!$C$3:$I$27,MATCH(E156,VpD!$B$3:$B$27,0),MATCH(R156,VpD!$C$2:$I$2,0)),0)</f>
        <v>129</v>
      </c>
      <c r="T156" s="19">
        <f t="shared" ca="1" si="35"/>
        <v>3.2250000000000001</v>
      </c>
      <c r="U156" s="14" t="str">
        <f t="shared" ca="1" si="36"/>
        <v xml:space="preserve">711185.51 </v>
      </c>
      <c r="V156" s="14" t="str">
        <f t="shared" ca="1" si="37"/>
        <v>6172451.4</v>
      </c>
      <c r="W156" s="14" t="str">
        <f t="shared" ca="1" si="38"/>
        <v>POINT(711185.51 6172451.4)</v>
      </c>
      <c r="X156" s="14" t="str">
        <f>IFERROR(INDEX(BygningOmraade!B:B,MATCH(A156,BygningOmraade!A:A,0)),"")</f>
        <v/>
      </c>
    </row>
    <row r="157" spans="1:24" s="14" customFormat="1" x14ac:dyDescent="0.25">
      <c r="A157" s="14">
        <f t="shared" si="26"/>
        <v>157</v>
      </c>
      <c r="B157" s="14" t="str">
        <f t="shared" ca="1" si="27"/>
        <v>067bc9c7-2f19-49d3-99ab-a9153d30d86a</v>
      </c>
      <c r="C157" s="14" t="str">
        <f t="shared" ca="1" si="28"/>
        <v>0a3f507e-169d-32b8-e044-0003ba298018</v>
      </c>
      <c r="D157" s="14">
        <f t="shared" ca="1" si="29"/>
        <v>2577942</v>
      </c>
      <c r="E157" s="1">
        <f t="shared" ca="1" si="30"/>
        <v>130</v>
      </c>
      <c r="F157" s="1">
        <f t="shared" ca="1" si="31"/>
        <v>98</v>
      </c>
      <c r="G157" s="1">
        <f t="shared" ca="1" si="32"/>
        <v>2002</v>
      </c>
      <c r="H157" s="1" t="str">
        <f ca="1">IFERROR(INDEX(Varmeinstallation!B:B,MATCH(INDIRECT($A$1&amp;"L"&amp;A157)*1,Varmeinstallation!A:A,0)),"Ingen varmeinstallationer")</f>
        <v>Centralvarme fra eget anlæg, et-kammer fyr</v>
      </c>
      <c r="I157" s="1" t="str">
        <f ca="1">IFERROR(INDEX(Opvarmningsmiddel!B:B,MATCH(INDIRECT($A$1&amp;"M"&amp;A157)*1,Opvarmningsmiddel!A:A,0)),"")</f>
        <v>Naturgas</v>
      </c>
      <c r="J157" s="1">
        <f t="shared" ca="1" si="33"/>
        <v>90</v>
      </c>
      <c r="K157" s="1" t="str">
        <f ca="1">IFERROR(INDEX(Relationstabel!$C$3:$K$10,MATCH(VALUE(INDIRECT($A$1&amp;"L"&amp;A157)),Relationstabel!$A$3:$A$10,0),MATCH(IFERROR(VALUE(INDIRECT($A$1&amp;"M"&amp;A157)),0),Relationstabel!$C$1:$K$1,0)),"Ingen varmeinstallationer")</f>
        <v>Naturgas</v>
      </c>
      <c r="L157" s="1" t="str">
        <f ca="1">INDEX(Anvendelseskode!B:B,MATCH($E157,Anvendelseskode!$A:$A,0))</f>
        <v>Række-, kæde-, dobbelthus (lodret adskillelse mellem enhederne)</v>
      </c>
      <c r="M157" s="1" t="str">
        <f ca="1">INDEX(Anvendelseskode!C:C,MATCH($E157,Anvendelseskode!$A:$A,0))</f>
        <v>Række-, kæde og dobbelthuse</v>
      </c>
      <c r="N157" s="1" t="str">
        <f ca="1">INDEX(Anvendelseskode!D:D,MATCH($E157,Anvendelseskode!$A:$A,0))</f>
        <v>Private husholdninger</v>
      </c>
      <c r="O157" s="1" t="str">
        <f ca="1">IFERROR(INDEX(SBi!$2:$2,MATCH(G157,SBi!$1:$1,1)),SBi!$K$2)</f>
        <v>1999-2006</v>
      </c>
      <c r="P157" s="1">
        <f ca="1">IFERROR(INDEX(SBi!$C$3:$K$28,MATCH(E157,SBi!$B$3:$B$28,0),MATCH(O157,SBi!$C$2:$K$2,0)),0)</f>
        <v>81.5</v>
      </c>
      <c r="Q157" s="19">
        <f t="shared" ca="1" si="34"/>
        <v>7.9870000000000001</v>
      </c>
      <c r="R157" s="19" t="str">
        <f ca="1">IFERROR(INDEX(VpD!$2:$2,MATCH(G157,VpD!$1:$1,1)),VpD!$I$2)</f>
        <v>&gt;1998</v>
      </c>
      <c r="S157" s="1">
        <f ca="1">IFERROR(INDEX(VpD!$C$3:$I$27,MATCH(E157,VpD!$B$3:$B$27,0),MATCH(R157,VpD!$C$2:$I$2,0)),0)</f>
        <v>65</v>
      </c>
      <c r="T157" s="19">
        <f t="shared" ca="1" si="35"/>
        <v>6.37</v>
      </c>
      <c r="U157" s="14" t="str">
        <f t="shared" ca="1" si="36"/>
        <v xml:space="preserve">712605.39 </v>
      </c>
      <c r="V157" s="14" t="str">
        <f t="shared" ca="1" si="37"/>
        <v>6169741.59</v>
      </c>
      <c r="W157" s="14" t="str">
        <f t="shared" ca="1" si="38"/>
        <v>POINT(712605.39 6169741.59)</v>
      </c>
      <c r="X157" s="14" t="str">
        <f>IFERROR(INDEX(BygningOmraade!B:B,MATCH(A157,BygningOmraade!A:A,0)),"")</f>
        <v/>
      </c>
    </row>
    <row r="158" spans="1:24" s="14" customFormat="1" x14ac:dyDescent="0.25">
      <c r="A158" s="14">
        <f t="shared" si="26"/>
        <v>158</v>
      </c>
      <c r="B158" s="14" t="str">
        <f t="shared" ca="1" si="27"/>
        <v>067c23ea-bc36-4913-8e65-1c08bdceb018</v>
      </c>
      <c r="C158" s="14" t="str">
        <f t="shared" ca="1" si="28"/>
        <v>0a3f507e-2183-32b8-e044-0003ba298018</v>
      </c>
      <c r="D158" s="14">
        <f t="shared" ca="1" si="29"/>
        <v>997243</v>
      </c>
      <c r="E158" s="1">
        <f t="shared" ca="1" si="30"/>
        <v>130</v>
      </c>
      <c r="F158" s="1">
        <f t="shared" ca="1" si="31"/>
        <v>109</v>
      </c>
      <c r="G158" s="1">
        <f t="shared" ca="1" si="32"/>
        <v>1978</v>
      </c>
      <c r="H158" s="1" t="str">
        <f ca="1">IFERROR(INDEX(Varmeinstallation!B:B,MATCH(INDIRECT($A$1&amp;"L"&amp;A158)*1,Varmeinstallation!A:A,0)),"Ingen varmeinstallationer")</f>
        <v>Fjernvarme/blokvarme (radiatorsystemer eller varmluftanlæg)</v>
      </c>
      <c r="I158" s="1" t="str">
        <f ca="1">IFERROR(INDEX(Opvarmningsmiddel!B:B,MATCH(INDIRECT($A$1&amp;"M"&amp;A158)*1,Opvarmningsmiddel!A:A,0)),"")</f>
        <v/>
      </c>
      <c r="J158" s="1">
        <f t="shared" ca="1" si="33"/>
        <v>0</v>
      </c>
      <c r="K158" s="1" t="str">
        <f ca="1">IFERROR(INDEX(Relationstabel!$C$3:$K$10,MATCH(VALUE(INDIRECT($A$1&amp;"L"&amp;A158)),Relationstabel!$A$3:$A$10,0),MATCH(IFERROR(VALUE(INDIRECT($A$1&amp;"M"&amp;A158)),0),Relationstabel!$C$1:$K$1,0)),"Ingen varmeinstallationer")</f>
        <v>Fjernvarme/ Blokvarme</v>
      </c>
      <c r="L158" s="1" t="str">
        <f ca="1">INDEX(Anvendelseskode!B:B,MATCH($E158,Anvendelseskode!$A:$A,0))</f>
        <v>Række-, kæde-, dobbelthus (lodret adskillelse mellem enhederne)</v>
      </c>
      <c r="M158" s="1" t="str">
        <f ca="1">INDEX(Anvendelseskode!C:C,MATCH($E158,Anvendelseskode!$A:$A,0))</f>
        <v>Række-, kæde og dobbelthuse</v>
      </c>
      <c r="N158" s="1" t="str">
        <f ca="1">INDEX(Anvendelseskode!D:D,MATCH($E158,Anvendelseskode!$A:$A,0))</f>
        <v>Private husholdninger</v>
      </c>
      <c r="O158" s="1" t="str">
        <f ca="1">IFERROR(INDEX(SBi!$2:$2,MATCH(G158,SBi!$1:$1,1)),SBi!$K$2)</f>
        <v>1973-1978</v>
      </c>
      <c r="P158" s="1">
        <f ca="1">IFERROR(INDEX(SBi!$C$3:$K$28,MATCH(E158,SBi!$B$3:$B$28,0),MATCH(O158,SBi!$C$2:$K$2,0)),0)</f>
        <v>112.6</v>
      </c>
      <c r="Q158" s="19">
        <f t="shared" ca="1" si="34"/>
        <v>12.273399999999999</v>
      </c>
      <c r="R158" s="19" t="str">
        <f ca="1">IFERROR(INDEX(VpD!$2:$2,MATCH(G158,VpD!$1:$1,1)),VpD!$I$2)</f>
        <v>1973-1978</v>
      </c>
      <c r="S158" s="1">
        <f ca="1">IFERROR(INDEX(VpD!$C$3:$I$27,MATCH(E158,VpD!$B$3:$B$27,0),MATCH(R158,VpD!$C$2:$I$2,0)),0)</f>
        <v>98</v>
      </c>
      <c r="T158" s="19">
        <f t="shared" ca="1" si="35"/>
        <v>10.682</v>
      </c>
      <c r="U158" s="14" t="str">
        <f t="shared" ca="1" si="36"/>
        <v xml:space="preserve">713709.91 </v>
      </c>
      <c r="V158" s="14" t="str">
        <f t="shared" ca="1" si="37"/>
        <v>6169615.19</v>
      </c>
      <c r="W158" s="14" t="str">
        <f t="shared" ca="1" si="38"/>
        <v>POINT(713709.91 6169615.19)</v>
      </c>
      <c r="X158" s="14" t="str">
        <f>IFERROR(INDEX(BygningOmraade!B:B,MATCH(A158,BygningOmraade!A:A,0)),"")</f>
        <v/>
      </c>
    </row>
    <row r="159" spans="1:24" s="14" customFormat="1" x14ac:dyDescent="0.25">
      <c r="A159" s="14">
        <f t="shared" si="26"/>
        <v>159</v>
      </c>
      <c r="B159" s="14" t="str">
        <f t="shared" ca="1" si="27"/>
        <v>06805a79-ba39-4e22-8cb0-a5facb3a6d98</v>
      </c>
      <c r="C159" s="14" t="str">
        <f t="shared" ca="1" si="28"/>
        <v>0a3f507e-1f6c-32b8-e044-0003ba298018</v>
      </c>
      <c r="D159" s="14">
        <f t="shared" ca="1" si="29"/>
        <v>994350</v>
      </c>
      <c r="E159" s="1">
        <f t="shared" ca="1" si="30"/>
        <v>120</v>
      </c>
      <c r="F159" s="1">
        <f t="shared" ca="1" si="31"/>
        <v>107</v>
      </c>
      <c r="G159" s="1">
        <f t="shared" ca="1" si="32"/>
        <v>1990</v>
      </c>
      <c r="H159" s="1" t="str">
        <f ca="1">IFERROR(INDEX(Varmeinstallation!B:B,MATCH(INDIRECT($A$1&amp;"L"&amp;A159)*1,Varmeinstallation!A:A,0)),"Ingen varmeinstallationer")</f>
        <v>Fjernvarme/blokvarme (radiatorsystemer eller varmluftanlæg)</v>
      </c>
      <c r="I159" s="1" t="str">
        <f ca="1">IFERROR(INDEX(Opvarmningsmiddel!B:B,MATCH(INDIRECT($A$1&amp;"M"&amp;A159)*1,Opvarmningsmiddel!A:A,0)),"")</f>
        <v/>
      </c>
      <c r="J159" s="1">
        <f t="shared" ca="1" si="33"/>
        <v>0</v>
      </c>
      <c r="K159" s="1" t="str">
        <f ca="1">IFERROR(INDEX(Relationstabel!$C$3:$K$10,MATCH(VALUE(INDIRECT($A$1&amp;"L"&amp;A159)),Relationstabel!$A$3:$A$10,0),MATCH(IFERROR(VALUE(INDIRECT($A$1&amp;"M"&amp;A159)),0),Relationstabel!$C$1:$K$1,0)),"Ingen varmeinstallationer")</f>
        <v>Fjernvarme/ Blokvarme</v>
      </c>
      <c r="L159" s="1" t="str">
        <f ca="1">INDEX(Anvendelseskode!B:B,MATCH($E159,Anvendelseskode!$A:$A,0))</f>
        <v>Fritliggende enfamilieshus (parcelhus)</v>
      </c>
      <c r="M159" s="1" t="str">
        <f ca="1">INDEX(Anvendelseskode!C:C,MATCH($E159,Anvendelseskode!$A:$A,0))</f>
        <v>Parcelhuse</v>
      </c>
      <c r="N159" s="1" t="str">
        <f ca="1">INDEX(Anvendelseskode!D:D,MATCH($E159,Anvendelseskode!$A:$A,0))</f>
        <v>Private husholdninger</v>
      </c>
      <c r="O159" s="1" t="str">
        <f ca="1">IFERROR(INDEX(SBi!$2:$2,MATCH(G159,SBi!$1:$1,1)),SBi!$K$2)</f>
        <v>1979-1998</v>
      </c>
      <c r="P159" s="1">
        <f ca="1">IFERROR(INDEX(SBi!$C$3:$K$28,MATCH(E159,SBi!$B$3:$B$28,0),MATCH(O159,SBi!$C$2:$K$2,0)),0)</f>
        <v>105.4</v>
      </c>
      <c r="Q159" s="19">
        <f t="shared" ca="1" si="34"/>
        <v>11.277800000000001</v>
      </c>
      <c r="R159" s="19" t="str">
        <f ca="1">IFERROR(INDEX(VpD!$2:$2,MATCH(G159,VpD!$1:$1,1)),VpD!$I$2)</f>
        <v>1979-1998</v>
      </c>
      <c r="S159" s="1">
        <f ca="1">IFERROR(INDEX(VpD!$C$3:$I$27,MATCH(E159,VpD!$B$3:$B$27,0),MATCH(R159,VpD!$C$2:$I$2,0)),0)</f>
        <v>90</v>
      </c>
      <c r="T159" s="19">
        <f t="shared" ca="1" si="35"/>
        <v>9.6300000000000008</v>
      </c>
      <c r="U159" s="14" t="str">
        <f t="shared" ca="1" si="36"/>
        <v xml:space="preserve">711243.79 </v>
      </c>
      <c r="V159" s="14" t="str">
        <f t="shared" ca="1" si="37"/>
        <v>6171898.34</v>
      </c>
      <c r="W159" s="14" t="str">
        <f t="shared" ca="1" si="38"/>
        <v>POINT(711243.79 6171898.34)</v>
      </c>
      <c r="X159" s="14" t="str">
        <f>IFERROR(INDEX(BygningOmraade!B:B,MATCH(A159,BygningOmraade!A:A,0)),"")</f>
        <v/>
      </c>
    </row>
    <row r="160" spans="1:24" s="14" customFormat="1" x14ac:dyDescent="0.25">
      <c r="A160" s="14">
        <f t="shared" si="26"/>
        <v>160</v>
      </c>
      <c r="B160" s="14" t="str">
        <f t="shared" ca="1" si="27"/>
        <v>068e312e-a587-40e7-965b-4d9c2722c163</v>
      </c>
      <c r="C160" s="14" t="str">
        <f t="shared" ca="1" si="28"/>
        <v>0a3f507e-2110-32b8-e044-0003ba298018</v>
      </c>
      <c r="D160" s="14">
        <f t="shared" ca="1" si="29"/>
        <v>996694</v>
      </c>
      <c r="E160" s="1">
        <f t="shared" ca="1" si="30"/>
        <v>120</v>
      </c>
      <c r="F160" s="1">
        <f t="shared" ca="1" si="31"/>
        <v>102</v>
      </c>
      <c r="G160" s="1">
        <f t="shared" ca="1" si="32"/>
        <v>1959</v>
      </c>
      <c r="H160" s="1" t="str">
        <f ca="1">IFERROR(INDEX(Varmeinstallation!B:B,MATCH(INDIRECT($A$1&amp;"L"&amp;A160)*1,Varmeinstallation!A:A,0)),"Ingen varmeinstallationer")</f>
        <v>Centralvarme fra eget anlæg, et-kammer fyr</v>
      </c>
      <c r="I160" s="1" t="str">
        <f ca="1">IFERROR(INDEX(Opvarmningsmiddel!B:B,MATCH(INDIRECT($A$1&amp;"M"&amp;A160)*1,Opvarmningsmiddel!A:A,0)),"")</f>
        <v>Naturgas</v>
      </c>
      <c r="J160" s="1">
        <f t="shared" ca="1" si="33"/>
        <v>2</v>
      </c>
      <c r="K160" s="1" t="str">
        <f ca="1">IFERROR(INDEX(Relationstabel!$C$3:$K$10,MATCH(VALUE(INDIRECT($A$1&amp;"L"&amp;A160)),Relationstabel!$A$3:$A$10,0),MATCH(IFERROR(VALUE(INDIRECT($A$1&amp;"M"&amp;A160)),0),Relationstabel!$C$1:$K$1,0)),"Ingen varmeinstallationer")</f>
        <v>Naturgas</v>
      </c>
      <c r="L160" s="1" t="str">
        <f ca="1">INDEX(Anvendelseskode!B:B,MATCH($E160,Anvendelseskode!$A:$A,0))</f>
        <v>Fritliggende enfamilieshus (parcelhus)</v>
      </c>
      <c r="M160" s="1" t="str">
        <f ca="1">INDEX(Anvendelseskode!C:C,MATCH($E160,Anvendelseskode!$A:$A,0))</f>
        <v>Parcelhuse</v>
      </c>
      <c r="N160" s="1" t="str">
        <f ca="1">INDEX(Anvendelseskode!D:D,MATCH($E160,Anvendelseskode!$A:$A,0))</f>
        <v>Private husholdninger</v>
      </c>
      <c r="O160" s="1" t="str">
        <f ca="1">IFERROR(INDEX(SBi!$2:$2,MATCH(G160,SBi!$1:$1,1)),SBi!$K$2)</f>
        <v>1951-1960</v>
      </c>
      <c r="P160" s="1">
        <f ca="1">IFERROR(INDEX(SBi!$C$3:$K$28,MATCH(E160,SBi!$B$3:$B$28,0),MATCH(O160,SBi!$C$2:$K$2,0)),0)</f>
        <v>154.9</v>
      </c>
      <c r="Q160" s="19">
        <f t="shared" ca="1" si="34"/>
        <v>15.799800000000001</v>
      </c>
      <c r="R160" s="19" t="str">
        <f ca="1">IFERROR(INDEX(VpD!$2:$2,MATCH(G160,VpD!$1:$1,1)),VpD!$I$2)</f>
        <v>1951-1960</v>
      </c>
      <c r="S160" s="1">
        <f ca="1">IFERROR(INDEX(VpD!$C$3:$I$27,MATCH(E160,VpD!$B$3:$B$27,0),MATCH(R160,VpD!$C$2:$I$2,0)),0)</f>
        <v>204</v>
      </c>
      <c r="T160" s="19">
        <f t="shared" ca="1" si="35"/>
        <v>20.808</v>
      </c>
      <c r="U160" s="14" t="str">
        <f t="shared" ca="1" si="36"/>
        <v xml:space="preserve">713524.71 </v>
      </c>
      <c r="V160" s="14" t="str">
        <f t="shared" ca="1" si="37"/>
        <v>6169005.6</v>
      </c>
      <c r="W160" s="14" t="str">
        <f t="shared" ca="1" si="38"/>
        <v>POINT(713524.71 6169005.6)</v>
      </c>
      <c r="X160" s="14" t="str">
        <f>IFERROR(INDEX(BygningOmraade!B:B,MATCH(A160,BygningOmraade!A:A,0)),"")</f>
        <v/>
      </c>
    </row>
    <row r="161" spans="1:24" s="14" customFormat="1" x14ac:dyDescent="0.25">
      <c r="A161" s="14">
        <f t="shared" si="26"/>
        <v>161</v>
      </c>
      <c r="B161" s="14" t="str">
        <f t="shared" ca="1" si="27"/>
        <v>068e6b1f-7b1f-4cd5-ba0a-ad8183b8679f</v>
      </c>
      <c r="C161" s="14" t="str">
        <f t="shared" ca="1" si="28"/>
        <v>0a3f507e-1997-32b8-e044-0003ba298018</v>
      </c>
      <c r="D161" s="14">
        <f t="shared" ca="1" si="29"/>
        <v>995179</v>
      </c>
      <c r="E161" s="1">
        <f t="shared" ca="1" si="30"/>
        <v>130</v>
      </c>
      <c r="F161" s="1">
        <f t="shared" ca="1" si="31"/>
        <v>101</v>
      </c>
      <c r="G161" s="1">
        <f t="shared" ca="1" si="32"/>
        <v>1977</v>
      </c>
      <c r="H161" s="1" t="str">
        <f ca="1">IFERROR(INDEX(Varmeinstallation!B:B,MATCH(INDIRECT($A$1&amp;"L"&amp;A161)*1,Varmeinstallation!A:A,0)),"Ingen varmeinstallationer")</f>
        <v>Fjernvarme/blokvarme (radiatorsystemer eller varmluftanlæg)</v>
      </c>
      <c r="I161" s="1" t="str">
        <f ca="1">IFERROR(INDEX(Opvarmningsmiddel!B:B,MATCH(INDIRECT($A$1&amp;"M"&amp;A161)*1,Opvarmningsmiddel!A:A,0)),"")</f>
        <v/>
      </c>
      <c r="J161" s="1">
        <f t="shared" ca="1" si="33"/>
        <v>0</v>
      </c>
      <c r="K161" s="1" t="str">
        <f ca="1">IFERROR(INDEX(Relationstabel!$C$3:$K$10,MATCH(VALUE(INDIRECT($A$1&amp;"L"&amp;A161)),Relationstabel!$A$3:$A$10,0),MATCH(IFERROR(VALUE(INDIRECT($A$1&amp;"M"&amp;A161)),0),Relationstabel!$C$1:$K$1,0)),"Ingen varmeinstallationer")</f>
        <v>Fjernvarme/ Blokvarme</v>
      </c>
      <c r="L161" s="1" t="str">
        <f ca="1">INDEX(Anvendelseskode!B:B,MATCH($E161,Anvendelseskode!$A:$A,0))</f>
        <v>Række-, kæde-, dobbelthus (lodret adskillelse mellem enhederne)</v>
      </c>
      <c r="M161" s="1" t="str">
        <f ca="1">INDEX(Anvendelseskode!C:C,MATCH($E161,Anvendelseskode!$A:$A,0))</f>
        <v>Række-, kæde og dobbelthuse</v>
      </c>
      <c r="N161" s="1" t="str">
        <f ca="1">INDEX(Anvendelseskode!D:D,MATCH($E161,Anvendelseskode!$A:$A,0))</f>
        <v>Private husholdninger</v>
      </c>
      <c r="O161" s="1" t="str">
        <f ca="1">IFERROR(INDEX(SBi!$2:$2,MATCH(G161,SBi!$1:$1,1)),SBi!$K$2)</f>
        <v>1973-1978</v>
      </c>
      <c r="P161" s="1">
        <f ca="1">IFERROR(INDEX(SBi!$C$3:$K$28,MATCH(E161,SBi!$B$3:$B$28,0),MATCH(O161,SBi!$C$2:$K$2,0)),0)</f>
        <v>112.6</v>
      </c>
      <c r="Q161" s="19">
        <f t="shared" ca="1" si="34"/>
        <v>11.372599999999998</v>
      </c>
      <c r="R161" s="19" t="str">
        <f ca="1">IFERROR(INDEX(VpD!$2:$2,MATCH(G161,VpD!$1:$1,1)),VpD!$I$2)</f>
        <v>1973-1978</v>
      </c>
      <c r="S161" s="1">
        <f ca="1">IFERROR(INDEX(VpD!$C$3:$I$27,MATCH(E161,VpD!$B$3:$B$27,0),MATCH(R161,VpD!$C$2:$I$2,0)),0)</f>
        <v>98</v>
      </c>
      <c r="T161" s="19">
        <f t="shared" ca="1" si="35"/>
        <v>9.8979999999999997</v>
      </c>
      <c r="U161" s="14" t="str">
        <f t="shared" ca="1" si="36"/>
        <v xml:space="preserve">711827.8 </v>
      </c>
      <c r="V161" s="14" t="str">
        <f t="shared" ca="1" si="37"/>
        <v>6172373.8</v>
      </c>
      <c r="W161" s="14" t="str">
        <f t="shared" ca="1" si="38"/>
        <v>POINT(711827.8 6172373.8)</v>
      </c>
      <c r="X161" s="14" t="str">
        <f>IFERROR(INDEX(BygningOmraade!B:B,MATCH(A161,BygningOmraade!A:A,0)),"")</f>
        <v/>
      </c>
    </row>
    <row r="162" spans="1:24" s="14" customFormat="1" x14ac:dyDescent="0.25">
      <c r="A162" s="14">
        <f t="shared" si="26"/>
        <v>162</v>
      </c>
      <c r="B162" s="14" t="str">
        <f t="shared" ca="1" si="27"/>
        <v>0697d051-ed90-45a5-992a-39ccad83a55f</v>
      </c>
      <c r="C162" s="14" t="str">
        <f t="shared" ca="1" si="28"/>
        <v>4591b5f9-a6c6-0dd9-e044-0003ba298018</v>
      </c>
      <c r="D162" s="14">
        <f t="shared" ca="1" si="29"/>
        <v>2691178</v>
      </c>
      <c r="E162" s="1">
        <f t="shared" ca="1" si="30"/>
        <v>130</v>
      </c>
      <c r="F162" s="1">
        <f t="shared" ca="1" si="31"/>
        <v>108</v>
      </c>
      <c r="G162" s="1">
        <f t="shared" ca="1" si="32"/>
        <v>2008</v>
      </c>
      <c r="H162" s="1" t="str">
        <f ca="1">IFERROR(INDEX(Varmeinstallation!B:B,MATCH(INDIRECT($A$1&amp;"L"&amp;A162)*1,Varmeinstallation!A:A,0)),"Ingen varmeinstallationer")</f>
        <v>Centralvarme fra eget anlæg, et-kammer fyr</v>
      </c>
      <c r="I162" s="1" t="str">
        <f ca="1">IFERROR(INDEX(Opvarmningsmiddel!B:B,MATCH(INDIRECT($A$1&amp;"M"&amp;A162)*1,Opvarmningsmiddel!A:A,0)),"")</f>
        <v>Naturgas</v>
      </c>
      <c r="J162" s="1">
        <f t="shared" ca="1" si="33"/>
        <v>90</v>
      </c>
      <c r="K162" s="1" t="str">
        <f ca="1">IFERROR(INDEX(Relationstabel!$C$3:$K$10,MATCH(VALUE(INDIRECT($A$1&amp;"L"&amp;A162)),Relationstabel!$A$3:$A$10,0),MATCH(IFERROR(VALUE(INDIRECT($A$1&amp;"M"&amp;A162)),0),Relationstabel!$C$1:$K$1,0)),"Ingen varmeinstallationer")</f>
        <v>Naturgas</v>
      </c>
      <c r="L162" s="1" t="str">
        <f ca="1">INDEX(Anvendelseskode!B:B,MATCH($E162,Anvendelseskode!$A:$A,0))</f>
        <v>Række-, kæde-, dobbelthus (lodret adskillelse mellem enhederne)</v>
      </c>
      <c r="M162" s="1" t="str">
        <f ca="1">INDEX(Anvendelseskode!C:C,MATCH($E162,Anvendelseskode!$A:$A,0))</f>
        <v>Række-, kæde og dobbelthuse</v>
      </c>
      <c r="N162" s="1" t="str">
        <f ca="1">INDEX(Anvendelseskode!D:D,MATCH($E162,Anvendelseskode!$A:$A,0))</f>
        <v>Private husholdninger</v>
      </c>
      <c r="O162" s="1" t="str">
        <f ca="1">IFERROR(INDEX(SBi!$2:$2,MATCH(G162,SBi!$1:$1,1)),SBi!$K$2)</f>
        <v>Efter 2006</v>
      </c>
      <c r="P162" s="1">
        <f ca="1">IFERROR(INDEX(SBi!$C$3:$K$28,MATCH(E162,SBi!$B$3:$B$28,0),MATCH(O162,SBi!$C$2:$K$2,0)),0)</f>
        <v>66.400000000000006</v>
      </c>
      <c r="Q162" s="19">
        <f t="shared" ca="1" si="34"/>
        <v>7.1712000000000007</v>
      </c>
      <c r="R162" s="19" t="str">
        <f ca="1">IFERROR(INDEX(VpD!$2:$2,MATCH(G162,VpD!$1:$1,1)),VpD!$I$2)</f>
        <v>&gt;1998</v>
      </c>
      <c r="S162" s="1">
        <f ca="1">IFERROR(INDEX(VpD!$C$3:$I$27,MATCH(E162,VpD!$B$3:$B$27,0),MATCH(R162,VpD!$C$2:$I$2,0)),0)</f>
        <v>65</v>
      </c>
      <c r="T162" s="19">
        <f t="shared" ca="1" si="35"/>
        <v>7.02</v>
      </c>
      <c r="U162" s="14" t="str">
        <f t="shared" ca="1" si="36"/>
        <v xml:space="preserve">712604.95 </v>
      </c>
      <c r="V162" s="14" t="str">
        <f t="shared" ca="1" si="37"/>
        <v>6168843.13</v>
      </c>
      <c r="W162" s="14" t="str">
        <f t="shared" ca="1" si="38"/>
        <v>POINT(712604.95 6168843.13)</v>
      </c>
      <c r="X162" s="14" t="str">
        <f>IFERROR(INDEX(BygningOmraade!B:B,MATCH(A162,BygningOmraade!A:A,0)),"")</f>
        <v/>
      </c>
    </row>
    <row r="163" spans="1:24" s="14" customFormat="1" x14ac:dyDescent="0.25">
      <c r="A163" s="14">
        <f t="shared" si="26"/>
        <v>163</v>
      </c>
      <c r="B163" s="14" t="str">
        <f t="shared" ca="1" si="27"/>
        <v>06a44a3f-f364-47af-8a71-1c7a1bd47e6e</v>
      </c>
      <c r="C163" s="14" t="str">
        <f t="shared" ca="1" si="28"/>
        <v>0a3f507e-1aba-32b8-e044-0003ba298018</v>
      </c>
      <c r="D163" s="14">
        <f t="shared" ca="1" si="29"/>
        <v>997209</v>
      </c>
      <c r="E163" s="1">
        <f t="shared" ca="1" si="30"/>
        <v>130</v>
      </c>
      <c r="F163" s="1">
        <f t="shared" ca="1" si="31"/>
        <v>110</v>
      </c>
      <c r="G163" s="1">
        <f t="shared" ca="1" si="32"/>
        <v>1966</v>
      </c>
      <c r="H163" s="1" t="str">
        <f ca="1">IFERROR(INDEX(Varmeinstallation!B:B,MATCH(INDIRECT($A$1&amp;"L"&amp;A163)*1,Varmeinstallation!A:A,0)),"Ingen varmeinstallationer")</f>
        <v>Fjernvarme/blokvarme (radiatorsystemer eller varmluftanlæg)</v>
      </c>
      <c r="I163" s="1" t="str">
        <f ca="1">IFERROR(INDEX(Opvarmningsmiddel!B:B,MATCH(INDIRECT($A$1&amp;"M"&amp;A163)*1,Opvarmningsmiddel!A:A,0)),"")</f>
        <v/>
      </c>
      <c r="J163" s="1">
        <f t="shared" ca="1" si="33"/>
        <v>0</v>
      </c>
      <c r="K163" s="1" t="str">
        <f ca="1">IFERROR(INDEX(Relationstabel!$C$3:$K$10,MATCH(VALUE(INDIRECT($A$1&amp;"L"&amp;A163)),Relationstabel!$A$3:$A$10,0),MATCH(IFERROR(VALUE(INDIRECT($A$1&amp;"M"&amp;A163)),0),Relationstabel!$C$1:$K$1,0)),"Ingen varmeinstallationer")</f>
        <v>Fjernvarme/ Blokvarme</v>
      </c>
      <c r="L163" s="1" t="str">
        <f ca="1">INDEX(Anvendelseskode!B:B,MATCH($E163,Anvendelseskode!$A:$A,0))</f>
        <v>Række-, kæde-, dobbelthus (lodret adskillelse mellem enhederne)</v>
      </c>
      <c r="M163" s="1" t="str">
        <f ca="1">INDEX(Anvendelseskode!C:C,MATCH($E163,Anvendelseskode!$A:$A,0))</f>
        <v>Række-, kæde og dobbelthuse</v>
      </c>
      <c r="N163" s="1" t="str">
        <f ca="1">INDEX(Anvendelseskode!D:D,MATCH($E163,Anvendelseskode!$A:$A,0))</f>
        <v>Private husholdninger</v>
      </c>
      <c r="O163" s="1" t="str">
        <f ca="1">IFERROR(INDEX(SBi!$2:$2,MATCH(G163,SBi!$1:$1,1)),SBi!$K$2)</f>
        <v>1961-1972</v>
      </c>
      <c r="P163" s="1">
        <f ca="1">IFERROR(INDEX(SBi!$C$3:$K$28,MATCH(E163,SBi!$B$3:$B$28,0),MATCH(O163,SBi!$C$2:$K$2,0)),0)</f>
        <v>119.9</v>
      </c>
      <c r="Q163" s="19">
        <f t="shared" ca="1" si="34"/>
        <v>13.189</v>
      </c>
      <c r="R163" s="19" t="str">
        <f ca="1">IFERROR(INDEX(VpD!$2:$2,MATCH(G163,VpD!$1:$1,1)),VpD!$I$2)</f>
        <v>1961-1972</v>
      </c>
      <c r="S163" s="1">
        <f ca="1">IFERROR(INDEX(VpD!$C$3:$I$27,MATCH(E163,VpD!$B$3:$B$27,0),MATCH(R163,VpD!$C$2:$I$2,0)),0)</f>
        <v>120</v>
      </c>
      <c r="T163" s="19">
        <f t="shared" ca="1" si="35"/>
        <v>13.2</v>
      </c>
      <c r="U163" s="14" t="str">
        <f t="shared" ca="1" si="36"/>
        <v xml:space="preserve">713737.06 </v>
      </c>
      <c r="V163" s="14" t="str">
        <f t="shared" ca="1" si="37"/>
        <v>6169201.04</v>
      </c>
      <c r="W163" s="14" t="str">
        <f t="shared" ca="1" si="38"/>
        <v>POINT(713737.06 6169201.04)</v>
      </c>
      <c r="X163" s="14" t="str">
        <f>IFERROR(INDEX(BygningOmraade!B:B,MATCH(A163,BygningOmraade!A:A,0)),"")</f>
        <v/>
      </c>
    </row>
    <row r="164" spans="1:24" s="14" customFormat="1" x14ac:dyDescent="0.25">
      <c r="A164" s="14">
        <f t="shared" si="26"/>
        <v>164</v>
      </c>
      <c r="B164" s="14" t="str">
        <f t="shared" ca="1" si="27"/>
        <v>06a67ffd-fe8a-4b1c-80ee-4b21bfd7e85c</v>
      </c>
      <c r="C164" s="14" t="str">
        <f t="shared" ca="1" si="28"/>
        <v>0a3f507e-1d9b-32b8-e044-0003ba298018</v>
      </c>
      <c r="D164" s="14">
        <f t="shared" ca="1" si="29"/>
        <v>2540535</v>
      </c>
      <c r="E164" s="1">
        <f t="shared" ca="1" si="30"/>
        <v>120</v>
      </c>
      <c r="F164" s="1">
        <f t="shared" ca="1" si="31"/>
        <v>152</v>
      </c>
      <c r="G164" s="1">
        <f t="shared" ca="1" si="32"/>
        <v>2009</v>
      </c>
      <c r="H164" s="1" t="str">
        <f ca="1">IFERROR(INDEX(Varmeinstallation!B:B,MATCH(INDIRECT($A$1&amp;"L"&amp;A164)*1,Varmeinstallation!A:A,0)),"Ingen varmeinstallationer")</f>
        <v>Fjernvarme/blokvarme (radiatorsystemer eller varmluftanlæg)</v>
      </c>
      <c r="I164" s="1" t="str">
        <f ca="1">IFERROR(INDEX(Opvarmningsmiddel!B:B,MATCH(INDIRECT($A$1&amp;"M"&amp;A164)*1,Opvarmningsmiddel!A:A,0)),"")</f>
        <v/>
      </c>
      <c r="J164" s="1">
        <f t="shared" ca="1" si="33"/>
        <v>0</v>
      </c>
      <c r="K164" s="1" t="str">
        <f ca="1">IFERROR(INDEX(Relationstabel!$C$3:$K$10,MATCH(VALUE(INDIRECT($A$1&amp;"L"&amp;A164)),Relationstabel!$A$3:$A$10,0),MATCH(IFERROR(VALUE(INDIRECT($A$1&amp;"M"&amp;A164)),0),Relationstabel!$C$1:$K$1,0)),"Ingen varmeinstallationer")</f>
        <v>Fjernvarme/ Blokvarme</v>
      </c>
      <c r="L164" s="1" t="str">
        <f ca="1">INDEX(Anvendelseskode!B:B,MATCH($E164,Anvendelseskode!$A:$A,0))</f>
        <v>Fritliggende enfamilieshus (parcelhus)</v>
      </c>
      <c r="M164" s="1" t="str">
        <f ca="1">INDEX(Anvendelseskode!C:C,MATCH($E164,Anvendelseskode!$A:$A,0))</f>
        <v>Parcelhuse</v>
      </c>
      <c r="N164" s="1" t="str">
        <f ca="1">INDEX(Anvendelseskode!D:D,MATCH($E164,Anvendelseskode!$A:$A,0))</f>
        <v>Private husholdninger</v>
      </c>
      <c r="O164" s="1" t="str">
        <f ca="1">IFERROR(INDEX(SBi!$2:$2,MATCH(G164,SBi!$1:$1,1)),SBi!$K$2)</f>
        <v>Efter 2006</v>
      </c>
      <c r="P164" s="1">
        <f ca="1">IFERROR(INDEX(SBi!$C$3:$K$28,MATCH(E164,SBi!$B$3:$B$28,0),MATCH(O164,SBi!$C$2:$K$2,0)),0)</f>
        <v>67.3</v>
      </c>
      <c r="Q164" s="19">
        <f t="shared" ca="1" si="34"/>
        <v>10.2296</v>
      </c>
      <c r="R164" s="19" t="str">
        <f ca="1">IFERROR(INDEX(VpD!$2:$2,MATCH(G164,VpD!$1:$1,1)),VpD!$I$2)</f>
        <v>&gt;1998</v>
      </c>
      <c r="S164" s="1">
        <f ca="1">IFERROR(INDEX(VpD!$C$3:$I$27,MATCH(E164,VpD!$B$3:$B$27,0),MATCH(R164,VpD!$C$2:$I$2,0)),0)</f>
        <v>72</v>
      </c>
      <c r="T164" s="19">
        <f t="shared" ca="1" si="35"/>
        <v>10.944000000000001</v>
      </c>
      <c r="U164" s="14" t="str">
        <f t="shared" ca="1" si="36"/>
        <v xml:space="preserve">712132.77 </v>
      </c>
      <c r="V164" s="14" t="str">
        <f t="shared" ca="1" si="37"/>
        <v>6172141.65</v>
      </c>
      <c r="W164" s="14" t="str">
        <f t="shared" ca="1" si="38"/>
        <v>POINT(712132.77 6172141.65)</v>
      </c>
      <c r="X164" s="14" t="str">
        <f>IFERROR(INDEX(BygningOmraade!B:B,MATCH(A164,BygningOmraade!A:A,0)),"")</f>
        <v/>
      </c>
    </row>
    <row r="165" spans="1:24" s="14" customFormat="1" x14ac:dyDescent="0.25">
      <c r="A165" s="14">
        <f t="shared" si="26"/>
        <v>165</v>
      </c>
      <c r="B165" s="14" t="str">
        <f t="shared" ca="1" si="27"/>
        <v>06be6a1c-473e-4241-8eb1-8c13c15e56c8</v>
      </c>
      <c r="C165" s="14" t="str">
        <f t="shared" ca="1" si="28"/>
        <v>0a3f507e-1a6e-32b8-e044-0003ba298018</v>
      </c>
      <c r="D165" s="14">
        <f t="shared" ca="1" si="29"/>
        <v>997723</v>
      </c>
      <c r="E165" s="1">
        <f t="shared" ca="1" si="30"/>
        <v>120</v>
      </c>
      <c r="F165" s="1">
        <f t="shared" ca="1" si="31"/>
        <v>168</v>
      </c>
      <c r="G165" s="1">
        <f t="shared" ca="1" si="32"/>
        <v>2018</v>
      </c>
      <c r="H165" s="1" t="str">
        <f ca="1">IFERROR(INDEX(Varmeinstallation!B:B,MATCH(INDIRECT($A$1&amp;"L"&amp;A165)*1,Varmeinstallation!A:A,0)),"Ingen varmeinstallationer")</f>
        <v>Varmepumpe</v>
      </c>
      <c r="I165" s="1" t="str">
        <f ca="1">IFERROR(INDEX(Opvarmningsmiddel!B:B,MATCH(INDIRECT($A$1&amp;"M"&amp;A165)*1,Opvarmningsmiddel!A:A,0)),"")</f>
        <v>Elektricitet</v>
      </c>
      <c r="J165" s="1">
        <f t="shared" ca="1" si="33"/>
        <v>0</v>
      </c>
      <c r="K165" s="1" t="str">
        <f ca="1">IFERROR(INDEX(Relationstabel!$C$3:$K$10,MATCH(VALUE(INDIRECT($A$1&amp;"L"&amp;A165)),Relationstabel!$A$3:$A$10,0),MATCH(IFERROR(VALUE(INDIRECT($A$1&amp;"M"&amp;A165)),0),Relationstabel!$C$1:$K$1,0)),"Ingen varmeinstallationer")</f>
        <v>Varmepumpe</v>
      </c>
      <c r="L165" s="1" t="str">
        <f ca="1">INDEX(Anvendelseskode!B:B,MATCH($E165,Anvendelseskode!$A:$A,0))</f>
        <v>Fritliggende enfamilieshus (parcelhus)</v>
      </c>
      <c r="M165" s="1" t="str">
        <f ca="1">INDEX(Anvendelseskode!C:C,MATCH($E165,Anvendelseskode!$A:$A,0))</f>
        <v>Parcelhuse</v>
      </c>
      <c r="N165" s="1" t="str">
        <f ca="1">INDEX(Anvendelseskode!D:D,MATCH($E165,Anvendelseskode!$A:$A,0))</f>
        <v>Private husholdninger</v>
      </c>
      <c r="O165" s="1" t="str">
        <f ca="1">IFERROR(INDEX(SBi!$2:$2,MATCH(G165,SBi!$1:$1,1)),SBi!$K$2)</f>
        <v>Efter 2006</v>
      </c>
      <c r="P165" s="1">
        <f ca="1">IFERROR(INDEX(SBi!$C$3:$K$28,MATCH(E165,SBi!$B$3:$B$28,0),MATCH(O165,SBi!$C$2:$K$2,0)),0)</f>
        <v>67.3</v>
      </c>
      <c r="Q165" s="19">
        <f t="shared" ca="1" si="34"/>
        <v>11.3064</v>
      </c>
      <c r="R165" s="19" t="str">
        <f ca="1">IFERROR(INDEX(VpD!$2:$2,MATCH(G165,VpD!$1:$1,1)),VpD!$I$2)</f>
        <v>&gt;1998</v>
      </c>
      <c r="S165" s="1">
        <f ca="1">IFERROR(INDEX(VpD!$C$3:$I$27,MATCH(E165,VpD!$B$3:$B$27,0),MATCH(R165,VpD!$C$2:$I$2,0)),0)</f>
        <v>72</v>
      </c>
      <c r="T165" s="19">
        <f t="shared" ca="1" si="35"/>
        <v>12.096</v>
      </c>
      <c r="U165" s="14" t="str">
        <f t="shared" ca="1" si="36"/>
        <v xml:space="preserve">714085 </v>
      </c>
      <c r="V165" s="14" t="str">
        <f t="shared" ca="1" si="37"/>
        <v>6169070.14</v>
      </c>
      <c r="W165" s="14" t="str">
        <f t="shared" ca="1" si="38"/>
        <v>POINT(714085 6169070.14)</v>
      </c>
      <c r="X165" s="14" t="str">
        <f>IFERROR(INDEX(BygningOmraade!B:B,MATCH(A165,BygningOmraade!A:A,0)),"")</f>
        <v/>
      </c>
    </row>
    <row r="166" spans="1:24" s="14" customFormat="1" x14ac:dyDescent="0.25">
      <c r="A166" s="14">
        <f t="shared" si="26"/>
        <v>166</v>
      </c>
      <c r="B166" s="14" t="str">
        <f t="shared" ca="1" si="27"/>
        <v>06cd7bbd-ae07-45ca-9c59-42b038946782</v>
      </c>
      <c r="C166" s="14" t="str">
        <f t="shared" ca="1" si="28"/>
        <v>0a3f507e-1f5f-32b8-e044-0003ba298018</v>
      </c>
      <c r="D166" s="14">
        <f t="shared" ca="1" si="29"/>
        <v>993924</v>
      </c>
      <c r="E166" s="1">
        <f t="shared" ca="1" si="30"/>
        <v>120</v>
      </c>
      <c r="F166" s="1">
        <f t="shared" ca="1" si="31"/>
        <v>138</v>
      </c>
      <c r="G166" s="1">
        <f t="shared" ca="1" si="32"/>
        <v>1966</v>
      </c>
      <c r="H166" s="1" t="str">
        <f ca="1">IFERROR(INDEX(Varmeinstallation!B:B,MATCH(INDIRECT($A$1&amp;"L"&amp;A166)*1,Varmeinstallation!A:A,0)),"Ingen varmeinstallationer")</f>
        <v>Fjernvarme/blokvarme (radiatorsystemer eller varmluftanlæg)</v>
      </c>
      <c r="I166" s="1" t="str">
        <f ca="1">IFERROR(INDEX(Opvarmningsmiddel!B:B,MATCH(INDIRECT($A$1&amp;"M"&amp;A166)*1,Opvarmningsmiddel!A:A,0)),"")</f>
        <v/>
      </c>
      <c r="J166" s="1">
        <f t="shared" ca="1" si="33"/>
        <v>0</v>
      </c>
      <c r="K166" s="1" t="str">
        <f ca="1">IFERROR(INDEX(Relationstabel!$C$3:$K$10,MATCH(VALUE(INDIRECT($A$1&amp;"L"&amp;A166)),Relationstabel!$A$3:$A$10,0),MATCH(IFERROR(VALUE(INDIRECT($A$1&amp;"M"&amp;A166)),0),Relationstabel!$C$1:$K$1,0)),"Ingen varmeinstallationer")</f>
        <v>Fjernvarme/ Blokvarme</v>
      </c>
      <c r="L166" s="1" t="str">
        <f ca="1">INDEX(Anvendelseskode!B:B,MATCH($E166,Anvendelseskode!$A:$A,0))</f>
        <v>Fritliggende enfamilieshus (parcelhus)</v>
      </c>
      <c r="M166" s="1" t="str">
        <f ca="1">INDEX(Anvendelseskode!C:C,MATCH($E166,Anvendelseskode!$A:$A,0))</f>
        <v>Parcelhuse</v>
      </c>
      <c r="N166" s="1" t="str">
        <f ca="1">INDEX(Anvendelseskode!D:D,MATCH($E166,Anvendelseskode!$A:$A,0))</f>
        <v>Private husholdninger</v>
      </c>
      <c r="O166" s="1" t="str">
        <f ca="1">IFERROR(INDEX(SBi!$2:$2,MATCH(G166,SBi!$1:$1,1)),SBi!$K$2)</f>
        <v>1961-1972</v>
      </c>
      <c r="P166" s="1">
        <f ca="1">IFERROR(INDEX(SBi!$C$3:$K$28,MATCH(E166,SBi!$B$3:$B$28,0),MATCH(O166,SBi!$C$2:$K$2,0)),0)</f>
        <v>134.30000000000001</v>
      </c>
      <c r="Q166" s="19">
        <f t="shared" ca="1" si="34"/>
        <v>18.5334</v>
      </c>
      <c r="R166" s="19" t="str">
        <f ca="1">IFERROR(INDEX(VpD!$2:$2,MATCH(G166,VpD!$1:$1,1)),VpD!$I$2)</f>
        <v>1961-1972</v>
      </c>
      <c r="S166" s="1">
        <f ca="1">IFERROR(INDEX(VpD!$C$3:$I$27,MATCH(E166,VpD!$B$3:$B$27,0),MATCH(R166,VpD!$C$2:$I$2,0)),0)</f>
        <v>143</v>
      </c>
      <c r="T166" s="19">
        <f t="shared" ca="1" si="35"/>
        <v>19.734000000000002</v>
      </c>
      <c r="U166" s="14" t="str">
        <f t="shared" ca="1" si="36"/>
        <v xml:space="preserve">711175.81 </v>
      </c>
      <c r="V166" s="14" t="str">
        <f t="shared" ca="1" si="37"/>
        <v>6172001.62</v>
      </c>
      <c r="W166" s="14" t="str">
        <f t="shared" ca="1" si="38"/>
        <v>POINT(711175.81 6172001.62)</v>
      </c>
      <c r="X166" s="14" t="str">
        <f>IFERROR(INDEX(BygningOmraade!B:B,MATCH(A166,BygningOmraade!A:A,0)),"")</f>
        <v/>
      </c>
    </row>
    <row r="167" spans="1:24" s="14" customFormat="1" x14ac:dyDescent="0.25">
      <c r="A167" s="14">
        <f t="shared" si="26"/>
        <v>167</v>
      </c>
      <c r="B167" s="14" t="str">
        <f t="shared" ca="1" si="27"/>
        <v>06d1f610-1801-4d8d-aafa-86cdf06eb1d8</v>
      </c>
      <c r="C167" s="14" t="str">
        <f t="shared" ca="1" si="28"/>
        <v>0a3f507e-1848-32b8-e044-0003ba298018</v>
      </c>
      <c r="D167" s="14">
        <f t="shared" ca="1" si="29"/>
        <v>996388</v>
      </c>
      <c r="E167" s="1">
        <f t="shared" ca="1" si="30"/>
        <v>130</v>
      </c>
      <c r="F167" s="1">
        <f t="shared" ca="1" si="31"/>
        <v>109</v>
      </c>
      <c r="G167" s="1">
        <f t="shared" ca="1" si="32"/>
        <v>1978</v>
      </c>
      <c r="H167" s="1" t="str">
        <f ca="1">IFERROR(INDEX(Varmeinstallation!B:B,MATCH(INDIRECT($A$1&amp;"L"&amp;A167)*1,Varmeinstallation!A:A,0)),"Ingen varmeinstallationer")</f>
        <v>Fjernvarme/blokvarme (radiatorsystemer eller varmluftanlæg)</v>
      </c>
      <c r="I167" s="1" t="str">
        <f ca="1">IFERROR(INDEX(Opvarmningsmiddel!B:B,MATCH(INDIRECT($A$1&amp;"M"&amp;A167)*1,Opvarmningsmiddel!A:A,0)),"")</f>
        <v/>
      </c>
      <c r="J167" s="1">
        <f t="shared" ca="1" si="33"/>
        <v>0</v>
      </c>
      <c r="K167" s="1" t="str">
        <f ca="1">IFERROR(INDEX(Relationstabel!$C$3:$K$10,MATCH(VALUE(INDIRECT($A$1&amp;"L"&amp;A167)),Relationstabel!$A$3:$A$10,0),MATCH(IFERROR(VALUE(INDIRECT($A$1&amp;"M"&amp;A167)),0),Relationstabel!$C$1:$K$1,0)),"Ingen varmeinstallationer")</f>
        <v>Fjernvarme/ Blokvarme</v>
      </c>
      <c r="L167" s="1" t="str">
        <f ca="1">INDEX(Anvendelseskode!B:B,MATCH($E167,Anvendelseskode!$A:$A,0))</f>
        <v>Række-, kæde-, dobbelthus (lodret adskillelse mellem enhederne)</v>
      </c>
      <c r="M167" s="1" t="str">
        <f ca="1">INDEX(Anvendelseskode!C:C,MATCH($E167,Anvendelseskode!$A:$A,0))</f>
        <v>Række-, kæde og dobbelthuse</v>
      </c>
      <c r="N167" s="1" t="str">
        <f ca="1">INDEX(Anvendelseskode!D:D,MATCH($E167,Anvendelseskode!$A:$A,0))</f>
        <v>Private husholdninger</v>
      </c>
      <c r="O167" s="1" t="str">
        <f ca="1">IFERROR(INDEX(SBi!$2:$2,MATCH(G167,SBi!$1:$1,1)),SBi!$K$2)</f>
        <v>1973-1978</v>
      </c>
      <c r="P167" s="1">
        <f ca="1">IFERROR(INDEX(SBi!$C$3:$K$28,MATCH(E167,SBi!$B$3:$B$28,0),MATCH(O167,SBi!$C$2:$K$2,0)),0)</f>
        <v>112.6</v>
      </c>
      <c r="Q167" s="19">
        <f t="shared" ca="1" si="34"/>
        <v>12.273399999999999</v>
      </c>
      <c r="R167" s="19" t="str">
        <f ca="1">IFERROR(INDEX(VpD!$2:$2,MATCH(G167,VpD!$1:$1,1)),VpD!$I$2)</f>
        <v>1973-1978</v>
      </c>
      <c r="S167" s="1">
        <f ca="1">IFERROR(INDEX(VpD!$C$3:$I$27,MATCH(E167,VpD!$B$3:$B$27,0),MATCH(R167,VpD!$C$2:$I$2,0)),0)</f>
        <v>98</v>
      </c>
      <c r="T167" s="19">
        <f t="shared" ca="1" si="35"/>
        <v>10.682</v>
      </c>
      <c r="U167" s="14" t="str">
        <f t="shared" ca="1" si="36"/>
        <v xml:space="preserve">713403.5 </v>
      </c>
      <c r="V167" s="14" t="str">
        <f t="shared" ca="1" si="37"/>
        <v>6169646.81</v>
      </c>
      <c r="W167" s="14" t="str">
        <f t="shared" ca="1" si="38"/>
        <v>POINT(713403.5 6169646.81)</v>
      </c>
      <c r="X167" s="14" t="str">
        <f>IFERROR(INDEX(BygningOmraade!B:B,MATCH(A167,BygningOmraade!A:A,0)),"")</f>
        <v/>
      </c>
    </row>
    <row r="168" spans="1:24" s="14" customFormat="1" x14ac:dyDescent="0.25">
      <c r="A168" s="14">
        <f t="shared" si="26"/>
        <v>168</v>
      </c>
      <c r="B168" s="14" t="str">
        <f t="shared" ca="1" si="27"/>
        <v>06fe23c7-ec0b-4a7e-87f3-c76c91a9c5c2</v>
      </c>
      <c r="C168" s="14" t="str">
        <f t="shared" ca="1" si="28"/>
        <v>0a3f507e-19c5-32b8-e044-0003ba298018</v>
      </c>
      <c r="D168" s="14">
        <f t="shared" ca="1" si="29"/>
        <v>995042</v>
      </c>
      <c r="E168" s="1">
        <f t="shared" ca="1" si="30"/>
        <v>130</v>
      </c>
      <c r="F168" s="1">
        <f t="shared" ca="1" si="31"/>
        <v>126</v>
      </c>
      <c r="G168" s="1">
        <f t="shared" ca="1" si="32"/>
        <v>1975</v>
      </c>
      <c r="H168" s="1" t="str">
        <f ca="1">IFERROR(INDEX(Varmeinstallation!B:B,MATCH(INDIRECT($A$1&amp;"L"&amp;A168)*1,Varmeinstallation!A:A,0)),"Ingen varmeinstallationer")</f>
        <v>Elovne, elpaneler</v>
      </c>
      <c r="I168" s="1" t="str">
        <f ca="1">IFERROR(INDEX(Opvarmningsmiddel!B:B,MATCH(INDIRECT($A$1&amp;"M"&amp;A168)*1,Opvarmningsmiddel!A:A,0)),"")</f>
        <v>Elektricitet</v>
      </c>
      <c r="J168" s="1">
        <f t="shared" ca="1" si="33"/>
        <v>0</v>
      </c>
      <c r="K168" s="1" t="str">
        <f ca="1">IFERROR(INDEX(Relationstabel!$C$3:$K$10,MATCH(VALUE(INDIRECT($A$1&amp;"L"&amp;A168)),Relationstabel!$A$3:$A$10,0),MATCH(IFERROR(VALUE(INDIRECT($A$1&amp;"M"&amp;A168)),0),Relationstabel!$C$1:$K$1,0)),"Ingen varmeinstallationer")</f>
        <v>Elvarme</v>
      </c>
      <c r="L168" s="1" t="str">
        <f ca="1">INDEX(Anvendelseskode!B:B,MATCH($E168,Anvendelseskode!$A:$A,0))</f>
        <v>Række-, kæde-, dobbelthus (lodret adskillelse mellem enhederne)</v>
      </c>
      <c r="M168" s="1" t="str">
        <f ca="1">INDEX(Anvendelseskode!C:C,MATCH($E168,Anvendelseskode!$A:$A,0))</f>
        <v>Række-, kæde og dobbelthuse</v>
      </c>
      <c r="N168" s="1" t="str">
        <f ca="1">INDEX(Anvendelseskode!D:D,MATCH($E168,Anvendelseskode!$A:$A,0))</f>
        <v>Private husholdninger</v>
      </c>
      <c r="O168" s="1" t="str">
        <f ca="1">IFERROR(INDEX(SBi!$2:$2,MATCH(G168,SBi!$1:$1,1)),SBi!$K$2)</f>
        <v>1973-1978</v>
      </c>
      <c r="P168" s="1">
        <f ca="1">IFERROR(INDEX(SBi!$C$3:$K$28,MATCH(E168,SBi!$B$3:$B$28,0),MATCH(O168,SBi!$C$2:$K$2,0)),0)</f>
        <v>112.6</v>
      </c>
      <c r="Q168" s="19">
        <f t="shared" ca="1" si="34"/>
        <v>14.187599999999998</v>
      </c>
      <c r="R168" s="19" t="str">
        <f ca="1">IFERROR(INDEX(VpD!$2:$2,MATCH(G168,VpD!$1:$1,1)),VpD!$I$2)</f>
        <v>1973-1978</v>
      </c>
      <c r="S168" s="1">
        <f ca="1">IFERROR(INDEX(VpD!$C$3:$I$27,MATCH(E168,VpD!$B$3:$B$27,0),MATCH(R168,VpD!$C$2:$I$2,0)),0)</f>
        <v>98</v>
      </c>
      <c r="T168" s="19">
        <f t="shared" ca="1" si="35"/>
        <v>12.348000000000001</v>
      </c>
      <c r="U168" s="14" t="str">
        <f t="shared" ca="1" si="36"/>
        <v xml:space="preserve">711694.55 </v>
      </c>
      <c r="V168" s="14" t="str">
        <f t="shared" ca="1" si="37"/>
        <v>6172401.07</v>
      </c>
      <c r="W168" s="14" t="str">
        <f t="shared" ca="1" si="38"/>
        <v>POINT(711694.55 6172401.07)</v>
      </c>
      <c r="X168" s="14" t="str">
        <f>IFERROR(INDEX(BygningOmraade!B:B,MATCH(A168,BygningOmraade!A:A,0)),"")</f>
        <v/>
      </c>
    </row>
    <row r="169" spans="1:24" s="14" customFormat="1" x14ac:dyDescent="0.25">
      <c r="A169" s="14">
        <f t="shared" si="26"/>
        <v>169</v>
      </c>
      <c r="B169" s="14" t="str">
        <f t="shared" ca="1" si="27"/>
        <v>070940a3-839b-4e71-b5fc-9ef080892ff9</v>
      </c>
      <c r="C169" s="14" t="str">
        <f t="shared" ca="1" si="28"/>
        <v>0a3f507e-1baf-32b8-e044-0003ba298018</v>
      </c>
      <c r="D169" s="14">
        <f t="shared" ca="1" si="29"/>
        <v>997615</v>
      </c>
      <c r="E169" s="1">
        <f t="shared" ca="1" si="30"/>
        <v>130</v>
      </c>
      <c r="F169" s="1">
        <f t="shared" ca="1" si="31"/>
        <v>91</v>
      </c>
      <c r="G169" s="1">
        <f t="shared" ca="1" si="32"/>
        <v>1965</v>
      </c>
      <c r="H169" s="1" t="str">
        <f ca="1">IFERROR(INDEX(Varmeinstallation!B:B,MATCH(INDIRECT($A$1&amp;"L"&amp;A169)*1,Varmeinstallation!A:A,0)),"Ingen varmeinstallationer")</f>
        <v>Elovne, elpaneler</v>
      </c>
      <c r="I169" s="1" t="str">
        <f ca="1">IFERROR(INDEX(Opvarmningsmiddel!B:B,MATCH(INDIRECT($A$1&amp;"M"&amp;A169)*1,Opvarmningsmiddel!A:A,0)),"")</f>
        <v>Elektricitet</v>
      </c>
      <c r="J169" s="1">
        <f t="shared" ca="1" si="33"/>
        <v>2</v>
      </c>
      <c r="K169" s="1" t="str">
        <f ca="1">IFERROR(INDEX(Relationstabel!$C$3:$K$10,MATCH(VALUE(INDIRECT($A$1&amp;"L"&amp;A169)),Relationstabel!$A$3:$A$10,0),MATCH(IFERROR(VALUE(INDIRECT($A$1&amp;"M"&amp;A169)),0),Relationstabel!$C$1:$K$1,0)),"Ingen varmeinstallationer")</f>
        <v>Elvarme</v>
      </c>
      <c r="L169" s="1" t="str">
        <f ca="1">INDEX(Anvendelseskode!B:B,MATCH($E169,Anvendelseskode!$A:$A,0))</f>
        <v>Række-, kæde-, dobbelthus (lodret adskillelse mellem enhederne)</v>
      </c>
      <c r="M169" s="1" t="str">
        <f ca="1">INDEX(Anvendelseskode!C:C,MATCH($E169,Anvendelseskode!$A:$A,0))</f>
        <v>Række-, kæde og dobbelthuse</v>
      </c>
      <c r="N169" s="1" t="str">
        <f ca="1">INDEX(Anvendelseskode!D:D,MATCH($E169,Anvendelseskode!$A:$A,0))</f>
        <v>Private husholdninger</v>
      </c>
      <c r="O169" s="1" t="str">
        <f ca="1">IFERROR(INDEX(SBi!$2:$2,MATCH(G169,SBi!$1:$1,1)),SBi!$K$2)</f>
        <v>1961-1972</v>
      </c>
      <c r="P169" s="1">
        <f ca="1">IFERROR(INDEX(SBi!$C$3:$K$28,MATCH(E169,SBi!$B$3:$B$28,0),MATCH(O169,SBi!$C$2:$K$2,0)),0)</f>
        <v>119.9</v>
      </c>
      <c r="Q169" s="19">
        <f t="shared" ca="1" si="34"/>
        <v>10.9109</v>
      </c>
      <c r="R169" s="19" t="str">
        <f ca="1">IFERROR(INDEX(VpD!$2:$2,MATCH(G169,VpD!$1:$1,1)),VpD!$I$2)</f>
        <v>1961-1972</v>
      </c>
      <c r="S169" s="1">
        <f ca="1">IFERROR(INDEX(VpD!$C$3:$I$27,MATCH(E169,VpD!$B$3:$B$27,0),MATCH(R169,VpD!$C$2:$I$2,0)),0)</f>
        <v>120</v>
      </c>
      <c r="T169" s="19">
        <f t="shared" ca="1" si="35"/>
        <v>10.92</v>
      </c>
      <c r="U169" s="14" t="str">
        <f t="shared" ca="1" si="36"/>
        <v xml:space="preserve">713788.19 </v>
      </c>
      <c r="V169" s="14" t="str">
        <f t="shared" ca="1" si="37"/>
        <v>6169217.3</v>
      </c>
      <c r="W169" s="14" t="str">
        <f t="shared" ca="1" si="38"/>
        <v>POINT(713788.19 6169217.3)</v>
      </c>
      <c r="X169" s="14" t="str">
        <f>IFERROR(INDEX(BygningOmraade!B:B,MATCH(A169,BygningOmraade!A:A,0)),"")</f>
        <v/>
      </c>
    </row>
    <row r="170" spans="1:24" s="14" customFormat="1" x14ac:dyDescent="0.25">
      <c r="A170" s="14">
        <f t="shared" si="26"/>
        <v>170</v>
      </c>
      <c r="B170" s="14" t="str">
        <f t="shared" ca="1" si="27"/>
        <v>071cf472-a106-4a19-ae65-a8edfa01fee6</v>
      </c>
      <c r="C170" s="14" t="str">
        <f t="shared" ca="1" si="28"/>
        <v>0a3f507e-1a04-32b8-e044-0003ba298018</v>
      </c>
      <c r="D170" s="14">
        <f t="shared" ca="1" si="29"/>
        <v>994419</v>
      </c>
      <c r="E170" s="1">
        <f t="shared" ca="1" si="30"/>
        <v>130</v>
      </c>
      <c r="F170" s="1">
        <f t="shared" ca="1" si="31"/>
        <v>124</v>
      </c>
      <c r="G170" s="1">
        <f t="shared" ca="1" si="32"/>
        <v>1975</v>
      </c>
      <c r="H170" s="1" t="str">
        <f ca="1">IFERROR(INDEX(Varmeinstallation!B:B,MATCH(INDIRECT($A$1&amp;"L"&amp;A170)*1,Varmeinstallation!A:A,0)),"Ingen varmeinstallationer")</f>
        <v>Fjernvarme/blokvarme (radiatorsystemer eller varmluftanlæg)</v>
      </c>
      <c r="I170" s="1" t="str">
        <f ca="1">IFERROR(INDEX(Opvarmningsmiddel!B:B,MATCH(INDIRECT($A$1&amp;"M"&amp;A170)*1,Opvarmningsmiddel!A:A,0)),"")</f>
        <v/>
      </c>
      <c r="J170" s="1">
        <f t="shared" ca="1" si="33"/>
        <v>0</v>
      </c>
      <c r="K170" s="1" t="str">
        <f ca="1">IFERROR(INDEX(Relationstabel!$C$3:$K$10,MATCH(VALUE(INDIRECT($A$1&amp;"L"&amp;A170)),Relationstabel!$A$3:$A$10,0),MATCH(IFERROR(VALUE(INDIRECT($A$1&amp;"M"&amp;A170)),0),Relationstabel!$C$1:$K$1,0)),"Ingen varmeinstallationer")</f>
        <v>Fjernvarme/ Blokvarme</v>
      </c>
      <c r="L170" s="1" t="str">
        <f ca="1">INDEX(Anvendelseskode!B:B,MATCH($E170,Anvendelseskode!$A:$A,0))</f>
        <v>Række-, kæde-, dobbelthus (lodret adskillelse mellem enhederne)</v>
      </c>
      <c r="M170" s="1" t="str">
        <f ca="1">INDEX(Anvendelseskode!C:C,MATCH($E170,Anvendelseskode!$A:$A,0))</f>
        <v>Række-, kæde og dobbelthuse</v>
      </c>
      <c r="N170" s="1" t="str">
        <f ca="1">INDEX(Anvendelseskode!D:D,MATCH($E170,Anvendelseskode!$A:$A,0))</f>
        <v>Private husholdninger</v>
      </c>
      <c r="O170" s="1" t="str">
        <f ca="1">IFERROR(INDEX(SBi!$2:$2,MATCH(G170,SBi!$1:$1,1)),SBi!$K$2)</f>
        <v>1973-1978</v>
      </c>
      <c r="P170" s="1">
        <f ca="1">IFERROR(INDEX(SBi!$C$3:$K$28,MATCH(E170,SBi!$B$3:$B$28,0),MATCH(O170,SBi!$C$2:$K$2,0)),0)</f>
        <v>112.6</v>
      </c>
      <c r="Q170" s="19">
        <f t="shared" ca="1" si="34"/>
        <v>13.962399999999999</v>
      </c>
      <c r="R170" s="19" t="str">
        <f ca="1">IFERROR(INDEX(VpD!$2:$2,MATCH(G170,VpD!$1:$1,1)),VpD!$I$2)</f>
        <v>1973-1978</v>
      </c>
      <c r="S170" s="1">
        <f ca="1">IFERROR(INDEX(VpD!$C$3:$I$27,MATCH(E170,VpD!$B$3:$B$27,0),MATCH(R170,VpD!$C$2:$I$2,0)),0)</f>
        <v>98</v>
      </c>
      <c r="T170" s="19">
        <f t="shared" ca="1" si="35"/>
        <v>12.151999999999999</v>
      </c>
      <c r="U170" s="14" t="str">
        <f t="shared" ca="1" si="36"/>
        <v xml:space="preserve">711537.08 </v>
      </c>
      <c r="V170" s="14" t="str">
        <f t="shared" ca="1" si="37"/>
        <v>6172284.82</v>
      </c>
      <c r="W170" s="14" t="str">
        <f t="shared" ca="1" si="38"/>
        <v>POINT(711537.08 6172284.82)</v>
      </c>
      <c r="X170" s="14" t="str">
        <f>IFERROR(INDEX(BygningOmraade!B:B,MATCH(A170,BygningOmraade!A:A,0)),"")</f>
        <v/>
      </c>
    </row>
    <row r="171" spans="1:24" s="14" customFormat="1" x14ac:dyDescent="0.25">
      <c r="A171" s="14">
        <f t="shared" si="26"/>
        <v>171</v>
      </c>
      <c r="B171" s="14" t="str">
        <f t="shared" ca="1" si="27"/>
        <v>072001bf-01f1-4544-b7fc-086d572fca25</v>
      </c>
      <c r="C171" s="14" t="str">
        <f t="shared" ca="1" si="28"/>
        <v>0a3f507e-1585-32b8-e044-0003ba298018</v>
      </c>
      <c r="D171" s="14">
        <f t="shared" ca="1" si="29"/>
        <v>997107</v>
      </c>
      <c r="E171" s="1">
        <f t="shared" ca="1" si="30"/>
        <v>130</v>
      </c>
      <c r="F171" s="1">
        <f t="shared" ca="1" si="31"/>
        <v>109</v>
      </c>
      <c r="G171" s="1">
        <f t="shared" ca="1" si="32"/>
        <v>1978</v>
      </c>
      <c r="H171" s="1" t="str">
        <f ca="1">IFERROR(INDEX(Varmeinstallation!B:B,MATCH(INDIRECT($A$1&amp;"L"&amp;A171)*1,Varmeinstallation!A:A,0)),"Ingen varmeinstallationer")</f>
        <v>Fjernvarme/blokvarme (radiatorsystemer eller varmluftanlæg)</v>
      </c>
      <c r="I171" s="1" t="str">
        <f ca="1">IFERROR(INDEX(Opvarmningsmiddel!B:B,MATCH(INDIRECT($A$1&amp;"M"&amp;A171)*1,Opvarmningsmiddel!A:A,0)),"")</f>
        <v/>
      </c>
      <c r="J171" s="1">
        <f t="shared" ca="1" si="33"/>
        <v>0</v>
      </c>
      <c r="K171" s="1" t="str">
        <f ca="1">IFERROR(INDEX(Relationstabel!$C$3:$K$10,MATCH(VALUE(INDIRECT($A$1&amp;"L"&amp;A171)),Relationstabel!$A$3:$A$10,0),MATCH(IFERROR(VALUE(INDIRECT($A$1&amp;"M"&amp;A171)),0),Relationstabel!$C$1:$K$1,0)),"Ingen varmeinstallationer")</f>
        <v>Fjernvarme/ Blokvarme</v>
      </c>
      <c r="L171" s="1" t="str">
        <f ca="1">INDEX(Anvendelseskode!B:B,MATCH($E171,Anvendelseskode!$A:$A,0))</f>
        <v>Række-, kæde-, dobbelthus (lodret adskillelse mellem enhederne)</v>
      </c>
      <c r="M171" s="1" t="str">
        <f ca="1">INDEX(Anvendelseskode!C:C,MATCH($E171,Anvendelseskode!$A:$A,0))</f>
        <v>Række-, kæde og dobbelthuse</v>
      </c>
      <c r="N171" s="1" t="str">
        <f ca="1">INDEX(Anvendelseskode!D:D,MATCH($E171,Anvendelseskode!$A:$A,0))</f>
        <v>Private husholdninger</v>
      </c>
      <c r="O171" s="1" t="str">
        <f ca="1">IFERROR(INDEX(SBi!$2:$2,MATCH(G171,SBi!$1:$1,1)),SBi!$K$2)</f>
        <v>1973-1978</v>
      </c>
      <c r="P171" s="1">
        <f ca="1">IFERROR(INDEX(SBi!$C$3:$K$28,MATCH(E171,SBi!$B$3:$B$28,0),MATCH(O171,SBi!$C$2:$K$2,0)),0)</f>
        <v>112.6</v>
      </c>
      <c r="Q171" s="19">
        <f t="shared" ca="1" si="34"/>
        <v>12.273399999999999</v>
      </c>
      <c r="R171" s="19" t="str">
        <f ca="1">IFERROR(INDEX(VpD!$2:$2,MATCH(G171,VpD!$1:$1,1)),VpD!$I$2)</f>
        <v>1973-1978</v>
      </c>
      <c r="S171" s="1">
        <f ca="1">IFERROR(INDEX(VpD!$C$3:$I$27,MATCH(E171,VpD!$B$3:$B$27,0),MATCH(R171,VpD!$C$2:$I$2,0)),0)</f>
        <v>98</v>
      </c>
      <c r="T171" s="19">
        <f t="shared" ca="1" si="35"/>
        <v>10.682</v>
      </c>
      <c r="U171" s="14" t="str">
        <f t="shared" ca="1" si="36"/>
        <v xml:space="preserve">713549.48 </v>
      </c>
      <c r="V171" s="14" t="str">
        <f t="shared" ca="1" si="37"/>
        <v>6169821.35</v>
      </c>
      <c r="W171" s="14" t="str">
        <f t="shared" ca="1" si="38"/>
        <v>POINT(713549.48 6169821.35)</v>
      </c>
      <c r="X171" s="14" t="str">
        <f>IFERROR(INDEX(BygningOmraade!B:B,MATCH(A171,BygningOmraade!A:A,0)),"")</f>
        <v/>
      </c>
    </row>
    <row r="172" spans="1:24" s="14" customFormat="1" x14ac:dyDescent="0.25">
      <c r="A172" s="14">
        <f t="shared" si="26"/>
        <v>172</v>
      </c>
      <c r="B172" s="14" t="str">
        <f t="shared" ca="1" si="27"/>
        <v>07228a9d-59e5-4b09-b4d7-c684a74916b0</v>
      </c>
      <c r="C172" s="14" t="str">
        <f t="shared" ca="1" si="28"/>
        <v>0a3f507e-2047-32b8-e044-0003ba298018</v>
      </c>
      <c r="D172" s="14">
        <f t="shared" ca="1" si="29"/>
        <v>993787</v>
      </c>
      <c r="E172" s="1">
        <f t="shared" ca="1" si="30"/>
        <v>120</v>
      </c>
      <c r="F172" s="1">
        <f t="shared" ca="1" si="31"/>
        <v>109</v>
      </c>
      <c r="G172" s="1">
        <f t="shared" ca="1" si="32"/>
        <v>1973</v>
      </c>
      <c r="H172" s="1" t="str">
        <f ca="1">IFERROR(INDEX(Varmeinstallation!B:B,MATCH(INDIRECT($A$1&amp;"L"&amp;A172)*1,Varmeinstallation!A:A,0)),"Ingen varmeinstallationer")</f>
        <v>Centralvarme fra eget anlæg, et-kammer fyr</v>
      </c>
      <c r="I172" s="1" t="str">
        <f ca="1">IFERROR(INDEX(Opvarmningsmiddel!B:B,MATCH(INDIRECT($A$1&amp;"M"&amp;A172)*1,Opvarmningsmiddel!A:A,0)),"")</f>
        <v>Naturgas</v>
      </c>
      <c r="J172" s="1">
        <f t="shared" ca="1" si="33"/>
        <v>2</v>
      </c>
      <c r="K172" s="1" t="str">
        <f ca="1">IFERROR(INDEX(Relationstabel!$C$3:$K$10,MATCH(VALUE(INDIRECT($A$1&amp;"L"&amp;A172)),Relationstabel!$A$3:$A$10,0),MATCH(IFERROR(VALUE(INDIRECT($A$1&amp;"M"&amp;A172)),0),Relationstabel!$C$1:$K$1,0)),"Ingen varmeinstallationer")</f>
        <v>Naturgas</v>
      </c>
      <c r="L172" s="1" t="str">
        <f ca="1">INDEX(Anvendelseskode!B:B,MATCH($E172,Anvendelseskode!$A:$A,0))</f>
        <v>Fritliggende enfamilieshus (parcelhus)</v>
      </c>
      <c r="M172" s="1" t="str">
        <f ca="1">INDEX(Anvendelseskode!C:C,MATCH($E172,Anvendelseskode!$A:$A,0))</f>
        <v>Parcelhuse</v>
      </c>
      <c r="N172" s="1" t="str">
        <f ca="1">INDEX(Anvendelseskode!D:D,MATCH($E172,Anvendelseskode!$A:$A,0))</f>
        <v>Private husholdninger</v>
      </c>
      <c r="O172" s="1" t="str">
        <f ca="1">IFERROR(INDEX(SBi!$2:$2,MATCH(G172,SBi!$1:$1,1)),SBi!$K$2)</f>
        <v>1973-1978</v>
      </c>
      <c r="P172" s="1">
        <f ca="1">IFERROR(INDEX(SBi!$C$3:$K$28,MATCH(E172,SBi!$B$3:$B$28,0),MATCH(O172,SBi!$C$2:$K$2,0)),0)</f>
        <v>119.8</v>
      </c>
      <c r="Q172" s="19">
        <f t="shared" ca="1" si="34"/>
        <v>13.058199999999999</v>
      </c>
      <c r="R172" s="19" t="str">
        <f ca="1">IFERROR(INDEX(VpD!$2:$2,MATCH(G172,VpD!$1:$1,1)),VpD!$I$2)</f>
        <v>1973-1978</v>
      </c>
      <c r="S172" s="1">
        <f ca="1">IFERROR(INDEX(VpD!$C$3:$I$27,MATCH(E172,VpD!$B$3:$B$27,0),MATCH(R172,VpD!$C$2:$I$2,0)),0)</f>
        <v>117</v>
      </c>
      <c r="T172" s="19">
        <f t="shared" ca="1" si="35"/>
        <v>12.753</v>
      </c>
      <c r="U172" s="14" t="str">
        <f t="shared" ca="1" si="36"/>
        <v xml:space="preserve">710770.09 </v>
      </c>
      <c r="V172" s="14" t="str">
        <f t="shared" ca="1" si="37"/>
        <v>6171982.61</v>
      </c>
      <c r="W172" s="14" t="str">
        <f t="shared" ca="1" si="38"/>
        <v>POINT(710770.09 6171982.61)</v>
      </c>
      <c r="X172" s="14" t="str">
        <f>IFERROR(INDEX(BygningOmraade!B:B,MATCH(A172,BygningOmraade!A:A,0)),"")</f>
        <v/>
      </c>
    </row>
    <row r="173" spans="1:24" s="14" customFormat="1" x14ac:dyDescent="0.25">
      <c r="A173" s="14">
        <f t="shared" si="26"/>
        <v>173</v>
      </c>
      <c r="B173" s="14" t="str">
        <f t="shared" ca="1" si="27"/>
        <v>07239cf8-f710-4c87-947c-690168a11a65</v>
      </c>
      <c r="C173" s="14" t="str">
        <f t="shared" ca="1" si="28"/>
        <v>0a3f507e-1f6d-32b8-e044-0003ba298018</v>
      </c>
      <c r="D173" s="14">
        <f t="shared" ca="1" si="29"/>
        <v>994362</v>
      </c>
      <c r="E173" s="1">
        <f t="shared" ca="1" si="30"/>
        <v>120</v>
      </c>
      <c r="F173" s="1">
        <f t="shared" ca="1" si="31"/>
        <v>162</v>
      </c>
      <c r="G173" s="1">
        <f t="shared" ca="1" si="32"/>
        <v>1967</v>
      </c>
      <c r="H173" s="1" t="str">
        <f ca="1">IFERROR(INDEX(Varmeinstallation!B:B,MATCH(INDIRECT($A$1&amp;"L"&amp;A173)*1,Varmeinstallation!A:A,0)),"Ingen varmeinstallationer")</f>
        <v>Fjernvarme/blokvarme (radiatorsystemer eller varmluftanlæg)</v>
      </c>
      <c r="I173" s="1" t="str">
        <f ca="1">IFERROR(INDEX(Opvarmningsmiddel!B:B,MATCH(INDIRECT($A$1&amp;"M"&amp;A173)*1,Opvarmningsmiddel!A:A,0)),"")</f>
        <v/>
      </c>
      <c r="J173" s="1">
        <f t="shared" ca="1" si="33"/>
        <v>0</v>
      </c>
      <c r="K173" s="1" t="str">
        <f ca="1">IFERROR(INDEX(Relationstabel!$C$3:$K$10,MATCH(VALUE(INDIRECT($A$1&amp;"L"&amp;A173)),Relationstabel!$A$3:$A$10,0),MATCH(IFERROR(VALUE(INDIRECT($A$1&amp;"M"&amp;A173)),0),Relationstabel!$C$1:$K$1,0)),"Ingen varmeinstallationer")</f>
        <v>Fjernvarme/ Blokvarme</v>
      </c>
      <c r="L173" s="1" t="str">
        <f ca="1">INDEX(Anvendelseskode!B:B,MATCH($E173,Anvendelseskode!$A:$A,0))</f>
        <v>Fritliggende enfamilieshus (parcelhus)</v>
      </c>
      <c r="M173" s="1" t="str">
        <f ca="1">INDEX(Anvendelseskode!C:C,MATCH($E173,Anvendelseskode!$A:$A,0))</f>
        <v>Parcelhuse</v>
      </c>
      <c r="N173" s="1" t="str">
        <f ca="1">INDEX(Anvendelseskode!D:D,MATCH($E173,Anvendelseskode!$A:$A,0))</f>
        <v>Private husholdninger</v>
      </c>
      <c r="O173" s="1" t="str">
        <f ca="1">IFERROR(INDEX(SBi!$2:$2,MATCH(G173,SBi!$1:$1,1)),SBi!$K$2)</f>
        <v>1961-1972</v>
      </c>
      <c r="P173" s="1">
        <f ca="1">IFERROR(INDEX(SBi!$C$3:$K$28,MATCH(E173,SBi!$B$3:$B$28,0),MATCH(O173,SBi!$C$2:$K$2,0)),0)</f>
        <v>134.30000000000001</v>
      </c>
      <c r="Q173" s="19">
        <f t="shared" ca="1" si="34"/>
        <v>21.756600000000002</v>
      </c>
      <c r="R173" s="19" t="str">
        <f ca="1">IFERROR(INDEX(VpD!$2:$2,MATCH(G173,VpD!$1:$1,1)),VpD!$I$2)</f>
        <v>1961-1972</v>
      </c>
      <c r="S173" s="1">
        <f ca="1">IFERROR(INDEX(VpD!$C$3:$I$27,MATCH(E173,VpD!$B$3:$B$27,0),MATCH(R173,VpD!$C$2:$I$2,0)),0)</f>
        <v>143</v>
      </c>
      <c r="T173" s="19">
        <f t="shared" ca="1" si="35"/>
        <v>23.166</v>
      </c>
      <c r="U173" s="14" t="str">
        <f t="shared" ca="1" si="36"/>
        <v xml:space="preserve">711232.42 </v>
      </c>
      <c r="V173" s="14" t="str">
        <f t="shared" ca="1" si="37"/>
        <v>6171953.94</v>
      </c>
      <c r="W173" s="14" t="str">
        <f t="shared" ca="1" si="38"/>
        <v>POINT(711232.42 6171953.94)</v>
      </c>
      <c r="X173" s="14" t="str">
        <f>IFERROR(INDEX(BygningOmraade!B:B,MATCH(A173,BygningOmraade!A:A,0)),"")</f>
        <v/>
      </c>
    </row>
    <row r="174" spans="1:24" s="14" customFormat="1" x14ac:dyDescent="0.25">
      <c r="A174" s="14">
        <f t="shared" si="26"/>
        <v>174</v>
      </c>
      <c r="B174" s="14" t="str">
        <f t="shared" ca="1" si="27"/>
        <v>075bdd48-d150-4e39-b489-c5111950205c</v>
      </c>
      <c r="C174" s="14" t="str">
        <f t="shared" ca="1" si="28"/>
        <v>0a3f507e-1519-32b8-e044-0003ba298018</v>
      </c>
      <c r="D174" s="14">
        <f t="shared" ca="1" si="29"/>
        <v>994560</v>
      </c>
      <c r="E174" s="1">
        <f t="shared" ca="1" si="30"/>
        <v>130</v>
      </c>
      <c r="F174" s="1">
        <f t="shared" ca="1" si="31"/>
        <v>103</v>
      </c>
      <c r="G174" s="1">
        <f t="shared" ca="1" si="32"/>
        <v>1993</v>
      </c>
      <c r="H174" s="1" t="str">
        <f ca="1">IFERROR(INDEX(Varmeinstallation!B:B,MATCH(INDIRECT($A$1&amp;"L"&amp;A174)*1,Varmeinstallation!A:A,0)),"Ingen varmeinstallationer")</f>
        <v>Fjernvarme/blokvarme (radiatorsystemer eller varmluftanlæg)</v>
      </c>
      <c r="I174" s="1" t="str">
        <f ca="1">IFERROR(INDEX(Opvarmningsmiddel!B:B,MATCH(INDIRECT($A$1&amp;"M"&amp;A174)*1,Opvarmningsmiddel!A:A,0)),"")</f>
        <v/>
      </c>
      <c r="J174" s="1">
        <f t="shared" ca="1" si="33"/>
        <v>0</v>
      </c>
      <c r="K174" s="1" t="str">
        <f ca="1">IFERROR(INDEX(Relationstabel!$C$3:$K$10,MATCH(VALUE(INDIRECT($A$1&amp;"L"&amp;A174)),Relationstabel!$A$3:$A$10,0),MATCH(IFERROR(VALUE(INDIRECT($A$1&amp;"M"&amp;A174)),0),Relationstabel!$C$1:$K$1,0)),"Ingen varmeinstallationer")</f>
        <v>Fjernvarme/ Blokvarme</v>
      </c>
      <c r="L174" s="1" t="str">
        <f ca="1">INDEX(Anvendelseskode!B:B,MATCH($E174,Anvendelseskode!$A:$A,0))</f>
        <v>Række-, kæde-, dobbelthus (lodret adskillelse mellem enhederne)</v>
      </c>
      <c r="M174" s="1" t="str">
        <f ca="1">INDEX(Anvendelseskode!C:C,MATCH($E174,Anvendelseskode!$A:$A,0))</f>
        <v>Række-, kæde og dobbelthuse</v>
      </c>
      <c r="N174" s="1" t="str">
        <f ca="1">INDEX(Anvendelseskode!D:D,MATCH($E174,Anvendelseskode!$A:$A,0))</f>
        <v>Private husholdninger</v>
      </c>
      <c r="O174" s="1" t="str">
        <f ca="1">IFERROR(INDEX(SBi!$2:$2,MATCH(G174,SBi!$1:$1,1)),SBi!$K$2)</f>
        <v>1979-1998</v>
      </c>
      <c r="P174" s="1">
        <f ca="1">IFERROR(INDEX(SBi!$C$3:$K$28,MATCH(E174,SBi!$B$3:$B$28,0),MATCH(O174,SBi!$C$2:$K$2,0)),0)</f>
        <v>96.8</v>
      </c>
      <c r="Q174" s="19">
        <f t="shared" ca="1" si="34"/>
        <v>9.9703999999999997</v>
      </c>
      <c r="R174" s="19" t="str">
        <f ca="1">IFERROR(INDEX(VpD!$2:$2,MATCH(G174,VpD!$1:$1,1)),VpD!$I$2)</f>
        <v>1979-1998</v>
      </c>
      <c r="S174" s="1">
        <f ca="1">IFERROR(INDEX(VpD!$C$3:$I$27,MATCH(E174,VpD!$B$3:$B$27,0),MATCH(R174,VpD!$C$2:$I$2,0)),0)</f>
        <v>74</v>
      </c>
      <c r="T174" s="19">
        <f t="shared" ca="1" si="35"/>
        <v>7.6219999999999999</v>
      </c>
      <c r="U174" s="14" t="str">
        <f t="shared" ca="1" si="36"/>
        <v xml:space="preserve">711478.41 </v>
      </c>
      <c r="V174" s="14" t="str">
        <f t="shared" ca="1" si="37"/>
        <v>6172468.27</v>
      </c>
      <c r="W174" s="14" t="str">
        <f t="shared" ca="1" si="38"/>
        <v>POINT(711478.41 6172468.27)</v>
      </c>
      <c r="X174" s="14" t="str">
        <f>IFERROR(INDEX(BygningOmraade!B:B,MATCH(A174,BygningOmraade!A:A,0)),"")</f>
        <v/>
      </c>
    </row>
    <row r="175" spans="1:24" s="14" customFormat="1" x14ac:dyDescent="0.25">
      <c r="A175" s="14">
        <f t="shared" si="26"/>
        <v>175</v>
      </c>
      <c r="B175" s="14" t="str">
        <f t="shared" ca="1" si="27"/>
        <v>07732c29-6d39-4d10-8c09-aa3690a9e160</v>
      </c>
      <c r="C175" s="14" t="str">
        <f t="shared" ca="1" si="28"/>
        <v>0a3f507e-1ac6-32b8-e044-0003ba298018</v>
      </c>
      <c r="D175" s="14">
        <f t="shared" ca="1" si="29"/>
        <v>997292</v>
      </c>
      <c r="E175" s="1">
        <f t="shared" ca="1" si="30"/>
        <v>130</v>
      </c>
      <c r="F175" s="1">
        <f t="shared" ca="1" si="31"/>
        <v>110</v>
      </c>
      <c r="G175" s="1">
        <f t="shared" ca="1" si="32"/>
        <v>1966</v>
      </c>
      <c r="H175" s="1" t="str">
        <f ca="1">IFERROR(INDEX(Varmeinstallation!B:B,MATCH(INDIRECT($A$1&amp;"L"&amp;A175)*1,Varmeinstallation!A:A,0)),"Ingen varmeinstallationer")</f>
        <v>Fjernvarme/blokvarme (radiatorsystemer eller varmluftanlæg)</v>
      </c>
      <c r="I175" s="1" t="str">
        <f ca="1">IFERROR(INDEX(Opvarmningsmiddel!B:B,MATCH(INDIRECT($A$1&amp;"M"&amp;A175)*1,Opvarmningsmiddel!A:A,0)),"")</f>
        <v/>
      </c>
      <c r="J175" s="1">
        <f t="shared" ca="1" si="33"/>
        <v>0</v>
      </c>
      <c r="K175" s="1" t="str">
        <f ca="1">IFERROR(INDEX(Relationstabel!$C$3:$K$10,MATCH(VALUE(INDIRECT($A$1&amp;"L"&amp;A175)),Relationstabel!$A$3:$A$10,0),MATCH(IFERROR(VALUE(INDIRECT($A$1&amp;"M"&amp;A175)),0),Relationstabel!$C$1:$K$1,0)),"Ingen varmeinstallationer")</f>
        <v>Fjernvarme/ Blokvarme</v>
      </c>
      <c r="L175" s="1" t="str">
        <f ca="1">INDEX(Anvendelseskode!B:B,MATCH($E175,Anvendelseskode!$A:$A,0))</f>
        <v>Række-, kæde-, dobbelthus (lodret adskillelse mellem enhederne)</v>
      </c>
      <c r="M175" s="1" t="str">
        <f ca="1">INDEX(Anvendelseskode!C:C,MATCH($E175,Anvendelseskode!$A:$A,0))</f>
        <v>Række-, kæde og dobbelthuse</v>
      </c>
      <c r="N175" s="1" t="str">
        <f ca="1">INDEX(Anvendelseskode!D:D,MATCH($E175,Anvendelseskode!$A:$A,0))</f>
        <v>Private husholdninger</v>
      </c>
      <c r="O175" s="1" t="str">
        <f ca="1">IFERROR(INDEX(SBi!$2:$2,MATCH(G175,SBi!$1:$1,1)),SBi!$K$2)</f>
        <v>1961-1972</v>
      </c>
      <c r="P175" s="1">
        <f ca="1">IFERROR(INDEX(SBi!$C$3:$K$28,MATCH(E175,SBi!$B$3:$B$28,0),MATCH(O175,SBi!$C$2:$K$2,0)),0)</f>
        <v>119.9</v>
      </c>
      <c r="Q175" s="19">
        <f t="shared" ca="1" si="34"/>
        <v>13.189</v>
      </c>
      <c r="R175" s="19" t="str">
        <f ca="1">IFERROR(INDEX(VpD!$2:$2,MATCH(G175,VpD!$1:$1,1)),VpD!$I$2)</f>
        <v>1961-1972</v>
      </c>
      <c r="S175" s="1">
        <f ca="1">IFERROR(INDEX(VpD!$C$3:$I$27,MATCH(E175,VpD!$B$3:$B$27,0),MATCH(R175,VpD!$C$2:$I$2,0)),0)</f>
        <v>120</v>
      </c>
      <c r="T175" s="19">
        <f t="shared" ca="1" si="35"/>
        <v>13.2</v>
      </c>
      <c r="U175" s="14" t="str">
        <f t="shared" ca="1" si="36"/>
        <v xml:space="preserve">713695.2 </v>
      </c>
      <c r="V175" s="14" t="str">
        <f t="shared" ca="1" si="37"/>
        <v>6169271.55</v>
      </c>
      <c r="W175" s="14" t="str">
        <f t="shared" ca="1" si="38"/>
        <v>POINT(713695.2 6169271.55)</v>
      </c>
      <c r="X175" s="14" t="str">
        <f>IFERROR(INDEX(BygningOmraade!B:B,MATCH(A175,BygningOmraade!A:A,0)),"")</f>
        <v/>
      </c>
    </row>
    <row r="176" spans="1:24" s="14" customFormat="1" x14ac:dyDescent="0.25">
      <c r="A176" s="14">
        <f t="shared" si="26"/>
        <v>176</v>
      </c>
      <c r="B176" s="14" t="str">
        <f t="shared" ca="1" si="27"/>
        <v>077f35a7-d3eb-4071-83b2-71c76b558a01</v>
      </c>
      <c r="C176" s="14" t="str">
        <f t="shared" ca="1" si="28"/>
        <v>3cae7253-0962-0f90-e044-0003ba298018</v>
      </c>
      <c r="D176" s="14">
        <f t="shared" ca="1" si="29"/>
        <v>2685051</v>
      </c>
      <c r="E176" s="1">
        <f t="shared" ca="1" si="30"/>
        <v>130</v>
      </c>
      <c r="F176" s="1">
        <f t="shared" ca="1" si="31"/>
        <v>119</v>
      </c>
      <c r="G176" s="1">
        <f t="shared" ca="1" si="32"/>
        <v>2008</v>
      </c>
      <c r="H176" s="1" t="str">
        <f ca="1">IFERROR(INDEX(Varmeinstallation!B:B,MATCH(INDIRECT($A$1&amp;"L"&amp;A176)*1,Varmeinstallation!A:A,0)),"Ingen varmeinstallationer")</f>
        <v>Fjernvarme/blokvarme (radiatorsystemer eller varmluftanlæg)</v>
      </c>
      <c r="I176" s="1" t="str">
        <f ca="1">IFERROR(INDEX(Opvarmningsmiddel!B:B,MATCH(INDIRECT($A$1&amp;"M"&amp;A176)*1,Opvarmningsmiddel!A:A,0)),"")</f>
        <v/>
      </c>
      <c r="J176" s="1">
        <f t="shared" ca="1" si="33"/>
        <v>90</v>
      </c>
      <c r="K176" s="1" t="str">
        <f ca="1">IFERROR(INDEX(Relationstabel!$C$3:$K$10,MATCH(VALUE(INDIRECT($A$1&amp;"L"&amp;A176)),Relationstabel!$A$3:$A$10,0),MATCH(IFERROR(VALUE(INDIRECT($A$1&amp;"M"&amp;A176)),0),Relationstabel!$C$1:$K$1,0)),"Ingen varmeinstallationer")</f>
        <v>Fjernvarme/ Blokvarme</v>
      </c>
      <c r="L176" s="1" t="str">
        <f ca="1">INDEX(Anvendelseskode!B:B,MATCH($E176,Anvendelseskode!$A:$A,0))</f>
        <v>Række-, kæde-, dobbelthus (lodret adskillelse mellem enhederne)</v>
      </c>
      <c r="M176" s="1" t="str">
        <f ca="1">INDEX(Anvendelseskode!C:C,MATCH($E176,Anvendelseskode!$A:$A,0))</f>
        <v>Række-, kæde og dobbelthuse</v>
      </c>
      <c r="N176" s="1" t="str">
        <f ca="1">INDEX(Anvendelseskode!D:D,MATCH($E176,Anvendelseskode!$A:$A,0))</f>
        <v>Private husholdninger</v>
      </c>
      <c r="O176" s="1" t="str">
        <f ca="1">IFERROR(INDEX(SBi!$2:$2,MATCH(G176,SBi!$1:$1,1)),SBi!$K$2)</f>
        <v>Efter 2006</v>
      </c>
      <c r="P176" s="1">
        <f ca="1">IFERROR(INDEX(SBi!$C$3:$K$28,MATCH(E176,SBi!$B$3:$B$28,0),MATCH(O176,SBi!$C$2:$K$2,0)),0)</f>
        <v>66.400000000000006</v>
      </c>
      <c r="Q176" s="19">
        <f t="shared" ca="1" si="34"/>
        <v>7.9016000000000002</v>
      </c>
      <c r="R176" s="19" t="str">
        <f ca="1">IFERROR(INDEX(VpD!$2:$2,MATCH(G176,VpD!$1:$1,1)),VpD!$I$2)</f>
        <v>&gt;1998</v>
      </c>
      <c r="S176" s="1">
        <f ca="1">IFERROR(INDEX(VpD!$C$3:$I$27,MATCH(E176,VpD!$B$3:$B$27,0),MATCH(R176,VpD!$C$2:$I$2,0)),0)</f>
        <v>65</v>
      </c>
      <c r="T176" s="19">
        <f t="shared" ca="1" si="35"/>
        <v>7.7350000000000003</v>
      </c>
      <c r="U176" s="14" t="str">
        <f t="shared" ca="1" si="36"/>
        <v xml:space="preserve">711716.31 </v>
      </c>
      <c r="V176" s="14" t="str">
        <f t="shared" ca="1" si="37"/>
        <v>6172717.57</v>
      </c>
      <c r="W176" s="14" t="str">
        <f t="shared" ca="1" si="38"/>
        <v>POINT(711716.31 6172717.57)</v>
      </c>
      <c r="X176" s="14" t="str">
        <f>IFERROR(INDEX(BygningOmraade!B:B,MATCH(A176,BygningOmraade!A:A,0)),"")</f>
        <v/>
      </c>
    </row>
    <row r="177" spans="1:24" s="14" customFormat="1" x14ac:dyDescent="0.25">
      <c r="A177" s="14">
        <f t="shared" si="26"/>
        <v>177</v>
      </c>
      <c r="B177" s="14" t="str">
        <f t="shared" ca="1" si="27"/>
        <v>07a214f6-7f41-480a-9622-bdd3acec5070</v>
      </c>
      <c r="C177" s="14" t="str">
        <f t="shared" ca="1" si="28"/>
        <v>0a3f507e-189b-32b8-e044-0003ba298018</v>
      </c>
      <c r="D177" s="14">
        <f t="shared" ca="1" si="29"/>
        <v>994166</v>
      </c>
      <c r="E177" s="1">
        <f t="shared" ca="1" si="30"/>
        <v>130</v>
      </c>
      <c r="F177" s="1">
        <f t="shared" ca="1" si="31"/>
        <v>131</v>
      </c>
      <c r="G177" s="1">
        <f t="shared" ca="1" si="32"/>
        <v>1995</v>
      </c>
      <c r="H177" s="1" t="str">
        <f ca="1">IFERROR(INDEX(Varmeinstallation!B:B,MATCH(INDIRECT($A$1&amp;"L"&amp;A177)*1,Varmeinstallation!A:A,0)),"Ingen varmeinstallationer")</f>
        <v>Fjernvarme/blokvarme (radiatorsystemer eller varmluftanlæg)</v>
      </c>
      <c r="I177" s="1" t="str">
        <f ca="1">IFERROR(INDEX(Opvarmningsmiddel!B:B,MATCH(INDIRECT($A$1&amp;"M"&amp;A177)*1,Opvarmningsmiddel!A:A,0)),"")</f>
        <v/>
      </c>
      <c r="J177" s="1">
        <f t="shared" ca="1" si="33"/>
        <v>0</v>
      </c>
      <c r="K177" s="1" t="str">
        <f ca="1">IFERROR(INDEX(Relationstabel!$C$3:$K$10,MATCH(VALUE(INDIRECT($A$1&amp;"L"&amp;A177)),Relationstabel!$A$3:$A$10,0),MATCH(IFERROR(VALUE(INDIRECT($A$1&amp;"M"&amp;A177)),0),Relationstabel!$C$1:$K$1,0)),"Ingen varmeinstallationer")</f>
        <v>Fjernvarme/ Blokvarme</v>
      </c>
      <c r="L177" s="1" t="str">
        <f ca="1">INDEX(Anvendelseskode!B:B,MATCH($E177,Anvendelseskode!$A:$A,0))</f>
        <v>Række-, kæde-, dobbelthus (lodret adskillelse mellem enhederne)</v>
      </c>
      <c r="M177" s="1" t="str">
        <f ca="1">INDEX(Anvendelseskode!C:C,MATCH($E177,Anvendelseskode!$A:$A,0))</f>
        <v>Række-, kæde og dobbelthuse</v>
      </c>
      <c r="N177" s="1" t="str">
        <f ca="1">INDEX(Anvendelseskode!D:D,MATCH($E177,Anvendelseskode!$A:$A,0))</f>
        <v>Private husholdninger</v>
      </c>
      <c r="O177" s="1" t="str">
        <f ca="1">IFERROR(INDEX(SBi!$2:$2,MATCH(G177,SBi!$1:$1,1)),SBi!$K$2)</f>
        <v>1979-1998</v>
      </c>
      <c r="P177" s="1">
        <f ca="1">IFERROR(INDEX(SBi!$C$3:$K$28,MATCH(E177,SBi!$B$3:$B$28,0),MATCH(O177,SBi!$C$2:$K$2,0)),0)</f>
        <v>96.8</v>
      </c>
      <c r="Q177" s="19">
        <f t="shared" ca="1" si="34"/>
        <v>12.6808</v>
      </c>
      <c r="R177" s="19" t="str">
        <f ca="1">IFERROR(INDEX(VpD!$2:$2,MATCH(G177,VpD!$1:$1,1)),VpD!$I$2)</f>
        <v>1979-1998</v>
      </c>
      <c r="S177" s="1">
        <f ca="1">IFERROR(INDEX(VpD!$C$3:$I$27,MATCH(E177,VpD!$B$3:$B$27,0),MATCH(R177,VpD!$C$2:$I$2,0)),0)</f>
        <v>74</v>
      </c>
      <c r="T177" s="19">
        <f t="shared" ca="1" si="35"/>
        <v>9.6940000000000008</v>
      </c>
      <c r="U177" s="14" t="str">
        <f t="shared" ca="1" si="36"/>
        <v xml:space="preserve">711406.36 </v>
      </c>
      <c r="V177" s="14" t="str">
        <f t="shared" ca="1" si="37"/>
        <v>6171670.27</v>
      </c>
      <c r="W177" s="14" t="str">
        <f t="shared" ca="1" si="38"/>
        <v>POINT(711406.36 6171670.27)</v>
      </c>
      <c r="X177" s="14" t="str">
        <f>IFERROR(INDEX(BygningOmraade!B:B,MATCH(A177,BygningOmraade!A:A,0)),"")</f>
        <v/>
      </c>
    </row>
    <row r="178" spans="1:24" s="14" customFormat="1" x14ac:dyDescent="0.25">
      <c r="A178" s="14">
        <f t="shared" si="26"/>
        <v>178</v>
      </c>
      <c r="B178" s="14" t="str">
        <f t="shared" ca="1" si="27"/>
        <v>07bd69d3-f216-43f0-a57b-c3d8d5bbc604</v>
      </c>
      <c r="C178" s="14" t="str">
        <f t="shared" ca="1" si="28"/>
        <v>0a3f507e-21f1-32b8-e044-0003ba298018</v>
      </c>
      <c r="D178" s="14">
        <f t="shared" ca="1" si="29"/>
        <v>996128</v>
      </c>
      <c r="E178" s="1">
        <f t="shared" ca="1" si="30"/>
        <v>120</v>
      </c>
      <c r="F178" s="1">
        <f t="shared" ca="1" si="31"/>
        <v>160</v>
      </c>
      <c r="G178" s="1">
        <f t="shared" ca="1" si="32"/>
        <v>2003</v>
      </c>
      <c r="H178" s="1" t="str">
        <f ca="1">IFERROR(INDEX(Varmeinstallation!B:B,MATCH(INDIRECT($A$1&amp;"L"&amp;A178)*1,Varmeinstallation!A:A,0)),"Ingen varmeinstallationer")</f>
        <v>Centralvarme fra eget anlæg, et-kammer fyr</v>
      </c>
      <c r="I178" s="1" t="str">
        <f ca="1">IFERROR(INDEX(Opvarmningsmiddel!B:B,MATCH(INDIRECT($A$1&amp;"M"&amp;A178)*1,Opvarmningsmiddel!A:A,0)),"")</f>
        <v>Naturgas</v>
      </c>
      <c r="J178" s="1">
        <f t="shared" ca="1" si="33"/>
        <v>2</v>
      </c>
      <c r="K178" s="1" t="str">
        <f ca="1">IFERROR(INDEX(Relationstabel!$C$3:$K$10,MATCH(VALUE(INDIRECT($A$1&amp;"L"&amp;A178)),Relationstabel!$A$3:$A$10,0),MATCH(IFERROR(VALUE(INDIRECT($A$1&amp;"M"&amp;A178)),0),Relationstabel!$C$1:$K$1,0)),"Ingen varmeinstallationer")</f>
        <v>Naturgas</v>
      </c>
      <c r="L178" s="1" t="str">
        <f ca="1">INDEX(Anvendelseskode!B:B,MATCH($E178,Anvendelseskode!$A:$A,0))</f>
        <v>Fritliggende enfamilieshus (parcelhus)</v>
      </c>
      <c r="M178" s="1" t="str">
        <f ca="1">INDEX(Anvendelseskode!C:C,MATCH($E178,Anvendelseskode!$A:$A,0))</f>
        <v>Parcelhuse</v>
      </c>
      <c r="N178" s="1" t="str">
        <f ca="1">INDEX(Anvendelseskode!D:D,MATCH($E178,Anvendelseskode!$A:$A,0))</f>
        <v>Private husholdninger</v>
      </c>
      <c r="O178" s="1" t="str">
        <f ca="1">IFERROR(INDEX(SBi!$2:$2,MATCH(G178,SBi!$1:$1,1)),SBi!$K$2)</f>
        <v>1999-2006</v>
      </c>
      <c r="P178" s="1">
        <f ca="1">IFERROR(INDEX(SBi!$C$3:$K$28,MATCH(E178,SBi!$B$3:$B$28,0),MATCH(O178,SBi!$C$2:$K$2,0)),0)</f>
        <v>83.9</v>
      </c>
      <c r="Q178" s="19">
        <f t="shared" ca="1" si="34"/>
        <v>13.423999999999999</v>
      </c>
      <c r="R178" s="19" t="str">
        <f ca="1">IFERROR(INDEX(VpD!$2:$2,MATCH(G178,VpD!$1:$1,1)),VpD!$I$2)</f>
        <v>&gt;1998</v>
      </c>
      <c r="S178" s="1">
        <f ca="1">IFERROR(INDEX(VpD!$C$3:$I$27,MATCH(E178,VpD!$B$3:$B$27,0),MATCH(R178,VpD!$C$2:$I$2,0)),0)</f>
        <v>72</v>
      </c>
      <c r="T178" s="19">
        <f t="shared" ca="1" si="35"/>
        <v>11.52</v>
      </c>
      <c r="U178" s="14" t="str">
        <f t="shared" ca="1" si="36"/>
        <v xml:space="preserve">713129.12 </v>
      </c>
      <c r="V178" s="14" t="str">
        <f t="shared" ca="1" si="37"/>
        <v>6168950.28</v>
      </c>
      <c r="W178" s="14" t="str">
        <f t="shared" ca="1" si="38"/>
        <v>POINT(713129.12 6168950.28)</v>
      </c>
      <c r="X178" s="14" t="str">
        <f>IFERROR(INDEX(BygningOmraade!B:B,MATCH(A178,BygningOmraade!A:A,0)),"")</f>
        <v/>
      </c>
    </row>
    <row r="179" spans="1:24" s="14" customFormat="1" x14ac:dyDescent="0.25">
      <c r="A179" s="14">
        <f t="shared" si="26"/>
        <v>179</v>
      </c>
      <c r="B179" s="14" t="str">
        <f t="shared" ca="1" si="27"/>
        <v>08007ad7-a073-43fe-9a0f-0d5bebe3651d</v>
      </c>
      <c r="C179" s="14" t="str">
        <f t="shared" ca="1" si="28"/>
        <v>0a3f507e-15dd-32b8-e044-0003ba298018</v>
      </c>
      <c r="D179" s="14">
        <f t="shared" ca="1" si="29"/>
        <v>994726</v>
      </c>
      <c r="E179" s="1">
        <f t="shared" ca="1" si="30"/>
        <v>120</v>
      </c>
      <c r="F179" s="1">
        <f t="shared" ca="1" si="31"/>
        <v>141</v>
      </c>
      <c r="G179" s="1">
        <f t="shared" ca="1" si="32"/>
        <v>1979</v>
      </c>
      <c r="H179" s="1" t="str">
        <f ca="1">IFERROR(INDEX(Varmeinstallation!B:B,MATCH(INDIRECT($A$1&amp;"L"&amp;A179)*1,Varmeinstallation!A:A,0)),"Ingen varmeinstallationer")</f>
        <v>Elovne, elpaneler</v>
      </c>
      <c r="I179" s="1" t="str">
        <f ca="1">IFERROR(INDEX(Opvarmningsmiddel!B:B,MATCH(INDIRECT($A$1&amp;"M"&amp;A179)*1,Opvarmningsmiddel!A:A,0)),"")</f>
        <v>Elektricitet</v>
      </c>
      <c r="J179" s="1">
        <f t="shared" ca="1" si="33"/>
        <v>2</v>
      </c>
      <c r="K179" s="1" t="str">
        <f ca="1">IFERROR(INDEX(Relationstabel!$C$3:$K$10,MATCH(VALUE(INDIRECT($A$1&amp;"L"&amp;A179)),Relationstabel!$A$3:$A$10,0),MATCH(IFERROR(VALUE(INDIRECT($A$1&amp;"M"&amp;A179)),0),Relationstabel!$C$1:$K$1,0)),"Ingen varmeinstallationer")</f>
        <v>Elvarme</v>
      </c>
      <c r="L179" s="1" t="str">
        <f ca="1">INDEX(Anvendelseskode!B:B,MATCH($E179,Anvendelseskode!$A:$A,0))</f>
        <v>Fritliggende enfamilieshus (parcelhus)</v>
      </c>
      <c r="M179" s="1" t="str">
        <f ca="1">INDEX(Anvendelseskode!C:C,MATCH($E179,Anvendelseskode!$A:$A,0))</f>
        <v>Parcelhuse</v>
      </c>
      <c r="N179" s="1" t="str">
        <f ca="1">INDEX(Anvendelseskode!D:D,MATCH($E179,Anvendelseskode!$A:$A,0))</f>
        <v>Private husholdninger</v>
      </c>
      <c r="O179" s="1" t="str">
        <f ca="1">IFERROR(INDEX(SBi!$2:$2,MATCH(G179,SBi!$1:$1,1)),SBi!$K$2)</f>
        <v>1979-1998</v>
      </c>
      <c r="P179" s="1">
        <f ca="1">IFERROR(INDEX(SBi!$C$3:$K$28,MATCH(E179,SBi!$B$3:$B$28,0),MATCH(O179,SBi!$C$2:$K$2,0)),0)</f>
        <v>105.4</v>
      </c>
      <c r="Q179" s="19">
        <f t="shared" ca="1" si="34"/>
        <v>14.861400000000001</v>
      </c>
      <c r="R179" s="19" t="str">
        <f ca="1">IFERROR(INDEX(VpD!$2:$2,MATCH(G179,VpD!$1:$1,1)),VpD!$I$2)</f>
        <v>1979-1998</v>
      </c>
      <c r="S179" s="1">
        <f ca="1">IFERROR(INDEX(VpD!$C$3:$I$27,MATCH(E179,VpD!$B$3:$B$27,0),MATCH(R179,VpD!$C$2:$I$2,0)),0)</f>
        <v>90</v>
      </c>
      <c r="T179" s="19">
        <f t="shared" ca="1" si="35"/>
        <v>12.69</v>
      </c>
      <c r="U179" s="14" t="str">
        <f t="shared" ca="1" si="36"/>
        <v xml:space="preserve">711677.35 </v>
      </c>
      <c r="V179" s="14" t="str">
        <f t="shared" ca="1" si="37"/>
        <v>6170794.3</v>
      </c>
      <c r="W179" s="14" t="str">
        <f t="shared" ca="1" si="38"/>
        <v>POINT(711677.35 6170794.3)</v>
      </c>
      <c r="X179" s="14" t="str">
        <f>IFERROR(INDEX(BygningOmraade!B:B,MATCH(A179,BygningOmraade!A:A,0)),"")</f>
        <v/>
      </c>
    </row>
    <row r="180" spans="1:24" s="14" customFormat="1" x14ac:dyDescent="0.25">
      <c r="A180" s="14">
        <f t="shared" si="26"/>
        <v>180</v>
      </c>
      <c r="B180" s="14" t="str">
        <f t="shared" ca="1" si="27"/>
        <v>080c45d5-9375-4240-9611-b061d42d30b4</v>
      </c>
      <c r="C180" s="14" t="str">
        <f t="shared" ca="1" si="28"/>
        <v>0a3f507e-1f85-32b8-e044-0003ba298018</v>
      </c>
      <c r="D180" s="14">
        <f t="shared" ca="1" si="29"/>
        <v>993925</v>
      </c>
      <c r="E180" s="1">
        <f t="shared" ca="1" si="30"/>
        <v>120</v>
      </c>
      <c r="F180" s="1">
        <f t="shared" ca="1" si="31"/>
        <v>119</v>
      </c>
      <c r="G180" s="1">
        <f t="shared" ca="1" si="32"/>
        <v>1973</v>
      </c>
      <c r="H180" s="1" t="str">
        <f ca="1">IFERROR(INDEX(Varmeinstallation!B:B,MATCH(INDIRECT($A$1&amp;"L"&amp;A180)*1,Varmeinstallation!A:A,0)),"Ingen varmeinstallationer")</f>
        <v>Centralvarme fra eget anlæg, et-kammer fyr</v>
      </c>
      <c r="I180" s="1" t="str">
        <f ca="1">IFERROR(INDEX(Opvarmningsmiddel!B:B,MATCH(INDIRECT($A$1&amp;"M"&amp;A180)*1,Opvarmningsmiddel!A:A,0)),"")</f>
        <v>Naturgas</v>
      </c>
      <c r="J180" s="1">
        <f t="shared" ca="1" si="33"/>
        <v>0</v>
      </c>
      <c r="K180" s="1" t="str">
        <f ca="1">IFERROR(INDEX(Relationstabel!$C$3:$K$10,MATCH(VALUE(INDIRECT($A$1&amp;"L"&amp;A180)),Relationstabel!$A$3:$A$10,0),MATCH(IFERROR(VALUE(INDIRECT($A$1&amp;"M"&amp;A180)),0),Relationstabel!$C$1:$K$1,0)),"Ingen varmeinstallationer")</f>
        <v>Naturgas</v>
      </c>
      <c r="L180" s="1" t="str">
        <f ca="1">INDEX(Anvendelseskode!B:B,MATCH($E180,Anvendelseskode!$A:$A,0))</f>
        <v>Fritliggende enfamilieshus (parcelhus)</v>
      </c>
      <c r="M180" s="1" t="str">
        <f ca="1">INDEX(Anvendelseskode!C:C,MATCH($E180,Anvendelseskode!$A:$A,0))</f>
        <v>Parcelhuse</v>
      </c>
      <c r="N180" s="1" t="str">
        <f ca="1">INDEX(Anvendelseskode!D:D,MATCH($E180,Anvendelseskode!$A:$A,0))</f>
        <v>Private husholdninger</v>
      </c>
      <c r="O180" s="1" t="str">
        <f ca="1">IFERROR(INDEX(SBi!$2:$2,MATCH(G180,SBi!$1:$1,1)),SBi!$K$2)</f>
        <v>1973-1978</v>
      </c>
      <c r="P180" s="1">
        <f ca="1">IFERROR(INDEX(SBi!$C$3:$K$28,MATCH(E180,SBi!$B$3:$B$28,0),MATCH(O180,SBi!$C$2:$K$2,0)),0)</f>
        <v>119.8</v>
      </c>
      <c r="Q180" s="19">
        <f t="shared" ca="1" si="34"/>
        <v>14.2562</v>
      </c>
      <c r="R180" s="19" t="str">
        <f ca="1">IFERROR(INDEX(VpD!$2:$2,MATCH(G180,VpD!$1:$1,1)),VpD!$I$2)</f>
        <v>1973-1978</v>
      </c>
      <c r="S180" s="1">
        <f ca="1">IFERROR(INDEX(VpD!$C$3:$I$27,MATCH(E180,VpD!$B$3:$B$27,0),MATCH(R180,VpD!$C$2:$I$2,0)),0)</f>
        <v>117</v>
      </c>
      <c r="T180" s="19">
        <f t="shared" ca="1" si="35"/>
        <v>13.923</v>
      </c>
      <c r="U180" s="14" t="str">
        <f t="shared" ca="1" si="36"/>
        <v xml:space="preserve">711173.66 </v>
      </c>
      <c r="V180" s="14" t="str">
        <f t="shared" ca="1" si="37"/>
        <v>6171513.51</v>
      </c>
      <c r="W180" s="14" t="str">
        <f t="shared" ca="1" si="38"/>
        <v>POINT(711173.66 6171513.51)</v>
      </c>
      <c r="X180" s="14" t="str">
        <f>IFERROR(INDEX(BygningOmraade!B:B,MATCH(A180,BygningOmraade!A:A,0)),"")</f>
        <v/>
      </c>
    </row>
    <row r="181" spans="1:24" s="14" customFormat="1" x14ac:dyDescent="0.25">
      <c r="A181" s="14">
        <f t="shared" si="26"/>
        <v>181</v>
      </c>
      <c r="B181" s="14" t="str">
        <f t="shared" ca="1" si="27"/>
        <v>08224512-2c8e-49ea-89b2-3a5ead85030c</v>
      </c>
      <c r="C181" s="14" t="str">
        <f t="shared" ca="1" si="28"/>
        <v>0a3f507e-228d-32b8-e044-0003ba298018</v>
      </c>
      <c r="D181" s="14">
        <f t="shared" ca="1" si="29"/>
        <v>995458</v>
      </c>
      <c r="E181" s="1">
        <f t="shared" ca="1" si="30"/>
        <v>120</v>
      </c>
      <c r="F181" s="1">
        <f t="shared" ca="1" si="31"/>
        <v>139</v>
      </c>
      <c r="G181" s="1">
        <f t="shared" ca="1" si="32"/>
        <v>1991</v>
      </c>
      <c r="H181" s="1" t="str">
        <f ca="1">IFERROR(INDEX(Varmeinstallation!B:B,MATCH(INDIRECT($A$1&amp;"L"&amp;A181)*1,Varmeinstallation!A:A,0)),"Ingen varmeinstallationer")</f>
        <v>Centralvarme fra eget anlæg, et-kammer fyr</v>
      </c>
      <c r="I181" s="1" t="str">
        <f ca="1">IFERROR(INDEX(Opvarmningsmiddel!B:B,MATCH(INDIRECT($A$1&amp;"M"&amp;A181)*1,Opvarmningsmiddel!A:A,0)),"")</f>
        <v>Naturgas</v>
      </c>
      <c r="J181" s="1">
        <f t="shared" ca="1" si="33"/>
        <v>2</v>
      </c>
      <c r="K181" s="1" t="str">
        <f ca="1">IFERROR(INDEX(Relationstabel!$C$3:$K$10,MATCH(VALUE(INDIRECT($A$1&amp;"L"&amp;A181)),Relationstabel!$A$3:$A$10,0),MATCH(IFERROR(VALUE(INDIRECT($A$1&amp;"M"&amp;A181)),0),Relationstabel!$C$1:$K$1,0)),"Ingen varmeinstallationer")</f>
        <v>Naturgas</v>
      </c>
      <c r="L181" s="1" t="str">
        <f ca="1">INDEX(Anvendelseskode!B:B,MATCH($E181,Anvendelseskode!$A:$A,0))</f>
        <v>Fritliggende enfamilieshus (parcelhus)</v>
      </c>
      <c r="M181" s="1" t="str">
        <f ca="1">INDEX(Anvendelseskode!C:C,MATCH($E181,Anvendelseskode!$A:$A,0))</f>
        <v>Parcelhuse</v>
      </c>
      <c r="N181" s="1" t="str">
        <f ca="1">INDEX(Anvendelseskode!D:D,MATCH($E181,Anvendelseskode!$A:$A,0))</f>
        <v>Private husholdninger</v>
      </c>
      <c r="O181" s="1" t="str">
        <f ca="1">IFERROR(INDEX(SBi!$2:$2,MATCH(G181,SBi!$1:$1,1)),SBi!$K$2)</f>
        <v>1979-1998</v>
      </c>
      <c r="P181" s="1">
        <f ca="1">IFERROR(INDEX(SBi!$C$3:$K$28,MATCH(E181,SBi!$B$3:$B$28,0),MATCH(O181,SBi!$C$2:$K$2,0)),0)</f>
        <v>105.4</v>
      </c>
      <c r="Q181" s="19">
        <f t="shared" ca="1" si="34"/>
        <v>14.650600000000001</v>
      </c>
      <c r="R181" s="19" t="str">
        <f ca="1">IFERROR(INDEX(VpD!$2:$2,MATCH(G181,VpD!$1:$1,1)),VpD!$I$2)</f>
        <v>1979-1998</v>
      </c>
      <c r="S181" s="1">
        <f ca="1">IFERROR(INDEX(VpD!$C$3:$I$27,MATCH(E181,VpD!$B$3:$B$27,0),MATCH(R181,VpD!$C$2:$I$2,0)),0)</f>
        <v>90</v>
      </c>
      <c r="T181" s="19">
        <f t="shared" ca="1" si="35"/>
        <v>12.51</v>
      </c>
      <c r="U181" s="14" t="str">
        <f t="shared" ca="1" si="36"/>
        <v xml:space="preserve">711951.26 </v>
      </c>
      <c r="V181" s="14" t="str">
        <f t="shared" ca="1" si="37"/>
        <v>6171805.21</v>
      </c>
      <c r="W181" s="14" t="str">
        <f t="shared" ca="1" si="38"/>
        <v>POINT(711951.26 6171805.21)</v>
      </c>
      <c r="X181" s="14" t="str">
        <f>IFERROR(INDEX(BygningOmraade!B:B,MATCH(A181,BygningOmraade!A:A,0)),"")</f>
        <v/>
      </c>
    </row>
    <row r="182" spans="1:24" s="14" customFormat="1" x14ac:dyDescent="0.25">
      <c r="A182" s="14">
        <f t="shared" si="26"/>
        <v>182</v>
      </c>
      <c r="B182" s="14" t="str">
        <f t="shared" ca="1" si="27"/>
        <v>08328aa6-6101-414e-9a85-71a11cabc28b</v>
      </c>
      <c r="C182" s="14" t="str">
        <f t="shared" ca="1" si="28"/>
        <v>0a3f507e-16a1-32b8-e044-0003ba298018</v>
      </c>
      <c r="D182" s="14">
        <f t="shared" ca="1" si="29"/>
        <v>2577944</v>
      </c>
      <c r="E182" s="1">
        <f t="shared" ca="1" si="30"/>
        <v>130</v>
      </c>
      <c r="F182" s="1">
        <f t="shared" ca="1" si="31"/>
        <v>98</v>
      </c>
      <c r="G182" s="1">
        <f t="shared" ca="1" si="32"/>
        <v>2002</v>
      </c>
      <c r="H182" s="1" t="str">
        <f ca="1">IFERROR(INDEX(Varmeinstallation!B:B,MATCH(INDIRECT($A$1&amp;"L"&amp;A182)*1,Varmeinstallation!A:A,0)),"Ingen varmeinstallationer")</f>
        <v>Centralvarme fra eget anlæg, et-kammer fyr</v>
      </c>
      <c r="I182" s="1" t="str">
        <f ca="1">IFERROR(INDEX(Opvarmningsmiddel!B:B,MATCH(INDIRECT($A$1&amp;"M"&amp;A182)*1,Opvarmningsmiddel!A:A,0)),"")</f>
        <v>Naturgas</v>
      </c>
      <c r="J182" s="1">
        <f t="shared" ca="1" si="33"/>
        <v>90</v>
      </c>
      <c r="K182" s="1" t="str">
        <f ca="1">IFERROR(INDEX(Relationstabel!$C$3:$K$10,MATCH(VALUE(INDIRECT($A$1&amp;"L"&amp;A182)),Relationstabel!$A$3:$A$10,0),MATCH(IFERROR(VALUE(INDIRECT($A$1&amp;"M"&amp;A182)),0),Relationstabel!$C$1:$K$1,0)),"Ingen varmeinstallationer")</f>
        <v>Naturgas</v>
      </c>
      <c r="L182" s="1" t="str">
        <f ca="1">INDEX(Anvendelseskode!B:B,MATCH($E182,Anvendelseskode!$A:$A,0))</f>
        <v>Række-, kæde-, dobbelthus (lodret adskillelse mellem enhederne)</v>
      </c>
      <c r="M182" s="1" t="str">
        <f ca="1">INDEX(Anvendelseskode!C:C,MATCH($E182,Anvendelseskode!$A:$A,0))</f>
        <v>Række-, kæde og dobbelthuse</v>
      </c>
      <c r="N182" s="1" t="str">
        <f ca="1">INDEX(Anvendelseskode!D:D,MATCH($E182,Anvendelseskode!$A:$A,0))</f>
        <v>Private husholdninger</v>
      </c>
      <c r="O182" s="1" t="str">
        <f ca="1">IFERROR(INDEX(SBi!$2:$2,MATCH(G182,SBi!$1:$1,1)),SBi!$K$2)</f>
        <v>1999-2006</v>
      </c>
      <c r="P182" s="1">
        <f ca="1">IFERROR(INDEX(SBi!$C$3:$K$28,MATCH(E182,SBi!$B$3:$B$28,0),MATCH(O182,SBi!$C$2:$K$2,0)),0)</f>
        <v>81.5</v>
      </c>
      <c r="Q182" s="19">
        <f t="shared" ca="1" si="34"/>
        <v>7.9870000000000001</v>
      </c>
      <c r="R182" s="19" t="str">
        <f ca="1">IFERROR(INDEX(VpD!$2:$2,MATCH(G182,VpD!$1:$1,1)),VpD!$I$2)</f>
        <v>&gt;1998</v>
      </c>
      <c r="S182" s="1">
        <f ca="1">IFERROR(INDEX(VpD!$C$3:$I$27,MATCH(E182,VpD!$B$3:$B$27,0),MATCH(R182,VpD!$C$2:$I$2,0)),0)</f>
        <v>65</v>
      </c>
      <c r="T182" s="19">
        <f t="shared" ca="1" si="35"/>
        <v>6.37</v>
      </c>
      <c r="U182" s="14" t="str">
        <f t="shared" ca="1" si="36"/>
        <v xml:space="preserve">712594.32 </v>
      </c>
      <c r="V182" s="14" t="str">
        <f t="shared" ca="1" si="37"/>
        <v>6169744.83</v>
      </c>
      <c r="W182" s="14" t="str">
        <f t="shared" ca="1" si="38"/>
        <v>POINT(712594.32 6169744.83)</v>
      </c>
      <c r="X182" s="14" t="str">
        <f>IFERROR(INDEX(BygningOmraade!B:B,MATCH(A182,BygningOmraade!A:A,0)),"")</f>
        <v/>
      </c>
    </row>
    <row r="183" spans="1:24" s="14" customFormat="1" x14ac:dyDescent="0.25">
      <c r="A183" s="14">
        <f t="shared" si="26"/>
        <v>183</v>
      </c>
      <c r="B183" s="14" t="str">
        <f t="shared" ca="1" si="27"/>
        <v>083ce543-6835-4ec7-847b-eeccda87647e</v>
      </c>
      <c r="C183" s="14" t="str">
        <f t="shared" ca="1" si="28"/>
        <v>0a3f507e-235f-32b8-e044-0003ba298018</v>
      </c>
      <c r="D183" s="14">
        <f t="shared" ca="1" si="29"/>
        <v>995670</v>
      </c>
      <c r="E183" s="1">
        <f t="shared" ca="1" si="30"/>
        <v>120</v>
      </c>
      <c r="F183" s="1">
        <f t="shared" ca="1" si="31"/>
        <v>108</v>
      </c>
      <c r="G183" s="1">
        <f t="shared" ca="1" si="32"/>
        <v>1965</v>
      </c>
      <c r="H183" s="1" t="str">
        <f ca="1">IFERROR(INDEX(Varmeinstallation!B:B,MATCH(INDIRECT($A$1&amp;"L"&amp;A183)*1,Varmeinstallation!A:A,0)),"Ingen varmeinstallationer")</f>
        <v>Centralvarme fra eget anlæg, et-kammer fyr</v>
      </c>
      <c r="I183" s="1" t="str">
        <f ca="1">IFERROR(INDEX(Opvarmningsmiddel!B:B,MATCH(INDIRECT($A$1&amp;"M"&amp;A183)*1,Opvarmningsmiddel!A:A,0)),"")</f>
        <v>Naturgas</v>
      </c>
      <c r="J183" s="1">
        <f t="shared" ca="1" si="33"/>
        <v>0</v>
      </c>
      <c r="K183" s="1" t="str">
        <f ca="1">IFERROR(INDEX(Relationstabel!$C$3:$K$10,MATCH(VALUE(INDIRECT($A$1&amp;"L"&amp;A183)),Relationstabel!$A$3:$A$10,0),MATCH(IFERROR(VALUE(INDIRECT($A$1&amp;"M"&amp;A183)),0),Relationstabel!$C$1:$K$1,0)),"Ingen varmeinstallationer")</f>
        <v>Naturgas</v>
      </c>
      <c r="L183" s="1" t="str">
        <f ca="1">INDEX(Anvendelseskode!B:B,MATCH($E183,Anvendelseskode!$A:$A,0))</f>
        <v>Fritliggende enfamilieshus (parcelhus)</v>
      </c>
      <c r="M183" s="1" t="str">
        <f ca="1">INDEX(Anvendelseskode!C:C,MATCH($E183,Anvendelseskode!$A:$A,0))</f>
        <v>Parcelhuse</v>
      </c>
      <c r="N183" s="1" t="str">
        <f ca="1">INDEX(Anvendelseskode!D:D,MATCH($E183,Anvendelseskode!$A:$A,0))</f>
        <v>Private husholdninger</v>
      </c>
      <c r="O183" s="1" t="str">
        <f ca="1">IFERROR(INDEX(SBi!$2:$2,MATCH(G183,SBi!$1:$1,1)),SBi!$K$2)</f>
        <v>1961-1972</v>
      </c>
      <c r="P183" s="1">
        <f ca="1">IFERROR(INDEX(SBi!$C$3:$K$28,MATCH(E183,SBi!$B$3:$B$28,0),MATCH(O183,SBi!$C$2:$K$2,0)),0)</f>
        <v>134.30000000000001</v>
      </c>
      <c r="Q183" s="19">
        <f t="shared" ca="1" si="34"/>
        <v>14.504400000000002</v>
      </c>
      <c r="R183" s="19" t="str">
        <f ca="1">IFERROR(INDEX(VpD!$2:$2,MATCH(G183,VpD!$1:$1,1)),VpD!$I$2)</f>
        <v>1961-1972</v>
      </c>
      <c r="S183" s="1">
        <f ca="1">IFERROR(INDEX(VpD!$C$3:$I$27,MATCH(E183,VpD!$B$3:$B$27,0),MATCH(R183,VpD!$C$2:$I$2,0)),0)</f>
        <v>143</v>
      </c>
      <c r="T183" s="19">
        <f t="shared" ca="1" si="35"/>
        <v>15.444000000000001</v>
      </c>
      <c r="U183" s="14" t="str">
        <f t="shared" ca="1" si="36"/>
        <v xml:space="preserve">712311.9 </v>
      </c>
      <c r="V183" s="14" t="str">
        <f t="shared" ca="1" si="37"/>
        <v>6169398.29</v>
      </c>
      <c r="W183" s="14" t="str">
        <f t="shared" ca="1" si="38"/>
        <v>POINT(712311.9 6169398.29)</v>
      </c>
      <c r="X183" s="14" t="str">
        <f>IFERROR(INDEX(BygningOmraade!B:B,MATCH(A183,BygningOmraade!A:A,0)),"")</f>
        <v/>
      </c>
    </row>
    <row r="184" spans="1:24" s="14" customFormat="1" x14ac:dyDescent="0.25">
      <c r="A184" s="14">
        <f t="shared" si="26"/>
        <v>184</v>
      </c>
      <c r="B184" s="14" t="str">
        <f t="shared" ca="1" si="27"/>
        <v>084f4db9-156c-409d-8354-a55415bae9e1</v>
      </c>
      <c r="C184" s="14" t="str">
        <f t="shared" ca="1" si="28"/>
        <v>0a3f507e-23d6-32b8-e044-0003ba298018</v>
      </c>
      <c r="D184" s="14">
        <f t="shared" ca="1" si="29"/>
        <v>996087</v>
      </c>
      <c r="E184" s="1">
        <f t="shared" ca="1" si="30"/>
        <v>220</v>
      </c>
      <c r="F184" s="1">
        <f t="shared" ca="1" si="31"/>
        <v>2113</v>
      </c>
      <c r="G184" s="1">
        <f t="shared" ca="1" si="32"/>
        <v>1977</v>
      </c>
      <c r="H184" s="1" t="str">
        <f ca="1">IFERROR(INDEX(Varmeinstallation!B:B,MATCH(INDIRECT($A$1&amp;"L"&amp;A184)*1,Varmeinstallation!A:A,0)),"Ingen varmeinstallationer")</f>
        <v>Fjernvarme/blokvarme (radiatorsystemer eller varmluftanlæg)</v>
      </c>
      <c r="I184" s="1" t="str">
        <f ca="1">IFERROR(INDEX(Opvarmningsmiddel!B:B,MATCH(INDIRECT($A$1&amp;"M"&amp;A184)*1,Opvarmningsmiddel!A:A,0)),"")</f>
        <v/>
      </c>
      <c r="J184" s="1">
        <f t="shared" ca="1" si="33"/>
        <v>0</v>
      </c>
      <c r="K184" s="1" t="str">
        <f ca="1">IFERROR(INDEX(Relationstabel!$C$3:$K$10,MATCH(VALUE(INDIRECT($A$1&amp;"L"&amp;A184)),Relationstabel!$A$3:$A$10,0),MATCH(IFERROR(VALUE(INDIRECT($A$1&amp;"M"&amp;A184)),0),Relationstabel!$C$1:$K$1,0)),"Ingen varmeinstallationer")</f>
        <v>Fjernvarme/ Blokvarme</v>
      </c>
      <c r="L184" s="1" t="str">
        <f ca="1">INDEX(Anvendelseskode!B:B,MATCH($E184,Anvendelseskode!$A:$A,0))</f>
        <v>Bygning til erhvervsmæssig produktion vedrørende industri, håndværk m.v. (fabrik, værksted o.lign.)</v>
      </c>
      <c r="M184" s="1" t="str">
        <f ca="1">INDEX(Anvendelseskode!C:C,MATCH($E184,Anvendelseskode!$A:$A,0))</f>
        <v>Fabrikker, værksteder o.l.</v>
      </c>
      <c r="N184" s="1" t="str">
        <f ca="1">INDEX(Anvendelseskode!D:D,MATCH($E184,Anvendelseskode!$A:$A,0))</f>
        <v>Industri</v>
      </c>
      <c r="O184" s="1" t="str">
        <f ca="1">IFERROR(INDEX(SBi!$2:$2,MATCH(G184,SBi!$1:$1,1)),SBi!$K$2)</f>
        <v>1973-1978</v>
      </c>
      <c r="P184" s="1">
        <f ca="1">IFERROR(INDEX(SBi!$C$3:$K$28,MATCH(E184,SBi!$B$3:$B$28,0),MATCH(O184,SBi!$C$2:$K$2,0)),0)</f>
        <v>97</v>
      </c>
      <c r="Q184" s="19">
        <f t="shared" ca="1" si="34"/>
        <v>204.96100000000001</v>
      </c>
      <c r="R184" s="19" t="str">
        <f ca="1">IFERROR(INDEX(VpD!$2:$2,MATCH(G184,VpD!$1:$1,1)),VpD!$I$2)</f>
        <v>1973-1978</v>
      </c>
      <c r="S184" s="1">
        <f ca="1">IFERROR(INDEX(VpD!$C$3:$I$27,MATCH(E184,VpD!$B$3:$B$27,0),MATCH(R184,VpD!$C$2:$I$2,0)),0)</f>
        <v>97</v>
      </c>
      <c r="T184" s="19">
        <f t="shared" ca="1" si="35"/>
        <v>204.96100000000001</v>
      </c>
      <c r="U184" s="14" t="str">
        <f t="shared" ca="1" si="36"/>
        <v xml:space="preserve">712535.61 </v>
      </c>
      <c r="V184" s="14" t="str">
        <f t="shared" ca="1" si="37"/>
        <v>6171738.01</v>
      </c>
      <c r="W184" s="14" t="str">
        <f t="shared" ca="1" si="38"/>
        <v>POINT(712535.61 6171738.01)</v>
      </c>
      <c r="X184" s="14" t="str">
        <f>IFERROR(INDEX(BygningOmraade!B:B,MATCH(A184,BygningOmraade!A:A,0)),"")</f>
        <v/>
      </c>
    </row>
    <row r="185" spans="1:24" s="14" customFormat="1" x14ac:dyDescent="0.25">
      <c r="A185" s="14">
        <f t="shared" si="26"/>
        <v>185</v>
      </c>
      <c r="B185" s="14" t="str">
        <f t="shared" ca="1" si="27"/>
        <v>0851665a-82d2-4171-b1a0-ac692cbbc23d</v>
      </c>
      <c r="C185" s="14" t="str">
        <f t="shared" ca="1" si="28"/>
        <v>0a3f507e-1d4a-32b8-e044-0003ba298018</v>
      </c>
      <c r="D185" s="14">
        <f t="shared" ca="1" si="29"/>
        <v>997318</v>
      </c>
      <c r="E185" s="1">
        <f t="shared" ca="1" si="30"/>
        <v>130</v>
      </c>
      <c r="F185" s="1">
        <f t="shared" ca="1" si="31"/>
        <v>109</v>
      </c>
      <c r="G185" s="1">
        <f t="shared" ca="1" si="32"/>
        <v>1978</v>
      </c>
      <c r="H185" s="1" t="str">
        <f ca="1">IFERROR(INDEX(Varmeinstallation!B:B,MATCH(INDIRECT($A$1&amp;"L"&amp;A185)*1,Varmeinstallation!A:A,0)),"Ingen varmeinstallationer")</f>
        <v>Fjernvarme/blokvarme (radiatorsystemer eller varmluftanlæg)</v>
      </c>
      <c r="I185" s="1" t="str">
        <f ca="1">IFERROR(INDEX(Opvarmningsmiddel!B:B,MATCH(INDIRECT($A$1&amp;"M"&amp;A185)*1,Opvarmningsmiddel!A:A,0)),"")</f>
        <v/>
      </c>
      <c r="J185" s="1">
        <f t="shared" ca="1" si="33"/>
        <v>0</v>
      </c>
      <c r="K185" s="1" t="str">
        <f ca="1">IFERROR(INDEX(Relationstabel!$C$3:$K$10,MATCH(VALUE(INDIRECT($A$1&amp;"L"&amp;A185)),Relationstabel!$A$3:$A$10,0),MATCH(IFERROR(VALUE(INDIRECT($A$1&amp;"M"&amp;A185)),0),Relationstabel!$C$1:$K$1,0)),"Ingen varmeinstallationer")</f>
        <v>Fjernvarme/ Blokvarme</v>
      </c>
      <c r="L185" s="1" t="str">
        <f ca="1">INDEX(Anvendelseskode!B:B,MATCH($E185,Anvendelseskode!$A:$A,0))</f>
        <v>Række-, kæde-, dobbelthus (lodret adskillelse mellem enhederne)</v>
      </c>
      <c r="M185" s="1" t="str">
        <f ca="1">INDEX(Anvendelseskode!C:C,MATCH($E185,Anvendelseskode!$A:$A,0))</f>
        <v>Række-, kæde og dobbelthuse</v>
      </c>
      <c r="N185" s="1" t="str">
        <f ca="1">INDEX(Anvendelseskode!D:D,MATCH($E185,Anvendelseskode!$A:$A,0))</f>
        <v>Private husholdninger</v>
      </c>
      <c r="O185" s="1" t="str">
        <f ca="1">IFERROR(INDEX(SBi!$2:$2,MATCH(G185,SBi!$1:$1,1)),SBi!$K$2)</f>
        <v>1973-1978</v>
      </c>
      <c r="P185" s="1">
        <f ca="1">IFERROR(INDEX(SBi!$C$3:$K$28,MATCH(E185,SBi!$B$3:$B$28,0),MATCH(O185,SBi!$C$2:$K$2,0)),0)</f>
        <v>112.6</v>
      </c>
      <c r="Q185" s="19">
        <f t="shared" ca="1" si="34"/>
        <v>12.273399999999999</v>
      </c>
      <c r="R185" s="19" t="str">
        <f ca="1">IFERROR(INDEX(VpD!$2:$2,MATCH(G185,VpD!$1:$1,1)),VpD!$I$2)</f>
        <v>1973-1978</v>
      </c>
      <c r="S185" s="1">
        <f ca="1">IFERROR(INDEX(VpD!$C$3:$I$27,MATCH(E185,VpD!$B$3:$B$27,0),MATCH(R185,VpD!$C$2:$I$2,0)),0)</f>
        <v>98</v>
      </c>
      <c r="T185" s="19">
        <f t="shared" ca="1" si="35"/>
        <v>10.682</v>
      </c>
      <c r="U185" s="14" t="str">
        <f t="shared" ca="1" si="36"/>
        <v xml:space="preserve">713671.73 </v>
      </c>
      <c r="V185" s="14" t="str">
        <f t="shared" ca="1" si="37"/>
        <v>6169634.87</v>
      </c>
      <c r="W185" s="14" t="str">
        <f t="shared" ca="1" si="38"/>
        <v>POINT(713671.73 6169634.87)</v>
      </c>
      <c r="X185" s="14" t="str">
        <f>IFERROR(INDEX(BygningOmraade!B:B,MATCH(A185,BygningOmraade!A:A,0)),"")</f>
        <v/>
      </c>
    </row>
    <row r="186" spans="1:24" s="14" customFormat="1" x14ac:dyDescent="0.25">
      <c r="A186" s="14">
        <f t="shared" si="26"/>
        <v>186</v>
      </c>
      <c r="B186" s="14" t="str">
        <f t="shared" ca="1" si="27"/>
        <v>08722338-b634-477b-9aef-697132a4f528</v>
      </c>
      <c r="C186" s="14" t="str">
        <f t="shared" ca="1" si="28"/>
        <v>0a3f507e-1554-32b8-e044-0003ba298018</v>
      </c>
      <c r="D186" s="14">
        <f t="shared" ca="1" si="29"/>
        <v>996766</v>
      </c>
      <c r="E186" s="1">
        <f t="shared" ca="1" si="30"/>
        <v>130</v>
      </c>
      <c r="F186" s="1">
        <f t="shared" ca="1" si="31"/>
        <v>102</v>
      </c>
      <c r="G186" s="1">
        <f t="shared" ca="1" si="32"/>
        <v>1977</v>
      </c>
      <c r="H186" s="1" t="str">
        <f ca="1">IFERROR(INDEX(Varmeinstallation!B:B,MATCH(INDIRECT($A$1&amp;"L"&amp;A186)*1,Varmeinstallation!A:A,0)),"Ingen varmeinstallationer")</f>
        <v>Fjernvarme/blokvarme (radiatorsystemer eller varmluftanlæg)</v>
      </c>
      <c r="I186" s="1" t="str">
        <f ca="1">IFERROR(INDEX(Opvarmningsmiddel!B:B,MATCH(INDIRECT($A$1&amp;"M"&amp;A186)*1,Opvarmningsmiddel!A:A,0)),"")</f>
        <v/>
      </c>
      <c r="J186" s="1">
        <f t="shared" ca="1" si="33"/>
        <v>0</v>
      </c>
      <c r="K186" s="1" t="str">
        <f ca="1">IFERROR(INDEX(Relationstabel!$C$3:$K$10,MATCH(VALUE(INDIRECT($A$1&amp;"L"&amp;A186)),Relationstabel!$A$3:$A$10,0),MATCH(IFERROR(VALUE(INDIRECT($A$1&amp;"M"&amp;A186)),0),Relationstabel!$C$1:$K$1,0)),"Ingen varmeinstallationer")</f>
        <v>Fjernvarme/ Blokvarme</v>
      </c>
      <c r="L186" s="1" t="str">
        <f ca="1">INDEX(Anvendelseskode!B:B,MATCH($E186,Anvendelseskode!$A:$A,0))</f>
        <v>Række-, kæde-, dobbelthus (lodret adskillelse mellem enhederne)</v>
      </c>
      <c r="M186" s="1" t="str">
        <f ca="1">INDEX(Anvendelseskode!C:C,MATCH($E186,Anvendelseskode!$A:$A,0))</f>
        <v>Række-, kæde og dobbelthuse</v>
      </c>
      <c r="N186" s="1" t="str">
        <f ca="1">INDEX(Anvendelseskode!D:D,MATCH($E186,Anvendelseskode!$A:$A,0))</f>
        <v>Private husholdninger</v>
      </c>
      <c r="O186" s="1" t="str">
        <f ca="1">IFERROR(INDEX(SBi!$2:$2,MATCH(G186,SBi!$1:$1,1)),SBi!$K$2)</f>
        <v>1973-1978</v>
      </c>
      <c r="P186" s="1">
        <f ca="1">IFERROR(INDEX(SBi!$C$3:$K$28,MATCH(E186,SBi!$B$3:$B$28,0),MATCH(O186,SBi!$C$2:$K$2,0)),0)</f>
        <v>112.6</v>
      </c>
      <c r="Q186" s="19">
        <f t="shared" ca="1" si="34"/>
        <v>11.485199999999999</v>
      </c>
      <c r="R186" s="19" t="str">
        <f ca="1">IFERROR(INDEX(VpD!$2:$2,MATCH(G186,VpD!$1:$1,1)),VpD!$I$2)</f>
        <v>1973-1978</v>
      </c>
      <c r="S186" s="1">
        <f ca="1">IFERROR(INDEX(VpD!$C$3:$I$27,MATCH(E186,VpD!$B$3:$B$27,0),MATCH(R186,VpD!$C$2:$I$2,0)),0)</f>
        <v>98</v>
      </c>
      <c r="T186" s="19">
        <f t="shared" ca="1" si="35"/>
        <v>9.9960000000000004</v>
      </c>
      <c r="U186" s="14" t="str">
        <f t="shared" ca="1" si="36"/>
        <v xml:space="preserve">713489.06 </v>
      </c>
      <c r="V186" s="14" t="str">
        <f t="shared" ca="1" si="37"/>
        <v>6169526.54</v>
      </c>
      <c r="W186" s="14" t="str">
        <f t="shared" ca="1" si="38"/>
        <v>POINT(713489.06 6169526.54)</v>
      </c>
      <c r="X186" s="14" t="str">
        <f>IFERROR(INDEX(BygningOmraade!B:B,MATCH(A186,BygningOmraade!A:A,0)),"")</f>
        <v/>
      </c>
    </row>
    <row r="187" spans="1:24" s="14" customFormat="1" x14ac:dyDescent="0.25">
      <c r="A187" s="14">
        <f t="shared" si="26"/>
        <v>187</v>
      </c>
      <c r="B187" s="14" t="str">
        <f t="shared" ca="1" si="27"/>
        <v>08767a80-0b1b-407f-b945-c06894e06e68</v>
      </c>
      <c r="C187" s="14" t="str">
        <f t="shared" ca="1" si="28"/>
        <v>93e08dfb-0370-428a-8edf-5045df0f28c8</v>
      </c>
      <c r="D187" s="14">
        <f t="shared" ca="1" si="29"/>
        <v>100098570</v>
      </c>
      <c r="E187" s="1">
        <f t="shared" ca="1" si="30"/>
        <v>130</v>
      </c>
      <c r="F187" s="1">
        <f t="shared" ca="1" si="31"/>
        <v>120</v>
      </c>
      <c r="G187" s="1">
        <f t="shared" ca="1" si="32"/>
        <v>2017</v>
      </c>
      <c r="H187" s="1" t="str">
        <f ca="1">IFERROR(INDEX(Varmeinstallation!B:B,MATCH(INDIRECT($A$1&amp;"L"&amp;A187)*1,Varmeinstallation!A:A,0)),"Ingen varmeinstallationer")</f>
        <v>Fjernvarme/blokvarme (radiatorsystemer eller varmluftanlæg)</v>
      </c>
      <c r="I187" s="1" t="str">
        <f ca="1">IFERROR(INDEX(Opvarmningsmiddel!B:B,MATCH(INDIRECT($A$1&amp;"M"&amp;A187)*1,Opvarmningsmiddel!A:A,0)),"")</f>
        <v/>
      </c>
      <c r="J187" s="1">
        <f t="shared" ca="1" si="33"/>
        <v>0</v>
      </c>
      <c r="K187" s="1" t="str">
        <f ca="1">IFERROR(INDEX(Relationstabel!$C$3:$K$10,MATCH(VALUE(INDIRECT($A$1&amp;"L"&amp;A187)),Relationstabel!$A$3:$A$10,0),MATCH(IFERROR(VALUE(INDIRECT($A$1&amp;"M"&amp;A187)),0),Relationstabel!$C$1:$K$1,0)),"Ingen varmeinstallationer")</f>
        <v>Fjernvarme/ Blokvarme</v>
      </c>
      <c r="L187" s="1" t="str">
        <f ca="1">INDEX(Anvendelseskode!B:B,MATCH($E187,Anvendelseskode!$A:$A,0))</f>
        <v>Række-, kæde-, dobbelthus (lodret adskillelse mellem enhederne)</v>
      </c>
      <c r="M187" s="1" t="str">
        <f ca="1">INDEX(Anvendelseskode!C:C,MATCH($E187,Anvendelseskode!$A:$A,0))</f>
        <v>Række-, kæde og dobbelthuse</v>
      </c>
      <c r="N187" s="1" t="str">
        <f ca="1">INDEX(Anvendelseskode!D:D,MATCH($E187,Anvendelseskode!$A:$A,0))</f>
        <v>Private husholdninger</v>
      </c>
      <c r="O187" s="1" t="str">
        <f ca="1">IFERROR(INDEX(SBi!$2:$2,MATCH(G187,SBi!$1:$1,1)),SBi!$K$2)</f>
        <v>Efter 2006</v>
      </c>
      <c r="P187" s="1">
        <f ca="1">IFERROR(INDEX(SBi!$C$3:$K$28,MATCH(E187,SBi!$B$3:$B$28,0),MATCH(O187,SBi!$C$2:$K$2,0)),0)</f>
        <v>66.400000000000006</v>
      </c>
      <c r="Q187" s="19">
        <f t="shared" ca="1" si="34"/>
        <v>7.9680000000000009</v>
      </c>
      <c r="R187" s="19" t="str">
        <f ca="1">IFERROR(INDEX(VpD!$2:$2,MATCH(G187,VpD!$1:$1,1)),VpD!$I$2)</f>
        <v>&gt;1998</v>
      </c>
      <c r="S187" s="1">
        <f ca="1">IFERROR(INDEX(VpD!$C$3:$I$27,MATCH(E187,VpD!$B$3:$B$27,0),MATCH(R187,VpD!$C$2:$I$2,0)),0)</f>
        <v>65</v>
      </c>
      <c r="T187" s="19">
        <f t="shared" ca="1" si="35"/>
        <v>7.8</v>
      </c>
      <c r="U187" s="14" t="str">
        <f t="shared" ca="1" si="36"/>
        <v xml:space="preserve">711588.3 </v>
      </c>
      <c r="V187" s="14" t="str">
        <f t="shared" ca="1" si="37"/>
        <v>6172737.59</v>
      </c>
      <c r="W187" s="14" t="str">
        <f t="shared" ca="1" si="38"/>
        <v>POINT(711588.3 6172737.59)</v>
      </c>
      <c r="X187" s="14" t="str">
        <f>IFERROR(INDEX(BygningOmraade!B:B,MATCH(A187,BygningOmraade!A:A,0)),"")</f>
        <v/>
      </c>
    </row>
    <row r="188" spans="1:24" s="14" customFormat="1" x14ac:dyDescent="0.25">
      <c r="A188" s="14">
        <f t="shared" si="26"/>
        <v>188</v>
      </c>
      <c r="B188" s="14" t="str">
        <f t="shared" ca="1" si="27"/>
        <v>088f7dc5-e266-4cd0-9afe-839c22b5e1ce</v>
      </c>
      <c r="C188" s="14" t="str">
        <f t="shared" ca="1" si="28"/>
        <v>0a3f507e-210c-32b8-e044-0003ba298018</v>
      </c>
      <c r="D188" s="14">
        <f t="shared" ca="1" si="29"/>
        <v>997103</v>
      </c>
      <c r="E188" s="1">
        <f t="shared" ca="1" si="30"/>
        <v>120</v>
      </c>
      <c r="F188" s="1">
        <f t="shared" ca="1" si="31"/>
        <v>130</v>
      </c>
      <c r="G188" s="1">
        <f t="shared" ca="1" si="32"/>
        <v>1967</v>
      </c>
      <c r="H188" s="1" t="str">
        <f ca="1">IFERROR(INDEX(Varmeinstallation!B:B,MATCH(INDIRECT($A$1&amp;"L"&amp;A188)*1,Varmeinstallation!A:A,0)),"Ingen varmeinstallationer")</f>
        <v>Centralvarme fra eget anlæg, et-kammer fyr</v>
      </c>
      <c r="I188" s="1" t="str">
        <f ca="1">IFERROR(INDEX(Opvarmningsmiddel!B:B,MATCH(INDIRECT($A$1&amp;"M"&amp;A188)*1,Opvarmningsmiddel!A:A,0)),"")</f>
        <v>Naturgas</v>
      </c>
      <c r="J188" s="1">
        <f t="shared" ca="1" si="33"/>
        <v>0</v>
      </c>
      <c r="K188" s="1" t="str">
        <f ca="1">IFERROR(INDEX(Relationstabel!$C$3:$K$10,MATCH(VALUE(INDIRECT($A$1&amp;"L"&amp;A188)),Relationstabel!$A$3:$A$10,0),MATCH(IFERROR(VALUE(INDIRECT($A$1&amp;"M"&amp;A188)),0),Relationstabel!$C$1:$K$1,0)),"Ingen varmeinstallationer")</f>
        <v>Naturgas</v>
      </c>
      <c r="L188" s="1" t="str">
        <f ca="1">INDEX(Anvendelseskode!B:B,MATCH($E188,Anvendelseskode!$A:$A,0))</f>
        <v>Fritliggende enfamilieshus (parcelhus)</v>
      </c>
      <c r="M188" s="1" t="str">
        <f ca="1">INDEX(Anvendelseskode!C:C,MATCH($E188,Anvendelseskode!$A:$A,0))</f>
        <v>Parcelhuse</v>
      </c>
      <c r="N188" s="1" t="str">
        <f ca="1">INDEX(Anvendelseskode!D:D,MATCH($E188,Anvendelseskode!$A:$A,0))</f>
        <v>Private husholdninger</v>
      </c>
      <c r="O188" s="1" t="str">
        <f ca="1">IFERROR(INDEX(SBi!$2:$2,MATCH(G188,SBi!$1:$1,1)),SBi!$K$2)</f>
        <v>1961-1972</v>
      </c>
      <c r="P188" s="1">
        <f ca="1">IFERROR(INDEX(SBi!$C$3:$K$28,MATCH(E188,SBi!$B$3:$B$28,0),MATCH(O188,SBi!$C$2:$K$2,0)),0)</f>
        <v>134.30000000000001</v>
      </c>
      <c r="Q188" s="19">
        <f t="shared" ca="1" si="34"/>
        <v>17.459</v>
      </c>
      <c r="R188" s="19" t="str">
        <f ca="1">IFERROR(INDEX(VpD!$2:$2,MATCH(G188,VpD!$1:$1,1)),VpD!$I$2)</f>
        <v>1961-1972</v>
      </c>
      <c r="S188" s="1">
        <f ca="1">IFERROR(INDEX(VpD!$C$3:$I$27,MATCH(E188,VpD!$B$3:$B$27,0),MATCH(R188,VpD!$C$2:$I$2,0)),0)</f>
        <v>143</v>
      </c>
      <c r="T188" s="19">
        <f t="shared" ca="1" si="35"/>
        <v>18.59</v>
      </c>
      <c r="U188" s="14" t="str">
        <f t="shared" ca="1" si="36"/>
        <v xml:space="preserve">713562.96 </v>
      </c>
      <c r="V188" s="14" t="str">
        <f t="shared" ca="1" si="37"/>
        <v>6168991.62</v>
      </c>
      <c r="W188" s="14" t="str">
        <f t="shared" ca="1" si="38"/>
        <v>POINT(713562.96 6168991.62)</v>
      </c>
      <c r="X188" s="14" t="str">
        <f>IFERROR(INDEX(BygningOmraade!B:B,MATCH(A188,BygningOmraade!A:A,0)),"")</f>
        <v/>
      </c>
    </row>
    <row r="189" spans="1:24" s="14" customFormat="1" x14ac:dyDescent="0.25">
      <c r="A189" s="14">
        <f t="shared" si="26"/>
        <v>189</v>
      </c>
      <c r="B189" s="14" t="str">
        <f t="shared" ca="1" si="27"/>
        <v>0896eef0-e146-4dfc-a5dc-bba7907fe08c</v>
      </c>
      <c r="C189" s="14" t="str">
        <f t="shared" ca="1" si="28"/>
        <v>0a3f507e-1fe8-32b8-e044-0003ba298018</v>
      </c>
      <c r="D189" s="14">
        <f t="shared" ca="1" si="29"/>
        <v>994084</v>
      </c>
      <c r="E189" s="1">
        <f t="shared" ca="1" si="30"/>
        <v>120</v>
      </c>
      <c r="F189" s="1">
        <f t="shared" ca="1" si="31"/>
        <v>134</v>
      </c>
      <c r="G189" s="1">
        <f t="shared" ca="1" si="32"/>
        <v>1972</v>
      </c>
      <c r="H189" s="1" t="str">
        <f ca="1">IFERROR(INDEX(Varmeinstallation!B:B,MATCH(INDIRECT($A$1&amp;"L"&amp;A189)*1,Varmeinstallation!A:A,0)),"Ingen varmeinstallationer")</f>
        <v>Centralvarme fra eget anlæg, et-kammer fyr</v>
      </c>
      <c r="I189" s="1" t="str">
        <f ca="1">IFERROR(INDEX(Opvarmningsmiddel!B:B,MATCH(INDIRECT($A$1&amp;"M"&amp;A189)*1,Opvarmningsmiddel!A:A,0)),"")</f>
        <v>Naturgas</v>
      </c>
      <c r="J189" s="1">
        <f t="shared" ca="1" si="33"/>
        <v>0</v>
      </c>
      <c r="K189" s="1" t="str">
        <f ca="1">IFERROR(INDEX(Relationstabel!$C$3:$K$10,MATCH(VALUE(INDIRECT($A$1&amp;"L"&amp;A189)),Relationstabel!$A$3:$A$10,0),MATCH(IFERROR(VALUE(INDIRECT($A$1&amp;"M"&amp;A189)),0),Relationstabel!$C$1:$K$1,0)),"Ingen varmeinstallationer")</f>
        <v>Naturgas</v>
      </c>
      <c r="L189" s="1" t="str">
        <f ca="1">INDEX(Anvendelseskode!B:B,MATCH($E189,Anvendelseskode!$A:$A,0))</f>
        <v>Fritliggende enfamilieshus (parcelhus)</v>
      </c>
      <c r="M189" s="1" t="str">
        <f ca="1">INDEX(Anvendelseskode!C:C,MATCH($E189,Anvendelseskode!$A:$A,0))</f>
        <v>Parcelhuse</v>
      </c>
      <c r="N189" s="1" t="str">
        <f ca="1">INDEX(Anvendelseskode!D:D,MATCH($E189,Anvendelseskode!$A:$A,0))</f>
        <v>Private husholdninger</v>
      </c>
      <c r="O189" s="1" t="str">
        <f ca="1">IFERROR(INDEX(SBi!$2:$2,MATCH(G189,SBi!$1:$1,1)),SBi!$K$2)</f>
        <v>1961-1972</v>
      </c>
      <c r="P189" s="1">
        <f ca="1">IFERROR(INDEX(SBi!$C$3:$K$28,MATCH(E189,SBi!$B$3:$B$28,0),MATCH(O189,SBi!$C$2:$K$2,0)),0)</f>
        <v>134.30000000000001</v>
      </c>
      <c r="Q189" s="19">
        <f t="shared" ca="1" si="34"/>
        <v>17.996200000000002</v>
      </c>
      <c r="R189" s="19" t="str">
        <f ca="1">IFERROR(INDEX(VpD!$2:$2,MATCH(G189,VpD!$1:$1,1)),VpD!$I$2)</f>
        <v>1961-1972</v>
      </c>
      <c r="S189" s="1">
        <f ca="1">IFERROR(INDEX(VpD!$C$3:$I$27,MATCH(E189,VpD!$B$3:$B$27,0),MATCH(R189,VpD!$C$2:$I$2,0)),0)</f>
        <v>143</v>
      </c>
      <c r="T189" s="19">
        <f t="shared" ca="1" si="35"/>
        <v>19.161999999999999</v>
      </c>
      <c r="U189" s="14" t="str">
        <f t="shared" ca="1" si="36"/>
        <v xml:space="preserve">711035.43 </v>
      </c>
      <c r="V189" s="14" t="str">
        <f t="shared" ca="1" si="37"/>
        <v>6171778.18</v>
      </c>
      <c r="W189" s="14" t="str">
        <f t="shared" ca="1" si="38"/>
        <v>POINT(711035.43 6171778.18)</v>
      </c>
      <c r="X189" s="14" t="str">
        <f>IFERROR(INDEX(BygningOmraade!B:B,MATCH(A189,BygningOmraade!A:A,0)),"")</f>
        <v/>
      </c>
    </row>
    <row r="190" spans="1:24" s="14" customFormat="1" x14ac:dyDescent="0.25">
      <c r="A190" s="14">
        <f t="shared" si="26"/>
        <v>190</v>
      </c>
      <c r="B190" s="14" t="str">
        <f t="shared" ca="1" si="27"/>
        <v>08a0d08f-8ecb-41e7-abf3-2db3847a993c</v>
      </c>
      <c r="C190" s="14" t="str">
        <f t="shared" ca="1" si="28"/>
        <v>0a3f507e-1aa2-32b8-e044-0003ba298018</v>
      </c>
      <c r="D190" s="14">
        <f t="shared" ca="1" si="29"/>
        <v>997544</v>
      </c>
      <c r="E190" s="1">
        <f t="shared" ca="1" si="30"/>
        <v>120</v>
      </c>
      <c r="F190" s="1">
        <f t="shared" ca="1" si="31"/>
        <v>147</v>
      </c>
      <c r="G190" s="1">
        <f t="shared" ca="1" si="32"/>
        <v>1967</v>
      </c>
      <c r="H190" s="1" t="str">
        <f ca="1">IFERROR(INDEX(Varmeinstallation!B:B,MATCH(INDIRECT($A$1&amp;"L"&amp;A190)*1,Varmeinstallation!A:A,0)),"Ingen varmeinstallationer")</f>
        <v>Centralvarme fra eget anlæg, et-kammer fyr</v>
      </c>
      <c r="I190" s="1" t="str">
        <f ca="1">IFERROR(INDEX(Opvarmningsmiddel!B:B,MATCH(INDIRECT($A$1&amp;"M"&amp;A190)*1,Opvarmningsmiddel!A:A,0)),"")</f>
        <v>Naturgas</v>
      </c>
      <c r="J190" s="1">
        <f t="shared" ca="1" si="33"/>
        <v>2</v>
      </c>
      <c r="K190" s="1" t="str">
        <f ca="1">IFERROR(INDEX(Relationstabel!$C$3:$K$10,MATCH(VALUE(INDIRECT($A$1&amp;"L"&amp;A190)),Relationstabel!$A$3:$A$10,0),MATCH(IFERROR(VALUE(INDIRECT($A$1&amp;"M"&amp;A190)),0),Relationstabel!$C$1:$K$1,0)),"Ingen varmeinstallationer")</f>
        <v>Naturgas</v>
      </c>
      <c r="L190" s="1" t="str">
        <f ca="1">INDEX(Anvendelseskode!B:B,MATCH($E190,Anvendelseskode!$A:$A,0))</f>
        <v>Fritliggende enfamilieshus (parcelhus)</v>
      </c>
      <c r="M190" s="1" t="str">
        <f ca="1">INDEX(Anvendelseskode!C:C,MATCH($E190,Anvendelseskode!$A:$A,0))</f>
        <v>Parcelhuse</v>
      </c>
      <c r="N190" s="1" t="str">
        <f ca="1">INDEX(Anvendelseskode!D:D,MATCH($E190,Anvendelseskode!$A:$A,0))</f>
        <v>Private husholdninger</v>
      </c>
      <c r="O190" s="1" t="str">
        <f ca="1">IFERROR(INDEX(SBi!$2:$2,MATCH(G190,SBi!$1:$1,1)),SBi!$K$2)</f>
        <v>1961-1972</v>
      </c>
      <c r="P190" s="1">
        <f ca="1">IFERROR(INDEX(SBi!$C$3:$K$28,MATCH(E190,SBi!$B$3:$B$28,0),MATCH(O190,SBi!$C$2:$K$2,0)),0)</f>
        <v>134.30000000000001</v>
      </c>
      <c r="Q190" s="19">
        <f t="shared" ca="1" si="34"/>
        <v>19.742100000000001</v>
      </c>
      <c r="R190" s="19" t="str">
        <f ca="1">IFERROR(INDEX(VpD!$2:$2,MATCH(G190,VpD!$1:$1,1)),VpD!$I$2)</f>
        <v>1961-1972</v>
      </c>
      <c r="S190" s="1">
        <f ca="1">IFERROR(INDEX(VpD!$C$3:$I$27,MATCH(E190,VpD!$B$3:$B$27,0),MATCH(R190,VpD!$C$2:$I$2,0)),0)</f>
        <v>143</v>
      </c>
      <c r="T190" s="19">
        <f t="shared" ca="1" si="35"/>
        <v>21.021000000000001</v>
      </c>
      <c r="U190" s="14" t="str">
        <f t="shared" ca="1" si="36"/>
        <v xml:space="preserve">713859.01 </v>
      </c>
      <c r="V190" s="14" t="str">
        <f t="shared" ca="1" si="37"/>
        <v>6168959</v>
      </c>
      <c r="W190" s="14" t="str">
        <f t="shared" ca="1" si="38"/>
        <v>POINT(713859.01 6168959)</v>
      </c>
      <c r="X190" s="14" t="str">
        <f>IFERROR(INDEX(BygningOmraade!B:B,MATCH(A190,BygningOmraade!A:A,0)),"")</f>
        <v/>
      </c>
    </row>
    <row r="191" spans="1:24" s="14" customFormat="1" x14ac:dyDescent="0.25">
      <c r="A191" s="14">
        <f t="shared" si="26"/>
        <v>191</v>
      </c>
      <c r="B191" s="14" t="str">
        <f t="shared" ca="1" si="27"/>
        <v>08a1abf5-b6d9-4ff0-a0dc-a941dccbe06c</v>
      </c>
      <c r="C191" s="14" t="str">
        <f t="shared" ca="1" si="28"/>
        <v>0a3f507e-1e3f-32b8-e044-0003ba298018</v>
      </c>
      <c r="D191" s="14">
        <f t="shared" ca="1" si="29"/>
        <v>994468</v>
      </c>
      <c r="E191" s="1">
        <f t="shared" ca="1" si="30"/>
        <v>120</v>
      </c>
      <c r="F191" s="1">
        <f t="shared" ca="1" si="31"/>
        <v>138</v>
      </c>
      <c r="G191" s="1">
        <f t="shared" ca="1" si="32"/>
        <v>1972</v>
      </c>
      <c r="H191" s="1" t="str">
        <f ca="1">IFERROR(INDEX(Varmeinstallation!B:B,MATCH(INDIRECT($A$1&amp;"L"&amp;A191)*1,Varmeinstallation!A:A,0)),"Ingen varmeinstallationer")</f>
        <v>Centralvarme fra eget anlæg, et-kammer fyr</v>
      </c>
      <c r="I191" s="1" t="str">
        <f ca="1">IFERROR(INDEX(Opvarmningsmiddel!B:B,MATCH(INDIRECT($A$1&amp;"M"&amp;A191)*1,Opvarmningsmiddel!A:A,0)),"")</f>
        <v>Naturgas</v>
      </c>
      <c r="J191" s="1">
        <f t="shared" ca="1" si="33"/>
        <v>0</v>
      </c>
      <c r="K191" s="1" t="str">
        <f ca="1">IFERROR(INDEX(Relationstabel!$C$3:$K$10,MATCH(VALUE(INDIRECT($A$1&amp;"L"&amp;A191)),Relationstabel!$A$3:$A$10,0),MATCH(IFERROR(VALUE(INDIRECT($A$1&amp;"M"&amp;A191)),0),Relationstabel!$C$1:$K$1,0)),"Ingen varmeinstallationer")</f>
        <v>Naturgas</v>
      </c>
      <c r="L191" s="1" t="str">
        <f ca="1">INDEX(Anvendelseskode!B:B,MATCH($E191,Anvendelseskode!$A:$A,0))</f>
        <v>Fritliggende enfamilieshus (parcelhus)</v>
      </c>
      <c r="M191" s="1" t="str">
        <f ca="1">INDEX(Anvendelseskode!C:C,MATCH($E191,Anvendelseskode!$A:$A,0))</f>
        <v>Parcelhuse</v>
      </c>
      <c r="N191" s="1" t="str">
        <f ca="1">INDEX(Anvendelseskode!D:D,MATCH($E191,Anvendelseskode!$A:$A,0))</f>
        <v>Private husholdninger</v>
      </c>
      <c r="O191" s="1" t="str">
        <f ca="1">IFERROR(INDEX(SBi!$2:$2,MATCH(G191,SBi!$1:$1,1)),SBi!$K$2)</f>
        <v>1961-1972</v>
      </c>
      <c r="P191" s="1">
        <f ca="1">IFERROR(INDEX(SBi!$C$3:$K$28,MATCH(E191,SBi!$B$3:$B$28,0),MATCH(O191,SBi!$C$2:$K$2,0)),0)</f>
        <v>134.30000000000001</v>
      </c>
      <c r="Q191" s="19">
        <f t="shared" ca="1" si="34"/>
        <v>18.5334</v>
      </c>
      <c r="R191" s="19" t="str">
        <f ca="1">IFERROR(INDEX(VpD!$2:$2,MATCH(G191,VpD!$1:$1,1)),VpD!$I$2)</f>
        <v>1961-1972</v>
      </c>
      <c r="S191" s="1">
        <f ca="1">IFERROR(INDEX(VpD!$C$3:$I$27,MATCH(E191,VpD!$B$3:$B$27,0),MATCH(R191,VpD!$C$2:$I$2,0)),0)</f>
        <v>143</v>
      </c>
      <c r="T191" s="19">
        <f t="shared" ca="1" si="35"/>
        <v>19.734000000000002</v>
      </c>
      <c r="U191" s="14" t="str">
        <f t="shared" ca="1" si="36"/>
        <v xml:space="preserve">711553.68 </v>
      </c>
      <c r="V191" s="14" t="str">
        <f t="shared" ca="1" si="37"/>
        <v>6171640.32</v>
      </c>
      <c r="W191" s="14" t="str">
        <f t="shared" ca="1" si="38"/>
        <v>POINT(711553.68 6171640.32)</v>
      </c>
      <c r="X191" s="14" t="str">
        <f>IFERROR(INDEX(BygningOmraade!B:B,MATCH(A191,BygningOmraade!A:A,0)),"")</f>
        <v/>
      </c>
    </row>
    <row r="192" spans="1:24" s="14" customFormat="1" x14ac:dyDescent="0.25">
      <c r="A192" s="14">
        <f t="shared" si="26"/>
        <v>192</v>
      </c>
      <c r="B192" s="14" t="str">
        <f t="shared" ca="1" si="27"/>
        <v>08ad1607-596a-431f-a5ef-7077d0fd544d</v>
      </c>
      <c r="C192" s="14" t="str">
        <f t="shared" ca="1" si="28"/>
        <v>0a3f507e-1f6a-32b8-e044-0003ba298018</v>
      </c>
      <c r="D192" s="14">
        <f t="shared" ca="1" si="29"/>
        <v>993902</v>
      </c>
      <c r="E192" s="1">
        <f t="shared" ca="1" si="30"/>
        <v>120</v>
      </c>
      <c r="F192" s="1">
        <f t="shared" ca="1" si="31"/>
        <v>123</v>
      </c>
      <c r="G192" s="1">
        <f t="shared" ca="1" si="32"/>
        <v>1967</v>
      </c>
      <c r="H192" s="1" t="str">
        <f ca="1">IFERROR(INDEX(Varmeinstallation!B:B,MATCH(INDIRECT($A$1&amp;"L"&amp;A192)*1,Varmeinstallation!A:A,0)),"Ingen varmeinstallationer")</f>
        <v>Fjernvarme/blokvarme (radiatorsystemer eller varmluftanlæg)</v>
      </c>
      <c r="I192" s="1" t="str">
        <f ca="1">IFERROR(INDEX(Opvarmningsmiddel!B:B,MATCH(INDIRECT($A$1&amp;"M"&amp;A192)*1,Opvarmningsmiddel!A:A,0)),"")</f>
        <v/>
      </c>
      <c r="J192" s="1">
        <f t="shared" ca="1" si="33"/>
        <v>0</v>
      </c>
      <c r="K192" s="1" t="str">
        <f ca="1">IFERROR(INDEX(Relationstabel!$C$3:$K$10,MATCH(VALUE(INDIRECT($A$1&amp;"L"&amp;A192)),Relationstabel!$A$3:$A$10,0),MATCH(IFERROR(VALUE(INDIRECT($A$1&amp;"M"&amp;A192)),0),Relationstabel!$C$1:$K$1,0)),"Ingen varmeinstallationer")</f>
        <v>Fjernvarme/ Blokvarme</v>
      </c>
      <c r="L192" s="1" t="str">
        <f ca="1">INDEX(Anvendelseskode!B:B,MATCH($E192,Anvendelseskode!$A:$A,0))</f>
        <v>Fritliggende enfamilieshus (parcelhus)</v>
      </c>
      <c r="M192" s="1" t="str">
        <f ca="1">INDEX(Anvendelseskode!C:C,MATCH($E192,Anvendelseskode!$A:$A,0))</f>
        <v>Parcelhuse</v>
      </c>
      <c r="N192" s="1" t="str">
        <f ca="1">INDEX(Anvendelseskode!D:D,MATCH($E192,Anvendelseskode!$A:$A,0))</f>
        <v>Private husholdninger</v>
      </c>
      <c r="O192" s="1" t="str">
        <f ca="1">IFERROR(INDEX(SBi!$2:$2,MATCH(G192,SBi!$1:$1,1)),SBi!$K$2)</f>
        <v>1961-1972</v>
      </c>
      <c r="P192" s="1">
        <f ca="1">IFERROR(INDEX(SBi!$C$3:$K$28,MATCH(E192,SBi!$B$3:$B$28,0),MATCH(O192,SBi!$C$2:$K$2,0)),0)</f>
        <v>134.30000000000001</v>
      </c>
      <c r="Q192" s="19">
        <f t="shared" ca="1" si="34"/>
        <v>16.518900000000002</v>
      </c>
      <c r="R192" s="19" t="str">
        <f ca="1">IFERROR(INDEX(VpD!$2:$2,MATCH(G192,VpD!$1:$1,1)),VpD!$I$2)</f>
        <v>1961-1972</v>
      </c>
      <c r="S192" s="1">
        <f ca="1">IFERROR(INDEX(VpD!$C$3:$I$27,MATCH(E192,VpD!$B$3:$B$27,0),MATCH(R192,VpD!$C$2:$I$2,0)),0)</f>
        <v>143</v>
      </c>
      <c r="T192" s="19">
        <f t="shared" ca="1" si="35"/>
        <v>17.588999999999999</v>
      </c>
      <c r="U192" s="14" t="str">
        <f t="shared" ca="1" si="36"/>
        <v xml:space="preserve">711200.07 </v>
      </c>
      <c r="V192" s="14" t="str">
        <f t="shared" ca="1" si="37"/>
        <v>6171901.92</v>
      </c>
      <c r="W192" s="14" t="str">
        <f t="shared" ca="1" si="38"/>
        <v>POINT(711200.07 6171901.92)</v>
      </c>
      <c r="X192" s="14" t="str">
        <f>IFERROR(INDEX(BygningOmraade!B:B,MATCH(A192,BygningOmraade!A:A,0)),"")</f>
        <v/>
      </c>
    </row>
    <row r="193" spans="1:24" s="14" customFormat="1" x14ac:dyDescent="0.25">
      <c r="A193" s="14">
        <f t="shared" si="26"/>
        <v>193</v>
      </c>
      <c r="B193" s="14" t="str">
        <f t="shared" ca="1" si="27"/>
        <v>08d07361-f567-4146-8014-563c15c89b7c</v>
      </c>
      <c r="C193" s="14" t="str">
        <f t="shared" ca="1" si="28"/>
        <v>0a3f507e-1eef-32b8-e044-0003ba298018</v>
      </c>
      <c r="D193" s="14">
        <f t="shared" ca="1" si="29"/>
        <v>994616</v>
      </c>
      <c r="E193" s="1">
        <f t="shared" ca="1" si="30"/>
        <v>130</v>
      </c>
      <c r="F193" s="1">
        <f t="shared" ca="1" si="31"/>
        <v>107</v>
      </c>
      <c r="G193" s="1">
        <f t="shared" ca="1" si="32"/>
        <v>1983</v>
      </c>
      <c r="H193" s="1" t="str">
        <f ca="1">IFERROR(INDEX(Varmeinstallation!B:B,MATCH(INDIRECT($A$1&amp;"L"&amp;A193)*1,Varmeinstallation!A:A,0)),"Ingen varmeinstallationer")</f>
        <v>Fjernvarme/blokvarme (radiatorsystemer eller varmluftanlæg)</v>
      </c>
      <c r="I193" s="1" t="str">
        <f ca="1">IFERROR(INDEX(Opvarmningsmiddel!B:B,MATCH(INDIRECT($A$1&amp;"M"&amp;A193)*1,Opvarmningsmiddel!A:A,0)),"")</f>
        <v/>
      </c>
      <c r="J193" s="1">
        <f t="shared" ca="1" si="33"/>
        <v>0</v>
      </c>
      <c r="K193" s="1" t="str">
        <f ca="1">IFERROR(INDEX(Relationstabel!$C$3:$K$10,MATCH(VALUE(INDIRECT($A$1&amp;"L"&amp;A193)),Relationstabel!$A$3:$A$10,0),MATCH(IFERROR(VALUE(INDIRECT($A$1&amp;"M"&amp;A193)),0),Relationstabel!$C$1:$K$1,0)),"Ingen varmeinstallationer")</f>
        <v>Fjernvarme/ Blokvarme</v>
      </c>
      <c r="L193" s="1" t="str">
        <f ca="1">INDEX(Anvendelseskode!B:B,MATCH($E193,Anvendelseskode!$A:$A,0))</f>
        <v>Række-, kæde-, dobbelthus (lodret adskillelse mellem enhederne)</v>
      </c>
      <c r="M193" s="1" t="str">
        <f ca="1">INDEX(Anvendelseskode!C:C,MATCH($E193,Anvendelseskode!$A:$A,0))</f>
        <v>Række-, kæde og dobbelthuse</v>
      </c>
      <c r="N193" s="1" t="str">
        <f ca="1">INDEX(Anvendelseskode!D:D,MATCH($E193,Anvendelseskode!$A:$A,0))</f>
        <v>Private husholdninger</v>
      </c>
      <c r="O193" s="1" t="str">
        <f ca="1">IFERROR(INDEX(SBi!$2:$2,MATCH(G193,SBi!$1:$1,1)),SBi!$K$2)</f>
        <v>1979-1998</v>
      </c>
      <c r="P193" s="1">
        <f ca="1">IFERROR(INDEX(SBi!$C$3:$K$28,MATCH(E193,SBi!$B$3:$B$28,0),MATCH(O193,SBi!$C$2:$K$2,0)),0)</f>
        <v>96.8</v>
      </c>
      <c r="Q193" s="19">
        <f t="shared" ca="1" si="34"/>
        <v>10.3576</v>
      </c>
      <c r="R193" s="19" t="str">
        <f ca="1">IFERROR(INDEX(VpD!$2:$2,MATCH(G193,VpD!$1:$1,1)),VpD!$I$2)</f>
        <v>1979-1998</v>
      </c>
      <c r="S193" s="1">
        <f ca="1">IFERROR(INDEX(VpD!$C$3:$I$27,MATCH(E193,VpD!$B$3:$B$27,0),MATCH(R193,VpD!$C$2:$I$2,0)),0)</f>
        <v>74</v>
      </c>
      <c r="T193" s="19">
        <f t="shared" ca="1" si="35"/>
        <v>7.9180000000000001</v>
      </c>
      <c r="U193" s="14" t="str">
        <f t="shared" ca="1" si="36"/>
        <v xml:space="preserve">711673.76 </v>
      </c>
      <c r="V193" s="14" t="str">
        <f t="shared" ca="1" si="37"/>
        <v>6172187.55</v>
      </c>
      <c r="W193" s="14" t="str">
        <f t="shared" ca="1" si="38"/>
        <v>POINT(711673.76 6172187.55)</v>
      </c>
      <c r="X193" s="14" t="str">
        <f>IFERROR(INDEX(BygningOmraade!B:B,MATCH(A193,BygningOmraade!A:A,0)),"")</f>
        <v/>
      </c>
    </row>
    <row r="194" spans="1:24" s="14" customFormat="1" x14ac:dyDescent="0.25">
      <c r="A194" s="14">
        <f t="shared" si="26"/>
        <v>194</v>
      </c>
      <c r="B194" s="14" t="str">
        <f t="shared" ca="1" si="27"/>
        <v>08fb70d4-fbe9-49ae-9418-663b82701f28</v>
      </c>
      <c r="C194" s="14" t="str">
        <f t="shared" ca="1" si="28"/>
        <v>0a3f507e-1843-32b8-e044-0003ba298018</v>
      </c>
      <c r="D194" s="14">
        <f t="shared" ca="1" si="29"/>
        <v>996861</v>
      </c>
      <c r="E194" s="1">
        <f t="shared" ca="1" si="30"/>
        <v>130</v>
      </c>
      <c r="F194" s="1">
        <f t="shared" ca="1" si="31"/>
        <v>109</v>
      </c>
      <c r="G194" s="1">
        <f t="shared" ca="1" si="32"/>
        <v>1978</v>
      </c>
      <c r="H194" s="1" t="str">
        <f ca="1">IFERROR(INDEX(Varmeinstallation!B:B,MATCH(INDIRECT($A$1&amp;"L"&amp;A194)*1,Varmeinstallation!A:A,0)),"Ingen varmeinstallationer")</f>
        <v>Fjernvarme/blokvarme (radiatorsystemer eller varmluftanlæg)</v>
      </c>
      <c r="I194" s="1" t="str">
        <f ca="1">IFERROR(INDEX(Opvarmningsmiddel!B:B,MATCH(INDIRECT($A$1&amp;"M"&amp;A194)*1,Opvarmningsmiddel!A:A,0)),"")</f>
        <v/>
      </c>
      <c r="J194" s="1">
        <f t="shared" ca="1" si="33"/>
        <v>0</v>
      </c>
      <c r="K194" s="1" t="str">
        <f ca="1">IFERROR(INDEX(Relationstabel!$C$3:$K$10,MATCH(VALUE(INDIRECT($A$1&amp;"L"&amp;A194)),Relationstabel!$A$3:$A$10,0),MATCH(IFERROR(VALUE(INDIRECT($A$1&amp;"M"&amp;A194)),0),Relationstabel!$C$1:$K$1,0)),"Ingen varmeinstallationer")</f>
        <v>Fjernvarme/ Blokvarme</v>
      </c>
      <c r="L194" s="1" t="str">
        <f ca="1">INDEX(Anvendelseskode!B:B,MATCH($E194,Anvendelseskode!$A:$A,0))</f>
        <v>Række-, kæde-, dobbelthus (lodret adskillelse mellem enhederne)</v>
      </c>
      <c r="M194" s="1" t="str">
        <f ca="1">INDEX(Anvendelseskode!C:C,MATCH($E194,Anvendelseskode!$A:$A,0))</f>
        <v>Række-, kæde og dobbelthuse</v>
      </c>
      <c r="N194" s="1" t="str">
        <f ca="1">INDEX(Anvendelseskode!D:D,MATCH($E194,Anvendelseskode!$A:$A,0))</f>
        <v>Private husholdninger</v>
      </c>
      <c r="O194" s="1" t="str">
        <f ca="1">IFERROR(INDEX(SBi!$2:$2,MATCH(G194,SBi!$1:$1,1)),SBi!$K$2)</f>
        <v>1973-1978</v>
      </c>
      <c r="P194" s="1">
        <f ca="1">IFERROR(INDEX(SBi!$C$3:$K$28,MATCH(E194,SBi!$B$3:$B$28,0),MATCH(O194,SBi!$C$2:$K$2,0)),0)</f>
        <v>112.6</v>
      </c>
      <c r="Q194" s="19">
        <f t="shared" ca="1" si="34"/>
        <v>12.273399999999999</v>
      </c>
      <c r="R194" s="19" t="str">
        <f ca="1">IFERROR(INDEX(VpD!$2:$2,MATCH(G194,VpD!$1:$1,1)),VpD!$I$2)</f>
        <v>1973-1978</v>
      </c>
      <c r="S194" s="1">
        <f ca="1">IFERROR(INDEX(VpD!$C$3:$I$27,MATCH(E194,VpD!$B$3:$B$27,0),MATCH(R194,VpD!$C$2:$I$2,0)),0)</f>
        <v>98</v>
      </c>
      <c r="T194" s="19">
        <f t="shared" ca="1" si="35"/>
        <v>10.682</v>
      </c>
      <c r="U194" s="14" t="str">
        <f t="shared" ca="1" si="36"/>
        <v xml:space="preserve">713431.31 </v>
      </c>
      <c r="V194" s="14" t="str">
        <f t="shared" ca="1" si="37"/>
        <v>6169681.06</v>
      </c>
      <c r="W194" s="14" t="str">
        <f t="shared" ca="1" si="38"/>
        <v>POINT(713431.31 6169681.06)</v>
      </c>
      <c r="X194" s="14" t="str">
        <f>IFERROR(INDEX(BygningOmraade!B:B,MATCH(A194,BygningOmraade!A:A,0)),"")</f>
        <v/>
      </c>
    </row>
    <row r="195" spans="1:24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09109baf-0dd6-4cf8-91ee-fb3e7826425c</v>
      </c>
      <c r="C195" s="14" t="str">
        <f t="shared" ref="C195:C258" ca="1" si="41">INDIRECT($A$1&amp;"C"&amp;A195)</f>
        <v>0a3f507e-1901-32b8-e044-0003ba298018</v>
      </c>
      <c r="D195" s="14">
        <f t="shared" ref="D195:D258" ca="1" si="42">INDIRECT($A$1&amp;"D"&amp;A195)</f>
        <v>994296</v>
      </c>
      <c r="E195" s="1">
        <f t="shared" ref="E195:E258" ca="1" si="43">ROUNDDOWN(INDIRECT($A$1&amp;"E"&amp;A195),-1)</f>
        <v>120</v>
      </c>
      <c r="F195" s="1">
        <f t="shared" ref="F195:F258" ca="1" si="44">INDIRECT($A$1&amp;"G"&amp;A195)+INDIRECT($A$1&amp;"H"&amp;A195)+INDIRECT($A$1&amp;"I"&amp;A195)*0.5</f>
        <v>144</v>
      </c>
      <c r="G195" s="1">
        <f t="shared" ref="G195:G258" ca="1" si="45">MAX(INDIRECT($A$1&amp;"J"&amp;A195),INDIRECT($A$1&amp;"K"&amp;A195))</f>
        <v>2010</v>
      </c>
      <c r="H195" s="1" t="str">
        <f ca="1">IFERROR(INDEX(Varmeinstallation!B:B,MATCH(INDIRECT($A$1&amp;"L"&amp;A195)*1,Varmeinstallation!A:A,0)),"Ingen varmeinstallationer")</f>
        <v>Fjernvarme/blokvarme (radiatorsystemer eller varmluftanlæg)</v>
      </c>
      <c r="I195" s="1" t="str">
        <f ca="1">IFERROR(INDEX(Opvarmningsmiddel!B:B,MATCH(INDIRECT($A$1&amp;"M"&amp;A195)*1,Opvarmningsmiddel!A:A,0)),"")</f>
        <v/>
      </c>
      <c r="J195" s="1">
        <f t="shared" ref="J195:J258" ca="1" si="46">VALUE(INDIRECT($A$1&amp;"N"&amp;A195))</f>
        <v>80</v>
      </c>
      <c r="K195" s="1" t="str">
        <f ca="1">IFERROR(INDEX(Relationstabel!$C$3:$K$10,MATCH(VALUE(INDIRECT($A$1&amp;"L"&amp;A195)),Relationstabel!$A$3:$A$10,0),MATCH(IFERROR(VALUE(INDIRECT($A$1&amp;"M"&amp;A195)),0),Relationstabel!$C$1:$K$1,0)),"Ingen varmeinstallationer")</f>
        <v>Fjernvarme/ Blokvarme</v>
      </c>
      <c r="L195" s="1" t="str">
        <f ca="1">INDEX(Anvendelseskode!B:B,MATCH($E195,Anvendelseskode!$A:$A,0))</f>
        <v>Fritliggende enfamilieshus (parcelhus)</v>
      </c>
      <c r="M195" s="1" t="str">
        <f ca="1">INDEX(Anvendelseskode!C:C,MATCH($E195,Anvendelseskode!$A:$A,0))</f>
        <v>Parcelhuse</v>
      </c>
      <c r="N195" s="1" t="str">
        <f ca="1">INDEX(Anvendelseskode!D:D,MATCH($E195,Anvendelseskode!$A:$A,0))</f>
        <v>Private husholdninger</v>
      </c>
      <c r="O195" s="1" t="str">
        <f ca="1">IFERROR(INDEX(SBi!$2:$2,MATCH(G195,SBi!$1:$1,1)),SBi!$K$2)</f>
        <v>Efter 2006</v>
      </c>
      <c r="P195" s="1">
        <f ca="1">IFERROR(INDEX(SBi!$C$3:$K$28,MATCH(E195,SBi!$B$3:$B$28,0),MATCH(O195,SBi!$C$2:$K$2,0)),0)</f>
        <v>67.3</v>
      </c>
      <c r="Q195" s="19">
        <f t="shared" ref="Q195:Q258" ca="1" si="47">P195*F195/1000</f>
        <v>9.6911999999999985</v>
      </c>
      <c r="R195" s="19" t="str">
        <f ca="1">IFERROR(INDEX(VpD!$2:$2,MATCH(G195,VpD!$1:$1,1)),VpD!$I$2)</f>
        <v>&gt;1998</v>
      </c>
      <c r="S195" s="1">
        <f ca="1">IFERROR(INDEX(VpD!$C$3:$I$27,MATCH(E195,VpD!$B$3:$B$27,0),MATCH(R195,VpD!$C$2:$I$2,0)),0)</f>
        <v>72</v>
      </c>
      <c r="T195" s="19">
        <f t="shared" ref="T195:T258" ca="1" si="48">S195*F195/1000</f>
        <v>10.368</v>
      </c>
      <c r="U195" s="14" t="str">
        <f t="shared" ref="U195:U258" ca="1" si="49">IFERROR(SUBSTITUTE(LEFT(W195,FIND(" ",W195)),"POINT(",""),"")</f>
        <v xml:space="preserve">711310.09 </v>
      </c>
      <c r="V195" s="14" t="str">
        <f t="shared" ref="V195:V258" ca="1" si="50">IFERROR(SUBSTITUTE(RIGHT(W195,LEN(W195)-FIND(" ",W195)),")",""),"")</f>
        <v>6172077.22</v>
      </c>
      <c r="W195" s="14" t="str">
        <f t="shared" ref="W195:W258" ca="1" si="51">INDIRECT($A$1&amp;"o"&amp;A195)</f>
        <v>POINT(711310.09 6172077.22)</v>
      </c>
      <c r="X195" s="14" t="str">
        <f>IFERROR(INDEX(BygningOmraade!B:B,MATCH(A195,BygningOmraade!A:A,0)),"")</f>
        <v/>
      </c>
    </row>
    <row r="196" spans="1:24" s="14" customFormat="1" x14ac:dyDescent="0.25">
      <c r="A196" s="14">
        <f t="shared" si="39"/>
        <v>196</v>
      </c>
      <c r="B196" s="14" t="str">
        <f t="shared" ca="1" si="40"/>
        <v>0915c2ec-31fa-469f-98c3-4726c164e430</v>
      </c>
      <c r="C196" s="14" t="str">
        <f t="shared" ca="1" si="41"/>
        <v>0a3f507e-15c0-32b8-e044-0003ba298018</v>
      </c>
      <c r="D196" s="14">
        <f t="shared" ca="1" si="42"/>
        <v>996045</v>
      </c>
      <c r="E196" s="1">
        <f t="shared" ca="1" si="43"/>
        <v>210</v>
      </c>
      <c r="F196" s="1">
        <f t="shared" ca="1" si="44"/>
        <v>144</v>
      </c>
      <c r="G196" s="1">
        <f t="shared" ca="1" si="45"/>
        <v>1928</v>
      </c>
      <c r="H196" s="1" t="str">
        <f ca="1">IFERROR(INDEX(Varmeinstallation!B:B,MATCH(INDIRECT($A$1&amp;"L"&amp;A196)*1,Varmeinstallation!A:A,0)),"Ingen varmeinstallationer")</f>
        <v>Ingen varmeinstallationer</v>
      </c>
      <c r="I196" s="1" t="str">
        <f ca="1">IFERROR(INDEX(Opvarmningsmiddel!B:B,MATCH(INDIRECT($A$1&amp;"M"&amp;A196)*1,Opvarmningsmiddel!A:A,0)),"")</f>
        <v/>
      </c>
      <c r="J196" s="1">
        <f t="shared" ca="1" si="46"/>
        <v>0</v>
      </c>
      <c r="K196" s="1" t="str">
        <f ca="1">IFERROR(INDEX(Relationstabel!$C$3:$K$10,MATCH(VALUE(INDIRECT($A$1&amp;"L"&amp;A196)),Relationstabel!$A$3:$A$10,0),MATCH(IFERROR(VALUE(INDIRECT($A$1&amp;"M"&amp;A196)),0),Relationstabel!$C$1:$K$1,0)),"Ingen varmeinstallationer")</f>
        <v>Ingen varmeinstallation</v>
      </c>
      <c r="L196" s="1" t="str">
        <f ca="1">INDEX(Anvendelseskode!B:B,MATCH($E196,Anvendelseskode!$A:$A,0))</f>
        <v>Bygning til erhvervsmæssig produktion vedrørende landbrug, gartneri, råstofudvinding o.lign</v>
      </c>
      <c r="M196" s="1" t="str">
        <f ca="1">INDEX(Anvendelseskode!C:C,MATCH($E196,Anvendelseskode!$A:$A,0))</f>
        <v>Avls- og driftsbygning</v>
      </c>
      <c r="N196" s="1" t="str">
        <f ca="1">INDEX(Anvendelseskode!D:D,MATCH($E196,Anvendelseskode!$A:$A,0))</f>
        <v>Landbrug og gartneri</v>
      </c>
      <c r="O196" s="1" t="str">
        <f ca="1">IFERROR(INDEX(SBi!$2:$2,MATCH(G196,SBi!$1:$1,1)),SBi!$K$2)</f>
        <v>1890-1930</v>
      </c>
      <c r="P196" s="1">
        <f ca="1">IFERROR(INDEX(SBi!$C$3:$K$28,MATCH(E196,SBi!$B$3:$B$28,0),MATCH(O196,SBi!$C$2:$K$2,0)),0)</f>
        <v>45</v>
      </c>
      <c r="Q196" s="19">
        <f t="shared" ca="1" si="47"/>
        <v>6.48</v>
      </c>
      <c r="R196" s="19" t="str">
        <f ca="1">IFERROR(INDEX(VpD!$2:$2,MATCH(G196,VpD!$1:$1,1)),VpD!$I$2)</f>
        <v>&lt;1930</v>
      </c>
      <c r="S196" s="1">
        <f ca="1">IFERROR(INDEX(VpD!$C$3:$I$27,MATCH(E196,VpD!$B$3:$B$27,0),MATCH(R196,VpD!$C$2:$I$2,0)),0)</f>
        <v>45</v>
      </c>
      <c r="T196" s="19">
        <f t="shared" ca="1" si="48"/>
        <v>6.48</v>
      </c>
      <c r="U196" s="14" t="str">
        <f t="shared" ca="1" si="49"/>
        <v xml:space="preserve">712616.45 </v>
      </c>
      <c r="V196" s="14" t="str">
        <f t="shared" ca="1" si="50"/>
        <v>6171247.53</v>
      </c>
      <c r="W196" s="14" t="str">
        <f t="shared" ca="1" si="51"/>
        <v>POINT(712616.45 6171247.53)</v>
      </c>
      <c r="X196" s="14" t="str">
        <f>IFERROR(INDEX(BygningOmraade!B:B,MATCH(A196,BygningOmraade!A:A,0)),"")</f>
        <v/>
      </c>
    </row>
    <row r="197" spans="1:24" s="14" customFormat="1" x14ac:dyDescent="0.25">
      <c r="A197" s="14">
        <f t="shared" si="39"/>
        <v>197</v>
      </c>
      <c r="B197" s="14" t="str">
        <f t="shared" ca="1" si="40"/>
        <v>0926a2ee-4628-4016-ba16-3d0885b016d2</v>
      </c>
      <c r="C197" s="14" t="str">
        <f t="shared" ca="1" si="41"/>
        <v>0a3f507e-24cb-32b8-e044-0003ba298018</v>
      </c>
      <c r="D197" s="14">
        <f t="shared" ca="1" si="42"/>
        <v>996973</v>
      </c>
      <c r="E197" s="1">
        <f t="shared" ca="1" si="43"/>
        <v>130</v>
      </c>
      <c r="F197" s="1">
        <f t="shared" ca="1" si="44"/>
        <v>109</v>
      </c>
      <c r="G197" s="1">
        <f t="shared" ca="1" si="45"/>
        <v>1978</v>
      </c>
      <c r="H197" s="1" t="str">
        <f ca="1">IFERROR(INDEX(Varmeinstallation!B:B,MATCH(INDIRECT($A$1&amp;"L"&amp;A197)*1,Varmeinstallation!A:A,0)),"Ingen varmeinstallationer")</f>
        <v>Fjernvarme/blokvarme (radiatorsystemer eller varmluftanlæg)</v>
      </c>
      <c r="I197" s="1" t="str">
        <f ca="1">IFERROR(INDEX(Opvarmningsmiddel!B:B,MATCH(INDIRECT($A$1&amp;"M"&amp;A197)*1,Opvarmningsmiddel!A:A,0)),"")</f>
        <v/>
      </c>
      <c r="J197" s="1">
        <f t="shared" ca="1" si="46"/>
        <v>0</v>
      </c>
      <c r="K197" s="1" t="str">
        <f ca="1">IFERROR(INDEX(Relationstabel!$C$3:$K$10,MATCH(VALUE(INDIRECT($A$1&amp;"L"&amp;A197)),Relationstabel!$A$3:$A$10,0),MATCH(IFERROR(VALUE(INDIRECT($A$1&amp;"M"&amp;A197)),0),Relationstabel!$C$1:$K$1,0)),"Ingen varmeinstallationer")</f>
        <v>Fjernvarme/ Blokvarme</v>
      </c>
      <c r="L197" s="1" t="str">
        <f ca="1">INDEX(Anvendelseskode!B:B,MATCH($E197,Anvendelseskode!$A:$A,0))</f>
        <v>Række-, kæde-, dobbelthus (lodret adskillelse mellem enhederne)</v>
      </c>
      <c r="M197" s="1" t="str">
        <f ca="1">INDEX(Anvendelseskode!C:C,MATCH($E197,Anvendelseskode!$A:$A,0))</f>
        <v>Række-, kæde og dobbelthuse</v>
      </c>
      <c r="N197" s="1" t="str">
        <f ca="1">INDEX(Anvendelseskode!D:D,MATCH($E197,Anvendelseskode!$A:$A,0))</f>
        <v>Private husholdninger</v>
      </c>
      <c r="O197" s="1" t="str">
        <f ca="1">IFERROR(INDEX(SBi!$2:$2,MATCH(G197,SBi!$1:$1,1)),SBi!$K$2)</f>
        <v>1973-1978</v>
      </c>
      <c r="P197" s="1">
        <f ca="1">IFERROR(INDEX(SBi!$C$3:$K$28,MATCH(E197,SBi!$B$3:$B$28,0),MATCH(O197,SBi!$C$2:$K$2,0)),0)</f>
        <v>112.6</v>
      </c>
      <c r="Q197" s="19">
        <f t="shared" ca="1" si="47"/>
        <v>12.273399999999999</v>
      </c>
      <c r="R197" s="19" t="str">
        <f ca="1">IFERROR(INDEX(VpD!$2:$2,MATCH(G197,VpD!$1:$1,1)),VpD!$I$2)</f>
        <v>1973-1978</v>
      </c>
      <c r="S197" s="1">
        <f ca="1">IFERROR(INDEX(VpD!$C$3:$I$27,MATCH(E197,VpD!$B$3:$B$27,0),MATCH(R197,VpD!$C$2:$I$2,0)),0)</f>
        <v>98</v>
      </c>
      <c r="T197" s="19">
        <f t="shared" ca="1" si="48"/>
        <v>10.682</v>
      </c>
      <c r="U197" s="14" t="str">
        <f t="shared" ca="1" si="49"/>
        <v xml:space="preserve">713604.16 </v>
      </c>
      <c r="V197" s="14" t="str">
        <f t="shared" ca="1" si="50"/>
        <v>6169766.13</v>
      </c>
      <c r="W197" s="14" t="str">
        <f t="shared" ca="1" si="51"/>
        <v>POINT(713604.16 6169766.13)</v>
      </c>
      <c r="X197" s="14" t="str">
        <f>IFERROR(INDEX(BygningOmraade!B:B,MATCH(A197,BygningOmraade!A:A,0)),"")</f>
        <v/>
      </c>
    </row>
    <row r="198" spans="1:24" s="14" customFormat="1" x14ac:dyDescent="0.25">
      <c r="A198" s="14">
        <f t="shared" si="39"/>
        <v>198</v>
      </c>
      <c r="B198" s="14" t="str">
        <f t="shared" ca="1" si="40"/>
        <v>092811cf-4812-4b53-9998-ddb117211372</v>
      </c>
      <c r="C198" s="14" t="str">
        <f t="shared" ca="1" si="41"/>
        <v>0a3f507e-2117-32b8-e044-0003ba298018</v>
      </c>
      <c r="D198" s="14">
        <f t="shared" ca="1" si="42"/>
        <v>996862</v>
      </c>
      <c r="E198" s="1">
        <f t="shared" ca="1" si="43"/>
        <v>120</v>
      </c>
      <c r="F198" s="1">
        <f t="shared" ca="1" si="44"/>
        <v>155</v>
      </c>
      <c r="G198" s="1">
        <f t="shared" ca="1" si="45"/>
        <v>1997</v>
      </c>
      <c r="H198" s="1" t="str">
        <f ca="1">IFERROR(INDEX(Varmeinstallation!B:B,MATCH(INDIRECT($A$1&amp;"L"&amp;A198)*1,Varmeinstallation!A:A,0)),"Ingen varmeinstallationer")</f>
        <v>Centralvarme fra eget anlæg, et-kammer fyr</v>
      </c>
      <c r="I198" s="1" t="str">
        <f ca="1">IFERROR(INDEX(Opvarmningsmiddel!B:B,MATCH(INDIRECT($A$1&amp;"M"&amp;A198)*1,Opvarmningsmiddel!A:A,0)),"")</f>
        <v>Naturgas</v>
      </c>
      <c r="J198" s="1">
        <f t="shared" ca="1" si="46"/>
        <v>0</v>
      </c>
      <c r="K198" s="1" t="str">
        <f ca="1">IFERROR(INDEX(Relationstabel!$C$3:$K$10,MATCH(VALUE(INDIRECT($A$1&amp;"L"&amp;A198)),Relationstabel!$A$3:$A$10,0),MATCH(IFERROR(VALUE(INDIRECT($A$1&amp;"M"&amp;A198)),0),Relationstabel!$C$1:$K$1,0)),"Ingen varmeinstallationer")</f>
        <v>Naturgas</v>
      </c>
      <c r="L198" s="1" t="str">
        <f ca="1">INDEX(Anvendelseskode!B:B,MATCH($E198,Anvendelseskode!$A:$A,0))</f>
        <v>Fritliggende enfamilieshus (parcelhus)</v>
      </c>
      <c r="M198" s="1" t="str">
        <f ca="1">INDEX(Anvendelseskode!C:C,MATCH($E198,Anvendelseskode!$A:$A,0))</f>
        <v>Parcelhuse</v>
      </c>
      <c r="N198" s="1" t="str">
        <f ca="1">INDEX(Anvendelseskode!D:D,MATCH($E198,Anvendelseskode!$A:$A,0))</f>
        <v>Private husholdninger</v>
      </c>
      <c r="O198" s="1" t="str">
        <f ca="1">IFERROR(INDEX(SBi!$2:$2,MATCH(G198,SBi!$1:$1,1)),SBi!$K$2)</f>
        <v>1979-1998</v>
      </c>
      <c r="P198" s="1">
        <f ca="1">IFERROR(INDEX(SBi!$C$3:$K$28,MATCH(E198,SBi!$B$3:$B$28,0),MATCH(O198,SBi!$C$2:$K$2,0)),0)</f>
        <v>105.4</v>
      </c>
      <c r="Q198" s="19">
        <f t="shared" ca="1" si="47"/>
        <v>16.337</v>
      </c>
      <c r="R198" s="19" t="str">
        <f ca="1">IFERROR(INDEX(VpD!$2:$2,MATCH(G198,VpD!$1:$1,1)),VpD!$I$2)</f>
        <v>1979-1998</v>
      </c>
      <c r="S198" s="1">
        <f ca="1">IFERROR(INDEX(VpD!$C$3:$I$27,MATCH(E198,VpD!$B$3:$B$27,0),MATCH(R198,VpD!$C$2:$I$2,0)),0)</f>
        <v>90</v>
      </c>
      <c r="T198" s="19">
        <f t="shared" ca="1" si="48"/>
        <v>13.95</v>
      </c>
      <c r="U198" s="14" t="str">
        <f t="shared" ca="1" si="49"/>
        <v xml:space="preserve">713440.84 </v>
      </c>
      <c r="V198" s="14" t="str">
        <f t="shared" ca="1" si="50"/>
        <v>6169037.05</v>
      </c>
      <c r="W198" s="14" t="str">
        <f t="shared" ca="1" si="51"/>
        <v>POINT(713440.84 6169037.05)</v>
      </c>
      <c r="X198" s="14" t="str">
        <f>IFERROR(INDEX(BygningOmraade!B:B,MATCH(A198,BygningOmraade!A:A,0)),"")</f>
        <v/>
      </c>
    </row>
    <row r="199" spans="1:24" s="14" customFormat="1" x14ac:dyDescent="0.25">
      <c r="A199" s="14">
        <f t="shared" si="39"/>
        <v>199</v>
      </c>
      <c r="B199" s="14" t="str">
        <f t="shared" ca="1" si="40"/>
        <v>0928859e-d87c-45fc-a7e1-08a7ba1d76fd</v>
      </c>
      <c r="C199" s="14" t="str">
        <f t="shared" ca="1" si="41"/>
        <v>0a3f507e-1bbf-32b8-e044-0003ba298018</v>
      </c>
      <c r="D199" s="14">
        <f t="shared" ca="1" si="42"/>
        <v>997149</v>
      </c>
      <c r="E199" s="1">
        <f t="shared" ca="1" si="43"/>
        <v>130</v>
      </c>
      <c r="F199" s="1">
        <f t="shared" ca="1" si="44"/>
        <v>91</v>
      </c>
      <c r="G199" s="1">
        <f t="shared" ca="1" si="45"/>
        <v>1965</v>
      </c>
      <c r="H199" s="1" t="str">
        <f ca="1">IFERROR(INDEX(Varmeinstallation!B:B,MATCH(INDIRECT($A$1&amp;"L"&amp;A199)*1,Varmeinstallation!A:A,0)),"Ingen varmeinstallationer")</f>
        <v>Centralvarme fra eget anlæg, et-kammer fyr</v>
      </c>
      <c r="I199" s="1" t="str">
        <f ca="1">IFERROR(INDEX(Opvarmningsmiddel!B:B,MATCH(INDIRECT($A$1&amp;"M"&amp;A199)*1,Opvarmningsmiddel!A:A,0)),"")</f>
        <v>Naturgas</v>
      </c>
      <c r="J199" s="1">
        <f t="shared" ca="1" si="46"/>
        <v>2</v>
      </c>
      <c r="K199" s="1" t="str">
        <f ca="1">IFERROR(INDEX(Relationstabel!$C$3:$K$10,MATCH(VALUE(INDIRECT($A$1&amp;"L"&amp;A199)),Relationstabel!$A$3:$A$10,0),MATCH(IFERROR(VALUE(INDIRECT($A$1&amp;"M"&amp;A199)),0),Relationstabel!$C$1:$K$1,0)),"Ingen varmeinstallationer")</f>
        <v>Naturgas</v>
      </c>
      <c r="L199" s="1" t="str">
        <f ca="1">INDEX(Anvendelseskode!B:B,MATCH($E199,Anvendelseskode!$A:$A,0))</f>
        <v>Række-, kæde-, dobbelthus (lodret adskillelse mellem enhederne)</v>
      </c>
      <c r="M199" s="1" t="str">
        <f ca="1">INDEX(Anvendelseskode!C:C,MATCH($E199,Anvendelseskode!$A:$A,0))</f>
        <v>Række-, kæde og dobbelthuse</v>
      </c>
      <c r="N199" s="1" t="str">
        <f ca="1">INDEX(Anvendelseskode!D:D,MATCH($E199,Anvendelseskode!$A:$A,0))</f>
        <v>Private husholdninger</v>
      </c>
      <c r="O199" s="1" t="str">
        <f ca="1">IFERROR(INDEX(SBi!$2:$2,MATCH(G199,SBi!$1:$1,1)),SBi!$K$2)</f>
        <v>1961-1972</v>
      </c>
      <c r="P199" s="1">
        <f ca="1">IFERROR(INDEX(SBi!$C$3:$K$28,MATCH(E199,SBi!$B$3:$B$28,0),MATCH(O199,SBi!$C$2:$K$2,0)),0)</f>
        <v>119.9</v>
      </c>
      <c r="Q199" s="19">
        <f t="shared" ca="1" si="47"/>
        <v>10.9109</v>
      </c>
      <c r="R199" s="19" t="str">
        <f ca="1">IFERROR(INDEX(VpD!$2:$2,MATCH(G199,VpD!$1:$1,1)),VpD!$I$2)</f>
        <v>1961-1972</v>
      </c>
      <c r="S199" s="1">
        <f ca="1">IFERROR(INDEX(VpD!$C$3:$I$27,MATCH(E199,VpD!$B$3:$B$27,0),MATCH(R199,VpD!$C$2:$I$2,0)),0)</f>
        <v>120</v>
      </c>
      <c r="T199" s="19">
        <f t="shared" ca="1" si="48"/>
        <v>10.92</v>
      </c>
      <c r="U199" s="14" t="str">
        <f t="shared" ca="1" si="49"/>
        <v xml:space="preserve">713768.18 </v>
      </c>
      <c r="V199" s="14" t="str">
        <f t="shared" ca="1" si="50"/>
        <v>6169250.61</v>
      </c>
      <c r="W199" s="14" t="str">
        <f t="shared" ca="1" si="51"/>
        <v>POINT(713768.18 6169250.61)</v>
      </c>
      <c r="X199" s="14" t="str">
        <f>IFERROR(INDEX(BygningOmraade!B:B,MATCH(A199,BygningOmraade!A:A,0)),"")</f>
        <v/>
      </c>
    </row>
    <row r="200" spans="1:24" s="14" customFormat="1" x14ac:dyDescent="0.25">
      <c r="A200" s="14">
        <f t="shared" si="39"/>
        <v>200</v>
      </c>
      <c r="B200" s="14" t="str">
        <f t="shared" ca="1" si="40"/>
        <v>093580ff-f9da-4614-b76a-a207931a6758</v>
      </c>
      <c r="C200" s="14" t="str">
        <f t="shared" ca="1" si="41"/>
        <v>0a3f507e-1ed4-32b8-e044-0003ba298018</v>
      </c>
      <c r="D200" s="14">
        <f t="shared" ca="1" si="42"/>
        <v>995018</v>
      </c>
      <c r="E200" s="1">
        <f t="shared" ca="1" si="43"/>
        <v>130</v>
      </c>
      <c r="F200" s="1">
        <f t="shared" ca="1" si="44"/>
        <v>110</v>
      </c>
      <c r="G200" s="1">
        <f t="shared" ca="1" si="45"/>
        <v>1973</v>
      </c>
      <c r="H200" s="1" t="str">
        <f ca="1">IFERROR(INDEX(Varmeinstallation!B:B,MATCH(INDIRECT($A$1&amp;"L"&amp;A200)*1,Varmeinstallation!A:A,0)),"Ingen varmeinstallationer")</f>
        <v>Fjernvarme/blokvarme (radiatorsystemer eller varmluftanlæg)</v>
      </c>
      <c r="I200" s="1" t="str">
        <f ca="1">IFERROR(INDEX(Opvarmningsmiddel!B:B,MATCH(INDIRECT($A$1&amp;"M"&amp;A200)*1,Opvarmningsmiddel!A:A,0)),"")</f>
        <v/>
      </c>
      <c r="J200" s="1">
        <f t="shared" ca="1" si="46"/>
        <v>0</v>
      </c>
      <c r="K200" s="1" t="str">
        <f ca="1">IFERROR(INDEX(Relationstabel!$C$3:$K$10,MATCH(VALUE(INDIRECT($A$1&amp;"L"&amp;A200)),Relationstabel!$A$3:$A$10,0),MATCH(IFERROR(VALUE(INDIRECT($A$1&amp;"M"&amp;A200)),0),Relationstabel!$C$1:$K$1,0)),"Ingen varmeinstallationer")</f>
        <v>Fjernvarme/ Blokvarme</v>
      </c>
      <c r="L200" s="1" t="str">
        <f ca="1">INDEX(Anvendelseskode!B:B,MATCH($E200,Anvendelseskode!$A:$A,0))</f>
        <v>Række-, kæde-, dobbelthus (lodret adskillelse mellem enhederne)</v>
      </c>
      <c r="M200" s="1" t="str">
        <f ca="1">INDEX(Anvendelseskode!C:C,MATCH($E200,Anvendelseskode!$A:$A,0))</f>
        <v>Række-, kæde og dobbelthuse</v>
      </c>
      <c r="N200" s="1" t="str">
        <f ca="1">INDEX(Anvendelseskode!D:D,MATCH($E200,Anvendelseskode!$A:$A,0))</f>
        <v>Private husholdninger</v>
      </c>
      <c r="O200" s="1" t="str">
        <f ca="1">IFERROR(INDEX(SBi!$2:$2,MATCH(G200,SBi!$1:$1,1)),SBi!$K$2)</f>
        <v>1973-1978</v>
      </c>
      <c r="P200" s="1">
        <f ca="1">IFERROR(INDEX(SBi!$C$3:$K$28,MATCH(E200,SBi!$B$3:$B$28,0),MATCH(O200,SBi!$C$2:$K$2,0)),0)</f>
        <v>112.6</v>
      </c>
      <c r="Q200" s="19">
        <f t="shared" ca="1" si="47"/>
        <v>12.385999999999999</v>
      </c>
      <c r="R200" s="19" t="str">
        <f ca="1">IFERROR(INDEX(VpD!$2:$2,MATCH(G200,VpD!$1:$1,1)),VpD!$I$2)</f>
        <v>1973-1978</v>
      </c>
      <c r="S200" s="1">
        <f ca="1">IFERROR(INDEX(VpD!$C$3:$I$27,MATCH(E200,VpD!$B$3:$B$27,0),MATCH(R200,VpD!$C$2:$I$2,0)),0)</f>
        <v>98</v>
      </c>
      <c r="T200" s="19">
        <f t="shared" ca="1" si="48"/>
        <v>10.78</v>
      </c>
      <c r="U200" s="14" t="str">
        <f t="shared" ca="1" si="49"/>
        <v xml:space="preserve">711701.74 </v>
      </c>
      <c r="V200" s="14" t="str">
        <f t="shared" ca="1" si="50"/>
        <v>6172072.29</v>
      </c>
      <c r="W200" s="14" t="str">
        <f t="shared" ca="1" si="51"/>
        <v>POINT(711701.74 6172072.29)</v>
      </c>
      <c r="X200" s="14" t="str">
        <f>IFERROR(INDEX(BygningOmraade!B:B,MATCH(A200,BygningOmraade!A:A,0)),"")</f>
        <v/>
      </c>
    </row>
    <row r="201" spans="1:24" s="14" customFormat="1" x14ac:dyDescent="0.25">
      <c r="A201" s="14">
        <f t="shared" si="39"/>
        <v>201</v>
      </c>
      <c r="B201" s="14" t="str">
        <f t="shared" ca="1" si="40"/>
        <v>094c7b98-ccdf-4129-80ff-15529fe2e902</v>
      </c>
      <c r="C201" s="14" t="str">
        <f t="shared" ca="1" si="41"/>
        <v>0a3f507e-202e-32b8-e044-0003ba298018</v>
      </c>
      <c r="D201" s="14">
        <f t="shared" ca="1" si="42"/>
        <v>993789</v>
      </c>
      <c r="E201" s="1">
        <f t="shared" ca="1" si="43"/>
        <v>120</v>
      </c>
      <c r="F201" s="1">
        <f t="shared" ca="1" si="44"/>
        <v>109</v>
      </c>
      <c r="G201" s="1">
        <f t="shared" ca="1" si="45"/>
        <v>1983</v>
      </c>
      <c r="H201" s="1" t="str">
        <f ca="1">IFERROR(INDEX(Varmeinstallation!B:B,MATCH(INDIRECT($A$1&amp;"L"&amp;A201)*1,Varmeinstallation!A:A,0)),"Ingen varmeinstallationer")</f>
        <v>Centralvarme fra eget anlæg, et-kammer fyr</v>
      </c>
      <c r="I201" s="1" t="str">
        <f ca="1">IFERROR(INDEX(Opvarmningsmiddel!B:B,MATCH(INDIRECT($A$1&amp;"M"&amp;A201)*1,Opvarmningsmiddel!A:A,0)),"")</f>
        <v>Naturgas</v>
      </c>
      <c r="J201" s="1">
        <f t="shared" ca="1" si="46"/>
        <v>2</v>
      </c>
      <c r="K201" s="1" t="str">
        <f ca="1">IFERROR(INDEX(Relationstabel!$C$3:$K$10,MATCH(VALUE(INDIRECT($A$1&amp;"L"&amp;A201)),Relationstabel!$A$3:$A$10,0),MATCH(IFERROR(VALUE(INDIRECT($A$1&amp;"M"&amp;A201)),0),Relationstabel!$C$1:$K$1,0)),"Ingen varmeinstallationer")</f>
        <v>Naturgas</v>
      </c>
      <c r="L201" s="1" t="str">
        <f ca="1">INDEX(Anvendelseskode!B:B,MATCH($E201,Anvendelseskode!$A:$A,0))</f>
        <v>Fritliggende enfamilieshus (parcelhus)</v>
      </c>
      <c r="M201" s="1" t="str">
        <f ca="1">INDEX(Anvendelseskode!C:C,MATCH($E201,Anvendelseskode!$A:$A,0))</f>
        <v>Parcelhuse</v>
      </c>
      <c r="N201" s="1" t="str">
        <f ca="1">INDEX(Anvendelseskode!D:D,MATCH($E201,Anvendelseskode!$A:$A,0))</f>
        <v>Private husholdninger</v>
      </c>
      <c r="O201" s="1" t="str">
        <f ca="1">IFERROR(INDEX(SBi!$2:$2,MATCH(G201,SBi!$1:$1,1)),SBi!$K$2)</f>
        <v>1979-1998</v>
      </c>
      <c r="P201" s="1">
        <f ca="1">IFERROR(INDEX(SBi!$C$3:$K$28,MATCH(E201,SBi!$B$3:$B$28,0),MATCH(O201,SBi!$C$2:$K$2,0)),0)</f>
        <v>105.4</v>
      </c>
      <c r="Q201" s="19">
        <f t="shared" ca="1" si="47"/>
        <v>11.4886</v>
      </c>
      <c r="R201" s="19" t="str">
        <f ca="1">IFERROR(INDEX(VpD!$2:$2,MATCH(G201,VpD!$1:$1,1)),VpD!$I$2)</f>
        <v>1979-1998</v>
      </c>
      <c r="S201" s="1">
        <f ca="1">IFERROR(INDEX(VpD!$C$3:$I$27,MATCH(E201,VpD!$B$3:$B$27,0),MATCH(R201,VpD!$C$2:$I$2,0)),0)</f>
        <v>90</v>
      </c>
      <c r="T201" s="19">
        <f t="shared" ca="1" si="48"/>
        <v>9.81</v>
      </c>
      <c r="U201" s="14" t="str">
        <f t="shared" ca="1" si="49"/>
        <v xml:space="preserve">710768.33 </v>
      </c>
      <c r="V201" s="14" t="str">
        <f t="shared" ca="1" si="50"/>
        <v>6171848.87</v>
      </c>
      <c r="W201" s="14" t="str">
        <f t="shared" ca="1" si="51"/>
        <v>POINT(710768.33 6171848.87)</v>
      </c>
      <c r="X201" s="14" t="str">
        <f>IFERROR(INDEX(BygningOmraade!B:B,MATCH(A201,BygningOmraade!A:A,0)),"")</f>
        <v/>
      </c>
    </row>
    <row r="202" spans="1:24" s="14" customFormat="1" x14ac:dyDescent="0.25">
      <c r="A202" s="14">
        <f t="shared" si="39"/>
        <v>202</v>
      </c>
      <c r="B202" s="14" t="str">
        <f t="shared" ca="1" si="40"/>
        <v>094e68be-0c86-455e-ba02-a12f8b7e246e</v>
      </c>
      <c r="C202" s="14" t="str">
        <f t="shared" ca="1" si="41"/>
        <v>0a3f507e-222b-32b8-e044-0003ba298018</v>
      </c>
      <c r="D202" s="14">
        <f t="shared" ca="1" si="42"/>
        <v>995651</v>
      </c>
      <c r="E202" s="1">
        <f t="shared" ca="1" si="43"/>
        <v>120</v>
      </c>
      <c r="F202" s="1">
        <f t="shared" ca="1" si="44"/>
        <v>144</v>
      </c>
      <c r="G202" s="1">
        <f t="shared" ca="1" si="45"/>
        <v>1975</v>
      </c>
      <c r="H202" s="1" t="str">
        <f ca="1">IFERROR(INDEX(Varmeinstallation!B:B,MATCH(INDIRECT($A$1&amp;"L"&amp;A202)*1,Varmeinstallation!A:A,0)),"Ingen varmeinstallationer")</f>
        <v>Centralvarme fra eget anlæg, et-kammer fyr</v>
      </c>
      <c r="I202" s="1" t="str">
        <f ca="1">IFERROR(INDEX(Opvarmningsmiddel!B:B,MATCH(INDIRECT($A$1&amp;"M"&amp;A202)*1,Opvarmningsmiddel!A:A,0)),"")</f>
        <v>Naturgas</v>
      </c>
      <c r="J202" s="1">
        <f t="shared" ca="1" si="46"/>
        <v>0</v>
      </c>
      <c r="K202" s="1" t="str">
        <f ca="1">IFERROR(INDEX(Relationstabel!$C$3:$K$10,MATCH(VALUE(INDIRECT($A$1&amp;"L"&amp;A202)),Relationstabel!$A$3:$A$10,0),MATCH(IFERROR(VALUE(INDIRECT($A$1&amp;"M"&amp;A202)),0),Relationstabel!$C$1:$K$1,0)),"Ingen varmeinstallationer")</f>
        <v>Naturgas</v>
      </c>
      <c r="L202" s="1" t="str">
        <f ca="1">INDEX(Anvendelseskode!B:B,MATCH($E202,Anvendelseskode!$A:$A,0))</f>
        <v>Fritliggende enfamilieshus (parcelhus)</v>
      </c>
      <c r="M202" s="1" t="str">
        <f ca="1">INDEX(Anvendelseskode!C:C,MATCH($E202,Anvendelseskode!$A:$A,0))</f>
        <v>Parcelhuse</v>
      </c>
      <c r="N202" s="1" t="str">
        <f ca="1">INDEX(Anvendelseskode!D:D,MATCH($E202,Anvendelseskode!$A:$A,0))</f>
        <v>Private husholdninger</v>
      </c>
      <c r="O202" s="1" t="str">
        <f ca="1">IFERROR(INDEX(SBi!$2:$2,MATCH(G202,SBi!$1:$1,1)),SBi!$K$2)</f>
        <v>1973-1978</v>
      </c>
      <c r="P202" s="1">
        <f ca="1">IFERROR(INDEX(SBi!$C$3:$K$28,MATCH(E202,SBi!$B$3:$B$28,0),MATCH(O202,SBi!$C$2:$K$2,0)),0)</f>
        <v>119.8</v>
      </c>
      <c r="Q202" s="19">
        <f t="shared" ca="1" si="47"/>
        <v>17.251200000000001</v>
      </c>
      <c r="R202" s="19" t="str">
        <f ca="1">IFERROR(INDEX(VpD!$2:$2,MATCH(G202,VpD!$1:$1,1)),VpD!$I$2)</f>
        <v>1973-1978</v>
      </c>
      <c r="S202" s="1">
        <f ca="1">IFERROR(INDEX(VpD!$C$3:$I$27,MATCH(E202,VpD!$B$3:$B$27,0),MATCH(R202,VpD!$C$2:$I$2,0)),0)</f>
        <v>117</v>
      </c>
      <c r="T202" s="19">
        <f t="shared" ca="1" si="48"/>
        <v>16.847999999999999</v>
      </c>
      <c r="U202" s="14" t="str">
        <f t="shared" ca="1" si="49"/>
        <v xml:space="preserve">712344.36 </v>
      </c>
      <c r="V202" s="14" t="str">
        <f t="shared" ca="1" si="50"/>
        <v>6169103.89</v>
      </c>
      <c r="W202" s="14" t="str">
        <f t="shared" ca="1" si="51"/>
        <v>POINT(712344.36 6169103.89)</v>
      </c>
      <c r="X202" s="14" t="str">
        <f>IFERROR(INDEX(BygningOmraade!B:B,MATCH(A202,BygningOmraade!A:A,0)),"")</f>
        <v/>
      </c>
    </row>
    <row r="203" spans="1:24" s="14" customFormat="1" x14ac:dyDescent="0.25">
      <c r="A203" s="14">
        <f t="shared" si="39"/>
        <v>203</v>
      </c>
      <c r="B203" s="14" t="str">
        <f t="shared" ca="1" si="40"/>
        <v>095dfbd2-f653-4cdf-9e1f-f1570db20b4c</v>
      </c>
      <c r="C203" s="14" t="str">
        <f t="shared" ca="1" si="41"/>
        <v>0a3f507e-168c-32b8-e044-0003ba298018</v>
      </c>
      <c r="D203" s="14">
        <f t="shared" ca="1" si="42"/>
        <v>995988</v>
      </c>
      <c r="E203" s="1">
        <f t="shared" ca="1" si="43"/>
        <v>140</v>
      </c>
      <c r="F203" s="1">
        <f t="shared" ca="1" si="44"/>
        <v>678</v>
      </c>
      <c r="G203" s="1">
        <f t="shared" ca="1" si="45"/>
        <v>1988</v>
      </c>
      <c r="H203" s="1" t="str">
        <f ca="1">IFERROR(INDEX(Varmeinstallation!B:B,MATCH(INDIRECT($A$1&amp;"L"&amp;A203)*1,Varmeinstallation!A:A,0)),"Ingen varmeinstallationer")</f>
        <v>Fjernvarme/blokvarme (radiatorsystemer eller varmluftanlæg)</v>
      </c>
      <c r="I203" s="1" t="str">
        <f ca="1">IFERROR(INDEX(Opvarmningsmiddel!B:B,MATCH(INDIRECT($A$1&amp;"M"&amp;A203)*1,Opvarmningsmiddel!A:A,0)),"")</f>
        <v/>
      </c>
      <c r="J203" s="1">
        <f t="shared" ca="1" si="46"/>
        <v>0</v>
      </c>
      <c r="K203" s="1" t="str">
        <f ca="1">IFERROR(INDEX(Relationstabel!$C$3:$K$10,MATCH(VALUE(INDIRECT($A$1&amp;"L"&amp;A203)),Relationstabel!$A$3:$A$10,0),MATCH(IFERROR(VALUE(INDIRECT($A$1&amp;"M"&amp;A203)),0),Relationstabel!$C$1:$K$1,0)),"Ingen varmeinstallationer")</f>
        <v>Fjernvarme/ Blokvarme</v>
      </c>
      <c r="L203" s="1" t="str">
        <f ca="1">INDEX(Anvendelseskode!B:B,MATCH($E203,Anvendelseskode!$A:$A,0))</f>
        <v>Etageboligbebyggelse</v>
      </c>
      <c r="M203" s="1" t="str">
        <f ca="1">INDEX(Anvendelseskode!C:C,MATCH($E203,Anvendelseskode!$A:$A,0))</f>
        <v>Etageboligbebyggelse</v>
      </c>
      <c r="N203" s="1" t="str">
        <f ca="1">INDEX(Anvendelseskode!D:D,MATCH($E203,Anvendelseskode!$A:$A,0))</f>
        <v>Private husholdninger</v>
      </c>
      <c r="O203" s="1" t="str">
        <f ca="1">IFERROR(INDEX(SBi!$2:$2,MATCH(G203,SBi!$1:$1,1)),SBi!$K$2)</f>
        <v>1979-1998</v>
      </c>
      <c r="P203" s="1">
        <f ca="1">IFERROR(INDEX(SBi!$C$3:$K$28,MATCH(E203,SBi!$B$3:$B$28,0),MATCH(O203,SBi!$C$2:$K$2,0)),0)</f>
        <v>108.5</v>
      </c>
      <c r="Q203" s="19">
        <f t="shared" ca="1" si="47"/>
        <v>73.563000000000002</v>
      </c>
      <c r="R203" s="19" t="str">
        <f ca="1">IFERROR(INDEX(VpD!$2:$2,MATCH(G203,VpD!$1:$1,1)),VpD!$I$2)</f>
        <v>1979-1998</v>
      </c>
      <c r="S203" s="1">
        <f ca="1">IFERROR(INDEX(VpD!$C$3:$I$27,MATCH(E203,VpD!$B$3:$B$27,0),MATCH(R203,VpD!$C$2:$I$2,0)),0)</f>
        <v>80</v>
      </c>
      <c r="T203" s="19">
        <f t="shared" ca="1" si="48"/>
        <v>54.24</v>
      </c>
      <c r="U203" s="14" t="str">
        <f t="shared" ca="1" si="49"/>
        <v xml:space="preserve">712656.7 </v>
      </c>
      <c r="V203" s="14" t="str">
        <f t="shared" ca="1" si="50"/>
        <v>6169728.44</v>
      </c>
      <c r="W203" s="14" t="str">
        <f t="shared" ca="1" si="51"/>
        <v>POINT(712656.7 6169728.44)</v>
      </c>
      <c r="X203" s="14" t="str">
        <f>IFERROR(INDEX(BygningOmraade!B:B,MATCH(A203,BygningOmraade!A:A,0)),"")</f>
        <v/>
      </c>
    </row>
    <row r="204" spans="1:24" s="14" customFormat="1" x14ac:dyDescent="0.25">
      <c r="A204" s="14">
        <f t="shared" si="39"/>
        <v>204</v>
      </c>
      <c r="B204" s="14" t="str">
        <f t="shared" ca="1" si="40"/>
        <v>097b0621-79cf-41ee-b813-127c4b16cab4</v>
      </c>
      <c r="C204" s="14" t="str">
        <f t="shared" ca="1" si="41"/>
        <v>0a3f507e-2353-32b8-e044-0003ba298018</v>
      </c>
      <c r="D204" s="14">
        <f t="shared" ca="1" si="42"/>
        <v>995698</v>
      </c>
      <c r="E204" s="1">
        <f t="shared" ca="1" si="43"/>
        <v>120</v>
      </c>
      <c r="F204" s="1">
        <f t="shared" ca="1" si="44"/>
        <v>155</v>
      </c>
      <c r="G204" s="1">
        <f t="shared" ca="1" si="45"/>
        <v>1976</v>
      </c>
      <c r="H204" s="1" t="str">
        <f ca="1">IFERROR(INDEX(Varmeinstallation!B:B,MATCH(INDIRECT($A$1&amp;"L"&amp;A204)*1,Varmeinstallation!A:A,0)),"Ingen varmeinstallationer")</f>
        <v>Centralvarme fra eget anlæg, et-kammer fyr</v>
      </c>
      <c r="I204" s="1" t="str">
        <f ca="1">IFERROR(INDEX(Opvarmningsmiddel!B:B,MATCH(INDIRECT($A$1&amp;"M"&amp;A204)*1,Opvarmningsmiddel!A:A,0)),"")</f>
        <v>Naturgas</v>
      </c>
      <c r="J204" s="1">
        <f t="shared" ca="1" si="46"/>
        <v>2</v>
      </c>
      <c r="K204" s="1" t="str">
        <f ca="1">IFERROR(INDEX(Relationstabel!$C$3:$K$10,MATCH(VALUE(INDIRECT($A$1&amp;"L"&amp;A204)),Relationstabel!$A$3:$A$10,0),MATCH(IFERROR(VALUE(INDIRECT($A$1&amp;"M"&amp;A204)),0),Relationstabel!$C$1:$K$1,0)),"Ingen varmeinstallationer")</f>
        <v>Naturgas</v>
      </c>
      <c r="L204" s="1" t="str">
        <f ca="1">INDEX(Anvendelseskode!B:B,MATCH($E204,Anvendelseskode!$A:$A,0))</f>
        <v>Fritliggende enfamilieshus (parcelhus)</v>
      </c>
      <c r="M204" s="1" t="str">
        <f ca="1">INDEX(Anvendelseskode!C:C,MATCH($E204,Anvendelseskode!$A:$A,0))</f>
        <v>Parcelhuse</v>
      </c>
      <c r="N204" s="1" t="str">
        <f ca="1">INDEX(Anvendelseskode!D:D,MATCH($E204,Anvendelseskode!$A:$A,0))</f>
        <v>Private husholdninger</v>
      </c>
      <c r="O204" s="1" t="str">
        <f ca="1">IFERROR(INDEX(SBi!$2:$2,MATCH(G204,SBi!$1:$1,1)),SBi!$K$2)</f>
        <v>1973-1978</v>
      </c>
      <c r="P204" s="1">
        <f ca="1">IFERROR(INDEX(SBi!$C$3:$K$28,MATCH(E204,SBi!$B$3:$B$28,0),MATCH(O204,SBi!$C$2:$K$2,0)),0)</f>
        <v>119.8</v>
      </c>
      <c r="Q204" s="19">
        <f t="shared" ca="1" si="47"/>
        <v>18.568999999999999</v>
      </c>
      <c r="R204" s="19" t="str">
        <f ca="1">IFERROR(INDEX(VpD!$2:$2,MATCH(G204,VpD!$1:$1,1)),VpD!$I$2)</f>
        <v>1973-1978</v>
      </c>
      <c r="S204" s="1">
        <f ca="1">IFERROR(INDEX(VpD!$C$3:$I$27,MATCH(E204,VpD!$B$3:$B$27,0),MATCH(R204,VpD!$C$2:$I$2,0)),0)</f>
        <v>117</v>
      </c>
      <c r="T204" s="19">
        <f t="shared" ca="1" si="48"/>
        <v>18.135000000000002</v>
      </c>
      <c r="U204" s="14" t="str">
        <f t="shared" ca="1" si="49"/>
        <v xml:space="preserve">712299.2 </v>
      </c>
      <c r="V204" s="14" t="str">
        <f t="shared" ca="1" si="50"/>
        <v>6169066.5</v>
      </c>
      <c r="W204" s="14" t="str">
        <f t="shared" ca="1" si="51"/>
        <v>POINT(712299.2 6169066.5)</v>
      </c>
      <c r="X204" s="14" t="str">
        <f>IFERROR(INDEX(BygningOmraade!B:B,MATCH(A204,BygningOmraade!A:A,0)),"")</f>
        <v/>
      </c>
    </row>
    <row r="205" spans="1:24" s="14" customFormat="1" x14ac:dyDescent="0.25">
      <c r="A205" s="14">
        <f t="shared" si="39"/>
        <v>205</v>
      </c>
      <c r="B205" s="14" t="str">
        <f t="shared" ca="1" si="40"/>
        <v>097d0098-7de7-4295-987c-cbb7fe26b06e</v>
      </c>
      <c r="C205" s="14" t="str">
        <f t="shared" ca="1" si="41"/>
        <v>0a3f507e-2113-32b8-e044-0003ba298018</v>
      </c>
      <c r="D205" s="14">
        <f t="shared" ca="1" si="42"/>
        <v>996788</v>
      </c>
      <c r="E205" s="1">
        <f t="shared" ca="1" si="43"/>
        <v>120</v>
      </c>
      <c r="F205" s="1">
        <f t="shared" ca="1" si="44"/>
        <v>180</v>
      </c>
      <c r="G205" s="1">
        <f t="shared" ca="1" si="45"/>
        <v>1972</v>
      </c>
      <c r="H205" s="1" t="str">
        <f ca="1">IFERROR(INDEX(Varmeinstallation!B:B,MATCH(INDIRECT($A$1&amp;"L"&amp;A205)*1,Varmeinstallation!A:A,0)),"Ingen varmeinstallationer")</f>
        <v>Centralvarme fra eget anlæg, et-kammer fyr</v>
      </c>
      <c r="I205" s="1" t="str">
        <f ca="1">IFERROR(INDEX(Opvarmningsmiddel!B:B,MATCH(INDIRECT($A$1&amp;"M"&amp;A205)*1,Opvarmningsmiddel!A:A,0)),"")</f>
        <v>Naturgas</v>
      </c>
      <c r="J205" s="1">
        <f t="shared" ca="1" si="46"/>
        <v>2</v>
      </c>
      <c r="K205" s="1" t="str">
        <f ca="1">IFERROR(INDEX(Relationstabel!$C$3:$K$10,MATCH(VALUE(INDIRECT($A$1&amp;"L"&amp;A205)),Relationstabel!$A$3:$A$10,0),MATCH(IFERROR(VALUE(INDIRECT($A$1&amp;"M"&amp;A205)),0),Relationstabel!$C$1:$K$1,0)),"Ingen varmeinstallationer")</f>
        <v>Naturgas</v>
      </c>
      <c r="L205" s="1" t="str">
        <f ca="1">INDEX(Anvendelseskode!B:B,MATCH($E205,Anvendelseskode!$A:$A,0))</f>
        <v>Fritliggende enfamilieshus (parcelhus)</v>
      </c>
      <c r="M205" s="1" t="str">
        <f ca="1">INDEX(Anvendelseskode!C:C,MATCH($E205,Anvendelseskode!$A:$A,0))</f>
        <v>Parcelhuse</v>
      </c>
      <c r="N205" s="1" t="str">
        <f ca="1">INDEX(Anvendelseskode!D:D,MATCH($E205,Anvendelseskode!$A:$A,0))</f>
        <v>Private husholdninger</v>
      </c>
      <c r="O205" s="1" t="str">
        <f ca="1">IFERROR(INDEX(SBi!$2:$2,MATCH(G205,SBi!$1:$1,1)),SBi!$K$2)</f>
        <v>1961-1972</v>
      </c>
      <c r="P205" s="1">
        <f ca="1">IFERROR(INDEX(SBi!$C$3:$K$28,MATCH(E205,SBi!$B$3:$B$28,0),MATCH(O205,SBi!$C$2:$K$2,0)),0)</f>
        <v>134.30000000000001</v>
      </c>
      <c r="Q205" s="19">
        <f t="shared" ca="1" si="47"/>
        <v>24.174000000000003</v>
      </c>
      <c r="R205" s="19" t="str">
        <f ca="1">IFERROR(INDEX(VpD!$2:$2,MATCH(G205,VpD!$1:$1,1)),VpD!$I$2)</f>
        <v>1961-1972</v>
      </c>
      <c r="S205" s="1">
        <f ca="1">IFERROR(INDEX(VpD!$C$3:$I$27,MATCH(E205,VpD!$B$3:$B$27,0),MATCH(R205,VpD!$C$2:$I$2,0)),0)</f>
        <v>143</v>
      </c>
      <c r="T205" s="19">
        <f t="shared" ca="1" si="48"/>
        <v>25.74</v>
      </c>
      <c r="U205" s="14" t="str">
        <f t="shared" ca="1" si="49"/>
        <v xml:space="preserve">713488.49 </v>
      </c>
      <c r="V205" s="14" t="str">
        <f t="shared" ca="1" si="50"/>
        <v>6169049.33</v>
      </c>
      <c r="W205" s="14" t="str">
        <f t="shared" ca="1" si="51"/>
        <v>POINT(713488.49 6169049.33)</v>
      </c>
      <c r="X205" s="14" t="str">
        <f>IFERROR(INDEX(BygningOmraade!B:B,MATCH(A205,BygningOmraade!A:A,0)),"")</f>
        <v/>
      </c>
    </row>
    <row r="206" spans="1:24" s="14" customFormat="1" x14ac:dyDescent="0.25">
      <c r="A206" s="14">
        <f t="shared" si="39"/>
        <v>206</v>
      </c>
      <c r="B206" s="14" t="str">
        <f t="shared" ca="1" si="40"/>
        <v>09bb169b-8f1a-4d03-a459-1a915670d570</v>
      </c>
      <c r="C206" s="14" t="str">
        <f t="shared" ca="1" si="41"/>
        <v>0a3f507e-16b0-32b8-e044-0003ba298018</v>
      </c>
      <c r="D206" s="14">
        <f t="shared" ca="1" si="42"/>
        <v>2577954</v>
      </c>
      <c r="E206" s="1">
        <f t="shared" ca="1" si="43"/>
        <v>130</v>
      </c>
      <c r="F206" s="1">
        <f t="shared" ca="1" si="44"/>
        <v>92</v>
      </c>
      <c r="G206" s="1">
        <f t="shared" ca="1" si="45"/>
        <v>2002</v>
      </c>
      <c r="H206" s="1" t="str">
        <f ca="1">IFERROR(INDEX(Varmeinstallation!B:B,MATCH(INDIRECT($A$1&amp;"L"&amp;A206)*1,Varmeinstallation!A:A,0)),"Ingen varmeinstallationer")</f>
        <v>Centralvarme fra eget anlæg, et-kammer fyr</v>
      </c>
      <c r="I206" s="1" t="str">
        <f ca="1">IFERROR(INDEX(Opvarmningsmiddel!B:B,MATCH(INDIRECT($A$1&amp;"M"&amp;A206)*1,Opvarmningsmiddel!A:A,0)),"")</f>
        <v>Naturgas</v>
      </c>
      <c r="J206" s="1">
        <f t="shared" ca="1" si="46"/>
        <v>90</v>
      </c>
      <c r="K206" s="1" t="str">
        <f ca="1">IFERROR(INDEX(Relationstabel!$C$3:$K$10,MATCH(VALUE(INDIRECT($A$1&amp;"L"&amp;A206)),Relationstabel!$A$3:$A$10,0),MATCH(IFERROR(VALUE(INDIRECT($A$1&amp;"M"&amp;A206)),0),Relationstabel!$C$1:$K$1,0)),"Ingen varmeinstallationer")</f>
        <v>Naturgas</v>
      </c>
      <c r="L206" s="1" t="str">
        <f ca="1">INDEX(Anvendelseskode!B:B,MATCH($E206,Anvendelseskode!$A:$A,0))</f>
        <v>Række-, kæde-, dobbelthus (lodret adskillelse mellem enhederne)</v>
      </c>
      <c r="M206" s="1" t="str">
        <f ca="1">INDEX(Anvendelseskode!C:C,MATCH($E206,Anvendelseskode!$A:$A,0))</f>
        <v>Række-, kæde og dobbelthuse</v>
      </c>
      <c r="N206" s="1" t="str">
        <f ca="1">INDEX(Anvendelseskode!D:D,MATCH($E206,Anvendelseskode!$A:$A,0))</f>
        <v>Private husholdninger</v>
      </c>
      <c r="O206" s="1" t="str">
        <f ca="1">IFERROR(INDEX(SBi!$2:$2,MATCH(G206,SBi!$1:$1,1)),SBi!$K$2)</f>
        <v>1999-2006</v>
      </c>
      <c r="P206" s="1">
        <f ca="1">IFERROR(INDEX(SBi!$C$3:$K$28,MATCH(E206,SBi!$B$3:$B$28,0),MATCH(O206,SBi!$C$2:$K$2,0)),0)</f>
        <v>81.5</v>
      </c>
      <c r="Q206" s="19">
        <f t="shared" ca="1" si="47"/>
        <v>7.4980000000000002</v>
      </c>
      <c r="R206" s="19" t="str">
        <f ca="1">IFERROR(INDEX(VpD!$2:$2,MATCH(G206,VpD!$1:$1,1)),VpD!$I$2)</f>
        <v>&gt;1998</v>
      </c>
      <c r="S206" s="1">
        <f ca="1">IFERROR(INDEX(VpD!$C$3:$I$27,MATCH(E206,VpD!$B$3:$B$27,0),MATCH(R206,VpD!$C$2:$I$2,0)),0)</f>
        <v>65</v>
      </c>
      <c r="T206" s="19">
        <f t="shared" ca="1" si="48"/>
        <v>5.98</v>
      </c>
      <c r="U206" s="14" t="str">
        <f t="shared" ca="1" si="49"/>
        <v xml:space="preserve">712554.71 </v>
      </c>
      <c r="V206" s="14" t="str">
        <f t="shared" ca="1" si="50"/>
        <v>6169758.46</v>
      </c>
      <c r="W206" s="14" t="str">
        <f t="shared" ca="1" si="51"/>
        <v>POINT(712554.71 6169758.46)</v>
      </c>
      <c r="X206" s="14" t="str">
        <f>IFERROR(INDEX(BygningOmraade!B:B,MATCH(A206,BygningOmraade!A:A,0)),"")</f>
        <v/>
      </c>
    </row>
    <row r="207" spans="1:24" s="14" customFormat="1" x14ac:dyDescent="0.25">
      <c r="A207" s="14">
        <f t="shared" si="39"/>
        <v>207</v>
      </c>
      <c r="B207" s="14" t="str">
        <f t="shared" ca="1" si="40"/>
        <v>09cb4479-69fd-4a1c-9027-88ca9a85b6f1</v>
      </c>
      <c r="C207" s="14" t="str">
        <f t="shared" ca="1" si="41"/>
        <v>0a3f507e-1c13-32b8-e044-0003ba298018</v>
      </c>
      <c r="D207" s="14">
        <f t="shared" ca="1" si="42"/>
        <v>996670</v>
      </c>
      <c r="E207" s="1">
        <f t="shared" ca="1" si="43"/>
        <v>120</v>
      </c>
      <c r="F207" s="1">
        <f t="shared" ca="1" si="44"/>
        <v>151</v>
      </c>
      <c r="G207" s="1">
        <f t="shared" ca="1" si="45"/>
        <v>1972</v>
      </c>
      <c r="H207" s="1" t="str">
        <f ca="1">IFERROR(INDEX(Varmeinstallation!B:B,MATCH(INDIRECT($A$1&amp;"L"&amp;A207)*1,Varmeinstallation!A:A,0)),"Ingen varmeinstallationer")</f>
        <v>Centralvarme fra eget anlæg, et-kammer fyr</v>
      </c>
      <c r="I207" s="1" t="str">
        <f ca="1">IFERROR(INDEX(Opvarmningsmiddel!B:B,MATCH(INDIRECT($A$1&amp;"M"&amp;A207)*1,Opvarmningsmiddel!A:A,0)),"")</f>
        <v>Naturgas</v>
      </c>
      <c r="J207" s="1">
        <f t="shared" ca="1" si="46"/>
        <v>2</v>
      </c>
      <c r="K207" s="1" t="str">
        <f ca="1">IFERROR(INDEX(Relationstabel!$C$3:$K$10,MATCH(VALUE(INDIRECT($A$1&amp;"L"&amp;A207)),Relationstabel!$A$3:$A$10,0),MATCH(IFERROR(VALUE(INDIRECT($A$1&amp;"M"&amp;A207)),0),Relationstabel!$C$1:$K$1,0)),"Ingen varmeinstallationer")</f>
        <v>Naturgas</v>
      </c>
      <c r="L207" s="1" t="str">
        <f ca="1">INDEX(Anvendelseskode!B:B,MATCH($E207,Anvendelseskode!$A:$A,0))</f>
        <v>Fritliggende enfamilieshus (parcelhus)</v>
      </c>
      <c r="M207" s="1" t="str">
        <f ca="1">INDEX(Anvendelseskode!C:C,MATCH($E207,Anvendelseskode!$A:$A,0))</f>
        <v>Parcelhuse</v>
      </c>
      <c r="N207" s="1" t="str">
        <f ca="1">INDEX(Anvendelseskode!D:D,MATCH($E207,Anvendelseskode!$A:$A,0))</f>
        <v>Private husholdninger</v>
      </c>
      <c r="O207" s="1" t="str">
        <f ca="1">IFERROR(INDEX(SBi!$2:$2,MATCH(G207,SBi!$1:$1,1)),SBi!$K$2)</f>
        <v>1961-1972</v>
      </c>
      <c r="P207" s="1">
        <f ca="1">IFERROR(INDEX(SBi!$C$3:$K$28,MATCH(E207,SBi!$B$3:$B$28,0),MATCH(O207,SBi!$C$2:$K$2,0)),0)</f>
        <v>134.30000000000001</v>
      </c>
      <c r="Q207" s="19">
        <f t="shared" ca="1" si="47"/>
        <v>20.279300000000003</v>
      </c>
      <c r="R207" s="19" t="str">
        <f ca="1">IFERROR(INDEX(VpD!$2:$2,MATCH(G207,VpD!$1:$1,1)),VpD!$I$2)</f>
        <v>1961-1972</v>
      </c>
      <c r="S207" s="1">
        <f ca="1">IFERROR(INDEX(VpD!$C$3:$I$27,MATCH(E207,VpD!$B$3:$B$27,0),MATCH(R207,VpD!$C$2:$I$2,0)),0)</f>
        <v>143</v>
      </c>
      <c r="T207" s="19">
        <f t="shared" ca="1" si="48"/>
        <v>21.593</v>
      </c>
      <c r="U207" s="14" t="str">
        <f t="shared" ca="1" si="49"/>
        <v xml:space="preserve">713539.41 </v>
      </c>
      <c r="V207" s="14" t="str">
        <f t="shared" ca="1" si="50"/>
        <v>6169273.66</v>
      </c>
      <c r="W207" s="14" t="str">
        <f t="shared" ca="1" si="51"/>
        <v>POINT(713539.41 6169273.66)</v>
      </c>
      <c r="X207" s="14" t="str">
        <f>IFERROR(INDEX(BygningOmraade!B:B,MATCH(A207,BygningOmraade!A:A,0)),"")</f>
        <v/>
      </c>
    </row>
    <row r="208" spans="1:24" s="14" customFormat="1" x14ac:dyDescent="0.25">
      <c r="A208" s="14">
        <f t="shared" si="39"/>
        <v>208</v>
      </c>
      <c r="B208" s="14" t="str">
        <f t="shared" ca="1" si="40"/>
        <v>09f73bd2-0cf2-451b-8568-a53d7abb6af5</v>
      </c>
      <c r="C208" s="14" t="str">
        <f t="shared" ca="1" si="41"/>
        <v>0a3f507e-17eb-32b8-e044-0003ba298018</v>
      </c>
      <c r="D208" s="14">
        <f t="shared" ca="1" si="42"/>
        <v>996031</v>
      </c>
      <c r="E208" s="1">
        <f t="shared" ca="1" si="43"/>
        <v>120</v>
      </c>
      <c r="F208" s="1">
        <f t="shared" ca="1" si="44"/>
        <v>108</v>
      </c>
      <c r="G208" s="1">
        <f t="shared" ca="1" si="45"/>
        <v>1991</v>
      </c>
      <c r="H208" s="1" t="str">
        <f ca="1">IFERROR(INDEX(Varmeinstallation!B:B,MATCH(INDIRECT($A$1&amp;"L"&amp;A208)*1,Varmeinstallation!A:A,0)),"Ingen varmeinstallationer")</f>
        <v>Varmepumpe</v>
      </c>
      <c r="I208" s="1" t="str">
        <f ca="1">IFERROR(INDEX(Opvarmningsmiddel!B:B,MATCH(INDIRECT($A$1&amp;"M"&amp;A208)*1,Opvarmningsmiddel!A:A,0)),"")</f>
        <v>Elektricitet</v>
      </c>
      <c r="J208" s="1">
        <f t="shared" ca="1" si="46"/>
        <v>0</v>
      </c>
      <c r="K208" s="1" t="str">
        <f ca="1">IFERROR(INDEX(Relationstabel!$C$3:$K$10,MATCH(VALUE(INDIRECT($A$1&amp;"L"&amp;A208)),Relationstabel!$A$3:$A$10,0),MATCH(IFERROR(VALUE(INDIRECT($A$1&amp;"M"&amp;A208)),0),Relationstabel!$C$1:$K$1,0)),"Ingen varmeinstallationer")</f>
        <v>Varmepumpe</v>
      </c>
      <c r="L208" s="1" t="str">
        <f ca="1">INDEX(Anvendelseskode!B:B,MATCH($E208,Anvendelseskode!$A:$A,0))</f>
        <v>Fritliggende enfamilieshus (parcelhus)</v>
      </c>
      <c r="M208" s="1" t="str">
        <f ca="1">INDEX(Anvendelseskode!C:C,MATCH($E208,Anvendelseskode!$A:$A,0))</f>
        <v>Parcelhuse</v>
      </c>
      <c r="N208" s="1" t="str">
        <f ca="1">INDEX(Anvendelseskode!D:D,MATCH($E208,Anvendelseskode!$A:$A,0))</f>
        <v>Private husholdninger</v>
      </c>
      <c r="O208" s="1" t="str">
        <f ca="1">IFERROR(INDEX(SBi!$2:$2,MATCH(G208,SBi!$1:$1,1)),SBi!$K$2)</f>
        <v>1979-1998</v>
      </c>
      <c r="P208" s="1">
        <f ca="1">IFERROR(INDEX(SBi!$C$3:$K$28,MATCH(E208,SBi!$B$3:$B$28,0),MATCH(O208,SBi!$C$2:$K$2,0)),0)</f>
        <v>105.4</v>
      </c>
      <c r="Q208" s="19">
        <f t="shared" ca="1" si="47"/>
        <v>11.3832</v>
      </c>
      <c r="R208" s="19" t="str">
        <f ca="1">IFERROR(INDEX(VpD!$2:$2,MATCH(G208,VpD!$1:$1,1)),VpD!$I$2)</f>
        <v>1979-1998</v>
      </c>
      <c r="S208" s="1">
        <f ca="1">IFERROR(INDEX(VpD!$C$3:$I$27,MATCH(E208,VpD!$B$3:$B$27,0),MATCH(R208,VpD!$C$2:$I$2,0)),0)</f>
        <v>90</v>
      </c>
      <c r="T208" s="19">
        <f t="shared" ca="1" si="48"/>
        <v>9.7200000000000006</v>
      </c>
      <c r="U208" s="14" t="str">
        <f t="shared" ca="1" si="49"/>
        <v xml:space="preserve">712550.48 </v>
      </c>
      <c r="V208" s="14" t="str">
        <f t="shared" ca="1" si="50"/>
        <v>6169055.07</v>
      </c>
      <c r="W208" s="14" t="str">
        <f t="shared" ca="1" si="51"/>
        <v>POINT(712550.48 6169055.07)</v>
      </c>
      <c r="X208" s="14" t="str">
        <f>IFERROR(INDEX(BygningOmraade!B:B,MATCH(A208,BygningOmraade!A:A,0)),"")</f>
        <v/>
      </c>
    </row>
    <row r="209" spans="1:24" s="14" customFormat="1" x14ac:dyDescent="0.25">
      <c r="A209" s="14">
        <f t="shared" si="39"/>
        <v>209</v>
      </c>
      <c r="B209" s="14" t="str">
        <f t="shared" ca="1" si="40"/>
        <v>0a0eccfb-efda-4551-b81b-76fcb0280c4a</v>
      </c>
      <c r="C209" s="14" t="str">
        <f t="shared" ca="1" si="41"/>
        <v>0a3f507e-22c8-32b8-e044-0003ba298018</v>
      </c>
      <c r="D209" s="14">
        <f t="shared" ca="1" si="42"/>
        <v>995225</v>
      </c>
      <c r="E209" s="1">
        <f t="shared" ca="1" si="43"/>
        <v>120</v>
      </c>
      <c r="F209" s="1">
        <f t="shared" ca="1" si="44"/>
        <v>120</v>
      </c>
      <c r="G209" s="1">
        <f t="shared" ca="1" si="45"/>
        <v>1969</v>
      </c>
      <c r="H209" s="1" t="str">
        <f ca="1">IFERROR(INDEX(Varmeinstallation!B:B,MATCH(INDIRECT($A$1&amp;"L"&amp;A209)*1,Varmeinstallation!A:A,0)),"Ingen varmeinstallationer")</f>
        <v>Centralvarme fra eget anlæg, et-kammer fyr</v>
      </c>
      <c r="I209" s="1" t="str">
        <f ca="1">IFERROR(INDEX(Opvarmningsmiddel!B:B,MATCH(INDIRECT($A$1&amp;"M"&amp;A209)*1,Opvarmningsmiddel!A:A,0)),"")</f>
        <v>Naturgas</v>
      </c>
      <c r="J209" s="1">
        <f t="shared" ca="1" si="46"/>
        <v>0</v>
      </c>
      <c r="K209" s="1" t="str">
        <f ca="1">IFERROR(INDEX(Relationstabel!$C$3:$K$10,MATCH(VALUE(INDIRECT($A$1&amp;"L"&amp;A209)),Relationstabel!$A$3:$A$10,0),MATCH(IFERROR(VALUE(INDIRECT($A$1&amp;"M"&amp;A209)),0),Relationstabel!$C$1:$K$1,0)),"Ingen varmeinstallationer")</f>
        <v>Naturgas</v>
      </c>
      <c r="L209" s="1" t="str">
        <f ca="1">INDEX(Anvendelseskode!B:B,MATCH($E209,Anvendelseskode!$A:$A,0))</f>
        <v>Fritliggende enfamilieshus (parcelhus)</v>
      </c>
      <c r="M209" s="1" t="str">
        <f ca="1">INDEX(Anvendelseskode!C:C,MATCH($E209,Anvendelseskode!$A:$A,0))</f>
        <v>Parcelhuse</v>
      </c>
      <c r="N209" s="1" t="str">
        <f ca="1">INDEX(Anvendelseskode!D:D,MATCH($E209,Anvendelseskode!$A:$A,0))</f>
        <v>Private husholdninger</v>
      </c>
      <c r="O209" s="1" t="str">
        <f ca="1">IFERROR(INDEX(SBi!$2:$2,MATCH(G209,SBi!$1:$1,1)),SBi!$K$2)</f>
        <v>1961-1972</v>
      </c>
      <c r="P209" s="1">
        <f ca="1">IFERROR(INDEX(SBi!$C$3:$K$28,MATCH(E209,SBi!$B$3:$B$28,0),MATCH(O209,SBi!$C$2:$K$2,0)),0)</f>
        <v>134.30000000000001</v>
      </c>
      <c r="Q209" s="19">
        <f t="shared" ca="1" si="47"/>
        <v>16.116000000000003</v>
      </c>
      <c r="R209" s="19" t="str">
        <f ca="1">IFERROR(INDEX(VpD!$2:$2,MATCH(G209,VpD!$1:$1,1)),VpD!$I$2)</f>
        <v>1961-1972</v>
      </c>
      <c r="S209" s="1">
        <f ca="1">IFERROR(INDEX(VpD!$C$3:$I$27,MATCH(E209,VpD!$B$3:$B$27,0),MATCH(R209,VpD!$C$2:$I$2,0)),0)</f>
        <v>143</v>
      </c>
      <c r="T209" s="19">
        <f t="shared" ca="1" si="48"/>
        <v>17.16</v>
      </c>
      <c r="U209" s="14" t="str">
        <f t="shared" ca="1" si="49"/>
        <v xml:space="preserve">711826.28 </v>
      </c>
      <c r="V209" s="14" t="str">
        <f t="shared" ca="1" si="50"/>
        <v>6172047.89</v>
      </c>
      <c r="W209" s="14" t="str">
        <f t="shared" ca="1" si="51"/>
        <v>POINT(711826.28 6172047.89)</v>
      </c>
      <c r="X209" s="14" t="str">
        <f>IFERROR(INDEX(BygningOmraade!B:B,MATCH(A209,BygningOmraade!A:A,0)),"")</f>
        <v/>
      </c>
    </row>
    <row r="210" spans="1:24" s="14" customFormat="1" x14ac:dyDescent="0.25">
      <c r="A210" s="14">
        <f t="shared" si="39"/>
        <v>210</v>
      </c>
      <c r="B210" s="14" t="str">
        <f t="shared" ca="1" si="40"/>
        <v>0a13d1a6-fd7e-4212-b217-fff0fd2d9c5c</v>
      </c>
      <c r="C210" s="14" t="str">
        <f t="shared" ca="1" si="41"/>
        <v>b09fcb22-3e28-4a3c-a5f0-309a6016068b</v>
      </c>
      <c r="D210" s="14">
        <f t="shared" ca="1" si="42"/>
        <v>100089010</v>
      </c>
      <c r="E210" s="1">
        <f t="shared" ca="1" si="43"/>
        <v>130</v>
      </c>
      <c r="F210" s="1">
        <f t="shared" ca="1" si="44"/>
        <v>115</v>
      </c>
      <c r="G210" s="1">
        <f t="shared" ca="1" si="45"/>
        <v>2015</v>
      </c>
      <c r="H210" s="1" t="str">
        <f ca="1">IFERROR(INDEX(Varmeinstallation!B:B,MATCH(INDIRECT($A$1&amp;"L"&amp;A210)*1,Varmeinstallation!A:A,0)),"Ingen varmeinstallationer")</f>
        <v>Fjernvarme/blokvarme (radiatorsystemer eller varmluftanlæg)</v>
      </c>
      <c r="I210" s="1" t="str">
        <f ca="1">IFERROR(INDEX(Opvarmningsmiddel!B:B,MATCH(INDIRECT($A$1&amp;"M"&amp;A210)*1,Opvarmningsmiddel!A:A,0)),"")</f>
        <v/>
      </c>
      <c r="J210" s="1">
        <f t="shared" ca="1" si="46"/>
        <v>0</v>
      </c>
      <c r="K210" s="1" t="str">
        <f ca="1">IFERROR(INDEX(Relationstabel!$C$3:$K$10,MATCH(VALUE(INDIRECT($A$1&amp;"L"&amp;A210)),Relationstabel!$A$3:$A$10,0),MATCH(IFERROR(VALUE(INDIRECT($A$1&amp;"M"&amp;A210)),0),Relationstabel!$C$1:$K$1,0)),"Ingen varmeinstallationer")</f>
        <v>Fjernvarme/ Blokvarme</v>
      </c>
      <c r="L210" s="1" t="str">
        <f ca="1">INDEX(Anvendelseskode!B:B,MATCH($E210,Anvendelseskode!$A:$A,0))</f>
        <v>Række-, kæde-, dobbelthus (lodret adskillelse mellem enhederne)</v>
      </c>
      <c r="M210" s="1" t="str">
        <f ca="1">INDEX(Anvendelseskode!C:C,MATCH($E210,Anvendelseskode!$A:$A,0))</f>
        <v>Række-, kæde og dobbelthuse</v>
      </c>
      <c r="N210" s="1" t="str">
        <f ca="1">INDEX(Anvendelseskode!D:D,MATCH($E210,Anvendelseskode!$A:$A,0))</f>
        <v>Private husholdninger</v>
      </c>
      <c r="O210" s="1" t="str">
        <f ca="1">IFERROR(INDEX(SBi!$2:$2,MATCH(G210,SBi!$1:$1,1)),SBi!$K$2)</f>
        <v>Efter 2006</v>
      </c>
      <c r="P210" s="1">
        <f ca="1">IFERROR(INDEX(SBi!$C$3:$K$28,MATCH(E210,SBi!$B$3:$B$28,0),MATCH(O210,SBi!$C$2:$K$2,0)),0)</f>
        <v>66.400000000000006</v>
      </c>
      <c r="Q210" s="19">
        <f t="shared" ca="1" si="47"/>
        <v>7.636000000000001</v>
      </c>
      <c r="R210" s="19" t="str">
        <f ca="1">IFERROR(INDEX(VpD!$2:$2,MATCH(G210,VpD!$1:$1,1)),VpD!$I$2)</f>
        <v>&gt;1998</v>
      </c>
      <c r="S210" s="1">
        <f ca="1">IFERROR(INDEX(VpD!$C$3:$I$27,MATCH(E210,VpD!$B$3:$B$27,0),MATCH(R210,VpD!$C$2:$I$2,0)),0)</f>
        <v>65</v>
      </c>
      <c r="T210" s="19">
        <f t="shared" ca="1" si="48"/>
        <v>7.4749999999999996</v>
      </c>
      <c r="U210" s="14" t="str">
        <f t="shared" ca="1" si="49"/>
        <v xml:space="preserve">711525.76 </v>
      </c>
      <c r="V210" s="14" t="str">
        <f t="shared" ca="1" si="50"/>
        <v>6172781.69</v>
      </c>
      <c r="W210" s="14" t="str">
        <f t="shared" ca="1" si="51"/>
        <v>POINT(711525.76 6172781.69)</v>
      </c>
      <c r="X210" s="14" t="str">
        <f>IFERROR(INDEX(BygningOmraade!B:B,MATCH(A210,BygningOmraade!A:A,0)),"")</f>
        <v/>
      </c>
    </row>
    <row r="211" spans="1:24" s="14" customFormat="1" x14ac:dyDescent="0.25">
      <c r="A211" s="14">
        <f t="shared" si="39"/>
        <v>211</v>
      </c>
      <c r="B211" s="14" t="str">
        <f t="shared" ca="1" si="40"/>
        <v>0a2f22ce-113f-4b38-8a0d-9e6c9cfa4085</v>
      </c>
      <c r="C211" s="14" t="str">
        <f t="shared" ca="1" si="41"/>
        <v>0a3f507e-2360-32b8-e044-0003ba298018</v>
      </c>
      <c r="D211" s="14">
        <f t="shared" ca="1" si="42"/>
        <v>995696</v>
      </c>
      <c r="E211" s="1">
        <f t="shared" ca="1" si="43"/>
        <v>120</v>
      </c>
      <c r="F211" s="1">
        <f t="shared" ca="1" si="44"/>
        <v>190</v>
      </c>
      <c r="G211" s="1">
        <f t="shared" ca="1" si="45"/>
        <v>2007</v>
      </c>
      <c r="H211" s="1" t="str">
        <f ca="1">IFERROR(INDEX(Varmeinstallation!B:B,MATCH(INDIRECT($A$1&amp;"L"&amp;A211)*1,Varmeinstallation!A:A,0)),"Ingen varmeinstallationer")</f>
        <v>Centralvarme fra eget anlæg, et-kammer fyr</v>
      </c>
      <c r="I211" s="1" t="str">
        <f ca="1">IFERROR(INDEX(Opvarmningsmiddel!B:B,MATCH(INDIRECT($A$1&amp;"M"&amp;A211)*1,Opvarmningsmiddel!A:A,0)),"")</f>
        <v>Naturgas</v>
      </c>
      <c r="J211" s="1">
        <f t="shared" ca="1" si="46"/>
        <v>2</v>
      </c>
      <c r="K211" s="1" t="str">
        <f ca="1">IFERROR(INDEX(Relationstabel!$C$3:$K$10,MATCH(VALUE(INDIRECT($A$1&amp;"L"&amp;A211)),Relationstabel!$A$3:$A$10,0),MATCH(IFERROR(VALUE(INDIRECT($A$1&amp;"M"&amp;A211)),0),Relationstabel!$C$1:$K$1,0)),"Ingen varmeinstallationer")</f>
        <v>Naturgas</v>
      </c>
      <c r="L211" s="1" t="str">
        <f ca="1">INDEX(Anvendelseskode!B:B,MATCH($E211,Anvendelseskode!$A:$A,0))</f>
        <v>Fritliggende enfamilieshus (parcelhus)</v>
      </c>
      <c r="M211" s="1" t="str">
        <f ca="1">INDEX(Anvendelseskode!C:C,MATCH($E211,Anvendelseskode!$A:$A,0))</f>
        <v>Parcelhuse</v>
      </c>
      <c r="N211" s="1" t="str">
        <f ca="1">INDEX(Anvendelseskode!D:D,MATCH($E211,Anvendelseskode!$A:$A,0))</f>
        <v>Private husholdninger</v>
      </c>
      <c r="O211" s="1" t="str">
        <f ca="1">IFERROR(INDEX(SBi!$2:$2,MATCH(G211,SBi!$1:$1,1)),SBi!$K$2)</f>
        <v>Efter 2006</v>
      </c>
      <c r="P211" s="1">
        <f ca="1">IFERROR(INDEX(SBi!$C$3:$K$28,MATCH(E211,SBi!$B$3:$B$28,0),MATCH(O211,SBi!$C$2:$K$2,0)),0)</f>
        <v>67.3</v>
      </c>
      <c r="Q211" s="19">
        <f t="shared" ca="1" si="47"/>
        <v>12.787000000000001</v>
      </c>
      <c r="R211" s="19" t="str">
        <f ca="1">IFERROR(INDEX(VpD!$2:$2,MATCH(G211,VpD!$1:$1,1)),VpD!$I$2)</f>
        <v>&gt;1998</v>
      </c>
      <c r="S211" s="1">
        <f ca="1">IFERROR(INDEX(VpD!$C$3:$I$27,MATCH(E211,VpD!$B$3:$B$27,0),MATCH(R211,VpD!$C$2:$I$2,0)),0)</f>
        <v>72</v>
      </c>
      <c r="T211" s="19">
        <f t="shared" ca="1" si="48"/>
        <v>13.68</v>
      </c>
      <c r="U211" s="14" t="str">
        <f t="shared" ca="1" si="49"/>
        <v xml:space="preserve">712274.49 </v>
      </c>
      <c r="V211" s="14" t="str">
        <f t="shared" ca="1" si="50"/>
        <v>6169432.25</v>
      </c>
      <c r="W211" s="14" t="str">
        <f t="shared" ca="1" si="51"/>
        <v>POINT(712274.49 6169432.25)</v>
      </c>
      <c r="X211" s="14" t="str">
        <f>IFERROR(INDEX(BygningOmraade!B:B,MATCH(A211,BygningOmraade!A:A,0)),"")</f>
        <v/>
      </c>
    </row>
    <row r="212" spans="1:24" s="14" customFormat="1" x14ac:dyDescent="0.25">
      <c r="A212" s="14">
        <f t="shared" si="39"/>
        <v>212</v>
      </c>
      <c r="B212" s="14" t="str">
        <f t="shared" ca="1" si="40"/>
        <v>0a3b2156-8837-42d1-8240-8d46fed14c5e</v>
      </c>
      <c r="C212" s="14" t="str">
        <f t="shared" ca="1" si="41"/>
        <v>0a3f507e-1725-32b8-e044-0003ba298018</v>
      </c>
      <c r="D212" s="14">
        <f t="shared" ca="1" si="42"/>
        <v>996339</v>
      </c>
      <c r="E212" s="1">
        <f t="shared" ca="1" si="43"/>
        <v>120</v>
      </c>
      <c r="F212" s="1">
        <f t="shared" ca="1" si="44"/>
        <v>144</v>
      </c>
      <c r="G212" s="1">
        <f t="shared" ca="1" si="45"/>
        <v>1996</v>
      </c>
      <c r="H212" s="1" t="str">
        <f ca="1">IFERROR(INDEX(Varmeinstallation!B:B,MATCH(INDIRECT($A$1&amp;"L"&amp;A212)*1,Varmeinstallation!A:A,0)),"Ingen varmeinstallationer")</f>
        <v>Centralvarme fra eget anlæg, et-kammer fyr</v>
      </c>
      <c r="I212" s="1" t="str">
        <f ca="1">IFERROR(INDEX(Opvarmningsmiddel!B:B,MATCH(INDIRECT($A$1&amp;"M"&amp;A212)*1,Opvarmningsmiddel!A:A,0)),"")</f>
        <v>Naturgas</v>
      </c>
      <c r="J212" s="1">
        <f t="shared" ca="1" si="46"/>
        <v>2</v>
      </c>
      <c r="K212" s="1" t="str">
        <f ca="1">IFERROR(INDEX(Relationstabel!$C$3:$K$10,MATCH(VALUE(INDIRECT($A$1&amp;"L"&amp;A212)),Relationstabel!$A$3:$A$10,0),MATCH(IFERROR(VALUE(INDIRECT($A$1&amp;"M"&amp;A212)),0),Relationstabel!$C$1:$K$1,0)),"Ingen varmeinstallationer")</f>
        <v>Naturgas</v>
      </c>
      <c r="L212" s="1" t="str">
        <f ca="1">INDEX(Anvendelseskode!B:B,MATCH($E212,Anvendelseskode!$A:$A,0))</f>
        <v>Fritliggende enfamilieshus (parcelhus)</v>
      </c>
      <c r="M212" s="1" t="str">
        <f ca="1">INDEX(Anvendelseskode!C:C,MATCH($E212,Anvendelseskode!$A:$A,0))</f>
        <v>Parcelhuse</v>
      </c>
      <c r="N212" s="1" t="str">
        <f ca="1">INDEX(Anvendelseskode!D:D,MATCH($E212,Anvendelseskode!$A:$A,0))</f>
        <v>Private husholdninger</v>
      </c>
      <c r="O212" s="1" t="str">
        <f ca="1">IFERROR(INDEX(SBi!$2:$2,MATCH(G212,SBi!$1:$1,1)),SBi!$K$2)</f>
        <v>1979-1998</v>
      </c>
      <c r="P212" s="1">
        <f ca="1">IFERROR(INDEX(SBi!$C$3:$K$28,MATCH(E212,SBi!$B$3:$B$28,0),MATCH(O212,SBi!$C$2:$K$2,0)),0)</f>
        <v>105.4</v>
      </c>
      <c r="Q212" s="19">
        <f t="shared" ca="1" si="47"/>
        <v>15.1776</v>
      </c>
      <c r="R212" s="19" t="str">
        <f ca="1">IFERROR(INDEX(VpD!$2:$2,MATCH(G212,VpD!$1:$1,1)),VpD!$I$2)</f>
        <v>1979-1998</v>
      </c>
      <c r="S212" s="1">
        <f ca="1">IFERROR(INDEX(VpD!$C$3:$I$27,MATCH(E212,VpD!$B$3:$B$27,0),MATCH(R212,VpD!$C$2:$I$2,0)),0)</f>
        <v>90</v>
      </c>
      <c r="T212" s="19">
        <f t="shared" ca="1" si="48"/>
        <v>12.96</v>
      </c>
      <c r="U212" s="14" t="str">
        <f t="shared" ca="1" si="49"/>
        <v xml:space="preserve">712927.42 </v>
      </c>
      <c r="V212" s="14" t="str">
        <f t="shared" ca="1" si="50"/>
        <v>6169061.54</v>
      </c>
      <c r="W212" s="14" t="str">
        <f t="shared" ca="1" si="51"/>
        <v>POINT(712927.42 6169061.54)</v>
      </c>
      <c r="X212" s="14" t="str">
        <f>IFERROR(INDEX(BygningOmraade!B:B,MATCH(A212,BygningOmraade!A:A,0)),"")</f>
        <v/>
      </c>
    </row>
    <row r="213" spans="1:24" s="14" customFormat="1" x14ac:dyDescent="0.25">
      <c r="A213" s="14">
        <f t="shared" si="39"/>
        <v>213</v>
      </c>
      <c r="B213" s="14" t="str">
        <f t="shared" ca="1" si="40"/>
        <v>0a56d11b-676a-4505-b513-79ad558cd746</v>
      </c>
      <c r="C213" s="14" t="str">
        <f t="shared" ca="1" si="41"/>
        <v>0a3f507e-15e8-32b8-e044-0003ba298018</v>
      </c>
      <c r="D213" s="14">
        <f t="shared" ca="1" si="42"/>
        <v>994996</v>
      </c>
      <c r="E213" s="1">
        <f t="shared" ca="1" si="43"/>
        <v>120</v>
      </c>
      <c r="F213" s="1">
        <f t="shared" ca="1" si="44"/>
        <v>109</v>
      </c>
      <c r="G213" s="1">
        <f t="shared" ca="1" si="45"/>
        <v>1956</v>
      </c>
      <c r="H213" s="1" t="str">
        <f ca="1">IFERROR(INDEX(Varmeinstallation!B:B,MATCH(INDIRECT($A$1&amp;"L"&amp;A213)*1,Varmeinstallation!A:A,0)),"Ingen varmeinstallationer")</f>
        <v>Centralvarme fra eget anlæg, et-kammer fyr</v>
      </c>
      <c r="I213" s="1" t="str">
        <f ca="1">IFERROR(INDEX(Opvarmningsmiddel!B:B,MATCH(INDIRECT($A$1&amp;"M"&amp;A213)*1,Opvarmningsmiddel!A:A,0)),"")</f>
        <v>Naturgas</v>
      </c>
      <c r="J213" s="1">
        <f t="shared" ca="1" si="46"/>
        <v>2</v>
      </c>
      <c r="K213" s="1" t="str">
        <f ca="1">IFERROR(INDEX(Relationstabel!$C$3:$K$10,MATCH(VALUE(INDIRECT($A$1&amp;"L"&amp;A213)),Relationstabel!$A$3:$A$10,0),MATCH(IFERROR(VALUE(INDIRECT($A$1&amp;"M"&amp;A213)),0),Relationstabel!$C$1:$K$1,0)),"Ingen varmeinstallationer")</f>
        <v>Naturgas</v>
      </c>
      <c r="L213" s="1" t="str">
        <f ca="1">INDEX(Anvendelseskode!B:B,MATCH($E213,Anvendelseskode!$A:$A,0))</f>
        <v>Fritliggende enfamilieshus (parcelhus)</v>
      </c>
      <c r="M213" s="1" t="str">
        <f ca="1">INDEX(Anvendelseskode!C:C,MATCH($E213,Anvendelseskode!$A:$A,0))</f>
        <v>Parcelhuse</v>
      </c>
      <c r="N213" s="1" t="str">
        <f ca="1">INDEX(Anvendelseskode!D:D,MATCH($E213,Anvendelseskode!$A:$A,0))</f>
        <v>Private husholdninger</v>
      </c>
      <c r="O213" s="1" t="str">
        <f ca="1">IFERROR(INDEX(SBi!$2:$2,MATCH(G213,SBi!$1:$1,1)),SBi!$K$2)</f>
        <v>1951-1960</v>
      </c>
      <c r="P213" s="1">
        <f ca="1">IFERROR(INDEX(SBi!$C$3:$K$28,MATCH(E213,SBi!$B$3:$B$28,0),MATCH(O213,SBi!$C$2:$K$2,0)),0)</f>
        <v>154.9</v>
      </c>
      <c r="Q213" s="19">
        <f t="shared" ca="1" si="47"/>
        <v>16.884100000000004</v>
      </c>
      <c r="R213" s="19" t="str">
        <f ca="1">IFERROR(INDEX(VpD!$2:$2,MATCH(G213,VpD!$1:$1,1)),VpD!$I$2)</f>
        <v>1951-1960</v>
      </c>
      <c r="S213" s="1">
        <f ca="1">IFERROR(INDEX(VpD!$C$3:$I$27,MATCH(E213,VpD!$B$3:$B$27,0),MATCH(R213,VpD!$C$2:$I$2,0)),0)</f>
        <v>204</v>
      </c>
      <c r="T213" s="19">
        <f t="shared" ca="1" si="48"/>
        <v>22.236000000000001</v>
      </c>
      <c r="U213" s="14" t="str">
        <f t="shared" ca="1" si="49"/>
        <v xml:space="preserve">711764.67 </v>
      </c>
      <c r="V213" s="14" t="str">
        <f t="shared" ca="1" si="50"/>
        <v>6170614.95</v>
      </c>
      <c r="W213" s="14" t="str">
        <f t="shared" ca="1" si="51"/>
        <v>POINT(711764.67 6170614.95)</v>
      </c>
      <c r="X213" s="14" t="str">
        <f>IFERROR(INDEX(BygningOmraade!B:B,MATCH(A213,BygningOmraade!A:A,0)),"")</f>
        <v/>
      </c>
    </row>
    <row r="214" spans="1:24" s="14" customFormat="1" x14ac:dyDescent="0.25">
      <c r="A214" s="14">
        <f t="shared" si="39"/>
        <v>214</v>
      </c>
      <c r="B214" s="14" t="str">
        <f t="shared" ca="1" si="40"/>
        <v>0a58f359-ce9a-43f6-b77d-d1912e010876</v>
      </c>
      <c r="C214" s="14" t="str">
        <f t="shared" ca="1" si="41"/>
        <v>0a3f507e-18e2-32b8-e044-0003ba298018</v>
      </c>
      <c r="D214" s="14">
        <f t="shared" ca="1" si="42"/>
        <v>994135</v>
      </c>
      <c r="E214" s="1">
        <f t="shared" ca="1" si="43"/>
        <v>130</v>
      </c>
      <c r="F214" s="1">
        <f t="shared" ca="1" si="44"/>
        <v>107</v>
      </c>
      <c r="G214" s="1">
        <f t="shared" ca="1" si="45"/>
        <v>1983</v>
      </c>
      <c r="H214" s="1" t="str">
        <f ca="1">IFERROR(INDEX(Varmeinstallation!B:B,MATCH(INDIRECT($A$1&amp;"L"&amp;A214)*1,Varmeinstallation!A:A,0)),"Ingen varmeinstallationer")</f>
        <v>Fjernvarme/blokvarme (radiatorsystemer eller varmluftanlæg)</v>
      </c>
      <c r="I214" s="1" t="str">
        <f ca="1">IFERROR(INDEX(Opvarmningsmiddel!B:B,MATCH(INDIRECT($A$1&amp;"M"&amp;A214)*1,Opvarmningsmiddel!A:A,0)),"")</f>
        <v/>
      </c>
      <c r="J214" s="1">
        <f t="shared" ca="1" si="46"/>
        <v>0</v>
      </c>
      <c r="K214" s="1" t="str">
        <f ca="1">IFERROR(INDEX(Relationstabel!$C$3:$K$10,MATCH(VALUE(INDIRECT($A$1&amp;"L"&amp;A214)),Relationstabel!$A$3:$A$10,0),MATCH(IFERROR(VALUE(INDIRECT($A$1&amp;"M"&amp;A214)),0),Relationstabel!$C$1:$K$1,0)),"Ingen varmeinstallationer")</f>
        <v>Fjernvarme/ Blokvarme</v>
      </c>
      <c r="L214" s="1" t="str">
        <f ca="1">INDEX(Anvendelseskode!B:B,MATCH($E214,Anvendelseskode!$A:$A,0))</f>
        <v>Række-, kæde-, dobbelthus (lodret adskillelse mellem enhederne)</v>
      </c>
      <c r="M214" s="1" t="str">
        <f ca="1">INDEX(Anvendelseskode!C:C,MATCH($E214,Anvendelseskode!$A:$A,0))</f>
        <v>Række-, kæde og dobbelthuse</v>
      </c>
      <c r="N214" s="1" t="str">
        <f ca="1">INDEX(Anvendelseskode!D:D,MATCH($E214,Anvendelseskode!$A:$A,0))</f>
        <v>Private husholdninger</v>
      </c>
      <c r="O214" s="1" t="str">
        <f ca="1">IFERROR(INDEX(SBi!$2:$2,MATCH(G214,SBi!$1:$1,1)),SBi!$K$2)</f>
        <v>1979-1998</v>
      </c>
      <c r="P214" s="1">
        <f ca="1">IFERROR(INDEX(SBi!$C$3:$K$28,MATCH(E214,SBi!$B$3:$B$28,0),MATCH(O214,SBi!$C$2:$K$2,0)),0)</f>
        <v>96.8</v>
      </c>
      <c r="Q214" s="19">
        <f t="shared" ca="1" si="47"/>
        <v>10.3576</v>
      </c>
      <c r="R214" s="19" t="str">
        <f ca="1">IFERROR(INDEX(VpD!$2:$2,MATCH(G214,VpD!$1:$1,1)),VpD!$I$2)</f>
        <v>1979-1998</v>
      </c>
      <c r="S214" s="1">
        <f ca="1">IFERROR(INDEX(VpD!$C$3:$I$27,MATCH(E214,VpD!$B$3:$B$27,0),MATCH(R214,VpD!$C$2:$I$2,0)),0)</f>
        <v>74</v>
      </c>
      <c r="T214" s="19">
        <f t="shared" ca="1" si="48"/>
        <v>7.9180000000000001</v>
      </c>
      <c r="U214" s="14" t="str">
        <f t="shared" ca="1" si="49"/>
        <v xml:space="preserve">711431.03 </v>
      </c>
      <c r="V214" s="14" t="str">
        <f t="shared" ca="1" si="50"/>
        <v>6171905.88</v>
      </c>
      <c r="W214" s="14" t="str">
        <f t="shared" ca="1" si="51"/>
        <v>POINT(711431.03 6171905.88)</v>
      </c>
      <c r="X214" s="14" t="str">
        <f>IFERROR(INDEX(BygningOmraade!B:B,MATCH(A214,BygningOmraade!A:A,0)),"")</f>
        <v/>
      </c>
    </row>
    <row r="215" spans="1:24" s="14" customFormat="1" x14ac:dyDescent="0.25">
      <c r="A215" s="14">
        <f t="shared" si="39"/>
        <v>215</v>
      </c>
      <c r="B215" s="14" t="str">
        <f t="shared" ca="1" si="40"/>
        <v>0a5f2ebe-0aae-42ad-ab1e-155b6b6e3bf5</v>
      </c>
      <c r="C215" s="14" t="str">
        <f t="shared" ca="1" si="41"/>
        <v>0a3f507e-1a9b-32b8-e044-0003ba298018</v>
      </c>
      <c r="D215" s="14">
        <f t="shared" ca="1" si="42"/>
        <v>997652</v>
      </c>
      <c r="E215" s="1">
        <f t="shared" ca="1" si="43"/>
        <v>120</v>
      </c>
      <c r="F215" s="1">
        <f t="shared" ca="1" si="44"/>
        <v>141</v>
      </c>
      <c r="G215" s="1">
        <f t="shared" ca="1" si="45"/>
        <v>1976</v>
      </c>
      <c r="H215" s="1" t="str">
        <f ca="1">IFERROR(INDEX(Varmeinstallation!B:B,MATCH(INDIRECT($A$1&amp;"L"&amp;A215)*1,Varmeinstallation!A:A,0)),"Ingen varmeinstallationer")</f>
        <v>Centralvarme fra eget anlæg, et-kammer fyr</v>
      </c>
      <c r="I215" s="1" t="str">
        <f ca="1">IFERROR(INDEX(Opvarmningsmiddel!B:B,MATCH(INDIRECT($A$1&amp;"M"&amp;A215)*1,Opvarmningsmiddel!A:A,0)),"")</f>
        <v>Naturgas</v>
      </c>
      <c r="J215" s="1">
        <f t="shared" ca="1" si="46"/>
        <v>0</v>
      </c>
      <c r="K215" s="1" t="str">
        <f ca="1">IFERROR(INDEX(Relationstabel!$C$3:$K$10,MATCH(VALUE(INDIRECT($A$1&amp;"L"&amp;A215)),Relationstabel!$A$3:$A$10,0),MATCH(IFERROR(VALUE(INDIRECT($A$1&amp;"M"&amp;A215)),0),Relationstabel!$C$1:$K$1,0)),"Ingen varmeinstallationer")</f>
        <v>Naturgas</v>
      </c>
      <c r="L215" s="1" t="str">
        <f ca="1">INDEX(Anvendelseskode!B:B,MATCH($E215,Anvendelseskode!$A:$A,0))</f>
        <v>Fritliggende enfamilieshus (parcelhus)</v>
      </c>
      <c r="M215" s="1" t="str">
        <f ca="1">INDEX(Anvendelseskode!C:C,MATCH($E215,Anvendelseskode!$A:$A,0))</f>
        <v>Parcelhuse</v>
      </c>
      <c r="N215" s="1" t="str">
        <f ca="1">INDEX(Anvendelseskode!D:D,MATCH($E215,Anvendelseskode!$A:$A,0))</f>
        <v>Private husholdninger</v>
      </c>
      <c r="O215" s="1" t="str">
        <f ca="1">IFERROR(INDEX(SBi!$2:$2,MATCH(G215,SBi!$1:$1,1)),SBi!$K$2)</f>
        <v>1973-1978</v>
      </c>
      <c r="P215" s="1">
        <f ca="1">IFERROR(INDEX(SBi!$C$3:$K$28,MATCH(E215,SBi!$B$3:$B$28,0),MATCH(O215,SBi!$C$2:$K$2,0)),0)</f>
        <v>119.8</v>
      </c>
      <c r="Q215" s="19">
        <f t="shared" ca="1" si="47"/>
        <v>16.8918</v>
      </c>
      <c r="R215" s="19" t="str">
        <f ca="1">IFERROR(INDEX(VpD!$2:$2,MATCH(G215,VpD!$1:$1,1)),VpD!$I$2)</f>
        <v>1973-1978</v>
      </c>
      <c r="S215" s="1">
        <f ca="1">IFERROR(INDEX(VpD!$C$3:$I$27,MATCH(E215,VpD!$B$3:$B$27,0),MATCH(R215,VpD!$C$2:$I$2,0)),0)</f>
        <v>117</v>
      </c>
      <c r="T215" s="19">
        <f t="shared" ca="1" si="48"/>
        <v>16.497</v>
      </c>
      <c r="U215" s="14" t="str">
        <f t="shared" ca="1" si="49"/>
        <v xml:space="preserve">714202.67 </v>
      </c>
      <c r="V215" s="14" t="str">
        <f t="shared" ca="1" si="50"/>
        <v>6168940.96</v>
      </c>
      <c r="W215" s="14" t="str">
        <f t="shared" ca="1" si="51"/>
        <v>POINT(714202.67 6168940.96)</v>
      </c>
      <c r="X215" s="14" t="str">
        <f>IFERROR(INDEX(BygningOmraade!B:B,MATCH(A215,BygningOmraade!A:A,0)),"")</f>
        <v/>
      </c>
    </row>
    <row r="216" spans="1:24" s="14" customFormat="1" x14ac:dyDescent="0.25">
      <c r="A216" s="14">
        <f t="shared" si="39"/>
        <v>216</v>
      </c>
      <c r="B216" s="14" t="str">
        <f t="shared" ca="1" si="40"/>
        <v>0a7c9c0a-15af-4d27-a7d5-e0ed1db03824</v>
      </c>
      <c r="C216" s="14" t="str">
        <f t="shared" ca="1" si="41"/>
        <v>0a3f507e-17f4-32b8-e044-0003ba298018</v>
      </c>
      <c r="D216" s="14">
        <f t="shared" ca="1" si="42"/>
        <v>996076</v>
      </c>
      <c r="E216" s="1">
        <f t="shared" ca="1" si="43"/>
        <v>120</v>
      </c>
      <c r="F216" s="1">
        <f t="shared" ca="1" si="44"/>
        <v>129</v>
      </c>
      <c r="G216" s="1">
        <f t="shared" ca="1" si="45"/>
        <v>1968</v>
      </c>
      <c r="H216" s="1" t="str">
        <f ca="1">IFERROR(INDEX(Varmeinstallation!B:B,MATCH(INDIRECT($A$1&amp;"L"&amp;A216)*1,Varmeinstallation!A:A,0)),"Ingen varmeinstallationer")</f>
        <v>Centralvarme fra eget anlæg, et-kammer fyr</v>
      </c>
      <c r="I216" s="1" t="str">
        <f ca="1">IFERROR(INDEX(Opvarmningsmiddel!B:B,MATCH(INDIRECT($A$1&amp;"M"&amp;A216)*1,Opvarmningsmiddel!A:A,0)),"")</f>
        <v>Naturgas</v>
      </c>
      <c r="J216" s="1">
        <f t="shared" ca="1" si="46"/>
        <v>0</v>
      </c>
      <c r="K216" s="1" t="str">
        <f ca="1">IFERROR(INDEX(Relationstabel!$C$3:$K$10,MATCH(VALUE(INDIRECT($A$1&amp;"L"&amp;A216)),Relationstabel!$A$3:$A$10,0),MATCH(IFERROR(VALUE(INDIRECT($A$1&amp;"M"&amp;A216)),0),Relationstabel!$C$1:$K$1,0)),"Ingen varmeinstallationer")</f>
        <v>Naturgas</v>
      </c>
      <c r="L216" s="1" t="str">
        <f ca="1">INDEX(Anvendelseskode!B:B,MATCH($E216,Anvendelseskode!$A:$A,0))</f>
        <v>Fritliggende enfamilieshus (parcelhus)</v>
      </c>
      <c r="M216" s="1" t="str">
        <f ca="1">INDEX(Anvendelseskode!C:C,MATCH($E216,Anvendelseskode!$A:$A,0))</f>
        <v>Parcelhuse</v>
      </c>
      <c r="N216" s="1" t="str">
        <f ca="1">INDEX(Anvendelseskode!D:D,MATCH($E216,Anvendelseskode!$A:$A,0))</f>
        <v>Private husholdninger</v>
      </c>
      <c r="O216" s="1" t="str">
        <f ca="1">IFERROR(INDEX(SBi!$2:$2,MATCH(G216,SBi!$1:$1,1)),SBi!$K$2)</f>
        <v>1961-1972</v>
      </c>
      <c r="P216" s="1">
        <f ca="1">IFERROR(INDEX(SBi!$C$3:$K$28,MATCH(E216,SBi!$B$3:$B$28,0),MATCH(O216,SBi!$C$2:$K$2,0)),0)</f>
        <v>134.30000000000001</v>
      </c>
      <c r="Q216" s="19">
        <f t="shared" ca="1" si="47"/>
        <v>17.3247</v>
      </c>
      <c r="R216" s="19" t="str">
        <f ca="1">IFERROR(INDEX(VpD!$2:$2,MATCH(G216,VpD!$1:$1,1)),VpD!$I$2)</f>
        <v>1961-1972</v>
      </c>
      <c r="S216" s="1">
        <f ca="1">IFERROR(INDEX(VpD!$C$3:$I$27,MATCH(E216,VpD!$B$3:$B$27,0),MATCH(R216,VpD!$C$2:$I$2,0)),0)</f>
        <v>143</v>
      </c>
      <c r="T216" s="19">
        <f t="shared" ca="1" si="48"/>
        <v>18.446999999999999</v>
      </c>
      <c r="U216" s="14" t="str">
        <f t="shared" ca="1" si="49"/>
        <v xml:space="preserve">712481.05 </v>
      </c>
      <c r="V216" s="14" t="str">
        <f t="shared" ca="1" si="50"/>
        <v>6169075.94</v>
      </c>
      <c r="W216" s="14" t="str">
        <f t="shared" ca="1" si="51"/>
        <v>POINT(712481.05 6169075.94)</v>
      </c>
      <c r="X216" s="14" t="str">
        <f>IFERROR(INDEX(BygningOmraade!B:B,MATCH(A216,BygningOmraade!A:A,0)),"")</f>
        <v/>
      </c>
    </row>
    <row r="217" spans="1:24" s="14" customFormat="1" x14ac:dyDescent="0.25">
      <c r="A217" s="14">
        <f t="shared" si="39"/>
        <v>217</v>
      </c>
      <c r="B217" s="14" t="str">
        <f t="shared" ca="1" si="40"/>
        <v>0a885363-e8f1-4ec7-a30a-b29e40969381</v>
      </c>
      <c r="C217" s="14" t="str">
        <f t="shared" ca="1" si="41"/>
        <v>0a3f507e-189f-32b8-e044-0003ba298018</v>
      </c>
      <c r="D217" s="14">
        <f t="shared" ca="1" si="42"/>
        <v>994214</v>
      </c>
      <c r="E217" s="1">
        <f t="shared" ca="1" si="43"/>
        <v>130</v>
      </c>
      <c r="F217" s="1">
        <f t="shared" ca="1" si="44"/>
        <v>107</v>
      </c>
      <c r="G217" s="1">
        <f t="shared" ca="1" si="45"/>
        <v>1992</v>
      </c>
      <c r="H217" s="1" t="str">
        <f ca="1">IFERROR(INDEX(Varmeinstallation!B:B,MATCH(INDIRECT($A$1&amp;"L"&amp;A217)*1,Varmeinstallation!A:A,0)),"Ingen varmeinstallationer")</f>
        <v>Fjernvarme/blokvarme (radiatorsystemer eller varmluftanlæg)</v>
      </c>
      <c r="I217" s="1" t="str">
        <f ca="1">IFERROR(INDEX(Opvarmningsmiddel!B:B,MATCH(INDIRECT($A$1&amp;"M"&amp;A217)*1,Opvarmningsmiddel!A:A,0)),"")</f>
        <v/>
      </c>
      <c r="J217" s="1">
        <f t="shared" ca="1" si="46"/>
        <v>0</v>
      </c>
      <c r="K217" s="1" t="str">
        <f ca="1">IFERROR(INDEX(Relationstabel!$C$3:$K$10,MATCH(VALUE(INDIRECT($A$1&amp;"L"&amp;A217)),Relationstabel!$A$3:$A$10,0),MATCH(IFERROR(VALUE(INDIRECT($A$1&amp;"M"&amp;A217)),0),Relationstabel!$C$1:$K$1,0)),"Ingen varmeinstallationer")</f>
        <v>Fjernvarme/ Blokvarme</v>
      </c>
      <c r="L217" s="1" t="str">
        <f ca="1">INDEX(Anvendelseskode!B:B,MATCH($E217,Anvendelseskode!$A:$A,0))</f>
        <v>Række-, kæde-, dobbelthus (lodret adskillelse mellem enhederne)</v>
      </c>
      <c r="M217" s="1" t="str">
        <f ca="1">INDEX(Anvendelseskode!C:C,MATCH($E217,Anvendelseskode!$A:$A,0))</f>
        <v>Række-, kæde og dobbelthuse</v>
      </c>
      <c r="N217" s="1" t="str">
        <f ca="1">INDEX(Anvendelseskode!D:D,MATCH($E217,Anvendelseskode!$A:$A,0))</f>
        <v>Private husholdninger</v>
      </c>
      <c r="O217" s="1" t="str">
        <f ca="1">IFERROR(INDEX(SBi!$2:$2,MATCH(G217,SBi!$1:$1,1)),SBi!$K$2)</f>
        <v>1979-1998</v>
      </c>
      <c r="P217" s="1">
        <f ca="1">IFERROR(INDEX(SBi!$C$3:$K$28,MATCH(E217,SBi!$B$3:$B$28,0),MATCH(O217,SBi!$C$2:$K$2,0)),0)</f>
        <v>96.8</v>
      </c>
      <c r="Q217" s="19">
        <f t="shared" ca="1" si="47"/>
        <v>10.3576</v>
      </c>
      <c r="R217" s="19" t="str">
        <f ca="1">IFERROR(INDEX(VpD!$2:$2,MATCH(G217,VpD!$1:$1,1)),VpD!$I$2)</f>
        <v>1979-1998</v>
      </c>
      <c r="S217" s="1">
        <f ca="1">IFERROR(INDEX(VpD!$C$3:$I$27,MATCH(E217,VpD!$B$3:$B$27,0),MATCH(R217,VpD!$C$2:$I$2,0)),0)</f>
        <v>74</v>
      </c>
      <c r="T217" s="19">
        <f t="shared" ca="1" si="48"/>
        <v>7.9180000000000001</v>
      </c>
      <c r="U217" s="14" t="str">
        <f t="shared" ca="1" si="49"/>
        <v xml:space="preserve">711375.81 </v>
      </c>
      <c r="V217" s="14" t="str">
        <f t="shared" ca="1" si="50"/>
        <v>6171665.96</v>
      </c>
      <c r="W217" s="14" t="str">
        <f t="shared" ca="1" si="51"/>
        <v>POINT(711375.81 6171665.96)</v>
      </c>
      <c r="X217" s="14" t="str">
        <f>IFERROR(INDEX(BygningOmraade!B:B,MATCH(A217,BygningOmraade!A:A,0)),"")</f>
        <v/>
      </c>
    </row>
    <row r="218" spans="1:24" s="14" customFormat="1" x14ac:dyDescent="0.25">
      <c r="A218" s="14">
        <f t="shared" si="39"/>
        <v>218</v>
      </c>
      <c r="B218" s="14" t="str">
        <f t="shared" ca="1" si="40"/>
        <v>0a94db5a-7f42-4df3-864e-b2512bc01134</v>
      </c>
      <c r="C218" s="14" t="str">
        <f t="shared" ca="1" si="41"/>
        <v>0a3f507e-168c-32b8-e044-0003ba298018</v>
      </c>
      <c r="D218" s="14">
        <f t="shared" ca="1" si="42"/>
        <v>995988</v>
      </c>
      <c r="E218" s="1">
        <f t="shared" ca="1" si="43"/>
        <v>140</v>
      </c>
      <c r="F218" s="1">
        <f t="shared" ca="1" si="44"/>
        <v>544</v>
      </c>
      <c r="G218" s="1">
        <f t="shared" ca="1" si="45"/>
        <v>1988</v>
      </c>
      <c r="H218" s="1" t="str">
        <f ca="1">IFERROR(INDEX(Varmeinstallation!B:B,MATCH(INDIRECT($A$1&amp;"L"&amp;A218)*1,Varmeinstallation!A:A,0)),"Ingen varmeinstallationer")</f>
        <v>Fjernvarme/blokvarme (radiatorsystemer eller varmluftanlæg)</v>
      </c>
      <c r="I218" s="1" t="str">
        <f ca="1">IFERROR(INDEX(Opvarmningsmiddel!B:B,MATCH(INDIRECT($A$1&amp;"M"&amp;A218)*1,Opvarmningsmiddel!A:A,0)),"")</f>
        <v/>
      </c>
      <c r="J218" s="1">
        <f t="shared" ca="1" si="46"/>
        <v>0</v>
      </c>
      <c r="K218" s="1" t="str">
        <f ca="1">IFERROR(INDEX(Relationstabel!$C$3:$K$10,MATCH(VALUE(INDIRECT($A$1&amp;"L"&amp;A218)),Relationstabel!$A$3:$A$10,0),MATCH(IFERROR(VALUE(INDIRECT($A$1&amp;"M"&amp;A218)),0),Relationstabel!$C$1:$K$1,0)),"Ingen varmeinstallationer")</f>
        <v>Fjernvarme/ Blokvarme</v>
      </c>
      <c r="L218" s="1" t="str">
        <f ca="1">INDEX(Anvendelseskode!B:B,MATCH($E218,Anvendelseskode!$A:$A,0))</f>
        <v>Etageboligbebyggelse</v>
      </c>
      <c r="M218" s="1" t="str">
        <f ca="1">INDEX(Anvendelseskode!C:C,MATCH($E218,Anvendelseskode!$A:$A,0))</f>
        <v>Etageboligbebyggelse</v>
      </c>
      <c r="N218" s="1" t="str">
        <f ca="1">INDEX(Anvendelseskode!D:D,MATCH($E218,Anvendelseskode!$A:$A,0))</f>
        <v>Private husholdninger</v>
      </c>
      <c r="O218" s="1" t="str">
        <f ca="1">IFERROR(INDEX(SBi!$2:$2,MATCH(G218,SBi!$1:$1,1)),SBi!$K$2)</f>
        <v>1979-1998</v>
      </c>
      <c r="P218" s="1">
        <f ca="1">IFERROR(INDEX(SBi!$C$3:$K$28,MATCH(E218,SBi!$B$3:$B$28,0),MATCH(O218,SBi!$C$2:$K$2,0)),0)</f>
        <v>108.5</v>
      </c>
      <c r="Q218" s="19">
        <f t="shared" ca="1" si="47"/>
        <v>59.024000000000001</v>
      </c>
      <c r="R218" s="19" t="str">
        <f ca="1">IFERROR(INDEX(VpD!$2:$2,MATCH(G218,VpD!$1:$1,1)),VpD!$I$2)</f>
        <v>1979-1998</v>
      </c>
      <c r="S218" s="1">
        <f ca="1">IFERROR(INDEX(VpD!$C$3:$I$27,MATCH(E218,VpD!$B$3:$B$27,0),MATCH(R218,VpD!$C$2:$I$2,0)),0)</f>
        <v>80</v>
      </c>
      <c r="T218" s="19">
        <f t="shared" ca="1" si="48"/>
        <v>43.52</v>
      </c>
      <c r="U218" s="14" t="str">
        <f t="shared" ca="1" si="49"/>
        <v xml:space="preserve">712814.32 </v>
      </c>
      <c r="V218" s="14" t="str">
        <f t="shared" ca="1" si="50"/>
        <v>6169790.54</v>
      </c>
      <c r="W218" s="14" t="str">
        <f t="shared" ca="1" si="51"/>
        <v>POINT(712814.32 6169790.54)</v>
      </c>
      <c r="X218" s="14" t="str">
        <f>IFERROR(INDEX(BygningOmraade!B:B,MATCH(A218,BygningOmraade!A:A,0)),"")</f>
        <v/>
      </c>
    </row>
    <row r="219" spans="1:24" s="14" customFormat="1" x14ac:dyDescent="0.25">
      <c r="A219" s="14">
        <f t="shared" si="39"/>
        <v>219</v>
      </c>
      <c r="B219" s="14" t="str">
        <f t="shared" ca="1" si="40"/>
        <v>0aa26f11-118a-462f-8683-113b0cb9648c</v>
      </c>
      <c r="C219" s="14" t="str">
        <f t="shared" ca="1" si="41"/>
        <v>0a3f507e-2497-32b8-e044-0003ba298018</v>
      </c>
      <c r="D219" s="14">
        <f t="shared" ca="1" si="42"/>
        <v>994093</v>
      </c>
      <c r="E219" s="1">
        <f t="shared" ca="1" si="43"/>
        <v>530</v>
      </c>
      <c r="F219" s="1">
        <f t="shared" ca="1" si="44"/>
        <v>2043</v>
      </c>
      <c r="G219" s="1">
        <f t="shared" ca="1" si="45"/>
        <v>1991</v>
      </c>
      <c r="H219" s="1" t="str">
        <f ca="1">IFERROR(INDEX(Varmeinstallation!B:B,MATCH(INDIRECT($A$1&amp;"L"&amp;A219)*1,Varmeinstallation!A:A,0)),"Ingen varmeinstallationer")</f>
        <v>Ingen varmeinstallationer</v>
      </c>
      <c r="I219" s="1" t="str">
        <f ca="1">IFERROR(INDEX(Opvarmningsmiddel!B:B,MATCH(INDIRECT($A$1&amp;"M"&amp;A219)*1,Opvarmningsmiddel!A:A,0)),"")</f>
        <v/>
      </c>
      <c r="J219" s="1">
        <f t="shared" ca="1" si="46"/>
        <v>0</v>
      </c>
      <c r="K219" s="1" t="str">
        <f ca="1">IFERROR(INDEX(Relationstabel!$C$3:$K$10,MATCH(VALUE(INDIRECT($A$1&amp;"L"&amp;A219)),Relationstabel!$A$3:$A$10,0),MATCH(IFERROR(VALUE(INDIRECT($A$1&amp;"M"&amp;A219)),0),Relationstabel!$C$1:$K$1,0)),"Ingen varmeinstallationer")</f>
        <v>Ingen varmeinstallation</v>
      </c>
      <c r="L219" s="1" t="str">
        <f ca="1">INDEX(Anvendelseskode!B:B,MATCH($E219,Anvendelseskode!$A:$A,0))</f>
        <v>Bygning i forbindelse med idrætsudøvelse (klubhus, idrætshal, svømmehal o.lign.).</v>
      </c>
      <c r="M219" s="1" t="str">
        <f ca="1">INDEX(Anvendelseskode!C:C,MATCH($E219,Anvendelseskode!$A:$A,0))</f>
        <v>Bygning i forbindelse med idrætsudøvelse (klubhus, idrætshal, svømmehal o.lign.).</v>
      </c>
      <c r="N219" s="1" t="str">
        <f ca="1">INDEX(Anvendelseskode!D:D,MATCH($E219,Anvendelseskode!$A:$A,0))</f>
        <v>Kommunale og andre offentlige institutioner</v>
      </c>
      <c r="O219" s="1" t="str">
        <f ca="1">IFERROR(INDEX(SBi!$2:$2,MATCH(G219,SBi!$1:$1,1)),SBi!$K$2)</f>
        <v>1979-1998</v>
      </c>
      <c r="P219" s="1">
        <f ca="1">IFERROR(INDEX(SBi!$C$3:$K$28,MATCH(E219,SBi!$B$3:$B$28,0),MATCH(O219,SBi!$C$2:$K$2,0)),0)</f>
        <v>155</v>
      </c>
      <c r="Q219" s="19">
        <f t="shared" ca="1" si="47"/>
        <v>316.66500000000002</v>
      </c>
      <c r="R219" s="19" t="str">
        <f ca="1">IFERROR(INDEX(VpD!$2:$2,MATCH(G219,VpD!$1:$1,1)),VpD!$I$2)</f>
        <v>1979-1998</v>
      </c>
      <c r="S219" s="1">
        <f ca="1">IFERROR(INDEX(VpD!$C$3:$I$27,MATCH(E219,VpD!$B$3:$B$27,0),MATCH(R219,VpD!$C$2:$I$2,0)),0)</f>
        <v>72</v>
      </c>
      <c r="T219" s="19">
        <f t="shared" ca="1" si="48"/>
        <v>147.096</v>
      </c>
      <c r="U219" s="14" t="str">
        <f t="shared" ca="1" si="49"/>
        <v xml:space="preserve">711269.22 </v>
      </c>
      <c r="V219" s="14" t="str">
        <f t="shared" ca="1" si="50"/>
        <v>6170802.06</v>
      </c>
      <c r="W219" s="14" t="str">
        <f t="shared" ca="1" si="51"/>
        <v>POINT(711269.22 6170802.06)</v>
      </c>
      <c r="X219" s="14" t="str">
        <f>IFERROR(INDEX(BygningOmraade!B:B,MATCH(A219,BygningOmraade!A:A,0)),"")</f>
        <v/>
      </c>
    </row>
    <row r="220" spans="1:24" s="14" customFormat="1" x14ac:dyDescent="0.25">
      <c r="A220" s="14">
        <f t="shared" si="39"/>
        <v>220</v>
      </c>
      <c r="B220" s="14" t="str">
        <f t="shared" ca="1" si="40"/>
        <v>0aa7211f-e4cd-4fc8-b6b5-2686daea24bf</v>
      </c>
      <c r="C220" s="14" t="str">
        <f t="shared" ca="1" si="41"/>
        <v>0a3f507e-244b-32b8-e044-0003ba298018</v>
      </c>
      <c r="D220" s="14">
        <f t="shared" ca="1" si="42"/>
        <v>995927</v>
      </c>
      <c r="E220" s="1">
        <f t="shared" ca="1" si="43"/>
        <v>140</v>
      </c>
      <c r="F220" s="1">
        <f t="shared" ca="1" si="44"/>
        <v>1578</v>
      </c>
      <c r="G220" s="1">
        <f t="shared" ca="1" si="45"/>
        <v>1966</v>
      </c>
      <c r="H220" s="1" t="str">
        <f ca="1">IFERROR(INDEX(Varmeinstallation!B:B,MATCH(INDIRECT($A$1&amp;"L"&amp;A220)*1,Varmeinstallation!A:A,0)),"Ingen varmeinstallationer")</f>
        <v>Fjernvarme/blokvarme (radiatorsystemer eller varmluftanlæg)</v>
      </c>
      <c r="I220" s="1" t="str">
        <f ca="1">IFERROR(INDEX(Opvarmningsmiddel!B:B,MATCH(INDIRECT($A$1&amp;"M"&amp;A220)*1,Opvarmningsmiddel!A:A,0)),"")</f>
        <v/>
      </c>
      <c r="J220" s="1">
        <f t="shared" ca="1" si="46"/>
        <v>0</v>
      </c>
      <c r="K220" s="1" t="str">
        <f ca="1">IFERROR(INDEX(Relationstabel!$C$3:$K$10,MATCH(VALUE(INDIRECT($A$1&amp;"L"&amp;A220)),Relationstabel!$A$3:$A$10,0),MATCH(IFERROR(VALUE(INDIRECT($A$1&amp;"M"&amp;A220)),0),Relationstabel!$C$1:$K$1,0)),"Ingen varmeinstallationer")</f>
        <v>Fjernvarme/ Blokvarme</v>
      </c>
      <c r="L220" s="1" t="str">
        <f ca="1">INDEX(Anvendelseskode!B:B,MATCH($E220,Anvendelseskode!$A:$A,0))</f>
        <v>Etageboligbebyggelse</v>
      </c>
      <c r="M220" s="1" t="str">
        <f ca="1">INDEX(Anvendelseskode!C:C,MATCH($E220,Anvendelseskode!$A:$A,0))</f>
        <v>Etageboligbebyggelse</v>
      </c>
      <c r="N220" s="1" t="str">
        <f ca="1">INDEX(Anvendelseskode!D:D,MATCH($E220,Anvendelseskode!$A:$A,0))</f>
        <v>Private husholdninger</v>
      </c>
      <c r="O220" s="1" t="str">
        <f ca="1">IFERROR(INDEX(SBi!$2:$2,MATCH(G220,SBi!$1:$1,1)),SBi!$K$2)</f>
        <v>1961-1972</v>
      </c>
      <c r="P220" s="1">
        <f ca="1">IFERROR(INDEX(SBi!$C$3:$K$28,MATCH(E220,SBi!$B$3:$B$28,0),MATCH(O220,SBi!$C$2:$K$2,0)),0)</f>
        <v>132.30000000000001</v>
      </c>
      <c r="Q220" s="19">
        <f t="shared" ca="1" si="47"/>
        <v>208.76940000000002</v>
      </c>
      <c r="R220" s="19" t="str">
        <f ca="1">IFERROR(INDEX(VpD!$2:$2,MATCH(G220,VpD!$1:$1,1)),VpD!$I$2)</f>
        <v>1961-1972</v>
      </c>
      <c r="S220" s="1">
        <f ca="1">IFERROR(INDEX(VpD!$C$3:$I$27,MATCH(E220,VpD!$B$3:$B$27,0),MATCH(R220,VpD!$C$2:$I$2,0)),0)</f>
        <v>126</v>
      </c>
      <c r="T220" s="19">
        <f t="shared" ca="1" si="48"/>
        <v>198.828</v>
      </c>
      <c r="U220" s="14" t="str">
        <f t="shared" ca="1" si="49"/>
        <v xml:space="preserve">712983.81 </v>
      </c>
      <c r="V220" s="14" t="str">
        <f t="shared" ca="1" si="50"/>
        <v>6169423.52</v>
      </c>
      <c r="W220" s="14" t="str">
        <f t="shared" ca="1" si="51"/>
        <v>POINT(712983.81 6169423.52)</v>
      </c>
      <c r="X220" s="14" t="str">
        <f>IFERROR(INDEX(BygningOmraade!B:B,MATCH(A220,BygningOmraade!A:A,0)),"")</f>
        <v/>
      </c>
    </row>
    <row r="221" spans="1:24" s="14" customFormat="1" x14ac:dyDescent="0.25">
      <c r="A221" s="14">
        <f t="shared" si="39"/>
        <v>221</v>
      </c>
      <c r="B221" s="14" t="str">
        <f t="shared" ca="1" si="40"/>
        <v>0aaedd28-d990-4187-a5fa-05f5cb7697bd</v>
      </c>
      <c r="C221" s="14" t="str">
        <f t="shared" ca="1" si="41"/>
        <v>0a3f507e-2282-32b8-e044-0003ba298018</v>
      </c>
      <c r="D221" s="14">
        <f t="shared" ca="1" si="42"/>
        <v>995169</v>
      </c>
      <c r="E221" s="1">
        <f t="shared" ca="1" si="43"/>
        <v>120</v>
      </c>
      <c r="F221" s="1">
        <f t="shared" ca="1" si="44"/>
        <v>143</v>
      </c>
      <c r="G221" s="1">
        <f t="shared" ca="1" si="45"/>
        <v>1970</v>
      </c>
      <c r="H221" s="1" t="str">
        <f ca="1">IFERROR(INDEX(Varmeinstallation!B:B,MATCH(INDIRECT($A$1&amp;"L"&amp;A221)*1,Varmeinstallation!A:A,0)),"Ingen varmeinstallationer")</f>
        <v>Centralvarme fra eget anlæg, et-kammer fyr</v>
      </c>
      <c r="I221" s="1" t="str">
        <f ca="1">IFERROR(INDEX(Opvarmningsmiddel!B:B,MATCH(INDIRECT($A$1&amp;"M"&amp;A221)*1,Opvarmningsmiddel!A:A,0)),"")</f>
        <v>Naturgas</v>
      </c>
      <c r="J221" s="1">
        <f t="shared" ca="1" si="46"/>
        <v>2</v>
      </c>
      <c r="K221" s="1" t="str">
        <f ca="1">IFERROR(INDEX(Relationstabel!$C$3:$K$10,MATCH(VALUE(INDIRECT($A$1&amp;"L"&amp;A221)),Relationstabel!$A$3:$A$10,0),MATCH(IFERROR(VALUE(INDIRECT($A$1&amp;"M"&amp;A221)),0),Relationstabel!$C$1:$K$1,0)),"Ingen varmeinstallationer")</f>
        <v>Naturgas</v>
      </c>
      <c r="L221" s="1" t="str">
        <f ca="1">INDEX(Anvendelseskode!B:B,MATCH($E221,Anvendelseskode!$A:$A,0))</f>
        <v>Fritliggende enfamilieshus (parcelhus)</v>
      </c>
      <c r="M221" s="1" t="str">
        <f ca="1">INDEX(Anvendelseskode!C:C,MATCH($E221,Anvendelseskode!$A:$A,0))</f>
        <v>Parcelhuse</v>
      </c>
      <c r="N221" s="1" t="str">
        <f ca="1">INDEX(Anvendelseskode!D:D,MATCH($E221,Anvendelseskode!$A:$A,0))</f>
        <v>Private husholdninger</v>
      </c>
      <c r="O221" s="1" t="str">
        <f ca="1">IFERROR(INDEX(SBi!$2:$2,MATCH(G221,SBi!$1:$1,1)),SBi!$K$2)</f>
        <v>1961-1972</v>
      </c>
      <c r="P221" s="1">
        <f ca="1">IFERROR(INDEX(SBi!$C$3:$K$28,MATCH(E221,SBi!$B$3:$B$28,0),MATCH(O221,SBi!$C$2:$K$2,0)),0)</f>
        <v>134.30000000000001</v>
      </c>
      <c r="Q221" s="19">
        <f t="shared" ca="1" si="47"/>
        <v>19.204900000000002</v>
      </c>
      <c r="R221" s="19" t="str">
        <f ca="1">IFERROR(INDEX(VpD!$2:$2,MATCH(G221,VpD!$1:$1,1)),VpD!$I$2)</f>
        <v>1961-1972</v>
      </c>
      <c r="S221" s="1">
        <f ca="1">IFERROR(INDEX(VpD!$C$3:$I$27,MATCH(E221,VpD!$B$3:$B$27,0),MATCH(R221,VpD!$C$2:$I$2,0)),0)</f>
        <v>143</v>
      </c>
      <c r="T221" s="19">
        <f t="shared" ca="1" si="48"/>
        <v>20.449000000000002</v>
      </c>
      <c r="U221" s="14" t="str">
        <f t="shared" ca="1" si="49"/>
        <v xml:space="preserve">711849.85 </v>
      </c>
      <c r="V221" s="14" t="str">
        <f t="shared" ca="1" si="50"/>
        <v>6171824.09</v>
      </c>
      <c r="W221" s="14" t="str">
        <f t="shared" ca="1" si="51"/>
        <v>POINT(711849.85 6171824.09)</v>
      </c>
      <c r="X221" s="14" t="str">
        <f>IFERROR(INDEX(BygningOmraade!B:B,MATCH(A221,BygningOmraade!A:A,0)),"")</f>
        <v/>
      </c>
    </row>
    <row r="222" spans="1:24" s="14" customFormat="1" x14ac:dyDescent="0.25">
      <c r="A222" s="14">
        <f t="shared" si="39"/>
        <v>222</v>
      </c>
      <c r="B222" s="14" t="str">
        <f t="shared" ca="1" si="40"/>
        <v>0accc70f-751d-45c3-8b6a-5bf47d5d7095</v>
      </c>
      <c r="C222" s="14" t="str">
        <f t="shared" ca="1" si="41"/>
        <v>4591b5f9-a6c1-0dd9-e044-0003ba298018</v>
      </c>
      <c r="D222" s="14">
        <f t="shared" ca="1" si="42"/>
        <v>2691171</v>
      </c>
      <c r="E222" s="1">
        <f t="shared" ca="1" si="43"/>
        <v>130</v>
      </c>
      <c r="F222" s="1">
        <f t="shared" ca="1" si="44"/>
        <v>127</v>
      </c>
      <c r="G222" s="1">
        <f t="shared" ca="1" si="45"/>
        <v>2008</v>
      </c>
      <c r="H222" s="1" t="str">
        <f ca="1">IFERROR(INDEX(Varmeinstallation!B:B,MATCH(INDIRECT($A$1&amp;"L"&amp;A222)*1,Varmeinstallation!A:A,0)),"Ingen varmeinstallationer")</f>
        <v>Centralvarme fra eget anlæg, et-kammer fyr</v>
      </c>
      <c r="I222" s="1" t="str">
        <f ca="1">IFERROR(INDEX(Opvarmningsmiddel!B:B,MATCH(INDIRECT($A$1&amp;"M"&amp;A222)*1,Opvarmningsmiddel!A:A,0)),"")</f>
        <v>Naturgas</v>
      </c>
      <c r="J222" s="1">
        <f t="shared" ca="1" si="46"/>
        <v>90</v>
      </c>
      <c r="K222" s="1" t="str">
        <f ca="1">IFERROR(INDEX(Relationstabel!$C$3:$K$10,MATCH(VALUE(INDIRECT($A$1&amp;"L"&amp;A222)),Relationstabel!$A$3:$A$10,0),MATCH(IFERROR(VALUE(INDIRECT($A$1&amp;"M"&amp;A222)),0),Relationstabel!$C$1:$K$1,0)),"Ingen varmeinstallationer")</f>
        <v>Naturgas</v>
      </c>
      <c r="L222" s="1" t="str">
        <f ca="1">INDEX(Anvendelseskode!B:B,MATCH($E222,Anvendelseskode!$A:$A,0))</f>
        <v>Række-, kæde-, dobbelthus (lodret adskillelse mellem enhederne)</v>
      </c>
      <c r="M222" s="1" t="str">
        <f ca="1">INDEX(Anvendelseskode!C:C,MATCH($E222,Anvendelseskode!$A:$A,0))</f>
        <v>Række-, kæde og dobbelthuse</v>
      </c>
      <c r="N222" s="1" t="str">
        <f ca="1">INDEX(Anvendelseskode!D:D,MATCH($E222,Anvendelseskode!$A:$A,0))</f>
        <v>Private husholdninger</v>
      </c>
      <c r="O222" s="1" t="str">
        <f ca="1">IFERROR(INDEX(SBi!$2:$2,MATCH(G222,SBi!$1:$1,1)),SBi!$K$2)</f>
        <v>Efter 2006</v>
      </c>
      <c r="P222" s="1">
        <f ca="1">IFERROR(INDEX(SBi!$C$3:$K$28,MATCH(E222,SBi!$B$3:$B$28,0),MATCH(O222,SBi!$C$2:$K$2,0)),0)</f>
        <v>66.400000000000006</v>
      </c>
      <c r="Q222" s="19">
        <f t="shared" ca="1" si="47"/>
        <v>8.4328000000000003</v>
      </c>
      <c r="R222" s="19" t="str">
        <f ca="1">IFERROR(INDEX(VpD!$2:$2,MATCH(G222,VpD!$1:$1,1)),VpD!$I$2)</f>
        <v>&gt;1998</v>
      </c>
      <c r="S222" s="1">
        <f ca="1">IFERROR(INDEX(VpD!$C$3:$I$27,MATCH(E222,VpD!$B$3:$B$27,0),MATCH(R222,VpD!$C$2:$I$2,0)),0)</f>
        <v>65</v>
      </c>
      <c r="T222" s="19">
        <f t="shared" ca="1" si="48"/>
        <v>8.2550000000000008</v>
      </c>
      <c r="U222" s="14" t="str">
        <f t="shared" ca="1" si="49"/>
        <v xml:space="preserve">712621.43 </v>
      </c>
      <c r="V222" s="14" t="str">
        <f t="shared" ca="1" si="50"/>
        <v>6168823.79</v>
      </c>
      <c r="W222" s="14" t="str">
        <f t="shared" ca="1" si="51"/>
        <v>POINT(712621.43 6168823.79)</v>
      </c>
      <c r="X222" s="14" t="str">
        <f>IFERROR(INDEX(BygningOmraade!B:B,MATCH(A222,BygningOmraade!A:A,0)),"")</f>
        <v/>
      </c>
    </row>
    <row r="223" spans="1:24" s="14" customFormat="1" x14ac:dyDescent="0.25">
      <c r="A223" s="14">
        <f t="shared" si="39"/>
        <v>223</v>
      </c>
      <c r="B223" s="14" t="str">
        <f t="shared" ca="1" si="40"/>
        <v>0acf6245-6128-4514-b61a-f49741ce33a1</v>
      </c>
      <c r="C223" s="14" t="str">
        <f t="shared" ca="1" si="41"/>
        <v>0a3f507e-23f9-32b8-e044-0003ba298018</v>
      </c>
      <c r="D223" s="14">
        <f t="shared" ca="1" si="42"/>
        <v>994693</v>
      </c>
      <c r="E223" s="1">
        <f t="shared" ca="1" si="43"/>
        <v>130</v>
      </c>
      <c r="F223" s="1">
        <f t="shared" ca="1" si="44"/>
        <v>119</v>
      </c>
      <c r="G223" s="1">
        <f t="shared" ca="1" si="45"/>
        <v>1993</v>
      </c>
      <c r="H223" s="1" t="str">
        <f ca="1">IFERROR(INDEX(Varmeinstallation!B:B,MATCH(INDIRECT($A$1&amp;"L"&amp;A223)*1,Varmeinstallation!A:A,0)),"Ingen varmeinstallationer")</f>
        <v>Fjernvarme/blokvarme (radiatorsystemer eller varmluftanlæg)</v>
      </c>
      <c r="I223" s="1" t="str">
        <f ca="1">IFERROR(INDEX(Opvarmningsmiddel!B:B,MATCH(INDIRECT($A$1&amp;"M"&amp;A223)*1,Opvarmningsmiddel!A:A,0)),"")</f>
        <v/>
      </c>
      <c r="J223" s="1">
        <f t="shared" ca="1" si="46"/>
        <v>0</v>
      </c>
      <c r="K223" s="1" t="str">
        <f ca="1">IFERROR(INDEX(Relationstabel!$C$3:$K$10,MATCH(VALUE(INDIRECT($A$1&amp;"L"&amp;A223)),Relationstabel!$A$3:$A$10,0),MATCH(IFERROR(VALUE(INDIRECT($A$1&amp;"M"&amp;A223)),0),Relationstabel!$C$1:$K$1,0)),"Ingen varmeinstallationer")</f>
        <v>Fjernvarme/ Blokvarme</v>
      </c>
      <c r="L223" s="1" t="str">
        <f ca="1">INDEX(Anvendelseskode!B:B,MATCH($E223,Anvendelseskode!$A:$A,0))</f>
        <v>Række-, kæde-, dobbelthus (lodret adskillelse mellem enhederne)</v>
      </c>
      <c r="M223" s="1" t="str">
        <f ca="1">INDEX(Anvendelseskode!C:C,MATCH($E223,Anvendelseskode!$A:$A,0))</f>
        <v>Række-, kæde og dobbelthuse</v>
      </c>
      <c r="N223" s="1" t="str">
        <f ca="1">INDEX(Anvendelseskode!D:D,MATCH($E223,Anvendelseskode!$A:$A,0))</f>
        <v>Private husholdninger</v>
      </c>
      <c r="O223" s="1" t="str">
        <f ca="1">IFERROR(INDEX(SBi!$2:$2,MATCH(G223,SBi!$1:$1,1)),SBi!$K$2)</f>
        <v>1979-1998</v>
      </c>
      <c r="P223" s="1">
        <f ca="1">IFERROR(INDEX(SBi!$C$3:$K$28,MATCH(E223,SBi!$B$3:$B$28,0),MATCH(O223,SBi!$C$2:$K$2,0)),0)</f>
        <v>96.8</v>
      </c>
      <c r="Q223" s="19">
        <f t="shared" ca="1" si="47"/>
        <v>11.5192</v>
      </c>
      <c r="R223" s="19" t="str">
        <f ca="1">IFERROR(INDEX(VpD!$2:$2,MATCH(G223,VpD!$1:$1,1)),VpD!$I$2)</f>
        <v>1979-1998</v>
      </c>
      <c r="S223" s="1">
        <f ca="1">IFERROR(INDEX(VpD!$C$3:$I$27,MATCH(E223,VpD!$B$3:$B$27,0),MATCH(R223,VpD!$C$2:$I$2,0)),0)</f>
        <v>74</v>
      </c>
      <c r="T223" s="19">
        <f t="shared" ca="1" si="48"/>
        <v>8.8059999999999992</v>
      </c>
      <c r="U223" s="14" t="str">
        <f t="shared" ca="1" si="49"/>
        <v xml:space="preserve">711628.86 </v>
      </c>
      <c r="V223" s="14" t="str">
        <f t="shared" ca="1" si="50"/>
        <v>6172553.99</v>
      </c>
      <c r="W223" s="14" t="str">
        <f t="shared" ca="1" si="51"/>
        <v>POINT(711628.86 6172553.99)</v>
      </c>
      <c r="X223" s="14" t="str">
        <f>IFERROR(INDEX(BygningOmraade!B:B,MATCH(A223,BygningOmraade!A:A,0)),"")</f>
        <v/>
      </c>
    </row>
    <row r="224" spans="1:24" s="14" customFormat="1" x14ac:dyDescent="0.25">
      <c r="A224" s="14">
        <f t="shared" si="39"/>
        <v>224</v>
      </c>
      <c r="B224" s="14" t="str">
        <f t="shared" ca="1" si="40"/>
        <v>0ad02655-1bc1-4e64-9bf7-725d5793fb6a</v>
      </c>
      <c r="C224" s="14" t="str">
        <f t="shared" ca="1" si="41"/>
        <v>0a3f507e-2074-32b8-e044-0003ba298018</v>
      </c>
      <c r="D224" s="14">
        <f t="shared" ca="1" si="42"/>
        <v>996065</v>
      </c>
      <c r="E224" s="1">
        <f t="shared" ca="1" si="43"/>
        <v>120</v>
      </c>
      <c r="F224" s="1">
        <f t="shared" ca="1" si="44"/>
        <v>150</v>
      </c>
      <c r="G224" s="1">
        <f t="shared" ca="1" si="45"/>
        <v>1981</v>
      </c>
      <c r="H224" s="1" t="str">
        <f ca="1">IFERROR(INDEX(Varmeinstallation!B:B,MATCH(INDIRECT($A$1&amp;"L"&amp;A224)*1,Varmeinstallation!A:A,0)),"Ingen varmeinstallationer")</f>
        <v>Centralvarme fra eget anlæg, et-kammer fyr</v>
      </c>
      <c r="I224" s="1" t="str">
        <f ca="1">IFERROR(INDEX(Opvarmningsmiddel!B:B,MATCH(INDIRECT($A$1&amp;"M"&amp;A224)*1,Opvarmningsmiddel!A:A,0)),"")</f>
        <v>Naturgas</v>
      </c>
      <c r="J224" s="1">
        <f t="shared" ca="1" si="46"/>
        <v>0</v>
      </c>
      <c r="K224" s="1" t="str">
        <f ca="1">IFERROR(INDEX(Relationstabel!$C$3:$K$10,MATCH(VALUE(INDIRECT($A$1&amp;"L"&amp;A224)),Relationstabel!$A$3:$A$10,0),MATCH(IFERROR(VALUE(INDIRECT($A$1&amp;"M"&amp;A224)),0),Relationstabel!$C$1:$K$1,0)),"Ingen varmeinstallationer")</f>
        <v>Naturgas</v>
      </c>
      <c r="L224" s="1" t="str">
        <f ca="1">INDEX(Anvendelseskode!B:B,MATCH($E224,Anvendelseskode!$A:$A,0))</f>
        <v>Fritliggende enfamilieshus (parcelhus)</v>
      </c>
      <c r="M224" s="1" t="str">
        <f ca="1">INDEX(Anvendelseskode!C:C,MATCH($E224,Anvendelseskode!$A:$A,0))</f>
        <v>Parcelhuse</v>
      </c>
      <c r="N224" s="1" t="str">
        <f ca="1">INDEX(Anvendelseskode!D:D,MATCH($E224,Anvendelseskode!$A:$A,0))</f>
        <v>Private husholdninger</v>
      </c>
      <c r="O224" s="1" t="str">
        <f ca="1">IFERROR(INDEX(SBi!$2:$2,MATCH(G224,SBi!$1:$1,1)),SBi!$K$2)</f>
        <v>1979-1998</v>
      </c>
      <c r="P224" s="1">
        <f ca="1">IFERROR(INDEX(SBi!$C$3:$K$28,MATCH(E224,SBi!$B$3:$B$28,0),MATCH(O224,SBi!$C$2:$K$2,0)),0)</f>
        <v>105.4</v>
      </c>
      <c r="Q224" s="19">
        <f t="shared" ca="1" si="47"/>
        <v>15.81</v>
      </c>
      <c r="R224" s="19" t="str">
        <f ca="1">IFERROR(INDEX(VpD!$2:$2,MATCH(G224,VpD!$1:$1,1)),VpD!$I$2)</f>
        <v>1979-1998</v>
      </c>
      <c r="S224" s="1">
        <f ca="1">IFERROR(INDEX(VpD!$C$3:$I$27,MATCH(E224,VpD!$B$3:$B$27,0),MATCH(R224,VpD!$C$2:$I$2,0)),0)</f>
        <v>90</v>
      </c>
      <c r="T224" s="19">
        <f t="shared" ca="1" si="48"/>
        <v>13.5</v>
      </c>
      <c r="U224" s="14" t="str">
        <f t="shared" ca="1" si="49"/>
        <v xml:space="preserve">712509.62 </v>
      </c>
      <c r="V224" s="14" t="str">
        <f t="shared" ca="1" si="50"/>
        <v>6168866.75</v>
      </c>
      <c r="W224" s="14" t="str">
        <f t="shared" ca="1" si="51"/>
        <v>POINT(712509.62 6168866.75)</v>
      </c>
      <c r="X224" s="14" t="str">
        <f>IFERROR(INDEX(BygningOmraade!B:B,MATCH(A224,BygningOmraade!A:A,0)),"")</f>
        <v/>
      </c>
    </row>
    <row r="225" spans="1:24" s="14" customFormat="1" x14ac:dyDescent="0.25">
      <c r="A225" s="14">
        <f t="shared" si="39"/>
        <v>225</v>
      </c>
      <c r="B225" s="14" t="str">
        <f t="shared" ca="1" si="40"/>
        <v>0ad8397e-842c-47c8-9e25-262c279462da</v>
      </c>
      <c r="C225" s="14" t="str">
        <f t="shared" ca="1" si="41"/>
        <v>f304b8e5-51f6-4b48-969e-5c08893de9dc</v>
      </c>
      <c r="D225" s="14">
        <f t="shared" ca="1" si="42"/>
        <v>100098566</v>
      </c>
      <c r="E225" s="1">
        <f t="shared" ca="1" si="43"/>
        <v>130</v>
      </c>
      <c r="F225" s="1">
        <f t="shared" ca="1" si="44"/>
        <v>120</v>
      </c>
      <c r="G225" s="1">
        <f t="shared" ca="1" si="45"/>
        <v>2017</v>
      </c>
      <c r="H225" s="1" t="str">
        <f ca="1">IFERROR(INDEX(Varmeinstallation!B:B,MATCH(INDIRECT($A$1&amp;"L"&amp;A225)*1,Varmeinstallation!A:A,0)),"Ingen varmeinstallationer")</f>
        <v>Fjernvarme/blokvarme (radiatorsystemer eller varmluftanlæg)</v>
      </c>
      <c r="I225" s="1" t="str">
        <f ca="1">IFERROR(INDEX(Opvarmningsmiddel!B:B,MATCH(INDIRECT($A$1&amp;"M"&amp;A225)*1,Opvarmningsmiddel!A:A,0)),"")</f>
        <v/>
      </c>
      <c r="J225" s="1">
        <f t="shared" ca="1" si="46"/>
        <v>0</v>
      </c>
      <c r="K225" s="1" t="str">
        <f ca="1">IFERROR(INDEX(Relationstabel!$C$3:$K$10,MATCH(VALUE(INDIRECT($A$1&amp;"L"&amp;A225)),Relationstabel!$A$3:$A$10,0),MATCH(IFERROR(VALUE(INDIRECT($A$1&amp;"M"&amp;A225)),0),Relationstabel!$C$1:$K$1,0)),"Ingen varmeinstallationer")</f>
        <v>Fjernvarme/ Blokvarme</v>
      </c>
      <c r="L225" s="1" t="str">
        <f ca="1">INDEX(Anvendelseskode!B:B,MATCH($E225,Anvendelseskode!$A:$A,0))</f>
        <v>Række-, kæde-, dobbelthus (lodret adskillelse mellem enhederne)</v>
      </c>
      <c r="M225" s="1" t="str">
        <f ca="1">INDEX(Anvendelseskode!C:C,MATCH($E225,Anvendelseskode!$A:$A,0))</f>
        <v>Række-, kæde og dobbelthuse</v>
      </c>
      <c r="N225" s="1" t="str">
        <f ca="1">INDEX(Anvendelseskode!D:D,MATCH($E225,Anvendelseskode!$A:$A,0))</f>
        <v>Private husholdninger</v>
      </c>
      <c r="O225" s="1" t="str">
        <f ca="1">IFERROR(INDEX(SBi!$2:$2,MATCH(G225,SBi!$1:$1,1)),SBi!$K$2)</f>
        <v>Efter 2006</v>
      </c>
      <c r="P225" s="1">
        <f ca="1">IFERROR(INDEX(SBi!$C$3:$K$28,MATCH(E225,SBi!$B$3:$B$28,0),MATCH(O225,SBi!$C$2:$K$2,0)),0)</f>
        <v>66.400000000000006</v>
      </c>
      <c r="Q225" s="19">
        <f t="shared" ca="1" si="47"/>
        <v>7.9680000000000009</v>
      </c>
      <c r="R225" s="19" t="str">
        <f ca="1">IFERROR(INDEX(VpD!$2:$2,MATCH(G225,VpD!$1:$1,1)),VpD!$I$2)</f>
        <v>&gt;1998</v>
      </c>
      <c r="S225" s="1">
        <f ca="1">IFERROR(INDEX(VpD!$C$3:$I$27,MATCH(E225,VpD!$B$3:$B$27,0),MATCH(R225,VpD!$C$2:$I$2,0)),0)</f>
        <v>65</v>
      </c>
      <c r="T225" s="19">
        <f t="shared" ca="1" si="48"/>
        <v>7.8</v>
      </c>
      <c r="U225" s="14" t="str">
        <f t="shared" ca="1" si="49"/>
        <v xml:space="preserve">711581.74 </v>
      </c>
      <c r="V225" s="14" t="str">
        <f t="shared" ca="1" si="50"/>
        <v>6172760.62</v>
      </c>
      <c r="W225" s="14" t="str">
        <f t="shared" ca="1" si="51"/>
        <v>POINT(711581.74 6172760.62)</v>
      </c>
      <c r="X225" s="14" t="str">
        <f>IFERROR(INDEX(BygningOmraade!B:B,MATCH(A225,BygningOmraade!A:A,0)),"")</f>
        <v/>
      </c>
    </row>
    <row r="226" spans="1:24" s="14" customFormat="1" x14ac:dyDescent="0.25">
      <c r="A226" s="14">
        <f t="shared" si="39"/>
        <v>226</v>
      </c>
      <c r="B226" s="14" t="str">
        <f t="shared" ca="1" si="40"/>
        <v>0ae050a1-73a4-4525-8e14-f88cb701259f</v>
      </c>
      <c r="C226" s="14" t="str">
        <f t="shared" ca="1" si="41"/>
        <v>0a3f507e-1d80-32b8-e044-0003ba298018</v>
      </c>
      <c r="D226" s="14">
        <f t="shared" ca="1" si="42"/>
        <v>995663</v>
      </c>
      <c r="E226" s="1">
        <f t="shared" ca="1" si="43"/>
        <v>130</v>
      </c>
      <c r="F226" s="1">
        <f t="shared" ca="1" si="44"/>
        <v>195</v>
      </c>
      <c r="G226" s="1">
        <f t="shared" ca="1" si="45"/>
        <v>1974</v>
      </c>
      <c r="H226" s="1" t="str">
        <f ca="1">IFERROR(INDEX(Varmeinstallation!B:B,MATCH(INDIRECT($A$1&amp;"L"&amp;A226)*1,Varmeinstallation!A:A,0)),"Ingen varmeinstallationer")</f>
        <v>Centralvarme fra eget anlæg, et-kammer fyr</v>
      </c>
      <c r="I226" s="1" t="str">
        <f ca="1">IFERROR(INDEX(Opvarmningsmiddel!B:B,MATCH(INDIRECT($A$1&amp;"M"&amp;A226)*1,Opvarmningsmiddel!A:A,0)),"")</f>
        <v>Naturgas</v>
      </c>
      <c r="J226" s="1">
        <f t="shared" ca="1" si="46"/>
        <v>0</v>
      </c>
      <c r="K226" s="1" t="str">
        <f ca="1">IFERROR(INDEX(Relationstabel!$C$3:$K$10,MATCH(VALUE(INDIRECT($A$1&amp;"L"&amp;A226)),Relationstabel!$A$3:$A$10,0),MATCH(IFERROR(VALUE(INDIRECT($A$1&amp;"M"&amp;A226)),0),Relationstabel!$C$1:$K$1,0)),"Ingen varmeinstallationer")</f>
        <v>Naturgas</v>
      </c>
      <c r="L226" s="1" t="str">
        <f ca="1">INDEX(Anvendelseskode!B:B,MATCH($E226,Anvendelseskode!$A:$A,0))</f>
        <v>Række-, kæde-, dobbelthus (lodret adskillelse mellem enhederne)</v>
      </c>
      <c r="M226" s="1" t="str">
        <f ca="1">INDEX(Anvendelseskode!C:C,MATCH($E226,Anvendelseskode!$A:$A,0))</f>
        <v>Række-, kæde og dobbelthuse</v>
      </c>
      <c r="N226" s="1" t="str">
        <f ca="1">INDEX(Anvendelseskode!D:D,MATCH($E226,Anvendelseskode!$A:$A,0))</f>
        <v>Private husholdninger</v>
      </c>
      <c r="O226" s="1" t="str">
        <f ca="1">IFERROR(INDEX(SBi!$2:$2,MATCH(G226,SBi!$1:$1,1)),SBi!$K$2)</f>
        <v>1973-1978</v>
      </c>
      <c r="P226" s="1">
        <f ca="1">IFERROR(INDEX(SBi!$C$3:$K$28,MATCH(E226,SBi!$B$3:$B$28,0),MATCH(O226,SBi!$C$2:$K$2,0)),0)</f>
        <v>112.6</v>
      </c>
      <c r="Q226" s="19">
        <f t="shared" ca="1" si="47"/>
        <v>21.957000000000001</v>
      </c>
      <c r="R226" s="19" t="str">
        <f ca="1">IFERROR(INDEX(VpD!$2:$2,MATCH(G226,VpD!$1:$1,1)),VpD!$I$2)</f>
        <v>1973-1978</v>
      </c>
      <c r="S226" s="1">
        <f ca="1">IFERROR(INDEX(VpD!$C$3:$I$27,MATCH(E226,VpD!$B$3:$B$27,0),MATCH(R226,VpD!$C$2:$I$2,0)),0)</f>
        <v>98</v>
      </c>
      <c r="T226" s="19">
        <f t="shared" ca="1" si="48"/>
        <v>19.11</v>
      </c>
      <c r="U226" s="14" t="str">
        <f t="shared" ca="1" si="49"/>
        <v xml:space="preserve">712322.9 </v>
      </c>
      <c r="V226" s="14" t="str">
        <f t="shared" ca="1" si="50"/>
        <v>6169294.76</v>
      </c>
      <c r="W226" s="14" t="str">
        <f t="shared" ca="1" si="51"/>
        <v>POINT(712322.9 6169294.76)</v>
      </c>
      <c r="X226" s="14" t="str">
        <f>IFERROR(INDEX(BygningOmraade!B:B,MATCH(A226,BygningOmraade!A:A,0)),"")</f>
        <v/>
      </c>
    </row>
    <row r="227" spans="1:24" s="14" customFormat="1" x14ac:dyDescent="0.25">
      <c r="A227" s="14">
        <f t="shared" si="39"/>
        <v>227</v>
      </c>
      <c r="B227" s="14" t="str">
        <f t="shared" ca="1" si="40"/>
        <v>0ae41d9a-f9c4-47b5-af23-e3ecd3abc894</v>
      </c>
      <c r="C227" s="14" t="str">
        <f t="shared" ca="1" si="41"/>
        <v>0a3f507e-1f96-32b8-e044-0003ba298018</v>
      </c>
      <c r="D227" s="14">
        <f t="shared" ca="1" si="42"/>
        <v>993928</v>
      </c>
      <c r="E227" s="1">
        <f t="shared" ca="1" si="43"/>
        <v>120</v>
      </c>
      <c r="F227" s="1">
        <f t="shared" ca="1" si="44"/>
        <v>119</v>
      </c>
      <c r="G227" s="1">
        <f t="shared" ca="1" si="45"/>
        <v>1983</v>
      </c>
      <c r="H227" s="1" t="str">
        <f ca="1">IFERROR(INDEX(Varmeinstallation!B:B,MATCH(INDIRECT($A$1&amp;"L"&amp;A227)*1,Varmeinstallation!A:A,0)),"Ingen varmeinstallationer")</f>
        <v>Centralvarme fra eget anlæg, et-kammer fyr</v>
      </c>
      <c r="I227" s="1" t="str">
        <f ca="1">IFERROR(INDEX(Opvarmningsmiddel!B:B,MATCH(INDIRECT($A$1&amp;"M"&amp;A227)*1,Opvarmningsmiddel!A:A,0)),"")</f>
        <v>Naturgas</v>
      </c>
      <c r="J227" s="1">
        <f t="shared" ca="1" si="46"/>
        <v>0</v>
      </c>
      <c r="K227" s="1" t="str">
        <f ca="1">IFERROR(INDEX(Relationstabel!$C$3:$K$10,MATCH(VALUE(INDIRECT($A$1&amp;"L"&amp;A227)),Relationstabel!$A$3:$A$10,0),MATCH(IFERROR(VALUE(INDIRECT($A$1&amp;"M"&amp;A227)),0),Relationstabel!$C$1:$K$1,0)),"Ingen varmeinstallationer")</f>
        <v>Naturgas</v>
      </c>
      <c r="L227" s="1" t="str">
        <f ca="1">INDEX(Anvendelseskode!B:B,MATCH($E227,Anvendelseskode!$A:$A,0))</f>
        <v>Fritliggende enfamilieshus (parcelhus)</v>
      </c>
      <c r="M227" s="1" t="str">
        <f ca="1">INDEX(Anvendelseskode!C:C,MATCH($E227,Anvendelseskode!$A:$A,0))</f>
        <v>Parcelhuse</v>
      </c>
      <c r="N227" s="1" t="str">
        <f ca="1">INDEX(Anvendelseskode!D:D,MATCH($E227,Anvendelseskode!$A:$A,0))</f>
        <v>Private husholdninger</v>
      </c>
      <c r="O227" s="1" t="str">
        <f ca="1">IFERROR(INDEX(SBi!$2:$2,MATCH(G227,SBi!$1:$1,1)),SBi!$K$2)</f>
        <v>1979-1998</v>
      </c>
      <c r="P227" s="1">
        <f ca="1">IFERROR(INDEX(SBi!$C$3:$K$28,MATCH(E227,SBi!$B$3:$B$28,0),MATCH(O227,SBi!$C$2:$K$2,0)),0)</f>
        <v>105.4</v>
      </c>
      <c r="Q227" s="19">
        <f t="shared" ca="1" si="47"/>
        <v>12.5426</v>
      </c>
      <c r="R227" s="19" t="str">
        <f ca="1">IFERROR(INDEX(VpD!$2:$2,MATCH(G227,VpD!$1:$1,1)),VpD!$I$2)</f>
        <v>1979-1998</v>
      </c>
      <c r="S227" s="1">
        <f ca="1">IFERROR(INDEX(VpD!$C$3:$I$27,MATCH(E227,VpD!$B$3:$B$27,0),MATCH(R227,VpD!$C$2:$I$2,0)),0)</f>
        <v>90</v>
      </c>
      <c r="T227" s="19">
        <f t="shared" ca="1" si="48"/>
        <v>10.71</v>
      </c>
      <c r="U227" s="14" t="str">
        <f t="shared" ca="1" si="49"/>
        <v xml:space="preserve">711170.85 </v>
      </c>
      <c r="V227" s="14" t="str">
        <f t="shared" ca="1" si="50"/>
        <v>6171533.17</v>
      </c>
      <c r="W227" s="14" t="str">
        <f t="shared" ca="1" si="51"/>
        <v>POINT(711170.85 6171533.17)</v>
      </c>
      <c r="X227" s="14" t="str">
        <f>IFERROR(INDEX(BygningOmraade!B:B,MATCH(A227,BygningOmraade!A:A,0)),"")</f>
        <v/>
      </c>
    </row>
    <row r="228" spans="1:24" s="14" customFormat="1" x14ac:dyDescent="0.25">
      <c r="A228" s="14">
        <f t="shared" si="39"/>
        <v>228</v>
      </c>
      <c r="B228" s="14" t="str">
        <f t="shared" ca="1" si="40"/>
        <v>0ae5f694-8283-48f0-95de-ec54acacf864</v>
      </c>
      <c r="C228" s="14" t="str">
        <f t="shared" ca="1" si="41"/>
        <v>0a3f507e-233f-32b8-e044-0003ba298018</v>
      </c>
      <c r="D228" s="14">
        <f t="shared" ca="1" si="42"/>
        <v>997084</v>
      </c>
      <c r="E228" s="1">
        <f t="shared" ca="1" si="43"/>
        <v>120</v>
      </c>
      <c r="F228" s="1">
        <f t="shared" ca="1" si="44"/>
        <v>168</v>
      </c>
      <c r="G228" s="1">
        <f t="shared" ca="1" si="45"/>
        <v>2005</v>
      </c>
      <c r="H228" s="1" t="str">
        <f ca="1">IFERROR(INDEX(Varmeinstallation!B:B,MATCH(INDIRECT($A$1&amp;"L"&amp;A228)*1,Varmeinstallation!A:A,0)),"Ingen varmeinstallationer")</f>
        <v>Centralvarme fra eget anlæg, et-kammer fyr</v>
      </c>
      <c r="I228" s="1" t="str">
        <f ca="1">IFERROR(INDEX(Opvarmningsmiddel!B:B,MATCH(INDIRECT($A$1&amp;"M"&amp;A228)*1,Opvarmningsmiddel!A:A,0)),"")</f>
        <v>Naturgas</v>
      </c>
      <c r="J228" s="1">
        <f t="shared" ca="1" si="46"/>
        <v>90</v>
      </c>
      <c r="K228" s="1" t="str">
        <f ca="1">IFERROR(INDEX(Relationstabel!$C$3:$K$10,MATCH(VALUE(INDIRECT($A$1&amp;"L"&amp;A228)),Relationstabel!$A$3:$A$10,0),MATCH(IFERROR(VALUE(INDIRECT($A$1&amp;"M"&amp;A228)),0),Relationstabel!$C$1:$K$1,0)),"Ingen varmeinstallationer")</f>
        <v>Naturgas</v>
      </c>
      <c r="L228" s="1" t="str">
        <f ca="1">INDEX(Anvendelseskode!B:B,MATCH($E228,Anvendelseskode!$A:$A,0))</f>
        <v>Fritliggende enfamilieshus (parcelhus)</v>
      </c>
      <c r="M228" s="1" t="str">
        <f ca="1">INDEX(Anvendelseskode!C:C,MATCH($E228,Anvendelseskode!$A:$A,0))</f>
        <v>Parcelhuse</v>
      </c>
      <c r="N228" s="1" t="str">
        <f ca="1">INDEX(Anvendelseskode!D:D,MATCH($E228,Anvendelseskode!$A:$A,0))</f>
        <v>Private husholdninger</v>
      </c>
      <c r="O228" s="1" t="str">
        <f ca="1">IFERROR(INDEX(SBi!$2:$2,MATCH(G228,SBi!$1:$1,1)),SBi!$K$2)</f>
        <v>1999-2006</v>
      </c>
      <c r="P228" s="1">
        <f ca="1">IFERROR(INDEX(SBi!$C$3:$K$28,MATCH(E228,SBi!$B$3:$B$28,0),MATCH(O228,SBi!$C$2:$K$2,0)),0)</f>
        <v>83.9</v>
      </c>
      <c r="Q228" s="19">
        <f t="shared" ca="1" si="47"/>
        <v>14.0952</v>
      </c>
      <c r="R228" s="19" t="str">
        <f ca="1">IFERROR(INDEX(VpD!$2:$2,MATCH(G228,VpD!$1:$1,1)),VpD!$I$2)</f>
        <v>&gt;1998</v>
      </c>
      <c r="S228" s="1">
        <f ca="1">IFERROR(INDEX(VpD!$C$3:$I$27,MATCH(E228,VpD!$B$3:$B$27,0),MATCH(R228,VpD!$C$2:$I$2,0)),0)</f>
        <v>72</v>
      </c>
      <c r="T228" s="19">
        <f t="shared" ca="1" si="48"/>
        <v>12.096</v>
      </c>
      <c r="U228" s="14" t="str">
        <f t="shared" ca="1" si="49"/>
        <v xml:space="preserve">713582.76 </v>
      </c>
      <c r="V228" s="14" t="str">
        <f t="shared" ca="1" si="50"/>
        <v>6168742.33</v>
      </c>
      <c r="W228" s="14" t="str">
        <f t="shared" ca="1" si="51"/>
        <v>POINT(713582.76 6168742.33)</v>
      </c>
      <c r="X228" s="14" t="str">
        <f>IFERROR(INDEX(BygningOmraade!B:B,MATCH(A228,BygningOmraade!A:A,0)),"")</f>
        <v/>
      </c>
    </row>
    <row r="229" spans="1:24" s="14" customFormat="1" x14ac:dyDescent="0.25">
      <c r="A229" s="14">
        <f t="shared" si="39"/>
        <v>229</v>
      </c>
      <c r="B229" s="14" t="str">
        <f t="shared" ca="1" si="40"/>
        <v>0aecd2ed-d565-4e51-acfa-fac83d614b79</v>
      </c>
      <c r="C229" s="14" t="str">
        <f t="shared" ca="1" si="41"/>
        <v>0a3f507e-19eb-32b8-e044-0003ba298018</v>
      </c>
      <c r="D229" s="14">
        <f t="shared" ca="1" si="42"/>
        <v>994799</v>
      </c>
      <c r="E229" s="1">
        <f t="shared" ca="1" si="43"/>
        <v>130</v>
      </c>
      <c r="F229" s="1">
        <f t="shared" ca="1" si="44"/>
        <v>113</v>
      </c>
      <c r="G229" s="1">
        <f t="shared" ca="1" si="45"/>
        <v>1975</v>
      </c>
      <c r="H229" s="1" t="str">
        <f ca="1">IFERROR(INDEX(Varmeinstallation!B:B,MATCH(INDIRECT($A$1&amp;"L"&amp;A229)*1,Varmeinstallation!A:A,0)),"Ingen varmeinstallationer")</f>
        <v>Fjernvarme/blokvarme (radiatorsystemer eller varmluftanlæg)</v>
      </c>
      <c r="I229" s="1" t="str">
        <f ca="1">IFERROR(INDEX(Opvarmningsmiddel!B:B,MATCH(INDIRECT($A$1&amp;"M"&amp;A229)*1,Opvarmningsmiddel!A:A,0)),"")</f>
        <v/>
      </c>
      <c r="J229" s="1">
        <f t="shared" ca="1" si="46"/>
        <v>90</v>
      </c>
      <c r="K229" s="1" t="str">
        <f ca="1">IFERROR(INDEX(Relationstabel!$C$3:$K$10,MATCH(VALUE(INDIRECT($A$1&amp;"L"&amp;A229)),Relationstabel!$A$3:$A$10,0),MATCH(IFERROR(VALUE(INDIRECT($A$1&amp;"M"&amp;A229)),0),Relationstabel!$C$1:$K$1,0)),"Ingen varmeinstallationer")</f>
        <v>Fjernvarme/ Blokvarme</v>
      </c>
      <c r="L229" s="1" t="str">
        <f ca="1">INDEX(Anvendelseskode!B:B,MATCH($E229,Anvendelseskode!$A:$A,0))</f>
        <v>Række-, kæde-, dobbelthus (lodret adskillelse mellem enhederne)</v>
      </c>
      <c r="M229" s="1" t="str">
        <f ca="1">INDEX(Anvendelseskode!C:C,MATCH($E229,Anvendelseskode!$A:$A,0))</f>
        <v>Række-, kæde og dobbelthuse</v>
      </c>
      <c r="N229" s="1" t="str">
        <f ca="1">INDEX(Anvendelseskode!D:D,MATCH($E229,Anvendelseskode!$A:$A,0))</f>
        <v>Private husholdninger</v>
      </c>
      <c r="O229" s="1" t="str">
        <f ca="1">IFERROR(INDEX(SBi!$2:$2,MATCH(G229,SBi!$1:$1,1)),SBi!$K$2)</f>
        <v>1973-1978</v>
      </c>
      <c r="P229" s="1">
        <f ca="1">IFERROR(INDEX(SBi!$C$3:$K$28,MATCH(E229,SBi!$B$3:$B$28,0),MATCH(O229,SBi!$C$2:$K$2,0)),0)</f>
        <v>112.6</v>
      </c>
      <c r="Q229" s="19">
        <f t="shared" ca="1" si="47"/>
        <v>12.723799999999999</v>
      </c>
      <c r="R229" s="19" t="str">
        <f ca="1">IFERROR(INDEX(VpD!$2:$2,MATCH(G229,VpD!$1:$1,1)),VpD!$I$2)</f>
        <v>1973-1978</v>
      </c>
      <c r="S229" s="1">
        <f ca="1">IFERROR(INDEX(VpD!$C$3:$I$27,MATCH(E229,VpD!$B$3:$B$27,0),MATCH(R229,VpD!$C$2:$I$2,0)),0)</f>
        <v>98</v>
      </c>
      <c r="T229" s="19">
        <f t="shared" ca="1" si="48"/>
        <v>11.074</v>
      </c>
      <c r="U229" s="14" t="str">
        <f t="shared" ca="1" si="49"/>
        <v xml:space="preserve">711597.41 </v>
      </c>
      <c r="V229" s="14" t="str">
        <f t="shared" ca="1" si="50"/>
        <v>6172316.21</v>
      </c>
      <c r="W229" s="14" t="str">
        <f t="shared" ca="1" si="51"/>
        <v>POINT(711597.41 6172316.21)</v>
      </c>
      <c r="X229" s="14" t="str">
        <f>IFERROR(INDEX(BygningOmraade!B:B,MATCH(A229,BygningOmraade!A:A,0)),"")</f>
        <v/>
      </c>
    </row>
    <row r="230" spans="1:24" s="14" customFormat="1" x14ac:dyDescent="0.25">
      <c r="A230" s="14">
        <f t="shared" si="39"/>
        <v>230</v>
      </c>
      <c r="B230" s="14" t="str">
        <f t="shared" ca="1" si="40"/>
        <v>0af975a1-55cc-48d2-b404-ddcf1dd2669c</v>
      </c>
      <c r="C230" s="14" t="str">
        <f t="shared" ca="1" si="41"/>
        <v>0a3f507e-1e07-32b8-e044-0003ba298018</v>
      </c>
      <c r="D230" s="14">
        <f t="shared" ca="1" si="42"/>
        <v>995819</v>
      </c>
      <c r="E230" s="1">
        <f t="shared" ca="1" si="43"/>
        <v>120</v>
      </c>
      <c r="F230" s="1">
        <f t="shared" ca="1" si="44"/>
        <v>111</v>
      </c>
      <c r="G230" s="1">
        <f t="shared" ca="1" si="45"/>
        <v>1990</v>
      </c>
      <c r="H230" s="1" t="str">
        <f ca="1">IFERROR(INDEX(Varmeinstallation!B:B,MATCH(INDIRECT($A$1&amp;"L"&amp;A230)*1,Varmeinstallation!A:A,0)),"Ingen varmeinstallationer")</f>
        <v>Centralvarme fra eget anlæg, et-kammer fyr</v>
      </c>
      <c r="I230" s="1" t="str">
        <f ca="1">IFERROR(INDEX(Opvarmningsmiddel!B:B,MATCH(INDIRECT($A$1&amp;"M"&amp;A230)*1,Opvarmningsmiddel!A:A,0)),"")</f>
        <v>Naturgas</v>
      </c>
      <c r="J230" s="1">
        <f t="shared" ca="1" si="46"/>
        <v>2</v>
      </c>
      <c r="K230" s="1" t="str">
        <f ca="1">IFERROR(INDEX(Relationstabel!$C$3:$K$10,MATCH(VALUE(INDIRECT($A$1&amp;"L"&amp;A230)),Relationstabel!$A$3:$A$10,0),MATCH(IFERROR(VALUE(INDIRECT($A$1&amp;"M"&amp;A230)),0),Relationstabel!$C$1:$K$1,0)),"Ingen varmeinstallationer")</f>
        <v>Naturgas</v>
      </c>
      <c r="L230" s="1" t="str">
        <f ca="1">INDEX(Anvendelseskode!B:B,MATCH($E230,Anvendelseskode!$A:$A,0))</f>
        <v>Fritliggende enfamilieshus (parcelhus)</v>
      </c>
      <c r="M230" s="1" t="str">
        <f ca="1">INDEX(Anvendelseskode!C:C,MATCH($E230,Anvendelseskode!$A:$A,0))</f>
        <v>Parcelhuse</v>
      </c>
      <c r="N230" s="1" t="str">
        <f ca="1">INDEX(Anvendelseskode!D:D,MATCH($E230,Anvendelseskode!$A:$A,0))</f>
        <v>Private husholdninger</v>
      </c>
      <c r="O230" s="1" t="str">
        <f ca="1">IFERROR(INDEX(SBi!$2:$2,MATCH(G230,SBi!$1:$1,1)),SBi!$K$2)</f>
        <v>1979-1998</v>
      </c>
      <c r="P230" s="1">
        <f ca="1">IFERROR(INDEX(SBi!$C$3:$K$28,MATCH(E230,SBi!$B$3:$B$28,0),MATCH(O230,SBi!$C$2:$K$2,0)),0)</f>
        <v>105.4</v>
      </c>
      <c r="Q230" s="19">
        <f t="shared" ca="1" si="47"/>
        <v>11.699400000000001</v>
      </c>
      <c r="R230" s="19" t="str">
        <f ca="1">IFERROR(INDEX(VpD!$2:$2,MATCH(G230,VpD!$1:$1,1)),VpD!$I$2)</f>
        <v>1979-1998</v>
      </c>
      <c r="S230" s="1">
        <f ca="1">IFERROR(INDEX(VpD!$C$3:$I$27,MATCH(E230,VpD!$B$3:$B$27,0),MATCH(R230,VpD!$C$2:$I$2,0)),0)</f>
        <v>90</v>
      </c>
      <c r="T230" s="19">
        <f t="shared" ca="1" si="48"/>
        <v>9.99</v>
      </c>
      <c r="U230" s="14" t="str">
        <f t="shared" ca="1" si="49"/>
        <v xml:space="preserve">712116.95 </v>
      </c>
      <c r="V230" s="14" t="str">
        <f t="shared" ca="1" si="50"/>
        <v>6169328.8</v>
      </c>
      <c r="W230" s="14" t="str">
        <f t="shared" ca="1" si="51"/>
        <v>POINT(712116.95 6169328.8)</v>
      </c>
      <c r="X230" s="14" t="str">
        <f>IFERROR(INDEX(BygningOmraade!B:B,MATCH(A230,BygningOmraade!A:A,0)),"")</f>
        <v/>
      </c>
    </row>
    <row r="231" spans="1:24" s="14" customFormat="1" x14ac:dyDescent="0.25">
      <c r="A231" s="14">
        <f t="shared" si="39"/>
        <v>231</v>
      </c>
      <c r="B231" s="14" t="str">
        <f t="shared" ca="1" si="40"/>
        <v>0af9c32d-3dce-45b0-ae38-88ada8c47433</v>
      </c>
      <c r="C231" s="14" t="str">
        <f t="shared" ca="1" si="41"/>
        <v>0a3f507e-151e-32b8-e044-0003ba298018</v>
      </c>
      <c r="D231" s="14">
        <f t="shared" ca="1" si="42"/>
        <v>994455</v>
      </c>
      <c r="E231" s="1">
        <f t="shared" ca="1" si="43"/>
        <v>130</v>
      </c>
      <c r="F231" s="1">
        <f t="shared" ca="1" si="44"/>
        <v>90</v>
      </c>
      <c r="G231" s="1">
        <f t="shared" ca="1" si="45"/>
        <v>1993</v>
      </c>
      <c r="H231" s="1" t="str">
        <f ca="1">IFERROR(INDEX(Varmeinstallation!B:B,MATCH(INDIRECT($A$1&amp;"L"&amp;A231)*1,Varmeinstallation!A:A,0)),"Ingen varmeinstallationer")</f>
        <v>Fjernvarme/blokvarme (radiatorsystemer eller varmluftanlæg)</v>
      </c>
      <c r="I231" s="1" t="str">
        <f ca="1">IFERROR(INDEX(Opvarmningsmiddel!B:B,MATCH(INDIRECT($A$1&amp;"M"&amp;A231)*1,Opvarmningsmiddel!A:A,0)),"")</f>
        <v/>
      </c>
      <c r="J231" s="1">
        <f t="shared" ca="1" si="46"/>
        <v>0</v>
      </c>
      <c r="K231" s="1" t="str">
        <f ca="1">IFERROR(INDEX(Relationstabel!$C$3:$K$10,MATCH(VALUE(INDIRECT($A$1&amp;"L"&amp;A231)),Relationstabel!$A$3:$A$10,0),MATCH(IFERROR(VALUE(INDIRECT($A$1&amp;"M"&amp;A231)),0),Relationstabel!$C$1:$K$1,0)),"Ingen varmeinstallationer")</f>
        <v>Fjernvarme/ Blokvarme</v>
      </c>
      <c r="L231" s="1" t="str">
        <f ca="1">INDEX(Anvendelseskode!B:B,MATCH($E231,Anvendelseskode!$A:$A,0))</f>
        <v>Række-, kæde-, dobbelthus (lodret adskillelse mellem enhederne)</v>
      </c>
      <c r="M231" s="1" t="str">
        <f ca="1">INDEX(Anvendelseskode!C:C,MATCH($E231,Anvendelseskode!$A:$A,0))</f>
        <v>Række-, kæde og dobbelthuse</v>
      </c>
      <c r="N231" s="1" t="str">
        <f ca="1">INDEX(Anvendelseskode!D:D,MATCH($E231,Anvendelseskode!$A:$A,0))</f>
        <v>Private husholdninger</v>
      </c>
      <c r="O231" s="1" t="str">
        <f ca="1">IFERROR(INDEX(SBi!$2:$2,MATCH(G231,SBi!$1:$1,1)),SBi!$K$2)</f>
        <v>1979-1998</v>
      </c>
      <c r="P231" s="1">
        <f ca="1">IFERROR(INDEX(SBi!$C$3:$K$28,MATCH(E231,SBi!$B$3:$B$28,0),MATCH(O231,SBi!$C$2:$K$2,0)),0)</f>
        <v>96.8</v>
      </c>
      <c r="Q231" s="19">
        <f t="shared" ca="1" si="47"/>
        <v>8.7119999999999997</v>
      </c>
      <c r="R231" s="19" t="str">
        <f ca="1">IFERROR(INDEX(VpD!$2:$2,MATCH(G231,VpD!$1:$1,1)),VpD!$I$2)</f>
        <v>1979-1998</v>
      </c>
      <c r="S231" s="1">
        <f ca="1">IFERROR(INDEX(VpD!$C$3:$I$27,MATCH(E231,VpD!$B$3:$B$27,0),MATCH(R231,VpD!$C$2:$I$2,0)),0)</f>
        <v>74</v>
      </c>
      <c r="T231" s="19">
        <f t="shared" ca="1" si="48"/>
        <v>6.66</v>
      </c>
      <c r="U231" s="14" t="str">
        <f t="shared" ca="1" si="49"/>
        <v xml:space="preserve">711523.3 </v>
      </c>
      <c r="V231" s="14" t="str">
        <f t="shared" ca="1" si="50"/>
        <v>6172444.67</v>
      </c>
      <c r="W231" s="14" t="str">
        <f t="shared" ca="1" si="51"/>
        <v>POINT(711523.3 6172444.67)</v>
      </c>
      <c r="X231" s="14" t="str">
        <f>IFERROR(INDEX(BygningOmraade!B:B,MATCH(A231,BygningOmraade!A:A,0)),"")</f>
        <v/>
      </c>
    </row>
    <row r="232" spans="1:24" s="14" customFormat="1" x14ac:dyDescent="0.25">
      <c r="A232" s="14">
        <f t="shared" si="39"/>
        <v>232</v>
      </c>
      <c r="B232" s="14" t="str">
        <f t="shared" ca="1" si="40"/>
        <v>0b05127c-da9c-4b21-a33e-3c895937b339</v>
      </c>
      <c r="C232" s="14" t="str">
        <f t="shared" ca="1" si="41"/>
        <v>0a3f507e-1fea-32b8-e044-0003ba298018</v>
      </c>
      <c r="D232" s="14">
        <f t="shared" ca="1" si="42"/>
        <v>994055</v>
      </c>
      <c r="E232" s="1">
        <f t="shared" ca="1" si="43"/>
        <v>120</v>
      </c>
      <c r="F232" s="1">
        <f t="shared" ca="1" si="44"/>
        <v>170</v>
      </c>
      <c r="G232" s="1">
        <f t="shared" ca="1" si="45"/>
        <v>1976</v>
      </c>
      <c r="H232" s="1" t="str">
        <f ca="1">IFERROR(INDEX(Varmeinstallation!B:B,MATCH(INDIRECT($A$1&amp;"L"&amp;A232)*1,Varmeinstallation!A:A,0)),"Ingen varmeinstallationer")</f>
        <v>Centralvarme fra eget anlæg, et-kammer fyr</v>
      </c>
      <c r="I232" s="1" t="str">
        <f ca="1">IFERROR(INDEX(Opvarmningsmiddel!B:B,MATCH(INDIRECT($A$1&amp;"M"&amp;A232)*1,Opvarmningsmiddel!A:A,0)),"")</f>
        <v>Flydende brændsel (olie, petroleum, flaskegas m.m.)</v>
      </c>
      <c r="J232" s="1">
        <f t="shared" ca="1" si="46"/>
        <v>0</v>
      </c>
      <c r="K232" s="1" t="str">
        <f ca="1">IFERROR(INDEX(Relationstabel!$C$3:$K$10,MATCH(VALUE(INDIRECT($A$1&amp;"L"&amp;A232)),Relationstabel!$A$3:$A$10,0),MATCH(IFERROR(VALUE(INDIRECT($A$1&amp;"M"&amp;A232)),0),Relationstabel!$C$1:$K$1,0)),"Ingen varmeinstallationer")</f>
        <v>Olie</v>
      </c>
      <c r="L232" s="1" t="str">
        <f ca="1">INDEX(Anvendelseskode!B:B,MATCH($E232,Anvendelseskode!$A:$A,0))</f>
        <v>Fritliggende enfamilieshus (parcelhus)</v>
      </c>
      <c r="M232" s="1" t="str">
        <f ca="1">INDEX(Anvendelseskode!C:C,MATCH($E232,Anvendelseskode!$A:$A,0))</f>
        <v>Parcelhuse</v>
      </c>
      <c r="N232" s="1" t="str">
        <f ca="1">INDEX(Anvendelseskode!D:D,MATCH($E232,Anvendelseskode!$A:$A,0))</f>
        <v>Private husholdninger</v>
      </c>
      <c r="O232" s="1" t="str">
        <f ca="1">IFERROR(INDEX(SBi!$2:$2,MATCH(G232,SBi!$1:$1,1)),SBi!$K$2)</f>
        <v>1973-1978</v>
      </c>
      <c r="P232" s="1">
        <f ca="1">IFERROR(INDEX(SBi!$C$3:$K$28,MATCH(E232,SBi!$B$3:$B$28,0),MATCH(O232,SBi!$C$2:$K$2,0)),0)</f>
        <v>119.8</v>
      </c>
      <c r="Q232" s="19">
        <f t="shared" ca="1" si="47"/>
        <v>20.366</v>
      </c>
      <c r="R232" s="19" t="str">
        <f ca="1">IFERROR(INDEX(VpD!$2:$2,MATCH(G232,VpD!$1:$1,1)),VpD!$I$2)</f>
        <v>1973-1978</v>
      </c>
      <c r="S232" s="1">
        <f ca="1">IFERROR(INDEX(VpD!$C$3:$I$27,MATCH(E232,VpD!$B$3:$B$27,0),MATCH(R232,VpD!$C$2:$I$2,0)),0)</f>
        <v>117</v>
      </c>
      <c r="T232" s="19">
        <f t="shared" ca="1" si="48"/>
        <v>19.89</v>
      </c>
      <c r="U232" s="14" t="str">
        <f t="shared" ca="1" si="49"/>
        <v xml:space="preserve">711058.34 </v>
      </c>
      <c r="V232" s="14" t="str">
        <f t="shared" ca="1" si="50"/>
        <v>6171785.54</v>
      </c>
      <c r="W232" s="14" t="str">
        <f t="shared" ca="1" si="51"/>
        <v>POINT(711058.34 6171785.54)</v>
      </c>
      <c r="X232" s="14" t="str">
        <f>IFERROR(INDEX(BygningOmraade!B:B,MATCH(A232,BygningOmraade!A:A,0)),"")</f>
        <v/>
      </c>
    </row>
    <row r="233" spans="1:24" s="14" customFormat="1" x14ac:dyDescent="0.25">
      <c r="A233" s="14">
        <f t="shared" si="39"/>
        <v>233</v>
      </c>
      <c r="B233" s="14" t="str">
        <f t="shared" ca="1" si="40"/>
        <v>0b0f645c-f1d1-49c6-928c-4221ec076ab7</v>
      </c>
      <c r="C233" s="14" t="str">
        <f t="shared" ca="1" si="41"/>
        <v>0a3f507e-1919-32b8-e044-0003ba298018</v>
      </c>
      <c r="D233" s="14">
        <f t="shared" ca="1" si="42"/>
        <v>994361</v>
      </c>
      <c r="E233" s="1">
        <f t="shared" ca="1" si="43"/>
        <v>120</v>
      </c>
      <c r="F233" s="1">
        <f t="shared" ca="1" si="44"/>
        <v>178</v>
      </c>
      <c r="G233" s="1">
        <f t="shared" ca="1" si="45"/>
        <v>1969</v>
      </c>
      <c r="H233" s="1" t="str">
        <f ca="1">IFERROR(INDEX(Varmeinstallation!B:B,MATCH(INDIRECT($A$1&amp;"L"&amp;A233)*1,Varmeinstallation!A:A,0)),"Ingen varmeinstallationer")</f>
        <v>Fjernvarme/blokvarme (radiatorsystemer eller varmluftanlæg)</v>
      </c>
      <c r="I233" s="1" t="str">
        <f ca="1">IFERROR(INDEX(Opvarmningsmiddel!B:B,MATCH(INDIRECT($A$1&amp;"M"&amp;A233)*1,Opvarmningsmiddel!A:A,0)),"")</f>
        <v/>
      </c>
      <c r="J233" s="1">
        <f t="shared" ca="1" si="46"/>
        <v>0</v>
      </c>
      <c r="K233" s="1" t="str">
        <f ca="1">IFERROR(INDEX(Relationstabel!$C$3:$K$10,MATCH(VALUE(INDIRECT($A$1&amp;"L"&amp;A233)),Relationstabel!$A$3:$A$10,0),MATCH(IFERROR(VALUE(INDIRECT($A$1&amp;"M"&amp;A233)),0),Relationstabel!$C$1:$K$1,0)),"Ingen varmeinstallationer")</f>
        <v>Fjernvarme/ Blokvarme</v>
      </c>
      <c r="L233" s="1" t="str">
        <f ca="1">INDEX(Anvendelseskode!B:B,MATCH($E233,Anvendelseskode!$A:$A,0))</f>
        <v>Fritliggende enfamilieshus (parcelhus)</v>
      </c>
      <c r="M233" s="1" t="str">
        <f ca="1">INDEX(Anvendelseskode!C:C,MATCH($E233,Anvendelseskode!$A:$A,0))</f>
        <v>Parcelhuse</v>
      </c>
      <c r="N233" s="1" t="str">
        <f ca="1">INDEX(Anvendelseskode!D:D,MATCH($E233,Anvendelseskode!$A:$A,0))</f>
        <v>Private husholdninger</v>
      </c>
      <c r="O233" s="1" t="str">
        <f ca="1">IFERROR(INDEX(SBi!$2:$2,MATCH(G233,SBi!$1:$1,1)),SBi!$K$2)</f>
        <v>1961-1972</v>
      </c>
      <c r="P233" s="1">
        <f ca="1">IFERROR(INDEX(SBi!$C$3:$K$28,MATCH(E233,SBi!$B$3:$B$28,0),MATCH(O233,SBi!$C$2:$K$2,0)),0)</f>
        <v>134.30000000000001</v>
      </c>
      <c r="Q233" s="19">
        <f t="shared" ca="1" si="47"/>
        <v>23.9054</v>
      </c>
      <c r="R233" s="19" t="str">
        <f ca="1">IFERROR(INDEX(VpD!$2:$2,MATCH(G233,VpD!$1:$1,1)),VpD!$I$2)</f>
        <v>1961-1972</v>
      </c>
      <c r="S233" s="1">
        <f ca="1">IFERROR(INDEX(VpD!$C$3:$I$27,MATCH(E233,VpD!$B$3:$B$27,0),MATCH(R233,VpD!$C$2:$I$2,0)),0)</f>
        <v>143</v>
      </c>
      <c r="T233" s="19">
        <f t="shared" ca="1" si="48"/>
        <v>25.454000000000001</v>
      </c>
      <c r="U233" s="14" t="str">
        <f t="shared" ca="1" si="49"/>
        <v xml:space="preserve">711240.51 </v>
      </c>
      <c r="V233" s="14" t="str">
        <f t="shared" ca="1" si="50"/>
        <v>6172077.53</v>
      </c>
      <c r="W233" s="14" t="str">
        <f t="shared" ca="1" si="51"/>
        <v>POINT(711240.51 6172077.53)</v>
      </c>
      <c r="X233" s="14" t="str">
        <f>IFERROR(INDEX(BygningOmraade!B:B,MATCH(A233,BygningOmraade!A:A,0)),"")</f>
        <v/>
      </c>
    </row>
    <row r="234" spans="1:24" s="14" customFormat="1" x14ac:dyDescent="0.25">
      <c r="A234" s="14">
        <f t="shared" si="39"/>
        <v>234</v>
      </c>
      <c r="B234" s="14" t="str">
        <f t="shared" ca="1" si="40"/>
        <v>0b140bc8-1fe4-4cf9-ba7b-a3895ab7919c</v>
      </c>
      <c r="C234" s="14" t="str">
        <f t="shared" ca="1" si="41"/>
        <v>0a3f507e-1e8c-32b8-e044-0003ba298018</v>
      </c>
      <c r="D234" s="14">
        <f t="shared" ca="1" si="42"/>
        <v>994717</v>
      </c>
      <c r="E234" s="1">
        <f t="shared" ca="1" si="43"/>
        <v>120</v>
      </c>
      <c r="F234" s="1">
        <f t="shared" ca="1" si="44"/>
        <v>143</v>
      </c>
      <c r="G234" s="1">
        <f t="shared" ca="1" si="45"/>
        <v>1999</v>
      </c>
      <c r="H234" s="1" t="str">
        <f ca="1">IFERROR(INDEX(Varmeinstallation!B:B,MATCH(INDIRECT($A$1&amp;"L"&amp;A234)*1,Varmeinstallation!A:A,0)),"Ingen varmeinstallationer")</f>
        <v>Centralvarme fra eget anlæg, et-kammer fyr</v>
      </c>
      <c r="I234" s="1" t="str">
        <f ca="1">IFERROR(INDEX(Opvarmningsmiddel!B:B,MATCH(INDIRECT($A$1&amp;"M"&amp;A234)*1,Opvarmningsmiddel!A:A,0)),"")</f>
        <v>Naturgas</v>
      </c>
      <c r="J234" s="1">
        <f t="shared" ca="1" si="46"/>
        <v>0</v>
      </c>
      <c r="K234" s="1" t="str">
        <f ca="1">IFERROR(INDEX(Relationstabel!$C$3:$K$10,MATCH(VALUE(INDIRECT($A$1&amp;"L"&amp;A234)),Relationstabel!$A$3:$A$10,0),MATCH(IFERROR(VALUE(INDIRECT($A$1&amp;"M"&amp;A234)),0),Relationstabel!$C$1:$K$1,0)),"Ingen varmeinstallationer")</f>
        <v>Naturgas</v>
      </c>
      <c r="L234" s="1" t="str">
        <f ca="1">INDEX(Anvendelseskode!B:B,MATCH($E234,Anvendelseskode!$A:$A,0))</f>
        <v>Fritliggende enfamilieshus (parcelhus)</v>
      </c>
      <c r="M234" s="1" t="str">
        <f ca="1">INDEX(Anvendelseskode!C:C,MATCH($E234,Anvendelseskode!$A:$A,0))</f>
        <v>Parcelhuse</v>
      </c>
      <c r="N234" s="1" t="str">
        <f ca="1">INDEX(Anvendelseskode!D:D,MATCH($E234,Anvendelseskode!$A:$A,0))</f>
        <v>Private husholdninger</v>
      </c>
      <c r="O234" s="1" t="str">
        <f ca="1">IFERROR(INDEX(SBi!$2:$2,MATCH(G234,SBi!$1:$1,1)),SBi!$K$2)</f>
        <v>1999-2006</v>
      </c>
      <c r="P234" s="1">
        <f ca="1">IFERROR(INDEX(SBi!$C$3:$K$28,MATCH(E234,SBi!$B$3:$B$28,0),MATCH(O234,SBi!$C$2:$K$2,0)),0)</f>
        <v>83.9</v>
      </c>
      <c r="Q234" s="19">
        <f t="shared" ca="1" si="47"/>
        <v>11.9977</v>
      </c>
      <c r="R234" s="19" t="str">
        <f ca="1">IFERROR(INDEX(VpD!$2:$2,MATCH(G234,VpD!$1:$1,1)),VpD!$I$2)</f>
        <v>&gt;1998</v>
      </c>
      <c r="S234" s="1">
        <f ca="1">IFERROR(INDEX(VpD!$C$3:$I$27,MATCH(E234,VpD!$B$3:$B$27,0),MATCH(R234,VpD!$C$2:$I$2,0)),0)</f>
        <v>72</v>
      </c>
      <c r="T234" s="19">
        <f t="shared" ca="1" si="48"/>
        <v>10.295999999999999</v>
      </c>
      <c r="U234" s="14" t="str">
        <f t="shared" ca="1" si="49"/>
        <v xml:space="preserve">711647.26 </v>
      </c>
      <c r="V234" s="14" t="str">
        <f t="shared" ca="1" si="50"/>
        <v>6171791.44</v>
      </c>
      <c r="W234" s="14" t="str">
        <f t="shared" ca="1" si="51"/>
        <v>POINT(711647.26 6171791.44)</v>
      </c>
      <c r="X234" s="14" t="str">
        <f>IFERROR(INDEX(BygningOmraade!B:B,MATCH(A234,BygningOmraade!A:A,0)),"")</f>
        <v/>
      </c>
    </row>
    <row r="235" spans="1:24" s="14" customFormat="1" x14ac:dyDescent="0.25">
      <c r="A235" s="14">
        <f t="shared" si="39"/>
        <v>235</v>
      </c>
      <c r="B235" s="14" t="str">
        <f t="shared" ca="1" si="40"/>
        <v>0b1af4a3-9066-49c2-bbf4-bf508442b009</v>
      </c>
      <c r="C235" s="14" t="str">
        <f t="shared" ca="1" si="41"/>
        <v>0a3f507e-2136-32b8-e044-0003ba298018</v>
      </c>
      <c r="D235" s="14">
        <f t="shared" ca="1" si="42"/>
        <v>996294</v>
      </c>
      <c r="E235" s="1">
        <f t="shared" ca="1" si="43"/>
        <v>120</v>
      </c>
      <c r="F235" s="1">
        <f t="shared" ca="1" si="44"/>
        <v>92</v>
      </c>
      <c r="G235" s="1">
        <f t="shared" ca="1" si="45"/>
        <v>1960</v>
      </c>
      <c r="H235" s="1" t="str">
        <f ca="1">IFERROR(INDEX(Varmeinstallation!B:B,MATCH(INDIRECT($A$1&amp;"L"&amp;A235)*1,Varmeinstallation!A:A,0)),"Ingen varmeinstallationer")</f>
        <v>Centralvarme fra eget anlæg, et-kammer fyr</v>
      </c>
      <c r="I235" s="1" t="str">
        <f ca="1">IFERROR(INDEX(Opvarmningsmiddel!B:B,MATCH(INDIRECT($A$1&amp;"M"&amp;A235)*1,Opvarmningsmiddel!A:A,0)),"")</f>
        <v>Naturgas</v>
      </c>
      <c r="J235" s="1">
        <f t="shared" ca="1" si="46"/>
        <v>2</v>
      </c>
      <c r="K235" s="1" t="str">
        <f ca="1">IFERROR(INDEX(Relationstabel!$C$3:$K$10,MATCH(VALUE(INDIRECT($A$1&amp;"L"&amp;A235)),Relationstabel!$A$3:$A$10,0),MATCH(IFERROR(VALUE(INDIRECT($A$1&amp;"M"&amp;A235)),0),Relationstabel!$C$1:$K$1,0)),"Ingen varmeinstallationer")</f>
        <v>Naturgas</v>
      </c>
      <c r="L235" s="1" t="str">
        <f ca="1">INDEX(Anvendelseskode!B:B,MATCH($E235,Anvendelseskode!$A:$A,0))</f>
        <v>Fritliggende enfamilieshus (parcelhus)</v>
      </c>
      <c r="M235" s="1" t="str">
        <f ca="1">INDEX(Anvendelseskode!C:C,MATCH($E235,Anvendelseskode!$A:$A,0))</f>
        <v>Parcelhuse</v>
      </c>
      <c r="N235" s="1" t="str">
        <f ca="1">INDEX(Anvendelseskode!D:D,MATCH($E235,Anvendelseskode!$A:$A,0))</f>
        <v>Private husholdninger</v>
      </c>
      <c r="O235" s="1" t="str">
        <f ca="1">IFERROR(INDEX(SBi!$2:$2,MATCH(G235,SBi!$1:$1,1)),SBi!$K$2)</f>
        <v>1951-1960</v>
      </c>
      <c r="P235" s="1">
        <f ca="1">IFERROR(INDEX(SBi!$C$3:$K$28,MATCH(E235,SBi!$B$3:$B$28,0),MATCH(O235,SBi!$C$2:$K$2,0)),0)</f>
        <v>154.9</v>
      </c>
      <c r="Q235" s="19">
        <f t="shared" ca="1" si="47"/>
        <v>14.250800000000002</v>
      </c>
      <c r="R235" s="19" t="str">
        <f ca="1">IFERROR(INDEX(VpD!$2:$2,MATCH(G235,VpD!$1:$1,1)),VpD!$I$2)</f>
        <v>1951-1960</v>
      </c>
      <c r="S235" s="1">
        <f ca="1">IFERROR(INDEX(VpD!$C$3:$I$27,MATCH(E235,VpD!$B$3:$B$27,0),MATCH(R235,VpD!$C$2:$I$2,0)),0)</f>
        <v>204</v>
      </c>
      <c r="T235" s="19">
        <f t="shared" ca="1" si="48"/>
        <v>18.768000000000001</v>
      </c>
      <c r="U235" s="14" t="str">
        <f t="shared" ca="1" si="49"/>
        <v xml:space="preserve">712964.28 </v>
      </c>
      <c r="V235" s="14" t="str">
        <f t="shared" ca="1" si="50"/>
        <v>6169114.41</v>
      </c>
      <c r="W235" s="14" t="str">
        <f t="shared" ca="1" si="51"/>
        <v>POINT(712964.28 6169114.41)</v>
      </c>
      <c r="X235" s="14" t="str">
        <f>IFERROR(INDEX(BygningOmraade!B:B,MATCH(A235,BygningOmraade!A:A,0)),"")</f>
        <v/>
      </c>
    </row>
    <row r="236" spans="1:24" s="14" customFormat="1" x14ac:dyDescent="0.25">
      <c r="A236" s="14">
        <f t="shared" si="39"/>
        <v>236</v>
      </c>
      <c r="B236" s="14" t="str">
        <f t="shared" ca="1" si="40"/>
        <v>0b1cad0f-379e-4f2c-9767-c38168a040a8</v>
      </c>
      <c r="C236" s="14" t="str">
        <f t="shared" ca="1" si="41"/>
        <v>0a3f507e-2159-32b8-e044-0003ba298018</v>
      </c>
      <c r="D236" s="14">
        <f t="shared" ca="1" si="42"/>
        <v>997158</v>
      </c>
      <c r="E236" s="1">
        <f t="shared" ca="1" si="43"/>
        <v>130</v>
      </c>
      <c r="F236" s="1">
        <f t="shared" ca="1" si="44"/>
        <v>109</v>
      </c>
      <c r="G236" s="1">
        <f t="shared" ca="1" si="45"/>
        <v>1978</v>
      </c>
      <c r="H236" s="1" t="str">
        <f ca="1">IFERROR(INDEX(Varmeinstallation!B:B,MATCH(INDIRECT($A$1&amp;"L"&amp;A236)*1,Varmeinstallation!A:A,0)),"Ingen varmeinstallationer")</f>
        <v>Fjernvarme/blokvarme (radiatorsystemer eller varmluftanlæg)</v>
      </c>
      <c r="I236" s="1" t="str">
        <f ca="1">IFERROR(INDEX(Opvarmningsmiddel!B:B,MATCH(INDIRECT($A$1&amp;"M"&amp;A236)*1,Opvarmningsmiddel!A:A,0)),"")</f>
        <v/>
      </c>
      <c r="J236" s="1">
        <f t="shared" ca="1" si="46"/>
        <v>0</v>
      </c>
      <c r="K236" s="1" t="str">
        <f ca="1">IFERROR(INDEX(Relationstabel!$C$3:$K$10,MATCH(VALUE(INDIRECT($A$1&amp;"L"&amp;A236)),Relationstabel!$A$3:$A$10,0),MATCH(IFERROR(VALUE(INDIRECT($A$1&amp;"M"&amp;A236)),0),Relationstabel!$C$1:$K$1,0)),"Ingen varmeinstallationer")</f>
        <v>Fjernvarme/ Blokvarme</v>
      </c>
      <c r="L236" s="1" t="str">
        <f ca="1">INDEX(Anvendelseskode!B:B,MATCH($E236,Anvendelseskode!$A:$A,0))</f>
        <v>Række-, kæde-, dobbelthus (lodret adskillelse mellem enhederne)</v>
      </c>
      <c r="M236" s="1" t="str">
        <f ca="1">INDEX(Anvendelseskode!C:C,MATCH($E236,Anvendelseskode!$A:$A,0))</f>
        <v>Række-, kæde og dobbelthuse</v>
      </c>
      <c r="N236" s="1" t="str">
        <f ca="1">INDEX(Anvendelseskode!D:D,MATCH($E236,Anvendelseskode!$A:$A,0))</f>
        <v>Private husholdninger</v>
      </c>
      <c r="O236" s="1" t="str">
        <f ca="1">IFERROR(INDEX(SBi!$2:$2,MATCH(G236,SBi!$1:$1,1)),SBi!$K$2)</f>
        <v>1973-1978</v>
      </c>
      <c r="P236" s="1">
        <f ca="1">IFERROR(INDEX(SBi!$C$3:$K$28,MATCH(E236,SBi!$B$3:$B$28,0),MATCH(O236,SBi!$C$2:$K$2,0)),0)</f>
        <v>112.6</v>
      </c>
      <c r="Q236" s="19">
        <f t="shared" ca="1" si="47"/>
        <v>12.273399999999999</v>
      </c>
      <c r="R236" s="19" t="str">
        <f ca="1">IFERROR(INDEX(VpD!$2:$2,MATCH(G236,VpD!$1:$1,1)),VpD!$I$2)</f>
        <v>1973-1978</v>
      </c>
      <c r="S236" s="1">
        <f ca="1">IFERROR(INDEX(VpD!$C$3:$I$27,MATCH(E236,VpD!$B$3:$B$27,0),MATCH(R236,VpD!$C$2:$I$2,0)),0)</f>
        <v>98</v>
      </c>
      <c r="T236" s="19">
        <f t="shared" ca="1" si="48"/>
        <v>10.682</v>
      </c>
      <c r="U236" s="14" t="str">
        <f t="shared" ca="1" si="49"/>
        <v xml:space="preserve">713753.19 </v>
      </c>
      <c r="V236" s="14" t="str">
        <f t="shared" ca="1" si="50"/>
        <v>6169491.67</v>
      </c>
      <c r="W236" s="14" t="str">
        <f t="shared" ca="1" si="51"/>
        <v>POINT(713753.19 6169491.67)</v>
      </c>
      <c r="X236" s="14" t="str">
        <f>IFERROR(INDEX(BygningOmraade!B:B,MATCH(A236,BygningOmraade!A:A,0)),"")</f>
        <v/>
      </c>
    </row>
    <row r="237" spans="1:24" s="14" customFormat="1" x14ac:dyDescent="0.25">
      <c r="A237" s="14">
        <f t="shared" si="39"/>
        <v>237</v>
      </c>
      <c r="B237" s="14" t="str">
        <f t="shared" ca="1" si="40"/>
        <v>0b2737dd-abe5-40e0-a257-f31664230510</v>
      </c>
      <c r="C237" s="14" t="str">
        <f t="shared" ca="1" si="41"/>
        <v>3cae7253-0958-0f90-e044-0003ba298018</v>
      </c>
      <c r="D237" s="14">
        <f t="shared" ca="1" si="42"/>
        <v>2685054</v>
      </c>
      <c r="E237" s="1">
        <f t="shared" ca="1" si="43"/>
        <v>130</v>
      </c>
      <c r="F237" s="1">
        <f t="shared" ca="1" si="44"/>
        <v>111</v>
      </c>
      <c r="G237" s="1">
        <f t="shared" ca="1" si="45"/>
        <v>2008</v>
      </c>
      <c r="H237" s="1" t="str">
        <f ca="1">IFERROR(INDEX(Varmeinstallation!B:B,MATCH(INDIRECT($A$1&amp;"L"&amp;A237)*1,Varmeinstallation!A:A,0)),"Ingen varmeinstallationer")</f>
        <v>Fjernvarme/blokvarme (radiatorsystemer eller varmluftanlæg)</v>
      </c>
      <c r="I237" s="1" t="str">
        <f ca="1">IFERROR(INDEX(Opvarmningsmiddel!B:B,MATCH(INDIRECT($A$1&amp;"M"&amp;A237)*1,Opvarmningsmiddel!A:A,0)),"")</f>
        <v/>
      </c>
      <c r="J237" s="1">
        <f t="shared" ca="1" si="46"/>
        <v>90</v>
      </c>
      <c r="K237" s="1" t="str">
        <f ca="1">IFERROR(INDEX(Relationstabel!$C$3:$K$10,MATCH(VALUE(INDIRECT($A$1&amp;"L"&amp;A237)),Relationstabel!$A$3:$A$10,0),MATCH(IFERROR(VALUE(INDIRECT($A$1&amp;"M"&amp;A237)),0),Relationstabel!$C$1:$K$1,0)),"Ingen varmeinstallationer")</f>
        <v>Fjernvarme/ Blokvarme</v>
      </c>
      <c r="L237" s="1" t="str">
        <f ca="1">INDEX(Anvendelseskode!B:B,MATCH($E237,Anvendelseskode!$A:$A,0))</f>
        <v>Række-, kæde-, dobbelthus (lodret adskillelse mellem enhederne)</v>
      </c>
      <c r="M237" s="1" t="str">
        <f ca="1">INDEX(Anvendelseskode!C:C,MATCH($E237,Anvendelseskode!$A:$A,0))</f>
        <v>Række-, kæde og dobbelthuse</v>
      </c>
      <c r="N237" s="1" t="str">
        <f ca="1">INDEX(Anvendelseskode!D:D,MATCH($E237,Anvendelseskode!$A:$A,0))</f>
        <v>Private husholdninger</v>
      </c>
      <c r="O237" s="1" t="str">
        <f ca="1">IFERROR(INDEX(SBi!$2:$2,MATCH(G237,SBi!$1:$1,1)),SBi!$K$2)</f>
        <v>Efter 2006</v>
      </c>
      <c r="P237" s="1">
        <f ca="1">IFERROR(INDEX(SBi!$C$3:$K$28,MATCH(E237,SBi!$B$3:$B$28,0),MATCH(O237,SBi!$C$2:$K$2,0)),0)</f>
        <v>66.400000000000006</v>
      </c>
      <c r="Q237" s="19">
        <f t="shared" ca="1" si="47"/>
        <v>7.370400000000001</v>
      </c>
      <c r="R237" s="19" t="str">
        <f ca="1">IFERROR(INDEX(VpD!$2:$2,MATCH(G237,VpD!$1:$1,1)),VpD!$I$2)</f>
        <v>&gt;1998</v>
      </c>
      <c r="S237" s="1">
        <f ca="1">IFERROR(INDEX(VpD!$C$3:$I$27,MATCH(E237,VpD!$B$3:$B$27,0),MATCH(R237,VpD!$C$2:$I$2,0)),0)</f>
        <v>65</v>
      </c>
      <c r="T237" s="19">
        <f t="shared" ca="1" si="48"/>
        <v>7.2149999999999999</v>
      </c>
      <c r="U237" s="14" t="str">
        <f t="shared" ca="1" si="49"/>
        <v xml:space="preserve">711714.2 </v>
      </c>
      <c r="V237" s="14" t="str">
        <f t="shared" ca="1" si="50"/>
        <v>6172682.57</v>
      </c>
      <c r="W237" s="14" t="str">
        <f t="shared" ca="1" si="51"/>
        <v>POINT(711714.2 6172682.57)</v>
      </c>
      <c r="X237" s="14" t="str">
        <f>IFERROR(INDEX(BygningOmraade!B:B,MATCH(A237,BygningOmraade!A:A,0)),"")</f>
        <v/>
      </c>
    </row>
    <row r="238" spans="1:24" s="14" customFormat="1" x14ac:dyDescent="0.25">
      <c r="A238" s="14">
        <f t="shared" si="39"/>
        <v>238</v>
      </c>
      <c r="B238" s="14" t="str">
        <f t="shared" ca="1" si="40"/>
        <v>0b314465-3b75-4b12-b644-167fb5b26687</v>
      </c>
      <c r="C238" s="14" t="str">
        <f t="shared" ca="1" si="41"/>
        <v>6bd46a49-e0e8-71a9-e044-00144f3ead67</v>
      </c>
      <c r="D238" s="14">
        <f t="shared" ca="1" si="42"/>
        <v>996056</v>
      </c>
      <c r="E238" s="1">
        <f t="shared" ca="1" si="43"/>
        <v>140</v>
      </c>
      <c r="F238" s="1">
        <f t="shared" ca="1" si="44"/>
        <v>5265</v>
      </c>
      <c r="G238" s="1">
        <f t="shared" ca="1" si="45"/>
        <v>2009</v>
      </c>
      <c r="H238" s="1" t="str">
        <f ca="1">IFERROR(INDEX(Varmeinstallation!B:B,MATCH(INDIRECT($A$1&amp;"L"&amp;A238)*1,Varmeinstallation!A:A,0)),"Ingen varmeinstallationer")</f>
        <v>Fjernvarme/blokvarme (radiatorsystemer eller varmluftanlæg)</v>
      </c>
      <c r="I238" s="1" t="str">
        <f ca="1">IFERROR(INDEX(Opvarmningsmiddel!B:B,MATCH(INDIRECT($A$1&amp;"M"&amp;A238)*1,Opvarmningsmiddel!A:A,0)),"")</f>
        <v/>
      </c>
      <c r="J238" s="1">
        <f t="shared" ca="1" si="46"/>
        <v>90</v>
      </c>
      <c r="K238" s="1" t="str">
        <f ca="1">IFERROR(INDEX(Relationstabel!$C$3:$K$10,MATCH(VALUE(INDIRECT($A$1&amp;"L"&amp;A238)),Relationstabel!$A$3:$A$10,0),MATCH(IFERROR(VALUE(INDIRECT($A$1&amp;"M"&amp;A238)),0),Relationstabel!$C$1:$K$1,0)),"Ingen varmeinstallationer")</f>
        <v>Fjernvarme/ Blokvarme</v>
      </c>
      <c r="L238" s="1" t="str">
        <f ca="1">INDEX(Anvendelseskode!B:B,MATCH($E238,Anvendelseskode!$A:$A,0))</f>
        <v>Etageboligbebyggelse</v>
      </c>
      <c r="M238" s="1" t="str">
        <f ca="1">INDEX(Anvendelseskode!C:C,MATCH($E238,Anvendelseskode!$A:$A,0))</f>
        <v>Etageboligbebyggelse</v>
      </c>
      <c r="N238" s="1" t="str">
        <f ca="1">INDEX(Anvendelseskode!D:D,MATCH($E238,Anvendelseskode!$A:$A,0))</f>
        <v>Private husholdninger</v>
      </c>
      <c r="O238" s="1" t="str">
        <f ca="1">IFERROR(INDEX(SBi!$2:$2,MATCH(G238,SBi!$1:$1,1)),SBi!$K$2)</f>
        <v>Efter 2006</v>
      </c>
      <c r="P238" s="1">
        <f ca="1">IFERROR(INDEX(SBi!$C$3:$K$28,MATCH(E238,SBi!$B$3:$B$28,0),MATCH(O238,SBi!$C$2:$K$2,0)),0)</f>
        <v>60.7</v>
      </c>
      <c r="Q238" s="19">
        <f t="shared" ca="1" si="47"/>
        <v>319.58550000000002</v>
      </c>
      <c r="R238" s="19" t="str">
        <f ca="1">IFERROR(INDEX(VpD!$2:$2,MATCH(G238,VpD!$1:$1,1)),VpD!$I$2)</f>
        <v>&gt;1998</v>
      </c>
      <c r="S238" s="1">
        <f ca="1">IFERROR(INDEX(VpD!$C$3:$I$27,MATCH(E238,VpD!$B$3:$B$27,0),MATCH(R238,VpD!$C$2:$I$2,0)),0)</f>
        <v>64</v>
      </c>
      <c r="T238" s="19">
        <f t="shared" ca="1" si="48"/>
        <v>336.96</v>
      </c>
      <c r="U238" s="14" t="str">
        <f t="shared" ca="1" si="49"/>
        <v xml:space="preserve">712503.46 </v>
      </c>
      <c r="V238" s="14" t="str">
        <f t="shared" ca="1" si="50"/>
        <v>6169599.99</v>
      </c>
      <c r="W238" s="14" t="str">
        <f t="shared" ca="1" si="51"/>
        <v>POINT(712503.46 6169599.99)</v>
      </c>
      <c r="X238" s="14" t="str">
        <f>IFERROR(INDEX(BygningOmraade!B:B,MATCH(A238,BygningOmraade!A:A,0)),"")</f>
        <v/>
      </c>
    </row>
    <row r="239" spans="1:24" s="14" customFormat="1" x14ac:dyDescent="0.25">
      <c r="A239" s="14">
        <f t="shared" si="39"/>
        <v>239</v>
      </c>
      <c r="B239" s="14" t="str">
        <f t="shared" ca="1" si="40"/>
        <v>0b3cc269-7e9e-45e8-90a0-1ff0a186e083</v>
      </c>
      <c r="C239" s="14" t="str">
        <f t="shared" ca="1" si="41"/>
        <v>0a3f507e-14fa-32b8-e044-0003ba298018</v>
      </c>
      <c r="D239" s="14">
        <f t="shared" ca="1" si="42"/>
        <v>994029</v>
      </c>
      <c r="E239" s="1">
        <f t="shared" ca="1" si="43"/>
        <v>140</v>
      </c>
      <c r="F239" s="1">
        <f t="shared" ca="1" si="44"/>
        <v>2502</v>
      </c>
      <c r="G239" s="1">
        <f t="shared" ca="1" si="45"/>
        <v>1964</v>
      </c>
      <c r="H239" s="1" t="str">
        <f ca="1">IFERROR(INDEX(Varmeinstallation!B:B,MATCH(INDIRECT($A$1&amp;"L"&amp;A239)*1,Varmeinstallation!A:A,0)),"Ingen varmeinstallationer")</f>
        <v>Fjernvarme/blokvarme (radiatorsystemer eller varmluftanlæg)</v>
      </c>
      <c r="I239" s="1" t="str">
        <f ca="1">IFERROR(INDEX(Opvarmningsmiddel!B:B,MATCH(INDIRECT($A$1&amp;"M"&amp;A239)*1,Opvarmningsmiddel!A:A,0)),"")</f>
        <v/>
      </c>
      <c r="J239" s="1">
        <f t="shared" ca="1" si="46"/>
        <v>0</v>
      </c>
      <c r="K239" s="1" t="str">
        <f ca="1">IFERROR(INDEX(Relationstabel!$C$3:$K$10,MATCH(VALUE(INDIRECT($A$1&amp;"L"&amp;A239)),Relationstabel!$A$3:$A$10,0),MATCH(IFERROR(VALUE(INDIRECT($A$1&amp;"M"&amp;A239)),0),Relationstabel!$C$1:$K$1,0)),"Ingen varmeinstallationer")</f>
        <v>Fjernvarme/ Blokvarme</v>
      </c>
      <c r="L239" s="1" t="str">
        <f ca="1">INDEX(Anvendelseskode!B:B,MATCH($E239,Anvendelseskode!$A:$A,0))</f>
        <v>Etageboligbebyggelse</v>
      </c>
      <c r="M239" s="1" t="str">
        <f ca="1">INDEX(Anvendelseskode!C:C,MATCH($E239,Anvendelseskode!$A:$A,0))</f>
        <v>Etageboligbebyggelse</v>
      </c>
      <c r="N239" s="1" t="str">
        <f ca="1">INDEX(Anvendelseskode!D:D,MATCH($E239,Anvendelseskode!$A:$A,0))</f>
        <v>Private husholdninger</v>
      </c>
      <c r="O239" s="1" t="str">
        <f ca="1">IFERROR(INDEX(SBi!$2:$2,MATCH(G239,SBi!$1:$1,1)),SBi!$K$2)</f>
        <v>1961-1972</v>
      </c>
      <c r="P239" s="1">
        <f ca="1">IFERROR(INDEX(SBi!$C$3:$K$28,MATCH(E239,SBi!$B$3:$B$28,0),MATCH(O239,SBi!$C$2:$K$2,0)),0)</f>
        <v>132.30000000000001</v>
      </c>
      <c r="Q239" s="19">
        <f t="shared" ca="1" si="47"/>
        <v>331.01460000000003</v>
      </c>
      <c r="R239" s="19" t="str">
        <f ca="1">IFERROR(INDEX(VpD!$2:$2,MATCH(G239,VpD!$1:$1,1)),VpD!$I$2)</f>
        <v>1961-1972</v>
      </c>
      <c r="S239" s="1">
        <f ca="1">IFERROR(INDEX(VpD!$C$3:$I$27,MATCH(E239,VpD!$B$3:$B$27,0),MATCH(R239,VpD!$C$2:$I$2,0)),0)</f>
        <v>126</v>
      </c>
      <c r="T239" s="19">
        <f t="shared" ca="1" si="48"/>
        <v>315.25200000000001</v>
      </c>
      <c r="U239" s="14" t="str">
        <f t="shared" ca="1" si="49"/>
        <v xml:space="preserve">711095.78 </v>
      </c>
      <c r="V239" s="14" t="str">
        <f t="shared" ca="1" si="50"/>
        <v>6172461.62</v>
      </c>
      <c r="W239" s="14" t="str">
        <f t="shared" ca="1" si="51"/>
        <v>POINT(711095.78 6172461.62)</v>
      </c>
      <c r="X239" s="14" t="str">
        <f>IFERROR(INDEX(BygningOmraade!B:B,MATCH(A239,BygningOmraade!A:A,0)),"")</f>
        <v/>
      </c>
    </row>
    <row r="240" spans="1:24" s="14" customFormat="1" x14ac:dyDescent="0.25">
      <c r="A240" s="14">
        <f t="shared" si="39"/>
        <v>240</v>
      </c>
      <c r="B240" s="14" t="str">
        <f t="shared" ca="1" si="40"/>
        <v>0b7682b2-64ef-4201-9617-3f32a526785c</v>
      </c>
      <c r="C240" s="14" t="str">
        <f t="shared" ca="1" si="41"/>
        <v>0a3f507e-1d8d-32b8-e044-0003ba298018</v>
      </c>
      <c r="D240" s="14">
        <f t="shared" ca="1" si="42"/>
        <v>995740</v>
      </c>
      <c r="E240" s="1">
        <f t="shared" ca="1" si="43"/>
        <v>120</v>
      </c>
      <c r="F240" s="1">
        <f t="shared" ca="1" si="44"/>
        <v>104</v>
      </c>
      <c r="G240" s="1">
        <f t="shared" ca="1" si="45"/>
        <v>1963</v>
      </c>
      <c r="H240" s="1" t="str">
        <f ca="1">IFERROR(INDEX(Varmeinstallation!B:B,MATCH(INDIRECT($A$1&amp;"L"&amp;A240)*1,Varmeinstallation!A:A,0)),"Ingen varmeinstallationer")</f>
        <v>Centralvarme fra eget anlæg, et-kammer fyr</v>
      </c>
      <c r="I240" s="1" t="str">
        <f ca="1">IFERROR(INDEX(Opvarmningsmiddel!B:B,MATCH(INDIRECT($A$1&amp;"M"&amp;A240)*1,Opvarmningsmiddel!A:A,0)),"")</f>
        <v>Naturgas</v>
      </c>
      <c r="J240" s="1">
        <f t="shared" ca="1" si="46"/>
        <v>0</v>
      </c>
      <c r="K240" s="1" t="str">
        <f ca="1">IFERROR(INDEX(Relationstabel!$C$3:$K$10,MATCH(VALUE(INDIRECT($A$1&amp;"L"&amp;A240)),Relationstabel!$A$3:$A$10,0),MATCH(IFERROR(VALUE(INDIRECT($A$1&amp;"M"&amp;A240)),0),Relationstabel!$C$1:$K$1,0)),"Ingen varmeinstallationer")</f>
        <v>Naturgas</v>
      </c>
      <c r="L240" s="1" t="str">
        <f ca="1">INDEX(Anvendelseskode!B:B,MATCH($E240,Anvendelseskode!$A:$A,0))</f>
        <v>Fritliggende enfamilieshus (parcelhus)</v>
      </c>
      <c r="M240" s="1" t="str">
        <f ca="1">INDEX(Anvendelseskode!C:C,MATCH($E240,Anvendelseskode!$A:$A,0))</f>
        <v>Parcelhuse</v>
      </c>
      <c r="N240" s="1" t="str">
        <f ca="1">INDEX(Anvendelseskode!D:D,MATCH($E240,Anvendelseskode!$A:$A,0))</f>
        <v>Private husholdninger</v>
      </c>
      <c r="O240" s="1" t="str">
        <f ca="1">IFERROR(INDEX(SBi!$2:$2,MATCH(G240,SBi!$1:$1,1)),SBi!$K$2)</f>
        <v>1961-1972</v>
      </c>
      <c r="P240" s="1">
        <f ca="1">IFERROR(INDEX(SBi!$C$3:$K$28,MATCH(E240,SBi!$B$3:$B$28,0),MATCH(O240,SBi!$C$2:$K$2,0)),0)</f>
        <v>134.30000000000001</v>
      </c>
      <c r="Q240" s="19">
        <f t="shared" ca="1" si="47"/>
        <v>13.9672</v>
      </c>
      <c r="R240" s="19" t="str">
        <f ca="1">IFERROR(INDEX(VpD!$2:$2,MATCH(G240,VpD!$1:$1,1)),VpD!$I$2)</f>
        <v>1961-1972</v>
      </c>
      <c r="S240" s="1">
        <f ca="1">IFERROR(INDEX(VpD!$C$3:$I$27,MATCH(E240,VpD!$B$3:$B$27,0),MATCH(R240,VpD!$C$2:$I$2,0)),0)</f>
        <v>143</v>
      </c>
      <c r="T240" s="19">
        <f t="shared" ca="1" si="48"/>
        <v>14.872</v>
      </c>
      <c r="U240" s="14" t="str">
        <f t="shared" ca="1" si="49"/>
        <v xml:space="preserve">712202.14 </v>
      </c>
      <c r="V240" s="14" t="str">
        <f t="shared" ca="1" si="50"/>
        <v>6169326.02</v>
      </c>
      <c r="W240" s="14" t="str">
        <f t="shared" ca="1" si="51"/>
        <v>POINT(712202.14 6169326.02)</v>
      </c>
      <c r="X240" s="14" t="str">
        <f>IFERROR(INDEX(BygningOmraade!B:B,MATCH(A240,BygningOmraade!A:A,0)),"")</f>
        <v/>
      </c>
    </row>
    <row r="241" spans="1:24" s="14" customFormat="1" x14ac:dyDescent="0.25">
      <c r="A241" s="14">
        <f t="shared" si="39"/>
        <v>241</v>
      </c>
      <c r="B241" s="14" t="str">
        <f t="shared" ca="1" si="40"/>
        <v>0b77cb3b-16d9-4dcf-b085-27e5036dbfe3</v>
      </c>
      <c r="C241" s="14" t="str">
        <f t="shared" ca="1" si="41"/>
        <v>0a3f507e-15b7-32b8-e044-0003ba298018</v>
      </c>
      <c r="D241" s="14">
        <f t="shared" ca="1" si="42"/>
        <v>995903</v>
      </c>
      <c r="E241" s="1">
        <f t="shared" ca="1" si="43"/>
        <v>130</v>
      </c>
      <c r="F241" s="1">
        <f t="shared" ca="1" si="44"/>
        <v>159</v>
      </c>
      <c r="G241" s="1">
        <f t="shared" ca="1" si="45"/>
        <v>1975</v>
      </c>
      <c r="H241" s="1" t="str">
        <f ca="1">IFERROR(INDEX(Varmeinstallation!B:B,MATCH(INDIRECT($A$1&amp;"L"&amp;A241)*1,Varmeinstallation!A:A,0)),"Ingen varmeinstallationer")</f>
        <v>Elovne, elpaneler</v>
      </c>
      <c r="I241" s="1" t="str">
        <f ca="1">IFERROR(INDEX(Opvarmningsmiddel!B:B,MATCH(INDIRECT($A$1&amp;"M"&amp;A241)*1,Opvarmningsmiddel!A:A,0)),"")</f>
        <v>Elektricitet</v>
      </c>
      <c r="J241" s="1">
        <f t="shared" ca="1" si="46"/>
        <v>2</v>
      </c>
      <c r="K241" s="1" t="str">
        <f ca="1">IFERROR(INDEX(Relationstabel!$C$3:$K$10,MATCH(VALUE(INDIRECT($A$1&amp;"L"&amp;A241)),Relationstabel!$A$3:$A$10,0),MATCH(IFERROR(VALUE(INDIRECT($A$1&amp;"M"&amp;A241)),0),Relationstabel!$C$1:$K$1,0)),"Ingen varmeinstallationer")</f>
        <v>Elvarme</v>
      </c>
      <c r="L241" s="1" t="str">
        <f ca="1">INDEX(Anvendelseskode!B:B,MATCH($E241,Anvendelseskode!$A:$A,0))</f>
        <v>Række-, kæde-, dobbelthus (lodret adskillelse mellem enhederne)</v>
      </c>
      <c r="M241" s="1" t="str">
        <f ca="1">INDEX(Anvendelseskode!C:C,MATCH($E241,Anvendelseskode!$A:$A,0))</f>
        <v>Række-, kæde og dobbelthuse</v>
      </c>
      <c r="N241" s="1" t="str">
        <f ca="1">INDEX(Anvendelseskode!D:D,MATCH($E241,Anvendelseskode!$A:$A,0))</f>
        <v>Private husholdninger</v>
      </c>
      <c r="O241" s="1" t="str">
        <f ca="1">IFERROR(INDEX(SBi!$2:$2,MATCH(G241,SBi!$1:$1,1)),SBi!$K$2)</f>
        <v>1973-1978</v>
      </c>
      <c r="P241" s="1">
        <f ca="1">IFERROR(INDEX(SBi!$C$3:$K$28,MATCH(E241,SBi!$B$3:$B$28,0),MATCH(O241,SBi!$C$2:$K$2,0)),0)</f>
        <v>112.6</v>
      </c>
      <c r="Q241" s="19">
        <f t="shared" ca="1" si="47"/>
        <v>17.903399999999998</v>
      </c>
      <c r="R241" s="19" t="str">
        <f ca="1">IFERROR(INDEX(VpD!$2:$2,MATCH(G241,VpD!$1:$1,1)),VpD!$I$2)</f>
        <v>1973-1978</v>
      </c>
      <c r="S241" s="1">
        <f ca="1">IFERROR(INDEX(VpD!$C$3:$I$27,MATCH(E241,VpD!$B$3:$B$27,0),MATCH(R241,VpD!$C$2:$I$2,0)),0)</f>
        <v>98</v>
      </c>
      <c r="T241" s="19">
        <f t="shared" ca="1" si="48"/>
        <v>15.582000000000001</v>
      </c>
      <c r="U241" s="14" t="str">
        <f t="shared" ca="1" si="49"/>
        <v xml:space="preserve">712836.02 </v>
      </c>
      <c r="V241" s="14" t="str">
        <f t="shared" ca="1" si="50"/>
        <v>6169024.46</v>
      </c>
      <c r="W241" s="14" t="str">
        <f t="shared" ca="1" si="51"/>
        <v>POINT(712836.02 6169024.46)</v>
      </c>
      <c r="X241" s="14" t="str">
        <f>IFERROR(INDEX(BygningOmraade!B:B,MATCH(A241,BygningOmraade!A:A,0)),"")</f>
        <v/>
      </c>
    </row>
    <row r="242" spans="1:24" s="14" customFormat="1" x14ac:dyDescent="0.25">
      <c r="A242" s="14">
        <f t="shared" si="39"/>
        <v>242</v>
      </c>
      <c r="B242" s="14" t="str">
        <f t="shared" ca="1" si="40"/>
        <v>0b843480-6e54-4007-8986-f8ed986d975c</v>
      </c>
      <c r="C242" s="14" t="str">
        <f t="shared" ca="1" si="41"/>
        <v>0a3f507e-22da-32b8-e044-0003ba298018</v>
      </c>
      <c r="D242" s="14">
        <f t="shared" ca="1" si="42"/>
        <v>995856</v>
      </c>
      <c r="E242" s="1">
        <f t="shared" ca="1" si="43"/>
        <v>130</v>
      </c>
      <c r="F242" s="1">
        <f t="shared" ca="1" si="44"/>
        <v>107</v>
      </c>
      <c r="G242" s="1">
        <f t="shared" ca="1" si="45"/>
        <v>1983</v>
      </c>
      <c r="H242" s="1" t="str">
        <f ca="1">IFERROR(INDEX(Varmeinstallation!B:B,MATCH(INDIRECT($A$1&amp;"L"&amp;A242)*1,Varmeinstallation!A:A,0)),"Ingen varmeinstallationer")</f>
        <v>Fjernvarme/blokvarme (radiatorsystemer eller varmluftanlæg)</v>
      </c>
      <c r="I242" s="1" t="str">
        <f ca="1">IFERROR(INDEX(Opvarmningsmiddel!B:B,MATCH(INDIRECT($A$1&amp;"M"&amp;A242)*1,Opvarmningsmiddel!A:A,0)),"")</f>
        <v/>
      </c>
      <c r="J242" s="1">
        <f t="shared" ca="1" si="46"/>
        <v>2</v>
      </c>
      <c r="K242" s="1" t="str">
        <f ca="1">IFERROR(INDEX(Relationstabel!$C$3:$K$10,MATCH(VALUE(INDIRECT($A$1&amp;"L"&amp;A242)),Relationstabel!$A$3:$A$10,0),MATCH(IFERROR(VALUE(INDIRECT($A$1&amp;"M"&amp;A242)),0),Relationstabel!$C$1:$K$1,0)),"Ingen varmeinstallationer")</f>
        <v>Fjernvarme/ Blokvarme</v>
      </c>
      <c r="L242" s="1" t="str">
        <f ca="1">INDEX(Anvendelseskode!B:B,MATCH($E242,Anvendelseskode!$A:$A,0))</f>
        <v>Række-, kæde-, dobbelthus (lodret adskillelse mellem enhederne)</v>
      </c>
      <c r="M242" s="1" t="str">
        <f ca="1">INDEX(Anvendelseskode!C:C,MATCH($E242,Anvendelseskode!$A:$A,0))</f>
        <v>Række-, kæde og dobbelthuse</v>
      </c>
      <c r="N242" s="1" t="str">
        <f ca="1">INDEX(Anvendelseskode!D:D,MATCH($E242,Anvendelseskode!$A:$A,0))</f>
        <v>Private husholdninger</v>
      </c>
      <c r="O242" s="1" t="str">
        <f ca="1">IFERROR(INDEX(SBi!$2:$2,MATCH(G242,SBi!$1:$1,1)),SBi!$K$2)</f>
        <v>1979-1998</v>
      </c>
      <c r="P242" s="1">
        <f ca="1">IFERROR(INDEX(SBi!$C$3:$K$28,MATCH(E242,SBi!$B$3:$B$28,0),MATCH(O242,SBi!$C$2:$K$2,0)),0)</f>
        <v>96.8</v>
      </c>
      <c r="Q242" s="19">
        <f t="shared" ca="1" si="47"/>
        <v>10.3576</v>
      </c>
      <c r="R242" s="19" t="str">
        <f ca="1">IFERROR(INDEX(VpD!$2:$2,MATCH(G242,VpD!$1:$1,1)),VpD!$I$2)</f>
        <v>1979-1998</v>
      </c>
      <c r="S242" s="1">
        <f ca="1">IFERROR(INDEX(VpD!$C$3:$I$27,MATCH(E242,VpD!$B$3:$B$27,0),MATCH(R242,VpD!$C$2:$I$2,0)),0)</f>
        <v>74</v>
      </c>
      <c r="T242" s="19">
        <f t="shared" ca="1" si="48"/>
        <v>7.9180000000000001</v>
      </c>
      <c r="U242" s="14" t="str">
        <f t="shared" ca="1" si="49"/>
        <v xml:space="preserve">712016.14 </v>
      </c>
      <c r="V242" s="14" t="str">
        <f t="shared" ca="1" si="50"/>
        <v>6172061.05</v>
      </c>
      <c r="W242" s="14" t="str">
        <f t="shared" ca="1" si="51"/>
        <v>POINT(712016.14 6172061.05)</v>
      </c>
      <c r="X242" s="14" t="str">
        <f>IFERROR(INDEX(BygningOmraade!B:B,MATCH(A242,BygningOmraade!A:A,0)),"")</f>
        <v/>
      </c>
    </row>
    <row r="243" spans="1:24" s="14" customFormat="1" x14ac:dyDescent="0.25">
      <c r="A243" s="14">
        <f t="shared" si="39"/>
        <v>243</v>
      </c>
      <c r="B243" s="14" t="str">
        <f t="shared" ca="1" si="40"/>
        <v>0b8558bb-aa99-4a5a-84d3-376ac6c4a3d7</v>
      </c>
      <c r="C243" s="14" t="str">
        <f t="shared" ca="1" si="41"/>
        <v>0a3f507e-161e-32b8-e044-0003ba298018</v>
      </c>
      <c r="D243" s="14">
        <f t="shared" ca="1" si="42"/>
        <v>996263</v>
      </c>
      <c r="E243" s="1">
        <f t="shared" ca="1" si="43"/>
        <v>140</v>
      </c>
      <c r="F243" s="1">
        <f t="shared" ca="1" si="44"/>
        <v>364</v>
      </c>
      <c r="G243" s="1">
        <f t="shared" ca="1" si="45"/>
        <v>1969</v>
      </c>
      <c r="H243" s="1" t="str">
        <f ca="1">IFERROR(INDEX(Varmeinstallation!B:B,MATCH(INDIRECT($A$1&amp;"L"&amp;A243)*1,Varmeinstallation!A:A,0)),"Ingen varmeinstallationer")</f>
        <v>Centralvarme fra eget anlæg, et-kammer fyr</v>
      </c>
      <c r="I243" s="1" t="str">
        <f ca="1">IFERROR(INDEX(Opvarmningsmiddel!B:B,MATCH(INDIRECT($A$1&amp;"M"&amp;A243)*1,Opvarmningsmiddel!A:A,0)),"")</f>
        <v>Naturgas</v>
      </c>
      <c r="J243" s="1">
        <f t="shared" ca="1" si="46"/>
        <v>0</v>
      </c>
      <c r="K243" s="1" t="str">
        <f ca="1">IFERROR(INDEX(Relationstabel!$C$3:$K$10,MATCH(VALUE(INDIRECT($A$1&amp;"L"&amp;A243)),Relationstabel!$A$3:$A$10,0),MATCH(IFERROR(VALUE(INDIRECT($A$1&amp;"M"&amp;A243)),0),Relationstabel!$C$1:$K$1,0)),"Ingen varmeinstallationer")</f>
        <v>Naturgas</v>
      </c>
      <c r="L243" s="1" t="str">
        <f ca="1">INDEX(Anvendelseskode!B:B,MATCH($E243,Anvendelseskode!$A:$A,0))</f>
        <v>Etageboligbebyggelse</v>
      </c>
      <c r="M243" s="1" t="str">
        <f ca="1">INDEX(Anvendelseskode!C:C,MATCH($E243,Anvendelseskode!$A:$A,0))</f>
        <v>Etageboligbebyggelse</v>
      </c>
      <c r="N243" s="1" t="str">
        <f ca="1">INDEX(Anvendelseskode!D:D,MATCH($E243,Anvendelseskode!$A:$A,0))</f>
        <v>Private husholdninger</v>
      </c>
      <c r="O243" s="1" t="str">
        <f ca="1">IFERROR(INDEX(SBi!$2:$2,MATCH(G243,SBi!$1:$1,1)),SBi!$K$2)</f>
        <v>1961-1972</v>
      </c>
      <c r="P243" s="1">
        <f ca="1">IFERROR(INDEX(SBi!$C$3:$K$28,MATCH(E243,SBi!$B$3:$B$28,0),MATCH(O243,SBi!$C$2:$K$2,0)),0)</f>
        <v>132.30000000000001</v>
      </c>
      <c r="Q243" s="19">
        <f t="shared" ca="1" si="47"/>
        <v>48.157200000000003</v>
      </c>
      <c r="R243" s="19" t="str">
        <f ca="1">IFERROR(INDEX(VpD!$2:$2,MATCH(G243,VpD!$1:$1,1)),VpD!$I$2)</f>
        <v>1961-1972</v>
      </c>
      <c r="S243" s="1">
        <f ca="1">IFERROR(INDEX(VpD!$C$3:$I$27,MATCH(E243,VpD!$B$3:$B$27,0),MATCH(R243,VpD!$C$2:$I$2,0)),0)</f>
        <v>126</v>
      </c>
      <c r="T243" s="19">
        <f t="shared" ca="1" si="48"/>
        <v>45.863999999999997</v>
      </c>
      <c r="U243" s="14" t="str">
        <f t="shared" ca="1" si="49"/>
        <v xml:space="preserve">712994.73 </v>
      </c>
      <c r="V243" s="14" t="str">
        <f t="shared" ca="1" si="50"/>
        <v>6168830.17</v>
      </c>
      <c r="W243" s="14" t="str">
        <f t="shared" ca="1" si="51"/>
        <v>POINT(712994.73 6168830.17)</v>
      </c>
      <c r="X243" s="14" t="str">
        <f>IFERROR(INDEX(BygningOmraade!B:B,MATCH(A243,BygningOmraade!A:A,0)),"")</f>
        <v/>
      </c>
    </row>
    <row r="244" spans="1:24" s="14" customFormat="1" x14ac:dyDescent="0.25">
      <c r="A244" s="14">
        <f t="shared" si="39"/>
        <v>244</v>
      </c>
      <c r="B244" s="14" t="str">
        <f t="shared" ca="1" si="40"/>
        <v>0b86d853-c9e9-44ec-a3f1-95c49013c49e</v>
      </c>
      <c r="C244" s="14" t="str">
        <f t="shared" ca="1" si="41"/>
        <v>0a3f507e-1623-32b8-e044-0003ba298018</v>
      </c>
      <c r="D244" s="14">
        <f t="shared" ca="1" si="42"/>
        <v>996345</v>
      </c>
      <c r="E244" s="1">
        <f t="shared" ca="1" si="43"/>
        <v>310</v>
      </c>
      <c r="F244" s="1">
        <f t="shared" ca="1" si="44"/>
        <v>43</v>
      </c>
      <c r="G244" s="1">
        <f t="shared" ca="1" si="45"/>
        <v>1900</v>
      </c>
      <c r="H244" s="1" t="str">
        <f ca="1">IFERROR(INDEX(Varmeinstallation!B:B,MATCH(INDIRECT($A$1&amp;"L"&amp;A244)*1,Varmeinstallation!A:A,0)),"Ingen varmeinstallationer")</f>
        <v>Centralvarme fra eget anlæg, et-kammer fyr</v>
      </c>
      <c r="I244" s="1" t="str">
        <f ca="1">IFERROR(INDEX(Opvarmningsmiddel!B:B,MATCH(INDIRECT($A$1&amp;"M"&amp;A244)*1,Opvarmningsmiddel!A:A,0)),"")</f>
        <v>Naturgas</v>
      </c>
      <c r="J244" s="1">
        <f t="shared" ca="1" si="46"/>
        <v>0</v>
      </c>
      <c r="K244" s="1" t="str">
        <f ca="1">IFERROR(INDEX(Relationstabel!$C$3:$K$10,MATCH(VALUE(INDIRECT($A$1&amp;"L"&amp;A244)),Relationstabel!$A$3:$A$10,0),MATCH(IFERROR(VALUE(INDIRECT($A$1&amp;"M"&amp;A244)),0),Relationstabel!$C$1:$K$1,0)),"Ingen varmeinstallationer")</f>
        <v>Naturgas</v>
      </c>
      <c r="L244" s="1" t="str">
        <f ca="1">INDEX(Anvendelseskode!B:B,MATCH($E244,Anvendelseskode!$A:$A,0))</f>
        <v>Transport- og garageanlæg (fragtmandshal, lufthavnsbygning, banegårdsbygning, parkeringshus).</v>
      </c>
      <c r="M244" s="1" t="str">
        <f ca="1">INDEX(Anvendelseskode!C:C,MATCH($E244,Anvendelseskode!$A:$A,0))</f>
        <v>Transport- eller garageanlæg</v>
      </c>
      <c r="N244" s="1" t="str">
        <f ca="1">INDEX(Anvendelseskode!D:D,MATCH($E244,Anvendelseskode!$A:$A,0))</f>
        <v>Handel og servicevirksomheder</v>
      </c>
      <c r="O244" s="1" t="str">
        <f ca="1">IFERROR(INDEX(SBi!$2:$2,MATCH(G244,SBi!$1:$1,1)),SBi!$K$2)</f>
        <v>1890-1930</v>
      </c>
      <c r="P244" s="1">
        <f ca="1">IFERROR(INDEX(SBi!$C$3:$K$28,MATCH(E244,SBi!$B$3:$B$28,0),MATCH(O244,SBi!$C$2:$K$2,0)),0)</f>
        <v>124</v>
      </c>
      <c r="Q244" s="19">
        <f t="shared" ca="1" si="47"/>
        <v>5.3319999999999999</v>
      </c>
      <c r="R244" s="19" t="str">
        <f ca="1">IFERROR(INDEX(VpD!$2:$2,MATCH(G244,VpD!$1:$1,1)),VpD!$I$2)</f>
        <v>&lt;1930</v>
      </c>
      <c r="S244" s="1">
        <f ca="1">IFERROR(INDEX(VpD!$C$3:$I$27,MATCH(E244,VpD!$B$3:$B$27,0),MATCH(R244,VpD!$C$2:$I$2,0)),0)</f>
        <v>124</v>
      </c>
      <c r="T244" s="19">
        <f t="shared" ca="1" si="48"/>
        <v>5.3319999999999999</v>
      </c>
      <c r="U244" s="14" t="str">
        <f t="shared" ca="1" si="49"/>
        <v xml:space="preserve">712915.95 </v>
      </c>
      <c r="V244" s="14" t="str">
        <f t="shared" ca="1" si="50"/>
        <v>6168840.55</v>
      </c>
      <c r="W244" s="14" t="str">
        <f t="shared" ca="1" si="51"/>
        <v>POINT(712915.95 6168840.55)</v>
      </c>
      <c r="X244" s="14" t="str">
        <f>IFERROR(INDEX(BygningOmraade!B:B,MATCH(A244,BygningOmraade!A:A,0)),"")</f>
        <v/>
      </c>
    </row>
    <row r="245" spans="1:24" s="14" customFormat="1" x14ac:dyDescent="0.25">
      <c r="A245" s="14">
        <f t="shared" si="39"/>
        <v>245</v>
      </c>
      <c r="B245" s="14" t="str">
        <f t="shared" ca="1" si="40"/>
        <v>0b884fe2-47e8-436d-af8d-67720b830a43</v>
      </c>
      <c r="C245" s="14" t="str">
        <f t="shared" ca="1" si="41"/>
        <v>0a3f507e-1909-32b8-e044-0003ba298018</v>
      </c>
      <c r="D245" s="14">
        <f t="shared" ca="1" si="42"/>
        <v>994256</v>
      </c>
      <c r="E245" s="1">
        <f t="shared" ca="1" si="43"/>
        <v>120</v>
      </c>
      <c r="F245" s="1">
        <f t="shared" ca="1" si="44"/>
        <v>154</v>
      </c>
      <c r="G245" s="1">
        <f t="shared" ca="1" si="45"/>
        <v>1969</v>
      </c>
      <c r="H245" s="1" t="str">
        <f ca="1">IFERROR(INDEX(Varmeinstallation!B:B,MATCH(INDIRECT($A$1&amp;"L"&amp;A245)*1,Varmeinstallation!A:A,0)),"Ingen varmeinstallationer")</f>
        <v>Fjernvarme/blokvarme (radiatorsystemer eller varmluftanlæg)</v>
      </c>
      <c r="I245" s="1" t="str">
        <f ca="1">IFERROR(INDEX(Opvarmningsmiddel!B:B,MATCH(INDIRECT($A$1&amp;"M"&amp;A245)*1,Opvarmningsmiddel!A:A,0)),"")</f>
        <v/>
      </c>
      <c r="J245" s="1">
        <f t="shared" ca="1" si="46"/>
        <v>0</v>
      </c>
      <c r="K245" s="1" t="str">
        <f ca="1">IFERROR(INDEX(Relationstabel!$C$3:$K$10,MATCH(VALUE(INDIRECT($A$1&amp;"L"&amp;A245)),Relationstabel!$A$3:$A$10,0),MATCH(IFERROR(VALUE(INDIRECT($A$1&amp;"M"&amp;A245)),0),Relationstabel!$C$1:$K$1,0)),"Ingen varmeinstallationer")</f>
        <v>Fjernvarme/ Blokvarme</v>
      </c>
      <c r="L245" s="1" t="str">
        <f ca="1">INDEX(Anvendelseskode!B:B,MATCH($E245,Anvendelseskode!$A:$A,0))</f>
        <v>Fritliggende enfamilieshus (parcelhus)</v>
      </c>
      <c r="M245" s="1" t="str">
        <f ca="1">INDEX(Anvendelseskode!C:C,MATCH($E245,Anvendelseskode!$A:$A,0))</f>
        <v>Parcelhuse</v>
      </c>
      <c r="N245" s="1" t="str">
        <f ca="1">INDEX(Anvendelseskode!D:D,MATCH($E245,Anvendelseskode!$A:$A,0))</f>
        <v>Private husholdninger</v>
      </c>
      <c r="O245" s="1" t="str">
        <f ca="1">IFERROR(INDEX(SBi!$2:$2,MATCH(G245,SBi!$1:$1,1)),SBi!$K$2)</f>
        <v>1961-1972</v>
      </c>
      <c r="P245" s="1">
        <f ca="1">IFERROR(INDEX(SBi!$C$3:$K$28,MATCH(E245,SBi!$B$3:$B$28,0),MATCH(O245,SBi!$C$2:$K$2,0)),0)</f>
        <v>134.30000000000001</v>
      </c>
      <c r="Q245" s="19">
        <f t="shared" ca="1" si="47"/>
        <v>20.682200000000002</v>
      </c>
      <c r="R245" s="19" t="str">
        <f ca="1">IFERROR(INDEX(VpD!$2:$2,MATCH(G245,VpD!$1:$1,1)),VpD!$I$2)</f>
        <v>1961-1972</v>
      </c>
      <c r="S245" s="1">
        <f ca="1">IFERROR(INDEX(VpD!$C$3:$I$27,MATCH(E245,VpD!$B$3:$B$27,0),MATCH(R245,VpD!$C$2:$I$2,0)),0)</f>
        <v>143</v>
      </c>
      <c r="T245" s="19">
        <f t="shared" ca="1" si="48"/>
        <v>22.021999999999998</v>
      </c>
      <c r="U245" s="14" t="str">
        <f t="shared" ca="1" si="49"/>
        <v xml:space="preserve">711358.52 </v>
      </c>
      <c r="V245" s="14" t="str">
        <f t="shared" ca="1" si="50"/>
        <v>6172032.29</v>
      </c>
      <c r="W245" s="14" t="str">
        <f t="shared" ca="1" si="51"/>
        <v>POINT(711358.52 6172032.29)</v>
      </c>
      <c r="X245" s="14" t="str">
        <f>IFERROR(INDEX(BygningOmraade!B:B,MATCH(A245,BygningOmraade!A:A,0)),"")</f>
        <v/>
      </c>
    </row>
    <row r="246" spans="1:24" s="14" customFormat="1" x14ac:dyDescent="0.25">
      <c r="A246" s="14">
        <f t="shared" si="39"/>
        <v>246</v>
      </c>
      <c r="B246" s="14" t="str">
        <f t="shared" ca="1" si="40"/>
        <v>0b8ce6cc-dee9-4647-bf9a-3939eb1463b3</v>
      </c>
      <c r="C246" s="14" t="str">
        <f t="shared" ca="1" si="41"/>
        <v>0a3f507e-197c-32b8-e044-0003ba298018</v>
      </c>
      <c r="D246" s="14">
        <f t="shared" ca="1" si="42"/>
        <v>995335</v>
      </c>
      <c r="E246" s="1">
        <f t="shared" ca="1" si="43"/>
        <v>130</v>
      </c>
      <c r="F246" s="1">
        <f t="shared" ca="1" si="44"/>
        <v>131</v>
      </c>
      <c r="G246" s="1">
        <f t="shared" ca="1" si="45"/>
        <v>1977</v>
      </c>
      <c r="H246" s="1" t="str">
        <f ca="1">IFERROR(INDEX(Varmeinstallation!B:B,MATCH(INDIRECT($A$1&amp;"L"&amp;A246)*1,Varmeinstallation!A:A,0)),"Ingen varmeinstallationer")</f>
        <v>Elovne, elpaneler</v>
      </c>
      <c r="I246" s="1" t="str">
        <f ca="1">IFERROR(INDEX(Opvarmningsmiddel!B:B,MATCH(INDIRECT($A$1&amp;"M"&amp;A246)*1,Opvarmningsmiddel!A:A,0)),"")</f>
        <v>Elektricitet</v>
      </c>
      <c r="J246" s="1">
        <f t="shared" ca="1" si="46"/>
        <v>0</v>
      </c>
      <c r="K246" s="1" t="str">
        <f ca="1">IFERROR(INDEX(Relationstabel!$C$3:$K$10,MATCH(VALUE(INDIRECT($A$1&amp;"L"&amp;A246)),Relationstabel!$A$3:$A$10,0),MATCH(IFERROR(VALUE(INDIRECT($A$1&amp;"M"&amp;A246)),0),Relationstabel!$C$1:$K$1,0)),"Ingen varmeinstallationer")</f>
        <v>Elvarme</v>
      </c>
      <c r="L246" s="1" t="str">
        <f ca="1">INDEX(Anvendelseskode!B:B,MATCH($E246,Anvendelseskode!$A:$A,0))</f>
        <v>Række-, kæde-, dobbelthus (lodret adskillelse mellem enhederne)</v>
      </c>
      <c r="M246" s="1" t="str">
        <f ca="1">INDEX(Anvendelseskode!C:C,MATCH($E246,Anvendelseskode!$A:$A,0))</f>
        <v>Række-, kæde og dobbelthuse</v>
      </c>
      <c r="N246" s="1" t="str">
        <f ca="1">INDEX(Anvendelseskode!D:D,MATCH($E246,Anvendelseskode!$A:$A,0))</f>
        <v>Private husholdninger</v>
      </c>
      <c r="O246" s="1" t="str">
        <f ca="1">IFERROR(INDEX(SBi!$2:$2,MATCH(G246,SBi!$1:$1,1)),SBi!$K$2)</f>
        <v>1973-1978</v>
      </c>
      <c r="P246" s="1">
        <f ca="1">IFERROR(INDEX(SBi!$C$3:$K$28,MATCH(E246,SBi!$B$3:$B$28,0),MATCH(O246,SBi!$C$2:$K$2,0)),0)</f>
        <v>112.6</v>
      </c>
      <c r="Q246" s="19">
        <f t="shared" ca="1" si="47"/>
        <v>14.750599999999999</v>
      </c>
      <c r="R246" s="19" t="str">
        <f ca="1">IFERROR(INDEX(VpD!$2:$2,MATCH(G246,VpD!$1:$1,1)),VpD!$I$2)</f>
        <v>1973-1978</v>
      </c>
      <c r="S246" s="1">
        <f ca="1">IFERROR(INDEX(VpD!$C$3:$I$27,MATCH(E246,VpD!$B$3:$B$27,0),MATCH(R246,VpD!$C$2:$I$2,0)),0)</f>
        <v>98</v>
      </c>
      <c r="T246" s="19">
        <f t="shared" ca="1" si="48"/>
        <v>12.837999999999999</v>
      </c>
      <c r="U246" s="14" t="str">
        <f t="shared" ca="1" si="49"/>
        <v xml:space="preserve">711769.18 </v>
      </c>
      <c r="V246" s="14" t="str">
        <f t="shared" ca="1" si="50"/>
        <v>6172480.44</v>
      </c>
      <c r="W246" s="14" t="str">
        <f t="shared" ca="1" si="51"/>
        <v>POINT(711769.18 6172480.44)</v>
      </c>
      <c r="X246" s="14" t="str">
        <f>IFERROR(INDEX(BygningOmraade!B:B,MATCH(A246,BygningOmraade!A:A,0)),"")</f>
        <v/>
      </c>
    </row>
    <row r="247" spans="1:24" s="14" customFormat="1" x14ac:dyDescent="0.25">
      <c r="A247" s="14">
        <f t="shared" si="39"/>
        <v>247</v>
      </c>
      <c r="B247" s="14" t="str">
        <f t="shared" ca="1" si="40"/>
        <v>0ba181f3-d270-4aef-a32c-55f68147ce08</v>
      </c>
      <c r="C247" s="14" t="str">
        <f t="shared" ca="1" si="41"/>
        <v>0a3f507e-1a7d-32b8-e044-0003ba298018</v>
      </c>
      <c r="D247" s="14">
        <f t="shared" ca="1" si="42"/>
        <v>997493</v>
      </c>
      <c r="E247" s="1">
        <f t="shared" ca="1" si="43"/>
        <v>120</v>
      </c>
      <c r="F247" s="1">
        <f t="shared" ca="1" si="44"/>
        <v>99</v>
      </c>
      <c r="G247" s="1">
        <f t="shared" ca="1" si="45"/>
        <v>1961</v>
      </c>
      <c r="H247" s="1" t="str">
        <f ca="1">IFERROR(INDEX(Varmeinstallation!B:B,MATCH(INDIRECT($A$1&amp;"L"&amp;A247)*1,Varmeinstallation!A:A,0)),"Ingen varmeinstallationer")</f>
        <v>Centralvarme fra eget anlæg, et-kammer fyr</v>
      </c>
      <c r="I247" s="1" t="str">
        <f ca="1">IFERROR(INDEX(Opvarmningsmiddel!B:B,MATCH(INDIRECT($A$1&amp;"M"&amp;A247)*1,Opvarmningsmiddel!A:A,0)),"")</f>
        <v>Naturgas</v>
      </c>
      <c r="J247" s="1">
        <f t="shared" ca="1" si="46"/>
        <v>0</v>
      </c>
      <c r="K247" s="1" t="str">
        <f ca="1">IFERROR(INDEX(Relationstabel!$C$3:$K$10,MATCH(VALUE(INDIRECT($A$1&amp;"L"&amp;A247)),Relationstabel!$A$3:$A$10,0),MATCH(IFERROR(VALUE(INDIRECT($A$1&amp;"M"&amp;A247)),0),Relationstabel!$C$1:$K$1,0)),"Ingen varmeinstallationer")</f>
        <v>Naturgas</v>
      </c>
      <c r="L247" s="1" t="str">
        <f ca="1">INDEX(Anvendelseskode!B:B,MATCH($E247,Anvendelseskode!$A:$A,0))</f>
        <v>Fritliggende enfamilieshus (parcelhus)</v>
      </c>
      <c r="M247" s="1" t="str">
        <f ca="1">INDEX(Anvendelseskode!C:C,MATCH($E247,Anvendelseskode!$A:$A,0))</f>
        <v>Parcelhuse</v>
      </c>
      <c r="N247" s="1" t="str">
        <f ca="1">INDEX(Anvendelseskode!D:D,MATCH($E247,Anvendelseskode!$A:$A,0))</f>
        <v>Private husholdninger</v>
      </c>
      <c r="O247" s="1" t="str">
        <f ca="1">IFERROR(INDEX(SBi!$2:$2,MATCH(G247,SBi!$1:$1,1)),SBi!$K$2)</f>
        <v>1961-1972</v>
      </c>
      <c r="P247" s="1">
        <f ca="1">IFERROR(INDEX(SBi!$C$3:$K$28,MATCH(E247,SBi!$B$3:$B$28,0),MATCH(O247,SBi!$C$2:$K$2,0)),0)</f>
        <v>134.30000000000001</v>
      </c>
      <c r="Q247" s="19">
        <f t="shared" ca="1" si="47"/>
        <v>13.2957</v>
      </c>
      <c r="R247" s="19" t="str">
        <f ca="1">IFERROR(INDEX(VpD!$2:$2,MATCH(G247,VpD!$1:$1,1)),VpD!$I$2)</f>
        <v>1961-1972</v>
      </c>
      <c r="S247" s="1">
        <f ca="1">IFERROR(INDEX(VpD!$C$3:$I$27,MATCH(E247,VpD!$B$3:$B$27,0),MATCH(R247,VpD!$C$2:$I$2,0)),0)</f>
        <v>143</v>
      </c>
      <c r="T247" s="19">
        <f t="shared" ca="1" si="48"/>
        <v>14.157</v>
      </c>
      <c r="U247" s="14" t="str">
        <f t="shared" ca="1" si="49"/>
        <v xml:space="preserve">713914.67 </v>
      </c>
      <c r="V247" s="14" t="str">
        <f t="shared" ca="1" si="50"/>
        <v>6168971.59</v>
      </c>
      <c r="W247" s="14" t="str">
        <f t="shared" ca="1" si="51"/>
        <v>POINT(713914.67 6168971.59)</v>
      </c>
      <c r="X247" s="14" t="str">
        <f>IFERROR(INDEX(BygningOmraade!B:B,MATCH(A247,BygningOmraade!A:A,0)),"")</f>
        <v/>
      </c>
    </row>
    <row r="248" spans="1:24" s="14" customFormat="1" x14ac:dyDescent="0.25">
      <c r="A248" s="14">
        <f t="shared" si="39"/>
        <v>248</v>
      </c>
      <c r="B248" s="14" t="str">
        <f t="shared" ca="1" si="40"/>
        <v>0bb37a47-bfc5-4583-9de4-28ce3ea00748</v>
      </c>
      <c r="C248" s="14" t="str">
        <f t="shared" ca="1" si="41"/>
        <v>75d4829b-35bc-165e-e044-00144f3ead67</v>
      </c>
      <c r="D248" s="14">
        <f t="shared" ca="1" si="42"/>
        <v>996120</v>
      </c>
      <c r="E248" s="1">
        <f t="shared" ca="1" si="43"/>
        <v>590</v>
      </c>
      <c r="F248" s="1">
        <f t="shared" ca="1" si="44"/>
        <v>0</v>
      </c>
      <c r="G248" s="1">
        <f t="shared" ca="1" si="45"/>
        <v>2000</v>
      </c>
      <c r="H248" s="1" t="str">
        <f ca="1">IFERROR(INDEX(Varmeinstallation!B:B,MATCH(INDIRECT($A$1&amp;"L"&amp;A248)*1,Varmeinstallation!A:A,0)),"Ingen varmeinstallationer")</f>
        <v>Ingen varmeinstallationer</v>
      </c>
      <c r="I248" s="1" t="str">
        <f ca="1">IFERROR(INDEX(Opvarmningsmiddel!B:B,MATCH(INDIRECT($A$1&amp;"M"&amp;A248)*1,Opvarmningsmiddel!A:A,0)),"")</f>
        <v/>
      </c>
      <c r="J248" s="1">
        <f t="shared" ca="1" si="46"/>
        <v>0</v>
      </c>
      <c r="K248" s="1" t="str">
        <f ca="1">IFERROR(INDEX(Relationstabel!$C$3:$K$10,MATCH(VALUE(INDIRECT($A$1&amp;"L"&amp;A248)),Relationstabel!$A$3:$A$10,0),MATCH(IFERROR(VALUE(INDIRECT($A$1&amp;"M"&amp;A248)),0),Relationstabel!$C$1:$K$1,0)),"Ingen varmeinstallationer")</f>
        <v>Ingen varmeinstallation</v>
      </c>
      <c r="L248" s="1" t="str">
        <f ca="1">INDEX(Anvendelseskode!B:B,MATCH($E248,Anvendelseskode!$A:$A,0))</f>
        <v>Uspecificeret fritidsformål</v>
      </c>
      <c r="M248" s="1" t="str">
        <f ca="1">INDEX(Anvendelseskode!C:C,MATCH($E248,Anvendelseskode!$A:$A,0))</f>
        <v>Anden bygning til fritidsformål</v>
      </c>
      <c r="N248" s="1" t="str">
        <f ca="1">INDEX(Anvendelseskode!D:D,MATCH($E248,Anvendelseskode!$A:$A,0))</f>
        <v>Kommunale og andre offentlige institutioner</v>
      </c>
      <c r="O248" s="1" t="str">
        <f ca="1">IFERROR(INDEX(SBi!$2:$2,MATCH(G248,SBi!$1:$1,1)),SBi!$K$2)</f>
        <v>1999-2006</v>
      </c>
      <c r="P248" s="1">
        <f ca="1">IFERROR(INDEX(SBi!$C$3:$K$28,MATCH(E248,SBi!$B$3:$B$28,0),MATCH(O248,SBi!$C$2:$K$2,0)),0)</f>
        <v>98.6</v>
      </c>
      <c r="Q248" s="19">
        <f t="shared" ca="1" si="47"/>
        <v>0</v>
      </c>
      <c r="R248" s="19" t="str">
        <f ca="1">IFERROR(INDEX(VpD!$2:$2,MATCH(G248,VpD!$1:$1,1)),VpD!$I$2)</f>
        <v>&gt;1998</v>
      </c>
      <c r="S248" s="1">
        <f ca="1">IFERROR(INDEX(VpD!$C$3:$I$27,MATCH(E248,VpD!$B$3:$B$27,0),MATCH(R248,VpD!$C$2:$I$2,0)),0)</f>
        <v>26</v>
      </c>
      <c r="T248" s="19">
        <f t="shared" ca="1" si="48"/>
        <v>0</v>
      </c>
      <c r="U248" s="14" t="str">
        <f t="shared" ca="1" si="49"/>
        <v xml:space="preserve">713829.32 </v>
      </c>
      <c r="V248" s="14" t="str">
        <f t="shared" ca="1" si="50"/>
        <v>6168264.94</v>
      </c>
      <c r="W248" s="14" t="str">
        <f t="shared" ca="1" si="51"/>
        <v>POINT(713829.32 6168264.94)</v>
      </c>
      <c r="X248" s="14" t="str">
        <f>IFERROR(INDEX(BygningOmraade!B:B,MATCH(A248,BygningOmraade!A:A,0)),"")</f>
        <v/>
      </c>
    </row>
    <row r="249" spans="1:24" s="14" customFormat="1" x14ac:dyDescent="0.25">
      <c r="A249" s="14">
        <f t="shared" si="39"/>
        <v>249</v>
      </c>
      <c r="B249" s="14" t="str">
        <f t="shared" ca="1" si="40"/>
        <v>0bbd34bb-d0bf-477e-9f2d-9400c92ebb46</v>
      </c>
      <c r="C249" s="14" t="str">
        <f t="shared" ca="1" si="41"/>
        <v>0a3f507e-202c-32b8-e044-0003ba298018</v>
      </c>
      <c r="D249" s="14">
        <f t="shared" ca="1" si="42"/>
        <v>993806</v>
      </c>
      <c r="E249" s="1">
        <f t="shared" ca="1" si="43"/>
        <v>120</v>
      </c>
      <c r="F249" s="1">
        <f t="shared" ca="1" si="44"/>
        <v>109</v>
      </c>
      <c r="G249" s="1">
        <f t="shared" ca="1" si="45"/>
        <v>1973</v>
      </c>
      <c r="H249" s="1" t="str">
        <f ca="1">IFERROR(INDEX(Varmeinstallation!B:B,MATCH(INDIRECT($A$1&amp;"L"&amp;A249)*1,Varmeinstallation!A:A,0)),"Ingen varmeinstallationer")</f>
        <v>Centralvarme fra eget anlæg, et-kammer fyr</v>
      </c>
      <c r="I249" s="1" t="str">
        <f ca="1">IFERROR(INDEX(Opvarmningsmiddel!B:B,MATCH(INDIRECT($A$1&amp;"M"&amp;A249)*1,Opvarmningsmiddel!A:A,0)),"")</f>
        <v>Naturgas</v>
      </c>
      <c r="J249" s="1">
        <f t="shared" ca="1" si="46"/>
        <v>0</v>
      </c>
      <c r="K249" s="1" t="str">
        <f ca="1">IFERROR(INDEX(Relationstabel!$C$3:$K$10,MATCH(VALUE(INDIRECT($A$1&amp;"L"&amp;A249)),Relationstabel!$A$3:$A$10,0),MATCH(IFERROR(VALUE(INDIRECT($A$1&amp;"M"&amp;A249)),0),Relationstabel!$C$1:$K$1,0)),"Ingen varmeinstallationer")</f>
        <v>Naturgas</v>
      </c>
      <c r="L249" s="1" t="str">
        <f ca="1">INDEX(Anvendelseskode!B:B,MATCH($E249,Anvendelseskode!$A:$A,0))</f>
        <v>Fritliggende enfamilieshus (parcelhus)</v>
      </c>
      <c r="M249" s="1" t="str">
        <f ca="1">INDEX(Anvendelseskode!C:C,MATCH($E249,Anvendelseskode!$A:$A,0))</f>
        <v>Parcelhuse</v>
      </c>
      <c r="N249" s="1" t="str">
        <f ca="1">INDEX(Anvendelseskode!D:D,MATCH($E249,Anvendelseskode!$A:$A,0))</f>
        <v>Private husholdninger</v>
      </c>
      <c r="O249" s="1" t="str">
        <f ca="1">IFERROR(INDEX(SBi!$2:$2,MATCH(G249,SBi!$1:$1,1)),SBi!$K$2)</f>
        <v>1973-1978</v>
      </c>
      <c r="P249" s="1">
        <f ca="1">IFERROR(INDEX(SBi!$C$3:$K$28,MATCH(E249,SBi!$B$3:$B$28,0),MATCH(O249,SBi!$C$2:$K$2,0)),0)</f>
        <v>119.8</v>
      </c>
      <c r="Q249" s="19">
        <f t="shared" ca="1" si="47"/>
        <v>13.058199999999999</v>
      </c>
      <c r="R249" s="19" t="str">
        <f ca="1">IFERROR(INDEX(VpD!$2:$2,MATCH(G249,VpD!$1:$1,1)),VpD!$I$2)</f>
        <v>1973-1978</v>
      </c>
      <c r="S249" s="1">
        <f ca="1">IFERROR(INDEX(VpD!$C$3:$I$27,MATCH(E249,VpD!$B$3:$B$27,0),MATCH(R249,VpD!$C$2:$I$2,0)),0)</f>
        <v>117</v>
      </c>
      <c r="T249" s="19">
        <f t="shared" ca="1" si="48"/>
        <v>12.753</v>
      </c>
      <c r="U249" s="14" t="str">
        <f t="shared" ca="1" si="49"/>
        <v xml:space="preserve">710739.78 </v>
      </c>
      <c r="V249" s="14" t="str">
        <f t="shared" ca="1" si="50"/>
        <v>6171838.31</v>
      </c>
      <c r="W249" s="14" t="str">
        <f t="shared" ca="1" si="51"/>
        <v>POINT(710739.78 6171838.31)</v>
      </c>
      <c r="X249" s="14" t="str">
        <f>IFERROR(INDEX(BygningOmraade!B:B,MATCH(A249,BygningOmraade!A:A,0)),"")</f>
        <v/>
      </c>
    </row>
    <row r="250" spans="1:24" s="14" customFormat="1" x14ac:dyDescent="0.25">
      <c r="A250" s="14">
        <f t="shared" si="39"/>
        <v>250</v>
      </c>
      <c r="B250" s="14" t="str">
        <f t="shared" ca="1" si="40"/>
        <v>0bd4d024-79da-4610-8ca5-d2d720f7bd47</v>
      </c>
      <c r="C250" s="14" t="str">
        <f t="shared" ca="1" si="41"/>
        <v>0a3f507e-1a46-32b8-e044-0003ba298018</v>
      </c>
      <c r="D250" s="14">
        <f t="shared" ca="1" si="42"/>
        <v>997522</v>
      </c>
      <c r="E250" s="1">
        <f t="shared" ca="1" si="43"/>
        <v>120</v>
      </c>
      <c r="F250" s="1">
        <f t="shared" ca="1" si="44"/>
        <v>118</v>
      </c>
      <c r="G250" s="1">
        <f t="shared" ca="1" si="45"/>
        <v>1990</v>
      </c>
      <c r="H250" s="1" t="str">
        <f ca="1">IFERROR(INDEX(Varmeinstallation!B:B,MATCH(INDIRECT($A$1&amp;"L"&amp;A250)*1,Varmeinstallation!A:A,0)),"Ingen varmeinstallationer")</f>
        <v>Centralvarme fra eget anlæg, et-kammer fyr</v>
      </c>
      <c r="I250" s="1" t="str">
        <f ca="1">IFERROR(INDEX(Opvarmningsmiddel!B:B,MATCH(INDIRECT($A$1&amp;"M"&amp;A250)*1,Opvarmningsmiddel!A:A,0)),"")</f>
        <v>Naturgas</v>
      </c>
      <c r="J250" s="1">
        <f t="shared" ca="1" si="46"/>
        <v>0</v>
      </c>
      <c r="K250" s="1" t="str">
        <f ca="1">IFERROR(INDEX(Relationstabel!$C$3:$K$10,MATCH(VALUE(INDIRECT($A$1&amp;"L"&amp;A250)),Relationstabel!$A$3:$A$10,0),MATCH(IFERROR(VALUE(INDIRECT($A$1&amp;"M"&amp;A250)),0),Relationstabel!$C$1:$K$1,0)),"Ingen varmeinstallationer")</f>
        <v>Naturgas</v>
      </c>
      <c r="L250" s="1" t="str">
        <f ca="1">INDEX(Anvendelseskode!B:B,MATCH($E250,Anvendelseskode!$A:$A,0))</f>
        <v>Fritliggende enfamilieshus (parcelhus)</v>
      </c>
      <c r="M250" s="1" t="str">
        <f ca="1">INDEX(Anvendelseskode!C:C,MATCH($E250,Anvendelseskode!$A:$A,0))</f>
        <v>Parcelhuse</v>
      </c>
      <c r="N250" s="1" t="str">
        <f ca="1">INDEX(Anvendelseskode!D:D,MATCH($E250,Anvendelseskode!$A:$A,0))</f>
        <v>Private husholdninger</v>
      </c>
      <c r="O250" s="1" t="str">
        <f ca="1">IFERROR(INDEX(SBi!$2:$2,MATCH(G250,SBi!$1:$1,1)),SBi!$K$2)</f>
        <v>1979-1998</v>
      </c>
      <c r="P250" s="1">
        <f ca="1">IFERROR(INDEX(SBi!$C$3:$K$28,MATCH(E250,SBi!$B$3:$B$28,0),MATCH(O250,SBi!$C$2:$K$2,0)),0)</f>
        <v>105.4</v>
      </c>
      <c r="Q250" s="19">
        <f t="shared" ca="1" si="47"/>
        <v>12.437200000000001</v>
      </c>
      <c r="R250" s="19" t="str">
        <f ca="1">IFERROR(INDEX(VpD!$2:$2,MATCH(G250,VpD!$1:$1,1)),VpD!$I$2)</f>
        <v>1979-1998</v>
      </c>
      <c r="S250" s="1">
        <f ca="1">IFERROR(INDEX(VpD!$C$3:$I$27,MATCH(E250,VpD!$B$3:$B$27,0),MATCH(R250,VpD!$C$2:$I$2,0)),0)</f>
        <v>90</v>
      </c>
      <c r="T250" s="19">
        <f t="shared" ca="1" si="48"/>
        <v>10.62</v>
      </c>
      <c r="U250" s="14" t="str">
        <f t="shared" ca="1" si="49"/>
        <v xml:space="preserve">713887.53 </v>
      </c>
      <c r="V250" s="14" t="str">
        <f t="shared" ca="1" si="50"/>
        <v>6168983.59</v>
      </c>
      <c r="W250" s="14" t="str">
        <f t="shared" ca="1" si="51"/>
        <v>POINT(713887.53 6168983.59)</v>
      </c>
      <c r="X250" s="14" t="str">
        <f>IFERROR(INDEX(BygningOmraade!B:B,MATCH(A250,BygningOmraade!A:A,0)),"")</f>
        <v/>
      </c>
    </row>
    <row r="251" spans="1:24" s="14" customFormat="1" x14ac:dyDescent="0.25">
      <c r="A251" s="14">
        <f t="shared" si="39"/>
        <v>251</v>
      </c>
      <c r="B251" s="14" t="str">
        <f t="shared" ca="1" si="40"/>
        <v>0bd82cc0-942b-4851-9093-63c9a6132220</v>
      </c>
      <c r="C251" s="14" t="str">
        <f t="shared" ca="1" si="41"/>
        <v>0a3f507e-1d3d-32b8-e044-0003ba298018</v>
      </c>
      <c r="D251" s="14">
        <f t="shared" ca="1" si="42"/>
        <v>996949</v>
      </c>
      <c r="E251" s="1">
        <f t="shared" ca="1" si="43"/>
        <v>130</v>
      </c>
      <c r="F251" s="1">
        <f t="shared" ca="1" si="44"/>
        <v>109</v>
      </c>
      <c r="G251" s="1">
        <f t="shared" ca="1" si="45"/>
        <v>1978</v>
      </c>
      <c r="H251" s="1" t="str">
        <f ca="1">IFERROR(INDEX(Varmeinstallation!B:B,MATCH(INDIRECT($A$1&amp;"L"&amp;A251)*1,Varmeinstallation!A:A,0)),"Ingen varmeinstallationer")</f>
        <v>Fjernvarme/blokvarme (radiatorsystemer eller varmluftanlæg)</v>
      </c>
      <c r="I251" s="1" t="str">
        <f ca="1">IFERROR(INDEX(Opvarmningsmiddel!B:B,MATCH(INDIRECT($A$1&amp;"M"&amp;A251)*1,Opvarmningsmiddel!A:A,0)),"")</f>
        <v/>
      </c>
      <c r="J251" s="1">
        <f t="shared" ca="1" si="46"/>
        <v>0</v>
      </c>
      <c r="K251" s="1" t="str">
        <f ca="1">IFERROR(INDEX(Relationstabel!$C$3:$K$10,MATCH(VALUE(INDIRECT($A$1&amp;"L"&amp;A251)),Relationstabel!$A$3:$A$10,0),MATCH(IFERROR(VALUE(INDIRECT($A$1&amp;"M"&amp;A251)),0),Relationstabel!$C$1:$K$1,0)),"Ingen varmeinstallationer")</f>
        <v>Fjernvarme/ Blokvarme</v>
      </c>
      <c r="L251" s="1" t="str">
        <f ca="1">INDEX(Anvendelseskode!B:B,MATCH($E251,Anvendelseskode!$A:$A,0))</f>
        <v>Række-, kæde-, dobbelthus (lodret adskillelse mellem enhederne)</v>
      </c>
      <c r="M251" s="1" t="str">
        <f ca="1">INDEX(Anvendelseskode!C:C,MATCH($E251,Anvendelseskode!$A:$A,0))</f>
        <v>Række-, kæde og dobbelthuse</v>
      </c>
      <c r="N251" s="1" t="str">
        <f ca="1">INDEX(Anvendelseskode!D:D,MATCH($E251,Anvendelseskode!$A:$A,0))</f>
        <v>Private husholdninger</v>
      </c>
      <c r="O251" s="1" t="str">
        <f ca="1">IFERROR(INDEX(SBi!$2:$2,MATCH(G251,SBi!$1:$1,1)),SBi!$K$2)</f>
        <v>1973-1978</v>
      </c>
      <c r="P251" s="1">
        <f ca="1">IFERROR(INDEX(SBi!$C$3:$K$28,MATCH(E251,SBi!$B$3:$B$28,0),MATCH(O251,SBi!$C$2:$K$2,0)),0)</f>
        <v>112.6</v>
      </c>
      <c r="Q251" s="19">
        <f t="shared" ca="1" si="47"/>
        <v>12.273399999999999</v>
      </c>
      <c r="R251" s="19" t="str">
        <f ca="1">IFERROR(INDEX(VpD!$2:$2,MATCH(G251,VpD!$1:$1,1)),VpD!$I$2)</f>
        <v>1973-1978</v>
      </c>
      <c r="S251" s="1">
        <f ca="1">IFERROR(INDEX(VpD!$C$3:$I$27,MATCH(E251,VpD!$B$3:$B$27,0),MATCH(R251,VpD!$C$2:$I$2,0)),0)</f>
        <v>98</v>
      </c>
      <c r="T251" s="19">
        <f t="shared" ca="1" si="48"/>
        <v>10.682</v>
      </c>
      <c r="U251" s="14" t="str">
        <f t="shared" ca="1" si="49"/>
        <v xml:space="preserve">713622.82 </v>
      </c>
      <c r="V251" s="14" t="str">
        <f t="shared" ca="1" si="50"/>
        <v>6169630.48</v>
      </c>
      <c r="W251" s="14" t="str">
        <f t="shared" ca="1" si="51"/>
        <v>POINT(713622.82 6169630.48)</v>
      </c>
      <c r="X251" s="14" t="str">
        <f>IFERROR(INDEX(BygningOmraade!B:B,MATCH(A251,BygningOmraade!A:A,0)),"")</f>
        <v/>
      </c>
    </row>
    <row r="252" spans="1:24" s="14" customFormat="1" x14ac:dyDescent="0.25">
      <c r="A252" s="14">
        <f t="shared" si="39"/>
        <v>252</v>
      </c>
      <c r="B252" s="14" t="str">
        <f t="shared" ca="1" si="40"/>
        <v>0bf22433-0ba1-4f4d-be87-1d496b622d93</v>
      </c>
      <c r="C252" s="14" t="str">
        <f t="shared" ca="1" si="41"/>
        <v>0a3f507e-1946-32b8-e044-0003ba298018</v>
      </c>
      <c r="D252" s="14">
        <f t="shared" ca="1" si="42"/>
        <v>996649</v>
      </c>
      <c r="E252" s="1">
        <f t="shared" ca="1" si="43"/>
        <v>130</v>
      </c>
      <c r="F252" s="1">
        <f t="shared" ca="1" si="44"/>
        <v>109</v>
      </c>
      <c r="G252" s="1">
        <f t="shared" ca="1" si="45"/>
        <v>1978</v>
      </c>
      <c r="H252" s="1" t="str">
        <f ca="1">IFERROR(INDEX(Varmeinstallation!B:B,MATCH(INDIRECT($A$1&amp;"L"&amp;A252)*1,Varmeinstallation!A:A,0)),"Ingen varmeinstallationer")</f>
        <v>Fjernvarme/blokvarme (radiatorsystemer eller varmluftanlæg)</v>
      </c>
      <c r="I252" s="1" t="str">
        <f ca="1">IFERROR(INDEX(Opvarmningsmiddel!B:B,MATCH(INDIRECT($A$1&amp;"M"&amp;A252)*1,Opvarmningsmiddel!A:A,0)),"")</f>
        <v/>
      </c>
      <c r="J252" s="1">
        <f t="shared" ca="1" si="46"/>
        <v>0</v>
      </c>
      <c r="K252" s="1" t="str">
        <f ca="1">IFERROR(INDEX(Relationstabel!$C$3:$K$10,MATCH(VALUE(INDIRECT($A$1&amp;"L"&amp;A252)),Relationstabel!$A$3:$A$10,0),MATCH(IFERROR(VALUE(INDIRECT($A$1&amp;"M"&amp;A252)),0),Relationstabel!$C$1:$K$1,0)),"Ingen varmeinstallationer")</f>
        <v>Fjernvarme/ Blokvarme</v>
      </c>
      <c r="L252" s="1" t="str">
        <f ca="1">INDEX(Anvendelseskode!B:B,MATCH($E252,Anvendelseskode!$A:$A,0))</f>
        <v>Række-, kæde-, dobbelthus (lodret adskillelse mellem enhederne)</v>
      </c>
      <c r="M252" s="1" t="str">
        <f ca="1">INDEX(Anvendelseskode!C:C,MATCH($E252,Anvendelseskode!$A:$A,0))</f>
        <v>Række-, kæde og dobbelthuse</v>
      </c>
      <c r="N252" s="1" t="str">
        <f ca="1">INDEX(Anvendelseskode!D:D,MATCH($E252,Anvendelseskode!$A:$A,0))</f>
        <v>Private husholdninger</v>
      </c>
      <c r="O252" s="1" t="str">
        <f ca="1">IFERROR(INDEX(SBi!$2:$2,MATCH(G252,SBi!$1:$1,1)),SBi!$K$2)</f>
        <v>1973-1978</v>
      </c>
      <c r="P252" s="1">
        <f ca="1">IFERROR(INDEX(SBi!$C$3:$K$28,MATCH(E252,SBi!$B$3:$B$28,0),MATCH(O252,SBi!$C$2:$K$2,0)),0)</f>
        <v>112.6</v>
      </c>
      <c r="Q252" s="19">
        <f t="shared" ca="1" si="47"/>
        <v>12.273399999999999</v>
      </c>
      <c r="R252" s="19" t="str">
        <f ca="1">IFERROR(INDEX(VpD!$2:$2,MATCH(G252,VpD!$1:$1,1)),VpD!$I$2)</f>
        <v>1973-1978</v>
      </c>
      <c r="S252" s="1">
        <f ca="1">IFERROR(INDEX(VpD!$C$3:$I$27,MATCH(E252,VpD!$B$3:$B$27,0),MATCH(R252,VpD!$C$2:$I$2,0)),0)</f>
        <v>98</v>
      </c>
      <c r="T252" s="19">
        <f t="shared" ca="1" si="48"/>
        <v>10.682</v>
      </c>
      <c r="U252" s="14" t="str">
        <f t="shared" ca="1" si="49"/>
        <v xml:space="preserve">713535.18 </v>
      </c>
      <c r="V252" s="14" t="str">
        <f t="shared" ca="1" si="50"/>
        <v>6169783.04</v>
      </c>
      <c r="W252" s="14" t="str">
        <f t="shared" ca="1" si="51"/>
        <v>POINT(713535.18 6169783.04)</v>
      </c>
      <c r="X252" s="14" t="str">
        <f>IFERROR(INDEX(BygningOmraade!B:B,MATCH(A252,BygningOmraade!A:A,0)),"")</f>
        <v/>
      </c>
    </row>
    <row r="253" spans="1:24" s="14" customFormat="1" x14ac:dyDescent="0.25">
      <c r="A253" s="14">
        <f t="shared" si="39"/>
        <v>253</v>
      </c>
      <c r="B253" s="14" t="str">
        <f t="shared" ca="1" si="40"/>
        <v>0bfe4843-ce6a-4bf6-89d1-fc194d7a6216</v>
      </c>
      <c r="C253" s="14" t="str">
        <f t="shared" ca="1" si="41"/>
        <v>0a3f507e-1abe-32b8-e044-0003ba298018</v>
      </c>
      <c r="D253" s="14">
        <f t="shared" ca="1" si="42"/>
        <v>997239</v>
      </c>
      <c r="E253" s="1">
        <f t="shared" ca="1" si="43"/>
        <v>130</v>
      </c>
      <c r="F253" s="1">
        <f t="shared" ca="1" si="44"/>
        <v>113</v>
      </c>
      <c r="G253" s="1">
        <f t="shared" ca="1" si="45"/>
        <v>1966</v>
      </c>
      <c r="H253" s="1" t="str">
        <f ca="1">IFERROR(INDEX(Varmeinstallation!B:B,MATCH(INDIRECT($A$1&amp;"L"&amp;A253)*1,Varmeinstallation!A:A,0)),"Ingen varmeinstallationer")</f>
        <v>Fjernvarme/blokvarme (radiatorsystemer eller varmluftanlæg)</v>
      </c>
      <c r="I253" s="1" t="str">
        <f ca="1">IFERROR(INDEX(Opvarmningsmiddel!B:B,MATCH(INDIRECT($A$1&amp;"M"&amp;A253)*1,Opvarmningsmiddel!A:A,0)),"")</f>
        <v/>
      </c>
      <c r="J253" s="1">
        <f t="shared" ca="1" si="46"/>
        <v>0</v>
      </c>
      <c r="K253" s="1" t="str">
        <f ca="1">IFERROR(INDEX(Relationstabel!$C$3:$K$10,MATCH(VALUE(INDIRECT($A$1&amp;"L"&amp;A253)),Relationstabel!$A$3:$A$10,0),MATCH(IFERROR(VALUE(INDIRECT($A$1&amp;"M"&amp;A253)),0),Relationstabel!$C$1:$K$1,0)),"Ingen varmeinstallationer")</f>
        <v>Fjernvarme/ Blokvarme</v>
      </c>
      <c r="L253" s="1" t="str">
        <f ca="1">INDEX(Anvendelseskode!B:B,MATCH($E253,Anvendelseskode!$A:$A,0))</f>
        <v>Række-, kæde-, dobbelthus (lodret adskillelse mellem enhederne)</v>
      </c>
      <c r="M253" s="1" t="str">
        <f ca="1">INDEX(Anvendelseskode!C:C,MATCH($E253,Anvendelseskode!$A:$A,0))</f>
        <v>Række-, kæde og dobbelthuse</v>
      </c>
      <c r="N253" s="1" t="str">
        <f ca="1">INDEX(Anvendelseskode!D:D,MATCH($E253,Anvendelseskode!$A:$A,0))</f>
        <v>Private husholdninger</v>
      </c>
      <c r="O253" s="1" t="str">
        <f ca="1">IFERROR(INDEX(SBi!$2:$2,MATCH(G253,SBi!$1:$1,1)),SBi!$K$2)</f>
        <v>1961-1972</v>
      </c>
      <c r="P253" s="1">
        <f ca="1">IFERROR(INDEX(SBi!$C$3:$K$28,MATCH(E253,SBi!$B$3:$B$28,0),MATCH(O253,SBi!$C$2:$K$2,0)),0)</f>
        <v>119.9</v>
      </c>
      <c r="Q253" s="19">
        <f t="shared" ca="1" si="47"/>
        <v>13.5487</v>
      </c>
      <c r="R253" s="19" t="str">
        <f ca="1">IFERROR(INDEX(VpD!$2:$2,MATCH(G253,VpD!$1:$1,1)),VpD!$I$2)</f>
        <v>1961-1972</v>
      </c>
      <c r="S253" s="1">
        <f ca="1">IFERROR(INDEX(VpD!$C$3:$I$27,MATCH(E253,VpD!$B$3:$B$27,0),MATCH(R253,VpD!$C$2:$I$2,0)),0)</f>
        <v>120</v>
      </c>
      <c r="T253" s="19">
        <f t="shared" ca="1" si="48"/>
        <v>13.56</v>
      </c>
      <c r="U253" s="14" t="str">
        <f t="shared" ca="1" si="49"/>
        <v xml:space="preserve">713724.26 </v>
      </c>
      <c r="V253" s="14" t="str">
        <f t="shared" ca="1" si="50"/>
        <v>6169223.2</v>
      </c>
      <c r="W253" s="14" t="str">
        <f t="shared" ca="1" si="51"/>
        <v>POINT(713724.26 6169223.2)</v>
      </c>
      <c r="X253" s="14" t="str">
        <f>IFERROR(INDEX(BygningOmraade!B:B,MATCH(A253,BygningOmraade!A:A,0)),"")</f>
        <v/>
      </c>
    </row>
    <row r="254" spans="1:24" s="14" customFormat="1" x14ac:dyDescent="0.25">
      <c r="A254" s="14">
        <f t="shared" si="39"/>
        <v>254</v>
      </c>
      <c r="B254" s="14" t="str">
        <f t="shared" ca="1" si="40"/>
        <v>0c08ec85-4248-450a-811f-e5ef291c414b</v>
      </c>
      <c r="C254" s="14" t="str">
        <f t="shared" ca="1" si="41"/>
        <v>0a3f507e-249f-32b8-e044-0003ba298018</v>
      </c>
      <c r="D254" s="14">
        <f t="shared" ca="1" si="42"/>
        <v>995969</v>
      </c>
      <c r="E254" s="1">
        <f t="shared" ca="1" si="43"/>
        <v>120</v>
      </c>
      <c r="F254" s="1">
        <f t="shared" ca="1" si="44"/>
        <v>104</v>
      </c>
      <c r="G254" s="1">
        <f t="shared" ca="1" si="45"/>
        <v>1962</v>
      </c>
      <c r="H254" s="1" t="str">
        <f ca="1">IFERROR(INDEX(Varmeinstallation!B:B,MATCH(INDIRECT($A$1&amp;"L"&amp;A254)*1,Varmeinstallation!A:A,0)),"Ingen varmeinstallationer")</f>
        <v>Centralvarme fra eget anlæg, et-kammer fyr</v>
      </c>
      <c r="I254" s="1" t="str">
        <f ca="1">IFERROR(INDEX(Opvarmningsmiddel!B:B,MATCH(INDIRECT($A$1&amp;"M"&amp;A254)*1,Opvarmningsmiddel!A:A,0)),"")</f>
        <v>Naturgas</v>
      </c>
      <c r="J254" s="1">
        <f t="shared" ca="1" si="46"/>
        <v>0</v>
      </c>
      <c r="K254" s="1" t="str">
        <f ca="1">IFERROR(INDEX(Relationstabel!$C$3:$K$10,MATCH(VALUE(INDIRECT($A$1&amp;"L"&amp;A254)),Relationstabel!$A$3:$A$10,0),MATCH(IFERROR(VALUE(INDIRECT($A$1&amp;"M"&amp;A254)),0),Relationstabel!$C$1:$K$1,0)),"Ingen varmeinstallationer")</f>
        <v>Naturgas</v>
      </c>
      <c r="L254" s="1" t="str">
        <f ca="1">INDEX(Anvendelseskode!B:B,MATCH($E254,Anvendelseskode!$A:$A,0))</f>
        <v>Fritliggende enfamilieshus (parcelhus)</v>
      </c>
      <c r="M254" s="1" t="str">
        <f ca="1">INDEX(Anvendelseskode!C:C,MATCH($E254,Anvendelseskode!$A:$A,0))</f>
        <v>Parcelhuse</v>
      </c>
      <c r="N254" s="1" t="str">
        <f ca="1">INDEX(Anvendelseskode!D:D,MATCH($E254,Anvendelseskode!$A:$A,0))</f>
        <v>Private husholdninger</v>
      </c>
      <c r="O254" s="1" t="str">
        <f ca="1">IFERROR(INDEX(SBi!$2:$2,MATCH(G254,SBi!$1:$1,1)),SBi!$K$2)</f>
        <v>1961-1972</v>
      </c>
      <c r="P254" s="1">
        <f ca="1">IFERROR(INDEX(SBi!$C$3:$K$28,MATCH(E254,SBi!$B$3:$B$28,0),MATCH(O254,SBi!$C$2:$K$2,0)),0)</f>
        <v>134.30000000000001</v>
      </c>
      <c r="Q254" s="19">
        <f t="shared" ca="1" si="47"/>
        <v>13.9672</v>
      </c>
      <c r="R254" s="19" t="str">
        <f ca="1">IFERROR(INDEX(VpD!$2:$2,MATCH(G254,VpD!$1:$1,1)),VpD!$I$2)</f>
        <v>1961-1972</v>
      </c>
      <c r="S254" s="1">
        <f ca="1">IFERROR(INDEX(VpD!$C$3:$I$27,MATCH(E254,VpD!$B$3:$B$27,0),MATCH(R254,VpD!$C$2:$I$2,0)),0)</f>
        <v>143</v>
      </c>
      <c r="T254" s="19">
        <f t="shared" ca="1" si="48"/>
        <v>14.872</v>
      </c>
      <c r="U254" s="14" t="str">
        <f t="shared" ca="1" si="49"/>
        <v xml:space="preserve">712681.99 </v>
      </c>
      <c r="V254" s="14" t="str">
        <f t="shared" ca="1" si="50"/>
        <v>6169354.72</v>
      </c>
      <c r="W254" s="14" t="str">
        <f t="shared" ca="1" si="51"/>
        <v>POINT(712681.99 6169354.72)</v>
      </c>
      <c r="X254" s="14" t="str">
        <f>IFERROR(INDEX(BygningOmraade!B:B,MATCH(A254,BygningOmraade!A:A,0)),"")</f>
        <v/>
      </c>
    </row>
    <row r="255" spans="1:24" s="14" customFormat="1" x14ac:dyDescent="0.25">
      <c r="A255" s="14">
        <f t="shared" si="39"/>
        <v>255</v>
      </c>
      <c r="B255" s="14" t="str">
        <f t="shared" ca="1" si="40"/>
        <v>0c0a7c23-c068-4641-b729-eff837150128</v>
      </c>
      <c r="C255" s="14" t="str">
        <f t="shared" ca="1" si="41"/>
        <v>0a3f507e-1652-32b8-e044-0003ba298018</v>
      </c>
      <c r="D255" s="14">
        <f t="shared" ca="1" si="42"/>
        <v>997663</v>
      </c>
      <c r="E255" s="1">
        <f t="shared" ca="1" si="43"/>
        <v>130</v>
      </c>
      <c r="F255" s="1">
        <f t="shared" ca="1" si="44"/>
        <v>122</v>
      </c>
      <c r="G255" s="1">
        <f t="shared" ca="1" si="45"/>
        <v>1980</v>
      </c>
      <c r="H255" s="1" t="str">
        <f ca="1">IFERROR(INDEX(Varmeinstallation!B:B,MATCH(INDIRECT($A$1&amp;"L"&amp;A255)*1,Varmeinstallation!A:A,0)),"Ingen varmeinstallationer")</f>
        <v>Centralvarme fra eget anlæg, et-kammer fyr</v>
      </c>
      <c r="I255" s="1" t="str">
        <f ca="1">IFERROR(INDEX(Opvarmningsmiddel!B:B,MATCH(INDIRECT($A$1&amp;"M"&amp;A255)*1,Opvarmningsmiddel!A:A,0)),"")</f>
        <v>Naturgas</v>
      </c>
      <c r="J255" s="1">
        <f t="shared" ca="1" si="46"/>
        <v>0</v>
      </c>
      <c r="K255" s="1" t="str">
        <f ca="1">IFERROR(INDEX(Relationstabel!$C$3:$K$10,MATCH(VALUE(INDIRECT($A$1&amp;"L"&amp;A255)),Relationstabel!$A$3:$A$10,0),MATCH(IFERROR(VALUE(INDIRECT($A$1&amp;"M"&amp;A255)),0),Relationstabel!$C$1:$K$1,0)),"Ingen varmeinstallationer")</f>
        <v>Naturgas</v>
      </c>
      <c r="L255" s="1" t="str">
        <f ca="1">INDEX(Anvendelseskode!B:B,MATCH($E255,Anvendelseskode!$A:$A,0))</f>
        <v>Række-, kæde-, dobbelthus (lodret adskillelse mellem enhederne)</v>
      </c>
      <c r="M255" s="1" t="str">
        <f ca="1">INDEX(Anvendelseskode!C:C,MATCH($E255,Anvendelseskode!$A:$A,0))</f>
        <v>Række-, kæde og dobbelthuse</v>
      </c>
      <c r="N255" s="1" t="str">
        <f ca="1">INDEX(Anvendelseskode!D:D,MATCH($E255,Anvendelseskode!$A:$A,0))</f>
        <v>Private husholdninger</v>
      </c>
      <c r="O255" s="1" t="str">
        <f ca="1">IFERROR(INDEX(SBi!$2:$2,MATCH(G255,SBi!$1:$1,1)),SBi!$K$2)</f>
        <v>1979-1998</v>
      </c>
      <c r="P255" s="1">
        <f ca="1">IFERROR(INDEX(SBi!$C$3:$K$28,MATCH(E255,SBi!$B$3:$B$28,0),MATCH(O255,SBi!$C$2:$K$2,0)),0)</f>
        <v>96.8</v>
      </c>
      <c r="Q255" s="19">
        <f t="shared" ca="1" si="47"/>
        <v>11.8096</v>
      </c>
      <c r="R255" s="19" t="str">
        <f ca="1">IFERROR(INDEX(VpD!$2:$2,MATCH(G255,VpD!$1:$1,1)),VpD!$I$2)</f>
        <v>1979-1998</v>
      </c>
      <c r="S255" s="1">
        <f ca="1">IFERROR(INDEX(VpD!$C$3:$I$27,MATCH(E255,VpD!$B$3:$B$27,0),MATCH(R255,VpD!$C$2:$I$2,0)),0)</f>
        <v>74</v>
      </c>
      <c r="T255" s="19">
        <f t="shared" ca="1" si="48"/>
        <v>9.0280000000000005</v>
      </c>
      <c r="U255" s="14" t="str">
        <f t="shared" ca="1" si="49"/>
        <v xml:space="preserve">714180.16 </v>
      </c>
      <c r="V255" s="14" t="str">
        <f t="shared" ca="1" si="50"/>
        <v>6168687.94</v>
      </c>
      <c r="W255" s="14" t="str">
        <f t="shared" ca="1" si="51"/>
        <v>POINT(714180.16 6168687.94)</v>
      </c>
      <c r="X255" s="14" t="str">
        <f>IFERROR(INDEX(BygningOmraade!B:B,MATCH(A255,BygningOmraade!A:A,0)),"")</f>
        <v/>
      </c>
    </row>
    <row r="256" spans="1:24" s="14" customFormat="1" x14ac:dyDescent="0.25">
      <c r="A256" s="14">
        <f t="shared" si="39"/>
        <v>256</v>
      </c>
      <c r="B256" s="14" t="str">
        <f t="shared" ca="1" si="40"/>
        <v>0c0c0789-b233-448c-8a14-8aeffb909d96</v>
      </c>
      <c r="C256" s="14" t="str">
        <f t="shared" ca="1" si="41"/>
        <v>0a3f507e-17b6-32b8-e044-0003ba298018</v>
      </c>
      <c r="D256" s="14">
        <f t="shared" ca="1" si="42"/>
        <v>996465</v>
      </c>
      <c r="E256" s="1">
        <f t="shared" ca="1" si="43"/>
        <v>120</v>
      </c>
      <c r="F256" s="1">
        <f t="shared" ca="1" si="44"/>
        <v>160</v>
      </c>
      <c r="G256" s="1">
        <f t="shared" ca="1" si="45"/>
        <v>1958</v>
      </c>
      <c r="H256" s="1" t="str">
        <f ca="1">IFERROR(INDEX(Varmeinstallation!B:B,MATCH(INDIRECT($A$1&amp;"L"&amp;A256)*1,Varmeinstallation!A:A,0)),"Ingen varmeinstallationer")</f>
        <v>Centralvarme fra eget anlæg, et-kammer fyr</v>
      </c>
      <c r="I256" s="1" t="str">
        <f ca="1">IFERROR(INDEX(Opvarmningsmiddel!B:B,MATCH(INDIRECT($A$1&amp;"M"&amp;A256)*1,Opvarmningsmiddel!A:A,0)),"")</f>
        <v>Naturgas</v>
      </c>
      <c r="J256" s="1">
        <f t="shared" ca="1" si="46"/>
        <v>0</v>
      </c>
      <c r="K256" s="1" t="str">
        <f ca="1">IFERROR(INDEX(Relationstabel!$C$3:$K$10,MATCH(VALUE(INDIRECT($A$1&amp;"L"&amp;A256)),Relationstabel!$A$3:$A$10,0),MATCH(IFERROR(VALUE(INDIRECT($A$1&amp;"M"&amp;A256)),0),Relationstabel!$C$1:$K$1,0)),"Ingen varmeinstallationer")</f>
        <v>Naturgas</v>
      </c>
      <c r="L256" s="1" t="str">
        <f ca="1">INDEX(Anvendelseskode!B:B,MATCH($E256,Anvendelseskode!$A:$A,0))</f>
        <v>Fritliggende enfamilieshus (parcelhus)</v>
      </c>
      <c r="M256" s="1" t="str">
        <f ca="1">INDEX(Anvendelseskode!C:C,MATCH($E256,Anvendelseskode!$A:$A,0))</f>
        <v>Parcelhuse</v>
      </c>
      <c r="N256" s="1" t="str">
        <f ca="1">INDEX(Anvendelseskode!D:D,MATCH($E256,Anvendelseskode!$A:$A,0))</f>
        <v>Private husholdninger</v>
      </c>
      <c r="O256" s="1" t="str">
        <f ca="1">IFERROR(INDEX(SBi!$2:$2,MATCH(G256,SBi!$1:$1,1)),SBi!$K$2)</f>
        <v>1951-1960</v>
      </c>
      <c r="P256" s="1">
        <f ca="1">IFERROR(INDEX(SBi!$C$3:$K$28,MATCH(E256,SBi!$B$3:$B$28,0),MATCH(O256,SBi!$C$2:$K$2,0)),0)</f>
        <v>154.9</v>
      </c>
      <c r="Q256" s="19">
        <f t="shared" ca="1" si="47"/>
        <v>24.783999999999999</v>
      </c>
      <c r="R256" s="19" t="str">
        <f ca="1">IFERROR(INDEX(VpD!$2:$2,MATCH(G256,VpD!$1:$1,1)),VpD!$I$2)</f>
        <v>1951-1960</v>
      </c>
      <c r="S256" s="1">
        <f ca="1">IFERROR(INDEX(VpD!$C$3:$I$27,MATCH(E256,VpD!$B$3:$B$27,0),MATCH(R256,VpD!$C$2:$I$2,0)),0)</f>
        <v>204</v>
      </c>
      <c r="T256" s="19">
        <f t="shared" ca="1" si="48"/>
        <v>32.64</v>
      </c>
      <c r="U256" s="14" t="str">
        <f t="shared" ca="1" si="49"/>
        <v xml:space="preserve">713306.14 </v>
      </c>
      <c r="V256" s="14" t="str">
        <f t="shared" ca="1" si="50"/>
        <v>6168854.72</v>
      </c>
      <c r="W256" s="14" t="str">
        <f t="shared" ca="1" si="51"/>
        <v>POINT(713306.14 6168854.72)</v>
      </c>
      <c r="X256" s="14" t="str">
        <f>IFERROR(INDEX(BygningOmraade!B:B,MATCH(A256,BygningOmraade!A:A,0)),"")</f>
        <v/>
      </c>
    </row>
    <row r="257" spans="1:24" s="14" customFormat="1" x14ac:dyDescent="0.25">
      <c r="A257" s="14">
        <f t="shared" si="39"/>
        <v>257</v>
      </c>
      <c r="B257" s="14" t="str">
        <f t="shared" ca="1" si="40"/>
        <v>0c138a4f-e3e4-41cf-9fa1-6e4624b1c54b</v>
      </c>
      <c r="C257" s="14" t="str">
        <f t="shared" ca="1" si="41"/>
        <v>0a3f507e-1ff0-32b8-e044-0003ba298018</v>
      </c>
      <c r="D257" s="14">
        <f t="shared" ca="1" si="42"/>
        <v>993999</v>
      </c>
      <c r="E257" s="1">
        <f t="shared" ca="1" si="43"/>
        <v>120</v>
      </c>
      <c r="F257" s="1">
        <f t="shared" ca="1" si="44"/>
        <v>134</v>
      </c>
      <c r="G257" s="1">
        <f t="shared" ca="1" si="45"/>
        <v>1972</v>
      </c>
      <c r="H257" s="1" t="str">
        <f ca="1">IFERROR(INDEX(Varmeinstallation!B:B,MATCH(INDIRECT($A$1&amp;"L"&amp;A257)*1,Varmeinstallation!A:A,0)),"Ingen varmeinstallationer")</f>
        <v>Centralvarme fra eget anlæg, et-kammer fyr</v>
      </c>
      <c r="I257" s="1" t="str">
        <f ca="1">IFERROR(INDEX(Opvarmningsmiddel!B:B,MATCH(INDIRECT($A$1&amp;"M"&amp;A257)*1,Opvarmningsmiddel!A:A,0)),"")</f>
        <v>Naturgas</v>
      </c>
      <c r="J257" s="1">
        <f t="shared" ca="1" si="46"/>
        <v>0</v>
      </c>
      <c r="K257" s="1" t="str">
        <f ca="1">IFERROR(INDEX(Relationstabel!$C$3:$K$10,MATCH(VALUE(INDIRECT($A$1&amp;"L"&amp;A257)),Relationstabel!$A$3:$A$10,0),MATCH(IFERROR(VALUE(INDIRECT($A$1&amp;"M"&amp;A257)),0),Relationstabel!$C$1:$K$1,0)),"Ingen varmeinstallationer")</f>
        <v>Naturgas</v>
      </c>
      <c r="L257" s="1" t="str">
        <f ca="1">INDEX(Anvendelseskode!B:B,MATCH($E257,Anvendelseskode!$A:$A,0))</f>
        <v>Fritliggende enfamilieshus (parcelhus)</v>
      </c>
      <c r="M257" s="1" t="str">
        <f ca="1">INDEX(Anvendelseskode!C:C,MATCH($E257,Anvendelseskode!$A:$A,0))</f>
        <v>Parcelhuse</v>
      </c>
      <c r="N257" s="1" t="str">
        <f ca="1">INDEX(Anvendelseskode!D:D,MATCH($E257,Anvendelseskode!$A:$A,0))</f>
        <v>Private husholdninger</v>
      </c>
      <c r="O257" s="1" t="str">
        <f ca="1">IFERROR(INDEX(SBi!$2:$2,MATCH(G257,SBi!$1:$1,1)),SBi!$K$2)</f>
        <v>1961-1972</v>
      </c>
      <c r="P257" s="1">
        <f ca="1">IFERROR(INDEX(SBi!$C$3:$K$28,MATCH(E257,SBi!$B$3:$B$28,0),MATCH(O257,SBi!$C$2:$K$2,0)),0)</f>
        <v>134.30000000000001</v>
      </c>
      <c r="Q257" s="19">
        <f t="shared" ca="1" si="47"/>
        <v>17.996200000000002</v>
      </c>
      <c r="R257" s="19" t="str">
        <f ca="1">IFERROR(INDEX(VpD!$2:$2,MATCH(G257,VpD!$1:$1,1)),VpD!$I$2)</f>
        <v>1961-1972</v>
      </c>
      <c r="S257" s="1">
        <f ca="1">IFERROR(INDEX(VpD!$C$3:$I$27,MATCH(E257,VpD!$B$3:$B$27,0),MATCH(R257,VpD!$C$2:$I$2,0)),0)</f>
        <v>143</v>
      </c>
      <c r="T257" s="19">
        <f t="shared" ca="1" si="48"/>
        <v>19.161999999999999</v>
      </c>
      <c r="U257" s="14" t="str">
        <f t="shared" ca="1" si="49"/>
        <v xml:space="preserve">711101.15 </v>
      </c>
      <c r="V257" s="14" t="str">
        <f t="shared" ca="1" si="50"/>
        <v>6171814.05</v>
      </c>
      <c r="W257" s="14" t="str">
        <f t="shared" ca="1" si="51"/>
        <v>POINT(711101.15 6171814.05)</v>
      </c>
      <c r="X257" s="14" t="str">
        <f>IFERROR(INDEX(BygningOmraade!B:B,MATCH(A257,BygningOmraade!A:A,0)),"")</f>
        <v/>
      </c>
    </row>
    <row r="258" spans="1:24" s="14" customFormat="1" x14ac:dyDescent="0.25">
      <c r="A258" s="14">
        <f t="shared" si="39"/>
        <v>258</v>
      </c>
      <c r="B258" s="14" t="str">
        <f t="shared" ca="1" si="40"/>
        <v>0c1d0555-c071-4232-ad35-72ffb7ac4028</v>
      </c>
      <c r="C258" s="14" t="str">
        <f t="shared" ca="1" si="41"/>
        <v>0a3f507e-200a-32b8-e044-0003ba298018</v>
      </c>
      <c r="D258" s="14">
        <f t="shared" ca="1" si="42"/>
        <v>994091</v>
      </c>
      <c r="E258" s="1">
        <f t="shared" ca="1" si="43"/>
        <v>120</v>
      </c>
      <c r="F258" s="1">
        <f t="shared" ca="1" si="44"/>
        <v>134</v>
      </c>
      <c r="G258" s="1">
        <f t="shared" ca="1" si="45"/>
        <v>1989</v>
      </c>
      <c r="H258" s="1" t="str">
        <f ca="1">IFERROR(INDEX(Varmeinstallation!B:B,MATCH(INDIRECT($A$1&amp;"L"&amp;A258)*1,Varmeinstallation!A:A,0)),"Ingen varmeinstallationer")</f>
        <v>Centralvarme fra eget anlæg, et-kammer fyr</v>
      </c>
      <c r="I258" s="1" t="str">
        <f ca="1">IFERROR(INDEX(Opvarmningsmiddel!B:B,MATCH(INDIRECT($A$1&amp;"M"&amp;A258)*1,Opvarmningsmiddel!A:A,0)),"")</f>
        <v>Naturgas</v>
      </c>
      <c r="J258" s="1">
        <f t="shared" ca="1" si="46"/>
        <v>2</v>
      </c>
      <c r="K258" s="1" t="str">
        <f ca="1">IFERROR(INDEX(Relationstabel!$C$3:$K$10,MATCH(VALUE(INDIRECT($A$1&amp;"L"&amp;A258)),Relationstabel!$A$3:$A$10,0),MATCH(IFERROR(VALUE(INDIRECT($A$1&amp;"M"&amp;A258)),0),Relationstabel!$C$1:$K$1,0)),"Ingen varmeinstallationer")</f>
        <v>Naturgas</v>
      </c>
      <c r="L258" s="1" t="str">
        <f ca="1">INDEX(Anvendelseskode!B:B,MATCH($E258,Anvendelseskode!$A:$A,0))</f>
        <v>Fritliggende enfamilieshus (parcelhus)</v>
      </c>
      <c r="M258" s="1" t="str">
        <f ca="1">INDEX(Anvendelseskode!C:C,MATCH($E258,Anvendelseskode!$A:$A,0))</f>
        <v>Parcelhuse</v>
      </c>
      <c r="N258" s="1" t="str">
        <f ca="1">INDEX(Anvendelseskode!D:D,MATCH($E258,Anvendelseskode!$A:$A,0))</f>
        <v>Private husholdninger</v>
      </c>
      <c r="O258" s="1" t="str">
        <f ca="1">IFERROR(INDEX(SBi!$2:$2,MATCH(G258,SBi!$1:$1,1)),SBi!$K$2)</f>
        <v>1979-1998</v>
      </c>
      <c r="P258" s="1">
        <f ca="1">IFERROR(INDEX(SBi!$C$3:$K$28,MATCH(E258,SBi!$B$3:$B$28,0),MATCH(O258,SBi!$C$2:$K$2,0)),0)</f>
        <v>105.4</v>
      </c>
      <c r="Q258" s="19">
        <f t="shared" ca="1" si="47"/>
        <v>14.1236</v>
      </c>
      <c r="R258" s="19" t="str">
        <f ca="1">IFERROR(INDEX(VpD!$2:$2,MATCH(G258,VpD!$1:$1,1)),VpD!$I$2)</f>
        <v>1979-1998</v>
      </c>
      <c r="S258" s="1">
        <f ca="1">IFERROR(INDEX(VpD!$C$3:$I$27,MATCH(E258,VpD!$B$3:$B$27,0),MATCH(R258,VpD!$C$2:$I$2,0)),0)</f>
        <v>90</v>
      </c>
      <c r="T258" s="19">
        <f t="shared" ca="1" si="48"/>
        <v>12.06</v>
      </c>
      <c r="U258" s="14" t="str">
        <f t="shared" ca="1" si="49"/>
        <v xml:space="preserve">711029.63 </v>
      </c>
      <c r="V258" s="14" t="str">
        <f t="shared" ca="1" si="50"/>
        <v>6171854.27</v>
      </c>
      <c r="W258" s="14" t="str">
        <f t="shared" ca="1" si="51"/>
        <v>POINT(711029.63 6171854.27)</v>
      </c>
      <c r="X258" s="14" t="str">
        <f>IFERROR(INDEX(BygningOmraade!B:B,MATCH(A258,BygningOmraade!A:A,0)),"")</f>
        <v/>
      </c>
    </row>
    <row r="259" spans="1:24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0c23df39-7704-4295-a936-2745e463b1d6</v>
      </c>
      <c r="C259" s="14" t="str">
        <f t="shared" ref="C259:C322" ca="1" si="54">INDIRECT($A$1&amp;"C"&amp;A259)</f>
        <v>0a3f507e-1fff-32b8-e044-0003ba298018</v>
      </c>
      <c r="D259" s="14">
        <f t="shared" ref="D259:D322" ca="1" si="55">INDIRECT($A$1&amp;"D"&amp;A259)</f>
        <v>993716</v>
      </c>
      <c r="E259" s="1">
        <f t="shared" ref="E259:E322" ca="1" si="56">ROUNDDOWN(INDIRECT($A$1&amp;"E"&amp;A259),-1)</f>
        <v>120</v>
      </c>
      <c r="F259" s="1">
        <f t="shared" ref="F259:F322" ca="1" si="57">INDIRECT($A$1&amp;"G"&amp;A259)+INDIRECT($A$1&amp;"H"&amp;A259)+INDIRECT($A$1&amp;"I"&amp;A259)*0.5</f>
        <v>109</v>
      </c>
      <c r="G259" s="1">
        <f t="shared" ref="G259:G322" ca="1" si="58">MAX(INDIRECT($A$1&amp;"J"&amp;A259),INDIRECT($A$1&amp;"K"&amp;A259))</f>
        <v>1973</v>
      </c>
      <c r="H259" s="1" t="str">
        <f ca="1">IFERROR(INDEX(Varmeinstallation!B:B,MATCH(INDIRECT($A$1&amp;"L"&amp;A259)*1,Varmeinstallation!A:A,0)),"Ingen varmeinstallationer")</f>
        <v>Centralvarme fra eget anlæg, et-kammer fyr</v>
      </c>
      <c r="I259" s="1" t="str">
        <f ca="1">IFERROR(INDEX(Opvarmningsmiddel!B:B,MATCH(INDIRECT($A$1&amp;"M"&amp;A259)*1,Opvarmningsmiddel!A:A,0)),"")</f>
        <v>Naturgas</v>
      </c>
      <c r="J259" s="1">
        <f t="shared" ref="J259:J322" ca="1" si="59">VALUE(INDIRECT($A$1&amp;"N"&amp;A259))</f>
        <v>0</v>
      </c>
      <c r="K259" s="1" t="str">
        <f ca="1">IFERROR(INDEX(Relationstabel!$C$3:$K$10,MATCH(VALUE(INDIRECT($A$1&amp;"L"&amp;A259)),Relationstabel!$A$3:$A$10,0),MATCH(IFERROR(VALUE(INDIRECT($A$1&amp;"M"&amp;A259)),0),Relationstabel!$C$1:$K$1,0)),"Ingen varmeinstallationer")</f>
        <v>Naturgas</v>
      </c>
      <c r="L259" s="1" t="str">
        <f ca="1">INDEX(Anvendelseskode!B:B,MATCH($E259,Anvendelseskode!$A:$A,0))</f>
        <v>Fritliggende enfamilieshus (parcelhus)</v>
      </c>
      <c r="M259" s="1" t="str">
        <f ca="1">INDEX(Anvendelseskode!C:C,MATCH($E259,Anvendelseskode!$A:$A,0))</f>
        <v>Parcelhuse</v>
      </c>
      <c r="N259" s="1" t="str">
        <f ca="1">INDEX(Anvendelseskode!D:D,MATCH($E259,Anvendelseskode!$A:$A,0))</f>
        <v>Private husholdninger</v>
      </c>
      <c r="O259" s="1" t="str">
        <f ca="1">IFERROR(INDEX(SBi!$2:$2,MATCH(G259,SBi!$1:$1,1)),SBi!$K$2)</f>
        <v>1973-1978</v>
      </c>
      <c r="P259" s="1">
        <f ca="1">IFERROR(INDEX(SBi!$C$3:$K$28,MATCH(E259,SBi!$B$3:$B$28,0),MATCH(O259,SBi!$C$2:$K$2,0)),0)</f>
        <v>119.8</v>
      </c>
      <c r="Q259" s="19">
        <f t="shared" ref="Q259:Q322" ca="1" si="60">P259*F259/1000</f>
        <v>13.058199999999999</v>
      </c>
      <c r="R259" s="19" t="str">
        <f ca="1">IFERROR(INDEX(VpD!$2:$2,MATCH(G259,VpD!$1:$1,1)),VpD!$I$2)</f>
        <v>1973-1978</v>
      </c>
      <c r="S259" s="1">
        <f ca="1">IFERROR(INDEX(VpD!$C$3:$I$27,MATCH(E259,VpD!$B$3:$B$27,0),MATCH(R259,VpD!$C$2:$I$2,0)),0)</f>
        <v>117</v>
      </c>
      <c r="T259" s="19">
        <f t="shared" ref="T259:T322" ca="1" si="61">S259*F259/1000</f>
        <v>12.753</v>
      </c>
      <c r="U259" s="14" t="str">
        <f t="shared" ref="U259:U322" ca="1" si="62">IFERROR(SUBSTITUTE(LEFT(W259,FIND(" ",W259)),"POINT(",""),"")</f>
        <v xml:space="preserve">710888.5 </v>
      </c>
      <c r="V259" s="14" t="str">
        <f t="shared" ref="V259:V322" ca="1" si="63">IFERROR(SUBSTITUTE(RIGHT(W259,LEN(W259)-FIND(" ",W259)),")",""),"")</f>
        <v>6171799.01</v>
      </c>
      <c r="W259" s="14" t="str">
        <f t="shared" ref="W259:W322" ca="1" si="64">INDIRECT($A$1&amp;"o"&amp;A259)</f>
        <v>POINT(710888.5 6171799.01)</v>
      </c>
      <c r="X259" s="14" t="str">
        <f>IFERROR(INDEX(BygningOmraade!B:B,MATCH(A259,BygningOmraade!A:A,0)),"")</f>
        <v/>
      </c>
    </row>
    <row r="260" spans="1:24" s="14" customFormat="1" x14ac:dyDescent="0.25">
      <c r="A260" s="14">
        <f t="shared" si="52"/>
        <v>260</v>
      </c>
      <c r="B260" s="14" t="str">
        <f t="shared" ca="1" si="53"/>
        <v>0c25bd0b-958d-4e99-90c8-6ea3dd7503b5</v>
      </c>
      <c r="C260" s="14" t="str">
        <f t="shared" ca="1" si="54"/>
        <v>0a3f507e-1d29-32b8-e044-0003ba298018</v>
      </c>
      <c r="D260" s="14">
        <f t="shared" ca="1" si="55"/>
        <v>997687</v>
      </c>
      <c r="E260" s="1">
        <f t="shared" ca="1" si="56"/>
        <v>120</v>
      </c>
      <c r="F260" s="1">
        <f t="shared" ca="1" si="57"/>
        <v>157</v>
      </c>
      <c r="G260" s="1">
        <f t="shared" ca="1" si="58"/>
        <v>1962</v>
      </c>
      <c r="H260" s="1" t="str">
        <f ca="1">IFERROR(INDEX(Varmeinstallation!B:B,MATCH(INDIRECT($A$1&amp;"L"&amp;A260)*1,Varmeinstallation!A:A,0)),"Ingen varmeinstallationer")</f>
        <v>Centralvarme fra eget anlæg, et-kammer fyr</v>
      </c>
      <c r="I260" s="1" t="str">
        <f ca="1">IFERROR(INDEX(Opvarmningsmiddel!B:B,MATCH(INDIRECT($A$1&amp;"M"&amp;A260)*1,Opvarmningsmiddel!A:A,0)),"")</f>
        <v>Naturgas</v>
      </c>
      <c r="J260" s="1">
        <f t="shared" ca="1" si="59"/>
        <v>0</v>
      </c>
      <c r="K260" s="1" t="str">
        <f ca="1">IFERROR(INDEX(Relationstabel!$C$3:$K$10,MATCH(VALUE(INDIRECT($A$1&amp;"L"&amp;A260)),Relationstabel!$A$3:$A$10,0),MATCH(IFERROR(VALUE(INDIRECT($A$1&amp;"M"&amp;A260)),0),Relationstabel!$C$1:$K$1,0)),"Ingen varmeinstallationer")</f>
        <v>Naturgas</v>
      </c>
      <c r="L260" s="1" t="str">
        <f ca="1">INDEX(Anvendelseskode!B:B,MATCH($E260,Anvendelseskode!$A:$A,0))</f>
        <v>Fritliggende enfamilieshus (parcelhus)</v>
      </c>
      <c r="M260" s="1" t="str">
        <f ca="1">INDEX(Anvendelseskode!C:C,MATCH($E260,Anvendelseskode!$A:$A,0))</f>
        <v>Parcelhuse</v>
      </c>
      <c r="N260" s="1" t="str">
        <f ca="1">INDEX(Anvendelseskode!D:D,MATCH($E260,Anvendelseskode!$A:$A,0))</f>
        <v>Private husholdninger</v>
      </c>
      <c r="O260" s="1" t="str">
        <f ca="1">IFERROR(INDEX(SBi!$2:$2,MATCH(G260,SBi!$1:$1,1)),SBi!$K$2)</f>
        <v>1961-1972</v>
      </c>
      <c r="P260" s="1">
        <f ca="1">IFERROR(INDEX(SBi!$C$3:$K$28,MATCH(E260,SBi!$B$3:$B$28,0),MATCH(O260,SBi!$C$2:$K$2,0)),0)</f>
        <v>134.30000000000001</v>
      </c>
      <c r="Q260" s="19">
        <f t="shared" ca="1" si="60"/>
        <v>21.085100000000001</v>
      </c>
      <c r="R260" s="19" t="str">
        <f ca="1">IFERROR(INDEX(VpD!$2:$2,MATCH(G260,VpD!$1:$1,1)),VpD!$I$2)</f>
        <v>1961-1972</v>
      </c>
      <c r="S260" s="1">
        <f ca="1">IFERROR(INDEX(VpD!$C$3:$I$27,MATCH(E260,VpD!$B$3:$B$27,0),MATCH(R260,VpD!$C$2:$I$2,0)),0)</f>
        <v>143</v>
      </c>
      <c r="T260" s="19">
        <f t="shared" ca="1" si="61"/>
        <v>22.451000000000001</v>
      </c>
      <c r="U260" s="14" t="str">
        <f t="shared" ca="1" si="62"/>
        <v xml:space="preserve">714150.74 </v>
      </c>
      <c r="V260" s="14" t="str">
        <f t="shared" ca="1" si="63"/>
        <v>6168709.24</v>
      </c>
      <c r="W260" s="14" t="str">
        <f t="shared" ca="1" si="64"/>
        <v>POINT(714150.74 6168709.24)</v>
      </c>
      <c r="X260" s="14" t="str">
        <f>IFERROR(INDEX(BygningOmraade!B:B,MATCH(A260,BygningOmraade!A:A,0)),"")</f>
        <v/>
      </c>
    </row>
    <row r="261" spans="1:24" s="14" customFormat="1" x14ac:dyDescent="0.25">
      <c r="A261" s="14">
        <f t="shared" si="52"/>
        <v>261</v>
      </c>
      <c r="B261" s="14" t="str">
        <f t="shared" ca="1" si="53"/>
        <v>0c2c06ef-cd32-4738-86fb-d2816edc492f</v>
      </c>
      <c r="C261" s="14" t="str">
        <f t="shared" ca="1" si="54"/>
        <v>0a3f507e-1545-32b8-e044-0003ba298018</v>
      </c>
      <c r="D261" s="14">
        <f t="shared" ca="1" si="55"/>
        <v>997105</v>
      </c>
      <c r="E261" s="1">
        <f t="shared" ca="1" si="56"/>
        <v>130</v>
      </c>
      <c r="F261" s="1">
        <f t="shared" ca="1" si="57"/>
        <v>102</v>
      </c>
      <c r="G261" s="1">
        <f t="shared" ca="1" si="58"/>
        <v>1977</v>
      </c>
      <c r="H261" s="1" t="str">
        <f ca="1">IFERROR(INDEX(Varmeinstallation!B:B,MATCH(INDIRECT($A$1&amp;"L"&amp;A261)*1,Varmeinstallation!A:A,0)),"Ingen varmeinstallationer")</f>
        <v>Fjernvarme/blokvarme (radiatorsystemer eller varmluftanlæg)</v>
      </c>
      <c r="I261" s="1" t="str">
        <f ca="1">IFERROR(INDEX(Opvarmningsmiddel!B:B,MATCH(INDIRECT($A$1&amp;"M"&amp;A261)*1,Opvarmningsmiddel!A:A,0)),"")</f>
        <v/>
      </c>
      <c r="J261" s="1">
        <f t="shared" ca="1" si="59"/>
        <v>0</v>
      </c>
      <c r="K261" s="1" t="str">
        <f ca="1">IFERROR(INDEX(Relationstabel!$C$3:$K$10,MATCH(VALUE(INDIRECT($A$1&amp;"L"&amp;A261)),Relationstabel!$A$3:$A$10,0),MATCH(IFERROR(VALUE(INDIRECT($A$1&amp;"M"&amp;A261)),0),Relationstabel!$C$1:$K$1,0)),"Ingen varmeinstallationer")</f>
        <v>Fjernvarme/ Blokvarme</v>
      </c>
      <c r="L261" s="1" t="str">
        <f ca="1">INDEX(Anvendelseskode!B:B,MATCH($E261,Anvendelseskode!$A:$A,0))</f>
        <v>Række-, kæde-, dobbelthus (lodret adskillelse mellem enhederne)</v>
      </c>
      <c r="M261" s="1" t="str">
        <f ca="1">INDEX(Anvendelseskode!C:C,MATCH($E261,Anvendelseskode!$A:$A,0))</f>
        <v>Række-, kæde og dobbelthuse</v>
      </c>
      <c r="N261" s="1" t="str">
        <f ca="1">INDEX(Anvendelseskode!D:D,MATCH($E261,Anvendelseskode!$A:$A,0))</f>
        <v>Private husholdninger</v>
      </c>
      <c r="O261" s="1" t="str">
        <f ca="1">IFERROR(INDEX(SBi!$2:$2,MATCH(G261,SBi!$1:$1,1)),SBi!$K$2)</f>
        <v>1973-1978</v>
      </c>
      <c r="P261" s="1">
        <f ca="1">IFERROR(INDEX(SBi!$C$3:$K$28,MATCH(E261,SBi!$B$3:$B$28,0),MATCH(O261,SBi!$C$2:$K$2,0)),0)</f>
        <v>112.6</v>
      </c>
      <c r="Q261" s="19">
        <f t="shared" ca="1" si="60"/>
        <v>11.485199999999999</v>
      </c>
      <c r="R261" s="19" t="str">
        <f ca="1">IFERROR(INDEX(VpD!$2:$2,MATCH(G261,VpD!$1:$1,1)),VpD!$I$2)</f>
        <v>1973-1978</v>
      </c>
      <c r="S261" s="1">
        <f ca="1">IFERROR(INDEX(VpD!$C$3:$I$27,MATCH(E261,VpD!$B$3:$B$27,0),MATCH(R261,VpD!$C$2:$I$2,0)),0)</f>
        <v>98</v>
      </c>
      <c r="T261" s="19">
        <f t="shared" ca="1" si="61"/>
        <v>9.9960000000000004</v>
      </c>
      <c r="U261" s="14" t="str">
        <f t="shared" ca="1" si="62"/>
        <v xml:space="preserve">713560.82 </v>
      </c>
      <c r="V261" s="14" t="str">
        <f t="shared" ca="1" si="63"/>
        <v>6169484.87</v>
      </c>
      <c r="W261" s="14" t="str">
        <f t="shared" ca="1" si="64"/>
        <v>POINT(713560.82 6169484.87)</v>
      </c>
      <c r="X261" s="14" t="str">
        <f>IFERROR(INDEX(BygningOmraade!B:B,MATCH(A261,BygningOmraade!A:A,0)),"")</f>
        <v/>
      </c>
    </row>
    <row r="262" spans="1:24" s="14" customFormat="1" x14ac:dyDescent="0.25">
      <c r="A262" s="14">
        <f t="shared" si="52"/>
        <v>262</v>
      </c>
      <c r="B262" s="14" t="str">
        <f t="shared" ca="1" si="53"/>
        <v>0c4cbb7a-2047-47b8-82e9-b6c58a5087f7</v>
      </c>
      <c r="C262" s="14" t="str">
        <f t="shared" ca="1" si="54"/>
        <v>0a3f507e-15bb-32b8-e044-0003ba298018</v>
      </c>
      <c r="D262" s="14">
        <f t="shared" ca="1" si="55"/>
        <v>995909</v>
      </c>
      <c r="E262" s="1">
        <f t="shared" ca="1" si="56"/>
        <v>130</v>
      </c>
      <c r="F262" s="1">
        <f t="shared" ca="1" si="57"/>
        <v>159</v>
      </c>
      <c r="G262" s="1">
        <f t="shared" ca="1" si="58"/>
        <v>1975</v>
      </c>
      <c r="H262" s="1" t="str">
        <f ca="1">IFERROR(INDEX(Varmeinstallation!B:B,MATCH(INDIRECT($A$1&amp;"L"&amp;A262)*1,Varmeinstallation!A:A,0)),"Ingen varmeinstallationer")</f>
        <v>Centralvarme fra eget anlæg, et-kammer fyr</v>
      </c>
      <c r="I262" s="1" t="str">
        <f ca="1">IFERROR(INDEX(Opvarmningsmiddel!B:B,MATCH(INDIRECT($A$1&amp;"M"&amp;A262)*1,Opvarmningsmiddel!A:A,0)),"")</f>
        <v>Naturgas</v>
      </c>
      <c r="J262" s="1">
        <f t="shared" ca="1" si="59"/>
        <v>2</v>
      </c>
      <c r="K262" s="1" t="str">
        <f ca="1">IFERROR(INDEX(Relationstabel!$C$3:$K$10,MATCH(VALUE(INDIRECT($A$1&amp;"L"&amp;A262)),Relationstabel!$A$3:$A$10,0),MATCH(IFERROR(VALUE(INDIRECT($A$1&amp;"M"&amp;A262)),0),Relationstabel!$C$1:$K$1,0)),"Ingen varmeinstallationer")</f>
        <v>Naturgas</v>
      </c>
      <c r="L262" s="1" t="str">
        <f ca="1">INDEX(Anvendelseskode!B:B,MATCH($E262,Anvendelseskode!$A:$A,0))</f>
        <v>Række-, kæde-, dobbelthus (lodret adskillelse mellem enhederne)</v>
      </c>
      <c r="M262" s="1" t="str">
        <f ca="1">INDEX(Anvendelseskode!C:C,MATCH($E262,Anvendelseskode!$A:$A,0))</f>
        <v>Række-, kæde og dobbelthuse</v>
      </c>
      <c r="N262" s="1" t="str">
        <f ca="1">INDEX(Anvendelseskode!D:D,MATCH($E262,Anvendelseskode!$A:$A,0))</f>
        <v>Private husholdninger</v>
      </c>
      <c r="O262" s="1" t="str">
        <f ca="1">IFERROR(INDEX(SBi!$2:$2,MATCH(G262,SBi!$1:$1,1)),SBi!$K$2)</f>
        <v>1973-1978</v>
      </c>
      <c r="P262" s="1">
        <f ca="1">IFERROR(INDEX(SBi!$C$3:$K$28,MATCH(E262,SBi!$B$3:$B$28,0),MATCH(O262,SBi!$C$2:$K$2,0)),0)</f>
        <v>112.6</v>
      </c>
      <c r="Q262" s="19">
        <f t="shared" ca="1" si="60"/>
        <v>17.903399999999998</v>
      </c>
      <c r="R262" s="19" t="str">
        <f ca="1">IFERROR(INDEX(VpD!$2:$2,MATCH(G262,VpD!$1:$1,1)),VpD!$I$2)</f>
        <v>1973-1978</v>
      </c>
      <c r="S262" s="1">
        <f ca="1">IFERROR(INDEX(VpD!$C$3:$I$27,MATCH(E262,VpD!$B$3:$B$27,0),MATCH(R262,VpD!$C$2:$I$2,0)),0)</f>
        <v>98</v>
      </c>
      <c r="T262" s="19">
        <f t="shared" ca="1" si="61"/>
        <v>15.582000000000001</v>
      </c>
      <c r="U262" s="14" t="str">
        <f t="shared" ca="1" si="62"/>
        <v xml:space="preserve">712824.56 </v>
      </c>
      <c r="V262" s="14" t="str">
        <f t="shared" ca="1" si="63"/>
        <v>6168992.69</v>
      </c>
      <c r="W262" s="14" t="str">
        <f t="shared" ca="1" si="64"/>
        <v>POINT(712824.56 6168992.69)</v>
      </c>
      <c r="X262" s="14" t="str">
        <f>IFERROR(INDEX(BygningOmraade!B:B,MATCH(A262,BygningOmraade!A:A,0)),"")</f>
        <v/>
      </c>
    </row>
    <row r="263" spans="1:24" s="14" customFormat="1" x14ac:dyDescent="0.25">
      <c r="A263" s="14">
        <f t="shared" si="52"/>
        <v>263</v>
      </c>
      <c r="B263" s="14" t="str">
        <f t="shared" ca="1" si="53"/>
        <v>0c6ec015-9c60-4189-b83c-248b5b7387f3</v>
      </c>
      <c r="C263" s="14" t="str">
        <f t="shared" ca="1" si="54"/>
        <v>0a3f507e-2231-32b8-e044-0003ba298018</v>
      </c>
      <c r="D263" s="14">
        <f t="shared" ca="1" si="55"/>
        <v>995639</v>
      </c>
      <c r="E263" s="1">
        <f t="shared" ca="1" si="56"/>
        <v>120</v>
      </c>
      <c r="F263" s="1">
        <f t="shared" ca="1" si="57"/>
        <v>108</v>
      </c>
      <c r="G263" s="1">
        <f t="shared" ca="1" si="58"/>
        <v>1964</v>
      </c>
      <c r="H263" s="1" t="str">
        <f ca="1">IFERROR(INDEX(Varmeinstallation!B:B,MATCH(INDIRECT($A$1&amp;"L"&amp;A263)*1,Varmeinstallation!A:A,0)),"Ingen varmeinstallationer")</f>
        <v>Centralvarme fra eget anlæg, et-kammer fyr</v>
      </c>
      <c r="I263" s="1" t="str">
        <f ca="1">IFERROR(INDEX(Opvarmningsmiddel!B:B,MATCH(INDIRECT($A$1&amp;"M"&amp;A263)*1,Opvarmningsmiddel!A:A,0)),"")</f>
        <v>Naturgas</v>
      </c>
      <c r="J263" s="1">
        <f t="shared" ca="1" si="59"/>
        <v>0</v>
      </c>
      <c r="K263" s="1" t="str">
        <f ca="1">IFERROR(INDEX(Relationstabel!$C$3:$K$10,MATCH(VALUE(INDIRECT($A$1&amp;"L"&amp;A263)),Relationstabel!$A$3:$A$10,0),MATCH(IFERROR(VALUE(INDIRECT($A$1&amp;"M"&amp;A263)),0),Relationstabel!$C$1:$K$1,0)),"Ingen varmeinstallationer")</f>
        <v>Naturgas</v>
      </c>
      <c r="L263" s="1" t="str">
        <f ca="1">INDEX(Anvendelseskode!B:B,MATCH($E263,Anvendelseskode!$A:$A,0))</f>
        <v>Fritliggende enfamilieshus (parcelhus)</v>
      </c>
      <c r="M263" s="1" t="str">
        <f ca="1">INDEX(Anvendelseskode!C:C,MATCH($E263,Anvendelseskode!$A:$A,0))</f>
        <v>Parcelhuse</v>
      </c>
      <c r="N263" s="1" t="str">
        <f ca="1">INDEX(Anvendelseskode!D:D,MATCH($E263,Anvendelseskode!$A:$A,0))</f>
        <v>Private husholdninger</v>
      </c>
      <c r="O263" s="1" t="str">
        <f ca="1">IFERROR(INDEX(SBi!$2:$2,MATCH(G263,SBi!$1:$1,1)),SBi!$K$2)</f>
        <v>1961-1972</v>
      </c>
      <c r="P263" s="1">
        <f ca="1">IFERROR(INDEX(SBi!$C$3:$K$28,MATCH(E263,SBi!$B$3:$B$28,0),MATCH(O263,SBi!$C$2:$K$2,0)),0)</f>
        <v>134.30000000000001</v>
      </c>
      <c r="Q263" s="19">
        <f t="shared" ca="1" si="60"/>
        <v>14.504400000000002</v>
      </c>
      <c r="R263" s="19" t="str">
        <f ca="1">IFERROR(INDEX(VpD!$2:$2,MATCH(G263,VpD!$1:$1,1)),VpD!$I$2)</f>
        <v>1961-1972</v>
      </c>
      <c r="S263" s="1">
        <f ca="1">IFERROR(INDEX(VpD!$C$3:$I$27,MATCH(E263,VpD!$B$3:$B$27,0),MATCH(R263,VpD!$C$2:$I$2,0)),0)</f>
        <v>143</v>
      </c>
      <c r="T263" s="19">
        <f t="shared" ca="1" si="61"/>
        <v>15.444000000000001</v>
      </c>
      <c r="U263" s="14" t="str">
        <f t="shared" ca="1" si="62"/>
        <v xml:space="preserve">712369.26 </v>
      </c>
      <c r="V263" s="14" t="str">
        <f t="shared" ca="1" si="63"/>
        <v>6169147.99</v>
      </c>
      <c r="W263" s="14" t="str">
        <f t="shared" ca="1" si="64"/>
        <v>POINT(712369.26 6169147.99)</v>
      </c>
      <c r="X263" s="14" t="str">
        <f>IFERROR(INDEX(BygningOmraade!B:B,MATCH(A263,BygningOmraade!A:A,0)),"")</f>
        <v/>
      </c>
    </row>
    <row r="264" spans="1:24" s="14" customFormat="1" x14ac:dyDescent="0.25">
      <c r="A264" s="14">
        <f t="shared" si="52"/>
        <v>264</v>
      </c>
      <c r="B264" s="14" t="str">
        <f t="shared" ca="1" si="53"/>
        <v>0c716c02-721c-413e-b67f-037935ed6434</v>
      </c>
      <c r="C264" s="14" t="str">
        <f t="shared" ca="1" si="54"/>
        <v>0a3f507e-237a-32b8-e044-0003ba298018</v>
      </c>
      <c r="D264" s="14">
        <f t="shared" ca="1" si="55"/>
        <v>996517</v>
      </c>
      <c r="E264" s="1">
        <f t="shared" ca="1" si="56"/>
        <v>120</v>
      </c>
      <c r="F264" s="1">
        <f t="shared" ca="1" si="57"/>
        <v>122</v>
      </c>
      <c r="G264" s="1">
        <f t="shared" ca="1" si="58"/>
        <v>1999</v>
      </c>
      <c r="H264" s="1" t="str">
        <f ca="1">IFERROR(INDEX(Varmeinstallation!B:B,MATCH(INDIRECT($A$1&amp;"L"&amp;A264)*1,Varmeinstallation!A:A,0)),"Ingen varmeinstallationer")</f>
        <v>Centralvarme fra eget anlæg, et-kammer fyr</v>
      </c>
      <c r="I264" s="1" t="str">
        <f ca="1">IFERROR(INDEX(Opvarmningsmiddel!B:B,MATCH(INDIRECT($A$1&amp;"M"&amp;A264)*1,Opvarmningsmiddel!A:A,0)),"")</f>
        <v>Naturgas</v>
      </c>
      <c r="J264" s="1">
        <f t="shared" ca="1" si="59"/>
        <v>0</v>
      </c>
      <c r="K264" s="1" t="str">
        <f ca="1">IFERROR(INDEX(Relationstabel!$C$3:$K$10,MATCH(VALUE(INDIRECT($A$1&amp;"L"&amp;A264)),Relationstabel!$A$3:$A$10,0),MATCH(IFERROR(VALUE(INDIRECT($A$1&amp;"M"&amp;A264)),0),Relationstabel!$C$1:$K$1,0)),"Ingen varmeinstallationer")</f>
        <v>Naturgas</v>
      </c>
      <c r="L264" s="1" t="str">
        <f ca="1">INDEX(Anvendelseskode!B:B,MATCH($E264,Anvendelseskode!$A:$A,0))</f>
        <v>Fritliggende enfamilieshus (parcelhus)</v>
      </c>
      <c r="M264" s="1" t="str">
        <f ca="1">INDEX(Anvendelseskode!C:C,MATCH($E264,Anvendelseskode!$A:$A,0))</f>
        <v>Parcelhuse</v>
      </c>
      <c r="N264" s="1" t="str">
        <f ca="1">INDEX(Anvendelseskode!D:D,MATCH($E264,Anvendelseskode!$A:$A,0))</f>
        <v>Private husholdninger</v>
      </c>
      <c r="O264" s="1" t="str">
        <f ca="1">IFERROR(INDEX(SBi!$2:$2,MATCH(G264,SBi!$1:$1,1)),SBi!$K$2)</f>
        <v>1999-2006</v>
      </c>
      <c r="P264" s="1">
        <f ca="1">IFERROR(INDEX(SBi!$C$3:$K$28,MATCH(E264,SBi!$B$3:$B$28,0),MATCH(O264,SBi!$C$2:$K$2,0)),0)</f>
        <v>83.9</v>
      </c>
      <c r="Q264" s="19">
        <f t="shared" ca="1" si="60"/>
        <v>10.235800000000001</v>
      </c>
      <c r="R264" s="19" t="str">
        <f ca="1">IFERROR(INDEX(VpD!$2:$2,MATCH(G264,VpD!$1:$1,1)),VpD!$I$2)</f>
        <v>&gt;1998</v>
      </c>
      <c r="S264" s="1">
        <f ca="1">IFERROR(INDEX(VpD!$C$3:$I$27,MATCH(E264,VpD!$B$3:$B$27,0),MATCH(R264,VpD!$C$2:$I$2,0)),0)</f>
        <v>72</v>
      </c>
      <c r="T264" s="19">
        <f t="shared" ca="1" si="61"/>
        <v>8.7840000000000007</v>
      </c>
      <c r="U264" s="14" t="str">
        <f t="shared" ca="1" si="62"/>
        <v xml:space="preserve">713254.87 </v>
      </c>
      <c r="V264" s="14" t="str">
        <f t="shared" ca="1" si="63"/>
        <v>6168589.76</v>
      </c>
      <c r="W264" s="14" t="str">
        <f t="shared" ca="1" si="64"/>
        <v>POINT(713254.87 6168589.76)</v>
      </c>
      <c r="X264" s="14" t="str">
        <f>IFERROR(INDEX(BygningOmraade!B:B,MATCH(A264,BygningOmraade!A:A,0)),"")</f>
        <v/>
      </c>
    </row>
    <row r="265" spans="1:24" s="14" customFormat="1" x14ac:dyDescent="0.25">
      <c r="A265" s="14">
        <f t="shared" si="52"/>
        <v>265</v>
      </c>
      <c r="B265" s="14" t="str">
        <f t="shared" ca="1" si="53"/>
        <v>0c7a57f7-064a-45c7-a729-878b4d7b490b</v>
      </c>
      <c r="C265" s="14" t="str">
        <f t="shared" ca="1" si="54"/>
        <v>0a3f507e-191b-32b8-e044-0003ba298018</v>
      </c>
      <c r="D265" s="14">
        <f t="shared" ca="1" si="55"/>
        <v>994365</v>
      </c>
      <c r="E265" s="1">
        <f t="shared" ca="1" si="56"/>
        <v>120</v>
      </c>
      <c r="F265" s="1">
        <f t="shared" ca="1" si="57"/>
        <v>166</v>
      </c>
      <c r="G265" s="1">
        <f t="shared" ca="1" si="58"/>
        <v>1996</v>
      </c>
      <c r="H265" s="1" t="str">
        <f ca="1">IFERROR(INDEX(Varmeinstallation!B:B,MATCH(INDIRECT($A$1&amp;"L"&amp;A265)*1,Varmeinstallation!A:A,0)),"Ingen varmeinstallationer")</f>
        <v>Fjernvarme/blokvarme (radiatorsystemer eller varmluftanlæg)</v>
      </c>
      <c r="I265" s="1" t="str">
        <f ca="1">IFERROR(INDEX(Opvarmningsmiddel!B:B,MATCH(INDIRECT($A$1&amp;"M"&amp;A265)*1,Opvarmningsmiddel!A:A,0)),"")</f>
        <v/>
      </c>
      <c r="J265" s="1">
        <f t="shared" ca="1" si="59"/>
        <v>0</v>
      </c>
      <c r="K265" s="1" t="str">
        <f ca="1">IFERROR(INDEX(Relationstabel!$C$3:$K$10,MATCH(VALUE(INDIRECT($A$1&amp;"L"&amp;A265)),Relationstabel!$A$3:$A$10,0),MATCH(IFERROR(VALUE(INDIRECT($A$1&amp;"M"&amp;A265)),0),Relationstabel!$C$1:$K$1,0)),"Ingen varmeinstallationer")</f>
        <v>Fjernvarme/ Blokvarme</v>
      </c>
      <c r="L265" s="1" t="str">
        <f ca="1">INDEX(Anvendelseskode!B:B,MATCH($E265,Anvendelseskode!$A:$A,0))</f>
        <v>Fritliggende enfamilieshus (parcelhus)</v>
      </c>
      <c r="M265" s="1" t="str">
        <f ca="1">INDEX(Anvendelseskode!C:C,MATCH($E265,Anvendelseskode!$A:$A,0))</f>
        <v>Parcelhuse</v>
      </c>
      <c r="N265" s="1" t="str">
        <f ca="1">INDEX(Anvendelseskode!D:D,MATCH($E265,Anvendelseskode!$A:$A,0))</f>
        <v>Private husholdninger</v>
      </c>
      <c r="O265" s="1" t="str">
        <f ca="1">IFERROR(INDEX(SBi!$2:$2,MATCH(G265,SBi!$1:$1,1)),SBi!$K$2)</f>
        <v>1979-1998</v>
      </c>
      <c r="P265" s="1">
        <f ca="1">IFERROR(INDEX(SBi!$C$3:$K$28,MATCH(E265,SBi!$B$3:$B$28,0),MATCH(O265,SBi!$C$2:$K$2,0)),0)</f>
        <v>105.4</v>
      </c>
      <c r="Q265" s="19">
        <f t="shared" ca="1" si="60"/>
        <v>17.496400000000001</v>
      </c>
      <c r="R265" s="19" t="str">
        <f ca="1">IFERROR(INDEX(VpD!$2:$2,MATCH(G265,VpD!$1:$1,1)),VpD!$I$2)</f>
        <v>1979-1998</v>
      </c>
      <c r="S265" s="1">
        <f ca="1">IFERROR(INDEX(VpD!$C$3:$I$27,MATCH(E265,VpD!$B$3:$B$27,0),MATCH(R265,VpD!$C$2:$I$2,0)),0)</f>
        <v>90</v>
      </c>
      <c r="T265" s="19">
        <f t="shared" ca="1" si="61"/>
        <v>14.94</v>
      </c>
      <c r="U265" s="14" t="str">
        <f t="shared" ca="1" si="62"/>
        <v xml:space="preserve">711237.38 </v>
      </c>
      <c r="V265" s="14" t="str">
        <f t="shared" ca="1" si="63"/>
        <v>6172095.49</v>
      </c>
      <c r="W265" s="14" t="str">
        <f t="shared" ca="1" si="64"/>
        <v>POINT(711237.38 6172095.49)</v>
      </c>
      <c r="X265" s="14" t="str">
        <f>IFERROR(INDEX(BygningOmraade!B:B,MATCH(A265,BygningOmraade!A:A,0)),"")</f>
        <v/>
      </c>
    </row>
    <row r="266" spans="1:24" s="14" customFormat="1" x14ac:dyDescent="0.25">
      <c r="A266" s="14">
        <f t="shared" si="52"/>
        <v>266</v>
      </c>
      <c r="B266" s="14" t="str">
        <f t="shared" ca="1" si="53"/>
        <v>0c7d8d78-f520-4ac1-86f1-04c29885cd7f</v>
      </c>
      <c r="C266" s="14" t="str">
        <f t="shared" ca="1" si="54"/>
        <v>0a3f507e-1df9-32b8-e044-0003ba298018</v>
      </c>
      <c r="D266" s="14">
        <f t="shared" ca="1" si="55"/>
        <v>997519</v>
      </c>
      <c r="E266" s="1">
        <f t="shared" ca="1" si="56"/>
        <v>120</v>
      </c>
      <c r="F266" s="1">
        <f t="shared" ca="1" si="57"/>
        <v>148</v>
      </c>
      <c r="G266" s="1">
        <f t="shared" ca="1" si="58"/>
        <v>2015</v>
      </c>
      <c r="H266" s="1" t="str">
        <f ca="1">IFERROR(INDEX(Varmeinstallation!B:B,MATCH(INDIRECT($A$1&amp;"L"&amp;A266)*1,Varmeinstallation!A:A,0)),"Ingen varmeinstallationer")</f>
        <v>Centralvarme fra eget anlæg, et-kammer fyr</v>
      </c>
      <c r="I266" s="1" t="str">
        <f ca="1">IFERROR(INDEX(Opvarmningsmiddel!B:B,MATCH(INDIRECT($A$1&amp;"M"&amp;A266)*1,Opvarmningsmiddel!A:A,0)),"")</f>
        <v>Naturgas</v>
      </c>
      <c r="J266" s="1">
        <f t="shared" ca="1" si="59"/>
        <v>0</v>
      </c>
      <c r="K266" s="1" t="str">
        <f ca="1">IFERROR(INDEX(Relationstabel!$C$3:$K$10,MATCH(VALUE(INDIRECT($A$1&amp;"L"&amp;A266)),Relationstabel!$A$3:$A$10,0),MATCH(IFERROR(VALUE(INDIRECT($A$1&amp;"M"&amp;A266)),0),Relationstabel!$C$1:$K$1,0)),"Ingen varmeinstallationer")</f>
        <v>Naturgas</v>
      </c>
      <c r="L266" s="1" t="str">
        <f ca="1">INDEX(Anvendelseskode!B:B,MATCH($E266,Anvendelseskode!$A:$A,0))</f>
        <v>Fritliggende enfamilieshus (parcelhus)</v>
      </c>
      <c r="M266" s="1" t="str">
        <f ca="1">INDEX(Anvendelseskode!C:C,MATCH($E266,Anvendelseskode!$A:$A,0))</f>
        <v>Parcelhuse</v>
      </c>
      <c r="N266" s="1" t="str">
        <f ca="1">INDEX(Anvendelseskode!D:D,MATCH($E266,Anvendelseskode!$A:$A,0))</f>
        <v>Private husholdninger</v>
      </c>
      <c r="O266" s="1" t="str">
        <f ca="1">IFERROR(INDEX(SBi!$2:$2,MATCH(G266,SBi!$1:$1,1)),SBi!$K$2)</f>
        <v>Efter 2006</v>
      </c>
      <c r="P266" s="1">
        <f ca="1">IFERROR(INDEX(SBi!$C$3:$K$28,MATCH(E266,SBi!$B$3:$B$28,0),MATCH(O266,SBi!$C$2:$K$2,0)),0)</f>
        <v>67.3</v>
      </c>
      <c r="Q266" s="19">
        <f t="shared" ca="1" si="60"/>
        <v>9.9603999999999999</v>
      </c>
      <c r="R266" s="19" t="str">
        <f ca="1">IFERROR(INDEX(VpD!$2:$2,MATCH(G266,VpD!$1:$1,1)),VpD!$I$2)</f>
        <v>&gt;1998</v>
      </c>
      <c r="S266" s="1">
        <f ca="1">IFERROR(INDEX(VpD!$C$3:$I$27,MATCH(E266,VpD!$B$3:$B$27,0),MATCH(R266,VpD!$C$2:$I$2,0)),0)</f>
        <v>72</v>
      </c>
      <c r="T266" s="19">
        <f t="shared" ca="1" si="61"/>
        <v>10.656000000000001</v>
      </c>
      <c r="U266" s="14" t="str">
        <f t="shared" ca="1" si="62"/>
        <v xml:space="preserve">713876.41 </v>
      </c>
      <c r="V266" s="14" t="str">
        <f t="shared" ca="1" si="63"/>
        <v>6169410.02</v>
      </c>
      <c r="W266" s="14" t="str">
        <f t="shared" ca="1" si="64"/>
        <v>POINT(713876.41 6169410.02)</v>
      </c>
      <c r="X266" s="14" t="str">
        <f>IFERROR(INDEX(BygningOmraade!B:B,MATCH(A266,BygningOmraade!A:A,0)),"")</f>
        <v/>
      </c>
    </row>
    <row r="267" spans="1:24" s="14" customFormat="1" x14ac:dyDescent="0.25">
      <c r="A267" s="14">
        <f t="shared" si="52"/>
        <v>267</v>
      </c>
      <c r="B267" s="14" t="str">
        <f t="shared" ca="1" si="53"/>
        <v>0c881930-5cf4-4bc3-b711-220db757f6f6</v>
      </c>
      <c r="C267" s="14" t="str">
        <f t="shared" ca="1" si="54"/>
        <v>0a3f507e-205a-32b8-e044-0003ba298018</v>
      </c>
      <c r="D267" s="14">
        <f t="shared" ca="1" si="55"/>
        <v>993815</v>
      </c>
      <c r="E267" s="1">
        <f t="shared" ca="1" si="56"/>
        <v>120</v>
      </c>
      <c r="F267" s="1">
        <f t="shared" ca="1" si="57"/>
        <v>109</v>
      </c>
      <c r="G267" s="1">
        <f t="shared" ca="1" si="58"/>
        <v>1973</v>
      </c>
      <c r="H267" s="1" t="str">
        <f ca="1">IFERROR(INDEX(Varmeinstallation!B:B,MATCH(INDIRECT($A$1&amp;"L"&amp;A267)*1,Varmeinstallation!A:A,0)),"Ingen varmeinstallationer")</f>
        <v>Centralvarme fra eget anlæg, et-kammer fyr</v>
      </c>
      <c r="I267" s="1" t="str">
        <f ca="1">IFERROR(INDEX(Opvarmningsmiddel!B:B,MATCH(INDIRECT($A$1&amp;"M"&amp;A267)*1,Opvarmningsmiddel!A:A,0)),"")</f>
        <v>Naturgas</v>
      </c>
      <c r="J267" s="1">
        <f t="shared" ca="1" si="59"/>
        <v>2</v>
      </c>
      <c r="K267" s="1" t="str">
        <f ca="1">IFERROR(INDEX(Relationstabel!$C$3:$K$10,MATCH(VALUE(INDIRECT($A$1&amp;"L"&amp;A267)),Relationstabel!$A$3:$A$10,0),MATCH(IFERROR(VALUE(INDIRECT($A$1&amp;"M"&amp;A267)),0),Relationstabel!$C$1:$K$1,0)),"Ingen varmeinstallationer")</f>
        <v>Naturgas</v>
      </c>
      <c r="L267" s="1" t="str">
        <f ca="1">INDEX(Anvendelseskode!B:B,MATCH($E267,Anvendelseskode!$A:$A,0))</f>
        <v>Fritliggende enfamilieshus (parcelhus)</v>
      </c>
      <c r="M267" s="1" t="str">
        <f ca="1">INDEX(Anvendelseskode!C:C,MATCH($E267,Anvendelseskode!$A:$A,0))</f>
        <v>Parcelhuse</v>
      </c>
      <c r="N267" s="1" t="str">
        <f ca="1">INDEX(Anvendelseskode!D:D,MATCH($E267,Anvendelseskode!$A:$A,0))</f>
        <v>Private husholdninger</v>
      </c>
      <c r="O267" s="1" t="str">
        <f ca="1">IFERROR(INDEX(SBi!$2:$2,MATCH(G267,SBi!$1:$1,1)),SBi!$K$2)</f>
        <v>1973-1978</v>
      </c>
      <c r="P267" s="1">
        <f ca="1">IFERROR(INDEX(SBi!$C$3:$K$28,MATCH(E267,SBi!$B$3:$B$28,0),MATCH(O267,SBi!$C$2:$K$2,0)),0)</f>
        <v>119.8</v>
      </c>
      <c r="Q267" s="19">
        <f t="shared" ca="1" si="60"/>
        <v>13.058199999999999</v>
      </c>
      <c r="R267" s="19" t="str">
        <f ca="1">IFERROR(INDEX(VpD!$2:$2,MATCH(G267,VpD!$1:$1,1)),VpD!$I$2)</f>
        <v>1973-1978</v>
      </c>
      <c r="S267" s="1">
        <f ca="1">IFERROR(INDEX(VpD!$C$3:$I$27,MATCH(E267,VpD!$B$3:$B$27,0),MATCH(R267,VpD!$C$2:$I$2,0)),0)</f>
        <v>117</v>
      </c>
      <c r="T267" s="19">
        <f t="shared" ca="1" si="61"/>
        <v>12.753</v>
      </c>
      <c r="U267" s="14" t="str">
        <f t="shared" ca="1" si="62"/>
        <v xml:space="preserve">710721.14 </v>
      </c>
      <c r="V267" s="14" t="str">
        <f t="shared" ca="1" si="63"/>
        <v>6172008.66</v>
      </c>
      <c r="W267" s="14" t="str">
        <f t="shared" ca="1" si="64"/>
        <v>POINT(710721.14 6172008.66)</v>
      </c>
      <c r="X267" s="14" t="str">
        <f>IFERROR(INDEX(BygningOmraade!B:B,MATCH(A267,BygningOmraade!A:A,0)),"")</f>
        <v/>
      </c>
    </row>
    <row r="268" spans="1:24" s="14" customFormat="1" x14ac:dyDescent="0.25">
      <c r="A268" s="14">
        <f t="shared" si="52"/>
        <v>268</v>
      </c>
      <c r="B268" s="14" t="str">
        <f t="shared" ca="1" si="53"/>
        <v>0c952ab8-2d75-478b-bd37-57505dcbaedf</v>
      </c>
      <c r="C268" s="14" t="str">
        <f t="shared" ca="1" si="54"/>
        <v>0a3f507e-2213-32b8-e044-0003ba298018</v>
      </c>
      <c r="D268" s="14">
        <f t="shared" ca="1" si="55"/>
        <v>995941</v>
      </c>
      <c r="E268" s="1">
        <f t="shared" ca="1" si="56"/>
        <v>120</v>
      </c>
      <c r="F268" s="1">
        <f t="shared" ca="1" si="57"/>
        <v>113</v>
      </c>
      <c r="G268" s="1">
        <f t="shared" ca="1" si="58"/>
        <v>1956</v>
      </c>
      <c r="H268" s="1" t="str">
        <f ca="1">IFERROR(INDEX(Varmeinstallation!B:B,MATCH(INDIRECT($A$1&amp;"L"&amp;A268)*1,Varmeinstallation!A:A,0)),"Ingen varmeinstallationer")</f>
        <v>Centralvarme fra eget anlæg, et-kammer fyr</v>
      </c>
      <c r="I268" s="1" t="str">
        <f ca="1">IFERROR(INDEX(Opvarmningsmiddel!B:B,MATCH(INDIRECT($A$1&amp;"M"&amp;A268)*1,Opvarmningsmiddel!A:A,0)),"")</f>
        <v>Naturgas</v>
      </c>
      <c r="J268" s="1">
        <f t="shared" ca="1" si="59"/>
        <v>0</v>
      </c>
      <c r="K268" s="1" t="str">
        <f ca="1">IFERROR(INDEX(Relationstabel!$C$3:$K$10,MATCH(VALUE(INDIRECT($A$1&amp;"L"&amp;A268)),Relationstabel!$A$3:$A$10,0),MATCH(IFERROR(VALUE(INDIRECT($A$1&amp;"M"&amp;A268)),0),Relationstabel!$C$1:$K$1,0)),"Ingen varmeinstallationer")</f>
        <v>Naturgas</v>
      </c>
      <c r="L268" s="1" t="str">
        <f ca="1">INDEX(Anvendelseskode!B:B,MATCH($E268,Anvendelseskode!$A:$A,0))</f>
        <v>Fritliggende enfamilieshus (parcelhus)</v>
      </c>
      <c r="M268" s="1" t="str">
        <f ca="1">INDEX(Anvendelseskode!C:C,MATCH($E268,Anvendelseskode!$A:$A,0))</f>
        <v>Parcelhuse</v>
      </c>
      <c r="N268" s="1" t="str">
        <f ca="1">INDEX(Anvendelseskode!D:D,MATCH($E268,Anvendelseskode!$A:$A,0))</f>
        <v>Private husholdninger</v>
      </c>
      <c r="O268" s="1" t="str">
        <f ca="1">IFERROR(INDEX(SBi!$2:$2,MATCH(G268,SBi!$1:$1,1)),SBi!$K$2)</f>
        <v>1951-1960</v>
      </c>
      <c r="P268" s="1">
        <f ca="1">IFERROR(INDEX(SBi!$C$3:$K$28,MATCH(E268,SBi!$B$3:$B$28,0),MATCH(O268,SBi!$C$2:$K$2,0)),0)</f>
        <v>154.9</v>
      </c>
      <c r="Q268" s="19">
        <f t="shared" ca="1" si="60"/>
        <v>17.503700000000002</v>
      </c>
      <c r="R268" s="19" t="str">
        <f ca="1">IFERROR(INDEX(VpD!$2:$2,MATCH(G268,VpD!$1:$1,1)),VpD!$I$2)</f>
        <v>1951-1960</v>
      </c>
      <c r="S268" s="1">
        <f ca="1">IFERROR(INDEX(VpD!$C$3:$I$27,MATCH(E268,VpD!$B$3:$B$27,0),MATCH(R268,VpD!$C$2:$I$2,0)),0)</f>
        <v>204</v>
      </c>
      <c r="T268" s="19">
        <f t="shared" ca="1" si="61"/>
        <v>23.052</v>
      </c>
      <c r="U268" s="14" t="str">
        <f t="shared" ca="1" si="62"/>
        <v xml:space="preserve">712742.82 </v>
      </c>
      <c r="V268" s="14" t="str">
        <f t="shared" ca="1" si="63"/>
        <v>6169251.64</v>
      </c>
      <c r="W268" s="14" t="str">
        <f t="shared" ca="1" si="64"/>
        <v>POINT(712742.82 6169251.64)</v>
      </c>
      <c r="X268" s="14" t="str">
        <f>IFERROR(INDEX(BygningOmraade!B:B,MATCH(A268,BygningOmraade!A:A,0)),"")</f>
        <v/>
      </c>
    </row>
    <row r="269" spans="1:24" s="14" customFormat="1" x14ac:dyDescent="0.25">
      <c r="A269" s="14">
        <f t="shared" si="52"/>
        <v>269</v>
      </c>
      <c r="B269" s="14" t="str">
        <f t="shared" ca="1" si="53"/>
        <v>0cace883-0dd1-4c55-87a4-1392ddac90ee</v>
      </c>
      <c r="C269" s="14" t="str">
        <f t="shared" ca="1" si="54"/>
        <v>0a3f507e-1eda-32b8-e044-0003ba298018</v>
      </c>
      <c r="D269" s="14">
        <f t="shared" ca="1" si="55"/>
        <v>995025</v>
      </c>
      <c r="E269" s="1">
        <f t="shared" ca="1" si="56"/>
        <v>130</v>
      </c>
      <c r="F269" s="1">
        <f t="shared" ca="1" si="57"/>
        <v>131</v>
      </c>
      <c r="G269" s="1">
        <f t="shared" ca="1" si="58"/>
        <v>1973</v>
      </c>
      <c r="H269" s="1" t="str">
        <f ca="1">IFERROR(INDEX(Varmeinstallation!B:B,MATCH(INDIRECT($A$1&amp;"L"&amp;A269)*1,Varmeinstallation!A:A,0)),"Ingen varmeinstallationer")</f>
        <v>Fjernvarme/blokvarme (radiatorsystemer eller varmluftanlæg)</v>
      </c>
      <c r="I269" s="1" t="str">
        <f ca="1">IFERROR(INDEX(Opvarmningsmiddel!B:B,MATCH(INDIRECT($A$1&amp;"M"&amp;A269)*1,Opvarmningsmiddel!A:A,0)),"")</f>
        <v/>
      </c>
      <c r="J269" s="1">
        <f t="shared" ca="1" si="59"/>
        <v>0</v>
      </c>
      <c r="K269" s="1" t="str">
        <f ca="1">IFERROR(INDEX(Relationstabel!$C$3:$K$10,MATCH(VALUE(INDIRECT($A$1&amp;"L"&amp;A269)),Relationstabel!$A$3:$A$10,0),MATCH(IFERROR(VALUE(INDIRECT($A$1&amp;"M"&amp;A269)),0),Relationstabel!$C$1:$K$1,0)),"Ingen varmeinstallationer")</f>
        <v>Fjernvarme/ Blokvarme</v>
      </c>
      <c r="L269" s="1" t="str">
        <f ca="1">INDEX(Anvendelseskode!B:B,MATCH($E269,Anvendelseskode!$A:$A,0))</f>
        <v>Række-, kæde-, dobbelthus (lodret adskillelse mellem enhederne)</v>
      </c>
      <c r="M269" s="1" t="str">
        <f ca="1">INDEX(Anvendelseskode!C:C,MATCH($E269,Anvendelseskode!$A:$A,0))</f>
        <v>Række-, kæde og dobbelthuse</v>
      </c>
      <c r="N269" s="1" t="str">
        <f ca="1">INDEX(Anvendelseskode!D:D,MATCH($E269,Anvendelseskode!$A:$A,0))</f>
        <v>Private husholdninger</v>
      </c>
      <c r="O269" s="1" t="str">
        <f ca="1">IFERROR(INDEX(SBi!$2:$2,MATCH(G269,SBi!$1:$1,1)),SBi!$K$2)</f>
        <v>1973-1978</v>
      </c>
      <c r="P269" s="1">
        <f ca="1">IFERROR(INDEX(SBi!$C$3:$K$28,MATCH(E269,SBi!$B$3:$B$28,0),MATCH(O269,SBi!$C$2:$K$2,0)),0)</f>
        <v>112.6</v>
      </c>
      <c r="Q269" s="19">
        <f t="shared" ca="1" si="60"/>
        <v>14.750599999999999</v>
      </c>
      <c r="R269" s="19" t="str">
        <f ca="1">IFERROR(INDEX(VpD!$2:$2,MATCH(G269,VpD!$1:$1,1)),VpD!$I$2)</f>
        <v>1973-1978</v>
      </c>
      <c r="S269" s="1">
        <f ca="1">IFERROR(INDEX(VpD!$C$3:$I$27,MATCH(E269,VpD!$B$3:$B$27,0),MATCH(R269,VpD!$C$2:$I$2,0)),0)</f>
        <v>98</v>
      </c>
      <c r="T269" s="19">
        <f t="shared" ca="1" si="61"/>
        <v>12.837999999999999</v>
      </c>
      <c r="U269" s="14" t="str">
        <f t="shared" ca="1" si="62"/>
        <v xml:space="preserve">711701.57 </v>
      </c>
      <c r="V269" s="14" t="str">
        <f t="shared" ca="1" si="63"/>
        <v>6172111.67</v>
      </c>
      <c r="W269" s="14" t="str">
        <f t="shared" ca="1" si="64"/>
        <v>POINT(711701.57 6172111.67)</v>
      </c>
      <c r="X269" s="14" t="str">
        <f>IFERROR(INDEX(BygningOmraade!B:B,MATCH(A269,BygningOmraade!A:A,0)),"")</f>
        <v/>
      </c>
    </row>
    <row r="270" spans="1:24" s="14" customFormat="1" x14ac:dyDescent="0.25">
      <c r="A270" s="14">
        <f t="shared" si="52"/>
        <v>270</v>
      </c>
      <c r="B270" s="14" t="str">
        <f t="shared" ca="1" si="53"/>
        <v>0cb6a13e-a8e6-48f5-921e-fd715dfb1100</v>
      </c>
      <c r="C270" s="14" t="str">
        <f t="shared" ca="1" si="54"/>
        <v>0a3f507e-1b6c-32b8-e044-0003ba298018</v>
      </c>
      <c r="D270" s="14">
        <f t="shared" ca="1" si="55"/>
        <v>996800</v>
      </c>
      <c r="E270" s="1">
        <f t="shared" ca="1" si="56"/>
        <v>130</v>
      </c>
      <c r="F270" s="1">
        <f t="shared" ca="1" si="57"/>
        <v>109</v>
      </c>
      <c r="G270" s="1">
        <f t="shared" ca="1" si="58"/>
        <v>1978</v>
      </c>
      <c r="H270" s="1" t="str">
        <f ca="1">IFERROR(INDEX(Varmeinstallation!B:B,MATCH(INDIRECT($A$1&amp;"L"&amp;A270)*1,Varmeinstallation!A:A,0)),"Ingen varmeinstallationer")</f>
        <v>Fjernvarme/blokvarme (radiatorsystemer eller varmluftanlæg)</v>
      </c>
      <c r="I270" s="1" t="str">
        <f ca="1">IFERROR(INDEX(Opvarmningsmiddel!B:B,MATCH(INDIRECT($A$1&amp;"M"&amp;A270)*1,Opvarmningsmiddel!A:A,0)),"")</f>
        <v/>
      </c>
      <c r="J270" s="1">
        <f t="shared" ca="1" si="59"/>
        <v>0</v>
      </c>
      <c r="K270" s="1" t="str">
        <f ca="1">IFERROR(INDEX(Relationstabel!$C$3:$K$10,MATCH(VALUE(INDIRECT($A$1&amp;"L"&amp;A270)),Relationstabel!$A$3:$A$10,0),MATCH(IFERROR(VALUE(INDIRECT($A$1&amp;"M"&amp;A270)),0),Relationstabel!$C$1:$K$1,0)),"Ingen varmeinstallationer")</f>
        <v>Fjernvarme/ Blokvarme</v>
      </c>
      <c r="L270" s="1" t="str">
        <f ca="1">INDEX(Anvendelseskode!B:B,MATCH($E270,Anvendelseskode!$A:$A,0))</f>
        <v>Række-, kæde-, dobbelthus (lodret adskillelse mellem enhederne)</v>
      </c>
      <c r="M270" s="1" t="str">
        <f ca="1">INDEX(Anvendelseskode!C:C,MATCH($E270,Anvendelseskode!$A:$A,0))</f>
        <v>Række-, kæde og dobbelthuse</v>
      </c>
      <c r="N270" s="1" t="str">
        <f ca="1">INDEX(Anvendelseskode!D:D,MATCH($E270,Anvendelseskode!$A:$A,0))</f>
        <v>Private husholdninger</v>
      </c>
      <c r="O270" s="1" t="str">
        <f ca="1">IFERROR(INDEX(SBi!$2:$2,MATCH(G270,SBi!$1:$1,1)),SBi!$K$2)</f>
        <v>1973-1978</v>
      </c>
      <c r="P270" s="1">
        <f ca="1">IFERROR(INDEX(SBi!$C$3:$K$28,MATCH(E270,SBi!$B$3:$B$28,0),MATCH(O270,SBi!$C$2:$K$2,0)),0)</f>
        <v>112.6</v>
      </c>
      <c r="Q270" s="19">
        <f t="shared" ca="1" si="60"/>
        <v>12.273399999999999</v>
      </c>
      <c r="R270" s="19" t="str">
        <f ca="1">IFERROR(INDEX(VpD!$2:$2,MATCH(G270,VpD!$1:$1,1)),VpD!$I$2)</f>
        <v>1973-1978</v>
      </c>
      <c r="S270" s="1">
        <f ca="1">IFERROR(INDEX(VpD!$C$3:$I$27,MATCH(E270,VpD!$B$3:$B$27,0),MATCH(R270,VpD!$C$2:$I$2,0)),0)</f>
        <v>98</v>
      </c>
      <c r="T270" s="19">
        <f t="shared" ca="1" si="61"/>
        <v>10.682</v>
      </c>
      <c r="U270" s="14" t="str">
        <f t="shared" ca="1" si="62"/>
        <v xml:space="preserve">713467.33 </v>
      </c>
      <c r="V270" s="14" t="str">
        <f t="shared" ca="1" si="63"/>
        <v>6169678.18</v>
      </c>
      <c r="W270" s="14" t="str">
        <f t="shared" ca="1" si="64"/>
        <v>POINT(713467.33 6169678.18)</v>
      </c>
      <c r="X270" s="14" t="str">
        <f>IFERROR(INDEX(BygningOmraade!B:B,MATCH(A270,BygningOmraade!A:A,0)),"")</f>
        <v/>
      </c>
    </row>
    <row r="271" spans="1:24" s="14" customFormat="1" x14ac:dyDescent="0.25">
      <c r="A271" s="14">
        <f t="shared" si="52"/>
        <v>271</v>
      </c>
      <c r="B271" s="14" t="str">
        <f t="shared" ca="1" si="53"/>
        <v>0cc8350b-88c4-41cb-94cb-25227b47effe</v>
      </c>
      <c r="C271" s="14" t="str">
        <f t="shared" ca="1" si="54"/>
        <v>0a3f507e-21e5-32b8-e044-0003ba298018</v>
      </c>
      <c r="D271" s="14">
        <f t="shared" ca="1" si="55"/>
        <v>996531</v>
      </c>
      <c r="E271" s="1">
        <f t="shared" ca="1" si="56"/>
        <v>120</v>
      </c>
      <c r="F271" s="1">
        <f t="shared" ca="1" si="57"/>
        <v>198</v>
      </c>
      <c r="G271" s="1">
        <f t="shared" ca="1" si="58"/>
        <v>2014</v>
      </c>
      <c r="H271" s="1" t="str">
        <f ca="1">IFERROR(INDEX(Varmeinstallation!B:B,MATCH(INDIRECT($A$1&amp;"L"&amp;A271)*1,Varmeinstallation!A:A,0)),"Ingen varmeinstallationer")</f>
        <v>Centralvarme fra eget anlæg, et-kammer fyr</v>
      </c>
      <c r="I271" s="1" t="str">
        <f ca="1">IFERROR(INDEX(Opvarmningsmiddel!B:B,MATCH(INDIRECT($A$1&amp;"M"&amp;A271)*1,Opvarmningsmiddel!A:A,0)),"")</f>
        <v>Naturgas</v>
      </c>
      <c r="J271" s="1">
        <f t="shared" ca="1" si="59"/>
        <v>2</v>
      </c>
      <c r="K271" s="1" t="str">
        <f ca="1">IFERROR(INDEX(Relationstabel!$C$3:$K$10,MATCH(VALUE(INDIRECT($A$1&amp;"L"&amp;A271)),Relationstabel!$A$3:$A$10,0),MATCH(IFERROR(VALUE(INDIRECT($A$1&amp;"M"&amp;A271)),0),Relationstabel!$C$1:$K$1,0)),"Ingen varmeinstallationer")</f>
        <v>Naturgas</v>
      </c>
      <c r="L271" s="1" t="str">
        <f ca="1">INDEX(Anvendelseskode!B:B,MATCH($E271,Anvendelseskode!$A:$A,0))</f>
        <v>Fritliggende enfamilieshus (parcelhus)</v>
      </c>
      <c r="M271" s="1" t="str">
        <f ca="1">INDEX(Anvendelseskode!C:C,MATCH($E271,Anvendelseskode!$A:$A,0))</f>
        <v>Parcelhuse</v>
      </c>
      <c r="N271" s="1" t="str">
        <f ca="1">INDEX(Anvendelseskode!D:D,MATCH($E271,Anvendelseskode!$A:$A,0))</f>
        <v>Private husholdninger</v>
      </c>
      <c r="O271" s="1" t="str">
        <f ca="1">IFERROR(INDEX(SBi!$2:$2,MATCH(G271,SBi!$1:$1,1)),SBi!$K$2)</f>
        <v>Efter 2006</v>
      </c>
      <c r="P271" s="1">
        <f ca="1">IFERROR(INDEX(SBi!$C$3:$K$28,MATCH(E271,SBi!$B$3:$B$28,0),MATCH(O271,SBi!$C$2:$K$2,0)),0)</f>
        <v>67.3</v>
      </c>
      <c r="Q271" s="19">
        <f t="shared" ca="1" si="60"/>
        <v>13.3254</v>
      </c>
      <c r="R271" s="19" t="str">
        <f ca="1">IFERROR(INDEX(VpD!$2:$2,MATCH(G271,VpD!$1:$1,1)),VpD!$I$2)</f>
        <v>&gt;1998</v>
      </c>
      <c r="S271" s="1">
        <f ca="1">IFERROR(INDEX(VpD!$C$3:$I$27,MATCH(E271,VpD!$B$3:$B$27,0),MATCH(R271,VpD!$C$2:$I$2,0)),0)</f>
        <v>72</v>
      </c>
      <c r="T271" s="19">
        <f t="shared" ca="1" si="61"/>
        <v>14.256</v>
      </c>
      <c r="U271" s="14" t="str">
        <f t="shared" ca="1" si="62"/>
        <v xml:space="preserve">713228.17 </v>
      </c>
      <c r="V271" s="14" t="str">
        <f t="shared" ca="1" si="63"/>
        <v>6168939.23</v>
      </c>
      <c r="W271" s="14" t="str">
        <f t="shared" ca="1" si="64"/>
        <v>POINT(713228.17 6168939.23)</v>
      </c>
      <c r="X271" s="14" t="str">
        <f>IFERROR(INDEX(BygningOmraade!B:B,MATCH(A271,BygningOmraade!A:A,0)),"")</f>
        <v/>
      </c>
    </row>
    <row r="272" spans="1:24" s="14" customFormat="1" x14ac:dyDescent="0.25">
      <c r="A272" s="14">
        <f t="shared" si="52"/>
        <v>272</v>
      </c>
      <c r="B272" s="14" t="str">
        <f t="shared" ca="1" si="53"/>
        <v>0ce3da1f-2aa5-46d2-8d57-59cfe0057eee</v>
      </c>
      <c r="C272" s="14" t="str">
        <f t="shared" ca="1" si="54"/>
        <v>0a3f507e-1c40-32b8-e044-0003ba298018</v>
      </c>
      <c r="D272" s="14">
        <f t="shared" ca="1" si="55"/>
        <v>996959</v>
      </c>
      <c r="E272" s="1">
        <f t="shared" ca="1" si="56"/>
        <v>130</v>
      </c>
      <c r="F272" s="1">
        <f t="shared" ca="1" si="57"/>
        <v>111</v>
      </c>
      <c r="G272" s="1">
        <f t="shared" ca="1" si="58"/>
        <v>1974</v>
      </c>
      <c r="H272" s="1" t="str">
        <f ca="1">IFERROR(INDEX(Varmeinstallation!B:B,MATCH(INDIRECT($A$1&amp;"L"&amp;A272)*1,Varmeinstallation!A:A,0)),"Ingen varmeinstallationer")</f>
        <v>Fjernvarme/blokvarme (radiatorsystemer eller varmluftanlæg)</v>
      </c>
      <c r="I272" s="1" t="str">
        <f ca="1">IFERROR(INDEX(Opvarmningsmiddel!B:B,MATCH(INDIRECT($A$1&amp;"M"&amp;A272)*1,Opvarmningsmiddel!A:A,0)),"")</f>
        <v/>
      </c>
      <c r="J272" s="1">
        <f t="shared" ca="1" si="59"/>
        <v>0</v>
      </c>
      <c r="K272" s="1" t="str">
        <f ca="1">IFERROR(INDEX(Relationstabel!$C$3:$K$10,MATCH(VALUE(INDIRECT($A$1&amp;"L"&amp;A272)),Relationstabel!$A$3:$A$10,0),MATCH(IFERROR(VALUE(INDIRECT($A$1&amp;"M"&amp;A272)),0),Relationstabel!$C$1:$K$1,0)),"Ingen varmeinstallationer")</f>
        <v>Fjernvarme/ Blokvarme</v>
      </c>
      <c r="L272" s="1" t="str">
        <f ca="1">INDEX(Anvendelseskode!B:B,MATCH($E272,Anvendelseskode!$A:$A,0))</f>
        <v>Række-, kæde-, dobbelthus (lodret adskillelse mellem enhederne)</v>
      </c>
      <c r="M272" s="1" t="str">
        <f ca="1">INDEX(Anvendelseskode!C:C,MATCH($E272,Anvendelseskode!$A:$A,0))</f>
        <v>Række-, kæde og dobbelthuse</v>
      </c>
      <c r="N272" s="1" t="str">
        <f ca="1">INDEX(Anvendelseskode!D:D,MATCH($E272,Anvendelseskode!$A:$A,0))</f>
        <v>Private husholdninger</v>
      </c>
      <c r="O272" s="1" t="str">
        <f ca="1">IFERROR(INDEX(SBi!$2:$2,MATCH(G272,SBi!$1:$1,1)),SBi!$K$2)</f>
        <v>1973-1978</v>
      </c>
      <c r="P272" s="1">
        <f ca="1">IFERROR(INDEX(SBi!$C$3:$K$28,MATCH(E272,SBi!$B$3:$B$28,0),MATCH(O272,SBi!$C$2:$K$2,0)),0)</f>
        <v>112.6</v>
      </c>
      <c r="Q272" s="19">
        <f t="shared" ca="1" si="60"/>
        <v>12.498599999999998</v>
      </c>
      <c r="R272" s="19" t="str">
        <f ca="1">IFERROR(INDEX(VpD!$2:$2,MATCH(G272,VpD!$1:$1,1)),VpD!$I$2)</f>
        <v>1973-1978</v>
      </c>
      <c r="S272" s="1">
        <f ca="1">IFERROR(INDEX(VpD!$C$3:$I$27,MATCH(E272,VpD!$B$3:$B$27,0),MATCH(R272,VpD!$C$2:$I$2,0)),0)</f>
        <v>98</v>
      </c>
      <c r="T272" s="19">
        <f t="shared" ca="1" si="61"/>
        <v>10.878</v>
      </c>
      <c r="U272" s="14" t="str">
        <f t="shared" ca="1" si="62"/>
        <v xml:space="preserve">713642.48 </v>
      </c>
      <c r="V272" s="14" t="str">
        <f t="shared" ca="1" si="63"/>
        <v>6169060.01</v>
      </c>
      <c r="W272" s="14" t="str">
        <f t="shared" ca="1" si="64"/>
        <v>POINT(713642.48 6169060.01)</v>
      </c>
      <c r="X272" s="14" t="str">
        <f>IFERROR(INDEX(BygningOmraade!B:B,MATCH(A272,BygningOmraade!A:A,0)),"")</f>
        <v/>
      </c>
    </row>
    <row r="273" spans="1:24" s="14" customFormat="1" x14ac:dyDescent="0.25">
      <c r="A273" s="14">
        <f t="shared" si="52"/>
        <v>273</v>
      </c>
      <c r="B273" s="14" t="str">
        <f t="shared" ca="1" si="53"/>
        <v>0cef5070-ce1d-4a41-8006-859c48f7d05b</v>
      </c>
      <c r="C273" s="14" t="str">
        <f t="shared" ca="1" si="54"/>
        <v>1357eb80-9cfd-3d79-e044-0003ba298018</v>
      </c>
      <c r="D273" s="14">
        <f t="shared" ca="1" si="55"/>
        <v>995787</v>
      </c>
      <c r="E273" s="1">
        <f t="shared" ca="1" si="56"/>
        <v>230</v>
      </c>
      <c r="F273" s="1">
        <f t="shared" ca="1" si="57"/>
        <v>123</v>
      </c>
      <c r="G273" s="1">
        <f t="shared" ca="1" si="58"/>
        <v>2011</v>
      </c>
      <c r="H273" s="1" t="str">
        <f ca="1">IFERROR(INDEX(Varmeinstallation!B:B,MATCH(INDIRECT($A$1&amp;"L"&amp;A273)*1,Varmeinstallation!A:A,0)),"Ingen varmeinstallationer")</f>
        <v>Fjernvarme/blokvarme (radiatorsystemer eller varmluftanlæg)</v>
      </c>
      <c r="I273" s="1" t="str">
        <f ca="1">IFERROR(INDEX(Opvarmningsmiddel!B:B,MATCH(INDIRECT($A$1&amp;"M"&amp;A273)*1,Opvarmningsmiddel!A:A,0)),"")</f>
        <v/>
      </c>
      <c r="J273" s="1">
        <f t="shared" ca="1" si="59"/>
        <v>0</v>
      </c>
      <c r="K273" s="1" t="str">
        <f ca="1">IFERROR(INDEX(Relationstabel!$C$3:$K$10,MATCH(VALUE(INDIRECT($A$1&amp;"L"&amp;A273)),Relationstabel!$A$3:$A$10,0),MATCH(IFERROR(VALUE(INDIRECT($A$1&amp;"M"&amp;A273)),0),Relationstabel!$C$1:$K$1,0)),"Ingen varmeinstallationer")</f>
        <v>Fjernvarme/ Blokvarme</v>
      </c>
      <c r="L273" s="1" t="str">
        <f ca="1">INDEX(Anvendelseskode!B:B,MATCH($E273,Anvendelseskode!$A:$A,0))</f>
        <v>El-, gas-, vand- eller varmeværk forbrændingsanstalt m.v..</v>
      </c>
      <c r="M273" s="1" t="str">
        <f ca="1">INDEX(Anvendelseskode!C:C,MATCH($E273,Anvendelseskode!$A:$A,0))</f>
        <v>El-, gas-, vand- og varmeværker</v>
      </c>
      <c r="N273" s="1" t="str">
        <f ca="1">INDEX(Anvendelseskode!D:D,MATCH($E273,Anvendelseskode!$A:$A,0))</f>
        <v>Industri</v>
      </c>
      <c r="O273" s="1" t="str">
        <f ca="1">IFERROR(INDEX(SBi!$2:$2,MATCH(G273,SBi!$1:$1,1)),SBi!$K$2)</f>
        <v>Efter 2006</v>
      </c>
      <c r="P273" s="1">
        <f ca="1">IFERROR(INDEX(SBi!$C$3:$K$28,MATCH(E273,SBi!$B$3:$B$28,0),MATCH(O273,SBi!$C$2:$K$2,0)),0)</f>
        <v>66</v>
      </c>
      <c r="Q273" s="19">
        <f t="shared" ca="1" si="60"/>
        <v>8.1180000000000003</v>
      </c>
      <c r="R273" s="19" t="str">
        <f ca="1">IFERROR(INDEX(VpD!$2:$2,MATCH(G273,VpD!$1:$1,1)),VpD!$I$2)</f>
        <v>&gt;1998</v>
      </c>
      <c r="S273" s="1">
        <f ca="1">IFERROR(INDEX(VpD!$C$3:$I$27,MATCH(E273,VpD!$B$3:$B$27,0),MATCH(R273,VpD!$C$2:$I$2,0)),0)</f>
        <v>66</v>
      </c>
      <c r="T273" s="19">
        <f t="shared" ca="1" si="61"/>
        <v>8.1180000000000003</v>
      </c>
      <c r="U273" s="14" t="str">
        <f t="shared" ca="1" si="62"/>
        <v xml:space="preserve">712319.43 </v>
      </c>
      <c r="V273" s="14" t="str">
        <f t="shared" ca="1" si="63"/>
        <v>6170062.04</v>
      </c>
      <c r="W273" s="14" t="str">
        <f t="shared" ca="1" si="64"/>
        <v>POINT(712319.43 6170062.04)</v>
      </c>
      <c r="X273" s="14" t="str">
        <f>IFERROR(INDEX(BygningOmraade!B:B,MATCH(A273,BygningOmraade!A:A,0)),"")</f>
        <v/>
      </c>
    </row>
    <row r="274" spans="1:24" s="14" customFormat="1" x14ac:dyDescent="0.25">
      <c r="A274" s="14">
        <f t="shared" si="52"/>
        <v>274</v>
      </c>
      <c r="B274" s="14" t="str">
        <f t="shared" ca="1" si="53"/>
        <v>0cf96164-dd34-4485-b376-4255b78b726b</v>
      </c>
      <c r="C274" s="14" t="str">
        <f t="shared" ca="1" si="54"/>
        <v>0a3f507e-19b0-32b8-e044-0003ba298018</v>
      </c>
      <c r="D274" s="14">
        <f t="shared" ca="1" si="55"/>
        <v>994884</v>
      </c>
      <c r="E274" s="1">
        <f t="shared" ca="1" si="56"/>
        <v>130</v>
      </c>
      <c r="F274" s="1">
        <f t="shared" ca="1" si="57"/>
        <v>117</v>
      </c>
      <c r="G274" s="1">
        <f t="shared" ca="1" si="58"/>
        <v>1975</v>
      </c>
      <c r="H274" s="1" t="str">
        <f ca="1">IFERROR(INDEX(Varmeinstallation!B:B,MATCH(INDIRECT($A$1&amp;"L"&amp;A274)*1,Varmeinstallation!A:A,0)),"Ingen varmeinstallationer")</f>
        <v>Fjernvarme/blokvarme (radiatorsystemer eller varmluftanlæg)</v>
      </c>
      <c r="I274" s="1" t="str">
        <f ca="1">IFERROR(INDEX(Opvarmningsmiddel!B:B,MATCH(INDIRECT($A$1&amp;"M"&amp;A274)*1,Opvarmningsmiddel!A:A,0)),"")</f>
        <v/>
      </c>
      <c r="J274" s="1">
        <f t="shared" ca="1" si="59"/>
        <v>0</v>
      </c>
      <c r="K274" s="1" t="str">
        <f ca="1">IFERROR(INDEX(Relationstabel!$C$3:$K$10,MATCH(VALUE(INDIRECT($A$1&amp;"L"&amp;A274)),Relationstabel!$A$3:$A$10,0),MATCH(IFERROR(VALUE(INDIRECT($A$1&amp;"M"&amp;A274)),0),Relationstabel!$C$1:$K$1,0)),"Ingen varmeinstallationer")</f>
        <v>Fjernvarme/ Blokvarme</v>
      </c>
      <c r="L274" s="1" t="str">
        <f ca="1">INDEX(Anvendelseskode!B:B,MATCH($E274,Anvendelseskode!$A:$A,0))</f>
        <v>Række-, kæde-, dobbelthus (lodret adskillelse mellem enhederne)</v>
      </c>
      <c r="M274" s="1" t="str">
        <f ca="1">INDEX(Anvendelseskode!C:C,MATCH($E274,Anvendelseskode!$A:$A,0))</f>
        <v>Række-, kæde og dobbelthuse</v>
      </c>
      <c r="N274" s="1" t="str">
        <f ca="1">INDEX(Anvendelseskode!D:D,MATCH($E274,Anvendelseskode!$A:$A,0))</f>
        <v>Private husholdninger</v>
      </c>
      <c r="O274" s="1" t="str">
        <f ca="1">IFERROR(INDEX(SBi!$2:$2,MATCH(G274,SBi!$1:$1,1)),SBi!$K$2)</f>
        <v>1973-1978</v>
      </c>
      <c r="P274" s="1">
        <f ca="1">IFERROR(INDEX(SBi!$C$3:$K$28,MATCH(E274,SBi!$B$3:$B$28,0),MATCH(O274,SBi!$C$2:$K$2,0)),0)</f>
        <v>112.6</v>
      </c>
      <c r="Q274" s="19">
        <f t="shared" ca="1" si="60"/>
        <v>13.174199999999999</v>
      </c>
      <c r="R274" s="19" t="str">
        <f ca="1">IFERROR(INDEX(VpD!$2:$2,MATCH(G274,VpD!$1:$1,1)),VpD!$I$2)</f>
        <v>1973-1978</v>
      </c>
      <c r="S274" s="1">
        <f ca="1">IFERROR(INDEX(VpD!$C$3:$I$27,MATCH(E274,VpD!$B$3:$B$27,0),MATCH(R274,VpD!$C$2:$I$2,0)),0)</f>
        <v>98</v>
      </c>
      <c r="T274" s="19">
        <f t="shared" ca="1" si="61"/>
        <v>11.465999999999999</v>
      </c>
      <c r="U274" s="14" t="str">
        <f t="shared" ca="1" si="62"/>
        <v xml:space="preserve">711758.67 </v>
      </c>
      <c r="V274" s="14" t="str">
        <f t="shared" ca="1" si="63"/>
        <v>6172330.56</v>
      </c>
      <c r="W274" s="14" t="str">
        <f t="shared" ca="1" si="64"/>
        <v>POINT(711758.67 6172330.56)</v>
      </c>
      <c r="X274" s="14" t="str">
        <f>IFERROR(INDEX(BygningOmraade!B:B,MATCH(A274,BygningOmraade!A:A,0)),"")</f>
        <v/>
      </c>
    </row>
    <row r="275" spans="1:24" s="14" customFormat="1" x14ac:dyDescent="0.25">
      <c r="A275" s="14">
        <f t="shared" si="52"/>
        <v>275</v>
      </c>
      <c r="B275" s="14" t="str">
        <f t="shared" ca="1" si="53"/>
        <v>0d0478bd-ff8b-4ffa-bd90-e402d93386d4</v>
      </c>
      <c r="C275" s="14" t="str">
        <f t="shared" ca="1" si="54"/>
        <v>0a3f507e-1905-32b8-e044-0003ba298018</v>
      </c>
      <c r="D275" s="14">
        <f t="shared" ca="1" si="55"/>
        <v>994312</v>
      </c>
      <c r="E275" s="1">
        <f t="shared" ca="1" si="56"/>
        <v>120</v>
      </c>
      <c r="F275" s="1">
        <f t="shared" ca="1" si="57"/>
        <v>161</v>
      </c>
      <c r="G275" s="1">
        <f t="shared" ca="1" si="58"/>
        <v>1969</v>
      </c>
      <c r="H275" s="1" t="str">
        <f ca="1">IFERROR(INDEX(Varmeinstallation!B:B,MATCH(INDIRECT($A$1&amp;"L"&amp;A275)*1,Varmeinstallation!A:A,0)),"Ingen varmeinstallationer")</f>
        <v>Fjernvarme/blokvarme (radiatorsystemer eller varmluftanlæg)</v>
      </c>
      <c r="I275" s="1" t="str">
        <f ca="1">IFERROR(INDEX(Opvarmningsmiddel!B:B,MATCH(INDIRECT($A$1&amp;"M"&amp;A275)*1,Opvarmningsmiddel!A:A,0)),"")</f>
        <v/>
      </c>
      <c r="J275" s="1">
        <f t="shared" ca="1" si="59"/>
        <v>80</v>
      </c>
      <c r="K275" s="1" t="str">
        <f ca="1">IFERROR(INDEX(Relationstabel!$C$3:$K$10,MATCH(VALUE(INDIRECT($A$1&amp;"L"&amp;A275)),Relationstabel!$A$3:$A$10,0),MATCH(IFERROR(VALUE(INDIRECT($A$1&amp;"M"&amp;A275)),0),Relationstabel!$C$1:$K$1,0)),"Ingen varmeinstallationer")</f>
        <v>Fjernvarme/ Blokvarme</v>
      </c>
      <c r="L275" s="1" t="str">
        <f ca="1">INDEX(Anvendelseskode!B:B,MATCH($E275,Anvendelseskode!$A:$A,0))</f>
        <v>Fritliggende enfamilieshus (parcelhus)</v>
      </c>
      <c r="M275" s="1" t="str">
        <f ca="1">INDEX(Anvendelseskode!C:C,MATCH($E275,Anvendelseskode!$A:$A,0))</f>
        <v>Parcelhuse</v>
      </c>
      <c r="N275" s="1" t="str">
        <f ca="1">INDEX(Anvendelseskode!D:D,MATCH($E275,Anvendelseskode!$A:$A,0))</f>
        <v>Private husholdninger</v>
      </c>
      <c r="O275" s="1" t="str">
        <f ca="1">IFERROR(INDEX(SBi!$2:$2,MATCH(G275,SBi!$1:$1,1)),SBi!$K$2)</f>
        <v>1961-1972</v>
      </c>
      <c r="P275" s="1">
        <f ca="1">IFERROR(INDEX(SBi!$C$3:$K$28,MATCH(E275,SBi!$B$3:$B$28,0),MATCH(O275,SBi!$C$2:$K$2,0)),0)</f>
        <v>134.30000000000001</v>
      </c>
      <c r="Q275" s="19">
        <f t="shared" ca="1" si="60"/>
        <v>21.622300000000003</v>
      </c>
      <c r="R275" s="19" t="str">
        <f ca="1">IFERROR(INDEX(VpD!$2:$2,MATCH(G275,VpD!$1:$1,1)),VpD!$I$2)</f>
        <v>1961-1972</v>
      </c>
      <c r="S275" s="1">
        <f ca="1">IFERROR(INDEX(VpD!$C$3:$I$27,MATCH(E275,VpD!$B$3:$B$27,0),MATCH(R275,VpD!$C$2:$I$2,0)),0)</f>
        <v>143</v>
      </c>
      <c r="T275" s="19">
        <f t="shared" ca="1" si="61"/>
        <v>23.023</v>
      </c>
      <c r="U275" s="14" t="str">
        <f t="shared" ca="1" si="62"/>
        <v xml:space="preserve">711293.3 </v>
      </c>
      <c r="V275" s="14" t="str">
        <f t="shared" ca="1" si="63"/>
        <v>6172055.18</v>
      </c>
      <c r="W275" s="14" t="str">
        <f t="shared" ca="1" si="64"/>
        <v>POINT(711293.3 6172055.18)</v>
      </c>
      <c r="X275" s="14" t="str">
        <f>IFERROR(INDEX(BygningOmraade!B:B,MATCH(A275,BygningOmraade!A:A,0)),"")</f>
        <v/>
      </c>
    </row>
    <row r="276" spans="1:24" s="14" customFormat="1" x14ac:dyDescent="0.25">
      <c r="A276" s="14">
        <f t="shared" si="52"/>
        <v>276</v>
      </c>
      <c r="B276" s="14" t="str">
        <f t="shared" ca="1" si="53"/>
        <v>0d1815fa-9b4e-4104-a764-24c1d73a30c7</v>
      </c>
      <c r="C276" s="14" t="str">
        <f t="shared" ca="1" si="54"/>
        <v>0a3f507e-1e33-32b8-e044-0003ba298018</v>
      </c>
      <c r="D276" s="14">
        <f t="shared" ca="1" si="55"/>
        <v>994804</v>
      </c>
      <c r="E276" s="1">
        <f t="shared" ca="1" si="56"/>
        <v>120</v>
      </c>
      <c r="F276" s="1">
        <f t="shared" ca="1" si="57"/>
        <v>114</v>
      </c>
      <c r="G276" s="1">
        <f t="shared" ca="1" si="58"/>
        <v>1999</v>
      </c>
      <c r="H276" s="1" t="str">
        <f ca="1">IFERROR(INDEX(Varmeinstallation!B:B,MATCH(INDIRECT($A$1&amp;"L"&amp;A276)*1,Varmeinstallation!A:A,0)),"Ingen varmeinstallationer")</f>
        <v>Elovne, elpaneler</v>
      </c>
      <c r="I276" s="1" t="str">
        <f ca="1">IFERROR(INDEX(Opvarmningsmiddel!B:B,MATCH(INDIRECT($A$1&amp;"M"&amp;A276)*1,Opvarmningsmiddel!A:A,0)),"")</f>
        <v>Elektricitet</v>
      </c>
      <c r="J276" s="1">
        <f t="shared" ca="1" si="59"/>
        <v>0</v>
      </c>
      <c r="K276" s="1" t="str">
        <f ca="1">IFERROR(INDEX(Relationstabel!$C$3:$K$10,MATCH(VALUE(INDIRECT($A$1&amp;"L"&amp;A276)),Relationstabel!$A$3:$A$10,0),MATCH(IFERROR(VALUE(INDIRECT($A$1&amp;"M"&amp;A276)),0),Relationstabel!$C$1:$K$1,0)),"Ingen varmeinstallationer")</f>
        <v>Elvarme</v>
      </c>
      <c r="L276" s="1" t="str">
        <f ca="1">INDEX(Anvendelseskode!B:B,MATCH($E276,Anvendelseskode!$A:$A,0))</f>
        <v>Fritliggende enfamilieshus (parcelhus)</v>
      </c>
      <c r="M276" s="1" t="str">
        <f ca="1">INDEX(Anvendelseskode!C:C,MATCH($E276,Anvendelseskode!$A:$A,0))</f>
        <v>Parcelhuse</v>
      </c>
      <c r="N276" s="1" t="str">
        <f ca="1">INDEX(Anvendelseskode!D:D,MATCH($E276,Anvendelseskode!$A:$A,0))</f>
        <v>Private husholdninger</v>
      </c>
      <c r="O276" s="1" t="str">
        <f ca="1">IFERROR(INDEX(SBi!$2:$2,MATCH(G276,SBi!$1:$1,1)),SBi!$K$2)</f>
        <v>1999-2006</v>
      </c>
      <c r="P276" s="1">
        <f ca="1">IFERROR(INDEX(SBi!$C$3:$K$28,MATCH(E276,SBi!$B$3:$B$28,0),MATCH(O276,SBi!$C$2:$K$2,0)),0)</f>
        <v>83.9</v>
      </c>
      <c r="Q276" s="19">
        <f t="shared" ca="1" si="60"/>
        <v>9.5646000000000004</v>
      </c>
      <c r="R276" s="19" t="str">
        <f ca="1">IFERROR(INDEX(VpD!$2:$2,MATCH(G276,VpD!$1:$1,1)),VpD!$I$2)</f>
        <v>&gt;1998</v>
      </c>
      <c r="S276" s="1">
        <f ca="1">IFERROR(INDEX(VpD!$C$3:$I$27,MATCH(E276,VpD!$B$3:$B$27,0),MATCH(R276,VpD!$C$2:$I$2,0)),0)</f>
        <v>72</v>
      </c>
      <c r="T276" s="19">
        <f t="shared" ca="1" si="61"/>
        <v>8.2080000000000002</v>
      </c>
      <c r="U276" s="14" t="str">
        <f t="shared" ca="1" si="62"/>
        <v xml:space="preserve">711609.91 </v>
      </c>
      <c r="V276" s="14" t="str">
        <f t="shared" ca="1" si="63"/>
        <v>6171574.36</v>
      </c>
      <c r="W276" s="14" t="str">
        <f t="shared" ca="1" si="64"/>
        <v>POINT(711609.91 6171574.36)</v>
      </c>
      <c r="X276" s="14" t="str">
        <f>IFERROR(INDEX(BygningOmraade!B:B,MATCH(A276,BygningOmraade!A:A,0)),"")</f>
        <v/>
      </c>
    </row>
    <row r="277" spans="1:24" s="14" customFormat="1" x14ac:dyDescent="0.25">
      <c r="A277" s="14">
        <f t="shared" si="52"/>
        <v>277</v>
      </c>
      <c r="B277" s="14" t="str">
        <f t="shared" ca="1" si="53"/>
        <v>0d585404-2229-4861-bfe8-d88a88ed00ad</v>
      </c>
      <c r="C277" s="14" t="str">
        <f t="shared" ca="1" si="54"/>
        <v>0a3f507e-2362-32b8-e044-0003ba298018</v>
      </c>
      <c r="D277" s="14">
        <f t="shared" ca="1" si="55"/>
        <v>995726</v>
      </c>
      <c r="E277" s="1">
        <f t="shared" ca="1" si="56"/>
        <v>320</v>
      </c>
      <c r="F277" s="1">
        <f t="shared" ca="1" si="57"/>
        <v>360</v>
      </c>
      <c r="G277" s="1">
        <f t="shared" ca="1" si="58"/>
        <v>1967</v>
      </c>
      <c r="H277" s="1" t="str">
        <f ca="1">IFERROR(INDEX(Varmeinstallation!B:B,MATCH(INDIRECT($A$1&amp;"L"&amp;A277)*1,Varmeinstallation!A:A,0)),"Ingen varmeinstallationer")</f>
        <v>Centralvarme fra eget anlæg, et-kammer fyr</v>
      </c>
      <c r="I277" s="1" t="str">
        <f ca="1">IFERROR(INDEX(Opvarmningsmiddel!B:B,MATCH(INDIRECT($A$1&amp;"M"&amp;A277)*1,Opvarmningsmiddel!A:A,0)),"")</f>
        <v>Naturgas</v>
      </c>
      <c r="J277" s="1">
        <f t="shared" ca="1" si="59"/>
        <v>0</v>
      </c>
      <c r="K277" s="1" t="str">
        <f ca="1">IFERROR(INDEX(Relationstabel!$C$3:$K$10,MATCH(VALUE(INDIRECT($A$1&amp;"L"&amp;A277)),Relationstabel!$A$3:$A$10,0),MATCH(IFERROR(VALUE(INDIRECT($A$1&amp;"M"&amp;A277)),0),Relationstabel!$C$1:$K$1,0)),"Ingen varmeinstallationer")</f>
        <v>Naturgas</v>
      </c>
      <c r="L277" s="1" t="str">
        <f ca="1">INDEX(Anvendelseskode!B:B,MATCH($E277,Anvendelseskode!$A:$A,0))</f>
        <v>Bygning til kontor, handel, lager herunder offentlig administration</v>
      </c>
      <c r="M277" s="1" t="str">
        <f ca="1">INDEX(Anvendelseskode!C:C,MATCH($E277,Anvendelseskode!$A:$A,0))</f>
        <v>Kontor, handel, lager, off. adm.</v>
      </c>
      <c r="N277" s="1" t="str">
        <f ca="1">INDEX(Anvendelseskode!D:D,MATCH($E277,Anvendelseskode!$A:$A,0))</f>
        <v>Handel og servicevirksomheder</v>
      </c>
      <c r="O277" s="1" t="str">
        <f ca="1">IFERROR(INDEX(SBi!$2:$2,MATCH(G277,SBi!$1:$1,1)),SBi!$K$2)</f>
        <v>1961-1972</v>
      </c>
      <c r="P277" s="1">
        <f ca="1">IFERROR(INDEX(SBi!$C$3:$K$28,MATCH(E277,SBi!$B$3:$B$28,0),MATCH(O277,SBi!$C$2:$K$2,0)),0)</f>
        <v>117.5</v>
      </c>
      <c r="Q277" s="19">
        <f t="shared" ca="1" si="60"/>
        <v>42.3</v>
      </c>
      <c r="R277" s="19" t="str">
        <f ca="1">IFERROR(INDEX(VpD!$2:$2,MATCH(G277,VpD!$1:$1,1)),VpD!$I$2)</f>
        <v>1961-1972</v>
      </c>
      <c r="S277" s="1">
        <f ca="1">IFERROR(INDEX(VpD!$C$3:$I$27,MATCH(E277,VpD!$B$3:$B$27,0),MATCH(R277,VpD!$C$2:$I$2,0)),0)</f>
        <v>105</v>
      </c>
      <c r="T277" s="19">
        <f t="shared" ca="1" si="61"/>
        <v>37.799999999999997</v>
      </c>
      <c r="U277" s="14" t="str">
        <f t="shared" ca="1" si="62"/>
        <v xml:space="preserve">712255.38 </v>
      </c>
      <c r="V277" s="14" t="str">
        <f t="shared" ca="1" si="63"/>
        <v>6169442.35</v>
      </c>
      <c r="W277" s="14" t="str">
        <f t="shared" ca="1" si="64"/>
        <v>POINT(712255.38 6169442.35)</v>
      </c>
      <c r="X277" s="14" t="str">
        <f>IFERROR(INDEX(BygningOmraade!B:B,MATCH(A277,BygningOmraade!A:A,0)),"")</f>
        <v/>
      </c>
    </row>
    <row r="278" spans="1:24" s="14" customFormat="1" x14ac:dyDescent="0.25">
      <c r="A278" s="14">
        <f t="shared" si="52"/>
        <v>278</v>
      </c>
      <c r="B278" s="14" t="str">
        <f t="shared" ca="1" si="53"/>
        <v>0d5e7654-d258-4ce9-a845-2579f8ab46f3</v>
      </c>
      <c r="C278" s="14" t="str">
        <f t="shared" ca="1" si="54"/>
        <v>0a3f507e-205c-32b8-e044-0003ba298018</v>
      </c>
      <c r="D278" s="14">
        <f t="shared" ca="1" si="55"/>
        <v>993796</v>
      </c>
      <c r="E278" s="1">
        <f t="shared" ca="1" si="56"/>
        <v>120</v>
      </c>
      <c r="F278" s="1">
        <f t="shared" ca="1" si="57"/>
        <v>109</v>
      </c>
      <c r="G278" s="1">
        <f t="shared" ca="1" si="58"/>
        <v>1994</v>
      </c>
      <c r="H278" s="1" t="str">
        <f ca="1">IFERROR(INDEX(Varmeinstallation!B:B,MATCH(INDIRECT($A$1&amp;"L"&amp;A278)*1,Varmeinstallation!A:A,0)),"Ingen varmeinstallationer")</f>
        <v>Centralvarme fra eget anlæg, et-kammer fyr</v>
      </c>
      <c r="I278" s="1" t="str">
        <f ca="1">IFERROR(INDEX(Opvarmningsmiddel!B:B,MATCH(INDIRECT($A$1&amp;"M"&amp;A278)*1,Opvarmningsmiddel!A:A,0)),"")</f>
        <v>Naturgas</v>
      </c>
      <c r="J278" s="1">
        <f t="shared" ca="1" si="59"/>
        <v>90</v>
      </c>
      <c r="K278" s="1" t="str">
        <f ca="1">IFERROR(INDEX(Relationstabel!$C$3:$K$10,MATCH(VALUE(INDIRECT($A$1&amp;"L"&amp;A278)),Relationstabel!$A$3:$A$10,0),MATCH(IFERROR(VALUE(INDIRECT($A$1&amp;"M"&amp;A278)),0),Relationstabel!$C$1:$K$1,0)),"Ingen varmeinstallationer")</f>
        <v>Naturgas</v>
      </c>
      <c r="L278" s="1" t="str">
        <f ca="1">INDEX(Anvendelseskode!B:B,MATCH($E278,Anvendelseskode!$A:$A,0))</f>
        <v>Fritliggende enfamilieshus (parcelhus)</v>
      </c>
      <c r="M278" s="1" t="str">
        <f ca="1">INDEX(Anvendelseskode!C:C,MATCH($E278,Anvendelseskode!$A:$A,0))</f>
        <v>Parcelhuse</v>
      </c>
      <c r="N278" s="1" t="str">
        <f ca="1">INDEX(Anvendelseskode!D:D,MATCH($E278,Anvendelseskode!$A:$A,0))</f>
        <v>Private husholdninger</v>
      </c>
      <c r="O278" s="1" t="str">
        <f ca="1">IFERROR(INDEX(SBi!$2:$2,MATCH(G278,SBi!$1:$1,1)),SBi!$K$2)</f>
        <v>1979-1998</v>
      </c>
      <c r="P278" s="1">
        <f ca="1">IFERROR(INDEX(SBi!$C$3:$K$28,MATCH(E278,SBi!$B$3:$B$28,0),MATCH(O278,SBi!$C$2:$K$2,0)),0)</f>
        <v>105.4</v>
      </c>
      <c r="Q278" s="19">
        <f t="shared" ca="1" si="60"/>
        <v>11.4886</v>
      </c>
      <c r="R278" s="19" t="str">
        <f ca="1">IFERROR(INDEX(VpD!$2:$2,MATCH(G278,VpD!$1:$1,1)),VpD!$I$2)</f>
        <v>1979-1998</v>
      </c>
      <c r="S278" s="1">
        <f ca="1">IFERROR(INDEX(VpD!$C$3:$I$27,MATCH(E278,VpD!$B$3:$B$27,0),MATCH(R278,VpD!$C$2:$I$2,0)),0)</f>
        <v>90</v>
      </c>
      <c r="T278" s="19">
        <f t="shared" ca="1" si="61"/>
        <v>9.81</v>
      </c>
      <c r="U278" s="14" t="str">
        <f t="shared" ca="1" si="62"/>
        <v xml:space="preserve">710760.18 </v>
      </c>
      <c r="V278" s="14" t="str">
        <f t="shared" ca="1" si="63"/>
        <v>6172008.66</v>
      </c>
      <c r="W278" s="14" t="str">
        <f t="shared" ca="1" si="64"/>
        <v>POINT(710760.18 6172008.66)</v>
      </c>
      <c r="X278" s="14" t="str">
        <f>IFERROR(INDEX(BygningOmraade!B:B,MATCH(A278,BygningOmraade!A:A,0)),"")</f>
        <v/>
      </c>
    </row>
    <row r="279" spans="1:24" s="14" customFormat="1" x14ac:dyDescent="0.25">
      <c r="A279" s="14">
        <f t="shared" si="52"/>
        <v>279</v>
      </c>
      <c r="B279" s="14" t="str">
        <f t="shared" ca="1" si="53"/>
        <v>0d61342f-798a-463d-9574-74dbdb5e6710</v>
      </c>
      <c r="C279" s="14" t="str">
        <f t="shared" ca="1" si="54"/>
        <v>0a3f507e-181a-32b8-e044-0003ba298018</v>
      </c>
      <c r="D279" s="14">
        <f t="shared" ca="1" si="55"/>
        <v>995385</v>
      </c>
      <c r="E279" s="1">
        <f t="shared" ca="1" si="56"/>
        <v>120</v>
      </c>
      <c r="F279" s="1">
        <f t="shared" ca="1" si="57"/>
        <v>132</v>
      </c>
      <c r="G279" s="1">
        <f t="shared" ca="1" si="58"/>
        <v>1980</v>
      </c>
      <c r="H279" s="1" t="str">
        <f ca="1">IFERROR(INDEX(Varmeinstallation!B:B,MATCH(INDIRECT($A$1&amp;"L"&amp;A279)*1,Varmeinstallation!A:A,0)),"Ingen varmeinstallationer")</f>
        <v>Centralvarme med to fyringsenheder(fast/flydende brændsel samt gas)</v>
      </c>
      <c r="I279" s="1" t="str">
        <f ca="1">IFERROR(INDEX(Opvarmningsmiddel!B:B,MATCH(INDIRECT($A$1&amp;"M"&amp;A279)*1,Opvarmningsmiddel!A:A,0)),"")</f>
        <v>Naturgas</v>
      </c>
      <c r="J279" s="1">
        <f t="shared" ca="1" si="59"/>
        <v>0</v>
      </c>
      <c r="K279" s="1" t="str">
        <f ca="1">IFERROR(INDEX(Relationstabel!$C$3:$K$10,MATCH(VALUE(INDIRECT($A$1&amp;"L"&amp;A279)),Relationstabel!$A$3:$A$10,0),MATCH(IFERROR(VALUE(INDIRECT($A$1&amp;"M"&amp;A279)),0),Relationstabel!$C$1:$K$1,0)),"Ingen varmeinstallationer")</f>
        <v>Naturgas</v>
      </c>
      <c r="L279" s="1" t="str">
        <f ca="1">INDEX(Anvendelseskode!B:B,MATCH($E279,Anvendelseskode!$A:$A,0))</f>
        <v>Fritliggende enfamilieshus (parcelhus)</v>
      </c>
      <c r="M279" s="1" t="str">
        <f ca="1">INDEX(Anvendelseskode!C:C,MATCH($E279,Anvendelseskode!$A:$A,0))</f>
        <v>Parcelhuse</v>
      </c>
      <c r="N279" s="1" t="str">
        <f ca="1">INDEX(Anvendelseskode!D:D,MATCH($E279,Anvendelseskode!$A:$A,0))</f>
        <v>Private husholdninger</v>
      </c>
      <c r="O279" s="1" t="str">
        <f ca="1">IFERROR(INDEX(SBi!$2:$2,MATCH(G279,SBi!$1:$1,1)),SBi!$K$2)</f>
        <v>1979-1998</v>
      </c>
      <c r="P279" s="1">
        <f ca="1">IFERROR(INDEX(SBi!$C$3:$K$28,MATCH(E279,SBi!$B$3:$B$28,0),MATCH(O279,SBi!$C$2:$K$2,0)),0)</f>
        <v>105.4</v>
      </c>
      <c r="Q279" s="19">
        <f t="shared" ca="1" si="60"/>
        <v>13.912800000000001</v>
      </c>
      <c r="R279" s="19" t="str">
        <f ca="1">IFERROR(INDEX(VpD!$2:$2,MATCH(G279,VpD!$1:$1,1)),VpD!$I$2)</f>
        <v>1979-1998</v>
      </c>
      <c r="S279" s="1">
        <f ca="1">IFERROR(INDEX(VpD!$C$3:$I$27,MATCH(E279,VpD!$B$3:$B$27,0),MATCH(R279,VpD!$C$2:$I$2,0)),0)</f>
        <v>90</v>
      </c>
      <c r="T279" s="19">
        <f t="shared" ca="1" si="61"/>
        <v>11.88</v>
      </c>
      <c r="U279" s="14" t="str">
        <f t="shared" ca="1" si="62"/>
        <v xml:space="preserve">712059.97 </v>
      </c>
      <c r="V279" s="14" t="str">
        <f t="shared" ca="1" si="63"/>
        <v>6169480.22</v>
      </c>
      <c r="W279" s="14" t="str">
        <f t="shared" ca="1" si="64"/>
        <v>POINT(712059.97 6169480.22)</v>
      </c>
      <c r="X279" s="14" t="str">
        <f>IFERROR(INDEX(BygningOmraade!B:B,MATCH(A279,BygningOmraade!A:A,0)),"")</f>
        <v/>
      </c>
    </row>
    <row r="280" spans="1:24" s="14" customFormat="1" x14ac:dyDescent="0.25">
      <c r="A280" s="14">
        <f t="shared" si="52"/>
        <v>280</v>
      </c>
      <c r="B280" s="14" t="str">
        <f t="shared" ca="1" si="53"/>
        <v>0d6b1dc7-9ab3-44d1-b787-b0c20b0c48dd</v>
      </c>
      <c r="C280" s="14" t="str">
        <f t="shared" ca="1" si="54"/>
        <v>0a3f507e-164a-32b8-e044-0003ba298018</v>
      </c>
      <c r="D280" s="14">
        <f t="shared" ca="1" si="55"/>
        <v>997677</v>
      </c>
      <c r="E280" s="1">
        <f t="shared" ca="1" si="56"/>
        <v>130</v>
      </c>
      <c r="F280" s="1">
        <f t="shared" ca="1" si="57"/>
        <v>122</v>
      </c>
      <c r="G280" s="1">
        <f t="shared" ca="1" si="58"/>
        <v>1980</v>
      </c>
      <c r="H280" s="1" t="str">
        <f ca="1">IFERROR(INDEX(Varmeinstallation!B:B,MATCH(INDIRECT($A$1&amp;"L"&amp;A280)*1,Varmeinstallation!A:A,0)),"Ingen varmeinstallationer")</f>
        <v>Centralvarme fra eget anlæg, et-kammer fyr</v>
      </c>
      <c r="I280" s="1" t="str">
        <f ca="1">IFERROR(INDEX(Opvarmningsmiddel!B:B,MATCH(INDIRECT($A$1&amp;"M"&amp;A280)*1,Opvarmningsmiddel!A:A,0)),"")</f>
        <v>Flydende brændsel (olie, petroleum, flaskegas m.m.)</v>
      </c>
      <c r="J280" s="1">
        <f t="shared" ca="1" si="59"/>
        <v>0</v>
      </c>
      <c r="K280" s="1" t="str">
        <f ca="1">IFERROR(INDEX(Relationstabel!$C$3:$K$10,MATCH(VALUE(INDIRECT($A$1&amp;"L"&amp;A280)),Relationstabel!$A$3:$A$10,0),MATCH(IFERROR(VALUE(INDIRECT($A$1&amp;"M"&amp;A280)),0),Relationstabel!$C$1:$K$1,0)),"Ingen varmeinstallationer")</f>
        <v>Olie</v>
      </c>
      <c r="L280" s="1" t="str">
        <f ca="1">INDEX(Anvendelseskode!B:B,MATCH($E280,Anvendelseskode!$A:$A,0))</f>
        <v>Række-, kæde-, dobbelthus (lodret adskillelse mellem enhederne)</v>
      </c>
      <c r="M280" s="1" t="str">
        <f ca="1">INDEX(Anvendelseskode!C:C,MATCH($E280,Anvendelseskode!$A:$A,0))</f>
        <v>Række-, kæde og dobbelthuse</v>
      </c>
      <c r="N280" s="1" t="str">
        <f ca="1">INDEX(Anvendelseskode!D:D,MATCH($E280,Anvendelseskode!$A:$A,0))</f>
        <v>Private husholdninger</v>
      </c>
      <c r="O280" s="1" t="str">
        <f ca="1">IFERROR(INDEX(SBi!$2:$2,MATCH(G280,SBi!$1:$1,1)),SBi!$K$2)</f>
        <v>1979-1998</v>
      </c>
      <c r="P280" s="1">
        <f ca="1">IFERROR(INDEX(SBi!$C$3:$K$28,MATCH(E280,SBi!$B$3:$B$28,0),MATCH(O280,SBi!$C$2:$K$2,0)),0)</f>
        <v>96.8</v>
      </c>
      <c r="Q280" s="19">
        <f t="shared" ca="1" si="60"/>
        <v>11.8096</v>
      </c>
      <c r="R280" s="19" t="str">
        <f ca="1">IFERROR(INDEX(VpD!$2:$2,MATCH(G280,VpD!$1:$1,1)),VpD!$I$2)</f>
        <v>1979-1998</v>
      </c>
      <c r="S280" s="1">
        <f ca="1">IFERROR(INDEX(VpD!$C$3:$I$27,MATCH(E280,VpD!$B$3:$B$27,0),MATCH(R280,VpD!$C$2:$I$2,0)),0)</f>
        <v>74</v>
      </c>
      <c r="T280" s="19">
        <f t="shared" ca="1" si="61"/>
        <v>9.0280000000000005</v>
      </c>
      <c r="U280" s="14" t="str">
        <f t="shared" ca="1" si="62"/>
        <v xml:space="preserve">714159.9 </v>
      </c>
      <c r="V280" s="14" t="str">
        <f t="shared" ca="1" si="63"/>
        <v>6168791.83</v>
      </c>
      <c r="W280" s="14" t="str">
        <f t="shared" ca="1" si="64"/>
        <v>POINT(714159.9 6168791.83)</v>
      </c>
      <c r="X280" s="14" t="str">
        <f>IFERROR(INDEX(BygningOmraade!B:B,MATCH(A280,BygningOmraade!A:A,0)),"")</f>
        <v/>
      </c>
    </row>
    <row r="281" spans="1:24" s="14" customFormat="1" x14ac:dyDescent="0.25">
      <c r="A281" s="14">
        <f t="shared" si="52"/>
        <v>281</v>
      </c>
      <c r="B281" s="14" t="str">
        <f t="shared" ca="1" si="53"/>
        <v>0d853fea-4997-4589-a484-7112e93b405e</v>
      </c>
      <c r="C281" s="14" t="str">
        <f t="shared" ca="1" si="54"/>
        <v>0a3f507e-1ff5-32b8-e044-0003ba298018</v>
      </c>
      <c r="D281" s="14">
        <f t="shared" ca="1" si="55"/>
        <v>993715</v>
      </c>
      <c r="E281" s="1">
        <f t="shared" ca="1" si="56"/>
        <v>120</v>
      </c>
      <c r="F281" s="1">
        <f t="shared" ca="1" si="57"/>
        <v>109</v>
      </c>
      <c r="G281" s="1">
        <f t="shared" ca="1" si="58"/>
        <v>1973</v>
      </c>
      <c r="H281" s="1" t="str">
        <f ca="1">IFERROR(INDEX(Varmeinstallation!B:B,MATCH(INDIRECT($A$1&amp;"L"&amp;A281)*1,Varmeinstallation!A:A,0)),"Ingen varmeinstallationer")</f>
        <v>Centralvarme fra eget anlæg, et-kammer fyr</v>
      </c>
      <c r="I281" s="1" t="str">
        <f ca="1">IFERROR(INDEX(Opvarmningsmiddel!B:B,MATCH(INDIRECT($A$1&amp;"M"&amp;A281)*1,Opvarmningsmiddel!A:A,0)),"")</f>
        <v>Naturgas</v>
      </c>
      <c r="J281" s="1">
        <f t="shared" ca="1" si="59"/>
        <v>2</v>
      </c>
      <c r="K281" s="1" t="str">
        <f ca="1">IFERROR(INDEX(Relationstabel!$C$3:$K$10,MATCH(VALUE(INDIRECT($A$1&amp;"L"&amp;A281)),Relationstabel!$A$3:$A$10,0),MATCH(IFERROR(VALUE(INDIRECT($A$1&amp;"M"&amp;A281)),0),Relationstabel!$C$1:$K$1,0)),"Ingen varmeinstallationer")</f>
        <v>Naturgas</v>
      </c>
      <c r="L281" s="1" t="str">
        <f ca="1">INDEX(Anvendelseskode!B:B,MATCH($E281,Anvendelseskode!$A:$A,0))</f>
        <v>Fritliggende enfamilieshus (parcelhus)</v>
      </c>
      <c r="M281" s="1" t="str">
        <f ca="1">INDEX(Anvendelseskode!C:C,MATCH($E281,Anvendelseskode!$A:$A,0))</f>
        <v>Parcelhuse</v>
      </c>
      <c r="N281" s="1" t="str">
        <f ca="1">INDEX(Anvendelseskode!D:D,MATCH($E281,Anvendelseskode!$A:$A,0))</f>
        <v>Private husholdninger</v>
      </c>
      <c r="O281" s="1" t="str">
        <f ca="1">IFERROR(INDEX(SBi!$2:$2,MATCH(G281,SBi!$1:$1,1)),SBi!$K$2)</f>
        <v>1973-1978</v>
      </c>
      <c r="P281" s="1">
        <f ca="1">IFERROR(INDEX(SBi!$C$3:$K$28,MATCH(E281,SBi!$B$3:$B$28,0),MATCH(O281,SBi!$C$2:$K$2,0)),0)</f>
        <v>119.8</v>
      </c>
      <c r="Q281" s="19">
        <f t="shared" ca="1" si="60"/>
        <v>13.058199999999999</v>
      </c>
      <c r="R281" s="19" t="str">
        <f ca="1">IFERROR(INDEX(VpD!$2:$2,MATCH(G281,VpD!$1:$1,1)),VpD!$I$2)</f>
        <v>1973-1978</v>
      </c>
      <c r="S281" s="1">
        <f ca="1">IFERROR(INDEX(VpD!$C$3:$I$27,MATCH(E281,VpD!$B$3:$B$27,0),MATCH(R281,VpD!$C$2:$I$2,0)),0)</f>
        <v>117</v>
      </c>
      <c r="T281" s="19">
        <f t="shared" ca="1" si="61"/>
        <v>12.753</v>
      </c>
      <c r="U281" s="14" t="str">
        <f t="shared" ca="1" si="62"/>
        <v xml:space="preserve">710883.72 </v>
      </c>
      <c r="V281" s="14" t="str">
        <f t="shared" ca="1" si="63"/>
        <v>6171751.07</v>
      </c>
      <c r="W281" s="14" t="str">
        <f t="shared" ca="1" si="64"/>
        <v>POINT(710883.72 6171751.07)</v>
      </c>
      <c r="X281" s="14" t="str">
        <f>IFERROR(INDEX(BygningOmraade!B:B,MATCH(A281,BygningOmraade!A:A,0)),"")</f>
        <v/>
      </c>
    </row>
    <row r="282" spans="1:24" s="14" customFormat="1" x14ac:dyDescent="0.25">
      <c r="A282" s="14">
        <f t="shared" si="52"/>
        <v>282</v>
      </c>
      <c r="B282" s="14" t="str">
        <f t="shared" ca="1" si="53"/>
        <v>0d86a4d1-2171-470c-9d01-8ea5f8918310</v>
      </c>
      <c r="C282" s="14" t="str">
        <f t="shared" ca="1" si="54"/>
        <v>0a3f507e-1b28-32b8-e044-0003ba298018</v>
      </c>
      <c r="D282" s="14">
        <f t="shared" ca="1" si="55"/>
        <v>996255</v>
      </c>
      <c r="E282" s="1">
        <f t="shared" ca="1" si="56"/>
        <v>120</v>
      </c>
      <c r="F282" s="1">
        <f t="shared" ca="1" si="57"/>
        <v>160</v>
      </c>
      <c r="G282" s="1">
        <f t="shared" ca="1" si="58"/>
        <v>1977</v>
      </c>
      <c r="H282" s="1" t="str">
        <f ca="1">IFERROR(INDEX(Varmeinstallation!B:B,MATCH(INDIRECT($A$1&amp;"L"&amp;A282)*1,Varmeinstallation!A:A,0)),"Ingen varmeinstallationer")</f>
        <v>Centralvarme fra eget anlæg, et-kammer fyr</v>
      </c>
      <c r="I282" s="1" t="str">
        <f ca="1">IFERROR(INDEX(Opvarmningsmiddel!B:B,MATCH(INDIRECT($A$1&amp;"M"&amp;A282)*1,Opvarmningsmiddel!A:A,0)),"")</f>
        <v>Naturgas</v>
      </c>
      <c r="J282" s="1">
        <f t="shared" ca="1" si="59"/>
        <v>0</v>
      </c>
      <c r="K282" s="1" t="str">
        <f ca="1">IFERROR(INDEX(Relationstabel!$C$3:$K$10,MATCH(VALUE(INDIRECT($A$1&amp;"L"&amp;A282)),Relationstabel!$A$3:$A$10,0),MATCH(IFERROR(VALUE(INDIRECT($A$1&amp;"M"&amp;A282)),0),Relationstabel!$C$1:$K$1,0)),"Ingen varmeinstallationer")</f>
        <v>Naturgas</v>
      </c>
      <c r="L282" s="1" t="str">
        <f ca="1">INDEX(Anvendelseskode!B:B,MATCH($E282,Anvendelseskode!$A:$A,0))</f>
        <v>Fritliggende enfamilieshus (parcelhus)</v>
      </c>
      <c r="M282" s="1" t="str">
        <f ca="1">INDEX(Anvendelseskode!C:C,MATCH($E282,Anvendelseskode!$A:$A,0))</f>
        <v>Parcelhuse</v>
      </c>
      <c r="N282" s="1" t="str">
        <f ca="1">INDEX(Anvendelseskode!D:D,MATCH($E282,Anvendelseskode!$A:$A,0))</f>
        <v>Private husholdninger</v>
      </c>
      <c r="O282" s="1" t="str">
        <f ca="1">IFERROR(INDEX(SBi!$2:$2,MATCH(G282,SBi!$1:$1,1)),SBi!$K$2)</f>
        <v>1973-1978</v>
      </c>
      <c r="P282" s="1">
        <f ca="1">IFERROR(INDEX(SBi!$C$3:$K$28,MATCH(E282,SBi!$B$3:$B$28,0),MATCH(O282,SBi!$C$2:$K$2,0)),0)</f>
        <v>119.8</v>
      </c>
      <c r="Q282" s="19">
        <f t="shared" ca="1" si="60"/>
        <v>19.167999999999999</v>
      </c>
      <c r="R282" s="19" t="str">
        <f ca="1">IFERROR(INDEX(VpD!$2:$2,MATCH(G282,VpD!$1:$1,1)),VpD!$I$2)</f>
        <v>1973-1978</v>
      </c>
      <c r="S282" s="1">
        <f ca="1">IFERROR(INDEX(VpD!$C$3:$I$27,MATCH(E282,VpD!$B$3:$B$27,0),MATCH(R282,VpD!$C$2:$I$2,0)),0)</f>
        <v>117</v>
      </c>
      <c r="T282" s="19">
        <f t="shared" ca="1" si="61"/>
        <v>18.72</v>
      </c>
      <c r="U282" s="14" t="str">
        <f t="shared" ca="1" si="62"/>
        <v xml:space="preserve">713010.51 </v>
      </c>
      <c r="V282" s="14" t="str">
        <f t="shared" ca="1" si="63"/>
        <v>6168565.67</v>
      </c>
      <c r="W282" s="14" t="str">
        <f t="shared" ca="1" si="64"/>
        <v>POINT(713010.51 6168565.67)</v>
      </c>
      <c r="X282" s="14" t="str">
        <f>IFERROR(INDEX(BygningOmraade!B:B,MATCH(A282,BygningOmraade!A:A,0)),"")</f>
        <v/>
      </c>
    </row>
    <row r="283" spans="1:24" s="14" customFormat="1" x14ac:dyDescent="0.25">
      <c r="A283" s="14">
        <f t="shared" si="52"/>
        <v>283</v>
      </c>
      <c r="B283" s="14" t="str">
        <f t="shared" ca="1" si="53"/>
        <v>0d8c36a5-3000-4d3e-bc05-9ef3169c939b</v>
      </c>
      <c r="C283" s="14" t="str">
        <f t="shared" ca="1" si="54"/>
        <v>0a3f507e-2494-32b8-e044-0003ba298018</v>
      </c>
      <c r="D283" s="14">
        <f t="shared" ca="1" si="55"/>
        <v>994603</v>
      </c>
      <c r="E283" s="1">
        <f t="shared" ca="1" si="56"/>
        <v>320</v>
      </c>
      <c r="F283" s="1">
        <f t="shared" ca="1" si="57"/>
        <v>48</v>
      </c>
      <c r="G283" s="1">
        <f t="shared" ca="1" si="58"/>
        <v>1967</v>
      </c>
      <c r="H283" s="1" t="str">
        <f ca="1">IFERROR(INDEX(Varmeinstallation!B:B,MATCH(INDIRECT($A$1&amp;"L"&amp;A283)*1,Varmeinstallation!A:A,0)),"Ingen varmeinstallationer")</f>
        <v>Ingen varmeinstallationer</v>
      </c>
      <c r="I283" s="1" t="str">
        <f ca="1">IFERROR(INDEX(Opvarmningsmiddel!B:B,MATCH(INDIRECT($A$1&amp;"M"&amp;A283)*1,Opvarmningsmiddel!A:A,0)),"")</f>
        <v/>
      </c>
      <c r="J283" s="1">
        <f t="shared" ca="1" si="59"/>
        <v>0</v>
      </c>
      <c r="K283" s="1" t="str">
        <f ca="1">IFERROR(INDEX(Relationstabel!$C$3:$K$10,MATCH(VALUE(INDIRECT($A$1&amp;"L"&amp;A283)),Relationstabel!$A$3:$A$10,0),MATCH(IFERROR(VALUE(INDIRECT($A$1&amp;"M"&amp;A283)),0),Relationstabel!$C$1:$K$1,0)),"Ingen varmeinstallationer")</f>
        <v>Ingen varmeinstallation</v>
      </c>
      <c r="L283" s="1" t="str">
        <f ca="1">INDEX(Anvendelseskode!B:B,MATCH($E283,Anvendelseskode!$A:$A,0))</f>
        <v>Bygning til kontor, handel, lager herunder offentlig administration</v>
      </c>
      <c r="M283" s="1" t="str">
        <f ca="1">INDEX(Anvendelseskode!C:C,MATCH($E283,Anvendelseskode!$A:$A,0))</f>
        <v>Kontor, handel, lager, off. adm.</v>
      </c>
      <c r="N283" s="1" t="str">
        <f ca="1">INDEX(Anvendelseskode!D:D,MATCH($E283,Anvendelseskode!$A:$A,0))</f>
        <v>Handel og servicevirksomheder</v>
      </c>
      <c r="O283" s="1" t="str">
        <f ca="1">IFERROR(INDEX(SBi!$2:$2,MATCH(G283,SBi!$1:$1,1)),SBi!$K$2)</f>
        <v>1961-1972</v>
      </c>
      <c r="P283" s="1">
        <f ca="1">IFERROR(INDEX(SBi!$C$3:$K$28,MATCH(E283,SBi!$B$3:$B$28,0),MATCH(O283,SBi!$C$2:$K$2,0)),0)</f>
        <v>117.5</v>
      </c>
      <c r="Q283" s="19">
        <f t="shared" ca="1" si="60"/>
        <v>5.64</v>
      </c>
      <c r="R283" s="19" t="str">
        <f ca="1">IFERROR(INDEX(VpD!$2:$2,MATCH(G283,VpD!$1:$1,1)),VpD!$I$2)</f>
        <v>1961-1972</v>
      </c>
      <c r="S283" s="1">
        <f ca="1">IFERROR(INDEX(VpD!$C$3:$I$27,MATCH(E283,VpD!$B$3:$B$27,0),MATCH(R283,VpD!$C$2:$I$2,0)),0)</f>
        <v>105</v>
      </c>
      <c r="T283" s="19">
        <f t="shared" ca="1" si="61"/>
        <v>5.04</v>
      </c>
      <c r="U283" s="14" t="str">
        <f t="shared" ca="1" si="62"/>
        <v xml:space="preserve">711489.47 </v>
      </c>
      <c r="V283" s="14" t="str">
        <f t="shared" ca="1" si="63"/>
        <v>6170566.37</v>
      </c>
      <c r="W283" s="14" t="str">
        <f t="shared" ca="1" si="64"/>
        <v>POINT(711489.47 6170566.37)</v>
      </c>
      <c r="X283" s="14" t="str">
        <f>IFERROR(INDEX(BygningOmraade!B:B,MATCH(A283,BygningOmraade!A:A,0)),"")</f>
        <v/>
      </c>
    </row>
    <row r="284" spans="1:24" s="14" customFormat="1" x14ac:dyDescent="0.25">
      <c r="A284" s="14">
        <f t="shared" si="52"/>
        <v>284</v>
      </c>
      <c r="B284" s="14" t="str">
        <f t="shared" ca="1" si="53"/>
        <v>0d9b7148-23ac-4910-bcec-05f39dd27e18</v>
      </c>
      <c r="C284" s="14" t="str">
        <f t="shared" ca="1" si="54"/>
        <v>0a3f507e-1c20-32b8-e044-0003ba298018</v>
      </c>
      <c r="D284" s="14">
        <f t="shared" ca="1" si="55"/>
        <v>997452</v>
      </c>
      <c r="E284" s="1">
        <f t="shared" ca="1" si="56"/>
        <v>120</v>
      </c>
      <c r="F284" s="1">
        <f t="shared" ca="1" si="57"/>
        <v>122</v>
      </c>
      <c r="G284" s="1">
        <f t="shared" ca="1" si="58"/>
        <v>1961</v>
      </c>
      <c r="H284" s="1" t="str">
        <f ca="1">IFERROR(INDEX(Varmeinstallation!B:B,MATCH(INDIRECT($A$1&amp;"L"&amp;A284)*1,Varmeinstallation!A:A,0)),"Ingen varmeinstallationer")</f>
        <v>Centralvarme fra eget anlæg, et-kammer fyr</v>
      </c>
      <c r="I284" s="1" t="str">
        <f ca="1">IFERROR(INDEX(Opvarmningsmiddel!B:B,MATCH(INDIRECT($A$1&amp;"M"&amp;A284)*1,Opvarmningsmiddel!A:A,0)),"")</f>
        <v>Naturgas</v>
      </c>
      <c r="J284" s="1">
        <f t="shared" ca="1" si="59"/>
        <v>2</v>
      </c>
      <c r="K284" s="1" t="str">
        <f ca="1">IFERROR(INDEX(Relationstabel!$C$3:$K$10,MATCH(VALUE(INDIRECT($A$1&amp;"L"&amp;A284)),Relationstabel!$A$3:$A$10,0),MATCH(IFERROR(VALUE(INDIRECT($A$1&amp;"M"&amp;A284)),0),Relationstabel!$C$1:$K$1,0)),"Ingen varmeinstallationer")</f>
        <v>Naturgas</v>
      </c>
      <c r="L284" s="1" t="str">
        <f ca="1">INDEX(Anvendelseskode!B:B,MATCH($E284,Anvendelseskode!$A:$A,0))</f>
        <v>Fritliggende enfamilieshus (parcelhus)</v>
      </c>
      <c r="M284" s="1" t="str">
        <f ca="1">INDEX(Anvendelseskode!C:C,MATCH($E284,Anvendelseskode!$A:$A,0))</f>
        <v>Parcelhuse</v>
      </c>
      <c r="N284" s="1" t="str">
        <f ca="1">INDEX(Anvendelseskode!D:D,MATCH($E284,Anvendelseskode!$A:$A,0))</f>
        <v>Private husholdninger</v>
      </c>
      <c r="O284" s="1" t="str">
        <f ca="1">IFERROR(INDEX(SBi!$2:$2,MATCH(G284,SBi!$1:$1,1)),SBi!$K$2)</f>
        <v>1961-1972</v>
      </c>
      <c r="P284" s="1">
        <f ca="1">IFERROR(INDEX(SBi!$C$3:$K$28,MATCH(E284,SBi!$B$3:$B$28,0),MATCH(O284,SBi!$C$2:$K$2,0)),0)</f>
        <v>134.30000000000001</v>
      </c>
      <c r="Q284" s="19">
        <f t="shared" ca="1" si="60"/>
        <v>16.384600000000002</v>
      </c>
      <c r="R284" s="19" t="str">
        <f ca="1">IFERROR(INDEX(VpD!$2:$2,MATCH(G284,VpD!$1:$1,1)),VpD!$I$2)</f>
        <v>1961-1972</v>
      </c>
      <c r="S284" s="1">
        <f ca="1">IFERROR(INDEX(VpD!$C$3:$I$27,MATCH(E284,VpD!$B$3:$B$27,0),MATCH(R284,VpD!$C$2:$I$2,0)),0)</f>
        <v>143</v>
      </c>
      <c r="T284" s="19">
        <f t="shared" ca="1" si="61"/>
        <v>17.446000000000002</v>
      </c>
      <c r="U284" s="14" t="str">
        <f t="shared" ca="1" si="62"/>
        <v xml:space="preserve">713964.74 </v>
      </c>
      <c r="V284" s="14" t="str">
        <f t="shared" ca="1" si="63"/>
        <v>6169249.52</v>
      </c>
      <c r="W284" s="14" t="str">
        <f t="shared" ca="1" si="64"/>
        <v>POINT(713964.74 6169249.52)</v>
      </c>
      <c r="X284" s="14" t="str">
        <f>IFERROR(INDEX(BygningOmraade!B:B,MATCH(A284,BygningOmraade!A:A,0)),"")</f>
        <v/>
      </c>
    </row>
    <row r="285" spans="1:24" s="14" customFormat="1" x14ac:dyDescent="0.25">
      <c r="A285" s="14">
        <f t="shared" si="52"/>
        <v>285</v>
      </c>
      <c r="B285" s="14" t="str">
        <f t="shared" ca="1" si="53"/>
        <v>0da3c09c-6a35-4756-a726-28773101a8ef</v>
      </c>
      <c r="C285" s="14" t="str">
        <f t="shared" ca="1" si="54"/>
        <v>0a3f507e-1b19-32b8-e044-0003ba298018</v>
      </c>
      <c r="D285" s="14">
        <f t="shared" ca="1" si="55"/>
        <v>995712</v>
      </c>
      <c r="E285" s="1">
        <f t="shared" ca="1" si="56"/>
        <v>320</v>
      </c>
      <c r="F285" s="1">
        <f t="shared" ca="1" si="57"/>
        <v>1538</v>
      </c>
      <c r="G285" s="1">
        <f t="shared" ca="1" si="58"/>
        <v>1999</v>
      </c>
      <c r="H285" s="1" t="str">
        <f ca="1">IFERROR(INDEX(Varmeinstallation!B:B,MATCH(INDIRECT($A$1&amp;"L"&amp;A285)*1,Varmeinstallation!A:A,0)),"Ingen varmeinstallationer")</f>
        <v>Fjernvarme/blokvarme (radiatorsystemer eller varmluftanlæg)</v>
      </c>
      <c r="I285" s="1" t="str">
        <f ca="1">IFERROR(INDEX(Opvarmningsmiddel!B:B,MATCH(INDIRECT($A$1&amp;"M"&amp;A285)*1,Opvarmningsmiddel!A:A,0)),"")</f>
        <v/>
      </c>
      <c r="J285" s="1">
        <f t="shared" ca="1" si="59"/>
        <v>90</v>
      </c>
      <c r="K285" s="1" t="str">
        <f ca="1">IFERROR(INDEX(Relationstabel!$C$3:$K$10,MATCH(VALUE(INDIRECT($A$1&amp;"L"&amp;A285)),Relationstabel!$A$3:$A$10,0),MATCH(IFERROR(VALUE(INDIRECT($A$1&amp;"M"&amp;A285)),0),Relationstabel!$C$1:$K$1,0)),"Ingen varmeinstallationer")</f>
        <v>Fjernvarme/ Blokvarme</v>
      </c>
      <c r="L285" s="1" t="str">
        <f ca="1">INDEX(Anvendelseskode!B:B,MATCH($E285,Anvendelseskode!$A:$A,0))</f>
        <v>Bygning til kontor, handel, lager herunder offentlig administration</v>
      </c>
      <c r="M285" s="1" t="str">
        <f ca="1">INDEX(Anvendelseskode!C:C,MATCH($E285,Anvendelseskode!$A:$A,0))</f>
        <v>Kontor, handel, lager, off. adm.</v>
      </c>
      <c r="N285" s="1" t="str">
        <f ca="1">INDEX(Anvendelseskode!D:D,MATCH($E285,Anvendelseskode!$A:$A,0))</f>
        <v>Handel og servicevirksomheder</v>
      </c>
      <c r="O285" s="1" t="str">
        <f ca="1">IFERROR(INDEX(SBi!$2:$2,MATCH(G285,SBi!$1:$1,1)),SBi!$K$2)</f>
        <v>1999-2006</v>
      </c>
      <c r="P285" s="1">
        <f ca="1">IFERROR(INDEX(SBi!$C$3:$K$28,MATCH(E285,SBi!$B$3:$B$28,0),MATCH(O285,SBi!$C$2:$K$2,0)),0)</f>
        <v>89.6</v>
      </c>
      <c r="Q285" s="19">
        <f t="shared" ca="1" si="60"/>
        <v>137.8048</v>
      </c>
      <c r="R285" s="19" t="str">
        <f ca="1">IFERROR(INDEX(VpD!$2:$2,MATCH(G285,VpD!$1:$1,1)),VpD!$I$2)</f>
        <v>&gt;1998</v>
      </c>
      <c r="S285" s="1">
        <f ca="1">IFERROR(INDEX(VpD!$C$3:$I$27,MATCH(E285,VpD!$B$3:$B$27,0),MATCH(R285,VpD!$C$2:$I$2,0)),0)</f>
        <v>77</v>
      </c>
      <c r="T285" s="19">
        <f t="shared" ca="1" si="61"/>
        <v>118.426</v>
      </c>
      <c r="U285" s="14" t="str">
        <f t="shared" ca="1" si="62"/>
        <v xml:space="preserve">712257.46 </v>
      </c>
      <c r="V285" s="14" t="str">
        <f t="shared" ca="1" si="63"/>
        <v>6171759.85</v>
      </c>
      <c r="W285" s="14" t="str">
        <f t="shared" ca="1" si="64"/>
        <v>POINT(712257.46 6171759.85)</v>
      </c>
      <c r="X285" s="14" t="str">
        <f>IFERROR(INDEX(BygningOmraade!B:B,MATCH(A285,BygningOmraade!A:A,0)),"")</f>
        <v/>
      </c>
    </row>
    <row r="286" spans="1:24" s="14" customFormat="1" x14ac:dyDescent="0.25">
      <c r="A286" s="14">
        <f t="shared" si="52"/>
        <v>286</v>
      </c>
      <c r="B286" s="14" t="str">
        <f t="shared" ca="1" si="53"/>
        <v>0da62ed9-0026-4ff2-b88e-855692925bcc</v>
      </c>
      <c r="C286" s="14" t="str">
        <f t="shared" ca="1" si="54"/>
        <v>0a3f507e-2013-32b8-e044-0003ba298018</v>
      </c>
      <c r="D286" s="14">
        <f t="shared" ca="1" si="55"/>
        <v>993752</v>
      </c>
      <c r="E286" s="1">
        <f t="shared" ca="1" si="56"/>
        <v>120</v>
      </c>
      <c r="F286" s="1">
        <f t="shared" ca="1" si="57"/>
        <v>109</v>
      </c>
      <c r="G286" s="1">
        <f t="shared" ca="1" si="58"/>
        <v>1973</v>
      </c>
      <c r="H286" s="1" t="str">
        <f ca="1">IFERROR(INDEX(Varmeinstallation!B:B,MATCH(INDIRECT($A$1&amp;"L"&amp;A286)*1,Varmeinstallation!A:A,0)),"Ingen varmeinstallationer")</f>
        <v>Centralvarme fra eget anlæg, et-kammer fyr</v>
      </c>
      <c r="I286" s="1" t="str">
        <f ca="1">IFERROR(INDEX(Opvarmningsmiddel!B:B,MATCH(INDIRECT($A$1&amp;"M"&amp;A286)*1,Opvarmningsmiddel!A:A,0)),"")</f>
        <v>Naturgas</v>
      </c>
      <c r="J286" s="1">
        <f t="shared" ca="1" si="59"/>
        <v>0</v>
      </c>
      <c r="K286" s="1" t="str">
        <f ca="1">IFERROR(INDEX(Relationstabel!$C$3:$K$10,MATCH(VALUE(INDIRECT($A$1&amp;"L"&amp;A286)),Relationstabel!$A$3:$A$10,0),MATCH(IFERROR(VALUE(INDIRECT($A$1&amp;"M"&amp;A286)),0),Relationstabel!$C$1:$K$1,0)),"Ingen varmeinstallationer")</f>
        <v>Naturgas</v>
      </c>
      <c r="L286" s="1" t="str">
        <f ca="1">INDEX(Anvendelseskode!B:B,MATCH($E286,Anvendelseskode!$A:$A,0))</f>
        <v>Fritliggende enfamilieshus (parcelhus)</v>
      </c>
      <c r="M286" s="1" t="str">
        <f ca="1">INDEX(Anvendelseskode!C:C,MATCH($E286,Anvendelseskode!$A:$A,0))</f>
        <v>Parcelhuse</v>
      </c>
      <c r="N286" s="1" t="str">
        <f ca="1">INDEX(Anvendelseskode!D:D,MATCH($E286,Anvendelseskode!$A:$A,0))</f>
        <v>Private husholdninger</v>
      </c>
      <c r="O286" s="1" t="str">
        <f ca="1">IFERROR(INDEX(SBi!$2:$2,MATCH(G286,SBi!$1:$1,1)),SBi!$K$2)</f>
        <v>1973-1978</v>
      </c>
      <c r="P286" s="1">
        <f ca="1">IFERROR(INDEX(SBi!$C$3:$K$28,MATCH(E286,SBi!$B$3:$B$28,0),MATCH(O286,SBi!$C$2:$K$2,0)),0)</f>
        <v>119.8</v>
      </c>
      <c r="Q286" s="19">
        <f t="shared" ca="1" si="60"/>
        <v>13.058199999999999</v>
      </c>
      <c r="R286" s="19" t="str">
        <f ca="1">IFERROR(INDEX(VpD!$2:$2,MATCH(G286,VpD!$1:$1,1)),VpD!$I$2)</f>
        <v>1973-1978</v>
      </c>
      <c r="S286" s="1">
        <f ca="1">IFERROR(INDEX(VpD!$C$3:$I$27,MATCH(E286,VpD!$B$3:$B$27,0),MATCH(R286,VpD!$C$2:$I$2,0)),0)</f>
        <v>117</v>
      </c>
      <c r="T286" s="19">
        <f t="shared" ca="1" si="61"/>
        <v>12.753</v>
      </c>
      <c r="U286" s="14" t="str">
        <f t="shared" ca="1" si="62"/>
        <v xml:space="preserve">710823.89 </v>
      </c>
      <c r="V286" s="14" t="str">
        <f t="shared" ca="1" si="63"/>
        <v>6171793.06</v>
      </c>
      <c r="W286" s="14" t="str">
        <f t="shared" ca="1" si="64"/>
        <v>POINT(710823.89 6171793.06)</v>
      </c>
      <c r="X286" s="14" t="str">
        <f>IFERROR(INDEX(BygningOmraade!B:B,MATCH(A286,BygningOmraade!A:A,0)),"")</f>
        <v/>
      </c>
    </row>
    <row r="287" spans="1:24" s="14" customFormat="1" x14ac:dyDescent="0.25">
      <c r="A287" s="14">
        <f t="shared" si="52"/>
        <v>287</v>
      </c>
      <c r="B287" s="14" t="str">
        <f t="shared" ca="1" si="53"/>
        <v>0dacfd73-f268-4c5d-92a3-8263cece456c</v>
      </c>
      <c r="C287" s="14" t="str">
        <f t="shared" ca="1" si="54"/>
        <v>3cae7253-094d-0f90-e044-0003ba298018</v>
      </c>
      <c r="D287" s="14">
        <f t="shared" ca="1" si="55"/>
        <v>2685037</v>
      </c>
      <c r="E287" s="1">
        <f t="shared" ca="1" si="56"/>
        <v>130</v>
      </c>
      <c r="F287" s="1">
        <f t="shared" ca="1" si="57"/>
        <v>119</v>
      </c>
      <c r="G287" s="1">
        <f t="shared" ca="1" si="58"/>
        <v>2008</v>
      </c>
      <c r="H287" s="1" t="str">
        <f ca="1">IFERROR(INDEX(Varmeinstallation!B:B,MATCH(INDIRECT($A$1&amp;"L"&amp;A287)*1,Varmeinstallation!A:A,0)),"Ingen varmeinstallationer")</f>
        <v>Fjernvarme/blokvarme (radiatorsystemer eller varmluftanlæg)</v>
      </c>
      <c r="I287" s="1" t="str">
        <f ca="1">IFERROR(INDEX(Opvarmningsmiddel!B:B,MATCH(INDIRECT($A$1&amp;"M"&amp;A287)*1,Opvarmningsmiddel!A:A,0)),"")</f>
        <v/>
      </c>
      <c r="J287" s="1">
        <f t="shared" ca="1" si="59"/>
        <v>90</v>
      </c>
      <c r="K287" s="1" t="str">
        <f ca="1">IFERROR(INDEX(Relationstabel!$C$3:$K$10,MATCH(VALUE(INDIRECT($A$1&amp;"L"&amp;A287)),Relationstabel!$A$3:$A$10,0),MATCH(IFERROR(VALUE(INDIRECT($A$1&amp;"M"&amp;A287)),0),Relationstabel!$C$1:$K$1,0)),"Ingen varmeinstallationer")</f>
        <v>Fjernvarme/ Blokvarme</v>
      </c>
      <c r="L287" s="1" t="str">
        <f ca="1">INDEX(Anvendelseskode!B:B,MATCH($E287,Anvendelseskode!$A:$A,0))</f>
        <v>Række-, kæde-, dobbelthus (lodret adskillelse mellem enhederne)</v>
      </c>
      <c r="M287" s="1" t="str">
        <f ca="1">INDEX(Anvendelseskode!C:C,MATCH($E287,Anvendelseskode!$A:$A,0))</f>
        <v>Række-, kæde og dobbelthuse</v>
      </c>
      <c r="N287" s="1" t="str">
        <f ca="1">INDEX(Anvendelseskode!D:D,MATCH($E287,Anvendelseskode!$A:$A,0))</f>
        <v>Private husholdninger</v>
      </c>
      <c r="O287" s="1" t="str">
        <f ca="1">IFERROR(INDEX(SBi!$2:$2,MATCH(G287,SBi!$1:$1,1)),SBi!$K$2)</f>
        <v>Efter 2006</v>
      </c>
      <c r="P287" s="1">
        <f ca="1">IFERROR(INDEX(SBi!$C$3:$K$28,MATCH(E287,SBi!$B$3:$B$28,0),MATCH(O287,SBi!$C$2:$K$2,0)),0)</f>
        <v>66.400000000000006</v>
      </c>
      <c r="Q287" s="19">
        <f t="shared" ca="1" si="60"/>
        <v>7.9016000000000002</v>
      </c>
      <c r="R287" s="19" t="str">
        <f ca="1">IFERROR(INDEX(VpD!$2:$2,MATCH(G287,VpD!$1:$1,1)),VpD!$I$2)</f>
        <v>&gt;1998</v>
      </c>
      <c r="S287" s="1">
        <f ca="1">IFERROR(INDEX(VpD!$C$3:$I$27,MATCH(E287,VpD!$B$3:$B$27,0),MATCH(R287,VpD!$C$2:$I$2,0)),0)</f>
        <v>65</v>
      </c>
      <c r="T287" s="19">
        <f t="shared" ca="1" si="61"/>
        <v>7.7350000000000003</v>
      </c>
      <c r="U287" s="14" t="str">
        <f t="shared" ca="1" si="62"/>
        <v xml:space="preserve">711744.13 </v>
      </c>
      <c r="V287" s="14" t="str">
        <f t="shared" ca="1" si="63"/>
        <v>6172651.18</v>
      </c>
      <c r="W287" s="14" t="str">
        <f t="shared" ca="1" si="64"/>
        <v>POINT(711744.13 6172651.18)</v>
      </c>
      <c r="X287" s="14" t="str">
        <f>IFERROR(INDEX(BygningOmraade!B:B,MATCH(A287,BygningOmraade!A:A,0)),"")</f>
        <v/>
      </c>
    </row>
    <row r="288" spans="1:24" s="14" customFormat="1" x14ac:dyDescent="0.25">
      <c r="A288" s="14">
        <f t="shared" si="52"/>
        <v>288</v>
      </c>
      <c r="B288" s="14" t="str">
        <f t="shared" ca="1" si="53"/>
        <v>0dadce8f-007a-45cd-bcc0-1479780bde40</v>
      </c>
      <c r="C288" s="14" t="str">
        <f t="shared" ca="1" si="54"/>
        <v>0a3f507e-1a34-32b8-e044-0003ba298018</v>
      </c>
      <c r="D288" s="14">
        <f t="shared" ca="1" si="55"/>
        <v>997534</v>
      </c>
      <c r="E288" s="1">
        <f t="shared" ca="1" si="56"/>
        <v>120</v>
      </c>
      <c r="F288" s="1">
        <f t="shared" ca="1" si="57"/>
        <v>167</v>
      </c>
      <c r="G288" s="1">
        <f t="shared" ca="1" si="58"/>
        <v>1979</v>
      </c>
      <c r="H288" s="1" t="str">
        <f ca="1">IFERROR(INDEX(Varmeinstallation!B:B,MATCH(INDIRECT($A$1&amp;"L"&amp;A288)*1,Varmeinstallation!A:A,0)),"Ingen varmeinstallationer")</f>
        <v>Centralvarme fra eget anlæg, et-kammer fyr</v>
      </c>
      <c r="I288" s="1" t="str">
        <f ca="1">IFERROR(INDEX(Opvarmningsmiddel!B:B,MATCH(INDIRECT($A$1&amp;"M"&amp;A288)*1,Opvarmningsmiddel!A:A,0)),"")</f>
        <v>Naturgas</v>
      </c>
      <c r="J288" s="1">
        <f t="shared" ca="1" si="59"/>
        <v>0</v>
      </c>
      <c r="K288" s="1" t="str">
        <f ca="1">IFERROR(INDEX(Relationstabel!$C$3:$K$10,MATCH(VALUE(INDIRECT($A$1&amp;"L"&amp;A288)),Relationstabel!$A$3:$A$10,0),MATCH(IFERROR(VALUE(INDIRECT($A$1&amp;"M"&amp;A288)),0),Relationstabel!$C$1:$K$1,0)),"Ingen varmeinstallationer")</f>
        <v>Naturgas</v>
      </c>
      <c r="L288" s="1" t="str">
        <f ca="1">INDEX(Anvendelseskode!B:B,MATCH($E288,Anvendelseskode!$A:$A,0))</f>
        <v>Fritliggende enfamilieshus (parcelhus)</v>
      </c>
      <c r="M288" s="1" t="str">
        <f ca="1">INDEX(Anvendelseskode!C:C,MATCH($E288,Anvendelseskode!$A:$A,0))</f>
        <v>Parcelhuse</v>
      </c>
      <c r="N288" s="1" t="str">
        <f ca="1">INDEX(Anvendelseskode!D:D,MATCH($E288,Anvendelseskode!$A:$A,0))</f>
        <v>Private husholdninger</v>
      </c>
      <c r="O288" s="1" t="str">
        <f ca="1">IFERROR(INDEX(SBi!$2:$2,MATCH(G288,SBi!$1:$1,1)),SBi!$K$2)</f>
        <v>1979-1998</v>
      </c>
      <c r="P288" s="1">
        <f ca="1">IFERROR(INDEX(SBi!$C$3:$K$28,MATCH(E288,SBi!$B$3:$B$28,0),MATCH(O288,SBi!$C$2:$K$2,0)),0)</f>
        <v>105.4</v>
      </c>
      <c r="Q288" s="19">
        <f t="shared" ca="1" si="60"/>
        <v>17.601800000000001</v>
      </c>
      <c r="R288" s="19" t="str">
        <f ca="1">IFERROR(INDEX(VpD!$2:$2,MATCH(G288,VpD!$1:$1,1)),VpD!$I$2)</f>
        <v>1979-1998</v>
      </c>
      <c r="S288" s="1">
        <f ca="1">IFERROR(INDEX(VpD!$C$3:$I$27,MATCH(E288,VpD!$B$3:$B$27,0),MATCH(R288,VpD!$C$2:$I$2,0)),0)</f>
        <v>90</v>
      </c>
      <c r="T288" s="19">
        <f t="shared" ca="1" si="61"/>
        <v>15.03</v>
      </c>
      <c r="U288" s="14" t="str">
        <f t="shared" ca="1" si="62"/>
        <v xml:space="preserve">713871.08 </v>
      </c>
      <c r="V288" s="14" t="str">
        <f t="shared" ca="1" si="63"/>
        <v>6169124.29</v>
      </c>
      <c r="W288" s="14" t="str">
        <f t="shared" ca="1" si="64"/>
        <v>POINT(713871.08 6169124.29)</v>
      </c>
      <c r="X288" s="14" t="str">
        <f>IFERROR(INDEX(BygningOmraade!B:B,MATCH(A288,BygningOmraade!A:A,0)),"")</f>
        <v/>
      </c>
    </row>
    <row r="289" spans="1:24" s="14" customFormat="1" x14ac:dyDescent="0.25">
      <c r="A289" s="14">
        <f t="shared" si="52"/>
        <v>289</v>
      </c>
      <c r="B289" s="14" t="str">
        <f t="shared" ca="1" si="53"/>
        <v>0dc4edad-954e-4355-b285-c2dd2b803a1f</v>
      </c>
      <c r="C289" s="14" t="str">
        <f t="shared" ca="1" si="54"/>
        <v>0a3f507e-22a6-32b8-e044-0003ba298018</v>
      </c>
      <c r="D289" s="14">
        <f t="shared" ca="1" si="55"/>
        <v>995610</v>
      </c>
      <c r="E289" s="1">
        <f t="shared" ca="1" si="56"/>
        <v>120</v>
      </c>
      <c r="F289" s="1">
        <f t="shared" ca="1" si="57"/>
        <v>111</v>
      </c>
      <c r="G289" s="1">
        <f t="shared" ca="1" si="58"/>
        <v>1970</v>
      </c>
      <c r="H289" s="1" t="str">
        <f ca="1">IFERROR(INDEX(Varmeinstallation!B:B,MATCH(INDIRECT($A$1&amp;"L"&amp;A289)*1,Varmeinstallation!A:A,0)),"Ingen varmeinstallationer")</f>
        <v>Centralvarme fra eget anlæg, et-kammer fyr</v>
      </c>
      <c r="I289" s="1" t="str">
        <f ca="1">IFERROR(INDEX(Opvarmningsmiddel!B:B,MATCH(INDIRECT($A$1&amp;"M"&amp;A289)*1,Opvarmningsmiddel!A:A,0)),"")</f>
        <v>Naturgas</v>
      </c>
      <c r="J289" s="1">
        <f t="shared" ca="1" si="59"/>
        <v>2</v>
      </c>
      <c r="K289" s="1" t="str">
        <f ca="1">IFERROR(INDEX(Relationstabel!$C$3:$K$10,MATCH(VALUE(INDIRECT($A$1&amp;"L"&amp;A289)),Relationstabel!$A$3:$A$10,0),MATCH(IFERROR(VALUE(INDIRECT($A$1&amp;"M"&amp;A289)),0),Relationstabel!$C$1:$K$1,0)),"Ingen varmeinstallationer")</f>
        <v>Naturgas</v>
      </c>
      <c r="L289" s="1" t="str">
        <f ca="1">INDEX(Anvendelseskode!B:B,MATCH($E289,Anvendelseskode!$A:$A,0))</f>
        <v>Fritliggende enfamilieshus (parcelhus)</v>
      </c>
      <c r="M289" s="1" t="str">
        <f ca="1">INDEX(Anvendelseskode!C:C,MATCH($E289,Anvendelseskode!$A:$A,0))</f>
        <v>Parcelhuse</v>
      </c>
      <c r="N289" s="1" t="str">
        <f ca="1">INDEX(Anvendelseskode!D:D,MATCH($E289,Anvendelseskode!$A:$A,0))</f>
        <v>Private husholdninger</v>
      </c>
      <c r="O289" s="1" t="str">
        <f ca="1">IFERROR(INDEX(SBi!$2:$2,MATCH(G289,SBi!$1:$1,1)),SBi!$K$2)</f>
        <v>1961-1972</v>
      </c>
      <c r="P289" s="1">
        <f ca="1">IFERROR(INDEX(SBi!$C$3:$K$28,MATCH(E289,SBi!$B$3:$B$28,0),MATCH(O289,SBi!$C$2:$K$2,0)),0)</f>
        <v>134.30000000000001</v>
      </c>
      <c r="Q289" s="19">
        <f t="shared" ca="1" si="60"/>
        <v>14.907300000000001</v>
      </c>
      <c r="R289" s="19" t="str">
        <f ca="1">IFERROR(INDEX(VpD!$2:$2,MATCH(G289,VpD!$1:$1,1)),VpD!$I$2)</f>
        <v>1961-1972</v>
      </c>
      <c r="S289" s="1">
        <f ca="1">IFERROR(INDEX(VpD!$C$3:$I$27,MATCH(E289,VpD!$B$3:$B$27,0),MATCH(R289,VpD!$C$2:$I$2,0)),0)</f>
        <v>143</v>
      </c>
      <c r="T289" s="19">
        <f t="shared" ca="1" si="61"/>
        <v>15.872999999999999</v>
      </c>
      <c r="U289" s="14" t="str">
        <f t="shared" ca="1" si="62"/>
        <v xml:space="preserve">711865.5 </v>
      </c>
      <c r="V289" s="14" t="str">
        <f t="shared" ca="1" si="63"/>
        <v>6171950.95</v>
      </c>
      <c r="W289" s="14" t="str">
        <f t="shared" ca="1" si="64"/>
        <v>POINT(711865.5 6171950.95)</v>
      </c>
      <c r="X289" s="14" t="str">
        <f>IFERROR(INDEX(BygningOmraade!B:B,MATCH(A289,BygningOmraade!A:A,0)),"")</f>
        <v/>
      </c>
    </row>
    <row r="290" spans="1:24" s="14" customFormat="1" x14ac:dyDescent="0.25">
      <c r="A290" s="14">
        <f t="shared" si="52"/>
        <v>290</v>
      </c>
      <c r="B290" s="14" t="str">
        <f t="shared" ca="1" si="53"/>
        <v>0dc5d43b-b0c8-4788-acd0-e896d45b3fd0</v>
      </c>
      <c r="C290" s="14" t="str">
        <f t="shared" ca="1" si="54"/>
        <v>0a3f507e-1b89-32b8-e044-0003ba298018</v>
      </c>
      <c r="D290" s="14">
        <f t="shared" ca="1" si="55"/>
        <v>996687</v>
      </c>
      <c r="E290" s="1">
        <f t="shared" ca="1" si="56"/>
        <v>130</v>
      </c>
      <c r="F290" s="1">
        <f t="shared" ca="1" si="57"/>
        <v>112</v>
      </c>
      <c r="G290" s="1">
        <f t="shared" ca="1" si="58"/>
        <v>1978</v>
      </c>
      <c r="H290" s="1" t="str">
        <f ca="1">IFERROR(INDEX(Varmeinstallation!B:B,MATCH(INDIRECT($A$1&amp;"L"&amp;A290)*1,Varmeinstallation!A:A,0)),"Ingen varmeinstallationer")</f>
        <v>Fjernvarme/blokvarme (radiatorsystemer eller varmluftanlæg)</v>
      </c>
      <c r="I290" s="1" t="str">
        <f ca="1">IFERROR(INDEX(Opvarmningsmiddel!B:B,MATCH(INDIRECT($A$1&amp;"M"&amp;A290)*1,Opvarmningsmiddel!A:A,0)),"")</f>
        <v/>
      </c>
      <c r="J290" s="1">
        <f t="shared" ca="1" si="59"/>
        <v>0</v>
      </c>
      <c r="K290" s="1" t="str">
        <f ca="1">IFERROR(INDEX(Relationstabel!$C$3:$K$10,MATCH(VALUE(INDIRECT($A$1&amp;"L"&amp;A290)),Relationstabel!$A$3:$A$10,0),MATCH(IFERROR(VALUE(INDIRECT($A$1&amp;"M"&amp;A290)),0),Relationstabel!$C$1:$K$1,0)),"Ingen varmeinstallationer")</f>
        <v>Fjernvarme/ Blokvarme</v>
      </c>
      <c r="L290" s="1" t="str">
        <f ca="1">INDEX(Anvendelseskode!B:B,MATCH($E290,Anvendelseskode!$A:$A,0))</f>
        <v>Række-, kæde-, dobbelthus (lodret adskillelse mellem enhederne)</v>
      </c>
      <c r="M290" s="1" t="str">
        <f ca="1">INDEX(Anvendelseskode!C:C,MATCH($E290,Anvendelseskode!$A:$A,0))</f>
        <v>Række-, kæde og dobbelthuse</v>
      </c>
      <c r="N290" s="1" t="str">
        <f ca="1">INDEX(Anvendelseskode!D:D,MATCH($E290,Anvendelseskode!$A:$A,0))</f>
        <v>Private husholdninger</v>
      </c>
      <c r="O290" s="1" t="str">
        <f ca="1">IFERROR(INDEX(SBi!$2:$2,MATCH(G290,SBi!$1:$1,1)),SBi!$K$2)</f>
        <v>1973-1978</v>
      </c>
      <c r="P290" s="1">
        <f ca="1">IFERROR(INDEX(SBi!$C$3:$K$28,MATCH(E290,SBi!$B$3:$B$28,0),MATCH(O290,SBi!$C$2:$K$2,0)),0)</f>
        <v>112.6</v>
      </c>
      <c r="Q290" s="19">
        <f t="shared" ca="1" si="60"/>
        <v>12.611199999999998</v>
      </c>
      <c r="R290" s="19" t="str">
        <f ca="1">IFERROR(INDEX(VpD!$2:$2,MATCH(G290,VpD!$1:$1,1)),VpD!$I$2)</f>
        <v>1973-1978</v>
      </c>
      <c r="S290" s="1">
        <f ca="1">IFERROR(INDEX(VpD!$C$3:$I$27,MATCH(E290,VpD!$B$3:$B$27,0),MATCH(R290,VpD!$C$2:$I$2,0)),0)</f>
        <v>98</v>
      </c>
      <c r="T290" s="19">
        <f t="shared" ca="1" si="61"/>
        <v>10.976000000000001</v>
      </c>
      <c r="U290" s="14" t="str">
        <f t="shared" ca="1" si="62"/>
        <v xml:space="preserve">713515.48 </v>
      </c>
      <c r="V290" s="14" t="str">
        <f t="shared" ca="1" si="63"/>
        <v>6169654.25</v>
      </c>
      <c r="W290" s="14" t="str">
        <f t="shared" ca="1" si="64"/>
        <v>POINT(713515.48 6169654.25)</v>
      </c>
      <c r="X290" s="14" t="str">
        <f>IFERROR(INDEX(BygningOmraade!B:B,MATCH(A290,BygningOmraade!A:A,0)),"")</f>
        <v/>
      </c>
    </row>
    <row r="291" spans="1:24" s="14" customFormat="1" x14ac:dyDescent="0.25">
      <c r="A291" s="14">
        <f t="shared" si="52"/>
        <v>291</v>
      </c>
      <c r="B291" s="14" t="str">
        <f t="shared" ca="1" si="53"/>
        <v>0df321f6-5dbb-4808-8f82-1edcb4d4872e</v>
      </c>
      <c r="C291" s="14" t="str">
        <f t="shared" ca="1" si="54"/>
        <v>0a3f507e-23fa-32b8-e044-0003ba298018</v>
      </c>
      <c r="D291" s="14">
        <f t="shared" ca="1" si="55"/>
        <v>994728</v>
      </c>
      <c r="E291" s="1">
        <f t="shared" ca="1" si="56"/>
        <v>130</v>
      </c>
      <c r="F291" s="1">
        <f t="shared" ca="1" si="57"/>
        <v>119</v>
      </c>
      <c r="G291" s="1">
        <f t="shared" ca="1" si="58"/>
        <v>1993</v>
      </c>
      <c r="H291" s="1" t="str">
        <f ca="1">IFERROR(INDEX(Varmeinstallation!B:B,MATCH(INDIRECT($A$1&amp;"L"&amp;A291)*1,Varmeinstallation!A:A,0)),"Ingen varmeinstallationer")</f>
        <v>Fjernvarme/blokvarme (radiatorsystemer eller varmluftanlæg)</v>
      </c>
      <c r="I291" s="1" t="str">
        <f ca="1">IFERROR(INDEX(Opvarmningsmiddel!B:B,MATCH(INDIRECT($A$1&amp;"M"&amp;A291)*1,Opvarmningsmiddel!A:A,0)),"")</f>
        <v/>
      </c>
      <c r="J291" s="1">
        <f t="shared" ca="1" si="59"/>
        <v>0</v>
      </c>
      <c r="K291" s="1" t="str">
        <f ca="1">IFERROR(INDEX(Relationstabel!$C$3:$K$10,MATCH(VALUE(INDIRECT($A$1&amp;"L"&amp;A291)),Relationstabel!$A$3:$A$10,0),MATCH(IFERROR(VALUE(INDIRECT($A$1&amp;"M"&amp;A291)),0),Relationstabel!$C$1:$K$1,0)),"Ingen varmeinstallationer")</f>
        <v>Fjernvarme/ Blokvarme</v>
      </c>
      <c r="L291" s="1" t="str">
        <f ca="1">INDEX(Anvendelseskode!B:B,MATCH($E291,Anvendelseskode!$A:$A,0))</f>
        <v>Række-, kæde-, dobbelthus (lodret adskillelse mellem enhederne)</v>
      </c>
      <c r="M291" s="1" t="str">
        <f ca="1">INDEX(Anvendelseskode!C:C,MATCH($E291,Anvendelseskode!$A:$A,0))</f>
        <v>Række-, kæde og dobbelthuse</v>
      </c>
      <c r="N291" s="1" t="str">
        <f ca="1">INDEX(Anvendelseskode!D:D,MATCH($E291,Anvendelseskode!$A:$A,0))</f>
        <v>Private husholdninger</v>
      </c>
      <c r="O291" s="1" t="str">
        <f ca="1">IFERROR(INDEX(SBi!$2:$2,MATCH(G291,SBi!$1:$1,1)),SBi!$K$2)</f>
        <v>1979-1998</v>
      </c>
      <c r="P291" s="1">
        <f ca="1">IFERROR(INDEX(SBi!$C$3:$K$28,MATCH(E291,SBi!$B$3:$B$28,0),MATCH(O291,SBi!$C$2:$K$2,0)),0)</f>
        <v>96.8</v>
      </c>
      <c r="Q291" s="19">
        <f t="shared" ca="1" si="60"/>
        <v>11.5192</v>
      </c>
      <c r="R291" s="19" t="str">
        <f ca="1">IFERROR(INDEX(VpD!$2:$2,MATCH(G291,VpD!$1:$1,1)),VpD!$I$2)</f>
        <v>1979-1998</v>
      </c>
      <c r="S291" s="1">
        <f ca="1">IFERROR(INDEX(VpD!$C$3:$I$27,MATCH(E291,VpD!$B$3:$B$27,0),MATCH(R291,VpD!$C$2:$I$2,0)),0)</f>
        <v>74</v>
      </c>
      <c r="T291" s="19">
        <f t="shared" ca="1" si="61"/>
        <v>8.8059999999999992</v>
      </c>
      <c r="U291" s="14" t="str">
        <f t="shared" ca="1" si="62"/>
        <v xml:space="preserve">711620.93 </v>
      </c>
      <c r="V291" s="14" t="str">
        <f t="shared" ca="1" si="63"/>
        <v>6172555.41</v>
      </c>
      <c r="W291" s="14" t="str">
        <f t="shared" ca="1" si="64"/>
        <v>POINT(711620.93 6172555.41)</v>
      </c>
      <c r="X291" s="14" t="str">
        <f>IFERROR(INDEX(BygningOmraade!B:B,MATCH(A291,BygningOmraade!A:A,0)),"")</f>
        <v/>
      </c>
    </row>
    <row r="292" spans="1:24" s="14" customFormat="1" x14ac:dyDescent="0.25">
      <c r="A292" s="14">
        <f t="shared" si="52"/>
        <v>292</v>
      </c>
      <c r="B292" s="14" t="str">
        <f t="shared" ca="1" si="53"/>
        <v>0e0a505d-c922-4e3f-bd7f-a3548cf72518</v>
      </c>
      <c r="C292" s="14" t="str">
        <f t="shared" ca="1" si="54"/>
        <v>0a3f507e-2008-32b8-e044-0003ba298018</v>
      </c>
      <c r="D292" s="14">
        <f t="shared" ca="1" si="55"/>
        <v>993620</v>
      </c>
      <c r="E292" s="1">
        <f t="shared" ca="1" si="56"/>
        <v>120</v>
      </c>
      <c r="F292" s="1">
        <f t="shared" ca="1" si="57"/>
        <v>134</v>
      </c>
      <c r="G292" s="1">
        <f t="shared" ca="1" si="58"/>
        <v>1971</v>
      </c>
      <c r="H292" s="1" t="str">
        <f ca="1">IFERROR(INDEX(Varmeinstallation!B:B,MATCH(INDIRECT($A$1&amp;"L"&amp;A292)*1,Varmeinstallation!A:A,0)),"Ingen varmeinstallationer")</f>
        <v>Centralvarme fra eget anlæg, et-kammer fyr</v>
      </c>
      <c r="I292" s="1" t="str">
        <f ca="1">IFERROR(INDEX(Opvarmningsmiddel!B:B,MATCH(INDIRECT($A$1&amp;"M"&amp;A292)*1,Opvarmningsmiddel!A:A,0)),"")</f>
        <v>Naturgas</v>
      </c>
      <c r="J292" s="1">
        <f t="shared" ca="1" si="59"/>
        <v>90</v>
      </c>
      <c r="K292" s="1" t="str">
        <f ca="1">IFERROR(INDEX(Relationstabel!$C$3:$K$10,MATCH(VALUE(INDIRECT($A$1&amp;"L"&amp;A292)),Relationstabel!$A$3:$A$10,0),MATCH(IFERROR(VALUE(INDIRECT($A$1&amp;"M"&amp;A292)),0),Relationstabel!$C$1:$K$1,0)),"Ingen varmeinstallationer")</f>
        <v>Naturgas</v>
      </c>
      <c r="L292" s="1" t="str">
        <f ca="1">INDEX(Anvendelseskode!B:B,MATCH($E292,Anvendelseskode!$A:$A,0))</f>
        <v>Fritliggende enfamilieshus (parcelhus)</v>
      </c>
      <c r="M292" s="1" t="str">
        <f ca="1">INDEX(Anvendelseskode!C:C,MATCH($E292,Anvendelseskode!$A:$A,0))</f>
        <v>Parcelhuse</v>
      </c>
      <c r="N292" s="1" t="str">
        <f ca="1">INDEX(Anvendelseskode!D:D,MATCH($E292,Anvendelseskode!$A:$A,0))</f>
        <v>Private husholdninger</v>
      </c>
      <c r="O292" s="1" t="str">
        <f ca="1">IFERROR(INDEX(SBi!$2:$2,MATCH(G292,SBi!$1:$1,1)),SBi!$K$2)</f>
        <v>1961-1972</v>
      </c>
      <c r="P292" s="1">
        <f ca="1">IFERROR(INDEX(SBi!$C$3:$K$28,MATCH(E292,SBi!$B$3:$B$28,0),MATCH(O292,SBi!$C$2:$K$2,0)),0)</f>
        <v>134.30000000000001</v>
      </c>
      <c r="Q292" s="19">
        <f t="shared" ca="1" si="60"/>
        <v>17.996200000000002</v>
      </c>
      <c r="R292" s="19" t="str">
        <f ca="1">IFERROR(INDEX(VpD!$2:$2,MATCH(G292,VpD!$1:$1,1)),VpD!$I$2)</f>
        <v>1961-1972</v>
      </c>
      <c r="S292" s="1">
        <f ca="1">IFERROR(INDEX(VpD!$C$3:$I$27,MATCH(E292,VpD!$B$3:$B$27,0),MATCH(R292,VpD!$C$2:$I$2,0)),0)</f>
        <v>143</v>
      </c>
      <c r="T292" s="19">
        <f t="shared" ca="1" si="61"/>
        <v>19.161999999999999</v>
      </c>
      <c r="U292" s="14" t="str">
        <f t="shared" ca="1" si="62"/>
        <v xml:space="preserve">711005.39 </v>
      </c>
      <c r="V292" s="14" t="str">
        <f t="shared" ca="1" si="63"/>
        <v>6171853.26</v>
      </c>
      <c r="W292" s="14" t="str">
        <f t="shared" ca="1" si="64"/>
        <v>POINT(711005.39 6171853.26)</v>
      </c>
      <c r="X292" s="14" t="str">
        <f>IFERROR(INDEX(BygningOmraade!B:B,MATCH(A292,BygningOmraade!A:A,0)),"")</f>
        <v/>
      </c>
    </row>
    <row r="293" spans="1:24" s="14" customFormat="1" x14ac:dyDescent="0.25">
      <c r="A293" s="14">
        <f t="shared" si="52"/>
        <v>293</v>
      </c>
      <c r="B293" s="14" t="str">
        <f t="shared" ca="1" si="53"/>
        <v>0e28519b-627c-4b86-bfe6-1fcbe367ef3a</v>
      </c>
      <c r="C293" s="14" t="str">
        <f t="shared" ca="1" si="54"/>
        <v>0a3f507e-1662-32b8-e044-0003ba298018</v>
      </c>
      <c r="D293" s="14">
        <f t="shared" ca="1" si="55"/>
        <v>997016</v>
      </c>
      <c r="E293" s="1">
        <f t="shared" ca="1" si="56"/>
        <v>130</v>
      </c>
      <c r="F293" s="1">
        <f t="shared" ca="1" si="57"/>
        <v>102</v>
      </c>
      <c r="G293" s="1">
        <f t="shared" ca="1" si="58"/>
        <v>1977</v>
      </c>
      <c r="H293" s="1" t="str">
        <f ca="1">IFERROR(INDEX(Varmeinstallation!B:B,MATCH(INDIRECT($A$1&amp;"L"&amp;A293)*1,Varmeinstallation!A:A,0)),"Ingen varmeinstallationer")</f>
        <v>Fjernvarme/blokvarme (radiatorsystemer eller varmluftanlæg)</v>
      </c>
      <c r="I293" s="1" t="str">
        <f ca="1">IFERROR(INDEX(Opvarmningsmiddel!B:B,MATCH(INDIRECT($A$1&amp;"M"&amp;A293)*1,Opvarmningsmiddel!A:A,0)),"")</f>
        <v/>
      </c>
      <c r="J293" s="1">
        <f t="shared" ca="1" si="59"/>
        <v>0</v>
      </c>
      <c r="K293" s="1" t="str">
        <f ca="1">IFERROR(INDEX(Relationstabel!$C$3:$K$10,MATCH(VALUE(INDIRECT($A$1&amp;"L"&amp;A293)),Relationstabel!$A$3:$A$10,0),MATCH(IFERROR(VALUE(INDIRECT($A$1&amp;"M"&amp;A293)),0),Relationstabel!$C$1:$K$1,0)),"Ingen varmeinstallationer")</f>
        <v>Fjernvarme/ Blokvarme</v>
      </c>
      <c r="L293" s="1" t="str">
        <f ca="1">INDEX(Anvendelseskode!B:B,MATCH($E293,Anvendelseskode!$A:$A,0))</f>
        <v>Række-, kæde-, dobbelthus (lodret adskillelse mellem enhederne)</v>
      </c>
      <c r="M293" s="1" t="str">
        <f ca="1">INDEX(Anvendelseskode!C:C,MATCH($E293,Anvendelseskode!$A:$A,0))</f>
        <v>Række-, kæde og dobbelthuse</v>
      </c>
      <c r="N293" s="1" t="str">
        <f ca="1">INDEX(Anvendelseskode!D:D,MATCH($E293,Anvendelseskode!$A:$A,0))</f>
        <v>Private husholdninger</v>
      </c>
      <c r="O293" s="1" t="str">
        <f ca="1">IFERROR(INDEX(SBi!$2:$2,MATCH(G293,SBi!$1:$1,1)),SBi!$K$2)</f>
        <v>1973-1978</v>
      </c>
      <c r="P293" s="1">
        <f ca="1">IFERROR(INDEX(SBi!$C$3:$K$28,MATCH(E293,SBi!$B$3:$B$28,0),MATCH(O293,SBi!$C$2:$K$2,0)),0)</f>
        <v>112.6</v>
      </c>
      <c r="Q293" s="19">
        <f t="shared" ca="1" si="60"/>
        <v>11.485199999999999</v>
      </c>
      <c r="R293" s="19" t="str">
        <f ca="1">IFERROR(INDEX(VpD!$2:$2,MATCH(G293,VpD!$1:$1,1)),VpD!$I$2)</f>
        <v>1973-1978</v>
      </c>
      <c r="S293" s="1">
        <f ca="1">IFERROR(INDEX(VpD!$C$3:$I$27,MATCH(E293,VpD!$B$3:$B$27,0),MATCH(R293,VpD!$C$2:$I$2,0)),0)</f>
        <v>98</v>
      </c>
      <c r="T293" s="19">
        <f t="shared" ca="1" si="61"/>
        <v>9.9960000000000004</v>
      </c>
      <c r="U293" s="14" t="str">
        <f t="shared" ca="1" si="62"/>
        <v xml:space="preserve">713597.63 </v>
      </c>
      <c r="V293" s="14" t="str">
        <f t="shared" ca="1" si="63"/>
        <v>6169473.63</v>
      </c>
      <c r="W293" s="14" t="str">
        <f t="shared" ca="1" si="64"/>
        <v>POINT(713597.63 6169473.63)</v>
      </c>
      <c r="X293" s="14" t="str">
        <f>IFERROR(INDEX(BygningOmraade!B:B,MATCH(A293,BygningOmraade!A:A,0)),"")</f>
        <v/>
      </c>
    </row>
    <row r="294" spans="1:24" s="14" customFormat="1" x14ac:dyDescent="0.25">
      <c r="A294" s="14">
        <f t="shared" si="52"/>
        <v>294</v>
      </c>
      <c r="B294" s="14" t="str">
        <f t="shared" ca="1" si="53"/>
        <v>0e32b3fb-105e-44f4-9916-2c4612ffbc01</v>
      </c>
      <c r="C294" s="14" t="str">
        <f t="shared" ca="1" si="54"/>
        <v>0a3f507e-1d8c-32b8-e044-0003ba298018</v>
      </c>
      <c r="D294" s="14">
        <f t="shared" ca="1" si="55"/>
        <v>995724</v>
      </c>
      <c r="E294" s="1">
        <f t="shared" ca="1" si="56"/>
        <v>120</v>
      </c>
      <c r="F294" s="1">
        <f t="shared" ca="1" si="57"/>
        <v>107</v>
      </c>
      <c r="G294" s="1">
        <f t="shared" ca="1" si="58"/>
        <v>1968</v>
      </c>
      <c r="H294" s="1" t="str">
        <f ca="1">IFERROR(INDEX(Varmeinstallation!B:B,MATCH(INDIRECT($A$1&amp;"L"&amp;A294)*1,Varmeinstallation!A:A,0)),"Ingen varmeinstallationer")</f>
        <v>Centralvarme fra eget anlæg, et-kammer fyr</v>
      </c>
      <c r="I294" s="1" t="str">
        <f ca="1">IFERROR(INDEX(Opvarmningsmiddel!B:B,MATCH(INDIRECT($A$1&amp;"M"&amp;A294)*1,Opvarmningsmiddel!A:A,0)),"")</f>
        <v>Naturgas</v>
      </c>
      <c r="J294" s="1">
        <f t="shared" ca="1" si="59"/>
        <v>0</v>
      </c>
      <c r="K294" s="1" t="str">
        <f ca="1">IFERROR(INDEX(Relationstabel!$C$3:$K$10,MATCH(VALUE(INDIRECT($A$1&amp;"L"&amp;A294)),Relationstabel!$A$3:$A$10,0),MATCH(IFERROR(VALUE(INDIRECT($A$1&amp;"M"&amp;A294)),0),Relationstabel!$C$1:$K$1,0)),"Ingen varmeinstallationer")</f>
        <v>Naturgas</v>
      </c>
      <c r="L294" s="1" t="str">
        <f ca="1">INDEX(Anvendelseskode!B:B,MATCH($E294,Anvendelseskode!$A:$A,0))</f>
        <v>Fritliggende enfamilieshus (parcelhus)</v>
      </c>
      <c r="M294" s="1" t="str">
        <f ca="1">INDEX(Anvendelseskode!C:C,MATCH($E294,Anvendelseskode!$A:$A,0))</f>
        <v>Parcelhuse</v>
      </c>
      <c r="N294" s="1" t="str">
        <f ca="1">INDEX(Anvendelseskode!D:D,MATCH($E294,Anvendelseskode!$A:$A,0))</f>
        <v>Private husholdninger</v>
      </c>
      <c r="O294" s="1" t="str">
        <f ca="1">IFERROR(INDEX(SBi!$2:$2,MATCH(G294,SBi!$1:$1,1)),SBi!$K$2)</f>
        <v>1961-1972</v>
      </c>
      <c r="P294" s="1">
        <f ca="1">IFERROR(INDEX(SBi!$C$3:$K$28,MATCH(E294,SBi!$B$3:$B$28,0),MATCH(O294,SBi!$C$2:$K$2,0)),0)</f>
        <v>134.30000000000001</v>
      </c>
      <c r="Q294" s="19">
        <f t="shared" ca="1" si="60"/>
        <v>14.370100000000001</v>
      </c>
      <c r="R294" s="19" t="str">
        <f ca="1">IFERROR(INDEX(VpD!$2:$2,MATCH(G294,VpD!$1:$1,1)),VpD!$I$2)</f>
        <v>1961-1972</v>
      </c>
      <c r="S294" s="1">
        <f ca="1">IFERROR(INDEX(VpD!$C$3:$I$27,MATCH(E294,VpD!$B$3:$B$27,0),MATCH(R294,VpD!$C$2:$I$2,0)),0)</f>
        <v>143</v>
      </c>
      <c r="T294" s="19">
        <f t="shared" ca="1" si="61"/>
        <v>15.301</v>
      </c>
      <c r="U294" s="14" t="str">
        <f t="shared" ca="1" si="62"/>
        <v xml:space="preserve">712231.65 </v>
      </c>
      <c r="V294" s="14" t="str">
        <f t="shared" ca="1" si="63"/>
        <v>6169294.82</v>
      </c>
      <c r="W294" s="14" t="str">
        <f t="shared" ca="1" si="64"/>
        <v>POINT(712231.65 6169294.82)</v>
      </c>
      <c r="X294" s="14" t="str">
        <f>IFERROR(INDEX(BygningOmraade!B:B,MATCH(A294,BygningOmraade!A:A,0)),"")</f>
        <v/>
      </c>
    </row>
    <row r="295" spans="1:24" s="14" customFormat="1" x14ac:dyDescent="0.25">
      <c r="A295" s="14">
        <f t="shared" si="52"/>
        <v>295</v>
      </c>
      <c r="B295" s="14" t="str">
        <f t="shared" ca="1" si="53"/>
        <v>0e542235-2558-484e-a0e3-e0f881d00415</v>
      </c>
      <c r="C295" s="14" t="str">
        <f t="shared" ca="1" si="54"/>
        <v>5503e226-a0e5-4122-9163-ca8a1b173fb2</v>
      </c>
      <c r="D295" s="14">
        <f t="shared" ca="1" si="55"/>
        <v>100103477</v>
      </c>
      <c r="E295" s="1">
        <f t="shared" ca="1" si="56"/>
        <v>130</v>
      </c>
      <c r="F295" s="1">
        <f t="shared" ca="1" si="57"/>
        <v>120</v>
      </c>
      <c r="G295" s="1">
        <f t="shared" ca="1" si="58"/>
        <v>2018</v>
      </c>
      <c r="H295" s="1" t="str">
        <f ca="1">IFERROR(INDEX(Varmeinstallation!B:B,MATCH(INDIRECT($A$1&amp;"L"&amp;A295)*1,Varmeinstallation!A:A,0)),"Ingen varmeinstallationer")</f>
        <v>Fjernvarme/blokvarme (radiatorsystemer eller varmluftanlæg)</v>
      </c>
      <c r="I295" s="1" t="str">
        <f ca="1">IFERROR(INDEX(Opvarmningsmiddel!B:B,MATCH(INDIRECT($A$1&amp;"M"&amp;A295)*1,Opvarmningsmiddel!A:A,0)),"")</f>
        <v/>
      </c>
      <c r="J295" s="1">
        <f t="shared" ca="1" si="59"/>
        <v>0</v>
      </c>
      <c r="K295" s="1" t="str">
        <f ca="1">IFERROR(INDEX(Relationstabel!$C$3:$K$10,MATCH(VALUE(INDIRECT($A$1&amp;"L"&amp;A295)),Relationstabel!$A$3:$A$10,0),MATCH(IFERROR(VALUE(INDIRECT($A$1&amp;"M"&amp;A295)),0),Relationstabel!$C$1:$K$1,0)),"Ingen varmeinstallationer")</f>
        <v>Fjernvarme/ Blokvarme</v>
      </c>
      <c r="L295" s="1" t="str">
        <f ca="1">INDEX(Anvendelseskode!B:B,MATCH($E295,Anvendelseskode!$A:$A,0))</f>
        <v>Række-, kæde-, dobbelthus (lodret adskillelse mellem enhederne)</v>
      </c>
      <c r="M295" s="1" t="str">
        <f ca="1">INDEX(Anvendelseskode!C:C,MATCH($E295,Anvendelseskode!$A:$A,0))</f>
        <v>Række-, kæde og dobbelthuse</v>
      </c>
      <c r="N295" s="1" t="str">
        <f ca="1">INDEX(Anvendelseskode!D:D,MATCH($E295,Anvendelseskode!$A:$A,0))</f>
        <v>Private husholdninger</v>
      </c>
      <c r="O295" s="1" t="str">
        <f ca="1">IFERROR(INDEX(SBi!$2:$2,MATCH(G295,SBi!$1:$1,1)),SBi!$K$2)</f>
        <v>Efter 2006</v>
      </c>
      <c r="P295" s="1">
        <f ca="1">IFERROR(INDEX(SBi!$C$3:$K$28,MATCH(E295,SBi!$B$3:$B$28,0),MATCH(O295,SBi!$C$2:$K$2,0)),0)</f>
        <v>66.400000000000006</v>
      </c>
      <c r="Q295" s="19">
        <f t="shared" ca="1" si="60"/>
        <v>7.9680000000000009</v>
      </c>
      <c r="R295" s="19" t="str">
        <f ca="1">IFERROR(INDEX(VpD!$2:$2,MATCH(G295,VpD!$1:$1,1)),VpD!$I$2)</f>
        <v>&gt;1998</v>
      </c>
      <c r="S295" s="1">
        <f ca="1">IFERROR(INDEX(VpD!$C$3:$I$27,MATCH(E295,VpD!$B$3:$B$27,0),MATCH(R295,VpD!$C$2:$I$2,0)),0)</f>
        <v>65</v>
      </c>
      <c r="T295" s="19">
        <f t="shared" ca="1" si="61"/>
        <v>7.8</v>
      </c>
      <c r="U295" s="14" t="str">
        <f t="shared" ca="1" si="62"/>
        <v xml:space="preserve">711554.35 </v>
      </c>
      <c r="V295" s="14" t="str">
        <f t="shared" ca="1" si="63"/>
        <v>6172879.51</v>
      </c>
      <c r="W295" s="14" t="str">
        <f t="shared" ca="1" si="64"/>
        <v>POINT(711554.35 6172879.51)</v>
      </c>
      <c r="X295" s="14" t="str">
        <f>IFERROR(INDEX(BygningOmraade!B:B,MATCH(A295,BygningOmraade!A:A,0)),"")</f>
        <v/>
      </c>
    </row>
    <row r="296" spans="1:24" s="14" customFormat="1" x14ac:dyDescent="0.25">
      <c r="A296" s="14">
        <f t="shared" si="52"/>
        <v>296</v>
      </c>
      <c r="B296" s="14" t="str">
        <f t="shared" ca="1" si="53"/>
        <v>0e547eee-f70c-4240-93f9-c7d8f2257e14</v>
      </c>
      <c r="C296" s="14" t="str">
        <f t="shared" ca="1" si="54"/>
        <v>0a3f507e-1bcc-32b8-e044-0003ba298018</v>
      </c>
      <c r="D296" s="14">
        <f t="shared" ca="1" si="55"/>
        <v>997124</v>
      </c>
      <c r="E296" s="1">
        <f t="shared" ca="1" si="56"/>
        <v>130</v>
      </c>
      <c r="F296" s="1">
        <f t="shared" ca="1" si="57"/>
        <v>101</v>
      </c>
      <c r="G296" s="1">
        <f t="shared" ca="1" si="58"/>
        <v>1966</v>
      </c>
      <c r="H296" s="1" t="str">
        <f ca="1">IFERROR(INDEX(Varmeinstallation!B:B,MATCH(INDIRECT($A$1&amp;"L"&amp;A296)*1,Varmeinstallation!A:A,0)),"Ingen varmeinstallationer")</f>
        <v>Elovne, elpaneler</v>
      </c>
      <c r="I296" s="1" t="str">
        <f ca="1">IFERROR(INDEX(Opvarmningsmiddel!B:B,MATCH(INDIRECT($A$1&amp;"M"&amp;A296)*1,Opvarmningsmiddel!A:A,0)),"")</f>
        <v>Elektricitet</v>
      </c>
      <c r="J296" s="1">
        <f t="shared" ca="1" si="59"/>
        <v>2</v>
      </c>
      <c r="K296" s="1" t="str">
        <f ca="1">IFERROR(INDEX(Relationstabel!$C$3:$K$10,MATCH(VALUE(INDIRECT($A$1&amp;"L"&amp;A296)),Relationstabel!$A$3:$A$10,0),MATCH(IFERROR(VALUE(INDIRECT($A$1&amp;"M"&amp;A296)),0),Relationstabel!$C$1:$K$1,0)),"Ingen varmeinstallationer")</f>
        <v>Elvarme</v>
      </c>
      <c r="L296" s="1" t="str">
        <f ca="1">INDEX(Anvendelseskode!B:B,MATCH($E296,Anvendelseskode!$A:$A,0))</f>
        <v>Række-, kæde-, dobbelthus (lodret adskillelse mellem enhederne)</v>
      </c>
      <c r="M296" s="1" t="str">
        <f ca="1">INDEX(Anvendelseskode!C:C,MATCH($E296,Anvendelseskode!$A:$A,0))</f>
        <v>Række-, kæde og dobbelthuse</v>
      </c>
      <c r="N296" s="1" t="str">
        <f ca="1">INDEX(Anvendelseskode!D:D,MATCH($E296,Anvendelseskode!$A:$A,0))</f>
        <v>Private husholdninger</v>
      </c>
      <c r="O296" s="1" t="str">
        <f ca="1">IFERROR(INDEX(SBi!$2:$2,MATCH(G296,SBi!$1:$1,1)),SBi!$K$2)</f>
        <v>1961-1972</v>
      </c>
      <c r="P296" s="1">
        <f ca="1">IFERROR(INDEX(SBi!$C$3:$K$28,MATCH(E296,SBi!$B$3:$B$28,0),MATCH(O296,SBi!$C$2:$K$2,0)),0)</f>
        <v>119.9</v>
      </c>
      <c r="Q296" s="19">
        <f t="shared" ca="1" si="60"/>
        <v>12.109900000000001</v>
      </c>
      <c r="R296" s="19" t="str">
        <f ca="1">IFERROR(INDEX(VpD!$2:$2,MATCH(G296,VpD!$1:$1,1)),VpD!$I$2)</f>
        <v>1961-1972</v>
      </c>
      <c r="S296" s="1">
        <f ca="1">IFERROR(INDEX(VpD!$C$3:$I$27,MATCH(E296,VpD!$B$3:$B$27,0),MATCH(R296,VpD!$C$2:$I$2,0)),0)</f>
        <v>120</v>
      </c>
      <c r="T296" s="19">
        <f t="shared" ca="1" si="61"/>
        <v>12.12</v>
      </c>
      <c r="U296" s="14" t="str">
        <f t="shared" ca="1" si="62"/>
        <v xml:space="preserve">713772.62 </v>
      </c>
      <c r="V296" s="14" t="str">
        <f t="shared" ca="1" si="63"/>
        <v>6169296.11</v>
      </c>
      <c r="W296" s="14" t="str">
        <f t="shared" ca="1" si="64"/>
        <v>POINT(713772.62 6169296.11)</v>
      </c>
      <c r="X296" s="14" t="str">
        <f>IFERROR(INDEX(BygningOmraade!B:B,MATCH(A296,BygningOmraade!A:A,0)),"")</f>
        <v/>
      </c>
    </row>
    <row r="297" spans="1:24" s="14" customFormat="1" x14ac:dyDescent="0.25">
      <c r="A297" s="14">
        <f t="shared" si="52"/>
        <v>297</v>
      </c>
      <c r="B297" s="14" t="str">
        <f t="shared" ca="1" si="53"/>
        <v>0e5b0ffe-195d-42d1-aaf3-22bdbfbf932b</v>
      </c>
      <c r="C297" s="14" t="str">
        <f t="shared" ca="1" si="54"/>
        <v>0a3f507e-19d8-32b8-e044-0003ba298018</v>
      </c>
      <c r="D297" s="14">
        <f t="shared" ca="1" si="55"/>
        <v>994657</v>
      </c>
      <c r="E297" s="1">
        <f t="shared" ca="1" si="56"/>
        <v>130</v>
      </c>
      <c r="F297" s="1">
        <f t="shared" ca="1" si="57"/>
        <v>125</v>
      </c>
      <c r="G297" s="1">
        <f t="shared" ca="1" si="58"/>
        <v>1975</v>
      </c>
      <c r="H297" s="1" t="str">
        <f ca="1">IFERROR(INDEX(Varmeinstallation!B:B,MATCH(INDIRECT($A$1&amp;"L"&amp;A297)*1,Varmeinstallation!A:A,0)),"Ingen varmeinstallationer")</f>
        <v>Fjernvarme/blokvarme (radiatorsystemer eller varmluftanlæg)</v>
      </c>
      <c r="I297" s="1" t="str">
        <f ca="1">IFERROR(INDEX(Opvarmningsmiddel!B:B,MATCH(INDIRECT($A$1&amp;"M"&amp;A297)*1,Opvarmningsmiddel!A:A,0)),"")</f>
        <v/>
      </c>
      <c r="J297" s="1">
        <f t="shared" ca="1" si="59"/>
        <v>0</v>
      </c>
      <c r="K297" s="1" t="str">
        <f ca="1">IFERROR(INDEX(Relationstabel!$C$3:$K$10,MATCH(VALUE(INDIRECT($A$1&amp;"L"&amp;A297)),Relationstabel!$A$3:$A$10,0),MATCH(IFERROR(VALUE(INDIRECT($A$1&amp;"M"&amp;A297)),0),Relationstabel!$C$1:$K$1,0)),"Ingen varmeinstallationer")</f>
        <v>Fjernvarme/ Blokvarme</v>
      </c>
      <c r="L297" s="1" t="str">
        <f ca="1">INDEX(Anvendelseskode!B:B,MATCH($E297,Anvendelseskode!$A:$A,0))</f>
        <v>Række-, kæde-, dobbelthus (lodret adskillelse mellem enhederne)</v>
      </c>
      <c r="M297" s="1" t="str">
        <f ca="1">INDEX(Anvendelseskode!C:C,MATCH($E297,Anvendelseskode!$A:$A,0))</f>
        <v>Række-, kæde og dobbelthuse</v>
      </c>
      <c r="N297" s="1" t="str">
        <f ca="1">INDEX(Anvendelseskode!D:D,MATCH($E297,Anvendelseskode!$A:$A,0))</f>
        <v>Private husholdninger</v>
      </c>
      <c r="O297" s="1" t="str">
        <f ca="1">IFERROR(INDEX(SBi!$2:$2,MATCH(G297,SBi!$1:$1,1)),SBi!$K$2)</f>
        <v>1973-1978</v>
      </c>
      <c r="P297" s="1">
        <f ca="1">IFERROR(INDEX(SBi!$C$3:$K$28,MATCH(E297,SBi!$B$3:$B$28,0),MATCH(O297,SBi!$C$2:$K$2,0)),0)</f>
        <v>112.6</v>
      </c>
      <c r="Q297" s="19">
        <f t="shared" ca="1" si="60"/>
        <v>14.074999999999999</v>
      </c>
      <c r="R297" s="19" t="str">
        <f ca="1">IFERROR(INDEX(VpD!$2:$2,MATCH(G297,VpD!$1:$1,1)),VpD!$I$2)</f>
        <v>1973-1978</v>
      </c>
      <c r="S297" s="1">
        <f ca="1">IFERROR(INDEX(VpD!$C$3:$I$27,MATCH(E297,VpD!$B$3:$B$27,0),MATCH(R297,VpD!$C$2:$I$2,0)),0)</f>
        <v>98</v>
      </c>
      <c r="T297" s="19">
        <f t="shared" ca="1" si="61"/>
        <v>12.25</v>
      </c>
      <c r="U297" s="14" t="str">
        <f t="shared" ca="1" si="62"/>
        <v xml:space="preserve">711657.77 </v>
      </c>
      <c r="V297" s="14" t="str">
        <f t="shared" ca="1" si="63"/>
        <v>6172393.14</v>
      </c>
      <c r="W297" s="14" t="str">
        <f t="shared" ca="1" si="64"/>
        <v>POINT(711657.77 6172393.14)</v>
      </c>
      <c r="X297" s="14" t="str">
        <f>IFERROR(INDEX(BygningOmraade!B:B,MATCH(A297,BygningOmraade!A:A,0)),"")</f>
        <v/>
      </c>
    </row>
    <row r="298" spans="1:24" s="14" customFormat="1" x14ac:dyDescent="0.25">
      <c r="A298" s="14">
        <f t="shared" si="52"/>
        <v>298</v>
      </c>
      <c r="B298" s="14" t="str">
        <f t="shared" ca="1" si="53"/>
        <v>0e6202b1-680d-42aa-9323-86446f191760</v>
      </c>
      <c r="C298" s="14" t="str">
        <f t="shared" ca="1" si="54"/>
        <v>0a3f507e-20f4-32b8-e044-0003ba298018</v>
      </c>
      <c r="D298" s="14">
        <f t="shared" ca="1" si="55"/>
        <v>996216</v>
      </c>
      <c r="E298" s="1">
        <f t="shared" ca="1" si="56"/>
        <v>120</v>
      </c>
      <c r="F298" s="1">
        <f t="shared" ca="1" si="57"/>
        <v>156</v>
      </c>
      <c r="G298" s="1">
        <f t="shared" ca="1" si="58"/>
        <v>1978</v>
      </c>
      <c r="H298" s="1" t="str">
        <f ca="1">IFERROR(INDEX(Varmeinstallation!B:B,MATCH(INDIRECT($A$1&amp;"L"&amp;A298)*1,Varmeinstallation!A:A,0)),"Ingen varmeinstallationer")</f>
        <v>Centralvarme fra eget anlæg, et-kammer fyr</v>
      </c>
      <c r="I298" s="1" t="str">
        <f ca="1">IFERROR(INDEX(Opvarmningsmiddel!B:B,MATCH(INDIRECT($A$1&amp;"M"&amp;A298)*1,Opvarmningsmiddel!A:A,0)),"")</f>
        <v>Naturgas</v>
      </c>
      <c r="J298" s="1">
        <f t="shared" ca="1" si="59"/>
        <v>5</v>
      </c>
      <c r="K298" s="1" t="str">
        <f ca="1">IFERROR(INDEX(Relationstabel!$C$3:$K$10,MATCH(VALUE(INDIRECT($A$1&amp;"L"&amp;A298)),Relationstabel!$A$3:$A$10,0),MATCH(IFERROR(VALUE(INDIRECT($A$1&amp;"M"&amp;A298)),0),Relationstabel!$C$1:$K$1,0)),"Ingen varmeinstallationer")</f>
        <v>Naturgas</v>
      </c>
      <c r="L298" s="1" t="str">
        <f ca="1">INDEX(Anvendelseskode!B:B,MATCH($E298,Anvendelseskode!$A:$A,0))</f>
        <v>Fritliggende enfamilieshus (parcelhus)</v>
      </c>
      <c r="M298" s="1" t="str">
        <f ca="1">INDEX(Anvendelseskode!C:C,MATCH($E298,Anvendelseskode!$A:$A,0))</f>
        <v>Parcelhuse</v>
      </c>
      <c r="N298" s="1" t="str">
        <f ca="1">INDEX(Anvendelseskode!D:D,MATCH($E298,Anvendelseskode!$A:$A,0))</f>
        <v>Private husholdninger</v>
      </c>
      <c r="O298" s="1" t="str">
        <f ca="1">IFERROR(INDEX(SBi!$2:$2,MATCH(G298,SBi!$1:$1,1)),SBi!$K$2)</f>
        <v>1973-1978</v>
      </c>
      <c r="P298" s="1">
        <f ca="1">IFERROR(INDEX(SBi!$C$3:$K$28,MATCH(E298,SBi!$B$3:$B$28,0),MATCH(O298,SBi!$C$2:$K$2,0)),0)</f>
        <v>119.8</v>
      </c>
      <c r="Q298" s="19">
        <f t="shared" ca="1" si="60"/>
        <v>18.688800000000001</v>
      </c>
      <c r="R298" s="19" t="str">
        <f ca="1">IFERROR(INDEX(VpD!$2:$2,MATCH(G298,VpD!$1:$1,1)),VpD!$I$2)</f>
        <v>1973-1978</v>
      </c>
      <c r="S298" s="1">
        <f ca="1">IFERROR(INDEX(VpD!$C$3:$I$27,MATCH(E298,VpD!$B$3:$B$27,0),MATCH(R298,VpD!$C$2:$I$2,0)),0)</f>
        <v>117</v>
      </c>
      <c r="T298" s="19">
        <f t="shared" ca="1" si="61"/>
        <v>18.251999999999999</v>
      </c>
      <c r="U298" s="14" t="str">
        <f t="shared" ca="1" si="62"/>
        <v xml:space="preserve">713067.5 </v>
      </c>
      <c r="V298" s="14" t="str">
        <f t="shared" ca="1" si="63"/>
        <v>6168689.21</v>
      </c>
      <c r="W298" s="14" t="str">
        <f t="shared" ca="1" si="64"/>
        <v>POINT(713067.5 6168689.21)</v>
      </c>
      <c r="X298" s="14" t="str">
        <f>IFERROR(INDEX(BygningOmraade!B:B,MATCH(A298,BygningOmraade!A:A,0)),"")</f>
        <v/>
      </c>
    </row>
    <row r="299" spans="1:24" s="14" customFormat="1" x14ac:dyDescent="0.25">
      <c r="A299" s="14">
        <f t="shared" si="52"/>
        <v>299</v>
      </c>
      <c r="B299" s="14" t="str">
        <f t="shared" ca="1" si="53"/>
        <v>0e85a0cd-cf1c-41b3-8b72-c06a867b9bd6</v>
      </c>
      <c r="C299" s="14" t="str">
        <f t="shared" ca="1" si="54"/>
        <v>0a3f507e-1930-32b8-e044-0003ba298018</v>
      </c>
      <c r="D299" s="14">
        <f t="shared" ca="1" si="55"/>
        <v>993890</v>
      </c>
      <c r="E299" s="1">
        <f t="shared" ca="1" si="56"/>
        <v>230</v>
      </c>
      <c r="F299" s="1">
        <f t="shared" ca="1" si="57"/>
        <v>18</v>
      </c>
      <c r="G299" s="1">
        <f t="shared" ca="1" si="58"/>
        <v>1968</v>
      </c>
      <c r="H299" s="1" t="str">
        <f ca="1">IFERROR(INDEX(Varmeinstallation!B:B,MATCH(INDIRECT($A$1&amp;"L"&amp;A299)*1,Varmeinstallation!A:A,0)),"Ingen varmeinstallationer")</f>
        <v>Ingen varmeinstallationer</v>
      </c>
      <c r="I299" s="1" t="str">
        <f ca="1">IFERROR(INDEX(Opvarmningsmiddel!B:B,MATCH(INDIRECT($A$1&amp;"M"&amp;A299)*1,Opvarmningsmiddel!A:A,0)),"")</f>
        <v/>
      </c>
      <c r="J299" s="1">
        <f t="shared" ca="1" si="59"/>
        <v>0</v>
      </c>
      <c r="K299" s="1" t="str">
        <f ca="1">IFERROR(INDEX(Relationstabel!$C$3:$K$10,MATCH(VALUE(INDIRECT($A$1&amp;"L"&amp;A299)),Relationstabel!$A$3:$A$10,0),MATCH(IFERROR(VALUE(INDIRECT($A$1&amp;"M"&amp;A299)),0),Relationstabel!$C$1:$K$1,0)),"Ingen varmeinstallationer")</f>
        <v>Ingen varmeinstallation</v>
      </c>
      <c r="L299" s="1" t="str">
        <f ca="1">INDEX(Anvendelseskode!B:B,MATCH($E299,Anvendelseskode!$A:$A,0))</f>
        <v>El-, gas-, vand- eller varmeværk forbrændingsanstalt m.v..</v>
      </c>
      <c r="M299" s="1" t="str">
        <f ca="1">INDEX(Anvendelseskode!C:C,MATCH($E299,Anvendelseskode!$A:$A,0))</f>
        <v>El-, gas-, vand- og varmeværker</v>
      </c>
      <c r="N299" s="1" t="str">
        <f ca="1">INDEX(Anvendelseskode!D:D,MATCH($E299,Anvendelseskode!$A:$A,0))</f>
        <v>Industri</v>
      </c>
      <c r="O299" s="1" t="str">
        <f ca="1">IFERROR(INDEX(SBi!$2:$2,MATCH(G299,SBi!$1:$1,1)),SBi!$K$2)</f>
        <v>1961-1972</v>
      </c>
      <c r="P299" s="1">
        <f ca="1">IFERROR(INDEX(SBi!$C$3:$K$28,MATCH(E299,SBi!$B$3:$B$28,0),MATCH(O299,SBi!$C$2:$K$2,0)),0)</f>
        <v>97</v>
      </c>
      <c r="Q299" s="19">
        <f t="shared" ca="1" si="60"/>
        <v>1.746</v>
      </c>
      <c r="R299" s="19" t="str">
        <f ca="1">IFERROR(INDEX(VpD!$2:$2,MATCH(G299,VpD!$1:$1,1)),VpD!$I$2)</f>
        <v>1961-1972</v>
      </c>
      <c r="S299" s="1">
        <f ca="1">IFERROR(INDEX(VpD!$C$3:$I$27,MATCH(E299,VpD!$B$3:$B$27,0),MATCH(R299,VpD!$C$2:$I$2,0)),0)</f>
        <v>97</v>
      </c>
      <c r="T299" s="19">
        <f t="shared" ca="1" si="61"/>
        <v>1.746</v>
      </c>
      <c r="U299" s="14" t="str">
        <f t="shared" ca="1" si="62"/>
        <v xml:space="preserve">711233.76 </v>
      </c>
      <c r="V299" s="14" t="str">
        <f t="shared" ca="1" si="63"/>
        <v>6172225.57</v>
      </c>
      <c r="W299" s="14" t="str">
        <f t="shared" ca="1" si="64"/>
        <v>POINT(711233.76 6172225.57)</v>
      </c>
      <c r="X299" s="14" t="str">
        <f>IFERROR(INDEX(BygningOmraade!B:B,MATCH(A299,BygningOmraade!A:A,0)),"")</f>
        <v/>
      </c>
    </row>
    <row r="300" spans="1:24" s="14" customFormat="1" x14ac:dyDescent="0.25">
      <c r="A300" s="14">
        <f t="shared" si="52"/>
        <v>300</v>
      </c>
      <c r="B300" s="14" t="str">
        <f t="shared" ca="1" si="53"/>
        <v>0e914445-7b64-4609-8eee-e8de3be97049</v>
      </c>
      <c r="C300" s="14" t="str">
        <f t="shared" ca="1" si="54"/>
        <v>75d4829b-35c7-165e-e044-00144f3ead67</v>
      </c>
      <c r="D300" s="14">
        <f t="shared" ca="1" si="55"/>
        <v>996087</v>
      </c>
      <c r="E300" s="1">
        <f t="shared" ca="1" si="56"/>
        <v>230</v>
      </c>
      <c r="F300" s="1">
        <f t="shared" ca="1" si="57"/>
        <v>20</v>
      </c>
      <c r="G300" s="1">
        <f t="shared" ca="1" si="58"/>
        <v>1971</v>
      </c>
      <c r="H300" s="1" t="str">
        <f ca="1">IFERROR(INDEX(Varmeinstallation!B:B,MATCH(INDIRECT($A$1&amp;"L"&amp;A300)*1,Varmeinstallation!A:A,0)),"Ingen varmeinstallationer")</f>
        <v>Ingen varmeinstallationer</v>
      </c>
      <c r="I300" s="1" t="str">
        <f ca="1">IFERROR(INDEX(Opvarmningsmiddel!B:B,MATCH(INDIRECT($A$1&amp;"M"&amp;A300)*1,Opvarmningsmiddel!A:A,0)),"")</f>
        <v/>
      </c>
      <c r="J300" s="1">
        <f t="shared" ca="1" si="59"/>
        <v>0</v>
      </c>
      <c r="K300" s="1" t="str">
        <f ca="1">IFERROR(INDEX(Relationstabel!$C$3:$K$10,MATCH(VALUE(INDIRECT($A$1&amp;"L"&amp;A300)),Relationstabel!$A$3:$A$10,0),MATCH(IFERROR(VALUE(INDIRECT($A$1&amp;"M"&amp;A300)),0),Relationstabel!$C$1:$K$1,0)),"Ingen varmeinstallationer")</f>
        <v>Ingen varmeinstallation</v>
      </c>
      <c r="L300" s="1" t="str">
        <f ca="1">INDEX(Anvendelseskode!B:B,MATCH($E300,Anvendelseskode!$A:$A,0))</f>
        <v>El-, gas-, vand- eller varmeværk forbrændingsanstalt m.v..</v>
      </c>
      <c r="M300" s="1" t="str">
        <f ca="1">INDEX(Anvendelseskode!C:C,MATCH($E300,Anvendelseskode!$A:$A,0))</f>
        <v>El-, gas-, vand- og varmeværker</v>
      </c>
      <c r="N300" s="1" t="str">
        <f ca="1">INDEX(Anvendelseskode!D:D,MATCH($E300,Anvendelseskode!$A:$A,0))</f>
        <v>Industri</v>
      </c>
      <c r="O300" s="1" t="str">
        <f ca="1">IFERROR(INDEX(SBi!$2:$2,MATCH(G300,SBi!$1:$1,1)),SBi!$K$2)</f>
        <v>1961-1972</v>
      </c>
      <c r="P300" s="1">
        <f ca="1">IFERROR(INDEX(SBi!$C$3:$K$28,MATCH(E300,SBi!$B$3:$B$28,0),MATCH(O300,SBi!$C$2:$K$2,0)),0)</f>
        <v>97</v>
      </c>
      <c r="Q300" s="19">
        <f t="shared" ca="1" si="60"/>
        <v>1.94</v>
      </c>
      <c r="R300" s="19" t="str">
        <f ca="1">IFERROR(INDEX(VpD!$2:$2,MATCH(G300,VpD!$1:$1,1)),VpD!$I$2)</f>
        <v>1961-1972</v>
      </c>
      <c r="S300" s="1">
        <f ca="1">IFERROR(INDEX(VpD!$C$3:$I$27,MATCH(E300,VpD!$B$3:$B$27,0),MATCH(R300,VpD!$C$2:$I$2,0)),0)</f>
        <v>97</v>
      </c>
      <c r="T300" s="19">
        <f t="shared" ca="1" si="61"/>
        <v>1.94</v>
      </c>
      <c r="U300" s="14" t="str">
        <f t="shared" ca="1" si="62"/>
        <v xml:space="preserve">712414.17 </v>
      </c>
      <c r="V300" s="14" t="str">
        <f t="shared" ca="1" si="63"/>
        <v>6171645.34</v>
      </c>
      <c r="W300" s="14" t="str">
        <f t="shared" ca="1" si="64"/>
        <v>POINT(712414.17 6171645.34)</v>
      </c>
      <c r="X300" s="14" t="str">
        <f>IFERROR(INDEX(BygningOmraade!B:B,MATCH(A300,BygningOmraade!A:A,0)),"")</f>
        <v/>
      </c>
    </row>
    <row r="301" spans="1:24" s="14" customFormat="1" x14ac:dyDescent="0.25">
      <c r="A301" s="14">
        <f t="shared" si="52"/>
        <v>301</v>
      </c>
      <c r="B301" s="14" t="str">
        <f t="shared" ca="1" si="53"/>
        <v>0efdebde-3295-4da3-906b-1791fddbd532</v>
      </c>
      <c r="C301" s="14" t="str">
        <f t="shared" ca="1" si="54"/>
        <v>c3c09f93-4a12-495c-ad38-72f6e2051588</v>
      </c>
      <c r="D301" s="14">
        <f t="shared" ca="1" si="55"/>
        <v>100089009</v>
      </c>
      <c r="E301" s="1">
        <f t="shared" ca="1" si="56"/>
        <v>130</v>
      </c>
      <c r="F301" s="1">
        <f t="shared" ca="1" si="57"/>
        <v>115</v>
      </c>
      <c r="G301" s="1">
        <f t="shared" ca="1" si="58"/>
        <v>2015</v>
      </c>
      <c r="H301" s="1" t="str">
        <f ca="1">IFERROR(INDEX(Varmeinstallation!B:B,MATCH(INDIRECT($A$1&amp;"L"&amp;A301)*1,Varmeinstallation!A:A,0)),"Ingen varmeinstallationer")</f>
        <v>Fjernvarme/blokvarme (radiatorsystemer eller varmluftanlæg)</v>
      </c>
      <c r="I301" s="1" t="str">
        <f ca="1">IFERROR(INDEX(Opvarmningsmiddel!B:B,MATCH(INDIRECT($A$1&amp;"M"&amp;A301)*1,Opvarmningsmiddel!A:A,0)),"")</f>
        <v/>
      </c>
      <c r="J301" s="1">
        <f t="shared" ca="1" si="59"/>
        <v>0</v>
      </c>
      <c r="K301" s="1" t="str">
        <f ca="1">IFERROR(INDEX(Relationstabel!$C$3:$K$10,MATCH(VALUE(INDIRECT($A$1&amp;"L"&amp;A301)),Relationstabel!$A$3:$A$10,0),MATCH(IFERROR(VALUE(INDIRECT($A$1&amp;"M"&amp;A301)),0),Relationstabel!$C$1:$K$1,0)),"Ingen varmeinstallationer")</f>
        <v>Fjernvarme/ Blokvarme</v>
      </c>
      <c r="L301" s="1" t="str">
        <f ca="1">INDEX(Anvendelseskode!B:B,MATCH($E301,Anvendelseskode!$A:$A,0))</f>
        <v>Række-, kæde-, dobbelthus (lodret adskillelse mellem enhederne)</v>
      </c>
      <c r="M301" s="1" t="str">
        <f ca="1">INDEX(Anvendelseskode!C:C,MATCH($E301,Anvendelseskode!$A:$A,0))</f>
        <v>Række-, kæde og dobbelthuse</v>
      </c>
      <c r="N301" s="1" t="str">
        <f ca="1">INDEX(Anvendelseskode!D:D,MATCH($E301,Anvendelseskode!$A:$A,0))</f>
        <v>Private husholdninger</v>
      </c>
      <c r="O301" s="1" t="str">
        <f ca="1">IFERROR(INDEX(SBi!$2:$2,MATCH(G301,SBi!$1:$1,1)),SBi!$K$2)</f>
        <v>Efter 2006</v>
      </c>
      <c r="P301" s="1">
        <f ca="1">IFERROR(INDEX(SBi!$C$3:$K$28,MATCH(E301,SBi!$B$3:$B$28,0),MATCH(O301,SBi!$C$2:$K$2,0)),0)</f>
        <v>66.400000000000006</v>
      </c>
      <c r="Q301" s="19">
        <f t="shared" ca="1" si="60"/>
        <v>7.636000000000001</v>
      </c>
      <c r="R301" s="19" t="str">
        <f ca="1">IFERROR(INDEX(VpD!$2:$2,MATCH(G301,VpD!$1:$1,1)),VpD!$I$2)</f>
        <v>&gt;1998</v>
      </c>
      <c r="S301" s="1">
        <f ca="1">IFERROR(INDEX(VpD!$C$3:$I$27,MATCH(E301,VpD!$B$3:$B$27,0),MATCH(R301,VpD!$C$2:$I$2,0)),0)</f>
        <v>65</v>
      </c>
      <c r="T301" s="19">
        <f t="shared" ca="1" si="61"/>
        <v>7.4749999999999996</v>
      </c>
      <c r="U301" s="14" t="str">
        <f t="shared" ca="1" si="62"/>
        <v xml:space="preserve">711523.09 </v>
      </c>
      <c r="V301" s="14" t="str">
        <f t="shared" ca="1" si="63"/>
        <v>6172792.54</v>
      </c>
      <c r="W301" s="14" t="str">
        <f t="shared" ca="1" si="64"/>
        <v>POINT(711523.09 6172792.54)</v>
      </c>
      <c r="X301" s="14" t="str">
        <f>IFERROR(INDEX(BygningOmraade!B:B,MATCH(A301,BygningOmraade!A:A,0)),"")</f>
        <v/>
      </c>
    </row>
    <row r="302" spans="1:24" s="14" customFormat="1" x14ac:dyDescent="0.25">
      <c r="A302" s="14">
        <f t="shared" si="52"/>
        <v>302</v>
      </c>
      <c r="B302" s="14" t="str">
        <f t="shared" ca="1" si="53"/>
        <v>0f164ef6-cb91-44b4-ba52-12b64c80905f</v>
      </c>
      <c r="C302" s="14" t="str">
        <f t="shared" ca="1" si="54"/>
        <v>0a3f507e-18de-32b8-e044-0003ba298018</v>
      </c>
      <c r="D302" s="14">
        <f t="shared" ca="1" si="55"/>
        <v>994558</v>
      </c>
      <c r="E302" s="1">
        <f t="shared" ca="1" si="56"/>
        <v>130</v>
      </c>
      <c r="F302" s="1">
        <f t="shared" ca="1" si="57"/>
        <v>107</v>
      </c>
      <c r="G302" s="1">
        <f t="shared" ca="1" si="58"/>
        <v>1983</v>
      </c>
      <c r="H302" s="1" t="str">
        <f ca="1">IFERROR(INDEX(Varmeinstallation!B:B,MATCH(INDIRECT($A$1&amp;"L"&amp;A302)*1,Varmeinstallation!A:A,0)),"Ingen varmeinstallationer")</f>
        <v>Fjernvarme/blokvarme (radiatorsystemer eller varmluftanlæg)</v>
      </c>
      <c r="I302" s="1" t="str">
        <f ca="1">IFERROR(INDEX(Opvarmningsmiddel!B:B,MATCH(INDIRECT($A$1&amp;"M"&amp;A302)*1,Opvarmningsmiddel!A:A,0)),"")</f>
        <v/>
      </c>
      <c r="J302" s="1">
        <f t="shared" ca="1" si="59"/>
        <v>0</v>
      </c>
      <c r="K302" s="1" t="str">
        <f ca="1">IFERROR(INDEX(Relationstabel!$C$3:$K$10,MATCH(VALUE(INDIRECT($A$1&amp;"L"&amp;A302)),Relationstabel!$A$3:$A$10,0),MATCH(IFERROR(VALUE(INDIRECT($A$1&amp;"M"&amp;A302)),0),Relationstabel!$C$1:$K$1,0)),"Ingen varmeinstallationer")</f>
        <v>Fjernvarme/ Blokvarme</v>
      </c>
      <c r="L302" s="1" t="str">
        <f ca="1">INDEX(Anvendelseskode!B:B,MATCH($E302,Anvendelseskode!$A:$A,0))</f>
        <v>Række-, kæde-, dobbelthus (lodret adskillelse mellem enhederne)</v>
      </c>
      <c r="M302" s="1" t="str">
        <f ca="1">INDEX(Anvendelseskode!C:C,MATCH($E302,Anvendelseskode!$A:$A,0))</f>
        <v>Række-, kæde og dobbelthuse</v>
      </c>
      <c r="N302" s="1" t="str">
        <f ca="1">INDEX(Anvendelseskode!D:D,MATCH($E302,Anvendelseskode!$A:$A,0))</f>
        <v>Private husholdninger</v>
      </c>
      <c r="O302" s="1" t="str">
        <f ca="1">IFERROR(INDEX(SBi!$2:$2,MATCH(G302,SBi!$1:$1,1)),SBi!$K$2)</f>
        <v>1979-1998</v>
      </c>
      <c r="P302" s="1">
        <f ca="1">IFERROR(INDEX(SBi!$C$3:$K$28,MATCH(E302,SBi!$B$3:$B$28,0),MATCH(O302,SBi!$C$2:$K$2,0)),0)</f>
        <v>96.8</v>
      </c>
      <c r="Q302" s="19">
        <f t="shared" ca="1" si="60"/>
        <v>10.3576</v>
      </c>
      <c r="R302" s="19" t="str">
        <f ca="1">IFERROR(INDEX(VpD!$2:$2,MATCH(G302,VpD!$1:$1,1)),VpD!$I$2)</f>
        <v>1979-1998</v>
      </c>
      <c r="S302" s="1">
        <f ca="1">IFERROR(INDEX(VpD!$C$3:$I$27,MATCH(E302,VpD!$B$3:$B$27,0),MATCH(R302,VpD!$C$2:$I$2,0)),0)</f>
        <v>74</v>
      </c>
      <c r="T302" s="19">
        <f t="shared" ca="1" si="61"/>
        <v>7.9180000000000001</v>
      </c>
      <c r="U302" s="14" t="str">
        <f t="shared" ca="1" si="62"/>
        <v xml:space="preserve">711480.16 </v>
      </c>
      <c r="V302" s="14" t="str">
        <f t="shared" ca="1" si="63"/>
        <v>6171876.41</v>
      </c>
      <c r="W302" s="14" t="str">
        <f t="shared" ca="1" si="64"/>
        <v>POINT(711480.16 6171876.41)</v>
      </c>
      <c r="X302" s="14" t="str">
        <f>IFERROR(INDEX(BygningOmraade!B:B,MATCH(A302,BygningOmraade!A:A,0)),"")</f>
        <v/>
      </c>
    </row>
    <row r="303" spans="1:24" s="14" customFormat="1" x14ac:dyDescent="0.25">
      <c r="A303" s="14">
        <f t="shared" si="52"/>
        <v>303</v>
      </c>
      <c r="B303" s="14" t="str">
        <f t="shared" ca="1" si="53"/>
        <v>0f1b4d62-9477-44a9-908e-3301369621a3</v>
      </c>
      <c r="C303" s="14" t="str">
        <f t="shared" ca="1" si="54"/>
        <v>0a3f507e-18e3-32b8-e044-0003ba298018</v>
      </c>
      <c r="D303" s="14">
        <f t="shared" ca="1" si="55"/>
        <v>994247</v>
      </c>
      <c r="E303" s="1">
        <f t="shared" ca="1" si="56"/>
        <v>130</v>
      </c>
      <c r="F303" s="1">
        <f t="shared" ca="1" si="57"/>
        <v>149</v>
      </c>
      <c r="G303" s="1">
        <f t="shared" ca="1" si="58"/>
        <v>1984</v>
      </c>
      <c r="H303" s="1" t="str">
        <f ca="1">IFERROR(INDEX(Varmeinstallation!B:B,MATCH(INDIRECT($A$1&amp;"L"&amp;A303)*1,Varmeinstallation!A:A,0)),"Ingen varmeinstallationer")</f>
        <v>Fjernvarme/blokvarme (radiatorsystemer eller varmluftanlæg)</v>
      </c>
      <c r="I303" s="1" t="str">
        <f ca="1">IFERROR(INDEX(Opvarmningsmiddel!B:B,MATCH(INDIRECT($A$1&amp;"M"&amp;A303)*1,Opvarmningsmiddel!A:A,0)),"")</f>
        <v/>
      </c>
      <c r="J303" s="1">
        <f t="shared" ca="1" si="59"/>
        <v>2</v>
      </c>
      <c r="K303" s="1" t="str">
        <f ca="1">IFERROR(INDEX(Relationstabel!$C$3:$K$10,MATCH(VALUE(INDIRECT($A$1&amp;"L"&amp;A303)),Relationstabel!$A$3:$A$10,0),MATCH(IFERROR(VALUE(INDIRECT($A$1&amp;"M"&amp;A303)),0),Relationstabel!$C$1:$K$1,0)),"Ingen varmeinstallationer")</f>
        <v>Fjernvarme/ Blokvarme</v>
      </c>
      <c r="L303" s="1" t="str">
        <f ca="1">INDEX(Anvendelseskode!B:B,MATCH($E303,Anvendelseskode!$A:$A,0))</f>
        <v>Række-, kæde-, dobbelthus (lodret adskillelse mellem enhederne)</v>
      </c>
      <c r="M303" s="1" t="str">
        <f ca="1">INDEX(Anvendelseskode!C:C,MATCH($E303,Anvendelseskode!$A:$A,0))</f>
        <v>Række-, kæde og dobbelthuse</v>
      </c>
      <c r="N303" s="1" t="str">
        <f ca="1">INDEX(Anvendelseskode!D:D,MATCH($E303,Anvendelseskode!$A:$A,0))</f>
        <v>Private husholdninger</v>
      </c>
      <c r="O303" s="1" t="str">
        <f ca="1">IFERROR(INDEX(SBi!$2:$2,MATCH(G303,SBi!$1:$1,1)),SBi!$K$2)</f>
        <v>1979-1998</v>
      </c>
      <c r="P303" s="1">
        <f ca="1">IFERROR(INDEX(SBi!$C$3:$K$28,MATCH(E303,SBi!$B$3:$B$28,0),MATCH(O303,SBi!$C$2:$K$2,0)),0)</f>
        <v>96.8</v>
      </c>
      <c r="Q303" s="19">
        <f t="shared" ca="1" si="60"/>
        <v>14.4232</v>
      </c>
      <c r="R303" s="19" t="str">
        <f ca="1">IFERROR(INDEX(VpD!$2:$2,MATCH(G303,VpD!$1:$1,1)),VpD!$I$2)</f>
        <v>1979-1998</v>
      </c>
      <c r="S303" s="1">
        <f ca="1">IFERROR(INDEX(VpD!$C$3:$I$27,MATCH(E303,VpD!$B$3:$B$27,0),MATCH(R303,VpD!$C$2:$I$2,0)),0)</f>
        <v>74</v>
      </c>
      <c r="T303" s="19">
        <f t="shared" ca="1" si="61"/>
        <v>11.026</v>
      </c>
      <c r="U303" s="14" t="str">
        <f t="shared" ca="1" si="62"/>
        <v xml:space="preserve">711343.54 </v>
      </c>
      <c r="V303" s="14" t="str">
        <f t="shared" ca="1" si="63"/>
        <v>6171876.45</v>
      </c>
      <c r="W303" s="14" t="str">
        <f t="shared" ca="1" si="64"/>
        <v>POINT(711343.54 6171876.45)</v>
      </c>
      <c r="X303" s="14" t="str">
        <f>IFERROR(INDEX(BygningOmraade!B:B,MATCH(A303,BygningOmraade!A:A,0)),"")</f>
        <v/>
      </c>
    </row>
    <row r="304" spans="1:24" s="14" customFormat="1" x14ac:dyDescent="0.25">
      <c r="A304" s="14">
        <f t="shared" si="52"/>
        <v>304</v>
      </c>
      <c r="B304" s="14" t="str">
        <f t="shared" ca="1" si="53"/>
        <v>0f47b925-821b-4fa7-adda-4c602b285a3c</v>
      </c>
      <c r="C304" s="14" t="str">
        <f t="shared" ca="1" si="54"/>
        <v>0a3f507e-1890-32b8-e044-0003ba298018</v>
      </c>
      <c r="D304" s="14">
        <f t="shared" ca="1" si="55"/>
        <v>994555</v>
      </c>
      <c r="E304" s="1">
        <f t="shared" ca="1" si="56"/>
        <v>130</v>
      </c>
      <c r="F304" s="1">
        <f t="shared" ca="1" si="57"/>
        <v>107</v>
      </c>
      <c r="G304" s="1">
        <f t="shared" ca="1" si="58"/>
        <v>1983</v>
      </c>
      <c r="H304" s="1" t="str">
        <f ca="1">IFERROR(INDEX(Varmeinstallation!B:B,MATCH(INDIRECT($A$1&amp;"L"&amp;A304)*1,Varmeinstallation!A:A,0)),"Ingen varmeinstallationer")</f>
        <v>Fjernvarme/blokvarme (radiatorsystemer eller varmluftanlæg)</v>
      </c>
      <c r="I304" s="1" t="str">
        <f ca="1">IFERROR(INDEX(Opvarmningsmiddel!B:B,MATCH(INDIRECT($A$1&amp;"M"&amp;A304)*1,Opvarmningsmiddel!A:A,0)),"")</f>
        <v/>
      </c>
      <c r="J304" s="1">
        <f t="shared" ca="1" si="59"/>
        <v>0</v>
      </c>
      <c r="K304" s="1" t="str">
        <f ca="1">IFERROR(INDEX(Relationstabel!$C$3:$K$10,MATCH(VALUE(INDIRECT($A$1&amp;"L"&amp;A304)),Relationstabel!$A$3:$A$10,0),MATCH(IFERROR(VALUE(INDIRECT($A$1&amp;"M"&amp;A304)),0),Relationstabel!$C$1:$K$1,0)),"Ingen varmeinstallationer")</f>
        <v>Fjernvarme/ Blokvarme</v>
      </c>
      <c r="L304" s="1" t="str">
        <f ca="1">INDEX(Anvendelseskode!B:B,MATCH($E304,Anvendelseskode!$A:$A,0))</f>
        <v>Række-, kæde-, dobbelthus (lodret adskillelse mellem enhederne)</v>
      </c>
      <c r="M304" s="1" t="str">
        <f ca="1">INDEX(Anvendelseskode!C:C,MATCH($E304,Anvendelseskode!$A:$A,0))</f>
        <v>Række-, kæde og dobbelthuse</v>
      </c>
      <c r="N304" s="1" t="str">
        <f ca="1">INDEX(Anvendelseskode!D:D,MATCH($E304,Anvendelseskode!$A:$A,0))</f>
        <v>Private husholdninger</v>
      </c>
      <c r="O304" s="1" t="str">
        <f ca="1">IFERROR(INDEX(SBi!$2:$2,MATCH(G304,SBi!$1:$1,1)),SBi!$K$2)</f>
        <v>1979-1998</v>
      </c>
      <c r="P304" s="1">
        <f ca="1">IFERROR(INDEX(SBi!$C$3:$K$28,MATCH(E304,SBi!$B$3:$B$28,0),MATCH(O304,SBi!$C$2:$K$2,0)),0)</f>
        <v>96.8</v>
      </c>
      <c r="Q304" s="19">
        <f t="shared" ca="1" si="60"/>
        <v>10.3576</v>
      </c>
      <c r="R304" s="19" t="str">
        <f ca="1">IFERROR(INDEX(VpD!$2:$2,MATCH(G304,VpD!$1:$1,1)),VpD!$I$2)</f>
        <v>1979-1998</v>
      </c>
      <c r="S304" s="1">
        <f ca="1">IFERROR(INDEX(VpD!$C$3:$I$27,MATCH(E304,VpD!$B$3:$B$27,0),MATCH(R304,VpD!$C$2:$I$2,0)),0)</f>
        <v>74</v>
      </c>
      <c r="T304" s="19">
        <f t="shared" ca="1" si="61"/>
        <v>7.9180000000000001</v>
      </c>
      <c r="U304" s="14" t="str">
        <f t="shared" ca="1" si="62"/>
        <v xml:space="preserve">711484.77 </v>
      </c>
      <c r="V304" s="14" t="str">
        <f t="shared" ca="1" si="63"/>
        <v>6171629.35</v>
      </c>
      <c r="W304" s="14" t="str">
        <f t="shared" ca="1" si="64"/>
        <v>POINT(711484.77 6171629.35)</v>
      </c>
      <c r="X304" s="14" t="str">
        <f>IFERROR(INDEX(BygningOmraade!B:B,MATCH(A304,BygningOmraade!A:A,0)),"")</f>
        <v/>
      </c>
    </row>
    <row r="305" spans="1:24" s="14" customFormat="1" x14ac:dyDescent="0.25">
      <c r="A305" s="14">
        <f t="shared" si="52"/>
        <v>305</v>
      </c>
      <c r="B305" s="14" t="str">
        <f t="shared" ca="1" si="53"/>
        <v>0f757575-3b4f-4005-8c20-473fe4fb3ff8</v>
      </c>
      <c r="C305" s="14" t="str">
        <f t="shared" ca="1" si="54"/>
        <v>0a3f507e-19bd-32b8-e044-0003ba298018</v>
      </c>
      <c r="D305" s="14">
        <f t="shared" ca="1" si="55"/>
        <v>994942</v>
      </c>
      <c r="E305" s="1">
        <f t="shared" ca="1" si="56"/>
        <v>130</v>
      </c>
      <c r="F305" s="1">
        <f t="shared" ca="1" si="57"/>
        <v>125</v>
      </c>
      <c r="G305" s="1">
        <f t="shared" ca="1" si="58"/>
        <v>1975</v>
      </c>
      <c r="H305" s="1" t="str">
        <f ca="1">IFERROR(INDEX(Varmeinstallation!B:B,MATCH(INDIRECT($A$1&amp;"L"&amp;A305)*1,Varmeinstallation!A:A,0)),"Ingen varmeinstallationer")</f>
        <v>Elovne, elpaneler</v>
      </c>
      <c r="I305" s="1" t="str">
        <f ca="1">IFERROR(INDEX(Opvarmningsmiddel!B:B,MATCH(INDIRECT($A$1&amp;"M"&amp;A305)*1,Opvarmningsmiddel!A:A,0)),"")</f>
        <v>Elektricitet</v>
      </c>
      <c r="J305" s="1">
        <f t="shared" ca="1" si="59"/>
        <v>0</v>
      </c>
      <c r="K305" s="1" t="str">
        <f ca="1">IFERROR(INDEX(Relationstabel!$C$3:$K$10,MATCH(VALUE(INDIRECT($A$1&amp;"L"&amp;A305)),Relationstabel!$A$3:$A$10,0),MATCH(IFERROR(VALUE(INDIRECT($A$1&amp;"M"&amp;A305)),0),Relationstabel!$C$1:$K$1,0)),"Ingen varmeinstallationer")</f>
        <v>Elvarme</v>
      </c>
      <c r="L305" s="1" t="str">
        <f ca="1">INDEX(Anvendelseskode!B:B,MATCH($E305,Anvendelseskode!$A:$A,0))</f>
        <v>Række-, kæde-, dobbelthus (lodret adskillelse mellem enhederne)</v>
      </c>
      <c r="M305" s="1" t="str">
        <f ca="1">INDEX(Anvendelseskode!C:C,MATCH($E305,Anvendelseskode!$A:$A,0))</f>
        <v>Række-, kæde og dobbelthuse</v>
      </c>
      <c r="N305" s="1" t="str">
        <f ca="1">INDEX(Anvendelseskode!D:D,MATCH($E305,Anvendelseskode!$A:$A,0))</f>
        <v>Private husholdninger</v>
      </c>
      <c r="O305" s="1" t="str">
        <f ca="1">IFERROR(INDEX(SBi!$2:$2,MATCH(G305,SBi!$1:$1,1)),SBi!$K$2)</f>
        <v>1973-1978</v>
      </c>
      <c r="P305" s="1">
        <f ca="1">IFERROR(INDEX(SBi!$C$3:$K$28,MATCH(E305,SBi!$B$3:$B$28,0),MATCH(O305,SBi!$C$2:$K$2,0)),0)</f>
        <v>112.6</v>
      </c>
      <c r="Q305" s="19">
        <f t="shared" ca="1" si="60"/>
        <v>14.074999999999999</v>
      </c>
      <c r="R305" s="19" t="str">
        <f ca="1">IFERROR(INDEX(VpD!$2:$2,MATCH(G305,VpD!$1:$1,1)),VpD!$I$2)</f>
        <v>1973-1978</v>
      </c>
      <c r="S305" s="1">
        <f ca="1">IFERROR(INDEX(VpD!$C$3:$I$27,MATCH(E305,VpD!$B$3:$B$27,0),MATCH(R305,VpD!$C$2:$I$2,0)),0)</f>
        <v>98</v>
      </c>
      <c r="T305" s="19">
        <f t="shared" ca="1" si="61"/>
        <v>12.25</v>
      </c>
      <c r="U305" s="14" t="str">
        <f t="shared" ca="1" si="62"/>
        <v xml:space="preserve">711733.59 </v>
      </c>
      <c r="V305" s="14" t="str">
        <f t="shared" ca="1" si="63"/>
        <v>6172417.07</v>
      </c>
      <c r="W305" s="14" t="str">
        <f t="shared" ca="1" si="64"/>
        <v>POINT(711733.59 6172417.07)</v>
      </c>
      <c r="X305" s="14" t="str">
        <f>IFERROR(INDEX(BygningOmraade!B:B,MATCH(A305,BygningOmraade!A:A,0)),"")</f>
        <v/>
      </c>
    </row>
    <row r="306" spans="1:24" s="14" customFormat="1" x14ac:dyDescent="0.25">
      <c r="A306" s="14">
        <f t="shared" si="52"/>
        <v>306</v>
      </c>
      <c r="B306" s="14" t="str">
        <f t="shared" ca="1" si="53"/>
        <v>0f774c21-7a6d-4c76-8df1-c1f7bfcd2f6a</v>
      </c>
      <c r="C306" s="14" t="str">
        <f t="shared" ca="1" si="54"/>
        <v>0a3f507e-1ce4-32b8-e044-0003ba298018</v>
      </c>
      <c r="D306" s="14">
        <f t="shared" ca="1" si="55"/>
        <v>994177</v>
      </c>
      <c r="E306" s="1">
        <f t="shared" ca="1" si="56"/>
        <v>130</v>
      </c>
      <c r="F306" s="1">
        <f t="shared" ca="1" si="57"/>
        <v>134</v>
      </c>
      <c r="G306" s="1">
        <f t="shared" ca="1" si="58"/>
        <v>1975</v>
      </c>
      <c r="H306" s="1" t="str">
        <f ca="1">IFERROR(INDEX(Varmeinstallation!B:B,MATCH(INDIRECT($A$1&amp;"L"&amp;A306)*1,Varmeinstallation!A:A,0)),"Ingen varmeinstallationer")</f>
        <v>Fjernvarme/blokvarme (radiatorsystemer eller varmluftanlæg)</v>
      </c>
      <c r="I306" s="1" t="str">
        <f ca="1">IFERROR(INDEX(Opvarmningsmiddel!B:B,MATCH(INDIRECT($A$1&amp;"M"&amp;A306)*1,Opvarmningsmiddel!A:A,0)),"")</f>
        <v/>
      </c>
      <c r="J306" s="1">
        <f t="shared" ca="1" si="59"/>
        <v>0</v>
      </c>
      <c r="K306" s="1" t="str">
        <f ca="1">IFERROR(INDEX(Relationstabel!$C$3:$K$10,MATCH(VALUE(INDIRECT($A$1&amp;"L"&amp;A306)),Relationstabel!$A$3:$A$10,0),MATCH(IFERROR(VALUE(INDIRECT($A$1&amp;"M"&amp;A306)),0),Relationstabel!$C$1:$K$1,0)),"Ingen varmeinstallationer")</f>
        <v>Fjernvarme/ Blokvarme</v>
      </c>
      <c r="L306" s="1" t="str">
        <f ca="1">INDEX(Anvendelseskode!B:B,MATCH($E306,Anvendelseskode!$A:$A,0))</f>
        <v>Række-, kæde-, dobbelthus (lodret adskillelse mellem enhederne)</v>
      </c>
      <c r="M306" s="1" t="str">
        <f ca="1">INDEX(Anvendelseskode!C:C,MATCH($E306,Anvendelseskode!$A:$A,0))</f>
        <v>Række-, kæde og dobbelthuse</v>
      </c>
      <c r="N306" s="1" t="str">
        <f ca="1">INDEX(Anvendelseskode!D:D,MATCH($E306,Anvendelseskode!$A:$A,0))</f>
        <v>Private husholdninger</v>
      </c>
      <c r="O306" s="1" t="str">
        <f ca="1">IFERROR(INDEX(SBi!$2:$2,MATCH(G306,SBi!$1:$1,1)),SBi!$K$2)</f>
        <v>1973-1978</v>
      </c>
      <c r="P306" s="1">
        <f ca="1">IFERROR(INDEX(SBi!$C$3:$K$28,MATCH(E306,SBi!$B$3:$B$28,0),MATCH(O306,SBi!$C$2:$K$2,0)),0)</f>
        <v>112.6</v>
      </c>
      <c r="Q306" s="19">
        <f t="shared" ca="1" si="60"/>
        <v>15.0884</v>
      </c>
      <c r="R306" s="19" t="str">
        <f ca="1">IFERROR(INDEX(VpD!$2:$2,MATCH(G306,VpD!$1:$1,1)),VpD!$I$2)</f>
        <v>1973-1978</v>
      </c>
      <c r="S306" s="1">
        <f ca="1">IFERROR(INDEX(VpD!$C$3:$I$27,MATCH(E306,VpD!$B$3:$B$27,0),MATCH(R306,VpD!$C$2:$I$2,0)),0)</f>
        <v>98</v>
      </c>
      <c r="T306" s="19">
        <f t="shared" ca="1" si="61"/>
        <v>13.132</v>
      </c>
      <c r="U306" s="14" t="str">
        <f t="shared" ca="1" si="62"/>
        <v xml:space="preserve">711383.61 </v>
      </c>
      <c r="V306" s="14" t="str">
        <f t="shared" ca="1" si="63"/>
        <v>6172509.84</v>
      </c>
      <c r="W306" s="14" t="str">
        <f t="shared" ca="1" si="64"/>
        <v>POINT(711383.61 6172509.84)</v>
      </c>
      <c r="X306" s="14" t="str">
        <f>IFERROR(INDEX(BygningOmraade!B:B,MATCH(A306,BygningOmraade!A:A,0)),"")</f>
        <v/>
      </c>
    </row>
    <row r="307" spans="1:24" s="14" customFormat="1" x14ac:dyDescent="0.25">
      <c r="A307" s="14">
        <f t="shared" si="52"/>
        <v>307</v>
      </c>
      <c r="B307" s="14" t="str">
        <f t="shared" ca="1" si="53"/>
        <v>0f7792e9-179b-4b00-ba40-08be1f5bc1b5</v>
      </c>
      <c r="C307" s="14" t="str">
        <f t="shared" ca="1" si="54"/>
        <v>0a3f507e-19b2-32b8-e044-0003ba298018</v>
      </c>
      <c r="D307" s="14">
        <f t="shared" ca="1" si="55"/>
        <v>994895</v>
      </c>
      <c r="E307" s="1">
        <f t="shared" ca="1" si="56"/>
        <v>130</v>
      </c>
      <c r="F307" s="1">
        <f t="shared" ca="1" si="57"/>
        <v>113</v>
      </c>
      <c r="G307" s="1">
        <f t="shared" ca="1" si="58"/>
        <v>1975</v>
      </c>
      <c r="H307" s="1" t="str">
        <f ca="1">IFERROR(INDEX(Varmeinstallation!B:B,MATCH(INDIRECT($A$1&amp;"L"&amp;A307)*1,Varmeinstallation!A:A,0)),"Ingen varmeinstallationer")</f>
        <v>Fjernvarme/blokvarme (radiatorsystemer eller varmluftanlæg)</v>
      </c>
      <c r="I307" s="1" t="str">
        <f ca="1">IFERROR(INDEX(Opvarmningsmiddel!B:B,MATCH(INDIRECT($A$1&amp;"M"&amp;A307)*1,Opvarmningsmiddel!A:A,0)),"")</f>
        <v/>
      </c>
      <c r="J307" s="1">
        <f t="shared" ca="1" si="59"/>
        <v>0</v>
      </c>
      <c r="K307" s="1" t="str">
        <f ca="1">IFERROR(INDEX(Relationstabel!$C$3:$K$10,MATCH(VALUE(INDIRECT($A$1&amp;"L"&amp;A307)),Relationstabel!$A$3:$A$10,0),MATCH(IFERROR(VALUE(INDIRECT($A$1&amp;"M"&amp;A307)),0),Relationstabel!$C$1:$K$1,0)),"Ingen varmeinstallationer")</f>
        <v>Fjernvarme/ Blokvarme</v>
      </c>
      <c r="L307" s="1" t="str">
        <f ca="1">INDEX(Anvendelseskode!B:B,MATCH($E307,Anvendelseskode!$A:$A,0))</f>
        <v>Række-, kæde-, dobbelthus (lodret adskillelse mellem enhederne)</v>
      </c>
      <c r="M307" s="1" t="str">
        <f ca="1">INDEX(Anvendelseskode!C:C,MATCH($E307,Anvendelseskode!$A:$A,0))</f>
        <v>Række-, kæde og dobbelthuse</v>
      </c>
      <c r="N307" s="1" t="str">
        <f ca="1">INDEX(Anvendelseskode!D:D,MATCH($E307,Anvendelseskode!$A:$A,0))</f>
        <v>Private husholdninger</v>
      </c>
      <c r="O307" s="1" t="str">
        <f ca="1">IFERROR(INDEX(SBi!$2:$2,MATCH(G307,SBi!$1:$1,1)),SBi!$K$2)</f>
        <v>1973-1978</v>
      </c>
      <c r="P307" s="1">
        <f ca="1">IFERROR(INDEX(SBi!$C$3:$K$28,MATCH(E307,SBi!$B$3:$B$28,0),MATCH(O307,SBi!$C$2:$K$2,0)),0)</f>
        <v>112.6</v>
      </c>
      <c r="Q307" s="19">
        <f t="shared" ca="1" si="60"/>
        <v>12.723799999999999</v>
      </c>
      <c r="R307" s="19" t="str">
        <f ca="1">IFERROR(INDEX(VpD!$2:$2,MATCH(G307,VpD!$1:$1,1)),VpD!$I$2)</f>
        <v>1973-1978</v>
      </c>
      <c r="S307" s="1">
        <f ca="1">IFERROR(INDEX(VpD!$C$3:$I$27,MATCH(E307,VpD!$B$3:$B$27,0),MATCH(R307,VpD!$C$2:$I$2,0)),0)</f>
        <v>98</v>
      </c>
      <c r="T307" s="19">
        <f t="shared" ca="1" si="61"/>
        <v>11.074</v>
      </c>
      <c r="U307" s="14" t="str">
        <f t="shared" ca="1" si="62"/>
        <v xml:space="preserve">711754.28 </v>
      </c>
      <c r="V307" s="14" t="str">
        <f t="shared" ca="1" si="63"/>
        <v>6172347.28</v>
      </c>
      <c r="W307" s="14" t="str">
        <f t="shared" ca="1" si="64"/>
        <v>POINT(711754.28 6172347.28)</v>
      </c>
      <c r="X307" s="14" t="str">
        <f>IFERROR(INDEX(BygningOmraade!B:B,MATCH(A307,BygningOmraade!A:A,0)),"")</f>
        <v/>
      </c>
    </row>
    <row r="308" spans="1:24" s="14" customFormat="1" x14ac:dyDescent="0.25">
      <c r="A308" s="14">
        <f t="shared" si="52"/>
        <v>308</v>
      </c>
      <c r="B308" s="14" t="str">
        <f t="shared" ca="1" si="53"/>
        <v>0f7f727c-3ee0-482b-93f1-cae7ed1db907</v>
      </c>
      <c r="C308" s="14" t="str">
        <f t="shared" ca="1" si="54"/>
        <v>0a3f507e-19c4-32b8-e044-0003ba298018</v>
      </c>
      <c r="D308" s="14">
        <f t="shared" ca="1" si="55"/>
        <v>995054</v>
      </c>
      <c r="E308" s="1">
        <f t="shared" ca="1" si="56"/>
        <v>130</v>
      </c>
      <c r="F308" s="1">
        <f t="shared" ca="1" si="57"/>
        <v>126</v>
      </c>
      <c r="G308" s="1">
        <f t="shared" ca="1" si="58"/>
        <v>1975</v>
      </c>
      <c r="H308" s="1" t="str">
        <f ca="1">IFERROR(INDEX(Varmeinstallation!B:B,MATCH(INDIRECT($A$1&amp;"L"&amp;A308)*1,Varmeinstallation!A:A,0)),"Ingen varmeinstallationer")</f>
        <v>Elovne, elpaneler</v>
      </c>
      <c r="I308" s="1" t="str">
        <f ca="1">IFERROR(INDEX(Opvarmningsmiddel!B:B,MATCH(INDIRECT($A$1&amp;"M"&amp;A308)*1,Opvarmningsmiddel!A:A,0)),"")</f>
        <v>Elektricitet</v>
      </c>
      <c r="J308" s="1">
        <f t="shared" ca="1" si="59"/>
        <v>0</v>
      </c>
      <c r="K308" s="1" t="str">
        <f ca="1">IFERROR(INDEX(Relationstabel!$C$3:$K$10,MATCH(VALUE(INDIRECT($A$1&amp;"L"&amp;A308)),Relationstabel!$A$3:$A$10,0),MATCH(IFERROR(VALUE(INDIRECT($A$1&amp;"M"&amp;A308)),0),Relationstabel!$C$1:$K$1,0)),"Ingen varmeinstallationer")</f>
        <v>Elvarme</v>
      </c>
      <c r="L308" s="1" t="str">
        <f ca="1">INDEX(Anvendelseskode!B:B,MATCH($E308,Anvendelseskode!$A:$A,0))</f>
        <v>Række-, kæde-, dobbelthus (lodret adskillelse mellem enhederne)</v>
      </c>
      <c r="M308" s="1" t="str">
        <f ca="1">INDEX(Anvendelseskode!C:C,MATCH($E308,Anvendelseskode!$A:$A,0))</f>
        <v>Række-, kæde og dobbelthuse</v>
      </c>
      <c r="N308" s="1" t="str">
        <f ca="1">INDEX(Anvendelseskode!D:D,MATCH($E308,Anvendelseskode!$A:$A,0))</f>
        <v>Private husholdninger</v>
      </c>
      <c r="O308" s="1" t="str">
        <f ca="1">IFERROR(INDEX(SBi!$2:$2,MATCH(G308,SBi!$1:$1,1)),SBi!$K$2)</f>
        <v>1973-1978</v>
      </c>
      <c r="P308" s="1">
        <f ca="1">IFERROR(INDEX(SBi!$C$3:$K$28,MATCH(E308,SBi!$B$3:$B$28,0),MATCH(O308,SBi!$C$2:$K$2,0)),0)</f>
        <v>112.6</v>
      </c>
      <c r="Q308" s="19">
        <f t="shared" ca="1" si="60"/>
        <v>14.187599999999998</v>
      </c>
      <c r="R308" s="19" t="str">
        <f ca="1">IFERROR(INDEX(VpD!$2:$2,MATCH(G308,VpD!$1:$1,1)),VpD!$I$2)</f>
        <v>1973-1978</v>
      </c>
      <c r="S308" s="1">
        <f ca="1">IFERROR(INDEX(VpD!$C$3:$I$27,MATCH(E308,VpD!$B$3:$B$27,0),MATCH(R308,VpD!$C$2:$I$2,0)),0)</f>
        <v>98</v>
      </c>
      <c r="T308" s="19">
        <f t="shared" ca="1" si="61"/>
        <v>12.348000000000001</v>
      </c>
      <c r="U308" s="14" t="str">
        <f t="shared" ca="1" si="62"/>
        <v xml:space="preserve">711692.36 </v>
      </c>
      <c r="V308" s="14" t="str">
        <f t="shared" ca="1" si="63"/>
        <v>6172410.23</v>
      </c>
      <c r="W308" s="14" t="str">
        <f t="shared" ca="1" si="64"/>
        <v>POINT(711692.36 6172410.23)</v>
      </c>
      <c r="X308" s="14" t="str">
        <f>IFERROR(INDEX(BygningOmraade!B:B,MATCH(A308,BygningOmraade!A:A,0)),"")</f>
        <v/>
      </c>
    </row>
    <row r="309" spans="1:24" s="14" customFormat="1" x14ac:dyDescent="0.25">
      <c r="A309" s="14">
        <f t="shared" si="52"/>
        <v>309</v>
      </c>
      <c r="B309" s="14" t="str">
        <f t="shared" ca="1" si="53"/>
        <v>0f8ac131-8f0a-49e7-8076-b1fa60658074</v>
      </c>
      <c r="C309" s="14" t="str">
        <f t="shared" ca="1" si="54"/>
        <v>0a3f507e-22b7-32b8-e044-0003ba298018</v>
      </c>
      <c r="D309" s="14">
        <f t="shared" ca="1" si="55"/>
        <v>995430</v>
      </c>
      <c r="E309" s="1">
        <f t="shared" ca="1" si="56"/>
        <v>130</v>
      </c>
      <c r="F309" s="1">
        <f t="shared" ca="1" si="57"/>
        <v>124</v>
      </c>
      <c r="G309" s="1">
        <f t="shared" ca="1" si="58"/>
        <v>1979</v>
      </c>
      <c r="H309" s="1" t="str">
        <f ca="1">IFERROR(INDEX(Varmeinstallation!B:B,MATCH(INDIRECT($A$1&amp;"L"&amp;A309)*1,Varmeinstallation!A:A,0)),"Ingen varmeinstallationer")</f>
        <v>Fjernvarme/blokvarme (radiatorsystemer eller varmluftanlæg)</v>
      </c>
      <c r="I309" s="1" t="str">
        <f ca="1">IFERROR(INDEX(Opvarmningsmiddel!B:B,MATCH(INDIRECT($A$1&amp;"M"&amp;A309)*1,Opvarmningsmiddel!A:A,0)),"")</f>
        <v/>
      </c>
      <c r="J309" s="1">
        <f t="shared" ca="1" si="59"/>
        <v>2</v>
      </c>
      <c r="K309" s="1" t="str">
        <f ca="1">IFERROR(INDEX(Relationstabel!$C$3:$K$10,MATCH(VALUE(INDIRECT($A$1&amp;"L"&amp;A309)),Relationstabel!$A$3:$A$10,0),MATCH(IFERROR(VALUE(INDIRECT($A$1&amp;"M"&amp;A309)),0),Relationstabel!$C$1:$K$1,0)),"Ingen varmeinstallationer")</f>
        <v>Fjernvarme/ Blokvarme</v>
      </c>
      <c r="L309" s="1" t="str">
        <f ca="1">INDEX(Anvendelseskode!B:B,MATCH($E309,Anvendelseskode!$A:$A,0))</f>
        <v>Række-, kæde-, dobbelthus (lodret adskillelse mellem enhederne)</v>
      </c>
      <c r="M309" s="1" t="str">
        <f ca="1">INDEX(Anvendelseskode!C:C,MATCH($E309,Anvendelseskode!$A:$A,0))</f>
        <v>Række-, kæde og dobbelthuse</v>
      </c>
      <c r="N309" s="1" t="str">
        <f ca="1">INDEX(Anvendelseskode!D:D,MATCH($E309,Anvendelseskode!$A:$A,0))</f>
        <v>Private husholdninger</v>
      </c>
      <c r="O309" s="1" t="str">
        <f ca="1">IFERROR(INDEX(SBi!$2:$2,MATCH(G309,SBi!$1:$1,1)),SBi!$K$2)</f>
        <v>1979-1998</v>
      </c>
      <c r="P309" s="1">
        <f ca="1">IFERROR(INDEX(SBi!$C$3:$K$28,MATCH(E309,SBi!$B$3:$B$28,0),MATCH(O309,SBi!$C$2:$K$2,0)),0)</f>
        <v>96.8</v>
      </c>
      <c r="Q309" s="19">
        <f t="shared" ca="1" si="60"/>
        <v>12.0032</v>
      </c>
      <c r="R309" s="19" t="str">
        <f ca="1">IFERROR(INDEX(VpD!$2:$2,MATCH(G309,VpD!$1:$1,1)),VpD!$I$2)</f>
        <v>1979-1998</v>
      </c>
      <c r="S309" s="1">
        <f ca="1">IFERROR(INDEX(VpD!$C$3:$I$27,MATCH(E309,VpD!$B$3:$B$27,0),MATCH(R309,VpD!$C$2:$I$2,0)),0)</f>
        <v>74</v>
      </c>
      <c r="T309" s="19">
        <f t="shared" ca="1" si="61"/>
        <v>9.1760000000000002</v>
      </c>
      <c r="U309" s="14" t="str">
        <f t="shared" ca="1" si="62"/>
        <v xml:space="preserve">711968.61 </v>
      </c>
      <c r="V309" s="14" t="str">
        <f t="shared" ca="1" si="63"/>
        <v>6171947.92</v>
      </c>
      <c r="W309" s="14" t="str">
        <f t="shared" ca="1" si="64"/>
        <v>POINT(711968.61 6171947.92)</v>
      </c>
      <c r="X309" s="14" t="str">
        <f>IFERROR(INDEX(BygningOmraade!B:B,MATCH(A309,BygningOmraade!A:A,0)),"")</f>
        <v/>
      </c>
    </row>
    <row r="310" spans="1:24" s="14" customFormat="1" x14ac:dyDescent="0.25">
      <c r="A310" s="14">
        <f t="shared" si="52"/>
        <v>310</v>
      </c>
      <c r="B310" s="14" t="str">
        <f t="shared" ca="1" si="53"/>
        <v>0f97a1e1-d4bd-436a-85a0-b3752d31b591</v>
      </c>
      <c r="C310" s="14" t="str">
        <f t="shared" ca="1" si="54"/>
        <v>0a3f507e-168c-32b8-e044-0003ba298018</v>
      </c>
      <c r="D310" s="14">
        <f t="shared" ca="1" si="55"/>
        <v>995988</v>
      </c>
      <c r="E310" s="1">
        <f t="shared" ca="1" si="56"/>
        <v>140</v>
      </c>
      <c r="F310" s="1">
        <f t="shared" ca="1" si="57"/>
        <v>372</v>
      </c>
      <c r="G310" s="1">
        <f t="shared" ca="1" si="58"/>
        <v>1988</v>
      </c>
      <c r="H310" s="1" t="str">
        <f ca="1">IFERROR(INDEX(Varmeinstallation!B:B,MATCH(INDIRECT($A$1&amp;"L"&amp;A310)*1,Varmeinstallation!A:A,0)),"Ingen varmeinstallationer")</f>
        <v>Fjernvarme/blokvarme (radiatorsystemer eller varmluftanlæg)</v>
      </c>
      <c r="I310" s="1" t="str">
        <f ca="1">IFERROR(INDEX(Opvarmningsmiddel!B:B,MATCH(INDIRECT($A$1&amp;"M"&amp;A310)*1,Opvarmningsmiddel!A:A,0)),"")</f>
        <v/>
      </c>
      <c r="J310" s="1">
        <f t="shared" ca="1" si="59"/>
        <v>0</v>
      </c>
      <c r="K310" s="1" t="str">
        <f ca="1">IFERROR(INDEX(Relationstabel!$C$3:$K$10,MATCH(VALUE(INDIRECT($A$1&amp;"L"&amp;A310)),Relationstabel!$A$3:$A$10,0),MATCH(IFERROR(VALUE(INDIRECT($A$1&amp;"M"&amp;A310)),0),Relationstabel!$C$1:$K$1,0)),"Ingen varmeinstallationer")</f>
        <v>Fjernvarme/ Blokvarme</v>
      </c>
      <c r="L310" s="1" t="str">
        <f ca="1">INDEX(Anvendelseskode!B:B,MATCH($E310,Anvendelseskode!$A:$A,0))</f>
        <v>Etageboligbebyggelse</v>
      </c>
      <c r="M310" s="1" t="str">
        <f ca="1">INDEX(Anvendelseskode!C:C,MATCH($E310,Anvendelseskode!$A:$A,0))</f>
        <v>Etageboligbebyggelse</v>
      </c>
      <c r="N310" s="1" t="str">
        <f ca="1">INDEX(Anvendelseskode!D:D,MATCH($E310,Anvendelseskode!$A:$A,0))</f>
        <v>Private husholdninger</v>
      </c>
      <c r="O310" s="1" t="str">
        <f ca="1">IFERROR(INDEX(SBi!$2:$2,MATCH(G310,SBi!$1:$1,1)),SBi!$K$2)</f>
        <v>1979-1998</v>
      </c>
      <c r="P310" s="1">
        <f ca="1">IFERROR(INDEX(SBi!$C$3:$K$28,MATCH(E310,SBi!$B$3:$B$28,0),MATCH(O310,SBi!$C$2:$K$2,0)),0)</f>
        <v>108.5</v>
      </c>
      <c r="Q310" s="19">
        <f t="shared" ca="1" si="60"/>
        <v>40.362000000000002</v>
      </c>
      <c r="R310" s="19" t="str">
        <f ca="1">IFERROR(INDEX(VpD!$2:$2,MATCH(G310,VpD!$1:$1,1)),VpD!$I$2)</f>
        <v>1979-1998</v>
      </c>
      <c r="S310" s="1">
        <f ca="1">IFERROR(INDEX(VpD!$C$3:$I$27,MATCH(E310,VpD!$B$3:$B$27,0),MATCH(R310,VpD!$C$2:$I$2,0)),0)</f>
        <v>80</v>
      </c>
      <c r="T310" s="19">
        <f t="shared" ca="1" si="61"/>
        <v>29.76</v>
      </c>
      <c r="U310" s="14" t="str">
        <f t="shared" ca="1" si="62"/>
        <v xml:space="preserve">712720.06 </v>
      </c>
      <c r="V310" s="14" t="str">
        <f t="shared" ca="1" si="63"/>
        <v>6169736.92</v>
      </c>
      <c r="W310" s="14" t="str">
        <f t="shared" ca="1" si="64"/>
        <v>POINT(712720.06 6169736.92)</v>
      </c>
      <c r="X310" s="14" t="str">
        <f>IFERROR(INDEX(BygningOmraade!B:B,MATCH(A310,BygningOmraade!A:A,0)),"")</f>
        <v/>
      </c>
    </row>
    <row r="311" spans="1:24" s="14" customFormat="1" x14ac:dyDescent="0.25">
      <c r="A311" s="14">
        <f t="shared" si="52"/>
        <v>311</v>
      </c>
      <c r="B311" s="14" t="str">
        <f t="shared" ca="1" si="53"/>
        <v>0fc4a411-ac19-4dfc-aa12-2f98c64921eb</v>
      </c>
      <c r="C311" s="14" t="str">
        <f t="shared" ca="1" si="54"/>
        <v>0a3f507e-1b10-32b8-e044-0003ba298018</v>
      </c>
      <c r="D311" s="14">
        <f t="shared" ca="1" si="55"/>
        <v>995787</v>
      </c>
      <c r="E311" s="1">
        <f t="shared" ca="1" si="56"/>
        <v>530</v>
      </c>
      <c r="F311" s="1">
        <f t="shared" ca="1" si="57"/>
        <v>5696</v>
      </c>
      <c r="G311" s="1">
        <f t="shared" ca="1" si="58"/>
        <v>1979</v>
      </c>
      <c r="H311" s="1" t="str">
        <f ca="1">IFERROR(INDEX(Varmeinstallation!B:B,MATCH(INDIRECT($A$1&amp;"L"&amp;A311)*1,Varmeinstallation!A:A,0)),"Ingen varmeinstallationer")</f>
        <v>Fjernvarme/blokvarme (radiatorsystemer eller varmluftanlæg)</v>
      </c>
      <c r="I311" s="1" t="str">
        <f ca="1">IFERROR(INDEX(Opvarmningsmiddel!B:B,MATCH(INDIRECT($A$1&amp;"M"&amp;A311)*1,Opvarmningsmiddel!A:A,0)),"")</f>
        <v/>
      </c>
      <c r="J311" s="1">
        <f t="shared" ca="1" si="59"/>
        <v>0</v>
      </c>
      <c r="K311" s="1" t="str">
        <f ca="1">IFERROR(INDEX(Relationstabel!$C$3:$K$10,MATCH(VALUE(INDIRECT($A$1&amp;"L"&amp;A311)),Relationstabel!$A$3:$A$10,0),MATCH(IFERROR(VALUE(INDIRECT($A$1&amp;"M"&amp;A311)),0),Relationstabel!$C$1:$K$1,0)),"Ingen varmeinstallationer")</f>
        <v>Fjernvarme/ Blokvarme</v>
      </c>
      <c r="L311" s="1" t="str">
        <f ca="1">INDEX(Anvendelseskode!B:B,MATCH($E311,Anvendelseskode!$A:$A,0))</f>
        <v>Bygning i forbindelse med idrætsudøvelse (klubhus, idrætshal, svømmehal o.lign.).</v>
      </c>
      <c r="M311" s="1" t="str">
        <f ca="1">INDEX(Anvendelseskode!C:C,MATCH($E311,Anvendelseskode!$A:$A,0))</f>
        <v>Bygning i forbindelse med idrætsudøvelse (klubhus, idrætshal, svømmehal o.lign.).</v>
      </c>
      <c r="N311" s="1" t="str">
        <f ca="1">INDEX(Anvendelseskode!D:D,MATCH($E311,Anvendelseskode!$A:$A,0))</f>
        <v>Kommunale og andre offentlige institutioner</v>
      </c>
      <c r="O311" s="1" t="str">
        <f ca="1">IFERROR(INDEX(SBi!$2:$2,MATCH(G311,SBi!$1:$1,1)),SBi!$K$2)</f>
        <v>1979-1998</v>
      </c>
      <c r="P311" s="1">
        <f ca="1">IFERROR(INDEX(SBi!$C$3:$K$28,MATCH(E311,SBi!$B$3:$B$28,0),MATCH(O311,SBi!$C$2:$K$2,0)),0)</f>
        <v>155</v>
      </c>
      <c r="Q311" s="19">
        <f t="shared" ca="1" si="60"/>
        <v>882.88</v>
      </c>
      <c r="R311" s="19" t="str">
        <f ca="1">IFERROR(INDEX(VpD!$2:$2,MATCH(G311,VpD!$1:$1,1)),VpD!$I$2)</f>
        <v>1979-1998</v>
      </c>
      <c r="S311" s="1">
        <f ca="1">IFERROR(INDEX(VpD!$C$3:$I$27,MATCH(E311,VpD!$B$3:$B$27,0),MATCH(R311,VpD!$C$2:$I$2,0)),0)</f>
        <v>72</v>
      </c>
      <c r="T311" s="19">
        <f t="shared" ca="1" si="61"/>
        <v>410.11200000000002</v>
      </c>
      <c r="U311" s="14" t="str">
        <f t="shared" ca="1" si="62"/>
        <v xml:space="preserve">712269.01 </v>
      </c>
      <c r="V311" s="14" t="str">
        <f t="shared" ca="1" si="63"/>
        <v>6170034.78</v>
      </c>
      <c r="W311" s="14" t="str">
        <f t="shared" ca="1" si="64"/>
        <v>POINT(712269.01 6170034.78)</v>
      </c>
      <c r="X311" s="14" t="str">
        <f>IFERROR(INDEX(BygningOmraade!B:B,MATCH(A311,BygningOmraade!A:A,0)),"")</f>
        <v/>
      </c>
    </row>
    <row r="312" spans="1:24" s="14" customFormat="1" x14ac:dyDescent="0.25">
      <c r="A312" s="14">
        <f t="shared" si="52"/>
        <v>312</v>
      </c>
      <c r="B312" s="14" t="str">
        <f t="shared" ca="1" si="53"/>
        <v>0fde99d9-12c3-4e9c-a557-f49a8fdfd7ee</v>
      </c>
      <c r="C312" s="14" t="str">
        <f t="shared" ca="1" si="54"/>
        <v>0a3f507e-1a85-32b8-e044-0003ba298018</v>
      </c>
      <c r="D312" s="14">
        <f t="shared" ca="1" si="55"/>
        <v>997431</v>
      </c>
      <c r="E312" s="1">
        <f t="shared" ca="1" si="56"/>
        <v>120</v>
      </c>
      <c r="F312" s="1">
        <f t="shared" ca="1" si="57"/>
        <v>132</v>
      </c>
      <c r="G312" s="1">
        <f t="shared" ca="1" si="58"/>
        <v>1968</v>
      </c>
      <c r="H312" s="1" t="str">
        <f ca="1">IFERROR(INDEX(Varmeinstallation!B:B,MATCH(INDIRECT($A$1&amp;"L"&amp;A312)*1,Varmeinstallation!A:A,0)),"Ingen varmeinstallationer")</f>
        <v>Centralvarme fra eget anlæg, et-kammer fyr</v>
      </c>
      <c r="I312" s="1" t="str">
        <f ca="1">IFERROR(INDEX(Opvarmningsmiddel!B:B,MATCH(INDIRECT($A$1&amp;"M"&amp;A312)*1,Opvarmningsmiddel!A:A,0)),"")</f>
        <v>Naturgas</v>
      </c>
      <c r="J312" s="1">
        <f t="shared" ca="1" si="59"/>
        <v>0</v>
      </c>
      <c r="K312" s="1" t="str">
        <f ca="1">IFERROR(INDEX(Relationstabel!$C$3:$K$10,MATCH(VALUE(INDIRECT($A$1&amp;"L"&amp;A312)),Relationstabel!$A$3:$A$10,0),MATCH(IFERROR(VALUE(INDIRECT($A$1&amp;"M"&amp;A312)),0),Relationstabel!$C$1:$K$1,0)),"Ingen varmeinstallationer")</f>
        <v>Naturgas</v>
      </c>
      <c r="L312" s="1" t="str">
        <f ca="1">INDEX(Anvendelseskode!B:B,MATCH($E312,Anvendelseskode!$A:$A,0))</f>
        <v>Fritliggende enfamilieshus (parcelhus)</v>
      </c>
      <c r="M312" s="1" t="str">
        <f ca="1">INDEX(Anvendelseskode!C:C,MATCH($E312,Anvendelseskode!$A:$A,0))</f>
        <v>Parcelhuse</v>
      </c>
      <c r="N312" s="1" t="str">
        <f ca="1">INDEX(Anvendelseskode!D:D,MATCH($E312,Anvendelseskode!$A:$A,0))</f>
        <v>Private husholdninger</v>
      </c>
      <c r="O312" s="1" t="str">
        <f ca="1">IFERROR(INDEX(SBi!$2:$2,MATCH(G312,SBi!$1:$1,1)),SBi!$K$2)</f>
        <v>1961-1972</v>
      </c>
      <c r="P312" s="1">
        <f ca="1">IFERROR(INDEX(SBi!$C$3:$K$28,MATCH(E312,SBi!$B$3:$B$28,0),MATCH(O312,SBi!$C$2:$K$2,0)),0)</f>
        <v>134.30000000000001</v>
      </c>
      <c r="Q312" s="19">
        <f t="shared" ca="1" si="60"/>
        <v>17.727600000000002</v>
      </c>
      <c r="R312" s="19" t="str">
        <f ca="1">IFERROR(INDEX(VpD!$2:$2,MATCH(G312,VpD!$1:$1,1)),VpD!$I$2)</f>
        <v>1961-1972</v>
      </c>
      <c r="S312" s="1">
        <f ca="1">IFERROR(INDEX(VpD!$C$3:$I$27,MATCH(E312,VpD!$B$3:$B$27,0),MATCH(R312,VpD!$C$2:$I$2,0)),0)</f>
        <v>143</v>
      </c>
      <c r="T312" s="19">
        <f t="shared" ca="1" si="61"/>
        <v>18.876000000000001</v>
      </c>
      <c r="U312" s="14" t="str">
        <f t="shared" ca="1" si="62"/>
        <v xml:space="preserve">713990.72 </v>
      </c>
      <c r="V312" s="14" t="str">
        <f t="shared" ca="1" si="63"/>
        <v>6169000.07</v>
      </c>
      <c r="W312" s="14" t="str">
        <f t="shared" ca="1" si="64"/>
        <v>POINT(713990.72 6169000.07)</v>
      </c>
      <c r="X312" s="14" t="str">
        <f>IFERROR(INDEX(BygningOmraade!B:B,MATCH(A312,BygningOmraade!A:A,0)),"")</f>
        <v/>
      </c>
    </row>
    <row r="313" spans="1:24" s="14" customFormat="1" x14ac:dyDescent="0.25">
      <c r="A313" s="14">
        <f t="shared" si="52"/>
        <v>313</v>
      </c>
      <c r="B313" s="14" t="str">
        <f t="shared" ca="1" si="53"/>
        <v>0fe1a345-08d9-4a94-981c-0cab1194beb2</v>
      </c>
      <c r="C313" s="14" t="str">
        <f t="shared" ca="1" si="54"/>
        <v>0a3f507e-1b7e-32b8-e044-0003ba298018</v>
      </c>
      <c r="D313" s="14">
        <f t="shared" ca="1" si="55"/>
        <v>996735</v>
      </c>
      <c r="E313" s="1">
        <f t="shared" ca="1" si="56"/>
        <v>130</v>
      </c>
      <c r="F313" s="1">
        <f t="shared" ca="1" si="57"/>
        <v>109</v>
      </c>
      <c r="G313" s="1">
        <f t="shared" ca="1" si="58"/>
        <v>1978</v>
      </c>
      <c r="H313" s="1" t="str">
        <f ca="1">IFERROR(INDEX(Varmeinstallation!B:B,MATCH(INDIRECT($A$1&amp;"L"&amp;A313)*1,Varmeinstallation!A:A,0)),"Ingen varmeinstallationer")</f>
        <v>Fjernvarme/blokvarme (radiatorsystemer eller varmluftanlæg)</v>
      </c>
      <c r="I313" s="1" t="str">
        <f ca="1">IFERROR(INDEX(Opvarmningsmiddel!B:B,MATCH(INDIRECT($A$1&amp;"M"&amp;A313)*1,Opvarmningsmiddel!A:A,0)),"")</f>
        <v/>
      </c>
      <c r="J313" s="1">
        <f t="shared" ca="1" si="59"/>
        <v>0</v>
      </c>
      <c r="K313" s="1" t="str">
        <f ca="1">IFERROR(INDEX(Relationstabel!$C$3:$K$10,MATCH(VALUE(INDIRECT($A$1&amp;"L"&amp;A313)),Relationstabel!$A$3:$A$10,0),MATCH(IFERROR(VALUE(INDIRECT($A$1&amp;"M"&amp;A313)),0),Relationstabel!$C$1:$K$1,0)),"Ingen varmeinstallationer")</f>
        <v>Fjernvarme/ Blokvarme</v>
      </c>
      <c r="L313" s="1" t="str">
        <f ca="1">INDEX(Anvendelseskode!B:B,MATCH($E313,Anvendelseskode!$A:$A,0))</f>
        <v>Række-, kæde-, dobbelthus (lodret adskillelse mellem enhederne)</v>
      </c>
      <c r="M313" s="1" t="str">
        <f ca="1">INDEX(Anvendelseskode!C:C,MATCH($E313,Anvendelseskode!$A:$A,0))</f>
        <v>Række-, kæde og dobbelthuse</v>
      </c>
      <c r="N313" s="1" t="str">
        <f ca="1">INDEX(Anvendelseskode!D:D,MATCH($E313,Anvendelseskode!$A:$A,0))</f>
        <v>Private husholdninger</v>
      </c>
      <c r="O313" s="1" t="str">
        <f ca="1">IFERROR(INDEX(SBi!$2:$2,MATCH(G313,SBi!$1:$1,1)),SBi!$K$2)</f>
        <v>1973-1978</v>
      </c>
      <c r="P313" s="1">
        <f ca="1">IFERROR(INDEX(SBi!$C$3:$K$28,MATCH(E313,SBi!$B$3:$B$28,0),MATCH(O313,SBi!$C$2:$K$2,0)),0)</f>
        <v>112.6</v>
      </c>
      <c r="Q313" s="19">
        <f t="shared" ca="1" si="60"/>
        <v>12.273399999999999</v>
      </c>
      <c r="R313" s="19" t="str">
        <f ca="1">IFERROR(INDEX(VpD!$2:$2,MATCH(G313,VpD!$1:$1,1)),VpD!$I$2)</f>
        <v>1973-1978</v>
      </c>
      <c r="S313" s="1">
        <f ca="1">IFERROR(INDEX(VpD!$C$3:$I$27,MATCH(E313,VpD!$B$3:$B$27,0),MATCH(R313,VpD!$C$2:$I$2,0)),0)</f>
        <v>98</v>
      </c>
      <c r="T313" s="19">
        <f t="shared" ca="1" si="61"/>
        <v>10.682</v>
      </c>
      <c r="U313" s="14" t="str">
        <f t="shared" ca="1" si="62"/>
        <v xml:space="preserve">713501.68 </v>
      </c>
      <c r="V313" s="14" t="str">
        <f t="shared" ca="1" si="63"/>
        <v>6169623.72</v>
      </c>
      <c r="W313" s="14" t="str">
        <f t="shared" ca="1" si="64"/>
        <v>POINT(713501.68 6169623.72)</v>
      </c>
      <c r="X313" s="14" t="str">
        <f>IFERROR(INDEX(BygningOmraade!B:B,MATCH(A313,BygningOmraade!A:A,0)),"")</f>
        <v/>
      </c>
    </row>
    <row r="314" spans="1:24" s="14" customFormat="1" x14ac:dyDescent="0.25">
      <c r="A314" s="14">
        <f t="shared" si="52"/>
        <v>314</v>
      </c>
      <c r="B314" s="14" t="str">
        <f t="shared" ca="1" si="53"/>
        <v>0fe42f9e-033a-4362-bdfd-ae65a4392928</v>
      </c>
      <c r="C314" s="14" t="str">
        <f t="shared" ca="1" si="54"/>
        <v>4ca54b0f-2d12-0052-e044-0003ba298018</v>
      </c>
      <c r="D314" s="14">
        <f t="shared" ca="1" si="55"/>
        <v>2648139</v>
      </c>
      <c r="E314" s="1">
        <f t="shared" ca="1" si="56"/>
        <v>140</v>
      </c>
      <c r="F314" s="1">
        <f t="shared" ca="1" si="57"/>
        <v>4703</v>
      </c>
      <c r="G314" s="1">
        <f t="shared" ca="1" si="58"/>
        <v>2008</v>
      </c>
      <c r="H314" s="1" t="str">
        <f ca="1">IFERROR(INDEX(Varmeinstallation!B:B,MATCH(INDIRECT($A$1&amp;"L"&amp;A314)*1,Varmeinstallation!A:A,0)),"Ingen varmeinstallationer")</f>
        <v>Fjernvarme/blokvarme (radiatorsystemer eller varmluftanlæg)</v>
      </c>
      <c r="I314" s="1" t="str">
        <f ca="1">IFERROR(INDEX(Opvarmningsmiddel!B:B,MATCH(INDIRECT($A$1&amp;"M"&amp;A314)*1,Opvarmningsmiddel!A:A,0)),"")</f>
        <v/>
      </c>
      <c r="J314" s="1">
        <f t="shared" ca="1" si="59"/>
        <v>90</v>
      </c>
      <c r="K314" s="1" t="str">
        <f ca="1">IFERROR(INDEX(Relationstabel!$C$3:$K$10,MATCH(VALUE(INDIRECT($A$1&amp;"L"&amp;A314)),Relationstabel!$A$3:$A$10,0),MATCH(IFERROR(VALUE(INDIRECT($A$1&amp;"M"&amp;A314)),0),Relationstabel!$C$1:$K$1,0)),"Ingen varmeinstallationer")</f>
        <v>Fjernvarme/ Blokvarme</v>
      </c>
      <c r="L314" s="1" t="str">
        <f ca="1">INDEX(Anvendelseskode!B:B,MATCH($E314,Anvendelseskode!$A:$A,0))</f>
        <v>Etageboligbebyggelse</v>
      </c>
      <c r="M314" s="1" t="str">
        <f ca="1">INDEX(Anvendelseskode!C:C,MATCH($E314,Anvendelseskode!$A:$A,0))</f>
        <v>Etageboligbebyggelse</v>
      </c>
      <c r="N314" s="1" t="str">
        <f ca="1">INDEX(Anvendelseskode!D:D,MATCH($E314,Anvendelseskode!$A:$A,0))</f>
        <v>Private husholdninger</v>
      </c>
      <c r="O314" s="1" t="str">
        <f ca="1">IFERROR(INDEX(SBi!$2:$2,MATCH(G314,SBi!$1:$1,1)),SBi!$K$2)</f>
        <v>Efter 2006</v>
      </c>
      <c r="P314" s="1">
        <f ca="1">IFERROR(INDEX(SBi!$C$3:$K$28,MATCH(E314,SBi!$B$3:$B$28,0),MATCH(O314,SBi!$C$2:$K$2,0)),0)</f>
        <v>60.7</v>
      </c>
      <c r="Q314" s="19">
        <f t="shared" ca="1" si="60"/>
        <v>285.47210000000001</v>
      </c>
      <c r="R314" s="19" t="str">
        <f ca="1">IFERROR(INDEX(VpD!$2:$2,MATCH(G314,VpD!$1:$1,1)),VpD!$I$2)</f>
        <v>&gt;1998</v>
      </c>
      <c r="S314" s="1">
        <f ca="1">IFERROR(INDEX(VpD!$C$3:$I$27,MATCH(E314,VpD!$B$3:$B$27,0),MATCH(R314,VpD!$C$2:$I$2,0)),0)</f>
        <v>64</v>
      </c>
      <c r="T314" s="19">
        <f t="shared" ca="1" si="61"/>
        <v>300.99200000000002</v>
      </c>
      <c r="U314" s="14" t="str">
        <f t="shared" ca="1" si="62"/>
        <v xml:space="preserve">711722.84 </v>
      </c>
      <c r="V314" s="14" t="str">
        <f t="shared" ca="1" si="63"/>
        <v>6172797.37</v>
      </c>
      <c r="W314" s="14" t="str">
        <f t="shared" ca="1" si="64"/>
        <v>POINT(711722.84 6172797.37)</v>
      </c>
      <c r="X314" s="14" t="str">
        <f>IFERROR(INDEX(BygningOmraade!B:B,MATCH(A314,BygningOmraade!A:A,0)),"")</f>
        <v/>
      </c>
    </row>
    <row r="315" spans="1:24" s="14" customFormat="1" x14ac:dyDescent="0.25">
      <c r="A315" s="14">
        <f t="shared" si="52"/>
        <v>315</v>
      </c>
      <c r="B315" s="14" t="str">
        <f t="shared" ca="1" si="53"/>
        <v>0ff1c9de-b0f9-4645-92fd-c9f32ed4d673</v>
      </c>
      <c r="C315" s="14" t="str">
        <f t="shared" ca="1" si="54"/>
        <v>0a3f507e-1707-32b8-e044-0003ba298018</v>
      </c>
      <c r="D315" s="14">
        <f t="shared" ca="1" si="55"/>
        <v>994631</v>
      </c>
      <c r="E315" s="1">
        <f t="shared" ca="1" si="56"/>
        <v>120</v>
      </c>
      <c r="F315" s="1">
        <f t="shared" ca="1" si="57"/>
        <v>158</v>
      </c>
      <c r="G315" s="1">
        <f t="shared" ca="1" si="58"/>
        <v>1972</v>
      </c>
      <c r="H315" s="1" t="str">
        <f ca="1">IFERROR(INDEX(Varmeinstallation!B:B,MATCH(INDIRECT($A$1&amp;"L"&amp;A315)*1,Varmeinstallation!A:A,0)),"Ingen varmeinstallationer")</f>
        <v>Centralvarme fra eget anlæg, et-kammer fyr</v>
      </c>
      <c r="I315" s="1" t="str">
        <f ca="1">IFERROR(INDEX(Opvarmningsmiddel!B:B,MATCH(INDIRECT($A$1&amp;"M"&amp;A315)*1,Opvarmningsmiddel!A:A,0)),"")</f>
        <v>Naturgas</v>
      </c>
      <c r="J315" s="1">
        <f t="shared" ca="1" si="59"/>
        <v>0</v>
      </c>
      <c r="K315" s="1" t="str">
        <f ca="1">IFERROR(INDEX(Relationstabel!$C$3:$K$10,MATCH(VALUE(INDIRECT($A$1&amp;"L"&amp;A315)),Relationstabel!$A$3:$A$10,0),MATCH(IFERROR(VALUE(INDIRECT($A$1&amp;"M"&amp;A315)),0),Relationstabel!$C$1:$K$1,0)),"Ingen varmeinstallationer")</f>
        <v>Naturgas</v>
      </c>
      <c r="L315" s="1" t="str">
        <f ca="1">INDEX(Anvendelseskode!B:B,MATCH($E315,Anvendelseskode!$A:$A,0))</f>
        <v>Fritliggende enfamilieshus (parcelhus)</v>
      </c>
      <c r="M315" s="1" t="str">
        <f ca="1">INDEX(Anvendelseskode!C:C,MATCH($E315,Anvendelseskode!$A:$A,0))</f>
        <v>Parcelhuse</v>
      </c>
      <c r="N315" s="1" t="str">
        <f ca="1">INDEX(Anvendelseskode!D:D,MATCH($E315,Anvendelseskode!$A:$A,0))</f>
        <v>Private husholdninger</v>
      </c>
      <c r="O315" s="1" t="str">
        <f ca="1">IFERROR(INDEX(SBi!$2:$2,MATCH(G315,SBi!$1:$1,1)),SBi!$K$2)</f>
        <v>1961-1972</v>
      </c>
      <c r="P315" s="1">
        <f ca="1">IFERROR(INDEX(SBi!$C$3:$K$28,MATCH(E315,SBi!$B$3:$B$28,0),MATCH(O315,SBi!$C$2:$K$2,0)),0)</f>
        <v>134.30000000000001</v>
      </c>
      <c r="Q315" s="19">
        <f t="shared" ca="1" si="60"/>
        <v>21.2194</v>
      </c>
      <c r="R315" s="19" t="str">
        <f ca="1">IFERROR(INDEX(VpD!$2:$2,MATCH(G315,VpD!$1:$1,1)),VpD!$I$2)</f>
        <v>1961-1972</v>
      </c>
      <c r="S315" s="1">
        <f ca="1">IFERROR(INDEX(VpD!$C$3:$I$27,MATCH(E315,VpD!$B$3:$B$27,0),MATCH(R315,VpD!$C$2:$I$2,0)),0)</f>
        <v>143</v>
      </c>
      <c r="T315" s="19">
        <f t="shared" ca="1" si="61"/>
        <v>22.594000000000001</v>
      </c>
      <c r="U315" s="14" t="str">
        <f t="shared" ca="1" si="62"/>
        <v xml:space="preserve">711700.9 </v>
      </c>
      <c r="V315" s="14" t="str">
        <f t="shared" ca="1" si="63"/>
        <v>6170508.37</v>
      </c>
      <c r="W315" s="14" t="str">
        <f t="shared" ca="1" si="64"/>
        <v>POINT(711700.9 6170508.37)</v>
      </c>
      <c r="X315" s="14" t="str">
        <f>IFERROR(INDEX(BygningOmraade!B:B,MATCH(A315,BygningOmraade!A:A,0)),"")</f>
        <v/>
      </c>
    </row>
    <row r="316" spans="1:24" s="14" customFormat="1" x14ac:dyDescent="0.25">
      <c r="A316" s="14">
        <f t="shared" si="52"/>
        <v>316</v>
      </c>
      <c r="B316" s="14" t="str">
        <f t="shared" ca="1" si="53"/>
        <v>0ff3a472-42ad-40b3-9440-f7b2b20e8e49</v>
      </c>
      <c r="C316" s="14" t="str">
        <f t="shared" ca="1" si="54"/>
        <v>53ba2f34-5fc7-2505-e044-0003ba298018</v>
      </c>
      <c r="D316" s="14">
        <f t="shared" ca="1" si="55"/>
        <v>2702929</v>
      </c>
      <c r="E316" s="1">
        <f t="shared" ca="1" si="56"/>
        <v>130</v>
      </c>
      <c r="F316" s="1">
        <f t="shared" ca="1" si="57"/>
        <v>108</v>
      </c>
      <c r="G316" s="1">
        <f t="shared" ca="1" si="58"/>
        <v>2008</v>
      </c>
      <c r="H316" s="1" t="str">
        <f ca="1">IFERROR(INDEX(Varmeinstallation!B:B,MATCH(INDIRECT($A$1&amp;"L"&amp;A316)*1,Varmeinstallation!A:A,0)),"Ingen varmeinstallationer")</f>
        <v>Centralvarme fra eget anlæg, et-kammer fyr</v>
      </c>
      <c r="I316" s="1" t="str">
        <f ca="1">IFERROR(INDEX(Opvarmningsmiddel!B:B,MATCH(INDIRECT($A$1&amp;"M"&amp;A316)*1,Opvarmningsmiddel!A:A,0)),"")</f>
        <v>Naturgas</v>
      </c>
      <c r="J316" s="1">
        <f t="shared" ca="1" si="59"/>
        <v>90</v>
      </c>
      <c r="K316" s="1" t="str">
        <f ca="1">IFERROR(INDEX(Relationstabel!$C$3:$K$10,MATCH(VALUE(INDIRECT($A$1&amp;"L"&amp;A316)),Relationstabel!$A$3:$A$10,0),MATCH(IFERROR(VALUE(INDIRECT($A$1&amp;"M"&amp;A316)),0),Relationstabel!$C$1:$K$1,0)),"Ingen varmeinstallationer")</f>
        <v>Naturgas</v>
      </c>
      <c r="L316" s="1" t="str">
        <f ca="1">INDEX(Anvendelseskode!B:B,MATCH($E316,Anvendelseskode!$A:$A,0))</f>
        <v>Række-, kæde-, dobbelthus (lodret adskillelse mellem enhederne)</v>
      </c>
      <c r="M316" s="1" t="str">
        <f ca="1">INDEX(Anvendelseskode!C:C,MATCH($E316,Anvendelseskode!$A:$A,0))</f>
        <v>Række-, kæde og dobbelthuse</v>
      </c>
      <c r="N316" s="1" t="str">
        <f ca="1">INDEX(Anvendelseskode!D:D,MATCH($E316,Anvendelseskode!$A:$A,0))</f>
        <v>Private husholdninger</v>
      </c>
      <c r="O316" s="1" t="str">
        <f ca="1">IFERROR(INDEX(SBi!$2:$2,MATCH(G316,SBi!$1:$1,1)),SBi!$K$2)</f>
        <v>Efter 2006</v>
      </c>
      <c r="P316" s="1">
        <f ca="1">IFERROR(INDEX(SBi!$C$3:$K$28,MATCH(E316,SBi!$B$3:$B$28,0),MATCH(O316,SBi!$C$2:$K$2,0)),0)</f>
        <v>66.400000000000006</v>
      </c>
      <c r="Q316" s="19">
        <f t="shared" ca="1" si="60"/>
        <v>7.1712000000000007</v>
      </c>
      <c r="R316" s="19" t="str">
        <f ca="1">IFERROR(INDEX(VpD!$2:$2,MATCH(G316,VpD!$1:$1,1)),VpD!$I$2)</f>
        <v>&gt;1998</v>
      </c>
      <c r="S316" s="1">
        <f ca="1">IFERROR(INDEX(VpD!$C$3:$I$27,MATCH(E316,VpD!$B$3:$B$27,0),MATCH(R316,VpD!$C$2:$I$2,0)),0)</f>
        <v>65</v>
      </c>
      <c r="T316" s="19">
        <f t="shared" ca="1" si="61"/>
        <v>7.02</v>
      </c>
      <c r="U316" s="14" t="str">
        <f t="shared" ca="1" si="62"/>
        <v xml:space="preserve">712731.05 </v>
      </c>
      <c r="V316" s="14" t="str">
        <f t="shared" ca="1" si="63"/>
        <v>6168847.66</v>
      </c>
      <c r="W316" s="14" t="str">
        <f t="shared" ca="1" si="64"/>
        <v>POINT(712731.05 6168847.66)</v>
      </c>
      <c r="X316" s="14" t="str">
        <f>IFERROR(INDEX(BygningOmraade!B:B,MATCH(A316,BygningOmraade!A:A,0)),"")</f>
        <v/>
      </c>
    </row>
    <row r="317" spans="1:24" s="14" customFormat="1" x14ac:dyDescent="0.25">
      <c r="A317" s="14">
        <f t="shared" si="52"/>
        <v>317</v>
      </c>
      <c r="B317" s="14" t="str">
        <f t="shared" ca="1" si="53"/>
        <v>0ff6a0d8-d2b9-4998-a564-021343fa34b2</v>
      </c>
      <c r="C317" s="14" t="str">
        <f t="shared" ca="1" si="54"/>
        <v>0a3f507e-1cfd-32b8-e044-0003ba298018</v>
      </c>
      <c r="D317" s="14">
        <f t="shared" ca="1" si="55"/>
        <v>994113</v>
      </c>
      <c r="E317" s="1">
        <f t="shared" ca="1" si="56"/>
        <v>120</v>
      </c>
      <c r="F317" s="1">
        <f t="shared" ca="1" si="57"/>
        <v>134</v>
      </c>
      <c r="G317" s="1">
        <f t="shared" ca="1" si="58"/>
        <v>1985</v>
      </c>
      <c r="H317" s="1" t="str">
        <f ca="1">IFERROR(INDEX(Varmeinstallation!B:B,MATCH(INDIRECT($A$1&amp;"L"&amp;A317)*1,Varmeinstallation!A:A,0)),"Ingen varmeinstallationer")</f>
        <v>Centralvarme fra eget anlæg, et-kammer fyr</v>
      </c>
      <c r="I317" s="1" t="str">
        <f ca="1">IFERROR(INDEX(Opvarmningsmiddel!B:B,MATCH(INDIRECT($A$1&amp;"M"&amp;A317)*1,Opvarmningsmiddel!A:A,0)),"")</f>
        <v>Naturgas</v>
      </c>
      <c r="J317" s="1">
        <f t="shared" ca="1" si="59"/>
        <v>0</v>
      </c>
      <c r="K317" s="1" t="str">
        <f ca="1">IFERROR(INDEX(Relationstabel!$C$3:$K$10,MATCH(VALUE(INDIRECT($A$1&amp;"L"&amp;A317)),Relationstabel!$A$3:$A$10,0),MATCH(IFERROR(VALUE(INDIRECT($A$1&amp;"M"&amp;A317)),0),Relationstabel!$C$1:$K$1,0)),"Ingen varmeinstallationer")</f>
        <v>Naturgas</v>
      </c>
      <c r="L317" s="1" t="str">
        <f ca="1">INDEX(Anvendelseskode!B:B,MATCH($E317,Anvendelseskode!$A:$A,0))</f>
        <v>Fritliggende enfamilieshus (parcelhus)</v>
      </c>
      <c r="M317" s="1" t="str">
        <f ca="1">INDEX(Anvendelseskode!C:C,MATCH($E317,Anvendelseskode!$A:$A,0))</f>
        <v>Parcelhuse</v>
      </c>
      <c r="N317" s="1" t="str">
        <f ca="1">INDEX(Anvendelseskode!D:D,MATCH($E317,Anvendelseskode!$A:$A,0))</f>
        <v>Private husholdninger</v>
      </c>
      <c r="O317" s="1" t="str">
        <f ca="1">IFERROR(INDEX(SBi!$2:$2,MATCH(G317,SBi!$1:$1,1)),SBi!$K$2)</f>
        <v>1979-1998</v>
      </c>
      <c r="P317" s="1">
        <f ca="1">IFERROR(INDEX(SBi!$C$3:$K$28,MATCH(E317,SBi!$B$3:$B$28,0),MATCH(O317,SBi!$C$2:$K$2,0)),0)</f>
        <v>105.4</v>
      </c>
      <c r="Q317" s="19">
        <f t="shared" ca="1" si="60"/>
        <v>14.1236</v>
      </c>
      <c r="R317" s="19" t="str">
        <f ca="1">IFERROR(INDEX(VpD!$2:$2,MATCH(G317,VpD!$1:$1,1)),VpD!$I$2)</f>
        <v>1979-1998</v>
      </c>
      <c r="S317" s="1">
        <f ca="1">IFERROR(INDEX(VpD!$C$3:$I$27,MATCH(E317,VpD!$B$3:$B$27,0),MATCH(R317,VpD!$C$2:$I$2,0)),0)</f>
        <v>90</v>
      </c>
      <c r="T317" s="19">
        <f t="shared" ca="1" si="61"/>
        <v>12.06</v>
      </c>
      <c r="U317" s="14" t="str">
        <f t="shared" ca="1" si="62"/>
        <v xml:space="preserve">711002.75 </v>
      </c>
      <c r="V317" s="14" t="str">
        <f t="shared" ca="1" si="63"/>
        <v>6171982.96</v>
      </c>
      <c r="W317" s="14" t="str">
        <f t="shared" ca="1" si="64"/>
        <v>POINT(711002.75 6171982.96)</v>
      </c>
      <c r="X317" s="14" t="str">
        <f>IFERROR(INDEX(BygningOmraade!B:B,MATCH(A317,BygningOmraade!A:A,0)),"")</f>
        <v/>
      </c>
    </row>
    <row r="318" spans="1:24" s="14" customFormat="1" x14ac:dyDescent="0.25">
      <c r="A318" s="14">
        <f t="shared" si="52"/>
        <v>318</v>
      </c>
      <c r="B318" s="14" t="str">
        <f t="shared" ca="1" si="53"/>
        <v>10041203-6699-4b49-bf3b-ab8702b5648b</v>
      </c>
      <c r="C318" s="14" t="str">
        <f t="shared" ca="1" si="54"/>
        <v>0a3f507e-1e95-32b8-e044-0003ba298018</v>
      </c>
      <c r="D318" s="14">
        <f t="shared" ca="1" si="55"/>
        <v>994827</v>
      </c>
      <c r="E318" s="1">
        <f t="shared" ca="1" si="56"/>
        <v>120</v>
      </c>
      <c r="F318" s="1">
        <f t="shared" ca="1" si="57"/>
        <v>171</v>
      </c>
      <c r="G318" s="1">
        <f t="shared" ca="1" si="58"/>
        <v>1980</v>
      </c>
      <c r="H318" s="1" t="str">
        <f ca="1">IFERROR(INDEX(Varmeinstallation!B:B,MATCH(INDIRECT($A$1&amp;"L"&amp;A318)*1,Varmeinstallation!A:A,0)),"Ingen varmeinstallationer")</f>
        <v>Centralvarme fra eget anlæg, et-kammer fyr</v>
      </c>
      <c r="I318" s="1" t="str">
        <f ca="1">IFERROR(INDEX(Opvarmningsmiddel!B:B,MATCH(INDIRECT($A$1&amp;"M"&amp;A318)*1,Opvarmningsmiddel!A:A,0)),"")</f>
        <v>Naturgas</v>
      </c>
      <c r="J318" s="1">
        <f t="shared" ca="1" si="59"/>
        <v>2</v>
      </c>
      <c r="K318" s="1" t="str">
        <f ca="1">IFERROR(INDEX(Relationstabel!$C$3:$K$10,MATCH(VALUE(INDIRECT($A$1&amp;"L"&amp;A318)),Relationstabel!$A$3:$A$10,0),MATCH(IFERROR(VALUE(INDIRECT($A$1&amp;"M"&amp;A318)),0),Relationstabel!$C$1:$K$1,0)),"Ingen varmeinstallationer")</f>
        <v>Naturgas</v>
      </c>
      <c r="L318" s="1" t="str">
        <f ca="1">INDEX(Anvendelseskode!B:B,MATCH($E318,Anvendelseskode!$A:$A,0))</f>
        <v>Fritliggende enfamilieshus (parcelhus)</v>
      </c>
      <c r="M318" s="1" t="str">
        <f ca="1">INDEX(Anvendelseskode!C:C,MATCH($E318,Anvendelseskode!$A:$A,0))</f>
        <v>Parcelhuse</v>
      </c>
      <c r="N318" s="1" t="str">
        <f ca="1">INDEX(Anvendelseskode!D:D,MATCH($E318,Anvendelseskode!$A:$A,0))</f>
        <v>Private husholdninger</v>
      </c>
      <c r="O318" s="1" t="str">
        <f ca="1">IFERROR(INDEX(SBi!$2:$2,MATCH(G318,SBi!$1:$1,1)),SBi!$K$2)</f>
        <v>1979-1998</v>
      </c>
      <c r="P318" s="1">
        <f ca="1">IFERROR(INDEX(SBi!$C$3:$K$28,MATCH(E318,SBi!$B$3:$B$28,0),MATCH(O318,SBi!$C$2:$K$2,0)),0)</f>
        <v>105.4</v>
      </c>
      <c r="Q318" s="19">
        <f t="shared" ca="1" si="60"/>
        <v>18.023400000000002</v>
      </c>
      <c r="R318" s="19" t="str">
        <f ca="1">IFERROR(INDEX(VpD!$2:$2,MATCH(G318,VpD!$1:$1,1)),VpD!$I$2)</f>
        <v>1979-1998</v>
      </c>
      <c r="S318" s="1">
        <f ca="1">IFERROR(INDEX(VpD!$C$3:$I$27,MATCH(E318,VpD!$B$3:$B$27,0),MATCH(R318,VpD!$C$2:$I$2,0)),0)</f>
        <v>90</v>
      </c>
      <c r="T318" s="19">
        <f t="shared" ca="1" si="61"/>
        <v>15.39</v>
      </c>
      <c r="U318" s="14" t="str">
        <f t="shared" ca="1" si="62"/>
        <v xml:space="preserve">711582.03 </v>
      </c>
      <c r="V318" s="14" t="str">
        <f t="shared" ca="1" si="63"/>
        <v>6172072.37</v>
      </c>
      <c r="W318" s="14" t="str">
        <f t="shared" ca="1" si="64"/>
        <v>POINT(711582.03 6172072.37)</v>
      </c>
      <c r="X318" s="14" t="str">
        <f>IFERROR(INDEX(BygningOmraade!B:B,MATCH(A318,BygningOmraade!A:A,0)),"")</f>
        <v/>
      </c>
    </row>
    <row r="319" spans="1:24" s="14" customFormat="1" x14ac:dyDescent="0.25">
      <c r="A319" s="14">
        <f t="shared" si="52"/>
        <v>319</v>
      </c>
      <c r="B319" s="14" t="str">
        <f t="shared" ca="1" si="53"/>
        <v>100663b2-1066-4462-817e-1407657bb851</v>
      </c>
      <c r="C319" s="14" t="str">
        <f t="shared" ca="1" si="54"/>
        <v>0a3f507e-2023-32b8-e044-0003ba298018</v>
      </c>
      <c r="D319" s="14">
        <f t="shared" ca="1" si="55"/>
        <v>993759</v>
      </c>
      <c r="E319" s="1">
        <f t="shared" ca="1" si="56"/>
        <v>120</v>
      </c>
      <c r="F319" s="1">
        <f t="shared" ca="1" si="57"/>
        <v>109</v>
      </c>
      <c r="G319" s="1">
        <f t="shared" ca="1" si="58"/>
        <v>1992</v>
      </c>
      <c r="H319" s="1" t="str">
        <f ca="1">IFERROR(INDEX(Varmeinstallation!B:B,MATCH(INDIRECT($A$1&amp;"L"&amp;A319)*1,Varmeinstallation!A:A,0)),"Ingen varmeinstallationer")</f>
        <v>Centralvarme fra eget anlæg, et-kammer fyr</v>
      </c>
      <c r="I319" s="1" t="str">
        <f ca="1">IFERROR(INDEX(Opvarmningsmiddel!B:B,MATCH(INDIRECT($A$1&amp;"M"&amp;A319)*1,Opvarmningsmiddel!A:A,0)),"")</f>
        <v>Naturgas</v>
      </c>
      <c r="J319" s="1">
        <f t="shared" ca="1" si="59"/>
        <v>2</v>
      </c>
      <c r="K319" s="1" t="str">
        <f ca="1">IFERROR(INDEX(Relationstabel!$C$3:$K$10,MATCH(VALUE(INDIRECT($A$1&amp;"L"&amp;A319)),Relationstabel!$A$3:$A$10,0),MATCH(IFERROR(VALUE(INDIRECT($A$1&amp;"M"&amp;A319)),0),Relationstabel!$C$1:$K$1,0)),"Ingen varmeinstallationer")</f>
        <v>Naturgas</v>
      </c>
      <c r="L319" s="1" t="str">
        <f ca="1">INDEX(Anvendelseskode!B:B,MATCH($E319,Anvendelseskode!$A:$A,0))</f>
        <v>Fritliggende enfamilieshus (parcelhus)</v>
      </c>
      <c r="M319" s="1" t="str">
        <f ca="1">INDEX(Anvendelseskode!C:C,MATCH($E319,Anvendelseskode!$A:$A,0))</f>
        <v>Parcelhuse</v>
      </c>
      <c r="N319" s="1" t="str">
        <f ca="1">INDEX(Anvendelseskode!D:D,MATCH($E319,Anvendelseskode!$A:$A,0))</f>
        <v>Private husholdninger</v>
      </c>
      <c r="O319" s="1" t="str">
        <f ca="1">IFERROR(INDEX(SBi!$2:$2,MATCH(G319,SBi!$1:$1,1)),SBi!$K$2)</f>
        <v>1979-1998</v>
      </c>
      <c r="P319" s="1">
        <f ca="1">IFERROR(INDEX(SBi!$C$3:$K$28,MATCH(E319,SBi!$B$3:$B$28,0),MATCH(O319,SBi!$C$2:$K$2,0)),0)</f>
        <v>105.4</v>
      </c>
      <c r="Q319" s="19">
        <f t="shared" ca="1" si="60"/>
        <v>11.4886</v>
      </c>
      <c r="R319" s="19" t="str">
        <f ca="1">IFERROR(INDEX(VpD!$2:$2,MATCH(G319,VpD!$1:$1,1)),VpD!$I$2)</f>
        <v>1979-1998</v>
      </c>
      <c r="S319" s="1">
        <f ca="1">IFERROR(INDEX(VpD!$C$3:$I$27,MATCH(E319,VpD!$B$3:$B$27,0),MATCH(R319,VpD!$C$2:$I$2,0)),0)</f>
        <v>90</v>
      </c>
      <c r="T319" s="19">
        <f t="shared" ca="1" si="61"/>
        <v>9.81</v>
      </c>
      <c r="U319" s="14" t="str">
        <f t="shared" ca="1" si="62"/>
        <v xml:space="preserve">710814.23 </v>
      </c>
      <c r="V319" s="14" t="str">
        <f t="shared" ca="1" si="63"/>
        <v>6171836.98</v>
      </c>
      <c r="W319" s="14" t="str">
        <f t="shared" ca="1" si="64"/>
        <v>POINT(710814.23 6171836.98)</v>
      </c>
      <c r="X319" s="14" t="str">
        <f>IFERROR(INDEX(BygningOmraade!B:B,MATCH(A319,BygningOmraade!A:A,0)),"")</f>
        <v/>
      </c>
    </row>
    <row r="320" spans="1:24" s="14" customFormat="1" x14ac:dyDescent="0.25">
      <c r="A320" s="14">
        <f t="shared" si="52"/>
        <v>320</v>
      </c>
      <c r="B320" s="14" t="str">
        <f t="shared" ca="1" si="53"/>
        <v>100cc837-58f2-4051-bacf-eaf0d8a20d35</v>
      </c>
      <c r="C320" s="14" t="str">
        <f t="shared" ca="1" si="54"/>
        <v>0a3f507e-23b4-32b8-e044-0003ba298018</v>
      </c>
      <c r="D320" s="14">
        <f t="shared" ca="1" si="55"/>
        <v>996965</v>
      </c>
      <c r="E320" s="1">
        <f t="shared" ca="1" si="56"/>
        <v>120</v>
      </c>
      <c r="F320" s="1">
        <f t="shared" ca="1" si="57"/>
        <v>113</v>
      </c>
      <c r="G320" s="1">
        <f t="shared" ca="1" si="58"/>
        <v>1985</v>
      </c>
      <c r="H320" s="1" t="str">
        <f ca="1">IFERROR(INDEX(Varmeinstallation!B:B,MATCH(INDIRECT($A$1&amp;"L"&amp;A320)*1,Varmeinstallation!A:A,0)),"Ingen varmeinstallationer")</f>
        <v>Centralvarme fra eget anlæg, et-kammer fyr</v>
      </c>
      <c r="I320" s="1" t="str">
        <f ca="1">IFERROR(INDEX(Opvarmningsmiddel!B:B,MATCH(INDIRECT($A$1&amp;"M"&amp;A320)*1,Opvarmningsmiddel!A:A,0)),"")</f>
        <v>Naturgas</v>
      </c>
      <c r="J320" s="1">
        <f t="shared" ca="1" si="59"/>
        <v>0</v>
      </c>
      <c r="K320" s="1" t="str">
        <f ca="1">IFERROR(INDEX(Relationstabel!$C$3:$K$10,MATCH(VALUE(INDIRECT($A$1&amp;"L"&amp;A320)),Relationstabel!$A$3:$A$10,0),MATCH(IFERROR(VALUE(INDIRECT($A$1&amp;"M"&amp;A320)),0),Relationstabel!$C$1:$K$1,0)),"Ingen varmeinstallationer")</f>
        <v>Naturgas</v>
      </c>
      <c r="L320" s="1" t="str">
        <f ca="1">INDEX(Anvendelseskode!B:B,MATCH($E320,Anvendelseskode!$A:$A,0))</f>
        <v>Fritliggende enfamilieshus (parcelhus)</v>
      </c>
      <c r="M320" s="1" t="str">
        <f ca="1">INDEX(Anvendelseskode!C:C,MATCH($E320,Anvendelseskode!$A:$A,0))</f>
        <v>Parcelhuse</v>
      </c>
      <c r="N320" s="1" t="str">
        <f ca="1">INDEX(Anvendelseskode!D:D,MATCH($E320,Anvendelseskode!$A:$A,0))</f>
        <v>Private husholdninger</v>
      </c>
      <c r="O320" s="1" t="str">
        <f ca="1">IFERROR(INDEX(SBi!$2:$2,MATCH(G320,SBi!$1:$1,1)),SBi!$K$2)</f>
        <v>1979-1998</v>
      </c>
      <c r="P320" s="1">
        <f ca="1">IFERROR(INDEX(SBi!$C$3:$K$28,MATCH(E320,SBi!$B$3:$B$28,0),MATCH(O320,SBi!$C$2:$K$2,0)),0)</f>
        <v>105.4</v>
      </c>
      <c r="Q320" s="19">
        <f t="shared" ca="1" si="60"/>
        <v>11.910200000000001</v>
      </c>
      <c r="R320" s="19" t="str">
        <f ca="1">IFERROR(INDEX(VpD!$2:$2,MATCH(G320,VpD!$1:$1,1)),VpD!$I$2)</f>
        <v>1979-1998</v>
      </c>
      <c r="S320" s="1">
        <f ca="1">IFERROR(INDEX(VpD!$C$3:$I$27,MATCH(E320,VpD!$B$3:$B$27,0),MATCH(R320,VpD!$C$2:$I$2,0)),0)</f>
        <v>90</v>
      </c>
      <c r="T320" s="19">
        <f t="shared" ca="1" si="61"/>
        <v>10.17</v>
      </c>
      <c r="U320" s="14" t="str">
        <f t="shared" ca="1" si="62"/>
        <v xml:space="preserve">713642.16 </v>
      </c>
      <c r="V320" s="14" t="str">
        <f t="shared" ca="1" si="63"/>
        <v>6168617.4</v>
      </c>
      <c r="W320" s="14" t="str">
        <f t="shared" ca="1" si="64"/>
        <v>POINT(713642.16 6168617.4)</v>
      </c>
      <c r="X320" s="14" t="str">
        <f>IFERROR(INDEX(BygningOmraade!B:B,MATCH(A320,BygningOmraade!A:A,0)),"")</f>
        <v/>
      </c>
    </row>
    <row r="321" spans="1:24" s="14" customFormat="1" x14ac:dyDescent="0.25">
      <c r="A321" s="14">
        <f t="shared" si="52"/>
        <v>321</v>
      </c>
      <c r="B321" s="14" t="str">
        <f t="shared" ca="1" si="53"/>
        <v>101baf55-be06-418a-854e-08b856634bd2</v>
      </c>
      <c r="C321" s="14" t="str">
        <f t="shared" ca="1" si="54"/>
        <v>0a3f507e-1a56-32b8-e044-0003ba298018</v>
      </c>
      <c r="D321" s="14">
        <f t="shared" ca="1" si="55"/>
        <v>997416</v>
      </c>
      <c r="E321" s="1">
        <f t="shared" ca="1" si="56"/>
        <v>120</v>
      </c>
      <c r="F321" s="1">
        <f t="shared" ca="1" si="57"/>
        <v>102</v>
      </c>
      <c r="G321" s="1">
        <f t="shared" ca="1" si="58"/>
        <v>1959</v>
      </c>
      <c r="H321" s="1" t="str">
        <f ca="1">IFERROR(INDEX(Varmeinstallation!B:B,MATCH(INDIRECT($A$1&amp;"L"&amp;A321)*1,Varmeinstallation!A:A,0)),"Ingen varmeinstallationer")</f>
        <v>Centralvarme fra eget anlæg, et-kammer fyr</v>
      </c>
      <c r="I321" s="1" t="str">
        <f ca="1">IFERROR(INDEX(Opvarmningsmiddel!B:B,MATCH(INDIRECT($A$1&amp;"M"&amp;A321)*1,Opvarmningsmiddel!A:A,0)),"")</f>
        <v>Naturgas</v>
      </c>
      <c r="J321" s="1">
        <f t="shared" ca="1" si="59"/>
        <v>90</v>
      </c>
      <c r="K321" s="1" t="str">
        <f ca="1">IFERROR(INDEX(Relationstabel!$C$3:$K$10,MATCH(VALUE(INDIRECT($A$1&amp;"L"&amp;A321)),Relationstabel!$A$3:$A$10,0),MATCH(IFERROR(VALUE(INDIRECT($A$1&amp;"M"&amp;A321)),0),Relationstabel!$C$1:$K$1,0)),"Ingen varmeinstallationer")</f>
        <v>Naturgas</v>
      </c>
      <c r="L321" s="1" t="str">
        <f ca="1">INDEX(Anvendelseskode!B:B,MATCH($E321,Anvendelseskode!$A:$A,0))</f>
        <v>Fritliggende enfamilieshus (parcelhus)</v>
      </c>
      <c r="M321" s="1" t="str">
        <f ca="1">INDEX(Anvendelseskode!C:C,MATCH($E321,Anvendelseskode!$A:$A,0))</f>
        <v>Parcelhuse</v>
      </c>
      <c r="N321" s="1" t="str">
        <f ca="1">INDEX(Anvendelseskode!D:D,MATCH($E321,Anvendelseskode!$A:$A,0))</f>
        <v>Private husholdninger</v>
      </c>
      <c r="O321" s="1" t="str">
        <f ca="1">IFERROR(INDEX(SBi!$2:$2,MATCH(G321,SBi!$1:$1,1)),SBi!$K$2)</f>
        <v>1951-1960</v>
      </c>
      <c r="P321" s="1">
        <f ca="1">IFERROR(INDEX(SBi!$C$3:$K$28,MATCH(E321,SBi!$B$3:$B$28,0),MATCH(O321,SBi!$C$2:$K$2,0)),0)</f>
        <v>154.9</v>
      </c>
      <c r="Q321" s="19">
        <f t="shared" ca="1" si="60"/>
        <v>15.799800000000001</v>
      </c>
      <c r="R321" s="19" t="str">
        <f ca="1">IFERROR(INDEX(VpD!$2:$2,MATCH(G321,VpD!$1:$1,1)),VpD!$I$2)</f>
        <v>1951-1960</v>
      </c>
      <c r="S321" s="1">
        <f ca="1">IFERROR(INDEX(VpD!$C$3:$I$27,MATCH(E321,VpD!$B$3:$B$27,0),MATCH(R321,VpD!$C$2:$I$2,0)),0)</f>
        <v>204</v>
      </c>
      <c r="T321" s="19">
        <f t="shared" ca="1" si="61"/>
        <v>20.808</v>
      </c>
      <c r="U321" s="14" t="str">
        <f t="shared" ca="1" si="62"/>
        <v xml:space="preserve">714017.78 </v>
      </c>
      <c r="V321" s="14" t="str">
        <f t="shared" ca="1" si="63"/>
        <v>6169070.5</v>
      </c>
      <c r="W321" s="14" t="str">
        <f t="shared" ca="1" si="64"/>
        <v>POINT(714017.78 6169070.5)</v>
      </c>
      <c r="X321" s="14" t="str">
        <f>IFERROR(INDEX(BygningOmraade!B:B,MATCH(A321,BygningOmraade!A:A,0)),"")</f>
        <v/>
      </c>
    </row>
    <row r="322" spans="1:24" s="14" customFormat="1" x14ac:dyDescent="0.25">
      <c r="A322" s="14">
        <f t="shared" si="52"/>
        <v>322</v>
      </c>
      <c r="B322" s="14" t="str">
        <f t="shared" ca="1" si="53"/>
        <v>10217490-38a3-4f46-842d-41df6b85ffbd</v>
      </c>
      <c r="C322" s="14" t="str">
        <f t="shared" ca="1" si="54"/>
        <v>3cae7253-0953-0f90-e044-0003ba298018</v>
      </c>
      <c r="D322" s="14">
        <f t="shared" ca="1" si="55"/>
        <v>2685065</v>
      </c>
      <c r="E322" s="1">
        <f t="shared" ca="1" si="56"/>
        <v>130</v>
      </c>
      <c r="F322" s="1">
        <f t="shared" ca="1" si="57"/>
        <v>125</v>
      </c>
      <c r="G322" s="1">
        <f t="shared" ca="1" si="58"/>
        <v>2008</v>
      </c>
      <c r="H322" s="1" t="str">
        <f ca="1">IFERROR(INDEX(Varmeinstallation!B:B,MATCH(INDIRECT($A$1&amp;"L"&amp;A322)*1,Varmeinstallation!A:A,0)),"Ingen varmeinstallationer")</f>
        <v>Fjernvarme/blokvarme (radiatorsystemer eller varmluftanlæg)</v>
      </c>
      <c r="I322" s="1" t="str">
        <f ca="1">IFERROR(INDEX(Opvarmningsmiddel!B:B,MATCH(INDIRECT($A$1&amp;"M"&amp;A322)*1,Opvarmningsmiddel!A:A,0)),"")</f>
        <v/>
      </c>
      <c r="J322" s="1">
        <f t="shared" ca="1" si="59"/>
        <v>90</v>
      </c>
      <c r="K322" s="1" t="str">
        <f ca="1">IFERROR(INDEX(Relationstabel!$C$3:$K$10,MATCH(VALUE(INDIRECT($A$1&amp;"L"&amp;A322)),Relationstabel!$A$3:$A$10,0),MATCH(IFERROR(VALUE(INDIRECT($A$1&amp;"M"&amp;A322)),0),Relationstabel!$C$1:$K$1,0)),"Ingen varmeinstallationer")</f>
        <v>Fjernvarme/ Blokvarme</v>
      </c>
      <c r="L322" s="1" t="str">
        <f ca="1">INDEX(Anvendelseskode!B:B,MATCH($E322,Anvendelseskode!$A:$A,0))</f>
        <v>Række-, kæde-, dobbelthus (lodret adskillelse mellem enhederne)</v>
      </c>
      <c r="M322" s="1" t="str">
        <f ca="1">INDEX(Anvendelseskode!C:C,MATCH($E322,Anvendelseskode!$A:$A,0))</f>
        <v>Række-, kæde og dobbelthuse</v>
      </c>
      <c r="N322" s="1" t="str">
        <f ca="1">INDEX(Anvendelseskode!D:D,MATCH($E322,Anvendelseskode!$A:$A,0))</f>
        <v>Private husholdninger</v>
      </c>
      <c r="O322" s="1" t="str">
        <f ca="1">IFERROR(INDEX(SBi!$2:$2,MATCH(G322,SBi!$1:$1,1)),SBi!$K$2)</f>
        <v>Efter 2006</v>
      </c>
      <c r="P322" s="1">
        <f ca="1">IFERROR(INDEX(SBi!$C$3:$K$28,MATCH(E322,SBi!$B$3:$B$28,0),MATCH(O322,SBi!$C$2:$K$2,0)),0)</f>
        <v>66.400000000000006</v>
      </c>
      <c r="Q322" s="19">
        <f t="shared" ca="1" si="60"/>
        <v>8.3000000000000007</v>
      </c>
      <c r="R322" s="19" t="str">
        <f ca="1">IFERROR(INDEX(VpD!$2:$2,MATCH(G322,VpD!$1:$1,1)),VpD!$I$2)</f>
        <v>&gt;1998</v>
      </c>
      <c r="S322" s="1">
        <f ca="1">IFERROR(INDEX(VpD!$C$3:$I$27,MATCH(E322,VpD!$B$3:$B$27,0),MATCH(R322,VpD!$C$2:$I$2,0)),0)</f>
        <v>65</v>
      </c>
      <c r="T322" s="19">
        <f t="shared" ca="1" si="61"/>
        <v>8.125</v>
      </c>
      <c r="U322" s="14" t="str">
        <f t="shared" ca="1" si="62"/>
        <v xml:space="preserve">711703.11 </v>
      </c>
      <c r="V322" s="14" t="str">
        <f t="shared" ca="1" si="63"/>
        <v>6172643.71</v>
      </c>
      <c r="W322" s="14" t="str">
        <f t="shared" ca="1" si="64"/>
        <v>POINT(711703.11 6172643.71)</v>
      </c>
      <c r="X322" s="14" t="str">
        <f>IFERROR(INDEX(BygningOmraade!B:B,MATCH(A322,BygningOmraade!A:A,0)),"")</f>
        <v/>
      </c>
    </row>
    <row r="323" spans="1:24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1025feef-5ce2-4d95-8823-d9821970a4aa</v>
      </c>
      <c r="C323" s="14" t="str">
        <f t="shared" ref="C323:C386" ca="1" si="67">INDIRECT($A$1&amp;"C"&amp;A323)</f>
        <v>0a3f507e-1dd2-32b8-e044-0003ba298018</v>
      </c>
      <c r="D323" s="14">
        <f t="shared" ref="D323:D386" ca="1" si="68">INDIRECT($A$1&amp;"D"&amp;A323)</f>
        <v>2540587</v>
      </c>
      <c r="E323" s="1">
        <f t="shared" ref="E323:E386" ca="1" si="69">ROUNDDOWN(INDIRECT($A$1&amp;"E"&amp;A323),-1)</f>
        <v>130</v>
      </c>
      <c r="F323" s="1">
        <f t="shared" ref="F323:F386" ca="1" si="70">INDIRECT($A$1&amp;"G"&amp;A323)+INDIRECT($A$1&amp;"H"&amp;A323)+INDIRECT($A$1&amp;"I"&amp;A323)*0.5</f>
        <v>120</v>
      </c>
      <c r="G323" s="1">
        <f t="shared" ref="G323:G386" ca="1" si="71">MAX(INDIRECT($A$1&amp;"J"&amp;A323),INDIRECT($A$1&amp;"K"&amp;A323))</f>
        <v>2000</v>
      </c>
      <c r="H323" s="1" t="str">
        <f ca="1">IFERROR(INDEX(Varmeinstallation!B:B,MATCH(INDIRECT($A$1&amp;"L"&amp;A323)*1,Varmeinstallation!A:A,0)),"Ingen varmeinstallationer")</f>
        <v>Fjernvarme/blokvarme (radiatorsystemer eller varmluftanlæg)</v>
      </c>
      <c r="I323" s="1" t="str">
        <f ca="1">IFERROR(INDEX(Opvarmningsmiddel!B:B,MATCH(INDIRECT($A$1&amp;"M"&amp;A323)*1,Opvarmningsmiddel!A:A,0)),"")</f>
        <v/>
      </c>
      <c r="J323" s="1">
        <f t="shared" ref="J323:J386" ca="1" si="72">VALUE(INDIRECT($A$1&amp;"N"&amp;A323))</f>
        <v>0</v>
      </c>
      <c r="K323" s="1" t="str">
        <f ca="1">IFERROR(INDEX(Relationstabel!$C$3:$K$10,MATCH(VALUE(INDIRECT($A$1&amp;"L"&amp;A323)),Relationstabel!$A$3:$A$10,0),MATCH(IFERROR(VALUE(INDIRECT($A$1&amp;"M"&amp;A323)),0),Relationstabel!$C$1:$K$1,0)),"Ingen varmeinstallationer")</f>
        <v>Fjernvarme/ Blokvarme</v>
      </c>
      <c r="L323" s="1" t="str">
        <f ca="1">INDEX(Anvendelseskode!B:B,MATCH($E323,Anvendelseskode!$A:$A,0))</f>
        <v>Række-, kæde-, dobbelthus (lodret adskillelse mellem enhederne)</v>
      </c>
      <c r="M323" s="1" t="str">
        <f ca="1">INDEX(Anvendelseskode!C:C,MATCH($E323,Anvendelseskode!$A:$A,0))</f>
        <v>Række-, kæde og dobbelthuse</v>
      </c>
      <c r="N323" s="1" t="str">
        <f ca="1">INDEX(Anvendelseskode!D:D,MATCH($E323,Anvendelseskode!$A:$A,0))</f>
        <v>Private husholdninger</v>
      </c>
      <c r="O323" s="1" t="str">
        <f ca="1">IFERROR(INDEX(SBi!$2:$2,MATCH(G323,SBi!$1:$1,1)),SBi!$K$2)</f>
        <v>1999-2006</v>
      </c>
      <c r="P323" s="1">
        <f ca="1">IFERROR(INDEX(SBi!$C$3:$K$28,MATCH(E323,SBi!$B$3:$B$28,0),MATCH(O323,SBi!$C$2:$K$2,0)),0)</f>
        <v>81.5</v>
      </c>
      <c r="Q323" s="19">
        <f t="shared" ref="Q323:Q386" ca="1" si="73">P323*F323/1000</f>
        <v>9.7799999999999994</v>
      </c>
      <c r="R323" s="19" t="str">
        <f ca="1">IFERROR(INDEX(VpD!$2:$2,MATCH(G323,VpD!$1:$1,1)),VpD!$I$2)</f>
        <v>&gt;1998</v>
      </c>
      <c r="S323" s="1">
        <f ca="1">IFERROR(INDEX(VpD!$C$3:$I$27,MATCH(E323,VpD!$B$3:$B$27,0),MATCH(R323,VpD!$C$2:$I$2,0)),0)</f>
        <v>65</v>
      </c>
      <c r="T323" s="19">
        <f t="shared" ref="T323:T386" ca="1" si="74">S323*F323/1000</f>
        <v>7.8</v>
      </c>
      <c r="U323" s="14" t="str">
        <f t="shared" ref="U323:U386" ca="1" si="75">IFERROR(SUBSTITUTE(LEFT(W323,FIND(" ",W323)),"POINT(",""),"")</f>
        <v xml:space="preserve">711980.26 </v>
      </c>
      <c r="V323" s="14" t="str">
        <f t="shared" ref="V323:V386" ca="1" si="76">IFERROR(SUBSTITUTE(RIGHT(W323,LEN(W323)-FIND(" ",W323)),")",""),"")</f>
        <v>6172373.67</v>
      </c>
      <c r="W323" s="14" t="str">
        <f t="shared" ref="W323:W386" ca="1" si="77">INDIRECT($A$1&amp;"o"&amp;A323)</f>
        <v>POINT(711980.26 6172373.67)</v>
      </c>
      <c r="X323" s="14" t="str">
        <f>IFERROR(INDEX(BygningOmraade!B:B,MATCH(A323,BygningOmraade!A:A,0)),"")</f>
        <v/>
      </c>
    </row>
    <row r="324" spans="1:24" s="14" customFormat="1" x14ac:dyDescent="0.25">
      <c r="A324" s="14">
        <f t="shared" si="65"/>
        <v>324</v>
      </c>
      <c r="B324" s="14" t="str">
        <f t="shared" ca="1" si="66"/>
        <v>1027ba23-73ab-4fcf-b29c-bed1d68740cb</v>
      </c>
      <c r="C324" s="14" t="str">
        <f t="shared" ca="1" si="67"/>
        <v>0a3f507e-190d-32b8-e044-0003ba298018</v>
      </c>
      <c r="D324" s="14">
        <f t="shared" ca="1" si="68"/>
        <v>994288</v>
      </c>
      <c r="E324" s="1">
        <f t="shared" ca="1" si="69"/>
        <v>120</v>
      </c>
      <c r="F324" s="1">
        <f t="shared" ca="1" si="70"/>
        <v>183</v>
      </c>
      <c r="G324" s="1">
        <f t="shared" ca="1" si="71"/>
        <v>1994</v>
      </c>
      <c r="H324" s="1" t="str">
        <f ca="1">IFERROR(INDEX(Varmeinstallation!B:B,MATCH(INDIRECT($A$1&amp;"L"&amp;A324)*1,Varmeinstallation!A:A,0)),"Ingen varmeinstallationer")</f>
        <v>Fjernvarme/blokvarme (radiatorsystemer eller varmluftanlæg)</v>
      </c>
      <c r="I324" s="1" t="str">
        <f ca="1">IFERROR(INDEX(Opvarmningsmiddel!B:B,MATCH(INDIRECT($A$1&amp;"M"&amp;A324)*1,Opvarmningsmiddel!A:A,0)),"")</f>
        <v/>
      </c>
      <c r="J324" s="1">
        <f t="shared" ca="1" si="72"/>
        <v>2</v>
      </c>
      <c r="K324" s="1" t="str">
        <f ca="1">IFERROR(INDEX(Relationstabel!$C$3:$K$10,MATCH(VALUE(INDIRECT($A$1&amp;"L"&amp;A324)),Relationstabel!$A$3:$A$10,0),MATCH(IFERROR(VALUE(INDIRECT($A$1&amp;"M"&amp;A324)),0),Relationstabel!$C$1:$K$1,0)),"Ingen varmeinstallationer")</f>
        <v>Fjernvarme/ Blokvarme</v>
      </c>
      <c r="L324" s="1" t="str">
        <f ca="1">INDEX(Anvendelseskode!B:B,MATCH($E324,Anvendelseskode!$A:$A,0))</f>
        <v>Fritliggende enfamilieshus (parcelhus)</v>
      </c>
      <c r="M324" s="1" t="str">
        <f ca="1">INDEX(Anvendelseskode!C:C,MATCH($E324,Anvendelseskode!$A:$A,0))</f>
        <v>Parcelhuse</v>
      </c>
      <c r="N324" s="1" t="str">
        <f ca="1">INDEX(Anvendelseskode!D:D,MATCH($E324,Anvendelseskode!$A:$A,0))</f>
        <v>Private husholdninger</v>
      </c>
      <c r="O324" s="1" t="str">
        <f ca="1">IFERROR(INDEX(SBi!$2:$2,MATCH(G324,SBi!$1:$1,1)),SBi!$K$2)</f>
        <v>1979-1998</v>
      </c>
      <c r="P324" s="1">
        <f ca="1">IFERROR(INDEX(SBi!$C$3:$K$28,MATCH(E324,SBi!$B$3:$B$28,0),MATCH(O324,SBi!$C$2:$K$2,0)),0)</f>
        <v>105.4</v>
      </c>
      <c r="Q324" s="19">
        <f t="shared" ca="1" si="73"/>
        <v>19.2882</v>
      </c>
      <c r="R324" s="19" t="str">
        <f ca="1">IFERROR(INDEX(VpD!$2:$2,MATCH(G324,VpD!$1:$1,1)),VpD!$I$2)</f>
        <v>1979-1998</v>
      </c>
      <c r="S324" s="1">
        <f ca="1">IFERROR(INDEX(VpD!$C$3:$I$27,MATCH(E324,VpD!$B$3:$B$27,0),MATCH(R324,VpD!$C$2:$I$2,0)),0)</f>
        <v>90</v>
      </c>
      <c r="T324" s="19">
        <f t="shared" ca="1" si="74"/>
        <v>16.47</v>
      </c>
      <c r="U324" s="14" t="str">
        <f t="shared" ca="1" si="75"/>
        <v xml:space="preserve">711313.69 </v>
      </c>
      <c r="V324" s="14" t="str">
        <f t="shared" ca="1" si="76"/>
        <v>6172023.45</v>
      </c>
      <c r="W324" s="14" t="str">
        <f t="shared" ca="1" si="77"/>
        <v>POINT(711313.69 6172023.45)</v>
      </c>
      <c r="X324" s="14" t="str">
        <f>IFERROR(INDEX(BygningOmraade!B:B,MATCH(A324,BygningOmraade!A:A,0)),"")</f>
        <v/>
      </c>
    </row>
    <row r="325" spans="1:24" s="14" customFormat="1" x14ac:dyDescent="0.25">
      <c r="A325" s="14">
        <f t="shared" si="65"/>
        <v>325</v>
      </c>
      <c r="B325" s="14" t="str">
        <f t="shared" ca="1" si="66"/>
        <v>102f4842-9621-47a8-b92a-70359c14790f</v>
      </c>
      <c r="C325" s="14" t="str">
        <f t="shared" ca="1" si="67"/>
        <v>0a3f507e-17e1-32b8-e044-0003ba298018</v>
      </c>
      <c r="D325" s="14">
        <f t="shared" ca="1" si="68"/>
        <v>995250</v>
      </c>
      <c r="E325" s="1">
        <f t="shared" ca="1" si="69"/>
        <v>120</v>
      </c>
      <c r="F325" s="1">
        <f t="shared" ca="1" si="70"/>
        <v>192</v>
      </c>
      <c r="G325" s="1">
        <f t="shared" ca="1" si="71"/>
        <v>1988</v>
      </c>
      <c r="H325" s="1" t="str">
        <f ca="1">IFERROR(INDEX(Varmeinstallation!B:B,MATCH(INDIRECT($A$1&amp;"L"&amp;A325)*1,Varmeinstallation!A:A,0)),"Ingen varmeinstallationer")</f>
        <v>Centralvarme fra eget anlæg, et-kammer fyr</v>
      </c>
      <c r="I325" s="1" t="str">
        <f ca="1">IFERROR(INDEX(Opvarmningsmiddel!B:B,MATCH(INDIRECT($A$1&amp;"M"&amp;A325)*1,Opvarmningsmiddel!A:A,0)),"")</f>
        <v>Naturgas</v>
      </c>
      <c r="J325" s="1">
        <f t="shared" ca="1" si="72"/>
        <v>2</v>
      </c>
      <c r="K325" s="1" t="str">
        <f ca="1">IFERROR(INDEX(Relationstabel!$C$3:$K$10,MATCH(VALUE(INDIRECT($A$1&amp;"L"&amp;A325)),Relationstabel!$A$3:$A$10,0),MATCH(IFERROR(VALUE(INDIRECT($A$1&amp;"M"&amp;A325)),0),Relationstabel!$C$1:$K$1,0)),"Ingen varmeinstallationer")</f>
        <v>Naturgas</v>
      </c>
      <c r="L325" s="1" t="str">
        <f ca="1">INDEX(Anvendelseskode!B:B,MATCH($E325,Anvendelseskode!$A:$A,0))</f>
        <v>Fritliggende enfamilieshus (parcelhus)</v>
      </c>
      <c r="M325" s="1" t="str">
        <f ca="1">INDEX(Anvendelseskode!C:C,MATCH($E325,Anvendelseskode!$A:$A,0))</f>
        <v>Parcelhuse</v>
      </c>
      <c r="N325" s="1" t="str">
        <f ca="1">INDEX(Anvendelseskode!D:D,MATCH($E325,Anvendelseskode!$A:$A,0))</f>
        <v>Private husholdninger</v>
      </c>
      <c r="O325" s="1" t="str">
        <f ca="1">IFERROR(INDEX(SBi!$2:$2,MATCH(G325,SBi!$1:$1,1)),SBi!$K$2)</f>
        <v>1979-1998</v>
      </c>
      <c r="P325" s="1">
        <f ca="1">IFERROR(INDEX(SBi!$C$3:$K$28,MATCH(E325,SBi!$B$3:$B$28,0),MATCH(O325,SBi!$C$2:$K$2,0)),0)</f>
        <v>105.4</v>
      </c>
      <c r="Q325" s="19">
        <f t="shared" ca="1" si="73"/>
        <v>20.236800000000002</v>
      </c>
      <c r="R325" s="19" t="str">
        <f ca="1">IFERROR(INDEX(VpD!$2:$2,MATCH(G325,VpD!$1:$1,1)),VpD!$I$2)</f>
        <v>1979-1998</v>
      </c>
      <c r="S325" s="1">
        <f ca="1">IFERROR(INDEX(VpD!$C$3:$I$27,MATCH(E325,VpD!$B$3:$B$27,0),MATCH(R325,VpD!$C$2:$I$2,0)),0)</f>
        <v>90</v>
      </c>
      <c r="T325" s="19">
        <f t="shared" ca="1" si="74"/>
        <v>17.28</v>
      </c>
      <c r="U325" s="14" t="str">
        <f t="shared" ca="1" si="75"/>
        <v xml:space="preserve">711841.15 </v>
      </c>
      <c r="V325" s="14" t="str">
        <f t="shared" ca="1" si="76"/>
        <v>6170706.4</v>
      </c>
      <c r="W325" s="14" t="str">
        <f t="shared" ca="1" si="77"/>
        <v>POINT(711841.15 6170706.4)</v>
      </c>
      <c r="X325" s="14" t="str">
        <f>IFERROR(INDEX(BygningOmraade!B:B,MATCH(A325,BygningOmraade!A:A,0)),"")</f>
        <v/>
      </c>
    </row>
    <row r="326" spans="1:24" s="14" customFormat="1" x14ac:dyDescent="0.25">
      <c r="A326" s="14">
        <f t="shared" si="65"/>
        <v>326</v>
      </c>
      <c r="B326" s="14" t="str">
        <f t="shared" ca="1" si="66"/>
        <v>103fd364-c2da-453d-b94f-5027f6e9edb4</v>
      </c>
      <c r="C326" s="14" t="str">
        <f t="shared" ca="1" si="67"/>
        <v>0a3f507e-15de-32b8-e044-0003ba298018</v>
      </c>
      <c r="D326" s="14">
        <f t="shared" ca="1" si="68"/>
        <v>994737</v>
      </c>
      <c r="E326" s="1">
        <f t="shared" ca="1" si="69"/>
        <v>120</v>
      </c>
      <c r="F326" s="1">
        <f t="shared" ca="1" si="70"/>
        <v>186</v>
      </c>
      <c r="G326" s="1">
        <f t="shared" ca="1" si="71"/>
        <v>2007</v>
      </c>
      <c r="H326" s="1" t="str">
        <f ca="1">IFERROR(INDEX(Varmeinstallation!B:B,MATCH(INDIRECT($A$1&amp;"L"&amp;A326)*1,Varmeinstallation!A:A,0)),"Ingen varmeinstallationer")</f>
        <v>Centralvarme fra eget anlæg, et-kammer fyr</v>
      </c>
      <c r="I326" s="1" t="str">
        <f ca="1">IFERROR(INDEX(Opvarmningsmiddel!B:B,MATCH(INDIRECT($A$1&amp;"M"&amp;A326)*1,Opvarmningsmiddel!A:A,0)),"")</f>
        <v>Naturgas</v>
      </c>
      <c r="J326" s="1">
        <f t="shared" ca="1" si="72"/>
        <v>0</v>
      </c>
      <c r="K326" s="1" t="str">
        <f ca="1">IFERROR(INDEX(Relationstabel!$C$3:$K$10,MATCH(VALUE(INDIRECT($A$1&amp;"L"&amp;A326)),Relationstabel!$A$3:$A$10,0),MATCH(IFERROR(VALUE(INDIRECT($A$1&amp;"M"&amp;A326)),0),Relationstabel!$C$1:$K$1,0)),"Ingen varmeinstallationer")</f>
        <v>Naturgas</v>
      </c>
      <c r="L326" s="1" t="str">
        <f ca="1">INDEX(Anvendelseskode!B:B,MATCH($E326,Anvendelseskode!$A:$A,0))</f>
        <v>Fritliggende enfamilieshus (parcelhus)</v>
      </c>
      <c r="M326" s="1" t="str">
        <f ca="1">INDEX(Anvendelseskode!C:C,MATCH($E326,Anvendelseskode!$A:$A,0))</f>
        <v>Parcelhuse</v>
      </c>
      <c r="N326" s="1" t="str">
        <f ca="1">INDEX(Anvendelseskode!D:D,MATCH($E326,Anvendelseskode!$A:$A,0))</f>
        <v>Private husholdninger</v>
      </c>
      <c r="O326" s="1" t="str">
        <f ca="1">IFERROR(INDEX(SBi!$2:$2,MATCH(G326,SBi!$1:$1,1)),SBi!$K$2)</f>
        <v>Efter 2006</v>
      </c>
      <c r="P326" s="1">
        <f ca="1">IFERROR(INDEX(SBi!$C$3:$K$28,MATCH(E326,SBi!$B$3:$B$28,0),MATCH(O326,SBi!$C$2:$K$2,0)),0)</f>
        <v>67.3</v>
      </c>
      <c r="Q326" s="19">
        <f t="shared" ca="1" si="73"/>
        <v>12.517799999999999</v>
      </c>
      <c r="R326" s="19" t="str">
        <f ca="1">IFERROR(INDEX(VpD!$2:$2,MATCH(G326,VpD!$1:$1,1)),VpD!$I$2)</f>
        <v>&gt;1998</v>
      </c>
      <c r="S326" s="1">
        <f ca="1">IFERROR(INDEX(VpD!$C$3:$I$27,MATCH(E326,VpD!$B$3:$B$27,0),MATCH(R326,VpD!$C$2:$I$2,0)),0)</f>
        <v>72</v>
      </c>
      <c r="T326" s="19">
        <f t="shared" ca="1" si="74"/>
        <v>13.391999999999999</v>
      </c>
      <c r="U326" s="14" t="str">
        <f t="shared" ca="1" si="75"/>
        <v xml:space="preserve">711667.84 </v>
      </c>
      <c r="V326" s="14" t="str">
        <f t="shared" ca="1" si="76"/>
        <v>6170845.91</v>
      </c>
      <c r="W326" s="14" t="str">
        <f t="shared" ca="1" si="77"/>
        <v>POINT(711667.84 6170845.91)</v>
      </c>
      <c r="X326" s="14" t="str">
        <f>IFERROR(INDEX(BygningOmraade!B:B,MATCH(A326,BygningOmraade!A:A,0)),"")</f>
        <v/>
      </c>
    </row>
    <row r="327" spans="1:24" s="14" customFormat="1" x14ac:dyDescent="0.25">
      <c r="A327" s="14">
        <f t="shared" si="65"/>
        <v>327</v>
      </c>
      <c r="B327" s="14" t="str">
        <f t="shared" ca="1" si="66"/>
        <v>1049896c-3a61-4550-bc2f-8d4ed9132041</v>
      </c>
      <c r="C327" s="14" t="str">
        <f t="shared" ca="1" si="67"/>
        <v>69df5bb3-b853-41b3-80bd-bb09e6e22f26</v>
      </c>
      <c r="D327" s="14">
        <f t="shared" ca="1" si="68"/>
        <v>100048182</v>
      </c>
      <c r="E327" s="1">
        <f t="shared" ca="1" si="69"/>
        <v>210</v>
      </c>
      <c r="F327" s="1">
        <f t="shared" ca="1" si="70"/>
        <v>77</v>
      </c>
      <c r="G327" s="1">
        <f t="shared" ca="1" si="71"/>
        <v>1902</v>
      </c>
      <c r="H327" s="1" t="str">
        <f ca="1">IFERROR(INDEX(Varmeinstallation!B:B,MATCH(INDIRECT($A$1&amp;"L"&amp;A327)*1,Varmeinstallation!A:A,0)),"Ingen varmeinstallationer")</f>
        <v>Ingen varmeinstallationer</v>
      </c>
      <c r="I327" s="1" t="str">
        <f ca="1">IFERROR(INDEX(Opvarmningsmiddel!B:B,MATCH(INDIRECT($A$1&amp;"M"&amp;A327)*1,Opvarmningsmiddel!A:A,0)),"")</f>
        <v/>
      </c>
      <c r="J327" s="1">
        <f t="shared" ca="1" si="72"/>
        <v>0</v>
      </c>
      <c r="K327" s="1" t="str">
        <f ca="1">IFERROR(INDEX(Relationstabel!$C$3:$K$10,MATCH(VALUE(INDIRECT($A$1&amp;"L"&amp;A327)),Relationstabel!$A$3:$A$10,0),MATCH(IFERROR(VALUE(INDIRECT($A$1&amp;"M"&amp;A327)),0),Relationstabel!$C$1:$K$1,0)),"Ingen varmeinstallationer")</f>
        <v>Ingen varmeinstallation</v>
      </c>
      <c r="L327" s="1" t="str">
        <f ca="1">INDEX(Anvendelseskode!B:B,MATCH($E327,Anvendelseskode!$A:$A,0))</f>
        <v>Bygning til erhvervsmæssig produktion vedrørende landbrug, gartneri, råstofudvinding o.lign</v>
      </c>
      <c r="M327" s="1" t="str">
        <f ca="1">INDEX(Anvendelseskode!C:C,MATCH($E327,Anvendelseskode!$A:$A,0))</f>
        <v>Avls- og driftsbygning</v>
      </c>
      <c r="N327" s="1" t="str">
        <f ca="1">INDEX(Anvendelseskode!D:D,MATCH($E327,Anvendelseskode!$A:$A,0))</f>
        <v>Landbrug og gartneri</v>
      </c>
      <c r="O327" s="1" t="str">
        <f ca="1">IFERROR(INDEX(SBi!$2:$2,MATCH(G327,SBi!$1:$1,1)),SBi!$K$2)</f>
        <v>1890-1930</v>
      </c>
      <c r="P327" s="1">
        <f ca="1">IFERROR(INDEX(SBi!$C$3:$K$28,MATCH(E327,SBi!$B$3:$B$28,0),MATCH(O327,SBi!$C$2:$K$2,0)),0)</f>
        <v>45</v>
      </c>
      <c r="Q327" s="19">
        <f t="shared" ca="1" si="73"/>
        <v>3.4649999999999999</v>
      </c>
      <c r="R327" s="19" t="str">
        <f ca="1">IFERROR(INDEX(VpD!$2:$2,MATCH(G327,VpD!$1:$1,1)),VpD!$I$2)</f>
        <v>&lt;1930</v>
      </c>
      <c r="S327" s="1">
        <f ca="1">IFERROR(INDEX(VpD!$C$3:$I$27,MATCH(E327,VpD!$B$3:$B$27,0),MATCH(R327,VpD!$C$2:$I$2,0)),0)</f>
        <v>45</v>
      </c>
      <c r="T327" s="19">
        <f t="shared" ca="1" si="74"/>
        <v>3.4649999999999999</v>
      </c>
      <c r="U327" s="14" t="str">
        <f t="shared" ca="1" si="75"/>
        <v xml:space="preserve">711666.17 </v>
      </c>
      <c r="V327" s="14" t="str">
        <f t="shared" ca="1" si="76"/>
        <v>6170551.33</v>
      </c>
      <c r="W327" s="14" t="str">
        <f t="shared" ca="1" si="77"/>
        <v>POINT(711666.17 6170551.33)</v>
      </c>
      <c r="X327" s="14" t="str">
        <f>IFERROR(INDEX(BygningOmraade!B:B,MATCH(A327,BygningOmraade!A:A,0)),"")</f>
        <v/>
      </c>
    </row>
    <row r="328" spans="1:24" s="14" customFormat="1" x14ac:dyDescent="0.25">
      <c r="A328" s="14">
        <f t="shared" si="65"/>
        <v>328</v>
      </c>
      <c r="B328" s="14" t="str">
        <f t="shared" ca="1" si="66"/>
        <v>10587758-d67e-41cc-a7b8-4c6ecbbaa136</v>
      </c>
      <c r="C328" s="14" t="str">
        <f t="shared" ca="1" si="67"/>
        <v>0a3f507e-2490-32b8-e044-0003ba298018</v>
      </c>
      <c r="D328" s="14">
        <f t="shared" ca="1" si="68"/>
        <v>994472</v>
      </c>
      <c r="E328" s="1">
        <f t="shared" ca="1" si="69"/>
        <v>210</v>
      </c>
      <c r="F328" s="1">
        <f t="shared" ca="1" si="70"/>
        <v>60</v>
      </c>
      <c r="G328" s="1">
        <f t="shared" ca="1" si="71"/>
        <v>1957</v>
      </c>
      <c r="H328" s="1" t="str">
        <f ca="1">IFERROR(INDEX(Varmeinstallation!B:B,MATCH(INDIRECT($A$1&amp;"L"&amp;A328)*1,Varmeinstallation!A:A,0)),"Ingen varmeinstallationer")</f>
        <v>Varmepumpe</v>
      </c>
      <c r="I328" s="1" t="str">
        <f ca="1">IFERROR(INDEX(Opvarmningsmiddel!B:B,MATCH(INDIRECT($A$1&amp;"M"&amp;A328)*1,Opvarmningsmiddel!A:A,0)),"")</f>
        <v>Elektricitet</v>
      </c>
      <c r="J328" s="1">
        <f t="shared" ca="1" si="72"/>
        <v>80</v>
      </c>
      <c r="K328" s="1" t="str">
        <f ca="1">IFERROR(INDEX(Relationstabel!$C$3:$K$10,MATCH(VALUE(INDIRECT($A$1&amp;"L"&amp;A328)),Relationstabel!$A$3:$A$10,0),MATCH(IFERROR(VALUE(INDIRECT($A$1&amp;"M"&amp;A328)),0),Relationstabel!$C$1:$K$1,0)),"Ingen varmeinstallationer")</f>
        <v>Varmepumpe</v>
      </c>
      <c r="L328" s="1" t="str">
        <f ca="1">INDEX(Anvendelseskode!B:B,MATCH($E328,Anvendelseskode!$A:$A,0))</f>
        <v>Bygning til erhvervsmæssig produktion vedrørende landbrug, gartneri, råstofudvinding o.lign</v>
      </c>
      <c r="M328" s="1" t="str">
        <f ca="1">INDEX(Anvendelseskode!C:C,MATCH($E328,Anvendelseskode!$A:$A,0))</f>
        <v>Avls- og driftsbygning</v>
      </c>
      <c r="N328" s="1" t="str">
        <f ca="1">INDEX(Anvendelseskode!D:D,MATCH($E328,Anvendelseskode!$A:$A,0))</f>
        <v>Landbrug og gartneri</v>
      </c>
      <c r="O328" s="1" t="str">
        <f ca="1">IFERROR(INDEX(SBi!$2:$2,MATCH(G328,SBi!$1:$1,1)),SBi!$K$2)</f>
        <v>1951-1960</v>
      </c>
      <c r="P328" s="1">
        <f ca="1">IFERROR(INDEX(SBi!$C$3:$K$28,MATCH(E328,SBi!$B$3:$B$28,0),MATCH(O328,SBi!$C$2:$K$2,0)),0)</f>
        <v>45</v>
      </c>
      <c r="Q328" s="19">
        <f t="shared" ca="1" si="73"/>
        <v>2.7</v>
      </c>
      <c r="R328" s="19" t="str">
        <f ca="1">IFERROR(INDEX(VpD!$2:$2,MATCH(G328,VpD!$1:$1,1)),VpD!$I$2)</f>
        <v>1951-1960</v>
      </c>
      <c r="S328" s="1">
        <f ca="1">IFERROR(INDEX(VpD!$C$3:$I$27,MATCH(E328,VpD!$B$3:$B$27,0),MATCH(R328,VpD!$C$2:$I$2,0)),0)</f>
        <v>45</v>
      </c>
      <c r="T328" s="19">
        <f t="shared" ca="1" si="74"/>
        <v>2.7</v>
      </c>
      <c r="U328" s="14" t="str">
        <f t="shared" ca="1" si="75"/>
        <v xml:space="preserve">711650.27 </v>
      </c>
      <c r="V328" s="14" t="str">
        <f t="shared" ca="1" si="76"/>
        <v>6170321.34</v>
      </c>
      <c r="W328" s="14" t="str">
        <f t="shared" ca="1" si="77"/>
        <v>POINT(711650.27 6170321.34)</v>
      </c>
      <c r="X328" s="14" t="str">
        <f>IFERROR(INDEX(BygningOmraade!B:B,MATCH(A328,BygningOmraade!A:A,0)),"")</f>
        <v/>
      </c>
    </row>
    <row r="329" spans="1:24" s="14" customFormat="1" x14ac:dyDescent="0.25">
      <c r="A329" s="14">
        <f t="shared" si="65"/>
        <v>329</v>
      </c>
      <c r="B329" s="14" t="str">
        <f t="shared" ca="1" si="66"/>
        <v>106d9905-2cba-4392-b700-fc5072618e46</v>
      </c>
      <c r="C329" s="14" t="str">
        <f t="shared" ca="1" si="67"/>
        <v>0a3f507e-1d11-32b8-e044-0003ba298018</v>
      </c>
      <c r="D329" s="14">
        <f t="shared" ca="1" si="68"/>
        <v>994112</v>
      </c>
      <c r="E329" s="1">
        <f t="shared" ca="1" si="69"/>
        <v>120</v>
      </c>
      <c r="F329" s="1">
        <f t="shared" ca="1" si="70"/>
        <v>170</v>
      </c>
      <c r="G329" s="1">
        <f t="shared" ca="1" si="71"/>
        <v>1981</v>
      </c>
      <c r="H329" s="1" t="str">
        <f ca="1">IFERROR(INDEX(Varmeinstallation!B:B,MATCH(INDIRECT($A$1&amp;"L"&amp;A329)*1,Varmeinstallation!A:A,0)),"Ingen varmeinstallationer")</f>
        <v>Centralvarme fra eget anlæg, et-kammer fyr</v>
      </c>
      <c r="I329" s="1" t="str">
        <f ca="1">IFERROR(INDEX(Opvarmningsmiddel!B:B,MATCH(INDIRECT($A$1&amp;"M"&amp;A329)*1,Opvarmningsmiddel!A:A,0)),"")</f>
        <v>Naturgas</v>
      </c>
      <c r="J329" s="1">
        <f t="shared" ca="1" si="72"/>
        <v>2</v>
      </c>
      <c r="K329" s="1" t="str">
        <f ca="1">IFERROR(INDEX(Relationstabel!$C$3:$K$10,MATCH(VALUE(INDIRECT($A$1&amp;"L"&amp;A329)),Relationstabel!$A$3:$A$10,0),MATCH(IFERROR(VALUE(INDIRECT($A$1&amp;"M"&amp;A329)),0),Relationstabel!$C$1:$K$1,0)),"Ingen varmeinstallationer")</f>
        <v>Naturgas</v>
      </c>
      <c r="L329" s="1" t="str">
        <f ca="1">INDEX(Anvendelseskode!B:B,MATCH($E329,Anvendelseskode!$A:$A,0))</f>
        <v>Fritliggende enfamilieshus (parcelhus)</v>
      </c>
      <c r="M329" s="1" t="str">
        <f ca="1">INDEX(Anvendelseskode!C:C,MATCH($E329,Anvendelseskode!$A:$A,0))</f>
        <v>Parcelhuse</v>
      </c>
      <c r="N329" s="1" t="str">
        <f ca="1">INDEX(Anvendelseskode!D:D,MATCH($E329,Anvendelseskode!$A:$A,0))</f>
        <v>Private husholdninger</v>
      </c>
      <c r="O329" s="1" t="str">
        <f ca="1">IFERROR(INDEX(SBi!$2:$2,MATCH(G329,SBi!$1:$1,1)),SBi!$K$2)</f>
        <v>1979-1998</v>
      </c>
      <c r="P329" s="1">
        <f ca="1">IFERROR(INDEX(SBi!$C$3:$K$28,MATCH(E329,SBi!$B$3:$B$28,0),MATCH(O329,SBi!$C$2:$K$2,0)),0)</f>
        <v>105.4</v>
      </c>
      <c r="Q329" s="19">
        <f t="shared" ca="1" si="73"/>
        <v>17.917999999999999</v>
      </c>
      <c r="R329" s="19" t="str">
        <f ca="1">IFERROR(INDEX(VpD!$2:$2,MATCH(G329,VpD!$1:$1,1)),VpD!$I$2)</f>
        <v>1979-1998</v>
      </c>
      <c r="S329" s="1">
        <f ca="1">IFERROR(INDEX(VpD!$C$3:$I$27,MATCH(E329,VpD!$B$3:$B$27,0),MATCH(R329,VpD!$C$2:$I$2,0)),0)</f>
        <v>90</v>
      </c>
      <c r="T329" s="19">
        <f t="shared" ca="1" si="74"/>
        <v>15.3</v>
      </c>
      <c r="U329" s="14" t="str">
        <f t="shared" ca="1" si="75"/>
        <v xml:space="preserve">711001.18 </v>
      </c>
      <c r="V329" s="14" t="str">
        <f t="shared" ca="1" si="76"/>
        <v>6172074.09</v>
      </c>
      <c r="W329" s="14" t="str">
        <f t="shared" ca="1" si="77"/>
        <v>POINT(711001.18 6172074.09)</v>
      </c>
      <c r="X329" s="14" t="str">
        <f>IFERROR(INDEX(BygningOmraade!B:B,MATCH(A329,BygningOmraade!A:A,0)),"")</f>
        <v/>
      </c>
    </row>
    <row r="330" spans="1:24" s="14" customFormat="1" x14ac:dyDescent="0.25">
      <c r="A330" s="14">
        <f t="shared" si="65"/>
        <v>330</v>
      </c>
      <c r="B330" s="14" t="str">
        <f t="shared" ca="1" si="66"/>
        <v>10704aca-3039-4de9-88e4-ae416698c5b8</v>
      </c>
      <c r="C330" s="14" t="str">
        <f t="shared" ca="1" si="67"/>
        <v>0a3f507e-17d0-32b8-e044-0003ba298018</v>
      </c>
      <c r="D330" s="14">
        <f t="shared" ca="1" si="68"/>
        <v>996353</v>
      </c>
      <c r="E330" s="1">
        <f t="shared" ca="1" si="69"/>
        <v>120</v>
      </c>
      <c r="F330" s="1">
        <f t="shared" ca="1" si="70"/>
        <v>155</v>
      </c>
      <c r="G330" s="1">
        <f t="shared" ca="1" si="71"/>
        <v>1976</v>
      </c>
      <c r="H330" s="1" t="str">
        <f ca="1">IFERROR(INDEX(Varmeinstallation!B:B,MATCH(INDIRECT($A$1&amp;"L"&amp;A330)*1,Varmeinstallation!A:A,0)),"Ingen varmeinstallationer")</f>
        <v>Centralvarme fra eget anlæg, et-kammer fyr</v>
      </c>
      <c r="I330" s="1" t="str">
        <f ca="1">IFERROR(INDEX(Opvarmningsmiddel!B:B,MATCH(INDIRECT($A$1&amp;"M"&amp;A330)*1,Opvarmningsmiddel!A:A,0)),"")</f>
        <v>Naturgas</v>
      </c>
      <c r="J330" s="1">
        <f t="shared" ca="1" si="72"/>
        <v>2</v>
      </c>
      <c r="K330" s="1" t="str">
        <f ca="1">IFERROR(INDEX(Relationstabel!$C$3:$K$10,MATCH(VALUE(INDIRECT($A$1&amp;"L"&amp;A330)),Relationstabel!$A$3:$A$10,0),MATCH(IFERROR(VALUE(INDIRECT($A$1&amp;"M"&amp;A330)),0),Relationstabel!$C$1:$K$1,0)),"Ingen varmeinstallationer")</f>
        <v>Naturgas</v>
      </c>
      <c r="L330" s="1" t="str">
        <f ca="1">INDEX(Anvendelseskode!B:B,MATCH($E330,Anvendelseskode!$A:$A,0))</f>
        <v>Fritliggende enfamilieshus (parcelhus)</v>
      </c>
      <c r="M330" s="1" t="str">
        <f ca="1">INDEX(Anvendelseskode!C:C,MATCH($E330,Anvendelseskode!$A:$A,0))</f>
        <v>Parcelhuse</v>
      </c>
      <c r="N330" s="1" t="str">
        <f ca="1">INDEX(Anvendelseskode!D:D,MATCH($E330,Anvendelseskode!$A:$A,0))</f>
        <v>Private husholdninger</v>
      </c>
      <c r="O330" s="1" t="str">
        <f ca="1">IFERROR(INDEX(SBi!$2:$2,MATCH(G330,SBi!$1:$1,1)),SBi!$K$2)</f>
        <v>1973-1978</v>
      </c>
      <c r="P330" s="1">
        <f ca="1">IFERROR(INDEX(SBi!$C$3:$K$28,MATCH(E330,SBi!$B$3:$B$28,0),MATCH(O330,SBi!$C$2:$K$2,0)),0)</f>
        <v>119.8</v>
      </c>
      <c r="Q330" s="19">
        <f t="shared" ca="1" si="73"/>
        <v>18.568999999999999</v>
      </c>
      <c r="R330" s="19" t="str">
        <f ca="1">IFERROR(INDEX(VpD!$2:$2,MATCH(G330,VpD!$1:$1,1)),VpD!$I$2)</f>
        <v>1973-1978</v>
      </c>
      <c r="S330" s="1">
        <f ca="1">IFERROR(INDEX(VpD!$C$3:$I$27,MATCH(E330,VpD!$B$3:$B$27,0),MATCH(R330,VpD!$C$2:$I$2,0)),0)</f>
        <v>117</v>
      </c>
      <c r="T330" s="19">
        <f t="shared" ca="1" si="74"/>
        <v>18.135000000000002</v>
      </c>
      <c r="U330" s="14" t="str">
        <f t="shared" ca="1" si="75"/>
        <v xml:space="preserve">712903.66 </v>
      </c>
      <c r="V330" s="14" t="str">
        <f t="shared" ca="1" si="76"/>
        <v>6168728.59</v>
      </c>
      <c r="W330" s="14" t="str">
        <f t="shared" ca="1" si="77"/>
        <v>POINT(712903.66 6168728.59)</v>
      </c>
      <c r="X330" s="14" t="str">
        <f>IFERROR(INDEX(BygningOmraade!B:B,MATCH(A330,BygningOmraade!A:A,0)),"")</f>
        <v/>
      </c>
    </row>
    <row r="331" spans="1:24" s="14" customFormat="1" x14ac:dyDescent="0.25">
      <c r="A331" s="14">
        <f t="shared" si="65"/>
        <v>331</v>
      </c>
      <c r="B331" s="14" t="str">
        <f t="shared" ca="1" si="66"/>
        <v>1072e334-8dd8-4ab5-b027-5c8f21336422</v>
      </c>
      <c r="C331" s="14" t="str">
        <f t="shared" ca="1" si="67"/>
        <v>0a3f507e-1b68-32b8-e044-0003ba298018</v>
      </c>
      <c r="D331" s="14">
        <f t="shared" ca="1" si="68"/>
        <v>996810</v>
      </c>
      <c r="E331" s="1">
        <f t="shared" ca="1" si="69"/>
        <v>130</v>
      </c>
      <c r="F331" s="1">
        <f t="shared" ca="1" si="70"/>
        <v>109</v>
      </c>
      <c r="G331" s="1">
        <f t="shared" ca="1" si="71"/>
        <v>1978</v>
      </c>
      <c r="H331" s="1" t="str">
        <f ca="1">IFERROR(INDEX(Varmeinstallation!B:B,MATCH(INDIRECT($A$1&amp;"L"&amp;A331)*1,Varmeinstallation!A:A,0)),"Ingen varmeinstallationer")</f>
        <v>Fjernvarme/blokvarme (radiatorsystemer eller varmluftanlæg)</v>
      </c>
      <c r="I331" s="1" t="str">
        <f ca="1">IFERROR(INDEX(Opvarmningsmiddel!B:B,MATCH(INDIRECT($A$1&amp;"M"&amp;A331)*1,Opvarmningsmiddel!A:A,0)),"")</f>
        <v/>
      </c>
      <c r="J331" s="1">
        <f t="shared" ca="1" si="72"/>
        <v>0</v>
      </c>
      <c r="K331" s="1" t="str">
        <f ca="1">IFERROR(INDEX(Relationstabel!$C$3:$K$10,MATCH(VALUE(INDIRECT($A$1&amp;"L"&amp;A331)),Relationstabel!$A$3:$A$10,0),MATCH(IFERROR(VALUE(INDIRECT($A$1&amp;"M"&amp;A331)),0),Relationstabel!$C$1:$K$1,0)),"Ingen varmeinstallationer")</f>
        <v>Fjernvarme/ Blokvarme</v>
      </c>
      <c r="L331" s="1" t="str">
        <f ca="1">INDEX(Anvendelseskode!B:B,MATCH($E331,Anvendelseskode!$A:$A,0))</f>
        <v>Række-, kæde-, dobbelthus (lodret adskillelse mellem enhederne)</v>
      </c>
      <c r="M331" s="1" t="str">
        <f ca="1">INDEX(Anvendelseskode!C:C,MATCH($E331,Anvendelseskode!$A:$A,0))</f>
        <v>Række-, kæde og dobbelthuse</v>
      </c>
      <c r="N331" s="1" t="str">
        <f ca="1">INDEX(Anvendelseskode!D:D,MATCH($E331,Anvendelseskode!$A:$A,0))</f>
        <v>Private husholdninger</v>
      </c>
      <c r="O331" s="1" t="str">
        <f ca="1">IFERROR(INDEX(SBi!$2:$2,MATCH(G331,SBi!$1:$1,1)),SBi!$K$2)</f>
        <v>1973-1978</v>
      </c>
      <c r="P331" s="1">
        <f ca="1">IFERROR(INDEX(SBi!$C$3:$K$28,MATCH(E331,SBi!$B$3:$B$28,0),MATCH(O331,SBi!$C$2:$K$2,0)),0)</f>
        <v>112.6</v>
      </c>
      <c r="Q331" s="19">
        <f t="shared" ca="1" si="73"/>
        <v>12.273399999999999</v>
      </c>
      <c r="R331" s="19" t="str">
        <f ca="1">IFERROR(INDEX(VpD!$2:$2,MATCH(G331,VpD!$1:$1,1)),VpD!$I$2)</f>
        <v>1973-1978</v>
      </c>
      <c r="S331" s="1">
        <f ca="1">IFERROR(INDEX(VpD!$C$3:$I$27,MATCH(E331,VpD!$B$3:$B$27,0),MATCH(R331,VpD!$C$2:$I$2,0)),0)</f>
        <v>98</v>
      </c>
      <c r="T331" s="19">
        <f t="shared" ca="1" si="74"/>
        <v>10.682</v>
      </c>
      <c r="U331" s="14" t="str">
        <f t="shared" ca="1" si="75"/>
        <v xml:space="preserve">713461.61 </v>
      </c>
      <c r="V331" s="14" t="str">
        <f t="shared" ca="1" si="76"/>
        <v>6169688.12</v>
      </c>
      <c r="W331" s="14" t="str">
        <f t="shared" ca="1" si="77"/>
        <v>POINT(713461.61 6169688.12)</v>
      </c>
      <c r="X331" s="14" t="str">
        <f>IFERROR(INDEX(BygningOmraade!B:B,MATCH(A331,BygningOmraade!A:A,0)),"")</f>
        <v/>
      </c>
    </row>
    <row r="332" spans="1:24" s="14" customFormat="1" x14ac:dyDescent="0.25">
      <c r="A332" s="14">
        <f t="shared" si="65"/>
        <v>332</v>
      </c>
      <c r="B332" s="14" t="str">
        <f t="shared" ca="1" si="66"/>
        <v>1088e45c-649d-41f2-9c4f-40f45242b608</v>
      </c>
      <c r="C332" s="14" t="str">
        <f t="shared" ca="1" si="67"/>
        <v>0a3f507e-2366-32b8-e044-0003ba298018</v>
      </c>
      <c r="D332" s="14">
        <f t="shared" ca="1" si="68"/>
        <v>995728</v>
      </c>
      <c r="E332" s="1">
        <f t="shared" ca="1" si="69"/>
        <v>120</v>
      </c>
      <c r="F332" s="1">
        <f t="shared" ca="1" si="70"/>
        <v>89</v>
      </c>
      <c r="G332" s="1">
        <f t="shared" ca="1" si="71"/>
        <v>1964</v>
      </c>
      <c r="H332" s="1" t="str">
        <f ca="1">IFERROR(INDEX(Varmeinstallation!B:B,MATCH(INDIRECT($A$1&amp;"L"&amp;A332)*1,Varmeinstallation!A:A,0)),"Ingen varmeinstallationer")</f>
        <v>Elovne, elpaneler</v>
      </c>
      <c r="I332" s="1" t="str">
        <f ca="1">IFERROR(INDEX(Opvarmningsmiddel!B:B,MATCH(INDIRECT($A$1&amp;"M"&amp;A332)*1,Opvarmningsmiddel!A:A,0)),"")</f>
        <v>Elektricitet</v>
      </c>
      <c r="J332" s="1">
        <f t="shared" ca="1" si="72"/>
        <v>0</v>
      </c>
      <c r="K332" s="1" t="str">
        <f ca="1">IFERROR(INDEX(Relationstabel!$C$3:$K$10,MATCH(VALUE(INDIRECT($A$1&amp;"L"&amp;A332)),Relationstabel!$A$3:$A$10,0),MATCH(IFERROR(VALUE(INDIRECT($A$1&amp;"M"&amp;A332)),0),Relationstabel!$C$1:$K$1,0)),"Ingen varmeinstallationer")</f>
        <v>Elvarme</v>
      </c>
      <c r="L332" s="1" t="str">
        <f ca="1">INDEX(Anvendelseskode!B:B,MATCH($E332,Anvendelseskode!$A:$A,0))</f>
        <v>Fritliggende enfamilieshus (parcelhus)</v>
      </c>
      <c r="M332" s="1" t="str">
        <f ca="1">INDEX(Anvendelseskode!C:C,MATCH($E332,Anvendelseskode!$A:$A,0))</f>
        <v>Parcelhuse</v>
      </c>
      <c r="N332" s="1" t="str">
        <f ca="1">INDEX(Anvendelseskode!D:D,MATCH($E332,Anvendelseskode!$A:$A,0))</f>
        <v>Private husholdninger</v>
      </c>
      <c r="O332" s="1" t="str">
        <f ca="1">IFERROR(INDEX(SBi!$2:$2,MATCH(G332,SBi!$1:$1,1)),SBi!$K$2)</f>
        <v>1961-1972</v>
      </c>
      <c r="P332" s="1">
        <f ca="1">IFERROR(INDEX(SBi!$C$3:$K$28,MATCH(E332,SBi!$B$3:$B$28,0),MATCH(O332,SBi!$C$2:$K$2,0)),0)</f>
        <v>134.30000000000001</v>
      </c>
      <c r="Q332" s="19">
        <f t="shared" ca="1" si="73"/>
        <v>11.9527</v>
      </c>
      <c r="R332" s="19" t="str">
        <f ca="1">IFERROR(INDEX(VpD!$2:$2,MATCH(G332,VpD!$1:$1,1)),VpD!$I$2)</f>
        <v>1961-1972</v>
      </c>
      <c r="S332" s="1">
        <f ca="1">IFERROR(INDEX(VpD!$C$3:$I$27,MATCH(E332,VpD!$B$3:$B$27,0),MATCH(R332,VpD!$C$2:$I$2,0)),0)</f>
        <v>143</v>
      </c>
      <c r="T332" s="19">
        <f t="shared" ca="1" si="74"/>
        <v>12.727</v>
      </c>
      <c r="U332" s="14" t="str">
        <f t="shared" ca="1" si="75"/>
        <v xml:space="preserve">712227.4 </v>
      </c>
      <c r="V332" s="14" t="str">
        <f t="shared" ca="1" si="76"/>
        <v>6169387.97</v>
      </c>
      <c r="W332" s="14" t="str">
        <f t="shared" ca="1" si="77"/>
        <v>POINT(712227.4 6169387.97)</v>
      </c>
      <c r="X332" s="14" t="str">
        <f>IFERROR(INDEX(BygningOmraade!B:B,MATCH(A332,BygningOmraade!A:A,0)),"")</f>
        <v/>
      </c>
    </row>
    <row r="333" spans="1:24" s="14" customFormat="1" x14ac:dyDescent="0.25">
      <c r="A333" s="14">
        <f t="shared" si="65"/>
        <v>333</v>
      </c>
      <c r="B333" s="14" t="str">
        <f t="shared" ca="1" si="66"/>
        <v>1092a47e-1049-4f40-8880-e68028957235</v>
      </c>
      <c r="C333" s="14" t="str">
        <f t="shared" ca="1" si="67"/>
        <v>0a3f507e-196b-32b8-e044-0003ba298018</v>
      </c>
      <c r="D333" s="14">
        <f t="shared" ca="1" si="68"/>
        <v>995142</v>
      </c>
      <c r="E333" s="1">
        <f t="shared" ca="1" si="69"/>
        <v>130</v>
      </c>
      <c r="F333" s="1">
        <f t="shared" ca="1" si="70"/>
        <v>103</v>
      </c>
      <c r="G333" s="1">
        <f t="shared" ca="1" si="71"/>
        <v>1978</v>
      </c>
      <c r="H333" s="1" t="str">
        <f ca="1">IFERROR(INDEX(Varmeinstallation!B:B,MATCH(INDIRECT($A$1&amp;"L"&amp;A333)*1,Varmeinstallation!A:A,0)),"Ingen varmeinstallationer")</f>
        <v>Fjernvarme/blokvarme (radiatorsystemer eller varmluftanlæg)</v>
      </c>
      <c r="I333" s="1" t="str">
        <f ca="1">IFERROR(INDEX(Opvarmningsmiddel!B:B,MATCH(INDIRECT($A$1&amp;"M"&amp;A333)*1,Opvarmningsmiddel!A:A,0)),"")</f>
        <v/>
      </c>
      <c r="J333" s="1">
        <f t="shared" ca="1" si="72"/>
        <v>2</v>
      </c>
      <c r="K333" s="1" t="str">
        <f ca="1">IFERROR(INDEX(Relationstabel!$C$3:$K$10,MATCH(VALUE(INDIRECT($A$1&amp;"L"&amp;A333)),Relationstabel!$A$3:$A$10,0),MATCH(IFERROR(VALUE(INDIRECT($A$1&amp;"M"&amp;A333)),0),Relationstabel!$C$1:$K$1,0)),"Ingen varmeinstallationer")</f>
        <v>Fjernvarme/ Blokvarme</v>
      </c>
      <c r="L333" s="1" t="str">
        <f ca="1">INDEX(Anvendelseskode!B:B,MATCH($E333,Anvendelseskode!$A:$A,0))</f>
        <v>Række-, kæde-, dobbelthus (lodret adskillelse mellem enhederne)</v>
      </c>
      <c r="M333" s="1" t="str">
        <f ca="1">INDEX(Anvendelseskode!C:C,MATCH($E333,Anvendelseskode!$A:$A,0))</f>
        <v>Række-, kæde og dobbelthuse</v>
      </c>
      <c r="N333" s="1" t="str">
        <f ca="1">INDEX(Anvendelseskode!D:D,MATCH($E333,Anvendelseskode!$A:$A,0))</f>
        <v>Private husholdninger</v>
      </c>
      <c r="O333" s="1" t="str">
        <f ca="1">IFERROR(INDEX(SBi!$2:$2,MATCH(G333,SBi!$1:$1,1)),SBi!$K$2)</f>
        <v>1973-1978</v>
      </c>
      <c r="P333" s="1">
        <f ca="1">IFERROR(INDEX(SBi!$C$3:$K$28,MATCH(E333,SBi!$B$3:$B$28,0),MATCH(O333,SBi!$C$2:$K$2,0)),0)</f>
        <v>112.6</v>
      </c>
      <c r="Q333" s="19">
        <f t="shared" ca="1" si="73"/>
        <v>11.597799999999999</v>
      </c>
      <c r="R333" s="19" t="str">
        <f ca="1">IFERROR(INDEX(VpD!$2:$2,MATCH(G333,VpD!$1:$1,1)),VpD!$I$2)</f>
        <v>1973-1978</v>
      </c>
      <c r="S333" s="1">
        <f ca="1">IFERROR(INDEX(VpD!$C$3:$I$27,MATCH(E333,VpD!$B$3:$B$27,0),MATCH(R333,VpD!$C$2:$I$2,0)),0)</f>
        <v>98</v>
      </c>
      <c r="T333" s="19">
        <f t="shared" ca="1" si="74"/>
        <v>10.093999999999999</v>
      </c>
      <c r="U333" s="14" t="str">
        <f t="shared" ca="1" si="75"/>
        <v xml:space="preserve">711838.35 </v>
      </c>
      <c r="V333" s="14" t="str">
        <f t="shared" ca="1" si="76"/>
        <v>6172534.82</v>
      </c>
      <c r="W333" s="14" t="str">
        <f t="shared" ca="1" si="77"/>
        <v>POINT(711838.35 6172534.82)</v>
      </c>
      <c r="X333" s="14" t="str">
        <f>IFERROR(INDEX(BygningOmraade!B:B,MATCH(A333,BygningOmraade!A:A,0)),"")</f>
        <v/>
      </c>
    </row>
    <row r="334" spans="1:24" s="14" customFormat="1" x14ac:dyDescent="0.25">
      <c r="A334" s="14">
        <f t="shared" si="65"/>
        <v>334</v>
      </c>
      <c r="B334" s="14" t="str">
        <f t="shared" ca="1" si="66"/>
        <v>10bc71d2-3167-4e1a-9e21-21b8230a26ba</v>
      </c>
      <c r="C334" s="14" t="str">
        <f t="shared" ca="1" si="67"/>
        <v>0a3f507e-226d-32b8-e044-0003ba298018</v>
      </c>
      <c r="D334" s="14">
        <f t="shared" ca="1" si="68"/>
        <v>995369</v>
      </c>
      <c r="E334" s="1">
        <f t="shared" ca="1" si="69"/>
        <v>120</v>
      </c>
      <c r="F334" s="1">
        <f t="shared" ca="1" si="70"/>
        <v>154</v>
      </c>
      <c r="G334" s="1">
        <f t="shared" ca="1" si="71"/>
        <v>1970</v>
      </c>
      <c r="H334" s="1" t="str">
        <f ca="1">IFERROR(INDEX(Varmeinstallation!B:B,MATCH(INDIRECT($A$1&amp;"L"&amp;A334)*1,Varmeinstallation!A:A,0)),"Ingen varmeinstallationer")</f>
        <v>Centralvarme fra eget anlæg, et-kammer fyr</v>
      </c>
      <c r="I334" s="1" t="str">
        <f ca="1">IFERROR(INDEX(Opvarmningsmiddel!B:B,MATCH(INDIRECT($A$1&amp;"M"&amp;A334)*1,Opvarmningsmiddel!A:A,0)),"")</f>
        <v>Naturgas</v>
      </c>
      <c r="J334" s="1">
        <f t="shared" ca="1" si="72"/>
        <v>0</v>
      </c>
      <c r="K334" s="1" t="str">
        <f ca="1">IFERROR(INDEX(Relationstabel!$C$3:$K$10,MATCH(VALUE(INDIRECT($A$1&amp;"L"&amp;A334)),Relationstabel!$A$3:$A$10,0),MATCH(IFERROR(VALUE(INDIRECT($A$1&amp;"M"&amp;A334)),0),Relationstabel!$C$1:$K$1,0)),"Ingen varmeinstallationer")</f>
        <v>Naturgas</v>
      </c>
      <c r="L334" s="1" t="str">
        <f ca="1">INDEX(Anvendelseskode!B:B,MATCH($E334,Anvendelseskode!$A:$A,0))</f>
        <v>Fritliggende enfamilieshus (parcelhus)</v>
      </c>
      <c r="M334" s="1" t="str">
        <f ca="1">INDEX(Anvendelseskode!C:C,MATCH($E334,Anvendelseskode!$A:$A,0))</f>
        <v>Parcelhuse</v>
      </c>
      <c r="N334" s="1" t="str">
        <f ca="1">INDEX(Anvendelseskode!D:D,MATCH($E334,Anvendelseskode!$A:$A,0))</f>
        <v>Private husholdninger</v>
      </c>
      <c r="O334" s="1" t="str">
        <f ca="1">IFERROR(INDEX(SBi!$2:$2,MATCH(G334,SBi!$1:$1,1)),SBi!$K$2)</f>
        <v>1961-1972</v>
      </c>
      <c r="P334" s="1">
        <f ca="1">IFERROR(INDEX(SBi!$C$3:$K$28,MATCH(E334,SBi!$B$3:$B$28,0),MATCH(O334,SBi!$C$2:$K$2,0)),0)</f>
        <v>134.30000000000001</v>
      </c>
      <c r="Q334" s="19">
        <f t="shared" ca="1" si="73"/>
        <v>20.682200000000002</v>
      </c>
      <c r="R334" s="19" t="str">
        <f ca="1">IFERROR(INDEX(VpD!$2:$2,MATCH(G334,VpD!$1:$1,1)),VpD!$I$2)</f>
        <v>1961-1972</v>
      </c>
      <c r="S334" s="1">
        <f ca="1">IFERROR(INDEX(VpD!$C$3:$I$27,MATCH(E334,VpD!$B$3:$B$27,0),MATCH(R334,VpD!$C$2:$I$2,0)),0)</f>
        <v>143</v>
      </c>
      <c r="T334" s="19">
        <f t="shared" ca="1" si="74"/>
        <v>22.021999999999998</v>
      </c>
      <c r="U334" s="14" t="str">
        <f t="shared" ca="1" si="75"/>
        <v xml:space="preserve">712011.47 </v>
      </c>
      <c r="V334" s="14" t="str">
        <f t="shared" ca="1" si="76"/>
        <v>6171775.83</v>
      </c>
      <c r="W334" s="14" t="str">
        <f t="shared" ca="1" si="77"/>
        <v>POINT(712011.47 6171775.83)</v>
      </c>
      <c r="X334" s="14" t="str">
        <f>IFERROR(INDEX(BygningOmraade!B:B,MATCH(A334,BygningOmraade!A:A,0)),"")</f>
        <v/>
      </c>
    </row>
    <row r="335" spans="1:24" s="14" customFormat="1" x14ac:dyDescent="0.25">
      <c r="A335" s="14">
        <f t="shared" si="65"/>
        <v>335</v>
      </c>
      <c r="B335" s="14" t="str">
        <f t="shared" ca="1" si="66"/>
        <v>10c88f3c-d71f-4957-ae92-7d24dbdc0a3c</v>
      </c>
      <c r="C335" s="14" t="str">
        <f t="shared" ca="1" si="67"/>
        <v>0a3f507e-21a1-32b8-e044-0003ba298018</v>
      </c>
      <c r="D335" s="14">
        <f t="shared" ca="1" si="68"/>
        <v>996371</v>
      </c>
      <c r="E335" s="1">
        <f t="shared" ca="1" si="69"/>
        <v>120</v>
      </c>
      <c r="F335" s="1">
        <f t="shared" ca="1" si="70"/>
        <v>136</v>
      </c>
      <c r="G335" s="1">
        <f t="shared" ca="1" si="71"/>
        <v>1982</v>
      </c>
      <c r="H335" s="1" t="str">
        <f ca="1">IFERROR(INDEX(Varmeinstallation!B:B,MATCH(INDIRECT($A$1&amp;"L"&amp;A335)*1,Varmeinstallation!A:A,0)),"Ingen varmeinstallationer")</f>
        <v>Centralvarme fra eget anlæg, et-kammer fyr</v>
      </c>
      <c r="I335" s="1" t="str">
        <f ca="1">IFERROR(INDEX(Opvarmningsmiddel!B:B,MATCH(INDIRECT($A$1&amp;"M"&amp;A335)*1,Opvarmningsmiddel!A:A,0)),"")</f>
        <v>Naturgas</v>
      </c>
      <c r="J335" s="1">
        <f t="shared" ca="1" si="72"/>
        <v>2</v>
      </c>
      <c r="K335" s="1" t="str">
        <f ca="1">IFERROR(INDEX(Relationstabel!$C$3:$K$10,MATCH(VALUE(INDIRECT($A$1&amp;"L"&amp;A335)),Relationstabel!$A$3:$A$10,0),MATCH(IFERROR(VALUE(INDIRECT($A$1&amp;"M"&amp;A335)),0),Relationstabel!$C$1:$K$1,0)),"Ingen varmeinstallationer")</f>
        <v>Naturgas</v>
      </c>
      <c r="L335" s="1" t="str">
        <f ca="1">INDEX(Anvendelseskode!B:B,MATCH($E335,Anvendelseskode!$A:$A,0))</f>
        <v>Fritliggende enfamilieshus (parcelhus)</v>
      </c>
      <c r="M335" s="1" t="str">
        <f ca="1">INDEX(Anvendelseskode!C:C,MATCH($E335,Anvendelseskode!$A:$A,0))</f>
        <v>Parcelhuse</v>
      </c>
      <c r="N335" s="1" t="str">
        <f ca="1">INDEX(Anvendelseskode!D:D,MATCH($E335,Anvendelseskode!$A:$A,0))</f>
        <v>Private husholdninger</v>
      </c>
      <c r="O335" s="1" t="str">
        <f ca="1">IFERROR(INDEX(SBi!$2:$2,MATCH(G335,SBi!$1:$1,1)),SBi!$K$2)</f>
        <v>1979-1998</v>
      </c>
      <c r="P335" s="1">
        <f ca="1">IFERROR(INDEX(SBi!$C$3:$K$28,MATCH(E335,SBi!$B$3:$B$28,0),MATCH(O335,SBi!$C$2:$K$2,0)),0)</f>
        <v>105.4</v>
      </c>
      <c r="Q335" s="19">
        <f t="shared" ca="1" si="73"/>
        <v>14.334400000000002</v>
      </c>
      <c r="R335" s="19" t="str">
        <f ca="1">IFERROR(INDEX(VpD!$2:$2,MATCH(G335,VpD!$1:$1,1)),VpD!$I$2)</f>
        <v>1979-1998</v>
      </c>
      <c r="S335" s="1">
        <f ca="1">IFERROR(INDEX(VpD!$C$3:$I$27,MATCH(E335,VpD!$B$3:$B$27,0),MATCH(R335,VpD!$C$2:$I$2,0)),0)</f>
        <v>90</v>
      </c>
      <c r="T335" s="19">
        <f t="shared" ca="1" si="74"/>
        <v>12.24</v>
      </c>
      <c r="U335" s="14" t="str">
        <f t="shared" ca="1" si="75"/>
        <v xml:space="preserve">713449.22 </v>
      </c>
      <c r="V335" s="14" t="str">
        <f t="shared" ca="1" si="76"/>
        <v>6168632.37</v>
      </c>
      <c r="W335" s="14" t="str">
        <f t="shared" ca="1" si="77"/>
        <v>POINT(713449.22 6168632.37)</v>
      </c>
      <c r="X335" s="14" t="str">
        <f>IFERROR(INDEX(BygningOmraade!B:B,MATCH(A335,BygningOmraade!A:A,0)),"")</f>
        <v/>
      </c>
    </row>
    <row r="336" spans="1:24" s="14" customFormat="1" x14ac:dyDescent="0.25">
      <c r="A336" s="14">
        <f t="shared" si="65"/>
        <v>336</v>
      </c>
      <c r="B336" s="14" t="str">
        <f t="shared" ca="1" si="66"/>
        <v>10d7806d-2088-4b18-b614-827ead716657</v>
      </c>
      <c r="C336" s="14" t="str">
        <f t="shared" ca="1" si="67"/>
        <v>0a3f507e-20ca-32b8-e044-0003ba298018</v>
      </c>
      <c r="D336" s="14">
        <f t="shared" ca="1" si="68"/>
        <v>996755</v>
      </c>
      <c r="E336" s="1">
        <f t="shared" ca="1" si="69"/>
        <v>130</v>
      </c>
      <c r="F336" s="1">
        <f t="shared" ca="1" si="70"/>
        <v>102</v>
      </c>
      <c r="G336" s="1">
        <f t="shared" ca="1" si="71"/>
        <v>1977</v>
      </c>
      <c r="H336" s="1" t="str">
        <f ca="1">IFERROR(INDEX(Varmeinstallation!B:B,MATCH(INDIRECT($A$1&amp;"L"&amp;A336)*1,Varmeinstallation!A:A,0)),"Ingen varmeinstallationer")</f>
        <v>Fjernvarme/blokvarme (radiatorsystemer eller varmluftanlæg)</v>
      </c>
      <c r="I336" s="1" t="str">
        <f ca="1">IFERROR(INDEX(Opvarmningsmiddel!B:B,MATCH(INDIRECT($A$1&amp;"M"&amp;A336)*1,Opvarmningsmiddel!A:A,0)),"")</f>
        <v/>
      </c>
      <c r="J336" s="1">
        <f t="shared" ca="1" si="72"/>
        <v>0</v>
      </c>
      <c r="K336" s="1" t="str">
        <f ca="1">IFERROR(INDEX(Relationstabel!$C$3:$K$10,MATCH(VALUE(INDIRECT($A$1&amp;"L"&amp;A336)),Relationstabel!$A$3:$A$10,0),MATCH(IFERROR(VALUE(INDIRECT($A$1&amp;"M"&amp;A336)),0),Relationstabel!$C$1:$K$1,0)),"Ingen varmeinstallationer")</f>
        <v>Fjernvarme/ Blokvarme</v>
      </c>
      <c r="L336" s="1" t="str">
        <f ca="1">INDEX(Anvendelseskode!B:B,MATCH($E336,Anvendelseskode!$A:$A,0))</f>
        <v>Række-, kæde-, dobbelthus (lodret adskillelse mellem enhederne)</v>
      </c>
      <c r="M336" s="1" t="str">
        <f ca="1">INDEX(Anvendelseskode!C:C,MATCH($E336,Anvendelseskode!$A:$A,0))</f>
        <v>Række-, kæde og dobbelthuse</v>
      </c>
      <c r="N336" s="1" t="str">
        <f ca="1">INDEX(Anvendelseskode!D:D,MATCH($E336,Anvendelseskode!$A:$A,0))</f>
        <v>Private husholdninger</v>
      </c>
      <c r="O336" s="1" t="str">
        <f ca="1">IFERROR(INDEX(SBi!$2:$2,MATCH(G336,SBi!$1:$1,1)),SBi!$K$2)</f>
        <v>1973-1978</v>
      </c>
      <c r="P336" s="1">
        <f ca="1">IFERROR(INDEX(SBi!$C$3:$K$28,MATCH(E336,SBi!$B$3:$B$28,0),MATCH(O336,SBi!$C$2:$K$2,0)),0)</f>
        <v>112.6</v>
      </c>
      <c r="Q336" s="19">
        <f t="shared" ca="1" si="73"/>
        <v>11.485199999999999</v>
      </c>
      <c r="R336" s="19" t="str">
        <f ca="1">IFERROR(INDEX(VpD!$2:$2,MATCH(G336,VpD!$1:$1,1)),VpD!$I$2)</f>
        <v>1973-1978</v>
      </c>
      <c r="S336" s="1">
        <f ca="1">IFERROR(INDEX(VpD!$C$3:$I$27,MATCH(E336,VpD!$B$3:$B$27,0),MATCH(R336,VpD!$C$2:$I$2,0)),0)</f>
        <v>98</v>
      </c>
      <c r="T336" s="19">
        <f t="shared" ca="1" si="74"/>
        <v>9.9960000000000004</v>
      </c>
      <c r="U336" s="14" t="str">
        <f t="shared" ca="1" si="75"/>
        <v xml:space="preserve">713498.66 </v>
      </c>
      <c r="V336" s="14" t="str">
        <f t="shared" ca="1" si="76"/>
        <v>6169449.14</v>
      </c>
      <c r="W336" s="14" t="str">
        <f t="shared" ca="1" si="77"/>
        <v>POINT(713498.66 6169449.14)</v>
      </c>
      <c r="X336" s="14" t="str">
        <f>IFERROR(INDEX(BygningOmraade!B:B,MATCH(A336,BygningOmraade!A:A,0)),"")</f>
        <v/>
      </c>
    </row>
    <row r="337" spans="1:24" s="14" customFormat="1" x14ac:dyDescent="0.25">
      <c r="A337" s="14">
        <f t="shared" si="65"/>
        <v>337</v>
      </c>
      <c r="B337" s="14" t="str">
        <f t="shared" ca="1" si="66"/>
        <v>10f241ab-a1f8-42fd-b276-367100ddcde0</v>
      </c>
      <c r="C337" s="14" t="str">
        <f t="shared" ca="1" si="67"/>
        <v>0a3f507e-1a69-32b8-e044-0003ba298018</v>
      </c>
      <c r="D337" s="14">
        <f t="shared" ca="1" si="68"/>
        <v>997674</v>
      </c>
      <c r="E337" s="1">
        <f t="shared" ca="1" si="69"/>
        <v>120</v>
      </c>
      <c r="F337" s="1">
        <f t="shared" ca="1" si="70"/>
        <v>181</v>
      </c>
      <c r="G337" s="1">
        <f t="shared" ca="1" si="71"/>
        <v>1982</v>
      </c>
      <c r="H337" s="1" t="str">
        <f ca="1">IFERROR(INDEX(Varmeinstallation!B:B,MATCH(INDIRECT($A$1&amp;"L"&amp;A337)*1,Varmeinstallation!A:A,0)),"Ingen varmeinstallationer")</f>
        <v>Centralvarme fra eget anlæg, et-kammer fyr</v>
      </c>
      <c r="I337" s="1" t="str">
        <f ca="1">IFERROR(INDEX(Opvarmningsmiddel!B:B,MATCH(INDIRECT($A$1&amp;"M"&amp;A337)*1,Opvarmningsmiddel!A:A,0)),"")</f>
        <v>Naturgas</v>
      </c>
      <c r="J337" s="1">
        <f t="shared" ca="1" si="72"/>
        <v>2</v>
      </c>
      <c r="K337" s="1" t="str">
        <f ca="1">IFERROR(INDEX(Relationstabel!$C$3:$K$10,MATCH(VALUE(INDIRECT($A$1&amp;"L"&amp;A337)),Relationstabel!$A$3:$A$10,0),MATCH(IFERROR(VALUE(INDIRECT($A$1&amp;"M"&amp;A337)),0),Relationstabel!$C$1:$K$1,0)),"Ingen varmeinstallationer")</f>
        <v>Naturgas</v>
      </c>
      <c r="L337" s="1" t="str">
        <f ca="1">INDEX(Anvendelseskode!B:B,MATCH($E337,Anvendelseskode!$A:$A,0))</f>
        <v>Fritliggende enfamilieshus (parcelhus)</v>
      </c>
      <c r="M337" s="1" t="str">
        <f ca="1">INDEX(Anvendelseskode!C:C,MATCH($E337,Anvendelseskode!$A:$A,0))</f>
        <v>Parcelhuse</v>
      </c>
      <c r="N337" s="1" t="str">
        <f ca="1">INDEX(Anvendelseskode!D:D,MATCH($E337,Anvendelseskode!$A:$A,0))</f>
        <v>Private husholdninger</v>
      </c>
      <c r="O337" s="1" t="str">
        <f ca="1">IFERROR(INDEX(SBi!$2:$2,MATCH(G337,SBi!$1:$1,1)),SBi!$K$2)</f>
        <v>1979-1998</v>
      </c>
      <c r="P337" s="1">
        <f ca="1">IFERROR(INDEX(SBi!$C$3:$K$28,MATCH(E337,SBi!$B$3:$B$28,0),MATCH(O337,SBi!$C$2:$K$2,0)),0)</f>
        <v>105.4</v>
      </c>
      <c r="Q337" s="19">
        <f t="shared" ca="1" si="73"/>
        <v>19.077400000000001</v>
      </c>
      <c r="R337" s="19" t="str">
        <f ca="1">IFERROR(INDEX(VpD!$2:$2,MATCH(G337,VpD!$1:$1,1)),VpD!$I$2)</f>
        <v>1979-1998</v>
      </c>
      <c r="S337" s="1">
        <f ca="1">IFERROR(INDEX(VpD!$C$3:$I$27,MATCH(E337,VpD!$B$3:$B$27,0),MATCH(R337,VpD!$C$2:$I$2,0)),0)</f>
        <v>90</v>
      </c>
      <c r="T337" s="19">
        <f t="shared" ca="1" si="74"/>
        <v>16.29</v>
      </c>
      <c r="U337" s="14" t="str">
        <f t="shared" ca="1" si="75"/>
        <v xml:space="preserve">714164.7 </v>
      </c>
      <c r="V337" s="14" t="str">
        <f t="shared" ca="1" si="76"/>
        <v>6169043.73</v>
      </c>
      <c r="W337" s="14" t="str">
        <f t="shared" ca="1" si="77"/>
        <v>POINT(714164.7 6169043.73)</v>
      </c>
      <c r="X337" s="14" t="str">
        <f>IFERROR(INDEX(BygningOmraade!B:B,MATCH(A337,BygningOmraade!A:A,0)),"")</f>
        <v/>
      </c>
    </row>
    <row r="338" spans="1:24" s="14" customFormat="1" x14ac:dyDescent="0.25">
      <c r="A338" s="14">
        <f t="shared" si="65"/>
        <v>338</v>
      </c>
      <c r="B338" s="14" t="str">
        <f t="shared" ca="1" si="66"/>
        <v>11294290-7ee4-4753-ad7b-53f6d4bce7b4</v>
      </c>
      <c r="C338" s="14" t="str">
        <f t="shared" ca="1" si="67"/>
        <v>0a3f507e-1578-32b8-e044-0003ba298018</v>
      </c>
      <c r="D338" s="14">
        <f t="shared" ca="1" si="68"/>
        <v>996660</v>
      </c>
      <c r="E338" s="1">
        <f t="shared" ca="1" si="69"/>
        <v>120</v>
      </c>
      <c r="F338" s="1">
        <f t="shared" ca="1" si="70"/>
        <v>115</v>
      </c>
      <c r="G338" s="1">
        <f t="shared" ca="1" si="71"/>
        <v>1980</v>
      </c>
      <c r="H338" s="1" t="str">
        <f ca="1">IFERROR(INDEX(Varmeinstallation!B:B,MATCH(INDIRECT($A$1&amp;"L"&amp;A338)*1,Varmeinstallation!A:A,0)),"Ingen varmeinstallationer")</f>
        <v>Elovne, elpaneler</v>
      </c>
      <c r="I338" s="1" t="str">
        <f ca="1">IFERROR(INDEX(Opvarmningsmiddel!B:B,MATCH(INDIRECT($A$1&amp;"M"&amp;A338)*1,Opvarmningsmiddel!A:A,0)),"")</f>
        <v>Elektricitet</v>
      </c>
      <c r="J338" s="1">
        <f t="shared" ca="1" si="72"/>
        <v>2</v>
      </c>
      <c r="K338" s="1" t="str">
        <f ca="1">IFERROR(INDEX(Relationstabel!$C$3:$K$10,MATCH(VALUE(INDIRECT($A$1&amp;"L"&amp;A338)),Relationstabel!$A$3:$A$10,0),MATCH(IFERROR(VALUE(INDIRECT($A$1&amp;"M"&amp;A338)),0),Relationstabel!$C$1:$K$1,0)),"Ingen varmeinstallationer")</f>
        <v>Elvarme</v>
      </c>
      <c r="L338" s="1" t="str">
        <f ca="1">INDEX(Anvendelseskode!B:B,MATCH($E338,Anvendelseskode!$A:$A,0))</f>
        <v>Fritliggende enfamilieshus (parcelhus)</v>
      </c>
      <c r="M338" s="1" t="str">
        <f ca="1">INDEX(Anvendelseskode!C:C,MATCH($E338,Anvendelseskode!$A:$A,0))</f>
        <v>Parcelhuse</v>
      </c>
      <c r="N338" s="1" t="str">
        <f ca="1">INDEX(Anvendelseskode!D:D,MATCH($E338,Anvendelseskode!$A:$A,0))</f>
        <v>Private husholdninger</v>
      </c>
      <c r="O338" s="1" t="str">
        <f ca="1">IFERROR(INDEX(SBi!$2:$2,MATCH(G338,SBi!$1:$1,1)),SBi!$K$2)</f>
        <v>1979-1998</v>
      </c>
      <c r="P338" s="1">
        <f ca="1">IFERROR(INDEX(SBi!$C$3:$K$28,MATCH(E338,SBi!$B$3:$B$28,0),MATCH(O338,SBi!$C$2:$K$2,0)),0)</f>
        <v>105.4</v>
      </c>
      <c r="Q338" s="19">
        <f t="shared" ca="1" si="73"/>
        <v>12.121</v>
      </c>
      <c r="R338" s="19" t="str">
        <f ca="1">IFERROR(INDEX(VpD!$2:$2,MATCH(G338,VpD!$1:$1,1)),VpD!$I$2)</f>
        <v>1979-1998</v>
      </c>
      <c r="S338" s="1">
        <f ca="1">IFERROR(INDEX(VpD!$C$3:$I$27,MATCH(E338,VpD!$B$3:$B$27,0),MATCH(R338,VpD!$C$2:$I$2,0)),0)</f>
        <v>90</v>
      </c>
      <c r="T338" s="19">
        <f t="shared" ca="1" si="74"/>
        <v>10.35</v>
      </c>
      <c r="U338" s="14" t="str">
        <f t="shared" ca="1" si="75"/>
        <v xml:space="preserve">713549.64 </v>
      </c>
      <c r="V338" s="14" t="str">
        <f t="shared" ca="1" si="76"/>
        <v>6168696.02</v>
      </c>
      <c r="W338" s="14" t="str">
        <f t="shared" ca="1" si="77"/>
        <v>POINT(713549.64 6168696.02)</v>
      </c>
      <c r="X338" s="14" t="str">
        <f>IFERROR(INDEX(BygningOmraade!B:B,MATCH(A338,BygningOmraade!A:A,0)),"")</f>
        <v/>
      </c>
    </row>
    <row r="339" spans="1:24" s="14" customFormat="1" x14ac:dyDescent="0.25">
      <c r="A339" s="14">
        <f t="shared" si="65"/>
        <v>339</v>
      </c>
      <c r="B339" s="14" t="str">
        <f t="shared" ca="1" si="66"/>
        <v>112c8e05-6564-4aa9-b82e-a037400bb2c1</v>
      </c>
      <c r="C339" s="14" t="str">
        <f t="shared" ca="1" si="67"/>
        <v>0a3f507e-1556-32b8-e044-0003ba298018</v>
      </c>
      <c r="D339" s="14">
        <f t="shared" ca="1" si="68"/>
        <v>996769</v>
      </c>
      <c r="E339" s="1">
        <f t="shared" ca="1" si="69"/>
        <v>130</v>
      </c>
      <c r="F339" s="1">
        <f t="shared" ca="1" si="70"/>
        <v>102</v>
      </c>
      <c r="G339" s="1">
        <f t="shared" ca="1" si="71"/>
        <v>1977</v>
      </c>
      <c r="H339" s="1" t="str">
        <f ca="1">IFERROR(INDEX(Varmeinstallation!B:B,MATCH(INDIRECT($A$1&amp;"L"&amp;A339)*1,Varmeinstallation!A:A,0)),"Ingen varmeinstallationer")</f>
        <v>Fjernvarme/blokvarme (radiatorsystemer eller varmluftanlæg)</v>
      </c>
      <c r="I339" s="1" t="str">
        <f ca="1">IFERROR(INDEX(Opvarmningsmiddel!B:B,MATCH(INDIRECT($A$1&amp;"M"&amp;A339)*1,Opvarmningsmiddel!A:A,0)),"")</f>
        <v/>
      </c>
      <c r="J339" s="1">
        <f t="shared" ca="1" si="72"/>
        <v>0</v>
      </c>
      <c r="K339" s="1" t="str">
        <f ca="1">IFERROR(INDEX(Relationstabel!$C$3:$K$10,MATCH(VALUE(INDIRECT($A$1&amp;"L"&amp;A339)),Relationstabel!$A$3:$A$10,0),MATCH(IFERROR(VALUE(INDIRECT($A$1&amp;"M"&amp;A339)),0),Relationstabel!$C$1:$K$1,0)),"Ingen varmeinstallationer")</f>
        <v>Fjernvarme/ Blokvarme</v>
      </c>
      <c r="L339" s="1" t="str">
        <f ca="1">INDEX(Anvendelseskode!B:B,MATCH($E339,Anvendelseskode!$A:$A,0))</f>
        <v>Række-, kæde-, dobbelthus (lodret adskillelse mellem enhederne)</v>
      </c>
      <c r="M339" s="1" t="str">
        <f ca="1">INDEX(Anvendelseskode!C:C,MATCH($E339,Anvendelseskode!$A:$A,0))</f>
        <v>Række-, kæde og dobbelthuse</v>
      </c>
      <c r="N339" s="1" t="str">
        <f ca="1">INDEX(Anvendelseskode!D:D,MATCH($E339,Anvendelseskode!$A:$A,0))</f>
        <v>Private husholdninger</v>
      </c>
      <c r="O339" s="1" t="str">
        <f ca="1">IFERROR(INDEX(SBi!$2:$2,MATCH(G339,SBi!$1:$1,1)),SBi!$K$2)</f>
        <v>1973-1978</v>
      </c>
      <c r="P339" s="1">
        <f ca="1">IFERROR(INDEX(SBi!$C$3:$K$28,MATCH(E339,SBi!$B$3:$B$28,0),MATCH(O339,SBi!$C$2:$K$2,0)),0)</f>
        <v>112.6</v>
      </c>
      <c r="Q339" s="19">
        <f t="shared" ca="1" si="73"/>
        <v>11.485199999999999</v>
      </c>
      <c r="R339" s="19" t="str">
        <f ca="1">IFERROR(INDEX(VpD!$2:$2,MATCH(G339,VpD!$1:$1,1)),VpD!$I$2)</f>
        <v>1973-1978</v>
      </c>
      <c r="S339" s="1">
        <f ca="1">IFERROR(INDEX(VpD!$C$3:$I$27,MATCH(E339,VpD!$B$3:$B$27,0),MATCH(R339,VpD!$C$2:$I$2,0)),0)</f>
        <v>98</v>
      </c>
      <c r="T339" s="19">
        <f t="shared" ca="1" si="74"/>
        <v>9.9960000000000004</v>
      </c>
      <c r="U339" s="14" t="str">
        <f t="shared" ca="1" si="75"/>
        <v xml:space="preserve">713484.43 </v>
      </c>
      <c r="V339" s="14" t="str">
        <f t="shared" ca="1" si="76"/>
        <v>6169531.04</v>
      </c>
      <c r="W339" s="14" t="str">
        <f t="shared" ca="1" si="77"/>
        <v>POINT(713484.43 6169531.04)</v>
      </c>
      <c r="X339" s="14" t="str">
        <f>IFERROR(INDEX(BygningOmraade!B:B,MATCH(A339,BygningOmraade!A:A,0)),"")</f>
        <v/>
      </c>
    </row>
    <row r="340" spans="1:24" s="14" customFormat="1" x14ac:dyDescent="0.25">
      <c r="A340" s="14">
        <f t="shared" si="65"/>
        <v>340</v>
      </c>
      <c r="B340" s="14" t="str">
        <f t="shared" ca="1" si="66"/>
        <v>11391456-ea08-4323-987a-0b114b9f42f5</v>
      </c>
      <c r="C340" s="14" t="str">
        <f t="shared" ca="1" si="67"/>
        <v>0a3f507e-1b26-32b8-e044-0003ba298018</v>
      </c>
      <c r="D340" s="14">
        <f t="shared" ca="1" si="68"/>
        <v>996242</v>
      </c>
      <c r="E340" s="1">
        <f t="shared" ca="1" si="69"/>
        <v>120</v>
      </c>
      <c r="F340" s="1">
        <f t="shared" ca="1" si="70"/>
        <v>129</v>
      </c>
      <c r="G340" s="1">
        <f t="shared" ca="1" si="71"/>
        <v>1978</v>
      </c>
      <c r="H340" s="1" t="str">
        <f ca="1">IFERROR(INDEX(Varmeinstallation!B:B,MATCH(INDIRECT($A$1&amp;"L"&amp;A340)*1,Varmeinstallation!A:A,0)),"Ingen varmeinstallationer")</f>
        <v>Centralvarme fra eget anlæg, et-kammer fyr</v>
      </c>
      <c r="I340" s="1" t="str">
        <f ca="1">IFERROR(INDEX(Opvarmningsmiddel!B:B,MATCH(INDIRECT($A$1&amp;"M"&amp;A340)*1,Opvarmningsmiddel!A:A,0)),"")</f>
        <v>Naturgas</v>
      </c>
      <c r="J340" s="1">
        <f t="shared" ca="1" si="72"/>
        <v>0</v>
      </c>
      <c r="K340" s="1" t="str">
        <f ca="1">IFERROR(INDEX(Relationstabel!$C$3:$K$10,MATCH(VALUE(INDIRECT($A$1&amp;"L"&amp;A340)),Relationstabel!$A$3:$A$10,0),MATCH(IFERROR(VALUE(INDIRECT($A$1&amp;"M"&amp;A340)),0),Relationstabel!$C$1:$K$1,0)),"Ingen varmeinstallationer")</f>
        <v>Naturgas</v>
      </c>
      <c r="L340" s="1" t="str">
        <f ca="1">INDEX(Anvendelseskode!B:B,MATCH($E340,Anvendelseskode!$A:$A,0))</f>
        <v>Fritliggende enfamilieshus (parcelhus)</v>
      </c>
      <c r="M340" s="1" t="str">
        <f ca="1">INDEX(Anvendelseskode!C:C,MATCH($E340,Anvendelseskode!$A:$A,0))</f>
        <v>Parcelhuse</v>
      </c>
      <c r="N340" s="1" t="str">
        <f ca="1">INDEX(Anvendelseskode!D:D,MATCH($E340,Anvendelseskode!$A:$A,0))</f>
        <v>Private husholdninger</v>
      </c>
      <c r="O340" s="1" t="str">
        <f ca="1">IFERROR(INDEX(SBi!$2:$2,MATCH(G340,SBi!$1:$1,1)),SBi!$K$2)</f>
        <v>1973-1978</v>
      </c>
      <c r="P340" s="1">
        <f ca="1">IFERROR(INDEX(SBi!$C$3:$K$28,MATCH(E340,SBi!$B$3:$B$28,0),MATCH(O340,SBi!$C$2:$K$2,0)),0)</f>
        <v>119.8</v>
      </c>
      <c r="Q340" s="19">
        <f t="shared" ca="1" si="73"/>
        <v>15.454199999999998</v>
      </c>
      <c r="R340" s="19" t="str">
        <f ca="1">IFERROR(INDEX(VpD!$2:$2,MATCH(G340,VpD!$1:$1,1)),VpD!$I$2)</f>
        <v>1973-1978</v>
      </c>
      <c r="S340" s="1">
        <f ca="1">IFERROR(INDEX(VpD!$C$3:$I$27,MATCH(E340,VpD!$B$3:$B$27,0),MATCH(R340,VpD!$C$2:$I$2,0)),0)</f>
        <v>117</v>
      </c>
      <c r="T340" s="19">
        <f t="shared" ca="1" si="74"/>
        <v>15.093</v>
      </c>
      <c r="U340" s="14" t="str">
        <f t="shared" ca="1" si="75"/>
        <v xml:space="preserve">713021.37 </v>
      </c>
      <c r="V340" s="14" t="str">
        <f t="shared" ca="1" si="76"/>
        <v>6168545.99</v>
      </c>
      <c r="W340" s="14" t="str">
        <f t="shared" ca="1" si="77"/>
        <v>POINT(713021.37 6168545.99)</v>
      </c>
      <c r="X340" s="14" t="str">
        <f>IFERROR(INDEX(BygningOmraade!B:B,MATCH(A340,BygningOmraade!A:A,0)),"")</f>
        <v/>
      </c>
    </row>
    <row r="341" spans="1:24" s="14" customFormat="1" x14ac:dyDescent="0.25">
      <c r="A341" s="14">
        <f t="shared" si="65"/>
        <v>341</v>
      </c>
      <c r="B341" s="14" t="str">
        <f t="shared" ca="1" si="66"/>
        <v>11473fbf-b83c-4cc9-8de9-4ae509fa0f60</v>
      </c>
      <c r="C341" s="14" t="str">
        <f t="shared" ca="1" si="67"/>
        <v>0a3f507e-19f4-32b8-e044-0003ba298018</v>
      </c>
      <c r="D341" s="14">
        <f t="shared" ca="1" si="68"/>
        <v>994829</v>
      </c>
      <c r="E341" s="1">
        <f t="shared" ca="1" si="69"/>
        <v>130</v>
      </c>
      <c r="F341" s="1">
        <f t="shared" ca="1" si="70"/>
        <v>125</v>
      </c>
      <c r="G341" s="1">
        <f t="shared" ca="1" si="71"/>
        <v>1975</v>
      </c>
      <c r="H341" s="1" t="str">
        <f ca="1">IFERROR(INDEX(Varmeinstallation!B:B,MATCH(INDIRECT($A$1&amp;"L"&amp;A341)*1,Varmeinstallation!A:A,0)),"Ingen varmeinstallationer")</f>
        <v>Elovne, elpaneler</v>
      </c>
      <c r="I341" s="1" t="str">
        <f ca="1">IFERROR(INDEX(Opvarmningsmiddel!B:B,MATCH(INDIRECT($A$1&amp;"M"&amp;A341)*1,Opvarmningsmiddel!A:A,0)),"")</f>
        <v>Elektricitet</v>
      </c>
      <c r="J341" s="1">
        <f t="shared" ca="1" si="72"/>
        <v>0</v>
      </c>
      <c r="K341" s="1" t="str">
        <f ca="1">IFERROR(INDEX(Relationstabel!$C$3:$K$10,MATCH(VALUE(INDIRECT($A$1&amp;"L"&amp;A341)),Relationstabel!$A$3:$A$10,0),MATCH(IFERROR(VALUE(INDIRECT($A$1&amp;"M"&amp;A341)),0),Relationstabel!$C$1:$K$1,0)),"Ingen varmeinstallationer")</f>
        <v>Elvarme</v>
      </c>
      <c r="L341" s="1" t="str">
        <f ca="1">INDEX(Anvendelseskode!B:B,MATCH($E341,Anvendelseskode!$A:$A,0))</f>
        <v>Række-, kæde-, dobbelthus (lodret adskillelse mellem enhederne)</v>
      </c>
      <c r="M341" s="1" t="str">
        <f ca="1">INDEX(Anvendelseskode!C:C,MATCH($E341,Anvendelseskode!$A:$A,0))</f>
        <v>Række-, kæde og dobbelthuse</v>
      </c>
      <c r="N341" s="1" t="str">
        <f ca="1">INDEX(Anvendelseskode!D:D,MATCH($E341,Anvendelseskode!$A:$A,0))</f>
        <v>Private husholdninger</v>
      </c>
      <c r="O341" s="1" t="str">
        <f ca="1">IFERROR(INDEX(SBi!$2:$2,MATCH(G341,SBi!$1:$1,1)),SBi!$K$2)</f>
        <v>1973-1978</v>
      </c>
      <c r="P341" s="1">
        <f ca="1">IFERROR(INDEX(SBi!$C$3:$K$28,MATCH(E341,SBi!$B$3:$B$28,0),MATCH(O341,SBi!$C$2:$K$2,0)),0)</f>
        <v>112.6</v>
      </c>
      <c r="Q341" s="19">
        <f t="shared" ca="1" si="73"/>
        <v>14.074999999999999</v>
      </c>
      <c r="R341" s="19" t="str">
        <f ca="1">IFERROR(INDEX(VpD!$2:$2,MATCH(G341,VpD!$1:$1,1)),VpD!$I$2)</f>
        <v>1973-1978</v>
      </c>
      <c r="S341" s="1">
        <f ca="1">IFERROR(INDEX(VpD!$C$3:$I$27,MATCH(E341,VpD!$B$3:$B$27,0),MATCH(R341,VpD!$C$2:$I$2,0)),0)</f>
        <v>98</v>
      </c>
      <c r="T341" s="19">
        <f t="shared" ca="1" si="74"/>
        <v>12.25</v>
      </c>
      <c r="U341" s="14" t="str">
        <f t="shared" ca="1" si="75"/>
        <v xml:space="preserve">711579.42 </v>
      </c>
      <c r="V341" s="14" t="str">
        <f t="shared" ca="1" si="76"/>
        <v>6172373.76</v>
      </c>
      <c r="W341" s="14" t="str">
        <f t="shared" ca="1" si="77"/>
        <v>POINT(711579.42 6172373.76)</v>
      </c>
      <c r="X341" s="14" t="str">
        <f>IFERROR(INDEX(BygningOmraade!B:B,MATCH(A341,BygningOmraade!A:A,0)),"")</f>
        <v/>
      </c>
    </row>
    <row r="342" spans="1:24" s="14" customFormat="1" x14ac:dyDescent="0.25">
      <c r="A342" s="14">
        <f t="shared" si="65"/>
        <v>342</v>
      </c>
      <c r="B342" s="14" t="str">
        <f t="shared" ca="1" si="66"/>
        <v>114ce7f8-4196-4566-8144-b845597087fd</v>
      </c>
      <c r="C342" s="14" t="str">
        <f t="shared" ca="1" si="67"/>
        <v>0a3f507e-230f-32b8-e044-0003ba298018</v>
      </c>
      <c r="D342" s="14">
        <f t="shared" ca="1" si="68"/>
        <v>995279</v>
      </c>
      <c r="E342" s="1">
        <f t="shared" ca="1" si="69"/>
        <v>130</v>
      </c>
      <c r="F342" s="1">
        <f t="shared" ca="1" si="70"/>
        <v>170</v>
      </c>
      <c r="G342" s="1">
        <f t="shared" ca="1" si="71"/>
        <v>1971</v>
      </c>
      <c r="H342" s="1" t="str">
        <f ca="1">IFERROR(INDEX(Varmeinstallation!B:B,MATCH(INDIRECT($A$1&amp;"L"&amp;A342)*1,Varmeinstallation!A:A,0)),"Ingen varmeinstallationer")</f>
        <v>Fjernvarme/blokvarme (radiatorsystemer eller varmluftanlæg)</v>
      </c>
      <c r="I342" s="1" t="str">
        <f ca="1">IFERROR(INDEX(Opvarmningsmiddel!B:B,MATCH(INDIRECT($A$1&amp;"M"&amp;A342)*1,Opvarmningsmiddel!A:A,0)),"")</f>
        <v/>
      </c>
      <c r="J342" s="1">
        <f t="shared" ca="1" si="72"/>
        <v>90</v>
      </c>
      <c r="K342" s="1" t="str">
        <f ca="1">IFERROR(INDEX(Relationstabel!$C$3:$K$10,MATCH(VALUE(INDIRECT($A$1&amp;"L"&amp;A342)),Relationstabel!$A$3:$A$10,0),MATCH(IFERROR(VALUE(INDIRECT($A$1&amp;"M"&amp;A342)),0),Relationstabel!$C$1:$K$1,0)),"Ingen varmeinstallationer")</f>
        <v>Fjernvarme/ Blokvarme</v>
      </c>
      <c r="L342" s="1" t="str">
        <f ca="1">INDEX(Anvendelseskode!B:B,MATCH($E342,Anvendelseskode!$A:$A,0))</f>
        <v>Række-, kæde-, dobbelthus (lodret adskillelse mellem enhederne)</v>
      </c>
      <c r="M342" s="1" t="str">
        <f ca="1">INDEX(Anvendelseskode!C:C,MATCH($E342,Anvendelseskode!$A:$A,0))</f>
        <v>Række-, kæde og dobbelthuse</v>
      </c>
      <c r="N342" s="1" t="str">
        <f ca="1">INDEX(Anvendelseskode!D:D,MATCH($E342,Anvendelseskode!$A:$A,0))</f>
        <v>Private husholdninger</v>
      </c>
      <c r="O342" s="1" t="str">
        <f ca="1">IFERROR(INDEX(SBi!$2:$2,MATCH(G342,SBi!$1:$1,1)),SBi!$K$2)</f>
        <v>1961-1972</v>
      </c>
      <c r="P342" s="1">
        <f ca="1">IFERROR(INDEX(SBi!$C$3:$K$28,MATCH(E342,SBi!$B$3:$B$28,0),MATCH(O342,SBi!$C$2:$K$2,0)),0)</f>
        <v>119.9</v>
      </c>
      <c r="Q342" s="19">
        <f t="shared" ca="1" si="73"/>
        <v>20.382999999999999</v>
      </c>
      <c r="R342" s="19" t="str">
        <f ca="1">IFERROR(INDEX(VpD!$2:$2,MATCH(G342,VpD!$1:$1,1)),VpD!$I$2)</f>
        <v>1961-1972</v>
      </c>
      <c r="S342" s="1">
        <f ca="1">IFERROR(INDEX(VpD!$C$3:$I$27,MATCH(E342,VpD!$B$3:$B$27,0),MATCH(R342,VpD!$C$2:$I$2,0)),0)</f>
        <v>120</v>
      </c>
      <c r="T342" s="19">
        <f t="shared" ca="1" si="74"/>
        <v>20.399999999999999</v>
      </c>
      <c r="U342" s="14" t="str">
        <f t="shared" ca="1" si="75"/>
        <v xml:space="preserve">711794.41 </v>
      </c>
      <c r="V342" s="14" t="str">
        <f t="shared" ca="1" si="76"/>
        <v>6172277.21</v>
      </c>
      <c r="W342" s="14" t="str">
        <f t="shared" ca="1" si="77"/>
        <v>POINT(711794.41 6172277.21)</v>
      </c>
      <c r="X342" s="14" t="str">
        <f>IFERROR(INDEX(BygningOmraade!B:B,MATCH(A342,BygningOmraade!A:A,0)),"")</f>
        <v/>
      </c>
    </row>
    <row r="343" spans="1:24" s="14" customFormat="1" x14ac:dyDescent="0.25">
      <c r="A343" s="14">
        <f t="shared" si="65"/>
        <v>343</v>
      </c>
      <c r="B343" s="14" t="str">
        <f t="shared" ca="1" si="66"/>
        <v>114fd9d4-13e3-4ea2-ba19-69c20f2bd306</v>
      </c>
      <c r="C343" s="14" t="str">
        <f t="shared" ca="1" si="67"/>
        <v>0a3f507e-1e2e-32b8-e044-0003ba298018</v>
      </c>
      <c r="D343" s="14">
        <f t="shared" ca="1" si="68"/>
        <v>996429</v>
      </c>
      <c r="E343" s="1">
        <f t="shared" ca="1" si="69"/>
        <v>120</v>
      </c>
      <c r="F343" s="1">
        <f t="shared" ca="1" si="70"/>
        <v>182</v>
      </c>
      <c r="G343" s="1">
        <f t="shared" ca="1" si="71"/>
        <v>1989</v>
      </c>
      <c r="H343" s="1" t="str">
        <f ca="1">IFERROR(INDEX(Varmeinstallation!B:B,MATCH(INDIRECT($A$1&amp;"L"&amp;A343)*1,Varmeinstallation!A:A,0)),"Ingen varmeinstallationer")</f>
        <v>Elovne, elpaneler</v>
      </c>
      <c r="I343" s="1" t="str">
        <f ca="1">IFERROR(INDEX(Opvarmningsmiddel!B:B,MATCH(INDIRECT($A$1&amp;"M"&amp;A343)*1,Opvarmningsmiddel!A:A,0)),"")</f>
        <v>Elektricitet</v>
      </c>
      <c r="J343" s="1">
        <f t="shared" ca="1" si="72"/>
        <v>0</v>
      </c>
      <c r="K343" s="1" t="str">
        <f ca="1">IFERROR(INDEX(Relationstabel!$C$3:$K$10,MATCH(VALUE(INDIRECT($A$1&amp;"L"&amp;A343)),Relationstabel!$A$3:$A$10,0),MATCH(IFERROR(VALUE(INDIRECT($A$1&amp;"M"&amp;A343)),0),Relationstabel!$C$1:$K$1,0)),"Ingen varmeinstallationer")</f>
        <v>Elvarme</v>
      </c>
      <c r="L343" s="1" t="str">
        <f ca="1">INDEX(Anvendelseskode!B:B,MATCH($E343,Anvendelseskode!$A:$A,0))</f>
        <v>Fritliggende enfamilieshus (parcelhus)</v>
      </c>
      <c r="M343" s="1" t="str">
        <f ca="1">INDEX(Anvendelseskode!C:C,MATCH($E343,Anvendelseskode!$A:$A,0))</f>
        <v>Parcelhuse</v>
      </c>
      <c r="N343" s="1" t="str">
        <f ca="1">INDEX(Anvendelseskode!D:D,MATCH($E343,Anvendelseskode!$A:$A,0))</f>
        <v>Private husholdninger</v>
      </c>
      <c r="O343" s="1" t="str">
        <f ca="1">IFERROR(INDEX(SBi!$2:$2,MATCH(G343,SBi!$1:$1,1)),SBi!$K$2)</f>
        <v>1979-1998</v>
      </c>
      <c r="P343" s="1">
        <f ca="1">IFERROR(INDEX(SBi!$C$3:$K$28,MATCH(E343,SBi!$B$3:$B$28,0),MATCH(O343,SBi!$C$2:$K$2,0)),0)</f>
        <v>105.4</v>
      </c>
      <c r="Q343" s="19">
        <f t="shared" ca="1" si="73"/>
        <v>19.1828</v>
      </c>
      <c r="R343" s="19" t="str">
        <f ca="1">IFERROR(INDEX(VpD!$2:$2,MATCH(G343,VpD!$1:$1,1)),VpD!$I$2)</f>
        <v>1979-1998</v>
      </c>
      <c r="S343" s="1">
        <f ca="1">IFERROR(INDEX(VpD!$C$3:$I$27,MATCH(E343,VpD!$B$3:$B$27,0),MATCH(R343,VpD!$C$2:$I$2,0)),0)</f>
        <v>90</v>
      </c>
      <c r="T343" s="19">
        <f t="shared" ca="1" si="74"/>
        <v>16.38</v>
      </c>
      <c r="U343" s="14" t="str">
        <f t="shared" ca="1" si="75"/>
        <v xml:space="preserve">713365.46 </v>
      </c>
      <c r="V343" s="14" t="str">
        <f t="shared" ca="1" si="76"/>
        <v>6168642.97</v>
      </c>
      <c r="W343" s="14" t="str">
        <f t="shared" ca="1" si="77"/>
        <v>POINT(713365.46 6168642.97)</v>
      </c>
      <c r="X343" s="14" t="str">
        <f>IFERROR(INDEX(BygningOmraade!B:B,MATCH(A343,BygningOmraade!A:A,0)),"")</f>
        <v/>
      </c>
    </row>
    <row r="344" spans="1:24" s="14" customFormat="1" x14ac:dyDescent="0.25">
      <c r="A344" s="14">
        <f t="shared" si="65"/>
        <v>344</v>
      </c>
      <c r="B344" s="14" t="str">
        <f t="shared" ca="1" si="66"/>
        <v>11532176-cd00-49fe-b386-142ae01e2bcf</v>
      </c>
      <c r="C344" s="14" t="str">
        <f t="shared" ca="1" si="67"/>
        <v>0a3f507e-1ffd-32b8-e044-0003ba298018</v>
      </c>
      <c r="D344" s="14">
        <f t="shared" ca="1" si="68"/>
        <v>993706</v>
      </c>
      <c r="E344" s="1">
        <f t="shared" ca="1" si="69"/>
        <v>120</v>
      </c>
      <c r="F344" s="1">
        <f t="shared" ca="1" si="70"/>
        <v>109</v>
      </c>
      <c r="G344" s="1">
        <f t="shared" ca="1" si="71"/>
        <v>1973</v>
      </c>
      <c r="H344" s="1" t="str">
        <f ca="1">IFERROR(INDEX(Varmeinstallation!B:B,MATCH(INDIRECT($A$1&amp;"L"&amp;A344)*1,Varmeinstallation!A:A,0)),"Ingen varmeinstallationer")</f>
        <v>Centralvarme fra eget anlæg, et-kammer fyr</v>
      </c>
      <c r="I344" s="1" t="str">
        <f ca="1">IFERROR(INDEX(Opvarmningsmiddel!B:B,MATCH(INDIRECT($A$1&amp;"M"&amp;A344)*1,Opvarmningsmiddel!A:A,0)),"")</f>
        <v>Naturgas</v>
      </c>
      <c r="J344" s="1">
        <f t="shared" ca="1" si="72"/>
        <v>0</v>
      </c>
      <c r="K344" s="1" t="str">
        <f ca="1">IFERROR(INDEX(Relationstabel!$C$3:$K$10,MATCH(VALUE(INDIRECT($A$1&amp;"L"&amp;A344)),Relationstabel!$A$3:$A$10,0),MATCH(IFERROR(VALUE(INDIRECT($A$1&amp;"M"&amp;A344)),0),Relationstabel!$C$1:$K$1,0)),"Ingen varmeinstallationer")</f>
        <v>Naturgas</v>
      </c>
      <c r="L344" s="1" t="str">
        <f ca="1">INDEX(Anvendelseskode!B:B,MATCH($E344,Anvendelseskode!$A:$A,0))</f>
        <v>Fritliggende enfamilieshus (parcelhus)</v>
      </c>
      <c r="M344" s="1" t="str">
        <f ca="1">INDEX(Anvendelseskode!C:C,MATCH($E344,Anvendelseskode!$A:$A,0))</f>
        <v>Parcelhuse</v>
      </c>
      <c r="N344" s="1" t="str">
        <f ca="1">INDEX(Anvendelseskode!D:D,MATCH($E344,Anvendelseskode!$A:$A,0))</f>
        <v>Private husholdninger</v>
      </c>
      <c r="O344" s="1" t="str">
        <f ca="1">IFERROR(INDEX(SBi!$2:$2,MATCH(G344,SBi!$1:$1,1)),SBi!$K$2)</f>
        <v>1973-1978</v>
      </c>
      <c r="P344" s="1">
        <f ca="1">IFERROR(INDEX(SBi!$C$3:$K$28,MATCH(E344,SBi!$B$3:$B$28,0),MATCH(O344,SBi!$C$2:$K$2,0)),0)</f>
        <v>119.8</v>
      </c>
      <c r="Q344" s="19">
        <f t="shared" ca="1" si="73"/>
        <v>13.058199999999999</v>
      </c>
      <c r="R344" s="19" t="str">
        <f ca="1">IFERROR(INDEX(VpD!$2:$2,MATCH(G344,VpD!$1:$1,1)),VpD!$I$2)</f>
        <v>1973-1978</v>
      </c>
      <c r="S344" s="1">
        <f ca="1">IFERROR(INDEX(VpD!$C$3:$I$27,MATCH(E344,VpD!$B$3:$B$27,0),MATCH(R344,VpD!$C$2:$I$2,0)),0)</f>
        <v>117</v>
      </c>
      <c r="T344" s="19">
        <f t="shared" ca="1" si="74"/>
        <v>12.753</v>
      </c>
      <c r="U344" s="14" t="str">
        <f t="shared" ca="1" si="75"/>
        <v xml:space="preserve">710895.7 </v>
      </c>
      <c r="V344" s="14" t="str">
        <f t="shared" ca="1" si="76"/>
        <v>6171787.59</v>
      </c>
      <c r="W344" s="14" t="str">
        <f t="shared" ca="1" si="77"/>
        <v>POINT(710895.7 6171787.59)</v>
      </c>
      <c r="X344" s="14" t="str">
        <f>IFERROR(INDEX(BygningOmraade!B:B,MATCH(A344,BygningOmraade!A:A,0)),"")</f>
        <v/>
      </c>
    </row>
    <row r="345" spans="1:24" s="14" customFormat="1" x14ac:dyDescent="0.25">
      <c r="A345" s="14">
        <f t="shared" si="65"/>
        <v>345</v>
      </c>
      <c r="B345" s="14" t="str">
        <f t="shared" ca="1" si="66"/>
        <v>1162fcc0-660f-46c7-88a0-9b29cbab54d3</v>
      </c>
      <c r="C345" s="14" t="str">
        <f t="shared" ca="1" si="67"/>
        <v>3cae7253-095e-0f90-e044-0003ba298018</v>
      </c>
      <c r="D345" s="14">
        <f t="shared" ca="1" si="68"/>
        <v>2685033</v>
      </c>
      <c r="E345" s="1">
        <f t="shared" ca="1" si="69"/>
        <v>130</v>
      </c>
      <c r="F345" s="1">
        <f t="shared" ca="1" si="70"/>
        <v>119</v>
      </c>
      <c r="G345" s="1">
        <f t="shared" ca="1" si="71"/>
        <v>2008</v>
      </c>
      <c r="H345" s="1" t="str">
        <f ca="1">IFERROR(INDEX(Varmeinstallation!B:B,MATCH(INDIRECT($A$1&amp;"L"&amp;A345)*1,Varmeinstallation!A:A,0)),"Ingen varmeinstallationer")</f>
        <v>Fjernvarme/blokvarme (radiatorsystemer eller varmluftanlæg)</v>
      </c>
      <c r="I345" s="1" t="str">
        <f ca="1">IFERROR(INDEX(Opvarmningsmiddel!B:B,MATCH(INDIRECT($A$1&amp;"M"&amp;A345)*1,Opvarmningsmiddel!A:A,0)),"")</f>
        <v/>
      </c>
      <c r="J345" s="1">
        <f t="shared" ca="1" si="72"/>
        <v>90</v>
      </c>
      <c r="K345" s="1" t="str">
        <f ca="1">IFERROR(INDEX(Relationstabel!$C$3:$K$10,MATCH(VALUE(INDIRECT($A$1&amp;"L"&amp;A345)),Relationstabel!$A$3:$A$10,0),MATCH(IFERROR(VALUE(INDIRECT($A$1&amp;"M"&amp;A345)),0),Relationstabel!$C$1:$K$1,0)),"Ingen varmeinstallationer")</f>
        <v>Fjernvarme/ Blokvarme</v>
      </c>
      <c r="L345" s="1" t="str">
        <f ca="1">INDEX(Anvendelseskode!B:B,MATCH($E345,Anvendelseskode!$A:$A,0))</f>
        <v>Række-, kæde-, dobbelthus (lodret adskillelse mellem enhederne)</v>
      </c>
      <c r="M345" s="1" t="str">
        <f ca="1">INDEX(Anvendelseskode!C:C,MATCH($E345,Anvendelseskode!$A:$A,0))</f>
        <v>Række-, kæde og dobbelthuse</v>
      </c>
      <c r="N345" s="1" t="str">
        <f ca="1">INDEX(Anvendelseskode!D:D,MATCH($E345,Anvendelseskode!$A:$A,0))</f>
        <v>Private husholdninger</v>
      </c>
      <c r="O345" s="1" t="str">
        <f ca="1">IFERROR(INDEX(SBi!$2:$2,MATCH(G345,SBi!$1:$1,1)),SBi!$K$2)</f>
        <v>Efter 2006</v>
      </c>
      <c r="P345" s="1">
        <f ca="1">IFERROR(INDEX(SBi!$C$3:$K$28,MATCH(E345,SBi!$B$3:$B$28,0),MATCH(O345,SBi!$C$2:$K$2,0)),0)</f>
        <v>66.400000000000006</v>
      </c>
      <c r="Q345" s="19">
        <f t="shared" ca="1" si="73"/>
        <v>7.9016000000000002</v>
      </c>
      <c r="R345" s="19" t="str">
        <f ca="1">IFERROR(INDEX(VpD!$2:$2,MATCH(G345,VpD!$1:$1,1)),VpD!$I$2)</f>
        <v>&gt;1998</v>
      </c>
      <c r="S345" s="1">
        <f ca="1">IFERROR(INDEX(VpD!$C$3:$I$27,MATCH(E345,VpD!$B$3:$B$27,0),MATCH(R345,VpD!$C$2:$I$2,0)),0)</f>
        <v>65</v>
      </c>
      <c r="T345" s="19">
        <f t="shared" ca="1" si="74"/>
        <v>7.7350000000000003</v>
      </c>
      <c r="U345" s="14" t="str">
        <f t="shared" ca="1" si="75"/>
        <v xml:space="preserve">711753.22 </v>
      </c>
      <c r="V345" s="14" t="str">
        <f t="shared" ca="1" si="76"/>
        <v>6172689.81</v>
      </c>
      <c r="W345" s="14" t="str">
        <f t="shared" ca="1" si="77"/>
        <v>POINT(711753.22 6172689.81)</v>
      </c>
      <c r="X345" s="14" t="str">
        <f>IFERROR(INDEX(BygningOmraade!B:B,MATCH(A345,BygningOmraade!A:A,0)),"")</f>
        <v/>
      </c>
    </row>
    <row r="346" spans="1:24" s="14" customFormat="1" x14ac:dyDescent="0.25">
      <c r="A346" s="14">
        <f t="shared" si="65"/>
        <v>346</v>
      </c>
      <c r="B346" s="14" t="str">
        <f t="shared" ca="1" si="66"/>
        <v>116bcc7a-38c6-40eb-beea-fe1e33338179</v>
      </c>
      <c r="C346" s="14" t="str">
        <f t="shared" ca="1" si="67"/>
        <v>0a3f507e-1df0-32b8-e044-0003ba298018</v>
      </c>
      <c r="D346" s="14">
        <f t="shared" ca="1" si="68"/>
        <v>997571</v>
      </c>
      <c r="E346" s="1">
        <f t="shared" ca="1" si="69"/>
        <v>130</v>
      </c>
      <c r="F346" s="1">
        <f t="shared" ca="1" si="70"/>
        <v>101</v>
      </c>
      <c r="G346" s="1">
        <f t="shared" ca="1" si="71"/>
        <v>1966</v>
      </c>
      <c r="H346" s="1" t="str">
        <f ca="1">IFERROR(INDEX(Varmeinstallation!B:B,MATCH(INDIRECT($A$1&amp;"L"&amp;A346)*1,Varmeinstallation!A:A,0)),"Ingen varmeinstallationer")</f>
        <v>Centralvarme fra eget anlæg, et-kammer fyr</v>
      </c>
      <c r="I346" s="1" t="str">
        <f ca="1">IFERROR(INDEX(Opvarmningsmiddel!B:B,MATCH(INDIRECT($A$1&amp;"M"&amp;A346)*1,Opvarmningsmiddel!A:A,0)),"")</f>
        <v>Naturgas</v>
      </c>
      <c r="J346" s="1">
        <f t="shared" ca="1" si="72"/>
        <v>0</v>
      </c>
      <c r="K346" s="1" t="str">
        <f ca="1">IFERROR(INDEX(Relationstabel!$C$3:$K$10,MATCH(VALUE(INDIRECT($A$1&amp;"L"&amp;A346)),Relationstabel!$A$3:$A$10,0),MATCH(IFERROR(VALUE(INDIRECT($A$1&amp;"M"&amp;A346)),0),Relationstabel!$C$1:$K$1,0)),"Ingen varmeinstallationer")</f>
        <v>Naturgas</v>
      </c>
      <c r="L346" s="1" t="str">
        <f ca="1">INDEX(Anvendelseskode!B:B,MATCH($E346,Anvendelseskode!$A:$A,0))</f>
        <v>Række-, kæde-, dobbelthus (lodret adskillelse mellem enhederne)</v>
      </c>
      <c r="M346" s="1" t="str">
        <f ca="1">INDEX(Anvendelseskode!C:C,MATCH($E346,Anvendelseskode!$A:$A,0))</f>
        <v>Række-, kæde og dobbelthuse</v>
      </c>
      <c r="N346" s="1" t="str">
        <f ca="1">INDEX(Anvendelseskode!D:D,MATCH($E346,Anvendelseskode!$A:$A,0))</f>
        <v>Private husholdninger</v>
      </c>
      <c r="O346" s="1" t="str">
        <f ca="1">IFERROR(INDEX(SBi!$2:$2,MATCH(G346,SBi!$1:$1,1)),SBi!$K$2)</f>
        <v>1961-1972</v>
      </c>
      <c r="P346" s="1">
        <f ca="1">IFERROR(INDEX(SBi!$C$3:$K$28,MATCH(E346,SBi!$B$3:$B$28,0),MATCH(O346,SBi!$C$2:$K$2,0)),0)</f>
        <v>119.9</v>
      </c>
      <c r="Q346" s="19">
        <f t="shared" ca="1" si="73"/>
        <v>12.109900000000001</v>
      </c>
      <c r="R346" s="19" t="str">
        <f ca="1">IFERROR(INDEX(VpD!$2:$2,MATCH(G346,VpD!$1:$1,1)),VpD!$I$2)</f>
        <v>1961-1972</v>
      </c>
      <c r="S346" s="1">
        <f ca="1">IFERROR(INDEX(VpD!$C$3:$I$27,MATCH(E346,VpD!$B$3:$B$27,0),MATCH(R346,VpD!$C$2:$I$2,0)),0)</f>
        <v>120</v>
      </c>
      <c r="T346" s="19">
        <f t="shared" ca="1" si="74"/>
        <v>12.12</v>
      </c>
      <c r="U346" s="14" t="str">
        <f t="shared" ca="1" si="75"/>
        <v xml:space="preserve">713813.64 </v>
      </c>
      <c r="V346" s="14" t="str">
        <f t="shared" ca="1" si="76"/>
        <v>6169354.23</v>
      </c>
      <c r="W346" s="14" t="str">
        <f t="shared" ca="1" si="77"/>
        <v>POINT(713813.64 6169354.23)</v>
      </c>
      <c r="X346" s="14" t="str">
        <f>IFERROR(INDEX(BygningOmraade!B:B,MATCH(A346,BygningOmraade!A:A,0)),"")</f>
        <v/>
      </c>
    </row>
    <row r="347" spans="1:24" s="14" customFormat="1" x14ac:dyDescent="0.25">
      <c r="A347" s="14">
        <f t="shared" si="65"/>
        <v>347</v>
      </c>
      <c r="B347" s="14" t="str">
        <f t="shared" ca="1" si="66"/>
        <v>1186081c-87bc-4fec-a1c2-03c9e6a5a16f</v>
      </c>
      <c r="C347" s="14" t="str">
        <f t="shared" ca="1" si="67"/>
        <v>7da41505-8d88-4390-8c8a-21c2e6aebb38</v>
      </c>
      <c r="D347" s="14">
        <f t="shared" ca="1" si="68"/>
        <v>100089005</v>
      </c>
      <c r="E347" s="1">
        <f t="shared" ca="1" si="69"/>
        <v>130</v>
      </c>
      <c r="F347" s="1">
        <f t="shared" ca="1" si="70"/>
        <v>115</v>
      </c>
      <c r="G347" s="1">
        <f t="shared" ca="1" si="71"/>
        <v>2015</v>
      </c>
      <c r="H347" s="1" t="str">
        <f ca="1">IFERROR(INDEX(Varmeinstallation!B:B,MATCH(INDIRECT($A$1&amp;"L"&amp;A347)*1,Varmeinstallation!A:A,0)),"Ingen varmeinstallationer")</f>
        <v>Fjernvarme/blokvarme (radiatorsystemer eller varmluftanlæg)</v>
      </c>
      <c r="I347" s="1" t="str">
        <f ca="1">IFERROR(INDEX(Opvarmningsmiddel!B:B,MATCH(INDIRECT($A$1&amp;"M"&amp;A347)*1,Opvarmningsmiddel!A:A,0)),"")</f>
        <v/>
      </c>
      <c r="J347" s="1">
        <f t="shared" ca="1" si="72"/>
        <v>0</v>
      </c>
      <c r="K347" s="1" t="str">
        <f ca="1">IFERROR(INDEX(Relationstabel!$C$3:$K$10,MATCH(VALUE(INDIRECT($A$1&amp;"L"&amp;A347)),Relationstabel!$A$3:$A$10,0),MATCH(IFERROR(VALUE(INDIRECT($A$1&amp;"M"&amp;A347)),0),Relationstabel!$C$1:$K$1,0)),"Ingen varmeinstallationer")</f>
        <v>Fjernvarme/ Blokvarme</v>
      </c>
      <c r="L347" s="1" t="str">
        <f ca="1">INDEX(Anvendelseskode!B:B,MATCH($E347,Anvendelseskode!$A:$A,0))</f>
        <v>Række-, kæde-, dobbelthus (lodret adskillelse mellem enhederne)</v>
      </c>
      <c r="M347" s="1" t="str">
        <f ca="1">INDEX(Anvendelseskode!C:C,MATCH($E347,Anvendelseskode!$A:$A,0))</f>
        <v>Række-, kæde og dobbelthuse</v>
      </c>
      <c r="N347" s="1" t="str">
        <f ca="1">INDEX(Anvendelseskode!D:D,MATCH($E347,Anvendelseskode!$A:$A,0))</f>
        <v>Private husholdninger</v>
      </c>
      <c r="O347" s="1" t="str">
        <f ca="1">IFERROR(INDEX(SBi!$2:$2,MATCH(G347,SBi!$1:$1,1)),SBi!$K$2)</f>
        <v>Efter 2006</v>
      </c>
      <c r="P347" s="1">
        <f ca="1">IFERROR(INDEX(SBi!$C$3:$K$28,MATCH(E347,SBi!$B$3:$B$28,0),MATCH(O347,SBi!$C$2:$K$2,0)),0)</f>
        <v>66.400000000000006</v>
      </c>
      <c r="Q347" s="19">
        <f t="shared" ca="1" si="73"/>
        <v>7.636000000000001</v>
      </c>
      <c r="R347" s="19" t="str">
        <f ca="1">IFERROR(INDEX(VpD!$2:$2,MATCH(G347,VpD!$1:$1,1)),VpD!$I$2)</f>
        <v>&gt;1998</v>
      </c>
      <c r="S347" s="1">
        <f ca="1">IFERROR(INDEX(VpD!$C$3:$I$27,MATCH(E347,VpD!$B$3:$B$27,0),MATCH(R347,VpD!$C$2:$I$2,0)),0)</f>
        <v>65</v>
      </c>
      <c r="T347" s="19">
        <f t="shared" ca="1" si="74"/>
        <v>7.4749999999999996</v>
      </c>
      <c r="U347" s="14" t="str">
        <f t="shared" ca="1" si="75"/>
        <v xml:space="preserve">711517.41 </v>
      </c>
      <c r="V347" s="14" t="str">
        <f t="shared" ca="1" si="76"/>
        <v>6172815.7</v>
      </c>
      <c r="W347" s="14" t="str">
        <f t="shared" ca="1" si="77"/>
        <v>POINT(711517.41 6172815.7)</v>
      </c>
      <c r="X347" s="14" t="str">
        <f>IFERROR(INDEX(BygningOmraade!B:B,MATCH(A347,BygningOmraade!A:A,0)),"")</f>
        <v/>
      </c>
    </row>
    <row r="348" spans="1:24" s="14" customFormat="1" x14ac:dyDescent="0.25">
      <c r="A348" s="14">
        <f t="shared" si="65"/>
        <v>348</v>
      </c>
      <c r="B348" s="14" t="str">
        <f t="shared" ca="1" si="66"/>
        <v>118c298c-2872-488c-b989-ca63ce3a24fb</v>
      </c>
      <c r="C348" s="14" t="str">
        <f t="shared" ca="1" si="67"/>
        <v>0a3f507e-1a86-32b8-e044-0003ba298018</v>
      </c>
      <c r="D348" s="14">
        <f t="shared" ca="1" si="68"/>
        <v>997432</v>
      </c>
      <c r="E348" s="1">
        <f t="shared" ca="1" si="69"/>
        <v>120</v>
      </c>
      <c r="F348" s="1">
        <f t="shared" ca="1" si="70"/>
        <v>127</v>
      </c>
      <c r="G348" s="1">
        <f t="shared" ca="1" si="71"/>
        <v>1969</v>
      </c>
      <c r="H348" s="1" t="str">
        <f ca="1">IFERROR(INDEX(Varmeinstallation!B:B,MATCH(INDIRECT($A$1&amp;"L"&amp;A348)*1,Varmeinstallation!A:A,0)),"Ingen varmeinstallationer")</f>
        <v>Centralvarme fra eget anlæg, et-kammer fyr</v>
      </c>
      <c r="I348" s="1" t="str">
        <f ca="1">IFERROR(INDEX(Opvarmningsmiddel!B:B,MATCH(INDIRECT($A$1&amp;"M"&amp;A348)*1,Opvarmningsmiddel!A:A,0)),"")</f>
        <v>Naturgas</v>
      </c>
      <c r="J348" s="1">
        <f t="shared" ca="1" si="72"/>
        <v>0</v>
      </c>
      <c r="K348" s="1" t="str">
        <f ca="1">IFERROR(INDEX(Relationstabel!$C$3:$K$10,MATCH(VALUE(INDIRECT($A$1&amp;"L"&amp;A348)),Relationstabel!$A$3:$A$10,0),MATCH(IFERROR(VALUE(INDIRECT($A$1&amp;"M"&amp;A348)),0),Relationstabel!$C$1:$K$1,0)),"Ingen varmeinstallationer")</f>
        <v>Naturgas</v>
      </c>
      <c r="L348" s="1" t="str">
        <f ca="1">INDEX(Anvendelseskode!B:B,MATCH($E348,Anvendelseskode!$A:$A,0))</f>
        <v>Fritliggende enfamilieshus (parcelhus)</v>
      </c>
      <c r="M348" s="1" t="str">
        <f ca="1">INDEX(Anvendelseskode!C:C,MATCH($E348,Anvendelseskode!$A:$A,0))</f>
        <v>Parcelhuse</v>
      </c>
      <c r="N348" s="1" t="str">
        <f ca="1">INDEX(Anvendelseskode!D:D,MATCH($E348,Anvendelseskode!$A:$A,0))</f>
        <v>Private husholdninger</v>
      </c>
      <c r="O348" s="1" t="str">
        <f ca="1">IFERROR(INDEX(SBi!$2:$2,MATCH(G348,SBi!$1:$1,1)),SBi!$K$2)</f>
        <v>1961-1972</v>
      </c>
      <c r="P348" s="1">
        <f ca="1">IFERROR(INDEX(SBi!$C$3:$K$28,MATCH(E348,SBi!$B$3:$B$28,0),MATCH(O348,SBi!$C$2:$K$2,0)),0)</f>
        <v>134.30000000000001</v>
      </c>
      <c r="Q348" s="19">
        <f t="shared" ca="1" si="73"/>
        <v>17.056100000000001</v>
      </c>
      <c r="R348" s="19" t="str">
        <f ca="1">IFERROR(INDEX(VpD!$2:$2,MATCH(G348,VpD!$1:$1,1)),VpD!$I$2)</f>
        <v>1961-1972</v>
      </c>
      <c r="S348" s="1">
        <f ca="1">IFERROR(INDEX(VpD!$C$3:$I$27,MATCH(E348,VpD!$B$3:$B$27,0),MATCH(R348,VpD!$C$2:$I$2,0)),0)</f>
        <v>143</v>
      </c>
      <c r="T348" s="19">
        <f t="shared" ca="1" si="74"/>
        <v>18.161000000000001</v>
      </c>
      <c r="U348" s="14" t="str">
        <f t="shared" ca="1" si="75"/>
        <v xml:space="preserve">713993.27 </v>
      </c>
      <c r="V348" s="14" t="str">
        <f t="shared" ca="1" si="76"/>
        <v>6168946.54</v>
      </c>
      <c r="W348" s="14" t="str">
        <f t="shared" ca="1" si="77"/>
        <v>POINT(713993.27 6168946.54)</v>
      </c>
      <c r="X348" s="14" t="str">
        <f>IFERROR(INDEX(BygningOmraade!B:B,MATCH(A348,BygningOmraade!A:A,0)),"")</f>
        <v/>
      </c>
    </row>
    <row r="349" spans="1:24" s="14" customFormat="1" x14ac:dyDescent="0.25">
      <c r="A349" s="14">
        <f t="shared" si="65"/>
        <v>349</v>
      </c>
      <c r="B349" s="14" t="str">
        <f t="shared" ca="1" si="66"/>
        <v>119dd3ef-46f5-4143-9782-8fb23ec16c5d</v>
      </c>
      <c r="C349" s="14" t="str">
        <f t="shared" ca="1" si="67"/>
        <v>0a3f507e-1526-32b8-e044-0003ba298018</v>
      </c>
      <c r="D349" s="14">
        <f t="shared" ca="1" si="68"/>
        <v>994863</v>
      </c>
      <c r="E349" s="1">
        <f t="shared" ca="1" si="69"/>
        <v>130</v>
      </c>
      <c r="F349" s="1">
        <f t="shared" ca="1" si="70"/>
        <v>74</v>
      </c>
      <c r="G349" s="1">
        <f t="shared" ca="1" si="71"/>
        <v>1993</v>
      </c>
      <c r="H349" s="1" t="str">
        <f ca="1">IFERROR(INDEX(Varmeinstallation!B:B,MATCH(INDIRECT($A$1&amp;"L"&amp;A349)*1,Varmeinstallation!A:A,0)),"Ingen varmeinstallationer")</f>
        <v>Fjernvarme/blokvarme (radiatorsystemer eller varmluftanlæg)</v>
      </c>
      <c r="I349" s="1" t="str">
        <f ca="1">IFERROR(INDEX(Opvarmningsmiddel!B:B,MATCH(INDIRECT($A$1&amp;"M"&amp;A349)*1,Opvarmningsmiddel!A:A,0)),"")</f>
        <v/>
      </c>
      <c r="J349" s="1">
        <f t="shared" ca="1" si="72"/>
        <v>0</v>
      </c>
      <c r="K349" s="1" t="str">
        <f ca="1">IFERROR(INDEX(Relationstabel!$C$3:$K$10,MATCH(VALUE(INDIRECT($A$1&amp;"L"&amp;A349)),Relationstabel!$A$3:$A$10,0),MATCH(IFERROR(VALUE(INDIRECT($A$1&amp;"M"&amp;A349)),0),Relationstabel!$C$1:$K$1,0)),"Ingen varmeinstallationer")</f>
        <v>Fjernvarme/ Blokvarme</v>
      </c>
      <c r="L349" s="1" t="str">
        <f ca="1">INDEX(Anvendelseskode!B:B,MATCH($E349,Anvendelseskode!$A:$A,0))</f>
        <v>Række-, kæde-, dobbelthus (lodret adskillelse mellem enhederne)</v>
      </c>
      <c r="M349" s="1" t="str">
        <f ca="1">INDEX(Anvendelseskode!C:C,MATCH($E349,Anvendelseskode!$A:$A,0))</f>
        <v>Række-, kæde og dobbelthuse</v>
      </c>
      <c r="N349" s="1" t="str">
        <f ca="1">INDEX(Anvendelseskode!D:D,MATCH($E349,Anvendelseskode!$A:$A,0))</f>
        <v>Private husholdninger</v>
      </c>
      <c r="O349" s="1" t="str">
        <f ca="1">IFERROR(INDEX(SBi!$2:$2,MATCH(G349,SBi!$1:$1,1)),SBi!$K$2)</f>
        <v>1979-1998</v>
      </c>
      <c r="P349" s="1">
        <f ca="1">IFERROR(INDEX(SBi!$C$3:$K$28,MATCH(E349,SBi!$B$3:$B$28,0),MATCH(O349,SBi!$C$2:$K$2,0)),0)</f>
        <v>96.8</v>
      </c>
      <c r="Q349" s="19">
        <f t="shared" ca="1" si="73"/>
        <v>7.1631999999999998</v>
      </c>
      <c r="R349" s="19" t="str">
        <f ca="1">IFERROR(INDEX(VpD!$2:$2,MATCH(G349,VpD!$1:$1,1)),VpD!$I$2)</f>
        <v>1979-1998</v>
      </c>
      <c r="S349" s="1">
        <f ca="1">IFERROR(INDEX(VpD!$C$3:$I$27,MATCH(E349,VpD!$B$3:$B$27,0),MATCH(R349,VpD!$C$2:$I$2,0)),0)</f>
        <v>74</v>
      </c>
      <c r="T349" s="19">
        <f t="shared" ca="1" si="74"/>
        <v>5.476</v>
      </c>
      <c r="U349" s="14" t="str">
        <f t="shared" ca="1" si="75"/>
        <v xml:space="preserve">711558.89 </v>
      </c>
      <c r="V349" s="14" t="str">
        <f t="shared" ca="1" si="76"/>
        <v>6172427.16</v>
      </c>
      <c r="W349" s="14" t="str">
        <f t="shared" ca="1" si="77"/>
        <v>POINT(711558.89 6172427.16)</v>
      </c>
      <c r="X349" s="14" t="str">
        <f>IFERROR(INDEX(BygningOmraade!B:B,MATCH(A349,BygningOmraade!A:A,0)),"")</f>
        <v/>
      </c>
    </row>
    <row r="350" spans="1:24" s="14" customFormat="1" x14ac:dyDescent="0.25">
      <c r="A350" s="14">
        <f t="shared" si="65"/>
        <v>350</v>
      </c>
      <c r="B350" s="14" t="str">
        <f t="shared" ca="1" si="66"/>
        <v>11a37beb-f874-4380-b7fc-559f6517c073</v>
      </c>
      <c r="C350" s="14" t="str">
        <f t="shared" ca="1" si="67"/>
        <v>0a3f507e-1d33-32b8-e044-0003ba298018</v>
      </c>
      <c r="D350" s="14">
        <f t="shared" ca="1" si="68"/>
        <v>997188</v>
      </c>
      <c r="E350" s="1">
        <f t="shared" ca="1" si="69"/>
        <v>130</v>
      </c>
      <c r="F350" s="1">
        <f t="shared" ca="1" si="70"/>
        <v>109</v>
      </c>
      <c r="G350" s="1">
        <f t="shared" ca="1" si="71"/>
        <v>1978</v>
      </c>
      <c r="H350" s="1" t="str">
        <f ca="1">IFERROR(INDEX(Varmeinstallation!B:B,MATCH(INDIRECT($A$1&amp;"L"&amp;A350)*1,Varmeinstallation!A:A,0)),"Ingen varmeinstallationer")</f>
        <v>Fjernvarme/blokvarme (radiatorsystemer eller varmluftanlæg)</v>
      </c>
      <c r="I350" s="1" t="str">
        <f ca="1">IFERROR(INDEX(Opvarmningsmiddel!B:B,MATCH(INDIRECT($A$1&amp;"M"&amp;A350)*1,Opvarmningsmiddel!A:A,0)),"")</f>
        <v/>
      </c>
      <c r="J350" s="1">
        <f t="shared" ca="1" si="72"/>
        <v>0</v>
      </c>
      <c r="K350" s="1" t="str">
        <f ca="1">IFERROR(INDEX(Relationstabel!$C$3:$K$10,MATCH(VALUE(INDIRECT($A$1&amp;"L"&amp;A350)),Relationstabel!$A$3:$A$10,0),MATCH(IFERROR(VALUE(INDIRECT($A$1&amp;"M"&amp;A350)),0),Relationstabel!$C$1:$K$1,0)),"Ingen varmeinstallationer")</f>
        <v>Fjernvarme/ Blokvarme</v>
      </c>
      <c r="L350" s="1" t="str">
        <f ca="1">INDEX(Anvendelseskode!B:B,MATCH($E350,Anvendelseskode!$A:$A,0))</f>
        <v>Række-, kæde-, dobbelthus (lodret adskillelse mellem enhederne)</v>
      </c>
      <c r="M350" s="1" t="str">
        <f ca="1">INDEX(Anvendelseskode!C:C,MATCH($E350,Anvendelseskode!$A:$A,0))</f>
        <v>Række-, kæde og dobbelthuse</v>
      </c>
      <c r="N350" s="1" t="str">
        <f ca="1">INDEX(Anvendelseskode!D:D,MATCH($E350,Anvendelseskode!$A:$A,0))</f>
        <v>Private husholdninger</v>
      </c>
      <c r="O350" s="1" t="str">
        <f ca="1">IFERROR(INDEX(SBi!$2:$2,MATCH(G350,SBi!$1:$1,1)),SBi!$K$2)</f>
        <v>1973-1978</v>
      </c>
      <c r="P350" s="1">
        <f ca="1">IFERROR(INDEX(SBi!$C$3:$K$28,MATCH(E350,SBi!$B$3:$B$28,0),MATCH(O350,SBi!$C$2:$K$2,0)),0)</f>
        <v>112.6</v>
      </c>
      <c r="Q350" s="19">
        <f t="shared" ca="1" si="73"/>
        <v>12.273399999999999</v>
      </c>
      <c r="R350" s="19" t="str">
        <f ca="1">IFERROR(INDEX(VpD!$2:$2,MATCH(G350,VpD!$1:$1,1)),VpD!$I$2)</f>
        <v>1973-1978</v>
      </c>
      <c r="S350" s="1">
        <f ca="1">IFERROR(INDEX(VpD!$C$3:$I$27,MATCH(E350,VpD!$B$3:$B$27,0),MATCH(R350,VpD!$C$2:$I$2,0)),0)</f>
        <v>98</v>
      </c>
      <c r="T350" s="19">
        <f t="shared" ca="1" si="74"/>
        <v>10.682</v>
      </c>
      <c r="U350" s="14" t="str">
        <f t="shared" ca="1" si="75"/>
        <v xml:space="preserve">713730.57 </v>
      </c>
      <c r="V350" s="14" t="str">
        <f t="shared" ca="1" si="76"/>
        <v>6169671.65</v>
      </c>
      <c r="W350" s="14" t="str">
        <f t="shared" ca="1" si="77"/>
        <v>POINT(713730.57 6169671.65)</v>
      </c>
      <c r="X350" s="14" t="str">
        <f>IFERROR(INDEX(BygningOmraade!B:B,MATCH(A350,BygningOmraade!A:A,0)),"")</f>
        <v/>
      </c>
    </row>
    <row r="351" spans="1:24" s="14" customFormat="1" x14ac:dyDescent="0.25">
      <c r="A351" s="14">
        <f t="shared" si="65"/>
        <v>351</v>
      </c>
      <c r="B351" s="14" t="str">
        <f t="shared" ca="1" si="66"/>
        <v>11d7b8d3-50da-47f1-aebb-936ca7093e36</v>
      </c>
      <c r="C351" s="14" t="str">
        <f t="shared" ca="1" si="67"/>
        <v>0a3f507e-2226-32b8-e044-0003ba298018</v>
      </c>
      <c r="D351" s="14">
        <f t="shared" ca="1" si="68"/>
        <v>996069</v>
      </c>
      <c r="E351" s="1">
        <f t="shared" ca="1" si="69"/>
        <v>120</v>
      </c>
      <c r="F351" s="1">
        <f t="shared" ca="1" si="70"/>
        <v>186</v>
      </c>
      <c r="G351" s="1">
        <f t="shared" ca="1" si="71"/>
        <v>1999</v>
      </c>
      <c r="H351" s="1" t="str">
        <f ca="1">IFERROR(INDEX(Varmeinstallation!B:B,MATCH(INDIRECT($A$1&amp;"L"&amp;A351)*1,Varmeinstallation!A:A,0)),"Ingen varmeinstallationer")</f>
        <v>Centralvarme fra eget anlæg, et-kammer fyr</v>
      </c>
      <c r="I351" s="1" t="str">
        <f ca="1">IFERROR(INDEX(Opvarmningsmiddel!B:B,MATCH(INDIRECT($A$1&amp;"M"&amp;A351)*1,Opvarmningsmiddel!A:A,0)),"")</f>
        <v>Naturgas</v>
      </c>
      <c r="J351" s="1">
        <f t="shared" ca="1" si="72"/>
        <v>2</v>
      </c>
      <c r="K351" s="1" t="str">
        <f ca="1">IFERROR(INDEX(Relationstabel!$C$3:$K$10,MATCH(VALUE(INDIRECT($A$1&amp;"L"&amp;A351)),Relationstabel!$A$3:$A$10,0),MATCH(IFERROR(VALUE(INDIRECT($A$1&amp;"M"&amp;A351)),0),Relationstabel!$C$1:$K$1,0)),"Ingen varmeinstallationer")</f>
        <v>Naturgas</v>
      </c>
      <c r="L351" s="1" t="str">
        <f ca="1">INDEX(Anvendelseskode!B:B,MATCH($E351,Anvendelseskode!$A:$A,0))</f>
        <v>Fritliggende enfamilieshus (parcelhus)</v>
      </c>
      <c r="M351" s="1" t="str">
        <f ca="1">INDEX(Anvendelseskode!C:C,MATCH($E351,Anvendelseskode!$A:$A,0))</f>
        <v>Parcelhuse</v>
      </c>
      <c r="N351" s="1" t="str">
        <f ca="1">INDEX(Anvendelseskode!D:D,MATCH($E351,Anvendelseskode!$A:$A,0))</f>
        <v>Private husholdninger</v>
      </c>
      <c r="O351" s="1" t="str">
        <f ca="1">IFERROR(INDEX(SBi!$2:$2,MATCH(G351,SBi!$1:$1,1)),SBi!$K$2)</f>
        <v>1999-2006</v>
      </c>
      <c r="P351" s="1">
        <f ca="1">IFERROR(INDEX(SBi!$C$3:$K$28,MATCH(E351,SBi!$B$3:$B$28,0),MATCH(O351,SBi!$C$2:$K$2,0)),0)</f>
        <v>83.9</v>
      </c>
      <c r="Q351" s="19">
        <f t="shared" ca="1" si="73"/>
        <v>15.605400000000001</v>
      </c>
      <c r="R351" s="19" t="str">
        <f ca="1">IFERROR(INDEX(VpD!$2:$2,MATCH(G351,VpD!$1:$1,1)),VpD!$I$2)</f>
        <v>&gt;1998</v>
      </c>
      <c r="S351" s="1">
        <f ca="1">IFERROR(INDEX(VpD!$C$3:$I$27,MATCH(E351,VpD!$B$3:$B$27,0),MATCH(R351,VpD!$C$2:$I$2,0)),0)</f>
        <v>72</v>
      </c>
      <c r="T351" s="19">
        <f t="shared" ca="1" si="74"/>
        <v>13.391999999999999</v>
      </c>
      <c r="U351" s="14" t="str">
        <f t="shared" ca="1" si="75"/>
        <v xml:space="preserve">712494.71 </v>
      </c>
      <c r="V351" s="14" t="str">
        <f t="shared" ca="1" si="76"/>
        <v>6169186.4</v>
      </c>
      <c r="W351" s="14" t="str">
        <f t="shared" ca="1" si="77"/>
        <v>POINT(712494.71 6169186.4)</v>
      </c>
      <c r="X351" s="14" t="str">
        <f>IFERROR(INDEX(BygningOmraade!B:B,MATCH(A351,BygningOmraade!A:A,0)),"")</f>
        <v/>
      </c>
    </row>
    <row r="352" spans="1:24" s="14" customFormat="1" x14ac:dyDescent="0.25">
      <c r="A352" s="14">
        <f t="shared" si="65"/>
        <v>352</v>
      </c>
      <c r="B352" s="14" t="str">
        <f t="shared" ca="1" si="66"/>
        <v>11dc8ad2-b608-4abf-857d-6fd999cf77bb</v>
      </c>
      <c r="C352" s="14" t="str">
        <f t="shared" ca="1" si="67"/>
        <v>0a3f507e-1e1c-32b8-e044-0003ba298018</v>
      </c>
      <c r="D352" s="14">
        <f t="shared" ca="1" si="68"/>
        <v>995592</v>
      </c>
      <c r="E352" s="1">
        <f t="shared" ca="1" si="69"/>
        <v>120</v>
      </c>
      <c r="F352" s="1">
        <f t="shared" ca="1" si="70"/>
        <v>105</v>
      </c>
      <c r="G352" s="1">
        <f t="shared" ca="1" si="71"/>
        <v>1994</v>
      </c>
      <c r="H352" s="1" t="str">
        <f ca="1">IFERROR(INDEX(Varmeinstallation!B:B,MATCH(INDIRECT($A$1&amp;"L"&amp;A352)*1,Varmeinstallation!A:A,0)),"Ingen varmeinstallationer")</f>
        <v>Centralvarme fra eget anlæg, et-kammer fyr</v>
      </c>
      <c r="I352" s="1" t="str">
        <f ca="1">IFERROR(INDEX(Opvarmningsmiddel!B:B,MATCH(INDIRECT($A$1&amp;"M"&amp;A352)*1,Opvarmningsmiddel!A:A,0)),"")</f>
        <v>Naturgas</v>
      </c>
      <c r="J352" s="1">
        <f t="shared" ca="1" si="72"/>
        <v>0</v>
      </c>
      <c r="K352" s="1" t="str">
        <f ca="1">IFERROR(INDEX(Relationstabel!$C$3:$K$10,MATCH(VALUE(INDIRECT($A$1&amp;"L"&amp;A352)),Relationstabel!$A$3:$A$10,0),MATCH(IFERROR(VALUE(INDIRECT($A$1&amp;"M"&amp;A352)),0),Relationstabel!$C$1:$K$1,0)),"Ingen varmeinstallationer")</f>
        <v>Naturgas</v>
      </c>
      <c r="L352" s="1" t="str">
        <f ca="1">INDEX(Anvendelseskode!B:B,MATCH($E352,Anvendelseskode!$A:$A,0))</f>
        <v>Fritliggende enfamilieshus (parcelhus)</v>
      </c>
      <c r="M352" s="1" t="str">
        <f ca="1">INDEX(Anvendelseskode!C:C,MATCH($E352,Anvendelseskode!$A:$A,0))</f>
        <v>Parcelhuse</v>
      </c>
      <c r="N352" s="1" t="str">
        <f ca="1">INDEX(Anvendelseskode!D:D,MATCH($E352,Anvendelseskode!$A:$A,0))</f>
        <v>Private husholdninger</v>
      </c>
      <c r="O352" s="1" t="str">
        <f ca="1">IFERROR(INDEX(SBi!$2:$2,MATCH(G352,SBi!$1:$1,1)),SBi!$K$2)</f>
        <v>1979-1998</v>
      </c>
      <c r="P352" s="1">
        <f ca="1">IFERROR(INDEX(SBi!$C$3:$K$28,MATCH(E352,SBi!$B$3:$B$28,0),MATCH(O352,SBi!$C$2:$K$2,0)),0)</f>
        <v>105.4</v>
      </c>
      <c r="Q352" s="19">
        <f t="shared" ca="1" si="73"/>
        <v>11.067</v>
      </c>
      <c r="R352" s="19" t="str">
        <f ca="1">IFERROR(INDEX(VpD!$2:$2,MATCH(G352,VpD!$1:$1,1)),VpD!$I$2)</f>
        <v>1979-1998</v>
      </c>
      <c r="S352" s="1">
        <f ca="1">IFERROR(INDEX(VpD!$C$3:$I$27,MATCH(E352,VpD!$B$3:$B$27,0),MATCH(R352,VpD!$C$2:$I$2,0)),0)</f>
        <v>90</v>
      </c>
      <c r="T352" s="19">
        <f t="shared" ca="1" si="74"/>
        <v>9.4499999999999993</v>
      </c>
      <c r="U352" s="14" t="str">
        <f t="shared" ca="1" si="75"/>
        <v xml:space="preserve">711949.37 </v>
      </c>
      <c r="V352" s="14" t="str">
        <f t="shared" ca="1" si="76"/>
        <v>6169487.73</v>
      </c>
      <c r="W352" s="14" t="str">
        <f t="shared" ca="1" si="77"/>
        <v>POINT(711949.37 6169487.73)</v>
      </c>
      <c r="X352" s="14" t="str">
        <f>IFERROR(INDEX(BygningOmraade!B:B,MATCH(A352,BygningOmraade!A:A,0)),"")</f>
        <v/>
      </c>
    </row>
    <row r="353" spans="1:24" s="14" customFormat="1" x14ac:dyDescent="0.25">
      <c r="A353" s="14">
        <f t="shared" si="65"/>
        <v>353</v>
      </c>
      <c r="B353" s="14" t="str">
        <f t="shared" ca="1" si="66"/>
        <v>11e53281-5379-4066-8ff6-cc229bb08c25</v>
      </c>
      <c r="C353" s="14" t="str">
        <f t="shared" ca="1" si="67"/>
        <v>0a3f507e-1654-32b8-e044-0003ba298018</v>
      </c>
      <c r="D353" s="14">
        <f t="shared" ca="1" si="68"/>
        <v>997661</v>
      </c>
      <c r="E353" s="1">
        <f t="shared" ca="1" si="69"/>
        <v>130</v>
      </c>
      <c r="F353" s="1">
        <f t="shared" ca="1" si="70"/>
        <v>124</v>
      </c>
      <c r="G353" s="1">
        <f t="shared" ca="1" si="71"/>
        <v>1980</v>
      </c>
      <c r="H353" s="1" t="str">
        <f ca="1">IFERROR(INDEX(Varmeinstallation!B:B,MATCH(INDIRECT($A$1&amp;"L"&amp;A353)*1,Varmeinstallation!A:A,0)),"Ingen varmeinstallationer")</f>
        <v>Centralvarme fra eget anlæg, et-kammer fyr</v>
      </c>
      <c r="I353" s="1" t="str">
        <f ca="1">IFERROR(INDEX(Opvarmningsmiddel!B:B,MATCH(INDIRECT($A$1&amp;"M"&amp;A353)*1,Opvarmningsmiddel!A:A,0)),"")</f>
        <v>Naturgas</v>
      </c>
      <c r="J353" s="1">
        <f t="shared" ca="1" si="72"/>
        <v>0</v>
      </c>
      <c r="K353" s="1" t="str">
        <f ca="1">IFERROR(INDEX(Relationstabel!$C$3:$K$10,MATCH(VALUE(INDIRECT($A$1&amp;"L"&amp;A353)),Relationstabel!$A$3:$A$10,0),MATCH(IFERROR(VALUE(INDIRECT($A$1&amp;"M"&amp;A353)),0),Relationstabel!$C$1:$K$1,0)),"Ingen varmeinstallationer")</f>
        <v>Naturgas</v>
      </c>
      <c r="L353" s="1" t="str">
        <f ca="1">INDEX(Anvendelseskode!B:B,MATCH($E353,Anvendelseskode!$A:$A,0))</f>
        <v>Række-, kæde-, dobbelthus (lodret adskillelse mellem enhederne)</v>
      </c>
      <c r="M353" s="1" t="str">
        <f ca="1">INDEX(Anvendelseskode!C:C,MATCH($E353,Anvendelseskode!$A:$A,0))</f>
        <v>Række-, kæde og dobbelthuse</v>
      </c>
      <c r="N353" s="1" t="str">
        <f ca="1">INDEX(Anvendelseskode!D:D,MATCH($E353,Anvendelseskode!$A:$A,0))</f>
        <v>Private husholdninger</v>
      </c>
      <c r="O353" s="1" t="str">
        <f ca="1">IFERROR(INDEX(SBi!$2:$2,MATCH(G353,SBi!$1:$1,1)),SBi!$K$2)</f>
        <v>1979-1998</v>
      </c>
      <c r="P353" s="1">
        <f ca="1">IFERROR(INDEX(SBi!$C$3:$K$28,MATCH(E353,SBi!$B$3:$B$28,0),MATCH(O353,SBi!$C$2:$K$2,0)),0)</f>
        <v>96.8</v>
      </c>
      <c r="Q353" s="19">
        <f t="shared" ca="1" si="73"/>
        <v>12.0032</v>
      </c>
      <c r="R353" s="19" t="str">
        <f ca="1">IFERROR(INDEX(VpD!$2:$2,MATCH(G353,VpD!$1:$1,1)),VpD!$I$2)</f>
        <v>1979-1998</v>
      </c>
      <c r="S353" s="1">
        <f ca="1">IFERROR(INDEX(VpD!$C$3:$I$27,MATCH(E353,VpD!$B$3:$B$27,0),MATCH(R353,VpD!$C$2:$I$2,0)),0)</f>
        <v>74</v>
      </c>
      <c r="T353" s="19">
        <f t="shared" ca="1" si="74"/>
        <v>9.1760000000000002</v>
      </c>
      <c r="U353" s="14" t="str">
        <f t="shared" ca="1" si="75"/>
        <v xml:space="preserve">714182.96 </v>
      </c>
      <c r="V353" s="14" t="str">
        <f t="shared" ca="1" si="76"/>
        <v>6168672.15</v>
      </c>
      <c r="W353" s="14" t="str">
        <f t="shared" ca="1" si="77"/>
        <v>POINT(714182.96 6168672.15)</v>
      </c>
      <c r="X353" s="14" t="str">
        <f>IFERROR(INDEX(BygningOmraade!B:B,MATCH(A353,BygningOmraade!A:A,0)),"")</f>
        <v/>
      </c>
    </row>
    <row r="354" spans="1:24" s="14" customFormat="1" x14ac:dyDescent="0.25">
      <c r="A354" s="14">
        <f t="shared" si="65"/>
        <v>354</v>
      </c>
      <c r="B354" s="14" t="str">
        <f t="shared" ca="1" si="66"/>
        <v>11e6b89a-14d3-49a7-af0f-77cf3a703426</v>
      </c>
      <c r="C354" s="14" t="str">
        <f t="shared" ca="1" si="67"/>
        <v>0a3f507e-1f5b-32b8-e044-0003ba298018</v>
      </c>
      <c r="D354" s="14">
        <f t="shared" ca="1" si="68"/>
        <v>993873</v>
      </c>
      <c r="E354" s="1">
        <f t="shared" ca="1" si="69"/>
        <v>120</v>
      </c>
      <c r="F354" s="1">
        <f t="shared" ca="1" si="70"/>
        <v>171</v>
      </c>
      <c r="G354" s="1">
        <f t="shared" ca="1" si="71"/>
        <v>1969</v>
      </c>
      <c r="H354" s="1" t="str">
        <f ca="1">IFERROR(INDEX(Varmeinstallation!B:B,MATCH(INDIRECT($A$1&amp;"L"&amp;A354)*1,Varmeinstallation!A:A,0)),"Ingen varmeinstallationer")</f>
        <v>Fjernvarme/blokvarme (radiatorsystemer eller varmluftanlæg)</v>
      </c>
      <c r="I354" s="1" t="str">
        <f ca="1">IFERROR(INDEX(Opvarmningsmiddel!B:B,MATCH(INDIRECT($A$1&amp;"M"&amp;A354)*1,Opvarmningsmiddel!A:A,0)),"")</f>
        <v/>
      </c>
      <c r="J354" s="1">
        <f t="shared" ca="1" si="72"/>
        <v>0</v>
      </c>
      <c r="K354" s="1" t="str">
        <f ca="1">IFERROR(INDEX(Relationstabel!$C$3:$K$10,MATCH(VALUE(INDIRECT($A$1&amp;"L"&amp;A354)),Relationstabel!$A$3:$A$10,0),MATCH(IFERROR(VALUE(INDIRECT($A$1&amp;"M"&amp;A354)),0),Relationstabel!$C$1:$K$1,0)),"Ingen varmeinstallationer")</f>
        <v>Fjernvarme/ Blokvarme</v>
      </c>
      <c r="L354" s="1" t="str">
        <f ca="1">INDEX(Anvendelseskode!B:B,MATCH($E354,Anvendelseskode!$A:$A,0))</f>
        <v>Fritliggende enfamilieshus (parcelhus)</v>
      </c>
      <c r="M354" s="1" t="str">
        <f ca="1">INDEX(Anvendelseskode!C:C,MATCH($E354,Anvendelseskode!$A:$A,0))</f>
        <v>Parcelhuse</v>
      </c>
      <c r="N354" s="1" t="str">
        <f ca="1">INDEX(Anvendelseskode!D:D,MATCH($E354,Anvendelseskode!$A:$A,0))</f>
        <v>Private husholdninger</v>
      </c>
      <c r="O354" s="1" t="str">
        <f ca="1">IFERROR(INDEX(SBi!$2:$2,MATCH(G354,SBi!$1:$1,1)),SBi!$K$2)</f>
        <v>1961-1972</v>
      </c>
      <c r="P354" s="1">
        <f ca="1">IFERROR(INDEX(SBi!$C$3:$K$28,MATCH(E354,SBi!$B$3:$B$28,0),MATCH(O354,SBi!$C$2:$K$2,0)),0)</f>
        <v>134.30000000000001</v>
      </c>
      <c r="Q354" s="19">
        <f t="shared" ca="1" si="73"/>
        <v>22.965300000000003</v>
      </c>
      <c r="R354" s="19" t="str">
        <f ca="1">IFERROR(INDEX(VpD!$2:$2,MATCH(G354,VpD!$1:$1,1)),VpD!$I$2)</f>
        <v>1961-1972</v>
      </c>
      <c r="S354" s="1">
        <f ca="1">IFERROR(INDEX(VpD!$C$3:$I$27,MATCH(E354,VpD!$B$3:$B$27,0),MATCH(R354,VpD!$C$2:$I$2,0)),0)</f>
        <v>143</v>
      </c>
      <c r="T354" s="19">
        <f t="shared" ca="1" si="74"/>
        <v>24.452999999999999</v>
      </c>
      <c r="U354" s="14" t="str">
        <f t="shared" ca="1" si="75"/>
        <v xml:space="preserve">711222.74 </v>
      </c>
      <c r="V354" s="14" t="str">
        <f t="shared" ca="1" si="76"/>
        <v>6172010.73</v>
      </c>
      <c r="W354" s="14" t="str">
        <f t="shared" ca="1" si="77"/>
        <v>POINT(711222.74 6172010.73)</v>
      </c>
      <c r="X354" s="14" t="str">
        <f>IFERROR(INDEX(BygningOmraade!B:B,MATCH(A354,BygningOmraade!A:A,0)),"")</f>
        <v/>
      </c>
    </row>
    <row r="355" spans="1:24" s="14" customFormat="1" x14ac:dyDescent="0.25">
      <c r="A355" s="14">
        <f t="shared" si="65"/>
        <v>355</v>
      </c>
      <c r="B355" s="14" t="str">
        <f t="shared" ca="1" si="66"/>
        <v>11e8cb53-5d2e-482b-95dd-983ce0724437</v>
      </c>
      <c r="C355" s="14" t="str">
        <f t="shared" ca="1" si="67"/>
        <v>0a3f507e-1eb0-32b8-e044-0003ba298018</v>
      </c>
      <c r="D355" s="14">
        <f t="shared" ca="1" si="68"/>
        <v>994972</v>
      </c>
      <c r="E355" s="1">
        <f t="shared" ca="1" si="69"/>
        <v>120</v>
      </c>
      <c r="F355" s="1">
        <f t="shared" ca="1" si="70"/>
        <v>129</v>
      </c>
      <c r="G355" s="1">
        <f t="shared" ca="1" si="71"/>
        <v>1969</v>
      </c>
      <c r="H355" s="1" t="str">
        <f ca="1">IFERROR(INDEX(Varmeinstallation!B:B,MATCH(INDIRECT($A$1&amp;"L"&amp;A355)*1,Varmeinstallation!A:A,0)),"Ingen varmeinstallationer")</f>
        <v>Centralvarme fra eget anlæg, et-kammer fyr</v>
      </c>
      <c r="I355" s="1" t="str">
        <f ca="1">IFERROR(INDEX(Opvarmningsmiddel!B:B,MATCH(INDIRECT($A$1&amp;"M"&amp;A355)*1,Opvarmningsmiddel!A:A,0)),"")</f>
        <v>Naturgas</v>
      </c>
      <c r="J355" s="1">
        <f t="shared" ca="1" si="72"/>
        <v>0</v>
      </c>
      <c r="K355" s="1" t="str">
        <f ca="1">IFERROR(INDEX(Relationstabel!$C$3:$K$10,MATCH(VALUE(INDIRECT($A$1&amp;"L"&amp;A355)),Relationstabel!$A$3:$A$10,0),MATCH(IFERROR(VALUE(INDIRECT($A$1&amp;"M"&amp;A355)),0),Relationstabel!$C$1:$K$1,0)),"Ingen varmeinstallationer")</f>
        <v>Naturgas</v>
      </c>
      <c r="L355" s="1" t="str">
        <f ca="1">INDEX(Anvendelseskode!B:B,MATCH($E355,Anvendelseskode!$A:$A,0))</f>
        <v>Fritliggende enfamilieshus (parcelhus)</v>
      </c>
      <c r="M355" s="1" t="str">
        <f ca="1">INDEX(Anvendelseskode!C:C,MATCH($E355,Anvendelseskode!$A:$A,0))</f>
        <v>Parcelhuse</v>
      </c>
      <c r="N355" s="1" t="str">
        <f ca="1">INDEX(Anvendelseskode!D:D,MATCH($E355,Anvendelseskode!$A:$A,0))</f>
        <v>Private husholdninger</v>
      </c>
      <c r="O355" s="1" t="str">
        <f ca="1">IFERROR(INDEX(SBi!$2:$2,MATCH(G355,SBi!$1:$1,1)),SBi!$K$2)</f>
        <v>1961-1972</v>
      </c>
      <c r="P355" s="1">
        <f ca="1">IFERROR(INDEX(SBi!$C$3:$K$28,MATCH(E355,SBi!$B$3:$B$28,0),MATCH(O355,SBi!$C$2:$K$2,0)),0)</f>
        <v>134.30000000000001</v>
      </c>
      <c r="Q355" s="19">
        <f t="shared" ca="1" si="73"/>
        <v>17.3247</v>
      </c>
      <c r="R355" s="19" t="str">
        <f ca="1">IFERROR(INDEX(VpD!$2:$2,MATCH(G355,VpD!$1:$1,1)),VpD!$I$2)</f>
        <v>1961-1972</v>
      </c>
      <c r="S355" s="1">
        <f ca="1">IFERROR(INDEX(VpD!$C$3:$I$27,MATCH(E355,VpD!$B$3:$B$27,0),MATCH(R355,VpD!$C$2:$I$2,0)),0)</f>
        <v>143</v>
      </c>
      <c r="T355" s="19">
        <f t="shared" ca="1" si="74"/>
        <v>18.446999999999999</v>
      </c>
      <c r="U355" s="14" t="str">
        <f t="shared" ca="1" si="75"/>
        <v xml:space="preserve">711731.44 </v>
      </c>
      <c r="V355" s="14" t="str">
        <f t="shared" ca="1" si="76"/>
        <v>6171941.66</v>
      </c>
      <c r="W355" s="14" t="str">
        <f t="shared" ca="1" si="77"/>
        <v>POINT(711731.44 6171941.66)</v>
      </c>
      <c r="X355" s="14" t="str">
        <f>IFERROR(INDEX(BygningOmraade!B:B,MATCH(A355,BygningOmraade!A:A,0)),"")</f>
        <v/>
      </c>
    </row>
    <row r="356" spans="1:24" s="14" customFormat="1" x14ac:dyDescent="0.25">
      <c r="A356" s="14">
        <f t="shared" si="65"/>
        <v>356</v>
      </c>
      <c r="B356" s="14" t="str">
        <f t="shared" ca="1" si="66"/>
        <v>11f39f48-332c-40b3-86b0-1cef7e2602b9</v>
      </c>
      <c r="C356" s="14" t="str">
        <f t="shared" ca="1" si="67"/>
        <v>0a3f507e-2337-32b8-e044-0003ba298018</v>
      </c>
      <c r="D356" s="14">
        <f t="shared" ca="1" si="68"/>
        <v>996420</v>
      </c>
      <c r="E356" s="1">
        <f t="shared" ca="1" si="69"/>
        <v>120</v>
      </c>
      <c r="F356" s="1">
        <f t="shared" ca="1" si="70"/>
        <v>153</v>
      </c>
      <c r="G356" s="1">
        <f t="shared" ca="1" si="71"/>
        <v>1995</v>
      </c>
      <c r="H356" s="1" t="str">
        <f ca="1">IFERROR(INDEX(Varmeinstallation!B:B,MATCH(INDIRECT($A$1&amp;"L"&amp;A356)*1,Varmeinstallation!A:A,0)),"Ingen varmeinstallationer")</f>
        <v>Elovne, elpaneler</v>
      </c>
      <c r="I356" s="1" t="str">
        <f ca="1">IFERROR(INDEX(Opvarmningsmiddel!B:B,MATCH(INDIRECT($A$1&amp;"M"&amp;A356)*1,Opvarmningsmiddel!A:A,0)),"")</f>
        <v>Elektricitet</v>
      </c>
      <c r="J356" s="1">
        <f t="shared" ca="1" si="72"/>
        <v>2</v>
      </c>
      <c r="K356" s="1" t="str">
        <f ca="1">IFERROR(INDEX(Relationstabel!$C$3:$K$10,MATCH(VALUE(INDIRECT($A$1&amp;"L"&amp;A356)),Relationstabel!$A$3:$A$10,0),MATCH(IFERROR(VALUE(INDIRECT($A$1&amp;"M"&amp;A356)),0),Relationstabel!$C$1:$K$1,0)),"Ingen varmeinstallationer")</f>
        <v>Elvarme</v>
      </c>
      <c r="L356" s="1" t="str">
        <f ca="1">INDEX(Anvendelseskode!B:B,MATCH($E356,Anvendelseskode!$A:$A,0))</f>
        <v>Fritliggende enfamilieshus (parcelhus)</v>
      </c>
      <c r="M356" s="1" t="str">
        <f ca="1">INDEX(Anvendelseskode!C:C,MATCH($E356,Anvendelseskode!$A:$A,0))</f>
        <v>Parcelhuse</v>
      </c>
      <c r="N356" s="1" t="str">
        <f ca="1">INDEX(Anvendelseskode!D:D,MATCH($E356,Anvendelseskode!$A:$A,0))</f>
        <v>Private husholdninger</v>
      </c>
      <c r="O356" s="1" t="str">
        <f ca="1">IFERROR(INDEX(SBi!$2:$2,MATCH(G356,SBi!$1:$1,1)),SBi!$K$2)</f>
        <v>1979-1998</v>
      </c>
      <c r="P356" s="1">
        <f ca="1">IFERROR(INDEX(SBi!$C$3:$K$28,MATCH(E356,SBi!$B$3:$B$28,0),MATCH(O356,SBi!$C$2:$K$2,0)),0)</f>
        <v>105.4</v>
      </c>
      <c r="Q356" s="19">
        <f t="shared" ca="1" si="73"/>
        <v>16.126200000000001</v>
      </c>
      <c r="R356" s="19" t="str">
        <f ca="1">IFERROR(INDEX(VpD!$2:$2,MATCH(G356,VpD!$1:$1,1)),VpD!$I$2)</f>
        <v>1979-1998</v>
      </c>
      <c r="S356" s="1">
        <f ca="1">IFERROR(INDEX(VpD!$C$3:$I$27,MATCH(E356,VpD!$B$3:$B$27,0),MATCH(R356,VpD!$C$2:$I$2,0)),0)</f>
        <v>90</v>
      </c>
      <c r="T356" s="19">
        <f t="shared" ca="1" si="74"/>
        <v>13.77</v>
      </c>
      <c r="U356" s="14" t="str">
        <f t="shared" ca="1" si="75"/>
        <v xml:space="preserve">713388.7 </v>
      </c>
      <c r="V356" s="14" t="str">
        <f t="shared" ca="1" si="76"/>
        <v>6168513.24</v>
      </c>
      <c r="W356" s="14" t="str">
        <f t="shared" ca="1" si="77"/>
        <v>POINT(713388.7 6168513.24)</v>
      </c>
      <c r="X356" s="14" t="str">
        <f>IFERROR(INDEX(BygningOmraade!B:B,MATCH(A356,BygningOmraade!A:A,0)),"")</f>
        <v/>
      </c>
    </row>
    <row r="357" spans="1:24" s="14" customFormat="1" x14ac:dyDescent="0.25">
      <c r="A357" s="14">
        <f t="shared" si="65"/>
        <v>357</v>
      </c>
      <c r="B357" s="14" t="str">
        <f t="shared" ca="1" si="66"/>
        <v>11f764a9-6e46-46c1-9ae6-78542dd64d0b</v>
      </c>
      <c r="C357" s="14" t="str">
        <f t="shared" ca="1" si="67"/>
        <v>0c8237e9-56e7-40ec-ae21-d1ceb7a9f3c9</v>
      </c>
      <c r="D357" s="14">
        <f t="shared" ca="1" si="68"/>
        <v>100103525</v>
      </c>
      <c r="E357" s="1">
        <f t="shared" ca="1" si="69"/>
        <v>130</v>
      </c>
      <c r="F357" s="1">
        <f t="shared" ca="1" si="70"/>
        <v>120</v>
      </c>
      <c r="G357" s="1">
        <f t="shared" ca="1" si="71"/>
        <v>2017</v>
      </c>
      <c r="H357" s="1" t="str">
        <f ca="1">IFERROR(INDEX(Varmeinstallation!B:B,MATCH(INDIRECT($A$1&amp;"L"&amp;A357)*1,Varmeinstallation!A:A,0)),"Ingen varmeinstallationer")</f>
        <v>Fjernvarme/blokvarme (radiatorsystemer eller varmluftanlæg)</v>
      </c>
      <c r="I357" s="1" t="str">
        <f ca="1">IFERROR(INDEX(Opvarmningsmiddel!B:B,MATCH(INDIRECT($A$1&amp;"M"&amp;A357)*1,Opvarmningsmiddel!A:A,0)),"")</f>
        <v/>
      </c>
      <c r="J357" s="1">
        <f t="shared" ca="1" si="72"/>
        <v>0</v>
      </c>
      <c r="K357" s="1" t="str">
        <f ca="1">IFERROR(INDEX(Relationstabel!$C$3:$K$10,MATCH(VALUE(INDIRECT($A$1&amp;"L"&amp;A357)),Relationstabel!$A$3:$A$10,0),MATCH(IFERROR(VALUE(INDIRECT($A$1&amp;"M"&amp;A357)),0),Relationstabel!$C$1:$K$1,0)),"Ingen varmeinstallationer")</f>
        <v>Fjernvarme/ Blokvarme</v>
      </c>
      <c r="L357" s="1" t="str">
        <f ca="1">INDEX(Anvendelseskode!B:B,MATCH($E357,Anvendelseskode!$A:$A,0))</f>
        <v>Række-, kæde-, dobbelthus (lodret adskillelse mellem enhederne)</v>
      </c>
      <c r="M357" s="1" t="str">
        <f ca="1">INDEX(Anvendelseskode!C:C,MATCH($E357,Anvendelseskode!$A:$A,0))</f>
        <v>Række-, kæde og dobbelthuse</v>
      </c>
      <c r="N357" s="1" t="str">
        <f ca="1">INDEX(Anvendelseskode!D:D,MATCH($E357,Anvendelseskode!$A:$A,0))</f>
        <v>Private husholdninger</v>
      </c>
      <c r="O357" s="1" t="str">
        <f ca="1">IFERROR(INDEX(SBi!$2:$2,MATCH(G357,SBi!$1:$1,1)),SBi!$K$2)</f>
        <v>Efter 2006</v>
      </c>
      <c r="P357" s="1">
        <f ca="1">IFERROR(INDEX(SBi!$C$3:$K$28,MATCH(E357,SBi!$B$3:$B$28,0),MATCH(O357,SBi!$C$2:$K$2,0)),0)</f>
        <v>66.400000000000006</v>
      </c>
      <c r="Q357" s="19">
        <f t="shared" ca="1" si="73"/>
        <v>7.9680000000000009</v>
      </c>
      <c r="R357" s="19" t="str">
        <f ca="1">IFERROR(INDEX(VpD!$2:$2,MATCH(G357,VpD!$1:$1,1)),VpD!$I$2)</f>
        <v>&gt;1998</v>
      </c>
      <c r="S357" s="1">
        <f ca="1">IFERROR(INDEX(VpD!$C$3:$I$27,MATCH(E357,VpD!$B$3:$B$27,0),MATCH(R357,VpD!$C$2:$I$2,0)),0)</f>
        <v>65</v>
      </c>
      <c r="T357" s="19">
        <f t="shared" ca="1" si="74"/>
        <v>7.8</v>
      </c>
      <c r="U357" s="14" t="str">
        <f t="shared" ca="1" si="75"/>
        <v xml:space="preserve">711512.9 </v>
      </c>
      <c r="V357" s="14" t="str">
        <f t="shared" ca="1" si="76"/>
        <v>6172893.7</v>
      </c>
      <c r="W357" s="14" t="str">
        <f t="shared" ca="1" si="77"/>
        <v>POINT(711512.9 6172893.7)</v>
      </c>
      <c r="X357" s="14" t="str">
        <f>IFERROR(INDEX(BygningOmraade!B:B,MATCH(A357,BygningOmraade!A:A,0)),"")</f>
        <v/>
      </c>
    </row>
    <row r="358" spans="1:24" s="14" customFormat="1" x14ac:dyDescent="0.25">
      <c r="A358" s="14">
        <f t="shared" si="65"/>
        <v>358</v>
      </c>
      <c r="B358" s="14" t="str">
        <f t="shared" ca="1" si="66"/>
        <v>120223f8-dbae-4f29-a8fa-5bc455de517c</v>
      </c>
      <c r="C358" s="14" t="str">
        <f t="shared" ca="1" si="67"/>
        <v>0a3f507e-2453-32b8-e044-0003ba298018</v>
      </c>
      <c r="D358" s="14">
        <f t="shared" ca="1" si="68"/>
        <v>995927</v>
      </c>
      <c r="E358" s="1">
        <f t="shared" ca="1" si="69"/>
        <v>140</v>
      </c>
      <c r="F358" s="1">
        <f t="shared" ca="1" si="70"/>
        <v>1578</v>
      </c>
      <c r="G358" s="1">
        <f t="shared" ca="1" si="71"/>
        <v>1966</v>
      </c>
      <c r="H358" s="1" t="str">
        <f ca="1">IFERROR(INDEX(Varmeinstallation!B:B,MATCH(INDIRECT($A$1&amp;"L"&amp;A358)*1,Varmeinstallation!A:A,0)),"Ingen varmeinstallationer")</f>
        <v>Fjernvarme/blokvarme (radiatorsystemer eller varmluftanlæg)</v>
      </c>
      <c r="I358" s="1" t="str">
        <f ca="1">IFERROR(INDEX(Opvarmningsmiddel!B:B,MATCH(INDIRECT($A$1&amp;"M"&amp;A358)*1,Opvarmningsmiddel!A:A,0)),"")</f>
        <v/>
      </c>
      <c r="J358" s="1">
        <f t="shared" ca="1" si="72"/>
        <v>0</v>
      </c>
      <c r="K358" s="1" t="str">
        <f ca="1">IFERROR(INDEX(Relationstabel!$C$3:$K$10,MATCH(VALUE(INDIRECT($A$1&amp;"L"&amp;A358)),Relationstabel!$A$3:$A$10,0),MATCH(IFERROR(VALUE(INDIRECT($A$1&amp;"M"&amp;A358)),0),Relationstabel!$C$1:$K$1,0)),"Ingen varmeinstallationer")</f>
        <v>Fjernvarme/ Blokvarme</v>
      </c>
      <c r="L358" s="1" t="str">
        <f ca="1">INDEX(Anvendelseskode!B:B,MATCH($E358,Anvendelseskode!$A:$A,0))</f>
        <v>Etageboligbebyggelse</v>
      </c>
      <c r="M358" s="1" t="str">
        <f ca="1">INDEX(Anvendelseskode!C:C,MATCH($E358,Anvendelseskode!$A:$A,0))</f>
        <v>Etageboligbebyggelse</v>
      </c>
      <c r="N358" s="1" t="str">
        <f ca="1">INDEX(Anvendelseskode!D:D,MATCH($E358,Anvendelseskode!$A:$A,0))</f>
        <v>Private husholdninger</v>
      </c>
      <c r="O358" s="1" t="str">
        <f ca="1">IFERROR(INDEX(SBi!$2:$2,MATCH(G358,SBi!$1:$1,1)),SBi!$K$2)</f>
        <v>1961-1972</v>
      </c>
      <c r="P358" s="1">
        <f ca="1">IFERROR(INDEX(SBi!$C$3:$K$28,MATCH(E358,SBi!$B$3:$B$28,0),MATCH(O358,SBi!$C$2:$K$2,0)),0)</f>
        <v>132.30000000000001</v>
      </c>
      <c r="Q358" s="19">
        <f t="shared" ca="1" si="73"/>
        <v>208.76940000000002</v>
      </c>
      <c r="R358" s="19" t="str">
        <f ca="1">IFERROR(INDEX(VpD!$2:$2,MATCH(G358,VpD!$1:$1,1)),VpD!$I$2)</f>
        <v>1961-1972</v>
      </c>
      <c r="S358" s="1">
        <f ca="1">IFERROR(INDEX(VpD!$C$3:$I$27,MATCH(E358,VpD!$B$3:$B$27,0),MATCH(R358,VpD!$C$2:$I$2,0)),0)</f>
        <v>126</v>
      </c>
      <c r="T358" s="19">
        <f t="shared" ca="1" si="74"/>
        <v>198.828</v>
      </c>
      <c r="U358" s="14" t="str">
        <f t="shared" ca="1" si="75"/>
        <v xml:space="preserve">712896.43 </v>
      </c>
      <c r="V358" s="14" t="str">
        <f t="shared" ca="1" si="76"/>
        <v>6169385.66</v>
      </c>
      <c r="W358" s="14" t="str">
        <f t="shared" ca="1" si="77"/>
        <v>POINT(712896.43 6169385.66)</v>
      </c>
      <c r="X358" s="14" t="str">
        <f>IFERROR(INDEX(BygningOmraade!B:B,MATCH(A358,BygningOmraade!A:A,0)),"")</f>
        <v/>
      </c>
    </row>
    <row r="359" spans="1:24" s="14" customFormat="1" x14ac:dyDescent="0.25">
      <c r="A359" s="14">
        <f t="shared" si="65"/>
        <v>359</v>
      </c>
      <c r="B359" s="14" t="str">
        <f t="shared" ca="1" si="66"/>
        <v>1202ec1d-0a8f-49d3-b840-693716f215c7</v>
      </c>
      <c r="C359" s="14" t="str">
        <f t="shared" ca="1" si="67"/>
        <v>0a3f507e-1e3b-32b8-e044-0003ba298018</v>
      </c>
      <c r="D359" s="14">
        <f t="shared" ca="1" si="68"/>
        <v>994465</v>
      </c>
      <c r="E359" s="1">
        <f t="shared" ca="1" si="69"/>
        <v>120</v>
      </c>
      <c r="F359" s="1">
        <f t="shared" ca="1" si="70"/>
        <v>130</v>
      </c>
      <c r="G359" s="1">
        <f t="shared" ca="1" si="71"/>
        <v>1972</v>
      </c>
      <c r="H359" s="1" t="str">
        <f ca="1">IFERROR(INDEX(Varmeinstallation!B:B,MATCH(INDIRECT($A$1&amp;"L"&amp;A359)*1,Varmeinstallation!A:A,0)),"Ingen varmeinstallationer")</f>
        <v>Centralvarme fra eget anlæg, et-kammer fyr</v>
      </c>
      <c r="I359" s="1" t="str">
        <f ca="1">IFERROR(INDEX(Opvarmningsmiddel!B:B,MATCH(INDIRECT($A$1&amp;"M"&amp;A359)*1,Opvarmningsmiddel!A:A,0)),"")</f>
        <v>Naturgas</v>
      </c>
      <c r="J359" s="1">
        <f t="shared" ca="1" si="72"/>
        <v>0</v>
      </c>
      <c r="K359" s="1" t="str">
        <f ca="1">IFERROR(INDEX(Relationstabel!$C$3:$K$10,MATCH(VALUE(INDIRECT($A$1&amp;"L"&amp;A359)),Relationstabel!$A$3:$A$10,0),MATCH(IFERROR(VALUE(INDIRECT($A$1&amp;"M"&amp;A359)),0),Relationstabel!$C$1:$K$1,0)),"Ingen varmeinstallationer")</f>
        <v>Naturgas</v>
      </c>
      <c r="L359" s="1" t="str">
        <f ca="1">INDEX(Anvendelseskode!B:B,MATCH($E359,Anvendelseskode!$A:$A,0))</f>
        <v>Fritliggende enfamilieshus (parcelhus)</v>
      </c>
      <c r="M359" s="1" t="str">
        <f ca="1">INDEX(Anvendelseskode!C:C,MATCH($E359,Anvendelseskode!$A:$A,0))</f>
        <v>Parcelhuse</v>
      </c>
      <c r="N359" s="1" t="str">
        <f ca="1">INDEX(Anvendelseskode!D:D,MATCH($E359,Anvendelseskode!$A:$A,0))</f>
        <v>Private husholdninger</v>
      </c>
      <c r="O359" s="1" t="str">
        <f ca="1">IFERROR(INDEX(SBi!$2:$2,MATCH(G359,SBi!$1:$1,1)),SBi!$K$2)</f>
        <v>1961-1972</v>
      </c>
      <c r="P359" s="1">
        <f ca="1">IFERROR(INDEX(SBi!$C$3:$K$28,MATCH(E359,SBi!$B$3:$B$28,0),MATCH(O359,SBi!$C$2:$K$2,0)),0)</f>
        <v>134.30000000000001</v>
      </c>
      <c r="Q359" s="19">
        <f t="shared" ca="1" si="73"/>
        <v>17.459</v>
      </c>
      <c r="R359" s="19" t="str">
        <f ca="1">IFERROR(INDEX(VpD!$2:$2,MATCH(G359,VpD!$1:$1,1)),VpD!$I$2)</f>
        <v>1961-1972</v>
      </c>
      <c r="S359" s="1">
        <f ca="1">IFERROR(INDEX(VpD!$C$3:$I$27,MATCH(E359,VpD!$B$3:$B$27,0),MATCH(R359,VpD!$C$2:$I$2,0)),0)</f>
        <v>143</v>
      </c>
      <c r="T359" s="19">
        <f t="shared" ca="1" si="74"/>
        <v>18.59</v>
      </c>
      <c r="U359" s="14" t="str">
        <f t="shared" ca="1" si="75"/>
        <v xml:space="preserve">711557.62 </v>
      </c>
      <c r="V359" s="14" t="str">
        <f t="shared" ca="1" si="76"/>
        <v>6171595.84</v>
      </c>
      <c r="W359" s="14" t="str">
        <f t="shared" ca="1" si="77"/>
        <v>POINT(711557.62 6171595.84)</v>
      </c>
      <c r="X359" s="14" t="str">
        <f>IFERROR(INDEX(BygningOmraade!B:B,MATCH(A359,BygningOmraade!A:A,0)),"")</f>
        <v/>
      </c>
    </row>
    <row r="360" spans="1:24" s="14" customFormat="1" x14ac:dyDescent="0.25">
      <c r="A360" s="14">
        <f t="shared" si="65"/>
        <v>360</v>
      </c>
      <c r="B360" s="14" t="str">
        <f t="shared" ca="1" si="66"/>
        <v>1204fb21-15cc-4dd3-ab2a-a25751e242d7</v>
      </c>
      <c r="C360" s="14" t="str">
        <f t="shared" ca="1" si="67"/>
        <v>0a3f507e-1aa1-32b8-e044-0003ba298018</v>
      </c>
      <c r="D360" s="14">
        <f t="shared" ca="1" si="68"/>
        <v>997535</v>
      </c>
      <c r="E360" s="1">
        <f t="shared" ca="1" si="69"/>
        <v>120</v>
      </c>
      <c r="F360" s="1">
        <f t="shared" ca="1" si="70"/>
        <v>278</v>
      </c>
      <c r="G360" s="1">
        <f t="shared" ca="1" si="71"/>
        <v>2014</v>
      </c>
      <c r="H360" s="1" t="str">
        <f ca="1">IFERROR(INDEX(Varmeinstallation!B:B,MATCH(INDIRECT($A$1&amp;"L"&amp;A360)*1,Varmeinstallation!A:A,0)),"Ingen varmeinstallationer")</f>
        <v>Centralvarme fra eget anlæg, et-kammer fyr</v>
      </c>
      <c r="I360" s="1" t="str">
        <f ca="1">IFERROR(INDEX(Opvarmningsmiddel!B:B,MATCH(INDIRECT($A$1&amp;"M"&amp;A360)*1,Opvarmningsmiddel!A:A,0)),"")</f>
        <v>Naturgas</v>
      </c>
      <c r="J360" s="1">
        <f t="shared" ca="1" si="72"/>
        <v>0</v>
      </c>
      <c r="K360" s="1" t="str">
        <f ca="1">IFERROR(INDEX(Relationstabel!$C$3:$K$10,MATCH(VALUE(INDIRECT($A$1&amp;"L"&amp;A360)),Relationstabel!$A$3:$A$10,0),MATCH(IFERROR(VALUE(INDIRECT($A$1&amp;"M"&amp;A360)),0),Relationstabel!$C$1:$K$1,0)),"Ingen varmeinstallationer")</f>
        <v>Naturgas</v>
      </c>
      <c r="L360" s="1" t="str">
        <f ca="1">INDEX(Anvendelseskode!B:B,MATCH($E360,Anvendelseskode!$A:$A,0))</f>
        <v>Fritliggende enfamilieshus (parcelhus)</v>
      </c>
      <c r="M360" s="1" t="str">
        <f ca="1">INDEX(Anvendelseskode!C:C,MATCH($E360,Anvendelseskode!$A:$A,0))</f>
        <v>Parcelhuse</v>
      </c>
      <c r="N360" s="1" t="str">
        <f ca="1">INDEX(Anvendelseskode!D:D,MATCH($E360,Anvendelseskode!$A:$A,0))</f>
        <v>Private husholdninger</v>
      </c>
      <c r="O360" s="1" t="str">
        <f ca="1">IFERROR(INDEX(SBi!$2:$2,MATCH(G360,SBi!$1:$1,1)),SBi!$K$2)</f>
        <v>Efter 2006</v>
      </c>
      <c r="P360" s="1">
        <f ca="1">IFERROR(INDEX(SBi!$C$3:$K$28,MATCH(E360,SBi!$B$3:$B$28,0),MATCH(O360,SBi!$C$2:$K$2,0)),0)</f>
        <v>67.3</v>
      </c>
      <c r="Q360" s="19">
        <f t="shared" ca="1" si="73"/>
        <v>18.709399999999999</v>
      </c>
      <c r="R360" s="19" t="str">
        <f ca="1">IFERROR(INDEX(VpD!$2:$2,MATCH(G360,VpD!$1:$1,1)),VpD!$I$2)</f>
        <v>&gt;1998</v>
      </c>
      <c r="S360" s="1">
        <f ca="1">IFERROR(INDEX(VpD!$C$3:$I$27,MATCH(E360,VpD!$B$3:$B$27,0),MATCH(R360,VpD!$C$2:$I$2,0)),0)</f>
        <v>72</v>
      </c>
      <c r="T360" s="19">
        <f t="shared" ca="1" si="74"/>
        <v>20.015999999999998</v>
      </c>
      <c r="U360" s="14" t="str">
        <f t="shared" ca="1" si="75"/>
        <v xml:space="preserve">713868.08 </v>
      </c>
      <c r="V360" s="14" t="str">
        <f t="shared" ca="1" si="76"/>
        <v>6168916.64</v>
      </c>
      <c r="W360" s="14" t="str">
        <f t="shared" ca="1" si="77"/>
        <v>POINT(713868.08 6168916.64)</v>
      </c>
      <c r="X360" s="14" t="str">
        <f>IFERROR(INDEX(BygningOmraade!B:B,MATCH(A360,BygningOmraade!A:A,0)),"")</f>
        <v/>
      </c>
    </row>
    <row r="361" spans="1:24" s="14" customFormat="1" x14ac:dyDescent="0.25">
      <c r="A361" s="14">
        <f t="shared" si="65"/>
        <v>361</v>
      </c>
      <c r="B361" s="14" t="str">
        <f t="shared" ca="1" si="66"/>
        <v>122be5bf-3302-4aa0-a301-80a50fd1b980</v>
      </c>
      <c r="C361" s="14" t="str">
        <f t="shared" ca="1" si="67"/>
        <v>0a3f507e-1581-32b8-e044-0003ba298018</v>
      </c>
      <c r="D361" s="14">
        <f t="shared" ca="1" si="68"/>
        <v>996636</v>
      </c>
      <c r="E361" s="1">
        <f t="shared" ca="1" si="69"/>
        <v>130</v>
      </c>
      <c r="F361" s="1">
        <f t="shared" ca="1" si="70"/>
        <v>109</v>
      </c>
      <c r="G361" s="1">
        <f t="shared" ca="1" si="71"/>
        <v>1978</v>
      </c>
      <c r="H361" s="1" t="str">
        <f ca="1">IFERROR(INDEX(Varmeinstallation!B:B,MATCH(INDIRECT($A$1&amp;"L"&amp;A361)*1,Varmeinstallation!A:A,0)),"Ingen varmeinstallationer")</f>
        <v>Fjernvarme/blokvarme (radiatorsystemer eller varmluftanlæg)</v>
      </c>
      <c r="I361" s="1" t="str">
        <f ca="1">IFERROR(INDEX(Opvarmningsmiddel!B:B,MATCH(INDIRECT($A$1&amp;"M"&amp;A361)*1,Opvarmningsmiddel!A:A,0)),"")</f>
        <v/>
      </c>
      <c r="J361" s="1">
        <f t="shared" ca="1" si="72"/>
        <v>0</v>
      </c>
      <c r="K361" s="1" t="str">
        <f ca="1">IFERROR(INDEX(Relationstabel!$C$3:$K$10,MATCH(VALUE(INDIRECT($A$1&amp;"L"&amp;A361)),Relationstabel!$A$3:$A$10,0),MATCH(IFERROR(VALUE(INDIRECT($A$1&amp;"M"&amp;A361)),0),Relationstabel!$C$1:$K$1,0)),"Ingen varmeinstallationer")</f>
        <v>Fjernvarme/ Blokvarme</v>
      </c>
      <c r="L361" s="1" t="str">
        <f ca="1">INDEX(Anvendelseskode!B:B,MATCH($E361,Anvendelseskode!$A:$A,0))</f>
        <v>Række-, kæde-, dobbelthus (lodret adskillelse mellem enhederne)</v>
      </c>
      <c r="M361" s="1" t="str">
        <f ca="1">INDEX(Anvendelseskode!C:C,MATCH($E361,Anvendelseskode!$A:$A,0))</f>
        <v>Række-, kæde og dobbelthuse</v>
      </c>
      <c r="N361" s="1" t="str">
        <f ca="1">INDEX(Anvendelseskode!D:D,MATCH($E361,Anvendelseskode!$A:$A,0))</f>
        <v>Private husholdninger</v>
      </c>
      <c r="O361" s="1" t="str">
        <f ca="1">IFERROR(INDEX(SBi!$2:$2,MATCH(G361,SBi!$1:$1,1)),SBi!$K$2)</f>
        <v>1973-1978</v>
      </c>
      <c r="P361" s="1">
        <f ca="1">IFERROR(INDEX(SBi!$C$3:$K$28,MATCH(E361,SBi!$B$3:$B$28,0),MATCH(O361,SBi!$C$2:$K$2,0)),0)</f>
        <v>112.6</v>
      </c>
      <c r="Q361" s="19">
        <f t="shared" ca="1" si="73"/>
        <v>12.273399999999999</v>
      </c>
      <c r="R361" s="19" t="str">
        <f ca="1">IFERROR(INDEX(VpD!$2:$2,MATCH(G361,VpD!$1:$1,1)),VpD!$I$2)</f>
        <v>1973-1978</v>
      </c>
      <c r="S361" s="1">
        <f ca="1">IFERROR(INDEX(VpD!$C$3:$I$27,MATCH(E361,VpD!$B$3:$B$27,0),MATCH(R361,VpD!$C$2:$I$2,0)),0)</f>
        <v>98</v>
      </c>
      <c r="T361" s="19">
        <f t="shared" ca="1" si="74"/>
        <v>10.682</v>
      </c>
      <c r="U361" s="14" t="str">
        <f t="shared" ca="1" si="75"/>
        <v xml:space="preserve">713536.77 </v>
      </c>
      <c r="V361" s="14" t="str">
        <f t="shared" ca="1" si="76"/>
        <v>6169839.42</v>
      </c>
      <c r="W361" s="14" t="str">
        <f t="shared" ca="1" si="77"/>
        <v>POINT(713536.77 6169839.42)</v>
      </c>
      <c r="X361" s="14" t="str">
        <f>IFERROR(INDEX(BygningOmraade!B:B,MATCH(A361,BygningOmraade!A:A,0)),"")</f>
        <v/>
      </c>
    </row>
    <row r="362" spans="1:24" s="14" customFormat="1" x14ac:dyDescent="0.25">
      <c r="A362" s="14">
        <f t="shared" si="65"/>
        <v>362</v>
      </c>
      <c r="B362" s="14" t="str">
        <f t="shared" ca="1" si="66"/>
        <v>1247941d-0513-4ce5-86df-65b0ea8ada78</v>
      </c>
      <c r="C362" s="14" t="str">
        <f t="shared" ca="1" si="67"/>
        <v>0a3f507e-1ddc-32b8-e044-0003ba298018</v>
      </c>
      <c r="D362" s="14">
        <f t="shared" ca="1" si="68"/>
        <v>2540569</v>
      </c>
      <c r="E362" s="1">
        <f t="shared" ca="1" si="69"/>
        <v>120</v>
      </c>
      <c r="F362" s="1">
        <f t="shared" ca="1" si="70"/>
        <v>137</v>
      </c>
      <c r="G362" s="1">
        <f t="shared" ca="1" si="71"/>
        <v>2000</v>
      </c>
      <c r="H362" s="1" t="str">
        <f ca="1">IFERROR(INDEX(Varmeinstallation!B:B,MATCH(INDIRECT($A$1&amp;"L"&amp;A362)*1,Varmeinstallation!A:A,0)),"Ingen varmeinstallationer")</f>
        <v>Fjernvarme/blokvarme (radiatorsystemer eller varmluftanlæg)</v>
      </c>
      <c r="I362" s="1" t="str">
        <f ca="1">IFERROR(INDEX(Opvarmningsmiddel!B:B,MATCH(INDIRECT($A$1&amp;"M"&amp;A362)*1,Opvarmningsmiddel!A:A,0)),"")</f>
        <v/>
      </c>
      <c r="J362" s="1">
        <f t="shared" ca="1" si="72"/>
        <v>5</v>
      </c>
      <c r="K362" s="1" t="str">
        <f ca="1">IFERROR(INDEX(Relationstabel!$C$3:$K$10,MATCH(VALUE(INDIRECT($A$1&amp;"L"&amp;A362)),Relationstabel!$A$3:$A$10,0),MATCH(IFERROR(VALUE(INDIRECT($A$1&amp;"M"&amp;A362)),0),Relationstabel!$C$1:$K$1,0)),"Ingen varmeinstallationer")</f>
        <v>Fjernvarme/ Blokvarme</v>
      </c>
      <c r="L362" s="1" t="str">
        <f ca="1">INDEX(Anvendelseskode!B:B,MATCH($E362,Anvendelseskode!$A:$A,0))</f>
        <v>Fritliggende enfamilieshus (parcelhus)</v>
      </c>
      <c r="M362" s="1" t="str">
        <f ca="1">INDEX(Anvendelseskode!C:C,MATCH($E362,Anvendelseskode!$A:$A,0))</f>
        <v>Parcelhuse</v>
      </c>
      <c r="N362" s="1" t="str">
        <f ca="1">INDEX(Anvendelseskode!D:D,MATCH($E362,Anvendelseskode!$A:$A,0))</f>
        <v>Private husholdninger</v>
      </c>
      <c r="O362" s="1" t="str">
        <f ca="1">IFERROR(INDEX(SBi!$2:$2,MATCH(G362,SBi!$1:$1,1)),SBi!$K$2)</f>
        <v>1999-2006</v>
      </c>
      <c r="P362" s="1">
        <f ca="1">IFERROR(INDEX(SBi!$C$3:$K$28,MATCH(E362,SBi!$B$3:$B$28,0),MATCH(O362,SBi!$C$2:$K$2,0)),0)</f>
        <v>83.9</v>
      </c>
      <c r="Q362" s="19">
        <f t="shared" ca="1" si="73"/>
        <v>11.494300000000001</v>
      </c>
      <c r="R362" s="19" t="str">
        <f ca="1">IFERROR(INDEX(VpD!$2:$2,MATCH(G362,VpD!$1:$1,1)),VpD!$I$2)</f>
        <v>&gt;1998</v>
      </c>
      <c r="S362" s="1">
        <f ca="1">IFERROR(INDEX(VpD!$C$3:$I$27,MATCH(E362,VpD!$B$3:$B$27,0),MATCH(R362,VpD!$C$2:$I$2,0)),0)</f>
        <v>72</v>
      </c>
      <c r="T362" s="19">
        <f t="shared" ca="1" si="74"/>
        <v>9.8640000000000008</v>
      </c>
      <c r="U362" s="14" t="str">
        <f t="shared" ca="1" si="75"/>
        <v xml:space="preserve">712020.02 </v>
      </c>
      <c r="V362" s="14" t="str">
        <f t="shared" ca="1" si="76"/>
        <v>6172274.83</v>
      </c>
      <c r="W362" s="14" t="str">
        <f t="shared" ca="1" si="77"/>
        <v>POINT(712020.02 6172274.83)</v>
      </c>
      <c r="X362" s="14" t="str">
        <f>IFERROR(INDEX(BygningOmraade!B:B,MATCH(A362,BygningOmraade!A:A,0)),"")</f>
        <v/>
      </c>
    </row>
    <row r="363" spans="1:24" s="14" customFormat="1" x14ac:dyDescent="0.25">
      <c r="A363" s="14">
        <f t="shared" si="65"/>
        <v>363</v>
      </c>
      <c r="B363" s="14" t="str">
        <f t="shared" ca="1" si="66"/>
        <v>124a5f4e-d4b3-4ff6-8136-91e4dc4dc34c</v>
      </c>
      <c r="C363" s="14" t="str">
        <f t="shared" ca="1" si="67"/>
        <v>0a3f507e-1894-32b8-e044-0003ba298018</v>
      </c>
      <c r="D363" s="14">
        <f t="shared" ca="1" si="68"/>
        <v>994609</v>
      </c>
      <c r="E363" s="1">
        <f t="shared" ca="1" si="69"/>
        <v>130</v>
      </c>
      <c r="F363" s="1">
        <f t="shared" ca="1" si="70"/>
        <v>107</v>
      </c>
      <c r="G363" s="1">
        <f t="shared" ca="1" si="71"/>
        <v>1983</v>
      </c>
      <c r="H363" s="1" t="str">
        <f ca="1">IFERROR(INDEX(Varmeinstallation!B:B,MATCH(INDIRECT($A$1&amp;"L"&amp;A363)*1,Varmeinstallation!A:A,0)),"Ingen varmeinstallationer")</f>
        <v>Fjernvarme/blokvarme (radiatorsystemer eller varmluftanlæg)</v>
      </c>
      <c r="I363" s="1" t="str">
        <f ca="1">IFERROR(INDEX(Opvarmningsmiddel!B:B,MATCH(INDIRECT($A$1&amp;"M"&amp;A363)*1,Opvarmningsmiddel!A:A,0)),"")</f>
        <v/>
      </c>
      <c r="J363" s="1">
        <f t="shared" ca="1" si="72"/>
        <v>0</v>
      </c>
      <c r="K363" s="1" t="str">
        <f ca="1">IFERROR(INDEX(Relationstabel!$C$3:$K$10,MATCH(VALUE(INDIRECT($A$1&amp;"L"&amp;A363)),Relationstabel!$A$3:$A$10,0),MATCH(IFERROR(VALUE(INDIRECT($A$1&amp;"M"&amp;A363)),0),Relationstabel!$C$1:$K$1,0)),"Ingen varmeinstallationer")</f>
        <v>Fjernvarme/ Blokvarme</v>
      </c>
      <c r="L363" s="1" t="str">
        <f ca="1">INDEX(Anvendelseskode!B:B,MATCH($E363,Anvendelseskode!$A:$A,0))</f>
        <v>Række-, kæde-, dobbelthus (lodret adskillelse mellem enhederne)</v>
      </c>
      <c r="M363" s="1" t="str">
        <f ca="1">INDEX(Anvendelseskode!C:C,MATCH($E363,Anvendelseskode!$A:$A,0))</f>
        <v>Række-, kæde og dobbelthuse</v>
      </c>
      <c r="N363" s="1" t="str">
        <f ca="1">INDEX(Anvendelseskode!D:D,MATCH($E363,Anvendelseskode!$A:$A,0))</f>
        <v>Private husholdninger</v>
      </c>
      <c r="O363" s="1" t="str">
        <f ca="1">IFERROR(INDEX(SBi!$2:$2,MATCH(G363,SBi!$1:$1,1)),SBi!$K$2)</f>
        <v>1979-1998</v>
      </c>
      <c r="P363" s="1">
        <f ca="1">IFERROR(INDEX(SBi!$C$3:$K$28,MATCH(E363,SBi!$B$3:$B$28,0),MATCH(O363,SBi!$C$2:$K$2,0)),0)</f>
        <v>96.8</v>
      </c>
      <c r="Q363" s="19">
        <f t="shared" ca="1" si="73"/>
        <v>10.3576</v>
      </c>
      <c r="R363" s="19" t="str">
        <f ca="1">IFERROR(INDEX(VpD!$2:$2,MATCH(G363,VpD!$1:$1,1)),VpD!$I$2)</f>
        <v>1979-1998</v>
      </c>
      <c r="S363" s="1">
        <f ca="1">IFERROR(INDEX(VpD!$C$3:$I$27,MATCH(E363,VpD!$B$3:$B$27,0),MATCH(R363,VpD!$C$2:$I$2,0)),0)</f>
        <v>74</v>
      </c>
      <c r="T363" s="19">
        <f t="shared" ca="1" si="74"/>
        <v>7.9180000000000001</v>
      </c>
      <c r="U363" s="14" t="str">
        <f t="shared" ca="1" si="75"/>
        <v xml:space="preserve">711451.31 </v>
      </c>
      <c r="V363" s="14" t="str">
        <f t="shared" ca="1" si="76"/>
        <v>6171656.34</v>
      </c>
      <c r="W363" s="14" t="str">
        <f t="shared" ca="1" si="77"/>
        <v>POINT(711451.31 6171656.34)</v>
      </c>
      <c r="X363" s="14" t="str">
        <f>IFERROR(INDEX(BygningOmraade!B:B,MATCH(A363,BygningOmraade!A:A,0)),"")</f>
        <v/>
      </c>
    </row>
    <row r="364" spans="1:24" s="14" customFormat="1" x14ac:dyDescent="0.25">
      <c r="A364" s="14">
        <f t="shared" si="65"/>
        <v>364</v>
      </c>
      <c r="B364" s="14" t="str">
        <f t="shared" ca="1" si="66"/>
        <v>12651102-9728-4383-bcfb-043389e3c923</v>
      </c>
      <c r="C364" s="14" t="str">
        <f t="shared" ca="1" si="67"/>
        <v>0a3f507e-1977-32b8-e044-0003ba298018</v>
      </c>
      <c r="D364" s="14">
        <f t="shared" ca="1" si="68"/>
        <v>995254</v>
      </c>
      <c r="E364" s="1">
        <f t="shared" ca="1" si="69"/>
        <v>130</v>
      </c>
      <c r="F364" s="1">
        <f t="shared" ca="1" si="70"/>
        <v>125</v>
      </c>
      <c r="G364" s="1">
        <f t="shared" ca="1" si="71"/>
        <v>1977</v>
      </c>
      <c r="H364" s="1" t="str">
        <f ca="1">IFERROR(INDEX(Varmeinstallation!B:B,MATCH(INDIRECT($A$1&amp;"L"&amp;A364)*1,Varmeinstallation!A:A,0)),"Ingen varmeinstallationer")</f>
        <v>Elovne, elpaneler</v>
      </c>
      <c r="I364" s="1" t="str">
        <f ca="1">IFERROR(INDEX(Opvarmningsmiddel!B:B,MATCH(INDIRECT($A$1&amp;"M"&amp;A364)*1,Opvarmningsmiddel!A:A,0)),"")</f>
        <v>Elektricitet</v>
      </c>
      <c r="J364" s="1">
        <f t="shared" ca="1" si="72"/>
        <v>0</v>
      </c>
      <c r="K364" s="1" t="str">
        <f ca="1">IFERROR(INDEX(Relationstabel!$C$3:$K$10,MATCH(VALUE(INDIRECT($A$1&amp;"L"&amp;A364)),Relationstabel!$A$3:$A$10,0),MATCH(IFERROR(VALUE(INDIRECT($A$1&amp;"M"&amp;A364)),0),Relationstabel!$C$1:$K$1,0)),"Ingen varmeinstallationer")</f>
        <v>Elvarme</v>
      </c>
      <c r="L364" s="1" t="str">
        <f ca="1">INDEX(Anvendelseskode!B:B,MATCH($E364,Anvendelseskode!$A:$A,0))</f>
        <v>Række-, kæde-, dobbelthus (lodret adskillelse mellem enhederne)</v>
      </c>
      <c r="M364" s="1" t="str">
        <f ca="1">INDEX(Anvendelseskode!C:C,MATCH($E364,Anvendelseskode!$A:$A,0))</f>
        <v>Række-, kæde og dobbelthuse</v>
      </c>
      <c r="N364" s="1" t="str">
        <f ca="1">INDEX(Anvendelseskode!D:D,MATCH($E364,Anvendelseskode!$A:$A,0))</f>
        <v>Private husholdninger</v>
      </c>
      <c r="O364" s="1" t="str">
        <f ca="1">IFERROR(INDEX(SBi!$2:$2,MATCH(G364,SBi!$1:$1,1)),SBi!$K$2)</f>
        <v>1973-1978</v>
      </c>
      <c r="P364" s="1">
        <f ca="1">IFERROR(INDEX(SBi!$C$3:$K$28,MATCH(E364,SBi!$B$3:$B$28,0),MATCH(O364,SBi!$C$2:$K$2,0)),0)</f>
        <v>112.6</v>
      </c>
      <c r="Q364" s="19">
        <f t="shared" ca="1" si="73"/>
        <v>14.074999999999999</v>
      </c>
      <c r="R364" s="19" t="str">
        <f ca="1">IFERROR(INDEX(VpD!$2:$2,MATCH(G364,VpD!$1:$1,1)),VpD!$I$2)</f>
        <v>1973-1978</v>
      </c>
      <c r="S364" s="1">
        <f ca="1">IFERROR(INDEX(VpD!$C$3:$I$27,MATCH(E364,VpD!$B$3:$B$27,0),MATCH(R364,VpD!$C$2:$I$2,0)),0)</f>
        <v>98</v>
      </c>
      <c r="T364" s="19">
        <f t="shared" ca="1" si="74"/>
        <v>12.25</v>
      </c>
      <c r="U364" s="14" t="str">
        <f t="shared" ca="1" si="75"/>
        <v xml:space="preserve">711797.04 </v>
      </c>
      <c r="V364" s="14" t="str">
        <f t="shared" ca="1" si="76"/>
        <v>6172487.52</v>
      </c>
      <c r="W364" s="14" t="str">
        <f t="shared" ca="1" si="77"/>
        <v>POINT(711797.04 6172487.52)</v>
      </c>
      <c r="X364" s="14" t="str">
        <f>IFERROR(INDEX(BygningOmraade!B:B,MATCH(A364,BygningOmraade!A:A,0)),"")</f>
        <v/>
      </c>
    </row>
    <row r="365" spans="1:24" s="14" customFormat="1" x14ac:dyDescent="0.25">
      <c r="A365" s="14">
        <f t="shared" si="65"/>
        <v>365</v>
      </c>
      <c r="B365" s="14" t="str">
        <f t="shared" ca="1" si="66"/>
        <v>1279ea95-4668-45aa-a18a-67fc948121d7</v>
      </c>
      <c r="C365" s="14" t="str">
        <f t="shared" ca="1" si="67"/>
        <v>0a3f507e-16ec-32b8-e044-0003ba298018</v>
      </c>
      <c r="D365" s="14">
        <f t="shared" ca="1" si="68"/>
        <v>996410</v>
      </c>
      <c r="E365" s="1">
        <f t="shared" ca="1" si="69"/>
        <v>120</v>
      </c>
      <c r="F365" s="1">
        <f t="shared" ca="1" si="70"/>
        <v>135</v>
      </c>
      <c r="G365" s="1">
        <f t="shared" ca="1" si="71"/>
        <v>1982</v>
      </c>
      <c r="H365" s="1" t="str">
        <f ca="1">IFERROR(INDEX(Varmeinstallation!B:B,MATCH(INDIRECT($A$1&amp;"L"&amp;A365)*1,Varmeinstallation!A:A,0)),"Ingen varmeinstallationer")</f>
        <v>Centralvarme fra eget anlæg, et-kammer fyr</v>
      </c>
      <c r="I365" s="1" t="str">
        <f ca="1">IFERROR(INDEX(Opvarmningsmiddel!B:B,MATCH(INDIRECT($A$1&amp;"M"&amp;A365)*1,Opvarmningsmiddel!A:A,0)),"")</f>
        <v>Naturgas</v>
      </c>
      <c r="J365" s="1">
        <f t="shared" ca="1" si="72"/>
        <v>2</v>
      </c>
      <c r="K365" s="1" t="str">
        <f ca="1">IFERROR(INDEX(Relationstabel!$C$3:$K$10,MATCH(VALUE(INDIRECT($A$1&amp;"L"&amp;A365)),Relationstabel!$A$3:$A$10,0),MATCH(IFERROR(VALUE(INDIRECT($A$1&amp;"M"&amp;A365)),0),Relationstabel!$C$1:$K$1,0)),"Ingen varmeinstallationer")</f>
        <v>Naturgas</v>
      </c>
      <c r="L365" s="1" t="str">
        <f ca="1">INDEX(Anvendelseskode!B:B,MATCH($E365,Anvendelseskode!$A:$A,0))</f>
        <v>Fritliggende enfamilieshus (parcelhus)</v>
      </c>
      <c r="M365" s="1" t="str">
        <f ca="1">INDEX(Anvendelseskode!C:C,MATCH($E365,Anvendelseskode!$A:$A,0))</f>
        <v>Parcelhuse</v>
      </c>
      <c r="N365" s="1" t="str">
        <f ca="1">INDEX(Anvendelseskode!D:D,MATCH($E365,Anvendelseskode!$A:$A,0))</f>
        <v>Private husholdninger</v>
      </c>
      <c r="O365" s="1" t="str">
        <f ca="1">IFERROR(INDEX(SBi!$2:$2,MATCH(G365,SBi!$1:$1,1)),SBi!$K$2)</f>
        <v>1979-1998</v>
      </c>
      <c r="P365" s="1">
        <f ca="1">IFERROR(INDEX(SBi!$C$3:$K$28,MATCH(E365,SBi!$B$3:$B$28,0),MATCH(O365,SBi!$C$2:$K$2,0)),0)</f>
        <v>105.4</v>
      </c>
      <c r="Q365" s="19">
        <f t="shared" ca="1" si="73"/>
        <v>14.228999999999999</v>
      </c>
      <c r="R365" s="19" t="str">
        <f ca="1">IFERROR(INDEX(VpD!$2:$2,MATCH(G365,VpD!$1:$1,1)),VpD!$I$2)</f>
        <v>1979-1998</v>
      </c>
      <c r="S365" s="1">
        <f ca="1">IFERROR(INDEX(VpD!$C$3:$I$27,MATCH(E365,VpD!$B$3:$B$27,0),MATCH(R365,VpD!$C$2:$I$2,0)),0)</f>
        <v>90</v>
      </c>
      <c r="T365" s="19">
        <f t="shared" ca="1" si="74"/>
        <v>12.15</v>
      </c>
      <c r="U365" s="14" t="str">
        <f t="shared" ca="1" si="75"/>
        <v xml:space="preserve">713414.44 </v>
      </c>
      <c r="V365" s="14" t="str">
        <f t="shared" ca="1" si="76"/>
        <v>6168930</v>
      </c>
      <c r="W365" s="14" t="str">
        <f t="shared" ca="1" si="77"/>
        <v>POINT(713414.44 6168930)</v>
      </c>
      <c r="X365" s="14" t="str">
        <f>IFERROR(INDEX(BygningOmraade!B:B,MATCH(A365,BygningOmraade!A:A,0)),"")</f>
        <v/>
      </c>
    </row>
    <row r="366" spans="1:24" s="14" customFormat="1" x14ac:dyDescent="0.25">
      <c r="A366" s="14">
        <f t="shared" si="65"/>
        <v>366</v>
      </c>
      <c r="B366" s="14" t="str">
        <f t="shared" ca="1" si="66"/>
        <v>127da9b8-d7ce-400c-964c-540a37c89d72</v>
      </c>
      <c r="C366" s="14" t="str">
        <f t="shared" ca="1" si="67"/>
        <v>0a3f507e-24ae-32b8-e044-0003ba298018</v>
      </c>
      <c r="D366" s="14">
        <f t="shared" ca="1" si="68"/>
        <v>995947</v>
      </c>
      <c r="E366" s="1">
        <f t="shared" ca="1" si="69"/>
        <v>120</v>
      </c>
      <c r="F366" s="1">
        <f t="shared" ca="1" si="70"/>
        <v>102</v>
      </c>
      <c r="G366" s="1">
        <f t="shared" ca="1" si="71"/>
        <v>1972</v>
      </c>
      <c r="H366" s="1" t="str">
        <f ca="1">IFERROR(INDEX(Varmeinstallation!B:B,MATCH(INDIRECT($A$1&amp;"L"&amp;A366)*1,Varmeinstallation!A:A,0)),"Ingen varmeinstallationer")</f>
        <v>Centralvarme fra eget anlæg, et-kammer fyr</v>
      </c>
      <c r="I366" s="1" t="str">
        <f ca="1">IFERROR(INDEX(Opvarmningsmiddel!B:B,MATCH(INDIRECT($A$1&amp;"M"&amp;A366)*1,Opvarmningsmiddel!A:A,0)),"")</f>
        <v>Naturgas</v>
      </c>
      <c r="J366" s="1">
        <f t="shared" ca="1" si="72"/>
        <v>2</v>
      </c>
      <c r="K366" s="1" t="str">
        <f ca="1">IFERROR(INDEX(Relationstabel!$C$3:$K$10,MATCH(VALUE(INDIRECT($A$1&amp;"L"&amp;A366)),Relationstabel!$A$3:$A$10,0),MATCH(IFERROR(VALUE(INDIRECT($A$1&amp;"M"&amp;A366)),0),Relationstabel!$C$1:$K$1,0)),"Ingen varmeinstallationer")</f>
        <v>Naturgas</v>
      </c>
      <c r="L366" s="1" t="str">
        <f ca="1">INDEX(Anvendelseskode!B:B,MATCH($E366,Anvendelseskode!$A:$A,0))</f>
        <v>Fritliggende enfamilieshus (parcelhus)</v>
      </c>
      <c r="M366" s="1" t="str">
        <f ca="1">INDEX(Anvendelseskode!C:C,MATCH($E366,Anvendelseskode!$A:$A,0))</f>
        <v>Parcelhuse</v>
      </c>
      <c r="N366" s="1" t="str">
        <f ca="1">INDEX(Anvendelseskode!D:D,MATCH($E366,Anvendelseskode!$A:$A,0))</f>
        <v>Private husholdninger</v>
      </c>
      <c r="O366" s="1" t="str">
        <f ca="1">IFERROR(INDEX(SBi!$2:$2,MATCH(G366,SBi!$1:$1,1)),SBi!$K$2)</f>
        <v>1961-1972</v>
      </c>
      <c r="P366" s="1">
        <f ca="1">IFERROR(INDEX(SBi!$C$3:$K$28,MATCH(E366,SBi!$B$3:$B$28,0),MATCH(O366,SBi!$C$2:$K$2,0)),0)</f>
        <v>134.30000000000001</v>
      </c>
      <c r="Q366" s="19">
        <f t="shared" ca="1" si="73"/>
        <v>13.698600000000001</v>
      </c>
      <c r="R366" s="19" t="str">
        <f ca="1">IFERROR(INDEX(VpD!$2:$2,MATCH(G366,VpD!$1:$1,1)),VpD!$I$2)</f>
        <v>1961-1972</v>
      </c>
      <c r="S366" s="1">
        <f ca="1">IFERROR(INDEX(VpD!$C$3:$I$27,MATCH(E366,VpD!$B$3:$B$27,0),MATCH(R366,VpD!$C$2:$I$2,0)),0)</f>
        <v>143</v>
      </c>
      <c r="T366" s="19">
        <f t="shared" ca="1" si="74"/>
        <v>14.586</v>
      </c>
      <c r="U366" s="14" t="str">
        <f t="shared" ca="1" si="75"/>
        <v xml:space="preserve">712727.4 </v>
      </c>
      <c r="V366" s="14" t="str">
        <f t="shared" ca="1" si="76"/>
        <v>6169179.26</v>
      </c>
      <c r="W366" s="14" t="str">
        <f t="shared" ca="1" si="77"/>
        <v>POINT(712727.4 6169179.26)</v>
      </c>
      <c r="X366" s="14" t="str">
        <f>IFERROR(INDEX(BygningOmraade!B:B,MATCH(A366,BygningOmraade!A:A,0)),"")</f>
        <v/>
      </c>
    </row>
    <row r="367" spans="1:24" s="14" customFormat="1" x14ac:dyDescent="0.25">
      <c r="A367" s="14">
        <f t="shared" si="65"/>
        <v>367</v>
      </c>
      <c r="B367" s="14" t="str">
        <f t="shared" ca="1" si="66"/>
        <v>1281e8af-5a5c-4906-b329-2e6326d31211</v>
      </c>
      <c r="C367" s="14" t="str">
        <f t="shared" ca="1" si="67"/>
        <v>0a3f507e-2107-32b8-e044-0003ba298018</v>
      </c>
      <c r="D367" s="14">
        <f t="shared" ca="1" si="68"/>
        <v>996612</v>
      </c>
      <c r="E367" s="1">
        <f t="shared" ca="1" si="69"/>
        <v>120</v>
      </c>
      <c r="F367" s="1">
        <f t="shared" ca="1" si="70"/>
        <v>108</v>
      </c>
      <c r="G367" s="1">
        <f t="shared" ca="1" si="71"/>
        <v>1991</v>
      </c>
      <c r="H367" s="1" t="str">
        <f ca="1">IFERROR(INDEX(Varmeinstallation!B:B,MATCH(INDIRECT($A$1&amp;"L"&amp;A367)*1,Varmeinstallation!A:A,0)),"Ingen varmeinstallationer")</f>
        <v>Elovne, elpaneler</v>
      </c>
      <c r="I367" s="1" t="str">
        <f ca="1">IFERROR(INDEX(Opvarmningsmiddel!B:B,MATCH(INDIRECT($A$1&amp;"M"&amp;A367)*1,Opvarmningsmiddel!A:A,0)),"")</f>
        <v>Elektricitet</v>
      </c>
      <c r="J367" s="1">
        <f t="shared" ca="1" si="72"/>
        <v>0</v>
      </c>
      <c r="K367" s="1" t="str">
        <f ca="1">IFERROR(INDEX(Relationstabel!$C$3:$K$10,MATCH(VALUE(INDIRECT($A$1&amp;"L"&amp;A367)),Relationstabel!$A$3:$A$10,0),MATCH(IFERROR(VALUE(INDIRECT($A$1&amp;"M"&amp;A367)),0),Relationstabel!$C$1:$K$1,0)),"Ingen varmeinstallationer")</f>
        <v>Elvarme</v>
      </c>
      <c r="L367" s="1" t="str">
        <f ca="1">INDEX(Anvendelseskode!B:B,MATCH($E367,Anvendelseskode!$A:$A,0))</f>
        <v>Fritliggende enfamilieshus (parcelhus)</v>
      </c>
      <c r="M367" s="1" t="str">
        <f ca="1">INDEX(Anvendelseskode!C:C,MATCH($E367,Anvendelseskode!$A:$A,0))</f>
        <v>Parcelhuse</v>
      </c>
      <c r="N367" s="1" t="str">
        <f ca="1">INDEX(Anvendelseskode!D:D,MATCH($E367,Anvendelseskode!$A:$A,0))</f>
        <v>Private husholdninger</v>
      </c>
      <c r="O367" s="1" t="str">
        <f ca="1">IFERROR(INDEX(SBi!$2:$2,MATCH(G367,SBi!$1:$1,1)),SBi!$K$2)</f>
        <v>1979-1998</v>
      </c>
      <c r="P367" s="1">
        <f ca="1">IFERROR(INDEX(SBi!$C$3:$K$28,MATCH(E367,SBi!$B$3:$B$28,0),MATCH(O367,SBi!$C$2:$K$2,0)),0)</f>
        <v>105.4</v>
      </c>
      <c r="Q367" s="19">
        <f t="shared" ca="1" si="73"/>
        <v>11.3832</v>
      </c>
      <c r="R367" s="19" t="str">
        <f ca="1">IFERROR(INDEX(VpD!$2:$2,MATCH(G367,VpD!$1:$1,1)),VpD!$I$2)</f>
        <v>1979-1998</v>
      </c>
      <c r="S367" s="1">
        <f ca="1">IFERROR(INDEX(VpD!$C$3:$I$27,MATCH(E367,VpD!$B$3:$B$27,0),MATCH(R367,VpD!$C$2:$I$2,0)),0)</f>
        <v>90</v>
      </c>
      <c r="T367" s="19">
        <f t="shared" ca="1" si="74"/>
        <v>9.7200000000000006</v>
      </c>
      <c r="U367" s="14" t="str">
        <f t="shared" ca="1" si="75"/>
        <v xml:space="preserve">713157.79 </v>
      </c>
      <c r="V367" s="14" t="str">
        <f t="shared" ca="1" si="76"/>
        <v>6168466.37</v>
      </c>
      <c r="W367" s="14" t="str">
        <f t="shared" ca="1" si="77"/>
        <v>POINT(713157.79 6168466.37)</v>
      </c>
      <c r="X367" s="14" t="str">
        <f>IFERROR(INDEX(BygningOmraade!B:B,MATCH(A367,BygningOmraade!A:A,0)),"")</f>
        <v/>
      </c>
    </row>
    <row r="368" spans="1:24" s="14" customFormat="1" x14ac:dyDescent="0.25">
      <c r="A368" s="14">
        <f t="shared" si="65"/>
        <v>368</v>
      </c>
      <c r="B368" s="14" t="str">
        <f t="shared" ca="1" si="66"/>
        <v>128418f1-6182-42c8-99af-35a19b78c33f</v>
      </c>
      <c r="C368" s="14" t="str">
        <f t="shared" ca="1" si="67"/>
        <v>0a3f507e-1b54-32b8-e044-0003ba298018</v>
      </c>
      <c r="D368" s="14">
        <f t="shared" ca="1" si="68"/>
        <v>996856</v>
      </c>
      <c r="E368" s="1">
        <f t="shared" ca="1" si="69"/>
        <v>130</v>
      </c>
      <c r="F368" s="1">
        <f t="shared" ca="1" si="70"/>
        <v>109</v>
      </c>
      <c r="G368" s="1">
        <f t="shared" ca="1" si="71"/>
        <v>1978</v>
      </c>
      <c r="H368" s="1" t="str">
        <f ca="1">IFERROR(INDEX(Varmeinstallation!B:B,MATCH(INDIRECT($A$1&amp;"L"&amp;A368)*1,Varmeinstallation!A:A,0)),"Ingen varmeinstallationer")</f>
        <v>Fjernvarme/blokvarme (radiatorsystemer eller varmluftanlæg)</v>
      </c>
      <c r="I368" s="1" t="str">
        <f ca="1">IFERROR(INDEX(Opvarmningsmiddel!B:B,MATCH(INDIRECT($A$1&amp;"M"&amp;A368)*1,Opvarmningsmiddel!A:A,0)),"")</f>
        <v/>
      </c>
      <c r="J368" s="1">
        <f t="shared" ca="1" si="72"/>
        <v>0</v>
      </c>
      <c r="K368" s="1" t="str">
        <f ca="1">IFERROR(INDEX(Relationstabel!$C$3:$K$10,MATCH(VALUE(INDIRECT($A$1&amp;"L"&amp;A368)),Relationstabel!$A$3:$A$10,0),MATCH(IFERROR(VALUE(INDIRECT($A$1&amp;"M"&amp;A368)),0),Relationstabel!$C$1:$K$1,0)),"Ingen varmeinstallationer")</f>
        <v>Fjernvarme/ Blokvarme</v>
      </c>
      <c r="L368" s="1" t="str">
        <f ca="1">INDEX(Anvendelseskode!B:B,MATCH($E368,Anvendelseskode!$A:$A,0))</f>
        <v>Række-, kæde-, dobbelthus (lodret adskillelse mellem enhederne)</v>
      </c>
      <c r="M368" s="1" t="str">
        <f ca="1">INDEX(Anvendelseskode!C:C,MATCH($E368,Anvendelseskode!$A:$A,0))</f>
        <v>Række-, kæde og dobbelthuse</v>
      </c>
      <c r="N368" s="1" t="str">
        <f ca="1">INDEX(Anvendelseskode!D:D,MATCH($E368,Anvendelseskode!$A:$A,0))</f>
        <v>Private husholdninger</v>
      </c>
      <c r="O368" s="1" t="str">
        <f ca="1">IFERROR(INDEX(SBi!$2:$2,MATCH(G368,SBi!$1:$1,1)),SBi!$K$2)</f>
        <v>1973-1978</v>
      </c>
      <c r="P368" s="1">
        <f ca="1">IFERROR(INDEX(SBi!$C$3:$K$28,MATCH(E368,SBi!$B$3:$B$28,0),MATCH(O368,SBi!$C$2:$K$2,0)),0)</f>
        <v>112.6</v>
      </c>
      <c r="Q368" s="19">
        <f t="shared" ca="1" si="73"/>
        <v>12.273399999999999</v>
      </c>
      <c r="R368" s="19" t="str">
        <f ca="1">IFERROR(INDEX(VpD!$2:$2,MATCH(G368,VpD!$1:$1,1)),VpD!$I$2)</f>
        <v>1973-1978</v>
      </c>
      <c r="S368" s="1">
        <f ca="1">IFERROR(INDEX(VpD!$C$3:$I$27,MATCH(E368,VpD!$B$3:$B$27,0),MATCH(R368,VpD!$C$2:$I$2,0)),0)</f>
        <v>98</v>
      </c>
      <c r="T368" s="19">
        <f t="shared" ca="1" si="74"/>
        <v>10.682</v>
      </c>
      <c r="U368" s="14" t="str">
        <f t="shared" ca="1" si="75"/>
        <v xml:space="preserve">713433.81 </v>
      </c>
      <c r="V368" s="14" t="str">
        <f t="shared" ca="1" si="76"/>
        <v>6169739.89</v>
      </c>
      <c r="W368" s="14" t="str">
        <f t="shared" ca="1" si="77"/>
        <v>POINT(713433.81 6169739.89)</v>
      </c>
      <c r="X368" s="14" t="str">
        <f>IFERROR(INDEX(BygningOmraade!B:B,MATCH(A368,BygningOmraade!A:A,0)),"")</f>
        <v/>
      </c>
    </row>
    <row r="369" spans="1:24" s="14" customFormat="1" x14ac:dyDescent="0.25">
      <c r="A369" s="14">
        <f t="shared" si="65"/>
        <v>369</v>
      </c>
      <c r="B369" s="14" t="str">
        <f t="shared" ca="1" si="66"/>
        <v>128acd07-92ca-4a70-8f5b-6fea62f50448</v>
      </c>
      <c r="C369" s="14" t="str">
        <f t="shared" ca="1" si="67"/>
        <v>0a3f507e-1925-32b8-e044-0003ba298018</v>
      </c>
      <c r="D369" s="14">
        <f t="shared" ca="1" si="68"/>
        <v>994300</v>
      </c>
      <c r="E369" s="1">
        <f t="shared" ca="1" si="69"/>
        <v>130</v>
      </c>
      <c r="F369" s="1">
        <f t="shared" ca="1" si="70"/>
        <v>224</v>
      </c>
      <c r="G369" s="1">
        <f t="shared" ca="1" si="71"/>
        <v>1971</v>
      </c>
      <c r="H369" s="1" t="str">
        <f ca="1">IFERROR(INDEX(Varmeinstallation!B:B,MATCH(INDIRECT($A$1&amp;"L"&amp;A369)*1,Varmeinstallation!A:A,0)),"Ingen varmeinstallationer")</f>
        <v>Fjernvarme/blokvarme (radiatorsystemer eller varmluftanlæg)</v>
      </c>
      <c r="I369" s="1" t="str">
        <f ca="1">IFERROR(INDEX(Opvarmningsmiddel!B:B,MATCH(INDIRECT($A$1&amp;"M"&amp;A369)*1,Opvarmningsmiddel!A:A,0)),"")</f>
        <v/>
      </c>
      <c r="J369" s="1">
        <f t="shared" ca="1" si="72"/>
        <v>0</v>
      </c>
      <c r="K369" s="1" t="str">
        <f ca="1">IFERROR(INDEX(Relationstabel!$C$3:$K$10,MATCH(VALUE(INDIRECT($A$1&amp;"L"&amp;A369)),Relationstabel!$A$3:$A$10,0),MATCH(IFERROR(VALUE(INDIRECT($A$1&amp;"M"&amp;A369)),0),Relationstabel!$C$1:$K$1,0)),"Ingen varmeinstallationer")</f>
        <v>Fjernvarme/ Blokvarme</v>
      </c>
      <c r="L369" s="1" t="str">
        <f ca="1">INDEX(Anvendelseskode!B:B,MATCH($E369,Anvendelseskode!$A:$A,0))</f>
        <v>Række-, kæde-, dobbelthus (lodret adskillelse mellem enhederne)</v>
      </c>
      <c r="M369" s="1" t="str">
        <f ca="1">INDEX(Anvendelseskode!C:C,MATCH($E369,Anvendelseskode!$A:$A,0))</f>
        <v>Række-, kæde og dobbelthuse</v>
      </c>
      <c r="N369" s="1" t="str">
        <f ca="1">INDEX(Anvendelseskode!D:D,MATCH($E369,Anvendelseskode!$A:$A,0))</f>
        <v>Private husholdninger</v>
      </c>
      <c r="O369" s="1" t="str">
        <f ca="1">IFERROR(INDEX(SBi!$2:$2,MATCH(G369,SBi!$1:$1,1)),SBi!$K$2)</f>
        <v>1961-1972</v>
      </c>
      <c r="P369" s="1">
        <f ca="1">IFERROR(INDEX(SBi!$C$3:$K$28,MATCH(E369,SBi!$B$3:$B$28,0),MATCH(O369,SBi!$C$2:$K$2,0)),0)</f>
        <v>119.9</v>
      </c>
      <c r="Q369" s="19">
        <f t="shared" ca="1" si="73"/>
        <v>26.857600000000001</v>
      </c>
      <c r="R369" s="19" t="str">
        <f ca="1">IFERROR(INDEX(VpD!$2:$2,MATCH(G369,VpD!$1:$1,1)),VpD!$I$2)</f>
        <v>1961-1972</v>
      </c>
      <c r="S369" s="1">
        <f ca="1">IFERROR(INDEX(VpD!$C$3:$I$27,MATCH(E369,VpD!$B$3:$B$27,0),MATCH(R369,VpD!$C$2:$I$2,0)),0)</f>
        <v>120</v>
      </c>
      <c r="T369" s="19">
        <f t="shared" ca="1" si="74"/>
        <v>26.88</v>
      </c>
      <c r="U369" s="14" t="str">
        <f t="shared" ca="1" si="75"/>
        <v xml:space="preserve">711300.21 </v>
      </c>
      <c r="V369" s="14" t="str">
        <f t="shared" ca="1" si="76"/>
        <v>6172193.11</v>
      </c>
      <c r="W369" s="14" t="str">
        <f t="shared" ca="1" si="77"/>
        <v>POINT(711300.21 6172193.11)</v>
      </c>
      <c r="X369" s="14" t="str">
        <f>IFERROR(INDEX(BygningOmraade!B:B,MATCH(A369,BygningOmraade!A:A,0)),"")</f>
        <v/>
      </c>
    </row>
    <row r="370" spans="1:24" s="14" customFormat="1" x14ac:dyDescent="0.25">
      <c r="A370" s="14">
        <f t="shared" si="65"/>
        <v>370</v>
      </c>
      <c r="B370" s="14" t="str">
        <f t="shared" ca="1" si="66"/>
        <v>128db8fa-403e-4fd8-a0f8-0ab8ee551a81</v>
      </c>
      <c r="C370" s="14" t="str">
        <f t="shared" ca="1" si="67"/>
        <v>0a3f507e-2148-32b8-e044-0003ba298018</v>
      </c>
      <c r="D370" s="14">
        <f t="shared" ca="1" si="68"/>
        <v>997113</v>
      </c>
      <c r="E370" s="1">
        <f t="shared" ca="1" si="69"/>
        <v>120</v>
      </c>
      <c r="F370" s="1">
        <f t="shared" ca="1" si="70"/>
        <v>128</v>
      </c>
      <c r="G370" s="1">
        <f t="shared" ca="1" si="71"/>
        <v>1968</v>
      </c>
      <c r="H370" s="1" t="str">
        <f ca="1">IFERROR(INDEX(Varmeinstallation!B:B,MATCH(INDIRECT($A$1&amp;"L"&amp;A370)*1,Varmeinstallation!A:A,0)),"Ingen varmeinstallationer")</f>
        <v>Centralvarme fra eget anlæg, et-kammer fyr</v>
      </c>
      <c r="I370" s="1" t="str">
        <f ca="1">IFERROR(INDEX(Opvarmningsmiddel!B:B,MATCH(INDIRECT($A$1&amp;"M"&amp;A370)*1,Opvarmningsmiddel!A:A,0)),"")</f>
        <v>Naturgas</v>
      </c>
      <c r="J370" s="1">
        <f t="shared" ca="1" si="72"/>
        <v>0</v>
      </c>
      <c r="K370" s="1" t="str">
        <f ca="1">IFERROR(INDEX(Relationstabel!$C$3:$K$10,MATCH(VALUE(INDIRECT($A$1&amp;"L"&amp;A370)),Relationstabel!$A$3:$A$10,0),MATCH(IFERROR(VALUE(INDIRECT($A$1&amp;"M"&amp;A370)),0),Relationstabel!$C$1:$K$1,0)),"Ingen varmeinstallationer")</f>
        <v>Naturgas</v>
      </c>
      <c r="L370" s="1" t="str">
        <f ca="1">INDEX(Anvendelseskode!B:B,MATCH($E370,Anvendelseskode!$A:$A,0))</f>
        <v>Fritliggende enfamilieshus (parcelhus)</v>
      </c>
      <c r="M370" s="1" t="str">
        <f ca="1">INDEX(Anvendelseskode!C:C,MATCH($E370,Anvendelseskode!$A:$A,0))</f>
        <v>Parcelhuse</v>
      </c>
      <c r="N370" s="1" t="str">
        <f ca="1">INDEX(Anvendelseskode!D:D,MATCH($E370,Anvendelseskode!$A:$A,0))</f>
        <v>Private husholdninger</v>
      </c>
      <c r="O370" s="1" t="str">
        <f ca="1">IFERROR(INDEX(SBi!$2:$2,MATCH(G370,SBi!$1:$1,1)),SBi!$K$2)</f>
        <v>1961-1972</v>
      </c>
      <c r="P370" s="1">
        <f ca="1">IFERROR(INDEX(SBi!$C$3:$K$28,MATCH(E370,SBi!$B$3:$B$28,0),MATCH(O370,SBi!$C$2:$K$2,0)),0)</f>
        <v>134.30000000000001</v>
      </c>
      <c r="Q370" s="19">
        <f t="shared" ca="1" si="73"/>
        <v>17.1904</v>
      </c>
      <c r="R370" s="19" t="str">
        <f ca="1">IFERROR(INDEX(VpD!$2:$2,MATCH(G370,VpD!$1:$1,1)),VpD!$I$2)</f>
        <v>1961-1972</v>
      </c>
      <c r="S370" s="1">
        <f ca="1">IFERROR(INDEX(VpD!$C$3:$I$27,MATCH(E370,VpD!$B$3:$B$27,0),MATCH(R370,VpD!$C$2:$I$2,0)),0)</f>
        <v>143</v>
      </c>
      <c r="T370" s="19">
        <f t="shared" ca="1" si="74"/>
        <v>18.303999999999998</v>
      </c>
      <c r="U370" s="14" t="str">
        <f t="shared" ca="1" si="75"/>
        <v xml:space="preserve">713559.36 </v>
      </c>
      <c r="V370" s="14" t="str">
        <f t="shared" ca="1" si="76"/>
        <v>6168940.79</v>
      </c>
      <c r="W370" s="14" t="str">
        <f t="shared" ca="1" si="77"/>
        <v>POINT(713559.36 6168940.79)</v>
      </c>
      <c r="X370" s="14" t="str">
        <f>IFERROR(INDEX(BygningOmraade!B:B,MATCH(A370,BygningOmraade!A:A,0)),"")</f>
        <v/>
      </c>
    </row>
    <row r="371" spans="1:24" s="14" customFormat="1" x14ac:dyDescent="0.25">
      <c r="A371" s="14">
        <f t="shared" si="65"/>
        <v>371</v>
      </c>
      <c r="B371" s="14" t="str">
        <f t="shared" ca="1" si="66"/>
        <v>129611e5-8e7a-4b8a-a713-1bd873a5eb41</v>
      </c>
      <c r="C371" s="14" t="str">
        <f t="shared" ca="1" si="67"/>
        <v>0a3f507e-224b-32b8-e044-0003ba298018</v>
      </c>
      <c r="D371" s="14">
        <f t="shared" ca="1" si="68"/>
        <v>995765</v>
      </c>
      <c r="E371" s="1">
        <f t="shared" ca="1" si="69"/>
        <v>120</v>
      </c>
      <c r="F371" s="1">
        <f t="shared" ca="1" si="70"/>
        <v>154</v>
      </c>
      <c r="G371" s="1">
        <f t="shared" ca="1" si="71"/>
        <v>1970</v>
      </c>
      <c r="H371" s="1" t="str">
        <f ca="1">IFERROR(INDEX(Varmeinstallation!B:B,MATCH(INDIRECT($A$1&amp;"L"&amp;A371)*1,Varmeinstallation!A:A,0)),"Ingen varmeinstallationer")</f>
        <v>Centralvarme fra eget anlæg, et-kammer fyr</v>
      </c>
      <c r="I371" s="1" t="str">
        <f ca="1">IFERROR(INDEX(Opvarmningsmiddel!B:B,MATCH(INDIRECT($A$1&amp;"M"&amp;A371)*1,Opvarmningsmiddel!A:A,0)),"")</f>
        <v>Naturgas</v>
      </c>
      <c r="J371" s="1">
        <f t="shared" ca="1" si="72"/>
        <v>0</v>
      </c>
      <c r="K371" s="1" t="str">
        <f ca="1">IFERROR(INDEX(Relationstabel!$C$3:$K$10,MATCH(VALUE(INDIRECT($A$1&amp;"L"&amp;A371)),Relationstabel!$A$3:$A$10,0),MATCH(IFERROR(VALUE(INDIRECT($A$1&amp;"M"&amp;A371)),0),Relationstabel!$C$1:$K$1,0)),"Ingen varmeinstallationer")</f>
        <v>Naturgas</v>
      </c>
      <c r="L371" s="1" t="str">
        <f ca="1">INDEX(Anvendelseskode!B:B,MATCH($E371,Anvendelseskode!$A:$A,0))</f>
        <v>Fritliggende enfamilieshus (parcelhus)</v>
      </c>
      <c r="M371" s="1" t="str">
        <f ca="1">INDEX(Anvendelseskode!C:C,MATCH($E371,Anvendelseskode!$A:$A,0))</f>
        <v>Parcelhuse</v>
      </c>
      <c r="N371" s="1" t="str">
        <f ca="1">INDEX(Anvendelseskode!D:D,MATCH($E371,Anvendelseskode!$A:$A,0))</f>
        <v>Private husholdninger</v>
      </c>
      <c r="O371" s="1" t="str">
        <f ca="1">IFERROR(INDEX(SBi!$2:$2,MATCH(G371,SBi!$1:$1,1)),SBi!$K$2)</f>
        <v>1961-1972</v>
      </c>
      <c r="P371" s="1">
        <f ca="1">IFERROR(INDEX(SBi!$C$3:$K$28,MATCH(E371,SBi!$B$3:$B$28,0),MATCH(O371,SBi!$C$2:$K$2,0)),0)</f>
        <v>134.30000000000001</v>
      </c>
      <c r="Q371" s="19">
        <f t="shared" ca="1" si="73"/>
        <v>20.682200000000002</v>
      </c>
      <c r="R371" s="19" t="str">
        <f ca="1">IFERROR(INDEX(VpD!$2:$2,MATCH(G371,VpD!$1:$1,1)),VpD!$I$2)</f>
        <v>1961-1972</v>
      </c>
      <c r="S371" s="1">
        <f ca="1">IFERROR(INDEX(VpD!$C$3:$I$27,MATCH(E371,VpD!$B$3:$B$27,0),MATCH(R371,VpD!$C$2:$I$2,0)),0)</f>
        <v>143</v>
      </c>
      <c r="T371" s="19">
        <f t="shared" ca="1" si="74"/>
        <v>22.021999999999998</v>
      </c>
      <c r="U371" s="14" t="str">
        <f t="shared" ca="1" si="75"/>
        <v xml:space="preserve">712115.83 </v>
      </c>
      <c r="V371" s="14" t="str">
        <f t="shared" ca="1" si="76"/>
        <v>6171655.86</v>
      </c>
      <c r="W371" s="14" t="str">
        <f t="shared" ca="1" si="77"/>
        <v>POINT(712115.83 6171655.86)</v>
      </c>
      <c r="X371" s="14" t="str">
        <f>IFERROR(INDEX(BygningOmraade!B:B,MATCH(A371,BygningOmraade!A:A,0)),"")</f>
        <v/>
      </c>
    </row>
    <row r="372" spans="1:24" s="14" customFormat="1" x14ac:dyDescent="0.25">
      <c r="A372" s="14">
        <f t="shared" si="65"/>
        <v>372</v>
      </c>
      <c r="B372" s="14" t="str">
        <f t="shared" ca="1" si="66"/>
        <v>12986e51-95c4-4b11-a755-2425001cf8fa</v>
      </c>
      <c r="C372" s="14" t="str">
        <f t="shared" ca="1" si="67"/>
        <v>0a3f507e-1a92-32b8-e044-0003ba298018</v>
      </c>
      <c r="D372" s="14">
        <f t="shared" ca="1" si="68"/>
        <v>997721</v>
      </c>
      <c r="E372" s="1">
        <f t="shared" ca="1" si="69"/>
        <v>120</v>
      </c>
      <c r="F372" s="1">
        <f t="shared" ca="1" si="70"/>
        <v>135</v>
      </c>
      <c r="G372" s="1">
        <f t="shared" ca="1" si="71"/>
        <v>1985</v>
      </c>
      <c r="H372" s="1" t="str">
        <f ca="1">IFERROR(INDEX(Varmeinstallation!B:B,MATCH(INDIRECT($A$1&amp;"L"&amp;A372)*1,Varmeinstallation!A:A,0)),"Ingen varmeinstallationer")</f>
        <v>Elovne, elpaneler</v>
      </c>
      <c r="I372" s="1" t="str">
        <f ca="1">IFERROR(INDEX(Opvarmningsmiddel!B:B,MATCH(INDIRECT($A$1&amp;"M"&amp;A372)*1,Opvarmningsmiddel!A:A,0)),"")</f>
        <v>Elektricitet</v>
      </c>
      <c r="J372" s="1">
        <f t="shared" ca="1" si="72"/>
        <v>0</v>
      </c>
      <c r="K372" s="1" t="str">
        <f ca="1">IFERROR(INDEX(Relationstabel!$C$3:$K$10,MATCH(VALUE(INDIRECT($A$1&amp;"L"&amp;A372)),Relationstabel!$A$3:$A$10,0),MATCH(IFERROR(VALUE(INDIRECT($A$1&amp;"M"&amp;A372)),0),Relationstabel!$C$1:$K$1,0)),"Ingen varmeinstallationer")</f>
        <v>Elvarme</v>
      </c>
      <c r="L372" s="1" t="str">
        <f ca="1">INDEX(Anvendelseskode!B:B,MATCH($E372,Anvendelseskode!$A:$A,0))</f>
        <v>Fritliggende enfamilieshus (parcelhus)</v>
      </c>
      <c r="M372" s="1" t="str">
        <f ca="1">INDEX(Anvendelseskode!C:C,MATCH($E372,Anvendelseskode!$A:$A,0))</f>
        <v>Parcelhuse</v>
      </c>
      <c r="N372" s="1" t="str">
        <f ca="1">INDEX(Anvendelseskode!D:D,MATCH($E372,Anvendelseskode!$A:$A,0))</f>
        <v>Private husholdninger</v>
      </c>
      <c r="O372" s="1" t="str">
        <f ca="1">IFERROR(INDEX(SBi!$2:$2,MATCH(G372,SBi!$1:$1,1)),SBi!$K$2)</f>
        <v>1979-1998</v>
      </c>
      <c r="P372" s="1">
        <f ca="1">IFERROR(INDEX(SBi!$C$3:$K$28,MATCH(E372,SBi!$B$3:$B$28,0),MATCH(O372,SBi!$C$2:$K$2,0)),0)</f>
        <v>105.4</v>
      </c>
      <c r="Q372" s="19">
        <f t="shared" ca="1" si="73"/>
        <v>14.228999999999999</v>
      </c>
      <c r="R372" s="19" t="str">
        <f ca="1">IFERROR(INDEX(VpD!$2:$2,MATCH(G372,VpD!$1:$1,1)),VpD!$I$2)</f>
        <v>1979-1998</v>
      </c>
      <c r="S372" s="1">
        <f ca="1">IFERROR(INDEX(VpD!$C$3:$I$27,MATCH(E372,VpD!$B$3:$B$27,0),MATCH(R372,VpD!$C$2:$I$2,0)),0)</f>
        <v>90</v>
      </c>
      <c r="T372" s="19">
        <f t="shared" ca="1" si="74"/>
        <v>12.15</v>
      </c>
      <c r="U372" s="14" t="str">
        <f t="shared" ca="1" si="75"/>
        <v xml:space="preserve">714098.99 </v>
      </c>
      <c r="V372" s="14" t="str">
        <f t="shared" ca="1" si="76"/>
        <v>6168903.14</v>
      </c>
      <c r="W372" s="14" t="str">
        <f t="shared" ca="1" si="77"/>
        <v>POINT(714098.99 6168903.14)</v>
      </c>
      <c r="X372" s="14" t="str">
        <f>IFERROR(INDEX(BygningOmraade!B:B,MATCH(A372,BygningOmraade!A:A,0)),"")</f>
        <v/>
      </c>
    </row>
    <row r="373" spans="1:24" s="14" customFormat="1" x14ac:dyDescent="0.25">
      <c r="A373" s="14">
        <f t="shared" si="65"/>
        <v>373</v>
      </c>
      <c r="B373" s="14" t="str">
        <f t="shared" ca="1" si="66"/>
        <v>12986e51-95c4-4b11-a755-2425001cf8fa</v>
      </c>
      <c r="C373" s="14" t="str">
        <f t="shared" ca="1" si="67"/>
        <v>0a3f507e-1a92-32b8-e044-0003ba298018</v>
      </c>
      <c r="D373" s="14">
        <f t="shared" ca="1" si="68"/>
        <v>997721</v>
      </c>
      <c r="E373" s="1">
        <f t="shared" ca="1" si="69"/>
        <v>120</v>
      </c>
      <c r="F373" s="1">
        <f t="shared" ca="1" si="70"/>
        <v>135</v>
      </c>
      <c r="G373" s="1">
        <f t="shared" ca="1" si="71"/>
        <v>1985</v>
      </c>
      <c r="H373" s="1" t="str">
        <f ca="1">IFERROR(INDEX(Varmeinstallation!B:B,MATCH(INDIRECT($A$1&amp;"L"&amp;A373)*1,Varmeinstallation!A:A,0)),"Ingen varmeinstallationer")</f>
        <v>Elovne, elpaneler</v>
      </c>
      <c r="I373" s="1" t="str">
        <f ca="1">IFERROR(INDEX(Opvarmningsmiddel!B:B,MATCH(INDIRECT($A$1&amp;"M"&amp;A373)*1,Opvarmningsmiddel!A:A,0)),"")</f>
        <v>Elektricitet</v>
      </c>
      <c r="J373" s="1">
        <f t="shared" ca="1" si="72"/>
        <v>0</v>
      </c>
      <c r="K373" s="1" t="str">
        <f ca="1">IFERROR(INDEX(Relationstabel!$C$3:$K$10,MATCH(VALUE(INDIRECT($A$1&amp;"L"&amp;A373)),Relationstabel!$A$3:$A$10,0),MATCH(IFERROR(VALUE(INDIRECT($A$1&amp;"M"&amp;A373)),0),Relationstabel!$C$1:$K$1,0)),"Ingen varmeinstallationer")</f>
        <v>Elvarme</v>
      </c>
      <c r="L373" s="1" t="str">
        <f ca="1">INDEX(Anvendelseskode!B:B,MATCH($E373,Anvendelseskode!$A:$A,0))</f>
        <v>Fritliggende enfamilieshus (parcelhus)</v>
      </c>
      <c r="M373" s="1" t="str">
        <f ca="1">INDEX(Anvendelseskode!C:C,MATCH($E373,Anvendelseskode!$A:$A,0))</f>
        <v>Parcelhuse</v>
      </c>
      <c r="N373" s="1" t="str">
        <f ca="1">INDEX(Anvendelseskode!D:D,MATCH($E373,Anvendelseskode!$A:$A,0))</f>
        <v>Private husholdninger</v>
      </c>
      <c r="O373" s="1" t="str">
        <f ca="1">IFERROR(INDEX(SBi!$2:$2,MATCH(G373,SBi!$1:$1,1)),SBi!$K$2)</f>
        <v>1979-1998</v>
      </c>
      <c r="P373" s="1">
        <f ca="1">IFERROR(INDEX(SBi!$C$3:$K$28,MATCH(E373,SBi!$B$3:$B$28,0),MATCH(O373,SBi!$C$2:$K$2,0)),0)</f>
        <v>105.4</v>
      </c>
      <c r="Q373" s="19">
        <f t="shared" ca="1" si="73"/>
        <v>14.228999999999999</v>
      </c>
      <c r="R373" s="19" t="str">
        <f ca="1">IFERROR(INDEX(VpD!$2:$2,MATCH(G373,VpD!$1:$1,1)),VpD!$I$2)</f>
        <v>1979-1998</v>
      </c>
      <c r="S373" s="1">
        <f ca="1">IFERROR(INDEX(VpD!$C$3:$I$27,MATCH(E373,VpD!$B$3:$B$27,0),MATCH(R373,VpD!$C$2:$I$2,0)),0)</f>
        <v>90</v>
      </c>
      <c r="T373" s="19">
        <f t="shared" ca="1" si="74"/>
        <v>12.15</v>
      </c>
      <c r="U373" s="14" t="str">
        <f t="shared" ca="1" si="75"/>
        <v xml:space="preserve">714098.99 </v>
      </c>
      <c r="V373" s="14" t="str">
        <f t="shared" ca="1" si="76"/>
        <v>6168903.14</v>
      </c>
      <c r="W373" s="14" t="str">
        <f t="shared" ca="1" si="77"/>
        <v>POINT(714098.99 6168903.14)</v>
      </c>
      <c r="X373" s="14" t="str">
        <f>IFERROR(INDEX(BygningOmraade!B:B,MATCH(A373,BygningOmraade!A:A,0)),"")</f>
        <v/>
      </c>
    </row>
    <row r="374" spans="1:24" s="14" customFormat="1" x14ac:dyDescent="0.25">
      <c r="A374" s="14">
        <f t="shared" si="65"/>
        <v>374</v>
      </c>
      <c r="B374" s="14" t="str">
        <f t="shared" ca="1" si="66"/>
        <v>129fac4e-fc47-4085-a92c-d8ac596fc9db</v>
      </c>
      <c r="C374" s="14" t="str">
        <f t="shared" ca="1" si="67"/>
        <v>0a3f507e-15c1-32b8-e044-0003ba298018</v>
      </c>
      <c r="D374" s="14">
        <f t="shared" ca="1" si="68"/>
        <v>996015</v>
      </c>
      <c r="E374" s="1">
        <f t="shared" ca="1" si="69"/>
        <v>120</v>
      </c>
      <c r="F374" s="1">
        <f t="shared" ca="1" si="70"/>
        <v>124</v>
      </c>
      <c r="G374" s="1">
        <f t="shared" ca="1" si="71"/>
        <v>1926</v>
      </c>
      <c r="H374" s="1" t="str">
        <f ca="1">IFERROR(INDEX(Varmeinstallation!B:B,MATCH(INDIRECT($A$1&amp;"L"&amp;A374)*1,Varmeinstallation!A:A,0)),"Ingen varmeinstallationer")</f>
        <v>Centralvarme fra eget anlæg, et-kammer fyr</v>
      </c>
      <c r="I374" s="1" t="str">
        <f ca="1">IFERROR(INDEX(Opvarmningsmiddel!B:B,MATCH(INDIRECT($A$1&amp;"M"&amp;A374)*1,Opvarmningsmiddel!A:A,0)),"")</f>
        <v>Flydende brændsel (olie, petroleum, flaskegas m.m.)</v>
      </c>
      <c r="J374" s="1">
        <f t="shared" ca="1" si="72"/>
        <v>0</v>
      </c>
      <c r="K374" s="1" t="str">
        <f ca="1">IFERROR(INDEX(Relationstabel!$C$3:$K$10,MATCH(VALUE(INDIRECT($A$1&amp;"L"&amp;A374)),Relationstabel!$A$3:$A$10,0),MATCH(IFERROR(VALUE(INDIRECT($A$1&amp;"M"&amp;A374)),0),Relationstabel!$C$1:$K$1,0)),"Ingen varmeinstallationer")</f>
        <v>Olie</v>
      </c>
      <c r="L374" s="1" t="str">
        <f ca="1">INDEX(Anvendelseskode!B:B,MATCH($E374,Anvendelseskode!$A:$A,0))</f>
        <v>Fritliggende enfamilieshus (parcelhus)</v>
      </c>
      <c r="M374" s="1" t="str">
        <f ca="1">INDEX(Anvendelseskode!C:C,MATCH($E374,Anvendelseskode!$A:$A,0))</f>
        <v>Parcelhuse</v>
      </c>
      <c r="N374" s="1" t="str">
        <f ca="1">INDEX(Anvendelseskode!D:D,MATCH($E374,Anvendelseskode!$A:$A,0))</f>
        <v>Private husholdninger</v>
      </c>
      <c r="O374" s="1" t="str">
        <f ca="1">IFERROR(INDEX(SBi!$2:$2,MATCH(G374,SBi!$1:$1,1)),SBi!$K$2)</f>
        <v>1890-1930</v>
      </c>
      <c r="P374" s="1">
        <f ca="1">IFERROR(INDEX(SBi!$C$3:$K$28,MATCH(E374,SBi!$B$3:$B$28,0),MATCH(O374,SBi!$C$2:$K$2,0)),0)</f>
        <v>164.7</v>
      </c>
      <c r="Q374" s="19">
        <f t="shared" ca="1" si="73"/>
        <v>20.422799999999999</v>
      </c>
      <c r="R374" s="19" t="str">
        <f ca="1">IFERROR(INDEX(VpD!$2:$2,MATCH(G374,VpD!$1:$1,1)),VpD!$I$2)</f>
        <v>&lt;1930</v>
      </c>
      <c r="S374" s="1">
        <f ca="1">IFERROR(INDEX(VpD!$C$3:$I$27,MATCH(E374,VpD!$B$3:$B$27,0),MATCH(R374,VpD!$C$2:$I$2,0)),0)</f>
        <v>209</v>
      </c>
      <c r="T374" s="19">
        <f t="shared" ca="1" si="74"/>
        <v>25.916</v>
      </c>
      <c r="U374" s="14" t="str">
        <f t="shared" ca="1" si="75"/>
        <v xml:space="preserve">712555.53 </v>
      </c>
      <c r="V374" s="14" t="str">
        <f t="shared" ca="1" si="76"/>
        <v>6171207.1</v>
      </c>
      <c r="W374" s="14" t="str">
        <f t="shared" ca="1" si="77"/>
        <v>POINT(712555.53 6171207.1)</v>
      </c>
      <c r="X374" s="14" t="str">
        <f>IFERROR(INDEX(BygningOmraade!B:B,MATCH(A374,BygningOmraade!A:A,0)),"")</f>
        <v/>
      </c>
    </row>
    <row r="375" spans="1:24" s="14" customFormat="1" x14ac:dyDescent="0.25">
      <c r="A375" s="14">
        <f t="shared" si="65"/>
        <v>375</v>
      </c>
      <c r="B375" s="14" t="str">
        <f t="shared" ca="1" si="66"/>
        <v>12aeb6e8-760a-42d7-928d-040edecaada1</v>
      </c>
      <c r="C375" s="14" t="str">
        <f t="shared" ca="1" si="67"/>
        <v>0a3f507e-1715-32b8-e044-0003ba298018</v>
      </c>
      <c r="D375" s="14">
        <f t="shared" ca="1" si="68"/>
        <v>994394</v>
      </c>
      <c r="E375" s="1">
        <f t="shared" ca="1" si="69"/>
        <v>120</v>
      </c>
      <c r="F375" s="1">
        <f t="shared" ca="1" si="70"/>
        <v>118</v>
      </c>
      <c r="G375" s="1">
        <f t="shared" ca="1" si="71"/>
        <v>1988</v>
      </c>
      <c r="H375" s="1" t="str">
        <f ca="1">IFERROR(INDEX(Varmeinstallation!B:B,MATCH(INDIRECT($A$1&amp;"L"&amp;A375)*1,Varmeinstallation!A:A,0)),"Ingen varmeinstallationer")</f>
        <v>Centralvarme fra eget anlæg, et-kammer fyr</v>
      </c>
      <c r="I375" s="1" t="str">
        <f ca="1">IFERROR(INDEX(Opvarmningsmiddel!B:B,MATCH(INDIRECT($A$1&amp;"M"&amp;A375)*1,Opvarmningsmiddel!A:A,0)),"")</f>
        <v>Naturgas</v>
      </c>
      <c r="J375" s="1">
        <f t="shared" ca="1" si="72"/>
        <v>2</v>
      </c>
      <c r="K375" s="1" t="str">
        <f ca="1">IFERROR(INDEX(Relationstabel!$C$3:$K$10,MATCH(VALUE(INDIRECT($A$1&amp;"L"&amp;A375)),Relationstabel!$A$3:$A$10,0),MATCH(IFERROR(VALUE(INDIRECT($A$1&amp;"M"&amp;A375)),0),Relationstabel!$C$1:$K$1,0)),"Ingen varmeinstallationer")</f>
        <v>Naturgas</v>
      </c>
      <c r="L375" s="1" t="str">
        <f ca="1">INDEX(Anvendelseskode!B:B,MATCH($E375,Anvendelseskode!$A:$A,0))</f>
        <v>Fritliggende enfamilieshus (parcelhus)</v>
      </c>
      <c r="M375" s="1" t="str">
        <f ca="1">INDEX(Anvendelseskode!C:C,MATCH($E375,Anvendelseskode!$A:$A,0))</f>
        <v>Parcelhuse</v>
      </c>
      <c r="N375" s="1" t="str">
        <f ca="1">INDEX(Anvendelseskode!D:D,MATCH($E375,Anvendelseskode!$A:$A,0))</f>
        <v>Private husholdninger</v>
      </c>
      <c r="O375" s="1" t="str">
        <f ca="1">IFERROR(INDEX(SBi!$2:$2,MATCH(G375,SBi!$1:$1,1)),SBi!$K$2)</f>
        <v>1979-1998</v>
      </c>
      <c r="P375" s="1">
        <f ca="1">IFERROR(INDEX(SBi!$C$3:$K$28,MATCH(E375,SBi!$B$3:$B$28,0),MATCH(O375,SBi!$C$2:$K$2,0)),0)</f>
        <v>105.4</v>
      </c>
      <c r="Q375" s="19">
        <f t="shared" ca="1" si="73"/>
        <v>12.437200000000001</v>
      </c>
      <c r="R375" s="19" t="str">
        <f ca="1">IFERROR(INDEX(VpD!$2:$2,MATCH(G375,VpD!$1:$1,1)),VpD!$I$2)</f>
        <v>1979-1998</v>
      </c>
      <c r="S375" s="1">
        <f ca="1">IFERROR(INDEX(VpD!$C$3:$I$27,MATCH(E375,VpD!$B$3:$B$27,0),MATCH(R375,VpD!$C$2:$I$2,0)),0)</f>
        <v>90</v>
      </c>
      <c r="T375" s="19">
        <f t="shared" ca="1" si="74"/>
        <v>10.62</v>
      </c>
      <c r="U375" s="14" t="str">
        <f t="shared" ca="1" si="75"/>
        <v xml:space="preserve">711601.62 </v>
      </c>
      <c r="V375" s="14" t="str">
        <f t="shared" ca="1" si="76"/>
        <v>6170507.66</v>
      </c>
      <c r="W375" s="14" t="str">
        <f t="shared" ca="1" si="77"/>
        <v>POINT(711601.62 6170507.66)</v>
      </c>
      <c r="X375" s="14" t="str">
        <f>IFERROR(INDEX(BygningOmraade!B:B,MATCH(A375,BygningOmraade!A:A,0)),"")</f>
        <v/>
      </c>
    </row>
    <row r="376" spans="1:24" s="14" customFormat="1" x14ac:dyDescent="0.25">
      <c r="A376" s="14">
        <f t="shared" si="65"/>
        <v>376</v>
      </c>
      <c r="B376" s="14" t="str">
        <f t="shared" ca="1" si="66"/>
        <v>12df464f-524e-4eaa-b81a-abfa92d0fe8e</v>
      </c>
      <c r="C376" s="14" t="str">
        <f t="shared" ca="1" si="67"/>
        <v>75d4829b-3597-165e-e044-00144f3ead67</v>
      </c>
      <c r="D376" s="14">
        <f t="shared" ca="1" si="68"/>
        <v>997420</v>
      </c>
      <c r="E376" s="1">
        <f t="shared" ca="1" si="69"/>
        <v>320</v>
      </c>
      <c r="F376" s="1">
        <f t="shared" ca="1" si="70"/>
        <v>211</v>
      </c>
      <c r="G376" s="1">
        <f t="shared" ca="1" si="71"/>
        <v>1970</v>
      </c>
      <c r="H376" s="1" t="str">
        <f ca="1">IFERROR(INDEX(Varmeinstallation!B:B,MATCH(INDIRECT($A$1&amp;"L"&amp;A376)*1,Varmeinstallation!A:A,0)),"Ingen varmeinstallationer")</f>
        <v>Centralvarme fra eget anlæg, et-kammer fyr</v>
      </c>
      <c r="I376" s="1" t="str">
        <f ca="1">IFERROR(INDEX(Opvarmningsmiddel!B:B,MATCH(INDIRECT($A$1&amp;"M"&amp;A376)*1,Opvarmningsmiddel!A:A,0)),"")</f>
        <v>Flydende brændsel (olie, petroleum, flaskegas m.m.)</v>
      </c>
      <c r="J376" s="1">
        <f t="shared" ca="1" si="72"/>
        <v>0</v>
      </c>
      <c r="K376" s="1" t="str">
        <f ca="1">IFERROR(INDEX(Relationstabel!$C$3:$K$10,MATCH(VALUE(INDIRECT($A$1&amp;"L"&amp;A376)),Relationstabel!$A$3:$A$10,0),MATCH(IFERROR(VALUE(INDIRECT($A$1&amp;"M"&amp;A376)),0),Relationstabel!$C$1:$K$1,0)),"Ingen varmeinstallationer")</f>
        <v>Olie</v>
      </c>
      <c r="L376" s="1" t="str">
        <f ca="1">INDEX(Anvendelseskode!B:B,MATCH($E376,Anvendelseskode!$A:$A,0))</f>
        <v>Bygning til kontor, handel, lager herunder offentlig administration</v>
      </c>
      <c r="M376" s="1" t="str">
        <f ca="1">INDEX(Anvendelseskode!C:C,MATCH($E376,Anvendelseskode!$A:$A,0))</f>
        <v>Kontor, handel, lager, off. adm.</v>
      </c>
      <c r="N376" s="1" t="str">
        <f ca="1">INDEX(Anvendelseskode!D:D,MATCH($E376,Anvendelseskode!$A:$A,0))</f>
        <v>Handel og servicevirksomheder</v>
      </c>
      <c r="O376" s="1" t="str">
        <f ca="1">IFERROR(INDEX(SBi!$2:$2,MATCH(G376,SBi!$1:$1,1)),SBi!$K$2)</f>
        <v>1961-1972</v>
      </c>
      <c r="P376" s="1">
        <f ca="1">IFERROR(INDEX(SBi!$C$3:$K$28,MATCH(E376,SBi!$B$3:$B$28,0),MATCH(O376,SBi!$C$2:$K$2,0)),0)</f>
        <v>117.5</v>
      </c>
      <c r="Q376" s="19">
        <f t="shared" ca="1" si="73"/>
        <v>24.7925</v>
      </c>
      <c r="R376" s="19" t="str">
        <f ca="1">IFERROR(INDEX(VpD!$2:$2,MATCH(G376,VpD!$1:$1,1)),VpD!$I$2)</f>
        <v>1961-1972</v>
      </c>
      <c r="S376" s="1">
        <f ca="1">IFERROR(INDEX(VpD!$C$3:$I$27,MATCH(E376,VpD!$B$3:$B$27,0),MATCH(R376,VpD!$C$2:$I$2,0)),0)</f>
        <v>105</v>
      </c>
      <c r="T376" s="19">
        <f t="shared" ca="1" si="74"/>
        <v>22.155000000000001</v>
      </c>
      <c r="U376" s="14" t="str">
        <f t="shared" ca="1" si="75"/>
        <v xml:space="preserve">714043.52 </v>
      </c>
      <c r="V376" s="14" t="str">
        <f t="shared" ca="1" si="76"/>
        <v>6168908.84</v>
      </c>
      <c r="W376" s="14" t="str">
        <f t="shared" ca="1" si="77"/>
        <v>POINT(714043.52 6168908.84)</v>
      </c>
      <c r="X376" s="14" t="str">
        <f>IFERROR(INDEX(BygningOmraade!B:B,MATCH(A376,BygningOmraade!A:A,0)),"")</f>
        <v/>
      </c>
    </row>
    <row r="377" spans="1:24" s="14" customFormat="1" x14ac:dyDescent="0.25">
      <c r="A377" s="14">
        <f t="shared" si="65"/>
        <v>377</v>
      </c>
      <c r="B377" s="14" t="str">
        <f t="shared" ca="1" si="66"/>
        <v>12f14b70-2cd9-4fbb-8319-5613d409f566</v>
      </c>
      <c r="C377" s="14" t="str">
        <f t="shared" ca="1" si="67"/>
        <v>0a3f507e-2252-32b8-e044-0003ba298018</v>
      </c>
      <c r="D377" s="14">
        <f t="shared" ca="1" si="68"/>
        <v>995493</v>
      </c>
      <c r="E377" s="1">
        <f t="shared" ca="1" si="69"/>
        <v>120</v>
      </c>
      <c r="F377" s="1">
        <f t="shared" ca="1" si="70"/>
        <v>154</v>
      </c>
      <c r="G377" s="1">
        <f t="shared" ca="1" si="71"/>
        <v>1992</v>
      </c>
      <c r="H377" s="1" t="str">
        <f ca="1">IFERROR(INDEX(Varmeinstallation!B:B,MATCH(INDIRECT($A$1&amp;"L"&amp;A377)*1,Varmeinstallation!A:A,0)),"Ingen varmeinstallationer")</f>
        <v>Centralvarme fra eget anlæg, et-kammer fyr</v>
      </c>
      <c r="I377" s="1" t="str">
        <f ca="1">IFERROR(INDEX(Opvarmningsmiddel!B:B,MATCH(INDIRECT($A$1&amp;"M"&amp;A377)*1,Opvarmningsmiddel!A:A,0)),"")</f>
        <v>Naturgas</v>
      </c>
      <c r="J377" s="1">
        <f t="shared" ca="1" si="72"/>
        <v>0</v>
      </c>
      <c r="K377" s="1" t="str">
        <f ca="1">IFERROR(INDEX(Relationstabel!$C$3:$K$10,MATCH(VALUE(INDIRECT($A$1&amp;"L"&amp;A377)),Relationstabel!$A$3:$A$10,0),MATCH(IFERROR(VALUE(INDIRECT($A$1&amp;"M"&amp;A377)),0),Relationstabel!$C$1:$K$1,0)),"Ingen varmeinstallationer")</f>
        <v>Naturgas</v>
      </c>
      <c r="L377" s="1" t="str">
        <f ca="1">INDEX(Anvendelseskode!B:B,MATCH($E377,Anvendelseskode!$A:$A,0))</f>
        <v>Fritliggende enfamilieshus (parcelhus)</v>
      </c>
      <c r="M377" s="1" t="str">
        <f ca="1">INDEX(Anvendelseskode!C:C,MATCH($E377,Anvendelseskode!$A:$A,0))</f>
        <v>Parcelhuse</v>
      </c>
      <c r="N377" s="1" t="str">
        <f ca="1">INDEX(Anvendelseskode!D:D,MATCH($E377,Anvendelseskode!$A:$A,0))</f>
        <v>Private husholdninger</v>
      </c>
      <c r="O377" s="1" t="str">
        <f ca="1">IFERROR(INDEX(SBi!$2:$2,MATCH(G377,SBi!$1:$1,1)),SBi!$K$2)</f>
        <v>1979-1998</v>
      </c>
      <c r="P377" s="1">
        <f ca="1">IFERROR(INDEX(SBi!$C$3:$K$28,MATCH(E377,SBi!$B$3:$B$28,0),MATCH(O377,SBi!$C$2:$K$2,0)),0)</f>
        <v>105.4</v>
      </c>
      <c r="Q377" s="19">
        <f t="shared" ca="1" si="73"/>
        <v>16.2316</v>
      </c>
      <c r="R377" s="19" t="str">
        <f ca="1">IFERROR(INDEX(VpD!$2:$2,MATCH(G377,VpD!$1:$1,1)),VpD!$I$2)</f>
        <v>1979-1998</v>
      </c>
      <c r="S377" s="1">
        <f ca="1">IFERROR(INDEX(VpD!$C$3:$I$27,MATCH(E377,VpD!$B$3:$B$27,0),MATCH(R377,VpD!$C$2:$I$2,0)),0)</f>
        <v>90</v>
      </c>
      <c r="T377" s="19">
        <f t="shared" ca="1" si="74"/>
        <v>13.86</v>
      </c>
      <c r="U377" s="14" t="str">
        <f t="shared" ca="1" si="75"/>
        <v xml:space="preserve">711928.43 </v>
      </c>
      <c r="V377" s="14" t="str">
        <f t="shared" ca="1" si="76"/>
        <v>6171705.42</v>
      </c>
      <c r="W377" s="14" t="str">
        <f t="shared" ca="1" si="77"/>
        <v>POINT(711928.43 6171705.42)</v>
      </c>
      <c r="X377" s="14" t="str">
        <f>IFERROR(INDEX(BygningOmraade!B:B,MATCH(A377,BygningOmraade!A:A,0)),"")</f>
        <v/>
      </c>
    </row>
    <row r="378" spans="1:24" s="14" customFormat="1" x14ac:dyDescent="0.25">
      <c r="A378" s="14">
        <f t="shared" si="65"/>
        <v>378</v>
      </c>
      <c r="B378" s="14" t="str">
        <f t="shared" ca="1" si="66"/>
        <v>13075a3d-1029-486d-9aec-6329fc20db73</v>
      </c>
      <c r="C378" s="14" t="str">
        <f t="shared" ca="1" si="67"/>
        <v>434b5797-c35b-6fdf-e044-0003ba298018</v>
      </c>
      <c r="D378" s="14">
        <f t="shared" ca="1" si="68"/>
        <v>996326</v>
      </c>
      <c r="E378" s="1">
        <f t="shared" ca="1" si="69"/>
        <v>310</v>
      </c>
      <c r="F378" s="1">
        <f t="shared" ca="1" si="70"/>
        <v>349</v>
      </c>
      <c r="G378" s="1">
        <f t="shared" ca="1" si="71"/>
        <v>2008</v>
      </c>
      <c r="H378" s="1" t="str">
        <f ca="1">IFERROR(INDEX(Varmeinstallation!B:B,MATCH(INDIRECT($A$1&amp;"L"&amp;A378)*1,Varmeinstallation!A:A,0)),"Ingen varmeinstallationer")</f>
        <v>Fjernvarme/blokvarme (radiatorsystemer eller varmluftanlæg)</v>
      </c>
      <c r="I378" s="1" t="str">
        <f ca="1">IFERROR(INDEX(Opvarmningsmiddel!B:B,MATCH(INDIRECT($A$1&amp;"M"&amp;A378)*1,Opvarmningsmiddel!A:A,0)),"")</f>
        <v/>
      </c>
      <c r="J378" s="1">
        <f t="shared" ca="1" si="72"/>
        <v>90</v>
      </c>
      <c r="K378" s="1" t="str">
        <f ca="1">IFERROR(INDEX(Relationstabel!$C$3:$K$10,MATCH(VALUE(INDIRECT($A$1&amp;"L"&amp;A378)),Relationstabel!$A$3:$A$10,0),MATCH(IFERROR(VALUE(INDIRECT($A$1&amp;"M"&amp;A378)),0),Relationstabel!$C$1:$K$1,0)),"Ingen varmeinstallationer")</f>
        <v>Fjernvarme/ Blokvarme</v>
      </c>
      <c r="L378" s="1" t="str">
        <f ca="1">INDEX(Anvendelseskode!B:B,MATCH($E378,Anvendelseskode!$A:$A,0))</f>
        <v>Transport- og garageanlæg (fragtmandshal, lufthavnsbygning, banegårdsbygning, parkeringshus).</v>
      </c>
      <c r="M378" s="1" t="str">
        <f ca="1">INDEX(Anvendelseskode!C:C,MATCH($E378,Anvendelseskode!$A:$A,0))</f>
        <v>Transport- eller garageanlæg</v>
      </c>
      <c r="N378" s="1" t="str">
        <f ca="1">INDEX(Anvendelseskode!D:D,MATCH($E378,Anvendelseskode!$A:$A,0))</f>
        <v>Handel og servicevirksomheder</v>
      </c>
      <c r="O378" s="1" t="str">
        <f ca="1">IFERROR(INDEX(SBi!$2:$2,MATCH(G378,SBi!$1:$1,1)),SBi!$K$2)</f>
        <v>Efter 2006</v>
      </c>
      <c r="P378" s="1">
        <f ca="1">IFERROR(INDEX(SBi!$C$3:$K$28,MATCH(E378,SBi!$B$3:$B$28,0),MATCH(O378,SBi!$C$2:$K$2,0)),0)</f>
        <v>68</v>
      </c>
      <c r="Q378" s="19">
        <f t="shared" ca="1" si="73"/>
        <v>23.731999999999999</v>
      </c>
      <c r="R378" s="19" t="str">
        <f ca="1">IFERROR(INDEX(VpD!$2:$2,MATCH(G378,VpD!$1:$1,1)),VpD!$I$2)</f>
        <v>&gt;1998</v>
      </c>
      <c r="S378" s="1">
        <f ca="1">IFERROR(INDEX(VpD!$C$3:$I$27,MATCH(E378,VpD!$B$3:$B$27,0),MATCH(R378,VpD!$C$2:$I$2,0)),0)</f>
        <v>68</v>
      </c>
      <c r="T378" s="19">
        <f t="shared" ca="1" si="74"/>
        <v>23.731999999999999</v>
      </c>
      <c r="U378" s="14" t="str">
        <f t="shared" ca="1" si="75"/>
        <v xml:space="preserve">712996.32 </v>
      </c>
      <c r="V378" s="14" t="str">
        <f t="shared" ca="1" si="76"/>
        <v>6169807.08</v>
      </c>
      <c r="W378" s="14" t="str">
        <f t="shared" ca="1" si="77"/>
        <v>POINT(712996.32 6169807.08)</v>
      </c>
      <c r="X378" s="14" t="str">
        <f>IFERROR(INDEX(BygningOmraade!B:B,MATCH(A378,BygningOmraade!A:A,0)),"")</f>
        <v/>
      </c>
    </row>
    <row r="379" spans="1:24" s="14" customFormat="1" x14ac:dyDescent="0.25">
      <c r="A379" s="14">
        <f t="shared" si="65"/>
        <v>379</v>
      </c>
      <c r="B379" s="14" t="str">
        <f t="shared" ca="1" si="66"/>
        <v>1339c83b-80a6-4a31-a2a0-dc9801e7ab09</v>
      </c>
      <c r="C379" s="14" t="str">
        <f t="shared" ca="1" si="67"/>
        <v>2cb2b69b-1886-478e-b8ed-3d2abde87ac4</v>
      </c>
      <c r="D379" s="14">
        <f t="shared" ca="1" si="68"/>
        <v>100103813</v>
      </c>
      <c r="E379" s="1">
        <f t="shared" ca="1" si="69"/>
        <v>140</v>
      </c>
      <c r="F379" s="1">
        <f t="shared" ca="1" si="70"/>
        <v>2718</v>
      </c>
      <c r="G379" s="1">
        <f t="shared" ca="1" si="71"/>
        <v>2018</v>
      </c>
      <c r="H379" s="1" t="str">
        <f ca="1">IFERROR(INDEX(Varmeinstallation!B:B,MATCH(INDIRECT($A$1&amp;"L"&amp;A379)*1,Varmeinstallation!A:A,0)),"Ingen varmeinstallationer")</f>
        <v>Fjernvarme/blokvarme (radiatorsystemer eller varmluftanlæg)</v>
      </c>
      <c r="I379" s="1" t="str">
        <f ca="1">IFERROR(INDEX(Opvarmningsmiddel!B:B,MATCH(INDIRECT($A$1&amp;"M"&amp;A379)*1,Opvarmningsmiddel!A:A,0)),"")</f>
        <v/>
      </c>
      <c r="J379" s="1">
        <f t="shared" ca="1" si="72"/>
        <v>0</v>
      </c>
      <c r="K379" s="1" t="str">
        <f ca="1">IFERROR(INDEX(Relationstabel!$C$3:$K$10,MATCH(VALUE(INDIRECT($A$1&amp;"L"&amp;A379)),Relationstabel!$A$3:$A$10,0),MATCH(IFERROR(VALUE(INDIRECT($A$1&amp;"M"&amp;A379)),0),Relationstabel!$C$1:$K$1,0)),"Ingen varmeinstallationer")</f>
        <v>Fjernvarme/ Blokvarme</v>
      </c>
      <c r="L379" s="1" t="str">
        <f ca="1">INDEX(Anvendelseskode!B:B,MATCH($E379,Anvendelseskode!$A:$A,0))</f>
        <v>Etageboligbebyggelse</v>
      </c>
      <c r="M379" s="1" t="str">
        <f ca="1">INDEX(Anvendelseskode!C:C,MATCH($E379,Anvendelseskode!$A:$A,0))</f>
        <v>Etageboligbebyggelse</v>
      </c>
      <c r="N379" s="1" t="str">
        <f ca="1">INDEX(Anvendelseskode!D:D,MATCH($E379,Anvendelseskode!$A:$A,0))</f>
        <v>Private husholdninger</v>
      </c>
      <c r="O379" s="1" t="str">
        <f ca="1">IFERROR(INDEX(SBi!$2:$2,MATCH(G379,SBi!$1:$1,1)),SBi!$K$2)</f>
        <v>Efter 2006</v>
      </c>
      <c r="P379" s="1">
        <f ca="1">IFERROR(INDEX(SBi!$C$3:$K$28,MATCH(E379,SBi!$B$3:$B$28,0),MATCH(O379,SBi!$C$2:$K$2,0)),0)</f>
        <v>60.7</v>
      </c>
      <c r="Q379" s="19">
        <f t="shared" ca="1" si="73"/>
        <v>164.98260000000002</v>
      </c>
      <c r="R379" s="19" t="str">
        <f ca="1">IFERROR(INDEX(VpD!$2:$2,MATCH(G379,VpD!$1:$1,1)),VpD!$I$2)</f>
        <v>&gt;1998</v>
      </c>
      <c r="S379" s="1">
        <f ca="1">IFERROR(INDEX(VpD!$C$3:$I$27,MATCH(E379,VpD!$B$3:$B$27,0),MATCH(R379,VpD!$C$2:$I$2,0)),0)</f>
        <v>64</v>
      </c>
      <c r="T379" s="19">
        <f t="shared" ca="1" si="74"/>
        <v>173.952</v>
      </c>
      <c r="U379" s="14" t="str">
        <f t="shared" ca="1" si="75"/>
        <v xml:space="preserve">712586.49 </v>
      </c>
      <c r="V379" s="14" t="str">
        <f t="shared" ca="1" si="76"/>
        <v>6169513.01</v>
      </c>
      <c r="W379" s="14" t="str">
        <f t="shared" ca="1" si="77"/>
        <v>POINT(712586.49 6169513.01)</v>
      </c>
      <c r="X379" s="14" t="str">
        <f>IFERROR(INDEX(BygningOmraade!B:B,MATCH(A379,BygningOmraade!A:A,0)),"")</f>
        <v/>
      </c>
    </row>
    <row r="380" spans="1:24" s="14" customFormat="1" x14ac:dyDescent="0.25">
      <c r="A380" s="14">
        <f t="shared" si="65"/>
        <v>380</v>
      </c>
      <c r="B380" s="14" t="str">
        <f t="shared" ca="1" si="66"/>
        <v>1344a5a8-c092-4158-bb15-4c1d90f6179c</v>
      </c>
      <c r="C380" s="14" t="str">
        <f t="shared" ca="1" si="67"/>
        <v>0a3f507e-17e8-32b8-e044-0003ba298018</v>
      </c>
      <c r="D380" s="14">
        <f t="shared" ca="1" si="68"/>
        <v>996016</v>
      </c>
      <c r="E380" s="1">
        <f t="shared" ca="1" si="69"/>
        <v>120</v>
      </c>
      <c r="F380" s="1">
        <f t="shared" ca="1" si="70"/>
        <v>150</v>
      </c>
      <c r="G380" s="1">
        <f t="shared" ca="1" si="71"/>
        <v>1990</v>
      </c>
      <c r="H380" s="1" t="str">
        <f ca="1">IFERROR(INDEX(Varmeinstallation!B:B,MATCH(INDIRECT($A$1&amp;"L"&amp;A380)*1,Varmeinstallation!A:A,0)),"Ingen varmeinstallationer")</f>
        <v>Elovne, elpaneler</v>
      </c>
      <c r="I380" s="1" t="str">
        <f ca="1">IFERROR(INDEX(Opvarmningsmiddel!B:B,MATCH(INDIRECT($A$1&amp;"M"&amp;A380)*1,Opvarmningsmiddel!A:A,0)),"")</f>
        <v>Elektricitet</v>
      </c>
      <c r="J380" s="1">
        <f t="shared" ca="1" si="72"/>
        <v>90</v>
      </c>
      <c r="K380" s="1" t="str">
        <f ca="1">IFERROR(INDEX(Relationstabel!$C$3:$K$10,MATCH(VALUE(INDIRECT($A$1&amp;"L"&amp;A380)),Relationstabel!$A$3:$A$10,0),MATCH(IFERROR(VALUE(INDIRECT($A$1&amp;"M"&amp;A380)),0),Relationstabel!$C$1:$K$1,0)),"Ingen varmeinstallationer")</f>
        <v>Elvarme</v>
      </c>
      <c r="L380" s="1" t="str">
        <f ca="1">INDEX(Anvendelseskode!B:B,MATCH($E380,Anvendelseskode!$A:$A,0))</f>
        <v>Fritliggende enfamilieshus (parcelhus)</v>
      </c>
      <c r="M380" s="1" t="str">
        <f ca="1">INDEX(Anvendelseskode!C:C,MATCH($E380,Anvendelseskode!$A:$A,0))</f>
        <v>Parcelhuse</v>
      </c>
      <c r="N380" s="1" t="str">
        <f ca="1">INDEX(Anvendelseskode!D:D,MATCH($E380,Anvendelseskode!$A:$A,0))</f>
        <v>Private husholdninger</v>
      </c>
      <c r="O380" s="1" t="str">
        <f ca="1">IFERROR(INDEX(SBi!$2:$2,MATCH(G380,SBi!$1:$1,1)),SBi!$K$2)</f>
        <v>1979-1998</v>
      </c>
      <c r="P380" s="1">
        <f ca="1">IFERROR(INDEX(SBi!$C$3:$K$28,MATCH(E380,SBi!$B$3:$B$28,0),MATCH(O380,SBi!$C$2:$K$2,0)),0)</f>
        <v>105.4</v>
      </c>
      <c r="Q380" s="19">
        <f t="shared" ca="1" si="73"/>
        <v>15.81</v>
      </c>
      <c r="R380" s="19" t="str">
        <f ca="1">IFERROR(INDEX(VpD!$2:$2,MATCH(G380,VpD!$1:$1,1)),VpD!$I$2)</f>
        <v>1979-1998</v>
      </c>
      <c r="S380" s="1">
        <f ca="1">IFERROR(INDEX(VpD!$C$3:$I$27,MATCH(E380,VpD!$B$3:$B$27,0),MATCH(R380,VpD!$C$2:$I$2,0)),0)</f>
        <v>90</v>
      </c>
      <c r="T380" s="19">
        <f t="shared" ca="1" si="74"/>
        <v>13.5</v>
      </c>
      <c r="U380" s="14" t="str">
        <f t="shared" ca="1" si="75"/>
        <v xml:space="preserve">712580.7 </v>
      </c>
      <c r="V380" s="14" t="str">
        <f t="shared" ca="1" si="76"/>
        <v>6169108.11</v>
      </c>
      <c r="W380" s="14" t="str">
        <f t="shared" ca="1" si="77"/>
        <v>POINT(712580.7 6169108.11)</v>
      </c>
      <c r="X380" s="14" t="str">
        <f>IFERROR(INDEX(BygningOmraade!B:B,MATCH(A380,BygningOmraade!A:A,0)),"")</f>
        <v/>
      </c>
    </row>
    <row r="381" spans="1:24" s="14" customFormat="1" x14ac:dyDescent="0.25">
      <c r="A381" s="14">
        <f t="shared" si="65"/>
        <v>381</v>
      </c>
      <c r="B381" s="14" t="str">
        <f t="shared" ca="1" si="66"/>
        <v>13564bac-28ca-43e3-a05f-5c783f0f3904</v>
      </c>
      <c r="C381" s="14" t="str">
        <f t="shared" ca="1" si="67"/>
        <v>0a3f507e-205f-32b8-e044-0003ba298018</v>
      </c>
      <c r="D381" s="14">
        <f t="shared" ca="1" si="68"/>
        <v>993807</v>
      </c>
      <c r="E381" s="1">
        <f t="shared" ca="1" si="69"/>
        <v>120</v>
      </c>
      <c r="F381" s="1">
        <f t="shared" ca="1" si="70"/>
        <v>109</v>
      </c>
      <c r="G381" s="1">
        <f t="shared" ca="1" si="71"/>
        <v>1973</v>
      </c>
      <c r="H381" s="1" t="str">
        <f ca="1">IFERROR(INDEX(Varmeinstallation!B:B,MATCH(INDIRECT($A$1&amp;"L"&amp;A381)*1,Varmeinstallation!A:A,0)),"Ingen varmeinstallationer")</f>
        <v>Centralvarme fra eget anlæg, et-kammer fyr</v>
      </c>
      <c r="I381" s="1" t="str">
        <f ca="1">IFERROR(INDEX(Opvarmningsmiddel!B:B,MATCH(INDIRECT($A$1&amp;"M"&amp;A381)*1,Opvarmningsmiddel!A:A,0)),"")</f>
        <v>Naturgas</v>
      </c>
      <c r="J381" s="1">
        <f t="shared" ca="1" si="72"/>
        <v>2</v>
      </c>
      <c r="K381" s="1" t="str">
        <f ca="1">IFERROR(INDEX(Relationstabel!$C$3:$K$10,MATCH(VALUE(INDIRECT($A$1&amp;"L"&amp;A381)),Relationstabel!$A$3:$A$10,0),MATCH(IFERROR(VALUE(INDIRECT($A$1&amp;"M"&amp;A381)),0),Relationstabel!$C$1:$K$1,0)),"Ingen varmeinstallationer")</f>
        <v>Naturgas</v>
      </c>
      <c r="L381" s="1" t="str">
        <f ca="1">INDEX(Anvendelseskode!B:B,MATCH($E381,Anvendelseskode!$A:$A,0))</f>
        <v>Fritliggende enfamilieshus (parcelhus)</v>
      </c>
      <c r="M381" s="1" t="str">
        <f ca="1">INDEX(Anvendelseskode!C:C,MATCH($E381,Anvendelseskode!$A:$A,0))</f>
        <v>Parcelhuse</v>
      </c>
      <c r="N381" s="1" t="str">
        <f ca="1">INDEX(Anvendelseskode!D:D,MATCH($E381,Anvendelseskode!$A:$A,0))</f>
        <v>Private husholdninger</v>
      </c>
      <c r="O381" s="1" t="str">
        <f ca="1">IFERROR(INDEX(SBi!$2:$2,MATCH(G381,SBi!$1:$1,1)),SBi!$K$2)</f>
        <v>1973-1978</v>
      </c>
      <c r="P381" s="1">
        <f ca="1">IFERROR(INDEX(SBi!$C$3:$K$28,MATCH(E381,SBi!$B$3:$B$28,0),MATCH(O381,SBi!$C$2:$K$2,0)),0)</f>
        <v>119.8</v>
      </c>
      <c r="Q381" s="19">
        <f t="shared" ca="1" si="73"/>
        <v>13.058199999999999</v>
      </c>
      <c r="R381" s="19" t="str">
        <f ca="1">IFERROR(INDEX(VpD!$2:$2,MATCH(G381,VpD!$1:$1,1)),VpD!$I$2)</f>
        <v>1973-1978</v>
      </c>
      <c r="S381" s="1">
        <f ca="1">IFERROR(INDEX(VpD!$C$3:$I$27,MATCH(E381,VpD!$B$3:$B$27,0),MATCH(R381,VpD!$C$2:$I$2,0)),0)</f>
        <v>117</v>
      </c>
      <c r="T381" s="19">
        <f t="shared" ca="1" si="74"/>
        <v>12.753</v>
      </c>
      <c r="U381" s="14" t="str">
        <f t="shared" ca="1" si="75"/>
        <v xml:space="preserve">710735.51 </v>
      </c>
      <c r="V381" s="14" t="str">
        <f t="shared" ca="1" si="76"/>
        <v>6172047.72</v>
      </c>
      <c r="W381" s="14" t="str">
        <f t="shared" ca="1" si="77"/>
        <v>POINT(710735.51 6172047.72)</v>
      </c>
      <c r="X381" s="14" t="str">
        <f>IFERROR(INDEX(BygningOmraade!B:B,MATCH(A381,BygningOmraade!A:A,0)),"")</f>
        <v/>
      </c>
    </row>
    <row r="382" spans="1:24" s="14" customFormat="1" x14ac:dyDescent="0.25">
      <c r="A382" s="14">
        <f t="shared" si="65"/>
        <v>382</v>
      </c>
      <c r="B382" s="14" t="str">
        <f t="shared" ca="1" si="66"/>
        <v>135acfd3-810d-4a06-8cca-8df7f4788c13</v>
      </c>
      <c r="C382" s="14" t="str">
        <f t="shared" ca="1" si="67"/>
        <v>0a3f507e-1cc8-32b8-e044-0003ba298018</v>
      </c>
      <c r="D382" s="14">
        <f t="shared" ca="1" si="68"/>
        <v>993949</v>
      </c>
      <c r="E382" s="1">
        <f t="shared" ca="1" si="69"/>
        <v>440</v>
      </c>
      <c r="F382" s="1">
        <f t="shared" ca="1" si="70"/>
        <v>622</v>
      </c>
      <c r="G382" s="1">
        <f t="shared" ca="1" si="71"/>
        <v>2010</v>
      </c>
      <c r="H382" s="1" t="str">
        <f ca="1">IFERROR(INDEX(Varmeinstallation!B:B,MATCH(INDIRECT($A$1&amp;"L"&amp;A382)*1,Varmeinstallation!A:A,0)),"Ingen varmeinstallationer")</f>
        <v>Fjernvarme/blokvarme (radiatorsystemer eller varmluftanlæg)</v>
      </c>
      <c r="I382" s="1" t="str">
        <f ca="1">IFERROR(INDEX(Opvarmningsmiddel!B:B,MATCH(INDIRECT($A$1&amp;"M"&amp;A382)*1,Opvarmningsmiddel!A:A,0)),"")</f>
        <v/>
      </c>
      <c r="J382" s="1">
        <f t="shared" ca="1" si="72"/>
        <v>0</v>
      </c>
      <c r="K382" s="1" t="str">
        <f ca="1">IFERROR(INDEX(Relationstabel!$C$3:$K$10,MATCH(VALUE(INDIRECT($A$1&amp;"L"&amp;A382)),Relationstabel!$A$3:$A$10,0),MATCH(IFERROR(VALUE(INDIRECT($A$1&amp;"M"&amp;A382)),0),Relationstabel!$C$1:$K$1,0)),"Ingen varmeinstallationer")</f>
        <v>Fjernvarme/ Blokvarme</v>
      </c>
      <c r="L382" s="1" t="str">
        <f ca="1">INDEX(Anvendelseskode!B:B,MATCH($E382,Anvendelseskode!$A:$A,0))</f>
        <v>Daginstitutioner</v>
      </c>
      <c r="M382" s="1" t="str">
        <f ca="1">INDEX(Anvendelseskode!C:C,MATCH($E382,Anvendelseskode!$A:$A,0))</f>
        <v>Daginstitutioner</v>
      </c>
      <c r="N382" s="1" t="str">
        <f ca="1">INDEX(Anvendelseskode!D:D,MATCH($E382,Anvendelseskode!$A:$A,0))</f>
        <v>Kommunale og andre offentlige institutioner</v>
      </c>
      <c r="O382" s="1" t="str">
        <f ca="1">IFERROR(INDEX(SBi!$2:$2,MATCH(G382,SBi!$1:$1,1)),SBi!$K$2)</f>
        <v>Efter 2006</v>
      </c>
      <c r="P382" s="1">
        <f ca="1">IFERROR(INDEX(SBi!$C$3:$K$28,MATCH(E382,SBi!$B$3:$B$28,0),MATCH(O382,SBi!$C$2:$K$2,0)),0)</f>
        <v>115.9</v>
      </c>
      <c r="Q382" s="19">
        <f t="shared" ca="1" si="73"/>
        <v>72.089799999999997</v>
      </c>
      <c r="R382" s="19" t="str">
        <f ca="1">IFERROR(INDEX(VpD!$2:$2,MATCH(G382,VpD!$1:$1,1)),VpD!$I$2)</f>
        <v>&gt;1998</v>
      </c>
      <c r="S382" s="1">
        <f ca="1">IFERROR(INDEX(VpD!$C$3:$I$27,MATCH(E382,VpD!$B$3:$B$27,0),MATCH(R382,VpD!$C$2:$I$2,0)),0)</f>
        <v>129</v>
      </c>
      <c r="T382" s="19">
        <f t="shared" ca="1" si="74"/>
        <v>80.238</v>
      </c>
      <c r="U382" s="14" t="str">
        <f t="shared" ca="1" si="75"/>
        <v xml:space="preserve">711204.5 </v>
      </c>
      <c r="V382" s="14" t="str">
        <f t="shared" ca="1" si="76"/>
        <v>6172472.43</v>
      </c>
      <c r="W382" s="14" t="str">
        <f t="shared" ca="1" si="77"/>
        <v>POINT(711204.5 6172472.43)</v>
      </c>
      <c r="X382" s="14" t="str">
        <f>IFERROR(INDEX(BygningOmraade!B:B,MATCH(A382,BygningOmraade!A:A,0)),"")</f>
        <v/>
      </c>
    </row>
    <row r="383" spans="1:24" s="14" customFormat="1" x14ac:dyDescent="0.25">
      <c r="A383" s="14">
        <f t="shared" si="65"/>
        <v>383</v>
      </c>
      <c r="B383" s="14" t="str">
        <f t="shared" ca="1" si="66"/>
        <v>135deaef-7f53-4e0a-bc12-fef64c669c8d</v>
      </c>
      <c r="C383" s="14" t="str">
        <f t="shared" ca="1" si="67"/>
        <v>0a3f507e-18f1-32b8-e044-0003ba298018</v>
      </c>
      <c r="D383" s="14">
        <f t="shared" ca="1" si="68"/>
        <v>994273</v>
      </c>
      <c r="E383" s="1">
        <f t="shared" ca="1" si="69"/>
        <v>130</v>
      </c>
      <c r="F383" s="1">
        <f t="shared" ca="1" si="70"/>
        <v>107</v>
      </c>
      <c r="G383" s="1">
        <f t="shared" ca="1" si="71"/>
        <v>1986</v>
      </c>
      <c r="H383" s="1" t="str">
        <f ca="1">IFERROR(INDEX(Varmeinstallation!B:B,MATCH(INDIRECT($A$1&amp;"L"&amp;A383)*1,Varmeinstallation!A:A,0)),"Ingen varmeinstallationer")</f>
        <v>Fjernvarme/blokvarme (radiatorsystemer eller varmluftanlæg)</v>
      </c>
      <c r="I383" s="1" t="str">
        <f ca="1">IFERROR(INDEX(Opvarmningsmiddel!B:B,MATCH(INDIRECT($A$1&amp;"M"&amp;A383)*1,Opvarmningsmiddel!A:A,0)),"")</f>
        <v/>
      </c>
      <c r="J383" s="1">
        <f t="shared" ca="1" si="72"/>
        <v>0</v>
      </c>
      <c r="K383" s="1" t="str">
        <f ca="1">IFERROR(INDEX(Relationstabel!$C$3:$K$10,MATCH(VALUE(INDIRECT($A$1&amp;"L"&amp;A383)),Relationstabel!$A$3:$A$10,0),MATCH(IFERROR(VALUE(INDIRECT($A$1&amp;"M"&amp;A383)),0),Relationstabel!$C$1:$K$1,0)),"Ingen varmeinstallationer")</f>
        <v>Fjernvarme/ Blokvarme</v>
      </c>
      <c r="L383" s="1" t="str">
        <f ca="1">INDEX(Anvendelseskode!B:B,MATCH($E383,Anvendelseskode!$A:$A,0))</f>
        <v>Række-, kæde-, dobbelthus (lodret adskillelse mellem enhederne)</v>
      </c>
      <c r="M383" s="1" t="str">
        <f ca="1">INDEX(Anvendelseskode!C:C,MATCH($E383,Anvendelseskode!$A:$A,0))</f>
        <v>Række-, kæde og dobbelthuse</v>
      </c>
      <c r="N383" s="1" t="str">
        <f ca="1">INDEX(Anvendelseskode!D:D,MATCH($E383,Anvendelseskode!$A:$A,0))</f>
        <v>Private husholdninger</v>
      </c>
      <c r="O383" s="1" t="str">
        <f ca="1">IFERROR(INDEX(SBi!$2:$2,MATCH(G383,SBi!$1:$1,1)),SBi!$K$2)</f>
        <v>1979-1998</v>
      </c>
      <c r="P383" s="1">
        <f ca="1">IFERROR(INDEX(SBi!$C$3:$K$28,MATCH(E383,SBi!$B$3:$B$28,0),MATCH(O383,SBi!$C$2:$K$2,0)),0)</f>
        <v>96.8</v>
      </c>
      <c r="Q383" s="19">
        <f t="shared" ca="1" si="73"/>
        <v>10.3576</v>
      </c>
      <c r="R383" s="19" t="str">
        <f ca="1">IFERROR(INDEX(VpD!$2:$2,MATCH(G383,VpD!$1:$1,1)),VpD!$I$2)</f>
        <v>1979-1998</v>
      </c>
      <c r="S383" s="1">
        <f ca="1">IFERROR(INDEX(VpD!$C$3:$I$27,MATCH(E383,VpD!$B$3:$B$27,0),MATCH(R383,VpD!$C$2:$I$2,0)),0)</f>
        <v>74</v>
      </c>
      <c r="T383" s="19">
        <f t="shared" ca="1" si="74"/>
        <v>7.9180000000000001</v>
      </c>
      <c r="U383" s="14" t="str">
        <f t="shared" ca="1" si="75"/>
        <v xml:space="preserve">711324.89 </v>
      </c>
      <c r="V383" s="14" t="str">
        <f t="shared" ca="1" si="76"/>
        <v>6171904.76</v>
      </c>
      <c r="W383" s="14" t="str">
        <f t="shared" ca="1" si="77"/>
        <v>POINT(711324.89 6171904.76)</v>
      </c>
      <c r="X383" s="14" t="str">
        <f>IFERROR(INDEX(BygningOmraade!B:B,MATCH(A383,BygningOmraade!A:A,0)),"")</f>
        <v/>
      </c>
    </row>
    <row r="384" spans="1:24" s="14" customFormat="1" x14ac:dyDescent="0.25">
      <c r="A384" s="14">
        <f t="shared" si="65"/>
        <v>384</v>
      </c>
      <c r="B384" s="14" t="str">
        <f t="shared" ca="1" si="66"/>
        <v>136a31a3-1c67-4977-8c77-f55a06d4b0a7</v>
      </c>
      <c r="C384" s="14" t="str">
        <f t="shared" ca="1" si="67"/>
        <v>0a3f507e-15b8-32b8-e044-0003ba298018</v>
      </c>
      <c r="D384" s="14">
        <f t="shared" ca="1" si="68"/>
        <v>995905</v>
      </c>
      <c r="E384" s="1">
        <f t="shared" ca="1" si="69"/>
        <v>130</v>
      </c>
      <c r="F384" s="1">
        <f t="shared" ca="1" si="70"/>
        <v>159</v>
      </c>
      <c r="G384" s="1">
        <f t="shared" ca="1" si="71"/>
        <v>1975</v>
      </c>
      <c r="H384" s="1" t="str">
        <f ca="1">IFERROR(INDEX(Varmeinstallation!B:B,MATCH(INDIRECT($A$1&amp;"L"&amp;A384)*1,Varmeinstallation!A:A,0)),"Ingen varmeinstallationer")</f>
        <v>Elovne, elpaneler</v>
      </c>
      <c r="I384" s="1" t="str">
        <f ca="1">IFERROR(INDEX(Opvarmningsmiddel!B:B,MATCH(INDIRECT($A$1&amp;"M"&amp;A384)*1,Opvarmningsmiddel!A:A,0)),"")</f>
        <v>Elektricitet</v>
      </c>
      <c r="J384" s="1">
        <f t="shared" ca="1" si="72"/>
        <v>2</v>
      </c>
      <c r="K384" s="1" t="str">
        <f ca="1">IFERROR(INDEX(Relationstabel!$C$3:$K$10,MATCH(VALUE(INDIRECT($A$1&amp;"L"&amp;A384)),Relationstabel!$A$3:$A$10,0),MATCH(IFERROR(VALUE(INDIRECT($A$1&amp;"M"&amp;A384)),0),Relationstabel!$C$1:$K$1,0)),"Ingen varmeinstallationer")</f>
        <v>Elvarme</v>
      </c>
      <c r="L384" s="1" t="str">
        <f ca="1">INDEX(Anvendelseskode!B:B,MATCH($E384,Anvendelseskode!$A:$A,0))</f>
        <v>Række-, kæde-, dobbelthus (lodret adskillelse mellem enhederne)</v>
      </c>
      <c r="M384" s="1" t="str">
        <f ca="1">INDEX(Anvendelseskode!C:C,MATCH($E384,Anvendelseskode!$A:$A,0))</f>
        <v>Række-, kæde og dobbelthuse</v>
      </c>
      <c r="N384" s="1" t="str">
        <f ca="1">INDEX(Anvendelseskode!D:D,MATCH($E384,Anvendelseskode!$A:$A,0))</f>
        <v>Private husholdninger</v>
      </c>
      <c r="O384" s="1" t="str">
        <f ca="1">IFERROR(INDEX(SBi!$2:$2,MATCH(G384,SBi!$1:$1,1)),SBi!$K$2)</f>
        <v>1973-1978</v>
      </c>
      <c r="P384" s="1">
        <f ca="1">IFERROR(INDEX(SBi!$C$3:$K$28,MATCH(E384,SBi!$B$3:$B$28,0),MATCH(O384,SBi!$C$2:$K$2,0)),0)</f>
        <v>112.6</v>
      </c>
      <c r="Q384" s="19">
        <f t="shared" ca="1" si="73"/>
        <v>17.903399999999998</v>
      </c>
      <c r="R384" s="19" t="str">
        <f ca="1">IFERROR(INDEX(VpD!$2:$2,MATCH(G384,VpD!$1:$1,1)),VpD!$I$2)</f>
        <v>1973-1978</v>
      </c>
      <c r="S384" s="1">
        <f ca="1">IFERROR(INDEX(VpD!$C$3:$I$27,MATCH(E384,VpD!$B$3:$B$27,0),MATCH(R384,VpD!$C$2:$I$2,0)),0)</f>
        <v>98</v>
      </c>
      <c r="T384" s="19">
        <f t="shared" ca="1" si="74"/>
        <v>15.582000000000001</v>
      </c>
      <c r="U384" s="14" t="str">
        <f t="shared" ca="1" si="75"/>
        <v xml:space="preserve">712833.22 </v>
      </c>
      <c r="V384" s="14" t="str">
        <f t="shared" ca="1" si="76"/>
        <v>6169016.36</v>
      </c>
      <c r="W384" s="14" t="str">
        <f t="shared" ca="1" si="77"/>
        <v>POINT(712833.22 6169016.36)</v>
      </c>
      <c r="X384" s="14" t="str">
        <f>IFERROR(INDEX(BygningOmraade!B:B,MATCH(A384,BygningOmraade!A:A,0)),"")</f>
        <v/>
      </c>
    </row>
    <row r="385" spans="1:24" s="14" customFormat="1" x14ac:dyDescent="0.25">
      <c r="A385" s="14">
        <f t="shared" si="65"/>
        <v>385</v>
      </c>
      <c r="B385" s="14" t="str">
        <f t="shared" ca="1" si="66"/>
        <v>1371318e-9364-46b7-a8ac-741400d5e64b</v>
      </c>
      <c r="C385" s="14" t="str">
        <f t="shared" ca="1" si="67"/>
        <v>0a3f507e-1515-32b8-e044-0003ba298018</v>
      </c>
      <c r="D385" s="14">
        <f t="shared" ca="1" si="68"/>
        <v>994588</v>
      </c>
      <c r="E385" s="1">
        <f t="shared" ca="1" si="69"/>
        <v>130</v>
      </c>
      <c r="F385" s="1">
        <f t="shared" ca="1" si="70"/>
        <v>104</v>
      </c>
      <c r="G385" s="1">
        <f t="shared" ca="1" si="71"/>
        <v>1993</v>
      </c>
      <c r="H385" s="1" t="str">
        <f ca="1">IFERROR(INDEX(Varmeinstallation!B:B,MATCH(INDIRECT($A$1&amp;"L"&amp;A385)*1,Varmeinstallation!A:A,0)),"Ingen varmeinstallationer")</f>
        <v>Fjernvarme/blokvarme (radiatorsystemer eller varmluftanlæg)</v>
      </c>
      <c r="I385" s="1" t="str">
        <f ca="1">IFERROR(INDEX(Opvarmningsmiddel!B:B,MATCH(INDIRECT($A$1&amp;"M"&amp;A385)*1,Opvarmningsmiddel!A:A,0)),"")</f>
        <v/>
      </c>
      <c r="J385" s="1">
        <f t="shared" ca="1" si="72"/>
        <v>0</v>
      </c>
      <c r="K385" s="1" t="str">
        <f ca="1">IFERROR(INDEX(Relationstabel!$C$3:$K$10,MATCH(VALUE(INDIRECT($A$1&amp;"L"&amp;A385)),Relationstabel!$A$3:$A$10,0),MATCH(IFERROR(VALUE(INDIRECT($A$1&amp;"M"&amp;A385)),0),Relationstabel!$C$1:$K$1,0)),"Ingen varmeinstallationer")</f>
        <v>Fjernvarme/ Blokvarme</v>
      </c>
      <c r="L385" s="1" t="str">
        <f ca="1">INDEX(Anvendelseskode!B:B,MATCH($E385,Anvendelseskode!$A:$A,0))</f>
        <v>Række-, kæde-, dobbelthus (lodret adskillelse mellem enhederne)</v>
      </c>
      <c r="M385" s="1" t="str">
        <f ca="1">INDEX(Anvendelseskode!C:C,MATCH($E385,Anvendelseskode!$A:$A,0))</f>
        <v>Række-, kæde og dobbelthuse</v>
      </c>
      <c r="N385" s="1" t="str">
        <f ca="1">INDEX(Anvendelseskode!D:D,MATCH($E385,Anvendelseskode!$A:$A,0))</f>
        <v>Private husholdninger</v>
      </c>
      <c r="O385" s="1" t="str">
        <f ca="1">IFERROR(INDEX(SBi!$2:$2,MATCH(G385,SBi!$1:$1,1)),SBi!$K$2)</f>
        <v>1979-1998</v>
      </c>
      <c r="P385" s="1">
        <f ca="1">IFERROR(INDEX(SBi!$C$3:$K$28,MATCH(E385,SBi!$B$3:$B$28,0),MATCH(O385,SBi!$C$2:$K$2,0)),0)</f>
        <v>96.8</v>
      </c>
      <c r="Q385" s="19">
        <f t="shared" ca="1" si="73"/>
        <v>10.0672</v>
      </c>
      <c r="R385" s="19" t="str">
        <f ca="1">IFERROR(INDEX(VpD!$2:$2,MATCH(G385,VpD!$1:$1,1)),VpD!$I$2)</f>
        <v>1979-1998</v>
      </c>
      <c r="S385" s="1">
        <f ca="1">IFERROR(INDEX(VpD!$C$3:$I$27,MATCH(E385,VpD!$B$3:$B$27,0),MATCH(R385,VpD!$C$2:$I$2,0)),0)</f>
        <v>74</v>
      </c>
      <c r="T385" s="19">
        <f t="shared" ca="1" si="74"/>
        <v>7.6959999999999997</v>
      </c>
      <c r="U385" s="14" t="str">
        <f t="shared" ca="1" si="75"/>
        <v xml:space="preserve">711464.64 </v>
      </c>
      <c r="V385" s="14" t="str">
        <f t="shared" ca="1" si="76"/>
        <v>6172513.01</v>
      </c>
      <c r="W385" s="14" t="str">
        <f t="shared" ca="1" si="77"/>
        <v>POINT(711464.64 6172513.01)</v>
      </c>
      <c r="X385" s="14" t="str">
        <f>IFERROR(INDEX(BygningOmraade!B:B,MATCH(A385,BygningOmraade!A:A,0)),"")</f>
        <v/>
      </c>
    </row>
    <row r="386" spans="1:24" s="14" customFormat="1" x14ac:dyDescent="0.25">
      <c r="A386" s="14">
        <f t="shared" si="65"/>
        <v>386</v>
      </c>
      <c r="B386" s="14" t="str">
        <f t="shared" ca="1" si="66"/>
        <v>1390945d-33da-461a-ab9b-9cbd3e8c9dd6</v>
      </c>
      <c r="C386" s="14" t="str">
        <f t="shared" ca="1" si="67"/>
        <v>0a3f507e-1622-32b8-e044-0003ba298018</v>
      </c>
      <c r="D386" s="14">
        <f t="shared" ca="1" si="68"/>
        <v>996220</v>
      </c>
      <c r="E386" s="1">
        <f t="shared" ca="1" si="69"/>
        <v>120</v>
      </c>
      <c r="F386" s="1">
        <f t="shared" ca="1" si="70"/>
        <v>119</v>
      </c>
      <c r="G386" s="1">
        <f t="shared" ca="1" si="71"/>
        <v>1984</v>
      </c>
      <c r="H386" s="1" t="str">
        <f ca="1">IFERROR(INDEX(Varmeinstallation!B:B,MATCH(INDIRECT($A$1&amp;"L"&amp;A386)*1,Varmeinstallation!A:A,0)),"Ingen varmeinstallationer")</f>
        <v>Elovne, elpaneler</v>
      </c>
      <c r="I386" s="1" t="str">
        <f ca="1">IFERROR(INDEX(Opvarmningsmiddel!B:B,MATCH(INDIRECT($A$1&amp;"M"&amp;A386)*1,Opvarmningsmiddel!A:A,0)),"")</f>
        <v>Elektricitet</v>
      </c>
      <c r="J386" s="1">
        <f t="shared" ca="1" si="72"/>
        <v>2</v>
      </c>
      <c r="K386" s="1" t="str">
        <f ca="1">IFERROR(INDEX(Relationstabel!$C$3:$K$10,MATCH(VALUE(INDIRECT($A$1&amp;"L"&amp;A386)),Relationstabel!$A$3:$A$10,0),MATCH(IFERROR(VALUE(INDIRECT($A$1&amp;"M"&amp;A386)),0),Relationstabel!$C$1:$K$1,0)),"Ingen varmeinstallationer")</f>
        <v>Elvarme</v>
      </c>
      <c r="L386" s="1" t="str">
        <f ca="1">INDEX(Anvendelseskode!B:B,MATCH($E386,Anvendelseskode!$A:$A,0))</f>
        <v>Fritliggende enfamilieshus (parcelhus)</v>
      </c>
      <c r="M386" s="1" t="str">
        <f ca="1">INDEX(Anvendelseskode!C:C,MATCH($E386,Anvendelseskode!$A:$A,0))</f>
        <v>Parcelhuse</v>
      </c>
      <c r="N386" s="1" t="str">
        <f ca="1">INDEX(Anvendelseskode!D:D,MATCH($E386,Anvendelseskode!$A:$A,0))</f>
        <v>Private husholdninger</v>
      </c>
      <c r="O386" s="1" t="str">
        <f ca="1">IFERROR(INDEX(SBi!$2:$2,MATCH(G386,SBi!$1:$1,1)),SBi!$K$2)</f>
        <v>1979-1998</v>
      </c>
      <c r="P386" s="1">
        <f ca="1">IFERROR(INDEX(SBi!$C$3:$K$28,MATCH(E386,SBi!$B$3:$B$28,0),MATCH(O386,SBi!$C$2:$K$2,0)),0)</f>
        <v>105.4</v>
      </c>
      <c r="Q386" s="19">
        <f t="shared" ca="1" si="73"/>
        <v>12.5426</v>
      </c>
      <c r="R386" s="19" t="str">
        <f ca="1">IFERROR(INDEX(VpD!$2:$2,MATCH(G386,VpD!$1:$1,1)),VpD!$I$2)</f>
        <v>1979-1998</v>
      </c>
      <c r="S386" s="1">
        <f ca="1">IFERROR(INDEX(VpD!$C$3:$I$27,MATCH(E386,VpD!$B$3:$B$27,0),MATCH(R386,VpD!$C$2:$I$2,0)),0)</f>
        <v>90</v>
      </c>
      <c r="T386" s="19">
        <f t="shared" ca="1" si="74"/>
        <v>10.71</v>
      </c>
      <c r="U386" s="14" t="str">
        <f t="shared" ca="1" si="75"/>
        <v xml:space="preserve">713041.04 </v>
      </c>
      <c r="V386" s="14" t="str">
        <f t="shared" ca="1" si="76"/>
        <v>6168905.24</v>
      </c>
      <c r="W386" s="14" t="str">
        <f t="shared" ca="1" si="77"/>
        <v>POINT(713041.04 6168905.24)</v>
      </c>
      <c r="X386" s="14" t="str">
        <f>IFERROR(INDEX(BygningOmraade!B:B,MATCH(A386,BygningOmraade!A:A,0)),"")</f>
        <v/>
      </c>
    </row>
    <row r="387" spans="1:24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139643d8-3031-4523-97a1-970f6ddda4cd</v>
      </c>
      <c r="C387" s="14" t="str">
        <f t="shared" ref="C387:C450" ca="1" si="80">INDIRECT($A$1&amp;"C"&amp;A387)</f>
        <v>0a3f507e-1a2b-32b8-e044-0003ba298018</v>
      </c>
      <c r="D387" s="14">
        <f t="shared" ref="D387:D450" ca="1" si="81">INDIRECT($A$1&amp;"D"&amp;A387)</f>
        <v>997467</v>
      </c>
      <c r="E387" s="1">
        <f t="shared" ref="E387:E450" ca="1" si="82">ROUNDDOWN(INDIRECT($A$1&amp;"E"&amp;A387),-1)</f>
        <v>120</v>
      </c>
      <c r="F387" s="1">
        <f t="shared" ref="F387:F450" ca="1" si="83">INDIRECT($A$1&amp;"G"&amp;A387)+INDIRECT($A$1&amp;"H"&amp;A387)+INDIRECT($A$1&amp;"I"&amp;A387)*0.5</f>
        <v>150</v>
      </c>
      <c r="G387" s="1">
        <f t="shared" ref="G387:G450" ca="1" si="84">MAX(INDIRECT($A$1&amp;"J"&amp;A387),INDIRECT($A$1&amp;"K"&amp;A387))</f>
        <v>2015</v>
      </c>
      <c r="H387" s="1" t="str">
        <f ca="1">IFERROR(INDEX(Varmeinstallation!B:B,MATCH(INDIRECT($A$1&amp;"L"&amp;A387)*1,Varmeinstallation!A:A,0)),"Ingen varmeinstallationer")</f>
        <v>Centralvarme fra eget anlæg, et-kammer fyr</v>
      </c>
      <c r="I387" s="1" t="str">
        <f ca="1">IFERROR(INDEX(Opvarmningsmiddel!B:B,MATCH(INDIRECT($A$1&amp;"M"&amp;A387)*1,Opvarmningsmiddel!A:A,0)),"")</f>
        <v>Naturgas</v>
      </c>
      <c r="J387" s="1">
        <f t="shared" ref="J387:J450" ca="1" si="85">VALUE(INDIRECT($A$1&amp;"N"&amp;A387))</f>
        <v>0</v>
      </c>
      <c r="K387" s="1" t="str">
        <f ca="1">IFERROR(INDEX(Relationstabel!$C$3:$K$10,MATCH(VALUE(INDIRECT($A$1&amp;"L"&amp;A387)),Relationstabel!$A$3:$A$10,0),MATCH(IFERROR(VALUE(INDIRECT($A$1&amp;"M"&amp;A387)),0),Relationstabel!$C$1:$K$1,0)),"Ingen varmeinstallationer")</f>
        <v>Naturgas</v>
      </c>
      <c r="L387" s="1" t="str">
        <f ca="1">INDEX(Anvendelseskode!B:B,MATCH($E387,Anvendelseskode!$A:$A,0))</f>
        <v>Fritliggende enfamilieshus (parcelhus)</v>
      </c>
      <c r="M387" s="1" t="str">
        <f ca="1">INDEX(Anvendelseskode!C:C,MATCH($E387,Anvendelseskode!$A:$A,0))</f>
        <v>Parcelhuse</v>
      </c>
      <c r="N387" s="1" t="str">
        <f ca="1">INDEX(Anvendelseskode!D:D,MATCH($E387,Anvendelseskode!$A:$A,0))</f>
        <v>Private husholdninger</v>
      </c>
      <c r="O387" s="1" t="str">
        <f ca="1">IFERROR(INDEX(SBi!$2:$2,MATCH(G387,SBi!$1:$1,1)),SBi!$K$2)</f>
        <v>Efter 2006</v>
      </c>
      <c r="P387" s="1">
        <f ca="1">IFERROR(INDEX(SBi!$C$3:$K$28,MATCH(E387,SBi!$B$3:$B$28,0),MATCH(O387,SBi!$C$2:$K$2,0)),0)</f>
        <v>67.3</v>
      </c>
      <c r="Q387" s="19">
        <f t="shared" ref="Q387:Q450" ca="1" si="86">P387*F387/1000</f>
        <v>10.095000000000001</v>
      </c>
      <c r="R387" s="19" t="str">
        <f ca="1">IFERROR(INDEX(VpD!$2:$2,MATCH(G387,VpD!$1:$1,1)),VpD!$I$2)</f>
        <v>&gt;1998</v>
      </c>
      <c r="S387" s="1">
        <f ca="1">IFERROR(INDEX(VpD!$C$3:$I$27,MATCH(E387,VpD!$B$3:$B$27,0),MATCH(R387,VpD!$C$2:$I$2,0)),0)</f>
        <v>72</v>
      </c>
      <c r="T387" s="19">
        <f t="shared" ref="T387:T450" ca="1" si="87">S387*F387/1000</f>
        <v>10.8</v>
      </c>
      <c r="U387" s="14" t="str">
        <f t="shared" ref="U387:U450" ca="1" si="88">IFERROR(SUBSTITUTE(LEFT(W387,FIND(" ",W387)),"POINT(",""),"")</f>
        <v xml:space="preserve">713951.55 </v>
      </c>
      <c r="V387" s="14" t="str">
        <f t="shared" ref="V387:V450" ca="1" si="89">IFERROR(SUBSTITUTE(RIGHT(W387,LEN(W387)-FIND(" ",W387)),")",""),"")</f>
        <v>6169181.75</v>
      </c>
      <c r="W387" s="14" t="str">
        <f t="shared" ref="W387:W450" ca="1" si="90">INDIRECT($A$1&amp;"o"&amp;A387)</f>
        <v>POINT(713951.55 6169181.75)</v>
      </c>
      <c r="X387" s="14" t="str">
        <f>IFERROR(INDEX(BygningOmraade!B:B,MATCH(A387,BygningOmraade!A:A,0)),"")</f>
        <v/>
      </c>
    </row>
    <row r="388" spans="1:24" s="14" customFormat="1" x14ac:dyDescent="0.25">
      <c r="A388" s="14">
        <f t="shared" si="78"/>
        <v>388</v>
      </c>
      <c r="B388" s="14" t="str">
        <f t="shared" ca="1" si="79"/>
        <v>139c4571-0e13-4f45-834f-e1ca3a302022</v>
      </c>
      <c r="C388" s="14" t="str">
        <f t="shared" ca="1" si="80"/>
        <v>0a3f507e-1998-32b8-e044-0003ba298018</v>
      </c>
      <c r="D388" s="14">
        <f t="shared" ca="1" si="81"/>
        <v>995196</v>
      </c>
      <c r="E388" s="1">
        <f t="shared" ca="1" si="82"/>
        <v>130</v>
      </c>
      <c r="F388" s="1">
        <f t="shared" ca="1" si="83"/>
        <v>103</v>
      </c>
      <c r="G388" s="1">
        <f t="shared" ca="1" si="84"/>
        <v>1977</v>
      </c>
      <c r="H388" s="1" t="str">
        <f ca="1">IFERROR(INDEX(Varmeinstallation!B:B,MATCH(INDIRECT($A$1&amp;"L"&amp;A388)*1,Varmeinstallation!A:A,0)),"Ingen varmeinstallationer")</f>
        <v>Fjernvarme/blokvarme (radiatorsystemer eller varmluftanlæg)</v>
      </c>
      <c r="I388" s="1" t="str">
        <f ca="1">IFERROR(INDEX(Opvarmningsmiddel!B:B,MATCH(INDIRECT($A$1&amp;"M"&amp;A388)*1,Opvarmningsmiddel!A:A,0)),"")</f>
        <v/>
      </c>
      <c r="J388" s="1">
        <f t="shared" ca="1" si="85"/>
        <v>0</v>
      </c>
      <c r="K388" s="1" t="str">
        <f ca="1">IFERROR(INDEX(Relationstabel!$C$3:$K$10,MATCH(VALUE(INDIRECT($A$1&amp;"L"&amp;A388)),Relationstabel!$A$3:$A$10,0),MATCH(IFERROR(VALUE(INDIRECT($A$1&amp;"M"&amp;A388)),0),Relationstabel!$C$1:$K$1,0)),"Ingen varmeinstallationer")</f>
        <v>Fjernvarme/ Blokvarme</v>
      </c>
      <c r="L388" s="1" t="str">
        <f ca="1">INDEX(Anvendelseskode!B:B,MATCH($E388,Anvendelseskode!$A:$A,0))</f>
        <v>Række-, kæde-, dobbelthus (lodret adskillelse mellem enhederne)</v>
      </c>
      <c r="M388" s="1" t="str">
        <f ca="1">INDEX(Anvendelseskode!C:C,MATCH($E388,Anvendelseskode!$A:$A,0))</f>
        <v>Række-, kæde og dobbelthuse</v>
      </c>
      <c r="N388" s="1" t="str">
        <f ca="1">INDEX(Anvendelseskode!D:D,MATCH($E388,Anvendelseskode!$A:$A,0))</f>
        <v>Private husholdninger</v>
      </c>
      <c r="O388" s="1" t="str">
        <f ca="1">IFERROR(INDEX(SBi!$2:$2,MATCH(G388,SBi!$1:$1,1)),SBi!$K$2)</f>
        <v>1973-1978</v>
      </c>
      <c r="P388" s="1">
        <f ca="1">IFERROR(INDEX(SBi!$C$3:$K$28,MATCH(E388,SBi!$B$3:$B$28,0),MATCH(O388,SBi!$C$2:$K$2,0)),0)</f>
        <v>112.6</v>
      </c>
      <c r="Q388" s="19">
        <f t="shared" ca="1" si="86"/>
        <v>11.597799999999999</v>
      </c>
      <c r="R388" s="19" t="str">
        <f ca="1">IFERROR(INDEX(VpD!$2:$2,MATCH(G388,VpD!$1:$1,1)),VpD!$I$2)</f>
        <v>1973-1978</v>
      </c>
      <c r="S388" s="1">
        <f ca="1">IFERROR(INDEX(VpD!$C$3:$I$27,MATCH(E388,VpD!$B$3:$B$27,0),MATCH(R388,VpD!$C$2:$I$2,0)),0)</f>
        <v>98</v>
      </c>
      <c r="T388" s="19">
        <f t="shared" ca="1" si="87"/>
        <v>10.093999999999999</v>
      </c>
      <c r="U388" s="14" t="str">
        <f t="shared" ca="1" si="88"/>
        <v xml:space="preserve">711822.2 </v>
      </c>
      <c r="V388" s="14" t="str">
        <f t="shared" ca="1" si="89"/>
        <v>6172371.72</v>
      </c>
      <c r="W388" s="14" t="str">
        <f t="shared" ca="1" si="90"/>
        <v>POINT(711822.2 6172371.72)</v>
      </c>
      <c r="X388" s="14" t="str">
        <f>IFERROR(INDEX(BygningOmraade!B:B,MATCH(A388,BygningOmraade!A:A,0)),"")</f>
        <v/>
      </c>
    </row>
    <row r="389" spans="1:24" s="14" customFormat="1" x14ac:dyDescent="0.25">
      <c r="A389" s="14">
        <f t="shared" si="78"/>
        <v>389</v>
      </c>
      <c r="B389" s="14" t="str">
        <f t="shared" ca="1" si="79"/>
        <v>13aab37a-fac3-4503-8e30-a6c51e6cc389</v>
      </c>
      <c r="C389" s="14" t="str">
        <f t="shared" ca="1" si="80"/>
        <v>0a3f507e-1884-32b8-e044-0003ba298018</v>
      </c>
      <c r="D389" s="14">
        <f t="shared" ca="1" si="81"/>
        <v>994598</v>
      </c>
      <c r="E389" s="1">
        <f t="shared" ca="1" si="82"/>
        <v>130</v>
      </c>
      <c r="F389" s="1">
        <f t="shared" ca="1" si="83"/>
        <v>107</v>
      </c>
      <c r="G389" s="1">
        <f t="shared" ca="1" si="84"/>
        <v>1983</v>
      </c>
      <c r="H389" s="1" t="str">
        <f ca="1">IFERROR(INDEX(Varmeinstallation!B:B,MATCH(INDIRECT($A$1&amp;"L"&amp;A389)*1,Varmeinstallation!A:A,0)),"Ingen varmeinstallationer")</f>
        <v>Fjernvarme/blokvarme (radiatorsystemer eller varmluftanlæg)</v>
      </c>
      <c r="I389" s="1" t="str">
        <f ca="1">IFERROR(INDEX(Opvarmningsmiddel!B:B,MATCH(INDIRECT($A$1&amp;"M"&amp;A389)*1,Opvarmningsmiddel!A:A,0)),"")</f>
        <v/>
      </c>
      <c r="J389" s="1">
        <f t="shared" ca="1" si="85"/>
        <v>0</v>
      </c>
      <c r="K389" s="1" t="str">
        <f ca="1">IFERROR(INDEX(Relationstabel!$C$3:$K$10,MATCH(VALUE(INDIRECT($A$1&amp;"L"&amp;A389)),Relationstabel!$A$3:$A$10,0),MATCH(IFERROR(VALUE(INDIRECT($A$1&amp;"M"&amp;A389)),0),Relationstabel!$C$1:$K$1,0)),"Ingen varmeinstallationer")</f>
        <v>Fjernvarme/ Blokvarme</v>
      </c>
      <c r="L389" s="1" t="str">
        <f ca="1">INDEX(Anvendelseskode!B:B,MATCH($E389,Anvendelseskode!$A:$A,0))</f>
        <v>Række-, kæde-, dobbelthus (lodret adskillelse mellem enhederne)</v>
      </c>
      <c r="M389" s="1" t="str">
        <f ca="1">INDEX(Anvendelseskode!C:C,MATCH($E389,Anvendelseskode!$A:$A,0))</f>
        <v>Række-, kæde og dobbelthuse</v>
      </c>
      <c r="N389" s="1" t="str">
        <f ca="1">INDEX(Anvendelseskode!D:D,MATCH($E389,Anvendelseskode!$A:$A,0))</f>
        <v>Private husholdninger</v>
      </c>
      <c r="O389" s="1" t="str">
        <f ca="1">IFERROR(INDEX(SBi!$2:$2,MATCH(G389,SBi!$1:$1,1)),SBi!$K$2)</f>
        <v>1979-1998</v>
      </c>
      <c r="P389" s="1">
        <f ca="1">IFERROR(INDEX(SBi!$C$3:$K$28,MATCH(E389,SBi!$B$3:$B$28,0),MATCH(O389,SBi!$C$2:$K$2,0)),0)</f>
        <v>96.8</v>
      </c>
      <c r="Q389" s="19">
        <f t="shared" ca="1" si="86"/>
        <v>10.3576</v>
      </c>
      <c r="R389" s="19" t="str">
        <f ca="1">IFERROR(INDEX(VpD!$2:$2,MATCH(G389,VpD!$1:$1,1)),VpD!$I$2)</f>
        <v>1979-1998</v>
      </c>
      <c r="S389" s="1">
        <f ca="1">IFERROR(INDEX(VpD!$C$3:$I$27,MATCH(E389,VpD!$B$3:$B$27,0),MATCH(R389,VpD!$C$2:$I$2,0)),0)</f>
        <v>74</v>
      </c>
      <c r="T389" s="19">
        <f t="shared" ca="1" si="87"/>
        <v>7.9180000000000001</v>
      </c>
      <c r="U389" s="14" t="str">
        <f t="shared" ca="1" si="88"/>
        <v xml:space="preserve">711459.49 </v>
      </c>
      <c r="V389" s="14" t="str">
        <f t="shared" ca="1" si="89"/>
        <v>6171600.56</v>
      </c>
      <c r="W389" s="14" t="str">
        <f t="shared" ca="1" si="90"/>
        <v>POINT(711459.49 6171600.56)</v>
      </c>
      <c r="X389" s="14" t="str">
        <f>IFERROR(INDEX(BygningOmraade!B:B,MATCH(A389,BygningOmraade!A:A,0)),"")</f>
        <v/>
      </c>
    </row>
    <row r="390" spans="1:24" s="14" customFormat="1" x14ac:dyDescent="0.25">
      <c r="A390" s="14">
        <f t="shared" si="78"/>
        <v>390</v>
      </c>
      <c r="B390" s="14" t="str">
        <f t="shared" ca="1" si="79"/>
        <v>13bb16a5-1aa4-4e72-914b-bafb82d74289</v>
      </c>
      <c r="C390" s="14" t="str">
        <f t="shared" ca="1" si="80"/>
        <v>0a3f507e-2240-32b8-e044-0003ba298018</v>
      </c>
      <c r="D390" s="14">
        <f t="shared" ca="1" si="81"/>
        <v>995212</v>
      </c>
      <c r="E390" s="1">
        <f t="shared" ca="1" si="82"/>
        <v>120</v>
      </c>
      <c r="F390" s="1">
        <f t="shared" ca="1" si="83"/>
        <v>182</v>
      </c>
      <c r="G390" s="1">
        <f t="shared" ca="1" si="84"/>
        <v>2003</v>
      </c>
      <c r="H390" s="1" t="str">
        <f ca="1">IFERROR(INDEX(Varmeinstallation!B:B,MATCH(INDIRECT($A$1&amp;"L"&amp;A390)*1,Varmeinstallation!A:A,0)),"Ingen varmeinstallationer")</f>
        <v>Centralvarme fra eget anlæg, et-kammer fyr</v>
      </c>
      <c r="I390" s="1" t="str">
        <f ca="1">IFERROR(INDEX(Opvarmningsmiddel!B:B,MATCH(INDIRECT($A$1&amp;"M"&amp;A390)*1,Opvarmningsmiddel!A:A,0)),"")</f>
        <v>Naturgas</v>
      </c>
      <c r="J390" s="1">
        <f t="shared" ca="1" si="85"/>
        <v>0</v>
      </c>
      <c r="K390" s="1" t="str">
        <f ca="1">IFERROR(INDEX(Relationstabel!$C$3:$K$10,MATCH(VALUE(INDIRECT($A$1&amp;"L"&amp;A390)),Relationstabel!$A$3:$A$10,0),MATCH(IFERROR(VALUE(INDIRECT($A$1&amp;"M"&amp;A390)),0),Relationstabel!$C$1:$K$1,0)),"Ingen varmeinstallationer")</f>
        <v>Naturgas</v>
      </c>
      <c r="L390" s="1" t="str">
        <f ca="1">INDEX(Anvendelseskode!B:B,MATCH($E390,Anvendelseskode!$A:$A,0))</f>
        <v>Fritliggende enfamilieshus (parcelhus)</v>
      </c>
      <c r="M390" s="1" t="str">
        <f ca="1">INDEX(Anvendelseskode!C:C,MATCH($E390,Anvendelseskode!$A:$A,0))</f>
        <v>Parcelhuse</v>
      </c>
      <c r="N390" s="1" t="str">
        <f ca="1">INDEX(Anvendelseskode!D:D,MATCH($E390,Anvendelseskode!$A:$A,0))</f>
        <v>Private husholdninger</v>
      </c>
      <c r="O390" s="1" t="str">
        <f ca="1">IFERROR(INDEX(SBi!$2:$2,MATCH(G390,SBi!$1:$1,1)),SBi!$K$2)</f>
        <v>1999-2006</v>
      </c>
      <c r="P390" s="1">
        <f ca="1">IFERROR(INDEX(SBi!$C$3:$K$28,MATCH(E390,SBi!$B$3:$B$28,0),MATCH(O390,SBi!$C$2:$K$2,0)),0)</f>
        <v>83.9</v>
      </c>
      <c r="Q390" s="19">
        <f t="shared" ca="1" si="86"/>
        <v>15.269800000000002</v>
      </c>
      <c r="R390" s="19" t="str">
        <f ca="1">IFERROR(INDEX(VpD!$2:$2,MATCH(G390,VpD!$1:$1,1)),VpD!$I$2)</f>
        <v>&gt;1998</v>
      </c>
      <c r="S390" s="1">
        <f ca="1">IFERROR(INDEX(VpD!$C$3:$I$27,MATCH(E390,VpD!$B$3:$B$27,0),MATCH(R390,VpD!$C$2:$I$2,0)),0)</f>
        <v>72</v>
      </c>
      <c r="T390" s="19">
        <f t="shared" ca="1" si="87"/>
        <v>13.103999999999999</v>
      </c>
      <c r="U390" s="14" t="str">
        <f t="shared" ca="1" si="88"/>
        <v xml:space="preserve">711836.15 </v>
      </c>
      <c r="V390" s="14" t="str">
        <f t="shared" ca="1" si="89"/>
        <v>6171605.61</v>
      </c>
      <c r="W390" s="14" t="str">
        <f t="shared" ca="1" si="90"/>
        <v>POINT(711836.15 6171605.61)</v>
      </c>
      <c r="X390" s="14" t="str">
        <f>IFERROR(INDEX(BygningOmraade!B:B,MATCH(A390,BygningOmraade!A:A,0)),"")</f>
        <v/>
      </c>
    </row>
    <row r="391" spans="1:24" s="14" customFormat="1" x14ac:dyDescent="0.25">
      <c r="A391" s="14">
        <f t="shared" si="78"/>
        <v>391</v>
      </c>
      <c r="B391" s="14" t="str">
        <f t="shared" ca="1" si="79"/>
        <v>13c6e201-06f6-4962-8117-2f83877a451c</v>
      </c>
      <c r="C391" s="14" t="str">
        <f t="shared" ca="1" si="80"/>
        <v>0a3f507e-226a-32b8-e044-0003ba298018</v>
      </c>
      <c r="D391" s="14">
        <f t="shared" ca="1" si="81"/>
        <v>995543</v>
      </c>
      <c r="E391" s="1">
        <f t="shared" ca="1" si="82"/>
        <v>120</v>
      </c>
      <c r="F391" s="1">
        <f t="shared" ca="1" si="83"/>
        <v>143</v>
      </c>
      <c r="G391" s="1">
        <f t="shared" ca="1" si="84"/>
        <v>1969</v>
      </c>
      <c r="H391" s="1" t="str">
        <f ca="1">IFERROR(INDEX(Varmeinstallation!B:B,MATCH(INDIRECT($A$1&amp;"L"&amp;A391)*1,Varmeinstallation!A:A,0)),"Ingen varmeinstallationer")</f>
        <v>Centralvarme fra eget anlæg, et-kammer fyr</v>
      </c>
      <c r="I391" s="1" t="str">
        <f ca="1">IFERROR(INDEX(Opvarmningsmiddel!B:B,MATCH(INDIRECT($A$1&amp;"M"&amp;A391)*1,Opvarmningsmiddel!A:A,0)),"")</f>
        <v>Naturgas</v>
      </c>
      <c r="J391" s="1">
        <f t="shared" ca="1" si="85"/>
        <v>0</v>
      </c>
      <c r="K391" s="1" t="str">
        <f ca="1">IFERROR(INDEX(Relationstabel!$C$3:$K$10,MATCH(VALUE(INDIRECT($A$1&amp;"L"&amp;A391)),Relationstabel!$A$3:$A$10,0),MATCH(IFERROR(VALUE(INDIRECT($A$1&amp;"M"&amp;A391)),0),Relationstabel!$C$1:$K$1,0)),"Ingen varmeinstallationer")</f>
        <v>Naturgas</v>
      </c>
      <c r="L391" s="1" t="str">
        <f ca="1">INDEX(Anvendelseskode!B:B,MATCH($E391,Anvendelseskode!$A:$A,0))</f>
        <v>Fritliggende enfamilieshus (parcelhus)</v>
      </c>
      <c r="M391" s="1" t="str">
        <f ca="1">INDEX(Anvendelseskode!C:C,MATCH($E391,Anvendelseskode!$A:$A,0))</f>
        <v>Parcelhuse</v>
      </c>
      <c r="N391" s="1" t="str">
        <f ca="1">INDEX(Anvendelseskode!D:D,MATCH($E391,Anvendelseskode!$A:$A,0))</f>
        <v>Private husholdninger</v>
      </c>
      <c r="O391" s="1" t="str">
        <f ca="1">IFERROR(INDEX(SBi!$2:$2,MATCH(G391,SBi!$1:$1,1)),SBi!$K$2)</f>
        <v>1961-1972</v>
      </c>
      <c r="P391" s="1">
        <f ca="1">IFERROR(INDEX(SBi!$C$3:$K$28,MATCH(E391,SBi!$B$3:$B$28,0),MATCH(O391,SBi!$C$2:$K$2,0)),0)</f>
        <v>134.30000000000001</v>
      </c>
      <c r="Q391" s="19">
        <f t="shared" ca="1" si="86"/>
        <v>19.204900000000002</v>
      </c>
      <c r="R391" s="19" t="str">
        <f ca="1">IFERROR(INDEX(VpD!$2:$2,MATCH(G391,VpD!$1:$1,1)),VpD!$I$2)</f>
        <v>1961-1972</v>
      </c>
      <c r="S391" s="1">
        <f ca="1">IFERROR(INDEX(VpD!$C$3:$I$27,MATCH(E391,VpD!$B$3:$B$27,0),MATCH(R391,VpD!$C$2:$I$2,0)),0)</f>
        <v>143</v>
      </c>
      <c r="T391" s="19">
        <f t="shared" ca="1" si="87"/>
        <v>20.449000000000002</v>
      </c>
      <c r="U391" s="14" t="str">
        <f t="shared" ca="1" si="88"/>
        <v xml:space="preserve">711901.55 </v>
      </c>
      <c r="V391" s="14" t="str">
        <f t="shared" ca="1" si="89"/>
        <v>6171741.38</v>
      </c>
      <c r="W391" s="14" t="str">
        <f t="shared" ca="1" si="90"/>
        <v>POINT(711901.55 6171741.38)</v>
      </c>
      <c r="X391" s="14" t="str">
        <f>IFERROR(INDEX(BygningOmraade!B:B,MATCH(A391,BygningOmraade!A:A,0)),"")</f>
        <v/>
      </c>
    </row>
    <row r="392" spans="1:24" s="14" customFormat="1" x14ac:dyDescent="0.25">
      <c r="A392" s="14">
        <f t="shared" si="78"/>
        <v>392</v>
      </c>
      <c r="B392" s="14" t="str">
        <f t="shared" ca="1" si="79"/>
        <v>13cd9416-55e8-47fd-8ae7-6da8e2aa071e</v>
      </c>
      <c r="C392" s="14" t="str">
        <f t="shared" ca="1" si="80"/>
        <v>0a3f507e-16f7-32b8-e044-0003ba298018</v>
      </c>
      <c r="D392" s="14">
        <f t="shared" ca="1" si="81"/>
        <v>995344</v>
      </c>
      <c r="E392" s="1">
        <f t="shared" ca="1" si="82"/>
        <v>120</v>
      </c>
      <c r="F392" s="1">
        <f t="shared" ca="1" si="83"/>
        <v>215</v>
      </c>
      <c r="G392" s="1">
        <f t="shared" ca="1" si="84"/>
        <v>1983</v>
      </c>
      <c r="H392" s="1" t="str">
        <f ca="1">IFERROR(INDEX(Varmeinstallation!B:B,MATCH(INDIRECT($A$1&amp;"L"&amp;A392)*1,Varmeinstallation!A:A,0)),"Ingen varmeinstallationer")</f>
        <v>Centralvarme fra eget anlæg, et-kammer fyr</v>
      </c>
      <c r="I392" s="1" t="str">
        <f ca="1">IFERROR(INDEX(Opvarmningsmiddel!B:B,MATCH(INDIRECT($A$1&amp;"M"&amp;A392)*1,Opvarmningsmiddel!A:A,0)),"")</f>
        <v>Naturgas</v>
      </c>
      <c r="J392" s="1">
        <f t="shared" ca="1" si="85"/>
        <v>2</v>
      </c>
      <c r="K392" s="1" t="str">
        <f ca="1">IFERROR(INDEX(Relationstabel!$C$3:$K$10,MATCH(VALUE(INDIRECT($A$1&amp;"L"&amp;A392)),Relationstabel!$A$3:$A$10,0),MATCH(IFERROR(VALUE(INDIRECT($A$1&amp;"M"&amp;A392)),0),Relationstabel!$C$1:$K$1,0)),"Ingen varmeinstallationer")</f>
        <v>Naturgas</v>
      </c>
      <c r="L392" s="1" t="str">
        <f ca="1">INDEX(Anvendelseskode!B:B,MATCH($E392,Anvendelseskode!$A:$A,0))</f>
        <v>Fritliggende enfamilieshus (parcelhus)</v>
      </c>
      <c r="M392" s="1" t="str">
        <f ca="1">INDEX(Anvendelseskode!C:C,MATCH($E392,Anvendelseskode!$A:$A,0))</f>
        <v>Parcelhuse</v>
      </c>
      <c r="N392" s="1" t="str">
        <f ca="1">INDEX(Anvendelseskode!D:D,MATCH($E392,Anvendelseskode!$A:$A,0))</f>
        <v>Private husholdninger</v>
      </c>
      <c r="O392" s="1" t="str">
        <f ca="1">IFERROR(INDEX(SBi!$2:$2,MATCH(G392,SBi!$1:$1,1)),SBi!$K$2)</f>
        <v>1979-1998</v>
      </c>
      <c r="P392" s="1">
        <f ca="1">IFERROR(INDEX(SBi!$C$3:$K$28,MATCH(E392,SBi!$B$3:$B$28,0),MATCH(O392,SBi!$C$2:$K$2,0)),0)</f>
        <v>105.4</v>
      </c>
      <c r="Q392" s="19">
        <f t="shared" ca="1" si="86"/>
        <v>22.661000000000001</v>
      </c>
      <c r="R392" s="19" t="str">
        <f ca="1">IFERROR(INDEX(VpD!$2:$2,MATCH(G392,VpD!$1:$1,1)),VpD!$I$2)</f>
        <v>1979-1998</v>
      </c>
      <c r="S392" s="1">
        <f ca="1">IFERROR(INDEX(VpD!$C$3:$I$27,MATCH(E392,VpD!$B$3:$B$27,0),MATCH(R392,VpD!$C$2:$I$2,0)),0)</f>
        <v>90</v>
      </c>
      <c r="T392" s="19">
        <f t="shared" ca="1" si="87"/>
        <v>19.350000000000001</v>
      </c>
      <c r="U392" s="14" t="str">
        <f t="shared" ca="1" si="88"/>
        <v xml:space="preserve">711816.4 </v>
      </c>
      <c r="V392" s="14" t="str">
        <f t="shared" ca="1" si="89"/>
        <v>6170494.73</v>
      </c>
      <c r="W392" s="14" t="str">
        <f t="shared" ca="1" si="90"/>
        <v>POINT(711816.4 6170494.73)</v>
      </c>
      <c r="X392" s="14" t="str">
        <f>IFERROR(INDEX(BygningOmraade!B:B,MATCH(A392,BygningOmraade!A:A,0)),"")</f>
        <v/>
      </c>
    </row>
    <row r="393" spans="1:24" s="14" customFormat="1" x14ac:dyDescent="0.25">
      <c r="A393" s="14">
        <f t="shared" si="78"/>
        <v>393</v>
      </c>
      <c r="B393" s="14" t="str">
        <f t="shared" ca="1" si="79"/>
        <v>13cf78e3-e0e6-4ce0-b087-9f4edcf152e5</v>
      </c>
      <c r="C393" s="14" t="str">
        <f t="shared" ca="1" si="80"/>
        <v>0a3f507e-1e32-32b8-e044-0003ba298018</v>
      </c>
      <c r="D393" s="14">
        <f t="shared" ca="1" si="81"/>
        <v>996422</v>
      </c>
      <c r="E393" s="1">
        <f t="shared" ca="1" si="82"/>
        <v>120</v>
      </c>
      <c r="F393" s="1">
        <f t="shared" ca="1" si="83"/>
        <v>153</v>
      </c>
      <c r="G393" s="1">
        <f t="shared" ca="1" si="84"/>
        <v>2004</v>
      </c>
      <c r="H393" s="1" t="str">
        <f ca="1">IFERROR(INDEX(Varmeinstallation!B:B,MATCH(INDIRECT($A$1&amp;"L"&amp;A393)*1,Varmeinstallation!A:A,0)),"Ingen varmeinstallationer")</f>
        <v>Centralvarme fra eget anlæg, et-kammer fyr</v>
      </c>
      <c r="I393" s="1" t="str">
        <f ca="1">IFERROR(INDEX(Opvarmningsmiddel!B:B,MATCH(INDIRECT($A$1&amp;"M"&amp;A393)*1,Opvarmningsmiddel!A:A,0)),"")</f>
        <v>Naturgas</v>
      </c>
      <c r="J393" s="1">
        <f t="shared" ca="1" si="85"/>
        <v>90</v>
      </c>
      <c r="K393" s="1" t="str">
        <f ca="1">IFERROR(INDEX(Relationstabel!$C$3:$K$10,MATCH(VALUE(INDIRECT($A$1&amp;"L"&amp;A393)),Relationstabel!$A$3:$A$10,0),MATCH(IFERROR(VALUE(INDIRECT($A$1&amp;"M"&amp;A393)),0),Relationstabel!$C$1:$K$1,0)),"Ingen varmeinstallationer")</f>
        <v>Naturgas</v>
      </c>
      <c r="L393" s="1" t="str">
        <f ca="1">INDEX(Anvendelseskode!B:B,MATCH($E393,Anvendelseskode!$A:$A,0))</f>
        <v>Fritliggende enfamilieshus (parcelhus)</v>
      </c>
      <c r="M393" s="1" t="str">
        <f ca="1">INDEX(Anvendelseskode!C:C,MATCH($E393,Anvendelseskode!$A:$A,0))</f>
        <v>Parcelhuse</v>
      </c>
      <c r="N393" s="1" t="str">
        <f ca="1">INDEX(Anvendelseskode!D:D,MATCH($E393,Anvendelseskode!$A:$A,0))</f>
        <v>Private husholdninger</v>
      </c>
      <c r="O393" s="1" t="str">
        <f ca="1">IFERROR(INDEX(SBi!$2:$2,MATCH(G393,SBi!$1:$1,1)),SBi!$K$2)</f>
        <v>1999-2006</v>
      </c>
      <c r="P393" s="1">
        <f ca="1">IFERROR(INDEX(SBi!$C$3:$K$28,MATCH(E393,SBi!$B$3:$B$28,0),MATCH(O393,SBi!$C$2:$K$2,0)),0)</f>
        <v>83.9</v>
      </c>
      <c r="Q393" s="19">
        <f t="shared" ca="1" si="86"/>
        <v>12.8367</v>
      </c>
      <c r="R393" s="19" t="str">
        <f ca="1">IFERROR(INDEX(VpD!$2:$2,MATCH(G393,VpD!$1:$1,1)),VpD!$I$2)</f>
        <v>&gt;1998</v>
      </c>
      <c r="S393" s="1">
        <f ca="1">IFERROR(INDEX(VpD!$C$3:$I$27,MATCH(E393,VpD!$B$3:$B$27,0),MATCH(R393,VpD!$C$2:$I$2,0)),0)</f>
        <v>72</v>
      </c>
      <c r="T393" s="19">
        <f t="shared" ca="1" si="87"/>
        <v>11.016</v>
      </c>
      <c r="U393" s="14" t="str">
        <f t="shared" ca="1" si="88"/>
        <v xml:space="preserve">713377.14 </v>
      </c>
      <c r="V393" s="14" t="str">
        <f t="shared" ca="1" si="89"/>
        <v>6168590.94</v>
      </c>
      <c r="W393" s="14" t="str">
        <f t="shared" ca="1" si="90"/>
        <v>POINT(713377.14 6168590.94)</v>
      </c>
      <c r="X393" s="14" t="str">
        <f>IFERROR(INDEX(BygningOmraade!B:B,MATCH(A393,BygningOmraade!A:A,0)),"")</f>
        <v/>
      </c>
    </row>
    <row r="394" spans="1:24" s="14" customFormat="1" x14ac:dyDescent="0.25">
      <c r="A394" s="14">
        <f t="shared" si="78"/>
        <v>394</v>
      </c>
      <c r="B394" s="14" t="str">
        <f t="shared" ca="1" si="79"/>
        <v>13d4228a-0cf8-4032-8a1f-8f2290dcb492</v>
      </c>
      <c r="C394" s="14" t="str">
        <f t="shared" ca="1" si="80"/>
        <v>0a3f507e-168c-32b8-e044-0003ba298018</v>
      </c>
      <c r="D394" s="14">
        <f t="shared" ca="1" si="81"/>
        <v>995988</v>
      </c>
      <c r="E394" s="1">
        <f t="shared" ca="1" si="82"/>
        <v>140</v>
      </c>
      <c r="F394" s="1">
        <f t="shared" ca="1" si="83"/>
        <v>410</v>
      </c>
      <c r="G394" s="1">
        <f t="shared" ca="1" si="84"/>
        <v>1988</v>
      </c>
      <c r="H394" s="1" t="str">
        <f ca="1">IFERROR(INDEX(Varmeinstallation!B:B,MATCH(INDIRECT($A$1&amp;"L"&amp;A394)*1,Varmeinstallation!A:A,0)),"Ingen varmeinstallationer")</f>
        <v>Fjernvarme/blokvarme (radiatorsystemer eller varmluftanlæg)</v>
      </c>
      <c r="I394" s="1" t="str">
        <f ca="1">IFERROR(INDEX(Opvarmningsmiddel!B:B,MATCH(INDIRECT($A$1&amp;"M"&amp;A394)*1,Opvarmningsmiddel!A:A,0)),"")</f>
        <v/>
      </c>
      <c r="J394" s="1">
        <f t="shared" ca="1" si="85"/>
        <v>0</v>
      </c>
      <c r="K394" s="1" t="str">
        <f ca="1">IFERROR(INDEX(Relationstabel!$C$3:$K$10,MATCH(VALUE(INDIRECT($A$1&amp;"L"&amp;A394)),Relationstabel!$A$3:$A$10,0),MATCH(IFERROR(VALUE(INDIRECT($A$1&amp;"M"&amp;A394)),0),Relationstabel!$C$1:$K$1,0)),"Ingen varmeinstallationer")</f>
        <v>Fjernvarme/ Blokvarme</v>
      </c>
      <c r="L394" s="1" t="str">
        <f ca="1">INDEX(Anvendelseskode!B:B,MATCH($E394,Anvendelseskode!$A:$A,0))</f>
        <v>Etageboligbebyggelse</v>
      </c>
      <c r="M394" s="1" t="str">
        <f ca="1">INDEX(Anvendelseskode!C:C,MATCH($E394,Anvendelseskode!$A:$A,0))</f>
        <v>Etageboligbebyggelse</v>
      </c>
      <c r="N394" s="1" t="str">
        <f ca="1">INDEX(Anvendelseskode!D:D,MATCH($E394,Anvendelseskode!$A:$A,0))</f>
        <v>Private husholdninger</v>
      </c>
      <c r="O394" s="1" t="str">
        <f ca="1">IFERROR(INDEX(SBi!$2:$2,MATCH(G394,SBi!$1:$1,1)),SBi!$K$2)</f>
        <v>1979-1998</v>
      </c>
      <c r="P394" s="1">
        <f ca="1">IFERROR(INDEX(SBi!$C$3:$K$28,MATCH(E394,SBi!$B$3:$B$28,0),MATCH(O394,SBi!$C$2:$K$2,0)),0)</f>
        <v>108.5</v>
      </c>
      <c r="Q394" s="19">
        <f t="shared" ca="1" si="86"/>
        <v>44.484999999999999</v>
      </c>
      <c r="R394" s="19" t="str">
        <f ca="1">IFERROR(INDEX(VpD!$2:$2,MATCH(G394,VpD!$1:$1,1)),VpD!$I$2)</f>
        <v>1979-1998</v>
      </c>
      <c r="S394" s="1">
        <f ca="1">IFERROR(INDEX(VpD!$C$3:$I$27,MATCH(E394,VpD!$B$3:$B$27,0),MATCH(R394,VpD!$C$2:$I$2,0)),0)</f>
        <v>80</v>
      </c>
      <c r="T394" s="19">
        <f t="shared" ca="1" si="87"/>
        <v>32.799999999999997</v>
      </c>
      <c r="U394" s="14" t="str">
        <f t="shared" ca="1" si="88"/>
        <v xml:space="preserve">712854.51 </v>
      </c>
      <c r="V394" s="14" t="str">
        <f t="shared" ca="1" si="89"/>
        <v>6169732.13</v>
      </c>
      <c r="W394" s="14" t="str">
        <f t="shared" ca="1" si="90"/>
        <v>POINT(712854.51 6169732.13)</v>
      </c>
      <c r="X394" s="14" t="str">
        <f>IFERROR(INDEX(BygningOmraade!B:B,MATCH(A394,BygningOmraade!A:A,0)),"")</f>
        <v/>
      </c>
    </row>
    <row r="395" spans="1:24" s="14" customFormat="1" x14ac:dyDescent="0.25">
      <c r="A395" s="14">
        <f t="shared" si="78"/>
        <v>395</v>
      </c>
      <c r="B395" s="14" t="str">
        <f t="shared" ca="1" si="79"/>
        <v>13d59ab7-dd40-4dee-9c72-7c543a54029a</v>
      </c>
      <c r="C395" s="14" t="str">
        <f t="shared" ca="1" si="80"/>
        <v>0a3f507e-24ab-32b8-e044-0003ba298018</v>
      </c>
      <c r="D395" s="14">
        <f t="shared" ca="1" si="81"/>
        <v>995954</v>
      </c>
      <c r="E395" s="1">
        <f t="shared" ca="1" si="82"/>
        <v>120</v>
      </c>
      <c r="F395" s="1">
        <f t="shared" ca="1" si="83"/>
        <v>155</v>
      </c>
      <c r="G395" s="1">
        <f t="shared" ca="1" si="84"/>
        <v>1973</v>
      </c>
      <c r="H395" s="1" t="str">
        <f ca="1">IFERROR(INDEX(Varmeinstallation!B:B,MATCH(INDIRECT($A$1&amp;"L"&amp;A395)*1,Varmeinstallation!A:A,0)),"Ingen varmeinstallationer")</f>
        <v>Centralvarme fra eget anlæg, et-kammer fyr</v>
      </c>
      <c r="I395" s="1" t="str">
        <f ca="1">IFERROR(INDEX(Opvarmningsmiddel!B:B,MATCH(INDIRECT($A$1&amp;"M"&amp;A395)*1,Opvarmningsmiddel!A:A,0)),"")</f>
        <v>Naturgas</v>
      </c>
      <c r="J395" s="1">
        <f t="shared" ca="1" si="85"/>
        <v>0</v>
      </c>
      <c r="K395" s="1" t="str">
        <f ca="1">IFERROR(INDEX(Relationstabel!$C$3:$K$10,MATCH(VALUE(INDIRECT($A$1&amp;"L"&amp;A395)),Relationstabel!$A$3:$A$10,0),MATCH(IFERROR(VALUE(INDIRECT($A$1&amp;"M"&amp;A395)),0),Relationstabel!$C$1:$K$1,0)),"Ingen varmeinstallationer")</f>
        <v>Naturgas</v>
      </c>
      <c r="L395" s="1" t="str">
        <f ca="1">INDEX(Anvendelseskode!B:B,MATCH($E395,Anvendelseskode!$A:$A,0))</f>
        <v>Fritliggende enfamilieshus (parcelhus)</v>
      </c>
      <c r="M395" s="1" t="str">
        <f ca="1">INDEX(Anvendelseskode!C:C,MATCH($E395,Anvendelseskode!$A:$A,0))</f>
        <v>Parcelhuse</v>
      </c>
      <c r="N395" s="1" t="str">
        <f ca="1">INDEX(Anvendelseskode!D:D,MATCH($E395,Anvendelseskode!$A:$A,0))</f>
        <v>Private husholdninger</v>
      </c>
      <c r="O395" s="1" t="str">
        <f ca="1">IFERROR(INDEX(SBi!$2:$2,MATCH(G395,SBi!$1:$1,1)),SBi!$K$2)</f>
        <v>1973-1978</v>
      </c>
      <c r="P395" s="1">
        <f ca="1">IFERROR(INDEX(SBi!$C$3:$K$28,MATCH(E395,SBi!$B$3:$B$28,0),MATCH(O395,SBi!$C$2:$K$2,0)),0)</f>
        <v>119.8</v>
      </c>
      <c r="Q395" s="19">
        <f t="shared" ca="1" si="86"/>
        <v>18.568999999999999</v>
      </c>
      <c r="R395" s="19" t="str">
        <f ca="1">IFERROR(INDEX(VpD!$2:$2,MATCH(G395,VpD!$1:$1,1)),VpD!$I$2)</f>
        <v>1973-1978</v>
      </c>
      <c r="S395" s="1">
        <f ca="1">IFERROR(INDEX(VpD!$C$3:$I$27,MATCH(E395,VpD!$B$3:$B$27,0),MATCH(R395,VpD!$C$2:$I$2,0)),0)</f>
        <v>117</v>
      </c>
      <c r="T395" s="19">
        <f t="shared" ca="1" si="87"/>
        <v>18.135000000000002</v>
      </c>
      <c r="U395" s="14" t="str">
        <f t="shared" ca="1" si="88"/>
        <v xml:space="preserve">712718.26 </v>
      </c>
      <c r="V395" s="14" t="str">
        <f t="shared" ca="1" si="89"/>
        <v>6169125.74</v>
      </c>
      <c r="W395" s="14" t="str">
        <f t="shared" ca="1" si="90"/>
        <v>POINT(712718.26 6169125.74)</v>
      </c>
      <c r="X395" s="14" t="str">
        <f>IFERROR(INDEX(BygningOmraade!B:B,MATCH(A395,BygningOmraade!A:A,0)),"")</f>
        <v/>
      </c>
    </row>
    <row r="396" spans="1:24" s="14" customFormat="1" x14ac:dyDescent="0.25">
      <c r="A396" s="14">
        <f t="shared" si="78"/>
        <v>396</v>
      </c>
      <c r="B396" s="14" t="str">
        <f t="shared" ca="1" si="79"/>
        <v>13e32149-76f3-4dce-b595-490c5c1370e1</v>
      </c>
      <c r="C396" s="14" t="str">
        <f t="shared" ca="1" si="80"/>
        <v>53ba2f34-5ff9-2505-e044-0003ba298018</v>
      </c>
      <c r="D396" s="14">
        <f t="shared" ca="1" si="81"/>
        <v>2702963</v>
      </c>
      <c r="E396" s="1">
        <f t="shared" ca="1" si="82"/>
        <v>130</v>
      </c>
      <c r="F396" s="1">
        <f t="shared" ca="1" si="83"/>
        <v>86</v>
      </c>
      <c r="G396" s="1">
        <f t="shared" ca="1" si="84"/>
        <v>2008</v>
      </c>
      <c r="H396" s="1" t="str">
        <f ca="1">IFERROR(INDEX(Varmeinstallation!B:B,MATCH(INDIRECT($A$1&amp;"L"&amp;A396)*1,Varmeinstallation!A:A,0)),"Ingen varmeinstallationer")</f>
        <v>Centralvarme fra eget anlæg, et-kammer fyr</v>
      </c>
      <c r="I396" s="1" t="str">
        <f ca="1">IFERROR(INDEX(Opvarmningsmiddel!B:B,MATCH(INDIRECT($A$1&amp;"M"&amp;A396)*1,Opvarmningsmiddel!A:A,0)),"")</f>
        <v>Naturgas</v>
      </c>
      <c r="J396" s="1">
        <f t="shared" ca="1" si="85"/>
        <v>90</v>
      </c>
      <c r="K396" s="1" t="str">
        <f ca="1">IFERROR(INDEX(Relationstabel!$C$3:$K$10,MATCH(VALUE(INDIRECT($A$1&amp;"L"&amp;A396)),Relationstabel!$A$3:$A$10,0),MATCH(IFERROR(VALUE(INDIRECT($A$1&amp;"M"&amp;A396)),0),Relationstabel!$C$1:$K$1,0)),"Ingen varmeinstallationer")</f>
        <v>Naturgas</v>
      </c>
      <c r="L396" s="1" t="str">
        <f ca="1">INDEX(Anvendelseskode!B:B,MATCH($E396,Anvendelseskode!$A:$A,0))</f>
        <v>Række-, kæde-, dobbelthus (lodret adskillelse mellem enhederne)</v>
      </c>
      <c r="M396" s="1" t="str">
        <f ca="1">INDEX(Anvendelseskode!C:C,MATCH($E396,Anvendelseskode!$A:$A,0))</f>
        <v>Række-, kæde og dobbelthuse</v>
      </c>
      <c r="N396" s="1" t="str">
        <f ca="1">INDEX(Anvendelseskode!D:D,MATCH($E396,Anvendelseskode!$A:$A,0))</f>
        <v>Private husholdninger</v>
      </c>
      <c r="O396" s="1" t="str">
        <f ca="1">IFERROR(INDEX(SBi!$2:$2,MATCH(G396,SBi!$1:$1,1)),SBi!$K$2)</f>
        <v>Efter 2006</v>
      </c>
      <c r="P396" s="1">
        <f ca="1">IFERROR(INDEX(SBi!$C$3:$K$28,MATCH(E396,SBi!$B$3:$B$28,0),MATCH(O396,SBi!$C$2:$K$2,0)),0)</f>
        <v>66.400000000000006</v>
      </c>
      <c r="Q396" s="19">
        <f t="shared" ca="1" si="86"/>
        <v>5.7104000000000008</v>
      </c>
      <c r="R396" s="19" t="str">
        <f ca="1">IFERROR(INDEX(VpD!$2:$2,MATCH(G396,VpD!$1:$1,1)),VpD!$I$2)</f>
        <v>&gt;1998</v>
      </c>
      <c r="S396" s="1">
        <f ca="1">IFERROR(INDEX(VpD!$C$3:$I$27,MATCH(E396,VpD!$B$3:$B$27,0),MATCH(R396,VpD!$C$2:$I$2,0)),0)</f>
        <v>65</v>
      </c>
      <c r="T396" s="19">
        <f t="shared" ca="1" si="87"/>
        <v>5.59</v>
      </c>
      <c r="U396" s="14" t="str">
        <f t="shared" ca="1" si="88"/>
        <v xml:space="preserve">712676.27 </v>
      </c>
      <c r="V396" s="14" t="str">
        <f t="shared" ca="1" si="89"/>
        <v>6168727.74</v>
      </c>
      <c r="W396" s="14" t="str">
        <f t="shared" ca="1" si="90"/>
        <v>POINT(712676.27 6168727.74)</v>
      </c>
      <c r="X396" s="14" t="str">
        <f>IFERROR(INDEX(BygningOmraade!B:B,MATCH(A396,BygningOmraade!A:A,0)),"")</f>
        <v/>
      </c>
    </row>
    <row r="397" spans="1:24" s="14" customFormat="1" x14ac:dyDescent="0.25">
      <c r="A397" s="14">
        <f t="shared" si="78"/>
        <v>397</v>
      </c>
      <c r="B397" s="14" t="str">
        <f t="shared" ca="1" si="79"/>
        <v>13f80b4f-70b7-4bf4-aa4d-042d98d30c8e</v>
      </c>
      <c r="C397" s="14" t="str">
        <f t="shared" ca="1" si="80"/>
        <v>2bd244e5-4a82-4cf2-b2d3-98e47fd513e3</v>
      </c>
      <c r="D397" s="14">
        <f t="shared" ca="1" si="81"/>
        <v>996661</v>
      </c>
      <c r="E397" s="1">
        <f t="shared" ca="1" si="82"/>
        <v>140</v>
      </c>
      <c r="F397" s="1">
        <f t="shared" ca="1" si="83"/>
        <v>166</v>
      </c>
      <c r="G397" s="1">
        <f t="shared" ca="1" si="84"/>
        <v>1983</v>
      </c>
      <c r="H397" s="1" t="str">
        <f ca="1">IFERROR(INDEX(Varmeinstallation!B:B,MATCH(INDIRECT($A$1&amp;"L"&amp;A397)*1,Varmeinstallation!A:A,0)),"Ingen varmeinstallationer")</f>
        <v>Centralvarme fra eget anlæg, et-kammer fyr</v>
      </c>
      <c r="I397" s="1" t="str">
        <f ca="1">IFERROR(INDEX(Opvarmningsmiddel!B:B,MATCH(INDIRECT($A$1&amp;"M"&amp;A397)*1,Opvarmningsmiddel!A:A,0)),"")</f>
        <v>Naturgas</v>
      </c>
      <c r="J397" s="1">
        <f t="shared" ca="1" si="85"/>
        <v>0</v>
      </c>
      <c r="K397" s="1" t="str">
        <f ca="1">IFERROR(INDEX(Relationstabel!$C$3:$K$10,MATCH(VALUE(INDIRECT($A$1&amp;"L"&amp;A397)),Relationstabel!$A$3:$A$10,0),MATCH(IFERROR(VALUE(INDIRECT($A$1&amp;"M"&amp;A397)),0),Relationstabel!$C$1:$K$1,0)),"Ingen varmeinstallationer")</f>
        <v>Naturgas</v>
      </c>
      <c r="L397" s="1" t="str">
        <f ca="1">INDEX(Anvendelseskode!B:B,MATCH($E397,Anvendelseskode!$A:$A,0))</f>
        <v>Etageboligbebyggelse</v>
      </c>
      <c r="M397" s="1" t="str">
        <f ca="1">INDEX(Anvendelseskode!C:C,MATCH($E397,Anvendelseskode!$A:$A,0))</f>
        <v>Etageboligbebyggelse</v>
      </c>
      <c r="N397" s="1" t="str">
        <f ca="1">INDEX(Anvendelseskode!D:D,MATCH($E397,Anvendelseskode!$A:$A,0))</f>
        <v>Private husholdninger</v>
      </c>
      <c r="O397" s="1" t="str">
        <f ca="1">IFERROR(INDEX(SBi!$2:$2,MATCH(G397,SBi!$1:$1,1)),SBi!$K$2)</f>
        <v>1979-1998</v>
      </c>
      <c r="P397" s="1">
        <f ca="1">IFERROR(INDEX(SBi!$C$3:$K$28,MATCH(E397,SBi!$B$3:$B$28,0),MATCH(O397,SBi!$C$2:$K$2,0)),0)</f>
        <v>108.5</v>
      </c>
      <c r="Q397" s="19">
        <f t="shared" ca="1" si="86"/>
        <v>18.010999999999999</v>
      </c>
      <c r="R397" s="19" t="str">
        <f ca="1">IFERROR(INDEX(VpD!$2:$2,MATCH(G397,VpD!$1:$1,1)),VpD!$I$2)</f>
        <v>1979-1998</v>
      </c>
      <c r="S397" s="1">
        <f ca="1">IFERROR(INDEX(VpD!$C$3:$I$27,MATCH(E397,VpD!$B$3:$B$27,0),MATCH(R397,VpD!$C$2:$I$2,0)),0)</f>
        <v>80</v>
      </c>
      <c r="T397" s="19">
        <f t="shared" ca="1" si="87"/>
        <v>13.28</v>
      </c>
      <c r="U397" s="14" t="str">
        <f t="shared" ca="1" si="88"/>
        <v xml:space="preserve">713546.11 </v>
      </c>
      <c r="V397" s="14" t="str">
        <f t="shared" ca="1" si="89"/>
        <v>6168784.33</v>
      </c>
      <c r="W397" s="14" t="str">
        <f t="shared" ca="1" si="90"/>
        <v>POINT(713546.11 6168784.33)</v>
      </c>
      <c r="X397" s="14" t="str">
        <f>IFERROR(INDEX(BygningOmraade!B:B,MATCH(A397,BygningOmraade!A:A,0)),"")</f>
        <v/>
      </c>
    </row>
    <row r="398" spans="1:24" s="14" customFormat="1" x14ac:dyDescent="0.25">
      <c r="A398" s="14">
        <f t="shared" si="78"/>
        <v>398</v>
      </c>
      <c r="B398" s="14" t="str">
        <f t="shared" ca="1" si="79"/>
        <v>14099357-ffa7-4e27-b34b-1ff44dc6fc84</v>
      </c>
      <c r="C398" s="14" t="str">
        <f t="shared" ca="1" si="80"/>
        <v>0a3f507e-21ec-32b8-e044-0003ba298018</v>
      </c>
      <c r="D398" s="14">
        <f t="shared" ca="1" si="81"/>
        <v>996568</v>
      </c>
      <c r="E398" s="1">
        <f t="shared" ca="1" si="82"/>
        <v>120</v>
      </c>
      <c r="F398" s="1">
        <f t="shared" ca="1" si="83"/>
        <v>141</v>
      </c>
      <c r="G398" s="1">
        <f t="shared" ca="1" si="84"/>
        <v>1976</v>
      </c>
      <c r="H398" s="1" t="str">
        <f ca="1">IFERROR(INDEX(Varmeinstallation!B:B,MATCH(INDIRECT($A$1&amp;"L"&amp;A398)*1,Varmeinstallation!A:A,0)),"Ingen varmeinstallationer")</f>
        <v>Centralvarme fra eget anlæg, et-kammer fyr</v>
      </c>
      <c r="I398" s="1" t="str">
        <f ca="1">IFERROR(INDEX(Opvarmningsmiddel!B:B,MATCH(INDIRECT($A$1&amp;"M"&amp;A398)*1,Opvarmningsmiddel!A:A,0)),"")</f>
        <v>Naturgas</v>
      </c>
      <c r="J398" s="1">
        <f t="shared" ca="1" si="85"/>
        <v>90</v>
      </c>
      <c r="K398" s="1" t="str">
        <f ca="1">IFERROR(INDEX(Relationstabel!$C$3:$K$10,MATCH(VALUE(INDIRECT($A$1&amp;"L"&amp;A398)),Relationstabel!$A$3:$A$10,0),MATCH(IFERROR(VALUE(INDIRECT($A$1&amp;"M"&amp;A398)),0),Relationstabel!$C$1:$K$1,0)),"Ingen varmeinstallationer")</f>
        <v>Naturgas</v>
      </c>
      <c r="L398" s="1" t="str">
        <f ca="1">INDEX(Anvendelseskode!B:B,MATCH($E398,Anvendelseskode!$A:$A,0))</f>
        <v>Fritliggende enfamilieshus (parcelhus)</v>
      </c>
      <c r="M398" s="1" t="str">
        <f ca="1">INDEX(Anvendelseskode!C:C,MATCH($E398,Anvendelseskode!$A:$A,0))</f>
        <v>Parcelhuse</v>
      </c>
      <c r="N398" s="1" t="str">
        <f ca="1">INDEX(Anvendelseskode!D:D,MATCH($E398,Anvendelseskode!$A:$A,0))</f>
        <v>Private husholdninger</v>
      </c>
      <c r="O398" s="1" t="str">
        <f ca="1">IFERROR(INDEX(SBi!$2:$2,MATCH(G398,SBi!$1:$1,1)),SBi!$K$2)</f>
        <v>1973-1978</v>
      </c>
      <c r="P398" s="1">
        <f ca="1">IFERROR(INDEX(SBi!$C$3:$K$28,MATCH(E398,SBi!$B$3:$B$28,0),MATCH(O398,SBi!$C$2:$K$2,0)),0)</f>
        <v>119.8</v>
      </c>
      <c r="Q398" s="19">
        <f t="shared" ca="1" si="86"/>
        <v>16.8918</v>
      </c>
      <c r="R398" s="19" t="str">
        <f ca="1">IFERROR(INDEX(VpD!$2:$2,MATCH(G398,VpD!$1:$1,1)),VpD!$I$2)</f>
        <v>1973-1978</v>
      </c>
      <c r="S398" s="1">
        <f ca="1">IFERROR(INDEX(VpD!$C$3:$I$27,MATCH(E398,VpD!$B$3:$B$27,0),MATCH(R398,VpD!$C$2:$I$2,0)),0)</f>
        <v>117</v>
      </c>
      <c r="T398" s="19">
        <f t="shared" ca="1" si="87"/>
        <v>16.497</v>
      </c>
      <c r="U398" s="14" t="str">
        <f t="shared" ca="1" si="88"/>
        <v xml:space="preserve">713192.85 </v>
      </c>
      <c r="V398" s="14" t="str">
        <f t="shared" ca="1" si="89"/>
        <v>6169003.09</v>
      </c>
      <c r="W398" s="14" t="str">
        <f t="shared" ca="1" si="90"/>
        <v>POINT(713192.85 6169003.09)</v>
      </c>
      <c r="X398" s="14" t="str">
        <f>IFERROR(INDEX(BygningOmraade!B:B,MATCH(A398,BygningOmraade!A:A,0)),"")</f>
        <v/>
      </c>
    </row>
    <row r="399" spans="1:24" s="14" customFormat="1" x14ac:dyDescent="0.25">
      <c r="A399" s="14">
        <f t="shared" si="78"/>
        <v>399</v>
      </c>
      <c r="B399" s="14" t="str">
        <f t="shared" ca="1" si="79"/>
        <v>1410e03d-6b3f-4724-8d95-f1bcfb00e223</v>
      </c>
      <c r="C399" s="14" t="str">
        <f t="shared" ca="1" si="80"/>
        <v>0a3f507e-2069-32b8-e044-0003ba298018</v>
      </c>
      <c r="D399" s="14">
        <f t="shared" ca="1" si="81"/>
        <v>996029</v>
      </c>
      <c r="E399" s="1">
        <f t="shared" ca="1" si="82"/>
        <v>120</v>
      </c>
      <c r="F399" s="1">
        <f t="shared" ca="1" si="83"/>
        <v>149</v>
      </c>
      <c r="G399" s="1">
        <f t="shared" ca="1" si="84"/>
        <v>1963</v>
      </c>
      <c r="H399" s="1" t="str">
        <f ca="1">IFERROR(INDEX(Varmeinstallation!B:B,MATCH(INDIRECT($A$1&amp;"L"&amp;A399)*1,Varmeinstallation!A:A,0)),"Ingen varmeinstallationer")</f>
        <v>Centralvarme fra eget anlæg, et-kammer fyr</v>
      </c>
      <c r="I399" s="1" t="str">
        <f ca="1">IFERROR(INDEX(Opvarmningsmiddel!B:B,MATCH(INDIRECT($A$1&amp;"M"&amp;A399)*1,Opvarmningsmiddel!A:A,0)),"")</f>
        <v>Naturgas</v>
      </c>
      <c r="J399" s="1">
        <f t="shared" ca="1" si="85"/>
        <v>0</v>
      </c>
      <c r="K399" s="1" t="str">
        <f ca="1">IFERROR(INDEX(Relationstabel!$C$3:$K$10,MATCH(VALUE(INDIRECT($A$1&amp;"L"&amp;A399)),Relationstabel!$A$3:$A$10,0),MATCH(IFERROR(VALUE(INDIRECT($A$1&amp;"M"&amp;A399)),0),Relationstabel!$C$1:$K$1,0)),"Ingen varmeinstallationer")</f>
        <v>Naturgas</v>
      </c>
      <c r="L399" s="1" t="str">
        <f ca="1">INDEX(Anvendelseskode!B:B,MATCH($E399,Anvendelseskode!$A:$A,0))</f>
        <v>Fritliggende enfamilieshus (parcelhus)</v>
      </c>
      <c r="M399" s="1" t="str">
        <f ca="1">INDEX(Anvendelseskode!C:C,MATCH($E399,Anvendelseskode!$A:$A,0))</f>
        <v>Parcelhuse</v>
      </c>
      <c r="N399" s="1" t="str">
        <f ca="1">INDEX(Anvendelseskode!D:D,MATCH($E399,Anvendelseskode!$A:$A,0))</f>
        <v>Private husholdninger</v>
      </c>
      <c r="O399" s="1" t="str">
        <f ca="1">IFERROR(INDEX(SBi!$2:$2,MATCH(G399,SBi!$1:$1,1)),SBi!$K$2)</f>
        <v>1961-1972</v>
      </c>
      <c r="P399" s="1">
        <f ca="1">IFERROR(INDEX(SBi!$C$3:$K$28,MATCH(E399,SBi!$B$3:$B$28,0),MATCH(O399,SBi!$C$2:$K$2,0)),0)</f>
        <v>134.30000000000001</v>
      </c>
      <c r="Q399" s="19">
        <f t="shared" ca="1" si="86"/>
        <v>20.0107</v>
      </c>
      <c r="R399" s="19" t="str">
        <f ca="1">IFERROR(INDEX(VpD!$2:$2,MATCH(G399,VpD!$1:$1,1)),VpD!$I$2)</f>
        <v>1961-1972</v>
      </c>
      <c r="S399" s="1">
        <f ca="1">IFERROR(INDEX(VpD!$C$3:$I$27,MATCH(E399,VpD!$B$3:$B$27,0),MATCH(R399,VpD!$C$2:$I$2,0)),0)</f>
        <v>143</v>
      </c>
      <c r="T399" s="19">
        <f t="shared" ca="1" si="87"/>
        <v>21.306999999999999</v>
      </c>
      <c r="U399" s="14" t="str">
        <f t="shared" ca="1" si="88"/>
        <v xml:space="preserve">712565.99 </v>
      </c>
      <c r="V399" s="14" t="str">
        <f t="shared" ca="1" si="89"/>
        <v>6168992.07</v>
      </c>
      <c r="W399" s="14" t="str">
        <f t="shared" ca="1" si="90"/>
        <v>POINT(712565.99 6168992.07)</v>
      </c>
      <c r="X399" s="14" t="str">
        <f>IFERROR(INDEX(BygningOmraade!B:B,MATCH(A399,BygningOmraade!A:A,0)),"")</f>
        <v/>
      </c>
    </row>
    <row r="400" spans="1:24" s="14" customFormat="1" x14ac:dyDescent="0.25">
      <c r="A400" s="14">
        <f t="shared" si="78"/>
        <v>400</v>
      </c>
      <c r="B400" s="14" t="str">
        <f t="shared" ca="1" si="79"/>
        <v>14117c87-c503-40f2-bb19-fb8bd6fbf747</v>
      </c>
      <c r="C400" s="14" t="str">
        <f t="shared" ca="1" si="80"/>
        <v>3cae7253-095f-0f90-e044-0003ba298018</v>
      </c>
      <c r="D400" s="14">
        <f t="shared" ca="1" si="81"/>
        <v>2685030</v>
      </c>
      <c r="E400" s="1">
        <f t="shared" ca="1" si="82"/>
        <v>130</v>
      </c>
      <c r="F400" s="1">
        <f t="shared" ca="1" si="83"/>
        <v>119</v>
      </c>
      <c r="G400" s="1">
        <f t="shared" ca="1" si="84"/>
        <v>2008</v>
      </c>
      <c r="H400" s="1" t="str">
        <f ca="1">IFERROR(INDEX(Varmeinstallation!B:B,MATCH(INDIRECT($A$1&amp;"L"&amp;A400)*1,Varmeinstallation!A:A,0)),"Ingen varmeinstallationer")</f>
        <v>Fjernvarme/blokvarme (radiatorsystemer eller varmluftanlæg)</v>
      </c>
      <c r="I400" s="1" t="str">
        <f ca="1">IFERROR(INDEX(Opvarmningsmiddel!B:B,MATCH(INDIRECT($A$1&amp;"M"&amp;A400)*1,Opvarmningsmiddel!A:A,0)),"")</f>
        <v/>
      </c>
      <c r="J400" s="1">
        <f t="shared" ca="1" si="85"/>
        <v>90</v>
      </c>
      <c r="K400" s="1" t="str">
        <f ca="1">IFERROR(INDEX(Relationstabel!$C$3:$K$10,MATCH(VALUE(INDIRECT($A$1&amp;"L"&amp;A400)),Relationstabel!$A$3:$A$10,0),MATCH(IFERROR(VALUE(INDIRECT($A$1&amp;"M"&amp;A400)),0),Relationstabel!$C$1:$K$1,0)),"Ingen varmeinstallationer")</f>
        <v>Fjernvarme/ Blokvarme</v>
      </c>
      <c r="L400" s="1" t="str">
        <f ca="1">INDEX(Anvendelseskode!B:B,MATCH($E400,Anvendelseskode!$A:$A,0))</f>
        <v>Række-, kæde-, dobbelthus (lodret adskillelse mellem enhederne)</v>
      </c>
      <c r="M400" s="1" t="str">
        <f ca="1">INDEX(Anvendelseskode!C:C,MATCH($E400,Anvendelseskode!$A:$A,0))</f>
        <v>Række-, kæde og dobbelthuse</v>
      </c>
      <c r="N400" s="1" t="str">
        <f ca="1">INDEX(Anvendelseskode!D:D,MATCH($E400,Anvendelseskode!$A:$A,0))</f>
        <v>Private husholdninger</v>
      </c>
      <c r="O400" s="1" t="str">
        <f ca="1">IFERROR(INDEX(SBi!$2:$2,MATCH(G400,SBi!$1:$1,1)),SBi!$K$2)</f>
        <v>Efter 2006</v>
      </c>
      <c r="P400" s="1">
        <f ca="1">IFERROR(INDEX(SBi!$C$3:$K$28,MATCH(E400,SBi!$B$3:$B$28,0),MATCH(O400,SBi!$C$2:$K$2,0)),0)</f>
        <v>66.400000000000006</v>
      </c>
      <c r="Q400" s="19">
        <f t="shared" ca="1" si="86"/>
        <v>7.9016000000000002</v>
      </c>
      <c r="R400" s="19" t="str">
        <f ca="1">IFERROR(INDEX(VpD!$2:$2,MATCH(G400,VpD!$1:$1,1)),VpD!$I$2)</f>
        <v>&gt;1998</v>
      </c>
      <c r="S400" s="1">
        <f ca="1">IFERROR(INDEX(VpD!$C$3:$I$27,MATCH(E400,VpD!$B$3:$B$27,0),MATCH(R400,VpD!$C$2:$I$2,0)),0)</f>
        <v>65</v>
      </c>
      <c r="T400" s="19">
        <f t="shared" ca="1" si="87"/>
        <v>7.7350000000000003</v>
      </c>
      <c r="U400" s="14" t="str">
        <f t="shared" ca="1" si="88"/>
        <v xml:space="preserve">711759.64 </v>
      </c>
      <c r="V400" s="14" t="str">
        <f t="shared" ca="1" si="89"/>
        <v>6172691.46</v>
      </c>
      <c r="W400" s="14" t="str">
        <f t="shared" ca="1" si="90"/>
        <v>POINT(711759.64 6172691.46)</v>
      </c>
      <c r="X400" s="14" t="str">
        <f>IFERROR(INDEX(BygningOmraade!B:B,MATCH(A400,BygningOmraade!A:A,0)),"")</f>
        <v/>
      </c>
    </row>
    <row r="401" spans="1:24" s="14" customFormat="1" x14ac:dyDescent="0.25">
      <c r="A401" s="14">
        <f t="shared" si="78"/>
        <v>401</v>
      </c>
      <c r="B401" s="14" t="str">
        <f t="shared" ca="1" si="79"/>
        <v>14163e29-ac4f-47c2-83a7-0dae4b41e968</v>
      </c>
      <c r="C401" s="14" t="str">
        <f t="shared" ca="1" si="80"/>
        <v>0a3f507e-1915-32b8-e044-0003ba298018</v>
      </c>
      <c r="D401" s="14">
        <f t="shared" ca="1" si="81"/>
        <v>994352</v>
      </c>
      <c r="E401" s="1">
        <f t="shared" ca="1" si="82"/>
        <v>120</v>
      </c>
      <c r="F401" s="1">
        <f t="shared" ca="1" si="83"/>
        <v>121</v>
      </c>
      <c r="G401" s="1">
        <f t="shared" ca="1" si="84"/>
        <v>1969</v>
      </c>
      <c r="H401" s="1" t="str">
        <f ca="1">IFERROR(INDEX(Varmeinstallation!B:B,MATCH(INDIRECT($A$1&amp;"L"&amp;A401)*1,Varmeinstallation!A:A,0)),"Ingen varmeinstallationer")</f>
        <v>Fjernvarme/blokvarme (radiatorsystemer eller varmluftanlæg)</v>
      </c>
      <c r="I401" s="1" t="str">
        <f ca="1">IFERROR(INDEX(Opvarmningsmiddel!B:B,MATCH(INDIRECT($A$1&amp;"M"&amp;A401)*1,Opvarmningsmiddel!A:A,0)),"")</f>
        <v/>
      </c>
      <c r="J401" s="1">
        <f t="shared" ca="1" si="85"/>
        <v>0</v>
      </c>
      <c r="K401" s="1" t="str">
        <f ca="1">IFERROR(INDEX(Relationstabel!$C$3:$K$10,MATCH(VALUE(INDIRECT($A$1&amp;"L"&amp;A401)),Relationstabel!$A$3:$A$10,0),MATCH(IFERROR(VALUE(INDIRECT($A$1&amp;"M"&amp;A401)),0),Relationstabel!$C$1:$K$1,0)),"Ingen varmeinstallationer")</f>
        <v>Fjernvarme/ Blokvarme</v>
      </c>
      <c r="L401" s="1" t="str">
        <f ca="1">INDEX(Anvendelseskode!B:B,MATCH($E401,Anvendelseskode!$A:$A,0))</f>
        <v>Fritliggende enfamilieshus (parcelhus)</v>
      </c>
      <c r="M401" s="1" t="str">
        <f ca="1">INDEX(Anvendelseskode!C:C,MATCH($E401,Anvendelseskode!$A:$A,0))</f>
        <v>Parcelhuse</v>
      </c>
      <c r="N401" s="1" t="str">
        <f ca="1">INDEX(Anvendelseskode!D:D,MATCH($E401,Anvendelseskode!$A:$A,0))</f>
        <v>Private husholdninger</v>
      </c>
      <c r="O401" s="1" t="str">
        <f ca="1">IFERROR(INDEX(SBi!$2:$2,MATCH(G401,SBi!$1:$1,1)),SBi!$K$2)</f>
        <v>1961-1972</v>
      </c>
      <c r="P401" s="1">
        <f ca="1">IFERROR(INDEX(SBi!$C$3:$K$28,MATCH(E401,SBi!$B$3:$B$28,0),MATCH(O401,SBi!$C$2:$K$2,0)),0)</f>
        <v>134.30000000000001</v>
      </c>
      <c r="Q401" s="19">
        <f t="shared" ca="1" si="86"/>
        <v>16.250300000000003</v>
      </c>
      <c r="R401" s="19" t="str">
        <f ca="1">IFERROR(INDEX(VpD!$2:$2,MATCH(G401,VpD!$1:$1,1)),VpD!$I$2)</f>
        <v>1961-1972</v>
      </c>
      <c r="S401" s="1">
        <f ca="1">IFERROR(INDEX(VpD!$C$3:$I$27,MATCH(E401,VpD!$B$3:$B$27,0),MATCH(R401,VpD!$C$2:$I$2,0)),0)</f>
        <v>143</v>
      </c>
      <c r="T401" s="19">
        <f t="shared" ca="1" si="87"/>
        <v>17.303000000000001</v>
      </c>
      <c r="U401" s="14" t="str">
        <f t="shared" ca="1" si="88"/>
        <v xml:space="preserve">711257.46 </v>
      </c>
      <c r="V401" s="14" t="str">
        <f t="shared" ca="1" si="89"/>
        <v>6172038.84</v>
      </c>
      <c r="W401" s="14" t="str">
        <f t="shared" ca="1" si="90"/>
        <v>POINT(711257.46 6172038.84)</v>
      </c>
      <c r="X401" s="14" t="str">
        <f>IFERROR(INDEX(BygningOmraade!B:B,MATCH(A401,BygningOmraade!A:A,0)),"")</f>
        <v/>
      </c>
    </row>
    <row r="402" spans="1:24" s="14" customFormat="1" x14ac:dyDescent="0.25">
      <c r="A402" s="14">
        <f t="shared" si="78"/>
        <v>402</v>
      </c>
      <c r="B402" s="14" t="str">
        <f t="shared" ca="1" si="79"/>
        <v>141df9c8-ec08-4255-b9f2-ee8d48dfa815</v>
      </c>
      <c r="C402" s="14" t="str">
        <f t="shared" ca="1" si="80"/>
        <v>0a3f507e-1a99-32b8-e044-0003ba298018</v>
      </c>
      <c r="D402" s="14">
        <f t="shared" ca="1" si="81"/>
        <v>997703</v>
      </c>
      <c r="E402" s="1">
        <f t="shared" ca="1" si="82"/>
        <v>120</v>
      </c>
      <c r="F402" s="1">
        <f t="shared" ca="1" si="83"/>
        <v>135</v>
      </c>
      <c r="G402" s="1">
        <f t="shared" ca="1" si="84"/>
        <v>1983</v>
      </c>
      <c r="H402" s="1" t="str">
        <f ca="1">IFERROR(INDEX(Varmeinstallation!B:B,MATCH(INDIRECT($A$1&amp;"L"&amp;A402)*1,Varmeinstallation!A:A,0)),"Ingen varmeinstallationer")</f>
        <v>Centralvarme fra eget anlæg, et-kammer fyr</v>
      </c>
      <c r="I402" s="1" t="str">
        <f ca="1">IFERROR(INDEX(Opvarmningsmiddel!B:B,MATCH(INDIRECT($A$1&amp;"M"&amp;A402)*1,Opvarmningsmiddel!A:A,0)),"")</f>
        <v>Naturgas</v>
      </c>
      <c r="J402" s="1">
        <f t="shared" ca="1" si="85"/>
        <v>0</v>
      </c>
      <c r="K402" s="1" t="str">
        <f ca="1">IFERROR(INDEX(Relationstabel!$C$3:$K$10,MATCH(VALUE(INDIRECT($A$1&amp;"L"&amp;A402)),Relationstabel!$A$3:$A$10,0),MATCH(IFERROR(VALUE(INDIRECT($A$1&amp;"M"&amp;A402)),0),Relationstabel!$C$1:$K$1,0)),"Ingen varmeinstallationer")</f>
        <v>Naturgas</v>
      </c>
      <c r="L402" s="1" t="str">
        <f ca="1">INDEX(Anvendelseskode!B:B,MATCH($E402,Anvendelseskode!$A:$A,0))</f>
        <v>Fritliggende enfamilieshus (parcelhus)</v>
      </c>
      <c r="M402" s="1" t="str">
        <f ca="1">INDEX(Anvendelseskode!C:C,MATCH($E402,Anvendelseskode!$A:$A,0))</f>
        <v>Parcelhuse</v>
      </c>
      <c r="N402" s="1" t="str">
        <f ca="1">INDEX(Anvendelseskode!D:D,MATCH($E402,Anvendelseskode!$A:$A,0))</f>
        <v>Private husholdninger</v>
      </c>
      <c r="O402" s="1" t="str">
        <f ca="1">IFERROR(INDEX(SBi!$2:$2,MATCH(G402,SBi!$1:$1,1)),SBi!$K$2)</f>
        <v>1979-1998</v>
      </c>
      <c r="P402" s="1">
        <f ca="1">IFERROR(INDEX(SBi!$C$3:$K$28,MATCH(E402,SBi!$B$3:$B$28,0),MATCH(O402,SBi!$C$2:$K$2,0)),0)</f>
        <v>105.4</v>
      </c>
      <c r="Q402" s="19">
        <f t="shared" ca="1" si="86"/>
        <v>14.228999999999999</v>
      </c>
      <c r="R402" s="19" t="str">
        <f ca="1">IFERROR(INDEX(VpD!$2:$2,MATCH(G402,VpD!$1:$1,1)),VpD!$I$2)</f>
        <v>1979-1998</v>
      </c>
      <c r="S402" s="1">
        <f ca="1">IFERROR(INDEX(VpD!$C$3:$I$27,MATCH(E402,VpD!$B$3:$B$27,0),MATCH(R402,VpD!$C$2:$I$2,0)),0)</f>
        <v>90</v>
      </c>
      <c r="T402" s="19">
        <f t="shared" ca="1" si="87"/>
        <v>12.15</v>
      </c>
      <c r="U402" s="14" t="str">
        <f t="shared" ca="1" si="88"/>
        <v xml:space="preserve">714123.43 </v>
      </c>
      <c r="V402" s="14" t="str">
        <f t="shared" ca="1" si="89"/>
        <v>6168954.95</v>
      </c>
      <c r="W402" s="14" t="str">
        <f t="shared" ca="1" si="90"/>
        <v>POINT(714123.43 6168954.95)</v>
      </c>
      <c r="X402" s="14" t="str">
        <f>IFERROR(INDEX(BygningOmraade!B:B,MATCH(A402,BygningOmraade!A:A,0)),"")</f>
        <v/>
      </c>
    </row>
    <row r="403" spans="1:24" s="14" customFormat="1" x14ac:dyDescent="0.25">
      <c r="A403" s="14">
        <f t="shared" si="78"/>
        <v>403</v>
      </c>
      <c r="B403" s="14" t="str">
        <f t="shared" ca="1" si="79"/>
        <v>14625d9f-f67d-4989-bb39-4cc6ef3c46a8</v>
      </c>
      <c r="C403" s="14" t="str">
        <f t="shared" ca="1" si="80"/>
        <v>0a3f507e-1da6-32b8-e044-0003ba298018</v>
      </c>
      <c r="D403" s="14">
        <f t="shared" ca="1" si="81"/>
        <v>2540564</v>
      </c>
      <c r="E403" s="1">
        <f t="shared" ca="1" si="82"/>
        <v>130</v>
      </c>
      <c r="F403" s="1">
        <f t="shared" ca="1" si="83"/>
        <v>133</v>
      </c>
      <c r="G403" s="1">
        <f t="shared" ca="1" si="84"/>
        <v>2000</v>
      </c>
      <c r="H403" s="1" t="str">
        <f ca="1">IFERROR(INDEX(Varmeinstallation!B:B,MATCH(INDIRECT($A$1&amp;"L"&amp;A403)*1,Varmeinstallation!A:A,0)),"Ingen varmeinstallationer")</f>
        <v>Fjernvarme/blokvarme (radiatorsystemer eller varmluftanlæg)</v>
      </c>
      <c r="I403" s="1" t="str">
        <f ca="1">IFERROR(INDEX(Opvarmningsmiddel!B:B,MATCH(INDIRECT($A$1&amp;"M"&amp;A403)*1,Opvarmningsmiddel!A:A,0)),"")</f>
        <v/>
      </c>
      <c r="J403" s="1">
        <f t="shared" ca="1" si="85"/>
        <v>0</v>
      </c>
      <c r="K403" s="1" t="str">
        <f ca="1">IFERROR(INDEX(Relationstabel!$C$3:$K$10,MATCH(VALUE(INDIRECT($A$1&amp;"L"&amp;A403)),Relationstabel!$A$3:$A$10,0),MATCH(IFERROR(VALUE(INDIRECT($A$1&amp;"M"&amp;A403)),0),Relationstabel!$C$1:$K$1,0)),"Ingen varmeinstallationer")</f>
        <v>Fjernvarme/ Blokvarme</v>
      </c>
      <c r="L403" s="1" t="str">
        <f ca="1">INDEX(Anvendelseskode!B:B,MATCH($E403,Anvendelseskode!$A:$A,0))</f>
        <v>Række-, kæde-, dobbelthus (lodret adskillelse mellem enhederne)</v>
      </c>
      <c r="M403" s="1" t="str">
        <f ca="1">INDEX(Anvendelseskode!C:C,MATCH($E403,Anvendelseskode!$A:$A,0))</f>
        <v>Række-, kæde og dobbelthuse</v>
      </c>
      <c r="N403" s="1" t="str">
        <f ca="1">INDEX(Anvendelseskode!D:D,MATCH($E403,Anvendelseskode!$A:$A,0))</f>
        <v>Private husholdninger</v>
      </c>
      <c r="O403" s="1" t="str">
        <f ca="1">IFERROR(INDEX(SBi!$2:$2,MATCH(G403,SBi!$1:$1,1)),SBi!$K$2)</f>
        <v>1999-2006</v>
      </c>
      <c r="P403" s="1">
        <f ca="1">IFERROR(INDEX(SBi!$C$3:$K$28,MATCH(E403,SBi!$B$3:$B$28,0),MATCH(O403,SBi!$C$2:$K$2,0)),0)</f>
        <v>81.5</v>
      </c>
      <c r="Q403" s="19">
        <f t="shared" ca="1" si="86"/>
        <v>10.839499999999999</v>
      </c>
      <c r="R403" s="19" t="str">
        <f ca="1">IFERROR(INDEX(VpD!$2:$2,MATCH(G403,VpD!$1:$1,1)),VpD!$I$2)</f>
        <v>&gt;1998</v>
      </c>
      <c r="S403" s="1">
        <f ca="1">IFERROR(INDEX(VpD!$C$3:$I$27,MATCH(E403,VpD!$B$3:$B$27,0),MATCH(R403,VpD!$C$2:$I$2,0)),0)</f>
        <v>65</v>
      </c>
      <c r="T403" s="19">
        <f t="shared" ca="1" si="87"/>
        <v>8.6449999999999996</v>
      </c>
      <c r="U403" s="14" t="str">
        <f t="shared" ca="1" si="88"/>
        <v xml:space="preserve">712022.52 </v>
      </c>
      <c r="V403" s="14" t="str">
        <f t="shared" ca="1" si="89"/>
        <v>6172386.03</v>
      </c>
      <c r="W403" s="14" t="str">
        <f t="shared" ca="1" si="90"/>
        <v>POINT(712022.52 6172386.03)</v>
      </c>
      <c r="X403" s="14" t="str">
        <f>IFERROR(INDEX(BygningOmraade!B:B,MATCH(A403,BygningOmraade!A:A,0)),"")</f>
        <v/>
      </c>
    </row>
    <row r="404" spans="1:24" s="14" customFormat="1" x14ac:dyDescent="0.25">
      <c r="A404" s="14">
        <f t="shared" si="78"/>
        <v>404</v>
      </c>
      <c r="B404" s="14" t="str">
        <f t="shared" ca="1" si="79"/>
        <v>1464c1a5-4c75-4f11-a7c8-25dcdbf8291d</v>
      </c>
      <c r="C404" s="14" t="str">
        <f t="shared" ca="1" si="80"/>
        <v>0a3f507e-1d4b-32b8-e044-0003ba298018</v>
      </c>
      <c r="D404" s="14">
        <f t="shared" ca="1" si="81"/>
        <v>996890</v>
      </c>
      <c r="E404" s="1">
        <f t="shared" ca="1" si="82"/>
        <v>130</v>
      </c>
      <c r="F404" s="1">
        <f t="shared" ca="1" si="83"/>
        <v>109</v>
      </c>
      <c r="G404" s="1">
        <f t="shared" ca="1" si="84"/>
        <v>1978</v>
      </c>
      <c r="H404" s="1" t="str">
        <f ca="1">IFERROR(INDEX(Varmeinstallation!B:B,MATCH(INDIRECT($A$1&amp;"L"&amp;A404)*1,Varmeinstallation!A:A,0)),"Ingen varmeinstallationer")</f>
        <v>Fjernvarme/blokvarme (radiatorsystemer eller varmluftanlæg)</v>
      </c>
      <c r="I404" s="1" t="str">
        <f ca="1">IFERROR(INDEX(Opvarmningsmiddel!B:B,MATCH(INDIRECT($A$1&amp;"M"&amp;A404)*1,Opvarmningsmiddel!A:A,0)),"")</f>
        <v/>
      </c>
      <c r="J404" s="1">
        <f t="shared" ca="1" si="85"/>
        <v>0</v>
      </c>
      <c r="K404" s="1" t="str">
        <f ca="1">IFERROR(INDEX(Relationstabel!$C$3:$K$10,MATCH(VALUE(INDIRECT($A$1&amp;"L"&amp;A404)),Relationstabel!$A$3:$A$10,0),MATCH(IFERROR(VALUE(INDIRECT($A$1&amp;"M"&amp;A404)),0),Relationstabel!$C$1:$K$1,0)),"Ingen varmeinstallationer")</f>
        <v>Fjernvarme/ Blokvarme</v>
      </c>
      <c r="L404" s="1" t="str">
        <f ca="1">INDEX(Anvendelseskode!B:B,MATCH($E404,Anvendelseskode!$A:$A,0))</f>
        <v>Række-, kæde-, dobbelthus (lodret adskillelse mellem enhederne)</v>
      </c>
      <c r="M404" s="1" t="str">
        <f ca="1">INDEX(Anvendelseskode!C:C,MATCH($E404,Anvendelseskode!$A:$A,0))</f>
        <v>Række-, kæde og dobbelthuse</v>
      </c>
      <c r="N404" s="1" t="str">
        <f ca="1">INDEX(Anvendelseskode!D:D,MATCH($E404,Anvendelseskode!$A:$A,0))</f>
        <v>Private husholdninger</v>
      </c>
      <c r="O404" s="1" t="str">
        <f ca="1">IFERROR(INDEX(SBi!$2:$2,MATCH(G404,SBi!$1:$1,1)),SBi!$K$2)</f>
        <v>1973-1978</v>
      </c>
      <c r="P404" s="1">
        <f ca="1">IFERROR(INDEX(SBi!$C$3:$K$28,MATCH(E404,SBi!$B$3:$B$28,0),MATCH(O404,SBi!$C$2:$K$2,0)),0)</f>
        <v>112.6</v>
      </c>
      <c r="Q404" s="19">
        <f t="shared" ca="1" si="86"/>
        <v>12.273399999999999</v>
      </c>
      <c r="R404" s="19" t="str">
        <f ca="1">IFERROR(INDEX(VpD!$2:$2,MATCH(G404,VpD!$1:$1,1)),VpD!$I$2)</f>
        <v>1973-1978</v>
      </c>
      <c r="S404" s="1">
        <f ca="1">IFERROR(INDEX(VpD!$C$3:$I$27,MATCH(E404,VpD!$B$3:$B$27,0),MATCH(R404,VpD!$C$2:$I$2,0)),0)</f>
        <v>98</v>
      </c>
      <c r="T404" s="19">
        <f t="shared" ca="1" si="87"/>
        <v>10.682</v>
      </c>
      <c r="U404" s="14" t="str">
        <f t="shared" ca="1" si="88"/>
        <v xml:space="preserve">713644.33 </v>
      </c>
      <c r="V404" s="14" t="str">
        <f t="shared" ca="1" si="89"/>
        <v>6169593.81</v>
      </c>
      <c r="W404" s="14" t="str">
        <f t="shared" ca="1" si="90"/>
        <v>POINT(713644.33 6169593.81)</v>
      </c>
      <c r="X404" s="14" t="str">
        <f>IFERROR(INDEX(BygningOmraade!B:B,MATCH(A404,BygningOmraade!A:A,0)),"")</f>
        <v/>
      </c>
    </row>
    <row r="405" spans="1:24" s="14" customFormat="1" x14ac:dyDescent="0.25">
      <c r="A405" s="14">
        <f t="shared" si="78"/>
        <v>405</v>
      </c>
      <c r="B405" s="14" t="str">
        <f t="shared" ca="1" si="79"/>
        <v>148bc5f8-d1ad-496c-9a58-549cb5bc0943</v>
      </c>
      <c r="C405" s="14" t="str">
        <f t="shared" ca="1" si="80"/>
        <v>0a3f507e-15b9-32b8-e044-0003ba298018</v>
      </c>
      <c r="D405" s="14">
        <f t="shared" ca="1" si="81"/>
        <v>995906</v>
      </c>
      <c r="E405" s="1">
        <f t="shared" ca="1" si="82"/>
        <v>130</v>
      </c>
      <c r="F405" s="1">
        <f t="shared" ca="1" si="83"/>
        <v>159</v>
      </c>
      <c r="G405" s="1">
        <f t="shared" ca="1" si="84"/>
        <v>1975</v>
      </c>
      <c r="H405" s="1" t="str">
        <f ca="1">IFERROR(INDEX(Varmeinstallation!B:B,MATCH(INDIRECT($A$1&amp;"L"&amp;A405)*1,Varmeinstallation!A:A,0)),"Ingen varmeinstallationer")</f>
        <v>Elovne, elpaneler</v>
      </c>
      <c r="I405" s="1" t="str">
        <f ca="1">IFERROR(INDEX(Opvarmningsmiddel!B:B,MATCH(INDIRECT($A$1&amp;"M"&amp;A405)*1,Opvarmningsmiddel!A:A,0)),"")</f>
        <v>Elektricitet</v>
      </c>
      <c r="J405" s="1">
        <f t="shared" ca="1" si="85"/>
        <v>0</v>
      </c>
      <c r="K405" s="1" t="str">
        <f ca="1">IFERROR(INDEX(Relationstabel!$C$3:$K$10,MATCH(VALUE(INDIRECT($A$1&amp;"L"&amp;A405)),Relationstabel!$A$3:$A$10,0),MATCH(IFERROR(VALUE(INDIRECT($A$1&amp;"M"&amp;A405)),0),Relationstabel!$C$1:$K$1,0)),"Ingen varmeinstallationer")</f>
        <v>Elvarme</v>
      </c>
      <c r="L405" s="1" t="str">
        <f ca="1">INDEX(Anvendelseskode!B:B,MATCH($E405,Anvendelseskode!$A:$A,0))</f>
        <v>Række-, kæde-, dobbelthus (lodret adskillelse mellem enhederne)</v>
      </c>
      <c r="M405" s="1" t="str">
        <f ca="1">INDEX(Anvendelseskode!C:C,MATCH($E405,Anvendelseskode!$A:$A,0))</f>
        <v>Række-, kæde og dobbelthuse</v>
      </c>
      <c r="N405" s="1" t="str">
        <f ca="1">INDEX(Anvendelseskode!D:D,MATCH($E405,Anvendelseskode!$A:$A,0))</f>
        <v>Private husholdninger</v>
      </c>
      <c r="O405" s="1" t="str">
        <f ca="1">IFERROR(INDEX(SBi!$2:$2,MATCH(G405,SBi!$1:$1,1)),SBi!$K$2)</f>
        <v>1973-1978</v>
      </c>
      <c r="P405" s="1">
        <f ca="1">IFERROR(INDEX(SBi!$C$3:$K$28,MATCH(E405,SBi!$B$3:$B$28,0),MATCH(O405,SBi!$C$2:$K$2,0)),0)</f>
        <v>112.6</v>
      </c>
      <c r="Q405" s="19">
        <f t="shared" ca="1" si="86"/>
        <v>17.903399999999998</v>
      </c>
      <c r="R405" s="19" t="str">
        <f ca="1">IFERROR(INDEX(VpD!$2:$2,MATCH(G405,VpD!$1:$1,1)),VpD!$I$2)</f>
        <v>1973-1978</v>
      </c>
      <c r="S405" s="1">
        <f ca="1">IFERROR(INDEX(VpD!$C$3:$I$27,MATCH(E405,VpD!$B$3:$B$27,0),MATCH(R405,VpD!$C$2:$I$2,0)),0)</f>
        <v>98</v>
      </c>
      <c r="T405" s="19">
        <f t="shared" ca="1" si="87"/>
        <v>15.582000000000001</v>
      </c>
      <c r="U405" s="14" t="str">
        <f t="shared" ca="1" si="88"/>
        <v xml:space="preserve">712830.23 </v>
      </c>
      <c r="V405" s="14" t="str">
        <f t="shared" ca="1" si="89"/>
        <v>6169008.45</v>
      </c>
      <c r="W405" s="14" t="str">
        <f t="shared" ca="1" si="90"/>
        <v>POINT(712830.23 6169008.45)</v>
      </c>
      <c r="X405" s="14" t="str">
        <f>IFERROR(INDEX(BygningOmraade!B:B,MATCH(A405,BygningOmraade!A:A,0)),"")</f>
        <v/>
      </c>
    </row>
    <row r="406" spans="1:24" s="14" customFormat="1" x14ac:dyDescent="0.25">
      <c r="A406" s="14">
        <f t="shared" si="78"/>
        <v>406</v>
      </c>
      <c r="B406" s="14" t="str">
        <f t="shared" ca="1" si="79"/>
        <v>14a7eb30-f5ac-4eb1-ac85-e6a84f1225b5</v>
      </c>
      <c r="C406" s="14" t="str">
        <f t="shared" ca="1" si="80"/>
        <v>0a3f507e-2498-32b8-e044-0003ba298018</v>
      </c>
      <c r="D406" s="14">
        <f t="shared" ca="1" si="81"/>
        <v>994093</v>
      </c>
      <c r="E406" s="1">
        <f t="shared" ca="1" si="82"/>
        <v>140</v>
      </c>
      <c r="F406" s="1">
        <f t="shared" ca="1" si="83"/>
        <v>480</v>
      </c>
      <c r="G406" s="1">
        <f t="shared" ca="1" si="84"/>
        <v>1987</v>
      </c>
      <c r="H406" s="1" t="str">
        <f ca="1">IFERROR(INDEX(Varmeinstallation!B:B,MATCH(INDIRECT($A$1&amp;"L"&amp;A406)*1,Varmeinstallation!A:A,0)),"Ingen varmeinstallationer")</f>
        <v>Centralvarme fra eget anlæg, et-kammer fyr</v>
      </c>
      <c r="I406" s="1" t="str">
        <f ca="1">IFERROR(INDEX(Opvarmningsmiddel!B:B,MATCH(INDIRECT($A$1&amp;"M"&amp;A406)*1,Opvarmningsmiddel!A:A,0)),"")</f>
        <v>Naturgas</v>
      </c>
      <c r="J406" s="1">
        <f t="shared" ca="1" si="85"/>
        <v>0</v>
      </c>
      <c r="K406" s="1" t="str">
        <f ca="1">IFERROR(INDEX(Relationstabel!$C$3:$K$10,MATCH(VALUE(INDIRECT($A$1&amp;"L"&amp;A406)),Relationstabel!$A$3:$A$10,0),MATCH(IFERROR(VALUE(INDIRECT($A$1&amp;"M"&amp;A406)),0),Relationstabel!$C$1:$K$1,0)),"Ingen varmeinstallationer")</f>
        <v>Naturgas</v>
      </c>
      <c r="L406" s="1" t="str">
        <f ca="1">INDEX(Anvendelseskode!B:B,MATCH($E406,Anvendelseskode!$A:$A,0))</f>
        <v>Etageboligbebyggelse</v>
      </c>
      <c r="M406" s="1" t="str">
        <f ca="1">INDEX(Anvendelseskode!C:C,MATCH($E406,Anvendelseskode!$A:$A,0))</f>
        <v>Etageboligbebyggelse</v>
      </c>
      <c r="N406" s="1" t="str">
        <f ca="1">INDEX(Anvendelseskode!D:D,MATCH($E406,Anvendelseskode!$A:$A,0))</f>
        <v>Private husholdninger</v>
      </c>
      <c r="O406" s="1" t="str">
        <f ca="1">IFERROR(INDEX(SBi!$2:$2,MATCH(G406,SBi!$1:$1,1)),SBi!$K$2)</f>
        <v>1979-1998</v>
      </c>
      <c r="P406" s="1">
        <f ca="1">IFERROR(INDEX(SBi!$C$3:$K$28,MATCH(E406,SBi!$B$3:$B$28,0),MATCH(O406,SBi!$C$2:$K$2,0)),0)</f>
        <v>108.5</v>
      </c>
      <c r="Q406" s="19">
        <f t="shared" ca="1" si="86"/>
        <v>52.08</v>
      </c>
      <c r="R406" s="19" t="str">
        <f ca="1">IFERROR(INDEX(VpD!$2:$2,MATCH(G406,VpD!$1:$1,1)),VpD!$I$2)</f>
        <v>1979-1998</v>
      </c>
      <c r="S406" s="1">
        <f ca="1">IFERROR(INDEX(VpD!$C$3:$I$27,MATCH(E406,VpD!$B$3:$B$27,0),MATCH(R406,VpD!$C$2:$I$2,0)),0)</f>
        <v>80</v>
      </c>
      <c r="T406" s="19">
        <f t="shared" ca="1" si="87"/>
        <v>38.4</v>
      </c>
      <c r="U406" s="14" t="str">
        <f t="shared" ca="1" si="88"/>
        <v xml:space="preserve">711380.38 </v>
      </c>
      <c r="V406" s="14" t="str">
        <f t="shared" ca="1" si="89"/>
        <v>6170917.87</v>
      </c>
      <c r="W406" s="14" t="str">
        <f t="shared" ca="1" si="90"/>
        <v>POINT(711380.38 6170917.87)</v>
      </c>
      <c r="X406" s="14" t="str">
        <f>IFERROR(INDEX(BygningOmraade!B:B,MATCH(A406,BygningOmraade!A:A,0)),"")</f>
        <v/>
      </c>
    </row>
    <row r="407" spans="1:24" s="14" customFormat="1" x14ac:dyDescent="0.25">
      <c r="A407" s="14">
        <f t="shared" si="78"/>
        <v>407</v>
      </c>
      <c r="B407" s="14" t="str">
        <f t="shared" ca="1" si="79"/>
        <v>14b97c93-ce1a-4770-9689-a383c74e23e8</v>
      </c>
      <c r="C407" s="14" t="str">
        <f t="shared" ca="1" si="80"/>
        <v>0a3f507e-1f6e-32b8-e044-0003ba298018</v>
      </c>
      <c r="D407" s="14">
        <f t="shared" ca="1" si="81"/>
        <v>993880</v>
      </c>
      <c r="E407" s="1">
        <f t="shared" ca="1" si="82"/>
        <v>120</v>
      </c>
      <c r="F407" s="1">
        <f t="shared" ca="1" si="83"/>
        <v>180</v>
      </c>
      <c r="G407" s="1">
        <f t="shared" ca="1" si="84"/>
        <v>2004</v>
      </c>
      <c r="H407" s="1" t="str">
        <f ca="1">IFERROR(INDEX(Varmeinstallation!B:B,MATCH(INDIRECT($A$1&amp;"L"&amp;A407)*1,Varmeinstallation!A:A,0)),"Ingen varmeinstallationer")</f>
        <v>Fjernvarme/blokvarme (radiatorsystemer eller varmluftanlæg)</v>
      </c>
      <c r="I407" s="1" t="str">
        <f ca="1">IFERROR(INDEX(Opvarmningsmiddel!B:B,MATCH(INDIRECT($A$1&amp;"M"&amp;A407)*1,Opvarmningsmiddel!A:A,0)),"")</f>
        <v/>
      </c>
      <c r="J407" s="1">
        <f t="shared" ca="1" si="85"/>
        <v>0</v>
      </c>
      <c r="K407" s="1" t="str">
        <f ca="1">IFERROR(INDEX(Relationstabel!$C$3:$K$10,MATCH(VALUE(INDIRECT($A$1&amp;"L"&amp;A407)),Relationstabel!$A$3:$A$10,0),MATCH(IFERROR(VALUE(INDIRECT($A$1&amp;"M"&amp;A407)),0),Relationstabel!$C$1:$K$1,0)),"Ingen varmeinstallationer")</f>
        <v>Fjernvarme/ Blokvarme</v>
      </c>
      <c r="L407" s="1" t="str">
        <f ca="1">INDEX(Anvendelseskode!B:B,MATCH($E407,Anvendelseskode!$A:$A,0))</f>
        <v>Fritliggende enfamilieshus (parcelhus)</v>
      </c>
      <c r="M407" s="1" t="str">
        <f ca="1">INDEX(Anvendelseskode!C:C,MATCH($E407,Anvendelseskode!$A:$A,0))</f>
        <v>Parcelhuse</v>
      </c>
      <c r="N407" s="1" t="str">
        <f ca="1">INDEX(Anvendelseskode!D:D,MATCH($E407,Anvendelseskode!$A:$A,0))</f>
        <v>Private husholdninger</v>
      </c>
      <c r="O407" s="1" t="str">
        <f ca="1">IFERROR(INDEX(SBi!$2:$2,MATCH(G407,SBi!$1:$1,1)),SBi!$K$2)</f>
        <v>1999-2006</v>
      </c>
      <c r="P407" s="1">
        <f ca="1">IFERROR(INDEX(SBi!$C$3:$K$28,MATCH(E407,SBi!$B$3:$B$28,0),MATCH(O407,SBi!$C$2:$K$2,0)),0)</f>
        <v>83.9</v>
      </c>
      <c r="Q407" s="19">
        <f t="shared" ca="1" si="86"/>
        <v>15.102000000000002</v>
      </c>
      <c r="R407" s="19" t="str">
        <f ca="1">IFERROR(INDEX(VpD!$2:$2,MATCH(G407,VpD!$1:$1,1)),VpD!$I$2)</f>
        <v>&gt;1998</v>
      </c>
      <c r="S407" s="1">
        <f ca="1">IFERROR(INDEX(VpD!$C$3:$I$27,MATCH(E407,VpD!$B$3:$B$27,0),MATCH(R407,VpD!$C$2:$I$2,0)),0)</f>
        <v>72</v>
      </c>
      <c r="T407" s="19">
        <f t="shared" ca="1" si="87"/>
        <v>12.96</v>
      </c>
      <c r="U407" s="14" t="str">
        <f t="shared" ca="1" si="88"/>
        <v xml:space="preserve">711216.91 </v>
      </c>
      <c r="V407" s="14" t="str">
        <f t="shared" ca="1" si="89"/>
        <v>6171937.57</v>
      </c>
      <c r="W407" s="14" t="str">
        <f t="shared" ca="1" si="90"/>
        <v>POINT(711216.91 6171937.57)</v>
      </c>
      <c r="X407" s="14" t="str">
        <f>IFERROR(INDEX(BygningOmraade!B:B,MATCH(A407,BygningOmraade!A:A,0)),"")</f>
        <v/>
      </c>
    </row>
    <row r="408" spans="1:24" s="14" customFormat="1" x14ac:dyDescent="0.25">
      <c r="A408" s="14">
        <f t="shared" si="78"/>
        <v>408</v>
      </c>
      <c r="B408" s="14" t="str">
        <f t="shared" ca="1" si="79"/>
        <v>14b992ab-b2b3-4503-90f4-8fa1f4eab668</v>
      </c>
      <c r="C408" s="14" t="str">
        <f t="shared" ca="1" si="80"/>
        <v>0a3f507e-1f5e-32b8-e044-0003ba298018</v>
      </c>
      <c r="D408" s="14">
        <f t="shared" ca="1" si="81"/>
        <v>993877</v>
      </c>
      <c r="E408" s="1">
        <f t="shared" ca="1" si="82"/>
        <v>120</v>
      </c>
      <c r="F408" s="1">
        <f t="shared" ca="1" si="83"/>
        <v>144</v>
      </c>
      <c r="G408" s="1">
        <f t="shared" ca="1" si="84"/>
        <v>1971</v>
      </c>
      <c r="H408" s="1" t="str">
        <f ca="1">IFERROR(INDEX(Varmeinstallation!B:B,MATCH(INDIRECT($A$1&amp;"L"&amp;A408)*1,Varmeinstallation!A:A,0)),"Ingen varmeinstallationer")</f>
        <v>Fjernvarme/blokvarme (radiatorsystemer eller varmluftanlæg)</v>
      </c>
      <c r="I408" s="1" t="str">
        <f ca="1">IFERROR(INDEX(Opvarmningsmiddel!B:B,MATCH(INDIRECT($A$1&amp;"M"&amp;A408)*1,Opvarmningsmiddel!A:A,0)),"")</f>
        <v/>
      </c>
      <c r="J408" s="1">
        <f t="shared" ca="1" si="85"/>
        <v>0</v>
      </c>
      <c r="K408" s="1" t="str">
        <f ca="1">IFERROR(INDEX(Relationstabel!$C$3:$K$10,MATCH(VALUE(INDIRECT($A$1&amp;"L"&amp;A408)),Relationstabel!$A$3:$A$10,0),MATCH(IFERROR(VALUE(INDIRECT($A$1&amp;"M"&amp;A408)),0),Relationstabel!$C$1:$K$1,0)),"Ingen varmeinstallationer")</f>
        <v>Fjernvarme/ Blokvarme</v>
      </c>
      <c r="L408" s="1" t="str">
        <f ca="1">INDEX(Anvendelseskode!B:B,MATCH($E408,Anvendelseskode!$A:$A,0))</f>
        <v>Fritliggende enfamilieshus (parcelhus)</v>
      </c>
      <c r="M408" s="1" t="str">
        <f ca="1">INDEX(Anvendelseskode!C:C,MATCH($E408,Anvendelseskode!$A:$A,0))</f>
        <v>Parcelhuse</v>
      </c>
      <c r="N408" s="1" t="str">
        <f ca="1">INDEX(Anvendelseskode!D:D,MATCH($E408,Anvendelseskode!$A:$A,0))</f>
        <v>Private husholdninger</v>
      </c>
      <c r="O408" s="1" t="str">
        <f ca="1">IFERROR(INDEX(SBi!$2:$2,MATCH(G408,SBi!$1:$1,1)),SBi!$K$2)</f>
        <v>1961-1972</v>
      </c>
      <c r="P408" s="1">
        <f ca="1">IFERROR(INDEX(SBi!$C$3:$K$28,MATCH(E408,SBi!$B$3:$B$28,0),MATCH(O408,SBi!$C$2:$K$2,0)),0)</f>
        <v>134.30000000000001</v>
      </c>
      <c r="Q408" s="19">
        <f t="shared" ca="1" si="86"/>
        <v>19.339200000000002</v>
      </c>
      <c r="R408" s="19" t="str">
        <f ca="1">IFERROR(INDEX(VpD!$2:$2,MATCH(G408,VpD!$1:$1,1)),VpD!$I$2)</f>
        <v>1961-1972</v>
      </c>
      <c r="S408" s="1">
        <f ca="1">IFERROR(INDEX(VpD!$C$3:$I$27,MATCH(E408,VpD!$B$3:$B$27,0),MATCH(R408,VpD!$C$2:$I$2,0)),0)</f>
        <v>143</v>
      </c>
      <c r="T408" s="19">
        <f t="shared" ca="1" si="87"/>
        <v>20.591999999999999</v>
      </c>
      <c r="U408" s="14" t="str">
        <f t="shared" ca="1" si="88"/>
        <v xml:space="preserve">711218.25 </v>
      </c>
      <c r="V408" s="14" t="str">
        <f t="shared" ca="1" si="89"/>
        <v>6171766.64</v>
      </c>
      <c r="W408" s="14" t="str">
        <f t="shared" ca="1" si="90"/>
        <v>POINT(711218.25 6171766.64)</v>
      </c>
      <c r="X408" s="14" t="str">
        <f>IFERROR(INDEX(BygningOmraade!B:B,MATCH(A408,BygningOmraade!A:A,0)),"")</f>
        <v/>
      </c>
    </row>
    <row r="409" spans="1:24" s="14" customFormat="1" x14ac:dyDescent="0.25">
      <c r="A409" s="14">
        <f t="shared" si="78"/>
        <v>409</v>
      </c>
      <c r="B409" s="14" t="str">
        <f t="shared" ca="1" si="79"/>
        <v>14cd5e56-6b79-409c-bb36-9911d34b2cd1</v>
      </c>
      <c r="C409" s="14" t="str">
        <f t="shared" ca="1" si="80"/>
        <v>0a3f507e-1bc9-32b8-e044-0003ba298018</v>
      </c>
      <c r="D409" s="14">
        <f t="shared" ca="1" si="81"/>
        <v>997170</v>
      </c>
      <c r="E409" s="1">
        <f t="shared" ca="1" si="82"/>
        <v>130</v>
      </c>
      <c r="F409" s="1">
        <f t="shared" ca="1" si="83"/>
        <v>91</v>
      </c>
      <c r="G409" s="1">
        <f t="shared" ca="1" si="84"/>
        <v>1967</v>
      </c>
      <c r="H409" s="1" t="str">
        <f ca="1">IFERROR(INDEX(Varmeinstallation!B:B,MATCH(INDIRECT($A$1&amp;"L"&amp;A409)*1,Varmeinstallation!A:A,0)),"Ingen varmeinstallationer")</f>
        <v>Elovne, elpaneler</v>
      </c>
      <c r="I409" s="1" t="str">
        <f ca="1">IFERROR(INDEX(Opvarmningsmiddel!B:B,MATCH(INDIRECT($A$1&amp;"M"&amp;A409)*1,Opvarmningsmiddel!A:A,0)),"")</f>
        <v>Elektricitet</v>
      </c>
      <c r="J409" s="1">
        <f t="shared" ca="1" si="85"/>
        <v>0</v>
      </c>
      <c r="K409" s="1" t="str">
        <f ca="1">IFERROR(INDEX(Relationstabel!$C$3:$K$10,MATCH(VALUE(INDIRECT($A$1&amp;"L"&amp;A409)),Relationstabel!$A$3:$A$10,0),MATCH(IFERROR(VALUE(INDIRECT($A$1&amp;"M"&amp;A409)),0),Relationstabel!$C$1:$K$1,0)),"Ingen varmeinstallationer")</f>
        <v>Elvarme</v>
      </c>
      <c r="L409" s="1" t="str">
        <f ca="1">INDEX(Anvendelseskode!B:B,MATCH($E409,Anvendelseskode!$A:$A,0))</f>
        <v>Række-, kæde-, dobbelthus (lodret adskillelse mellem enhederne)</v>
      </c>
      <c r="M409" s="1" t="str">
        <f ca="1">INDEX(Anvendelseskode!C:C,MATCH($E409,Anvendelseskode!$A:$A,0))</f>
        <v>Række-, kæde og dobbelthuse</v>
      </c>
      <c r="N409" s="1" t="str">
        <f ca="1">INDEX(Anvendelseskode!D:D,MATCH($E409,Anvendelseskode!$A:$A,0))</f>
        <v>Private husholdninger</v>
      </c>
      <c r="O409" s="1" t="str">
        <f ca="1">IFERROR(INDEX(SBi!$2:$2,MATCH(G409,SBi!$1:$1,1)),SBi!$K$2)</f>
        <v>1961-1972</v>
      </c>
      <c r="P409" s="1">
        <f ca="1">IFERROR(INDEX(SBi!$C$3:$K$28,MATCH(E409,SBi!$B$3:$B$28,0),MATCH(O409,SBi!$C$2:$K$2,0)),0)</f>
        <v>119.9</v>
      </c>
      <c r="Q409" s="19">
        <f t="shared" ca="1" si="86"/>
        <v>10.9109</v>
      </c>
      <c r="R409" s="19" t="str">
        <f ca="1">IFERROR(INDEX(VpD!$2:$2,MATCH(G409,VpD!$1:$1,1)),VpD!$I$2)</f>
        <v>1961-1972</v>
      </c>
      <c r="S409" s="1">
        <f ca="1">IFERROR(INDEX(VpD!$C$3:$I$27,MATCH(E409,VpD!$B$3:$B$27,0),MATCH(R409,VpD!$C$2:$I$2,0)),0)</f>
        <v>120</v>
      </c>
      <c r="T409" s="19">
        <f t="shared" ca="1" si="87"/>
        <v>10.92</v>
      </c>
      <c r="U409" s="14" t="str">
        <f t="shared" ca="1" si="88"/>
        <v xml:space="preserve">713754.34 </v>
      </c>
      <c r="V409" s="14" t="str">
        <f t="shared" ca="1" si="89"/>
        <v>6169269.26</v>
      </c>
      <c r="W409" s="14" t="str">
        <f t="shared" ca="1" si="90"/>
        <v>POINT(713754.34 6169269.26)</v>
      </c>
      <c r="X409" s="14" t="str">
        <f>IFERROR(INDEX(BygningOmraade!B:B,MATCH(A409,BygningOmraade!A:A,0)),"")</f>
        <v/>
      </c>
    </row>
    <row r="410" spans="1:24" s="14" customFormat="1" x14ac:dyDescent="0.25">
      <c r="A410" s="14">
        <f t="shared" si="78"/>
        <v>410</v>
      </c>
      <c r="B410" s="14" t="str">
        <f t="shared" ca="1" si="79"/>
        <v>14f6f3b9-a4ff-46d4-8e09-7551170204bc</v>
      </c>
      <c r="C410" s="14" t="str">
        <f t="shared" ca="1" si="80"/>
        <v>0a3f507e-18e7-32b8-e044-0003ba298018</v>
      </c>
      <c r="D410" s="14">
        <f t="shared" ca="1" si="81"/>
        <v>994285</v>
      </c>
      <c r="E410" s="1">
        <f t="shared" ca="1" si="82"/>
        <v>130</v>
      </c>
      <c r="F410" s="1">
        <f t="shared" ca="1" si="83"/>
        <v>149</v>
      </c>
      <c r="G410" s="1">
        <f t="shared" ca="1" si="84"/>
        <v>1978</v>
      </c>
      <c r="H410" s="1" t="str">
        <f ca="1">IFERROR(INDEX(Varmeinstallation!B:B,MATCH(INDIRECT($A$1&amp;"L"&amp;A410)*1,Varmeinstallation!A:A,0)),"Ingen varmeinstallationer")</f>
        <v>Fjernvarme/blokvarme (radiatorsystemer eller varmluftanlæg)</v>
      </c>
      <c r="I410" s="1" t="str">
        <f ca="1">IFERROR(INDEX(Opvarmningsmiddel!B:B,MATCH(INDIRECT($A$1&amp;"M"&amp;A410)*1,Opvarmningsmiddel!A:A,0)),"")</f>
        <v/>
      </c>
      <c r="J410" s="1">
        <f t="shared" ca="1" si="85"/>
        <v>2</v>
      </c>
      <c r="K410" s="1" t="str">
        <f ca="1">IFERROR(INDEX(Relationstabel!$C$3:$K$10,MATCH(VALUE(INDIRECT($A$1&amp;"L"&amp;A410)),Relationstabel!$A$3:$A$10,0),MATCH(IFERROR(VALUE(INDIRECT($A$1&amp;"M"&amp;A410)),0),Relationstabel!$C$1:$K$1,0)),"Ingen varmeinstallationer")</f>
        <v>Fjernvarme/ Blokvarme</v>
      </c>
      <c r="L410" s="1" t="str">
        <f ca="1">INDEX(Anvendelseskode!B:B,MATCH($E410,Anvendelseskode!$A:$A,0))</f>
        <v>Række-, kæde-, dobbelthus (lodret adskillelse mellem enhederne)</v>
      </c>
      <c r="M410" s="1" t="str">
        <f ca="1">INDEX(Anvendelseskode!C:C,MATCH($E410,Anvendelseskode!$A:$A,0))</f>
        <v>Række-, kæde og dobbelthuse</v>
      </c>
      <c r="N410" s="1" t="str">
        <f ca="1">INDEX(Anvendelseskode!D:D,MATCH($E410,Anvendelseskode!$A:$A,0))</f>
        <v>Private husholdninger</v>
      </c>
      <c r="O410" s="1" t="str">
        <f ca="1">IFERROR(INDEX(SBi!$2:$2,MATCH(G410,SBi!$1:$1,1)),SBi!$K$2)</f>
        <v>1973-1978</v>
      </c>
      <c r="P410" s="1">
        <f ca="1">IFERROR(INDEX(SBi!$C$3:$K$28,MATCH(E410,SBi!$B$3:$B$28,0),MATCH(O410,SBi!$C$2:$K$2,0)),0)</f>
        <v>112.6</v>
      </c>
      <c r="Q410" s="19">
        <f t="shared" ca="1" si="86"/>
        <v>16.777399999999997</v>
      </c>
      <c r="R410" s="19" t="str">
        <f ca="1">IFERROR(INDEX(VpD!$2:$2,MATCH(G410,VpD!$1:$1,1)),VpD!$I$2)</f>
        <v>1973-1978</v>
      </c>
      <c r="S410" s="1">
        <f ca="1">IFERROR(INDEX(VpD!$C$3:$I$27,MATCH(E410,VpD!$B$3:$B$27,0),MATCH(R410,VpD!$C$2:$I$2,0)),0)</f>
        <v>98</v>
      </c>
      <c r="T410" s="19">
        <f t="shared" ca="1" si="87"/>
        <v>14.602</v>
      </c>
      <c r="U410" s="14" t="str">
        <f t="shared" ca="1" si="88"/>
        <v xml:space="preserve">711313.31 </v>
      </c>
      <c r="V410" s="14" t="str">
        <f t="shared" ca="1" si="89"/>
        <v>6171873.74</v>
      </c>
      <c r="W410" s="14" t="str">
        <f t="shared" ca="1" si="90"/>
        <v>POINT(711313.31 6171873.74)</v>
      </c>
      <c r="X410" s="14" t="str">
        <f>IFERROR(INDEX(BygningOmraade!B:B,MATCH(A410,BygningOmraade!A:A,0)),"")</f>
        <v/>
      </c>
    </row>
    <row r="411" spans="1:24" s="14" customFormat="1" x14ac:dyDescent="0.25">
      <c r="A411" s="14">
        <f t="shared" si="78"/>
        <v>411</v>
      </c>
      <c r="B411" s="14" t="str">
        <f t="shared" ca="1" si="79"/>
        <v>150a127b-851e-4304-bc21-4267977d5e9c</v>
      </c>
      <c r="C411" s="14" t="str">
        <f t="shared" ca="1" si="80"/>
        <v>0a3f507e-20f6-32b8-e044-0003ba298018</v>
      </c>
      <c r="D411" s="14">
        <f t="shared" ca="1" si="81"/>
        <v>996213</v>
      </c>
      <c r="E411" s="1">
        <f t="shared" ca="1" si="82"/>
        <v>120</v>
      </c>
      <c r="F411" s="1">
        <f t="shared" ca="1" si="83"/>
        <v>155</v>
      </c>
      <c r="G411" s="1">
        <f t="shared" ca="1" si="84"/>
        <v>2007</v>
      </c>
      <c r="H411" s="1" t="str">
        <f ca="1">IFERROR(INDEX(Varmeinstallation!B:B,MATCH(INDIRECT($A$1&amp;"L"&amp;A411)*1,Varmeinstallation!A:A,0)),"Ingen varmeinstallationer")</f>
        <v>Centralvarme fra eget anlæg, et-kammer fyr</v>
      </c>
      <c r="I411" s="1" t="str">
        <f ca="1">IFERROR(INDEX(Opvarmningsmiddel!B:B,MATCH(INDIRECT($A$1&amp;"M"&amp;A411)*1,Opvarmningsmiddel!A:A,0)),"")</f>
        <v>Naturgas</v>
      </c>
      <c r="J411" s="1">
        <f t="shared" ca="1" si="85"/>
        <v>90</v>
      </c>
      <c r="K411" s="1" t="str">
        <f ca="1">IFERROR(INDEX(Relationstabel!$C$3:$K$10,MATCH(VALUE(INDIRECT($A$1&amp;"L"&amp;A411)),Relationstabel!$A$3:$A$10,0),MATCH(IFERROR(VALUE(INDIRECT($A$1&amp;"M"&amp;A411)),0),Relationstabel!$C$1:$K$1,0)),"Ingen varmeinstallationer")</f>
        <v>Naturgas</v>
      </c>
      <c r="L411" s="1" t="str">
        <f ca="1">INDEX(Anvendelseskode!B:B,MATCH($E411,Anvendelseskode!$A:$A,0))</f>
        <v>Fritliggende enfamilieshus (parcelhus)</v>
      </c>
      <c r="M411" s="1" t="str">
        <f ca="1">INDEX(Anvendelseskode!C:C,MATCH($E411,Anvendelseskode!$A:$A,0))</f>
        <v>Parcelhuse</v>
      </c>
      <c r="N411" s="1" t="str">
        <f ca="1">INDEX(Anvendelseskode!D:D,MATCH($E411,Anvendelseskode!$A:$A,0))</f>
        <v>Private husholdninger</v>
      </c>
      <c r="O411" s="1" t="str">
        <f ca="1">IFERROR(INDEX(SBi!$2:$2,MATCH(G411,SBi!$1:$1,1)),SBi!$K$2)</f>
        <v>Efter 2006</v>
      </c>
      <c r="P411" s="1">
        <f ca="1">IFERROR(INDEX(SBi!$C$3:$K$28,MATCH(E411,SBi!$B$3:$B$28,0),MATCH(O411,SBi!$C$2:$K$2,0)),0)</f>
        <v>67.3</v>
      </c>
      <c r="Q411" s="19">
        <f t="shared" ca="1" si="86"/>
        <v>10.4315</v>
      </c>
      <c r="R411" s="19" t="str">
        <f ca="1">IFERROR(INDEX(VpD!$2:$2,MATCH(G411,VpD!$1:$1,1)),VpD!$I$2)</f>
        <v>&gt;1998</v>
      </c>
      <c r="S411" s="1">
        <f ca="1">IFERROR(INDEX(VpD!$C$3:$I$27,MATCH(E411,VpD!$B$3:$B$27,0),MATCH(R411,VpD!$C$2:$I$2,0)),0)</f>
        <v>72</v>
      </c>
      <c r="T411" s="19">
        <f t="shared" ca="1" si="87"/>
        <v>11.16</v>
      </c>
      <c r="U411" s="14" t="str">
        <f t="shared" ca="1" si="88"/>
        <v xml:space="preserve">713065.71 </v>
      </c>
      <c r="V411" s="14" t="str">
        <f t="shared" ca="1" si="89"/>
        <v>6168664.63</v>
      </c>
      <c r="W411" s="14" t="str">
        <f t="shared" ca="1" si="90"/>
        <v>POINT(713065.71 6168664.63)</v>
      </c>
      <c r="X411" s="14" t="str">
        <f>IFERROR(INDEX(BygningOmraade!B:B,MATCH(A411,BygningOmraade!A:A,0)),"")</f>
        <v/>
      </c>
    </row>
    <row r="412" spans="1:24" s="14" customFormat="1" x14ac:dyDescent="0.25">
      <c r="A412" s="14">
        <f t="shared" si="78"/>
        <v>412</v>
      </c>
      <c r="B412" s="14" t="str">
        <f t="shared" ca="1" si="79"/>
        <v>150cbe5f-c123-4e28-9f9d-d879b3d7943c</v>
      </c>
      <c r="C412" s="14" t="str">
        <f t="shared" ca="1" si="80"/>
        <v>8a5b05ab-a10b-48fe-8ada-c80f350fb20b</v>
      </c>
      <c r="D412" s="14">
        <f t="shared" ca="1" si="81"/>
        <v>100088998</v>
      </c>
      <c r="E412" s="1">
        <f t="shared" ca="1" si="82"/>
        <v>130</v>
      </c>
      <c r="F412" s="1">
        <f t="shared" ca="1" si="83"/>
        <v>135</v>
      </c>
      <c r="G412" s="1">
        <f t="shared" ca="1" si="84"/>
        <v>2015</v>
      </c>
      <c r="H412" s="1" t="str">
        <f ca="1">IFERROR(INDEX(Varmeinstallation!B:B,MATCH(INDIRECT($A$1&amp;"L"&amp;A412)*1,Varmeinstallation!A:A,0)),"Ingen varmeinstallationer")</f>
        <v>Fjernvarme/blokvarme (radiatorsystemer eller varmluftanlæg)</v>
      </c>
      <c r="I412" s="1" t="str">
        <f ca="1">IFERROR(INDEX(Opvarmningsmiddel!B:B,MATCH(INDIRECT($A$1&amp;"M"&amp;A412)*1,Opvarmningsmiddel!A:A,0)),"")</f>
        <v/>
      </c>
      <c r="J412" s="1">
        <f t="shared" ca="1" si="85"/>
        <v>0</v>
      </c>
      <c r="K412" s="1" t="str">
        <f ca="1">IFERROR(INDEX(Relationstabel!$C$3:$K$10,MATCH(VALUE(INDIRECT($A$1&amp;"L"&amp;A412)),Relationstabel!$A$3:$A$10,0),MATCH(IFERROR(VALUE(INDIRECT($A$1&amp;"M"&amp;A412)),0),Relationstabel!$C$1:$K$1,0)),"Ingen varmeinstallationer")</f>
        <v>Fjernvarme/ Blokvarme</v>
      </c>
      <c r="L412" s="1" t="str">
        <f ca="1">INDEX(Anvendelseskode!B:B,MATCH($E412,Anvendelseskode!$A:$A,0))</f>
        <v>Række-, kæde-, dobbelthus (lodret adskillelse mellem enhederne)</v>
      </c>
      <c r="M412" s="1" t="str">
        <f ca="1">INDEX(Anvendelseskode!C:C,MATCH($E412,Anvendelseskode!$A:$A,0))</f>
        <v>Række-, kæde og dobbelthuse</v>
      </c>
      <c r="N412" s="1" t="str">
        <f ca="1">INDEX(Anvendelseskode!D:D,MATCH($E412,Anvendelseskode!$A:$A,0))</f>
        <v>Private husholdninger</v>
      </c>
      <c r="O412" s="1" t="str">
        <f ca="1">IFERROR(INDEX(SBi!$2:$2,MATCH(G412,SBi!$1:$1,1)),SBi!$K$2)</f>
        <v>Efter 2006</v>
      </c>
      <c r="P412" s="1">
        <f ca="1">IFERROR(INDEX(SBi!$C$3:$K$28,MATCH(E412,SBi!$B$3:$B$28,0),MATCH(O412,SBi!$C$2:$K$2,0)),0)</f>
        <v>66.400000000000006</v>
      </c>
      <c r="Q412" s="19">
        <f t="shared" ca="1" si="86"/>
        <v>8.9640000000000004</v>
      </c>
      <c r="R412" s="19" t="str">
        <f ca="1">IFERROR(INDEX(VpD!$2:$2,MATCH(G412,VpD!$1:$1,1)),VpD!$I$2)</f>
        <v>&gt;1998</v>
      </c>
      <c r="S412" s="1">
        <f ca="1">IFERROR(INDEX(VpD!$C$3:$I$27,MATCH(E412,VpD!$B$3:$B$27,0),MATCH(R412,VpD!$C$2:$I$2,0)),0)</f>
        <v>65</v>
      </c>
      <c r="T412" s="19">
        <f t="shared" ca="1" si="87"/>
        <v>8.7750000000000004</v>
      </c>
      <c r="U412" s="14" t="str">
        <f t="shared" ca="1" si="88"/>
        <v xml:space="preserve">711486.14 </v>
      </c>
      <c r="V412" s="14" t="str">
        <f t="shared" ca="1" si="89"/>
        <v>6172783.87</v>
      </c>
      <c r="W412" s="14" t="str">
        <f t="shared" ca="1" si="90"/>
        <v>POINT(711486.14 6172783.87)</v>
      </c>
      <c r="X412" s="14" t="str">
        <f>IFERROR(INDEX(BygningOmraade!B:B,MATCH(A412,BygningOmraade!A:A,0)),"")</f>
        <v/>
      </c>
    </row>
    <row r="413" spans="1:24" s="14" customFormat="1" x14ac:dyDescent="0.25">
      <c r="A413" s="14">
        <f t="shared" si="78"/>
        <v>413</v>
      </c>
      <c r="B413" s="14" t="str">
        <f t="shared" ca="1" si="79"/>
        <v>15231dc6-797f-44c0-9927-7ed9e64ef3fb</v>
      </c>
      <c r="C413" s="14" t="str">
        <f t="shared" ca="1" si="80"/>
        <v>0a3f507e-1908-32b8-e044-0003ba298018</v>
      </c>
      <c r="D413" s="14">
        <f t="shared" ca="1" si="81"/>
        <v>994123</v>
      </c>
      <c r="E413" s="1">
        <f t="shared" ca="1" si="82"/>
        <v>120</v>
      </c>
      <c r="F413" s="1">
        <f t="shared" ca="1" si="83"/>
        <v>133</v>
      </c>
      <c r="G413" s="1">
        <f t="shared" ca="1" si="84"/>
        <v>1992</v>
      </c>
      <c r="H413" s="1" t="str">
        <f ca="1">IFERROR(INDEX(Varmeinstallation!B:B,MATCH(INDIRECT($A$1&amp;"L"&amp;A413)*1,Varmeinstallation!A:A,0)),"Ingen varmeinstallationer")</f>
        <v>Fjernvarme/blokvarme (radiatorsystemer eller varmluftanlæg)</v>
      </c>
      <c r="I413" s="1" t="str">
        <f ca="1">IFERROR(INDEX(Opvarmningsmiddel!B:B,MATCH(INDIRECT($A$1&amp;"M"&amp;A413)*1,Opvarmningsmiddel!A:A,0)),"")</f>
        <v/>
      </c>
      <c r="J413" s="1">
        <f t="shared" ca="1" si="85"/>
        <v>0</v>
      </c>
      <c r="K413" s="1" t="str">
        <f ca="1">IFERROR(INDEX(Relationstabel!$C$3:$K$10,MATCH(VALUE(INDIRECT($A$1&amp;"L"&amp;A413)),Relationstabel!$A$3:$A$10,0),MATCH(IFERROR(VALUE(INDIRECT($A$1&amp;"M"&amp;A413)),0),Relationstabel!$C$1:$K$1,0)),"Ingen varmeinstallationer")</f>
        <v>Fjernvarme/ Blokvarme</v>
      </c>
      <c r="L413" s="1" t="str">
        <f ca="1">INDEX(Anvendelseskode!B:B,MATCH($E413,Anvendelseskode!$A:$A,0))</f>
        <v>Fritliggende enfamilieshus (parcelhus)</v>
      </c>
      <c r="M413" s="1" t="str">
        <f ca="1">INDEX(Anvendelseskode!C:C,MATCH($E413,Anvendelseskode!$A:$A,0))</f>
        <v>Parcelhuse</v>
      </c>
      <c r="N413" s="1" t="str">
        <f ca="1">INDEX(Anvendelseskode!D:D,MATCH($E413,Anvendelseskode!$A:$A,0))</f>
        <v>Private husholdninger</v>
      </c>
      <c r="O413" s="1" t="str">
        <f ca="1">IFERROR(INDEX(SBi!$2:$2,MATCH(G413,SBi!$1:$1,1)),SBi!$K$2)</f>
        <v>1979-1998</v>
      </c>
      <c r="P413" s="1">
        <f ca="1">IFERROR(INDEX(SBi!$C$3:$K$28,MATCH(E413,SBi!$B$3:$B$28,0),MATCH(O413,SBi!$C$2:$K$2,0)),0)</f>
        <v>105.4</v>
      </c>
      <c r="Q413" s="19">
        <f t="shared" ca="1" si="86"/>
        <v>14.0182</v>
      </c>
      <c r="R413" s="19" t="str">
        <f ca="1">IFERROR(INDEX(VpD!$2:$2,MATCH(G413,VpD!$1:$1,1)),VpD!$I$2)</f>
        <v>1979-1998</v>
      </c>
      <c r="S413" s="1">
        <f ca="1">IFERROR(INDEX(VpD!$C$3:$I$27,MATCH(E413,VpD!$B$3:$B$27,0),MATCH(R413,VpD!$C$2:$I$2,0)),0)</f>
        <v>90</v>
      </c>
      <c r="T413" s="19">
        <f t="shared" ca="1" si="87"/>
        <v>11.97</v>
      </c>
      <c r="U413" s="14" t="str">
        <f t="shared" ca="1" si="88"/>
        <v xml:space="preserve">711437.36 </v>
      </c>
      <c r="V413" s="14" t="str">
        <f t="shared" ca="1" si="89"/>
        <v>6172129.89</v>
      </c>
      <c r="W413" s="14" t="str">
        <f t="shared" ca="1" si="90"/>
        <v>POINT(711437.36 6172129.89)</v>
      </c>
      <c r="X413" s="14" t="str">
        <f>IFERROR(INDEX(BygningOmraade!B:B,MATCH(A413,BygningOmraade!A:A,0)),"")</f>
        <v/>
      </c>
    </row>
    <row r="414" spans="1:24" s="14" customFormat="1" x14ac:dyDescent="0.25">
      <c r="A414" s="14">
        <f t="shared" si="78"/>
        <v>414</v>
      </c>
      <c r="B414" s="14" t="str">
        <f t="shared" ca="1" si="79"/>
        <v>15249cdf-91b0-470b-a075-ac8e5fa97c36</v>
      </c>
      <c r="C414" s="14" t="str">
        <f t="shared" ca="1" si="80"/>
        <v>0a3f507e-19e7-32b8-e044-0003ba298018</v>
      </c>
      <c r="D414" s="14">
        <f t="shared" ca="1" si="81"/>
        <v>994734</v>
      </c>
      <c r="E414" s="1">
        <f t="shared" ca="1" si="82"/>
        <v>130</v>
      </c>
      <c r="F414" s="1">
        <f t="shared" ca="1" si="83"/>
        <v>130</v>
      </c>
      <c r="G414" s="1">
        <f t="shared" ca="1" si="84"/>
        <v>1975</v>
      </c>
      <c r="H414" s="1" t="str">
        <f ca="1">IFERROR(INDEX(Varmeinstallation!B:B,MATCH(INDIRECT($A$1&amp;"L"&amp;A414)*1,Varmeinstallation!A:A,0)),"Ingen varmeinstallationer")</f>
        <v>Elovne, elpaneler</v>
      </c>
      <c r="I414" s="1" t="str">
        <f ca="1">IFERROR(INDEX(Opvarmningsmiddel!B:B,MATCH(INDIRECT($A$1&amp;"M"&amp;A414)*1,Opvarmningsmiddel!A:A,0)),"")</f>
        <v>Elektricitet</v>
      </c>
      <c r="J414" s="1">
        <f t="shared" ca="1" si="85"/>
        <v>0</v>
      </c>
      <c r="K414" s="1" t="str">
        <f ca="1">IFERROR(INDEX(Relationstabel!$C$3:$K$10,MATCH(VALUE(INDIRECT($A$1&amp;"L"&amp;A414)),Relationstabel!$A$3:$A$10,0),MATCH(IFERROR(VALUE(INDIRECT($A$1&amp;"M"&amp;A414)),0),Relationstabel!$C$1:$K$1,0)),"Ingen varmeinstallationer")</f>
        <v>Elvarme</v>
      </c>
      <c r="L414" s="1" t="str">
        <f ca="1">INDEX(Anvendelseskode!B:B,MATCH($E414,Anvendelseskode!$A:$A,0))</f>
        <v>Række-, kæde-, dobbelthus (lodret adskillelse mellem enhederne)</v>
      </c>
      <c r="M414" s="1" t="str">
        <f ca="1">INDEX(Anvendelseskode!C:C,MATCH($E414,Anvendelseskode!$A:$A,0))</f>
        <v>Række-, kæde og dobbelthuse</v>
      </c>
      <c r="N414" s="1" t="str">
        <f ca="1">INDEX(Anvendelseskode!D:D,MATCH($E414,Anvendelseskode!$A:$A,0))</f>
        <v>Private husholdninger</v>
      </c>
      <c r="O414" s="1" t="str">
        <f ca="1">IFERROR(INDEX(SBi!$2:$2,MATCH(G414,SBi!$1:$1,1)),SBi!$K$2)</f>
        <v>1973-1978</v>
      </c>
      <c r="P414" s="1">
        <f ca="1">IFERROR(INDEX(SBi!$C$3:$K$28,MATCH(E414,SBi!$B$3:$B$28,0),MATCH(O414,SBi!$C$2:$K$2,0)),0)</f>
        <v>112.6</v>
      </c>
      <c r="Q414" s="19">
        <f t="shared" ca="1" si="86"/>
        <v>14.638</v>
      </c>
      <c r="R414" s="19" t="str">
        <f ca="1">IFERROR(INDEX(VpD!$2:$2,MATCH(G414,VpD!$1:$1,1)),VpD!$I$2)</f>
        <v>1973-1978</v>
      </c>
      <c r="S414" s="1">
        <f ca="1">IFERROR(INDEX(VpD!$C$3:$I$27,MATCH(E414,VpD!$B$3:$B$27,0),MATCH(R414,VpD!$C$2:$I$2,0)),0)</f>
        <v>98</v>
      </c>
      <c r="T414" s="19">
        <f t="shared" ca="1" si="87"/>
        <v>12.74</v>
      </c>
      <c r="U414" s="14" t="str">
        <f t="shared" ca="1" si="88"/>
        <v xml:space="preserve">711625.67 </v>
      </c>
      <c r="V414" s="14" t="str">
        <f t="shared" ca="1" si="89"/>
        <v>6172306.78</v>
      </c>
      <c r="W414" s="14" t="str">
        <f t="shared" ca="1" si="90"/>
        <v>POINT(711625.67 6172306.78)</v>
      </c>
      <c r="X414" s="14" t="str">
        <f>IFERROR(INDEX(BygningOmraade!B:B,MATCH(A414,BygningOmraade!A:A,0)),"")</f>
        <v/>
      </c>
    </row>
    <row r="415" spans="1:24" s="14" customFormat="1" x14ac:dyDescent="0.25">
      <c r="A415" s="14">
        <f t="shared" si="78"/>
        <v>415</v>
      </c>
      <c r="B415" s="14" t="str">
        <f t="shared" ca="1" si="79"/>
        <v>153dca7c-0c3a-421f-b98a-9e4691a1b50a</v>
      </c>
      <c r="C415" s="14" t="str">
        <f t="shared" ca="1" si="80"/>
        <v>0a3f507e-2490-32b8-e044-0003ba298018</v>
      </c>
      <c r="D415" s="14">
        <f t="shared" ca="1" si="81"/>
        <v>994472</v>
      </c>
      <c r="E415" s="1">
        <f t="shared" ca="1" si="82"/>
        <v>320</v>
      </c>
      <c r="F415" s="1">
        <f t="shared" ca="1" si="83"/>
        <v>165</v>
      </c>
      <c r="G415" s="1">
        <f t="shared" ca="1" si="84"/>
        <v>1967</v>
      </c>
      <c r="H415" s="1" t="str">
        <f ca="1">IFERROR(INDEX(Varmeinstallation!B:B,MATCH(INDIRECT($A$1&amp;"L"&amp;A415)*1,Varmeinstallation!A:A,0)),"Ingen varmeinstallationer")</f>
        <v>Ingen varmeinstallationer</v>
      </c>
      <c r="I415" s="1" t="str">
        <f ca="1">IFERROR(INDEX(Opvarmningsmiddel!B:B,MATCH(INDIRECT($A$1&amp;"M"&amp;A415)*1,Opvarmningsmiddel!A:A,0)),"")</f>
        <v/>
      </c>
      <c r="J415" s="1">
        <f t="shared" ca="1" si="85"/>
        <v>0</v>
      </c>
      <c r="K415" s="1" t="str">
        <f ca="1">IFERROR(INDEX(Relationstabel!$C$3:$K$10,MATCH(VALUE(INDIRECT($A$1&amp;"L"&amp;A415)),Relationstabel!$A$3:$A$10,0),MATCH(IFERROR(VALUE(INDIRECT($A$1&amp;"M"&amp;A415)),0),Relationstabel!$C$1:$K$1,0)),"Ingen varmeinstallationer")</f>
        <v>Ingen varmeinstallation</v>
      </c>
      <c r="L415" s="1" t="str">
        <f ca="1">INDEX(Anvendelseskode!B:B,MATCH($E415,Anvendelseskode!$A:$A,0))</f>
        <v>Bygning til kontor, handel, lager herunder offentlig administration</v>
      </c>
      <c r="M415" s="1" t="str">
        <f ca="1">INDEX(Anvendelseskode!C:C,MATCH($E415,Anvendelseskode!$A:$A,0))</f>
        <v>Kontor, handel, lager, off. adm.</v>
      </c>
      <c r="N415" s="1" t="str">
        <f ca="1">INDEX(Anvendelseskode!D:D,MATCH($E415,Anvendelseskode!$A:$A,0))</f>
        <v>Handel og servicevirksomheder</v>
      </c>
      <c r="O415" s="1" t="str">
        <f ca="1">IFERROR(INDEX(SBi!$2:$2,MATCH(G415,SBi!$1:$1,1)),SBi!$K$2)</f>
        <v>1961-1972</v>
      </c>
      <c r="P415" s="1">
        <f ca="1">IFERROR(INDEX(SBi!$C$3:$K$28,MATCH(E415,SBi!$B$3:$B$28,0),MATCH(O415,SBi!$C$2:$K$2,0)),0)</f>
        <v>117.5</v>
      </c>
      <c r="Q415" s="19">
        <f t="shared" ca="1" si="86"/>
        <v>19.387499999999999</v>
      </c>
      <c r="R415" s="19" t="str">
        <f ca="1">IFERROR(INDEX(VpD!$2:$2,MATCH(G415,VpD!$1:$1,1)),VpD!$I$2)</f>
        <v>1961-1972</v>
      </c>
      <c r="S415" s="1">
        <f ca="1">IFERROR(INDEX(VpD!$C$3:$I$27,MATCH(E415,VpD!$B$3:$B$27,0),MATCH(R415,VpD!$C$2:$I$2,0)),0)</f>
        <v>105</v>
      </c>
      <c r="T415" s="19">
        <f t="shared" ca="1" si="87"/>
        <v>17.324999999999999</v>
      </c>
      <c r="U415" s="14" t="str">
        <f t="shared" ca="1" si="88"/>
        <v xml:space="preserve">711610.45 </v>
      </c>
      <c r="V415" s="14" t="str">
        <f t="shared" ca="1" si="89"/>
        <v>6170301.53</v>
      </c>
      <c r="W415" s="14" t="str">
        <f t="shared" ca="1" si="90"/>
        <v>POINT(711610.45 6170301.53)</v>
      </c>
      <c r="X415" s="14" t="str">
        <f>IFERROR(INDEX(BygningOmraade!B:B,MATCH(A415,BygningOmraade!A:A,0)),"")</f>
        <v/>
      </c>
    </row>
    <row r="416" spans="1:24" s="14" customFormat="1" x14ac:dyDescent="0.25">
      <c r="A416" s="14">
        <f t="shared" si="78"/>
        <v>416</v>
      </c>
      <c r="B416" s="14" t="str">
        <f t="shared" ca="1" si="79"/>
        <v>15436a5b-935f-4381-8c8b-0cd73e81e6a3</v>
      </c>
      <c r="C416" s="14" t="str">
        <f t="shared" ca="1" si="80"/>
        <v>0a3f507e-1f61-32b8-e044-0003ba298018</v>
      </c>
      <c r="D416" s="14">
        <f t="shared" ca="1" si="81"/>
        <v>993919</v>
      </c>
      <c r="E416" s="1">
        <f t="shared" ca="1" si="82"/>
        <v>120</v>
      </c>
      <c r="F416" s="1">
        <f t="shared" ca="1" si="83"/>
        <v>167</v>
      </c>
      <c r="G416" s="1">
        <f t="shared" ca="1" si="84"/>
        <v>1985</v>
      </c>
      <c r="H416" s="1" t="str">
        <f ca="1">IFERROR(INDEX(Varmeinstallation!B:B,MATCH(INDIRECT($A$1&amp;"L"&amp;A416)*1,Varmeinstallation!A:A,0)),"Ingen varmeinstallationer")</f>
        <v>Fjernvarme/blokvarme (radiatorsystemer eller varmluftanlæg)</v>
      </c>
      <c r="I416" s="1" t="str">
        <f ca="1">IFERROR(INDEX(Opvarmningsmiddel!B:B,MATCH(INDIRECT($A$1&amp;"M"&amp;A416)*1,Opvarmningsmiddel!A:A,0)),"")</f>
        <v/>
      </c>
      <c r="J416" s="1">
        <f t="shared" ca="1" si="85"/>
        <v>0</v>
      </c>
      <c r="K416" s="1" t="str">
        <f ca="1">IFERROR(INDEX(Relationstabel!$C$3:$K$10,MATCH(VALUE(INDIRECT($A$1&amp;"L"&amp;A416)),Relationstabel!$A$3:$A$10,0),MATCH(IFERROR(VALUE(INDIRECT($A$1&amp;"M"&amp;A416)),0),Relationstabel!$C$1:$K$1,0)),"Ingen varmeinstallationer")</f>
        <v>Fjernvarme/ Blokvarme</v>
      </c>
      <c r="L416" s="1" t="str">
        <f ca="1">INDEX(Anvendelseskode!B:B,MATCH($E416,Anvendelseskode!$A:$A,0))</f>
        <v>Fritliggende enfamilieshus (parcelhus)</v>
      </c>
      <c r="M416" s="1" t="str">
        <f ca="1">INDEX(Anvendelseskode!C:C,MATCH($E416,Anvendelseskode!$A:$A,0))</f>
        <v>Parcelhuse</v>
      </c>
      <c r="N416" s="1" t="str">
        <f ca="1">INDEX(Anvendelseskode!D:D,MATCH($E416,Anvendelseskode!$A:$A,0))</f>
        <v>Private husholdninger</v>
      </c>
      <c r="O416" s="1" t="str">
        <f ca="1">IFERROR(INDEX(SBi!$2:$2,MATCH(G416,SBi!$1:$1,1)),SBi!$K$2)</f>
        <v>1979-1998</v>
      </c>
      <c r="P416" s="1">
        <f ca="1">IFERROR(INDEX(SBi!$C$3:$K$28,MATCH(E416,SBi!$B$3:$B$28,0),MATCH(O416,SBi!$C$2:$K$2,0)),0)</f>
        <v>105.4</v>
      </c>
      <c r="Q416" s="19">
        <f t="shared" ca="1" si="86"/>
        <v>17.601800000000001</v>
      </c>
      <c r="R416" s="19" t="str">
        <f ca="1">IFERROR(INDEX(VpD!$2:$2,MATCH(G416,VpD!$1:$1,1)),VpD!$I$2)</f>
        <v>1979-1998</v>
      </c>
      <c r="S416" s="1">
        <f ca="1">IFERROR(INDEX(VpD!$C$3:$I$27,MATCH(E416,VpD!$B$3:$B$27,0),MATCH(R416,VpD!$C$2:$I$2,0)),0)</f>
        <v>90</v>
      </c>
      <c r="T416" s="19">
        <f t="shared" ca="1" si="87"/>
        <v>15.03</v>
      </c>
      <c r="U416" s="14" t="str">
        <f t="shared" ca="1" si="88"/>
        <v xml:space="preserve">711172.02 </v>
      </c>
      <c r="V416" s="14" t="str">
        <f t="shared" ca="1" si="89"/>
        <v>6171981.09</v>
      </c>
      <c r="W416" s="14" t="str">
        <f t="shared" ca="1" si="90"/>
        <v>POINT(711172.02 6171981.09)</v>
      </c>
      <c r="X416" s="14" t="str">
        <f>IFERROR(INDEX(BygningOmraade!B:B,MATCH(A416,BygningOmraade!A:A,0)),"")</f>
        <v/>
      </c>
    </row>
    <row r="417" spans="1:24" s="14" customFormat="1" x14ac:dyDescent="0.25">
      <c r="A417" s="14">
        <f t="shared" si="78"/>
        <v>417</v>
      </c>
      <c r="B417" s="14" t="str">
        <f t="shared" ca="1" si="79"/>
        <v>154fd359-1358-4269-8663-98ff35729eab</v>
      </c>
      <c r="C417" s="14" t="str">
        <f t="shared" ca="1" si="80"/>
        <v>0a3f507e-1921-32b8-e044-0003ba298018</v>
      </c>
      <c r="D417" s="14">
        <f t="shared" ca="1" si="81"/>
        <v>993876</v>
      </c>
      <c r="E417" s="1">
        <f t="shared" ca="1" si="82"/>
        <v>120</v>
      </c>
      <c r="F417" s="1">
        <f t="shared" ca="1" si="83"/>
        <v>156</v>
      </c>
      <c r="G417" s="1">
        <f t="shared" ca="1" si="84"/>
        <v>1971</v>
      </c>
      <c r="H417" s="1" t="str">
        <f ca="1">IFERROR(INDEX(Varmeinstallation!B:B,MATCH(INDIRECT($A$1&amp;"L"&amp;A417)*1,Varmeinstallation!A:A,0)),"Ingen varmeinstallationer")</f>
        <v>Fjernvarme/blokvarme (radiatorsystemer eller varmluftanlæg)</v>
      </c>
      <c r="I417" s="1" t="str">
        <f ca="1">IFERROR(INDEX(Opvarmningsmiddel!B:B,MATCH(INDIRECT($A$1&amp;"M"&amp;A417)*1,Opvarmningsmiddel!A:A,0)),"")</f>
        <v/>
      </c>
      <c r="J417" s="1">
        <f t="shared" ca="1" si="85"/>
        <v>0</v>
      </c>
      <c r="K417" s="1" t="str">
        <f ca="1">IFERROR(INDEX(Relationstabel!$C$3:$K$10,MATCH(VALUE(INDIRECT($A$1&amp;"L"&amp;A417)),Relationstabel!$A$3:$A$10,0),MATCH(IFERROR(VALUE(INDIRECT($A$1&amp;"M"&amp;A417)),0),Relationstabel!$C$1:$K$1,0)),"Ingen varmeinstallationer")</f>
        <v>Fjernvarme/ Blokvarme</v>
      </c>
      <c r="L417" s="1" t="str">
        <f ca="1">INDEX(Anvendelseskode!B:B,MATCH($E417,Anvendelseskode!$A:$A,0))</f>
        <v>Fritliggende enfamilieshus (parcelhus)</v>
      </c>
      <c r="M417" s="1" t="str">
        <f ca="1">INDEX(Anvendelseskode!C:C,MATCH($E417,Anvendelseskode!$A:$A,0))</f>
        <v>Parcelhuse</v>
      </c>
      <c r="N417" s="1" t="str">
        <f ca="1">INDEX(Anvendelseskode!D:D,MATCH($E417,Anvendelseskode!$A:$A,0))</f>
        <v>Private husholdninger</v>
      </c>
      <c r="O417" s="1" t="str">
        <f ca="1">IFERROR(INDEX(SBi!$2:$2,MATCH(G417,SBi!$1:$1,1)),SBi!$K$2)</f>
        <v>1961-1972</v>
      </c>
      <c r="P417" s="1">
        <f ca="1">IFERROR(INDEX(SBi!$C$3:$K$28,MATCH(E417,SBi!$B$3:$B$28,0),MATCH(O417,SBi!$C$2:$K$2,0)),0)</f>
        <v>134.30000000000001</v>
      </c>
      <c r="Q417" s="19">
        <f t="shared" ca="1" si="86"/>
        <v>20.950800000000005</v>
      </c>
      <c r="R417" s="19" t="str">
        <f ca="1">IFERROR(INDEX(VpD!$2:$2,MATCH(G417,VpD!$1:$1,1)),VpD!$I$2)</f>
        <v>1961-1972</v>
      </c>
      <c r="S417" s="1">
        <f ca="1">IFERROR(INDEX(VpD!$C$3:$I$27,MATCH(E417,VpD!$B$3:$B$27,0),MATCH(R417,VpD!$C$2:$I$2,0)),0)</f>
        <v>143</v>
      </c>
      <c r="T417" s="19">
        <f t="shared" ca="1" si="87"/>
        <v>22.308</v>
      </c>
      <c r="U417" s="14" t="str">
        <f t="shared" ca="1" si="88"/>
        <v xml:space="preserve">711228.33 </v>
      </c>
      <c r="V417" s="14" t="str">
        <f t="shared" ca="1" si="89"/>
        <v>6172156.68</v>
      </c>
      <c r="W417" s="14" t="str">
        <f t="shared" ca="1" si="90"/>
        <v>POINT(711228.33 6172156.68)</v>
      </c>
      <c r="X417" s="14" t="str">
        <f>IFERROR(INDEX(BygningOmraade!B:B,MATCH(A417,BygningOmraade!A:A,0)),"")</f>
        <v/>
      </c>
    </row>
    <row r="418" spans="1:24" s="14" customFormat="1" x14ac:dyDescent="0.25">
      <c r="A418" s="14">
        <f t="shared" si="78"/>
        <v>418</v>
      </c>
      <c r="B418" s="14" t="str">
        <f t="shared" ca="1" si="79"/>
        <v>154fdd5e-08b5-4fa3-8a57-abf66415ab49</v>
      </c>
      <c r="C418" s="14" t="str">
        <f t="shared" ca="1" si="80"/>
        <v>0a3f507e-1b2e-32b8-e044-0003ba298018</v>
      </c>
      <c r="D418" s="14">
        <f t="shared" ca="1" si="81"/>
        <v>996295</v>
      </c>
      <c r="E418" s="1">
        <f t="shared" ca="1" si="82"/>
        <v>120</v>
      </c>
      <c r="F418" s="1">
        <f t="shared" ca="1" si="83"/>
        <v>148</v>
      </c>
      <c r="G418" s="1">
        <f t="shared" ca="1" si="84"/>
        <v>1977</v>
      </c>
      <c r="H418" s="1" t="str">
        <f ca="1">IFERROR(INDEX(Varmeinstallation!B:B,MATCH(INDIRECT($A$1&amp;"L"&amp;A418)*1,Varmeinstallation!A:A,0)),"Ingen varmeinstallationer")</f>
        <v>Elovne, elpaneler</v>
      </c>
      <c r="I418" s="1" t="str">
        <f ca="1">IFERROR(INDEX(Opvarmningsmiddel!B:B,MATCH(INDIRECT($A$1&amp;"M"&amp;A418)*1,Opvarmningsmiddel!A:A,0)),"")</f>
        <v>Elektricitet</v>
      </c>
      <c r="J418" s="1">
        <f t="shared" ca="1" si="85"/>
        <v>0</v>
      </c>
      <c r="K418" s="1" t="str">
        <f ca="1">IFERROR(INDEX(Relationstabel!$C$3:$K$10,MATCH(VALUE(INDIRECT($A$1&amp;"L"&amp;A418)),Relationstabel!$A$3:$A$10,0),MATCH(IFERROR(VALUE(INDIRECT($A$1&amp;"M"&amp;A418)),0),Relationstabel!$C$1:$K$1,0)),"Ingen varmeinstallationer")</f>
        <v>Elvarme</v>
      </c>
      <c r="L418" s="1" t="str">
        <f ca="1">INDEX(Anvendelseskode!B:B,MATCH($E418,Anvendelseskode!$A:$A,0))</f>
        <v>Fritliggende enfamilieshus (parcelhus)</v>
      </c>
      <c r="M418" s="1" t="str">
        <f ca="1">INDEX(Anvendelseskode!C:C,MATCH($E418,Anvendelseskode!$A:$A,0))</f>
        <v>Parcelhuse</v>
      </c>
      <c r="N418" s="1" t="str">
        <f ca="1">INDEX(Anvendelseskode!D:D,MATCH($E418,Anvendelseskode!$A:$A,0))</f>
        <v>Private husholdninger</v>
      </c>
      <c r="O418" s="1" t="str">
        <f ca="1">IFERROR(INDEX(SBi!$2:$2,MATCH(G418,SBi!$1:$1,1)),SBi!$K$2)</f>
        <v>1973-1978</v>
      </c>
      <c r="P418" s="1">
        <f ca="1">IFERROR(INDEX(SBi!$C$3:$K$28,MATCH(E418,SBi!$B$3:$B$28,0),MATCH(O418,SBi!$C$2:$K$2,0)),0)</f>
        <v>119.8</v>
      </c>
      <c r="Q418" s="19">
        <f t="shared" ca="1" si="86"/>
        <v>17.730399999999999</v>
      </c>
      <c r="R418" s="19" t="str">
        <f ca="1">IFERROR(INDEX(VpD!$2:$2,MATCH(G418,VpD!$1:$1,1)),VpD!$I$2)</f>
        <v>1973-1978</v>
      </c>
      <c r="S418" s="1">
        <f ca="1">IFERROR(INDEX(VpD!$C$3:$I$27,MATCH(E418,VpD!$B$3:$B$27,0),MATCH(R418,VpD!$C$2:$I$2,0)),0)</f>
        <v>117</v>
      </c>
      <c r="T418" s="19">
        <f t="shared" ca="1" si="87"/>
        <v>17.315999999999999</v>
      </c>
      <c r="U418" s="14" t="str">
        <f t="shared" ca="1" si="88"/>
        <v xml:space="preserve">712969.86 </v>
      </c>
      <c r="V418" s="14" t="str">
        <f t="shared" ca="1" si="89"/>
        <v>6168613.76</v>
      </c>
      <c r="W418" s="14" t="str">
        <f t="shared" ca="1" si="90"/>
        <v>POINT(712969.86 6168613.76)</v>
      </c>
      <c r="X418" s="14" t="str">
        <f>IFERROR(INDEX(BygningOmraade!B:B,MATCH(A418,BygningOmraade!A:A,0)),"")</f>
        <v/>
      </c>
    </row>
    <row r="419" spans="1:24" s="14" customFormat="1" x14ac:dyDescent="0.25">
      <c r="A419" s="14">
        <f t="shared" si="78"/>
        <v>419</v>
      </c>
      <c r="B419" s="14" t="str">
        <f t="shared" ca="1" si="79"/>
        <v>1553902f-cbf0-4698-88c7-1da353700263</v>
      </c>
      <c r="C419" s="14" t="str">
        <f t="shared" ca="1" si="80"/>
        <v>0a3f507e-1a81-32b8-e044-0003ba298018</v>
      </c>
      <c r="D419" s="14">
        <f t="shared" ca="1" si="81"/>
        <v>997459</v>
      </c>
      <c r="E419" s="1">
        <f t="shared" ca="1" si="82"/>
        <v>120</v>
      </c>
      <c r="F419" s="1">
        <f t="shared" ca="1" si="83"/>
        <v>139</v>
      </c>
      <c r="G419" s="1">
        <f t="shared" ca="1" si="84"/>
        <v>1984</v>
      </c>
      <c r="H419" s="1" t="str">
        <f ca="1">IFERROR(INDEX(Varmeinstallation!B:B,MATCH(INDIRECT($A$1&amp;"L"&amp;A419)*1,Varmeinstallation!A:A,0)),"Ingen varmeinstallationer")</f>
        <v>Varmepumpe</v>
      </c>
      <c r="I419" s="1" t="str">
        <f ca="1">IFERROR(INDEX(Opvarmningsmiddel!B:B,MATCH(INDIRECT($A$1&amp;"M"&amp;A419)*1,Opvarmningsmiddel!A:A,0)),"")</f>
        <v>Elektricitet</v>
      </c>
      <c r="J419" s="1">
        <f t="shared" ca="1" si="85"/>
        <v>5</v>
      </c>
      <c r="K419" s="1" t="str">
        <f ca="1">IFERROR(INDEX(Relationstabel!$C$3:$K$10,MATCH(VALUE(INDIRECT($A$1&amp;"L"&amp;A419)),Relationstabel!$A$3:$A$10,0),MATCH(IFERROR(VALUE(INDIRECT($A$1&amp;"M"&amp;A419)),0),Relationstabel!$C$1:$K$1,0)),"Ingen varmeinstallationer")</f>
        <v>Varmepumpe</v>
      </c>
      <c r="L419" s="1" t="str">
        <f ca="1">INDEX(Anvendelseskode!B:B,MATCH($E419,Anvendelseskode!$A:$A,0))</f>
        <v>Fritliggende enfamilieshus (parcelhus)</v>
      </c>
      <c r="M419" s="1" t="str">
        <f ca="1">INDEX(Anvendelseskode!C:C,MATCH($E419,Anvendelseskode!$A:$A,0))</f>
        <v>Parcelhuse</v>
      </c>
      <c r="N419" s="1" t="str">
        <f ca="1">INDEX(Anvendelseskode!D:D,MATCH($E419,Anvendelseskode!$A:$A,0))</f>
        <v>Private husholdninger</v>
      </c>
      <c r="O419" s="1" t="str">
        <f ca="1">IFERROR(INDEX(SBi!$2:$2,MATCH(G419,SBi!$1:$1,1)),SBi!$K$2)</f>
        <v>1979-1998</v>
      </c>
      <c r="P419" s="1">
        <f ca="1">IFERROR(INDEX(SBi!$C$3:$K$28,MATCH(E419,SBi!$B$3:$B$28,0),MATCH(O419,SBi!$C$2:$K$2,0)),0)</f>
        <v>105.4</v>
      </c>
      <c r="Q419" s="19">
        <f t="shared" ca="1" si="86"/>
        <v>14.650600000000001</v>
      </c>
      <c r="R419" s="19" t="str">
        <f ca="1">IFERROR(INDEX(VpD!$2:$2,MATCH(G419,VpD!$1:$1,1)),VpD!$I$2)</f>
        <v>1979-1998</v>
      </c>
      <c r="S419" s="1">
        <f ca="1">IFERROR(INDEX(VpD!$C$3:$I$27,MATCH(E419,VpD!$B$3:$B$27,0),MATCH(R419,VpD!$C$2:$I$2,0)),0)</f>
        <v>90</v>
      </c>
      <c r="T419" s="19">
        <f t="shared" ca="1" si="87"/>
        <v>12.51</v>
      </c>
      <c r="U419" s="14" t="str">
        <f t="shared" ca="1" si="88"/>
        <v xml:space="preserve">713956.55 </v>
      </c>
      <c r="V419" s="14" t="str">
        <f t="shared" ca="1" si="89"/>
        <v>6168986.98</v>
      </c>
      <c r="W419" s="14" t="str">
        <f t="shared" ca="1" si="90"/>
        <v>POINT(713956.55 6168986.98)</v>
      </c>
      <c r="X419" s="14" t="str">
        <f>IFERROR(INDEX(BygningOmraade!B:B,MATCH(A419,BygningOmraade!A:A,0)),"")</f>
        <v/>
      </c>
    </row>
    <row r="420" spans="1:24" s="14" customFormat="1" x14ac:dyDescent="0.25">
      <c r="A420" s="14">
        <f t="shared" si="78"/>
        <v>420</v>
      </c>
      <c r="B420" s="14" t="str">
        <f t="shared" ca="1" si="79"/>
        <v>15616610-6d32-47f2-8855-57f258e46916</v>
      </c>
      <c r="C420" s="14" t="str">
        <f t="shared" ca="1" si="80"/>
        <v>0a3f507e-1a66-32b8-e044-0003ba298018</v>
      </c>
      <c r="D420" s="14">
        <f t="shared" ca="1" si="81"/>
        <v>997693</v>
      </c>
      <c r="E420" s="1">
        <f t="shared" ca="1" si="82"/>
        <v>120</v>
      </c>
      <c r="F420" s="1">
        <f t="shared" ca="1" si="83"/>
        <v>143</v>
      </c>
      <c r="G420" s="1">
        <f t="shared" ca="1" si="84"/>
        <v>1968</v>
      </c>
      <c r="H420" s="1" t="str">
        <f ca="1">IFERROR(INDEX(Varmeinstallation!B:B,MATCH(INDIRECT($A$1&amp;"L"&amp;A420)*1,Varmeinstallation!A:A,0)),"Ingen varmeinstallationer")</f>
        <v>Centralvarme fra eget anlæg, et-kammer fyr</v>
      </c>
      <c r="I420" s="1" t="str">
        <f ca="1">IFERROR(INDEX(Opvarmningsmiddel!B:B,MATCH(INDIRECT($A$1&amp;"M"&amp;A420)*1,Opvarmningsmiddel!A:A,0)),"")</f>
        <v>Naturgas</v>
      </c>
      <c r="J420" s="1">
        <f t="shared" ca="1" si="85"/>
        <v>0</v>
      </c>
      <c r="K420" s="1" t="str">
        <f ca="1">IFERROR(INDEX(Relationstabel!$C$3:$K$10,MATCH(VALUE(INDIRECT($A$1&amp;"L"&amp;A420)),Relationstabel!$A$3:$A$10,0),MATCH(IFERROR(VALUE(INDIRECT($A$1&amp;"M"&amp;A420)),0),Relationstabel!$C$1:$K$1,0)),"Ingen varmeinstallationer")</f>
        <v>Naturgas</v>
      </c>
      <c r="L420" s="1" t="str">
        <f ca="1">INDEX(Anvendelseskode!B:B,MATCH($E420,Anvendelseskode!$A:$A,0))</f>
        <v>Fritliggende enfamilieshus (parcelhus)</v>
      </c>
      <c r="M420" s="1" t="str">
        <f ca="1">INDEX(Anvendelseskode!C:C,MATCH($E420,Anvendelseskode!$A:$A,0))</f>
        <v>Parcelhuse</v>
      </c>
      <c r="N420" s="1" t="str">
        <f ca="1">INDEX(Anvendelseskode!D:D,MATCH($E420,Anvendelseskode!$A:$A,0))</f>
        <v>Private husholdninger</v>
      </c>
      <c r="O420" s="1" t="str">
        <f ca="1">IFERROR(INDEX(SBi!$2:$2,MATCH(G420,SBi!$1:$1,1)),SBi!$K$2)</f>
        <v>1961-1972</v>
      </c>
      <c r="P420" s="1">
        <f ca="1">IFERROR(INDEX(SBi!$C$3:$K$28,MATCH(E420,SBi!$B$3:$B$28,0),MATCH(O420,SBi!$C$2:$K$2,0)),0)</f>
        <v>134.30000000000001</v>
      </c>
      <c r="Q420" s="19">
        <f t="shared" ca="1" si="86"/>
        <v>19.204900000000002</v>
      </c>
      <c r="R420" s="19" t="str">
        <f ca="1">IFERROR(INDEX(VpD!$2:$2,MATCH(G420,VpD!$1:$1,1)),VpD!$I$2)</f>
        <v>1961-1972</v>
      </c>
      <c r="S420" s="1">
        <f ca="1">IFERROR(INDEX(VpD!$C$3:$I$27,MATCH(E420,VpD!$B$3:$B$27,0),MATCH(R420,VpD!$C$2:$I$2,0)),0)</f>
        <v>143</v>
      </c>
      <c r="T420" s="19">
        <f t="shared" ca="1" si="87"/>
        <v>20.449000000000002</v>
      </c>
      <c r="U420" s="14" t="str">
        <f t="shared" ca="1" si="88"/>
        <v xml:space="preserve">714139.44 </v>
      </c>
      <c r="V420" s="14" t="str">
        <f t="shared" ca="1" si="89"/>
        <v>6169002.08</v>
      </c>
      <c r="W420" s="14" t="str">
        <f t="shared" ca="1" si="90"/>
        <v>POINT(714139.44 6169002.08)</v>
      </c>
      <c r="X420" s="14" t="str">
        <f>IFERROR(INDEX(BygningOmraade!B:B,MATCH(A420,BygningOmraade!A:A,0)),"")</f>
        <v/>
      </c>
    </row>
    <row r="421" spans="1:24" s="14" customFormat="1" x14ac:dyDescent="0.25">
      <c r="A421" s="14">
        <f t="shared" si="78"/>
        <v>421</v>
      </c>
      <c r="B421" s="14" t="str">
        <f t="shared" ca="1" si="79"/>
        <v>15647c9b-a348-4463-9988-edf195ed251e</v>
      </c>
      <c r="C421" s="14" t="str">
        <f t="shared" ca="1" si="80"/>
        <v>0a3f507e-1551-32b8-e044-0003ba298018</v>
      </c>
      <c r="D421" s="14">
        <f t="shared" ca="1" si="81"/>
        <v>996654</v>
      </c>
      <c r="E421" s="1">
        <f t="shared" ca="1" si="82"/>
        <v>130</v>
      </c>
      <c r="F421" s="1">
        <f t="shared" ca="1" si="83"/>
        <v>104</v>
      </c>
      <c r="G421" s="1">
        <f t="shared" ca="1" si="84"/>
        <v>1977</v>
      </c>
      <c r="H421" s="1" t="str">
        <f ca="1">IFERROR(INDEX(Varmeinstallation!B:B,MATCH(INDIRECT($A$1&amp;"L"&amp;A421)*1,Varmeinstallation!A:A,0)),"Ingen varmeinstallationer")</f>
        <v>Fjernvarme/blokvarme (radiatorsystemer eller varmluftanlæg)</v>
      </c>
      <c r="I421" s="1" t="str">
        <f ca="1">IFERROR(INDEX(Opvarmningsmiddel!B:B,MATCH(INDIRECT($A$1&amp;"M"&amp;A421)*1,Opvarmningsmiddel!A:A,0)),"")</f>
        <v/>
      </c>
      <c r="J421" s="1">
        <f t="shared" ca="1" si="85"/>
        <v>0</v>
      </c>
      <c r="K421" s="1" t="str">
        <f ca="1">IFERROR(INDEX(Relationstabel!$C$3:$K$10,MATCH(VALUE(INDIRECT($A$1&amp;"L"&amp;A421)),Relationstabel!$A$3:$A$10,0),MATCH(IFERROR(VALUE(INDIRECT($A$1&amp;"M"&amp;A421)),0),Relationstabel!$C$1:$K$1,0)),"Ingen varmeinstallationer")</f>
        <v>Fjernvarme/ Blokvarme</v>
      </c>
      <c r="L421" s="1" t="str">
        <f ca="1">INDEX(Anvendelseskode!B:B,MATCH($E421,Anvendelseskode!$A:$A,0))</f>
        <v>Række-, kæde-, dobbelthus (lodret adskillelse mellem enhederne)</v>
      </c>
      <c r="M421" s="1" t="str">
        <f ca="1">INDEX(Anvendelseskode!C:C,MATCH($E421,Anvendelseskode!$A:$A,0))</f>
        <v>Række-, kæde og dobbelthuse</v>
      </c>
      <c r="N421" s="1" t="str">
        <f ca="1">INDEX(Anvendelseskode!D:D,MATCH($E421,Anvendelseskode!$A:$A,0))</f>
        <v>Private husholdninger</v>
      </c>
      <c r="O421" s="1" t="str">
        <f ca="1">IFERROR(INDEX(SBi!$2:$2,MATCH(G421,SBi!$1:$1,1)),SBi!$K$2)</f>
        <v>1973-1978</v>
      </c>
      <c r="P421" s="1">
        <f ca="1">IFERROR(INDEX(SBi!$C$3:$K$28,MATCH(E421,SBi!$B$3:$B$28,0),MATCH(O421,SBi!$C$2:$K$2,0)),0)</f>
        <v>112.6</v>
      </c>
      <c r="Q421" s="19">
        <f t="shared" ca="1" si="86"/>
        <v>11.7104</v>
      </c>
      <c r="R421" s="19" t="str">
        <f ca="1">IFERROR(INDEX(VpD!$2:$2,MATCH(G421,VpD!$1:$1,1)),VpD!$I$2)</f>
        <v>1973-1978</v>
      </c>
      <c r="S421" s="1">
        <f ca="1">IFERROR(INDEX(VpD!$C$3:$I$27,MATCH(E421,VpD!$B$3:$B$27,0),MATCH(R421,VpD!$C$2:$I$2,0)),0)</f>
        <v>98</v>
      </c>
      <c r="T421" s="19">
        <f t="shared" ca="1" si="87"/>
        <v>10.192</v>
      </c>
      <c r="U421" s="14" t="str">
        <f t="shared" ca="1" si="88"/>
        <v xml:space="preserve">713538.89 </v>
      </c>
      <c r="V421" s="14" t="str">
        <f t="shared" ca="1" si="89"/>
        <v>6169513.95</v>
      </c>
      <c r="W421" s="14" t="str">
        <f t="shared" ca="1" si="90"/>
        <v>POINT(713538.89 6169513.95)</v>
      </c>
      <c r="X421" s="14" t="str">
        <f>IFERROR(INDEX(BygningOmraade!B:B,MATCH(A421,BygningOmraade!A:A,0)),"")</f>
        <v/>
      </c>
    </row>
    <row r="422" spans="1:24" s="14" customFormat="1" x14ac:dyDescent="0.25">
      <c r="A422" s="14">
        <f t="shared" si="78"/>
        <v>422</v>
      </c>
      <c r="B422" s="14" t="str">
        <f t="shared" ca="1" si="79"/>
        <v>1574ba98-c0d9-40e8-8fbd-ea1ee20df317</v>
      </c>
      <c r="C422" s="14" t="str">
        <f t="shared" ca="1" si="80"/>
        <v>0a3f507e-2361-32b8-e044-0003ba298018</v>
      </c>
      <c r="D422" s="14">
        <f t="shared" ca="1" si="81"/>
        <v>995687</v>
      </c>
      <c r="E422" s="1">
        <f t="shared" ca="1" si="82"/>
        <v>120</v>
      </c>
      <c r="F422" s="1">
        <f t="shared" ca="1" si="83"/>
        <v>127</v>
      </c>
      <c r="G422" s="1">
        <f t="shared" ca="1" si="84"/>
        <v>1975</v>
      </c>
      <c r="H422" s="1" t="str">
        <f ca="1">IFERROR(INDEX(Varmeinstallation!B:B,MATCH(INDIRECT($A$1&amp;"L"&amp;A422)*1,Varmeinstallation!A:A,0)),"Ingen varmeinstallationer")</f>
        <v>Centralvarme fra eget anlæg, et-kammer fyr</v>
      </c>
      <c r="I422" s="1" t="str">
        <f ca="1">IFERROR(INDEX(Opvarmningsmiddel!B:B,MATCH(INDIRECT($A$1&amp;"M"&amp;A422)*1,Opvarmningsmiddel!A:A,0)),"")</f>
        <v>Flydende brændsel (olie, petroleum, flaskegas m.m.)</v>
      </c>
      <c r="J422" s="1">
        <f t="shared" ca="1" si="85"/>
        <v>0</v>
      </c>
      <c r="K422" s="1" t="str">
        <f ca="1">IFERROR(INDEX(Relationstabel!$C$3:$K$10,MATCH(VALUE(INDIRECT($A$1&amp;"L"&amp;A422)),Relationstabel!$A$3:$A$10,0),MATCH(IFERROR(VALUE(INDIRECT($A$1&amp;"M"&amp;A422)),0),Relationstabel!$C$1:$K$1,0)),"Ingen varmeinstallationer")</f>
        <v>Olie</v>
      </c>
      <c r="L422" s="1" t="str">
        <f ca="1">INDEX(Anvendelseskode!B:B,MATCH($E422,Anvendelseskode!$A:$A,0))</f>
        <v>Fritliggende enfamilieshus (parcelhus)</v>
      </c>
      <c r="M422" s="1" t="str">
        <f ca="1">INDEX(Anvendelseskode!C:C,MATCH($E422,Anvendelseskode!$A:$A,0))</f>
        <v>Parcelhuse</v>
      </c>
      <c r="N422" s="1" t="str">
        <f ca="1">INDEX(Anvendelseskode!D:D,MATCH($E422,Anvendelseskode!$A:$A,0))</f>
        <v>Private husholdninger</v>
      </c>
      <c r="O422" s="1" t="str">
        <f ca="1">IFERROR(INDEX(SBi!$2:$2,MATCH(G422,SBi!$1:$1,1)),SBi!$K$2)</f>
        <v>1973-1978</v>
      </c>
      <c r="P422" s="1">
        <f ca="1">IFERROR(INDEX(SBi!$C$3:$K$28,MATCH(E422,SBi!$B$3:$B$28,0),MATCH(O422,SBi!$C$2:$K$2,0)),0)</f>
        <v>119.8</v>
      </c>
      <c r="Q422" s="19">
        <f t="shared" ca="1" si="86"/>
        <v>15.214600000000001</v>
      </c>
      <c r="R422" s="19" t="str">
        <f ca="1">IFERROR(INDEX(VpD!$2:$2,MATCH(G422,VpD!$1:$1,1)),VpD!$I$2)</f>
        <v>1973-1978</v>
      </c>
      <c r="S422" s="1">
        <f ca="1">IFERROR(INDEX(VpD!$C$3:$I$27,MATCH(E422,VpD!$B$3:$B$27,0),MATCH(R422,VpD!$C$2:$I$2,0)),0)</f>
        <v>117</v>
      </c>
      <c r="T422" s="19">
        <f t="shared" ca="1" si="87"/>
        <v>14.859</v>
      </c>
      <c r="U422" s="14" t="str">
        <f t="shared" ca="1" si="88"/>
        <v xml:space="preserve">712290.95 </v>
      </c>
      <c r="V422" s="14" t="str">
        <f t="shared" ca="1" si="89"/>
        <v>6169394.98</v>
      </c>
      <c r="W422" s="14" t="str">
        <f t="shared" ca="1" si="90"/>
        <v>POINT(712290.95 6169394.98)</v>
      </c>
      <c r="X422" s="14" t="str">
        <f>IFERROR(INDEX(BygningOmraade!B:B,MATCH(A422,BygningOmraade!A:A,0)),"")</f>
        <v/>
      </c>
    </row>
    <row r="423" spans="1:24" s="14" customFormat="1" x14ac:dyDescent="0.25">
      <c r="A423" s="14">
        <f t="shared" si="78"/>
        <v>423</v>
      </c>
      <c r="B423" s="14" t="str">
        <f t="shared" ca="1" si="79"/>
        <v>1577fef2-d5d3-46aa-ab5c-14cf5ecb2e9b</v>
      </c>
      <c r="C423" s="14" t="str">
        <f t="shared" ca="1" si="80"/>
        <v>0a3f507e-2018-32b8-e044-0003ba298018</v>
      </c>
      <c r="D423" s="14">
        <f t="shared" ca="1" si="81"/>
        <v>994081</v>
      </c>
      <c r="E423" s="1">
        <f t="shared" ca="1" si="82"/>
        <v>120</v>
      </c>
      <c r="F423" s="1">
        <f t="shared" ca="1" si="83"/>
        <v>134</v>
      </c>
      <c r="G423" s="1">
        <f t="shared" ca="1" si="84"/>
        <v>1999</v>
      </c>
      <c r="H423" s="1" t="str">
        <f ca="1">IFERROR(INDEX(Varmeinstallation!B:B,MATCH(INDIRECT($A$1&amp;"L"&amp;A423)*1,Varmeinstallation!A:A,0)),"Ingen varmeinstallationer")</f>
        <v>Centralvarme fra eget anlæg, et-kammer fyr</v>
      </c>
      <c r="I423" s="1" t="str">
        <f ca="1">IFERROR(INDEX(Opvarmningsmiddel!B:B,MATCH(INDIRECT($A$1&amp;"M"&amp;A423)*1,Opvarmningsmiddel!A:A,0)),"")</f>
        <v>Naturgas</v>
      </c>
      <c r="J423" s="1">
        <f t="shared" ca="1" si="85"/>
        <v>2</v>
      </c>
      <c r="K423" s="1" t="str">
        <f ca="1">IFERROR(INDEX(Relationstabel!$C$3:$K$10,MATCH(VALUE(INDIRECT($A$1&amp;"L"&amp;A423)),Relationstabel!$A$3:$A$10,0),MATCH(IFERROR(VALUE(INDIRECT($A$1&amp;"M"&amp;A423)),0),Relationstabel!$C$1:$K$1,0)),"Ingen varmeinstallationer")</f>
        <v>Naturgas</v>
      </c>
      <c r="L423" s="1" t="str">
        <f ca="1">INDEX(Anvendelseskode!B:B,MATCH($E423,Anvendelseskode!$A:$A,0))</f>
        <v>Fritliggende enfamilieshus (parcelhus)</v>
      </c>
      <c r="M423" s="1" t="str">
        <f ca="1">INDEX(Anvendelseskode!C:C,MATCH($E423,Anvendelseskode!$A:$A,0))</f>
        <v>Parcelhuse</v>
      </c>
      <c r="N423" s="1" t="str">
        <f ca="1">INDEX(Anvendelseskode!D:D,MATCH($E423,Anvendelseskode!$A:$A,0))</f>
        <v>Private husholdninger</v>
      </c>
      <c r="O423" s="1" t="str">
        <f ca="1">IFERROR(INDEX(SBi!$2:$2,MATCH(G423,SBi!$1:$1,1)),SBi!$K$2)</f>
        <v>1999-2006</v>
      </c>
      <c r="P423" s="1">
        <f ca="1">IFERROR(INDEX(SBi!$C$3:$K$28,MATCH(E423,SBi!$B$3:$B$28,0),MATCH(O423,SBi!$C$2:$K$2,0)),0)</f>
        <v>83.9</v>
      </c>
      <c r="Q423" s="19">
        <f t="shared" ca="1" si="86"/>
        <v>11.242599999999999</v>
      </c>
      <c r="R423" s="19" t="str">
        <f ca="1">IFERROR(INDEX(VpD!$2:$2,MATCH(G423,VpD!$1:$1,1)),VpD!$I$2)</f>
        <v>&gt;1998</v>
      </c>
      <c r="S423" s="1">
        <f ca="1">IFERROR(INDEX(VpD!$C$3:$I$27,MATCH(E423,VpD!$B$3:$B$27,0),MATCH(R423,VpD!$C$2:$I$2,0)),0)</f>
        <v>72</v>
      </c>
      <c r="T423" s="19">
        <f t="shared" ca="1" si="87"/>
        <v>9.6479999999999997</v>
      </c>
      <c r="U423" s="14" t="str">
        <f t="shared" ca="1" si="88"/>
        <v xml:space="preserve">711033.42 </v>
      </c>
      <c r="V423" s="14" t="str">
        <f t="shared" ca="1" si="89"/>
        <v>6171898.11</v>
      </c>
      <c r="W423" s="14" t="str">
        <f t="shared" ca="1" si="90"/>
        <v>POINT(711033.42 6171898.11)</v>
      </c>
      <c r="X423" s="14" t="str">
        <f>IFERROR(INDEX(BygningOmraade!B:B,MATCH(A423,BygningOmraade!A:A,0)),"")</f>
        <v/>
      </c>
    </row>
    <row r="424" spans="1:24" s="14" customFormat="1" x14ac:dyDescent="0.25">
      <c r="A424" s="14">
        <f t="shared" si="78"/>
        <v>424</v>
      </c>
      <c r="B424" s="14" t="str">
        <f t="shared" ca="1" si="79"/>
        <v>15a2dc06-ebc7-41a8-afe3-9b2497baf1bc</v>
      </c>
      <c r="C424" s="14" t="str">
        <f t="shared" ca="1" si="80"/>
        <v>0a3f507e-21b5-32b8-e044-0003ba298018</v>
      </c>
      <c r="D424" s="14">
        <f t="shared" ca="1" si="81"/>
        <v>997343</v>
      </c>
      <c r="E424" s="1">
        <f t="shared" ca="1" si="82"/>
        <v>130</v>
      </c>
      <c r="F424" s="1">
        <f t="shared" ca="1" si="83"/>
        <v>109</v>
      </c>
      <c r="G424" s="1">
        <f t="shared" ca="1" si="84"/>
        <v>1979</v>
      </c>
      <c r="H424" s="1" t="str">
        <f ca="1">IFERROR(INDEX(Varmeinstallation!B:B,MATCH(INDIRECT($A$1&amp;"L"&amp;A424)*1,Varmeinstallation!A:A,0)),"Ingen varmeinstallationer")</f>
        <v>Fjernvarme/blokvarme (radiatorsystemer eller varmluftanlæg)</v>
      </c>
      <c r="I424" s="1" t="str">
        <f ca="1">IFERROR(INDEX(Opvarmningsmiddel!B:B,MATCH(INDIRECT($A$1&amp;"M"&amp;A424)*1,Opvarmningsmiddel!A:A,0)),"")</f>
        <v/>
      </c>
      <c r="J424" s="1">
        <f t="shared" ca="1" si="85"/>
        <v>0</v>
      </c>
      <c r="K424" s="1" t="str">
        <f ca="1">IFERROR(INDEX(Relationstabel!$C$3:$K$10,MATCH(VALUE(INDIRECT($A$1&amp;"L"&amp;A424)),Relationstabel!$A$3:$A$10,0),MATCH(IFERROR(VALUE(INDIRECT($A$1&amp;"M"&amp;A424)),0),Relationstabel!$C$1:$K$1,0)),"Ingen varmeinstallationer")</f>
        <v>Fjernvarme/ Blokvarme</v>
      </c>
      <c r="L424" s="1" t="str">
        <f ca="1">INDEX(Anvendelseskode!B:B,MATCH($E424,Anvendelseskode!$A:$A,0))</f>
        <v>Række-, kæde-, dobbelthus (lodret adskillelse mellem enhederne)</v>
      </c>
      <c r="M424" s="1" t="str">
        <f ca="1">INDEX(Anvendelseskode!C:C,MATCH($E424,Anvendelseskode!$A:$A,0))</f>
        <v>Række-, kæde og dobbelthuse</v>
      </c>
      <c r="N424" s="1" t="str">
        <f ca="1">INDEX(Anvendelseskode!D:D,MATCH($E424,Anvendelseskode!$A:$A,0))</f>
        <v>Private husholdninger</v>
      </c>
      <c r="O424" s="1" t="str">
        <f ca="1">IFERROR(INDEX(SBi!$2:$2,MATCH(G424,SBi!$1:$1,1)),SBi!$K$2)</f>
        <v>1979-1998</v>
      </c>
      <c r="P424" s="1">
        <f ca="1">IFERROR(INDEX(SBi!$C$3:$K$28,MATCH(E424,SBi!$B$3:$B$28,0),MATCH(O424,SBi!$C$2:$K$2,0)),0)</f>
        <v>96.8</v>
      </c>
      <c r="Q424" s="19">
        <f t="shared" ca="1" si="86"/>
        <v>10.5512</v>
      </c>
      <c r="R424" s="19" t="str">
        <f ca="1">IFERROR(INDEX(VpD!$2:$2,MATCH(G424,VpD!$1:$1,1)),VpD!$I$2)</f>
        <v>1979-1998</v>
      </c>
      <c r="S424" s="1">
        <f ca="1">IFERROR(INDEX(VpD!$C$3:$I$27,MATCH(E424,VpD!$B$3:$B$27,0),MATCH(R424,VpD!$C$2:$I$2,0)),0)</f>
        <v>74</v>
      </c>
      <c r="T424" s="19">
        <f t="shared" ca="1" si="87"/>
        <v>8.0660000000000007</v>
      </c>
      <c r="U424" s="14" t="str">
        <f t="shared" ca="1" si="88"/>
        <v xml:space="preserve">713658.52 </v>
      </c>
      <c r="V424" s="14" t="str">
        <f t="shared" ca="1" si="89"/>
        <v>6169759.41</v>
      </c>
      <c r="W424" s="14" t="str">
        <f t="shared" ca="1" si="90"/>
        <v>POINT(713658.52 6169759.41)</v>
      </c>
      <c r="X424" s="14" t="str">
        <f>IFERROR(INDEX(BygningOmraade!B:B,MATCH(A424,BygningOmraade!A:A,0)),"")</f>
        <v/>
      </c>
    </row>
    <row r="425" spans="1:24" s="14" customFormat="1" x14ac:dyDescent="0.25">
      <c r="A425" s="14">
        <f t="shared" si="78"/>
        <v>425</v>
      </c>
      <c r="B425" s="14" t="str">
        <f t="shared" ca="1" si="79"/>
        <v>15a41ccb-9a3b-4bfe-8d39-16caeb071e04</v>
      </c>
      <c r="C425" s="14" t="str">
        <f t="shared" ca="1" si="80"/>
        <v>0a3f507e-1fd9-32b8-e044-0003ba298018</v>
      </c>
      <c r="D425" s="14">
        <f t="shared" ca="1" si="81"/>
        <v>993684</v>
      </c>
      <c r="E425" s="1">
        <f t="shared" ca="1" si="82"/>
        <v>120</v>
      </c>
      <c r="F425" s="1">
        <f t="shared" ca="1" si="83"/>
        <v>109</v>
      </c>
      <c r="G425" s="1">
        <f t="shared" ca="1" si="84"/>
        <v>1973</v>
      </c>
      <c r="H425" s="1" t="str">
        <f ca="1">IFERROR(INDEX(Varmeinstallation!B:B,MATCH(INDIRECT($A$1&amp;"L"&amp;A425)*1,Varmeinstallation!A:A,0)),"Ingen varmeinstallationer")</f>
        <v>Centralvarme fra eget anlæg, et-kammer fyr</v>
      </c>
      <c r="I425" s="1" t="str">
        <f ca="1">IFERROR(INDEX(Opvarmningsmiddel!B:B,MATCH(INDIRECT($A$1&amp;"M"&amp;A425)*1,Opvarmningsmiddel!A:A,0)),"")</f>
        <v>Naturgas</v>
      </c>
      <c r="J425" s="1">
        <f t="shared" ca="1" si="85"/>
        <v>0</v>
      </c>
      <c r="K425" s="1" t="str">
        <f ca="1">IFERROR(INDEX(Relationstabel!$C$3:$K$10,MATCH(VALUE(INDIRECT($A$1&amp;"L"&amp;A425)),Relationstabel!$A$3:$A$10,0),MATCH(IFERROR(VALUE(INDIRECT($A$1&amp;"M"&amp;A425)),0),Relationstabel!$C$1:$K$1,0)),"Ingen varmeinstallationer")</f>
        <v>Naturgas</v>
      </c>
      <c r="L425" s="1" t="str">
        <f ca="1">INDEX(Anvendelseskode!B:B,MATCH($E425,Anvendelseskode!$A:$A,0))</f>
        <v>Fritliggende enfamilieshus (parcelhus)</v>
      </c>
      <c r="M425" s="1" t="str">
        <f ca="1">INDEX(Anvendelseskode!C:C,MATCH($E425,Anvendelseskode!$A:$A,0))</f>
        <v>Parcelhuse</v>
      </c>
      <c r="N425" s="1" t="str">
        <f ca="1">INDEX(Anvendelseskode!D:D,MATCH($E425,Anvendelseskode!$A:$A,0))</f>
        <v>Private husholdninger</v>
      </c>
      <c r="O425" s="1" t="str">
        <f ca="1">IFERROR(INDEX(SBi!$2:$2,MATCH(G425,SBi!$1:$1,1)),SBi!$K$2)</f>
        <v>1973-1978</v>
      </c>
      <c r="P425" s="1">
        <f ca="1">IFERROR(INDEX(SBi!$C$3:$K$28,MATCH(E425,SBi!$B$3:$B$28,0),MATCH(O425,SBi!$C$2:$K$2,0)),0)</f>
        <v>119.8</v>
      </c>
      <c r="Q425" s="19">
        <f t="shared" ca="1" si="86"/>
        <v>13.058199999999999</v>
      </c>
      <c r="R425" s="19" t="str">
        <f ca="1">IFERROR(INDEX(VpD!$2:$2,MATCH(G425,VpD!$1:$1,1)),VpD!$I$2)</f>
        <v>1973-1978</v>
      </c>
      <c r="S425" s="1">
        <f ca="1">IFERROR(INDEX(VpD!$C$3:$I$27,MATCH(E425,VpD!$B$3:$B$27,0),MATCH(R425,VpD!$C$2:$I$2,0)),0)</f>
        <v>117</v>
      </c>
      <c r="T425" s="19">
        <f t="shared" ca="1" si="87"/>
        <v>12.753</v>
      </c>
      <c r="U425" s="14" t="str">
        <f t="shared" ca="1" si="88"/>
        <v xml:space="preserve">710928.56 </v>
      </c>
      <c r="V425" s="14" t="str">
        <f t="shared" ca="1" si="89"/>
        <v>6171687.7</v>
      </c>
      <c r="W425" s="14" t="str">
        <f t="shared" ca="1" si="90"/>
        <v>POINT(710928.56 6171687.7)</v>
      </c>
      <c r="X425" s="14" t="str">
        <f>IFERROR(INDEX(BygningOmraade!B:B,MATCH(A425,BygningOmraade!A:A,0)),"")</f>
        <v/>
      </c>
    </row>
    <row r="426" spans="1:24" s="14" customFormat="1" x14ac:dyDescent="0.25">
      <c r="A426" s="14">
        <f t="shared" si="78"/>
        <v>426</v>
      </c>
      <c r="B426" s="14" t="str">
        <f t="shared" ca="1" si="79"/>
        <v>15a944d8-3355-4cf9-bea6-1430962f3555</v>
      </c>
      <c r="C426" s="14" t="str">
        <f t="shared" ca="1" si="80"/>
        <v>0a3f507e-2208-32b8-e044-0003ba298018</v>
      </c>
      <c r="D426" s="14">
        <f t="shared" ca="1" si="81"/>
        <v>995881</v>
      </c>
      <c r="E426" s="1">
        <f t="shared" ca="1" si="82"/>
        <v>320</v>
      </c>
      <c r="F426" s="1">
        <f t="shared" ca="1" si="83"/>
        <v>102</v>
      </c>
      <c r="G426" s="1">
        <f t="shared" ca="1" si="84"/>
        <v>1960</v>
      </c>
      <c r="H426" s="1" t="str">
        <f ca="1">IFERROR(INDEX(Varmeinstallation!B:B,MATCH(INDIRECT($A$1&amp;"L"&amp;A426)*1,Varmeinstallation!A:A,0)),"Ingen varmeinstallationer")</f>
        <v>Centralvarme fra eget anlæg, et-kammer fyr</v>
      </c>
      <c r="I426" s="1" t="str">
        <f ca="1">IFERROR(INDEX(Opvarmningsmiddel!B:B,MATCH(INDIRECT($A$1&amp;"M"&amp;A426)*1,Opvarmningsmiddel!A:A,0)),"")</f>
        <v>Flydende brændsel (olie, petroleum, flaskegas m.m.)</v>
      </c>
      <c r="J426" s="1">
        <f t="shared" ca="1" si="85"/>
        <v>0</v>
      </c>
      <c r="K426" s="1" t="str">
        <f ca="1">IFERROR(INDEX(Relationstabel!$C$3:$K$10,MATCH(VALUE(INDIRECT($A$1&amp;"L"&amp;A426)),Relationstabel!$A$3:$A$10,0),MATCH(IFERROR(VALUE(INDIRECT($A$1&amp;"M"&amp;A426)),0),Relationstabel!$C$1:$K$1,0)),"Ingen varmeinstallationer")</f>
        <v>Olie</v>
      </c>
      <c r="L426" s="1" t="str">
        <f ca="1">INDEX(Anvendelseskode!B:B,MATCH($E426,Anvendelseskode!$A:$A,0))</f>
        <v>Bygning til kontor, handel, lager herunder offentlig administration</v>
      </c>
      <c r="M426" s="1" t="str">
        <f ca="1">INDEX(Anvendelseskode!C:C,MATCH($E426,Anvendelseskode!$A:$A,0))</f>
        <v>Kontor, handel, lager, off. adm.</v>
      </c>
      <c r="N426" s="1" t="str">
        <f ca="1">INDEX(Anvendelseskode!D:D,MATCH($E426,Anvendelseskode!$A:$A,0))</f>
        <v>Handel og servicevirksomheder</v>
      </c>
      <c r="O426" s="1" t="str">
        <f ca="1">IFERROR(INDEX(SBi!$2:$2,MATCH(G426,SBi!$1:$1,1)),SBi!$K$2)</f>
        <v>1951-1960</v>
      </c>
      <c r="P426" s="1">
        <f ca="1">IFERROR(INDEX(SBi!$C$3:$K$28,MATCH(E426,SBi!$B$3:$B$28,0),MATCH(O426,SBi!$C$2:$K$2,0)),0)</f>
        <v>126.7</v>
      </c>
      <c r="Q426" s="19">
        <f t="shared" ca="1" si="86"/>
        <v>12.923399999999999</v>
      </c>
      <c r="R426" s="19" t="str">
        <f ca="1">IFERROR(INDEX(VpD!$2:$2,MATCH(G426,VpD!$1:$1,1)),VpD!$I$2)</f>
        <v>1951-1960</v>
      </c>
      <c r="S426" s="1">
        <f ca="1">IFERROR(INDEX(VpD!$C$3:$I$27,MATCH(E426,VpD!$B$3:$B$27,0),MATCH(R426,VpD!$C$2:$I$2,0)),0)</f>
        <v>126</v>
      </c>
      <c r="T426" s="19">
        <f t="shared" ca="1" si="87"/>
        <v>12.852</v>
      </c>
      <c r="U426" s="14" t="str">
        <f t="shared" ca="1" si="88"/>
        <v xml:space="preserve">712859.26 </v>
      </c>
      <c r="V426" s="14" t="str">
        <f t="shared" ca="1" si="89"/>
        <v>6169287.96</v>
      </c>
      <c r="W426" s="14" t="str">
        <f t="shared" ca="1" si="90"/>
        <v>POINT(712859.26 6169287.96)</v>
      </c>
      <c r="X426" s="14" t="str">
        <f>IFERROR(INDEX(BygningOmraade!B:B,MATCH(A426,BygningOmraade!A:A,0)),"")</f>
        <v/>
      </c>
    </row>
    <row r="427" spans="1:24" s="14" customFormat="1" x14ac:dyDescent="0.25">
      <c r="A427" s="14">
        <f t="shared" si="78"/>
        <v>427</v>
      </c>
      <c r="B427" s="14" t="str">
        <f t="shared" ca="1" si="79"/>
        <v>15d080b3-c80a-4dba-b861-b932a7e7fed0</v>
      </c>
      <c r="C427" s="14" t="str">
        <f t="shared" ca="1" si="80"/>
        <v>0a3f507e-1eab-32b8-e044-0003ba298018</v>
      </c>
      <c r="D427" s="14">
        <f t="shared" ca="1" si="81"/>
        <v>994784</v>
      </c>
      <c r="E427" s="1">
        <f t="shared" ca="1" si="82"/>
        <v>120</v>
      </c>
      <c r="F427" s="1">
        <f t="shared" ca="1" si="83"/>
        <v>143</v>
      </c>
      <c r="G427" s="1">
        <f t="shared" ca="1" si="84"/>
        <v>1969</v>
      </c>
      <c r="H427" s="1" t="str">
        <f ca="1">IFERROR(INDEX(Varmeinstallation!B:B,MATCH(INDIRECT($A$1&amp;"L"&amp;A427)*1,Varmeinstallation!A:A,0)),"Ingen varmeinstallationer")</f>
        <v>Centralvarme fra eget anlæg, et-kammer fyr</v>
      </c>
      <c r="I427" s="1" t="str">
        <f ca="1">IFERROR(INDEX(Opvarmningsmiddel!B:B,MATCH(INDIRECT($A$1&amp;"M"&amp;A427)*1,Opvarmningsmiddel!A:A,0)),"")</f>
        <v>Naturgas</v>
      </c>
      <c r="J427" s="1">
        <f t="shared" ca="1" si="85"/>
        <v>0</v>
      </c>
      <c r="K427" s="1" t="str">
        <f ca="1">IFERROR(INDEX(Relationstabel!$C$3:$K$10,MATCH(VALUE(INDIRECT($A$1&amp;"L"&amp;A427)),Relationstabel!$A$3:$A$10,0),MATCH(IFERROR(VALUE(INDIRECT($A$1&amp;"M"&amp;A427)),0),Relationstabel!$C$1:$K$1,0)),"Ingen varmeinstallationer")</f>
        <v>Naturgas</v>
      </c>
      <c r="L427" s="1" t="str">
        <f ca="1">INDEX(Anvendelseskode!B:B,MATCH($E427,Anvendelseskode!$A:$A,0))</f>
        <v>Fritliggende enfamilieshus (parcelhus)</v>
      </c>
      <c r="M427" s="1" t="str">
        <f ca="1">INDEX(Anvendelseskode!C:C,MATCH($E427,Anvendelseskode!$A:$A,0))</f>
        <v>Parcelhuse</v>
      </c>
      <c r="N427" s="1" t="str">
        <f ca="1">INDEX(Anvendelseskode!D:D,MATCH($E427,Anvendelseskode!$A:$A,0))</f>
        <v>Private husholdninger</v>
      </c>
      <c r="O427" s="1" t="str">
        <f ca="1">IFERROR(INDEX(SBi!$2:$2,MATCH(G427,SBi!$1:$1,1)),SBi!$K$2)</f>
        <v>1961-1972</v>
      </c>
      <c r="P427" s="1">
        <f ca="1">IFERROR(INDEX(SBi!$C$3:$K$28,MATCH(E427,SBi!$B$3:$B$28,0),MATCH(O427,SBi!$C$2:$K$2,0)),0)</f>
        <v>134.30000000000001</v>
      </c>
      <c r="Q427" s="19">
        <f t="shared" ca="1" si="86"/>
        <v>19.204900000000002</v>
      </c>
      <c r="R427" s="19" t="str">
        <f ca="1">IFERROR(INDEX(VpD!$2:$2,MATCH(G427,VpD!$1:$1,1)),VpD!$I$2)</f>
        <v>1961-1972</v>
      </c>
      <c r="S427" s="1">
        <f ca="1">IFERROR(INDEX(VpD!$C$3:$I$27,MATCH(E427,VpD!$B$3:$B$27,0),MATCH(R427,VpD!$C$2:$I$2,0)),0)</f>
        <v>143</v>
      </c>
      <c r="T427" s="19">
        <f t="shared" ca="1" si="87"/>
        <v>20.449000000000002</v>
      </c>
      <c r="U427" s="14" t="str">
        <f t="shared" ca="1" si="88"/>
        <v xml:space="preserve">711602.57 </v>
      </c>
      <c r="V427" s="14" t="str">
        <f t="shared" ca="1" si="89"/>
        <v>6172157.12</v>
      </c>
      <c r="W427" s="14" t="str">
        <f t="shared" ca="1" si="90"/>
        <v>POINT(711602.57 6172157.12)</v>
      </c>
      <c r="X427" s="14" t="str">
        <f>IFERROR(INDEX(BygningOmraade!B:B,MATCH(A427,BygningOmraade!A:A,0)),"")</f>
        <v/>
      </c>
    </row>
    <row r="428" spans="1:24" s="14" customFormat="1" x14ac:dyDescent="0.25">
      <c r="A428" s="14">
        <f t="shared" si="78"/>
        <v>428</v>
      </c>
      <c r="B428" s="14" t="str">
        <f t="shared" ca="1" si="79"/>
        <v>15db996b-ad4f-49e3-9172-03880ff63fc9</v>
      </c>
      <c r="C428" s="14" t="str">
        <f t="shared" ca="1" si="80"/>
        <v>0a3f507e-21d5-32b8-e044-0003ba298018</v>
      </c>
      <c r="D428" s="14">
        <f t="shared" ca="1" si="81"/>
        <v>997067</v>
      </c>
      <c r="E428" s="1">
        <f t="shared" ca="1" si="82"/>
        <v>130</v>
      </c>
      <c r="F428" s="1">
        <f t="shared" ca="1" si="83"/>
        <v>109</v>
      </c>
      <c r="G428" s="1">
        <f t="shared" ca="1" si="84"/>
        <v>1978</v>
      </c>
      <c r="H428" s="1" t="str">
        <f ca="1">IFERROR(INDEX(Varmeinstallation!B:B,MATCH(INDIRECT($A$1&amp;"L"&amp;A428)*1,Varmeinstallation!A:A,0)),"Ingen varmeinstallationer")</f>
        <v>Fjernvarme/blokvarme (radiatorsystemer eller varmluftanlæg)</v>
      </c>
      <c r="I428" s="1" t="str">
        <f ca="1">IFERROR(INDEX(Opvarmningsmiddel!B:B,MATCH(INDIRECT($A$1&amp;"M"&amp;A428)*1,Opvarmningsmiddel!A:A,0)),"")</f>
        <v/>
      </c>
      <c r="J428" s="1">
        <f t="shared" ca="1" si="85"/>
        <v>0</v>
      </c>
      <c r="K428" s="1" t="str">
        <f ca="1">IFERROR(INDEX(Relationstabel!$C$3:$K$10,MATCH(VALUE(INDIRECT($A$1&amp;"L"&amp;A428)),Relationstabel!$A$3:$A$10,0),MATCH(IFERROR(VALUE(INDIRECT($A$1&amp;"M"&amp;A428)),0),Relationstabel!$C$1:$K$1,0)),"Ingen varmeinstallationer")</f>
        <v>Fjernvarme/ Blokvarme</v>
      </c>
      <c r="L428" s="1" t="str">
        <f ca="1">INDEX(Anvendelseskode!B:B,MATCH($E428,Anvendelseskode!$A:$A,0))</f>
        <v>Række-, kæde-, dobbelthus (lodret adskillelse mellem enhederne)</v>
      </c>
      <c r="M428" s="1" t="str">
        <f ca="1">INDEX(Anvendelseskode!C:C,MATCH($E428,Anvendelseskode!$A:$A,0))</f>
        <v>Række-, kæde og dobbelthuse</v>
      </c>
      <c r="N428" s="1" t="str">
        <f ca="1">INDEX(Anvendelseskode!D:D,MATCH($E428,Anvendelseskode!$A:$A,0))</f>
        <v>Private husholdninger</v>
      </c>
      <c r="O428" s="1" t="str">
        <f ca="1">IFERROR(INDEX(SBi!$2:$2,MATCH(G428,SBi!$1:$1,1)),SBi!$K$2)</f>
        <v>1973-1978</v>
      </c>
      <c r="P428" s="1">
        <f ca="1">IFERROR(INDEX(SBi!$C$3:$K$28,MATCH(E428,SBi!$B$3:$B$28,0),MATCH(O428,SBi!$C$2:$K$2,0)),0)</f>
        <v>112.6</v>
      </c>
      <c r="Q428" s="19">
        <f t="shared" ca="1" si="86"/>
        <v>12.273399999999999</v>
      </c>
      <c r="R428" s="19" t="str">
        <f ca="1">IFERROR(INDEX(VpD!$2:$2,MATCH(G428,VpD!$1:$1,1)),VpD!$I$2)</f>
        <v>1973-1978</v>
      </c>
      <c r="S428" s="1">
        <f ca="1">IFERROR(INDEX(VpD!$C$3:$I$27,MATCH(E428,VpD!$B$3:$B$27,0),MATCH(R428,VpD!$C$2:$I$2,0)),0)</f>
        <v>98</v>
      </c>
      <c r="T428" s="19">
        <f t="shared" ca="1" si="87"/>
        <v>10.682</v>
      </c>
      <c r="U428" s="14" t="str">
        <f t="shared" ca="1" si="88"/>
        <v xml:space="preserve">713570.71 </v>
      </c>
      <c r="V428" s="14" t="str">
        <f t="shared" ca="1" si="89"/>
        <v>6169715.97</v>
      </c>
      <c r="W428" s="14" t="str">
        <f t="shared" ca="1" si="90"/>
        <v>POINT(713570.71 6169715.97)</v>
      </c>
      <c r="X428" s="14" t="str">
        <f>IFERROR(INDEX(BygningOmraade!B:B,MATCH(A428,BygningOmraade!A:A,0)),"")</f>
        <v/>
      </c>
    </row>
    <row r="429" spans="1:24" s="14" customFormat="1" x14ac:dyDescent="0.25">
      <c r="A429" s="14">
        <f t="shared" si="78"/>
        <v>429</v>
      </c>
      <c r="B429" s="14" t="str">
        <f t="shared" ca="1" si="79"/>
        <v>1616b630-66d5-4335-b47f-222620da5b3a</v>
      </c>
      <c r="C429" s="14" t="str">
        <f t="shared" ca="1" si="80"/>
        <v>0a3f507e-1c32-32b8-e044-0003ba298018</v>
      </c>
      <c r="D429" s="14">
        <f t="shared" ca="1" si="81"/>
        <v>997252</v>
      </c>
      <c r="E429" s="1">
        <f t="shared" ca="1" si="82"/>
        <v>130</v>
      </c>
      <c r="F429" s="1">
        <f t="shared" ca="1" si="83"/>
        <v>130</v>
      </c>
      <c r="G429" s="1">
        <f t="shared" ca="1" si="84"/>
        <v>1964</v>
      </c>
      <c r="H429" s="1" t="str">
        <f ca="1">IFERROR(INDEX(Varmeinstallation!B:B,MATCH(INDIRECT($A$1&amp;"L"&amp;A429)*1,Varmeinstallation!A:A,0)),"Ingen varmeinstallationer")</f>
        <v>Centralvarme fra eget anlæg, et-kammer fyr</v>
      </c>
      <c r="I429" s="1" t="str">
        <f ca="1">IFERROR(INDEX(Opvarmningsmiddel!B:B,MATCH(INDIRECT($A$1&amp;"M"&amp;A429)*1,Opvarmningsmiddel!A:A,0)),"")</f>
        <v>Naturgas</v>
      </c>
      <c r="J429" s="1">
        <f t="shared" ca="1" si="85"/>
        <v>2</v>
      </c>
      <c r="K429" s="1" t="str">
        <f ca="1">IFERROR(INDEX(Relationstabel!$C$3:$K$10,MATCH(VALUE(INDIRECT($A$1&amp;"L"&amp;A429)),Relationstabel!$A$3:$A$10,0),MATCH(IFERROR(VALUE(INDIRECT($A$1&amp;"M"&amp;A429)),0),Relationstabel!$C$1:$K$1,0)),"Ingen varmeinstallationer")</f>
        <v>Naturgas</v>
      </c>
      <c r="L429" s="1" t="str">
        <f ca="1">INDEX(Anvendelseskode!B:B,MATCH($E429,Anvendelseskode!$A:$A,0))</f>
        <v>Række-, kæde-, dobbelthus (lodret adskillelse mellem enhederne)</v>
      </c>
      <c r="M429" s="1" t="str">
        <f ca="1">INDEX(Anvendelseskode!C:C,MATCH($E429,Anvendelseskode!$A:$A,0))</f>
        <v>Række-, kæde og dobbelthuse</v>
      </c>
      <c r="N429" s="1" t="str">
        <f ca="1">INDEX(Anvendelseskode!D:D,MATCH($E429,Anvendelseskode!$A:$A,0))</f>
        <v>Private husholdninger</v>
      </c>
      <c r="O429" s="1" t="str">
        <f ca="1">IFERROR(INDEX(SBi!$2:$2,MATCH(G429,SBi!$1:$1,1)),SBi!$K$2)</f>
        <v>1961-1972</v>
      </c>
      <c r="P429" s="1">
        <f ca="1">IFERROR(INDEX(SBi!$C$3:$K$28,MATCH(E429,SBi!$B$3:$B$28,0),MATCH(O429,SBi!$C$2:$K$2,0)),0)</f>
        <v>119.9</v>
      </c>
      <c r="Q429" s="19">
        <f t="shared" ca="1" si="86"/>
        <v>15.587</v>
      </c>
      <c r="R429" s="19" t="str">
        <f ca="1">IFERROR(INDEX(VpD!$2:$2,MATCH(G429,VpD!$1:$1,1)),VpD!$I$2)</f>
        <v>1961-1972</v>
      </c>
      <c r="S429" s="1">
        <f ca="1">IFERROR(INDEX(VpD!$C$3:$I$27,MATCH(E429,VpD!$B$3:$B$27,0),MATCH(R429,VpD!$C$2:$I$2,0)),0)</f>
        <v>120</v>
      </c>
      <c r="T429" s="19">
        <f t="shared" ca="1" si="87"/>
        <v>15.6</v>
      </c>
      <c r="U429" s="14" t="str">
        <f t="shared" ca="1" si="88"/>
        <v xml:space="preserve">713728.28 </v>
      </c>
      <c r="V429" s="14" t="str">
        <f t="shared" ca="1" si="89"/>
        <v>6169062.8</v>
      </c>
      <c r="W429" s="14" t="str">
        <f t="shared" ca="1" si="90"/>
        <v>POINT(713728.28 6169062.8)</v>
      </c>
      <c r="X429" s="14" t="str">
        <f>IFERROR(INDEX(BygningOmraade!B:B,MATCH(A429,BygningOmraade!A:A,0)),"")</f>
        <v/>
      </c>
    </row>
    <row r="430" spans="1:24" s="14" customFormat="1" x14ac:dyDescent="0.25">
      <c r="A430" s="14">
        <f t="shared" si="78"/>
        <v>430</v>
      </c>
      <c r="B430" s="14" t="str">
        <f t="shared" ca="1" si="79"/>
        <v>16285ebb-6806-45de-bbe7-780d6e6e33ff</v>
      </c>
      <c r="C430" s="14" t="str">
        <f t="shared" ca="1" si="80"/>
        <v>3cae7253-096e-0f90-e044-0003ba298018</v>
      </c>
      <c r="D430" s="14">
        <f t="shared" ca="1" si="81"/>
        <v>2685053</v>
      </c>
      <c r="E430" s="1">
        <f t="shared" ca="1" si="82"/>
        <v>130</v>
      </c>
      <c r="F430" s="1">
        <f t="shared" ca="1" si="83"/>
        <v>118</v>
      </c>
      <c r="G430" s="1">
        <f t="shared" ca="1" si="84"/>
        <v>2008</v>
      </c>
      <c r="H430" s="1" t="str">
        <f ca="1">IFERROR(INDEX(Varmeinstallation!B:B,MATCH(INDIRECT($A$1&amp;"L"&amp;A430)*1,Varmeinstallation!A:A,0)),"Ingen varmeinstallationer")</f>
        <v>Fjernvarme/blokvarme (radiatorsystemer eller varmluftanlæg)</v>
      </c>
      <c r="I430" s="1" t="str">
        <f ca="1">IFERROR(INDEX(Opvarmningsmiddel!B:B,MATCH(INDIRECT($A$1&amp;"M"&amp;A430)*1,Opvarmningsmiddel!A:A,0)),"")</f>
        <v/>
      </c>
      <c r="J430" s="1">
        <f t="shared" ca="1" si="85"/>
        <v>90</v>
      </c>
      <c r="K430" s="1" t="str">
        <f ca="1">IFERROR(INDEX(Relationstabel!$C$3:$K$10,MATCH(VALUE(INDIRECT($A$1&amp;"L"&amp;A430)),Relationstabel!$A$3:$A$10,0),MATCH(IFERROR(VALUE(INDIRECT($A$1&amp;"M"&amp;A430)),0),Relationstabel!$C$1:$K$1,0)),"Ingen varmeinstallationer")</f>
        <v>Fjernvarme/ Blokvarme</v>
      </c>
      <c r="L430" s="1" t="str">
        <f ca="1">INDEX(Anvendelseskode!B:B,MATCH($E430,Anvendelseskode!$A:$A,0))</f>
        <v>Række-, kæde-, dobbelthus (lodret adskillelse mellem enhederne)</v>
      </c>
      <c r="M430" s="1" t="str">
        <f ca="1">INDEX(Anvendelseskode!C:C,MATCH($E430,Anvendelseskode!$A:$A,0))</f>
        <v>Række-, kæde og dobbelthuse</v>
      </c>
      <c r="N430" s="1" t="str">
        <f ca="1">INDEX(Anvendelseskode!D:D,MATCH($E430,Anvendelseskode!$A:$A,0))</f>
        <v>Private husholdninger</v>
      </c>
      <c r="O430" s="1" t="str">
        <f ca="1">IFERROR(INDEX(SBi!$2:$2,MATCH(G430,SBi!$1:$1,1)),SBi!$K$2)</f>
        <v>Efter 2006</v>
      </c>
      <c r="P430" s="1">
        <f ca="1">IFERROR(INDEX(SBi!$C$3:$K$28,MATCH(E430,SBi!$B$3:$B$28,0),MATCH(O430,SBi!$C$2:$K$2,0)),0)</f>
        <v>66.400000000000006</v>
      </c>
      <c r="Q430" s="19">
        <f t="shared" ca="1" si="86"/>
        <v>7.8352000000000004</v>
      </c>
      <c r="R430" s="19" t="str">
        <f ca="1">IFERROR(INDEX(VpD!$2:$2,MATCH(G430,VpD!$1:$1,1)),VpD!$I$2)</f>
        <v>&gt;1998</v>
      </c>
      <c r="S430" s="1">
        <f ca="1">IFERROR(INDEX(VpD!$C$3:$I$27,MATCH(E430,VpD!$B$3:$B$27,0),MATCH(R430,VpD!$C$2:$I$2,0)),0)</f>
        <v>65</v>
      </c>
      <c r="T430" s="19">
        <f t="shared" ca="1" si="87"/>
        <v>7.67</v>
      </c>
      <c r="U430" s="14" t="str">
        <f t="shared" ca="1" si="88"/>
        <v xml:space="preserve">711713.03 </v>
      </c>
      <c r="V430" s="14" t="str">
        <f t="shared" ca="1" si="89"/>
        <v>6172760.18</v>
      </c>
      <c r="W430" s="14" t="str">
        <f t="shared" ca="1" si="90"/>
        <v>POINT(711713.03 6172760.18)</v>
      </c>
      <c r="X430" s="14" t="str">
        <f>IFERROR(INDEX(BygningOmraade!B:B,MATCH(A430,BygningOmraade!A:A,0)),"")</f>
        <v/>
      </c>
    </row>
    <row r="431" spans="1:24" s="14" customFormat="1" x14ac:dyDescent="0.25">
      <c r="A431" s="14">
        <f t="shared" si="78"/>
        <v>431</v>
      </c>
      <c r="B431" s="14" t="str">
        <f t="shared" ca="1" si="79"/>
        <v>1630e0d8-73d2-4242-b88f-5bae0cea0e00</v>
      </c>
      <c r="C431" s="14" t="str">
        <f t="shared" ca="1" si="80"/>
        <v>0a3f507e-1aa0-32b8-e044-0003ba298018</v>
      </c>
      <c r="D431" s="14">
        <f t="shared" ca="1" si="81"/>
        <v>997520</v>
      </c>
      <c r="E431" s="1">
        <f t="shared" ca="1" si="82"/>
        <v>120</v>
      </c>
      <c r="F431" s="1">
        <f t="shared" ca="1" si="83"/>
        <v>132</v>
      </c>
      <c r="G431" s="1">
        <f t="shared" ca="1" si="84"/>
        <v>1955</v>
      </c>
      <c r="H431" s="1" t="str">
        <f ca="1">IFERROR(INDEX(Varmeinstallation!B:B,MATCH(INDIRECT($A$1&amp;"L"&amp;A431)*1,Varmeinstallation!A:A,0)),"Ingen varmeinstallationer")</f>
        <v>Varmepumpe</v>
      </c>
      <c r="I431" s="1" t="str">
        <f ca="1">IFERROR(INDEX(Opvarmningsmiddel!B:B,MATCH(INDIRECT($A$1&amp;"M"&amp;A431)*1,Opvarmningsmiddel!A:A,0)),"")</f>
        <v>Elektricitet</v>
      </c>
      <c r="J431" s="1">
        <f t="shared" ca="1" si="85"/>
        <v>0</v>
      </c>
      <c r="K431" s="1" t="str">
        <f ca="1">IFERROR(INDEX(Relationstabel!$C$3:$K$10,MATCH(VALUE(INDIRECT($A$1&amp;"L"&amp;A431)),Relationstabel!$A$3:$A$10,0),MATCH(IFERROR(VALUE(INDIRECT($A$1&amp;"M"&amp;A431)),0),Relationstabel!$C$1:$K$1,0)),"Ingen varmeinstallationer")</f>
        <v>Varmepumpe</v>
      </c>
      <c r="L431" s="1" t="str">
        <f ca="1">INDEX(Anvendelseskode!B:B,MATCH($E431,Anvendelseskode!$A:$A,0))</f>
        <v>Fritliggende enfamilieshus (parcelhus)</v>
      </c>
      <c r="M431" s="1" t="str">
        <f ca="1">INDEX(Anvendelseskode!C:C,MATCH($E431,Anvendelseskode!$A:$A,0))</f>
        <v>Parcelhuse</v>
      </c>
      <c r="N431" s="1" t="str">
        <f ca="1">INDEX(Anvendelseskode!D:D,MATCH($E431,Anvendelseskode!$A:$A,0))</f>
        <v>Private husholdninger</v>
      </c>
      <c r="O431" s="1" t="str">
        <f ca="1">IFERROR(INDEX(SBi!$2:$2,MATCH(G431,SBi!$1:$1,1)),SBi!$K$2)</f>
        <v>1951-1960</v>
      </c>
      <c r="P431" s="1">
        <f ca="1">IFERROR(INDEX(SBi!$C$3:$K$28,MATCH(E431,SBi!$B$3:$B$28,0),MATCH(O431,SBi!$C$2:$K$2,0)),0)</f>
        <v>154.9</v>
      </c>
      <c r="Q431" s="19">
        <f t="shared" ca="1" si="86"/>
        <v>20.4468</v>
      </c>
      <c r="R431" s="19" t="str">
        <f ca="1">IFERROR(INDEX(VpD!$2:$2,MATCH(G431,VpD!$1:$1,1)),VpD!$I$2)</f>
        <v>1951-1960</v>
      </c>
      <c r="S431" s="1">
        <f ca="1">IFERROR(INDEX(VpD!$C$3:$I$27,MATCH(E431,VpD!$B$3:$B$27,0),MATCH(R431,VpD!$C$2:$I$2,0)),0)</f>
        <v>204</v>
      </c>
      <c r="T431" s="19">
        <f t="shared" ca="1" si="87"/>
        <v>26.928000000000001</v>
      </c>
      <c r="U431" s="14" t="str">
        <f t="shared" ca="1" si="88"/>
        <v xml:space="preserve">713891.35 </v>
      </c>
      <c r="V431" s="14" t="str">
        <f t="shared" ca="1" si="89"/>
        <v>6168886.47</v>
      </c>
      <c r="W431" s="14" t="str">
        <f t="shared" ca="1" si="90"/>
        <v>POINT(713891.35 6168886.47)</v>
      </c>
      <c r="X431" s="14" t="str">
        <f>IFERROR(INDEX(BygningOmraade!B:B,MATCH(A431,BygningOmraade!A:A,0)),"")</f>
        <v/>
      </c>
    </row>
    <row r="432" spans="1:24" s="14" customFormat="1" x14ac:dyDescent="0.25">
      <c r="A432" s="14">
        <f t="shared" si="78"/>
        <v>432</v>
      </c>
      <c r="B432" s="14" t="str">
        <f t="shared" ca="1" si="79"/>
        <v>163b2036-b720-48ce-98aa-04bbc821bf38</v>
      </c>
      <c r="C432" s="14" t="str">
        <f t="shared" ca="1" si="80"/>
        <v>0a3f507e-1a6f-32b8-e044-0003ba298018</v>
      </c>
      <c r="D432" s="14">
        <f t="shared" ca="1" si="81"/>
        <v>997692</v>
      </c>
      <c r="E432" s="1">
        <f t="shared" ca="1" si="82"/>
        <v>120</v>
      </c>
      <c r="F432" s="1">
        <f t="shared" ca="1" si="83"/>
        <v>155</v>
      </c>
      <c r="G432" s="1">
        <f t="shared" ca="1" si="84"/>
        <v>1976</v>
      </c>
      <c r="H432" s="1" t="str">
        <f ca="1">IFERROR(INDEX(Varmeinstallation!B:B,MATCH(INDIRECT($A$1&amp;"L"&amp;A432)*1,Varmeinstallation!A:A,0)),"Ingen varmeinstallationer")</f>
        <v>Centralvarme fra eget anlæg, et-kammer fyr</v>
      </c>
      <c r="I432" s="1" t="str">
        <f ca="1">IFERROR(INDEX(Opvarmningsmiddel!B:B,MATCH(INDIRECT($A$1&amp;"M"&amp;A432)*1,Opvarmningsmiddel!A:A,0)),"")</f>
        <v>Naturgas</v>
      </c>
      <c r="J432" s="1">
        <f t="shared" ca="1" si="85"/>
        <v>0</v>
      </c>
      <c r="K432" s="1" t="str">
        <f ca="1">IFERROR(INDEX(Relationstabel!$C$3:$K$10,MATCH(VALUE(INDIRECT($A$1&amp;"L"&amp;A432)),Relationstabel!$A$3:$A$10,0),MATCH(IFERROR(VALUE(INDIRECT($A$1&amp;"M"&amp;A432)),0),Relationstabel!$C$1:$K$1,0)),"Ingen varmeinstallationer")</f>
        <v>Naturgas</v>
      </c>
      <c r="L432" s="1" t="str">
        <f ca="1">INDEX(Anvendelseskode!B:B,MATCH($E432,Anvendelseskode!$A:$A,0))</f>
        <v>Fritliggende enfamilieshus (parcelhus)</v>
      </c>
      <c r="M432" s="1" t="str">
        <f ca="1">INDEX(Anvendelseskode!C:C,MATCH($E432,Anvendelseskode!$A:$A,0))</f>
        <v>Parcelhuse</v>
      </c>
      <c r="N432" s="1" t="str">
        <f ca="1">INDEX(Anvendelseskode!D:D,MATCH($E432,Anvendelseskode!$A:$A,0))</f>
        <v>Private husholdninger</v>
      </c>
      <c r="O432" s="1" t="str">
        <f ca="1">IFERROR(INDEX(SBi!$2:$2,MATCH(G432,SBi!$1:$1,1)),SBi!$K$2)</f>
        <v>1973-1978</v>
      </c>
      <c r="P432" s="1">
        <f ca="1">IFERROR(INDEX(SBi!$C$3:$K$28,MATCH(E432,SBi!$B$3:$B$28,0),MATCH(O432,SBi!$C$2:$K$2,0)),0)</f>
        <v>119.8</v>
      </c>
      <c r="Q432" s="19">
        <f t="shared" ca="1" si="86"/>
        <v>18.568999999999999</v>
      </c>
      <c r="R432" s="19" t="str">
        <f ca="1">IFERROR(INDEX(VpD!$2:$2,MATCH(G432,VpD!$1:$1,1)),VpD!$I$2)</f>
        <v>1973-1978</v>
      </c>
      <c r="S432" s="1">
        <f ca="1">IFERROR(INDEX(VpD!$C$3:$I$27,MATCH(E432,VpD!$B$3:$B$27,0),MATCH(R432,VpD!$C$2:$I$2,0)),0)</f>
        <v>117</v>
      </c>
      <c r="T432" s="19">
        <f t="shared" ca="1" si="87"/>
        <v>18.135000000000002</v>
      </c>
      <c r="U432" s="14" t="str">
        <f t="shared" ca="1" si="88"/>
        <v xml:space="preserve">714140.78 </v>
      </c>
      <c r="V432" s="14" t="str">
        <f t="shared" ca="1" si="89"/>
        <v>6169104.73</v>
      </c>
      <c r="W432" s="14" t="str">
        <f t="shared" ca="1" si="90"/>
        <v>POINT(714140.78 6169104.73)</v>
      </c>
      <c r="X432" s="14" t="str">
        <f>IFERROR(INDEX(BygningOmraade!B:B,MATCH(A432,BygningOmraade!A:A,0)),"")</f>
        <v/>
      </c>
    </row>
    <row r="433" spans="1:24" s="14" customFormat="1" x14ac:dyDescent="0.25">
      <c r="A433" s="14">
        <f t="shared" si="78"/>
        <v>433</v>
      </c>
      <c r="B433" s="14" t="str">
        <f t="shared" ca="1" si="79"/>
        <v>1644ca33-0493-4bcc-b971-927814cf729d</v>
      </c>
      <c r="C433" s="14" t="str">
        <f t="shared" ca="1" si="80"/>
        <v>0a3f507e-1e59-32b8-e044-0003ba298018</v>
      </c>
      <c r="D433" s="14">
        <f t="shared" ca="1" si="81"/>
        <v>994391</v>
      </c>
      <c r="E433" s="1">
        <f t="shared" ca="1" si="82"/>
        <v>120</v>
      </c>
      <c r="F433" s="1">
        <f t="shared" ca="1" si="83"/>
        <v>138</v>
      </c>
      <c r="G433" s="1">
        <f t="shared" ca="1" si="84"/>
        <v>1970</v>
      </c>
      <c r="H433" s="1" t="str">
        <f ca="1">IFERROR(INDEX(Varmeinstallation!B:B,MATCH(INDIRECT($A$1&amp;"L"&amp;A433)*1,Varmeinstallation!A:A,0)),"Ingen varmeinstallationer")</f>
        <v>Centralvarme fra eget anlæg, et-kammer fyr</v>
      </c>
      <c r="I433" s="1" t="str">
        <f ca="1">IFERROR(INDEX(Opvarmningsmiddel!B:B,MATCH(INDIRECT($A$1&amp;"M"&amp;A433)*1,Opvarmningsmiddel!A:A,0)),"")</f>
        <v>Naturgas</v>
      </c>
      <c r="J433" s="1">
        <f t="shared" ca="1" si="85"/>
        <v>0</v>
      </c>
      <c r="K433" s="1" t="str">
        <f ca="1">IFERROR(INDEX(Relationstabel!$C$3:$K$10,MATCH(VALUE(INDIRECT($A$1&amp;"L"&amp;A433)),Relationstabel!$A$3:$A$10,0),MATCH(IFERROR(VALUE(INDIRECT($A$1&amp;"M"&amp;A433)),0),Relationstabel!$C$1:$K$1,0)),"Ingen varmeinstallationer")</f>
        <v>Naturgas</v>
      </c>
      <c r="L433" s="1" t="str">
        <f ca="1">INDEX(Anvendelseskode!B:B,MATCH($E433,Anvendelseskode!$A:$A,0))</f>
        <v>Fritliggende enfamilieshus (parcelhus)</v>
      </c>
      <c r="M433" s="1" t="str">
        <f ca="1">INDEX(Anvendelseskode!C:C,MATCH($E433,Anvendelseskode!$A:$A,0))</f>
        <v>Parcelhuse</v>
      </c>
      <c r="N433" s="1" t="str">
        <f ca="1">INDEX(Anvendelseskode!D:D,MATCH($E433,Anvendelseskode!$A:$A,0))</f>
        <v>Private husholdninger</v>
      </c>
      <c r="O433" s="1" t="str">
        <f ca="1">IFERROR(INDEX(SBi!$2:$2,MATCH(G433,SBi!$1:$1,1)),SBi!$K$2)</f>
        <v>1961-1972</v>
      </c>
      <c r="P433" s="1">
        <f ca="1">IFERROR(INDEX(SBi!$C$3:$K$28,MATCH(E433,SBi!$B$3:$B$28,0),MATCH(O433,SBi!$C$2:$K$2,0)),0)</f>
        <v>134.30000000000001</v>
      </c>
      <c r="Q433" s="19">
        <f t="shared" ca="1" si="86"/>
        <v>18.5334</v>
      </c>
      <c r="R433" s="19" t="str">
        <f ca="1">IFERROR(INDEX(VpD!$2:$2,MATCH(G433,VpD!$1:$1,1)),VpD!$I$2)</f>
        <v>1961-1972</v>
      </c>
      <c r="S433" s="1">
        <f ca="1">IFERROR(INDEX(VpD!$C$3:$I$27,MATCH(E433,VpD!$B$3:$B$27,0),MATCH(R433,VpD!$C$2:$I$2,0)),0)</f>
        <v>143</v>
      </c>
      <c r="T433" s="19">
        <f t="shared" ca="1" si="87"/>
        <v>19.734000000000002</v>
      </c>
      <c r="U433" s="14" t="str">
        <f t="shared" ca="1" si="88"/>
        <v xml:space="preserve">711566.84 </v>
      </c>
      <c r="V433" s="14" t="str">
        <f t="shared" ca="1" si="89"/>
        <v>6171798.42</v>
      </c>
      <c r="W433" s="14" t="str">
        <f t="shared" ca="1" si="90"/>
        <v>POINT(711566.84 6171798.42)</v>
      </c>
      <c r="X433" s="14" t="str">
        <f>IFERROR(INDEX(BygningOmraade!B:B,MATCH(A433,BygningOmraade!A:A,0)),"")</f>
        <v/>
      </c>
    </row>
    <row r="434" spans="1:24" s="14" customFormat="1" x14ac:dyDescent="0.25">
      <c r="A434" s="14">
        <f t="shared" si="78"/>
        <v>434</v>
      </c>
      <c r="B434" s="14" t="str">
        <f t="shared" ca="1" si="79"/>
        <v>16588d1b-43cb-44b8-8553-2071a405ba3b</v>
      </c>
      <c r="C434" s="14" t="str">
        <f t="shared" ca="1" si="80"/>
        <v>0a3f507e-2171-32b8-e044-0003ba298018</v>
      </c>
      <c r="D434" s="14">
        <f t="shared" ca="1" si="81"/>
        <v>997143</v>
      </c>
      <c r="E434" s="1">
        <f t="shared" ca="1" si="82"/>
        <v>130</v>
      </c>
      <c r="F434" s="1">
        <f t="shared" ca="1" si="83"/>
        <v>109</v>
      </c>
      <c r="G434" s="1">
        <f t="shared" ca="1" si="84"/>
        <v>1978</v>
      </c>
      <c r="H434" s="1" t="str">
        <f ca="1">IFERROR(INDEX(Varmeinstallation!B:B,MATCH(INDIRECT($A$1&amp;"L"&amp;A434)*1,Varmeinstallation!A:A,0)),"Ingen varmeinstallationer")</f>
        <v>Fjernvarme/blokvarme (radiatorsystemer eller varmluftanlæg)</v>
      </c>
      <c r="I434" s="1" t="str">
        <f ca="1">IFERROR(INDEX(Opvarmningsmiddel!B:B,MATCH(INDIRECT($A$1&amp;"M"&amp;A434)*1,Opvarmningsmiddel!A:A,0)),"")</f>
        <v/>
      </c>
      <c r="J434" s="1">
        <f t="shared" ca="1" si="85"/>
        <v>0</v>
      </c>
      <c r="K434" s="1" t="str">
        <f ca="1">IFERROR(INDEX(Relationstabel!$C$3:$K$10,MATCH(VALUE(INDIRECT($A$1&amp;"L"&amp;A434)),Relationstabel!$A$3:$A$10,0),MATCH(IFERROR(VALUE(INDIRECT($A$1&amp;"M"&amp;A434)),0),Relationstabel!$C$1:$K$1,0)),"Ingen varmeinstallationer")</f>
        <v>Fjernvarme/ Blokvarme</v>
      </c>
      <c r="L434" s="1" t="str">
        <f ca="1">INDEX(Anvendelseskode!B:B,MATCH($E434,Anvendelseskode!$A:$A,0))</f>
        <v>Række-, kæde-, dobbelthus (lodret adskillelse mellem enhederne)</v>
      </c>
      <c r="M434" s="1" t="str">
        <f ca="1">INDEX(Anvendelseskode!C:C,MATCH($E434,Anvendelseskode!$A:$A,0))</f>
        <v>Række-, kæde og dobbelthuse</v>
      </c>
      <c r="N434" s="1" t="str">
        <f ca="1">INDEX(Anvendelseskode!D:D,MATCH($E434,Anvendelseskode!$A:$A,0))</f>
        <v>Private husholdninger</v>
      </c>
      <c r="O434" s="1" t="str">
        <f ca="1">IFERROR(INDEX(SBi!$2:$2,MATCH(G434,SBi!$1:$1,1)),SBi!$K$2)</f>
        <v>1973-1978</v>
      </c>
      <c r="P434" s="1">
        <f ca="1">IFERROR(INDEX(SBi!$C$3:$K$28,MATCH(E434,SBi!$B$3:$B$28,0),MATCH(O434,SBi!$C$2:$K$2,0)),0)</f>
        <v>112.6</v>
      </c>
      <c r="Q434" s="19">
        <f t="shared" ca="1" si="86"/>
        <v>12.273399999999999</v>
      </c>
      <c r="R434" s="19" t="str">
        <f ca="1">IFERROR(INDEX(VpD!$2:$2,MATCH(G434,VpD!$1:$1,1)),VpD!$I$2)</f>
        <v>1973-1978</v>
      </c>
      <c r="S434" s="1">
        <f ca="1">IFERROR(INDEX(VpD!$C$3:$I$27,MATCH(E434,VpD!$B$3:$B$27,0),MATCH(R434,VpD!$C$2:$I$2,0)),0)</f>
        <v>98</v>
      </c>
      <c r="T434" s="19">
        <f t="shared" ca="1" si="87"/>
        <v>10.682</v>
      </c>
      <c r="U434" s="14" t="str">
        <f t="shared" ca="1" si="88"/>
        <v xml:space="preserve">713753.86 </v>
      </c>
      <c r="V434" s="14" t="str">
        <f t="shared" ca="1" si="89"/>
        <v>6169644.72</v>
      </c>
      <c r="W434" s="14" t="str">
        <f t="shared" ca="1" si="90"/>
        <v>POINT(713753.86 6169644.72)</v>
      </c>
      <c r="X434" s="14" t="str">
        <f>IFERROR(INDEX(BygningOmraade!B:B,MATCH(A434,BygningOmraade!A:A,0)),"")</f>
        <v/>
      </c>
    </row>
    <row r="435" spans="1:24" s="14" customFormat="1" x14ac:dyDescent="0.25">
      <c r="A435" s="14">
        <f t="shared" si="78"/>
        <v>435</v>
      </c>
      <c r="B435" s="14" t="str">
        <f t="shared" ca="1" si="79"/>
        <v>166bb163-6407-46c0-af9c-4d344c9a917f</v>
      </c>
      <c r="C435" s="14" t="str">
        <f t="shared" ca="1" si="80"/>
        <v>0a3f507e-2250-32b8-e044-0003ba298018</v>
      </c>
      <c r="D435" s="14">
        <f t="shared" ca="1" si="81"/>
        <v>995485</v>
      </c>
      <c r="E435" s="1">
        <f t="shared" ca="1" si="82"/>
        <v>120</v>
      </c>
      <c r="F435" s="1">
        <f t="shared" ca="1" si="83"/>
        <v>116</v>
      </c>
      <c r="G435" s="1">
        <f t="shared" ca="1" si="84"/>
        <v>1969</v>
      </c>
      <c r="H435" s="1" t="str">
        <f ca="1">IFERROR(INDEX(Varmeinstallation!B:B,MATCH(INDIRECT($A$1&amp;"L"&amp;A435)*1,Varmeinstallation!A:A,0)),"Ingen varmeinstallationer")</f>
        <v>Centralvarme fra eget anlæg, et-kammer fyr</v>
      </c>
      <c r="I435" s="1" t="str">
        <f ca="1">IFERROR(INDEX(Opvarmningsmiddel!B:B,MATCH(INDIRECT($A$1&amp;"M"&amp;A435)*1,Opvarmningsmiddel!A:A,0)),"")</f>
        <v>Naturgas</v>
      </c>
      <c r="J435" s="1">
        <f t="shared" ca="1" si="85"/>
        <v>0</v>
      </c>
      <c r="K435" s="1" t="str">
        <f ca="1">IFERROR(INDEX(Relationstabel!$C$3:$K$10,MATCH(VALUE(INDIRECT($A$1&amp;"L"&amp;A435)),Relationstabel!$A$3:$A$10,0),MATCH(IFERROR(VALUE(INDIRECT($A$1&amp;"M"&amp;A435)),0),Relationstabel!$C$1:$K$1,0)),"Ingen varmeinstallationer")</f>
        <v>Naturgas</v>
      </c>
      <c r="L435" s="1" t="str">
        <f ca="1">INDEX(Anvendelseskode!B:B,MATCH($E435,Anvendelseskode!$A:$A,0))</f>
        <v>Fritliggende enfamilieshus (parcelhus)</v>
      </c>
      <c r="M435" s="1" t="str">
        <f ca="1">INDEX(Anvendelseskode!C:C,MATCH($E435,Anvendelseskode!$A:$A,0))</f>
        <v>Parcelhuse</v>
      </c>
      <c r="N435" s="1" t="str">
        <f ca="1">INDEX(Anvendelseskode!D:D,MATCH($E435,Anvendelseskode!$A:$A,0))</f>
        <v>Private husholdninger</v>
      </c>
      <c r="O435" s="1" t="str">
        <f ca="1">IFERROR(INDEX(SBi!$2:$2,MATCH(G435,SBi!$1:$1,1)),SBi!$K$2)</f>
        <v>1961-1972</v>
      </c>
      <c r="P435" s="1">
        <f ca="1">IFERROR(INDEX(SBi!$C$3:$K$28,MATCH(E435,SBi!$B$3:$B$28,0),MATCH(O435,SBi!$C$2:$K$2,0)),0)</f>
        <v>134.30000000000001</v>
      </c>
      <c r="Q435" s="19">
        <f t="shared" ca="1" si="86"/>
        <v>15.578800000000001</v>
      </c>
      <c r="R435" s="19" t="str">
        <f ca="1">IFERROR(INDEX(VpD!$2:$2,MATCH(G435,VpD!$1:$1,1)),VpD!$I$2)</f>
        <v>1961-1972</v>
      </c>
      <c r="S435" s="1">
        <f ca="1">IFERROR(INDEX(VpD!$C$3:$I$27,MATCH(E435,VpD!$B$3:$B$27,0),MATCH(R435,VpD!$C$2:$I$2,0)),0)</f>
        <v>143</v>
      </c>
      <c r="T435" s="19">
        <f t="shared" ca="1" si="87"/>
        <v>16.588000000000001</v>
      </c>
      <c r="U435" s="14" t="str">
        <f t="shared" ca="1" si="88"/>
        <v xml:space="preserve">711935.33 </v>
      </c>
      <c r="V435" s="14" t="str">
        <f t="shared" ca="1" si="89"/>
        <v>6171664.25</v>
      </c>
      <c r="W435" s="14" t="str">
        <f t="shared" ca="1" si="90"/>
        <v>POINT(711935.33 6171664.25)</v>
      </c>
      <c r="X435" s="14" t="str">
        <f>IFERROR(INDEX(BygningOmraade!B:B,MATCH(A435,BygningOmraade!A:A,0)),"")</f>
        <v/>
      </c>
    </row>
    <row r="436" spans="1:24" s="14" customFormat="1" x14ac:dyDescent="0.25">
      <c r="A436" s="14">
        <f t="shared" si="78"/>
        <v>436</v>
      </c>
      <c r="B436" s="14" t="str">
        <f t="shared" ca="1" si="79"/>
        <v>1674ef59-d48f-4c3a-97c1-90dfac784eca</v>
      </c>
      <c r="C436" s="14" t="str">
        <f t="shared" ca="1" si="80"/>
        <v>0a3f507e-23f7-32b8-e044-0003ba298018</v>
      </c>
      <c r="D436" s="14">
        <f t="shared" ca="1" si="81"/>
        <v>994665</v>
      </c>
      <c r="E436" s="1">
        <f t="shared" ca="1" si="82"/>
        <v>130</v>
      </c>
      <c r="F436" s="1">
        <f t="shared" ca="1" si="83"/>
        <v>119</v>
      </c>
      <c r="G436" s="1">
        <f t="shared" ca="1" si="84"/>
        <v>1993</v>
      </c>
      <c r="H436" s="1" t="str">
        <f ca="1">IFERROR(INDEX(Varmeinstallation!B:B,MATCH(INDIRECT($A$1&amp;"L"&amp;A436)*1,Varmeinstallation!A:A,0)),"Ingen varmeinstallationer")</f>
        <v>Fjernvarme/blokvarme (radiatorsystemer eller varmluftanlæg)</v>
      </c>
      <c r="I436" s="1" t="str">
        <f ca="1">IFERROR(INDEX(Opvarmningsmiddel!B:B,MATCH(INDIRECT($A$1&amp;"M"&amp;A436)*1,Opvarmningsmiddel!A:A,0)),"")</f>
        <v/>
      </c>
      <c r="J436" s="1">
        <f t="shared" ca="1" si="85"/>
        <v>0</v>
      </c>
      <c r="K436" s="1" t="str">
        <f ca="1">IFERROR(INDEX(Relationstabel!$C$3:$K$10,MATCH(VALUE(INDIRECT($A$1&amp;"L"&amp;A436)),Relationstabel!$A$3:$A$10,0),MATCH(IFERROR(VALUE(INDIRECT($A$1&amp;"M"&amp;A436)),0),Relationstabel!$C$1:$K$1,0)),"Ingen varmeinstallationer")</f>
        <v>Fjernvarme/ Blokvarme</v>
      </c>
      <c r="L436" s="1" t="str">
        <f ca="1">INDEX(Anvendelseskode!B:B,MATCH($E436,Anvendelseskode!$A:$A,0))</f>
        <v>Række-, kæde-, dobbelthus (lodret adskillelse mellem enhederne)</v>
      </c>
      <c r="M436" s="1" t="str">
        <f ca="1">INDEX(Anvendelseskode!C:C,MATCH($E436,Anvendelseskode!$A:$A,0))</f>
        <v>Række-, kæde og dobbelthuse</v>
      </c>
      <c r="N436" s="1" t="str">
        <f ca="1">INDEX(Anvendelseskode!D:D,MATCH($E436,Anvendelseskode!$A:$A,0))</f>
        <v>Private husholdninger</v>
      </c>
      <c r="O436" s="1" t="str">
        <f ca="1">IFERROR(INDEX(SBi!$2:$2,MATCH(G436,SBi!$1:$1,1)),SBi!$K$2)</f>
        <v>1979-1998</v>
      </c>
      <c r="P436" s="1">
        <f ca="1">IFERROR(INDEX(SBi!$C$3:$K$28,MATCH(E436,SBi!$B$3:$B$28,0),MATCH(O436,SBi!$C$2:$K$2,0)),0)</f>
        <v>96.8</v>
      </c>
      <c r="Q436" s="19">
        <f t="shared" ca="1" si="86"/>
        <v>11.5192</v>
      </c>
      <c r="R436" s="19" t="str">
        <f ca="1">IFERROR(INDEX(VpD!$2:$2,MATCH(G436,VpD!$1:$1,1)),VpD!$I$2)</f>
        <v>1979-1998</v>
      </c>
      <c r="S436" s="1">
        <f ca="1">IFERROR(INDEX(VpD!$C$3:$I$27,MATCH(E436,VpD!$B$3:$B$27,0),MATCH(R436,VpD!$C$2:$I$2,0)),0)</f>
        <v>74</v>
      </c>
      <c r="T436" s="19">
        <f t="shared" ca="1" si="87"/>
        <v>8.8059999999999992</v>
      </c>
      <c r="U436" s="14" t="str">
        <f t="shared" ca="1" si="88"/>
        <v xml:space="preserve">711641.45 </v>
      </c>
      <c r="V436" s="14" t="str">
        <f t="shared" ca="1" si="89"/>
        <v>6172557.24</v>
      </c>
      <c r="W436" s="14" t="str">
        <f t="shared" ca="1" si="90"/>
        <v>POINT(711641.45 6172557.24)</v>
      </c>
      <c r="X436" s="14" t="str">
        <f>IFERROR(INDEX(BygningOmraade!B:B,MATCH(A436,BygningOmraade!A:A,0)),"")</f>
        <v/>
      </c>
    </row>
    <row r="437" spans="1:24" s="14" customFormat="1" x14ac:dyDescent="0.25">
      <c r="A437" s="14">
        <f t="shared" si="78"/>
        <v>437</v>
      </c>
      <c r="B437" s="14" t="str">
        <f t="shared" ca="1" si="79"/>
        <v>1678fa5a-69bb-4ec6-997b-b7fb7313d331</v>
      </c>
      <c r="C437" s="14" t="str">
        <f t="shared" ca="1" si="80"/>
        <v>0a3f507e-2408-32b8-e044-0003ba298018</v>
      </c>
      <c r="D437" s="14">
        <f t="shared" ca="1" si="81"/>
        <v>994773</v>
      </c>
      <c r="E437" s="1">
        <f t="shared" ca="1" si="82"/>
        <v>130</v>
      </c>
      <c r="F437" s="1">
        <f t="shared" ca="1" si="83"/>
        <v>119</v>
      </c>
      <c r="G437" s="1">
        <f t="shared" ca="1" si="84"/>
        <v>1993</v>
      </c>
      <c r="H437" s="1" t="str">
        <f ca="1">IFERROR(INDEX(Varmeinstallation!B:B,MATCH(INDIRECT($A$1&amp;"L"&amp;A437)*1,Varmeinstallation!A:A,0)),"Ingen varmeinstallationer")</f>
        <v>Fjernvarme/blokvarme (radiatorsystemer eller varmluftanlæg)</v>
      </c>
      <c r="I437" s="1" t="str">
        <f ca="1">IFERROR(INDEX(Opvarmningsmiddel!B:B,MATCH(INDIRECT($A$1&amp;"M"&amp;A437)*1,Opvarmningsmiddel!A:A,0)),"")</f>
        <v/>
      </c>
      <c r="J437" s="1">
        <f t="shared" ca="1" si="85"/>
        <v>0</v>
      </c>
      <c r="K437" s="1" t="str">
        <f ca="1">IFERROR(INDEX(Relationstabel!$C$3:$K$10,MATCH(VALUE(INDIRECT($A$1&amp;"L"&amp;A437)),Relationstabel!$A$3:$A$10,0),MATCH(IFERROR(VALUE(INDIRECT($A$1&amp;"M"&amp;A437)),0),Relationstabel!$C$1:$K$1,0)),"Ingen varmeinstallationer")</f>
        <v>Fjernvarme/ Blokvarme</v>
      </c>
      <c r="L437" s="1" t="str">
        <f ca="1">INDEX(Anvendelseskode!B:B,MATCH($E437,Anvendelseskode!$A:$A,0))</f>
        <v>Række-, kæde-, dobbelthus (lodret adskillelse mellem enhederne)</v>
      </c>
      <c r="M437" s="1" t="str">
        <f ca="1">INDEX(Anvendelseskode!C:C,MATCH($E437,Anvendelseskode!$A:$A,0))</f>
        <v>Række-, kæde og dobbelthuse</v>
      </c>
      <c r="N437" s="1" t="str">
        <f ca="1">INDEX(Anvendelseskode!D:D,MATCH($E437,Anvendelseskode!$A:$A,0))</f>
        <v>Private husholdninger</v>
      </c>
      <c r="O437" s="1" t="str">
        <f ca="1">IFERROR(INDEX(SBi!$2:$2,MATCH(G437,SBi!$1:$1,1)),SBi!$K$2)</f>
        <v>1979-1998</v>
      </c>
      <c r="P437" s="1">
        <f ca="1">IFERROR(INDEX(SBi!$C$3:$K$28,MATCH(E437,SBi!$B$3:$B$28,0),MATCH(O437,SBi!$C$2:$K$2,0)),0)</f>
        <v>96.8</v>
      </c>
      <c r="Q437" s="19">
        <f t="shared" ca="1" si="86"/>
        <v>11.5192</v>
      </c>
      <c r="R437" s="19" t="str">
        <f ca="1">IFERROR(INDEX(VpD!$2:$2,MATCH(G437,VpD!$1:$1,1)),VpD!$I$2)</f>
        <v>1979-1998</v>
      </c>
      <c r="S437" s="1">
        <f ca="1">IFERROR(INDEX(VpD!$C$3:$I$27,MATCH(E437,VpD!$B$3:$B$27,0),MATCH(R437,VpD!$C$2:$I$2,0)),0)</f>
        <v>74</v>
      </c>
      <c r="T437" s="19">
        <f t="shared" ca="1" si="87"/>
        <v>8.8059999999999992</v>
      </c>
      <c r="U437" s="14" t="str">
        <f t="shared" ca="1" si="88"/>
        <v xml:space="preserve">711602.75 </v>
      </c>
      <c r="V437" s="14" t="str">
        <f t="shared" ca="1" si="89"/>
        <v>6172514.48</v>
      </c>
      <c r="W437" s="14" t="str">
        <f t="shared" ca="1" si="90"/>
        <v>POINT(711602.75 6172514.48)</v>
      </c>
      <c r="X437" s="14" t="str">
        <f>IFERROR(INDEX(BygningOmraade!B:B,MATCH(A437,BygningOmraade!A:A,0)),"")</f>
        <v/>
      </c>
    </row>
    <row r="438" spans="1:24" s="14" customFormat="1" x14ac:dyDescent="0.25">
      <c r="A438" s="14">
        <f t="shared" si="78"/>
        <v>438</v>
      </c>
      <c r="B438" s="14" t="str">
        <f t="shared" ca="1" si="79"/>
        <v>16853169-4a52-4f6f-81b6-54bd0861f8f5</v>
      </c>
      <c r="C438" s="14" t="str">
        <f t="shared" ca="1" si="80"/>
        <v>0a3f507e-20f2-32b8-e044-0003ba298018</v>
      </c>
      <c r="D438" s="14">
        <f t="shared" ca="1" si="81"/>
        <v>996207</v>
      </c>
      <c r="E438" s="1">
        <f t="shared" ca="1" si="82"/>
        <v>120</v>
      </c>
      <c r="F438" s="1">
        <f t="shared" ca="1" si="83"/>
        <v>192</v>
      </c>
      <c r="G438" s="1">
        <f t="shared" ca="1" si="84"/>
        <v>1976</v>
      </c>
      <c r="H438" s="1" t="str">
        <f ca="1">IFERROR(INDEX(Varmeinstallation!B:B,MATCH(INDIRECT($A$1&amp;"L"&amp;A438)*1,Varmeinstallation!A:A,0)),"Ingen varmeinstallationer")</f>
        <v>Centralvarme fra eget anlæg, et-kammer fyr</v>
      </c>
      <c r="I438" s="1" t="str">
        <f ca="1">IFERROR(INDEX(Opvarmningsmiddel!B:B,MATCH(INDIRECT($A$1&amp;"M"&amp;A438)*1,Opvarmningsmiddel!A:A,0)),"")</f>
        <v>Naturgas</v>
      </c>
      <c r="J438" s="1">
        <f t="shared" ca="1" si="85"/>
        <v>0</v>
      </c>
      <c r="K438" s="1" t="str">
        <f ca="1">IFERROR(INDEX(Relationstabel!$C$3:$K$10,MATCH(VALUE(INDIRECT($A$1&amp;"L"&amp;A438)),Relationstabel!$A$3:$A$10,0),MATCH(IFERROR(VALUE(INDIRECT($A$1&amp;"M"&amp;A438)),0),Relationstabel!$C$1:$K$1,0)),"Ingen varmeinstallationer")</f>
        <v>Naturgas</v>
      </c>
      <c r="L438" s="1" t="str">
        <f ca="1">INDEX(Anvendelseskode!B:B,MATCH($E438,Anvendelseskode!$A:$A,0))</f>
        <v>Fritliggende enfamilieshus (parcelhus)</v>
      </c>
      <c r="M438" s="1" t="str">
        <f ca="1">INDEX(Anvendelseskode!C:C,MATCH($E438,Anvendelseskode!$A:$A,0))</f>
        <v>Parcelhuse</v>
      </c>
      <c r="N438" s="1" t="str">
        <f ca="1">INDEX(Anvendelseskode!D:D,MATCH($E438,Anvendelseskode!$A:$A,0))</f>
        <v>Private husholdninger</v>
      </c>
      <c r="O438" s="1" t="str">
        <f ca="1">IFERROR(INDEX(SBi!$2:$2,MATCH(G438,SBi!$1:$1,1)),SBi!$K$2)</f>
        <v>1973-1978</v>
      </c>
      <c r="P438" s="1">
        <f ca="1">IFERROR(INDEX(SBi!$C$3:$K$28,MATCH(E438,SBi!$B$3:$B$28,0),MATCH(O438,SBi!$C$2:$K$2,0)),0)</f>
        <v>119.8</v>
      </c>
      <c r="Q438" s="19">
        <f t="shared" ca="1" si="86"/>
        <v>23.0016</v>
      </c>
      <c r="R438" s="19" t="str">
        <f ca="1">IFERROR(INDEX(VpD!$2:$2,MATCH(G438,VpD!$1:$1,1)),VpD!$I$2)</f>
        <v>1973-1978</v>
      </c>
      <c r="S438" s="1">
        <f ca="1">IFERROR(INDEX(VpD!$C$3:$I$27,MATCH(E438,VpD!$B$3:$B$27,0),MATCH(R438,VpD!$C$2:$I$2,0)),0)</f>
        <v>117</v>
      </c>
      <c r="T438" s="19">
        <f t="shared" ca="1" si="87"/>
        <v>22.463999999999999</v>
      </c>
      <c r="U438" s="14" t="str">
        <f t="shared" ca="1" si="88"/>
        <v xml:space="preserve">713052.71 </v>
      </c>
      <c r="V438" s="14" t="str">
        <f t="shared" ca="1" si="89"/>
        <v>6168729.14</v>
      </c>
      <c r="W438" s="14" t="str">
        <f t="shared" ca="1" si="90"/>
        <v>POINT(713052.71 6168729.14)</v>
      </c>
      <c r="X438" s="14" t="str">
        <f>IFERROR(INDEX(BygningOmraade!B:B,MATCH(A438,BygningOmraade!A:A,0)),"")</f>
        <v/>
      </c>
    </row>
    <row r="439" spans="1:24" s="14" customFormat="1" x14ac:dyDescent="0.25">
      <c r="A439" s="14">
        <f t="shared" si="78"/>
        <v>439</v>
      </c>
      <c r="B439" s="14" t="str">
        <f t="shared" ca="1" si="79"/>
        <v>16a56016-2481-4a76-b55d-9be56dbd1ee7</v>
      </c>
      <c r="C439" s="14" t="str">
        <f t="shared" ca="1" si="80"/>
        <v>0a3f507e-2076-32b8-e044-0003ba298018</v>
      </c>
      <c r="D439" s="14">
        <f t="shared" ca="1" si="81"/>
        <v>996046</v>
      </c>
      <c r="E439" s="1">
        <f t="shared" ca="1" si="82"/>
        <v>120</v>
      </c>
      <c r="F439" s="1">
        <f t="shared" ca="1" si="83"/>
        <v>150</v>
      </c>
      <c r="G439" s="1">
        <f t="shared" ca="1" si="84"/>
        <v>1981</v>
      </c>
      <c r="H439" s="1" t="str">
        <f ca="1">IFERROR(INDEX(Varmeinstallation!B:B,MATCH(INDIRECT($A$1&amp;"L"&amp;A439)*1,Varmeinstallation!A:A,0)),"Ingen varmeinstallationer")</f>
        <v>Centralvarme fra eget anlæg, et-kammer fyr</v>
      </c>
      <c r="I439" s="1" t="str">
        <f ca="1">IFERROR(INDEX(Opvarmningsmiddel!B:B,MATCH(INDIRECT($A$1&amp;"M"&amp;A439)*1,Opvarmningsmiddel!A:A,0)),"")</f>
        <v>Naturgas</v>
      </c>
      <c r="J439" s="1">
        <f t="shared" ca="1" si="85"/>
        <v>2</v>
      </c>
      <c r="K439" s="1" t="str">
        <f ca="1">IFERROR(INDEX(Relationstabel!$C$3:$K$10,MATCH(VALUE(INDIRECT($A$1&amp;"L"&amp;A439)),Relationstabel!$A$3:$A$10,0),MATCH(IFERROR(VALUE(INDIRECT($A$1&amp;"M"&amp;A439)),0),Relationstabel!$C$1:$K$1,0)),"Ingen varmeinstallationer")</f>
        <v>Naturgas</v>
      </c>
      <c r="L439" s="1" t="str">
        <f ca="1">INDEX(Anvendelseskode!B:B,MATCH($E439,Anvendelseskode!$A:$A,0))</f>
        <v>Fritliggende enfamilieshus (parcelhus)</v>
      </c>
      <c r="M439" s="1" t="str">
        <f ca="1">INDEX(Anvendelseskode!C:C,MATCH($E439,Anvendelseskode!$A:$A,0))</f>
        <v>Parcelhuse</v>
      </c>
      <c r="N439" s="1" t="str">
        <f ca="1">INDEX(Anvendelseskode!D:D,MATCH($E439,Anvendelseskode!$A:$A,0))</f>
        <v>Private husholdninger</v>
      </c>
      <c r="O439" s="1" t="str">
        <f ca="1">IFERROR(INDEX(SBi!$2:$2,MATCH(G439,SBi!$1:$1,1)),SBi!$K$2)</f>
        <v>1979-1998</v>
      </c>
      <c r="P439" s="1">
        <f ca="1">IFERROR(INDEX(SBi!$C$3:$K$28,MATCH(E439,SBi!$B$3:$B$28,0),MATCH(O439,SBi!$C$2:$K$2,0)),0)</f>
        <v>105.4</v>
      </c>
      <c r="Q439" s="19">
        <f t="shared" ca="1" si="86"/>
        <v>15.81</v>
      </c>
      <c r="R439" s="19" t="str">
        <f ca="1">IFERROR(INDEX(VpD!$2:$2,MATCH(G439,VpD!$1:$1,1)),VpD!$I$2)</f>
        <v>1979-1998</v>
      </c>
      <c r="S439" s="1">
        <f ca="1">IFERROR(INDEX(VpD!$C$3:$I$27,MATCH(E439,VpD!$B$3:$B$27,0),MATCH(R439,VpD!$C$2:$I$2,0)),0)</f>
        <v>90</v>
      </c>
      <c r="T439" s="19">
        <f t="shared" ca="1" si="87"/>
        <v>13.5</v>
      </c>
      <c r="U439" s="14" t="str">
        <f t="shared" ca="1" si="88"/>
        <v xml:space="preserve">712537.12 </v>
      </c>
      <c r="V439" s="14" t="str">
        <f t="shared" ca="1" si="89"/>
        <v>6168889.29</v>
      </c>
      <c r="W439" s="14" t="str">
        <f t="shared" ca="1" si="90"/>
        <v>POINT(712537.12 6168889.29)</v>
      </c>
      <c r="X439" s="14" t="str">
        <f>IFERROR(INDEX(BygningOmraade!B:B,MATCH(A439,BygningOmraade!A:A,0)),"")</f>
        <v/>
      </c>
    </row>
    <row r="440" spans="1:24" s="14" customFormat="1" x14ac:dyDescent="0.25">
      <c r="A440" s="14">
        <f t="shared" si="78"/>
        <v>440</v>
      </c>
      <c r="B440" s="14" t="str">
        <f t="shared" ca="1" si="79"/>
        <v>16bb10ca-d44f-4369-a9d0-bdcffd911048</v>
      </c>
      <c r="C440" s="14" t="str">
        <f t="shared" ca="1" si="80"/>
        <v>0a3f507e-1c23-32b8-e044-0003ba298018</v>
      </c>
      <c r="D440" s="14">
        <f t="shared" ca="1" si="81"/>
        <v>997477</v>
      </c>
      <c r="E440" s="1">
        <f t="shared" ca="1" si="82"/>
        <v>120</v>
      </c>
      <c r="F440" s="1">
        <f t="shared" ca="1" si="83"/>
        <v>98</v>
      </c>
      <c r="G440" s="1">
        <f t="shared" ca="1" si="84"/>
        <v>1989</v>
      </c>
      <c r="H440" s="1" t="str">
        <f ca="1">IFERROR(INDEX(Varmeinstallation!B:B,MATCH(INDIRECT($A$1&amp;"L"&amp;A440)*1,Varmeinstallation!A:A,0)),"Ingen varmeinstallationer")</f>
        <v>Centralvarme fra eget anlæg, et-kammer fyr</v>
      </c>
      <c r="I440" s="1" t="str">
        <f ca="1">IFERROR(INDEX(Opvarmningsmiddel!B:B,MATCH(INDIRECT($A$1&amp;"M"&amp;A440)*1,Opvarmningsmiddel!A:A,0)),"")</f>
        <v>Naturgas</v>
      </c>
      <c r="J440" s="1">
        <f t="shared" ca="1" si="85"/>
        <v>2</v>
      </c>
      <c r="K440" s="1" t="str">
        <f ca="1">IFERROR(INDEX(Relationstabel!$C$3:$K$10,MATCH(VALUE(INDIRECT($A$1&amp;"L"&amp;A440)),Relationstabel!$A$3:$A$10,0),MATCH(IFERROR(VALUE(INDIRECT($A$1&amp;"M"&amp;A440)),0),Relationstabel!$C$1:$K$1,0)),"Ingen varmeinstallationer")</f>
        <v>Naturgas</v>
      </c>
      <c r="L440" s="1" t="str">
        <f ca="1">INDEX(Anvendelseskode!B:B,MATCH($E440,Anvendelseskode!$A:$A,0))</f>
        <v>Fritliggende enfamilieshus (parcelhus)</v>
      </c>
      <c r="M440" s="1" t="str">
        <f ca="1">INDEX(Anvendelseskode!C:C,MATCH($E440,Anvendelseskode!$A:$A,0))</f>
        <v>Parcelhuse</v>
      </c>
      <c r="N440" s="1" t="str">
        <f ca="1">INDEX(Anvendelseskode!D:D,MATCH($E440,Anvendelseskode!$A:$A,0))</f>
        <v>Private husholdninger</v>
      </c>
      <c r="O440" s="1" t="str">
        <f ca="1">IFERROR(INDEX(SBi!$2:$2,MATCH(G440,SBi!$1:$1,1)),SBi!$K$2)</f>
        <v>1979-1998</v>
      </c>
      <c r="P440" s="1">
        <f ca="1">IFERROR(INDEX(SBi!$C$3:$K$28,MATCH(E440,SBi!$B$3:$B$28,0),MATCH(O440,SBi!$C$2:$K$2,0)),0)</f>
        <v>105.4</v>
      </c>
      <c r="Q440" s="19">
        <f t="shared" ca="1" si="86"/>
        <v>10.3292</v>
      </c>
      <c r="R440" s="19" t="str">
        <f ca="1">IFERROR(INDEX(VpD!$2:$2,MATCH(G440,VpD!$1:$1,1)),VpD!$I$2)</f>
        <v>1979-1998</v>
      </c>
      <c r="S440" s="1">
        <f ca="1">IFERROR(INDEX(VpD!$C$3:$I$27,MATCH(E440,VpD!$B$3:$B$27,0),MATCH(R440,VpD!$C$2:$I$2,0)),0)</f>
        <v>90</v>
      </c>
      <c r="T440" s="19">
        <f t="shared" ca="1" si="87"/>
        <v>8.82</v>
      </c>
      <c r="U440" s="14" t="str">
        <f t="shared" ca="1" si="88"/>
        <v xml:space="preserve">713931.52 </v>
      </c>
      <c r="V440" s="14" t="str">
        <f t="shared" ca="1" si="89"/>
        <v>6169231.65</v>
      </c>
      <c r="W440" s="14" t="str">
        <f t="shared" ca="1" si="90"/>
        <v>POINT(713931.52 6169231.65)</v>
      </c>
      <c r="X440" s="14" t="str">
        <f>IFERROR(INDEX(BygningOmraade!B:B,MATCH(A440,BygningOmraade!A:A,0)),"")</f>
        <v/>
      </c>
    </row>
    <row r="441" spans="1:24" s="14" customFormat="1" x14ac:dyDescent="0.25">
      <c r="A441" s="14">
        <f t="shared" si="78"/>
        <v>441</v>
      </c>
      <c r="B441" s="14" t="str">
        <f t="shared" ca="1" si="79"/>
        <v>16d77abd-d297-4371-a34c-3bd83ff1e77c</v>
      </c>
      <c r="C441" s="14" t="str">
        <f t="shared" ca="1" si="80"/>
        <v>0a3f507e-1e88-32b8-e044-0003ba298018</v>
      </c>
      <c r="D441" s="14">
        <f t="shared" ca="1" si="81"/>
        <v>995091</v>
      </c>
      <c r="E441" s="1">
        <f t="shared" ca="1" si="82"/>
        <v>120</v>
      </c>
      <c r="F441" s="1">
        <f t="shared" ca="1" si="83"/>
        <v>143</v>
      </c>
      <c r="G441" s="1">
        <f t="shared" ca="1" si="84"/>
        <v>1970</v>
      </c>
      <c r="H441" s="1" t="str">
        <f ca="1">IFERROR(INDEX(Varmeinstallation!B:B,MATCH(INDIRECT($A$1&amp;"L"&amp;A441)*1,Varmeinstallation!A:A,0)),"Ingen varmeinstallationer")</f>
        <v>Centralvarme fra eget anlæg, et-kammer fyr</v>
      </c>
      <c r="I441" s="1" t="str">
        <f ca="1">IFERROR(INDEX(Opvarmningsmiddel!B:B,MATCH(INDIRECT($A$1&amp;"M"&amp;A441)*1,Opvarmningsmiddel!A:A,0)),"")</f>
        <v>Naturgas</v>
      </c>
      <c r="J441" s="1">
        <f t="shared" ca="1" si="85"/>
        <v>80</v>
      </c>
      <c r="K441" s="1" t="str">
        <f ca="1">IFERROR(INDEX(Relationstabel!$C$3:$K$10,MATCH(VALUE(INDIRECT($A$1&amp;"L"&amp;A441)),Relationstabel!$A$3:$A$10,0),MATCH(IFERROR(VALUE(INDIRECT($A$1&amp;"M"&amp;A441)),0),Relationstabel!$C$1:$K$1,0)),"Ingen varmeinstallationer")</f>
        <v>Naturgas</v>
      </c>
      <c r="L441" s="1" t="str">
        <f ca="1">INDEX(Anvendelseskode!B:B,MATCH($E441,Anvendelseskode!$A:$A,0))</f>
        <v>Fritliggende enfamilieshus (parcelhus)</v>
      </c>
      <c r="M441" s="1" t="str">
        <f ca="1">INDEX(Anvendelseskode!C:C,MATCH($E441,Anvendelseskode!$A:$A,0))</f>
        <v>Parcelhuse</v>
      </c>
      <c r="N441" s="1" t="str">
        <f ca="1">INDEX(Anvendelseskode!D:D,MATCH($E441,Anvendelseskode!$A:$A,0))</f>
        <v>Private husholdninger</v>
      </c>
      <c r="O441" s="1" t="str">
        <f ca="1">IFERROR(INDEX(SBi!$2:$2,MATCH(G441,SBi!$1:$1,1)),SBi!$K$2)</f>
        <v>1961-1972</v>
      </c>
      <c r="P441" s="1">
        <f ca="1">IFERROR(INDEX(SBi!$C$3:$K$28,MATCH(E441,SBi!$B$3:$B$28,0),MATCH(O441,SBi!$C$2:$K$2,0)),0)</f>
        <v>134.30000000000001</v>
      </c>
      <c r="Q441" s="19">
        <f t="shared" ca="1" si="86"/>
        <v>19.204900000000002</v>
      </c>
      <c r="R441" s="19" t="str">
        <f ca="1">IFERROR(INDEX(VpD!$2:$2,MATCH(G441,VpD!$1:$1,1)),VpD!$I$2)</f>
        <v>1961-1972</v>
      </c>
      <c r="S441" s="1">
        <f ca="1">IFERROR(INDEX(VpD!$C$3:$I$27,MATCH(E441,VpD!$B$3:$B$27,0),MATCH(R441,VpD!$C$2:$I$2,0)),0)</f>
        <v>143</v>
      </c>
      <c r="T441" s="19">
        <f t="shared" ca="1" si="87"/>
        <v>20.449000000000002</v>
      </c>
      <c r="U441" s="14" t="str">
        <f t="shared" ca="1" si="88"/>
        <v xml:space="preserve">711685.95 </v>
      </c>
      <c r="V441" s="14" t="str">
        <f t="shared" ca="1" si="89"/>
        <v>6171803</v>
      </c>
      <c r="W441" s="14" t="str">
        <f t="shared" ca="1" si="90"/>
        <v>POINT(711685.95 6171803)</v>
      </c>
      <c r="X441" s="14" t="str">
        <f>IFERROR(INDEX(BygningOmraade!B:B,MATCH(A441,BygningOmraade!A:A,0)),"")</f>
        <v/>
      </c>
    </row>
    <row r="442" spans="1:24" s="14" customFormat="1" x14ac:dyDescent="0.25">
      <c r="A442" s="14">
        <f t="shared" si="78"/>
        <v>442</v>
      </c>
      <c r="B442" s="14" t="str">
        <f t="shared" ca="1" si="79"/>
        <v>16dfb6c7-46e1-4607-ae6c-7386f4057154</v>
      </c>
      <c r="C442" s="14" t="str">
        <f t="shared" ca="1" si="80"/>
        <v>0a3f507e-19c8-32b8-e044-0003ba298018</v>
      </c>
      <c r="D442" s="14">
        <f t="shared" ca="1" si="81"/>
        <v>994973</v>
      </c>
      <c r="E442" s="1">
        <f t="shared" ca="1" si="82"/>
        <v>130</v>
      </c>
      <c r="F442" s="1">
        <f t="shared" ca="1" si="83"/>
        <v>124</v>
      </c>
      <c r="G442" s="1">
        <f t="shared" ca="1" si="84"/>
        <v>1975</v>
      </c>
      <c r="H442" s="1" t="str">
        <f ca="1">IFERROR(INDEX(Varmeinstallation!B:B,MATCH(INDIRECT($A$1&amp;"L"&amp;A442)*1,Varmeinstallation!A:A,0)),"Ingen varmeinstallationer")</f>
        <v>Fjernvarme/blokvarme (radiatorsystemer eller varmluftanlæg)</v>
      </c>
      <c r="I442" s="1" t="str">
        <f ca="1">IFERROR(INDEX(Opvarmningsmiddel!B:B,MATCH(INDIRECT($A$1&amp;"M"&amp;A442)*1,Opvarmningsmiddel!A:A,0)),"")</f>
        <v/>
      </c>
      <c r="J442" s="1">
        <f t="shared" ca="1" si="85"/>
        <v>0</v>
      </c>
      <c r="K442" s="1" t="str">
        <f ca="1">IFERROR(INDEX(Relationstabel!$C$3:$K$10,MATCH(VALUE(INDIRECT($A$1&amp;"L"&amp;A442)),Relationstabel!$A$3:$A$10,0),MATCH(IFERROR(VALUE(INDIRECT($A$1&amp;"M"&amp;A442)),0),Relationstabel!$C$1:$K$1,0)),"Ingen varmeinstallationer")</f>
        <v>Fjernvarme/ Blokvarme</v>
      </c>
      <c r="L442" s="1" t="str">
        <f ca="1">INDEX(Anvendelseskode!B:B,MATCH($E442,Anvendelseskode!$A:$A,0))</f>
        <v>Række-, kæde-, dobbelthus (lodret adskillelse mellem enhederne)</v>
      </c>
      <c r="M442" s="1" t="str">
        <f ca="1">INDEX(Anvendelseskode!C:C,MATCH($E442,Anvendelseskode!$A:$A,0))</f>
        <v>Række-, kæde og dobbelthuse</v>
      </c>
      <c r="N442" s="1" t="str">
        <f ca="1">INDEX(Anvendelseskode!D:D,MATCH($E442,Anvendelseskode!$A:$A,0))</f>
        <v>Private husholdninger</v>
      </c>
      <c r="O442" s="1" t="str">
        <f ca="1">IFERROR(INDEX(SBi!$2:$2,MATCH(G442,SBi!$1:$1,1)),SBi!$K$2)</f>
        <v>1973-1978</v>
      </c>
      <c r="P442" s="1">
        <f ca="1">IFERROR(INDEX(SBi!$C$3:$K$28,MATCH(E442,SBi!$B$3:$B$28,0),MATCH(O442,SBi!$C$2:$K$2,0)),0)</f>
        <v>112.6</v>
      </c>
      <c r="Q442" s="19">
        <f t="shared" ca="1" si="86"/>
        <v>13.962399999999999</v>
      </c>
      <c r="R442" s="19" t="str">
        <f ca="1">IFERROR(INDEX(VpD!$2:$2,MATCH(G442,VpD!$1:$1,1)),VpD!$I$2)</f>
        <v>1973-1978</v>
      </c>
      <c r="S442" s="1">
        <f ca="1">IFERROR(INDEX(VpD!$C$3:$I$27,MATCH(E442,VpD!$B$3:$B$27,0),MATCH(R442,VpD!$C$2:$I$2,0)),0)</f>
        <v>98</v>
      </c>
      <c r="T442" s="19">
        <f t="shared" ca="1" si="87"/>
        <v>12.151999999999999</v>
      </c>
      <c r="U442" s="14" t="str">
        <f t="shared" ca="1" si="88"/>
        <v xml:space="preserve">711715.68 </v>
      </c>
      <c r="V442" s="14" t="str">
        <f t="shared" ca="1" si="89"/>
        <v>6172330.94</v>
      </c>
      <c r="W442" s="14" t="str">
        <f t="shared" ca="1" si="90"/>
        <v>POINT(711715.68 6172330.94)</v>
      </c>
      <c r="X442" s="14" t="str">
        <f>IFERROR(INDEX(BygningOmraade!B:B,MATCH(A442,BygningOmraade!A:A,0)),"")</f>
        <v/>
      </c>
    </row>
    <row r="443" spans="1:24" s="14" customFormat="1" x14ac:dyDescent="0.25">
      <c r="A443" s="14">
        <f t="shared" si="78"/>
        <v>443</v>
      </c>
      <c r="B443" s="14" t="str">
        <f t="shared" ca="1" si="79"/>
        <v>16e4b8e0-07bd-4785-94b6-e3c0fbc759e6</v>
      </c>
      <c r="C443" s="14" t="str">
        <f t="shared" ca="1" si="80"/>
        <v>0a3f507e-1f73-32b8-e044-0003ba298018</v>
      </c>
      <c r="D443" s="14">
        <f t="shared" ca="1" si="81"/>
        <v>997487</v>
      </c>
      <c r="E443" s="1">
        <f t="shared" ca="1" si="82"/>
        <v>120</v>
      </c>
      <c r="F443" s="1">
        <f t="shared" ca="1" si="83"/>
        <v>117</v>
      </c>
      <c r="G443" s="1">
        <f t="shared" ca="1" si="84"/>
        <v>1995</v>
      </c>
      <c r="H443" s="1" t="str">
        <f ca="1">IFERROR(INDEX(Varmeinstallation!B:B,MATCH(INDIRECT($A$1&amp;"L"&amp;A443)*1,Varmeinstallation!A:A,0)),"Ingen varmeinstallationer")</f>
        <v>Centralvarme fra eget anlæg, et-kammer fyr</v>
      </c>
      <c r="I443" s="1" t="str">
        <f ca="1">IFERROR(INDEX(Opvarmningsmiddel!B:B,MATCH(INDIRECT($A$1&amp;"M"&amp;A443)*1,Opvarmningsmiddel!A:A,0)),"")</f>
        <v>Naturgas</v>
      </c>
      <c r="J443" s="1">
        <f t="shared" ca="1" si="85"/>
        <v>0</v>
      </c>
      <c r="K443" s="1" t="str">
        <f ca="1">IFERROR(INDEX(Relationstabel!$C$3:$K$10,MATCH(VALUE(INDIRECT($A$1&amp;"L"&amp;A443)),Relationstabel!$A$3:$A$10,0),MATCH(IFERROR(VALUE(INDIRECT($A$1&amp;"M"&amp;A443)),0),Relationstabel!$C$1:$K$1,0)),"Ingen varmeinstallationer")</f>
        <v>Naturgas</v>
      </c>
      <c r="L443" s="1" t="str">
        <f ca="1">INDEX(Anvendelseskode!B:B,MATCH($E443,Anvendelseskode!$A:$A,0))</f>
        <v>Fritliggende enfamilieshus (parcelhus)</v>
      </c>
      <c r="M443" s="1" t="str">
        <f ca="1">INDEX(Anvendelseskode!C:C,MATCH($E443,Anvendelseskode!$A:$A,0))</f>
        <v>Parcelhuse</v>
      </c>
      <c r="N443" s="1" t="str">
        <f ca="1">INDEX(Anvendelseskode!D:D,MATCH($E443,Anvendelseskode!$A:$A,0))</f>
        <v>Private husholdninger</v>
      </c>
      <c r="O443" s="1" t="str">
        <f ca="1">IFERROR(INDEX(SBi!$2:$2,MATCH(G443,SBi!$1:$1,1)),SBi!$K$2)</f>
        <v>1979-1998</v>
      </c>
      <c r="P443" s="1">
        <f ca="1">IFERROR(INDEX(SBi!$C$3:$K$28,MATCH(E443,SBi!$B$3:$B$28,0),MATCH(O443,SBi!$C$2:$K$2,0)),0)</f>
        <v>105.4</v>
      </c>
      <c r="Q443" s="19">
        <f t="shared" ca="1" si="86"/>
        <v>12.331800000000001</v>
      </c>
      <c r="R443" s="19" t="str">
        <f ca="1">IFERROR(INDEX(VpD!$2:$2,MATCH(G443,VpD!$1:$1,1)),VpD!$I$2)</f>
        <v>1979-1998</v>
      </c>
      <c r="S443" s="1">
        <f ca="1">IFERROR(INDEX(VpD!$C$3:$I$27,MATCH(E443,VpD!$B$3:$B$27,0),MATCH(R443,VpD!$C$2:$I$2,0)),0)</f>
        <v>90</v>
      </c>
      <c r="T443" s="19">
        <f t="shared" ca="1" si="87"/>
        <v>10.53</v>
      </c>
      <c r="U443" s="14" t="str">
        <f t="shared" ca="1" si="88"/>
        <v xml:space="preserve">713928.3 </v>
      </c>
      <c r="V443" s="14" t="str">
        <f t="shared" ca="1" si="89"/>
        <v>6168782.49</v>
      </c>
      <c r="W443" s="14" t="str">
        <f t="shared" ca="1" si="90"/>
        <v>POINT(713928.3 6168782.49)</v>
      </c>
      <c r="X443" s="14" t="str">
        <f>IFERROR(INDEX(BygningOmraade!B:B,MATCH(A443,BygningOmraade!A:A,0)),"")</f>
        <v/>
      </c>
    </row>
    <row r="444" spans="1:24" s="14" customFormat="1" x14ac:dyDescent="0.25">
      <c r="A444" s="14">
        <f t="shared" si="78"/>
        <v>444</v>
      </c>
      <c r="B444" s="14" t="str">
        <f t="shared" ca="1" si="79"/>
        <v>16f1c09a-d4a5-4a2b-acba-6cb08054b2e7</v>
      </c>
      <c r="C444" s="14" t="str">
        <f t="shared" ca="1" si="80"/>
        <v>0a3f507e-1d6b-32b8-e044-0003ba298018</v>
      </c>
      <c r="D444" s="14">
        <f t="shared" ca="1" si="81"/>
        <v>995332</v>
      </c>
      <c r="E444" s="1">
        <f t="shared" ca="1" si="82"/>
        <v>120</v>
      </c>
      <c r="F444" s="1">
        <f t="shared" ca="1" si="83"/>
        <v>185</v>
      </c>
      <c r="G444" s="1">
        <f t="shared" ca="1" si="84"/>
        <v>1990</v>
      </c>
      <c r="H444" s="1" t="str">
        <f ca="1">IFERROR(INDEX(Varmeinstallation!B:B,MATCH(INDIRECT($A$1&amp;"L"&amp;A444)*1,Varmeinstallation!A:A,0)),"Ingen varmeinstallationer")</f>
        <v>Elovne, elpaneler</v>
      </c>
      <c r="I444" s="1" t="str">
        <f ca="1">IFERROR(INDEX(Opvarmningsmiddel!B:B,MATCH(INDIRECT($A$1&amp;"M"&amp;A444)*1,Opvarmningsmiddel!A:A,0)),"")</f>
        <v>Elektricitet</v>
      </c>
      <c r="J444" s="1">
        <f t="shared" ca="1" si="85"/>
        <v>0</v>
      </c>
      <c r="K444" s="1" t="str">
        <f ca="1">IFERROR(INDEX(Relationstabel!$C$3:$K$10,MATCH(VALUE(INDIRECT($A$1&amp;"L"&amp;A444)),Relationstabel!$A$3:$A$10,0),MATCH(IFERROR(VALUE(INDIRECT($A$1&amp;"M"&amp;A444)),0),Relationstabel!$C$1:$K$1,0)),"Ingen varmeinstallationer")</f>
        <v>Elvarme</v>
      </c>
      <c r="L444" s="1" t="str">
        <f ca="1">INDEX(Anvendelseskode!B:B,MATCH($E444,Anvendelseskode!$A:$A,0))</f>
        <v>Fritliggende enfamilieshus (parcelhus)</v>
      </c>
      <c r="M444" s="1" t="str">
        <f ca="1">INDEX(Anvendelseskode!C:C,MATCH($E444,Anvendelseskode!$A:$A,0))</f>
        <v>Parcelhuse</v>
      </c>
      <c r="N444" s="1" t="str">
        <f ca="1">INDEX(Anvendelseskode!D:D,MATCH($E444,Anvendelseskode!$A:$A,0))</f>
        <v>Private husholdninger</v>
      </c>
      <c r="O444" s="1" t="str">
        <f ca="1">IFERROR(INDEX(SBi!$2:$2,MATCH(G444,SBi!$1:$1,1)),SBi!$K$2)</f>
        <v>1979-1998</v>
      </c>
      <c r="P444" s="1">
        <f ca="1">IFERROR(INDEX(SBi!$C$3:$K$28,MATCH(E444,SBi!$B$3:$B$28,0),MATCH(O444,SBi!$C$2:$K$2,0)),0)</f>
        <v>105.4</v>
      </c>
      <c r="Q444" s="19">
        <f t="shared" ca="1" si="86"/>
        <v>19.498999999999999</v>
      </c>
      <c r="R444" s="19" t="str">
        <f ca="1">IFERROR(INDEX(VpD!$2:$2,MATCH(G444,VpD!$1:$1,1)),VpD!$I$2)</f>
        <v>1979-1998</v>
      </c>
      <c r="S444" s="1">
        <f ca="1">IFERROR(INDEX(VpD!$C$3:$I$27,MATCH(E444,VpD!$B$3:$B$27,0),MATCH(R444,VpD!$C$2:$I$2,0)),0)</f>
        <v>90</v>
      </c>
      <c r="T444" s="19">
        <f t="shared" ca="1" si="87"/>
        <v>16.649999999999999</v>
      </c>
      <c r="U444" s="14" t="str">
        <f t="shared" ca="1" si="88"/>
        <v xml:space="preserve">711830.7 </v>
      </c>
      <c r="V444" s="14" t="str">
        <f t="shared" ca="1" si="89"/>
        <v>6170373.18</v>
      </c>
      <c r="W444" s="14" t="str">
        <f t="shared" ca="1" si="90"/>
        <v>POINT(711830.7 6170373.18)</v>
      </c>
      <c r="X444" s="14" t="str">
        <f>IFERROR(INDEX(BygningOmraade!B:B,MATCH(A444,BygningOmraade!A:A,0)),"")</f>
        <v/>
      </c>
    </row>
    <row r="445" spans="1:24" s="14" customFormat="1" x14ac:dyDescent="0.25">
      <c r="A445" s="14">
        <f t="shared" si="78"/>
        <v>445</v>
      </c>
      <c r="B445" s="14" t="str">
        <f t="shared" ca="1" si="79"/>
        <v>17039246-9d19-4d04-ae95-aa81b6013595</v>
      </c>
      <c r="C445" s="14" t="str">
        <f t="shared" ca="1" si="80"/>
        <v>0a3f507e-1f2e-32b8-e044-0003ba298018</v>
      </c>
      <c r="D445" s="14">
        <f t="shared" ca="1" si="81"/>
        <v>993875</v>
      </c>
      <c r="E445" s="1">
        <f t="shared" ca="1" si="82"/>
        <v>120</v>
      </c>
      <c r="F445" s="1">
        <f t="shared" ca="1" si="83"/>
        <v>155</v>
      </c>
      <c r="G445" s="1">
        <f t="shared" ca="1" si="84"/>
        <v>1987</v>
      </c>
      <c r="H445" s="1" t="str">
        <f ca="1">IFERROR(INDEX(Varmeinstallation!B:B,MATCH(INDIRECT($A$1&amp;"L"&amp;A445)*1,Varmeinstallation!A:A,0)),"Ingen varmeinstallationer")</f>
        <v>Fjernvarme/blokvarme (radiatorsystemer eller varmluftanlæg)</v>
      </c>
      <c r="I445" s="1" t="str">
        <f ca="1">IFERROR(INDEX(Opvarmningsmiddel!B:B,MATCH(INDIRECT($A$1&amp;"M"&amp;A445)*1,Opvarmningsmiddel!A:A,0)),"")</f>
        <v/>
      </c>
      <c r="J445" s="1">
        <f t="shared" ca="1" si="85"/>
        <v>0</v>
      </c>
      <c r="K445" s="1" t="str">
        <f ca="1">IFERROR(INDEX(Relationstabel!$C$3:$K$10,MATCH(VALUE(INDIRECT($A$1&amp;"L"&amp;A445)),Relationstabel!$A$3:$A$10,0),MATCH(IFERROR(VALUE(INDIRECT($A$1&amp;"M"&amp;A445)),0),Relationstabel!$C$1:$K$1,0)),"Ingen varmeinstallationer")</f>
        <v>Fjernvarme/ Blokvarme</v>
      </c>
      <c r="L445" s="1" t="str">
        <f ca="1">INDEX(Anvendelseskode!B:B,MATCH($E445,Anvendelseskode!$A:$A,0))</f>
        <v>Fritliggende enfamilieshus (parcelhus)</v>
      </c>
      <c r="M445" s="1" t="str">
        <f ca="1">INDEX(Anvendelseskode!C:C,MATCH($E445,Anvendelseskode!$A:$A,0))</f>
        <v>Parcelhuse</v>
      </c>
      <c r="N445" s="1" t="str">
        <f ca="1">INDEX(Anvendelseskode!D:D,MATCH($E445,Anvendelseskode!$A:$A,0))</f>
        <v>Private husholdninger</v>
      </c>
      <c r="O445" s="1" t="str">
        <f ca="1">IFERROR(INDEX(SBi!$2:$2,MATCH(G445,SBi!$1:$1,1)),SBi!$K$2)</f>
        <v>1979-1998</v>
      </c>
      <c r="P445" s="1">
        <f ca="1">IFERROR(INDEX(SBi!$C$3:$K$28,MATCH(E445,SBi!$B$3:$B$28,0),MATCH(O445,SBi!$C$2:$K$2,0)),0)</f>
        <v>105.4</v>
      </c>
      <c r="Q445" s="19">
        <f t="shared" ca="1" si="86"/>
        <v>16.337</v>
      </c>
      <c r="R445" s="19" t="str">
        <f ca="1">IFERROR(INDEX(VpD!$2:$2,MATCH(G445,VpD!$1:$1,1)),VpD!$I$2)</f>
        <v>1979-1998</v>
      </c>
      <c r="S445" s="1">
        <f ca="1">IFERROR(INDEX(VpD!$C$3:$I$27,MATCH(E445,VpD!$B$3:$B$27,0),MATCH(R445,VpD!$C$2:$I$2,0)),0)</f>
        <v>90</v>
      </c>
      <c r="T445" s="19">
        <f t="shared" ca="1" si="87"/>
        <v>13.95</v>
      </c>
      <c r="U445" s="14" t="str">
        <f t="shared" ca="1" si="88"/>
        <v xml:space="preserve">711241.11 </v>
      </c>
      <c r="V445" s="14" t="str">
        <f t="shared" ca="1" si="89"/>
        <v>6171537.56</v>
      </c>
      <c r="W445" s="14" t="str">
        <f t="shared" ca="1" si="90"/>
        <v>POINT(711241.11 6171537.56)</v>
      </c>
      <c r="X445" s="14" t="str">
        <f>IFERROR(INDEX(BygningOmraade!B:B,MATCH(A445,BygningOmraade!A:A,0)),"")</f>
        <v/>
      </c>
    </row>
    <row r="446" spans="1:24" s="14" customFormat="1" x14ac:dyDescent="0.25">
      <c r="A446" s="14">
        <f t="shared" si="78"/>
        <v>446</v>
      </c>
      <c r="B446" s="14" t="str">
        <f t="shared" ca="1" si="79"/>
        <v>171e9b0b-1e45-4997-abab-007c17671940</v>
      </c>
      <c r="C446" s="14" t="str">
        <f t="shared" ca="1" si="80"/>
        <v>0a3f507e-1687-32b8-e044-0003ba298018</v>
      </c>
      <c r="D446" s="14">
        <f t="shared" ca="1" si="81"/>
        <v>996093</v>
      </c>
      <c r="E446" s="1">
        <f t="shared" ca="1" si="82"/>
        <v>220</v>
      </c>
      <c r="F446" s="1">
        <f t="shared" ca="1" si="83"/>
        <v>1669</v>
      </c>
      <c r="G446" s="1">
        <f t="shared" ca="1" si="84"/>
        <v>1962</v>
      </c>
      <c r="H446" s="1" t="str">
        <f ca="1">IFERROR(INDEX(Varmeinstallation!B:B,MATCH(INDIRECT($A$1&amp;"L"&amp;A446)*1,Varmeinstallation!A:A,0)),"Ingen varmeinstallationer")</f>
        <v>Centralvarme fra eget anlæg, et-kammer fyr</v>
      </c>
      <c r="I446" s="1" t="str">
        <f ca="1">IFERROR(INDEX(Opvarmningsmiddel!B:B,MATCH(INDIRECT($A$1&amp;"M"&amp;A446)*1,Opvarmningsmiddel!A:A,0)),"")</f>
        <v>Naturgas</v>
      </c>
      <c r="J446" s="1">
        <f t="shared" ca="1" si="85"/>
        <v>0</v>
      </c>
      <c r="K446" s="1" t="str">
        <f ca="1">IFERROR(INDEX(Relationstabel!$C$3:$K$10,MATCH(VALUE(INDIRECT($A$1&amp;"L"&amp;A446)),Relationstabel!$A$3:$A$10,0),MATCH(IFERROR(VALUE(INDIRECT($A$1&amp;"M"&amp;A446)),0),Relationstabel!$C$1:$K$1,0)),"Ingen varmeinstallationer")</f>
        <v>Naturgas</v>
      </c>
      <c r="L446" s="1" t="str">
        <f ca="1">INDEX(Anvendelseskode!B:B,MATCH($E446,Anvendelseskode!$A:$A,0))</f>
        <v>Bygning til erhvervsmæssig produktion vedrørende industri, håndværk m.v. (fabrik, værksted o.lign.)</v>
      </c>
      <c r="M446" s="1" t="str">
        <f ca="1">INDEX(Anvendelseskode!C:C,MATCH($E446,Anvendelseskode!$A:$A,0))</f>
        <v>Fabrikker, værksteder o.l.</v>
      </c>
      <c r="N446" s="1" t="str">
        <f ca="1">INDEX(Anvendelseskode!D:D,MATCH($E446,Anvendelseskode!$A:$A,0))</f>
        <v>Industri</v>
      </c>
      <c r="O446" s="1" t="str">
        <f ca="1">IFERROR(INDEX(SBi!$2:$2,MATCH(G446,SBi!$1:$1,1)),SBi!$K$2)</f>
        <v>1961-1972</v>
      </c>
      <c r="P446" s="1">
        <f ca="1">IFERROR(INDEX(SBi!$C$3:$K$28,MATCH(E446,SBi!$B$3:$B$28,0),MATCH(O446,SBi!$C$2:$K$2,0)),0)</f>
        <v>97</v>
      </c>
      <c r="Q446" s="19">
        <f t="shared" ca="1" si="86"/>
        <v>161.893</v>
      </c>
      <c r="R446" s="19" t="str">
        <f ca="1">IFERROR(INDEX(VpD!$2:$2,MATCH(G446,VpD!$1:$1,1)),VpD!$I$2)</f>
        <v>1961-1972</v>
      </c>
      <c r="S446" s="1">
        <f ca="1">IFERROR(INDEX(VpD!$C$3:$I$27,MATCH(E446,VpD!$B$3:$B$27,0),MATCH(R446,VpD!$C$2:$I$2,0)),0)</f>
        <v>97</v>
      </c>
      <c r="T446" s="19">
        <f t="shared" ca="1" si="87"/>
        <v>161.893</v>
      </c>
      <c r="U446" s="14" t="str">
        <f t="shared" ca="1" si="88"/>
        <v xml:space="preserve">712413.25 </v>
      </c>
      <c r="V446" s="14" t="str">
        <f t="shared" ca="1" si="89"/>
        <v>6169683.13</v>
      </c>
      <c r="W446" s="14" t="str">
        <f t="shared" ca="1" si="90"/>
        <v>POINT(712413.25 6169683.13)</v>
      </c>
      <c r="X446" s="14" t="str">
        <f>IFERROR(INDEX(BygningOmraade!B:B,MATCH(A446,BygningOmraade!A:A,0)),"")</f>
        <v/>
      </c>
    </row>
    <row r="447" spans="1:24" s="14" customFormat="1" x14ac:dyDescent="0.25">
      <c r="A447" s="14">
        <f t="shared" si="78"/>
        <v>447</v>
      </c>
      <c r="B447" s="14" t="str">
        <f t="shared" ca="1" si="79"/>
        <v>1742ea19-c6a7-4848-a13b-e245655ea2b2</v>
      </c>
      <c r="C447" s="14" t="str">
        <f t="shared" ca="1" si="80"/>
        <v>0a3f507e-183c-32b8-e044-0003ba298018</v>
      </c>
      <c r="D447" s="14">
        <f t="shared" ca="1" si="81"/>
        <v>996402</v>
      </c>
      <c r="E447" s="1">
        <f t="shared" ca="1" si="82"/>
        <v>130</v>
      </c>
      <c r="F447" s="1">
        <f t="shared" ca="1" si="83"/>
        <v>109</v>
      </c>
      <c r="G447" s="1">
        <f t="shared" ca="1" si="84"/>
        <v>1978</v>
      </c>
      <c r="H447" s="1" t="str">
        <f ca="1">IFERROR(INDEX(Varmeinstallation!B:B,MATCH(INDIRECT($A$1&amp;"L"&amp;A447)*1,Varmeinstallation!A:A,0)),"Ingen varmeinstallationer")</f>
        <v>Fjernvarme/blokvarme (radiatorsystemer eller varmluftanlæg)</v>
      </c>
      <c r="I447" s="1" t="str">
        <f ca="1">IFERROR(INDEX(Opvarmningsmiddel!B:B,MATCH(INDIRECT($A$1&amp;"M"&amp;A447)*1,Opvarmningsmiddel!A:A,0)),"")</f>
        <v/>
      </c>
      <c r="J447" s="1">
        <f t="shared" ca="1" si="85"/>
        <v>0</v>
      </c>
      <c r="K447" s="1" t="str">
        <f ca="1">IFERROR(INDEX(Relationstabel!$C$3:$K$10,MATCH(VALUE(INDIRECT($A$1&amp;"L"&amp;A447)),Relationstabel!$A$3:$A$10,0),MATCH(IFERROR(VALUE(INDIRECT($A$1&amp;"M"&amp;A447)),0),Relationstabel!$C$1:$K$1,0)),"Ingen varmeinstallationer")</f>
        <v>Fjernvarme/ Blokvarme</v>
      </c>
      <c r="L447" s="1" t="str">
        <f ca="1">INDEX(Anvendelseskode!B:B,MATCH($E447,Anvendelseskode!$A:$A,0))</f>
        <v>Række-, kæde-, dobbelthus (lodret adskillelse mellem enhederne)</v>
      </c>
      <c r="M447" s="1" t="str">
        <f ca="1">INDEX(Anvendelseskode!C:C,MATCH($E447,Anvendelseskode!$A:$A,0))</f>
        <v>Række-, kæde og dobbelthuse</v>
      </c>
      <c r="N447" s="1" t="str">
        <f ca="1">INDEX(Anvendelseskode!D:D,MATCH($E447,Anvendelseskode!$A:$A,0))</f>
        <v>Private husholdninger</v>
      </c>
      <c r="O447" s="1" t="str">
        <f ca="1">IFERROR(INDEX(SBi!$2:$2,MATCH(G447,SBi!$1:$1,1)),SBi!$K$2)</f>
        <v>1973-1978</v>
      </c>
      <c r="P447" s="1">
        <f ca="1">IFERROR(INDEX(SBi!$C$3:$K$28,MATCH(E447,SBi!$B$3:$B$28,0),MATCH(O447,SBi!$C$2:$K$2,0)),0)</f>
        <v>112.6</v>
      </c>
      <c r="Q447" s="19">
        <f t="shared" ca="1" si="86"/>
        <v>12.273399999999999</v>
      </c>
      <c r="R447" s="19" t="str">
        <f ca="1">IFERROR(INDEX(VpD!$2:$2,MATCH(G447,VpD!$1:$1,1)),VpD!$I$2)</f>
        <v>1973-1978</v>
      </c>
      <c r="S447" s="1">
        <f ca="1">IFERROR(INDEX(VpD!$C$3:$I$27,MATCH(E447,VpD!$B$3:$B$27,0),MATCH(R447,VpD!$C$2:$I$2,0)),0)</f>
        <v>98</v>
      </c>
      <c r="T447" s="19">
        <f t="shared" ca="1" si="87"/>
        <v>10.682</v>
      </c>
      <c r="U447" s="14" t="str">
        <f t="shared" ca="1" si="88"/>
        <v xml:space="preserve">713387.98 </v>
      </c>
      <c r="V447" s="14" t="str">
        <f t="shared" ca="1" si="89"/>
        <v>6169677.18</v>
      </c>
      <c r="W447" s="14" t="str">
        <f t="shared" ca="1" si="90"/>
        <v>POINT(713387.98 6169677.18)</v>
      </c>
      <c r="X447" s="14" t="str">
        <f>IFERROR(INDEX(BygningOmraade!B:B,MATCH(A447,BygningOmraade!A:A,0)),"")</f>
        <v/>
      </c>
    </row>
    <row r="448" spans="1:24" s="14" customFormat="1" x14ac:dyDescent="0.25">
      <c r="A448" s="14">
        <f t="shared" si="78"/>
        <v>448</v>
      </c>
      <c r="B448" s="14" t="str">
        <f t="shared" ca="1" si="79"/>
        <v>1756b414-2c6c-4848-a02d-54a7fb56fc24</v>
      </c>
      <c r="C448" s="14" t="str">
        <f t="shared" ca="1" si="80"/>
        <v>0a3f507e-2218-32b8-e044-0003ba298018</v>
      </c>
      <c r="D448" s="14">
        <f t="shared" ca="1" si="81"/>
        <v>996038</v>
      </c>
      <c r="E448" s="1">
        <f t="shared" ca="1" si="82"/>
        <v>120</v>
      </c>
      <c r="F448" s="1">
        <f t="shared" ca="1" si="83"/>
        <v>120</v>
      </c>
      <c r="G448" s="1">
        <f t="shared" ca="1" si="84"/>
        <v>1956</v>
      </c>
      <c r="H448" s="1" t="str">
        <f ca="1">IFERROR(INDEX(Varmeinstallation!B:B,MATCH(INDIRECT($A$1&amp;"L"&amp;A448)*1,Varmeinstallation!A:A,0)),"Ingen varmeinstallationer")</f>
        <v>Centralvarme fra eget anlæg, et-kammer fyr</v>
      </c>
      <c r="I448" s="1" t="str">
        <f ca="1">IFERROR(INDEX(Opvarmningsmiddel!B:B,MATCH(INDIRECT($A$1&amp;"M"&amp;A448)*1,Opvarmningsmiddel!A:A,0)),"")</f>
        <v>Naturgas</v>
      </c>
      <c r="J448" s="1">
        <f t="shared" ca="1" si="85"/>
        <v>2</v>
      </c>
      <c r="K448" s="1" t="str">
        <f ca="1">IFERROR(INDEX(Relationstabel!$C$3:$K$10,MATCH(VALUE(INDIRECT($A$1&amp;"L"&amp;A448)),Relationstabel!$A$3:$A$10,0),MATCH(IFERROR(VALUE(INDIRECT($A$1&amp;"M"&amp;A448)),0),Relationstabel!$C$1:$K$1,0)),"Ingen varmeinstallationer")</f>
        <v>Naturgas</v>
      </c>
      <c r="L448" s="1" t="str">
        <f ca="1">INDEX(Anvendelseskode!B:B,MATCH($E448,Anvendelseskode!$A:$A,0))</f>
        <v>Fritliggende enfamilieshus (parcelhus)</v>
      </c>
      <c r="M448" s="1" t="str">
        <f ca="1">INDEX(Anvendelseskode!C:C,MATCH($E448,Anvendelseskode!$A:$A,0))</f>
        <v>Parcelhuse</v>
      </c>
      <c r="N448" s="1" t="str">
        <f ca="1">INDEX(Anvendelseskode!D:D,MATCH($E448,Anvendelseskode!$A:$A,0))</f>
        <v>Private husholdninger</v>
      </c>
      <c r="O448" s="1" t="str">
        <f ca="1">IFERROR(INDEX(SBi!$2:$2,MATCH(G448,SBi!$1:$1,1)),SBi!$K$2)</f>
        <v>1951-1960</v>
      </c>
      <c r="P448" s="1">
        <f ca="1">IFERROR(INDEX(SBi!$C$3:$K$28,MATCH(E448,SBi!$B$3:$B$28,0),MATCH(O448,SBi!$C$2:$K$2,0)),0)</f>
        <v>154.9</v>
      </c>
      <c r="Q448" s="19">
        <f t="shared" ca="1" si="86"/>
        <v>18.588000000000001</v>
      </c>
      <c r="R448" s="19" t="str">
        <f ca="1">IFERROR(INDEX(VpD!$2:$2,MATCH(G448,VpD!$1:$1,1)),VpD!$I$2)</f>
        <v>1951-1960</v>
      </c>
      <c r="S448" s="1">
        <f ca="1">IFERROR(INDEX(VpD!$C$3:$I$27,MATCH(E448,VpD!$B$3:$B$27,0),MATCH(R448,VpD!$C$2:$I$2,0)),0)</f>
        <v>204</v>
      </c>
      <c r="T448" s="19">
        <f t="shared" ca="1" si="87"/>
        <v>24.48</v>
      </c>
      <c r="U448" s="14" t="str">
        <f t="shared" ca="1" si="88"/>
        <v xml:space="preserve">712536.59 </v>
      </c>
      <c r="V448" s="14" t="str">
        <f t="shared" ca="1" si="89"/>
        <v>6169158.19</v>
      </c>
      <c r="W448" s="14" t="str">
        <f t="shared" ca="1" si="90"/>
        <v>POINT(712536.59 6169158.19)</v>
      </c>
      <c r="X448" s="14" t="str">
        <f>IFERROR(INDEX(BygningOmraade!B:B,MATCH(A448,BygningOmraade!A:A,0)),"")</f>
        <v/>
      </c>
    </row>
    <row r="449" spans="1:24" s="14" customFormat="1" x14ac:dyDescent="0.25">
      <c r="A449" s="14">
        <f t="shared" si="78"/>
        <v>449</v>
      </c>
      <c r="B449" s="14" t="str">
        <f t="shared" ca="1" si="79"/>
        <v>175e183b-f1ea-48fa-8c61-1cbed45ea309</v>
      </c>
      <c r="C449" s="14" t="str">
        <f t="shared" ca="1" si="80"/>
        <v>0a3f507e-21d7-32b8-e044-0003ba298018</v>
      </c>
      <c r="D449" s="14">
        <f t="shared" ca="1" si="81"/>
        <v>997060</v>
      </c>
      <c r="E449" s="1">
        <f t="shared" ca="1" si="82"/>
        <v>130</v>
      </c>
      <c r="F449" s="1">
        <f t="shared" ca="1" si="83"/>
        <v>109</v>
      </c>
      <c r="G449" s="1">
        <f t="shared" ca="1" si="84"/>
        <v>1978</v>
      </c>
      <c r="H449" s="1" t="str">
        <f ca="1">IFERROR(INDEX(Varmeinstallation!B:B,MATCH(INDIRECT($A$1&amp;"L"&amp;A449)*1,Varmeinstallation!A:A,0)),"Ingen varmeinstallationer")</f>
        <v>Fjernvarme/blokvarme (radiatorsystemer eller varmluftanlæg)</v>
      </c>
      <c r="I449" s="1" t="str">
        <f ca="1">IFERROR(INDEX(Opvarmningsmiddel!B:B,MATCH(INDIRECT($A$1&amp;"M"&amp;A449)*1,Opvarmningsmiddel!A:A,0)),"")</f>
        <v/>
      </c>
      <c r="J449" s="1">
        <f t="shared" ca="1" si="85"/>
        <v>0</v>
      </c>
      <c r="K449" s="1" t="str">
        <f ca="1">IFERROR(INDEX(Relationstabel!$C$3:$K$10,MATCH(VALUE(INDIRECT($A$1&amp;"L"&amp;A449)),Relationstabel!$A$3:$A$10,0),MATCH(IFERROR(VALUE(INDIRECT($A$1&amp;"M"&amp;A449)),0),Relationstabel!$C$1:$K$1,0)),"Ingen varmeinstallationer")</f>
        <v>Fjernvarme/ Blokvarme</v>
      </c>
      <c r="L449" s="1" t="str">
        <f ca="1">INDEX(Anvendelseskode!B:B,MATCH($E449,Anvendelseskode!$A:$A,0))</f>
        <v>Række-, kæde-, dobbelthus (lodret adskillelse mellem enhederne)</v>
      </c>
      <c r="M449" s="1" t="str">
        <f ca="1">INDEX(Anvendelseskode!C:C,MATCH($E449,Anvendelseskode!$A:$A,0))</f>
        <v>Række-, kæde og dobbelthuse</v>
      </c>
      <c r="N449" s="1" t="str">
        <f ca="1">INDEX(Anvendelseskode!D:D,MATCH($E449,Anvendelseskode!$A:$A,0))</f>
        <v>Private husholdninger</v>
      </c>
      <c r="O449" s="1" t="str">
        <f ca="1">IFERROR(INDEX(SBi!$2:$2,MATCH(G449,SBi!$1:$1,1)),SBi!$K$2)</f>
        <v>1973-1978</v>
      </c>
      <c r="P449" s="1">
        <f ca="1">IFERROR(INDEX(SBi!$C$3:$K$28,MATCH(E449,SBi!$B$3:$B$28,0),MATCH(O449,SBi!$C$2:$K$2,0)),0)</f>
        <v>112.6</v>
      </c>
      <c r="Q449" s="19">
        <f t="shared" ca="1" si="86"/>
        <v>12.273399999999999</v>
      </c>
      <c r="R449" s="19" t="str">
        <f ca="1">IFERROR(INDEX(VpD!$2:$2,MATCH(G449,VpD!$1:$1,1)),VpD!$I$2)</f>
        <v>1973-1978</v>
      </c>
      <c r="S449" s="1">
        <f ca="1">IFERROR(INDEX(VpD!$C$3:$I$27,MATCH(E449,VpD!$B$3:$B$27,0),MATCH(R449,VpD!$C$2:$I$2,0)),0)</f>
        <v>98</v>
      </c>
      <c r="T449" s="19">
        <f t="shared" ca="1" si="87"/>
        <v>10.682</v>
      </c>
      <c r="U449" s="14" t="str">
        <f t="shared" ca="1" si="88"/>
        <v xml:space="preserve">713575.17 </v>
      </c>
      <c r="V449" s="14" t="str">
        <f t="shared" ca="1" si="89"/>
        <v>6169706.03</v>
      </c>
      <c r="W449" s="14" t="str">
        <f t="shared" ca="1" si="90"/>
        <v>POINT(713575.17 6169706.03)</v>
      </c>
      <c r="X449" s="14" t="str">
        <f>IFERROR(INDEX(BygningOmraade!B:B,MATCH(A449,BygningOmraade!A:A,0)),"")</f>
        <v/>
      </c>
    </row>
    <row r="450" spans="1:24" s="14" customFormat="1" x14ac:dyDescent="0.25">
      <c r="A450" s="14">
        <f t="shared" si="78"/>
        <v>450</v>
      </c>
      <c r="B450" s="14" t="str">
        <f t="shared" ca="1" si="79"/>
        <v>17659806-4adc-4ab5-802d-3d53deccd30b</v>
      </c>
      <c r="C450" s="14" t="str">
        <f t="shared" ca="1" si="80"/>
        <v>0a3f507e-2427-32b8-e044-0003ba298018</v>
      </c>
      <c r="D450" s="14">
        <f t="shared" ca="1" si="81"/>
        <v>994944</v>
      </c>
      <c r="E450" s="1">
        <f t="shared" ca="1" si="82"/>
        <v>130</v>
      </c>
      <c r="F450" s="1">
        <f t="shared" ca="1" si="83"/>
        <v>62</v>
      </c>
      <c r="G450" s="1">
        <f t="shared" ca="1" si="84"/>
        <v>1993</v>
      </c>
      <c r="H450" s="1" t="str">
        <f ca="1">IFERROR(INDEX(Varmeinstallation!B:B,MATCH(INDIRECT($A$1&amp;"L"&amp;A450)*1,Varmeinstallation!A:A,0)),"Ingen varmeinstallationer")</f>
        <v>Fjernvarme/blokvarme (radiatorsystemer eller varmluftanlæg)</v>
      </c>
      <c r="I450" s="1" t="str">
        <f ca="1">IFERROR(INDEX(Opvarmningsmiddel!B:B,MATCH(INDIRECT($A$1&amp;"M"&amp;A450)*1,Opvarmningsmiddel!A:A,0)),"")</f>
        <v/>
      </c>
      <c r="J450" s="1">
        <f t="shared" ca="1" si="85"/>
        <v>0</v>
      </c>
      <c r="K450" s="1" t="str">
        <f ca="1">IFERROR(INDEX(Relationstabel!$C$3:$K$10,MATCH(VALUE(INDIRECT($A$1&amp;"L"&amp;A450)),Relationstabel!$A$3:$A$10,0),MATCH(IFERROR(VALUE(INDIRECT($A$1&amp;"M"&amp;A450)),0),Relationstabel!$C$1:$K$1,0)),"Ingen varmeinstallationer")</f>
        <v>Fjernvarme/ Blokvarme</v>
      </c>
      <c r="L450" s="1" t="str">
        <f ca="1">INDEX(Anvendelseskode!B:B,MATCH($E450,Anvendelseskode!$A:$A,0))</f>
        <v>Række-, kæde-, dobbelthus (lodret adskillelse mellem enhederne)</v>
      </c>
      <c r="M450" s="1" t="str">
        <f ca="1">INDEX(Anvendelseskode!C:C,MATCH($E450,Anvendelseskode!$A:$A,0))</f>
        <v>Række-, kæde og dobbelthuse</v>
      </c>
      <c r="N450" s="1" t="str">
        <f ca="1">INDEX(Anvendelseskode!D:D,MATCH($E450,Anvendelseskode!$A:$A,0))</f>
        <v>Private husholdninger</v>
      </c>
      <c r="O450" s="1" t="str">
        <f ca="1">IFERROR(INDEX(SBi!$2:$2,MATCH(G450,SBi!$1:$1,1)),SBi!$K$2)</f>
        <v>1979-1998</v>
      </c>
      <c r="P450" s="1">
        <f ca="1">IFERROR(INDEX(SBi!$C$3:$K$28,MATCH(E450,SBi!$B$3:$B$28,0),MATCH(O450,SBi!$C$2:$K$2,0)),0)</f>
        <v>96.8</v>
      </c>
      <c r="Q450" s="19">
        <f t="shared" ca="1" si="86"/>
        <v>6.0015999999999998</v>
      </c>
      <c r="R450" s="19" t="str">
        <f ca="1">IFERROR(INDEX(VpD!$2:$2,MATCH(G450,VpD!$1:$1,1)),VpD!$I$2)</f>
        <v>1979-1998</v>
      </c>
      <c r="S450" s="1">
        <f ca="1">IFERROR(INDEX(VpD!$C$3:$I$27,MATCH(E450,VpD!$B$3:$B$27,0),MATCH(R450,VpD!$C$2:$I$2,0)),0)</f>
        <v>74</v>
      </c>
      <c r="T450" s="19">
        <f t="shared" ca="1" si="87"/>
        <v>4.5880000000000001</v>
      </c>
      <c r="U450" s="14" t="str">
        <f t="shared" ca="1" si="88"/>
        <v xml:space="preserve">711728.16 </v>
      </c>
      <c r="V450" s="14" t="str">
        <f t="shared" ca="1" si="89"/>
        <v>6172541.67</v>
      </c>
      <c r="W450" s="14" t="str">
        <f t="shared" ca="1" si="90"/>
        <v>POINT(711728.16 6172541.67)</v>
      </c>
      <c r="X450" s="14" t="str">
        <f>IFERROR(INDEX(BygningOmraade!B:B,MATCH(A450,BygningOmraade!A:A,0)),"")</f>
        <v/>
      </c>
    </row>
    <row r="451" spans="1:24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177f3a79-93fa-4ccf-9395-78fcc3d77469</v>
      </c>
      <c r="C451" s="14" t="str">
        <f t="shared" ref="C451:C514" ca="1" si="93">INDIRECT($A$1&amp;"C"&amp;A451)</f>
        <v>0a3f507e-167d-32b8-e044-0003ba298018</v>
      </c>
      <c r="D451" s="14">
        <f t="shared" ref="D451:D514" ca="1" si="94">INDIRECT($A$1&amp;"D"&amp;A451)</f>
        <v>997005</v>
      </c>
      <c r="E451" s="1">
        <f t="shared" ref="E451:E514" ca="1" si="95">ROUNDDOWN(INDIRECT($A$1&amp;"E"&amp;A451),-1)</f>
        <v>130</v>
      </c>
      <c r="F451" s="1">
        <f t="shared" ref="F451:F514" ca="1" si="96">INDIRECT($A$1&amp;"G"&amp;A451)+INDIRECT($A$1&amp;"H"&amp;A451)+INDIRECT($A$1&amp;"I"&amp;A451)*0.5</f>
        <v>102</v>
      </c>
      <c r="G451" s="1">
        <f t="shared" ref="G451:G514" ca="1" si="97">MAX(INDIRECT($A$1&amp;"J"&amp;A451),INDIRECT($A$1&amp;"K"&amp;A451))</f>
        <v>1977</v>
      </c>
      <c r="H451" s="1" t="str">
        <f ca="1">IFERROR(INDEX(Varmeinstallation!B:B,MATCH(INDIRECT($A$1&amp;"L"&amp;A451)*1,Varmeinstallation!A:A,0)),"Ingen varmeinstallationer")</f>
        <v>Fjernvarme/blokvarme (radiatorsystemer eller varmluftanlæg)</v>
      </c>
      <c r="I451" s="1" t="str">
        <f ca="1">IFERROR(INDEX(Opvarmningsmiddel!B:B,MATCH(INDIRECT($A$1&amp;"M"&amp;A451)*1,Opvarmningsmiddel!A:A,0)),"")</f>
        <v/>
      </c>
      <c r="J451" s="1">
        <f t="shared" ref="J451:J514" ca="1" si="98">VALUE(INDIRECT($A$1&amp;"N"&amp;A451))</f>
        <v>0</v>
      </c>
      <c r="K451" s="1" t="str">
        <f ca="1">IFERROR(INDEX(Relationstabel!$C$3:$K$10,MATCH(VALUE(INDIRECT($A$1&amp;"L"&amp;A451)),Relationstabel!$A$3:$A$10,0),MATCH(IFERROR(VALUE(INDIRECT($A$1&amp;"M"&amp;A451)),0),Relationstabel!$C$1:$K$1,0)),"Ingen varmeinstallationer")</f>
        <v>Fjernvarme/ Blokvarme</v>
      </c>
      <c r="L451" s="1" t="str">
        <f ca="1">INDEX(Anvendelseskode!B:B,MATCH($E451,Anvendelseskode!$A:$A,0))</f>
        <v>Række-, kæde-, dobbelthus (lodret adskillelse mellem enhederne)</v>
      </c>
      <c r="M451" s="1" t="str">
        <f ca="1">INDEX(Anvendelseskode!C:C,MATCH($E451,Anvendelseskode!$A:$A,0))</f>
        <v>Række-, kæde og dobbelthuse</v>
      </c>
      <c r="N451" s="1" t="str">
        <f ca="1">INDEX(Anvendelseskode!D:D,MATCH($E451,Anvendelseskode!$A:$A,0))</f>
        <v>Private husholdninger</v>
      </c>
      <c r="O451" s="1" t="str">
        <f ca="1">IFERROR(INDEX(SBi!$2:$2,MATCH(G451,SBi!$1:$1,1)),SBi!$K$2)</f>
        <v>1973-1978</v>
      </c>
      <c r="P451" s="1">
        <f ca="1">IFERROR(INDEX(SBi!$C$3:$K$28,MATCH(E451,SBi!$B$3:$B$28,0),MATCH(O451,SBi!$C$2:$K$2,0)),0)</f>
        <v>112.6</v>
      </c>
      <c r="Q451" s="19">
        <f t="shared" ref="Q451:Q514" ca="1" si="99">P451*F451/1000</f>
        <v>11.485199999999999</v>
      </c>
      <c r="R451" s="19" t="str">
        <f ca="1">IFERROR(INDEX(VpD!$2:$2,MATCH(G451,VpD!$1:$1,1)),VpD!$I$2)</f>
        <v>1973-1978</v>
      </c>
      <c r="S451" s="1">
        <f ca="1">IFERROR(INDEX(VpD!$C$3:$I$27,MATCH(E451,VpD!$B$3:$B$27,0),MATCH(R451,VpD!$C$2:$I$2,0)),0)</f>
        <v>98</v>
      </c>
      <c r="T451" s="19">
        <f t="shared" ref="T451:T514" ca="1" si="100">S451*F451/1000</f>
        <v>9.9960000000000004</v>
      </c>
      <c r="U451" s="14" t="str">
        <f t="shared" ref="U451:U514" ca="1" si="101">IFERROR(SUBSTITUTE(LEFT(W451,FIND(" ",W451)),"POINT(",""),"")</f>
        <v xml:space="preserve">713598.07 </v>
      </c>
      <c r="V451" s="14" t="str">
        <f t="shared" ref="V451:V514" ca="1" si="102">IFERROR(SUBSTITUTE(RIGHT(W451,LEN(W451)-FIND(" ",W451)),")",""),"")</f>
        <v>6169569.63</v>
      </c>
      <c r="W451" s="14" t="str">
        <f t="shared" ref="W451:W514" ca="1" si="103">INDIRECT($A$1&amp;"o"&amp;A451)</f>
        <v>POINT(713598.07 6169569.63)</v>
      </c>
      <c r="X451" s="14" t="str">
        <f>IFERROR(INDEX(BygningOmraade!B:B,MATCH(A451,BygningOmraade!A:A,0)),"")</f>
        <v/>
      </c>
    </row>
    <row r="452" spans="1:24" s="14" customFormat="1" x14ac:dyDescent="0.25">
      <c r="A452" s="14">
        <f t="shared" si="91"/>
        <v>452</v>
      </c>
      <c r="B452" s="14" t="str">
        <f t="shared" ca="1" si="92"/>
        <v>178dc2f3-6a0d-4983-9229-101a73673d09</v>
      </c>
      <c r="C452" s="14" t="str">
        <f t="shared" ca="1" si="93"/>
        <v>0a3f507e-18b4-32b8-e044-0003ba298018</v>
      </c>
      <c r="D452" s="14">
        <f t="shared" ca="1" si="94"/>
        <v>994556</v>
      </c>
      <c r="E452" s="1">
        <f t="shared" ca="1" si="95"/>
        <v>130</v>
      </c>
      <c r="F452" s="1">
        <f t="shared" ca="1" si="96"/>
        <v>147</v>
      </c>
      <c r="G452" s="1">
        <f t="shared" ca="1" si="97"/>
        <v>1983</v>
      </c>
      <c r="H452" s="1" t="str">
        <f ca="1">IFERROR(INDEX(Varmeinstallation!B:B,MATCH(INDIRECT($A$1&amp;"L"&amp;A452)*1,Varmeinstallation!A:A,0)),"Ingen varmeinstallationer")</f>
        <v>Fjernvarme/blokvarme (radiatorsystemer eller varmluftanlæg)</v>
      </c>
      <c r="I452" s="1" t="str">
        <f ca="1">IFERROR(INDEX(Opvarmningsmiddel!B:B,MATCH(INDIRECT($A$1&amp;"M"&amp;A452)*1,Opvarmningsmiddel!A:A,0)),"")</f>
        <v/>
      </c>
      <c r="J452" s="1">
        <f t="shared" ca="1" si="98"/>
        <v>0</v>
      </c>
      <c r="K452" s="1" t="str">
        <f ca="1">IFERROR(INDEX(Relationstabel!$C$3:$K$10,MATCH(VALUE(INDIRECT($A$1&amp;"L"&amp;A452)),Relationstabel!$A$3:$A$10,0),MATCH(IFERROR(VALUE(INDIRECT($A$1&amp;"M"&amp;A452)),0),Relationstabel!$C$1:$K$1,0)),"Ingen varmeinstallationer")</f>
        <v>Fjernvarme/ Blokvarme</v>
      </c>
      <c r="L452" s="1" t="str">
        <f ca="1">INDEX(Anvendelseskode!B:B,MATCH($E452,Anvendelseskode!$A:$A,0))</f>
        <v>Række-, kæde-, dobbelthus (lodret adskillelse mellem enhederne)</v>
      </c>
      <c r="M452" s="1" t="str">
        <f ca="1">INDEX(Anvendelseskode!C:C,MATCH($E452,Anvendelseskode!$A:$A,0))</f>
        <v>Række-, kæde og dobbelthuse</v>
      </c>
      <c r="N452" s="1" t="str">
        <f ca="1">INDEX(Anvendelseskode!D:D,MATCH($E452,Anvendelseskode!$A:$A,0))</f>
        <v>Private husholdninger</v>
      </c>
      <c r="O452" s="1" t="str">
        <f ca="1">IFERROR(INDEX(SBi!$2:$2,MATCH(G452,SBi!$1:$1,1)),SBi!$K$2)</f>
        <v>1979-1998</v>
      </c>
      <c r="P452" s="1">
        <f ca="1">IFERROR(INDEX(SBi!$C$3:$K$28,MATCH(E452,SBi!$B$3:$B$28,0),MATCH(O452,SBi!$C$2:$K$2,0)),0)</f>
        <v>96.8</v>
      </c>
      <c r="Q452" s="19">
        <f t="shared" ca="1" si="99"/>
        <v>14.2296</v>
      </c>
      <c r="R452" s="19" t="str">
        <f ca="1">IFERROR(INDEX(VpD!$2:$2,MATCH(G452,VpD!$1:$1,1)),VpD!$I$2)</f>
        <v>1979-1998</v>
      </c>
      <c r="S452" s="1">
        <f ca="1">IFERROR(INDEX(VpD!$C$3:$I$27,MATCH(E452,VpD!$B$3:$B$27,0),MATCH(R452,VpD!$C$2:$I$2,0)),0)</f>
        <v>74</v>
      </c>
      <c r="T452" s="19">
        <f t="shared" ca="1" si="100"/>
        <v>10.878</v>
      </c>
      <c r="U452" s="14" t="str">
        <f t="shared" ca="1" si="101"/>
        <v xml:space="preserve">711483.51 </v>
      </c>
      <c r="V452" s="14" t="str">
        <f t="shared" ca="1" si="102"/>
        <v>6171752.54</v>
      </c>
      <c r="W452" s="14" t="str">
        <f t="shared" ca="1" si="103"/>
        <v>POINT(711483.51 6171752.54)</v>
      </c>
      <c r="X452" s="14" t="str">
        <f>IFERROR(INDEX(BygningOmraade!B:B,MATCH(A452,BygningOmraade!A:A,0)),"")</f>
        <v/>
      </c>
    </row>
    <row r="453" spans="1:24" s="14" customFormat="1" x14ac:dyDescent="0.25">
      <c r="A453" s="14">
        <f t="shared" si="91"/>
        <v>453</v>
      </c>
      <c r="B453" s="14" t="str">
        <f t="shared" ca="1" si="92"/>
        <v>17afd5a8-9797-4f64-a0b8-3cffe9fc4fde</v>
      </c>
      <c r="C453" s="14" t="str">
        <f t="shared" ca="1" si="93"/>
        <v>0a3f507e-211e-32b8-e044-0003ba298018</v>
      </c>
      <c r="D453" s="14">
        <f t="shared" ca="1" si="94"/>
        <v>996454</v>
      </c>
      <c r="E453" s="1">
        <f t="shared" ca="1" si="95"/>
        <v>120</v>
      </c>
      <c r="F453" s="1">
        <f t="shared" ca="1" si="96"/>
        <v>170</v>
      </c>
      <c r="G453" s="1">
        <f t="shared" ca="1" si="97"/>
        <v>1985</v>
      </c>
      <c r="H453" s="1" t="str">
        <f ca="1">IFERROR(INDEX(Varmeinstallation!B:B,MATCH(INDIRECT($A$1&amp;"L"&amp;A453)*1,Varmeinstallation!A:A,0)),"Ingen varmeinstallationer")</f>
        <v>Elovne, elpaneler</v>
      </c>
      <c r="I453" s="1" t="str">
        <f ca="1">IFERROR(INDEX(Opvarmningsmiddel!B:B,MATCH(INDIRECT($A$1&amp;"M"&amp;A453)*1,Opvarmningsmiddel!A:A,0)),"")</f>
        <v>Elektricitet</v>
      </c>
      <c r="J453" s="1">
        <f t="shared" ca="1" si="98"/>
        <v>2</v>
      </c>
      <c r="K453" s="1" t="str">
        <f ca="1">IFERROR(INDEX(Relationstabel!$C$3:$K$10,MATCH(VALUE(INDIRECT($A$1&amp;"L"&amp;A453)),Relationstabel!$A$3:$A$10,0),MATCH(IFERROR(VALUE(INDIRECT($A$1&amp;"M"&amp;A453)),0),Relationstabel!$C$1:$K$1,0)),"Ingen varmeinstallationer")</f>
        <v>Elvarme</v>
      </c>
      <c r="L453" s="1" t="str">
        <f ca="1">INDEX(Anvendelseskode!B:B,MATCH($E453,Anvendelseskode!$A:$A,0))</f>
        <v>Fritliggende enfamilieshus (parcelhus)</v>
      </c>
      <c r="M453" s="1" t="str">
        <f ca="1">INDEX(Anvendelseskode!C:C,MATCH($E453,Anvendelseskode!$A:$A,0))</f>
        <v>Parcelhuse</v>
      </c>
      <c r="N453" s="1" t="str">
        <f ca="1">INDEX(Anvendelseskode!D:D,MATCH($E453,Anvendelseskode!$A:$A,0))</f>
        <v>Private husholdninger</v>
      </c>
      <c r="O453" s="1" t="str">
        <f ca="1">IFERROR(INDEX(SBi!$2:$2,MATCH(G453,SBi!$1:$1,1)),SBi!$K$2)</f>
        <v>1979-1998</v>
      </c>
      <c r="P453" s="1">
        <f ca="1">IFERROR(INDEX(SBi!$C$3:$K$28,MATCH(E453,SBi!$B$3:$B$28,0),MATCH(O453,SBi!$C$2:$K$2,0)),0)</f>
        <v>105.4</v>
      </c>
      <c r="Q453" s="19">
        <f t="shared" ca="1" si="99"/>
        <v>17.917999999999999</v>
      </c>
      <c r="R453" s="19" t="str">
        <f ca="1">IFERROR(INDEX(VpD!$2:$2,MATCH(G453,VpD!$1:$1,1)),VpD!$I$2)</f>
        <v>1979-1998</v>
      </c>
      <c r="S453" s="1">
        <f ca="1">IFERROR(INDEX(VpD!$C$3:$I$27,MATCH(E453,VpD!$B$3:$B$27,0),MATCH(R453,VpD!$C$2:$I$2,0)),0)</f>
        <v>90</v>
      </c>
      <c r="T453" s="19">
        <f t="shared" ca="1" si="100"/>
        <v>15.3</v>
      </c>
      <c r="U453" s="14" t="str">
        <f t="shared" ca="1" si="101"/>
        <v xml:space="preserve">713328.06 </v>
      </c>
      <c r="V453" s="14" t="str">
        <f t="shared" ca="1" si="102"/>
        <v>6169015.37</v>
      </c>
      <c r="W453" s="14" t="str">
        <f t="shared" ca="1" si="103"/>
        <v>POINT(713328.06 6169015.37)</v>
      </c>
      <c r="X453" s="14" t="str">
        <f>IFERROR(INDEX(BygningOmraade!B:B,MATCH(A453,BygningOmraade!A:A,0)),"")</f>
        <v/>
      </c>
    </row>
    <row r="454" spans="1:24" s="14" customFormat="1" x14ac:dyDescent="0.25">
      <c r="A454" s="14">
        <f t="shared" si="91"/>
        <v>454</v>
      </c>
      <c r="B454" s="14" t="str">
        <f t="shared" ca="1" si="92"/>
        <v>17bb6912-b792-4e4e-869f-e1df244b9d71</v>
      </c>
      <c r="C454" s="14" t="str">
        <f t="shared" ca="1" si="93"/>
        <v>0a3f507e-1c15-32b8-e044-0003ba298018</v>
      </c>
      <c r="D454" s="14">
        <f t="shared" ca="1" si="94"/>
        <v>997011</v>
      </c>
      <c r="E454" s="1">
        <f t="shared" ca="1" si="95"/>
        <v>130</v>
      </c>
      <c r="F454" s="1">
        <f t="shared" ca="1" si="96"/>
        <v>110</v>
      </c>
      <c r="G454" s="1">
        <f t="shared" ca="1" si="97"/>
        <v>1967</v>
      </c>
      <c r="H454" s="1" t="str">
        <f ca="1">IFERROR(INDEX(Varmeinstallation!B:B,MATCH(INDIRECT($A$1&amp;"L"&amp;A454)*1,Varmeinstallation!A:A,0)),"Ingen varmeinstallationer")</f>
        <v>Fjernvarme/blokvarme (radiatorsystemer eller varmluftanlæg)</v>
      </c>
      <c r="I454" s="1" t="str">
        <f ca="1">IFERROR(INDEX(Opvarmningsmiddel!B:B,MATCH(INDIRECT($A$1&amp;"M"&amp;A454)*1,Opvarmningsmiddel!A:A,0)),"")</f>
        <v/>
      </c>
      <c r="J454" s="1">
        <f t="shared" ca="1" si="98"/>
        <v>0</v>
      </c>
      <c r="K454" s="1" t="str">
        <f ca="1">IFERROR(INDEX(Relationstabel!$C$3:$K$10,MATCH(VALUE(INDIRECT($A$1&amp;"L"&amp;A454)),Relationstabel!$A$3:$A$10,0),MATCH(IFERROR(VALUE(INDIRECT($A$1&amp;"M"&amp;A454)),0),Relationstabel!$C$1:$K$1,0)),"Ingen varmeinstallationer")</f>
        <v>Fjernvarme/ Blokvarme</v>
      </c>
      <c r="L454" s="1" t="str">
        <f ca="1">INDEX(Anvendelseskode!B:B,MATCH($E454,Anvendelseskode!$A:$A,0))</f>
        <v>Række-, kæde-, dobbelthus (lodret adskillelse mellem enhederne)</v>
      </c>
      <c r="M454" s="1" t="str">
        <f ca="1">INDEX(Anvendelseskode!C:C,MATCH($E454,Anvendelseskode!$A:$A,0))</f>
        <v>Række-, kæde og dobbelthuse</v>
      </c>
      <c r="N454" s="1" t="str">
        <f ca="1">INDEX(Anvendelseskode!D:D,MATCH($E454,Anvendelseskode!$A:$A,0))</f>
        <v>Private husholdninger</v>
      </c>
      <c r="O454" s="1" t="str">
        <f ca="1">IFERROR(INDEX(SBi!$2:$2,MATCH(G454,SBi!$1:$1,1)),SBi!$K$2)</f>
        <v>1961-1972</v>
      </c>
      <c r="P454" s="1">
        <f ca="1">IFERROR(INDEX(SBi!$C$3:$K$28,MATCH(E454,SBi!$B$3:$B$28,0),MATCH(O454,SBi!$C$2:$K$2,0)),0)</f>
        <v>119.9</v>
      </c>
      <c r="Q454" s="19">
        <f t="shared" ca="1" si="99"/>
        <v>13.189</v>
      </c>
      <c r="R454" s="19" t="str">
        <f ca="1">IFERROR(INDEX(VpD!$2:$2,MATCH(G454,VpD!$1:$1,1)),VpD!$I$2)</f>
        <v>1961-1972</v>
      </c>
      <c r="S454" s="1">
        <f ca="1">IFERROR(INDEX(VpD!$C$3:$I$27,MATCH(E454,VpD!$B$3:$B$27,0),MATCH(R454,VpD!$C$2:$I$2,0)),0)</f>
        <v>120</v>
      </c>
      <c r="T454" s="19">
        <f t="shared" ca="1" si="100"/>
        <v>13.2</v>
      </c>
      <c r="U454" s="14" t="str">
        <f t="shared" ca="1" si="101"/>
        <v xml:space="preserve">713604.25 </v>
      </c>
      <c r="V454" s="14" t="str">
        <f t="shared" ca="1" si="102"/>
        <v>6169301.83</v>
      </c>
      <c r="W454" s="14" t="str">
        <f t="shared" ca="1" si="103"/>
        <v>POINT(713604.25 6169301.83)</v>
      </c>
      <c r="X454" s="14" t="str">
        <f>IFERROR(INDEX(BygningOmraade!B:B,MATCH(A454,BygningOmraade!A:A,0)),"")</f>
        <v/>
      </c>
    </row>
    <row r="455" spans="1:24" s="14" customFormat="1" x14ac:dyDescent="0.25">
      <c r="A455" s="14">
        <f t="shared" si="91"/>
        <v>455</v>
      </c>
      <c r="B455" s="14" t="str">
        <f t="shared" ca="1" si="92"/>
        <v>17e8bd7d-f83c-41ab-a9b8-fb19952b98ab</v>
      </c>
      <c r="C455" s="14" t="str">
        <f t="shared" ca="1" si="93"/>
        <v>0a3f507e-1516-32b8-e044-0003ba298018</v>
      </c>
      <c r="D455" s="14">
        <f t="shared" ca="1" si="94"/>
        <v>994579</v>
      </c>
      <c r="E455" s="1">
        <f t="shared" ca="1" si="95"/>
        <v>130</v>
      </c>
      <c r="F455" s="1">
        <f t="shared" ca="1" si="96"/>
        <v>74</v>
      </c>
      <c r="G455" s="1">
        <f t="shared" ca="1" si="97"/>
        <v>1993</v>
      </c>
      <c r="H455" s="1" t="str">
        <f ca="1">IFERROR(INDEX(Varmeinstallation!B:B,MATCH(INDIRECT($A$1&amp;"L"&amp;A455)*1,Varmeinstallation!A:A,0)),"Ingen varmeinstallationer")</f>
        <v>Fjernvarme/blokvarme (radiatorsystemer eller varmluftanlæg)</v>
      </c>
      <c r="I455" s="1" t="str">
        <f ca="1">IFERROR(INDEX(Opvarmningsmiddel!B:B,MATCH(INDIRECT($A$1&amp;"M"&amp;A455)*1,Opvarmningsmiddel!A:A,0)),"")</f>
        <v/>
      </c>
      <c r="J455" s="1">
        <f t="shared" ca="1" si="98"/>
        <v>0</v>
      </c>
      <c r="K455" s="1" t="str">
        <f ca="1">IFERROR(INDEX(Relationstabel!$C$3:$K$10,MATCH(VALUE(INDIRECT($A$1&amp;"L"&amp;A455)),Relationstabel!$A$3:$A$10,0),MATCH(IFERROR(VALUE(INDIRECT($A$1&amp;"M"&amp;A455)),0),Relationstabel!$C$1:$K$1,0)),"Ingen varmeinstallationer")</f>
        <v>Fjernvarme/ Blokvarme</v>
      </c>
      <c r="L455" s="1" t="str">
        <f ca="1">INDEX(Anvendelseskode!B:B,MATCH($E455,Anvendelseskode!$A:$A,0))</f>
        <v>Række-, kæde-, dobbelthus (lodret adskillelse mellem enhederne)</v>
      </c>
      <c r="M455" s="1" t="str">
        <f ca="1">INDEX(Anvendelseskode!C:C,MATCH($E455,Anvendelseskode!$A:$A,0))</f>
        <v>Række-, kæde og dobbelthuse</v>
      </c>
      <c r="N455" s="1" t="str">
        <f ca="1">INDEX(Anvendelseskode!D:D,MATCH($E455,Anvendelseskode!$A:$A,0))</f>
        <v>Private husholdninger</v>
      </c>
      <c r="O455" s="1" t="str">
        <f ca="1">IFERROR(INDEX(SBi!$2:$2,MATCH(G455,SBi!$1:$1,1)),SBi!$K$2)</f>
        <v>1979-1998</v>
      </c>
      <c r="P455" s="1">
        <f ca="1">IFERROR(INDEX(SBi!$C$3:$K$28,MATCH(E455,SBi!$B$3:$B$28,0),MATCH(O455,SBi!$C$2:$K$2,0)),0)</f>
        <v>96.8</v>
      </c>
      <c r="Q455" s="19">
        <f t="shared" ca="1" si="99"/>
        <v>7.1631999999999998</v>
      </c>
      <c r="R455" s="19" t="str">
        <f ca="1">IFERROR(INDEX(VpD!$2:$2,MATCH(G455,VpD!$1:$1,1)),VpD!$I$2)</f>
        <v>1979-1998</v>
      </c>
      <c r="S455" s="1">
        <f ca="1">IFERROR(INDEX(VpD!$C$3:$I$27,MATCH(E455,VpD!$B$3:$B$27,0),MATCH(R455,VpD!$C$2:$I$2,0)),0)</f>
        <v>74</v>
      </c>
      <c r="T455" s="19">
        <f t="shared" ca="1" si="100"/>
        <v>5.476</v>
      </c>
      <c r="U455" s="14" t="str">
        <f t="shared" ca="1" si="101"/>
        <v xml:space="preserve">711466.62 </v>
      </c>
      <c r="V455" s="14" t="str">
        <f t="shared" ca="1" si="102"/>
        <v>6172503.75</v>
      </c>
      <c r="W455" s="14" t="str">
        <f t="shared" ca="1" si="103"/>
        <v>POINT(711466.62 6172503.75)</v>
      </c>
      <c r="X455" s="14" t="str">
        <f>IFERROR(INDEX(BygningOmraade!B:B,MATCH(A455,BygningOmraade!A:A,0)),"")</f>
        <v/>
      </c>
    </row>
    <row r="456" spans="1:24" s="14" customFormat="1" x14ac:dyDescent="0.25">
      <c r="A456" s="14">
        <f t="shared" si="91"/>
        <v>456</v>
      </c>
      <c r="B456" s="14" t="str">
        <f t="shared" ca="1" si="92"/>
        <v>17e94666-632d-4d25-8a14-3b5d251b83ef</v>
      </c>
      <c r="C456" s="14" t="str">
        <f t="shared" ca="1" si="93"/>
        <v>0a3f507e-1735-32b8-e044-0003ba298018</v>
      </c>
      <c r="D456" s="14">
        <f t="shared" ca="1" si="94"/>
        <v>996326</v>
      </c>
      <c r="E456" s="1">
        <f t="shared" ca="1" si="95"/>
        <v>140</v>
      </c>
      <c r="F456" s="1">
        <f t="shared" ca="1" si="96"/>
        <v>1578</v>
      </c>
      <c r="G456" s="1">
        <f t="shared" ca="1" si="97"/>
        <v>1966</v>
      </c>
      <c r="H456" s="1" t="str">
        <f ca="1">IFERROR(INDEX(Varmeinstallation!B:B,MATCH(INDIRECT($A$1&amp;"L"&amp;A456)*1,Varmeinstallation!A:A,0)),"Ingen varmeinstallationer")</f>
        <v>Fjernvarme/blokvarme (radiatorsystemer eller varmluftanlæg)</v>
      </c>
      <c r="I456" s="1" t="str">
        <f ca="1">IFERROR(INDEX(Opvarmningsmiddel!B:B,MATCH(INDIRECT($A$1&amp;"M"&amp;A456)*1,Opvarmningsmiddel!A:A,0)),"")</f>
        <v/>
      </c>
      <c r="J456" s="1">
        <f t="shared" ca="1" si="98"/>
        <v>0</v>
      </c>
      <c r="K456" s="1" t="str">
        <f ca="1">IFERROR(INDEX(Relationstabel!$C$3:$K$10,MATCH(VALUE(INDIRECT($A$1&amp;"L"&amp;A456)),Relationstabel!$A$3:$A$10,0),MATCH(IFERROR(VALUE(INDIRECT($A$1&amp;"M"&amp;A456)),0),Relationstabel!$C$1:$K$1,0)),"Ingen varmeinstallationer")</f>
        <v>Fjernvarme/ Blokvarme</v>
      </c>
      <c r="L456" s="1" t="str">
        <f ca="1">INDEX(Anvendelseskode!B:B,MATCH($E456,Anvendelseskode!$A:$A,0))</f>
        <v>Etageboligbebyggelse</v>
      </c>
      <c r="M456" s="1" t="str">
        <f ca="1">INDEX(Anvendelseskode!C:C,MATCH($E456,Anvendelseskode!$A:$A,0))</f>
        <v>Etageboligbebyggelse</v>
      </c>
      <c r="N456" s="1" t="str">
        <f ca="1">INDEX(Anvendelseskode!D:D,MATCH($E456,Anvendelseskode!$A:$A,0))</f>
        <v>Private husholdninger</v>
      </c>
      <c r="O456" s="1" t="str">
        <f ca="1">IFERROR(INDEX(SBi!$2:$2,MATCH(G456,SBi!$1:$1,1)),SBi!$K$2)</f>
        <v>1961-1972</v>
      </c>
      <c r="P456" s="1">
        <f ca="1">IFERROR(INDEX(SBi!$C$3:$K$28,MATCH(E456,SBi!$B$3:$B$28,0),MATCH(O456,SBi!$C$2:$K$2,0)),0)</f>
        <v>132.30000000000001</v>
      </c>
      <c r="Q456" s="19">
        <f t="shared" ca="1" si="99"/>
        <v>208.76940000000002</v>
      </c>
      <c r="R456" s="19" t="str">
        <f ca="1">IFERROR(INDEX(VpD!$2:$2,MATCH(G456,VpD!$1:$1,1)),VpD!$I$2)</f>
        <v>1961-1972</v>
      </c>
      <c r="S456" s="1">
        <f ca="1">IFERROR(INDEX(VpD!$C$3:$I$27,MATCH(E456,VpD!$B$3:$B$27,0),MATCH(R456,VpD!$C$2:$I$2,0)),0)</f>
        <v>126</v>
      </c>
      <c r="T456" s="19">
        <f t="shared" ca="1" si="100"/>
        <v>198.828</v>
      </c>
      <c r="U456" s="14" t="str">
        <f t="shared" ca="1" si="101"/>
        <v xml:space="preserve">712924.2 </v>
      </c>
      <c r="V456" s="14" t="str">
        <f t="shared" ca="1" si="102"/>
        <v>6169731.4</v>
      </c>
      <c r="W456" s="14" t="str">
        <f t="shared" ca="1" si="103"/>
        <v>POINT(712924.2 6169731.4)</v>
      </c>
      <c r="X456" s="14" t="str">
        <f>IFERROR(INDEX(BygningOmraade!B:B,MATCH(A456,BygningOmraade!A:A,0)),"")</f>
        <v/>
      </c>
    </row>
    <row r="457" spans="1:24" s="14" customFormat="1" x14ac:dyDescent="0.25">
      <c r="A457" s="14">
        <f t="shared" si="91"/>
        <v>457</v>
      </c>
      <c r="B457" s="14" t="str">
        <f t="shared" ca="1" si="92"/>
        <v>17ed0cc5-2104-43c8-85a1-d366f326aece</v>
      </c>
      <c r="C457" s="14" t="str">
        <f t="shared" ca="1" si="93"/>
        <v>0a3f507e-1520-32b8-e044-0003ba298018</v>
      </c>
      <c r="D457" s="14">
        <f t="shared" ca="1" si="94"/>
        <v>994488</v>
      </c>
      <c r="E457" s="1">
        <f t="shared" ca="1" si="95"/>
        <v>130</v>
      </c>
      <c r="F457" s="1">
        <f t="shared" ca="1" si="96"/>
        <v>90</v>
      </c>
      <c r="G457" s="1">
        <f t="shared" ca="1" si="97"/>
        <v>1993</v>
      </c>
      <c r="H457" s="1" t="str">
        <f ca="1">IFERROR(INDEX(Varmeinstallation!B:B,MATCH(INDIRECT($A$1&amp;"L"&amp;A457)*1,Varmeinstallation!A:A,0)),"Ingen varmeinstallationer")</f>
        <v>Fjernvarme/blokvarme (radiatorsystemer eller varmluftanlæg)</v>
      </c>
      <c r="I457" s="1" t="str">
        <f ca="1">IFERROR(INDEX(Opvarmningsmiddel!B:B,MATCH(INDIRECT($A$1&amp;"M"&amp;A457)*1,Opvarmningsmiddel!A:A,0)),"")</f>
        <v/>
      </c>
      <c r="J457" s="1">
        <f t="shared" ca="1" si="98"/>
        <v>0</v>
      </c>
      <c r="K457" s="1" t="str">
        <f ca="1">IFERROR(INDEX(Relationstabel!$C$3:$K$10,MATCH(VALUE(INDIRECT($A$1&amp;"L"&amp;A457)),Relationstabel!$A$3:$A$10,0),MATCH(IFERROR(VALUE(INDIRECT($A$1&amp;"M"&amp;A457)),0),Relationstabel!$C$1:$K$1,0)),"Ingen varmeinstallationer")</f>
        <v>Fjernvarme/ Blokvarme</v>
      </c>
      <c r="L457" s="1" t="str">
        <f ca="1">INDEX(Anvendelseskode!B:B,MATCH($E457,Anvendelseskode!$A:$A,0))</f>
        <v>Række-, kæde-, dobbelthus (lodret adskillelse mellem enhederne)</v>
      </c>
      <c r="M457" s="1" t="str">
        <f ca="1">INDEX(Anvendelseskode!C:C,MATCH($E457,Anvendelseskode!$A:$A,0))</f>
        <v>Række-, kæde og dobbelthuse</v>
      </c>
      <c r="N457" s="1" t="str">
        <f ca="1">INDEX(Anvendelseskode!D:D,MATCH($E457,Anvendelseskode!$A:$A,0))</f>
        <v>Private husholdninger</v>
      </c>
      <c r="O457" s="1" t="str">
        <f ca="1">IFERROR(INDEX(SBi!$2:$2,MATCH(G457,SBi!$1:$1,1)),SBi!$K$2)</f>
        <v>1979-1998</v>
      </c>
      <c r="P457" s="1">
        <f ca="1">IFERROR(INDEX(SBi!$C$3:$K$28,MATCH(E457,SBi!$B$3:$B$28,0),MATCH(O457,SBi!$C$2:$K$2,0)),0)</f>
        <v>96.8</v>
      </c>
      <c r="Q457" s="19">
        <f t="shared" ca="1" si="99"/>
        <v>8.7119999999999997</v>
      </c>
      <c r="R457" s="19" t="str">
        <f ca="1">IFERROR(INDEX(VpD!$2:$2,MATCH(G457,VpD!$1:$1,1)),VpD!$I$2)</f>
        <v>1979-1998</v>
      </c>
      <c r="S457" s="1">
        <f ca="1">IFERROR(INDEX(VpD!$C$3:$I$27,MATCH(E457,VpD!$B$3:$B$27,0),MATCH(R457,VpD!$C$2:$I$2,0)),0)</f>
        <v>74</v>
      </c>
      <c r="T457" s="19">
        <f t="shared" ca="1" si="100"/>
        <v>6.66</v>
      </c>
      <c r="U457" s="14" t="str">
        <f t="shared" ca="1" si="101"/>
        <v xml:space="preserve">711506.1 </v>
      </c>
      <c r="V457" s="14" t="str">
        <f t="shared" ca="1" si="102"/>
        <v>6172439.91</v>
      </c>
      <c r="W457" s="14" t="str">
        <f t="shared" ca="1" si="103"/>
        <v>POINT(711506.1 6172439.91)</v>
      </c>
      <c r="X457" s="14" t="str">
        <f>IFERROR(INDEX(BygningOmraade!B:B,MATCH(A457,BygningOmraade!A:A,0)),"")</f>
        <v/>
      </c>
    </row>
    <row r="458" spans="1:24" s="14" customFormat="1" x14ac:dyDescent="0.25">
      <c r="A458" s="14">
        <f t="shared" si="91"/>
        <v>458</v>
      </c>
      <c r="B458" s="14" t="str">
        <f t="shared" ca="1" si="92"/>
        <v>17f350b1-10f4-4a57-b6a8-128b5a88ae36</v>
      </c>
      <c r="C458" s="14" t="str">
        <f t="shared" ca="1" si="93"/>
        <v>0a3f507e-1580-32b8-e044-0003ba298018</v>
      </c>
      <c r="D458" s="14">
        <f t="shared" ca="1" si="94"/>
        <v>996643</v>
      </c>
      <c r="E458" s="1">
        <f t="shared" ca="1" si="95"/>
        <v>130</v>
      </c>
      <c r="F458" s="1">
        <f t="shared" ca="1" si="96"/>
        <v>112</v>
      </c>
      <c r="G458" s="1">
        <f t="shared" ca="1" si="97"/>
        <v>1978</v>
      </c>
      <c r="H458" s="1" t="str">
        <f ca="1">IFERROR(INDEX(Varmeinstallation!B:B,MATCH(INDIRECT($A$1&amp;"L"&amp;A458)*1,Varmeinstallation!A:A,0)),"Ingen varmeinstallationer")</f>
        <v>Fjernvarme/blokvarme (radiatorsystemer eller varmluftanlæg)</v>
      </c>
      <c r="I458" s="1" t="str">
        <f ca="1">IFERROR(INDEX(Opvarmningsmiddel!B:B,MATCH(INDIRECT($A$1&amp;"M"&amp;A458)*1,Opvarmningsmiddel!A:A,0)),"")</f>
        <v/>
      </c>
      <c r="J458" s="1">
        <f t="shared" ca="1" si="98"/>
        <v>0</v>
      </c>
      <c r="K458" s="1" t="str">
        <f ca="1">IFERROR(INDEX(Relationstabel!$C$3:$K$10,MATCH(VALUE(INDIRECT($A$1&amp;"L"&amp;A458)),Relationstabel!$A$3:$A$10,0),MATCH(IFERROR(VALUE(INDIRECT($A$1&amp;"M"&amp;A458)),0),Relationstabel!$C$1:$K$1,0)),"Ingen varmeinstallationer")</f>
        <v>Fjernvarme/ Blokvarme</v>
      </c>
      <c r="L458" s="1" t="str">
        <f ca="1">INDEX(Anvendelseskode!B:B,MATCH($E458,Anvendelseskode!$A:$A,0))</f>
        <v>Række-, kæde-, dobbelthus (lodret adskillelse mellem enhederne)</v>
      </c>
      <c r="M458" s="1" t="str">
        <f ca="1">INDEX(Anvendelseskode!C:C,MATCH($E458,Anvendelseskode!$A:$A,0))</f>
        <v>Række-, kæde og dobbelthuse</v>
      </c>
      <c r="N458" s="1" t="str">
        <f ca="1">INDEX(Anvendelseskode!D:D,MATCH($E458,Anvendelseskode!$A:$A,0))</f>
        <v>Private husholdninger</v>
      </c>
      <c r="O458" s="1" t="str">
        <f ca="1">IFERROR(INDEX(SBi!$2:$2,MATCH(G458,SBi!$1:$1,1)),SBi!$K$2)</f>
        <v>1973-1978</v>
      </c>
      <c r="P458" s="1">
        <f ca="1">IFERROR(INDEX(SBi!$C$3:$K$28,MATCH(E458,SBi!$B$3:$B$28,0),MATCH(O458,SBi!$C$2:$K$2,0)),0)</f>
        <v>112.6</v>
      </c>
      <c r="Q458" s="19">
        <f t="shared" ca="1" si="99"/>
        <v>12.611199999999998</v>
      </c>
      <c r="R458" s="19" t="str">
        <f ca="1">IFERROR(INDEX(VpD!$2:$2,MATCH(G458,VpD!$1:$1,1)),VpD!$I$2)</f>
        <v>1973-1978</v>
      </c>
      <c r="S458" s="1">
        <f ca="1">IFERROR(INDEX(VpD!$C$3:$I$27,MATCH(E458,VpD!$B$3:$B$27,0),MATCH(R458,VpD!$C$2:$I$2,0)),0)</f>
        <v>98</v>
      </c>
      <c r="T458" s="19">
        <f t="shared" ca="1" si="100"/>
        <v>10.976000000000001</v>
      </c>
      <c r="U458" s="14" t="str">
        <f t="shared" ca="1" si="101"/>
        <v xml:space="preserve">713533.18 </v>
      </c>
      <c r="V458" s="14" t="str">
        <f t="shared" ca="1" si="102"/>
        <v>6169844.08</v>
      </c>
      <c r="W458" s="14" t="str">
        <f t="shared" ca="1" si="103"/>
        <v>POINT(713533.18 6169844.08)</v>
      </c>
      <c r="X458" s="14" t="str">
        <f>IFERROR(INDEX(BygningOmraade!B:B,MATCH(A458,BygningOmraade!A:A,0)),"")</f>
        <v/>
      </c>
    </row>
    <row r="459" spans="1:24" s="14" customFormat="1" x14ac:dyDescent="0.25">
      <c r="A459" s="14">
        <f t="shared" si="91"/>
        <v>459</v>
      </c>
      <c r="B459" s="14" t="str">
        <f t="shared" ca="1" si="92"/>
        <v>1804e89f-45b0-432a-94e6-69c24eb082d2</v>
      </c>
      <c r="C459" s="14" t="str">
        <f t="shared" ca="1" si="93"/>
        <v>0a3f507e-1e9b-32b8-e044-0003ba298018</v>
      </c>
      <c r="D459" s="14">
        <f t="shared" ca="1" si="94"/>
        <v>994826</v>
      </c>
      <c r="E459" s="1">
        <f t="shared" ca="1" si="95"/>
        <v>120</v>
      </c>
      <c r="F459" s="1">
        <f t="shared" ca="1" si="96"/>
        <v>129</v>
      </c>
      <c r="G459" s="1">
        <f t="shared" ca="1" si="97"/>
        <v>1969</v>
      </c>
      <c r="H459" s="1" t="str">
        <f ca="1">IFERROR(INDEX(Varmeinstallation!B:B,MATCH(INDIRECT($A$1&amp;"L"&amp;A459)*1,Varmeinstallation!A:A,0)),"Ingen varmeinstallationer")</f>
        <v>Centralvarme fra eget anlæg, et-kammer fyr</v>
      </c>
      <c r="I459" s="1" t="str">
        <f ca="1">IFERROR(INDEX(Opvarmningsmiddel!B:B,MATCH(INDIRECT($A$1&amp;"M"&amp;A459)*1,Opvarmningsmiddel!A:A,0)),"")</f>
        <v>Naturgas</v>
      </c>
      <c r="J459" s="1">
        <f t="shared" ca="1" si="98"/>
        <v>0</v>
      </c>
      <c r="K459" s="1" t="str">
        <f ca="1">IFERROR(INDEX(Relationstabel!$C$3:$K$10,MATCH(VALUE(INDIRECT($A$1&amp;"L"&amp;A459)),Relationstabel!$A$3:$A$10,0),MATCH(IFERROR(VALUE(INDIRECT($A$1&amp;"M"&amp;A459)),0),Relationstabel!$C$1:$K$1,0)),"Ingen varmeinstallationer")</f>
        <v>Naturgas</v>
      </c>
      <c r="L459" s="1" t="str">
        <f ca="1">INDEX(Anvendelseskode!B:B,MATCH($E459,Anvendelseskode!$A:$A,0))</f>
        <v>Fritliggende enfamilieshus (parcelhus)</v>
      </c>
      <c r="M459" s="1" t="str">
        <f ca="1">INDEX(Anvendelseskode!C:C,MATCH($E459,Anvendelseskode!$A:$A,0))</f>
        <v>Parcelhuse</v>
      </c>
      <c r="N459" s="1" t="str">
        <f ca="1">INDEX(Anvendelseskode!D:D,MATCH($E459,Anvendelseskode!$A:$A,0))</f>
        <v>Private husholdninger</v>
      </c>
      <c r="O459" s="1" t="str">
        <f ca="1">IFERROR(INDEX(SBi!$2:$2,MATCH(G459,SBi!$1:$1,1)),SBi!$K$2)</f>
        <v>1961-1972</v>
      </c>
      <c r="P459" s="1">
        <f ca="1">IFERROR(INDEX(SBi!$C$3:$K$28,MATCH(E459,SBi!$B$3:$B$28,0),MATCH(O459,SBi!$C$2:$K$2,0)),0)</f>
        <v>134.30000000000001</v>
      </c>
      <c r="Q459" s="19">
        <f t="shared" ca="1" si="99"/>
        <v>17.3247</v>
      </c>
      <c r="R459" s="19" t="str">
        <f ca="1">IFERROR(INDEX(VpD!$2:$2,MATCH(G459,VpD!$1:$1,1)),VpD!$I$2)</f>
        <v>1961-1972</v>
      </c>
      <c r="S459" s="1">
        <f ca="1">IFERROR(INDEX(VpD!$C$3:$I$27,MATCH(E459,VpD!$B$3:$B$27,0),MATCH(R459,VpD!$C$2:$I$2,0)),0)</f>
        <v>143</v>
      </c>
      <c r="T459" s="19">
        <f t="shared" ca="1" si="100"/>
        <v>18.446999999999999</v>
      </c>
      <c r="U459" s="14" t="str">
        <f t="shared" ca="1" si="101"/>
        <v xml:space="preserve">711580.67 </v>
      </c>
      <c r="V459" s="14" t="str">
        <f t="shared" ca="1" si="102"/>
        <v>6172115.91</v>
      </c>
      <c r="W459" s="14" t="str">
        <f t="shared" ca="1" si="103"/>
        <v>POINT(711580.67 6172115.91)</v>
      </c>
      <c r="X459" s="14" t="str">
        <f>IFERROR(INDEX(BygningOmraade!B:B,MATCH(A459,BygningOmraade!A:A,0)),"")</f>
        <v/>
      </c>
    </row>
    <row r="460" spans="1:24" s="14" customFormat="1" x14ac:dyDescent="0.25">
      <c r="A460" s="14">
        <f t="shared" si="91"/>
        <v>460</v>
      </c>
      <c r="B460" s="14" t="str">
        <f t="shared" ca="1" si="92"/>
        <v>1805577b-7505-4271-89da-ceaab586092e</v>
      </c>
      <c r="C460" s="14" t="str">
        <f t="shared" ca="1" si="93"/>
        <v>0a3f507e-1db3-32b8-e044-0003ba298018</v>
      </c>
      <c r="D460" s="14">
        <f t="shared" ca="1" si="94"/>
        <v>2540507</v>
      </c>
      <c r="E460" s="1">
        <f t="shared" ca="1" si="95"/>
        <v>120</v>
      </c>
      <c r="F460" s="1">
        <f t="shared" ca="1" si="96"/>
        <v>186</v>
      </c>
      <c r="G460" s="1">
        <f t="shared" ca="1" si="97"/>
        <v>2014</v>
      </c>
      <c r="H460" s="1" t="str">
        <f ca="1">IFERROR(INDEX(Varmeinstallation!B:B,MATCH(INDIRECT($A$1&amp;"L"&amp;A460)*1,Varmeinstallation!A:A,0)),"Ingen varmeinstallationer")</f>
        <v>Fjernvarme/blokvarme (radiatorsystemer eller varmluftanlæg)</v>
      </c>
      <c r="I460" s="1" t="str">
        <f ca="1">IFERROR(INDEX(Opvarmningsmiddel!B:B,MATCH(INDIRECT($A$1&amp;"M"&amp;A460)*1,Opvarmningsmiddel!A:A,0)),"")</f>
        <v/>
      </c>
      <c r="J460" s="1">
        <f t="shared" ca="1" si="98"/>
        <v>0</v>
      </c>
      <c r="K460" s="1" t="str">
        <f ca="1">IFERROR(INDEX(Relationstabel!$C$3:$K$10,MATCH(VALUE(INDIRECT($A$1&amp;"L"&amp;A460)),Relationstabel!$A$3:$A$10,0),MATCH(IFERROR(VALUE(INDIRECT($A$1&amp;"M"&amp;A460)),0),Relationstabel!$C$1:$K$1,0)),"Ingen varmeinstallationer")</f>
        <v>Fjernvarme/ Blokvarme</v>
      </c>
      <c r="L460" s="1" t="str">
        <f ca="1">INDEX(Anvendelseskode!B:B,MATCH($E460,Anvendelseskode!$A:$A,0))</f>
        <v>Fritliggende enfamilieshus (parcelhus)</v>
      </c>
      <c r="M460" s="1" t="str">
        <f ca="1">INDEX(Anvendelseskode!C:C,MATCH($E460,Anvendelseskode!$A:$A,0))</f>
        <v>Parcelhuse</v>
      </c>
      <c r="N460" s="1" t="str">
        <f ca="1">INDEX(Anvendelseskode!D:D,MATCH($E460,Anvendelseskode!$A:$A,0))</f>
        <v>Private husholdninger</v>
      </c>
      <c r="O460" s="1" t="str">
        <f ca="1">IFERROR(INDEX(SBi!$2:$2,MATCH(G460,SBi!$1:$1,1)),SBi!$K$2)</f>
        <v>Efter 2006</v>
      </c>
      <c r="P460" s="1">
        <f ca="1">IFERROR(INDEX(SBi!$C$3:$K$28,MATCH(E460,SBi!$B$3:$B$28,0),MATCH(O460,SBi!$C$2:$K$2,0)),0)</f>
        <v>67.3</v>
      </c>
      <c r="Q460" s="19">
        <f t="shared" ca="1" si="99"/>
        <v>12.517799999999999</v>
      </c>
      <c r="R460" s="19" t="str">
        <f ca="1">IFERROR(INDEX(VpD!$2:$2,MATCH(G460,VpD!$1:$1,1)),VpD!$I$2)</f>
        <v>&gt;1998</v>
      </c>
      <c r="S460" s="1">
        <f ca="1">IFERROR(INDEX(VpD!$C$3:$I$27,MATCH(E460,VpD!$B$3:$B$27,0),MATCH(R460,VpD!$C$2:$I$2,0)),0)</f>
        <v>72</v>
      </c>
      <c r="T460" s="19">
        <f t="shared" ca="1" si="100"/>
        <v>13.391999999999999</v>
      </c>
      <c r="U460" s="14" t="str">
        <f t="shared" ca="1" si="101"/>
        <v xml:space="preserve">712150.72 </v>
      </c>
      <c r="V460" s="14" t="str">
        <f t="shared" ca="1" si="102"/>
        <v>6171976.37</v>
      </c>
      <c r="W460" s="14" t="str">
        <f t="shared" ca="1" si="103"/>
        <v>POINT(712150.72 6171976.37)</v>
      </c>
      <c r="X460" s="14" t="str">
        <f>IFERROR(INDEX(BygningOmraade!B:B,MATCH(A460,BygningOmraade!A:A,0)),"")</f>
        <v/>
      </c>
    </row>
    <row r="461" spans="1:24" s="14" customFormat="1" x14ac:dyDescent="0.25">
      <c r="A461" s="14">
        <f t="shared" si="91"/>
        <v>461</v>
      </c>
      <c r="B461" s="14" t="str">
        <f t="shared" ca="1" si="92"/>
        <v>18284369-1630-4785-9ed7-21e3ff1384f6</v>
      </c>
      <c r="C461" s="14" t="str">
        <f t="shared" ca="1" si="93"/>
        <v>0a3f507e-1f5d-32b8-e044-0003ba298018</v>
      </c>
      <c r="D461" s="14">
        <f t="shared" ca="1" si="94"/>
        <v>993891</v>
      </c>
      <c r="E461" s="1">
        <f t="shared" ca="1" si="95"/>
        <v>120</v>
      </c>
      <c r="F461" s="1">
        <f t="shared" ca="1" si="96"/>
        <v>141</v>
      </c>
      <c r="G461" s="1">
        <f t="shared" ca="1" si="97"/>
        <v>1968</v>
      </c>
      <c r="H461" s="1" t="str">
        <f ca="1">IFERROR(INDEX(Varmeinstallation!B:B,MATCH(INDIRECT($A$1&amp;"L"&amp;A461)*1,Varmeinstallation!A:A,0)),"Ingen varmeinstallationer")</f>
        <v>Fjernvarme/blokvarme (radiatorsystemer eller varmluftanlæg)</v>
      </c>
      <c r="I461" s="1" t="str">
        <f ca="1">IFERROR(INDEX(Opvarmningsmiddel!B:B,MATCH(INDIRECT($A$1&amp;"M"&amp;A461)*1,Opvarmningsmiddel!A:A,0)),"")</f>
        <v/>
      </c>
      <c r="J461" s="1">
        <f t="shared" ca="1" si="98"/>
        <v>0</v>
      </c>
      <c r="K461" s="1" t="str">
        <f ca="1">IFERROR(INDEX(Relationstabel!$C$3:$K$10,MATCH(VALUE(INDIRECT($A$1&amp;"L"&amp;A461)),Relationstabel!$A$3:$A$10,0),MATCH(IFERROR(VALUE(INDIRECT($A$1&amp;"M"&amp;A461)),0),Relationstabel!$C$1:$K$1,0)),"Ingen varmeinstallationer")</f>
        <v>Fjernvarme/ Blokvarme</v>
      </c>
      <c r="L461" s="1" t="str">
        <f ca="1">INDEX(Anvendelseskode!B:B,MATCH($E461,Anvendelseskode!$A:$A,0))</f>
        <v>Fritliggende enfamilieshus (parcelhus)</v>
      </c>
      <c r="M461" s="1" t="str">
        <f ca="1">INDEX(Anvendelseskode!C:C,MATCH($E461,Anvendelseskode!$A:$A,0))</f>
        <v>Parcelhuse</v>
      </c>
      <c r="N461" s="1" t="str">
        <f ca="1">INDEX(Anvendelseskode!D:D,MATCH($E461,Anvendelseskode!$A:$A,0))</f>
        <v>Private husholdninger</v>
      </c>
      <c r="O461" s="1" t="str">
        <f ca="1">IFERROR(INDEX(SBi!$2:$2,MATCH(G461,SBi!$1:$1,1)),SBi!$K$2)</f>
        <v>1961-1972</v>
      </c>
      <c r="P461" s="1">
        <f ca="1">IFERROR(INDEX(SBi!$C$3:$K$28,MATCH(E461,SBi!$B$3:$B$28,0),MATCH(O461,SBi!$C$2:$K$2,0)),0)</f>
        <v>134.30000000000001</v>
      </c>
      <c r="Q461" s="19">
        <f t="shared" ca="1" si="99"/>
        <v>18.936300000000003</v>
      </c>
      <c r="R461" s="19" t="str">
        <f ca="1">IFERROR(INDEX(VpD!$2:$2,MATCH(G461,VpD!$1:$1,1)),VpD!$I$2)</f>
        <v>1961-1972</v>
      </c>
      <c r="S461" s="1">
        <f ca="1">IFERROR(INDEX(VpD!$C$3:$I$27,MATCH(E461,VpD!$B$3:$B$27,0),MATCH(R461,VpD!$C$2:$I$2,0)),0)</f>
        <v>143</v>
      </c>
      <c r="T461" s="19">
        <f t="shared" ca="1" si="100"/>
        <v>20.163</v>
      </c>
      <c r="U461" s="14" t="str">
        <f t="shared" ca="1" si="101"/>
        <v xml:space="preserve">711199.26 </v>
      </c>
      <c r="V461" s="14" t="str">
        <f t="shared" ca="1" si="102"/>
        <v>6172011.6</v>
      </c>
      <c r="W461" s="14" t="str">
        <f t="shared" ca="1" si="103"/>
        <v>POINT(711199.26 6172011.6)</v>
      </c>
      <c r="X461" s="14" t="str">
        <f>IFERROR(INDEX(BygningOmraade!B:B,MATCH(A461,BygningOmraade!A:A,0)),"")</f>
        <v/>
      </c>
    </row>
    <row r="462" spans="1:24" s="14" customFormat="1" x14ac:dyDescent="0.25">
      <c r="A462" s="14">
        <f t="shared" si="91"/>
        <v>462</v>
      </c>
      <c r="B462" s="14" t="str">
        <f t="shared" ca="1" si="92"/>
        <v>183838ff-2693-40bc-95b5-4e1b9e7c0bcf</v>
      </c>
      <c r="C462" s="14" t="str">
        <f t="shared" ca="1" si="93"/>
        <v>0a3f507e-2056-32b8-e044-0003ba298018</v>
      </c>
      <c r="D462" s="14">
        <f t="shared" ca="1" si="94"/>
        <v>993825</v>
      </c>
      <c r="E462" s="1">
        <f t="shared" ca="1" si="95"/>
        <v>120</v>
      </c>
      <c r="F462" s="1">
        <f t="shared" ca="1" si="96"/>
        <v>109</v>
      </c>
      <c r="G462" s="1">
        <f t="shared" ca="1" si="97"/>
        <v>1973</v>
      </c>
      <c r="H462" s="1" t="str">
        <f ca="1">IFERROR(INDEX(Varmeinstallation!B:B,MATCH(INDIRECT($A$1&amp;"L"&amp;A462)*1,Varmeinstallation!A:A,0)),"Ingen varmeinstallationer")</f>
        <v>Centralvarme fra eget anlæg, et-kammer fyr</v>
      </c>
      <c r="I462" s="1" t="str">
        <f ca="1">IFERROR(INDEX(Opvarmningsmiddel!B:B,MATCH(INDIRECT($A$1&amp;"M"&amp;A462)*1,Opvarmningsmiddel!A:A,0)),"")</f>
        <v>Naturgas</v>
      </c>
      <c r="J462" s="1">
        <f t="shared" ca="1" si="98"/>
        <v>0</v>
      </c>
      <c r="K462" s="1" t="str">
        <f ca="1">IFERROR(INDEX(Relationstabel!$C$3:$K$10,MATCH(VALUE(INDIRECT($A$1&amp;"L"&amp;A462)),Relationstabel!$A$3:$A$10,0),MATCH(IFERROR(VALUE(INDIRECT($A$1&amp;"M"&amp;A462)),0),Relationstabel!$C$1:$K$1,0)),"Ingen varmeinstallationer")</f>
        <v>Naturgas</v>
      </c>
      <c r="L462" s="1" t="str">
        <f ca="1">INDEX(Anvendelseskode!B:B,MATCH($E462,Anvendelseskode!$A:$A,0))</f>
        <v>Fritliggende enfamilieshus (parcelhus)</v>
      </c>
      <c r="M462" s="1" t="str">
        <f ca="1">INDEX(Anvendelseskode!C:C,MATCH($E462,Anvendelseskode!$A:$A,0))</f>
        <v>Parcelhuse</v>
      </c>
      <c r="N462" s="1" t="str">
        <f ca="1">INDEX(Anvendelseskode!D:D,MATCH($E462,Anvendelseskode!$A:$A,0))</f>
        <v>Private husholdninger</v>
      </c>
      <c r="O462" s="1" t="str">
        <f ca="1">IFERROR(INDEX(SBi!$2:$2,MATCH(G462,SBi!$1:$1,1)),SBi!$K$2)</f>
        <v>1973-1978</v>
      </c>
      <c r="P462" s="1">
        <f ca="1">IFERROR(INDEX(SBi!$C$3:$K$28,MATCH(E462,SBi!$B$3:$B$28,0),MATCH(O462,SBi!$C$2:$K$2,0)),0)</f>
        <v>119.8</v>
      </c>
      <c r="Q462" s="19">
        <f t="shared" ca="1" si="99"/>
        <v>13.058199999999999</v>
      </c>
      <c r="R462" s="19" t="str">
        <f ca="1">IFERROR(INDEX(VpD!$2:$2,MATCH(G462,VpD!$1:$1,1)),VpD!$I$2)</f>
        <v>1973-1978</v>
      </c>
      <c r="S462" s="1">
        <f ca="1">IFERROR(INDEX(VpD!$C$3:$I$27,MATCH(E462,VpD!$B$3:$B$27,0),MATCH(R462,VpD!$C$2:$I$2,0)),0)</f>
        <v>117</v>
      </c>
      <c r="T462" s="19">
        <f t="shared" ca="1" si="100"/>
        <v>12.753</v>
      </c>
      <c r="U462" s="14" t="str">
        <f t="shared" ca="1" si="101"/>
        <v xml:space="preserve">710704.01 </v>
      </c>
      <c r="V462" s="14" t="str">
        <f t="shared" ca="1" si="102"/>
        <v>6171974.27</v>
      </c>
      <c r="W462" s="14" t="str">
        <f t="shared" ca="1" si="103"/>
        <v>POINT(710704.01 6171974.27)</v>
      </c>
      <c r="X462" s="14" t="str">
        <f>IFERROR(INDEX(BygningOmraade!B:B,MATCH(A462,BygningOmraade!A:A,0)),"")</f>
        <v/>
      </c>
    </row>
    <row r="463" spans="1:24" s="14" customFormat="1" x14ac:dyDescent="0.25">
      <c r="A463" s="14">
        <f t="shared" si="91"/>
        <v>463</v>
      </c>
      <c r="B463" s="14" t="str">
        <f t="shared" ca="1" si="92"/>
        <v>184a83fb-2699-4f8e-9368-890faa466f45</v>
      </c>
      <c r="C463" s="14" t="str">
        <f t="shared" ca="1" si="93"/>
        <v>0a3f507e-242e-32b8-e044-0003ba298018</v>
      </c>
      <c r="D463" s="14">
        <f t="shared" ca="1" si="94"/>
        <v>994696</v>
      </c>
      <c r="E463" s="1">
        <f t="shared" ca="1" si="95"/>
        <v>120</v>
      </c>
      <c r="F463" s="1">
        <f t="shared" ca="1" si="96"/>
        <v>136</v>
      </c>
      <c r="G463" s="1">
        <f t="shared" ca="1" si="97"/>
        <v>1979</v>
      </c>
      <c r="H463" s="1" t="str">
        <f ca="1">IFERROR(INDEX(Varmeinstallation!B:B,MATCH(INDIRECT($A$1&amp;"L"&amp;A463)*1,Varmeinstallation!A:A,0)),"Ingen varmeinstallationer")</f>
        <v>Centralvarme fra eget anlæg, et-kammer fyr</v>
      </c>
      <c r="I463" s="1" t="str">
        <f ca="1">IFERROR(INDEX(Opvarmningsmiddel!B:B,MATCH(INDIRECT($A$1&amp;"M"&amp;A463)*1,Opvarmningsmiddel!A:A,0)),"")</f>
        <v>Naturgas</v>
      </c>
      <c r="J463" s="1">
        <f t="shared" ca="1" si="98"/>
        <v>0</v>
      </c>
      <c r="K463" s="1" t="str">
        <f ca="1">IFERROR(INDEX(Relationstabel!$C$3:$K$10,MATCH(VALUE(INDIRECT($A$1&amp;"L"&amp;A463)),Relationstabel!$A$3:$A$10,0),MATCH(IFERROR(VALUE(INDIRECT($A$1&amp;"M"&amp;A463)),0),Relationstabel!$C$1:$K$1,0)),"Ingen varmeinstallationer")</f>
        <v>Naturgas</v>
      </c>
      <c r="L463" s="1" t="str">
        <f ca="1">INDEX(Anvendelseskode!B:B,MATCH($E463,Anvendelseskode!$A:$A,0))</f>
        <v>Fritliggende enfamilieshus (parcelhus)</v>
      </c>
      <c r="M463" s="1" t="str">
        <f ca="1">INDEX(Anvendelseskode!C:C,MATCH($E463,Anvendelseskode!$A:$A,0))</f>
        <v>Parcelhuse</v>
      </c>
      <c r="N463" s="1" t="str">
        <f ca="1">INDEX(Anvendelseskode!D:D,MATCH($E463,Anvendelseskode!$A:$A,0))</f>
        <v>Private husholdninger</v>
      </c>
      <c r="O463" s="1" t="str">
        <f ca="1">IFERROR(INDEX(SBi!$2:$2,MATCH(G463,SBi!$1:$1,1)),SBi!$K$2)</f>
        <v>1979-1998</v>
      </c>
      <c r="P463" s="1">
        <f ca="1">IFERROR(INDEX(SBi!$C$3:$K$28,MATCH(E463,SBi!$B$3:$B$28,0),MATCH(O463,SBi!$C$2:$K$2,0)),0)</f>
        <v>105.4</v>
      </c>
      <c r="Q463" s="19">
        <f t="shared" ca="1" si="99"/>
        <v>14.334400000000002</v>
      </c>
      <c r="R463" s="19" t="str">
        <f ca="1">IFERROR(INDEX(VpD!$2:$2,MATCH(G463,VpD!$1:$1,1)),VpD!$I$2)</f>
        <v>1979-1998</v>
      </c>
      <c r="S463" s="1">
        <f ca="1">IFERROR(INDEX(VpD!$C$3:$I$27,MATCH(E463,VpD!$B$3:$B$27,0),MATCH(R463,VpD!$C$2:$I$2,0)),0)</f>
        <v>90</v>
      </c>
      <c r="T463" s="19">
        <f t="shared" ca="1" si="100"/>
        <v>12.24</v>
      </c>
      <c r="U463" s="14" t="str">
        <f t="shared" ca="1" si="101"/>
        <v xml:space="preserve">711681.86 </v>
      </c>
      <c r="V463" s="14" t="str">
        <f t="shared" ca="1" si="102"/>
        <v>6170650.08</v>
      </c>
      <c r="W463" s="14" t="str">
        <f t="shared" ca="1" si="103"/>
        <v>POINT(711681.86 6170650.08)</v>
      </c>
      <c r="X463" s="14" t="str">
        <f>IFERROR(INDEX(BygningOmraade!B:B,MATCH(A463,BygningOmraade!A:A,0)),"")</f>
        <v/>
      </c>
    </row>
    <row r="464" spans="1:24" s="14" customFormat="1" x14ac:dyDescent="0.25">
      <c r="A464" s="14">
        <f t="shared" si="91"/>
        <v>464</v>
      </c>
      <c r="B464" s="14" t="str">
        <f t="shared" ca="1" si="92"/>
        <v>18666c8d-2e9a-438e-b642-6b80bad539ba</v>
      </c>
      <c r="C464" s="14" t="str">
        <f t="shared" ca="1" si="93"/>
        <v>0a3f507e-1c42-32b8-e044-0003ba298018</v>
      </c>
      <c r="D464" s="14">
        <f t="shared" ca="1" si="94"/>
        <v>996983</v>
      </c>
      <c r="E464" s="1">
        <f t="shared" ca="1" si="95"/>
        <v>130</v>
      </c>
      <c r="F464" s="1">
        <f t="shared" ca="1" si="96"/>
        <v>113</v>
      </c>
      <c r="G464" s="1">
        <f t="shared" ca="1" si="97"/>
        <v>1974</v>
      </c>
      <c r="H464" s="1" t="str">
        <f ca="1">IFERROR(INDEX(Varmeinstallation!B:B,MATCH(INDIRECT($A$1&amp;"L"&amp;A464)*1,Varmeinstallation!A:A,0)),"Ingen varmeinstallationer")</f>
        <v>Fjernvarme/blokvarme (radiatorsystemer eller varmluftanlæg)</v>
      </c>
      <c r="I464" s="1" t="str">
        <f ca="1">IFERROR(INDEX(Opvarmningsmiddel!B:B,MATCH(INDIRECT($A$1&amp;"M"&amp;A464)*1,Opvarmningsmiddel!A:A,0)),"")</f>
        <v/>
      </c>
      <c r="J464" s="1">
        <f t="shared" ca="1" si="98"/>
        <v>2</v>
      </c>
      <c r="K464" s="1" t="str">
        <f ca="1">IFERROR(INDEX(Relationstabel!$C$3:$K$10,MATCH(VALUE(INDIRECT($A$1&amp;"L"&amp;A464)),Relationstabel!$A$3:$A$10,0),MATCH(IFERROR(VALUE(INDIRECT($A$1&amp;"M"&amp;A464)),0),Relationstabel!$C$1:$K$1,0)),"Ingen varmeinstallationer")</f>
        <v>Fjernvarme/ Blokvarme</v>
      </c>
      <c r="L464" s="1" t="str">
        <f ca="1">INDEX(Anvendelseskode!B:B,MATCH($E464,Anvendelseskode!$A:$A,0))</f>
        <v>Række-, kæde-, dobbelthus (lodret adskillelse mellem enhederne)</v>
      </c>
      <c r="M464" s="1" t="str">
        <f ca="1">INDEX(Anvendelseskode!C:C,MATCH($E464,Anvendelseskode!$A:$A,0))</f>
        <v>Række-, kæde og dobbelthuse</v>
      </c>
      <c r="N464" s="1" t="str">
        <f ca="1">INDEX(Anvendelseskode!D:D,MATCH($E464,Anvendelseskode!$A:$A,0))</f>
        <v>Private husholdninger</v>
      </c>
      <c r="O464" s="1" t="str">
        <f ca="1">IFERROR(INDEX(SBi!$2:$2,MATCH(G464,SBi!$1:$1,1)),SBi!$K$2)</f>
        <v>1973-1978</v>
      </c>
      <c r="P464" s="1">
        <f ca="1">IFERROR(INDEX(SBi!$C$3:$K$28,MATCH(E464,SBi!$B$3:$B$28,0),MATCH(O464,SBi!$C$2:$K$2,0)),0)</f>
        <v>112.6</v>
      </c>
      <c r="Q464" s="19">
        <f t="shared" ca="1" si="99"/>
        <v>12.723799999999999</v>
      </c>
      <c r="R464" s="19" t="str">
        <f ca="1">IFERROR(INDEX(VpD!$2:$2,MATCH(G464,VpD!$1:$1,1)),VpD!$I$2)</f>
        <v>1973-1978</v>
      </c>
      <c r="S464" s="1">
        <f ca="1">IFERROR(INDEX(VpD!$C$3:$I$27,MATCH(E464,VpD!$B$3:$B$27,0),MATCH(R464,VpD!$C$2:$I$2,0)),0)</f>
        <v>98</v>
      </c>
      <c r="T464" s="19">
        <f t="shared" ca="1" si="100"/>
        <v>11.074</v>
      </c>
      <c r="U464" s="14" t="str">
        <f t="shared" ca="1" si="101"/>
        <v xml:space="preserve">713629.33 </v>
      </c>
      <c r="V464" s="14" t="str">
        <f t="shared" ca="1" si="102"/>
        <v>6169070.73</v>
      </c>
      <c r="W464" s="14" t="str">
        <f t="shared" ca="1" si="103"/>
        <v>POINT(713629.33 6169070.73)</v>
      </c>
      <c r="X464" s="14" t="str">
        <f>IFERROR(INDEX(BygningOmraade!B:B,MATCH(A464,BygningOmraade!A:A,0)),"")</f>
        <v/>
      </c>
    </row>
    <row r="465" spans="1:24" s="14" customFormat="1" x14ac:dyDescent="0.25">
      <c r="A465" s="14">
        <f t="shared" si="91"/>
        <v>465</v>
      </c>
      <c r="B465" s="14" t="str">
        <f t="shared" ca="1" si="92"/>
        <v>1881c5a6-f116-4666-a85c-e2948fb9e95d</v>
      </c>
      <c r="C465" s="14" t="str">
        <f t="shared" ca="1" si="93"/>
        <v>0a3f507e-17a1-32b8-e044-0003ba298018</v>
      </c>
      <c r="D465" s="14">
        <f t="shared" ca="1" si="94"/>
        <v>997041</v>
      </c>
      <c r="E465" s="1">
        <f t="shared" ca="1" si="95"/>
        <v>120</v>
      </c>
      <c r="F465" s="1">
        <f t="shared" ca="1" si="96"/>
        <v>99</v>
      </c>
      <c r="G465" s="1">
        <f t="shared" ca="1" si="97"/>
        <v>1961</v>
      </c>
      <c r="H465" s="1" t="str">
        <f ca="1">IFERROR(INDEX(Varmeinstallation!B:B,MATCH(INDIRECT($A$1&amp;"L"&amp;A465)*1,Varmeinstallation!A:A,0)),"Ingen varmeinstallationer")</f>
        <v>Centralvarme fra eget anlæg, et-kammer fyr</v>
      </c>
      <c r="I465" s="1" t="str">
        <f ca="1">IFERROR(INDEX(Opvarmningsmiddel!B:B,MATCH(INDIRECT($A$1&amp;"M"&amp;A465)*1,Opvarmningsmiddel!A:A,0)),"")</f>
        <v>Naturgas</v>
      </c>
      <c r="J465" s="1">
        <f t="shared" ca="1" si="98"/>
        <v>2</v>
      </c>
      <c r="K465" s="1" t="str">
        <f ca="1">IFERROR(INDEX(Relationstabel!$C$3:$K$10,MATCH(VALUE(INDIRECT($A$1&amp;"L"&amp;A465)),Relationstabel!$A$3:$A$10,0),MATCH(IFERROR(VALUE(INDIRECT($A$1&amp;"M"&amp;A465)),0),Relationstabel!$C$1:$K$1,0)),"Ingen varmeinstallationer")</f>
        <v>Naturgas</v>
      </c>
      <c r="L465" s="1" t="str">
        <f ca="1">INDEX(Anvendelseskode!B:B,MATCH($E465,Anvendelseskode!$A:$A,0))</f>
        <v>Fritliggende enfamilieshus (parcelhus)</v>
      </c>
      <c r="M465" s="1" t="str">
        <f ca="1">INDEX(Anvendelseskode!C:C,MATCH($E465,Anvendelseskode!$A:$A,0))</f>
        <v>Parcelhuse</v>
      </c>
      <c r="N465" s="1" t="str">
        <f ca="1">INDEX(Anvendelseskode!D:D,MATCH($E465,Anvendelseskode!$A:$A,0))</f>
        <v>Private husholdninger</v>
      </c>
      <c r="O465" s="1" t="str">
        <f ca="1">IFERROR(INDEX(SBi!$2:$2,MATCH(G465,SBi!$1:$1,1)),SBi!$K$2)</f>
        <v>1961-1972</v>
      </c>
      <c r="P465" s="1">
        <f ca="1">IFERROR(INDEX(SBi!$C$3:$K$28,MATCH(E465,SBi!$B$3:$B$28,0),MATCH(O465,SBi!$C$2:$K$2,0)),0)</f>
        <v>134.30000000000001</v>
      </c>
      <c r="Q465" s="19">
        <f t="shared" ca="1" si="99"/>
        <v>13.2957</v>
      </c>
      <c r="R465" s="19" t="str">
        <f ca="1">IFERROR(INDEX(VpD!$2:$2,MATCH(G465,VpD!$1:$1,1)),VpD!$I$2)</f>
        <v>1961-1972</v>
      </c>
      <c r="S465" s="1">
        <f ca="1">IFERROR(INDEX(VpD!$C$3:$I$27,MATCH(E465,VpD!$B$3:$B$27,0),MATCH(R465,VpD!$C$2:$I$2,0)),0)</f>
        <v>143</v>
      </c>
      <c r="T465" s="19">
        <f t="shared" ca="1" si="100"/>
        <v>14.157</v>
      </c>
      <c r="U465" s="14" t="str">
        <f t="shared" ca="1" si="101"/>
        <v xml:space="preserve">713596.96 </v>
      </c>
      <c r="V465" s="14" t="str">
        <f t="shared" ca="1" si="102"/>
        <v>6168855.1</v>
      </c>
      <c r="W465" s="14" t="str">
        <f t="shared" ca="1" si="103"/>
        <v>POINT(713596.96 6168855.1)</v>
      </c>
      <c r="X465" s="14" t="str">
        <f>IFERROR(INDEX(BygningOmraade!B:B,MATCH(A465,BygningOmraade!A:A,0)),"")</f>
        <v/>
      </c>
    </row>
    <row r="466" spans="1:24" s="14" customFormat="1" x14ac:dyDescent="0.25">
      <c r="A466" s="14">
        <f t="shared" si="91"/>
        <v>466</v>
      </c>
      <c r="B466" s="14" t="str">
        <f t="shared" ca="1" si="92"/>
        <v>1893349a-3356-4741-bde0-89d2f0e94011</v>
      </c>
      <c r="C466" s="14" t="str">
        <f t="shared" ca="1" si="93"/>
        <v>0a3f507e-240c-32b8-e044-0003ba298018</v>
      </c>
      <c r="D466" s="14">
        <f t="shared" ca="1" si="94"/>
        <v>994654</v>
      </c>
      <c r="E466" s="1">
        <f t="shared" ca="1" si="95"/>
        <v>130</v>
      </c>
      <c r="F466" s="1">
        <f t="shared" ca="1" si="96"/>
        <v>88</v>
      </c>
      <c r="G466" s="1">
        <f t="shared" ca="1" si="97"/>
        <v>1993</v>
      </c>
      <c r="H466" s="1" t="str">
        <f ca="1">IFERROR(INDEX(Varmeinstallation!B:B,MATCH(INDIRECT($A$1&amp;"L"&amp;A466)*1,Varmeinstallation!A:A,0)),"Ingen varmeinstallationer")</f>
        <v>Fjernvarme/blokvarme (radiatorsystemer eller varmluftanlæg)</v>
      </c>
      <c r="I466" s="1" t="str">
        <f ca="1">IFERROR(INDEX(Opvarmningsmiddel!B:B,MATCH(INDIRECT($A$1&amp;"M"&amp;A466)*1,Opvarmningsmiddel!A:A,0)),"")</f>
        <v/>
      </c>
      <c r="J466" s="1">
        <f t="shared" ca="1" si="98"/>
        <v>0</v>
      </c>
      <c r="K466" s="1" t="str">
        <f ca="1">IFERROR(INDEX(Relationstabel!$C$3:$K$10,MATCH(VALUE(INDIRECT($A$1&amp;"L"&amp;A466)),Relationstabel!$A$3:$A$10,0),MATCH(IFERROR(VALUE(INDIRECT($A$1&amp;"M"&amp;A466)),0),Relationstabel!$C$1:$K$1,0)),"Ingen varmeinstallationer")</f>
        <v>Fjernvarme/ Blokvarme</v>
      </c>
      <c r="L466" s="1" t="str">
        <f ca="1">INDEX(Anvendelseskode!B:B,MATCH($E466,Anvendelseskode!$A:$A,0))</f>
        <v>Række-, kæde-, dobbelthus (lodret adskillelse mellem enhederne)</v>
      </c>
      <c r="M466" s="1" t="str">
        <f ca="1">INDEX(Anvendelseskode!C:C,MATCH($E466,Anvendelseskode!$A:$A,0))</f>
        <v>Række-, kæde og dobbelthuse</v>
      </c>
      <c r="N466" s="1" t="str">
        <f ca="1">INDEX(Anvendelseskode!D:D,MATCH($E466,Anvendelseskode!$A:$A,0))</f>
        <v>Private husholdninger</v>
      </c>
      <c r="O466" s="1" t="str">
        <f ca="1">IFERROR(INDEX(SBi!$2:$2,MATCH(G466,SBi!$1:$1,1)),SBi!$K$2)</f>
        <v>1979-1998</v>
      </c>
      <c r="P466" s="1">
        <f ca="1">IFERROR(INDEX(SBi!$C$3:$K$28,MATCH(E466,SBi!$B$3:$B$28,0),MATCH(O466,SBi!$C$2:$K$2,0)),0)</f>
        <v>96.8</v>
      </c>
      <c r="Q466" s="19">
        <f t="shared" ca="1" si="99"/>
        <v>8.5183999999999997</v>
      </c>
      <c r="R466" s="19" t="str">
        <f ca="1">IFERROR(INDEX(VpD!$2:$2,MATCH(G466,VpD!$1:$1,1)),VpD!$I$2)</f>
        <v>1979-1998</v>
      </c>
      <c r="S466" s="1">
        <f ca="1">IFERROR(INDEX(VpD!$C$3:$I$27,MATCH(E466,VpD!$B$3:$B$27,0),MATCH(R466,VpD!$C$2:$I$2,0)),0)</f>
        <v>74</v>
      </c>
      <c r="T466" s="19">
        <f t="shared" ca="1" si="100"/>
        <v>6.5119999999999996</v>
      </c>
      <c r="U466" s="14" t="str">
        <f t="shared" ca="1" si="101"/>
        <v xml:space="preserve">711648.11 </v>
      </c>
      <c r="V466" s="14" t="str">
        <f t="shared" ca="1" si="102"/>
        <v>6172478.46</v>
      </c>
      <c r="W466" s="14" t="str">
        <f t="shared" ca="1" si="103"/>
        <v>POINT(711648.11 6172478.46)</v>
      </c>
      <c r="X466" s="14" t="str">
        <f>IFERROR(INDEX(BygningOmraade!B:B,MATCH(A466,BygningOmraade!A:A,0)),"")</f>
        <v/>
      </c>
    </row>
    <row r="467" spans="1:24" s="14" customFormat="1" x14ac:dyDescent="0.25">
      <c r="A467" s="14">
        <f t="shared" si="91"/>
        <v>467</v>
      </c>
      <c r="B467" s="14" t="str">
        <f t="shared" ca="1" si="92"/>
        <v>189a053a-1f2a-4298-85e6-d5dc56d1358a</v>
      </c>
      <c r="C467" s="14" t="str">
        <f t="shared" ca="1" si="93"/>
        <v>0a3f507e-2022-32b8-e044-0003ba298018</v>
      </c>
      <c r="D467" s="14">
        <f t="shared" ca="1" si="94"/>
        <v>993676</v>
      </c>
      <c r="E467" s="1">
        <f t="shared" ca="1" si="95"/>
        <v>120</v>
      </c>
      <c r="F467" s="1">
        <f t="shared" ca="1" si="96"/>
        <v>134</v>
      </c>
      <c r="G467" s="1">
        <f t="shared" ca="1" si="97"/>
        <v>1985</v>
      </c>
      <c r="H467" s="1" t="str">
        <f ca="1">IFERROR(INDEX(Varmeinstallation!B:B,MATCH(INDIRECT($A$1&amp;"L"&amp;A467)*1,Varmeinstallation!A:A,0)),"Ingen varmeinstallationer")</f>
        <v>Centralvarme fra eget anlæg, et-kammer fyr</v>
      </c>
      <c r="I467" s="1" t="str">
        <f ca="1">IFERROR(INDEX(Opvarmningsmiddel!B:B,MATCH(INDIRECT($A$1&amp;"M"&amp;A467)*1,Opvarmningsmiddel!A:A,0)),"")</f>
        <v>Naturgas</v>
      </c>
      <c r="J467" s="1">
        <f t="shared" ca="1" si="98"/>
        <v>0</v>
      </c>
      <c r="K467" s="1" t="str">
        <f ca="1">IFERROR(INDEX(Relationstabel!$C$3:$K$10,MATCH(VALUE(INDIRECT($A$1&amp;"L"&amp;A467)),Relationstabel!$A$3:$A$10,0),MATCH(IFERROR(VALUE(INDIRECT($A$1&amp;"M"&amp;A467)),0),Relationstabel!$C$1:$K$1,0)),"Ingen varmeinstallationer")</f>
        <v>Naturgas</v>
      </c>
      <c r="L467" s="1" t="str">
        <f ca="1">INDEX(Anvendelseskode!B:B,MATCH($E467,Anvendelseskode!$A:$A,0))</f>
        <v>Fritliggende enfamilieshus (parcelhus)</v>
      </c>
      <c r="M467" s="1" t="str">
        <f ca="1">INDEX(Anvendelseskode!C:C,MATCH($E467,Anvendelseskode!$A:$A,0))</f>
        <v>Parcelhuse</v>
      </c>
      <c r="N467" s="1" t="str">
        <f ca="1">INDEX(Anvendelseskode!D:D,MATCH($E467,Anvendelseskode!$A:$A,0))</f>
        <v>Private husholdninger</v>
      </c>
      <c r="O467" s="1" t="str">
        <f ca="1">IFERROR(INDEX(SBi!$2:$2,MATCH(G467,SBi!$1:$1,1)),SBi!$K$2)</f>
        <v>1979-1998</v>
      </c>
      <c r="P467" s="1">
        <f ca="1">IFERROR(INDEX(SBi!$C$3:$K$28,MATCH(E467,SBi!$B$3:$B$28,0),MATCH(O467,SBi!$C$2:$K$2,0)),0)</f>
        <v>105.4</v>
      </c>
      <c r="Q467" s="19">
        <f t="shared" ca="1" si="99"/>
        <v>14.1236</v>
      </c>
      <c r="R467" s="19" t="str">
        <f ca="1">IFERROR(INDEX(VpD!$2:$2,MATCH(G467,VpD!$1:$1,1)),VpD!$I$2)</f>
        <v>1979-1998</v>
      </c>
      <c r="S467" s="1">
        <f ca="1">IFERROR(INDEX(VpD!$C$3:$I$27,MATCH(E467,VpD!$B$3:$B$27,0),MATCH(R467,VpD!$C$2:$I$2,0)),0)</f>
        <v>90</v>
      </c>
      <c r="T467" s="19">
        <f t="shared" ca="1" si="100"/>
        <v>12.06</v>
      </c>
      <c r="U467" s="14" t="str">
        <f t="shared" ca="1" si="101"/>
        <v xml:space="preserve">710936.38 </v>
      </c>
      <c r="V467" s="14" t="str">
        <f t="shared" ca="1" si="102"/>
        <v>6171871.92</v>
      </c>
      <c r="W467" s="14" t="str">
        <f t="shared" ca="1" si="103"/>
        <v>POINT(710936.38 6171871.92)</v>
      </c>
      <c r="X467" s="14" t="str">
        <f>IFERROR(INDEX(BygningOmraade!B:B,MATCH(A467,BygningOmraade!A:A,0)),"")</f>
        <v/>
      </c>
    </row>
    <row r="468" spans="1:24" s="14" customFormat="1" x14ac:dyDescent="0.25">
      <c r="A468" s="14">
        <f t="shared" si="91"/>
        <v>468</v>
      </c>
      <c r="B468" s="14" t="str">
        <f t="shared" ca="1" si="92"/>
        <v>189b925b-e7ea-4d56-8ed7-9b9ffd7595fc</v>
      </c>
      <c r="C468" s="14" t="str">
        <f t="shared" ca="1" si="93"/>
        <v>53ba2f34-5fc8-2505-e044-0003ba298018</v>
      </c>
      <c r="D468" s="14">
        <f t="shared" ca="1" si="94"/>
        <v>2702928</v>
      </c>
      <c r="E468" s="1">
        <f t="shared" ca="1" si="95"/>
        <v>130</v>
      </c>
      <c r="F468" s="1">
        <f t="shared" ca="1" si="96"/>
        <v>108</v>
      </c>
      <c r="G468" s="1">
        <f t="shared" ca="1" si="97"/>
        <v>2008</v>
      </c>
      <c r="H468" s="1" t="str">
        <f ca="1">IFERROR(INDEX(Varmeinstallation!B:B,MATCH(INDIRECT($A$1&amp;"L"&amp;A468)*1,Varmeinstallation!A:A,0)),"Ingen varmeinstallationer")</f>
        <v>Centralvarme fra eget anlæg, et-kammer fyr</v>
      </c>
      <c r="I468" s="1" t="str">
        <f ca="1">IFERROR(INDEX(Opvarmningsmiddel!B:B,MATCH(INDIRECT($A$1&amp;"M"&amp;A468)*1,Opvarmningsmiddel!A:A,0)),"")</f>
        <v>Naturgas</v>
      </c>
      <c r="J468" s="1">
        <f t="shared" ca="1" si="98"/>
        <v>90</v>
      </c>
      <c r="K468" s="1" t="str">
        <f ca="1">IFERROR(INDEX(Relationstabel!$C$3:$K$10,MATCH(VALUE(INDIRECT($A$1&amp;"L"&amp;A468)),Relationstabel!$A$3:$A$10,0),MATCH(IFERROR(VALUE(INDIRECT($A$1&amp;"M"&amp;A468)),0),Relationstabel!$C$1:$K$1,0)),"Ingen varmeinstallationer")</f>
        <v>Naturgas</v>
      </c>
      <c r="L468" s="1" t="str">
        <f ca="1">INDEX(Anvendelseskode!B:B,MATCH($E468,Anvendelseskode!$A:$A,0))</f>
        <v>Række-, kæde-, dobbelthus (lodret adskillelse mellem enhederne)</v>
      </c>
      <c r="M468" s="1" t="str">
        <f ca="1">INDEX(Anvendelseskode!C:C,MATCH($E468,Anvendelseskode!$A:$A,0))</f>
        <v>Række-, kæde og dobbelthuse</v>
      </c>
      <c r="N468" s="1" t="str">
        <f ca="1">INDEX(Anvendelseskode!D:D,MATCH($E468,Anvendelseskode!$A:$A,0))</f>
        <v>Private husholdninger</v>
      </c>
      <c r="O468" s="1" t="str">
        <f ca="1">IFERROR(INDEX(SBi!$2:$2,MATCH(G468,SBi!$1:$1,1)),SBi!$K$2)</f>
        <v>Efter 2006</v>
      </c>
      <c r="P468" s="1">
        <f ca="1">IFERROR(INDEX(SBi!$C$3:$K$28,MATCH(E468,SBi!$B$3:$B$28,0),MATCH(O468,SBi!$C$2:$K$2,0)),0)</f>
        <v>66.400000000000006</v>
      </c>
      <c r="Q468" s="19">
        <f t="shared" ca="1" si="99"/>
        <v>7.1712000000000007</v>
      </c>
      <c r="R468" s="19" t="str">
        <f ca="1">IFERROR(INDEX(VpD!$2:$2,MATCH(G468,VpD!$1:$1,1)),VpD!$I$2)</f>
        <v>&gt;1998</v>
      </c>
      <c r="S468" s="1">
        <f ca="1">IFERROR(INDEX(VpD!$C$3:$I$27,MATCH(E468,VpD!$B$3:$B$27,0),MATCH(R468,VpD!$C$2:$I$2,0)),0)</f>
        <v>65</v>
      </c>
      <c r="T468" s="19">
        <f t="shared" ca="1" si="100"/>
        <v>7.02</v>
      </c>
      <c r="U468" s="14" t="str">
        <f t="shared" ca="1" si="101"/>
        <v xml:space="preserve">712733.64 </v>
      </c>
      <c r="V468" s="14" t="str">
        <f t="shared" ca="1" si="102"/>
        <v>6168844.44</v>
      </c>
      <c r="W468" s="14" t="str">
        <f t="shared" ca="1" si="103"/>
        <v>POINT(712733.64 6168844.44)</v>
      </c>
      <c r="X468" s="14" t="str">
        <f>IFERROR(INDEX(BygningOmraade!B:B,MATCH(A468,BygningOmraade!A:A,0)),"")</f>
        <v/>
      </c>
    </row>
    <row r="469" spans="1:24" s="14" customFormat="1" x14ac:dyDescent="0.25">
      <c r="A469" s="14">
        <f t="shared" si="91"/>
        <v>469</v>
      </c>
      <c r="B469" s="14" t="str">
        <f t="shared" ca="1" si="92"/>
        <v>18b42902-a47d-4d07-8a6c-60f68018dd9b</v>
      </c>
      <c r="C469" s="14" t="str">
        <f t="shared" ca="1" si="93"/>
        <v>0a3f507e-1fe5-32b8-e044-0003ba298018</v>
      </c>
      <c r="D469" s="14">
        <f t="shared" ca="1" si="94"/>
        <v>993707</v>
      </c>
      <c r="E469" s="1">
        <f t="shared" ca="1" si="95"/>
        <v>120</v>
      </c>
      <c r="F469" s="1">
        <f t="shared" ca="1" si="96"/>
        <v>109</v>
      </c>
      <c r="G469" s="1">
        <f t="shared" ca="1" si="97"/>
        <v>1973</v>
      </c>
      <c r="H469" s="1" t="str">
        <f ca="1">IFERROR(INDEX(Varmeinstallation!B:B,MATCH(INDIRECT($A$1&amp;"L"&amp;A469)*1,Varmeinstallation!A:A,0)),"Ingen varmeinstallationer")</f>
        <v>Centralvarme fra eget anlæg, et-kammer fyr</v>
      </c>
      <c r="I469" s="1" t="str">
        <f ca="1">IFERROR(INDEX(Opvarmningsmiddel!B:B,MATCH(INDIRECT($A$1&amp;"M"&amp;A469)*1,Opvarmningsmiddel!A:A,0)),"")</f>
        <v>Naturgas</v>
      </c>
      <c r="J469" s="1">
        <f t="shared" ca="1" si="98"/>
        <v>0</v>
      </c>
      <c r="K469" s="1" t="str">
        <f ca="1">IFERROR(INDEX(Relationstabel!$C$3:$K$10,MATCH(VALUE(INDIRECT($A$1&amp;"L"&amp;A469)),Relationstabel!$A$3:$A$10,0),MATCH(IFERROR(VALUE(INDIRECT($A$1&amp;"M"&amp;A469)),0),Relationstabel!$C$1:$K$1,0)),"Ingen varmeinstallationer")</f>
        <v>Naturgas</v>
      </c>
      <c r="L469" s="1" t="str">
        <f ca="1">INDEX(Anvendelseskode!B:B,MATCH($E469,Anvendelseskode!$A:$A,0))</f>
        <v>Fritliggende enfamilieshus (parcelhus)</v>
      </c>
      <c r="M469" s="1" t="str">
        <f ca="1">INDEX(Anvendelseskode!C:C,MATCH($E469,Anvendelseskode!$A:$A,0))</f>
        <v>Parcelhuse</v>
      </c>
      <c r="N469" s="1" t="str">
        <f ca="1">INDEX(Anvendelseskode!D:D,MATCH($E469,Anvendelseskode!$A:$A,0))</f>
        <v>Private husholdninger</v>
      </c>
      <c r="O469" s="1" t="str">
        <f ca="1">IFERROR(INDEX(SBi!$2:$2,MATCH(G469,SBi!$1:$1,1)),SBi!$K$2)</f>
        <v>1973-1978</v>
      </c>
      <c r="P469" s="1">
        <f ca="1">IFERROR(INDEX(SBi!$C$3:$K$28,MATCH(E469,SBi!$B$3:$B$28,0),MATCH(O469,SBi!$C$2:$K$2,0)),0)</f>
        <v>119.8</v>
      </c>
      <c r="Q469" s="19">
        <f t="shared" ca="1" si="99"/>
        <v>13.058199999999999</v>
      </c>
      <c r="R469" s="19" t="str">
        <f ca="1">IFERROR(INDEX(VpD!$2:$2,MATCH(G469,VpD!$1:$1,1)),VpD!$I$2)</f>
        <v>1973-1978</v>
      </c>
      <c r="S469" s="1">
        <f ca="1">IFERROR(INDEX(VpD!$C$3:$I$27,MATCH(E469,VpD!$B$3:$B$27,0),MATCH(R469,VpD!$C$2:$I$2,0)),0)</f>
        <v>117</v>
      </c>
      <c r="T469" s="19">
        <f t="shared" ca="1" si="100"/>
        <v>12.753</v>
      </c>
      <c r="U469" s="14" t="str">
        <f t="shared" ca="1" si="101"/>
        <v xml:space="preserve">710895.32 </v>
      </c>
      <c r="V469" s="14" t="str">
        <f t="shared" ca="1" si="102"/>
        <v>6171711.54</v>
      </c>
      <c r="W469" s="14" t="str">
        <f t="shared" ca="1" si="103"/>
        <v>POINT(710895.32 6171711.54)</v>
      </c>
      <c r="X469" s="14" t="str">
        <f>IFERROR(INDEX(BygningOmraade!B:B,MATCH(A469,BygningOmraade!A:A,0)),"")</f>
        <v/>
      </c>
    </row>
    <row r="470" spans="1:24" s="14" customFormat="1" x14ac:dyDescent="0.25">
      <c r="A470" s="14">
        <f t="shared" si="91"/>
        <v>470</v>
      </c>
      <c r="B470" s="14" t="str">
        <f t="shared" ca="1" si="92"/>
        <v>18c4aed4-7d07-4573-96bb-5cc8f4f34a44</v>
      </c>
      <c r="C470" s="14" t="str">
        <f t="shared" ca="1" si="93"/>
        <v>0a3f507e-1d83-32b8-e044-0003ba298018</v>
      </c>
      <c r="D470" s="14">
        <f t="shared" ca="1" si="94"/>
        <v>995686</v>
      </c>
      <c r="E470" s="1">
        <f t="shared" ca="1" si="95"/>
        <v>120</v>
      </c>
      <c r="F470" s="1">
        <f t="shared" ca="1" si="96"/>
        <v>133</v>
      </c>
      <c r="G470" s="1">
        <f t="shared" ca="1" si="97"/>
        <v>1967</v>
      </c>
      <c r="H470" s="1" t="str">
        <f ca="1">IFERROR(INDEX(Varmeinstallation!B:B,MATCH(INDIRECT($A$1&amp;"L"&amp;A470)*1,Varmeinstallation!A:A,0)),"Ingen varmeinstallationer")</f>
        <v>Centralvarme fra eget anlæg, et-kammer fyr</v>
      </c>
      <c r="I470" s="1" t="str">
        <f ca="1">IFERROR(INDEX(Opvarmningsmiddel!B:B,MATCH(INDIRECT($A$1&amp;"M"&amp;A470)*1,Opvarmningsmiddel!A:A,0)),"")</f>
        <v>Naturgas</v>
      </c>
      <c r="J470" s="1">
        <f t="shared" ca="1" si="98"/>
        <v>0</v>
      </c>
      <c r="K470" s="1" t="str">
        <f ca="1">IFERROR(INDEX(Relationstabel!$C$3:$K$10,MATCH(VALUE(INDIRECT($A$1&amp;"L"&amp;A470)),Relationstabel!$A$3:$A$10,0),MATCH(IFERROR(VALUE(INDIRECT($A$1&amp;"M"&amp;A470)),0),Relationstabel!$C$1:$K$1,0)),"Ingen varmeinstallationer")</f>
        <v>Naturgas</v>
      </c>
      <c r="L470" s="1" t="str">
        <f ca="1">INDEX(Anvendelseskode!B:B,MATCH($E470,Anvendelseskode!$A:$A,0))</f>
        <v>Fritliggende enfamilieshus (parcelhus)</v>
      </c>
      <c r="M470" s="1" t="str">
        <f ca="1">INDEX(Anvendelseskode!C:C,MATCH($E470,Anvendelseskode!$A:$A,0))</f>
        <v>Parcelhuse</v>
      </c>
      <c r="N470" s="1" t="str">
        <f ca="1">INDEX(Anvendelseskode!D:D,MATCH($E470,Anvendelseskode!$A:$A,0))</f>
        <v>Private husholdninger</v>
      </c>
      <c r="O470" s="1" t="str">
        <f ca="1">IFERROR(INDEX(SBi!$2:$2,MATCH(G470,SBi!$1:$1,1)),SBi!$K$2)</f>
        <v>1961-1972</v>
      </c>
      <c r="P470" s="1">
        <f ca="1">IFERROR(INDEX(SBi!$C$3:$K$28,MATCH(E470,SBi!$B$3:$B$28,0),MATCH(O470,SBi!$C$2:$K$2,0)),0)</f>
        <v>134.30000000000001</v>
      </c>
      <c r="Q470" s="19">
        <f t="shared" ca="1" si="99"/>
        <v>17.861900000000002</v>
      </c>
      <c r="R470" s="19" t="str">
        <f ca="1">IFERROR(INDEX(VpD!$2:$2,MATCH(G470,VpD!$1:$1,1)),VpD!$I$2)</f>
        <v>1961-1972</v>
      </c>
      <c r="S470" s="1">
        <f ca="1">IFERROR(INDEX(VpD!$C$3:$I$27,MATCH(E470,VpD!$B$3:$B$27,0),MATCH(R470,VpD!$C$2:$I$2,0)),0)</f>
        <v>143</v>
      </c>
      <c r="T470" s="19">
        <f t="shared" ca="1" si="100"/>
        <v>19.018999999999998</v>
      </c>
      <c r="U470" s="14" t="str">
        <f t="shared" ca="1" si="101"/>
        <v xml:space="preserve">712296.71 </v>
      </c>
      <c r="V470" s="14" t="str">
        <f t="shared" ca="1" si="102"/>
        <v>6169346.41</v>
      </c>
      <c r="W470" s="14" t="str">
        <f t="shared" ca="1" si="103"/>
        <v>POINT(712296.71 6169346.41)</v>
      </c>
      <c r="X470" s="14" t="str">
        <f>IFERROR(INDEX(BygningOmraade!B:B,MATCH(A470,BygningOmraade!A:A,0)),"")</f>
        <v/>
      </c>
    </row>
    <row r="471" spans="1:24" s="14" customFormat="1" x14ac:dyDescent="0.25">
      <c r="A471" s="14">
        <f t="shared" si="91"/>
        <v>471</v>
      </c>
      <c r="B471" s="14" t="str">
        <f t="shared" ca="1" si="92"/>
        <v>18d034bb-458a-4e06-9940-a31f33e519b7</v>
      </c>
      <c r="C471" s="14" t="str">
        <f t="shared" ca="1" si="93"/>
        <v>0a3f507e-21e3-32b8-e044-0003ba298018</v>
      </c>
      <c r="D471" s="14">
        <f t="shared" ca="1" si="94"/>
        <v>996514</v>
      </c>
      <c r="E471" s="1">
        <f t="shared" ca="1" si="95"/>
        <v>120</v>
      </c>
      <c r="F471" s="1">
        <f t="shared" ca="1" si="96"/>
        <v>113</v>
      </c>
      <c r="G471" s="1">
        <f t="shared" ca="1" si="97"/>
        <v>1988</v>
      </c>
      <c r="H471" s="1" t="str">
        <f ca="1">IFERROR(INDEX(Varmeinstallation!B:B,MATCH(INDIRECT($A$1&amp;"L"&amp;A471)*1,Varmeinstallation!A:A,0)),"Ingen varmeinstallationer")</f>
        <v>Centralvarme fra eget anlæg, et-kammer fyr</v>
      </c>
      <c r="I471" s="1" t="str">
        <f ca="1">IFERROR(INDEX(Opvarmningsmiddel!B:B,MATCH(INDIRECT($A$1&amp;"M"&amp;A471)*1,Opvarmningsmiddel!A:A,0)),"")</f>
        <v>Naturgas</v>
      </c>
      <c r="J471" s="1">
        <f t="shared" ca="1" si="98"/>
        <v>0</v>
      </c>
      <c r="K471" s="1" t="str">
        <f ca="1">IFERROR(INDEX(Relationstabel!$C$3:$K$10,MATCH(VALUE(INDIRECT($A$1&amp;"L"&amp;A471)),Relationstabel!$A$3:$A$10,0),MATCH(IFERROR(VALUE(INDIRECT($A$1&amp;"M"&amp;A471)),0),Relationstabel!$C$1:$K$1,0)),"Ingen varmeinstallationer")</f>
        <v>Naturgas</v>
      </c>
      <c r="L471" s="1" t="str">
        <f ca="1">INDEX(Anvendelseskode!B:B,MATCH($E471,Anvendelseskode!$A:$A,0))</f>
        <v>Fritliggende enfamilieshus (parcelhus)</v>
      </c>
      <c r="M471" s="1" t="str">
        <f ca="1">INDEX(Anvendelseskode!C:C,MATCH($E471,Anvendelseskode!$A:$A,0))</f>
        <v>Parcelhuse</v>
      </c>
      <c r="N471" s="1" t="str">
        <f ca="1">INDEX(Anvendelseskode!D:D,MATCH($E471,Anvendelseskode!$A:$A,0))</f>
        <v>Private husholdninger</v>
      </c>
      <c r="O471" s="1" t="str">
        <f ca="1">IFERROR(INDEX(SBi!$2:$2,MATCH(G471,SBi!$1:$1,1)),SBi!$K$2)</f>
        <v>1979-1998</v>
      </c>
      <c r="P471" s="1">
        <f ca="1">IFERROR(INDEX(SBi!$C$3:$K$28,MATCH(E471,SBi!$B$3:$B$28,0),MATCH(O471,SBi!$C$2:$K$2,0)),0)</f>
        <v>105.4</v>
      </c>
      <c r="Q471" s="19">
        <f t="shared" ca="1" si="99"/>
        <v>11.910200000000001</v>
      </c>
      <c r="R471" s="19" t="str">
        <f ca="1">IFERROR(INDEX(VpD!$2:$2,MATCH(G471,VpD!$1:$1,1)),VpD!$I$2)</f>
        <v>1979-1998</v>
      </c>
      <c r="S471" s="1">
        <f ca="1">IFERROR(INDEX(VpD!$C$3:$I$27,MATCH(E471,VpD!$B$3:$B$27,0),MATCH(R471,VpD!$C$2:$I$2,0)),0)</f>
        <v>90</v>
      </c>
      <c r="T471" s="19">
        <f t="shared" ca="1" si="100"/>
        <v>10.17</v>
      </c>
      <c r="U471" s="14" t="str">
        <f t="shared" ca="1" si="101"/>
        <v xml:space="preserve">713248.2 </v>
      </c>
      <c r="V471" s="14" t="str">
        <f t="shared" ca="1" si="102"/>
        <v>6168936.8</v>
      </c>
      <c r="W471" s="14" t="str">
        <f t="shared" ca="1" si="103"/>
        <v>POINT(713248.2 6168936.8)</v>
      </c>
      <c r="X471" s="14" t="str">
        <f>IFERROR(INDEX(BygningOmraade!B:B,MATCH(A471,BygningOmraade!A:A,0)),"")</f>
        <v/>
      </c>
    </row>
    <row r="472" spans="1:24" s="14" customFormat="1" x14ac:dyDescent="0.25">
      <c r="A472" s="14">
        <f t="shared" si="91"/>
        <v>472</v>
      </c>
      <c r="B472" s="14" t="str">
        <f t="shared" ca="1" si="92"/>
        <v>18d6ac9b-83d2-4c1d-b436-fc888a8d5f92</v>
      </c>
      <c r="C472" s="14" t="str">
        <f t="shared" ca="1" si="93"/>
        <v>0a3f507e-1f70-32b8-e044-0003ba298018</v>
      </c>
      <c r="D472" s="14">
        <f t="shared" ca="1" si="94"/>
        <v>993913</v>
      </c>
      <c r="E472" s="1">
        <f t="shared" ca="1" si="95"/>
        <v>120</v>
      </c>
      <c r="F472" s="1">
        <f t="shared" ca="1" si="96"/>
        <v>157</v>
      </c>
      <c r="G472" s="1">
        <f t="shared" ca="1" si="97"/>
        <v>1969</v>
      </c>
      <c r="H472" s="1" t="str">
        <f ca="1">IFERROR(INDEX(Varmeinstallation!B:B,MATCH(INDIRECT($A$1&amp;"L"&amp;A472)*1,Varmeinstallation!A:A,0)),"Ingen varmeinstallationer")</f>
        <v>Fjernvarme/blokvarme (radiatorsystemer eller varmluftanlæg)</v>
      </c>
      <c r="I472" s="1" t="str">
        <f ca="1">IFERROR(INDEX(Opvarmningsmiddel!B:B,MATCH(INDIRECT($A$1&amp;"M"&amp;A472)*1,Opvarmningsmiddel!A:A,0)),"")</f>
        <v/>
      </c>
      <c r="J472" s="1">
        <f t="shared" ca="1" si="98"/>
        <v>2</v>
      </c>
      <c r="K472" s="1" t="str">
        <f ca="1">IFERROR(INDEX(Relationstabel!$C$3:$K$10,MATCH(VALUE(INDIRECT($A$1&amp;"L"&amp;A472)),Relationstabel!$A$3:$A$10,0),MATCH(IFERROR(VALUE(INDIRECT($A$1&amp;"M"&amp;A472)),0),Relationstabel!$C$1:$K$1,0)),"Ingen varmeinstallationer")</f>
        <v>Fjernvarme/ Blokvarme</v>
      </c>
      <c r="L472" s="1" t="str">
        <f ca="1">INDEX(Anvendelseskode!B:B,MATCH($E472,Anvendelseskode!$A:$A,0))</f>
        <v>Fritliggende enfamilieshus (parcelhus)</v>
      </c>
      <c r="M472" s="1" t="str">
        <f ca="1">INDEX(Anvendelseskode!C:C,MATCH($E472,Anvendelseskode!$A:$A,0))</f>
        <v>Parcelhuse</v>
      </c>
      <c r="N472" s="1" t="str">
        <f ca="1">INDEX(Anvendelseskode!D:D,MATCH($E472,Anvendelseskode!$A:$A,0))</f>
        <v>Private husholdninger</v>
      </c>
      <c r="O472" s="1" t="str">
        <f ca="1">IFERROR(INDEX(SBi!$2:$2,MATCH(G472,SBi!$1:$1,1)),SBi!$K$2)</f>
        <v>1961-1972</v>
      </c>
      <c r="P472" s="1">
        <f ca="1">IFERROR(INDEX(SBi!$C$3:$K$28,MATCH(E472,SBi!$B$3:$B$28,0),MATCH(O472,SBi!$C$2:$K$2,0)),0)</f>
        <v>134.30000000000001</v>
      </c>
      <c r="Q472" s="19">
        <f t="shared" ca="1" si="99"/>
        <v>21.085100000000001</v>
      </c>
      <c r="R472" s="19" t="str">
        <f ca="1">IFERROR(INDEX(VpD!$2:$2,MATCH(G472,VpD!$1:$1,1)),VpD!$I$2)</f>
        <v>1961-1972</v>
      </c>
      <c r="S472" s="1">
        <f ca="1">IFERROR(INDEX(VpD!$C$3:$I$27,MATCH(E472,VpD!$B$3:$B$27,0),MATCH(R472,VpD!$C$2:$I$2,0)),0)</f>
        <v>143</v>
      </c>
      <c r="T472" s="19">
        <f t="shared" ca="1" si="100"/>
        <v>22.451000000000001</v>
      </c>
      <c r="U472" s="14" t="str">
        <f t="shared" ca="1" si="101"/>
        <v xml:space="preserve">711181.14 </v>
      </c>
      <c r="V472" s="14" t="str">
        <f t="shared" ca="1" si="102"/>
        <v>6171944.92</v>
      </c>
      <c r="W472" s="14" t="str">
        <f t="shared" ca="1" si="103"/>
        <v>POINT(711181.14 6171944.92)</v>
      </c>
      <c r="X472" s="14" t="str">
        <f>IFERROR(INDEX(BygningOmraade!B:B,MATCH(A472,BygningOmraade!A:A,0)),"")</f>
        <v/>
      </c>
    </row>
    <row r="473" spans="1:24" s="14" customFormat="1" x14ac:dyDescent="0.25">
      <c r="A473" s="14">
        <f t="shared" si="91"/>
        <v>473</v>
      </c>
      <c r="B473" s="14" t="str">
        <f t="shared" ca="1" si="92"/>
        <v>190516e4-a839-4fb6-a419-eb06cd92cff1</v>
      </c>
      <c r="C473" s="14" t="str">
        <f t="shared" ca="1" si="93"/>
        <v>0a3f507e-165f-32b8-e044-0003ba298018</v>
      </c>
      <c r="D473" s="14">
        <f t="shared" ca="1" si="94"/>
        <v>996896</v>
      </c>
      <c r="E473" s="1">
        <f t="shared" ca="1" si="95"/>
        <v>130</v>
      </c>
      <c r="F473" s="1">
        <f t="shared" ca="1" si="96"/>
        <v>104</v>
      </c>
      <c r="G473" s="1">
        <f t="shared" ca="1" si="97"/>
        <v>1978</v>
      </c>
      <c r="H473" s="1" t="str">
        <f ca="1">IFERROR(INDEX(Varmeinstallation!B:B,MATCH(INDIRECT($A$1&amp;"L"&amp;A473)*1,Varmeinstallation!A:A,0)),"Ingen varmeinstallationer")</f>
        <v>Fjernvarme/blokvarme (radiatorsystemer eller varmluftanlæg)</v>
      </c>
      <c r="I473" s="1" t="str">
        <f ca="1">IFERROR(INDEX(Opvarmningsmiddel!B:B,MATCH(INDIRECT($A$1&amp;"M"&amp;A473)*1,Opvarmningsmiddel!A:A,0)),"")</f>
        <v/>
      </c>
      <c r="J473" s="1">
        <f t="shared" ca="1" si="98"/>
        <v>0</v>
      </c>
      <c r="K473" s="1" t="str">
        <f ca="1">IFERROR(INDEX(Relationstabel!$C$3:$K$10,MATCH(VALUE(INDIRECT($A$1&amp;"L"&amp;A473)),Relationstabel!$A$3:$A$10,0),MATCH(IFERROR(VALUE(INDIRECT($A$1&amp;"M"&amp;A473)),0),Relationstabel!$C$1:$K$1,0)),"Ingen varmeinstallationer")</f>
        <v>Fjernvarme/ Blokvarme</v>
      </c>
      <c r="L473" s="1" t="str">
        <f ca="1">INDEX(Anvendelseskode!B:B,MATCH($E473,Anvendelseskode!$A:$A,0))</f>
        <v>Række-, kæde-, dobbelthus (lodret adskillelse mellem enhederne)</v>
      </c>
      <c r="M473" s="1" t="str">
        <f ca="1">INDEX(Anvendelseskode!C:C,MATCH($E473,Anvendelseskode!$A:$A,0))</f>
        <v>Række-, kæde og dobbelthuse</v>
      </c>
      <c r="N473" s="1" t="str">
        <f ca="1">INDEX(Anvendelseskode!D:D,MATCH($E473,Anvendelseskode!$A:$A,0))</f>
        <v>Private husholdninger</v>
      </c>
      <c r="O473" s="1" t="str">
        <f ca="1">IFERROR(INDEX(SBi!$2:$2,MATCH(G473,SBi!$1:$1,1)),SBi!$K$2)</f>
        <v>1973-1978</v>
      </c>
      <c r="P473" s="1">
        <f ca="1">IFERROR(INDEX(SBi!$C$3:$K$28,MATCH(E473,SBi!$B$3:$B$28,0),MATCH(O473,SBi!$C$2:$K$2,0)),0)</f>
        <v>112.6</v>
      </c>
      <c r="Q473" s="19">
        <f t="shared" ca="1" si="99"/>
        <v>11.7104</v>
      </c>
      <c r="R473" s="19" t="str">
        <f ca="1">IFERROR(INDEX(VpD!$2:$2,MATCH(G473,VpD!$1:$1,1)),VpD!$I$2)</f>
        <v>1973-1978</v>
      </c>
      <c r="S473" s="1">
        <f ca="1">IFERROR(INDEX(VpD!$C$3:$I$27,MATCH(E473,VpD!$B$3:$B$27,0),MATCH(R473,VpD!$C$2:$I$2,0)),0)</f>
        <v>98</v>
      </c>
      <c r="T473" s="19">
        <f t="shared" ca="1" si="100"/>
        <v>10.192</v>
      </c>
      <c r="U473" s="14" t="str">
        <f t="shared" ca="1" si="101"/>
        <v xml:space="preserve">713650.99 </v>
      </c>
      <c r="V473" s="14" t="str">
        <f t="shared" ca="1" si="102"/>
        <v>6169473.47</v>
      </c>
      <c r="W473" s="14" t="str">
        <f t="shared" ca="1" si="103"/>
        <v>POINT(713650.99 6169473.47)</v>
      </c>
      <c r="X473" s="14" t="str">
        <f>IFERROR(INDEX(BygningOmraade!B:B,MATCH(A473,BygningOmraade!A:A,0)),"")</f>
        <v/>
      </c>
    </row>
    <row r="474" spans="1:24" s="14" customFormat="1" x14ac:dyDescent="0.25">
      <c r="A474" s="14">
        <f t="shared" si="91"/>
        <v>474</v>
      </c>
      <c r="B474" s="14" t="str">
        <f t="shared" ca="1" si="92"/>
        <v>190859b4-0e44-439c-b0fc-1dcb7e16d076</v>
      </c>
      <c r="C474" s="14" t="str">
        <f t="shared" ca="1" si="93"/>
        <v>0a3f507e-21a9-32b8-e044-0003ba298018</v>
      </c>
      <c r="D474" s="14">
        <f t="shared" ca="1" si="94"/>
        <v>997279</v>
      </c>
      <c r="E474" s="1">
        <f t="shared" ca="1" si="95"/>
        <v>130</v>
      </c>
      <c r="F474" s="1">
        <f t="shared" ca="1" si="96"/>
        <v>112</v>
      </c>
      <c r="G474" s="1">
        <f t="shared" ca="1" si="97"/>
        <v>1979</v>
      </c>
      <c r="H474" s="1" t="str">
        <f ca="1">IFERROR(INDEX(Varmeinstallation!B:B,MATCH(INDIRECT($A$1&amp;"L"&amp;A474)*1,Varmeinstallation!A:A,0)),"Ingen varmeinstallationer")</f>
        <v>Fjernvarme/blokvarme (radiatorsystemer eller varmluftanlæg)</v>
      </c>
      <c r="I474" s="1" t="str">
        <f ca="1">IFERROR(INDEX(Opvarmningsmiddel!B:B,MATCH(INDIRECT($A$1&amp;"M"&amp;A474)*1,Opvarmningsmiddel!A:A,0)),"")</f>
        <v/>
      </c>
      <c r="J474" s="1">
        <f t="shared" ca="1" si="98"/>
        <v>0</v>
      </c>
      <c r="K474" s="1" t="str">
        <f ca="1">IFERROR(INDEX(Relationstabel!$C$3:$K$10,MATCH(VALUE(INDIRECT($A$1&amp;"L"&amp;A474)),Relationstabel!$A$3:$A$10,0),MATCH(IFERROR(VALUE(INDIRECT($A$1&amp;"M"&amp;A474)),0),Relationstabel!$C$1:$K$1,0)),"Ingen varmeinstallationer")</f>
        <v>Fjernvarme/ Blokvarme</v>
      </c>
      <c r="L474" s="1" t="str">
        <f ca="1">INDEX(Anvendelseskode!B:B,MATCH($E474,Anvendelseskode!$A:$A,0))</f>
        <v>Række-, kæde-, dobbelthus (lodret adskillelse mellem enhederne)</v>
      </c>
      <c r="M474" s="1" t="str">
        <f ca="1">INDEX(Anvendelseskode!C:C,MATCH($E474,Anvendelseskode!$A:$A,0))</f>
        <v>Række-, kæde og dobbelthuse</v>
      </c>
      <c r="N474" s="1" t="str">
        <f ca="1">INDEX(Anvendelseskode!D:D,MATCH($E474,Anvendelseskode!$A:$A,0))</f>
        <v>Private husholdninger</v>
      </c>
      <c r="O474" s="1" t="str">
        <f ca="1">IFERROR(INDEX(SBi!$2:$2,MATCH(G474,SBi!$1:$1,1)),SBi!$K$2)</f>
        <v>1979-1998</v>
      </c>
      <c r="P474" s="1">
        <f ca="1">IFERROR(INDEX(SBi!$C$3:$K$28,MATCH(E474,SBi!$B$3:$B$28,0),MATCH(O474,SBi!$C$2:$K$2,0)),0)</f>
        <v>96.8</v>
      </c>
      <c r="Q474" s="19">
        <f t="shared" ca="1" si="99"/>
        <v>10.8416</v>
      </c>
      <c r="R474" s="19" t="str">
        <f ca="1">IFERROR(INDEX(VpD!$2:$2,MATCH(G474,VpD!$1:$1,1)),VpD!$I$2)</f>
        <v>1979-1998</v>
      </c>
      <c r="S474" s="1">
        <f ca="1">IFERROR(INDEX(VpD!$C$3:$I$27,MATCH(E474,VpD!$B$3:$B$27,0),MATCH(R474,VpD!$C$2:$I$2,0)),0)</f>
        <v>74</v>
      </c>
      <c r="T474" s="19">
        <f t="shared" ca="1" si="100"/>
        <v>8.2880000000000003</v>
      </c>
      <c r="U474" s="14" t="str">
        <f t="shared" ca="1" si="101"/>
        <v xml:space="preserve">713687.12 </v>
      </c>
      <c r="V474" s="14" t="str">
        <f t="shared" ca="1" si="102"/>
        <v>6169777.68</v>
      </c>
      <c r="W474" s="14" t="str">
        <f t="shared" ca="1" si="103"/>
        <v>POINT(713687.12 6169777.68)</v>
      </c>
      <c r="X474" s="14" t="str">
        <f>IFERROR(INDEX(BygningOmraade!B:B,MATCH(A474,BygningOmraade!A:A,0)),"")</f>
        <v/>
      </c>
    </row>
    <row r="475" spans="1:24" s="14" customFormat="1" x14ac:dyDescent="0.25">
      <c r="A475" s="14">
        <f t="shared" si="91"/>
        <v>475</v>
      </c>
      <c r="B475" s="14" t="str">
        <f t="shared" ca="1" si="92"/>
        <v>190aecca-fe5e-4789-b27a-d63ed7757a05</v>
      </c>
      <c r="C475" s="14" t="str">
        <f t="shared" ca="1" si="93"/>
        <v>0a3f507e-21fc-32b8-e044-0003ba298018</v>
      </c>
      <c r="D475" s="14">
        <f t="shared" ca="1" si="94"/>
        <v>995891</v>
      </c>
      <c r="E475" s="1">
        <f t="shared" ca="1" si="95"/>
        <v>120</v>
      </c>
      <c r="F475" s="1">
        <f t="shared" ca="1" si="96"/>
        <v>119</v>
      </c>
      <c r="G475" s="1">
        <f t="shared" ca="1" si="97"/>
        <v>1977</v>
      </c>
      <c r="H475" s="1" t="str">
        <f ca="1">IFERROR(INDEX(Varmeinstallation!B:B,MATCH(INDIRECT($A$1&amp;"L"&amp;A475)*1,Varmeinstallation!A:A,0)),"Ingen varmeinstallationer")</f>
        <v>Centralvarme fra eget anlæg, et-kammer fyr</v>
      </c>
      <c r="I475" s="1" t="str">
        <f ca="1">IFERROR(INDEX(Opvarmningsmiddel!B:B,MATCH(INDIRECT($A$1&amp;"M"&amp;A475)*1,Opvarmningsmiddel!A:A,0)),"")</f>
        <v>Naturgas</v>
      </c>
      <c r="J475" s="1">
        <f t="shared" ca="1" si="98"/>
        <v>2</v>
      </c>
      <c r="K475" s="1" t="str">
        <f ca="1">IFERROR(INDEX(Relationstabel!$C$3:$K$10,MATCH(VALUE(INDIRECT($A$1&amp;"L"&amp;A475)),Relationstabel!$A$3:$A$10,0),MATCH(IFERROR(VALUE(INDIRECT($A$1&amp;"M"&amp;A475)),0),Relationstabel!$C$1:$K$1,0)),"Ingen varmeinstallationer")</f>
        <v>Naturgas</v>
      </c>
      <c r="L475" s="1" t="str">
        <f ca="1">INDEX(Anvendelseskode!B:B,MATCH($E475,Anvendelseskode!$A:$A,0))</f>
        <v>Fritliggende enfamilieshus (parcelhus)</v>
      </c>
      <c r="M475" s="1" t="str">
        <f ca="1">INDEX(Anvendelseskode!C:C,MATCH($E475,Anvendelseskode!$A:$A,0))</f>
        <v>Parcelhuse</v>
      </c>
      <c r="N475" s="1" t="str">
        <f ca="1">INDEX(Anvendelseskode!D:D,MATCH($E475,Anvendelseskode!$A:$A,0))</f>
        <v>Private husholdninger</v>
      </c>
      <c r="O475" s="1" t="str">
        <f ca="1">IFERROR(INDEX(SBi!$2:$2,MATCH(G475,SBi!$1:$1,1)),SBi!$K$2)</f>
        <v>1973-1978</v>
      </c>
      <c r="P475" s="1">
        <f ca="1">IFERROR(INDEX(SBi!$C$3:$K$28,MATCH(E475,SBi!$B$3:$B$28,0),MATCH(O475,SBi!$C$2:$K$2,0)),0)</f>
        <v>119.8</v>
      </c>
      <c r="Q475" s="19">
        <f t="shared" ca="1" si="99"/>
        <v>14.2562</v>
      </c>
      <c r="R475" s="19" t="str">
        <f ca="1">IFERROR(INDEX(VpD!$2:$2,MATCH(G475,VpD!$1:$1,1)),VpD!$I$2)</f>
        <v>1973-1978</v>
      </c>
      <c r="S475" s="1">
        <f ca="1">IFERROR(INDEX(VpD!$C$3:$I$27,MATCH(E475,VpD!$B$3:$B$27,0),MATCH(R475,VpD!$C$2:$I$2,0)),0)</f>
        <v>117</v>
      </c>
      <c r="T475" s="19">
        <f t="shared" ca="1" si="100"/>
        <v>13.923</v>
      </c>
      <c r="U475" s="14" t="str">
        <f t="shared" ca="1" si="101"/>
        <v xml:space="preserve">712842.67 </v>
      </c>
      <c r="V475" s="14" t="str">
        <f t="shared" ca="1" si="102"/>
        <v>6169231.43</v>
      </c>
      <c r="W475" s="14" t="str">
        <f t="shared" ca="1" si="103"/>
        <v>POINT(712842.67 6169231.43)</v>
      </c>
      <c r="X475" s="14" t="str">
        <f>IFERROR(INDEX(BygningOmraade!B:B,MATCH(A475,BygningOmraade!A:A,0)),"")</f>
        <v/>
      </c>
    </row>
    <row r="476" spans="1:24" s="14" customFormat="1" x14ac:dyDescent="0.25">
      <c r="A476" s="14">
        <f t="shared" si="91"/>
        <v>476</v>
      </c>
      <c r="B476" s="14" t="str">
        <f t="shared" ca="1" si="92"/>
        <v>190e437b-b9e9-43a9-9261-98485b2b2d5f</v>
      </c>
      <c r="C476" s="14" t="str">
        <f t="shared" ca="1" si="93"/>
        <v>0a3f507e-1845-32b8-e044-0003ba298018</v>
      </c>
      <c r="D476" s="14">
        <f t="shared" ca="1" si="94"/>
        <v>996857</v>
      </c>
      <c r="E476" s="1">
        <f t="shared" ca="1" si="95"/>
        <v>130</v>
      </c>
      <c r="F476" s="1">
        <f t="shared" ca="1" si="96"/>
        <v>112</v>
      </c>
      <c r="G476" s="1">
        <f t="shared" ca="1" si="97"/>
        <v>1978</v>
      </c>
      <c r="H476" s="1" t="str">
        <f ca="1">IFERROR(INDEX(Varmeinstallation!B:B,MATCH(INDIRECT($A$1&amp;"L"&amp;A476)*1,Varmeinstallation!A:A,0)),"Ingen varmeinstallationer")</f>
        <v>Fjernvarme/blokvarme (radiatorsystemer eller varmluftanlæg)</v>
      </c>
      <c r="I476" s="1" t="str">
        <f ca="1">IFERROR(INDEX(Opvarmningsmiddel!B:B,MATCH(INDIRECT($A$1&amp;"M"&amp;A476)*1,Opvarmningsmiddel!A:A,0)),"")</f>
        <v/>
      </c>
      <c r="J476" s="1">
        <f t="shared" ca="1" si="98"/>
        <v>0</v>
      </c>
      <c r="K476" s="1" t="str">
        <f ca="1">IFERROR(INDEX(Relationstabel!$C$3:$K$10,MATCH(VALUE(INDIRECT($A$1&amp;"L"&amp;A476)),Relationstabel!$A$3:$A$10,0),MATCH(IFERROR(VALUE(INDIRECT($A$1&amp;"M"&amp;A476)),0),Relationstabel!$C$1:$K$1,0)),"Ingen varmeinstallationer")</f>
        <v>Fjernvarme/ Blokvarme</v>
      </c>
      <c r="L476" s="1" t="str">
        <f ca="1">INDEX(Anvendelseskode!B:B,MATCH($E476,Anvendelseskode!$A:$A,0))</f>
        <v>Række-, kæde-, dobbelthus (lodret adskillelse mellem enhederne)</v>
      </c>
      <c r="M476" s="1" t="str">
        <f ca="1">INDEX(Anvendelseskode!C:C,MATCH($E476,Anvendelseskode!$A:$A,0))</f>
        <v>Række-, kæde og dobbelthuse</v>
      </c>
      <c r="N476" s="1" t="str">
        <f ca="1">INDEX(Anvendelseskode!D:D,MATCH($E476,Anvendelseskode!$A:$A,0))</f>
        <v>Private husholdninger</v>
      </c>
      <c r="O476" s="1" t="str">
        <f ca="1">IFERROR(INDEX(SBi!$2:$2,MATCH(G476,SBi!$1:$1,1)),SBi!$K$2)</f>
        <v>1973-1978</v>
      </c>
      <c r="P476" s="1">
        <f ca="1">IFERROR(INDEX(SBi!$C$3:$K$28,MATCH(E476,SBi!$B$3:$B$28,0),MATCH(O476,SBi!$C$2:$K$2,0)),0)</f>
        <v>112.6</v>
      </c>
      <c r="Q476" s="19">
        <f t="shared" ca="1" si="99"/>
        <v>12.611199999999998</v>
      </c>
      <c r="R476" s="19" t="str">
        <f ca="1">IFERROR(INDEX(VpD!$2:$2,MATCH(G476,VpD!$1:$1,1)),VpD!$I$2)</f>
        <v>1973-1978</v>
      </c>
      <c r="S476" s="1">
        <f ca="1">IFERROR(INDEX(VpD!$C$3:$I$27,MATCH(E476,VpD!$B$3:$B$27,0),MATCH(R476,VpD!$C$2:$I$2,0)),0)</f>
        <v>98</v>
      </c>
      <c r="T476" s="19">
        <f t="shared" ca="1" si="100"/>
        <v>10.976000000000001</v>
      </c>
      <c r="U476" s="14" t="str">
        <f t="shared" ca="1" si="101"/>
        <v xml:space="preserve">713433.87 </v>
      </c>
      <c r="V476" s="14" t="str">
        <f t="shared" ca="1" si="102"/>
        <v>6169676.38</v>
      </c>
      <c r="W476" s="14" t="str">
        <f t="shared" ca="1" si="103"/>
        <v>POINT(713433.87 6169676.38)</v>
      </c>
      <c r="X476" s="14" t="str">
        <f>IFERROR(INDEX(BygningOmraade!B:B,MATCH(A476,BygningOmraade!A:A,0)),"")</f>
        <v/>
      </c>
    </row>
    <row r="477" spans="1:24" s="14" customFormat="1" x14ac:dyDescent="0.25">
      <c r="A477" s="14">
        <f t="shared" si="91"/>
        <v>477</v>
      </c>
      <c r="B477" s="14" t="str">
        <f t="shared" ca="1" si="92"/>
        <v>191cc352-13a7-4021-baca-e3383aa487ab</v>
      </c>
      <c r="C477" s="14" t="str">
        <f t="shared" ca="1" si="93"/>
        <v>0a3f507e-15b0-32b8-e044-0003ba298018</v>
      </c>
      <c r="D477" s="14">
        <f t="shared" ca="1" si="94"/>
        <v>995894</v>
      </c>
      <c r="E477" s="1">
        <f t="shared" ca="1" si="95"/>
        <v>130</v>
      </c>
      <c r="F477" s="1">
        <f t="shared" ca="1" si="96"/>
        <v>162</v>
      </c>
      <c r="G477" s="1">
        <f t="shared" ca="1" si="97"/>
        <v>1975</v>
      </c>
      <c r="H477" s="1" t="str">
        <f ca="1">IFERROR(INDEX(Varmeinstallation!B:B,MATCH(INDIRECT($A$1&amp;"L"&amp;A477)*1,Varmeinstallation!A:A,0)),"Ingen varmeinstallationer")</f>
        <v>Centralvarme fra eget anlæg, et-kammer fyr</v>
      </c>
      <c r="I477" s="1" t="str">
        <f ca="1">IFERROR(INDEX(Opvarmningsmiddel!B:B,MATCH(INDIRECT($A$1&amp;"M"&amp;A477)*1,Opvarmningsmiddel!A:A,0)),"")</f>
        <v>Naturgas</v>
      </c>
      <c r="J477" s="1">
        <f t="shared" ca="1" si="98"/>
        <v>0</v>
      </c>
      <c r="K477" s="1" t="str">
        <f ca="1">IFERROR(INDEX(Relationstabel!$C$3:$K$10,MATCH(VALUE(INDIRECT($A$1&amp;"L"&amp;A477)),Relationstabel!$A$3:$A$10,0),MATCH(IFERROR(VALUE(INDIRECT($A$1&amp;"M"&amp;A477)),0),Relationstabel!$C$1:$K$1,0)),"Ingen varmeinstallationer")</f>
        <v>Naturgas</v>
      </c>
      <c r="L477" s="1" t="str">
        <f ca="1">INDEX(Anvendelseskode!B:B,MATCH($E477,Anvendelseskode!$A:$A,0))</f>
        <v>Række-, kæde-, dobbelthus (lodret adskillelse mellem enhederne)</v>
      </c>
      <c r="M477" s="1" t="str">
        <f ca="1">INDEX(Anvendelseskode!C:C,MATCH($E477,Anvendelseskode!$A:$A,0))</f>
        <v>Række-, kæde og dobbelthuse</v>
      </c>
      <c r="N477" s="1" t="str">
        <f ca="1">INDEX(Anvendelseskode!D:D,MATCH($E477,Anvendelseskode!$A:$A,0))</f>
        <v>Private husholdninger</v>
      </c>
      <c r="O477" s="1" t="str">
        <f ca="1">IFERROR(INDEX(SBi!$2:$2,MATCH(G477,SBi!$1:$1,1)),SBi!$K$2)</f>
        <v>1973-1978</v>
      </c>
      <c r="P477" s="1">
        <f ca="1">IFERROR(INDEX(SBi!$C$3:$K$28,MATCH(E477,SBi!$B$3:$B$28,0),MATCH(O477,SBi!$C$2:$K$2,0)),0)</f>
        <v>112.6</v>
      </c>
      <c r="Q477" s="19">
        <f t="shared" ca="1" si="99"/>
        <v>18.241199999999999</v>
      </c>
      <c r="R477" s="19" t="str">
        <f ca="1">IFERROR(INDEX(VpD!$2:$2,MATCH(G477,VpD!$1:$1,1)),VpD!$I$2)</f>
        <v>1973-1978</v>
      </c>
      <c r="S477" s="1">
        <f ca="1">IFERROR(INDEX(VpD!$C$3:$I$27,MATCH(E477,VpD!$B$3:$B$27,0),MATCH(R477,VpD!$C$2:$I$2,0)),0)</f>
        <v>98</v>
      </c>
      <c r="T477" s="19">
        <f t="shared" ca="1" si="100"/>
        <v>15.875999999999999</v>
      </c>
      <c r="U477" s="14" t="str">
        <f t="shared" ca="1" si="101"/>
        <v xml:space="preserve">712850.86 </v>
      </c>
      <c r="V477" s="14" t="str">
        <f t="shared" ca="1" si="102"/>
        <v>6169068.81</v>
      </c>
      <c r="W477" s="14" t="str">
        <f t="shared" ca="1" si="103"/>
        <v>POINT(712850.86 6169068.81)</v>
      </c>
      <c r="X477" s="14" t="str">
        <f>IFERROR(INDEX(BygningOmraade!B:B,MATCH(A477,BygningOmraade!A:A,0)),"")</f>
        <v/>
      </c>
    </row>
    <row r="478" spans="1:24" s="14" customFormat="1" x14ac:dyDescent="0.25">
      <c r="A478" s="14">
        <f t="shared" si="91"/>
        <v>478</v>
      </c>
      <c r="B478" s="14" t="str">
        <f t="shared" ca="1" si="92"/>
        <v>19259749-3cf8-4b39-90e4-dc8e54afb5f5</v>
      </c>
      <c r="C478" s="14" t="str">
        <f t="shared" ca="1" si="93"/>
        <v>0a3f507e-170c-32b8-e044-0003ba298018</v>
      </c>
      <c r="D478" s="14">
        <f t="shared" ca="1" si="94"/>
        <v>994813</v>
      </c>
      <c r="E478" s="1">
        <f t="shared" ca="1" si="95"/>
        <v>120</v>
      </c>
      <c r="F478" s="1">
        <f t="shared" ca="1" si="96"/>
        <v>74</v>
      </c>
      <c r="G478" s="1">
        <f t="shared" ca="1" si="97"/>
        <v>1920</v>
      </c>
      <c r="H478" s="1" t="str">
        <f ca="1">IFERROR(INDEX(Varmeinstallation!B:B,MATCH(INDIRECT($A$1&amp;"L"&amp;A478)*1,Varmeinstallation!A:A,0)),"Ingen varmeinstallationer")</f>
        <v>Centralvarme fra eget anlæg, et-kammer fyr</v>
      </c>
      <c r="I478" s="1" t="str">
        <f ca="1">IFERROR(INDEX(Opvarmningsmiddel!B:B,MATCH(INDIRECT($A$1&amp;"M"&amp;A478)*1,Opvarmningsmiddel!A:A,0)),"")</f>
        <v>Naturgas</v>
      </c>
      <c r="J478" s="1">
        <f t="shared" ca="1" si="98"/>
        <v>0</v>
      </c>
      <c r="K478" s="1" t="str">
        <f ca="1">IFERROR(INDEX(Relationstabel!$C$3:$K$10,MATCH(VALUE(INDIRECT($A$1&amp;"L"&amp;A478)),Relationstabel!$A$3:$A$10,0),MATCH(IFERROR(VALUE(INDIRECT($A$1&amp;"M"&amp;A478)),0),Relationstabel!$C$1:$K$1,0)),"Ingen varmeinstallationer")</f>
        <v>Naturgas</v>
      </c>
      <c r="L478" s="1" t="str">
        <f ca="1">INDEX(Anvendelseskode!B:B,MATCH($E478,Anvendelseskode!$A:$A,0))</f>
        <v>Fritliggende enfamilieshus (parcelhus)</v>
      </c>
      <c r="M478" s="1" t="str">
        <f ca="1">INDEX(Anvendelseskode!C:C,MATCH($E478,Anvendelseskode!$A:$A,0))</f>
        <v>Parcelhuse</v>
      </c>
      <c r="N478" s="1" t="str">
        <f ca="1">INDEX(Anvendelseskode!D:D,MATCH($E478,Anvendelseskode!$A:$A,0))</f>
        <v>Private husholdninger</v>
      </c>
      <c r="O478" s="1" t="str">
        <f ca="1">IFERROR(INDEX(SBi!$2:$2,MATCH(G478,SBi!$1:$1,1)),SBi!$K$2)</f>
        <v>1890-1930</v>
      </c>
      <c r="P478" s="1">
        <f ca="1">IFERROR(INDEX(SBi!$C$3:$K$28,MATCH(E478,SBi!$B$3:$B$28,0),MATCH(O478,SBi!$C$2:$K$2,0)),0)</f>
        <v>164.7</v>
      </c>
      <c r="Q478" s="19">
        <f t="shared" ca="1" si="99"/>
        <v>12.187799999999999</v>
      </c>
      <c r="R478" s="19" t="str">
        <f ca="1">IFERROR(INDEX(VpD!$2:$2,MATCH(G478,VpD!$1:$1,1)),VpD!$I$2)</f>
        <v>&lt;1930</v>
      </c>
      <c r="S478" s="1">
        <f ca="1">IFERROR(INDEX(VpD!$C$3:$I$27,MATCH(E478,VpD!$B$3:$B$27,0),MATCH(R478,VpD!$C$2:$I$2,0)),0)</f>
        <v>209</v>
      </c>
      <c r="T478" s="19">
        <f t="shared" ca="1" si="100"/>
        <v>15.465999999999999</v>
      </c>
      <c r="U478" s="14" t="str">
        <f t="shared" ca="1" si="101"/>
        <v xml:space="preserve">711624.87 </v>
      </c>
      <c r="V478" s="14" t="str">
        <f t="shared" ca="1" si="102"/>
        <v>6170581.3</v>
      </c>
      <c r="W478" s="14" t="str">
        <f t="shared" ca="1" si="103"/>
        <v>POINT(711624.87 6170581.3)</v>
      </c>
      <c r="X478" s="14" t="str">
        <f>IFERROR(INDEX(BygningOmraade!B:B,MATCH(A478,BygningOmraade!A:A,0)),"")</f>
        <v/>
      </c>
    </row>
    <row r="479" spans="1:24" s="14" customFormat="1" x14ac:dyDescent="0.25">
      <c r="A479" s="14">
        <f t="shared" si="91"/>
        <v>479</v>
      </c>
      <c r="B479" s="14" t="str">
        <f t="shared" ca="1" si="92"/>
        <v>19276ef8-c926-49fa-8452-f0b5df8858e6</v>
      </c>
      <c r="C479" s="14" t="str">
        <f t="shared" ca="1" si="93"/>
        <v>0a3f507e-1dde-32b8-e044-0003ba298018</v>
      </c>
      <c r="D479" s="14">
        <f t="shared" ca="1" si="94"/>
        <v>2540579</v>
      </c>
      <c r="E479" s="1">
        <f t="shared" ca="1" si="95"/>
        <v>120</v>
      </c>
      <c r="F479" s="1">
        <f t="shared" ca="1" si="96"/>
        <v>174</v>
      </c>
      <c r="G479" s="1">
        <f t="shared" ca="1" si="97"/>
        <v>2000</v>
      </c>
      <c r="H479" s="1" t="str">
        <f ca="1">IFERROR(INDEX(Varmeinstallation!B:B,MATCH(INDIRECT($A$1&amp;"L"&amp;A479)*1,Varmeinstallation!A:A,0)),"Ingen varmeinstallationer")</f>
        <v>Fjernvarme/blokvarme (radiatorsystemer eller varmluftanlæg)</v>
      </c>
      <c r="I479" s="1" t="str">
        <f ca="1">IFERROR(INDEX(Opvarmningsmiddel!B:B,MATCH(INDIRECT($A$1&amp;"M"&amp;A479)*1,Opvarmningsmiddel!A:A,0)),"")</f>
        <v/>
      </c>
      <c r="J479" s="1">
        <f t="shared" ca="1" si="98"/>
        <v>0</v>
      </c>
      <c r="K479" s="1" t="str">
        <f ca="1">IFERROR(INDEX(Relationstabel!$C$3:$K$10,MATCH(VALUE(INDIRECT($A$1&amp;"L"&amp;A479)),Relationstabel!$A$3:$A$10,0),MATCH(IFERROR(VALUE(INDIRECT($A$1&amp;"M"&amp;A479)),0),Relationstabel!$C$1:$K$1,0)),"Ingen varmeinstallationer")</f>
        <v>Fjernvarme/ Blokvarme</v>
      </c>
      <c r="L479" s="1" t="str">
        <f ca="1">INDEX(Anvendelseskode!B:B,MATCH($E479,Anvendelseskode!$A:$A,0))</f>
        <v>Fritliggende enfamilieshus (parcelhus)</v>
      </c>
      <c r="M479" s="1" t="str">
        <f ca="1">INDEX(Anvendelseskode!C:C,MATCH($E479,Anvendelseskode!$A:$A,0))</f>
        <v>Parcelhuse</v>
      </c>
      <c r="N479" s="1" t="str">
        <f ca="1">INDEX(Anvendelseskode!D:D,MATCH($E479,Anvendelseskode!$A:$A,0))</f>
        <v>Private husholdninger</v>
      </c>
      <c r="O479" s="1" t="str">
        <f ca="1">IFERROR(INDEX(SBi!$2:$2,MATCH(G479,SBi!$1:$1,1)),SBi!$K$2)</f>
        <v>1999-2006</v>
      </c>
      <c r="P479" s="1">
        <f ca="1">IFERROR(INDEX(SBi!$C$3:$K$28,MATCH(E479,SBi!$B$3:$B$28,0),MATCH(O479,SBi!$C$2:$K$2,0)),0)</f>
        <v>83.9</v>
      </c>
      <c r="Q479" s="19">
        <f t="shared" ca="1" si="99"/>
        <v>14.598600000000001</v>
      </c>
      <c r="R479" s="19" t="str">
        <f ca="1">IFERROR(INDEX(VpD!$2:$2,MATCH(G479,VpD!$1:$1,1)),VpD!$I$2)</f>
        <v>&gt;1998</v>
      </c>
      <c r="S479" s="1">
        <f ca="1">IFERROR(INDEX(VpD!$C$3:$I$27,MATCH(E479,VpD!$B$3:$B$27,0),MATCH(R479,VpD!$C$2:$I$2,0)),0)</f>
        <v>72</v>
      </c>
      <c r="T479" s="19">
        <f t="shared" ca="1" si="100"/>
        <v>12.528</v>
      </c>
      <c r="U479" s="14" t="str">
        <f t="shared" ca="1" si="101"/>
        <v xml:space="preserve">711995.38 </v>
      </c>
      <c r="V479" s="14" t="str">
        <f t="shared" ca="1" si="102"/>
        <v>6172279.98</v>
      </c>
      <c r="W479" s="14" t="str">
        <f t="shared" ca="1" si="103"/>
        <v>POINT(711995.38 6172279.98)</v>
      </c>
      <c r="X479" s="14" t="str">
        <f>IFERROR(INDEX(BygningOmraade!B:B,MATCH(A479,BygningOmraade!A:A,0)),"")</f>
        <v/>
      </c>
    </row>
    <row r="480" spans="1:24" s="14" customFormat="1" x14ac:dyDescent="0.25">
      <c r="A480" s="14">
        <f t="shared" si="91"/>
        <v>480</v>
      </c>
      <c r="B480" s="14" t="str">
        <f t="shared" ca="1" si="92"/>
        <v>1966d5af-c557-4065-a38b-ae5c07b712cd</v>
      </c>
      <c r="C480" s="14" t="str">
        <f t="shared" ca="1" si="93"/>
        <v>0a3f507e-22ca-32b8-e044-0003ba298018</v>
      </c>
      <c r="D480" s="14">
        <f t="shared" ca="1" si="94"/>
        <v>995167</v>
      </c>
      <c r="E480" s="1">
        <f t="shared" ca="1" si="95"/>
        <v>120</v>
      </c>
      <c r="F480" s="1">
        <f t="shared" ca="1" si="96"/>
        <v>130</v>
      </c>
      <c r="G480" s="1">
        <f t="shared" ca="1" si="97"/>
        <v>1969</v>
      </c>
      <c r="H480" s="1" t="str">
        <f ca="1">IFERROR(INDEX(Varmeinstallation!B:B,MATCH(INDIRECT($A$1&amp;"L"&amp;A480)*1,Varmeinstallation!A:A,0)),"Ingen varmeinstallationer")</f>
        <v>Centralvarme fra eget anlæg, et-kammer fyr</v>
      </c>
      <c r="I480" s="1" t="str">
        <f ca="1">IFERROR(INDEX(Opvarmningsmiddel!B:B,MATCH(INDIRECT($A$1&amp;"M"&amp;A480)*1,Opvarmningsmiddel!A:A,0)),"")</f>
        <v>Naturgas</v>
      </c>
      <c r="J480" s="1">
        <f t="shared" ca="1" si="98"/>
        <v>0</v>
      </c>
      <c r="K480" s="1" t="str">
        <f ca="1">IFERROR(INDEX(Relationstabel!$C$3:$K$10,MATCH(VALUE(INDIRECT($A$1&amp;"L"&amp;A480)),Relationstabel!$A$3:$A$10,0),MATCH(IFERROR(VALUE(INDIRECT($A$1&amp;"M"&amp;A480)),0),Relationstabel!$C$1:$K$1,0)),"Ingen varmeinstallationer")</f>
        <v>Naturgas</v>
      </c>
      <c r="L480" s="1" t="str">
        <f ca="1">INDEX(Anvendelseskode!B:B,MATCH($E480,Anvendelseskode!$A:$A,0))</f>
        <v>Fritliggende enfamilieshus (parcelhus)</v>
      </c>
      <c r="M480" s="1" t="str">
        <f ca="1">INDEX(Anvendelseskode!C:C,MATCH($E480,Anvendelseskode!$A:$A,0))</f>
        <v>Parcelhuse</v>
      </c>
      <c r="N480" s="1" t="str">
        <f ca="1">INDEX(Anvendelseskode!D:D,MATCH($E480,Anvendelseskode!$A:$A,0))</f>
        <v>Private husholdninger</v>
      </c>
      <c r="O480" s="1" t="str">
        <f ca="1">IFERROR(INDEX(SBi!$2:$2,MATCH(G480,SBi!$1:$1,1)),SBi!$K$2)</f>
        <v>1961-1972</v>
      </c>
      <c r="P480" s="1">
        <f ca="1">IFERROR(INDEX(SBi!$C$3:$K$28,MATCH(E480,SBi!$B$3:$B$28,0),MATCH(O480,SBi!$C$2:$K$2,0)),0)</f>
        <v>134.30000000000001</v>
      </c>
      <c r="Q480" s="19">
        <f t="shared" ca="1" si="99"/>
        <v>17.459</v>
      </c>
      <c r="R480" s="19" t="str">
        <f ca="1">IFERROR(INDEX(VpD!$2:$2,MATCH(G480,VpD!$1:$1,1)),VpD!$I$2)</f>
        <v>1961-1972</v>
      </c>
      <c r="S480" s="1">
        <f ca="1">IFERROR(INDEX(VpD!$C$3:$I$27,MATCH(E480,VpD!$B$3:$B$27,0),MATCH(R480,VpD!$C$2:$I$2,0)),0)</f>
        <v>143</v>
      </c>
      <c r="T480" s="19">
        <f t="shared" ca="1" si="100"/>
        <v>18.59</v>
      </c>
      <c r="U480" s="14" t="str">
        <f t="shared" ca="1" si="101"/>
        <v xml:space="preserve">711850.75 </v>
      </c>
      <c r="V480" s="14" t="str">
        <f t="shared" ca="1" si="102"/>
        <v>6172052.82</v>
      </c>
      <c r="W480" s="14" t="str">
        <f t="shared" ca="1" si="103"/>
        <v>POINT(711850.75 6172052.82)</v>
      </c>
      <c r="X480" s="14" t="str">
        <f>IFERROR(INDEX(BygningOmraade!B:B,MATCH(A480,BygningOmraade!A:A,0)),"")</f>
        <v/>
      </c>
    </row>
    <row r="481" spans="1:24" s="14" customFormat="1" x14ac:dyDescent="0.25">
      <c r="A481" s="14">
        <f t="shared" si="91"/>
        <v>481</v>
      </c>
      <c r="B481" s="14" t="str">
        <f t="shared" ca="1" si="92"/>
        <v>196eebff-9824-4f0c-84b9-7bcb3c461ab1</v>
      </c>
      <c r="C481" s="14" t="str">
        <f t="shared" ca="1" si="93"/>
        <v>0a3f507e-20fa-32b8-e044-0003ba298018</v>
      </c>
      <c r="D481" s="14">
        <f t="shared" ca="1" si="94"/>
        <v>996231</v>
      </c>
      <c r="E481" s="1">
        <f t="shared" ca="1" si="95"/>
        <v>120</v>
      </c>
      <c r="F481" s="1">
        <f t="shared" ca="1" si="96"/>
        <v>232</v>
      </c>
      <c r="G481" s="1">
        <f t="shared" ca="1" si="97"/>
        <v>1994</v>
      </c>
      <c r="H481" s="1" t="str">
        <f ca="1">IFERROR(INDEX(Varmeinstallation!B:B,MATCH(INDIRECT($A$1&amp;"L"&amp;A481)*1,Varmeinstallation!A:A,0)),"Ingen varmeinstallationer")</f>
        <v>Centralvarme fra eget anlæg, et-kammer fyr</v>
      </c>
      <c r="I481" s="1" t="str">
        <f ca="1">IFERROR(INDEX(Opvarmningsmiddel!B:B,MATCH(INDIRECT($A$1&amp;"M"&amp;A481)*1,Opvarmningsmiddel!A:A,0)),"")</f>
        <v>Naturgas</v>
      </c>
      <c r="J481" s="1">
        <f t="shared" ca="1" si="98"/>
        <v>2</v>
      </c>
      <c r="K481" s="1" t="str">
        <f ca="1">IFERROR(INDEX(Relationstabel!$C$3:$K$10,MATCH(VALUE(INDIRECT($A$1&amp;"L"&amp;A481)),Relationstabel!$A$3:$A$10,0),MATCH(IFERROR(VALUE(INDIRECT($A$1&amp;"M"&amp;A481)),0),Relationstabel!$C$1:$K$1,0)),"Ingen varmeinstallationer")</f>
        <v>Naturgas</v>
      </c>
      <c r="L481" s="1" t="str">
        <f ca="1">INDEX(Anvendelseskode!B:B,MATCH($E481,Anvendelseskode!$A:$A,0))</f>
        <v>Fritliggende enfamilieshus (parcelhus)</v>
      </c>
      <c r="M481" s="1" t="str">
        <f ca="1">INDEX(Anvendelseskode!C:C,MATCH($E481,Anvendelseskode!$A:$A,0))</f>
        <v>Parcelhuse</v>
      </c>
      <c r="N481" s="1" t="str">
        <f ca="1">INDEX(Anvendelseskode!D:D,MATCH($E481,Anvendelseskode!$A:$A,0))</f>
        <v>Private husholdninger</v>
      </c>
      <c r="O481" s="1" t="str">
        <f ca="1">IFERROR(INDEX(SBi!$2:$2,MATCH(G481,SBi!$1:$1,1)),SBi!$K$2)</f>
        <v>1979-1998</v>
      </c>
      <c r="P481" s="1">
        <f ca="1">IFERROR(INDEX(SBi!$C$3:$K$28,MATCH(E481,SBi!$B$3:$B$28,0),MATCH(O481,SBi!$C$2:$K$2,0)),0)</f>
        <v>105.4</v>
      </c>
      <c r="Q481" s="19">
        <f t="shared" ca="1" si="99"/>
        <v>24.452800000000003</v>
      </c>
      <c r="R481" s="19" t="str">
        <f ca="1">IFERROR(INDEX(VpD!$2:$2,MATCH(G481,VpD!$1:$1,1)),VpD!$I$2)</f>
        <v>1979-1998</v>
      </c>
      <c r="S481" s="1">
        <f ca="1">IFERROR(INDEX(VpD!$C$3:$I$27,MATCH(E481,VpD!$B$3:$B$27,0),MATCH(R481,VpD!$C$2:$I$2,0)),0)</f>
        <v>90</v>
      </c>
      <c r="T481" s="19">
        <f t="shared" ca="1" si="100"/>
        <v>20.88</v>
      </c>
      <c r="U481" s="14" t="str">
        <f t="shared" ca="1" si="101"/>
        <v xml:space="preserve">713050.69 </v>
      </c>
      <c r="V481" s="14" t="str">
        <f t="shared" ca="1" si="102"/>
        <v>6168595.35</v>
      </c>
      <c r="W481" s="14" t="str">
        <f t="shared" ca="1" si="103"/>
        <v>POINT(713050.69 6168595.35)</v>
      </c>
      <c r="X481" s="14" t="str">
        <f>IFERROR(INDEX(BygningOmraade!B:B,MATCH(A481,BygningOmraade!A:A,0)),"")</f>
        <v/>
      </c>
    </row>
    <row r="482" spans="1:24" s="14" customFormat="1" x14ac:dyDescent="0.25">
      <c r="A482" s="14">
        <f t="shared" si="91"/>
        <v>482</v>
      </c>
      <c r="B482" s="14" t="str">
        <f t="shared" ca="1" si="92"/>
        <v>196facdf-231d-4947-8150-bdcbb575a7ee</v>
      </c>
      <c r="C482" s="14" t="str">
        <f t="shared" ca="1" si="93"/>
        <v>0a3f507e-1c21-32b8-e044-0003ba298018</v>
      </c>
      <c r="D482" s="14">
        <f t="shared" ca="1" si="94"/>
        <v>997482</v>
      </c>
      <c r="E482" s="1">
        <f t="shared" ca="1" si="95"/>
        <v>120</v>
      </c>
      <c r="F482" s="1">
        <f t="shared" ca="1" si="96"/>
        <v>145</v>
      </c>
      <c r="G482" s="1">
        <f t="shared" ca="1" si="97"/>
        <v>1989</v>
      </c>
      <c r="H482" s="1" t="str">
        <f ca="1">IFERROR(INDEX(Varmeinstallation!B:B,MATCH(INDIRECT($A$1&amp;"L"&amp;A482)*1,Varmeinstallation!A:A,0)),"Ingen varmeinstallationer")</f>
        <v>Centralvarme fra eget anlæg, et-kammer fyr</v>
      </c>
      <c r="I482" s="1" t="str">
        <f ca="1">IFERROR(INDEX(Opvarmningsmiddel!B:B,MATCH(INDIRECT($A$1&amp;"M"&amp;A482)*1,Opvarmningsmiddel!A:A,0)),"")</f>
        <v>Naturgas</v>
      </c>
      <c r="J482" s="1">
        <f t="shared" ca="1" si="98"/>
        <v>0</v>
      </c>
      <c r="K482" s="1" t="str">
        <f ca="1">IFERROR(INDEX(Relationstabel!$C$3:$K$10,MATCH(VALUE(INDIRECT($A$1&amp;"L"&amp;A482)),Relationstabel!$A$3:$A$10,0),MATCH(IFERROR(VALUE(INDIRECT($A$1&amp;"M"&amp;A482)),0),Relationstabel!$C$1:$K$1,0)),"Ingen varmeinstallationer")</f>
        <v>Naturgas</v>
      </c>
      <c r="L482" s="1" t="str">
        <f ca="1">INDEX(Anvendelseskode!B:B,MATCH($E482,Anvendelseskode!$A:$A,0))</f>
        <v>Fritliggende enfamilieshus (parcelhus)</v>
      </c>
      <c r="M482" s="1" t="str">
        <f ca="1">INDEX(Anvendelseskode!C:C,MATCH($E482,Anvendelseskode!$A:$A,0))</f>
        <v>Parcelhuse</v>
      </c>
      <c r="N482" s="1" t="str">
        <f ca="1">INDEX(Anvendelseskode!D:D,MATCH($E482,Anvendelseskode!$A:$A,0))</f>
        <v>Private husholdninger</v>
      </c>
      <c r="O482" s="1" t="str">
        <f ca="1">IFERROR(INDEX(SBi!$2:$2,MATCH(G482,SBi!$1:$1,1)),SBi!$K$2)</f>
        <v>1979-1998</v>
      </c>
      <c r="P482" s="1">
        <f ca="1">IFERROR(INDEX(SBi!$C$3:$K$28,MATCH(E482,SBi!$B$3:$B$28,0),MATCH(O482,SBi!$C$2:$K$2,0)),0)</f>
        <v>105.4</v>
      </c>
      <c r="Q482" s="19">
        <f t="shared" ca="1" si="99"/>
        <v>15.282999999999999</v>
      </c>
      <c r="R482" s="19" t="str">
        <f ca="1">IFERROR(INDEX(VpD!$2:$2,MATCH(G482,VpD!$1:$1,1)),VpD!$I$2)</f>
        <v>1979-1998</v>
      </c>
      <c r="S482" s="1">
        <f ca="1">IFERROR(INDEX(VpD!$C$3:$I$27,MATCH(E482,VpD!$B$3:$B$27,0),MATCH(R482,VpD!$C$2:$I$2,0)),0)</f>
        <v>90</v>
      </c>
      <c r="T482" s="19">
        <f t="shared" ca="1" si="100"/>
        <v>13.05</v>
      </c>
      <c r="U482" s="14" t="str">
        <f t="shared" ca="1" si="101"/>
        <v xml:space="preserve">713934.55 </v>
      </c>
      <c r="V482" s="14" t="str">
        <f t="shared" ca="1" si="102"/>
        <v>6169280.97</v>
      </c>
      <c r="W482" s="14" t="str">
        <f t="shared" ca="1" si="103"/>
        <v>POINT(713934.55 6169280.97)</v>
      </c>
      <c r="X482" s="14" t="str">
        <f>IFERROR(INDEX(BygningOmraade!B:B,MATCH(A482,BygningOmraade!A:A,0)),"")</f>
        <v/>
      </c>
    </row>
    <row r="483" spans="1:24" s="14" customFormat="1" x14ac:dyDescent="0.25">
      <c r="A483" s="14">
        <f t="shared" si="91"/>
        <v>483</v>
      </c>
      <c r="B483" s="14" t="str">
        <f t="shared" ca="1" si="92"/>
        <v>197700ba-3819-4461-847b-e803a4a12685</v>
      </c>
      <c r="C483" s="14" t="str">
        <f t="shared" ca="1" si="93"/>
        <v>0a3f507e-2428-32b8-e044-0003ba298018</v>
      </c>
      <c r="D483" s="14">
        <f t="shared" ca="1" si="94"/>
        <v>994949</v>
      </c>
      <c r="E483" s="1">
        <f t="shared" ca="1" si="95"/>
        <v>130</v>
      </c>
      <c r="F483" s="1">
        <f t="shared" ca="1" si="96"/>
        <v>74</v>
      </c>
      <c r="G483" s="1">
        <f t="shared" ca="1" si="97"/>
        <v>1993</v>
      </c>
      <c r="H483" s="1" t="str">
        <f ca="1">IFERROR(INDEX(Varmeinstallation!B:B,MATCH(INDIRECT($A$1&amp;"L"&amp;A483)*1,Varmeinstallation!A:A,0)),"Ingen varmeinstallationer")</f>
        <v>Fjernvarme/blokvarme (radiatorsystemer eller varmluftanlæg)</v>
      </c>
      <c r="I483" s="1" t="str">
        <f ca="1">IFERROR(INDEX(Opvarmningsmiddel!B:B,MATCH(INDIRECT($A$1&amp;"M"&amp;A483)*1,Opvarmningsmiddel!A:A,0)),"")</f>
        <v/>
      </c>
      <c r="J483" s="1">
        <f t="shared" ca="1" si="98"/>
        <v>0</v>
      </c>
      <c r="K483" s="1" t="str">
        <f ca="1">IFERROR(INDEX(Relationstabel!$C$3:$K$10,MATCH(VALUE(INDIRECT($A$1&amp;"L"&amp;A483)),Relationstabel!$A$3:$A$10,0),MATCH(IFERROR(VALUE(INDIRECT($A$1&amp;"M"&amp;A483)),0),Relationstabel!$C$1:$K$1,0)),"Ingen varmeinstallationer")</f>
        <v>Fjernvarme/ Blokvarme</v>
      </c>
      <c r="L483" s="1" t="str">
        <f ca="1">INDEX(Anvendelseskode!B:B,MATCH($E483,Anvendelseskode!$A:$A,0))</f>
        <v>Række-, kæde-, dobbelthus (lodret adskillelse mellem enhederne)</v>
      </c>
      <c r="M483" s="1" t="str">
        <f ca="1">INDEX(Anvendelseskode!C:C,MATCH($E483,Anvendelseskode!$A:$A,0))</f>
        <v>Række-, kæde og dobbelthuse</v>
      </c>
      <c r="N483" s="1" t="str">
        <f ca="1">INDEX(Anvendelseskode!D:D,MATCH($E483,Anvendelseskode!$A:$A,0))</f>
        <v>Private husholdninger</v>
      </c>
      <c r="O483" s="1" t="str">
        <f ca="1">IFERROR(INDEX(SBi!$2:$2,MATCH(G483,SBi!$1:$1,1)),SBi!$K$2)</f>
        <v>1979-1998</v>
      </c>
      <c r="P483" s="1">
        <f ca="1">IFERROR(INDEX(SBi!$C$3:$K$28,MATCH(E483,SBi!$B$3:$B$28,0),MATCH(O483,SBi!$C$2:$K$2,0)),0)</f>
        <v>96.8</v>
      </c>
      <c r="Q483" s="19">
        <f t="shared" ca="1" si="99"/>
        <v>7.1631999999999998</v>
      </c>
      <c r="R483" s="19" t="str">
        <f ca="1">IFERROR(INDEX(VpD!$2:$2,MATCH(G483,VpD!$1:$1,1)),VpD!$I$2)</f>
        <v>1979-1998</v>
      </c>
      <c r="S483" s="1">
        <f ca="1">IFERROR(INDEX(VpD!$C$3:$I$27,MATCH(E483,VpD!$B$3:$B$27,0),MATCH(R483,VpD!$C$2:$I$2,0)),0)</f>
        <v>74</v>
      </c>
      <c r="T483" s="19">
        <f t="shared" ca="1" si="100"/>
        <v>5.476</v>
      </c>
      <c r="U483" s="14" t="str">
        <f t="shared" ca="1" si="101"/>
        <v xml:space="preserve">711726.61 </v>
      </c>
      <c r="V483" s="14" t="str">
        <f t="shared" ca="1" si="102"/>
        <v>6172549.14</v>
      </c>
      <c r="W483" s="14" t="str">
        <f t="shared" ca="1" si="103"/>
        <v>POINT(711726.61 6172549.14)</v>
      </c>
      <c r="X483" s="14" t="str">
        <f>IFERROR(INDEX(BygningOmraade!B:B,MATCH(A483,BygningOmraade!A:A,0)),"")</f>
        <v/>
      </c>
    </row>
    <row r="484" spans="1:24" s="14" customFormat="1" x14ac:dyDescent="0.25">
      <c r="A484" s="14">
        <f t="shared" si="91"/>
        <v>484</v>
      </c>
      <c r="B484" s="14" t="str">
        <f t="shared" ca="1" si="92"/>
        <v>1978be1e-c2f0-4919-b443-96b15b5a0000</v>
      </c>
      <c r="C484" s="14" t="str">
        <f t="shared" ca="1" si="93"/>
        <v>0a3f507e-171e-32b8-e044-0003ba298018</v>
      </c>
      <c r="D484" s="14">
        <f t="shared" ca="1" si="94"/>
        <v>996331</v>
      </c>
      <c r="E484" s="1">
        <f t="shared" ca="1" si="95"/>
        <v>120</v>
      </c>
      <c r="F484" s="1">
        <f t="shared" ca="1" si="96"/>
        <v>119</v>
      </c>
      <c r="G484" s="1">
        <f t="shared" ca="1" si="97"/>
        <v>1957</v>
      </c>
      <c r="H484" s="1" t="str">
        <f ca="1">IFERROR(INDEX(Varmeinstallation!B:B,MATCH(INDIRECT($A$1&amp;"L"&amp;A484)*1,Varmeinstallation!A:A,0)),"Ingen varmeinstallationer")</f>
        <v>Centralvarme fra eget anlæg, et-kammer fyr</v>
      </c>
      <c r="I484" s="1" t="str">
        <f ca="1">IFERROR(INDEX(Opvarmningsmiddel!B:B,MATCH(INDIRECT($A$1&amp;"M"&amp;A484)*1,Opvarmningsmiddel!A:A,0)),"")</f>
        <v>Naturgas</v>
      </c>
      <c r="J484" s="1">
        <f t="shared" ca="1" si="98"/>
        <v>0</v>
      </c>
      <c r="K484" s="1" t="str">
        <f ca="1">IFERROR(INDEX(Relationstabel!$C$3:$K$10,MATCH(VALUE(INDIRECT($A$1&amp;"L"&amp;A484)),Relationstabel!$A$3:$A$10,0),MATCH(IFERROR(VALUE(INDIRECT($A$1&amp;"M"&amp;A484)),0),Relationstabel!$C$1:$K$1,0)),"Ingen varmeinstallationer")</f>
        <v>Naturgas</v>
      </c>
      <c r="L484" s="1" t="str">
        <f ca="1">INDEX(Anvendelseskode!B:B,MATCH($E484,Anvendelseskode!$A:$A,0))</f>
        <v>Fritliggende enfamilieshus (parcelhus)</v>
      </c>
      <c r="M484" s="1" t="str">
        <f ca="1">INDEX(Anvendelseskode!C:C,MATCH($E484,Anvendelseskode!$A:$A,0))</f>
        <v>Parcelhuse</v>
      </c>
      <c r="N484" s="1" t="str">
        <f ca="1">INDEX(Anvendelseskode!D:D,MATCH($E484,Anvendelseskode!$A:$A,0))</f>
        <v>Private husholdninger</v>
      </c>
      <c r="O484" s="1" t="str">
        <f ca="1">IFERROR(INDEX(SBi!$2:$2,MATCH(G484,SBi!$1:$1,1)),SBi!$K$2)</f>
        <v>1951-1960</v>
      </c>
      <c r="P484" s="1">
        <f ca="1">IFERROR(INDEX(SBi!$C$3:$K$28,MATCH(E484,SBi!$B$3:$B$28,0),MATCH(O484,SBi!$C$2:$K$2,0)),0)</f>
        <v>154.9</v>
      </c>
      <c r="Q484" s="19">
        <f t="shared" ca="1" si="99"/>
        <v>18.433100000000003</v>
      </c>
      <c r="R484" s="19" t="str">
        <f ca="1">IFERROR(INDEX(VpD!$2:$2,MATCH(G484,VpD!$1:$1,1)),VpD!$I$2)</f>
        <v>1951-1960</v>
      </c>
      <c r="S484" s="1">
        <f ca="1">IFERROR(INDEX(VpD!$C$3:$I$27,MATCH(E484,VpD!$B$3:$B$27,0),MATCH(R484,VpD!$C$2:$I$2,0)),0)</f>
        <v>204</v>
      </c>
      <c r="T484" s="19">
        <f t="shared" ca="1" si="100"/>
        <v>24.276</v>
      </c>
      <c r="U484" s="14" t="str">
        <f t="shared" ca="1" si="101"/>
        <v xml:space="preserve">712932.75 </v>
      </c>
      <c r="V484" s="14" t="str">
        <f t="shared" ca="1" si="102"/>
        <v>6168974.2</v>
      </c>
      <c r="W484" s="14" t="str">
        <f t="shared" ca="1" si="103"/>
        <v>POINT(712932.75 6168974.2)</v>
      </c>
      <c r="X484" s="14" t="str">
        <f>IFERROR(INDEX(BygningOmraade!B:B,MATCH(A484,BygningOmraade!A:A,0)),"")</f>
        <v/>
      </c>
    </row>
    <row r="485" spans="1:24" s="14" customFormat="1" x14ac:dyDescent="0.25">
      <c r="A485" s="14">
        <f t="shared" si="91"/>
        <v>485</v>
      </c>
      <c r="B485" s="14" t="str">
        <f t="shared" ca="1" si="92"/>
        <v>197ea008-961b-4f14-9725-8c28c53d0b53</v>
      </c>
      <c r="C485" s="14" t="str">
        <f t="shared" ca="1" si="93"/>
        <v>9274c36f-881f-4568-a8e9-fabfa04f2657</v>
      </c>
      <c r="D485" s="14">
        <f t="shared" ca="1" si="94"/>
        <v>100133741</v>
      </c>
      <c r="E485" s="1">
        <f t="shared" ca="1" si="95"/>
        <v>130</v>
      </c>
      <c r="F485" s="1">
        <f t="shared" ca="1" si="96"/>
        <v>113</v>
      </c>
      <c r="G485" s="1">
        <f t="shared" ca="1" si="97"/>
        <v>2019</v>
      </c>
      <c r="H485" s="1" t="str">
        <f ca="1">IFERROR(INDEX(Varmeinstallation!B:B,MATCH(INDIRECT($A$1&amp;"L"&amp;A485)*1,Varmeinstallation!A:A,0)),"Ingen varmeinstallationer")</f>
        <v>Centralvarme fra eget anlæg, et-kammer fyr</v>
      </c>
      <c r="I485" s="1" t="str">
        <f ca="1">IFERROR(INDEX(Opvarmningsmiddel!B:B,MATCH(INDIRECT($A$1&amp;"M"&amp;A485)*1,Opvarmningsmiddel!A:A,0)),"")</f>
        <v>Naturgas</v>
      </c>
      <c r="J485" s="1">
        <f t="shared" ca="1" si="98"/>
        <v>0</v>
      </c>
      <c r="K485" s="1" t="str">
        <f ca="1">IFERROR(INDEX(Relationstabel!$C$3:$K$10,MATCH(VALUE(INDIRECT($A$1&amp;"L"&amp;A485)),Relationstabel!$A$3:$A$10,0),MATCH(IFERROR(VALUE(INDIRECT($A$1&amp;"M"&amp;A485)),0),Relationstabel!$C$1:$K$1,0)),"Ingen varmeinstallationer")</f>
        <v>Naturgas</v>
      </c>
      <c r="L485" s="1" t="str">
        <f ca="1">INDEX(Anvendelseskode!B:B,MATCH($E485,Anvendelseskode!$A:$A,0))</f>
        <v>Række-, kæde-, dobbelthus (lodret adskillelse mellem enhederne)</v>
      </c>
      <c r="M485" s="1" t="str">
        <f ca="1">INDEX(Anvendelseskode!C:C,MATCH($E485,Anvendelseskode!$A:$A,0))</f>
        <v>Række-, kæde og dobbelthuse</v>
      </c>
      <c r="N485" s="1" t="str">
        <f ca="1">INDEX(Anvendelseskode!D:D,MATCH($E485,Anvendelseskode!$A:$A,0))</f>
        <v>Private husholdninger</v>
      </c>
      <c r="O485" s="1" t="str">
        <f ca="1">IFERROR(INDEX(SBi!$2:$2,MATCH(G485,SBi!$1:$1,1)),SBi!$K$2)</f>
        <v>Efter 2006</v>
      </c>
      <c r="P485" s="1">
        <f ca="1">IFERROR(INDEX(SBi!$C$3:$K$28,MATCH(E485,SBi!$B$3:$B$28,0),MATCH(O485,SBi!$C$2:$K$2,0)),0)</f>
        <v>66.400000000000006</v>
      </c>
      <c r="Q485" s="19">
        <f t="shared" ca="1" si="99"/>
        <v>7.5032000000000005</v>
      </c>
      <c r="R485" s="19" t="str">
        <f ca="1">IFERROR(INDEX(VpD!$2:$2,MATCH(G485,VpD!$1:$1,1)),VpD!$I$2)</f>
        <v>&gt;1998</v>
      </c>
      <c r="S485" s="1">
        <f ca="1">IFERROR(INDEX(VpD!$C$3:$I$27,MATCH(E485,VpD!$B$3:$B$27,0),MATCH(R485,VpD!$C$2:$I$2,0)),0)</f>
        <v>65</v>
      </c>
      <c r="T485" s="19">
        <f t="shared" ca="1" si="100"/>
        <v>7.3449999999999998</v>
      </c>
      <c r="U485" s="14" t="str">
        <f t="shared" ca="1" si="101"/>
        <v xml:space="preserve">712084.61 </v>
      </c>
      <c r="V485" s="14" t="str">
        <f t="shared" ca="1" si="102"/>
        <v>6169614.34</v>
      </c>
      <c r="W485" s="14" t="str">
        <f t="shared" ca="1" si="103"/>
        <v>POINT(712084.61 6169614.34)</v>
      </c>
      <c r="X485" s="14" t="str">
        <f>IFERROR(INDEX(BygningOmraade!B:B,MATCH(A485,BygningOmraade!A:A,0)),"")</f>
        <v/>
      </c>
    </row>
    <row r="486" spans="1:24" s="14" customFormat="1" x14ac:dyDescent="0.25">
      <c r="A486" s="14">
        <f t="shared" si="91"/>
        <v>486</v>
      </c>
      <c r="B486" s="14" t="str">
        <f t="shared" ca="1" si="92"/>
        <v>1985f255-22c3-402f-8370-1bc20d91a590</v>
      </c>
      <c r="C486" s="14" t="str">
        <f t="shared" ca="1" si="93"/>
        <v>0a3f507e-1563-32b8-e044-0003ba298018</v>
      </c>
      <c r="D486" s="14">
        <f t="shared" ca="1" si="94"/>
        <v>997089</v>
      </c>
      <c r="E486" s="1">
        <f t="shared" ca="1" si="95"/>
        <v>130</v>
      </c>
      <c r="F486" s="1">
        <f t="shared" ca="1" si="96"/>
        <v>104</v>
      </c>
      <c r="G486" s="1">
        <f t="shared" ca="1" si="97"/>
        <v>1977</v>
      </c>
      <c r="H486" s="1" t="str">
        <f ca="1">IFERROR(INDEX(Varmeinstallation!B:B,MATCH(INDIRECT($A$1&amp;"L"&amp;A486)*1,Varmeinstallation!A:A,0)),"Ingen varmeinstallationer")</f>
        <v>Fjernvarme/blokvarme (radiatorsystemer eller varmluftanlæg)</v>
      </c>
      <c r="I486" s="1" t="str">
        <f ca="1">IFERROR(INDEX(Opvarmningsmiddel!B:B,MATCH(INDIRECT($A$1&amp;"M"&amp;A486)*1,Opvarmningsmiddel!A:A,0)),"")</f>
        <v/>
      </c>
      <c r="J486" s="1">
        <f t="shared" ca="1" si="98"/>
        <v>0</v>
      </c>
      <c r="K486" s="1" t="str">
        <f ca="1">IFERROR(INDEX(Relationstabel!$C$3:$K$10,MATCH(VALUE(INDIRECT($A$1&amp;"L"&amp;A486)),Relationstabel!$A$3:$A$10,0),MATCH(IFERROR(VALUE(INDIRECT($A$1&amp;"M"&amp;A486)),0),Relationstabel!$C$1:$K$1,0)),"Ingen varmeinstallationer")</f>
        <v>Fjernvarme/ Blokvarme</v>
      </c>
      <c r="L486" s="1" t="str">
        <f ca="1">INDEX(Anvendelseskode!B:B,MATCH($E486,Anvendelseskode!$A:$A,0))</f>
        <v>Række-, kæde-, dobbelthus (lodret adskillelse mellem enhederne)</v>
      </c>
      <c r="M486" s="1" t="str">
        <f ca="1">INDEX(Anvendelseskode!C:C,MATCH($E486,Anvendelseskode!$A:$A,0))</f>
        <v>Række-, kæde og dobbelthuse</v>
      </c>
      <c r="N486" s="1" t="str">
        <f ca="1">INDEX(Anvendelseskode!D:D,MATCH($E486,Anvendelseskode!$A:$A,0))</f>
        <v>Private husholdninger</v>
      </c>
      <c r="O486" s="1" t="str">
        <f ca="1">IFERROR(INDEX(SBi!$2:$2,MATCH(G486,SBi!$1:$1,1)),SBi!$K$2)</f>
        <v>1973-1978</v>
      </c>
      <c r="P486" s="1">
        <f ca="1">IFERROR(INDEX(SBi!$C$3:$K$28,MATCH(E486,SBi!$B$3:$B$28,0),MATCH(O486,SBi!$C$2:$K$2,0)),0)</f>
        <v>112.6</v>
      </c>
      <c r="Q486" s="19">
        <f t="shared" ca="1" si="99"/>
        <v>11.7104</v>
      </c>
      <c r="R486" s="19" t="str">
        <f ca="1">IFERROR(INDEX(VpD!$2:$2,MATCH(G486,VpD!$1:$1,1)),VpD!$I$2)</f>
        <v>1973-1978</v>
      </c>
      <c r="S486" s="1">
        <f ca="1">IFERROR(INDEX(VpD!$C$3:$I$27,MATCH(E486,VpD!$B$3:$B$27,0),MATCH(R486,VpD!$C$2:$I$2,0)),0)</f>
        <v>98</v>
      </c>
      <c r="T486" s="19">
        <f t="shared" ca="1" si="100"/>
        <v>10.192</v>
      </c>
      <c r="U486" s="14" t="str">
        <f t="shared" ca="1" si="101"/>
        <v xml:space="preserve">713557.75 </v>
      </c>
      <c r="V486" s="14" t="str">
        <f t="shared" ca="1" si="102"/>
        <v>6169552.41</v>
      </c>
      <c r="W486" s="14" t="str">
        <f t="shared" ca="1" si="103"/>
        <v>POINT(713557.75 6169552.41)</v>
      </c>
      <c r="X486" s="14" t="str">
        <f>IFERROR(INDEX(BygningOmraade!B:B,MATCH(A486,BygningOmraade!A:A,0)),"")</f>
        <v/>
      </c>
    </row>
    <row r="487" spans="1:24" s="14" customFormat="1" x14ac:dyDescent="0.25">
      <c r="A487" s="14">
        <f t="shared" si="91"/>
        <v>487</v>
      </c>
      <c r="B487" s="14" t="str">
        <f t="shared" ca="1" si="92"/>
        <v>1989ad3f-89e5-43e9-aa6e-bbd85b5abf0f</v>
      </c>
      <c r="C487" s="14" t="str">
        <f t="shared" ca="1" si="93"/>
        <v>0a3f507e-216c-32b8-e044-0003ba298018</v>
      </c>
      <c r="D487" s="14">
        <f t="shared" ca="1" si="94"/>
        <v>997597</v>
      </c>
      <c r="E487" s="1">
        <f t="shared" ca="1" si="95"/>
        <v>130</v>
      </c>
      <c r="F487" s="1">
        <f t="shared" ca="1" si="96"/>
        <v>112</v>
      </c>
      <c r="G487" s="1">
        <f t="shared" ca="1" si="97"/>
        <v>1978</v>
      </c>
      <c r="H487" s="1" t="str">
        <f ca="1">IFERROR(INDEX(Varmeinstallation!B:B,MATCH(INDIRECT($A$1&amp;"L"&amp;A487)*1,Varmeinstallation!A:A,0)),"Ingen varmeinstallationer")</f>
        <v>Fjernvarme/blokvarme (radiatorsystemer eller varmluftanlæg)</v>
      </c>
      <c r="I487" s="1" t="str">
        <f ca="1">IFERROR(INDEX(Opvarmningsmiddel!B:B,MATCH(INDIRECT($A$1&amp;"M"&amp;A487)*1,Opvarmningsmiddel!A:A,0)),"")</f>
        <v/>
      </c>
      <c r="J487" s="1">
        <f t="shared" ca="1" si="98"/>
        <v>0</v>
      </c>
      <c r="K487" s="1" t="str">
        <f ca="1">IFERROR(INDEX(Relationstabel!$C$3:$K$10,MATCH(VALUE(INDIRECT($A$1&amp;"L"&amp;A487)),Relationstabel!$A$3:$A$10,0),MATCH(IFERROR(VALUE(INDIRECT($A$1&amp;"M"&amp;A487)),0),Relationstabel!$C$1:$K$1,0)),"Ingen varmeinstallationer")</f>
        <v>Fjernvarme/ Blokvarme</v>
      </c>
      <c r="L487" s="1" t="str">
        <f ca="1">INDEX(Anvendelseskode!B:B,MATCH($E487,Anvendelseskode!$A:$A,0))</f>
        <v>Række-, kæde-, dobbelthus (lodret adskillelse mellem enhederne)</v>
      </c>
      <c r="M487" s="1" t="str">
        <f ca="1">INDEX(Anvendelseskode!C:C,MATCH($E487,Anvendelseskode!$A:$A,0))</f>
        <v>Række-, kæde og dobbelthuse</v>
      </c>
      <c r="N487" s="1" t="str">
        <f ca="1">INDEX(Anvendelseskode!D:D,MATCH($E487,Anvendelseskode!$A:$A,0))</f>
        <v>Private husholdninger</v>
      </c>
      <c r="O487" s="1" t="str">
        <f ca="1">IFERROR(INDEX(SBi!$2:$2,MATCH(G487,SBi!$1:$1,1)),SBi!$K$2)</f>
        <v>1973-1978</v>
      </c>
      <c r="P487" s="1">
        <f ca="1">IFERROR(INDEX(SBi!$C$3:$K$28,MATCH(E487,SBi!$B$3:$B$28,0),MATCH(O487,SBi!$C$2:$K$2,0)),0)</f>
        <v>112.6</v>
      </c>
      <c r="Q487" s="19">
        <f t="shared" ca="1" si="99"/>
        <v>12.611199999999998</v>
      </c>
      <c r="R487" s="19" t="str">
        <f ca="1">IFERROR(INDEX(VpD!$2:$2,MATCH(G487,VpD!$1:$1,1)),VpD!$I$2)</f>
        <v>1973-1978</v>
      </c>
      <c r="S487" s="1">
        <f ca="1">IFERROR(INDEX(VpD!$C$3:$I$27,MATCH(E487,VpD!$B$3:$B$27,0),MATCH(R487,VpD!$C$2:$I$2,0)),0)</f>
        <v>98</v>
      </c>
      <c r="T487" s="19">
        <f t="shared" ca="1" si="100"/>
        <v>10.976000000000001</v>
      </c>
      <c r="U487" s="14" t="str">
        <f t="shared" ca="1" si="101"/>
        <v xml:space="preserve">713782.64 </v>
      </c>
      <c r="V487" s="14" t="str">
        <f t="shared" ca="1" si="102"/>
        <v>6169619.5</v>
      </c>
      <c r="W487" s="14" t="str">
        <f t="shared" ca="1" si="103"/>
        <v>POINT(713782.64 6169619.5)</v>
      </c>
      <c r="X487" s="14" t="str">
        <f>IFERROR(INDEX(BygningOmraade!B:B,MATCH(A487,BygningOmraade!A:A,0)),"")</f>
        <v/>
      </c>
    </row>
    <row r="488" spans="1:24" s="14" customFormat="1" x14ac:dyDescent="0.25">
      <c r="A488" s="14">
        <f t="shared" si="91"/>
        <v>488</v>
      </c>
      <c r="B488" s="14" t="str">
        <f t="shared" ca="1" si="92"/>
        <v>19a2dfa0-6146-4713-b2d5-4c9fe28b0be5</v>
      </c>
      <c r="C488" s="14" t="str">
        <f t="shared" ca="1" si="93"/>
        <v>0a3f507e-1f8f-32b8-e044-0003ba298018</v>
      </c>
      <c r="D488" s="14">
        <f t="shared" ca="1" si="94"/>
        <v>994100</v>
      </c>
      <c r="E488" s="1">
        <f t="shared" ca="1" si="95"/>
        <v>120</v>
      </c>
      <c r="F488" s="1">
        <f t="shared" ca="1" si="96"/>
        <v>109</v>
      </c>
      <c r="G488" s="1">
        <f t="shared" ca="1" si="97"/>
        <v>1988</v>
      </c>
      <c r="H488" s="1" t="str">
        <f ca="1">IFERROR(INDEX(Varmeinstallation!B:B,MATCH(INDIRECT($A$1&amp;"L"&amp;A488)*1,Varmeinstallation!A:A,0)),"Ingen varmeinstallationer")</f>
        <v>Centralvarme fra eget anlæg, et-kammer fyr</v>
      </c>
      <c r="I488" s="1" t="str">
        <f ca="1">IFERROR(INDEX(Opvarmningsmiddel!B:B,MATCH(INDIRECT($A$1&amp;"M"&amp;A488)*1,Opvarmningsmiddel!A:A,0)),"")</f>
        <v>Naturgas</v>
      </c>
      <c r="J488" s="1">
        <f t="shared" ca="1" si="98"/>
        <v>0</v>
      </c>
      <c r="K488" s="1" t="str">
        <f ca="1">IFERROR(INDEX(Relationstabel!$C$3:$K$10,MATCH(VALUE(INDIRECT($A$1&amp;"L"&amp;A488)),Relationstabel!$A$3:$A$10,0),MATCH(IFERROR(VALUE(INDIRECT($A$1&amp;"M"&amp;A488)),0),Relationstabel!$C$1:$K$1,0)),"Ingen varmeinstallationer")</f>
        <v>Naturgas</v>
      </c>
      <c r="L488" s="1" t="str">
        <f ca="1">INDEX(Anvendelseskode!B:B,MATCH($E488,Anvendelseskode!$A:$A,0))</f>
        <v>Fritliggende enfamilieshus (parcelhus)</v>
      </c>
      <c r="M488" s="1" t="str">
        <f ca="1">INDEX(Anvendelseskode!C:C,MATCH($E488,Anvendelseskode!$A:$A,0))</f>
        <v>Parcelhuse</v>
      </c>
      <c r="N488" s="1" t="str">
        <f ca="1">INDEX(Anvendelseskode!D:D,MATCH($E488,Anvendelseskode!$A:$A,0))</f>
        <v>Private husholdninger</v>
      </c>
      <c r="O488" s="1" t="str">
        <f ca="1">IFERROR(INDEX(SBi!$2:$2,MATCH(G488,SBi!$1:$1,1)),SBi!$K$2)</f>
        <v>1979-1998</v>
      </c>
      <c r="P488" s="1">
        <f ca="1">IFERROR(INDEX(SBi!$C$3:$K$28,MATCH(E488,SBi!$B$3:$B$28,0),MATCH(O488,SBi!$C$2:$K$2,0)),0)</f>
        <v>105.4</v>
      </c>
      <c r="Q488" s="19">
        <f t="shared" ca="1" si="99"/>
        <v>11.4886</v>
      </c>
      <c r="R488" s="19" t="str">
        <f ca="1">IFERROR(INDEX(VpD!$2:$2,MATCH(G488,VpD!$1:$1,1)),VpD!$I$2)</f>
        <v>1979-1998</v>
      </c>
      <c r="S488" s="1">
        <f ca="1">IFERROR(INDEX(VpD!$C$3:$I$27,MATCH(E488,VpD!$B$3:$B$27,0),MATCH(R488,VpD!$C$2:$I$2,0)),0)</f>
        <v>90</v>
      </c>
      <c r="T488" s="19">
        <f t="shared" ca="1" si="100"/>
        <v>9.81</v>
      </c>
      <c r="U488" s="14" t="str">
        <f t="shared" ca="1" si="101"/>
        <v xml:space="preserve">711019.42 </v>
      </c>
      <c r="V488" s="14" t="str">
        <f t="shared" ca="1" si="102"/>
        <v>6171450.53</v>
      </c>
      <c r="W488" s="14" t="str">
        <f t="shared" ca="1" si="103"/>
        <v>POINT(711019.42 6171450.53)</v>
      </c>
      <c r="X488" s="14" t="str">
        <f>IFERROR(INDEX(BygningOmraade!B:B,MATCH(A488,BygningOmraade!A:A,0)),"")</f>
        <v/>
      </c>
    </row>
    <row r="489" spans="1:24" s="14" customFormat="1" x14ac:dyDescent="0.25">
      <c r="A489" s="14">
        <f t="shared" si="91"/>
        <v>489</v>
      </c>
      <c r="B489" s="14" t="str">
        <f t="shared" ca="1" si="92"/>
        <v>19cb08dc-70d8-425e-9a1e-02a91edad727</v>
      </c>
      <c r="C489" s="14" t="str">
        <f t="shared" ca="1" si="93"/>
        <v>0a3f507e-231b-32b8-e044-0003ba298018</v>
      </c>
      <c r="D489" s="14">
        <f t="shared" ca="1" si="94"/>
        <v>995331</v>
      </c>
      <c r="E489" s="1">
        <f t="shared" ca="1" si="95"/>
        <v>130</v>
      </c>
      <c r="F489" s="1">
        <f t="shared" ca="1" si="96"/>
        <v>170</v>
      </c>
      <c r="G489" s="1">
        <f t="shared" ca="1" si="97"/>
        <v>1971</v>
      </c>
      <c r="H489" s="1" t="str">
        <f ca="1">IFERROR(INDEX(Varmeinstallation!B:B,MATCH(INDIRECT($A$1&amp;"L"&amp;A489)*1,Varmeinstallation!A:A,0)),"Ingen varmeinstallationer")</f>
        <v>Fjernvarme/blokvarme (radiatorsystemer eller varmluftanlæg)</v>
      </c>
      <c r="I489" s="1" t="str">
        <f ca="1">IFERROR(INDEX(Opvarmningsmiddel!B:B,MATCH(INDIRECT($A$1&amp;"M"&amp;A489)*1,Opvarmningsmiddel!A:A,0)),"")</f>
        <v/>
      </c>
      <c r="J489" s="1">
        <f t="shared" ca="1" si="98"/>
        <v>0</v>
      </c>
      <c r="K489" s="1" t="str">
        <f ca="1">IFERROR(INDEX(Relationstabel!$C$3:$K$10,MATCH(VALUE(INDIRECT($A$1&amp;"L"&amp;A489)),Relationstabel!$A$3:$A$10,0),MATCH(IFERROR(VALUE(INDIRECT($A$1&amp;"M"&amp;A489)),0),Relationstabel!$C$1:$K$1,0)),"Ingen varmeinstallationer")</f>
        <v>Fjernvarme/ Blokvarme</v>
      </c>
      <c r="L489" s="1" t="str">
        <f ca="1">INDEX(Anvendelseskode!B:B,MATCH($E489,Anvendelseskode!$A:$A,0))</f>
        <v>Række-, kæde-, dobbelthus (lodret adskillelse mellem enhederne)</v>
      </c>
      <c r="M489" s="1" t="str">
        <f ca="1">INDEX(Anvendelseskode!C:C,MATCH($E489,Anvendelseskode!$A:$A,0))</f>
        <v>Række-, kæde og dobbelthuse</v>
      </c>
      <c r="N489" s="1" t="str">
        <f ca="1">INDEX(Anvendelseskode!D:D,MATCH($E489,Anvendelseskode!$A:$A,0))</f>
        <v>Private husholdninger</v>
      </c>
      <c r="O489" s="1" t="str">
        <f ca="1">IFERROR(INDEX(SBi!$2:$2,MATCH(G489,SBi!$1:$1,1)),SBi!$K$2)</f>
        <v>1961-1972</v>
      </c>
      <c r="P489" s="1">
        <f ca="1">IFERROR(INDEX(SBi!$C$3:$K$28,MATCH(E489,SBi!$B$3:$B$28,0),MATCH(O489,SBi!$C$2:$K$2,0)),0)</f>
        <v>119.9</v>
      </c>
      <c r="Q489" s="19">
        <f t="shared" ca="1" si="99"/>
        <v>20.382999999999999</v>
      </c>
      <c r="R489" s="19" t="str">
        <f ca="1">IFERROR(INDEX(VpD!$2:$2,MATCH(G489,VpD!$1:$1,1)),VpD!$I$2)</f>
        <v>1961-1972</v>
      </c>
      <c r="S489" s="1">
        <f ca="1">IFERROR(INDEX(VpD!$C$3:$I$27,MATCH(E489,VpD!$B$3:$B$27,0),MATCH(R489,VpD!$C$2:$I$2,0)),0)</f>
        <v>120</v>
      </c>
      <c r="T489" s="19">
        <f t="shared" ca="1" si="100"/>
        <v>20.399999999999999</v>
      </c>
      <c r="U489" s="14" t="str">
        <f t="shared" ca="1" si="101"/>
        <v xml:space="preserve">711776.39 </v>
      </c>
      <c r="V489" s="14" t="str">
        <f t="shared" ca="1" si="102"/>
        <v>6172307.8</v>
      </c>
      <c r="W489" s="14" t="str">
        <f t="shared" ca="1" si="103"/>
        <v>POINT(711776.39 6172307.8)</v>
      </c>
      <c r="X489" s="14" t="str">
        <f>IFERROR(INDEX(BygningOmraade!B:B,MATCH(A489,BygningOmraade!A:A,0)),"")</f>
        <v/>
      </c>
    </row>
    <row r="490" spans="1:24" s="14" customFormat="1" x14ac:dyDescent="0.25">
      <c r="A490" s="14">
        <f t="shared" si="91"/>
        <v>490</v>
      </c>
      <c r="B490" s="14" t="str">
        <f t="shared" ca="1" si="92"/>
        <v>19cdde26-ab39-4b4e-ab0e-43bcfd951d35</v>
      </c>
      <c r="C490" s="14" t="str">
        <f t="shared" ca="1" si="93"/>
        <v>0a3f507e-20cb-32b8-e044-0003ba298018</v>
      </c>
      <c r="D490" s="14">
        <f t="shared" ca="1" si="94"/>
        <v>996762</v>
      </c>
      <c r="E490" s="1">
        <f t="shared" ca="1" si="95"/>
        <v>130</v>
      </c>
      <c r="F490" s="1">
        <f t="shared" ca="1" si="96"/>
        <v>104</v>
      </c>
      <c r="G490" s="1">
        <f t="shared" ca="1" si="97"/>
        <v>1977</v>
      </c>
      <c r="H490" s="1" t="str">
        <f ca="1">IFERROR(INDEX(Varmeinstallation!B:B,MATCH(INDIRECT($A$1&amp;"L"&amp;A490)*1,Varmeinstallation!A:A,0)),"Ingen varmeinstallationer")</f>
        <v>Fjernvarme/blokvarme (radiatorsystemer eller varmluftanlæg)</v>
      </c>
      <c r="I490" s="1" t="str">
        <f ca="1">IFERROR(INDEX(Opvarmningsmiddel!B:B,MATCH(INDIRECT($A$1&amp;"M"&amp;A490)*1,Opvarmningsmiddel!A:A,0)),"")</f>
        <v/>
      </c>
      <c r="J490" s="1">
        <f t="shared" ca="1" si="98"/>
        <v>0</v>
      </c>
      <c r="K490" s="1" t="str">
        <f ca="1">IFERROR(INDEX(Relationstabel!$C$3:$K$10,MATCH(VALUE(INDIRECT($A$1&amp;"L"&amp;A490)),Relationstabel!$A$3:$A$10,0),MATCH(IFERROR(VALUE(INDIRECT($A$1&amp;"M"&amp;A490)),0),Relationstabel!$C$1:$K$1,0)),"Ingen varmeinstallationer")</f>
        <v>Fjernvarme/ Blokvarme</v>
      </c>
      <c r="L490" s="1" t="str">
        <f ca="1">INDEX(Anvendelseskode!B:B,MATCH($E490,Anvendelseskode!$A:$A,0))</f>
        <v>Række-, kæde-, dobbelthus (lodret adskillelse mellem enhederne)</v>
      </c>
      <c r="M490" s="1" t="str">
        <f ca="1">INDEX(Anvendelseskode!C:C,MATCH($E490,Anvendelseskode!$A:$A,0))</f>
        <v>Række-, kæde og dobbelthuse</v>
      </c>
      <c r="N490" s="1" t="str">
        <f ca="1">INDEX(Anvendelseskode!D:D,MATCH($E490,Anvendelseskode!$A:$A,0))</f>
        <v>Private husholdninger</v>
      </c>
      <c r="O490" s="1" t="str">
        <f ca="1">IFERROR(INDEX(SBi!$2:$2,MATCH(G490,SBi!$1:$1,1)),SBi!$K$2)</f>
        <v>1973-1978</v>
      </c>
      <c r="P490" s="1">
        <f ca="1">IFERROR(INDEX(SBi!$C$3:$K$28,MATCH(E490,SBi!$B$3:$B$28,0),MATCH(O490,SBi!$C$2:$K$2,0)),0)</f>
        <v>112.6</v>
      </c>
      <c r="Q490" s="19">
        <f t="shared" ca="1" si="99"/>
        <v>11.7104</v>
      </c>
      <c r="R490" s="19" t="str">
        <f ca="1">IFERROR(INDEX(VpD!$2:$2,MATCH(G490,VpD!$1:$1,1)),VpD!$I$2)</f>
        <v>1973-1978</v>
      </c>
      <c r="S490" s="1">
        <f ca="1">IFERROR(INDEX(VpD!$C$3:$I$27,MATCH(E490,VpD!$B$3:$B$27,0),MATCH(R490,VpD!$C$2:$I$2,0)),0)</f>
        <v>98</v>
      </c>
      <c r="T490" s="19">
        <f t="shared" ca="1" si="100"/>
        <v>10.192</v>
      </c>
      <c r="U490" s="14" t="str">
        <f t="shared" ca="1" si="101"/>
        <v xml:space="preserve">713495.7 </v>
      </c>
      <c r="V490" s="14" t="str">
        <f t="shared" ca="1" si="102"/>
        <v>6169453.08</v>
      </c>
      <c r="W490" s="14" t="str">
        <f t="shared" ca="1" si="103"/>
        <v>POINT(713495.7 6169453.08)</v>
      </c>
      <c r="X490" s="14" t="str">
        <f>IFERROR(INDEX(BygningOmraade!B:B,MATCH(A490,BygningOmraade!A:A,0)),"")</f>
        <v/>
      </c>
    </row>
    <row r="491" spans="1:24" s="14" customFormat="1" x14ac:dyDescent="0.25">
      <c r="A491" s="14">
        <f t="shared" si="91"/>
        <v>491</v>
      </c>
      <c r="B491" s="14" t="str">
        <f t="shared" ca="1" si="92"/>
        <v>19ce928d-08da-4661-a186-bee1be45d78e</v>
      </c>
      <c r="C491" s="14" t="str">
        <f t="shared" ca="1" si="93"/>
        <v>0a3f507e-22f2-32b8-e044-0003ba298018</v>
      </c>
      <c r="D491" s="14">
        <f t="shared" ca="1" si="94"/>
        <v>995499</v>
      </c>
      <c r="E491" s="1">
        <f t="shared" ca="1" si="95"/>
        <v>130</v>
      </c>
      <c r="F491" s="1">
        <f t="shared" ca="1" si="96"/>
        <v>107</v>
      </c>
      <c r="G491" s="1">
        <f t="shared" ca="1" si="97"/>
        <v>1970</v>
      </c>
      <c r="H491" s="1" t="str">
        <f ca="1">IFERROR(INDEX(Varmeinstallation!B:B,MATCH(INDIRECT($A$1&amp;"L"&amp;A491)*1,Varmeinstallation!A:A,0)),"Ingen varmeinstallationer")</f>
        <v>Fjernvarme/blokvarme (radiatorsystemer eller varmluftanlæg)</v>
      </c>
      <c r="I491" s="1" t="str">
        <f ca="1">IFERROR(INDEX(Opvarmningsmiddel!B:B,MATCH(INDIRECT($A$1&amp;"M"&amp;A491)*1,Opvarmningsmiddel!A:A,0)),"")</f>
        <v/>
      </c>
      <c r="J491" s="1">
        <f t="shared" ca="1" si="98"/>
        <v>0</v>
      </c>
      <c r="K491" s="1" t="str">
        <f ca="1">IFERROR(INDEX(Relationstabel!$C$3:$K$10,MATCH(VALUE(INDIRECT($A$1&amp;"L"&amp;A491)),Relationstabel!$A$3:$A$10,0),MATCH(IFERROR(VALUE(INDIRECT($A$1&amp;"M"&amp;A491)),0),Relationstabel!$C$1:$K$1,0)),"Ingen varmeinstallationer")</f>
        <v>Fjernvarme/ Blokvarme</v>
      </c>
      <c r="L491" s="1" t="str">
        <f ca="1">INDEX(Anvendelseskode!B:B,MATCH($E491,Anvendelseskode!$A:$A,0))</f>
        <v>Række-, kæde-, dobbelthus (lodret adskillelse mellem enhederne)</v>
      </c>
      <c r="M491" s="1" t="str">
        <f ca="1">INDEX(Anvendelseskode!C:C,MATCH($E491,Anvendelseskode!$A:$A,0))</f>
        <v>Række-, kæde og dobbelthuse</v>
      </c>
      <c r="N491" s="1" t="str">
        <f ca="1">INDEX(Anvendelseskode!D:D,MATCH($E491,Anvendelseskode!$A:$A,0))</f>
        <v>Private husholdninger</v>
      </c>
      <c r="O491" s="1" t="str">
        <f ca="1">IFERROR(INDEX(SBi!$2:$2,MATCH(G491,SBi!$1:$1,1)),SBi!$K$2)</f>
        <v>1961-1972</v>
      </c>
      <c r="P491" s="1">
        <f ca="1">IFERROR(INDEX(SBi!$C$3:$K$28,MATCH(E491,SBi!$B$3:$B$28,0),MATCH(O491,SBi!$C$2:$K$2,0)),0)</f>
        <v>119.9</v>
      </c>
      <c r="Q491" s="19">
        <f t="shared" ca="1" si="99"/>
        <v>12.829300000000002</v>
      </c>
      <c r="R491" s="19" t="str">
        <f ca="1">IFERROR(INDEX(VpD!$2:$2,MATCH(G491,VpD!$1:$1,1)),VpD!$I$2)</f>
        <v>1961-1972</v>
      </c>
      <c r="S491" s="1">
        <f ca="1">IFERROR(INDEX(VpD!$C$3:$I$27,MATCH(E491,VpD!$B$3:$B$27,0),MATCH(R491,VpD!$C$2:$I$2,0)),0)</f>
        <v>120</v>
      </c>
      <c r="T491" s="19">
        <f t="shared" ca="1" si="100"/>
        <v>12.84</v>
      </c>
      <c r="U491" s="14" t="str">
        <f t="shared" ca="1" si="101"/>
        <v xml:space="preserve">711924.68 </v>
      </c>
      <c r="V491" s="14" t="str">
        <f t="shared" ca="1" si="102"/>
        <v>6172067.2</v>
      </c>
      <c r="W491" s="14" t="str">
        <f t="shared" ca="1" si="103"/>
        <v>POINT(711924.68 6172067.2)</v>
      </c>
      <c r="X491" s="14" t="str">
        <f>IFERROR(INDEX(BygningOmraade!B:B,MATCH(A491,BygningOmraade!A:A,0)),"")</f>
        <v/>
      </c>
    </row>
    <row r="492" spans="1:24" s="14" customFormat="1" x14ac:dyDescent="0.25">
      <c r="A492" s="14">
        <f t="shared" si="91"/>
        <v>492</v>
      </c>
      <c r="B492" s="14" t="str">
        <f t="shared" ca="1" si="92"/>
        <v>19cf91fb-cb35-458a-b4a2-333b3f1239b0</v>
      </c>
      <c r="C492" s="14" t="str">
        <f t="shared" ca="1" si="93"/>
        <v>0a3f507e-1c1c-32b8-e044-0003ba298018</v>
      </c>
      <c r="D492" s="14">
        <f t="shared" ca="1" si="94"/>
        <v>997426</v>
      </c>
      <c r="E492" s="1">
        <f t="shared" ca="1" si="95"/>
        <v>120</v>
      </c>
      <c r="F492" s="1">
        <f t="shared" ca="1" si="96"/>
        <v>181</v>
      </c>
      <c r="G492" s="1">
        <f t="shared" ca="1" si="97"/>
        <v>2017</v>
      </c>
      <c r="H492" s="1" t="str">
        <f ca="1">IFERROR(INDEX(Varmeinstallation!B:B,MATCH(INDIRECT($A$1&amp;"L"&amp;A492)*1,Varmeinstallation!A:A,0)),"Ingen varmeinstallationer")</f>
        <v>Centralvarme fra eget anlæg, et-kammer fyr</v>
      </c>
      <c r="I492" s="1" t="str">
        <f ca="1">IFERROR(INDEX(Opvarmningsmiddel!B:B,MATCH(INDIRECT($A$1&amp;"M"&amp;A492)*1,Opvarmningsmiddel!A:A,0)),"")</f>
        <v>Naturgas</v>
      </c>
      <c r="J492" s="1">
        <f t="shared" ca="1" si="98"/>
        <v>0</v>
      </c>
      <c r="K492" s="1" t="str">
        <f ca="1">IFERROR(INDEX(Relationstabel!$C$3:$K$10,MATCH(VALUE(INDIRECT($A$1&amp;"L"&amp;A492)),Relationstabel!$A$3:$A$10,0),MATCH(IFERROR(VALUE(INDIRECT($A$1&amp;"M"&amp;A492)),0),Relationstabel!$C$1:$K$1,0)),"Ingen varmeinstallationer")</f>
        <v>Naturgas</v>
      </c>
      <c r="L492" s="1" t="str">
        <f ca="1">INDEX(Anvendelseskode!B:B,MATCH($E492,Anvendelseskode!$A:$A,0))</f>
        <v>Fritliggende enfamilieshus (parcelhus)</v>
      </c>
      <c r="M492" s="1" t="str">
        <f ca="1">INDEX(Anvendelseskode!C:C,MATCH($E492,Anvendelseskode!$A:$A,0))</f>
        <v>Parcelhuse</v>
      </c>
      <c r="N492" s="1" t="str">
        <f ca="1">INDEX(Anvendelseskode!D:D,MATCH($E492,Anvendelseskode!$A:$A,0))</f>
        <v>Private husholdninger</v>
      </c>
      <c r="O492" s="1" t="str">
        <f ca="1">IFERROR(INDEX(SBi!$2:$2,MATCH(G492,SBi!$1:$1,1)),SBi!$K$2)</f>
        <v>Efter 2006</v>
      </c>
      <c r="P492" s="1">
        <f ca="1">IFERROR(INDEX(SBi!$C$3:$K$28,MATCH(E492,SBi!$B$3:$B$28,0),MATCH(O492,SBi!$C$2:$K$2,0)),0)</f>
        <v>67.3</v>
      </c>
      <c r="Q492" s="19">
        <f t="shared" ca="1" si="99"/>
        <v>12.181299999999998</v>
      </c>
      <c r="R492" s="19" t="str">
        <f ca="1">IFERROR(INDEX(VpD!$2:$2,MATCH(G492,VpD!$1:$1,1)),VpD!$I$2)</f>
        <v>&gt;1998</v>
      </c>
      <c r="S492" s="1">
        <f ca="1">IFERROR(INDEX(VpD!$C$3:$I$27,MATCH(E492,VpD!$B$3:$B$27,0),MATCH(R492,VpD!$C$2:$I$2,0)),0)</f>
        <v>72</v>
      </c>
      <c r="T492" s="19">
        <f t="shared" ca="1" si="100"/>
        <v>13.032</v>
      </c>
      <c r="U492" s="14" t="str">
        <f t="shared" ca="1" si="101"/>
        <v xml:space="preserve">713992.63 </v>
      </c>
      <c r="V492" s="14" t="str">
        <f t="shared" ca="1" si="102"/>
        <v>6169275.21</v>
      </c>
      <c r="W492" s="14" t="str">
        <f t="shared" ca="1" si="103"/>
        <v>POINT(713992.63 6169275.21)</v>
      </c>
      <c r="X492" s="14" t="str">
        <f>IFERROR(INDEX(BygningOmraade!B:B,MATCH(A492,BygningOmraade!A:A,0)),"")</f>
        <v/>
      </c>
    </row>
    <row r="493" spans="1:24" s="14" customFormat="1" x14ac:dyDescent="0.25">
      <c r="A493" s="14">
        <f t="shared" si="91"/>
        <v>493</v>
      </c>
      <c r="B493" s="14" t="str">
        <f t="shared" ca="1" si="92"/>
        <v>19d94ab7-2cf1-4204-b975-f8436f31134e</v>
      </c>
      <c r="C493" s="14" t="str">
        <f t="shared" ca="1" si="93"/>
        <v>0a3f507e-1e51-32b8-e044-0003ba298018</v>
      </c>
      <c r="D493" s="14">
        <f t="shared" ca="1" si="94"/>
        <v>994837</v>
      </c>
      <c r="E493" s="1">
        <f t="shared" ca="1" si="95"/>
        <v>120</v>
      </c>
      <c r="F493" s="1">
        <f t="shared" ca="1" si="96"/>
        <v>114</v>
      </c>
      <c r="G493" s="1">
        <f t="shared" ca="1" si="97"/>
        <v>1969</v>
      </c>
      <c r="H493" s="1" t="str">
        <f ca="1">IFERROR(INDEX(Varmeinstallation!B:B,MATCH(INDIRECT($A$1&amp;"L"&amp;A493)*1,Varmeinstallation!A:A,0)),"Ingen varmeinstallationer")</f>
        <v>Centralvarme fra eget anlæg, et-kammer fyr</v>
      </c>
      <c r="I493" s="1" t="str">
        <f ca="1">IFERROR(INDEX(Opvarmningsmiddel!B:B,MATCH(INDIRECT($A$1&amp;"M"&amp;A493)*1,Opvarmningsmiddel!A:A,0)),"")</f>
        <v>Naturgas</v>
      </c>
      <c r="J493" s="1">
        <f t="shared" ca="1" si="98"/>
        <v>2</v>
      </c>
      <c r="K493" s="1" t="str">
        <f ca="1">IFERROR(INDEX(Relationstabel!$C$3:$K$10,MATCH(VALUE(INDIRECT($A$1&amp;"L"&amp;A493)),Relationstabel!$A$3:$A$10,0),MATCH(IFERROR(VALUE(INDIRECT($A$1&amp;"M"&amp;A493)),0),Relationstabel!$C$1:$K$1,0)),"Ingen varmeinstallationer")</f>
        <v>Naturgas</v>
      </c>
      <c r="L493" s="1" t="str">
        <f ca="1">INDEX(Anvendelseskode!B:B,MATCH($E493,Anvendelseskode!$A:$A,0))</f>
        <v>Fritliggende enfamilieshus (parcelhus)</v>
      </c>
      <c r="M493" s="1" t="str">
        <f ca="1">INDEX(Anvendelseskode!C:C,MATCH($E493,Anvendelseskode!$A:$A,0))</f>
        <v>Parcelhuse</v>
      </c>
      <c r="N493" s="1" t="str">
        <f ca="1">INDEX(Anvendelseskode!D:D,MATCH($E493,Anvendelseskode!$A:$A,0))</f>
        <v>Private husholdninger</v>
      </c>
      <c r="O493" s="1" t="str">
        <f ca="1">IFERROR(INDEX(SBi!$2:$2,MATCH(G493,SBi!$1:$1,1)),SBi!$K$2)</f>
        <v>1961-1972</v>
      </c>
      <c r="P493" s="1">
        <f ca="1">IFERROR(INDEX(SBi!$C$3:$K$28,MATCH(E493,SBi!$B$3:$B$28,0),MATCH(O493,SBi!$C$2:$K$2,0)),0)</f>
        <v>134.30000000000001</v>
      </c>
      <c r="Q493" s="19">
        <f t="shared" ca="1" si="99"/>
        <v>15.3102</v>
      </c>
      <c r="R493" s="19" t="str">
        <f ca="1">IFERROR(INDEX(VpD!$2:$2,MATCH(G493,VpD!$1:$1,1)),VpD!$I$2)</f>
        <v>1961-1972</v>
      </c>
      <c r="S493" s="1">
        <f ca="1">IFERROR(INDEX(VpD!$C$3:$I$27,MATCH(E493,VpD!$B$3:$B$27,0),MATCH(R493,VpD!$C$2:$I$2,0)),0)</f>
        <v>143</v>
      </c>
      <c r="T493" s="19">
        <f t="shared" ca="1" si="100"/>
        <v>16.302</v>
      </c>
      <c r="U493" s="14" t="str">
        <f t="shared" ca="1" si="101"/>
        <v xml:space="preserve">711588.28 </v>
      </c>
      <c r="V493" s="14" t="str">
        <f t="shared" ca="1" si="102"/>
        <v>6171708.62</v>
      </c>
      <c r="W493" s="14" t="str">
        <f t="shared" ca="1" si="103"/>
        <v>POINT(711588.28 6171708.62)</v>
      </c>
      <c r="X493" s="14" t="str">
        <f>IFERROR(INDEX(BygningOmraade!B:B,MATCH(A493,BygningOmraade!A:A,0)),"")</f>
        <v/>
      </c>
    </row>
    <row r="494" spans="1:24" s="14" customFormat="1" x14ac:dyDescent="0.25">
      <c r="A494" s="14">
        <f t="shared" si="91"/>
        <v>494</v>
      </c>
      <c r="B494" s="14" t="str">
        <f t="shared" ca="1" si="92"/>
        <v>19de5729-25bd-40a5-a178-b6cf16212615</v>
      </c>
      <c r="C494" s="14" t="str">
        <f t="shared" ca="1" si="93"/>
        <v>0a3f507e-1609-32b8-e044-0003ba298018</v>
      </c>
      <c r="D494" s="14">
        <f t="shared" ca="1" si="94"/>
        <v>994422</v>
      </c>
      <c r="E494" s="1">
        <f t="shared" ca="1" si="95"/>
        <v>120</v>
      </c>
      <c r="F494" s="1">
        <f t="shared" ca="1" si="96"/>
        <v>128</v>
      </c>
      <c r="G494" s="1">
        <f t="shared" ca="1" si="97"/>
        <v>1995</v>
      </c>
      <c r="H494" s="1" t="str">
        <f ca="1">IFERROR(INDEX(Varmeinstallation!B:B,MATCH(INDIRECT($A$1&amp;"L"&amp;A494)*1,Varmeinstallation!A:A,0)),"Ingen varmeinstallationer")</f>
        <v>Elovne, elpaneler</v>
      </c>
      <c r="I494" s="1" t="str">
        <f ca="1">IFERROR(INDEX(Opvarmningsmiddel!B:B,MATCH(INDIRECT($A$1&amp;"M"&amp;A494)*1,Opvarmningsmiddel!A:A,0)),"")</f>
        <v>Elektricitet</v>
      </c>
      <c r="J494" s="1">
        <f t="shared" ca="1" si="98"/>
        <v>2</v>
      </c>
      <c r="K494" s="1" t="str">
        <f ca="1">IFERROR(INDEX(Relationstabel!$C$3:$K$10,MATCH(VALUE(INDIRECT($A$1&amp;"L"&amp;A494)),Relationstabel!$A$3:$A$10,0),MATCH(IFERROR(VALUE(INDIRECT($A$1&amp;"M"&amp;A494)),0),Relationstabel!$C$1:$K$1,0)),"Ingen varmeinstallationer")</f>
        <v>Elvarme</v>
      </c>
      <c r="L494" s="1" t="str">
        <f ca="1">INDEX(Anvendelseskode!B:B,MATCH($E494,Anvendelseskode!$A:$A,0))</f>
        <v>Fritliggende enfamilieshus (parcelhus)</v>
      </c>
      <c r="M494" s="1" t="str">
        <f ca="1">INDEX(Anvendelseskode!C:C,MATCH($E494,Anvendelseskode!$A:$A,0))</f>
        <v>Parcelhuse</v>
      </c>
      <c r="N494" s="1" t="str">
        <f ca="1">INDEX(Anvendelseskode!D:D,MATCH($E494,Anvendelseskode!$A:$A,0))</f>
        <v>Private husholdninger</v>
      </c>
      <c r="O494" s="1" t="str">
        <f ca="1">IFERROR(INDEX(SBi!$2:$2,MATCH(G494,SBi!$1:$1,1)),SBi!$K$2)</f>
        <v>1979-1998</v>
      </c>
      <c r="P494" s="1">
        <f ca="1">IFERROR(INDEX(SBi!$C$3:$K$28,MATCH(E494,SBi!$B$3:$B$28,0),MATCH(O494,SBi!$C$2:$K$2,0)),0)</f>
        <v>105.4</v>
      </c>
      <c r="Q494" s="19">
        <f t="shared" ca="1" si="99"/>
        <v>13.491200000000001</v>
      </c>
      <c r="R494" s="19" t="str">
        <f ca="1">IFERROR(INDEX(VpD!$2:$2,MATCH(G494,VpD!$1:$1,1)),VpD!$I$2)</f>
        <v>1979-1998</v>
      </c>
      <c r="S494" s="1">
        <f ca="1">IFERROR(INDEX(VpD!$C$3:$I$27,MATCH(E494,VpD!$B$3:$B$27,0),MATCH(R494,VpD!$C$2:$I$2,0)),0)</f>
        <v>90</v>
      </c>
      <c r="T494" s="19">
        <f t="shared" ca="1" si="100"/>
        <v>11.52</v>
      </c>
      <c r="U494" s="14" t="str">
        <f t="shared" ca="1" si="101"/>
        <v xml:space="preserve">711576.82 </v>
      </c>
      <c r="V494" s="14" t="str">
        <f t="shared" ca="1" si="102"/>
        <v>6170817.28</v>
      </c>
      <c r="W494" s="14" t="str">
        <f t="shared" ca="1" si="103"/>
        <v>POINT(711576.82 6170817.28)</v>
      </c>
      <c r="X494" s="14" t="str">
        <f>IFERROR(INDEX(BygningOmraade!B:B,MATCH(A494,BygningOmraade!A:A,0)),"")</f>
        <v/>
      </c>
    </row>
    <row r="495" spans="1:24" s="14" customFormat="1" x14ac:dyDescent="0.25">
      <c r="A495" s="14">
        <f t="shared" si="91"/>
        <v>495</v>
      </c>
      <c r="B495" s="14" t="str">
        <f t="shared" ca="1" si="92"/>
        <v>19dedd95-c4e9-4ff8-b864-09f21c241086</v>
      </c>
      <c r="C495" s="14" t="str">
        <f t="shared" ca="1" si="93"/>
        <v>0a3f507e-151a-32b8-e044-0003ba298018</v>
      </c>
      <c r="D495" s="14">
        <f t="shared" ca="1" si="94"/>
        <v>994548</v>
      </c>
      <c r="E495" s="1">
        <f t="shared" ca="1" si="95"/>
        <v>130</v>
      </c>
      <c r="F495" s="1">
        <f t="shared" ca="1" si="96"/>
        <v>90</v>
      </c>
      <c r="G495" s="1">
        <f t="shared" ca="1" si="97"/>
        <v>1993</v>
      </c>
      <c r="H495" s="1" t="str">
        <f ca="1">IFERROR(INDEX(Varmeinstallation!B:B,MATCH(INDIRECT($A$1&amp;"L"&amp;A495)*1,Varmeinstallation!A:A,0)),"Ingen varmeinstallationer")</f>
        <v>Fjernvarme/blokvarme (radiatorsystemer eller varmluftanlæg)</v>
      </c>
      <c r="I495" s="1" t="str">
        <f ca="1">IFERROR(INDEX(Opvarmningsmiddel!B:B,MATCH(INDIRECT($A$1&amp;"M"&amp;A495)*1,Opvarmningsmiddel!A:A,0)),"")</f>
        <v/>
      </c>
      <c r="J495" s="1">
        <f t="shared" ca="1" si="98"/>
        <v>0</v>
      </c>
      <c r="K495" s="1" t="str">
        <f ca="1">IFERROR(INDEX(Relationstabel!$C$3:$K$10,MATCH(VALUE(INDIRECT($A$1&amp;"L"&amp;A495)),Relationstabel!$A$3:$A$10,0),MATCH(IFERROR(VALUE(INDIRECT($A$1&amp;"M"&amp;A495)),0),Relationstabel!$C$1:$K$1,0)),"Ingen varmeinstallationer")</f>
        <v>Fjernvarme/ Blokvarme</v>
      </c>
      <c r="L495" s="1" t="str">
        <f ca="1">INDEX(Anvendelseskode!B:B,MATCH($E495,Anvendelseskode!$A:$A,0))</f>
        <v>Række-, kæde-, dobbelthus (lodret adskillelse mellem enhederne)</v>
      </c>
      <c r="M495" s="1" t="str">
        <f ca="1">INDEX(Anvendelseskode!C:C,MATCH($E495,Anvendelseskode!$A:$A,0))</f>
        <v>Række-, kæde og dobbelthuse</v>
      </c>
      <c r="N495" s="1" t="str">
        <f ca="1">INDEX(Anvendelseskode!D:D,MATCH($E495,Anvendelseskode!$A:$A,0))</f>
        <v>Private husholdninger</v>
      </c>
      <c r="O495" s="1" t="str">
        <f ca="1">IFERROR(INDEX(SBi!$2:$2,MATCH(G495,SBi!$1:$1,1)),SBi!$K$2)</f>
        <v>1979-1998</v>
      </c>
      <c r="P495" s="1">
        <f ca="1">IFERROR(INDEX(SBi!$C$3:$K$28,MATCH(E495,SBi!$B$3:$B$28,0),MATCH(O495,SBi!$C$2:$K$2,0)),0)</f>
        <v>96.8</v>
      </c>
      <c r="Q495" s="19">
        <f t="shared" ca="1" si="99"/>
        <v>8.7119999999999997</v>
      </c>
      <c r="R495" s="19" t="str">
        <f ca="1">IFERROR(INDEX(VpD!$2:$2,MATCH(G495,VpD!$1:$1,1)),VpD!$I$2)</f>
        <v>1979-1998</v>
      </c>
      <c r="S495" s="1">
        <f ca="1">IFERROR(INDEX(VpD!$C$3:$I$27,MATCH(E495,VpD!$B$3:$B$27,0),MATCH(R495,VpD!$C$2:$I$2,0)),0)</f>
        <v>74</v>
      </c>
      <c r="T495" s="19">
        <f t="shared" ca="1" si="100"/>
        <v>6.66</v>
      </c>
      <c r="U495" s="14" t="str">
        <f t="shared" ca="1" si="101"/>
        <v xml:space="preserve">711481.04 </v>
      </c>
      <c r="V495" s="14" t="str">
        <f t="shared" ca="1" si="102"/>
        <v>6172457.1</v>
      </c>
      <c r="W495" s="14" t="str">
        <f t="shared" ca="1" si="103"/>
        <v>POINT(711481.04 6172457.1)</v>
      </c>
      <c r="X495" s="14" t="str">
        <f>IFERROR(INDEX(BygningOmraade!B:B,MATCH(A495,BygningOmraade!A:A,0)),"")</f>
        <v/>
      </c>
    </row>
    <row r="496" spans="1:24" s="14" customFormat="1" x14ac:dyDescent="0.25">
      <c r="A496" s="14">
        <f t="shared" si="91"/>
        <v>496</v>
      </c>
      <c r="B496" s="14" t="str">
        <f t="shared" ca="1" si="92"/>
        <v>19e526c7-c04a-45fd-9823-d027d2eaeb07</v>
      </c>
      <c r="C496" s="14" t="str">
        <f t="shared" ca="1" si="93"/>
        <v>0a3f507e-1ab5-32b8-e044-0003ba298018</v>
      </c>
      <c r="D496" s="14">
        <f t="shared" ca="1" si="94"/>
        <v>997172</v>
      </c>
      <c r="E496" s="1">
        <f t="shared" ca="1" si="95"/>
        <v>130</v>
      </c>
      <c r="F496" s="1">
        <f t="shared" ca="1" si="96"/>
        <v>110</v>
      </c>
      <c r="G496" s="1">
        <f t="shared" ca="1" si="97"/>
        <v>1966</v>
      </c>
      <c r="H496" s="1" t="str">
        <f ca="1">IFERROR(INDEX(Varmeinstallation!B:B,MATCH(INDIRECT($A$1&amp;"L"&amp;A496)*1,Varmeinstallation!A:A,0)),"Ingen varmeinstallationer")</f>
        <v>Fjernvarme/blokvarme (radiatorsystemer eller varmluftanlæg)</v>
      </c>
      <c r="I496" s="1" t="str">
        <f ca="1">IFERROR(INDEX(Opvarmningsmiddel!B:B,MATCH(INDIRECT($A$1&amp;"M"&amp;A496)*1,Opvarmningsmiddel!A:A,0)),"")</f>
        <v/>
      </c>
      <c r="J496" s="1">
        <f t="shared" ca="1" si="98"/>
        <v>0</v>
      </c>
      <c r="K496" s="1" t="str">
        <f ca="1">IFERROR(INDEX(Relationstabel!$C$3:$K$10,MATCH(VALUE(INDIRECT($A$1&amp;"L"&amp;A496)),Relationstabel!$A$3:$A$10,0),MATCH(IFERROR(VALUE(INDIRECT($A$1&amp;"M"&amp;A496)),0),Relationstabel!$C$1:$K$1,0)),"Ingen varmeinstallationer")</f>
        <v>Fjernvarme/ Blokvarme</v>
      </c>
      <c r="L496" s="1" t="str">
        <f ca="1">INDEX(Anvendelseskode!B:B,MATCH($E496,Anvendelseskode!$A:$A,0))</f>
        <v>Række-, kæde-, dobbelthus (lodret adskillelse mellem enhederne)</v>
      </c>
      <c r="M496" s="1" t="str">
        <f ca="1">INDEX(Anvendelseskode!C:C,MATCH($E496,Anvendelseskode!$A:$A,0))</f>
        <v>Række-, kæde og dobbelthuse</v>
      </c>
      <c r="N496" s="1" t="str">
        <f ca="1">INDEX(Anvendelseskode!D:D,MATCH($E496,Anvendelseskode!$A:$A,0))</f>
        <v>Private husholdninger</v>
      </c>
      <c r="O496" s="1" t="str">
        <f ca="1">IFERROR(INDEX(SBi!$2:$2,MATCH(G496,SBi!$1:$1,1)),SBi!$K$2)</f>
        <v>1961-1972</v>
      </c>
      <c r="P496" s="1">
        <f ca="1">IFERROR(INDEX(SBi!$C$3:$K$28,MATCH(E496,SBi!$B$3:$B$28,0),MATCH(O496,SBi!$C$2:$K$2,0)),0)</f>
        <v>119.9</v>
      </c>
      <c r="Q496" s="19">
        <f t="shared" ca="1" si="99"/>
        <v>13.189</v>
      </c>
      <c r="R496" s="19" t="str">
        <f ca="1">IFERROR(INDEX(VpD!$2:$2,MATCH(G496,VpD!$1:$1,1)),VpD!$I$2)</f>
        <v>1961-1972</v>
      </c>
      <c r="S496" s="1">
        <f ca="1">IFERROR(INDEX(VpD!$C$3:$I$27,MATCH(E496,VpD!$B$3:$B$27,0),MATCH(R496,VpD!$C$2:$I$2,0)),0)</f>
        <v>120</v>
      </c>
      <c r="T496" s="19">
        <f t="shared" ca="1" si="100"/>
        <v>13.2</v>
      </c>
      <c r="U496" s="14" t="str">
        <f t="shared" ca="1" si="101"/>
        <v xml:space="preserve">713753.01 </v>
      </c>
      <c r="V496" s="14" t="str">
        <f t="shared" ca="1" si="102"/>
        <v>6169174.35</v>
      </c>
      <c r="W496" s="14" t="str">
        <f t="shared" ca="1" si="103"/>
        <v>POINT(713753.01 6169174.35)</v>
      </c>
      <c r="X496" s="14" t="str">
        <f>IFERROR(INDEX(BygningOmraade!B:B,MATCH(A496,BygningOmraade!A:A,0)),"")</f>
        <v/>
      </c>
    </row>
    <row r="497" spans="1:24" s="14" customFormat="1" x14ac:dyDescent="0.25">
      <c r="A497" s="14">
        <f t="shared" si="91"/>
        <v>497</v>
      </c>
      <c r="B497" s="14" t="str">
        <f t="shared" ca="1" si="92"/>
        <v>1a26823c-f4cf-4996-aa90-dc959ea41804</v>
      </c>
      <c r="C497" s="14" t="str">
        <f t="shared" ca="1" si="93"/>
        <v>0a3f507e-19b6-32b8-e044-0003ba298018</v>
      </c>
      <c r="D497" s="14">
        <f t="shared" ca="1" si="94"/>
        <v>994914</v>
      </c>
      <c r="E497" s="1">
        <f t="shared" ca="1" si="95"/>
        <v>130</v>
      </c>
      <c r="F497" s="1">
        <f t="shared" ca="1" si="96"/>
        <v>125</v>
      </c>
      <c r="G497" s="1">
        <f t="shared" ca="1" si="97"/>
        <v>1975</v>
      </c>
      <c r="H497" s="1" t="str">
        <f ca="1">IFERROR(INDEX(Varmeinstallation!B:B,MATCH(INDIRECT($A$1&amp;"L"&amp;A497)*1,Varmeinstallation!A:A,0)),"Ingen varmeinstallationer")</f>
        <v>Fjernvarme/blokvarme (radiatorsystemer eller varmluftanlæg)</v>
      </c>
      <c r="I497" s="1" t="str">
        <f ca="1">IFERROR(INDEX(Opvarmningsmiddel!B:B,MATCH(INDIRECT($A$1&amp;"M"&amp;A497)*1,Opvarmningsmiddel!A:A,0)),"")</f>
        <v/>
      </c>
      <c r="J497" s="1">
        <f t="shared" ca="1" si="98"/>
        <v>0</v>
      </c>
      <c r="K497" s="1" t="str">
        <f ca="1">IFERROR(INDEX(Relationstabel!$C$3:$K$10,MATCH(VALUE(INDIRECT($A$1&amp;"L"&amp;A497)),Relationstabel!$A$3:$A$10,0),MATCH(IFERROR(VALUE(INDIRECT($A$1&amp;"M"&amp;A497)),0),Relationstabel!$C$1:$K$1,0)),"Ingen varmeinstallationer")</f>
        <v>Fjernvarme/ Blokvarme</v>
      </c>
      <c r="L497" s="1" t="str">
        <f ca="1">INDEX(Anvendelseskode!B:B,MATCH($E497,Anvendelseskode!$A:$A,0))</f>
        <v>Række-, kæde-, dobbelthus (lodret adskillelse mellem enhederne)</v>
      </c>
      <c r="M497" s="1" t="str">
        <f ca="1">INDEX(Anvendelseskode!C:C,MATCH($E497,Anvendelseskode!$A:$A,0))</f>
        <v>Række-, kæde og dobbelthuse</v>
      </c>
      <c r="N497" s="1" t="str">
        <f ca="1">INDEX(Anvendelseskode!D:D,MATCH($E497,Anvendelseskode!$A:$A,0))</f>
        <v>Private husholdninger</v>
      </c>
      <c r="O497" s="1" t="str">
        <f ca="1">IFERROR(INDEX(SBi!$2:$2,MATCH(G497,SBi!$1:$1,1)),SBi!$K$2)</f>
        <v>1973-1978</v>
      </c>
      <c r="P497" s="1">
        <f ca="1">IFERROR(INDEX(SBi!$C$3:$K$28,MATCH(E497,SBi!$B$3:$B$28,0),MATCH(O497,SBi!$C$2:$K$2,0)),0)</f>
        <v>112.6</v>
      </c>
      <c r="Q497" s="19">
        <f t="shared" ca="1" si="99"/>
        <v>14.074999999999999</v>
      </c>
      <c r="R497" s="19" t="str">
        <f ca="1">IFERROR(INDEX(VpD!$2:$2,MATCH(G497,VpD!$1:$1,1)),VpD!$I$2)</f>
        <v>1973-1978</v>
      </c>
      <c r="S497" s="1">
        <f ca="1">IFERROR(INDEX(VpD!$C$3:$I$27,MATCH(E497,VpD!$B$3:$B$27,0),MATCH(R497,VpD!$C$2:$I$2,0)),0)</f>
        <v>98</v>
      </c>
      <c r="T497" s="19">
        <f t="shared" ca="1" si="100"/>
        <v>12.25</v>
      </c>
      <c r="U497" s="14" t="str">
        <f t="shared" ca="1" si="101"/>
        <v xml:space="preserve">711741.95 </v>
      </c>
      <c r="V497" s="14" t="str">
        <f t="shared" ca="1" si="102"/>
        <v>6172378.55</v>
      </c>
      <c r="W497" s="14" t="str">
        <f t="shared" ca="1" si="103"/>
        <v>POINT(711741.95 6172378.55)</v>
      </c>
      <c r="X497" s="14" t="str">
        <f>IFERROR(INDEX(BygningOmraade!B:B,MATCH(A497,BygningOmraade!A:A,0)),"")</f>
        <v/>
      </c>
    </row>
    <row r="498" spans="1:24" s="14" customFormat="1" x14ac:dyDescent="0.25">
      <c r="A498" s="14">
        <f t="shared" si="91"/>
        <v>498</v>
      </c>
      <c r="B498" s="14" t="str">
        <f t="shared" ca="1" si="92"/>
        <v>1a312655-c61c-4905-bc63-975cba1221c3</v>
      </c>
      <c r="C498" s="14" t="str">
        <f t="shared" ca="1" si="93"/>
        <v>0a3f507e-2114-32b8-e044-0003ba298018</v>
      </c>
      <c r="D498" s="14">
        <f t="shared" ca="1" si="94"/>
        <v>996772</v>
      </c>
      <c r="E498" s="1">
        <f t="shared" ca="1" si="95"/>
        <v>120</v>
      </c>
      <c r="F498" s="1">
        <f t="shared" ca="1" si="96"/>
        <v>157</v>
      </c>
      <c r="G498" s="1">
        <f t="shared" ca="1" si="97"/>
        <v>2016</v>
      </c>
      <c r="H498" s="1" t="str">
        <f ca="1">IFERROR(INDEX(Varmeinstallation!B:B,MATCH(INDIRECT($A$1&amp;"L"&amp;A498)*1,Varmeinstallation!A:A,0)),"Ingen varmeinstallationer")</f>
        <v>Centralvarme fra eget anlæg, et-kammer fyr</v>
      </c>
      <c r="I498" s="1" t="str">
        <f ca="1">IFERROR(INDEX(Opvarmningsmiddel!B:B,MATCH(INDIRECT($A$1&amp;"M"&amp;A498)*1,Opvarmningsmiddel!A:A,0)),"")</f>
        <v>Naturgas</v>
      </c>
      <c r="J498" s="1">
        <f t="shared" ca="1" si="98"/>
        <v>0</v>
      </c>
      <c r="K498" s="1" t="str">
        <f ca="1">IFERROR(INDEX(Relationstabel!$C$3:$K$10,MATCH(VALUE(INDIRECT($A$1&amp;"L"&amp;A498)),Relationstabel!$A$3:$A$10,0),MATCH(IFERROR(VALUE(INDIRECT($A$1&amp;"M"&amp;A498)),0),Relationstabel!$C$1:$K$1,0)),"Ingen varmeinstallationer")</f>
        <v>Naturgas</v>
      </c>
      <c r="L498" s="1" t="str">
        <f ca="1">INDEX(Anvendelseskode!B:B,MATCH($E498,Anvendelseskode!$A:$A,0))</f>
        <v>Fritliggende enfamilieshus (parcelhus)</v>
      </c>
      <c r="M498" s="1" t="str">
        <f ca="1">INDEX(Anvendelseskode!C:C,MATCH($E498,Anvendelseskode!$A:$A,0))</f>
        <v>Parcelhuse</v>
      </c>
      <c r="N498" s="1" t="str">
        <f ca="1">INDEX(Anvendelseskode!D:D,MATCH($E498,Anvendelseskode!$A:$A,0))</f>
        <v>Private husholdninger</v>
      </c>
      <c r="O498" s="1" t="str">
        <f ca="1">IFERROR(INDEX(SBi!$2:$2,MATCH(G498,SBi!$1:$1,1)),SBi!$K$2)</f>
        <v>Efter 2006</v>
      </c>
      <c r="P498" s="1">
        <f ca="1">IFERROR(INDEX(SBi!$C$3:$K$28,MATCH(E498,SBi!$B$3:$B$28,0),MATCH(O498,SBi!$C$2:$K$2,0)),0)</f>
        <v>67.3</v>
      </c>
      <c r="Q498" s="19">
        <f t="shared" ca="1" si="99"/>
        <v>10.5661</v>
      </c>
      <c r="R498" s="19" t="str">
        <f ca="1">IFERROR(INDEX(VpD!$2:$2,MATCH(G498,VpD!$1:$1,1)),VpD!$I$2)</f>
        <v>&gt;1998</v>
      </c>
      <c r="S498" s="1">
        <f ca="1">IFERROR(INDEX(VpD!$C$3:$I$27,MATCH(E498,VpD!$B$3:$B$27,0),MATCH(R498,VpD!$C$2:$I$2,0)),0)</f>
        <v>72</v>
      </c>
      <c r="T498" s="19">
        <f t="shared" ca="1" si="100"/>
        <v>11.304</v>
      </c>
      <c r="U498" s="14" t="str">
        <f t="shared" ca="1" si="101"/>
        <v xml:space="preserve">713488.32 </v>
      </c>
      <c r="V498" s="14" t="str">
        <f t="shared" ca="1" si="102"/>
        <v>6169005.86</v>
      </c>
      <c r="W498" s="14" t="str">
        <f t="shared" ca="1" si="103"/>
        <v>POINT(713488.32 6169005.86)</v>
      </c>
      <c r="X498" s="14" t="str">
        <f>IFERROR(INDEX(BygningOmraade!B:B,MATCH(A498,BygningOmraade!A:A,0)),"")</f>
        <v/>
      </c>
    </row>
    <row r="499" spans="1:24" s="14" customFormat="1" x14ac:dyDescent="0.25">
      <c r="A499" s="14">
        <f t="shared" si="91"/>
        <v>499</v>
      </c>
      <c r="B499" s="14" t="str">
        <f t="shared" ca="1" si="92"/>
        <v>1a466e3b-34fb-427f-b2c5-739a99b9ded4</v>
      </c>
      <c r="C499" s="14" t="str">
        <f t="shared" ca="1" si="93"/>
        <v>0a3f507e-1f27-32b8-e044-0003ba298018</v>
      </c>
      <c r="D499" s="14">
        <f t="shared" ca="1" si="94"/>
        <v>993987</v>
      </c>
      <c r="E499" s="1">
        <f t="shared" ca="1" si="95"/>
        <v>120</v>
      </c>
      <c r="F499" s="1">
        <f t="shared" ca="1" si="96"/>
        <v>165</v>
      </c>
      <c r="G499" s="1">
        <f t="shared" ca="1" si="97"/>
        <v>1967</v>
      </c>
      <c r="H499" s="1" t="str">
        <f ca="1">IFERROR(INDEX(Varmeinstallation!B:B,MATCH(INDIRECT($A$1&amp;"L"&amp;A499)*1,Varmeinstallation!A:A,0)),"Ingen varmeinstallationer")</f>
        <v>Fjernvarme/blokvarme (radiatorsystemer eller varmluftanlæg)</v>
      </c>
      <c r="I499" s="1" t="str">
        <f ca="1">IFERROR(INDEX(Opvarmningsmiddel!B:B,MATCH(INDIRECT($A$1&amp;"M"&amp;A499)*1,Opvarmningsmiddel!A:A,0)),"")</f>
        <v/>
      </c>
      <c r="J499" s="1">
        <f t="shared" ca="1" si="98"/>
        <v>0</v>
      </c>
      <c r="K499" s="1" t="str">
        <f ca="1">IFERROR(INDEX(Relationstabel!$C$3:$K$10,MATCH(VALUE(INDIRECT($A$1&amp;"L"&amp;A499)),Relationstabel!$A$3:$A$10,0),MATCH(IFERROR(VALUE(INDIRECT($A$1&amp;"M"&amp;A499)),0),Relationstabel!$C$1:$K$1,0)),"Ingen varmeinstallationer")</f>
        <v>Fjernvarme/ Blokvarme</v>
      </c>
      <c r="L499" s="1" t="str">
        <f ca="1">INDEX(Anvendelseskode!B:B,MATCH($E499,Anvendelseskode!$A:$A,0))</f>
        <v>Fritliggende enfamilieshus (parcelhus)</v>
      </c>
      <c r="M499" s="1" t="str">
        <f ca="1">INDEX(Anvendelseskode!C:C,MATCH($E499,Anvendelseskode!$A:$A,0))</f>
        <v>Parcelhuse</v>
      </c>
      <c r="N499" s="1" t="str">
        <f ca="1">INDEX(Anvendelseskode!D:D,MATCH($E499,Anvendelseskode!$A:$A,0))</f>
        <v>Private husholdninger</v>
      </c>
      <c r="O499" s="1" t="str">
        <f ca="1">IFERROR(INDEX(SBi!$2:$2,MATCH(G499,SBi!$1:$1,1)),SBi!$K$2)</f>
        <v>1961-1972</v>
      </c>
      <c r="P499" s="1">
        <f ca="1">IFERROR(INDEX(SBi!$C$3:$K$28,MATCH(E499,SBi!$B$3:$B$28,0),MATCH(O499,SBi!$C$2:$K$2,0)),0)</f>
        <v>134.30000000000001</v>
      </c>
      <c r="Q499" s="19">
        <f t="shared" ca="1" si="99"/>
        <v>22.159500000000005</v>
      </c>
      <c r="R499" s="19" t="str">
        <f ca="1">IFERROR(INDEX(VpD!$2:$2,MATCH(G499,VpD!$1:$1,1)),VpD!$I$2)</f>
        <v>1961-1972</v>
      </c>
      <c r="S499" s="1">
        <f ca="1">IFERROR(INDEX(VpD!$C$3:$I$27,MATCH(E499,VpD!$B$3:$B$27,0),MATCH(R499,VpD!$C$2:$I$2,0)),0)</f>
        <v>143</v>
      </c>
      <c r="T499" s="19">
        <f t="shared" ca="1" si="100"/>
        <v>23.594999999999999</v>
      </c>
      <c r="U499" s="14" t="str">
        <f t="shared" ca="1" si="101"/>
        <v xml:space="preserve">711106.82 </v>
      </c>
      <c r="V499" s="14" t="str">
        <f t="shared" ca="1" si="102"/>
        <v>6172297.16</v>
      </c>
      <c r="W499" s="14" t="str">
        <f t="shared" ca="1" si="103"/>
        <v>POINT(711106.82 6172297.16)</v>
      </c>
      <c r="X499" s="14" t="str">
        <f>IFERROR(INDEX(BygningOmraade!B:B,MATCH(A499,BygningOmraade!A:A,0)),"")</f>
        <v/>
      </c>
    </row>
    <row r="500" spans="1:24" s="14" customFormat="1" x14ac:dyDescent="0.25">
      <c r="A500" s="14">
        <f t="shared" si="91"/>
        <v>500</v>
      </c>
      <c r="B500" s="14" t="str">
        <f t="shared" ca="1" si="92"/>
        <v>1a4dbbd4-71c9-4b37-85c3-c57aebf31a69</v>
      </c>
      <c r="C500" s="14" t="str">
        <f t="shared" ca="1" si="93"/>
        <v>0a3f507e-229d-32b8-e044-0003ba298018</v>
      </c>
      <c r="D500" s="14">
        <f t="shared" ca="1" si="94"/>
        <v>995849</v>
      </c>
      <c r="E500" s="1">
        <f t="shared" ca="1" si="95"/>
        <v>130</v>
      </c>
      <c r="F500" s="1">
        <f t="shared" ca="1" si="96"/>
        <v>107</v>
      </c>
      <c r="G500" s="1">
        <f t="shared" ca="1" si="97"/>
        <v>1984</v>
      </c>
      <c r="H500" s="1" t="str">
        <f ca="1">IFERROR(INDEX(Varmeinstallation!B:B,MATCH(INDIRECT($A$1&amp;"L"&amp;A500)*1,Varmeinstallation!A:A,0)),"Ingen varmeinstallationer")</f>
        <v>Fjernvarme/blokvarme (radiatorsystemer eller varmluftanlæg)</v>
      </c>
      <c r="I500" s="1" t="str">
        <f ca="1">IFERROR(INDEX(Opvarmningsmiddel!B:B,MATCH(INDIRECT($A$1&amp;"M"&amp;A500)*1,Opvarmningsmiddel!A:A,0)),"")</f>
        <v/>
      </c>
      <c r="J500" s="1">
        <f t="shared" ca="1" si="98"/>
        <v>0</v>
      </c>
      <c r="K500" s="1" t="str">
        <f ca="1">IFERROR(INDEX(Relationstabel!$C$3:$K$10,MATCH(VALUE(INDIRECT($A$1&amp;"L"&amp;A500)),Relationstabel!$A$3:$A$10,0),MATCH(IFERROR(VALUE(INDIRECT($A$1&amp;"M"&amp;A500)),0),Relationstabel!$C$1:$K$1,0)),"Ingen varmeinstallationer")</f>
        <v>Fjernvarme/ Blokvarme</v>
      </c>
      <c r="L500" s="1" t="str">
        <f ca="1">INDEX(Anvendelseskode!B:B,MATCH($E500,Anvendelseskode!$A:$A,0))</f>
        <v>Række-, kæde-, dobbelthus (lodret adskillelse mellem enhederne)</v>
      </c>
      <c r="M500" s="1" t="str">
        <f ca="1">INDEX(Anvendelseskode!C:C,MATCH($E500,Anvendelseskode!$A:$A,0))</f>
        <v>Række-, kæde og dobbelthuse</v>
      </c>
      <c r="N500" s="1" t="str">
        <f ca="1">INDEX(Anvendelseskode!D:D,MATCH($E500,Anvendelseskode!$A:$A,0))</f>
        <v>Private husholdninger</v>
      </c>
      <c r="O500" s="1" t="str">
        <f ca="1">IFERROR(INDEX(SBi!$2:$2,MATCH(G500,SBi!$1:$1,1)),SBi!$K$2)</f>
        <v>1979-1998</v>
      </c>
      <c r="P500" s="1">
        <f ca="1">IFERROR(INDEX(SBi!$C$3:$K$28,MATCH(E500,SBi!$B$3:$B$28,0),MATCH(O500,SBi!$C$2:$K$2,0)),0)</f>
        <v>96.8</v>
      </c>
      <c r="Q500" s="19">
        <f t="shared" ca="1" si="99"/>
        <v>10.3576</v>
      </c>
      <c r="R500" s="19" t="str">
        <f ca="1">IFERROR(INDEX(VpD!$2:$2,MATCH(G500,VpD!$1:$1,1)),VpD!$I$2)</f>
        <v>1979-1998</v>
      </c>
      <c r="S500" s="1">
        <f ca="1">IFERROR(INDEX(VpD!$C$3:$I$27,MATCH(E500,VpD!$B$3:$B$27,0),MATCH(R500,VpD!$C$2:$I$2,0)),0)</f>
        <v>74</v>
      </c>
      <c r="T500" s="19">
        <f t="shared" ca="1" si="100"/>
        <v>7.9180000000000001</v>
      </c>
      <c r="U500" s="14" t="str">
        <f t="shared" ca="1" si="101"/>
        <v xml:space="preserve">712031.57 </v>
      </c>
      <c r="V500" s="14" t="str">
        <f t="shared" ca="1" si="102"/>
        <v>6171888.48</v>
      </c>
      <c r="W500" s="14" t="str">
        <f t="shared" ca="1" si="103"/>
        <v>POINT(712031.57 6171888.48)</v>
      </c>
      <c r="X500" s="14" t="str">
        <f>IFERROR(INDEX(BygningOmraade!B:B,MATCH(A500,BygningOmraade!A:A,0)),"")</f>
        <v/>
      </c>
    </row>
    <row r="501" spans="1:24" s="14" customFormat="1" x14ac:dyDescent="0.25">
      <c r="A501" s="14">
        <f t="shared" si="91"/>
        <v>501</v>
      </c>
      <c r="B501" s="14" t="str">
        <f t="shared" ca="1" si="92"/>
        <v>1a500f9b-77b0-45c3-8897-9589e8745751</v>
      </c>
      <c r="C501" s="14" t="str">
        <f t="shared" ca="1" si="93"/>
        <v>0a3f507e-1b02-32b8-e044-0003ba298018</v>
      </c>
      <c r="D501" s="14">
        <f t="shared" ca="1" si="94"/>
        <v>996200</v>
      </c>
      <c r="E501" s="1">
        <f t="shared" ca="1" si="95"/>
        <v>120</v>
      </c>
      <c r="F501" s="1">
        <f t="shared" ca="1" si="96"/>
        <v>150</v>
      </c>
      <c r="G501" s="1">
        <f t="shared" ca="1" si="97"/>
        <v>1977</v>
      </c>
      <c r="H501" s="1" t="str">
        <f ca="1">IFERROR(INDEX(Varmeinstallation!B:B,MATCH(INDIRECT($A$1&amp;"L"&amp;A501)*1,Varmeinstallation!A:A,0)),"Ingen varmeinstallationer")</f>
        <v>Centralvarme fra eget anlæg, et-kammer fyr</v>
      </c>
      <c r="I501" s="1" t="str">
        <f ca="1">IFERROR(INDEX(Opvarmningsmiddel!B:B,MATCH(INDIRECT($A$1&amp;"M"&amp;A501)*1,Opvarmningsmiddel!A:A,0)),"")</f>
        <v>Naturgas</v>
      </c>
      <c r="J501" s="1">
        <f t="shared" ca="1" si="98"/>
        <v>90</v>
      </c>
      <c r="K501" s="1" t="str">
        <f ca="1">IFERROR(INDEX(Relationstabel!$C$3:$K$10,MATCH(VALUE(INDIRECT($A$1&amp;"L"&amp;A501)),Relationstabel!$A$3:$A$10,0),MATCH(IFERROR(VALUE(INDIRECT($A$1&amp;"M"&amp;A501)),0),Relationstabel!$C$1:$K$1,0)),"Ingen varmeinstallationer")</f>
        <v>Naturgas</v>
      </c>
      <c r="L501" s="1" t="str">
        <f ca="1">INDEX(Anvendelseskode!B:B,MATCH($E501,Anvendelseskode!$A:$A,0))</f>
        <v>Fritliggende enfamilieshus (parcelhus)</v>
      </c>
      <c r="M501" s="1" t="str">
        <f ca="1">INDEX(Anvendelseskode!C:C,MATCH($E501,Anvendelseskode!$A:$A,0))</f>
        <v>Parcelhuse</v>
      </c>
      <c r="N501" s="1" t="str">
        <f ca="1">INDEX(Anvendelseskode!D:D,MATCH($E501,Anvendelseskode!$A:$A,0))</f>
        <v>Private husholdninger</v>
      </c>
      <c r="O501" s="1" t="str">
        <f ca="1">IFERROR(INDEX(SBi!$2:$2,MATCH(G501,SBi!$1:$1,1)),SBi!$K$2)</f>
        <v>1973-1978</v>
      </c>
      <c r="P501" s="1">
        <f ca="1">IFERROR(INDEX(SBi!$C$3:$K$28,MATCH(E501,SBi!$B$3:$B$28,0),MATCH(O501,SBi!$C$2:$K$2,0)),0)</f>
        <v>119.8</v>
      </c>
      <c r="Q501" s="19">
        <f t="shared" ca="1" si="99"/>
        <v>17.97</v>
      </c>
      <c r="R501" s="19" t="str">
        <f ca="1">IFERROR(INDEX(VpD!$2:$2,MATCH(G501,VpD!$1:$1,1)),VpD!$I$2)</f>
        <v>1973-1978</v>
      </c>
      <c r="S501" s="1">
        <f ca="1">IFERROR(INDEX(VpD!$C$3:$I$27,MATCH(E501,VpD!$B$3:$B$27,0),MATCH(R501,VpD!$C$2:$I$2,0)),0)</f>
        <v>117</v>
      </c>
      <c r="T501" s="19">
        <f t="shared" ca="1" si="100"/>
        <v>17.55</v>
      </c>
      <c r="U501" s="14" t="str">
        <f t="shared" ca="1" si="101"/>
        <v xml:space="preserve">713063.61 </v>
      </c>
      <c r="V501" s="14" t="str">
        <f t="shared" ca="1" si="102"/>
        <v>6168973.9</v>
      </c>
      <c r="W501" s="14" t="str">
        <f t="shared" ca="1" si="103"/>
        <v>POINT(713063.61 6168973.9)</v>
      </c>
      <c r="X501" s="14" t="str">
        <f>IFERROR(INDEX(BygningOmraade!B:B,MATCH(A501,BygningOmraade!A:A,0)),"")</f>
        <v/>
      </c>
    </row>
    <row r="502" spans="1:24" s="14" customFormat="1" x14ac:dyDescent="0.25">
      <c r="A502" s="14">
        <f t="shared" si="91"/>
        <v>502</v>
      </c>
      <c r="B502" s="14" t="str">
        <f t="shared" ca="1" si="92"/>
        <v>1a511f96-bbf1-4247-a1a1-c82989077a76</v>
      </c>
      <c r="C502" s="14" t="str">
        <f t="shared" ca="1" si="93"/>
        <v>4591b5f9-a6de-0dd9-e044-0003ba298018</v>
      </c>
      <c r="D502" s="14">
        <f t="shared" ca="1" si="94"/>
        <v>2691212</v>
      </c>
      <c r="E502" s="1">
        <f t="shared" ca="1" si="95"/>
        <v>130</v>
      </c>
      <c r="F502" s="1">
        <f t="shared" ca="1" si="96"/>
        <v>108</v>
      </c>
      <c r="G502" s="1">
        <f t="shared" ca="1" si="97"/>
        <v>2008</v>
      </c>
      <c r="H502" s="1" t="str">
        <f ca="1">IFERROR(INDEX(Varmeinstallation!B:B,MATCH(INDIRECT($A$1&amp;"L"&amp;A502)*1,Varmeinstallation!A:A,0)),"Ingen varmeinstallationer")</f>
        <v>Centralvarme fra eget anlæg, et-kammer fyr</v>
      </c>
      <c r="I502" s="1" t="str">
        <f ca="1">IFERROR(INDEX(Opvarmningsmiddel!B:B,MATCH(INDIRECT($A$1&amp;"M"&amp;A502)*1,Opvarmningsmiddel!A:A,0)),"")</f>
        <v>Naturgas</v>
      </c>
      <c r="J502" s="1">
        <f t="shared" ca="1" si="98"/>
        <v>90</v>
      </c>
      <c r="K502" s="1" t="str">
        <f ca="1">IFERROR(INDEX(Relationstabel!$C$3:$K$10,MATCH(VALUE(INDIRECT($A$1&amp;"L"&amp;A502)),Relationstabel!$A$3:$A$10,0),MATCH(IFERROR(VALUE(INDIRECT($A$1&amp;"M"&amp;A502)),0),Relationstabel!$C$1:$K$1,0)),"Ingen varmeinstallationer")</f>
        <v>Naturgas</v>
      </c>
      <c r="L502" s="1" t="str">
        <f ca="1">INDEX(Anvendelseskode!B:B,MATCH($E502,Anvendelseskode!$A:$A,0))</f>
        <v>Række-, kæde-, dobbelthus (lodret adskillelse mellem enhederne)</v>
      </c>
      <c r="M502" s="1" t="str">
        <f ca="1">INDEX(Anvendelseskode!C:C,MATCH($E502,Anvendelseskode!$A:$A,0))</f>
        <v>Række-, kæde og dobbelthuse</v>
      </c>
      <c r="N502" s="1" t="str">
        <f ca="1">INDEX(Anvendelseskode!D:D,MATCH($E502,Anvendelseskode!$A:$A,0))</f>
        <v>Private husholdninger</v>
      </c>
      <c r="O502" s="1" t="str">
        <f ca="1">IFERROR(INDEX(SBi!$2:$2,MATCH(G502,SBi!$1:$1,1)),SBi!$K$2)</f>
        <v>Efter 2006</v>
      </c>
      <c r="P502" s="1">
        <f ca="1">IFERROR(INDEX(SBi!$C$3:$K$28,MATCH(E502,SBi!$B$3:$B$28,0),MATCH(O502,SBi!$C$2:$K$2,0)),0)</f>
        <v>66.400000000000006</v>
      </c>
      <c r="Q502" s="19">
        <f t="shared" ca="1" si="99"/>
        <v>7.1712000000000007</v>
      </c>
      <c r="R502" s="19" t="str">
        <f ca="1">IFERROR(INDEX(VpD!$2:$2,MATCH(G502,VpD!$1:$1,1)),VpD!$I$2)</f>
        <v>&gt;1998</v>
      </c>
      <c r="S502" s="1">
        <f ca="1">IFERROR(INDEX(VpD!$C$3:$I$27,MATCH(E502,VpD!$B$3:$B$27,0),MATCH(R502,VpD!$C$2:$I$2,0)),0)</f>
        <v>65</v>
      </c>
      <c r="T502" s="19">
        <f t="shared" ca="1" si="100"/>
        <v>7.02</v>
      </c>
      <c r="U502" s="14" t="str">
        <f t="shared" ca="1" si="101"/>
        <v xml:space="preserve">712557.92 </v>
      </c>
      <c r="V502" s="14" t="str">
        <f t="shared" ca="1" si="102"/>
        <v>6168853.29</v>
      </c>
      <c r="W502" s="14" t="str">
        <f t="shared" ca="1" si="103"/>
        <v>POINT(712557.92 6168853.29)</v>
      </c>
      <c r="X502" s="14" t="str">
        <f>IFERROR(INDEX(BygningOmraade!B:B,MATCH(A502,BygningOmraade!A:A,0)),"")</f>
        <v/>
      </c>
    </row>
    <row r="503" spans="1:24" s="14" customFormat="1" x14ac:dyDescent="0.25">
      <c r="A503" s="14">
        <f t="shared" si="91"/>
        <v>503</v>
      </c>
      <c r="B503" s="14" t="str">
        <f t="shared" ca="1" si="92"/>
        <v>1a56b87d-2b1d-4b5e-bddc-2bb820eb456c</v>
      </c>
      <c r="C503" s="14" t="str">
        <f t="shared" ca="1" si="93"/>
        <v>0a3f507e-1d38-32b8-e044-0003ba298018</v>
      </c>
      <c r="D503" s="14">
        <f t="shared" ca="1" si="94"/>
        <v>997222</v>
      </c>
      <c r="E503" s="1">
        <f t="shared" ca="1" si="95"/>
        <v>130</v>
      </c>
      <c r="F503" s="1">
        <f t="shared" ca="1" si="96"/>
        <v>109</v>
      </c>
      <c r="G503" s="1">
        <f t="shared" ca="1" si="97"/>
        <v>1978</v>
      </c>
      <c r="H503" s="1" t="str">
        <f ca="1">IFERROR(INDEX(Varmeinstallation!B:B,MATCH(INDIRECT($A$1&amp;"L"&amp;A503)*1,Varmeinstallation!A:A,0)),"Ingen varmeinstallationer")</f>
        <v>Fjernvarme/blokvarme (radiatorsystemer eller varmluftanlæg)</v>
      </c>
      <c r="I503" s="1" t="str">
        <f ca="1">IFERROR(INDEX(Opvarmningsmiddel!B:B,MATCH(INDIRECT($A$1&amp;"M"&amp;A503)*1,Opvarmningsmiddel!A:A,0)),"")</f>
        <v/>
      </c>
      <c r="J503" s="1">
        <f t="shared" ca="1" si="98"/>
        <v>0</v>
      </c>
      <c r="K503" s="1" t="str">
        <f ca="1">IFERROR(INDEX(Relationstabel!$C$3:$K$10,MATCH(VALUE(INDIRECT($A$1&amp;"L"&amp;A503)),Relationstabel!$A$3:$A$10,0),MATCH(IFERROR(VALUE(INDIRECT($A$1&amp;"M"&amp;A503)),0),Relationstabel!$C$1:$K$1,0)),"Ingen varmeinstallationer")</f>
        <v>Fjernvarme/ Blokvarme</v>
      </c>
      <c r="L503" s="1" t="str">
        <f ca="1">INDEX(Anvendelseskode!B:B,MATCH($E503,Anvendelseskode!$A:$A,0))</f>
        <v>Række-, kæde-, dobbelthus (lodret adskillelse mellem enhederne)</v>
      </c>
      <c r="M503" s="1" t="str">
        <f ca="1">INDEX(Anvendelseskode!C:C,MATCH($E503,Anvendelseskode!$A:$A,0))</f>
        <v>Række-, kæde og dobbelthuse</v>
      </c>
      <c r="N503" s="1" t="str">
        <f ca="1">INDEX(Anvendelseskode!D:D,MATCH($E503,Anvendelseskode!$A:$A,0))</f>
        <v>Private husholdninger</v>
      </c>
      <c r="O503" s="1" t="str">
        <f ca="1">IFERROR(INDEX(SBi!$2:$2,MATCH(G503,SBi!$1:$1,1)),SBi!$K$2)</f>
        <v>1973-1978</v>
      </c>
      <c r="P503" s="1">
        <f ca="1">IFERROR(INDEX(SBi!$C$3:$K$28,MATCH(E503,SBi!$B$3:$B$28,0),MATCH(O503,SBi!$C$2:$K$2,0)),0)</f>
        <v>112.6</v>
      </c>
      <c r="Q503" s="19">
        <f t="shared" ca="1" si="99"/>
        <v>12.273399999999999</v>
      </c>
      <c r="R503" s="19" t="str">
        <f ca="1">IFERROR(INDEX(VpD!$2:$2,MATCH(G503,VpD!$1:$1,1)),VpD!$I$2)</f>
        <v>1973-1978</v>
      </c>
      <c r="S503" s="1">
        <f ca="1">IFERROR(INDEX(VpD!$C$3:$I$27,MATCH(E503,VpD!$B$3:$B$27,0),MATCH(R503,VpD!$C$2:$I$2,0)),0)</f>
        <v>98</v>
      </c>
      <c r="T503" s="19">
        <f t="shared" ca="1" si="100"/>
        <v>10.682</v>
      </c>
      <c r="U503" s="14" t="str">
        <f t="shared" ca="1" si="101"/>
        <v xml:space="preserve">713716.5 </v>
      </c>
      <c r="V503" s="14" t="str">
        <f t="shared" ca="1" si="102"/>
        <v>6169662.81</v>
      </c>
      <c r="W503" s="14" t="str">
        <f t="shared" ca="1" si="103"/>
        <v>POINT(713716.5 6169662.81)</v>
      </c>
      <c r="X503" s="14" t="str">
        <f>IFERROR(INDEX(BygningOmraade!B:B,MATCH(A503,BygningOmraade!A:A,0)),"")</f>
        <v/>
      </c>
    </row>
    <row r="504" spans="1:24" s="14" customFormat="1" x14ac:dyDescent="0.25">
      <c r="A504" s="14">
        <f t="shared" si="91"/>
        <v>504</v>
      </c>
      <c r="B504" s="14" t="str">
        <f t="shared" ca="1" si="92"/>
        <v>1a575a16-2798-4d6b-86cb-512d7a392630</v>
      </c>
      <c r="C504" s="14" t="str">
        <f t="shared" ca="1" si="93"/>
        <v>0a3f507e-206a-32b8-e044-0003ba298018</v>
      </c>
      <c r="D504" s="14">
        <f t="shared" ca="1" si="94"/>
        <v>996041</v>
      </c>
      <c r="E504" s="1">
        <f t="shared" ca="1" si="95"/>
        <v>120</v>
      </c>
      <c r="F504" s="1">
        <f t="shared" ca="1" si="96"/>
        <v>129</v>
      </c>
      <c r="G504" s="1">
        <f t="shared" ca="1" si="97"/>
        <v>1974</v>
      </c>
      <c r="H504" s="1" t="str">
        <f ca="1">IFERROR(INDEX(Varmeinstallation!B:B,MATCH(INDIRECT($A$1&amp;"L"&amp;A504)*1,Varmeinstallation!A:A,0)),"Ingen varmeinstallationer")</f>
        <v>Centralvarme fra eget anlæg, et-kammer fyr</v>
      </c>
      <c r="I504" s="1" t="str">
        <f ca="1">IFERROR(INDEX(Opvarmningsmiddel!B:B,MATCH(INDIRECT($A$1&amp;"M"&amp;A504)*1,Opvarmningsmiddel!A:A,0)),"")</f>
        <v>Naturgas</v>
      </c>
      <c r="J504" s="1">
        <f t="shared" ca="1" si="98"/>
        <v>0</v>
      </c>
      <c r="K504" s="1" t="str">
        <f ca="1">IFERROR(INDEX(Relationstabel!$C$3:$K$10,MATCH(VALUE(INDIRECT($A$1&amp;"L"&amp;A504)),Relationstabel!$A$3:$A$10,0),MATCH(IFERROR(VALUE(INDIRECT($A$1&amp;"M"&amp;A504)),0),Relationstabel!$C$1:$K$1,0)),"Ingen varmeinstallationer")</f>
        <v>Naturgas</v>
      </c>
      <c r="L504" s="1" t="str">
        <f ca="1">INDEX(Anvendelseskode!B:B,MATCH($E504,Anvendelseskode!$A:$A,0))</f>
        <v>Fritliggende enfamilieshus (parcelhus)</v>
      </c>
      <c r="M504" s="1" t="str">
        <f ca="1">INDEX(Anvendelseskode!C:C,MATCH($E504,Anvendelseskode!$A:$A,0))</f>
        <v>Parcelhuse</v>
      </c>
      <c r="N504" s="1" t="str">
        <f ca="1">INDEX(Anvendelseskode!D:D,MATCH($E504,Anvendelseskode!$A:$A,0))</f>
        <v>Private husholdninger</v>
      </c>
      <c r="O504" s="1" t="str">
        <f ca="1">IFERROR(INDEX(SBi!$2:$2,MATCH(G504,SBi!$1:$1,1)),SBi!$K$2)</f>
        <v>1973-1978</v>
      </c>
      <c r="P504" s="1">
        <f ca="1">IFERROR(INDEX(SBi!$C$3:$K$28,MATCH(E504,SBi!$B$3:$B$28,0),MATCH(O504,SBi!$C$2:$K$2,0)),0)</f>
        <v>119.8</v>
      </c>
      <c r="Q504" s="19">
        <f t="shared" ca="1" si="99"/>
        <v>15.454199999999998</v>
      </c>
      <c r="R504" s="19" t="str">
        <f ca="1">IFERROR(INDEX(VpD!$2:$2,MATCH(G504,VpD!$1:$1,1)),VpD!$I$2)</f>
        <v>1973-1978</v>
      </c>
      <c r="S504" s="1">
        <f ca="1">IFERROR(INDEX(VpD!$C$3:$I$27,MATCH(E504,VpD!$B$3:$B$27,0),MATCH(R504,VpD!$C$2:$I$2,0)),0)</f>
        <v>117</v>
      </c>
      <c r="T504" s="19">
        <f t="shared" ca="1" si="100"/>
        <v>15.093</v>
      </c>
      <c r="U504" s="14" t="str">
        <f t="shared" ca="1" si="101"/>
        <v xml:space="preserve">712538.67 </v>
      </c>
      <c r="V504" s="14" t="str">
        <f t="shared" ca="1" si="102"/>
        <v>6168993.54</v>
      </c>
      <c r="W504" s="14" t="str">
        <f t="shared" ca="1" si="103"/>
        <v>POINT(712538.67 6168993.54)</v>
      </c>
      <c r="X504" s="14" t="str">
        <f>IFERROR(INDEX(BygningOmraade!B:B,MATCH(A504,BygningOmraade!A:A,0)),"")</f>
        <v/>
      </c>
    </row>
    <row r="505" spans="1:24" s="14" customFormat="1" x14ac:dyDescent="0.25">
      <c r="A505" s="14">
        <f t="shared" si="91"/>
        <v>505</v>
      </c>
      <c r="B505" s="14" t="str">
        <f t="shared" ca="1" si="92"/>
        <v>1a63deae-d755-426a-a66d-095af5cb4c7f</v>
      </c>
      <c r="C505" s="14" t="str">
        <f t="shared" ca="1" si="93"/>
        <v>777ab2bb-0e57-00a4-e044-00144f3ead67</v>
      </c>
      <c r="D505" s="14">
        <f t="shared" ca="1" si="94"/>
        <v>997031</v>
      </c>
      <c r="E505" s="1">
        <f t="shared" ca="1" si="95"/>
        <v>230</v>
      </c>
      <c r="F505" s="1">
        <f t="shared" ca="1" si="96"/>
        <v>20</v>
      </c>
      <c r="G505" s="1">
        <f t="shared" ca="1" si="97"/>
        <v>1965</v>
      </c>
      <c r="H505" s="1" t="str">
        <f ca="1">IFERROR(INDEX(Varmeinstallation!B:B,MATCH(INDIRECT($A$1&amp;"L"&amp;A505)*1,Varmeinstallation!A:A,0)),"Ingen varmeinstallationer")</f>
        <v>Ingen varmeinstallationer</v>
      </c>
      <c r="I505" s="1" t="str">
        <f ca="1">IFERROR(INDEX(Opvarmningsmiddel!B:B,MATCH(INDIRECT($A$1&amp;"M"&amp;A505)*1,Opvarmningsmiddel!A:A,0)),"")</f>
        <v/>
      </c>
      <c r="J505" s="1">
        <f t="shared" ca="1" si="98"/>
        <v>0</v>
      </c>
      <c r="K505" s="1" t="str">
        <f ca="1">IFERROR(INDEX(Relationstabel!$C$3:$K$10,MATCH(VALUE(INDIRECT($A$1&amp;"L"&amp;A505)),Relationstabel!$A$3:$A$10,0),MATCH(IFERROR(VALUE(INDIRECT($A$1&amp;"M"&amp;A505)),0),Relationstabel!$C$1:$K$1,0)),"Ingen varmeinstallationer")</f>
        <v>Ingen varmeinstallation</v>
      </c>
      <c r="L505" s="1" t="str">
        <f ca="1">INDEX(Anvendelseskode!B:B,MATCH($E505,Anvendelseskode!$A:$A,0))</f>
        <v>El-, gas-, vand- eller varmeværk forbrændingsanstalt m.v..</v>
      </c>
      <c r="M505" s="1" t="str">
        <f ca="1">INDEX(Anvendelseskode!C:C,MATCH($E505,Anvendelseskode!$A:$A,0))</f>
        <v>El-, gas-, vand- og varmeværker</v>
      </c>
      <c r="N505" s="1" t="str">
        <f ca="1">INDEX(Anvendelseskode!D:D,MATCH($E505,Anvendelseskode!$A:$A,0))</f>
        <v>Industri</v>
      </c>
      <c r="O505" s="1" t="str">
        <f ca="1">IFERROR(INDEX(SBi!$2:$2,MATCH(G505,SBi!$1:$1,1)),SBi!$K$2)</f>
        <v>1961-1972</v>
      </c>
      <c r="P505" s="1">
        <f ca="1">IFERROR(INDEX(SBi!$C$3:$K$28,MATCH(E505,SBi!$B$3:$B$28,0),MATCH(O505,SBi!$C$2:$K$2,0)),0)</f>
        <v>97</v>
      </c>
      <c r="Q505" s="19">
        <f t="shared" ca="1" si="99"/>
        <v>1.94</v>
      </c>
      <c r="R505" s="19" t="str">
        <f ca="1">IFERROR(INDEX(VpD!$2:$2,MATCH(G505,VpD!$1:$1,1)),VpD!$I$2)</f>
        <v>1961-1972</v>
      </c>
      <c r="S505" s="1">
        <f ca="1">IFERROR(INDEX(VpD!$C$3:$I$27,MATCH(E505,VpD!$B$3:$B$27,0),MATCH(R505,VpD!$C$2:$I$2,0)),0)</f>
        <v>97</v>
      </c>
      <c r="T505" s="19">
        <f t="shared" ca="1" si="100"/>
        <v>1.94</v>
      </c>
      <c r="U505" s="14" t="str">
        <f t="shared" ca="1" si="101"/>
        <v xml:space="preserve">713698.11 </v>
      </c>
      <c r="V505" s="14" t="str">
        <f t="shared" ca="1" si="102"/>
        <v>6169220.41</v>
      </c>
      <c r="W505" s="14" t="str">
        <f t="shared" ca="1" si="103"/>
        <v>POINT(713698.11 6169220.41)</v>
      </c>
      <c r="X505" s="14" t="str">
        <f>IFERROR(INDEX(BygningOmraade!B:B,MATCH(A505,BygningOmraade!A:A,0)),"")</f>
        <v/>
      </c>
    </row>
    <row r="506" spans="1:24" s="14" customFormat="1" x14ac:dyDescent="0.25">
      <c r="A506" s="14">
        <f t="shared" si="91"/>
        <v>506</v>
      </c>
      <c r="B506" s="14" t="str">
        <f t="shared" ca="1" si="92"/>
        <v>1a855b81-6468-4ada-9388-3043ab55c0e4</v>
      </c>
      <c r="C506" s="14" t="str">
        <f t="shared" ca="1" si="93"/>
        <v>0a3f507e-247d-32b8-e044-0003ba298018</v>
      </c>
      <c r="D506" s="14">
        <f t="shared" ca="1" si="94"/>
        <v>995658</v>
      </c>
      <c r="E506" s="1">
        <f t="shared" ca="1" si="95"/>
        <v>320</v>
      </c>
      <c r="F506" s="1">
        <f t="shared" ca="1" si="96"/>
        <v>379</v>
      </c>
      <c r="G506" s="1">
        <f t="shared" ca="1" si="97"/>
        <v>1959</v>
      </c>
      <c r="H506" s="1" t="str">
        <f ca="1">IFERROR(INDEX(Varmeinstallation!B:B,MATCH(INDIRECT($A$1&amp;"L"&amp;A506)*1,Varmeinstallation!A:A,0)),"Ingen varmeinstallationer")</f>
        <v>Centralvarme fra eget anlæg, et-kammer fyr</v>
      </c>
      <c r="I506" s="1" t="str">
        <f ca="1">IFERROR(INDEX(Opvarmningsmiddel!B:B,MATCH(INDIRECT($A$1&amp;"M"&amp;A506)*1,Opvarmningsmiddel!A:A,0)),"")</f>
        <v>Naturgas</v>
      </c>
      <c r="J506" s="1">
        <f t="shared" ca="1" si="98"/>
        <v>0</v>
      </c>
      <c r="K506" s="1" t="str">
        <f ca="1">IFERROR(INDEX(Relationstabel!$C$3:$K$10,MATCH(VALUE(INDIRECT($A$1&amp;"L"&amp;A506)),Relationstabel!$A$3:$A$10,0),MATCH(IFERROR(VALUE(INDIRECT($A$1&amp;"M"&amp;A506)),0),Relationstabel!$C$1:$K$1,0)),"Ingen varmeinstallationer")</f>
        <v>Naturgas</v>
      </c>
      <c r="L506" s="1" t="str">
        <f ca="1">INDEX(Anvendelseskode!B:B,MATCH($E506,Anvendelseskode!$A:$A,0))</f>
        <v>Bygning til kontor, handel, lager herunder offentlig administration</v>
      </c>
      <c r="M506" s="1" t="str">
        <f ca="1">INDEX(Anvendelseskode!C:C,MATCH($E506,Anvendelseskode!$A:$A,0))</f>
        <v>Kontor, handel, lager, off. adm.</v>
      </c>
      <c r="N506" s="1" t="str">
        <f ca="1">INDEX(Anvendelseskode!D:D,MATCH($E506,Anvendelseskode!$A:$A,0))</f>
        <v>Handel og servicevirksomheder</v>
      </c>
      <c r="O506" s="1" t="str">
        <f ca="1">IFERROR(INDEX(SBi!$2:$2,MATCH(G506,SBi!$1:$1,1)),SBi!$K$2)</f>
        <v>1951-1960</v>
      </c>
      <c r="P506" s="1">
        <f ca="1">IFERROR(INDEX(SBi!$C$3:$K$28,MATCH(E506,SBi!$B$3:$B$28,0),MATCH(O506,SBi!$C$2:$K$2,0)),0)</f>
        <v>126.7</v>
      </c>
      <c r="Q506" s="19">
        <f t="shared" ca="1" si="99"/>
        <v>48.019300000000001</v>
      </c>
      <c r="R506" s="19" t="str">
        <f ca="1">IFERROR(INDEX(VpD!$2:$2,MATCH(G506,VpD!$1:$1,1)),VpD!$I$2)</f>
        <v>1951-1960</v>
      </c>
      <c r="S506" s="1">
        <f ca="1">IFERROR(INDEX(VpD!$C$3:$I$27,MATCH(E506,VpD!$B$3:$B$27,0),MATCH(R506,VpD!$C$2:$I$2,0)),0)</f>
        <v>126</v>
      </c>
      <c r="T506" s="19">
        <f t="shared" ca="1" si="100"/>
        <v>47.753999999999998</v>
      </c>
      <c r="U506" s="14" t="str">
        <f t="shared" ca="1" si="101"/>
        <v xml:space="preserve">712341.78 </v>
      </c>
      <c r="V506" s="14" t="str">
        <f t="shared" ca="1" si="102"/>
        <v>6169512.01</v>
      </c>
      <c r="W506" s="14" t="str">
        <f t="shared" ca="1" si="103"/>
        <v>POINT(712341.78 6169512.01)</v>
      </c>
      <c r="X506" s="14" t="str">
        <f>IFERROR(INDEX(BygningOmraade!B:B,MATCH(A506,BygningOmraade!A:A,0)),"")</f>
        <v/>
      </c>
    </row>
    <row r="507" spans="1:24" s="14" customFormat="1" x14ac:dyDescent="0.25">
      <c r="A507" s="14">
        <f t="shared" si="91"/>
        <v>507</v>
      </c>
      <c r="B507" s="14" t="str">
        <f t="shared" ca="1" si="92"/>
        <v>1a97f9d7-deae-4d96-a74f-24bbb3eb463b</v>
      </c>
      <c r="C507" s="14" t="str">
        <f t="shared" ca="1" si="93"/>
        <v>0a3f507e-1e22-32b8-e044-0003ba298018</v>
      </c>
      <c r="D507" s="14">
        <f t="shared" ca="1" si="94"/>
        <v>996396</v>
      </c>
      <c r="E507" s="1">
        <f t="shared" ca="1" si="95"/>
        <v>120</v>
      </c>
      <c r="F507" s="1">
        <f t="shared" ca="1" si="96"/>
        <v>211</v>
      </c>
      <c r="G507" s="1">
        <f t="shared" ca="1" si="97"/>
        <v>2000</v>
      </c>
      <c r="H507" s="1" t="str">
        <f ca="1">IFERROR(INDEX(Varmeinstallation!B:B,MATCH(INDIRECT($A$1&amp;"L"&amp;A507)*1,Varmeinstallation!A:A,0)),"Ingen varmeinstallationer")</f>
        <v>Centralvarme fra eget anlæg, et-kammer fyr</v>
      </c>
      <c r="I507" s="1" t="str">
        <f ca="1">IFERROR(INDEX(Opvarmningsmiddel!B:B,MATCH(INDIRECT($A$1&amp;"M"&amp;A507)*1,Opvarmningsmiddel!A:A,0)),"")</f>
        <v>Naturgas</v>
      </c>
      <c r="J507" s="1">
        <f t="shared" ca="1" si="98"/>
        <v>90</v>
      </c>
      <c r="K507" s="1" t="str">
        <f ca="1">IFERROR(INDEX(Relationstabel!$C$3:$K$10,MATCH(VALUE(INDIRECT($A$1&amp;"L"&amp;A507)),Relationstabel!$A$3:$A$10,0),MATCH(IFERROR(VALUE(INDIRECT($A$1&amp;"M"&amp;A507)),0),Relationstabel!$C$1:$K$1,0)),"Ingen varmeinstallationer")</f>
        <v>Naturgas</v>
      </c>
      <c r="L507" s="1" t="str">
        <f ca="1">INDEX(Anvendelseskode!B:B,MATCH($E507,Anvendelseskode!$A:$A,0))</f>
        <v>Fritliggende enfamilieshus (parcelhus)</v>
      </c>
      <c r="M507" s="1" t="str">
        <f ca="1">INDEX(Anvendelseskode!C:C,MATCH($E507,Anvendelseskode!$A:$A,0))</f>
        <v>Parcelhuse</v>
      </c>
      <c r="N507" s="1" t="str">
        <f ca="1">INDEX(Anvendelseskode!D:D,MATCH($E507,Anvendelseskode!$A:$A,0))</f>
        <v>Private husholdninger</v>
      </c>
      <c r="O507" s="1" t="str">
        <f ca="1">IFERROR(INDEX(SBi!$2:$2,MATCH(G507,SBi!$1:$1,1)),SBi!$K$2)</f>
        <v>1999-2006</v>
      </c>
      <c r="P507" s="1">
        <f ca="1">IFERROR(INDEX(SBi!$C$3:$K$28,MATCH(E507,SBi!$B$3:$B$28,0),MATCH(O507,SBi!$C$2:$K$2,0)),0)</f>
        <v>83.9</v>
      </c>
      <c r="Q507" s="19">
        <f t="shared" ca="1" si="99"/>
        <v>17.702900000000003</v>
      </c>
      <c r="R507" s="19" t="str">
        <f ca="1">IFERROR(INDEX(VpD!$2:$2,MATCH(G507,VpD!$1:$1,1)),VpD!$I$2)</f>
        <v>&gt;1998</v>
      </c>
      <c r="S507" s="1">
        <f ca="1">IFERROR(INDEX(VpD!$C$3:$I$27,MATCH(E507,VpD!$B$3:$B$27,0),MATCH(R507,VpD!$C$2:$I$2,0)),0)</f>
        <v>72</v>
      </c>
      <c r="T507" s="19">
        <f t="shared" ca="1" si="100"/>
        <v>15.192</v>
      </c>
      <c r="U507" s="14" t="str">
        <f t="shared" ca="1" si="101"/>
        <v xml:space="preserve">713412.11 </v>
      </c>
      <c r="V507" s="14" t="str">
        <f t="shared" ca="1" si="102"/>
        <v>6168747.84</v>
      </c>
      <c r="W507" s="14" t="str">
        <f t="shared" ca="1" si="103"/>
        <v>POINT(713412.11 6168747.84)</v>
      </c>
      <c r="X507" s="14" t="str">
        <f>IFERROR(INDEX(BygningOmraade!B:B,MATCH(A507,BygningOmraade!A:A,0)),"")</f>
        <v/>
      </c>
    </row>
    <row r="508" spans="1:24" s="14" customFormat="1" x14ac:dyDescent="0.25">
      <c r="A508" s="14">
        <f t="shared" si="91"/>
        <v>508</v>
      </c>
      <c r="B508" s="14" t="str">
        <f t="shared" ca="1" si="92"/>
        <v>1a9fb379-5791-4ff5-8da1-7af85d5cad2e</v>
      </c>
      <c r="C508" s="14" t="str">
        <f t="shared" ca="1" si="93"/>
        <v>0a3f507e-20df-32b8-e044-0003ba298018</v>
      </c>
      <c r="D508" s="14">
        <f t="shared" ca="1" si="94"/>
        <v>997616</v>
      </c>
      <c r="E508" s="1">
        <f t="shared" ca="1" si="95"/>
        <v>120</v>
      </c>
      <c r="F508" s="1">
        <f t="shared" ca="1" si="96"/>
        <v>146</v>
      </c>
      <c r="G508" s="1">
        <f t="shared" ca="1" si="97"/>
        <v>1992</v>
      </c>
      <c r="H508" s="1" t="str">
        <f ca="1">IFERROR(INDEX(Varmeinstallation!B:B,MATCH(INDIRECT($A$1&amp;"L"&amp;A508)*1,Varmeinstallation!A:A,0)),"Ingen varmeinstallationer")</f>
        <v>Centralvarme fra eget anlæg, et-kammer fyr</v>
      </c>
      <c r="I508" s="1" t="str">
        <f ca="1">IFERROR(INDEX(Opvarmningsmiddel!B:B,MATCH(INDIRECT($A$1&amp;"M"&amp;A508)*1,Opvarmningsmiddel!A:A,0)),"")</f>
        <v>Flydende brændsel (olie, petroleum, flaskegas m.m.)</v>
      </c>
      <c r="J508" s="1">
        <f t="shared" ca="1" si="98"/>
        <v>2</v>
      </c>
      <c r="K508" s="1" t="str">
        <f ca="1">IFERROR(INDEX(Relationstabel!$C$3:$K$10,MATCH(VALUE(INDIRECT($A$1&amp;"L"&amp;A508)),Relationstabel!$A$3:$A$10,0),MATCH(IFERROR(VALUE(INDIRECT($A$1&amp;"M"&amp;A508)),0),Relationstabel!$C$1:$K$1,0)),"Ingen varmeinstallationer")</f>
        <v>Olie</v>
      </c>
      <c r="L508" s="1" t="str">
        <f ca="1">INDEX(Anvendelseskode!B:B,MATCH($E508,Anvendelseskode!$A:$A,0))</f>
        <v>Fritliggende enfamilieshus (parcelhus)</v>
      </c>
      <c r="M508" s="1" t="str">
        <f ca="1">INDEX(Anvendelseskode!C:C,MATCH($E508,Anvendelseskode!$A:$A,0))</f>
        <v>Parcelhuse</v>
      </c>
      <c r="N508" s="1" t="str">
        <f ca="1">INDEX(Anvendelseskode!D:D,MATCH($E508,Anvendelseskode!$A:$A,0))</f>
        <v>Private husholdninger</v>
      </c>
      <c r="O508" s="1" t="str">
        <f ca="1">IFERROR(INDEX(SBi!$2:$2,MATCH(G508,SBi!$1:$1,1)),SBi!$K$2)</f>
        <v>1979-1998</v>
      </c>
      <c r="P508" s="1">
        <f ca="1">IFERROR(INDEX(SBi!$C$3:$K$28,MATCH(E508,SBi!$B$3:$B$28,0),MATCH(O508,SBi!$C$2:$K$2,0)),0)</f>
        <v>105.4</v>
      </c>
      <c r="Q508" s="19">
        <f t="shared" ca="1" si="99"/>
        <v>15.388400000000001</v>
      </c>
      <c r="R508" s="19" t="str">
        <f ca="1">IFERROR(INDEX(VpD!$2:$2,MATCH(G508,VpD!$1:$1,1)),VpD!$I$2)</f>
        <v>1979-1998</v>
      </c>
      <c r="S508" s="1">
        <f ca="1">IFERROR(INDEX(VpD!$C$3:$I$27,MATCH(E508,VpD!$B$3:$B$27,0),MATCH(R508,VpD!$C$2:$I$2,0)),0)</f>
        <v>90</v>
      </c>
      <c r="T508" s="19">
        <f t="shared" ca="1" si="100"/>
        <v>13.14</v>
      </c>
      <c r="U508" s="14" t="str">
        <f t="shared" ca="1" si="101"/>
        <v xml:space="preserve">714319.54 </v>
      </c>
      <c r="V508" s="14" t="str">
        <f t="shared" ca="1" si="102"/>
        <v>6168731.62</v>
      </c>
      <c r="W508" s="14" t="str">
        <f t="shared" ca="1" si="103"/>
        <v>POINT(714319.54 6168731.62)</v>
      </c>
      <c r="X508" s="14" t="str">
        <f>IFERROR(INDEX(BygningOmraade!B:B,MATCH(A508,BygningOmraade!A:A,0)),"")</f>
        <v/>
      </c>
    </row>
    <row r="509" spans="1:24" s="14" customFormat="1" x14ac:dyDescent="0.25">
      <c r="A509" s="14">
        <f t="shared" si="91"/>
        <v>509</v>
      </c>
      <c r="B509" s="14" t="str">
        <f t="shared" ca="1" si="92"/>
        <v>1aa1f121-5f27-494f-8797-17bcc571d5bc</v>
      </c>
      <c r="C509" s="14" t="str">
        <f t="shared" ca="1" si="93"/>
        <v>0a3f507e-1ac1-32b8-e044-0003ba298018</v>
      </c>
      <c r="D509" s="14">
        <f t="shared" ca="1" si="94"/>
        <v>997263</v>
      </c>
      <c r="E509" s="1">
        <f t="shared" ca="1" si="95"/>
        <v>130</v>
      </c>
      <c r="F509" s="1">
        <f t="shared" ca="1" si="96"/>
        <v>110</v>
      </c>
      <c r="G509" s="1">
        <f t="shared" ca="1" si="97"/>
        <v>1966</v>
      </c>
      <c r="H509" s="1" t="str">
        <f ca="1">IFERROR(INDEX(Varmeinstallation!B:B,MATCH(INDIRECT($A$1&amp;"L"&amp;A509)*1,Varmeinstallation!A:A,0)),"Ingen varmeinstallationer")</f>
        <v>Fjernvarme/blokvarme (radiatorsystemer eller varmluftanlæg)</v>
      </c>
      <c r="I509" s="1" t="str">
        <f ca="1">IFERROR(INDEX(Opvarmningsmiddel!B:B,MATCH(INDIRECT($A$1&amp;"M"&amp;A509)*1,Opvarmningsmiddel!A:A,0)),"")</f>
        <v/>
      </c>
      <c r="J509" s="1">
        <f t="shared" ca="1" si="98"/>
        <v>0</v>
      </c>
      <c r="K509" s="1" t="str">
        <f ca="1">IFERROR(INDEX(Relationstabel!$C$3:$K$10,MATCH(VALUE(INDIRECT($A$1&amp;"L"&amp;A509)),Relationstabel!$A$3:$A$10,0),MATCH(IFERROR(VALUE(INDIRECT($A$1&amp;"M"&amp;A509)),0),Relationstabel!$C$1:$K$1,0)),"Ingen varmeinstallationer")</f>
        <v>Fjernvarme/ Blokvarme</v>
      </c>
      <c r="L509" s="1" t="str">
        <f ca="1">INDEX(Anvendelseskode!B:B,MATCH($E509,Anvendelseskode!$A:$A,0))</f>
        <v>Række-, kæde-, dobbelthus (lodret adskillelse mellem enhederne)</v>
      </c>
      <c r="M509" s="1" t="str">
        <f ca="1">INDEX(Anvendelseskode!C:C,MATCH($E509,Anvendelseskode!$A:$A,0))</f>
        <v>Række-, kæde og dobbelthuse</v>
      </c>
      <c r="N509" s="1" t="str">
        <f ca="1">INDEX(Anvendelseskode!D:D,MATCH($E509,Anvendelseskode!$A:$A,0))</f>
        <v>Private husholdninger</v>
      </c>
      <c r="O509" s="1" t="str">
        <f ca="1">IFERROR(INDEX(SBi!$2:$2,MATCH(G509,SBi!$1:$1,1)),SBi!$K$2)</f>
        <v>1961-1972</v>
      </c>
      <c r="P509" s="1">
        <f ca="1">IFERROR(INDEX(SBi!$C$3:$K$28,MATCH(E509,SBi!$B$3:$B$28,0),MATCH(O509,SBi!$C$2:$K$2,0)),0)</f>
        <v>119.9</v>
      </c>
      <c r="Q509" s="19">
        <f t="shared" ca="1" si="99"/>
        <v>13.189</v>
      </c>
      <c r="R509" s="19" t="str">
        <f ca="1">IFERROR(INDEX(VpD!$2:$2,MATCH(G509,VpD!$1:$1,1)),VpD!$I$2)</f>
        <v>1961-1972</v>
      </c>
      <c r="S509" s="1">
        <f ca="1">IFERROR(INDEX(VpD!$C$3:$I$27,MATCH(E509,VpD!$B$3:$B$27,0),MATCH(R509,VpD!$C$2:$I$2,0)),0)</f>
        <v>120</v>
      </c>
      <c r="T509" s="19">
        <f t="shared" ca="1" si="100"/>
        <v>13.2</v>
      </c>
      <c r="U509" s="14" t="str">
        <f t="shared" ca="1" si="101"/>
        <v xml:space="preserve">713711.5 </v>
      </c>
      <c r="V509" s="14" t="str">
        <f t="shared" ca="1" si="102"/>
        <v>6169245.23</v>
      </c>
      <c r="W509" s="14" t="str">
        <f t="shared" ca="1" si="103"/>
        <v>POINT(713711.5 6169245.23)</v>
      </c>
      <c r="X509" s="14" t="str">
        <f>IFERROR(INDEX(BygningOmraade!B:B,MATCH(A509,BygningOmraade!A:A,0)),"")</f>
        <v/>
      </c>
    </row>
    <row r="510" spans="1:24" s="14" customFormat="1" x14ac:dyDescent="0.25">
      <c r="A510" s="14">
        <f t="shared" si="91"/>
        <v>510</v>
      </c>
      <c r="B510" s="14" t="str">
        <f t="shared" ca="1" si="92"/>
        <v>1ab54bf2-3557-4c46-8a2c-643efa707df6</v>
      </c>
      <c r="C510" s="14" t="str">
        <f t="shared" ca="1" si="93"/>
        <v>0a3f507e-22d2-32b8-e044-0003ba298018</v>
      </c>
      <c r="D510" s="14">
        <f t="shared" ca="1" si="94"/>
        <v>995239</v>
      </c>
      <c r="E510" s="1">
        <f t="shared" ca="1" si="95"/>
        <v>120</v>
      </c>
      <c r="F510" s="1">
        <f t="shared" ca="1" si="96"/>
        <v>140</v>
      </c>
      <c r="G510" s="1">
        <f t="shared" ca="1" si="97"/>
        <v>1969</v>
      </c>
      <c r="H510" s="1" t="str">
        <f ca="1">IFERROR(INDEX(Varmeinstallation!B:B,MATCH(INDIRECT($A$1&amp;"L"&amp;A510)*1,Varmeinstallation!A:A,0)),"Ingen varmeinstallationer")</f>
        <v>Centralvarme fra eget anlæg, et-kammer fyr</v>
      </c>
      <c r="I510" s="1" t="str">
        <f ca="1">IFERROR(INDEX(Opvarmningsmiddel!B:B,MATCH(INDIRECT($A$1&amp;"M"&amp;A510)*1,Opvarmningsmiddel!A:A,0)),"")</f>
        <v>Naturgas</v>
      </c>
      <c r="J510" s="1">
        <f t="shared" ca="1" si="98"/>
        <v>0</v>
      </c>
      <c r="K510" s="1" t="str">
        <f ca="1">IFERROR(INDEX(Relationstabel!$C$3:$K$10,MATCH(VALUE(INDIRECT($A$1&amp;"L"&amp;A510)),Relationstabel!$A$3:$A$10,0),MATCH(IFERROR(VALUE(INDIRECT($A$1&amp;"M"&amp;A510)),0),Relationstabel!$C$1:$K$1,0)),"Ingen varmeinstallationer")</f>
        <v>Naturgas</v>
      </c>
      <c r="L510" s="1" t="str">
        <f ca="1">INDEX(Anvendelseskode!B:B,MATCH($E510,Anvendelseskode!$A:$A,0))</f>
        <v>Fritliggende enfamilieshus (parcelhus)</v>
      </c>
      <c r="M510" s="1" t="str">
        <f ca="1">INDEX(Anvendelseskode!C:C,MATCH($E510,Anvendelseskode!$A:$A,0))</f>
        <v>Parcelhuse</v>
      </c>
      <c r="N510" s="1" t="str">
        <f ca="1">INDEX(Anvendelseskode!D:D,MATCH($E510,Anvendelseskode!$A:$A,0))</f>
        <v>Private husholdninger</v>
      </c>
      <c r="O510" s="1" t="str">
        <f ca="1">IFERROR(INDEX(SBi!$2:$2,MATCH(G510,SBi!$1:$1,1)),SBi!$K$2)</f>
        <v>1961-1972</v>
      </c>
      <c r="P510" s="1">
        <f ca="1">IFERROR(INDEX(SBi!$C$3:$K$28,MATCH(E510,SBi!$B$3:$B$28,0),MATCH(O510,SBi!$C$2:$K$2,0)),0)</f>
        <v>134.30000000000001</v>
      </c>
      <c r="Q510" s="19">
        <f t="shared" ca="1" si="99"/>
        <v>18.802</v>
      </c>
      <c r="R510" s="19" t="str">
        <f ca="1">IFERROR(INDEX(VpD!$2:$2,MATCH(G510,VpD!$1:$1,1)),VpD!$I$2)</f>
        <v>1961-1972</v>
      </c>
      <c r="S510" s="1">
        <f ca="1">IFERROR(INDEX(VpD!$C$3:$I$27,MATCH(E510,VpD!$B$3:$B$27,0),MATCH(R510,VpD!$C$2:$I$2,0)),0)</f>
        <v>143</v>
      </c>
      <c r="T510" s="19">
        <f t="shared" ca="1" si="100"/>
        <v>20.02</v>
      </c>
      <c r="U510" s="14" t="str">
        <f t="shared" ca="1" si="101"/>
        <v xml:space="preserve">711815.08 </v>
      </c>
      <c r="V510" s="14" t="str">
        <f t="shared" ca="1" si="102"/>
        <v>6172085.96</v>
      </c>
      <c r="W510" s="14" t="str">
        <f t="shared" ca="1" si="103"/>
        <v>POINT(711815.08 6172085.96)</v>
      </c>
      <c r="X510" s="14" t="str">
        <f>IFERROR(INDEX(BygningOmraade!B:B,MATCH(A510,BygningOmraade!A:A,0)),"")</f>
        <v/>
      </c>
    </row>
    <row r="511" spans="1:24" s="14" customFormat="1" x14ac:dyDescent="0.25">
      <c r="A511" s="14">
        <f t="shared" si="91"/>
        <v>511</v>
      </c>
      <c r="B511" s="14" t="str">
        <f t="shared" ca="1" si="92"/>
        <v>1acc33de-8955-4e42-97aa-7244343f0c2b</v>
      </c>
      <c r="C511" s="14" t="str">
        <f t="shared" ca="1" si="93"/>
        <v>0a3f507e-215b-32b8-e044-0003ba298018</v>
      </c>
      <c r="D511" s="14">
        <f t="shared" ca="1" si="94"/>
        <v>997164</v>
      </c>
      <c r="E511" s="1">
        <f t="shared" ca="1" si="95"/>
        <v>130</v>
      </c>
      <c r="F511" s="1">
        <f t="shared" ca="1" si="96"/>
        <v>109</v>
      </c>
      <c r="G511" s="1">
        <f t="shared" ca="1" si="97"/>
        <v>1978</v>
      </c>
      <c r="H511" s="1" t="str">
        <f ca="1">IFERROR(INDEX(Varmeinstallation!B:B,MATCH(INDIRECT($A$1&amp;"L"&amp;A511)*1,Varmeinstallation!A:A,0)),"Ingen varmeinstallationer")</f>
        <v>Fjernvarme/blokvarme (radiatorsystemer eller varmluftanlæg)</v>
      </c>
      <c r="I511" s="1" t="str">
        <f ca="1">IFERROR(INDEX(Opvarmningsmiddel!B:B,MATCH(INDIRECT($A$1&amp;"M"&amp;A511)*1,Opvarmningsmiddel!A:A,0)),"")</f>
        <v/>
      </c>
      <c r="J511" s="1">
        <f t="shared" ca="1" si="98"/>
        <v>0</v>
      </c>
      <c r="K511" s="1" t="str">
        <f ca="1">IFERROR(INDEX(Relationstabel!$C$3:$K$10,MATCH(VALUE(INDIRECT($A$1&amp;"L"&amp;A511)),Relationstabel!$A$3:$A$10,0),MATCH(IFERROR(VALUE(INDIRECT($A$1&amp;"M"&amp;A511)),0),Relationstabel!$C$1:$K$1,0)),"Ingen varmeinstallationer")</f>
        <v>Fjernvarme/ Blokvarme</v>
      </c>
      <c r="L511" s="1" t="str">
        <f ca="1">INDEX(Anvendelseskode!B:B,MATCH($E511,Anvendelseskode!$A:$A,0))</f>
        <v>Række-, kæde-, dobbelthus (lodret adskillelse mellem enhederne)</v>
      </c>
      <c r="M511" s="1" t="str">
        <f ca="1">INDEX(Anvendelseskode!C:C,MATCH($E511,Anvendelseskode!$A:$A,0))</f>
        <v>Række-, kæde og dobbelthuse</v>
      </c>
      <c r="N511" s="1" t="str">
        <f ca="1">INDEX(Anvendelseskode!D:D,MATCH($E511,Anvendelseskode!$A:$A,0))</f>
        <v>Private husholdninger</v>
      </c>
      <c r="O511" s="1" t="str">
        <f ca="1">IFERROR(INDEX(SBi!$2:$2,MATCH(G511,SBi!$1:$1,1)),SBi!$K$2)</f>
        <v>1973-1978</v>
      </c>
      <c r="P511" s="1">
        <f ca="1">IFERROR(INDEX(SBi!$C$3:$K$28,MATCH(E511,SBi!$B$3:$B$28,0),MATCH(O511,SBi!$C$2:$K$2,0)),0)</f>
        <v>112.6</v>
      </c>
      <c r="Q511" s="19">
        <f t="shared" ca="1" si="99"/>
        <v>12.273399999999999</v>
      </c>
      <c r="R511" s="19" t="str">
        <f ca="1">IFERROR(INDEX(VpD!$2:$2,MATCH(G511,VpD!$1:$1,1)),VpD!$I$2)</f>
        <v>1973-1978</v>
      </c>
      <c r="S511" s="1">
        <f ca="1">IFERROR(INDEX(VpD!$C$3:$I$27,MATCH(E511,VpD!$B$3:$B$27,0),MATCH(R511,VpD!$C$2:$I$2,0)),0)</f>
        <v>98</v>
      </c>
      <c r="T511" s="19">
        <f t="shared" ca="1" si="100"/>
        <v>10.682</v>
      </c>
      <c r="U511" s="14" t="str">
        <f t="shared" ca="1" si="101"/>
        <v xml:space="preserve">713750 </v>
      </c>
      <c r="V511" s="14" t="str">
        <f t="shared" ca="1" si="102"/>
        <v>6169496.2</v>
      </c>
      <c r="W511" s="14" t="str">
        <f t="shared" ca="1" si="103"/>
        <v>POINT(713750 6169496.2)</v>
      </c>
      <c r="X511" s="14" t="str">
        <f>IFERROR(INDEX(BygningOmraade!B:B,MATCH(A511,BygningOmraade!A:A,0)),"")</f>
        <v/>
      </c>
    </row>
    <row r="512" spans="1:24" s="14" customFormat="1" x14ac:dyDescent="0.25">
      <c r="A512" s="14">
        <f t="shared" si="91"/>
        <v>512</v>
      </c>
      <c r="B512" s="14" t="str">
        <f t="shared" ca="1" si="92"/>
        <v>1ace710d-5900-452e-9bcb-a47fe0b7d527</v>
      </c>
      <c r="C512" s="14" t="str">
        <f t="shared" ca="1" si="93"/>
        <v>0a3f507e-236f-32b8-e044-0003ba298018</v>
      </c>
      <c r="D512" s="14">
        <f t="shared" ca="1" si="94"/>
        <v>995865</v>
      </c>
      <c r="E512" s="1">
        <f t="shared" ca="1" si="95"/>
        <v>120</v>
      </c>
      <c r="F512" s="1">
        <f t="shared" ca="1" si="96"/>
        <v>144</v>
      </c>
      <c r="G512" s="1">
        <f t="shared" ca="1" si="97"/>
        <v>1970</v>
      </c>
      <c r="H512" s="1" t="str">
        <f ca="1">IFERROR(INDEX(Varmeinstallation!B:B,MATCH(INDIRECT($A$1&amp;"L"&amp;A512)*1,Varmeinstallation!A:A,0)),"Ingen varmeinstallationer")</f>
        <v>Centralvarme fra eget anlæg, et-kammer fyr</v>
      </c>
      <c r="I512" s="1" t="str">
        <f ca="1">IFERROR(INDEX(Opvarmningsmiddel!B:B,MATCH(INDIRECT($A$1&amp;"M"&amp;A512)*1,Opvarmningsmiddel!A:A,0)),"")</f>
        <v>Naturgas</v>
      </c>
      <c r="J512" s="1">
        <f t="shared" ca="1" si="98"/>
        <v>0</v>
      </c>
      <c r="K512" s="1" t="str">
        <f ca="1">IFERROR(INDEX(Relationstabel!$C$3:$K$10,MATCH(VALUE(INDIRECT($A$1&amp;"L"&amp;A512)),Relationstabel!$A$3:$A$10,0),MATCH(IFERROR(VALUE(INDIRECT($A$1&amp;"M"&amp;A512)),0),Relationstabel!$C$1:$K$1,0)),"Ingen varmeinstallationer")</f>
        <v>Naturgas</v>
      </c>
      <c r="L512" s="1" t="str">
        <f ca="1">INDEX(Anvendelseskode!B:B,MATCH($E512,Anvendelseskode!$A:$A,0))</f>
        <v>Fritliggende enfamilieshus (parcelhus)</v>
      </c>
      <c r="M512" s="1" t="str">
        <f ca="1">INDEX(Anvendelseskode!C:C,MATCH($E512,Anvendelseskode!$A:$A,0))</f>
        <v>Parcelhuse</v>
      </c>
      <c r="N512" s="1" t="str">
        <f ca="1">INDEX(Anvendelseskode!D:D,MATCH($E512,Anvendelseskode!$A:$A,0))</f>
        <v>Private husholdninger</v>
      </c>
      <c r="O512" s="1" t="str">
        <f ca="1">IFERROR(INDEX(SBi!$2:$2,MATCH(G512,SBi!$1:$1,1)),SBi!$K$2)</f>
        <v>1961-1972</v>
      </c>
      <c r="P512" s="1">
        <f ca="1">IFERROR(INDEX(SBi!$C$3:$K$28,MATCH(E512,SBi!$B$3:$B$28,0),MATCH(O512,SBi!$C$2:$K$2,0)),0)</f>
        <v>134.30000000000001</v>
      </c>
      <c r="Q512" s="19">
        <f t="shared" ca="1" si="99"/>
        <v>19.339200000000002</v>
      </c>
      <c r="R512" s="19" t="str">
        <f ca="1">IFERROR(INDEX(VpD!$2:$2,MATCH(G512,VpD!$1:$1,1)),VpD!$I$2)</f>
        <v>1961-1972</v>
      </c>
      <c r="S512" s="1">
        <f ca="1">IFERROR(INDEX(VpD!$C$3:$I$27,MATCH(E512,VpD!$B$3:$B$27,0),MATCH(R512,VpD!$C$2:$I$2,0)),0)</f>
        <v>143</v>
      </c>
      <c r="T512" s="19">
        <f t="shared" ca="1" si="100"/>
        <v>20.591999999999999</v>
      </c>
      <c r="U512" s="14" t="str">
        <f t="shared" ca="1" si="101"/>
        <v xml:space="preserve">712089.53 </v>
      </c>
      <c r="V512" s="14" t="str">
        <f t="shared" ca="1" si="102"/>
        <v>6169369.38</v>
      </c>
      <c r="W512" s="14" t="str">
        <f t="shared" ca="1" si="103"/>
        <v>POINT(712089.53 6169369.38)</v>
      </c>
      <c r="X512" s="14" t="str">
        <f>IFERROR(INDEX(BygningOmraade!B:B,MATCH(A512,BygningOmraade!A:A,0)),"")</f>
        <v/>
      </c>
    </row>
    <row r="513" spans="1:24" s="14" customFormat="1" x14ac:dyDescent="0.25">
      <c r="A513" s="14">
        <f t="shared" si="91"/>
        <v>513</v>
      </c>
      <c r="B513" s="14" t="str">
        <f t="shared" ca="1" si="92"/>
        <v>1ad84d08-1af6-4fac-b83e-2f22c5d67491</v>
      </c>
      <c r="C513" s="14" t="str">
        <f t="shared" ca="1" si="93"/>
        <v>0a3f507e-22c7-32b8-e044-0003ba298018</v>
      </c>
      <c r="D513" s="14">
        <f t="shared" ca="1" si="94"/>
        <v>995436</v>
      </c>
      <c r="E513" s="1">
        <f t="shared" ca="1" si="95"/>
        <v>130</v>
      </c>
      <c r="F513" s="1">
        <f t="shared" ca="1" si="96"/>
        <v>107</v>
      </c>
      <c r="G513" s="1">
        <f t="shared" ca="1" si="97"/>
        <v>1970</v>
      </c>
      <c r="H513" s="1" t="str">
        <f ca="1">IFERROR(INDEX(Varmeinstallation!B:B,MATCH(INDIRECT($A$1&amp;"L"&amp;A513)*1,Varmeinstallation!A:A,0)),"Ingen varmeinstallationer")</f>
        <v>Fjernvarme/blokvarme (radiatorsystemer eller varmluftanlæg)</v>
      </c>
      <c r="I513" s="1" t="str">
        <f ca="1">IFERROR(INDEX(Opvarmningsmiddel!B:B,MATCH(INDIRECT($A$1&amp;"M"&amp;A513)*1,Opvarmningsmiddel!A:A,0)),"")</f>
        <v/>
      </c>
      <c r="J513" s="1">
        <f t="shared" ca="1" si="98"/>
        <v>0</v>
      </c>
      <c r="K513" s="1" t="str">
        <f ca="1">IFERROR(INDEX(Relationstabel!$C$3:$K$10,MATCH(VALUE(INDIRECT($A$1&amp;"L"&amp;A513)),Relationstabel!$A$3:$A$10,0),MATCH(IFERROR(VALUE(INDIRECT($A$1&amp;"M"&amp;A513)),0),Relationstabel!$C$1:$K$1,0)),"Ingen varmeinstallationer")</f>
        <v>Fjernvarme/ Blokvarme</v>
      </c>
      <c r="L513" s="1" t="str">
        <f ca="1">INDEX(Anvendelseskode!B:B,MATCH($E513,Anvendelseskode!$A:$A,0))</f>
        <v>Række-, kæde-, dobbelthus (lodret adskillelse mellem enhederne)</v>
      </c>
      <c r="M513" s="1" t="str">
        <f ca="1">INDEX(Anvendelseskode!C:C,MATCH($E513,Anvendelseskode!$A:$A,0))</f>
        <v>Række-, kæde og dobbelthuse</v>
      </c>
      <c r="N513" s="1" t="str">
        <f ca="1">INDEX(Anvendelseskode!D:D,MATCH($E513,Anvendelseskode!$A:$A,0))</f>
        <v>Private husholdninger</v>
      </c>
      <c r="O513" s="1" t="str">
        <f ca="1">IFERROR(INDEX(SBi!$2:$2,MATCH(G513,SBi!$1:$1,1)),SBi!$K$2)</f>
        <v>1961-1972</v>
      </c>
      <c r="P513" s="1">
        <f ca="1">IFERROR(INDEX(SBi!$C$3:$K$28,MATCH(E513,SBi!$B$3:$B$28,0),MATCH(O513,SBi!$C$2:$K$2,0)),0)</f>
        <v>119.9</v>
      </c>
      <c r="Q513" s="19">
        <f t="shared" ca="1" si="99"/>
        <v>12.829300000000002</v>
      </c>
      <c r="R513" s="19" t="str">
        <f ca="1">IFERROR(INDEX(VpD!$2:$2,MATCH(G513,VpD!$1:$1,1)),VpD!$I$2)</f>
        <v>1961-1972</v>
      </c>
      <c r="S513" s="1">
        <f ca="1">IFERROR(INDEX(VpD!$C$3:$I$27,MATCH(E513,VpD!$B$3:$B$27,0),MATCH(R513,VpD!$C$2:$I$2,0)),0)</f>
        <v>120</v>
      </c>
      <c r="T513" s="19">
        <f t="shared" ca="1" si="100"/>
        <v>12.84</v>
      </c>
      <c r="U513" s="14" t="str">
        <f t="shared" ca="1" si="101"/>
        <v xml:space="preserve">711965.55 </v>
      </c>
      <c r="V513" s="14" t="str">
        <f t="shared" ca="1" si="102"/>
        <v>6171982.6</v>
      </c>
      <c r="W513" s="14" t="str">
        <f t="shared" ca="1" si="103"/>
        <v>POINT(711965.55 6171982.6)</v>
      </c>
      <c r="X513" s="14" t="str">
        <f>IFERROR(INDEX(BygningOmraade!B:B,MATCH(A513,BygningOmraade!A:A,0)),"")</f>
        <v/>
      </c>
    </row>
    <row r="514" spans="1:24" s="14" customFormat="1" x14ac:dyDescent="0.25">
      <c r="A514" s="14">
        <f t="shared" si="91"/>
        <v>514</v>
      </c>
      <c r="B514" s="14" t="str">
        <f t="shared" ca="1" si="92"/>
        <v>1b21c3aa-1b33-4a2c-bee0-a18b159d83df</v>
      </c>
      <c r="C514" s="14" t="str">
        <f t="shared" ca="1" si="93"/>
        <v>0a3f507e-1a07-32b8-e044-0003ba298018</v>
      </c>
      <c r="D514" s="14">
        <f t="shared" ca="1" si="94"/>
        <v>994500</v>
      </c>
      <c r="E514" s="1">
        <f t="shared" ca="1" si="95"/>
        <v>130</v>
      </c>
      <c r="F514" s="1">
        <f t="shared" ca="1" si="96"/>
        <v>117</v>
      </c>
      <c r="G514" s="1">
        <f t="shared" ca="1" si="97"/>
        <v>1975</v>
      </c>
      <c r="H514" s="1" t="str">
        <f ca="1">IFERROR(INDEX(Varmeinstallation!B:B,MATCH(INDIRECT($A$1&amp;"L"&amp;A514)*1,Varmeinstallation!A:A,0)),"Ingen varmeinstallationer")</f>
        <v>Elovne, elpaneler</v>
      </c>
      <c r="I514" s="1" t="str">
        <f ca="1">IFERROR(INDEX(Opvarmningsmiddel!B:B,MATCH(INDIRECT($A$1&amp;"M"&amp;A514)*1,Opvarmningsmiddel!A:A,0)),"")</f>
        <v>Elektricitet</v>
      </c>
      <c r="J514" s="1">
        <f t="shared" ca="1" si="98"/>
        <v>0</v>
      </c>
      <c r="K514" s="1" t="str">
        <f ca="1">IFERROR(INDEX(Relationstabel!$C$3:$K$10,MATCH(VALUE(INDIRECT($A$1&amp;"L"&amp;A514)),Relationstabel!$A$3:$A$10,0),MATCH(IFERROR(VALUE(INDIRECT($A$1&amp;"M"&amp;A514)),0),Relationstabel!$C$1:$K$1,0)),"Ingen varmeinstallationer")</f>
        <v>Elvarme</v>
      </c>
      <c r="L514" s="1" t="str">
        <f ca="1">INDEX(Anvendelseskode!B:B,MATCH($E514,Anvendelseskode!$A:$A,0))</f>
        <v>Række-, kæde-, dobbelthus (lodret adskillelse mellem enhederne)</v>
      </c>
      <c r="M514" s="1" t="str">
        <f ca="1">INDEX(Anvendelseskode!C:C,MATCH($E514,Anvendelseskode!$A:$A,0))</f>
        <v>Række-, kæde og dobbelthuse</v>
      </c>
      <c r="N514" s="1" t="str">
        <f ca="1">INDEX(Anvendelseskode!D:D,MATCH($E514,Anvendelseskode!$A:$A,0))</f>
        <v>Private husholdninger</v>
      </c>
      <c r="O514" s="1" t="str">
        <f ca="1">IFERROR(INDEX(SBi!$2:$2,MATCH(G514,SBi!$1:$1,1)),SBi!$K$2)</f>
        <v>1973-1978</v>
      </c>
      <c r="P514" s="1">
        <f ca="1">IFERROR(INDEX(SBi!$C$3:$K$28,MATCH(E514,SBi!$B$3:$B$28,0),MATCH(O514,SBi!$C$2:$K$2,0)),0)</f>
        <v>112.6</v>
      </c>
      <c r="Q514" s="19">
        <f t="shared" ca="1" si="99"/>
        <v>13.174199999999999</v>
      </c>
      <c r="R514" s="19" t="str">
        <f ca="1">IFERROR(INDEX(VpD!$2:$2,MATCH(G514,VpD!$1:$1,1)),VpD!$I$2)</f>
        <v>1973-1978</v>
      </c>
      <c r="S514" s="1">
        <f ca="1">IFERROR(INDEX(VpD!$C$3:$I$27,MATCH(E514,VpD!$B$3:$B$27,0),MATCH(R514,VpD!$C$2:$I$2,0)),0)</f>
        <v>98</v>
      </c>
      <c r="T514" s="19">
        <f t="shared" ca="1" si="100"/>
        <v>11.465999999999999</v>
      </c>
      <c r="U514" s="14" t="str">
        <f t="shared" ca="1" si="101"/>
        <v xml:space="preserve">711506.95 </v>
      </c>
      <c r="V514" s="14" t="str">
        <f t="shared" ca="1" si="102"/>
        <v>6172269.24</v>
      </c>
      <c r="W514" s="14" t="str">
        <f t="shared" ca="1" si="103"/>
        <v>POINT(711506.95 6172269.24)</v>
      </c>
      <c r="X514" s="14" t="str">
        <f>IFERROR(INDEX(BygningOmraade!B:B,MATCH(A514,BygningOmraade!A:A,0)),"")</f>
        <v/>
      </c>
    </row>
    <row r="515" spans="1:24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1b276cbc-2327-46b8-ba8d-530f13aa49a8</v>
      </c>
      <c r="C515" s="14" t="str">
        <f t="shared" ref="C515:C578" ca="1" si="106">INDIRECT($A$1&amp;"C"&amp;A515)</f>
        <v>0a3f507e-18b9-32b8-e044-0003ba298018</v>
      </c>
      <c r="D515" s="14">
        <f t="shared" ref="D515:D578" ca="1" si="107">INDIRECT($A$1&amp;"D"&amp;A515)</f>
        <v>994208</v>
      </c>
      <c r="E515" s="1">
        <f t="shared" ref="E515:E578" ca="1" si="108">ROUNDDOWN(INDIRECT($A$1&amp;"E"&amp;A515),-1)</f>
        <v>130</v>
      </c>
      <c r="F515" s="1">
        <f t="shared" ref="F515:F578" ca="1" si="109">INDIRECT($A$1&amp;"G"&amp;A515)+INDIRECT($A$1&amp;"H"&amp;A515)+INDIRECT($A$1&amp;"I"&amp;A515)*0.5</f>
        <v>137</v>
      </c>
      <c r="G515" s="1">
        <f t="shared" ref="G515:G578" ca="1" si="110">MAX(INDIRECT($A$1&amp;"J"&amp;A515),INDIRECT($A$1&amp;"K"&amp;A515))</f>
        <v>2019</v>
      </c>
      <c r="H515" s="1" t="str">
        <f ca="1">IFERROR(INDEX(Varmeinstallation!B:B,MATCH(INDIRECT($A$1&amp;"L"&amp;A515)*1,Varmeinstallation!A:A,0)),"Ingen varmeinstallationer")</f>
        <v>Fjernvarme/blokvarme (radiatorsystemer eller varmluftanlæg)</v>
      </c>
      <c r="I515" s="1" t="str">
        <f ca="1">IFERROR(INDEX(Opvarmningsmiddel!B:B,MATCH(INDIRECT($A$1&amp;"M"&amp;A515)*1,Opvarmningsmiddel!A:A,0)),"")</f>
        <v/>
      </c>
      <c r="J515" s="1">
        <f t="shared" ref="J515:J578" ca="1" si="111">VALUE(INDIRECT($A$1&amp;"N"&amp;A515))</f>
        <v>0</v>
      </c>
      <c r="K515" s="1" t="str">
        <f ca="1">IFERROR(INDEX(Relationstabel!$C$3:$K$10,MATCH(VALUE(INDIRECT($A$1&amp;"L"&amp;A515)),Relationstabel!$A$3:$A$10,0),MATCH(IFERROR(VALUE(INDIRECT($A$1&amp;"M"&amp;A515)),0),Relationstabel!$C$1:$K$1,0)),"Ingen varmeinstallationer")</f>
        <v>Fjernvarme/ Blokvarme</v>
      </c>
      <c r="L515" s="1" t="str">
        <f ca="1">INDEX(Anvendelseskode!B:B,MATCH($E515,Anvendelseskode!$A:$A,0))</f>
        <v>Række-, kæde-, dobbelthus (lodret adskillelse mellem enhederne)</v>
      </c>
      <c r="M515" s="1" t="str">
        <f ca="1">INDEX(Anvendelseskode!C:C,MATCH($E515,Anvendelseskode!$A:$A,0))</f>
        <v>Række-, kæde og dobbelthuse</v>
      </c>
      <c r="N515" s="1" t="str">
        <f ca="1">INDEX(Anvendelseskode!D:D,MATCH($E515,Anvendelseskode!$A:$A,0))</f>
        <v>Private husholdninger</v>
      </c>
      <c r="O515" s="1" t="str">
        <f ca="1">IFERROR(INDEX(SBi!$2:$2,MATCH(G515,SBi!$1:$1,1)),SBi!$K$2)</f>
        <v>Efter 2006</v>
      </c>
      <c r="P515" s="1">
        <f ca="1">IFERROR(INDEX(SBi!$C$3:$K$28,MATCH(E515,SBi!$B$3:$B$28,0),MATCH(O515,SBi!$C$2:$K$2,0)),0)</f>
        <v>66.400000000000006</v>
      </c>
      <c r="Q515" s="19">
        <f t="shared" ref="Q515:Q578" ca="1" si="112">P515*F515/1000</f>
        <v>9.0968000000000018</v>
      </c>
      <c r="R515" s="19" t="str">
        <f ca="1">IFERROR(INDEX(VpD!$2:$2,MATCH(G515,VpD!$1:$1,1)),VpD!$I$2)</f>
        <v>&gt;1998</v>
      </c>
      <c r="S515" s="1">
        <f ca="1">IFERROR(INDEX(VpD!$C$3:$I$27,MATCH(E515,VpD!$B$3:$B$27,0),MATCH(R515,VpD!$C$2:$I$2,0)),0)</f>
        <v>65</v>
      </c>
      <c r="T515" s="19">
        <f t="shared" ref="T515:T578" ca="1" si="113">S515*F515/1000</f>
        <v>8.9049999999999994</v>
      </c>
      <c r="U515" s="14" t="str">
        <f t="shared" ref="U515:U578" ca="1" si="114">IFERROR(SUBSTITUTE(LEFT(W515,FIND(" ",W515)),"POINT(",""),"")</f>
        <v xml:space="preserve">711376.6 </v>
      </c>
      <c r="V515" s="14" t="str">
        <f t="shared" ref="V515:V578" ca="1" si="115">IFERROR(SUBSTITUTE(RIGHT(W515,LEN(W515)-FIND(" ",W515)),")",""),"")</f>
        <v>6171757.95</v>
      </c>
      <c r="W515" s="14" t="str">
        <f t="shared" ref="W515:W578" ca="1" si="116">INDIRECT($A$1&amp;"o"&amp;A515)</f>
        <v>POINT(711376.6 6171757.95)</v>
      </c>
      <c r="X515" s="14" t="str">
        <f>IFERROR(INDEX(BygningOmraade!B:B,MATCH(A515,BygningOmraade!A:A,0)),"")</f>
        <v/>
      </c>
    </row>
    <row r="516" spans="1:24" s="14" customFormat="1" x14ac:dyDescent="0.25">
      <c r="A516" s="14">
        <f t="shared" si="104"/>
        <v>516</v>
      </c>
      <c r="B516" s="14" t="str">
        <f t="shared" ca="1" si="105"/>
        <v>1b3170ba-376e-44f5-8f53-3eefd5c905d6</v>
      </c>
      <c r="C516" s="14" t="str">
        <f t="shared" ca="1" si="106"/>
        <v>0a3f507e-23c6-32b8-e044-0003ba298018</v>
      </c>
      <c r="D516" s="14">
        <f t="shared" ca="1" si="107"/>
        <v>2590360</v>
      </c>
      <c r="E516" s="1">
        <f t="shared" ca="1" si="108"/>
        <v>310</v>
      </c>
      <c r="F516" s="1">
        <f t="shared" ca="1" si="109"/>
        <v>189</v>
      </c>
      <c r="G516" s="1">
        <f t="shared" ca="1" si="110"/>
        <v>1972</v>
      </c>
      <c r="H516" s="1" t="str">
        <f ca="1">IFERROR(INDEX(Varmeinstallation!B:B,MATCH(INDIRECT($A$1&amp;"L"&amp;A516)*1,Varmeinstallation!A:A,0)),"Ingen varmeinstallationer")</f>
        <v>Centralvarme fra eget anlæg, et-kammer fyr</v>
      </c>
      <c r="I516" s="1" t="str">
        <f ca="1">IFERROR(INDEX(Opvarmningsmiddel!B:B,MATCH(INDIRECT($A$1&amp;"M"&amp;A516)*1,Opvarmningsmiddel!A:A,0)),"")</f>
        <v>Flydende brændsel (olie, petroleum, flaskegas m.m.)</v>
      </c>
      <c r="J516" s="1">
        <f t="shared" ca="1" si="111"/>
        <v>0</v>
      </c>
      <c r="K516" s="1" t="str">
        <f ca="1">IFERROR(INDEX(Relationstabel!$C$3:$K$10,MATCH(VALUE(INDIRECT($A$1&amp;"L"&amp;A516)),Relationstabel!$A$3:$A$10,0),MATCH(IFERROR(VALUE(INDIRECT($A$1&amp;"M"&amp;A516)),0),Relationstabel!$C$1:$K$1,0)),"Ingen varmeinstallationer")</f>
        <v>Olie</v>
      </c>
      <c r="L516" s="1" t="str">
        <f ca="1">INDEX(Anvendelseskode!B:B,MATCH($E516,Anvendelseskode!$A:$A,0))</f>
        <v>Transport- og garageanlæg (fragtmandshal, lufthavnsbygning, banegårdsbygning, parkeringshus).</v>
      </c>
      <c r="M516" s="1" t="str">
        <f ca="1">INDEX(Anvendelseskode!C:C,MATCH($E516,Anvendelseskode!$A:$A,0))</f>
        <v>Transport- eller garageanlæg</v>
      </c>
      <c r="N516" s="1" t="str">
        <f ca="1">INDEX(Anvendelseskode!D:D,MATCH($E516,Anvendelseskode!$A:$A,0))</f>
        <v>Handel og servicevirksomheder</v>
      </c>
      <c r="O516" s="1" t="str">
        <f ca="1">IFERROR(INDEX(SBi!$2:$2,MATCH(G516,SBi!$1:$1,1)),SBi!$K$2)</f>
        <v>1961-1972</v>
      </c>
      <c r="P516" s="1">
        <f ca="1">IFERROR(INDEX(SBi!$C$3:$K$28,MATCH(E516,SBi!$B$3:$B$28,0),MATCH(O516,SBi!$C$2:$K$2,0)),0)</f>
        <v>100</v>
      </c>
      <c r="Q516" s="19">
        <f t="shared" ca="1" si="112"/>
        <v>18.899999999999999</v>
      </c>
      <c r="R516" s="19" t="str">
        <f ca="1">IFERROR(INDEX(VpD!$2:$2,MATCH(G516,VpD!$1:$1,1)),VpD!$I$2)</f>
        <v>1961-1972</v>
      </c>
      <c r="S516" s="1">
        <f ca="1">IFERROR(INDEX(VpD!$C$3:$I$27,MATCH(E516,VpD!$B$3:$B$27,0),MATCH(R516,VpD!$C$2:$I$2,0)),0)</f>
        <v>100</v>
      </c>
      <c r="T516" s="19">
        <f t="shared" ca="1" si="113"/>
        <v>18.899999999999999</v>
      </c>
      <c r="U516" s="14" t="str">
        <f t="shared" ca="1" si="114"/>
        <v xml:space="preserve">713319.44 </v>
      </c>
      <c r="V516" s="14" t="str">
        <f t="shared" ca="1" si="115"/>
        <v>6169375.19</v>
      </c>
      <c r="W516" s="14" t="str">
        <f t="shared" ca="1" si="116"/>
        <v>POINT(713319.44 6169375.19)</v>
      </c>
      <c r="X516" s="14" t="str">
        <f>IFERROR(INDEX(BygningOmraade!B:B,MATCH(A516,BygningOmraade!A:A,0)),"")</f>
        <v/>
      </c>
    </row>
    <row r="517" spans="1:24" s="14" customFormat="1" x14ac:dyDescent="0.25">
      <c r="A517" s="14">
        <f t="shared" si="104"/>
        <v>517</v>
      </c>
      <c r="B517" s="14" t="str">
        <f t="shared" ca="1" si="105"/>
        <v>1b3650e7-d415-4f5e-990b-aaca15fe6c75</v>
      </c>
      <c r="C517" s="14" t="str">
        <f t="shared" ca="1" si="106"/>
        <v>0a3f507e-2096-32b8-e044-0003ba298018</v>
      </c>
      <c r="D517" s="14">
        <f t="shared" ca="1" si="107"/>
        <v>994150</v>
      </c>
      <c r="E517" s="1">
        <f t="shared" ca="1" si="108"/>
        <v>140</v>
      </c>
      <c r="F517" s="1">
        <f t="shared" ca="1" si="109"/>
        <v>218</v>
      </c>
      <c r="G517" s="1">
        <f t="shared" ca="1" si="110"/>
        <v>1991</v>
      </c>
      <c r="H517" s="1" t="str">
        <f ca="1">IFERROR(INDEX(Varmeinstallation!B:B,MATCH(INDIRECT($A$1&amp;"L"&amp;A517)*1,Varmeinstallation!A:A,0)),"Ingen varmeinstallationer")</f>
        <v>Fjernvarme/blokvarme (radiatorsystemer eller varmluftanlæg)</v>
      </c>
      <c r="I517" s="1" t="str">
        <f ca="1">IFERROR(INDEX(Opvarmningsmiddel!B:B,MATCH(INDIRECT($A$1&amp;"M"&amp;A517)*1,Opvarmningsmiddel!A:A,0)),"")</f>
        <v/>
      </c>
      <c r="J517" s="1">
        <f t="shared" ca="1" si="111"/>
        <v>0</v>
      </c>
      <c r="K517" s="1" t="str">
        <f ca="1">IFERROR(INDEX(Relationstabel!$C$3:$K$10,MATCH(VALUE(INDIRECT($A$1&amp;"L"&amp;A517)),Relationstabel!$A$3:$A$10,0),MATCH(IFERROR(VALUE(INDIRECT($A$1&amp;"M"&amp;A517)),0),Relationstabel!$C$1:$K$1,0)),"Ingen varmeinstallationer")</f>
        <v>Fjernvarme/ Blokvarme</v>
      </c>
      <c r="L517" s="1" t="str">
        <f ca="1">INDEX(Anvendelseskode!B:B,MATCH($E517,Anvendelseskode!$A:$A,0))</f>
        <v>Etageboligbebyggelse</v>
      </c>
      <c r="M517" s="1" t="str">
        <f ca="1">INDEX(Anvendelseskode!C:C,MATCH($E517,Anvendelseskode!$A:$A,0))</f>
        <v>Etageboligbebyggelse</v>
      </c>
      <c r="N517" s="1" t="str">
        <f ca="1">INDEX(Anvendelseskode!D:D,MATCH($E517,Anvendelseskode!$A:$A,0))</f>
        <v>Private husholdninger</v>
      </c>
      <c r="O517" s="1" t="str">
        <f ca="1">IFERROR(INDEX(SBi!$2:$2,MATCH(G517,SBi!$1:$1,1)),SBi!$K$2)</f>
        <v>1979-1998</v>
      </c>
      <c r="P517" s="1">
        <f ca="1">IFERROR(INDEX(SBi!$C$3:$K$28,MATCH(E517,SBi!$B$3:$B$28,0),MATCH(O517,SBi!$C$2:$K$2,0)),0)</f>
        <v>108.5</v>
      </c>
      <c r="Q517" s="19">
        <f t="shared" ca="1" si="112"/>
        <v>23.652999999999999</v>
      </c>
      <c r="R517" s="19" t="str">
        <f ca="1">IFERROR(INDEX(VpD!$2:$2,MATCH(G517,VpD!$1:$1,1)),VpD!$I$2)</f>
        <v>1979-1998</v>
      </c>
      <c r="S517" s="1">
        <f ca="1">IFERROR(INDEX(VpD!$C$3:$I$27,MATCH(E517,VpD!$B$3:$B$27,0),MATCH(R517,VpD!$C$2:$I$2,0)),0)</f>
        <v>80</v>
      </c>
      <c r="T517" s="19">
        <f t="shared" ca="1" si="113"/>
        <v>17.440000000000001</v>
      </c>
      <c r="U517" s="14" t="str">
        <f t="shared" ca="1" si="114"/>
        <v xml:space="preserve">711515.27 </v>
      </c>
      <c r="V517" s="14" t="str">
        <f t="shared" ca="1" si="115"/>
        <v>6172642.32</v>
      </c>
      <c r="W517" s="14" t="str">
        <f t="shared" ca="1" si="116"/>
        <v>POINT(711515.27 6172642.32)</v>
      </c>
      <c r="X517" s="14" t="str">
        <f>IFERROR(INDEX(BygningOmraade!B:B,MATCH(A517,BygningOmraade!A:A,0)),"")</f>
        <v/>
      </c>
    </row>
    <row r="518" spans="1:24" s="14" customFormat="1" x14ac:dyDescent="0.25">
      <c r="A518" s="14">
        <f t="shared" si="104"/>
        <v>518</v>
      </c>
      <c r="B518" s="14" t="str">
        <f t="shared" ca="1" si="105"/>
        <v>1b398bea-c6bb-48df-9735-795ece75bc09</v>
      </c>
      <c r="C518" s="14" t="str">
        <f t="shared" ca="1" si="106"/>
        <v>0a3f507e-2212-32b8-e044-0003ba298018</v>
      </c>
      <c r="D518" s="14">
        <f t="shared" ca="1" si="107"/>
        <v>995934</v>
      </c>
      <c r="E518" s="1">
        <f t="shared" ca="1" si="108"/>
        <v>120</v>
      </c>
      <c r="F518" s="1">
        <f t="shared" ca="1" si="109"/>
        <v>136</v>
      </c>
      <c r="G518" s="1">
        <f t="shared" ca="1" si="110"/>
        <v>1974</v>
      </c>
      <c r="H518" s="1" t="str">
        <f ca="1">IFERROR(INDEX(Varmeinstallation!B:B,MATCH(INDIRECT($A$1&amp;"L"&amp;A518)*1,Varmeinstallation!A:A,0)),"Ingen varmeinstallationer")</f>
        <v>Centralvarme fra eget anlæg, et-kammer fyr</v>
      </c>
      <c r="I518" s="1" t="str">
        <f ca="1">IFERROR(INDEX(Opvarmningsmiddel!B:B,MATCH(INDIRECT($A$1&amp;"M"&amp;A518)*1,Opvarmningsmiddel!A:A,0)),"")</f>
        <v>Naturgas</v>
      </c>
      <c r="J518" s="1">
        <f t="shared" ca="1" si="111"/>
        <v>0</v>
      </c>
      <c r="K518" s="1" t="str">
        <f ca="1">IFERROR(INDEX(Relationstabel!$C$3:$K$10,MATCH(VALUE(INDIRECT($A$1&amp;"L"&amp;A518)),Relationstabel!$A$3:$A$10,0),MATCH(IFERROR(VALUE(INDIRECT($A$1&amp;"M"&amp;A518)),0),Relationstabel!$C$1:$K$1,0)),"Ingen varmeinstallationer")</f>
        <v>Naturgas</v>
      </c>
      <c r="L518" s="1" t="str">
        <f ca="1">INDEX(Anvendelseskode!B:B,MATCH($E518,Anvendelseskode!$A:$A,0))</f>
        <v>Fritliggende enfamilieshus (parcelhus)</v>
      </c>
      <c r="M518" s="1" t="str">
        <f ca="1">INDEX(Anvendelseskode!C:C,MATCH($E518,Anvendelseskode!$A:$A,0))</f>
        <v>Parcelhuse</v>
      </c>
      <c r="N518" s="1" t="str">
        <f ca="1">INDEX(Anvendelseskode!D:D,MATCH($E518,Anvendelseskode!$A:$A,0))</f>
        <v>Private husholdninger</v>
      </c>
      <c r="O518" s="1" t="str">
        <f ca="1">IFERROR(INDEX(SBi!$2:$2,MATCH(G518,SBi!$1:$1,1)),SBi!$K$2)</f>
        <v>1973-1978</v>
      </c>
      <c r="P518" s="1">
        <f ca="1">IFERROR(INDEX(SBi!$C$3:$K$28,MATCH(E518,SBi!$B$3:$B$28,0),MATCH(O518,SBi!$C$2:$K$2,0)),0)</f>
        <v>119.8</v>
      </c>
      <c r="Q518" s="19">
        <f t="shared" ca="1" si="112"/>
        <v>16.2928</v>
      </c>
      <c r="R518" s="19" t="str">
        <f ca="1">IFERROR(INDEX(VpD!$2:$2,MATCH(G518,VpD!$1:$1,1)),VpD!$I$2)</f>
        <v>1973-1978</v>
      </c>
      <c r="S518" s="1">
        <f ca="1">IFERROR(INDEX(VpD!$C$3:$I$27,MATCH(E518,VpD!$B$3:$B$27,0),MATCH(R518,VpD!$C$2:$I$2,0)),0)</f>
        <v>117</v>
      </c>
      <c r="T518" s="19">
        <f t="shared" ca="1" si="113"/>
        <v>15.912000000000001</v>
      </c>
      <c r="U518" s="14" t="str">
        <f t="shared" ca="1" si="114"/>
        <v xml:space="preserve">712762.29 </v>
      </c>
      <c r="V518" s="14" t="str">
        <f t="shared" ca="1" si="115"/>
        <v>6169256.49</v>
      </c>
      <c r="W518" s="14" t="str">
        <f t="shared" ca="1" si="116"/>
        <v>POINT(712762.29 6169256.49)</v>
      </c>
      <c r="X518" s="14" t="str">
        <f>IFERROR(INDEX(BygningOmraade!B:B,MATCH(A518,BygningOmraade!A:A,0)),"")</f>
        <v/>
      </c>
    </row>
    <row r="519" spans="1:24" s="14" customFormat="1" x14ac:dyDescent="0.25">
      <c r="A519" s="14">
        <f t="shared" si="104"/>
        <v>519</v>
      </c>
      <c r="B519" s="14" t="str">
        <f t="shared" ca="1" si="105"/>
        <v>1b3eadc1-f5db-4e2f-94b5-b758de20a8bf</v>
      </c>
      <c r="C519" s="14" t="str">
        <f t="shared" ca="1" si="106"/>
        <v>0a3f507e-1a3a-32b8-e044-0003ba298018</v>
      </c>
      <c r="D519" s="14">
        <f t="shared" ca="1" si="107"/>
        <v>997121</v>
      </c>
      <c r="E519" s="1">
        <f t="shared" ca="1" si="108"/>
        <v>120</v>
      </c>
      <c r="F519" s="1">
        <f t="shared" ca="1" si="109"/>
        <v>114</v>
      </c>
      <c r="G519" s="1">
        <f t="shared" ca="1" si="110"/>
        <v>1994</v>
      </c>
      <c r="H519" s="1" t="str">
        <f ca="1">IFERROR(INDEX(Varmeinstallation!B:B,MATCH(INDIRECT($A$1&amp;"L"&amp;A519)*1,Varmeinstallation!A:A,0)),"Ingen varmeinstallationer")</f>
        <v>Centralvarme fra eget anlæg, et-kammer fyr</v>
      </c>
      <c r="I519" s="1" t="str">
        <f ca="1">IFERROR(INDEX(Opvarmningsmiddel!B:B,MATCH(INDIRECT($A$1&amp;"M"&amp;A519)*1,Opvarmningsmiddel!A:A,0)),"")</f>
        <v>Flydende brændsel (olie, petroleum, flaskegas m.m.)</v>
      </c>
      <c r="J519" s="1">
        <f t="shared" ca="1" si="111"/>
        <v>2</v>
      </c>
      <c r="K519" s="1" t="str">
        <f ca="1">IFERROR(INDEX(Relationstabel!$C$3:$K$10,MATCH(VALUE(INDIRECT($A$1&amp;"L"&amp;A519)),Relationstabel!$A$3:$A$10,0),MATCH(IFERROR(VALUE(INDIRECT($A$1&amp;"M"&amp;A519)),0),Relationstabel!$C$1:$K$1,0)),"Ingen varmeinstallationer")</f>
        <v>Olie</v>
      </c>
      <c r="L519" s="1" t="str">
        <f ca="1">INDEX(Anvendelseskode!B:B,MATCH($E519,Anvendelseskode!$A:$A,0))</f>
        <v>Fritliggende enfamilieshus (parcelhus)</v>
      </c>
      <c r="M519" s="1" t="str">
        <f ca="1">INDEX(Anvendelseskode!C:C,MATCH($E519,Anvendelseskode!$A:$A,0))</f>
        <v>Parcelhuse</v>
      </c>
      <c r="N519" s="1" t="str">
        <f ca="1">INDEX(Anvendelseskode!D:D,MATCH($E519,Anvendelseskode!$A:$A,0))</f>
        <v>Private husholdninger</v>
      </c>
      <c r="O519" s="1" t="str">
        <f ca="1">IFERROR(INDEX(SBi!$2:$2,MATCH(G519,SBi!$1:$1,1)),SBi!$K$2)</f>
        <v>1979-1998</v>
      </c>
      <c r="P519" s="1">
        <f ca="1">IFERROR(INDEX(SBi!$C$3:$K$28,MATCH(E519,SBi!$B$3:$B$28,0),MATCH(O519,SBi!$C$2:$K$2,0)),0)</f>
        <v>105.4</v>
      </c>
      <c r="Q519" s="19">
        <f t="shared" ca="1" si="112"/>
        <v>12.015600000000001</v>
      </c>
      <c r="R519" s="19" t="str">
        <f ca="1">IFERROR(INDEX(VpD!$2:$2,MATCH(G519,VpD!$1:$1,1)),VpD!$I$2)</f>
        <v>1979-1998</v>
      </c>
      <c r="S519" s="1">
        <f ca="1">IFERROR(INDEX(VpD!$C$3:$I$27,MATCH(E519,VpD!$B$3:$B$27,0),MATCH(R519,VpD!$C$2:$I$2,0)),0)</f>
        <v>90</v>
      </c>
      <c r="T519" s="19">
        <f t="shared" ca="1" si="113"/>
        <v>10.26</v>
      </c>
      <c r="U519" s="14" t="str">
        <f t="shared" ca="1" si="114"/>
        <v xml:space="preserve">713783.83 </v>
      </c>
      <c r="V519" s="14" t="str">
        <f t="shared" ca="1" si="115"/>
        <v>6169077.27</v>
      </c>
      <c r="W519" s="14" t="str">
        <f t="shared" ca="1" si="116"/>
        <v>POINT(713783.83 6169077.27)</v>
      </c>
      <c r="X519" s="14" t="str">
        <f>IFERROR(INDEX(BygningOmraade!B:B,MATCH(A519,BygningOmraade!A:A,0)),"")</f>
        <v/>
      </c>
    </row>
    <row r="520" spans="1:24" s="14" customFormat="1" x14ac:dyDescent="0.25">
      <c r="A520" s="14">
        <f t="shared" si="104"/>
        <v>520</v>
      </c>
      <c r="B520" s="14" t="str">
        <f t="shared" ca="1" si="105"/>
        <v>1b4032a6-6b10-4dc6-be41-a44ae267dba5</v>
      </c>
      <c r="C520" s="14" t="str">
        <f t="shared" ca="1" si="106"/>
        <v>0a3f507e-22ea-32b8-e044-0003ba298018</v>
      </c>
      <c r="D520" s="14">
        <f t="shared" ca="1" si="107"/>
        <v>995492</v>
      </c>
      <c r="E520" s="1">
        <f t="shared" ca="1" si="108"/>
        <v>130</v>
      </c>
      <c r="F520" s="1">
        <f t="shared" ca="1" si="109"/>
        <v>107</v>
      </c>
      <c r="G520" s="1">
        <f t="shared" ca="1" si="110"/>
        <v>1970</v>
      </c>
      <c r="H520" s="1" t="str">
        <f ca="1">IFERROR(INDEX(Varmeinstallation!B:B,MATCH(INDIRECT($A$1&amp;"L"&amp;A520)*1,Varmeinstallation!A:A,0)),"Ingen varmeinstallationer")</f>
        <v>Fjernvarme/blokvarme (radiatorsystemer eller varmluftanlæg)</v>
      </c>
      <c r="I520" s="1" t="str">
        <f ca="1">IFERROR(INDEX(Opvarmningsmiddel!B:B,MATCH(INDIRECT($A$1&amp;"M"&amp;A520)*1,Opvarmningsmiddel!A:A,0)),"")</f>
        <v/>
      </c>
      <c r="J520" s="1">
        <f t="shared" ca="1" si="111"/>
        <v>0</v>
      </c>
      <c r="K520" s="1" t="str">
        <f ca="1">IFERROR(INDEX(Relationstabel!$C$3:$K$10,MATCH(VALUE(INDIRECT($A$1&amp;"L"&amp;A520)),Relationstabel!$A$3:$A$10,0),MATCH(IFERROR(VALUE(INDIRECT($A$1&amp;"M"&amp;A520)),0),Relationstabel!$C$1:$K$1,0)),"Ingen varmeinstallationer")</f>
        <v>Fjernvarme/ Blokvarme</v>
      </c>
      <c r="L520" s="1" t="str">
        <f ca="1">INDEX(Anvendelseskode!B:B,MATCH($E520,Anvendelseskode!$A:$A,0))</f>
        <v>Række-, kæde-, dobbelthus (lodret adskillelse mellem enhederne)</v>
      </c>
      <c r="M520" s="1" t="str">
        <f ca="1">INDEX(Anvendelseskode!C:C,MATCH($E520,Anvendelseskode!$A:$A,0))</f>
        <v>Række-, kæde og dobbelthuse</v>
      </c>
      <c r="N520" s="1" t="str">
        <f ca="1">INDEX(Anvendelseskode!D:D,MATCH($E520,Anvendelseskode!$A:$A,0))</f>
        <v>Private husholdninger</v>
      </c>
      <c r="O520" s="1" t="str">
        <f ca="1">IFERROR(INDEX(SBi!$2:$2,MATCH(G520,SBi!$1:$1,1)),SBi!$K$2)</f>
        <v>1961-1972</v>
      </c>
      <c r="P520" s="1">
        <f ca="1">IFERROR(INDEX(SBi!$C$3:$K$28,MATCH(E520,SBi!$B$3:$B$28,0),MATCH(O520,SBi!$C$2:$K$2,0)),0)</f>
        <v>119.9</v>
      </c>
      <c r="Q520" s="19">
        <f t="shared" ca="1" si="112"/>
        <v>12.829300000000002</v>
      </c>
      <c r="R520" s="19" t="str">
        <f ca="1">IFERROR(INDEX(VpD!$2:$2,MATCH(G520,VpD!$1:$1,1)),VpD!$I$2)</f>
        <v>1961-1972</v>
      </c>
      <c r="S520" s="1">
        <f ca="1">IFERROR(INDEX(VpD!$C$3:$I$27,MATCH(E520,VpD!$B$3:$B$27,0),MATCH(R520,VpD!$C$2:$I$2,0)),0)</f>
        <v>120</v>
      </c>
      <c r="T520" s="19">
        <f t="shared" ca="1" si="113"/>
        <v>12.84</v>
      </c>
      <c r="U520" s="14" t="str">
        <f t="shared" ca="1" si="114"/>
        <v xml:space="preserve">711925.79 </v>
      </c>
      <c r="V520" s="14" t="str">
        <f t="shared" ca="1" si="115"/>
        <v>6172032.43</v>
      </c>
      <c r="W520" s="14" t="str">
        <f t="shared" ca="1" si="116"/>
        <v>POINT(711925.79 6172032.43)</v>
      </c>
      <c r="X520" s="14" t="str">
        <f>IFERROR(INDEX(BygningOmraade!B:B,MATCH(A520,BygningOmraade!A:A,0)),"")</f>
        <v/>
      </c>
    </row>
    <row r="521" spans="1:24" s="14" customFormat="1" x14ac:dyDescent="0.25">
      <c r="A521" s="14">
        <f t="shared" si="104"/>
        <v>521</v>
      </c>
      <c r="B521" s="14" t="str">
        <f t="shared" ca="1" si="105"/>
        <v>1b4d2f86-aebf-4aa7-b96f-baa8984b386f</v>
      </c>
      <c r="C521" s="14" t="str">
        <f t="shared" ca="1" si="106"/>
        <v>0a3f507e-2308-32b8-e044-0003ba298018</v>
      </c>
      <c r="D521" s="14">
        <f t="shared" ca="1" si="107"/>
        <v>995438</v>
      </c>
      <c r="E521" s="1">
        <f t="shared" ca="1" si="108"/>
        <v>130</v>
      </c>
      <c r="F521" s="1">
        <f t="shared" ca="1" si="109"/>
        <v>107</v>
      </c>
      <c r="G521" s="1">
        <f t="shared" ca="1" si="110"/>
        <v>1983</v>
      </c>
      <c r="H521" s="1" t="str">
        <f ca="1">IFERROR(INDEX(Varmeinstallation!B:B,MATCH(INDIRECT($A$1&amp;"L"&amp;A521)*1,Varmeinstallation!A:A,0)),"Ingen varmeinstallationer")</f>
        <v>Fjernvarme/blokvarme (radiatorsystemer eller varmluftanlæg)</v>
      </c>
      <c r="I521" s="1" t="str">
        <f ca="1">IFERROR(INDEX(Opvarmningsmiddel!B:B,MATCH(INDIRECT($A$1&amp;"M"&amp;A521)*1,Opvarmningsmiddel!A:A,0)),"")</f>
        <v/>
      </c>
      <c r="J521" s="1">
        <f t="shared" ca="1" si="111"/>
        <v>2</v>
      </c>
      <c r="K521" s="1" t="str">
        <f ca="1">IFERROR(INDEX(Relationstabel!$C$3:$K$10,MATCH(VALUE(INDIRECT($A$1&amp;"L"&amp;A521)),Relationstabel!$A$3:$A$10,0),MATCH(IFERROR(VALUE(INDIRECT($A$1&amp;"M"&amp;A521)),0),Relationstabel!$C$1:$K$1,0)),"Ingen varmeinstallationer")</f>
        <v>Fjernvarme/ Blokvarme</v>
      </c>
      <c r="L521" s="1" t="str">
        <f ca="1">INDEX(Anvendelseskode!B:B,MATCH($E521,Anvendelseskode!$A:$A,0))</f>
        <v>Række-, kæde-, dobbelthus (lodret adskillelse mellem enhederne)</v>
      </c>
      <c r="M521" s="1" t="str">
        <f ca="1">INDEX(Anvendelseskode!C:C,MATCH($E521,Anvendelseskode!$A:$A,0))</f>
        <v>Række-, kæde og dobbelthuse</v>
      </c>
      <c r="N521" s="1" t="str">
        <f ca="1">INDEX(Anvendelseskode!D:D,MATCH($E521,Anvendelseskode!$A:$A,0))</f>
        <v>Private husholdninger</v>
      </c>
      <c r="O521" s="1" t="str">
        <f ca="1">IFERROR(INDEX(SBi!$2:$2,MATCH(G521,SBi!$1:$1,1)),SBi!$K$2)</f>
        <v>1979-1998</v>
      </c>
      <c r="P521" s="1">
        <f ca="1">IFERROR(INDEX(SBi!$C$3:$K$28,MATCH(E521,SBi!$B$3:$B$28,0),MATCH(O521,SBi!$C$2:$K$2,0)),0)</f>
        <v>96.8</v>
      </c>
      <c r="Q521" s="19">
        <f t="shared" ca="1" si="112"/>
        <v>10.3576</v>
      </c>
      <c r="R521" s="19" t="str">
        <f ca="1">IFERROR(INDEX(VpD!$2:$2,MATCH(G521,VpD!$1:$1,1)),VpD!$I$2)</f>
        <v>1979-1998</v>
      </c>
      <c r="S521" s="1">
        <f ca="1">IFERROR(INDEX(VpD!$C$3:$I$27,MATCH(E521,VpD!$B$3:$B$27,0),MATCH(R521,VpD!$C$2:$I$2,0)),0)</f>
        <v>74</v>
      </c>
      <c r="T521" s="19">
        <f t="shared" ca="1" si="113"/>
        <v>7.9180000000000001</v>
      </c>
      <c r="U521" s="14" t="str">
        <f t="shared" ca="1" si="114"/>
        <v xml:space="preserve">711966.11 </v>
      </c>
      <c r="V521" s="14" t="str">
        <f t="shared" ca="1" si="115"/>
        <v>6172170.72</v>
      </c>
      <c r="W521" s="14" t="str">
        <f t="shared" ca="1" si="116"/>
        <v>POINT(711966.11 6172170.72)</v>
      </c>
      <c r="X521" s="14" t="str">
        <f>IFERROR(INDEX(BygningOmraade!B:B,MATCH(A521,BygningOmraade!A:A,0)),"")</f>
        <v/>
      </c>
    </row>
    <row r="522" spans="1:24" s="14" customFormat="1" x14ac:dyDescent="0.25">
      <c r="A522" s="14">
        <f t="shared" si="104"/>
        <v>522</v>
      </c>
      <c r="B522" s="14" t="str">
        <f t="shared" ca="1" si="105"/>
        <v>1b7ff091-c338-4127-b703-7f6d3ed071ae</v>
      </c>
      <c r="C522" s="14" t="str">
        <f t="shared" ca="1" si="106"/>
        <v>0a3f507e-1e6f-32b8-e044-0003ba298018</v>
      </c>
      <c r="D522" s="14">
        <f t="shared" ca="1" si="107"/>
        <v>994790</v>
      </c>
      <c r="E522" s="1">
        <f t="shared" ca="1" si="108"/>
        <v>120</v>
      </c>
      <c r="F522" s="1">
        <f t="shared" ca="1" si="109"/>
        <v>143</v>
      </c>
      <c r="G522" s="1">
        <f t="shared" ca="1" si="110"/>
        <v>1971</v>
      </c>
      <c r="H522" s="1" t="str">
        <f ca="1">IFERROR(INDEX(Varmeinstallation!B:B,MATCH(INDIRECT($A$1&amp;"L"&amp;A522)*1,Varmeinstallation!A:A,0)),"Ingen varmeinstallationer")</f>
        <v>Centralvarme fra eget anlæg, et-kammer fyr</v>
      </c>
      <c r="I522" s="1" t="str">
        <f ca="1">IFERROR(INDEX(Opvarmningsmiddel!B:B,MATCH(INDIRECT($A$1&amp;"M"&amp;A522)*1,Opvarmningsmiddel!A:A,0)),"")</f>
        <v>Naturgas</v>
      </c>
      <c r="J522" s="1">
        <f t="shared" ca="1" si="111"/>
        <v>2</v>
      </c>
      <c r="K522" s="1" t="str">
        <f ca="1">IFERROR(INDEX(Relationstabel!$C$3:$K$10,MATCH(VALUE(INDIRECT($A$1&amp;"L"&amp;A522)),Relationstabel!$A$3:$A$10,0),MATCH(IFERROR(VALUE(INDIRECT($A$1&amp;"M"&amp;A522)),0),Relationstabel!$C$1:$K$1,0)),"Ingen varmeinstallationer")</f>
        <v>Naturgas</v>
      </c>
      <c r="L522" s="1" t="str">
        <f ca="1">INDEX(Anvendelseskode!B:B,MATCH($E522,Anvendelseskode!$A:$A,0))</f>
        <v>Fritliggende enfamilieshus (parcelhus)</v>
      </c>
      <c r="M522" s="1" t="str">
        <f ca="1">INDEX(Anvendelseskode!C:C,MATCH($E522,Anvendelseskode!$A:$A,0))</f>
        <v>Parcelhuse</v>
      </c>
      <c r="N522" s="1" t="str">
        <f ca="1">INDEX(Anvendelseskode!D:D,MATCH($E522,Anvendelseskode!$A:$A,0))</f>
        <v>Private husholdninger</v>
      </c>
      <c r="O522" s="1" t="str">
        <f ca="1">IFERROR(INDEX(SBi!$2:$2,MATCH(G522,SBi!$1:$1,1)),SBi!$K$2)</f>
        <v>1961-1972</v>
      </c>
      <c r="P522" s="1">
        <f ca="1">IFERROR(INDEX(SBi!$C$3:$K$28,MATCH(E522,SBi!$B$3:$B$28,0),MATCH(O522,SBi!$C$2:$K$2,0)),0)</f>
        <v>134.30000000000001</v>
      </c>
      <c r="Q522" s="19">
        <f t="shared" ca="1" si="112"/>
        <v>19.204900000000002</v>
      </c>
      <c r="R522" s="19" t="str">
        <f ca="1">IFERROR(INDEX(VpD!$2:$2,MATCH(G522,VpD!$1:$1,1)),VpD!$I$2)</f>
        <v>1961-1972</v>
      </c>
      <c r="S522" s="1">
        <f ca="1">IFERROR(INDEX(VpD!$C$3:$I$27,MATCH(E522,VpD!$B$3:$B$27,0),MATCH(R522,VpD!$C$2:$I$2,0)),0)</f>
        <v>143</v>
      </c>
      <c r="T522" s="19">
        <f t="shared" ca="1" si="113"/>
        <v>20.449000000000002</v>
      </c>
      <c r="U522" s="14" t="str">
        <f t="shared" ca="1" si="114"/>
        <v xml:space="preserve">711607.89 </v>
      </c>
      <c r="V522" s="14" t="str">
        <f t="shared" ca="1" si="115"/>
        <v>6171888.37</v>
      </c>
      <c r="W522" s="14" t="str">
        <f t="shared" ca="1" si="116"/>
        <v>POINT(711607.89 6171888.37)</v>
      </c>
      <c r="X522" s="14" t="str">
        <f>IFERROR(INDEX(BygningOmraade!B:B,MATCH(A522,BygningOmraade!A:A,0)),"")</f>
        <v/>
      </c>
    </row>
    <row r="523" spans="1:24" s="14" customFormat="1" x14ac:dyDescent="0.25">
      <c r="A523" s="14">
        <f t="shared" si="104"/>
        <v>523</v>
      </c>
      <c r="B523" s="14" t="str">
        <f t="shared" ca="1" si="105"/>
        <v>1b88ccfe-60bf-49ee-ab7b-3fd94803d064</v>
      </c>
      <c r="C523" s="14" t="str">
        <f t="shared" ca="1" si="106"/>
        <v>0a3f507e-15d4-32b8-e044-0003ba298018</v>
      </c>
      <c r="D523" s="14">
        <f t="shared" ca="1" si="107"/>
        <v>994620</v>
      </c>
      <c r="E523" s="1">
        <f t="shared" ca="1" si="108"/>
        <v>120</v>
      </c>
      <c r="F523" s="1">
        <f t="shared" ca="1" si="109"/>
        <v>129</v>
      </c>
      <c r="G523" s="1">
        <f t="shared" ca="1" si="110"/>
        <v>1981</v>
      </c>
      <c r="H523" s="1" t="str">
        <f ca="1">IFERROR(INDEX(Varmeinstallation!B:B,MATCH(INDIRECT($A$1&amp;"L"&amp;A523)*1,Varmeinstallation!A:A,0)),"Ingen varmeinstallationer")</f>
        <v>Elovne, elpaneler</v>
      </c>
      <c r="I523" s="1" t="str">
        <f ca="1">IFERROR(INDEX(Opvarmningsmiddel!B:B,MATCH(INDIRECT($A$1&amp;"M"&amp;A523)*1,Opvarmningsmiddel!A:A,0)),"")</f>
        <v>Elektricitet</v>
      </c>
      <c r="J523" s="1">
        <f t="shared" ca="1" si="111"/>
        <v>0</v>
      </c>
      <c r="K523" s="1" t="str">
        <f ca="1">IFERROR(INDEX(Relationstabel!$C$3:$K$10,MATCH(VALUE(INDIRECT($A$1&amp;"L"&amp;A523)),Relationstabel!$A$3:$A$10,0),MATCH(IFERROR(VALUE(INDIRECT($A$1&amp;"M"&amp;A523)),0),Relationstabel!$C$1:$K$1,0)),"Ingen varmeinstallationer")</f>
        <v>Elvarme</v>
      </c>
      <c r="L523" s="1" t="str">
        <f ca="1">INDEX(Anvendelseskode!B:B,MATCH($E523,Anvendelseskode!$A:$A,0))</f>
        <v>Fritliggende enfamilieshus (parcelhus)</v>
      </c>
      <c r="M523" s="1" t="str">
        <f ca="1">INDEX(Anvendelseskode!C:C,MATCH($E523,Anvendelseskode!$A:$A,0))</f>
        <v>Parcelhuse</v>
      </c>
      <c r="N523" s="1" t="str">
        <f ca="1">INDEX(Anvendelseskode!D:D,MATCH($E523,Anvendelseskode!$A:$A,0))</f>
        <v>Private husholdninger</v>
      </c>
      <c r="O523" s="1" t="str">
        <f ca="1">IFERROR(INDEX(SBi!$2:$2,MATCH(G523,SBi!$1:$1,1)),SBi!$K$2)</f>
        <v>1979-1998</v>
      </c>
      <c r="P523" s="1">
        <f ca="1">IFERROR(INDEX(SBi!$C$3:$K$28,MATCH(E523,SBi!$B$3:$B$28,0),MATCH(O523,SBi!$C$2:$K$2,0)),0)</f>
        <v>105.4</v>
      </c>
      <c r="Q523" s="19">
        <f t="shared" ca="1" si="112"/>
        <v>13.5966</v>
      </c>
      <c r="R523" s="19" t="str">
        <f ca="1">IFERROR(INDEX(VpD!$2:$2,MATCH(G523,VpD!$1:$1,1)),VpD!$I$2)</f>
        <v>1979-1998</v>
      </c>
      <c r="S523" s="1">
        <f ca="1">IFERROR(INDEX(VpD!$C$3:$I$27,MATCH(E523,VpD!$B$3:$B$27,0),MATCH(R523,VpD!$C$2:$I$2,0)),0)</f>
        <v>90</v>
      </c>
      <c r="T523" s="19">
        <f t="shared" ca="1" si="113"/>
        <v>11.61</v>
      </c>
      <c r="U523" s="14" t="str">
        <f t="shared" ca="1" si="114"/>
        <v xml:space="preserve">711705.13 </v>
      </c>
      <c r="V523" s="14" t="str">
        <f t="shared" ca="1" si="115"/>
        <v>6170799.81</v>
      </c>
      <c r="W523" s="14" t="str">
        <f t="shared" ca="1" si="116"/>
        <v>POINT(711705.13 6170799.81)</v>
      </c>
      <c r="X523" s="14" t="str">
        <f>IFERROR(INDEX(BygningOmraade!B:B,MATCH(A523,BygningOmraade!A:A,0)),"")</f>
        <v/>
      </c>
    </row>
    <row r="524" spans="1:24" s="14" customFormat="1" x14ac:dyDescent="0.25">
      <c r="A524" s="14">
        <f t="shared" si="104"/>
        <v>524</v>
      </c>
      <c r="B524" s="14" t="str">
        <f t="shared" ca="1" si="105"/>
        <v>1b9b0ee8-cd1d-4042-a10d-b9d5cdbabeaf</v>
      </c>
      <c r="C524" s="14" t="str">
        <f t="shared" ca="1" si="106"/>
        <v>0a3f507e-19cd-32b8-e044-0003ba298018</v>
      </c>
      <c r="D524" s="14">
        <f t="shared" ca="1" si="107"/>
        <v>995093</v>
      </c>
      <c r="E524" s="1">
        <f t="shared" ca="1" si="108"/>
        <v>130</v>
      </c>
      <c r="F524" s="1">
        <f t="shared" ca="1" si="109"/>
        <v>113</v>
      </c>
      <c r="G524" s="1">
        <f t="shared" ca="1" si="110"/>
        <v>1975</v>
      </c>
      <c r="H524" s="1" t="str">
        <f ca="1">IFERROR(INDEX(Varmeinstallation!B:B,MATCH(INDIRECT($A$1&amp;"L"&amp;A524)*1,Varmeinstallation!A:A,0)),"Ingen varmeinstallationer")</f>
        <v>Fjernvarme/blokvarme (radiatorsystemer eller varmluftanlæg)</v>
      </c>
      <c r="I524" s="1" t="str">
        <f ca="1">IFERROR(INDEX(Opvarmningsmiddel!B:B,MATCH(INDIRECT($A$1&amp;"M"&amp;A524)*1,Opvarmningsmiddel!A:A,0)),"")</f>
        <v/>
      </c>
      <c r="J524" s="1">
        <f t="shared" ca="1" si="111"/>
        <v>0</v>
      </c>
      <c r="K524" s="1" t="str">
        <f ca="1">IFERROR(INDEX(Relationstabel!$C$3:$K$10,MATCH(VALUE(INDIRECT($A$1&amp;"L"&amp;A524)),Relationstabel!$A$3:$A$10,0),MATCH(IFERROR(VALUE(INDIRECT($A$1&amp;"M"&amp;A524)),0),Relationstabel!$C$1:$K$1,0)),"Ingen varmeinstallationer")</f>
        <v>Fjernvarme/ Blokvarme</v>
      </c>
      <c r="L524" s="1" t="str">
        <f ca="1">INDEX(Anvendelseskode!B:B,MATCH($E524,Anvendelseskode!$A:$A,0))</f>
        <v>Række-, kæde-, dobbelthus (lodret adskillelse mellem enhederne)</v>
      </c>
      <c r="M524" s="1" t="str">
        <f ca="1">INDEX(Anvendelseskode!C:C,MATCH($E524,Anvendelseskode!$A:$A,0))</f>
        <v>Række-, kæde og dobbelthuse</v>
      </c>
      <c r="N524" s="1" t="str">
        <f ca="1">INDEX(Anvendelseskode!D:D,MATCH($E524,Anvendelseskode!$A:$A,0))</f>
        <v>Private husholdninger</v>
      </c>
      <c r="O524" s="1" t="str">
        <f ca="1">IFERROR(INDEX(SBi!$2:$2,MATCH(G524,SBi!$1:$1,1)),SBi!$K$2)</f>
        <v>1973-1978</v>
      </c>
      <c r="P524" s="1">
        <f ca="1">IFERROR(INDEX(SBi!$C$3:$K$28,MATCH(E524,SBi!$B$3:$B$28,0),MATCH(O524,SBi!$C$2:$K$2,0)),0)</f>
        <v>112.6</v>
      </c>
      <c r="Q524" s="19">
        <f t="shared" ca="1" si="112"/>
        <v>12.723799999999999</v>
      </c>
      <c r="R524" s="19" t="str">
        <f ca="1">IFERROR(INDEX(VpD!$2:$2,MATCH(G524,VpD!$1:$1,1)),VpD!$I$2)</f>
        <v>1973-1978</v>
      </c>
      <c r="S524" s="1">
        <f ca="1">IFERROR(INDEX(VpD!$C$3:$I$27,MATCH(E524,VpD!$B$3:$B$27,0),MATCH(R524,VpD!$C$2:$I$2,0)),0)</f>
        <v>98</v>
      </c>
      <c r="T524" s="19">
        <f t="shared" ca="1" si="113"/>
        <v>11.074</v>
      </c>
      <c r="U524" s="14" t="str">
        <f t="shared" ca="1" si="114"/>
        <v xml:space="preserve">711678.63 </v>
      </c>
      <c r="V524" s="14" t="str">
        <f t="shared" ca="1" si="115"/>
        <v>6172319.34</v>
      </c>
      <c r="W524" s="14" t="str">
        <f t="shared" ca="1" si="116"/>
        <v>POINT(711678.63 6172319.34)</v>
      </c>
      <c r="X524" s="14" t="str">
        <f>IFERROR(INDEX(BygningOmraade!B:B,MATCH(A524,BygningOmraade!A:A,0)),"")</f>
        <v/>
      </c>
    </row>
    <row r="525" spans="1:24" s="14" customFormat="1" x14ac:dyDescent="0.25">
      <c r="A525" s="14">
        <f t="shared" si="104"/>
        <v>525</v>
      </c>
      <c r="B525" s="14" t="str">
        <f t="shared" ca="1" si="105"/>
        <v>1bacbc67-6e1a-470e-99cc-b2c45c134a22</v>
      </c>
      <c r="C525" s="14" t="str">
        <f t="shared" ca="1" si="106"/>
        <v>0a3f507e-1f0a-32b8-e044-0003ba298018</v>
      </c>
      <c r="D525" s="14">
        <f t="shared" ca="1" si="107"/>
        <v>993950</v>
      </c>
      <c r="E525" s="1">
        <f t="shared" ca="1" si="108"/>
        <v>120</v>
      </c>
      <c r="F525" s="1">
        <f t="shared" ca="1" si="109"/>
        <v>182</v>
      </c>
      <c r="G525" s="1">
        <f t="shared" ca="1" si="110"/>
        <v>1977</v>
      </c>
      <c r="H525" s="1" t="str">
        <f ca="1">IFERROR(INDEX(Varmeinstallation!B:B,MATCH(INDIRECT($A$1&amp;"L"&amp;A525)*1,Varmeinstallation!A:A,0)),"Ingen varmeinstallationer")</f>
        <v>Fjernvarme/blokvarme (radiatorsystemer eller varmluftanlæg)</v>
      </c>
      <c r="I525" s="1" t="str">
        <f ca="1">IFERROR(INDEX(Opvarmningsmiddel!B:B,MATCH(INDIRECT($A$1&amp;"M"&amp;A525)*1,Opvarmningsmiddel!A:A,0)),"")</f>
        <v/>
      </c>
      <c r="J525" s="1">
        <f t="shared" ca="1" si="111"/>
        <v>2</v>
      </c>
      <c r="K525" s="1" t="str">
        <f ca="1">IFERROR(INDEX(Relationstabel!$C$3:$K$10,MATCH(VALUE(INDIRECT($A$1&amp;"L"&amp;A525)),Relationstabel!$A$3:$A$10,0),MATCH(IFERROR(VALUE(INDIRECT($A$1&amp;"M"&amp;A525)),0),Relationstabel!$C$1:$K$1,0)),"Ingen varmeinstallationer")</f>
        <v>Fjernvarme/ Blokvarme</v>
      </c>
      <c r="L525" s="1" t="str">
        <f ca="1">INDEX(Anvendelseskode!B:B,MATCH($E525,Anvendelseskode!$A:$A,0))</f>
        <v>Fritliggende enfamilieshus (parcelhus)</v>
      </c>
      <c r="M525" s="1" t="str">
        <f ca="1">INDEX(Anvendelseskode!C:C,MATCH($E525,Anvendelseskode!$A:$A,0))</f>
        <v>Parcelhuse</v>
      </c>
      <c r="N525" s="1" t="str">
        <f ca="1">INDEX(Anvendelseskode!D:D,MATCH($E525,Anvendelseskode!$A:$A,0))</f>
        <v>Private husholdninger</v>
      </c>
      <c r="O525" s="1" t="str">
        <f ca="1">IFERROR(INDEX(SBi!$2:$2,MATCH(G525,SBi!$1:$1,1)),SBi!$K$2)</f>
        <v>1973-1978</v>
      </c>
      <c r="P525" s="1">
        <f ca="1">IFERROR(INDEX(SBi!$C$3:$K$28,MATCH(E525,SBi!$B$3:$B$28,0),MATCH(O525,SBi!$C$2:$K$2,0)),0)</f>
        <v>119.8</v>
      </c>
      <c r="Q525" s="19">
        <f t="shared" ca="1" si="112"/>
        <v>21.803599999999999</v>
      </c>
      <c r="R525" s="19" t="str">
        <f ca="1">IFERROR(INDEX(VpD!$2:$2,MATCH(G525,VpD!$1:$1,1)),VpD!$I$2)</f>
        <v>1973-1978</v>
      </c>
      <c r="S525" s="1">
        <f ca="1">IFERROR(INDEX(VpD!$C$3:$I$27,MATCH(E525,VpD!$B$3:$B$27,0),MATCH(R525,VpD!$C$2:$I$2,0)),0)</f>
        <v>117</v>
      </c>
      <c r="T525" s="19">
        <f t="shared" ca="1" si="113"/>
        <v>21.294</v>
      </c>
      <c r="U525" s="14" t="str">
        <f t="shared" ca="1" si="114"/>
        <v xml:space="preserve">711152.31 </v>
      </c>
      <c r="V525" s="14" t="str">
        <f t="shared" ca="1" si="115"/>
        <v>6171887.68</v>
      </c>
      <c r="W525" s="14" t="str">
        <f t="shared" ca="1" si="116"/>
        <v>POINT(711152.31 6171887.68)</v>
      </c>
      <c r="X525" s="14" t="str">
        <f>IFERROR(INDEX(BygningOmraade!B:B,MATCH(A525,BygningOmraade!A:A,0)),"")</f>
        <v/>
      </c>
    </row>
    <row r="526" spans="1:24" s="14" customFormat="1" x14ac:dyDescent="0.25">
      <c r="A526" s="14">
        <f t="shared" si="104"/>
        <v>526</v>
      </c>
      <c r="B526" s="14" t="str">
        <f t="shared" ca="1" si="105"/>
        <v>1bce2bc7-9d71-47c3-bede-79c70087f963</v>
      </c>
      <c r="C526" s="14" t="str">
        <f t="shared" ca="1" si="106"/>
        <v>0a3f507e-206d-32b8-e044-0003ba298018</v>
      </c>
      <c r="D526" s="14">
        <f t="shared" ca="1" si="107"/>
        <v>996071</v>
      </c>
      <c r="E526" s="1">
        <f t="shared" ca="1" si="108"/>
        <v>120</v>
      </c>
      <c r="F526" s="1">
        <f t="shared" ca="1" si="109"/>
        <v>86</v>
      </c>
      <c r="G526" s="1">
        <f t="shared" ca="1" si="110"/>
        <v>1955</v>
      </c>
      <c r="H526" s="1" t="str">
        <f ca="1">IFERROR(INDEX(Varmeinstallation!B:B,MATCH(INDIRECT($A$1&amp;"L"&amp;A526)*1,Varmeinstallation!A:A,0)),"Ingen varmeinstallationer")</f>
        <v>Varmepumpe</v>
      </c>
      <c r="I526" s="1" t="str">
        <f ca="1">IFERROR(INDEX(Opvarmningsmiddel!B:B,MATCH(INDIRECT($A$1&amp;"M"&amp;A526)*1,Opvarmningsmiddel!A:A,0)),"")</f>
        <v>Elektricitet</v>
      </c>
      <c r="J526" s="1">
        <f t="shared" ca="1" si="111"/>
        <v>2</v>
      </c>
      <c r="K526" s="1" t="str">
        <f ca="1">IFERROR(INDEX(Relationstabel!$C$3:$K$10,MATCH(VALUE(INDIRECT($A$1&amp;"L"&amp;A526)),Relationstabel!$A$3:$A$10,0),MATCH(IFERROR(VALUE(INDIRECT($A$1&amp;"M"&amp;A526)),0),Relationstabel!$C$1:$K$1,0)),"Ingen varmeinstallationer")</f>
        <v>Varmepumpe</v>
      </c>
      <c r="L526" s="1" t="str">
        <f ca="1">INDEX(Anvendelseskode!B:B,MATCH($E526,Anvendelseskode!$A:$A,0))</f>
        <v>Fritliggende enfamilieshus (parcelhus)</v>
      </c>
      <c r="M526" s="1" t="str">
        <f ca="1">INDEX(Anvendelseskode!C:C,MATCH($E526,Anvendelseskode!$A:$A,0))</f>
        <v>Parcelhuse</v>
      </c>
      <c r="N526" s="1" t="str">
        <f ca="1">INDEX(Anvendelseskode!D:D,MATCH($E526,Anvendelseskode!$A:$A,0))</f>
        <v>Private husholdninger</v>
      </c>
      <c r="O526" s="1" t="str">
        <f ca="1">IFERROR(INDEX(SBi!$2:$2,MATCH(G526,SBi!$1:$1,1)),SBi!$K$2)</f>
        <v>1951-1960</v>
      </c>
      <c r="P526" s="1">
        <f ca="1">IFERROR(INDEX(SBi!$C$3:$K$28,MATCH(E526,SBi!$B$3:$B$28,0),MATCH(O526,SBi!$C$2:$K$2,0)),0)</f>
        <v>154.9</v>
      </c>
      <c r="Q526" s="19">
        <f t="shared" ca="1" si="112"/>
        <v>13.321399999999999</v>
      </c>
      <c r="R526" s="19" t="str">
        <f ca="1">IFERROR(INDEX(VpD!$2:$2,MATCH(G526,VpD!$1:$1,1)),VpD!$I$2)</f>
        <v>1951-1960</v>
      </c>
      <c r="S526" s="1">
        <f ca="1">IFERROR(INDEX(VpD!$C$3:$I$27,MATCH(E526,VpD!$B$3:$B$27,0),MATCH(R526,VpD!$C$2:$I$2,0)),0)</f>
        <v>204</v>
      </c>
      <c r="T526" s="19">
        <f t="shared" ca="1" si="113"/>
        <v>17.544</v>
      </c>
      <c r="U526" s="14" t="str">
        <f t="shared" ca="1" si="114"/>
        <v xml:space="preserve">712495.64 </v>
      </c>
      <c r="V526" s="14" t="str">
        <f t="shared" ca="1" si="115"/>
        <v>6168963.75</v>
      </c>
      <c r="W526" s="14" t="str">
        <f t="shared" ca="1" si="116"/>
        <v>POINT(712495.64 6168963.75)</v>
      </c>
      <c r="X526" s="14" t="str">
        <f>IFERROR(INDEX(BygningOmraade!B:B,MATCH(A526,BygningOmraade!A:A,0)),"")</f>
        <v/>
      </c>
    </row>
    <row r="527" spans="1:24" s="14" customFormat="1" x14ac:dyDescent="0.25">
      <c r="A527" s="14">
        <f t="shared" si="104"/>
        <v>527</v>
      </c>
      <c r="B527" s="14" t="str">
        <f t="shared" ca="1" si="105"/>
        <v>1bd7afb1-0761-4f04-92b0-80fadec639f2</v>
      </c>
      <c r="C527" s="14" t="str">
        <f t="shared" ca="1" si="106"/>
        <v>0a3f507e-19a7-32b8-e044-0003ba298018</v>
      </c>
      <c r="D527" s="14">
        <f t="shared" ca="1" si="107"/>
        <v>995358</v>
      </c>
      <c r="E527" s="1">
        <f t="shared" ca="1" si="108"/>
        <v>130</v>
      </c>
      <c r="F527" s="1">
        <f t="shared" ca="1" si="109"/>
        <v>126</v>
      </c>
      <c r="G527" s="1">
        <f t="shared" ca="1" si="110"/>
        <v>1976</v>
      </c>
      <c r="H527" s="1" t="str">
        <f ca="1">IFERROR(INDEX(Varmeinstallation!B:B,MATCH(INDIRECT($A$1&amp;"L"&amp;A527)*1,Varmeinstallation!A:A,0)),"Ingen varmeinstallationer")</f>
        <v>Elovne, elpaneler</v>
      </c>
      <c r="I527" s="1" t="str">
        <f ca="1">IFERROR(INDEX(Opvarmningsmiddel!B:B,MATCH(INDIRECT($A$1&amp;"M"&amp;A527)*1,Opvarmningsmiddel!A:A,0)),"")</f>
        <v>Elektricitet</v>
      </c>
      <c r="J527" s="1">
        <f t="shared" ca="1" si="111"/>
        <v>2</v>
      </c>
      <c r="K527" s="1" t="str">
        <f ca="1">IFERROR(INDEX(Relationstabel!$C$3:$K$10,MATCH(VALUE(INDIRECT($A$1&amp;"L"&amp;A527)),Relationstabel!$A$3:$A$10,0),MATCH(IFERROR(VALUE(INDIRECT($A$1&amp;"M"&amp;A527)),0),Relationstabel!$C$1:$K$1,0)),"Ingen varmeinstallationer")</f>
        <v>Elvarme</v>
      </c>
      <c r="L527" s="1" t="str">
        <f ca="1">INDEX(Anvendelseskode!B:B,MATCH($E527,Anvendelseskode!$A:$A,0))</f>
        <v>Række-, kæde-, dobbelthus (lodret adskillelse mellem enhederne)</v>
      </c>
      <c r="M527" s="1" t="str">
        <f ca="1">INDEX(Anvendelseskode!C:C,MATCH($E527,Anvendelseskode!$A:$A,0))</f>
        <v>Række-, kæde og dobbelthuse</v>
      </c>
      <c r="N527" s="1" t="str">
        <f ca="1">INDEX(Anvendelseskode!D:D,MATCH($E527,Anvendelseskode!$A:$A,0))</f>
        <v>Private husholdninger</v>
      </c>
      <c r="O527" s="1" t="str">
        <f ca="1">IFERROR(INDEX(SBi!$2:$2,MATCH(G527,SBi!$1:$1,1)),SBi!$K$2)</f>
        <v>1973-1978</v>
      </c>
      <c r="P527" s="1">
        <f ca="1">IFERROR(INDEX(SBi!$C$3:$K$28,MATCH(E527,SBi!$B$3:$B$28,0),MATCH(O527,SBi!$C$2:$K$2,0)),0)</f>
        <v>112.6</v>
      </c>
      <c r="Q527" s="19">
        <f t="shared" ca="1" si="112"/>
        <v>14.187599999999998</v>
      </c>
      <c r="R527" s="19" t="str">
        <f ca="1">IFERROR(INDEX(VpD!$2:$2,MATCH(G527,VpD!$1:$1,1)),VpD!$I$2)</f>
        <v>1973-1978</v>
      </c>
      <c r="S527" s="1">
        <f ca="1">IFERROR(INDEX(VpD!$C$3:$I$27,MATCH(E527,VpD!$B$3:$B$27,0),MATCH(R527,VpD!$C$2:$I$2,0)),0)</f>
        <v>98</v>
      </c>
      <c r="T527" s="19">
        <f t="shared" ca="1" si="113"/>
        <v>12.348000000000001</v>
      </c>
      <c r="U527" s="14" t="str">
        <f t="shared" ca="1" si="114"/>
        <v xml:space="preserve">711767.78 </v>
      </c>
      <c r="V527" s="14" t="str">
        <f t="shared" ca="1" si="115"/>
        <v>6172438.45</v>
      </c>
      <c r="W527" s="14" t="str">
        <f t="shared" ca="1" si="116"/>
        <v>POINT(711767.78 6172438.45)</v>
      </c>
      <c r="X527" s="14" t="str">
        <f>IFERROR(INDEX(BygningOmraade!B:B,MATCH(A527,BygningOmraade!A:A,0)),"")</f>
        <v/>
      </c>
    </row>
    <row r="528" spans="1:24" s="14" customFormat="1" x14ac:dyDescent="0.25">
      <c r="A528" s="14">
        <f t="shared" si="104"/>
        <v>528</v>
      </c>
      <c r="B528" s="14" t="str">
        <f t="shared" ca="1" si="105"/>
        <v>1bf8d50c-265c-48a4-bcf7-ce299c7b5d00</v>
      </c>
      <c r="C528" s="14" t="str">
        <f t="shared" ca="1" si="106"/>
        <v>0a3f507e-2205-32b8-e044-0003ba298018</v>
      </c>
      <c r="D528" s="14">
        <f t="shared" ca="1" si="107"/>
        <v>995919</v>
      </c>
      <c r="E528" s="1">
        <f t="shared" ca="1" si="108"/>
        <v>120</v>
      </c>
      <c r="F528" s="1">
        <f t="shared" ca="1" si="109"/>
        <v>132</v>
      </c>
      <c r="G528" s="1">
        <f t="shared" ca="1" si="110"/>
        <v>1980</v>
      </c>
      <c r="H528" s="1" t="str">
        <f ca="1">IFERROR(INDEX(Varmeinstallation!B:B,MATCH(INDIRECT($A$1&amp;"L"&amp;A528)*1,Varmeinstallation!A:A,0)),"Ingen varmeinstallationer")</f>
        <v>Centralvarme fra eget anlæg, et-kammer fyr</v>
      </c>
      <c r="I528" s="1" t="str">
        <f ca="1">IFERROR(INDEX(Opvarmningsmiddel!B:B,MATCH(INDIRECT($A$1&amp;"M"&amp;A528)*1,Opvarmningsmiddel!A:A,0)),"")</f>
        <v>Naturgas</v>
      </c>
      <c r="J528" s="1">
        <f t="shared" ca="1" si="111"/>
        <v>0</v>
      </c>
      <c r="K528" s="1" t="str">
        <f ca="1">IFERROR(INDEX(Relationstabel!$C$3:$K$10,MATCH(VALUE(INDIRECT($A$1&amp;"L"&amp;A528)),Relationstabel!$A$3:$A$10,0),MATCH(IFERROR(VALUE(INDIRECT($A$1&amp;"M"&amp;A528)),0),Relationstabel!$C$1:$K$1,0)),"Ingen varmeinstallationer")</f>
        <v>Naturgas</v>
      </c>
      <c r="L528" s="1" t="str">
        <f ca="1">INDEX(Anvendelseskode!B:B,MATCH($E528,Anvendelseskode!$A:$A,0))</f>
        <v>Fritliggende enfamilieshus (parcelhus)</v>
      </c>
      <c r="M528" s="1" t="str">
        <f ca="1">INDEX(Anvendelseskode!C:C,MATCH($E528,Anvendelseskode!$A:$A,0))</f>
        <v>Parcelhuse</v>
      </c>
      <c r="N528" s="1" t="str">
        <f ca="1">INDEX(Anvendelseskode!D:D,MATCH($E528,Anvendelseskode!$A:$A,0))</f>
        <v>Private husholdninger</v>
      </c>
      <c r="O528" s="1" t="str">
        <f ca="1">IFERROR(INDEX(SBi!$2:$2,MATCH(G528,SBi!$1:$1,1)),SBi!$K$2)</f>
        <v>1979-1998</v>
      </c>
      <c r="P528" s="1">
        <f ca="1">IFERROR(INDEX(SBi!$C$3:$K$28,MATCH(E528,SBi!$B$3:$B$28,0),MATCH(O528,SBi!$C$2:$K$2,0)),0)</f>
        <v>105.4</v>
      </c>
      <c r="Q528" s="19">
        <f t="shared" ca="1" si="112"/>
        <v>13.912800000000001</v>
      </c>
      <c r="R528" s="19" t="str">
        <f ca="1">IFERROR(INDEX(VpD!$2:$2,MATCH(G528,VpD!$1:$1,1)),VpD!$I$2)</f>
        <v>1979-1998</v>
      </c>
      <c r="S528" s="1">
        <f ca="1">IFERROR(INDEX(VpD!$C$3:$I$27,MATCH(E528,VpD!$B$3:$B$27,0),MATCH(R528,VpD!$C$2:$I$2,0)),0)</f>
        <v>90</v>
      </c>
      <c r="T528" s="19">
        <f t="shared" ca="1" si="113"/>
        <v>11.88</v>
      </c>
      <c r="U528" s="14" t="str">
        <f t="shared" ca="1" si="114"/>
        <v xml:space="preserve">712788.52 </v>
      </c>
      <c r="V528" s="14" t="str">
        <f t="shared" ca="1" si="115"/>
        <v>6169226.44</v>
      </c>
      <c r="W528" s="14" t="str">
        <f t="shared" ca="1" si="116"/>
        <v>POINT(712788.52 6169226.44)</v>
      </c>
      <c r="X528" s="14" t="str">
        <f>IFERROR(INDEX(BygningOmraade!B:B,MATCH(A528,BygningOmraade!A:A,0)),"")</f>
        <v/>
      </c>
    </row>
    <row r="529" spans="1:24" s="14" customFormat="1" x14ac:dyDescent="0.25">
      <c r="A529" s="14">
        <f t="shared" si="104"/>
        <v>529</v>
      </c>
      <c r="B529" s="14" t="str">
        <f t="shared" ca="1" si="105"/>
        <v>1c15dcd4-4c9f-4320-a70e-2782a5281284</v>
      </c>
      <c r="C529" s="14" t="str">
        <f t="shared" ca="1" si="106"/>
        <v>0a3f507e-1ecf-32b8-e044-0003ba298018</v>
      </c>
      <c r="D529" s="14">
        <f t="shared" ca="1" si="107"/>
        <v>994671</v>
      </c>
      <c r="E529" s="1">
        <f t="shared" ca="1" si="108"/>
        <v>130</v>
      </c>
      <c r="F529" s="1">
        <f t="shared" ca="1" si="109"/>
        <v>110</v>
      </c>
      <c r="G529" s="1">
        <f t="shared" ca="1" si="110"/>
        <v>1973</v>
      </c>
      <c r="H529" s="1" t="str">
        <f ca="1">IFERROR(INDEX(Varmeinstallation!B:B,MATCH(INDIRECT($A$1&amp;"L"&amp;A529)*1,Varmeinstallation!A:A,0)),"Ingen varmeinstallationer")</f>
        <v>Fjernvarme/blokvarme (radiatorsystemer eller varmluftanlæg)</v>
      </c>
      <c r="I529" s="1" t="str">
        <f ca="1">IFERROR(INDEX(Opvarmningsmiddel!B:B,MATCH(INDIRECT($A$1&amp;"M"&amp;A529)*1,Opvarmningsmiddel!A:A,0)),"")</f>
        <v/>
      </c>
      <c r="J529" s="1">
        <f t="shared" ca="1" si="111"/>
        <v>0</v>
      </c>
      <c r="K529" s="1" t="str">
        <f ca="1">IFERROR(INDEX(Relationstabel!$C$3:$K$10,MATCH(VALUE(INDIRECT($A$1&amp;"L"&amp;A529)),Relationstabel!$A$3:$A$10,0),MATCH(IFERROR(VALUE(INDIRECT($A$1&amp;"M"&amp;A529)),0),Relationstabel!$C$1:$K$1,0)),"Ingen varmeinstallationer")</f>
        <v>Fjernvarme/ Blokvarme</v>
      </c>
      <c r="L529" s="1" t="str">
        <f ca="1">INDEX(Anvendelseskode!B:B,MATCH($E529,Anvendelseskode!$A:$A,0))</f>
        <v>Række-, kæde-, dobbelthus (lodret adskillelse mellem enhederne)</v>
      </c>
      <c r="M529" s="1" t="str">
        <f ca="1">INDEX(Anvendelseskode!C:C,MATCH($E529,Anvendelseskode!$A:$A,0))</f>
        <v>Række-, kæde og dobbelthuse</v>
      </c>
      <c r="N529" s="1" t="str">
        <f ca="1">INDEX(Anvendelseskode!D:D,MATCH($E529,Anvendelseskode!$A:$A,0))</f>
        <v>Private husholdninger</v>
      </c>
      <c r="O529" s="1" t="str">
        <f ca="1">IFERROR(INDEX(SBi!$2:$2,MATCH(G529,SBi!$1:$1,1)),SBi!$K$2)</f>
        <v>1973-1978</v>
      </c>
      <c r="P529" s="1">
        <f ca="1">IFERROR(INDEX(SBi!$C$3:$K$28,MATCH(E529,SBi!$B$3:$B$28,0),MATCH(O529,SBi!$C$2:$K$2,0)),0)</f>
        <v>112.6</v>
      </c>
      <c r="Q529" s="19">
        <f t="shared" ca="1" si="112"/>
        <v>12.385999999999999</v>
      </c>
      <c r="R529" s="19" t="str">
        <f ca="1">IFERROR(INDEX(VpD!$2:$2,MATCH(G529,VpD!$1:$1,1)),VpD!$I$2)</f>
        <v>1973-1978</v>
      </c>
      <c r="S529" s="1">
        <f ca="1">IFERROR(INDEX(VpD!$C$3:$I$27,MATCH(E529,VpD!$B$3:$B$27,0),MATCH(R529,VpD!$C$2:$I$2,0)),0)</f>
        <v>98</v>
      </c>
      <c r="T529" s="19">
        <f t="shared" ca="1" si="113"/>
        <v>10.78</v>
      </c>
      <c r="U529" s="14" t="str">
        <f t="shared" ca="1" si="114"/>
        <v xml:space="preserve">711648.41 </v>
      </c>
      <c r="V529" s="14" t="str">
        <f t="shared" ca="1" si="115"/>
        <v>6172068.63</v>
      </c>
      <c r="W529" s="14" t="str">
        <f t="shared" ca="1" si="116"/>
        <v>POINT(711648.41 6172068.63)</v>
      </c>
      <c r="X529" s="14" t="str">
        <f>IFERROR(INDEX(BygningOmraade!B:B,MATCH(A529,BygningOmraade!A:A,0)),"")</f>
        <v/>
      </c>
    </row>
    <row r="530" spans="1:24" s="14" customFormat="1" x14ac:dyDescent="0.25">
      <c r="A530" s="14">
        <f t="shared" si="104"/>
        <v>530</v>
      </c>
      <c r="B530" s="14" t="str">
        <f t="shared" ca="1" si="105"/>
        <v>1c27f797-c040-44fe-bb9f-e6ed2ed01941</v>
      </c>
      <c r="C530" s="14" t="str">
        <f t="shared" ca="1" si="106"/>
        <v>0a3f507e-213b-32b8-e044-0003ba298018</v>
      </c>
      <c r="D530" s="14">
        <f t="shared" ca="1" si="107"/>
        <v>996262</v>
      </c>
      <c r="E530" s="1">
        <f t="shared" ca="1" si="108"/>
        <v>120</v>
      </c>
      <c r="F530" s="1">
        <f t="shared" ca="1" si="109"/>
        <v>149</v>
      </c>
      <c r="G530" s="1">
        <f t="shared" ca="1" si="110"/>
        <v>1994</v>
      </c>
      <c r="H530" s="1" t="str">
        <f ca="1">IFERROR(INDEX(Varmeinstallation!B:B,MATCH(INDIRECT($A$1&amp;"L"&amp;A530)*1,Varmeinstallation!A:A,0)),"Ingen varmeinstallationer")</f>
        <v>Centralvarme fra eget anlæg, et-kammer fyr</v>
      </c>
      <c r="I530" s="1" t="str">
        <f ca="1">IFERROR(INDEX(Opvarmningsmiddel!B:B,MATCH(INDIRECT($A$1&amp;"M"&amp;A530)*1,Opvarmningsmiddel!A:A,0)),"")</f>
        <v>Naturgas</v>
      </c>
      <c r="J530" s="1">
        <f t="shared" ca="1" si="111"/>
        <v>0</v>
      </c>
      <c r="K530" s="1" t="str">
        <f ca="1">IFERROR(INDEX(Relationstabel!$C$3:$K$10,MATCH(VALUE(INDIRECT($A$1&amp;"L"&amp;A530)),Relationstabel!$A$3:$A$10,0),MATCH(IFERROR(VALUE(INDIRECT($A$1&amp;"M"&amp;A530)),0),Relationstabel!$C$1:$K$1,0)),"Ingen varmeinstallationer")</f>
        <v>Naturgas</v>
      </c>
      <c r="L530" s="1" t="str">
        <f ca="1">INDEX(Anvendelseskode!B:B,MATCH($E530,Anvendelseskode!$A:$A,0))</f>
        <v>Fritliggende enfamilieshus (parcelhus)</v>
      </c>
      <c r="M530" s="1" t="str">
        <f ca="1">INDEX(Anvendelseskode!C:C,MATCH($E530,Anvendelseskode!$A:$A,0))</f>
        <v>Parcelhuse</v>
      </c>
      <c r="N530" s="1" t="str">
        <f ca="1">INDEX(Anvendelseskode!D:D,MATCH($E530,Anvendelseskode!$A:$A,0))</f>
        <v>Private husholdninger</v>
      </c>
      <c r="O530" s="1" t="str">
        <f ca="1">IFERROR(INDEX(SBi!$2:$2,MATCH(G530,SBi!$1:$1,1)),SBi!$K$2)</f>
        <v>1979-1998</v>
      </c>
      <c r="P530" s="1">
        <f ca="1">IFERROR(INDEX(SBi!$C$3:$K$28,MATCH(E530,SBi!$B$3:$B$28,0),MATCH(O530,SBi!$C$2:$K$2,0)),0)</f>
        <v>105.4</v>
      </c>
      <c r="Q530" s="19">
        <f t="shared" ca="1" si="112"/>
        <v>15.704600000000001</v>
      </c>
      <c r="R530" s="19" t="str">
        <f ca="1">IFERROR(INDEX(VpD!$2:$2,MATCH(G530,VpD!$1:$1,1)),VpD!$I$2)</f>
        <v>1979-1998</v>
      </c>
      <c r="S530" s="1">
        <f ca="1">IFERROR(INDEX(VpD!$C$3:$I$27,MATCH(E530,VpD!$B$3:$B$27,0),MATCH(R530,VpD!$C$2:$I$2,0)),0)</f>
        <v>90</v>
      </c>
      <c r="T530" s="19">
        <f t="shared" ca="1" si="113"/>
        <v>13.41</v>
      </c>
      <c r="U530" s="14" t="str">
        <f t="shared" ca="1" si="114"/>
        <v xml:space="preserve">712986.69 </v>
      </c>
      <c r="V530" s="14" t="str">
        <f t="shared" ca="1" si="115"/>
        <v>6169137.79</v>
      </c>
      <c r="W530" s="14" t="str">
        <f t="shared" ca="1" si="116"/>
        <v>POINT(712986.69 6169137.79)</v>
      </c>
      <c r="X530" s="14" t="str">
        <f>IFERROR(INDEX(BygningOmraade!B:B,MATCH(A530,BygningOmraade!A:A,0)),"")</f>
        <v/>
      </c>
    </row>
    <row r="531" spans="1:24" s="14" customFormat="1" x14ac:dyDescent="0.25">
      <c r="A531" s="14">
        <f t="shared" si="104"/>
        <v>531</v>
      </c>
      <c r="B531" s="14" t="str">
        <f t="shared" ca="1" si="105"/>
        <v>1c417ea5-4297-4110-8ad3-a91d14711293</v>
      </c>
      <c r="C531" s="14" t="str">
        <f t="shared" ca="1" si="106"/>
        <v>0a3f507e-2343-32b8-e044-0003ba298018</v>
      </c>
      <c r="D531" s="14">
        <f t="shared" ca="1" si="107"/>
        <v>997056</v>
      </c>
      <c r="E531" s="1">
        <f t="shared" ca="1" si="108"/>
        <v>120</v>
      </c>
      <c r="F531" s="1">
        <f t="shared" ca="1" si="109"/>
        <v>156</v>
      </c>
      <c r="G531" s="1">
        <f t="shared" ca="1" si="110"/>
        <v>1994</v>
      </c>
      <c r="H531" s="1" t="str">
        <f ca="1">IFERROR(INDEX(Varmeinstallation!B:B,MATCH(INDIRECT($A$1&amp;"L"&amp;A531)*1,Varmeinstallation!A:A,0)),"Ingen varmeinstallationer")</f>
        <v>Centralvarme fra eget anlæg, et-kammer fyr</v>
      </c>
      <c r="I531" s="1" t="str">
        <f ca="1">IFERROR(INDEX(Opvarmningsmiddel!B:B,MATCH(INDIRECT($A$1&amp;"M"&amp;A531)*1,Opvarmningsmiddel!A:A,0)),"")</f>
        <v>Naturgas</v>
      </c>
      <c r="J531" s="1">
        <f t="shared" ca="1" si="111"/>
        <v>5</v>
      </c>
      <c r="K531" s="1" t="str">
        <f ca="1">IFERROR(INDEX(Relationstabel!$C$3:$K$10,MATCH(VALUE(INDIRECT($A$1&amp;"L"&amp;A531)),Relationstabel!$A$3:$A$10,0),MATCH(IFERROR(VALUE(INDIRECT($A$1&amp;"M"&amp;A531)),0),Relationstabel!$C$1:$K$1,0)),"Ingen varmeinstallationer")</f>
        <v>Naturgas</v>
      </c>
      <c r="L531" s="1" t="str">
        <f ca="1">INDEX(Anvendelseskode!B:B,MATCH($E531,Anvendelseskode!$A:$A,0))</f>
        <v>Fritliggende enfamilieshus (parcelhus)</v>
      </c>
      <c r="M531" s="1" t="str">
        <f ca="1">INDEX(Anvendelseskode!C:C,MATCH($E531,Anvendelseskode!$A:$A,0))</f>
        <v>Parcelhuse</v>
      </c>
      <c r="N531" s="1" t="str">
        <f ca="1">INDEX(Anvendelseskode!D:D,MATCH($E531,Anvendelseskode!$A:$A,0))</f>
        <v>Private husholdninger</v>
      </c>
      <c r="O531" s="1" t="str">
        <f ca="1">IFERROR(INDEX(SBi!$2:$2,MATCH(G531,SBi!$1:$1,1)),SBi!$K$2)</f>
        <v>1979-1998</v>
      </c>
      <c r="P531" s="1">
        <f ca="1">IFERROR(INDEX(SBi!$C$3:$K$28,MATCH(E531,SBi!$B$3:$B$28,0),MATCH(O531,SBi!$C$2:$K$2,0)),0)</f>
        <v>105.4</v>
      </c>
      <c r="Q531" s="19">
        <f t="shared" ca="1" si="112"/>
        <v>16.442400000000003</v>
      </c>
      <c r="R531" s="19" t="str">
        <f ca="1">IFERROR(INDEX(VpD!$2:$2,MATCH(G531,VpD!$1:$1,1)),VpD!$I$2)</f>
        <v>1979-1998</v>
      </c>
      <c r="S531" s="1">
        <f ca="1">IFERROR(INDEX(VpD!$C$3:$I$27,MATCH(E531,VpD!$B$3:$B$27,0),MATCH(R531,VpD!$C$2:$I$2,0)),0)</f>
        <v>90</v>
      </c>
      <c r="T531" s="19">
        <f t="shared" ca="1" si="113"/>
        <v>14.04</v>
      </c>
      <c r="U531" s="14" t="str">
        <f t="shared" ca="1" si="114"/>
        <v xml:space="preserve">713596.99 </v>
      </c>
      <c r="V531" s="14" t="str">
        <f t="shared" ca="1" si="115"/>
        <v>6168679.25</v>
      </c>
      <c r="W531" s="14" t="str">
        <f t="shared" ca="1" si="116"/>
        <v>POINT(713596.99 6168679.25)</v>
      </c>
      <c r="X531" s="14" t="str">
        <f>IFERROR(INDEX(BygningOmraade!B:B,MATCH(A531,BygningOmraade!A:A,0)),"")</f>
        <v/>
      </c>
    </row>
    <row r="532" spans="1:24" s="14" customFormat="1" x14ac:dyDescent="0.25">
      <c r="A532" s="14">
        <f t="shared" si="104"/>
        <v>532</v>
      </c>
      <c r="B532" s="14" t="str">
        <f t="shared" ca="1" si="105"/>
        <v>1c4528df-adf4-4a3b-bb1b-fbc47f6cc545</v>
      </c>
      <c r="C532" s="14" t="str">
        <f t="shared" ca="1" si="106"/>
        <v>0a3f507e-1dfc-32b8-e044-0003ba298018</v>
      </c>
      <c r="D532" s="14">
        <f t="shared" ca="1" si="107"/>
        <v>997564</v>
      </c>
      <c r="E532" s="1">
        <f t="shared" ca="1" si="108"/>
        <v>120</v>
      </c>
      <c r="F532" s="1">
        <f t="shared" ca="1" si="109"/>
        <v>130</v>
      </c>
      <c r="G532" s="1">
        <f t="shared" ca="1" si="110"/>
        <v>1961</v>
      </c>
      <c r="H532" s="1" t="str">
        <f ca="1">IFERROR(INDEX(Varmeinstallation!B:B,MATCH(INDIRECT($A$1&amp;"L"&amp;A532)*1,Varmeinstallation!A:A,0)),"Ingen varmeinstallationer")</f>
        <v>Centralvarme fra eget anlæg, et-kammer fyr</v>
      </c>
      <c r="I532" s="1" t="str">
        <f ca="1">IFERROR(INDEX(Opvarmningsmiddel!B:B,MATCH(INDIRECT($A$1&amp;"M"&amp;A532)*1,Opvarmningsmiddel!A:A,0)),"")</f>
        <v>Flydende brændsel (olie, petroleum, flaskegas m.m.)</v>
      </c>
      <c r="J532" s="1">
        <f t="shared" ca="1" si="111"/>
        <v>0</v>
      </c>
      <c r="K532" s="1" t="str">
        <f ca="1">IFERROR(INDEX(Relationstabel!$C$3:$K$10,MATCH(VALUE(INDIRECT($A$1&amp;"L"&amp;A532)),Relationstabel!$A$3:$A$10,0),MATCH(IFERROR(VALUE(INDIRECT($A$1&amp;"M"&amp;A532)),0),Relationstabel!$C$1:$K$1,0)),"Ingen varmeinstallationer")</f>
        <v>Olie</v>
      </c>
      <c r="L532" s="1" t="str">
        <f ca="1">INDEX(Anvendelseskode!B:B,MATCH($E532,Anvendelseskode!$A:$A,0))</f>
        <v>Fritliggende enfamilieshus (parcelhus)</v>
      </c>
      <c r="M532" s="1" t="str">
        <f ca="1">INDEX(Anvendelseskode!C:C,MATCH($E532,Anvendelseskode!$A:$A,0))</f>
        <v>Parcelhuse</v>
      </c>
      <c r="N532" s="1" t="str">
        <f ca="1">INDEX(Anvendelseskode!D:D,MATCH($E532,Anvendelseskode!$A:$A,0))</f>
        <v>Private husholdninger</v>
      </c>
      <c r="O532" s="1" t="str">
        <f ca="1">IFERROR(INDEX(SBi!$2:$2,MATCH(G532,SBi!$1:$1,1)),SBi!$K$2)</f>
        <v>1961-1972</v>
      </c>
      <c r="P532" s="1">
        <f ca="1">IFERROR(INDEX(SBi!$C$3:$K$28,MATCH(E532,SBi!$B$3:$B$28,0),MATCH(O532,SBi!$C$2:$K$2,0)),0)</f>
        <v>134.30000000000001</v>
      </c>
      <c r="Q532" s="19">
        <f t="shared" ca="1" si="112"/>
        <v>17.459</v>
      </c>
      <c r="R532" s="19" t="str">
        <f ca="1">IFERROR(INDEX(VpD!$2:$2,MATCH(G532,VpD!$1:$1,1)),VpD!$I$2)</f>
        <v>1961-1972</v>
      </c>
      <c r="S532" s="1">
        <f ca="1">IFERROR(INDEX(VpD!$C$3:$I$27,MATCH(E532,VpD!$B$3:$B$27,0),MATCH(R532,VpD!$C$2:$I$2,0)),0)</f>
        <v>143</v>
      </c>
      <c r="T532" s="19">
        <f t="shared" ca="1" si="113"/>
        <v>18.59</v>
      </c>
      <c r="U532" s="14" t="str">
        <f t="shared" ca="1" si="114"/>
        <v xml:space="preserve">713823.93 </v>
      </c>
      <c r="V532" s="14" t="str">
        <f t="shared" ca="1" si="115"/>
        <v>6169396.83</v>
      </c>
      <c r="W532" s="14" t="str">
        <f t="shared" ca="1" si="116"/>
        <v>POINT(713823.93 6169396.83)</v>
      </c>
      <c r="X532" s="14" t="str">
        <f>IFERROR(INDEX(BygningOmraade!B:B,MATCH(A532,BygningOmraade!A:A,0)),"")</f>
        <v/>
      </c>
    </row>
    <row r="533" spans="1:24" s="14" customFormat="1" x14ac:dyDescent="0.25">
      <c r="A533" s="14">
        <f t="shared" si="104"/>
        <v>533</v>
      </c>
      <c r="B533" s="14" t="str">
        <f t="shared" ca="1" si="105"/>
        <v>1c47a50a-4baf-4e3c-87e9-5a6e1885640c</v>
      </c>
      <c r="C533" s="14" t="str">
        <f t="shared" ca="1" si="106"/>
        <v>0a3f507e-1c98-32b8-e044-0003ba298018</v>
      </c>
      <c r="D533" s="14">
        <f t="shared" ca="1" si="107"/>
        <v>995497</v>
      </c>
      <c r="E533" s="1">
        <f t="shared" ca="1" si="108"/>
        <v>440</v>
      </c>
      <c r="F533" s="1">
        <f t="shared" ca="1" si="109"/>
        <v>623</v>
      </c>
      <c r="G533" s="1">
        <f t="shared" ca="1" si="110"/>
        <v>1965</v>
      </c>
      <c r="H533" s="1" t="str">
        <f ca="1">IFERROR(INDEX(Varmeinstallation!B:B,MATCH(INDIRECT($A$1&amp;"L"&amp;A533)*1,Varmeinstallation!A:A,0)),"Ingen varmeinstallationer")</f>
        <v>Centralvarme fra eget anlæg, et-kammer fyr</v>
      </c>
      <c r="I533" s="1" t="str">
        <f ca="1">IFERROR(INDEX(Opvarmningsmiddel!B:B,MATCH(INDIRECT($A$1&amp;"M"&amp;A533)*1,Opvarmningsmiddel!A:A,0)),"")</f>
        <v>Naturgas</v>
      </c>
      <c r="J533" s="1">
        <f t="shared" ca="1" si="111"/>
        <v>7</v>
      </c>
      <c r="K533" s="1" t="str">
        <f ca="1">IFERROR(INDEX(Relationstabel!$C$3:$K$10,MATCH(VALUE(INDIRECT($A$1&amp;"L"&amp;A533)),Relationstabel!$A$3:$A$10,0),MATCH(IFERROR(VALUE(INDIRECT($A$1&amp;"M"&amp;A533)),0),Relationstabel!$C$1:$K$1,0)),"Ingen varmeinstallationer")</f>
        <v>Naturgas</v>
      </c>
      <c r="L533" s="1" t="str">
        <f ca="1">INDEX(Anvendelseskode!B:B,MATCH($E533,Anvendelseskode!$A:$A,0))</f>
        <v>Daginstitutioner</v>
      </c>
      <c r="M533" s="1" t="str">
        <f ca="1">INDEX(Anvendelseskode!C:C,MATCH($E533,Anvendelseskode!$A:$A,0))</f>
        <v>Daginstitutioner</v>
      </c>
      <c r="N533" s="1" t="str">
        <f ca="1">INDEX(Anvendelseskode!D:D,MATCH($E533,Anvendelseskode!$A:$A,0))</f>
        <v>Kommunale og andre offentlige institutioner</v>
      </c>
      <c r="O533" s="1" t="str">
        <f ca="1">IFERROR(INDEX(SBi!$2:$2,MATCH(G533,SBi!$1:$1,1)),SBi!$K$2)</f>
        <v>1961-1972</v>
      </c>
      <c r="P533" s="1">
        <f ca="1">IFERROR(INDEX(SBi!$C$3:$K$28,MATCH(E533,SBi!$B$3:$B$28,0),MATCH(O533,SBi!$C$2:$K$2,0)),0)</f>
        <v>172.8</v>
      </c>
      <c r="Q533" s="19">
        <f t="shared" ca="1" si="112"/>
        <v>107.65440000000001</v>
      </c>
      <c r="R533" s="19" t="str">
        <f ca="1">IFERROR(INDEX(VpD!$2:$2,MATCH(G533,VpD!$1:$1,1)),VpD!$I$2)</f>
        <v>1961-1972</v>
      </c>
      <c r="S533" s="1">
        <f ca="1">IFERROR(INDEX(VpD!$C$3:$I$27,MATCH(E533,VpD!$B$3:$B$27,0),MATCH(R533,VpD!$C$2:$I$2,0)),0)</f>
        <v>186</v>
      </c>
      <c r="T533" s="19">
        <f t="shared" ca="1" si="113"/>
        <v>115.878</v>
      </c>
      <c r="U533" s="14" t="str">
        <f t="shared" ca="1" si="114"/>
        <v xml:space="preserve">712075.56 </v>
      </c>
      <c r="V533" s="14" t="str">
        <f t="shared" ca="1" si="115"/>
        <v>6169739.7</v>
      </c>
      <c r="W533" s="14" t="str">
        <f t="shared" ca="1" si="116"/>
        <v>POINT(712075.56 6169739.7)</v>
      </c>
      <c r="X533" s="14" t="str">
        <f>IFERROR(INDEX(BygningOmraade!B:B,MATCH(A533,BygningOmraade!A:A,0)),"")</f>
        <v/>
      </c>
    </row>
    <row r="534" spans="1:24" s="14" customFormat="1" x14ac:dyDescent="0.25">
      <c r="A534" s="14">
        <f t="shared" si="104"/>
        <v>534</v>
      </c>
      <c r="B534" s="14" t="str">
        <f t="shared" ca="1" si="105"/>
        <v>1c576765-90e1-442f-9574-4273053152e2</v>
      </c>
      <c r="C534" s="14" t="str">
        <f t="shared" ca="1" si="106"/>
        <v>0a3f507e-2053-32b8-e044-0003ba298018</v>
      </c>
      <c r="D534" s="14">
        <f t="shared" ca="1" si="107"/>
        <v>993842</v>
      </c>
      <c r="E534" s="1">
        <f t="shared" ca="1" si="108"/>
        <v>120</v>
      </c>
      <c r="F534" s="1">
        <f t="shared" ca="1" si="109"/>
        <v>141</v>
      </c>
      <c r="G534" s="1">
        <f t="shared" ca="1" si="110"/>
        <v>1978</v>
      </c>
      <c r="H534" s="1" t="str">
        <f ca="1">IFERROR(INDEX(Varmeinstallation!B:B,MATCH(INDIRECT($A$1&amp;"L"&amp;A534)*1,Varmeinstallation!A:A,0)),"Ingen varmeinstallationer")</f>
        <v>Centralvarme fra eget anlæg, et-kammer fyr</v>
      </c>
      <c r="I534" s="1" t="str">
        <f ca="1">IFERROR(INDEX(Opvarmningsmiddel!B:B,MATCH(INDIRECT($A$1&amp;"M"&amp;A534)*1,Opvarmningsmiddel!A:A,0)),"")</f>
        <v>Naturgas</v>
      </c>
      <c r="J534" s="1">
        <f t="shared" ca="1" si="111"/>
        <v>0</v>
      </c>
      <c r="K534" s="1" t="str">
        <f ca="1">IFERROR(INDEX(Relationstabel!$C$3:$K$10,MATCH(VALUE(INDIRECT($A$1&amp;"L"&amp;A534)),Relationstabel!$A$3:$A$10,0),MATCH(IFERROR(VALUE(INDIRECT($A$1&amp;"M"&amp;A534)),0),Relationstabel!$C$1:$K$1,0)),"Ingen varmeinstallationer")</f>
        <v>Naturgas</v>
      </c>
      <c r="L534" s="1" t="str">
        <f ca="1">INDEX(Anvendelseskode!B:B,MATCH($E534,Anvendelseskode!$A:$A,0))</f>
        <v>Fritliggende enfamilieshus (parcelhus)</v>
      </c>
      <c r="M534" s="1" t="str">
        <f ca="1">INDEX(Anvendelseskode!C:C,MATCH($E534,Anvendelseskode!$A:$A,0))</f>
        <v>Parcelhuse</v>
      </c>
      <c r="N534" s="1" t="str">
        <f ca="1">INDEX(Anvendelseskode!D:D,MATCH($E534,Anvendelseskode!$A:$A,0))</f>
        <v>Private husholdninger</v>
      </c>
      <c r="O534" s="1" t="str">
        <f ca="1">IFERROR(INDEX(SBi!$2:$2,MATCH(G534,SBi!$1:$1,1)),SBi!$K$2)</f>
        <v>1973-1978</v>
      </c>
      <c r="P534" s="1">
        <f ca="1">IFERROR(INDEX(SBi!$C$3:$K$28,MATCH(E534,SBi!$B$3:$B$28,0),MATCH(O534,SBi!$C$2:$K$2,0)),0)</f>
        <v>119.8</v>
      </c>
      <c r="Q534" s="19">
        <f t="shared" ca="1" si="112"/>
        <v>16.8918</v>
      </c>
      <c r="R534" s="19" t="str">
        <f ca="1">IFERROR(INDEX(VpD!$2:$2,MATCH(G534,VpD!$1:$1,1)),VpD!$I$2)</f>
        <v>1973-1978</v>
      </c>
      <c r="S534" s="1">
        <f ca="1">IFERROR(INDEX(VpD!$C$3:$I$27,MATCH(E534,VpD!$B$3:$B$27,0),MATCH(R534,VpD!$C$2:$I$2,0)),0)</f>
        <v>117</v>
      </c>
      <c r="T534" s="19">
        <f t="shared" ca="1" si="113"/>
        <v>16.497</v>
      </c>
      <c r="U534" s="14" t="str">
        <f t="shared" ca="1" si="114"/>
        <v xml:space="preserve">710654.56 </v>
      </c>
      <c r="V534" s="14" t="str">
        <f t="shared" ca="1" si="115"/>
        <v>6171978.72</v>
      </c>
      <c r="W534" s="14" t="str">
        <f t="shared" ca="1" si="116"/>
        <v>POINT(710654.56 6171978.72)</v>
      </c>
      <c r="X534" s="14" t="str">
        <f>IFERROR(INDEX(BygningOmraade!B:B,MATCH(A534,BygningOmraade!A:A,0)),"")</f>
        <v/>
      </c>
    </row>
    <row r="535" spans="1:24" s="14" customFormat="1" x14ac:dyDescent="0.25">
      <c r="A535" s="14">
        <f t="shared" si="104"/>
        <v>535</v>
      </c>
      <c r="B535" s="14" t="str">
        <f t="shared" ca="1" si="105"/>
        <v>1c6a8b20-2ae5-42b7-96e9-539d43aa9759</v>
      </c>
      <c r="C535" s="14" t="str">
        <f t="shared" ca="1" si="106"/>
        <v>0a3f507e-15d6-32b8-e044-0003ba298018</v>
      </c>
      <c r="D535" s="14">
        <f t="shared" ca="1" si="107"/>
        <v>995030</v>
      </c>
      <c r="E535" s="1">
        <f t="shared" ca="1" si="108"/>
        <v>120</v>
      </c>
      <c r="F535" s="1">
        <f t="shared" ca="1" si="109"/>
        <v>98</v>
      </c>
      <c r="G535" s="1">
        <f t="shared" ca="1" si="110"/>
        <v>1987</v>
      </c>
      <c r="H535" s="1" t="str">
        <f ca="1">IFERROR(INDEX(Varmeinstallation!B:B,MATCH(INDIRECT($A$1&amp;"L"&amp;A535)*1,Varmeinstallation!A:A,0)),"Ingen varmeinstallationer")</f>
        <v>Centralvarme fra eget anlæg, et-kammer fyr</v>
      </c>
      <c r="I535" s="1" t="str">
        <f ca="1">IFERROR(INDEX(Opvarmningsmiddel!B:B,MATCH(INDIRECT($A$1&amp;"M"&amp;A535)*1,Opvarmningsmiddel!A:A,0)),"")</f>
        <v>Naturgas</v>
      </c>
      <c r="J535" s="1">
        <f t="shared" ca="1" si="111"/>
        <v>0</v>
      </c>
      <c r="K535" s="1" t="str">
        <f ca="1">IFERROR(INDEX(Relationstabel!$C$3:$K$10,MATCH(VALUE(INDIRECT($A$1&amp;"L"&amp;A535)),Relationstabel!$A$3:$A$10,0),MATCH(IFERROR(VALUE(INDIRECT($A$1&amp;"M"&amp;A535)),0),Relationstabel!$C$1:$K$1,0)),"Ingen varmeinstallationer")</f>
        <v>Naturgas</v>
      </c>
      <c r="L535" s="1" t="str">
        <f ca="1">INDEX(Anvendelseskode!B:B,MATCH($E535,Anvendelseskode!$A:$A,0))</f>
        <v>Fritliggende enfamilieshus (parcelhus)</v>
      </c>
      <c r="M535" s="1" t="str">
        <f ca="1">INDEX(Anvendelseskode!C:C,MATCH($E535,Anvendelseskode!$A:$A,0))</f>
        <v>Parcelhuse</v>
      </c>
      <c r="N535" s="1" t="str">
        <f ca="1">INDEX(Anvendelseskode!D:D,MATCH($E535,Anvendelseskode!$A:$A,0))</f>
        <v>Private husholdninger</v>
      </c>
      <c r="O535" s="1" t="str">
        <f ca="1">IFERROR(INDEX(SBi!$2:$2,MATCH(G535,SBi!$1:$1,1)),SBi!$K$2)</f>
        <v>1979-1998</v>
      </c>
      <c r="P535" s="1">
        <f ca="1">IFERROR(INDEX(SBi!$C$3:$K$28,MATCH(E535,SBi!$B$3:$B$28,0),MATCH(O535,SBi!$C$2:$K$2,0)),0)</f>
        <v>105.4</v>
      </c>
      <c r="Q535" s="19">
        <f t="shared" ca="1" si="112"/>
        <v>10.3292</v>
      </c>
      <c r="R535" s="19" t="str">
        <f ca="1">IFERROR(INDEX(VpD!$2:$2,MATCH(G535,VpD!$1:$1,1)),VpD!$I$2)</f>
        <v>1979-1998</v>
      </c>
      <c r="S535" s="1">
        <f ca="1">IFERROR(INDEX(VpD!$C$3:$I$27,MATCH(E535,VpD!$B$3:$B$27,0),MATCH(R535,VpD!$C$2:$I$2,0)),0)</f>
        <v>90</v>
      </c>
      <c r="T535" s="19">
        <f t="shared" ca="1" si="113"/>
        <v>8.82</v>
      </c>
      <c r="U535" s="14" t="str">
        <f t="shared" ca="1" si="114"/>
        <v xml:space="preserve">711728.82 </v>
      </c>
      <c r="V535" s="14" t="str">
        <f t="shared" ca="1" si="115"/>
        <v>6170755.55</v>
      </c>
      <c r="W535" s="14" t="str">
        <f t="shared" ca="1" si="116"/>
        <v>POINT(711728.82 6170755.55)</v>
      </c>
      <c r="X535" s="14" t="str">
        <f>IFERROR(INDEX(BygningOmraade!B:B,MATCH(A535,BygningOmraade!A:A,0)),"")</f>
        <v/>
      </c>
    </row>
    <row r="536" spans="1:24" s="14" customFormat="1" x14ac:dyDescent="0.25">
      <c r="A536" s="14">
        <f t="shared" si="104"/>
        <v>536</v>
      </c>
      <c r="B536" s="14" t="str">
        <f t="shared" ca="1" si="105"/>
        <v>1c6da2a8-9ccf-43f8-a0ea-e677e1a89a2e</v>
      </c>
      <c r="C536" s="14" t="str">
        <f t="shared" ca="1" si="106"/>
        <v>0a3f507e-1538-32b8-e044-0003ba298018</v>
      </c>
      <c r="D536" s="14">
        <f t="shared" ca="1" si="107"/>
        <v>996663</v>
      </c>
      <c r="E536" s="1">
        <f t="shared" ca="1" si="108"/>
        <v>130</v>
      </c>
      <c r="F536" s="1">
        <f t="shared" ca="1" si="109"/>
        <v>104</v>
      </c>
      <c r="G536" s="1">
        <f t="shared" ca="1" si="110"/>
        <v>1977</v>
      </c>
      <c r="H536" s="1" t="str">
        <f ca="1">IFERROR(INDEX(Varmeinstallation!B:B,MATCH(INDIRECT($A$1&amp;"L"&amp;A536)*1,Varmeinstallation!A:A,0)),"Ingen varmeinstallationer")</f>
        <v>Fjernvarme/blokvarme (radiatorsystemer eller varmluftanlæg)</v>
      </c>
      <c r="I536" s="1" t="str">
        <f ca="1">IFERROR(INDEX(Opvarmningsmiddel!B:B,MATCH(INDIRECT($A$1&amp;"M"&amp;A536)*1,Opvarmningsmiddel!A:A,0)),"")</f>
        <v/>
      </c>
      <c r="J536" s="1">
        <f t="shared" ca="1" si="111"/>
        <v>0</v>
      </c>
      <c r="K536" s="1" t="str">
        <f ca="1">IFERROR(INDEX(Relationstabel!$C$3:$K$10,MATCH(VALUE(INDIRECT($A$1&amp;"L"&amp;A536)),Relationstabel!$A$3:$A$10,0),MATCH(IFERROR(VALUE(INDIRECT($A$1&amp;"M"&amp;A536)),0),Relationstabel!$C$1:$K$1,0)),"Ingen varmeinstallationer")</f>
        <v>Fjernvarme/ Blokvarme</v>
      </c>
      <c r="L536" s="1" t="str">
        <f ca="1">INDEX(Anvendelseskode!B:B,MATCH($E536,Anvendelseskode!$A:$A,0))</f>
        <v>Række-, kæde-, dobbelthus (lodret adskillelse mellem enhederne)</v>
      </c>
      <c r="M536" s="1" t="str">
        <f ca="1">INDEX(Anvendelseskode!C:C,MATCH($E536,Anvendelseskode!$A:$A,0))</f>
        <v>Række-, kæde og dobbelthuse</v>
      </c>
      <c r="N536" s="1" t="str">
        <f ca="1">INDEX(Anvendelseskode!D:D,MATCH($E536,Anvendelseskode!$A:$A,0))</f>
        <v>Private husholdninger</v>
      </c>
      <c r="O536" s="1" t="str">
        <f ca="1">IFERROR(INDEX(SBi!$2:$2,MATCH(G536,SBi!$1:$1,1)),SBi!$K$2)</f>
        <v>1973-1978</v>
      </c>
      <c r="P536" s="1">
        <f ca="1">IFERROR(INDEX(SBi!$C$3:$K$28,MATCH(E536,SBi!$B$3:$B$28,0),MATCH(O536,SBi!$C$2:$K$2,0)),0)</f>
        <v>112.6</v>
      </c>
      <c r="Q536" s="19">
        <f t="shared" ca="1" si="112"/>
        <v>11.7104</v>
      </c>
      <c r="R536" s="19" t="str">
        <f ca="1">IFERROR(INDEX(VpD!$2:$2,MATCH(G536,VpD!$1:$1,1)),VpD!$I$2)</f>
        <v>1973-1978</v>
      </c>
      <c r="S536" s="1">
        <f ca="1">IFERROR(INDEX(VpD!$C$3:$I$27,MATCH(E536,VpD!$B$3:$B$27,0),MATCH(R536,VpD!$C$2:$I$2,0)),0)</f>
        <v>98</v>
      </c>
      <c r="T536" s="19">
        <f t="shared" ca="1" si="113"/>
        <v>10.192</v>
      </c>
      <c r="U536" s="14" t="str">
        <f t="shared" ca="1" si="114"/>
        <v xml:space="preserve">713532.89 </v>
      </c>
      <c r="V536" s="14" t="str">
        <f t="shared" ca="1" si="115"/>
        <v>6169444.12</v>
      </c>
      <c r="W536" s="14" t="str">
        <f t="shared" ca="1" si="116"/>
        <v>POINT(713532.89 6169444.12)</v>
      </c>
      <c r="X536" s="14" t="str">
        <f>IFERROR(INDEX(BygningOmraade!B:B,MATCH(A536,BygningOmraade!A:A,0)),"")</f>
        <v/>
      </c>
    </row>
    <row r="537" spans="1:24" s="14" customFormat="1" x14ac:dyDescent="0.25">
      <c r="A537" s="14">
        <f t="shared" si="104"/>
        <v>537</v>
      </c>
      <c r="B537" s="14" t="str">
        <f t="shared" ca="1" si="105"/>
        <v>1c77b22e-17dd-4cb4-9f43-196c7e438ab0</v>
      </c>
      <c r="C537" s="14" t="str">
        <f t="shared" ca="1" si="106"/>
        <v>0a3f507e-2358-32b8-e044-0003ba298018</v>
      </c>
      <c r="D537" s="14">
        <f t="shared" ca="1" si="107"/>
        <v>995702</v>
      </c>
      <c r="E537" s="1">
        <f t="shared" ca="1" si="108"/>
        <v>210</v>
      </c>
      <c r="F537" s="1">
        <f t="shared" ca="1" si="109"/>
        <v>200</v>
      </c>
      <c r="G537" s="1">
        <f t="shared" ca="1" si="110"/>
        <v>1976</v>
      </c>
      <c r="H537" s="1" t="str">
        <f ca="1">IFERROR(INDEX(Varmeinstallation!B:B,MATCH(INDIRECT($A$1&amp;"L"&amp;A537)*1,Varmeinstallation!A:A,0)),"Ingen varmeinstallationer")</f>
        <v>Ingen varmeinstallationer</v>
      </c>
      <c r="I537" s="1" t="str">
        <f ca="1">IFERROR(INDEX(Opvarmningsmiddel!B:B,MATCH(INDIRECT($A$1&amp;"M"&amp;A537)*1,Opvarmningsmiddel!A:A,0)),"")</f>
        <v/>
      </c>
      <c r="J537" s="1">
        <f t="shared" ca="1" si="111"/>
        <v>0</v>
      </c>
      <c r="K537" s="1" t="str">
        <f ca="1">IFERROR(INDEX(Relationstabel!$C$3:$K$10,MATCH(VALUE(INDIRECT($A$1&amp;"L"&amp;A537)),Relationstabel!$A$3:$A$10,0),MATCH(IFERROR(VALUE(INDIRECT($A$1&amp;"M"&amp;A537)),0),Relationstabel!$C$1:$K$1,0)),"Ingen varmeinstallationer")</f>
        <v>Ingen varmeinstallation</v>
      </c>
      <c r="L537" s="1" t="str">
        <f ca="1">INDEX(Anvendelseskode!B:B,MATCH($E537,Anvendelseskode!$A:$A,0))</f>
        <v>Bygning til erhvervsmæssig produktion vedrørende landbrug, gartneri, råstofudvinding o.lign</v>
      </c>
      <c r="M537" s="1" t="str">
        <f ca="1">INDEX(Anvendelseskode!C:C,MATCH($E537,Anvendelseskode!$A:$A,0))</f>
        <v>Avls- og driftsbygning</v>
      </c>
      <c r="N537" s="1" t="str">
        <f ca="1">INDEX(Anvendelseskode!D:D,MATCH($E537,Anvendelseskode!$A:$A,0))</f>
        <v>Landbrug og gartneri</v>
      </c>
      <c r="O537" s="1" t="str">
        <f ca="1">IFERROR(INDEX(SBi!$2:$2,MATCH(G537,SBi!$1:$1,1)),SBi!$K$2)</f>
        <v>1973-1978</v>
      </c>
      <c r="P537" s="1">
        <f ca="1">IFERROR(INDEX(SBi!$C$3:$K$28,MATCH(E537,SBi!$B$3:$B$28,0),MATCH(O537,SBi!$C$2:$K$2,0)),0)</f>
        <v>33</v>
      </c>
      <c r="Q537" s="19">
        <f t="shared" ca="1" si="112"/>
        <v>6.6</v>
      </c>
      <c r="R537" s="19" t="str">
        <f ca="1">IFERROR(INDEX(VpD!$2:$2,MATCH(G537,VpD!$1:$1,1)),VpD!$I$2)</f>
        <v>1973-1978</v>
      </c>
      <c r="S537" s="1">
        <f ca="1">IFERROR(INDEX(VpD!$C$3:$I$27,MATCH(E537,VpD!$B$3:$B$27,0),MATCH(R537,VpD!$C$2:$I$2,0)),0)</f>
        <v>33</v>
      </c>
      <c r="T537" s="19">
        <f t="shared" ca="1" si="113"/>
        <v>6.6</v>
      </c>
      <c r="U537" s="14" t="str">
        <f t="shared" ca="1" si="114"/>
        <v xml:space="preserve">712481.41 </v>
      </c>
      <c r="V537" s="14" t="str">
        <f t="shared" ca="1" si="115"/>
        <v>6170370.87</v>
      </c>
      <c r="W537" s="14" t="str">
        <f t="shared" ca="1" si="116"/>
        <v>POINT(712481.41 6170370.87)</v>
      </c>
      <c r="X537" s="14" t="str">
        <f>IFERROR(INDEX(BygningOmraade!B:B,MATCH(A537,BygningOmraade!A:A,0)),"")</f>
        <v/>
      </c>
    </row>
    <row r="538" spans="1:24" s="14" customFormat="1" x14ac:dyDescent="0.25">
      <c r="A538" s="14">
        <f t="shared" si="104"/>
        <v>538</v>
      </c>
      <c r="B538" s="14" t="str">
        <f t="shared" ca="1" si="105"/>
        <v>1c81a475-873a-4ad7-80f3-7e7323899d1c</v>
      </c>
      <c r="C538" s="14" t="str">
        <f t="shared" ca="1" si="106"/>
        <v>0a3f507e-19b9-32b8-e044-0003ba298018</v>
      </c>
      <c r="D538" s="14">
        <f t="shared" ca="1" si="107"/>
        <v>994928</v>
      </c>
      <c r="E538" s="1">
        <f t="shared" ca="1" si="108"/>
        <v>130</v>
      </c>
      <c r="F538" s="1">
        <f t="shared" ca="1" si="109"/>
        <v>125</v>
      </c>
      <c r="G538" s="1">
        <f t="shared" ca="1" si="110"/>
        <v>1975</v>
      </c>
      <c r="H538" s="1" t="str">
        <f ca="1">IFERROR(INDEX(Varmeinstallation!B:B,MATCH(INDIRECT($A$1&amp;"L"&amp;A538)*1,Varmeinstallation!A:A,0)),"Ingen varmeinstallationer")</f>
        <v>Varmepumpe</v>
      </c>
      <c r="I538" s="1" t="str">
        <f ca="1">IFERROR(INDEX(Opvarmningsmiddel!B:B,MATCH(INDIRECT($A$1&amp;"M"&amp;A538)*1,Opvarmningsmiddel!A:A,0)),"")</f>
        <v>Elektricitet</v>
      </c>
      <c r="J538" s="1">
        <f t="shared" ca="1" si="111"/>
        <v>0</v>
      </c>
      <c r="K538" s="1" t="str">
        <f ca="1">IFERROR(INDEX(Relationstabel!$C$3:$K$10,MATCH(VALUE(INDIRECT($A$1&amp;"L"&amp;A538)),Relationstabel!$A$3:$A$10,0),MATCH(IFERROR(VALUE(INDIRECT($A$1&amp;"M"&amp;A538)),0),Relationstabel!$C$1:$K$1,0)),"Ingen varmeinstallationer")</f>
        <v>Varmepumpe</v>
      </c>
      <c r="L538" s="1" t="str">
        <f ca="1">INDEX(Anvendelseskode!B:B,MATCH($E538,Anvendelseskode!$A:$A,0))</f>
        <v>Række-, kæde-, dobbelthus (lodret adskillelse mellem enhederne)</v>
      </c>
      <c r="M538" s="1" t="str">
        <f ca="1">INDEX(Anvendelseskode!C:C,MATCH($E538,Anvendelseskode!$A:$A,0))</f>
        <v>Række-, kæde og dobbelthuse</v>
      </c>
      <c r="N538" s="1" t="str">
        <f ca="1">INDEX(Anvendelseskode!D:D,MATCH($E538,Anvendelseskode!$A:$A,0))</f>
        <v>Private husholdninger</v>
      </c>
      <c r="O538" s="1" t="str">
        <f ca="1">IFERROR(INDEX(SBi!$2:$2,MATCH(G538,SBi!$1:$1,1)),SBi!$K$2)</f>
        <v>1973-1978</v>
      </c>
      <c r="P538" s="1">
        <f ca="1">IFERROR(INDEX(SBi!$C$3:$K$28,MATCH(E538,SBi!$B$3:$B$28,0),MATCH(O538,SBi!$C$2:$K$2,0)),0)</f>
        <v>112.6</v>
      </c>
      <c r="Q538" s="19">
        <f t="shared" ca="1" si="112"/>
        <v>14.074999999999999</v>
      </c>
      <c r="R538" s="19" t="str">
        <f ca="1">IFERROR(INDEX(VpD!$2:$2,MATCH(G538,VpD!$1:$1,1)),VpD!$I$2)</f>
        <v>1973-1978</v>
      </c>
      <c r="S538" s="1">
        <f ca="1">IFERROR(INDEX(VpD!$C$3:$I$27,MATCH(E538,VpD!$B$3:$B$27,0),MATCH(R538,VpD!$C$2:$I$2,0)),0)</f>
        <v>98</v>
      </c>
      <c r="T538" s="19">
        <f t="shared" ca="1" si="113"/>
        <v>12.25</v>
      </c>
      <c r="U538" s="14" t="str">
        <f t="shared" ca="1" si="114"/>
        <v xml:space="preserve">711737.36 </v>
      </c>
      <c r="V538" s="14" t="str">
        <f t="shared" ca="1" si="115"/>
        <v>6172394.63</v>
      </c>
      <c r="W538" s="14" t="str">
        <f t="shared" ca="1" si="116"/>
        <v>POINT(711737.36 6172394.63)</v>
      </c>
      <c r="X538" s="14" t="str">
        <f>IFERROR(INDEX(BygningOmraade!B:B,MATCH(A538,BygningOmraade!A:A,0)),"")</f>
        <v/>
      </c>
    </row>
    <row r="539" spans="1:24" s="14" customFormat="1" x14ac:dyDescent="0.25">
      <c r="A539" s="14">
        <f t="shared" si="104"/>
        <v>539</v>
      </c>
      <c r="B539" s="14" t="str">
        <f t="shared" ca="1" si="105"/>
        <v>1c98275f-0e2a-49e3-882d-cea2598d9a1c</v>
      </c>
      <c r="C539" s="14" t="str">
        <f t="shared" ca="1" si="106"/>
        <v>0a3f507e-2152-32b8-e044-0003ba298018</v>
      </c>
      <c r="D539" s="14">
        <f t="shared" ca="1" si="107"/>
        <v>996780</v>
      </c>
      <c r="E539" s="1">
        <f t="shared" ca="1" si="108"/>
        <v>130</v>
      </c>
      <c r="F539" s="1">
        <f t="shared" ca="1" si="109"/>
        <v>118</v>
      </c>
      <c r="G539" s="1">
        <f t="shared" ca="1" si="110"/>
        <v>1977</v>
      </c>
      <c r="H539" s="1" t="str">
        <f ca="1">IFERROR(INDEX(Varmeinstallation!B:B,MATCH(INDIRECT($A$1&amp;"L"&amp;A539)*1,Varmeinstallation!A:A,0)),"Ingen varmeinstallationer")</f>
        <v>Centralvarme fra eget anlæg, et-kammer fyr</v>
      </c>
      <c r="I539" s="1" t="str">
        <f ca="1">IFERROR(INDEX(Opvarmningsmiddel!B:B,MATCH(INDIRECT($A$1&amp;"M"&amp;A539)*1,Opvarmningsmiddel!A:A,0)),"")</f>
        <v>Flydende brændsel (olie, petroleum, flaskegas m.m.)</v>
      </c>
      <c r="J539" s="1">
        <f t="shared" ca="1" si="111"/>
        <v>2</v>
      </c>
      <c r="K539" s="1" t="str">
        <f ca="1">IFERROR(INDEX(Relationstabel!$C$3:$K$10,MATCH(VALUE(INDIRECT($A$1&amp;"L"&amp;A539)),Relationstabel!$A$3:$A$10,0),MATCH(IFERROR(VALUE(INDIRECT($A$1&amp;"M"&amp;A539)),0),Relationstabel!$C$1:$K$1,0)),"Ingen varmeinstallationer")</f>
        <v>Olie</v>
      </c>
      <c r="L539" s="1" t="str">
        <f ca="1">INDEX(Anvendelseskode!B:B,MATCH($E539,Anvendelseskode!$A:$A,0))</f>
        <v>Række-, kæde-, dobbelthus (lodret adskillelse mellem enhederne)</v>
      </c>
      <c r="M539" s="1" t="str">
        <f ca="1">INDEX(Anvendelseskode!C:C,MATCH($E539,Anvendelseskode!$A:$A,0))</f>
        <v>Række-, kæde og dobbelthuse</v>
      </c>
      <c r="N539" s="1" t="str">
        <f ca="1">INDEX(Anvendelseskode!D:D,MATCH($E539,Anvendelseskode!$A:$A,0))</f>
        <v>Private husholdninger</v>
      </c>
      <c r="O539" s="1" t="str">
        <f ca="1">IFERROR(INDEX(SBi!$2:$2,MATCH(G539,SBi!$1:$1,1)),SBi!$K$2)</f>
        <v>1973-1978</v>
      </c>
      <c r="P539" s="1">
        <f ca="1">IFERROR(INDEX(SBi!$C$3:$K$28,MATCH(E539,SBi!$B$3:$B$28,0),MATCH(O539,SBi!$C$2:$K$2,0)),0)</f>
        <v>112.6</v>
      </c>
      <c r="Q539" s="19">
        <f t="shared" ca="1" si="112"/>
        <v>13.286799999999999</v>
      </c>
      <c r="R539" s="19" t="str">
        <f ca="1">IFERROR(INDEX(VpD!$2:$2,MATCH(G539,VpD!$1:$1,1)),VpD!$I$2)</f>
        <v>1973-1978</v>
      </c>
      <c r="S539" s="1">
        <f ca="1">IFERROR(INDEX(VpD!$C$3:$I$27,MATCH(E539,VpD!$B$3:$B$27,0),MATCH(R539,VpD!$C$2:$I$2,0)),0)</f>
        <v>98</v>
      </c>
      <c r="T539" s="19">
        <f t="shared" ca="1" si="113"/>
        <v>11.564</v>
      </c>
      <c r="U539" s="14" t="str">
        <f t="shared" ca="1" si="114"/>
        <v xml:space="preserve">713483.19 </v>
      </c>
      <c r="V539" s="14" t="str">
        <f t="shared" ca="1" si="115"/>
        <v>6168959.02</v>
      </c>
      <c r="W539" s="14" t="str">
        <f t="shared" ca="1" si="116"/>
        <v>POINT(713483.19 6168959.02)</v>
      </c>
      <c r="X539" s="14" t="str">
        <f>IFERROR(INDEX(BygningOmraade!B:B,MATCH(A539,BygningOmraade!A:A,0)),"")</f>
        <v/>
      </c>
    </row>
    <row r="540" spans="1:24" s="14" customFormat="1" x14ac:dyDescent="0.25">
      <c r="A540" s="14">
        <f t="shared" si="104"/>
        <v>540</v>
      </c>
      <c r="B540" s="14" t="str">
        <f t="shared" ca="1" si="105"/>
        <v>1c9b21db-757d-4468-8639-e014ec53a179</v>
      </c>
      <c r="C540" s="14" t="str">
        <f t="shared" ca="1" si="106"/>
        <v>3cae7253-0972-0f90-e044-0003ba298018</v>
      </c>
      <c r="D540" s="14">
        <f t="shared" ca="1" si="107"/>
        <v>2685076</v>
      </c>
      <c r="E540" s="1">
        <f t="shared" ca="1" si="108"/>
        <v>130</v>
      </c>
      <c r="F540" s="1">
        <f t="shared" ca="1" si="109"/>
        <v>153</v>
      </c>
      <c r="G540" s="1">
        <f t="shared" ca="1" si="110"/>
        <v>2008</v>
      </c>
      <c r="H540" s="1" t="str">
        <f ca="1">IFERROR(INDEX(Varmeinstallation!B:B,MATCH(INDIRECT($A$1&amp;"L"&amp;A540)*1,Varmeinstallation!A:A,0)),"Ingen varmeinstallationer")</f>
        <v>Fjernvarme/blokvarme (radiatorsystemer eller varmluftanlæg)</v>
      </c>
      <c r="I540" s="1" t="str">
        <f ca="1">IFERROR(INDEX(Opvarmningsmiddel!B:B,MATCH(INDIRECT($A$1&amp;"M"&amp;A540)*1,Opvarmningsmiddel!A:A,0)),"")</f>
        <v/>
      </c>
      <c r="J540" s="1">
        <f t="shared" ca="1" si="111"/>
        <v>90</v>
      </c>
      <c r="K540" s="1" t="str">
        <f ca="1">IFERROR(INDEX(Relationstabel!$C$3:$K$10,MATCH(VALUE(INDIRECT($A$1&amp;"L"&amp;A540)),Relationstabel!$A$3:$A$10,0),MATCH(IFERROR(VALUE(INDIRECT($A$1&amp;"M"&amp;A540)),0),Relationstabel!$C$1:$K$1,0)),"Ingen varmeinstallationer")</f>
        <v>Fjernvarme/ Blokvarme</v>
      </c>
      <c r="L540" s="1" t="str">
        <f ca="1">INDEX(Anvendelseskode!B:B,MATCH($E540,Anvendelseskode!$A:$A,0))</f>
        <v>Række-, kæde-, dobbelthus (lodret adskillelse mellem enhederne)</v>
      </c>
      <c r="M540" s="1" t="str">
        <f ca="1">INDEX(Anvendelseskode!C:C,MATCH($E540,Anvendelseskode!$A:$A,0))</f>
        <v>Række-, kæde og dobbelthuse</v>
      </c>
      <c r="N540" s="1" t="str">
        <f ca="1">INDEX(Anvendelseskode!D:D,MATCH($E540,Anvendelseskode!$A:$A,0))</f>
        <v>Private husholdninger</v>
      </c>
      <c r="O540" s="1" t="str">
        <f ca="1">IFERROR(INDEX(SBi!$2:$2,MATCH(G540,SBi!$1:$1,1)),SBi!$K$2)</f>
        <v>Efter 2006</v>
      </c>
      <c r="P540" s="1">
        <f ca="1">IFERROR(INDEX(SBi!$C$3:$K$28,MATCH(E540,SBi!$B$3:$B$28,0),MATCH(O540,SBi!$C$2:$K$2,0)),0)</f>
        <v>66.400000000000006</v>
      </c>
      <c r="Q540" s="19">
        <f t="shared" ca="1" si="112"/>
        <v>10.1592</v>
      </c>
      <c r="R540" s="19" t="str">
        <f ca="1">IFERROR(INDEX(VpD!$2:$2,MATCH(G540,VpD!$1:$1,1)),VpD!$I$2)</f>
        <v>&gt;1998</v>
      </c>
      <c r="S540" s="1">
        <f ca="1">IFERROR(INDEX(VpD!$C$3:$I$27,MATCH(E540,VpD!$B$3:$B$27,0),MATCH(R540,VpD!$C$2:$I$2,0)),0)</f>
        <v>65</v>
      </c>
      <c r="T540" s="19">
        <f t="shared" ca="1" si="113"/>
        <v>9.9450000000000003</v>
      </c>
      <c r="U540" s="14" t="str">
        <f t="shared" ca="1" si="114"/>
        <v xml:space="preserve">711670.33 </v>
      </c>
      <c r="V540" s="14" t="str">
        <f t="shared" ca="1" si="115"/>
        <v>6172782.36</v>
      </c>
      <c r="W540" s="14" t="str">
        <f t="shared" ca="1" si="116"/>
        <v>POINT(711670.33 6172782.36)</v>
      </c>
      <c r="X540" s="14" t="str">
        <f>IFERROR(INDEX(BygningOmraade!B:B,MATCH(A540,BygningOmraade!A:A,0)),"")</f>
        <v/>
      </c>
    </row>
    <row r="541" spans="1:24" s="14" customFormat="1" x14ac:dyDescent="0.25">
      <c r="A541" s="14">
        <f t="shared" si="104"/>
        <v>541</v>
      </c>
      <c r="B541" s="14" t="str">
        <f t="shared" ca="1" si="105"/>
        <v>1cad17b6-b37d-4f06-b8a9-7c6e892f0cb2</v>
      </c>
      <c r="C541" s="14" t="str">
        <f t="shared" ca="1" si="106"/>
        <v>0a3f507e-2061-32b8-e044-0003ba298018</v>
      </c>
      <c r="D541" s="14">
        <f t="shared" ca="1" si="107"/>
        <v>995964</v>
      </c>
      <c r="E541" s="1">
        <f t="shared" ca="1" si="108"/>
        <v>120</v>
      </c>
      <c r="F541" s="1">
        <f t="shared" ca="1" si="109"/>
        <v>125</v>
      </c>
      <c r="G541" s="1">
        <f t="shared" ca="1" si="110"/>
        <v>1981</v>
      </c>
      <c r="H541" s="1" t="str">
        <f ca="1">IFERROR(INDEX(Varmeinstallation!B:B,MATCH(INDIRECT($A$1&amp;"L"&amp;A541)*1,Varmeinstallation!A:A,0)),"Ingen varmeinstallationer")</f>
        <v>Centralvarme fra eget anlæg, et-kammer fyr</v>
      </c>
      <c r="I541" s="1" t="str">
        <f ca="1">IFERROR(INDEX(Opvarmningsmiddel!B:B,MATCH(INDIRECT($A$1&amp;"M"&amp;A541)*1,Opvarmningsmiddel!A:A,0)),"")</f>
        <v>Naturgas</v>
      </c>
      <c r="J541" s="1">
        <f t="shared" ca="1" si="111"/>
        <v>0</v>
      </c>
      <c r="K541" s="1" t="str">
        <f ca="1">IFERROR(INDEX(Relationstabel!$C$3:$K$10,MATCH(VALUE(INDIRECT($A$1&amp;"L"&amp;A541)),Relationstabel!$A$3:$A$10,0),MATCH(IFERROR(VALUE(INDIRECT($A$1&amp;"M"&amp;A541)),0),Relationstabel!$C$1:$K$1,0)),"Ingen varmeinstallationer")</f>
        <v>Naturgas</v>
      </c>
      <c r="L541" s="1" t="str">
        <f ca="1">INDEX(Anvendelseskode!B:B,MATCH($E541,Anvendelseskode!$A:$A,0))</f>
        <v>Fritliggende enfamilieshus (parcelhus)</v>
      </c>
      <c r="M541" s="1" t="str">
        <f ca="1">INDEX(Anvendelseskode!C:C,MATCH($E541,Anvendelseskode!$A:$A,0))</f>
        <v>Parcelhuse</v>
      </c>
      <c r="N541" s="1" t="str">
        <f ca="1">INDEX(Anvendelseskode!D:D,MATCH($E541,Anvendelseskode!$A:$A,0))</f>
        <v>Private husholdninger</v>
      </c>
      <c r="O541" s="1" t="str">
        <f ca="1">IFERROR(INDEX(SBi!$2:$2,MATCH(G541,SBi!$1:$1,1)),SBi!$K$2)</f>
        <v>1979-1998</v>
      </c>
      <c r="P541" s="1">
        <f ca="1">IFERROR(INDEX(SBi!$C$3:$K$28,MATCH(E541,SBi!$B$3:$B$28,0),MATCH(O541,SBi!$C$2:$K$2,0)),0)</f>
        <v>105.4</v>
      </c>
      <c r="Q541" s="19">
        <f t="shared" ca="1" si="112"/>
        <v>13.175000000000001</v>
      </c>
      <c r="R541" s="19" t="str">
        <f ca="1">IFERROR(INDEX(VpD!$2:$2,MATCH(G541,VpD!$1:$1,1)),VpD!$I$2)</f>
        <v>1979-1998</v>
      </c>
      <c r="S541" s="1">
        <f ca="1">IFERROR(INDEX(VpD!$C$3:$I$27,MATCH(E541,VpD!$B$3:$B$27,0),MATCH(R541,VpD!$C$2:$I$2,0)),0)</f>
        <v>90</v>
      </c>
      <c r="T541" s="19">
        <f t="shared" ca="1" si="113"/>
        <v>11.25</v>
      </c>
      <c r="U541" s="14" t="str">
        <f t="shared" ca="1" si="114"/>
        <v xml:space="preserve">712730.23 </v>
      </c>
      <c r="V541" s="14" t="str">
        <f t="shared" ca="1" si="115"/>
        <v>6168945.59</v>
      </c>
      <c r="W541" s="14" t="str">
        <f t="shared" ca="1" si="116"/>
        <v>POINT(712730.23 6168945.59)</v>
      </c>
      <c r="X541" s="14" t="str">
        <f>IFERROR(INDEX(BygningOmraade!B:B,MATCH(A541,BygningOmraade!A:A,0)),"")</f>
        <v/>
      </c>
    </row>
    <row r="542" spans="1:24" s="14" customFormat="1" x14ac:dyDescent="0.25">
      <c r="A542" s="14">
        <f t="shared" si="104"/>
        <v>542</v>
      </c>
      <c r="B542" s="14" t="str">
        <f t="shared" ca="1" si="105"/>
        <v>1cb3b63f-f06b-4cfc-9384-644ce4b27783</v>
      </c>
      <c r="C542" s="14" t="str">
        <f t="shared" ca="1" si="106"/>
        <v>0a3f507e-1e6c-32b8-e044-0003ba298018</v>
      </c>
      <c r="D542" s="14">
        <f t="shared" ca="1" si="107"/>
        <v>995097</v>
      </c>
      <c r="E542" s="1">
        <f t="shared" ca="1" si="108"/>
        <v>120</v>
      </c>
      <c r="F542" s="1">
        <f t="shared" ca="1" si="109"/>
        <v>154</v>
      </c>
      <c r="G542" s="1">
        <f t="shared" ca="1" si="110"/>
        <v>1972</v>
      </c>
      <c r="H542" s="1" t="str">
        <f ca="1">IFERROR(INDEX(Varmeinstallation!B:B,MATCH(INDIRECT($A$1&amp;"L"&amp;A542)*1,Varmeinstallation!A:A,0)),"Ingen varmeinstallationer")</f>
        <v>Centralvarme fra eget anlæg, et-kammer fyr</v>
      </c>
      <c r="I542" s="1" t="str">
        <f ca="1">IFERROR(INDEX(Opvarmningsmiddel!B:B,MATCH(INDIRECT($A$1&amp;"M"&amp;A542)*1,Opvarmningsmiddel!A:A,0)),"")</f>
        <v>Naturgas</v>
      </c>
      <c r="J542" s="1">
        <f t="shared" ca="1" si="111"/>
        <v>2</v>
      </c>
      <c r="K542" s="1" t="str">
        <f ca="1">IFERROR(INDEX(Relationstabel!$C$3:$K$10,MATCH(VALUE(INDIRECT($A$1&amp;"L"&amp;A542)),Relationstabel!$A$3:$A$10,0),MATCH(IFERROR(VALUE(INDIRECT($A$1&amp;"M"&amp;A542)),0),Relationstabel!$C$1:$K$1,0)),"Ingen varmeinstallationer")</f>
        <v>Naturgas</v>
      </c>
      <c r="L542" s="1" t="str">
        <f ca="1">INDEX(Anvendelseskode!B:B,MATCH($E542,Anvendelseskode!$A:$A,0))</f>
        <v>Fritliggende enfamilieshus (parcelhus)</v>
      </c>
      <c r="M542" s="1" t="str">
        <f ca="1">INDEX(Anvendelseskode!C:C,MATCH($E542,Anvendelseskode!$A:$A,0))</f>
        <v>Parcelhuse</v>
      </c>
      <c r="N542" s="1" t="str">
        <f ca="1">INDEX(Anvendelseskode!D:D,MATCH($E542,Anvendelseskode!$A:$A,0))</f>
        <v>Private husholdninger</v>
      </c>
      <c r="O542" s="1" t="str">
        <f ca="1">IFERROR(INDEX(SBi!$2:$2,MATCH(G542,SBi!$1:$1,1)),SBi!$K$2)</f>
        <v>1961-1972</v>
      </c>
      <c r="P542" s="1">
        <f ca="1">IFERROR(INDEX(SBi!$C$3:$K$28,MATCH(E542,SBi!$B$3:$B$28,0),MATCH(O542,SBi!$C$2:$K$2,0)),0)</f>
        <v>134.30000000000001</v>
      </c>
      <c r="Q542" s="19">
        <f t="shared" ca="1" si="112"/>
        <v>20.682200000000002</v>
      </c>
      <c r="R542" s="19" t="str">
        <f ca="1">IFERROR(INDEX(VpD!$2:$2,MATCH(G542,VpD!$1:$1,1)),VpD!$I$2)</f>
        <v>1961-1972</v>
      </c>
      <c r="S542" s="1">
        <f ca="1">IFERROR(INDEX(VpD!$C$3:$I$27,MATCH(E542,VpD!$B$3:$B$27,0),MATCH(R542,VpD!$C$2:$I$2,0)),0)</f>
        <v>143</v>
      </c>
      <c r="T542" s="19">
        <f t="shared" ca="1" si="113"/>
        <v>22.021999999999998</v>
      </c>
      <c r="U542" s="14" t="str">
        <f t="shared" ca="1" si="114"/>
        <v xml:space="preserve">711688.25 </v>
      </c>
      <c r="V542" s="14" t="str">
        <f t="shared" ca="1" si="115"/>
        <v>6171710.97</v>
      </c>
      <c r="W542" s="14" t="str">
        <f t="shared" ca="1" si="116"/>
        <v>POINT(711688.25 6171710.97)</v>
      </c>
      <c r="X542" s="14" t="str">
        <f>IFERROR(INDEX(BygningOmraade!B:B,MATCH(A542,BygningOmraade!A:A,0)),"")</f>
        <v/>
      </c>
    </row>
    <row r="543" spans="1:24" s="14" customFormat="1" x14ac:dyDescent="0.25">
      <c r="A543" s="14">
        <f t="shared" si="104"/>
        <v>543</v>
      </c>
      <c r="B543" s="14" t="str">
        <f t="shared" ca="1" si="105"/>
        <v>1cc53abf-4a50-4441-965d-b1b6d8ce3aa6</v>
      </c>
      <c r="C543" s="14" t="str">
        <f t="shared" ca="1" si="106"/>
        <v>0a3f507e-1db6-32b8-e044-0003ba298018</v>
      </c>
      <c r="D543" s="14">
        <f t="shared" ca="1" si="107"/>
        <v>2540578</v>
      </c>
      <c r="E543" s="1">
        <f t="shared" ca="1" si="108"/>
        <v>130</v>
      </c>
      <c r="F543" s="1">
        <f t="shared" ca="1" si="109"/>
        <v>120</v>
      </c>
      <c r="G543" s="1">
        <f t="shared" ca="1" si="110"/>
        <v>2000</v>
      </c>
      <c r="H543" s="1" t="str">
        <f ca="1">IFERROR(INDEX(Varmeinstallation!B:B,MATCH(INDIRECT($A$1&amp;"L"&amp;A543)*1,Varmeinstallation!A:A,0)),"Ingen varmeinstallationer")</f>
        <v>Fjernvarme/blokvarme (radiatorsystemer eller varmluftanlæg)</v>
      </c>
      <c r="I543" s="1" t="str">
        <f ca="1">IFERROR(INDEX(Opvarmningsmiddel!B:B,MATCH(INDIRECT($A$1&amp;"M"&amp;A543)*1,Opvarmningsmiddel!A:A,0)),"")</f>
        <v/>
      </c>
      <c r="J543" s="1">
        <f t="shared" ca="1" si="111"/>
        <v>0</v>
      </c>
      <c r="K543" s="1" t="str">
        <f ca="1">IFERROR(INDEX(Relationstabel!$C$3:$K$10,MATCH(VALUE(INDIRECT($A$1&amp;"L"&amp;A543)),Relationstabel!$A$3:$A$10,0),MATCH(IFERROR(VALUE(INDIRECT($A$1&amp;"M"&amp;A543)),0),Relationstabel!$C$1:$K$1,0)),"Ingen varmeinstallationer")</f>
        <v>Fjernvarme/ Blokvarme</v>
      </c>
      <c r="L543" s="1" t="str">
        <f ca="1">INDEX(Anvendelseskode!B:B,MATCH($E543,Anvendelseskode!$A:$A,0))</f>
        <v>Række-, kæde-, dobbelthus (lodret adskillelse mellem enhederne)</v>
      </c>
      <c r="M543" s="1" t="str">
        <f ca="1">INDEX(Anvendelseskode!C:C,MATCH($E543,Anvendelseskode!$A:$A,0))</f>
        <v>Række-, kæde og dobbelthuse</v>
      </c>
      <c r="N543" s="1" t="str">
        <f ca="1">INDEX(Anvendelseskode!D:D,MATCH($E543,Anvendelseskode!$A:$A,0))</f>
        <v>Private husholdninger</v>
      </c>
      <c r="O543" s="1" t="str">
        <f ca="1">IFERROR(INDEX(SBi!$2:$2,MATCH(G543,SBi!$1:$1,1)),SBi!$K$2)</f>
        <v>1999-2006</v>
      </c>
      <c r="P543" s="1">
        <f ca="1">IFERROR(INDEX(SBi!$C$3:$K$28,MATCH(E543,SBi!$B$3:$B$28,0),MATCH(O543,SBi!$C$2:$K$2,0)),0)</f>
        <v>81.5</v>
      </c>
      <c r="Q543" s="19">
        <f t="shared" ca="1" si="112"/>
        <v>9.7799999999999994</v>
      </c>
      <c r="R543" s="19" t="str">
        <f ca="1">IFERROR(INDEX(VpD!$2:$2,MATCH(G543,VpD!$1:$1,1)),VpD!$I$2)</f>
        <v>&gt;1998</v>
      </c>
      <c r="S543" s="1">
        <f ca="1">IFERROR(INDEX(VpD!$C$3:$I$27,MATCH(E543,VpD!$B$3:$B$27,0),MATCH(R543,VpD!$C$2:$I$2,0)),0)</f>
        <v>65</v>
      </c>
      <c r="T543" s="19">
        <f t="shared" ca="1" si="113"/>
        <v>7.8</v>
      </c>
      <c r="U543" s="14" t="str">
        <f t="shared" ca="1" si="114"/>
        <v xml:space="preserve">711991.28 </v>
      </c>
      <c r="V543" s="14" t="str">
        <f t="shared" ca="1" si="115"/>
        <v>6172432.05</v>
      </c>
      <c r="W543" s="14" t="str">
        <f t="shared" ca="1" si="116"/>
        <v>POINT(711991.28 6172432.05)</v>
      </c>
      <c r="X543" s="14" t="str">
        <f>IFERROR(INDEX(BygningOmraade!B:B,MATCH(A543,BygningOmraade!A:A,0)),"")</f>
        <v/>
      </c>
    </row>
    <row r="544" spans="1:24" s="14" customFormat="1" x14ac:dyDescent="0.25">
      <c r="A544" s="14">
        <f t="shared" si="104"/>
        <v>544</v>
      </c>
      <c r="B544" s="14" t="str">
        <f t="shared" ca="1" si="105"/>
        <v>1ce2604a-a1fa-4659-b807-a021940022a7</v>
      </c>
      <c r="C544" s="14" t="str">
        <f t="shared" ca="1" si="106"/>
        <v>0a3f507e-1e58-32b8-e044-0003ba298018</v>
      </c>
      <c r="D544" s="14">
        <f t="shared" ca="1" si="107"/>
        <v>994721</v>
      </c>
      <c r="E544" s="1">
        <f t="shared" ca="1" si="108"/>
        <v>120</v>
      </c>
      <c r="F544" s="1">
        <f t="shared" ca="1" si="109"/>
        <v>114</v>
      </c>
      <c r="G544" s="1">
        <f t="shared" ca="1" si="110"/>
        <v>1970</v>
      </c>
      <c r="H544" s="1" t="str">
        <f ca="1">IFERROR(INDEX(Varmeinstallation!B:B,MATCH(INDIRECT($A$1&amp;"L"&amp;A544)*1,Varmeinstallation!A:A,0)),"Ingen varmeinstallationer")</f>
        <v>Centralvarme fra eget anlæg, et-kammer fyr</v>
      </c>
      <c r="I544" s="1" t="str">
        <f ca="1">IFERROR(INDEX(Opvarmningsmiddel!B:B,MATCH(INDIRECT($A$1&amp;"M"&amp;A544)*1,Opvarmningsmiddel!A:A,0)),"")</f>
        <v>Naturgas</v>
      </c>
      <c r="J544" s="1">
        <f t="shared" ca="1" si="111"/>
        <v>0</v>
      </c>
      <c r="K544" s="1" t="str">
        <f ca="1">IFERROR(INDEX(Relationstabel!$C$3:$K$10,MATCH(VALUE(INDIRECT($A$1&amp;"L"&amp;A544)),Relationstabel!$A$3:$A$10,0),MATCH(IFERROR(VALUE(INDIRECT($A$1&amp;"M"&amp;A544)),0),Relationstabel!$C$1:$K$1,0)),"Ingen varmeinstallationer")</f>
        <v>Naturgas</v>
      </c>
      <c r="L544" s="1" t="str">
        <f ca="1">INDEX(Anvendelseskode!B:B,MATCH($E544,Anvendelseskode!$A:$A,0))</f>
        <v>Fritliggende enfamilieshus (parcelhus)</v>
      </c>
      <c r="M544" s="1" t="str">
        <f ca="1">INDEX(Anvendelseskode!C:C,MATCH($E544,Anvendelseskode!$A:$A,0))</f>
        <v>Parcelhuse</v>
      </c>
      <c r="N544" s="1" t="str">
        <f ca="1">INDEX(Anvendelseskode!D:D,MATCH($E544,Anvendelseskode!$A:$A,0))</f>
        <v>Private husholdninger</v>
      </c>
      <c r="O544" s="1" t="str">
        <f ca="1">IFERROR(INDEX(SBi!$2:$2,MATCH(G544,SBi!$1:$1,1)),SBi!$K$2)</f>
        <v>1961-1972</v>
      </c>
      <c r="P544" s="1">
        <f ca="1">IFERROR(INDEX(SBi!$C$3:$K$28,MATCH(E544,SBi!$B$3:$B$28,0),MATCH(O544,SBi!$C$2:$K$2,0)),0)</f>
        <v>134.30000000000001</v>
      </c>
      <c r="Q544" s="19">
        <f t="shared" ca="1" si="112"/>
        <v>15.3102</v>
      </c>
      <c r="R544" s="19" t="str">
        <f ca="1">IFERROR(INDEX(VpD!$2:$2,MATCH(G544,VpD!$1:$1,1)),VpD!$I$2)</f>
        <v>1961-1972</v>
      </c>
      <c r="S544" s="1">
        <f ca="1">IFERROR(INDEX(VpD!$C$3:$I$27,MATCH(E544,VpD!$B$3:$B$27,0),MATCH(R544,VpD!$C$2:$I$2,0)),0)</f>
        <v>143</v>
      </c>
      <c r="T544" s="19">
        <f t="shared" ca="1" si="113"/>
        <v>16.302</v>
      </c>
      <c r="U544" s="14" t="str">
        <f t="shared" ca="1" si="114"/>
        <v xml:space="preserve">711651.99 </v>
      </c>
      <c r="V544" s="14" t="str">
        <f t="shared" ca="1" si="115"/>
        <v>6171662.72</v>
      </c>
      <c r="W544" s="14" t="str">
        <f t="shared" ca="1" si="116"/>
        <v>POINT(711651.99 6171662.72)</v>
      </c>
      <c r="X544" s="14" t="str">
        <f>IFERROR(INDEX(BygningOmraade!B:B,MATCH(A544,BygningOmraade!A:A,0)),"")</f>
        <v/>
      </c>
    </row>
    <row r="545" spans="1:24" s="14" customFormat="1" x14ac:dyDescent="0.25">
      <c r="A545" s="14">
        <f t="shared" si="104"/>
        <v>545</v>
      </c>
      <c r="B545" s="14" t="str">
        <f t="shared" ca="1" si="105"/>
        <v>1ce42cd6-ad47-474f-8481-45a652f89512</v>
      </c>
      <c r="C545" s="14" t="str">
        <f t="shared" ca="1" si="106"/>
        <v>fae913ef-ca88-4f8b-b814-a99a537b2982</v>
      </c>
      <c r="D545" s="14">
        <f t="shared" ca="1" si="107"/>
        <v>994152</v>
      </c>
      <c r="E545" s="1">
        <f t="shared" ca="1" si="108"/>
        <v>230</v>
      </c>
      <c r="F545" s="1">
        <f t="shared" ca="1" si="109"/>
        <v>34</v>
      </c>
      <c r="G545" s="1">
        <f t="shared" ca="1" si="110"/>
        <v>1991</v>
      </c>
      <c r="H545" s="1" t="str">
        <f ca="1">IFERROR(INDEX(Varmeinstallation!B:B,MATCH(INDIRECT($A$1&amp;"L"&amp;A545)*1,Varmeinstallation!A:A,0)),"Ingen varmeinstallationer")</f>
        <v>Ingen varmeinstallationer</v>
      </c>
      <c r="I545" s="1" t="str">
        <f ca="1">IFERROR(INDEX(Opvarmningsmiddel!B:B,MATCH(INDIRECT($A$1&amp;"M"&amp;A545)*1,Opvarmningsmiddel!A:A,0)),"")</f>
        <v/>
      </c>
      <c r="J545" s="1">
        <f t="shared" ca="1" si="111"/>
        <v>0</v>
      </c>
      <c r="K545" s="1" t="str">
        <f ca="1">IFERROR(INDEX(Relationstabel!$C$3:$K$10,MATCH(VALUE(INDIRECT($A$1&amp;"L"&amp;A545)),Relationstabel!$A$3:$A$10,0),MATCH(IFERROR(VALUE(INDIRECT($A$1&amp;"M"&amp;A545)),0),Relationstabel!$C$1:$K$1,0)),"Ingen varmeinstallationer")</f>
        <v>Ingen varmeinstallation</v>
      </c>
      <c r="L545" s="1" t="str">
        <f ca="1">INDEX(Anvendelseskode!B:B,MATCH($E545,Anvendelseskode!$A:$A,0))</f>
        <v>El-, gas-, vand- eller varmeværk forbrændingsanstalt m.v..</v>
      </c>
      <c r="M545" s="1" t="str">
        <f ca="1">INDEX(Anvendelseskode!C:C,MATCH($E545,Anvendelseskode!$A:$A,0))</f>
        <v>El-, gas-, vand- og varmeværker</v>
      </c>
      <c r="N545" s="1" t="str">
        <f ca="1">INDEX(Anvendelseskode!D:D,MATCH($E545,Anvendelseskode!$A:$A,0))</f>
        <v>Industri</v>
      </c>
      <c r="O545" s="1" t="str">
        <f ca="1">IFERROR(INDEX(SBi!$2:$2,MATCH(G545,SBi!$1:$1,1)),SBi!$K$2)</f>
        <v>1979-1998</v>
      </c>
      <c r="P545" s="1">
        <f ca="1">IFERROR(INDEX(SBi!$C$3:$K$28,MATCH(E545,SBi!$B$3:$B$28,0),MATCH(O545,SBi!$C$2:$K$2,0)),0)</f>
        <v>66</v>
      </c>
      <c r="Q545" s="19">
        <f t="shared" ca="1" si="112"/>
        <v>2.2440000000000002</v>
      </c>
      <c r="R545" s="19" t="str">
        <f ca="1">IFERROR(INDEX(VpD!$2:$2,MATCH(G545,VpD!$1:$1,1)),VpD!$I$2)</f>
        <v>1979-1998</v>
      </c>
      <c r="S545" s="1">
        <f ca="1">IFERROR(INDEX(VpD!$C$3:$I$27,MATCH(E545,VpD!$B$3:$B$27,0),MATCH(R545,VpD!$C$2:$I$2,0)),0)</f>
        <v>66</v>
      </c>
      <c r="T545" s="19">
        <f t="shared" ca="1" si="113"/>
        <v>2.2440000000000002</v>
      </c>
      <c r="U545" s="14" t="str">
        <f t="shared" ca="1" si="114"/>
        <v xml:space="preserve">711459.44 </v>
      </c>
      <c r="V545" s="14" t="str">
        <f t="shared" ca="1" si="115"/>
        <v>6172386.73</v>
      </c>
      <c r="W545" s="14" t="str">
        <f t="shared" ca="1" si="116"/>
        <v>POINT(711459.44 6172386.73)</v>
      </c>
      <c r="X545" s="14" t="str">
        <f>IFERROR(INDEX(BygningOmraade!B:B,MATCH(A545,BygningOmraade!A:A,0)),"")</f>
        <v/>
      </c>
    </row>
    <row r="546" spans="1:24" s="14" customFormat="1" x14ac:dyDescent="0.25">
      <c r="A546" s="14">
        <f t="shared" si="104"/>
        <v>546</v>
      </c>
      <c r="B546" s="14" t="str">
        <f t="shared" ca="1" si="105"/>
        <v>1ce51fb0-f48d-42a9-a351-5b691bd57bf3</v>
      </c>
      <c r="C546" s="14" t="str">
        <f t="shared" ca="1" si="106"/>
        <v>0a3f507e-1a7f-32b8-e044-0003ba298018</v>
      </c>
      <c r="D546" s="14">
        <f t="shared" ca="1" si="107"/>
        <v>997478</v>
      </c>
      <c r="E546" s="1">
        <f t="shared" ca="1" si="108"/>
        <v>120</v>
      </c>
      <c r="F546" s="1">
        <f t="shared" ca="1" si="109"/>
        <v>171</v>
      </c>
      <c r="G546" s="1">
        <f t="shared" ca="1" si="110"/>
        <v>2019</v>
      </c>
      <c r="H546" s="1" t="str">
        <f ca="1">IFERROR(INDEX(Varmeinstallation!B:B,MATCH(INDIRECT($A$1&amp;"L"&amp;A546)*1,Varmeinstallation!A:A,0)),"Ingen varmeinstallationer")</f>
        <v>Centralvarme fra eget anlæg, et-kammer fyr</v>
      </c>
      <c r="I546" s="1" t="str">
        <f ca="1">IFERROR(INDEX(Opvarmningsmiddel!B:B,MATCH(INDIRECT($A$1&amp;"M"&amp;A546)*1,Opvarmningsmiddel!A:A,0)),"")</f>
        <v>Naturgas</v>
      </c>
      <c r="J546" s="1">
        <f t="shared" ca="1" si="111"/>
        <v>0</v>
      </c>
      <c r="K546" s="1" t="str">
        <f ca="1">IFERROR(INDEX(Relationstabel!$C$3:$K$10,MATCH(VALUE(INDIRECT($A$1&amp;"L"&amp;A546)),Relationstabel!$A$3:$A$10,0),MATCH(IFERROR(VALUE(INDIRECT($A$1&amp;"M"&amp;A546)),0),Relationstabel!$C$1:$K$1,0)),"Ingen varmeinstallationer")</f>
        <v>Naturgas</v>
      </c>
      <c r="L546" s="1" t="str">
        <f ca="1">INDEX(Anvendelseskode!B:B,MATCH($E546,Anvendelseskode!$A:$A,0))</f>
        <v>Fritliggende enfamilieshus (parcelhus)</v>
      </c>
      <c r="M546" s="1" t="str">
        <f ca="1">INDEX(Anvendelseskode!C:C,MATCH($E546,Anvendelseskode!$A:$A,0))</f>
        <v>Parcelhuse</v>
      </c>
      <c r="N546" s="1" t="str">
        <f ca="1">INDEX(Anvendelseskode!D:D,MATCH($E546,Anvendelseskode!$A:$A,0))</f>
        <v>Private husholdninger</v>
      </c>
      <c r="O546" s="1" t="str">
        <f ca="1">IFERROR(INDEX(SBi!$2:$2,MATCH(G546,SBi!$1:$1,1)),SBi!$K$2)</f>
        <v>Efter 2006</v>
      </c>
      <c r="P546" s="1">
        <f ca="1">IFERROR(INDEX(SBi!$C$3:$K$28,MATCH(E546,SBi!$B$3:$B$28,0),MATCH(O546,SBi!$C$2:$K$2,0)),0)</f>
        <v>67.3</v>
      </c>
      <c r="Q546" s="19">
        <f t="shared" ca="1" si="112"/>
        <v>11.508299999999998</v>
      </c>
      <c r="R546" s="19" t="str">
        <f ca="1">IFERROR(INDEX(VpD!$2:$2,MATCH(G546,VpD!$1:$1,1)),VpD!$I$2)</f>
        <v>&gt;1998</v>
      </c>
      <c r="S546" s="1">
        <f ca="1">IFERROR(INDEX(VpD!$C$3:$I$27,MATCH(E546,VpD!$B$3:$B$27,0),MATCH(R546,VpD!$C$2:$I$2,0)),0)</f>
        <v>72</v>
      </c>
      <c r="T546" s="19">
        <f t="shared" ca="1" si="113"/>
        <v>12.311999999999999</v>
      </c>
      <c r="U546" s="14" t="str">
        <f t="shared" ca="1" si="114"/>
        <v xml:space="preserve">713939.57 </v>
      </c>
      <c r="V546" s="14" t="str">
        <f t="shared" ca="1" si="115"/>
        <v>6168970.44</v>
      </c>
      <c r="W546" s="14" t="str">
        <f t="shared" ca="1" si="116"/>
        <v>POINT(713939.57 6168970.44)</v>
      </c>
      <c r="X546" s="14" t="str">
        <f>IFERROR(INDEX(BygningOmraade!B:B,MATCH(A546,BygningOmraade!A:A,0)),"")</f>
        <v/>
      </c>
    </row>
    <row r="547" spans="1:24" s="14" customFormat="1" x14ac:dyDescent="0.25">
      <c r="A547" s="14">
        <f t="shared" si="104"/>
        <v>547</v>
      </c>
      <c r="B547" s="14" t="str">
        <f t="shared" ca="1" si="105"/>
        <v>1d150850-1de6-4fdc-9366-7bf6c2cc8bf3</v>
      </c>
      <c r="C547" s="14" t="str">
        <f t="shared" ca="1" si="106"/>
        <v>0a3f507e-1fc8-32b8-e044-0003ba298018</v>
      </c>
      <c r="D547" s="14">
        <f t="shared" ca="1" si="107"/>
        <v>994063</v>
      </c>
      <c r="E547" s="1">
        <f t="shared" ca="1" si="108"/>
        <v>120</v>
      </c>
      <c r="F547" s="1">
        <f t="shared" ca="1" si="109"/>
        <v>119</v>
      </c>
      <c r="G547" s="1">
        <f t="shared" ca="1" si="110"/>
        <v>1972</v>
      </c>
      <c r="H547" s="1" t="str">
        <f ca="1">IFERROR(INDEX(Varmeinstallation!B:B,MATCH(INDIRECT($A$1&amp;"L"&amp;A547)*1,Varmeinstallation!A:A,0)),"Ingen varmeinstallationer")</f>
        <v>Centralvarme fra eget anlæg, et-kammer fyr</v>
      </c>
      <c r="I547" s="1" t="str">
        <f ca="1">IFERROR(INDEX(Opvarmningsmiddel!B:B,MATCH(INDIRECT($A$1&amp;"M"&amp;A547)*1,Opvarmningsmiddel!A:A,0)),"")</f>
        <v>Naturgas</v>
      </c>
      <c r="J547" s="1">
        <f t="shared" ca="1" si="111"/>
        <v>2</v>
      </c>
      <c r="K547" s="1" t="str">
        <f ca="1">IFERROR(INDEX(Relationstabel!$C$3:$K$10,MATCH(VALUE(INDIRECT($A$1&amp;"L"&amp;A547)),Relationstabel!$A$3:$A$10,0),MATCH(IFERROR(VALUE(INDIRECT($A$1&amp;"M"&amp;A547)),0),Relationstabel!$C$1:$K$1,0)),"Ingen varmeinstallationer")</f>
        <v>Naturgas</v>
      </c>
      <c r="L547" s="1" t="str">
        <f ca="1">INDEX(Anvendelseskode!B:B,MATCH($E547,Anvendelseskode!$A:$A,0))</f>
        <v>Fritliggende enfamilieshus (parcelhus)</v>
      </c>
      <c r="M547" s="1" t="str">
        <f ca="1">INDEX(Anvendelseskode!C:C,MATCH($E547,Anvendelseskode!$A:$A,0))</f>
        <v>Parcelhuse</v>
      </c>
      <c r="N547" s="1" t="str">
        <f ca="1">INDEX(Anvendelseskode!D:D,MATCH($E547,Anvendelseskode!$A:$A,0))</f>
        <v>Private husholdninger</v>
      </c>
      <c r="O547" s="1" t="str">
        <f ca="1">IFERROR(INDEX(SBi!$2:$2,MATCH(G547,SBi!$1:$1,1)),SBi!$K$2)</f>
        <v>1961-1972</v>
      </c>
      <c r="P547" s="1">
        <f ca="1">IFERROR(INDEX(SBi!$C$3:$K$28,MATCH(E547,SBi!$B$3:$B$28,0),MATCH(O547,SBi!$C$2:$K$2,0)),0)</f>
        <v>134.30000000000001</v>
      </c>
      <c r="Q547" s="19">
        <f t="shared" ca="1" si="112"/>
        <v>15.9817</v>
      </c>
      <c r="R547" s="19" t="str">
        <f ca="1">IFERROR(INDEX(VpD!$2:$2,MATCH(G547,VpD!$1:$1,1)),VpD!$I$2)</f>
        <v>1961-1972</v>
      </c>
      <c r="S547" s="1">
        <f ca="1">IFERROR(INDEX(VpD!$C$3:$I$27,MATCH(E547,VpD!$B$3:$B$27,0),MATCH(R547,VpD!$C$2:$I$2,0)),0)</f>
        <v>143</v>
      </c>
      <c r="T547" s="19">
        <f t="shared" ca="1" si="113"/>
        <v>17.016999999999999</v>
      </c>
      <c r="U547" s="14" t="str">
        <f t="shared" ca="1" si="114"/>
        <v xml:space="preserve">711049.33 </v>
      </c>
      <c r="V547" s="14" t="str">
        <f t="shared" ca="1" si="115"/>
        <v>6171718.99</v>
      </c>
      <c r="W547" s="14" t="str">
        <f t="shared" ca="1" si="116"/>
        <v>POINT(711049.33 6171718.99)</v>
      </c>
      <c r="X547" s="14" t="str">
        <f>IFERROR(INDEX(BygningOmraade!B:B,MATCH(A547,BygningOmraade!A:A,0)),"")</f>
        <v/>
      </c>
    </row>
    <row r="548" spans="1:24" s="14" customFormat="1" x14ac:dyDescent="0.25">
      <c r="A548" s="14">
        <f t="shared" si="104"/>
        <v>548</v>
      </c>
      <c r="B548" s="14" t="str">
        <f t="shared" ca="1" si="105"/>
        <v>1d2c9bc0-05d4-4a1e-b81f-c837d3262504</v>
      </c>
      <c r="C548" s="14" t="str">
        <f t="shared" ca="1" si="106"/>
        <v>0a3f507e-1b4c-32b8-e044-0003ba298018</v>
      </c>
      <c r="D548" s="14">
        <f t="shared" ca="1" si="107"/>
        <v>996596</v>
      </c>
      <c r="E548" s="1">
        <f t="shared" ca="1" si="108"/>
        <v>120</v>
      </c>
      <c r="F548" s="1">
        <f t="shared" ca="1" si="109"/>
        <v>161</v>
      </c>
      <c r="G548" s="1">
        <f t="shared" ca="1" si="110"/>
        <v>1977</v>
      </c>
      <c r="H548" s="1" t="str">
        <f ca="1">IFERROR(INDEX(Varmeinstallation!B:B,MATCH(INDIRECT($A$1&amp;"L"&amp;A548)*1,Varmeinstallation!A:A,0)),"Ingen varmeinstallationer")</f>
        <v>Centralvarme fra eget anlæg, et-kammer fyr</v>
      </c>
      <c r="I548" s="1" t="str">
        <f ca="1">IFERROR(INDEX(Opvarmningsmiddel!B:B,MATCH(INDIRECT($A$1&amp;"M"&amp;A548)*1,Opvarmningsmiddel!A:A,0)),"")</f>
        <v>Naturgas</v>
      </c>
      <c r="J548" s="1">
        <f t="shared" ca="1" si="111"/>
        <v>0</v>
      </c>
      <c r="K548" s="1" t="str">
        <f ca="1">IFERROR(INDEX(Relationstabel!$C$3:$K$10,MATCH(VALUE(INDIRECT($A$1&amp;"L"&amp;A548)),Relationstabel!$A$3:$A$10,0),MATCH(IFERROR(VALUE(INDIRECT($A$1&amp;"M"&amp;A548)),0),Relationstabel!$C$1:$K$1,0)),"Ingen varmeinstallationer")</f>
        <v>Naturgas</v>
      </c>
      <c r="L548" s="1" t="str">
        <f ca="1">INDEX(Anvendelseskode!B:B,MATCH($E548,Anvendelseskode!$A:$A,0))</f>
        <v>Fritliggende enfamilieshus (parcelhus)</v>
      </c>
      <c r="M548" s="1" t="str">
        <f ca="1">INDEX(Anvendelseskode!C:C,MATCH($E548,Anvendelseskode!$A:$A,0))</f>
        <v>Parcelhuse</v>
      </c>
      <c r="N548" s="1" t="str">
        <f ca="1">INDEX(Anvendelseskode!D:D,MATCH($E548,Anvendelseskode!$A:$A,0))</f>
        <v>Private husholdninger</v>
      </c>
      <c r="O548" s="1" t="str">
        <f ca="1">IFERROR(INDEX(SBi!$2:$2,MATCH(G548,SBi!$1:$1,1)),SBi!$K$2)</f>
        <v>1973-1978</v>
      </c>
      <c r="P548" s="1">
        <f ca="1">IFERROR(INDEX(SBi!$C$3:$K$28,MATCH(E548,SBi!$B$3:$B$28,0),MATCH(O548,SBi!$C$2:$K$2,0)),0)</f>
        <v>119.8</v>
      </c>
      <c r="Q548" s="19">
        <f t="shared" ca="1" si="112"/>
        <v>19.287800000000001</v>
      </c>
      <c r="R548" s="19" t="str">
        <f ca="1">IFERROR(INDEX(VpD!$2:$2,MATCH(G548,VpD!$1:$1,1)),VpD!$I$2)</f>
        <v>1973-1978</v>
      </c>
      <c r="S548" s="1">
        <f ca="1">IFERROR(INDEX(VpD!$C$3:$I$27,MATCH(E548,VpD!$B$3:$B$27,0),MATCH(R548,VpD!$C$2:$I$2,0)),0)</f>
        <v>117</v>
      </c>
      <c r="T548" s="19">
        <f t="shared" ca="1" si="113"/>
        <v>18.837</v>
      </c>
      <c r="U548" s="14" t="str">
        <f t="shared" ca="1" si="114"/>
        <v xml:space="preserve">713168.24 </v>
      </c>
      <c r="V548" s="14" t="str">
        <f t="shared" ca="1" si="115"/>
        <v>6168715.86</v>
      </c>
      <c r="W548" s="14" t="str">
        <f t="shared" ca="1" si="116"/>
        <v>POINT(713168.24 6168715.86)</v>
      </c>
      <c r="X548" s="14" t="str">
        <f>IFERROR(INDEX(BygningOmraade!B:B,MATCH(A548,BygningOmraade!A:A,0)),"")</f>
        <v/>
      </c>
    </row>
    <row r="549" spans="1:24" s="14" customFormat="1" x14ac:dyDescent="0.25">
      <c r="A549" s="14">
        <f t="shared" si="104"/>
        <v>549</v>
      </c>
      <c r="B549" s="14" t="str">
        <f t="shared" ca="1" si="105"/>
        <v>1d373f61-190c-413f-9210-4b87df2e29b2</v>
      </c>
      <c r="C549" s="14" t="str">
        <f t="shared" ca="1" si="106"/>
        <v>0a3f507e-1917-32b8-e044-0003ba298018</v>
      </c>
      <c r="D549" s="14">
        <f t="shared" ca="1" si="107"/>
        <v>994356</v>
      </c>
      <c r="E549" s="1">
        <f t="shared" ca="1" si="108"/>
        <v>120</v>
      </c>
      <c r="F549" s="1">
        <f t="shared" ca="1" si="109"/>
        <v>160</v>
      </c>
      <c r="G549" s="1">
        <f t="shared" ca="1" si="110"/>
        <v>1971</v>
      </c>
      <c r="H549" s="1" t="str">
        <f ca="1">IFERROR(INDEX(Varmeinstallation!B:B,MATCH(INDIRECT($A$1&amp;"L"&amp;A549)*1,Varmeinstallation!A:A,0)),"Ingen varmeinstallationer")</f>
        <v>Fjernvarme/blokvarme (radiatorsystemer eller varmluftanlæg)</v>
      </c>
      <c r="I549" s="1" t="str">
        <f ca="1">IFERROR(INDEX(Opvarmningsmiddel!B:B,MATCH(INDIRECT($A$1&amp;"M"&amp;A549)*1,Opvarmningsmiddel!A:A,0)),"")</f>
        <v/>
      </c>
      <c r="J549" s="1">
        <f t="shared" ca="1" si="111"/>
        <v>0</v>
      </c>
      <c r="K549" s="1" t="str">
        <f ca="1">IFERROR(INDEX(Relationstabel!$C$3:$K$10,MATCH(VALUE(INDIRECT($A$1&amp;"L"&amp;A549)),Relationstabel!$A$3:$A$10,0),MATCH(IFERROR(VALUE(INDIRECT($A$1&amp;"M"&amp;A549)),0),Relationstabel!$C$1:$K$1,0)),"Ingen varmeinstallationer")</f>
        <v>Fjernvarme/ Blokvarme</v>
      </c>
      <c r="L549" s="1" t="str">
        <f ca="1">INDEX(Anvendelseskode!B:B,MATCH($E549,Anvendelseskode!$A:$A,0))</f>
        <v>Fritliggende enfamilieshus (parcelhus)</v>
      </c>
      <c r="M549" s="1" t="str">
        <f ca="1">INDEX(Anvendelseskode!C:C,MATCH($E549,Anvendelseskode!$A:$A,0))</f>
        <v>Parcelhuse</v>
      </c>
      <c r="N549" s="1" t="str">
        <f ca="1">INDEX(Anvendelseskode!D:D,MATCH($E549,Anvendelseskode!$A:$A,0))</f>
        <v>Private husholdninger</v>
      </c>
      <c r="O549" s="1" t="str">
        <f ca="1">IFERROR(INDEX(SBi!$2:$2,MATCH(G549,SBi!$1:$1,1)),SBi!$K$2)</f>
        <v>1961-1972</v>
      </c>
      <c r="P549" s="1">
        <f ca="1">IFERROR(INDEX(SBi!$C$3:$K$28,MATCH(E549,SBi!$B$3:$B$28,0),MATCH(O549,SBi!$C$2:$K$2,0)),0)</f>
        <v>134.30000000000001</v>
      </c>
      <c r="Q549" s="19">
        <f t="shared" ca="1" si="112"/>
        <v>21.488</v>
      </c>
      <c r="R549" s="19" t="str">
        <f ca="1">IFERROR(INDEX(VpD!$2:$2,MATCH(G549,VpD!$1:$1,1)),VpD!$I$2)</f>
        <v>1961-1972</v>
      </c>
      <c r="S549" s="1">
        <f ca="1">IFERROR(INDEX(VpD!$C$3:$I$27,MATCH(E549,VpD!$B$3:$B$27,0),MATCH(R549,VpD!$C$2:$I$2,0)),0)</f>
        <v>143</v>
      </c>
      <c r="T549" s="19">
        <f t="shared" ca="1" si="113"/>
        <v>22.88</v>
      </c>
      <c r="U549" s="14" t="str">
        <f t="shared" ca="1" si="114"/>
        <v xml:space="preserve">711246.04 </v>
      </c>
      <c r="V549" s="14" t="str">
        <f t="shared" ca="1" si="115"/>
        <v>6172058.61</v>
      </c>
      <c r="W549" s="14" t="str">
        <f t="shared" ca="1" si="116"/>
        <v>POINT(711246.04 6172058.61)</v>
      </c>
      <c r="X549" s="14" t="str">
        <f>IFERROR(INDEX(BygningOmraade!B:B,MATCH(A549,BygningOmraade!A:A,0)),"")</f>
        <v/>
      </c>
    </row>
    <row r="550" spans="1:24" s="14" customFormat="1" x14ac:dyDescent="0.25">
      <c r="A550" s="14">
        <f t="shared" si="104"/>
        <v>550</v>
      </c>
      <c r="B550" s="14" t="str">
        <f t="shared" ca="1" si="105"/>
        <v>1d5dd692-50f6-4a2b-9388-01567ba81864</v>
      </c>
      <c r="C550" s="14" t="str">
        <f t="shared" ca="1" si="106"/>
        <v>0a3f507e-1716-32b8-e044-0003ba298018</v>
      </c>
      <c r="D550" s="14">
        <f t="shared" ca="1" si="107"/>
        <v>2589602</v>
      </c>
      <c r="E550" s="1">
        <f t="shared" ca="1" si="108"/>
        <v>120</v>
      </c>
      <c r="F550" s="1">
        <f t="shared" ca="1" si="109"/>
        <v>175</v>
      </c>
      <c r="G550" s="1">
        <f t="shared" ca="1" si="110"/>
        <v>2007</v>
      </c>
      <c r="H550" s="1" t="str">
        <f ca="1">IFERROR(INDEX(Varmeinstallation!B:B,MATCH(INDIRECT($A$1&amp;"L"&amp;A550)*1,Varmeinstallation!A:A,0)),"Ingen varmeinstallationer")</f>
        <v>Centralvarme fra eget anlæg, et-kammer fyr</v>
      </c>
      <c r="I550" s="1" t="str">
        <f ca="1">IFERROR(INDEX(Opvarmningsmiddel!B:B,MATCH(INDIRECT($A$1&amp;"M"&amp;A550)*1,Opvarmningsmiddel!A:A,0)),"")</f>
        <v>Naturgas</v>
      </c>
      <c r="J550" s="1">
        <f t="shared" ca="1" si="111"/>
        <v>90</v>
      </c>
      <c r="K550" s="1" t="str">
        <f ca="1">IFERROR(INDEX(Relationstabel!$C$3:$K$10,MATCH(VALUE(INDIRECT($A$1&amp;"L"&amp;A550)),Relationstabel!$A$3:$A$10,0),MATCH(IFERROR(VALUE(INDIRECT($A$1&amp;"M"&amp;A550)),0),Relationstabel!$C$1:$K$1,0)),"Ingen varmeinstallationer")</f>
        <v>Naturgas</v>
      </c>
      <c r="L550" s="1" t="str">
        <f ca="1">INDEX(Anvendelseskode!B:B,MATCH($E550,Anvendelseskode!$A:$A,0))</f>
        <v>Fritliggende enfamilieshus (parcelhus)</v>
      </c>
      <c r="M550" s="1" t="str">
        <f ca="1">INDEX(Anvendelseskode!C:C,MATCH($E550,Anvendelseskode!$A:$A,0))</f>
        <v>Parcelhuse</v>
      </c>
      <c r="N550" s="1" t="str">
        <f ca="1">INDEX(Anvendelseskode!D:D,MATCH($E550,Anvendelseskode!$A:$A,0))</f>
        <v>Private husholdninger</v>
      </c>
      <c r="O550" s="1" t="str">
        <f ca="1">IFERROR(INDEX(SBi!$2:$2,MATCH(G550,SBi!$1:$1,1)),SBi!$K$2)</f>
        <v>Efter 2006</v>
      </c>
      <c r="P550" s="1">
        <f ca="1">IFERROR(INDEX(SBi!$C$3:$K$28,MATCH(E550,SBi!$B$3:$B$28,0),MATCH(O550,SBi!$C$2:$K$2,0)),0)</f>
        <v>67.3</v>
      </c>
      <c r="Q550" s="19">
        <f t="shared" ca="1" si="112"/>
        <v>11.7775</v>
      </c>
      <c r="R550" s="19" t="str">
        <f ca="1">IFERROR(INDEX(VpD!$2:$2,MATCH(G550,VpD!$1:$1,1)),VpD!$I$2)</f>
        <v>&gt;1998</v>
      </c>
      <c r="S550" s="1">
        <f ca="1">IFERROR(INDEX(VpD!$C$3:$I$27,MATCH(E550,VpD!$B$3:$B$27,0),MATCH(R550,VpD!$C$2:$I$2,0)),0)</f>
        <v>72</v>
      </c>
      <c r="T550" s="19">
        <f t="shared" ca="1" si="113"/>
        <v>12.6</v>
      </c>
      <c r="U550" s="14" t="str">
        <f t="shared" ca="1" si="114"/>
        <v xml:space="preserve">711607.32 </v>
      </c>
      <c r="V550" s="14" t="str">
        <f t="shared" ca="1" si="115"/>
        <v>6170487.47</v>
      </c>
      <c r="W550" s="14" t="str">
        <f t="shared" ca="1" si="116"/>
        <v>POINT(711607.32 6170487.47)</v>
      </c>
      <c r="X550" s="14" t="str">
        <f>IFERROR(INDEX(BygningOmraade!B:B,MATCH(A550,BygningOmraade!A:A,0)),"")</f>
        <v/>
      </c>
    </row>
    <row r="551" spans="1:24" s="14" customFormat="1" x14ac:dyDescent="0.25">
      <c r="A551" s="14">
        <f t="shared" si="104"/>
        <v>551</v>
      </c>
      <c r="B551" s="14" t="str">
        <f t="shared" ca="1" si="105"/>
        <v>1d5e07f7-1033-4b47-9dd8-c6d3e2e1d1e8</v>
      </c>
      <c r="C551" s="14" t="str">
        <f t="shared" ca="1" si="106"/>
        <v>0a3f507e-1f4b-32b8-e044-0003ba298018</v>
      </c>
      <c r="D551" s="14">
        <f t="shared" ca="1" si="107"/>
        <v>993909</v>
      </c>
      <c r="E551" s="1">
        <f t="shared" ca="1" si="108"/>
        <v>120</v>
      </c>
      <c r="F551" s="1">
        <f t="shared" ca="1" si="109"/>
        <v>157</v>
      </c>
      <c r="G551" s="1">
        <f t="shared" ca="1" si="110"/>
        <v>1970</v>
      </c>
      <c r="H551" s="1" t="str">
        <f ca="1">IFERROR(INDEX(Varmeinstallation!B:B,MATCH(INDIRECT($A$1&amp;"L"&amp;A551)*1,Varmeinstallation!A:A,0)),"Ingen varmeinstallationer")</f>
        <v>Fjernvarme/blokvarme (radiatorsystemer eller varmluftanlæg)</v>
      </c>
      <c r="I551" s="1" t="str">
        <f ca="1">IFERROR(INDEX(Opvarmningsmiddel!B:B,MATCH(INDIRECT($A$1&amp;"M"&amp;A551)*1,Opvarmningsmiddel!A:A,0)),"")</f>
        <v/>
      </c>
      <c r="J551" s="1">
        <f t="shared" ca="1" si="111"/>
        <v>2</v>
      </c>
      <c r="K551" s="1" t="str">
        <f ca="1">IFERROR(INDEX(Relationstabel!$C$3:$K$10,MATCH(VALUE(INDIRECT($A$1&amp;"L"&amp;A551)),Relationstabel!$A$3:$A$10,0),MATCH(IFERROR(VALUE(INDIRECT($A$1&amp;"M"&amp;A551)),0),Relationstabel!$C$1:$K$1,0)),"Ingen varmeinstallationer")</f>
        <v>Fjernvarme/ Blokvarme</v>
      </c>
      <c r="L551" s="1" t="str">
        <f ca="1">INDEX(Anvendelseskode!B:B,MATCH($E551,Anvendelseskode!$A:$A,0))</f>
        <v>Fritliggende enfamilieshus (parcelhus)</v>
      </c>
      <c r="M551" s="1" t="str">
        <f ca="1">INDEX(Anvendelseskode!C:C,MATCH($E551,Anvendelseskode!$A:$A,0))</f>
        <v>Parcelhuse</v>
      </c>
      <c r="N551" s="1" t="str">
        <f ca="1">INDEX(Anvendelseskode!D:D,MATCH($E551,Anvendelseskode!$A:$A,0))</f>
        <v>Private husholdninger</v>
      </c>
      <c r="O551" s="1" t="str">
        <f ca="1">IFERROR(INDEX(SBi!$2:$2,MATCH(G551,SBi!$1:$1,1)),SBi!$K$2)</f>
        <v>1961-1972</v>
      </c>
      <c r="P551" s="1">
        <f ca="1">IFERROR(INDEX(SBi!$C$3:$K$28,MATCH(E551,SBi!$B$3:$B$28,0),MATCH(O551,SBi!$C$2:$K$2,0)),0)</f>
        <v>134.30000000000001</v>
      </c>
      <c r="Q551" s="19">
        <f t="shared" ca="1" si="112"/>
        <v>21.085100000000001</v>
      </c>
      <c r="R551" s="19" t="str">
        <f ca="1">IFERROR(INDEX(VpD!$2:$2,MATCH(G551,VpD!$1:$1,1)),VpD!$I$2)</f>
        <v>1961-1972</v>
      </c>
      <c r="S551" s="1">
        <f ca="1">IFERROR(INDEX(VpD!$C$3:$I$27,MATCH(E551,VpD!$B$3:$B$27,0),MATCH(R551,VpD!$C$2:$I$2,0)),0)</f>
        <v>143</v>
      </c>
      <c r="T551" s="19">
        <f t="shared" ca="1" si="113"/>
        <v>22.451000000000001</v>
      </c>
      <c r="U551" s="14" t="str">
        <f t="shared" ca="1" si="114"/>
        <v xml:space="preserve">711175.67 </v>
      </c>
      <c r="V551" s="14" t="str">
        <f t="shared" ca="1" si="115"/>
        <v>6172106.41</v>
      </c>
      <c r="W551" s="14" t="str">
        <f t="shared" ca="1" si="116"/>
        <v>POINT(711175.67 6172106.41)</v>
      </c>
      <c r="X551" s="14" t="str">
        <f>IFERROR(INDEX(BygningOmraade!B:B,MATCH(A551,BygningOmraade!A:A,0)),"")</f>
        <v/>
      </c>
    </row>
    <row r="552" spans="1:24" s="14" customFormat="1" x14ac:dyDescent="0.25">
      <c r="A552" s="14">
        <f t="shared" si="104"/>
        <v>552</v>
      </c>
      <c r="B552" s="14" t="str">
        <f t="shared" ca="1" si="105"/>
        <v>1d60beec-c040-4e3d-aa37-1bb096aade86</v>
      </c>
      <c r="C552" s="14" t="str">
        <f t="shared" ca="1" si="106"/>
        <v>0a3f507e-2251-32b8-e044-0003ba298018</v>
      </c>
      <c r="D552" s="14">
        <f t="shared" ca="1" si="107"/>
        <v>995778</v>
      </c>
      <c r="E552" s="1">
        <f t="shared" ca="1" si="108"/>
        <v>120</v>
      </c>
      <c r="F552" s="1">
        <f t="shared" ca="1" si="109"/>
        <v>154</v>
      </c>
      <c r="G552" s="1">
        <f t="shared" ca="1" si="110"/>
        <v>1970</v>
      </c>
      <c r="H552" s="1" t="str">
        <f ca="1">IFERROR(INDEX(Varmeinstallation!B:B,MATCH(INDIRECT($A$1&amp;"L"&amp;A552)*1,Varmeinstallation!A:A,0)),"Ingen varmeinstallationer")</f>
        <v>Centralvarme fra eget anlæg, et-kammer fyr</v>
      </c>
      <c r="I552" s="1" t="str">
        <f ca="1">IFERROR(INDEX(Opvarmningsmiddel!B:B,MATCH(INDIRECT($A$1&amp;"M"&amp;A552)*1,Opvarmningsmiddel!A:A,0)),"")</f>
        <v>Naturgas</v>
      </c>
      <c r="J552" s="1">
        <f t="shared" ca="1" si="111"/>
        <v>0</v>
      </c>
      <c r="K552" s="1" t="str">
        <f ca="1">IFERROR(INDEX(Relationstabel!$C$3:$K$10,MATCH(VALUE(INDIRECT($A$1&amp;"L"&amp;A552)),Relationstabel!$A$3:$A$10,0),MATCH(IFERROR(VALUE(INDIRECT($A$1&amp;"M"&amp;A552)),0),Relationstabel!$C$1:$K$1,0)),"Ingen varmeinstallationer")</f>
        <v>Naturgas</v>
      </c>
      <c r="L552" s="1" t="str">
        <f ca="1">INDEX(Anvendelseskode!B:B,MATCH($E552,Anvendelseskode!$A:$A,0))</f>
        <v>Fritliggende enfamilieshus (parcelhus)</v>
      </c>
      <c r="M552" s="1" t="str">
        <f ca="1">INDEX(Anvendelseskode!C:C,MATCH($E552,Anvendelseskode!$A:$A,0))</f>
        <v>Parcelhuse</v>
      </c>
      <c r="N552" s="1" t="str">
        <f ca="1">INDEX(Anvendelseskode!D:D,MATCH($E552,Anvendelseskode!$A:$A,0))</f>
        <v>Private husholdninger</v>
      </c>
      <c r="O552" s="1" t="str">
        <f ca="1">IFERROR(INDEX(SBi!$2:$2,MATCH(G552,SBi!$1:$1,1)),SBi!$K$2)</f>
        <v>1961-1972</v>
      </c>
      <c r="P552" s="1">
        <f ca="1">IFERROR(INDEX(SBi!$C$3:$K$28,MATCH(E552,SBi!$B$3:$B$28,0),MATCH(O552,SBi!$C$2:$K$2,0)),0)</f>
        <v>134.30000000000001</v>
      </c>
      <c r="Q552" s="19">
        <f t="shared" ca="1" si="112"/>
        <v>20.682200000000002</v>
      </c>
      <c r="R552" s="19" t="str">
        <f ca="1">IFERROR(INDEX(VpD!$2:$2,MATCH(G552,VpD!$1:$1,1)),VpD!$I$2)</f>
        <v>1961-1972</v>
      </c>
      <c r="S552" s="1">
        <f ca="1">IFERROR(INDEX(VpD!$C$3:$I$27,MATCH(E552,VpD!$B$3:$B$27,0),MATCH(R552,VpD!$C$2:$I$2,0)),0)</f>
        <v>143</v>
      </c>
      <c r="T552" s="19">
        <f t="shared" ca="1" si="113"/>
        <v>22.021999999999998</v>
      </c>
      <c r="U552" s="14" t="str">
        <f t="shared" ca="1" si="114"/>
        <v xml:space="preserve">712085.74 </v>
      </c>
      <c r="V552" s="14" t="str">
        <f t="shared" ca="1" si="115"/>
        <v>6171728.7</v>
      </c>
      <c r="W552" s="14" t="str">
        <f t="shared" ca="1" si="116"/>
        <v>POINT(712085.74 6171728.7)</v>
      </c>
      <c r="X552" s="14" t="str">
        <f>IFERROR(INDEX(BygningOmraade!B:B,MATCH(A552,BygningOmraade!A:A,0)),"")</f>
        <v/>
      </c>
    </row>
    <row r="553" spans="1:24" s="14" customFormat="1" x14ac:dyDescent="0.25">
      <c r="A553" s="14">
        <f t="shared" si="104"/>
        <v>553</v>
      </c>
      <c r="B553" s="14" t="str">
        <f t="shared" ca="1" si="105"/>
        <v>1d8a4905-c753-4e3a-9574-445f11f078aa</v>
      </c>
      <c r="C553" s="14" t="str">
        <f t="shared" ca="1" si="106"/>
        <v>0a3f507e-1f80-32b8-e044-0003ba298018</v>
      </c>
      <c r="D553" s="14">
        <f t="shared" ca="1" si="107"/>
        <v>997490</v>
      </c>
      <c r="E553" s="1">
        <f t="shared" ca="1" si="108"/>
        <v>120</v>
      </c>
      <c r="F553" s="1">
        <f t="shared" ca="1" si="109"/>
        <v>222</v>
      </c>
      <c r="G553" s="1">
        <f t="shared" ca="1" si="110"/>
        <v>1985</v>
      </c>
      <c r="H553" s="1" t="str">
        <f ca="1">IFERROR(INDEX(Varmeinstallation!B:B,MATCH(INDIRECT($A$1&amp;"L"&amp;A553)*1,Varmeinstallation!A:A,0)),"Ingen varmeinstallationer")</f>
        <v>Elovne, elpaneler</v>
      </c>
      <c r="I553" s="1" t="str">
        <f ca="1">IFERROR(INDEX(Opvarmningsmiddel!B:B,MATCH(INDIRECT($A$1&amp;"M"&amp;A553)*1,Opvarmningsmiddel!A:A,0)),"")</f>
        <v>Elektricitet</v>
      </c>
      <c r="J553" s="1">
        <f t="shared" ca="1" si="111"/>
        <v>2</v>
      </c>
      <c r="K553" s="1" t="str">
        <f ca="1">IFERROR(INDEX(Relationstabel!$C$3:$K$10,MATCH(VALUE(INDIRECT($A$1&amp;"L"&amp;A553)),Relationstabel!$A$3:$A$10,0),MATCH(IFERROR(VALUE(INDIRECT($A$1&amp;"M"&amp;A553)),0),Relationstabel!$C$1:$K$1,0)),"Ingen varmeinstallationer")</f>
        <v>Elvarme</v>
      </c>
      <c r="L553" s="1" t="str">
        <f ca="1">INDEX(Anvendelseskode!B:B,MATCH($E553,Anvendelseskode!$A:$A,0))</f>
        <v>Fritliggende enfamilieshus (parcelhus)</v>
      </c>
      <c r="M553" s="1" t="str">
        <f ca="1">INDEX(Anvendelseskode!C:C,MATCH($E553,Anvendelseskode!$A:$A,0))</f>
        <v>Parcelhuse</v>
      </c>
      <c r="N553" s="1" t="str">
        <f ca="1">INDEX(Anvendelseskode!D:D,MATCH($E553,Anvendelseskode!$A:$A,0))</f>
        <v>Private husholdninger</v>
      </c>
      <c r="O553" s="1" t="str">
        <f ca="1">IFERROR(INDEX(SBi!$2:$2,MATCH(G553,SBi!$1:$1,1)),SBi!$K$2)</f>
        <v>1979-1998</v>
      </c>
      <c r="P553" s="1">
        <f ca="1">IFERROR(INDEX(SBi!$C$3:$K$28,MATCH(E553,SBi!$B$3:$B$28,0),MATCH(O553,SBi!$C$2:$K$2,0)),0)</f>
        <v>105.4</v>
      </c>
      <c r="Q553" s="19">
        <f t="shared" ca="1" si="112"/>
        <v>23.398800000000001</v>
      </c>
      <c r="R553" s="19" t="str">
        <f ca="1">IFERROR(INDEX(VpD!$2:$2,MATCH(G553,VpD!$1:$1,1)),VpD!$I$2)</f>
        <v>1979-1998</v>
      </c>
      <c r="S553" s="1">
        <f ca="1">IFERROR(INDEX(VpD!$C$3:$I$27,MATCH(E553,VpD!$B$3:$B$27,0),MATCH(R553,VpD!$C$2:$I$2,0)),0)</f>
        <v>90</v>
      </c>
      <c r="T553" s="19">
        <f t="shared" ca="1" si="113"/>
        <v>19.98</v>
      </c>
      <c r="U553" s="14" t="str">
        <f t="shared" ca="1" si="114"/>
        <v xml:space="preserve">713932.49 </v>
      </c>
      <c r="V553" s="14" t="str">
        <f t="shared" ca="1" si="115"/>
        <v>6168622.73</v>
      </c>
      <c r="W553" s="14" t="str">
        <f t="shared" ca="1" si="116"/>
        <v>POINT(713932.49 6168622.73)</v>
      </c>
      <c r="X553" s="14" t="str">
        <f>IFERROR(INDEX(BygningOmraade!B:B,MATCH(A553,BygningOmraade!A:A,0)),"")</f>
        <v/>
      </c>
    </row>
    <row r="554" spans="1:24" s="14" customFormat="1" x14ac:dyDescent="0.25">
      <c r="A554" s="14">
        <f t="shared" si="104"/>
        <v>554</v>
      </c>
      <c r="B554" s="14" t="str">
        <f t="shared" ca="1" si="105"/>
        <v>1d8bc7aa-9491-4634-b4c8-07fe13a0184a</v>
      </c>
      <c r="C554" s="14" t="str">
        <f t="shared" ca="1" si="106"/>
        <v>0a3f507e-1e31-32b8-e044-0003ba298018</v>
      </c>
      <c r="D554" s="14">
        <f t="shared" ca="1" si="107"/>
        <v>996397</v>
      </c>
      <c r="E554" s="1">
        <f t="shared" ca="1" si="108"/>
        <v>120</v>
      </c>
      <c r="F554" s="1">
        <f t="shared" ca="1" si="109"/>
        <v>166</v>
      </c>
      <c r="G554" s="1">
        <f t="shared" ca="1" si="110"/>
        <v>1983</v>
      </c>
      <c r="H554" s="1" t="str">
        <f ca="1">IFERROR(INDEX(Varmeinstallation!B:B,MATCH(INDIRECT($A$1&amp;"L"&amp;A554)*1,Varmeinstallation!A:A,0)),"Ingen varmeinstallationer")</f>
        <v>Varmepumpe</v>
      </c>
      <c r="I554" s="1" t="str">
        <f ca="1">IFERROR(INDEX(Opvarmningsmiddel!B:B,MATCH(INDIRECT($A$1&amp;"M"&amp;A554)*1,Opvarmningsmiddel!A:A,0)),"")</f>
        <v>Elektricitet</v>
      </c>
      <c r="J554" s="1">
        <f t="shared" ca="1" si="111"/>
        <v>0</v>
      </c>
      <c r="K554" s="1" t="str">
        <f ca="1">IFERROR(INDEX(Relationstabel!$C$3:$K$10,MATCH(VALUE(INDIRECT($A$1&amp;"L"&amp;A554)),Relationstabel!$A$3:$A$10,0),MATCH(IFERROR(VALUE(INDIRECT($A$1&amp;"M"&amp;A554)),0),Relationstabel!$C$1:$K$1,0)),"Ingen varmeinstallationer")</f>
        <v>Varmepumpe</v>
      </c>
      <c r="L554" s="1" t="str">
        <f ca="1">INDEX(Anvendelseskode!B:B,MATCH($E554,Anvendelseskode!$A:$A,0))</f>
        <v>Fritliggende enfamilieshus (parcelhus)</v>
      </c>
      <c r="M554" s="1" t="str">
        <f ca="1">INDEX(Anvendelseskode!C:C,MATCH($E554,Anvendelseskode!$A:$A,0))</f>
        <v>Parcelhuse</v>
      </c>
      <c r="N554" s="1" t="str">
        <f ca="1">INDEX(Anvendelseskode!D:D,MATCH($E554,Anvendelseskode!$A:$A,0))</f>
        <v>Private husholdninger</v>
      </c>
      <c r="O554" s="1" t="str">
        <f ca="1">IFERROR(INDEX(SBi!$2:$2,MATCH(G554,SBi!$1:$1,1)),SBi!$K$2)</f>
        <v>1979-1998</v>
      </c>
      <c r="P554" s="1">
        <f ca="1">IFERROR(INDEX(SBi!$C$3:$K$28,MATCH(E554,SBi!$B$3:$B$28,0),MATCH(O554,SBi!$C$2:$K$2,0)),0)</f>
        <v>105.4</v>
      </c>
      <c r="Q554" s="19">
        <f t="shared" ca="1" si="112"/>
        <v>17.496400000000001</v>
      </c>
      <c r="R554" s="19" t="str">
        <f ca="1">IFERROR(INDEX(VpD!$2:$2,MATCH(G554,VpD!$1:$1,1)),VpD!$I$2)</f>
        <v>1979-1998</v>
      </c>
      <c r="S554" s="1">
        <f ca="1">IFERROR(INDEX(VpD!$C$3:$I$27,MATCH(E554,VpD!$B$3:$B$27,0),MATCH(R554,VpD!$C$2:$I$2,0)),0)</f>
        <v>90</v>
      </c>
      <c r="T554" s="19">
        <f t="shared" ca="1" si="113"/>
        <v>14.94</v>
      </c>
      <c r="U554" s="14" t="str">
        <f t="shared" ca="1" si="114"/>
        <v xml:space="preserve">713411.49 </v>
      </c>
      <c r="V554" s="14" t="str">
        <f t="shared" ca="1" si="115"/>
        <v>6168600.45</v>
      </c>
      <c r="W554" s="14" t="str">
        <f t="shared" ca="1" si="116"/>
        <v>POINT(713411.49 6168600.45)</v>
      </c>
      <c r="X554" s="14" t="str">
        <f>IFERROR(INDEX(BygningOmraade!B:B,MATCH(A554,BygningOmraade!A:A,0)),"")</f>
        <v/>
      </c>
    </row>
    <row r="555" spans="1:24" s="14" customFormat="1" x14ac:dyDescent="0.25">
      <c r="A555" s="14">
        <f t="shared" si="104"/>
        <v>555</v>
      </c>
      <c r="B555" s="14" t="str">
        <f t="shared" ca="1" si="105"/>
        <v>1d8ea89e-e666-4321-9a0b-6f28dc2e7812</v>
      </c>
      <c r="C555" s="14" t="str">
        <f t="shared" ca="1" si="106"/>
        <v>0a3f507e-224a-32b8-e044-0003ba298018</v>
      </c>
      <c r="D555" s="14">
        <f t="shared" ca="1" si="107"/>
        <v>995120</v>
      </c>
      <c r="E555" s="1">
        <f t="shared" ca="1" si="108"/>
        <v>120</v>
      </c>
      <c r="F555" s="1">
        <f t="shared" ca="1" si="109"/>
        <v>166</v>
      </c>
      <c r="G555" s="1">
        <f t="shared" ca="1" si="110"/>
        <v>1977</v>
      </c>
      <c r="H555" s="1" t="str">
        <f ca="1">IFERROR(INDEX(Varmeinstallation!B:B,MATCH(INDIRECT($A$1&amp;"L"&amp;A555)*1,Varmeinstallation!A:A,0)),"Ingen varmeinstallationer")</f>
        <v>Centralvarme fra eget anlæg, et-kammer fyr</v>
      </c>
      <c r="I555" s="1" t="str">
        <f ca="1">IFERROR(INDEX(Opvarmningsmiddel!B:B,MATCH(INDIRECT($A$1&amp;"M"&amp;A555)*1,Opvarmningsmiddel!A:A,0)),"")</f>
        <v>Naturgas</v>
      </c>
      <c r="J555" s="1">
        <f t="shared" ca="1" si="111"/>
        <v>0</v>
      </c>
      <c r="K555" s="1" t="str">
        <f ca="1">IFERROR(INDEX(Relationstabel!$C$3:$K$10,MATCH(VALUE(INDIRECT($A$1&amp;"L"&amp;A555)),Relationstabel!$A$3:$A$10,0),MATCH(IFERROR(VALUE(INDIRECT($A$1&amp;"M"&amp;A555)),0),Relationstabel!$C$1:$K$1,0)),"Ingen varmeinstallationer")</f>
        <v>Naturgas</v>
      </c>
      <c r="L555" s="1" t="str">
        <f ca="1">INDEX(Anvendelseskode!B:B,MATCH($E555,Anvendelseskode!$A:$A,0))</f>
        <v>Fritliggende enfamilieshus (parcelhus)</v>
      </c>
      <c r="M555" s="1" t="str">
        <f ca="1">INDEX(Anvendelseskode!C:C,MATCH($E555,Anvendelseskode!$A:$A,0))</f>
        <v>Parcelhuse</v>
      </c>
      <c r="N555" s="1" t="str">
        <f ca="1">INDEX(Anvendelseskode!D:D,MATCH($E555,Anvendelseskode!$A:$A,0))</f>
        <v>Private husholdninger</v>
      </c>
      <c r="O555" s="1" t="str">
        <f ca="1">IFERROR(INDEX(SBi!$2:$2,MATCH(G555,SBi!$1:$1,1)),SBi!$K$2)</f>
        <v>1973-1978</v>
      </c>
      <c r="P555" s="1">
        <f ca="1">IFERROR(INDEX(SBi!$C$3:$K$28,MATCH(E555,SBi!$B$3:$B$28,0),MATCH(O555,SBi!$C$2:$K$2,0)),0)</f>
        <v>119.8</v>
      </c>
      <c r="Q555" s="19">
        <f t="shared" ca="1" si="112"/>
        <v>19.886800000000001</v>
      </c>
      <c r="R555" s="19" t="str">
        <f ca="1">IFERROR(INDEX(VpD!$2:$2,MATCH(G555,VpD!$1:$1,1)),VpD!$I$2)</f>
        <v>1973-1978</v>
      </c>
      <c r="S555" s="1">
        <f ca="1">IFERROR(INDEX(VpD!$C$3:$I$27,MATCH(E555,VpD!$B$3:$B$27,0),MATCH(R555,VpD!$C$2:$I$2,0)),0)</f>
        <v>117</v>
      </c>
      <c r="T555" s="19">
        <f t="shared" ca="1" si="113"/>
        <v>19.422000000000001</v>
      </c>
      <c r="U555" s="14" t="str">
        <f t="shared" ca="1" si="114"/>
        <v xml:space="preserve">711871.3 </v>
      </c>
      <c r="V555" s="14" t="str">
        <f t="shared" ca="1" si="115"/>
        <v>6171650.36</v>
      </c>
      <c r="W555" s="14" t="str">
        <f t="shared" ca="1" si="116"/>
        <v>POINT(711871.3 6171650.36)</v>
      </c>
      <c r="X555" s="14" t="str">
        <f>IFERROR(INDEX(BygningOmraade!B:B,MATCH(A555,BygningOmraade!A:A,0)),"")</f>
        <v/>
      </c>
    </row>
    <row r="556" spans="1:24" s="14" customFormat="1" x14ac:dyDescent="0.25">
      <c r="A556" s="14">
        <f t="shared" si="104"/>
        <v>556</v>
      </c>
      <c r="B556" s="14" t="str">
        <f t="shared" ca="1" si="105"/>
        <v>1d9607ab-33e8-4d26-b3a4-9214c31ade5e</v>
      </c>
      <c r="C556" s="14" t="str">
        <f t="shared" ca="1" si="106"/>
        <v>0a3f507e-219e-32b8-e044-0003ba298018</v>
      </c>
      <c r="D556" s="14">
        <f t="shared" ca="1" si="107"/>
        <v>996832</v>
      </c>
      <c r="E556" s="1">
        <f t="shared" ca="1" si="108"/>
        <v>120</v>
      </c>
      <c r="F556" s="1">
        <f t="shared" ca="1" si="109"/>
        <v>182</v>
      </c>
      <c r="G556" s="1">
        <f t="shared" ca="1" si="110"/>
        <v>1979</v>
      </c>
      <c r="H556" s="1" t="str">
        <f ca="1">IFERROR(INDEX(Varmeinstallation!B:B,MATCH(INDIRECT($A$1&amp;"L"&amp;A556)*1,Varmeinstallation!A:A,0)),"Ingen varmeinstallationer")</f>
        <v>Centralvarme fra eget anlæg, et-kammer fyr</v>
      </c>
      <c r="I556" s="1" t="str">
        <f ca="1">IFERROR(INDEX(Opvarmningsmiddel!B:B,MATCH(INDIRECT($A$1&amp;"M"&amp;A556)*1,Opvarmningsmiddel!A:A,0)),"")</f>
        <v>Naturgas</v>
      </c>
      <c r="J556" s="1">
        <f t="shared" ca="1" si="111"/>
        <v>0</v>
      </c>
      <c r="K556" s="1" t="str">
        <f ca="1">IFERROR(INDEX(Relationstabel!$C$3:$K$10,MATCH(VALUE(INDIRECT($A$1&amp;"L"&amp;A556)),Relationstabel!$A$3:$A$10,0),MATCH(IFERROR(VALUE(INDIRECT($A$1&amp;"M"&amp;A556)),0),Relationstabel!$C$1:$K$1,0)),"Ingen varmeinstallationer")</f>
        <v>Naturgas</v>
      </c>
      <c r="L556" s="1" t="str">
        <f ca="1">INDEX(Anvendelseskode!B:B,MATCH($E556,Anvendelseskode!$A:$A,0))</f>
        <v>Fritliggende enfamilieshus (parcelhus)</v>
      </c>
      <c r="M556" s="1" t="str">
        <f ca="1">INDEX(Anvendelseskode!C:C,MATCH($E556,Anvendelseskode!$A:$A,0))</f>
        <v>Parcelhuse</v>
      </c>
      <c r="N556" s="1" t="str">
        <f ca="1">INDEX(Anvendelseskode!D:D,MATCH($E556,Anvendelseskode!$A:$A,0))</f>
        <v>Private husholdninger</v>
      </c>
      <c r="O556" s="1" t="str">
        <f ca="1">IFERROR(INDEX(SBi!$2:$2,MATCH(G556,SBi!$1:$1,1)),SBi!$K$2)</f>
        <v>1979-1998</v>
      </c>
      <c r="P556" s="1">
        <f ca="1">IFERROR(INDEX(SBi!$C$3:$K$28,MATCH(E556,SBi!$B$3:$B$28,0),MATCH(O556,SBi!$C$2:$K$2,0)),0)</f>
        <v>105.4</v>
      </c>
      <c r="Q556" s="19">
        <f t="shared" ca="1" si="112"/>
        <v>19.1828</v>
      </c>
      <c r="R556" s="19" t="str">
        <f ca="1">IFERROR(INDEX(VpD!$2:$2,MATCH(G556,VpD!$1:$1,1)),VpD!$I$2)</f>
        <v>1979-1998</v>
      </c>
      <c r="S556" s="1">
        <f ca="1">IFERROR(INDEX(VpD!$C$3:$I$27,MATCH(E556,VpD!$B$3:$B$27,0),MATCH(R556,VpD!$C$2:$I$2,0)),0)</f>
        <v>90</v>
      </c>
      <c r="T556" s="19">
        <f t="shared" ca="1" si="113"/>
        <v>16.38</v>
      </c>
      <c r="U556" s="14" t="str">
        <f t="shared" ca="1" si="114"/>
        <v xml:space="preserve">713469.46 </v>
      </c>
      <c r="V556" s="14" t="str">
        <f t="shared" ca="1" si="115"/>
        <v>6168688.13</v>
      </c>
      <c r="W556" s="14" t="str">
        <f t="shared" ca="1" si="116"/>
        <v>POINT(713469.46 6168688.13)</v>
      </c>
      <c r="X556" s="14" t="str">
        <f>IFERROR(INDEX(BygningOmraade!B:B,MATCH(A556,BygningOmraade!A:A,0)),"")</f>
        <v/>
      </c>
    </row>
    <row r="557" spans="1:24" s="14" customFormat="1" x14ac:dyDescent="0.25">
      <c r="A557" s="14">
        <f t="shared" si="104"/>
        <v>557</v>
      </c>
      <c r="B557" s="14" t="str">
        <f t="shared" ca="1" si="105"/>
        <v>1db8e7b3-840e-4372-84f5-877466f9e441</v>
      </c>
      <c r="C557" s="14" t="str">
        <f t="shared" ca="1" si="106"/>
        <v>2845009e-ab7f-488d-9c3f-a7a5d9310400</v>
      </c>
      <c r="D557" s="14">
        <f t="shared" ca="1" si="107"/>
        <v>100093908</v>
      </c>
      <c r="E557" s="1">
        <f t="shared" ca="1" si="108"/>
        <v>120</v>
      </c>
      <c r="F557" s="1">
        <f t="shared" ca="1" si="109"/>
        <v>143</v>
      </c>
      <c r="G557" s="1">
        <f t="shared" ca="1" si="110"/>
        <v>2017</v>
      </c>
      <c r="H557" s="1" t="str">
        <f ca="1">IFERROR(INDEX(Varmeinstallation!B:B,MATCH(INDIRECT($A$1&amp;"L"&amp;A557)*1,Varmeinstallation!A:A,0)),"Ingen varmeinstallationer")</f>
        <v>Varmepumpe</v>
      </c>
      <c r="I557" s="1" t="str">
        <f ca="1">IFERROR(INDEX(Opvarmningsmiddel!B:B,MATCH(INDIRECT($A$1&amp;"M"&amp;A557)*1,Opvarmningsmiddel!A:A,0)),"")</f>
        <v>Elektricitet</v>
      </c>
      <c r="J557" s="1">
        <f t="shared" ca="1" si="111"/>
        <v>0</v>
      </c>
      <c r="K557" s="1" t="str">
        <f ca="1">IFERROR(INDEX(Relationstabel!$C$3:$K$10,MATCH(VALUE(INDIRECT($A$1&amp;"L"&amp;A557)),Relationstabel!$A$3:$A$10,0),MATCH(IFERROR(VALUE(INDIRECT($A$1&amp;"M"&amp;A557)),0),Relationstabel!$C$1:$K$1,0)),"Ingen varmeinstallationer")</f>
        <v>Varmepumpe</v>
      </c>
      <c r="L557" s="1" t="str">
        <f ca="1">INDEX(Anvendelseskode!B:B,MATCH($E557,Anvendelseskode!$A:$A,0))</f>
        <v>Fritliggende enfamilieshus (parcelhus)</v>
      </c>
      <c r="M557" s="1" t="str">
        <f ca="1">INDEX(Anvendelseskode!C:C,MATCH($E557,Anvendelseskode!$A:$A,0))</f>
        <v>Parcelhuse</v>
      </c>
      <c r="N557" s="1" t="str">
        <f ca="1">INDEX(Anvendelseskode!D:D,MATCH($E557,Anvendelseskode!$A:$A,0))</f>
        <v>Private husholdninger</v>
      </c>
      <c r="O557" s="1" t="str">
        <f ca="1">IFERROR(INDEX(SBi!$2:$2,MATCH(G557,SBi!$1:$1,1)),SBi!$K$2)</f>
        <v>Efter 2006</v>
      </c>
      <c r="P557" s="1">
        <f ca="1">IFERROR(INDEX(SBi!$C$3:$K$28,MATCH(E557,SBi!$B$3:$B$28,0),MATCH(O557,SBi!$C$2:$K$2,0)),0)</f>
        <v>67.3</v>
      </c>
      <c r="Q557" s="19">
        <f t="shared" ca="1" si="112"/>
        <v>9.623899999999999</v>
      </c>
      <c r="R557" s="19" t="str">
        <f ca="1">IFERROR(INDEX(VpD!$2:$2,MATCH(G557,VpD!$1:$1,1)),VpD!$I$2)</f>
        <v>&gt;1998</v>
      </c>
      <c r="S557" s="1">
        <f ca="1">IFERROR(INDEX(VpD!$C$3:$I$27,MATCH(E557,VpD!$B$3:$B$27,0),MATCH(R557,VpD!$C$2:$I$2,0)),0)</f>
        <v>72</v>
      </c>
      <c r="T557" s="19">
        <f t="shared" ca="1" si="113"/>
        <v>10.295999999999999</v>
      </c>
      <c r="U557" s="14" t="str">
        <f t="shared" ca="1" si="114"/>
        <v xml:space="preserve">713406.99 </v>
      </c>
      <c r="V557" s="14" t="str">
        <f t="shared" ca="1" si="115"/>
        <v>6168876.31</v>
      </c>
      <c r="W557" s="14" t="str">
        <f t="shared" ca="1" si="116"/>
        <v>POINT(713406.99 6168876.31)</v>
      </c>
      <c r="X557" s="14" t="str">
        <f>IFERROR(INDEX(BygningOmraade!B:B,MATCH(A557,BygningOmraade!A:A,0)),"")</f>
        <v/>
      </c>
    </row>
    <row r="558" spans="1:24" s="14" customFormat="1" x14ac:dyDescent="0.25">
      <c r="A558" s="14">
        <f t="shared" si="104"/>
        <v>558</v>
      </c>
      <c r="B558" s="14" t="str">
        <f t="shared" ca="1" si="105"/>
        <v>1dcd2029-4805-400c-84ac-e0913562e776</v>
      </c>
      <c r="C558" s="14" t="str">
        <f t="shared" ca="1" si="106"/>
        <v>6260a919-828f-4248-8a42-14a1bde99726</v>
      </c>
      <c r="D558" s="14">
        <f t="shared" ca="1" si="107"/>
        <v>100103515</v>
      </c>
      <c r="E558" s="1">
        <f t="shared" ca="1" si="108"/>
        <v>130</v>
      </c>
      <c r="F558" s="1">
        <f t="shared" ca="1" si="109"/>
        <v>136</v>
      </c>
      <c r="G558" s="1">
        <f t="shared" ca="1" si="110"/>
        <v>2017</v>
      </c>
      <c r="H558" s="1" t="str">
        <f ca="1">IFERROR(INDEX(Varmeinstallation!B:B,MATCH(INDIRECT($A$1&amp;"L"&amp;A558)*1,Varmeinstallation!A:A,0)),"Ingen varmeinstallationer")</f>
        <v>Fjernvarme/blokvarme (radiatorsystemer eller varmluftanlæg)</v>
      </c>
      <c r="I558" s="1" t="str">
        <f ca="1">IFERROR(INDEX(Opvarmningsmiddel!B:B,MATCH(INDIRECT($A$1&amp;"M"&amp;A558)*1,Opvarmningsmiddel!A:A,0)),"")</f>
        <v/>
      </c>
      <c r="J558" s="1">
        <f t="shared" ca="1" si="111"/>
        <v>0</v>
      </c>
      <c r="K558" s="1" t="str">
        <f ca="1">IFERROR(INDEX(Relationstabel!$C$3:$K$10,MATCH(VALUE(INDIRECT($A$1&amp;"L"&amp;A558)),Relationstabel!$A$3:$A$10,0),MATCH(IFERROR(VALUE(INDIRECT($A$1&amp;"M"&amp;A558)),0),Relationstabel!$C$1:$K$1,0)),"Ingen varmeinstallationer")</f>
        <v>Fjernvarme/ Blokvarme</v>
      </c>
      <c r="L558" s="1" t="str">
        <f ca="1">INDEX(Anvendelseskode!B:B,MATCH($E558,Anvendelseskode!$A:$A,0))</f>
        <v>Række-, kæde-, dobbelthus (lodret adskillelse mellem enhederne)</v>
      </c>
      <c r="M558" s="1" t="str">
        <f ca="1">INDEX(Anvendelseskode!C:C,MATCH($E558,Anvendelseskode!$A:$A,0))</f>
        <v>Række-, kæde og dobbelthuse</v>
      </c>
      <c r="N558" s="1" t="str">
        <f ca="1">INDEX(Anvendelseskode!D:D,MATCH($E558,Anvendelseskode!$A:$A,0))</f>
        <v>Private husholdninger</v>
      </c>
      <c r="O558" s="1" t="str">
        <f ca="1">IFERROR(INDEX(SBi!$2:$2,MATCH(G558,SBi!$1:$1,1)),SBi!$K$2)</f>
        <v>Efter 2006</v>
      </c>
      <c r="P558" s="1">
        <f ca="1">IFERROR(INDEX(SBi!$C$3:$K$28,MATCH(E558,SBi!$B$3:$B$28,0),MATCH(O558,SBi!$C$2:$K$2,0)),0)</f>
        <v>66.400000000000006</v>
      </c>
      <c r="Q558" s="19">
        <f t="shared" ca="1" si="112"/>
        <v>9.030400000000002</v>
      </c>
      <c r="R558" s="19" t="str">
        <f ca="1">IFERROR(INDEX(VpD!$2:$2,MATCH(G558,VpD!$1:$1,1)),VpD!$I$2)</f>
        <v>&gt;1998</v>
      </c>
      <c r="S558" s="1">
        <f ca="1">IFERROR(INDEX(VpD!$C$3:$I$27,MATCH(E558,VpD!$B$3:$B$27,0),MATCH(R558,VpD!$C$2:$I$2,0)),0)</f>
        <v>65</v>
      </c>
      <c r="T558" s="19">
        <f t="shared" ca="1" si="113"/>
        <v>8.84</v>
      </c>
      <c r="U558" s="14" t="str">
        <f t="shared" ca="1" si="114"/>
        <v xml:space="preserve">711527.41 </v>
      </c>
      <c r="V558" s="14" t="str">
        <f t="shared" ca="1" si="115"/>
        <v>6172840.48</v>
      </c>
      <c r="W558" s="14" t="str">
        <f t="shared" ca="1" si="116"/>
        <v>POINT(711527.41 6172840.48)</v>
      </c>
      <c r="X558" s="14" t="str">
        <f>IFERROR(INDEX(BygningOmraade!B:B,MATCH(A558,BygningOmraade!A:A,0)),"")</f>
        <v/>
      </c>
    </row>
    <row r="559" spans="1:24" s="14" customFormat="1" x14ac:dyDescent="0.25">
      <c r="A559" s="14">
        <f t="shared" si="104"/>
        <v>559</v>
      </c>
      <c r="B559" s="14" t="str">
        <f t="shared" ca="1" si="105"/>
        <v>1dd9057c-270c-4b32-b039-f8492d2a4f0b</v>
      </c>
      <c r="C559" s="14" t="str">
        <f t="shared" ca="1" si="106"/>
        <v>0a3f507e-1638-32b8-e044-0003ba298018</v>
      </c>
      <c r="D559" s="14">
        <f t="shared" ca="1" si="107"/>
        <v>997350</v>
      </c>
      <c r="E559" s="1">
        <f t="shared" ca="1" si="108"/>
        <v>130</v>
      </c>
      <c r="F559" s="1">
        <f t="shared" ca="1" si="109"/>
        <v>109</v>
      </c>
      <c r="G559" s="1">
        <f t="shared" ca="1" si="110"/>
        <v>1978</v>
      </c>
      <c r="H559" s="1" t="str">
        <f ca="1">IFERROR(INDEX(Varmeinstallation!B:B,MATCH(INDIRECT($A$1&amp;"L"&amp;A559)*1,Varmeinstallation!A:A,0)),"Ingen varmeinstallationer")</f>
        <v>Fjernvarme/blokvarme (radiatorsystemer eller varmluftanlæg)</v>
      </c>
      <c r="I559" s="1" t="str">
        <f ca="1">IFERROR(INDEX(Opvarmningsmiddel!B:B,MATCH(INDIRECT($A$1&amp;"M"&amp;A559)*1,Opvarmningsmiddel!A:A,0)),"")</f>
        <v/>
      </c>
      <c r="J559" s="1">
        <f t="shared" ca="1" si="111"/>
        <v>0</v>
      </c>
      <c r="K559" s="1" t="str">
        <f ca="1">IFERROR(INDEX(Relationstabel!$C$3:$K$10,MATCH(VALUE(INDIRECT($A$1&amp;"L"&amp;A559)),Relationstabel!$A$3:$A$10,0),MATCH(IFERROR(VALUE(INDIRECT($A$1&amp;"M"&amp;A559)),0),Relationstabel!$C$1:$K$1,0)),"Ingen varmeinstallationer")</f>
        <v>Fjernvarme/ Blokvarme</v>
      </c>
      <c r="L559" s="1" t="str">
        <f ca="1">INDEX(Anvendelseskode!B:B,MATCH($E559,Anvendelseskode!$A:$A,0))</f>
        <v>Række-, kæde-, dobbelthus (lodret adskillelse mellem enhederne)</v>
      </c>
      <c r="M559" s="1" t="str">
        <f ca="1">INDEX(Anvendelseskode!C:C,MATCH($E559,Anvendelseskode!$A:$A,0))</f>
        <v>Række-, kæde og dobbelthuse</v>
      </c>
      <c r="N559" s="1" t="str">
        <f ca="1">INDEX(Anvendelseskode!D:D,MATCH($E559,Anvendelseskode!$A:$A,0))</f>
        <v>Private husholdninger</v>
      </c>
      <c r="O559" s="1" t="str">
        <f ca="1">IFERROR(INDEX(SBi!$2:$2,MATCH(G559,SBi!$1:$1,1)),SBi!$K$2)</f>
        <v>1973-1978</v>
      </c>
      <c r="P559" s="1">
        <f ca="1">IFERROR(INDEX(SBi!$C$3:$K$28,MATCH(E559,SBi!$B$3:$B$28,0),MATCH(O559,SBi!$C$2:$K$2,0)),0)</f>
        <v>112.6</v>
      </c>
      <c r="Q559" s="19">
        <f t="shared" ca="1" si="112"/>
        <v>12.273399999999999</v>
      </c>
      <c r="R559" s="19" t="str">
        <f ca="1">IFERROR(INDEX(VpD!$2:$2,MATCH(G559,VpD!$1:$1,1)),VpD!$I$2)</f>
        <v>1973-1978</v>
      </c>
      <c r="S559" s="1">
        <f ca="1">IFERROR(INDEX(VpD!$C$3:$I$27,MATCH(E559,VpD!$B$3:$B$27,0),MATCH(R559,VpD!$C$2:$I$2,0)),0)</f>
        <v>98</v>
      </c>
      <c r="T559" s="19">
        <f t="shared" ca="1" si="113"/>
        <v>10.682</v>
      </c>
      <c r="U559" s="14" t="str">
        <f t="shared" ca="1" si="114"/>
        <v xml:space="preserve">713665.01 </v>
      </c>
      <c r="V559" s="14" t="str">
        <f t="shared" ca="1" si="115"/>
        <v>6169500.85</v>
      </c>
      <c r="W559" s="14" t="str">
        <f t="shared" ca="1" si="116"/>
        <v>POINT(713665.01 6169500.85)</v>
      </c>
      <c r="X559" s="14" t="str">
        <f>IFERROR(INDEX(BygningOmraade!B:B,MATCH(A559,BygningOmraade!A:A,0)),"")</f>
        <v/>
      </c>
    </row>
    <row r="560" spans="1:24" s="14" customFormat="1" x14ac:dyDescent="0.25">
      <c r="A560" s="14">
        <f t="shared" si="104"/>
        <v>560</v>
      </c>
      <c r="B560" s="14" t="str">
        <f t="shared" ca="1" si="105"/>
        <v>1ddf423b-bf09-4eb6-bbb0-34eacd82e8fc</v>
      </c>
      <c r="C560" s="14" t="str">
        <f t="shared" ca="1" si="106"/>
        <v>0a3f507e-2272-32b8-e044-0003ba298018</v>
      </c>
      <c r="D560" s="14">
        <f t="shared" ca="1" si="107"/>
        <v>995597</v>
      </c>
      <c r="E560" s="1">
        <f t="shared" ca="1" si="108"/>
        <v>120</v>
      </c>
      <c r="F560" s="1">
        <f t="shared" ca="1" si="109"/>
        <v>143</v>
      </c>
      <c r="G560" s="1">
        <f t="shared" ca="1" si="110"/>
        <v>1970</v>
      </c>
      <c r="H560" s="1" t="str">
        <f ca="1">IFERROR(INDEX(Varmeinstallation!B:B,MATCH(INDIRECT($A$1&amp;"L"&amp;A560)*1,Varmeinstallation!A:A,0)),"Ingen varmeinstallationer")</f>
        <v>Centralvarme fra eget anlæg, et-kammer fyr</v>
      </c>
      <c r="I560" s="1" t="str">
        <f ca="1">IFERROR(INDEX(Opvarmningsmiddel!B:B,MATCH(INDIRECT($A$1&amp;"M"&amp;A560)*1,Opvarmningsmiddel!A:A,0)),"")</f>
        <v>Naturgas</v>
      </c>
      <c r="J560" s="1">
        <f t="shared" ca="1" si="111"/>
        <v>5</v>
      </c>
      <c r="K560" s="1" t="str">
        <f ca="1">IFERROR(INDEX(Relationstabel!$C$3:$K$10,MATCH(VALUE(INDIRECT($A$1&amp;"L"&amp;A560)),Relationstabel!$A$3:$A$10,0),MATCH(IFERROR(VALUE(INDIRECT($A$1&amp;"M"&amp;A560)),0),Relationstabel!$C$1:$K$1,0)),"Ingen varmeinstallationer")</f>
        <v>Naturgas</v>
      </c>
      <c r="L560" s="1" t="str">
        <f ca="1">INDEX(Anvendelseskode!B:B,MATCH($E560,Anvendelseskode!$A:$A,0))</f>
        <v>Fritliggende enfamilieshus (parcelhus)</v>
      </c>
      <c r="M560" s="1" t="str">
        <f ca="1">INDEX(Anvendelseskode!C:C,MATCH($E560,Anvendelseskode!$A:$A,0))</f>
        <v>Parcelhuse</v>
      </c>
      <c r="N560" s="1" t="str">
        <f ca="1">INDEX(Anvendelseskode!D:D,MATCH($E560,Anvendelseskode!$A:$A,0))</f>
        <v>Private husholdninger</v>
      </c>
      <c r="O560" s="1" t="str">
        <f ca="1">IFERROR(INDEX(SBi!$2:$2,MATCH(G560,SBi!$1:$1,1)),SBi!$K$2)</f>
        <v>1961-1972</v>
      </c>
      <c r="P560" s="1">
        <f ca="1">IFERROR(INDEX(SBi!$C$3:$K$28,MATCH(E560,SBi!$B$3:$B$28,0),MATCH(O560,SBi!$C$2:$K$2,0)),0)</f>
        <v>134.30000000000001</v>
      </c>
      <c r="Q560" s="19">
        <f t="shared" ca="1" si="112"/>
        <v>19.204900000000002</v>
      </c>
      <c r="R560" s="19" t="str">
        <f ca="1">IFERROR(INDEX(VpD!$2:$2,MATCH(G560,VpD!$1:$1,1)),VpD!$I$2)</f>
        <v>1961-1972</v>
      </c>
      <c r="S560" s="1">
        <f ca="1">IFERROR(INDEX(VpD!$C$3:$I$27,MATCH(E560,VpD!$B$3:$B$27,0),MATCH(R560,VpD!$C$2:$I$2,0)),0)</f>
        <v>143</v>
      </c>
      <c r="T560" s="19">
        <f t="shared" ca="1" si="113"/>
        <v>20.449000000000002</v>
      </c>
      <c r="U560" s="14" t="str">
        <f t="shared" ca="1" si="114"/>
        <v xml:space="preserve">711876.15 </v>
      </c>
      <c r="V560" s="14" t="str">
        <f t="shared" ca="1" si="115"/>
        <v>6171784.62</v>
      </c>
      <c r="W560" s="14" t="str">
        <f t="shared" ca="1" si="116"/>
        <v>POINT(711876.15 6171784.62)</v>
      </c>
      <c r="X560" s="14" t="str">
        <f>IFERROR(INDEX(BygningOmraade!B:B,MATCH(A560,BygningOmraade!A:A,0)),"")</f>
        <v/>
      </c>
    </row>
    <row r="561" spans="1:24" s="14" customFormat="1" x14ac:dyDescent="0.25">
      <c r="A561" s="14">
        <f t="shared" si="104"/>
        <v>561</v>
      </c>
      <c r="B561" s="14" t="str">
        <f t="shared" ca="1" si="105"/>
        <v>1dff797d-a301-426c-8189-d373605842b0</v>
      </c>
      <c r="C561" s="14" t="str">
        <f t="shared" ca="1" si="106"/>
        <v>0a3f507e-23da-32b8-e044-0003ba298018</v>
      </c>
      <c r="D561" s="14">
        <f t="shared" ca="1" si="107"/>
        <v>995629</v>
      </c>
      <c r="E561" s="1">
        <f t="shared" ca="1" si="108"/>
        <v>230</v>
      </c>
      <c r="F561" s="1">
        <f t="shared" ca="1" si="109"/>
        <v>235</v>
      </c>
      <c r="G561" s="1">
        <f t="shared" ca="1" si="110"/>
        <v>1967</v>
      </c>
      <c r="H561" s="1" t="str">
        <f ca="1">IFERROR(INDEX(Varmeinstallation!B:B,MATCH(INDIRECT($A$1&amp;"L"&amp;A561)*1,Varmeinstallation!A:A,0)),"Ingen varmeinstallationer")</f>
        <v>Elovne, elpaneler</v>
      </c>
      <c r="I561" s="1" t="str">
        <f ca="1">IFERROR(INDEX(Opvarmningsmiddel!B:B,MATCH(INDIRECT($A$1&amp;"M"&amp;A561)*1,Opvarmningsmiddel!A:A,0)),"")</f>
        <v>Elektricitet</v>
      </c>
      <c r="J561" s="1">
        <f t="shared" ca="1" si="111"/>
        <v>0</v>
      </c>
      <c r="K561" s="1" t="str">
        <f ca="1">IFERROR(INDEX(Relationstabel!$C$3:$K$10,MATCH(VALUE(INDIRECT($A$1&amp;"L"&amp;A561)),Relationstabel!$A$3:$A$10,0),MATCH(IFERROR(VALUE(INDIRECT($A$1&amp;"M"&amp;A561)),0),Relationstabel!$C$1:$K$1,0)),"Ingen varmeinstallationer")</f>
        <v>Elvarme</v>
      </c>
      <c r="L561" s="1" t="str">
        <f ca="1">INDEX(Anvendelseskode!B:B,MATCH($E561,Anvendelseskode!$A:$A,0))</f>
        <v>El-, gas-, vand- eller varmeværk forbrændingsanstalt m.v..</v>
      </c>
      <c r="M561" s="1" t="str">
        <f ca="1">INDEX(Anvendelseskode!C:C,MATCH($E561,Anvendelseskode!$A:$A,0))</f>
        <v>El-, gas-, vand- og varmeværker</v>
      </c>
      <c r="N561" s="1" t="str">
        <f ca="1">INDEX(Anvendelseskode!D:D,MATCH($E561,Anvendelseskode!$A:$A,0))</f>
        <v>Industri</v>
      </c>
      <c r="O561" s="1" t="str">
        <f ca="1">IFERROR(INDEX(SBi!$2:$2,MATCH(G561,SBi!$1:$1,1)),SBi!$K$2)</f>
        <v>1961-1972</v>
      </c>
      <c r="P561" s="1">
        <f ca="1">IFERROR(INDEX(SBi!$C$3:$K$28,MATCH(E561,SBi!$B$3:$B$28,0),MATCH(O561,SBi!$C$2:$K$2,0)),0)</f>
        <v>97</v>
      </c>
      <c r="Q561" s="19">
        <f t="shared" ca="1" si="112"/>
        <v>22.795000000000002</v>
      </c>
      <c r="R561" s="19" t="str">
        <f ca="1">IFERROR(INDEX(VpD!$2:$2,MATCH(G561,VpD!$1:$1,1)),VpD!$I$2)</f>
        <v>1961-1972</v>
      </c>
      <c r="S561" s="1">
        <f ca="1">IFERROR(INDEX(VpD!$C$3:$I$27,MATCH(E561,VpD!$B$3:$B$27,0),MATCH(R561,VpD!$C$2:$I$2,0)),0)</f>
        <v>97</v>
      </c>
      <c r="T561" s="19">
        <f t="shared" ca="1" si="113"/>
        <v>22.795000000000002</v>
      </c>
      <c r="U561" s="14" t="str">
        <f t="shared" ca="1" si="114"/>
        <v xml:space="preserve">712392.1 </v>
      </c>
      <c r="V561" s="14" t="str">
        <f t="shared" ca="1" si="115"/>
        <v>6171571.67</v>
      </c>
      <c r="W561" s="14" t="str">
        <f t="shared" ca="1" si="116"/>
        <v>POINT(712392.1 6171571.67)</v>
      </c>
      <c r="X561" s="14" t="str">
        <f>IFERROR(INDEX(BygningOmraade!B:B,MATCH(A561,BygningOmraade!A:A,0)),"")</f>
        <v/>
      </c>
    </row>
    <row r="562" spans="1:24" s="14" customFormat="1" x14ac:dyDescent="0.25">
      <c r="A562" s="14">
        <f t="shared" si="104"/>
        <v>562</v>
      </c>
      <c r="B562" s="14" t="str">
        <f t="shared" ca="1" si="105"/>
        <v>1e15ce6d-b103-435e-81ca-a6256dede4de</v>
      </c>
      <c r="C562" s="14" t="str">
        <f t="shared" ca="1" si="106"/>
        <v>0a3f507e-211b-32b8-e044-0003ba298018</v>
      </c>
      <c r="D562" s="14">
        <f t="shared" ca="1" si="107"/>
        <v>996405</v>
      </c>
      <c r="E562" s="1">
        <f t="shared" ca="1" si="108"/>
        <v>120</v>
      </c>
      <c r="F562" s="1">
        <f t="shared" ca="1" si="109"/>
        <v>147</v>
      </c>
      <c r="G562" s="1">
        <f t="shared" ca="1" si="110"/>
        <v>1968</v>
      </c>
      <c r="H562" s="1" t="str">
        <f ca="1">IFERROR(INDEX(Varmeinstallation!B:B,MATCH(INDIRECT($A$1&amp;"L"&amp;A562)*1,Varmeinstallation!A:A,0)),"Ingen varmeinstallationer")</f>
        <v>Centralvarme fra eget anlæg, et-kammer fyr</v>
      </c>
      <c r="I562" s="1" t="str">
        <f ca="1">IFERROR(INDEX(Opvarmningsmiddel!B:B,MATCH(INDIRECT($A$1&amp;"M"&amp;A562)*1,Opvarmningsmiddel!A:A,0)),"")</f>
        <v>Naturgas</v>
      </c>
      <c r="J562" s="1">
        <f t="shared" ca="1" si="111"/>
        <v>0</v>
      </c>
      <c r="K562" s="1" t="str">
        <f ca="1">IFERROR(INDEX(Relationstabel!$C$3:$K$10,MATCH(VALUE(INDIRECT($A$1&amp;"L"&amp;A562)),Relationstabel!$A$3:$A$10,0),MATCH(IFERROR(VALUE(INDIRECT($A$1&amp;"M"&amp;A562)),0),Relationstabel!$C$1:$K$1,0)),"Ingen varmeinstallationer")</f>
        <v>Naturgas</v>
      </c>
      <c r="L562" s="1" t="str">
        <f ca="1">INDEX(Anvendelseskode!B:B,MATCH($E562,Anvendelseskode!$A:$A,0))</f>
        <v>Fritliggende enfamilieshus (parcelhus)</v>
      </c>
      <c r="M562" s="1" t="str">
        <f ca="1">INDEX(Anvendelseskode!C:C,MATCH($E562,Anvendelseskode!$A:$A,0))</f>
        <v>Parcelhuse</v>
      </c>
      <c r="N562" s="1" t="str">
        <f ca="1">INDEX(Anvendelseskode!D:D,MATCH($E562,Anvendelseskode!$A:$A,0))</f>
        <v>Private husholdninger</v>
      </c>
      <c r="O562" s="1" t="str">
        <f ca="1">IFERROR(INDEX(SBi!$2:$2,MATCH(G562,SBi!$1:$1,1)),SBi!$K$2)</f>
        <v>1961-1972</v>
      </c>
      <c r="P562" s="1">
        <f ca="1">IFERROR(INDEX(SBi!$C$3:$K$28,MATCH(E562,SBi!$B$3:$B$28,0),MATCH(O562,SBi!$C$2:$K$2,0)),0)</f>
        <v>134.30000000000001</v>
      </c>
      <c r="Q562" s="19">
        <f t="shared" ca="1" si="112"/>
        <v>19.742100000000001</v>
      </c>
      <c r="R562" s="19" t="str">
        <f ca="1">IFERROR(INDEX(VpD!$2:$2,MATCH(G562,VpD!$1:$1,1)),VpD!$I$2)</f>
        <v>1961-1972</v>
      </c>
      <c r="S562" s="1">
        <f ca="1">IFERROR(INDEX(VpD!$C$3:$I$27,MATCH(E562,VpD!$B$3:$B$27,0),MATCH(R562,VpD!$C$2:$I$2,0)),0)</f>
        <v>143</v>
      </c>
      <c r="T562" s="19">
        <f t="shared" ca="1" si="113"/>
        <v>21.021000000000001</v>
      </c>
      <c r="U562" s="14" t="str">
        <f t="shared" ca="1" si="114"/>
        <v xml:space="preserve">713399.81 </v>
      </c>
      <c r="V562" s="14" t="str">
        <f t="shared" ca="1" si="115"/>
        <v>6169001.22</v>
      </c>
      <c r="W562" s="14" t="str">
        <f t="shared" ca="1" si="116"/>
        <v>POINT(713399.81 6169001.22)</v>
      </c>
      <c r="X562" s="14" t="str">
        <f>IFERROR(INDEX(BygningOmraade!B:B,MATCH(A562,BygningOmraade!A:A,0)),"")</f>
        <v/>
      </c>
    </row>
    <row r="563" spans="1:24" s="14" customFormat="1" x14ac:dyDescent="0.25">
      <c r="A563" s="14">
        <f t="shared" si="104"/>
        <v>563</v>
      </c>
      <c r="B563" s="14" t="str">
        <f t="shared" ca="1" si="105"/>
        <v>1e16a24c-8266-4571-a132-9f6383a0929a</v>
      </c>
      <c r="C563" s="14" t="str">
        <f t="shared" ca="1" si="106"/>
        <v>635d8fef-508f-4657-b17b-9382d832fd3d</v>
      </c>
      <c r="D563" s="14">
        <f t="shared" ca="1" si="107"/>
        <v>100094123</v>
      </c>
      <c r="E563" s="1">
        <f t="shared" ca="1" si="108"/>
        <v>130</v>
      </c>
      <c r="F563" s="1">
        <f t="shared" ca="1" si="109"/>
        <v>130</v>
      </c>
      <c r="G563" s="1">
        <f t="shared" ca="1" si="110"/>
        <v>2016</v>
      </c>
      <c r="H563" s="1" t="str">
        <f ca="1">IFERROR(INDEX(Varmeinstallation!B:B,MATCH(INDIRECT($A$1&amp;"L"&amp;A563)*1,Varmeinstallation!A:A,0)),"Ingen varmeinstallationer")</f>
        <v>Fjernvarme/blokvarme (radiatorsystemer eller varmluftanlæg)</v>
      </c>
      <c r="I563" s="1" t="str">
        <f ca="1">IFERROR(INDEX(Opvarmningsmiddel!B:B,MATCH(INDIRECT($A$1&amp;"M"&amp;A563)*1,Opvarmningsmiddel!A:A,0)),"")</f>
        <v/>
      </c>
      <c r="J563" s="1">
        <f t="shared" ca="1" si="111"/>
        <v>0</v>
      </c>
      <c r="K563" s="1" t="str">
        <f ca="1">IFERROR(INDEX(Relationstabel!$C$3:$K$10,MATCH(VALUE(INDIRECT($A$1&amp;"L"&amp;A563)),Relationstabel!$A$3:$A$10,0),MATCH(IFERROR(VALUE(INDIRECT($A$1&amp;"M"&amp;A563)),0),Relationstabel!$C$1:$K$1,0)),"Ingen varmeinstallationer")</f>
        <v>Fjernvarme/ Blokvarme</v>
      </c>
      <c r="L563" s="1" t="str">
        <f ca="1">INDEX(Anvendelseskode!B:B,MATCH($E563,Anvendelseskode!$A:$A,0))</f>
        <v>Række-, kæde-, dobbelthus (lodret adskillelse mellem enhederne)</v>
      </c>
      <c r="M563" s="1" t="str">
        <f ca="1">INDEX(Anvendelseskode!C:C,MATCH($E563,Anvendelseskode!$A:$A,0))</f>
        <v>Række-, kæde og dobbelthuse</v>
      </c>
      <c r="N563" s="1" t="str">
        <f ca="1">INDEX(Anvendelseskode!D:D,MATCH($E563,Anvendelseskode!$A:$A,0))</f>
        <v>Private husholdninger</v>
      </c>
      <c r="O563" s="1" t="str">
        <f ca="1">IFERROR(INDEX(SBi!$2:$2,MATCH(G563,SBi!$1:$1,1)),SBi!$K$2)</f>
        <v>Efter 2006</v>
      </c>
      <c r="P563" s="1">
        <f ca="1">IFERROR(INDEX(SBi!$C$3:$K$28,MATCH(E563,SBi!$B$3:$B$28,0),MATCH(O563,SBi!$C$2:$K$2,0)),0)</f>
        <v>66.400000000000006</v>
      </c>
      <c r="Q563" s="19">
        <f t="shared" ca="1" si="112"/>
        <v>8.6319999999999997</v>
      </c>
      <c r="R563" s="19" t="str">
        <f ca="1">IFERROR(INDEX(VpD!$2:$2,MATCH(G563,VpD!$1:$1,1)),VpD!$I$2)</f>
        <v>&gt;1998</v>
      </c>
      <c r="S563" s="1">
        <f ca="1">IFERROR(INDEX(VpD!$C$3:$I$27,MATCH(E563,VpD!$B$3:$B$27,0),MATCH(R563,VpD!$C$2:$I$2,0)),0)</f>
        <v>65</v>
      </c>
      <c r="T563" s="19">
        <f t="shared" ca="1" si="113"/>
        <v>8.4499999999999993</v>
      </c>
      <c r="U563" s="14" t="str">
        <f t="shared" ca="1" si="114"/>
        <v xml:space="preserve">711600.05 </v>
      </c>
      <c r="V563" s="14" t="str">
        <f t="shared" ca="1" si="115"/>
        <v>6172838.89</v>
      </c>
      <c r="W563" s="14" t="str">
        <f t="shared" ca="1" si="116"/>
        <v>POINT(711600.05 6172838.89)</v>
      </c>
      <c r="X563" s="14" t="str">
        <f>IFERROR(INDEX(BygningOmraade!B:B,MATCH(A563,BygningOmraade!A:A,0)),"")</f>
        <v/>
      </c>
    </row>
    <row r="564" spans="1:24" s="14" customFormat="1" x14ac:dyDescent="0.25">
      <c r="A564" s="14">
        <f t="shared" si="104"/>
        <v>564</v>
      </c>
      <c r="B564" s="14" t="str">
        <f t="shared" ca="1" si="105"/>
        <v>1e2c5666-c617-438b-a84c-cbfdbac92f8d</v>
      </c>
      <c r="C564" s="14" t="str">
        <f t="shared" ca="1" si="106"/>
        <v>0a3f507e-1f64-32b8-e044-0003ba298018</v>
      </c>
      <c r="D564" s="14">
        <f t="shared" ca="1" si="107"/>
        <v>994335</v>
      </c>
      <c r="E564" s="1">
        <f t="shared" ca="1" si="108"/>
        <v>120</v>
      </c>
      <c r="F564" s="1">
        <f t="shared" ca="1" si="109"/>
        <v>163</v>
      </c>
      <c r="G564" s="1">
        <f t="shared" ca="1" si="110"/>
        <v>1970</v>
      </c>
      <c r="H564" s="1" t="str">
        <f ca="1">IFERROR(INDEX(Varmeinstallation!B:B,MATCH(INDIRECT($A$1&amp;"L"&amp;A564)*1,Varmeinstallation!A:A,0)),"Ingen varmeinstallationer")</f>
        <v>Fjernvarme/blokvarme (radiatorsystemer eller varmluftanlæg)</v>
      </c>
      <c r="I564" s="1" t="str">
        <f ca="1">IFERROR(INDEX(Opvarmningsmiddel!B:B,MATCH(INDIRECT($A$1&amp;"M"&amp;A564)*1,Opvarmningsmiddel!A:A,0)),"")</f>
        <v/>
      </c>
      <c r="J564" s="1">
        <f t="shared" ca="1" si="111"/>
        <v>0</v>
      </c>
      <c r="K564" s="1" t="str">
        <f ca="1">IFERROR(INDEX(Relationstabel!$C$3:$K$10,MATCH(VALUE(INDIRECT($A$1&amp;"L"&amp;A564)),Relationstabel!$A$3:$A$10,0),MATCH(IFERROR(VALUE(INDIRECT($A$1&amp;"M"&amp;A564)),0),Relationstabel!$C$1:$K$1,0)),"Ingen varmeinstallationer")</f>
        <v>Fjernvarme/ Blokvarme</v>
      </c>
      <c r="L564" s="1" t="str">
        <f ca="1">INDEX(Anvendelseskode!B:B,MATCH($E564,Anvendelseskode!$A:$A,0))</f>
        <v>Fritliggende enfamilieshus (parcelhus)</v>
      </c>
      <c r="M564" s="1" t="str">
        <f ca="1">INDEX(Anvendelseskode!C:C,MATCH($E564,Anvendelseskode!$A:$A,0))</f>
        <v>Parcelhuse</v>
      </c>
      <c r="N564" s="1" t="str">
        <f ca="1">INDEX(Anvendelseskode!D:D,MATCH($E564,Anvendelseskode!$A:$A,0))</f>
        <v>Private husholdninger</v>
      </c>
      <c r="O564" s="1" t="str">
        <f ca="1">IFERROR(INDEX(SBi!$2:$2,MATCH(G564,SBi!$1:$1,1)),SBi!$K$2)</f>
        <v>1961-1972</v>
      </c>
      <c r="P564" s="1">
        <f ca="1">IFERROR(INDEX(SBi!$C$3:$K$28,MATCH(E564,SBi!$B$3:$B$28,0),MATCH(O564,SBi!$C$2:$K$2,0)),0)</f>
        <v>134.30000000000001</v>
      </c>
      <c r="Q564" s="19">
        <f t="shared" ca="1" si="112"/>
        <v>21.890900000000002</v>
      </c>
      <c r="R564" s="19" t="str">
        <f ca="1">IFERROR(INDEX(VpD!$2:$2,MATCH(G564,VpD!$1:$1,1)),VpD!$I$2)</f>
        <v>1961-1972</v>
      </c>
      <c r="S564" s="1">
        <f ca="1">IFERROR(INDEX(VpD!$C$3:$I$27,MATCH(E564,VpD!$B$3:$B$27,0),MATCH(R564,VpD!$C$2:$I$2,0)),0)</f>
        <v>143</v>
      </c>
      <c r="T564" s="19">
        <f t="shared" ca="1" si="113"/>
        <v>23.309000000000001</v>
      </c>
      <c r="U564" s="14" t="str">
        <f t="shared" ca="1" si="114"/>
        <v xml:space="preserve">711271.56 </v>
      </c>
      <c r="V564" s="14" t="str">
        <f t="shared" ca="1" si="115"/>
        <v>6171807.09</v>
      </c>
      <c r="W564" s="14" t="str">
        <f t="shared" ca="1" si="116"/>
        <v>POINT(711271.56 6171807.09)</v>
      </c>
      <c r="X564" s="14" t="str">
        <f>IFERROR(INDEX(BygningOmraade!B:B,MATCH(A564,BygningOmraade!A:A,0)),"")</f>
        <v/>
      </c>
    </row>
    <row r="565" spans="1:24" s="14" customFormat="1" x14ac:dyDescent="0.25">
      <c r="A565" s="14">
        <f t="shared" si="104"/>
        <v>565</v>
      </c>
      <c r="B565" s="14" t="str">
        <f t="shared" ca="1" si="105"/>
        <v>1e32d240-42c9-4a0a-9952-75aa873dd696</v>
      </c>
      <c r="C565" s="14" t="str">
        <f t="shared" ca="1" si="106"/>
        <v>0a3f507e-1837-32b8-e044-0003ba298018</v>
      </c>
      <c r="D565" s="14">
        <f t="shared" ca="1" si="107"/>
        <v>996379</v>
      </c>
      <c r="E565" s="1">
        <f t="shared" ca="1" si="108"/>
        <v>130</v>
      </c>
      <c r="F565" s="1">
        <f t="shared" ca="1" si="109"/>
        <v>112</v>
      </c>
      <c r="G565" s="1">
        <f t="shared" ca="1" si="110"/>
        <v>1978</v>
      </c>
      <c r="H565" s="1" t="str">
        <f ca="1">IFERROR(INDEX(Varmeinstallation!B:B,MATCH(INDIRECT($A$1&amp;"L"&amp;A565)*1,Varmeinstallation!A:A,0)),"Ingen varmeinstallationer")</f>
        <v>Fjernvarme/blokvarme (radiatorsystemer eller varmluftanlæg)</v>
      </c>
      <c r="I565" s="1" t="str">
        <f ca="1">IFERROR(INDEX(Opvarmningsmiddel!B:B,MATCH(INDIRECT($A$1&amp;"M"&amp;A565)*1,Opvarmningsmiddel!A:A,0)),"")</f>
        <v/>
      </c>
      <c r="J565" s="1">
        <f t="shared" ca="1" si="111"/>
        <v>0</v>
      </c>
      <c r="K565" s="1" t="str">
        <f ca="1">IFERROR(INDEX(Relationstabel!$C$3:$K$10,MATCH(VALUE(INDIRECT($A$1&amp;"L"&amp;A565)),Relationstabel!$A$3:$A$10,0),MATCH(IFERROR(VALUE(INDIRECT($A$1&amp;"M"&amp;A565)),0),Relationstabel!$C$1:$K$1,0)),"Ingen varmeinstallationer")</f>
        <v>Fjernvarme/ Blokvarme</v>
      </c>
      <c r="L565" s="1" t="str">
        <f ca="1">INDEX(Anvendelseskode!B:B,MATCH($E565,Anvendelseskode!$A:$A,0))</f>
        <v>Række-, kæde-, dobbelthus (lodret adskillelse mellem enhederne)</v>
      </c>
      <c r="M565" s="1" t="str">
        <f ca="1">INDEX(Anvendelseskode!C:C,MATCH($E565,Anvendelseskode!$A:$A,0))</f>
        <v>Række-, kæde og dobbelthuse</v>
      </c>
      <c r="N565" s="1" t="str">
        <f ca="1">INDEX(Anvendelseskode!D:D,MATCH($E565,Anvendelseskode!$A:$A,0))</f>
        <v>Private husholdninger</v>
      </c>
      <c r="O565" s="1" t="str">
        <f ca="1">IFERROR(INDEX(SBi!$2:$2,MATCH(G565,SBi!$1:$1,1)),SBi!$K$2)</f>
        <v>1973-1978</v>
      </c>
      <c r="P565" s="1">
        <f ca="1">IFERROR(INDEX(SBi!$C$3:$K$28,MATCH(E565,SBi!$B$3:$B$28,0),MATCH(O565,SBi!$C$2:$K$2,0)),0)</f>
        <v>112.6</v>
      </c>
      <c r="Q565" s="19">
        <f t="shared" ca="1" si="112"/>
        <v>12.611199999999998</v>
      </c>
      <c r="R565" s="19" t="str">
        <f ca="1">IFERROR(INDEX(VpD!$2:$2,MATCH(G565,VpD!$1:$1,1)),VpD!$I$2)</f>
        <v>1973-1978</v>
      </c>
      <c r="S565" s="1">
        <f ca="1">IFERROR(INDEX(VpD!$C$3:$I$27,MATCH(E565,VpD!$B$3:$B$27,0),MATCH(R565,VpD!$C$2:$I$2,0)),0)</f>
        <v>98</v>
      </c>
      <c r="T565" s="19">
        <f t="shared" ca="1" si="113"/>
        <v>10.976000000000001</v>
      </c>
      <c r="U565" s="14" t="str">
        <f t="shared" ca="1" si="114"/>
        <v xml:space="preserve">713411.64 </v>
      </c>
      <c r="V565" s="14" t="str">
        <f t="shared" ca="1" si="115"/>
        <v>6169712.51</v>
      </c>
      <c r="W565" s="14" t="str">
        <f t="shared" ca="1" si="116"/>
        <v>POINT(713411.64 6169712.51)</v>
      </c>
      <c r="X565" s="14" t="str">
        <f>IFERROR(INDEX(BygningOmraade!B:B,MATCH(A565,BygningOmraade!A:A,0)),"")</f>
        <v/>
      </c>
    </row>
    <row r="566" spans="1:24" s="14" customFormat="1" x14ac:dyDescent="0.25">
      <c r="A566" s="14">
        <f t="shared" si="104"/>
        <v>566</v>
      </c>
      <c r="B566" s="14" t="str">
        <f t="shared" ca="1" si="105"/>
        <v>1e36f3a8-5e46-4340-97a3-39548d3e8088</v>
      </c>
      <c r="C566" s="14" t="str">
        <f t="shared" ca="1" si="106"/>
        <v>0a3f507e-1eeb-32b8-e044-0003ba298018</v>
      </c>
      <c r="D566" s="14">
        <f t="shared" ca="1" si="107"/>
        <v>994963</v>
      </c>
      <c r="E566" s="1">
        <f t="shared" ca="1" si="108"/>
        <v>130</v>
      </c>
      <c r="F566" s="1">
        <f t="shared" ca="1" si="109"/>
        <v>107</v>
      </c>
      <c r="G566" s="1">
        <f t="shared" ca="1" si="110"/>
        <v>1983</v>
      </c>
      <c r="H566" s="1" t="str">
        <f ca="1">IFERROR(INDEX(Varmeinstallation!B:B,MATCH(INDIRECT($A$1&amp;"L"&amp;A566)*1,Varmeinstallation!A:A,0)),"Ingen varmeinstallationer")</f>
        <v>Fjernvarme/blokvarme (radiatorsystemer eller varmluftanlæg)</v>
      </c>
      <c r="I566" s="1" t="str">
        <f ca="1">IFERROR(INDEX(Opvarmningsmiddel!B:B,MATCH(INDIRECT($A$1&amp;"M"&amp;A566)*1,Opvarmningsmiddel!A:A,0)),"")</f>
        <v/>
      </c>
      <c r="J566" s="1">
        <f t="shared" ca="1" si="111"/>
        <v>0</v>
      </c>
      <c r="K566" s="1" t="str">
        <f ca="1">IFERROR(INDEX(Relationstabel!$C$3:$K$10,MATCH(VALUE(INDIRECT($A$1&amp;"L"&amp;A566)),Relationstabel!$A$3:$A$10,0),MATCH(IFERROR(VALUE(INDIRECT($A$1&amp;"M"&amp;A566)),0),Relationstabel!$C$1:$K$1,0)),"Ingen varmeinstallationer")</f>
        <v>Fjernvarme/ Blokvarme</v>
      </c>
      <c r="L566" s="1" t="str">
        <f ca="1">INDEX(Anvendelseskode!B:B,MATCH($E566,Anvendelseskode!$A:$A,0))</f>
        <v>Række-, kæde-, dobbelthus (lodret adskillelse mellem enhederne)</v>
      </c>
      <c r="M566" s="1" t="str">
        <f ca="1">INDEX(Anvendelseskode!C:C,MATCH($E566,Anvendelseskode!$A:$A,0))</f>
        <v>Række-, kæde og dobbelthuse</v>
      </c>
      <c r="N566" s="1" t="str">
        <f ca="1">INDEX(Anvendelseskode!D:D,MATCH($E566,Anvendelseskode!$A:$A,0))</f>
        <v>Private husholdninger</v>
      </c>
      <c r="O566" s="1" t="str">
        <f ca="1">IFERROR(INDEX(SBi!$2:$2,MATCH(G566,SBi!$1:$1,1)),SBi!$K$2)</f>
        <v>1979-1998</v>
      </c>
      <c r="P566" s="1">
        <f ca="1">IFERROR(INDEX(SBi!$C$3:$K$28,MATCH(E566,SBi!$B$3:$B$28,0),MATCH(O566,SBi!$C$2:$K$2,0)),0)</f>
        <v>96.8</v>
      </c>
      <c r="Q566" s="19">
        <f t="shared" ca="1" si="112"/>
        <v>10.3576</v>
      </c>
      <c r="R566" s="19" t="str">
        <f ca="1">IFERROR(INDEX(VpD!$2:$2,MATCH(G566,VpD!$1:$1,1)),VpD!$I$2)</f>
        <v>1979-1998</v>
      </c>
      <c r="S566" s="1">
        <f ca="1">IFERROR(INDEX(VpD!$C$3:$I$27,MATCH(E566,VpD!$B$3:$B$27,0),MATCH(R566,VpD!$C$2:$I$2,0)),0)</f>
        <v>74</v>
      </c>
      <c r="T566" s="19">
        <f t="shared" ca="1" si="113"/>
        <v>7.9180000000000001</v>
      </c>
      <c r="U566" s="14" t="str">
        <f t="shared" ca="1" si="114"/>
        <v xml:space="preserve">711729.07 </v>
      </c>
      <c r="V566" s="14" t="str">
        <f t="shared" ca="1" si="115"/>
        <v>6172222.51</v>
      </c>
      <c r="W566" s="14" t="str">
        <f t="shared" ca="1" si="116"/>
        <v>POINT(711729.07 6172222.51)</v>
      </c>
      <c r="X566" s="14" t="str">
        <f>IFERROR(INDEX(BygningOmraade!B:B,MATCH(A566,BygningOmraade!A:A,0)),"")</f>
        <v/>
      </c>
    </row>
    <row r="567" spans="1:24" s="14" customFormat="1" x14ac:dyDescent="0.25">
      <c r="A567" s="14">
        <f t="shared" si="104"/>
        <v>567</v>
      </c>
      <c r="B567" s="14" t="str">
        <f t="shared" ca="1" si="105"/>
        <v>1e437973-9b4b-4632-811b-e8342cb9db27</v>
      </c>
      <c r="C567" s="14" t="str">
        <f t="shared" ca="1" si="106"/>
        <v>0a3f507e-1b4b-32b8-e044-0003ba298018</v>
      </c>
      <c r="D567" s="14">
        <f t="shared" ca="1" si="107"/>
        <v>996570</v>
      </c>
      <c r="E567" s="1">
        <f t="shared" ca="1" si="108"/>
        <v>120</v>
      </c>
      <c r="F567" s="1">
        <f t="shared" ca="1" si="109"/>
        <v>126</v>
      </c>
      <c r="G567" s="1">
        <f t="shared" ca="1" si="110"/>
        <v>1985</v>
      </c>
      <c r="H567" s="1" t="str">
        <f ca="1">IFERROR(INDEX(Varmeinstallation!B:B,MATCH(INDIRECT($A$1&amp;"L"&amp;A567)*1,Varmeinstallation!A:A,0)),"Ingen varmeinstallationer")</f>
        <v>Centralvarme fra eget anlæg, et-kammer fyr</v>
      </c>
      <c r="I567" s="1" t="str">
        <f ca="1">IFERROR(INDEX(Opvarmningsmiddel!B:B,MATCH(INDIRECT($A$1&amp;"M"&amp;A567)*1,Opvarmningsmiddel!A:A,0)),"")</f>
        <v>Naturgas</v>
      </c>
      <c r="J567" s="1">
        <f t="shared" ca="1" si="111"/>
        <v>0</v>
      </c>
      <c r="K567" s="1" t="str">
        <f ca="1">IFERROR(INDEX(Relationstabel!$C$3:$K$10,MATCH(VALUE(INDIRECT($A$1&amp;"L"&amp;A567)),Relationstabel!$A$3:$A$10,0),MATCH(IFERROR(VALUE(INDIRECT($A$1&amp;"M"&amp;A567)),0),Relationstabel!$C$1:$K$1,0)),"Ingen varmeinstallationer")</f>
        <v>Naturgas</v>
      </c>
      <c r="L567" s="1" t="str">
        <f ca="1">INDEX(Anvendelseskode!B:B,MATCH($E567,Anvendelseskode!$A:$A,0))</f>
        <v>Fritliggende enfamilieshus (parcelhus)</v>
      </c>
      <c r="M567" s="1" t="str">
        <f ca="1">INDEX(Anvendelseskode!C:C,MATCH($E567,Anvendelseskode!$A:$A,0))</f>
        <v>Parcelhuse</v>
      </c>
      <c r="N567" s="1" t="str">
        <f ca="1">INDEX(Anvendelseskode!D:D,MATCH($E567,Anvendelseskode!$A:$A,0))</f>
        <v>Private husholdninger</v>
      </c>
      <c r="O567" s="1" t="str">
        <f ca="1">IFERROR(INDEX(SBi!$2:$2,MATCH(G567,SBi!$1:$1,1)),SBi!$K$2)</f>
        <v>1979-1998</v>
      </c>
      <c r="P567" s="1">
        <f ca="1">IFERROR(INDEX(SBi!$C$3:$K$28,MATCH(E567,SBi!$B$3:$B$28,0),MATCH(O567,SBi!$C$2:$K$2,0)),0)</f>
        <v>105.4</v>
      </c>
      <c r="Q567" s="19">
        <f t="shared" ca="1" si="112"/>
        <v>13.280400000000002</v>
      </c>
      <c r="R567" s="19" t="str">
        <f ca="1">IFERROR(INDEX(VpD!$2:$2,MATCH(G567,VpD!$1:$1,1)),VpD!$I$2)</f>
        <v>1979-1998</v>
      </c>
      <c r="S567" s="1">
        <f ca="1">IFERROR(INDEX(VpD!$C$3:$I$27,MATCH(E567,VpD!$B$3:$B$27,0),MATCH(R567,VpD!$C$2:$I$2,0)),0)</f>
        <v>90</v>
      </c>
      <c r="T567" s="19">
        <f t="shared" ca="1" si="113"/>
        <v>11.34</v>
      </c>
      <c r="U567" s="14" t="str">
        <f t="shared" ca="1" si="114"/>
        <v xml:space="preserve">713194.67 </v>
      </c>
      <c r="V567" s="14" t="str">
        <f t="shared" ca="1" si="115"/>
        <v>6168682.73</v>
      </c>
      <c r="W567" s="14" t="str">
        <f t="shared" ca="1" si="116"/>
        <v>POINT(713194.67 6168682.73)</v>
      </c>
      <c r="X567" s="14" t="str">
        <f>IFERROR(INDEX(BygningOmraade!B:B,MATCH(A567,BygningOmraade!A:A,0)),"")</f>
        <v/>
      </c>
    </row>
    <row r="568" spans="1:24" s="14" customFormat="1" x14ac:dyDescent="0.25">
      <c r="A568" s="14">
        <f t="shared" si="104"/>
        <v>568</v>
      </c>
      <c r="B568" s="14" t="str">
        <f t="shared" ca="1" si="105"/>
        <v>1e4a7a9e-b6db-4125-a4f8-5e5c7d5f68f6</v>
      </c>
      <c r="C568" s="14" t="str">
        <f t="shared" ca="1" si="106"/>
        <v>0a3f507e-15a4-32b8-e044-0003ba298018</v>
      </c>
      <c r="D568" s="14">
        <f t="shared" ca="1" si="107"/>
        <v>995880</v>
      </c>
      <c r="E568" s="1">
        <f t="shared" ca="1" si="108"/>
        <v>130</v>
      </c>
      <c r="F568" s="1">
        <f t="shared" ca="1" si="109"/>
        <v>159</v>
      </c>
      <c r="G568" s="1">
        <f t="shared" ca="1" si="110"/>
        <v>1975</v>
      </c>
      <c r="H568" s="1" t="str">
        <f ca="1">IFERROR(INDEX(Varmeinstallation!B:B,MATCH(INDIRECT($A$1&amp;"L"&amp;A568)*1,Varmeinstallation!A:A,0)),"Ingen varmeinstallationer")</f>
        <v>Centralvarme fra eget anlæg, et-kammer fyr</v>
      </c>
      <c r="I568" s="1" t="str">
        <f ca="1">IFERROR(INDEX(Opvarmningsmiddel!B:B,MATCH(INDIRECT($A$1&amp;"M"&amp;A568)*1,Opvarmningsmiddel!A:A,0)),"")</f>
        <v>Naturgas</v>
      </c>
      <c r="J568" s="1">
        <f t="shared" ca="1" si="111"/>
        <v>2</v>
      </c>
      <c r="K568" s="1" t="str">
        <f ca="1">IFERROR(INDEX(Relationstabel!$C$3:$K$10,MATCH(VALUE(INDIRECT($A$1&amp;"L"&amp;A568)),Relationstabel!$A$3:$A$10,0),MATCH(IFERROR(VALUE(INDIRECT($A$1&amp;"M"&amp;A568)),0),Relationstabel!$C$1:$K$1,0)),"Ingen varmeinstallationer")</f>
        <v>Naturgas</v>
      </c>
      <c r="L568" s="1" t="str">
        <f ca="1">INDEX(Anvendelseskode!B:B,MATCH($E568,Anvendelseskode!$A:$A,0))</f>
        <v>Række-, kæde-, dobbelthus (lodret adskillelse mellem enhederne)</v>
      </c>
      <c r="M568" s="1" t="str">
        <f ca="1">INDEX(Anvendelseskode!C:C,MATCH($E568,Anvendelseskode!$A:$A,0))</f>
        <v>Række-, kæde og dobbelthuse</v>
      </c>
      <c r="N568" s="1" t="str">
        <f ca="1">INDEX(Anvendelseskode!D:D,MATCH($E568,Anvendelseskode!$A:$A,0))</f>
        <v>Private husholdninger</v>
      </c>
      <c r="O568" s="1" t="str">
        <f ca="1">IFERROR(INDEX(SBi!$2:$2,MATCH(G568,SBi!$1:$1,1)),SBi!$K$2)</f>
        <v>1973-1978</v>
      </c>
      <c r="P568" s="1">
        <f ca="1">IFERROR(INDEX(SBi!$C$3:$K$28,MATCH(E568,SBi!$B$3:$B$28,0),MATCH(O568,SBi!$C$2:$K$2,0)),0)</f>
        <v>112.6</v>
      </c>
      <c r="Q568" s="19">
        <f t="shared" ca="1" si="112"/>
        <v>17.903399999999998</v>
      </c>
      <c r="R568" s="19" t="str">
        <f ca="1">IFERROR(INDEX(VpD!$2:$2,MATCH(G568,VpD!$1:$1,1)),VpD!$I$2)</f>
        <v>1973-1978</v>
      </c>
      <c r="S568" s="1">
        <f ca="1">IFERROR(INDEX(VpD!$C$3:$I$27,MATCH(E568,VpD!$B$3:$B$27,0),MATCH(R568,VpD!$C$2:$I$2,0)),0)</f>
        <v>98</v>
      </c>
      <c r="T568" s="19">
        <f t="shared" ca="1" si="113"/>
        <v>15.582000000000001</v>
      </c>
      <c r="U568" s="14" t="str">
        <f t="shared" ca="1" si="114"/>
        <v xml:space="preserve">712870.37 </v>
      </c>
      <c r="V568" s="14" t="str">
        <f t="shared" ca="1" si="115"/>
        <v>6169116.34</v>
      </c>
      <c r="W568" s="14" t="str">
        <f t="shared" ca="1" si="116"/>
        <v>POINT(712870.37 6169116.34)</v>
      </c>
      <c r="X568" s="14" t="str">
        <f>IFERROR(INDEX(BygningOmraade!B:B,MATCH(A568,BygningOmraade!A:A,0)),"")</f>
        <v/>
      </c>
    </row>
    <row r="569" spans="1:24" s="14" customFormat="1" x14ac:dyDescent="0.25">
      <c r="A569" s="14">
        <f t="shared" si="104"/>
        <v>569</v>
      </c>
      <c r="B569" s="14" t="str">
        <f t="shared" ca="1" si="105"/>
        <v>1e4aa0ee-9152-4719-9a1e-96b0a451f50d</v>
      </c>
      <c r="C569" s="14" t="str">
        <f t="shared" ca="1" si="106"/>
        <v>0a3f507e-172e-32b8-e044-0003ba298018</v>
      </c>
      <c r="D569" s="14">
        <f t="shared" ca="1" si="107"/>
        <v>996326</v>
      </c>
      <c r="E569" s="1">
        <f t="shared" ca="1" si="108"/>
        <v>140</v>
      </c>
      <c r="F569" s="1">
        <f t="shared" ca="1" si="109"/>
        <v>3228</v>
      </c>
      <c r="G569" s="1">
        <f t="shared" ca="1" si="110"/>
        <v>1966</v>
      </c>
      <c r="H569" s="1" t="str">
        <f ca="1">IFERROR(INDEX(Varmeinstallation!B:B,MATCH(INDIRECT($A$1&amp;"L"&amp;A569)*1,Varmeinstallation!A:A,0)),"Ingen varmeinstallationer")</f>
        <v>Fjernvarme/blokvarme (radiatorsystemer eller varmluftanlæg)</v>
      </c>
      <c r="I569" s="1" t="str">
        <f ca="1">IFERROR(INDEX(Opvarmningsmiddel!B:B,MATCH(INDIRECT($A$1&amp;"M"&amp;A569)*1,Opvarmningsmiddel!A:A,0)),"")</f>
        <v/>
      </c>
      <c r="J569" s="1">
        <f t="shared" ca="1" si="111"/>
        <v>0</v>
      </c>
      <c r="K569" s="1" t="str">
        <f ca="1">IFERROR(INDEX(Relationstabel!$C$3:$K$10,MATCH(VALUE(INDIRECT($A$1&amp;"L"&amp;A569)),Relationstabel!$A$3:$A$10,0),MATCH(IFERROR(VALUE(INDIRECT($A$1&amp;"M"&amp;A569)),0),Relationstabel!$C$1:$K$1,0)),"Ingen varmeinstallationer")</f>
        <v>Fjernvarme/ Blokvarme</v>
      </c>
      <c r="L569" s="1" t="str">
        <f ca="1">INDEX(Anvendelseskode!B:B,MATCH($E569,Anvendelseskode!$A:$A,0))</f>
        <v>Etageboligbebyggelse</v>
      </c>
      <c r="M569" s="1" t="str">
        <f ca="1">INDEX(Anvendelseskode!C:C,MATCH($E569,Anvendelseskode!$A:$A,0))</f>
        <v>Etageboligbebyggelse</v>
      </c>
      <c r="N569" s="1" t="str">
        <f ca="1">INDEX(Anvendelseskode!D:D,MATCH($E569,Anvendelseskode!$A:$A,0))</f>
        <v>Private husholdninger</v>
      </c>
      <c r="O569" s="1" t="str">
        <f ca="1">IFERROR(INDEX(SBi!$2:$2,MATCH(G569,SBi!$1:$1,1)),SBi!$K$2)</f>
        <v>1961-1972</v>
      </c>
      <c r="P569" s="1">
        <f ca="1">IFERROR(INDEX(SBi!$C$3:$K$28,MATCH(E569,SBi!$B$3:$B$28,0),MATCH(O569,SBi!$C$2:$K$2,0)),0)</f>
        <v>132.30000000000001</v>
      </c>
      <c r="Q569" s="19">
        <f t="shared" ca="1" si="112"/>
        <v>427.06440000000003</v>
      </c>
      <c r="R569" s="19" t="str">
        <f ca="1">IFERROR(INDEX(VpD!$2:$2,MATCH(G569,VpD!$1:$1,1)),VpD!$I$2)</f>
        <v>1961-1972</v>
      </c>
      <c r="S569" s="1">
        <f ca="1">IFERROR(INDEX(VpD!$C$3:$I$27,MATCH(E569,VpD!$B$3:$B$27,0),MATCH(R569,VpD!$C$2:$I$2,0)),0)</f>
        <v>126</v>
      </c>
      <c r="T569" s="19">
        <f t="shared" ca="1" si="113"/>
        <v>406.72800000000001</v>
      </c>
      <c r="U569" s="14" t="str">
        <f t="shared" ca="1" si="114"/>
        <v xml:space="preserve">713038.08 </v>
      </c>
      <c r="V569" s="14" t="str">
        <f t="shared" ca="1" si="115"/>
        <v>6169734.75</v>
      </c>
      <c r="W569" s="14" t="str">
        <f t="shared" ca="1" si="116"/>
        <v>POINT(713038.08 6169734.75)</v>
      </c>
      <c r="X569" s="14" t="str">
        <f>IFERROR(INDEX(BygningOmraade!B:B,MATCH(A569,BygningOmraade!A:A,0)),"")</f>
        <v/>
      </c>
    </row>
    <row r="570" spans="1:24" s="14" customFormat="1" x14ac:dyDescent="0.25">
      <c r="A570" s="14">
        <f t="shared" si="104"/>
        <v>570</v>
      </c>
      <c r="B570" s="14" t="str">
        <f t="shared" ca="1" si="105"/>
        <v>1e610af9-a1e2-44b7-9bb9-19494f1f5cd2</v>
      </c>
      <c r="C570" s="14" t="str">
        <f t="shared" ca="1" si="106"/>
        <v>0a3f507e-1fb8-32b8-e044-0003ba298018</v>
      </c>
      <c r="D570" s="14">
        <f t="shared" ca="1" si="107"/>
        <v>994001</v>
      </c>
      <c r="E570" s="1">
        <f t="shared" ca="1" si="108"/>
        <v>120</v>
      </c>
      <c r="F570" s="1">
        <f t="shared" ca="1" si="109"/>
        <v>119</v>
      </c>
      <c r="G570" s="1">
        <f t="shared" ca="1" si="110"/>
        <v>1972</v>
      </c>
      <c r="H570" s="1" t="str">
        <f ca="1">IFERROR(INDEX(Varmeinstallation!B:B,MATCH(INDIRECT($A$1&amp;"L"&amp;A570)*1,Varmeinstallation!A:A,0)),"Ingen varmeinstallationer")</f>
        <v>Centralvarme fra eget anlæg, et-kammer fyr</v>
      </c>
      <c r="I570" s="1" t="str">
        <f ca="1">IFERROR(INDEX(Opvarmningsmiddel!B:B,MATCH(INDIRECT($A$1&amp;"M"&amp;A570)*1,Opvarmningsmiddel!A:A,0)),"")</f>
        <v>Naturgas</v>
      </c>
      <c r="J570" s="1">
        <f t="shared" ca="1" si="111"/>
        <v>2</v>
      </c>
      <c r="K570" s="1" t="str">
        <f ca="1">IFERROR(INDEX(Relationstabel!$C$3:$K$10,MATCH(VALUE(INDIRECT($A$1&amp;"L"&amp;A570)),Relationstabel!$A$3:$A$10,0),MATCH(IFERROR(VALUE(INDIRECT($A$1&amp;"M"&amp;A570)),0),Relationstabel!$C$1:$K$1,0)),"Ingen varmeinstallationer")</f>
        <v>Naturgas</v>
      </c>
      <c r="L570" s="1" t="str">
        <f ca="1">INDEX(Anvendelseskode!B:B,MATCH($E570,Anvendelseskode!$A:$A,0))</f>
        <v>Fritliggende enfamilieshus (parcelhus)</v>
      </c>
      <c r="M570" s="1" t="str">
        <f ca="1">INDEX(Anvendelseskode!C:C,MATCH($E570,Anvendelseskode!$A:$A,0))</f>
        <v>Parcelhuse</v>
      </c>
      <c r="N570" s="1" t="str">
        <f ca="1">INDEX(Anvendelseskode!D:D,MATCH($E570,Anvendelseskode!$A:$A,0))</f>
        <v>Private husholdninger</v>
      </c>
      <c r="O570" s="1" t="str">
        <f ca="1">IFERROR(INDEX(SBi!$2:$2,MATCH(G570,SBi!$1:$1,1)),SBi!$K$2)</f>
        <v>1961-1972</v>
      </c>
      <c r="P570" s="1">
        <f ca="1">IFERROR(INDEX(SBi!$C$3:$K$28,MATCH(E570,SBi!$B$3:$B$28,0),MATCH(O570,SBi!$C$2:$K$2,0)),0)</f>
        <v>134.30000000000001</v>
      </c>
      <c r="Q570" s="19">
        <f t="shared" ca="1" si="112"/>
        <v>15.9817</v>
      </c>
      <c r="R570" s="19" t="str">
        <f ca="1">IFERROR(INDEX(VpD!$2:$2,MATCH(G570,VpD!$1:$1,1)),VpD!$I$2)</f>
        <v>1961-1972</v>
      </c>
      <c r="S570" s="1">
        <f ca="1">IFERROR(INDEX(VpD!$C$3:$I$27,MATCH(E570,VpD!$B$3:$B$27,0),MATCH(R570,VpD!$C$2:$I$2,0)),0)</f>
        <v>143</v>
      </c>
      <c r="T570" s="19">
        <f t="shared" ca="1" si="113"/>
        <v>17.016999999999999</v>
      </c>
      <c r="U570" s="14" t="str">
        <f t="shared" ca="1" si="114"/>
        <v xml:space="preserve">711103.5 </v>
      </c>
      <c r="V570" s="14" t="str">
        <f t="shared" ca="1" si="115"/>
        <v>6171669.53</v>
      </c>
      <c r="W570" s="14" t="str">
        <f t="shared" ca="1" si="116"/>
        <v>POINT(711103.5 6171669.53)</v>
      </c>
      <c r="X570" s="14" t="str">
        <f>IFERROR(INDEX(BygningOmraade!B:B,MATCH(A570,BygningOmraade!A:A,0)),"")</f>
        <v/>
      </c>
    </row>
    <row r="571" spans="1:24" s="14" customFormat="1" x14ac:dyDescent="0.25">
      <c r="A571" s="14">
        <f t="shared" si="104"/>
        <v>571</v>
      </c>
      <c r="B571" s="14" t="str">
        <f t="shared" ca="1" si="105"/>
        <v>1e67fcaf-e11d-40ad-9597-c89bffc96501</v>
      </c>
      <c r="C571" s="14" t="str">
        <f t="shared" ca="1" si="106"/>
        <v>0a3f507e-24a8-32b8-e044-0003ba298018</v>
      </c>
      <c r="D571" s="14">
        <f t="shared" ca="1" si="107"/>
        <v>995918</v>
      </c>
      <c r="E571" s="1">
        <f t="shared" ca="1" si="108"/>
        <v>120</v>
      </c>
      <c r="F571" s="1">
        <f t="shared" ca="1" si="109"/>
        <v>120</v>
      </c>
      <c r="G571" s="1">
        <f t="shared" ca="1" si="110"/>
        <v>1956</v>
      </c>
      <c r="H571" s="1" t="str">
        <f ca="1">IFERROR(INDEX(Varmeinstallation!B:B,MATCH(INDIRECT($A$1&amp;"L"&amp;A571)*1,Varmeinstallation!A:A,0)),"Ingen varmeinstallationer")</f>
        <v>Centralvarme fra eget anlæg, et-kammer fyr</v>
      </c>
      <c r="I571" s="1" t="str">
        <f ca="1">IFERROR(INDEX(Opvarmningsmiddel!B:B,MATCH(INDIRECT($A$1&amp;"M"&amp;A571)*1,Opvarmningsmiddel!A:A,0)),"")</f>
        <v>Naturgas</v>
      </c>
      <c r="J571" s="1">
        <f t="shared" ca="1" si="111"/>
        <v>0</v>
      </c>
      <c r="K571" s="1" t="str">
        <f ca="1">IFERROR(INDEX(Relationstabel!$C$3:$K$10,MATCH(VALUE(INDIRECT($A$1&amp;"L"&amp;A571)),Relationstabel!$A$3:$A$10,0),MATCH(IFERROR(VALUE(INDIRECT($A$1&amp;"M"&amp;A571)),0),Relationstabel!$C$1:$K$1,0)),"Ingen varmeinstallationer")</f>
        <v>Naturgas</v>
      </c>
      <c r="L571" s="1" t="str">
        <f ca="1">INDEX(Anvendelseskode!B:B,MATCH($E571,Anvendelseskode!$A:$A,0))</f>
        <v>Fritliggende enfamilieshus (parcelhus)</v>
      </c>
      <c r="M571" s="1" t="str">
        <f ca="1">INDEX(Anvendelseskode!C:C,MATCH($E571,Anvendelseskode!$A:$A,0))</f>
        <v>Parcelhuse</v>
      </c>
      <c r="N571" s="1" t="str">
        <f ca="1">INDEX(Anvendelseskode!D:D,MATCH($E571,Anvendelseskode!$A:$A,0))</f>
        <v>Private husholdninger</v>
      </c>
      <c r="O571" s="1" t="str">
        <f ca="1">IFERROR(INDEX(SBi!$2:$2,MATCH(G571,SBi!$1:$1,1)),SBi!$K$2)</f>
        <v>1951-1960</v>
      </c>
      <c r="P571" s="1">
        <f ca="1">IFERROR(INDEX(SBi!$C$3:$K$28,MATCH(E571,SBi!$B$3:$B$28,0),MATCH(O571,SBi!$C$2:$K$2,0)),0)</f>
        <v>154.9</v>
      </c>
      <c r="Q571" s="19">
        <f t="shared" ca="1" si="112"/>
        <v>18.588000000000001</v>
      </c>
      <c r="R571" s="19" t="str">
        <f ca="1">IFERROR(INDEX(VpD!$2:$2,MATCH(G571,VpD!$1:$1,1)),VpD!$I$2)</f>
        <v>1951-1960</v>
      </c>
      <c r="S571" s="1">
        <f ca="1">IFERROR(INDEX(VpD!$C$3:$I$27,MATCH(E571,VpD!$B$3:$B$27,0),MATCH(R571,VpD!$C$2:$I$2,0)),0)</f>
        <v>204</v>
      </c>
      <c r="T571" s="19">
        <f t="shared" ca="1" si="113"/>
        <v>24.48</v>
      </c>
      <c r="U571" s="14" t="str">
        <f t="shared" ca="1" si="114"/>
        <v xml:space="preserve">712787.57 </v>
      </c>
      <c r="V571" s="14" t="str">
        <f t="shared" ca="1" si="115"/>
        <v>6169164.01</v>
      </c>
      <c r="W571" s="14" t="str">
        <f t="shared" ca="1" si="116"/>
        <v>POINT(712787.57 6169164.01)</v>
      </c>
      <c r="X571" s="14" t="str">
        <f>IFERROR(INDEX(BygningOmraade!B:B,MATCH(A571,BygningOmraade!A:A,0)),"")</f>
        <v/>
      </c>
    </row>
    <row r="572" spans="1:24" s="14" customFormat="1" x14ac:dyDescent="0.25">
      <c r="A572" s="14">
        <f t="shared" si="104"/>
        <v>572</v>
      </c>
      <c r="B572" s="14" t="str">
        <f t="shared" ca="1" si="105"/>
        <v>1e6b14ae-0633-4205-b642-f11311db087b</v>
      </c>
      <c r="C572" s="14" t="str">
        <f t="shared" ca="1" si="106"/>
        <v>0a3f507e-1f45-32b8-e044-0003ba298018</v>
      </c>
      <c r="D572" s="14">
        <f t="shared" ca="1" si="107"/>
        <v>993918</v>
      </c>
      <c r="E572" s="1">
        <f t="shared" ca="1" si="108"/>
        <v>120</v>
      </c>
      <c r="F572" s="1">
        <f t="shared" ca="1" si="109"/>
        <v>133</v>
      </c>
      <c r="G572" s="1">
        <f t="shared" ca="1" si="110"/>
        <v>1967</v>
      </c>
      <c r="H572" s="1" t="str">
        <f ca="1">IFERROR(INDEX(Varmeinstallation!B:B,MATCH(INDIRECT($A$1&amp;"L"&amp;A572)*1,Varmeinstallation!A:A,0)),"Ingen varmeinstallationer")</f>
        <v>Fjernvarme/blokvarme (radiatorsystemer eller varmluftanlæg)</v>
      </c>
      <c r="I572" s="1" t="str">
        <f ca="1">IFERROR(INDEX(Opvarmningsmiddel!B:B,MATCH(INDIRECT($A$1&amp;"M"&amp;A572)*1,Opvarmningsmiddel!A:A,0)),"")</f>
        <v/>
      </c>
      <c r="J572" s="1">
        <f t="shared" ca="1" si="111"/>
        <v>0</v>
      </c>
      <c r="K572" s="1" t="str">
        <f ca="1">IFERROR(INDEX(Relationstabel!$C$3:$K$10,MATCH(VALUE(INDIRECT($A$1&amp;"L"&amp;A572)),Relationstabel!$A$3:$A$10,0),MATCH(IFERROR(VALUE(INDIRECT($A$1&amp;"M"&amp;A572)),0),Relationstabel!$C$1:$K$1,0)),"Ingen varmeinstallationer")</f>
        <v>Fjernvarme/ Blokvarme</v>
      </c>
      <c r="L572" s="1" t="str">
        <f ca="1">INDEX(Anvendelseskode!B:B,MATCH($E572,Anvendelseskode!$A:$A,0))</f>
        <v>Fritliggende enfamilieshus (parcelhus)</v>
      </c>
      <c r="M572" s="1" t="str">
        <f ca="1">INDEX(Anvendelseskode!C:C,MATCH($E572,Anvendelseskode!$A:$A,0))</f>
        <v>Parcelhuse</v>
      </c>
      <c r="N572" s="1" t="str">
        <f ca="1">INDEX(Anvendelseskode!D:D,MATCH($E572,Anvendelseskode!$A:$A,0))</f>
        <v>Private husholdninger</v>
      </c>
      <c r="O572" s="1" t="str">
        <f ca="1">IFERROR(INDEX(SBi!$2:$2,MATCH(G572,SBi!$1:$1,1)),SBi!$K$2)</f>
        <v>1961-1972</v>
      </c>
      <c r="P572" s="1">
        <f ca="1">IFERROR(INDEX(SBi!$C$3:$K$28,MATCH(E572,SBi!$B$3:$B$28,0),MATCH(O572,SBi!$C$2:$K$2,0)),0)</f>
        <v>134.30000000000001</v>
      </c>
      <c r="Q572" s="19">
        <f t="shared" ca="1" si="112"/>
        <v>17.861900000000002</v>
      </c>
      <c r="R572" s="19" t="str">
        <f ca="1">IFERROR(INDEX(VpD!$2:$2,MATCH(G572,VpD!$1:$1,1)),VpD!$I$2)</f>
        <v>1961-1972</v>
      </c>
      <c r="S572" s="1">
        <f ca="1">IFERROR(INDEX(VpD!$C$3:$I$27,MATCH(E572,VpD!$B$3:$B$27,0),MATCH(R572,VpD!$C$2:$I$2,0)),0)</f>
        <v>143</v>
      </c>
      <c r="T572" s="19">
        <f t="shared" ca="1" si="113"/>
        <v>19.018999999999998</v>
      </c>
      <c r="U572" s="14" t="str">
        <f t="shared" ca="1" si="114"/>
        <v xml:space="preserve">711167.37 </v>
      </c>
      <c r="V572" s="14" t="str">
        <f t="shared" ca="1" si="115"/>
        <v>6172157.4</v>
      </c>
      <c r="W572" s="14" t="str">
        <f t="shared" ca="1" si="116"/>
        <v>POINT(711167.37 6172157.4)</v>
      </c>
      <c r="X572" s="14" t="str">
        <f>IFERROR(INDEX(BygningOmraade!B:B,MATCH(A572,BygningOmraade!A:A,0)),"")</f>
        <v/>
      </c>
    </row>
    <row r="573" spans="1:24" s="14" customFormat="1" x14ac:dyDescent="0.25">
      <c r="A573" s="14">
        <f t="shared" si="104"/>
        <v>573</v>
      </c>
      <c r="B573" s="14" t="str">
        <f t="shared" ca="1" si="105"/>
        <v>1e6c8f38-9025-4202-b995-13943dafc5a1</v>
      </c>
      <c r="C573" s="14" t="str">
        <f t="shared" ca="1" si="106"/>
        <v>0a3f507e-24ac-32b8-e044-0003ba298018</v>
      </c>
      <c r="D573" s="14">
        <f t="shared" ca="1" si="107"/>
        <v>995939</v>
      </c>
      <c r="E573" s="1">
        <f t="shared" ca="1" si="108"/>
        <v>120</v>
      </c>
      <c r="F573" s="1">
        <f t="shared" ca="1" si="109"/>
        <v>151</v>
      </c>
      <c r="G573" s="1">
        <f t="shared" ca="1" si="110"/>
        <v>1973</v>
      </c>
      <c r="H573" s="1" t="str">
        <f ca="1">IFERROR(INDEX(Varmeinstallation!B:B,MATCH(INDIRECT($A$1&amp;"L"&amp;A573)*1,Varmeinstallation!A:A,0)),"Ingen varmeinstallationer")</f>
        <v>Centralvarme fra eget anlæg, et-kammer fyr</v>
      </c>
      <c r="I573" s="1" t="str">
        <f ca="1">IFERROR(INDEX(Opvarmningsmiddel!B:B,MATCH(INDIRECT($A$1&amp;"M"&amp;A573)*1,Opvarmningsmiddel!A:A,0)),"")</f>
        <v>Naturgas</v>
      </c>
      <c r="J573" s="1">
        <f t="shared" ca="1" si="111"/>
        <v>2</v>
      </c>
      <c r="K573" s="1" t="str">
        <f ca="1">IFERROR(INDEX(Relationstabel!$C$3:$K$10,MATCH(VALUE(INDIRECT($A$1&amp;"L"&amp;A573)),Relationstabel!$A$3:$A$10,0),MATCH(IFERROR(VALUE(INDIRECT($A$1&amp;"M"&amp;A573)),0),Relationstabel!$C$1:$K$1,0)),"Ingen varmeinstallationer")</f>
        <v>Naturgas</v>
      </c>
      <c r="L573" s="1" t="str">
        <f ca="1">INDEX(Anvendelseskode!B:B,MATCH($E573,Anvendelseskode!$A:$A,0))</f>
        <v>Fritliggende enfamilieshus (parcelhus)</v>
      </c>
      <c r="M573" s="1" t="str">
        <f ca="1">INDEX(Anvendelseskode!C:C,MATCH($E573,Anvendelseskode!$A:$A,0))</f>
        <v>Parcelhuse</v>
      </c>
      <c r="N573" s="1" t="str">
        <f ca="1">INDEX(Anvendelseskode!D:D,MATCH($E573,Anvendelseskode!$A:$A,0))</f>
        <v>Private husholdninger</v>
      </c>
      <c r="O573" s="1" t="str">
        <f ca="1">IFERROR(INDEX(SBi!$2:$2,MATCH(G573,SBi!$1:$1,1)),SBi!$K$2)</f>
        <v>1973-1978</v>
      </c>
      <c r="P573" s="1">
        <f ca="1">IFERROR(INDEX(SBi!$C$3:$K$28,MATCH(E573,SBi!$B$3:$B$28,0),MATCH(O573,SBi!$C$2:$K$2,0)),0)</f>
        <v>119.8</v>
      </c>
      <c r="Q573" s="19">
        <f t="shared" ca="1" si="112"/>
        <v>18.0898</v>
      </c>
      <c r="R573" s="19" t="str">
        <f ca="1">IFERROR(INDEX(VpD!$2:$2,MATCH(G573,VpD!$1:$1,1)),VpD!$I$2)</f>
        <v>1973-1978</v>
      </c>
      <c r="S573" s="1">
        <f ca="1">IFERROR(INDEX(VpD!$C$3:$I$27,MATCH(E573,VpD!$B$3:$B$27,0),MATCH(R573,VpD!$C$2:$I$2,0)),0)</f>
        <v>117</v>
      </c>
      <c r="T573" s="19">
        <f t="shared" ca="1" si="113"/>
        <v>17.667000000000002</v>
      </c>
      <c r="U573" s="14" t="str">
        <f t="shared" ca="1" si="114"/>
        <v xml:space="preserve">712748.12 </v>
      </c>
      <c r="V573" s="14" t="str">
        <f t="shared" ca="1" si="115"/>
        <v>6169175.23</v>
      </c>
      <c r="W573" s="14" t="str">
        <f t="shared" ca="1" si="116"/>
        <v>POINT(712748.12 6169175.23)</v>
      </c>
      <c r="X573" s="14" t="str">
        <f>IFERROR(INDEX(BygningOmraade!B:B,MATCH(A573,BygningOmraade!A:A,0)),"")</f>
        <v/>
      </c>
    </row>
    <row r="574" spans="1:24" s="14" customFormat="1" x14ac:dyDescent="0.25">
      <c r="A574" s="14">
        <f t="shared" si="104"/>
        <v>574</v>
      </c>
      <c r="B574" s="14" t="str">
        <f t="shared" ca="1" si="105"/>
        <v>1e6cf1b0-63a4-4ce3-b343-90b2075abcbf</v>
      </c>
      <c r="C574" s="14" t="str">
        <f t="shared" ca="1" si="106"/>
        <v>0a3f507e-1a51-32b8-e044-0003ba298018</v>
      </c>
      <c r="D574" s="14">
        <f t="shared" ca="1" si="107"/>
        <v>997447</v>
      </c>
      <c r="E574" s="1">
        <f t="shared" ca="1" si="108"/>
        <v>120</v>
      </c>
      <c r="F574" s="1">
        <f t="shared" ca="1" si="109"/>
        <v>94</v>
      </c>
      <c r="G574" s="1">
        <f t="shared" ca="1" si="110"/>
        <v>1963</v>
      </c>
      <c r="H574" s="1" t="str">
        <f ca="1">IFERROR(INDEX(Varmeinstallation!B:B,MATCH(INDIRECT($A$1&amp;"L"&amp;A574)*1,Varmeinstallation!A:A,0)),"Ingen varmeinstallationer")</f>
        <v>Centralvarme fra eget anlæg, et-kammer fyr</v>
      </c>
      <c r="I574" s="1" t="str">
        <f ca="1">IFERROR(INDEX(Opvarmningsmiddel!B:B,MATCH(INDIRECT($A$1&amp;"M"&amp;A574)*1,Opvarmningsmiddel!A:A,0)),"")</f>
        <v>Naturgas</v>
      </c>
      <c r="J574" s="1">
        <f t="shared" ca="1" si="111"/>
        <v>0</v>
      </c>
      <c r="K574" s="1" t="str">
        <f ca="1">IFERROR(INDEX(Relationstabel!$C$3:$K$10,MATCH(VALUE(INDIRECT($A$1&amp;"L"&amp;A574)),Relationstabel!$A$3:$A$10,0),MATCH(IFERROR(VALUE(INDIRECT($A$1&amp;"M"&amp;A574)),0),Relationstabel!$C$1:$K$1,0)),"Ingen varmeinstallationer")</f>
        <v>Naturgas</v>
      </c>
      <c r="L574" s="1" t="str">
        <f ca="1">INDEX(Anvendelseskode!B:B,MATCH($E574,Anvendelseskode!$A:$A,0))</f>
        <v>Fritliggende enfamilieshus (parcelhus)</v>
      </c>
      <c r="M574" s="1" t="str">
        <f ca="1">INDEX(Anvendelseskode!C:C,MATCH($E574,Anvendelseskode!$A:$A,0))</f>
        <v>Parcelhuse</v>
      </c>
      <c r="N574" s="1" t="str">
        <f ca="1">INDEX(Anvendelseskode!D:D,MATCH($E574,Anvendelseskode!$A:$A,0))</f>
        <v>Private husholdninger</v>
      </c>
      <c r="O574" s="1" t="str">
        <f ca="1">IFERROR(INDEX(SBi!$2:$2,MATCH(G574,SBi!$1:$1,1)),SBi!$K$2)</f>
        <v>1961-1972</v>
      </c>
      <c r="P574" s="1">
        <f ca="1">IFERROR(INDEX(SBi!$C$3:$K$28,MATCH(E574,SBi!$B$3:$B$28,0),MATCH(O574,SBi!$C$2:$K$2,0)),0)</f>
        <v>134.30000000000001</v>
      </c>
      <c r="Q574" s="19">
        <f t="shared" ca="1" si="112"/>
        <v>12.6242</v>
      </c>
      <c r="R574" s="19" t="str">
        <f ca="1">IFERROR(INDEX(VpD!$2:$2,MATCH(G574,VpD!$1:$1,1)),VpD!$I$2)</f>
        <v>1961-1972</v>
      </c>
      <c r="S574" s="1">
        <f ca="1">IFERROR(INDEX(VpD!$C$3:$I$27,MATCH(E574,VpD!$B$3:$B$27,0),MATCH(R574,VpD!$C$2:$I$2,0)),0)</f>
        <v>143</v>
      </c>
      <c r="T574" s="19">
        <f t="shared" ca="1" si="113"/>
        <v>13.442</v>
      </c>
      <c r="U574" s="14" t="str">
        <f t="shared" ca="1" si="114"/>
        <v xml:space="preserve">713976.24 </v>
      </c>
      <c r="V574" s="14" t="str">
        <f t="shared" ca="1" si="115"/>
        <v>6169092.18</v>
      </c>
      <c r="W574" s="14" t="str">
        <f t="shared" ca="1" si="116"/>
        <v>POINT(713976.24 6169092.18)</v>
      </c>
      <c r="X574" s="14" t="str">
        <f>IFERROR(INDEX(BygningOmraade!B:B,MATCH(A574,BygningOmraade!A:A,0)),"")</f>
        <v/>
      </c>
    </row>
    <row r="575" spans="1:24" s="14" customFormat="1" x14ac:dyDescent="0.25">
      <c r="A575" s="14">
        <f t="shared" si="104"/>
        <v>575</v>
      </c>
      <c r="B575" s="14" t="str">
        <f t="shared" ca="1" si="105"/>
        <v>1e6fdf55-f4c5-4d36-9a0e-65b28cb59e95</v>
      </c>
      <c r="C575" s="14" t="str">
        <f t="shared" ca="1" si="106"/>
        <v>0a3f507e-2310-32b8-e044-0003ba298018</v>
      </c>
      <c r="D575" s="14">
        <f t="shared" ca="1" si="107"/>
        <v>995531</v>
      </c>
      <c r="E575" s="1">
        <f t="shared" ca="1" si="108"/>
        <v>130</v>
      </c>
      <c r="F575" s="1">
        <f t="shared" ca="1" si="109"/>
        <v>107</v>
      </c>
      <c r="G575" s="1">
        <f t="shared" ca="1" si="110"/>
        <v>1983</v>
      </c>
      <c r="H575" s="1" t="str">
        <f ca="1">IFERROR(INDEX(Varmeinstallation!B:B,MATCH(INDIRECT($A$1&amp;"L"&amp;A575)*1,Varmeinstallation!A:A,0)),"Ingen varmeinstallationer")</f>
        <v>Fjernvarme/blokvarme (radiatorsystemer eller varmluftanlæg)</v>
      </c>
      <c r="I575" s="1" t="str">
        <f ca="1">IFERROR(INDEX(Opvarmningsmiddel!B:B,MATCH(INDIRECT($A$1&amp;"M"&amp;A575)*1,Opvarmningsmiddel!A:A,0)),"")</f>
        <v/>
      </c>
      <c r="J575" s="1">
        <f t="shared" ca="1" si="111"/>
        <v>0</v>
      </c>
      <c r="K575" s="1" t="str">
        <f ca="1">IFERROR(INDEX(Relationstabel!$C$3:$K$10,MATCH(VALUE(INDIRECT($A$1&amp;"L"&amp;A575)),Relationstabel!$A$3:$A$10,0),MATCH(IFERROR(VALUE(INDIRECT($A$1&amp;"M"&amp;A575)),0),Relationstabel!$C$1:$K$1,0)),"Ingen varmeinstallationer")</f>
        <v>Fjernvarme/ Blokvarme</v>
      </c>
      <c r="L575" s="1" t="str">
        <f ca="1">INDEX(Anvendelseskode!B:B,MATCH($E575,Anvendelseskode!$A:$A,0))</f>
        <v>Række-, kæde-, dobbelthus (lodret adskillelse mellem enhederne)</v>
      </c>
      <c r="M575" s="1" t="str">
        <f ca="1">INDEX(Anvendelseskode!C:C,MATCH($E575,Anvendelseskode!$A:$A,0))</f>
        <v>Række-, kæde og dobbelthuse</v>
      </c>
      <c r="N575" s="1" t="str">
        <f ca="1">INDEX(Anvendelseskode!D:D,MATCH($E575,Anvendelseskode!$A:$A,0))</f>
        <v>Private husholdninger</v>
      </c>
      <c r="O575" s="1" t="str">
        <f ca="1">IFERROR(INDEX(SBi!$2:$2,MATCH(G575,SBi!$1:$1,1)),SBi!$K$2)</f>
        <v>1979-1998</v>
      </c>
      <c r="P575" s="1">
        <f ca="1">IFERROR(INDEX(SBi!$C$3:$K$28,MATCH(E575,SBi!$B$3:$B$28,0),MATCH(O575,SBi!$C$2:$K$2,0)),0)</f>
        <v>96.8</v>
      </c>
      <c r="Q575" s="19">
        <f t="shared" ca="1" si="112"/>
        <v>10.3576</v>
      </c>
      <c r="R575" s="19" t="str">
        <f ca="1">IFERROR(INDEX(VpD!$2:$2,MATCH(G575,VpD!$1:$1,1)),VpD!$I$2)</f>
        <v>1979-1998</v>
      </c>
      <c r="S575" s="1">
        <f ca="1">IFERROR(INDEX(VpD!$C$3:$I$27,MATCH(E575,VpD!$B$3:$B$27,0),MATCH(R575,VpD!$C$2:$I$2,0)),0)</f>
        <v>74</v>
      </c>
      <c r="T575" s="19">
        <f t="shared" ca="1" si="113"/>
        <v>7.9180000000000001</v>
      </c>
      <c r="U575" s="14" t="str">
        <f t="shared" ca="1" si="114"/>
        <v xml:space="preserve">711907.25 </v>
      </c>
      <c r="V575" s="14" t="str">
        <f t="shared" ca="1" si="115"/>
        <v>6172160.21</v>
      </c>
      <c r="W575" s="14" t="str">
        <f t="shared" ca="1" si="116"/>
        <v>POINT(711907.25 6172160.21)</v>
      </c>
      <c r="X575" s="14" t="str">
        <f>IFERROR(INDEX(BygningOmraade!B:B,MATCH(A575,BygningOmraade!A:A,0)),"")</f>
        <v/>
      </c>
    </row>
    <row r="576" spans="1:24" s="14" customFormat="1" x14ac:dyDescent="0.25">
      <c r="A576" s="14">
        <f t="shared" si="104"/>
        <v>576</v>
      </c>
      <c r="B576" s="14" t="str">
        <f t="shared" ca="1" si="105"/>
        <v>1e8602ff-8ca7-4947-b020-5154929e97bf</v>
      </c>
      <c r="C576" s="14" t="str">
        <f t="shared" ca="1" si="106"/>
        <v>0a3f507e-1d51-32b8-e044-0003ba298018</v>
      </c>
      <c r="D576" s="14">
        <f t="shared" ca="1" si="107"/>
        <v>995234</v>
      </c>
      <c r="E576" s="1">
        <f t="shared" ca="1" si="108"/>
        <v>120</v>
      </c>
      <c r="F576" s="1">
        <f t="shared" ca="1" si="109"/>
        <v>139</v>
      </c>
      <c r="G576" s="1">
        <f t="shared" ca="1" si="110"/>
        <v>1987</v>
      </c>
      <c r="H576" s="1" t="str">
        <f ca="1">IFERROR(INDEX(Varmeinstallation!B:B,MATCH(INDIRECT($A$1&amp;"L"&amp;A576)*1,Varmeinstallation!A:A,0)),"Ingen varmeinstallationer")</f>
        <v>Centralvarme fra eget anlæg, et-kammer fyr</v>
      </c>
      <c r="I576" s="1" t="str">
        <f ca="1">IFERROR(INDEX(Opvarmningsmiddel!B:B,MATCH(INDIRECT($A$1&amp;"M"&amp;A576)*1,Opvarmningsmiddel!A:A,0)),"")</f>
        <v>Naturgas</v>
      </c>
      <c r="J576" s="1">
        <f t="shared" ca="1" si="111"/>
        <v>0</v>
      </c>
      <c r="K576" s="1" t="str">
        <f ca="1">IFERROR(INDEX(Relationstabel!$C$3:$K$10,MATCH(VALUE(INDIRECT($A$1&amp;"L"&amp;A576)),Relationstabel!$A$3:$A$10,0),MATCH(IFERROR(VALUE(INDIRECT($A$1&amp;"M"&amp;A576)),0),Relationstabel!$C$1:$K$1,0)),"Ingen varmeinstallationer")</f>
        <v>Naturgas</v>
      </c>
      <c r="L576" s="1" t="str">
        <f ca="1">INDEX(Anvendelseskode!B:B,MATCH($E576,Anvendelseskode!$A:$A,0))</f>
        <v>Fritliggende enfamilieshus (parcelhus)</v>
      </c>
      <c r="M576" s="1" t="str">
        <f ca="1">INDEX(Anvendelseskode!C:C,MATCH($E576,Anvendelseskode!$A:$A,0))</f>
        <v>Parcelhuse</v>
      </c>
      <c r="N576" s="1" t="str">
        <f ca="1">INDEX(Anvendelseskode!D:D,MATCH($E576,Anvendelseskode!$A:$A,0))</f>
        <v>Private husholdninger</v>
      </c>
      <c r="O576" s="1" t="str">
        <f ca="1">IFERROR(INDEX(SBi!$2:$2,MATCH(G576,SBi!$1:$1,1)),SBi!$K$2)</f>
        <v>1979-1998</v>
      </c>
      <c r="P576" s="1">
        <f ca="1">IFERROR(INDEX(SBi!$C$3:$K$28,MATCH(E576,SBi!$B$3:$B$28,0),MATCH(O576,SBi!$C$2:$K$2,0)),0)</f>
        <v>105.4</v>
      </c>
      <c r="Q576" s="19">
        <f t="shared" ca="1" si="112"/>
        <v>14.650600000000001</v>
      </c>
      <c r="R576" s="19" t="str">
        <f ca="1">IFERROR(INDEX(VpD!$2:$2,MATCH(G576,VpD!$1:$1,1)),VpD!$I$2)</f>
        <v>1979-1998</v>
      </c>
      <c r="S576" s="1">
        <f ca="1">IFERROR(INDEX(VpD!$C$3:$I$27,MATCH(E576,VpD!$B$3:$B$27,0),MATCH(R576,VpD!$C$2:$I$2,0)),0)</f>
        <v>90</v>
      </c>
      <c r="T576" s="19">
        <f t="shared" ca="1" si="113"/>
        <v>12.51</v>
      </c>
      <c r="U576" s="14" t="str">
        <f t="shared" ca="1" si="114"/>
        <v xml:space="preserve">711859.58 </v>
      </c>
      <c r="V576" s="14" t="str">
        <f t="shared" ca="1" si="115"/>
        <v>6170313.89</v>
      </c>
      <c r="W576" s="14" t="str">
        <f t="shared" ca="1" si="116"/>
        <v>POINT(711859.58 6170313.89)</v>
      </c>
      <c r="X576" s="14" t="str">
        <f>IFERROR(INDEX(BygningOmraade!B:B,MATCH(A576,BygningOmraade!A:A,0)),"")</f>
        <v/>
      </c>
    </row>
    <row r="577" spans="1:24" s="14" customFormat="1" x14ac:dyDescent="0.25">
      <c r="A577" s="14">
        <f t="shared" si="104"/>
        <v>577</v>
      </c>
      <c r="B577" s="14" t="str">
        <f t="shared" ca="1" si="105"/>
        <v>1e942e28-b60c-47dc-9c05-ccbf9a013d64</v>
      </c>
      <c r="C577" s="14" t="str">
        <f t="shared" ca="1" si="106"/>
        <v>76ede3bb-3cbc-1e91-e044-00144f3ead67</v>
      </c>
      <c r="D577" s="14">
        <f t="shared" ca="1" si="107"/>
        <v>100021903</v>
      </c>
      <c r="E577" s="1">
        <f t="shared" ca="1" si="108"/>
        <v>130</v>
      </c>
      <c r="F577" s="1">
        <f t="shared" ca="1" si="109"/>
        <v>121</v>
      </c>
      <c r="G577" s="1">
        <f t="shared" ca="1" si="110"/>
        <v>2009</v>
      </c>
      <c r="H577" s="1" t="str">
        <f ca="1">IFERROR(INDEX(Varmeinstallation!B:B,MATCH(INDIRECT($A$1&amp;"L"&amp;A577)*1,Varmeinstallation!A:A,0)),"Ingen varmeinstallationer")</f>
        <v>Centralvarme fra eget anlæg, et-kammer fyr</v>
      </c>
      <c r="I577" s="1" t="str">
        <f ca="1">IFERROR(INDEX(Opvarmningsmiddel!B:B,MATCH(INDIRECT($A$1&amp;"M"&amp;A577)*1,Opvarmningsmiddel!A:A,0)),"")</f>
        <v>Naturgas</v>
      </c>
      <c r="J577" s="1">
        <f t="shared" ca="1" si="111"/>
        <v>90</v>
      </c>
      <c r="K577" s="1" t="str">
        <f ca="1">IFERROR(INDEX(Relationstabel!$C$3:$K$10,MATCH(VALUE(INDIRECT($A$1&amp;"L"&amp;A577)),Relationstabel!$A$3:$A$10,0),MATCH(IFERROR(VALUE(INDIRECT($A$1&amp;"M"&amp;A577)),0),Relationstabel!$C$1:$K$1,0)),"Ingen varmeinstallationer")</f>
        <v>Naturgas</v>
      </c>
      <c r="L577" s="1" t="str">
        <f ca="1">INDEX(Anvendelseskode!B:B,MATCH($E577,Anvendelseskode!$A:$A,0))</f>
        <v>Række-, kæde-, dobbelthus (lodret adskillelse mellem enhederne)</v>
      </c>
      <c r="M577" s="1" t="str">
        <f ca="1">INDEX(Anvendelseskode!C:C,MATCH($E577,Anvendelseskode!$A:$A,0))</f>
        <v>Række-, kæde og dobbelthuse</v>
      </c>
      <c r="N577" s="1" t="str">
        <f ca="1">INDEX(Anvendelseskode!D:D,MATCH($E577,Anvendelseskode!$A:$A,0))</f>
        <v>Private husholdninger</v>
      </c>
      <c r="O577" s="1" t="str">
        <f ca="1">IFERROR(INDEX(SBi!$2:$2,MATCH(G577,SBi!$1:$1,1)),SBi!$K$2)</f>
        <v>Efter 2006</v>
      </c>
      <c r="P577" s="1">
        <f ca="1">IFERROR(INDEX(SBi!$C$3:$K$28,MATCH(E577,SBi!$B$3:$B$28,0),MATCH(O577,SBi!$C$2:$K$2,0)),0)</f>
        <v>66.400000000000006</v>
      </c>
      <c r="Q577" s="19">
        <f t="shared" ca="1" si="112"/>
        <v>8.0343999999999998</v>
      </c>
      <c r="R577" s="19" t="str">
        <f ca="1">IFERROR(INDEX(VpD!$2:$2,MATCH(G577,VpD!$1:$1,1)),VpD!$I$2)</f>
        <v>&gt;1998</v>
      </c>
      <c r="S577" s="1">
        <f ca="1">IFERROR(INDEX(VpD!$C$3:$I$27,MATCH(E577,VpD!$B$3:$B$27,0),MATCH(R577,VpD!$C$2:$I$2,0)),0)</f>
        <v>65</v>
      </c>
      <c r="T577" s="19">
        <f t="shared" ca="1" si="113"/>
        <v>7.8650000000000002</v>
      </c>
      <c r="U577" s="14" t="str">
        <f t="shared" ca="1" si="114"/>
        <v xml:space="preserve">712803.96 </v>
      </c>
      <c r="V577" s="14" t="str">
        <f t="shared" ca="1" si="115"/>
        <v>6168938.72</v>
      </c>
      <c r="W577" s="14" t="str">
        <f t="shared" ca="1" si="116"/>
        <v>POINT(712803.96 6168938.72)</v>
      </c>
      <c r="X577" s="14" t="str">
        <f>IFERROR(INDEX(BygningOmraade!B:B,MATCH(A577,BygningOmraade!A:A,0)),"")</f>
        <v/>
      </c>
    </row>
    <row r="578" spans="1:24" s="14" customFormat="1" x14ac:dyDescent="0.25">
      <c r="A578" s="14">
        <f t="shared" si="104"/>
        <v>578</v>
      </c>
      <c r="B578" s="14" t="str">
        <f t="shared" ca="1" si="105"/>
        <v>1ea49dad-f1a0-477d-90ba-9f8df203f2eb</v>
      </c>
      <c r="C578" s="14" t="str">
        <f t="shared" ca="1" si="106"/>
        <v>0a3f507e-1e9c-32b8-e044-0003ba298018</v>
      </c>
      <c r="D578" s="14">
        <f t="shared" ca="1" si="107"/>
        <v>994911</v>
      </c>
      <c r="E578" s="1">
        <f t="shared" ca="1" si="108"/>
        <v>120</v>
      </c>
      <c r="F578" s="1">
        <f t="shared" ca="1" si="109"/>
        <v>143</v>
      </c>
      <c r="G578" s="1">
        <f t="shared" ca="1" si="110"/>
        <v>1969</v>
      </c>
      <c r="H578" s="1" t="str">
        <f ca="1">IFERROR(INDEX(Varmeinstallation!B:B,MATCH(INDIRECT($A$1&amp;"L"&amp;A578)*1,Varmeinstallation!A:A,0)),"Ingen varmeinstallationer")</f>
        <v>Centralvarme fra eget anlæg, et-kammer fyr</v>
      </c>
      <c r="I578" s="1" t="str">
        <f ca="1">IFERROR(INDEX(Opvarmningsmiddel!B:B,MATCH(INDIRECT($A$1&amp;"M"&amp;A578)*1,Opvarmningsmiddel!A:A,0)),"")</f>
        <v>Naturgas</v>
      </c>
      <c r="J578" s="1">
        <f t="shared" ca="1" si="111"/>
        <v>2</v>
      </c>
      <c r="K578" s="1" t="str">
        <f ca="1">IFERROR(INDEX(Relationstabel!$C$3:$K$10,MATCH(VALUE(INDIRECT($A$1&amp;"L"&amp;A578)),Relationstabel!$A$3:$A$10,0),MATCH(IFERROR(VALUE(INDIRECT($A$1&amp;"M"&amp;A578)),0),Relationstabel!$C$1:$K$1,0)),"Ingen varmeinstallationer")</f>
        <v>Naturgas</v>
      </c>
      <c r="L578" s="1" t="str">
        <f ca="1">INDEX(Anvendelseskode!B:B,MATCH($E578,Anvendelseskode!$A:$A,0))</f>
        <v>Fritliggende enfamilieshus (parcelhus)</v>
      </c>
      <c r="M578" s="1" t="str">
        <f ca="1">INDEX(Anvendelseskode!C:C,MATCH($E578,Anvendelseskode!$A:$A,0))</f>
        <v>Parcelhuse</v>
      </c>
      <c r="N578" s="1" t="str">
        <f ca="1">INDEX(Anvendelseskode!D:D,MATCH($E578,Anvendelseskode!$A:$A,0))</f>
        <v>Private husholdninger</v>
      </c>
      <c r="O578" s="1" t="str">
        <f ca="1">IFERROR(INDEX(SBi!$2:$2,MATCH(G578,SBi!$1:$1,1)),SBi!$K$2)</f>
        <v>1961-1972</v>
      </c>
      <c r="P578" s="1">
        <f ca="1">IFERROR(INDEX(SBi!$C$3:$K$28,MATCH(E578,SBi!$B$3:$B$28,0),MATCH(O578,SBi!$C$2:$K$2,0)),0)</f>
        <v>134.30000000000001</v>
      </c>
      <c r="Q578" s="19">
        <f t="shared" ca="1" si="112"/>
        <v>19.204900000000002</v>
      </c>
      <c r="R578" s="19" t="str">
        <f ca="1">IFERROR(INDEX(VpD!$2:$2,MATCH(G578,VpD!$1:$1,1)),VpD!$I$2)</f>
        <v>1961-1972</v>
      </c>
      <c r="S578" s="1">
        <f ca="1">IFERROR(INDEX(VpD!$C$3:$I$27,MATCH(E578,VpD!$B$3:$B$27,0),MATCH(R578,VpD!$C$2:$I$2,0)),0)</f>
        <v>143</v>
      </c>
      <c r="T578" s="19">
        <f t="shared" ca="1" si="113"/>
        <v>20.449000000000002</v>
      </c>
      <c r="U578" s="14" t="str">
        <f t="shared" ca="1" si="114"/>
        <v xml:space="preserve">711757.03 </v>
      </c>
      <c r="V578" s="14" t="str">
        <f t="shared" ca="1" si="115"/>
        <v>6171894.58</v>
      </c>
      <c r="W578" s="14" t="str">
        <f t="shared" ca="1" si="116"/>
        <v>POINT(711757.03 6171894.58)</v>
      </c>
      <c r="X578" s="14" t="str">
        <f>IFERROR(INDEX(BygningOmraade!B:B,MATCH(A578,BygningOmraade!A:A,0)),"")</f>
        <v/>
      </c>
    </row>
    <row r="579" spans="1:24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1eb1a0c3-065d-49a1-b638-6a3b76dc2d62</v>
      </c>
      <c r="C579" s="14" t="str">
        <f t="shared" ref="C579:C642" ca="1" si="119">INDIRECT($A$1&amp;"C"&amp;A579)</f>
        <v>0a3f507e-15c5-32b8-e044-0003ba298018</v>
      </c>
      <c r="D579" s="14">
        <f t="shared" ref="D579:D642" ca="1" si="120">INDIRECT($A$1&amp;"D"&amp;A579)</f>
        <v>995510</v>
      </c>
      <c r="E579" s="1">
        <f t="shared" ref="E579:E642" ca="1" si="121">ROUNDDOWN(INDIRECT($A$1&amp;"E"&amp;A579),-1)</f>
        <v>120</v>
      </c>
      <c r="F579" s="1">
        <f t="shared" ref="F579:F642" ca="1" si="122">INDIRECT($A$1&amp;"G"&amp;A579)+INDIRECT($A$1&amp;"H"&amp;A579)+INDIRECT($A$1&amp;"I"&amp;A579)*0.5</f>
        <v>107</v>
      </c>
      <c r="G579" s="1">
        <f t="shared" ref="G579:G642" ca="1" si="123">MAX(INDIRECT($A$1&amp;"J"&amp;A579),INDIRECT($A$1&amp;"K"&amp;A579))</f>
        <v>1957</v>
      </c>
      <c r="H579" s="1" t="str">
        <f ca="1">IFERROR(INDEX(Varmeinstallation!B:B,MATCH(INDIRECT($A$1&amp;"L"&amp;A579)*1,Varmeinstallation!A:A,0)),"Ingen varmeinstallationer")</f>
        <v>Centralvarme fra eget anlæg, et-kammer fyr</v>
      </c>
      <c r="I579" s="1" t="str">
        <f ca="1">IFERROR(INDEX(Opvarmningsmiddel!B:B,MATCH(INDIRECT($A$1&amp;"M"&amp;A579)*1,Opvarmningsmiddel!A:A,0)),"")</f>
        <v>Naturgas</v>
      </c>
      <c r="J579" s="1">
        <f t="shared" ref="J579:J642" ca="1" si="124">VALUE(INDIRECT($A$1&amp;"N"&amp;A579))</f>
        <v>0</v>
      </c>
      <c r="K579" s="1" t="str">
        <f ca="1">IFERROR(INDEX(Relationstabel!$C$3:$K$10,MATCH(VALUE(INDIRECT($A$1&amp;"L"&amp;A579)),Relationstabel!$A$3:$A$10,0),MATCH(IFERROR(VALUE(INDIRECT($A$1&amp;"M"&amp;A579)),0),Relationstabel!$C$1:$K$1,0)),"Ingen varmeinstallationer")</f>
        <v>Naturgas</v>
      </c>
      <c r="L579" s="1" t="str">
        <f ca="1">INDEX(Anvendelseskode!B:B,MATCH($E579,Anvendelseskode!$A:$A,0))</f>
        <v>Fritliggende enfamilieshus (parcelhus)</v>
      </c>
      <c r="M579" s="1" t="str">
        <f ca="1">INDEX(Anvendelseskode!C:C,MATCH($E579,Anvendelseskode!$A:$A,0))</f>
        <v>Parcelhuse</v>
      </c>
      <c r="N579" s="1" t="str">
        <f ca="1">INDEX(Anvendelseskode!D:D,MATCH($E579,Anvendelseskode!$A:$A,0))</f>
        <v>Private husholdninger</v>
      </c>
      <c r="O579" s="1" t="str">
        <f ca="1">IFERROR(INDEX(SBi!$2:$2,MATCH(G579,SBi!$1:$1,1)),SBi!$K$2)</f>
        <v>1951-1960</v>
      </c>
      <c r="P579" s="1">
        <f ca="1">IFERROR(INDEX(SBi!$C$3:$K$28,MATCH(E579,SBi!$B$3:$B$28,0),MATCH(O579,SBi!$C$2:$K$2,0)),0)</f>
        <v>154.9</v>
      </c>
      <c r="Q579" s="19">
        <f t="shared" ref="Q579:Q642" ca="1" si="125">P579*F579/1000</f>
        <v>16.574300000000001</v>
      </c>
      <c r="R579" s="19" t="str">
        <f ca="1">IFERROR(INDEX(VpD!$2:$2,MATCH(G579,VpD!$1:$1,1)),VpD!$I$2)</f>
        <v>1951-1960</v>
      </c>
      <c r="S579" s="1">
        <f ca="1">IFERROR(INDEX(VpD!$C$3:$I$27,MATCH(E579,VpD!$B$3:$B$27,0),MATCH(R579,VpD!$C$2:$I$2,0)),0)</f>
        <v>204</v>
      </c>
      <c r="T579" s="19">
        <f t="shared" ref="T579:T642" ca="1" si="126">S579*F579/1000</f>
        <v>21.827999999999999</v>
      </c>
      <c r="U579" s="14" t="str">
        <f t="shared" ref="U579:U642" ca="1" si="127">IFERROR(SUBSTITUTE(LEFT(W579,FIND(" ",W579)),"POINT(",""),"")</f>
        <v xml:space="preserve">711932.6 </v>
      </c>
      <c r="V579" s="14" t="str">
        <f t="shared" ref="V579:V642" ca="1" si="128">IFERROR(SUBSTITUTE(RIGHT(W579,LEN(W579)-FIND(" ",W579)),")",""),"")</f>
        <v>6170897.7</v>
      </c>
      <c r="W579" s="14" t="str">
        <f t="shared" ref="W579:W642" ca="1" si="129">INDIRECT($A$1&amp;"o"&amp;A579)</f>
        <v>POINT(711932.6 6170897.7)</v>
      </c>
      <c r="X579" s="14" t="str">
        <f>IFERROR(INDEX(BygningOmraade!B:B,MATCH(A579,BygningOmraade!A:A,0)),"")</f>
        <v/>
      </c>
    </row>
    <row r="580" spans="1:24" s="14" customFormat="1" x14ac:dyDescent="0.25">
      <c r="A580" s="14">
        <f t="shared" si="117"/>
        <v>580</v>
      </c>
      <c r="B580" s="14" t="str">
        <f t="shared" ca="1" si="118"/>
        <v>1eba0e6d-1049-4f23-905b-5af73690f836</v>
      </c>
      <c r="C580" s="14" t="str">
        <f t="shared" ca="1" si="119"/>
        <v>0a3f507e-1ec3-32b8-e044-0003ba298018</v>
      </c>
      <c r="D580" s="14">
        <f t="shared" ca="1" si="120"/>
        <v>994638</v>
      </c>
      <c r="E580" s="1">
        <f t="shared" ca="1" si="121"/>
        <v>130</v>
      </c>
      <c r="F580" s="1">
        <f t="shared" ca="1" si="122"/>
        <v>110</v>
      </c>
      <c r="G580" s="1">
        <f t="shared" ca="1" si="123"/>
        <v>1973</v>
      </c>
      <c r="H580" s="1" t="str">
        <f ca="1">IFERROR(INDEX(Varmeinstallation!B:B,MATCH(INDIRECT($A$1&amp;"L"&amp;A580)*1,Varmeinstallation!A:A,0)),"Ingen varmeinstallationer")</f>
        <v>Fjernvarme/blokvarme (radiatorsystemer eller varmluftanlæg)</v>
      </c>
      <c r="I580" s="1" t="str">
        <f ca="1">IFERROR(INDEX(Opvarmningsmiddel!B:B,MATCH(INDIRECT($A$1&amp;"M"&amp;A580)*1,Opvarmningsmiddel!A:A,0)),"")</f>
        <v/>
      </c>
      <c r="J580" s="1">
        <f t="shared" ca="1" si="124"/>
        <v>0</v>
      </c>
      <c r="K580" s="1" t="str">
        <f ca="1">IFERROR(INDEX(Relationstabel!$C$3:$K$10,MATCH(VALUE(INDIRECT($A$1&amp;"L"&amp;A580)),Relationstabel!$A$3:$A$10,0),MATCH(IFERROR(VALUE(INDIRECT($A$1&amp;"M"&amp;A580)),0),Relationstabel!$C$1:$K$1,0)),"Ingen varmeinstallationer")</f>
        <v>Fjernvarme/ Blokvarme</v>
      </c>
      <c r="L580" s="1" t="str">
        <f ca="1">INDEX(Anvendelseskode!B:B,MATCH($E580,Anvendelseskode!$A:$A,0))</f>
        <v>Række-, kæde-, dobbelthus (lodret adskillelse mellem enhederne)</v>
      </c>
      <c r="M580" s="1" t="str">
        <f ca="1">INDEX(Anvendelseskode!C:C,MATCH($E580,Anvendelseskode!$A:$A,0))</f>
        <v>Række-, kæde og dobbelthuse</v>
      </c>
      <c r="N580" s="1" t="str">
        <f ca="1">INDEX(Anvendelseskode!D:D,MATCH($E580,Anvendelseskode!$A:$A,0))</f>
        <v>Private husholdninger</v>
      </c>
      <c r="O580" s="1" t="str">
        <f ca="1">IFERROR(INDEX(SBi!$2:$2,MATCH(G580,SBi!$1:$1,1)),SBi!$K$2)</f>
        <v>1973-1978</v>
      </c>
      <c r="P580" s="1">
        <f ca="1">IFERROR(INDEX(SBi!$C$3:$K$28,MATCH(E580,SBi!$B$3:$B$28,0),MATCH(O580,SBi!$C$2:$K$2,0)),0)</f>
        <v>112.6</v>
      </c>
      <c r="Q580" s="19">
        <f t="shared" ca="1" si="125"/>
        <v>12.385999999999999</v>
      </c>
      <c r="R580" s="19" t="str">
        <f ca="1">IFERROR(INDEX(VpD!$2:$2,MATCH(G580,VpD!$1:$1,1)),VpD!$I$2)</f>
        <v>1973-1978</v>
      </c>
      <c r="S580" s="1">
        <f ca="1">IFERROR(INDEX(VpD!$C$3:$I$27,MATCH(E580,VpD!$B$3:$B$27,0),MATCH(R580,VpD!$C$2:$I$2,0)),0)</f>
        <v>98</v>
      </c>
      <c r="T580" s="19">
        <f t="shared" ca="1" si="126"/>
        <v>10.78</v>
      </c>
      <c r="U580" s="14" t="str">
        <f t="shared" ca="1" si="127"/>
        <v xml:space="preserve">711660.49 </v>
      </c>
      <c r="V580" s="14" t="str">
        <f t="shared" ca="1" si="128"/>
        <v>6172030.8</v>
      </c>
      <c r="W580" s="14" t="str">
        <f t="shared" ca="1" si="129"/>
        <v>POINT(711660.49 6172030.8)</v>
      </c>
      <c r="X580" s="14" t="str">
        <f>IFERROR(INDEX(BygningOmraade!B:B,MATCH(A580,BygningOmraade!A:A,0)),"")</f>
        <v/>
      </c>
    </row>
    <row r="581" spans="1:24" s="14" customFormat="1" x14ac:dyDescent="0.25">
      <c r="A581" s="14">
        <f t="shared" si="117"/>
        <v>581</v>
      </c>
      <c r="B581" s="14" t="str">
        <f t="shared" ca="1" si="118"/>
        <v>1efc6e07-8d7d-4788-9ae1-6a242900f413</v>
      </c>
      <c r="C581" s="14" t="str">
        <f t="shared" ca="1" si="119"/>
        <v>0a3f507e-1fa6-32b8-e044-0003ba298018</v>
      </c>
      <c r="D581" s="14">
        <f t="shared" ca="1" si="120"/>
        <v>994061</v>
      </c>
      <c r="E581" s="1">
        <f t="shared" ca="1" si="121"/>
        <v>120</v>
      </c>
      <c r="F581" s="1">
        <f t="shared" ca="1" si="122"/>
        <v>119</v>
      </c>
      <c r="G581" s="1">
        <f t="shared" ca="1" si="123"/>
        <v>1972</v>
      </c>
      <c r="H581" s="1" t="str">
        <f ca="1">IFERROR(INDEX(Varmeinstallation!B:B,MATCH(INDIRECT($A$1&amp;"L"&amp;A581)*1,Varmeinstallation!A:A,0)),"Ingen varmeinstallationer")</f>
        <v>Centralvarme fra eget anlæg, et-kammer fyr</v>
      </c>
      <c r="I581" s="1" t="str">
        <f ca="1">IFERROR(INDEX(Opvarmningsmiddel!B:B,MATCH(INDIRECT($A$1&amp;"M"&amp;A581)*1,Opvarmningsmiddel!A:A,0)),"")</f>
        <v>Naturgas</v>
      </c>
      <c r="J581" s="1">
        <f t="shared" ca="1" si="124"/>
        <v>0</v>
      </c>
      <c r="K581" s="1" t="str">
        <f ca="1">IFERROR(INDEX(Relationstabel!$C$3:$K$10,MATCH(VALUE(INDIRECT($A$1&amp;"L"&amp;A581)),Relationstabel!$A$3:$A$10,0),MATCH(IFERROR(VALUE(INDIRECT($A$1&amp;"M"&amp;A581)),0),Relationstabel!$C$1:$K$1,0)),"Ingen varmeinstallationer")</f>
        <v>Naturgas</v>
      </c>
      <c r="L581" s="1" t="str">
        <f ca="1">INDEX(Anvendelseskode!B:B,MATCH($E581,Anvendelseskode!$A:$A,0))</f>
        <v>Fritliggende enfamilieshus (parcelhus)</v>
      </c>
      <c r="M581" s="1" t="str">
        <f ca="1">INDEX(Anvendelseskode!C:C,MATCH($E581,Anvendelseskode!$A:$A,0))</f>
        <v>Parcelhuse</v>
      </c>
      <c r="N581" s="1" t="str">
        <f ca="1">INDEX(Anvendelseskode!D:D,MATCH($E581,Anvendelseskode!$A:$A,0))</f>
        <v>Private husholdninger</v>
      </c>
      <c r="O581" s="1" t="str">
        <f ca="1">IFERROR(INDEX(SBi!$2:$2,MATCH(G581,SBi!$1:$1,1)),SBi!$K$2)</f>
        <v>1961-1972</v>
      </c>
      <c r="P581" s="1">
        <f ca="1">IFERROR(INDEX(SBi!$C$3:$K$28,MATCH(E581,SBi!$B$3:$B$28,0),MATCH(O581,SBi!$C$2:$K$2,0)),0)</f>
        <v>134.30000000000001</v>
      </c>
      <c r="Q581" s="19">
        <f t="shared" ca="1" si="125"/>
        <v>15.9817</v>
      </c>
      <c r="R581" s="19" t="str">
        <f ca="1">IFERROR(INDEX(VpD!$2:$2,MATCH(G581,VpD!$1:$1,1)),VpD!$I$2)</f>
        <v>1961-1972</v>
      </c>
      <c r="S581" s="1">
        <f ca="1">IFERROR(INDEX(VpD!$C$3:$I$27,MATCH(E581,VpD!$B$3:$B$27,0),MATCH(R581,VpD!$C$2:$I$2,0)),0)</f>
        <v>143</v>
      </c>
      <c r="T581" s="19">
        <f t="shared" ca="1" si="126"/>
        <v>17.016999999999999</v>
      </c>
      <c r="U581" s="14" t="str">
        <f t="shared" ca="1" si="127"/>
        <v xml:space="preserve">711059.94 </v>
      </c>
      <c r="V581" s="14" t="str">
        <f t="shared" ca="1" si="128"/>
        <v>6171588.42</v>
      </c>
      <c r="W581" s="14" t="str">
        <f t="shared" ca="1" si="129"/>
        <v>POINT(711059.94 6171588.42)</v>
      </c>
      <c r="X581" s="14" t="str">
        <f>IFERROR(INDEX(BygningOmraade!B:B,MATCH(A581,BygningOmraade!A:A,0)),"")</f>
        <v/>
      </c>
    </row>
    <row r="582" spans="1:24" s="14" customFormat="1" x14ac:dyDescent="0.25">
      <c r="A582" s="14">
        <f t="shared" si="117"/>
        <v>582</v>
      </c>
      <c r="B582" s="14" t="str">
        <f t="shared" ca="1" si="118"/>
        <v>1f20649f-6c5d-4b0e-91dc-879cd9418b7e</v>
      </c>
      <c r="C582" s="14" t="str">
        <f t="shared" ca="1" si="119"/>
        <v>0a3f507e-1613-32b8-e044-0003ba298018</v>
      </c>
      <c r="D582" s="14">
        <f t="shared" ca="1" si="120"/>
        <v>994535</v>
      </c>
      <c r="E582" s="1">
        <f t="shared" ca="1" si="121"/>
        <v>120</v>
      </c>
      <c r="F582" s="1">
        <f t="shared" ca="1" si="122"/>
        <v>142</v>
      </c>
      <c r="G582" s="1">
        <f t="shared" ca="1" si="123"/>
        <v>1985</v>
      </c>
      <c r="H582" s="1" t="str">
        <f ca="1">IFERROR(INDEX(Varmeinstallation!B:B,MATCH(INDIRECT($A$1&amp;"L"&amp;A582)*1,Varmeinstallation!A:A,0)),"Ingen varmeinstallationer")</f>
        <v>Elovne, elpaneler</v>
      </c>
      <c r="I582" s="1" t="str">
        <f ca="1">IFERROR(INDEX(Opvarmningsmiddel!B:B,MATCH(INDIRECT($A$1&amp;"M"&amp;A582)*1,Opvarmningsmiddel!A:A,0)),"")</f>
        <v>Elektricitet</v>
      </c>
      <c r="J582" s="1">
        <f t="shared" ca="1" si="124"/>
        <v>1</v>
      </c>
      <c r="K582" s="1" t="str">
        <f ca="1">IFERROR(INDEX(Relationstabel!$C$3:$K$10,MATCH(VALUE(INDIRECT($A$1&amp;"L"&amp;A582)),Relationstabel!$A$3:$A$10,0),MATCH(IFERROR(VALUE(INDIRECT($A$1&amp;"M"&amp;A582)),0),Relationstabel!$C$1:$K$1,0)),"Ingen varmeinstallationer")</f>
        <v>Elvarme</v>
      </c>
      <c r="L582" s="1" t="str">
        <f ca="1">INDEX(Anvendelseskode!B:B,MATCH($E582,Anvendelseskode!$A:$A,0))</f>
        <v>Fritliggende enfamilieshus (parcelhus)</v>
      </c>
      <c r="M582" s="1" t="str">
        <f ca="1">INDEX(Anvendelseskode!C:C,MATCH($E582,Anvendelseskode!$A:$A,0))</f>
        <v>Parcelhuse</v>
      </c>
      <c r="N582" s="1" t="str">
        <f ca="1">INDEX(Anvendelseskode!D:D,MATCH($E582,Anvendelseskode!$A:$A,0))</f>
        <v>Private husholdninger</v>
      </c>
      <c r="O582" s="1" t="str">
        <f ca="1">IFERROR(INDEX(SBi!$2:$2,MATCH(G582,SBi!$1:$1,1)),SBi!$K$2)</f>
        <v>1979-1998</v>
      </c>
      <c r="P582" s="1">
        <f ca="1">IFERROR(INDEX(SBi!$C$3:$K$28,MATCH(E582,SBi!$B$3:$B$28,0),MATCH(O582,SBi!$C$2:$K$2,0)),0)</f>
        <v>105.4</v>
      </c>
      <c r="Q582" s="19">
        <f t="shared" ca="1" si="125"/>
        <v>14.966800000000001</v>
      </c>
      <c r="R582" s="19" t="str">
        <f ca="1">IFERROR(INDEX(VpD!$2:$2,MATCH(G582,VpD!$1:$1,1)),VpD!$I$2)</f>
        <v>1979-1998</v>
      </c>
      <c r="S582" s="1">
        <f ca="1">IFERROR(INDEX(VpD!$C$3:$I$27,MATCH(E582,VpD!$B$3:$B$27,0),MATCH(R582,VpD!$C$2:$I$2,0)),0)</f>
        <v>90</v>
      </c>
      <c r="T582" s="19">
        <f t="shared" ca="1" si="126"/>
        <v>12.78</v>
      </c>
      <c r="U582" s="14" t="str">
        <f t="shared" ca="1" si="127"/>
        <v xml:space="preserve">711521.94 </v>
      </c>
      <c r="V582" s="14" t="str">
        <f t="shared" ca="1" si="128"/>
        <v>6170886.24</v>
      </c>
      <c r="W582" s="14" t="str">
        <f t="shared" ca="1" si="129"/>
        <v>POINT(711521.94 6170886.24)</v>
      </c>
      <c r="X582" s="14" t="str">
        <f>IFERROR(INDEX(BygningOmraade!B:B,MATCH(A582,BygningOmraade!A:A,0)),"")</f>
        <v/>
      </c>
    </row>
    <row r="583" spans="1:24" s="14" customFormat="1" x14ac:dyDescent="0.25">
      <c r="A583" s="14">
        <f t="shared" si="117"/>
        <v>583</v>
      </c>
      <c r="B583" s="14" t="str">
        <f t="shared" ca="1" si="118"/>
        <v>1f40d9a4-7991-4327-b94c-5ad257bdec45</v>
      </c>
      <c r="C583" s="14" t="str">
        <f t="shared" ca="1" si="119"/>
        <v>5241b5e0-510c-47bb-b752-18af822ec98d</v>
      </c>
      <c r="D583" s="14">
        <f t="shared" ca="1" si="120"/>
        <v>100098583</v>
      </c>
      <c r="E583" s="1">
        <f t="shared" ca="1" si="121"/>
        <v>130</v>
      </c>
      <c r="F583" s="1">
        <f t="shared" ca="1" si="122"/>
        <v>120</v>
      </c>
      <c r="G583" s="1">
        <f t="shared" ca="1" si="123"/>
        <v>2017</v>
      </c>
      <c r="H583" s="1" t="str">
        <f ca="1">IFERROR(INDEX(Varmeinstallation!B:B,MATCH(INDIRECT($A$1&amp;"L"&amp;A583)*1,Varmeinstallation!A:A,0)),"Ingen varmeinstallationer")</f>
        <v>Fjernvarme/blokvarme (radiatorsystemer eller varmluftanlæg)</v>
      </c>
      <c r="I583" s="1" t="str">
        <f ca="1">IFERROR(INDEX(Opvarmningsmiddel!B:B,MATCH(INDIRECT($A$1&amp;"M"&amp;A583)*1,Opvarmningsmiddel!A:A,0)),"")</f>
        <v/>
      </c>
      <c r="J583" s="1">
        <f t="shared" ca="1" si="124"/>
        <v>0</v>
      </c>
      <c r="K583" s="1" t="str">
        <f ca="1">IFERROR(INDEX(Relationstabel!$C$3:$K$10,MATCH(VALUE(INDIRECT($A$1&amp;"L"&amp;A583)),Relationstabel!$A$3:$A$10,0),MATCH(IFERROR(VALUE(INDIRECT($A$1&amp;"M"&amp;A583)),0),Relationstabel!$C$1:$K$1,0)),"Ingen varmeinstallationer")</f>
        <v>Fjernvarme/ Blokvarme</v>
      </c>
      <c r="L583" s="1" t="str">
        <f ca="1">INDEX(Anvendelseskode!B:B,MATCH($E583,Anvendelseskode!$A:$A,0))</f>
        <v>Række-, kæde-, dobbelthus (lodret adskillelse mellem enhederne)</v>
      </c>
      <c r="M583" s="1" t="str">
        <f ca="1">INDEX(Anvendelseskode!C:C,MATCH($E583,Anvendelseskode!$A:$A,0))</f>
        <v>Række-, kæde og dobbelthuse</v>
      </c>
      <c r="N583" s="1" t="str">
        <f ca="1">INDEX(Anvendelseskode!D:D,MATCH($E583,Anvendelseskode!$A:$A,0))</f>
        <v>Private husholdninger</v>
      </c>
      <c r="O583" s="1" t="str">
        <f ca="1">IFERROR(INDEX(SBi!$2:$2,MATCH(G583,SBi!$1:$1,1)),SBi!$K$2)</f>
        <v>Efter 2006</v>
      </c>
      <c r="P583" s="1">
        <f ca="1">IFERROR(INDEX(SBi!$C$3:$K$28,MATCH(E583,SBi!$B$3:$B$28,0),MATCH(O583,SBi!$C$2:$K$2,0)),0)</f>
        <v>66.400000000000006</v>
      </c>
      <c r="Q583" s="19">
        <f t="shared" ca="1" si="125"/>
        <v>7.9680000000000009</v>
      </c>
      <c r="R583" s="19" t="str">
        <f ca="1">IFERROR(INDEX(VpD!$2:$2,MATCH(G583,VpD!$1:$1,1)),VpD!$I$2)</f>
        <v>&gt;1998</v>
      </c>
      <c r="S583" s="1">
        <f ca="1">IFERROR(INDEX(VpD!$C$3:$I$27,MATCH(E583,VpD!$B$3:$B$27,0),MATCH(R583,VpD!$C$2:$I$2,0)),0)</f>
        <v>65</v>
      </c>
      <c r="T583" s="19">
        <f t="shared" ca="1" si="126"/>
        <v>7.8</v>
      </c>
      <c r="U583" s="14" t="str">
        <f t="shared" ca="1" si="127"/>
        <v xml:space="preserve">711603.74 </v>
      </c>
      <c r="V583" s="14" t="str">
        <f t="shared" ca="1" si="128"/>
        <v>6172717.2</v>
      </c>
      <c r="W583" s="14" t="str">
        <f t="shared" ca="1" si="129"/>
        <v>POINT(711603.74 6172717.2)</v>
      </c>
      <c r="X583" s="14" t="str">
        <f>IFERROR(INDEX(BygningOmraade!B:B,MATCH(A583,BygningOmraade!A:A,0)),"")</f>
        <v/>
      </c>
    </row>
    <row r="584" spans="1:24" s="14" customFormat="1" x14ac:dyDescent="0.25">
      <c r="A584" s="14">
        <f t="shared" si="117"/>
        <v>584</v>
      </c>
      <c r="B584" s="14" t="str">
        <f t="shared" ca="1" si="118"/>
        <v>1f4adab3-98ec-4e02-8ed1-9d988b4a0e54</v>
      </c>
      <c r="C584" s="14" t="str">
        <f t="shared" ca="1" si="119"/>
        <v>0a3f507e-1512-32b8-e044-0003ba298018</v>
      </c>
      <c r="D584" s="14">
        <f t="shared" ca="1" si="120"/>
        <v>994445</v>
      </c>
      <c r="E584" s="1">
        <f t="shared" ca="1" si="121"/>
        <v>130</v>
      </c>
      <c r="F584" s="1">
        <f t="shared" ca="1" si="122"/>
        <v>90</v>
      </c>
      <c r="G584" s="1">
        <f t="shared" ca="1" si="123"/>
        <v>1993</v>
      </c>
      <c r="H584" s="1" t="str">
        <f ca="1">IFERROR(INDEX(Varmeinstallation!B:B,MATCH(INDIRECT($A$1&amp;"L"&amp;A584)*1,Varmeinstallation!A:A,0)),"Ingen varmeinstallationer")</f>
        <v>Fjernvarme/blokvarme (radiatorsystemer eller varmluftanlæg)</v>
      </c>
      <c r="I584" s="1" t="str">
        <f ca="1">IFERROR(INDEX(Opvarmningsmiddel!B:B,MATCH(INDIRECT($A$1&amp;"M"&amp;A584)*1,Opvarmningsmiddel!A:A,0)),"")</f>
        <v/>
      </c>
      <c r="J584" s="1">
        <f t="shared" ca="1" si="124"/>
        <v>0</v>
      </c>
      <c r="K584" s="1" t="str">
        <f ca="1">IFERROR(INDEX(Relationstabel!$C$3:$K$10,MATCH(VALUE(INDIRECT($A$1&amp;"L"&amp;A584)),Relationstabel!$A$3:$A$10,0),MATCH(IFERROR(VALUE(INDIRECT($A$1&amp;"M"&amp;A584)),0),Relationstabel!$C$1:$K$1,0)),"Ingen varmeinstallationer")</f>
        <v>Fjernvarme/ Blokvarme</v>
      </c>
      <c r="L584" s="1" t="str">
        <f ca="1">INDEX(Anvendelseskode!B:B,MATCH($E584,Anvendelseskode!$A:$A,0))</f>
        <v>Række-, kæde-, dobbelthus (lodret adskillelse mellem enhederne)</v>
      </c>
      <c r="M584" s="1" t="str">
        <f ca="1">INDEX(Anvendelseskode!C:C,MATCH($E584,Anvendelseskode!$A:$A,0))</f>
        <v>Række-, kæde og dobbelthuse</v>
      </c>
      <c r="N584" s="1" t="str">
        <f ca="1">INDEX(Anvendelseskode!D:D,MATCH($E584,Anvendelseskode!$A:$A,0))</f>
        <v>Private husholdninger</v>
      </c>
      <c r="O584" s="1" t="str">
        <f ca="1">IFERROR(INDEX(SBi!$2:$2,MATCH(G584,SBi!$1:$1,1)),SBi!$K$2)</f>
        <v>1979-1998</v>
      </c>
      <c r="P584" s="1">
        <f ca="1">IFERROR(INDEX(SBi!$C$3:$K$28,MATCH(E584,SBi!$B$3:$B$28,0),MATCH(O584,SBi!$C$2:$K$2,0)),0)</f>
        <v>96.8</v>
      </c>
      <c r="Q584" s="19">
        <f t="shared" ca="1" si="125"/>
        <v>8.7119999999999997</v>
      </c>
      <c r="R584" s="19" t="str">
        <f ca="1">IFERROR(INDEX(VpD!$2:$2,MATCH(G584,VpD!$1:$1,1)),VpD!$I$2)</f>
        <v>1979-1998</v>
      </c>
      <c r="S584" s="1">
        <f ca="1">IFERROR(INDEX(VpD!$C$3:$I$27,MATCH(E584,VpD!$B$3:$B$27,0),MATCH(R584,VpD!$C$2:$I$2,0)),0)</f>
        <v>74</v>
      </c>
      <c r="T584" s="19">
        <f t="shared" ca="1" si="126"/>
        <v>6.66</v>
      </c>
      <c r="U584" s="14" t="str">
        <f t="shared" ca="1" si="127"/>
        <v xml:space="preserve">711524.55 </v>
      </c>
      <c r="V584" s="14" t="str">
        <f t="shared" ca="1" si="128"/>
        <v>6172502.29</v>
      </c>
      <c r="W584" s="14" t="str">
        <f t="shared" ca="1" si="129"/>
        <v>POINT(711524.55 6172502.29)</v>
      </c>
      <c r="X584" s="14" t="str">
        <f>IFERROR(INDEX(BygningOmraade!B:B,MATCH(A584,BygningOmraade!A:A,0)),"")</f>
        <v/>
      </c>
    </row>
    <row r="585" spans="1:24" s="14" customFormat="1" x14ac:dyDescent="0.25">
      <c r="A585" s="14">
        <f t="shared" si="117"/>
        <v>585</v>
      </c>
      <c r="B585" s="14" t="str">
        <f t="shared" ca="1" si="118"/>
        <v>1f4bc758-1205-4e28-9d47-d0449aec4b1a</v>
      </c>
      <c r="C585" s="14" t="str">
        <f t="shared" ca="1" si="119"/>
        <v>0a3f507e-1c2f-32b8-e044-0003ba298018</v>
      </c>
      <c r="D585" s="14">
        <f t="shared" ca="1" si="120"/>
        <v>997307</v>
      </c>
      <c r="E585" s="1">
        <f t="shared" ca="1" si="121"/>
        <v>130</v>
      </c>
      <c r="F585" s="1">
        <f t="shared" ca="1" si="122"/>
        <v>137</v>
      </c>
      <c r="G585" s="1">
        <f t="shared" ca="1" si="123"/>
        <v>1964</v>
      </c>
      <c r="H585" s="1" t="str">
        <f ca="1">IFERROR(INDEX(Varmeinstallation!B:B,MATCH(INDIRECT($A$1&amp;"L"&amp;A585)*1,Varmeinstallation!A:A,0)),"Ingen varmeinstallationer")</f>
        <v>Centralvarme fra eget anlæg, et-kammer fyr</v>
      </c>
      <c r="I585" s="1" t="str">
        <f ca="1">IFERROR(INDEX(Opvarmningsmiddel!B:B,MATCH(INDIRECT($A$1&amp;"M"&amp;A585)*1,Opvarmningsmiddel!A:A,0)),"")</f>
        <v>Naturgas</v>
      </c>
      <c r="J585" s="1">
        <f t="shared" ca="1" si="124"/>
        <v>0</v>
      </c>
      <c r="K585" s="1" t="str">
        <f ca="1">IFERROR(INDEX(Relationstabel!$C$3:$K$10,MATCH(VALUE(INDIRECT($A$1&amp;"L"&amp;A585)),Relationstabel!$A$3:$A$10,0),MATCH(IFERROR(VALUE(INDIRECT($A$1&amp;"M"&amp;A585)),0),Relationstabel!$C$1:$K$1,0)),"Ingen varmeinstallationer")</f>
        <v>Naturgas</v>
      </c>
      <c r="L585" s="1" t="str">
        <f ca="1">INDEX(Anvendelseskode!B:B,MATCH($E585,Anvendelseskode!$A:$A,0))</f>
        <v>Række-, kæde-, dobbelthus (lodret adskillelse mellem enhederne)</v>
      </c>
      <c r="M585" s="1" t="str">
        <f ca="1">INDEX(Anvendelseskode!C:C,MATCH($E585,Anvendelseskode!$A:$A,0))</f>
        <v>Række-, kæde og dobbelthuse</v>
      </c>
      <c r="N585" s="1" t="str">
        <f ca="1">INDEX(Anvendelseskode!D:D,MATCH($E585,Anvendelseskode!$A:$A,0))</f>
        <v>Private husholdninger</v>
      </c>
      <c r="O585" s="1" t="str">
        <f ca="1">IFERROR(INDEX(SBi!$2:$2,MATCH(G585,SBi!$1:$1,1)),SBi!$K$2)</f>
        <v>1961-1972</v>
      </c>
      <c r="P585" s="1">
        <f ca="1">IFERROR(INDEX(SBi!$C$3:$K$28,MATCH(E585,SBi!$B$3:$B$28,0),MATCH(O585,SBi!$C$2:$K$2,0)),0)</f>
        <v>119.9</v>
      </c>
      <c r="Q585" s="19">
        <f t="shared" ca="1" si="125"/>
        <v>16.426299999999998</v>
      </c>
      <c r="R585" s="19" t="str">
        <f ca="1">IFERROR(INDEX(VpD!$2:$2,MATCH(G585,VpD!$1:$1,1)),VpD!$I$2)</f>
        <v>1961-1972</v>
      </c>
      <c r="S585" s="1">
        <f ca="1">IFERROR(INDEX(VpD!$C$3:$I$27,MATCH(E585,VpD!$B$3:$B$27,0),MATCH(R585,VpD!$C$2:$I$2,0)),0)</f>
        <v>120</v>
      </c>
      <c r="T585" s="19">
        <f t="shared" ca="1" si="126"/>
        <v>16.440000000000001</v>
      </c>
      <c r="U585" s="14" t="str">
        <f t="shared" ca="1" si="127"/>
        <v xml:space="preserve">713712.89 </v>
      </c>
      <c r="V585" s="14" t="str">
        <f t="shared" ca="1" si="128"/>
        <v>6169088.39</v>
      </c>
      <c r="W585" s="14" t="str">
        <f t="shared" ca="1" si="129"/>
        <v>POINT(713712.89 6169088.39)</v>
      </c>
      <c r="X585" s="14" t="str">
        <f>IFERROR(INDEX(BygningOmraade!B:B,MATCH(A585,BygningOmraade!A:A,0)),"")</f>
        <v/>
      </c>
    </row>
    <row r="586" spans="1:24" s="14" customFormat="1" x14ac:dyDescent="0.25">
      <c r="A586" s="14">
        <f t="shared" si="117"/>
        <v>586</v>
      </c>
      <c r="B586" s="14" t="str">
        <f t="shared" ca="1" si="118"/>
        <v>1f4eb4da-6a24-44c3-8dbd-d2a48107e77e</v>
      </c>
      <c r="C586" s="14" t="str">
        <f t="shared" ca="1" si="119"/>
        <v>0a3f507e-1e08-32b8-e044-0003ba298018</v>
      </c>
      <c r="D586" s="14">
        <f t="shared" ca="1" si="120"/>
        <v>995780</v>
      </c>
      <c r="E586" s="1">
        <f t="shared" ca="1" si="121"/>
        <v>120</v>
      </c>
      <c r="F586" s="1">
        <f t="shared" ca="1" si="122"/>
        <v>144</v>
      </c>
      <c r="G586" s="1">
        <f t="shared" ca="1" si="123"/>
        <v>1995</v>
      </c>
      <c r="H586" s="1" t="str">
        <f ca="1">IFERROR(INDEX(Varmeinstallation!B:B,MATCH(INDIRECT($A$1&amp;"L"&amp;A586)*1,Varmeinstallation!A:A,0)),"Ingen varmeinstallationer")</f>
        <v>Centralvarme fra eget anlæg, et-kammer fyr</v>
      </c>
      <c r="I586" s="1" t="str">
        <f ca="1">IFERROR(INDEX(Opvarmningsmiddel!B:B,MATCH(INDIRECT($A$1&amp;"M"&amp;A586)*1,Opvarmningsmiddel!A:A,0)),"")</f>
        <v>Naturgas</v>
      </c>
      <c r="J586" s="1">
        <f t="shared" ca="1" si="124"/>
        <v>2</v>
      </c>
      <c r="K586" s="1" t="str">
        <f ca="1">IFERROR(INDEX(Relationstabel!$C$3:$K$10,MATCH(VALUE(INDIRECT($A$1&amp;"L"&amp;A586)),Relationstabel!$A$3:$A$10,0),MATCH(IFERROR(VALUE(INDIRECT($A$1&amp;"M"&amp;A586)),0),Relationstabel!$C$1:$K$1,0)),"Ingen varmeinstallationer")</f>
        <v>Naturgas</v>
      </c>
      <c r="L586" s="1" t="str">
        <f ca="1">INDEX(Anvendelseskode!B:B,MATCH($E586,Anvendelseskode!$A:$A,0))</f>
        <v>Fritliggende enfamilieshus (parcelhus)</v>
      </c>
      <c r="M586" s="1" t="str">
        <f ca="1">INDEX(Anvendelseskode!C:C,MATCH($E586,Anvendelseskode!$A:$A,0))</f>
        <v>Parcelhuse</v>
      </c>
      <c r="N586" s="1" t="str">
        <f ca="1">INDEX(Anvendelseskode!D:D,MATCH($E586,Anvendelseskode!$A:$A,0))</f>
        <v>Private husholdninger</v>
      </c>
      <c r="O586" s="1" t="str">
        <f ca="1">IFERROR(INDEX(SBi!$2:$2,MATCH(G586,SBi!$1:$1,1)),SBi!$K$2)</f>
        <v>1979-1998</v>
      </c>
      <c r="P586" s="1">
        <f ca="1">IFERROR(INDEX(SBi!$C$3:$K$28,MATCH(E586,SBi!$B$3:$B$28,0),MATCH(O586,SBi!$C$2:$K$2,0)),0)</f>
        <v>105.4</v>
      </c>
      <c r="Q586" s="19">
        <f t="shared" ca="1" si="125"/>
        <v>15.1776</v>
      </c>
      <c r="R586" s="19" t="str">
        <f ca="1">IFERROR(INDEX(VpD!$2:$2,MATCH(G586,VpD!$1:$1,1)),VpD!$I$2)</f>
        <v>1979-1998</v>
      </c>
      <c r="S586" s="1">
        <f ca="1">IFERROR(INDEX(VpD!$C$3:$I$27,MATCH(E586,VpD!$B$3:$B$27,0),MATCH(R586,VpD!$C$2:$I$2,0)),0)</f>
        <v>90</v>
      </c>
      <c r="T586" s="19">
        <f t="shared" ca="1" si="126"/>
        <v>12.96</v>
      </c>
      <c r="U586" s="14" t="str">
        <f t="shared" ca="1" si="127"/>
        <v xml:space="preserve">712153.67 </v>
      </c>
      <c r="V586" s="14" t="str">
        <f t="shared" ca="1" si="128"/>
        <v>6169209.85</v>
      </c>
      <c r="W586" s="14" t="str">
        <f t="shared" ca="1" si="129"/>
        <v>POINT(712153.67 6169209.85)</v>
      </c>
      <c r="X586" s="14" t="str">
        <f>IFERROR(INDEX(BygningOmraade!B:B,MATCH(A586,BygningOmraade!A:A,0)),"")</f>
        <v/>
      </c>
    </row>
    <row r="587" spans="1:24" s="14" customFormat="1" x14ac:dyDescent="0.25">
      <c r="A587" s="14">
        <f t="shared" si="117"/>
        <v>587</v>
      </c>
      <c r="B587" s="14" t="str">
        <f t="shared" ca="1" si="118"/>
        <v>1f55f228-853a-42b0-a250-1084a00448e5</v>
      </c>
      <c r="C587" s="14" t="str">
        <f t="shared" ca="1" si="119"/>
        <v>0a3f507e-24b8-32b8-e044-0003ba298018</v>
      </c>
      <c r="D587" s="14">
        <f t="shared" ca="1" si="120"/>
        <v>996889</v>
      </c>
      <c r="E587" s="1">
        <f t="shared" ca="1" si="121"/>
        <v>130</v>
      </c>
      <c r="F587" s="1">
        <f t="shared" ca="1" si="122"/>
        <v>109</v>
      </c>
      <c r="G587" s="1">
        <f t="shared" ca="1" si="123"/>
        <v>1978</v>
      </c>
      <c r="H587" s="1" t="str">
        <f ca="1">IFERROR(INDEX(Varmeinstallation!B:B,MATCH(INDIRECT($A$1&amp;"L"&amp;A587)*1,Varmeinstallation!A:A,0)),"Ingen varmeinstallationer")</f>
        <v>Fjernvarme/blokvarme (radiatorsystemer eller varmluftanlæg)</v>
      </c>
      <c r="I587" s="1" t="str">
        <f ca="1">IFERROR(INDEX(Opvarmningsmiddel!B:B,MATCH(INDIRECT($A$1&amp;"M"&amp;A587)*1,Opvarmningsmiddel!A:A,0)),"")</f>
        <v/>
      </c>
      <c r="J587" s="1">
        <f t="shared" ca="1" si="124"/>
        <v>0</v>
      </c>
      <c r="K587" s="1" t="str">
        <f ca="1">IFERROR(INDEX(Relationstabel!$C$3:$K$10,MATCH(VALUE(INDIRECT($A$1&amp;"L"&amp;A587)),Relationstabel!$A$3:$A$10,0),MATCH(IFERROR(VALUE(INDIRECT($A$1&amp;"M"&amp;A587)),0),Relationstabel!$C$1:$K$1,0)),"Ingen varmeinstallationer")</f>
        <v>Fjernvarme/ Blokvarme</v>
      </c>
      <c r="L587" s="1" t="str">
        <f ca="1">INDEX(Anvendelseskode!B:B,MATCH($E587,Anvendelseskode!$A:$A,0))</f>
        <v>Række-, kæde-, dobbelthus (lodret adskillelse mellem enhederne)</v>
      </c>
      <c r="M587" s="1" t="str">
        <f ca="1">INDEX(Anvendelseskode!C:C,MATCH($E587,Anvendelseskode!$A:$A,0))</f>
        <v>Række-, kæde og dobbelthuse</v>
      </c>
      <c r="N587" s="1" t="str">
        <f ca="1">INDEX(Anvendelseskode!D:D,MATCH($E587,Anvendelseskode!$A:$A,0))</f>
        <v>Private husholdninger</v>
      </c>
      <c r="O587" s="1" t="str">
        <f ca="1">IFERROR(INDEX(SBi!$2:$2,MATCH(G587,SBi!$1:$1,1)),SBi!$K$2)</f>
        <v>1973-1978</v>
      </c>
      <c r="P587" s="1">
        <f ca="1">IFERROR(INDEX(SBi!$C$3:$K$28,MATCH(E587,SBi!$B$3:$B$28,0),MATCH(O587,SBi!$C$2:$K$2,0)),0)</f>
        <v>112.6</v>
      </c>
      <c r="Q587" s="19">
        <f t="shared" ca="1" si="125"/>
        <v>12.273399999999999</v>
      </c>
      <c r="R587" s="19" t="str">
        <f ca="1">IFERROR(INDEX(VpD!$2:$2,MATCH(G587,VpD!$1:$1,1)),VpD!$I$2)</f>
        <v>1973-1978</v>
      </c>
      <c r="S587" s="1">
        <f ca="1">IFERROR(INDEX(VpD!$C$3:$I$27,MATCH(E587,VpD!$B$3:$B$27,0),MATCH(R587,VpD!$C$2:$I$2,0)),0)</f>
        <v>98</v>
      </c>
      <c r="T587" s="19">
        <f t="shared" ca="1" si="126"/>
        <v>10.682</v>
      </c>
      <c r="U587" s="14" t="str">
        <f t="shared" ca="1" si="127"/>
        <v xml:space="preserve">713634.86 </v>
      </c>
      <c r="V587" s="14" t="str">
        <f t="shared" ca="1" si="128"/>
        <v>6169829.43</v>
      </c>
      <c r="W587" s="14" t="str">
        <f t="shared" ca="1" si="129"/>
        <v>POINT(713634.86 6169829.43)</v>
      </c>
      <c r="X587" s="14" t="str">
        <f>IFERROR(INDEX(BygningOmraade!B:B,MATCH(A587,BygningOmraade!A:A,0)),"")</f>
        <v/>
      </c>
    </row>
    <row r="588" spans="1:24" s="14" customFormat="1" x14ac:dyDescent="0.25">
      <c r="A588" s="14">
        <f t="shared" si="117"/>
        <v>588</v>
      </c>
      <c r="B588" s="14" t="str">
        <f t="shared" ca="1" si="118"/>
        <v>1f65a9e6-8cab-468f-a71c-d59377ef58e4</v>
      </c>
      <c r="C588" s="14" t="str">
        <f t="shared" ca="1" si="119"/>
        <v>0a3f507e-1863-32b8-e044-0003ba298018</v>
      </c>
      <c r="D588" s="14">
        <f t="shared" ca="1" si="120"/>
        <v>996484</v>
      </c>
      <c r="E588" s="1">
        <f t="shared" ca="1" si="121"/>
        <v>120</v>
      </c>
      <c r="F588" s="1">
        <f t="shared" ca="1" si="122"/>
        <v>168</v>
      </c>
      <c r="G588" s="1">
        <f t="shared" ca="1" si="123"/>
        <v>1982</v>
      </c>
      <c r="H588" s="1" t="str">
        <f ca="1">IFERROR(INDEX(Varmeinstallation!B:B,MATCH(INDIRECT($A$1&amp;"L"&amp;A588)*1,Varmeinstallation!A:A,0)),"Ingen varmeinstallationer")</f>
        <v>Centralvarme fra eget anlæg, et-kammer fyr</v>
      </c>
      <c r="I588" s="1" t="str">
        <f ca="1">IFERROR(INDEX(Opvarmningsmiddel!B:B,MATCH(INDIRECT($A$1&amp;"M"&amp;A588)*1,Opvarmningsmiddel!A:A,0)),"")</f>
        <v>Naturgas</v>
      </c>
      <c r="J588" s="1">
        <f t="shared" ca="1" si="124"/>
        <v>0</v>
      </c>
      <c r="K588" s="1" t="str">
        <f ca="1">IFERROR(INDEX(Relationstabel!$C$3:$K$10,MATCH(VALUE(INDIRECT($A$1&amp;"L"&amp;A588)),Relationstabel!$A$3:$A$10,0),MATCH(IFERROR(VALUE(INDIRECT($A$1&amp;"M"&amp;A588)),0),Relationstabel!$C$1:$K$1,0)),"Ingen varmeinstallationer")</f>
        <v>Naturgas</v>
      </c>
      <c r="L588" s="1" t="str">
        <f ca="1">INDEX(Anvendelseskode!B:B,MATCH($E588,Anvendelseskode!$A:$A,0))</f>
        <v>Fritliggende enfamilieshus (parcelhus)</v>
      </c>
      <c r="M588" s="1" t="str">
        <f ca="1">INDEX(Anvendelseskode!C:C,MATCH($E588,Anvendelseskode!$A:$A,0))</f>
        <v>Parcelhuse</v>
      </c>
      <c r="N588" s="1" t="str">
        <f ca="1">INDEX(Anvendelseskode!D:D,MATCH($E588,Anvendelseskode!$A:$A,0))</f>
        <v>Private husholdninger</v>
      </c>
      <c r="O588" s="1" t="str">
        <f ca="1">IFERROR(INDEX(SBi!$2:$2,MATCH(G588,SBi!$1:$1,1)),SBi!$K$2)</f>
        <v>1979-1998</v>
      </c>
      <c r="P588" s="1">
        <f ca="1">IFERROR(INDEX(SBi!$C$3:$K$28,MATCH(E588,SBi!$B$3:$B$28,0),MATCH(O588,SBi!$C$2:$K$2,0)),0)</f>
        <v>105.4</v>
      </c>
      <c r="Q588" s="19">
        <f t="shared" ca="1" si="125"/>
        <v>17.7072</v>
      </c>
      <c r="R588" s="19" t="str">
        <f ca="1">IFERROR(INDEX(VpD!$2:$2,MATCH(G588,VpD!$1:$1,1)),VpD!$I$2)</f>
        <v>1979-1998</v>
      </c>
      <c r="S588" s="1">
        <f ca="1">IFERROR(INDEX(VpD!$C$3:$I$27,MATCH(E588,VpD!$B$3:$B$27,0),MATCH(R588,VpD!$C$2:$I$2,0)),0)</f>
        <v>90</v>
      </c>
      <c r="T588" s="19">
        <f t="shared" ca="1" si="126"/>
        <v>15.12</v>
      </c>
      <c r="U588" s="14" t="str">
        <f t="shared" ca="1" si="127"/>
        <v xml:space="preserve">713300.45 </v>
      </c>
      <c r="V588" s="14" t="str">
        <f t="shared" ca="1" si="128"/>
        <v>6168576.12</v>
      </c>
      <c r="W588" s="14" t="str">
        <f t="shared" ca="1" si="129"/>
        <v>POINT(713300.45 6168576.12)</v>
      </c>
      <c r="X588" s="14" t="str">
        <f>IFERROR(INDEX(BygningOmraade!B:B,MATCH(A588,BygningOmraade!A:A,0)),"")</f>
        <v/>
      </c>
    </row>
    <row r="589" spans="1:24" s="14" customFormat="1" x14ac:dyDescent="0.25">
      <c r="A589" s="14">
        <f t="shared" si="117"/>
        <v>589</v>
      </c>
      <c r="B589" s="14" t="str">
        <f t="shared" ca="1" si="118"/>
        <v>1f6d8f8a-bf76-4e56-8e23-9122ab4929b0</v>
      </c>
      <c r="C589" s="14" t="str">
        <f t="shared" ca="1" si="119"/>
        <v>0a3f507e-22e1-32b8-e044-0003ba298018</v>
      </c>
      <c r="D589" s="14">
        <f t="shared" ca="1" si="120"/>
        <v>995235</v>
      </c>
      <c r="E589" s="1">
        <f t="shared" ca="1" si="121"/>
        <v>130</v>
      </c>
      <c r="F589" s="1">
        <f t="shared" ca="1" si="122"/>
        <v>170</v>
      </c>
      <c r="G589" s="1">
        <f t="shared" ca="1" si="123"/>
        <v>1971</v>
      </c>
      <c r="H589" s="1" t="str">
        <f ca="1">IFERROR(INDEX(Varmeinstallation!B:B,MATCH(INDIRECT($A$1&amp;"L"&amp;A589)*1,Varmeinstallation!A:A,0)),"Ingen varmeinstallationer")</f>
        <v>Fjernvarme/blokvarme (radiatorsystemer eller varmluftanlæg)</v>
      </c>
      <c r="I589" s="1" t="str">
        <f ca="1">IFERROR(INDEX(Opvarmningsmiddel!B:B,MATCH(INDIRECT($A$1&amp;"M"&amp;A589)*1,Opvarmningsmiddel!A:A,0)),"")</f>
        <v/>
      </c>
      <c r="J589" s="1">
        <f t="shared" ca="1" si="124"/>
        <v>0</v>
      </c>
      <c r="K589" s="1" t="str">
        <f ca="1">IFERROR(INDEX(Relationstabel!$C$3:$K$10,MATCH(VALUE(INDIRECT($A$1&amp;"L"&amp;A589)),Relationstabel!$A$3:$A$10,0),MATCH(IFERROR(VALUE(INDIRECT($A$1&amp;"M"&amp;A589)),0),Relationstabel!$C$1:$K$1,0)),"Ingen varmeinstallationer")</f>
        <v>Fjernvarme/ Blokvarme</v>
      </c>
      <c r="L589" s="1" t="str">
        <f ca="1">INDEX(Anvendelseskode!B:B,MATCH($E589,Anvendelseskode!$A:$A,0))</f>
        <v>Række-, kæde-, dobbelthus (lodret adskillelse mellem enhederne)</v>
      </c>
      <c r="M589" s="1" t="str">
        <f ca="1">INDEX(Anvendelseskode!C:C,MATCH($E589,Anvendelseskode!$A:$A,0))</f>
        <v>Række-, kæde og dobbelthuse</v>
      </c>
      <c r="N589" s="1" t="str">
        <f ca="1">INDEX(Anvendelseskode!D:D,MATCH($E589,Anvendelseskode!$A:$A,0))</f>
        <v>Private husholdninger</v>
      </c>
      <c r="O589" s="1" t="str">
        <f ca="1">IFERROR(INDEX(SBi!$2:$2,MATCH(G589,SBi!$1:$1,1)),SBi!$K$2)</f>
        <v>1961-1972</v>
      </c>
      <c r="P589" s="1">
        <f ca="1">IFERROR(INDEX(SBi!$C$3:$K$28,MATCH(E589,SBi!$B$3:$B$28,0),MATCH(O589,SBi!$C$2:$K$2,0)),0)</f>
        <v>119.9</v>
      </c>
      <c r="Q589" s="19">
        <f t="shared" ca="1" si="125"/>
        <v>20.382999999999999</v>
      </c>
      <c r="R589" s="19" t="str">
        <f ca="1">IFERROR(INDEX(VpD!$2:$2,MATCH(G589,VpD!$1:$1,1)),VpD!$I$2)</f>
        <v>1961-1972</v>
      </c>
      <c r="S589" s="1">
        <f ca="1">IFERROR(INDEX(VpD!$C$3:$I$27,MATCH(E589,VpD!$B$3:$B$27,0),MATCH(R589,VpD!$C$2:$I$2,0)),0)</f>
        <v>120</v>
      </c>
      <c r="T589" s="19">
        <f t="shared" ca="1" si="126"/>
        <v>20.399999999999999</v>
      </c>
      <c r="U589" s="14" t="str">
        <f t="shared" ca="1" si="127"/>
        <v xml:space="preserve">711811.43 </v>
      </c>
      <c r="V589" s="14" t="str">
        <f t="shared" ca="1" si="128"/>
        <v>6172171.13</v>
      </c>
      <c r="W589" s="14" t="str">
        <f t="shared" ca="1" si="129"/>
        <v>POINT(711811.43 6172171.13)</v>
      </c>
      <c r="X589" s="14" t="str">
        <f>IFERROR(INDEX(BygningOmraade!B:B,MATCH(A589,BygningOmraade!A:A,0)),"")</f>
        <v/>
      </c>
    </row>
    <row r="590" spans="1:24" s="14" customFormat="1" x14ac:dyDescent="0.25">
      <c r="A590" s="14">
        <f t="shared" si="117"/>
        <v>590</v>
      </c>
      <c r="B590" s="14" t="str">
        <f t="shared" ca="1" si="118"/>
        <v>1f74fa63-0cd6-443d-a6d8-6d66dfe2b8e1</v>
      </c>
      <c r="C590" s="14" t="str">
        <f t="shared" ca="1" si="119"/>
        <v>0a3f507e-24a5-32b8-e044-0003ba298018</v>
      </c>
      <c r="D590" s="14">
        <f t="shared" ca="1" si="120"/>
        <v>995924</v>
      </c>
      <c r="E590" s="1">
        <f t="shared" ca="1" si="121"/>
        <v>120</v>
      </c>
      <c r="F590" s="1">
        <f t="shared" ca="1" si="122"/>
        <v>155</v>
      </c>
      <c r="G590" s="1">
        <f t="shared" ca="1" si="123"/>
        <v>1973</v>
      </c>
      <c r="H590" s="1" t="str">
        <f ca="1">IFERROR(INDEX(Varmeinstallation!B:B,MATCH(INDIRECT($A$1&amp;"L"&amp;A590)*1,Varmeinstallation!A:A,0)),"Ingen varmeinstallationer")</f>
        <v>Centralvarme fra eget anlæg, et-kammer fyr</v>
      </c>
      <c r="I590" s="1" t="str">
        <f ca="1">IFERROR(INDEX(Opvarmningsmiddel!B:B,MATCH(INDIRECT($A$1&amp;"M"&amp;A590)*1,Opvarmningsmiddel!A:A,0)),"")</f>
        <v>Naturgas</v>
      </c>
      <c r="J590" s="1">
        <f t="shared" ca="1" si="124"/>
        <v>0</v>
      </c>
      <c r="K590" s="1" t="str">
        <f ca="1">IFERROR(INDEX(Relationstabel!$C$3:$K$10,MATCH(VALUE(INDIRECT($A$1&amp;"L"&amp;A590)),Relationstabel!$A$3:$A$10,0),MATCH(IFERROR(VALUE(INDIRECT($A$1&amp;"M"&amp;A590)),0),Relationstabel!$C$1:$K$1,0)),"Ingen varmeinstallationer")</f>
        <v>Naturgas</v>
      </c>
      <c r="L590" s="1" t="str">
        <f ca="1">INDEX(Anvendelseskode!B:B,MATCH($E590,Anvendelseskode!$A:$A,0))</f>
        <v>Fritliggende enfamilieshus (parcelhus)</v>
      </c>
      <c r="M590" s="1" t="str">
        <f ca="1">INDEX(Anvendelseskode!C:C,MATCH($E590,Anvendelseskode!$A:$A,0))</f>
        <v>Parcelhuse</v>
      </c>
      <c r="N590" s="1" t="str">
        <f ca="1">INDEX(Anvendelseskode!D:D,MATCH($E590,Anvendelseskode!$A:$A,0))</f>
        <v>Private husholdninger</v>
      </c>
      <c r="O590" s="1" t="str">
        <f ca="1">IFERROR(INDEX(SBi!$2:$2,MATCH(G590,SBi!$1:$1,1)),SBi!$K$2)</f>
        <v>1973-1978</v>
      </c>
      <c r="P590" s="1">
        <f ca="1">IFERROR(INDEX(SBi!$C$3:$K$28,MATCH(E590,SBi!$B$3:$B$28,0),MATCH(O590,SBi!$C$2:$K$2,0)),0)</f>
        <v>119.8</v>
      </c>
      <c r="Q590" s="19">
        <f t="shared" ca="1" si="125"/>
        <v>18.568999999999999</v>
      </c>
      <c r="R590" s="19" t="str">
        <f ca="1">IFERROR(INDEX(VpD!$2:$2,MATCH(G590,VpD!$1:$1,1)),VpD!$I$2)</f>
        <v>1973-1978</v>
      </c>
      <c r="S590" s="1">
        <f ca="1">IFERROR(INDEX(VpD!$C$3:$I$27,MATCH(E590,VpD!$B$3:$B$27,0),MATCH(R590,VpD!$C$2:$I$2,0)),0)</f>
        <v>117</v>
      </c>
      <c r="T590" s="19">
        <f t="shared" ca="1" si="126"/>
        <v>18.135000000000002</v>
      </c>
      <c r="U590" s="14" t="str">
        <f t="shared" ca="1" si="127"/>
        <v xml:space="preserve">712782.35 </v>
      </c>
      <c r="V590" s="14" t="str">
        <f t="shared" ca="1" si="128"/>
        <v>6169128.59</v>
      </c>
      <c r="W590" s="14" t="str">
        <f t="shared" ca="1" si="129"/>
        <v>POINT(712782.35 6169128.59)</v>
      </c>
      <c r="X590" s="14" t="str">
        <f>IFERROR(INDEX(BygningOmraade!B:B,MATCH(A590,BygningOmraade!A:A,0)),"")</f>
        <v/>
      </c>
    </row>
    <row r="591" spans="1:24" s="14" customFormat="1" x14ac:dyDescent="0.25">
      <c r="A591" s="14">
        <f t="shared" si="117"/>
        <v>591</v>
      </c>
      <c r="B591" s="14" t="str">
        <f t="shared" ca="1" si="118"/>
        <v>1f907123-dc22-44e7-9824-a2f18a85c47d</v>
      </c>
      <c r="C591" s="14" t="str">
        <f t="shared" ca="1" si="119"/>
        <v>0a3f507e-1b6d-32b8-e044-0003ba298018</v>
      </c>
      <c r="D591" s="14">
        <f t="shared" ca="1" si="120"/>
        <v>996691</v>
      </c>
      <c r="E591" s="1">
        <f t="shared" ca="1" si="121"/>
        <v>130</v>
      </c>
      <c r="F591" s="1">
        <f t="shared" ca="1" si="122"/>
        <v>109</v>
      </c>
      <c r="G591" s="1">
        <f t="shared" ca="1" si="123"/>
        <v>1978</v>
      </c>
      <c r="H591" s="1" t="str">
        <f ca="1">IFERROR(INDEX(Varmeinstallation!B:B,MATCH(INDIRECT($A$1&amp;"L"&amp;A591)*1,Varmeinstallation!A:A,0)),"Ingen varmeinstallationer")</f>
        <v>Fjernvarme/blokvarme (radiatorsystemer eller varmluftanlæg)</v>
      </c>
      <c r="I591" s="1" t="str">
        <f ca="1">IFERROR(INDEX(Opvarmningsmiddel!B:B,MATCH(INDIRECT($A$1&amp;"M"&amp;A591)*1,Opvarmningsmiddel!A:A,0)),"")</f>
        <v/>
      </c>
      <c r="J591" s="1">
        <f t="shared" ca="1" si="124"/>
        <v>0</v>
      </c>
      <c r="K591" s="1" t="str">
        <f ca="1">IFERROR(INDEX(Relationstabel!$C$3:$K$10,MATCH(VALUE(INDIRECT($A$1&amp;"L"&amp;A591)),Relationstabel!$A$3:$A$10,0),MATCH(IFERROR(VALUE(INDIRECT($A$1&amp;"M"&amp;A591)),0),Relationstabel!$C$1:$K$1,0)),"Ingen varmeinstallationer")</f>
        <v>Fjernvarme/ Blokvarme</v>
      </c>
      <c r="L591" s="1" t="str">
        <f ca="1">INDEX(Anvendelseskode!B:B,MATCH($E591,Anvendelseskode!$A:$A,0))</f>
        <v>Række-, kæde-, dobbelthus (lodret adskillelse mellem enhederne)</v>
      </c>
      <c r="M591" s="1" t="str">
        <f ca="1">INDEX(Anvendelseskode!C:C,MATCH($E591,Anvendelseskode!$A:$A,0))</f>
        <v>Række-, kæde og dobbelthuse</v>
      </c>
      <c r="N591" s="1" t="str">
        <f ca="1">INDEX(Anvendelseskode!D:D,MATCH($E591,Anvendelseskode!$A:$A,0))</f>
        <v>Private husholdninger</v>
      </c>
      <c r="O591" s="1" t="str">
        <f ca="1">IFERROR(INDEX(SBi!$2:$2,MATCH(G591,SBi!$1:$1,1)),SBi!$K$2)</f>
        <v>1973-1978</v>
      </c>
      <c r="P591" s="1">
        <f ca="1">IFERROR(INDEX(SBi!$C$3:$K$28,MATCH(E591,SBi!$B$3:$B$28,0),MATCH(O591,SBi!$C$2:$K$2,0)),0)</f>
        <v>112.6</v>
      </c>
      <c r="Q591" s="19">
        <f t="shared" ca="1" si="125"/>
        <v>12.273399999999999</v>
      </c>
      <c r="R591" s="19" t="str">
        <f ca="1">IFERROR(INDEX(VpD!$2:$2,MATCH(G591,VpD!$1:$1,1)),VpD!$I$2)</f>
        <v>1973-1978</v>
      </c>
      <c r="S591" s="1">
        <f ca="1">IFERROR(INDEX(VpD!$C$3:$I$27,MATCH(E591,VpD!$B$3:$B$27,0),MATCH(R591,VpD!$C$2:$I$2,0)),0)</f>
        <v>98</v>
      </c>
      <c r="T591" s="19">
        <f t="shared" ca="1" si="126"/>
        <v>10.682</v>
      </c>
      <c r="U591" s="14" t="str">
        <f t="shared" ca="1" si="127"/>
        <v xml:space="preserve">713512.08 </v>
      </c>
      <c r="V591" s="14" t="str">
        <f t="shared" ca="1" si="128"/>
        <v>6169698.52</v>
      </c>
      <c r="W591" s="14" t="str">
        <f t="shared" ca="1" si="129"/>
        <v>POINT(713512.08 6169698.52)</v>
      </c>
      <c r="X591" s="14" t="str">
        <f>IFERROR(INDEX(BygningOmraade!B:B,MATCH(A591,BygningOmraade!A:A,0)),"")</f>
        <v/>
      </c>
    </row>
    <row r="592" spans="1:24" s="14" customFormat="1" x14ac:dyDescent="0.25">
      <c r="A592" s="14">
        <f t="shared" si="117"/>
        <v>592</v>
      </c>
      <c r="B592" s="14" t="str">
        <f t="shared" ca="1" si="118"/>
        <v>1f998d8d-7c8c-4a29-92c2-baf27502c859</v>
      </c>
      <c r="C592" s="14" t="str">
        <f t="shared" ca="1" si="119"/>
        <v>0a3f507e-216b-32b8-e044-0003ba298018</v>
      </c>
      <c r="D592" s="14">
        <f t="shared" ca="1" si="120"/>
        <v>997230</v>
      </c>
      <c r="E592" s="1">
        <f t="shared" ca="1" si="121"/>
        <v>130</v>
      </c>
      <c r="F592" s="1">
        <f t="shared" ca="1" si="122"/>
        <v>109</v>
      </c>
      <c r="G592" s="1">
        <f t="shared" ca="1" si="123"/>
        <v>1978</v>
      </c>
      <c r="H592" s="1" t="str">
        <f ca="1">IFERROR(INDEX(Varmeinstallation!B:B,MATCH(INDIRECT($A$1&amp;"L"&amp;A592)*1,Varmeinstallation!A:A,0)),"Ingen varmeinstallationer")</f>
        <v>Fjernvarme/blokvarme (radiatorsystemer eller varmluftanlæg)</v>
      </c>
      <c r="I592" s="1" t="str">
        <f ca="1">IFERROR(INDEX(Opvarmningsmiddel!B:B,MATCH(INDIRECT($A$1&amp;"M"&amp;A592)*1,Opvarmningsmiddel!A:A,0)),"")</f>
        <v/>
      </c>
      <c r="J592" s="1">
        <f t="shared" ca="1" si="124"/>
        <v>0</v>
      </c>
      <c r="K592" s="1" t="str">
        <f ca="1">IFERROR(INDEX(Relationstabel!$C$3:$K$10,MATCH(VALUE(INDIRECT($A$1&amp;"L"&amp;A592)),Relationstabel!$A$3:$A$10,0),MATCH(IFERROR(VALUE(INDIRECT($A$1&amp;"M"&amp;A592)),0),Relationstabel!$C$1:$K$1,0)),"Ingen varmeinstallationer")</f>
        <v>Fjernvarme/ Blokvarme</v>
      </c>
      <c r="L592" s="1" t="str">
        <f ca="1">INDEX(Anvendelseskode!B:B,MATCH($E592,Anvendelseskode!$A:$A,0))</f>
        <v>Række-, kæde-, dobbelthus (lodret adskillelse mellem enhederne)</v>
      </c>
      <c r="M592" s="1" t="str">
        <f ca="1">INDEX(Anvendelseskode!C:C,MATCH($E592,Anvendelseskode!$A:$A,0))</f>
        <v>Række-, kæde og dobbelthuse</v>
      </c>
      <c r="N592" s="1" t="str">
        <f ca="1">INDEX(Anvendelseskode!D:D,MATCH($E592,Anvendelseskode!$A:$A,0))</f>
        <v>Private husholdninger</v>
      </c>
      <c r="O592" s="1" t="str">
        <f ca="1">IFERROR(INDEX(SBi!$2:$2,MATCH(G592,SBi!$1:$1,1)),SBi!$K$2)</f>
        <v>1973-1978</v>
      </c>
      <c r="P592" s="1">
        <f ca="1">IFERROR(INDEX(SBi!$C$3:$K$28,MATCH(E592,SBi!$B$3:$B$28,0),MATCH(O592,SBi!$C$2:$K$2,0)),0)</f>
        <v>112.6</v>
      </c>
      <c r="Q592" s="19">
        <f t="shared" ca="1" si="125"/>
        <v>12.273399999999999</v>
      </c>
      <c r="R592" s="19" t="str">
        <f ca="1">IFERROR(INDEX(VpD!$2:$2,MATCH(G592,VpD!$1:$1,1)),VpD!$I$2)</f>
        <v>1973-1978</v>
      </c>
      <c r="S592" s="1">
        <f ca="1">IFERROR(INDEX(VpD!$C$3:$I$27,MATCH(E592,VpD!$B$3:$B$27,0),MATCH(R592,VpD!$C$2:$I$2,0)),0)</f>
        <v>98</v>
      </c>
      <c r="T592" s="19">
        <f t="shared" ca="1" si="126"/>
        <v>10.682</v>
      </c>
      <c r="U592" s="14" t="str">
        <f t="shared" ca="1" si="127"/>
        <v xml:space="preserve">713721.33 </v>
      </c>
      <c r="V592" s="14" t="str">
        <f t="shared" ca="1" si="128"/>
        <v>6169547.88</v>
      </c>
      <c r="W592" s="14" t="str">
        <f t="shared" ca="1" si="129"/>
        <v>POINT(713721.33 6169547.88)</v>
      </c>
      <c r="X592" s="14" t="str">
        <f>IFERROR(INDEX(BygningOmraade!B:B,MATCH(A592,BygningOmraade!A:A,0)),"")</f>
        <v/>
      </c>
    </row>
    <row r="593" spans="1:24" s="14" customFormat="1" x14ac:dyDescent="0.25">
      <c r="A593" s="14">
        <f t="shared" si="117"/>
        <v>593</v>
      </c>
      <c r="B593" s="14" t="str">
        <f t="shared" ca="1" si="118"/>
        <v>1f9dc02d-9714-4f5d-8382-6c16a544f372</v>
      </c>
      <c r="C593" s="14" t="str">
        <f t="shared" ca="1" si="119"/>
        <v>0a3f507e-1d9d-32b8-e044-0003ba298018</v>
      </c>
      <c r="D593" s="14">
        <f t="shared" ca="1" si="120"/>
        <v>2540534</v>
      </c>
      <c r="E593" s="1">
        <f t="shared" ca="1" si="121"/>
        <v>120</v>
      </c>
      <c r="F593" s="1">
        <f t="shared" ca="1" si="122"/>
        <v>205</v>
      </c>
      <c r="G593" s="1">
        <f t="shared" ca="1" si="123"/>
        <v>2007</v>
      </c>
      <c r="H593" s="1" t="str">
        <f ca="1">IFERROR(INDEX(Varmeinstallation!B:B,MATCH(INDIRECT($A$1&amp;"L"&amp;A593)*1,Varmeinstallation!A:A,0)),"Ingen varmeinstallationer")</f>
        <v>Fjernvarme/blokvarme (radiatorsystemer eller varmluftanlæg)</v>
      </c>
      <c r="I593" s="1" t="str">
        <f ca="1">IFERROR(INDEX(Opvarmningsmiddel!B:B,MATCH(INDIRECT($A$1&amp;"M"&amp;A593)*1,Opvarmningsmiddel!A:A,0)),"")</f>
        <v/>
      </c>
      <c r="J593" s="1">
        <f t="shared" ca="1" si="124"/>
        <v>0</v>
      </c>
      <c r="K593" s="1" t="str">
        <f ca="1">IFERROR(INDEX(Relationstabel!$C$3:$K$10,MATCH(VALUE(INDIRECT($A$1&amp;"L"&amp;A593)),Relationstabel!$A$3:$A$10,0),MATCH(IFERROR(VALUE(INDIRECT($A$1&amp;"M"&amp;A593)),0),Relationstabel!$C$1:$K$1,0)),"Ingen varmeinstallationer")</f>
        <v>Fjernvarme/ Blokvarme</v>
      </c>
      <c r="L593" s="1" t="str">
        <f ca="1">INDEX(Anvendelseskode!B:B,MATCH($E593,Anvendelseskode!$A:$A,0))</f>
        <v>Fritliggende enfamilieshus (parcelhus)</v>
      </c>
      <c r="M593" s="1" t="str">
        <f ca="1">INDEX(Anvendelseskode!C:C,MATCH($E593,Anvendelseskode!$A:$A,0))</f>
        <v>Parcelhuse</v>
      </c>
      <c r="N593" s="1" t="str">
        <f ca="1">INDEX(Anvendelseskode!D:D,MATCH($E593,Anvendelseskode!$A:$A,0))</f>
        <v>Private husholdninger</v>
      </c>
      <c r="O593" s="1" t="str">
        <f ca="1">IFERROR(INDEX(SBi!$2:$2,MATCH(G593,SBi!$1:$1,1)),SBi!$K$2)</f>
        <v>Efter 2006</v>
      </c>
      <c r="P593" s="1">
        <f ca="1">IFERROR(INDEX(SBi!$C$3:$K$28,MATCH(E593,SBi!$B$3:$B$28,0),MATCH(O593,SBi!$C$2:$K$2,0)),0)</f>
        <v>67.3</v>
      </c>
      <c r="Q593" s="19">
        <f t="shared" ca="1" si="125"/>
        <v>13.7965</v>
      </c>
      <c r="R593" s="19" t="str">
        <f ca="1">IFERROR(INDEX(VpD!$2:$2,MATCH(G593,VpD!$1:$1,1)),VpD!$I$2)</f>
        <v>&gt;1998</v>
      </c>
      <c r="S593" s="1">
        <f ca="1">IFERROR(INDEX(VpD!$C$3:$I$27,MATCH(E593,VpD!$B$3:$B$27,0),MATCH(R593,VpD!$C$2:$I$2,0)),0)</f>
        <v>72</v>
      </c>
      <c r="T593" s="19">
        <f t="shared" ca="1" si="126"/>
        <v>14.76</v>
      </c>
      <c r="U593" s="14" t="str">
        <f t="shared" ca="1" si="127"/>
        <v xml:space="preserve">712136.92 </v>
      </c>
      <c r="V593" s="14" t="str">
        <f t="shared" ca="1" si="128"/>
        <v>6172110.86</v>
      </c>
      <c r="W593" s="14" t="str">
        <f t="shared" ca="1" si="129"/>
        <v>POINT(712136.92 6172110.86)</v>
      </c>
      <c r="X593" s="14" t="str">
        <f>IFERROR(INDEX(BygningOmraade!B:B,MATCH(A593,BygningOmraade!A:A,0)),"")</f>
        <v/>
      </c>
    </row>
    <row r="594" spans="1:24" s="14" customFormat="1" x14ac:dyDescent="0.25">
      <c r="A594" s="14">
        <f t="shared" si="117"/>
        <v>594</v>
      </c>
      <c r="B594" s="14" t="str">
        <f t="shared" ca="1" si="118"/>
        <v>1fa554a5-cfa3-4948-989b-a52b062026ca</v>
      </c>
      <c r="C594" s="14" t="str">
        <f t="shared" ca="1" si="119"/>
        <v>0a3f507e-1eca-32b8-e044-0003ba298018</v>
      </c>
      <c r="D594" s="14">
        <f t="shared" ca="1" si="120"/>
        <v>994997</v>
      </c>
      <c r="E594" s="1">
        <f t="shared" ca="1" si="121"/>
        <v>130</v>
      </c>
      <c r="F594" s="1">
        <f t="shared" ca="1" si="122"/>
        <v>110</v>
      </c>
      <c r="G594" s="1">
        <f t="shared" ca="1" si="123"/>
        <v>1973</v>
      </c>
      <c r="H594" s="1" t="str">
        <f ca="1">IFERROR(INDEX(Varmeinstallation!B:B,MATCH(INDIRECT($A$1&amp;"L"&amp;A594)*1,Varmeinstallation!A:A,0)),"Ingen varmeinstallationer")</f>
        <v>Fjernvarme/blokvarme (radiatorsystemer eller varmluftanlæg)</v>
      </c>
      <c r="I594" s="1" t="str">
        <f ca="1">IFERROR(INDEX(Opvarmningsmiddel!B:B,MATCH(INDIRECT($A$1&amp;"M"&amp;A594)*1,Opvarmningsmiddel!A:A,0)),"")</f>
        <v/>
      </c>
      <c r="J594" s="1">
        <f t="shared" ca="1" si="124"/>
        <v>0</v>
      </c>
      <c r="K594" s="1" t="str">
        <f ca="1">IFERROR(INDEX(Relationstabel!$C$3:$K$10,MATCH(VALUE(INDIRECT($A$1&amp;"L"&amp;A594)),Relationstabel!$A$3:$A$10,0),MATCH(IFERROR(VALUE(INDIRECT($A$1&amp;"M"&amp;A594)),0),Relationstabel!$C$1:$K$1,0)),"Ingen varmeinstallationer")</f>
        <v>Fjernvarme/ Blokvarme</v>
      </c>
      <c r="L594" s="1" t="str">
        <f ca="1">INDEX(Anvendelseskode!B:B,MATCH($E594,Anvendelseskode!$A:$A,0))</f>
        <v>Række-, kæde-, dobbelthus (lodret adskillelse mellem enhederne)</v>
      </c>
      <c r="M594" s="1" t="str">
        <f ca="1">INDEX(Anvendelseskode!C:C,MATCH($E594,Anvendelseskode!$A:$A,0))</f>
        <v>Række-, kæde og dobbelthuse</v>
      </c>
      <c r="N594" s="1" t="str">
        <f ca="1">INDEX(Anvendelseskode!D:D,MATCH($E594,Anvendelseskode!$A:$A,0))</f>
        <v>Private husholdninger</v>
      </c>
      <c r="O594" s="1" t="str">
        <f ca="1">IFERROR(INDEX(SBi!$2:$2,MATCH(G594,SBi!$1:$1,1)),SBi!$K$2)</f>
        <v>1973-1978</v>
      </c>
      <c r="P594" s="1">
        <f ca="1">IFERROR(INDEX(SBi!$C$3:$K$28,MATCH(E594,SBi!$B$3:$B$28,0),MATCH(O594,SBi!$C$2:$K$2,0)),0)</f>
        <v>112.6</v>
      </c>
      <c r="Q594" s="19">
        <f t="shared" ca="1" si="125"/>
        <v>12.385999999999999</v>
      </c>
      <c r="R594" s="19" t="str">
        <f ca="1">IFERROR(INDEX(VpD!$2:$2,MATCH(G594,VpD!$1:$1,1)),VpD!$I$2)</f>
        <v>1973-1978</v>
      </c>
      <c r="S594" s="1">
        <f ca="1">IFERROR(INDEX(VpD!$C$3:$I$27,MATCH(E594,VpD!$B$3:$B$27,0),MATCH(R594,VpD!$C$2:$I$2,0)),0)</f>
        <v>98</v>
      </c>
      <c r="T594" s="19">
        <f t="shared" ca="1" si="126"/>
        <v>10.78</v>
      </c>
      <c r="U594" s="14" t="str">
        <f t="shared" ca="1" si="127"/>
        <v xml:space="preserve">711712.74 </v>
      </c>
      <c r="V594" s="14" t="str">
        <f t="shared" ca="1" si="128"/>
        <v>6172031.58</v>
      </c>
      <c r="W594" s="14" t="str">
        <f t="shared" ca="1" si="129"/>
        <v>POINT(711712.74 6172031.58)</v>
      </c>
      <c r="X594" s="14" t="str">
        <f>IFERROR(INDEX(BygningOmraade!B:B,MATCH(A594,BygningOmraade!A:A,0)),"")</f>
        <v/>
      </c>
    </row>
    <row r="595" spans="1:24" s="14" customFormat="1" x14ac:dyDescent="0.25">
      <c r="A595" s="14">
        <f t="shared" si="117"/>
        <v>595</v>
      </c>
      <c r="B595" s="14" t="str">
        <f t="shared" ca="1" si="118"/>
        <v>1fafd60f-9860-4a12-9720-6928ed82a29c</v>
      </c>
      <c r="C595" s="14" t="str">
        <f t="shared" ca="1" si="119"/>
        <v>0a3f507e-248d-32b8-e044-0003ba298018</v>
      </c>
      <c r="D595" s="14">
        <f t="shared" ca="1" si="120"/>
        <v>995276</v>
      </c>
      <c r="E595" s="1">
        <f t="shared" ca="1" si="121"/>
        <v>230</v>
      </c>
      <c r="F595" s="1">
        <f t="shared" ca="1" si="122"/>
        <v>12</v>
      </c>
      <c r="G595" s="1">
        <f t="shared" ca="1" si="123"/>
        <v>1985</v>
      </c>
      <c r="H595" s="1" t="str">
        <f ca="1">IFERROR(INDEX(Varmeinstallation!B:B,MATCH(INDIRECT($A$1&amp;"L"&amp;A595)*1,Varmeinstallation!A:A,0)),"Ingen varmeinstallationer")</f>
        <v>Ingen varmeinstallationer</v>
      </c>
      <c r="I595" s="1" t="str">
        <f ca="1">IFERROR(INDEX(Opvarmningsmiddel!B:B,MATCH(INDIRECT($A$1&amp;"M"&amp;A595)*1,Opvarmningsmiddel!A:A,0)),"")</f>
        <v/>
      </c>
      <c r="J595" s="1">
        <f t="shared" ca="1" si="124"/>
        <v>0</v>
      </c>
      <c r="K595" s="1" t="str">
        <f ca="1">IFERROR(INDEX(Relationstabel!$C$3:$K$10,MATCH(VALUE(INDIRECT($A$1&amp;"L"&amp;A595)),Relationstabel!$A$3:$A$10,0),MATCH(IFERROR(VALUE(INDIRECT($A$1&amp;"M"&amp;A595)),0),Relationstabel!$C$1:$K$1,0)),"Ingen varmeinstallationer")</f>
        <v>Ingen varmeinstallation</v>
      </c>
      <c r="L595" s="1" t="str">
        <f ca="1">INDEX(Anvendelseskode!B:B,MATCH($E595,Anvendelseskode!$A:$A,0))</f>
        <v>El-, gas-, vand- eller varmeværk forbrændingsanstalt m.v..</v>
      </c>
      <c r="M595" s="1" t="str">
        <f ca="1">INDEX(Anvendelseskode!C:C,MATCH($E595,Anvendelseskode!$A:$A,0))</f>
        <v>El-, gas-, vand- og varmeværker</v>
      </c>
      <c r="N595" s="1" t="str">
        <f ca="1">INDEX(Anvendelseskode!D:D,MATCH($E595,Anvendelseskode!$A:$A,0))</f>
        <v>Industri</v>
      </c>
      <c r="O595" s="1" t="str">
        <f ca="1">IFERROR(INDEX(SBi!$2:$2,MATCH(G595,SBi!$1:$1,1)),SBi!$K$2)</f>
        <v>1979-1998</v>
      </c>
      <c r="P595" s="1">
        <f ca="1">IFERROR(INDEX(SBi!$C$3:$K$28,MATCH(E595,SBi!$B$3:$B$28,0),MATCH(O595,SBi!$C$2:$K$2,0)),0)</f>
        <v>66</v>
      </c>
      <c r="Q595" s="19">
        <f t="shared" ca="1" si="125"/>
        <v>0.79200000000000004</v>
      </c>
      <c r="R595" s="19" t="str">
        <f ca="1">IFERROR(INDEX(VpD!$2:$2,MATCH(G595,VpD!$1:$1,1)),VpD!$I$2)</f>
        <v>1979-1998</v>
      </c>
      <c r="S595" s="1">
        <f ca="1">IFERROR(INDEX(VpD!$C$3:$I$27,MATCH(E595,VpD!$B$3:$B$27,0),MATCH(R595,VpD!$C$2:$I$2,0)),0)</f>
        <v>66</v>
      </c>
      <c r="T595" s="19">
        <f t="shared" ca="1" si="126"/>
        <v>0.79200000000000004</v>
      </c>
      <c r="U595" s="14" t="str">
        <f t="shared" ca="1" si="127"/>
        <v xml:space="preserve">711845.93 </v>
      </c>
      <c r="V595" s="14" t="str">
        <f t="shared" ca="1" si="128"/>
        <v>6170199.99</v>
      </c>
      <c r="W595" s="14" t="str">
        <f t="shared" ca="1" si="129"/>
        <v>POINT(711845.93 6170199.99)</v>
      </c>
      <c r="X595" s="14" t="str">
        <f>IFERROR(INDEX(BygningOmraade!B:B,MATCH(A595,BygningOmraade!A:A,0)),"")</f>
        <v/>
      </c>
    </row>
    <row r="596" spans="1:24" s="14" customFormat="1" x14ac:dyDescent="0.25">
      <c r="A596" s="14">
        <f t="shared" si="117"/>
        <v>596</v>
      </c>
      <c r="B596" s="14" t="str">
        <f t="shared" ca="1" si="118"/>
        <v>1fb6907b-80b0-4ec8-b322-7ef54e02a078</v>
      </c>
      <c r="C596" s="14" t="str">
        <f t="shared" ca="1" si="119"/>
        <v>0a3f507e-22ce-32b8-e044-0003ba298018</v>
      </c>
      <c r="D596" s="14">
        <f t="shared" ca="1" si="120"/>
        <v>995609</v>
      </c>
      <c r="E596" s="1">
        <f t="shared" ca="1" si="121"/>
        <v>120</v>
      </c>
      <c r="F596" s="1">
        <f t="shared" ca="1" si="122"/>
        <v>163</v>
      </c>
      <c r="G596" s="1">
        <f t="shared" ca="1" si="123"/>
        <v>1969</v>
      </c>
      <c r="H596" s="1" t="str">
        <f ca="1">IFERROR(INDEX(Varmeinstallation!B:B,MATCH(INDIRECT($A$1&amp;"L"&amp;A596)*1,Varmeinstallation!A:A,0)),"Ingen varmeinstallationer")</f>
        <v>Centralvarme fra eget anlæg, et-kammer fyr</v>
      </c>
      <c r="I596" s="1" t="str">
        <f ca="1">IFERROR(INDEX(Opvarmningsmiddel!B:B,MATCH(INDIRECT($A$1&amp;"M"&amp;A596)*1,Opvarmningsmiddel!A:A,0)),"")</f>
        <v>Naturgas</v>
      </c>
      <c r="J596" s="1">
        <f t="shared" ca="1" si="124"/>
        <v>0</v>
      </c>
      <c r="K596" s="1" t="str">
        <f ca="1">IFERROR(INDEX(Relationstabel!$C$3:$K$10,MATCH(VALUE(INDIRECT($A$1&amp;"L"&amp;A596)),Relationstabel!$A$3:$A$10,0),MATCH(IFERROR(VALUE(INDIRECT($A$1&amp;"M"&amp;A596)),0),Relationstabel!$C$1:$K$1,0)),"Ingen varmeinstallationer")</f>
        <v>Naturgas</v>
      </c>
      <c r="L596" s="1" t="str">
        <f ca="1">INDEX(Anvendelseskode!B:B,MATCH($E596,Anvendelseskode!$A:$A,0))</f>
        <v>Fritliggende enfamilieshus (parcelhus)</v>
      </c>
      <c r="M596" s="1" t="str">
        <f ca="1">INDEX(Anvendelseskode!C:C,MATCH($E596,Anvendelseskode!$A:$A,0))</f>
        <v>Parcelhuse</v>
      </c>
      <c r="N596" s="1" t="str">
        <f ca="1">INDEX(Anvendelseskode!D:D,MATCH($E596,Anvendelseskode!$A:$A,0))</f>
        <v>Private husholdninger</v>
      </c>
      <c r="O596" s="1" t="str">
        <f ca="1">IFERROR(INDEX(SBi!$2:$2,MATCH(G596,SBi!$1:$1,1)),SBi!$K$2)</f>
        <v>1961-1972</v>
      </c>
      <c r="P596" s="1">
        <f ca="1">IFERROR(INDEX(SBi!$C$3:$K$28,MATCH(E596,SBi!$B$3:$B$28,0),MATCH(O596,SBi!$C$2:$K$2,0)),0)</f>
        <v>134.30000000000001</v>
      </c>
      <c r="Q596" s="19">
        <f t="shared" ca="1" si="125"/>
        <v>21.890900000000002</v>
      </c>
      <c r="R596" s="19" t="str">
        <f ca="1">IFERROR(INDEX(VpD!$2:$2,MATCH(G596,VpD!$1:$1,1)),VpD!$I$2)</f>
        <v>1961-1972</v>
      </c>
      <c r="S596" s="1">
        <f ca="1">IFERROR(INDEX(VpD!$C$3:$I$27,MATCH(E596,VpD!$B$3:$B$27,0),MATCH(R596,VpD!$C$2:$I$2,0)),0)</f>
        <v>143</v>
      </c>
      <c r="T596" s="19">
        <f t="shared" ca="1" si="126"/>
        <v>23.309000000000001</v>
      </c>
      <c r="U596" s="14" t="str">
        <f t="shared" ca="1" si="127"/>
        <v xml:space="preserve">711861.61 </v>
      </c>
      <c r="V596" s="14" t="str">
        <f t="shared" ca="1" si="128"/>
        <v>6172089.42</v>
      </c>
      <c r="W596" s="14" t="str">
        <f t="shared" ca="1" si="129"/>
        <v>POINT(711861.61 6172089.42)</v>
      </c>
      <c r="X596" s="14" t="str">
        <f>IFERROR(INDEX(BygningOmraade!B:B,MATCH(A596,BygningOmraade!A:A,0)),"")</f>
        <v/>
      </c>
    </row>
    <row r="597" spans="1:24" s="14" customFormat="1" x14ac:dyDescent="0.25">
      <c r="A597" s="14">
        <f t="shared" si="117"/>
        <v>597</v>
      </c>
      <c r="B597" s="14" t="str">
        <f t="shared" ca="1" si="118"/>
        <v>1fb832aa-ef88-46b3-a51e-aed4d86d26ac</v>
      </c>
      <c r="C597" s="14" t="str">
        <f t="shared" ca="1" si="119"/>
        <v>0a3f507e-1a5d-32b8-e044-0003ba298018</v>
      </c>
      <c r="D597" s="14">
        <f t="shared" ca="1" si="120"/>
        <v>997376</v>
      </c>
      <c r="E597" s="1">
        <f t="shared" ca="1" si="121"/>
        <v>120</v>
      </c>
      <c r="F597" s="1">
        <f t="shared" ca="1" si="122"/>
        <v>157</v>
      </c>
      <c r="G597" s="1">
        <f t="shared" ca="1" si="123"/>
        <v>1987</v>
      </c>
      <c r="H597" s="1" t="str">
        <f ca="1">IFERROR(INDEX(Varmeinstallation!B:B,MATCH(INDIRECT($A$1&amp;"L"&amp;A597)*1,Varmeinstallation!A:A,0)),"Ingen varmeinstallationer")</f>
        <v>Centralvarme fra eget anlæg, et-kammer fyr</v>
      </c>
      <c r="I597" s="1" t="str">
        <f ca="1">IFERROR(INDEX(Opvarmningsmiddel!B:B,MATCH(INDIRECT($A$1&amp;"M"&amp;A597)*1,Opvarmningsmiddel!A:A,0)),"")</f>
        <v>Naturgas</v>
      </c>
      <c r="J597" s="1">
        <f t="shared" ca="1" si="124"/>
        <v>2</v>
      </c>
      <c r="K597" s="1" t="str">
        <f ca="1">IFERROR(INDEX(Relationstabel!$C$3:$K$10,MATCH(VALUE(INDIRECT($A$1&amp;"L"&amp;A597)),Relationstabel!$A$3:$A$10,0),MATCH(IFERROR(VALUE(INDIRECT($A$1&amp;"M"&amp;A597)),0),Relationstabel!$C$1:$K$1,0)),"Ingen varmeinstallationer")</f>
        <v>Naturgas</v>
      </c>
      <c r="L597" s="1" t="str">
        <f ca="1">INDEX(Anvendelseskode!B:B,MATCH($E597,Anvendelseskode!$A:$A,0))</f>
        <v>Fritliggende enfamilieshus (parcelhus)</v>
      </c>
      <c r="M597" s="1" t="str">
        <f ca="1">INDEX(Anvendelseskode!C:C,MATCH($E597,Anvendelseskode!$A:$A,0))</f>
        <v>Parcelhuse</v>
      </c>
      <c r="N597" s="1" t="str">
        <f ca="1">INDEX(Anvendelseskode!D:D,MATCH($E597,Anvendelseskode!$A:$A,0))</f>
        <v>Private husholdninger</v>
      </c>
      <c r="O597" s="1" t="str">
        <f ca="1">IFERROR(INDEX(SBi!$2:$2,MATCH(G597,SBi!$1:$1,1)),SBi!$K$2)</f>
        <v>1979-1998</v>
      </c>
      <c r="P597" s="1">
        <f ca="1">IFERROR(INDEX(SBi!$C$3:$K$28,MATCH(E597,SBi!$B$3:$B$28,0),MATCH(O597,SBi!$C$2:$K$2,0)),0)</f>
        <v>105.4</v>
      </c>
      <c r="Q597" s="19">
        <f t="shared" ca="1" si="125"/>
        <v>16.547799999999999</v>
      </c>
      <c r="R597" s="19" t="str">
        <f ca="1">IFERROR(INDEX(VpD!$2:$2,MATCH(G597,VpD!$1:$1,1)),VpD!$I$2)</f>
        <v>1979-1998</v>
      </c>
      <c r="S597" s="1">
        <f ca="1">IFERROR(INDEX(VpD!$C$3:$I$27,MATCH(E597,VpD!$B$3:$B$27,0),MATCH(R597,VpD!$C$2:$I$2,0)),0)</f>
        <v>90</v>
      </c>
      <c r="T597" s="19">
        <f t="shared" ca="1" si="126"/>
        <v>14.13</v>
      </c>
      <c r="U597" s="14" t="str">
        <f t="shared" ca="1" si="127"/>
        <v xml:space="preserve">714073.08 </v>
      </c>
      <c r="V597" s="14" t="str">
        <f t="shared" ca="1" si="128"/>
        <v>6169146.74</v>
      </c>
      <c r="W597" s="14" t="str">
        <f t="shared" ca="1" si="129"/>
        <v>POINT(714073.08 6169146.74)</v>
      </c>
      <c r="X597" s="14" t="str">
        <f>IFERROR(INDEX(BygningOmraade!B:B,MATCH(A597,BygningOmraade!A:A,0)),"")</f>
        <v/>
      </c>
    </row>
    <row r="598" spans="1:24" s="14" customFormat="1" x14ac:dyDescent="0.25">
      <c r="A598" s="14">
        <f t="shared" si="117"/>
        <v>598</v>
      </c>
      <c r="B598" s="14" t="str">
        <f t="shared" ca="1" si="118"/>
        <v>1fccb252-4657-4894-a5a8-fcddbb9c61e6</v>
      </c>
      <c r="C598" s="14" t="str">
        <f t="shared" ca="1" si="119"/>
        <v>0a3f507e-2397-32b8-e044-0003ba298018</v>
      </c>
      <c r="D598" s="14">
        <f t="shared" ca="1" si="120"/>
        <v>996571</v>
      </c>
      <c r="E598" s="1">
        <f t="shared" ca="1" si="121"/>
        <v>120</v>
      </c>
      <c r="F598" s="1">
        <f t="shared" ca="1" si="122"/>
        <v>144</v>
      </c>
      <c r="G598" s="1">
        <f t="shared" ca="1" si="123"/>
        <v>2017</v>
      </c>
      <c r="H598" s="1" t="str">
        <f ca="1">IFERROR(INDEX(Varmeinstallation!B:B,MATCH(INDIRECT($A$1&amp;"L"&amp;A598)*1,Varmeinstallation!A:A,0)),"Ingen varmeinstallationer")</f>
        <v>Elovne, elpaneler</v>
      </c>
      <c r="I598" s="1" t="str">
        <f ca="1">IFERROR(INDEX(Opvarmningsmiddel!B:B,MATCH(INDIRECT($A$1&amp;"M"&amp;A598)*1,Opvarmningsmiddel!A:A,0)),"")</f>
        <v>Elektricitet</v>
      </c>
      <c r="J598" s="1">
        <f t="shared" ca="1" si="124"/>
        <v>0</v>
      </c>
      <c r="K598" s="1" t="str">
        <f ca="1">IFERROR(INDEX(Relationstabel!$C$3:$K$10,MATCH(VALUE(INDIRECT($A$1&amp;"L"&amp;A598)),Relationstabel!$A$3:$A$10,0),MATCH(IFERROR(VALUE(INDIRECT($A$1&amp;"M"&amp;A598)),0),Relationstabel!$C$1:$K$1,0)),"Ingen varmeinstallationer")</f>
        <v>Elvarme</v>
      </c>
      <c r="L598" s="1" t="str">
        <f ca="1">INDEX(Anvendelseskode!B:B,MATCH($E598,Anvendelseskode!$A:$A,0))</f>
        <v>Fritliggende enfamilieshus (parcelhus)</v>
      </c>
      <c r="M598" s="1" t="str">
        <f ca="1">INDEX(Anvendelseskode!C:C,MATCH($E598,Anvendelseskode!$A:$A,0))</f>
        <v>Parcelhuse</v>
      </c>
      <c r="N598" s="1" t="str">
        <f ca="1">INDEX(Anvendelseskode!D:D,MATCH($E598,Anvendelseskode!$A:$A,0))</f>
        <v>Private husholdninger</v>
      </c>
      <c r="O598" s="1" t="str">
        <f ca="1">IFERROR(INDEX(SBi!$2:$2,MATCH(G598,SBi!$1:$1,1)),SBi!$K$2)</f>
        <v>Efter 2006</v>
      </c>
      <c r="P598" s="1">
        <f ca="1">IFERROR(INDEX(SBi!$C$3:$K$28,MATCH(E598,SBi!$B$3:$B$28,0),MATCH(O598,SBi!$C$2:$K$2,0)),0)</f>
        <v>67.3</v>
      </c>
      <c r="Q598" s="19">
        <f t="shared" ca="1" si="125"/>
        <v>9.6911999999999985</v>
      </c>
      <c r="R598" s="19" t="str">
        <f ca="1">IFERROR(INDEX(VpD!$2:$2,MATCH(G598,VpD!$1:$1,1)),VpD!$I$2)</f>
        <v>&gt;1998</v>
      </c>
      <c r="S598" s="1">
        <f ca="1">IFERROR(INDEX(VpD!$C$3:$I$27,MATCH(E598,VpD!$B$3:$B$27,0),MATCH(R598,VpD!$C$2:$I$2,0)),0)</f>
        <v>72</v>
      </c>
      <c r="T598" s="19">
        <f t="shared" ca="1" si="126"/>
        <v>10.368</v>
      </c>
      <c r="U598" s="14" t="str">
        <f t="shared" ca="1" si="127"/>
        <v xml:space="preserve">713203.12 </v>
      </c>
      <c r="V598" s="14" t="str">
        <f t="shared" ca="1" si="128"/>
        <v>6168552.34</v>
      </c>
      <c r="W598" s="14" t="str">
        <f t="shared" ca="1" si="129"/>
        <v>POINT(713203.12 6168552.34)</v>
      </c>
      <c r="X598" s="14" t="str">
        <f>IFERROR(INDEX(BygningOmraade!B:B,MATCH(A598,BygningOmraade!A:A,0)),"")</f>
        <v/>
      </c>
    </row>
    <row r="599" spans="1:24" s="14" customFormat="1" x14ac:dyDescent="0.25">
      <c r="A599" s="14">
        <f t="shared" si="117"/>
        <v>599</v>
      </c>
      <c r="B599" s="14" t="str">
        <f t="shared" ca="1" si="118"/>
        <v>1fecb839-d776-4fe3-8a8c-5e3a676fa021</v>
      </c>
      <c r="C599" s="14" t="str">
        <f t="shared" ca="1" si="119"/>
        <v>0a3f507e-172f-32b8-e044-0003ba298018</v>
      </c>
      <c r="D599" s="14">
        <f t="shared" ca="1" si="120"/>
        <v>996326</v>
      </c>
      <c r="E599" s="1">
        <f t="shared" ca="1" si="121"/>
        <v>140</v>
      </c>
      <c r="F599" s="1">
        <f t="shared" ca="1" si="122"/>
        <v>1578</v>
      </c>
      <c r="G599" s="1">
        <f t="shared" ca="1" si="123"/>
        <v>1966</v>
      </c>
      <c r="H599" s="1" t="str">
        <f ca="1">IFERROR(INDEX(Varmeinstallation!B:B,MATCH(INDIRECT($A$1&amp;"L"&amp;A599)*1,Varmeinstallation!A:A,0)),"Ingen varmeinstallationer")</f>
        <v>Fjernvarme/blokvarme (radiatorsystemer eller varmluftanlæg)</v>
      </c>
      <c r="I599" s="1" t="str">
        <f ca="1">IFERROR(INDEX(Opvarmningsmiddel!B:B,MATCH(INDIRECT($A$1&amp;"M"&amp;A599)*1,Opvarmningsmiddel!A:A,0)),"")</f>
        <v/>
      </c>
      <c r="J599" s="1">
        <f t="shared" ca="1" si="124"/>
        <v>0</v>
      </c>
      <c r="K599" s="1" t="str">
        <f ca="1">IFERROR(INDEX(Relationstabel!$C$3:$K$10,MATCH(VALUE(INDIRECT($A$1&amp;"L"&amp;A599)),Relationstabel!$A$3:$A$10,0),MATCH(IFERROR(VALUE(INDIRECT($A$1&amp;"M"&amp;A599)),0),Relationstabel!$C$1:$K$1,0)),"Ingen varmeinstallationer")</f>
        <v>Fjernvarme/ Blokvarme</v>
      </c>
      <c r="L599" s="1" t="str">
        <f ca="1">INDEX(Anvendelseskode!B:B,MATCH($E599,Anvendelseskode!$A:$A,0))</f>
        <v>Etageboligbebyggelse</v>
      </c>
      <c r="M599" s="1" t="str">
        <f ca="1">INDEX(Anvendelseskode!C:C,MATCH($E599,Anvendelseskode!$A:$A,0))</f>
        <v>Etageboligbebyggelse</v>
      </c>
      <c r="N599" s="1" t="str">
        <f ca="1">INDEX(Anvendelseskode!D:D,MATCH($E599,Anvendelseskode!$A:$A,0))</f>
        <v>Private husholdninger</v>
      </c>
      <c r="O599" s="1" t="str">
        <f ca="1">IFERROR(INDEX(SBi!$2:$2,MATCH(G599,SBi!$1:$1,1)),SBi!$K$2)</f>
        <v>1961-1972</v>
      </c>
      <c r="P599" s="1">
        <f ca="1">IFERROR(INDEX(SBi!$C$3:$K$28,MATCH(E599,SBi!$B$3:$B$28,0),MATCH(O599,SBi!$C$2:$K$2,0)),0)</f>
        <v>132.30000000000001</v>
      </c>
      <c r="Q599" s="19">
        <f t="shared" ca="1" si="125"/>
        <v>208.76940000000002</v>
      </c>
      <c r="R599" s="19" t="str">
        <f ca="1">IFERROR(INDEX(VpD!$2:$2,MATCH(G599,VpD!$1:$1,1)),VpD!$I$2)</f>
        <v>1961-1972</v>
      </c>
      <c r="S599" s="1">
        <f ca="1">IFERROR(INDEX(VpD!$C$3:$I$27,MATCH(E599,VpD!$B$3:$B$27,0),MATCH(R599,VpD!$C$2:$I$2,0)),0)</f>
        <v>126</v>
      </c>
      <c r="T599" s="19">
        <f t="shared" ca="1" si="126"/>
        <v>198.828</v>
      </c>
      <c r="U599" s="14" t="str">
        <f t="shared" ca="1" si="127"/>
        <v xml:space="preserve">713006.48 </v>
      </c>
      <c r="V599" s="14" t="str">
        <f t="shared" ca="1" si="128"/>
        <v>6169671.2</v>
      </c>
      <c r="W599" s="14" t="str">
        <f t="shared" ca="1" si="129"/>
        <v>POINT(713006.48 6169671.2)</v>
      </c>
      <c r="X599" s="14" t="str">
        <f>IFERROR(INDEX(BygningOmraade!B:B,MATCH(A599,BygningOmraade!A:A,0)),"")</f>
        <v/>
      </c>
    </row>
    <row r="600" spans="1:24" s="14" customFormat="1" x14ac:dyDescent="0.25">
      <c r="A600" s="14">
        <f t="shared" si="117"/>
        <v>600</v>
      </c>
      <c r="B600" s="14" t="str">
        <f t="shared" ca="1" si="118"/>
        <v>20084430-5e4a-4df6-bf44-f14e743fbdb0</v>
      </c>
      <c r="C600" s="14" t="str">
        <f t="shared" ca="1" si="119"/>
        <v>0a3f507e-23df-32b8-e044-0003ba298018</v>
      </c>
      <c r="D600" s="14">
        <f t="shared" ca="1" si="120"/>
        <v>996149</v>
      </c>
      <c r="E600" s="1">
        <f t="shared" ca="1" si="121"/>
        <v>120</v>
      </c>
      <c r="F600" s="1">
        <f t="shared" ca="1" si="122"/>
        <v>178</v>
      </c>
      <c r="G600" s="1">
        <f t="shared" ca="1" si="123"/>
        <v>1981</v>
      </c>
      <c r="H600" s="1" t="str">
        <f ca="1">IFERROR(INDEX(Varmeinstallation!B:B,MATCH(INDIRECT($A$1&amp;"L"&amp;A600)*1,Varmeinstallation!A:A,0)),"Ingen varmeinstallationer")</f>
        <v>Elovne, elpaneler</v>
      </c>
      <c r="I600" s="1" t="str">
        <f ca="1">IFERROR(INDEX(Opvarmningsmiddel!B:B,MATCH(INDIRECT($A$1&amp;"M"&amp;A600)*1,Opvarmningsmiddel!A:A,0)),"")</f>
        <v>Elektricitet</v>
      </c>
      <c r="J600" s="1">
        <f t="shared" ca="1" si="124"/>
        <v>1</v>
      </c>
      <c r="K600" s="1" t="str">
        <f ca="1">IFERROR(INDEX(Relationstabel!$C$3:$K$10,MATCH(VALUE(INDIRECT($A$1&amp;"L"&amp;A600)),Relationstabel!$A$3:$A$10,0),MATCH(IFERROR(VALUE(INDIRECT($A$1&amp;"M"&amp;A600)),0),Relationstabel!$C$1:$K$1,0)),"Ingen varmeinstallationer")</f>
        <v>Elvarme</v>
      </c>
      <c r="L600" s="1" t="str">
        <f ca="1">INDEX(Anvendelseskode!B:B,MATCH($E600,Anvendelseskode!$A:$A,0))</f>
        <v>Fritliggende enfamilieshus (parcelhus)</v>
      </c>
      <c r="M600" s="1" t="str">
        <f ca="1">INDEX(Anvendelseskode!C:C,MATCH($E600,Anvendelseskode!$A:$A,0))</f>
        <v>Parcelhuse</v>
      </c>
      <c r="N600" s="1" t="str">
        <f ca="1">INDEX(Anvendelseskode!D:D,MATCH($E600,Anvendelseskode!$A:$A,0))</f>
        <v>Private husholdninger</v>
      </c>
      <c r="O600" s="1" t="str">
        <f ca="1">IFERROR(INDEX(SBi!$2:$2,MATCH(G600,SBi!$1:$1,1)),SBi!$K$2)</f>
        <v>1979-1998</v>
      </c>
      <c r="P600" s="1">
        <f ca="1">IFERROR(INDEX(SBi!$C$3:$K$28,MATCH(E600,SBi!$B$3:$B$28,0),MATCH(O600,SBi!$C$2:$K$2,0)),0)</f>
        <v>105.4</v>
      </c>
      <c r="Q600" s="19">
        <f t="shared" ca="1" si="125"/>
        <v>18.761200000000002</v>
      </c>
      <c r="R600" s="19" t="str">
        <f ca="1">IFERROR(INDEX(VpD!$2:$2,MATCH(G600,VpD!$1:$1,1)),VpD!$I$2)</f>
        <v>1979-1998</v>
      </c>
      <c r="S600" s="1">
        <f ca="1">IFERROR(INDEX(VpD!$C$3:$I$27,MATCH(E600,VpD!$B$3:$B$27,0),MATCH(R600,VpD!$C$2:$I$2,0)),0)</f>
        <v>90</v>
      </c>
      <c r="T600" s="19">
        <f t="shared" ca="1" si="126"/>
        <v>16.02</v>
      </c>
      <c r="U600" s="14" t="str">
        <f t="shared" ca="1" si="127"/>
        <v xml:space="preserve">713123.8 </v>
      </c>
      <c r="V600" s="14" t="str">
        <f t="shared" ca="1" si="128"/>
        <v>6168466.79</v>
      </c>
      <c r="W600" s="14" t="str">
        <f t="shared" ca="1" si="129"/>
        <v>POINT(713123.8 6168466.79)</v>
      </c>
      <c r="X600" s="14" t="str">
        <f>IFERROR(INDEX(BygningOmraade!B:B,MATCH(A600,BygningOmraade!A:A,0)),"")</f>
        <v/>
      </c>
    </row>
    <row r="601" spans="1:24" s="14" customFormat="1" x14ac:dyDescent="0.25">
      <c r="A601" s="14">
        <f t="shared" si="117"/>
        <v>601</v>
      </c>
      <c r="B601" s="14" t="str">
        <f t="shared" ca="1" si="118"/>
        <v>202e34a1-0a19-43e1-8e78-382c18edd6f7</v>
      </c>
      <c r="C601" s="14" t="str">
        <f t="shared" ca="1" si="119"/>
        <v>0a3f507e-171d-32b8-e044-0003ba298018</v>
      </c>
      <c r="D601" s="14">
        <f t="shared" ca="1" si="120"/>
        <v>996364</v>
      </c>
      <c r="E601" s="1">
        <f t="shared" ca="1" si="121"/>
        <v>120</v>
      </c>
      <c r="F601" s="1">
        <f t="shared" ca="1" si="122"/>
        <v>144</v>
      </c>
      <c r="G601" s="1">
        <f t="shared" ca="1" si="123"/>
        <v>1962</v>
      </c>
      <c r="H601" s="1" t="str">
        <f ca="1">IFERROR(INDEX(Varmeinstallation!B:B,MATCH(INDIRECT($A$1&amp;"L"&amp;A601)*1,Varmeinstallation!A:A,0)),"Ingen varmeinstallationer")</f>
        <v>Centralvarme fra eget anlæg, et-kammer fyr</v>
      </c>
      <c r="I601" s="1" t="str">
        <f ca="1">IFERROR(INDEX(Opvarmningsmiddel!B:B,MATCH(INDIRECT($A$1&amp;"M"&amp;A601)*1,Opvarmningsmiddel!A:A,0)),"")</f>
        <v>Naturgas</v>
      </c>
      <c r="J601" s="1">
        <f t="shared" ca="1" si="124"/>
        <v>2</v>
      </c>
      <c r="K601" s="1" t="str">
        <f ca="1">IFERROR(INDEX(Relationstabel!$C$3:$K$10,MATCH(VALUE(INDIRECT($A$1&amp;"L"&amp;A601)),Relationstabel!$A$3:$A$10,0),MATCH(IFERROR(VALUE(INDIRECT($A$1&amp;"M"&amp;A601)),0),Relationstabel!$C$1:$K$1,0)),"Ingen varmeinstallationer")</f>
        <v>Naturgas</v>
      </c>
      <c r="L601" s="1" t="str">
        <f ca="1">INDEX(Anvendelseskode!B:B,MATCH($E601,Anvendelseskode!$A:$A,0))</f>
        <v>Fritliggende enfamilieshus (parcelhus)</v>
      </c>
      <c r="M601" s="1" t="str">
        <f ca="1">INDEX(Anvendelseskode!C:C,MATCH($E601,Anvendelseskode!$A:$A,0))</f>
        <v>Parcelhuse</v>
      </c>
      <c r="N601" s="1" t="str">
        <f ca="1">INDEX(Anvendelseskode!D:D,MATCH($E601,Anvendelseskode!$A:$A,0))</f>
        <v>Private husholdninger</v>
      </c>
      <c r="O601" s="1" t="str">
        <f ca="1">IFERROR(INDEX(SBi!$2:$2,MATCH(G601,SBi!$1:$1,1)),SBi!$K$2)</f>
        <v>1961-1972</v>
      </c>
      <c r="P601" s="1">
        <f ca="1">IFERROR(INDEX(SBi!$C$3:$K$28,MATCH(E601,SBi!$B$3:$B$28,0),MATCH(O601,SBi!$C$2:$K$2,0)),0)</f>
        <v>134.30000000000001</v>
      </c>
      <c r="Q601" s="19">
        <f t="shared" ca="1" si="125"/>
        <v>19.339200000000002</v>
      </c>
      <c r="R601" s="19" t="str">
        <f ca="1">IFERROR(INDEX(VpD!$2:$2,MATCH(G601,VpD!$1:$1,1)),VpD!$I$2)</f>
        <v>1961-1972</v>
      </c>
      <c r="S601" s="1">
        <f ca="1">IFERROR(INDEX(VpD!$C$3:$I$27,MATCH(E601,VpD!$B$3:$B$27,0),MATCH(R601,VpD!$C$2:$I$2,0)),0)</f>
        <v>143</v>
      </c>
      <c r="T601" s="19">
        <f t="shared" ca="1" si="126"/>
        <v>20.591999999999999</v>
      </c>
      <c r="U601" s="14" t="str">
        <f t="shared" ca="1" si="127"/>
        <v xml:space="preserve">712895.5 </v>
      </c>
      <c r="V601" s="14" t="str">
        <f t="shared" ca="1" si="128"/>
        <v>6168970.45</v>
      </c>
      <c r="W601" s="14" t="str">
        <f t="shared" ca="1" si="129"/>
        <v>POINT(712895.5 6168970.45)</v>
      </c>
      <c r="X601" s="14" t="str">
        <f>IFERROR(INDEX(BygningOmraade!B:B,MATCH(A601,BygningOmraade!A:A,0)),"")</f>
        <v/>
      </c>
    </row>
    <row r="602" spans="1:24" s="14" customFormat="1" x14ac:dyDescent="0.25">
      <c r="A602" s="14">
        <f t="shared" si="117"/>
        <v>602</v>
      </c>
      <c r="B602" s="14" t="str">
        <f t="shared" ca="1" si="118"/>
        <v>203f2b1f-788b-4390-93f4-489fbabb6bee</v>
      </c>
      <c r="C602" s="14" t="str">
        <f t="shared" ca="1" si="119"/>
        <v>0a3f507e-1fca-32b8-e044-0003ba298018</v>
      </c>
      <c r="D602" s="14">
        <f t="shared" ca="1" si="120"/>
        <v>994036</v>
      </c>
      <c r="E602" s="1">
        <f t="shared" ca="1" si="121"/>
        <v>120</v>
      </c>
      <c r="F602" s="1">
        <f t="shared" ca="1" si="122"/>
        <v>119</v>
      </c>
      <c r="G602" s="1">
        <f t="shared" ca="1" si="123"/>
        <v>1992</v>
      </c>
      <c r="H602" s="1" t="str">
        <f ca="1">IFERROR(INDEX(Varmeinstallation!B:B,MATCH(INDIRECT($A$1&amp;"L"&amp;A602)*1,Varmeinstallation!A:A,0)),"Ingen varmeinstallationer")</f>
        <v>Centralvarme fra eget anlæg, et-kammer fyr</v>
      </c>
      <c r="I602" s="1" t="str">
        <f ca="1">IFERROR(INDEX(Opvarmningsmiddel!B:B,MATCH(INDIRECT($A$1&amp;"M"&amp;A602)*1,Opvarmningsmiddel!A:A,0)),"")</f>
        <v>Naturgas</v>
      </c>
      <c r="J602" s="1">
        <f t="shared" ca="1" si="124"/>
        <v>0</v>
      </c>
      <c r="K602" s="1" t="str">
        <f ca="1">IFERROR(INDEX(Relationstabel!$C$3:$K$10,MATCH(VALUE(INDIRECT($A$1&amp;"L"&amp;A602)),Relationstabel!$A$3:$A$10,0),MATCH(IFERROR(VALUE(INDIRECT($A$1&amp;"M"&amp;A602)),0),Relationstabel!$C$1:$K$1,0)),"Ingen varmeinstallationer")</f>
        <v>Naturgas</v>
      </c>
      <c r="L602" s="1" t="str">
        <f ca="1">INDEX(Anvendelseskode!B:B,MATCH($E602,Anvendelseskode!$A:$A,0))</f>
        <v>Fritliggende enfamilieshus (parcelhus)</v>
      </c>
      <c r="M602" s="1" t="str">
        <f ca="1">INDEX(Anvendelseskode!C:C,MATCH($E602,Anvendelseskode!$A:$A,0))</f>
        <v>Parcelhuse</v>
      </c>
      <c r="N602" s="1" t="str">
        <f ca="1">INDEX(Anvendelseskode!D:D,MATCH($E602,Anvendelseskode!$A:$A,0))</f>
        <v>Private husholdninger</v>
      </c>
      <c r="O602" s="1" t="str">
        <f ca="1">IFERROR(INDEX(SBi!$2:$2,MATCH(G602,SBi!$1:$1,1)),SBi!$K$2)</f>
        <v>1979-1998</v>
      </c>
      <c r="P602" s="1">
        <f ca="1">IFERROR(INDEX(SBi!$C$3:$K$28,MATCH(E602,SBi!$B$3:$B$28,0),MATCH(O602,SBi!$C$2:$K$2,0)),0)</f>
        <v>105.4</v>
      </c>
      <c r="Q602" s="19">
        <f t="shared" ca="1" si="125"/>
        <v>12.5426</v>
      </c>
      <c r="R602" s="19" t="str">
        <f ca="1">IFERROR(INDEX(VpD!$2:$2,MATCH(G602,VpD!$1:$1,1)),VpD!$I$2)</f>
        <v>1979-1998</v>
      </c>
      <c r="S602" s="1">
        <f ca="1">IFERROR(INDEX(VpD!$C$3:$I$27,MATCH(E602,VpD!$B$3:$B$27,0),MATCH(R602,VpD!$C$2:$I$2,0)),0)</f>
        <v>90</v>
      </c>
      <c r="T602" s="19">
        <f t="shared" ca="1" si="126"/>
        <v>10.71</v>
      </c>
      <c r="U602" s="14" t="str">
        <f t="shared" ca="1" si="127"/>
        <v xml:space="preserve">711067.98 </v>
      </c>
      <c r="V602" s="14" t="str">
        <f t="shared" ca="1" si="128"/>
        <v>6171724.2</v>
      </c>
      <c r="W602" s="14" t="str">
        <f t="shared" ca="1" si="129"/>
        <v>POINT(711067.98 6171724.2)</v>
      </c>
      <c r="X602" s="14" t="str">
        <f>IFERROR(INDEX(BygningOmraade!B:B,MATCH(A602,BygningOmraade!A:A,0)),"")</f>
        <v/>
      </c>
    </row>
    <row r="603" spans="1:24" s="14" customFormat="1" x14ac:dyDescent="0.25">
      <c r="A603" s="14">
        <f t="shared" si="117"/>
        <v>603</v>
      </c>
      <c r="B603" s="14" t="str">
        <f t="shared" ca="1" si="118"/>
        <v>20416d20-7504-4a21-b88e-50c97ca40f2d</v>
      </c>
      <c r="C603" s="14" t="str">
        <f t="shared" ca="1" si="119"/>
        <v>0a3f507e-2230-32b8-e044-0003ba298018</v>
      </c>
      <c r="D603" s="14">
        <f t="shared" ca="1" si="120"/>
        <v>995626</v>
      </c>
      <c r="E603" s="1">
        <f t="shared" ca="1" si="121"/>
        <v>120</v>
      </c>
      <c r="F603" s="1">
        <f t="shared" ca="1" si="122"/>
        <v>176</v>
      </c>
      <c r="G603" s="1">
        <f t="shared" ca="1" si="123"/>
        <v>1971</v>
      </c>
      <c r="H603" s="1" t="str">
        <f ca="1">IFERROR(INDEX(Varmeinstallation!B:B,MATCH(INDIRECT($A$1&amp;"L"&amp;A603)*1,Varmeinstallation!A:A,0)),"Ingen varmeinstallationer")</f>
        <v>Centralvarme fra eget anlæg, et-kammer fyr</v>
      </c>
      <c r="I603" s="1" t="str">
        <f ca="1">IFERROR(INDEX(Opvarmningsmiddel!B:B,MATCH(INDIRECT($A$1&amp;"M"&amp;A603)*1,Opvarmningsmiddel!A:A,0)),"")</f>
        <v>Naturgas</v>
      </c>
      <c r="J603" s="1">
        <f t="shared" ca="1" si="124"/>
        <v>0</v>
      </c>
      <c r="K603" s="1" t="str">
        <f ca="1">IFERROR(INDEX(Relationstabel!$C$3:$K$10,MATCH(VALUE(INDIRECT($A$1&amp;"L"&amp;A603)),Relationstabel!$A$3:$A$10,0),MATCH(IFERROR(VALUE(INDIRECT($A$1&amp;"M"&amp;A603)),0),Relationstabel!$C$1:$K$1,0)),"Ingen varmeinstallationer")</f>
        <v>Naturgas</v>
      </c>
      <c r="L603" s="1" t="str">
        <f ca="1">INDEX(Anvendelseskode!B:B,MATCH($E603,Anvendelseskode!$A:$A,0))</f>
        <v>Fritliggende enfamilieshus (parcelhus)</v>
      </c>
      <c r="M603" s="1" t="str">
        <f ca="1">INDEX(Anvendelseskode!C:C,MATCH($E603,Anvendelseskode!$A:$A,0))</f>
        <v>Parcelhuse</v>
      </c>
      <c r="N603" s="1" t="str">
        <f ca="1">INDEX(Anvendelseskode!D:D,MATCH($E603,Anvendelseskode!$A:$A,0))</f>
        <v>Private husholdninger</v>
      </c>
      <c r="O603" s="1" t="str">
        <f ca="1">IFERROR(INDEX(SBi!$2:$2,MATCH(G603,SBi!$1:$1,1)),SBi!$K$2)</f>
        <v>1961-1972</v>
      </c>
      <c r="P603" s="1">
        <f ca="1">IFERROR(INDEX(SBi!$C$3:$K$28,MATCH(E603,SBi!$B$3:$B$28,0),MATCH(O603,SBi!$C$2:$K$2,0)),0)</f>
        <v>134.30000000000001</v>
      </c>
      <c r="Q603" s="19">
        <f t="shared" ca="1" si="125"/>
        <v>23.636800000000004</v>
      </c>
      <c r="R603" s="19" t="str">
        <f ca="1">IFERROR(INDEX(VpD!$2:$2,MATCH(G603,VpD!$1:$1,1)),VpD!$I$2)</f>
        <v>1961-1972</v>
      </c>
      <c r="S603" s="1">
        <f ca="1">IFERROR(INDEX(VpD!$C$3:$I$27,MATCH(E603,VpD!$B$3:$B$27,0),MATCH(R603,VpD!$C$2:$I$2,0)),0)</f>
        <v>143</v>
      </c>
      <c r="T603" s="19">
        <f t="shared" ca="1" si="126"/>
        <v>25.167999999999999</v>
      </c>
      <c r="U603" s="14" t="str">
        <f t="shared" ca="1" si="127"/>
        <v xml:space="preserve">712381.03 </v>
      </c>
      <c r="V603" s="14" t="str">
        <f t="shared" ca="1" si="128"/>
        <v>6169168.33</v>
      </c>
      <c r="W603" s="14" t="str">
        <f t="shared" ca="1" si="129"/>
        <v>POINT(712381.03 6169168.33)</v>
      </c>
      <c r="X603" s="14" t="str">
        <f>IFERROR(INDEX(BygningOmraade!B:B,MATCH(A603,BygningOmraade!A:A,0)),"")</f>
        <v/>
      </c>
    </row>
    <row r="604" spans="1:24" s="14" customFormat="1" x14ac:dyDescent="0.25">
      <c r="A604" s="14">
        <f t="shared" si="117"/>
        <v>604</v>
      </c>
      <c r="B604" s="14" t="str">
        <f t="shared" ca="1" si="118"/>
        <v>20478c48-39f4-408d-9cbf-679d2f245650</v>
      </c>
      <c r="C604" s="14" t="str">
        <f t="shared" ca="1" si="119"/>
        <v>0a3f507e-1c99-32b8-e044-0003ba298018</v>
      </c>
      <c r="D604" s="14">
        <f t="shared" ca="1" si="120"/>
        <v>995056</v>
      </c>
      <c r="E604" s="1">
        <f t="shared" ca="1" si="121"/>
        <v>230</v>
      </c>
      <c r="F604" s="1">
        <f t="shared" ca="1" si="122"/>
        <v>386</v>
      </c>
      <c r="G604" s="1">
        <f t="shared" ca="1" si="123"/>
        <v>1968</v>
      </c>
      <c r="H604" s="1" t="str">
        <f ca="1">IFERROR(INDEX(Varmeinstallation!B:B,MATCH(INDIRECT($A$1&amp;"L"&amp;A604)*1,Varmeinstallation!A:A,0)),"Ingen varmeinstallationer")</f>
        <v>Centralvarme fra eget anlæg, et-kammer fyr</v>
      </c>
      <c r="I604" s="1" t="str">
        <f ca="1">IFERROR(INDEX(Opvarmningsmiddel!B:B,MATCH(INDIRECT($A$1&amp;"M"&amp;A604)*1,Opvarmningsmiddel!A:A,0)),"")</f>
        <v>Naturgas</v>
      </c>
      <c r="J604" s="1">
        <f t="shared" ca="1" si="124"/>
        <v>90</v>
      </c>
      <c r="K604" s="1" t="str">
        <f ca="1">IFERROR(INDEX(Relationstabel!$C$3:$K$10,MATCH(VALUE(INDIRECT($A$1&amp;"L"&amp;A604)),Relationstabel!$A$3:$A$10,0),MATCH(IFERROR(VALUE(INDIRECT($A$1&amp;"M"&amp;A604)),0),Relationstabel!$C$1:$K$1,0)),"Ingen varmeinstallationer")</f>
        <v>Naturgas</v>
      </c>
      <c r="L604" s="1" t="str">
        <f ca="1">INDEX(Anvendelseskode!B:B,MATCH($E604,Anvendelseskode!$A:$A,0))</f>
        <v>El-, gas-, vand- eller varmeværk forbrændingsanstalt m.v..</v>
      </c>
      <c r="M604" s="1" t="str">
        <f ca="1">INDEX(Anvendelseskode!C:C,MATCH($E604,Anvendelseskode!$A:$A,0))</f>
        <v>El-, gas-, vand- og varmeværker</v>
      </c>
      <c r="N604" s="1" t="str">
        <f ca="1">INDEX(Anvendelseskode!D:D,MATCH($E604,Anvendelseskode!$A:$A,0))</f>
        <v>Industri</v>
      </c>
      <c r="O604" s="1" t="str">
        <f ca="1">IFERROR(INDEX(SBi!$2:$2,MATCH(G604,SBi!$1:$1,1)),SBi!$K$2)</f>
        <v>1961-1972</v>
      </c>
      <c r="P604" s="1">
        <f ca="1">IFERROR(INDEX(SBi!$C$3:$K$28,MATCH(E604,SBi!$B$3:$B$28,0),MATCH(O604,SBi!$C$2:$K$2,0)),0)</f>
        <v>97</v>
      </c>
      <c r="Q604" s="19">
        <f t="shared" ca="1" si="125"/>
        <v>37.442</v>
      </c>
      <c r="R604" s="19" t="str">
        <f ca="1">IFERROR(INDEX(VpD!$2:$2,MATCH(G604,VpD!$1:$1,1)),VpD!$I$2)</f>
        <v>1961-1972</v>
      </c>
      <c r="S604" s="1">
        <f ca="1">IFERROR(INDEX(VpD!$C$3:$I$27,MATCH(E604,VpD!$B$3:$B$27,0),MATCH(R604,VpD!$C$2:$I$2,0)),0)</f>
        <v>97</v>
      </c>
      <c r="T604" s="19">
        <f t="shared" ca="1" si="126"/>
        <v>37.442</v>
      </c>
      <c r="U604" s="14" t="str">
        <f t="shared" ca="1" si="127"/>
        <v xml:space="preserve">711914.82 </v>
      </c>
      <c r="V604" s="14" t="str">
        <f t="shared" ca="1" si="128"/>
        <v>6169716.58</v>
      </c>
      <c r="W604" s="14" t="str">
        <f t="shared" ca="1" si="129"/>
        <v>POINT(711914.82 6169716.58)</v>
      </c>
      <c r="X604" s="14" t="str">
        <f>IFERROR(INDEX(BygningOmraade!B:B,MATCH(A604,BygningOmraade!A:A,0)),"")</f>
        <v/>
      </c>
    </row>
    <row r="605" spans="1:24" s="14" customFormat="1" x14ac:dyDescent="0.25">
      <c r="A605" s="14">
        <f t="shared" si="117"/>
        <v>605</v>
      </c>
      <c r="B605" s="14" t="str">
        <f t="shared" ca="1" si="118"/>
        <v>204f9a8a-5376-4740-b168-a61bfdef9eea</v>
      </c>
      <c r="C605" s="14" t="str">
        <f t="shared" ca="1" si="119"/>
        <v>0a3f507e-2078-32b8-e044-0003ba298018</v>
      </c>
      <c r="D605" s="14">
        <f t="shared" ca="1" si="120"/>
        <v>996039</v>
      </c>
      <c r="E605" s="1">
        <f t="shared" ca="1" si="121"/>
        <v>120</v>
      </c>
      <c r="F605" s="1">
        <f t="shared" ca="1" si="122"/>
        <v>144</v>
      </c>
      <c r="G605" s="1">
        <f t="shared" ca="1" si="123"/>
        <v>1978</v>
      </c>
      <c r="H605" s="1" t="str">
        <f ca="1">IFERROR(INDEX(Varmeinstallation!B:B,MATCH(INDIRECT($A$1&amp;"L"&amp;A605)*1,Varmeinstallation!A:A,0)),"Ingen varmeinstallationer")</f>
        <v>Elovne, elpaneler</v>
      </c>
      <c r="I605" s="1" t="str">
        <f ca="1">IFERROR(INDEX(Opvarmningsmiddel!B:B,MATCH(INDIRECT($A$1&amp;"M"&amp;A605)*1,Opvarmningsmiddel!A:A,0)),"")</f>
        <v>Elektricitet</v>
      </c>
      <c r="J605" s="1">
        <f t="shared" ca="1" si="124"/>
        <v>2</v>
      </c>
      <c r="K605" s="1" t="str">
        <f ca="1">IFERROR(INDEX(Relationstabel!$C$3:$K$10,MATCH(VALUE(INDIRECT($A$1&amp;"L"&amp;A605)),Relationstabel!$A$3:$A$10,0),MATCH(IFERROR(VALUE(INDIRECT($A$1&amp;"M"&amp;A605)),0),Relationstabel!$C$1:$K$1,0)),"Ingen varmeinstallationer")</f>
        <v>Elvarme</v>
      </c>
      <c r="L605" s="1" t="str">
        <f ca="1">INDEX(Anvendelseskode!B:B,MATCH($E605,Anvendelseskode!$A:$A,0))</f>
        <v>Fritliggende enfamilieshus (parcelhus)</v>
      </c>
      <c r="M605" s="1" t="str">
        <f ca="1">INDEX(Anvendelseskode!C:C,MATCH($E605,Anvendelseskode!$A:$A,0))</f>
        <v>Parcelhuse</v>
      </c>
      <c r="N605" s="1" t="str">
        <f ca="1">INDEX(Anvendelseskode!D:D,MATCH($E605,Anvendelseskode!$A:$A,0))</f>
        <v>Private husholdninger</v>
      </c>
      <c r="O605" s="1" t="str">
        <f ca="1">IFERROR(INDEX(SBi!$2:$2,MATCH(G605,SBi!$1:$1,1)),SBi!$K$2)</f>
        <v>1973-1978</v>
      </c>
      <c r="P605" s="1">
        <f ca="1">IFERROR(INDEX(SBi!$C$3:$K$28,MATCH(E605,SBi!$B$3:$B$28,0),MATCH(O605,SBi!$C$2:$K$2,0)),0)</f>
        <v>119.8</v>
      </c>
      <c r="Q605" s="19">
        <f t="shared" ca="1" si="125"/>
        <v>17.251200000000001</v>
      </c>
      <c r="R605" s="19" t="str">
        <f ca="1">IFERROR(INDEX(VpD!$2:$2,MATCH(G605,VpD!$1:$1,1)),VpD!$I$2)</f>
        <v>1973-1978</v>
      </c>
      <c r="S605" s="1">
        <f ca="1">IFERROR(INDEX(VpD!$C$3:$I$27,MATCH(E605,VpD!$B$3:$B$27,0),MATCH(R605,VpD!$C$2:$I$2,0)),0)</f>
        <v>117</v>
      </c>
      <c r="T605" s="19">
        <f t="shared" ca="1" si="126"/>
        <v>16.847999999999999</v>
      </c>
      <c r="U605" s="14" t="str">
        <f t="shared" ca="1" si="127"/>
        <v xml:space="preserve">712545.92 </v>
      </c>
      <c r="V605" s="14" t="str">
        <f t="shared" ca="1" si="128"/>
        <v>6168928.7</v>
      </c>
      <c r="W605" s="14" t="str">
        <f t="shared" ca="1" si="129"/>
        <v>POINT(712545.92 6168928.7)</v>
      </c>
      <c r="X605" s="14" t="str">
        <f>IFERROR(INDEX(BygningOmraade!B:B,MATCH(A605,BygningOmraade!A:A,0)),"")</f>
        <v/>
      </c>
    </row>
    <row r="606" spans="1:24" s="14" customFormat="1" x14ac:dyDescent="0.25">
      <c r="A606" s="14">
        <f t="shared" si="117"/>
        <v>606</v>
      </c>
      <c r="B606" s="14" t="str">
        <f t="shared" ca="1" si="118"/>
        <v>2052eee4-69e8-43b2-b089-c696cd192467</v>
      </c>
      <c r="C606" s="14" t="str">
        <f t="shared" ca="1" si="119"/>
        <v>e7dda7e7-a5af-479e-9b34-5b2b3bcd5094</v>
      </c>
      <c r="D606" s="14">
        <f t="shared" ca="1" si="120"/>
        <v>100098588</v>
      </c>
      <c r="E606" s="1">
        <f t="shared" ca="1" si="121"/>
        <v>130</v>
      </c>
      <c r="F606" s="1">
        <f t="shared" ca="1" si="122"/>
        <v>120</v>
      </c>
      <c r="G606" s="1">
        <f t="shared" ca="1" si="123"/>
        <v>2017</v>
      </c>
      <c r="H606" s="1" t="str">
        <f ca="1">IFERROR(INDEX(Varmeinstallation!B:B,MATCH(INDIRECT($A$1&amp;"L"&amp;A606)*1,Varmeinstallation!A:A,0)),"Ingen varmeinstallationer")</f>
        <v>Fjernvarme/blokvarme (radiatorsystemer eller varmluftanlæg)</v>
      </c>
      <c r="I606" s="1" t="str">
        <f ca="1">IFERROR(INDEX(Opvarmningsmiddel!B:B,MATCH(INDIRECT($A$1&amp;"M"&amp;A606)*1,Opvarmningsmiddel!A:A,0)),"")</f>
        <v/>
      </c>
      <c r="J606" s="1">
        <f t="shared" ca="1" si="124"/>
        <v>0</v>
      </c>
      <c r="K606" s="1" t="str">
        <f ca="1">IFERROR(INDEX(Relationstabel!$C$3:$K$10,MATCH(VALUE(INDIRECT($A$1&amp;"L"&amp;A606)),Relationstabel!$A$3:$A$10,0),MATCH(IFERROR(VALUE(INDIRECT($A$1&amp;"M"&amp;A606)),0),Relationstabel!$C$1:$K$1,0)),"Ingen varmeinstallationer")</f>
        <v>Fjernvarme/ Blokvarme</v>
      </c>
      <c r="L606" s="1" t="str">
        <f ca="1">INDEX(Anvendelseskode!B:B,MATCH($E606,Anvendelseskode!$A:$A,0))</f>
        <v>Række-, kæde-, dobbelthus (lodret adskillelse mellem enhederne)</v>
      </c>
      <c r="M606" s="1" t="str">
        <f ca="1">INDEX(Anvendelseskode!C:C,MATCH($E606,Anvendelseskode!$A:$A,0))</f>
        <v>Række-, kæde og dobbelthuse</v>
      </c>
      <c r="N606" s="1" t="str">
        <f ca="1">INDEX(Anvendelseskode!D:D,MATCH($E606,Anvendelseskode!$A:$A,0))</f>
        <v>Private husholdninger</v>
      </c>
      <c r="O606" s="1" t="str">
        <f ca="1">IFERROR(INDEX(SBi!$2:$2,MATCH(G606,SBi!$1:$1,1)),SBi!$K$2)</f>
        <v>Efter 2006</v>
      </c>
      <c r="P606" s="1">
        <f ca="1">IFERROR(INDEX(SBi!$C$3:$K$28,MATCH(E606,SBi!$B$3:$B$28,0),MATCH(O606,SBi!$C$2:$K$2,0)),0)</f>
        <v>66.400000000000006</v>
      </c>
      <c r="Q606" s="19">
        <f t="shared" ca="1" si="125"/>
        <v>7.9680000000000009</v>
      </c>
      <c r="R606" s="19" t="str">
        <f ca="1">IFERROR(INDEX(VpD!$2:$2,MATCH(G606,VpD!$1:$1,1)),VpD!$I$2)</f>
        <v>&gt;1998</v>
      </c>
      <c r="S606" s="1">
        <f ca="1">IFERROR(INDEX(VpD!$C$3:$I$27,MATCH(E606,VpD!$B$3:$B$27,0),MATCH(R606,VpD!$C$2:$I$2,0)),0)</f>
        <v>65</v>
      </c>
      <c r="T606" s="19">
        <f t="shared" ca="1" si="126"/>
        <v>7.8</v>
      </c>
      <c r="U606" s="14" t="str">
        <f t="shared" ca="1" si="127"/>
        <v xml:space="preserve">711632.3 </v>
      </c>
      <c r="V606" s="14" t="str">
        <f t="shared" ca="1" si="128"/>
        <v>6172723.66</v>
      </c>
      <c r="W606" s="14" t="str">
        <f t="shared" ca="1" si="129"/>
        <v>POINT(711632.3 6172723.66)</v>
      </c>
      <c r="X606" s="14" t="str">
        <f>IFERROR(INDEX(BygningOmraade!B:B,MATCH(A606,BygningOmraade!A:A,0)),"")</f>
        <v/>
      </c>
    </row>
    <row r="607" spans="1:24" s="14" customFormat="1" x14ac:dyDescent="0.25">
      <c r="A607" s="14">
        <f t="shared" si="117"/>
        <v>607</v>
      </c>
      <c r="B607" s="14" t="str">
        <f t="shared" ca="1" si="118"/>
        <v>205e6578-00b2-4f84-8440-3ce02c304a69</v>
      </c>
      <c r="C607" s="14" t="str">
        <f t="shared" ca="1" si="119"/>
        <v>0a3f507e-1a74-32b8-e044-0003ba298018</v>
      </c>
      <c r="D607" s="14">
        <f t="shared" ca="1" si="120"/>
        <v>997196</v>
      </c>
      <c r="E607" s="1">
        <f t="shared" ca="1" si="121"/>
        <v>120</v>
      </c>
      <c r="F607" s="1">
        <f t="shared" ca="1" si="122"/>
        <v>120</v>
      </c>
      <c r="G607" s="1">
        <f t="shared" ca="1" si="123"/>
        <v>1975</v>
      </c>
      <c r="H607" s="1" t="str">
        <f ca="1">IFERROR(INDEX(Varmeinstallation!B:B,MATCH(INDIRECT($A$1&amp;"L"&amp;A607)*1,Varmeinstallation!A:A,0)),"Ingen varmeinstallationer")</f>
        <v>Centralvarme fra eget anlæg, et-kammer fyr</v>
      </c>
      <c r="I607" s="1" t="str">
        <f ca="1">IFERROR(INDEX(Opvarmningsmiddel!B:B,MATCH(INDIRECT($A$1&amp;"M"&amp;A607)*1,Opvarmningsmiddel!A:A,0)),"")</f>
        <v>Naturgas</v>
      </c>
      <c r="J607" s="1">
        <f t="shared" ca="1" si="124"/>
        <v>2</v>
      </c>
      <c r="K607" s="1" t="str">
        <f ca="1">IFERROR(INDEX(Relationstabel!$C$3:$K$10,MATCH(VALUE(INDIRECT($A$1&amp;"L"&amp;A607)),Relationstabel!$A$3:$A$10,0),MATCH(IFERROR(VALUE(INDIRECT($A$1&amp;"M"&amp;A607)),0),Relationstabel!$C$1:$K$1,0)),"Ingen varmeinstallationer")</f>
        <v>Naturgas</v>
      </c>
      <c r="L607" s="1" t="str">
        <f ca="1">INDEX(Anvendelseskode!B:B,MATCH($E607,Anvendelseskode!$A:$A,0))</f>
        <v>Fritliggende enfamilieshus (parcelhus)</v>
      </c>
      <c r="M607" s="1" t="str">
        <f ca="1">INDEX(Anvendelseskode!C:C,MATCH($E607,Anvendelseskode!$A:$A,0))</f>
        <v>Parcelhuse</v>
      </c>
      <c r="N607" s="1" t="str">
        <f ca="1">INDEX(Anvendelseskode!D:D,MATCH($E607,Anvendelseskode!$A:$A,0))</f>
        <v>Private husholdninger</v>
      </c>
      <c r="O607" s="1" t="str">
        <f ca="1">IFERROR(INDEX(SBi!$2:$2,MATCH(G607,SBi!$1:$1,1)),SBi!$K$2)</f>
        <v>1973-1978</v>
      </c>
      <c r="P607" s="1">
        <f ca="1">IFERROR(INDEX(SBi!$C$3:$K$28,MATCH(E607,SBi!$B$3:$B$28,0),MATCH(O607,SBi!$C$2:$K$2,0)),0)</f>
        <v>119.8</v>
      </c>
      <c r="Q607" s="19">
        <f t="shared" ca="1" si="125"/>
        <v>14.375999999999999</v>
      </c>
      <c r="R607" s="19" t="str">
        <f ca="1">IFERROR(INDEX(VpD!$2:$2,MATCH(G607,VpD!$1:$1,1)),VpD!$I$2)</f>
        <v>1973-1978</v>
      </c>
      <c r="S607" s="1">
        <f ca="1">IFERROR(INDEX(VpD!$C$3:$I$27,MATCH(E607,VpD!$B$3:$B$27,0),MATCH(R607,VpD!$C$2:$I$2,0)),0)</f>
        <v>117</v>
      </c>
      <c r="T607" s="19">
        <f t="shared" ca="1" si="126"/>
        <v>14.04</v>
      </c>
      <c r="U607" s="14" t="str">
        <f t="shared" ca="1" si="127"/>
        <v xml:space="preserve">713764.74 </v>
      </c>
      <c r="V607" s="14" t="str">
        <f t="shared" ca="1" si="128"/>
        <v>6168938.01</v>
      </c>
      <c r="W607" s="14" t="str">
        <f t="shared" ca="1" si="129"/>
        <v>POINT(713764.74 6168938.01)</v>
      </c>
      <c r="X607" s="14" t="str">
        <f>IFERROR(INDEX(BygningOmraade!B:B,MATCH(A607,BygningOmraade!A:A,0)),"")</f>
        <v/>
      </c>
    </row>
    <row r="608" spans="1:24" s="14" customFormat="1" x14ac:dyDescent="0.25">
      <c r="A608" s="14">
        <f t="shared" si="117"/>
        <v>608</v>
      </c>
      <c r="B608" s="14" t="str">
        <f t="shared" ca="1" si="118"/>
        <v>2067371c-8582-488b-915f-abfa0cfd3fb4</v>
      </c>
      <c r="C608" s="14" t="str">
        <f t="shared" ca="1" si="119"/>
        <v>0a3f507e-219c-32b8-e044-0003ba298018</v>
      </c>
      <c r="D608" s="14">
        <f t="shared" ca="1" si="120"/>
        <v>996839</v>
      </c>
      <c r="E608" s="1">
        <f t="shared" ca="1" si="121"/>
        <v>120</v>
      </c>
      <c r="F608" s="1">
        <f t="shared" ca="1" si="122"/>
        <v>144</v>
      </c>
      <c r="G608" s="1">
        <f t="shared" ca="1" si="123"/>
        <v>1982</v>
      </c>
      <c r="H608" s="1" t="str">
        <f ca="1">IFERROR(INDEX(Varmeinstallation!B:B,MATCH(INDIRECT($A$1&amp;"L"&amp;A608)*1,Varmeinstallation!A:A,0)),"Ingen varmeinstallationer")</f>
        <v>Centralvarme fra eget anlæg, et-kammer fyr</v>
      </c>
      <c r="I608" s="1" t="str">
        <f ca="1">IFERROR(INDEX(Opvarmningsmiddel!B:B,MATCH(INDIRECT($A$1&amp;"M"&amp;A608)*1,Opvarmningsmiddel!A:A,0)),"")</f>
        <v>Naturgas</v>
      </c>
      <c r="J608" s="1">
        <f t="shared" ca="1" si="124"/>
        <v>2</v>
      </c>
      <c r="K608" s="1" t="str">
        <f ca="1">IFERROR(INDEX(Relationstabel!$C$3:$K$10,MATCH(VALUE(INDIRECT($A$1&amp;"L"&amp;A608)),Relationstabel!$A$3:$A$10,0),MATCH(IFERROR(VALUE(INDIRECT($A$1&amp;"M"&amp;A608)),0),Relationstabel!$C$1:$K$1,0)),"Ingen varmeinstallationer")</f>
        <v>Naturgas</v>
      </c>
      <c r="L608" s="1" t="str">
        <f ca="1">INDEX(Anvendelseskode!B:B,MATCH($E608,Anvendelseskode!$A:$A,0))</f>
        <v>Fritliggende enfamilieshus (parcelhus)</v>
      </c>
      <c r="M608" s="1" t="str">
        <f ca="1">INDEX(Anvendelseskode!C:C,MATCH($E608,Anvendelseskode!$A:$A,0))</f>
        <v>Parcelhuse</v>
      </c>
      <c r="N608" s="1" t="str">
        <f ca="1">INDEX(Anvendelseskode!D:D,MATCH($E608,Anvendelseskode!$A:$A,0))</f>
        <v>Private husholdninger</v>
      </c>
      <c r="O608" s="1" t="str">
        <f ca="1">IFERROR(INDEX(SBi!$2:$2,MATCH(G608,SBi!$1:$1,1)),SBi!$K$2)</f>
        <v>1979-1998</v>
      </c>
      <c r="P608" s="1">
        <f ca="1">IFERROR(INDEX(SBi!$C$3:$K$28,MATCH(E608,SBi!$B$3:$B$28,0),MATCH(O608,SBi!$C$2:$K$2,0)),0)</f>
        <v>105.4</v>
      </c>
      <c r="Q608" s="19">
        <f t="shared" ca="1" si="125"/>
        <v>15.1776</v>
      </c>
      <c r="R608" s="19" t="str">
        <f ca="1">IFERROR(INDEX(VpD!$2:$2,MATCH(G608,VpD!$1:$1,1)),VpD!$I$2)</f>
        <v>1979-1998</v>
      </c>
      <c r="S608" s="1">
        <f ca="1">IFERROR(INDEX(VpD!$C$3:$I$27,MATCH(E608,VpD!$B$3:$B$27,0),MATCH(R608,VpD!$C$2:$I$2,0)),0)</f>
        <v>90</v>
      </c>
      <c r="T608" s="19">
        <f t="shared" ca="1" si="126"/>
        <v>12.96</v>
      </c>
      <c r="U608" s="14" t="str">
        <f t="shared" ca="1" si="127"/>
        <v xml:space="preserve">713477.58 </v>
      </c>
      <c r="V608" s="14" t="str">
        <f t="shared" ca="1" si="128"/>
        <v>6168710.44</v>
      </c>
      <c r="W608" s="14" t="str">
        <f t="shared" ca="1" si="129"/>
        <v>POINT(713477.58 6168710.44)</v>
      </c>
      <c r="X608" s="14" t="str">
        <f>IFERROR(INDEX(BygningOmraade!B:B,MATCH(A608,BygningOmraade!A:A,0)),"")</f>
        <v/>
      </c>
    </row>
    <row r="609" spans="1:24" s="14" customFormat="1" x14ac:dyDescent="0.25">
      <c r="A609" s="14">
        <f t="shared" si="117"/>
        <v>609</v>
      </c>
      <c r="B609" s="14" t="str">
        <f t="shared" ca="1" si="118"/>
        <v>206b2838-c9c6-4ed4-8bb4-6947329a46d5</v>
      </c>
      <c r="C609" s="14" t="str">
        <f t="shared" ca="1" si="119"/>
        <v>0a3f507e-1ec4-32b8-e044-0003ba298018</v>
      </c>
      <c r="D609" s="14">
        <f t="shared" ca="1" si="120"/>
        <v>995104</v>
      </c>
      <c r="E609" s="1">
        <f t="shared" ca="1" si="121"/>
        <v>130</v>
      </c>
      <c r="F609" s="1">
        <f t="shared" ca="1" si="122"/>
        <v>110</v>
      </c>
      <c r="G609" s="1">
        <f t="shared" ca="1" si="123"/>
        <v>1973</v>
      </c>
      <c r="H609" s="1" t="str">
        <f ca="1">IFERROR(INDEX(Varmeinstallation!B:B,MATCH(INDIRECT($A$1&amp;"L"&amp;A609)*1,Varmeinstallation!A:A,0)),"Ingen varmeinstallationer")</f>
        <v>Fjernvarme/blokvarme (radiatorsystemer eller varmluftanlæg)</v>
      </c>
      <c r="I609" s="1" t="str">
        <f ca="1">IFERROR(INDEX(Opvarmningsmiddel!B:B,MATCH(INDIRECT($A$1&amp;"M"&amp;A609)*1,Opvarmningsmiddel!A:A,0)),"")</f>
        <v/>
      </c>
      <c r="J609" s="1">
        <f t="shared" ca="1" si="124"/>
        <v>0</v>
      </c>
      <c r="K609" s="1" t="str">
        <f ca="1">IFERROR(INDEX(Relationstabel!$C$3:$K$10,MATCH(VALUE(INDIRECT($A$1&amp;"L"&amp;A609)),Relationstabel!$A$3:$A$10,0),MATCH(IFERROR(VALUE(INDIRECT($A$1&amp;"M"&amp;A609)),0),Relationstabel!$C$1:$K$1,0)),"Ingen varmeinstallationer")</f>
        <v>Fjernvarme/ Blokvarme</v>
      </c>
      <c r="L609" s="1" t="str">
        <f ca="1">INDEX(Anvendelseskode!B:B,MATCH($E609,Anvendelseskode!$A:$A,0))</f>
        <v>Række-, kæde-, dobbelthus (lodret adskillelse mellem enhederne)</v>
      </c>
      <c r="M609" s="1" t="str">
        <f ca="1">INDEX(Anvendelseskode!C:C,MATCH($E609,Anvendelseskode!$A:$A,0))</f>
        <v>Række-, kæde og dobbelthuse</v>
      </c>
      <c r="N609" s="1" t="str">
        <f ca="1">INDEX(Anvendelseskode!D:D,MATCH($E609,Anvendelseskode!$A:$A,0))</f>
        <v>Private husholdninger</v>
      </c>
      <c r="O609" s="1" t="str">
        <f ca="1">IFERROR(INDEX(SBi!$2:$2,MATCH(G609,SBi!$1:$1,1)),SBi!$K$2)</f>
        <v>1973-1978</v>
      </c>
      <c r="P609" s="1">
        <f ca="1">IFERROR(INDEX(SBi!$C$3:$K$28,MATCH(E609,SBi!$B$3:$B$28,0),MATCH(O609,SBi!$C$2:$K$2,0)),0)</f>
        <v>112.6</v>
      </c>
      <c r="Q609" s="19">
        <f t="shared" ca="1" si="125"/>
        <v>12.385999999999999</v>
      </c>
      <c r="R609" s="19" t="str">
        <f ca="1">IFERROR(INDEX(VpD!$2:$2,MATCH(G609,VpD!$1:$1,1)),VpD!$I$2)</f>
        <v>1973-1978</v>
      </c>
      <c r="S609" s="1">
        <f ca="1">IFERROR(INDEX(VpD!$C$3:$I$27,MATCH(E609,VpD!$B$3:$B$27,0),MATCH(R609,VpD!$C$2:$I$2,0)),0)</f>
        <v>98</v>
      </c>
      <c r="T609" s="19">
        <f t="shared" ca="1" si="126"/>
        <v>10.78</v>
      </c>
      <c r="U609" s="14" t="str">
        <f t="shared" ca="1" si="127"/>
        <v xml:space="preserve">711671.85 </v>
      </c>
      <c r="V609" s="14" t="str">
        <f t="shared" ca="1" si="128"/>
        <v>6172029.09</v>
      </c>
      <c r="W609" s="14" t="str">
        <f t="shared" ca="1" si="129"/>
        <v>POINT(711671.85 6172029.09)</v>
      </c>
      <c r="X609" s="14" t="str">
        <f>IFERROR(INDEX(BygningOmraade!B:B,MATCH(A609,BygningOmraade!A:A,0)),"")</f>
        <v/>
      </c>
    </row>
    <row r="610" spans="1:24" s="14" customFormat="1" x14ac:dyDescent="0.25">
      <c r="A610" s="14">
        <f t="shared" si="117"/>
        <v>610</v>
      </c>
      <c r="B610" s="14" t="str">
        <f t="shared" ca="1" si="118"/>
        <v>20761ede-0453-4414-a7f8-c414ac4651c3</v>
      </c>
      <c r="C610" s="14" t="str">
        <f t="shared" ca="1" si="119"/>
        <v>0a3f507e-1eb4-32b8-e044-0003ba298018</v>
      </c>
      <c r="D610" s="14">
        <f t="shared" ca="1" si="120"/>
        <v>994923</v>
      </c>
      <c r="E610" s="1">
        <f t="shared" ca="1" si="121"/>
        <v>120</v>
      </c>
      <c r="F610" s="1">
        <f t="shared" ca="1" si="122"/>
        <v>192</v>
      </c>
      <c r="G610" s="1">
        <f t="shared" ca="1" si="123"/>
        <v>1971</v>
      </c>
      <c r="H610" s="1" t="str">
        <f ca="1">IFERROR(INDEX(Varmeinstallation!B:B,MATCH(INDIRECT($A$1&amp;"L"&amp;A610)*1,Varmeinstallation!A:A,0)),"Ingen varmeinstallationer")</f>
        <v>Centralvarme fra eget anlæg, et-kammer fyr</v>
      </c>
      <c r="I610" s="1" t="str">
        <f ca="1">IFERROR(INDEX(Opvarmningsmiddel!B:B,MATCH(INDIRECT($A$1&amp;"M"&amp;A610)*1,Opvarmningsmiddel!A:A,0)),"")</f>
        <v>Naturgas</v>
      </c>
      <c r="J610" s="1">
        <f t="shared" ca="1" si="124"/>
        <v>0</v>
      </c>
      <c r="K610" s="1" t="str">
        <f ca="1">IFERROR(INDEX(Relationstabel!$C$3:$K$10,MATCH(VALUE(INDIRECT($A$1&amp;"L"&amp;A610)),Relationstabel!$A$3:$A$10,0),MATCH(IFERROR(VALUE(INDIRECT($A$1&amp;"M"&amp;A610)),0),Relationstabel!$C$1:$K$1,0)),"Ingen varmeinstallationer")</f>
        <v>Naturgas</v>
      </c>
      <c r="L610" s="1" t="str">
        <f ca="1">INDEX(Anvendelseskode!B:B,MATCH($E610,Anvendelseskode!$A:$A,0))</f>
        <v>Fritliggende enfamilieshus (parcelhus)</v>
      </c>
      <c r="M610" s="1" t="str">
        <f ca="1">INDEX(Anvendelseskode!C:C,MATCH($E610,Anvendelseskode!$A:$A,0))</f>
        <v>Parcelhuse</v>
      </c>
      <c r="N610" s="1" t="str">
        <f ca="1">INDEX(Anvendelseskode!D:D,MATCH($E610,Anvendelseskode!$A:$A,0))</f>
        <v>Private husholdninger</v>
      </c>
      <c r="O610" s="1" t="str">
        <f ca="1">IFERROR(INDEX(SBi!$2:$2,MATCH(G610,SBi!$1:$1,1)),SBi!$K$2)</f>
        <v>1961-1972</v>
      </c>
      <c r="P610" s="1">
        <f ca="1">IFERROR(INDEX(SBi!$C$3:$K$28,MATCH(E610,SBi!$B$3:$B$28,0),MATCH(O610,SBi!$C$2:$K$2,0)),0)</f>
        <v>134.30000000000001</v>
      </c>
      <c r="Q610" s="19">
        <f t="shared" ca="1" si="125"/>
        <v>25.785600000000002</v>
      </c>
      <c r="R610" s="19" t="str">
        <f ca="1">IFERROR(INDEX(VpD!$2:$2,MATCH(G610,VpD!$1:$1,1)),VpD!$I$2)</f>
        <v>1961-1972</v>
      </c>
      <c r="S610" s="1">
        <f ca="1">IFERROR(INDEX(VpD!$C$3:$I$27,MATCH(E610,VpD!$B$3:$B$27,0),MATCH(R610,VpD!$C$2:$I$2,0)),0)</f>
        <v>143</v>
      </c>
      <c r="T610" s="19">
        <f t="shared" ca="1" si="126"/>
        <v>27.456</v>
      </c>
      <c r="U610" s="14" t="str">
        <f t="shared" ca="1" si="127"/>
        <v xml:space="preserve">711748.55 </v>
      </c>
      <c r="V610" s="14" t="str">
        <f t="shared" ca="1" si="128"/>
        <v>6171990.35</v>
      </c>
      <c r="W610" s="14" t="str">
        <f t="shared" ca="1" si="129"/>
        <v>POINT(711748.55 6171990.35)</v>
      </c>
      <c r="X610" s="14" t="str">
        <f>IFERROR(INDEX(BygningOmraade!B:B,MATCH(A610,BygningOmraade!A:A,0)),"")</f>
        <v/>
      </c>
    </row>
    <row r="611" spans="1:24" s="14" customFormat="1" x14ac:dyDescent="0.25">
      <c r="A611" s="14">
        <f t="shared" si="117"/>
        <v>611</v>
      </c>
      <c r="B611" s="14" t="str">
        <f t="shared" ca="1" si="118"/>
        <v>2076e618-ba61-469e-b83a-9f55582d70bc</v>
      </c>
      <c r="C611" s="14" t="str">
        <f t="shared" ca="1" si="119"/>
        <v>0a3f507e-1b3c-32b8-e044-0003ba298018</v>
      </c>
      <c r="D611" s="14">
        <f t="shared" ca="1" si="120"/>
        <v>995345</v>
      </c>
      <c r="E611" s="1">
        <f t="shared" ca="1" si="121"/>
        <v>410</v>
      </c>
      <c r="F611" s="1">
        <f t="shared" ca="1" si="122"/>
        <v>22</v>
      </c>
      <c r="G611" s="1">
        <f t="shared" ca="1" si="123"/>
        <v>1500</v>
      </c>
      <c r="H611" s="1" t="str">
        <f ca="1">IFERROR(INDEX(Varmeinstallation!B:B,MATCH(INDIRECT($A$1&amp;"L"&amp;A611)*1,Varmeinstallation!A:A,0)),"Ingen varmeinstallationer")</f>
        <v>Ingen varmeinstallationer</v>
      </c>
      <c r="I611" s="1" t="str">
        <f ca="1">IFERROR(INDEX(Opvarmningsmiddel!B:B,MATCH(INDIRECT($A$1&amp;"M"&amp;A611)*1,Opvarmningsmiddel!A:A,0)),"")</f>
        <v/>
      </c>
      <c r="J611" s="1">
        <f t="shared" ca="1" si="124"/>
        <v>0</v>
      </c>
      <c r="K611" s="1" t="str">
        <f ca="1">IFERROR(INDEX(Relationstabel!$C$3:$K$10,MATCH(VALUE(INDIRECT($A$1&amp;"L"&amp;A611)),Relationstabel!$A$3:$A$10,0),MATCH(IFERROR(VALUE(INDIRECT($A$1&amp;"M"&amp;A611)),0),Relationstabel!$C$1:$K$1,0)),"Ingen varmeinstallationer")</f>
        <v>Ingen varmeinstallation</v>
      </c>
      <c r="L611" s="1" t="str">
        <f ca="1">INDEX(Anvendelseskode!B:B,MATCH($E611,Anvendelseskode!$A:$A,0))</f>
        <v>Bygning til biograf, teater, erhvervsmæssig udstilling, bibliotek, museum, kirke o.lign.</v>
      </c>
      <c r="M611" s="1" t="str">
        <f ca="1">INDEX(Anvendelseskode!C:C,MATCH($E611,Anvendelseskode!$A:$A,0))</f>
        <v>Bibliotek, kirke, museum o.l.</v>
      </c>
      <c r="N611" s="1" t="str">
        <f ca="1">INDEX(Anvendelseskode!D:D,MATCH($E611,Anvendelseskode!$A:$A,0))</f>
        <v>Kommunale og andre offentlige institutioner</v>
      </c>
      <c r="O611" s="1" t="str">
        <f ca="1">IFERROR(INDEX(SBi!$2:$2,MATCH(G611,SBi!$1:$1,1)),SBi!$K$2)</f>
        <v>Før 1890</v>
      </c>
      <c r="P611" s="1">
        <f ca="1">IFERROR(INDEX(SBi!$C$3:$K$28,MATCH(E611,SBi!$B$3:$B$28,0),MATCH(O611,SBi!$C$2:$K$2,0)),0)</f>
        <v>166</v>
      </c>
      <c r="Q611" s="19">
        <f t="shared" ca="1" si="125"/>
        <v>3.6520000000000001</v>
      </c>
      <c r="R611" s="19" t="str">
        <f ca="1">IFERROR(INDEX(VpD!$2:$2,MATCH(G611,VpD!$1:$1,1)),VpD!$I$2)</f>
        <v>&lt;1930</v>
      </c>
      <c r="S611" s="1">
        <f ca="1">IFERROR(INDEX(VpD!$C$3:$I$27,MATCH(E611,VpD!$B$3:$B$27,0),MATCH(R611,VpD!$C$2:$I$2,0)),0)</f>
        <v>140</v>
      </c>
      <c r="T611" s="19">
        <f t="shared" ca="1" si="126"/>
        <v>3.08</v>
      </c>
      <c r="U611" s="14" t="str">
        <f t="shared" ca="1" si="127"/>
        <v xml:space="preserve">711828.85 </v>
      </c>
      <c r="V611" s="14" t="str">
        <f t="shared" ca="1" si="128"/>
        <v>6170939.16</v>
      </c>
      <c r="W611" s="14" t="str">
        <f t="shared" ca="1" si="129"/>
        <v>POINT(711828.85 6170939.16)</v>
      </c>
      <c r="X611" s="14" t="str">
        <f>IFERROR(INDEX(BygningOmraade!B:B,MATCH(A611,BygningOmraade!A:A,0)),"")</f>
        <v/>
      </c>
    </row>
    <row r="612" spans="1:24" s="14" customFormat="1" x14ac:dyDescent="0.25">
      <c r="A612" s="14">
        <f t="shared" si="117"/>
        <v>612</v>
      </c>
      <c r="B612" s="14" t="str">
        <f t="shared" ca="1" si="118"/>
        <v>2086ce3e-8ab2-41fc-bf4c-20f636cb19ac</v>
      </c>
      <c r="C612" s="14" t="str">
        <f t="shared" ca="1" si="119"/>
        <v>0a3f507e-15af-32b8-e044-0003ba298018</v>
      </c>
      <c r="D612" s="14">
        <f t="shared" ca="1" si="120"/>
        <v>995931</v>
      </c>
      <c r="E612" s="1">
        <f t="shared" ca="1" si="121"/>
        <v>120</v>
      </c>
      <c r="F612" s="1">
        <f t="shared" ca="1" si="122"/>
        <v>147</v>
      </c>
      <c r="G612" s="1">
        <f t="shared" ca="1" si="123"/>
        <v>1972</v>
      </c>
      <c r="H612" s="1" t="str">
        <f ca="1">IFERROR(INDEX(Varmeinstallation!B:B,MATCH(INDIRECT($A$1&amp;"L"&amp;A612)*1,Varmeinstallation!A:A,0)),"Ingen varmeinstallationer")</f>
        <v>Centralvarme fra eget anlæg, et-kammer fyr</v>
      </c>
      <c r="I612" s="1" t="str">
        <f ca="1">IFERROR(INDEX(Opvarmningsmiddel!B:B,MATCH(INDIRECT($A$1&amp;"M"&amp;A612)*1,Opvarmningsmiddel!A:A,0)),"")</f>
        <v>Naturgas</v>
      </c>
      <c r="J612" s="1">
        <f t="shared" ca="1" si="124"/>
        <v>0</v>
      </c>
      <c r="K612" s="1" t="str">
        <f ca="1">IFERROR(INDEX(Relationstabel!$C$3:$K$10,MATCH(VALUE(INDIRECT($A$1&amp;"L"&amp;A612)),Relationstabel!$A$3:$A$10,0),MATCH(IFERROR(VALUE(INDIRECT($A$1&amp;"M"&amp;A612)),0),Relationstabel!$C$1:$K$1,0)),"Ingen varmeinstallationer")</f>
        <v>Naturgas</v>
      </c>
      <c r="L612" s="1" t="str">
        <f ca="1">INDEX(Anvendelseskode!B:B,MATCH($E612,Anvendelseskode!$A:$A,0))</f>
        <v>Fritliggende enfamilieshus (parcelhus)</v>
      </c>
      <c r="M612" s="1" t="str">
        <f ca="1">INDEX(Anvendelseskode!C:C,MATCH($E612,Anvendelseskode!$A:$A,0))</f>
        <v>Parcelhuse</v>
      </c>
      <c r="N612" s="1" t="str">
        <f ca="1">INDEX(Anvendelseskode!D:D,MATCH($E612,Anvendelseskode!$A:$A,0))</f>
        <v>Private husholdninger</v>
      </c>
      <c r="O612" s="1" t="str">
        <f ca="1">IFERROR(INDEX(SBi!$2:$2,MATCH(G612,SBi!$1:$1,1)),SBi!$K$2)</f>
        <v>1961-1972</v>
      </c>
      <c r="P612" s="1">
        <f ca="1">IFERROR(INDEX(SBi!$C$3:$K$28,MATCH(E612,SBi!$B$3:$B$28,0),MATCH(O612,SBi!$C$2:$K$2,0)),0)</f>
        <v>134.30000000000001</v>
      </c>
      <c r="Q612" s="19">
        <f t="shared" ca="1" si="125"/>
        <v>19.742100000000001</v>
      </c>
      <c r="R612" s="19" t="str">
        <f ca="1">IFERROR(INDEX(VpD!$2:$2,MATCH(G612,VpD!$1:$1,1)),VpD!$I$2)</f>
        <v>1961-1972</v>
      </c>
      <c r="S612" s="1">
        <f ca="1">IFERROR(INDEX(VpD!$C$3:$I$27,MATCH(E612,VpD!$B$3:$B$27,0),MATCH(R612,VpD!$C$2:$I$2,0)),0)</f>
        <v>143</v>
      </c>
      <c r="T612" s="19">
        <f t="shared" ca="1" si="126"/>
        <v>21.021000000000001</v>
      </c>
      <c r="U612" s="14" t="str">
        <f t="shared" ca="1" si="127"/>
        <v xml:space="preserve">712778.77 </v>
      </c>
      <c r="V612" s="14" t="str">
        <f t="shared" ca="1" si="128"/>
        <v>6169007.38</v>
      </c>
      <c r="W612" s="14" t="str">
        <f t="shared" ca="1" si="129"/>
        <v>POINT(712778.77 6169007.38)</v>
      </c>
      <c r="X612" s="14" t="str">
        <f>IFERROR(INDEX(BygningOmraade!B:B,MATCH(A612,BygningOmraade!A:A,0)),"")</f>
        <v/>
      </c>
    </row>
    <row r="613" spans="1:24" s="14" customFormat="1" x14ac:dyDescent="0.25">
      <c r="A613" s="14">
        <f t="shared" si="117"/>
        <v>613</v>
      </c>
      <c r="B613" s="14" t="str">
        <f t="shared" ca="1" si="118"/>
        <v>20a90dca-c494-4c05-b9ac-c6de4ba02ae0</v>
      </c>
      <c r="C613" s="14" t="str">
        <f t="shared" ca="1" si="119"/>
        <v>0a3f507e-18f4-32b8-e044-0003ba298018</v>
      </c>
      <c r="D613" s="14">
        <f t="shared" ca="1" si="120"/>
        <v>994541</v>
      </c>
      <c r="E613" s="1">
        <f t="shared" ca="1" si="121"/>
        <v>130</v>
      </c>
      <c r="F613" s="1">
        <f t="shared" ca="1" si="122"/>
        <v>107</v>
      </c>
      <c r="G613" s="1">
        <f t="shared" ca="1" si="123"/>
        <v>1983</v>
      </c>
      <c r="H613" s="1" t="str">
        <f ca="1">IFERROR(INDEX(Varmeinstallation!B:B,MATCH(INDIRECT($A$1&amp;"L"&amp;A613)*1,Varmeinstallation!A:A,0)),"Ingen varmeinstallationer")</f>
        <v>Fjernvarme/blokvarme (radiatorsystemer eller varmluftanlæg)</v>
      </c>
      <c r="I613" s="1" t="str">
        <f ca="1">IFERROR(INDEX(Opvarmningsmiddel!B:B,MATCH(INDIRECT($A$1&amp;"M"&amp;A613)*1,Opvarmningsmiddel!A:A,0)),"")</f>
        <v/>
      </c>
      <c r="J613" s="1">
        <f t="shared" ca="1" si="124"/>
        <v>0</v>
      </c>
      <c r="K613" s="1" t="str">
        <f ca="1">IFERROR(INDEX(Relationstabel!$C$3:$K$10,MATCH(VALUE(INDIRECT($A$1&amp;"L"&amp;A613)),Relationstabel!$A$3:$A$10,0),MATCH(IFERROR(VALUE(INDIRECT($A$1&amp;"M"&amp;A613)),0),Relationstabel!$C$1:$K$1,0)),"Ingen varmeinstallationer")</f>
        <v>Fjernvarme/ Blokvarme</v>
      </c>
      <c r="L613" s="1" t="str">
        <f ca="1">INDEX(Anvendelseskode!B:B,MATCH($E613,Anvendelseskode!$A:$A,0))</f>
        <v>Række-, kæde-, dobbelthus (lodret adskillelse mellem enhederne)</v>
      </c>
      <c r="M613" s="1" t="str">
        <f ca="1">INDEX(Anvendelseskode!C:C,MATCH($E613,Anvendelseskode!$A:$A,0))</f>
        <v>Række-, kæde og dobbelthuse</v>
      </c>
      <c r="N613" s="1" t="str">
        <f ca="1">INDEX(Anvendelseskode!D:D,MATCH($E613,Anvendelseskode!$A:$A,0))</f>
        <v>Private husholdninger</v>
      </c>
      <c r="O613" s="1" t="str">
        <f ca="1">IFERROR(INDEX(SBi!$2:$2,MATCH(G613,SBi!$1:$1,1)),SBi!$K$2)</f>
        <v>1979-1998</v>
      </c>
      <c r="P613" s="1">
        <f ca="1">IFERROR(INDEX(SBi!$C$3:$K$28,MATCH(E613,SBi!$B$3:$B$28,0),MATCH(O613,SBi!$C$2:$K$2,0)),0)</f>
        <v>96.8</v>
      </c>
      <c r="Q613" s="19">
        <f t="shared" ca="1" si="125"/>
        <v>10.3576</v>
      </c>
      <c r="R613" s="19" t="str">
        <f ca="1">IFERROR(INDEX(VpD!$2:$2,MATCH(G613,VpD!$1:$1,1)),VpD!$I$2)</f>
        <v>1979-1998</v>
      </c>
      <c r="S613" s="1">
        <f ca="1">IFERROR(INDEX(VpD!$C$3:$I$27,MATCH(E613,VpD!$B$3:$B$27,0),MATCH(R613,VpD!$C$2:$I$2,0)),0)</f>
        <v>74</v>
      </c>
      <c r="T613" s="19">
        <f t="shared" ca="1" si="126"/>
        <v>7.9180000000000001</v>
      </c>
      <c r="U613" s="14" t="str">
        <f t="shared" ca="1" si="127"/>
        <v xml:space="preserve">711487.56 </v>
      </c>
      <c r="V613" s="14" t="str">
        <f t="shared" ca="1" si="128"/>
        <v>6171939.16</v>
      </c>
      <c r="W613" s="14" t="str">
        <f t="shared" ca="1" si="129"/>
        <v>POINT(711487.56 6171939.16)</v>
      </c>
      <c r="X613" s="14" t="str">
        <f>IFERROR(INDEX(BygningOmraade!B:B,MATCH(A613,BygningOmraade!A:A,0)),"")</f>
        <v/>
      </c>
    </row>
    <row r="614" spans="1:24" s="14" customFormat="1" x14ac:dyDescent="0.25">
      <c r="A614" s="14">
        <f t="shared" si="117"/>
        <v>614</v>
      </c>
      <c r="B614" s="14" t="str">
        <f t="shared" ca="1" si="118"/>
        <v>20b9042c-84bf-4ed5-a512-67398bcb8fb6</v>
      </c>
      <c r="C614" s="14" t="str">
        <f t="shared" ca="1" si="119"/>
        <v>0a3f507e-21b0-32b8-e044-0003ba298018</v>
      </c>
      <c r="D614" s="14">
        <f t="shared" ca="1" si="120"/>
        <v>997280</v>
      </c>
      <c r="E614" s="1">
        <f t="shared" ca="1" si="121"/>
        <v>130</v>
      </c>
      <c r="F614" s="1">
        <f t="shared" ca="1" si="122"/>
        <v>109</v>
      </c>
      <c r="G614" s="1">
        <f t="shared" ca="1" si="123"/>
        <v>1979</v>
      </c>
      <c r="H614" s="1" t="str">
        <f ca="1">IFERROR(INDEX(Varmeinstallation!B:B,MATCH(INDIRECT($A$1&amp;"L"&amp;A614)*1,Varmeinstallation!A:A,0)),"Ingen varmeinstallationer")</f>
        <v>Fjernvarme/blokvarme (radiatorsystemer eller varmluftanlæg)</v>
      </c>
      <c r="I614" s="1" t="str">
        <f ca="1">IFERROR(INDEX(Opvarmningsmiddel!B:B,MATCH(INDIRECT($A$1&amp;"M"&amp;A614)*1,Opvarmningsmiddel!A:A,0)),"")</f>
        <v/>
      </c>
      <c r="J614" s="1">
        <f t="shared" ca="1" si="124"/>
        <v>0</v>
      </c>
      <c r="K614" s="1" t="str">
        <f ca="1">IFERROR(INDEX(Relationstabel!$C$3:$K$10,MATCH(VALUE(INDIRECT($A$1&amp;"L"&amp;A614)),Relationstabel!$A$3:$A$10,0),MATCH(IFERROR(VALUE(INDIRECT($A$1&amp;"M"&amp;A614)),0),Relationstabel!$C$1:$K$1,0)),"Ingen varmeinstallationer")</f>
        <v>Fjernvarme/ Blokvarme</v>
      </c>
      <c r="L614" s="1" t="str">
        <f ca="1">INDEX(Anvendelseskode!B:B,MATCH($E614,Anvendelseskode!$A:$A,0))</f>
        <v>Række-, kæde-, dobbelthus (lodret adskillelse mellem enhederne)</v>
      </c>
      <c r="M614" s="1" t="str">
        <f ca="1">INDEX(Anvendelseskode!C:C,MATCH($E614,Anvendelseskode!$A:$A,0))</f>
        <v>Række-, kæde og dobbelthuse</v>
      </c>
      <c r="N614" s="1" t="str">
        <f ca="1">INDEX(Anvendelseskode!D:D,MATCH($E614,Anvendelseskode!$A:$A,0))</f>
        <v>Private husholdninger</v>
      </c>
      <c r="O614" s="1" t="str">
        <f ca="1">IFERROR(INDEX(SBi!$2:$2,MATCH(G614,SBi!$1:$1,1)),SBi!$K$2)</f>
        <v>1979-1998</v>
      </c>
      <c r="P614" s="1">
        <f ca="1">IFERROR(INDEX(SBi!$C$3:$K$28,MATCH(E614,SBi!$B$3:$B$28,0),MATCH(O614,SBi!$C$2:$K$2,0)),0)</f>
        <v>96.8</v>
      </c>
      <c r="Q614" s="19">
        <f t="shared" ca="1" si="125"/>
        <v>10.5512</v>
      </c>
      <c r="R614" s="19" t="str">
        <f ca="1">IFERROR(INDEX(VpD!$2:$2,MATCH(G614,VpD!$1:$1,1)),VpD!$I$2)</f>
        <v>1979-1998</v>
      </c>
      <c r="S614" s="1">
        <f ca="1">IFERROR(INDEX(VpD!$C$3:$I$27,MATCH(E614,VpD!$B$3:$B$27,0),MATCH(R614,VpD!$C$2:$I$2,0)),0)</f>
        <v>74</v>
      </c>
      <c r="T614" s="19">
        <f t="shared" ca="1" si="126"/>
        <v>8.0660000000000007</v>
      </c>
      <c r="U614" s="14" t="str">
        <f t="shared" ca="1" si="127"/>
        <v xml:space="preserve">713689.91 </v>
      </c>
      <c r="V614" s="14" t="str">
        <f t="shared" ca="1" si="128"/>
        <v>6169730.43</v>
      </c>
      <c r="W614" s="14" t="str">
        <f t="shared" ca="1" si="129"/>
        <v>POINT(713689.91 6169730.43)</v>
      </c>
      <c r="X614" s="14" t="str">
        <f>IFERROR(INDEX(BygningOmraade!B:B,MATCH(A614,BygningOmraade!A:A,0)),"")</f>
        <v/>
      </c>
    </row>
    <row r="615" spans="1:24" s="14" customFormat="1" x14ac:dyDescent="0.25">
      <c r="A615" s="14">
        <f t="shared" si="117"/>
        <v>615</v>
      </c>
      <c r="B615" s="14" t="str">
        <f t="shared" ca="1" si="118"/>
        <v>20d5ba23-2674-4794-ae34-53bf23e3f287</v>
      </c>
      <c r="C615" s="14" t="str">
        <f t="shared" ca="1" si="119"/>
        <v>0a3f507e-1c81-32b8-e044-0003ba298018</v>
      </c>
      <c r="D615" s="14">
        <f t="shared" ca="1" si="120"/>
        <v>996113</v>
      </c>
      <c r="E615" s="1">
        <f t="shared" ca="1" si="121"/>
        <v>120</v>
      </c>
      <c r="F615" s="1">
        <f t="shared" ca="1" si="122"/>
        <v>242</v>
      </c>
      <c r="G615" s="1">
        <f t="shared" ca="1" si="123"/>
        <v>1969</v>
      </c>
      <c r="H615" s="1" t="str">
        <f ca="1">IFERROR(INDEX(Varmeinstallation!B:B,MATCH(INDIRECT($A$1&amp;"L"&amp;A615)*1,Varmeinstallation!A:A,0)),"Ingen varmeinstallationer")</f>
        <v>Centralvarme fra eget anlæg, et-kammer fyr</v>
      </c>
      <c r="I615" s="1" t="str">
        <f ca="1">IFERROR(INDEX(Opvarmningsmiddel!B:B,MATCH(INDIRECT($A$1&amp;"M"&amp;A615)*1,Opvarmningsmiddel!A:A,0)),"")</f>
        <v>Flydende brændsel (olie, petroleum, flaskegas m.m.)</v>
      </c>
      <c r="J615" s="1">
        <f t="shared" ca="1" si="124"/>
        <v>0</v>
      </c>
      <c r="K615" s="1" t="str">
        <f ca="1">IFERROR(INDEX(Relationstabel!$C$3:$K$10,MATCH(VALUE(INDIRECT($A$1&amp;"L"&amp;A615)),Relationstabel!$A$3:$A$10,0),MATCH(IFERROR(VALUE(INDIRECT($A$1&amp;"M"&amp;A615)),0),Relationstabel!$C$1:$K$1,0)),"Ingen varmeinstallationer")</f>
        <v>Olie</v>
      </c>
      <c r="L615" s="1" t="str">
        <f ca="1">INDEX(Anvendelseskode!B:B,MATCH($E615,Anvendelseskode!$A:$A,0))</f>
        <v>Fritliggende enfamilieshus (parcelhus)</v>
      </c>
      <c r="M615" s="1" t="str">
        <f ca="1">INDEX(Anvendelseskode!C:C,MATCH($E615,Anvendelseskode!$A:$A,0))</f>
        <v>Parcelhuse</v>
      </c>
      <c r="N615" s="1" t="str">
        <f ca="1">INDEX(Anvendelseskode!D:D,MATCH($E615,Anvendelseskode!$A:$A,0))</f>
        <v>Private husholdninger</v>
      </c>
      <c r="O615" s="1" t="str">
        <f ca="1">IFERROR(INDEX(SBi!$2:$2,MATCH(G615,SBi!$1:$1,1)),SBi!$K$2)</f>
        <v>1961-1972</v>
      </c>
      <c r="P615" s="1">
        <f ca="1">IFERROR(INDEX(SBi!$C$3:$K$28,MATCH(E615,SBi!$B$3:$B$28,0),MATCH(O615,SBi!$C$2:$K$2,0)),0)</f>
        <v>134.30000000000001</v>
      </c>
      <c r="Q615" s="19">
        <f t="shared" ca="1" si="125"/>
        <v>32.500600000000006</v>
      </c>
      <c r="R615" s="19" t="str">
        <f ca="1">IFERROR(INDEX(VpD!$2:$2,MATCH(G615,VpD!$1:$1,1)),VpD!$I$2)</f>
        <v>1961-1972</v>
      </c>
      <c r="S615" s="1">
        <f ca="1">IFERROR(INDEX(VpD!$C$3:$I$27,MATCH(E615,VpD!$B$3:$B$27,0),MATCH(R615,VpD!$C$2:$I$2,0)),0)</f>
        <v>143</v>
      </c>
      <c r="T615" s="19">
        <f t="shared" ca="1" si="126"/>
        <v>34.606000000000002</v>
      </c>
      <c r="U615" s="14" t="str">
        <f t="shared" ca="1" si="127"/>
        <v xml:space="preserve">712444.69 </v>
      </c>
      <c r="V615" s="14" t="str">
        <f t="shared" ca="1" si="128"/>
        <v>6169334.75</v>
      </c>
      <c r="W615" s="14" t="str">
        <f t="shared" ca="1" si="129"/>
        <v>POINT(712444.69 6169334.75)</v>
      </c>
      <c r="X615" s="14" t="str">
        <f>IFERROR(INDEX(BygningOmraade!B:B,MATCH(A615,BygningOmraade!A:A,0)),"")</f>
        <v/>
      </c>
    </row>
    <row r="616" spans="1:24" s="14" customFormat="1" x14ac:dyDescent="0.25">
      <c r="A616" s="14">
        <f t="shared" si="117"/>
        <v>616</v>
      </c>
      <c r="B616" s="14" t="str">
        <f t="shared" ca="1" si="118"/>
        <v>20d98d10-b8bd-4a2f-8500-cb01e2401f38</v>
      </c>
      <c r="C616" s="14" t="str">
        <f t="shared" ca="1" si="119"/>
        <v>3cae7253-0954-0f90-e044-0003ba298018</v>
      </c>
      <c r="D616" s="14">
        <f t="shared" ca="1" si="120"/>
        <v>2685069</v>
      </c>
      <c r="E616" s="1">
        <f t="shared" ca="1" si="121"/>
        <v>130</v>
      </c>
      <c r="F616" s="1">
        <f t="shared" ca="1" si="122"/>
        <v>118</v>
      </c>
      <c r="G616" s="1">
        <f t="shared" ca="1" si="123"/>
        <v>2008</v>
      </c>
      <c r="H616" s="1" t="str">
        <f ca="1">IFERROR(INDEX(Varmeinstallation!B:B,MATCH(INDIRECT($A$1&amp;"L"&amp;A616)*1,Varmeinstallation!A:A,0)),"Ingen varmeinstallationer")</f>
        <v>Fjernvarme/blokvarme (radiatorsystemer eller varmluftanlæg)</v>
      </c>
      <c r="I616" s="1" t="str">
        <f ca="1">IFERROR(INDEX(Opvarmningsmiddel!B:B,MATCH(INDIRECT($A$1&amp;"M"&amp;A616)*1,Opvarmningsmiddel!A:A,0)),"")</f>
        <v/>
      </c>
      <c r="J616" s="1">
        <f t="shared" ca="1" si="124"/>
        <v>90</v>
      </c>
      <c r="K616" s="1" t="str">
        <f ca="1">IFERROR(INDEX(Relationstabel!$C$3:$K$10,MATCH(VALUE(INDIRECT($A$1&amp;"L"&amp;A616)),Relationstabel!$A$3:$A$10,0),MATCH(IFERROR(VALUE(INDIRECT($A$1&amp;"M"&amp;A616)),0),Relationstabel!$C$1:$K$1,0)),"Ingen varmeinstallationer")</f>
        <v>Fjernvarme/ Blokvarme</v>
      </c>
      <c r="L616" s="1" t="str">
        <f ca="1">INDEX(Anvendelseskode!B:B,MATCH($E616,Anvendelseskode!$A:$A,0))</f>
        <v>Række-, kæde-, dobbelthus (lodret adskillelse mellem enhederne)</v>
      </c>
      <c r="M616" s="1" t="str">
        <f ca="1">INDEX(Anvendelseskode!C:C,MATCH($E616,Anvendelseskode!$A:$A,0))</f>
        <v>Række-, kæde og dobbelthuse</v>
      </c>
      <c r="N616" s="1" t="str">
        <f ca="1">INDEX(Anvendelseskode!D:D,MATCH($E616,Anvendelseskode!$A:$A,0))</f>
        <v>Private husholdninger</v>
      </c>
      <c r="O616" s="1" t="str">
        <f ca="1">IFERROR(INDEX(SBi!$2:$2,MATCH(G616,SBi!$1:$1,1)),SBi!$K$2)</f>
        <v>Efter 2006</v>
      </c>
      <c r="P616" s="1">
        <f ca="1">IFERROR(INDEX(SBi!$C$3:$K$28,MATCH(E616,SBi!$B$3:$B$28,0),MATCH(O616,SBi!$C$2:$K$2,0)),0)</f>
        <v>66.400000000000006</v>
      </c>
      <c r="Q616" s="19">
        <f t="shared" ca="1" si="125"/>
        <v>7.8352000000000004</v>
      </c>
      <c r="R616" s="19" t="str">
        <f ca="1">IFERROR(INDEX(VpD!$2:$2,MATCH(G616,VpD!$1:$1,1)),VpD!$I$2)</f>
        <v>&gt;1998</v>
      </c>
      <c r="S616" s="1">
        <f ca="1">IFERROR(INDEX(VpD!$C$3:$I$27,MATCH(E616,VpD!$B$3:$B$27,0),MATCH(R616,VpD!$C$2:$I$2,0)),0)</f>
        <v>65</v>
      </c>
      <c r="T616" s="19">
        <f t="shared" ca="1" si="126"/>
        <v>7.67</v>
      </c>
      <c r="U616" s="14" t="str">
        <f t="shared" ca="1" si="127"/>
        <v xml:space="preserve">711692.48 </v>
      </c>
      <c r="V616" s="14" t="str">
        <f t="shared" ca="1" si="128"/>
        <v>6172676.99</v>
      </c>
      <c r="W616" s="14" t="str">
        <f t="shared" ca="1" si="129"/>
        <v>POINT(711692.48 6172676.99)</v>
      </c>
      <c r="X616" s="14" t="str">
        <f>IFERROR(INDEX(BygningOmraade!B:B,MATCH(A616,BygningOmraade!A:A,0)),"")</f>
        <v/>
      </c>
    </row>
    <row r="617" spans="1:24" s="14" customFormat="1" x14ac:dyDescent="0.25">
      <c r="A617" s="14">
        <f t="shared" si="117"/>
        <v>617</v>
      </c>
      <c r="B617" s="14" t="str">
        <f t="shared" ca="1" si="118"/>
        <v>20e4f56e-0265-472d-bf7f-ad912453eb2d</v>
      </c>
      <c r="C617" s="14" t="str">
        <f t="shared" ca="1" si="119"/>
        <v>0a3f507e-1bfa-32b8-e044-0003ba298018</v>
      </c>
      <c r="D617" s="14">
        <f t="shared" ca="1" si="120"/>
        <v>996888</v>
      </c>
      <c r="E617" s="1">
        <f t="shared" ca="1" si="121"/>
        <v>130</v>
      </c>
      <c r="F617" s="1">
        <f t="shared" ca="1" si="122"/>
        <v>110</v>
      </c>
      <c r="G617" s="1">
        <f t="shared" ca="1" si="123"/>
        <v>1967</v>
      </c>
      <c r="H617" s="1" t="str">
        <f ca="1">IFERROR(INDEX(Varmeinstallation!B:B,MATCH(INDIRECT($A$1&amp;"L"&amp;A617)*1,Varmeinstallation!A:A,0)),"Ingen varmeinstallationer")</f>
        <v>Fjernvarme/blokvarme (radiatorsystemer eller varmluftanlæg)</v>
      </c>
      <c r="I617" s="1" t="str">
        <f ca="1">IFERROR(INDEX(Opvarmningsmiddel!B:B,MATCH(INDIRECT($A$1&amp;"M"&amp;A617)*1,Opvarmningsmiddel!A:A,0)),"")</f>
        <v/>
      </c>
      <c r="J617" s="1">
        <f t="shared" ca="1" si="124"/>
        <v>2</v>
      </c>
      <c r="K617" s="1" t="str">
        <f ca="1">IFERROR(INDEX(Relationstabel!$C$3:$K$10,MATCH(VALUE(INDIRECT($A$1&amp;"L"&amp;A617)),Relationstabel!$A$3:$A$10,0),MATCH(IFERROR(VALUE(INDIRECT($A$1&amp;"M"&amp;A617)),0),Relationstabel!$C$1:$K$1,0)),"Ingen varmeinstallationer")</f>
        <v>Fjernvarme/ Blokvarme</v>
      </c>
      <c r="L617" s="1" t="str">
        <f ca="1">INDEX(Anvendelseskode!B:B,MATCH($E617,Anvendelseskode!$A:$A,0))</f>
        <v>Række-, kæde-, dobbelthus (lodret adskillelse mellem enhederne)</v>
      </c>
      <c r="M617" s="1" t="str">
        <f ca="1">INDEX(Anvendelseskode!C:C,MATCH($E617,Anvendelseskode!$A:$A,0))</f>
        <v>Række-, kæde og dobbelthuse</v>
      </c>
      <c r="N617" s="1" t="str">
        <f ca="1">INDEX(Anvendelseskode!D:D,MATCH($E617,Anvendelseskode!$A:$A,0))</f>
        <v>Private husholdninger</v>
      </c>
      <c r="O617" s="1" t="str">
        <f ca="1">IFERROR(INDEX(SBi!$2:$2,MATCH(G617,SBi!$1:$1,1)),SBi!$K$2)</f>
        <v>1961-1972</v>
      </c>
      <c r="P617" s="1">
        <f ca="1">IFERROR(INDEX(SBi!$C$3:$K$28,MATCH(E617,SBi!$B$3:$B$28,0),MATCH(O617,SBi!$C$2:$K$2,0)),0)</f>
        <v>119.9</v>
      </c>
      <c r="Q617" s="19">
        <f t="shared" ca="1" si="125"/>
        <v>13.189</v>
      </c>
      <c r="R617" s="19" t="str">
        <f ca="1">IFERROR(INDEX(VpD!$2:$2,MATCH(G617,VpD!$1:$1,1)),VpD!$I$2)</f>
        <v>1961-1972</v>
      </c>
      <c r="S617" s="1">
        <f ca="1">IFERROR(INDEX(VpD!$C$3:$I$27,MATCH(E617,VpD!$B$3:$B$27,0),MATCH(R617,VpD!$C$2:$I$2,0)),0)</f>
        <v>120</v>
      </c>
      <c r="T617" s="19">
        <f t="shared" ca="1" si="126"/>
        <v>13.2</v>
      </c>
      <c r="U617" s="14" t="str">
        <f t="shared" ca="1" si="127"/>
        <v xml:space="preserve">713650.34 </v>
      </c>
      <c r="V617" s="14" t="str">
        <f t="shared" ca="1" si="128"/>
        <v>6169189.26</v>
      </c>
      <c r="W617" s="14" t="str">
        <f t="shared" ca="1" si="129"/>
        <v>POINT(713650.34 6169189.26)</v>
      </c>
      <c r="X617" s="14" t="str">
        <f>IFERROR(INDEX(BygningOmraade!B:B,MATCH(A617,BygningOmraade!A:A,0)),"")</f>
        <v/>
      </c>
    </row>
    <row r="618" spans="1:24" s="14" customFormat="1" x14ac:dyDescent="0.25">
      <c r="A618" s="14">
        <f t="shared" si="117"/>
        <v>618</v>
      </c>
      <c r="B618" s="14" t="str">
        <f t="shared" ca="1" si="118"/>
        <v>20ed0d1c-a3df-4532-88f3-7f9da0e6fa1b</v>
      </c>
      <c r="C618" s="14" t="str">
        <f t="shared" ca="1" si="119"/>
        <v>0a3f507e-1a22-32b8-e044-0003ba298018</v>
      </c>
      <c r="D618" s="14">
        <f t="shared" ca="1" si="120"/>
        <v>997430</v>
      </c>
      <c r="E618" s="1">
        <f t="shared" ca="1" si="121"/>
        <v>120</v>
      </c>
      <c r="F618" s="1">
        <f t="shared" ca="1" si="122"/>
        <v>134</v>
      </c>
      <c r="G618" s="1">
        <f t="shared" ca="1" si="123"/>
        <v>1977</v>
      </c>
      <c r="H618" s="1" t="str">
        <f ca="1">IFERROR(INDEX(Varmeinstallation!B:B,MATCH(INDIRECT($A$1&amp;"L"&amp;A618)*1,Varmeinstallation!A:A,0)),"Ingen varmeinstallationer")</f>
        <v>Centralvarme fra eget anlæg, et-kammer fyr</v>
      </c>
      <c r="I618" s="1" t="str">
        <f ca="1">IFERROR(INDEX(Opvarmningsmiddel!B:B,MATCH(INDIRECT($A$1&amp;"M"&amp;A618)*1,Opvarmningsmiddel!A:A,0)),"")</f>
        <v>Naturgas</v>
      </c>
      <c r="J618" s="1">
        <f t="shared" ca="1" si="124"/>
        <v>0</v>
      </c>
      <c r="K618" s="1" t="str">
        <f ca="1">IFERROR(INDEX(Relationstabel!$C$3:$K$10,MATCH(VALUE(INDIRECT($A$1&amp;"L"&amp;A618)),Relationstabel!$A$3:$A$10,0),MATCH(IFERROR(VALUE(INDIRECT($A$1&amp;"M"&amp;A618)),0),Relationstabel!$C$1:$K$1,0)),"Ingen varmeinstallationer")</f>
        <v>Naturgas</v>
      </c>
      <c r="L618" s="1" t="str">
        <f ca="1">INDEX(Anvendelseskode!B:B,MATCH($E618,Anvendelseskode!$A:$A,0))</f>
        <v>Fritliggende enfamilieshus (parcelhus)</v>
      </c>
      <c r="M618" s="1" t="str">
        <f ca="1">INDEX(Anvendelseskode!C:C,MATCH($E618,Anvendelseskode!$A:$A,0))</f>
        <v>Parcelhuse</v>
      </c>
      <c r="N618" s="1" t="str">
        <f ca="1">INDEX(Anvendelseskode!D:D,MATCH($E618,Anvendelseskode!$A:$A,0))</f>
        <v>Private husholdninger</v>
      </c>
      <c r="O618" s="1" t="str">
        <f ca="1">IFERROR(INDEX(SBi!$2:$2,MATCH(G618,SBi!$1:$1,1)),SBi!$K$2)</f>
        <v>1973-1978</v>
      </c>
      <c r="P618" s="1">
        <f ca="1">IFERROR(INDEX(SBi!$C$3:$K$28,MATCH(E618,SBi!$B$3:$B$28,0),MATCH(O618,SBi!$C$2:$K$2,0)),0)</f>
        <v>119.8</v>
      </c>
      <c r="Q618" s="19">
        <f t="shared" ca="1" si="125"/>
        <v>16.0532</v>
      </c>
      <c r="R618" s="19" t="str">
        <f ca="1">IFERROR(INDEX(VpD!$2:$2,MATCH(G618,VpD!$1:$1,1)),VpD!$I$2)</f>
        <v>1973-1978</v>
      </c>
      <c r="S618" s="1">
        <f ca="1">IFERROR(INDEX(VpD!$C$3:$I$27,MATCH(E618,VpD!$B$3:$B$27,0),MATCH(R618,VpD!$C$2:$I$2,0)),0)</f>
        <v>117</v>
      </c>
      <c r="T618" s="19">
        <f t="shared" ca="1" si="126"/>
        <v>15.678000000000001</v>
      </c>
      <c r="U618" s="14" t="str">
        <f t="shared" ca="1" si="127"/>
        <v xml:space="preserve">713995.29 </v>
      </c>
      <c r="V618" s="14" t="str">
        <f t="shared" ca="1" si="128"/>
        <v>6169155.93</v>
      </c>
      <c r="W618" s="14" t="str">
        <f t="shared" ca="1" si="129"/>
        <v>POINT(713995.29 6169155.93)</v>
      </c>
      <c r="X618" s="14" t="str">
        <f>IFERROR(INDEX(BygningOmraade!B:B,MATCH(A618,BygningOmraade!A:A,0)),"")</f>
        <v/>
      </c>
    </row>
    <row r="619" spans="1:24" s="14" customFormat="1" x14ac:dyDescent="0.25">
      <c r="A619" s="14">
        <f t="shared" si="117"/>
        <v>619</v>
      </c>
      <c r="B619" s="14" t="str">
        <f t="shared" ca="1" si="118"/>
        <v>20ee1d17-f14b-4b1d-90a4-0cefb06a7680</v>
      </c>
      <c r="C619" s="14" t="str">
        <f t="shared" ca="1" si="119"/>
        <v>0a3f507e-2184-32b8-e044-0003ba298018</v>
      </c>
      <c r="D619" s="14">
        <f t="shared" ca="1" si="120"/>
        <v>997210</v>
      </c>
      <c r="E619" s="1">
        <f t="shared" ca="1" si="121"/>
        <v>130</v>
      </c>
      <c r="F619" s="1">
        <f t="shared" ca="1" si="122"/>
        <v>109</v>
      </c>
      <c r="G619" s="1">
        <f t="shared" ca="1" si="123"/>
        <v>1978</v>
      </c>
      <c r="H619" s="1" t="str">
        <f ca="1">IFERROR(INDEX(Varmeinstallation!B:B,MATCH(INDIRECT($A$1&amp;"L"&amp;A619)*1,Varmeinstallation!A:A,0)),"Ingen varmeinstallationer")</f>
        <v>Fjernvarme/blokvarme (radiatorsystemer eller varmluftanlæg)</v>
      </c>
      <c r="I619" s="1" t="str">
        <f ca="1">IFERROR(INDEX(Opvarmningsmiddel!B:B,MATCH(INDIRECT($A$1&amp;"M"&amp;A619)*1,Opvarmningsmiddel!A:A,0)),"")</f>
        <v/>
      </c>
      <c r="J619" s="1">
        <f t="shared" ca="1" si="124"/>
        <v>0</v>
      </c>
      <c r="K619" s="1" t="str">
        <f ca="1">IFERROR(INDEX(Relationstabel!$C$3:$K$10,MATCH(VALUE(INDIRECT($A$1&amp;"L"&amp;A619)),Relationstabel!$A$3:$A$10,0),MATCH(IFERROR(VALUE(INDIRECT($A$1&amp;"M"&amp;A619)),0),Relationstabel!$C$1:$K$1,0)),"Ingen varmeinstallationer")</f>
        <v>Fjernvarme/ Blokvarme</v>
      </c>
      <c r="L619" s="1" t="str">
        <f ca="1">INDEX(Anvendelseskode!B:B,MATCH($E619,Anvendelseskode!$A:$A,0))</f>
        <v>Række-, kæde-, dobbelthus (lodret adskillelse mellem enhederne)</v>
      </c>
      <c r="M619" s="1" t="str">
        <f ca="1">INDEX(Anvendelseskode!C:C,MATCH($E619,Anvendelseskode!$A:$A,0))</f>
        <v>Række-, kæde og dobbelthuse</v>
      </c>
      <c r="N619" s="1" t="str">
        <f ca="1">INDEX(Anvendelseskode!D:D,MATCH($E619,Anvendelseskode!$A:$A,0))</f>
        <v>Private husholdninger</v>
      </c>
      <c r="O619" s="1" t="str">
        <f ca="1">IFERROR(INDEX(SBi!$2:$2,MATCH(G619,SBi!$1:$1,1)),SBi!$K$2)</f>
        <v>1973-1978</v>
      </c>
      <c r="P619" s="1">
        <f ca="1">IFERROR(INDEX(SBi!$C$3:$K$28,MATCH(E619,SBi!$B$3:$B$28,0),MATCH(O619,SBi!$C$2:$K$2,0)),0)</f>
        <v>112.6</v>
      </c>
      <c r="Q619" s="19">
        <f t="shared" ca="1" si="125"/>
        <v>12.273399999999999</v>
      </c>
      <c r="R619" s="19" t="str">
        <f ca="1">IFERROR(INDEX(VpD!$2:$2,MATCH(G619,VpD!$1:$1,1)),VpD!$I$2)</f>
        <v>1973-1978</v>
      </c>
      <c r="S619" s="1">
        <f ca="1">IFERROR(INDEX(VpD!$C$3:$I$27,MATCH(E619,VpD!$B$3:$B$27,0),MATCH(R619,VpD!$C$2:$I$2,0)),0)</f>
        <v>98</v>
      </c>
      <c r="T619" s="19">
        <f t="shared" ca="1" si="126"/>
        <v>10.682</v>
      </c>
      <c r="U619" s="14" t="str">
        <f t="shared" ca="1" si="127"/>
        <v xml:space="preserve">713722.54 </v>
      </c>
      <c r="V619" s="14" t="str">
        <f t="shared" ca="1" si="128"/>
        <v>6169583.25</v>
      </c>
      <c r="W619" s="14" t="str">
        <f t="shared" ca="1" si="129"/>
        <v>POINT(713722.54 6169583.25)</v>
      </c>
      <c r="X619" s="14" t="str">
        <f>IFERROR(INDEX(BygningOmraade!B:B,MATCH(A619,BygningOmraade!A:A,0)),"")</f>
        <v/>
      </c>
    </row>
    <row r="620" spans="1:24" s="14" customFormat="1" x14ac:dyDescent="0.25">
      <c r="A620" s="14">
        <f t="shared" si="117"/>
        <v>620</v>
      </c>
      <c r="B620" s="14" t="str">
        <f t="shared" ca="1" si="118"/>
        <v>21169eb6-4e8f-4951-a6c0-95e66f6eebb2</v>
      </c>
      <c r="C620" s="14" t="str">
        <f t="shared" ca="1" si="119"/>
        <v>0a3f507e-2328-32b8-e044-0003ba298018</v>
      </c>
      <c r="D620" s="14">
        <f t="shared" ca="1" si="120"/>
        <v>995558</v>
      </c>
      <c r="E620" s="1">
        <f t="shared" ca="1" si="121"/>
        <v>120</v>
      </c>
      <c r="F620" s="1">
        <f t="shared" ca="1" si="122"/>
        <v>145</v>
      </c>
      <c r="G620" s="1">
        <f t="shared" ca="1" si="123"/>
        <v>1969</v>
      </c>
      <c r="H620" s="1" t="str">
        <f ca="1">IFERROR(INDEX(Varmeinstallation!B:B,MATCH(INDIRECT($A$1&amp;"L"&amp;A620)*1,Varmeinstallation!A:A,0)),"Ingen varmeinstallationer")</f>
        <v>Centralvarme fra eget anlæg, et-kammer fyr</v>
      </c>
      <c r="I620" s="1" t="str">
        <f ca="1">IFERROR(INDEX(Opvarmningsmiddel!B:B,MATCH(INDIRECT($A$1&amp;"M"&amp;A620)*1,Opvarmningsmiddel!A:A,0)),"")</f>
        <v>Naturgas</v>
      </c>
      <c r="J620" s="1">
        <f t="shared" ca="1" si="124"/>
        <v>2</v>
      </c>
      <c r="K620" s="1" t="str">
        <f ca="1">IFERROR(INDEX(Relationstabel!$C$3:$K$10,MATCH(VALUE(INDIRECT($A$1&amp;"L"&amp;A620)),Relationstabel!$A$3:$A$10,0),MATCH(IFERROR(VALUE(INDIRECT($A$1&amp;"M"&amp;A620)),0),Relationstabel!$C$1:$K$1,0)),"Ingen varmeinstallationer")</f>
        <v>Naturgas</v>
      </c>
      <c r="L620" s="1" t="str">
        <f ca="1">INDEX(Anvendelseskode!B:B,MATCH($E620,Anvendelseskode!$A:$A,0))</f>
        <v>Fritliggende enfamilieshus (parcelhus)</v>
      </c>
      <c r="M620" s="1" t="str">
        <f ca="1">INDEX(Anvendelseskode!C:C,MATCH($E620,Anvendelseskode!$A:$A,0))</f>
        <v>Parcelhuse</v>
      </c>
      <c r="N620" s="1" t="str">
        <f ca="1">INDEX(Anvendelseskode!D:D,MATCH($E620,Anvendelseskode!$A:$A,0))</f>
        <v>Private husholdninger</v>
      </c>
      <c r="O620" s="1" t="str">
        <f ca="1">IFERROR(INDEX(SBi!$2:$2,MATCH(G620,SBi!$1:$1,1)),SBi!$K$2)</f>
        <v>1961-1972</v>
      </c>
      <c r="P620" s="1">
        <f ca="1">IFERROR(INDEX(SBi!$C$3:$K$28,MATCH(E620,SBi!$B$3:$B$28,0),MATCH(O620,SBi!$C$2:$K$2,0)),0)</f>
        <v>134.30000000000001</v>
      </c>
      <c r="Q620" s="19">
        <f t="shared" ca="1" si="125"/>
        <v>19.473500000000001</v>
      </c>
      <c r="R620" s="19" t="str">
        <f ca="1">IFERROR(INDEX(VpD!$2:$2,MATCH(G620,VpD!$1:$1,1)),VpD!$I$2)</f>
        <v>1961-1972</v>
      </c>
      <c r="S620" s="1">
        <f ca="1">IFERROR(INDEX(VpD!$C$3:$I$27,MATCH(E620,VpD!$B$3:$B$27,0),MATCH(R620,VpD!$C$2:$I$2,0)),0)</f>
        <v>143</v>
      </c>
      <c r="T620" s="19">
        <f t="shared" ca="1" si="126"/>
        <v>20.734999999999999</v>
      </c>
      <c r="U620" s="14" t="str">
        <f t="shared" ca="1" si="127"/>
        <v xml:space="preserve">711881.21 </v>
      </c>
      <c r="V620" s="14" t="str">
        <f t="shared" ca="1" si="128"/>
        <v>6172264.73</v>
      </c>
      <c r="W620" s="14" t="str">
        <f t="shared" ca="1" si="129"/>
        <v>POINT(711881.21 6172264.73)</v>
      </c>
      <c r="X620" s="14" t="str">
        <f>IFERROR(INDEX(BygningOmraade!B:B,MATCH(A620,BygningOmraade!A:A,0)),"")</f>
        <v/>
      </c>
    </row>
    <row r="621" spans="1:24" s="14" customFormat="1" x14ac:dyDescent="0.25">
      <c r="A621" s="14">
        <f t="shared" si="117"/>
        <v>621</v>
      </c>
      <c r="B621" s="14" t="str">
        <f t="shared" ca="1" si="118"/>
        <v>212ed957-7780-4703-870d-0432647adea0</v>
      </c>
      <c r="C621" s="14" t="str">
        <f t="shared" ca="1" si="119"/>
        <v>3cae7253-095a-0f90-e044-0003ba298018</v>
      </c>
      <c r="D621" s="14">
        <f t="shared" ca="1" si="120"/>
        <v>2685045</v>
      </c>
      <c r="E621" s="1">
        <f t="shared" ca="1" si="121"/>
        <v>130</v>
      </c>
      <c r="F621" s="1">
        <f t="shared" ca="1" si="122"/>
        <v>111</v>
      </c>
      <c r="G621" s="1">
        <f t="shared" ca="1" si="123"/>
        <v>2008</v>
      </c>
      <c r="H621" s="1" t="str">
        <f ca="1">IFERROR(INDEX(Varmeinstallation!B:B,MATCH(INDIRECT($A$1&amp;"L"&amp;A621)*1,Varmeinstallation!A:A,0)),"Ingen varmeinstallationer")</f>
        <v>Fjernvarme/blokvarme (radiatorsystemer eller varmluftanlæg)</v>
      </c>
      <c r="I621" s="1" t="str">
        <f ca="1">IFERROR(INDEX(Opvarmningsmiddel!B:B,MATCH(INDIRECT($A$1&amp;"M"&amp;A621)*1,Opvarmningsmiddel!A:A,0)),"")</f>
        <v/>
      </c>
      <c r="J621" s="1">
        <f t="shared" ca="1" si="124"/>
        <v>90</v>
      </c>
      <c r="K621" s="1" t="str">
        <f ca="1">IFERROR(INDEX(Relationstabel!$C$3:$K$10,MATCH(VALUE(INDIRECT($A$1&amp;"L"&amp;A621)),Relationstabel!$A$3:$A$10,0),MATCH(IFERROR(VALUE(INDIRECT($A$1&amp;"M"&amp;A621)),0),Relationstabel!$C$1:$K$1,0)),"Ingen varmeinstallationer")</f>
        <v>Fjernvarme/ Blokvarme</v>
      </c>
      <c r="L621" s="1" t="str">
        <f ca="1">INDEX(Anvendelseskode!B:B,MATCH($E621,Anvendelseskode!$A:$A,0))</f>
        <v>Række-, kæde-, dobbelthus (lodret adskillelse mellem enhederne)</v>
      </c>
      <c r="M621" s="1" t="str">
        <f ca="1">INDEX(Anvendelseskode!C:C,MATCH($E621,Anvendelseskode!$A:$A,0))</f>
        <v>Række-, kæde og dobbelthuse</v>
      </c>
      <c r="N621" s="1" t="str">
        <f ca="1">INDEX(Anvendelseskode!D:D,MATCH($E621,Anvendelseskode!$A:$A,0))</f>
        <v>Private husholdninger</v>
      </c>
      <c r="O621" s="1" t="str">
        <f ca="1">IFERROR(INDEX(SBi!$2:$2,MATCH(G621,SBi!$1:$1,1)),SBi!$K$2)</f>
        <v>Efter 2006</v>
      </c>
      <c r="P621" s="1">
        <f ca="1">IFERROR(INDEX(SBi!$C$3:$K$28,MATCH(E621,SBi!$B$3:$B$28,0),MATCH(O621,SBi!$C$2:$K$2,0)),0)</f>
        <v>66.400000000000006</v>
      </c>
      <c r="Q621" s="19">
        <f t="shared" ca="1" si="125"/>
        <v>7.370400000000001</v>
      </c>
      <c r="R621" s="19" t="str">
        <f ca="1">IFERROR(INDEX(VpD!$2:$2,MATCH(G621,VpD!$1:$1,1)),VpD!$I$2)</f>
        <v>&gt;1998</v>
      </c>
      <c r="S621" s="1">
        <f ca="1">IFERROR(INDEX(VpD!$C$3:$I$27,MATCH(E621,VpD!$B$3:$B$27,0),MATCH(R621,VpD!$C$2:$I$2,0)),0)</f>
        <v>65</v>
      </c>
      <c r="T621" s="19">
        <f t="shared" ca="1" si="126"/>
        <v>7.2149999999999999</v>
      </c>
      <c r="U621" s="14" t="str">
        <f t="shared" ca="1" si="127"/>
        <v xml:space="preserve">711723.55 </v>
      </c>
      <c r="V621" s="14" t="str">
        <f t="shared" ca="1" si="128"/>
        <v>6172685.51</v>
      </c>
      <c r="W621" s="14" t="str">
        <f t="shared" ca="1" si="129"/>
        <v>POINT(711723.55 6172685.51)</v>
      </c>
      <c r="X621" s="14" t="str">
        <f>IFERROR(INDEX(BygningOmraade!B:B,MATCH(A621,BygningOmraade!A:A,0)),"")</f>
        <v/>
      </c>
    </row>
    <row r="622" spans="1:24" s="14" customFormat="1" x14ac:dyDescent="0.25">
      <c r="A622" s="14">
        <f t="shared" si="117"/>
        <v>622</v>
      </c>
      <c r="B622" s="14" t="str">
        <f t="shared" ca="1" si="118"/>
        <v>213b42f0-79b3-4227-929e-55c572b1aed5</v>
      </c>
      <c r="C622" s="14" t="str">
        <f t="shared" ca="1" si="119"/>
        <v>0a3f507e-1e1b-32b8-e044-0003ba298018</v>
      </c>
      <c r="D622" s="14">
        <f t="shared" ca="1" si="120"/>
        <v>995548</v>
      </c>
      <c r="E622" s="1">
        <f t="shared" ca="1" si="121"/>
        <v>120</v>
      </c>
      <c r="F622" s="1">
        <f t="shared" ca="1" si="122"/>
        <v>155</v>
      </c>
      <c r="G622" s="1">
        <f t="shared" ca="1" si="123"/>
        <v>2000</v>
      </c>
      <c r="H622" s="1" t="str">
        <f ca="1">IFERROR(INDEX(Varmeinstallation!B:B,MATCH(INDIRECT($A$1&amp;"L"&amp;A622)*1,Varmeinstallation!A:A,0)),"Ingen varmeinstallationer")</f>
        <v>Centralvarme fra eget anlæg, et-kammer fyr</v>
      </c>
      <c r="I622" s="1" t="str">
        <f ca="1">IFERROR(INDEX(Opvarmningsmiddel!B:B,MATCH(INDIRECT($A$1&amp;"M"&amp;A622)*1,Opvarmningsmiddel!A:A,0)),"")</f>
        <v>Naturgas</v>
      </c>
      <c r="J622" s="1">
        <f t="shared" ca="1" si="124"/>
        <v>90</v>
      </c>
      <c r="K622" s="1" t="str">
        <f ca="1">IFERROR(INDEX(Relationstabel!$C$3:$K$10,MATCH(VALUE(INDIRECT($A$1&amp;"L"&amp;A622)),Relationstabel!$A$3:$A$10,0),MATCH(IFERROR(VALUE(INDIRECT($A$1&amp;"M"&amp;A622)),0),Relationstabel!$C$1:$K$1,0)),"Ingen varmeinstallationer")</f>
        <v>Naturgas</v>
      </c>
      <c r="L622" s="1" t="str">
        <f ca="1">INDEX(Anvendelseskode!B:B,MATCH($E622,Anvendelseskode!$A:$A,0))</f>
        <v>Fritliggende enfamilieshus (parcelhus)</v>
      </c>
      <c r="M622" s="1" t="str">
        <f ca="1">INDEX(Anvendelseskode!C:C,MATCH($E622,Anvendelseskode!$A:$A,0))</f>
        <v>Parcelhuse</v>
      </c>
      <c r="N622" s="1" t="str">
        <f ca="1">INDEX(Anvendelseskode!D:D,MATCH($E622,Anvendelseskode!$A:$A,0))</f>
        <v>Private husholdninger</v>
      </c>
      <c r="O622" s="1" t="str">
        <f ca="1">IFERROR(INDEX(SBi!$2:$2,MATCH(G622,SBi!$1:$1,1)),SBi!$K$2)</f>
        <v>1999-2006</v>
      </c>
      <c r="P622" s="1">
        <f ca="1">IFERROR(INDEX(SBi!$C$3:$K$28,MATCH(E622,SBi!$B$3:$B$28,0),MATCH(O622,SBi!$C$2:$K$2,0)),0)</f>
        <v>83.9</v>
      </c>
      <c r="Q622" s="19">
        <f t="shared" ca="1" si="125"/>
        <v>13.0045</v>
      </c>
      <c r="R622" s="19" t="str">
        <f ca="1">IFERROR(INDEX(VpD!$2:$2,MATCH(G622,VpD!$1:$1,1)),VpD!$I$2)</f>
        <v>&gt;1998</v>
      </c>
      <c r="S622" s="1">
        <f ca="1">IFERROR(INDEX(VpD!$C$3:$I$27,MATCH(E622,VpD!$B$3:$B$27,0),MATCH(R622,VpD!$C$2:$I$2,0)),0)</f>
        <v>72</v>
      </c>
      <c r="T622" s="19">
        <f t="shared" ca="1" si="126"/>
        <v>11.16</v>
      </c>
      <c r="U622" s="14" t="str">
        <f t="shared" ca="1" si="127"/>
        <v xml:space="preserve">711955.68 </v>
      </c>
      <c r="V622" s="14" t="str">
        <f t="shared" ca="1" si="128"/>
        <v>6169463.23</v>
      </c>
      <c r="W622" s="14" t="str">
        <f t="shared" ca="1" si="129"/>
        <v>POINT(711955.68 6169463.23)</v>
      </c>
      <c r="X622" s="14" t="str">
        <f>IFERROR(INDEX(BygningOmraade!B:B,MATCH(A622,BygningOmraade!A:A,0)),"")</f>
        <v/>
      </c>
    </row>
    <row r="623" spans="1:24" s="14" customFormat="1" x14ac:dyDescent="0.25">
      <c r="A623" s="14">
        <f t="shared" si="117"/>
        <v>623</v>
      </c>
      <c r="B623" s="14" t="str">
        <f t="shared" ca="1" si="118"/>
        <v>214d9603-d67e-462f-953b-cd73cccbe0bf</v>
      </c>
      <c r="C623" s="14" t="str">
        <f t="shared" ca="1" si="119"/>
        <v>0a3f507e-15ce-32b8-e044-0003ba298018</v>
      </c>
      <c r="D623" s="14">
        <f t="shared" ca="1" si="120"/>
        <v>994878</v>
      </c>
      <c r="E623" s="1">
        <f t="shared" ca="1" si="121"/>
        <v>120</v>
      </c>
      <c r="F623" s="1">
        <f t="shared" ca="1" si="122"/>
        <v>125</v>
      </c>
      <c r="G623" s="1">
        <f t="shared" ca="1" si="123"/>
        <v>2017</v>
      </c>
      <c r="H623" s="1" t="str">
        <f ca="1">IFERROR(INDEX(Varmeinstallation!B:B,MATCH(INDIRECT($A$1&amp;"L"&amp;A623)*1,Varmeinstallation!A:A,0)),"Ingen varmeinstallationer")</f>
        <v>Centralvarme fra eget anlæg, et-kammer fyr</v>
      </c>
      <c r="I623" s="1" t="str">
        <f ca="1">IFERROR(INDEX(Opvarmningsmiddel!B:B,MATCH(INDIRECT($A$1&amp;"M"&amp;A623)*1,Opvarmningsmiddel!A:A,0)),"")</f>
        <v>Naturgas</v>
      </c>
      <c r="J623" s="1">
        <f t="shared" ca="1" si="124"/>
        <v>0</v>
      </c>
      <c r="K623" s="1" t="str">
        <f ca="1">IFERROR(INDEX(Relationstabel!$C$3:$K$10,MATCH(VALUE(INDIRECT($A$1&amp;"L"&amp;A623)),Relationstabel!$A$3:$A$10,0),MATCH(IFERROR(VALUE(INDIRECT($A$1&amp;"M"&amp;A623)),0),Relationstabel!$C$1:$K$1,0)),"Ingen varmeinstallationer")</f>
        <v>Naturgas</v>
      </c>
      <c r="L623" s="1" t="str">
        <f ca="1">INDEX(Anvendelseskode!B:B,MATCH($E623,Anvendelseskode!$A:$A,0))</f>
        <v>Fritliggende enfamilieshus (parcelhus)</v>
      </c>
      <c r="M623" s="1" t="str">
        <f ca="1">INDEX(Anvendelseskode!C:C,MATCH($E623,Anvendelseskode!$A:$A,0))</f>
        <v>Parcelhuse</v>
      </c>
      <c r="N623" s="1" t="str">
        <f ca="1">INDEX(Anvendelseskode!D:D,MATCH($E623,Anvendelseskode!$A:$A,0))</f>
        <v>Private husholdninger</v>
      </c>
      <c r="O623" s="1" t="str">
        <f ca="1">IFERROR(INDEX(SBi!$2:$2,MATCH(G623,SBi!$1:$1,1)),SBi!$K$2)</f>
        <v>Efter 2006</v>
      </c>
      <c r="P623" s="1">
        <f ca="1">IFERROR(INDEX(SBi!$C$3:$K$28,MATCH(E623,SBi!$B$3:$B$28,0),MATCH(O623,SBi!$C$2:$K$2,0)),0)</f>
        <v>67.3</v>
      </c>
      <c r="Q623" s="19">
        <f t="shared" ca="1" si="125"/>
        <v>8.4124999999999996</v>
      </c>
      <c r="R623" s="19" t="str">
        <f ca="1">IFERROR(INDEX(VpD!$2:$2,MATCH(G623,VpD!$1:$1,1)),VpD!$I$2)</f>
        <v>&gt;1998</v>
      </c>
      <c r="S623" s="1">
        <f ca="1">IFERROR(INDEX(VpD!$C$3:$I$27,MATCH(E623,VpD!$B$3:$B$27,0),MATCH(R623,VpD!$C$2:$I$2,0)),0)</f>
        <v>72</v>
      </c>
      <c r="T623" s="19">
        <f t="shared" ca="1" si="126"/>
        <v>9</v>
      </c>
      <c r="U623" s="14" t="str">
        <f t="shared" ca="1" si="127"/>
        <v xml:space="preserve">711791.66 </v>
      </c>
      <c r="V623" s="14" t="str">
        <f t="shared" ca="1" si="128"/>
        <v>6170736.49</v>
      </c>
      <c r="W623" s="14" t="str">
        <f t="shared" ca="1" si="129"/>
        <v>POINT(711791.66 6170736.49)</v>
      </c>
      <c r="X623" s="14" t="str">
        <f>IFERROR(INDEX(BygningOmraade!B:B,MATCH(A623,BygningOmraade!A:A,0)),"")</f>
        <v/>
      </c>
    </row>
    <row r="624" spans="1:24" s="14" customFormat="1" x14ac:dyDescent="0.25">
      <c r="A624" s="14">
        <f t="shared" si="117"/>
        <v>624</v>
      </c>
      <c r="B624" s="14" t="str">
        <f t="shared" ca="1" si="118"/>
        <v>21500d6d-8a56-4843-9df2-f8b7bc1a1e88</v>
      </c>
      <c r="C624" s="14" t="str">
        <f t="shared" ca="1" si="119"/>
        <v>0a3f507e-1dc8-32b8-e044-0003ba298018</v>
      </c>
      <c r="D624" s="14">
        <f t="shared" ca="1" si="120"/>
        <v>2540592</v>
      </c>
      <c r="E624" s="1">
        <f t="shared" ca="1" si="121"/>
        <v>130</v>
      </c>
      <c r="F624" s="1">
        <f t="shared" ca="1" si="122"/>
        <v>118</v>
      </c>
      <c r="G624" s="1">
        <f t="shared" ca="1" si="123"/>
        <v>2000</v>
      </c>
      <c r="H624" s="1" t="str">
        <f ca="1">IFERROR(INDEX(Varmeinstallation!B:B,MATCH(INDIRECT($A$1&amp;"L"&amp;A624)*1,Varmeinstallation!A:A,0)),"Ingen varmeinstallationer")</f>
        <v>Fjernvarme/blokvarme (radiatorsystemer eller varmluftanlæg)</v>
      </c>
      <c r="I624" s="1" t="str">
        <f ca="1">IFERROR(INDEX(Opvarmningsmiddel!B:B,MATCH(INDIRECT($A$1&amp;"M"&amp;A624)*1,Opvarmningsmiddel!A:A,0)),"")</f>
        <v/>
      </c>
      <c r="J624" s="1">
        <f t="shared" ca="1" si="124"/>
        <v>2</v>
      </c>
      <c r="K624" s="1" t="str">
        <f ca="1">IFERROR(INDEX(Relationstabel!$C$3:$K$10,MATCH(VALUE(INDIRECT($A$1&amp;"L"&amp;A624)),Relationstabel!$A$3:$A$10,0),MATCH(IFERROR(VALUE(INDIRECT($A$1&amp;"M"&amp;A624)),0),Relationstabel!$C$1:$K$1,0)),"Ingen varmeinstallationer")</f>
        <v>Fjernvarme/ Blokvarme</v>
      </c>
      <c r="L624" s="1" t="str">
        <f ca="1">INDEX(Anvendelseskode!B:B,MATCH($E624,Anvendelseskode!$A:$A,0))</f>
        <v>Række-, kæde-, dobbelthus (lodret adskillelse mellem enhederne)</v>
      </c>
      <c r="M624" s="1" t="str">
        <f ca="1">INDEX(Anvendelseskode!C:C,MATCH($E624,Anvendelseskode!$A:$A,0))</f>
        <v>Række-, kæde og dobbelthuse</v>
      </c>
      <c r="N624" s="1" t="str">
        <f ca="1">INDEX(Anvendelseskode!D:D,MATCH($E624,Anvendelseskode!$A:$A,0))</f>
        <v>Private husholdninger</v>
      </c>
      <c r="O624" s="1" t="str">
        <f ca="1">IFERROR(INDEX(SBi!$2:$2,MATCH(G624,SBi!$1:$1,1)),SBi!$K$2)</f>
        <v>1999-2006</v>
      </c>
      <c r="P624" s="1">
        <f ca="1">IFERROR(INDEX(SBi!$C$3:$K$28,MATCH(E624,SBi!$B$3:$B$28,0),MATCH(O624,SBi!$C$2:$K$2,0)),0)</f>
        <v>81.5</v>
      </c>
      <c r="Q624" s="19">
        <f t="shared" ca="1" si="125"/>
        <v>9.6170000000000009</v>
      </c>
      <c r="R624" s="19" t="str">
        <f ca="1">IFERROR(INDEX(VpD!$2:$2,MATCH(G624,VpD!$1:$1,1)),VpD!$I$2)</f>
        <v>&gt;1998</v>
      </c>
      <c r="S624" s="1">
        <f ca="1">IFERROR(INDEX(VpD!$C$3:$I$27,MATCH(E624,VpD!$B$3:$B$27,0),MATCH(R624,VpD!$C$2:$I$2,0)),0)</f>
        <v>65</v>
      </c>
      <c r="T624" s="19">
        <f t="shared" ca="1" si="126"/>
        <v>7.67</v>
      </c>
      <c r="U624" s="14" t="str">
        <f t="shared" ca="1" si="127"/>
        <v xml:space="preserve">711954.41 </v>
      </c>
      <c r="V624" s="14" t="str">
        <f t="shared" ca="1" si="128"/>
        <v>6172455.58</v>
      </c>
      <c r="W624" s="14" t="str">
        <f t="shared" ca="1" si="129"/>
        <v>POINT(711954.41 6172455.58)</v>
      </c>
      <c r="X624" s="14" t="str">
        <f>IFERROR(INDEX(BygningOmraade!B:B,MATCH(A624,BygningOmraade!A:A,0)),"")</f>
        <v/>
      </c>
    </row>
    <row r="625" spans="1:24" s="14" customFormat="1" x14ac:dyDescent="0.25">
      <c r="A625" s="14">
        <f t="shared" si="117"/>
        <v>625</v>
      </c>
      <c r="B625" s="14" t="str">
        <f t="shared" ca="1" si="118"/>
        <v>2162de0b-9ce9-4a8f-ab57-5ab732bf0a0e</v>
      </c>
      <c r="C625" s="14" t="str">
        <f t="shared" ca="1" si="119"/>
        <v>0a3f507e-1a88-32b8-e044-0003ba298018</v>
      </c>
      <c r="D625" s="14">
        <f t="shared" ca="1" si="120"/>
        <v>997413</v>
      </c>
      <c r="E625" s="1">
        <f t="shared" ca="1" si="121"/>
        <v>120</v>
      </c>
      <c r="F625" s="1">
        <f t="shared" ca="1" si="122"/>
        <v>131</v>
      </c>
      <c r="G625" s="1">
        <f t="shared" ca="1" si="123"/>
        <v>1980</v>
      </c>
      <c r="H625" s="1" t="str">
        <f ca="1">IFERROR(INDEX(Varmeinstallation!B:B,MATCH(INDIRECT($A$1&amp;"L"&amp;A625)*1,Varmeinstallation!A:A,0)),"Ingen varmeinstallationer")</f>
        <v>Elovne, elpaneler</v>
      </c>
      <c r="I625" s="1" t="str">
        <f ca="1">IFERROR(INDEX(Opvarmningsmiddel!B:B,MATCH(INDIRECT($A$1&amp;"M"&amp;A625)*1,Opvarmningsmiddel!A:A,0)),"")</f>
        <v>Elektricitet</v>
      </c>
      <c r="J625" s="1">
        <f t="shared" ca="1" si="124"/>
        <v>80</v>
      </c>
      <c r="K625" s="1" t="str">
        <f ca="1">IFERROR(INDEX(Relationstabel!$C$3:$K$10,MATCH(VALUE(INDIRECT($A$1&amp;"L"&amp;A625)),Relationstabel!$A$3:$A$10,0),MATCH(IFERROR(VALUE(INDIRECT($A$1&amp;"M"&amp;A625)),0),Relationstabel!$C$1:$K$1,0)),"Ingen varmeinstallationer")</f>
        <v>Elvarme</v>
      </c>
      <c r="L625" s="1" t="str">
        <f ca="1">INDEX(Anvendelseskode!B:B,MATCH($E625,Anvendelseskode!$A:$A,0))</f>
        <v>Fritliggende enfamilieshus (parcelhus)</v>
      </c>
      <c r="M625" s="1" t="str">
        <f ca="1">INDEX(Anvendelseskode!C:C,MATCH($E625,Anvendelseskode!$A:$A,0))</f>
        <v>Parcelhuse</v>
      </c>
      <c r="N625" s="1" t="str">
        <f ca="1">INDEX(Anvendelseskode!D:D,MATCH($E625,Anvendelseskode!$A:$A,0))</f>
        <v>Private husholdninger</v>
      </c>
      <c r="O625" s="1" t="str">
        <f ca="1">IFERROR(INDEX(SBi!$2:$2,MATCH(G625,SBi!$1:$1,1)),SBi!$K$2)</f>
        <v>1979-1998</v>
      </c>
      <c r="P625" s="1">
        <f ca="1">IFERROR(INDEX(SBi!$C$3:$K$28,MATCH(E625,SBi!$B$3:$B$28,0),MATCH(O625,SBi!$C$2:$K$2,0)),0)</f>
        <v>105.4</v>
      </c>
      <c r="Q625" s="19">
        <f t="shared" ca="1" si="125"/>
        <v>13.807400000000001</v>
      </c>
      <c r="R625" s="19" t="str">
        <f ca="1">IFERROR(INDEX(VpD!$2:$2,MATCH(G625,VpD!$1:$1,1)),VpD!$I$2)</f>
        <v>1979-1998</v>
      </c>
      <c r="S625" s="1">
        <f ca="1">IFERROR(INDEX(VpD!$C$3:$I$27,MATCH(E625,VpD!$B$3:$B$27,0),MATCH(R625,VpD!$C$2:$I$2,0)),0)</f>
        <v>90</v>
      </c>
      <c r="T625" s="19">
        <f t="shared" ca="1" si="126"/>
        <v>11.79</v>
      </c>
      <c r="U625" s="14" t="str">
        <f t="shared" ca="1" si="127"/>
        <v xml:space="preserve">714013.68 </v>
      </c>
      <c r="V625" s="14" t="str">
        <f t="shared" ca="1" si="128"/>
        <v>6168952.24</v>
      </c>
      <c r="W625" s="14" t="str">
        <f t="shared" ca="1" si="129"/>
        <v>POINT(714013.68 6168952.24)</v>
      </c>
      <c r="X625" s="14" t="str">
        <f>IFERROR(INDEX(BygningOmraade!B:B,MATCH(A625,BygningOmraade!A:A,0)),"")</f>
        <v/>
      </c>
    </row>
    <row r="626" spans="1:24" s="14" customFormat="1" x14ac:dyDescent="0.25">
      <c r="A626" s="14">
        <f t="shared" si="117"/>
        <v>626</v>
      </c>
      <c r="B626" s="14" t="str">
        <f t="shared" ca="1" si="118"/>
        <v>216caac4-a693-4700-a40c-aa75af1d8d52</v>
      </c>
      <c r="C626" s="14" t="str">
        <f t="shared" ca="1" si="119"/>
        <v>0a3f507e-15e3-32b8-e044-0003ba298018</v>
      </c>
      <c r="D626" s="14">
        <f t="shared" ca="1" si="120"/>
        <v>995360</v>
      </c>
      <c r="E626" s="1">
        <f t="shared" ca="1" si="121"/>
        <v>590</v>
      </c>
      <c r="F626" s="1">
        <f t="shared" ca="1" si="122"/>
        <v>0</v>
      </c>
      <c r="G626" s="1">
        <f t="shared" ca="1" si="123"/>
        <v>2009</v>
      </c>
      <c r="H626" s="1" t="str">
        <f ca="1">IFERROR(INDEX(Varmeinstallation!B:B,MATCH(INDIRECT($A$1&amp;"L"&amp;A626)*1,Varmeinstallation!A:A,0)),"Ingen varmeinstallationer")</f>
        <v>Ingen varmeinstallationer</v>
      </c>
      <c r="I626" s="1" t="str">
        <f ca="1">IFERROR(INDEX(Opvarmningsmiddel!B:B,MATCH(INDIRECT($A$1&amp;"M"&amp;A626)*1,Opvarmningsmiddel!A:A,0)),"")</f>
        <v/>
      </c>
      <c r="J626" s="1">
        <f t="shared" ca="1" si="124"/>
        <v>0</v>
      </c>
      <c r="K626" s="1" t="str">
        <f ca="1">IFERROR(INDEX(Relationstabel!$C$3:$K$10,MATCH(VALUE(INDIRECT($A$1&amp;"L"&amp;A626)),Relationstabel!$A$3:$A$10,0),MATCH(IFERROR(VALUE(INDIRECT($A$1&amp;"M"&amp;A626)),0),Relationstabel!$C$1:$K$1,0)),"Ingen varmeinstallationer")</f>
        <v>Ingen varmeinstallation</v>
      </c>
      <c r="L626" s="1" t="str">
        <f ca="1">INDEX(Anvendelseskode!B:B,MATCH($E626,Anvendelseskode!$A:$A,0))</f>
        <v>Uspecificeret fritidsformål</v>
      </c>
      <c r="M626" s="1" t="str">
        <f ca="1">INDEX(Anvendelseskode!C:C,MATCH($E626,Anvendelseskode!$A:$A,0))</f>
        <v>Anden bygning til fritidsformål</v>
      </c>
      <c r="N626" s="1" t="str">
        <f ca="1">INDEX(Anvendelseskode!D:D,MATCH($E626,Anvendelseskode!$A:$A,0))</f>
        <v>Kommunale og andre offentlige institutioner</v>
      </c>
      <c r="O626" s="1" t="str">
        <f ca="1">IFERROR(INDEX(SBi!$2:$2,MATCH(G626,SBi!$1:$1,1)),SBi!$K$2)</f>
        <v>Efter 2006</v>
      </c>
      <c r="P626" s="1">
        <f ca="1">IFERROR(INDEX(SBi!$C$3:$K$28,MATCH(E626,SBi!$B$3:$B$28,0),MATCH(O626,SBi!$C$2:$K$2,0)),0)</f>
        <v>76.8</v>
      </c>
      <c r="Q626" s="19">
        <f t="shared" ca="1" si="125"/>
        <v>0</v>
      </c>
      <c r="R626" s="19" t="str">
        <f ca="1">IFERROR(INDEX(VpD!$2:$2,MATCH(G626,VpD!$1:$1,1)),VpD!$I$2)</f>
        <v>&gt;1998</v>
      </c>
      <c r="S626" s="1">
        <f ca="1">IFERROR(INDEX(VpD!$C$3:$I$27,MATCH(E626,VpD!$B$3:$B$27,0),MATCH(R626,VpD!$C$2:$I$2,0)),0)</f>
        <v>26</v>
      </c>
      <c r="T626" s="19">
        <f t="shared" ca="1" si="126"/>
        <v>0</v>
      </c>
      <c r="U626" s="14" t="str">
        <f t="shared" ca="1" si="127"/>
        <v xml:space="preserve">711819.43 </v>
      </c>
      <c r="V626" s="14" t="str">
        <f t="shared" ca="1" si="128"/>
        <v>6170523.52</v>
      </c>
      <c r="W626" s="14" t="str">
        <f t="shared" ca="1" si="129"/>
        <v>POINT(711819.43 6170523.52)</v>
      </c>
      <c r="X626" s="14" t="str">
        <f>IFERROR(INDEX(BygningOmraade!B:B,MATCH(A626,BygningOmraade!A:A,0)),"")</f>
        <v/>
      </c>
    </row>
    <row r="627" spans="1:24" s="14" customFormat="1" x14ac:dyDescent="0.25">
      <c r="A627" s="14">
        <f t="shared" si="117"/>
        <v>627</v>
      </c>
      <c r="B627" s="14" t="str">
        <f t="shared" ca="1" si="118"/>
        <v>21795b9f-06e5-4fef-941a-040c190ffe74</v>
      </c>
      <c r="C627" s="14" t="str">
        <f t="shared" ca="1" si="119"/>
        <v>0a3f507e-19f1-32b8-e044-0003ba298018</v>
      </c>
      <c r="D627" s="14">
        <f t="shared" ca="1" si="120"/>
        <v>994821</v>
      </c>
      <c r="E627" s="1">
        <f t="shared" ca="1" si="121"/>
        <v>130</v>
      </c>
      <c r="F627" s="1">
        <f t="shared" ca="1" si="122"/>
        <v>125</v>
      </c>
      <c r="G627" s="1">
        <f t="shared" ca="1" si="123"/>
        <v>1975</v>
      </c>
      <c r="H627" s="1" t="str">
        <f ca="1">IFERROR(INDEX(Varmeinstallation!B:B,MATCH(INDIRECT($A$1&amp;"L"&amp;A627)*1,Varmeinstallation!A:A,0)),"Ingen varmeinstallationer")</f>
        <v>Elovne, elpaneler</v>
      </c>
      <c r="I627" s="1" t="str">
        <f ca="1">IFERROR(INDEX(Opvarmningsmiddel!B:B,MATCH(INDIRECT($A$1&amp;"M"&amp;A627)*1,Opvarmningsmiddel!A:A,0)),"")</f>
        <v>Elektricitet</v>
      </c>
      <c r="J627" s="1">
        <f t="shared" ca="1" si="124"/>
        <v>0</v>
      </c>
      <c r="K627" s="1" t="str">
        <f ca="1">IFERROR(INDEX(Relationstabel!$C$3:$K$10,MATCH(VALUE(INDIRECT($A$1&amp;"L"&amp;A627)),Relationstabel!$A$3:$A$10,0),MATCH(IFERROR(VALUE(INDIRECT($A$1&amp;"M"&amp;A627)),0),Relationstabel!$C$1:$K$1,0)),"Ingen varmeinstallationer")</f>
        <v>Elvarme</v>
      </c>
      <c r="L627" s="1" t="str">
        <f ca="1">INDEX(Anvendelseskode!B:B,MATCH($E627,Anvendelseskode!$A:$A,0))</f>
        <v>Række-, kæde-, dobbelthus (lodret adskillelse mellem enhederne)</v>
      </c>
      <c r="M627" s="1" t="str">
        <f ca="1">INDEX(Anvendelseskode!C:C,MATCH($E627,Anvendelseskode!$A:$A,0))</f>
        <v>Række-, kæde og dobbelthuse</v>
      </c>
      <c r="N627" s="1" t="str">
        <f ca="1">INDEX(Anvendelseskode!D:D,MATCH($E627,Anvendelseskode!$A:$A,0))</f>
        <v>Private husholdninger</v>
      </c>
      <c r="O627" s="1" t="str">
        <f ca="1">IFERROR(INDEX(SBi!$2:$2,MATCH(G627,SBi!$1:$1,1)),SBi!$K$2)</f>
        <v>1973-1978</v>
      </c>
      <c r="P627" s="1">
        <f ca="1">IFERROR(INDEX(SBi!$C$3:$K$28,MATCH(E627,SBi!$B$3:$B$28,0),MATCH(O627,SBi!$C$2:$K$2,0)),0)</f>
        <v>112.6</v>
      </c>
      <c r="Q627" s="19">
        <f t="shared" ca="1" si="125"/>
        <v>14.074999999999999</v>
      </c>
      <c r="R627" s="19" t="str">
        <f ca="1">IFERROR(INDEX(VpD!$2:$2,MATCH(G627,VpD!$1:$1,1)),VpD!$I$2)</f>
        <v>1973-1978</v>
      </c>
      <c r="S627" s="1">
        <f ca="1">IFERROR(INDEX(VpD!$C$3:$I$27,MATCH(E627,VpD!$B$3:$B$27,0),MATCH(R627,VpD!$C$2:$I$2,0)),0)</f>
        <v>98</v>
      </c>
      <c r="T627" s="19">
        <f t="shared" ca="1" si="126"/>
        <v>12.25</v>
      </c>
      <c r="U627" s="14" t="str">
        <f t="shared" ca="1" si="127"/>
        <v xml:space="preserve">711583.5 </v>
      </c>
      <c r="V627" s="14" t="str">
        <f t="shared" ca="1" si="128"/>
        <v>6172357.23</v>
      </c>
      <c r="W627" s="14" t="str">
        <f t="shared" ca="1" si="129"/>
        <v>POINT(711583.5 6172357.23)</v>
      </c>
      <c r="X627" s="14" t="str">
        <f>IFERROR(INDEX(BygningOmraade!B:B,MATCH(A627,BygningOmraade!A:A,0)),"")</f>
        <v/>
      </c>
    </row>
    <row r="628" spans="1:24" s="14" customFormat="1" x14ac:dyDescent="0.25">
      <c r="A628" s="14">
        <f t="shared" si="117"/>
        <v>628</v>
      </c>
      <c r="B628" s="14" t="str">
        <f t="shared" ca="1" si="118"/>
        <v>217d4283-5d0a-4002-828f-593fb2e97fe4</v>
      </c>
      <c r="C628" s="14" t="str">
        <f t="shared" ca="1" si="119"/>
        <v>53ba2f34-5ffd-2505-e044-0003ba298018</v>
      </c>
      <c r="D628" s="14">
        <f t="shared" ca="1" si="120"/>
        <v>2702953</v>
      </c>
      <c r="E628" s="1">
        <f t="shared" ca="1" si="121"/>
        <v>130</v>
      </c>
      <c r="F628" s="1">
        <f t="shared" ca="1" si="122"/>
        <v>92</v>
      </c>
      <c r="G628" s="1">
        <f t="shared" ca="1" si="123"/>
        <v>2008</v>
      </c>
      <c r="H628" s="1" t="str">
        <f ca="1">IFERROR(INDEX(Varmeinstallation!B:B,MATCH(INDIRECT($A$1&amp;"L"&amp;A628)*1,Varmeinstallation!A:A,0)),"Ingen varmeinstallationer")</f>
        <v>Centralvarme fra eget anlæg, et-kammer fyr</v>
      </c>
      <c r="I628" s="1" t="str">
        <f ca="1">IFERROR(INDEX(Opvarmningsmiddel!B:B,MATCH(INDIRECT($A$1&amp;"M"&amp;A628)*1,Opvarmningsmiddel!A:A,0)),"")</f>
        <v>Naturgas</v>
      </c>
      <c r="J628" s="1">
        <f t="shared" ca="1" si="124"/>
        <v>90</v>
      </c>
      <c r="K628" s="1" t="str">
        <f ca="1">IFERROR(INDEX(Relationstabel!$C$3:$K$10,MATCH(VALUE(INDIRECT($A$1&amp;"L"&amp;A628)),Relationstabel!$A$3:$A$10,0),MATCH(IFERROR(VALUE(INDIRECT($A$1&amp;"M"&amp;A628)),0),Relationstabel!$C$1:$K$1,0)),"Ingen varmeinstallationer")</f>
        <v>Naturgas</v>
      </c>
      <c r="L628" s="1" t="str">
        <f ca="1">INDEX(Anvendelseskode!B:B,MATCH($E628,Anvendelseskode!$A:$A,0))</f>
        <v>Række-, kæde-, dobbelthus (lodret adskillelse mellem enhederne)</v>
      </c>
      <c r="M628" s="1" t="str">
        <f ca="1">INDEX(Anvendelseskode!C:C,MATCH($E628,Anvendelseskode!$A:$A,0))</f>
        <v>Række-, kæde og dobbelthuse</v>
      </c>
      <c r="N628" s="1" t="str">
        <f ca="1">INDEX(Anvendelseskode!D:D,MATCH($E628,Anvendelseskode!$A:$A,0))</f>
        <v>Private husholdninger</v>
      </c>
      <c r="O628" s="1" t="str">
        <f ca="1">IFERROR(INDEX(SBi!$2:$2,MATCH(G628,SBi!$1:$1,1)),SBi!$K$2)</f>
        <v>Efter 2006</v>
      </c>
      <c r="P628" s="1">
        <f ca="1">IFERROR(INDEX(SBi!$C$3:$K$28,MATCH(E628,SBi!$B$3:$B$28,0),MATCH(O628,SBi!$C$2:$K$2,0)),0)</f>
        <v>66.400000000000006</v>
      </c>
      <c r="Q628" s="19">
        <f t="shared" ca="1" si="125"/>
        <v>6.1088000000000005</v>
      </c>
      <c r="R628" s="19" t="str">
        <f ca="1">IFERROR(INDEX(VpD!$2:$2,MATCH(G628,VpD!$1:$1,1)),VpD!$I$2)</f>
        <v>&gt;1998</v>
      </c>
      <c r="S628" s="1">
        <f ca="1">IFERROR(INDEX(VpD!$C$3:$I$27,MATCH(E628,VpD!$B$3:$B$27,0),MATCH(R628,VpD!$C$2:$I$2,0)),0)</f>
        <v>65</v>
      </c>
      <c r="T628" s="19">
        <f t="shared" ca="1" si="126"/>
        <v>5.98</v>
      </c>
      <c r="U628" s="14" t="str">
        <f t="shared" ca="1" si="127"/>
        <v xml:space="preserve">712687.14 </v>
      </c>
      <c r="V628" s="14" t="str">
        <f t="shared" ca="1" si="128"/>
        <v>6168714.56</v>
      </c>
      <c r="W628" s="14" t="str">
        <f t="shared" ca="1" si="129"/>
        <v>POINT(712687.14 6168714.56)</v>
      </c>
      <c r="X628" s="14" t="str">
        <f>IFERROR(INDEX(BygningOmraade!B:B,MATCH(A628,BygningOmraade!A:A,0)),"")</f>
        <v/>
      </c>
    </row>
    <row r="629" spans="1:24" s="14" customFormat="1" x14ac:dyDescent="0.25">
      <c r="A629" s="14">
        <f t="shared" si="117"/>
        <v>629</v>
      </c>
      <c r="B629" s="14" t="str">
        <f t="shared" ca="1" si="118"/>
        <v>2193110b-dfed-45f2-9745-56cef05d33cd</v>
      </c>
      <c r="C629" s="14" t="str">
        <f t="shared" ca="1" si="119"/>
        <v>0a3f507e-23ae-32b8-e044-0003ba298018</v>
      </c>
      <c r="D629" s="14">
        <f t="shared" ca="1" si="120"/>
        <v>996998</v>
      </c>
      <c r="E629" s="1">
        <f t="shared" ca="1" si="121"/>
        <v>120</v>
      </c>
      <c r="F629" s="1">
        <f t="shared" ca="1" si="122"/>
        <v>140</v>
      </c>
      <c r="G629" s="1">
        <f t="shared" ca="1" si="123"/>
        <v>1977</v>
      </c>
      <c r="H629" s="1" t="str">
        <f ca="1">IFERROR(INDEX(Varmeinstallation!B:B,MATCH(INDIRECT($A$1&amp;"L"&amp;A629)*1,Varmeinstallation!A:A,0)),"Ingen varmeinstallationer")</f>
        <v>Centralvarme fra eget anlæg, et-kammer fyr</v>
      </c>
      <c r="I629" s="1" t="str">
        <f ca="1">IFERROR(INDEX(Opvarmningsmiddel!B:B,MATCH(INDIRECT($A$1&amp;"M"&amp;A629)*1,Opvarmningsmiddel!A:A,0)),"")</f>
        <v>Naturgas</v>
      </c>
      <c r="J629" s="1">
        <f t="shared" ca="1" si="124"/>
        <v>2</v>
      </c>
      <c r="K629" s="1" t="str">
        <f ca="1">IFERROR(INDEX(Relationstabel!$C$3:$K$10,MATCH(VALUE(INDIRECT($A$1&amp;"L"&amp;A629)),Relationstabel!$A$3:$A$10,0),MATCH(IFERROR(VALUE(INDIRECT($A$1&amp;"M"&amp;A629)),0),Relationstabel!$C$1:$K$1,0)),"Ingen varmeinstallationer")</f>
        <v>Naturgas</v>
      </c>
      <c r="L629" s="1" t="str">
        <f ca="1">INDEX(Anvendelseskode!B:B,MATCH($E629,Anvendelseskode!$A:$A,0))</f>
        <v>Fritliggende enfamilieshus (parcelhus)</v>
      </c>
      <c r="M629" s="1" t="str">
        <f ca="1">INDEX(Anvendelseskode!C:C,MATCH($E629,Anvendelseskode!$A:$A,0))</f>
        <v>Parcelhuse</v>
      </c>
      <c r="N629" s="1" t="str">
        <f ca="1">INDEX(Anvendelseskode!D:D,MATCH($E629,Anvendelseskode!$A:$A,0))</f>
        <v>Private husholdninger</v>
      </c>
      <c r="O629" s="1" t="str">
        <f ca="1">IFERROR(INDEX(SBi!$2:$2,MATCH(G629,SBi!$1:$1,1)),SBi!$K$2)</f>
        <v>1973-1978</v>
      </c>
      <c r="P629" s="1">
        <f ca="1">IFERROR(INDEX(SBi!$C$3:$K$28,MATCH(E629,SBi!$B$3:$B$28,0),MATCH(O629,SBi!$C$2:$K$2,0)),0)</f>
        <v>119.8</v>
      </c>
      <c r="Q629" s="19">
        <f t="shared" ca="1" si="125"/>
        <v>16.771999999999998</v>
      </c>
      <c r="R629" s="19" t="str">
        <f ca="1">IFERROR(INDEX(VpD!$2:$2,MATCH(G629,VpD!$1:$1,1)),VpD!$I$2)</f>
        <v>1973-1978</v>
      </c>
      <c r="S629" s="1">
        <f ca="1">IFERROR(INDEX(VpD!$C$3:$I$27,MATCH(E629,VpD!$B$3:$B$27,0),MATCH(R629,VpD!$C$2:$I$2,0)),0)</f>
        <v>117</v>
      </c>
      <c r="T629" s="19">
        <f t="shared" ca="1" si="126"/>
        <v>16.38</v>
      </c>
      <c r="U629" s="14" t="str">
        <f t="shared" ca="1" si="127"/>
        <v xml:space="preserve">713629.91 </v>
      </c>
      <c r="V629" s="14" t="str">
        <f t="shared" ca="1" si="128"/>
        <v>6168666.05</v>
      </c>
      <c r="W629" s="14" t="str">
        <f t="shared" ca="1" si="129"/>
        <v>POINT(713629.91 6168666.05)</v>
      </c>
      <c r="X629" s="14" t="str">
        <f>IFERROR(INDEX(BygningOmraade!B:B,MATCH(A629,BygningOmraade!A:A,0)),"")</f>
        <v/>
      </c>
    </row>
    <row r="630" spans="1:24" s="14" customFormat="1" x14ac:dyDescent="0.25">
      <c r="A630" s="14">
        <f t="shared" si="117"/>
        <v>630</v>
      </c>
      <c r="B630" s="14" t="str">
        <f t="shared" ca="1" si="118"/>
        <v>21bcea05-b019-4558-a315-483e87f5e905</v>
      </c>
      <c r="C630" s="14" t="str">
        <f t="shared" ca="1" si="119"/>
        <v>8cbbc401-33e1-4831-be05-c47b68adb8d4</v>
      </c>
      <c r="D630" s="14">
        <f t="shared" ca="1" si="120"/>
        <v>100098574</v>
      </c>
      <c r="E630" s="1">
        <f t="shared" ca="1" si="121"/>
        <v>130</v>
      </c>
      <c r="F630" s="1">
        <f t="shared" ca="1" si="122"/>
        <v>120</v>
      </c>
      <c r="G630" s="1">
        <f t="shared" ca="1" si="123"/>
        <v>2017</v>
      </c>
      <c r="H630" s="1" t="str">
        <f ca="1">IFERROR(INDEX(Varmeinstallation!B:B,MATCH(INDIRECT($A$1&amp;"L"&amp;A630)*1,Varmeinstallation!A:A,0)),"Ingen varmeinstallationer")</f>
        <v>Fjernvarme/blokvarme (radiatorsystemer eller varmluftanlæg)</v>
      </c>
      <c r="I630" s="1" t="str">
        <f ca="1">IFERROR(INDEX(Opvarmningsmiddel!B:B,MATCH(INDIRECT($A$1&amp;"M"&amp;A630)*1,Opvarmningsmiddel!A:A,0)),"")</f>
        <v/>
      </c>
      <c r="J630" s="1">
        <f t="shared" ca="1" si="124"/>
        <v>0</v>
      </c>
      <c r="K630" s="1" t="str">
        <f ca="1">IFERROR(INDEX(Relationstabel!$C$3:$K$10,MATCH(VALUE(INDIRECT($A$1&amp;"L"&amp;A630)),Relationstabel!$A$3:$A$10,0),MATCH(IFERROR(VALUE(INDIRECT($A$1&amp;"M"&amp;A630)),0),Relationstabel!$C$1:$K$1,0)),"Ingen varmeinstallationer")</f>
        <v>Fjernvarme/ Blokvarme</v>
      </c>
      <c r="L630" s="1" t="str">
        <f ca="1">INDEX(Anvendelseskode!B:B,MATCH($E630,Anvendelseskode!$A:$A,0))</f>
        <v>Række-, kæde-, dobbelthus (lodret adskillelse mellem enhederne)</v>
      </c>
      <c r="M630" s="1" t="str">
        <f ca="1">INDEX(Anvendelseskode!C:C,MATCH($E630,Anvendelseskode!$A:$A,0))</f>
        <v>Række-, kæde og dobbelthuse</v>
      </c>
      <c r="N630" s="1" t="str">
        <f ca="1">INDEX(Anvendelseskode!D:D,MATCH($E630,Anvendelseskode!$A:$A,0))</f>
        <v>Private husholdninger</v>
      </c>
      <c r="O630" s="1" t="str">
        <f ca="1">IFERROR(INDEX(SBi!$2:$2,MATCH(G630,SBi!$1:$1,1)),SBi!$K$2)</f>
        <v>Efter 2006</v>
      </c>
      <c r="P630" s="1">
        <f ca="1">IFERROR(INDEX(SBi!$C$3:$K$28,MATCH(E630,SBi!$B$3:$B$28,0),MATCH(O630,SBi!$C$2:$K$2,0)),0)</f>
        <v>66.400000000000006</v>
      </c>
      <c r="Q630" s="19">
        <f t="shared" ca="1" si="125"/>
        <v>7.9680000000000009</v>
      </c>
      <c r="R630" s="19" t="str">
        <f ca="1">IFERROR(INDEX(VpD!$2:$2,MATCH(G630,VpD!$1:$1,1)),VpD!$I$2)</f>
        <v>&gt;1998</v>
      </c>
      <c r="S630" s="1">
        <f ca="1">IFERROR(INDEX(VpD!$C$3:$I$27,MATCH(E630,VpD!$B$3:$B$27,0),MATCH(R630,VpD!$C$2:$I$2,0)),0)</f>
        <v>65</v>
      </c>
      <c r="T630" s="19">
        <f t="shared" ca="1" si="126"/>
        <v>7.8</v>
      </c>
      <c r="U630" s="14" t="str">
        <f t="shared" ca="1" si="127"/>
        <v xml:space="preserve">711621.49 </v>
      </c>
      <c r="V630" s="14" t="str">
        <f t="shared" ca="1" si="128"/>
        <v>6172751.6</v>
      </c>
      <c r="W630" s="14" t="str">
        <f t="shared" ca="1" si="129"/>
        <v>POINT(711621.49 6172751.6)</v>
      </c>
      <c r="X630" s="14" t="str">
        <f>IFERROR(INDEX(BygningOmraade!B:B,MATCH(A630,BygningOmraade!A:A,0)),"")</f>
        <v/>
      </c>
    </row>
    <row r="631" spans="1:24" s="14" customFormat="1" x14ac:dyDescent="0.25">
      <c r="A631" s="14">
        <f t="shared" si="117"/>
        <v>631</v>
      </c>
      <c r="B631" s="14" t="str">
        <f t="shared" ca="1" si="118"/>
        <v>21c084fb-235a-4f56-8686-cf387101082e</v>
      </c>
      <c r="C631" s="14" t="str">
        <f t="shared" ca="1" si="119"/>
        <v>0a3f507e-19bc-32b8-e044-0003ba298018</v>
      </c>
      <c r="D631" s="14">
        <f t="shared" ca="1" si="120"/>
        <v>994940</v>
      </c>
      <c r="E631" s="1">
        <f t="shared" ca="1" si="121"/>
        <v>130</v>
      </c>
      <c r="F631" s="1">
        <f t="shared" ca="1" si="122"/>
        <v>125</v>
      </c>
      <c r="G631" s="1">
        <f t="shared" ca="1" si="123"/>
        <v>1975</v>
      </c>
      <c r="H631" s="1" t="str">
        <f ca="1">IFERROR(INDEX(Varmeinstallation!B:B,MATCH(INDIRECT($A$1&amp;"L"&amp;A631)*1,Varmeinstallation!A:A,0)),"Ingen varmeinstallationer")</f>
        <v>Elovne, elpaneler</v>
      </c>
      <c r="I631" s="1" t="str">
        <f ca="1">IFERROR(INDEX(Opvarmningsmiddel!B:B,MATCH(INDIRECT($A$1&amp;"M"&amp;A631)*1,Opvarmningsmiddel!A:A,0)),"")</f>
        <v>Elektricitet</v>
      </c>
      <c r="J631" s="1">
        <f t="shared" ca="1" si="124"/>
        <v>2</v>
      </c>
      <c r="K631" s="1" t="str">
        <f ca="1">IFERROR(INDEX(Relationstabel!$C$3:$K$10,MATCH(VALUE(INDIRECT($A$1&amp;"L"&amp;A631)),Relationstabel!$A$3:$A$10,0),MATCH(IFERROR(VALUE(INDIRECT($A$1&amp;"M"&amp;A631)),0),Relationstabel!$C$1:$K$1,0)),"Ingen varmeinstallationer")</f>
        <v>Elvarme</v>
      </c>
      <c r="L631" s="1" t="str">
        <f ca="1">INDEX(Anvendelseskode!B:B,MATCH($E631,Anvendelseskode!$A:$A,0))</f>
        <v>Række-, kæde-, dobbelthus (lodret adskillelse mellem enhederne)</v>
      </c>
      <c r="M631" s="1" t="str">
        <f ca="1">INDEX(Anvendelseskode!C:C,MATCH($E631,Anvendelseskode!$A:$A,0))</f>
        <v>Række-, kæde og dobbelthuse</v>
      </c>
      <c r="N631" s="1" t="str">
        <f ca="1">INDEX(Anvendelseskode!D:D,MATCH($E631,Anvendelseskode!$A:$A,0))</f>
        <v>Private husholdninger</v>
      </c>
      <c r="O631" s="1" t="str">
        <f ca="1">IFERROR(INDEX(SBi!$2:$2,MATCH(G631,SBi!$1:$1,1)),SBi!$K$2)</f>
        <v>1973-1978</v>
      </c>
      <c r="P631" s="1">
        <f ca="1">IFERROR(INDEX(SBi!$C$3:$K$28,MATCH(E631,SBi!$B$3:$B$28,0),MATCH(O631,SBi!$C$2:$K$2,0)),0)</f>
        <v>112.6</v>
      </c>
      <c r="Q631" s="19">
        <f t="shared" ca="1" si="125"/>
        <v>14.074999999999999</v>
      </c>
      <c r="R631" s="19" t="str">
        <f ca="1">IFERROR(INDEX(VpD!$2:$2,MATCH(G631,VpD!$1:$1,1)),VpD!$I$2)</f>
        <v>1973-1978</v>
      </c>
      <c r="S631" s="1">
        <f ca="1">IFERROR(INDEX(VpD!$C$3:$I$27,MATCH(E631,VpD!$B$3:$B$27,0),MATCH(R631,VpD!$C$2:$I$2,0)),0)</f>
        <v>98</v>
      </c>
      <c r="T631" s="19">
        <f t="shared" ca="1" si="126"/>
        <v>12.25</v>
      </c>
      <c r="U631" s="14" t="str">
        <f t="shared" ca="1" si="127"/>
        <v xml:space="preserve">711734.73 </v>
      </c>
      <c r="V631" s="14" t="str">
        <f t="shared" ca="1" si="128"/>
        <v>6172411.9</v>
      </c>
      <c r="W631" s="14" t="str">
        <f t="shared" ca="1" si="129"/>
        <v>POINT(711734.73 6172411.9)</v>
      </c>
      <c r="X631" s="14" t="str">
        <f>IFERROR(INDEX(BygningOmraade!B:B,MATCH(A631,BygningOmraade!A:A,0)),"")</f>
        <v/>
      </c>
    </row>
    <row r="632" spans="1:24" s="14" customFormat="1" x14ac:dyDescent="0.25">
      <c r="A632" s="14">
        <f t="shared" si="117"/>
        <v>632</v>
      </c>
      <c r="B632" s="14" t="str">
        <f t="shared" ca="1" si="118"/>
        <v>21c8d5e1-9a9b-41f6-a8f3-89cd55401b7e</v>
      </c>
      <c r="C632" s="14" t="str">
        <f t="shared" ca="1" si="119"/>
        <v>0a3f507e-19a6-32b8-e044-0003ba298018</v>
      </c>
      <c r="D632" s="14">
        <f t="shared" ca="1" si="120"/>
        <v>995364</v>
      </c>
      <c r="E632" s="1">
        <f t="shared" ca="1" si="121"/>
        <v>130</v>
      </c>
      <c r="F632" s="1">
        <f t="shared" ca="1" si="122"/>
        <v>129</v>
      </c>
      <c r="G632" s="1">
        <f t="shared" ca="1" si="123"/>
        <v>1976</v>
      </c>
      <c r="H632" s="1" t="str">
        <f ca="1">IFERROR(INDEX(Varmeinstallation!B:B,MATCH(INDIRECT($A$1&amp;"L"&amp;A632)*1,Varmeinstallation!A:A,0)),"Ingen varmeinstallationer")</f>
        <v>Elovne, elpaneler</v>
      </c>
      <c r="I632" s="1" t="str">
        <f ca="1">IFERROR(INDEX(Opvarmningsmiddel!B:B,MATCH(INDIRECT($A$1&amp;"M"&amp;A632)*1,Opvarmningsmiddel!A:A,0)),"")</f>
        <v>Elektricitet</v>
      </c>
      <c r="J632" s="1">
        <f t="shared" ca="1" si="124"/>
        <v>0</v>
      </c>
      <c r="K632" s="1" t="str">
        <f ca="1">IFERROR(INDEX(Relationstabel!$C$3:$K$10,MATCH(VALUE(INDIRECT($A$1&amp;"L"&amp;A632)),Relationstabel!$A$3:$A$10,0),MATCH(IFERROR(VALUE(INDIRECT($A$1&amp;"M"&amp;A632)),0),Relationstabel!$C$1:$K$1,0)),"Ingen varmeinstallationer")</f>
        <v>Elvarme</v>
      </c>
      <c r="L632" s="1" t="str">
        <f ca="1">INDEX(Anvendelseskode!B:B,MATCH($E632,Anvendelseskode!$A:$A,0))</f>
        <v>Række-, kæde-, dobbelthus (lodret adskillelse mellem enhederne)</v>
      </c>
      <c r="M632" s="1" t="str">
        <f ca="1">INDEX(Anvendelseskode!C:C,MATCH($E632,Anvendelseskode!$A:$A,0))</f>
        <v>Række-, kæde og dobbelthuse</v>
      </c>
      <c r="N632" s="1" t="str">
        <f ca="1">INDEX(Anvendelseskode!D:D,MATCH($E632,Anvendelseskode!$A:$A,0))</f>
        <v>Private husholdninger</v>
      </c>
      <c r="O632" s="1" t="str">
        <f ca="1">IFERROR(INDEX(SBi!$2:$2,MATCH(G632,SBi!$1:$1,1)),SBi!$K$2)</f>
        <v>1973-1978</v>
      </c>
      <c r="P632" s="1">
        <f ca="1">IFERROR(INDEX(SBi!$C$3:$K$28,MATCH(E632,SBi!$B$3:$B$28,0),MATCH(O632,SBi!$C$2:$K$2,0)),0)</f>
        <v>112.6</v>
      </c>
      <c r="Q632" s="19">
        <f t="shared" ca="1" si="125"/>
        <v>14.525399999999999</v>
      </c>
      <c r="R632" s="19" t="str">
        <f ca="1">IFERROR(INDEX(VpD!$2:$2,MATCH(G632,VpD!$1:$1,1)),VpD!$I$2)</f>
        <v>1973-1978</v>
      </c>
      <c r="S632" s="1">
        <f ca="1">IFERROR(INDEX(VpD!$C$3:$I$27,MATCH(E632,VpD!$B$3:$B$27,0),MATCH(R632,VpD!$C$2:$I$2,0)),0)</f>
        <v>98</v>
      </c>
      <c r="T632" s="19">
        <f t="shared" ca="1" si="126"/>
        <v>12.641999999999999</v>
      </c>
      <c r="U632" s="14" t="str">
        <f t="shared" ca="1" si="127"/>
        <v xml:space="preserve">711765.63 </v>
      </c>
      <c r="V632" s="14" t="str">
        <f t="shared" ca="1" si="128"/>
        <v>6172447.25</v>
      </c>
      <c r="W632" s="14" t="str">
        <f t="shared" ca="1" si="129"/>
        <v>POINT(711765.63 6172447.25)</v>
      </c>
      <c r="X632" s="14" t="str">
        <f>IFERROR(INDEX(BygningOmraade!B:B,MATCH(A632,BygningOmraade!A:A,0)),"")</f>
        <v/>
      </c>
    </row>
    <row r="633" spans="1:24" s="14" customFormat="1" x14ac:dyDescent="0.25">
      <c r="A633" s="14">
        <f t="shared" si="117"/>
        <v>633</v>
      </c>
      <c r="B633" s="14" t="str">
        <f t="shared" ca="1" si="118"/>
        <v>21cbd32c-deb0-4a46-aaa5-b0f2f1cfd531</v>
      </c>
      <c r="C633" s="14" t="str">
        <f t="shared" ca="1" si="119"/>
        <v>0a3f507e-2326-32b8-e044-0003ba298018</v>
      </c>
      <c r="D633" s="14">
        <f t="shared" ca="1" si="120"/>
        <v>995554</v>
      </c>
      <c r="E633" s="1">
        <f t="shared" ca="1" si="121"/>
        <v>120</v>
      </c>
      <c r="F633" s="1">
        <f t="shared" ca="1" si="122"/>
        <v>145</v>
      </c>
      <c r="G633" s="1">
        <f t="shared" ca="1" si="123"/>
        <v>1972</v>
      </c>
      <c r="H633" s="1" t="str">
        <f ca="1">IFERROR(INDEX(Varmeinstallation!B:B,MATCH(INDIRECT($A$1&amp;"L"&amp;A633)*1,Varmeinstallation!A:A,0)),"Ingen varmeinstallationer")</f>
        <v>Centralvarme fra eget anlæg, et-kammer fyr</v>
      </c>
      <c r="I633" s="1" t="str">
        <f ca="1">IFERROR(INDEX(Opvarmningsmiddel!B:B,MATCH(INDIRECT($A$1&amp;"M"&amp;A633)*1,Opvarmningsmiddel!A:A,0)),"")</f>
        <v>Naturgas</v>
      </c>
      <c r="J633" s="1">
        <f t="shared" ca="1" si="124"/>
        <v>0</v>
      </c>
      <c r="K633" s="1" t="str">
        <f ca="1">IFERROR(INDEX(Relationstabel!$C$3:$K$10,MATCH(VALUE(INDIRECT($A$1&amp;"L"&amp;A633)),Relationstabel!$A$3:$A$10,0),MATCH(IFERROR(VALUE(INDIRECT($A$1&amp;"M"&amp;A633)),0),Relationstabel!$C$1:$K$1,0)),"Ingen varmeinstallationer")</f>
        <v>Naturgas</v>
      </c>
      <c r="L633" s="1" t="str">
        <f ca="1">INDEX(Anvendelseskode!B:B,MATCH($E633,Anvendelseskode!$A:$A,0))</f>
        <v>Fritliggende enfamilieshus (parcelhus)</v>
      </c>
      <c r="M633" s="1" t="str">
        <f ca="1">INDEX(Anvendelseskode!C:C,MATCH($E633,Anvendelseskode!$A:$A,0))</f>
        <v>Parcelhuse</v>
      </c>
      <c r="N633" s="1" t="str">
        <f ca="1">INDEX(Anvendelseskode!D:D,MATCH($E633,Anvendelseskode!$A:$A,0))</f>
        <v>Private husholdninger</v>
      </c>
      <c r="O633" s="1" t="str">
        <f ca="1">IFERROR(INDEX(SBi!$2:$2,MATCH(G633,SBi!$1:$1,1)),SBi!$K$2)</f>
        <v>1961-1972</v>
      </c>
      <c r="P633" s="1">
        <f ca="1">IFERROR(INDEX(SBi!$C$3:$K$28,MATCH(E633,SBi!$B$3:$B$28,0),MATCH(O633,SBi!$C$2:$K$2,0)),0)</f>
        <v>134.30000000000001</v>
      </c>
      <c r="Q633" s="19">
        <f t="shared" ca="1" si="125"/>
        <v>19.473500000000001</v>
      </c>
      <c r="R633" s="19" t="str">
        <f ca="1">IFERROR(INDEX(VpD!$2:$2,MATCH(G633,VpD!$1:$1,1)),VpD!$I$2)</f>
        <v>1961-1972</v>
      </c>
      <c r="S633" s="1">
        <f ca="1">IFERROR(INDEX(VpD!$C$3:$I$27,MATCH(E633,VpD!$B$3:$B$27,0),MATCH(R633,VpD!$C$2:$I$2,0)),0)</f>
        <v>143</v>
      </c>
      <c r="T633" s="19">
        <f t="shared" ca="1" si="126"/>
        <v>20.734999999999999</v>
      </c>
      <c r="U633" s="14" t="str">
        <f t="shared" ca="1" si="127"/>
        <v xml:space="preserve">711887.78 </v>
      </c>
      <c r="V633" s="14" t="str">
        <f t="shared" ca="1" si="128"/>
        <v>6172237.33</v>
      </c>
      <c r="W633" s="14" t="str">
        <f t="shared" ca="1" si="129"/>
        <v>POINT(711887.78 6172237.33)</v>
      </c>
      <c r="X633" s="14" t="str">
        <f>IFERROR(INDEX(BygningOmraade!B:B,MATCH(A633,BygningOmraade!A:A,0)),"")</f>
        <v/>
      </c>
    </row>
    <row r="634" spans="1:24" s="14" customFormat="1" x14ac:dyDescent="0.25">
      <c r="A634" s="14">
        <f t="shared" si="117"/>
        <v>634</v>
      </c>
      <c r="B634" s="14" t="str">
        <f t="shared" ca="1" si="118"/>
        <v>21cebf5e-2afe-4a96-87cb-3a6946834455</v>
      </c>
      <c r="C634" s="14" t="str">
        <f t="shared" ca="1" si="119"/>
        <v>0a3f507e-2160-32b8-e044-0003ba298018</v>
      </c>
      <c r="D634" s="14">
        <f t="shared" ca="1" si="120"/>
        <v>997132</v>
      </c>
      <c r="E634" s="1">
        <f t="shared" ca="1" si="121"/>
        <v>130</v>
      </c>
      <c r="F634" s="1">
        <f t="shared" ca="1" si="122"/>
        <v>112</v>
      </c>
      <c r="G634" s="1">
        <f t="shared" ca="1" si="123"/>
        <v>1978</v>
      </c>
      <c r="H634" s="1" t="str">
        <f ca="1">IFERROR(INDEX(Varmeinstallation!B:B,MATCH(INDIRECT($A$1&amp;"L"&amp;A634)*1,Varmeinstallation!A:A,0)),"Ingen varmeinstallationer")</f>
        <v>Fjernvarme/blokvarme (radiatorsystemer eller varmluftanlæg)</v>
      </c>
      <c r="I634" s="1" t="str">
        <f ca="1">IFERROR(INDEX(Opvarmningsmiddel!B:B,MATCH(INDIRECT($A$1&amp;"M"&amp;A634)*1,Opvarmningsmiddel!A:A,0)),"")</f>
        <v/>
      </c>
      <c r="J634" s="1">
        <f t="shared" ca="1" si="124"/>
        <v>0</v>
      </c>
      <c r="K634" s="1" t="str">
        <f ca="1">IFERROR(INDEX(Relationstabel!$C$3:$K$10,MATCH(VALUE(INDIRECT($A$1&amp;"L"&amp;A634)),Relationstabel!$A$3:$A$10,0),MATCH(IFERROR(VALUE(INDIRECT($A$1&amp;"M"&amp;A634)),0),Relationstabel!$C$1:$K$1,0)),"Ingen varmeinstallationer")</f>
        <v>Fjernvarme/ Blokvarme</v>
      </c>
      <c r="L634" s="1" t="str">
        <f ca="1">INDEX(Anvendelseskode!B:B,MATCH($E634,Anvendelseskode!$A:$A,0))</f>
        <v>Række-, kæde-, dobbelthus (lodret adskillelse mellem enhederne)</v>
      </c>
      <c r="M634" s="1" t="str">
        <f ca="1">INDEX(Anvendelseskode!C:C,MATCH($E634,Anvendelseskode!$A:$A,0))</f>
        <v>Række-, kæde og dobbelthuse</v>
      </c>
      <c r="N634" s="1" t="str">
        <f ca="1">INDEX(Anvendelseskode!D:D,MATCH($E634,Anvendelseskode!$A:$A,0))</f>
        <v>Private husholdninger</v>
      </c>
      <c r="O634" s="1" t="str">
        <f ca="1">IFERROR(INDEX(SBi!$2:$2,MATCH(G634,SBi!$1:$1,1)),SBi!$K$2)</f>
        <v>1973-1978</v>
      </c>
      <c r="P634" s="1">
        <f ca="1">IFERROR(INDEX(SBi!$C$3:$K$28,MATCH(E634,SBi!$B$3:$B$28,0),MATCH(O634,SBi!$C$2:$K$2,0)),0)</f>
        <v>112.6</v>
      </c>
      <c r="Q634" s="19">
        <f t="shared" ca="1" si="125"/>
        <v>12.611199999999998</v>
      </c>
      <c r="R634" s="19" t="str">
        <f ca="1">IFERROR(INDEX(VpD!$2:$2,MATCH(G634,VpD!$1:$1,1)),VpD!$I$2)</f>
        <v>1973-1978</v>
      </c>
      <c r="S634" s="1">
        <f ca="1">IFERROR(INDEX(VpD!$C$3:$I$27,MATCH(E634,VpD!$B$3:$B$27,0),MATCH(R634,VpD!$C$2:$I$2,0)),0)</f>
        <v>98</v>
      </c>
      <c r="T634" s="19">
        <f t="shared" ca="1" si="126"/>
        <v>10.976000000000001</v>
      </c>
      <c r="U634" s="14" t="str">
        <f t="shared" ca="1" si="127"/>
        <v xml:space="preserve">713772.84 </v>
      </c>
      <c r="V634" s="14" t="str">
        <f t="shared" ca="1" si="128"/>
        <v>6169544.99</v>
      </c>
      <c r="W634" s="14" t="str">
        <f t="shared" ca="1" si="129"/>
        <v>POINT(713772.84 6169544.99)</v>
      </c>
      <c r="X634" s="14" t="str">
        <f>IFERROR(INDEX(BygningOmraade!B:B,MATCH(A634,BygningOmraade!A:A,0)),"")</f>
        <v/>
      </c>
    </row>
    <row r="635" spans="1:24" s="14" customFormat="1" x14ac:dyDescent="0.25">
      <c r="A635" s="14">
        <f t="shared" si="117"/>
        <v>635</v>
      </c>
      <c r="B635" s="14" t="str">
        <f t="shared" ca="1" si="118"/>
        <v>22160520-38a9-4c9a-bd00-ac078cb8f2ce</v>
      </c>
      <c r="C635" s="14" t="str">
        <f t="shared" ca="1" si="119"/>
        <v>2b190e33-7e09-3634-e044-0003ba298018</v>
      </c>
      <c r="D635" s="14">
        <f t="shared" ca="1" si="120"/>
        <v>997633</v>
      </c>
      <c r="E635" s="1">
        <f t="shared" ca="1" si="121"/>
        <v>120</v>
      </c>
      <c r="F635" s="1">
        <f t="shared" ca="1" si="122"/>
        <v>184</v>
      </c>
      <c r="G635" s="1">
        <f t="shared" ca="1" si="123"/>
        <v>2007</v>
      </c>
      <c r="H635" s="1" t="str">
        <f ca="1">IFERROR(INDEX(Varmeinstallation!B:B,MATCH(INDIRECT($A$1&amp;"L"&amp;A635)*1,Varmeinstallation!A:A,0)),"Ingen varmeinstallationer")</f>
        <v>Centralvarme fra eget anlæg, et-kammer fyr</v>
      </c>
      <c r="I635" s="1" t="str">
        <f ca="1">IFERROR(INDEX(Opvarmningsmiddel!B:B,MATCH(INDIRECT($A$1&amp;"M"&amp;A635)*1,Opvarmningsmiddel!A:A,0)),"")</f>
        <v>Naturgas</v>
      </c>
      <c r="J635" s="1">
        <f t="shared" ca="1" si="124"/>
        <v>0</v>
      </c>
      <c r="K635" s="1" t="str">
        <f ca="1">IFERROR(INDEX(Relationstabel!$C$3:$K$10,MATCH(VALUE(INDIRECT($A$1&amp;"L"&amp;A635)),Relationstabel!$A$3:$A$10,0),MATCH(IFERROR(VALUE(INDIRECT($A$1&amp;"M"&amp;A635)),0),Relationstabel!$C$1:$K$1,0)),"Ingen varmeinstallationer")</f>
        <v>Naturgas</v>
      </c>
      <c r="L635" s="1" t="str">
        <f ca="1">INDEX(Anvendelseskode!B:B,MATCH($E635,Anvendelseskode!$A:$A,0))</f>
        <v>Fritliggende enfamilieshus (parcelhus)</v>
      </c>
      <c r="M635" s="1" t="str">
        <f ca="1">INDEX(Anvendelseskode!C:C,MATCH($E635,Anvendelseskode!$A:$A,0))</f>
        <v>Parcelhuse</v>
      </c>
      <c r="N635" s="1" t="str">
        <f ca="1">INDEX(Anvendelseskode!D:D,MATCH($E635,Anvendelseskode!$A:$A,0))</f>
        <v>Private husholdninger</v>
      </c>
      <c r="O635" s="1" t="str">
        <f ca="1">IFERROR(INDEX(SBi!$2:$2,MATCH(G635,SBi!$1:$1,1)),SBi!$K$2)</f>
        <v>Efter 2006</v>
      </c>
      <c r="P635" s="1">
        <f ca="1">IFERROR(INDEX(SBi!$C$3:$K$28,MATCH(E635,SBi!$B$3:$B$28,0),MATCH(O635,SBi!$C$2:$K$2,0)),0)</f>
        <v>67.3</v>
      </c>
      <c r="Q635" s="19">
        <f t="shared" ca="1" si="125"/>
        <v>12.383199999999999</v>
      </c>
      <c r="R635" s="19" t="str">
        <f ca="1">IFERROR(INDEX(VpD!$2:$2,MATCH(G635,VpD!$1:$1,1)),VpD!$I$2)</f>
        <v>&gt;1998</v>
      </c>
      <c r="S635" s="1">
        <f ca="1">IFERROR(INDEX(VpD!$C$3:$I$27,MATCH(E635,VpD!$B$3:$B$27,0),MATCH(R635,VpD!$C$2:$I$2,0)),0)</f>
        <v>72</v>
      </c>
      <c r="T635" s="19">
        <f t="shared" ca="1" si="126"/>
        <v>13.247999999999999</v>
      </c>
      <c r="U635" s="14" t="str">
        <f t="shared" ca="1" si="127"/>
        <v xml:space="preserve">714243.42 </v>
      </c>
      <c r="V635" s="14" t="str">
        <f t="shared" ca="1" si="128"/>
        <v>6168826.82</v>
      </c>
      <c r="W635" s="14" t="str">
        <f t="shared" ca="1" si="129"/>
        <v>POINT(714243.42 6168826.82)</v>
      </c>
      <c r="X635" s="14" t="str">
        <f>IFERROR(INDEX(BygningOmraade!B:B,MATCH(A635,BygningOmraade!A:A,0)),"")</f>
        <v/>
      </c>
    </row>
    <row r="636" spans="1:24" s="14" customFormat="1" x14ac:dyDescent="0.25">
      <c r="A636" s="14">
        <f t="shared" si="117"/>
        <v>636</v>
      </c>
      <c r="B636" s="14" t="str">
        <f t="shared" ca="1" si="118"/>
        <v>2234932e-04fd-4ecf-9e20-9cb7214bedf8</v>
      </c>
      <c r="C636" s="14" t="str">
        <f t="shared" ca="1" si="119"/>
        <v>0a3f507e-18f0-32b8-e044-0003ba298018</v>
      </c>
      <c r="D636" s="14">
        <f t="shared" ca="1" si="120"/>
        <v>994589</v>
      </c>
      <c r="E636" s="1">
        <f t="shared" ca="1" si="121"/>
        <v>130</v>
      </c>
      <c r="F636" s="1">
        <f t="shared" ca="1" si="122"/>
        <v>107</v>
      </c>
      <c r="G636" s="1">
        <f t="shared" ca="1" si="123"/>
        <v>1983</v>
      </c>
      <c r="H636" s="1" t="str">
        <f ca="1">IFERROR(INDEX(Varmeinstallation!B:B,MATCH(INDIRECT($A$1&amp;"L"&amp;A636)*1,Varmeinstallation!A:A,0)),"Ingen varmeinstallationer")</f>
        <v>Fjernvarme/blokvarme (radiatorsystemer eller varmluftanlæg)</v>
      </c>
      <c r="I636" s="1" t="str">
        <f ca="1">IFERROR(INDEX(Opvarmningsmiddel!B:B,MATCH(INDIRECT($A$1&amp;"M"&amp;A636)*1,Opvarmningsmiddel!A:A,0)),"")</f>
        <v/>
      </c>
      <c r="J636" s="1">
        <f t="shared" ca="1" si="124"/>
        <v>0</v>
      </c>
      <c r="K636" s="1" t="str">
        <f ca="1">IFERROR(INDEX(Relationstabel!$C$3:$K$10,MATCH(VALUE(INDIRECT($A$1&amp;"L"&amp;A636)),Relationstabel!$A$3:$A$10,0),MATCH(IFERROR(VALUE(INDIRECT($A$1&amp;"M"&amp;A636)),0),Relationstabel!$C$1:$K$1,0)),"Ingen varmeinstallationer")</f>
        <v>Fjernvarme/ Blokvarme</v>
      </c>
      <c r="L636" s="1" t="str">
        <f ca="1">INDEX(Anvendelseskode!B:B,MATCH($E636,Anvendelseskode!$A:$A,0))</f>
        <v>Række-, kæde-, dobbelthus (lodret adskillelse mellem enhederne)</v>
      </c>
      <c r="M636" s="1" t="str">
        <f ca="1">INDEX(Anvendelseskode!C:C,MATCH($E636,Anvendelseskode!$A:$A,0))</f>
        <v>Række-, kæde og dobbelthuse</v>
      </c>
      <c r="N636" s="1" t="str">
        <f ca="1">INDEX(Anvendelseskode!D:D,MATCH($E636,Anvendelseskode!$A:$A,0))</f>
        <v>Private husholdninger</v>
      </c>
      <c r="O636" s="1" t="str">
        <f ca="1">IFERROR(INDEX(SBi!$2:$2,MATCH(G636,SBi!$1:$1,1)),SBi!$K$2)</f>
        <v>1979-1998</v>
      </c>
      <c r="P636" s="1">
        <f ca="1">IFERROR(INDEX(SBi!$C$3:$K$28,MATCH(E636,SBi!$B$3:$B$28,0),MATCH(O636,SBi!$C$2:$K$2,0)),0)</f>
        <v>96.8</v>
      </c>
      <c r="Q636" s="19">
        <f t="shared" ca="1" si="125"/>
        <v>10.3576</v>
      </c>
      <c r="R636" s="19" t="str">
        <f ca="1">IFERROR(INDEX(VpD!$2:$2,MATCH(G636,VpD!$1:$1,1)),VpD!$I$2)</f>
        <v>1979-1998</v>
      </c>
      <c r="S636" s="1">
        <f ca="1">IFERROR(INDEX(VpD!$C$3:$I$27,MATCH(E636,VpD!$B$3:$B$27,0),MATCH(R636,VpD!$C$2:$I$2,0)),0)</f>
        <v>74</v>
      </c>
      <c r="T636" s="19">
        <f t="shared" ca="1" si="126"/>
        <v>7.9180000000000001</v>
      </c>
      <c r="U636" s="14" t="str">
        <f t="shared" ca="1" si="127"/>
        <v xml:space="preserve">711457.93 </v>
      </c>
      <c r="V636" s="14" t="str">
        <f t="shared" ca="1" si="128"/>
        <v>6171937.62</v>
      </c>
      <c r="W636" s="14" t="str">
        <f t="shared" ca="1" si="129"/>
        <v>POINT(711457.93 6171937.62)</v>
      </c>
      <c r="X636" s="14" t="str">
        <f>IFERROR(INDEX(BygningOmraade!B:B,MATCH(A636,BygningOmraade!A:A,0)),"")</f>
        <v/>
      </c>
    </row>
    <row r="637" spans="1:24" s="14" customFormat="1" x14ac:dyDescent="0.25">
      <c r="A637" s="14">
        <f t="shared" si="117"/>
        <v>637</v>
      </c>
      <c r="B637" s="14" t="str">
        <f t="shared" ca="1" si="118"/>
        <v>2245a0d9-a913-45da-84ca-c64c142f516a</v>
      </c>
      <c r="C637" s="14" t="str">
        <f t="shared" ca="1" si="119"/>
        <v>0a3f507e-1d0c-32b8-e044-0003ba298018</v>
      </c>
      <c r="D637" s="14">
        <f t="shared" ca="1" si="120"/>
        <v>993778</v>
      </c>
      <c r="E637" s="1">
        <f t="shared" ca="1" si="121"/>
        <v>120</v>
      </c>
      <c r="F637" s="1">
        <f t="shared" ca="1" si="122"/>
        <v>170</v>
      </c>
      <c r="G637" s="1">
        <f t="shared" ca="1" si="123"/>
        <v>1976</v>
      </c>
      <c r="H637" s="1" t="str">
        <f ca="1">IFERROR(INDEX(Varmeinstallation!B:B,MATCH(INDIRECT($A$1&amp;"L"&amp;A637)*1,Varmeinstallation!A:A,0)),"Ingen varmeinstallationer")</f>
        <v>Centralvarme fra eget anlæg, et-kammer fyr</v>
      </c>
      <c r="I637" s="1" t="str">
        <f ca="1">IFERROR(INDEX(Opvarmningsmiddel!B:B,MATCH(INDIRECT($A$1&amp;"M"&amp;A637)*1,Opvarmningsmiddel!A:A,0)),"")</f>
        <v>Naturgas</v>
      </c>
      <c r="J637" s="1">
        <f t="shared" ca="1" si="124"/>
        <v>2</v>
      </c>
      <c r="K637" s="1" t="str">
        <f ca="1">IFERROR(INDEX(Relationstabel!$C$3:$K$10,MATCH(VALUE(INDIRECT($A$1&amp;"L"&amp;A637)),Relationstabel!$A$3:$A$10,0),MATCH(IFERROR(VALUE(INDIRECT($A$1&amp;"M"&amp;A637)),0),Relationstabel!$C$1:$K$1,0)),"Ingen varmeinstallationer")</f>
        <v>Naturgas</v>
      </c>
      <c r="L637" s="1" t="str">
        <f ca="1">INDEX(Anvendelseskode!B:B,MATCH($E637,Anvendelseskode!$A:$A,0))</f>
        <v>Fritliggende enfamilieshus (parcelhus)</v>
      </c>
      <c r="M637" s="1" t="str">
        <f ca="1">INDEX(Anvendelseskode!C:C,MATCH($E637,Anvendelseskode!$A:$A,0))</f>
        <v>Parcelhuse</v>
      </c>
      <c r="N637" s="1" t="str">
        <f ca="1">INDEX(Anvendelseskode!D:D,MATCH($E637,Anvendelseskode!$A:$A,0))</f>
        <v>Private husholdninger</v>
      </c>
      <c r="O637" s="1" t="str">
        <f ca="1">IFERROR(INDEX(SBi!$2:$2,MATCH(G637,SBi!$1:$1,1)),SBi!$K$2)</f>
        <v>1973-1978</v>
      </c>
      <c r="P637" s="1">
        <f ca="1">IFERROR(INDEX(SBi!$C$3:$K$28,MATCH(E637,SBi!$B$3:$B$28,0),MATCH(O637,SBi!$C$2:$K$2,0)),0)</f>
        <v>119.8</v>
      </c>
      <c r="Q637" s="19">
        <f t="shared" ca="1" si="125"/>
        <v>20.366</v>
      </c>
      <c r="R637" s="19" t="str">
        <f ca="1">IFERROR(INDEX(VpD!$2:$2,MATCH(G637,VpD!$1:$1,1)),VpD!$I$2)</f>
        <v>1973-1978</v>
      </c>
      <c r="S637" s="1">
        <f ca="1">IFERROR(INDEX(VpD!$C$3:$I$27,MATCH(E637,VpD!$B$3:$B$27,0),MATCH(R637,VpD!$C$2:$I$2,0)),0)</f>
        <v>117</v>
      </c>
      <c r="T637" s="19">
        <f t="shared" ca="1" si="126"/>
        <v>19.89</v>
      </c>
      <c r="U637" s="14" t="str">
        <f t="shared" ca="1" si="127"/>
        <v xml:space="preserve">710795.96 </v>
      </c>
      <c r="V637" s="14" t="str">
        <f t="shared" ca="1" si="128"/>
        <v>6172023.88</v>
      </c>
      <c r="W637" s="14" t="str">
        <f t="shared" ca="1" si="129"/>
        <v>POINT(710795.96 6172023.88)</v>
      </c>
      <c r="X637" s="14" t="str">
        <f>IFERROR(INDEX(BygningOmraade!B:B,MATCH(A637,BygningOmraade!A:A,0)),"")</f>
        <v/>
      </c>
    </row>
    <row r="638" spans="1:24" s="14" customFormat="1" x14ac:dyDescent="0.25">
      <c r="A638" s="14">
        <f t="shared" si="117"/>
        <v>638</v>
      </c>
      <c r="B638" s="14" t="str">
        <f t="shared" ca="1" si="118"/>
        <v>224a7a9d-4da9-48c8-8845-11deb3529c4d</v>
      </c>
      <c r="C638" s="14" t="str">
        <f t="shared" ca="1" si="119"/>
        <v>75d4829b-35b9-165e-e044-00144f3ead67</v>
      </c>
      <c r="D638" s="14">
        <f t="shared" ca="1" si="120"/>
        <v>995174</v>
      </c>
      <c r="E638" s="1">
        <f t="shared" ca="1" si="121"/>
        <v>230</v>
      </c>
      <c r="F638" s="1">
        <f t="shared" ca="1" si="122"/>
        <v>20</v>
      </c>
      <c r="G638" s="1">
        <f t="shared" ca="1" si="123"/>
        <v>1969</v>
      </c>
      <c r="H638" s="1" t="str">
        <f ca="1">IFERROR(INDEX(Varmeinstallation!B:B,MATCH(INDIRECT($A$1&amp;"L"&amp;A638)*1,Varmeinstallation!A:A,0)),"Ingen varmeinstallationer")</f>
        <v>Ingen varmeinstallationer</v>
      </c>
      <c r="I638" s="1" t="str">
        <f ca="1">IFERROR(INDEX(Opvarmningsmiddel!B:B,MATCH(INDIRECT($A$1&amp;"M"&amp;A638)*1,Opvarmningsmiddel!A:A,0)),"")</f>
        <v/>
      </c>
      <c r="J638" s="1">
        <f t="shared" ca="1" si="124"/>
        <v>0</v>
      </c>
      <c r="K638" s="1" t="str">
        <f ca="1">IFERROR(INDEX(Relationstabel!$C$3:$K$10,MATCH(VALUE(INDIRECT($A$1&amp;"L"&amp;A638)),Relationstabel!$A$3:$A$10,0),MATCH(IFERROR(VALUE(INDIRECT($A$1&amp;"M"&amp;A638)),0),Relationstabel!$C$1:$K$1,0)),"Ingen varmeinstallationer")</f>
        <v>Ingen varmeinstallation</v>
      </c>
      <c r="L638" s="1" t="str">
        <f ca="1">INDEX(Anvendelseskode!B:B,MATCH($E638,Anvendelseskode!$A:$A,0))</f>
        <v>El-, gas-, vand- eller varmeværk forbrændingsanstalt m.v..</v>
      </c>
      <c r="M638" s="1" t="str">
        <f ca="1">INDEX(Anvendelseskode!C:C,MATCH($E638,Anvendelseskode!$A:$A,0))</f>
        <v>El-, gas-, vand- og varmeværker</v>
      </c>
      <c r="N638" s="1" t="str">
        <f ca="1">INDEX(Anvendelseskode!D:D,MATCH($E638,Anvendelseskode!$A:$A,0))</f>
        <v>Industri</v>
      </c>
      <c r="O638" s="1" t="str">
        <f ca="1">IFERROR(INDEX(SBi!$2:$2,MATCH(G638,SBi!$1:$1,1)),SBi!$K$2)</f>
        <v>1961-1972</v>
      </c>
      <c r="P638" s="1">
        <f ca="1">IFERROR(INDEX(SBi!$C$3:$K$28,MATCH(E638,SBi!$B$3:$B$28,0),MATCH(O638,SBi!$C$2:$K$2,0)),0)</f>
        <v>97</v>
      </c>
      <c r="Q638" s="19">
        <f t="shared" ca="1" si="125"/>
        <v>1.94</v>
      </c>
      <c r="R638" s="19" t="str">
        <f ca="1">IFERROR(INDEX(VpD!$2:$2,MATCH(G638,VpD!$1:$1,1)),VpD!$I$2)</f>
        <v>1961-1972</v>
      </c>
      <c r="S638" s="1">
        <f ca="1">IFERROR(INDEX(VpD!$C$3:$I$27,MATCH(E638,VpD!$B$3:$B$27,0),MATCH(R638,VpD!$C$2:$I$2,0)),0)</f>
        <v>97</v>
      </c>
      <c r="T638" s="19">
        <f t="shared" ca="1" si="126"/>
        <v>1.94</v>
      </c>
      <c r="U638" s="14" t="str">
        <f t="shared" ca="1" si="127"/>
        <v xml:space="preserve">711845.96 </v>
      </c>
      <c r="V638" s="14" t="str">
        <f t="shared" ca="1" si="128"/>
        <v>6172236.81</v>
      </c>
      <c r="W638" s="14" t="str">
        <f t="shared" ca="1" si="129"/>
        <v>POINT(711845.96 6172236.81)</v>
      </c>
      <c r="X638" s="14" t="str">
        <f>IFERROR(INDEX(BygningOmraade!B:B,MATCH(A638,BygningOmraade!A:A,0)),"")</f>
        <v/>
      </c>
    </row>
    <row r="639" spans="1:24" s="14" customFormat="1" x14ac:dyDescent="0.25">
      <c r="A639" s="14">
        <f t="shared" si="117"/>
        <v>639</v>
      </c>
      <c r="B639" s="14" t="str">
        <f t="shared" ca="1" si="118"/>
        <v>2259a19b-358c-4950-8706-c1874829939b</v>
      </c>
      <c r="C639" s="14" t="str">
        <f t="shared" ca="1" si="119"/>
        <v>0a3f507e-1650-32b8-e044-0003ba298018</v>
      </c>
      <c r="D639" s="14">
        <f t="shared" ca="1" si="120"/>
        <v>997667</v>
      </c>
      <c r="E639" s="1">
        <f t="shared" ca="1" si="121"/>
        <v>130</v>
      </c>
      <c r="F639" s="1">
        <f t="shared" ca="1" si="122"/>
        <v>124</v>
      </c>
      <c r="G639" s="1">
        <f t="shared" ca="1" si="123"/>
        <v>1980</v>
      </c>
      <c r="H639" s="1" t="str">
        <f ca="1">IFERROR(INDEX(Varmeinstallation!B:B,MATCH(INDIRECT($A$1&amp;"L"&amp;A639)*1,Varmeinstallation!A:A,0)),"Ingen varmeinstallationer")</f>
        <v>Centralvarme fra eget anlæg, et-kammer fyr</v>
      </c>
      <c r="I639" s="1" t="str">
        <f ca="1">IFERROR(INDEX(Opvarmningsmiddel!B:B,MATCH(INDIRECT($A$1&amp;"M"&amp;A639)*1,Opvarmningsmiddel!A:A,0)),"")</f>
        <v>Naturgas</v>
      </c>
      <c r="J639" s="1">
        <f t="shared" ca="1" si="124"/>
        <v>0</v>
      </c>
      <c r="K639" s="1" t="str">
        <f ca="1">IFERROR(INDEX(Relationstabel!$C$3:$K$10,MATCH(VALUE(INDIRECT($A$1&amp;"L"&amp;A639)),Relationstabel!$A$3:$A$10,0),MATCH(IFERROR(VALUE(INDIRECT($A$1&amp;"M"&amp;A639)),0),Relationstabel!$C$1:$K$1,0)),"Ingen varmeinstallationer")</f>
        <v>Naturgas</v>
      </c>
      <c r="L639" s="1" t="str">
        <f ca="1">INDEX(Anvendelseskode!B:B,MATCH($E639,Anvendelseskode!$A:$A,0))</f>
        <v>Række-, kæde-, dobbelthus (lodret adskillelse mellem enhederne)</v>
      </c>
      <c r="M639" s="1" t="str">
        <f ca="1">INDEX(Anvendelseskode!C:C,MATCH($E639,Anvendelseskode!$A:$A,0))</f>
        <v>Række-, kæde og dobbelthuse</v>
      </c>
      <c r="N639" s="1" t="str">
        <f ca="1">INDEX(Anvendelseskode!D:D,MATCH($E639,Anvendelseskode!$A:$A,0))</f>
        <v>Private husholdninger</v>
      </c>
      <c r="O639" s="1" t="str">
        <f ca="1">IFERROR(INDEX(SBi!$2:$2,MATCH(G639,SBi!$1:$1,1)),SBi!$K$2)</f>
        <v>1979-1998</v>
      </c>
      <c r="P639" s="1">
        <f ca="1">IFERROR(INDEX(SBi!$C$3:$K$28,MATCH(E639,SBi!$B$3:$B$28,0),MATCH(O639,SBi!$C$2:$K$2,0)),0)</f>
        <v>96.8</v>
      </c>
      <c r="Q639" s="19">
        <f t="shared" ca="1" si="125"/>
        <v>12.0032</v>
      </c>
      <c r="R639" s="19" t="str">
        <f ca="1">IFERROR(INDEX(VpD!$2:$2,MATCH(G639,VpD!$1:$1,1)),VpD!$I$2)</f>
        <v>1979-1998</v>
      </c>
      <c r="S639" s="1">
        <f ca="1">IFERROR(INDEX(VpD!$C$3:$I$27,MATCH(E639,VpD!$B$3:$B$27,0),MATCH(R639,VpD!$C$2:$I$2,0)),0)</f>
        <v>74</v>
      </c>
      <c r="T639" s="19">
        <f t="shared" ca="1" si="126"/>
        <v>9.1760000000000002</v>
      </c>
      <c r="U639" s="14" t="str">
        <f t="shared" ca="1" si="127"/>
        <v xml:space="preserve">714176.88 </v>
      </c>
      <c r="V639" s="14" t="str">
        <f t="shared" ca="1" si="128"/>
        <v>6168704.71</v>
      </c>
      <c r="W639" s="14" t="str">
        <f t="shared" ca="1" si="129"/>
        <v>POINT(714176.88 6168704.71)</v>
      </c>
      <c r="X639" s="14" t="str">
        <f>IFERROR(INDEX(BygningOmraade!B:B,MATCH(A639,BygningOmraade!A:A,0)),"")</f>
        <v/>
      </c>
    </row>
    <row r="640" spans="1:24" s="14" customFormat="1" x14ac:dyDescent="0.25">
      <c r="A640" s="14">
        <f t="shared" si="117"/>
        <v>640</v>
      </c>
      <c r="B640" s="14" t="str">
        <f t="shared" ca="1" si="118"/>
        <v>225d2323-03b8-4f83-aaf7-f8e82c0c05b3</v>
      </c>
      <c r="C640" s="14" t="str">
        <f t="shared" ca="1" si="119"/>
        <v>0a3f507e-217d-32b8-e044-0003ba298018</v>
      </c>
      <c r="D640" s="14">
        <f t="shared" ca="1" si="120"/>
        <v>997205</v>
      </c>
      <c r="E640" s="1">
        <f t="shared" ca="1" si="121"/>
        <v>130</v>
      </c>
      <c r="F640" s="1">
        <f t="shared" ca="1" si="122"/>
        <v>109</v>
      </c>
      <c r="G640" s="1">
        <f t="shared" ca="1" si="123"/>
        <v>1978</v>
      </c>
      <c r="H640" s="1" t="str">
        <f ca="1">IFERROR(INDEX(Varmeinstallation!B:B,MATCH(INDIRECT($A$1&amp;"L"&amp;A640)*1,Varmeinstallation!A:A,0)),"Ingen varmeinstallationer")</f>
        <v>Fjernvarme/blokvarme (radiatorsystemer eller varmluftanlæg)</v>
      </c>
      <c r="I640" s="1" t="str">
        <f ca="1">IFERROR(INDEX(Opvarmningsmiddel!B:B,MATCH(INDIRECT($A$1&amp;"M"&amp;A640)*1,Opvarmningsmiddel!A:A,0)),"")</f>
        <v/>
      </c>
      <c r="J640" s="1">
        <f t="shared" ca="1" si="124"/>
        <v>0</v>
      </c>
      <c r="K640" s="1" t="str">
        <f ca="1">IFERROR(INDEX(Relationstabel!$C$3:$K$10,MATCH(VALUE(INDIRECT($A$1&amp;"L"&amp;A640)),Relationstabel!$A$3:$A$10,0),MATCH(IFERROR(VALUE(INDIRECT($A$1&amp;"M"&amp;A640)),0),Relationstabel!$C$1:$K$1,0)),"Ingen varmeinstallationer")</f>
        <v>Fjernvarme/ Blokvarme</v>
      </c>
      <c r="L640" s="1" t="str">
        <f ca="1">INDEX(Anvendelseskode!B:B,MATCH($E640,Anvendelseskode!$A:$A,0))</f>
        <v>Række-, kæde-, dobbelthus (lodret adskillelse mellem enhederne)</v>
      </c>
      <c r="M640" s="1" t="str">
        <f ca="1">INDEX(Anvendelseskode!C:C,MATCH($E640,Anvendelseskode!$A:$A,0))</f>
        <v>Række-, kæde og dobbelthuse</v>
      </c>
      <c r="N640" s="1" t="str">
        <f ca="1">INDEX(Anvendelseskode!D:D,MATCH($E640,Anvendelseskode!$A:$A,0))</f>
        <v>Private husholdninger</v>
      </c>
      <c r="O640" s="1" t="str">
        <f ca="1">IFERROR(INDEX(SBi!$2:$2,MATCH(G640,SBi!$1:$1,1)),SBi!$K$2)</f>
        <v>1973-1978</v>
      </c>
      <c r="P640" s="1">
        <f ca="1">IFERROR(INDEX(SBi!$C$3:$K$28,MATCH(E640,SBi!$B$3:$B$28,0),MATCH(O640,SBi!$C$2:$K$2,0)),0)</f>
        <v>112.6</v>
      </c>
      <c r="Q640" s="19">
        <f t="shared" ca="1" si="125"/>
        <v>12.273399999999999</v>
      </c>
      <c r="R640" s="19" t="str">
        <f ca="1">IFERROR(INDEX(VpD!$2:$2,MATCH(G640,VpD!$1:$1,1)),VpD!$I$2)</f>
        <v>1973-1978</v>
      </c>
      <c r="S640" s="1">
        <f ca="1">IFERROR(INDEX(VpD!$C$3:$I$27,MATCH(E640,VpD!$B$3:$B$27,0),MATCH(R640,VpD!$C$2:$I$2,0)),0)</f>
        <v>98</v>
      </c>
      <c r="T640" s="19">
        <f t="shared" ca="1" si="126"/>
        <v>10.682</v>
      </c>
      <c r="U640" s="14" t="str">
        <f t="shared" ca="1" si="127"/>
        <v xml:space="preserve">713727.77 </v>
      </c>
      <c r="V640" s="14" t="str">
        <f t="shared" ca="1" si="128"/>
        <v>6169624.37</v>
      </c>
      <c r="W640" s="14" t="str">
        <f t="shared" ca="1" si="129"/>
        <v>POINT(713727.77 6169624.37)</v>
      </c>
      <c r="X640" s="14" t="str">
        <f>IFERROR(INDEX(BygningOmraade!B:B,MATCH(A640,BygningOmraade!A:A,0)),"")</f>
        <v/>
      </c>
    </row>
    <row r="641" spans="1:24" s="14" customFormat="1" x14ac:dyDescent="0.25">
      <c r="A641" s="14">
        <f t="shared" si="117"/>
        <v>641</v>
      </c>
      <c r="B641" s="14" t="str">
        <f t="shared" ca="1" si="118"/>
        <v>2281cdda-37dd-4033-a877-e7d87200b080</v>
      </c>
      <c r="C641" s="14" t="str">
        <f t="shared" ca="1" si="119"/>
        <v>0a3f507e-24af-32b8-e044-0003ba298018</v>
      </c>
      <c r="D641" s="14">
        <f t="shared" ca="1" si="120"/>
        <v>995956</v>
      </c>
      <c r="E641" s="1">
        <f t="shared" ca="1" si="121"/>
        <v>120</v>
      </c>
      <c r="F641" s="1">
        <f t="shared" ca="1" si="122"/>
        <v>95</v>
      </c>
      <c r="G641" s="1">
        <f t="shared" ca="1" si="123"/>
        <v>1963</v>
      </c>
      <c r="H641" s="1" t="str">
        <f ca="1">IFERROR(INDEX(Varmeinstallation!B:B,MATCH(INDIRECT($A$1&amp;"L"&amp;A641)*1,Varmeinstallation!A:A,0)),"Ingen varmeinstallationer")</f>
        <v>Centralvarme fra eget anlæg, et-kammer fyr</v>
      </c>
      <c r="I641" s="1" t="str">
        <f ca="1">IFERROR(INDEX(Opvarmningsmiddel!B:B,MATCH(INDIRECT($A$1&amp;"M"&amp;A641)*1,Opvarmningsmiddel!A:A,0)),"")</f>
        <v>Naturgas</v>
      </c>
      <c r="J641" s="1">
        <f t="shared" ca="1" si="124"/>
        <v>2</v>
      </c>
      <c r="K641" s="1" t="str">
        <f ca="1">IFERROR(INDEX(Relationstabel!$C$3:$K$10,MATCH(VALUE(INDIRECT($A$1&amp;"L"&amp;A641)),Relationstabel!$A$3:$A$10,0),MATCH(IFERROR(VALUE(INDIRECT($A$1&amp;"M"&amp;A641)),0),Relationstabel!$C$1:$K$1,0)),"Ingen varmeinstallationer")</f>
        <v>Naturgas</v>
      </c>
      <c r="L641" s="1" t="str">
        <f ca="1">INDEX(Anvendelseskode!B:B,MATCH($E641,Anvendelseskode!$A:$A,0))</f>
        <v>Fritliggende enfamilieshus (parcelhus)</v>
      </c>
      <c r="M641" s="1" t="str">
        <f ca="1">INDEX(Anvendelseskode!C:C,MATCH($E641,Anvendelseskode!$A:$A,0))</f>
        <v>Parcelhuse</v>
      </c>
      <c r="N641" s="1" t="str">
        <f ca="1">INDEX(Anvendelseskode!D:D,MATCH($E641,Anvendelseskode!$A:$A,0))</f>
        <v>Private husholdninger</v>
      </c>
      <c r="O641" s="1" t="str">
        <f ca="1">IFERROR(INDEX(SBi!$2:$2,MATCH(G641,SBi!$1:$1,1)),SBi!$K$2)</f>
        <v>1961-1972</v>
      </c>
      <c r="P641" s="1">
        <f ca="1">IFERROR(INDEX(SBi!$C$3:$K$28,MATCH(E641,SBi!$B$3:$B$28,0),MATCH(O641,SBi!$C$2:$K$2,0)),0)</f>
        <v>134.30000000000001</v>
      </c>
      <c r="Q641" s="19">
        <f t="shared" ca="1" si="125"/>
        <v>12.758500000000002</v>
      </c>
      <c r="R641" s="19" t="str">
        <f ca="1">IFERROR(INDEX(VpD!$2:$2,MATCH(G641,VpD!$1:$1,1)),VpD!$I$2)</f>
        <v>1961-1972</v>
      </c>
      <c r="S641" s="1">
        <f ca="1">IFERROR(INDEX(VpD!$C$3:$I$27,MATCH(E641,VpD!$B$3:$B$27,0),MATCH(R641,VpD!$C$2:$I$2,0)),0)</f>
        <v>143</v>
      </c>
      <c r="T641" s="19">
        <f t="shared" ca="1" si="126"/>
        <v>13.585000000000001</v>
      </c>
      <c r="U641" s="14" t="str">
        <f t="shared" ca="1" si="127"/>
        <v xml:space="preserve">712710.24 </v>
      </c>
      <c r="V641" s="14" t="str">
        <f t="shared" ca="1" si="128"/>
        <v>6169163.94</v>
      </c>
      <c r="W641" s="14" t="str">
        <f t="shared" ca="1" si="129"/>
        <v>POINT(712710.24 6169163.94)</v>
      </c>
      <c r="X641" s="14" t="str">
        <f>IFERROR(INDEX(BygningOmraade!B:B,MATCH(A641,BygningOmraade!A:A,0)),"")</f>
        <v/>
      </c>
    </row>
    <row r="642" spans="1:24" s="14" customFormat="1" x14ac:dyDescent="0.25">
      <c r="A642" s="14">
        <f t="shared" si="117"/>
        <v>642</v>
      </c>
      <c r="B642" s="14" t="str">
        <f t="shared" ca="1" si="118"/>
        <v>228922a1-9463-42aa-bb1b-47c097307341</v>
      </c>
      <c r="C642" s="14" t="str">
        <f t="shared" ca="1" si="119"/>
        <v>4591b5f9-a6b5-0dd9-e044-0003ba298018</v>
      </c>
      <c r="D642" s="14">
        <f t="shared" ca="1" si="120"/>
        <v>2691159</v>
      </c>
      <c r="E642" s="1">
        <f t="shared" ca="1" si="121"/>
        <v>130</v>
      </c>
      <c r="F642" s="1">
        <f t="shared" ca="1" si="122"/>
        <v>108</v>
      </c>
      <c r="G642" s="1">
        <f t="shared" ca="1" si="123"/>
        <v>2008</v>
      </c>
      <c r="H642" s="1" t="str">
        <f ca="1">IFERROR(INDEX(Varmeinstallation!B:B,MATCH(INDIRECT($A$1&amp;"L"&amp;A642)*1,Varmeinstallation!A:A,0)),"Ingen varmeinstallationer")</f>
        <v>Centralvarme fra eget anlæg, et-kammer fyr</v>
      </c>
      <c r="I642" s="1" t="str">
        <f ca="1">IFERROR(INDEX(Opvarmningsmiddel!B:B,MATCH(INDIRECT($A$1&amp;"M"&amp;A642)*1,Opvarmningsmiddel!A:A,0)),"")</f>
        <v>Naturgas</v>
      </c>
      <c r="J642" s="1">
        <f t="shared" ca="1" si="124"/>
        <v>90</v>
      </c>
      <c r="K642" s="1" t="str">
        <f ca="1">IFERROR(INDEX(Relationstabel!$C$3:$K$10,MATCH(VALUE(INDIRECT($A$1&amp;"L"&amp;A642)),Relationstabel!$A$3:$A$10,0),MATCH(IFERROR(VALUE(INDIRECT($A$1&amp;"M"&amp;A642)),0),Relationstabel!$C$1:$K$1,0)),"Ingen varmeinstallationer")</f>
        <v>Naturgas</v>
      </c>
      <c r="L642" s="1" t="str">
        <f ca="1">INDEX(Anvendelseskode!B:B,MATCH($E642,Anvendelseskode!$A:$A,0))</f>
        <v>Række-, kæde-, dobbelthus (lodret adskillelse mellem enhederne)</v>
      </c>
      <c r="M642" s="1" t="str">
        <f ca="1">INDEX(Anvendelseskode!C:C,MATCH($E642,Anvendelseskode!$A:$A,0))</f>
        <v>Række-, kæde og dobbelthuse</v>
      </c>
      <c r="N642" s="1" t="str">
        <f ca="1">INDEX(Anvendelseskode!D:D,MATCH($E642,Anvendelseskode!$A:$A,0))</f>
        <v>Private husholdninger</v>
      </c>
      <c r="O642" s="1" t="str">
        <f ca="1">IFERROR(INDEX(SBi!$2:$2,MATCH(G642,SBi!$1:$1,1)),SBi!$K$2)</f>
        <v>Efter 2006</v>
      </c>
      <c r="P642" s="1">
        <f ca="1">IFERROR(INDEX(SBi!$C$3:$K$28,MATCH(E642,SBi!$B$3:$B$28,0),MATCH(O642,SBi!$C$2:$K$2,0)),0)</f>
        <v>66.400000000000006</v>
      </c>
      <c r="Q642" s="19">
        <f t="shared" ca="1" si="125"/>
        <v>7.1712000000000007</v>
      </c>
      <c r="R642" s="19" t="str">
        <f ca="1">IFERROR(INDEX(VpD!$2:$2,MATCH(G642,VpD!$1:$1,1)),VpD!$I$2)</f>
        <v>&gt;1998</v>
      </c>
      <c r="S642" s="1">
        <f ca="1">IFERROR(INDEX(VpD!$C$3:$I$27,MATCH(E642,VpD!$B$3:$B$27,0),MATCH(R642,VpD!$C$2:$I$2,0)),0)</f>
        <v>65</v>
      </c>
      <c r="T642" s="19">
        <f t="shared" ca="1" si="126"/>
        <v>7.02</v>
      </c>
      <c r="U642" s="14" t="str">
        <f t="shared" ca="1" si="127"/>
        <v xml:space="preserve">712648.54 </v>
      </c>
      <c r="V642" s="14" t="str">
        <f t="shared" ca="1" si="128"/>
        <v>6168836.95</v>
      </c>
      <c r="W642" s="14" t="str">
        <f t="shared" ca="1" si="129"/>
        <v>POINT(712648.54 6168836.95)</v>
      </c>
      <c r="X642" s="14" t="str">
        <f>IFERROR(INDEX(BygningOmraade!B:B,MATCH(A642,BygningOmraade!A:A,0)),"")</f>
        <v/>
      </c>
    </row>
    <row r="643" spans="1:24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229129db-0c63-46b0-ac2c-b5223acb6e1c</v>
      </c>
      <c r="C643" s="14" t="str">
        <f t="shared" ref="C643:C706" ca="1" si="132">INDIRECT($A$1&amp;"C"&amp;A643)</f>
        <v>0a3f507e-17f1-32b8-e044-0003ba298018</v>
      </c>
      <c r="D643" s="14">
        <f t="shared" ref="D643:D706" ca="1" si="133">INDIRECT($A$1&amp;"D"&amp;A643)</f>
        <v>996070</v>
      </c>
      <c r="E643" s="1">
        <f t="shared" ref="E643:E706" ca="1" si="134">ROUNDDOWN(INDIRECT($A$1&amp;"E"&amp;A643),-1)</f>
        <v>120</v>
      </c>
      <c r="F643" s="1">
        <f t="shared" ref="F643:F706" ca="1" si="135">INDIRECT($A$1&amp;"G"&amp;A643)+INDIRECT($A$1&amp;"H"&amp;A643)+INDIRECT($A$1&amp;"I"&amp;A643)*0.5</f>
        <v>109</v>
      </c>
      <c r="G643" s="1">
        <f t="shared" ref="G643:G706" ca="1" si="136">MAX(INDIRECT($A$1&amp;"J"&amp;A643),INDIRECT($A$1&amp;"K"&amp;A643))</f>
        <v>1966</v>
      </c>
      <c r="H643" s="1" t="str">
        <f ca="1">IFERROR(INDEX(Varmeinstallation!B:B,MATCH(INDIRECT($A$1&amp;"L"&amp;A643)*1,Varmeinstallation!A:A,0)),"Ingen varmeinstallationer")</f>
        <v>Centralvarme fra eget anlæg, et-kammer fyr</v>
      </c>
      <c r="I643" s="1" t="str">
        <f ca="1">IFERROR(INDEX(Opvarmningsmiddel!B:B,MATCH(INDIRECT($A$1&amp;"M"&amp;A643)*1,Opvarmningsmiddel!A:A,0)),"")</f>
        <v>Naturgas</v>
      </c>
      <c r="J643" s="1">
        <f t="shared" ref="J643:J706" ca="1" si="137">VALUE(INDIRECT($A$1&amp;"N"&amp;A643))</f>
        <v>0</v>
      </c>
      <c r="K643" s="1" t="str">
        <f ca="1">IFERROR(INDEX(Relationstabel!$C$3:$K$10,MATCH(VALUE(INDIRECT($A$1&amp;"L"&amp;A643)),Relationstabel!$A$3:$A$10,0),MATCH(IFERROR(VALUE(INDIRECT($A$1&amp;"M"&amp;A643)),0),Relationstabel!$C$1:$K$1,0)),"Ingen varmeinstallationer")</f>
        <v>Naturgas</v>
      </c>
      <c r="L643" s="1" t="str">
        <f ca="1">INDEX(Anvendelseskode!B:B,MATCH($E643,Anvendelseskode!$A:$A,0))</f>
        <v>Fritliggende enfamilieshus (parcelhus)</v>
      </c>
      <c r="M643" s="1" t="str">
        <f ca="1">INDEX(Anvendelseskode!C:C,MATCH($E643,Anvendelseskode!$A:$A,0))</f>
        <v>Parcelhuse</v>
      </c>
      <c r="N643" s="1" t="str">
        <f ca="1">INDEX(Anvendelseskode!D:D,MATCH($E643,Anvendelseskode!$A:$A,0))</f>
        <v>Private husholdninger</v>
      </c>
      <c r="O643" s="1" t="str">
        <f ca="1">IFERROR(INDEX(SBi!$2:$2,MATCH(G643,SBi!$1:$1,1)),SBi!$K$2)</f>
        <v>1961-1972</v>
      </c>
      <c r="P643" s="1">
        <f ca="1">IFERROR(INDEX(SBi!$C$3:$K$28,MATCH(E643,SBi!$B$3:$B$28,0),MATCH(O643,SBi!$C$2:$K$2,0)),0)</f>
        <v>134.30000000000001</v>
      </c>
      <c r="Q643" s="19">
        <f t="shared" ref="Q643:Q706" ca="1" si="138">P643*F643/1000</f>
        <v>14.6387</v>
      </c>
      <c r="R643" s="19" t="str">
        <f ca="1">IFERROR(INDEX(VpD!$2:$2,MATCH(G643,VpD!$1:$1,1)),VpD!$I$2)</f>
        <v>1961-1972</v>
      </c>
      <c r="S643" s="1">
        <f ca="1">IFERROR(INDEX(VpD!$C$3:$I$27,MATCH(E643,VpD!$B$3:$B$27,0),MATCH(R643,VpD!$C$2:$I$2,0)),0)</f>
        <v>143</v>
      </c>
      <c r="T643" s="19">
        <f t="shared" ref="T643:T706" ca="1" si="139">S643*F643/1000</f>
        <v>15.587</v>
      </c>
      <c r="U643" s="14" t="str">
        <f t="shared" ref="U643:U706" ca="1" si="140">IFERROR(SUBSTITUTE(LEFT(W643,FIND(" ",W643)),"POINT(",""),"")</f>
        <v xml:space="preserve">712490.17 </v>
      </c>
      <c r="V643" s="14" t="str">
        <f t="shared" ref="V643:V706" ca="1" si="141">IFERROR(SUBSTITUTE(RIGHT(W643,LEN(W643)-FIND(" ",W643)),")",""),"")</f>
        <v>6169033.87</v>
      </c>
      <c r="W643" s="14" t="str">
        <f t="shared" ref="W643:W706" ca="1" si="142">INDIRECT($A$1&amp;"o"&amp;A643)</f>
        <v>POINT(712490.17 6169033.87)</v>
      </c>
      <c r="X643" s="14" t="str">
        <f>IFERROR(INDEX(BygningOmraade!B:B,MATCH(A643,BygningOmraade!A:A,0)),"")</f>
        <v/>
      </c>
    </row>
    <row r="644" spans="1:24" s="14" customFormat="1" x14ac:dyDescent="0.25">
      <c r="A644" s="14">
        <f t="shared" si="130"/>
        <v>644</v>
      </c>
      <c r="B644" s="14" t="str">
        <f t="shared" ca="1" si="131"/>
        <v>2298ae1c-c19e-4bd1-9416-ced7111baf0a</v>
      </c>
      <c r="C644" s="14" t="str">
        <f t="shared" ca="1" si="132"/>
        <v>0a3f507e-1676-32b8-e044-0003ba298018</v>
      </c>
      <c r="D644" s="14">
        <f t="shared" ca="1" si="133"/>
        <v>997073</v>
      </c>
      <c r="E644" s="1">
        <f t="shared" ca="1" si="134"/>
        <v>130</v>
      </c>
      <c r="F644" s="1">
        <f t="shared" ca="1" si="135"/>
        <v>102</v>
      </c>
      <c r="G644" s="1">
        <f t="shared" ca="1" si="136"/>
        <v>1977</v>
      </c>
      <c r="H644" s="1" t="str">
        <f ca="1">IFERROR(INDEX(Varmeinstallation!B:B,MATCH(INDIRECT($A$1&amp;"L"&amp;A644)*1,Varmeinstallation!A:A,0)),"Ingen varmeinstallationer")</f>
        <v>Fjernvarme/blokvarme (radiatorsystemer eller varmluftanlæg)</v>
      </c>
      <c r="I644" s="1" t="str">
        <f ca="1">IFERROR(INDEX(Opvarmningsmiddel!B:B,MATCH(INDIRECT($A$1&amp;"M"&amp;A644)*1,Opvarmningsmiddel!A:A,0)),"")</f>
        <v/>
      </c>
      <c r="J644" s="1">
        <f t="shared" ca="1" si="137"/>
        <v>0</v>
      </c>
      <c r="K644" s="1" t="str">
        <f ca="1">IFERROR(INDEX(Relationstabel!$C$3:$K$10,MATCH(VALUE(INDIRECT($A$1&amp;"L"&amp;A644)),Relationstabel!$A$3:$A$10,0),MATCH(IFERROR(VALUE(INDIRECT($A$1&amp;"M"&amp;A644)),0),Relationstabel!$C$1:$K$1,0)),"Ingen varmeinstallationer")</f>
        <v>Fjernvarme/ Blokvarme</v>
      </c>
      <c r="L644" s="1" t="str">
        <f ca="1">INDEX(Anvendelseskode!B:B,MATCH($E644,Anvendelseskode!$A:$A,0))</f>
        <v>Række-, kæde-, dobbelthus (lodret adskillelse mellem enhederne)</v>
      </c>
      <c r="M644" s="1" t="str">
        <f ca="1">INDEX(Anvendelseskode!C:C,MATCH($E644,Anvendelseskode!$A:$A,0))</f>
        <v>Række-, kæde og dobbelthuse</v>
      </c>
      <c r="N644" s="1" t="str">
        <f ca="1">INDEX(Anvendelseskode!D:D,MATCH($E644,Anvendelseskode!$A:$A,0))</f>
        <v>Private husholdninger</v>
      </c>
      <c r="O644" s="1" t="str">
        <f ca="1">IFERROR(INDEX(SBi!$2:$2,MATCH(G644,SBi!$1:$1,1)),SBi!$K$2)</f>
        <v>1973-1978</v>
      </c>
      <c r="P644" s="1">
        <f ca="1">IFERROR(INDEX(SBi!$C$3:$K$28,MATCH(E644,SBi!$B$3:$B$28,0),MATCH(O644,SBi!$C$2:$K$2,0)),0)</f>
        <v>112.6</v>
      </c>
      <c r="Q644" s="19">
        <f t="shared" ca="1" si="138"/>
        <v>11.485199999999999</v>
      </c>
      <c r="R644" s="19" t="str">
        <f ca="1">IFERROR(INDEX(VpD!$2:$2,MATCH(G644,VpD!$1:$1,1)),VpD!$I$2)</f>
        <v>1973-1978</v>
      </c>
      <c r="S644" s="1">
        <f ca="1">IFERROR(INDEX(VpD!$C$3:$I$27,MATCH(E644,VpD!$B$3:$B$27,0),MATCH(R644,VpD!$C$2:$I$2,0)),0)</f>
        <v>98</v>
      </c>
      <c r="T644" s="19">
        <f t="shared" ca="1" si="139"/>
        <v>9.9960000000000004</v>
      </c>
      <c r="U644" s="14" t="str">
        <f t="shared" ca="1" si="140"/>
        <v xml:space="preserve">713571.33 </v>
      </c>
      <c r="V644" s="14" t="str">
        <f t="shared" ca="1" si="141"/>
        <v>6169527.19</v>
      </c>
      <c r="W644" s="14" t="str">
        <f t="shared" ca="1" si="142"/>
        <v>POINT(713571.33 6169527.19)</v>
      </c>
      <c r="X644" s="14" t="str">
        <f>IFERROR(INDEX(BygningOmraade!B:B,MATCH(A644,BygningOmraade!A:A,0)),"")</f>
        <v/>
      </c>
    </row>
    <row r="645" spans="1:24" s="14" customFormat="1" x14ac:dyDescent="0.25">
      <c r="A645" s="14">
        <f t="shared" si="130"/>
        <v>645</v>
      </c>
      <c r="B645" s="14" t="str">
        <f t="shared" ca="1" si="131"/>
        <v>22b20d54-c46a-441c-9d64-986c5b6e6089</v>
      </c>
      <c r="C645" s="14" t="str">
        <f t="shared" ca="1" si="132"/>
        <v>0a3f507e-23a0-32b8-e044-0003ba298018</v>
      </c>
      <c r="D645" s="14">
        <f t="shared" ca="1" si="133"/>
        <v>996585</v>
      </c>
      <c r="E645" s="1">
        <f t="shared" ca="1" si="134"/>
        <v>120</v>
      </c>
      <c r="F645" s="1">
        <f t="shared" ca="1" si="135"/>
        <v>116</v>
      </c>
      <c r="G645" s="1">
        <f t="shared" ca="1" si="136"/>
        <v>1984</v>
      </c>
      <c r="H645" s="1" t="str">
        <f ca="1">IFERROR(INDEX(Varmeinstallation!B:B,MATCH(INDIRECT($A$1&amp;"L"&amp;A645)*1,Varmeinstallation!A:A,0)),"Ingen varmeinstallationer")</f>
        <v>Elovne, elpaneler</v>
      </c>
      <c r="I645" s="1" t="str">
        <f ca="1">IFERROR(INDEX(Opvarmningsmiddel!B:B,MATCH(INDIRECT($A$1&amp;"M"&amp;A645)*1,Opvarmningsmiddel!A:A,0)),"")</f>
        <v>Elektricitet</v>
      </c>
      <c r="J645" s="1">
        <f t="shared" ca="1" si="137"/>
        <v>2</v>
      </c>
      <c r="K645" s="1" t="str">
        <f ca="1">IFERROR(INDEX(Relationstabel!$C$3:$K$10,MATCH(VALUE(INDIRECT($A$1&amp;"L"&amp;A645)),Relationstabel!$A$3:$A$10,0),MATCH(IFERROR(VALUE(INDIRECT($A$1&amp;"M"&amp;A645)),0),Relationstabel!$C$1:$K$1,0)),"Ingen varmeinstallationer")</f>
        <v>Elvarme</v>
      </c>
      <c r="L645" s="1" t="str">
        <f ca="1">INDEX(Anvendelseskode!B:B,MATCH($E645,Anvendelseskode!$A:$A,0))</f>
        <v>Fritliggende enfamilieshus (parcelhus)</v>
      </c>
      <c r="M645" s="1" t="str">
        <f ca="1">INDEX(Anvendelseskode!C:C,MATCH($E645,Anvendelseskode!$A:$A,0))</f>
        <v>Parcelhuse</v>
      </c>
      <c r="N645" s="1" t="str">
        <f ca="1">INDEX(Anvendelseskode!D:D,MATCH($E645,Anvendelseskode!$A:$A,0))</f>
        <v>Private husholdninger</v>
      </c>
      <c r="O645" s="1" t="str">
        <f ca="1">IFERROR(INDEX(SBi!$2:$2,MATCH(G645,SBi!$1:$1,1)),SBi!$K$2)</f>
        <v>1979-1998</v>
      </c>
      <c r="P645" s="1">
        <f ca="1">IFERROR(INDEX(SBi!$C$3:$K$28,MATCH(E645,SBi!$B$3:$B$28,0),MATCH(O645,SBi!$C$2:$K$2,0)),0)</f>
        <v>105.4</v>
      </c>
      <c r="Q645" s="19">
        <f t="shared" ca="1" si="138"/>
        <v>12.226400000000002</v>
      </c>
      <c r="R645" s="19" t="str">
        <f ca="1">IFERROR(INDEX(VpD!$2:$2,MATCH(G645,VpD!$1:$1,1)),VpD!$I$2)</f>
        <v>1979-1998</v>
      </c>
      <c r="S645" s="1">
        <f ca="1">IFERROR(INDEX(VpD!$C$3:$I$27,MATCH(E645,VpD!$B$3:$B$27,0),MATCH(R645,VpD!$C$2:$I$2,0)),0)</f>
        <v>90</v>
      </c>
      <c r="T645" s="19">
        <f t="shared" ca="1" si="139"/>
        <v>10.44</v>
      </c>
      <c r="U645" s="14" t="str">
        <f t="shared" ca="1" si="140"/>
        <v xml:space="preserve">713185.22 </v>
      </c>
      <c r="V645" s="14" t="str">
        <f t="shared" ca="1" si="141"/>
        <v>6168471.85</v>
      </c>
      <c r="W645" s="14" t="str">
        <f t="shared" ca="1" si="142"/>
        <v>POINT(713185.22 6168471.85)</v>
      </c>
      <c r="X645" s="14" t="str">
        <f>IFERROR(INDEX(BygningOmraade!B:B,MATCH(A645,BygningOmraade!A:A,0)),"")</f>
        <v/>
      </c>
    </row>
    <row r="646" spans="1:24" s="14" customFormat="1" x14ac:dyDescent="0.25">
      <c r="A646" s="14">
        <f t="shared" si="130"/>
        <v>646</v>
      </c>
      <c r="B646" s="14" t="str">
        <f t="shared" ca="1" si="131"/>
        <v>22b35286-539e-4d3e-8453-a7adcd48d1af</v>
      </c>
      <c r="C646" s="14" t="str">
        <f t="shared" ca="1" si="132"/>
        <v>0a3f507e-1cbd-32b8-e044-0003ba298018</v>
      </c>
      <c r="D646" s="14">
        <f t="shared" ca="1" si="133"/>
        <v>994315</v>
      </c>
      <c r="E646" s="1">
        <f t="shared" ca="1" si="134"/>
        <v>130</v>
      </c>
      <c r="F646" s="1">
        <f t="shared" ca="1" si="135"/>
        <v>134</v>
      </c>
      <c r="G646" s="1">
        <f t="shared" ca="1" si="136"/>
        <v>1979</v>
      </c>
      <c r="H646" s="1" t="str">
        <f ca="1">IFERROR(INDEX(Varmeinstallation!B:B,MATCH(INDIRECT($A$1&amp;"L"&amp;A646)*1,Varmeinstallation!A:A,0)),"Ingen varmeinstallationer")</f>
        <v>Fjernvarme/blokvarme (radiatorsystemer eller varmluftanlæg)</v>
      </c>
      <c r="I646" s="1" t="str">
        <f ca="1">IFERROR(INDEX(Opvarmningsmiddel!B:B,MATCH(INDIRECT($A$1&amp;"M"&amp;A646)*1,Opvarmningsmiddel!A:A,0)),"")</f>
        <v/>
      </c>
      <c r="J646" s="1">
        <f t="shared" ca="1" si="137"/>
        <v>0</v>
      </c>
      <c r="K646" s="1" t="str">
        <f ca="1">IFERROR(INDEX(Relationstabel!$C$3:$K$10,MATCH(VALUE(INDIRECT($A$1&amp;"L"&amp;A646)),Relationstabel!$A$3:$A$10,0),MATCH(IFERROR(VALUE(INDIRECT($A$1&amp;"M"&amp;A646)),0),Relationstabel!$C$1:$K$1,0)),"Ingen varmeinstallationer")</f>
        <v>Fjernvarme/ Blokvarme</v>
      </c>
      <c r="L646" s="1" t="str">
        <f ca="1">INDEX(Anvendelseskode!B:B,MATCH($E646,Anvendelseskode!$A:$A,0))</f>
        <v>Række-, kæde-, dobbelthus (lodret adskillelse mellem enhederne)</v>
      </c>
      <c r="M646" s="1" t="str">
        <f ca="1">INDEX(Anvendelseskode!C:C,MATCH($E646,Anvendelseskode!$A:$A,0))</f>
        <v>Række-, kæde og dobbelthuse</v>
      </c>
      <c r="N646" s="1" t="str">
        <f ca="1">INDEX(Anvendelseskode!D:D,MATCH($E646,Anvendelseskode!$A:$A,0))</f>
        <v>Private husholdninger</v>
      </c>
      <c r="O646" s="1" t="str">
        <f ca="1">IFERROR(INDEX(SBi!$2:$2,MATCH(G646,SBi!$1:$1,1)),SBi!$K$2)</f>
        <v>1979-1998</v>
      </c>
      <c r="P646" s="1">
        <f ca="1">IFERROR(INDEX(SBi!$C$3:$K$28,MATCH(E646,SBi!$B$3:$B$28,0),MATCH(O646,SBi!$C$2:$K$2,0)),0)</f>
        <v>96.8</v>
      </c>
      <c r="Q646" s="19">
        <f t="shared" ca="1" si="138"/>
        <v>12.9712</v>
      </c>
      <c r="R646" s="19" t="str">
        <f ca="1">IFERROR(INDEX(VpD!$2:$2,MATCH(G646,VpD!$1:$1,1)),VpD!$I$2)</f>
        <v>1979-1998</v>
      </c>
      <c r="S646" s="1">
        <f ca="1">IFERROR(INDEX(VpD!$C$3:$I$27,MATCH(E646,VpD!$B$3:$B$27,0),MATCH(R646,VpD!$C$2:$I$2,0)),0)</f>
        <v>74</v>
      </c>
      <c r="T646" s="19">
        <f t="shared" ca="1" si="139"/>
        <v>9.9160000000000004</v>
      </c>
      <c r="U646" s="14" t="str">
        <f t="shared" ca="1" si="140"/>
        <v xml:space="preserve">711276 </v>
      </c>
      <c r="V646" s="14" t="str">
        <f t="shared" ca="1" si="141"/>
        <v>6172485.58</v>
      </c>
      <c r="W646" s="14" t="str">
        <f t="shared" ca="1" si="142"/>
        <v>POINT(711276 6172485.58)</v>
      </c>
      <c r="X646" s="14" t="str">
        <f>IFERROR(INDEX(BygningOmraade!B:B,MATCH(A646,BygningOmraade!A:A,0)),"")</f>
        <v/>
      </c>
    </row>
    <row r="647" spans="1:24" s="14" customFormat="1" x14ac:dyDescent="0.25">
      <c r="A647" s="14">
        <f t="shared" si="130"/>
        <v>647</v>
      </c>
      <c r="B647" s="14" t="str">
        <f t="shared" ca="1" si="131"/>
        <v>22b51420-790c-41e0-8028-f59baade199c</v>
      </c>
      <c r="C647" s="14" t="str">
        <f t="shared" ca="1" si="132"/>
        <v>0a3f507e-1c05-32b8-e044-0003ba298018</v>
      </c>
      <c r="D647" s="14">
        <f t="shared" ca="1" si="133"/>
        <v>996626</v>
      </c>
      <c r="E647" s="1">
        <f t="shared" ca="1" si="134"/>
        <v>120</v>
      </c>
      <c r="F647" s="1">
        <f t="shared" ca="1" si="135"/>
        <v>147</v>
      </c>
      <c r="G647" s="1">
        <f t="shared" ca="1" si="136"/>
        <v>1972</v>
      </c>
      <c r="H647" s="1" t="str">
        <f ca="1">IFERROR(INDEX(Varmeinstallation!B:B,MATCH(INDIRECT($A$1&amp;"L"&amp;A647)*1,Varmeinstallation!A:A,0)),"Ingen varmeinstallationer")</f>
        <v>Centralvarme fra eget anlæg, et-kammer fyr</v>
      </c>
      <c r="I647" s="1" t="str">
        <f ca="1">IFERROR(INDEX(Opvarmningsmiddel!B:B,MATCH(INDIRECT($A$1&amp;"M"&amp;A647)*1,Opvarmningsmiddel!A:A,0)),"")</f>
        <v>Naturgas</v>
      </c>
      <c r="J647" s="1">
        <f t="shared" ca="1" si="137"/>
        <v>2</v>
      </c>
      <c r="K647" s="1" t="str">
        <f ca="1">IFERROR(INDEX(Relationstabel!$C$3:$K$10,MATCH(VALUE(INDIRECT($A$1&amp;"L"&amp;A647)),Relationstabel!$A$3:$A$10,0),MATCH(IFERROR(VALUE(INDIRECT($A$1&amp;"M"&amp;A647)),0),Relationstabel!$C$1:$K$1,0)),"Ingen varmeinstallationer")</f>
        <v>Naturgas</v>
      </c>
      <c r="L647" s="1" t="str">
        <f ca="1">INDEX(Anvendelseskode!B:B,MATCH($E647,Anvendelseskode!$A:$A,0))</f>
        <v>Fritliggende enfamilieshus (parcelhus)</v>
      </c>
      <c r="M647" s="1" t="str">
        <f ca="1">INDEX(Anvendelseskode!C:C,MATCH($E647,Anvendelseskode!$A:$A,0))</f>
        <v>Parcelhuse</v>
      </c>
      <c r="N647" s="1" t="str">
        <f ca="1">INDEX(Anvendelseskode!D:D,MATCH($E647,Anvendelseskode!$A:$A,0))</f>
        <v>Private husholdninger</v>
      </c>
      <c r="O647" s="1" t="str">
        <f ca="1">IFERROR(INDEX(SBi!$2:$2,MATCH(G647,SBi!$1:$1,1)),SBi!$K$2)</f>
        <v>1961-1972</v>
      </c>
      <c r="P647" s="1">
        <f ca="1">IFERROR(INDEX(SBi!$C$3:$K$28,MATCH(E647,SBi!$B$3:$B$28,0),MATCH(O647,SBi!$C$2:$K$2,0)),0)</f>
        <v>134.30000000000001</v>
      </c>
      <c r="Q647" s="19">
        <f t="shared" ca="1" si="138"/>
        <v>19.742100000000001</v>
      </c>
      <c r="R647" s="19" t="str">
        <f ca="1">IFERROR(INDEX(VpD!$2:$2,MATCH(G647,VpD!$1:$1,1)),VpD!$I$2)</f>
        <v>1961-1972</v>
      </c>
      <c r="S647" s="1">
        <f ca="1">IFERROR(INDEX(VpD!$C$3:$I$27,MATCH(E647,VpD!$B$3:$B$27,0),MATCH(R647,VpD!$C$2:$I$2,0)),0)</f>
        <v>143</v>
      </c>
      <c r="T647" s="19">
        <f t="shared" ca="1" si="139"/>
        <v>21.021000000000001</v>
      </c>
      <c r="U647" s="14" t="str">
        <f t="shared" ca="1" si="140"/>
        <v xml:space="preserve">713554.99 </v>
      </c>
      <c r="V647" s="14" t="str">
        <f t="shared" ca="1" si="141"/>
        <v>6169247.51</v>
      </c>
      <c r="W647" s="14" t="str">
        <f t="shared" ca="1" si="142"/>
        <v>POINT(713554.99 6169247.51)</v>
      </c>
      <c r="X647" s="14" t="str">
        <f>IFERROR(INDEX(BygningOmraade!B:B,MATCH(A647,BygningOmraade!A:A,0)),"")</f>
        <v/>
      </c>
    </row>
    <row r="648" spans="1:24" s="14" customFormat="1" x14ac:dyDescent="0.25">
      <c r="A648" s="14">
        <f t="shared" si="130"/>
        <v>648</v>
      </c>
      <c r="B648" s="14" t="str">
        <f t="shared" ca="1" si="131"/>
        <v>22bb4537-d4d9-43e1-b3f1-b5a6775595fa</v>
      </c>
      <c r="C648" s="14" t="str">
        <f t="shared" ca="1" si="132"/>
        <v>0a3f507e-21be-32b8-e044-0003ba298018</v>
      </c>
      <c r="D648" s="14">
        <f t="shared" ca="1" si="133"/>
        <v>997358</v>
      </c>
      <c r="E648" s="1">
        <f t="shared" ca="1" si="134"/>
        <v>130</v>
      </c>
      <c r="F648" s="1">
        <f t="shared" ca="1" si="135"/>
        <v>109</v>
      </c>
      <c r="G648" s="1">
        <f t="shared" ca="1" si="136"/>
        <v>1979</v>
      </c>
      <c r="H648" s="1" t="str">
        <f ca="1">IFERROR(INDEX(Varmeinstallation!B:B,MATCH(INDIRECT($A$1&amp;"L"&amp;A648)*1,Varmeinstallation!A:A,0)),"Ingen varmeinstallationer")</f>
        <v>Fjernvarme/blokvarme (radiatorsystemer eller varmluftanlæg)</v>
      </c>
      <c r="I648" s="1" t="str">
        <f ca="1">IFERROR(INDEX(Opvarmningsmiddel!B:B,MATCH(INDIRECT($A$1&amp;"M"&amp;A648)*1,Opvarmningsmiddel!A:A,0)),"")</f>
        <v/>
      </c>
      <c r="J648" s="1">
        <f t="shared" ca="1" si="137"/>
        <v>0</v>
      </c>
      <c r="K648" s="1" t="str">
        <f ca="1">IFERROR(INDEX(Relationstabel!$C$3:$K$10,MATCH(VALUE(INDIRECT($A$1&amp;"L"&amp;A648)),Relationstabel!$A$3:$A$10,0),MATCH(IFERROR(VALUE(INDIRECT($A$1&amp;"M"&amp;A648)),0),Relationstabel!$C$1:$K$1,0)),"Ingen varmeinstallationer")</f>
        <v>Fjernvarme/ Blokvarme</v>
      </c>
      <c r="L648" s="1" t="str">
        <f ca="1">INDEX(Anvendelseskode!B:B,MATCH($E648,Anvendelseskode!$A:$A,0))</f>
        <v>Række-, kæde-, dobbelthus (lodret adskillelse mellem enhederne)</v>
      </c>
      <c r="M648" s="1" t="str">
        <f ca="1">INDEX(Anvendelseskode!C:C,MATCH($E648,Anvendelseskode!$A:$A,0))</f>
        <v>Række-, kæde og dobbelthuse</v>
      </c>
      <c r="N648" s="1" t="str">
        <f ca="1">INDEX(Anvendelseskode!D:D,MATCH($E648,Anvendelseskode!$A:$A,0))</f>
        <v>Private husholdninger</v>
      </c>
      <c r="O648" s="1" t="str">
        <f ca="1">IFERROR(INDEX(SBi!$2:$2,MATCH(G648,SBi!$1:$1,1)),SBi!$K$2)</f>
        <v>1979-1998</v>
      </c>
      <c r="P648" s="1">
        <f ca="1">IFERROR(INDEX(SBi!$C$3:$K$28,MATCH(E648,SBi!$B$3:$B$28,0),MATCH(O648,SBi!$C$2:$K$2,0)),0)</f>
        <v>96.8</v>
      </c>
      <c r="Q648" s="19">
        <f t="shared" ca="1" si="138"/>
        <v>10.5512</v>
      </c>
      <c r="R648" s="19" t="str">
        <f ca="1">IFERROR(INDEX(VpD!$2:$2,MATCH(G648,VpD!$1:$1,1)),VpD!$I$2)</f>
        <v>1979-1998</v>
      </c>
      <c r="S648" s="1">
        <f ca="1">IFERROR(INDEX(VpD!$C$3:$I$27,MATCH(E648,VpD!$B$3:$B$27,0),MATCH(R648,VpD!$C$2:$I$2,0)),0)</f>
        <v>74</v>
      </c>
      <c r="T648" s="19">
        <f t="shared" ca="1" si="139"/>
        <v>8.0660000000000007</v>
      </c>
      <c r="U648" s="14" t="str">
        <f t="shared" ca="1" si="140"/>
        <v xml:space="preserve">713652.64 </v>
      </c>
      <c r="V648" s="14" t="str">
        <f t="shared" ca="1" si="141"/>
        <v>6169708.18</v>
      </c>
      <c r="W648" s="14" t="str">
        <f t="shared" ca="1" si="142"/>
        <v>POINT(713652.64 6169708.18)</v>
      </c>
      <c r="X648" s="14" t="str">
        <f>IFERROR(INDEX(BygningOmraade!B:B,MATCH(A648,BygningOmraade!A:A,0)),"")</f>
        <v/>
      </c>
    </row>
    <row r="649" spans="1:24" s="14" customFormat="1" x14ac:dyDescent="0.25">
      <c r="A649" s="14">
        <f t="shared" si="130"/>
        <v>649</v>
      </c>
      <c r="B649" s="14" t="str">
        <f t="shared" ca="1" si="131"/>
        <v>22d29022-28c2-43ef-8dab-7301285844e6</v>
      </c>
      <c r="C649" s="14" t="str">
        <f t="shared" ca="1" si="132"/>
        <v>0a3f507e-22fc-32b8-e044-0003ba298018</v>
      </c>
      <c r="D649" s="14">
        <f t="shared" ca="1" si="133"/>
        <v>995413</v>
      </c>
      <c r="E649" s="1">
        <f t="shared" ca="1" si="134"/>
        <v>130</v>
      </c>
      <c r="F649" s="1">
        <f t="shared" ca="1" si="135"/>
        <v>107</v>
      </c>
      <c r="G649" s="1">
        <f t="shared" ca="1" si="136"/>
        <v>1988</v>
      </c>
      <c r="H649" s="1" t="str">
        <f ca="1">IFERROR(INDEX(Varmeinstallation!B:B,MATCH(INDIRECT($A$1&amp;"L"&amp;A649)*1,Varmeinstallation!A:A,0)),"Ingen varmeinstallationer")</f>
        <v>Fjernvarme/blokvarme (radiatorsystemer eller varmluftanlæg)</v>
      </c>
      <c r="I649" s="1" t="str">
        <f ca="1">IFERROR(INDEX(Opvarmningsmiddel!B:B,MATCH(INDIRECT($A$1&amp;"M"&amp;A649)*1,Opvarmningsmiddel!A:A,0)),"")</f>
        <v/>
      </c>
      <c r="J649" s="1">
        <f t="shared" ca="1" si="137"/>
        <v>0</v>
      </c>
      <c r="K649" s="1" t="str">
        <f ca="1">IFERROR(INDEX(Relationstabel!$C$3:$K$10,MATCH(VALUE(INDIRECT($A$1&amp;"L"&amp;A649)),Relationstabel!$A$3:$A$10,0),MATCH(IFERROR(VALUE(INDIRECT($A$1&amp;"M"&amp;A649)),0),Relationstabel!$C$1:$K$1,0)),"Ingen varmeinstallationer")</f>
        <v>Fjernvarme/ Blokvarme</v>
      </c>
      <c r="L649" s="1" t="str">
        <f ca="1">INDEX(Anvendelseskode!B:B,MATCH($E649,Anvendelseskode!$A:$A,0))</f>
        <v>Række-, kæde-, dobbelthus (lodret adskillelse mellem enhederne)</v>
      </c>
      <c r="M649" s="1" t="str">
        <f ca="1">INDEX(Anvendelseskode!C:C,MATCH($E649,Anvendelseskode!$A:$A,0))</f>
        <v>Række-, kæde og dobbelthuse</v>
      </c>
      <c r="N649" s="1" t="str">
        <f ca="1">INDEX(Anvendelseskode!D:D,MATCH($E649,Anvendelseskode!$A:$A,0))</f>
        <v>Private husholdninger</v>
      </c>
      <c r="O649" s="1" t="str">
        <f ca="1">IFERROR(INDEX(SBi!$2:$2,MATCH(G649,SBi!$1:$1,1)),SBi!$K$2)</f>
        <v>1979-1998</v>
      </c>
      <c r="P649" s="1">
        <f ca="1">IFERROR(INDEX(SBi!$C$3:$K$28,MATCH(E649,SBi!$B$3:$B$28,0),MATCH(O649,SBi!$C$2:$K$2,0)),0)</f>
        <v>96.8</v>
      </c>
      <c r="Q649" s="19">
        <f t="shared" ca="1" si="138"/>
        <v>10.3576</v>
      </c>
      <c r="R649" s="19" t="str">
        <f ca="1">IFERROR(INDEX(VpD!$2:$2,MATCH(G649,VpD!$1:$1,1)),VpD!$I$2)</f>
        <v>1979-1998</v>
      </c>
      <c r="S649" s="1">
        <f ca="1">IFERROR(INDEX(VpD!$C$3:$I$27,MATCH(E649,VpD!$B$3:$B$27,0),MATCH(R649,VpD!$C$2:$I$2,0)),0)</f>
        <v>74</v>
      </c>
      <c r="T649" s="19">
        <f t="shared" ca="1" si="139"/>
        <v>7.9180000000000001</v>
      </c>
      <c r="U649" s="14" t="str">
        <f t="shared" ca="1" si="140"/>
        <v xml:space="preserve">711978.42 </v>
      </c>
      <c r="V649" s="14" t="str">
        <f t="shared" ca="1" si="141"/>
        <v>6172094.09</v>
      </c>
      <c r="W649" s="14" t="str">
        <f t="shared" ca="1" si="142"/>
        <v>POINT(711978.42 6172094.09)</v>
      </c>
      <c r="X649" s="14" t="str">
        <f>IFERROR(INDEX(BygningOmraade!B:B,MATCH(A649,BygningOmraade!A:A,0)),"")</f>
        <v/>
      </c>
    </row>
    <row r="650" spans="1:24" s="14" customFormat="1" x14ac:dyDescent="0.25">
      <c r="A650" s="14">
        <f t="shared" si="130"/>
        <v>650</v>
      </c>
      <c r="B650" s="14" t="str">
        <f t="shared" ca="1" si="131"/>
        <v>22df036c-fa7c-4bd8-8d46-50e3778096a4</v>
      </c>
      <c r="C650" s="14" t="str">
        <f t="shared" ca="1" si="132"/>
        <v>0a3f507e-166c-32b8-e044-0003ba298018</v>
      </c>
      <c r="D650" s="14">
        <f t="shared" ca="1" si="133"/>
        <v>997050</v>
      </c>
      <c r="E650" s="1">
        <f t="shared" ca="1" si="134"/>
        <v>130</v>
      </c>
      <c r="F650" s="1">
        <f t="shared" ca="1" si="135"/>
        <v>104</v>
      </c>
      <c r="G650" s="1">
        <f t="shared" ca="1" si="136"/>
        <v>1977</v>
      </c>
      <c r="H650" s="1" t="str">
        <f ca="1">IFERROR(INDEX(Varmeinstallation!B:B,MATCH(INDIRECT($A$1&amp;"L"&amp;A650)*1,Varmeinstallation!A:A,0)),"Ingen varmeinstallationer")</f>
        <v>Fjernvarme/blokvarme (radiatorsystemer eller varmluftanlæg)</v>
      </c>
      <c r="I650" s="1" t="str">
        <f ca="1">IFERROR(INDEX(Opvarmningsmiddel!B:B,MATCH(INDIRECT($A$1&amp;"M"&amp;A650)*1,Opvarmningsmiddel!A:A,0)),"")</f>
        <v/>
      </c>
      <c r="J650" s="1">
        <f t="shared" ca="1" si="137"/>
        <v>0</v>
      </c>
      <c r="K650" s="1" t="str">
        <f ca="1">IFERROR(INDEX(Relationstabel!$C$3:$K$10,MATCH(VALUE(INDIRECT($A$1&amp;"L"&amp;A650)),Relationstabel!$A$3:$A$10,0),MATCH(IFERROR(VALUE(INDIRECT($A$1&amp;"M"&amp;A650)),0),Relationstabel!$C$1:$K$1,0)),"Ingen varmeinstallationer")</f>
        <v>Fjernvarme/ Blokvarme</v>
      </c>
      <c r="L650" s="1" t="str">
        <f ca="1">INDEX(Anvendelseskode!B:B,MATCH($E650,Anvendelseskode!$A:$A,0))</f>
        <v>Række-, kæde-, dobbelthus (lodret adskillelse mellem enhederne)</v>
      </c>
      <c r="M650" s="1" t="str">
        <f ca="1">INDEX(Anvendelseskode!C:C,MATCH($E650,Anvendelseskode!$A:$A,0))</f>
        <v>Række-, kæde og dobbelthuse</v>
      </c>
      <c r="N650" s="1" t="str">
        <f ca="1">INDEX(Anvendelseskode!D:D,MATCH($E650,Anvendelseskode!$A:$A,0))</f>
        <v>Private husholdninger</v>
      </c>
      <c r="O650" s="1" t="str">
        <f ca="1">IFERROR(INDEX(SBi!$2:$2,MATCH(G650,SBi!$1:$1,1)),SBi!$K$2)</f>
        <v>1973-1978</v>
      </c>
      <c r="P650" s="1">
        <f ca="1">IFERROR(INDEX(SBi!$C$3:$K$28,MATCH(E650,SBi!$B$3:$B$28,0),MATCH(O650,SBi!$C$2:$K$2,0)),0)</f>
        <v>112.6</v>
      </c>
      <c r="Q650" s="19">
        <f t="shared" ca="1" si="138"/>
        <v>11.7104</v>
      </c>
      <c r="R650" s="19" t="str">
        <f ca="1">IFERROR(INDEX(VpD!$2:$2,MATCH(G650,VpD!$1:$1,1)),VpD!$I$2)</f>
        <v>1973-1978</v>
      </c>
      <c r="S650" s="1">
        <f ca="1">IFERROR(INDEX(VpD!$C$3:$I$27,MATCH(E650,VpD!$B$3:$B$27,0),MATCH(R650,VpD!$C$2:$I$2,0)),0)</f>
        <v>98</v>
      </c>
      <c r="T650" s="19">
        <f t="shared" ca="1" si="139"/>
        <v>10.192</v>
      </c>
      <c r="U650" s="14" t="str">
        <f t="shared" ca="1" si="140"/>
        <v xml:space="preserve">713584.25 </v>
      </c>
      <c r="V650" s="14" t="str">
        <f t="shared" ca="1" si="141"/>
        <v>6169497.16</v>
      </c>
      <c r="W650" s="14" t="str">
        <f t="shared" ca="1" si="142"/>
        <v>POINT(713584.25 6169497.16)</v>
      </c>
      <c r="X650" s="14" t="str">
        <f>IFERROR(INDEX(BygningOmraade!B:B,MATCH(A650,BygningOmraade!A:A,0)),"")</f>
        <v/>
      </c>
    </row>
    <row r="651" spans="1:24" s="14" customFormat="1" x14ac:dyDescent="0.25">
      <c r="A651" s="14">
        <f t="shared" si="130"/>
        <v>651</v>
      </c>
      <c r="B651" s="14" t="str">
        <f t="shared" ca="1" si="131"/>
        <v>22f353d2-12b3-44f2-9278-525679d1ecbf</v>
      </c>
      <c r="C651" s="14" t="str">
        <f t="shared" ca="1" si="132"/>
        <v>0a3f507e-1c09-32b8-e044-0003ba298018</v>
      </c>
      <c r="D651" s="14">
        <f t="shared" ca="1" si="133"/>
        <v>996737</v>
      </c>
      <c r="E651" s="1">
        <f t="shared" ca="1" si="134"/>
        <v>120</v>
      </c>
      <c r="F651" s="1">
        <f t="shared" ca="1" si="135"/>
        <v>125</v>
      </c>
      <c r="G651" s="1">
        <f t="shared" ca="1" si="136"/>
        <v>1968</v>
      </c>
      <c r="H651" s="1" t="str">
        <f ca="1">IFERROR(INDEX(Varmeinstallation!B:B,MATCH(INDIRECT($A$1&amp;"L"&amp;A651)*1,Varmeinstallation!A:A,0)),"Ingen varmeinstallationer")</f>
        <v>Centralvarme fra eget anlæg, et-kammer fyr</v>
      </c>
      <c r="I651" s="1" t="str">
        <f ca="1">IFERROR(INDEX(Opvarmningsmiddel!B:B,MATCH(INDIRECT($A$1&amp;"M"&amp;A651)*1,Opvarmningsmiddel!A:A,0)),"")</f>
        <v>Naturgas</v>
      </c>
      <c r="J651" s="1">
        <f t="shared" ca="1" si="137"/>
        <v>0</v>
      </c>
      <c r="K651" s="1" t="str">
        <f ca="1">IFERROR(INDEX(Relationstabel!$C$3:$K$10,MATCH(VALUE(INDIRECT($A$1&amp;"L"&amp;A651)),Relationstabel!$A$3:$A$10,0),MATCH(IFERROR(VALUE(INDIRECT($A$1&amp;"M"&amp;A651)),0),Relationstabel!$C$1:$K$1,0)),"Ingen varmeinstallationer")</f>
        <v>Naturgas</v>
      </c>
      <c r="L651" s="1" t="str">
        <f ca="1">INDEX(Anvendelseskode!B:B,MATCH($E651,Anvendelseskode!$A:$A,0))</f>
        <v>Fritliggende enfamilieshus (parcelhus)</v>
      </c>
      <c r="M651" s="1" t="str">
        <f ca="1">INDEX(Anvendelseskode!C:C,MATCH($E651,Anvendelseskode!$A:$A,0))</f>
        <v>Parcelhuse</v>
      </c>
      <c r="N651" s="1" t="str">
        <f ca="1">INDEX(Anvendelseskode!D:D,MATCH($E651,Anvendelseskode!$A:$A,0))</f>
        <v>Private husholdninger</v>
      </c>
      <c r="O651" s="1" t="str">
        <f ca="1">IFERROR(INDEX(SBi!$2:$2,MATCH(G651,SBi!$1:$1,1)),SBi!$K$2)</f>
        <v>1961-1972</v>
      </c>
      <c r="P651" s="1">
        <f ca="1">IFERROR(INDEX(SBi!$C$3:$K$28,MATCH(E651,SBi!$B$3:$B$28,0),MATCH(O651,SBi!$C$2:$K$2,0)),0)</f>
        <v>134.30000000000001</v>
      </c>
      <c r="Q651" s="19">
        <f t="shared" ca="1" si="138"/>
        <v>16.787500000000001</v>
      </c>
      <c r="R651" s="19" t="str">
        <f ca="1">IFERROR(INDEX(VpD!$2:$2,MATCH(G651,VpD!$1:$1,1)),VpD!$I$2)</f>
        <v>1961-1972</v>
      </c>
      <c r="S651" s="1">
        <f ca="1">IFERROR(INDEX(VpD!$C$3:$I$27,MATCH(E651,VpD!$B$3:$B$27,0),MATCH(R651,VpD!$C$2:$I$2,0)),0)</f>
        <v>143</v>
      </c>
      <c r="T651" s="19">
        <f t="shared" ca="1" si="139"/>
        <v>17.875</v>
      </c>
      <c r="U651" s="14" t="str">
        <f t="shared" ca="1" si="140"/>
        <v xml:space="preserve">713506.54 </v>
      </c>
      <c r="V651" s="14" t="str">
        <f t="shared" ca="1" si="141"/>
        <v>6169233.38</v>
      </c>
      <c r="W651" s="14" t="str">
        <f t="shared" ca="1" si="142"/>
        <v>POINT(713506.54 6169233.38)</v>
      </c>
      <c r="X651" s="14" t="str">
        <f>IFERROR(INDEX(BygningOmraade!B:B,MATCH(A651,BygningOmraade!A:A,0)),"")</f>
        <v/>
      </c>
    </row>
    <row r="652" spans="1:24" s="14" customFormat="1" x14ac:dyDescent="0.25">
      <c r="A652" s="14">
        <f t="shared" si="130"/>
        <v>652</v>
      </c>
      <c r="B652" s="14" t="str">
        <f t="shared" ca="1" si="131"/>
        <v>230b427f-b86c-4cab-aabd-855dc0446ff6</v>
      </c>
      <c r="C652" s="14" t="str">
        <f t="shared" ca="1" si="132"/>
        <v>0a3f507e-18c9-32b8-e044-0003ba298018</v>
      </c>
      <c r="D652" s="14">
        <f t="shared" ca="1" si="133"/>
        <v>994271</v>
      </c>
      <c r="E652" s="1">
        <f t="shared" ca="1" si="134"/>
        <v>130</v>
      </c>
      <c r="F652" s="1">
        <f t="shared" ca="1" si="135"/>
        <v>107</v>
      </c>
      <c r="G652" s="1">
        <f t="shared" ca="1" si="136"/>
        <v>1987</v>
      </c>
      <c r="H652" s="1" t="str">
        <f ca="1">IFERROR(INDEX(Varmeinstallation!B:B,MATCH(INDIRECT($A$1&amp;"L"&amp;A652)*1,Varmeinstallation!A:A,0)),"Ingen varmeinstallationer")</f>
        <v>Fjernvarme/blokvarme (radiatorsystemer eller varmluftanlæg)</v>
      </c>
      <c r="I652" s="1" t="str">
        <f ca="1">IFERROR(INDEX(Opvarmningsmiddel!B:B,MATCH(INDIRECT($A$1&amp;"M"&amp;A652)*1,Opvarmningsmiddel!A:A,0)),"")</f>
        <v/>
      </c>
      <c r="J652" s="1">
        <f t="shared" ca="1" si="137"/>
        <v>0</v>
      </c>
      <c r="K652" s="1" t="str">
        <f ca="1">IFERROR(INDEX(Relationstabel!$C$3:$K$10,MATCH(VALUE(INDIRECT($A$1&amp;"L"&amp;A652)),Relationstabel!$A$3:$A$10,0),MATCH(IFERROR(VALUE(INDIRECT($A$1&amp;"M"&amp;A652)),0),Relationstabel!$C$1:$K$1,0)),"Ingen varmeinstallationer")</f>
        <v>Fjernvarme/ Blokvarme</v>
      </c>
      <c r="L652" s="1" t="str">
        <f ca="1">INDEX(Anvendelseskode!B:B,MATCH($E652,Anvendelseskode!$A:$A,0))</f>
        <v>Række-, kæde-, dobbelthus (lodret adskillelse mellem enhederne)</v>
      </c>
      <c r="M652" s="1" t="str">
        <f ca="1">INDEX(Anvendelseskode!C:C,MATCH($E652,Anvendelseskode!$A:$A,0))</f>
        <v>Række-, kæde og dobbelthuse</v>
      </c>
      <c r="N652" s="1" t="str">
        <f ca="1">INDEX(Anvendelseskode!D:D,MATCH($E652,Anvendelseskode!$A:$A,0))</f>
        <v>Private husholdninger</v>
      </c>
      <c r="O652" s="1" t="str">
        <f ca="1">IFERROR(INDEX(SBi!$2:$2,MATCH(G652,SBi!$1:$1,1)),SBi!$K$2)</f>
        <v>1979-1998</v>
      </c>
      <c r="P652" s="1">
        <f ca="1">IFERROR(INDEX(SBi!$C$3:$K$28,MATCH(E652,SBi!$B$3:$B$28,0),MATCH(O652,SBi!$C$2:$K$2,0)),0)</f>
        <v>96.8</v>
      </c>
      <c r="Q652" s="19">
        <f t="shared" ca="1" si="138"/>
        <v>10.3576</v>
      </c>
      <c r="R652" s="19" t="str">
        <f ca="1">IFERROR(INDEX(VpD!$2:$2,MATCH(G652,VpD!$1:$1,1)),VpD!$I$2)</f>
        <v>1979-1998</v>
      </c>
      <c r="S652" s="1">
        <f ca="1">IFERROR(INDEX(VpD!$C$3:$I$27,MATCH(E652,VpD!$B$3:$B$27,0),MATCH(R652,VpD!$C$2:$I$2,0)),0)</f>
        <v>74</v>
      </c>
      <c r="T652" s="19">
        <f t="shared" ca="1" si="139"/>
        <v>7.9180000000000001</v>
      </c>
      <c r="U652" s="14" t="str">
        <f t="shared" ca="1" si="140"/>
        <v xml:space="preserve">711327.38 </v>
      </c>
      <c r="V652" s="14" t="str">
        <f t="shared" ca="1" si="141"/>
        <v>6171777.3</v>
      </c>
      <c r="W652" s="14" t="str">
        <f t="shared" ca="1" si="142"/>
        <v>POINT(711327.38 6171777.3)</v>
      </c>
      <c r="X652" s="14" t="str">
        <f>IFERROR(INDEX(BygningOmraade!B:B,MATCH(A652,BygningOmraade!A:A,0)),"")</f>
        <v/>
      </c>
    </row>
    <row r="653" spans="1:24" s="14" customFormat="1" x14ac:dyDescent="0.25">
      <c r="A653" s="14">
        <f t="shared" si="130"/>
        <v>653</v>
      </c>
      <c r="B653" s="14" t="str">
        <f t="shared" ca="1" si="131"/>
        <v>2321ab03-48d7-45cb-bbf9-b7caf5c6b1bb</v>
      </c>
      <c r="C653" s="14" t="str">
        <f t="shared" ca="1" si="132"/>
        <v>0a3f507e-18d4-32b8-e044-0003ba298018</v>
      </c>
      <c r="D653" s="14">
        <f t="shared" ca="1" si="133"/>
        <v>994552</v>
      </c>
      <c r="E653" s="1">
        <f t="shared" ca="1" si="134"/>
        <v>130</v>
      </c>
      <c r="F653" s="1">
        <f t="shared" ca="1" si="135"/>
        <v>107</v>
      </c>
      <c r="G653" s="1">
        <f t="shared" ca="1" si="136"/>
        <v>1967</v>
      </c>
      <c r="H653" s="1" t="str">
        <f ca="1">IFERROR(INDEX(Varmeinstallation!B:B,MATCH(INDIRECT($A$1&amp;"L"&amp;A653)*1,Varmeinstallation!A:A,0)),"Ingen varmeinstallationer")</f>
        <v>Fjernvarme/blokvarme (radiatorsystemer eller varmluftanlæg)</v>
      </c>
      <c r="I653" s="1" t="str">
        <f ca="1">IFERROR(INDEX(Opvarmningsmiddel!B:B,MATCH(INDIRECT($A$1&amp;"M"&amp;A653)*1,Opvarmningsmiddel!A:A,0)),"")</f>
        <v/>
      </c>
      <c r="J653" s="1">
        <f t="shared" ca="1" si="137"/>
        <v>0</v>
      </c>
      <c r="K653" s="1" t="str">
        <f ca="1">IFERROR(INDEX(Relationstabel!$C$3:$K$10,MATCH(VALUE(INDIRECT($A$1&amp;"L"&amp;A653)),Relationstabel!$A$3:$A$10,0),MATCH(IFERROR(VALUE(INDIRECT($A$1&amp;"M"&amp;A653)),0),Relationstabel!$C$1:$K$1,0)),"Ingen varmeinstallationer")</f>
        <v>Fjernvarme/ Blokvarme</v>
      </c>
      <c r="L653" s="1" t="str">
        <f ca="1">INDEX(Anvendelseskode!B:B,MATCH($E653,Anvendelseskode!$A:$A,0))</f>
        <v>Række-, kæde-, dobbelthus (lodret adskillelse mellem enhederne)</v>
      </c>
      <c r="M653" s="1" t="str">
        <f ca="1">INDEX(Anvendelseskode!C:C,MATCH($E653,Anvendelseskode!$A:$A,0))</f>
        <v>Række-, kæde og dobbelthuse</v>
      </c>
      <c r="N653" s="1" t="str">
        <f ca="1">INDEX(Anvendelseskode!D:D,MATCH($E653,Anvendelseskode!$A:$A,0))</f>
        <v>Private husholdninger</v>
      </c>
      <c r="O653" s="1" t="str">
        <f ca="1">IFERROR(INDEX(SBi!$2:$2,MATCH(G653,SBi!$1:$1,1)),SBi!$K$2)</f>
        <v>1961-1972</v>
      </c>
      <c r="P653" s="1">
        <f ca="1">IFERROR(INDEX(SBi!$C$3:$K$28,MATCH(E653,SBi!$B$3:$B$28,0),MATCH(O653,SBi!$C$2:$K$2,0)),0)</f>
        <v>119.9</v>
      </c>
      <c r="Q653" s="19">
        <f t="shared" ca="1" si="138"/>
        <v>12.829300000000002</v>
      </c>
      <c r="R653" s="19" t="str">
        <f ca="1">IFERROR(INDEX(VpD!$2:$2,MATCH(G653,VpD!$1:$1,1)),VpD!$I$2)</f>
        <v>1961-1972</v>
      </c>
      <c r="S653" s="1">
        <f ca="1">IFERROR(INDEX(VpD!$C$3:$I$27,MATCH(E653,VpD!$B$3:$B$27,0),MATCH(R653,VpD!$C$2:$I$2,0)),0)</f>
        <v>120</v>
      </c>
      <c r="T653" s="19">
        <f t="shared" ca="1" si="139"/>
        <v>12.84</v>
      </c>
      <c r="U653" s="14" t="str">
        <f t="shared" ca="1" si="140"/>
        <v xml:space="preserve">711483.82 </v>
      </c>
      <c r="V653" s="14" t="str">
        <f t="shared" ca="1" si="141"/>
        <v>6171849.61</v>
      </c>
      <c r="W653" s="14" t="str">
        <f t="shared" ca="1" si="142"/>
        <v>POINT(711483.82 6171849.61)</v>
      </c>
      <c r="X653" s="14" t="str">
        <f>IFERROR(INDEX(BygningOmraade!B:B,MATCH(A653,BygningOmraade!A:A,0)),"")</f>
        <v/>
      </c>
    </row>
    <row r="654" spans="1:24" s="14" customFormat="1" x14ac:dyDescent="0.25">
      <c r="A654" s="14">
        <f t="shared" si="130"/>
        <v>654</v>
      </c>
      <c r="B654" s="14" t="str">
        <f t="shared" ca="1" si="131"/>
        <v>232e335d-7f86-4546-a597-c57e4c0f5d36</v>
      </c>
      <c r="C654" s="14" t="str">
        <f t="shared" ca="1" si="132"/>
        <v>0a3f507e-1d7d-32b8-e044-0003ba298018</v>
      </c>
      <c r="D654" s="14">
        <f t="shared" ca="1" si="133"/>
        <v>2516392</v>
      </c>
      <c r="E654" s="1">
        <f t="shared" ca="1" si="134"/>
        <v>130</v>
      </c>
      <c r="F654" s="1">
        <f t="shared" ca="1" si="135"/>
        <v>153</v>
      </c>
      <c r="G654" s="1">
        <f t="shared" ca="1" si="136"/>
        <v>1999</v>
      </c>
      <c r="H654" s="1" t="str">
        <f ca="1">IFERROR(INDEX(Varmeinstallation!B:B,MATCH(INDIRECT($A$1&amp;"L"&amp;A654)*1,Varmeinstallation!A:A,0)),"Ingen varmeinstallationer")</f>
        <v>Fjernvarme/blokvarme (radiatorsystemer eller varmluftanlæg)</v>
      </c>
      <c r="I654" s="1" t="str">
        <f ca="1">IFERROR(INDEX(Opvarmningsmiddel!B:B,MATCH(INDIRECT($A$1&amp;"M"&amp;A654)*1,Opvarmningsmiddel!A:A,0)),"")</f>
        <v/>
      </c>
      <c r="J654" s="1">
        <f t="shared" ca="1" si="137"/>
        <v>3</v>
      </c>
      <c r="K654" s="1" t="str">
        <f ca="1">IFERROR(INDEX(Relationstabel!$C$3:$K$10,MATCH(VALUE(INDIRECT($A$1&amp;"L"&amp;A654)),Relationstabel!$A$3:$A$10,0),MATCH(IFERROR(VALUE(INDIRECT($A$1&amp;"M"&amp;A654)),0),Relationstabel!$C$1:$K$1,0)),"Ingen varmeinstallationer")</f>
        <v>Fjernvarme/ Blokvarme</v>
      </c>
      <c r="L654" s="1" t="str">
        <f ca="1">INDEX(Anvendelseskode!B:B,MATCH($E654,Anvendelseskode!$A:$A,0))</f>
        <v>Række-, kæde-, dobbelthus (lodret adskillelse mellem enhederne)</v>
      </c>
      <c r="M654" s="1" t="str">
        <f ca="1">INDEX(Anvendelseskode!C:C,MATCH($E654,Anvendelseskode!$A:$A,0))</f>
        <v>Række-, kæde og dobbelthuse</v>
      </c>
      <c r="N654" s="1" t="str">
        <f ca="1">INDEX(Anvendelseskode!D:D,MATCH($E654,Anvendelseskode!$A:$A,0))</f>
        <v>Private husholdninger</v>
      </c>
      <c r="O654" s="1" t="str">
        <f ca="1">IFERROR(INDEX(SBi!$2:$2,MATCH(G654,SBi!$1:$1,1)),SBi!$K$2)</f>
        <v>1999-2006</v>
      </c>
      <c r="P654" s="1">
        <f ca="1">IFERROR(INDEX(SBi!$C$3:$K$28,MATCH(E654,SBi!$B$3:$B$28,0),MATCH(O654,SBi!$C$2:$K$2,0)),0)</f>
        <v>81.5</v>
      </c>
      <c r="Q654" s="19">
        <f t="shared" ca="1" si="138"/>
        <v>12.4695</v>
      </c>
      <c r="R654" s="19" t="str">
        <f ca="1">IFERROR(INDEX(VpD!$2:$2,MATCH(G654,VpD!$1:$1,1)),VpD!$I$2)</f>
        <v>&gt;1998</v>
      </c>
      <c r="S654" s="1">
        <f ca="1">IFERROR(INDEX(VpD!$C$3:$I$27,MATCH(E654,VpD!$B$3:$B$27,0),MATCH(R654,VpD!$C$2:$I$2,0)),0)</f>
        <v>65</v>
      </c>
      <c r="T654" s="19">
        <f t="shared" ca="1" si="139"/>
        <v>9.9450000000000003</v>
      </c>
      <c r="U654" s="14" t="str">
        <f t="shared" ca="1" si="140"/>
        <v xml:space="preserve">711653.27 </v>
      </c>
      <c r="V654" s="14" t="str">
        <f t="shared" ca="1" si="141"/>
        <v>6172681.59</v>
      </c>
      <c r="W654" s="14" t="str">
        <f t="shared" ca="1" si="142"/>
        <v>POINT(711653.27 6172681.59)</v>
      </c>
      <c r="X654" s="14" t="str">
        <f>IFERROR(INDEX(BygningOmraade!B:B,MATCH(A654,BygningOmraade!A:A,0)),"")</f>
        <v/>
      </c>
    </row>
    <row r="655" spans="1:24" s="14" customFormat="1" x14ac:dyDescent="0.25">
      <c r="A655" s="14">
        <f t="shared" si="130"/>
        <v>655</v>
      </c>
      <c r="B655" s="14" t="str">
        <f t="shared" ca="1" si="131"/>
        <v>233db9e4-0923-495a-8262-4c1dc3288dba</v>
      </c>
      <c r="C655" s="14" t="str">
        <f t="shared" ca="1" si="132"/>
        <v>0a3f507e-2043-32b8-e044-0003ba298018</v>
      </c>
      <c r="D655" s="14">
        <f t="shared" ca="1" si="133"/>
        <v>993797</v>
      </c>
      <c r="E655" s="1">
        <f t="shared" ca="1" si="134"/>
        <v>120</v>
      </c>
      <c r="F655" s="1">
        <f t="shared" ca="1" si="135"/>
        <v>109</v>
      </c>
      <c r="G655" s="1">
        <f t="shared" ca="1" si="136"/>
        <v>1973</v>
      </c>
      <c r="H655" s="1" t="str">
        <f ca="1">IFERROR(INDEX(Varmeinstallation!B:B,MATCH(INDIRECT($A$1&amp;"L"&amp;A655)*1,Varmeinstallation!A:A,0)),"Ingen varmeinstallationer")</f>
        <v>Centralvarme fra eget anlæg, et-kammer fyr</v>
      </c>
      <c r="I655" s="1" t="str">
        <f ca="1">IFERROR(INDEX(Opvarmningsmiddel!B:B,MATCH(INDIRECT($A$1&amp;"M"&amp;A655)*1,Opvarmningsmiddel!A:A,0)),"")</f>
        <v>Naturgas</v>
      </c>
      <c r="J655" s="1">
        <f t="shared" ca="1" si="137"/>
        <v>0</v>
      </c>
      <c r="K655" s="1" t="str">
        <f ca="1">IFERROR(INDEX(Relationstabel!$C$3:$K$10,MATCH(VALUE(INDIRECT($A$1&amp;"L"&amp;A655)),Relationstabel!$A$3:$A$10,0),MATCH(IFERROR(VALUE(INDIRECT($A$1&amp;"M"&amp;A655)),0),Relationstabel!$C$1:$K$1,0)),"Ingen varmeinstallationer")</f>
        <v>Naturgas</v>
      </c>
      <c r="L655" s="1" t="str">
        <f ca="1">INDEX(Anvendelseskode!B:B,MATCH($E655,Anvendelseskode!$A:$A,0))</f>
        <v>Fritliggende enfamilieshus (parcelhus)</v>
      </c>
      <c r="M655" s="1" t="str">
        <f ca="1">INDEX(Anvendelseskode!C:C,MATCH($E655,Anvendelseskode!$A:$A,0))</f>
        <v>Parcelhuse</v>
      </c>
      <c r="N655" s="1" t="str">
        <f ca="1">INDEX(Anvendelseskode!D:D,MATCH($E655,Anvendelseskode!$A:$A,0))</f>
        <v>Private husholdninger</v>
      </c>
      <c r="O655" s="1" t="str">
        <f ca="1">IFERROR(INDEX(SBi!$2:$2,MATCH(G655,SBi!$1:$1,1)),SBi!$K$2)</f>
        <v>1973-1978</v>
      </c>
      <c r="P655" s="1">
        <f ca="1">IFERROR(INDEX(SBi!$C$3:$K$28,MATCH(E655,SBi!$B$3:$B$28,0),MATCH(O655,SBi!$C$2:$K$2,0)),0)</f>
        <v>119.8</v>
      </c>
      <c r="Q655" s="19">
        <f t="shared" ca="1" si="138"/>
        <v>13.058199999999999</v>
      </c>
      <c r="R655" s="19" t="str">
        <f ca="1">IFERROR(INDEX(VpD!$2:$2,MATCH(G655,VpD!$1:$1,1)),VpD!$I$2)</f>
        <v>1973-1978</v>
      </c>
      <c r="S655" s="1">
        <f ca="1">IFERROR(INDEX(VpD!$C$3:$I$27,MATCH(E655,VpD!$B$3:$B$27,0),MATCH(R655,VpD!$C$2:$I$2,0)),0)</f>
        <v>117</v>
      </c>
      <c r="T655" s="19">
        <f t="shared" ca="1" si="139"/>
        <v>12.753</v>
      </c>
      <c r="U655" s="14" t="str">
        <f t="shared" ca="1" si="140"/>
        <v xml:space="preserve">710751.35 </v>
      </c>
      <c r="V655" s="14" t="str">
        <f t="shared" ca="1" si="141"/>
        <v>6171925.38</v>
      </c>
      <c r="W655" s="14" t="str">
        <f t="shared" ca="1" si="142"/>
        <v>POINT(710751.35 6171925.38)</v>
      </c>
      <c r="X655" s="14" t="str">
        <f>IFERROR(INDEX(BygningOmraade!B:B,MATCH(A655,BygningOmraade!A:A,0)),"")</f>
        <v/>
      </c>
    </row>
    <row r="656" spans="1:24" s="14" customFormat="1" x14ac:dyDescent="0.25">
      <c r="A656" s="14">
        <f t="shared" si="130"/>
        <v>656</v>
      </c>
      <c r="B656" s="14" t="str">
        <f t="shared" ca="1" si="131"/>
        <v>2351321e-6c59-460f-8e2d-21feb43583cc</v>
      </c>
      <c r="C656" s="14" t="str">
        <f t="shared" ca="1" si="132"/>
        <v>0a3f507e-2138-32b8-e044-0003ba298018</v>
      </c>
      <c r="D656" s="14">
        <f t="shared" ca="1" si="133"/>
        <v>996321</v>
      </c>
      <c r="E656" s="1">
        <f t="shared" ca="1" si="134"/>
        <v>120</v>
      </c>
      <c r="F656" s="1">
        <f t="shared" ca="1" si="135"/>
        <v>91</v>
      </c>
      <c r="G656" s="1">
        <f t="shared" ca="1" si="136"/>
        <v>1963</v>
      </c>
      <c r="H656" s="1" t="str">
        <f ca="1">IFERROR(INDEX(Varmeinstallation!B:B,MATCH(INDIRECT($A$1&amp;"L"&amp;A656)*1,Varmeinstallation!A:A,0)),"Ingen varmeinstallationer")</f>
        <v>Centralvarme fra eget anlæg, et-kammer fyr</v>
      </c>
      <c r="I656" s="1" t="str">
        <f ca="1">IFERROR(INDEX(Opvarmningsmiddel!B:B,MATCH(INDIRECT($A$1&amp;"M"&amp;A656)*1,Opvarmningsmiddel!A:A,0)),"")</f>
        <v>Naturgas</v>
      </c>
      <c r="J656" s="1">
        <f t="shared" ca="1" si="137"/>
        <v>0</v>
      </c>
      <c r="K656" s="1" t="str">
        <f ca="1">IFERROR(INDEX(Relationstabel!$C$3:$K$10,MATCH(VALUE(INDIRECT($A$1&amp;"L"&amp;A656)),Relationstabel!$A$3:$A$10,0),MATCH(IFERROR(VALUE(INDIRECT($A$1&amp;"M"&amp;A656)),0),Relationstabel!$C$1:$K$1,0)),"Ingen varmeinstallationer")</f>
        <v>Naturgas</v>
      </c>
      <c r="L656" s="1" t="str">
        <f ca="1">INDEX(Anvendelseskode!B:B,MATCH($E656,Anvendelseskode!$A:$A,0))</f>
        <v>Fritliggende enfamilieshus (parcelhus)</v>
      </c>
      <c r="M656" s="1" t="str">
        <f ca="1">INDEX(Anvendelseskode!C:C,MATCH($E656,Anvendelseskode!$A:$A,0))</f>
        <v>Parcelhuse</v>
      </c>
      <c r="N656" s="1" t="str">
        <f ca="1">INDEX(Anvendelseskode!D:D,MATCH($E656,Anvendelseskode!$A:$A,0))</f>
        <v>Private husholdninger</v>
      </c>
      <c r="O656" s="1" t="str">
        <f ca="1">IFERROR(INDEX(SBi!$2:$2,MATCH(G656,SBi!$1:$1,1)),SBi!$K$2)</f>
        <v>1961-1972</v>
      </c>
      <c r="P656" s="1">
        <f ca="1">IFERROR(INDEX(SBi!$C$3:$K$28,MATCH(E656,SBi!$B$3:$B$28,0),MATCH(O656,SBi!$C$2:$K$2,0)),0)</f>
        <v>134.30000000000001</v>
      </c>
      <c r="Q656" s="19">
        <f t="shared" ca="1" si="138"/>
        <v>12.221300000000001</v>
      </c>
      <c r="R656" s="19" t="str">
        <f ca="1">IFERROR(INDEX(VpD!$2:$2,MATCH(G656,VpD!$1:$1,1)),VpD!$I$2)</f>
        <v>1961-1972</v>
      </c>
      <c r="S656" s="1">
        <f ca="1">IFERROR(INDEX(VpD!$C$3:$I$27,MATCH(E656,VpD!$B$3:$B$27,0),MATCH(R656,VpD!$C$2:$I$2,0)),0)</f>
        <v>143</v>
      </c>
      <c r="T656" s="19">
        <f t="shared" ca="1" si="139"/>
        <v>13.013</v>
      </c>
      <c r="U656" s="14" t="str">
        <f t="shared" ca="1" si="140"/>
        <v xml:space="preserve">712939.63 </v>
      </c>
      <c r="V656" s="14" t="str">
        <f t="shared" ca="1" si="141"/>
        <v>6169100.86</v>
      </c>
      <c r="W656" s="14" t="str">
        <f t="shared" ca="1" si="142"/>
        <v>POINT(712939.63 6169100.86)</v>
      </c>
      <c r="X656" s="14" t="str">
        <f>IFERROR(INDEX(BygningOmraade!B:B,MATCH(A656,BygningOmraade!A:A,0)),"")</f>
        <v/>
      </c>
    </row>
    <row r="657" spans="1:24" s="14" customFormat="1" x14ac:dyDescent="0.25">
      <c r="A657" s="14">
        <f t="shared" si="130"/>
        <v>657</v>
      </c>
      <c r="B657" s="14" t="str">
        <f t="shared" ca="1" si="131"/>
        <v>23534fd0-dcac-49cf-ad81-110bc889fb29</v>
      </c>
      <c r="C657" s="14" t="str">
        <f t="shared" ca="1" si="132"/>
        <v>0a3f507e-1798-32b8-e044-0003ba298018</v>
      </c>
      <c r="D657" s="14">
        <f t="shared" ca="1" si="133"/>
        <v>997577</v>
      </c>
      <c r="E657" s="1">
        <f t="shared" ca="1" si="134"/>
        <v>120</v>
      </c>
      <c r="F657" s="1">
        <f t="shared" ca="1" si="135"/>
        <v>114</v>
      </c>
      <c r="G657" s="1">
        <f t="shared" ca="1" si="136"/>
        <v>1993</v>
      </c>
      <c r="H657" s="1" t="str">
        <f ca="1">IFERROR(INDEX(Varmeinstallation!B:B,MATCH(INDIRECT($A$1&amp;"L"&amp;A657)*1,Varmeinstallation!A:A,0)),"Ingen varmeinstallationer")</f>
        <v>Centralvarme fra eget anlæg, et-kammer fyr</v>
      </c>
      <c r="I657" s="1" t="str">
        <f ca="1">IFERROR(INDEX(Opvarmningsmiddel!B:B,MATCH(INDIRECT($A$1&amp;"M"&amp;A657)*1,Opvarmningsmiddel!A:A,0)),"")</f>
        <v>Naturgas</v>
      </c>
      <c r="J657" s="1">
        <f t="shared" ca="1" si="137"/>
        <v>2</v>
      </c>
      <c r="K657" s="1" t="str">
        <f ca="1">IFERROR(INDEX(Relationstabel!$C$3:$K$10,MATCH(VALUE(INDIRECT($A$1&amp;"L"&amp;A657)),Relationstabel!$A$3:$A$10,0),MATCH(IFERROR(VALUE(INDIRECT($A$1&amp;"M"&amp;A657)),0),Relationstabel!$C$1:$K$1,0)),"Ingen varmeinstallationer")</f>
        <v>Naturgas</v>
      </c>
      <c r="L657" s="1" t="str">
        <f ca="1">INDEX(Anvendelseskode!B:B,MATCH($E657,Anvendelseskode!$A:$A,0))</f>
        <v>Fritliggende enfamilieshus (parcelhus)</v>
      </c>
      <c r="M657" s="1" t="str">
        <f ca="1">INDEX(Anvendelseskode!C:C,MATCH($E657,Anvendelseskode!$A:$A,0))</f>
        <v>Parcelhuse</v>
      </c>
      <c r="N657" s="1" t="str">
        <f ca="1">INDEX(Anvendelseskode!D:D,MATCH($E657,Anvendelseskode!$A:$A,0))</f>
        <v>Private husholdninger</v>
      </c>
      <c r="O657" s="1" t="str">
        <f ca="1">IFERROR(INDEX(SBi!$2:$2,MATCH(G657,SBi!$1:$1,1)),SBi!$K$2)</f>
        <v>1979-1998</v>
      </c>
      <c r="P657" s="1">
        <f ca="1">IFERROR(INDEX(SBi!$C$3:$K$28,MATCH(E657,SBi!$B$3:$B$28,0),MATCH(O657,SBi!$C$2:$K$2,0)),0)</f>
        <v>105.4</v>
      </c>
      <c r="Q657" s="19">
        <f t="shared" ca="1" si="138"/>
        <v>12.015600000000001</v>
      </c>
      <c r="R657" s="19" t="str">
        <f ca="1">IFERROR(INDEX(VpD!$2:$2,MATCH(G657,VpD!$1:$1,1)),VpD!$I$2)</f>
        <v>1979-1998</v>
      </c>
      <c r="S657" s="1">
        <f ca="1">IFERROR(INDEX(VpD!$C$3:$I$27,MATCH(E657,VpD!$B$3:$B$27,0),MATCH(R657,VpD!$C$2:$I$2,0)),0)</f>
        <v>90</v>
      </c>
      <c r="T657" s="19">
        <f t="shared" ca="1" si="139"/>
        <v>10.26</v>
      </c>
      <c r="U657" s="14" t="str">
        <f t="shared" ca="1" si="140"/>
        <v xml:space="preserve">713823.16 </v>
      </c>
      <c r="V657" s="14" t="str">
        <f t="shared" ca="1" si="141"/>
        <v>6168864.17</v>
      </c>
      <c r="W657" s="14" t="str">
        <f t="shared" ca="1" si="142"/>
        <v>POINT(713823.16 6168864.17)</v>
      </c>
      <c r="X657" s="14" t="str">
        <f>IFERROR(INDEX(BygningOmraade!B:B,MATCH(A657,BygningOmraade!A:A,0)),"")</f>
        <v/>
      </c>
    </row>
    <row r="658" spans="1:24" s="14" customFormat="1" x14ac:dyDescent="0.25">
      <c r="A658" s="14">
        <f t="shared" si="130"/>
        <v>658</v>
      </c>
      <c r="B658" s="14" t="str">
        <f t="shared" ca="1" si="131"/>
        <v>23540404-ecab-48c8-afd5-fb3cdb8e2df2</v>
      </c>
      <c r="C658" s="14" t="str">
        <f t="shared" ca="1" si="132"/>
        <v>0a3f507e-180f-32b8-e044-0003ba298018</v>
      </c>
      <c r="D658" s="14">
        <f t="shared" ca="1" si="133"/>
        <v>995776</v>
      </c>
      <c r="E658" s="1">
        <f t="shared" ca="1" si="134"/>
        <v>320</v>
      </c>
      <c r="F658" s="1">
        <f t="shared" ca="1" si="135"/>
        <v>978</v>
      </c>
      <c r="G658" s="1">
        <f t="shared" ca="1" si="136"/>
        <v>1987</v>
      </c>
      <c r="H658" s="1" t="str">
        <f ca="1">IFERROR(INDEX(Varmeinstallation!B:B,MATCH(INDIRECT($A$1&amp;"L"&amp;A658)*1,Varmeinstallation!A:A,0)),"Ingen varmeinstallationer")</f>
        <v>Centralvarme fra eget anlæg, et-kammer fyr</v>
      </c>
      <c r="I658" s="1" t="str">
        <f ca="1">IFERROR(INDEX(Opvarmningsmiddel!B:B,MATCH(INDIRECT($A$1&amp;"M"&amp;A658)*1,Opvarmningsmiddel!A:A,0)),"")</f>
        <v>Naturgas</v>
      </c>
      <c r="J658" s="1">
        <f t="shared" ca="1" si="137"/>
        <v>0</v>
      </c>
      <c r="K658" s="1" t="str">
        <f ca="1">IFERROR(INDEX(Relationstabel!$C$3:$K$10,MATCH(VALUE(INDIRECT($A$1&amp;"L"&amp;A658)),Relationstabel!$A$3:$A$10,0),MATCH(IFERROR(VALUE(INDIRECT($A$1&amp;"M"&amp;A658)),0),Relationstabel!$C$1:$K$1,0)),"Ingen varmeinstallationer")</f>
        <v>Naturgas</v>
      </c>
      <c r="L658" s="1" t="str">
        <f ca="1">INDEX(Anvendelseskode!B:B,MATCH($E658,Anvendelseskode!$A:$A,0))</f>
        <v>Bygning til kontor, handel, lager herunder offentlig administration</v>
      </c>
      <c r="M658" s="1" t="str">
        <f ca="1">INDEX(Anvendelseskode!C:C,MATCH($E658,Anvendelseskode!$A:$A,0))</f>
        <v>Kontor, handel, lager, off. adm.</v>
      </c>
      <c r="N658" s="1" t="str">
        <f ca="1">INDEX(Anvendelseskode!D:D,MATCH($E658,Anvendelseskode!$A:$A,0))</f>
        <v>Handel og servicevirksomheder</v>
      </c>
      <c r="O658" s="1" t="str">
        <f ca="1">IFERROR(INDEX(SBi!$2:$2,MATCH(G658,SBi!$1:$1,1)),SBi!$K$2)</f>
        <v>1979-1998</v>
      </c>
      <c r="P658" s="1">
        <f ca="1">IFERROR(INDEX(SBi!$C$3:$K$28,MATCH(E658,SBi!$B$3:$B$28,0),MATCH(O658,SBi!$C$2:$K$2,0)),0)</f>
        <v>103.3</v>
      </c>
      <c r="Q658" s="19">
        <f t="shared" ca="1" si="138"/>
        <v>101.0274</v>
      </c>
      <c r="R658" s="19" t="str">
        <f ca="1">IFERROR(INDEX(VpD!$2:$2,MATCH(G658,VpD!$1:$1,1)),VpD!$I$2)</f>
        <v>1979-1998</v>
      </c>
      <c r="S658" s="1">
        <f ca="1">IFERROR(INDEX(VpD!$C$3:$I$27,MATCH(E658,VpD!$B$3:$B$27,0),MATCH(R658,VpD!$C$2:$I$2,0)),0)</f>
        <v>77</v>
      </c>
      <c r="T658" s="19">
        <f t="shared" ca="1" si="139"/>
        <v>75.305999999999997</v>
      </c>
      <c r="U658" s="14" t="str">
        <f t="shared" ca="1" si="140"/>
        <v xml:space="preserve">712148.05 </v>
      </c>
      <c r="V658" s="14" t="str">
        <f t="shared" ca="1" si="141"/>
        <v>6169622.21</v>
      </c>
      <c r="W658" s="14" t="str">
        <f t="shared" ca="1" si="142"/>
        <v>POINT(712148.05 6169622.21)</v>
      </c>
      <c r="X658" s="14" t="str">
        <f>IFERROR(INDEX(BygningOmraade!B:B,MATCH(A658,BygningOmraade!A:A,0)),"")</f>
        <v/>
      </c>
    </row>
    <row r="659" spans="1:24" s="14" customFormat="1" x14ac:dyDescent="0.25">
      <c r="A659" s="14">
        <f t="shared" si="130"/>
        <v>659</v>
      </c>
      <c r="B659" s="14" t="str">
        <f t="shared" ca="1" si="131"/>
        <v>236b553b-544a-4990-b3a4-61fa773da453</v>
      </c>
      <c r="C659" s="14" t="str">
        <f t="shared" ca="1" si="132"/>
        <v>0a3f507e-1aae-32b8-e044-0003ba298018</v>
      </c>
      <c r="D659" s="14">
        <f t="shared" ca="1" si="133"/>
        <v>997125</v>
      </c>
      <c r="E659" s="1">
        <f t="shared" ca="1" si="134"/>
        <v>130</v>
      </c>
      <c r="F659" s="1">
        <f t="shared" ca="1" si="135"/>
        <v>111</v>
      </c>
      <c r="G659" s="1">
        <f t="shared" ca="1" si="136"/>
        <v>1984</v>
      </c>
      <c r="H659" s="1" t="str">
        <f ca="1">IFERROR(INDEX(Varmeinstallation!B:B,MATCH(INDIRECT($A$1&amp;"L"&amp;A659)*1,Varmeinstallation!A:A,0)),"Ingen varmeinstallationer")</f>
        <v>Centralvarme fra eget anlæg, et-kammer fyr</v>
      </c>
      <c r="I659" s="1" t="str">
        <f ca="1">IFERROR(INDEX(Opvarmningsmiddel!B:B,MATCH(INDIRECT($A$1&amp;"M"&amp;A659)*1,Opvarmningsmiddel!A:A,0)),"")</f>
        <v>Naturgas</v>
      </c>
      <c r="J659" s="1">
        <f t="shared" ca="1" si="137"/>
        <v>0</v>
      </c>
      <c r="K659" s="1" t="str">
        <f ca="1">IFERROR(INDEX(Relationstabel!$C$3:$K$10,MATCH(VALUE(INDIRECT($A$1&amp;"L"&amp;A659)),Relationstabel!$A$3:$A$10,0),MATCH(IFERROR(VALUE(INDIRECT($A$1&amp;"M"&amp;A659)),0),Relationstabel!$C$1:$K$1,0)),"Ingen varmeinstallationer")</f>
        <v>Naturgas</v>
      </c>
      <c r="L659" s="1" t="str">
        <f ca="1">INDEX(Anvendelseskode!B:B,MATCH($E659,Anvendelseskode!$A:$A,0))</f>
        <v>Række-, kæde-, dobbelthus (lodret adskillelse mellem enhederne)</v>
      </c>
      <c r="M659" s="1" t="str">
        <f ca="1">INDEX(Anvendelseskode!C:C,MATCH($E659,Anvendelseskode!$A:$A,0))</f>
        <v>Række-, kæde og dobbelthuse</v>
      </c>
      <c r="N659" s="1" t="str">
        <f ca="1">INDEX(Anvendelseskode!D:D,MATCH($E659,Anvendelseskode!$A:$A,0))</f>
        <v>Private husholdninger</v>
      </c>
      <c r="O659" s="1" t="str">
        <f ca="1">IFERROR(INDEX(SBi!$2:$2,MATCH(G659,SBi!$1:$1,1)),SBi!$K$2)</f>
        <v>1979-1998</v>
      </c>
      <c r="P659" s="1">
        <f ca="1">IFERROR(INDEX(SBi!$C$3:$K$28,MATCH(E659,SBi!$B$3:$B$28,0),MATCH(O659,SBi!$C$2:$K$2,0)),0)</f>
        <v>96.8</v>
      </c>
      <c r="Q659" s="19">
        <f t="shared" ca="1" si="138"/>
        <v>10.7448</v>
      </c>
      <c r="R659" s="19" t="str">
        <f ca="1">IFERROR(INDEX(VpD!$2:$2,MATCH(G659,VpD!$1:$1,1)),VpD!$I$2)</f>
        <v>1979-1998</v>
      </c>
      <c r="S659" s="1">
        <f ca="1">IFERROR(INDEX(VpD!$C$3:$I$27,MATCH(E659,VpD!$B$3:$B$27,0),MATCH(R659,VpD!$C$2:$I$2,0)),0)</f>
        <v>74</v>
      </c>
      <c r="T659" s="19">
        <f t="shared" ca="1" si="139"/>
        <v>8.2140000000000004</v>
      </c>
      <c r="U659" s="14" t="str">
        <f t="shared" ca="1" si="140"/>
        <v xml:space="preserve">713785.86 </v>
      </c>
      <c r="V659" s="14" t="str">
        <f t="shared" ca="1" si="141"/>
        <v>6169113.74</v>
      </c>
      <c r="W659" s="14" t="str">
        <f t="shared" ca="1" si="142"/>
        <v>POINT(713785.86 6169113.74)</v>
      </c>
      <c r="X659" s="14" t="str">
        <f>IFERROR(INDEX(BygningOmraade!B:B,MATCH(A659,BygningOmraade!A:A,0)),"")</f>
        <v/>
      </c>
    </row>
    <row r="660" spans="1:24" s="14" customFormat="1" x14ac:dyDescent="0.25">
      <c r="A660" s="14">
        <f t="shared" si="130"/>
        <v>660</v>
      </c>
      <c r="B660" s="14" t="str">
        <f t="shared" ca="1" si="131"/>
        <v>23910215-6905-4894-b58b-fabff8b7dbc0</v>
      </c>
      <c r="C660" s="14" t="str">
        <f t="shared" ca="1" si="132"/>
        <v>53ba2f34-5fd6-2505-e044-0003ba298018</v>
      </c>
      <c r="D660" s="14">
        <f t="shared" ca="1" si="133"/>
        <v>2702950</v>
      </c>
      <c r="E660" s="1">
        <f t="shared" ca="1" si="134"/>
        <v>130</v>
      </c>
      <c r="F660" s="1">
        <f t="shared" ca="1" si="135"/>
        <v>86</v>
      </c>
      <c r="G660" s="1">
        <f t="shared" ca="1" si="136"/>
        <v>2008</v>
      </c>
      <c r="H660" s="1" t="str">
        <f ca="1">IFERROR(INDEX(Varmeinstallation!B:B,MATCH(INDIRECT($A$1&amp;"L"&amp;A660)*1,Varmeinstallation!A:A,0)),"Ingen varmeinstallationer")</f>
        <v>Centralvarme fra eget anlæg, et-kammer fyr</v>
      </c>
      <c r="I660" s="1" t="str">
        <f ca="1">IFERROR(INDEX(Opvarmningsmiddel!B:B,MATCH(INDIRECT($A$1&amp;"M"&amp;A660)*1,Opvarmningsmiddel!A:A,0)),"")</f>
        <v>Naturgas</v>
      </c>
      <c r="J660" s="1">
        <f t="shared" ca="1" si="137"/>
        <v>90</v>
      </c>
      <c r="K660" s="1" t="str">
        <f ca="1">IFERROR(INDEX(Relationstabel!$C$3:$K$10,MATCH(VALUE(INDIRECT($A$1&amp;"L"&amp;A660)),Relationstabel!$A$3:$A$10,0),MATCH(IFERROR(VALUE(INDIRECT($A$1&amp;"M"&amp;A660)),0),Relationstabel!$C$1:$K$1,0)),"Ingen varmeinstallationer")</f>
        <v>Naturgas</v>
      </c>
      <c r="L660" s="1" t="str">
        <f ca="1">INDEX(Anvendelseskode!B:B,MATCH($E660,Anvendelseskode!$A:$A,0))</f>
        <v>Række-, kæde-, dobbelthus (lodret adskillelse mellem enhederne)</v>
      </c>
      <c r="M660" s="1" t="str">
        <f ca="1">INDEX(Anvendelseskode!C:C,MATCH($E660,Anvendelseskode!$A:$A,0))</f>
        <v>Række-, kæde og dobbelthuse</v>
      </c>
      <c r="N660" s="1" t="str">
        <f ca="1">INDEX(Anvendelseskode!D:D,MATCH($E660,Anvendelseskode!$A:$A,0))</f>
        <v>Private husholdninger</v>
      </c>
      <c r="O660" s="1" t="str">
        <f ca="1">IFERROR(INDEX(SBi!$2:$2,MATCH(G660,SBi!$1:$1,1)),SBi!$K$2)</f>
        <v>Efter 2006</v>
      </c>
      <c r="P660" s="1">
        <f ca="1">IFERROR(INDEX(SBi!$C$3:$K$28,MATCH(E660,SBi!$B$3:$B$28,0),MATCH(O660,SBi!$C$2:$K$2,0)),0)</f>
        <v>66.400000000000006</v>
      </c>
      <c r="Q660" s="19">
        <f t="shared" ca="1" si="138"/>
        <v>5.7104000000000008</v>
      </c>
      <c r="R660" s="19" t="str">
        <f ca="1">IFERROR(INDEX(VpD!$2:$2,MATCH(G660,VpD!$1:$1,1)),VpD!$I$2)</f>
        <v>&gt;1998</v>
      </c>
      <c r="S660" s="1">
        <f ca="1">IFERROR(INDEX(VpD!$C$3:$I$27,MATCH(E660,VpD!$B$3:$B$27,0),MATCH(R660,VpD!$C$2:$I$2,0)),0)</f>
        <v>65</v>
      </c>
      <c r="T660" s="19">
        <f t="shared" ca="1" si="139"/>
        <v>5.59</v>
      </c>
      <c r="U660" s="14" t="str">
        <f t="shared" ca="1" si="140"/>
        <v xml:space="preserve">712689.23 </v>
      </c>
      <c r="V660" s="14" t="str">
        <f t="shared" ca="1" si="141"/>
        <v>6168805.58</v>
      </c>
      <c r="W660" s="14" t="str">
        <f t="shared" ca="1" si="142"/>
        <v>POINT(712689.23 6168805.58)</v>
      </c>
      <c r="X660" s="14" t="str">
        <f>IFERROR(INDEX(BygningOmraade!B:B,MATCH(A660,BygningOmraade!A:A,0)),"")</f>
        <v/>
      </c>
    </row>
    <row r="661" spans="1:24" s="14" customFormat="1" x14ac:dyDescent="0.25">
      <c r="A661" s="14">
        <f t="shared" si="130"/>
        <v>661</v>
      </c>
      <c r="B661" s="14" t="str">
        <f t="shared" ca="1" si="131"/>
        <v>23a0d4d5-d680-4845-b9e6-4b05e99ba89b</v>
      </c>
      <c r="C661" s="14" t="str">
        <f t="shared" ca="1" si="132"/>
        <v>0a3f507e-1aa8-32b8-e044-0003ba298018</v>
      </c>
      <c r="D661" s="14">
        <f t="shared" ca="1" si="133"/>
        <v>997537</v>
      </c>
      <c r="E661" s="1">
        <f t="shared" ca="1" si="134"/>
        <v>120</v>
      </c>
      <c r="F661" s="1">
        <f t="shared" ca="1" si="135"/>
        <v>158</v>
      </c>
      <c r="G661" s="1">
        <f t="shared" ca="1" si="136"/>
        <v>1974</v>
      </c>
      <c r="H661" s="1" t="str">
        <f ca="1">IFERROR(INDEX(Varmeinstallation!B:B,MATCH(INDIRECT($A$1&amp;"L"&amp;A661)*1,Varmeinstallation!A:A,0)),"Ingen varmeinstallationer")</f>
        <v>Centralvarme fra eget anlæg, et-kammer fyr</v>
      </c>
      <c r="I661" s="1" t="str">
        <f ca="1">IFERROR(INDEX(Opvarmningsmiddel!B:B,MATCH(INDIRECT($A$1&amp;"M"&amp;A661)*1,Opvarmningsmiddel!A:A,0)),"")</f>
        <v>Naturgas</v>
      </c>
      <c r="J661" s="1">
        <f t="shared" ca="1" si="137"/>
        <v>5</v>
      </c>
      <c r="K661" s="1" t="str">
        <f ca="1">IFERROR(INDEX(Relationstabel!$C$3:$K$10,MATCH(VALUE(INDIRECT($A$1&amp;"L"&amp;A661)),Relationstabel!$A$3:$A$10,0),MATCH(IFERROR(VALUE(INDIRECT($A$1&amp;"M"&amp;A661)),0),Relationstabel!$C$1:$K$1,0)),"Ingen varmeinstallationer")</f>
        <v>Naturgas</v>
      </c>
      <c r="L661" s="1" t="str">
        <f ca="1">INDEX(Anvendelseskode!B:B,MATCH($E661,Anvendelseskode!$A:$A,0))</f>
        <v>Fritliggende enfamilieshus (parcelhus)</v>
      </c>
      <c r="M661" s="1" t="str">
        <f ca="1">INDEX(Anvendelseskode!C:C,MATCH($E661,Anvendelseskode!$A:$A,0))</f>
        <v>Parcelhuse</v>
      </c>
      <c r="N661" s="1" t="str">
        <f ca="1">INDEX(Anvendelseskode!D:D,MATCH($E661,Anvendelseskode!$A:$A,0))</f>
        <v>Private husholdninger</v>
      </c>
      <c r="O661" s="1" t="str">
        <f ca="1">IFERROR(INDEX(SBi!$2:$2,MATCH(G661,SBi!$1:$1,1)),SBi!$K$2)</f>
        <v>1973-1978</v>
      </c>
      <c r="P661" s="1">
        <f ca="1">IFERROR(INDEX(SBi!$C$3:$K$28,MATCH(E661,SBi!$B$3:$B$28,0),MATCH(O661,SBi!$C$2:$K$2,0)),0)</f>
        <v>119.8</v>
      </c>
      <c r="Q661" s="19">
        <f t="shared" ca="1" si="138"/>
        <v>18.928399999999996</v>
      </c>
      <c r="R661" s="19" t="str">
        <f ca="1">IFERROR(INDEX(VpD!$2:$2,MATCH(G661,VpD!$1:$1,1)),VpD!$I$2)</f>
        <v>1973-1978</v>
      </c>
      <c r="S661" s="1">
        <f ca="1">IFERROR(INDEX(VpD!$C$3:$I$27,MATCH(E661,VpD!$B$3:$B$27,0),MATCH(R661,VpD!$C$2:$I$2,0)),0)</f>
        <v>117</v>
      </c>
      <c r="T661" s="19">
        <f t="shared" ca="1" si="139"/>
        <v>18.486000000000001</v>
      </c>
      <c r="U661" s="14" t="str">
        <f t="shared" ca="1" si="140"/>
        <v xml:space="preserve">713879 </v>
      </c>
      <c r="V661" s="14" t="str">
        <f t="shared" ca="1" si="141"/>
        <v>6169036.71</v>
      </c>
      <c r="W661" s="14" t="str">
        <f t="shared" ca="1" si="142"/>
        <v>POINT(713879 6169036.71)</v>
      </c>
      <c r="X661" s="14" t="str">
        <f>IFERROR(INDEX(BygningOmraade!B:B,MATCH(A661,BygningOmraade!A:A,0)),"")</f>
        <v/>
      </c>
    </row>
    <row r="662" spans="1:24" s="14" customFormat="1" x14ac:dyDescent="0.25">
      <c r="A662" s="14">
        <f t="shared" si="130"/>
        <v>662</v>
      </c>
      <c r="B662" s="14" t="str">
        <f t="shared" ca="1" si="131"/>
        <v>23f8fd97-59d0-41db-9ceb-236e6ffb84f2</v>
      </c>
      <c r="C662" s="14" t="str">
        <f t="shared" ca="1" si="132"/>
        <v>0a3f507e-1738-32b8-e044-0003ba298018</v>
      </c>
      <c r="D662" s="14">
        <f t="shared" ca="1" si="133"/>
        <v>996352</v>
      </c>
      <c r="E662" s="1">
        <f t="shared" ca="1" si="134"/>
        <v>440</v>
      </c>
      <c r="F662" s="1">
        <f t="shared" ca="1" si="135"/>
        <v>258</v>
      </c>
      <c r="G662" s="1">
        <f t="shared" ca="1" si="136"/>
        <v>2015</v>
      </c>
      <c r="H662" s="1" t="str">
        <f ca="1">IFERROR(INDEX(Varmeinstallation!B:B,MATCH(INDIRECT($A$1&amp;"L"&amp;A662)*1,Varmeinstallation!A:A,0)),"Ingen varmeinstallationer")</f>
        <v>Fjernvarme/blokvarme (radiatorsystemer eller varmluftanlæg)</v>
      </c>
      <c r="I662" s="1" t="str">
        <f ca="1">IFERROR(INDEX(Opvarmningsmiddel!B:B,MATCH(INDIRECT($A$1&amp;"M"&amp;A662)*1,Opvarmningsmiddel!A:A,0)),"")</f>
        <v/>
      </c>
      <c r="J662" s="1">
        <f t="shared" ca="1" si="137"/>
        <v>0</v>
      </c>
      <c r="K662" s="1" t="str">
        <f ca="1">IFERROR(INDEX(Relationstabel!$C$3:$K$10,MATCH(VALUE(INDIRECT($A$1&amp;"L"&amp;A662)),Relationstabel!$A$3:$A$10,0),MATCH(IFERROR(VALUE(INDIRECT($A$1&amp;"M"&amp;A662)),0),Relationstabel!$C$1:$K$1,0)),"Ingen varmeinstallationer")</f>
        <v>Fjernvarme/ Blokvarme</v>
      </c>
      <c r="L662" s="1" t="str">
        <f ca="1">INDEX(Anvendelseskode!B:B,MATCH($E662,Anvendelseskode!$A:$A,0))</f>
        <v>Daginstitutioner</v>
      </c>
      <c r="M662" s="1" t="str">
        <f ca="1">INDEX(Anvendelseskode!C:C,MATCH($E662,Anvendelseskode!$A:$A,0))</f>
        <v>Daginstitutioner</v>
      </c>
      <c r="N662" s="1" t="str">
        <f ca="1">INDEX(Anvendelseskode!D:D,MATCH($E662,Anvendelseskode!$A:$A,0))</f>
        <v>Kommunale og andre offentlige institutioner</v>
      </c>
      <c r="O662" s="1" t="str">
        <f ca="1">IFERROR(INDEX(SBi!$2:$2,MATCH(G662,SBi!$1:$1,1)),SBi!$K$2)</f>
        <v>Efter 2006</v>
      </c>
      <c r="P662" s="1">
        <f ca="1">IFERROR(INDEX(SBi!$C$3:$K$28,MATCH(E662,SBi!$B$3:$B$28,0),MATCH(O662,SBi!$C$2:$K$2,0)),0)</f>
        <v>115.9</v>
      </c>
      <c r="Q662" s="19">
        <f t="shared" ca="1" si="138"/>
        <v>29.902200000000001</v>
      </c>
      <c r="R662" s="19" t="str">
        <f ca="1">IFERROR(INDEX(VpD!$2:$2,MATCH(G662,VpD!$1:$1,1)),VpD!$I$2)</f>
        <v>&gt;1998</v>
      </c>
      <c r="S662" s="1">
        <f ca="1">IFERROR(INDEX(VpD!$C$3:$I$27,MATCH(E662,VpD!$B$3:$B$27,0),MATCH(R662,VpD!$C$2:$I$2,0)),0)</f>
        <v>129</v>
      </c>
      <c r="T662" s="19">
        <f t="shared" ca="1" si="139"/>
        <v>33.281999999999996</v>
      </c>
      <c r="U662" s="14" t="str">
        <f t="shared" ca="1" si="140"/>
        <v xml:space="preserve">712882.06 </v>
      </c>
      <c r="V662" s="14" t="str">
        <f t="shared" ca="1" si="141"/>
        <v>6169690.1</v>
      </c>
      <c r="W662" s="14" t="str">
        <f t="shared" ca="1" si="142"/>
        <v>POINT(712882.06 6169690.1)</v>
      </c>
      <c r="X662" s="14" t="str">
        <f>IFERROR(INDEX(BygningOmraade!B:B,MATCH(A662,BygningOmraade!A:A,0)),"")</f>
        <v/>
      </c>
    </row>
    <row r="663" spans="1:24" s="14" customFormat="1" x14ac:dyDescent="0.25">
      <c r="A663" s="14">
        <f t="shared" si="130"/>
        <v>663</v>
      </c>
      <c r="B663" s="14" t="str">
        <f t="shared" ca="1" si="131"/>
        <v>243c3cf3-6e21-4c99-94f0-256a85397849</v>
      </c>
      <c r="C663" s="14" t="str">
        <f t="shared" ca="1" si="132"/>
        <v>0a3f507e-19d6-32b8-e044-0003ba298018</v>
      </c>
      <c r="D663" s="14">
        <f t="shared" ca="1" si="133"/>
        <v>994647</v>
      </c>
      <c r="E663" s="1">
        <f t="shared" ca="1" si="134"/>
        <v>130</v>
      </c>
      <c r="F663" s="1">
        <f t="shared" ca="1" si="135"/>
        <v>125</v>
      </c>
      <c r="G663" s="1">
        <f t="shared" ca="1" si="136"/>
        <v>1975</v>
      </c>
      <c r="H663" s="1" t="str">
        <f ca="1">IFERROR(INDEX(Varmeinstallation!B:B,MATCH(INDIRECT($A$1&amp;"L"&amp;A663)*1,Varmeinstallation!A:A,0)),"Ingen varmeinstallationer")</f>
        <v>Fjernvarme/blokvarme (radiatorsystemer eller varmluftanlæg)</v>
      </c>
      <c r="I663" s="1" t="str">
        <f ca="1">IFERROR(INDEX(Opvarmningsmiddel!B:B,MATCH(INDIRECT($A$1&amp;"M"&amp;A663)*1,Opvarmningsmiddel!A:A,0)),"")</f>
        <v/>
      </c>
      <c r="J663" s="1">
        <f t="shared" ca="1" si="137"/>
        <v>0</v>
      </c>
      <c r="K663" s="1" t="str">
        <f ca="1">IFERROR(INDEX(Relationstabel!$C$3:$K$10,MATCH(VALUE(INDIRECT($A$1&amp;"L"&amp;A663)),Relationstabel!$A$3:$A$10,0),MATCH(IFERROR(VALUE(INDIRECT($A$1&amp;"M"&amp;A663)),0),Relationstabel!$C$1:$K$1,0)),"Ingen varmeinstallationer")</f>
        <v>Fjernvarme/ Blokvarme</v>
      </c>
      <c r="L663" s="1" t="str">
        <f ca="1">INDEX(Anvendelseskode!B:B,MATCH($E663,Anvendelseskode!$A:$A,0))</f>
        <v>Række-, kæde-, dobbelthus (lodret adskillelse mellem enhederne)</v>
      </c>
      <c r="M663" s="1" t="str">
        <f ca="1">INDEX(Anvendelseskode!C:C,MATCH($E663,Anvendelseskode!$A:$A,0))</f>
        <v>Række-, kæde og dobbelthuse</v>
      </c>
      <c r="N663" s="1" t="str">
        <f ca="1">INDEX(Anvendelseskode!D:D,MATCH($E663,Anvendelseskode!$A:$A,0))</f>
        <v>Private husholdninger</v>
      </c>
      <c r="O663" s="1" t="str">
        <f ca="1">IFERROR(INDEX(SBi!$2:$2,MATCH(G663,SBi!$1:$1,1)),SBi!$K$2)</f>
        <v>1973-1978</v>
      </c>
      <c r="P663" s="1">
        <f ca="1">IFERROR(INDEX(SBi!$C$3:$K$28,MATCH(E663,SBi!$B$3:$B$28,0),MATCH(O663,SBi!$C$2:$K$2,0)),0)</f>
        <v>112.6</v>
      </c>
      <c r="Q663" s="19">
        <f t="shared" ca="1" si="138"/>
        <v>14.074999999999999</v>
      </c>
      <c r="R663" s="19" t="str">
        <f ca="1">IFERROR(INDEX(VpD!$2:$2,MATCH(G663,VpD!$1:$1,1)),VpD!$I$2)</f>
        <v>1973-1978</v>
      </c>
      <c r="S663" s="1">
        <f ca="1">IFERROR(INDEX(VpD!$C$3:$I$27,MATCH(E663,VpD!$B$3:$B$27,0),MATCH(R663,VpD!$C$2:$I$2,0)),0)</f>
        <v>98</v>
      </c>
      <c r="T663" s="19">
        <f t="shared" ca="1" si="139"/>
        <v>12.25</v>
      </c>
      <c r="U663" s="14" t="str">
        <f t="shared" ca="1" si="140"/>
        <v xml:space="preserve">711661.51 </v>
      </c>
      <c r="V663" s="14" t="str">
        <f t="shared" ca="1" si="141"/>
        <v>6172382.01</v>
      </c>
      <c r="W663" s="14" t="str">
        <f t="shared" ca="1" si="142"/>
        <v>POINT(711661.51 6172382.01)</v>
      </c>
      <c r="X663" s="14" t="str">
        <f>IFERROR(INDEX(BygningOmraade!B:B,MATCH(A663,BygningOmraade!A:A,0)),"")</f>
        <v/>
      </c>
    </row>
    <row r="664" spans="1:24" s="14" customFormat="1" x14ac:dyDescent="0.25">
      <c r="A664" s="14">
        <f t="shared" si="130"/>
        <v>664</v>
      </c>
      <c r="B664" s="14" t="str">
        <f t="shared" ca="1" si="131"/>
        <v>244a7726-be29-4350-b437-b4a25268d971</v>
      </c>
      <c r="C664" s="14" t="str">
        <f t="shared" ca="1" si="132"/>
        <v>0a3f507e-178e-32b8-e044-0003ba298018</v>
      </c>
      <c r="D664" s="14">
        <f t="shared" ca="1" si="133"/>
        <v>997434</v>
      </c>
      <c r="E664" s="1">
        <f t="shared" ca="1" si="134"/>
        <v>120</v>
      </c>
      <c r="F664" s="1">
        <f t="shared" ca="1" si="135"/>
        <v>129</v>
      </c>
      <c r="G664" s="1">
        <f t="shared" ca="1" si="136"/>
        <v>1953</v>
      </c>
      <c r="H664" s="1" t="str">
        <f ca="1">IFERROR(INDEX(Varmeinstallation!B:B,MATCH(INDIRECT($A$1&amp;"L"&amp;A664)*1,Varmeinstallation!A:A,0)),"Ingen varmeinstallationer")</f>
        <v>Centralvarme fra eget anlæg, et-kammer fyr</v>
      </c>
      <c r="I664" s="1" t="str">
        <f ca="1">IFERROR(INDEX(Opvarmningsmiddel!B:B,MATCH(INDIRECT($A$1&amp;"M"&amp;A664)*1,Opvarmningsmiddel!A:A,0)),"")</f>
        <v>Fast brændsel (kul, koks, brænde m.m.)</v>
      </c>
      <c r="J664" s="1">
        <f t="shared" ca="1" si="137"/>
        <v>0</v>
      </c>
      <c r="K664" s="1" t="str">
        <f ca="1">IFERROR(INDEX(Relationstabel!$C$3:$K$10,MATCH(VALUE(INDIRECT($A$1&amp;"L"&amp;A664)),Relationstabel!$A$3:$A$10,0),MATCH(IFERROR(VALUE(INDIRECT($A$1&amp;"M"&amp;A664)),0),Relationstabel!$C$1:$K$1,0)),"Ingen varmeinstallationer")</f>
        <v>Biomasse</v>
      </c>
      <c r="L664" s="1" t="str">
        <f ca="1">INDEX(Anvendelseskode!B:B,MATCH($E664,Anvendelseskode!$A:$A,0))</f>
        <v>Fritliggende enfamilieshus (parcelhus)</v>
      </c>
      <c r="M664" s="1" t="str">
        <f ca="1">INDEX(Anvendelseskode!C:C,MATCH($E664,Anvendelseskode!$A:$A,0))</f>
        <v>Parcelhuse</v>
      </c>
      <c r="N664" s="1" t="str">
        <f ca="1">INDEX(Anvendelseskode!D:D,MATCH($E664,Anvendelseskode!$A:$A,0))</f>
        <v>Private husholdninger</v>
      </c>
      <c r="O664" s="1" t="str">
        <f ca="1">IFERROR(INDEX(SBi!$2:$2,MATCH(G664,SBi!$1:$1,1)),SBi!$K$2)</f>
        <v>1951-1960</v>
      </c>
      <c r="P664" s="1">
        <f ca="1">IFERROR(INDEX(SBi!$C$3:$K$28,MATCH(E664,SBi!$B$3:$B$28,0),MATCH(O664,SBi!$C$2:$K$2,0)),0)</f>
        <v>154.9</v>
      </c>
      <c r="Q664" s="19">
        <f t="shared" ca="1" si="138"/>
        <v>19.982100000000003</v>
      </c>
      <c r="R664" s="19" t="str">
        <f ca="1">IFERROR(INDEX(VpD!$2:$2,MATCH(G664,VpD!$1:$1,1)),VpD!$I$2)</f>
        <v>1951-1960</v>
      </c>
      <c r="S664" s="1">
        <f ca="1">IFERROR(INDEX(VpD!$C$3:$I$27,MATCH(E664,VpD!$B$3:$B$27,0),MATCH(R664,VpD!$C$2:$I$2,0)),0)</f>
        <v>204</v>
      </c>
      <c r="T664" s="19">
        <f t="shared" ca="1" si="139"/>
        <v>26.315999999999999</v>
      </c>
      <c r="U664" s="14" t="str">
        <f t="shared" ca="1" si="140"/>
        <v xml:space="preserve">713988.32 </v>
      </c>
      <c r="V664" s="14" t="str">
        <f t="shared" ca="1" si="141"/>
        <v>6168862.63</v>
      </c>
      <c r="W664" s="14" t="str">
        <f t="shared" ca="1" si="142"/>
        <v>POINT(713988.32 6168862.63)</v>
      </c>
      <c r="X664" s="14" t="str">
        <f>IFERROR(INDEX(BygningOmraade!B:B,MATCH(A664,BygningOmraade!A:A,0)),"")</f>
        <v/>
      </c>
    </row>
    <row r="665" spans="1:24" s="14" customFormat="1" x14ac:dyDescent="0.25">
      <c r="A665" s="14">
        <f t="shared" si="130"/>
        <v>665</v>
      </c>
      <c r="B665" s="14" t="str">
        <f t="shared" ca="1" si="131"/>
        <v>244d8408-8299-471b-85bd-43340817d431</v>
      </c>
      <c r="C665" s="14" t="str">
        <f t="shared" ca="1" si="132"/>
        <v>0a3f507e-249e-32b8-e044-0003ba298018</v>
      </c>
      <c r="D665" s="14">
        <f t="shared" ca="1" si="133"/>
        <v>995974</v>
      </c>
      <c r="E665" s="1">
        <f t="shared" ca="1" si="134"/>
        <v>320</v>
      </c>
      <c r="F665" s="1">
        <f t="shared" ca="1" si="135"/>
        <v>858</v>
      </c>
      <c r="G665" s="1">
        <f t="shared" ca="1" si="136"/>
        <v>1983</v>
      </c>
      <c r="H665" s="1" t="str">
        <f ca="1">IFERROR(INDEX(Varmeinstallation!B:B,MATCH(INDIRECT($A$1&amp;"L"&amp;A665)*1,Varmeinstallation!A:A,0)),"Ingen varmeinstallationer")</f>
        <v>Centralvarme fra eget anlæg, et-kammer fyr</v>
      </c>
      <c r="I665" s="1" t="str">
        <f ca="1">IFERROR(INDEX(Opvarmningsmiddel!B:B,MATCH(INDIRECT($A$1&amp;"M"&amp;A665)*1,Opvarmningsmiddel!A:A,0)),"")</f>
        <v>Naturgas</v>
      </c>
      <c r="J665" s="1">
        <f t="shared" ca="1" si="137"/>
        <v>0</v>
      </c>
      <c r="K665" s="1" t="str">
        <f ca="1">IFERROR(INDEX(Relationstabel!$C$3:$K$10,MATCH(VALUE(INDIRECT($A$1&amp;"L"&amp;A665)),Relationstabel!$A$3:$A$10,0),MATCH(IFERROR(VALUE(INDIRECT($A$1&amp;"M"&amp;A665)),0),Relationstabel!$C$1:$K$1,0)),"Ingen varmeinstallationer")</f>
        <v>Naturgas</v>
      </c>
      <c r="L665" s="1" t="str">
        <f ca="1">INDEX(Anvendelseskode!B:B,MATCH($E665,Anvendelseskode!$A:$A,0))</f>
        <v>Bygning til kontor, handel, lager herunder offentlig administration</v>
      </c>
      <c r="M665" s="1" t="str">
        <f ca="1">INDEX(Anvendelseskode!C:C,MATCH($E665,Anvendelseskode!$A:$A,0))</f>
        <v>Kontor, handel, lager, off. adm.</v>
      </c>
      <c r="N665" s="1" t="str">
        <f ca="1">INDEX(Anvendelseskode!D:D,MATCH($E665,Anvendelseskode!$A:$A,0))</f>
        <v>Handel og servicevirksomheder</v>
      </c>
      <c r="O665" s="1" t="str">
        <f ca="1">IFERROR(INDEX(SBi!$2:$2,MATCH(G665,SBi!$1:$1,1)),SBi!$K$2)</f>
        <v>1979-1998</v>
      </c>
      <c r="P665" s="1">
        <f ca="1">IFERROR(INDEX(SBi!$C$3:$K$28,MATCH(E665,SBi!$B$3:$B$28,0),MATCH(O665,SBi!$C$2:$K$2,0)),0)</f>
        <v>103.3</v>
      </c>
      <c r="Q665" s="19">
        <f t="shared" ca="1" si="138"/>
        <v>88.631399999999999</v>
      </c>
      <c r="R665" s="19" t="str">
        <f ca="1">IFERROR(INDEX(VpD!$2:$2,MATCH(G665,VpD!$1:$1,1)),VpD!$I$2)</f>
        <v>1979-1998</v>
      </c>
      <c r="S665" s="1">
        <f ca="1">IFERROR(INDEX(VpD!$C$3:$I$27,MATCH(E665,VpD!$B$3:$B$27,0),MATCH(R665,VpD!$C$2:$I$2,0)),0)</f>
        <v>77</v>
      </c>
      <c r="T665" s="19">
        <f t="shared" ca="1" si="139"/>
        <v>66.066000000000003</v>
      </c>
      <c r="U665" s="14" t="str">
        <f t="shared" ca="1" si="140"/>
        <v xml:space="preserve">712685.94 </v>
      </c>
      <c r="V665" s="14" t="str">
        <f t="shared" ca="1" si="141"/>
        <v>6169397.31</v>
      </c>
      <c r="W665" s="14" t="str">
        <f t="shared" ca="1" si="142"/>
        <v>POINT(712685.94 6169397.31)</v>
      </c>
      <c r="X665" s="14" t="str">
        <f>IFERROR(INDEX(BygningOmraade!B:B,MATCH(A665,BygningOmraade!A:A,0)),"")</f>
        <v/>
      </c>
    </row>
    <row r="666" spans="1:24" s="14" customFormat="1" x14ac:dyDescent="0.25">
      <c r="A666" s="14">
        <f t="shared" si="130"/>
        <v>666</v>
      </c>
      <c r="B666" s="14" t="str">
        <f t="shared" ca="1" si="131"/>
        <v>244d977c-6afb-47bc-9fec-f15998f09fe6</v>
      </c>
      <c r="C666" s="14" t="str">
        <f t="shared" ca="1" si="132"/>
        <v>0a3f507e-2153-32b8-e044-0003ba298018</v>
      </c>
      <c r="D666" s="14">
        <f t="shared" ca="1" si="133"/>
        <v>996787</v>
      </c>
      <c r="E666" s="1">
        <f t="shared" ca="1" si="134"/>
        <v>130</v>
      </c>
      <c r="F666" s="1">
        <f t="shared" ca="1" si="135"/>
        <v>85</v>
      </c>
      <c r="G666" s="1">
        <f t="shared" ca="1" si="136"/>
        <v>1962</v>
      </c>
      <c r="H666" s="1" t="str">
        <f ca="1">IFERROR(INDEX(Varmeinstallation!B:B,MATCH(INDIRECT($A$1&amp;"L"&amp;A666)*1,Varmeinstallation!A:A,0)),"Ingen varmeinstallationer")</f>
        <v>Centralvarme fra eget anlæg, et-kammer fyr</v>
      </c>
      <c r="I666" s="1" t="str">
        <f ca="1">IFERROR(INDEX(Opvarmningsmiddel!B:B,MATCH(INDIRECT($A$1&amp;"M"&amp;A666)*1,Opvarmningsmiddel!A:A,0)),"")</f>
        <v>Naturgas</v>
      </c>
      <c r="J666" s="1">
        <f t="shared" ca="1" si="137"/>
        <v>0</v>
      </c>
      <c r="K666" s="1" t="str">
        <f ca="1">IFERROR(INDEX(Relationstabel!$C$3:$K$10,MATCH(VALUE(INDIRECT($A$1&amp;"L"&amp;A666)),Relationstabel!$A$3:$A$10,0),MATCH(IFERROR(VALUE(INDIRECT($A$1&amp;"M"&amp;A666)),0),Relationstabel!$C$1:$K$1,0)),"Ingen varmeinstallationer")</f>
        <v>Naturgas</v>
      </c>
      <c r="L666" s="1" t="str">
        <f ca="1">INDEX(Anvendelseskode!B:B,MATCH($E666,Anvendelseskode!$A:$A,0))</f>
        <v>Række-, kæde-, dobbelthus (lodret adskillelse mellem enhederne)</v>
      </c>
      <c r="M666" s="1" t="str">
        <f ca="1">INDEX(Anvendelseskode!C:C,MATCH($E666,Anvendelseskode!$A:$A,0))</f>
        <v>Række-, kæde og dobbelthuse</v>
      </c>
      <c r="N666" s="1" t="str">
        <f ca="1">INDEX(Anvendelseskode!D:D,MATCH($E666,Anvendelseskode!$A:$A,0))</f>
        <v>Private husholdninger</v>
      </c>
      <c r="O666" s="1" t="str">
        <f ca="1">IFERROR(INDEX(SBi!$2:$2,MATCH(G666,SBi!$1:$1,1)),SBi!$K$2)</f>
        <v>1961-1972</v>
      </c>
      <c r="P666" s="1">
        <f ca="1">IFERROR(INDEX(SBi!$C$3:$K$28,MATCH(E666,SBi!$B$3:$B$28,0),MATCH(O666,SBi!$C$2:$K$2,0)),0)</f>
        <v>119.9</v>
      </c>
      <c r="Q666" s="19">
        <f t="shared" ca="1" si="138"/>
        <v>10.1915</v>
      </c>
      <c r="R666" s="19" t="str">
        <f ca="1">IFERROR(INDEX(VpD!$2:$2,MATCH(G666,VpD!$1:$1,1)),VpD!$I$2)</f>
        <v>1961-1972</v>
      </c>
      <c r="S666" s="1">
        <f ca="1">IFERROR(INDEX(VpD!$C$3:$I$27,MATCH(E666,VpD!$B$3:$B$27,0),MATCH(R666,VpD!$C$2:$I$2,0)),0)</f>
        <v>120</v>
      </c>
      <c r="T666" s="19">
        <f t="shared" ca="1" si="139"/>
        <v>10.199999999999999</v>
      </c>
      <c r="U666" s="14" t="str">
        <f t="shared" ca="1" si="140"/>
        <v xml:space="preserve">713481.7 </v>
      </c>
      <c r="V666" s="14" t="str">
        <f t="shared" ca="1" si="141"/>
        <v>6168911.92</v>
      </c>
      <c r="W666" s="14" t="str">
        <f t="shared" ca="1" si="142"/>
        <v>POINT(713481.7 6168911.92)</v>
      </c>
      <c r="X666" s="14" t="str">
        <f>IFERROR(INDEX(BygningOmraade!B:B,MATCH(A666,BygningOmraade!A:A,0)),"")</f>
        <v/>
      </c>
    </row>
    <row r="667" spans="1:24" s="14" customFormat="1" x14ac:dyDescent="0.25">
      <c r="A667" s="14">
        <f t="shared" si="130"/>
        <v>667</v>
      </c>
      <c r="B667" s="14" t="str">
        <f t="shared" ca="1" si="131"/>
        <v>244e28b2-6d57-4d13-a411-6f9f3c89909a</v>
      </c>
      <c r="C667" s="14" t="str">
        <f t="shared" ca="1" si="132"/>
        <v>0a3f507e-1b96-32b8-e044-0003ba298018</v>
      </c>
      <c r="D667" s="14">
        <f t="shared" ca="1" si="133"/>
        <v>996283</v>
      </c>
      <c r="E667" s="1">
        <f t="shared" ca="1" si="134"/>
        <v>120</v>
      </c>
      <c r="F667" s="1">
        <f t="shared" ca="1" si="135"/>
        <v>118</v>
      </c>
      <c r="G667" s="1">
        <f t="shared" ca="1" si="136"/>
        <v>1982</v>
      </c>
      <c r="H667" s="1" t="str">
        <f ca="1">IFERROR(INDEX(Varmeinstallation!B:B,MATCH(INDIRECT($A$1&amp;"L"&amp;A667)*1,Varmeinstallation!A:A,0)),"Ingen varmeinstallationer")</f>
        <v>Elovne, elpaneler</v>
      </c>
      <c r="I667" s="1" t="str">
        <f ca="1">IFERROR(INDEX(Opvarmningsmiddel!B:B,MATCH(INDIRECT($A$1&amp;"M"&amp;A667)*1,Opvarmningsmiddel!A:A,0)),"")</f>
        <v>Elektricitet</v>
      </c>
      <c r="J667" s="1">
        <f t="shared" ca="1" si="137"/>
        <v>0</v>
      </c>
      <c r="K667" s="1" t="str">
        <f ca="1">IFERROR(INDEX(Relationstabel!$C$3:$K$10,MATCH(VALUE(INDIRECT($A$1&amp;"L"&amp;A667)),Relationstabel!$A$3:$A$10,0),MATCH(IFERROR(VALUE(INDIRECT($A$1&amp;"M"&amp;A667)),0),Relationstabel!$C$1:$K$1,0)),"Ingen varmeinstallationer")</f>
        <v>Elvarme</v>
      </c>
      <c r="L667" s="1" t="str">
        <f ca="1">INDEX(Anvendelseskode!B:B,MATCH($E667,Anvendelseskode!$A:$A,0))</f>
        <v>Fritliggende enfamilieshus (parcelhus)</v>
      </c>
      <c r="M667" s="1" t="str">
        <f ca="1">INDEX(Anvendelseskode!C:C,MATCH($E667,Anvendelseskode!$A:$A,0))</f>
        <v>Parcelhuse</v>
      </c>
      <c r="N667" s="1" t="str">
        <f ca="1">INDEX(Anvendelseskode!D:D,MATCH($E667,Anvendelseskode!$A:$A,0))</f>
        <v>Private husholdninger</v>
      </c>
      <c r="O667" s="1" t="str">
        <f ca="1">IFERROR(INDEX(SBi!$2:$2,MATCH(G667,SBi!$1:$1,1)),SBi!$K$2)</f>
        <v>1979-1998</v>
      </c>
      <c r="P667" s="1">
        <f ca="1">IFERROR(INDEX(SBi!$C$3:$K$28,MATCH(E667,SBi!$B$3:$B$28,0),MATCH(O667,SBi!$C$2:$K$2,0)),0)</f>
        <v>105.4</v>
      </c>
      <c r="Q667" s="19">
        <f t="shared" ca="1" si="138"/>
        <v>12.437200000000001</v>
      </c>
      <c r="R667" s="19" t="str">
        <f ca="1">IFERROR(INDEX(VpD!$2:$2,MATCH(G667,VpD!$1:$1,1)),VpD!$I$2)</f>
        <v>1979-1998</v>
      </c>
      <c r="S667" s="1">
        <f ca="1">IFERROR(INDEX(VpD!$C$3:$I$27,MATCH(E667,VpD!$B$3:$B$27,0),MATCH(R667,VpD!$C$2:$I$2,0)),0)</f>
        <v>90</v>
      </c>
      <c r="T667" s="19">
        <f t="shared" ca="1" si="139"/>
        <v>10.62</v>
      </c>
      <c r="U667" s="14" t="str">
        <f t="shared" ca="1" si="140"/>
        <v xml:space="preserve">712981.86 </v>
      </c>
      <c r="V667" s="14" t="str">
        <f t="shared" ca="1" si="141"/>
        <v>6169029.62</v>
      </c>
      <c r="W667" s="14" t="str">
        <f t="shared" ca="1" si="142"/>
        <v>POINT(712981.86 6169029.62)</v>
      </c>
      <c r="X667" s="14" t="str">
        <f>IFERROR(INDEX(BygningOmraade!B:B,MATCH(A667,BygningOmraade!A:A,0)),"")</f>
        <v/>
      </c>
    </row>
    <row r="668" spans="1:24" s="14" customFormat="1" x14ac:dyDescent="0.25">
      <c r="A668" s="14">
        <f t="shared" si="130"/>
        <v>668</v>
      </c>
      <c r="B668" s="14" t="str">
        <f t="shared" ca="1" si="131"/>
        <v>246635e3-85e1-4d78-b03a-9fe2aa8bca2a</v>
      </c>
      <c r="C668" s="14" t="str">
        <f t="shared" ca="1" si="132"/>
        <v>0a3f507e-1f02-32b8-e044-0003ba298018</v>
      </c>
      <c r="D668" s="14">
        <f t="shared" ca="1" si="133"/>
        <v>995755</v>
      </c>
      <c r="E668" s="1">
        <f t="shared" ca="1" si="134"/>
        <v>320</v>
      </c>
      <c r="F668" s="1">
        <f t="shared" ca="1" si="135"/>
        <v>2233</v>
      </c>
      <c r="G668" s="1">
        <f t="shared" ca="1" si="136"/>
        <v>1985</v>
      </c>
      <c r="H668" s="1" t="str">
        <f ca="1">IFERROR(INDEX(Varmeinstallation!B:B,MATCH(INDIRECT($A$1&amp;"L"&amp;A668)*1,Varmeinstallation!A:A,0)),"Ingen varmeinstallationer")</f>
        <v>Fjernvarme/blokvarme (radiatorsystemer eller varmluftanlæg)</v>
      </c>
      <c r="I668" s="1" t="str">
        <f ca="1">IFERROR(INDEX(Opvarmningsmiddel!B:B,MATCH(INDIRECT($A$1&amp;"M"&amp;A668)*1,Opvarmningsmiddel!A:A,0)),"")</f>
        <v/>
      </c>
      <c r="J668" s="1">
        <f t="shared" ca="1" si="137"/>
        <v>0</v>
      </c>
      <c r="K668" s="1" t="str">
        <f ca="1">IFERROR(INDEX(Relationstabel!$C$3:$K$10,MATCH(VALUE(INDIRECT($A$1&amp;"L"&amp;A668)),Relationstabel!$A$3:$A$10,0),MATCH(IFERROR(VALUE(INDIRECT($A$1&amp;"M"&amp;A668)),0),Relationstabel!$C$1:$K$1,0)),"Ingen varmeinstallationer")</f>
        <v>Fjernvarme/ Blokvarme</v>
      </c>
      <c r="L668" s="1" t="str">
        <f ca="1">INDEX(Anvendelseskode!B:B,MATCH($E668,Anvendelseskode!$A:$A,0))</f>
        <v>Bygning til kontor, handel, lager herunder offentlig administration</v>
      </c>
      <c r="M668" s="1" t="str">
        <f ca="1">INDEX(Anvendelseskode!C:C,MATCH($E668,Anvendelseskode!$A:$A,0))</f>
        <v>Kontor, handel, lager, off. adm.</v>
      </c>
      <c r="N668" s="1" t="str">
        <f ca="1">INDEX(Anvendelseskode!D:D,MATCH($E668,Anvendelseskode!$A:$A,0))</f>
        <v>Handel og servicevirksomheder</v>
      </c>
      <c r="O668" s="1" t="str">
        <f ca="1">IFERROR(INDEX(SBi!$2:$2,MATCH(G668,SBi!$1:$1,1)),SBi!$K$2)</f>
        <v>1979-1998</v>
      </c>
      <c r="P668" s="1">
        <f ca="1">IFERROR(INDEX(SBi!$C$3:$K$28,MATCH(E668,SBi!$B$3:$B$28,0),MATCH(O668,SBi!$C$2:$K$2,0)),0)</f>
        <v>103.3</v>
      </c>
      <c r="Q668" s="19">
        <f t="shared" ca="1" si="138"/>
        <v>230.66890000000001</v>
      </c>
      <c r="R668" s="19" t="str">
        <f ca="1">IFERROR(INDEX(VpD!$2:$2,MATCH(G668,VpD!$1:$1,1)),VpD!$I$2)</f>
        <v>1979-1998</v>
      </c>
      <c r="S668" s="1">
        <f ca="1">IFERROR(INDEX(VpD!$C$3:$I$27,MATCH(E668,VpD!$B$3:$B$27,0),MATCH(R668,VpD!$C$2:$I$2,0)),0)</f>
        <v>77</v>
      </c>
      <c r="T668" s="19">
        <f t="shared" ca="1" si="139"/>
        <v>171.941</v>
      </c>
      <c r="U668" s="14" t="str">
        <f t="shared" ca="1" si="140"/>
        <v xml:space="preserve">712161.34 </v>
      </c>
      <c r="V668" s="14" t="str">
        <f t="shared" ca="1" si="141"/>
        <v>6172327.65</v>
      </c>
      <c r="W668" s="14" t="str">
        <f t="shared" ca="1" si="142"/>
        <v>POINT(712161.34 6172327.65)</v>
      </c>
      <c r="X668" s="14" t="str">
        <f>IFERROR(INDEX(BygningOmraade!B:B,MATCH(A668,BygningOmraade!A:A,0)),"")</f>
        <v/>
      </c>
    </row>
    <row r="669" spans="1:24" s="14" customFormat="1" x14ac:dyDescent="0.25">
      <c r="A669" s="14">
        <f t="shared" si="130"/>
        <v>669</v>
      </c>
      <c r="B669" s="14" t="str">
        <f t="shared" ca="1" si="131"/>
        <v>24745c6f-914d-4eb7-a055-0ebe684449c9</v>
      </c>
      <c r="C669" s="14" t="str">
        <f t="shared" ca="1" si="132"/>
        <v>0a3f507e-1c38-32b8-e044-0003ba298018</v>
      </c>
      <c r="D669" s="14">
        <f t="shared" ca="1" si="133"/>
        <v>997304</v>
      </c>
      <c r="E669" s="1">
        <f t="shared" ca="1" si="134"/>
        <v>130</v>
      </c>
      <c r="F669" s="1">
        <f t="shared" ca="1" si="135"/>
        <v>130</v>
      </c>
      <c r="G669" s="1">
        <f t="shared" ca="1" si="136"/>
        <v>1974</v>
      </c>
      <c r="H669" s="1" t="str">
        <f ca="1">IFERROR(INDEX(Varmeinstallation!B:B,MATCH(INDIRECT($A$1&amp;"L"&amp;A669)*1,Varmeinstallation!A:A,0)),"Ingen varmeinstallationer")</f>
        <v>Fjernvarme/blokvarme (radiatorsystemer eller varmluftanlæg)</v>
      </c>
      <c r="I669" s="1" t="str">
        <f ca="1">IFERROR(INDEX(Opvarmningsmiddel!B:B,MATCH(INDIRECT($A$1&amp;"M"&amp;A669)*1,Opvarmningsmiddel!A:A,0)),"")</f>
        <v/>
      </c>
      <c r="J669" s="1">
        <f t="shared" ca="1" si="137"/>
        <v>0</v>
      </c>
      <c r="K669" s="1" t="str">
        <f ca="1">IFERROR(INDEX(Relationstabel!$C$3:$K$10,MATCH(VALUE(INDIRECT($A$1&amp;"L"&amp;A669)),Relationstabel!$A$3:$A$10,0),MATCH(IFERROR(VALUE(INDIRECT($A$1&amp;"M"&amp;A669)),0),Relationstabel!$C$1:$K$1,0)),"Ingen varmeinstallationer")</f>
        <v>Fjernvarme/ Blokvarme</v>
      </c>
      <c r="L669" s="1" t="str">
        <f ca="1">INDEX(Anvendelseskode!B:B,MATCH($E669,Anvendelseskode!$A:$A,0))</f>
        <v>Række-, kæde-, dobbelthus (lodret adskillelse mellem enhederne)</v>
      </c>
      <c r="M669" s="1" t="str">
        <f ca="1">INDEX(Anvendelseskode!C:C,MATCH($E669,Anvendelseskode!$A:$A,0))</f>
        <v>Række-, kæde og dobbelthuse</v>
      </c>
      <c r="N669" s="1" t="str">
        <f ca="1">INDEX(Anvendelseskode!D:D,MATCH($E669,Anvendelseskode!$A:$A,0))</f>
        <v>Private husholdninger</v>
      </c>
      <c r="O669" s="1" t="str">
        <f ca="1">IFERROR(INDEX(SBi!$2:$2,MATCH(G669,SBi!$1:$1,1)),SBi!$K$2)</f>
        <v>1973-1978</v>
      </c>
      <c r="P669" s="1">
        <f ca="1">IFERROR(INDEX(SBi!$C$3:$K$28,MATCH(E669,SBi!$B$3:$B$28,0),MATCH(O669,SBi!$C$2:$K$2,0)),0)</f>
        <v>112.6</v>
      </c>
      <c r="Q669" s="19">
        <f t="shared" ca="1" si="138"/>
        <v>14.638</v>
      </c>
      <c r="R669" s="19" t="str">
        <f ca="1">IFERROR(INDEX(VpD!$2:$2,MATCH(G669,VpD!$1:$1,1)),VpD!$I$2)</f>
        <v>1973-1978</v>
      </c>
      <c r="S669" s="1">
        <f ca="1">IFERROR(INDEX(VpD!$C$3:$I$27,MATCH(E669,VpD!$B$3:$B$27,0),MATCH(R669,VpD!$C$2:$I$2,0)),0)</f>
        <v>98</v>
      </c>
      <c r="T669" s="19">
        <f t="shared" ca="1" si="139"/>
        <v>12.74</v>
      </c>
      <c r="U669" s="14" t="str">
        <f t="shared" ca="1" si="140"/>
        <v xml:space="preserve">713694.35 </v>
      </c>
      <c r="V669" s="14" t="str">
        <f t="shared" ca="1" si="141"/>
        <v>6169050.12</v>
      </c>
      <c r="W669" s="14" t="str">
        <f t="shared" ca="1" si="142"/>
        <v>POINT(713694.35 6169050.12)</v>
      </c>
      <c r="X669" s="14" t="str">
        <f>IFERROR(INDEX(BygningOmraade!B:B,MATCH(A669,BygningOmraade!A:A,0)),"")</f>
        <v/>
      </c>
    </row>
    <row r="670" spans="1:24" s="14" customFormat="1" x14ac:dyDescent="0.25">
      <c r="A670" s="14">
        <f t="shared" si="130"/>
        <v>670</v>
      </c>
      <c r="B670" s="14" t="str">
        <f t="shared" ca="1" si="131"/>
        <v>2478c8b2-bc1d-4bca-ba54-0ac746d9bc57</v>
      </c>
      <c r="C670" s="14" t="str">
        <f t="shared" ca="1" si="132"/>
        <v>0a3f507e-1fbe-32b8-e044-0003ba298018</v>
      </c>
      <c r="D670" s="14">
        <f t="shared" ca="1" si="133"/>
        <v>994096</v>
      </c>
      <c r="E670" s="1">
        <f t="shared" ca="1" si="134"/>
        <v>120</v>
      </c>
      <c r="F670" s="1">
        <f t="shared" ca="1" si="135"/>
        <v>119</v>
      </c>
      <c r="G670" s="1">
        <f t="shared" ca="1" si="136"/>
        <v>1972</v>
      </c>
      <c r="H670" s="1" t="str">
        <f ca="1">IFERROR(INDEX(Varmeinstallation!B:B,MATCH(INDIRECT($A$1&amp;"L"&amp;A670)*1,Varmeinstallation!A:A,0)),"Ingen varmeinstallationer")</f>
        <v>Centralvarme fra eget anlæg, et-kammer fyr</v>
      </c>
      <c r="I670" s="1" t="str">
        <f ca="1">IFERROR(INDEX(Opvarmningsmiddel!B:B,MATCH(INDIRECT($A$1&amp;"M"&amp;A670)*1,Opvarmningsmiddel!A:A,0)),"")</f>
        <v>Naturgas</v>
      </c>
      <c r="J670" s="1">
        <f t="shared" ca="1" si="137"/>
        <v>2</v>
      </c>
      <c r="K670" s="1" t="str">
        <f ca="1">IFERROR(INDEX(Relationstabel!$C$3:$K$10,MATCH(VALUE(INDIRECT($A$1&amp;"L"&amp;A670)),Relationstabel!$A$3:$A$10,0),MATCH(IFERROR(VALUE(INDIRECT($A$1&amp;"M"&amp;A670)),0),Relationstabel!$C$1:$K$1,0)),"Ingen varmeinstallationer")</f>
        <v>Naturgas</v>
      </c>
      <c r="L670" s="1" t="str">
        <f ca="1">INDEX(Anvendelseskode!B:B,MATCH($E670,Anvendelseskode!$A:$A,0))</f>
        <v>Fritliggende enfamilieshus (parcelhus)</v>
      </c>
      <c r="M670" s="1" t="str">
        <f ca="1">INDEX(Anvendelseskode!C:C,MATCH($E670,Anvendelseskode!$A:$A,0))</f>
        <v>Parcelhuse</v>
      </c>
      <c r="N670" s="1" t="str">
        <f ca="1">INDEX(Anvendelseskode!D:D,MATCH($E670,Anvendelseskode!$A:$A,0))</f>
        <v>Private husholdninger</v>
      </c>
      <c r="O670" s="1" t="str">
        <f ca="1">IFERROR(INDEX(SBi!$2:$2,MATCH(G670,SBi!$1:$1,1)),SBi!$K$2)</f>
        <v>1961-1972</v>
      </c>
      <c r="P670" s="1">
        <f ca="1">IFERROR(INDEX(SBi!$C$3:$K$28,MATCH(E670,SBi!$B$3:$B$28,0),MATCH(O670,SBi!$C$2:$K$2,0)),0)</f>
        <v>134.30000000000001</v>
      </c>
      <c r="Q670" s="19">
        <f t="shared" ca="1" si="138"/>
        <v>15.9817</v>
      </c>
      <c r="R670" s="19" t="str">
        <f ca="1">IFERROR(INDEX(VpD!$2:$2,MATCH(G670,VpD!$1:$1,1)),VpD!$I$2)</f>
        <v>1961-1972</v>
      </c>
      <c r="S670" s="1">
        <f ca="1">IFERROR(INDEX(VpD!$C$3:$I$27,MATCH(E670,VpD!$B$3:$B$27,0),MATCH(R670,VpD!$C$2:$I$2,0)),0)</f>
        <v>143</v>
      </c>
      <c r="T670" s="19">
        <f t="shared" ca="1" si="139"/>
        <v>17.016999999999999</v>
      </c>
      <c r="U670" s="14" t="str">
        <f t="shared" ca="1" si="140"/>
        <v xml:space="preserve">711034.46 </v>
      </c>
      <c r="V670" s="14" t="str">
        <f t="shared" ca="1" si="141"/>
        <v>6171643.81</v>
      </c>
      <c r="W670" s="14" t="str">
        <f t="shared" ca="1" si="142"/>
        <v>POINT(711034.46 6171643.81)</v>
      </c>
      <c r="X670" s="14" t="str">
        <f>IFERROR(INDEX(BygningOmraade!B:B,MATCH(A670,BygningOmraade!A:A,0)),"")</f>
        <v/>
      </c>
    </row>
    <row r="671" spans="1:24" s="14" customFormat="1" x14ac:dyDescent="0.25">
      <c r="A671" s="14">
        <f t="shared" si="130"/>
        <v>671</v>
      </c>
      <c r="B671" s="14" t="str">
        <f t="shared" ca="1" si="131"/>
        <v>247d252f-7dbe-42ee-978a-6964ddc5b7dd</v>
      </c>
      <c r="C671" s="14" t="str">
        <f t="shared" ca="1" si="132"/>
        <v>0a3f507e-1bcf-32b8-e044-0003ba298018</v>
      </c>
      <c r="D671" s="14">
        <f t="shared" ca="1" si="133"/>
        <v>997187</v>
      </c>
      <c r="E671" s="1">
        <f t="shared" ca="1" si="134"/>
        <v>130</v>
      </c>
      <c r="F671" s="1">
        <f t="shared" ca="1" si="135"/>
        <v>91</v>
      </c>
      <c r="G671" s="1">
        <f t="shared" ca="1" si="136"/>
        <v>1967</v>
      </c>
      <c r="H671" s="1" t="str">
        <f ca="1">IFERROR(INDEX(Varmeinstallation!B:B,MATCH(INDIRECT($A$1&amp;"L"&amp;A671)*1,Varmeinstallation!A:A,0)),"Ingen varmeinstallationer")</f>
        <v>Centralvarme fra eget anlæg, et-kammer fyr</v>
      </c>
      <c r="I671" s="1" t="str">
        <f ca="1">IFERROR(INDEX(Opvarmningsmiddel!B:B,MATCH(INDIRECT($A$1&amp;"M"&amp;A671)*1,Opvarmningsmiddel!A:A,0)),"")</f>
        <v>Naturgas</v>
      </c>
      <c r="J671" s="1">
        <f t="shared" ca="1" si="137"/>
        <v>0</v>
      </c>
      <c r="K671" s="1" t="str">
        <f ca="1">IFERROR(INDEX(Relationstabel!$C$3:$K$10,MATCH(VALUE(INDIRECT($A$1&amp;"L"&amp;A671)),Relationstabel!$A$3:$A$10,0),MATCH(IFERROR(VALUE(INDIRECT($A$1&amp;"M"&amp;A671)),0),Relationstabel!$C$1:$K$1,0)),"Ingen varmeinstallationer")</f>
        <v>Naturgas</v>
      </c>
      <c r="L671" s="1" t="str">
        <f ca="1">INDEX(Anvendelseskode!B:B,MATCH($E671,Anvendelseskode!$A:$A,0))</f>
        <v>Række-, kæde-, dobbelthus (lodret adskillelse mellem enhederne)</v>
      </c>
      <c r="M671" s="1" t="str">
        <f ca="1">INDEX(Anvendelseskode!C:C,MATCH($E671,Anvendelseskode!$A:$A,0))</f>
        <v>Række-, kæde og dobbelthuse</v>
      </c>
      <c r="N671" s="1" t="str">
        <f ca="1">INDEX(Anvendelseskode!D:D,MATCH($E671,Anvendelseskode!$A:$A,0))</f>
        <v>Private husholdninger</v>
      </c>
      <c r="O671" s="1" t="str">
        <f ca="1">IFERROR(INDEX(SBi!$2:$2,MATCH(G671,SBi!$1:$1,1)),SBi!$K$2)</f>
        <v>1961-1972</v>
      </c>
      <c r="P671" s="1">
        <f ca="1">IFERROR(INDEX(SBi!$C$3:$K$28,MATCH(E671,SBi!$B$3:$B$28,0),MATCH(O671,SBi!$C$2:$K$2,0)),0)</f>
        <v>119.9</v>
      </c>
      <c r="Q671" s="19">
        <f t="shared" ca="1" si="138"/>
        <v>10.9109</v>
      </c>
      <c r="R671" s="19" t="str">
        <f ca="1">IFERROR(INDEX(VpD!$2:$2,MATCH(G671,VpD!$1:$1,1)),VpD!$I$2)</f>
        <v>1961-1972</v>
      </c>
      <c r="S671" s="1">
        <f ca="1">IFERROR(INDEX(VpD!$C$3:$I$27,MATCH(E671,VpD!$B$3:$B$27,0),MATCH(R671,VpD!$C$2:$I$2,0)),0)</f>
        <v>120</v>
      </c>
      <c r="T671" s="19">
        <f t="shared" ca="1" si="139"/>
        <v>10.92</v>
      </c>
      <c r="U671" s="14" t="str">
        <f t="shared" ca="1" si="140"/>
        <v xml:space="preserve">713747.44 </v>
      </c>
      <c r="V671" s="14" t="str">
        <f t="shared" ca="1" si="141"/>
        <v>6169281.76</v>
      </c>
      <c r="W671" s="14" t="str">
        <f t="shared" ca="1" si="142"/>
        <v>POINT(713747.44 6169281.76)</v>
      </c>
      <c r="X671" s="14" t="str">
        <f>IFERROR(INDEX(BygningOmraade!B:B,MATCH(A671,BygningOmraade!A:A,0)),"")</f>
        <v/>
      </c>
    </row>
    <row r="672" spans="1:24" s="14" customFormat="1" x14ac:dyDescent="0.25">
      <c r="A672" s="14">
        <f t="shared" si="130"/>
        <v>672</v>
      </c>
      <c r="B672" s="14" t="str">
        <f t="shared" ca="1" si="131"/>
        <v>247d8795-d4ad-4882-9808-54848b80047f</v>
      </c>
      <c r="C672" s="14" t="str">
        <f t="shared" ca="1" si="132"/>
        <v>0a3f507e-18df-32b8-e044-0003ba298018</v>
      </c>
      <c r="D672" s="14">
        <f t="shared" ca="1" si="133"/>
        <v>994207</v>
      </c>
      <c r="E672" s="1">
        <f t="shared" ca="1" si="134"/>
        <v>130</v>
      </c>
      <c r="F672" s="1">
        <f t="shared" ca="1" si="135"/>
        <v>147</v>
      </c>
      <c r="G672" s="1">
        <f t="shared" ca="1" si="136"/>
        <v>1993</v>
      </c>
      <c r="H672" s="1" t="str">
        <f ca="1">IFERROR(INDEX(Varmeinstallation!B:B,MATCH(INDIRECT($A$1&amp;"L"&amp;A672)*1,Varmeinstallation!A:A,0)),"Ingen varmeinstallationer")</f>
        <v>Fjernvarme/blokvarme (radiatorsystemer eller varmluftanlæg)</v>
      </c>
      <c r="I672" s="1" t="str">
        <f ca="1">IFERROR(INDEX(Opvarmningsmiddel!B:B,MATCH(INDIRECT($A$1&amp;"M"&amp;A672)*1,Opvarmningsmiddel!A:A,0)),"")</f>
        <v/>
      </c>
      <c r="J672" s="1">
        <f t="shared" ca="1" si="137"/>
        <v>0</v>
      </c>
      <c r="K672" s="1" t="str">
        <f ca="1">IFERROR(INDEX(Relationstabel!$C$3:$K$10,MATCH(VALUE(INDIRECT($A$1&amp;"L"&amp;A672)),Relationstabel!$A$3:$A$10,0),MATCH(IFERROR(VALUE(INDIRECT($A$1&amp;"M"&amp;A672)),0),Relationstabel!$C$1:$K$1,0)),"Ingen varmeinstallationer")</f>
        <v>Fjernvarme/ Blokvarme</v>
      </c>
      <c r="L672" s="1" t="str">
        <f ca="1">INDEX(Anvendelseskode!B:B,MATCH($E672,Anvendelseskode!$A:$A,0))</f>
        <v>Række-, kæde-, dobbelthus (lodret adskillelse mellem enhederne)</v>
      </c>
      <c r="M672" s="1" t="str">
        <f ca="1">INDEX(Anvendelseskode!C:C,MATCH($E672,Anvendelseskode!$A:$A,0))</f>
        <v>Række-, kæde og dobbelthuse</v>
      </c>
      <c r="N672" s="1" t="str">
        <f ca="1">INDEX(Anvendelseskode!D:D,MATCH($E672,Anvendelseskode!$A:$A,0))</f>
        <v>Private husholdninger</v>
      </c>
      <c r="O672" s="1" t="str">
        <f ca="1">IFERROR(INDEX(SBi!$2:$2,MATCH(G672,SBi!$1:$1,1)),SBi!$K$2)</f>
        <v>1979-1998</v>
      </c>
      <c r="P672" s="1">
        <f ca="1">IFERROR(INDEX(SBi!$C$3:$K$28,MATCH(E672,SBi!$B$3:$B$28,0),MATCH(O672,SBi!$C$2:$K$2,0)),0)</f>
        <v>96.8</v>
      </c>
      <c r="Q672" s="19">
        <f t="shared" ca="1" si="138"/>
        <v>14.2296</v>
      </c>
      <c r="R672" s="19" t="str">
        <f ca="1">IFERROR(INDEX(VpD!$2:$2,MATCH(G672,VpD!$1:$1,1)),VpD!$I$2)</f>
        <v>1979-1998</v>
      </c>
      <c r="S672" s="1">
        <f ca="1">IFERROR(INDEX(VpD!$C$3:$I$27,MATCH(E672,VpD!$B$3:$B$27,0),MATCH(R672,VpD!$C$2:$I$2,0)),0)</f>
        <v>74</v>
      </c>
      <c r="T672" s="19">
        <f t="shared" ca="1" si="139"/>
        <v>10.878</v>
      </c>
      <c r="U672" s="14" t="str">
        <f t="shared" ca="1" si="140"/>
        <v xml:space="preserve">711373.77 </v>
      </c>
      <c r="V672" s="14" t="str">
        <f t="shared" ca="1" si="141"/>
        <v>6171881.28</v>
      </c>
      <c r="W672" s="14" t="str">
        <f t="shared" ca="1" si="142"/>
        <v>POINT(711373.77 6171881.28)</v>
      </c>
      <c r="X672" s="14" t="str">
        <f>IFERROR(INDEX(BygningOmraade!B:B,MATCH(A672,BygningOmraade!A:A,0)),"")</f>
        <v/>
      </c>
    </row>
    <row r="673" spans="1:24" s="14" customFormat="1" x14ac:dyDescent="0.25">
      <c r="A673" s="14">
        <f t="shared" si="130"/>
        <v>673</v>
      </c>
      <c r="B673" s="14" t="str">
        <f t="shared" ca="1" si="131"/>
        <v>248402c1-9e12-400e-ae9d-c1acd000fb37</v>
      </c>
      <c r="C673" s="14" t="str">
        <f t="shared" ca="1" si="132"/>
        <v>0a3f507e-2320-32b8-e044-0003ba298018</v>
      </c>
      <c r="D673" s="14">
        <f t="shared" ca="1" si="133"/>
        <v>995409</v>
      </c>
      <c r="E673" s="1">
        <f t="shared" ca="1" si="134"/>
        <v>120</v>
      </c>
      <c r="F673" s="1">
        <f t="shared" ca="1" si="135"/>
        <v>176</v>
      </c>
      <c r="G673" s="1">
        <f t="shared" ca="1" si="136"/>
        <v>1984</v>
      </c>
      <c r="H673" s="1" t="str">
        <f ca="1">IFERROR(INDEX(Varmeinstallation!B:B,MATCH(INDIRECT($A$1&amp;"L"&amp;A673)*1,Varmeinstallation!A:A,0)),"Ingen varmeinstallationer")</f>
        <v>Centralvarme fra eget anlæg, et-kammer fyr</v>
      </c>
      <c r="I673" s="1" t="str">
        <f ca="1">IFERROR(INDEX(Opvarmningsmiddel!B:B,MATCH(INDIRECT($A$1&amp;"M"&amp;A673)*1,Opvarmningsmiddel!A:A,0)),"")</f>
        <v>Naturgas</v>
      </c>
      <c r="J673" s="1">
        <f t="shared" ca="1" si="137"/>
        <v>2</v>
      </c>
      <c r="K673" s="1" t="str">
        <f ca="1">IFERROR(INDEX(Relationstabel!$C$3:$K$10,MATCH(VALUE(INDIRECT($A$1&amp;"L"&amp;A673)),Relationstabel!$A$3:$A$10,0),MATCH(IFERROR(VALUE(INDIRECT($A$1&amp;"M"&amp;A673)),0),Relationstabel!$C$1:$K$1,0)),"Ingen varmeinstallationer")</f>
        <v>Naturgas</v>
      </c>
      <c r="L673" s="1" t="str">
        <f ca="1">INDEX(Anvendelseskode!B:B,MATCH($E673,Anvendelseskode!$A:$A,0))</f>
        <v>Fritliggende enfamilieshus (parcelhus)</v>
      </c>
      <c r="M673" s="1" t="str">
        <f ca="1">INDEX(Anvendelseskode!C:C,MATCH($E673,Anvendelseskode!$A:$A,0))</f>
        <v>Parcelhuse</v>
      </c>
      <c r="N673" s="1" t="str">
        <f ca="1">INDEX(Anvendelseskode!D:D,MATCH($E673,Anvendelseskode!$A:$A,0))</f>
        <v>Private husholdninger</v>
      </c>
      <c r="O673" s="1" t="str">
        <f ca="1">IFERROR(INDEX(SBi!$2:$2,MATCH(G673,SBi!$1:$1,1)),SBi!$K$2)</f>
        <v>1979-1998</v>
      </c>
      <c r="P673" s="1">
        <f ca="1">IFERROR(INDEX(SBi!$C$3:$K$28,MATCH(E673,SBi!$B$3:$B$28,0),MATCH(O673,SBi!$C$2:$K$2,0)),0)</f>
        <v>105.4</v>
      </c>
      <c r="Q673" s="19">
        <f t="shared" ca="1" si="138"/>
        <v>18.5504</v>
      </c>
      <c r="R673" s="19" t="str">
        <f ca="1">IFERROR(INDEX(VpD!$2:$2,MATCH(G673,VpD!$1:$1,1)),VpD!$I$2)</f>
        <v>1979-1998</v>
      </c>
      <c r="S673" s="1">
        <f ca="1">IFERROR(INDEX(VpD!$C$3:$I$27,MATCH(E673,VpD!$B$3:$B$27,0),MATCH(R673,VpD!$C$2:$I$2,0)),0)</f>
        <v>90</v>
      </c>
      <c r="T673" s="19">
        <f t="shared" ca="1" si="139"/>
        <v>15.84</v>
      </c>
      <c r="U673" s="14" t="str">
        <f t="shared" ca="1" si="140"/>
        <v xml:space="preserve">711975.53 </v>
      </c>
      <c r="V673" s="14" t="str">
        <f t="shared" ca="1" si="141"/>
        <v>6172241.8</v>
      </c>
      <c r="W673" s="14" t="str">
        <f t="shared" ca="1" si="142"/>
        <v>POINT(711975.53 6172241.8)</v>
      </c>
      <c r="X673" s="14" t="str">
        <f>IFERROR(INDEX(BygningOmraade!B:B,MATCH(A673,BygningOmraade!A:A,0)),"")</f>
        <v/>
      </c>
    </row>
    <row r="674" spans="1:24" s="14" customFormat="1" x14ac:dyDescent="0.25">
      <c r="A674" s="14">
        <f t="shared" si="130"/>
        <v>674</v>
      </c>
      <c r="B674" s="14" t="str">
        <f t="shared" ca="1" si="131"/>
        <v>24848df9-8a9c-4c1d-8e85-c303bf0ce57b</v>
      </c>
      <c r="C674" s="14" t="str">
        <f t="shared" ca="1" si="132"/>
        <v>0a3f507e-24c8-32b8-e044-0003ba298018</v>
      </c>
      <c r="D674" s="14">
        <f t="shared" ca="1" si="133"/>
        <v>996999</v>
      </c>
      <c r="E674" s="1">
        <f t="shared" ca="1" si="134"/>
        <v>130</v>
      </c>
      <c r="F674" s="1">
        <f t="shared" ca="1" si="135"/>
        <v>109</v>
      </c>
      <c r="G674" s="1">
        <f t="shared" ca="1" si="136"/>
        <v>1978</v>
      </c>
      <c r="H674" s="1" t="str">
        <f ca="1">IFERROR(INDEX(Varmeinstallation!B:B,MATCH(INDIRECT($A$1&amp;"L"&amp;A674)*1,Varmeinstallation!A:A,0)),"Ingen varmeinstallationer")</f>
        <v>Fjernvarme/blokvarme (radiatorsystemer eller varmluftanlæg)</v>
      </c>
      <c r="I674" s="1" t="str">
        <f ca="1">IFERROR(INDEX(Opvarmningsmiddel!B:B,MATCH(INDIRECT($A$1&amp;"M"&amp;A674)*1,Opvarmningsmiddel!A:A,0)),"")</f>
        <v/>
      </c>
      <c r="J674" s="1">
        <f t="shared" ca="1" si="137"/>
        <v>0</v>
      </c>
      <c r="K674" s="1" t="str">
        <f ca="1">IFERROR(INDEX(Relationstabel!$C$3:$K$10,MATCH(VALUE(INDIRECT($A$1&amp;"L"&amp;A674)),Relationstabel!$A$3:$A$10,0),MATCH(IFERROR(VALUE(INDIRECT($A$1&amp;"M"&amp;A674)),0),Relationstabel!$C$1:$K$1,0)),"Ingen varmeinstallationer")</f>
        <v>Fjernvarme/ Blokvarme</v>
      </c>
      <c r="L674" s="1" t="str">
        <f ca="1">INDEX(Anvendelseskode!B:B,MATCH($E674,Anvendelseskode!$A:$A,0))</f>
        <v>Række-, kæde-, dobbelthus (lodret adskillelse mellem enhederne)</v>
      </c>
      <c r="M674" s="1" t="str">
        <f ca="1">INDEX(Anvendelseskode!C:C,MATCH($E674,Anvendelseskode!$A:$A,0))</f>
        <v>Række-, kæde og dobbelthuse</v>
      </c>
      <c r="N674" s="1" t="str">
        <f ca="1">INDEX(Anvendelseskode!D:D,MATCH($E674,Anvendelseskode!$A:$A,0))</f>
        <v>Private husholdninger</v>
      </c>
      <c r="O674" s="1" t="str">
        <f ca="1">IFERROR(INDEX(SBi!$2:$2,MATCH(G674,SBi!$1:$1,1)),SBi!$K$2)</f>
        <v>1973-1978</v>
      </c>
      <c r="P674" s="1">
        <f ca="1">IFERROR(INDEX(SBi!$C$3:$K$28,MATCH(E674,SBi!$B$3:$B$28,0),MATCH(O674,SBi!$C$2:$K$2,0)),0)</f>
        <v>112.6</v>
      </c>
      <c r="Q674" s="19">
        <f t="shared" ca="1" si="138"/>
        <v>12.273399999999999</v>
      </c>
      <c r="R674" s="19" t="str">
        <f ca="1">IFERROR(INDEX(VpD!$2:$2,MATCH(G674,VpD!$1:$1,1)),VpD!$I$2)</f>
        <v>1973-1978</v>
      </c>
      <c r="S674" s="1">
        <f ca="1">IFERROR(INDEX(VpD!$C$3:$I$27,MATCH(E674,VpD!$B$3:$B$27,0),MATCH(R674,VpD!$C$2:$I$2,0)),0)</f>
        <v>98</v>
      </c>
      <c r="T674" s="19">
        <f t="shared" ca="1" si="139"/>
        <v>10.682</v>
      </c>
      <c r="U674" s="14" t="str">
        <f t="shared" ca="1" si="140"/>
        <v xml:space="preserve">713594.61 </v>
      </c>
      <c r="V674" s="14" t="str">
        <f t="shared" ca="1" si="141"/>
        <v>6169803.42</v>
      </c>
      <c r="W674" s="14" t="str">
        <f t="shared" ca="1" si="142"/>
        <v>POINT(713594.61 6169803.42)</v>
      </c>
      <c r="X674" s="14" t="str">
        <f>IFERROR(INDEX(BygningOmraade!B:B,MATCH(A674,BygningOmraade!A:A,0)),"")</f>
        <v/>
      </c>
    </row>
    <row r="675" spans="1:24" s="14" customFormat="1" x14ac:dyDescent="0.25">
      <c r="A675" s="14">
        <f t="shared" si="130"/>
        <v>675</v>
      </c>
      <c r="B675" s="14" t="str">
        <f t="shared" ca="1" si="131"/>
        <v>2486340c-e837-4f19-9b38-6cff9737053d</v>
      </c>
      <c r="C675" s="14" t="str">
        <f t="shared" ca="1" si="132"/>
        <v>0a3f507e-23a7-32b8-e044-0003ba298018</v>
      </c>
      <c r="D675" s="14">
        <f t="shared" ca="1" si="133"/>
        <v>997033</v>
      </c>
      <c r="E675" s="1">
        <f t="shared" ca="1" si="134"/>
        <v>120</v>
      </c>
      <c r="F675" s="1">
        <f t="shared" ca="1" si="135"/>
        <v>121</v>
      </c>
      <c r="G675" s="1">
        <f t="shared" ca="1" si="136"/>
        <v>1980</v>
      </c>
      <c r="H675" s="1" t="str">
        <f ca="1">IFERROR(INDEX(Varmeinstallation!B:B,MATCH(INDIRECT($A$1&amp;"L"&amp;A675)*1,Varmeinstallation!A:A,0)),"Ingen varmeinstallationer")</f>
        <v>Centralvarme fra eget anlæg, et-kammer fyr</v>
      </c>
      <c r="I675" s="1" t="str">
        <f ca="1">IFERROR(INDEX(Opvarmningsmiddel!B:B,MATCH(INDIRECT($A$1&amp;"M"&amp;A675)*1,Opvarmningsmiddel!A:A,0)),"")</f>
        <v>Naturgas</v>
      </c>
      <c r="J675" s="1">
        <f t="shared" ca="1" si="137"/>
        <v>0</v>
      </c>
      <c r="K675" s="1" t="str">
        <f ca="1">IFERROR(INDEX(Relationstabel!$C$3:$K$10,MATCH(VALUE(INDIRECT($A$1&amp;"L"&amp;A675)),Relationstabel!$A$3:$A$10,0),MATCH(IFERROR(VALUE(INDIRECT($A$1&amp;"M"&amp;A675)),0),Relationstabel!$C$1:$K$1,0)),"Ingen varmeinstallationer")</f>
        <v>Naturgas</v>
      </c>
      <c r="L675" s="1" t="str">
        <f ca="1">INDEX(Anvendelseskode!B:B,MATCH($E675,Anvendelseskode!$A:$A,0))</f>
        <v>Fritliggende enfamilieshus (parcelhus)</v>
      </c>
      <c r="M675" s="1" t="str">
        <f ca="1">INDEX(Anvendelseskode!C:C,MATCH($E675,Anvendelseskode!$A:$A,0))</f>
        <v>Parcelhuse</v>
      </c>
      <c r="N675" s="1" t="str">
        <f ca="1">INDEX(Anvendelseskode!D:D,MATCH($E675,Anvendelseskode!$A:$A,0))</f>
        <v>Private husholdninger</v>
      </c>
      <c r="O675" s="1" t="str">
        <f ca="1">IFERROR(INDEX(SBi!$2:$2,MATCH(G675,SBi!$1:$1,1)),SBi!$K$2)</f>
        <v>1979-1998</v>
      </c>
      <c r="P675" s="1">
        <f ca="1">IFERROR(INDEX(SBi!$C$3:$K$28,MATCH(E675,SBi!$B$3:$B$28,0),MATCH(O675,SBi!$C$2:$K$2,0)),0)</f>
        <v>105.4</v>
      </c>
      <c r="Q675" s="19">
        <f t="shared" ca="1" si="138"/>
        <v>12.753400000000001</v>
      </c>
      <c r="R675" s="19" t="str">
        <f ca="1">IFERROR(INDEX(VpD!$2:$2,MATCH(G675,VpD!$1:$1,1)),VpD!$I$2)</f>
        <v>1979-1998</v>
      </c>
      <c r="S675" s="1">
        <f ca="1">IFERROR(INDEX(VpD!$C$3:$I$27,MATCH(E675,VpD!$B$3:$B$27,0),MATCH(R675,VpD!$C$2:$I$2,0)),0)</f>
        <v>90</v>
      </c>
      <c r="T675" s="19">
        <f t="shared" ca="1" si="139"/>
        <v>10.89</v>
      </c>
      <c r="U675" s="14" t="str">
        <f t="shared" ca="1" si="140"/>
        <v xml:space="preserve">713615.64 </v>
      </c>
      <c r="V675" s="14" t="str">
        <f t="shared" ca="1" si="141"/>
        <v>6168737.3</v>
      </c>
      <c r="W675" s="14" t="str">
        <f t="shared" ca="1" si="142"/>
        <v>POINT(713615.64 6168737.3)</v>
      </c>
      <c r="X675" s="14" t="str">
        <f>IFERROR(INDEX(BygningOmraade!B:B,MATCH(A675,BygningOmraade!A:A,0)),"")</f>
        <v/>
      </c>
    </row>
    <row r="676" spans="1:24" s="14" customFormat="1" x14ac:dyDescent="0.25">
      <c r="A676" s="14">
        <f t="shared" si="130"/>
        <v>676</v>
      </c>
      <c r="B676" s="14" t="str">
        <f t="shared" ca="1" si="131"/>
        <v>2499aff1-c4d5-4903-a1c5-04f3ea51432f</v>
      </c>
      <c r="C676" s="14" t="str">
        <f t="shared" ca="1" si="132"/>
        <v>0a3f507e-1bc5-32b8-e044-0003ba298018</v>
      </c>
      <c r="D676" s="14">
        <f t="shared" ca="1" si="133"/>
        <v>997160</v>
      </c>
      <c r="E676" s="1">
        <f t="shared" ca="1" si="134"/>
        <v>130</v>
      </c>
      <c r="F676" s="1">
        <f t="shared" ca="1" si="135"/>
        <v>91</v>
      </c>
      <c r="G676" s="1">
        <f t="shared" ca="1" si="136"/>
        <v>1967</v>
      </c>
      <c r="H676" s="1" t="str">
        <f ca="1">IFERROR(INDEX(Varmeinstallation!B:B,MATCH(INDIRECT($A$1&amp;"L"&amp;A676)*1,Varmeinstallation!A:A,0)),"Ingen varmeinstallationer")</f>
        <v>Elovne, elpaneler</v>
      </c>
      <c r="I676" s="1" t="str">
        <f ca="1">IFERROR(INDEX(Opvarmningsmiddel!B:B,MATCH(INDIRECT($A$1&amp;"M"&amp;A676)*1,Opvarmningsmiddel!A:A,0)),"")</f>
        <v>Elektricitet</v>
      </c>
      <c r="J676" s="1">
        <f t="shared" ca="1" si="137"/>
        <v>0</v>
      </c>
      <c r="K676" s="1" t="str">
        <f ca="1">IFERROR(INDEX(Relationstabel!$C$3:$K$10,MATCH(VALUE(INDIRECT($A$1&amp;"L"&amp;A676)),Relationstabel!$A$3:$A$10,0),MATCH(IFERROR(VALUE(INDIRECT($A$1&amp;"M"&amp;A676)),0),Relationstabel!$C$1:$K$1,0)),"Ingen varmeinstallationer")</f>
        <v>Elvarme</v>
      </c>
      <c r="L676" s="1" t="str">
        <f ca="1">INDEX(Anvendelseskode!B:B,MATCH($E676,Anvendelseskode!$A:$A,0))</f>
        <v>Række-, kæde-, dobbelthus (lodret adskillelse mellem enhederne)</v>
      </c>
      <c r="M676" s="1" t="str">
        <f ca="1">INDEX(Anvendelseskode!C:C,MATCH($E676,Anvendelseskode!$A:$A,0))</f>
        <v>Række-, kæde og dobbelthuse</v>
      </c>
      <c r="N676" s="1" t="str">
        <f ca="1">INDEX(Anvendelseskode!D:D,MATCH($E676,Anvendelseskode!$A:$A,0))</f>
        <v>Private husholdninger</v>
      </c>
      <c r="O676" s="1" t="str">
        <f ca="1">IFERROR(INDEX(SBi!$2:$2,MATCH(G676,SBi!$1:$1,1)),SBi!$K$2)</f>
        <v>1961-1972</v>
      </c>
      <c r="P676" s="1">
        <f ca="1">IFERROR(INDEX(SBi!$C$3:$K$28,MATCH(E676,SBi!$B$3:$B$28,0),MATCH(O676,SBi!$C$2:$K$2,0)),0)</f>
        <v>119.9</v>
      </c>
      <c r="Q676" s="19">
        <f t="shared" ca="1" si="138"/>
        <v>10.9109</v>
      </c>
      <c r="R676" s="19" t="str">
        <f ca="1">IFERROR(INDEX(VpD!$2:$2,MATCH(G676,VpD!$1:$1,1)),VpD!$I$2)</f>
        <v>1961-1972</v>
      </c>
      <c r="S676" s="1">
        <f ca="1">IFERROR(INDEX(VpD!$C$3:$I$27,MATCH(E676,VpD!$B$3:$B$27,0),MATCH(R676,VpD!$C$2:$I$2,0)),0)</f>
        <v>120</v>
      </c>
      <c r="T676" s="19">
        <f t="shared" ca="1" si="139"/>
        <v>10.92</v>
      </c>
      <c r="U676" s="14" t="str">
        <f t="shared" ca="1" si="140"/>
        <v xml:space="preserve">713759.7 </v>
      </c>
      <c r="V676" s="14" t="str">
        <f t="shared" ca="1" si="141"/>
        <v>6169261.75</v>
      </c>
      <c r="W676" s="14" t="str">
        <f t="shared" ca="1" si="142"/>
        <v>POINT(713759.7 6169261.75)</v>
      </c>
      <c r="X676" s="14" t="str">
        <f>IFERROR(INDEX(BygningOmraade!B:B,MATCH(A676,BygningOmraade!A:A,0)),"")</f>
        <v/>
      </c>
    </row>
    <row r="677" spans="1:24" s="14" customFormat="1" x14ac:dyDescent="0.25">
      <c r="A677" s="14">
        <f t="shared" si="130"/>
        <v>677</v>
      </c>
      <c r="B677" s="14" t="str">
        <f t="shared" ca="1" si="131"/>
        <v>24b52271-cf80-4d12-8fe4-66f286b26237</v>
      </c>
      <c r="C677" s="14" t="str">
        <f t="shared" ca="1" si="132"/>
        <v>0a3f507e-2224-32b8-e044-0003ba298018</v>
      </c>
      <c r="D677" s="14">
        <f t="shared" ca="1" si="133"/>
        <v>996055</v>
      </c>
      <c r="E677" s="1">
        <f t="shared" ca="1" si="134"/>
        <v>120</v>
      </c>
      <c r="F677" s="1">
        <f t="shared" ca="1" si="135"/>
        <v>112</v>
      </c>
      <c r="G677" s="1">
        <f t="shared" ca="1" si="136"/>
        <v>1986</v>
      </c>
      <c r="H677" s="1" t="str">
        <f ca="1">IFERROR(INDEX(Varmeinstallation!B:B,MATCH(INDIRECT($A$1&amp;"L"&amp;A677)*1,Varmeinstallation!A:A,0)),"Ingen varmeinstallationer")</f>
        <v>Varmepumpe</v>
      </c>
      <c r="I677" s="1" t="str">
        <f ca="1">IFERROR(INDEX(Opvarmningsmiddel!B:B,MATCH(INDIRECT($A$1&amp;"M"&amp;A677)*1,Opvarmningsmiddel!A:A,0)),"")</f>
        <v>Elektricitet</v>
      </c>
      <c r="J677" s="1">
        <f t="shared" ca="1" si="137"/>
        <v>0</v>
      </c>
      <c r="K677" s="1" t="str">
        <f ca="1">IFERROR(INDEX(Relationstabel!$C$3:$K$10,MATCH(VALUE(INDIRECT($A$1&amp;"L"&amp;A677)),Relationstabel!$A$3:$A$10,0),MATCH(IFERROR(VALUE(INDIRECT($A$1&amp;"M"&amp;A677)),0),Relationstabel!$C$1:$K$1,0)),"Ingen varmeinstallationer")</f>
        <v>Varmepumpe</v>
      </c>
      <c r="L677" s="1" t="str">
        <f ca="1">INDEX(Anvendelseskode!B:B,MATCH($E677,Anvendelseskode!$A:$A,0))</f>
        <v>Fritliggende enfamilieshus (parcelhus)</v>
      </c>
      <c r="M677" s="1" t="str">
        <f ca="1">INDEX(Anvendelseskode!C:C,MATCH($E677,Anvendelseskode!$A:$A,0))</f>
        <v>Parcelhuse</v>
      </c>
      <c r="N677" s="1" t="str">
        <f ca="1">INDEX(Anvendelseskode!D:D,MATCH($E677,Anvendelseskode!$A:$A,0))</f>
        <v>Private husholdninger</v>
      </c>
      <c r="O677" s="1" t="str">
        <f ca="1">IFERROR(INDEX(SBi!$2:$2,MATCH(G677,SBi!$1:$1,1)),SBi!$K$2)</f>
        <v>1979-1998</v>
      </c>
      <c r="P677" s="1">
        <f ca="1">IFERROR(INDEX(SBi!$C$3:$K$28,MATCH(E677,SBi!$B$3:$B$28,0),MATCH(O677,SBi!$C$2:$K$2,0)),0)</f>
        <v>105.4</v>
      </c>
      <c r="Q677" s="19">
        <f t="shared" ca="1" si="138"/>
        <v>11.804800000000002</v>
      </c>
      <c r="R677" s="19" t="str">
        <f ca="1">IFERROR(INDEX(VpD!$2:$2,MATCH(G677,VpD!$1:$1,1)),VpD!$I$2)</f>
        <v>1979-1998</v>
      </c>
      <c r="S677" s="1">
        <f ca="1">IFERROR(INDEX(VpD!$C$3:$I$27,MATCH(E677,VpD!$B$3:$B$27,0),MATCH(R677,VpD!$C$2:$I$2,0)),0)</f>
        <v>90</v>
      </c>
      <c r="T677" s="19">
        <f t="shared" ca="1" si="139"/>
        <v>10.08</v>
      </c>
      <c r="U677" s="14" t="str">
        <f t="shared" ca="1" si="140"/>
        <v xml:space="preserve">712509.79 </v>
      </c>
      <c r="V677" s="14" t="str">
        <f t="shared" ca="1" si="141"/>
        <v>6169191.71</v>
      </c>
      <c r="W677" s="14" t="str">
        <f t="shared" ca="1" si="142"/>
        <v>POINT(712509.79 6169191.71)</v>
      </c>
      <c r="X677" s="14" t="str">
        <f>IFERROR(INDEX(BygningOmraade!B:B,MATCH(A677,BygningOmraade!A:A,0)),"")</f>
        <v/>
      </c>
    </row>
    <row r="678" spans="1:24" s="14" customFormat="1" x14ac:dyDescent="0.25">
      <c r="A678" s="14">
        <f t="shared" si="130"/>
        <v>678</v>
      </c>
      <c r="B678" s="14" t="str">
        <f t="shared" ca="1" si="131"/>
        <v>24b5db3c-66a0-40fd-8266-158f211474c3</v>
      </c>
      <c r="C678" s="14" t="str">
        <f t="shared" ca="1" si="132"/>
        <v>0a3f507e-1f23-32b8-e044-0003ba298018</v>
      </c>
      <c r="D678" s="14">
        <f t="shared" ca="1" si="133"/>
        <v>994032</v>
      </c>
      <c r="E678" s="1">
        <f t="shared" ca="1" si="134"/>
        <v>120</v>
      </c>
      <c r="F678" s="1">
        <f t="shared" ca="1" si="135"/>
        <v>130</v>
      </c>
      <c r="G678" s="1">
        <f t="shared" ca="1" si="136"/>
        <v>1972</v>
      </c>
      <c r="H678" s="1" t="str">
        <f ca="1">IFERROR(INDEX(Varmeinstallation!B:B,MATCH(INDIRECT($A$1&amp;"L"&amp;A678)*1,Varmeinstallation!A:A,0)),"Ingen varmeinstallationer")</f>
        <v>Fjernvarme/blokvarme (radiatorsystemer eller varmluftanlæg)</v>
      </c>
      <c r="I678" s="1" t="str">
        <f ca="1">IFERROR(INDEX(Opvarmningsmiddel!B:B,MATCH(INDIRECT($A$1&amp;"M"&amp;A678)*1,Opvarmningsmiddel!A:A,0)),"")</f>
        <v/>
      </c>
      <c r="J678" s="1">
        <f t="shared" ca="1" si="137"/>
        <v>0</v>
      </c>
      <c r="K678" s="1" t="str">
        <f ca="1">IFERROR(INDEX(Relationstabel!$C$3:$K$10,MATCH(VALUE(INDIRECT($A$1&amp;"L"&amp;A678)),Relationstabel!$A$3:$A$10,0),MATCH(IFERROR(VALUE(INDIRECT($A$1&amp;"M"&amp;A678)),0),Relationstabel!$C$1:$K$1,0)),"Ingen varmeinstallationer")</f>
        <v>Fjernvarme/ Blokvarme</v>
      </c>
      <c r="L678" s="1" t="str">
        <f ca="1">INDEX(Anvendelseskode!B:B,MATCH($E678,Anvendelseskode!$A:$A,0))</f>
        <v>Fritliggende enfamilieshus (parcelhus)</v>
      </c>
      <c r="M678" s="1" t="str">
        <f ca="1">INDEX(Anvendelseskode!C:C,MATCH($E678,Anvendelseskode!$A:$A,0))</f>
        <v>Parcelhuse</v>
      </c>
      <c r="N678" s="1" t="str">
        <f ca="1">INDEX(Anvendelseskode!D:D,MATCH($E678,Anvendelseskode!$A:$A,0))</f>
        <v>Private husholdninger</v>
      </c>
      <c r="O678" s="1" t="str">
        <f ca="1">IFERROR(INDEX(SBi!$2:$2,MATCH(G678,SBi!$1:$1,1)),SBi!$K$2)</f>
        <v>1961-1972</v>
      </c>
      <c r="P678" s="1">
        <f ca="1">IFERROR(INDEX(SBi!$C$3:$K$28,MATCH(E678,SBi!$B$3:$B$28,0),MATCH(O678,SBi!$C$2:$K$2,0)),0)</f>
        <v>134.30000000000001</v>
      </c>
      <c r="Q678" s="19">
        <f t="shared" ca="1" si="138"/>
        <v>17.459</v>
      </c>
      <c r="R678" s="19" t="str">
        <f ca="1">IFERROR(INDEX(VpD!$2:$2,MATCH(G678,VpD!$1:$1,1)),VpD!$I$2)</f>
        <v>1961-1972</v>
      </c>
      <c r="S678" s="1">
        <f ca="1">IFERROR(INDEX(VpD!$C$3:$I$27,MATCH(E678,VpD!$B$3:$B$27,0),MATCH(R678,VpD!$C$2:$I$2,0)),0)</f>
        <v>143</v>
      </c>
      <c r="T678" s="19">
        <f t="shared" ca="1" si="139"/>
        <v>18.59</v>
      </c>
      <c r="U678" s="14" t="str">
        <f t="shared" ca="1" si="140"/>
        <v xml:space="preserve">711066.07 </v>
      </c>
      <c r="V678" s="14" t="str">
        <f t="shared" ca="1" si="141"/>
        <v>6172281.24</v>
      </c>
      <c r="W678" s="14" t="str">
        <f t="shared" ca="1" si="142"/>
        <v>POINT(711066.07 6172281.24)</v>
      </c>
      <c r="X678" s="14" t="str">
        <f>IFERROR(INDEX(BygningOmraade!B:B,MATCH(A678,BygningOmraade!A:A,0)),"")</f>
        <v/>
      </c>
    </row>
    <row r="679" spans="1:24" s="14" customFormat="1" x14ac:dyDescent="0.25">
      <c r="A679" s="14">
        <f t="shared" si="130"/>
        <v>679</v>
      </c>
      <c r="B679" s="14" t="str">
        <f t="shared" ca="1" si="131"/>
        <v>24b7ae53-ab42-49e0-9e31-016fe55fa107</v>
      </c>
      <c r="C679" s="14" t="str">
        <f t="shared" ca="1" si="132"/>
        <v>53ba2f34-5fe2-2505-e044-0003ba298018</v>
      </c>
      <c r="D679" s="14">
        <f t="shared" ca="1" si="133"/>
        <v>2702968</v>
      </c>
      <c r="E679" s="1">
        <f t="shared" ca="1" si="134"/>
        <v>130</v>
      </c>
      <c r="F679" s="1">
        <f t="shared" ca="1" si="135"/>
        <v>108</v>
      </c>
      <c r="G679" s="1">
        <f t="shared" ca="1" si="136"/>
        <v>2008</v>
      </c>
      <c r="H679" s="1" t="str">
        <f ca="1">IFERROR(INDEX(Varmeinstallation!B:B,MATCH(INDIRECT($A$1&amp;"L"&amp;A679)*1,Varmeinstallation!A:A,0)),"Ingen varmeinstallationer")</f>
        <v>Centralvarme fra eget anlæg, et-kammer fyr</v>
      </c>
      <c r="I679" s="1" t="str">
        <f ca="1">IFERROR(INDEX(Opvarmningsmiddel!B:B,MATCH(INDIRECT($A$1&amp;"M"&amp;A679)*1,Opvarmningsmiddel!A:A,0)),"")</f>
        <v>Naturgas</v>
      </c>
      <c r="J679" s="1">
        <f t="shared" ca="1" si="137"/>
        <v>90</v>
      </c>
      <c r="K679" s="1" t="str">
        <f ca="1">IFERROR(INDEX(Relationstabel!$C$3:$K$10,MATCH(VALUE(INDIRECT($A$1&amp;"L"&amp;A679)),Relationstabel!$A$3:$A$10,0),MATCH(IFERROR(VALUE(INDIRECT($A$1&amp;"M"&amp;A679)),0),Relationstabel!$C$1:$K$1,0)),"Ingen varmeinstallationer")</f>
        <v>Naturgas</v>
      </c>
      <c r="L679" s="1" t="str">
        <f ca="1">INDEX(Anvendelseskode!B:B,MATCH($E679,Anvendelseskode!$A:$A,0))</f>
        <v>Række-, kæde-, dobbelthus (lodret adskillelse mellem enhederne)</v>
      </c>
      <c r="M679" s="1" t="str">
        <f ca="1">INDEX(Anvendelseskode!C:C,MATCH($E679,Anvendelseskode!$A:$A,0))</f>
        <v>Række-, kæde og dobbelthuse</v>
      </c>
      <c r="N679" s="1" t="str">
        <f ca="1">INDEX(Anvendelseskode!D:D,MATCH($E679,Anvendelseskode!$A:$A,0))</f>
        <v>Private husholdninger</v>
      </c>
      <c r="O679" s="1" t="str">
        <f ca="1">IFERROR(INDEX(SBi!$2:$2,MATCH(G679,SBi!$1:$1,1)),SBi!$K$2)</f>
        <v>Efter 2006</v>
      </c>
      <c r="P679" s="1">
        <f ca="1">IFERROR(INDEX(SBi!$C$3:$K$28,MATCH(E679,SBi!$B$3:$B$28,0),MATCH(O679,SBi!$C$2:$K$2,0)),0)</f>
        <v>66.400000000000006</v>
      </c>
      <c r="Q679" s="19">
        <f t="shared" ca="1" si="138"/>
        <v>7.1712000000000007</v>
      </c>
      <c r="R679" s="19" t="str">
        <f ca="1">IFERROR(INDEX(VpD!$2:$2,MATCH(G679,VpD!$1:$1,1)),VpD!$I$2)</f>
        <v>&gt;1998</v>
      </c>
      <c r="S679" s="1">
        <f ca="1">IFERROR(INDEX(VpD!$C$3:$I$27,MATCH(E679,VpD!$B$3:$B$27,0),MATCH(R679,VpD!$C$2:$I$2,0)),0)</f>
        <v>65</v>
      </c>
      <c r="T679" s="19">
        <f t="shared" ca="1" si="139"/>
        <v>7.02</v>
      </c>
      <c r="U679" s="14" t="str">
        <f t="shared" ca="1" si="140"/>
        <v xml:space="preserve">712669.56 </v>
      </c>
      <c r="V679" s="14" t="str">
        <f t="shared" ca="1" si="141"/>
        <v>6168782.5</v>
      </c>
      <c r="W679" s="14" t="str">
        <f t="shared" ca="1" si="142"/>
        <v>POINT(712669.56 6168782.5)</v>
      </c>
      <c r="X679" s="14" t="str">
        <f>IFERROR(INDEX(BygningOmraade!B:B,MATCH(A679,BygningOmraade!A:A,0)),"")</f>
        <v/>
      </c>
    </row>
    <row r="680" spans="1:24" s="14" customFormat="1" x14ac:dyDescent="0.25">
      <c r="A680" s="14">
        <f t="shared" si="130"/>
        <v>680</v>
      </c>
      <c r="B680" s="14" t="str">
        <f t="shared" ca="1" si="131"/>
        <v>24d09097-d212-4050-8864-50aef8b4a5fa</v>
      </c>
      <c r="C680" s="14" t="str">
        <f t="shared" ca="1" si="132"/>
        <v>0a3f507e-1aec-32b8-e044-0003ba298018</v>
      </c>
      <c r="D680" s="14">
        <f t="shared" ca="1" si="133"/>
        <v>996271</v>
      </c>
      <c r="E680" s="1">
        <f t="shared" ca="1" si="134"/>
        <v>140</v>
      </c>
      <c r="F680" s="1">
        <f t="shared" ca="1" si="135"/>
        <v>816</v>
      </c>
      <c r="G680" s="1">
        <f t="shared" ca="1" si="136"/>
        <v>1965</v>
      </c>
      <c r="H680" s="1" t="str">
        <f ca="1">IFERROR(INDEX(Varmeinstallation!B:B,MATCH(INDIRECT($A$1&amp;"L"&amp;A680)*1,Varmeinstallation!A:A,0)),"Ingen varmeinstallationer")</f>
        <v>Fjernvarme/blokvarme (radiatorsystemer eller varmluftanlæg)</v>
      </c>
      <c r="I680" s="1" t="str">
        <f ca="1">IFERROR(INDEX(Opvarmningsmiddel!B:B,MATCH(INDIRECT($A$1&amp;"M"&amp;A680)*1,Opvarmningsmiddel!A:A,0)),"")</f>
        <v/>
      </c>
      <c r="J680" s="1">
        <f t="shared" ca="1" si="137"/>
        <v>0</v>
      </c>
      <c r="K680" s="1" t="str">
        <f ca="1">IFERROR(INDEX(Relationstabel!$C$3:$K$10,MATCH(VALUE(INDIRECT($A$1&amp;"L"&amp;A680)),Relationstabel!$A$3:$A$10,0),MATCH(IFERROR(VALUE(INDIRECT($A$1&amp;"M"&amp;A680)),0),Relationstabel!$C$1:$K$1,0)),"Ingen varmeinstallationer")</f>
        <v>Fjernvarme/ Blokvarme</v>
      </c>
      <c r="L680" s="1" t="str">
        <f ca="1">INDEX(Anvendelseskode!B:B,MATCH($E680,Anvendelseskode!$A:$A,0))</f>
        <v>Etageboligbebyggelse</v>
      </c>
      <c r="M680" s="1" t="str">
        <f ca="1">INDEX(Anvendelseskode!C:C,MATCH($E680,Anvendelseskode!$A:$A,0))</f>
        <v>Etageboligbebyggelse</v>
      </c>
      <c r="N680" s="1" t="str">
        <f ca="1">INDEX(Anvendelseskode!D:D,MATCH($E680,Anvendelseskode!$A:$A,0))</f>
        <v>Private husholdninger</v>
      </c>
      <c r="O680" s="1" t="str">
        <f ca="1">IFERROR(INDEX(SBi!$2:$2,MATCH(G680,SBi!$1:$1,1)),SBi!$K$2)</f>
        <v>1961-1972</v>
      </c>
      <c r="P680" s="1">
        <f ca="1">IFERROR(INDEX(SBi!$C$3:$K$28,MATCH(E680,SBi!$B$3:$B$28,0),MATCH(O680,SBi!$C$2:$K$2,0)),0)</f>
        <v>132.30000000000001</v>
      </c>
      <c r="Q680" s="19">
        <f t="shared" ca="1" si="138"/>
        <v>107.9568</v>
      </c>
      <c r="R680" s="19" t="str">
        <f ca="1">IFERROR(INDEX(VpD!$2:$2,MATCH(G680,VpD!$1:$1,1)),VpD!$I$2)</f>
        <v>1961-1972</v>
      </c>
      <c r="S680" s="1">
        <f ca="1">IFERROR(INDEX(VpD!$C$3:$I$27,MATCH(E680,VpD!$B$3:$B$27,0),MATCH(R680,VpD!$C$2:$I$2,0)),0)</f>
        <v>126</v>
      </c>
      <c r="T680" s="19">
        <f t="shared" ca="1" si="139"/>
        <v>102.816</v>
      </c>
      <c r="U680" s="14" t="str">
        <f t="shared" ca="1" si="140"/>
        <v xml:space="preserve">713052.43 </v>
      </c>
      <c r="V680" s="14" t="str">
        <f t="shared" ca="1" si="141"/>
        <v>6169245.53</v>
      </c>
      <c r="W680" s="14" t="str">
        <f t="shared" ca="1" si="142"/>
        <v>POINT(713052.43 6169245.53)</v>
      </c>
      <c r="X680" s="14" t="str">
        <f>IFERROR(INDEX(BygningOmraade!B:B,MATCH(A680,BygningOmraade!A:A,0)),"")</f>
        <v/>
      </c>
    </row>
    <row r="681" spans="1:24" s="14" customFormat="1" x14ac:dyDescent="0.25">
      <c r="A681" s="14">
        <f t="shared" si="130"/>
        <v>681</v>
      </c>
      <c r="B681" s="14" t="str">
        <f t="shared" ca="1" si="131"/>
        <v>24e0cdc6-2700-44a5-a87d-41ec44fe447d</v>
      </c>
      <c r="C681" s="14" t="str">
        <f t="shared" ca="1" si="132"/>
        <v>0a3f507e-18b8-32b8-e044-0003ba298018</v>
      </c>
      <c r="D681" s="14">
        <f t="shared" ca="1" si="133"/>
        <v>994136</v>
      </c>
      <c r="E681" s="1">
        <f t="shared" ca="1" si="134"/>
        <v>130</v>
      </c>
      <c r="F681" s="1">
        <f t="shared" ca="1" si="135"/>
        <v>107</v>
      </c>
      <c r="G681" s="1">
        <f t="shared" ca="1" si="136"/>
        <v>1986</v>
      </c>
      <c r="H681" s="1" t="str">
        <f ca="1">IFERROR(INDEX(Varmeinstallation!B:B,MATCH(INDIRECT($A$1&amp;"L"&amp;A681)*1,Varmeinstallation!A:A,0)),"Ingen varmeinstallationer")</f>
        <v>Fjernvarme/blokvarme (radiatorsystemer eller varmluftanlæg)</v>
      </c>
      <c r="I681" s="1" t="str">
        <f ca="1">IFERROR(INDEX(Opvarmningsmiddel!B:B,MATCH(INDIRECT($A$1&amp;"M"&amp;A681)*1,Opvarmningsmiddel!A:A,0)),"")</f>
        <v/>
      </c>
      <c r="J681" s="1">
        <f t="shared" ca="1" si="137"/>
        <v>0</v>
      </c>
      <c r="K681" s="1" t="str">
        <f ca="1">IFERROR(INDEX(Relationstabel!$C$3:$K$10,MATCH(VALUE(INDIRECT($A$1&amp;"L"&amp;A681)),Relationstabel!$A$3:$A$10,0),MATCH(IFERROR(VALUE(INDIRECT($A$1&amp;"M"&amp;A681)),0),Relationstabel!$C$1:$K$1,0)),"Ingen varmeinstallationer")</f>
        <v>Fjernvarme/ Blokvarme</v>
      </c>
      <c r="L681" s="1" t="str">
        <f ca="1">INDEX(Anvendelseskode!B:B,MATCH($E681,Anvendelseskode!$A:$A,0))</f>
        <v>Række-, kæde-, dobbelthus (lodret adskillelse mellem enhederne)</v>
      </c>
      <c r="M681" s="1" t="str">
        <f ca="1">INDEX(Anvendelseskode!C:C,MATCH($E681,Anvendelseskode!$A:$A,0))</f>
        <v>Række-, kæde og dobbelthuse</v>
      </c>
      <c r="N681" s="1" t="str">
        <f ca="1">INDEX(Anvendelseskode!D:D,MATCH($E681,Anvendelseskode!$A:$A,0))</f>
        <v>Private husholdninger</v>
      </c>
      <c r="O681" s="1" t="str">
        <f ca="1">IFERROR(INDEX(SBi!$2:$2,MATCH(G681,SBi!$1:$1,1)),SBi!$K$2)</f>
        <v>1979-1998</v>
      </c>
      <c r="P681" s="1">
        <f ca="1">IFERROR(INDEX(SBi!$C$3:$K$28,MATCH(E681,SBi!$B$3:$B$28,0),MATCH(O681,SBi!$C$2:$K$2,0)),0)</f>
        <v>96.8</v>
      </c>
      <c r="Q681" s="19">
        <f t="shared" ca="1" si="138"/>
        <v>10.3576</v>
      </c>
      <c r="R681" s="19" t="str">
        <f ca="1">IFERROR(INDEX(VpD!$2:$2,MATCH(G681,VpD!$1:$1,1)),VpD!$I$2)</f>
        <v>1979-1998</v>
      </c>
      <c r="S681" s="1">
        <f ca="1">IFERROR(INDEX(VpD!$C$3:$I$27,MATCH(E681,VpD!$B$3:$B$27,0),MATCH(R681,VpD!$C$2:$I$2,0)),0)</f>
        <v>74</v>
      </c>
      <c r="T681" s="19">
        <f t="shared" ca="1" si="139"/>
        <v>7.9180000000000001</v>
      </c>
      <c r="U681" s="14" t="str">
        <f t="shared" ca="1" si="140"/>
        <v xml:space="preserve">711431.54 </v>
      </c>
      <c r="V681" s="14" t="str">
        <f t="shared" ca="1" si="141"/>
        <v>6171779.35</v>
      </c>
      <c r="W681" s="14" t="str">
        <f t="shared" ca="1" si="142"/>
        <v>POINT(711431.54 6171779.35)</v>
      </c>
      <c r="X681" s="14" t="str">
        <f>IFERROR(INDEX(BygningOmraade!B:B,MATCH(A681,BygningOmraade!A:A,0)),"")</f>
        <v/>
      </c>
    </row>
    <row r="682" spans="1:24" s="14" customFormat="1" x14ac:dyDescent="0.25">
      <c r="A682" s="14">
        <f t="shared" si="130"/>
        <v>682</v>
      </c>
      <c r="B682" s="14" t="str">
        <f t="shared" ca="1" si="131"/>
        <v>24f52f14-96fb-4593-945c-0e8d44a730cc</v>
      </c>
      <c r="C682" s="14" t="str">
        <f t="shared" ca="1" si="132"/>
        <v>0a3f507e-1610-32b8-e044-0003ba298018</v>
      </c>
      <c r="D682" s="14">
        <f t="shared" ca="1" si="133"/>
        <v>994132</v>
      </c>
      <c r="E682" s="1">
        <f t="shared" ca="1" si="134"/>
        <v>120</v>
      </c>
      <c r="F682" s="1">
        <f t="shared" ca="1" si="135"/>
        <v>94</v>
      </c>
      <c r="G682" s="1">
        <f t="shared" ca="1" si="136"/>
        <v>1984</v>
      </c>
      <c r="H682" s="1" t="str">
        <f ca="1">IFERROR(INDEX(Varmeinstallation!B:B,MATCH(INDIRECT($A$1&amp;"L"&amp;A682)*1,Varmeinstallation!A:A,0)),"Ingen varmeinstallationer")</f>
        <v>Centralvarme fra eget anlæg, et-kammer fyr</v>
      </c>
      <c r="I682" s="1" t="str">
        <f ca="1">IFERROR(INDEX(Opvarmningsmiddel!B:B,MATCH(INDIRECT($A$1&amp;"M"&amp;A682)*1,Opvarmningsmiddel!A:A,0)),"")</f>
        <v>Naturgas</v>
      </c>
      <c r="J682" s="1">
        <f t="shared" ca="1" si="137"/>
        <v>0</v>
      </c>
      <c r="K682" s="1" t="str">
        <f ca="1">IFERROR(INDEX(Relationstabel!$C$3:$K$10,MATCH(VALUE(INDIRECT($A$1&amp;"L"&amp;A682)),Relationstabel!$A$3:$A$10,0),MATCH(IFERROR(VALUE(INDIRECT($A$1&amp;"M"&amp;A682)),0),Relationstabel!$C$1:$K$1,0)),"Ingen varmeinstallationer")</f>
        <v>Naturgas</v>
      </c>
      <c r="L682" s="1" t="str">
        <f ca="1">INDEX(Anvendelseskode!B:B,MATCH($E682,Anvendelseskode!$A:$A,0))</f>
        <v>Fritliggende enfamilieshus (parcelhus)</v>
      </c>
      <c r="M682" s="1" t="str">
        <f ca="1">INDEX(Anvendelseskode!C:C,MATCH($E682,Anvendelseskode!$A:$A,0))</f>
        <v>Parcelhuse</v>
      </c>
      <c r="N682" s="1" t="str">
        <f ca="1">INDEX(Anvendelseskode!D:D,MATCH($E682,Anvendelseskode!$A:$A,0))</f>
        <v>Private husholdninger</v>
      </c>
      <c r="O682" s="1" t="str">
        <f ca="1">IFERROR(INDEX(SBi!$2:$2,MATCH(G682,SBi!$1:$1,1)),SBi!$K$2)</f>
        <v>1979-1998</v>
      </c>
      <c r="P682" s="1">
        <f ca="1">IFERROR(INDEX(SBi!$C$3:$K$28,MATCH(E682,SBi!$B$3:$B$28,0),MATCH(O682,SBi!$C$2:$K$2,0)),0)</f>
        <v>105.4</v>
      </c>
      <c r="Q682" s="19">
        <f t="shared" ca="1" si="138"/>
        <v>9.9076000000000004</v>
      </c>
      <c r="R682" s="19" t="str">
        <f ca="1">IFERROR(INDEX(VpD!$2:$2,MATCH(G682,VpD!$1:$1,1)),VpD!$I$2)</f>
        <v>1979-1998</v>
      </c>
      <c r="S682" s="1">
        <f ca="1">IFERROR(INDEX(VpD!$C$3:$I$27,MATCH(E682,VpD!$B$3:$B$27,0),MATCH(R682,VpD!$C$2:$I$2,0)),0)</f>
        <v>90</v>
      </c>
      <c r="T682" s="19">
        <f t="shared" ca="1" si="139"/>
        <v>8.4600000000000009</v>
      </c>
      <c r="U682" s="14" t="str">
        <f t="shared" ca="1" si="140"/>
        <v xml:space="preserve">711471.19 </v>
      </c>
      <c r="V682" s="14" t="str">
        <f t="shared" ca="1" si="141"/>
        <v>6170867.22</v>
      </c>
      <c r="W682" s="14" t="str">
        <f t="shared" ca="1" si="142"/>
        <v>POINT(711471.19 6170867.22)</v>
      </c>
      <c r="X682" s="14" t="str">
        <f>IFERROR(INDEX(BygningOmraade!B:B,MATCH(A682,BygningOmraade!A:A,0)),"")</f>
        <v/>
      </c>
    </row>
    <row r="683" spans="1:24" s="14" customFormat="1" x14ac:dyDescent="0.25">
      <c r="A683" s="14">
        <f t="shared" si="130"/>
        <v>683</v>
      </c>
      <c r="B683" s="14" t="str">
        <f t="shared" ca="1" si="131"/>
        <v>250b9fc3-b529-4465-a015-f409689c9af3</v>
      </c>
      <c r="C683" s="14" t="str">
        <f t="shared" ca="1" si="132"/>
        <v>0a3f507e-2286-32b8-e044-0003ba298018</v>
      </c>
      <c r="D683" s="14">
        <f t="shared" ca="1" si="133"/>
        <v>995561</v>
      </c>
      <c r="E683" s="1">
        <f t="shared" ca="1" si="134"/>
        <v>120</v>
      </c>
      <c r="F683" s="1">
        <f t="shared" ca="1" si="135"/>
        <v>143</v>
      </c>
      <c r="G683" s="1">
        <f t="shared" ca="1" si="136"/>
        <v>1969</v>
      </c>
      <c r="H683" s="1" t="str">
        <f ca="1">IFERROR(INDEX(Varmeinstallation!B:B,MATCH(INDIRECT($A$1&amp;"L"&amp;A683)*1,Varmeinstallation!A:A,0)),"Ingen varmeinstallationer")</f>
        <v>Centralvarme fra eget anlæg, et-kammer fyr</v>
      </c>
      <c r="I683" s="1" t="str">
        <f ca="1">IFERROR(INDEX(Opvarmningsmiddel!B:B,MATCH(INDIRECT($A$1&amp;"M"&amp;A683)*1,Opvarmningsmiddel!A:A,0)),"")</f>
        <v>Naturgas</v>
      </c>
      <c r="J683" s="1">
        <f t="shared" ca="1" si="137"/>
        <v>90</v>
      </c>
      <c r="K683" s="1" t="str">
        <f ca="1">IFERROR(INDEX(Relationstabel!$C$3:$K$10,MATCH(VALUE(INDIRECT($A$1&amp;"L"&amp;A683)),Relationstabel!$A$3:$A$10,0),MATCH(IFERROR(VALUE(INDIRECT($A$1&amp;"M"&amp;A683)),0),Relationstabel!$C$1:$K$1,0)),"Ingen varmeinstallationer")</f>
        <v>Naturgas</v>
      </c>
      <c r="L683" s="1" t="str">
        <f ca="1">INDEX(Anvendelseskode!B:B,MATCH($E683,Anvendelseskode!$A:$A,0))</f>
        <v>Fritliggende enfamilieshus (parcelhus)</v>
      </c>
      <c r="M683" s="1" t="str">
        <f ca="1">INDEX(Anvendelseskode!C:C,MATCH($E683,Anvendelseskode!$A:$A,0))</f>
        <v>Parcelhuse</v>
      </c>
      <c r="N683" s="1" t="str">
        <f ca="1">INDEX(Anvendelseskode!D:D,MATCH($E683,Anvendelseskode!$A:$A,0))</f>
        <v>Private husholdninger</v>
      </c>
      <c r="O683" s="1" t="str">
        <f ca="1">IFERROR(INDEX(SBi!$2:$2,MATCH(G683,SBi!$1:$1,1)),SBi!$K$2)</f>
        <v>1961-1972</v>
      </c>
      <c r="P683" s="1">
        <f ca="1">IFERROR(INDEX(SBi!$C$3:$K$28,MATCH(E683,SBi!$B$3:$B$28,0),MATCH(O683,SBi!$C$2:$K$2,0)),0)</f>
        <v>134.30000000000001</v>
      </c>
      <c r="Q683" s="19">
        <f t="shared" ca="1" si="138"/>
        <v>19.204900000000002</v>
      </c>
      <c r="R683" s="19" t="str">
        <f ca="1">IFERROR(INDEX(VpD!$2:$2,MATCH(G683,VpD!$1:$1,1)),VpD!$I$2)</f>
        <v>1961-1972</v>
      </c>
      <c r="S683" s="1">
        <f ca="1">IFERROR(INDEX(VpD!$C$3:$I$27,MATCH(E683,VpD!$B$3:$B$27,0),MATCH(R683,VpD!$C$2:$I$2,0)),0)</f>
        <v>143</v>
      </c>
      <c r="T683" s="19">
        <f t="shared" ca="1" si="139"/>
        <v>20.449000000000002</v>
      </c>
      <c r="U683" s="14" t="str">
        <f t="shared" ca="1" si="140"/>
        <v xml:space="preserve">711889.45 </v>
      </c>
      <c r="V683" s="14" t="str">
        <f t="shared" ca="1" si="141"/>
        <v>6171829.98</v>
      </c>
      <c r="W683" s="14" t="str">
        <f t="shared" ca="1" si="142"/>
        <v>POINT(711889.45 6171829.98)</v>
      </c>
      <c r="X683" s="14" t="str">
        <f>IFERROR(INDEX(BygningOmraade!B:B,MATCH(A683,BygningOmraade!A:A,0)),"")</f>
        <v/>
      </c>
    </row>
    <row r="684" spans="1:24" s="14" customFormat="1" x14ac:dyDescent="0.25">
      <c r="A684" s="14">
        <f t="shared" si="130"/>
        <v>684</v>
      </c>
      <c r="B684" s="14" t="str">
        <f t="shared" ca="1" si="131"/>
        <v>2518f950-4462-458f-af2a-129346dfa4a8</v>
      </c>
      <c r="C684" s="14" t="str">
        <f t="shared" ca="1" si="132"/>
        <v>0a3f507e-184b-32b8-e044-0003ba298018</v>
      </c>
      <c r="D684" s="14">
        <f t="shared" ca="1" si="133"/>
        <v>996840</v>
      </c>
      <c r="E684" s="1">
        <f t="shared" ca="1" si="134"/>
        <v>130</v>
      </c>
      <c r="F684" s="1">
        <f t="shared" ca="1" si="135"/>
        <v>109</v>
      </c>
      <c r="G684" s="1">
        <f t="shared" ca="1" si="136"/>
        <v>1978</v>
      </c>
      <c r="H684" s="1" t="str">
        <f ca="1">IFERROR(INDEX(Varmeinstallation!B:B,MATCH(INDIRECT($A$1&amp;"L"&amp;A684)*1,Varmeinstallation!A:A,0)),"Ingen varmeinstallationer")</f>
        <v>Fjernvarme/blokvarme (radiatorsystemer eller varmluftanlæg)</v>
      </c>
      <c r="I684" s="1" t="str">
        <f ca="1">IFERROR(INDEX(Opvarmningsmiddel!B:B,MATCH(INDIRECT($A$1&amp;"M"&amp;A684)*1,Opvarmningsmiddel!A:A,0)),"")</f>
        <v/>
      </c>
      <c r="J684" s="1">
        <f t="shared" ca="1" si="137"/>
        <v>0</v>
      </c>
      <c r="K684" s="1" t="str">
        <f ca="1">IFERROR(INDEX(Relationstabel!$C$3:$K$10,MATCH(VALUE(INDIRECT($A$1&amp;"L"&amp;A684)),Relationstabel!$A$3:$A$10,0),MATCH(IFERROR(VALUE(INDIRECT($A$1&amp;"M"&amp;A684)),0),Relationstabel!$C$1:$K$1,0)),"Ingen varmeinstallationer")</f>
        <v>Fjernvarme/ Blokvarme</v>
      </c>
      <c r="L684" s="1" t="str">
        <f ca="1">INDEX(Anvendelseskode!B:B,MATCH($E684,Anvendelseskode!$A:$A,0))</f>
        <v>Række-, kæde-, dobbelthus (lodret adskillelse mellem enhederne)</v>
      </c>
      <c r="M684" s="1" t="str">
        <f ca="1">INDEX(Anvendelseskode!C:C,MATCH($E684,Anvendelseskode!$A:$A,0))</f>
        <v>Række-, kæde og dobbelthuse</v>
      </c>
      <c r="N684" s="1" t="str">
        <f ca="1">INDEX(Anvendelseskode!D:D,MATCH($E684,Anvendelseskode!$A:$A,0))</f>
        <v>Private husholdninger</v>
      </c>
      <c r="O684" s="1" t="str">
        <f ca="1">IFERROR(INDEX(SBi!$2:$2,MATCH(G684,SBi!$1:$1,1)),SBi!$K$2)</f>
        <v>1973-1978</v>
      </c>
      <c r="P684" s="1">
        <f ca="1">IFERROR(INDEX(SBi!$C$3:$K$28,MATCH(E684,SBi!$B$3:$B$28,0),MATCH(O684,SBi!$C$2:$K$2,0)),0)</f>
        <v>112.6</v>
      </c>
      <c r="Q684" s="19">
        <f t="shared" ca="1" si="138"/>
        <v>12.273399999999999</v>
      </c>
      <c r="R684" s="19" t="str">
        <f ca="1">IFERROR(INDEX(VpD!$2:$2,MATCH(G684,VpD!$1:$1,1)),VpD!$I$2)</f>
        <v>1973-1978</v>
      </c>
      <c r="S684" s="1">
        <f ca="1">IFERROR(INDEX(VpD!$C$3:$I$27,MATCH(E684,VpD!$B$3:$B$27,0),MATCH(R684,VpD!$C$2:$I$2,0)),0)</f>
        <v>98</v>
      </c>
      <c r="T684" s="19">
        <f t="shared" ca="1" si="139"/>
        <v>10.682</v>
      </c>
      <c r="U684" s="14" t="str">
        <f t="shared" ca="1" si="140"/>
        <v xml:space="preserve">713444.37 </v>
      </c>
      <c r="V684" s="14" t="str">
        <f t="shared" ca="1" si="141"/>
        <v>6169659.25</v>
      </c>
      <c r="W684" s="14" t="str">
        <f t="shared" ca="1" si="142"/>
        <v>POINT(713444.37 6169659.25)</v>
      </c>
      <c r="X684" s="14" t="str">
        <f>IFERROR(INDEX(BygningOmraade!B:B,MATCH(A684,BygningOmraade!A:A,0)),"")</f>
        <v/>
      </c>
    </row>
    <row r="685" spans="1:24" s="14" customFormat="1" x14ac:dyDescent="0.25">
      <c r="A685" s="14">
        <f t="shared" si="130"/>
        <v>685</v>
      </c>
      <c r="B685" s="14" t="str">
        <f t="shared" ca="1" si="131"/>
        <v>25226bce-10e5-4769-8e92-eea5f59da1a3</v>
      </c>
      <c r="C685" s="14" t="str">
        <f t="shared" ca="1" si="132"/>
        <v>0a3f507e-1c84-32b8-e044-0003ba298018</v>
      </c>
      <c r="D685" s="14">
        <f t="shared" ca="1" si="133"/>
        <v>995624</v>
      </c>
      <c r="E685" s="1">
        <f t="shared" ca="1" si="134"/>
        <v>120</v>
      </c>
      <c r="F685" s="1">
        <f t="shared" ca="1" si="135"/>
        <v>83</v>
      </c>
      <c r="G685" s="1">
        <f t="shared" ca="1" si="136"/>
        <v>1977</v>
      </c>
      <c r="H685" s="1" t="str">
        <f ca="1">IFERROR(INDEX(Varmeinstallation!B:B,MATCH(INDIRECT($A$1&amp;"L"&amp;A685)*1,Varmeinstallation!A:A,0)),"Ingen varmeinstallationer")</f>
        <v>Centralvarme fra eget anlæg, et-kammer fyr</v>
      </c>
      <c r="I685" s="1" t="str">
        <f ca="1">IFERROR(INDEX(Opvarmningsmiddel!B:B,MATCH(INDIRECT($A$1&amp;"M"&amp;A685)*1,Opvarmningsmiddel!A:A,0)),"")</f>
        <v>Naturgas</v>
      </c>
      <c r="J685" s="1">
        <f t="shared" ca="1" si="137"/>
        <v>0</v>
      </c>
      <c r="K685" s="1" t="str">
        <f ca="1">IFERROR(INDEX(Relationstabel!$C$3:$K$10,MATCH(VALUE(INDIRECT($A$1&amp;"L"&amp;A685)),Relationstabel!$A$3:$A$10,0),MATCH(IFERROR(VALUE(INDIRECT($A$1&amp;"M"&amp;A685)),0),Relationstabel!$C$1:$K$1,0)),"Ingen varmeinstallationer")</f>
        <v>Naturgas</v>
      </c>
      <c r="L685" s="1" t="str">
        <f ca="1">INDEX(Anvendelseskode!B:B,MATCH($E685,Anvendelseskode!$A:$A,0))</f>
        <v>Fritliggende enfamilieshus (parcelhus)</v>
      </c>
      <c r="M685" s="1" t="str">
        <f ca="1">INDEX(Anvendelseskode!C:C,MATCH($E685,Anvendelseskode!$A:$A,0))</f>
        <v>Parcelhuse</v>
      </c>
      <c r="N685" s="1" t="str">
        <f ca="1">INDEX(Anvendelseskode!D:D,MATCH($E685,Anvendelseskode!$A:$A,0))</f>
        <v>Private husholdninger</v>
      </c>
      <c r="O685" s="1" t="str">
        <f ca="1">IFERROR(INDEX(SBi!$2:$2,MATCH(G685,SBi!$1:$1,1)),SBi!$K$2)</f>
        <v>1973-1978</v>
      </c>
      <c r="P685" s="1">
        <f ca="1">IFERROR(INDEX(SBi!$C$3:$K$28,MATCH(E685,SBi!$B$3:$B$28,0),MATCH(O685,SBi!$C$2:$K$2,0)),0)</f>
        <v>119.8</v>
      </c>
      <c r="Q685" s="19">
        <f t="shared" ca="1" si="138"/>
        <v>9.9434000000000005</v>
      </c>
      <c r="R685" s="19" t="str">
        <f ca="1">IFERROR(INDEX(VpD!$2:$2,MATCH(G685,VpD!$1:$1,1)),VpD!$I$2)</f>
        <v>1973-1978</v>
      </c>
      <c r="S685" s="1">
        <f ca="1">IFERROR(INDEX(VpD!$C$3:$I$27,MATCH(E685,VpD!$B$3:$B$27,0),MATCH(R685,VpD!$C$2:$I$2,0)),0)</f>
        <v>117</v>
      </c>
      <c r="T685" s="19">
        <f t="shared" ca="1" si="139"/>
        <v>9.7110000000000003</v>
      </c>
      <c r="U685" s="14" t="str">
        <f t="shared" ca="1" si="140"/>
        <v xml:space="preserve">712393.36 </v>
      </c>
      <c r="V685" s="14" t="str">
        <f t="shared" ca="1" si="141"/>
        <v>6169278.69</v>
      </c>
      <c r="W685" s="14" t="str">
        <f t="shared" ca="1" si="142"/>
        <v>POINT(712393.36 6169278.69)</v>
      </c>
      <c r="X685" s="14" t="str">
        <f>IFERROR(INDEX(BygningOmraade!B:B,MATCH(A685,BygningOmraade!A:A,0)),"")</f>
        <v/>
      </c>
    </row>
    <row r="686" spans="1:24" s="14" customFormat="1" x14ac:dyDescent="0.25">
      <c r="A686" s="14">
        <f t="shared" si="130"/>
        <v>686</v>
      </c>
      <c r="B686" s="14" t="str">
        <f t="shared" ca="1" si="131"/>
        <v>252b78c6-3cfd-4422-855a-c7ccc391348b</v>
      </c>
      <c r="C686" s="14" t="str">
        <f t="shared" ca="1" si="132"/>
        <v>0a3f507e-22b1-32b8-e044-0003ba298018</v>
      </c>
      <c r="D686" s="14">
        <f t="shared" ca="1" si="133"/>
        <v>995862</v>
      </c>
      <c r="E686" s="1">
        <f t="shared" ca="1" si="134"/>
        <v>130</v>
      </c>
      <c r="F686" s="1">
        <f t="shared" ca="1" si="135"/>
        <v>107</v>
      </c>
      <c r="G686" s="1">
        <f t="shared" ca="1" si="136"/>
        <v>1983</v>
      </c>
      <c r="H686" s="1" t="str">
        <f ca="1">IFERROR(INDEX(Varmeinstallation!B:B,MATCH(INDIRECT($A$1&amp;"L"&amp;A686)*1,Varmeinstallation!A:A,0)),"Ingen varmeinstallationer")</f>
        <v>Fjernvarme/blokvarme (radiatorsystemer eller varmluftanlæg)</v>
      </c>
      <c r="I686" s="1" t="str">
        <f ca="1">IFERROR(INDEX(Opvarmningsmiddel!B:B,MATCH(INDIRECT($A$1&amp;"M"&amp;A686)*1,Opvarmningsmiddel!A:A,0)),"")</f>
        <v/>
      </c>
      <c r="J686" s="1">
        <f t="shared" ca="1" si="137"/>
        <v>2</v>
      </c>
      <c r="K686" s="1" t="str">
        <f ca="1">IFERROR(INDEX(Relationstabel!$C$3:$K$10,MATCH(VALUE(INDIRECT($A$1&amp;"L"&amp;A686)),Relationstabel!$A$3:$A$10,0),MATCH(IFERROR(VALUE(INDIRECT($A$1&amp;"M"&amp;A686)),0),Relationstabel!$C$1:$K$1,0)),"Ingen varmeinstallationer")</f>
        <v>Fjernvarme/ Blokvarme</v>
      </c>
      <c r="L686" s="1" t="str">
        <f ca="1">INDEX(Anvendelseskode!B:B,MATCH($E686,Anvendelseskode!$A:$A,0))</f>
        <v>Række-, kæde-, dobbelthus (lodret adskillelse mellem enhederne)</v>
      </c>
      <c r="M686" s="1" t="str">
        <f ca="1">INDEX(Anvendelseskode!C:C,MATCH($E686,Anvendelseskode!$A:$A,0))</f>
        <v>Række-, kæde og dobbelthuse</v>
      </c>
      <c r="N686" s="1" t="str">
        <f ca="1">INDEX(Anvendelseskode!D:D,MATCH($E686,Anvendelseskode!$A:$A,0))</f>
        <v>Private husholdninger</v>
      </c>
      <c r="O686" s="1" t="str">
        <f ca="1">IFERROR(INDEX(SBi!$2:$2,MATCH(G686,SBi!$1:$1,1)),SBi!$K$2)</f>
        <v>1979-1998</v>
      </c>
      <c r="P686" s="1">
        <f ca="1">IFERROR(INDEX(SBi!$C$3:$K$28,MATCH(E686,SBi!$B$3:$B$28,0),MATCH(O686,SBi!$C$2:$K$2,0)),0)</f>
        <v>96.8</v>
      </c>
      <c r="Q686" s="19">
        <f t="shared" ca="1" si="138"/>
        <v>10.3576</v>
      </c>
      <c r="R686" s="19" t="str">
        <f ca="1">IFERROR(INDEX(VpD!$2:$2,MATCH(G686,VpD!$1:$1,1)),VpD!$I$2)</f>
        <v>1979-1998</v>
      </c>
      <c r="S686" s="1">
        <f ca="1">IFERROR(INDEX(VpD!$C$3:$I$27,MATCH(E686,VpD!$B$3:$B$27,0),MATCH(R686,VpD!$C$2:$I$2,0)),0)</f>
        <v>74</v>
      </c>
      <c r="T686" s="19">
        <f t="shared" ca="1" si="139"/>
        <v>7.9180000000000001</v>
      </c>
      <c r="U686" s="14" t="str">
        <f t="shared" ca="1" si="140"/>
        <v xml:space="preserve">712021.25 </v>
      </c>
      <c r="V686" s="14" t="str">
        <f t="shared" ca="1" si="141"/>
        <v>6171930.38</v>
      </c>
      <c r="W686" s="14" t="str">
        <f t="shared" ca="1" si="142"/>
        <v>POINT(712021.25 6171930.38)</v>
      </c>
      <c r="X686" s="14" t="str">
        <f>IFERROR(INDEX(BygningOmraade!B:B,MATCH(A686,BygningOmraade!A:A,0)),"")</f>
        <v/>
      </c>
    </row>
    <row r="687" spans="1:24" s="14" customFormat="1" x14ac:dyDescent="0.25">
      <c r="A687" s="14">
        <f t="shared" si="130"/>
        <v>687</v>
      </c>
      <c r="B687" s="14" t="str">
        <f t="shared" ca="1" si="131"/>
        <v>254e705e-1ee8-4f55-8705-b1e32f4f0119</v>
      </c>
      <c r="C687" s="14" t="str">
        <f t="shared" ca="1" si="132"/>
        <v>0a3f507e-1e69-32b8-e044-0003ba298018</v>
      </c>
      <c r="D687" s="14">
        <f t="shared" ca="1" si="133"/>
        <v>994435</v>
      </c>
      <c r="E687" s="1">
        <f t="shared" ca="1" si="134"/>
        <v>120</v>
      </c>
      <c r="F687" s="1">
        <f t="shared" ca="1" si="135"/>
        <v>143</v>
      </c>
      <c r="G687" s="1">
        <f t="shared" ca="1" si="136"/>
        <v>1981</v>
      </c>
      <c r="H687" s="1" t="str">
        <f ca="1">IFERROR(INDEX(Varmeinstallation!B:B,MATCH(INDIRECT($A$1&amp;"L"&amp;A687)*1,Varmeinstallation!A:A,0)),"Ingen varmeinstallationer")</f>
        <v>Varmepumpe</v>
      </c>
      <c r="I687" s="1" t="str">
        <f ca="1">IFERROR(INDEX(Opvarmningsmiddel!B:B,MATCH(INDIRECT($A$1&amp;"M"&amp;A687)*1,Opvarmningsmiddel!A:A,0)),"")</f>
        <v>Elektricitet</v>
      </c>
      <c r="J687" s="1">
        <f t="shared" ca="1" si="137"/>
        <v>0</v>
      </c>
      <c r="K687" s="1" t="str">
        <f ca="1">IFERROR(INDEX(Relationstabel!$C$3:$K$10,MATCH(VALUE(INDIRECT($A$1&amp;"L"&amp;A687)),Relationstabel!$A$3:$A$10,0),MATCH(IFERROR(VALUE(INDIRECT($A$1&amp;"M"&amp;A687)),0),Relationstabel!$C$1:$K$1,0)),"Ingen varmeinstallationer")</f>
        <v>Varmepumpe</v>
      </c>
      <c r="L687" s="1" t="str">
        <f ca="1">INDEX(Anvendelseskode!B:B,MATCH($E687,Anvendelseskode!$A:$A,0))</f>
        <v>Fritliggende enfamilieshus (parcelhus)</v>
      </c>
      <c r="M687" s="1" t="str">
        <f ca="1">INDEX(Anvendelseskode!C:C,MATCH($E687,Anvendelseskode!$A:$A,0))</f>
        <v>Parcelhuse</v>
      </c>
      <c r="N687" s="1" t="str">
        <f ca="1">INDEX(Anvendelseskode!D:D,MATCH($E687,Anvendelseskode!$A:$A,0))</f>
        <v>Private husholdninger</v>
      </c>
      <c r="O687" s="1" t="str">
        <f ca="1">IFERROR(INDEX(SBi!$2:$2,MATCH(G687,SBi!$1:$1,1)),SBi!$K$2)</f>
        <v>1979-1998</v>
      </c>
      <c r="P687" s="1">
        <f ca="1">IFERROR(INDEX(SBi!$C$3:$K$28,MATCH(E687,SBi!$B$3:$B$28,0),MATCH(O687,SBi!$C$2:$K$2,0)),0)</f>
        <v>105.4</v>
      </c>
      <c r="Q687" s="19">
        <f t="shared" ca="1" si="138"/>
        <v>15.0722</v>
      </c>
      <c r="R687" s="19" t="str">
        <f ca="1">IFERROR(INDEX(VpD!$2:$2,MATCH(G687,VpD!$1:$1,1)),VpD!$I$2)</f>
        <v>1979-1998</v>
      </c>
      <c r="S687" s="1">
        <f ca="1">IFERROR(INDEX(VpD!$C$3:$I$27,MATCH(E687,VpD!$B$3:$B$27,0),MATCH(R687,VpD!$C$2:$I$2,0)),0)</f>
        <v>90</v>
      </c>
      <c r="T687" s="19">
        <f t="shared" ca="1" si="139"/>
        <v>12.87</v>
      </c>
      <c r="U687" s="14" t="str">
        <f t="shared" ca="1" si="140"/>
        <v xml:space="preserve">711545.16 </v>
      </c>
      <c r="V687" s="14" t="str">
        <f t="shared" ca="1" si="141"/>
        <v>6171892.51</v>
      </c>
      <c r="W687" s="14" t="str">
        <f t="shared" ca="1" si="142"/>
        <v>POINT(711545.16 6171892.51)</v>
      </c>
      <c r="X687" s="14" t="str">
        <f>IFERROR(INDEX(BygningOmraade!B:B,MATCH(A687,BygningOmraade!A:A,0)),"")</f>
        <v/>
      </c>
    </row>
    <row r="688" spans="1:24" s="14" customFormat="1" x14ac:dyDescent="0.25">
      <c r="A688" s="14">
        <f t="shared" si="130"/>
        <v>688</v>
      </c>
      <c r="B688" s="14" t="str">
        <f t="shared" ca="1" si="131"/>
        <v>2556b175-22e6-46a9-963e-df04381ea853</v>
      </c>
      <c r="C688" s="14" t="str">
        <f t="shared" ca="1" si="132"/>
        <v>0a3f507e-21df-32b8-e044-0003ba298018</v>
      </c>
      <c r="D688" s="14">
        <f t="shared" ca="1" si="133"/>
        <v>996482</v>
      </c>
      <c r="E688" s="1">
        <f t="shared" ca="1" si="134"/>
        <v>120</v>
      </c>
      <c r="F688" s="1">
        <f t="shared" ca="1" si="135"/>
        <v>189</v>
      </c>
      <c r="G688" s="1">
        <f t="shared" ca="1" si="136"/>
        <v>1971</v>
      </c>
      <c r="H688" s="1" t="str">
        <f ca="1">IFERROR(INDEX(Varmeinstallation!B:B,MATCH(INDIRECT($A$1&amp;"L"&amp;A688)*1,Varmeinstallation!A:A,0)),"Ingen varmeinstallationer")</f>
        <v>Varmepumpe</v>
      </c>
      <c r="I688" s="1" t="str">
        <f ca="1">IFERROR(INDEX(Opvarmningsmiddel!B:B,MATCH(INDIRECT($A$1&amp;"M"&amp;A688)*1,Opvarmningsmiddel!A:A,0)),"")</f>
        <v>Elektricitet</v>
      </c>
      <c r="J688" s="1">
        <f t="shared" ca="1" si="137"/>
        <v>0</v>
      </c>
      <c r="K688" s="1" t="str">
        <f ca="1">IFERROR(INDEX(Relationstabel!$C$3:$K$10,MATCH(VALUE(INDIRECT($A$1&amp;"L"&amp;A688)),Relationstabel!$A$3:$A$10,0),MATCH(IFERROR(VALUE(INDIRECT($A$1&amp;"M"&amp;A688)),0),Relationstabel!$C$1:$K$1,0)),"Ingen varmeinstallationer")</f>
        <v>Varmepumpe</v>
      </c>
      <c r="L688" s="1" t="str">
        <f ca="1">INDEX(Anvendelseskode!B:B,MATCH($E688,Anvendelseskode!$A:$A,0))</f>
        <v>Fritliggende enfamilieshus (parcelhus)</v>
      </c>
      <c r="M688" s="1" t="str">
        <f ca="1">INDEX(Anvendelseskode!C:C,MATCH($E688,Anvendelseskode!$A:$A,0))</f>
        <v>Parcelhuse</v>
      </c>
      <c r="N688" s="1" t="str">
        <f ca="1">INDEX(Anvendelseskode!D:D,MATCH($E688,Anvendelseskode!$A:$A,0))</f>
        <v>Private husholdninger</v>
      </c>
      <c r="O688" s="1" t="str">
        <f ca="1">IFERROR(INDEX(SBi!$2:$2,MATCH(G688,SBi!$1:$1,1)),SBi!$K$2)</f>
        <v>1961-1972</v>
      </c>
      <c r="P688" s="1">
        <f ca="1">IFERROR(INDEX(SBi!$C$3:$K$28,MATCH(E688,SBi!$B$3:$B$28,0),MATCH(O688,SBi!$C$2:$K$2,0)),0)</f>
        <v>134.30000000000001</v>
      </c>
      <c r="Q688" s="19">
        <f t="shared" ca="1" si="138"/>
        <v>25.3827</v>
      </c>
      <c r="R688" s="19" t="str">
        <f ca="1">IFERROR(INDEX(VpD!$2:$2,MATCH(G688,VpD!$1:$1,1)),VpD!$I$2)</f>
        <v>1961-1972</v>
      </c>
      <c r="S688" s="1">
        <f ca="1">IFERROR(INDEX(VpD!$C$3:$I$27,MATCH(E688,VpD!$B$3:$B$27,0),MATCH(R688,VpD!$C$2:$I$2,0)),0)</f>
        <v>143</v>
      </c>
      <c r="T688" s="19">
        <f t="shared" ca="1" si="139"/>
        <v>27.027000000000001</v>
      </c>
      <c r="U688" s="14" t="str">
        <f t="shared" ca="1" si="140"/>
        <v xml:space="preserve">713283.83 </v>
      </c>
      <c r="V688" s="14" t="str">
        <f t="shared" ca="1" si="141"/>
        <v>6168925.74</v>
      </c>
      <c r="W688" s="14" t="str">
        <f t="shared" ca="1" si="142"/>
        <v>POINT(713283.83 6168925.74)</v>
      </c>
      <c r="X688" s="14" t="str">
        <f>IFERROR(INDEX(BygningOmraade!B:B,MATCH(A688,BygningOmraade!A:A,0)),"")</f>
        <v/>
      </c>
    </row>
    <row r="689" spans="1:24" s="14" customFormat="1" x14ac:dyDescent="0.25">
      <c r="A689" s="14">
        <f t="shared" si="130"/>
        <v>689</v>
      </c>
      <c r="B689" s="14" t="str">
        <f t="shared" ca="1" si="131"/>
        <v>25767170-6995-42a7-810e-9a71401de151</v>
      </c>
      <c r="C689" s="14" t="str">
        <f t="shared" ca="1" si="132"/>
        <v>0a3f507e-20f0-32b8-e044-0003ba298018</v>
      </c>
      <c r="D689" s="14">
        <f t="shared" ca="1" si="133"/>
        <v>996232</v>
      </c>
      <c r="E689" s="1">
        <f t="shared" ca="1" si="134"/>
        <v>130</v>
      </c>
      <c r="F689" s="1">
        <f t="shared" ca="1" si="135"/>
        <v>132</v>
      </c>
      <c r="G689" s="1">
        <f t="shared" ca="1" si="136"/>
        <v>1975</v>
      </c>
      <c r="H689" s="1" t="str">
        <f ca="1">IFERROR(INDEX(Varmeinstallation!B:B,MATCH(INDIRECT($A$1&amp;"L"&amp;A689)*1,Varmeinstallation!A:A,0)),"Ingen varmeinstallationer")</f>
        <v>Elovne, elpaneler</v>
      </c>
      <c r="I689" s="1" t="str">
        <f ca="1">IFERROR(INDEX(Opvarmningsmiddel!B:B,MATCH(INDIRECT($A$1&amp;"M"&amp;A689)*1,Opvarmningsmiddel!A:A,0)),"")</f>
        <v>Elektricitet</v>
      </c>
      <c r="J689" s="1">
        <f t="shared" ca="1" si="137"/>
        <v>2</v>
      </c>
      <c r="K689" s="1" t="str">
        <f ca="1">IFERROR(INDEX(Relationstabel!$C$3:$K$10,MATCH(VALUE(INDIRECT($A$1&amp;"L"&amp;A689)),Relationstabel!$A$3:$A$10,0),MATCH(IFERROR(VALUE(INDIRECT($A$1&amp;"M"&amp;A689)),0),Relationstabel!$C$1:$K$1,0)),"Ingen varmeinstallationer")</f>
        <v>Elvarme</v>
      </c>
      <c r="L689" s="1" t="str">
        <f ca="1">INDEX(Anvendelseskode!B:B,MATCH($E689,Anvendelseskode!$A:$A,0))</f>
        <v>Række-, kæde-, dobbelthus (lodret adskillelse mellem enhederne)</v>
      </c>
      <c r="M689" s="1" t="str">
        <f ca="1">INDEX(Anvendelseskode!C:C,MATCH($E689,Anvendelseskode!$A:$A,0))</f>
        <v>Række-, kæde og dobbelthuse</v>
      </c>
      <c r="N689" s="1" t="str">
        <f ca="1">INDEX(Anvendelseskode!D:D,MATCH($E689,Anvendelseskode!$A:$A,0))</f>
        <v>Private husholdninger</v>
      </c>
      <c r="O689" s="1" t="str">
        <f ca="1">IFERROR(INDEX(SBi!$2:$2,MATCH(G689,SBi!$1:$1,1)),SBi!$K$2)</f>
        <v>1973-1978</v>
      </c>
      <c r="P689" s="1">
        <f ca="1">IFERROR(INDEX(SBi!$C$3:$K$28,MATCH(E689,SBi!$B$3:$B$28,0),MATCH(O689,SBi!$C$2:$K$2,0)),0)</f>
        <v>112.6</v>
      </c>
      <c r="Q689" s="19">
        <f t="shared" ca="1" si="138"/>
        <v>14.863199999999999</v>
      </c>
      <c r="R689" s="19" t="str">
        <f ca="1">IFERROR(INDEX(VpD!$2:$2,MATCH(G689,VpD!$1:$1,1)),VpD!$I$2)</f>
        <v>1973-1978</v>
      </c>
      <c r="S689" s="1">
        <f ca="1">IFERROR(INDEX(VpD!$C$3:$I$27,MATCH(E689,VpD!$B$3:$B$27,0),MATCH(R689,VpD!$C$2:$I$2,0)),0)</f>
        <v>98</v>
      </c>
      <c r="T689" s="19">
        <f t="shared" ca="1" si="139"/>
        <v>12.936</v>
      </c>
      <c r="U689" s="14" t="str">
        <f t="shared" ca="1" si="140"/>
        <v xml:space="preserve">713028.65 </v>
      </c>
      <c r="V689" s="14" t="str">
        <f t="shared" ca="1" si="141"/>
        <v>6168802.45</v>
      </c>
      <c r="W689" s="14" t="str">
        <f t="shared" ca="1" si="142"/>
        <v>POINT(713028.65 6168802.45)</v>
      </c>
      <c r="X689" s="14" t="str">
        <f>IFERROR(INDEX(BygningOmraade!B:B,MATCH(A689,BygningOmraade!A:A,0)),"")</f>
        <v/>
      </c>
    </row>
    <row r="690" spans="1:24" s="14" customFormat="1" x14ac:dyDescent="0.25">
      <c r="A690" s="14">
        <f t="shared" si="130"/>
        <v>690</v>
      </c>
      <c r="B690" s="14" t="str">
        <f t="shared" ca="1" si="131"/>
        <v>258fda19-8201-4724-81fe-360640e621f2</v>
      </c>
      <c r="C690" s="14" t="str">
        <f t="shared" ca="1" si="132"/>
        <v>0a3f507e-1cce-32b8-e044-0003ba298018</v>
      </c>
      <c r="D690" s="14">
        <f t="shared" ca="1" si="133"/>
        <v>993949</v>
      </c>
      <c r="E690" s="1">
        <f t="shared" ca="1" si="134"/>
        <v>440</v>
      </c>
      <c r="F690" s="1">
        <f t="shared" ca="1" si="135"/>
        <v>718</v>
      </c>
      <c r="G690" s="1">
        <f t="shared" ca="1" si="136"/>
        <v>1980</v>
      </c>
      <c r="H690" s="1" t="str">
        <f ca="1">IFERROR(INDEX(Varmeinstallation!B:B,MATCH(INDIRECT($A$1&amp;"L"&amp;A690)*1,Varmeinstallation!A:A,0)),"Ingen varmeinstallationer")</f>
        <v>Fjernvarme/blokvarme (radiatorsystemer eller varmluftanlæg)</v>
      </c>
      <c r="I690" s="1" t="str">
        <f ca="1">IFERROR(INDEX(Opvarmningsmiddel!B:B,MATCH(INDIRECT($A$1&amp;"M"&amp;A690)*1,Opvarmningsmiddel!A:A,0)),"")</f>
        <v/>
      </c>
      <c r="J690" s="1">
        <f t="shared" ca="1" si="137"/>
        <v>0</v>
      </c>
      <c r="K690" s="1" t="str">
        <f ca="1">IFERROR(INDEX(Relationstabel!$C$3:$K$10,MATCH(VALUE(INDIRECT($A$1&amp;"L"&amp;A690)),Relationstabel!$A$3:$A$10,0),MATCH(IFERROR(VALUE(INDIRECT($A$1&amp;"M"&amp;A690)),0),Relationstabel!$C$1:$K$1,0)),"Ingen varmeinstallationer")</f>
        <v>Fjernvarme/ Blokvarme</v>
      </c>
      <c r="L690" s="1" t="str">
        <f ca="1">INDEX(Anvendelseskode!B:B,MATCH($E690,Anvendelseskode!$A:$A,0))</f>
        <v>Daginstitutioner</v>
      </c>
      <c r="M690" s="1" t="str">
        <f ca="1">INDEX(Anvendelseskode!C:C,MATCH($E690,Anvendelseskode!$A:$A,0))</f>
        <v>Daginstitutioner</v>
      </c>
      <c r="N690" s="1" t="str">
        <f ca="1">INDEX(Anvendelseskode!D:D,MATCH($E690,Anvendelseskode!$A:$A,0))</f>
        <v>Kommunale og andre offentlige institutioner</v>
      </c>
      <c r="O690" s="1" t="str">
        <f ca="1">IFERROR(INDEX(SBi!$2:$2,MATCH(G690,SBi!$1:$1,1)),SBi!$K$2)</f>
        <v>1979-1998</v>
      </c>
      <c r="P690" s="1">
        <f ca="1">IFERROR(INDEX(SBi!$C$3:$K$28,MATCH(E690,SBi!$B$3:$B$28,0),MATCH(O690,SBi!$C$2:$K$2,0)),0)</f>
        <v>143.5</v>
      </c>
      <c r="Q690" s="19">
        <f t="shared" ca="1" si="138"/>
        <v>103.033</v>
      </c>
      <c r="R690" s="19" t="str">
        <f ca="1">IFERROR(INDEX(VpD!$2:$2,MATCH(G690,VpD!$1:$1,1)),VpD!$I$2)</f>
        <v>1979-1998</v>
      </c>
      <c r="S690" s="1">
        <f ca="1">IFERROR(INDEX(VpD!$C$3:$I$27,MATCH(E690,VpD!$B$3:$B$27,0),MATCH(R690,VpD!$C$2:$I$2,0)),0)</f>
        <v>129</v>
      </c>
      <c r="T690" s="19">
        <f t="shared" ca="1" si="139"/>
        <v>92.622</v>
      </c>
      <c r="U690" s="14" t="str">
        <f t="shared" ca="1" si="140"/>
        <v xml:space="preserve">711115.56 </v>
      </c>
      <c r="V690" s="14" t="str">
        <f t="shared" ca="1" si="141"/>
        <v>6172591.89</v>
      </c>
      <c r="W690" s="14" t="str">
        <f t="shared" ca="1" si="142"/>
        <v>POINT(711115.56 6172591.89)</v>
      </c>
      <c r="X690" s="14" t="str">
        <f>IFERROR(INDEX(BygningOmraade!B:B,MATCH(A690,BygningOmraade!A:A,0)),"")</f>
        <v/>
      </c>
    </row>
    <row r="691" spans="1:24" s="14" customFormat="1" x14ac:dyDescent="0.25">
      <c r="A691" s="14">
        <f t="shared" si="130"/>
        <v>691</v>
      </c>
      <c r="B691" s="14" t="str">
        <f t="shared" ca="1" si="131"/>
        <v>25a9ada6-6fdd-4265-b434-86b53171e001</v>
      </c>
      <c r="C691" s="14" t="str">
        <f t="shared" ca="1" si="132"/>
        <v>0a3f507e-2490-32b8-e044-0003ba298018</v>
      </c>
      <c r="D691" s="14">
        <f t="shared" ca="1" si="133"/>
        <v>994472</v>
      </c>
      <c r="E691" s="1">
        <f t="shared" ca="1" si="134"/>
        <v>110</v>
      </c>
      <c r="F691" s="1">
        <f t="shared" ca="1" si="135"/>
        <v>119</v>
      </c>
      <c r="G691" s="1">
        <f t="shared" ca="1" si="136"/>
        <v>1957</v>
      </c>
      <c r="H691" s="1" t="str">
        <f ca="1">IFERROR(INDEX(Varmeinstallation!B:B,MATCH(INDIRECT($A$1&amp;"L"&amp;A691)*1,Varmeinstallation!A:A,0)),"Ingen varmeinstallationer")</f>
        <v>Varmepumpe</v>
      </c>
      <c r="I691" s="1" t="str">
        <f ca="1">IFERROR(INDEX(Opvarmningsmiddel!B:B,MATCH(INDIRECT($A$1&amp;"M"&amp;A691)*1,Opvarmningsmiddel!A:A,0)),"")</f>
        <v>Elektricitet</v>
      </c>
      <c r="J691" s="1">
        <f t="shared" ca="1" si="137"/>
        <v>2</v>
      </c>
      <c r="K691" s="1" t="str">
        <f ca="1">IFERROR(INDEX(Relationstabel!$C$3:$K$10,MATCH(VALUE(INDIRECT($A$1&amp;"L"&amp;A691)),Relationstabel!$A$3:$A$10,0),MATCH(IFERROR(VALUE(INDIRECT($A$1&amp;"M"&amp;A691)),0),Relationstabel!$C$1:$K$1,0)),"Ingen varmeinstallationer")</f>
        <v>Varmepumpe</v>
      </c>
      <c r="L691" s="1" t="str">
        <f ca="1">INDEX(Anvendelseskode!B:B,MATCH($E691,Anvendelseskode!$A:$A,0))</f>
        <v>Stuehuse til landbrugsejendom</v>
      </c>
      <c r="M691" s="1" t="str">
        <f ca="1">INDEX(Anvendelseskode!C:C,MATCH($E691,Anvendelseskode!$A:$A,0))</f>
        <v>Stuehuse til landbrugsejendom</v>
      </c>
      <c r="N691" s="1" t="str">
        <f ca="1">INDEX(Anvendelseskode!D:D,MATCH($E691,Anvendelseskode!$A:$A,0))</f>
        <v>Private husholdninger</v>
      </c>
      <c r="O691" s="1" t="str">
        <f ca="1">IFERROR(INDEX(SBi!$2:$2,MATCH(G691,SBi!$1:$1,1)),SBi!$K$2)</f>
        <v>1951-1960</v>
      </c>
      <c r="P691" s="1">
        <f ca="1">IFERROR(INDEX(SBi!$C$3:$K$28,MATCH(E691,SBi!$B$3:$B$28,0),MATCH(O691,SBi!$C$2:$K$2,0)),0)</f>
        <v>151.19999999999999</v>
      </c>
      <c r="Q691" s="19">
        <f t="shared" ca="1" si="138"/>
        <v>17.992799999999999</v>
      </c>
      <c r="R691" s="19" t="str">
        <f ca="1">IFERROR(INDEX(VpD!$2:$2,MATCH(G691,VpD!$1:$1,1)),VpD!$I$2)</f>
        <v>1951-1960</v>
      </c>
      <c r="S691" s="1">
        <f ca="1">IFERROR(INDEX(VpD!$C$3:$I$27,MATCH(E691,VpD!$B$3:$B$27,0),MATCH(R691,VpD!$C$2:$I$2,0)),0)</f>
        <v>207</v>
      </c>
      <c r="T691" s="19">
        <f t="shared" ca="1" si="139"/>
        <v>24.632999999999999</v>
      </c>
      <c r="U691" s="14" t="str">
        <f t="shared" ca="1" si="140"/>
        <v xml:space="preserve">711659.04 </v>
      </c>
      <c r="V691" s="14" t="str">
        <f t="shared" ca="1" si="141"/>
        <v>6170313.22</v>
      </c>
      <c r="W691" s="14" t="str">
        <f t="shared" ca="1" si="142"/>
        <v>POINT(711659.04 6170313.22)</v>
      </c>
      <c r="X691" s="14" t="str">
        <f>IFERROR(INDEX(BygningOmraade!B:B,MATCH(A691,BygningOmraade!A:A,0)),"")</f>
        <v/>
      </c>
    </row>
    <row r="692" spans="1:24" s="14" customFormat="1" x14ac:dyDescent="0.25">
      <c r="A692" s="14">
        <f t="shared" si="130"/>
        <v>692</v>
      </c>
      <c r="B692" s="14" t="str">
        <f t="shared" ca="1" si="131"/>
        <v>25af3274-847d-46fc-b735-25e0dbd8a2ce</v>
      </c>
      <c r="C692" s="14" t="str">
        <f t="shared" ca="1" si="132"/>
        <v>0a3f507e-22c9-32b8-e044-0003ba298018</v>
      </c>
      <c r="D692" s="14">
        <f t="shared" ca="1" si="133"/>
        <v>995442</v>
      </c>
      <c r="E692" s="1">
        <f t="shared" ca="1" si="134"/>
        <v>130</v>
      </c>
      <c r="F692" s="1">
        <f t="shared" ca="1" si="135"/>
        <v>107</v>
      </c>
      <c r="G692" s="1">
        <f t="shared" ca="1" si="136"/>
        <v>1986</v>
      </c>
      <c r="H692" s="1" t="str">
        <f ca="1">IFERROR(INDEX(Varmeinstallation!B:B,MATCH(INDIRECT($A$1&amp;"L"&amp;A692)*1,Varmeinstallation!A:A,0)),"Ingen varmeinstallationer")</f>
        <v>Fjernvarme/blokvarme (radiatorsystemer eller varmluftanlæg)</v>
      </c>
      <c r="I692" s="1" t="str">
        <f ca="1">IFERROR(INDEX(Opvarmningsmiddel!B:B,MATCH(INDIRECT($A$1&amp;"M"&amp;A692)*1,Opvarmningsmiddel!A:A,0)),"")</f>
        <v/>
      </c>
      <c r="J692" s="1">
        <f t="shared" ca="1" si="137"/>
        <v>0</v>
      </c>
      <c r="K692" s="1" t="str">
        <f ca="1">IFERROR(INDEX(Relationstabel!$C$3:$K$10,MATCH(VALUE(INDIRECT($A$1&amp;"L"&amp;A692)),Relationstabel!$A$3:$A$10,0),MATCH(IFERROR(VALUE(INDIRECT($A$1&amp;"M"&amp;A692)),0),Relationstabel!$C$1:$K$1,0)),"Ingen varmeinstallationer")</f>
        <v>Fjernvarme/ Blokvarme</v>
      </c>
      <c r="L692" s="1" t="str">
        <f ca="1">INDEX(Anvendelseskode!B:B,MATCH($E692,Anvendelseskode!$A:$A,0))</f>
        <v>Række-, kæde-, dobbelthus (lodret adskillelse mellem enhederne)</v>
      </c>
      <c r="M692" s="1" t="str">
        <f ca="1">INDEX(Anvendelseskode!C:C,MATCH($E692,Anvendelseskode!$A:$A,0))</f>
        <v>Række-, kæde og dobbelthuse</v>
      </c>
      <c r="N692" s="1" t="str">
        <f ca="1">INDEX(Anvendelseskode!D:D,MATCH($E692,Anvendelseskode!$A:$A,0))</f>
        <v>Private husholdninger</v>
      </c>
      <c r="O692" s="1" t="str">
        <f ca="1">IFERROR(INDEX(SBi!$2:$2,MATCH(G692,SBi!$1:$1,1)),SBi!$K$2)</f>
        <v>1979-1998</v>
      </c>
      <c r="P692" s="1">
        <f ca="1">IFERROR(INDEX(SBi!$C$3:$K$28,MATCH(E692,SBi!$B$3:$B$28,0),MATCH(O692,SBi!$C$2:$K$2,0)),0)</f>
        <v>96.8</v>
      </c>
      <c r="Q692" s="19">
        <f t="shared" ca="1" si="138"/>
        <v>10.3576</v>
      </c>
      <c r="R692" s="19" t="str">
        <f ca="1">IFERROR(INDEX(VpD!$2:$2,MATCH(G692,VpD!$1:$1,1)),VpD!$I$2)</f>
        <v>1979-1998</v>
      </c>
      <c r="S692" s="1">
        <f ca="1">IFERROR(INDEX(VpD!$C$3:$I$27,MATCH(E692,VpD!$B$3:$B$27,0),MATCH(R692,VpD!$C$2:$I$2,0)),0)</f>
        <v>74</v>
      </c>
      <c r="T692" s="19">
        <f t="shared" ca="1" si="139"/>
        <v>7.9180000000000001</v>
      </c>
      <c r="U692" s="14" t="str">
        <f t="shared" ca="1" si="140"/>
        <v xml:space="preserve">711962.17 </v>
      </c>
      <c r="V692" s="14" t="str">
        <f t="shared" ca="1" si="141"/>
        <v>6171996.35</v>
      </c>
      <c r="W692" s="14" t="str">
        <f t="shared" ca="1" si="142"/>
        <v>POINT(711962.17 6171996.35)</v>
      </c>
      <c r="X692" s="14" t="str">
        <f>IFERROR(INDEX(BygningOmraade!B:B,MATCH(A692,BygningOmraade!A:A,0)),"")</f>
        <v/>
      </c>
    </row>
    <row r="693" spans="1:24" s="14" customFormat="1" x14ac:dyDescent="0.25">
      <c r="A693" s="14">
        <f t="shared" si="130"/>
        <v>693</v>
      </c>
      <c r="B693" s="14" t="str">
        <f t="shared" ca="1" si="131"/>
        <v>25b1610f-0081-44e4-9dfc-3fff53840970</v>
      </c>
      <c r="C693" s="14" t="str">
        <f t="shared" ca="1" si="132"/>
        <v>0a3f507e-1b48-32b8-e044-0003ba298018</v>
      </c>
      <c r="D693" s="14">
        <f t="shared" ca="1" si="133"/>
        <v>996132</v>
      </c>
      <c r="E693" s="1">
        <f t="shared" ca="1" si="134"/>
        <v>120</v>
      </c>
      <c r="F693" s="1">
        <f t="shared" ca="1" si="135"/>
        <v>143</v>
      </c>
      <c r="G693" s="1">
        <f t="shared" ca="1" si="136"/>
        <v>1978</v>
      </c>
      <c r="H693" s="1" t="str">
        <f ca="1">IFERROR(INDEX(Varmeinstallation!B:B,MATCH(INDIRECT($A$1&amp;"L"&amp;A693)*1,Varmeinstallation!A:A,0)),"Ingen varmeinstallationer")</f>
        <v>Centralvarme fra eget anlæg, et-kammer fyr</v>
      </c>
      <c r="I693" s="1" t="str">
        <f ca="1">IFERROR(INDEX(Opvarmningsmiddel!B:B,MATCH(INDIRECT($A$1&amp;"M"&amp;A693)*1,Opvarmningsmiddel!A:A,0)),"")</f>
        <v>Naturgas</v>
      </c>
      <c r="J693" s="1">
        <f t="shared" ca="1" si="137"/>
        <v>2</v>
      </c>
      <c r="K693" s="1" t="str">
        <f ca="1">IFERROR(INDEX(Relationstabel!$C$3:$K$10,MATCH(VALUE(INDIRECT($A$1&amp;"L"&amp;A693)),Relationstabel!$A$3:$A$10,0),MATCH(IFERROR(VALUE(INDIRECT($A$1&amp;"M"&amp;A693)),0),Relationstabel!$C$1:$K$1,0)),"Ingen varmeinstallationer")</f>
        <v>Naturgas</v>
      </c>
      <c r="L693" s="1" t="str">
        <f ca="1">INDEX(Anvendelseskode!B:B,MATCH($E693,Anvendelseskode!$A:$A,0))</f>
        <v>Fritliggende enfamilieshus (parcelhus)</v>
      </c>
      <c r="M693" s="1" t="str">
        <f ca="1">INDEX(Anvendelseskode!C:C,MATCH($E693,Anvendelseskode!$A:$A,0))</f>
        <v>Parcelhuse</v>
      </c>
      <c r="N693" s="1" t="str">
        <f ca="1">INDEX(Anvendelseskode!D:D,MATCH($E693,Anvendelseskode!$A:$A,0))</f>
        <v>Private husholdninger</v>
      </c>
      <c r="O693" s="1" t="str">
        <f ca="1">IFERROR(INDEX(SBi!$2:$2,MATCH(G693,SBi!$1:$1,1)),SBi!$K$2)</f>
        <v>1973-1978</v>
      </c>
      <c r="P693" s="1">
        <f ca="1">IFERROR(INDEX(SBi!$C$3:$K$28,MATCH(E693,SBi!$B$3:$B$28,0),MATCH(O693,SBi!$C$2:$K$2,0)),0)</f>
        <v>119.8</v>
      </c>
      <c r="Q693" s="19">
        <f t="shared" ca="1" si="138"/>
        <v>17.131399999999999</v>
      </c>
      <c r="R693" s="19" t="str">
        <f ca="1">IFERROR(INDEX(VpD!$2:$2,MATCH(G693,VpD!$1:$1,1)),VpD!$I$2)</f>
        <v>1973-1978</v>
      </c>
      <c r="S693" s="1">
        <f ca="1">IFERROR(INDEX(VpD!$C$3:$I$27,MATCH(E693,VpD!$B$3:$B$27,0),MATCH(R693,VpD!$C$2:$I$2,0)),0)</f>
        <v>117</v>
      </c>
      <c r="T693" s="19">
        <f t="shared" ca="1" si="139"/>
        <v>16.731000000000002</v>
      </c>
      <c r="U693" s="14" t="str">
        <f t="shared" ca="1" si="140"/>
        <v xml:space="preserve">713131.94 </v>
      </c>
      <c r="V693" s="14" t="str">
        <f t="shared" ca="1" si="141"/>
        <v>6168708.54</v>
      </c>
      <c r="W693" s="14" t="str">
        <f t="shared" ca="1" si="142"/>
        <v>POINT(713131.94 6168708.54)</v>
      </c>
      <c r="X693" s="14" t="str">
        <f>IFERROR(INDEX(BygningOmraade!B:B,MATCH(A693,BygningOmraade!A:A,0)),"")</f>
        <v/>
      </c>
    </row>
    <row r="694" spans="1:24" s="14" customFormat="1" x14ac:dyDescent="0.25">
      <c r="A694" s="14">
        <f t="shared" si="130"/>
        <v>694</v>
      </c>
      <c r="B694" s="14" t="str">
        <f t="shared" ca="1" si="131"/>
        <v>25b7d420-b87c-4d91-ad1b-db2f0e77841f</v>
      </c>
      <c r="C694" s="14" t="str">
        <f t="shared" ca="1" si="132"/>
        <v>0a3f507e-2011-32b8-e044-0003ba298018</v>
      </c>
      <c r="D694" s="14">
        <f t="shared" ca="1" si="133"/>
        <v>993761</v>
      </c>
      <c r="E694" s="1">
        <f t="shared" ca="1" si="134"/>
        <v>120</v>
      </c>
      <c r="F694" s="1">
        <f t="shared" ca="1" si="135"/>
        <v>109</v>
      </c>
      <c r="G694" s="1">
        <f t="shared" ca="1" si="136"/>
        <v>1973</v>
      </c>
      <c r="H694" s="1" t="str">
        <f ca="1">IFERROR(INDEX(Varmeinstallation!B:B,MATCH(INDIRECT($A$1&amp;"L"&amp;A694)*1,Varmeinstallation!A:A,0)),"Ingen varmeinstallationer")</f>
        <v>Centralvarme fra eget anlæg, et-kammer fyr</v>
      </c>
      <c r="I694" s="1" t="str">
        <f ca="1">IFERROR(INDEX(Opvarmningsmiddel!B:B,MATCH(INDIRECT($A$1&amp;"M"&amp;A694)*1,Opvarmningsmiddel!A:A,0)),"")</f>
        <v>Naturgas</v>
      </c>
      <c r="J694" s="1">
        <f t="shared" ca="1" si="137"/>
        <v>0</v>
      </c>
      <c r="K694" s="1" t="str">
        <f ca="1">IFERROR(INDEX(Relationstabel!$C$3:$K$10,MATCH(VALUE(INDIRECT($A$1&amp;"L"&amp;A694)),Relationstabel!$A$3:$A$10,0),MATCH(IFERROR(VALUE(INDIRECT($A$1&amp;"M"&amp;A694)),0),Relationstabel!$C$1:$K$1,0)),"Ingen varmeinstallationer")</f>
        <v>Naturgas</v>
      </c>
      <c r="L694" s="1" t="str">
        <f ca="1">INDEX(Anvendelseskode!B:B,MATCH($E694,Anvendelseskode!$A:$A,0))</f>
        <v>Fritliggende enfamilieshus (parcelhus)</v>
      </c>
      <c r="M694" s="1" t="str">
        <f ca="1">INDEX(Anvendelseskode!C:C,MATCH($E694,Anvendelseskode!$A:$A,0))</f>
        <v>Parcelhuse</v>
      </c>
      <c r="N694" s="1" t="str">
        <f ca="1">INDEX(Anvendelseskode!D:D,MATCH($E694,Anvendelseskode!$A:$A,0))</f>
        <v>Private husholdninger</v>
      </c>
      <c r="O694" s="1" t="str">
        <f ca="1">IFERROR(INDEX(SBi!$2:$2,MATCH(G694,SBi!$1:$1,1)),SBi!$K$2)</f>
        <v>1973-1978</v>
      </c>
      <c r="P694" s="1">
        <f ca="1">IFERROR(INDEX(SBi!$C$3:$K$28,MATCH(E694,SBi!$B$3:$B$28,0),MATCH(O694,SBi!$C$2:$K$2,0)),0)</f>
        <v>119.8</v>
      </c>
      <c r="Q694" s="19">
        <f t="shared" ca="1" si="138"/>
        <v>13.058199999999999</v>
      </c>
      <c r="R694" s="19" t="str">
        <f ca="1">IFERROR(INDEX(VpD!$2:$2,MATCH(G694,VpD!$1:$1,1)),VpD!$I$2)</f>
        <v>1973-1978</v>
      </c>
      <c r="S694" s="1">
        <f ca="1">IFERROR(INDEX(VpD!$C$3:$I$27,MATCH(E694,VpD!$B$3:$B$27,0),MATCH(R694,VpD!$C$2:$I$2,0)),0)</f>
        <v>117</v>
      </c>
      <c r="T694" s="19">
        <f t="shared" ca="1" si="139"/>
        <v>12.753</v>
      </c>
      <c r="U694" s="14" t="str">
        <f t="shared" ca="1" si="140"/>
        <v xml:space="preserve">710808.51 </v>
      </c>
      <c r="V694" s="14" t="str">
        <f t="shared" ca="1" si="141"/>
        <v>6171786.72</v>
      </c>
      <c r="W694" s="14" t="str">
        <f t="shared" ca="1" si="142"/>
        <v>POINT(710808.51 6171786.72)</v>
      </c>
      <c r="X694" s="14" t="str">
        <f>IFERROR(INDEX(BygningOmraade!B:B,MATCH(A694,BygningOmraade!A:A,0)),"")</f>
        <v/>
      </c>
    </row>
    <row r="695" spans="1:24" s="14" customFormat="1" x14ac:dyDescent="0.25">
      <c r="A695" s="14">
        <f t="shared" si="130"/>
        <v>695</v>
      </c>
      <c r="B695" s="14" t="str">
        <f t="shared" ca="1" si="131"/>
        <v>25c96604-01d7-4be9-8a30-8ecf6a92de86</v>
      </c>
      <c r="C695" s="14" t="str">
        <f t="shared" ca="1" si="132"/>
        <v>96288827-ad46-40bf-b04b-899f6dbfd44f</v>
      </c>
      <c r="D695" s="14">
        <f t="shared" ca="1" si="133"/>
        <v>100098575</v>
      </c>
      <c r="E695" s="1">
        <f t="shared" ca="1" si="134"/>
        <v>130</v>
      </c>
      <c r="F695" s="1">
        <f t="shared" ca="1" si="135"/>
        <v>120</v>
      </c>
      <c r="G695" s="1">
        <f t="shared" ca="1" si="136"/>
        <v>2017</v>
      </c>
      <c r="H695" s="1" t="str">
        <f ca="1">IFERROR(INDEX(Varmeinstallation!B:B,MATCH(INDIRECT($A$1&amp;"L"&amp;A695)*1,Varmeinstallation!A:A,0)),"Ingen varmeinstallationer")</f>
        <v>Fjernvarme/blokvarme (radiatorsystemer eller varmluftanlæg)</v>
      </c>
      <c r="I695" s="1" t="str">
        <f ca="1">IFERROR(INDEX(Opvarmningsmiddel!B:B,MATCH(INDIRECT($A$1&amp;"M"&amp;A695)*1,Opvarmningsmiddel!A:A,0)),"")</f>
        <v/>
      </c>
      <c r="J695" s="1">
        <f t="shared" ca="1" si="137"/>
        <v>0</v>
      </c>
      <c r="K695" s="1" t="str">
        <f ca="1">IFERROR(INDEX(Relationstabel!$C$3:$K$10,MATCH(VALUE(INDIRECT($A$1&amp;"L"&amp;A695)),Relationstabel!$A$3:$A$10,0),MATCH(IFERROR(VALUE(INDIRECT($A$1&amp;"M"&amp;A695)),0),Relationstabel!$C$1:$K$1,0)),"Ingen varmeinstallationer")</f>
        <v>Fjernvarme/ Blokvarme</v>
      </c>
      <c r="L695" s="1" t="str">
        <f ca="1">INDEX(Anvendelseskode!B:B,MATCH($E695,Anvendelseskode!$A:$A,0))</f>
        <v>Række-, kæde-, dobbelthus (lodret adskillelse mellem enhederne)</v>
      </c>
      <c r="M695" s="1" t="str">
        <f ca="1">INDEX(Anvendelseskode!C:C,MATCH($E695,Anvendelseskode!$A:$A,0))</f>
        <v>Række-, kæde og dobbelthuse</v>
      </c>
      <c r="N695" s="1" t="str">
        <f ca="1">INDEX(Anvendelseskode!D:D,MATCH($E695,Anvendelseskode!$A:$A,0))</f>
        <v>Private husholdninger</v>
      </c>
      <c r="O695" s="1" t="str">
        <f ca="1">IFERROR(INDEX(SBi!$2:$2,MATCH(G695,SBi!$1:$1,1)),SBi!$K$2)</f>
        <v>Efter 2006</v>
      </c>
      <c r="P695" s="1">
        <f ca="1">IFERROR(INDEX(SBi!$C$3:$K$28,MATCH(E695,SBi!$B$3:$B$28,0),MATCH(O695,SBi!$C$2:$K$2,0)),0)</f>
        <v>66.400000000000006</v>
      </c>
      <c r="Q695" s="19">
        <f t="shared" ca="1" si="138"/>
        <v>7.9680000000000009</v>
      </c>
      <c r="R695" s="19" t="str">
        <f ca="1">IFERROR(INDEX(VpD!$2:$2,MATCH(G695,VpD!$1:$1,1)),VpD!$I$2)</f>
        <v>&gt;1998</v>
      </c>
      <c r="S695" s="1">
        <f ca="1">IFERROR(INDEX(VpD!$C$3:$I$27,MATCH(E695,VpD!$B$3:$B$27,0),MATCH(R695,VpD!$C$2:$I$2,0)),0)</f>
        <v>65</v>
      </c>
      <c r="T695" s="19">
        <f t="shared" ca="1" si="139"/>
        <v>7.8</v>
      </c>
      <c r="U695" s="14" t="str">
        <f t="shared" ca="1" si="140"/>
        <v xml:space="preserve">711623.1 </v>
      </c>
      <c r="V695" s="14" t="str">
        <f t="shared" ca="1" si="141"/>
        <v>6172746.09</v>
      </c>
      <c r="W695" s="14" t="str">
        <f t="shared" ca="1" si="142"/>
        <v>POINT(711623.1 6172746.09)</v>
      </c>
      <c r="X695" s="14" t="str">
        <f>IFERROR(INDEX(BygningOmraade!B:B,MATCH(A695,BygningOmraade!A:A,0)),"")</f>
        <v/>
      </c>
    </row>
    <row r="696" spans="1:24" s="14" customFormat="1" x14ac:dyDescent="0.25">
      <c r="A696" s="14">
        <f t="shared" si="130"/>
        <v>696</v>
      </c>
      <c r="B696" s="14" t="str">
        <f t="shared" ca="1" si="131"/>
        <v>25ca1d0c-8ab0-40fc-80a3-bf2433ebf025</v>
      </c>
      <c r="C696" s="14" t="str">
        <f t="shared" ca="1" si="132"/>
        <v>75d4829b-35aa-165e-e044-00144f3ead67</v>
      </c>
      <c r="D696" s="14">
        <f t="shared" ca="1" si="133"/>
        <v>993985</v>
      </c>
      <c r="E696" s="1">
        <f t="shared" ca="1" si="134"/>
        <v>230</v>
      </c>
      <c r="F696" s="1">
        <f t="shared" ca="1" si="135"/>
        <v>20</v>
      </c>
      <c r="G696" s="1">
        <f t="shared" ca="1" si="136"/>
        <v>1968</v>
      </c>
      <c r="H696" s="1" t="str">
        <f ca="1">IFERROR(INDEX(Varmeinstallation!B:B,MATCH(INDIRECT($A$1&amp;"L"&amp;A696)*1,Varmeinstallation!A:A,0)),"Ingen varmeinstallationer")</f>
        <v>Ingen varmeinstallationer</v>
      </c>
      <c r="I696" s="1" t="str">
        <f ca="1">IFERROR(INDEX(Opvarmningsmiddel!B:B,MATCH(INDIRECT($A$1&amp;"M"&amp;A696)*1,Opvarmningsmiddel!A:A,0)),"")</f>
        <v/>
      </c>
      <c r="J696" s="1">
        <f t="shared" ca="1" si="137"/>
        <v>0</v>
      </c>
      <c r="K696" s="1" t="str">
        <f ca="1">IFERROR(INDEX(Relationstabel!$C$3:$K$10,MATCH(VALUE(INDIRECT($A$1&amp;"L"&amp;A696)),Relationstabel!$A$3:$A$10,0),MATCH(IFERROR(VALUE(INDIRECT($A$1&amp;"M"&amp;A696)),0),Relationstabel!$C$1:$K$1,0)),"Ingen varmeinstallationer")</f>
        <v>Ingen varmeinstallation</v>
      </c>
      <c r="L696" s="1" t="str">
        <f ca="1">INDEX(Anvendelseskode!B:B,MATCH($E696,Anvendelseskode!$A:$A,0))</f>
        <v>El-, gas-, vand- eller varmeværk forbrændingsanstalt m.v..</v>
      </c>
      <c r="M696" s="1" t="str">
        <f ca="1">INDEX(Anvendelseskode!C:C,MATCH($E696,Anvendelseskode!$A:$A,0))</f>
        <v>El-, gas-, vand- og varmeværker</v>
      </c>
      <c r="N696" s="1" t="str">
        <f ca="1">INDEX(Anvendelseskode!D:D,MATCH($E696,Anvendelseskode!$A:$A,0))</f>
        <v>Industri</v>
      </c>
      <c r="O696" s="1" t="str">
        <f ca="1">IFERROR(INDEX(SBi!$2:$2,MATCH(G696,SBi!$1:$1,1)),SBi!$K$2)</f>
        <v>1961-1972</v>
      </c>
      <c r="P696" s="1">
        <f ca="1">IFERROR(INDEX(SBi!$C$3:$K$28,MATCH(E696,SBi!$B$3:$B$28,0),MATCH(O696,SBi!$C$2:$K$2,0)),0)</f>
        <v>97</v>
      </c>
      <c r="Q696" s="19">
        <f t="shared" ca="1" si="138"/>
        <v>1.94</v>
      </c>
      <c r="R696" s="19" t="str">
        <f ca="1">IFERROR(INDEX(VpD!$2:$2,MATCH(G696,VpD!$1:$1,1)),VpD!$I$2)</f>
        <v>1961-1972</v>
      </c>
      <c r="S696" s="1">
        <f ca="1">IFERROR(INDEX(VpD!$C$3:$I$27,MATCH(E696,VpD!$B$3:$B$27,0),MATCH(R696,VpD!$C$2:$I$2,0)),0)</f>
        <v>97</v>
      </c>
      <c r="T696" s="19">
        <f t="shared" ca="1" si="139"/>
        <v>1.94</v>
      </c>
      <c r="U696" s="14" t="str">
        <f t="shared" ca="1" si="140"/>
        <v xml:space="preserve">711187.91 </v>
      </c>
      <c r="V696" s="14" t="str">
        <f t="shared" ca="1" si="141"/>
        <v>6172618.58</v>
      </c>
      <c r="W696" s="14" t="str">
        <f t="shared" ca="1" si="142"/>
        <v>POINT(711187.91 6172618.58)</v>
      </c>
      <c r="X696" s="14" t="str">
        <f>IFERROR(INDEX(BygningOmraade!B:B,MATCH(A696,BygningOmraade!A:A,0)),"")</f>
        <v/>
      </c>
    </row>
    <row r="697" spans="1:24" s="14" customFormat="1" x14ac:dyDescent="0.25">
      <c r="A697" s="14">
        <f t="shared" si="130"/>
        <v>697</v>
      </c>
      <c r="B697" s="14" t="str">
        <f t="shared" ca="1" si="131"/>
        <v>25cfc5bf-d7fa-4a04-8717-d1acff8df0e8</v>
      </c>
      <c r="C697" s="14" t="str">
        <f t="shared" ca="1" si="132"/>
        <v>0a3f507e-1f95-32b8-e044-0003ba298018</v>
      </c>
      <c r="D697" s="14">
        <f t="shared" ca="1" si="133"/>
        <v>994086</v>
      </c>
      <c r="E697" s="1">
        <f t="shared" ca="1" si="134"/>
        <v>120</v>
      </c>
      <c r="F697" s="1">
        <f t="shared" ca="1" si="135"/>
        <v>109</v>
      </c>
      <c r="G697" s="1">
        <f t="shared" ca="1" si="136"/>
        <v>1984</v>
      </c>
      <c r="H697" s="1" t="str">
        <f ca="1">IFERROR(INDEX(Varmeinstallation!B:B,MATCH(INDIRECT($A$1&amp;"L"&amp;A697)*1,Varmeinstallation!A:A,0)),"Ingen varmeinstallationer")</f>
        <v>Centralvarme fra eget anlæg, et-kammer fyr</v>
      </c>
      <c r="I697" s="1" t="str">
        <f ca="1">IFERROR(INDEX(Opvarmningsmiddel!B:B,MATCH(INDIRECT($A$1&amp;"M"&amp;A697)*1,Opvarmningsmiddel!A:A,0)),"")</f>
        <v>Naturgas</v>
      </c>
      <c r="J697" s="1">
        <f t="shared" ca="1" si="137"/>
        <v>0</v>
      </c>
      <c r="K697" s="1" t="str">
        <f ca="1">IFERROR(INDEX(Relationstabel!$C$3:$K$10,MATCH(VALUE(INDIRECT($A$1&amp;"L"&amp;A697)),Relationstabel!$A$3:$A$10,0),MATCH(IFERROR(VALUE(INDIRECT($A$1&amp;"M"&amp;A697)),0),Relationstabel!$C$1:$K$1,0)),"Ingen varmeinstallationer")</f>
        <v>Naturgas</v>
      </c>
      <c r="L697" s="1" t="str">
        <f ca="1">INDEX(Anvendelseskode!B:B,MATCH($E697,Anvendelseskode!$A:$A,0))</f>
        <v>Fritliggende enfamilieshus (parcelhus)</v>
      </c>
      <c r="M697" s="1" t="str">
        <f ca="1">INDEX(Anvendelseskode!C:C,MATCH($E697,Anvendelseskode!$A:$A,0))</f>
        <v>Parcelhuse</v>
      </c>
      <c r="N697" s="1" t="str">
        <f ca="1">INDEX(Anvendelseskode!D:D,MATCH($E697,Anvendelseskode!$A:$A,0))</f>
        <v>Private husholdninger</v>
      </c>
      <c r="O697" s="1" t="str">
        <f ca="1">IFERROR(INDEX(SBi!$2:$2,MATCH(G697,SBi!$1:$1,1)),SBi!$K$2)</f>
        <v>1979-1998</v>
      </c>
      <c r="P697" s="1">
        <f ca="1">IFERROR(INDEX(SBi!$C$3:$K$28,MATCH(E697,SBi!$B$3:$B$28,0),MATCH(O697,SBi!$C$2:$K$2,0)),0)</f>
        <v>105.4</v>
      </c>
      <c r="Q697" s="19">
        <f t="shared" ca="1" si="138"/>
        <v>11.4886</v>
      </c>
      <c r="R697" s="19" t="str">
        <f ca="1">IFERROR(INDEX(VpD!$2:$2,MATCH(G697,VpD!$1:$1,1)),VpD!$I$2)</f>
        <v>1979-1998</v>
      </c>
      <c r="S697" s="1">
        <f ca="1">IFERROR(INDEX(VpD!$C$3:$I$27,MATCH(E697,VpD!$B$3:$B$27,0),MATCH(R697,VpD!$C$2:$I$2,0)),0)</f>
        <v>90</v>
      </c>
      <c r="T697" s="19">
        <f t="shared" ca="1" si="139"/>
        <v>9.81</v>
      </c>
      <c r="U697" s="14" t="str">
        <f t="shared" ca="1" si="140"/>
        <v xml:space="preserve">711030.09 </v>
      </c>
      <c r="V697" s="14" t="str">
        <f t="shared" ca="1" si="141"/>
        <v>6171495.95</v>
      </c>
      <c r="W697" s="14" t="str">
        <f t="shared" ca="1" si="142"/>
        <v>POINT(711030.09 6171495.95)</v>
      </c>
      <c r="X697" s="14" t="str">
        <f>IFERROR(INDEX(BygningOmraade!B:B,MATCH(A697,BygningOmraade!A:A,0)),"")</f>
        <v/>
      </c>
    </row>
    <row r="698" spans="1:24" s="14" customFormat="1" x14ac:dyDescent="0.25">
      <c r="A698" s="14">
        <f t="shared" si="130"/>
        <v>698</v>
      </c>
      <c r="B698" s="14" t="str">
        <f t="shared" ca="1" si="131"/>
        <v>25da9b53-c879-4178-8c8b-23a2404dfe77</v>
      </c>
      <c r="C698" s="14" t="str">
        <f t="shared" ca="1" si="132"/>
        <v>4591b5f9-a6d6-0dd9-e044-0003ba298018</v>
      </c>
      <c r="D698" s="14">
        <f t="shared" ca="1" si="133"/>
        <v>2691187</v>
      </c>
      <c r="E698" s="1">
        <f t="shared" ca="1" si="134"/>
        <v>130</v>
      </c>
      <c r="F698" s="1">
        <f t="shared" ca="1" si="135"/>
        <v>108</v>
      </c>
      <c r="G698" s="1">
        <f t="shared" ca="1" si="136"/>
        <v>2008</v>
      </c>
      <c r="H698" s="1" t="str">
        <f ca="1">IFERROR(INDEX(Varmeinstallation!B:B,MATCH(INDIRECT($A$1&amp;"L"&amp;A698)*1,Varmeinstallation!A:A,0)),"Ingen varmeinstallationer")</f>
        <v>Centralvarme fra eget anlæg, et-kammer fyr</v>
      </c>
      <c r="I698" s="1" t="str">
        <f ca="1">IFERROR(INDEX(Opvarmningsmiddel!B:B,MATCH(INDIRECT($A$1&amp;"M"&amp;A698)*1,Opvarmningsmiddel!A:A,0)),"")</f>
        <v>Naturgas</v>
      </c>
      <c r="J698" s="1">
        <f t="shared" ca="1" si="137"/>
        <v>90</v>
      </c>
      <c r="K698" s="1" t="str">
        <f ca="1">IFERROR(INDEX(Relationstabel!$C$3:$K$10,MATCH(VALUE(INDIRECT($A$1&amp;"L"&amp;A698)),Relationstabel!$A$3:$A$10,0),MATCH(IFERROR(VALUE(INDIRECT($A$1&amp;"M"&amp;A698)),0),Relationstabel!$C$1:$K$1,0)),"Ingen varmeinstallationer")</f>
        <v>Naturgas</v>
      </c>
      <c r="L698" s="1" t="str">
        <f ca="1">INDEX(Anvendelseskode!B:B,MATCH($E698,Anvendelseskode!$A:$A,0))</f>
        <v>Række-, kæde-, dobbelthus (lodret adskillelse mellem enhederne)</v>
      </c>
      <c r="M698" s="1" t="str">
        <f ca="1">INDEX(Anvendelseskode!C:C,MATCH($E698,Anvendelseskode!$A:$A,0))</f>
        <v>Række-, kæde og dobbelthuse</v>
      </c>
      <c r="N698" s="1" t="str">
        <f ca="1">INDEX(Anvendelseskode!D:D,MATCH($E698,Anvendelseskode!$A:$A,0))</f>
        <v>Private husholdninger</v>
      </c>
      <c r="O698" s="1" t="str">
        <f ca="1">IFERROR(INDEX(SBi!$2:$2,MATCH(G698,SBi!$1:$1,1)),SBi!$K$2)</f>
        <v>Efter 2006</v>
      </c>
      <c r="P698" s="1">
        <f ca="1">IFERROR(INDEX(SBi!$C$3:$K$28,MATCH(E698,SBi!$B$3:$B$28,0),MATCH(O698,SBi!$C$2:$K$2,0)),0)</f>
        <v>66.400000000000006</v>
      </c>
      <c r="Q698" s="19">
        <f t="shared" ca="1" si="138"/>
        <v>7.1712000000000007</v>
      </c>
      <c r="R698" s="19" t="str">
        <f ca="1">IFERROR(INDEX(VpD!$2:$2,MATCH(G698,VpD!$1:$1,1)),VpD!$I$2)</f>
        <v>&gt;1998</v>
      </c>
      <c r="S698" s="1">
        <f ca="1">IFERROR(INDEX(VpD!$C$3:$I$27,MATCH(E698,VpD!$B$3:$B$27,0),MATCH(R698,VpD!$C$2:$I$2,0)),0)</f>
        <v>65</v>
      </c>
      <c r="T698" s="19">
        <f t="shared" ca="1" si="139"/>
        <v>7.02</v>
      </c>
      <c r="U698" s="14" t="str">
        <f t="shared" ca="1" si="140"/>
        <v xml:space="preserve">712589.12 </v>
      </c>
      <c r="V698" s="14" t="str">
        <f t="shared" ca="1" si="141"/>
        <v>6168815.66</v>
      </c>
      <c r="W698" s="14" t="str">
        <f t="shared" ca="1" si="142"/>
        <v>POINT(712589.12 6168815.66)</v>
      </c>
      <c r="X698" s="14" t="str">
        <f>IFERROR(INDEX(BygningOmraade!B:B,MATCH(A698,BygningOmraade!A:A,0)),"")</f>
        <v/>
      </c>
    </row>
    <row r="699" spans="1:24" s="14" customFormat="1" x14ac:dyDescent="0.25">
      <c r="A699" s="14">
        <f t="shared" si="130"/>
        <v>699</v>
      </c>
      <c r="B699" s="14" t="str">
        <f t="shared" ca="1" si="131"/>
        <v>25de198b-e399-465a-92bf-6991927ab59d</v>
      </c>
      <c r="C699" s="14" t="str">
        <f t="shared" ca="1" si="132"/>
        <v>0a3f507e-1938-32b8-e044-0003ba298018</v>
      </c>
      <c r="D699" s="14">
        <f t="shared" ca="1" si="133"/>
        <v>996700</v>
      </c>
      <c r="E699" s="1">
        <f t="shared" ca="1" si="134"/>
        <v>130</v>
      </c>
      <c r="F699" s="1">
        <f t="shared" ca="1" si="135"/>
        <v>112</v>
      </c>
      <c r="G699" s="1">
        <f t="shared" ca="1" si="136"/>
        <v>1978</v>
      </c>
      <c r="H699" s="1" t="str">
        <f ca="1">IFERROR(INDEX(Varmeinstallation!B:B,MATCH(INDIRECT($A$1&amp;"L"&amp;A699)*1,Varmeinstallation!A:A,0)),"Ingen varmeinstallationer")</f>
        <v>Fjernvarme/blokvarme (radiatorsystemer eller varmluftanlæg)</v>
      </c>
      <c r="I699" s="1" t="str">
        <f ca="1">IFERROR(INDEX(Opvarmningsmiddel!B:B,MATCH(INDIRECT($A$1&amp;"M"&amp;A699)*1,Opvarmningsmiddel!A:A,0)),"")</f>
        <v/>
      </c>
      <c r="J699" s="1">
        <f t="shared" ca="1" si="137"/>
        <v>0</v>
      </c>
      <c r="K699" s="1" t="str">
        <f ca="1">IFERROR(INDEX(Relationstabel!$C$3:$K$10,MATCH(VALUE(INDIRECT($A$1&amp;"L"&amp;A699)),Relationstabel!$A$3:$A$10,0),MATCH(IFERROR(VALUE(INDIRECT($A$1&amp;"M"&amp;A699)),0),Relationstabel!$C$1:$K$1,0)),"Ingen varmeinstallationer")</f>
        <v>Fjernvarme/ Blokvarme</v>
      </c>
      <c r="L699" s="1" t="str">
        <f ca="1">INDEX(Anvendelseskode!B:B,MATCH($E699,Anvendelseskode!$A:$A,0))</f>
        <v>Række-, kæde-, dobbelthus (lodret adskillelse mellem enhederne)</v>
      </c>
      <c r="M699" s="1" t="str">
        <f ca="1">INDEX(Anvendelseskode!C:C,MATCH($E699,Anvendelseskode!$A:$A,0))</f>
        <v>Række-, kæde og dobbelthuse</v>
      </c>
      <c r="N699" s="1" t="str">
        <f ca="1">INDEX(Anvendelseskode!D:D,MATCH($E699,Anvendelseskode!$A:$A,0))</f>
        <v>Private husholdninger</v>
      </c>
      <c r="O699" s="1" t="str">
        <f ca="1">IFERROR(INDEX(SBi!$2:$2,MATCH(G699,SBi!$1:$1,1)),SBi!$K$2)</f>
        <v>1973-1978</v>
      </c>
      <c r="P699" s="1">
        <f ca="1">IFERROR(INDEX(SBi!$C$3:$K$28,MATCH(E699,SBi!$B$3:$B$28,0),MATCH(O699,SBi!$C$2:$K$2,0)),0)</f>
        <v>112.6</v>
      </c>
      <c r="Q699" s="19">
        <f t="shared" ca="1" si="138"/>
        <v>12.611199999999998</v>
      </c>
      <c r="R699" s="19" t="str">
        <f ca="1">IFERROR(INDEX(VpD!$2:$2,MATCH(G699,VpD!$1:$1,1)),VpD!$I$2)</f>
        <v>1973-1978</v>
      </c>
      <c r="S699" s="1">
        <f ca="1">IFERROR(INDEX(VpD!$C$3:$I$27,MATCH(E699,VpD!$B$3:$B$27,0),MATCH(R699,VpD!$C$2:$I$2,0)),0)</f>
        <v>98</v>
      </c>
      <c r="T699" s="19">
        <f t="shared" ca="1" si="139"/>
        <v>10.976000000000001</v>
      </c>
      <c r="U699" s="14" t="str">
        <f t="shared" ca="1" si="140"/>
        <v xml:space="preserve">713515.59 </v>
      </c>
      <c r="V699" s="14" t="str">
        <f t="shared" ca="1" si="141"/>
        <v>6169821.02</v>
      </c>
      <c r="W699" s="14" t="str">
        <f t="shared" ca="1" si="142"/>
        <v>POINT(713515.59 6169821.02)</v>
      </c>
      <c r="X699" s="14" t="str">
        <f>IFERROR(INDEX(BygningOmraade!B:B,MATCH(A699,BygningOmraade!A:A,0)),"")</f>
        <v/>
      </c>
    </row>
    <row r="700" spans="1:24" s="14" customFormat="1" x14ac:dyDescent="0.25">
      <c r="A700" s="14">
        <f t="shared" si="130"/>
        <v>700</v>
      </c>
      <c r="B700" s="14" t="str">
        <f t="shared" ca="1" si="131"/>
        <v>25e3bff6-89c3-44d7-8578-b060fa4e032a</v>
      </c>
      <c r="C700" s="14" t="str">
        <f t="shared" ca="1" si="132"/>
        <v>0a3f507e-15d3-32b8-e044-0003ba298018</v>
      </c>
      <c r="D700" s="14">
        <f t="shared" ca="1" si="133"/>
        <v>994623</v>
      </c>
      <c r="E700" s="1">
        <f t="shared" ca="1" si="134"/>
        <v>120</v>
      </c>
      <c r="F700" s="1">
        <f t="shared" ca="1" si="135"/>
        <v>180</v>
      </c>
      <c r="G700" s="1">
        <f t="shared" ca="1" si="136"/>
        <v>1981</v>
      </c>
      <c r="H700" s="1" t="str">
        <f ca="1">IFERROR(INDEX(Varmeinstallation!B:B,MATCH(INDIRECT($A$1&amp;"L"&amp;A700)*1,Varmeinstallation!A:A,0)),"Ingen varmeinstallationer")</f>
        <v>Elovne, elpaneler</v>
      </c>
      <c r="I700" s="1" t="str">
        <f ca="1">IFERROR(INDEX(Opvarmningsmiddel!B:B,MATCH(INDIRECT($A$1&amp;"M"&amp;A700)*1,Opvarmningsmiddel!A:A,0)),"")</f>
        <v>Elektricitet</v>
      </c>
      <c r="J700" s="1">
        <f t="shared" ca="1" si="137"/>
        <v>2</v>
      </c>
      <c r="K700" s="1" t="str">
        <f ca="1">IFERROR(INDEX(Relationstabel!$C$3:$K$10,MATCH(VALUE(INDIRECT($A$1&amp;"L"&amp;A700)),Relationstabel!$A$3:$A$10,0),MATCH(IFERROR(VALUE(INDIRECT($A$1&amp;"M"&amp;A700)),0),Relationstabel!$C$1:$K$1,0)),"Ingen varmeinstallationer")</f>
        <v>Elvarme</v>
      </c>
      <c r="L700" s="1" t="str">
        <f ca="1">INDEX(Anvendelseskode!B:B,MATCH($E700,Anvendelseskode!$A:$A,0))</f>
        <v>Fritliggende enfamilieshus (parcelhus)</v>
      </c>
      <c r="M700" s="1" t="str">
        <f ca="1">INDEX(Anvendelseskode!C:C,MATCH($E700,Anvendelseskode!$A:$A,0))</f>
        <v>Parcelhuse</v>
      </c>
      <c r="N700" s="1" t="str">
        <f ca="1">INDEX(Anvendelseskode!D:D,MATCH($E700,Anvendelseskode!$A:$A,0))</f>
        <v>Private husholdninger</v>
      </c>
      <c r="O700" s="1" t="str">
        <f ca="1">IFERROR(INDEX(SBi!$2:$2,MATCH(G700,SBi!$1:$1,1)),SBi!$K$2)</f>
        <v>1979-1998</v>
      </c>
      <c r="P700" s="1">
        <f ca="1">IFERROR(INDEX(SBi!$C$3:$K$28,MATCH(E700,SBi!$B$3:$B$28,0),MATCH(O700,SBi!$C$2:$K$2,0)),0)</f>
        <v>105.4</v>
      </c>
      <c r="Q700" s="19">
        <f t="shared" ca="1" si="138"/>
        <v>18.972000000000001</v>
      </c>
      <c r="R700" s="19" t="str">
        <f ca="1">IFERROR(INDEX(VpD!$2:$2,MATCH(G700,VpD!$1:$1,1)),VpD!$I$2)</f>
        <v>1979-1998</v>
      </c>
      <c r="S700" s="1">
        <f ca="1">IFERROR(INDEX(VpD!$C$3:$I$27,MATCH(E700,VpD!$B$3:$B$27,0),MATCH(R700,VpD!$C$2:$I$2,0)),0)</f>
        <v>90</v>
      </c>
      <c r="T700" s="19">
        <f t="shared" ca="1" si="139"/>
        <v>16.2</v>
      </c>
      <c r="U700" s="14" t="str">
        <f t="shared" ca="1" si="140"/>
        <v xml:space="preserve">711718.83 </v>
      </c>
      <c r="V700" s="14" t="str">
        <f t="shared" ca="1" si="141"/>
        <v>6170819.06</v>
      </c>
      <c r="W700" s="14" t="str">
        <f t="shared" ca="1" si="142"/>
        <v>POINT(711718.83 6170819.06)</v>
      </c>
      <c r="X700" s="14" t="str">
        <f>IFERROR(INDEX(BygningOmraade!B:B,MATCH(A700,BygningOmraade!A:A,0)),"")</f>
        <v/>
      </c>
    </row>
    <row r="701" spans="1:24" s="14" customFormat="1" x14ac:dyDescent="0.25">
      <c r="A701" s="14">
        <f t="shared" si="130"/>
        <v>701</v>
      </c>
      <c r="B701" s="14" t="str">
        <f t="shared" ca="1" si="131"/>
        <v>25e4f921-0aad-4ba5-b52c-910476e2045a</v>
      </c>
      <c r="C701" s="14" t="str">
        <f t="shared" ca="1" si="132"/>
        <v>0a3f507e-1d56-32b8-e044-0003ba298018</v>
      </c>
      <c r="D701" s="14">
        <f t="shared" ca="1" si="133"/>
        <v>994959</v>
      </c>
      <c r="E701" s="1">
        <f t="shared" ca="1" si="134"/>
        <v>120</v>
      </c>
      <c r="F701" s="1">
        <f t="shared" ca="1" si="135"/>
        <v>143</v>
      </c>
      <c r="G701" s="1">
        <f t="shared" ca="1" si="136"/>
        <v>1988</v>
      </c>
      <c r="H701" s="1" t="str">
        <f ca="1">IFERROR(INDEX(Varmeinstallation!B:B,MATCH(INDIRECT($A$1&amp;"L"&amp;A701)*1,Varmeinstallation!A:A,0)),"Ingen varmeinstallationer")</f>
        <v>Centralvarme fra eget anlæg, et-kammer fyr</v>
      </c>
      <c r="I701" s="1" t="str">
        <f ca="1">IFERROR(INDEX(Opvarmningsmiddel!B:B,MATCH(INDIRECT($A$1&amp;"M"&amp;A701)*1,Opvarmningsmiddel!A:A,0)),"")</f>
        <v>Naturgas</v>
      </c>
      <c r="J701" s="1">
        <f t="shared" ca="1" si="137"/>
        <v>0</v>
      </c>
      <c r="K701" s="1" t="str">
        <f ca="1">IFERROR(INDEX(Relationstabel!$C$3:$K$10,MATCH(VALUE(INDIRECT($A$1&amp;"L"&amp;A701)),Relationstabel!$A$3:$A$10,0),MATCH(IFERROR(VALUE(INDIRECT($A$1&amp;"M"&amp;A701)),0),Relationstabel!$C$1:$K$1,0)),"Ingen varmeinstallationer")</f>
        <v>Naturgas</v>
      </c>
      <c r="L701" s="1" t="str">
        <f ca="1">INDEX(Anvendelseskode!B:B,MATCH($E701,Anvendelseskode!$A:$A,0))</f>
        <v>Fritliggende enfamilieshus (parcelhus)</v>
      </c>
      <c r="M701" s="1" t="str">
        <f ca="1">INDEX(Anvendelseskode!C:C,MATCH($E701,Anvendelseskode!$A:$A,0))</f>
        <v>Parcelhuse</v>
      </c>
      <c r="N701" s="1" t="str">
        <f ca="1">INDEX(Anvendelseskode!D:D,MATCH($E701,Anvendelseskode!$A:$A,0))</f>
        <v>Private husholdninger</v>
      </c>
      <c r="O701" s="1" t="str">
        <f ca="1">IFERROR(INDEX(SBi!$2:$2,MATCH(G701,SBi!$1:$1,1)),SBi!$K$2)</f>
        <v>1979-1998</v>
      </c>
      <c r="P701" s="1">
        <f ca="1">IFERROR(INDEX(SBi!$C$3:$K$28,MATCH(E701,SBi!$B$3:$B$28,0),MATCH(O701,SBi!$C$2:$K$2,0)),0)</f>
        <v>105.4</v>
      </c>
      <c r="Q701" s="19">
        <f t="shared" ca="1" si="138"/>
        <v>15.0722</v>
      </c>
      <c r="R701" s="19" t="str">
        <f ca="1">IFERROR(INDEX(VpD!$2:$2,MATCH(G701,VpD!$1:$1,1)),VpD!$I$2)</f>
        <v>1979-1998</v>
      </c>
      <c r="S701" s="1">
        <f ca="1">IFERROR(INDEX(VpD!$C$3:$I$27,MATCH(E701,VpD!$B$3:$B$27,0),MATCH(R701,VpD!$C$2:$I$2,0)),0)</f>
        <v>90</v>
      </c>
      <c r="T701" s="19">
        <f t="shared" ca="1" si="139"/>
        <v>12.87</v>
      </c>
      <c r="U701" s="14" t="str">
        <f t="shared" ca="1" si="140"/>
        <v xml:space="preserve">711775.08 </v>
      </c>
      <c r="V701" s="14" t="str">
        <f t="shared" ca="1" si="141"/>
        <v>6170327.67</v>
      </c>
      <c r="W701" s="14" t="str">
        <f t="shared" ca="1" si="142"/>
        <v>POINT(711775.08 6170327.67)</v>
      </c>
      <c r="X701" s="14" t="str">
        <f>IFERROR(INDEX(BygningOmraade!B:B,MATCH(A701,BygningOmraade!A:A,0)),"")</f>
        <v/>
      </c>
    </row>
    <row r="702" spans="1:24" s="14" customFormat="1" x14ac:dyDescent="0.25">
      <c r="A702" s="14">
        <f t="shared" si="130"/>
        <v>702</v>
      </c>
      <c r="B702" s="14" t="str">
        <f t="shared" ca="1" si="131"/>
        <v>25fdcb0c-99ec-4442-8d72-8c0df72b25e5</v>
      </c>
      <c r="C702" s="14" t="str">
        <f t="shared" ca="1" si="132"/>
        <v>f1c4664b-9ff9-449c-ae69-8324c8b36029</v>
      </c>
      <c r="D702" s="14">
        <f t="shared" ca="1" si="133"/>
        <v>995755</v>
      </c>
      <c r="E702" s="1">
        <f t="shared" ca="1" si="134"/>
        <v>220</v>
      </c>
      <c r="F702" s="1">
        <f t="shared" ca="1" si="135"/>
        <v>3505</v>
      </c>
      <c r="G702" s="1">
        <f t="shared" ca="1" si="136"/>
        <v>1986</v>
      </c>
      <c r="H702" s="1" t="str">
        <f ca="1">IFERROR(INDEX(Varmeinstallation!B:B,MATCH(INDIRECT($A$1&amp;"L"&amp;A702)*1,Varmeinstallation!A:A,0)),"Ingen varmeinstallationer")</f>
        <v>Fjernvarme/blokvarme (radiatorsystemer eller varmluftanlæg)</v>
      </c>
      <c r="I702" s="1" t="str">
        <f ca="1">IFERROR(INDEX(Opvarmningsmiddel!B:B,MATCH(INDIRECT($A$1&amp;"M"&amp;A702)*1,Opvarmningsmiddel!A:A,0)),"")</f>
        <v/>
      </c>
      <c r="J702" s="1">
        <f t="shared" ca="1" si="137"/>
        <v>0</v>
      </c>
      <c r="K702" s="1" t="str">
        <f ca="1">IFERROR(INDEX(Relationstabel!$C$3:$K$10,MATCH(VALUE(INDIRECT($A$1&amp;"L"&amp;A702)),Relationstabel!$A$3:$A$10,0),MATCH(IFERROR(VALUE(INDIRECT($A$1&amp;"M"&amp;A702)),0),Relationstabel!$C$1:$K$1,0)),"Ingen varmeinstallationer")</f>
        <v>Fjernvarme/ Blokvarme</v>
      </c>
      <c r="L702" s="1" t="str">
        <f ca="1">INDEX(Anvendelseskode!B:B,MATCH($E702,Anvendelseskode!$A:$A,0))</f>
        <v>Bygning til erhvervsmæssig produktion vedrørende industri, håndværk m.v. (fabrik, værksted o.lign.)</v>
      </c>
      <c r="M702" s="1" t="str">
        <f ca="1">INDEX(Anvendelseskode!C:C,MATCH($E702,Anvendelseskode!$A:$A,0))</f>
        <v>Fabrikker, værksteder o.l.</v>
      </c>
      <c r="N702" s="1" t="str">
        <f ca="1">INDEX(Anvendelseskode!D:D,MATCH($E702,Anvendelseskode!$A:$A,0))</f>
        <v>Industri</v>
      </c>
      <c r="O702" s="1" t="str">
        <f ca="1">IFERROR(INDEX(SBi!$2:$2,MATCH(G702,SBi!$1:$1,1)),SBi!$K$2)</f>
        <v>1979-1998</v>
      </c>
      <c r="P702" s="1">
        <f ca="1">IFERROR(INDEX(SBi!$C$3:$K$28,MATCH(E702,SBi!$B$3:$B$28,0),MATCH(O702,SBi!$C$2:$K$2,0)),0)</f>
        <v>66</v>
      </c>
      <c r="Q702" s="19">
        <f t="shared" ca="1" si="138"/>
        <v>231.33</v>
      </c>
      <c r="R702" s="19" t="str">
        <f ca="1">IFERROR(INDEX(VpD!$2:$2,MATCH(G702,VpD!$1:$1,1)),VpD!$I$2)</f>
        <v>1979-1998</v>
      </c>
      <c r="S702" s="1">
        <f ca="1">IFERROR(INDEX(VpD!$C$3:$I$27,MATCH(E702,VpD!$B$3:$B$27,0),MATCH(R702,VpD!$C$2:$I$2,0)),0)</f>
        <v>66</v>
      </c>
      <c r="T702" s="19">
        <f t="shared" ca="1" si="139"/>
        <v>231.33</v>
      </c>
      <c r="U702" s="14" t="str">
        <f t="shared" ca="1" si="140"/>
        <v xml:space="preserve">712194.92 </v>
      </c>
      <c r="V702" s="14" t="str">
        <f t="shared" ca="1" si="141"/>
        <v>6172262.67</v>
      </c>
      <c r="W702" s="14" t="str">
        <f t="shared" ca="1" si="142"/>
        <v>POINT(712194.92 6172262.67)</v>
      </c>
      <c r="X702" s="14" t="str">
        <f>IFERROR(INDEX(BygningOmraade!B:B,MATCH(A702,BygningOmraade!A:A,0)),"")</f>
        <v/>
      </c>
    </row>
    <row r="703" spans="1:24" s="14" customFormat="1" x14ac:dyDescent="0.25">
      <c r="A703" s="14">
        <f t="shared" si="130"/>
        <v>703</v>
      </c>
      <c r="B703" s="14" t="str">
        <f t="shared" ca="1" si="131"/>
        <v>26081e7c-1962-4197-8e4d-7aa3df7bfd03</v>
      </c>
      <c r="C703" s="14" t="str">
        <f t="shared" ca="1" si="132"/>
        <v>0a3f507e-1e2d-32b8-e044-0003ba298018</v>
      </c>
      <c r="D703" s="14">
        <f t="shared" ca="1" si="133"/>
        <v>996406</v>
      </c>
      <c r="E703" s="1">
        <f t="shared" ca="1" si="134"/>
        <v>120</v>
      </c>
      <c r="F703" s="1">
        <f t="shared" ca="1" si="135"/>
        <v>166</v>
      </c>
      <c r="G703" s="1">
        <f t="shared" ca="1" si="136"/>
        <v>2002</v>
      </c>
      <c r="H703" s="1" t="str">
        <f ca="1">IFERROR(INDEX(Varmeinstallation!B:B,MATCH(INDIRECT($A$1&amp;"L"&amp;A703)*1,Varmeinstallation!A:A,0)),"Ingen varmeinstallationer")</f>
        <v>Centralvarme fra eget anlæg, et-kammer fyr</v>
      </c>
      <c r="I703" s="1" t="str">
        <f ca="1">IFERROR(INDEX(Opvarmningsmiddel!B:B,MATCH(INDIRECT($A$1&amp;"M"&amp;A703)*1,Opvarmningsmiddel!A:A,0)),"")</f>
        <v>Elektricitet</v>
      </c>
      <c r="J703" s="1">
        <f t="shared" ca="1" si="137"/>
        <v>2</v>
      </c>
      <c r="K703" s="1" t="str">
        <f ca="1">IFERROR(INDEX(Relationstabel!$C$3:$K$10,MATCH(VALUE(INDIRECT($A$1&amp;"L"&amp;A703)),Relationstabel!$A$3:$A$10,0),MATCH(IFERROR(VALUE(INDIRECT($A$1&amp;"M"&amp;A703)),0),Relationstabel!$C$1:$K$1,0)),"Ingen varmeinstallationer")</f>
        <v>Olie</v>
      </c>
      <c r="L703" s="1" t="str">
        <f ca="1">INDEX(Anvendelseskode!B:B,MATCH($E703,Anvendelseskode!$A:$A,0))</f>
        <v>Fritliggende enfamilieshus (parcelhus)</v>
      </c>
      <c r="M703" s="1" t="str">
        <f ca="1">INDEX(Anvendelseskode!C:C,MATCH($E703,Anvendelseskode!$A:$A,0))</f>
        <v>Parcelhuse</v>
      </c>
      <c r="N703" s="1" t="str">
        <f ca="1">INDEX(Anvendelseskode!D:D,MATCH($E703,Anvendelseskode!$A:$A,0))</f>
        <v>Private husholdninger</v>
      </c>
      <c r="O703" s="1" t="str">
        <f ca="1">IFERROR(INDEX(SBi!$2:$2,MATCH(G703,SBi!$1:$1,1)),SBi!$K$2)</f>
        <v>1999-2006</v>
      </c>
      <c r="P703" s="1">
        <f ca="1">IFERROR(INDEX(SBi!$C$3:$K$28,MATCH(E703,SBi!$B$3:$B$28,0),MATCH(O703,SBi!$C$2:$K$2,0)),0)</f>
        <v>83.9</v>
      </c>
      <c r="Q703" s="19">
        <f t="shared" ca="1" si="138"/>
        <v>13.927400000000002</v>
      </c>
      <c r="R703" s="19" t="str">
        <f ca="1">IFERROR(INDEX(VpD!$2:$2,MATCH(G703,VpD!$1:$1,1)),VpD!$I$2)</f>
        <v>&gt;1998</v>
      </c>
      <c r="S703" s="1">
        <f ca="1">IFERROR(INDEX(VpD!$C$3:$I$27,MATCH(E703,VpD!$B$3:$B$27,0),MATCH(R703,VpD!$C$2:$I$2,0)),0)</f>
        <v>72</v>
      </c>
      <c r="T703" s="19">
        <f t="shared" ca="1" si="139"/>
        <v>11.952</v>
      </c>
      <c r="U703" s="14" t="str">
        <f t="shared" ca="1" si="140"/>
        <v xml:space="preserve">713411.28 </v>
      </c>
      <c r="V703" s="14" t="str">
        <f t="shared" ca="1" si="141"/>
        <v>6168644.05</v>
      </c>
      <c r="W703" s="14" t="str">
        <f t="shared" ca="1" si="142"/>
        <v>POINT(713411.28 6168644.05)</v>
      </c>
      <c r="X703" s="14" t="str">
        <f>IFERROR(INDEX(BygningOmraade!B:B,MATCH(A703,BygningOmraade!A:A,0)),"")</f>
        <v/>
      </c>
    </row>
    <row r="704" spans="1:24" s="14" customFormat="1" x14ac:dyDescent="0.25">
      <c r="A704" s="14">
        <f t="shared" si="130"/>
        <v>704</v>
      </c>
      <c r="B704" s="14" t="str">
        <f t="shared" ca="1" si="131"/>
        <v>26084a92-adfa-4559-9105-4bda035e35cd</v>
      </c>
      <c r="C704" s="14" t="str">
        <f t="shared" ca="1" si="132"/>
        <v>0a3f507e-2001-32b8-e044-0003ba298018</v>
      </c>
      <c r="D704" s="14">
        <f t="shared" ca="1" si="133"/>
        <v>993723</v>
      </c>
      <c r="E704" s="1">
        <f t="shared" ca="1" si="134"/>
        <v>120</v>
      </c>
      <c r="F704" s="1">
        <f t="shared" ca="1" si="135"/>
        <v>109</v>
      </c>
      <c r="G704" s="1">
        <f t="shared" ca="1" si="136"/>
        <v>1977</v>
      </c>
      <c r="H704" s="1" t="str">
        <f ca="1">IFERROR(INDEX(Varmeinstallation!B:B,MATCH(INDIRECT($A$1&amp;"L"&amp;A704)*1,Varmeinstallation!A:A,0)),"Ingen varmeinstallationer")</f>
        <v>Centralvarme fra eget anlæg, et-kammer fyr</v>
      </c>
      <c r="I704" s="1" t="str">
        <f ca="1">IFERROR(INDEX(Opvarmningsmiddel!B:B,MATCH(INDIRECT($A$1&amp;"M"&amp;A704)*1,Opvarmningsmiddel!A:A,0)),"")</f>
        <v>Naturgas</v>
      </c>
      <c r="J704" s="1">
        <f t="shared" ca="1" si="137"/>
        <v>0</v>
      </c>
      <c r="K704" s="1" t="str">
        <f ca="1">IFERROR(INDEX(Relationstabel!$C$3:$K$10,MATCH(VALUE(INDIRECT($A$1&amp;"L"&amp;A704)),Relationstabel!$A$3:$A$10,0),MATCH(IFERROR(VALUE(INDIRECT($A$1&amp;"M"&amp;A704)),0),Relationstabel!$C$1:$K$1,0)),"Ingen varmeinstallationer")</f>
        <v>Naturgas</v>
      </c>
      <c r="L704" s="1" t="str">
        <f ca="1">INDEX(Anvendelseskode!B:B,MATCH($E704,Anvendelseskode!$A:$A,0))</f>
        <v>Fritliggende enfamilieshus (parcelhus)</v>
      </c>
      <c r="M704" s="1" t="str">
        <f ca="1">INDEX(Anvendelseskode!C:C,MATCH($E704,Anvendelseskode!$A:$A,0))</f>
        <v>Parcelhuse</v>
      </c>
      <c r="N704" s="1" t="str">
        <f ca="1">INDEX(Anvendelseskode!D:D,MATCH($E704,Anvendelseskode!$A:$A,0))</f>
        <v>Private husholdninger</v>
      </c>
      <c r="O704" s="1" t="str">
        <f ca="1">IFERROR(INDEX(SBi!$2:$2,MATCH(G704,SBi!$1:$1,1)),SBi!$K$2)</f>
        <v>1973-1978</v>
      </c>
      <c r="P704" s="1">
        <f ca="1">IFERROR(INDEX(SBi!$C$3:$K$28,MATCH(E704,SBi!$B$3:$B$28,0),MATCH(O704,SBi!$C$2:$K$2,0)),0)</f>
        <v>119.8</v>
      </c>
      <c r="Q704" s="19">
        <f t="shared" ca="1" si="138"/>
        <v>13.058199999999999</v>
      </c>
      <c r="R704" s="19" t="str">
        <f ca="1">IFERROR(INDEX(VpD!$2:$2,MATCH(G704,VpD!$1:$1,1)),VpD!$I$2)</f>
        <v>1973-1978</v>
      </c>
      <c r="S704" s="1">
        <f ca="1">IFERROR(INDEX(VpD!$C$3:$I$27,MATCH(E704,VpD!$B$3:$B$27,0),MATCH(R704,VpD!$C$2:$I$2,0)),0)</f>
        <v>117</v>
      </c>
      <c r="T704" s="19">
        <f t="shared" ca="1" si="139"/>
        <v>12.753</v>
      </c>
      <c r="U704" s="14" t="str">
        <f t="shared" ca="1" si="140"/>
        <v xml:space="preserve">710871.5 </v>
      </c>
      <c r="V704" s="14" t="str">
        <f t="shared" ca="1" si="141"/>
        <v>6171776.53</v>
      </c>
      <c r="W704" s="14" t="str">
        <f t="shared" ca="1" si="142"/>
        <v>POINT(710871.5 6171776.53)</v>
      </c>
      <c r="X704" s="14" t="str">
        <f>IFERROR(INDEX(BygningOmraade!B:B,MATCH(A704,BygningOmraade!A:A,0)),"")</f>
        <v/>
      </c>
    </row>
    <row r="705" spans="1:24" s="14" customFormat="1" x14ac:dyDescent="0.25">
      <c r="A705" s="14">
        <f t="shared" si="130"/>
        <v>705</v>
      </c>
      <c r="B705" s="14" t="str">
        <f t="shared" ca="1" si="131"/>
        <v>261cdfe4-6510-473a-83dc-77c0c2f77131</v>
      </c>
      <c r="C705" s="14" t="str">
        <f t="shared" ca="1" si="132"/>
        <v>0a3f507e-1f25-32b8-e044-0003ba298018</v>
      </c>
      <c r="D705" s="14">
        <f t="shared" ca="1" si="133"/>
        <v>994009</v>
      </c>
      <c r="E705" s="1">
        <f t="shared" ca="1" si="134"/>
        <v>120</v>
      </c>
      <c r="F705" s="1">
        <f t="shared" ca="1" si="135"/>
        <v>122</v>
      </c>
      <c r="G705" s="1">
        <f t="shared" ca="1" si="136"/>
        <v>1977</v>
      </c>
      <c r="H705" s="1" t="str">
        <f ca="1">IFERROR(INDEX(Varmeinstallation!B:B,MATCH(INDIRECT($A$1&amp;"L"&amp;A705)*1,Varmeinstallation!A:A,0)),"Ingen varmeinstallationer")</f>
        <v>Fjernvarme/blokvarme (radiatorsystemer eller varmluftanlæg)</v>
      </c>
      <c r="I705" s="1" t="str">
        <f ca="1">IFERROR(INDEX(Opvarmningsmiddel!B:B,MATCH(INDIRECT($A$1&amp;"M"&amp;A705)*1,Opvarmningsmiddel!A:A,0)),"")</f>
        <v/>
      </c>
      <c r="J705" s="1">
        <f t="shared" ca="1" si="137"/>
        <v>0</v>
      </c>
      <c r="K705" s="1" t="str">
        <f ca="1">IFERROR(INDEX(Relationstabel!$C$3:$K$10,MATCH(VALUE(INDIRECT($A$1&amp;"L"&amp;A705)),Relationstabel!$A$3:$A$10,0),MATCH(IFERROR(VALUE(INDIRECT($A$1&amp;"M"&amp;A705)),0),Relationstabel!$C$1:$K$1,0)),"Ingen varmeinstallationer")</f>
        <v>Fjernvarme/ Blokvarme</v>
      </c>
      <c r="L705" s="1" t="str">
        <f ca="1">INDEX(Anvendelseskode!B:B,MATCH($E705,Anvendelseskode!$A:$A,0))</f>
        <v>Fritliggende enfamilieshus (parcelhus)</v>
      </c>
      <c r="M705" s="1" t="str">
        <f ca="1">INDEX(Anvendelseskode!C:C,MATCH($E705,Anvendelseskode!$A:$A,0))</f>
        <v>Parcelhuse</v>
      </c>
      <c r="N705" s="1" t="str">
        <f ca="1">INDEX(Anvendelseskode!D:D,MATCH($E705,Anvendelseskode!$A:$A,0))</f>
        <v>Private husholdninger</v>
      </c>
      <c r="O705" s="1" t="str">
        <f ca="1">IFERROR(INDEX(SBi!$2:$2,MATCH(G705,SBi!$1:$1,1)),SBi!$K$2)</f>
        <v>1973-1978</v>
      </c>
      <c r="P705" s="1">
        <f ca="1">IFERROR(INDEX(SBi!$C$3:$K$28,MATCH(E705,SBi!$B$3:$B$28,0),MATCH(O705,SBi!$C$2:$K$2,0)),0)</f>
        <v>119.8</v>
      </c>
      <c r="Q705" s="19">
        <f t="shared" ca="1" si="138"/>
        <v>14.615600000000001</v>
      </c>
      <c r="R705" s="19" t="str">
        <f ca="1">IFERROR(INDEX(VpD!$2:$2,MATCH(G705,VpD!$1:$1,1)),VpD!$I$2)</f>
        <v>1973-1978</v>
      </c>
      <c r="S705" s="1">
        <f ca="1">IFERROR(INDEX(VpD!$C$3:$I$27,MATCH(E705,VpD!$B$3:$B$27,0),MATCH(R705,VpD!$C$2:$I$2,0)),0)</f>
        <v>117</v>
      </c>
      <c r="T705" s="19">
        <f t="shared" ca="1" si="139"/>
        <v>14.273999999999999</v>
      </c>
      <c r="U705" s="14" t="str">
        <f t="shared" ca="1" si="140"/>
        <v xml:space="preserve">711087.6 </v>
      </c>
      <c r="V705" s="14" t="str">
        <f t="shared" ca="1" si="141"/>
        <v>6172285.45</v>
      </c>
      <c r="W705" s="14" t="str">
        <f t="shared" ca="1" si="142"/>
        <v>POINT(711087.6 6172285.45)</v>
      </c>
      <c r="X705" s="14" t="str">
        <f>IFERROR(INDEX(BygningOmraade!B:B,MATCH(A705,BygningOmraade!A:A,0)),"")</f>
        <v/>
      </c>
    </row>
    <row r="706" spans="1:24" s="14" customFormat="1" x14ac:dyDescent="0.25">
      <c r="A706" s="14">
        <f t="shared" si="130"/>
        <v>706</v>
      </c>
      <c r="B706" s="14" t="str">
        <f t="shared" ca="1" si="131"/>
        <v>262caafa-6d0a-4289-a98d-2379e5a751ae</v>
      </c>
      <c r="C706" s="14" t="str">
        <f t="shared" ca="1" si="132"/>
        <v>53ba2f34-6003-2505-e044-0003ba298018</v>
      </c>
      <c r="D706" s="14">
        <f t="shared" ca="1" si="133"/>
        <v>2702993</v>
      </c>
      <c r="E706" s="1">
        <f t="shared" ca="1" si="134"/>
        <v>130</v>
      </c>
      <c r="F706" s="1">
        <f t="shared" ca="1" si="135"/>
        <v>108</v>
      </c>
      <c r="G706" s="1">
        <f t="shared" ca="1" si="136"/>
        <v>2008</v>
      </c>
      <c r="H706" s="1" t="str">
        <f ca="1">IFERROR(INDEX(Varmeinstallation!B:B,MATCH(INDIRECT($A$1&amp;"L"&amp;A706)*1,Varmeinstallation!A:A,0)),"Ingen varmeinstallationer")</f>
        <v>Centralvarme fra eget anlæg, et-kammer fyr</v>
      </c>
      <c r="I706" s="1" t="str">
        <f ca="1">IFERROR(INDEX(Opvarmningsmiddel!B:B,MATCH(INDIRECT($A$1&amp;"M"&amp;A706)*1,Opvarmningsmiddel!A:A,0)),"")</f>
        <v>Naturgas</v>
      </c>
      <c r="J706" s="1">
        <f t="shared" ca="1" si="137"/>
        <v>90</v>
      </c>
      <c r="K706" s="1" t="str">
        <f ca="1">IFERROR(INDEX(Relationstabel!$C$3:$K$10,MATCH(VALUE(INDIRECT($A$1&amp;"L"&amp;A706)),Relationstabel!$A$3:$A$10,0),MATCH(IFERROR(VALUE(INDIRECT($A$1&amp;"M"&amp;A706)),0),Relationstabel!$C$1:$K$1,0)),"Ingen varmeinstallationer")</f>
        <v>Naturgas</v>
      </c>
      <c r="L706" s="1" t="str">
        <f ca="1">INDEX(Anvendelseskode!B:B,MATCH($E706,Anvendelseskode!$A:$A,0))</f>
        <v>Række-, kæde-, dobbelthus (lodret adskillelse mellem enhederne)</v>
      </c>
      <c r="M706" s="1" t="str">
        <f ca="1">INDEX(Anvendelseskode!C:C,MATCH($E706,Anvendelseskode!$A:$A,0))</f>
        <v>Række-, kæde og dobbelthuse</v>
      </c>
      <c r="N706" s="1" t="str">
        <f ca="1">INDEX(Anvendelseskode!D:D,MATCH($E706,Anvendelseskode!$A:$A,0))</f>
        <v>Private husholdninger</v>
      </c>
      <c r="O706" s="1" t="str">
        <f ca="1">IFERROR(INDEX(SBi!$2:$2,MATCH(G706,SBi!$1:$1,1)),SBi!$K$2)</f>
        <v>Efter 2006</v>
      </c>
      <c r="P706" s="1">
        <f ca="1">IFERROR(INDEX(SBi!$C$3:$K$28,MATCH(E706,SBi!$B$3:$B$28,0),MATCH(O706,SBi!$C$2:$K$2,0)),0)</f>
        <v>66.400000000000006</v>
      </c>
      <c r="Q706" s="19">
        <f t="shared" ca="1" si="138"/>
        <v>7.1712000000000007</v>
      </c>
      <c r="R706" s="19" t="str">
        <f ca="1">IFERROR(INDEX(VpD!$2:$2,MATCH(G706,VpD!$1:$1,1)),VpD!$I$2)</f>
        <v>&gt;1998</v>
      </c>
      <c r="S706" s="1">
        <f ca="1">IFERROR(INDEX(VpD!$C$3:$I$27,MATCH(E706,VpD!$B$3:$B$27,0),MATCH(R706,VpD!$C$2:$I$2,0)),0)</f>
        <v>65</v>
      </c>
      <c r="T706" s="19">
        <f t="shared" ca="1" si="139"/>
        <v>7.02</v>
      </c>
      <c r="U706" s="14" t="str">
        <f t="shared" ca="1" si="140"/>
        <v xml:space="preserve">712626.43 </v>
      </c>
      <c r="V706" s="14" t="str">
        <f t="shared" ca="1" si="141"/>
        <v>6168740.57</v>
      </c>
      <c r="W706" s="14" t="str">
        <f t="shared" ca="1" si="142"/>
        <v>POINT(712626.43 6168740.57)</v>
      </c>
      <c r="X706" s="14" t="str">
        <f>IFERROR(INDEX(BygningOmraade!B:B,MATCH(A706,BygningOmraade!A:A,0)),"")</f>
        <v/>
      </c>
    </row>
    <row r="707" spans="1:24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262ec174-14cc-4176-97aa-631e7ef1d64e</v>
      </c>
      <c r="C707" s="14" t="str">
        <f t="shared" ref="C707:C770" ca="1" si="145">INDIRECT($A$1&amp;"C"&amp;A707)</f>
        <v>0a3f507e-15a8-32b8-e044-0003ba298018</v>
      </c>
      <c r="D707" s="14">
        <f t="shared" ref="D707:D770" ca="1" si="146">INDIRECT($A$1&amp;"D"&amp;A707)</f>
        <v>995883</v>
      </c>
      <c r="E707" s="1">
        <f t="shared" ref="E707:E770" ca="1" si="147">ROUNDDOWN(INDIRECT($A$1&amp;"E"&amp;A707),-1)</f>
        <v>130</v>
      </c>
      <c r="F707" s="1">
        <f t="shared" ref="F707:F770" ca="1" si="148">INDIRECT($A$1&amp;"G"&amp;A707)+INDIRECT($A$1&amp;"H"&amp;A707)+INDIRECT($A$1&amp;"I"&amp;A707)*0.5</f>
        <v>159</v>
      </c>
      <c r="G707" s="1">
        <f t="shared" ref="G707:G770" ca="1" si="149">MAX(INDIRECT($A$1&amp;"J"&amp;A707),INDIRECT($A$1&amp;"K"&amp;A707))</f>
        <v>1975</v>
      </c>
      <c r="H707" s="1" t="str">
        <f ca="1">IFERROR(INDEX(Varmeinstallation!B:B,MATCH(INDIRECT($A$1&amp;"L"&amp;A707)*1,Varmeinstallation!A:A,0)),"Ingen varmeinstallationer")</f>
        <v>Elovne, elpaneler</v>
      </c>
      <c r="I707" s="1" t="str">
        <f ca="1">IFERROR(INDEX(Opvarmningsmiddel!B:B,MATCH(INDIRECT($A$1&amp;"M"&amp;A707)*1,Opvarmningsmiddel!A:A,0)),"")</f>
        <v>Elektricitet</v>
      </c>
      <c r="J707" s="1">
        <f t="shared" ref="J707:J770" ca="1" si="150">VALUE(INDIRECT($A$1&amp;"N"&amp;A707))</f>
        <v>0</v>
      </c>
      <c r="K707" s="1" t="str">
        <f ca="1">IFERROR(INDEX(Relationstabel!$C$3:$K$10,MATCH(VALUE(INDIRECT($A$1&amp;"L"&amp;A707)),Relationstabel!$A$3:$A$10,0),MATCH(IFERROR(VALUE(INDIRECT($A$1&amp;"M"&amp;A707)),0),Relationstabel!$C$1:$K$1,0)),"Ingen varmeinstallationer")</f>
        <v>Elvarme</v>
      </c>
      <c r="L707" s="1" t="str">
        <f ca="1">INDEX(Anvendelseskode!B:B,MATCH($E707,Anvendelseskode!$A:$A,0))</f>
        <v>Række-, kæde-, dobbelthus (lodret adskillelse mellem enhederne)</v>
      </c>
      <c r="M707" s="1" t="str">
        <f ca="1">INDEX(Anvendelseskode!C:C,MATCH($E707,Anvendelseskode!$A:$A,0))</f>
        <v>Række-, kæde og dobbelthuse</v>
      </c>
      <c r="N707" s="1" t="str">
        <f ca="1">INDEX(Anvendelseskode!D:D,MATCH($E707,Anvendelseskode!$A:$A,0))</f>
        <v>Private husholdninger</v>
      </c>
      <c r="O707" s="1" t="str">
        <f ca="1">IFERROR(INDEX(SBi!$2:$2,MATCH(G707,SBi!$1:$1,1)),SBi!$K$2)</f>
        <v>1973-1978</v>
      </c>
      <c r="P707" s="1">
        <f ca="1">IFERROR(INDEX(SBi!$C$3:$K$28,MATCH(E707,SBi!$B$3:$B$28,0),MATCH(O707,SBi!$C$2:$K$2,0)),0)</f>
        <v>112.6</v>
      </c>
      <c r="Q707" s="19">
        <f t="shared" ref="Q707:Q770" ca="1" si="151">P707*F707/1000</f>
        <v>17.903399999999998</v>
      </c>
      <c r="R707" s="19" t="str">
        <f ca="1">IFERROR(INDEX(VpD!$2:$2,MATCH(G707,VpD!$1:$1,1)),VpD!$I$2)</f>
        <v>1973-1978</v>
      </c>
      <c r="S707" s="1">
        <f ca="1">IFERROR(INDEX(VpD!$C$3:$I$27,MATCH(E707,VpD!$B$3:$B$27,0),MATCH(R707,VpD!$C$2:$I$2,0)),0)</f>
        <v>98</v>
      </c>
      <c r="T707" s="19">
        <f t="shared" ref="T707:T770" ca="1" si="152">S707*F707/1000</f>
        <v>15.582000000000001</v>
      </c>
      <c r="U707" s="14" t="str">
        <f t="shared" ref="U707:U770" ca="1" si="153">IFERROR(SUBSTITUTE(LEFT(W707,FIND(" ",W707)),"POINT(",""),"")</f>
        <v xml:space="preserve">712866.6 </v>
      </c>
      <c r="V707" s="14" t="str">
        <f t="shared" ref="V707:V770" ca="1" si="154">IFERROR(SUBSTITUTE(RIGHT(W707,LEN(W707)-FIND(" ",W707)),")",""),"")</f>
        <v>6169099.42</v>
      </c>
      <c r="W707" s="14" t="str">
        <f t="shared" ref="W707:W770" ca="1" si="155">INDIRECT($A$1&amp;"o"&amp;A707)</f>
        <v>POINT(712866.6 6169099.42)</v>
      </c>
      <c r="X707" s="14" t="str">
        <f>IFERROR(INDEX(BygningOmraade!B:B,MATCH(A707,BygningOmraade!A:A,0)),"")</f>
        <v/>
      </c>
    </row>
    <row r="708" spans="1:24" s="14" customFormat="1" x14ac:dyDescent="0.25">
      <c r="A708" s="14">
        <f t="shared" si="143"/>
        <v>708</v>
      </c>
      <c r="B708" s="14" t="str">
        <f t="shared" ca="1" si="144"/>
        <v>26315bcc-9a74-4d53-85dd-f54f424ce222</v>
      </c>
      <c r="C708" s="14" t="str">
        <f t="shared" ca="1" si="145"/>
        <v>0a3f507e-1bf3-32b8-e044-0003ba298018</v>
      </c>
      <c r="D708" s="14">
        <f t="shared" ca="1" si="146"/>
        <v>996994</v>
      </c>
      <c r="E708" s="1">
        <f t="shared" ca="1" si="147"/>
        <v>120</v>
      </c>
      <c r="F708" s="1">
        <f t="shared" ca="1" si="148"/>
        <v>170</v>
      </c>
      <c r="G708" s="1">
        <f t="shared" ca="1" si="149"/>
        <v>1988</v>
      </c>
      <c r="H708" s="1" t="str">
        <f ca="1">IFERROR(INDEX(Varmeinstallation!B:B,MATCH(INDIRECT($A$1&amp;"L"&amp;A708)*1,Varmeinstallation!A:A,0)),"Ingen varmeinstallationer")</f>
        <v>Centralvarme fra eget anlæg, et-kammer fyr</v>
      </c>
      <c r="I708" s="1" t="str">
        <f ca="1">IFERROR(INDEX(Opvarmningsmiddel!B:B,MATCH(INDIRECT($A$1&amp;"M"&amp;A708)*1,Opvarmningsmiddel!A:A,0)),"")</f>
        <v>Naturgas</v>
      </c>
      <c r="J708" s="1">
        <f t="shared" ca="1" si="150"/>
        <v>0</v>
      </c>
      <c r="K708" s="1" t="str">
        <f ca="1">IFERROR(INDEX(Relationstabel!$C$3:$K$10,MATCH(VALUE(INDIRECT($A$1&amp;"L"&amp;A708)),Relationstabel!$A$3:$A$10,0),MATCH(IFERROR(VALUE(INDIRECT($A$1&amp;"M"&amp;A708)),0),Relationstabel!$C$1:$K$1,0)),"Ingen varmeinstallationer")</f>
        <v>Naturgas</v>
      </c>
      <c r="L708" s="1" t="str">
        <f ca="1">INDEX(Anvendelseskode!B:B,MATCH($E708,Anvendelseskode!$A:$A,0))</f>
        <v>Fritliggende enfamilieshus (parcelhus)</v>
      </c>
      <c r="M708" s="1" t="str">
        <f ca="1">INDEX(Anvendelseskode!C:C,MATCH($E708,Anvendelseskode!$A:$A,0))</f>
        <v>Parcelhuse</v>
      </c>
      <c r="N708" s="1" t="str">
        <f ca="1">INDEX(Anvendelseskode!D:D,MATCH($E708,Anvendelseskode!$A:$A,0))</f>
        <v>Private husholdninger</v>
      </c>
      <c r="O708" s="1" t="str">
        <f ca="1">IFERROR(INDEX(SBi!$2:$2,MATCH(G708,SBi!$1:$1,1)),SBi!$K$2)</f>
        <v>1979-1998</v>
      </c>
      <c r="P708" s="1">
        <f ca="1">IFERROR(INDEX(SBi!$C$3:$K$28,MATCH(E708,SBi!$B$3:$B$28,0),MATCH(O708,SBi!$C$2:$K$2,0)),0)</f>
        <v>105.4</v>
      </c>
      <c r="Q708" s="19">
        <f t="shared" ca="1" si="151"/>
        <v>17.917999999999999</v>
      </c>
      <c r="R708" s="19" t="str">
        <f ca="1">IFERROR(INDEX(VpD!$2:$2,MATCH(G708,VpD!$1:$1,1)),VpD!$I$2)</f>
        <v>1979-1998</v>
      </c>
      <c r="S708" s="1">
        <f ca="1">IFERROR(INDEX(VpD!$C$3:$I$27,MATCH(E708,VpD!$B$3:$B$27,0),MATCH(R708,VpD!$C$2:$I$2,0)),0)</f>
        <v>90</v>
      </c>
      <c r="T708" s="19">
        <f t="shared" ca="1" si="152"/>
        <v>15.3</v>
      </c>
      <c r="U708" s="14" t="str">
        <f t="shared" ca="1" si="153"/>
        <v xml:space="preserve">713616.87 </v>
      </c>
      <c r="V708" s="14" t="str">
        <f t="shared" ca="1" si="154"/>
        <v>6169155.49</v>
      </c>
      <c r="W708" s="14" t="str">
        <f t="shared" ca="1" si="155"/>
        <v>POINT(713616.87 6169155.49)</v>
      </c>
      <c r="X708" s="14" t="str">
        <f>IFERROR(INDEX(BygningOmraade!B:B,MATCH(A708,BygningOmraade!A:A,0)),"")</f>
        <v/>
      </c>
    </row>
    <row r="709" spans="1:24" s="14" customFormat="1" x14ac:dyDescent="0.25">
      <c r="A709" s="14">
        <f t="shared" si="143"/>
        <v>709</v>
      </c>
      <c r="B709" s="14" t="str">
        <f t="shared" ca="1" si="144"/>
        <v>2635c769-3054-49a8-886a-b7c0a73c8e27</v>
      </c>
      <c r="C709" s="14" t="str">
        <f t="shared" ca="1" si="145"/>
        <v>0a3f507e-1a8e-32b8-e044-0003ba298018</v>
      </c>
      <c r="D709" s="14">
        <f t="shared" ca="1" si="146"/>
        <v>997374</v>
      </c>
      <c r="E709" s="1">
        <f t="shared" ca="1" si="147"/>
        <v>120</v>
      </c>
      <c r="F709" s="1">
        <f t="shared" ca="1" si="148"/>
        <v>135</v>
      </c>
      <c r="G709" s="1">
        <f t="shared" ca="1" si="149"/>
        <v>1968</v>
      </c>
      <c r="H709" s="1" t="str">
        <f ca="1">IFERROR(INDEX(Varmeinstallation!B:B,MATCH(INDIRECT($A$1&amp;"L"&amp;A709)*1,Varmeinstallation!A:A,0)),"Ingen varmeinstallationer")</f>
        <v>Centralvarme fra eget anlæg, et-kammer fyr</v>
      </c>
      <c r="I709" s="1" t="str">
        <f ca="1">IFERROR(INDEX(Opvarmningsmiddel!B:B,MATCH(INDIRECT($A$1&amp;"M"&amp;A709)*1,Opvarmningsmiddel!A:A,0)),"")</f>
        <v>Naturgas</v>
      </c>
      <c r="J709" s="1">
        <f t="shared" ca="1" si="150"/>
        <v>0</v>
      </c>
      <c r="K709" s="1" t="str">
        <f ca="1">IFERROR(INDEX(Relationstabel!$C$3:$K$10,MATCH(VALUE(INDIRECT($A$1&amp;"L"&amp;A709)),Relationstabel!$A$3:$A$10,0),MATCH(IFERROR(VALUE(INDIRECT($A$1&amp;"M"&amp;A709)),0),Relationstabel!$C$1:$K$1,0)),"Ingen varmeinstallationer")</f>
        <v>Naturgas</v>
      </c>
      <c r="L709" s="1" t="str">
        <f ca="1">INDEX(Anvendelseskode!B:B,MATCH($E709,Anvendelseskode!$A:$A,0))</f>
        <v>Fritliggende enfamilieshus (parcelhus)</v>
      </c>
      <c r="M709" s="1" t="str">
        <f ca="1">INDEX(Anvendelseskode!C:C,MATCH($E709,Anvendelseskode!$A:$A,0))</f>
        <v>Parcelhuse</v>
      </c>
      <c r="N709" s="1" t="str">
        <f ca="1">INDEX(Anvendelseskode!D:D,MATCH($E709,Anvendelseskode!$A:$A,0))</f>
        <v>Private husholdninger</v>
      </c>
      <c r="O709" s="1" t="str">
        <f ca="1">IFERROR(INDEX(SBi!$2:$2,MATCH(G709,SBi!$1:$1,1)),SBi!$K$2)</f>
        <v>1961-1972</v>
      </c>
      <c r="P709" s="1">
        <f ca="1">IFERROR(INDEX(SBi!$C$3:$K$28,MATCH(E709,SBi!$B$3:$B$28,0),MATCH(O709,SBi!$C$2:$K$2,0)),0)</f>
        <v>134.30000000000001</v>
      </c>
      <c r="Q709" s="19">
        <f t="shared" ca="1" si="151"/>
        <v>18.130500000000001</v>
      </c>
      <c r="R709" s="19" t="str">
        <f ca="1">IFERROR(INDEX(VpD!$2:$2,MATCH(G709,VpD!$1:$1,1)),VpD!$I$2)</f>
        <v>1961-1972</v>
      </c>
      <c r="S709" s="1">
        <f ca="1">IFERROR(INDEX(VpD!$C$3:$I$27,MATCH(E709,VpD!$B$3:$B$27,0),MATCH(R709,VpD!$C$2:$I$2,0)),0)</f>
        <v>143</v>
      </c>
      <c r="T709" s="19">
        <f t="shared" ca="1" si="152"/>
        <v>19.305</v>
      </c>
      <c r="U709" s="14" t="str">
        <f t="shared" ca="1" si="153"/>
        <v xml:space="preserve">714080.58 </v>
      </c>
      <c r="V709" s="14" t="str">
        <f t="shared" ca="1" si="154"/>
        <v>6168949.88</v>
      </c>
      <c r="W709" s="14" t="str">
        <f t="shared" ca="1" si="155"/>
        <v>POINT(714080.58 6168949.88)</v>
      </c>
      <c r="X709" s="14" t="str">
        <f>IFERROR(INDEX(BygningOmraade!B:B,MATCH(A709,BygningOmraade!A:A,0)),"")</f>
        <v/>
      </c>
    </row>
    <row r="710" spans="1:24" s="14" customFormat="1" x14ac:dyDescent="0.25">
      <c r="A710" s="14">
        <f t="shared" si="143"/>
        <v>710</v>
      </c>
      <c r="B710" s="14" t="str">
        <f t="shared" ca="1" si="144"/>
        <v>2640668c-6c11-4ee0-99a9-abb79f8867d6</v>
      </c>
      <c r="C710" s="14" t="str">
        <f t="shared" ca="1" si="145"/>
        <v>0a3f507e-21c8-32b8-e044-0003ba298018</v>
      </c>
      <c r="D710" s="14">
        <f t="shared" ca="1" si="146"/>
        <v>996918</v>
      </c>
      <c r="E710" s="1">
        <f t="shared" ca="1" si="147"/>
        <v>130</v>
      </c>
      <c r="F710" s="1">
        <f t="shared" ca="1" si="148"/>
        <v>112</v>
      </c>
      <c r="G710" s="1">
        <f t="shared" ca="1" si="149"/>
        <v>1979</v>
      </c>
      <c r="H710" s="1" t="str">
        <f ca="1">IFERROR(INDEX(Varmeinstallation!B:B,MATCH(INDIRECT($A$1&amp;"L"&amp;A710)*1,Varmeinstallation!A:A,0)),"Ingen varmeinstallationer")</f>
        <v>Fjernvarme/blokvarme (radiatorsystemer eller varmluftanlæg)</v>
      </c>
      <c r="I710" s="1" t="str">
        <f ca="1">IFERROR(INDEX(Opvarmningsmiddel!B:B,MATCH(INDIRECT($A$1&amp;"M"&amp;A710)*1,Opvarmningsmiddel!A:A,0)),"")</f>
        <v/>
      </c>
      <c r="J710" s="1">
        <f t="shared" ca="1" si="150"/>
        <v>0</v>
      </c>
      <c r="K710" s="1" t="str">
        <f ca="1">IFERROR(INDEX(Relationstabel!$C$3:$K$10,MATCH(VALUE(INDIRECT($A$1&amp;"L"&amp;A710)),Relationstabel!$A$3:$A$10,0),MATCH(IFERROR(VALUE(INDIRECT($A$1&amp;"M"&amp;A710)),0),Relationstabel!$C$1:$K$1,0)),"Ingen varmeinstallationer")</f>
        <v>Fjernvarme/ Blokvarme</v>
      </c>
      <c r="L710" s="1" t="str">
        <f ca="1">INDEX(Anvendelseskode!B:B,MATCH($E710,Anvendelseskode!$A:$A,0))</f>
        <v>Række-, kæde-, dobbelthus (lodret adskillelse mellem enhederne)</v>
      </c>
      <c r="M710" s="1" t="str">
        <f ca="1">INDEX(Anvendelseskode!C:C,MATCH($E710,Anvendelseskode!$A:$A,0))</f>
        <v>Række-, kæde og dobbelthuse</v>
      </c>
      <c r="N710" s="1" t="str">
        <f ca="1">INDEX(Anvendelseskode!D:D,MATCH($E710,Anvendelseskode!$A:$A,0))</f>
        <v>Private husholdninger</v>
      </c>
      <c r="O710" s="1" t="str">
        <f ca="1">IFERROR(INDEX(SBi!$2:$2,MATCH(G710,SBi!$1:$1,1)),SBi!$K$2)</f>
        <v>1979-1998</v>
      </c>
      <c r="P710" s="1">
        <f ca="1">IFERROR(INDEX(SBi!$C$3:$K$28,MATCH(E710,SBi!$B$3:$B$28,0),MATCH(O710,SBi!$C$2:$K$2,0)),0)</f>
        <v>96.8</v>
      </c>
      <c r="Q710" s="19">
        <f t="shared" ca="1" si="151"/>
        <v>10.8416</v>
      </c>
      <c r="R710" s="19" t="str">
        <f ca="1">IFERROR(INDEX(VpD!$2:$2,MATCH(G710,VpD!$1:$1,1)),VpD!$I$2)</f>
        <v>1979-1998</v>
      </c>
      <c r="S710" s="1">
        <f ca="1">IFERROR(INDEX(VpD!$C$3:$I$27,MATCH(E710,VpD!$B$3:$B$27,0),MATCH(R710,VpD!$C$2:$I$2,0)),0)</f>
        <v>74</v>
      </c>
      <c r="T710" s="19">
        <f t="shared" ca="1" si="152"/>
        <v>8.2880000000000003</v>
      </c>
      <c r="U710" s="14" t="str">
        <f t="shared" ca="1" si="153"/>
        <v xml:space="preserve">713628.51 </v>
      </c>
      <c r="V710" s="14" t="str">
        <f t="shared" ca="1" si="154"/>
        <v>6169693.93</v>
      </c>
      <c r="W710" s="14" t="str">
        <f t="shared" ca="1" si="155"/>
        <v>POINT(713628.51 6169693.93)</v>
      </c>
      <c r="X710" s="14" t="str">
        <f>IFERROR(INDEX(BygningOmraade!B:B,MATCH(A710,BygningOmraade!A:A,0)),"")</f>
        <v/>
      </c>
    </row>
    <row r="711" spans="1:24" s="14" customFormat="1" x14ac:dyDescent="0.25">
      <c r="A711" s="14">
        <f t="shared" si="143"/>
        <v>711</v>
      </c>
      <c r="B711" s="14" t="str">
        <f t="shared" ca="1" si="144"/>
        <v>26465d6a-6c6a-4d7c-87cb-4b892f138778</v>
      </c>
      <c r="C711" s="14" t="str">
        <f t="shared" ca="1" si="145"/>
        <v>0a3f507e-1fc5-32b8-e044-0003ba298018</v>
      </c>
      <c r="D711" s="14">
        <f t="shared" ca="1" si="146"/>
        <v>993643</v>
      </c>
      <c r="E711" s="1">
        <f t="shared" ca="1" si="147"/>
        <v>120</v>
      </c>
      <c r="F711" s="1">
        <f t="shared" ca="1" si="148"/>
        <v>109</v>
      </c>
      <c r="G711" s="1">
        <f t="shared" ca="1" si="149"/>
        <v>1973</v>
      </c>
      <c r="H711" s="1" t="str">
        <f ca="1">IFERROR(INDEX(Varmeinstallation!B:B,MATCH(INDIRECT($A$1&amp;"L"&amp;A711)*1,Varmeinstallation!A:A,0)),"Ingen varmeinstallationer")</f>
        <v>Centralvarme fra eget anlæg, et-kammer fyr</v>
      </c>
      <c r="I711" s="1" t="str">
        <f ca="1">IFERROR(INDEX(Opvarmningsmiddel!B:B,MATCH(INDIRECT($A$1&amp;"M"&amp;A711)*1,Opvarmningsmiddel!A:A,0)),"")</f>
        <v>Naturgas</v>
      </c>
      <c r="J711" s="1">
        <f t="shared" ca="1" si="150"/>
        <v>0</v>
      </c>
      <c r="K711" s="1" t="str">
        <f ca="1">IFERROR(INDEX(Relationstabel!$C$3:$K$10,MATCH(VALUE(INDIRECT($A$1&amp;"L"&amp;A711)),Relationstabel!$A$3:$A$10,0),MATCH(IFERROR(VALUE(INDIRECT($A$1&amp;"M"&amp;A711)),0),Relationstabel!$C$1:$K$1,0)),"Ingen varmeinstallationer")</f>
        <v>Naturgas</v>
      </c>
      <c r="L711" s="1" t="str">
        <f ca="1">INDEX(Anvendelseskode!B:B,MATCH($E711,Anvendelseskode!$A:$A,0))</f>
        <v>Fritliggende enfamilieshus (parcelhus)</v>
      </c>
      <c r="M711" s="1" t="str">
        <f ca="1">INDEX(Anvendelseskode!C:C,MATCH($E711,Anvendelseskode!$A:$A,0))</f>
        <v>Parcelhuse</v>
      </c>
      <c r="N711" s="1" t="str">
        <f ca="1">INDEX(Anvendelseskode!D:D,MATCH($E711,Anvendelseskode!$A:$A,0))</f>
        <v>Private husholdninger</v>
      </c>
      <c r="O711" s="1" t="str">
        <f ca="1">IFERROR(INDEX(SBi!$2:$2,MATCH(G711,SBi!$1:$1,1)),SBi!$K$2)</f>
        <v>1973-1978</v>
      </c>
      <c r="P711" s="1">
        <f ca="1">IFERROR(INDEX(SBi!$C$3:$K$28,MATCH(E711,SBi!$B$3:$B$28,0),MATCH(O711,SBi!$C$2:$K$2,0)),0)</f>
        <v>119.8</v>
      </c>
      <c r="Q711" s="19">
        <f t="shared" ca="1" si="151"/>
        <v>13.058199999999999</v>
      </c>
      <c r="R711" s="19" t="str">
        <f ca="1">IFERROR(INDEX(VpD!$2:$2,MATCH(G711,VpD!$1:$1,1)),VpD!$I$2)</f>
        <v>1973-1978</v>
      </c>
      <c r="S711" s="1">
        <f ca="1">IFERROR(INDEX(VpD!$C$3:$I$27,MATCH(E711,VpD!$B$3:$B$27,0),MATCH(R711,VpD!$C$2:$I$2,0)),0)</f>
        <v>117</v>
      </c>
      <c r="T711" s="19">
        <f t="shared" ca="1" si="152"/>
        <v>12.753</v>
      </c>
      <c r="U711" s="14" t="str">
        <f t="shared" ca="1" si="153"/>
        <v xml:space="preserve">710979.51 </v>
      </c>
      <c r="V711" s="14" t="str">
        <f t="shared" ca="1" si="154"/>
        <v>6171647.97</v>
      </c>
      <c r="W711" s="14" t="str">
        <f t="shared" ca="1" si="155"/>
        <v>POINT(710979.51 6171647.97)</v>
      </c>
      <c r="X711" s="14" t="str">
        <f>IFERROR(INDEX(BygningOmraade!B:B,MATCH(A711,BygningOmraade!A:A,0)),"")</f>
        <v/>
      </c>
    </row>
    <row r="712" spans="1:24" s="14" customFormat="1" x14ac:dyDescent="0.25">
      <c r="A712" s="14">
        <f t="shared" si="143"/>
        <v>712</v>
      </c>
      <c r="B712" s="14" t="str">
        <f t="shared" ca="1" si="144"/>
        <v>264eab7b-de81-4bf3-8c2c-b9d04a8169fc</v>
      </c>
      <c r="C712" s="14" t="str">
        <f t="shared" ca="1" si="145"/>
        <v>0a3f507e-201a-32b8-e044-0003ba298018</v>
      </c>
      <c r="D712" s="14">
        <f t="shared" ca="1" si="146"/>
        <v>994103</v>
      </c>
      <c r="E712" s="1">
        <f t="shared" ca="1" si="147"/>
        <v>120</v>
      </c>
      <c r="F712" s="1">
        <f t="shared" ca="1" si="148"/>
        <v>134</v>
      </c>
      <c r="G712" s="1">
        <f t="shared" ca="1" si="149"/>
        <v>1987</v>
      </c>
      <c r="H712" s="1" t="str">
        <f ca="1">IFERROR(INDEX(Varmeinstallation!B:B,MATCH(INDIRECT($A$1&amp;"L"&amp;A712)*1,Varmeinstallation!A:A,0)),"Ingen varmeinstallationer")</f>
        <v>Centralvarme fra eget anlæg, et-kammer fyr</v>
      </c>
      <c r="I712" s="1" t="str">
        <f ca="1">IFERROR(INDEX(Opvarmningsmiddel!B:B,MATCH(INDIRECT($A$1&amp;"M"&amp;A712)*1,Opvarmningsmiddel!A:A,0)),"")</f>
        <v>Naturgas</v>
      </c>
      <c r="J712" s="1">
        <f t="shared" ca="1" si="150"/>
        <v>0</v>
      </c>
      <c r="K712" s="1" t="str">
        <f ca="1">IFERROR(INDEX(Relationstabel!$C$3:$K$10,MATCH(VALUE(INDIRECT($A$1&amp;"L"&amp;A712)),Relationstabel!$A$3:$A$10,0),MATCH(IFERROR(VALUE(INDIRECT($A$1&amp;"M"&amp;A712)),0),Relationstabel!$C$1:$K$1,0)),"Ingen varmeinstallationer")</f>
        <v>Naturgas</v>
      </c>
      <c r="L712" s="1" t="str">
        <f ca="1">INDEX(Anvendelseskode!B:B,MATCH($E712,Anvendelseskode!$A:$A,0))</f>
        <v>Fritliggende enfamilieshus (parcelhus)</v>
      </c>
      <c r="M712" s="1" t="str">
        <f ca="1">INDEX(Anvendelseskode!C:C,MATCH($E712,Anvendelseskode!$A:$A,0))</f>
        <v>Parcelhuse</v>
      </c>
      <c r="N712" s="1" t="str">
        <f ca="1">INDEX(Anvendelseskode!D:D,MATCH($E712,Anvendelseskode!$A:$A,0))</f>
        <v>Private husholdninger</v>
      </c>
      <c r="O712" s="1" t="str">
        <f ca="1">IFERROR(INDEX(SBi!$2:$2,MATCH(G712,SBi!$1:$1,1)),SBi!$K$2)</f>
        <v>1979-1998</v>
      </c>
      <c r="P712" s="1">
        <f ca="1">IFERROR(INDEX(SBi!$C$3:$K$28,MATCH(E712,SBi!$B$3:$B$28,0),MATCH(O712,SBi!$C$2:$K$2,0)),0)</f>
        <v>105.4</v>
      </c>
      <c r="Q712" s="19">
        <f t="shared" ca="1" si="151"/>
        <v>14.1236</v>
      </c>
      <c r="R712" s="19" t="str">
        <f ca="1">IFERROR(INDEX(VpD!$2:$2,MATCH(G712,VpD!$1:$1,1)),VpD!$I$2)</f>
        <v>1979-1998</v>
      </c>
      <c r="S712" s="1">
        <f ca="1">IFERROR(INDEX(VpD!$C$3:$I$27,MATCH(E712,VpD!$B$3:$B$27,0),MATCH(R712,VpD!$C$2:$I$2,0)),0)</f>
        <v>90</v>
      </c>
      <c r="T712" s="19">
        <f t="shared" ca="1" si="152"/>
        <v>12.06</v>
      </c>
      <c r="U712" s="14" t="str">
        <f t="shared" ca="1" si="153"/>
        <v xml:space="preserve">711014.09 </v>
      </c>
      <c r="V712" s="14" t="str">
        <f t="shared" ca="1" si="154"/>
        <v>6171894.38</v>
      </c>
      <c r="W712" s="14" t="str">
        <f t="shared" ca="1" si="155"/>
        <v>POINT(711014.09 6171894.38)</v>
      </c>
      <c r="X712" s="14" t="str">
        <f>IFERROR(INDEX(BygningOmraade!B:B,MATCH(A712,BygningOmraade!A:A,0)),"")</f>
        <v/>
      </c>
    </row>
    <row r="713" spans="1:24" s="14" customFormat="1" x14ac:dyDescent="0.25">
      <c r="A713" s="14">
        <f t="shared" si="143"/>
        <v>713</v>
      </c>
      <c r="B713" s="14" t="str">
        <f t="shared" ca="1" si="144"/>
        <v>265f1da6-4686-48c5-8d86-63bc5aea3f0f</v>
      </c>
      <c r="C713" s="14" t="str">
        <f t="shared" ca="1" si="145"/>
        <v>0a3f507e-17c5-32b8-e044-0003ba298018</v>
      </c>
      <c r="D713" s="14">
        <f t="shared" ca="1" si="146"/>
        <v>996550</v>
      </c>
      <c r="E713" s="1">
        <f t="shared" ca="1" si="147"/>
        <v>120</v>
      </c>
      <c r="F713" s="1">
        <f t="shared" ca="1" si="148"/>
        <v>104</v>
      </c>
      <c r="G713" s="1">
        <f t="shared" ca="1" si="149"/>
        <v>1991</v>
      </c>
      <c r="H713" s="1" t="str">
        <f ca="1">IFERROR(INDEX(Varmeinstallation!B:B,MATCH(INDIRECT($A$1&amp;"L"&amp;A713)*1,Varmeinstallation!A:A,0)),"Ingen varmeinstallationer")</f>
        <v>Centralvarme fra eget anlæg, et-kammer fyr</v>
      </c>
      <c r="I713" s="1" t="str">
        <f ca="1">IFERROR(INDEX(Opvarmningsmiddel!B:B,MATCH(INDIRECT($A$1&amp;"M"&amp;A713)*1,Opvarmningsmiddel!A:A,0)),"")</f>
        <v>Naturgas</v>
      </c>
      <c r="J713" s="1">
        <f t="shared" ca="1" si="150"/>
        <v>2</v>
      </c>
      <c r="K713" s="1" t="str">
        <f ca="1">IFERROR(INDEX(Relationstabel!$C$3:$K$10,MATCH(VALUE(INDIRECT($A$1&amp;"L"&amp;A713)),Relationstabel!$A$3:$A$10,0),MATCH(IFERROR(VALUE(INDIRECT($A$1&amp;"M"&amp;A713)),0),Relationstabel!$C$1:$K$1,0)),"Ingen varmeinstallationer")</f>
        <v>Naturgas</v>
      </c>
      <c r="L713" s="1" t="str">
        <f ca="1">INDEX(Anvendelseskode!B:B,MATCH($E713,Anvendelseskode!$A:$A,0))</f>
        <v>Fritliggende enfamilieshus (parcelhus)</v>
      </c>
      <c r="M713" s="1" t="str">
        <f ca="1">INDEX(Anvendelseskode!C:C,MATCH($E713,Anvendelseskode!$A:$A,0))</f>
        <v>Parcelhuse</v>
      </c>
      <c r="N713" s="1" t="str">
        <f ca="1">INDEX(Anvendelseskode!D:D,MATCH($E713,Anvendelseskode!$A:$A,0))</f>
        <v>Private husholdninger</v>
      </c>
      <c r="O713" s="1" t="str">
        <f ca="1">IFERROR(INDEX(SBi!$2:$2,MATCH(G713,SBi!$1:$1,1)),SBi!$K$2)</f>
        <v>1979-1998</v>
      </c>
      <c r="P713" s="1">
        <f ca="1">IFERROR(INDEX(SBi!$C$3:$K$28,MATCH(E713,SBi!$B$3:$B$28,0),MATCH(O713,SBi!$C$2:$K$2,0)),0)</f>
        <v>105.4</v>
      </c>
      <c r="Q713" s="19">
        <f t="shared" ca="1" si="151"/>
        <v>10.961600000000001</v>
      </c>
      <c r="R713" s="19" t="str">
        <f ca="1">IFERROR(INDEX(VpD!$2:$2,MATCH(G713,VpD!$1:$1,1)),VpD!$I$2)</f>
        <v>1979-1998</v>
      </c>
      <c r="S713" s="1">
        <f ca="1">IFERROR(INDEX(VpD!$C$3:$I$27,MATCH(E713,VpD!$B$3:$B$27,0),MATCH(R713,VpD!$C$2:$I$2,0)),0)</f>
        <v>90</v>
      </c>
      <c r="T713" s="19">
        <f t="shared" ca="1" si="152"/>
        <v>9.36</v>
      </c>
      <c r="U713" s="14" t="str">
        <f t="shared" ca="1" si="153"/>
        <v xml:space="preserve">713214.51 </v>
      </c>
      <c r="V713" s="14" t="str">
        <f t="shared" ca="1" si="154"/>
        <v>6168758.17</v>
      </c>
      <c r="W713" s="14" t="str">
        <f t="shared" ca="1" si="155"/>
        <v>POINT(713214.51 6168758.17)</v>
      </c>
      <c r="X713" s="14" t="str">
        <f>IFERROR(INDEX(BygningOmraade!B:B,MATCH(A713,BygningOmraade!A:A,0)),"")</f>
        <v/>
      </c>
    </row>
    <row r="714" spans="1:24" s="14" customFormat="1" x14ac:dyDescent="0.25">
      <c r="A714" s="14">
        <f t="shared" si="143"/>
        <v>714</v>
      </c>
      <c r="B714" s="14" t="str">
        <f t="shared" ca="1" si="144"/>
        <v>266e2b67-70bc-4171-be19-92b7ce8c4671</v>
      </c>
      <c r="C714" s="14" t="str">
        <f t="shared" ca="1" si="145"/>
        <v>c8a00488-0863-4a12-9cae-915e57cdf8b4</v>
      </c>
      <c r="D714" s="14">
        <f t="shared" ca="1" si="146"/>
        <v>100040517</v>
      </c>
      <c r="E714" s="1">
        <f t="shared" ca="1" si="147"/>
        <v>120</v>
      </c>
      <c r="F714" s="1">
        <f t="shared" ca="1" si="148"/>
        <v>190</v>
      </c>
      <c r="G714" s="1">
        <f t="shared" ca="1" si="149"/>
        <v>2012</v>
      </c>
      <c r="H714" s="1" t="str">
        <f ca="1">IFERROR(INDEX(Varmeinstallation!B:B,MATCH(INDIRECT($A$1&amp;"L"&amp;A714)*1,Varmeinstallation!A:A,0)),"Ingen varmeinstallationer")</f>
        <v>Centralvarme fra eget anlæg, et-kammer fyr</v>
      </c>
      <c r="I714" s="1" t="str">
        <f ca="1">IFERROR(INDEX(Opvarmningsmiddel!B:B,MATCH(INDIRECT($A$1&amp;"M"&amp;A714)*1,Opvarmningsmiddel!A:A,0)),"")</f>
        <v>Naturgas</v>
      </c>
      <c r="J714" s="1">
        <f t="shared" ca="1" si="150"/>
        <v>0</v>
      </c>
      <c r="K714" s="1" t="str">
        <f ca="1">IFERROR(INDEX(Relationstabel!$C$3:$K$10,MATCH(VALUE(INDIRECT($A$1&amp;"L"&amp;A714)),Relationstabel!$A$3:$A$10,0),MATCH(IFERROR(VALUE(INDIRECT($A$1&amp;"M"&amp;A714)),0),Relationstabel!$C$1:$K$1,0)),"Ingen varmeinstallationer")</f>
        <v>Naturgas</v>
      </c>
      <c r="L714" s="1" t="str">
        <f ca="1">INDEX(Anvendelseskode!B:B,MATCH($E714,Anvendelseskode!$A:$A,0))</f>
        <v>Fritliggende enfamilieshus (parcelhus)</v>
      </c>
      <c r="M714" s="1" t="str">
        <f ca="1">INDEX(Anvendelseskode!C:C,MATCH($E714,Anvendelseskode!$A:$A,0))</f>
        <v>Parcelhuse</v>
      </c>
      <c r="N714" s="1" t="str">
        <f ca="1">INDEX(Anvendelseskode!D:D,MATCH($E714,Anvendelseskode!$A:$A,0))</f>
        <v>Private husholdninger</v>
      </c>
      <c r="O714" s="1" t="str">
        <f ca="1">IFERROR(INDEX(SBi!$2:$2,MATCH(G714,SBi!$1:$1,1)),SBi!$K$2)</f>
        <v>Efter 2006</v>
      </c>
      <c r="P714" s="1">
        <f ca="1">IFERROR(INDEX(SBi!$C$3:$K$28,MATCH(E714,SBi!$B$3:$B$28,0),MATCH(O714,SBi!$C$2:$K$2,0)),0)</f>
        <v>67.3</v>
      </c>
      <c r="Q714" s="19">
        <f t="shared" ca="1" si="151"/>
        <v>12.787000000000001</v>
      </c>
      <c r="R714" s="19" t="str">
        <f ca="1">IFERROR(INDEX(VpD!$2:$2,MATCH(G714,VpD!$1:$1,1)),VpD!$I$2)</f>
        <v>&gt;1998</v>
      </c>
      <c r="S714" s="1">
        <f ca="1">IFERROR(INDEX(VpD!$C$3:$I$27,MATCH(E714,VpD!$B$3:$B$27,0),MATCH(R714,VpD!$C$2:$I$2,0)),0)</f>
        <v>72</v>
      </c>
      <c r="T714" s="19">
        <f t="shared" ca="1" si="152"/>
        <v>13.68</v>
      </c>
      <c r="U714" s="14" t="str">
        <f t="shared" ca="1" si="153"/>
        <v xml:space="preserve">712350.06 </v>
      </c>
      <c r="V714" s="14" t="str">
        <f t="shared" ca="1" si="154"/>
        <v>6169323.49</v>
      </c>
      <c r="W714" s="14" t="str">
        <f t="shared" ca="1" si="155"/>
        <v>POINT(712350.06 6169323.49)</v>
      </c>
      <c r="X714" s="14" t="str">
        <f>IFERROR(INDEX(BygningOmraade!B:B,MATCH(A714,BygningOmraade!A:A,0)),"")</f>
        <v/>
      </c>
    </row>
    <row r="715" spans="1:24" s="14" customFormat="1" x14ac:dyDescent="0.25">
      <c r="A715" s="14">
        <f t="shared" si="143"/>
        <v>715</v>
      </c>
      <c r="B715" s="14" t="str">
        <f t="shared" ca="1" si="144"/>
        <v>266e33f7-d0a3-4bb8-af46-b1f549fb4b98</v>
      </c>
      <c r="C715" s="14" t="str">
        <f t="shared" ca="1" si="145"/>
        <v>0a3f507e-1911-32b8-e044-0003ba298018</v>
      </c>
      <c r="D715" s="14">
        <f t="shared" ca="1" si="146"/>
        <v>994330</v>
      </c>
      <c r="E715" s="1">
        <f t="shared" ca="1" si="147"/>
        <v>120</v>
      </c>
      <c r="F715" s="1">
        <f t="shared" ca="1" si="148"/>
        <v>121</v>
      </c>
      <c r="G715" s="1">
        <f t="shared" ca="1" si="149"/>
        <v>1969</v>
      </c>
      <c r="H715" s="1" t="str">
        <f ca="1">IFERROR(INDEX(Varmeinstallation!B:B,MATCH(INDIRECT($A$1&amp;"L"&amp;A715)*1,Varmeinstallation!A:A,0)),"Ingen varmeinstallationer")</f>
        <v>Fjernvarme/blokvarme (radiatorsystemer eller varmluftanlæg)</v>
      </c>
      <c r="I715" s="1" t="str">
        <f ca="1">IFERROR(INDEX(Opvarmningsmiddel!B:B,MATCH(INDIRECT($A$1&amp;"M"&amp;A715)*1,Opvarmningsmiddel!A:A,0)),"")</f>
        <v/>
      </c>
      <c r="J715" s="1">
        <f t="shared" ca="1" si="150"/>
        <v>0</v>
      </c>
      <c r="K715" s="1" t="str">
        <f ca="1">IFERROR(INDEX(Relationstabel!$C$3:$K$10,MATCH(VALUE(INDIRECT($A$1&amp;"L"&amp;A715)),Relationstabel!$A$3:$A$10,0),MATCH(IFERROR(VALUE(INDIRECT($A$1&amp;"M"&amp;A715)),0),Relationstabel!$C$1:$K$1,0)),"Ingen varmeinstallationer")</f>
        <v>Fjernvarme/ Blokvarme</v>
      </c>
      <c r="L715" s="1" t="str">
        <f ca="1">INDEX(Anvendelseskode!B:B,MATCH($E715,Anvendelseskode!$A:$A,0))</f>
        <v>Fritliggende enfamilieshus (parcelhus)</v>
      </c>
      <c r="M715" s="1" t="str">
        <f ca="1">INDEX(Anvendelseskode!C:C,MATCH($E715,Anvendelseskode!$A:$A,0))</f>
        <v>Parcelhuse</v>
      </c>
      <c r="N715" s="1" t="str">
        <f ca="1">INDEX(Anvendelseskode!D:D,MATCH($E715,Anvendelseskode!$A:$A,0))</f>
        <v>Private husholdninger</v>
      </c>
      <c r="O715" s="1" t="str">
        <f ca="1">IFERROR(INDEX(SBi!$2:$2,MATCH(G715,SBi!$1:$1,1)),SBi!$K$2)</f>
        <v>1961-1972</v>
      </c>
      <c r="P715" s="1">
        <f ca="1">IFERROR(INDEX(SBi!$C$3:$K$28,MATCH(E715,SBi!$B$3:$B$28,0),MATCH(O715,SBi!$C$2:$K$2,0)),0)</f>
        <v>134.30000000000001</v>
      </c>
      <c r="Q715" s="19">
        <f t="shared" ca="1" si="151"/>
        <v>16.250300000000003</v>
      </c>
      <c r="R715" s="19" t="str">
        <f ca="1">IFERROR(INDEX(VpD!$2:$2,MATCH(G715,VpD!$1:$1,1)),VpD!$I$2)</f>
        <v>1961-1972</v>
      </c>
      <c r="S715" s="1">
        <f ca="1">IFERROR(INDEX(VpD!$C$3:$I$27,MATCH(E715,VpD!$B$3:$B$27,0),MATCH(R715,VpD!$C$2:$I$2,0)),0)</f>
        <v>143</v>
      </c>
      <c r="T715" s="19">
        <f t="shared" ca="1" si="152"/>
        <v>17.303000000000001</v>
      </c>
      <c r="U715" s="14" t="str">
        <f t="shared" ca="1" si="153"/>
        <v xml:space="preserve">711270.86 </v>
      </c>
      <c r="V715" s="14" t="str">
        <f t="shared" ca="1" si="154"/>
        <v>6172012.79</v>
      </c>
      <c r="W715" s="14" t="str">
        <f t="shared" ca="1" si="155"/>
        <v>POINT(711270.86 6172012.79)</v>
      </c>
      <c r="X715" s="14" t="str">
        <f>IFERROR(INDEX(BygningOmraade!B:B,MATCH(A715,BygningOmraade!A:A,0)),"")</f>
        <v/>
      </c>
    </row>
    <row r="716" spans="1:24" s="14" customFormat="1" x14ac:dyDescent="0.25">
      <c r="A716" s="14">
        <f t="shared" si="143"/>
        <v>716</v>
      </c>
      <c r="B716" s="14" t="str">
        <f t="shared" ca="1" si="144"/>
        <v>26760d61-bf5f-4340-8bb8-523bca32ce69</v>
      </c>
      <c r="C716" s="14" t="str">
        <f t="shared" ca="1" si="145"/>
        <v>0a3f507e-2058-32b8-e044-0003ba298018</v>
      </c>
      <c r="D716" s="14">
        <f t="shared" ca="1" si="146"/>
        <v>993833</v>
      </c>
      <c r="E716" s="1">
        <f t="shared" ca="1" si="147"/>
        <v>120</v>
      </c>
      <c r="F716" s="1">
        <f t="shared" ca="1" si="148"/>
        <v>109</v>
      </c>
      <c r="G716" s="1">
        <f t="shared" ca="1" si="149"/>
        <v>1991</v>
      </c>
      <c r="H716" s="1" t="str">
        <f ca="1">IFERROR(INDEX(Varmeinstallation!B:B,MATCH(INDIRECT($A$1&amp;"L"&amp;A716)*1,Varmeinstallation!A:A,0)),"Ingen varmeinstallationer")</f>
        <v>Centralvarme fra eget anlæg, et-kammer fyr</v>
      </c>
      <c r="I716" s="1" t="str">
        <f ca="1">IFERROR(INDEX(Opvarmningsmiddel!B:B,MATCH(INDIRECT($A$1&amp;"M"&amp;A716)*1,Opvarmningsmiddel!A:A,0)),"")</f>
        <v>Naturgas</v>
      </c>
      <c r="J716" s="1">
        <f t="shared" ca="1" si="150"/>
        <v>0</v>
      </c>
      <c r="K716" s="1" t="str">
        <f ca="1">IFERROR(INDEX(Relationstabel!$C$3:$K$10,MATCH(VALUE(INDIRECT($A$1&amp;"L"&amp;A716)),Relationstabel!$A$3:$A$10,0),MATCH(IFERROR(VALUE(INDIRECT($A$1&amp;"M"&amp;A716)),0),Relationstabel!$C$1:$K$1,0)),"Ingen varmeinstallationer")</f>
        <v>Naturgas</v>
      </c>
      <c r="L716" s="1" t="str">
        <f ca="1">INDEX(Anvendelseskode!B:B,MATCH($E716,Anvendelseskode!$A:$A,0))</f>
        <v>Fritliggende enfamilieshus (parcelhus)</v>
      </c>
      <c r="M716" s="1" t="str">
        <f ca="1">INDEX(Anvendelseskode!C:C,MATCH($E716,Anvendelseskode!$A:$A,0))</f>
        <v>Parcelhuse</v>
      </c>
      <c r="N716" s="1" t="str">
        <f ca="1">INDEX(Anvendelseskode!D:D,MATCH($E716,Anvendelseskode!$A:$A,0))</f>
        <v>Private husholdninger</v>
      </c>
      <c r="O716" s="1" t="str">
        <f ca="1">IFERROR(INDEX(SBi!$2:$2,MATCH(G716,SBi!$1:$1,1)),SBi!$K$2)</f>
        <v>1979-1998</v>
      </c>
      <c r="P716" s="1">
        <f ca="1">IFERROR(INDEX(SBi!$C$3:$K$28,MATCH(E716,SBi!$B$3:$B$28,0),MATCH(O716,SBi!$C$2:$K$2,0)),0)</f>
        <v>105.4</v>
      </c>
      <c r="Q716" s="19">
        <f t="shared" ca="1" si="151"/>
        <v>11.4886</v>
      </c>
      <c r="R716" s="19" t="str">
        <f ca="1">IFERROR(INDEX(VpD!$2:$2,MATCH(G716,VpD!$1:$1,1)),VpD!$I$2)</f>
        <v>1979-1998</v>
      </c>
      <c r="S716" s="1">
        <f ca="1">IFERROR(INDEX(VpD!$C$3:$I$27,MATCH(E716,VpD!$B$3:$B$27,0),MATCH(R716,VpD!$C$2:$I$2,0)),0)</f>
        <v>90</v>
      </c>
      <c r="T716" s="19">
        <f t="shared" ca="1" si="152"/>
        <v>9.81</v>
      </c>
      <c r="U716" s="14" t="str">
        <f t="shared" ca="1" si="153"/>
        <v xml:space="preserve">710684.26 </v>
      </c>
      <c r="V716" s="14" t="str">
        <f t="shared" ca="1" si="154"/>
        <v>6172000.17</v>
      </c>
      <c r="W716" s="14" t="str">
        <f t="shared" ca="1" si="155"/>
        <v>POINT(710684.26 6172000.17)</v>
      </c>
      <c r="X716" s="14" t="str">
        <f>IFERROR(INDEX(BygningOmraade!B:B,MATCH(A716,BygningOmraade!A:A,0)),"")</f>
        <v/>
      </c>
    </row>
    <row r="717" spans="1:24" s="14" customFormat="1" x14ac:dyDescent="0.25">
      <c r="A717" s="14">
        <f t="shared" si="143"/>
        <v>717</v>
      </c>
      <c r="B717" s="14" t="str">
        <f t="shared" ca="1" si="144"/>
        <v>26765599-63a2-4a39-a2d4-9b79bf6cd3e9</v>
      </c>
      <c r="C717" s="14" t="str">
        <f t="shared" ca="1" si="145"/>
        <v>0a3f507e-1717-32b8-e044-0003ba298018</v>
      </c>
      <c r="D717" s="14">
        <f t="shared" ca="1" si="146"/>
        <v>995871</v>
      </c>
      <c r="E717" s="1">
        <f t="shared" ca="1" si="147"/>
        <v>120</v>
      </c>
      <c r="F717" s="1">
        <f t="shared" ca="1" si="148"/>
        <v>153</v>
      </c>
      <c r="G717" s="1">
        <f t="shared" ca="1" si="149"/>
        <v>2007</v>
      </c>
      <c r="H717" s="1" t="str">
        <f ca="1">IFERROR(INDEX(Varmeinstallation!B:B,MATCH(INDIRECT($A$1&amp;"L"&amp;A717)*1,Varmeinstallation!A:A,0)),"Ingen varmeinstallationer")</f>
        <v>Centralvarme fra eget anlæg, et-kammer fyr</v>
      </c>
      <c r="I717" s="1" t="str">
        <f ca="1">IFERROR(INDEX(Opvarmningsmiddel!B:B,MATCH(INDIRECT($A$1&amp;"M"&amp;A717)*1,Opvarmningsmiddel!A:A,0)),"")</f>
        <v>Naturgas</v>
      </c>
      <c r="J717" s="1">
        <f t="shared" ca="1" si="150"/>
        <v>0</v>
      </c>
      <c r="K717" s="1" t="str">
        <f ca="1">IFERROR(INDEX(Relationstabel!$C$3:$K$10,MATCH(VALUE(INDIRECT($A$1&amp;"L"&amp;A717)),Relationstabel!$A$3:$A$10,0),MATCH(IFERROR(VALUE(INDIRECT($A$1&amp;"M"&amp;A717)),0),Relationstabel!$C$1:$K$1,0)),"Ingen varmeinstallationer")</f>
        <v>Naturgas</v>
      </c>
      <c r="L717" s="1" t="str">
        <f ca="1">INDEX(Anvendelseskode!B:B,MATCH($E717,Anvendelseskode!$A:$A,0))</f>
        <v>Fritliggende enfamilieshus (parcelhus)</v>
      </c>
      <c r="M717" s="1" t="str">
        <f ca="1">INDEX(Anvendelseskode!C:C,MATCH($E717,Anvendelseskode!$A:$A,0))</f>
        <v>Parcelhuse</v>
      </c>
      <c r="N717" s="1" t="str">
        <f ca="1">INDEX(Anvendelseskode!D:D,MATCH($E717,Anvendelseskode!$A:$A,0))</f>
        <v>Private husholdninger</v>
      </c>
      <c r="O717" s="1" t="str">
        <f ca="1">IFERROR(INDEX(SBi!$2:$2,MATCH(G717,SBi!$1:$1,1)),SBi!$K$2)</f>
        <v>Efter 2006</v>
      </c>
      <c r="P717" s="1">
        <f ca="1">IFERROR(INDEX(SBi!$C$3:$K$28,MATCH(E717,SBi!$B$3:$B$28,0),MATCH(O717,SBi!$C$2:$K$2,0)),0)</f>
        <v>67.3</v>
      </c>
      <c r="Q717" s="19">
        <f t="shared" ca="1" si="151"/>
        <v>10.296899999999999</v>
      </c>
      <c r="R717" s="19" t="str">
        <f ca="1">IFERROR(INDEX(VpD!$2:$2,MATCH(G717,VpD!$1:$1,1)),VpD!$I$2)</f>
        <v>&gt;1998</v>
      </c>
      <c r="S717" s="1">
        <f ca="1">IFERROR(INDEX(VpD!$C$3:$I$27,MATCH(E717,VpD!$B$3:$B$27,0),MATCH(R717,VpD!$C$2:$I$2,0)),0)</f>
        <v>72</v>
      </c>
      <c r="T717" s="19">
        <f t="shared" ca="1" si="152"/>
        <v>11.016</v>
      </c>
      <c r="U717" s="14" t="str">
        <f t="shared" ca="1" si="153"/>
        <v xml:space="preserve">712879.11 </v>
      </c>
      <c r="V717" s="14" t="str">
        <f t="shared" ca="1" si="154"/>
        <v>6168905.79</v>
      </c>
      <c r="W717" s="14" t="str">
        <f t="shared" ca="1" si="155"/>
        <v>POINT(712879.11 6168905.79)</v>
      </c>
      <c r="X717" s="14" t="str">
        <f>IFERROR(INDEX(BygningOmraade!B:B,MATCH(A717,BygningOmraade!A:A,0)),"")</f>
        <v/>
      </c>
    </row>
    <row r="718" spans="1:24" s="14" customFormat="1" x14ac:dyDescent="0.25">
      <c r="A718" s="14">
        <f t="shared" si="143"/>
        <v>718</v>
      </c>
      <c r="B718" s="14" t="str">
        <f t="shared" ca="1" si="144"/>
        <v>2680da05-515a-408b-bca8-fc35b2fbc0d7</v>
      </c>
      <c r="C718" s="14" t="str">
        <f t="shared" ca="1" si="145"/>
        <v>0a3f507e-1900-32b8-e044-0003ba298018</v>
      </c>
      <c r="D718" s="14">
        <f t="shared" ca="1" si="146"/>
        <v>994613</v>
      </c>
      <c r="E718" s="1">
        <f t="shared" ca="1" si="147"/>
        <v>120</v>
      </c>
      <c r="F718" s="1">
        <f t="shared" ca="1" si="148"/>
        <v>144</v>
      </c>
      <c r="G718" s="1">
        <f t="shared" ca="1" si="149"/>
        <v>1985</v>
      </c>
      <c r="H718" s="1" t="str">
        <f ca="1">IFERROR(INDEX(Varmeinstallation!B:B,MATCH(INDIRECT($A$1&amp;"L"&amp;A718)*1,Varmeinstallation!A:A,0)),"Ingen varmeinstallationer")</f>
        <v>Fjernvarme/blokvarme (radiatorsystemer eller varmluftanlæg)</v>
      </c>
      <c r="I718" s="1" t="str">
        <f ca="1">IFERROR(INDEX(Opvarmningsmiddel!B:B,MATCH(INDIRECT($A$1&amp;"M"&amp;A718)*1,Opvarmningsmiddel!A:A,0)),"")</f>
        <v/>
      </c>
      <c r="J718" s="1">
        <f t="shared" ca="1" si="150"/>
        <v>80</v>
      </c>
      <c r="K718" s="1" t="str">
        <f ca="1">IFERROR(INDEX(Relationstabel!$C$3:$K$10,MATCH(VALUE(INDIRECT($A$1&amp;"L"&amp;A718)),Relationstabel!$A$3:$A$10,0),MATCH(IFERROR(VALUE(INDIRECT($A$1&amp;"M"&amp;A718)),0),Relationstabel!$C$1:$K$1,0)),"Ingen varmeinstallationer")</f>
        <v>Fjernvarme/ Blokvarme</v>
      </c>
      <c r="L718" s="1" t="str">
        <f ca="1">INDEX(Anvendelseskode!B:B,MATCH($E718,Anvendelseskode!$A:$A,0))</f>
        <v>Fritliggende enfamilieshus (parcelhus)</v>
      </c>
      <c r="M718" s="1" t="str">
        <f ca="1">INDEX(Anvendelseskode!C:C,MATCH($E718,Anvendelseskode!$A:$A,0))</f>
        <v>Parcelhuse</v>
      </c>
      <c r="N718" s="1" t="str">
        <f ca="1">INDEX(Anvendelseskode!D:D,MATCH($E718,Anvendelseskode!$A:$A,0))</f>
        <v>Private husholdninger</v>
      </c>
      <c r="O718" s="1" t="str">
        <f ca="1">IFERROR(INDEX(SBi!$2:$2,MATCH(G718,SBi!$1:$1,1)),SBi!$K$2)</f>
        <v>1979-1998</v>
      </c>
      <c r="P718" s="1">
        <f ca="1">IFERROR(INDEX(SBi!$C$3:$K$28,MATCH(E718,SBi!$B$3:$B$28,0),MATCH(O718,SBi!$C$2:$K$2,0)),0)</f>
        <v>105.4</v>
      </c>
      <c r="Q718" s="19">
        <f t="shared" ca="1" si="151"/>
        <v>15.1776</v>
      </c>
      <c r="R718" s="19" t="str">
        <f ca="1">IFERROR(INDEX(VpD!$2:$2,MATCH(G718,VpD!$1:$1,1)),VpD!$I$2)</f>
        <v>1979-1998</v>
      </c>
      <c r="S718" s="1">
        <f ca="1">IFERROR(INDEX(VpD!$C$3:$I$27,MATCH(E718,VpD!$B$3:$B$27,0),MATCH(R718,VpD!$C$2:$I$2,0)),0)</f>
        <v>90</v>
      </c>
      <c r="T718" s="19">
        <f t="shared" ca="1" si="152"/>
        <v>12.96</v>
      </c>
      <c r="U718" s="14" t="str">
        <f t="shared" ca="1" si="153"/>
        <v xml:space="preserve">711454.5 </v>
      </c>
      <c r="V718" s="14" t="str">
        <f t="shared" ca="1" si="154"/>
        <v>6172055.03</v>
      </c>
      <c r="W718" s="14" t="str">
        <f t="shared" ca="1" si="155"/>
        <v>POINT(711454.5 6172055.03)</v>
      </c>
      <c r="X718" s="14" t="str">
        <f>IFERROR(INDEX(BygningOmraade!B:B,MATCH(A718,BygningOmraade!A:A,0)),"")</f>
        <v/>
      </c>
    </row>
    <row r="719" spans="1:24" s="14" customFormat="1" x14ac:dyDescent="0.25">
      <c r="A719" s="14">
        <f t="shared" si="143"/>
        <v>719</v>
      </c>
      <c r="B719" s="14" t="str">
        <f t="shared" ca="1" si="144"/>
        <v>2684e662-43b1-436d-a5a5-ea0d78e38167</v>
      </c>
      <c r="C719" s="14" t="str">
        <f t="shared" ca="1" si="145"/>
        <v>0a3f507e-1626-32b8-e044-0003ba298018</v>
      </c>
      <c r="D719" s="14">
        <f t="shared" ca="1" si="146"/>
        <v>996265</v>
      </c>
      <c r="E719" s="1">
        <f t="shared" ca="1" si="147"/>
        <v>120</v>
      </c>
      <c r="F719" s="1">
        <f t="shared" ca="1" si="148"/>
        <v>199</v>
      </c>
      <c r="G719" s="1">
        <f t="shared" ca="1" si="149"/>
        <v>1965</v>
      </c>
      <c r="H719" s="1" t="str">
        <f ca="1">IFERROR(INDEX(Varmeinstallation!B:B,MATCH(INDIRECT($A$1&amp;"L"&amp;A719)*1,Varmeinstallation!A:A,0)),"Ingen varmeinstallationer")</f>
        <v>Centralvarme fra eget anlæg, et-kammer fyr</v>
      </c>
      <c r="I719" s="1" t="str">
        <f ca="1">IFERROR(INDEX(Opvarmningsmiddel!B:B,MATCH(INDIRECT($A$1&amp;"M"&amp;A719)*1,Opvarmningsmiddel!A:A,0)),"")</f>
        <v>Naturgas</v>
      </c>
      <c r="J719" s="1">
        <f t="shared" ca="1" si="150"/>
        <v>2</v>
      </c>
      <c r="K719" s="1" t="str">
        <f ca="1">IFERROR(INDEX(Relationstabel!$C$3:$K$10,MATCH(VALUE(INDIRECT($A$1&amp;"L"&amp;A719)),Relationstabel!$A$3:$A$10,0),MATCH(IFERROR(VALUE(INDIRECT($A$1&amp;"M"&amp;A719)),0),Relationstabel!$C$1:$K$1,0)),"Ingen varmeinstallationer")</f>
        <v>Naturgas</v>
      </c>
      <c r="L719" s="1" t="str">
        <f ca="1">INDEX(Anvendelseskode!B:B,MATCH($E719,Anvendelseskode!$A:$A,0))</f>
        <v>Fritliggende enfamilieshus (parcelhus)</v>
      </c>
      <c r="M719" s="1" t="str">
        <f ca="1">INDEX(Anvendelseskode!C:C,MATCH($E719,Anvendelseskode!$A:$A,0))</f>
        <v>Parcelhuse</v>
      </c>
      <c r="N719" s="1" t="str">
        <f ca="1">INDEX(Anvendelseskode!D:D,MATCH($E719,Anvendelseskode!$A:$A,0))</f>
        <v>Private husholdninger</v>
      </c>
      <c r="O719" s="1" t="str">
        <f ca="1">IFERROR(INDEX(SBi!$2:$2,MATCH(G719,SBi!$1:$1,1)),SBi!$K$2)</f>
        <v>1961-1972</v>
      </c>
      <c r="P719" s="1">
        <f ca="1">IFERROR(INDEX(SBi!$C$3:$K$28,MATCH(E719,SBi!$B$3:$B$28,0),MATCH(O719,SBi!$C$2:$K$2,0)),0)</f>
        <v>134.30000000000001</v>
      </c>
      <c r="Q719" s="19">
        <f t="shared" ca="1" si="151"/>
        <v>26.7257</v>
      </c>
      <c r="R719" s="19" t="str">
        <f ca="1">IFERROR(INDEX(VpD!$2:$2,MATCH(G719,VpD!$1:$1,1)),VpD!$I$2)</f>
        <v>1961-1972</v>
      </c>
      <c r="S719" s="1">
        <f ca="1">IFERROR(INDEX(VpD!$C$3:$I$27,MATCH(E719,VpD!$B$3:$B$27,0),MATCH(R719,VpD!$C$2:$I$2,0)),0)</f>
        <v>143</v>
      </c>
      <c r="T719" s="19">
        <f t="shared" ca="1" si="152"/>
        <v>28.457000000000001</v>
      </c>
      <c r="U719" s="14" t="str">
        <f t="shared" ca="1" si="153"/>
        <v xml:space="preserve">712992.1 </v>
      </c>
      <c r="V719" s="14" t="str">
        <f t="shared" ca="1" si="154"/>
        <v>6168872.06</v>
      </c>
      <c r="W719" s="14" t="str">
        <f t="shared" ca="1" si="155"/>
        <v>POINT(712992.1 6168872.06)</v>
      </c>
      <c r="X719" s="14" t="str">
        <f>IFERROR(INDEX(BygningOmraade!B:B,MATCH(A719,BygningOmraade!A:A,0)),"")</f>
        <v/>
      </c>
    </row>
    <row r="720" spans="1:24" s="14" customFormat="1" x14ac:dyDescent="0.25">
      <c r="A720" s="14">
        <f t="shared" si="143"/>
        <v>720</v>
      </c>
      <c r="B720" s="14" t="str">
        <f t="shared" ca="1" si="144"/>
        <v>2692213f-b068-4c14-8509-9b6977430904</v>
      </c>
      <c r="C720" s="14" t="str">
        <f t="shared" ca="1" si="145"/>
        <v>53ba2f34-5ff7-2505-e044-0003ba298018</v>
      </c>
      <c r="D720" s="14">
        <f t="shared" ca="1" si="146"/>
        <v>2702967</v>
      </c>
      <c r="E720" s="1">
        <f t="shared" ca="1" si="147"/>
        <v>130</v>
      </c>
      <c r="F720" s="1">
        <f t="shared" ca="1" si="148"/>
        <v>108</v>
      </c>
      <c r="G720" s="1">
        <f t="shared" ca="1" si="149"/>
        <v>2008</v>
      </c>
      <c r="H720" s="1" t="str">
        <f ca="1">IFERROR(INDEX(Varmeinstallation!B:B,MATCH(INDIRECT($A$1&amp;"L"&amp;A720)*1,Varmeinstallation!A:A,0)),"Ingen varmeinstallationer")</f>
        <v>Centralvarme fra eget anlæg, et-kammer fyr</v>
      </c>
      <c r="I720" s="1" t="str">
        <f ca="1">IFERROR(INDEX(Opvarmningsmiddel!B:B,MATCH(INDIRECT($A$1&amp;"M"&amp;A720)*1,Opvarmningsmiddel!A:A,0)),"")</f>
        <v>Naturgas</v>
      </c>
      <c r="J720" s="1">
        <f t="shared" ca="1" si="150"/>
        <v>90</v>
      </c>
      <c r="K720" s="1" t="str">
        <f ca="1">IFERROR(INDEX(Relationstabel!$C$3:$K$10,MATCH(VALUE(INDIRECT($A$1&amp;"L"&amp;A720)),Relationstabel!$A$3:$A$10,0),MATCH(IFERROR(VALUE(INDIRECT($A$1&amp;"M"&amp;A720)),0),Relationstabel!$C$1:$K$1,0)),"Ingen varmeinstallationer")</f>
        <v>Naturgas</v>
      </c>
      <c r="L720" s="1" t="str">
        <f ca="1">INDEX(Anvendelseskode!B:B,MATCH($E720,Anvendelseskode!$A:$A,0))</f>
        <v>Række-, kæde-, dobbelthus (lodret adskillelse mellem enhederne)</v>
      </c>
      <c r="M720" s="1" t="str">
        <f ca="1">INDEX(Anvendelseskode!C:C,MATCH($E720,Anvendelseskode!$A:$A,0))</f>
        <v>Række-, kæde og dobbelthuse</v>
      </c>
      <c r="N720" s="1" t="str">
        <f ca="1">INDEX(Anvendelseskode!D:D,MATCH($E720,Anvendelseskode!$A:$A,0))</f>
        <v>Private husholdninger</v>
      </c>
      <c r="O720" s="1" t="str">
        <f ca="1">IFERROR(INDEX(SBi!$2:$2,MATCH(G720,SBi!$1:$1,1)),SBi!$K$2)</f>
        <v>Efter 2006</v>
      </c>
      <c r="P720" s="1">
        <f ca="1">IFERROR(INDEX(SBi!$C$3:$K$28,MATCH(E720,SBi!$B$3:$B$28,0),MATCH(O720,SBi!$C$2:$K$2,0)),0)</f>
        <v>66.400000000000006</v>
      </c>
      <c r="Q720" s="19">
        <f t="shared" ca="1" si="151"/>
        <v>7.1712000000000007</v>
      </c>
      <c r="R720" s="19" t="str">
        <f ca="1">IFERROR(INDEX(VpD!$2:$2,MATCH(G720,VpD!$1:$1,1)),VpD!$I$2)</f>
        <v>&gt;1998</v>
      </c>
      <c r="S720" s="1">
        <f ca="1">IFERROR(INDEX(VpD!$C$3:$I$27,MATCH(E720,VpD!$B$3:$B$27,0),MATCH(R720,VpD!$C$2:$I$2,0)),0)</f>
        <v>65</v>
      </c>
      <c r="T720" s="19">
        <f t="shared" ca="1" si="152"/>
        <v>7.02</v>
      </c>
      <c r="U720" s="14" t="str">
        <f t="shared" ca="1" si="153"/>
        <v xml:space="preserve">712670.09 </v>
      </c>
      <c r="V720" s="14" t="str">
        <f t="shared" ca="1" si="154"/>
        <v>6168734.39</v>
      </c>
      <c r="W720" s="14" t="str">
        <f t="shared" ca="1" si="155"/>
        <v>POINT(712670.09 6168734.39)</v>
      </c>
      <c r="X720" s="14" t="str">
        <f>IFERROR(INDEX(BygningOmraade!B:B,MATCH(A720,BygningOmraade!A:A,0)),"")</f>
        <v/>
      </c>
    </row>
    <row r="721" spans="1:24" s="14" customFormat="1" x14ac:dyDescent="0.25">
      <c r="A721" s="14">
        <f t="shared" si="143"/>
        <v>721</v>
      </c>
      <c r="B721" s="14" t="str">
        <f t="shared" ca="1" si="144"/>
        <v>26fd4ea3-0511-44b5-8a1e-1625c97c1d23</v>
      </c>
      <c r="C721" s="14" t="str">
        <f t="shared" ca="1" si="145"/>
        <v>0a3f507e-23e3-32b8-e044-0003ba298018</v>
      </c>
      <c r="D721" s="14">
        <f t="shared" ca="1" si="146"/>
        <v>996196</v>
      </c>
      <c r="E721" s="1">
        <f t="shared" ca="1" si="147"/>
        <v>120</v>
      </c>
      <c r="F721" s="1">
        <f t="shared" ca="1" si="148"/>
        <v>122</v>
      </c>
      <c r="G721" s="1">
        <f t="shared" ca="1" si="149"/>
        <v>1986</v>
      </c>
      <c r="H721" s="1" t="str">
        <f ca="1">IFERROR(INDEX(Varmeinstallation!B:B,MATCH(INDIRECT($A$1&amp;"L"&amp;A721)*1,Varmeinstallation!A:A,0)),"Ingen varmeinstallationer")</f>
        <v>Centralvarme fra eget anlæg, et-kammer fyr</v>
      </c>
      <c r="I721" s="1" t="str">
        <f ca="1">IFERROR(INDEX(Opvarmningsmiddel!B:B,MATCH(INDIRECT($A$1&amp;"M"&amp;A721)*1,Opvarmningsmiddel!A:A,0)),"")</f>
        <v>Naturgas</v>
      </c>
      <c r="J721" s="1">
        <f t="shared" ca="1" si="150"/>
        <v>2</v>
      </c>
      <c r="K721" s="1" t="str">
        <f ca="1">IFERROR(INDEX(Relationstabel!$C$3:$K$10,MATCH(VALUE(INDIRECT($A$1&amp;"L"&amp;A721)),Relationstabel!$A$3:$A$10,0),MATCH(IFERROR(VALUE(INDIRECT($A$1&amp;"M"&amp;A721)),0),Relationstabel!$C$1:$K$1,0)),"Ingen varmeinstallationer")</f>
        <v>Naturgas</v>
      </c>
      <c r="L721" s="1" t="str">
        <f ca="1">INDEX(Anvendelseskode!B:B,MATCH($E721,Anvendelseskode!$A:$A,0))</f>
        <v>Fritliggende enfamilieshus (parcelhus)</v>
      </c>
      <c r="M721" s="1" t="str">
        <f ca="1">INDEX(Anvendelseskode!C:C,MATCH($E721,Anvendelseskode!$A:$A,0))</f>
        <v>Parcelhuse</v>
      </c>
      <c r="N721" s="1" t="str">
        <f ca="1">INDEX(Anvendelseskode!D:D,MATCH($E721,Anvendelseskode!$A:$A,0))</f>
        <v>Private husholdninger</v>
      </c>
      <c r="O721" s="1" t="str">
        <f ca="1">IFERROR(INDEX(SBi!$2:$2,MATCH(G721,SBi!$1:$1,1)),SBi!$K$2)</f>
        <v>1979-1998</v>
      </c>
      <c r="P721" s="1">
        <f ca="1">IFERROR(INDEX(SBi!$C$3:$K$28,MATCH(E721,SBi!$B$3:$B$28,0),MATCH(O721,SBi!$C$2:$K$2,0)),0)</f>
        <v>105.4</v>
      </c>
      <c r="Q721" s="19">
        <f t="shared" ca="1" si="151"/>
        <v>12.8588</v>
      </c>
      <c r="R721" s="19" t="str">
        <f ca="1">IFERROR(INDEX(VpD!$2:$2,MATCH(G721,VpD!$1:$1,1)),VpD!$I$2)</f>
        <v>1979-1998</v>
      </c>
      <c r="S721" s="1">
        <f ca="1">IFERROR(INDEX(VpD!$C$3:$I$27,MATCH(E721,VpD!$B$3:$B$27,0),MATCH(R721,VpD!$C$2:$I$2,0)),0)</f>
        <v>90</v>
      </c>
      <c r="T721" s="19">
        <f t="shared" ca="1" si="152"/>
        <v>10.98</v>
      </c>
      <c r="U721" s="14" t="str">
        <f t="shared" ca="1" si="153"/>
        <v xml:space="preserve">713074.08 </v>
      </c>
      <c r="V721" s="14" t="str">
        <f t="shared" ca="1" si="154"/>
        <v>6168480.74</v>
      </c>
      <c r="W721" s="14" t="str">
        <f t="shared" ca="1" si="155"/>
        <v>POINT(713074.08 6168480.74)</v>
      </c>
      <c r="X721" s="14" t="str">
        <f>IFERROR(INDEX(BygningOmraade!B:B,MATCH(A721,BygningOmraade!A:A,0)),"")</f>
        <v/>
      </c>
    </row>
    <row r="722" spans="1:24" s="14" customFormat="1" x14ac:dyDescent="0.25">
      <c r="A722" s="14">
        <f t="shared" si="143"/>
        <v>722</v>
      </c>
      <c r="B722" s="14" t="str">
        <f t="shared" ca="1" si="144"/>
        <v>26fe1247-4f68-4105-9d28-f67e7eb6d775</v>
      </c>
      <c r="C722" s="14" t="str">
        <f t="shared" ca="1" si="145"/>
        <v>0a3f507e-2412-32b8-e044-0003ba298018</v>
      </c>
      <c r="D722" s="14">
        <f t="shared" ca="1" si="146"/>
        <v>994749</v>
      </c>
      <c r="E722" s="1">
        <f t="shared" ca="1" si="147"/>
        <v>130</v>
      </c>
      <c r="F722" s="1">
        <f t="shared" ca="1" si="148"/>
        <v>60</v>
      </c>
      <c r="G722" s="1">
        <f t="shared" ca="1" si="149"/>
        <v>1993</v>
      </c>
      <c r="H722" s="1" t="str">
        <f ca="1">IFERROR(INDEX(Varmeinstallation!B:B,MATCH(INDIRECT($A$1&amp;"L"&amp;A722)*1,Varmeinstallation!A:A,0)),"Ingen varmeinstallationer")</f>
        <v>Fjernvarme/blokvarme (radiatorsystemer eller varmluftanlæg)</v>
      </c>
      <c r="I722" s="1" t="str">
        <f ca="1">IFERROR(INDEX(Opvarmningsmiddel!B:B,MATCH(INDIRECT($A$1&amp;"M"&amp;A722)*1,Opvarmningsmiddel!A:A,0)),"")</f>
        <v/>
      </c>
      <c r="J722" s="1">
        <f t="shared" ca="1" si="150"/>
        <v>0</v>
      </c>
      <c r="K722" s="1" t="str">
        <f ca="1">IFERROR(INDEX(Relationstabel!$C$3:$K$10,MATCH(VALUE(INDIRECT($A$1&amp;"L"&amp;A722)),Relationstabel!$A$3:$A$10,0),MATCH(IFERROR(VALUE(INDIRECT($A$1&amp;"M"&amp;A722)),0),Relationstabel!$C$1:$K$1,0)),"Ingen varmeinstallationer")</f>
        <v>Fjernvarme/ Blokvarme</v>
      </c>
      <c r="L722" s="1" t="str">
        <f ca="1">INDEX(Anvendelseskode!B:B,MATCH($E722,Anvendelseskode!$A:$A,0))</f>
        <v>Række-, kæde-, dobbelthus (lodret adskillelse mellem enhederne)</v>
      </c>
      <c r="M722" s="1" t="str">
        <f ca="1">INDEX(Anvendelseskode!C:C,MATCH($E722,Anvendelseskode!$A:$A,0))</f>
        <v>Række-, kæde og dobbelthuse</v>
      </c>
      <c r="N722" s="1" t="str">
        <f ca="1">INDEX(Anvendelseskode!D:D,MATCH($E722,Anvendelseskode!$A:$A,0))</f>
        <v>Private husholdninger</v>
      </c>
      <c r="O722" s="1" t="str">
        <f ca="1">IFERROR(INDEX(SBi!$2:$2,MATCH(G722,SBi!$1:$1,1)),SBi!$K$2)</f>
        <v>1979-1998</v>
      </c>
      <c r="P722" s="1">
        <f ca="1">IFERROR(INDEX(SBi!$C$3:$K$28,MATCH(E722,SBi!$B$3:$B$28,0),MATCH(O722,SBi!$C$2:$K$2,0)),0)</f>
        <v>96.8</v>
      </c>
      <c r="Q722" s="19">
        <f t="shared" ca="1" si="151"/>
        <v>5.8079999999999998</v>
      </c>
      <c r="R722" s="19" t="str">
        <f ca="1">IFERROR(INDEX(VpD!$2:$2,MATCH(G722,VpD!$1:$1,1)),VpD!$I$2)</f>
        <v>1979-1998</v>
      </c>
      <c r="S722" s="1">
        <f ca="1">IFERROR(INDEX(VpD!$C$3:$I$27,MATCH(E722,VpD!$B$3:$B$27,0),MATCH(R722,VpD!$C$2:$I$2,0)),0)</f>
        <v>74</v>
      </c>
      <c r="T722" s="19">
        <f t="shared" ca="1" si="152"/>
        <v>4.4400000000000004</v>
      </c>
      <c r="U722" s="14" t="str">
        <f t="shared" ca="1" si="153"/>
        <v xml:space="preserve">711618.8 </v>
      </c>
      <c r="V722" s="14" t="str">
        <f t="shared" ca="1" si="154"/>
        <v>6172447.82</v>
      </c>
      <c r="W722" s="14" t="str">
        <f t="shared" ca="1" si="155"/>
        <v>POINT(711618.8 6172447.82)</v>
      </c>
      <c r="X722" s="14" t="str">
        <f>IFERROR(INDEX(BygningOmraade!B:B,MATCH(A722,BygningOmraade!A:A,0)),"")</f>
        <v/>
      </c>
    </row>
    <row r="723" spans="1:24" s="14" customFormat="1" x14ac:dyDescent="0.25">
      <c r="A723" s="14">
        <f t="shared" si="143"/>
        <v>723</v>
      </c>
      <c r="B723" s="14" t="str">
        <f t="shared" ca="1" si="144"/>
        <v>270c1761-b4c5-4f1c-8656-39837523f95a</v>
      </c>
      <c r="C723" s="14" t="str">
        <f t="shared" ca="1" si="145"/>
        <v>0a3f507e-1f17-32b8-e044-0003ba298018</v>
      </c>
      <c r="D723" s="14">
        <f t="shared" ca="1" si="146"/>
        <v>994024</v>
      </c>
      <c r="E723" s="1">
        <f t="shared" ca="1" si="147"/>
        <v>120</v>
      </c>
      <c r="F723" s="1">
        <f t="shared" ca="1" si="148"/>
        <v>135</v>
      </c>
      <c r="G723" s="1">
        <f t="shared" ca="1" si="149"/>
        <v>1969</v>
      </c>
      <c r="H723" s="1" t="str">
        <f ca="1">IFERROR(INDEX(Varmeinstallation!B:B,MATCH(INDIRECT($A$1&amp;"L"&amp;A723)*1,Varmeinstallation!A:A,0)),"Ingen varmeinstallationer")</f>
        <v>Fjernvarme/blokvarme (radiatorsystemer eller varmluftanlæg)</v>
      </c>
      <c r="I723" s="1" t="str">
        <f ca="1">IFERROR(INDEX(Opvarmningsmiddel!B:B,MATCH(INDIRECT($A$1&amp;"M"&amp;A723)*1,Opvarmningsmiddel!A:A,0)),"")</f>
        <v/>
      </c>
      <c r="J723" s="1">
        <f t="shared" ca="1" si="150"/>
        <v>2</v>
      </c>
      <c r="K723" s="1" t="str">
        <f ca="1">IFERROR(INDEX(Relationstabel!$C$3:$K$10,MATCH(VALUE(INDIRECT($A$1&amp;"L"&amp;A723)),Relationstabel!$A$3:$A$10,0),MATCH(IFERROR(VALUE(INDIRECT($A$1&amp;"M"&amp;A723)),0),Relationstabel!$C$1:$K$1,0)),"Ingen varmeinstallationer")</f>
        <v>Fjernvarme/ Blokvarme</v>
      </c>
      <c r="L723" s="1" t="str">
        <f ca="1">INDEX(Anvendelseskode!B:B,MATCH($E723,Anvendelseskode!$A:$A,0))</f>
        <v>Fritliggende enfamilieshus (parcelhus)</v>
      </c>
      <c r="M723" s="1" t="str">
        <f ca="1">INDEX(Anvendelseskode!C:C,MATCH($E723,Anvendelseskode!$A:$A,0))</f>
        <v>Parcelhuse</v>
      </c>
      <c r="N723" s="1" t="str">
        <f ca="1">INDEX(Anvendelseskode!D:D,MATCH($E723,Anvendelseskode!$A:$A,0))</f>
        <v>Private husholdninger</v>
      </c>
      <c r="O723" s="1" t="str">
        <f ca="1">IFERROR(INDEX(SBi!$2:$2,MATCH(G723,SBi!$1:$1,1)),SBi!$K$2)</f>
        <v>1961-1972</v>
      </c>
      <c r="P723" s="1">
        <f ca="1">IFERROR(INDEX(SBi!$C$3:$K$28,MATCH(E723,SBi!$B$3:$B$28,0),MATCH(O723,SBi!$C$2:$K$2,0)),0)</f>
        <v>134.30000000000001</v>
      </c>
      <c r="Q723" s="19">
        <f t="shared" ca="1" si="151"/>
        <v>18.130500000000001</v>
      </c>
      <c r="R723" s="19" t="str">
        <f ca="1">IFERROR(INDEX(VpD!$2:$2,MATCH(G723,VpD!$1:$1,1)),VpD!$I$2)</f>
        <v>1961-1972</v>
      </c>
      <c r="S723" s="1">
        <f ca="1">IFERROR(INDEX(VpD!$C$3:$I$27,MATCH(E723,VpD!$B$3:$B$27,0),MATCH(R723,VpD!$C$2:$I$2,0)),0)</f>
        <v>143</v>
      </c>
      <c r="T723" s="19">
        <f t="shared" ca="1" si="152"/>
        <v>19.305</v>
      </c>
      <c r="U723" s="14" t="str">
        <f t="shared" ca="1" si="153"/>
        <v xml:space="preserve">711081.76 </v>
      </c>
      <c r="V723" s="14" t="str">
        <f t="shared" ca="1" si="154"/>
        <v>6172169.4</v>
      </c>
      <c r="W723" s="14" t="str">
        <f t="shared" ca="1" si="155"/>
        <v>POINT(711081.76 6172169.4)</v>
      </c>
      <c r="X723" s="14" t="str">
        <f>IFERROR(INDEX(BygningOmraade!B:B,MATCH(A723,BygningOmraade!A:A,0)),"")</f>
        <v/>
      </c>
    </row>
    <row r="724" spans="1:24" s="14" customFormat="1" x14ac:dyDescent="0.25">
      <c r="A724" s="14">
        <f t="shared" si="143"/>
        <v>724</v>
      </c>
      <c r="B724" s="14" t="str">
        <f t="shared" ca="1" si="144"/>
        <v>270c743e-4956-4983-9e5a-5fa7c6156802</v>
      </c>
      <c r="C724" s="14" t="str">
        <f t="shared" ca="1" si="145"/>
        <v>0a3f507e-222c-32b8-e044-0003ba298018</v>
      </c>
      <c r="D724" s="14">
        <f t="shared" ca="1" si="146"/>
        <v>996097</v>
      </c>
      <c r="E724" s="1">
        <f t="shared" ca="1" si="147"/>
        <v>120</v>
      </c>
      <c r="F724" s="1">
        <f t="shared" ca="1" si="148"/>
        <v>168</v>
      </c>
      <c r="G724" s="1">
        <f t="shared" ca="1" si="149"/>
        <v>2005</v>
      </c>
      <c r="H724" s="1" t="str">
        <f ca="1">IFERROR(INDEX(Varmeinstallation!B:B,MATCH(INDIRECT($A$1&amp;"L"&amp;A724)*1,Varmeinstallation!A:A,0)),"Ingen varmeinstallationer")</f>
        <v>Centralvarme fra eget anlæg, et-kammer fyr</v>
      </c>
      <c r="I724" s="1" t="str">
        <f ca="1">IFERROR(INDEX(Opvarmningsmiddel!B:B,MATCH(INDIRECT($A$1&amp;"M"&amp;A724)*1,Opvarmningsmiddel!A:A,0)),"")</f>
        <v>Naturgas</v>
      </c>
      <c r="J724" s="1">
        <f t="shared" ca="1" si="150"/>
        <v>0</v>
      </c>
      <c r="K724" s="1" t="str">
        <f ca="1">IFERROR(INDEX(Relationstabel!$C$3:$K$10,MATCH(VALUE(INDIRECT($A$1&amp;"L"&amp;A724)),Relationstabel!$A$3:$A$10,0),MATCH(IFERROR(VALUE(INDIRECT($A$1&amp;"M"&amp;A724)),0),Relationstabel!$C$1:$K$1,0)),"Ingen varmeinstallationer")</f>
        <v>Naturgas</v>
      </c>
      <c r="L724" s="1" t="str">
        <f ca="1">INDEX(Anvendelseskode!B:B,MATCH($E724,Anvendelseskode!$A:$A,0))</f>
        <v>Fritliggende enfamilieshus (parcelhus)</v>
      </c>
      <c r="M724" s="1" t="str">
        <f ca="1">INDEX(Anvendelseskode!C:C,MATCH($E724,Anvendelseskode!$A:$A,0))</f>
        <v>Parcelhuse</v>
      </c>
      <c r="N724" s="1" t="str">
        <f ca="1">INDEX(Anvendelseskode!D:D,MATCH($E724,Anvendelseskode!$A:$A,0))</f>
        <v>Private husholdninger</v>
      </c>
      <c r="O724" s="1" t="str">
        <f ca="1">IFERROR(INDEX(SBi!$2:$2,MATCH(G724,SBi!$1:$1,1)),SBi!$K$2)</f>
        <v>1999-2006</v>
      </c>
      <c r="P724" s="1">
        <f ca="1">IFERROR(INDEX(SBi!$C$3:$K$28,MATCH(E724,SBi!$B$3:$B$28,0),MATCH(O724,SBi!$C$2:$K$2,0)),0)</f>
        <v>83.9</v>
      </c>
      <c r="Q724" s="19">
        <f t="shared" ca="1" si="151"/>
        <v>14.0952</v>
      </c>
      <c r="R724" s="19" t="str">
        <f ca="1">IFERROR(INDEX(VpD!$2:$2,MATCH(G724,VpD!$1:$1,1)),VpD!$I$2)</f>
        <v>&gt;1998</v>
      </c>
      <c r="S724" s="1">
        <f ca="1">IFERROR(INDEX(VpD!$C$3:$I$27,MATCH(E724,VpD!$B$3:$B$27,0),MATCH(R724,VpD!$C$2:$I$2,0)),0)</f>
        <v>72</v>
      </c>
      <c r="T724" s="19">
        <f t="shared" ca="1" si="152"/>
        <v>12.096</v>
      </c>
      <c r="U724" s="14" t="str">
        <f t="shared" ca="1" si="153"/>
        <v xml:space="preserve">712436.07 </v>
      </c>
      <c r="V724" s="14" t="str">
        <f t="shared" ca="1" si="154"/>
        <v>6169187.37</v>
      </c>
      <c r="W724" s="14" t="str">
        <f t="shared" ca="1" si="155"/>
        <v>POINT(712436.07 6169187.37)</v>
      </c>
      <c r="X724" s="14" t="str">
        <f>IFERROR(INDEX(BygningOmraade!B:B,MATCH(A724,BygningOmraade!A:A,0)),"")</f>
        <v/>
      </c>
    </row>
    <row r="725" spans="1:24" s="14" customFormat="1" x14ac:dyDescent="0.25">
      <c r="A725" s="14">
        <f t="shared" si="143"/>
        <v>725</v>
      </c>
      <c r="B725" s="14" t="str">
        <f t="shared" ca="1" si="144"/>
        <v>27126dc1-b571-46a0-9706-7915e3c973da</v>
      </c>
      <c r="C725" s="14" t="str">
        <f t="shared" ca="1" si="145"/>
        <v>53ba2f34-6005-2505-e044-0003ba298018</v>
      </c>
      <c r="D725" s="14">
        <f t="shared" ca="1" si="146"/>
        <v>2702991</v>
      </c>
      <c r="E725" s="1">
        <f t="shared" ca="1" si="147"/>
        <v>130</v>
      </c>
      <c r="F725" s="1">
        <f t="shared" ca="1" si="148"/>
        <v>108</v>
      </c>
      <c r="G725" s="1">
        <f t="shared" ca="1" si="149"/>
        <v>2008</v>
      </c>
      <c r="H725" s="1" t="str">
        <f ca="1">IFERROR(INDEX(Varmeinstallation!B:B,MATCH(INDIRECT($A$1&amp;"L"&amp;A725)*1,Varmeinstallation!A:A,0)),"Ingen varmeinstallationer")</f>
        <v>Centralvarme fra eget anlæg, et-kammer fyr</v>
      </c>
      <c r="I725" s="1" t="str">
        <f ca="1">IFERROR(INDEX(Opvarmningsmiddel!B:B,MATCH(INDIRECT($A$1&amp;"M"&amp;A725)*1,Opvarmningsmiddel!A:A,0)),"")</f>
        <v>Naturgas</v>
      </c>
      <c r="J725" s="1">
        <f t="shared" ca="1" si="150"/>
        <v>90</v>
      </c>
      <c r="K725" s="1" t="str">
        <f ca="1">IFERROR(INDEX(Relationstabel!$C$3:$K$10,MATCH(VALUE(INDIRECT($A$1&amp;"L"&amp;A725)),Relationstabel!$A$3:$A$10,0),MATCH(IFERROR(VALUE(INDIRECT($A$1&amp;"M"&amp;A725)),0),Relationstabel!$C$1:$K$1,0)),"Ingen varmeinstallationer")</f>
        <v>Naturgas</v>
      </c>
      <c r="L725" s="1" t="str">
        <f ca="1">INDEX(Anvendelseskode!B:B,MATCH($E725,Anvendelseskode!$A:$A,0))</f>
        <v>Række-, kæde-, dobbelthus (lodret adskillelse mellem enhederne)</v>
      </c>
      <c r="M725" s="1" t="str">
        <f ca="1">INDEX(Anvendelseskode!C:C,MATCH($E725,Anvendelseskode!$A:$A,0))</f>
        <v>Række-, kæde og dobbelthuse</v>
      </c>
      <c r="N725" s="1" t="str">
        <f ca="1">INDEX(Anvendelseskode!D:D,MATCH($E725,Anvendelseskode!$A:$A,0))</f>
        <v>Private husholdninger</v>
      </c>
      <c r="O725" s="1" t="str">
        <f ca="1">IFERROR(INDEX(SBi!$2:$2,MATCH(G725,SBi!$1:$1,1)),SBi!$K$2)</f>
        <v>Efter 2006</v>
      </c>
      <c r="P725" s="1">
        <f ca="1">IFERROR(INDEX(SBi!$C$3:$K$28,MATCH(E725,SBi!$B$3:$B$28,0),MATCH(O725,SBi!$C$2:$K$2,0)),0)</f>
        <v>66.400000000000006</v>
      </c>
      <c r="Q725" s="19">
        <f t="shared" ca="1" si="151"/>
        <v>7.1712000000000007</v>
      </c>
      <c r="R725" s="19" t="str">
        <f ca="1">IFERROR(INDEX(VpD!$2:$2,MATCH(G725,VpD!$1:$1,1)),VpD!$I$2)</f>
        <v>&gt;1998</v>
      </c>
      <c r="S725" s="1">
        <f ca="1">IFERROR(INDEX(VpD!$C$3:$I$27,MATCH(E725,VpD!$B$3:$B$27,0),MATCH(R725,VpD!$C$2:$I$2,0)),0)</f>
        <v>65</v>
      </c>
      <c r="T725" s="19">
        <f t="shared" ca="1" si="152"/>
        <v>7.02</v>
      </c>
      <c r="U725" s="14" t="str">
        <f t="shared" ca="1" si="153"/>
        <v xml:space="preserve">712633.62 </v>
      </c>
      <c r="V725" s="14" t="str">
        <f t="shared" ca="1" si="154"/>
        <v>6168732.25</v>
      </c>
      <c r="W725" s="14" t="str">
        <f t="shared" ca="1" si="155"/>
        <v>POINT(712633.62 6168732.25)</v>
      </c>
      <c r="X725" s="14" t="str">
        <f>IFERROR(INDEX(BygningOmraade!B:B,MATCH(A725,BygningOmraade!A:A,0)),"")</f>
        <v/>
      </c>
    </row>
    <row r="726" spans="1:24" s="14" customFormat="1" x14ac:dyDescent="0.25">
      <c r="A726" s="14">
        <f t="shared" si="143"/>
        <v>726</v>
      </c>
      <c r="B726" s="14" t="str">
        <f t="shared" ca="1" si="144"/>
        <v>27158d2b-0495-4b6f-84f6-9d4a3c931001</v>
      </c>
      <c r="C726" s="14" t="str">
        <f t="shared" ca="1" si="145"/>
        <v>0a3f507e-1ab3-32b8-e044-0003ba298018</v>
      </c>
      <c r="D726" s="14">
        <f t="shared" ca="1" si="146"/>
        <v>997162</v>
      </c>
      <c r="E726" s="1">
        <f t="shared" ca="1" si="147"/>
        <v>130</v>
      </c>
      <c r="F726" s="1">
        <f t="shared" ca="1" si="148"/>
        <v>110</v>
      </c>
      <c r="G726" s="1">
        <f t="shared" ca="1" si="149"/>
        <v>1966</v>
      </c>
      <c r="H726" s="1" t="str">
        <f ca="1">IFERROR(INDEX(Varmeinstallation!B:B,MATCH(INDIRECT($A$1&amp;"L"&amp;A726)*1,Varmeinstallation!A:A,0)),"Ingen varmeinstallationer")</f>
        <v>Fjernvarme/blokvarme (radiatorsystemer eller varmluftanlæg)</v>
      </c>
      <c r="I726" s="1" t="str">
        <f ca="1">IFERROR(INDEX(Opvarmningsmiddel!B:B,MATCH(INDIRECT($A$1&amp;"M"&amp;A726)*1,Opvarmningsmiddel!A:A,0)),"")</f>
        <v/>
      </c>
      <c r="J726" s="1">
        <f t="shared" ca="1" si="150"/>
        <v>0</v>
      </c>
      <c r="K726" s="1" t="str">
        <f ca="1">IFERROR(INDEX(Relationstabel!$C$3:$K$10,MATCH(VALUE(INDIRECT($A$1&amp;"L"&amp;A726)),Relationstabel!$A$3:$A$10,0),MATCH(IFERROR(VALUE(INDIRECT($A$1&amp;"M"&amp;A726)),0),Relationstabel!$C$1:$K$1,0)),"Ingen varmeinstallationer")</f>
        <v>Fjernvarme/ Blokvarme</v>
      </c>
      <c r="L726" s="1" t="str">
        <f ca="1">INDEX(Anvendelseskode!B:B,MATCH($E726,Anvendelseskode!$A:$A,0))</f>
        <v>Række-, kæde-, dobbelthus (lodret adskillelse mellem enhederne)</v>
      </c>
      <c r="M726" s="1" t="str">
        <f ca="1">INDEX(Anvendelseskode!C:C,MATCH($E726,Anvendelseskode!$A:$A,0))</f>
        <v>Række-, kæde og dobbelthuse</v>
      </c>
      <c r="N726" s="1" t="str">
        <f ca="1">INDEX(Anvendelseskode!D:D,MATCH($E726,Anvendelseskode!$A:$A,0))</f>
        <v>Private husholdninger</v>
      </c>
      <c r="O726" s="1" t="str">
        <f ca="1">IFERROR(INDEX(SBi!$2:$2,MATCH(G726,SBi!$1:$1,1)),SBi!$K$2)</f>
        <v>1961-1972</v>
      </c>
      <c r="P726" s="1">
        <f ca="1">IFERROR(INDEX(SBi!$C$3:$K$28,MATCH(E726,SBi!$B$3:$B$28,0),MATCH(O726,SBi!$C$2:$K$2,0)),0)</f>
        <v>119.9</v>
      </c>
      <c r="Q726" s="19">
        <f t="shared" ca="1" si="151"/>
        <v>13.189</v>
      </c>
      <c r="R726" s="19" t="str">
        <f ca="1">IFERROR(INDEX(VpD!$2:$2,MATCH(G726,VpD!$1:$1,1)),VpD!$I$2)</f>
        <v>1961-1972</v>
      </c>
      <c r="S726" s="1">
        <f ca="1">IFERROR(INDEX(VpD!$C$3:$I$27,MATCH(E726,VpD!$B$3:$B$27,0),MATCH(R726,VpD!$C$2:$I$2,0)),0)</f>
        <v>120</v>
      </c>
      <c r="T726" s="19">
        <f t="shared" ca="1" si="152"/>
        <v>13.2</v>
      </c>
      <c r="U726" s="14" t="str">
        <f t="shared" ca="1" si="153"/>
        <v xml:space="preserve">713758.66 </v>
      </c>
      <c r="V726" s="14" t="str">
        <f t="shared" ca="1" si="154"/>
        <v>6169164.04</v>
      </c>
      <c r="W726" s="14" t="str">
        <f t="shared" ca="1" si="155"/>
        <v>POINT(713758.66 6169164.04)</v>
      </c>
      <c r="X726" s="14" t="str">
        <f>IFERROR(INDEX(BygningOmraade!B:B,MATCH(A726,BygningOmraade!A:A,0)),"")</f>
        <v/>
      </c>
    </row>
    <row r="727" spans="1:24" s="14" customFormat="1" x14ac:dyDescent="0.25">
      <c r="A727" s="14">
        <f t="shared" si="143"/>
        <v>727</v>
      </c>
      <c r="B727" s="14" t="str">
        <f t="shared" ca="1" si="144"/>
        <v>271d367b-3961-4976-a02b-45b69f37c1e5</v>
      </c>
      <c r="C727" s="14" t="str">
        <f t="shared" ca="1" si="145"/>
        <v>0a3f507e-1fd4-32b8-e044-0003ba298018</v>
      </c>
      <c r="D727" s="14">
        <f t="shared" ca="1" si="146"/>
        <v>993996</v>
      </c>
      <c r="E727" s="1">
        <f t="shared" ca="1" si="147"/>
        <v>120</v>
      </c>
      <c r="F727" s="1">
        <f t="shared" ca="1" si="148"/>
        <v>119</v>
      </c>
      <c r="G727" s="1">
        <f t="shared" ca="1" si="149"/>
        <v>1973</v>
      </c>
      <c r="H727" s="1" t="str">
        <f ca="1">IFERROR(INDEX(Varmeinstallation!B:B,MATCH(INDIRECT($A$1&amp;"L"&amp;A727)*1,Varmeinstallation!A:A,0)),"Ingen varmeinstallationer")</f>
        <v>Centralvarme fra eget anlæg, et-kammer fyr</v>
      </c>
      <c r="I727" s="1" t="str">
        <f ca="1">IFERROR(INDEX(Opvarmningsmiddel!B:B,MATCH(INDIRECT($A$1&amp;"M"&amp;A727)*1,Opvarmningsmiddel!A:A,0)),"")</f>
        <v>Naturgas</v>
      </c>
      <c r="J727" s="1">
        <f t="shared" ca="1" si="150"/>
        <v>0</v>
      </c>
      <c r="K727" s="1" t="str">
        <f ca="1">IFERROR(INDEX(Relationstabel!$C$3:$K$10,MATCH(VALUE(INDIRECT($A$1&amp;"L"&amp;A727)),Relationstabel!$A$3:$A$10,0),MATCH(IFERROR(VALUE(INDIRECT($A$1&amp;"M"&amp;A727)),0),Relationstabel!$C$1:$K$1,0)),"Ingen varmeinstallationer")</f>
        <v>Naturgas</v>
      </c>
      <c r="L727" s="1" t="str">
        <f ca="1">INDEX(Anvendelseskode!B:B,MATCH($E727,Anvendelseskode!$A:$A,0))</f>
        <v>Fritliggende enfamilieshus (parcelhus)</v>
      </c>
      <c r="M727" s="1" t="str">
        <f ca="1">INDEX(Anvendelseskode!C:C,MATCH($E727,Anvendelseskode!$A:$A,0))</f>
        <v>Parcelhuse</v>
      </c>
      <c r="N727" s="1" t="str">
        <f ca="1">INDEX(Anvendelseskode!D:D,MATCH($E727,Anvendelseskode!$A:$A,0))</f>
        <v>Private husholdninger</v>
      </c>
      <c r="O727" s="1" t="str">
        <f ca="1">IFERROR(INDEX(SBi!$2:$2,MATCH(G727,SBi!$1:$1,1)),SBi!$K$2)</f>
        <v>1973-1978</v>
      </c>
      <c r="P727" s="1">
        <f ca="1">IFERROR(INDEX(SBi!$C$3:$K$28,MATCH(E727,SBi!$B$3:$B$28,0),MATCH(O727,SBi!$C$2:$K$2,0)),0)</f>
        <v>119.8</v>
      </c>
      <c r="Q727" s="19">
        <f t="shared" ca="1" si="151"/>
        <v>14.2562</v>
      </c>
      <c r="R727" s="19" t="str">
        <f ca="1">IFERROR(INDEX(VpD!$2:$2,MATCH(G727,VpD!$1:$1,1)),VpD!$I$2)</f>
        <v>1973-1978</v>
      </c>
      <c r="S727" s="1">
        <f ca="1">IFERROR(INDEX(VpD!$C$3:$I$27,MATCH(E727,VpD!$B$3:$B$27,0),MATCH(R727,VpD!$C$2:$I$2,0)),0)</f>
        <v>117</v>
      </c>
      <c r="T727" s="19">
        <f t="shared" ca="1" si="152"/>
        <v>13.923</v>
      </c>
      <c r="U727" s="14" t="str">
        <f t="shared" ca="1" si="153"/>
        <v xml:space="preserve">711111.43 </v>
      </c>
      <c r="V727" s="14" t="str">
        <f t="shared" ca="1" si="154"/>
        <v>6171773.28</v>
      </c>
      <c r="W727" s="14" t="str">
        <f t="shared" ca="1" si="155"/>
        <v>POINT(711111.43 6171773.28)</v>
      </c>
      <c r="X727" s="14" t="str">
        <f>IFERROR(INDEX(BygningOmraade!B:B,MATCH(A727,BygningOmraade!A:A,0)),"")</f>
        <v/>
      </c>
    </row>
    <row r="728" spans="1:24" s="14" customFormat="1" x14ac:dyDescent="0.25">
      <c r="A728" s="14">
        <f t="shared" si="143"/>
        <v>728</v>
      </c>
      <c r="B728" s="14" t="str">
        <f t="shared" ca="1" si="144"/>
        <v>273489f9-4abb-48ea-9e71-b499f9869887</v>
      </c>
      <c r="C728" s="14" t="str">
        <f t="shared" ca="1" si="145"/>
        <v>0a3f507e-1bd4-32b8-e044-0003ba298018</v>
      </c>
      <c r="D728" s="14">
        <f t="shared" ca="1" si="146"/>
        <v>997561</v>
      </c>
      <c r="E728" s="1">
        <f t="shared" ca="1" si="147"/>
        <v>130</v>
      </c>
      <c r="F728" s="1">
        <f t="shared" ca="1" si="148"/>
        <v>101</v>
      </c>
      <c r="G728" s="1">
        <f t="shared" ca="1" si="149"/>
        <v>1966</v>
      </c>
      <c r="H728" s="1" t="str">
        <f ca="1">IFERROR(INDEX(Varmeinstallation!B:B,MATCH(INDIRECT($A$1&amp;"L"&amp;A728)*1,Varmeinstallation!A:A,0)),"Ingen varmeinstallationer")</f>
        <v>Centralvarme fra eget anlæg, et-kammer fyr</v>
      </c>
      <c r="I728" s="1" t="str">
        <f ca="1">IFERROR(INDEX(Opvarmningsmiddel!B:B,MATCH(INDIRECT($A$1&amp;"M"&amp;A728)*1,Opvarmningsmiddel!A:A,0)),"")</f>
        <v>Naturgas</v>
      </c>
      <c r="J728" s="1">
        <f t="shared" ca="1" si="150"/>
        <v>2</v>
      </c>
      <c r="K728" s="1" t="str">
        <f ca="1">IFERROR(INDEX(Relationstabel!$C$3:$K$10,MATCH(VALUE(INDIRECT($A$1&amp;"L"&amp;A728)),Relationstabel!$A$3:$A$10,0),MATCH(IFERROR(VALUE(INDIRECT($A$1&amp;"M"&amp;A728)),0),Relationstabel!$C$1:$K$1,0)),"Ingen varmeinstallationer")</f>
        <v>Naturgas</v>
      </c>
      <c r="L728" s="1" t="str">
        <f ca="1">INDEX(Anvendelseskode!B:B,MATCH($E728,Anvendelseskode!$A:$A,0))</f>
        <v>Række-, kæde-, dobbelthus (lodret adskillelse mellem enhederne)</v>
      </c>
      <c r="M728" s="1" t="str">
        <f ca="1">INDEX(Anvendelseskode!C:C,MATCH($E728,Anvendelseskode!$A:$A,0))</f>
        <v>Række-, kæde og dobbelthuse</v>
      </c>
      <c r="N728" s="1" t="str">
        <f ca="1">INDEX(Anvendelseskode!D:D,MATCH($E728,Anvendelseskode!$A:$A,0))</f>
        <v>Private husholdninger</v>
      </c>
      <c r="O728" s="1" t="str">
        <f ca="1">IFERROR(INDEX(SBi!$2:$2,MATCH(G728,SBi!$1:$1,1)),SBi!$K$2)</f>
        <v>1961-1972</v>
      </c>
      <c r="P728" s="1">
        <f ca="1">IFERROR(INDEX(SBi!$C$3:$K$28,MATCH(E728,SBi!$B$3:$B$28,0),MATCH(O728,SBi!$C$2:$K$2,0)),0)</f>
        <v>119.9</v>
      </c>
      <c r="Q728" s="19">
        <f t="shared" ca="1" si="151"/>
        <v>12.109900000000001</v>
      </c>
      <c r="R728" s="19" t="str">
        <f ca="1">IFERROR(INDEX(VpD!$2:$2,MATCH(G728,VpD!$1:$1,1)),VpD!$I$2)</f>
        <v>1961-1972</v>
      </c>
      <c r="S728" s="1">
        <f ca="1">IFERROR(INDEX(VpD!$C$3:$I$27,MATCH(E728,VpD!$B$3:$B$27,0),MATCH(R728,VpD!$C$2:$I$2,0)),0)</f>
        <v>120</v>
      </c>
      <c r="T728" s="19">
        <f t="shared" ca="1" si="152"/>
        <v>12.12</v>
      </c>
      <c r="U728" s="14" t="str">
        <f t="shared" ca="1" si="153"/>
        <v xml:space="preserve">713826.48 </v>
      </c>
      <c r="V728" s="14" t="str">
        <f t="shared" ca="1" si="154"/>
        <v>6169328.27</v>
      </c>
      <c r="W728" s="14" t="str">
        <f t="shared" ca="1" si="155"/>
        <v>POINT(713826.48 6169328.27)</v>
      </c>
      <c r="X728" s="14" t="str">
        <f>IFERROR(INDEX(BygningOmraade!B:B,MATCH(A728,BygningOmraade!A:A,0)),"")</f>
        <v/>
      </c>
    </row>
    <row r="729" spans="1:24" s="14" customFormat="1" x14ac:dyDescent="0.25">
      <c r="A729" s="14">
        <f t="shared" si="143"/>
        <v>729</v>
      </c>
      <c r="B729" s="14" t="str">
        <f t="shared" ca="1" si="144"/>
        <v>2767cc02-95ba-4c26-b70d-0fa3905622e3</v>
      </c>
      <c r="C729" s="14" t="str">
        <f t="shared" ca="1" si="145"/>
        <v>0a3f507e-18b3-32b8-e044-0003ba298018</v>
      </c>
      <c r="D729" s="14">
        <f t="shared" ca="1" si="146"/>
        <v>994242</v>
      </c>
      <c r="E729" s="1">
        <f t="shared" ca="1" si="147"/>
        <v>130</v>
      </c>
      <c r="F729" s="1">
        <f t="shared" ca="1" si="148"/>
        <v>107</v>
      </c>
      <c r="G729" s="1">
        <f t="shared" ca="1" si="149"/>
        <v>1982</v>
      </c>
      <c r="H729" s="1" t="str">
        <f ca="1">IFERROR(INDEX(Varmeinstallation!B:B,MATCH(INDIRECT($A$1&amp;"L"&amp;A729)*1,Varmeinstallation!A:A,0)),"Ingen varmeinstallationer")</f>
        <v>Fjernvarme/blokvarme (radiatorsystemer eller varmluftanlæg)</v>
      </c>
      <c r="I729" s="1" t="str">
        <f ca="1">IFERROR(INDEX(Opvarmningsmiddel!B:B,MATCH(INDIRECT($A$1&amp;"M"&amp;A729)*1,Opvarmningsmiddel!A:A,0)),"")</f>
        <v/>
      </c>
      <c r="J729" s="1">
        <f t="shared" ca="1" si="150"/>
        <v>0</v>
      </c>
      <c r="K729" s="1" t="str">
        <f ca="1">IFERROR(INDEX(Relationstabel!$C$3:$K$10,MATCH(VALUE(INDIRECT($A$1&amp;"L"&amp;A729)),Relationstabel!$A$3:$A$10,0),MATCH(IFERROR(VALUE(INDIRECT($A$1&amp;"M"&amp;A729)),0),Relationstabel!$C$1:$K$1,0)),"Ingen varmeinstallationer")</f>
        <v>Fjernvarme/ Blokvarme</v>
      </c>
      <c r="L729" s="1" t="str">
        <f ca="1">INDEX(Anvendelseskode!B:B,MATCH($E729,Anvendelseskode!$A:$A,0))</f>
        <v>Række-, kæde-, dobbelthus (lodret adskillelse mellem enhederne)</v>
      </c>
      <c r="M729" s="1" t="str">
        <f ca="1">INDEX(Anvendelseskode!C:C,MATCH($E729,Anvendelseskode!$A:$A,0))</f>
        <v>Række-, kæde og dobbelthuse</v>
      </c>
      <c r="N729" s="1" t="str">
        <f ca="1">INDEX(Anvendelseskode!D:D,MATCH($E729,Anvendelseskode!$A:$A,0))</f>
        <v>Private husholdninger</v>
      </c>
      <c r="O729" s="1" t="str">
        <f ca="1">IFERROR(INDEX(SBi!$2:$2,MATCH(G729,SBi!$1:$1,1)),SBi!$K$2)</f>
        <v>1979-1998</v>
      </c>
      <c r="P729" s="1">
        <f ca="1">IFERROR(INDEX(SBi!$C$3:$K$28,MATCH(E729,SBi!$B$3:$B$28,0),MATCH(O729,SBi!$C$2:$K$2,0)),0)</f>
        <v>96.8</v>
      </c>
      <c r="Q729" s="19">
        <f t="shared" ca="1" si="151"/>
        <v>10.3576</v>
      </c>
      <c r="R729" s="19" t="str">
        <f ca="1">IFERROR(INDEX(VpD!$2:$2,MATCH(G729,VpD!$1:$1,1)),VpD!$I$2)</f>
        <v>1979-1998</v>
      </c>
      <c r="S729" s="1">
        <f ca="1">IFERROR(INDEX(VpD!$C$3:$I$27,MATCH(E729,VpD!$B$3:$B$27,0),MATCH(R729,VpD!$C$2:$I$2,0)),0)</f>
        <v>74</v>
      </c>
      <c r="T729" s="19">
        <f t="shared" ca="1" si="152"/>
        <v>7.9180000000000001</v>
      </c>
      <c r="U729" s="14" t="str">
        <f t="shared" ca="1" si="153"/>
        <v xml:space="preserve">711351.64 </v>
      </c>
      <c r="V729" s="14" t="str">
        <f t="shared" ca="1" si="154"/>
        <v>6171719.89</v>
      </c>
      <c r="W729" s="14" t="str">
        <f t="shared" ca="1" si="155"/>
        <v>POINT(711351.64 6171719.89)</v>
      </c>
      <c r="X729" s="14" t="str">
        <f>IFERROR(INDEX(BygningOmraade!B:B,MATCH(A729,BygningOmraade!A:A,0)),"")</f>
        <v/>
      </c>
    </row>
    <row r="730" spans="1:24" s="14" customFormat="1" x14ac:dyDescent="0.25">
      <c r="A730" s="14">
        <f t="shared" si="143"/>
        <v>730</v>
      </c>
      <c r="B730" s="14" t="str">
        <f t="shared" ca="1" si="144"/>
        <v>276c7a9d-5496-4ddf-8be7-fba156eb8809</v>
      </c>
      <c r="C730" s="14" t="str">
        <f t="shared" ca="1" si="145"/>
        <v>0a3f507e-2267-32b8-e044-0003ba298018</v>
      </c>
      <c r="D730" s="14">
        <f t="shared" ca="1" si="146"/>
        <v>995440</v>
      </c>
      <c r="E730" s="1">
        <f t="shared" ca="1" si="147"/>
        <v>120</v>
      </c>
      <c r="F730" s="1">
        <f t="shared" ca="1" si="148"/>
        <v>154</v>
      </c>
      <c r="G730" s="1">
        <f t="shared" ca="1" si="149"/>
        <v>1969</v>
      </c>
      <c r="H730" s="1" t="str">
        <f ca="1">IFERROR(INDEX(Varmeinstallation!B:B,MATCH(INDIRECT($A$1&amp;"L"&amp;A730)*1,Varmeinstallation!A:A,0)),"Ingen varmeinstallationer")</f>
        <v>Centralvarme fra eget anlæg, et-kammer fyr</v>
      </c>
      <c r="I730" s="1" t="str">
        <f ca="1">IFERROR(INDEX(Opvarmningsmiddel!B:B,MATCH(INDIRECT($A$1&amp;"M"&amp;A730)*1,Opvarmningsmiddel!A:A,0)),"")</f>
        <v>Naturgas</v>
      </c>
      <c r="J730" s="1">
        <f t="shared" ca="1" si="150"/>
        <v>90</v>
      </c>
      <c r="K730" s="1" t="str">
        <f ca="1">IFERROR(INDEX(Relationstabel!$C$3:$K$10,MATCH(VALUE(INDIRECT($A$1&amp;"L"&amp;A730)),Relationstabel!$A$3:$A$10,0),MATCH(IFERROR(VALUE(INDIRECT($A$1&amp;"M"&amp;A730)),0),Relationstabel!$C$1:$K$1,0)),"Ingen varmeinstallationer")</f>
        <v>Naturgas</v>
      </c>
      <c r="L730" s="1" t="str">
        <f ca="1">INDEX(Anvendelseskode!B:B,MATCH($E730,Anvendelseskode!$A:$A,0))</f>
        <v>Fritliggende enfamilieshus (parcelhus)</v>
      </c>
      <c r="M730" s="1" t="str">
        <f ca="1">INDEX(Anvendelseskode!C:C,MATCH($E730,Anvendelseskode!$A:$A,0))</f>
        <v>Parcelhuse</v>
      </c>
      <c r="N730" s="1" t="str">
        <f ca="1">INDEX(Anvendelseskode!D:D,MATCH($E730,Anvendelseskode!$A:$A,0))</f>
        <v>Private husholdninger</v>
      </c>
      <c r="O730" s="1" t="str">
        <f ca="1">IFERROR(INDEX(SBi!$2:$2,MATCH(G730,SBi!$1:$1,1)),SBi!$K$2)</f>
        <v>1961-1972</v>
      </c>
      <c r="P730" s="1">
        <f ca="1">IFERROR(INDEX(SBi!$C$3:$K$28,MATCH(E730,SBi!$B$3:$B$28,0),MATCH(O730,SBi!$C$2:$K$2,0)),0)</f>
        <v>134.30000000000001</v>
      </c>
      <c r="Q730" s="19">
        <f t="shared" ca="1" si="151"/>
        <v>20.682200000000002</v>
      </c>
      <c r="R730" s="19" t="str">
        <f ca="1">IFERROR(INDEX(VpD!$2:$2,MATCH(G730,VpD!$1:$1,1)),VpD!$I$2)</f>
        <v>1961-1972</v>
      </c>
      <c r="S730" s="1">
        <f ca="1">IFERROR(INDEX(VpD!$C$3:$I$27,MATCH(E730,VpD!$B$3:$B$27,0),MATCH(R730,VpD!$C$2:$I$2,0)),0)</f>
        <v>143</v>
      </c>
      <c r="T730" s="19">
        <f t="shared" ca="1" si="152"/>
        <v>22.021999999999998</v>
      </c>
      <c r="U730" s="14" t="str">
        <f t="shared" ca="1" si="153"/>
        <v xml:space="preserve">711971.76 </v>
      </c>
      <c r="V730" s="14" t="str">
        <f t="shared" ca="1" si="154"/>
        <v>6171731.27</v>
      </c>
      <c r="W730" s="14" t="str">
        <f t="shared" ca="1" si="155"/>
        <v>POINT(711971.76 6171731.27)</v>
      </c>
      <c r="X730" s="14" t="str">
        <f>IFERROR(INDEX(BygningOmraade!B:B,MATCH(A730,BygningOmraade!A:A,0)),"")</f>
        <v/>
      </c>
    </row>
    <row r="731" spans="1:24" s="14" customFormat="1" x14ac:dyDescent="0.25">
      <c r="A731" s="14">
        <f t="shared" si="143"/>
        <v>731</v>
      </c>
      <c r="B731" s="14" t="str">
        <f t="shared" ca="1" si="144"/>
        <v>277d5018-179d-4552-81c9-3973fd7fd1bb</v>
      </c>
      <c r="C731" s="14" t="str">
        <f t="shared" ca="1" si="145"/>
        <v>0a3f507e-1531-32b8-e044-0003ba298018</v>
      </c>
      <c r="D731" s="14">
        <f t="shared" ca="1" si="146"/>
        <v>994407</v>
      </c>
      <c r="E731" s="1">
        <f t="shared" ca="1" si="147"/>
        <v>130</v>
      </c>
      <c r="F731" s="1">
        <f t="shared" ca="1" si="148"/>
        <v>76</v>
      </c>
      <c r="G731" s="1">
        <f t="shared" ca="1" si="149"/>
        <v>1993</v>
      </c>
      <c r="H731" s="1" t="str">
        <f ca="1">IFERROR(INDEX(Varmeinstallation!B:B,MATCH(INDIRECT($A$1&amp;"L"&amp;A731)*1,Varmeinstallation!A:A,0)),"Ingen varmeinstallationer")</f>
        <v>Fjernvarme/blokvarme (radiatorsystemer eller varmluftanlæg)</v>
      </c>
      <c r="I731" s="1" t="str">
        <f ca="1">IFERROR(INDEX(Opvarmningsmiddel!B:B,MATCH(INDIRECT($A$1&amp;"M"&amp;A731)*1,Opvarmningsmiddel!A:A,0)),"")</f>
        <v/>
      </c>
      <c r="J731" s="1">
        <f t="shared" ca="1" si="150"/>
        <v>0</v>
      </c>
      <c r="K731" s="1" t="str">
        <f ca="1">IFERROR(INDEX(Relationstabel!$C$3:$K$10,MATCH(VALUE(INDIRECT($A$1&amp;"L"&amp;A731)),Relationstabel!$A$3:$A$10,0),MATCH(IFERROR(VALUE(INDIRECT($A$1&amp;"M"&amp;A731)),0),Relationstabel!$C$1:$K$1,0)),"Ingen varmeinstallationer")</f>
        <v>Fjernvarme/ Blokvarme</v>
      </c>
      <c r="L731" s="1" t="str">
        <f ca="1">INDEX(Anvendelseskode!B:B,MATCH($E731,Anvendelseskode!$A:$A,0))</f>
        <v>Række-, kæde-, dobbelthus (lodret adskillelse mellem enhederne)</v>
      </c>
      <c r="M731" s="1" t="str">
        <f ca="1">INDEX(Anvendelseskode!C:C,MATCH($E731,Anvendelseskode!$A:$A,0))</f>
        <v>Række-, kæde og dobbelthuse</v>
      </c>
      <c r="N731" s="1" t="str">
        <f ca="1">INDEX(Anvendelseskode!D:D,MATCH($E731,Anvendelseskode!$A:$A,0))</f>
        <v>Private husholdninger</v>
      </c>
      <c r="O731" s="1" t="str">
        <f ca="1">IFERROR(INDEX(SBi!$2:$2,MATCH(G731,SBi!$1:$1,1)),SBi!$K$2)</f>
        <v>1979-1998</v>
      </c>
      <c r="P731" s="1">
        <f ca="1">IFERROR(INDEX(SBi!$C$3:$K$28,MATCH(E731,SBi!$B$3:$B$28,0),MATCH(O731,SBi!$C$2:$K$2,0)),0)</f>
        <v>96.8</v>
      </c>
      <c r="Q731" s="19">
        <f t="shared" ca="1" si="151"/>
        <v>7.3567999999999998</v>
      </c>
      <c r="R731" s="19" t="str">
        <f ca="1">IFERROR(INDEX(VpD!$2:$2,MATCH(G731,VpD!$1:$1,1)),VpD!$I$2)</f>
        <v>1979-1998</v>
      </c>
      <c r="S731" s="1">
        <f ca="1">IFERROR(INDEX(VpD!$C$3:$I$27,MATCH(E731,VpD!$B$3:$B$27,0),MATCH(R731,VpD!$C$2:$I$2,0)),0)</f>
        <v>74</v>
      </c>
      <c r="T731" s="19">
        <f t="shared" ca="1" si="152"/>
        <v>5.6239999999999997</v>
      </c>
      <c r="U731" s="14" t="str">
        <f t="shared" ca="1" si="153"/>
        <v xml:space="preserve">711545.7 </v>
      </c>
      <c r="V731" s="14" t="str">
        <f t="shared" ca="1" si="154"/>
        <v>6172499.65</v>
      </c>
      <c r="W731" s="14" t="str">
        <f t="shared" ca="1" si="155"/>
        <v>POINT(711545.7 6172499.65)</v>
      </c>
      <c r="X731" s="14" t="str">
        <f>IFERROR(INDEX(BygningOmraade!B:B,MATCH(A731,BygningOmraade!A:A,0)),"")</f>
        <v/>
      </c>
    </row>
    <row r="732" spans="1:24" s="14" customFormat="1" x14ac:dyDescent="0.25">
      <c r="A732" s="14">
        <f t="shared" si="143"/>
        <v>732</v>
      </c>
      <c r="B732" s="14" t="str">
        <f t="shared" ca="1" si="144"/>
        <v>2783605b-2d4b-40d2-8a5c-e86610a4e41b</v>
      </c>
      <c r="C732" s="14" t="str">
        <f t="shared" ca="1" si="145"/>
        <v>0a3f507e-18a5-32b8-e044-0003ba298018</v>
      </c>
      <c r="D732" s="14">
        <f t="shared" ca="1" si="146"/>
        <v>994200</v>
      </c>
      <c r="E732" s="1">
        <f t="shared" ca="1" si="147"/>
        <v>130</v>
      </c>
      <c r="F732" s="1">
        <f t="shared" ca="1" si="148"/>
        <v>124</v>
      </c>
      <c r="G732" s="1">
        <f t="shared" ca="1" si="149"/>
        <v>1983</v>
      </c>
      <c r="H732" s="1" t="str">
        <f ca="1">IFERROR(INDEX(Varmeinstallation!B:B,MATCH(INDIRECT($A$1&amp;"L"&amp;A732)*1,Varmeinstallation!A:A,0)),"Ingen varmeinstallationer")</f>
        <v>Fjernvarme/blokvarme (radiatorsystemer eller varmluftanlæg)</v>
      </c>
      <c r="I732" s="1" t="str">
        <f ca="1">IFERROR(INDEX(Opvarmningsmiddel!B:B,MATCH(INDIRECT($A$1&amp;"M"&amp;A732)*1,Opvarmningsmiddel!A:A,0)),"")</f>
        <v/>
      </c>
      <c r="J732" s="1">
        <f t="shared" ca="1" si="150"/>
        <v>0</v>
      </c>
      <c r="K732" s="1" t="str">
        <f ca="1">IFERROR(INDEX(Relationstabel!$C$3:$K$10,MATCH(VALUE(INDIRECT($A$1&amp;"L"&amp;A732)),Relationstabel!$A$3:$A$10,0),MATCH(IFERROR(VALUE(INDIRECT($A$1&amp;"M"&amp;A732)),0),Relationstabel!$C$1:$K$1,0)),"Ingen varmeinstallationer")</f>
        <v>Fjernvarme/ Blokvarme</v>
      </c>
      <c r="L732" s="1" t="str">
        <f ca="1">INDEX(Anvendelseskode!B:B,MATCH($E732,Anvendelseskode!$A:$A,0))</f>
        <v>Række-, kæde-, dobbelthus (lodret adskillelse mellem enhederne)</v>
      </c>
      <c r="M732" s="1" t="str">
        <f ca="1">INDEX(Anvendelseskode!C:C,MATCH($E732,Anvendelseskode!$A:$A,0))</f>
        <v>Række-, kæde og dobbelthuse</v>
      </c>
      <c r="N732" s="1" t="str">
        <f ca="1">INDEX(Anvendelseskode!D:D,MATCH($E732,Anvendelseskode!$A:$A,0))</f>
        <v>Private husholdninger</v>
      </c>
      <c r="O732" s="1" t="str">
        <f ca="1">IFERROR(INDEX(SBi!$2:$2,MATCH(G732,SBi!$1:$1,1)),SBi!$K$2)</f>
        <v>1979-1998</v>
      </c>
      <c r="P732" s="1">
        <f ca="1">IFERROR(INDEX(SBi!$C$3:$K$28,MATCH(E732,SBi!$B$3:$B$28,0),MATCH(O732,SBi!$C$2:$K$2,0)),0)</f>
        <v>96.8</v>
      </c>
      <c r="Q732" s="19">
        <f t="shared" ca="1" si="151"/>
        <v>12.0032</v>
      </c>
      <c r="R732" s="19" t="str">
        <f ca="1">IFERROR(INDEX(VpD!$2:$2,MATCH(G732,VpD!$1:$1,1)),VpD!$I$2)</f>
        <v>1979-1998</v>
      </c>
      <c r="S732" s="1">
        <f ca="1">IFERROR(INDEX(VpD!$C$3:$I$27,MATCH(E732,VpD!$B$3:$B$27,0),MATCH(R732,VpD!$C$2:$I$2,0)),0)</f>
        <v>74</v>
      </c>
      <c r="T732" s="19">
        <f t="shared" ca="1" si="152"/>
        <v>9.1760000000000002</v>
      </c>
      <c r="U732" s="14" t="str">
        <f t="shared" ca="1" si="153"/>
        <v xml:space="preserve">711384.79 </v>
      </c>
      <c r="V732" s="14" t="str">
        <f t="shared" ca="1" si="154"/>
        <v>6171698.15</v>
      </c>
      <c r="W732" s="14" t="str">
        <f t="shared" ca="1" si="155"/>
        <v>POINT(711384.79 6171698.15)</v>
      </c>
      <c r="X732" s="14" t="str">
        <f>IFERROR(INDEX(BygningOmraade!B:B,MATCH(A732,BygningOmraade!A:A,0)),"")</f>
        <v/>
      </c>
    </row>
    <row r="733" spans="1:24" s="14" customFormat="1" x14ac:dyDescent="0.25">
      <c r="A733" s="14">
        <f t="shared" si="143"/>
        <v>733</v>
      </c>
      <c r="B733" s="14" t="str">
        <f t="shared" ca="1" si="144"/>
        <v>278471ba-2b51-4cc4-91dd-578827a9ff62</v>
      </c>
      <c r="C733" s="14" t="str">
        <f t="shared" ca="1" si="145"/>
        <v>0a3f507e-2424-32b8-e044-0003ba298018</v>
      </c>
      <c r="D733" s="14">
        <f t="shared" ca="1" si="146"/>
        <v>995000</v>
      </c>
      <c r="E733" s="1">
        <f t="shared" ca="1" si="147"/>
        <v>130</v>
      </c>
      <c r="F733" s="1">
        <f t="shared" ca="1" si="148"/>
        <v>62</v>
      </c>
      <c r="G733" s="1">
        <f t="shared" ca="1" si="149"/>
        <v>1993</v>
      </c>
      <c r="H733" s="1" t="str">
        <f ca="1">IFERROR(INDEX(Varmeinstallation!B:B,MATCH(INDIRECT($A$1&amp;"L"&amp;A733)*1,Varmeinstallation!A:A,0)),"Ingen varmeinstallationer")</f>
        <v>Fjernvarme/blokvarme (radiatorsystemer eller varmluftanlæg)</v>
      </c>
      <c r="I733" s="1" t="str">
        <f ca="1">IFERROR(INDEX(Opvarmningsmiddel!B:B,MATCH(INDIRECT($A$1&amp;"M"&amp;A733)*1,Opvarmningsmiddel!A:A,0)),"")</f>
        <v/>
      </c>
      <c r="J733" s="1">
        <f t="shared" ca="1" si="150"/>
        <v>0</v>
      </c>
      <c r="K733" s="1" t="str">
        <f ca="1">IFERROR(INDEX(Relationstabel!$C$3:$K$10,MATCH(VALUE(INDIRECT($A$1&amp;"L"&amp;A733)),Relationstabel!$A$3:$A$10,0),MATCH(IFERROR(VALUE(INDIRECT($A$1&amp;"M"&amp;A733)),0),Relationstabel!$C$1:$K$1,0)),"Ingen varmeinstallationer")</f>
        <v>Fjernvarme/ Blokvarme</v>
      </c>
      <c r="L733" s="1" t="str">
        <f ca="1">INDEX(Anvendelseskode!B:B,MATCH($E733,Anvendelseskode!$A:$A,0))</f>
        <v>Række-, kæde-, dobbelthus (lodret adskillelse mellem enhederne)</v>
      </c>
      <c r="M733" s="1" t="str">
        <f ca="1">INDEX(Anvendelseskode!C:C,MATCH($E733,Anvendelseskode!$A:$A,0))</f>
        <v>Række-, kæde og dobbelthuse</v>
      </c>
      <c r="N733" s="1" t="str">
        <f ca="1">INDEX(Anvendelseskode!D:D,MATCH($E733,Anvendelseskode!$A:$A,0))</f>
        <v>Private husholdninger</v>
      </c>
      <c r="O733" s="1" t="str">
        <f ca="1">IFERROR(INDEX(SBi!$2:$2,MATCH(G733,SBi!$1:$1,1)),SBi!$K$2)</f>
        <v>1979-1998</v>
      </c>
      <c r="P733" s="1">
        <f ca="1">IFERROR(INDEX(SBi!$C$3:$K$28,MATCH(E733,SBi!$B$3:$B$28,0),MATCH(O733,SBi!$C$2:$K$2,0)),0)</f>
        <v>96.8</v>
      </c>
      <c r="Q733" s="19">
        <f t="shared" ca="1" si="151"/>
        <v>6.0015999999999998</v>
      </c>
      <c r="R733" s="19" t="str">
        <f ca="1">IFERROR(INDEX(VpD!$2:$2,MATCH(G733,VpD!$1:$1,1)),VpD!$I$2)</f>
        <v>1979-1998</v>
      </c>
      <c r="S733" s="1">
        <f ca="1">IFERROR(INDEX(VpD!$C$3:$I$27,MATCH(E733,VpD!$B$3:$B$27,0),MATCH(R733,VpD!$C$2:$I$2,0)),0)</f>
        <v>74</v>
      </c>
      <c r="T733" s="19">
        <f t="shared" ca="1" si="152"/>
        <v>4.5880000000000001</v>
      </c>
      <c r="U733" s="14" t="str">
        <f t="shared" ca="1" si="153"/>
        <v xml:space="preserve">711710.12 </v>
      </c>
      <c r="V733" s="14" t="str">
        <f t="shared" ca="1" si="154"/>
        <v>6172510.64</v>
      </c>
      <c r="W733" s="14" t="str">
        <f t="shared" ca="1" si="155"/>
        <v>POINT(711710.12 6172510.64)</v>
      </c>
      <c r="X733" s="14" t="str">
        <f>IFERROR(INDEX(BygningOmraade!B:B,MATCH(A733,BygningOmraade!A:A,0)),"")</f>
        <v/>
      </c>
    </row>
    <row r="734" spans="1:24" s="14" customFormat="1" x14ac:dyDescent="0.25">
      <c r="A734" s="14">
        <f t="shared" si="143"/>
        <v>734</v>
      </c>
      <c r="B734" s="14" t="str">
        <f t="shared" ca="1" si="144"/>
        <v>2791be24-f40a-40e8-afdf-8fa8c5ced203</v>
      </c>
      <c r="C734" s="14" t="str">
        <f t="shared" ca="1" si="145"/>
        <v>0a3f507e-2051-32b8-e044-0003ba298018</v>
      </c>
      <c r="D734" s="14">
        <f t="shared" ca="1" si="146"/>
        <v>993846</v>
      </c>
      <c r="E734" s="1">
        <f t="shared" ca="1" si="147"/>
        <v>120</v>
      </c>
      <c r="F734" s="1">
        <f t="shared" ca="1" si="148"/>
        <v>109</v>
      </c>
      <c r="G734" s="1">
        <f t="shared" ca="1" si="149"/>
        <v>1973</v>
      </c>
      <c r="H734" s="1" t="str">
        <f ca="1">IFERROR(INDEX(Varmeinstallation!B:B,MATCH(INDIRECT($A$1&amp;"L"&amp;A734)*1,Varmeinstallation!A:A,0)),"Ingen varmeinstallationer")</f>
        <v>Centralvarme fra eget anlæg, et-kammer fyr</v>
      </c>
      <c r="I734" s="1" t="str">
        <f ca="1">IFERROR(INDEX(Opvarmningsmiddel!B:B,MATCH(INDIRECT($A$1&amp;"M"&amp;A734)*1,Opvarmningsmiddel!A:A,0)),"")</f>
        <v>Naturgas</v>
      </c>
      <c r="J734" s="1">
        <f t="shared" ca="1" si="150"/>
        <v>2</v>
      </c>
      <c r="K734" s="1" t="str">
        <f ca="1">IFERROR(INDEX(Relationstabel!$C$3:$K$10,MATCH(VALUE(INDIRECT($A$1&amp;"L"&amp;A734)),Relationstabel!$A$3:$A$10,0),MATCH(IFERROR(VALUE(INDIRECT($A$1&amp;"M"&amp;A734)),0),Relationstabel!$C$1:$K$1,0)),"Ingen varmeinstallationer")</f>
        <v>Naturgas</v>
      </c>
      <c r="L734" s="1" t="str">
        <f ca="1">INDEX(Anvendelseskode!B:B,MATCH($E734,Anvendelseskode!$A:$A,0))</f>
        <v>Fritliggende enfamilieshus (parcelhus)</v>
      </c>
      <c r="M734" s="1" t="str">
        <f ca="1">INDEX(Anvendelseskode!C:C,MATCH($E734,Anvendelseskode!$A:$A,0))</f>
        <v>Parcelhuse</v>
      </c>
      <c r="N734" s="1" t="str">
        <f ca="1">INDEX(Anvendelseskode!D:D,MATCH($E734,Anvendelseskode!$A:$A,0))</f>
        <v>Private husholdninger</v>
      </c>
      <c r="O734" s="1" t="str">
        <f ca="1">IFERROR(INDEX(SBi!$2:$2,MATCH(G734,SBi!$1:$1,1)),SBi!$K$2)</f>
        <v>1973-1978</v>
      </c>
      <c r="P734" s="1">
        <f ca="1">IFERROR(INDEX(SBi!$C$3:$K$28,MATCH(E734,SBi!$B$3:$B$28,0),MATCH(O734,SBi!$C$2:$K$2,0)),0)</f>
        <v>119.8</v>
      </c>
      <c r="Q734" s="19">
        <f t="shared" ca="1" si="151"/>
        <v>13.058199999999999</v>
      </c>
      <c r="R734" s="19" t="str">
        <f ca="1">IFERROR(INDEX(VpD!$2:$2,MATCH(G734,VpD!$1:$1,1)),VpD!$I$2)</f>
        <v>1973-1978</v>
      </c>
      <c r="S734" s="1">
        <f ca="1">IFERROR(INDEX(VpD!$C$3:$I$27,MATCH(E734,VpD!$B$3:$B$27,0),MATCH(R734,VpD!$C$2:$I$2,0)),0)</f>
        <v>117</v>
      </c>
      <c r="T734" s="19">
        <f t="shared" ca="1" si="152"/>
        <v>12.753</v>
      </c>
      <c r="U734" s="14" t="str">
        <f t="shared" ca="1" si="153"/>
        <v xml:space="preserve">710642.86 </v>
      </c>
      <c r="V734" s="14" t="str">
        <f t="shared" ca="1" si="154"/>
        <v>6171947.96</v>
      </c>
      <c r="W734" s="14" t="str">
        <f t="shared" ca="1" si="155"/>
        <v>POINT(710642.86 6171947.96)</v>
      </c>
      <c r="X734" s="14" t="str">
        <f>IFERROR(INDEX(BygningOmraade!B:B,MATCH(A734,BygningOmraade!A:A,0)),"")</f>
        <v/>
      </c>
    </row>
    <row r="735" spans="1:24" s="14" customFormat="1" x14ac:dyDescent="0.25">
      <c r="A735" s="14">
        <f t="shared" si="143"/>
        <v>735</v>
      </c>
      <c r="B735" s="14" t="str">
        <f t="shared" ca="1" si="144"/>
        <v>27c0868b-1a91-4638-9b77-4f4a2bd893db</v>
      </c>
      <c r="C735" s="14" t="str">
        <f t="shared" ca="1" si="145"/>
        <v>0a3f507e-1cd0-32b8-e044-0003ba298018</v>
      </c>
      <c r="D735" s="14">
        <f t="shared" ca="1" si="146"/>
        <v>994295</v>
      </c>
      <c r="E735" s="1">
        <f t="shared" ca="1" si="147"/>
        <v>130</v>
      </c>
      <c r="F735" s="1">
        <f t="shared" ca="1" si="148"/>
        <v>134</v>
      </c>
      <c r="G735" s="1">
        <f t="shared" ca="1" si="149"/>
        <v>1975</v>
      </c>
      <c r="H735" s="1" t="str">
        <f ca="1">IFERROR(INDEX(Varmeinstallation!B:B,MATCH(INDIRECT($A$1&amp;"L"&amp;A735)*1,Varmeinstallation!A:A,0)),"Ingen varmeinstallationer")</f>
        <v>Fjernvarme/blokvarme (radiatorsystemer eller varmluftanlæg)</v>
      </c>
      <c r="I735" s="1" t="str">
        <f ca="1">IFERROR(INDEX(Opvarmningsmiddel!B:B,MATCH(INDIRECT($A$1&amp;"M"&amp;A735)*1,Opvarmningsmiddel!A:A,0)),"")</f>
        <v/>
      </c>
      <c r="J735" s="1">
        <f t="shared" ca="1" si="150"/>
        <v>0</v>
      </c>
      <c r="K735" s="1" t="str">
        <f ca="1">IFERROR(INDEX(Relationstabel!$C$3:$K$10,MATCH(VALUE(INDIRECT($A$1&amp;"L"&amp;A735)),Relationstabel!$A$3:$A$10,0),MATCH(IFERROR(VALUE(INDIRECT($A$1&amp;"M"&amp;A735)),0),Relationstabel!$C$1:$K$1,0)),"Ingen varmeinstallationer")</f>
        <v>Fjernvarme/ Blokvarme</v>
      </c>
      <c r="L735" s="1" t="str">
        <f ca="1">INDEX(Anvendelseskode!B:B,MATCH($E735,Anvendelseskode!$A:$A,0))</f>
        <v>Række-, kæde-, dobbelthus (lodret adskillelse mellem enhederne)</v>
      </c>
      <c r="M735" s="1" t="str">
        <f ca="1">INDEX(Anvendelseskode!C:C,MATCH($E735,Anvendelseskode!$A:$A,0))</f>
        <v>Række-, kæde og dobbelthuse</v>
      </c>
      <c r="N735" s="1" t="str">
        <f ca="1">INDEX(Anvendelseskode!D:D,MATCH($E735,Anvendelseskode!$A:$A,0))</f>
        <v>Private husholdninger</v>
      </c>
      <c r="O735" s="1" t="str">
        <f ca="1">IFERROR(INDEX(SBi!$2:$2,MATCH(G735,SBi!$1:$1,1)),SBi!$K$2)</f>
        <v>1973-1978</v>
      </c>
      <c r="P735" s="1">
        <f ca="1">IFERROR(INDEX(SBi!$C$3:$K$28,MATCH(E735,SBi!$B$3:$B$28,0),MATCH(O735,SBi!$C$2:$K$2,0)),0)</f>
        <v>112.6</v>
      </c>
      <c r="Q735" s="19">
        <f t="shared" ca="1" si="151"/>
        <v>15.0884</v>
      </c>
      <c r="R735" s="19" t="str">
        <f ca="1">IFERROR(INDEX(VpD!$2:$2,MATCH(G735,VpD!$1:$1,1)),VpD!$I$2)</f>
        <v>1973-1978</v>
      </c>
      <c r="S735" s="1">
        <f ca="1">IFERROR(INDEX(VpD!$C$3:$I$27,MATCH(E735,VpD!$B$3:$B$27,0),MATCH(R735,VpD!$C$2:$I$2,0)),0)</f>
        <v>98</v>
      </c>
      <c r="T735" s="19">
        <f t="shared" ca="1" si="152"/>
        <v>13.132</v>
      </c>
      <c r="U735" s="14" t="str">
        <f t="shared" ca="1" si="153"/>
        <v xml:space="preserve">711298.83 </v>
      </c>
      <c r="V735" s="14" t="str">
        <f t="shared" ca="1" si="154"/>
        <v>6172496.69</v>
      </c>
      <c r="W735" s="14" t="str">
        <f t="shared" ca="1" si="155"/>
        <v>POINT(711298.83 6172496.69)</v>
      </c>
      <c r="X735" s="14" t="str">
        <f>IFERROR(INDEX(BygningOmraade!B:B,MATCH(A735,BygningOmraade!A:A,0)),"")</f>
        <v/>
      </c>
    </row>
    <row r="736" spans="1:24" s="14" customFormat="1" x14ac:dyDescent="0.25">
      <c r="A736" s="14">
        <f t="shared" si="143"/>
        <v>736</v>
      </c>
      <c r="B736" s="14" t="str">
        <f t="shared" ca="1" si="144"/>
        <v>27c6cc55-59e5-479b-8632-fc9c2f9ff345</v>
      </c>
      <c r="C736" s="14" t="str">
        <f t="shared" ca="1" si="145"/>
        <v>0a3f507e-22ef-32b8-e044-0003ba298018</v>
      </c>
      <c r="D736" s="14">
        <f t="shared" ca="1" si="146"/>
        <v>995215</v>
      </c>
      <c r="E736" s="1">
        <f t="shared" ca="1" si="147"/>
        <v>130</v>
      </c>
      <c r="F736" s="1">
        <f t="shared" ca="1" si="148"/>
        <v>170</v>
      </c>
      <c r="G736" s="1">
        <f t="shared" ca="1" si="149"/>
        <v>1971</v>
      </c>
      <c r="H736" s="1" t="str">
        <f ca="1">IFERROR(INDEX(Varmeinstallation!B:B,MATCH(INDIRECT($A$1&amp;"L"&amp;A736)*1,Varmeinstallation!A:A,0)),"Ingen varmeinstallationer")</f>
        <v>Fjernvarme/blokvarme (radiatorsystemer eller varmluftanlæg)</v>
      </c>
      <c r="I736" s="1" t="str">
        <f ca="1">IFERROR(INDEX(Opvarmningsmiddel!B:B,MATCH(INDIRECT($A$1&amp;"M"&amp;A736)*1,Opvarmningsmiddel!A:A,0)),"")</f>
        <v/>
      </c>
      <c r="J736" s="1">
        <f t="shared" ca="1" si="150"/>
        <v>0</v>
      </c>
      <c r="K736" s="1" t="str">
        <f ca="1">IFERROR(INDEX(Relationstabel!$C$3:$K$10,MATCH(VALUE(INDIRECT($A$1&amp;"L"&amp;A736)),Relationstabel!$A$3:$A$10,0),MATCH(IFERROR(VALUE(INDIRECT($A$1&amp;"M"&amp;A736)),0),Relationstabel!$C$1:$K$1,0)),"Ingen varmeinstallationer")</f>
        <v>Fjernvarme/ Blokvarme</v>
      </c>
      <c r="L736" s="1" t="str">
        <f ca="1">INDEX(Anvendelseskode!B:B,MATCH($E736,Anvendelseskode!$A:$A,0))</f>
        <v>Række-, kæde-, dobbelthus (lodret adskillelse mellem enhederne)</v>
      </c>
      <c r="M736" s="1" t="str">
        <f ca="1">INDEX(Anvendelseskode!C:C,MATCH($E736,Anvendelseskode!$A:$A,0))</f>
        <v>Række-, kæde og dobbelthuse</v>
      </c>
      <c r="N736" s="1" t="str">
        <f ca="1">INDEX(Anvendelseskode!D:D,MATCH($E736,Anvendelseskode!$A:$A,0))</f>
        <v>Private husholdninger</v>
      </c>
      <c r="O736" s="1" t="str">
        <f ca="1">IFERROR(INDEX(SBi!$2:$2,MATCH(G736,SBi!$1:$1,1)),SBi!$K$2)</f>
        <v>1961-1972</v>
      </c>
      <c r="P736" s="1">
        <f ca="1">IFERROR(INDEX(SBi!$C$3:$K$28,MATCH(E736,SBi!$B$3:$B$28,0),MATCH(O736,SBi!$C$2:$K$2,0)),0)</f>
        <v>119.9</v>
      </c>
      <c r="Q736" s="19">
        <f t="shared" ca="1" si="151"/>
        <v>20.382999999999999</v>
      </c>
      <c r="R736" s="19" t="str">
        <f ca="1">IFERROR(INDEX(VpD!$2:$2,MATCH(G736,VpD!$1:$1,1)),VpD!$I$2)</f>
        <v>1961-1972</v>
      </c>
      <c r="S736" s="1">
        <f ca="1">IFERROR(INDEX(VpD!$C$3:$I$27,MATCH(E736,VpD!$B$3:$B$27,0),MATCH(R736,VpD!$C$2:$I$2,0)),0)</f>
        <v>120</v>
      </c>
      <c r="T736" s="19">
        <f t="shared" ca="1" si="152"/>
        <v>20.399999999999999</v>
      </c>
      <c r="U736" s="14" t="str">
        <f t="shared" ca="1" si="153"/>
        <v xml:space="preserve">711815.33 </v>
      </c>
      <c r="V736" s="14" t="str">
        <f t="shared" ca="1" si="154"/>
        <v>6172204.8</v>
      </c>
      <c r="W736" s="14" t="str">
        <f t="shared" ca="1" si="155"/>
        <v>POINT(711815.33 6172204.8)</v>
      </c>
      <c r="X736" s="14" t="str">
        <f>IFERROR(INDEX(BygningOmraade!B:B,MATCH(A736,BygningOmraade!A:A,0)),"")</f>
        <v/>
      </c>
    </row>
    <row r="737" spans="1:24" s="14" customFormat="1" x14ac:dyDescent="0.25">
      <c r="A737" s="14">
        <f t="shared" si="143"/>
        <v>737</v>
      </c>
      <c r="B737" s="14" t="str">
        <f t="shared" ca="1" si="144"/>
        <v>27c784f5-e871-40e4-8fe2-ca5d316558e5</v>
      </c>
      <c r="C737" s="14" t="str">
        <f t="shared" ca="1" si="145"/>
        <v>0a3f507e-1883-32b8-e044-0003ba298018</v>
      </c>
      <c r="D737" s="14">
        <f t="shared" ca="1" si="146"/>
        <v>994155</v>
      </c>
      <c r="E737" s="1">
        <f t="shared" ca="1" si="147"/>
        <v>130</v>
      </c>
      <c r="F737" s="1">
        <f t="shared" ca="1" si="148"/>
        <v>143</v>
      </c>
      <c r="G737" s="1">
        <f t="shared" ca="1" si="149"/>
        <v>1983</v>
      </c>
      <c r="H737" s="1" t="str">
        <f ca="1">IFERROR(INDEX(Varmeinstallation!B:B,MATCH(INDIRECT($A$1&amp;"L"&amp;A737)*1,Varmeinstallation!A:A,0)),"Ingen varmeinstallationer")</f>
        <v>Fjernvarme/blokvarme (radiatorsystemer eller varmluftanlæg)</v>
      </c>
      <c r="I737" s="1" t="str">
        <f ca="1">IFERROR(INDEX(Opvarmningsmiddel!B:B,MATCH(INDIRECT($A$1&amp;"M"&amp;A737)*1,Opvarmningsmiddel!A:A,0)),"")</f>
        <v/>
      </c>
      <c r="J737" s="1">
        <f t="shared" ca="1" si="150"/>
        <v>0</v>
      </c>
      <c r="K737" s="1" t="str">
        <f ca="1">IFERROR(INDEX(Relationstabel!$C$3:$K$10,MATCH(VALUE(INDIRECT($A$1&amp;"L"&amp;A737)),Relationstabel!$A$3:$A$10,0),MATCH(IFERROR(VALUE(INDIRECT($A$1&amp;"M"&amp;A737)),0),Relationstabel!$C$1:$K$1,0)),"Ingen varmeinstallationer")</f>
        <v>Fjernvarme/ Blokvarme</v>
      </c>
      <c r="L737" s="1" t="str">
        <f ca="1">INDEX(Anvendelseskode!B:B,MATCH($E737,Anvendelseskode!$A:$A,0))</f>
        <v>Række-, kæde-, dobbelthus (lodret adskillelse mellem enhederne)</v>
      </c>
      <c r="M737" s="1" t="str">
        <f ca="1">INDEX(Anvendelseskode!C:C,MATCH($E737,Anvendelseskode!$A:$A,0))</f>
        <v>Række-, kæde og dobbelthuse</v>
      </c>
      <c r="N737" s="1" t="str">
        <f ca="1">INDEX(Anvendelseskode!D:D,MATCH($E737,Anvendelseskode!$A:$A,0))</f>
        <v>Private husholdninger</v>
      </c>
      <c r="O737" s="1" t="str">
        <f ca="1">IFERROR(INDEX(SBi!$2:$2,MATCH(G737,SBi!$1:$1,1)),SBi!$K$2)</f>
        <v>1979-1998</v>
      </c>
      <c r="P737" s="1">
        <f ca="1">IFERROR(INDEX(SBi!$C$3:$K$28,MATCH(E737,SBi!$B$3:$B$28,0),MATCH(O737,SBi!$C$2:$K$2,0)),0)</f>
        <v>96.8</v>
      </c>
      <c r="Q737" s="19">
        <f t="shared" ca="1" si="151"/>
        <v>13.8424</v>
      </c>
      <c r="R737" s="19" t="str">
        <f ca="1">IFERROR(INDEX(VpD!$2:$2,MATCH(G737,VpD!$1:$1,1)),VpD!$I$2)</f>
        <v>1979-1998</v>
      </c>
      <c r="S737" s="1">
        <f ca="1">IFERROR(INDEX(VpD!$C$3:$I$27,MATCH(E737,VpD!$B$3:$B$27,0),MATCH(R737,VpD!$C$2:$I$2,0)),0)</f>
        <v>74</v>
      </c>
      <c r="T737" s="19">
        <f t="shared" ca="1" si="152"/>
        <v>10.582000000000001</v>
      </c>
      <c r="U737" s="14" t="str">
        <f t="shared" ca="1" si="153"/>
        <v xml:space="preserve">711418.19 </v>
      </c>
      <c r="V737" s="14" t="str">
        <f t="shared" ca="1" si="154"/>
        <v>6171578.29</v>
      </c>
      <c r="W737" s="14" t="str">
        <f t="shared" ca="1" si="155"/>
        <v>POINT(711418.19 6171578.29)</v>
      </c>
      <c r="X737" s="14" t="str">
        <f>IFERROR(INDEX(BygningOmraade!B:B,MATCH(A737,BygningOmraade!A:A,0)),"")</f>
        <v/>
      </c>
    </row>
    <row r="738" spans="1:24" s="14" customFormat="1" x14ac:dyDescent="0.25">
      <c r="A738" s="14">
        <f t="shared" si="143"/>
        <v>738</v>
      </c>
      <c r="B738" s="14" t="str">
        <f t="shared" ca="1" si="144"/>
        <v>27d000d4-a0d8-40e5-b370-b2ad3dca0ba3</v>
      </c>
      <c r="C738" s="14" t="str">
        <f t="shared" ca="1" si="145"/>
        <v>0a3f507e-2037-32b8-e044-0003ba298018</v>
      </c>
      <c r="D738" s="14">
        <f t="shared" ca="1" si="146"/>
        <v>993775</v>
      </c>
      <c r="E738" s="1">
        <f t="shared" ca="1" si="147"/>
        <v>120</v>
      </c>
      <c r="F738" s="1">
        <f t="shared" ca="1" si="148"/>
        <v>109</v>
      </c>
      <c r="G738" s="1">
        <f t="shared" ca="1" si="149"/>
        <v>1973</v>
      </c>
      <c r="H738" s="1" t="str">
        <f ca="1">IFERROR(INDEX(Varmeinstallation!B:B,MATCH(INDIRECT($A$1&amp;"L"&amp;A738)*1,Varmeinstallation!A:A,0)),"Ingen varmeinstallationer")</f>
        <v>Centralvarme fra eget anlæg, et-kammer fyr</v>
      </c>
      <c r="I738" s="1" t="str">
        <f ca="1">IFERROR(INDEX(Opvarmningsmiddel!B:B,MATCH(INDIRECT($A$1&amp;"M"&amp;A738)*1,Opvarmningsmiddel!A:A,0)),"")</f>
        <v>Naturgas</v>
      </c>
      <c r="J738" s="1">
        <f t="shared" ca="1" si="150"/>
        <v>0</v>
      </c>
      <c r="K738" s="1" t="str">
        <f ca="1">IFERROR(INDEX(Relationstabel!$C$3:$K$10,MATCH(VALUE(INDIRECT($A$1&amp;"L"&amp;A738)),Relationstabel!$A$3:$A$10,0),MATCH(IFERROR(VALUE(INDIRECT($A$1&amp;"M"&amp;A738)),0),Relationstabel!$C$1:$K$1,0)),"Ingen varmeinstallationer")</f>
        <v>Naturgas</v>
      </c>
      <c r="L738" s="1" t="str">
        <f ca="1">INDEX(Anvendelseskode!B:B,MATCH($E738,Anvendelseskode!$A:$A,0))</f>
        <v>Fritliggende enfamilieshus (parcelhus)</v>
      </c>
      <c r="M738" s="1" t="str">
        <f ca="1">INDEX(Anvendelseskode!C:C,MATCH($E738,Anvendelseskode!$A:$A,0))</f>
        <v>Parcelhuse</v>
      </c>
      <c r="N738" s="1" t="str">
        <f ca="1">INDEX(Anvendelseskode!D:D,MATCH($E738,Anvendelseskode!$A:$A,0))</f>
        <v>Private husholdninger</v>
      </c>
      <c r="O738" s="1" t="str">
        <f ca="1">IFERROR(INDEX(SBi!$2:$2,MATCH(G738,SBi!$1:$1,1)),SBi!$K$2)</f>
        <v>1973-1978</v>
      </c>
      <c r="P738" s="1">
        <f ca="1">IFERROR(INDEX(SBi!$C$3:$K$28,MATCH(E738,SBi!$B$3:$B$28,0),MATCH(O738,SBi!$C$2:$K$2,0)),0)</f>
        <v>119.8</v>
      </c>
      <c r="Q738" s="19">
        <f t="shared" ca="1" si="151"/>
        <v>13.058199999999999</v>
      </c>
      <c r="R738" s="19" t="str">
        <f ca="1">IFERROR(INDEX(VpD!$2:$2,MATCH(G738,VpD!$1:$1,1)),VpD!$I$2)</f>
        <v>1973-1978</v>
      </c>
      <c r="S738" s="1">
        <f ca="1">IFERROR(INDEX(VpD!$C$3:$I$27,MATCH(E738,VpD!$B$3:$B$27,0),MATCH(R738,VpD!$C$2:$I$2,0)),0)</f>
        <v>117</v>
      </c>
      <c r="T738" s="19">
        <f t="shared" ca="1" si="152"/>
        <v>12.753</v>
      </c>
      <c r="U738" s="14" t="str">
        <f t="shared" ca="1" si="153"/>
        <v xml:space="preserve">710783.57 </v>
      </c>
      <c r="V738" s="14" t="str">
        <f t="shared" ca="1" si="154"/>
        <v>6171908.99</v>
      </c>
      <c r="W738" s="14" t="str">
        <f t="shared" ca="1" si="155"/>
        <v>POINT(710783.57 6171908.99)</v>
      </c>
      <c r="X738" s="14" t="str">
        <f>IFERROR(INDEX(BygningOmraade!B:B,MATCH(A738,BygningOmraade!A:A,0)),"")</f>
        <v/>
      </c>
    </row>
    <row r="739" spans="1:24" s="14" customFormat="1" x14ac:dyDescent="0.25">
      <c r="A739" s="14">
        <f t="shared" si="143"/>
        <v>739</v>
      </c>
      <c r="B739" s="14" t="str">
        <f t="shared" ca="1" si="144"/>
        <v>27da9b4f-9407-4d4d-afab-ff61ed0303a0</v>
      </c>
      <c r="C739" s="14" t="str">
        <f t="shared" ca="1" si="145"/>
        <v>0a3f507e-213a-32b8-e044-0003ba298018</v>
      </c>
      <c r="D739" s="14">
        <f t="shared" ca="1" si="146"/>
        <v>996243</v>
      </c>
      <c r="E739" s="1">
        <f t="shared" ca="1" si="147"/>
        <v>120</v>
      </c>
      <c r="F739" s="1">
        <f t="shared" ca="1" si="148"/>
        <v>141</v>
      </c>
      <c r="G739" s="1">
        <f t="shared" ca="1" si="149"/>
        <v>1989</v>
      </c>
      <c r="H739" s="1" t="str">
        <f ca="1">IFERROR(INDEX(Varmeinstallation!B:B,MATCH(INDIRECT($A$1&amp;"L"&amp;A739)*1,Varmeinstallation!A:A,0)),"Ingen varmeinstallationer")</f>
        <v>Centralvarme fra eget anlæg, et-kammer fyr</v>
      </c>
      <c r="I739" s="1" t="str">
        <f ca="1">IFERROR(INDEX(Opvarmningsmiddel!B:B,MATCH(INDIRECT($A$1&amp;"M"&amp;A739)*1,Opvarmningsmiddel!A:A,0)),"")</f>
        <v>Naturgas</v>
      </c>
      <c r="J739" s="1">
        <f t="shared" ca="1" si="150"/>
        <v>0</v>
      </c>
      <c r="K739" s="1" t="str">
        <f ca="1">IFERROR(INDEX(Relationstabel!$C$3:$K$10,MATCH(VALUE(INDIRECT($A$1&amp;"L"&amp;A739)),Relationstabel!$A$3:$A$10,0),MATCH(IFERROR(VALUE(INDIRECT($A$1&amp;"M"&amp;A739)),0),Relationstabel!$C$1:$K$1,0)),"Ingen varmeinstallationer")</f>
        <v>Naturgas</v>
      </c>
      <c r="L739" s="1" t="str">
        <f ca="1">INDEX(Anvendelseskode!B:B,MATCH($E739,Anvendelseskode!$A:$A,0))</f>
        <v>Fritliggende enfamilieshus (parcelhus)</v>
      </c>
      <c r="M739" s="1" t="str">
        <f ca="1">INDEX(Anvendelseskode!C:C,MATCH($E739,Anvendelseskode!$A:$A,0))</f>
        <v>Parcelhuse</v>
      </c>
      <c r="N739" s="1" t="str">
        <f ca="1">INDEX(Anvendelseskode!D:D,MATCH($E739,Anvendelseskode!$A:$A,0))</f>
        <v>Private husholdninger</v>
      </c>
      <c r="O739" s="1" t="str">
        <f ca="1">IFERROR(INDEX(SBi!$2:$2,MATCH(G739,SBi!$1:$1,1)),SBi!$K$2)</f>
        <v>1979-1998</v>
      </c>
      <c r="P739" s="1">
        <f ca="1">IFERROR(INDEX(SBi!$C$3:$K$28,MATCH(E739,SBi!$B$3:$B$28,0),MATCH(O739,SBi!$C$2:$K$2,0)),0)</f>
        <v>105.4</v>
      </c>
      <c r="Q739" s="19">
        <f t="shared" ca="1" si="151"/>
        <v>14.861400000000001</v>
      </c>
      <c r="R739" s="19" t="str">
        <f ca="1">IFERROR(INDEX(VpD!$2:$2,MATCH(G739,VpD!$1:$1,1)),VpD!$I$2)</f>
        <v>1979-1998</v>
      </c>
      <c r="S739" s="1">
        <f ca="1">IFERROR(INDEX(VpD!$C$3:$I$27,MATCH(E739,VpD!$B$3:$B$27,0),MATCH(R739,VpD!$C$2:$I$2,0)),0)</f>
        <v>90</v>
      </c>
      <c r="T739" s="19">
        <f t="shared" ca="1" si="152"/>
        <v>12.69</v>
      </c>
      <c r="U739" s="14" t="str">
        <f t="shared" ca="1" si="153"/>
        <v xml:space="preserve">713003.15 </v>
      </c>
      <c r="V739" s="14" t="str">
        <f t="shared" ca="1" si="154"/>
        <v>6169139.22</v>
      </c>
      <c r="W739" s="14" t="str">
        <f t="shared" ca="1" si="155"/>
        <v>POINT(713003.15 6169139.22)</v>
      </c>
      <c r="X739" s="14" t="str">
        <f>IFERROR(INDEX(BygningOmraade!B:B,MATCH(A739,BygningOmraade!A:A,0)),"")</f>
        <v/>
      </c>
    </row>
    <row r="740" spans="1:24" s="14" customFormat="1" x14ac:dyDescent="0.25">
      <c r="A740" s="14">
        <f t="shared" si="143"/>
        <v>740</v>
      </c>
      <c r="B740" s="14" t="str">
        <f t="shared" ca="1" si="144"/>
        <v>27df2cb4-533a-4f6e-b3b3-1fc6b9a99bab</v>
      </c>
      <c r="C740" s="14" t="str">
        <f t="shared" ca="1" si="145"/>
        <v>0a3f507e-222b-32b8-e044-0003ba298018</v>
      </c>
      <c r="D740" s="14">
        <f t="shared" ca="1" si="146"/>
        <v>995651</v>
      </c>
      <c r="E740" s="1">
        <f t="shared" ca="1" si="147"/>
        <v>590</v>
      </c>
      <c r="F740" s="1">
        <f t="shared" ca="1" si="148"/>
        <v>0</v>
      </c>
      <c r="G740" s="1">
        <f t="shared" ca="1" si="149"/>
        <v>2005</v>
      </c>
      <c r="H740" s="1" t="str">
        <f ca="1">IFERROR(INDEX(Varmeinstallation!B:B,MATCH(INDIRECT($A$1&amp;"L"&amp;A740)*1,Varmeinstallation!A:A,0)),"Ingen varmeinstallationer")</f>
        <v>Ingen varmeinstallationer</v>
      </c>
      <c r="I740" s="1" t="str">
        <f ca="1">IFERROR(INDEX(Opvarmningsmiddel!B:B,MATCH(INDIRECT($A$1&amp;"M"&amp;A740)*1,Opvarmningsmiddel!A:A,0)),"")</f>
        <v/>
      </c>
      <c r="J740" s="1">
        <f t="shared" ca="1" si="150"/>
        <v>0</v>
      </c>
      <c r="K740" s="1" t="str">
        <f ca="1">IFERROR(INDEX(Relationstabel!$C$3:$K$10,MATCH(VALUE(INDIRECT($A$1&amp;"L"&amp;A740)),Relationstabel!$A$3:$A$10,0),MATCH(IFERROR(VALUE(INDIRECT($A$1&amp;"M"&amp;A740)),0),Relationstabel!$C$1:$K$1,0)),"Ingen varmeinstallationer")</f>
        <v>Ingen varmeinstallation</v>
      </c>
      <c r="L740" s="1" t="str">
        <f ca="1">INDEX(Anvendelseskode!B:B,MATCH($E740,Anvendelseskode!$A:$A,0))</f>
        <v>Uspecificeret fritidsformål</v>
      </c>
      <c r="M740" s="1" t="str">
        <f ca="1">INDEX(Anvendelseskode!C:C,MATCH($E740,Anvendelseskode!$A:$A,0))</f>
        <v>Anden bygning til fritidsformål</v>
      </c>
      <c r="N740" s="1" t="str">
        <f ca="1">INDEX(Anvendelseskode!D:D,MATCH($E740,Anvendelseskode!$A:$A,0))</f>
        <v>Kommunale og andre offentlige institutioner</v>
      </c>
      <c r="O740" s="1" t="str">
        <f ca="1">IFERROR(INDEX(SBi!$2:$2,MATCH(G740,SBi!$1:$1,1)),SBi!$K$2)</f>
        <v>1999-2006</v>
      </c>
      <c r="P740" s="1">
        <f ca="1">IFERROR(INDEX(SBi!$C$3:$K$28,MATCH(E740,SBi!$B$3:$B$28,0),MATCH(O740,SBi!$C$2:$K$2,0)),0)</f>
        <v>98.6</v>
      </c>
      <c r="Q740" s="19">
        <f t="shared" ca="1" si="151"/>
        <v>0</v>
      </c>
      <c r="R740" s="19" t="str">
        <f ca="1">IFERROR(INDEX(VpD!$2:$2,MATCH(G740,VpD!$1:$1,1)),VpD!$I$2)</f>
        <v>&gt;1998</v>
      </c>
      <c r="S740" s="1">
        <f ca="1">IFERROR(INDEX(VpD!$C$3:$I$27,MATCH(E740,VpD!$B$3:$B$27,0),MATCH(R740,VpD!$C$2:$I$2,0)),0)</f>
        <v>26</v>
      </c>
      <c r="T740" s="19">
        <f t="shared" ca="1" si="152"/>
        <v>0</v>
      </c>
      <c r="U740" s="14" t="str">
        <f t="shared" ca="1" si="153"/>
        <v xml:space="preserve">712361.12 </v>
      </c>
      <c r="V740" s="14" t="str">
        <f t="shared" ca="1" si="154"/>
        <v>6169077.53</v>
      </c>
      <c r="W740" s="14" t="str">
        <f t="shared" ca="1" si="155"/>
        <v>POINT(712361.12 6169077.53)</v>
      </c>
      <c r="X740" s="14" t="str">
        <f>IFERROR(INDEX(BygningOmraade!B:B,MATCH(A740,BygningOmraade!A:A,0)),"")</f>
        <v/>
      </c>
    </row>
    <row r="741" spans="1:24" s="14" customFormat="1" x14ac:dyDescent="0.25">
      <c r="A741" s="14">
        <f t="shared" si="143"/>
        <v>741</v>
      </c>
      <c r="B741" s="14" t="str">
        <f t="shared" ca="1" si="144"/>
        <v>27e4a9bd-bf7e-480d-a883-dd16378d1763</v>
      </c>
      <c r="C741" s="14" t="str">
        <f t="shared" ca="1" si="145"/>
        <v>0a3f507e-1645-32b8-e044-0003ba298018</v>
      </c>
      <c r="D741" s="14">
        <f t="shared" ca="1" si="146"/>
        <v>997316</v>
      </c>
      <c r="E741" s="1">
        <f t="shared" ca="1" si="147"/>
        <v>130</v>
      </c>
      <c r="F741" s="1">
        <f t="shared" ca="1" si="148"/>
        <v>109</v>
      </c>
      <c r="G741" s="1">
        <f t="shared" ca="1" si="149"/>
        <v>1978</v>
      </c>
      <c r="H741" s="1" t="str">
        <f ca="1">IFERROR(INDEX(Varmeinstallation!B:B,MATCH(INDIRECT($A$1&amp;"L"&amp;A741)*1,Varmeinstallation!A:A,0)),"Ingen varmeinstallationer")</f>
        <v>Fjernvarme/blokvarme (radiatorsystemer eller varmluftanlæg)</v>
      </c>
      <c r="I741" s="1" t="str">
        <f ca="1">IFERROR(INDEX(Opvarmningsmiddel!B:B,MATCH(INDIRECT($A$1&amp;"M"&amp;A741)*1,Opvarmningsmiddel!A:A,0)),"")</f>
        <v/>
      </c>
      <c r="J741" s="1">
        <f t="shared" ca="1" si="150"/>
        <v>0</v>
      </c>
      <c r="K741" s="1" t="str">
        <f ca="1">IFERROR(INDEX(Relationstabel!$C$3:$K$10,MATCH(VALUE(INDIRECT($A$1&amp;"L"&amp;A741)),Relationstabel!$A$3:$A$10,0),MATCH(IFERROR(VALUE(INDIRECT($A$1&amp;"M"&amp;A741)),0),Relationstabel!$C$1:$K$1,0)),"Ingen varmeinstallationer")</f>
        <v>Fjernvarme/ Blokvarme</v>
      </c>
      <c r="L741" s="1" t="str">
        <f ca="1">INDEX(Anvendelseskode!B:B,MATCH($E741,Anvendelseskode!$A:$A,0))</f>
        <v>Række-, kæde-, dobbelthus (lodret adskillelse mellem enhederne)</v>
      </c>
      <c r="M741" s="1" t="str">
        <f ca="1">INDEX(Anvendelseskode!C:C,MATCH($E741,Anvendelseskode!$A:$A,0))</f>
        <v>Række-, kæde og dobbelthuse</v>
      </c>
      <c r="N741" s="1" t="str">
        <f ca="1">INDEX(Anvendelseskode!D:D,MATCH($E741,Anvendelseskode!$A:$A,0))</f>
        <v>Private husholdninger</v>
      </c>
      <c r="O741" s="1" t="str">
        <f ca="1">IFERROR(INDEX(SBi!$2:$2,MATCH(G741,SBi!$1:$1,1)),SBi!$K$2)</f>
        <v>1973-1978</v>
      </c>
      <c r="P741" s="1">
        <f ca="1">IFERROR(INDEX(SBi!$C$3:$K$28,MATCH(E741,SBi!$B$3:$B$28,0),MATCH(O741,SBi!$C$2:$K$2,0)),0)</f>
        <v>112.6</v>
      </c>
      <c r="Q741" s="19">
        <f t="shared" ca="1" si="151"/>
        <v>12.273399999999999</v>
      </c>
      <c r="R741" s="19" t="str">
        <f ca="1">IFERROR(INDEX(VpD!$2:$2,MATCH(G741,VpD!$1:$1,1)),VpD!$I$2)</f>
        <v>1973-1978</v>
      </c>
      <c r="S741" s="1">
        <f ca="1">IFERROR(INDEX(VpD!$C$3:$I$27,MATCH(E741,VpD!$B$3:$B$27,0),MATCH(R741,VpD!$C$2:$I$2,0)),0)</f>
        <v>98</v>
      </c>
      <c r="T741" s="19">
        <f t="shared" ca="1" si="152"/>
        <v>10.682</v>
      </c>
      <c r="U741" s="14" t="str">
        <f t="shared" ca="1" si="153"/>
        <v xml:space="preserve">713681.7 </v>
      </c>
      <c r="V741" s="14" t="str">
        <f t="shared" ca="1" si="154"/>
        <v>6169551.73</v>
      </c>
      <c r="W741" s="14" t="str">
        <f t="shared" ca="1" si="155"/>
        <v>POINT(713681.7 6169551.73)</v>
      </c>
      <c r="X741" s="14" t="str">
        <f>IFERROR(INDEX(BygningOmraade!B:B,MATCH(A741,BygningOmraade!A:A,0)),"")</f>
        <v/>
      </c>
    </row>
    <row r="742" spans="1:24" s="14" customFormat="1" x14ac:dyDescent="0.25">
      <c r="A742" s="14">
        <f t="shared" si="143"/>
        <v>742</v>
      </c>
      <c r="B742" s="14" t="str">
        <f t="shared" ca="1" si="144"/>
        <v>27ebe118-7ff3-4df7-94d9-e75a8abcb2aa</v>
      </c>
      <c r="C742" s="14" t="str">
        <f t="shared" ca="1" si="145"/>
        <v>40afd2f5-fc8d-3373-e044-0003ba298018</v>
      </c>
      <c r="D742" s="14">
        <f t="shared" ca="1" si="146"/>
        <v>2648137</v>
      </c>
      <c r="E742" s="1">
        <f t="shared" ca="1" si="147"/>
        <v>140</v>
      </c>
      <c r="F742" s="1">
        <f t="shared" ca="1" si="148"/>
        <v>3169</v>
      </c>
      <c r="G742" s="1">
        <f t="shared" ca="1" si="149"/>
        <v>2007</v>
      </c>
      <c r="H742" s="1" t="str">
        <f ca="1">IFERROR(INDEX(Varmeinstallation!B:B,MATCH(INDIRECT($A$1&amp;"L"&amp;A742)*1,Varmeinstallation!A:A,0)),"Ingen varmeinstallationer")</f>
        <v>Fjernvarme/blokvarme (radiatorsystemer eller varmluftanlæg)</v>
      </c>
      <c r="I742" s="1" t="str">
        <f ca="1">IFERROR(INDEX(Opvarmningsmiddel!B:B,MATCH(INDIRECT($A$1&amp;"M"&amp;A742)*1,Opvarmningsmiddel!A:A,0)),"")</f>
        <v/>
      </c>
      <c r="J742" s="1">
        <f t="shared" ca="1" si="150"/>
        <v>90</v>
      </c>
      <c r="K742" s="1" t="str">
        <f ca="1">IFERROR(INDEX(Relationstabel!$C$3:$K$10,MATCH(VALUE(INDIRECT($A$1&amp;"L"&amp;A742)),Relationstabel!$A$3:$A$10,0),MATCH(IFERROR(VALUE(INDIRECT($A$1&amp;"M"&amp;A742)),0),Relationstabel!$C$1:$K$1,0)),"Ingen varmeinstallationer")</f>
        <v>Fjernvarme/ Blokvarme</v>
      </c>
      <c r="L742" s="1" t="str">
        <f ca="1">INDEX(Anvendelseskode!B:B,MATCH($E742,Anvendelseskode!$A:$A,0))</f>
        <v>Etageboligbebyggelse</v>
      </c>
      <c r="M742" s="1" t="str">
        <f ca="1">INDEX(Anvendelseskode!C:C,MATCH($E742,Anvendelseskode!$A:$A,0))</f>
        <v>Etageboligbebyggelse</v>
      </c>
      <c r="N742" s="1" t="str">
        <f ca="1">INDEX(Anvendelseskode!D:D,MATCH($E742,Anvendelseskode!$A:$A,0))</f>
        <v>Private husholdninger</v>
      </c>
      <c r="O742" s="1" t="str">
        <f ca="1">IFERROR(INDEX(SBi!$2:$2,MATCH(G742,SBi!$1:$1,1)),SBi!$K$2)</f>
        <v>Efter 2006</v>
      </c>
      <c r="P742" s="1">
        <f ca="1">IFERROR(INDEX(SBi!$C$3:$K$28,MATCH(E742,SBi!$B$3:$B$28,0),MATCH(O742,SBi!$C$2:$K$2,0)),0)</f>
        <v>60.7</v>
      </c>
      <c r="Q742" s="19">
        <f t="shared" ca="1" si="151"/>
        <v>192.35830000000001</v>
      </c>
      <c r="R742" s="19" t="str">
        <f ca="1">IFERROR(INDEX(VpD!$2:$2,MATCH(G742,VpD!$1:$1,1)),VpD!$I$2)</f>
        <v>&gt;1998</v>
      </c>
      <c r="S742" s="1">
        <f ca="1">IFERROR(INDEX(VpD!$C$3:$I$27,MATCH(E742,VpD!$B$3:$B$27,0),MATCH(R742,VpD!$C$2:$I$2,0)),0)</f>
        <v>64</v>
      </c>
      <c r="T742" s="19">
        <f t="shared" ca="1" si="152"/>
        <v>202.816</v>
      </c>
      <c r="U742" s="14" t="str">
        <f t="shared" ca="1" si="153"/>
        <v xml:space="preserve">711819.95 </v>
      </c>
      <c r="V742" s="14" t="str">
        <f t="shared" ca="1" si="154"/>
        <v>6172659.68</v>
      </c>
      <c r="W742" s="14" t="str">
        <f t="shared" ca="1" si="155"/>
        <v>POINT(711819.95 6172659.68)</v>
      </c>
      <c r="X742" s="14" t="str">
        <f>IFERROR(INDEX(BygningOmraade!B:B,MATCH(A742,BygningOmraade!A:A,0)),"")</f>
        <v/>
      </c>
    </row>
    <row r="743" spans="1:24" s="14" customFormat="1" x14ac:dyDescent="0.25">
      <c r="A743" s="14">
        <f t="shared" si="143"/>
        <v>743</v>
      </c>
      <c r="B743" s="14" t="str">
        <f t="shared" ca="1" si="144"/>
        <v>27efbd1a-9077-4e60-a1e5-89c58d28c799</v>
      </c>
      <c r="C743" s="14" t="str">
        <f t="shared" ca="1" si="145"/>
        <v>0a3f507e-1a41-32b8-e044-0003ba298018</v>
      </c>
      <c r="D743" s="14">
        <f t="shared" ca="1" si="146"/>
        <v>997248</v>
      </c>
      <c r="E743" s="1">
        <f t="shared" ca="1" si="147"/>
        <v>320</v>
      </c>
      <c r="F743" s="1">
        <f t="shared" ca="1" si="148"/>
        <v>864</v>
      </c>
      <c r="G743" s="1">
        <f t="shared" ca="1" si="149"/>
        <v>1974</v>
      </c>
      <c r="H743" s="1" t="str">
        <f ca="1">IFERROR(INDEX(Varmeinstallation!B:B,MATCH(INDIRECT($A$1&amp;"L"&amp;A743)*1,Varmeinstallation!A:A,0)),"Ingen varmeinstallationer")</f>
        <v>Ingen varmeinstallationer</v>
      </c>
      <c r="I743" s="1" t="str">
        <f ca="1">IFERROR(INDEX(Opvarmningsmiddel!B:B,MATCH(INDIRECT($A$1&amp;"M"&amp;A743)*1,Opvarmningsmiddel!A:A,0)),"")</f>
        <v/>
      </c>
      <c r="J743" s="1">
        <f t="shared" ca="1" si="150"/>
        <v>0</v>
      </c>
      <c r="K743" s="1" t="str">
        <f ca="1">IFERROR(INDEX(Relationstabel!$C$3:$K$10,MATCH(VALUE(INDIRECT($A$1&amp;"L"&amp;A743)),Relationstabel!$A$3:$A$10,0),MATCH(IFERROR(VALUE(INDIRECT($A$1&amp;"M"&amp;A743)),0),Relationstabel!$C$1:$K$1,0)),"Ingen varmeinstallationer")</f>
        <v>Ingen varmeinstallation</v>
      </c>
      <c r="L743" s="1" t="str">
        <f ca="1">INDEX(Anvendelseskode!B:B,MATCH($E743,Anvendelseskode!$A:$A,0))</f>
        <v>Bygning til kontor, handel, lager herunder offentlig administration</v>
      </c>
      <c r="M743" s="1" t="str">
        <f ca="1">INDEX(Anvendelseskode!C:C,MATCH($E743,Anvendelseskode!$A:$A,0))</f>
        <v>Kontor, handel, lager, off. adm.</v>
      </c>
      <c r="N743" s="1" t="str">
        <f ca="1">INDEX(Anvendelseskode!D:D,MATCH($E743,Anvendelseskode!$A:$A,0))</f>
        <v>Handel og servicevirksomheder</v>
      </c>
      <c r="O743" s="1" t="str">
        <f ca="1">IFERROR(INDEX(SBi!$2:$2,MATCH(G743,SBi!$1:$1,1)),SBi!$K$2)</f>
        <v>1973-1978</v>
      </c>
      <c r="P743" s="1">
        <f ca="1">IFERROR(INDEX(SBi!$C$3:$K$28,MATCH(E743,SBi!$B$3:$B$28,0),MATCH(O743,SBi!$C$2:$K$2,0)),0)</f>
        <v>120</v>
      </c>
      <c r="Q743" s="19">
        <f t="shared" ca="1" si="151"/>
        <v>103.68</v>
      </c>
      <c r="R743" s="19" t="str">
        <f ca="1">IFERROR(INDEX(VpD!$2:$2,MATCH(G743,VpD!$1:$1,1)),VpD!$I$2)</f>
        <v>1973-1978</v>
      </c>
      <c r="S743" s="1">
        <f ca="1">IFERROR(INDEX(VpD!$C$3:$I$27,MATCH(E743,VpD!$B$3:$B$27,0),MATCH(R743,VpD!$C$2:$I$2,0)),0)</f>
        <v>105</v>
      </c>
      <c r="T743" s="19">
        <f t="shared" ca="1" si="152"/>
        <v>90.72</v>
      </c>
      <c r="U743" s="14" t="str">
        <f t="shared" ca="1" si="153"/>
        <v xml:space="preserve">713735.85 </v>
      </c>
      <c r="V743" s="14" t="str">
        <f t="shared" ca="1" si="154"/>
        <v>6168877.88</v>
      </c>
      <c r="W743" s="14" t="str">
        <f t="shared" ca="1" si="155"/>
        <v>POINT(713735.85 6168877.88)</v>
      </c>
      <c r="X743" s="14" t="str">
        <f>IFERROR(INDEX(BygningOmraade!B:B,MATCH(A743,BygningOmraade!A:A,0)),"")</f>
        <v/>
      </c>
    </row>
    <row r="744" spans="1:24" s="14" customFormat="1" x14ac:dyDescent="0.25">
      <c r="A744" s="14">
        <f t="shared" si="143"/>
        <v>744</v>
      </c>
      <c r="B744" s="14" t="str">
        <f t="shared" ca="1" si="144"/>
        <v>27f64010-66af-4158-983a-07b79ea6bac4</v>
      </c>
      <c r="C744" s="14" t="str">
        <f t="shared" ca="1" si="145"/>
        <v>0a3f507e-23a1-32b8-e044-0003ba298018</v>
      </c>
      <c r="D744" s="14">
        <f t="shared" ca="1" si="146"/>
        <v>996581</v>
      </c>
      <c r="E744" s="1">
        <f t="shared" ca="1" si="147"/>
        <v>120</v>
      </c>
      <c r="F744" s="1">
        <f t="shared" ca="1" si="148"/>
        <v>125</v>
      </c>
      <c r="G744" s="1">
        <f t="shared" ca="1" si="149"/>
        <v>1984</v>
      </c>
      <c r="H744" s="1" t="str">
        <f ca="1">IFERROR(INDEX(Varmeinstallation!B:B,MATCH(INDIRECT($A$1&amp;"L"&amp;A744)*1,Varmeinstallation!A:A,0)),"Ingen varmeinstallationer")</f>
        <v>Centralvarme fra eget anlæg, et-kammer fyr</v>
      </c>
      <c r="I744" s="1" t="str">
        <f ca="1">IFERROR(INDEX(Opvarmningsmiddel!B:B,MATCH(INDIRECT($A$1&amp;"M"&amp;A744)*1,Opvarmningsmiddel!A:A,0)),"")</f>
        <v>Naturgas</v>
      </c>
      <c r="J744" s="1">
        <f t="shared" ca="1" si="150"/>
        <v>2</v>
      </c>
      <c r="K744" s="1" t="str">
        <f ca="1">IFERROR(INDEX(Relationstabel!$C$3:$K$10,MATCH(VALUE(INDIRECT($A$1&amp;"L"&amp;A744)),Relationstabel!$A$3:$A$10,0),MATCH(IFERROR(VALUE(INDIRECT($A$1&amp;"M"&amp;A744)),0),Relationstabel!$C$1:$K$1,0)),"Ingen varmeinstallationer")</f>
        <v>Naturgas</v>
      </c>
      <c r="L744" s="1" t="str">
        <f ca="1">INDEX(Anvendelseskode!B:B,MATCH($E744,Anvendelseskode!$A:$A,0))</f>
        <v>Fritliggende enfamilieshus (parcelhus)</v>
      </c>
      <c r="M744" s="1" t="str">
        <f ca="1">INDEX(Anvendelseskode!C:C,MATCH($E744,Anvendelseskode!$A:$A,0))</f>
        <v>Parcelhuse</v>
      </c>
      <c r="N744" s="1" t="str">
        <f ca="1">INDEX(Anvendelseskode!D:D,MATCH($E744,Anvendelseskode!$A:$A,0))</f>
        <v>Private husholdninger</v>
      </c>
      <c r="O744" s="1" t="str">
        <f ca="1">IFERROR(INDEX(SBi!$2:$2,MATCH(G744,SBi!$1:$1,1)),SBi!$K$2)</f>
        <v>1979-1998</v>
      </c>
      <c r="P744" s="1">
        <f ca="1">IFERROR(INDEX(SBi!$C$3:$K$28,MATCH(E744,SBi!$B$3:$B$28,0),MATCH(O744,SBi!$C$2:$K$2,0)),0)</f>
        <v>105.4</v>
      </c>
      <c r="Q744" s="19">
        <f t="shared" ca="1" si="151"/>
        <v>13.175000000000001</v>
      </c>
      <c r="R744" s="19" t="str">
        <f ca="1">IFERROR(INDEX(VpD!$2:$2,MATCH(G744,VpD!$1:$1,1)),VpD!$I$2)</f>
        <v>1979-1998</v>
      </c>
      <c r="S744" s="1">
        <f ca="1">IFERROR(INDEX(VpD!$C$3:$I$27,MATCH(E744,VpD!$B$3:$B$27,0),MATCH(R744,VpD!$C$2:$I$2,0)),0)</f>
        <v>90</v>
      </c>
      <c r="T744" s="19">
        <f t="shared" ca="1" si="152"/>
        <v>11.25</v>
      </c>
      <c r="U744" s="14" t="str">
        <f t="shared" ca="1" si="153"/>
        <v xml:space="preserve">713190.08 </v>
      </c>
      <c r="V744" s="14" t="str">
        <f t="shared" ca="1" si="154"/>
        <v>6168453.93</v>
      </c>
      <c r="W744" s="14" t="str">
        <f t="shared" ca="1" si="155"/>
        <v>POINT(713190.08 6168453.93)</v>
      </c>
      <c r="X744" s="14" t="str">
        <f>IFERROR(INDEX(BygningOmraade!B:B,MATCH(A744,BygningOmraade!A:A,0)),"")</f>
        <v/>
      </c>
    </row>
    <row r="745" spans="1:24" s="14" customFormat="1" x14ac:dyDescent="0.25">
      <c r="A745" s="14">
        <f t="shared" si="143"/>
        <v>745</v>
      </c>
      <c r="B745" s="14" t="str">
        <f t="shared" ca="1" si="144"/>
        <v>282f43dd-3e84-4dfd-ba80-e968ac7f7c5f</v>
      </c>
      <c r="C745" s="14" t="str">
        <f t="shared" ca="1" si="145"/>
        <v>0a3f507e-1b50-32b8-e044-0003ba298018</v>
      </c>
      <c r="D745" s="14">
        <f t="shared" ca="1" si="146"/>
        <v>996540</v>
      </c>
      <c r="E745" s="1">
        <f t="shared" ca="1" si="147"/>
        <v>120</v>
      </c>
      <c r="F745" s="1">
        <f t="shared" ca="1" si="148"/>
        <v>159</v>
      </c>
      <c r="G745" s="1">
        <f t="shared" ca="1" si="149"/>
        <v>1984</v>
      </c>
      <c r="H745" s="1" t="str">
        <f ca="1">IFERROR(INDEX(Varmeinstallation!B:B,MATCH(INDIRECT($A$1&amp;"L"&amp;A745)*1,Varmeinstallation!A:A,0)),"Ingen varmeinstallationer")</f>
        <v>Centralvarme fra eget anlæg, et-kammer fyr</v>
      </c>
      <c r="I745" s="1" t="str">
        <f ca="1">IFERROR(INDEX(Opvarmningsmiddel!B:B,MATCH(INDIRECT($A$1&amp;"M"&amp;A745)*1,Opvarmningsmiddel!A:A,0)),"")</f>
        <v>Naturgas</v>
      </c>
      <c r="J745" s="1">
        <f t="shared" ca="1" si="150"/>
        <v>2</v>
      </c>
      <c r="K745" s="1" t="str">
        <f ca="1">IFERROR(INDEX(Relationstabel!$C$3:$K$10,MATCH(VALUE(INDIRECT($A$1&amp;"L"&amp;A745)),Relationstabel!$A$3:$A$10,0),MATCH(IFERROR(VALUE(INDIRECT($A$1&amp;"M"&amp;A745)),0),Relationstabel!$C$1:$K$1,0)),"Ingen varmeinstallationer")</f>
        <v>Naturgas</v>
      </c>
      <c r="L745" s="1" t="str">
        <f ca="1">INDEX(Anvendelseskode!B:B,MATCH($E745,Anvendelseskode!$A:$A,0))</f>
        <v>Fritliggende enfamilieshus (parcelhus)</v>
      </c>
      <c r="M745" s="1" t="str">
        <f ca="1">INDEX(Anvendelseskode!C:C,MATCH($E745,Anvendelseskode!$A:$A,0))</f>
        <v>Parcelhuse</v>
      </c>
      <c r="N745" s="1" t="str">
        <f ca="1">INDEX(Anvendelseskode!D:D,MATCH($E745,Anvendelseskode!$A:$A,0))</f>
        <v>Private husholdninger</v>
      </c>
      <c r="O745" s="1" t="str">
        <f ca="1">IFERROR(INDEX(SBi!$2:$2,MATCH(G745,SBi!$1:$1,1)),SBi!$K$2)</f>
        <v>1979-1998</v>
      </c>
      <c r="P745" s="1">
        <f ca="1">IFERROR(INDEX(SBi!$C$3:$K$28,MATCH(E745,SBi!$B$3:$B$28,0),MATCH(O745,SBi!$C$2:$K$2,0)),0)</f>
        <v>105.4</v>
      </c>
      <c r="Q745" s="19">
        <f t="shared" ca="1" si="151"/>
        <v>16.758600000000001</v>
      </c>
      <c r="R745" s="19" t="str">
        <f ca="1">IFERROR(INDEX(VpD!$2:$2,MATCH(G745,VpD!$1:$1,1)),VpD!$I$2)</f>
        <v>1979-1998</v>
      </c>
      <c r="S745" s="1">
        <f ca="1">IFERROR(INDEX(VpD!$C$3:$I$27,MATCH(E745,VpD!$B$3:$B$27,0),MATCH(R745,VpD!$C$2:$I$2,0)),0)</f>
        <v>90</v>
      </c>
      <c r="T745" s="19">
        <f t="shared" ca="1" si="152"/>
        <v>14.31</v>
      </c>
      <c r="U745" s="14" t="str">
        <f t="shared" ca="1" si="153"/>
        <v xml:space="preserve">713222 </v>
      </c>
      <c r="V745" s="14" t="str">
        <f t="shared" ca="1" si="154"/>
        <v>6168734.94</v>
      </c>
      <c r="W745" s="14" t="str">
        <f t="shared" ca="1" si="155"/>
        <v>POINT(713222 6168734.94)</v>
      </c>
      <c r="X745" s="14" t="str">
        <f>IFERROR(INDEX(BygningOmraade!B:B,MATCH(A745,BygningOmraade!A:A,0)),"")</f>
        <v/>
      </c>
    </row>
    <row r="746" spans="1:24" s="14" customFormat="1" x14ac:dyDescent="0.25">
      <c r="A746" s="14">
        <f t="shared" si="143"/>
        <v>746</v>
      </c>
      <c r="B746" s="14" t="str">
        <f t="shared" ca="1" si="144"/>
        <v>28383f9d-094a-4f4a-845d-ef450c788188</v>
      </c>
      <c r="C746" s="14" t="str">
        <f t="shared" ca="1" si="145"/>
        <v>0a3f507e-193f-32b8-e044-0003ba298018</v>
      </c>
      <c r="D746" s="14">
        <f t="shared" ca="1" si="146"/>
        <v>996744</v>
      </c>
      <c r="E746" s="1">
        <f t="shared" ca="1" si="147"/>
        <v>130</v>
      </c>
      <c r="F746" s="1">
        <f t="shared" ca="1" si="148"/>
        <v>112</v>
      </c>
      <c r="G746" s="1">
        <f t="shared" ca="1" si="149"/>
        <v>1978</v>
      </c>
      <c r="H746" s="1" t="str">
        <f ca="1">IFERROR(INDEX(Varmeinstallation!B:B,MATCH(INDIRECT($A$1&amp;"L"&amp;A746)*1,Varmeinstallation!A:A,0)),"Ingen varmeinstallationer")</f>
        <v>Fjernvarme/blokvarme (radiatorsystemer eller varmluftanlæg)</v>
      </c>
      <c r="I746" s="1" t="str">
        <f ca="1">IFERROR(INDEX(Opvarmningsmiddel!B:B,MATCH(INDIRECT($A$1&amp;"M"&amp;A746)*1,Opvarmningsmiddel!A:A,0)),"")</f>
        <v/>
      </c>
      <c r="J746" s="1">
        <f t="shared" ca="1" si="150"/>
        <v>0</v>
      </c>
      <c r="K746" s="1" t="str">
        <f ca="1">IFERROR(INDEX(Relationstabel!$C$3:$K$10,MATCH(VALUE(INDIRECT($A$1&amp;"L"&amp;A746)),Relationstabel!$A$3:$A$10,0),MATCH(IFERROR(VALUE(INDIRECT($A$1&amp;"M"&amp;A746)),0),Relationstabel!$C$1:$K$1,0)),"Ingen varmeinstallationer")</f>
        <v>Fjernvarme/ Blokvarme</v>
      </c>
      <c r="L746" s="1" t="str">
        <f ca="1">INDEX(Anvendelseskode!B:B,MATCH($E746,Anvendelseskode!$A:$A,0))</f>
        <v>Række-, kæde-, dobbelthus (lodret adskillelse mellem enhederne)</v>
      </c>
      <c r="M746" s="1" t="str">
        <f ca="1">INDEX(Anvendelseskode!C:C,MATCH($E746,Anvendelseskode!$A:$A,0))</f>
        <v>Række-, kæde og dobbelthuse</v>
      </c>
      <c r="N746" s="1" t="str">
        <f ca="1">INDEX(Anvendelseskode!D:D,MATCH($E746,Anvendelseskode!$A:$A,0))</f>
        <v>Private husholdninger</v>
      </c>
      <c r="O746" s="1" t="str">
        <f ca="1">IFERROR(INDEX(SBi!$2:$2,MATCH(G746,SBi!$1:$1,1)),SBi!$K$2)</f>
        <v>1973-1978</v>
      </c>
      <c r="P746" s="1">
        <f ca="1">IFERROR(INDEX(SBi!$C$3:$K$28,MATCH(E746,SBi!$B$3:$B$28,0),MATCH(O746,SBi!$C$2:$K$2,0)),0)</f>
        <v>112.6</v>
      </c>
      <c r="Q746" s="19">
        <f t="shared" ca="1" si="151"/>
        <v>12.611199999999998</v>
      </c>
      <c r="R746" s="19" t="str">
        <f ca="1">IFERROR(INDEX(VpD!$2:$2,MATCH(G746,VpD!$1:$1,1)),VpD!$I$2)</f>
        <v>1973-1978</v>
      </c>
      <c r="S746" s="1">
        <f ca="1">IFERROR(INDEX(VpD!$C$3:$I$27,MATCH(E746,VpD!$B$3:$B$27,0),MATCH(R746,VpD!$C$2:$I$2,0)),0)</f>
        <v>98</v>
      </c>
      <c r="T746" s="19">
        <f t="shared" ca="1" si="152"/>
        <v>10.976000000000001</v>
      </c>
      <c r="U746" s="14" t="str">
        <f t="shared" ca="1" si="153"/>
        <v xml:space="preserve">713491.54 </v>
      </c>
      <c r="V746" s="14" t="str">
        <f t="shared" ca="1" si="154"/>
        <v>6169775.56</v>
      </c>
      <c r="W746" s="14" t="str">
        <f t="shared" ca="1" si="155"/>
        <v>POINT(713491.54 6169775.56)</v>
      </c>
      <c r="X746" s="14" t="str">
        <f>IFERROR(INDEX(BygningOmraade!B:B,MATCH(A746,BygningOmraade!A:A,0)),"")</f>
        <v/>
      </c>
    </row>
    <row r="747" spans="1:24" s="14" customFormat="1" x14ac:dyDescent="0.25">
      <c r="A747" s="14">
        <f t="shared" si="143"/>
        <v>747</v>
      </c>
      <c r="B747" s="14" t="str">
        <f t="shared" ca="1" si="144"/>
        <v>2838e51d-173c-4942-bfc6-9d5d7ded653a</v>
      </c>
      <c r="C747" s="14" t="str">
        <f t="shared" ca="1" si="145"/>
        <v>3cae7253-0945-0f90-e044-0003ba298018</v>
      </c>
      <c r="D747" s="14">
        <f t="shared" ca="1" si="146"/>
        <v>2685018</v>
      </c>
      <c r="E747" s="1">
        <f t="shared" ca="1" si="147"/>
        <v>130</v>
      </c>
      <c r="F747" s="1">
        <f t="shared" ca="1" si="148"/>
        <v>125</v>
      </c>
      <c r="G747" s="1">
        <f t="shared" ca="1" si="149"/>
        <v>2008</v>
      </c>
      <c r="H747" s="1" t="str">
        <f ca="1">IFERROR(INDEX(Varmeinstallation!B:B,MATCH(INDIRECT($A$1&amp;"L"&amp;A747)*1,Varmeinstallation!A:A,0)),"Ingen varmeinstallationer")</f>
        <v>Fjernvarme/blokvarme (radiatorsystemer eller varmluftanlæg)</v>
      </c>
      <c r="I747" s="1" t="str">
        <f ca="1">IFERROR(INDEX(Opvarmningsmiddel!B:B,MATCH(INDIRECT($A$1&amp;"M"&amp;A747)*1,Opvarmningsmiddel!A:A,0)),"")</f>
        <v/>
      </c>
      <c r="J747" s="1">
        <f t="shared" ca="1" si="150"/>
        <v>90</v>
      </c>
      <c r="K747" s="1" t="str">
        <f ca="1">IFERROR(INDEX(Relationstabel!$C$3:$K$10,MATCH(VALUE(INDIRECT($A$1&amp;"L"&amp;A747)),Relationstabel!$A$3:$A$10,0),MATCH(IFERROR(VALUE(INDIRECT($A$1&amp;"M"&amp;A747)),0),Relationstabel!$C$1:$K$1,0)),"Ingen varmeinstallationer")</f>
        <v>Fjernvarme/ Blokvarme</v>
      </c>
      <c r="L747" s="1" t="str">
        <f ca="1">INDEX(Anvendelseskode!B:B,MATCH($E747,Anvendelseskode!$A:$A,0))</f>
        <v>Række-, kæde-, dobbelthus (lodret adskillelse mellem enhederne)</v>
      </c>
      <c r="M747" s="1" t="str">
        <f ca="1">INDEX(Anvendelseskode!C:C,MATCH($E747,Anvendelseskode!$A:$A,0))</f>
        <v>Række-, kæde og dobbelthuse</v>
      </c>
      <c r="N747" s="1" t="str">
        <f ca="1">INDEX(Anvendelseskode!D:D,MATCH($E747,Anvendelseskode!$A:$A,0))</f>
        <v>Private husholdninger</v>
      </c>
      <c r="O747" s="1" t="str">
        <f ca="1">IFERROR(INDEX(SBi!$2:$2,MATCH(G747,SBi!$1:$1,1)),SBi!$K$2)</f>
        <v>Efter 2006</v>
      </c>
      <c r="P747" s="1">
        <f ca="1">IFERROR(INDEX(SBi!$C$3:$K$28,MATCH(E747,SBi!$B$3:$B$28,0),MATCH(O747,SBi!$C$2:$K$2,0)),0)</f>
        <v>66.400000000000006</v>
      </c>
      <c r="Q747" s="19">
        <f t="shared" ca="1" si="151"/>
        <v>8.3000000000000007</v>
      </c>
      <c r="R747" s="19" t="str">
        <f ca="1">IFERROR(INDEX(VpD!$2:$2,MATCH(G747,VpD!$1:$1,1)),VpD!$I$2)</f>
        <v>&gt;1998</v>
      </c>
      <c r="S747" s="1">
        <f ca="1">IFERROR(INDEX(VpD!$C$3:$I$27,MATCH(E747,VpD!$B$3:$B$27,0),MATCH(R747,VpD!$C$2:$I$2,0)),0)</f>
        <v>65</v>
      </c>
      <c r="T747" s="19">
        <f t="shared" ca="1" si="152"/>
        <v>8.125</v>
      </c>
      <c r="U747" s="14" t="str">
        <f t="shared" ca="1" si="153"/>
        <v xml:space="preserve">711797.34 </v>
      </c>
      <c r="V747" s="14" t="str">
        <f t="shared" ca="1" si="154"/>
        <v>6172630.63</v>
      </c>
      <c r="W747" s="14" t="str">
        <f t="shared" ca="1" si="155"/>
        <v>POINT(711797.34 6172630.63)</v>
      </c>
      <c r="X747" s="14" t="str">
        <f>IFERROR(INDEX(BygningOmraade!B:B,MATCH(A747,BygningOmraade!A:A,0)),"")</f>
        <v/>
      </c>
    </row>
    <row r="748" spans="1:24" s="14" customFormat="1" x14ac:dyDescent="0.25">
      <c r="A748" s="14">
        <f t="shared" si="143"/>
        <v>748</v>
      </c>
      <c r="B748" s="14" t="str">
        <f t="shared" ca="1" si="144"/>
        <v>28405cfe-2d7c-4598-bdd5-6a7f33f74e7c</v>
      </c>
      <c r="C748" s="14" t="str">
        <f t="shared" ca="1" si="145"/>
        <v>0a3f507e-2487-32b8-e044-0003ba298018</v>
      </c>
      <c r="D748" s="14">
        <f t="shared" ca="1" si="146"/>
        <v>995706</v>
      </c>
      <c r="E748" s="1">
        <f t="shared" ca="1" si="147"/>
        <v>120</v>
      </c>
      <c r="F748" s="1">
        <f t="shared" ca="1" si="148"/>
        <v>94</v>
      </c>
      <c r="G748" s="1">
        <f t="shared" ca="1" si="149"/>
        <v>1958</v>
      </c>
      <c r="H748" s="1" t="str">
        <f ca="1">IFERROR(INDEX(Varmeinstallation!B:B,MATCH(INDIRECT($A$1&amp;"L"&amp;A748)*1,Varmeinstallation!A:A,0)),"Ingen varmeinstallationer")</f>
        <v>Centralvarme fra eget anlæg, et-kammer fyr</v>
      </c>
      <c r="I748" s="1" t="str">
        <f ca="1">IFERROR(INDEX(Opvarmningsmiddel!B:B,MATCH(INDIRECT($A$1&amp;"M"&amp;A748)*1,Opvarmningsmiddel!A:A,0)),"")</f>
        <v>Naturgas</v>
      </c>
      <c r="J748" s="1">
        <f t="shared" ca="1" si="150"/>
        <v>2</v>
      </c>
      <c r="K748" s="1" t="str">
        <f ca="1">IFERROR(INDEX(Relationstabel!$C$3:$K$10,MATCH(VALUE(INDIRECT($A$1&amp;"L"&amp;A748)),Relationstabel!$A$3:$A$10,0),MATCH(IFERROR(VALUE(INDIRECT($A$1&amp;"M"&amp;A748)),0),Relationstabel!$C$1:$K$1,0)),"Ingen varmeinstallationer")</f>
        <v>Naturgas</v>
      </c>
      <c r="L748" s="1" t="str">
        <f ca="1">INDEX(Anvendelseskode!B:B,MATCH($E748,Anvendelseskode!$A:$A,0))</f>
        <v>Fritliggende enfamilieshus (parcelhus)</v>
      </c>
      <c r="M748" s="1" t="str">
        <f ca="1">INDEX(Anvendelseskode!C:C,MATCH($E748,Anvendelseskode!$A:$A,0))</f>
        <v>Parcelhuse</v>
      </c>
      <c r="N748" s="1" t="str">
        <f ca="1">INDEX(Anvendelseskode!D:D,MATCH($E748,Anvendelseskode!$A:$A,0))</f>
        <v>Private husholdninger</v>
      </c>
      <c r="O748" s="1" t="str">
        <f ca="1">IFERROR(INDEX(SBi!$2:$2,MATCH(G748,SBi!$1:$1,1)),SBi!$K$2)</f>
        <v>1951-1960</v>
      </c>
      <c r="P748" s="1">
        <f ca="1">IFERROR(INDEX(SBi!$C$3:$K$28,MATCH(E748,SBi!$B$3:$B$28,0),MATCH(O748,SBi!$C$2:$K$2,0)),0)</f>
        <v>154.9</v>
      </c>
      <c r="Q748" s="19">
        <f t="shared" ca="1" si="151"/>
        <v>14.560600000000001</v>
      </c>
      <c r="R748" s="19" t="str">
        <f ca="1">IFERROR(INDEX(VpD!$2:$2,MATCH(G748,VpD!$1:$1,1)),VpD!$I$2)</f>
        <v>1951-1960</v>
      </c>
      <c r="S748" s="1">
        <f ca="1">IFERROR(INDEX(VpD!$C$3:$I$27,MATCH(E748,VpD!$B$3:$B$27,0),MATCH(R748,VpD!$C$2:$I$2,0)),0)</f>
        <v>204</v>
      </c>
      <c r="T748" s="19">
        <f t="shared" ca="1" si="152"/>
        <v>19.175999999999998</v>
      </c>
      <c r="U748" s="14" t="str">
        <f t="shared" ca="1" si="153"/>
        <v xml:space="preserve">712272.56 </v>
      </c>
      <c r="V748" s="14" t="str">
        <f t="shared" ca="1" si="154"/>
        <v>6169663.17</v>
      </c>
      <c r="W748" s="14" t="str">
        <f t="shared" ca="1" si="155"/>
        <v>POINT(712272.56 6169663.17)</v>
      </c>
      <c r="X748" s="14" t="str">
        <f>IFERROR(INDEX(BygningOmraade!B:B,MATCH(A748,BygningOmraade!A:A,0)),"")</f>
        <v/>
      </c>
    </row>
    <row r="749" spans="1:24" s="14" customFormat="1" x14ac:dyDescent="0.25">
      <c r="A749" s="14">
        <f t="shared" si="143"/>
        <v>749</v>
      </c>
      <c r="B749" s="14" t="str">
        <f t="shared" ca="1" si="144"/>
        <v>2842408a-1ac1-4db6-b27f-5a080be61960</v>
      </c>
      <c r="C749" s="14" t="str">
        <f t="shared" ca="1" si="145"/>
        <v>0a3f507e-18d7-32b8-e044-0003ba298018</v>
      </c>
      <c r="D749" s="14">
        <f t="shared" ca="1" si="146"/>
        <v>994224</v>
      </c>
      <c r="E749" s="1">
        <f t="shared" ca="1" si="147"/>
        <v>130</v>
      </c>
      <c r="F749" s="1">
        <f t="shared" ca="1" si="148"/>
        <v>147</v>
      </c>
      <c r="G749" s="1">
        <f t="shared" ca="1" si="149"/>
        <v>1976</v>
      </c>
      <c r="H749" s="1" t="str">
        <f ca="1">IFERROR(INDEX(Varmeinstallation!B:B,MATCH(INDIRECT($A$1&amp;"L"&amp;A749)*1,Varmeinstallation!A:A,0)),"Ingen varmeinstallationer")</f>
        <v>Fjernvarme/blokvarme (radiatorsystemer eller varmluftanlæg)</v>
      </c>
      <c r="I749" s="1" t="str">
        <f ca="1">IFERROR(INDEX(Opvarmningsmiddel!B:B,MATCH(INDIRECT($A$1&amp;"M"&amp;A749)*1,Opvarmningsmiddel!A:A,0)),"")</f>
        <v/>
      </c>
      <c r="J749" s="1">
        <f t="shared" ca="1" si="150"/>
        <v>0</v>
      </c>
      <c r="K749" s="1" t="str">
        <f ca="1">IFERROR(INDEX(Relationstabel!$C$3:$K$10,MATCH(VALUE(INDIRECT($A$1&amp;"L"&amp;A749)),Relationstabel!$A$3:$A$10,0),MATCH(IFERROR(VALUE(INDIRECT($A$1&amp;"M"&amp;A749)),0),Relationstabel!$C$1:$K$1,0)),"Ingen varmeinstallationer")</f>
        <v>Fjernvarme/ Blokvarme</v>
      </c>
      <c r="L749" s="1" t="str">
        <f ca="1">INDEX(Anvendelseskode!B:B,MATCH($E749,Anvendelseskode!$A:$A,0))</f>
        <v>Række-, kæde-, dobbelthus (lodret adskillelse mellem enhederne)</v>
      </c>
      <c r="M749" s="1" t="str">
        <f ca="1">INDEX(Anvendelseskode!C:C,MATCH($E749,Anvendelseskode!$A:$A,0))</f>
        <v>Række-, kæde og dobbelthuse</v>
      </c>
      <c r="N749" s="1" t="str">
        <f ca="1">INDEX(Anvendelseskode!D:D,MATCH($E749,Anvendelseskode!$A:$A,0))</f>
        <v>Private husholdninger</v>
      </c>
      <c r="O749" s="1" t="str">
        <f ca="1">IFERROR(INDEX(SBi!$2:$2,MATCH(G749,SBi!$1:$1,1)),SBi!$K$2)</f>
        <v>1973-1978</v>
      </c>
      <c r="P749" s="1">
        <f ca="1">IFERROR(INDEX(SBi!$C$3:$K$28,MATCH(E749,SBi!$B$3:$B$28,0),MATCH(O749,SBi!$C$2:$K$2,0)),0)</f>
        <v>112.6</v>
      </c>
      <c r="Q749" s="19">
        <f t="shared" ca="1" si="151"/>
        <v>16.552199999999999</v>
      </c>
      <c r="R749" s="19" t="str">
        <f ca="1">IFERROR(INDEX(VpD!$2:$2,MATCH(G749,VpD!$1:$1,1)),VpD!$I$2)</f>
        <v>1973-1978</v>
      </c>
      <c r="S749" s="1">
        <f ca="1">IFERROR(INDEX(VpD!$C$3:$I$27,MATCH(E749,VpD!$B$3:$B$27,0),MATCH(R749,VpD!$C$2:$I$2,0)),0)</f>
        <v>98</v>
      </c>
      <c r="T749" s="19">
        <f t="shared" ca="1" si="152"/>
        <v>14.406000000000001</v>
      </c>
      <c r="U749" s="14" t="str">
        <f t="shared" ca="1" si="153"/>
        <v xml:space="preserve">711363.08 </v>
      </c>
      <c r="V749" s="14" t="str">
        <f t="shared" ca="1" si="154"/>
        <v>6171845.47</v>
      </c>
      <c r="W749" s="14" t="str">
        <f t="shared" ca="1" si="155"/>
        <v>POINT(711363.08 6171845.47)</v>
      </c>
      <c r="X749" s="14" t="str">
        <f>IFERROR(INDEX(BygningOmraade!B:B,MATCH(A749,BygningOmraade!A:A,0)),"")</f>
        <v/>
      </c>
    </row>
    <row r="750" spans="1:24" s="14" customFormat="1" x14ac:dyDescent="0.25">
      <c r="A750" s="14">
        <f t="shared" si="143"/>
        <v>750</v>
      </c>
      <c r="B750" s="14" t="str">
        <f t="shared" ca="1" si="144"/>
        <v>284eb805-1ac4-4f76-94b5-976482917525</v>
      </c>
      <c r="C750" s="14" t="str">
        <f t="shared" ca="1" si="145"/>
        <v>0a3f507e-1ef5-32b8-e044-0003ba298018</v>
      </c>
      <c r="D750" s="14">
        <f t="shared" ca="1" si="146"/>
        <v>994698</v>
      </c>
      <c r="E750" s="1">
        <f t="shared" ca="1" si="147"/>
        <v>130</v>
      </c>
      <c r="F750" s="1">
        <f t="shared" ca="1" si="148"/>
        <v>107</v>
      </c>
      <c r="G750" s="1">
        <f t="shared" ca="1" si="149"/>
        <v>1985</v>
      </c>
      <c r="H750" s="1" t="str">
        <f ca="1">IFERROR(INDEX(Varmeinstallation!B:B,MATCH(INDIRECT($A$1&amp;"L"&amp;A750)*1,Varmeinstallation!A:A,0)),"Ingen varmeinstallationer")</f>
        <v>Fjernvarme/blokvarme (radiatorsystemer eller varmluftanlæg)</v>
      </c>
      <c r="I750" s="1" t="str">
        <f ca="1">IFERROR(INDEX(Opvarmningsmiddel!B:B,MATCH(INDIRECT($A$1&amp;"M"&amp;A750)*1,Opvarmningsmiddel!A:A,0)),"")</f>
        <v/>
      </c>
      <c r="J750" s="1">
        <f t="shared" ca="1" si="150"/>
        <v>0</v>
      </c>
      <c r="K750" s="1" t="str">
        <f ca="1">IFERROR(INDEX(Relationstabel!$C$3:$K$10,MATCH(VALUE(INDIRECT($A$1&amp;"L"&amp;A750)),Relationstabel!$A$3:$A$10,0),MATCH(IFERROR(VALUE(INDIRECT($A$1&amp;"M"&amp;A750)),0),Relationstabel!$C$1:$K$1,0)),"Ingen varmeinstallationer")</f>
        <v>Fjernvarme/ Blokvarme</v>
      </c>
      <c r="L750" s="1" t="str">
        <f ca="1">INDEX(Anvendelseskode!B:B,MATCH($E750,Anvendelseskode!$A:$A,0))</f>
        <v>Række-, kæde-, dobbelthus (lodret adskillelse mellem enhederne)</v>
      </c>
      <c r="M750" s="1" t="str">
        <f ca="1">INDEX(Anvendelseskode!C:C,MATCH($E750,Anvendelseskode!$A:$A,0))</f>
        <v>Række-, kæde og dobbelthuse</v>
      </c>
      <c r="N750" s="1" t="str">
        <f ca="1">INDEX(Anvendelseskode!D:D,MATCH($E750,Anvendelseskode!$A:$A,0))</f>
        <v>Private husholdninger</v>
      </c>
      <c r="O750" s="1" t="str">
        <f ca="1">IFERROR(INDEX(SBi!$2:$2,MATCH(G750,SBi!$1:$1,1)),SBi!$K$2)</f>
        <v>1979-1998</v>
      </c>
      <c r="P750" s="1">
        <f ca="1">IFERROR(INDEX(SBi!$C$3:$K$28,MATCH(E750,SBi!$B$3:$B$28,0),MATCH(O750,SBi!$C$2:$K$2,0)),0)</f>
        <v>96.8</v>
      </c>
      <c r="Q750" s="19">
        <f t="shared" ca="1" si="151"/>
        <v>10.3576</v>
      </c>
      <c r="R750" s="19" t="str">
        <f ca="1">IFERROR(INDEX(VpD!$2:$2,MATCH(G750,VpD!$1:$1,1)),VpD!$I$2)</f>
        <v>1979-1998</v>
      </c>
      <c r="S750" s="1">
        <f ca="1">IFERROR(INDEX(VpD!$C$3:$I$27,MATCH(E750,VpD!$B$3:$B$27,0),MATCH(R750,VpD!$C$2:$I$2,0)),0)</f>
        <v>74</v>
      </c>
      <c r="T750" s="19">
        <f t="shared" ca="1" si="152"/>
        <v>7.9180000000000001</v>
      </c>
      <c r="U750" s="14" t="str">
        <f t="shared" ca="1" si="153"/>
        <v xml:space="preserve">711646.2 </v>
      </c>
      <c r="V750" s="14" t="str">
        <f t="shared" ca="1" si="154"/>
        <v>6172252.09</v>
      </c>
      <c r="W750" s="14" t="str">
        <f t="shared" ca="1" si="155"/>
        <v>POINT(711646.2 6172252.09)</v>
      </c>
      <c r="X750" s="14" t="str">
        <f>IFERROR(INDEX(BygningOmraade!B:B,MATCH(A750,BygningOmraade!A:A,0)),"")</f>
        <v/>
      </c>
    </row>
    <row r="751" spans="1:24" s="14" customFormat="1" x14ac:dyDescent="0.25">
      <c r="A751" s="14">
        <f t="shared" si="143"/>
        <v>751</v>
      </c>
      <c r="B751" s="14" t="str">
        <f t="shared" ca="1" si="144"/>
        <v>284ede01-d320-4874-be6f-079b6d21db51</v>
      </c>
      <c r="C751" s="14" t="str">
        <f t="shared" ca="1" si="145"/>
        <v>0a3f507e-2147-32b8-e044-0003ba298018</v>
      </c>
      <c r="D751" s="14">
        <f t="shared" ca="1" si="146"/>
        <v>997081</v>
      </c>
      <c r="E751" s="1">
        <f t="shared" ca="1" si="147"/>
        <v>130</v>
      </c>
      <c r="F751" s="1">
        <f t="shared" ca="1" si="148"/>
        <v>117</v>
      </c>
      <c r="G751" s="1">
        <f t="shared" ca="1" si="149"/>
        <v>2011</v>
      </c>
      <c r="H751" s="1" t="str">
        <f ca="1">IFERROR(INDEX(Varmeinstallation!B:B,MATCH(INDIRECT($A$1&amp;"L"&amp;A751)*1,Varmeinstallation!A:A,0)),"Ingen varmeinstallationer")</f>
        <v>Centralvarme fra eget anlæg, et-kammer fyr</v>
      </c>
      <c r="I751" s="1" t="str">
        <f ca="1">IFERROR(INDEX(Opvarmningsmiddel!B:B,MATCH(INDIRECT($A$1&amp;"M"&amp;A751)*1,Opvarmningsmiddel!A:A,0)),"")</f>
        <v>Naturgas</v>
      </c>
      <c r="J751" s="1">
        <f t="shared" ca="1" si="150"/>
        <v>2</v>
      </c>
      <c r="K751" s="1" t="str">
        <f ca="1">IFERROR(INDEX(Relationstabel!$C$3:$K$10,MATCH(VALUE(INDIRECT($A$1&amp;"L"&amp;A751)),Relationstabel!$A$3:$A$10,0),MATCH(IFERROR(VALUE(INDIRECT($A$1&amp;"M"&amp;A751)),0),Relationstabel!$C$1:$K$1,0)),"Ingen varmeinstallationer")</f>
        <v>Naturgas</v>
      </c>
      <c r="L751" s="1" t="str">
        <f ca="1">INDEX(Anvendelseskode!B:B,MATCH($E751,Anvendelseskode!$A:$A,0))</f>
        <v>Række-, kæde-, dobbelthus (lodret adskillelse mellem enhederne)</v>
      </c>
      <c r="M751" s="1" t="str">
        <f ca="1">INDEX(Anvendelseskode!C:C,MATCH($E751,Anvendelseskode!$A:$A,0))</f>
        <v>Række-, kæde og dobbelthuse</v>
      </c>
      <c r="N751" s="1" t="str">
        <f ca="1">INDEX(Anvendelseskode!D:D,MATCH($E751,Anvendelseskode!$A:$A,0))</f>
        <v>Private husholdninger</v>
      </c>
      <c r="O751" s="1" t="str">
        <f ca="1">IFERROR(INDEX(SBi!$2:$2,MATCH(G751,SBi!$1:$1,1)),SBi!$K$2)</f>
        <v>Efter 2006</v>
      </c>
      <c r="P751" s="1">
        <f ca="1">IFERROR(INDEX(SBi!$C$3:$K$28,MATCH(E751,SBi!$B$3:$B$28,0),MATCH(O751,SBi!$C$2:$K$2,0)),0)</f>
        <v>66.400000000000006</v>
      </c>
      <c r="Q751" s="19">
        <f t="shared" ca="1" si="151"/>
        <v>7.7688000000000015</v>
      </c>
      <c r="R751" s="19" t="str">
        <f ca="1">IFERROR(INDEX(VpD!$2:$2,MATCH(G751,VpD!$1:$1,1)),VpD!$I$2)</f>
        <v>&gt;1998</v>
      </c>
      <c r="S751" s="1">
        <f ca="1">IFERROR(INDEX(VpD!$C$3:$I$27,MATCH(E751,VpD!$B$3:$B$27,0),MATCH(R751,VpD!$C$2:$I$2,0)),0)</f>
        <v>65</v>
      </c>
      <c r="T751" s="19">
        <f t="shared" ca="1" si="152"/>
        <v>7.6050000000000004</v>
      </c>
      <c r="U751" s="14" t="str">
        <f t="shared" ca="1" si="153"/>
        <v xml:space="preserve">713568.37 </v>
      </c>
      <c r="V751" s="14" t="str">
        <f t="shared" ca="1" si="154"/>
        <v>6168910.29</v>
      </c>
      <c r="W751" s="14" t="str">
        <f t="shared" ca="1" si="155"/>
        <v>POINT(713568.37 6168910.29)</v>
      </c>
      <c r="X751" s="14" t="str">
        <f>IFERROR(INDEX(BygningOmraade!B:B,MATCH(A751,BygningOmraade!A:A,0)),"")</f>
        <v/>
      </c>
    </row>
    <row r="752" spans="1:24" s="14" customFormat="1" x14ac:dyDescent="0.25">
      <c r="A752" s="14">
        <f t="shared" si="143"/>
        <v>752</v>
      </c>
      <c r="B752" s="14" t="str">
        <f t="shared" ca="1" si="144"/>
        <v>285a9f31-6f7e-4f2c-b494-73b9c31ecbe7</v>
      </c>
      <c r="C752" s="14" t="str">
        <f t="shared" ca="1" si="145"/>
        <v>6fbb1491-8dc4-4383-a14c-fe2b24b92350</v>
      </c>
      <c r="D752" s="14">
        <f t="shared" ca="1" si="146"/>
        <v>100100820</v>
      </c>
      <c r="E752" s="1">
        <f t="shared" ca="1" si="147"/>
        <v>130</v>
      </c>
      <c r="F752" s="1">
        <f t="shared" ca="1" si="148"/>
        <v>158</v>
      </c>
      <c r="G752" s="1">
        <f t="shared" ca="1" si="149"/>
        <v>2017</v>
      </c>
      <c r="H752" s="1" t="str">
        <f ca="1">IFERROR(INDEX(Varmeinstallation!B:B,MATCH(INDIRECT($A$1&amp;"L"&amp;A752)*1,Varmeinstallation!A:A,0)),"Ingen varmeinstallationer")</f>
        <v>Centralvarme fra eget anlæg, et-kammer fyr</v>
      </c>
      <c r="I752" s="1" t="str">
        <f ca="1">IFERROR(INDEX(Opvarmningsmiddel!B:B,MATCH(INDIRECT($A$1&amp;"M"&amp;A752)*1,Opvarmningsmiddel!A:A,0)),"")</f>
        <v>Naturgas</v>
      </c>
      <c r="J752" s="1">
        <f t="shared" ca="1" si="150"/>
        <v>7</v>
      </c>
      <c r="K752" s="1" t="str">
        <f ca="1">IFERROR(INDEX(Relationstabel!$C$3:$K$10,MATCH(VALUE(INDIRECT($A$1&amp;"L"&amp;A752)),Relationstabel!$A$3:$A$10,0),MATCH(IFERROR(VALUE(INDIRECT($A$1&amp;"M"&amp;A752)),0),Relationstabel!$C$1:$K$1,0)),"Ingen varmeinstallationer")</f>
        <v>Naturgas</v>
      </c>
      <c r="L752" s="1" t="str">
        <f ca="1">INDEX(Anvendelseskode!B:B,MATCH($E752,Anvendelseskode!$A:$A,0))</f>
        <v>Række-, kæde-, dobbelthus (lodret adskillelse mellem enhederne)</v>
      </c>
      <c r="M752" s="1" t="str">
        <f ca="1">INDEX(Anvendelseskode!C:C,MATCH($E752,Anvendelseskode!$A:$A,0))</f>
        <v>Række-, kæde og dobbelthuse</v>
      </c>
      <c r="N752" s="1" t="str">
        <f ca="1">INDEX(Anvendelseskode!D:D,MATCH($E752,Anvendelseskode!$A:$A,0))</f>
        <v>Private husholdninger</v>
      </c>
      <c r="O752" s="1" t="str">
        <f ca="1">IFERROR(INDEX(SBi!$2:$2,MATCH(G752,SBi!$1:$1,1)),SBi!$K$2)</f>
        <v>Efter 2006</v>
      </c>
      <c r="P752" s="1">
        <f ca="1">IFERROR(INDEX(SBi!$C$3:$K$28,MATCH(E752,SBi!$B$3:$B$28,0),MATCH(O752,SBi!$C$2:$K$2,0)),0)</f>
        <v>66.400000000000006</v>
      </c>
      <c r="Q752" s="19">
        <f t="shared" ca="1" si="151"/>
        <v>10.491200000000001</v>
      </c>
      <c r="R752" s="19" t="str">
        <f ca="1">IFERROR(INDEX(VpD!$2:$2,MATCH(G752,VpD!$1:$1,1)),VpD!$I$2)</f>
        <v>&gt;1998</v>
      </c>
      <c r="S752" s="1">
        <f ca="1">IFERROR(INDEX(VpD!$C$3:$I$27,MATCH(E752,VpD!$B$3:$B$27,0),MATCH(R752,VpD!$C$2:$I$2,0)),0)</f>
        <v>65</v>
      </c>
      <c r="T752" s="19">
        <f t="shared" ca="1" si="152"/>
        <v>10.27</v>
      </c>
      <c r="U752" s="14" t="str">
        <f t="shared" ca="1" si="153"/>
        <v xml:space="preserve">712235.03 </v>
      </c>
      <c r="V752" s="14" t="str">
        <f t="shared" ca="1" si="154"/>
        <v>6169461.62</v>
      </c>
      <c r="W752" s="14" t="str">
        <f t="shared" ca="1" si="155"/>
        <v>POINT(712235.03 6169461.62)</v>
      </c>
      <c r="X752" s="14" t="str">
        <f>IFERROR(INDEX(BygningOmraade!B:B,MATCH(A752,BygningOmraade!A:A,0)),"")</f>
        <v/>
      </c>
    </row>
    <row r="753" spans="1:24" s="14" customFormat="1" x14ac:dyDescent="0.25">
      <c r="A753" s="14">
        <f t="shared" si="143"/>
        <v>753</v>
      </c>
      <c r="B753" s="14" t="str">
        <f t="shared" ca="1" si="144"/>
        <v>2866c79c-1575-498b-a9a5-5f1d158abb57</v>
      </c>
      <c r="C753" s="14" t="str">
        <f t="shared" ca="1" si="145"/>
        <v>0a3f507e-15fb-32b8-e044-0003ba298018</v>
      </c>
      <c r="D753" s="14">
        <f t="shared" ca="1" si="146"/>
        <v>994378</v>
      </c>
      <c r="E753" s="1">
        <f t="shared" ca="1" si="147"/>
        <v>120</v>
      </c>
      <c r="F753" s="1">
        <f t="shared" ca="1" si="148"/>
        <v>224</v>
      </c>
      <c r="G753" s="1">
        <f t="shared" ca="1" si="149"/>
        <v>1990</v>
      </c>
      <c r="H753" s="1" t="str">
        <f ca="1">IFERROR(INDEX(Varmeinstallation!B:B,MATCH(INDIRECT($A$1&amp;"L"&amp;A753)*1,Varmeinstallation!A:A,0)),"Ingen varmeinstallationer")</f>
        <v>Centralvarme fra eget anlæg, et-kammer fyr</v>
      </c>
      <c r="I753" s="1" t="str">
        <f ca="1">IFERROR(INDEX(Opvarmningsmiddel!B:B,MATCH(INDIRECT($A$1&amp;"M"&amp;A753)*1,Opvarmningsmiddel!A:A,0)),"")</f>
        <v>Naturgas</v>
      </c>
      <c r="J753" s="1">
        <f t="shared" ca="1" si="150"/>
        <v>0</v>
      </c>
      <c r="K753" s="1" t="str">
        <f ca="1">IFERROR(INDEX(Relationstabel!$C$3:$K$10,MATCH(VALUE(INDIRECT($A$1&amp;"L"&amp;A753)),Relationstabel!$A$3:$A$10,0),MATCH(IFERROR(VALUE(INDIRECT($A$1&amp;"M"&amp;A753)),0),Relationstabel!$C$1:$K$1,0)),"Ingen varmeinstallationer")</f>
        <v>Naturgas</v>
      </c>
      <c r="L753" s="1" t="str">
        <f ca="1">INDEX(Anvendelseskode!B:B,MATCH($E753,Anvendelseskode!$A:$A,0))</f>
        <v>Fritliggende enfamilieshus (parcelhus)</v>
      </c>
      <c r="M753" s="1" t="str">
        <f ca="1">INDEX(Anvendelseskode!C:C,MATCH($E753,Anvendelseskode!$A:$A,0))</f>
        <v>Parcelhuse</v>
      </c>
      <c r="N753" s="1" t="str">
        <f ca="1">INDEX(Anvendelseskode!D:D,MATCH($E753,Anvendelseskode!$A:$A,0))</f>
        <v>Private husholdninger</v>
      </c>
      <c r="O753" s="1" t="str">
        <f ca="1">IFERROR(INDEX(SBi!$2:$2,MATCH(G753,SBi!$1:$1,1)),SBi!$K$2)</f>
        <v>1979-1998</v>
      </c>
      <c r="P753" s="1">
        <f ca="1">IFERROR(INDEX(SBi!$C$3:$K$28,MATCH(E753,SBi!$B$3:$B$28,0),MATCH(O753,SBi!$C$2:$K$2,0)),0)</f>
        <v>105.4</v>
      </c>
      <c r="Q753" s="19">
        <f t="shared" ca="1" si="151"/>
        <v>23.609600000000004</v>
      </c>
      <c r="R753" s="19" t="str">
        <f ca="1">IFERROR(INDEX(VpD!$2:$2,MATCH(G753,VpD!$1:$1,1)),VpD!$I$2)</f>
        <v>1979-1998</v>
      </c>
      <c r="S753" s="1">
        <f ca="1">IFERROR(INDEX(VpD!$C$3:$I$27,MATCH(E753,VpD!$B$3:$B$27,0),MATCH(R753,VpD!$C$2:$I$2,0)),0)</f>
        <v>90</v>
      </c>
      <c r="T753" s="19">
        <f t="shared" ca="1" si="152"/>
        <v>20.16</v>
      </c>
      <c r="U753" s="14" t="str">
        <f t="shared" ca="1" si="153"/>
        <v xml:space="preserve">711603.96 </v>
      </c>
      <c r="V753" s="14" t="str">
        <f t="shared" ca="1" si="154"/>
        <v>6170721.98</v>
      </c>
      <c r="W753" s="14" t="str">
        <f t="shared" ca="1" si="155"/>
        <v>POINT(711603.96 6170721.98)</v>
      </c>
      <c r="X753" s="14" t="str">
        <f>IFERROR(INDEX(BygningOmraade!B:B,MATCH(A753,BygningOmraade!A:A,0)),"")</f>
        <v/>
      </c>
    </row>
    <row r="754" spans="1:24" s="14" customFormat="1" x14ac:dyDescent="0.25">
      <c r="A754" s="14">
        <f t="shared" si="143"/>
        <v>754</v>
      </c>
      <c r="B754" s="14" t="str">
        <f t="shared" ca="1" si="144"/>
        <v>287edbf9-87bd-4e26-ac1f-d9a814edcb66</v>
      </c>
      <c r="C754" s="14" t="str">
        <f t="shared" ca="1" si="145"/>
        <v>0a3f507e-1605-32b8-e044-0003ba298018</v>
      </c>
      <c r="D754" s="14">
        <f t="shared" ca="1" si="146"/>
        <v>994495</v>
      </c>
      <c r="E754" s="1">
        <f t="shared" ca="1" si="147"/>
        <v>120</v>
      </c>
      <c r="F754" s="1">
        <f t="shared" ca="1" si="148"/>
        <v>133</v>
      </c>
      <c r="G754" s="1">
        <f t="shared" ca="1" si="149"/>
        <v>1985</v>
      </c>
      <c r="H754" s="1" t="str">
        <f ca="1">IFERROR(INDEX(Varmeinstallation!B:B,MATCH(INDIRECT($A$1&amp;"L"&amp;A754)*1,Varmeinstallation!A:A,0)),"Ingen varmeinstallationer")</f>
        <v>Varmepumpe</v>
      </c>
      <c r="I754" s="1" t="str">
        <f ca="1">IFERROR(INDEX(Opvarmningsmiddel!B:B,MATCH(INDIRECT($A$1&amp;"M"&amp;A754)*1,Opvarmningsmiddel!A:A,0)),"")</f>
        <v>Elektricitet</v>
      </c>
      <c r="J754" s="1">
        <f t="shared" ca="1" si="150"/>
        <v>0</v>
      </c>
      <c r="K754" s="1" t="str">
        <f ca="1">IFERROR(INDEX(Relationstabel!$C$3:$K$10,MATCH(VALUE(INDIRECT($A$1&amp;"L"&amp;A754)),Relationstabel!$A$3:$A$10,0),MATCH(IFERROR(VALUE(INDIRECT($A$1&amp;"M"&amp;A754)),0),Relationstabel!$C$1:$K$1,0)),"Ingen varmeinstallationer")</f>
        <v>Varmepumpe</v>
      </c>
      <c r="L754" s="1" t="str">
        <f ca="1">INDEX(Anvendelseskode!B:B,MATCH($E754,Anvendelseskode!$A:$A,0))</f>
        <v>Fritliggende enfamilieshus (parcelhus)</v>
      </c>
      <c r="M754" s="1" t="str">
        <f ca="1">INDEX(Anvendelseskode!C:C,MATCH($E754,Anvendelseskode!$A:$A,0))</f>
        <v>Parcelhuse</v>
      </c>
      <c r="N754" s="1" t="str">
        <f ca="1">INDEX(Anvendelseskode!D:D,MATCH($E754,Anvendelseskode!$A:$A,0))</f>
        <v>Private husholdninger</v>
      </c>
      <c r="O754" s="1" t="str">
        <f ca="1">IFERROR(INDEX(SBi!$2:$2,MATCH(G754,SBi!$1:$1,1)),SBi!$K$2)</f>
        <v>1979-1998</v>
      </c>
      <c r="P754" s="1">
        <f ca="1">IFERROR(INDEX(SBi!$C$3:$K$28,MATCH(E754,SBi!$B$3:$B$28,0),MATCH(O754,SBi!$C$2:$K$2,0)),0)</f>
        <v>105.4</v>
      </c>
      <c r="Q754" s="19">
        <f t="shared" ca="1" si="151"/>
        <v>14.0182</v>
      </c>
      <c r="R754" s="19" t="str">
        <f ca="1">IFERROR(INDEX(VpD!$2:$2,MATCH(G754,VpD!$1:$1,1)),VpD!$I$2)</f>
        <v>1979-1998</v>
      </c>
      <c r="S754" s="1">
        <f ca="1">IFERROR(INDEX(VpD!$C$3:$I$27,MATCH(E754,VpD!$B$3:$B$27,0),MATCH(R754,VpD!$C$2:$I$2,0)),0)</f>
        <v>90</v>
      </c>
      <c r="T754" s="19">
        <f t="shared" ca="1" si="152"/>
        <v>11.97</v>
      </c>
      <c r="U754" s="14" t="str">
        <f t="shared" ca="1" si="153"/>
        <v xml:space="preserve">711551.08 </v>
      </c>
      <c r="V754" s="14" t="str">
        <f t="shared" ca="1" si="154"/>
        <v>6170776.64</v>
      </c>
      <c r="W754" s="14" t="str">
        <f t="shared" ca="1" si="155"/>
        <v>POINT(711551.08 6170776.64)</v>
      </c>
      <c r="X754" s="14" t="str">
        <f>IFERROR(INDEX(BygningOmraade!B:B,MATCH(A754,BygningOmraade!A:A,0)),"")</f>
        <v/>
      </c>
    </row>
    <row r="755" spans="1:24" s="14" customFormat="1" x14ac:dyDescent="0.25">
      <c r="A755" s="14">
        <f t="shared" si="143"/>
        <v>755</v>
      </c>
      <c r="B755" s="14" t="str">
        <f t="shared" ca="1" si="144"/>
        <v>2886ef38-9f23-4c6c-9382-8d53ed08bb16</v>
      </c>
      <c r="C755" s="14" t="str">
        <f t="shared" ca="1" si="145"/>
        <v>3cae7253-0944-0f90-e044-0003ba298018</v>
      </c>
      <c r="D755" s="14">
        <f t="shared" ca="1" si="146"/>
        <v>2685020</v>
      </c>
      <c r="E755" s="1">
        <f t="shared" ca="1" si="147"/>
        <v>130</v>
      </c>
      <c r="F755" s="1">
        <f t="shared" ca="1" si="148"/>
        <v>119</v>
      </c>
      <c r="G755" s="1">
        <f t="shared" ca="1" si="149"/>
        <v>2008</v>
      </c>
      <c r="H755" s="1" t="str">
        <f ca="1">IFERROR(INDEX(Varmeinstallation!B:B,MATCH(INDIRECT($A$1&amp;"L"&amp;A755)*1,Varmeinstallation!A:A,0)),"Ingen varmeinstallationer")</f>
        <v>Fjernvarme/blokvarme (radiatorsystemer eller varmluftanlæg)</v>
      </c>
      <c r="I755" s="1" t="str">
        <f ca="1">IFERROR(INDEX(Opvarmningsmiddel!B:B,MATCH(INDIRECT($A$1&amp;"M"&amp;A755)*1,Opvarmningsmiddel!A:A,0)),"")</f>
        <v/>
      </c>
      <c r="J755" s="1">
        <f t="shared" ca="1" si="150"/>
        <v>90</v>
      </c>
      <c r="K755" s="1" t="str">
        <f ca="1">IFERROR(INDEX(Relationstabel!$C$3:$K$10,MATCH(VALUE(INDIRECT($A$1&amp;"L"&amp;A755)),Relationstabel!$A$3:$A$10,0),MATCH(IFERROR(VALUE(INDIRECT($A$1&amp;"M"&amp;A755)),0),Relationstabel!$C$1:$K$1,0)),"Ingen varmeinstallationer")</f>
        <v>Fjernvarme/ Blokvarme</v>
      </c>
      <c r="L755" s="1" t="str">
        <f ca="1">INDEX(Anvendelseskode!B:B,MATCH($E755,Anvendelseskode!$A:$A,0))</f>
        <v>Række-, kæde-, dobbelthus (lodret adskillelse mellem enhederne)</v>
      </c>
      <c r="M755" s="1" t="str">
        <f ca="1">INDEX(Anvendelseskode!C:C,MATCH($E755,Anvendelseskode!$A:$A,0))</f>
        <v>Række-, kæde og dobbelthuse</v>
      </c>
      <c r="N755" s="1" t="str">
        <f ca="1">INDEX(Anvendelseskode!D:D,MATCH($E755,Anvendelseskode!$A:$A,0))</f>
        <v>Private husholdninger</v>
      </c>
      <c r="O755" s="1" t="str">
        <f ca="1">IFERROR(INDEX(SBi!$2:$2,MATCH(G755,SBi!$1:$1,1)),SBi!$K$2)</f>
        <v>Efter 2006</v>
      </c>
      <c r="P755" s="1">
        <f ca="1">IFERROR(INDEX(SBi!$C$3:$K$28,MATCH(E755,SBi!$B$3:$B$28,0),MATCH(O755,SBi!$C$2:$K$2,0)),0)</f>
        <v>66.400000000000006</v>
      </c>
      <c r="Q755" s="19">
        <f t="shared" ca="1" si="151"/>
        <v>7.9016000000000002</v>
      </c>
      <c r="R755" s="19" t="str">
        <f ca="1">IFERROR(INDEX(VpD!$2:$2,MATCH(G755,VpD!$1:$1,1)),VpD!$I$2)</f>
        <v>&gt;1998</v>
      </c>
      <c r="S755" s="1">
        <f ca="1">IFERROR(INDEX(VpD!$C$3:$I$27,MATCH(E755,VpD!$B$3:$B$27,0),MATCH(R755,VpD!$C$2:$I$2,0)),0)</f>
        <v>65</v>
      </c>
      <c r="T755" s="19">
        <f t="shared" ca="1" si="152"/>
        <v>7.7350000000000003</v>
      </c>
      <c r="U755" s="14" t="str">
        <f t="shared" ca="1" si="153"/>
        <v xml:space="preserve">711790.93 </v>
      </c>
      <c r="V755" s="14" t="str">
        <f t="shared" ca="1" si="154"/>
        <v>6172629.24</v>
      </c>
      <c r="W755" s="14" t="str">
        <f t="shared" ca="1" si="155"/>
        <v>POINT(711790.93 6172629.24)</v>
      </c>
      <c r="X755" s="14" t="str">
        <f>IFERROR(INDEX(BygningOmraade!B:B,MATCH(A755,BygningOmraade!A:A,0)),"")</f>
        <v/>
      </c>
    </row>
    <row r="756" spans="1:24" s="14" customFormat="1" x14ac:dyDescent="0.25">
      <c r="A756" s="14">
        <f t="shared" si="143"/>
        <v>756</v>
      </c>
      <c r="B756" s="14" t="str">
        <f t="shared" ca="1" si="144"/>
        <v>28915d41-44f5-4ba1-a6c5-9358f8aa1846</v>
      </c>
      <c r="C756" s="14" t="str">
        <f t="shared" ca="1" si="145"/>
        <v>0a3f507e-154d-32b8-e044-0003ba298018</v>
      </c>
      <c r="D756" s="14">
        <f t="shared" ca="1" si="146"/>
        <v>996639</v>
      </c>
      <c r="E756" s="1">
        <f t="shared" ca="1" si="147"/>
        <v>130</v>
      </c>
      <c r="F756" s="1">
        <f t="shared" ca="1" si="148"/>
        <v>102</v>
      </c>
      <c r="G756" s="1">
        <f t="shared" ca="1" si="149"/>
        <v>1977</v>
      </c>
      <c r="H756" s="1" t="str">
        <f ca="1">IFERROR(INDEX(Varmeinstallation!B:B,MATCH(INDIRECT($A$1&amp;"L"&amp;A756)*1,Varmeinstallation!A:A,0)),"Ingen varmeinstallationer")</f>
        <v>Fjernvarme/blokvarme (radiatorsystemer eller varmluftanlæg)</v>
      </c>
      <c r="I756" s="1" t="str">
        <f ca="1">IFERROR(INDEX(Opvarmningsmiddel!B:B,MATCH(INDIRECT($A$1&amp;"M"&amp;A756)*1,Opvarmningsmiddel!A:A,0)),"")</f>
        <v/>
      </c>
      <c r="J756" s="1">
        <f t="shared" ca="1" si="150"/>
        <v>0</v>
      </c>
      <c r="K756" s="1" t="str">
        <f ca="1">IFERROR(INDEX(Relationstabel!$C$3:$K$10,MATCH(VALUE(INDIRECT($A$1&amp;"L"&amp;A756)),Relationstabel!$A$3:$A$10,0),MATCH(IFERROR(VALUE(INDIRECT($A$1&amp;"M"&amp;A756)),0),Relationstabel!$C$1:$K$1,0)),"Ingen varmeinstallationer")</f>
        <v>Fjernvarme/ Blokvarme</v>
      </c>
      <c r="L756" s="1" t="str">
        <f ca="1">INDEX(Anvendelseskode!B:B,MATCH($E756,Anvendelseskode!$A:$A,0))</f>
        <v>Række-, kæde-, dobbelthus (lodret adskillelse mellem enhederne)</v>
      </c>
      <c r="M756" s="1" t="str">
        <f ca="1">INDEX(Anvendelseskode!C:C,MATCH($E756,Anvendelseskode!$A:$A,0))</f>
        <v>Række-, kæde og dobbelthuse</v>
      </c>
      <c r="N756" s="1" t="str">
        <f ca="1">INDEX(Anvendelseskode!D:D,MATCH($E756,Anvendelseskode!$A:$A,0))</f>
        <v>Private husholdninger</v>
      </c>
      <c r="O756" s="1" t="str">
        <f ca="1">IFERROR(INDEX(SBi!$2:$2,MATCH(G756,SBi!$1:$1,1)),SBi!$K$2)</f>
        <v>1973-1978</v>
      </c>
      <c r="P756" s="1">
        <f ca="1">IFERROR(INDEX(SBi!$C$3:$K$28,MATCH(E756,SBi!$B$3:$B$28,0),MATCH(O756,SBi!$C$2:$K$2,0)),0)</f>
        <v>112.6</v>
      </c>
      <c r="Q756" s="19">
        <f t="shared" ca="1" si="151"/>
        <v>11.485199999999999</v>
      </c>
      <c r="R756" s="19" t="str">
        <f ca="1">IFERROR(INDEX(VpD!$2:$2,MATCH(G756,VpD!$1:$1,1)),VpD!$I$2)</f>
        <v>1973-1978</v>
      </c>
      <c r="S756" s="1">
        <f ca="1">IFERROR(INDEX(VpD!$C$3:$I$27,MATCH(E756,VpD!$B$3:$B$27,0),MATCH(R756,VpD!$C$2:$I$2,0)),0)</f>
        <v>98</v>
      </c>
      <c r="T756" s="19">
        <f t="shared" ca="1" si="152"/>
        <v>9.9960000000000004</v>
      </c>
      <c r="U756" s="14" t="str">
        <f t="shared" ca="1" si="153"/>
        <v xml:space="preserve">713544.42 </v>
      </c>
      <c r="V756" s="14" t="str">
        <f t="shared" ca="1" si="154"/>
        <v>6169504.91</v>
      </c>
      <c r="W756" s="14" t="str">
        <f t="shared" ca="1" si="155"/>
        <v>POINT(713544.42 6169504.91)</v>
      </c>
      <c r="X756" s="14" t="str">
        <f>IFERROR(INDEX(BygningOmraade!B:B,MATCH(A756,BygningOmraade!A:A,0)),"")</f>
        <v/>
      </c>
    </row>
    <row r="757" spans="1:24" s="14" customFormat="1" x14ac:dyDescent="0.25">
      <c r="A757" s="14">
        <f t="shared" si="143"/>
        <v>757</v>
      </c>
      <c r="B757" s="14" t="str">
        <f t="shared" ca="1" si="144"/>
        <v>2897b546-123f-46b2-b973-3ae76c485049</v>
      </c>
      <c r="C757" s="14" t="str">
        <f t="shared" ca="1" si="145"/>
        <v>0a3f507e-1cca-32b8-e044-0003ba298018</v>
      </c>
      <c r="D757" s="14">
        <f t="shared" ca="1" si="146"/>
        <v>993949</v>
      </c>
      <c r="E757" s="1">
        <f t="shared" ca="1" si="147"/>
        <v>590</v>
      </c>
      <c r="F757" s="1">
        <f t="shared" ca="1" si="148"/>
        <v>238</v>
      </c>
      <c r="G757" s="1">
        <f t="shared" ca="1" si="149"/>
        <v>1969</v>
      </c>
      <c r="H757" s="1" t="str">
        <f ca="1">IFERROR(INDEX(Varmeinstallation!B:B,MATCH(INDIRECT($A$1&amp;"L"&amp;A757)*1,Varmeinstallation!A:A,0)),"Ingen varmeinstallationer")</f>
        <v>Fjernvarme/blokvarme (radiatorsystemer eller varmluftanlæg)</v>
      </c>
      <c r="I757" s="1" t="str">
        <f ca="1">IFERROR(INDEX(Opvarmningsmiddel!B:B,MATCH(INDIRECT($A$1&amp;"M"&amp;A757)*1,Opvarmningsmiddel!A:A,0)),"")</f>
        <v/>
      </c>
      <c r="J757" s="1">
        <f t="shared" ca="1" si="150"/>
        <v>0</v>
      </c>
      <c r="K757" s="1" t="str">
        <f ca="1">IFERROR(INDEX(Relationstabel!$C$3:$K$10,MATCH(VALUE(INDIRECT($A$1&amp;"L"&amp;A757)),Relationstabel!$A$3:$A$10,0),MATCH(IFERROR(VALUE(INDIRECT($A$1&amp;"M"&amp;A757)),0),Relationstabel!$C$1:$K$1,0)),"Ingen varmeinstallationer")</f>
        <v>Fjernvarme/ Blokvarme</v>
      </c>
      <c r="L757" s="1" t="str">
        <f ca="1">INDEX(Anvendelseskode!B:B,MATCH($E757,Anvendelseskode!$A:$A,0))</f>
        <v>Uspecificeret fritidsformål</v>
      </c>
      <c r="M757" s="1" t="str">
        <f ca="1">INDEX(Anvendelseskode!C:C,MATCH($E757,Anvendelseskode!$A:$A,0))</f>
        <v>Anden bygning til fritidsformål</v>
      </c>
      <c r="N757" s="1" t="str">
        <f ca="1">INDEX(Anvendelseskode!D:D,MATCH($E757,Anvendelseskode!$A:$A,0))</f>
        <v>Kommunale og andre offentlige institutioner</v>
      </c>
      <c r="O757" s="1" t="str">
        <f ca="1">IFERROR(INDEX(SBi!$2:$2,MATCH(G757,SBi!$1:$1,1)),SBi!$K$2)</f>
        <v>1961-1972</v>
      </c>
      <c r="P757" s="1">
        <f ca="1">IFERROR(INDEX(SBi!$C$3:$K$28,MATCH(E757,SBi!$B$3:$B$28,0),MATCH(O757,SBi!$C$2:$K$2,0)),0)</f>
        <v>129.80000000000001</v>
      </c>
      <c r="Q757" s="19">
        <f t="shared" ca="1" si="151"/>
        <v>30.892400000000002</v>
      </c>
      <c r="R757" s="19" t="str">
        <f ca="1">IFERROR(INDEX(VpD!$2:$2,MATCH(G757,VpD!$1:$1,1)),VpD!$I$2)</f>
        <v>1961-1972</v>
      </c>
      <c r="S757" s="1">
        <f ca="1">IFERROR(INDEX(VpD!$C$3:$I$27,MATCH(E757,VpD!$B$3:$B$27,0),MATCH(R757,VpD!$C$2:$I$2,0)),0)</f>
        <v>42</v>
      </c>
      <c r="T757" s="19">
        <f t="shared" ca="1" si="152"/>
        <v>9.9960000000000004</v>
      </c>
      <c r="U757" s="14" t="str">
        <f t="shared" ca="1" si="153"/>
        <v xml:space="preserve">711230.35 </v>
      </c>
      <c r="V757" s="14" t="str">
        <f t="shared" ca="1" si="154"/>
        <v>6172552.9</v>
      </c>
      <c r="W757" s="14" t="str">
        <f t="shared" ca="1" si="155"/>
        <v>POINT(711230.35 6172552.9)</v>
      </c>
      <c r="X757" s="14" t="str">
        <f>IFERROR(INDEX(BygningOmraade!B:B,MATCH(A757,BygningOmraade!A:A,0)),"")</f>
        <v/>
      </c>
    </row>
    <row r="758" spans="1:24" s="14" customFormat="1" x14ac:dyDescent="0.25">
      <c r="A758" s="14">
        <f t="shared" si="143"/>
        <v>758</v>
      </c>
      <c r="B758" s="14" t="str">
        <f t="shared" ca="1" si="144"/>
        <v>28ae0e5f-da52-45ae-b979-4e819cfb9b59</v>
      </c>
      <c r="C758" s="14" t="str">
        <f t="shared" ca="1" si="145"/>
        <v>0a3f507e-2063-32b8-e044-0003ba298018</v>
      </c>
      <c r="D758" s="14">
        <f t="shared" ca="1" si="146"/>
        <v>995997</v>
      </c>
      <c r="E758" s="1">
        <f t="shared" ca="1" si="147"/>
        <v>120</v>
      </c>
      <c r="F758" s="1">
        <f t="shared" ca="1" si="148"/>
        <v>130</v>
      </c>
      <c r="G758" s="1">
        <f t="shared" ca="1" si="149"/>
        <v>1963</v>
      </c>
      <c r="H758" s="1" t="str">
        <f ca="1">IFERROR(INDEX(Varmeinstallation!B:B,MATCH(INDIRECT($A$1&amp;"L"&amp;A758)*1,Varmeinstallation!A:A,0)),"Ingen varmeinstallationer")</f>
        <v>Centralvarme fra eget anlæg, et-kammer fyr</v>
      </c>
      <c r="I758" s="1" t="str">
        <f ca="1">IFERROR(INDEX(Opvarmningsmiddel!B:B,MATCH(INDIRECT($A$1&amp;"M"&amp;A758)*1,Opvarmningsmiddel!A:A,0)),"")</f>
        <v>Naturgas</v>
      </c>
      <c r="J758" s="1">
        <f t="shared" ca="1" si="150"/>
        <v>0</v>
      </c>
      <c r="K758" s="1" t="str">
        <f ca="1">IFERROR(INDEX(Relationstabel!$C$3:$K$10,MATCH(VALUE(INDIRECT($A$1&amp;"L"&amp;A758)),Relationstabel!$A$3:$A$10,0),MATCH(IFERROR(VALUE(INDIRECT($A$1&amp;"M"&amp;A758)),0),Relationstabel!$C$1:$K$1,0)),"Ingen varmeinstallationer")</f>
        <v>Naturgas</v>
      </c>
      <c r="L758" s="1" t="str">
        <f ca="1">INDEX(Anvendelseskode!B:B,MATCH($E758,Anvendelseskode!$A:$A,0))</f>
        <v>Fritliggende enfamilieshus (parcelhus)</v>
      </c>
      <c r="M758" s="1" t="str">
        <f ca="1">INDEX(Anvendelseskode!C:C,MATCH($E758,Anvendelseskode!$A:$A,0))</f>
        <v>Parcelhuse</v>
      </c>
      <c r="N758" s="1" t="str">
        <f ca="1">INDEX(Anvendelseskode!D:D,MATCH($E758,Anvendelseskode!$A:$A,0))</f>
        <v>Private husholdninger</v>
      </c>
      <c r="O758" s="1" t="str">
        <f ca="1">IFERROR(INDEX(SBi!$2:$2,MATCH(G758,SBi!$1:$1,1)),SBi!$K$2)</f>
        <v>1961-1972</v>
      </c>
      <c r="P758" s="1">
        <f ca="1">IFERROR(INDEX(SBi!$C$3:$K$28,MATCH(E758,SBi!$B$3:$B$28,0),MATCH(O758,SBi!$C$2:$K$2,0)),0)</f>
        <v>134.30000000000001</v>
      </c>
      <c r="Q758" s="19">
        <f t="shared" ca="1" si="151"/>
        <v>17.459</v>
      </c>
      <c r="R758" s="19" t="str">
        <f ca="1">IFERROR(INDEX(VpD!$2:$2,MATCH(G758,VpD!$1:$1,1)),VpD!$I$2)</f>
        <v>1961-1972</v>
      </c>
      <c r="S758" s="1">
        <f ca="1">IFERROR(INDEX(VpD!$C$3:$I$27,MATCH(E758,VpD!$B$3:$B$27,0),MATCH(R758,VpD!$C$2:$I$2,0)),0)</f>
        <v>143</v>
      </c>
      <c r="T758" s="19">
        <f t="shared" ca="1" si="152"/>
        <v>18.59</v>
      </c>
      <c r="U758" s="14" t="str">
        <f t="shared" ca="1" si="153"/>
        <v xml:space="preserve">712656.95 </v>
      </c>
      <c r="V758" s="14" t="str">
        <f t="shared" ca="1" si="154"/>
        <v>6168931.77</v>
      </c>
      <c r="W758" s="14" t="str">
        <f t="shared" ca="1" si="155"/>
        <v>POINT(712656.95 6168931.77)</v>
      </c>
      <c r="X758" s="14" t="str">
        <f>IFERROR(INDEX(BygningOmraade!B:B,MATCH(A758,BygningOmraade!A:A,0)),"")</f>
        <v/>
      </c>
    </row>
    <row r="759" spans="1:24" s="14" customFormat="1" x14ac:dyDescent="0.25">
      <c r="A759" s="14">
        <f t="shared" si="143"/>
        <v>759</v>
      </c>
      <c r="B759" s="14" t="str">
        <f t="shared" ca="1" si="144"/>
        <v>28b1aeed-f469-4dde-9e7a-8f29a48c5843</v>
      </c>
      <c r="C759" s="14" t="str">
        <f t="shared" ca="1" si="145"/>
        <v>0a3f507e-23bd-32b8-e044-0003ba298018</v>
      </c>
      <c r="D759" s="14">
        <f t="shared" ca="1" si="146"/>
        <v>996478</v>
      </c>
      <c r="E759" s="1">
        <f t="shared" ca="1" si="147"/>
        <v>330</v>
      </c>
      <c r="F759" s="1">
        <f t="shared" ca="1" si="148"/>
        <v>734</v>
      </c>
      <c r="G759" s="1">
        <f t="shared" ca="1" si="149"/>
        <v>2017</v>
      </c>
      <c r="H759" s="1" t="str">
        <f ca="1">IFERROR(INDEX(Varmeinstallation!B:B,MATCH(INDIRECT($A$1&amp;"L"&amp;A759)*1,Varmeinstallation!A:A,0)),"Ingen varmeinstallationer")</f>
        <v>Fjernvarme/blokvarme (radiatorsystemer eller varmluftanlæg)</v>
      </c>
      <c r="I759" s="1" t="str">
        <f ca="1">IFERROR(INDEX(Opvarmningsmiddel!B:B,MATCH(INDIRECT($A$1&amp;"M"&amp;A759)*1,Opvarmningsmiddel!A:A,0)),"")</f>
        <v/>
      </c>
      <c r="J759" s="1">
        <f t="shared" ca="1" si="150"/>
        <v>0</v>
      </c>
      <c r="K759" s="1" t="str">
        <f ca="1">IFERROR(INDEX(Relationstabel!$C$3:$K$10,MATCH(VALUE(INDIRECT($A$1&amp;"L"&amp;A759)),Relationstabel!$A$3:$A$10,0),MATCH(IFERROR(VALUE(INDIRECT($A$1&amp;"M"&amp;A759)),0),Relationstabel!$C$1:$K$1,0)),"Ingen varmeinstallationer")</f>
        <v>Fjernvarme/ Blokvarme</v>
      </c>
      <c r="L759" s="1" t="str">
        <f ca="1">INDEX(Anvendelseskode!B:B,MATCH($E759,Anvendelseskode!$A:$A,0))</f>
        <v>Bygning til hotel, restaurant, vaskeri, frisør og anden servicevirksomhed</v>
      </c>
      <c r="M759" s="1" t="str">
        <f ca="1">INDEX(Anvendelseskode!C:C,MATCH($E759,Anvendelseskode!$A:$A,0))</f>
        <v>Hotel, restauration, frisør o</v>
      </c>
      <c r="N759" s="1" t="str">
        <f ca="1">INDEX(Anvendelseskode!D:D,MATCH($E759,Anvendelseskode!$A:$A,0))</f>
        <v>Handel og servicevirksomheder</v>
      </c>
      <c r="O759" s="1" t="str">
        <f ca="1">IFERROR(INDEX(SBi!$2:$2,MATCH(G759,SBi!$1:$1,1)),SBi!$K$2)</f>
        <v>Efter 2006</v>
      </c>
      <c r="P759" s="1">
        <f ca="1">IFERROR(INDEX(SBi!$C$3:$K$28,MATCH(E759,SBi!$B$3:$B$28,0),MATCH(O759,SBi!$C$2:$K$2,0)),0)</f>
        <v>121.1</v>
      </c>
      <c r="Q759" s="19">
        <f t="shared" ca="1" si="151"/>
        <v>88.8874</v>
      </c>
      <c r="R759" s="19" t="str">
        <f ca="1">IFERROR(INDEX(VpD!$2:$2,MATCH(G759,VpD!$1:$1,1)),VpD!$I$2)</f>
        <v>&gt;1998</v>
      </c>
      <c r="S759" s="1">
        <f ca="1">IFERROR(INDEX(VpD!$C$3:$I$27,MATCH(E759,VpD!$B$3:$B$27,0),MATCH(R759,VpD!$C$2:$I$2,0)),0)</f>
        <v>123</v>
      </c>
      <c r="T759" s="19">
        <f t="shared" ca="1" si="152"/>
        <v>90.281999999999996</v>
      </c>
      <c r="U759" s="14" t="str">
        <f t="shared" ca="1" si="153"/>
        <v xml:space="preserve">713290.86 </v>
      </c>
      <c r="V759" s="14" t="str">
        <f t="shared" ca="1" si="154"/>
        <v>6169466.53</v>
      </c>
      <c r="W759" s="14" t="str">
        <f t="shared" ca="1" si="155"/>
        <v>POINT(713290.86 6169466.53)</v>
      </c>
      <c r="X759" s="14" t="str">
        <f>IFERROR(INDEX(BygningOmraade!B:B,MATCH(A759,BygningOmraade!A:A,0)),"")</f>
        <v/>
      </c>
    </row>
    <row r="760" spans="1:24" s="14" customFormat="1" x14ac:dyDescent="0.25">
      <c r="A760" s="14">
        <f t="shared" si="143"/>
        <v>760</v>
      </c>
      <c r="B760" s="14" t="str">
        <f t="shared" ca="1" si="144"/>
        <v>28b51c7f-0786-49f9-ad7d-36b176584824</v>
      </c>
      <c r="C760" s="14" t="str">
        <f t="shared" ca="1" si="145"/>
        <v>0a3f507e-18fb-32b8-e044-0003ba298018</v>
      </c>
      <c r="D760" s="14">
        <f t="shared" ca="1" si="146"/>
        <v>994610</v>
      </c>
      <c r="E760" s="1">
        <f t="shared" ca="1" si="147"/>
        <v>120</v>
      </c>
      <c r="F760" s="1">
        <f t="shared" ca="1" si="148"/>
        <v>145</v>
      </c>
      <c r="G760" s="1">
        <f t="shared" ca="1" si="149"/>
        <v>1969</v>
      </c>
      <c r="H760" s="1" t="str">
        <f ca="1">IFERROR(INDEX(Varmeinstallation!B:B,MATCH(INDIRECT($A$1&amp;"L"&amp;A760)*1,Varmeinstallation!A:A,0)),"Ingen varmeinstallationer")</f>
        <v>Fjernvarme/blokvarme (radiatorsystemer eller varmluftanlæg)</v>
      </c>
      <c r="I760" s="1" t="str">
        <f ca="1">IFERROR(INDEX(Opvarmningsmiddel!B:B,MATCH(INDIRECT($A$1&amp;"M"&amp;A760)*1,Opvarmningsmiddel!A:A,0)),"")</f>
        <v/>
      </c>
      <c r="J760" s="1">
        <f t="shared" ca="1" si="150"/>
        <v>0</v>
      </c>
      <c r="K760" s="1" t="str">
        <f ca="1">IFERROR(INDEX(Relationstabel!$C$3:$K$10,MATCH(VALUE(INDIRECT($A$1&amp;"L"&amp;A760)),Relationstabel!$A$3:$A$10,0),MATCH(IFERROR(VALUE(INDIRECT($A$1&amp;"M"&amp;A760)),0),Relationstabel!$C$1:$K$1,0)),"Ingen varmeinstallationer")</f>
        <v>Fjernvarme/ Blokvarme</v>
      </c>
      <c r="L760" s="1" t="str">
        <f ca="1">INDEX(Anvendelseskode!B:B,MATCH($E760,Anvendelseskode!$A:$A,0))</f>
        <v>Fritliggende enfamilieshus (parcelhus)</v>
      </c>
      <c r="M760" s="1" t="str">
        <f ca="1">INDEX(Anvendelseskode!C:C,MATCH($E760,Anvendelseskode!$A:$A,0))</f>
        <v>Parcelhuse</v>
      </c>
      <c r="N760" s="1" t="str">
        <f ca="1">INDEX(Anvendelseskode!D:D,MATCH($E760,Anvendelseskode!$A:$A,0))</f>
        <v>Private husholdninger</v>
      </c>
      <c r="O760" s="1" t="str">
        <f ca="1">IFERROR(INDEX(SBi!$2:$2,MATCH(G760,SBi!$1:$1,1)),SBi!$K$2)</f>
        <v>1961-1972</v>
      </c>
      <c r="P760" s="1">
        <f ca="1">IFERROR(INDEX(SBi!$C$3:$K$28,MATCH(E760,SBi!$B$3:$B$28,0),MATCH(O760,SBi!$C$2:$K$2,0)),0)</f>
        <v>134.30000000000001</v>
      </c>
      <c r="Q760" s="19">
        <f t="shared" ca="1" si="151"/>
        <v>19.473500000000001</v>
      </c>
      <c r="R760" s="19" t="str">
        <f ca="1">IFERROR(INDEX(VpD!$2:$2,MATCH(G760,VpD!$1:$1,1)),VpD!$I$2)</f>
        <v>1961-1972</v>
      </c>
      <c r="S760" s="1">
        <f ca="1">IFERROR(INDEX(VpD!$C$3:$I$27,MATCH(E760,VpD!$B$3:$B$27,0),MATCH(R760,VpD!$C$2:$I$2,0)),0)</f>
        <v>143</v>
      </c>
      <c r="T760" s="19">
        <f t="shared" ca="1" si="152"/>
        <v>20.734999999999999</v>
      </c>
      <c r="U760" s="14" t="str">
        <f t="shared" ca="1" si="153"/>
        <v xml:space="preserve">711458.34 </v>
      </c>
      <c r="V760" s="14" t="str">
        <f t="shared" ca="1" si="154"/>
        <v>6171995.69</v>
      </c>
      <c r="W760" s="14" t="str">
        <f t="shared" ca="1" si="155"/>
        <v>POINT(711458.34 6171995.69)</v>
      </c>
      <c r="X760" s="14" t="str">
        <f>IFERROR(INDEX(BygningOmraade!B:B,MATCH(A760,BygningOmraade!A:A,0)),"")</f>
        <v/>
      </c>
    </row>
    <row r="761" spans="1:24" s="14" customFormat="1" x14ac:dyDescent="0.25">
      <c r="A761" s="14">
        <f t="shared" si="143"/>
        <v>761</v>
      </c>
      <c r="B761" s="14" t="str">
        <f t="shared" ca="1" si="144"/>
        <v>28c444ad-ade7-4bc0-a433-424754f0c98d</v>
      </c>
      <c r="C761" s="14" t="str">
        <f t="shared" ca="1" si="145"/>
        <v>0a3f507e-1bf9-32b8-e044-0003ba298018</v>
      </c>
      <c r="D761" s="14">
        <f t="shared" ca="1" si="146"/>
        <v>996630</v>
      </c>
      <c r="E761" s="1">
        <f t="shared" ca="1" si="147"/>
        <v>120</v>
      </c>
      <c r="F761" s="1">
        <f t="shared" ca="1" si="148"/>
        <v>153</v>
      </c>
      <c r="G761" s="1">
        <f t="shared" ca="1" si="149"/>
        <v>1985</v>
      </c>
      <c r="H761" s="1" t="str">
        <f ca="1">IFERROR(INDEX(Varmeinstallation!B:B,MATCH(INDIRECT($A$1&amp;"L"&amp;A761)*1,Varmeinstallation!A:A,0)),"Ingen varmeinstallationer")</f>
        <v>Centralvarme fra eget anlæg, et-kammer fyr</v>
      </c>
      <c r="I761" s="1" t="str">
        <f ca="1">IFERROR(INDEX(Opvarmningsmiddel!B:B,MATCH(INDIRECT($A$1&amp;"M"&amp;A761)*1,Opvarmningsmiddel!A:A,0)),"")</f>
        <v>Naturgas</v>
      </c>
      <c r="J761" s="1">
        <f t="shared" ca="1" si="150"/>
        <v>0</v>
      </c>
      <c r="K761" s="1" t="str">
        <f ca="1">IFERROR(INDEX(Relationstabel!$C$3:$K$10,MATCH(VALUE(INDIRECT($A$1&amp;"L"&amp;A761)),Relationstabel!$A$3:$A$10,0),MATCH(IFERROR(VALUE(INDIRECT($A$1&amp;"M"&amp;A761)),0),Relationstabel!$C$1:$K$1,0)),"Ingen varmeinstallationer")</f>
        <v>Naturgas</v>
      </c>
      <c r="L761" s="1" t="str">
        <f ca="1">INDEX(Anvendelseskode!B:B,MATCH($E761,Anvendelseskode!$A:$A,0))</f>
        <v>Fritliggende enfamilieshus (parcelhus)</v>
      </c>
      <c r="M761" s="1" t="str">
        <f ca="1">INDEX(Anvendelseskode!C:C,MATCH($E761,Anvendelseskode!$A:$A,0))</f>
        <v>Parcelhuse</v>
      </c>
      <c r="N761" s="1" t="str">
        <f ca="1">INDEX(Anvendelseskode!D:D,MATCH($E761,Anvendelseskode!$A:$A,0))</f>
        <v>Private husholdninger</v>
      </c>
      <c r="O761" s="1" t="str">
        <f ca="1">IFERROR(INDEX(SBi!$2:$2,MATCH(G761,SBi!$1:$1,1)),SBi!$K$2)</f>
        <v>1979-1998</v>
      </c>
      <c r="P761" s="1">
        <f ca="1">IFERROR(INDEX(SBi!$C$3:$K$28,MATCH(E761,SBi!$B$3:$B$28,0),MATCH(O761,SBi!$C$2:$K$2,0)),0)</f>
        <v>105.4</v>
      </c>
      <c r="Q761" s="19">
        <f t="shared" ca="1" si="151"/>
        <v>16.126200000000001</v>
      </c>
      <c r="R761" s="19" t="str">
        <f ca="1">IFERROR(INDEX(VpD!$2:$2,MATCH(G761,VpD!$1:$1,1)),VpD!$I$2)</f>
        <v>1979-1998</v>
      </c>
      <c r="S761" s="1">
        <f ca="1">IFERROR(INDEX(VpD!$C$3:$I$27,MATCH(E761,VpD!$B$3:$B$27,0),MATCH(R761,VpD!$C$2:$I$2,0)),0)</f>
        <v>90</v>
      </c>
      <c r="T761" s="19">
        <f t="shared" ca="1" si="152"/>
        <v>13.77</v>
      </c>
      <c r="U761" s="14" t="str">
        <f t="shared" ca="1" si="153"/>
        <v xml:space="preserve">713552.05 </v>
      </c>
      <c r="V761" s="14" t="str">
        <f t="shared" ca="1" si="154"/>
        <v>6169172.64</v>
      </c>
      <c r="W761" s="14" t="str">
        <f t="shared" ca="1" si="155"/>
        <v>POINT(713552.05 6169172.64)</v>
      </c>
      <c r="X761" s="14" t="str">
        <f>IFERROR(INDEX(BygningOmraade!B:B,MATCH(A761,BygningOmraade!A:A,0)),"")</f>
        <v/>
      </c>
    </row>
    <row r="762" spans="1:24" s="14" customFormat="1" x14ac:dyDescent="0.25">
      <c r="A762" s="14">
        <f t="shared" si="143"/>
        <v>762</v>
      </c>
      <c r="B762" s="14" t="str">
        <f t="shared" ca="1" si="144"/>
        <v>28ca36f6-0ec0-47fc-a3b4-3801515acbee</v>
      </c>
      <c r="C762" s="14" t="str">
        <f t="shared" ca="1" si="145"/>
        <v>0a3f507e-1cbb-32b8-e044-0003ba298018</v>
      </c>
      <c r="D762" s="14">
        <f t="shared" ca="1" si="146"/>
        <v>993933</v>
      </c>
      <c r="E762" s="1">
        <f t="shared" ca="1" si="147"/>
        <v>160</v>
      </c>
      <c r="F762" s="1">
        <f t="shared" ca="1" si="148"/>
        <v>565</v>
      </c>
      <c r="G762" s="1">
        <f t="shared" ca="1" si="149"/>
        <v>1998</v>
      </c>
      <c r="H762" s="1" t="str">
        <f ca="1">IFERROR(INDEX(Varmeinstallation!B:B,MATCH(INDIRECT($A$1&amp;"L"&amp;A762)*1,Varmeinstallation!A:A,0)),"Ingen varmeinstallationer")</f>
        <v>Fjernvarme/blokvarme (radiatorsystemer eller varmluftanlæg)</v>
      </c>
      <c r="I762" s="1" t="str">
        <f ca="1">IFERROR(INDEX(Opvarmningsmiddel!B:B,MATCH(INDIRECT($A$1&amp;"M"&amp;A762)*1,Opvarmningsmiddel!A:A,0)),"")</f>
        <v/>
      </c>
      <c r="J762" s="1">
        <f t="shared" ca="1" si="150"/>
        <v>0</v>
      </c>
      <c r="K762" s="1" t="str">
        <f ca="1">IFERROR(INDEX(Relationstabel!$C$3:$K$10,MATCH(VALUE(INDIRECT($A$1&amp;"L"&amp;A762)),Relationstabel!$A$3:$A$10,0),MATCH(IFERROR(VALUE(INDIRECT($A$1&amp;"M"&amp;A762)),0),Relationstabel!$C$1:$K$1,0)),"Ingen varmeinstallationer")</f>
        <v>Fjernvarme/ Blokvarme</v>
      </c>
      <c r="L762" s="1" t="str">
        <f ca="1">INDEX(Anvendelseskode!B:B,MATCH($E762,Anvendelseskode!$A:$A,0))</f>
        <v>Døgninstitutioner</v>
      </c>
      <c r="M762" s="1" t="str">
        <f ca="1">INDEX(Anvendelseskode!C:C,MATCH($E762,Anvendelseskode!$A:$A,0))</f>
        <v>Døgninstitutioner</v>
      </c>
      <c r="N762" s="1" t="str">
        <f ca="1">INDEX(Anvendelseskode!D:D,MATCH($E762,Anvendelseskode!$A:$A,0))</f>
        <v>Kommunale og andre offentlige institutioner</v>
      </c>
      <c r="O762" s="1" t="str">
        <f ca="1">IFERROR(INDEX(SBi!$2:$2,MATCH(G762,SBi!$1:$1,1)),SBi!$K$2)</f>
        <v>1979-1998</v>
      </c>
      <c r="P762" s="1">
        <f ca="1">IFERROR(INDEX(SBi!$C$3:$K$28,MATCH(E762,SBi!$B$3:$B$28,0),MATCH(O762,SBi!$C$2:$K$2,0)),0)</f>
        <v>116</v>
      </c>
      <c r="Q762" s="19">
        <f t="shared" ca="1" si="151"/>
        <v>65.540000000000006</v>
      </c>
      <c r="R762" s="19" t="str">
        <f ca="1">IFERROR(INDEX(VpD!$2:$2,MATCH(G762,VpD!$1:$1,1)),VpD!$I$2)</f>
        <v>1979-1998</v>
      </c>
      <c r="S762" s="1">
        <f ca="1">IFERROR(INDEX(VpD!$C$3:$I$27,MATCH(E762,VpD!$B$3:$B$27,0),MATCH(R762,VpD!$C$2:$I$2,0)),0)</f>
        <v>163</v>
      </c>
      <c r="T762" s="19">
        <f t="shared" ca="1" si="152"/>
        <v>92.094999999999999</v>
      </c>
      <c r="U762" s="14" t="str">
        <f t="shared" ca="1" si="153"/>
        <v xml:space="preserve">711156.44 </v>
      </c>
      <c r="V762" s="14" t="str">
        <f t="shared" ca="1" si="154"/>
        <v>6172463.72</v>
      </c>
      <c r="W762" s="14" t="str">
        <f t="shared" ca="1" si="155"/>
        <v>POINT(711156.44 6172463.72)</v>
      </c>
      <c r="X762" s="14" t="str">
        <f>IFERROR(INDEX(BygningOmraade!B:B,MATCH(A762,BygningOmraade!A:A,0)),"")</f>
        <v/>
      </c>
    </row>
    <row r="763" spans="1:24" s="14" customFormat="1" x14ac:dyDescent="0.25">
      <c r="A763" s="14">
        <f t="shared" si="143"/>
        <v>763</v>
      </c>
      <c r="B763" s="14" t="str">
        <f t="shared" ca="1" si="144"/>
        <v>28d4ca49-e137-49d9-bcf4-571fbaf12866</v>
      </c>
      <c r="C763" s="14" t="str">
        <f t="shared" ca="1" si="145"/>
        <v>0a3f507e-1be2-32b8-e044-0003ba298018</v>
      </c>
      <c r="D763" s="14">
        <f t="shared" ca="1" si="146"/>
        <v>997126</v>
      </c>
      <c r="E763" s="1">
        <f t="shared" ca="1" si="147"/>
        <v>130</v>
      </c>
      <c r="F763" s="1">
        <f t="shared" ca="1" si="148"/>
        <v>120</v>
      </c>
      <c r="G763" s="1">
        <f t="shared" ca="1" si="149"/>
        <v>1978</v>
      </c>
      <c r="H763" s="1" t="str">
        <f ca="1">IFERROR(INDEX(Varmeinstallation!B:B,MATCH(INDIRECT($A$1&amp;"L"&amp;A763)*1,Varmeinstallation!A:A,0)),"Ingen varmeinstallationer")</f>
        <v>Centralvarme fra eget anlæg, et-kammer fyr</v>
      </c>
      <c r="I763" s="1" t="str">
        <f ca="1">IFERROR(INDEX(Opvarmningsmiddel!B:B,MATCH(INDIRECT($A$1&amp;"M"&amp;A763)*1,Opvarmningsmiddel!A:A,0)),"")</f>
        <v>Naturgas</v>
      </c>
      <c r="J763" s="1">
        <f t="shared" ca="1" si="150"/>
        <v>0</v>
      </c>
      <c r="K763" s="1" t="str">
        <f ca="1">IFERROR(INDEX(Relationstabel!$C$3:$K$10,MATCH(VALUE(INDIRECT($A$1&amp;"L"&amp;A763)),Relationstabel!$A$3:$A$10,0),MATCH(IFERROR(VALUE(INDIRECT($A$1&amp;"M"&amp;A763)),0),Relationstabel!$C$1:$K$1,0)),"Ingen varmeinstallationer")</f>
        <v>Naturgas</v>
      </c>
      <c r="L763" s="1" t="str">
        <f ca="1">INDEX(Anvendelseskode!B:B,MATCH($E763,Anvendelseskode!$A:$A,0))</f>
        <v>Række-, kæde-, dobbelthus (lodret adskillelse mellem enhederne)</v>
      </c>
      <c r="M763" s="1" t="str">
        <f ca="1">INDEX(Anvendelseskode!C:C,MATCH($E763,Anvendelseskode!$A:$A,0))</f>
        <v>Række-, kæde og dobbelthuse</v>
      </c>
      <c r="N763" s="1" t="str">
        <f ca="1">INDEX(Anvendelseskode!D:D,MATCH($E763,Anvendelseskode!$A:$A,0))</f>
        <v>Private husholdninger</v>
      </c>
      <c r="O763" s="1" t="str">
        <f ca="1">IFERROR(INDEX(SBi!$2:$2,MATCH(G763,SBi!$1:$1,1)),SBi!$K$2)</f>
        <v>1973-1978</v>
      </c>
      <c r="P763" s="1">
        <f ca="1">IFERROR(INDEX(SBi!$C$3:$K$28,MATCH(E763,SBi!$B$3:$B$28,0),MATCH(O763,SBi!$C$2:$K$2,0)),0)</f>
        <v>112.6</v>
      </c>
      <c r="Q763" s="19">
        <f t="shared" ca="1" si="151"/>
        <v>13.512</v>
      </c>
      <c r="R763" s="19" t="str">
        <f ca="1">IFERROR(INDEX(VpD!$2:$2,MATCH(G763,VpD!$1:$1,1)),VpD!$I$2)</f>
        <v>1973-1978</v>
      </c>
      <c r="S763" s="1">
        <f ca="1">IFERROR(INDEX(VpD!$C$3:$I$27,MATCH(E763,VpD!$B$3:$B$27,0),MATCH(R763,VpD!$C$2:$I$2,0)),0)</f>
        <v>98</v>
      </c>
      <c r="T763" s="19">
        <f t="shared" ca="1" si="152"/>
        <v>11.76</v>
      </c>
      <c r="U763" s="14" t="str">
        <f t="shared" ca="1" si="153"/>
        <v xml:space="preserve">713767.37 </v>
      </c>
      <c r="V763" s="14" t="str">
        <f t="shared" ca="1" si="154"/>
        <v>6169325.96</v>
      </c>
      <c r="W763" s="14" t="str">
        <f t="shared" ca="1" si="155"/>
        <v>POINT(713767.37 6169325.96)</v>
      </c>
      <c r="X763" s="14" t="str">
        <f>IFERROR(INDEX(BygningOmraade!B:B,MATCH(A763,BygningOmraade!A:A,0)),"")</f>
        <v/>
      </c>
    </row>
    <row r="764" spans="1:24" s="14" customFormat="1" x14ac:dyDescent="0.25">
      <c r="A764" s="14">
        <f t="shared" si="143"/>
        <v>764</v>
      </c>
      <c r="B764" s="14" t="str">
        <f t="shared" ca="1" si="144"/>
        <v>28df7103-5afe-41be-a1ef-b740526117aa</v>
      </c>
      <c r="C764" s="14" t="str">
        <f t="shared" ca="1" si="145"/>
        <v>0a3f507e-2318-32b8-e044-0003ba298018</v>
      </c>
      <c r="D764" s="14">
        <f t="shared" ca="1" si="146"/>
        <v>995470</v>
      </c>
      <c r="E764" s="1">
        <f t="shared" ca="1" si="147"/>
        <v>120</v>
      </c>
      <c r="F764" s="1">
        <f t="shared" ca="1" si="148"/>
        <v>175</v>
      </c>
      <c r="G764" s="1">
        <f t="shared" ca="1" si="149"/>
        <v>1986</v>
      </c>
      <c r="H764" s="1" t="str">
        <f ca="1">IFERROR(INDEX(Varmeinstallation!B:B,MATCH(INDIRECT($A$1&amp;"L"&amp;A764)*1,Varmeinstallation!A:A,0)),"Ingen varmeinstallationer")</f>
        <v>Centralvarme fra eget anlæg, et-kammer fyr</v>
      </c>
      <c r="I764" s="1" t="str">
        <f ca="1">IFERROR(INDEX(Opvarmningsmiddel!B:B,MATCH(INDIRECT($A$1&amp;"M"&amp;A764)*1,Opvarmningsmiddel!A:A,0)),"")</f>
        <v>Naturgas</v>
      </c>
      <c r="J764" s="1">
        <f t="shared" ca="1" si="150"/>
        <v>0</v>
      </c>
      <c r="K764" s="1" t="str">
        <f ca="1">IFERROR(INDEX(Relationstabel!$C$3:$K$10,MATCH(VALUE(INDIRECT($A$1&amp;"L"&amp;A764)),Relationstabel!$A$3:$A$10,0),MATCH(IFERROR(VALUE(INDIRECT($A$1&amp;"M"&amp;A764)),0),Relationstabel!$C$1:$K$1,0)),"Ingen varmeinstallationer")</f>
        <v>Naturgas</v>
      </c>
      <c r="L764" s="1" t="str">
        <f ca="1">INDEX(Anvendelseskode!B:B,MATCH($E764,Anvendelseskode!$A:$A,0))</f>
        <v>Fritliggende enfamilieshus (parcelhus)</v>
      </c>
      <c r="M764" s="1" t="str">
        <f ca="1">INDEX(Anvendelseskode!C:C,MATCH($E764,Anvendelseskode!$A:$A,0))</f>
        <v>Parcelhuse</v>
      </c>
      <c r="N764" s="1" t="str">
        <f ca="1">INDEX(Anvendelseskode!D:D,MATCH($E764,Anvendelseskode!$A:$A,0))</f>
        <v>Private husholdninger</v>
      </c>
      <c r="O764" s="1" t="str">
        <f ca="1">IFERROR(INDEX(SBi!$2:$2,MATCH(G764,SBi!$1:$1,1)),SBi!$K$2)</f>
        <v>1979-1998</v>
      </c>
      <c r="P764" s="1">
        <f ca="1">IFERROR(INDEX(SBi!$C$3:$K$28,MATCH(E764,SBi!$B$3:$B$28,0),MATCH(O764,SBi!$C$2:$K$2,0)),0)</f>
        <v>105.4</v>
      </c>
      <c r="Q764" s="19">
        <f t="shared" ca="1" si="151"/>
        <v>18.445</v>
      </c>
      <c r="R764" s="19" t="str">
        <f ca="1">IFERROR(INDEX(VpD!$2:$2,MATCH(G764,VpD!$1:$1,1)),VpD!$I$2)</f>
        <v>1979-1998</v>
      </c>
      <c r="S764" s="1">
        <f ca="1">IFERROR(INDEX(VpD!$C$3:$I$27,MATCH(E764,VpD!$B$3:$B$27,0),MATCH(R764,VpD!$C$2:$I$2,0)),0)</f>
        <v>90</v>
      </c>
      <c r="T764" s="19">
        <f t="shared" ca="1" si="152"/>
        <v>15.75</v>
      </c>
      <c r="U764" s="14" t="str">
        <f t="shared" ca="1" si="153"/>
        <v xml:space="preserve">711931.35 </v>
      </c>
      <c r="V764" s="14" t="str">
        <f t="shared" ca="1" si="154"/>
        <v>6172202.64</v>
      </c>
      <c r="W764" s="14" t="str">
        <f t="shared" ca="1" si="155"/>
        <v>POINT(711931.35 6172202.64)</v>
      </c>
      <c r="X764" s="14" t="str">
        <f>IFERROR(INDEX(BygningOmraade!B:B,MATCH(A764,BygningOmraade!A:A,0)),"")</f>
        <v/>
      </c>
    </row>
    <row r="765" spans="1:24" s="14" customFormat="1" x14ac:dyDescent="0.25">
      <c r="A765" s="14">
        <f t="shared" si="143"/>
        <v>765</v>
      </c>
      <c r="B765" s="14" t="str">
        <f t="shared" ca="1" si="144"/>
        <v>28df8d6c-174b-4055-97ff-d5d93d08d9f2</v>
      </c>
      <c r="C765" s="14" t="str">
        <f t="shared" ca="1" si="145"/>
        <v>1eff2cf9-b07d-48dc-aac8-e76e7a810f89</v>
      </c>
      <c r="D765" s="14">
        <f t="shared" ca="1" si="146"/>
        <v>100094112</v>
      </c>
      <c r="E765" s="1">
        <f t="shared" ca="1" si="147"/>
        <v>130</v>
      </c>
      <c r="F765" s="1">
        <f t="shared" ca="1" si="148"/>
        <v>130</v>
      </c>
      <c r="G765" s="1">
        <f t="shared" ca="1" si="149"/>
        <v>2016</v>
      </c>
      <c r="H765" s="1" t="str">
        <f ca="1">IFERROR(INDEX(Varmeinstallation!B:B,MATCH(INDIRECT($A$1&amp;"L"&amp;A765)*1,Varmeinstallation!A:A,0)),"Ingen varmeinstallationer")</f>
        <v>Fjernvarme/blokvarme (radiatorsystemer eller varmluftanlæg)</v>
      </c>
      <c r="I765" s="1" t="str">
        <f ca="1">IFERROR(INDEX(Opvarmningsmiddel!B:B,MATCH(INDIRECT($A$1&amp;"M"&amp;A765)*1,Opvarmningsmiddel!A:A,0)),"")</f>
        <v/>
      </c>
      <c r="J765" s="1">
        <f t="shared" ca="1" si="150"/>
        <v>0</v>
      </c>
      <c r="K765" s="1" t="str">
        <f ca="1">IFERROR(INDEX(Relationstabel!$C$3:$K$10,MATCH(VALUE(INDIRECT($A$1&amp;"L"&amp;A765)),Relationstabel!$A$3:$A$10,0),MATCH(IFERROR(VALUE(INDIRECT($A$1&amp;"M"&amp;A765)),0),Relationstabel!$C$1:$K$1,0)),"Ingen varmeinstallationer")</f>
        <v>Fjernvarme/ Blokvarme</v>
      </c>
      <c r="L765" s="1" t="str">
        <f ca="1">INDEX(Anvendelseskode!B:B,MATCH($E765,Anvendelseskode!$A:$A,0))</f>
        <v>Række-, kæde-, dobbelthus (lodret adskillelse mellem enhederne)</v>
      </c>
      <c r="M765" s="1" t="str">
        <f ca="1">INDEX(Anvendelseskode!C:C,MATCH($E765,Anvendelseskode!$A:$A,0))</f>
        <v>Række-, kæde og dobbelthuse</v>
      </c>
      <c r="N765" s="1" t="str">
        <f ca="1">INDEX(Anvendelseskode!D:D,MATCH($E765,Anvendelseskode!$A:$A,0))</f>
        <v>Private husholdninger</v>
      </c>
      <c r="O765" s="1" t="str">
        <f ca="1">IFERROR(INDEX(SBi!$2:$2,MATCH(G765,SBi!$1:$1,1)),SBi!$K$2)</f>
        <v>Efter 2006</v>
      </c>
      <c r="P765" s="1">
        <f ca="1">IFERROR(INDEX(SBi!$C$3:$K$28,MATCH(E765,SBi!$B$3:$B$28,0),MATCH(O765,SBi!$C$2:$K$2,0)),0)</f>
        <v>66.400000000000006</v>
      </c>
      <c r="Q765" s="19">
        <f t="shared" ca="1" si="151"/>
        <v>8.6319999999999997</v>
      </c>
      <c r="R765" s="19" t="str">
        <f ca="1">IFERROR(INDEX(VpD!$2:$2,MATCH(G765,VpD!$1:$1,1)),VpD!$I$2)</f>
        <v>&gt;1998</v>
      </c>
      <c r="S765" s="1">
        <f ca="1">IFERROR(INDEX(VpD!$C$3:$I$27,MATCH(E765,VpD!$B$3:$B$27,0),MATCH(R765,VpD!$C$2:$I$2,0)),0)</f>
        <v>65</v>
      </c>
      <c r="T765" s="19">
        <f t="shared" ca="1" si="152"/>
        <v>8.4499999999999993</v>
      </c>
      <c r="U765" s="14" t="str">
        <f t="shared" ca="1" si="153"/>
        <v xml:space="preserve">711565.74 </v>
      </c>
      <c r="V765" s="14" t="str">
        <f t="shared" ca="1" si="154"/>
        <v>6172830.6</v>
      </c>
      <c r="W765" s="14" t="str">
        <f t="shared" ca="1" si="155"/>
        <v>POINT(711565.74 6172830.6)</v>
      </c>
      <c r="X765" s="14" t="str">
        <f>IFERROR(INDEX(BygningOmraade!B:B,MATCH(A765,BygningOmraade!A:A,0)),"")</f>
        <v/>
      </c>
    </row>
    <row r="766" spans="1:24" s="14" customFormat="1" x14ac:dyDescent="0.25">
      <c r="A766" s="14">
        <f t="shared" si="143"/>
        <v>766</v>
      </c>
      <c r="B766" s="14" t="str">
        <f t="shared" ca="1" si="144"/>
        <v>28f4dd1d-ee0d-4d7b-9ae5-c2d37f7874af</v>
      </c>
      <c r="C766" s="14" t="str">
        <f t="shared" ca="1" si="145"/>
        <v>0a3f507e-1d2b-32b8-e044-0003ba298018</v>
      </c>
      <c r="D766" s="14">
        <f t="shared" ca="1" si="146"/>
        <v>2269653</v>
      </c>
      <c r="E766" s="1">
        <f t="shared" ca="1" si="147"/>
        <v>510</v>
      </c>
      <c r="F766" s="1">
        <f t="shared" ca="1" si="148"/>
        <v>39</v>
      </c>
      <c r="G766" s="1">
        <f t="shared" ca="1" si="149"/>
        <v>1983</v>
      </c>
      <c r="H766" s="1" t="str">
        <f ca="1">IFERROR(INDEX(Varmeinstallation!B:B,MATCH(INDIRECT($A$1&amp;"L"&amp;A766)*1,Varmeinstallation!A:A,0)),"Ingen varmeinstallationer")</f>
        <v>Elovne, elpaneler</v>
      </c>
      <c r="I766" s="1" t="str">
        <f ca="1">IFERROR(INDEX(Opvarmningsmiddel!B:B,MATCH(INDIRECT($A$1&amp;"M"&amp;A766)*1,Opvarmningsmiddel!A:A,0)),"")</f>
        <v>Elektricitet</v>
      </c>
      <c r="J766" s="1">
        <f t="shared" ca="1" si="150"/>
        <v>0</v>
      </c>
      <c r="K766" s="1" t="str">
        <f ca="1">IFERROR(INDEX(Relationstabel!$C$3:$K$10,MATCH(VALUE(INDIRECT($A$1&amp;"L"&amp;A766)),Relationstabel!$A$3:$A$10,0),MATCH(IFERROR(VALUE(INDIRECT($A$1&amp;"M"&amp;A766)),0),Relationstabel!$C$1:$K$1,0)),"Ingen varmeinstallationer")</f>
        <v>Elvarme</v>
      </c>
      <c r="L766" s="1" t="str">
        <f ca="1">INDEX(Anvendelseskode!B:B,MATCH($E766,Anvendelseskode!$A:$A,0))</f>
        <v>Sommerhuse</v>
      </c>
      <c r="M766" s="1" t="str">
        <f ca="1">INDEX(Anvendelseskode!C:C,MATCH($E766,Anvendelseskode!$A:$A,0))</f>
        <v>Sommerhuse</v>
      </c>
      <c r="N766" s="1" t="str">
        <f ca="1">INDEX(Anvendelseskode!D:D,MATCH($E766,Anvendelseskode!$A:$A,0))</f>
        <v>Private husholdninger</v>
      </c>
      <c r="O766" s="1" t="str">
        <f ca="1">IFERROR(INDEX(SBi!$2:$2,MATCH(G766,SBi!$1:$1,1)),SBi!$K$2)</f>
        <v>1979-1998</v>
      </c>
      <c r="P766" s="1">
        <f ca="1">IFERROR(INDEX(SBi!$C$3:$K$28,MATCH(E766,SBi!$B$3:$B$28,0),MATCH(O766,SBi!$C$2:$K$2,0)),0)</f>
        <v>134.80000000000001</v>
      </c>
      <c r="Q766" s="19">
        <f t="shared" ca="1" si="151"/>
        <v>5.257200000000001</v>
      </c>
      <c r="R766" s="19" t="str">
        <f ca="1">IFERROR(INDEX(VpD!$2:$2,MATCH(G766,VpD!$1:$1,1)),VpD!$I$2)</f>
        <v>1979-1998</v>
      </c>
      <c r="S766" s="1">
        <f ca="1">IFERROR(INDEX(VpD!$C$3:$I$27,MATCH(E766,VpD!$B$3:$B$27,0),MATCH(R766,VpD!$C$2:$I$2,0)),0)</f>
        <v>42</v>
      </c>
      <c r="T766" s="19">
        <f t="shared" ca="1" si="152"/>
        <v>1.6379999999999999</v>
      </c>
      <c r="U766" s="14" t="str">
        <f t="shared" ca="1" si="153"/>
        <v xml:space="preserve">714155.96 </v>
      </c>
      <c r="V766" s="14" t="str">
        <f t="shared" ca="1" si="154"/>
        <v>6168679.45</v>
      </c>
      <c r="W766" s="14" t="str">
        <f t="shared" ca="1" si="155"/>
        <v>POINT(714155.96 6168679.45)</v>
      </c>
      <c r="X766" s="14" t="str">
        <f>IFERROR(INDEX(BygningOmraade!B:B,MATCH(A766,BygningOmraade!A:A,0)),"")</f>
        <v/>
      </c>
    </row>
    <row r="767" spans="1:24" s="14" customFormat="1" x14ac:dyDescent="0.25">
      <c r="A767" s="14">
        <f t="shared" si="143"/>
        <v>767</v>
      </c>
      <c r="B767" s="14" t="str">
        <f t="shared" ca="1" si="144"/>
        <v>2909dc00-8152-4b5a-8d6f-651fe03e3c7e</v>
      </c>
      <c r="C767" s="14" t="str">
        <f t="shared" ca="1" si="145"/>
        <v>4591b5f9-a6fe-0dd9-e044-0003ba298018</v>
      </c>
      <c r="D767" s="14">
        <f t="shared" ca="1" si="146"/>
        <v>996064</v>
      </c>
      <c r="E767" s="1">
        <f t="shared" ca="1" si="147"/>
        <v>130</v>
      </c>
      <c r="F767" s="1">
        <f t="shared" ca="1" si="148"/>
        <v>120</v>
      </c>
      <c r="G767" s="1">
        <f t="shared" ca="1" si="149"/>
        <v>2008</v>
      </c>
      <c r="H767" s="1" t="str">
        <f ca="1">IFERROR(INDEX(Varmeinstallation!B:B,MATCH(INDIRECT($A$1&amp;"L"&amp;A767)*1,Varmeinstallation!A:A,0)),"Ingen varmeinstallationer")</f>
        <v>Centralvarme fra eget anlæg, et-kammer fyr</v>
      </c>
      <c r="I767" s="1" t="str">
        <f ca="1">IFERROR(INDEX(Opvarmningsmiddel!B:B,MATCH(INDIRECT($A$1&amp;"M"&amp;A767)*1,Opvarmningsmiddel!A:A,0)),"")</f>
        <v>Naturgas</v>
      </c>
      <c r="J767" s="1">
        <f t="shared" ca="1" si="150"/>
        <v>90</v>
      </c>
      <c r="K767" s="1" t="str">
        <f ca="1">IFERROR(INDEX(Relationstabel!$C$3:$K$10,MATCH(VALUE(INDIRECT($A$1&amp;"L"&amp;A767)),Relationstabel!$A$3:$A$10,0),MATCH(IFERROR(VALUE(INDIRECT($A$1&amp;"M"&amp;A767)),0),Relationstabel!$C$1:$K$1,0)),"Ingen varmeinstallationer")</f>
        <v>Naturgas</v>
      </c>
      <c r="L767" s="1" t="str">
        <f ca="1">INDEX(Anvendelseskode!B:B,MATCH($E767,Anvendelseskode!$A:$A,0))</f>
        <v>Række-, kæde-, dobbelthus (lodret adskillelse mellem enhederne)</v>
      </c>
      <c r="M767" s="1" t="str">
        <f ca="1">INDEX(Anvendelseskode!C:C,MATCH($E767,Anvendelseskode!$A:$A,0))</f>
        <v>Række-, kæde og dobbelthuse</v>
      </c>
      <c r="N767" s="1" t="str">
        <f ca="1">INDEX(Anvendelseskode!D:D,MATCH($E767,Anvendelseskode!$A:$A,0))</f>
        <v>Private husholdninger</v>
      </c>
      <c r="O767" s="1" t="str">
        <f ca="1">IFERROR(INDEX(SBi!$2:$2,MATCH(G767,SBi!$1:$1,1)),SBi!$K$2)</f>
        <v>Efter 2006</v>
      </c>
      <c r="P767" s="1">
        <f ca="1">IFERROR(INDEX(SBi!$C$3:$K$28,MATCH(E767,SBi!$B$3:$B$28,0),MATCH(O767,SBi!$C$2:$K$2,0)),0)</f>
        <v>66.400000000000006</v>
      </c>
      <c r="Q767" s="19">
        <f t="shared" ca="1" si="151"/>
        <v>7.9680000000000009</v>
      </c>
      <c r="R767" s="19" t="str">
        <f ca="1">IFERROR(INDEX(VpD!$2:$2,MATCH(G767,VpD!$1:$1,1)),VpD!$I$2)</f>
        <v>&gt;1998</v>
      </c>
      <c r="S767" s="1">
        <f ca="1">IFERROR(INDEX(VpD!$C$3:$I$27,MATCH(E767,VpD!$B$3:$B$27,0),MATCH(R767,VpD!$C$2:$I$2,0)),0)</f>
        <v>65</v>
      </c>
      <c r="T767" s="19">
        <f t="shared" ca="1" si="152"/>
        <v>7.8</v>
      </c>
      <c r="U767" s="14" t="str">
        <f t="shared" ca="1" si="153"/>
        <v xml:space="preserve">712531.96 </v>
      </c>
      <c r="V767" s="14" t="str">
        <f t="shared" ca="1" si="154"/>
        <v>6168791.83</v>
      </c>
      <c r="W767" s="14" t="str">
        <f t="shared" ca="1" si="155"/>
        <v>POINT(712531.96 6168791.83)</v>
      </c>
      <c r="X767" s="14" t="str">
        <f>IFERROR(INDEX(BygningOmraade!B:B,MATCH(A767,BygningOmraade!A:A,0)),"")</f>
        <v/>
      </c>
    </row>
    <row r="768" spans="1:24" s="14" customFormat="1" x14ac:dyDescent="0.25">
      <c r="A768" s="14">
        <f t="shared" si="143"/>
        <v>768</v>
      </c>
      <c r="B768" s="14" t="str">
        <f t="shared" ca="1" si="144"/>
        <v>290b9576-815b-4a3b-90e7-c3d4a51fa732</v>
      </c>
      <c r="C768" s="14" t="str">
        <f t="shared" ca="1" si="145"/>
        <v>0a3f507e-1c1f-32b8-e044-0003ba298018</v>
      </c>
      <c r="D768" s="14">
        <f t="shared" ca="1" si="146"/>
        <v>997468</v>
      </c>
      <c r="E768" s="1">
        <f t="shared" ca="1" si="147"/>
        <v>120</v>
      </c>
      <c r="F768" s="1">
        <f t="shared" ca="1" si="148"/>
        <v>157</v>
      </c>
      <c r="G768" s="1">
        <f t="shared" ca="1" si="149"/>
        <v>1963</v>
      </c>
      <c r="H768" s="1" t="str">
        <f ca="1">IFERROR(INDEX(Varmeinstallation!B:B,MATCH(INDIRECT($A$1&amp;"L"&amp;A768)*1,Varmeinstallation!A:A,0)),"Ingen varmeinstallationer")</f>
        <v>Centralvarme fra eget anlæg, et-kammer fyr</v>
      </c>
      <c r="I768" s="1" t="str">
        <f ca="1">IFERROR(INDEX(Opvarmningsmiddel!B:B,MATCH(INDIRECT($A$1&amp;"M"&amp;A768)*1,Opvarmningsmiddel!A:A,0)),"")</f>
        <v>Naturgas</v>
      </c>
      <c r="J768" s="1">
        <f t="shared" ca="1" si="150"/>
        <v>0</v>
      </c>
      <c r="K768" s="1" t="str">
        <f ca="1">IFERROR(INDEX(Relationstabel!$C$3:$K$10,MATCH(VALUE(INDIRECT($A$1&amp;"L"&amp;A768)),Relationstabel!$A$3:$A$10,0),MATCH(IFERROR(VALUE(INDIRECT($A$1&amp;"M"&amp;A768)),0),Relationstabel!$C$1:$K$1,0)),"Ingen varmeinstallationer")</f>
        <v>Naturgas</v>
      </c>
      <c r="L768" s="1" t="str">
        <f ca="1">INDEX(Anvendelseskode!B:B,MATCH($E768,Anvendelseskode!$A:$A,0))</f>
        <v>Fritliggende enfamilieshus (parcelhus)</v>
      </c>
      <c r="M768" s="1" t="str">
        <f ca="1">INDEX(Anvendelseskode!C:C,MATCH($E768,Anvendelseskode!$A:$A,0))</f>
        <v>Parcelhuse</v>
      </c>
      <c r="N768" s="1" t="str">
        <f ca="1">INDEX(Anvendelseskode!D:D,MATCH($E768,Anvendelseskode!$A:$A,0))</f>
        <v>Private husholdninger</v>
      </c>
      <c r="O768" s="1" t="str">
        <f ca="1">IFERROR(INDEX(SBi!$2:$2,MATCH(G768,SBi!$1:$1,1)),SBi!$K$2)</f>
        <v>1961-1972</v>
      </c>
      <c r="P768" s="1">
        <f ca="1">IFERROR(INDEX(SBi!$C$3:$K$28,MATCH(E768,SBi!$B$3:$B$28,0),MATCH(O768,SBi!$C$2:$K$2,0)),0)</f>
        <v>134.30000000000001</v>
      </c>
      <c r="Q768" s="19">
        <f t="shared" ca="1" si="151"/>
        <v>21.085100000000001</v>
      </c>
      <c r="R768" s="19" t="str">
        <f ca="1">IFERROR(INDEX(VpD!$2:$2,MATCH(G768,VpD!$1:$1,1)),VpD!$I$2)</f>
        <v>1961-1972</v>
      </c>
      <c r="S768" s="1">
        <f ca="1">IFERROR(INDEX(VpD!$C$3:$I$27,MATCH(E768,VpD!$B$3:$B$27,0),MATCH(R768,VpD!$C$2:$I$2,0)),0)</f>
        <v>143</v>
      </c>
      <c r="T768" s="19">
        <f t="shared" ca="1" si="152"/>
        <v>22.451000000000001</v>
      </c>
      <c r="U768" s="14" t="str">
        <f t="shared" ca="1" si="153"/>
        <v xml:space="preserve">713949.87 </v>
      </c>
      <c r="V768" s="14" t="str">
        <f t="shared" ca="1" si="154"/>
        <v>6169296.43</v>
      </c>
      <c r="W768" s="14" t="str">
        <f t="shared" ca="1" si="155"/>
        <v>POINT(713949.87 6169296.43)</v>
      </c>
      <c r="X768" s="14" t="str">
        <f>IFERROR(INDEX(BygningOmraade!B:B,MATCH(A768,BygningOmraade!A:A,0)),"")</f>
        <v/>
      </c>
    </row>
    <row r="769" spans="1:24" s="14" customFormat="1" x14ac:dyDescent="0.25">
      <c r="A769" s="14">
        <f t="shared" si="143"/>
        <v>769</v>
      </c>
      <c r="B769" s="14" t="str">
        <f t="shared" ca="1" si="144"/>
        <v>2911f1d6-1806-4ade-8782-f1d5d920d224</v>
      </c>
      <c r="C769" s="14" t="str">
        <f t="shared" ca="1" si="145"/>
        <v>0a3f507e-1c98-32b8-e044-0003ba298018</v>
      </c>
      <c r="D769" s="14">
        <f t="shared" ca="1" si="146"/>
        <v>995497</v>
      </c>
      <c r="E769" s="1">
        <f t="shared" ca="1" si="147"/>
        <v>320</v>
      </c>
      <c r="F769" s="1">
        <f t="shared" ca="1" si="148"/>
        <v>240</v>
      </c>
      <c r="G769" s="1">
        <f t="shared" ca="1" si="149"/>
        <v>1976</v>
      </c>
      <c r="H769" s="1" t="str">
        <f ca="1">IFERROR(INDEX(Varmeinstallation!B:B,MATCH(INDIRECT($A$1&amp;"L"&amp;A769)*1,Varmeinstallation!A:A,0)),"Ingen varmeinstallationer")</f>
        <v>Ingen varmeinstallationer</v>
      </c>
      <c r="I769" s="1" t="str">
        <f ca="1">IFERROR(INDEX(Opvarmningsmiddel!B:B,MATCH(INDIRECT($A$1&amp;"M"&amp;A769)*1,Opvarmningsmiddel!A:A,0)),"")</f>
        <v/>
      </c>
      <c r="J769" s="1">
        <f t="shared" ca="1" si="150"/>
        <v>0</v>
      </c>
      <c r="K769" s="1" t="str">
        <f ca="1">IFERROR(INDEX(Relationstabel!$C$3:$K$10,MATCH(VALUE(INDIRECT($A$1&amp;"L"&amp;A769)),Relationstabel!$A$3:$A$10,0),MATCH(IFERROR(VALUE(INDIRECT($A$1&amp;"M"&amp;A769)),0),Relationstabel!$C$1:$K$1,0)),"Ingen varmeinstallationer")</f>
        <v>Ingen varmeinstallation</v>
      </c>
      <c r="L769" s="1" t="str">
        <f ca="1">INDEX(Anvendelseskode!B:B,MATCH($E769,Anvendelseskode!$A:$A,0))</f>
        <v>Bygning til kontor, handel, lager herunder offentlig administration</v>
      </c>
      <c r="M769" s="1" t="str">
        <f ca="1">INDEX(Anvendelseskode!C:C,MATCH($E769,Anvendelseskode!$A:$A,0))</f>
        <v>Kontor, handel, lager, off. adm.</v>
      </c>
      <c r="N769" s="1" t="str">
        <f ca="1">INDEX(Anvendelseskode!D:D,MATCH($E769,Anvendelseskode!$A:$A,0))</f>
        <v>Handel og servicevirksomheder</v>
      </c>
      <c r="O769" s="1" t="str">
        <f ca="1">IFERROR(INDEX(SBi!$2:$2,MATCH(G769,SBi!$1:$1,1)),SBi!$K$2)</f>
        <v>1973-1978</v>
      </c>
      <c r="P769" s="1">
        <f ca="1">IFERROR(INDEX(SBi!$C$3:$K$28,MATCH(E769,SBi!$B$3:$B$28,0),MATCH(O769,SBi!$C$2:$K$2,0)),0)</f>
        <v>120</v>
      </c>
      <c r="Q769" s="19">
        <f t="shared" ca="1" si="151"/>
        <v>28.8</v>
      </c>
      <c r="R769" s="19" t="str">
        <f ca="1">IFERROR(INDEX(VpD!$2:$2,MATCH(G769,VpD!$1:$1,1)),VpD!$I$2)</f>
        <v>1973-1978</v>
      </c>
      <c r="S769" s="1">
        <f ca="1">IFERROR(INDEX(VpD!$C$3:$I$27,MATCH(E769,VpD!$B$3:$B$27,0),MATCH(R769,VpD!$C$2:$I$2,0)),0)</f>
        <v>105</v>
      </c>
      <c r="T769" s="19">
        <f t="shared" ca="1" si="152"/>
        <v>25.2</v>
      </c>
      <c r="U769" s="14" t="str">
        <f t="shared" ca="1" si="153"/>
        <v xml:space="preserve">711959.14 </v>
      </c>
      <c r="V769" s="14" t="str">
        <f t="shared" ca="1" si="154"/>
        <v>6169713.02</v>
      </c>
      <c r="W769" s="14" t="str">
        <f t="shared" ca="1" si="155"/>
        <v>POINT(711959.14 6169713.02)</v>
      </c>
      <c r="X769" s="14" t="str">
        <f>IFERROR(INDEX(BygningOmraade!B:B,MATCH(A769,BygningOmraade!A:A,0)),"")</f>
        <v/>
      </c>
    </row>
    <row r="770" spans="1:24" s="14" customFormat="1" x14ac:dyDescent="0.25">
      <c r="A770" s="14">
        <f t="shared" si="143"/>
        <v>770</v>
      </c>
      <c r="B770" s="14" t="str">
        <f t="shared" ca="1" si="144"/>
        <v>29223f21-970f-4087-9ff9-88dcf897e43a</v>
      </c>
      <c r="C770" s="14" t="str">
        <f t="shared" ca="1" si="145"/>
        <v>0a3f507e-243f-32b8-e044-0003ba298018</v>
      </c>
      <c r="D770" s="14">
        <f t="shared" ca="1" si="146"/>
        <v>995927</v>
      </c>
      <c r="E770" s="1">
        <f t="shared" ca="1" si="147"/>
        <v>140</v>
      </c>
      <c r="F770" s="1">
        <f t="shared" ca="1" si="148"/>
        <v>1578</v>
      </c>
      <c r="G770" s="1">
        <f t="shared" ca="1" si="149"/>
        <v>1966</v>
      </c>
      <c r="H770" s="1" t="str">
        <f ca="1">IFERROR(INDEX(Varmeinstallation!B:B,MATCH(INDIRECT($A$1&amp;"L"&amp;A770)*1,Varmeinstallation!A:A,0)),"Ingen varmeinstallationer")</f>
        <v>Fjernvarme/blokvarme (radiatorsystemer eller varmluftanlæg)</v>
      </c>
      <c r="I770" s="1" t="str">
        <f ca="1">IFERROR(INDEX(Opvarmningsmiddel!B:B,MATCH(INDIRECT($A$1&amp;"M"&amp;A770)*1,Opvarmningsmiddel!A:A,0)),"")</f>
        <v/>
      </c>
      <c r="J770" s="1">
        <f t="shared" ca="1" si="150"/>
        <v>0</v>
      </c>
      <c r="K770" s="1" t="str">
        <f ca="1">IFERROR(INDEX(Relationstabel!$C$3:$K$10,MATCH(VALUE(INDIRECT($A$1&amp;"L"&amp;A770)),Relationstabel!$A$3:$A$10,0),MATCH(IFERROR(VALUE(INDIRECT($A$1&amp;"M"&amp;A770)),0),Relationstabel!$C$1:$K$1,0)),"Ingen varmeinstallationer")</f>
        <v>Fjernvarme/ Blokvarme</v>
      </c>
      <c r="L770" s="1" t="str">
        <f ca="1">INDEX(Anvendelseskode!B:B,MATCH($E770,Anvendelseskode!$A:$A,0))</f>
        <v>Etageboligbebyggelse</v>
      </c>
      <c r="M770" s="1" t="str">
        <f ca="1">INDEX(Anvendelseskode!C:C,MATCH($E770,Anvendelseskode!$A:$A,0))</f>
        <v>Etageboligbebyggelse</v>
      </c>
      <c r="N770" s="1" t="str">
        <f ca="1">INDEX(Anvendelseskode!D:D,MATCH($E770,Anvendelseskode!$A:$A,0))</f>
        <v>Private husholdninger</v>
      </c>
      <c r="O770" s="1" t="str">
        <f ca="1">IFERROR(INDEX(SBi!$2:$2,MATCH(G770,SBi!$1:$1,1)),SBi!$K$2)</f>
        <v>1961-1972</v>
      </c>
      <c r="P770" s="1">
        <f ca="1">IFERROR(INDEX(SBi!$C$3:$K$28,MATCH(E770,SBi!$B$3:$B$28,0),MATCH(O770,SBi!$C$2:$K$2,0)),0)</f>
        <v>132.30000000000001</v>
      </c>
      <c r="Q770" s="19">
        <f t="shared" ca="1" si="151"/>
        <v>208.76940000000002</v>
      </c>
      <c r="R770" s="19" t="str">
        <f ca="1">IFERROR(INDEX(VpD!$2:$2,MATCH(G770,VpD!$1:$1,1)),VpD!$I$2)</f>
        <v>1961-1972</v>
      </c>
      <c r="S770" s="1">
        <f ca="1">IFERROR(INDEX(VpD!$C$3:$I$27,MATCH(E770,VpD!$B$3:$B$27,0),MATCH(R770,VpD!$C$2:$I$2,0)),0)</f>
        <v>126</v>
      </c>
      <c r="T770" s="19">
        <f t="shared" ca="1" si="152"/>
        <v>198.828</v>
      </c>
      <c r="U770" s="14" t="str">
        <f t="shared" ca="1" si="153"/>
        <v xml:space="preserve">713039.42 </v>
      </c>
      <c r="V770" s="14" t="str">
        <f t="shared" ca="1" si="154"/>
        <v>6169538.92</v>
      </c>
      <c r="W770" s="14" t="str">
        <f t="shared" ca="1" si="155"/>
        <v>POINT(713039.42 6169538.92)</v>
      </c>
      <c r="X770" s="14" t="str">
        <f>IFERROR(INDEX(BygningOmraade!B:B,MATCH(A770,BygningOmraade!A:A,0)),"")</f>
        <v/>
      </c>
    </row>
    <row r="771" spans="1:24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2936cf9e-0bd4-47c3-904d-9f3b3be7e554</v>
      </c>
      <c r="C771" s="14" t="str">
        <f t="shared" ref="C771:C834" ca="1" si="158">INDIRECT($A$1&amp;"C"&amp;A771)</f>
        <v>0a3f507e-1d16-32b8-e044-0003ba298018</v>
      </c>
      <c r="D771" s="14">
        <f t="shared" ref="D771:D834" ca="1" si="159">INDIRECT($A$1&amp;"D"&amp;A771)</f>
        <v>993727</v>
      </c>
      <c r="E771" s="1">
        <f t="shared" ref="E771:E834" ca="1" si="160">ROUNDDOWN(INDIRECT($A$1&amp;"E"&amp;A771),-1)</f>
        <v>120</v>
      </c>
      <c r="F771" s="1">
        <f t="shared" ref="F771:F834" ca="1" si="161">INDIRECT($A$1&amp;"G"&amp;A771)+INDIRECT($A$1&amp;"H"&amp;A771)+INDIRECT($A$1&amp;"I"&amp;A771)*0.5</f>
        <v>170</v>
      </c>
      <c r="G771" s="1">
        <f t="shared" ref="G771:G834" ca="1" si="162">MAX(INDIRECT($A$1&amp;"J"&amp;A771),INDIRECT($A$1&amp;"K"&amp;A771))</f>
        <v>1976</v>
      </c>
      <c r="H771" s="1" t="str">
        <f ca="1">IFERROR(INDEX(Varmeinstallation!B:B,MATCH(INDIRECT($A$1&amp;"L"&amp;A771)*1,Varmeinstallation!A:A,0)),"Ingen varmeinstallationer")</f>
        <v>Centralvarme fra eget anlæg, et-kammer fyr</v>
      </c>
      <c r="I771" s="1" t="str">
        <f ca="1">IFERROR(INDEX(Opvarmningsmiddel!B:B,MATCH(INDIRECT($A$1&amp;"M"&amp;A771)*1,Opvarmningsmiddel!A:A,0)),"")</f>
        <v>Naturgas</v>
      </c>
      <c r="J771" s="1">
        <f t="shared" ref="J771:J834" ca="1" si="163">VALUE(INDIRECT($A$1&amp;"N"&amp;A771))</f>
        <v>0</v>
      </c>
      <c r="K771" s="1" t="str">
        <f ca="1">IFERROR(INDEX(Relationstabel!$C$3:$K$10,MATCH(VALUE(INDIRECT($A$1&amp;"L"&amp;A771)),Relationstabel!$A$3:$A$10,0),MATCH(IFERROR(VALUE(INDIRECT($A$1&amp;"M"&amp;A771)),0),Relationstabel!$C$1:$K$1,0)),"Ingen varmeinstallationer")</f>
        <v>Naturgas</v>
      </c>
      <c r="L771" s="1" t="str">
        <f ca="1">INDEX(Anvendelseskode!B:B,MATCH($E771,Anvendelseskode!$A:$A,0))</f>
        <v>Fritliggende enfamilieshus (parcelhus)</v>
      </c>
      <c r="M771" s="1" t="str">
        <f ca="1">INDEX(Anvendelseskode!C:C,MATCH($E771,Anvendelseskode!$A:$A,0))</f>
        <v>Parcelhuse</v>
      </c>
      <c r="N771" s="1" t="str">
        <f ca="1">INDEX(Anvendelseskode!D:D,MATCH($E771,Anvendelseskode!$A:$A,0))</f>
        <v>Private husholdninger</v>
      </c>
      <c r="O771" s="1" t="str">
        <f ca="1">IFERROR(INDEX(SBi!$2:$2,MATCH(G771,SBi!$1:$1,1)),SBi!$K$2)</f>
        <v>1973-1978</v>
      </c>
      <c r="P771" s="1">
        <f ca="1">IFERROR(INDEX(SBi!$C$3:$K$28,MATCH(E771,SBi!$B$3:$B$28,0),MATCH(O771,SBi!$C$2:$K$2,0)),0)</f>
        <v>119.8</v>
      </c>
      <c r="Q771" s="19">
        <f t="shared" ref="Q771:Q834" ca="1" si="164">P771*F771/1000</f>
        <v>20.366</v>
      </c>
      <c r="R771" s="19" t="str">
        <f ca="1">IFERROR(INDEX(VpD!$2:$2,MATCH(G771,VpD!$1:$1,1)),VpD!$I$2)</f>
        <v>1973-1978</v>
      </c>
      <c r="S771" s="1">
        <f ca="1">IFERROR(INDEX(VpD!$C$3:$I$27,MATCH(E771,VpD!$B$3:$B$27,0),MATCH(R771,VpD!$C$2:$I$2,0)),0)</f>
        <v>117</v>
      </c>
      <c r="T771" s="19">
        <f t="shared" ref="T771:T834" ca="1" si="165">S771*F771/1000</f>
        <v>19.89</v>
      </c>
      <c r="U771" s="14" t="str">
        <f t="shared" ref="U771:U834" ca="1" si="166">IFERROR(SUBSTITUTE(LEFT(W771,FIND(" ",W771)),"POINT(",""),"")</f>
        <v xml:space="preserve">710862.37 </v>
      </c>
      <c r="V771" s="14" t="str">
        <f t="shared" ref="V771:V834" ca="1" si="167">IFERROR(SUBSTITUTE(RIGHT(W771,LEN(W771)-FIND(" ",W771)),")",""),"")</f>
        <v>6172070.41</v>
      </c>
      <c r="W771" s="14" t="str">
        <f t="shared" ref="W771:W834" ca="1" si="168">INDIRECT($A$1&amp;"o"&amp;A771)</f>
        <v>POINT(710862.37 6172070.41)</v>
      </c>
      <c r="X771" s="14" t="str">
        <f>IFERROR(INDEX(BygningOmraade!B:B,MATCH(A771,BygningOmraade!A:A,0)),"")</f>
        <v/>
      </c>
    </row>
    <row r="772" spans="1:24" s="14" customFormat="1" x14ac:dyDescent="0.25">
      <c r="A772" s="14">
        <f t="shared" si="156"/>
        <v>772</v>
      </c>
      <c r="B772" s="14" t="str">
        <f t="shared" ca="1" si="157"/>
        <v>293ce1f4-a6be-4465-9af5-e833ad3359ea</v>
      </c>
      <c r="C772" s="14" t="str">
        <f t="shared" ca="1" si="158"/>
        <v>0a3f507e-1b8e-32b8-e044-0003ba298018</v>
      </c>
      <c r="D772" s="14">
        <f t="shared" ca="1" si="159"/>
        <v>996302</v>
      </c>
      <c r="E772" s="1">
        <f t="shared" ca="1" si="160"/>
        <v>120</v>
      </c>
      <c r="F772" s="1">
        <f t="shared" ca="1" si="161"/>
        <v>135</v>
      </c>
      <c r="G772" s="1">
        <f t="shared" ca="1" si="162"/>
        <v>1976</v>
      </c>
      <c r="H772" s="1" t="str">
        <f ca="1">IFERROR(INDEX(Varmeinstallation!B:B,MATCH(INDIRECT($A$1&amp;"L"&amp;A772)*1,Varmeinstallation!A:A,0)),"Ingen varmeinstallationer")</f>
        <v>Centralvarme fra eget anlæg, et-kammer fyr</v>
      </c>
      <c r="I772" s="1" t="str">
        <f ca="1">IFERROR(INDEX(Opvarmningsmiddel!B:B,MATCH(INDIRECT($A$1&amp;"M"&amp;A772)*1,Opvarmningsmiddel!A:A,0)),"")</f>
        <v>Naturgas</v>
      </c>
      <c r="J772" s="1">
        <f t="shared" ca="1" si="163"/>
        <v>0</v>
      </c>
      <c r="K772" s="1" t="str">
        <f ca="1">IFERROR(INDEX(Relationstabel!$C$3:$K$10,MATCH(VALUE(INDIRECT($A$1&amp;"L"&amp;A772)),Relationstabel!$A$3:$A$10,0),MATCH(IFERROR(VALUE(INDIRECT($A$1&amp;"M"&amp;A772)),0),Relationstabel!$C$1:$K$1,0)),"Ingen varmeinstallationer")</f>
        <v>Naturgas</v>
      </c>
      <c r="L772" s="1" t="str">
        <f ca="1">INDEX(Anvendelseskode!B:B,MATCH($E772,Anvendelseskode!$A:$A,0))</f>
        <v>Fritliggende enfamilieshus (parcelhus)</v>
      </c>
      <c r="M772" s="1" t="str">
        <f ca="1">INDEX(Anvendelseskode!C:C,MATCH($E772,Anvendelseskode!$A:$A,0))</f>
        <v>Parcelhuse</v>
      </c>
      <c r="N772" s="1" t="str">
        <f ca="1">INDEX(Anvendelseskode!D:D,MATCH($E772,Anvendelseskode!$A:$A,0))</f>
        <v>Private husholdninger</v>
      </c>
      <c r="O772" s="1" t="str">
        <f ca="1">IFERROR(INDEX(SBi!$2:$2,MATCH(G772,SBi!$1:$1,1)),SBi!$K$2)</f>
        <v>1973-1978</v>
      </c>
      <c r="P772" s="1">
        <f ca="1">IFERROR(INDEX(SBi!$C$3:$K$28,MATCH(E772,SBi!$B$3:$B$28,0),MATCH(O772,SBi!$C$2:$K$2,0)),0)</f>
        <v>119.8</v>
      </c>
      <c r="Q772" s="19">
        <f t="shared" ca="1" si="164"/>
        <v>16.172999999999998</v>
      </c>
      <c r="R772" s="19" t="str">
        <f ca="1">IFERROR(INDEX(VpD!$2:$2,MATCH(G772,VpD!$1:$1,1)),VpD!$I$2)</f>
        <v>1973-1978</v>
      </c>
      <c r="S772" s="1">
        <f ca="1">IFERROR(INDEX(VpD!$C$3:$I$27,MATCH(E772,VpD!$B$3:$B$27,0),MATCH(R772,VpD!$C$2:$I$2,0)),0)</f>
        <v>117</v>
      </c>
      <c r="T772" s="19">
        <f t="shared" ca="1" si="165"/>
        <v>15.795</v>
      </c>
      <c r="U772" s="14" t="str">
        <f t="shared" ca="1" si="166"/>
        <v xml:space="preserve">712966.68 </v>
      </c>
      <c r="V772" s="14" t="str">
        <f t="shared" ca="1" si="167"/>
        <v>6168947.85</v>
      </c>
      <c r="W772" s="14" t="str">
        <f t="shared" ca="1" si="168"/>
        <v>POINT(712966.68 6168947.85)</v>
      </c>
      <c r="X772" s="14" t="str">
        <f>IFERROR(INDEX(BygningOmraade!B:B,MATCH(A772,BygningOmraade!A:A,0)),"")</f>
        <v/>
      </c>
    </row>
    <row r="773" spans="1:24" s="14" customFormat="1" x14ac:dyDescent="0.25">
      <c r="A773" s="14">
        <f t="shared" si="156"/>
        <v>773</v>
      </c>
      <c r="B773" s="14" t="str">
        <f t="shared" ca="1" si="157"/>
        <v>293dd752-d312-4036-b15b-745d8b48dcc2</v>
      </c>
      <c r="C773" s="14" t="str">
        <f t="shared" ca="1" si="158"/>
        <v>53ba2f34-5fd4-2505-e044-0003ba298018</v>
      </c>
      <c r="D773" s="14">
        <f t="shared" ca="1" si="159"/>
        <v>2702955</v>
      </c>
      <c r="E773" s="1">
        <f t="shared" ca="1" si="160"/>
        <v>130</v>
      </c>
      <c r="F773" s="1">
        <f t="shared" ca="1" si="161"/>
        <v>86</v>
      </c>
      <c r="G773" s="1">
        <f t="shared" ca="1" si="162"/>
        <v>2008</v>
      </c>
      <c r="H773" s="1" t="str">
        <f ca="1">IFERROR(INDEX(Varmeinstallation!B:B,MATCH(INDIRECT($A$1&amp;"L"&amp;A773)*1,Varmeinstallation!A:A,0)),"Ingen varmeinstallationer")</f>
        <v>Centralvarme fra eget anlæg, et-kammer fyr</v>
      </c>
      <c r="I773" s="1" t="str">
        <f ca="1">IFERROR(INDEX(Opvarmningsmiddel!B:B,MATCH(INDIRECT($A$1&amp;"M"&amp;A773)*1,Opvarmningsmiddel!A:A,0)),"")</f>
        <v>Naturgas</v>
      </c>
      <c r="J773" s="1">
        <f t="shared" ca="1" si="163"/>
        <v>90</v>
      </c>
      <c r="K773" s="1" t="str">
        <f ca="1">IFERROR(INDEX(Relationstabel!$C$3:$K$10,MATCH(VALUE(INDIRECT($A$1&amp;"L"&amp;A773)),Relationstabel!$A$3:$A$10,0),MATCH(IFERROR(VALUE(INDIRECT($A$1&amp;"M"&amp;A773)),0),Relationstabel!$C$1:$K$1,0)),"Ingen varmeinstallationer")</f>
        <v>Naturgas</v>
      </c>
      <c r="L773" s="1" t="str">
        <f ca="1">INDEX(Anvendelseskode!B:B,MATCH($E773,Anvendelseskode!$A:$A,0))</f>
        <v>Række-, kæde-, dobbelthus (lodret adskillelse mellem enhederne)</v>
      </c>
      <c r="M773" s="1" t="str">
        <f ca="1">INDEX(Anvendelseskode!C:C,MATCH($E773,Anvendelseskode!$A:$A,0))</f>
        <v>Række-, kæde og dobbelthuse</v>
      </c>
      <c r="N773" s="1" t="str">
        <f ca="1">INDEX(Anvendelseskode!D:D,MATCH($E773,Anvendelseskode!$A:$A,0))</f>
        <v>Private husholdninger</v>
      </c>
      <c r="O773" s="1" t="str">
        <f ca="1">IFERROR(INDEX(SBi!$2:$2,MATCH(G773,SBi!$1:$1,1)),SBi!$K$2)</f>
        <v>Efter 2006</v>
      </c>
      <c r="P773" s="1">
        <f ca="1">IFERROR(INDEX(SBi!$C$3:$K$28,MATCH(E773,SBi!$B$3:$B$28,0),MATCH(O773,SBi!$C$2:$K$2,0)),0)</f>
        <v>66.400000000000006</v>
      </c>
      <c r="Q773" s="19">
        <f t="shared" ca="1" si="164"/>
        <v>5.7104000000000008</v>
      </c>
      <c r="R773" s="19" t="str">
        <f ca="1">IFERROR(INDEX(VpD!$2:$2,MATCH(G773,VpD!$1:$1,1)),VpD!$I$2)</f>
        <v>&gt;1998</v>
      </c>
      <c r="S773" s="1">
        <f ca="1">IFERROR(INDEX(VpD!$C$3:$I$27,MATCH(E773,VpD!$B$3:$B$27,0),MATCH(R773,VpD!$C$2:$I$2,0)),0)</f>
        <v>65</v>
      </c>
      <c r="T773" s="19">
        <f t="shared" ca="1" si="165"/>
        <v>5.59</v>
      </c>
      <c r="U773" s="14" t="str">
        <f t="shared" ca="1" si="166"/>
        <v xml:space="preserve">712683.59 </v>
      </c>
      <c r="V773" s="14" t="str">
        <f t="shared" ca="1" si="167"/>
        <v>6168812.35</v>
      </c>
      <c r="W773" s="14" t="str">
        <f t="shared" ca="1" si="168"/>
        <v>POINT(712683.59 6168812.35)</v>
      </c>
      <c r="X773" s="14" t="str">
        <f>IFERROR(INDEX(BygningOmraade!B:B,MATCH(A773,BygningOmraade!A:A,0)),"")</f>
        <v/>
      </c>
    </row>
    <row r="774" spans="1:24" s="14" customFormat="1" x14ac:dyDescent="0.25">
      <c r="A774" s="14">
        <f t="shared" si="156"/>
        <v>774</v>
      </c>
      <c r="B774" s="14" t="str">
        <f t="shared" ca="1" si="157"/>
        <v>294c4430-6079-4ed8-80fc-e781a6136215</v>
      </c>
      <c r="C774" s="14" t="str">
        <f t="shared" ca="1" si="158"/>
        <v>0a3f507e-1f54-32b8-e044-0003ba298018</v>
      </c>
      <c r="D774" s="14">
        <f t="shared" ca="1" si="159"/>
        <v>994336</v>
      </c>
      <c r="E774" s="1">
        <f t="shared" ca="1" si="160"/>
        <v>120</v>
      </c>
      <c r="F774" s="1">
        <f t="shared" ca="1" si="161"/>
        <v>141</v>
      </c>
      <c r="G774" s="1">
        <f t="shared" ca="1" si="162"/>
        <v>1967</v>
      </c>
      <c r="H774" s="1" t="str">
        <f ca="1">IFERROR(INDEX(Varmeinstallation!B:B,MATCH(INDIRECT($A$1&amp;"L"&amp;A774)*1,Varmeinstallation!A:A,0)),"Ingen varmeinstallationer")</f>
        <v>Fjernvarme/blokvarme (radiatorsystemer eller varmluftanlæg)</v>
      </c>
      <c r="I774" s="1" t="str">
        <f ca="1">IFERROR(INDEX(Opvarmningsmiddel!B:B,MATCH(INDIRECT($A$1&amp;"M"&amp;A774)*1,Opvarmningsmiddel!A:A,0)),"")</f>
        <v/>
      </c>
      <c r="J774" s="1">
        <f t="shared" ca="1" si="163"/>
        <v>0</v>
      </c>
      <c r="K774" s="1" t="str">
        <f ca="1">IFERROR(INDEX(Relationstabel!$C$3:$K$10,MATCH(VALUE(INDIRECT($A$1&amp;"L"&amp;A774)),Relationstabel!$A$3:$A$10,0),MATCH(IFERROR(VALUE(INDIRECT($A$1&amp;"M"&amp;A774)),0),Relationstabel!$C$1:$K$1,0)),"Ingen varmeinstallationer")</f>
        <v>Fjernvarme/ Blokvarme</v>
      </c>
      <c r="L774" s="1" t="str">
        <f ca="1">INDEX(Anvendelseskode!B:B,MATCH($E774,Anvendelseskode!$A:$A,0))</f>
        <v>Fritliggende enfamilieshus (parcelhus)</v>
      </c>
      <c r="M774" s="1" t="str">
        <f ca="1">INDEX(Anvendelseskode!C:C,MATCH($E774,Anvendelseskode!$A:$A,0))</f>
        <v>Parcelhuse</v>
      </c>
      <c r="N774" s="1" t="str">
        <f ca="1">INDEX(Anvendelseskode!D:D,MATCH($E774,Anvendelseskode!$A:$A,0))</f>
        <v>Private husholdninger</v>
      </c>
      <c r="O774" s="1" t="str">
        <f ca="1">IFERROR(INDEX(SBi!$2:$2,MATCH(G774,SBi!$1:$1,1)),SBi!$K$2)</f>
        <v>1961-1972</v>
      </c>
      <c r="P774" s="1">
        <f ca="1">IFERROR(INDEX(SBi!$C$3:$K$28,MATCH(E774,SBi!$B$3:$B$28,0),MATCH(O774,SBi!$C$2:$K$2,0)),0)</f>
        <v>134.30000000000001</v>
      </c>
      <c r="Q774" s="19">
        <f t="shared" ca="1" si="164"/>
        <v>18.936300000000003</v>
      </c>
      <c r="R774" s="19" t="str">
        <f ca="1">IFERROR(INDEX(VpD!$2:$2,MATCH(G774,VpD!$1:$1,1)),VpD!$I$2)</f>
        <v>1961-1972</v>
      </c>
      <c r="S774" s="1">
        <f ca="1">IFERROR(INDEX(VpD!$C$3:$I$27,MATCH(E774,VpD!$B$3:$B$27,0),MATCH(R774,VpD!$C$2:$I$2,0)),0)</f>
        <v>143</v>
      </c>
      <c r="T774" s="19">
        <f t="shared" ca="1" si="165"/>
        <v>20.163</v>
      </c>
      <c r="U774" s="14" t="str">
        <f t="shared" ca="1" si="166"/>
        <v xml:space="preserve">711267.34 </v>
      </c>
      <c r="V774" s="14" t="str">
        <f t="shared" ca="1" si="167"/>
        <v>6171717.42</v>
      </c>
      <c r="W774" s="14" t="str">
        <f t="shared" ca="1" si="168"/>
        <v>POINT(711267.34 6171717.42)</v>
      </c>
      <c r="X774" s="14" t="str">
        <f>IFERROR(INDEX(BygningOmraade!B:B,MATCH(A774,BygningOmraade!A:A,0)),"")</f>
        <v/>
      </c>
    </row>
    <row r="775" spans="1:24" s="14" customFormat="1" x14ac:dyDescent="0.25">
      <c r="A775" s="14">
        <f t="shared" si="156"/>
        <v>775</v>
      </c>
      <c r="B775" s="14" t="str">
        <f t="shared" ca="1" si="157"/>
        <v>2951690d-0238-475d-ac18-f42711749363</v>
      </c>
      <c r="C775" s="14" t="str">
        <f t="shared" ca="1" si="158"/>
        <v>0a3f507e-1838-32b8-e044-0003ba298018</v>
      </c>
      <c r="D775" s="14">
        <f t="shared" ca="1" si="159"/>
        <v>996407</v>
      </c>
      <c r="E775" s="1">
        <f t="shared" ca="1" si="160"/>
        <v>130</v>
      </c>
      <c r="F775" s="1">
        <f t="shared" ca="1" si="161"/>
        <v>112</v>
      </c>
      <c r="G775" s="1">
        <f t="shared" ca="1" si="162"/>
        <v>1978</v>
      </c>
      <c r="H775" s="1" t="str">
        <f ca="1">IFERROR(INDEX(Varmeinstallation!B:B,MATCH(INDIRECT($A$1&amp;"L"&amp;A775)*1,Varmeinstallation!A:A,0)),"Ingen varmeinstallationer")</f>
        <v>Fjernvarme/blokvarme (radiatorsystemer eller varmluftanlæg)</v>
      </c>
      <c r="I775" s="1" t="str">
        <f ca="1">IFERROR(INDEX(Opvarmningsmiddel!B:B,MATCH(INDIRECT($A$1&amp;"M"&amp;A775)*1,Opvarmningsmiddel!A:A,0)),"")</f>
        <v/>
      </c>
      <c r="J775" s="1">
        <f t="shared" ca="1" si="163"/>
        <v>0</v>
      </c>
      <c r="K775" s="1" t="str">
        <f ca="1">IFERROR(INDEX(Relationstabel!$C$3:$K$10,MATCH(VALUE(INDIRECT($A$1&amp;"L"&amp;A775)),Relationstabel!$A$3:$A$10,0),MATCH(IFERROR(VALUE(INDIRECT($A$1&amp;"M"&amp;A775)),0),Relationstabel!$C$1:$K$1,0)),"Ingen varmeinstallationer")</f>
        <v>Fjernvarme/ Blokvarme</v>
      </c>
      <c r="L775" s="1" t="str">
        <f ca="1">INDEX(Anvendelseskode!B:B,MATCH($E775,Anvendelseskode!$A:$A,0))</f>
        <v>Række-, kæde-, dobbelthus (lodret adskillelse mellem enhederne)</v>
      </c>
      <c r="M775" s="1" t="str">
        <f ca="1">INDEX(Anvendelseskode!C:C,MATCH($E775,Anvendelseskode!$A:$A,0))</f>
        <v>Række-, kæde og dobbelthuse</v>
      </c>
      <c r="N775" s="1" t="str">
        <f ca="1">INDEX(Anvendelseskode!D:D,MATCH($E775,Anvendelseskode!$A:$A,0))</f>
        <v>Private husholdninger</v>
      </c>
      <c r="O775" s="1" t="str">
        <f ca="1">IFERROR(INDEX(SBi!$2:$2,MATCH(G775,SBi!$1:$1,1)),SBi!$K$2)</f>
        <v>1973-1978</v>
      </c>
      <c r="P775" s="1">
        <f ca="1">IFERROR(INDEX(SBi!$C$3:$K$28,MATCH(E775,SBi!$B$3:$B$28,0),MATCH(O775,SBi!$C$2:$K$2,0)),0)</f>
        <v>112.6</v>
      </c>
      <c r="Q775" s="19">
        <f t="shared" ca="1" si="164"/>
        <v>12.611199999999998</v>
      </c>
      <c r="R775" s="19" t="str">
        <f ca="1">IFERROR(INDEX(VpD!$2:$2,MATCH(G775,VpD!$1:$1,1)),VpD!$I$2)</f>
        <v>1973-1978</v>
      </c>
      <c r="S775" s="1">
        <f ca="1">IFERROR(INDEX(VpD!$C$3:$I$27,MATCH(E775,VpD!$B$3:$B$27,0),MATCH(R775,VpD!$C$2:$I$2,0)),0)</f>
        <v>98</v>
      </c>
      <c r="T775" s="19">
        <f t="shared" ca="1" si="165"/>
        <v>10.976000000000001</v>
      </c>
      <c r="U775" s="14" t="str">
        <f t="shared" ca="1" si="166"/>
        <v xml:space="preserve">713380.76 </v>
      </c>
      <c r="V775" s="14" t="str">
        <f t="shared" ca="1" si="167"/>
        <v>6169686.78</v>
      </c>
      <c r="W775" s="14" t="str">
        <f t="shared" ca="1" si="168"/>
        <v>POINT(713380.76 6169686.78)</v>
      </c>
      <c r="X775" s="14" t="str">
        <f>IFERROR(INDEX(BygningOmraade!B:B,MATCH(A775,BygningOmraade!A:A,0)),"")</f>
        <v/>
      </c>
    </row>
    <row r="776" spans="1:24" s="14" customFormat="1" x14ac:dyDescent="0.25">
      <c r="A776" s="14">
        <f t="shared" si="156"/>
        <v>776</v>
      </c>
      <c r="B776" s="14" t="str">
        <f t="shared" ca="1" si="157"/>
        <v>296deee0-94ae-407d-99c4-97b50b7b9af1</v>
      </c>
      <c r="C776" s="14" t="str">
        <f t="shared" ca="1" si="158"/>
        <v>0a3f507e-1e0b-32b8-e044-0003ba298018</v>
      </c>
      <c r="D776" s="14">
        <f t="shared" ca="1" si="159"/>
        <v>995797</v>
      </c>
      <c r="E776" s="1">
        <f t="shared" ca="1" si="160"/>
        <v>120</v>
      </c>
      <c r="F776" s="1">
        <f t="shared" ca="1" si="161"/>
        <v>94</v>
      </c>
      <c r="G776" s="1">
        <f t="shared" ca="1" si="162"/>
        <v>1984</v>
      </c>
      <c r="H776" s="1" t="str">
        <f ca="1">IFERROR(INDEX(Varmeinstallation!B:B,MATCH(INDIRECT($A$1&amp;"L"&amp;A776)*1,Varmeinstallation!A:A,0)),"Ingen varmeinstallationer")</f>
        <v>Elovne, elpaneler</v>
      </c>
      <c r="I776" s="1" t="str">
        <f ca="1">IFERROR(INDEX(Opvarmningsmiddel!B:B,MATCH(INDIRECT($A$1&amp;"M"&amp;A776)*1,Opvarmningsmiddel!A:A,0)),"")</f>
        <v>Elektricitet</v>
      </c>
      <c r="J776" s="1">
        <f t="shared" ca="1" si="163"/>
        <v>0</v>
      </c>
      <c r="K776" s="1" t="str">
        <f ca="1">IFERROR(INDEX(Relationstabel!$C$3:$K$10,MATCH(VALUE(INDIRECT($A$1&amp;"L"&amp;A776)),Relationstabel!$A$3:$A$10,0),MATCH(IFERROR(VALUE(INDIRECT($A$1&amp;"M"&amp;A776)),0),Relationstabel!$C$1:$K$1,0)),"Ingen varmeinstallationer")</f>
        <v>Elvarme</v>
      </c>
      <c r="L776" s="1" t="str">
        <f ca="1">INDEX(Anvendelseskode!B:B,MATCH($E776,Anvendelseskode!$A:$A,0))</f>
        <v>Fritliggende enfamilieshus (parcelhus)</v>
      </c>
      <c r="M776" s="1" t="str">
        <f ca="1">INDEX(Anvendelseskode!C:C,MATCH($E776,Anvendelseskode!$A:$A,0))</f>
        <v>Parcelhuse</v>
      </c>
      <c r="N776" s="1" t="str">
        <f ca="1">INDEX(Anvendelseskode!D:D,MATCH($E776,Anvendelseskode!$A:$A,0))</f>
        <v>Private husholdninger</v>
      </c>
      <c r="O776" s="1" t="str">
        <f ca="1">IFERROR(INDEX(SBi!$2:$2,MATCH(G776,SBi!$1:$1,1)),SBi!$K$2)</f>
        <v>1979-1998</v>
      </c>
      <c r="P776" s="1">
        <f ca="1">IFERROR(INDEX(SBi!$C$3:$K$28,MATCH(E776,SBi!$B$3:$B$28,0),MATCH(O776,SBi!$C$2:$K$2,0)),0)</f>
        <v>105.4</v>
      </c>
      <c r="Q776" s="19">
        <f t="shared" ca="1" si="164"/>
        <v>9.9076000000000004</v>
      </c>
      <c r="R776" s="19" t="str">
        <f ca="1">IFERROR(INDEX(VpD!$2:$2,MATCH(G776,VpD!$1:$1,1)),VpD!$I$2)</f>
        <v>1979-1998</v>
      </c>
      <c r="S776" s="1">
        <f ca="1">IFERROR(INDEX(VpD!$C$3:$I$27,MATCH(E776,VpD!$B$3:$B$27,0),MATCH(R776,VpD!$C$2:$I$2,0)),0)</f>
        <v>90</v>
      </c>
      <c r="T776" s="19">
        <f t="shared" ca="1" si="165"/>
        <v>8.4600000000000009</v>
      </c>
      <c r="U776" s="14" t="str">
        <f t="shared" ca="1" si="166"/>
        <v xml:space="preserve">712136.61 </v>
      </c>
      <c r="V776" s="14" t="str">
        <f t="shared" ca="1" si="167"/>
        <v>6169242.84</v>
      </c>
      <c r="W776" s="14" t="str">
        <f t="shared" ca="1" si="168"/>
        <v>POINT(712136.61 6169242.84)</v>
      </c>
      <c r="X776" s="14" t="str">
        <f>IFERROR(INDEX(BygningOmraade!B:B,MATCH(A776,BygningOmraade!A:A,0)),"")</f>
        <v/>
      </c>
    </row>
    <row r="777" spans="1:24" s="14" customFormat="1" x14ac:dyDescent="0.25">
      <c r="A777" s="14">
        <f t="shared" si="156"/>
        <v>777</v>
      </c>
      <c r="B777" s="14" t="str">
        <f t="shared" ca="1" si="157"/>
        <v>297fc50a-275d-47c9-833d-d53de067e626</v>
      </c>
      <c r="C777" s="14" t="str">
        <f t="shared" ca="1" si="158"/>
        <v>0a3f507e-164c-32b8-e044-0003ba298018</v>
      </c>
      <c r="D777" s="14">
        <f t="shared" ca="1" si="159"/>
        <v>997673</v>
      </c>
      <c r="E777" s="1">
        <f t="shared" ca="1" si="160"/>
        <v>130</v>
      </c>
      <c r="F777" s="1">
        <f t="shared" ca="1" si="161"/>
        <v>124</v>
      </c>
      <c r="G777" s="1">
        <f t="shared" ca="1" si="162"/>
        <v>1979</v>
      </c>
      <c r="H777" s="1" t="str">
        <f ca="1">IFERROR(INDEX(Varmeinstallation!B:B,MATCH(INDIRECT($A$1&amp;"L"&amp;A777)*1,Varmeinstallation!A:A,0)),"Ingen varmeinstallationer")</f>
        <v>Centralvarme fra eget anlæg, et-kammer fyr</v>
      </c>
      <c r="I777" s="1" t="str">
        <f ca="1">IFERROR(INDEX(Opvarmningsmiddel!B:B,MATCH(INDIRECT($A$1&amp;"M"&amp;A777)*1,Opvarmningsmiddel!A:A,0)),"")</f>
        <v>Naturgas</v>
      </c>
      <c r="J777" s="1">
        <f t="shared" ca="1" si="163"/>
        <v>0</v>
      </c>
      <c r="K777" s="1" t="str">
        <f ca="1">IFERROR(INDEX(Relationstabel!$C$3:$K$10,MATCH(VALUE(INDIRECT($A$1&amp;"L"&amp;A777)),Relationstabel!$A$3:$A$10,0),MATCH(IFERROR(VALUE(INDIRECT($A$1&amp;"M"&amp;A777)),0),Relationstabel!$C$1:$K$1,0)),"Ingen varmeinstallationer")</f>
        <v>Naturgas</v>
      </c>
      <c r="L777" s="1" t="str">
        <f ca="1">INDEX(Anvendelseskode!B:B,MATCH($E777,Anvendelseskode!$A:$A,0))</f>
        <v>Række-, kæde-, dobbelthus (lodret adskillelse mellem enhederne)</v>
      </c>
      <c r="M777" s="1" t="str">
        <f ca="1">INDEX(Anvendelseskode!C:C,MATCH($E777,Anvendelseskode!$A:$A,0))</f>
        <v>Række-, kæde og dobbelthuse</v>
      </c>
      <c r="N777" s="1" t="str">
        <f ca="1">INDEX(Anvendelseskode!D:D,MATCH($E777,Anvendelseskode!$A:$A,0))</f>
        <v>Private husholdninger</v>
      </c>
      <c r="O777" s="1" t="str">
        <f ca="1">IFERROR(INDEX(SBi!$2:$2,MATCH(G777,SBi!$1:$1,1)),SBi!$K$2)</f>
        <v>1979-1998</v>
      </c>
      <c r="P777" s="1">
        <f ca="1">IFERROR(INDEX(SBi!$C$3:$K$28,MATCH(E777,SBi!$B$3:$B$28,0),MATCH(O777,SBi!$C$2:$K$2,0)),0)</f>
        <v>96.8</v>
      </c>
      <c r="Q777" s="19">
        <f t="shared" ca="1" si="164"/>
        <v>12.0032</v>
      </c>
      <c r="R777" s="19" t="str">
        <f ca="1">IFERROR(INDEX(VpD!$2:$2,MATCH(G777,VpD!$1:$1,1)),VpD!$I$2)</f>
        <v>1979-1998</v>
      </c>
      <c r="S777" s="1">
        <f ca="1">IFERROR(INDEX(VpD!$C$3:$I$27,MATCH(E777,VpD!$B$3:$B$27,0),MATCH(R777,VpD!$C$2:$I$2,0)),0)</f>
        <v>74</v>
      </c>
      <c r="T777" s="19">
        <f t="shared" ca="1" si="165"/>
        <v>9.1760000000000002</v>
      </c>
      <c r="U777" s="14" t="str">
        <f t="shared" ca="1" si="166"/>
        <v xml:space="preserve">714164.11 </v>
      </c>
      <c r="V777" s="14" t="str">
        <f t="shared" ca="1" si="167"/>
        <v>6168757.03</v>
      </c>
      <c r="W777" s="14" t="str">
        <f t="shared" ca="1" si="168"/>
        <v>POINT(714164.11 6168757.03)</v>
      </c>
      <c r="X777" s="14" t="str">
        <f>IFERROR(INDEX(BygningOmraade!B:B,MATCH(A777,BygningOmraade!A:A,0)),"")</f>
        <v/>
      </c>
    </row>
    <row r="778" spans="1:24" s="14" customFormat="1" x14ac:dyDescent="0.25">
      <c r="A778" s="14">
        <f t="shared" si="156"/>
        <v>778</v>
      </c>
      <c r="B778" s="14" t="str">
        <f t="shared" ca="1" si="157"/>
        <v>2984c5c4-bb22-4036-9eb7-bb23fbad0f19</v>
      </c>
      <c r="C778" s="14" t="str">
        <f t="shared" ca="1" si="158"/>
        <v>3cae7253-095d-0f90-e044-0003ba298018</v>
      </c>
      <c r="D778" s="14">
        <f t="shared" ca="1" si="159"/>
        <v>2685036</v>
      </c>
      <c r="E778" s="1">
        <f t="shared" ca="1" si="160"/>
        <v>130</v>
      </c>
      <c r="F778" s="1">
        <f t="shared" ca="1" si="161"/>
        <v>119</v>
      </c>
      <c r="G778" s="1">
        <f t="shared" ca="1" si="162"/>
        <v>2008</v>
      </c>
      <c r="H778" s="1" t="str">
        <f ca="1">IFERROR(INDEX(Varmeinstallation!B:B,MATCH(INDIRECT($A$1&amp;"L"&amp;A778)*1,Varmeinstallation!A:A,0)),"Ingen varmeinstallationer")</f>
        <v>Fjernvarme/blokvarme (radiatorsystemer eller varmluftanlæg)</v>
      </c>
      <c r="I778" s="1" t="str">
        <f ca="1">IFERROR(INDEX(Opvarmningsmiddel!B:B,MATCH(INDIRECT($A$1&amp;"M"&amp;A778)*1,Opvarmningsmiddel!A:A,0)),"")</f>
        <v/>
      </c>
      <c r="J778" s="1">
        <f t="shared" ca="1" si="163"/>
        <v>90</v>
      </c>
      <c r="K778" s="1" t="str">
        <f ca="1">IFERROR(INDEX(Relationstabel!$C$3:$K$10,MATCH(VALUE(INDIRECT($A$1&amp;"L"&amp;A778)),Relationstabel!$A$3:$A$10,0),MATCH(IFERROR(VALUE(INDIRECT($A$1&amp;"M"&amp;A778)),0),Relationstabel!$C$1:$K$1,0)),"Ingen varmeinstallationer")</f>
        <v>Fjernvarme/ Blokvarme</v>
      </c>
      <c r="L778" s="1" t="str">
        <f ca="1">INDEX(Anvendelseskode!B:B,MATCH($E778,Anvendelseskode!$A:$A,0))</f>
        <v>Række-, kæde-, dobbelthus (lodret adskillelse mellem enhederne)</v>
      </c>
      <c r="M778" s="1" t="str">
        <f ca="1">INDEX(Anvendelseskode!C:C,MATCH($E778,Anvendelseskode!$A:$A,0))</f>
        <v>Række-, kæde og dobbelthuse</v>
      </c>
      <c r="N778" s="1" t="str">
        <f ca="1">INDEX(Anvendelseskode!D:D,MATCH($E778,Anvendelseskode!$A:$A,0))</f>
        <v>Private husholdninger</v>
      </c>
      <c r="O778" s="1" t="str">
        <f ca="1">IFERROR(INDEX(SBi!$2:$2,MATCH(G778,SBi!$1:$1,1)),SBi!$K$2)</f>
        <v>Efter 2006</v>
      </c>
      <c r="P778" s="1">
        <f ca="1">IFERROR(INDEX(SBi!$C$3:$K$28,MATCH(E778,SBi!$B$3:$B$28,0),MATCH(O778,SBi!$C$2:$K$2,0)),0)</f>
        <v>66.400000000000006</v>
      </c>
      <c r="Q778" s="19">
        <f t="shared" ca="1" si="164"/>
        <v>7.9016000000000002</v>
      </c>
      <c r="R778" s="19" t="str">
        <f ca="1">IFERROR(INDEX(VpD!$2:$2,MATCH(G778,VpD!$1:$1,1)),VpD!$I$2)</f>
        <v>&gt;1998</v>
      </c>
      <c r="S778" s="1">
        <f ca="1">IFERROR(INDEX(VpD!$C$3:$I$27,MATCH(E778,VpD!$B$3:$B$27,0),MATCH(R778,VpD!$C$2:$I$2,0)),0)</f>
        <v>65</v>
      </c>
      <c r="T778" s="19">
        <f t="shared" ca="1" si="165"/>
        <v>7.7350000000000003</v>
      </c>
      <c r="U778" s="14" t="str">
        <f t="shared" ca="1" si="166"/>
        <v xml:space="preserve">711748 </v>
      </c>
      <c r="V778" s="14" t="str">
        <f t="shared" ca="1" si="167"/>
        <v>6172687.98</v>
      </c>
      <c r="W778" s="14" t="str">
        <f t="shared" ca="1" si="168"/>
        <v>POINT(711748 6172687.98)</v>
      </c>
      <c r="X778" s="14" t="str">
        <f>IFERROR(INDEX(BygningOmraade!B:B,MATCH(A778,BygningOmraade!A:A,0)),"")</f>
        <v/>
      </c>
    </row>
    <row r="779" spans="1:24" s="14" customFormat="1" x14ac:dyDescent="0.25">
      <c r="A779" s="14">
        <f t="shared" si="156"/>
        <v>779</v>
      </c>
      <c r="B779" s="14" t="str">
        <f t="shared" ca="1" si="157"/>
        <v>2991f73d-ef65-49e9-9047-7be2abb11858</v>
      </c>
      <c r="C779" s="14" t="str">
        <f t="shared" ca="1" si="158"/>
        <v>0a3f507e-23b0-32b8-e044-0003ba298018</v>
      </c>
      <c r="D779" s="14">
        <f t="shared" ca="1" si="159"/>
        <v>996986</v>
      </c>
      <c r="E779" s="1">
        <f t="shared" ca="1" si="160"/>
        <v>120</v>
      </c>
      <c r="F779" s="1">
        <f t="shared" ca="1" si="161"/>
        <v>92</v>
      </c>
      <c r="G779" s="1">
        <f t="shared" ca="1" si="162"/>
        <v>1979</v>
      </c>
      <c r="H779" s="1" t="str">
        <f ca="1">IFERROR(INDEX(Varmeinstallation!B:B,MATCH(INDIRECT($A$1&amp;"L"&amp;A779)*1,Varmeinstallation!A:A,0)),"Ingen varmeinstallationer")</f>
        <v>Centralvarme fra eget anlæg, et-kammer fyr</v>
      </c>
      <c r="I779" s="1" t="str">
        <f ca="1">IFERROR(INDEX(Opvarmningsmiddel!B:B,MATCH(INDIRECT($A$1&amp;"M"&amp;A779)*1,Opvarmningsmiddel!A:A,0)),"")</f>
        <v>Naturgas</v>
      </c>
      <c r="J779" s="1">
        <f t="shared" ca="1" si="163"/>
        <v>0</v>
      </c>
      <c r="K779" s="1" t="str">
        <f ca="1">IFERROR(INDEX(Relationstabel!$C$3:$K$10,MATCH(VALUE(INDIRECT($A$1&amp;"L"&amp;A779)),Relationstabel!$A$3:$A$10,0),MATCH(IFERROR(VALUE(INDIRECT($A$1&amp;"M"&amp;A779)),0),Relationstabel!$C$1:$K$1,0)),"Ingen varmeinstallationer")</f>
        <v>Naturgas</v>
      </c>
      <c r="L779" s="1" t="str">
        <f ca="1">INDEX(Anvendelseskode!B:B,MATCH($E779,Anvendelseskode!$A:$A,0))</f>
        <v>Fritliggende enfamilieshus (parcelhus)</v>
      </c>
      <c r="M779" s="1" t="str">
        <f ca="1">INDEX(Anvendelseskode!C:C,MATCH($E779,Anvendelseskode!$A:$A,0))</f>
        <v>Parcelhuse</v>
      </c>
      <c r="N779" s="1" t="str">
        <f ca="1">INDEX(Anvendelseskode!D:D,MATCH($E779,Anvendelseskode!$A:$A,0))</f>
        <v>Private husholdninger</v>
      </c>
      <c r="O779" s="1" t="str">
        <f ca="1">IFERROR(INDEX(SBi!$2:$2,MATCH(G779,SBi!$1:$1,1)),SBi!$K$2)</f>
        <v>1979-1998</v>
      </c>
      <c r="P779" s="1">
        <f ca="1">IFERROR(INDEX(SBi!$C$3:$K$28,MATCH(E779,SBi!$B$3:$B$28,0),MATCH(O779,SBi!$C$2:$K$2,0)),0)</f>
        <v>105.4</v>
      </c>
      <c r="Q779" s="19">
        <f t="shared" ca="1" si="164"/>
        <v>9.6968000000000014</v>
      </c>
      <c r="R779" s="19" t="str">
        <f ca="1">IFERROR(INDEX(VpD!$2:$2,MATCH(G779,VpD!$1:$1,1)),VpD!$I$2)</f>
        <v>1979-1998</v>
      </c>
      <c r="S779" s="1">
        <f ca="1">IFERROR(INDEX(VpD!$C$3:$I$27,MATCH(E779,VpD!$B$3:$B$27,0),MATCH(R779,VpD!$C$2:$I$2,0)),0)</f>
        <v>90</v>
      </c>
      <c r="T779" s="19">
        <f t="shared" ca="1" si="165"/>
        <v>8.2799999999999994</v>
      </c>
      <c r="U779" s="14" t="str">
        <f t="shared" ca="1" si="166"/>
        <v xml:space="preserve">713628.62 </v>
      </c>
      <c r="V779" s="14" t="str">
        <f t="shared" ca="1" si="167"/>
        <v>6168646.05</v>
      </c>
      <c r="W779" s="14" t="str">
        <f t="shared" ca="1" si="168"/>
        <v>POINT(713628.62 6168646.05)</v>
      </c>
      <c r="X779" s="14" t="str">
        <f>IFERROR(INDEX(BygningOmraade!B:B,MATCH(A779,BygningOmraade!A:A,0)),"")</f>
        <v/>
      </c>
    </row>
    <row r="780" spans="1:24" s="14" customFormat="1" x14ac:dyDescent="0.25">
      <c r="A780" s="14">
        <f t="shared" si="156"/>
        <v>780</v>
      </c>
      <c r="B780" s="14" t="str">
        <f t="shared" ca="1" si="157"/>
        <v>299833aa-a830-4fcd-b4ce-71348cc6bf18</v>
      </c>
      <c r="C780" s="14" t="str">
        <f t="shared" ca="1" si="158"/>
        <v>0a3f507e-1ea7-32b8-e044-0003ba298018</v>
      </c>
      <c r="D780" s="14">
        <f t="shared" ca="1" si="159"/>
        <v>994401</v>
      </c>
      <c r="E780" s="1">
        <f t="shared" ca="1" si="160"/>
        <v>120</v>
      </c>
      <c r="F780" s="1">
        <f t="shared" ca="1" si="161"/>
        <v>143</v>
      </c>
      <c r="G780" s="1">
        <f t="shared" ca="1" si="162"/>
        <v>1969</v>
      </c>
      <c r="H780" s="1" t="str">
        <f ca="1">IFERROR(INDEX(Varmeinstallation!B:B,MATCH(INDIRECT($A$1&amp;"L"&amp;A780)*1,Varmeinstallation!A:A,0)),"Ingen varmeinstallationer")</f>
        <v>Centralvarme fra eget anlæg, et-kammer fyr</v>
      </c>
      <c r="I780" s="1" t="str">
        <f ca="1">IFERROR(INDEX(Opvarmningsmiddel!B:B,MATCH(INDIRECT($A$1&amp;"M"&amp;A780)*1,Opvarmningsmiddel!A:A,0)),"")</f>
        <v>Naturgas</v>
      </c>
      <c r="J780" s="1">
        <f t="shared" ca="1" si="163"/>
        <v>0</v>
      </c>
      <c r="K780" s="1" t="str">
        <f ca="1">IFERROR(INDEX(Relationstabel!$C$3:$K$10,MATCH(VALUE(INDIRECT($A$1&amp;"L"&amp;A780)),Relationstabel!$A$3:$A$10,0),MATCH(IFERROR(VALUE(INDIRECT($A$1&amp;"M"&amp;A780)),0),Relationstabel!$C$1:$K$1,0)),"Ingen varmeinstallationer")</f>
        <v>Naturgas</v>
      </c>
      <c r="L780" s="1" t="str">
        <f ca="1">INDEX(Anvendelseskode!B:B,MATCH($E780,Anvendelseskode!$A:$A,0))</f>
        <v>Fritliggende enfamilieshus (parcelhus)</v>
      </c>
      <c r="M780" s="1" t="str">
        <f ca="1">INDEX(Anvendelseskode!C:C,MATCH($E780,Anvendelseskode!$A:$A,0))</f>
        <v>Parcelhuse</v>
      </c>
      <c r="N780" s="1" t="str">
        <f ca="1">INDEX(Anvendelseskode!D:D,MATCH($E780,Anvendelseskode!$A:$A,0))</f>
        <v>Private husholdninger</v>
      </c>
      <c r="O780" s="1" t="str">
        <f ca="1">IFERROR(INDEX(SBi!$2:$2,MATCH(G780,SBi!$1:$1,1)),SBi!$K$2)</f>
        <v>1961-1972</v>
      </c>
      <c r="P780" s="1">
        <f ca="1">IFERROR(INDEX(SBi!$C$3:$K$28,MATCH(E780,SBi!$B$3:$B$28,0),MATCH(O780,SBi!$C$2:$K$2,0)),0)</f>
        <v>134.30000000000001</v>
      </c>
      <c r="Q780" s="19">
        <f t="shared" ca="1" si="164"/>
        <v>19.204900000000002</v>
      </c>
      <c r="R780" s="19" t="str">
        <f ca="1">IFERROR(INDEX(VpD!$2:$2,MATCH(G780,VpD!$1:$1,1)),VpD!$I$2)</f>
        <v>1961-1972</v>
      </c>
      <c r="S780" s="1">
        <f ca="1">IFERROR(INDEX(VpD!$C$3:$I$27,MATCH(E780,VpD!$B$3:$B$27,0),MATCH(R780,VpD!$C$2:$I$2,0)),0)</f>
        <v>143</v>
      </c>
      <c r="T780" s="19">
        <f t="shared" ca="1" si="165"/>
        <v>20.449000000000002</v>
      </c>
      <c r="U780" s="14" t="str">
        <f t="shared" ca="1" si="166"/>
        <v xml:space="preserve">711558.49 </v>
      </c>
      <c r="V780" s="14" t="str">
        <f t="shared" ca="1" si="167"/>
        <v>6172155.3</v>
      </c>
      <c r="W780" s="14" t="str">
        <f t="shared" ca="1" si="168"/>
        <v>POINT(711558.49 6172155.3)</v>
      </c>
      <c r="X780" s="14" t="str">
        <f>IFERROR(INDEX(BygningOmraade!B:B,MATCH(A780,BygningOmraade!A:A,0)),"")</f>
        <v/>
      </c>
    </row>
    <row r="781" spans="1:24" s="14" customFormat="1" x14ac:dyDescent="0.25">
      <c r="A781" s="14">
        <f t="shared" si="156"/>
        <v>781</v>
      </c>
      <c r="B781" s="14" t="str">
        <f t="shared" ca="1" si="157"/>
        <v>29986bc5-408c-4fa6-abfd-4d269108b808</v>
      </c>
      <c r="C781" s="14" t="str">
        <f t="shared" ca="1" si="158"/>
        <v>0a3f507e-1a40-32b8-e044-0003ba298018</v>
      </c>
      <c r="D781" s="14">
        <f t="shared" ca="1" si="159"/>
        <v>997225</v>
      </c>
      <c r="E781" s="1">
        <f t="shared" ca="1" si="160"/>
        <v>120</v>
      </c>
      <c r="F781" s="1">
        <f t="shared" ca="1" si="161"/>
        <v>142</v>
      </c>
      <c r="G781" s="1">
        <f t="shared" ca="1" si="162"/>
        <v>1973</v>
      </c>
      <c r="H781" s="1" t="str">
        <f ca="1">IFERROR(INDEX(Varmeinstallation!B:B,MATCH(INDIRECT($A$1&amp;"L"&amp;A781)*1,Varmeinstallation!A:A,0)),"Ingen varmeinstallationer")</f>
        <v>Centralvarme fra eget anlæg, et-kammer fyr</v>
      </c>
      <c r="I781" s="1" t="str">
        <f ca="1">IFERROR(INDEX(Opvarmningsmiddel!B:B,MATCH(INDIRECT($A$1&amp;"M"&amp;A781)*1,Opvarmningsmiddel!A:A,0)),"")</f>
        <v>Naturgas</v>
      </c>
      <c r="J781" s="1">
        <f t="shared" ca="1" si="163"/>
        <v>0</v>
      </c>
      <c r="K781" s="1" t="str">
        <f ca="1">IFERROR(INDEX(Relationstabel!$C$3:$K$10,MATCH(VALUE(INDIRECT($A$1&amp;"L"&amp;A781)),Relationstabel!$A$3:$A$10,0),MATCH(IFERROR(VALUE(INDIRECT($A$1&amp;"M"&amp;A781)),0),Relationstabel!$C$1:$K$1,0)),"Ingen varmeinstallationer")</f>
        <v>Naturgas</v>
      </c>
      <c r="L781" s="1" t="str">
        <f ca="1">INDEX(Anvendelseskode!B:B,MATCH($E781,Anvendelseskode!$A:$A,0))</f>
        <v>Fritliggende enfamilieshus (parcelhus)</v>
      </c>
      <c r="M781" s="1" t="str">
        <f ca="1">INDEX(Anvendelseskode!C:C,MATCH($E781,Anvendelseskode!$A:$A,0))</f>
        <v>Parcelhuse</v>
      </c>
      <c r="N781" s="1" t="str">
        <f ca="1">INDEX(Anvendelseskode!D:D,MATCH($E781,Anvendelseskode!$A:$A,0))</f>
        <v>Private husholdninger</v>
      </c>
      <c r="O781" s="1" t="str">
        <f ca="1">IFERROR(INDEX(SBi!$2:$2,MATCH(G781,SBi!$1:$1,1)),SBi!$K$2)</f>
        <v>1973-1978</v>
      </c>
      <c r="P781" s="1">
        <f ca="1">IFERROR(INDEX(SBi!$C$3:$K$28,MATCH(E781,SBi!$B$3:$B$28,0),MATCH(O781,SBi!$C$2:$K$2,0)),0)</f>
        <v>119.8</v>
      </c>
      <c r="Q781" s="19">
        <f t="shared" ca="1" si="164"/>
        <v>17.011599999999998</v>
      </c>
      <c r="R781" s="19" t="str">
        <f ca="1">IFERROR(INDEX(VpD!$2:$2,MATCH(G781,VpD!$1:$1,1)),VpD!$I$2)</f>
        <v>1973-1978</v>
      </c>
      <c r="S781" s="1">
        <f ca="1">IFERROR(INDEX(VpD!$C$3:$I$27,MATCH(E781,VpD!$B$3:$B$27,0),MATCH(R781,VpD!$C$2:$I$2,0)),0)</f>
        <v>117</v>
      </c>
      <c r="T781" s="19">
        <f t="shared" ca="1" si="165"/>
        <v>16.614000000000001</v>
      </c>
      <c r="U781" s="14" t="str">
        <f t="shared" ca="1" si="166"/>
        <v xml:space="preserve">713744.51 </v>
      </c>
      <c r="V781" s="14" t="str">
        <f t="shared" ca="1" si="167"/>
        <v>6169027.78</v>
      </c>
      <c r="W781" s="14" t="str">
        <f t="shared" ca="1" si="168"/>
        <v>POINT(713744.51 6169027.78)</v>
      </c>
      <c r="X781" s="14" t="str">
        <f>IFERROR(INDEX(BygningOmraade!B:B,MATCH(A781,BygningOmraade!A:A,0)),"")</f>
        <v/>
      </c>
    </row>
    <row r="782" spans="1:24" s="14" customFormat="1" x14ac:dyDescent="0.25">
      <c r="A782" s="14">
        <f t="shared" si="156"/>
        <v>782</v>
      </c>
      <c r="B782" s="14" t="str">
        <f t="shared" ca="1" si="157"/>
        <v>299dc52c-0583-48c8-a740-73a856969465</v>
      </c>
      <c r="C782" s="14" t="str">
        <f t="shared" ca="1" si="158"/>
        <v>0a3f507e-18be-32b8-e044-0003ba298018</v>
      </c>
      <c r="D782" s="14">
        <f t="shared" ca="1" si="159"/>
        <v>994563</v>
      </c>
      <c r="E782" s="1">
        <f t="shared" ca="1" si="160"/>
        <v>130</v>
      </c>
      <c r="F782" s="1">
        <f t="shared" ca="1" si="161"/>
        <v>107</v>
      </c>
      <c r="G782" s="1">
        <f t="shared" ca="1" si="162"/>
        <v>1983</v>
      </c>
      <c r="H782" s="1" t="str">
        <f ca="1">IFERROR(INDEX(Varmeinstallation!B:B,MATCH(INDIRECT($A$1&amp;"L"&amp;A782)*1,Varmeinstallation!A:A,0)),"Ingen varmeinstallationer")</f>
        <v>Fjernvarme/blokvarme (radiatorsystemer eller varmluftanlæg)</v>
      </c>
      <c r="I782" s="1" t="str">
        <f ca="1">IFERROR(INDEX(Opvarmningsmiddel!B:B,MATCH(INDIRECT($A$1&amp;"M"&amp;A782)*1,Opvarmningsmiddel!A:A,0)),"")</f>
        <v/>
      </c>
      <c r="J782" s="1">
        <f t="shared" ca="1" si="163"/>
        <v>0</v>
      </c>
      <c r="K782" s="1" t="str">
        <f ca="1">IFERROR(INDEX(Relationstabel!$C$3:$K$10,MATCH(VALUE(INDIRECT($A$1&amp;"L"&amp;A782)),Relationstabel!$A$3:$A$10,0),MATCH(IFERROR(VALUE(INDIRECT($A$1&amp;"M"&amp;A782)),0),Relationstabel!$C$1:$K$1,0)),"Ingen varmeinstallationer")</f>
        <v>Fjernvarme/ Blokvarme</v>
      </c>
      <c r="L782" s="1" t="str">
        <f ca="1">INDEX(Anvendelseskode!B:B,MATCH($E782,Anvendelseskode!$A:$A,0))</f>
        <v>Række-, kæde-, dobbelthus (lodret adskillelse mellem enhederne)</v>
      </c>
      <c r="M782" s="1" t="str">
        <f ca="1">INDEX(Anvendelseskode!C:C,MATCH($E782,Anvendelseskode!$A:$A,0))</f>
        <v>Række-, kæde og dobbelthuse</v>
      </c>
      <c r="N782" s="1" t="str">
        <f ca="1">INDEX(Anvendelseskode!D:D,MATCH($E782,Anvendelseskode!$A:$A,0))</f>
        <v>Private husholdninger</v>
      </c>
      <c r="O782" s="1" t="str">
        <f ca="1">IFERROR(INDEX(SBi!$2:$2,MATCH(G782,SBi!$1:$1,1)),SBi!$K$2)</f>
        <v>1979-1998</v>
      </c>
      <c r="P782" s="1">
        <f ca="1">IFERROR(INDEX(SBi!$C$3:$K$28,MATCH(E782,SBi!$B$3:$B$28,0),MATCH(O782,SBi!$C$2:$K$2,0)),0)</f>
        <v>96.8</v>
      </c>
      <c r="Q782" s="19">
        <f t="shared" ca="1" si="164"/>
        <v>10.3576</v>
      </c>
      <c r="R782" s="19" t="str">
        <f ca="1">IFERROR(INDEX(VpD!$2:$2,MATCH(G782,VpD!$1:$1,1)),VpD!$I$2)</f>
        <v>1979-1998</v>
      </c>
      <c r="S782" s="1">
        <f ca="1">IFERROR(INDEX(VpD!$C$3:$I$27,MATCH(E782,VpD!$B$3:$B$27,0),MATCH(R782,VpD!$C$2:$I$2,0)),0)</f>
        <v>74</v>
      </c>
      <c r="T782" s="19">
        <f t="shared" ca="1" si="165"/>
        <v>7.9180000000000001</v>
      </c>
      <c r="U782" s="14" t="str">
        <f t="shared" ca="1" si="166"/>
        <v xml:space="preserve">711477.57 </v>
      </c>
      <c r="V782" s="14" t="str">
        <f t="shared" ca="1" si="167"/>
        <v>6171786.39</v>
      </c>
      <c r="W782" s="14" t="str">
        <f t="shared" ca="1" si="168"/>
        <v>POINT(711477.57 6171786.39)</v>
      </c>
      <c r="X782" s="14" t="str">
        <f>IFERROR(INDEX(BygningOmraade!B:B,MATCH(A782,BygningOmraade!A:A,0)),"")</f>
        <v/>
      </c>
    </row>
    <row r="783" spans="1:24" s="14" customFormat="1" x14ac:dyDescent="0.25">
      <c r="A783" s="14">
        <f t="shared" si="156"/>
        <v>783</v>
      </c>
      <c r="B783" s="14" t="str">
        <f t="shared" ca="1" si="157"/>
        <v>29a11ccd-5898-46d0-9d85-6b4b7514d1b9</v>
      </c>
      <c r="C783" s="14" t="str">
        <f t="shared" ca="1" si="158"/>
        <v>0a3f507e-1df5-32b8-e044-0003ba298018</v>
      </c>
      <c r="D783" s="14">
        <f t="shared" ca="1" si="159"/>
        <v>997474</v>
      </c>
      <c r="E783" s="1">
        <f t="shared" ca="1" si="160"/>
        <v>120</v>
      </c>
      <c r="F783" s="1">
        <f t="shared" ca="1" si="161"/>
        <v>93</v>
      </c>
      <c r="G783" s="1">
        <f t="shared" ca="1" si="162"/>
        <v>1978</v>
      </c>
      <c r="H783" s="1" t="str">
        <f ca="1">IFERROR(INDEX(Varmeinstallation!B:B,MATCH(INDIRECT($A$1&amp;"L"&amp;A783)*1,Varmeinstallation!A:A,0)),"Ingen varmeinstallationer")</f>
        <v>Centralvarme fra eget anlæg, et-kammer fyr</v>
      </c>
      <c r="I783" s="1" t="str">
        <f ca="1">IFERROR(INDEX(Opvarmningsmiddel!B:B,MATCH(INDIRECT($A$1&amp;"M"&amp;A783)*1,Opvarmningsmiddel!A:A,0)),"")</f>
        <v>Naturgas</v>
      </c>
      <c r="J783" s="1">
        <f t="shared" ca="1" si="163"/>
        <v>2</v>
      </c>
      <c r="K783" s="1" t="str">
        <f ca="1">IFERROR(INDEX(Relationstabel!$C$3:$K$10,MATCH(VALUE(INDIRECT($A$1&amp;"L"&amp;A783)),Relationstabel!$A$3:$A$10,0),MATCH(IFERROR(VALUE(INDIRECT($A$1&amp;"M"&amp;A783)),0),Relationstabel!$C$1:$K$1,0)),"Ingen varmeinstallationer")</f>
        <v>Naturgas</v>
      </c>
      <c r="L783" s="1" t="str">
        <f ca="1">INDEX(Anvendelseskode!B:B,MATCH($E783,Anvendelseskode!$A:$A,0))</f>
        <v>Fritliggende enfamilieshus (parcelhus)</v>
      </c>
      <c r="M783" s="1" t="str">
        <f ca="1">INDEX(Anvendelseskode!C:C,MATCH($E783,Anvendelseskode!$A:$A,0))</f>
        <v>Parcelhuse</v>
      </c>
      <c r="N783" s="1" t="str">
        <f ca="1">INDEX(Anvendelseskode!D:D,MATCH($E783,Anvendelseskode!$A:$A,0))</f>
        <v>Private husholdninger</v>
      </c>
      <c r="O783" s="1" t="str">
        <f ca="1">IFERROR(INDEX(SBi!$2:$2,MATCH(G783,SBi!$1:$1,1)),SBi!$K$2)</f>
        <v>1973-1978</v>
      </c>
      <c r="P783" s="1">
        <f ca="1">IFERROR(INDEX(SBi!$C$3:$K$28,MATCH(E783,SBi!$B$3:$B$28,0),MATCH(O783,SBi!$C$2:$K$2,0)),0)</f>
        <v>119.8</v>
      </c>
      <c r="Q783" s="19">
        <f t="shared" ca="1" si="164"/>
        <v>11.141399999999999</v>
      </c>
      <c r="R783" s="19" t="str">
        <f ca="1">IFERROR(INDEX(VpD!$2:$2,MATCH(G783,VpD!$1:$1,1)),VpD!$I$2)</f>
        <v>1973-1978</v>
      </c>
      <c r="S783" s="1">
        <f ca="1">IFERROR(INDEX(VpD!$C$3:$I$27,MATCH(E783,VpD!$B$3:$B$27,0),MATCH(R783,VpD!$C$2:$I$2,0)),0)</f>
        <v>117</v>
      </c>
      <c r="T783" s="19">
        <f t="shared" ca="1" si="165"/>
        <v>10.881</v>
      </c>
      <c r="U783" s="14" t="str">
        <f t="shared" ca="1" si="166"/>
        <v xml:space="preserve">713932.91 </v>
      </c>
      <c r="V783" s="14" t="str">
        <f t="shared" ca="1" si="167"/>
        <v>6169405.5</v>
      </c>
      <c r="W783" s="14" t="str">
        <f t="shared" ca="1" si="168"/>
        <v>POINT(713932.91 6169405.5)</v>
      </c>
      <c r="X783" s="14" t="str">
        <f>IFERROR(INDEX(BygningOmraade!B:B,MATCH(A783,BygningOmraade!A:A,0)),"")</f>
        <v/>
      </c>
    </row>
    <row r="784" spans="1:24" s="14" customFormat="1" x14ac:dyDescent="0.25">
      <c r="A784" s="14">
        <f t="shared" si="156"/>
        <v>784</v>
      </c>
      <c r="B784" s="14" t="str">
        <f t="shared" ca="1" si="157"/>
        <v>29a5bc2b-ac90-44d6-9005-740e1490296b</v>
      </c>
      <c r="C784" s="14" t="str">
        <f t="shared" ca="1" si="158"/>
        <v>0a3f507e-1b2f-32b8-e044-0003ba298018</v>
      </c>
      <c r="D784" s="14">
        <f t="shared" ca="1" si="159"/>
        <v>996301</v>
      </c>
      <c r="E784" s="1">
        <f t="shared" ca="1" si="160"/>
        <v>120</v>
      </c>
      <c r="F784" s="1">
        <f t="shared" ca="1" si="161"/>
        <v>152</v>
      </c>
      <c r="G784" s="1">
        <f t="shared" ca="1" si="162"/>
        <v>1982</v>
      </c>
      <c r="H784" s="1" t="str">
        <f ca="1">IFERROR(INDEX(Varmeinstallation!B:B,MATCH(INDIRECT($A$1&amp;"L"&amp;A784)*1,Varmeinstallation!A:A,0)),"Ingen varmeinstallationer")</f>
        <v>Varmepumpe</v>
      </c>
      <c r="I784" s="1" t="str">
        <f ca="1">IFERROR(INDEX(Opvarmningsmiddel!B:B,MATCH(INDIRECT($A$1&amp;"M"&amp;A784)*1,Opvarmningsmiddel!A:A,0)),"")</f>
        <v>Elektricitet</v>
      </c>
      <c r="J784" s="1">
        <f t="shared" ca="1" si="163"/>
        <v>80</v>
      </c>
      <c r="K784" s="1" t="str">
        <f ca="1">IFERROR(INDEX(Relationstabel!$C$3:$K$10,MATCH(VALUE(INDIRECT($A$1&amp;"L"&amp;A784)),Relationstabel!$A$3:$A$10,0),MATCH(IFERROR(VALUE(INDIRECT($A$1&amp;"M"&amp;A784)),0),Relationstabel!$C$1:$K$1,0)),"Ingen varmeinstallationer")</f>
        <v>Varmepumpe</v>
      </c>
      <c r="L784" s="1" t="str">
        <f ca="1">INDEX(Anvendelseskode!B:B,MATCH($E784,Anvendelseskode!$A:$A,0))</f>
        <v>Fritliggende enfamilieshus (parcelhus)</v>
      </c>
      <c r="M784" s="1" t="str">
        <f ca="1">INDEX(Anvendelseskode!C:C,MATCH($E784,Anvendelseskode!$A:$A,0))</f>
        <v>Parcelhuse</v>
      </c>
      <c r="N784" s="1" t="str">
        <f ca="1">INDEX(Anvendelseskode!D:D,MATCH($E784,Anvendelseskode!$A:$A,0))</f>
        <v>Private husholdninger</v>
      </c>
      <c r="O784" s="1" t="str">
        <f ca="1">IFERROR(INDEX(SBi!$2:$2,MATCH(G784,SBi!$1:$1,1)),SBi!$K$2)</f>
        <v>1979-1998</v>
      </c>
      <c r="P784" s="1">
        <f ca="1">IFERROR(INDEX(SBi!$C$3:$K$28,MATCH(E784,SBi!$B$3:$B$28,0),MATCH(O784,SBi!$C$2:$K$2,0)),0)</f>
        <v>105.4</v>
      </c>
      <c r="Q784" s="19">
        <f t="shared" ca="1" si="164"/>
        <v>16.020800000000001</v>
      </c>
      <c r="R784" s="19" t="str">
        <f ca="1">IFERROR(INDEX(VpD!$2:$2,MATCH(G784,VpD!$1:$1,1)),VpD!$I$2)</f>
        <v>1979-1998</v>
      </c>
      <c r="S784" s="1">
        <f ca="1">IFERROR(INDEX(VpD!$C$3:$I$27,MATCH(E784,VpD!$B$3:$B$27,0),MATCH(R784,VpD!$C$2:$I$2,0)),0)</f>
        <v>90</v>
      </c>
      <c r="T784" s="19">
        <f t="shared" ca="1" si="165"/>
        <v>13.68</v>
      </c>
      <c r="U784" s="14" t="str">
        <f t="shared" ca="1" si="166"/>
        <v xml:space="preserve">712967.94 </v>
      </c>
      <c r="V784" s="14" t="str">
        <f t="shared" ca="1" si="167"/>
        <v>6168554.41</v>
      </c>
      <c r="W784" s="14" t="str">
        <f t="shared" ca="1" si="168"/>
        <v>POINT(712967.94 6168554.41)</v>
      </c>
      <c r="X784" s="14" t="str">
        <f>IFERROR(INDEX(BygningOmraade!B:B,MATCH(A784,BygningOmraade!A:A,0)),"")</f>
        <v/>
      </c>
    </row>
    <row r="785" spans="1:24" s="14" customFormat="1" x14ac:dyDescent="0.25">
      <c r="A785" s="14">
        <f t="shared" si="156"/>
        <v>785</v>
      </c>
      <c r="B785" s="14" t="str">
        <f t="shared" ca="1" si="157"/>
        <v>29aaf4dc-b716-449e-9f20-b68e287b3f05</v>
      </c>
      <c r="C785" s="14" t="str">
        <f t="shared" ca="1" si="158"/>
        <v>5147c715-d70b-49eb-a500-49cf1f9f98ab</v>
      </c>
      <c r="D785" s="14">
        <f t="shared" ca="1" si="159"/>
        <v>996145</v>
      </c>
      <c r="E785" s="1">
        <f t="shared" ca="1" si="160"/>
        <v>320</v>
      </c>
      <c r="F785" s="1">
        <f t="shared" ca="1" si="161"/>
        <v>422</v>
      </c>
      <c r="G785" s="1">
        <f t="shared" ca="1" si="162"/>
        <v>2011</v>
      </c>
      <c r="H785" s="1" t="str">
        <f ca="1">IFERROR(INDEX(Varmeinstallation!B:B,MATCH(INDIRECT($A$1&amp;"L"&amp;A785)*1,Varmeinstallation!A:A,0)),"Ingen varmeinstallationer")</f>
        <v>Centralvarme fra eget anlæg, et-kammer fyr</v>
      </c>
      <c r="I785" s="1" t="str">
        <f ca="1">IFERROR(INDEX(Opvarmningsmiddel!B:B,MATCH(INDIRECT($A$1&amp;"M"&amp;A785)*1,Opvarmningsmiddel!A:A,0)),"")</f>
        <v>Naturgas</v>
      </c>
      <c r="J785" s="1">
        <f t="shared" ca="1" si="163"/>
        <v>0</v>
      </c>
      <c r="K785" s="1" t="str">
        <f ca="1">IFERROR(INDEX(Relationstabel!$C$3:$K$10,MATCH(VALUE(INDIRECT($A$1&amp;"L"&amp;A785)),Relationstabel!$A$3:$A$10,0),MATCH(IFERROR(VALUE(INDIRECT($A$1&amp;"M"&amp;A785)),0),Relationstabel!$C$1:$K$1,0)),"Ingen varmeinstallationer")</f>
        <v>Naturgas</v>
      </c>
      <c r="L785" s="1" t="str">
        <f ca="1">INDEX(Anvendelseskode!B:B,MATCH($E785,Anvendelseskode!$A:$A,0))</f>
        <v>Bygning til kontor, handel, lager herunder offentlig administration</v>
      </c>
      <c r="M785" s="1" t="str">
        <f ca="1">INDEX(Anvendelseskode!C:C,MATCH($E785,Anvendelseskode!$A:$A,0))</f>
        <v>Kontor, handel, lager, off. adm.</v>
      </c>
      <c r="N785" s="1" t="str">
        <f ca="1">INDEX(Anvendelseskode!D:D,MATCH($E785,Anvendelseskode!$A:$A,0))</f>
        <v>Handel og servicevirksomheder</v>
      </c>
      <c r="O785" s="1" t="str">
        <f ca="1">IFERROR(INDEX(SBi!$2:$2,MATCH(G785,SBi!$1:$1,1)),SBi!$K$2)</f>
        <v>Efter 2006</v>
      </c>
      <c r="P785" s="1">
        <f ca="1">IFERROR(INDEX(SBi!$C$3:$K$28,MATCH(E785,SBi!$B$3:$B$28,0),MATCH(O785,SBi!$C$2:$K$2,0)),0)</f>
        <v>82.8</v>
      </c>
      <c r="Q785" s="19">
        <f t="shared" ca="1" si="164"/>
        <v>34.941600000000001</v>
      </c>
      <c r="R785" s="19" t="str">
        <f ca="1">IFERROR(INDEX(VpD!$2:$2,MATCH(G785,VpD!$1:$1,1)),VpD!$I$2)</f>
        <v>&gt;1998</v>
      </c>
      <c r="S785" s="1">
        <f ca="1">IFERROR(INDEX(VpD!$C$3:$I$27,MATCH(E785,VpD!$B$3:$B$27,0),MATCH(R785,VpD!$C$2:$I$2,0)),0)</f>
        <v>77</v>
      </c>
      <c r="T785" s="19">
        <f t="shared" ca="1" si="165"/>
        <v>32.494</v>
      </c>
      <c r="U785" s="14" t="str">
        <f t="shared" ca="1" si="166"/>
        <v xml:space="preserve">713114.93 </v>
      </c>
      <c r="V785" s="14" t="str">
        <f t="shared" ca="1" si="167"/>
        <v>6168815.06</v>
      </c>
      <c r="W785" s="14" t="str">
        <f t="shared" ca="1" si="168"/>
        <v>POINT(713114.93 6168815.06)</v>
      </c>
      <c r="X785" s="14" t="str">
        <f>IFERROR(INDEX(BygningOmraade!B:B,MATCH(A785,BygningOmraade!A:A,0)),"")</f>
        <v/>
      </c>
    </row>
    <row r="786" spans="1:24" s="14" customFormat="1" x14ac:dyDescent="0.25">
      <c r="A786" s="14">
        <f t="shared" si="156"/>
        <v>786</v>
      </c>
      <c r="B786" s="14" t="str">
        <f t="shared" ca="1" si="157"/>
        <v>29b271c8-af9f-4948-8f22-04131d364aac</v>
      </c>
      <c r="C786" s="14" t="str">
        <f t="shared" ca="1" si="158"/>
        <v>0a3f507e-189e-32b8-e044-0003ba298018</v>
      </c>
      <c r="D786" s="14">
        <f t="shared" ca="1" si="159"/>
        <v>994591</v>
      </c>
      <c r="E786" s="1">
        <f t="shared" ca="1" si="160"/>
        <v>130</v>
      </c>
      <c r="F786" s="1">
        <f t="shared" ca="1" si="161"/>
        <v>107</v>
      </c>
      <c r="G786" s="1">
        <f t="shared" ca="1" si="162"/>
        <v>1995</v>
      </c>
      <c r="H786" s="1" t="str">
        <f ca="1">IFERROR(INDEX(Varmeinstallation!B:B,MATCH(INDIRECT($A$1&amp;"L"&amp;A786)*1,Varmeinstallation!A:A,0)),"Ingen varmeinstallationer")</f>
        <v>Fjernvarme/blokvarme (radiatorsystemer eller varmluftanlæg)</v>
      </c>
      <c r="I786" s="1" t="str">
        <f ca="1">IFERROR(INDEX(Opvarmningsmiddel!B:B,MATCH(INDIRECT($A$1&amp;"M"&amp;A786)*1,Opvarmningsmiddel!A:A,0)),"")</f>
        <v/>
      </c>
      <c r="J786" s="1">
        <f t="shared" ca="1" si="163"/>
        <v>2</v>
      </c>
      <c r="K786" s="1" t="str">
        <f ca="1">IFERROR(INDEX(Relationstabel!$C$3:$K$10,MATCH(VALUE(INDIRECT($A$1&amp;"L"&amp;A786)),Relationstabel!$A$3:$A$10,0),MATCH(IFERROR(VALUE(INDIRECT($A$1&amp;"M"&amp;A786)),0),Relationstabel!$C$1:$K$1,0)),"Ingen varmeinstallationer")</f>
        <v>Fjernvarme/ Blokvarme</v>
      </c>
      <c r="L786" s="1" t="str">
        <f ca="1">INDEX(Anvendelseskode!B:B,MATCH($E786,Anvendelseskode!$A:$A,0))</f>
        <v>Række-, kæde-, dobbelthus (lodret adskillelse mellem enhederne)</v>
      </c>
      <c r="M786" s="1" t="str">
        <f ca="1">INDEX(Anvendelseskode!C:C,MATCH($E786,Anvendelseskode!$A:$A,0))</f>
        <v>Række-, kæde og dobbelthuse</v>
      </c>
      <c r="N786" s="1" t="str">
        <f ca="1">INDEX(Anvendelseskode!D:D,MATCH($E786,Anvendelseskode!$A:$A,0))</f>
        <v>Private husholdninger</v>
      </c>
      <c r="O786" s="1" t="str">
        <f ca="1">IFERROR(INDEX(SBi!$2:$2,MATCH(G786,SBi!$1:$1,1)),SBi!$K$2)</f>
        <v>1979-1998</v>
      </c>
      <c r="P786" s="1">
        <f ca="1">IFERROR(INDEX(SBi!$C$3:$K$28,MATCH(E786,SBi!$B$3:$B$28,0),MATCH(O786,SBi!$C$2:$K$2,0)),0)</f>
        <v>96.8</v>
      </c>
      <c r="Q786" s="19">
        <f t="shared" ca="1" si="164"/>
        <v>10.3576</v>
      </c>
      <c r="R786" s="19" t="str">
        <f ca="1">IFERROR(INDEX(VpD!$2:$2,MATCH(G786,VpD!$1:$1,1)),VpD!$I$2)</f>
        <v>1979-1998</v>
      </c>
      <c r="S786" s="1">
        <f ca="1">IFERROR(INDEX(VpD!$C$3:$I$27,MATCH(E786,VpD!$B$3:$B$27,0),MATCH(R786,VpD!$C$2:$I$2,0)),0)</f>
        <v>74</v>
      </c>
      <c r="T786" s="19">
        <f t="shared" ca="1" si="165"/>
        <v>7.9180000000000001</v>
      </c>
      <c r="U786" s="14" t="str">
        <f t="shared" ca="1" si="166"/>
        <v xml:space="preserve">711461.66 </v>
      </c>
      <c r="V786" s="14" t="str">
        <f t="shared" ca="1" si="167"/>
        <v>6171692.23</v>
      </c>
      <c r="W786" s="14" t="str">
        <f t="shared" ca="1" si="168"/>
        <v>POINT(711461.66 6171692.23)</v>
      </c>
      <c r="X786" s="14" t="str">
        <f>IFERROR(INDEX(BygningOmraade!B:B,MATCH(A786,BygningOmraade!A:A,0)),"")</f>
        <v/>
      </c>
    </row>
    <row r="787" spans="1:24" s="14" customFormat="1" x14ac:dyDescent="0.25">
      <c r="A787" s="14">
        <f t="shared" si="156"/>
        <v>787</v>
      </c>
      <c r="B787" s="14" t="str">
        <f t="shared" ca="1" si="157"/>
        <v>29d0b9a3-20e7-4a7d-bfee-53ac5574cf51</v>
      </c>
      <c r="C787" s="14" t="str">
        <f t="shared" ca="1" si="158"/>
        <v>0a3f507e-19df-32b8-e044-0003ba298018</v>
      </c>
      <c r="D787" s="14">
        <f t="shared" ca="1" si="159"/>
        <v>994759</v>
      </c>
      <c r="E787" s="1">
        <f t="shared" ca="1" si="160"/>
        <v>130</v>
      </c>
      <c r="F787" s="1">
        <f t="shared" ca="1" si="161"/>
        <v>126</v>
      </c>
      <c r="G787" s="1">
        <f t="shared" ca="1" si="162"/>
        <v>1975</v>
      </c>
      <c r="H787" s="1" t="str">
        <f ca="1">IFERROR(INDEX(Varmeinstallation!B:B,MATCH(INDIRECT($A$1&amp;"L"&amp;A787)*1,Varmeinstallation!A:A,0)),"Ingen varmeinstallationer")</f>
        <v>Elovne, elpaneler</v>
      </c>
      <c r="I787" s="1" t="str">
        <f ca="1">IFERROR(INDEX(Opvarmningsmiddel!B:B,MATCH(INDIRECT($A$1&amp;"M"&amp;A787)*1,Opvarmningsmiddel!A:A,0)),"")</f>
        <v>Elektricitet</v>
      </c>
      <c r="J787" s="1">
        <f t="shared" ca="1" si="163"/>
        <v>2</v>
      </c>
      <c r="K787" s="1" t="str">
        <f ca="1">IFERROR(INDEX(Relationstabel!$C$3:$K$10,MATCH(VALUE(INDIRECT($A$1&amp;"L"&amp;A787)),Relationstabel!$A$3:$A$10,0),MATCH(IFERROR(VALUE(INDIRECT($A$1&amp;"M"&amp;A787)),0),Relationstabel!$C$1:$K$1,0)),"Ingen varmeinstallationer")</f>
        <v>Elvarme</v>
      </c>
      <c r="L787" s="1" t="str">
        <f ca="1">INDEX(Anvendelseskode!B:B,MATCH($E787,Anvendelseskode!$A:$A,0))</f>
        <v>Række-, kæde-, dobbelthus (lodret adskillelse mellem enhederne)</v>
      </c>
      <c r="M787" s="1" t="str">
        <f ca="1">INDEX(Anvendelseskode!C:C,MATCH($E787,Anvendelseskode!$A:$A,0))</f>
        <v>Række-, kæde og dobbelthuse</v>
      </c>
      <c r="N787" s="1" t="str">
        <f ca="1">INDEX(Anvendelseskode!D:D,MATCH($E787,Anvendelseskode!$A:$A,0))</f>
        <v>Private husholdninger</v>
      </c>
      <c r="O787" s="1" t="str">
        <f ca="1">IFERROR(INDEX(SBi!$2:$2,MATCH(G787,SBi!$1:$1,1)),SBi!$K$2)</f>
        <v>1973-1978</v>
      </c>
      <c r="P787" s="1">
        <f ca="1">IFERROR(INDEX(SBi!$C$3:$K$28,MATCH(E787,SBi!$B$3:$B$28,0),MATCH(O787,SBi!$C$2:$K$2,0)),0)</f>
        <v>112.6</v>
      </c>
      <c r="Q787" s="19">
        <f t="shared" ca="1" si="164"/>
        <v>14.187599999999998</v>
      </c>
      <c r="R787" s="19" t="str">
        <f ca="1">IFERROR(INDEX(VpD!$2:$2,MATCH(G787,VpD!$1:$1,1)),VpD!$I$2)</f>
        <v>1973-1978</v>
      </c>
      <c r="S787" s="1">
        <f ca="1">IFERROR(INDEX(VpD!$C$3:$I$27,MATCH(E787,VpD!$B$3:$B$27,0),MATCH(R787,VpD!$C$2:$I$2,0)),0)</f>
        <v>98</v>
      </c>
      <c r="T787" s="19">
        <f t="shared" ca="1" si="165"/>
        <v>12.348000000000001</v>
      </c>
      <c r="U787" s="14" t="str">
        <f t="shared" ca="1" si="166"/>
        <v xml:space="preserve">711612.95 </v>
      </c>
      <c r="V787" s="14" t="str">
        <f t="shared" ca="1" si="167"/>
        <v>6172399.74</v>
      </c>
      <c r="W787" s="14" t="str">
        <f t="shared" ca="1" si="168"/>
        <v>POINT(711612.95 6172399.74)</v>
      </c>
      <c r="X787" s="14" t="str">
        <f>IFERROR(INDEX(BygningOmraade!B:B,MATCH(A787,BygningOmraade!A:A,0)),"")</f>
        <v/>
      </c>
    </row>
    <row r="788" spans="1:24" s="14" customFormat="1" x14ac:dyDescent="0.25">
      <c r="A788" s="14">
        <f t="shared" si="156"/>
        <v>788</v>
      </c>
      <c r="B788" s="14" t="str">
        <f t="shared" ca="1" si="157"/>
        <v>29d8affb-e670-409c-aeab-edd3d5b14a5f</v>
      </c>
      <c r="C788" s="14" t="str">
        <f t="shared" ca="1" si="158"/>
        <v>0a3f507e-2362-32b8-e044-0003ba298018</v>
      </c>
      <c r="D788" s="14">
        <f t="shared" ca="1" si="159"/>
        <v>995726</v>
      </c>
      <c r="E788" s="1">
        <f t="shared" ca="1" si="160"/>
        <v>320</v>
      </c>
      <c r="F788" s="1">
        <f t="shared" ca="1" si="161"/>
        <v>108</v>
      </c>
      <c r="G788" s="1">
        <f t="shared" ca="1" si="162"/>
        <v>1969</v>
      </c>
      <c r="H788" s="1" t="str">
        <f ca="1">IFERROR(INDEX(Varmeinstallation!B:B,MATCH(INDIRECT($A$1&amp;"L"&amp;A788)*1,Varmeinstallation!A:A,0)),"Ingen varmeinstallationer")</f>
        <v>Centralvarme fra eget anlæg, et-kammer fyr</v>
      </c>
      <c r="I788" s="1" t="str">
        <f ca="1">IFERROR(INDEX(Opvarmningsmiddel!B:B,MATCH(INDIRECT($A$1&amp;"M"&amp;A788)*1,Opvarmningsmiddel!A:A,0)),"")</f>
        <v>Naturgas</v>
      </c>
      <c r="J788" s="1">
        <f t="shared" ca="1" si="163"/>
        <v>0</v>
      </c>
      <c r="K788" s="1" t="str">
        <f ca="1">IFERROR(INDEX(Relationstabel!$C$3:$K$10,MATCH(VALUE(INDIRECT($A$1&amp;"L"&amp;A788)),Relationstabel!$A$3:$A$10,0),MATCH(IFERROR(VALUE(INDIRECT($A$1&amp;"M"&amp;A788)),0),Relationstabel!$C$1:$K$1,0)),"Ingen varmeinstallationer")</f>
        <v>Naturgas</v>
      </c>
      <c r="L788" s="1" t="str">
        <f ca="1">INDEX(Anvendelseskode!B:B,MATCH($E788,Anvendelseskode!$A:$A,0))</f>
        <v>Bygning til kontor, handel, lager herunder offentlig administration</v>
      </c>
      <c r="M788" s="1" t="str">
        <f ca="1">INDEX(Anvendelseskode!C:C,MATCH($E788,Anvendelseskode!$A:$A,0))</f>
        <v>Kontor, handel, lager, off. adm.</v>
      </c>
      <c r="N788" s="1" t="str">
        <f ca="1">INDEX(Anvendelseskode!D:D,MATCH($E788,Anvendelseskode!$A:$A,0))</f>
        <v>Handel og servicevirksomheder</v>
      </c>
      <c r="O788" s="1" t="str">
        <f ca="1">IFERROR(INDEX(SBi!$2:$2,MATCH(G788,SBi!$1:$1,1)),SBi!$K$2)</f>
        <v>1961-1972</v>
      </c>
      <c r="P788" s="1">
        <f ca="1">IFERROR(INDEX(SBi!$C$3:$K$28,MATCH(E788,SBi!$B$3:$B$28,0),MATCH(O788,SBi!$C$2:$K$2,0)),0)</f>
        <v>117.5</v>
      </c>
      <c r="Q788" s="19">
        <f t="shared" ca="1" si="164"/>
        <v>12.69</v>
      </c>
      <c r="R788" s="19" t="str">
        <f ca="1">IFERROR(INDEX(VpD!$2:$2,MATCH(G788,VpD!$1:$1,1)),VpD!$I$2)</f>
        <v>1961-1972</v>
      </c>
      <c r="S788" s="1">
        <f ca="1">IFERROR(INDEX(VpD!$C$3:$I$27,MATCH(E788,VpD!$B$3:$B$27,0),MATCH(R788,VpD!$C$2:$I$2,0)),0)</f>
        <v>105</v>
      </c>
      <c r="T788" s="19">
        <f t="shared" ca="1" si="165"/>
        <v>11.34</v>
      </c>
      <c r="U788" s="14" t="str">
        <f t="shared" ca="1" si="166"/>
        <v xml:space="preserve">712239.8 </v>
      </c>
      <c r="V788" s="14" t="str">
        <f t="shared" ca="1" si="167"/>
        <v>6169444.04</v>
      </c>
      <c r="W788" s="14" t="str">
        <f t="shared" ca="1" si="168"/>
        <v>POINT(712239.8 6169444.04)</v>
      </c>
      <c r="X788" s="14" t="str">
        <f>IFERROR(INDEX(BygningOmraade!B:B,MATCH(A788,BygningOmraade!A:A,0)),"")</f>
        <v/>
      </c>
    </row>
    <row r="789" spans="1:24" s="14" customFormat="1" x14ac:dyDescent="0.25">
      <c r="A789" s="14">
        <f t="shared" si="156"/>
        <v>789</v>
      </c>
      <c r="B789" s="14" t="str">
        <f t="shared" ca="1" si="157"/>
        <v>29e0811e-0b35-4859-98cd-c4cd9fdd6da3</v>
      </c>
      <c r="C789" s="14" t="str">
        <f t="shared" ca="1" si="158"/>
        <v>0a3f507e-1511-32b8-e044-0003ba298018</v>
      </c>
      <c r="D789" s="14">
        <f t="shared" ca="1" si="159"/>
        <v>994381</v>
      </c>
      <c r="E789" s="1">
        <f t="shared" ca="1" si="160"/>
        <v>130</v>
      </c>
      <c r="F789" s="1">
        <f t="shared" ca="1" si="161"/>
        <v>123</v>
      </c>
      <c r="G789" s="1">
        <f t="shared" ca="1" si="162"/>
        <v>1993</v>
      </c>
      <c r="H789" s="1" t="str">
        <f ca="1">IFERROR(INDEX(Varmeinstallation!B:B,MATCH(INDIRECT($A$1&amp;"L"&amp;A789)*1,Varmeinstallation!A:A,0)),"Ingen varmeinstallationer")</f>
        <v>Fjernvarme/blokvarme (radiatorsystemer eller varmluftanlæg)</v>
      </c>
      <c r="I789" s="1" t="str">
        <f ca="1">IFERROR(INDEX(Opvarmningsmiddel!B:B,MATCH(INDIRECT($A$1&amp;"M"&amp;A789)*1,Opvarmningsmiddel!A:A,0)),"")</f>
        <v/>
      </c>
      <c r="J789" s="1">
        <f t="shared" ca="1" si="163"/>
        <v>0</v>
      </c>
      <c r="K789" s="1" t="str">
        <f ca="1">IFERROR(INDEX(Relationstabel!$C$3:$K$10,MATCH(VALUE(INDIRECT($A$1&amp;"L"&amp;A789)),Relationstabel!$A$3:$A$10,0),MATCH(IFERROR(VALUE(INDIRECT($A$1&amp;"M"&amp;A789)),0),Relationstabel!$C$1:$K$1,0)),"Ingen varmeinstallationer")</f>
        <v>Fjernvarme/ Blokvarme</v>
      </c>
      <c r="L789" s="1" t="str">
        <f ca="1">INDEX(Anvendelseskode!B:B,MATCH($E789,Anvendelseskode!$A:$A,0))</f>
        <v>Række-, kæde-, dobbelthus (lodret adskillelse mellem enhederne)</v>
      </c>
      <c r="M789" s="1" t="str">
        <f ca="1">INDEX(Anvendelseskode!C:C,MATCH($E789,Anvendelseskode!$A:$A,0))</f>
        <v>Række-, kæde og dobbelthuse</v>
      </c>
      <c r="N789" s="1" t="str">
        <f ca="1">INDEX(Anvendelseskode!D:D,MATCH($E789,Anvendelseskode!$A:$A,0))</f>
        <v>Private husholdninger</v>
      </c>
      <c r="O789" s="1" t="str">
        <f ca="1">IFERROR(INDEX(SBi!$2:$2,MATCH(G789,SBi!$1:$1,1)),SBi!$K$2)</f>
        <v>1979-1998</v>
      </c>
      <c r="P789" s="1">
        <f ca="1">IFERROR(INDEX(SBi!$C$3:$K$28,MATCH(E789,SBi!$B$3:$B$28,0),MATCH(O789,SBi!$C$2:$K$2,0)),0)</f>
        <v>96.8</v>
      </c>
      <c r="Q789" s="19">
        <f t="shared" ca="1" si="164"/>
        <v>11.9064</v>
      </c>
      <c r="R789" s="19" t="str">
        <f ca="1">IFERROR(INDEX(VpD!$2:$2,MATCH(G789,VpD!$1:$1,1)),VpD!$I$2)</f>
        <v>1979-1998</v>
      </c>
      <c r="S789" s="1">
        <f ca="1">IFERROR(INDEX(VpD!$C$3:$I$27,MATCH(E789,VpD!$B$3:$B$27,0),MATCH(R789,VpD!$C$2:$I$2,0)),0)</f>
        <v>74</v>
      </c>
      <c r="T789" s="19">
        <f t="shared" ca="1" si="165"/>
        <v>9.1020000000000003</v>
      </c>
      <c r="U789" s="14" t="str">
        <f t="shared" ca="1" si="166"/>
        <v xml:space="preserve">711551.97 </v>
      </c>
      <c r="V789" s="14" t="str">
        <f t="shared" ca="1" si="167"/>
        <v>6172532.46</v>
      </c>
      <c r="W789" s="14" t="str">
        <f t="shared" ca="1" si="168"/>
        <v>POINT(711551.97 6172532.46)</v>
      </c>
      <c r="X789" s="14" t="str">
        <f>IFERROR(INDEX(BygningOmraade!B:B,MATCH(A789,BygningOmraade!A:A,0)),"")</f>
        <v/>
      </c>
    </row>
    <row r="790" spans="1:24" s="14" customFormat="1" x14ac:dyDescent="0.25">
      <c r="A790" s="14">
        <f t="shared" si="156"/>
        <v>790</v>
      </c>
      <c r="B790" s="14" t="str">
        <f t="shared" ca="1" si="157"/>
        <v>29e7b9fe-4649-47de-9974-e290c9c8c614</v>
      </c>
      <c r="C790" s="14" t="str">
        <f t="shared" ca="1" si="158"/>
        <v>53ba2f34-5fd0-2505-e044-0003ba298018</v>
      </c>
      <c r="D790" s="14">
        <f t="shared" ca="1" si="159"/>
        <v>2702933</v>
      </c>
      <c r="E790" s="1">
        <f t="shared" ca="1" si="160"/>
        <v>130</v>
      </c>
      <c r="F790" s="1">
        <f t="shared" ca="1" si="161"/>
        <v>108</v>
      </c>
      <c r="G790" s="1">
        <f t="shared" ca="1" si="162"/>
        <v>2008</v>
      </c>
      <c r="H790" s="1" t="str">
        <f ca="1">IFERROR(INDEX(Varmeinstallation!B:B,MATCH(INDIRECT($A$1&amp;"L"&amp;A790)*1,Varmeinstallation!A:A,0)),"Ingen varmeinstallationer")</f>
        <v>Centralvarme fra eget anlæg, et-kammer fyr</v>
      </c>
      <c r="I790" s="1" t="str">
        <f ca="1">IFERROR(INDEX(Opvarmningsmiddel!B:B,MATCH(INDIRECT($A$1&amp;"M"&amp;A790)*1,Opvarmningsmiddel!A:A,0)),"")</f>
        <v>Naturgas</v>
      </c>
      <c r="J790" s="1">
        <f t="shared" ca="1" si="163"/>
        <v>90</v>
      </c>
      <c r="K790" s="1" t="str">
        <f ca="1">IFERROR(INDEX(Relationstabel!$C$3:$K$10,MATCH(VALUE(INDIRECT($A$1&amp;"L"&amp;A790)),Relationstabel!$A$3:$A$10,0),MATCH(IFERROR(VALUE(INDIRECT($A$1&amp;"M"&amp;A790)),0),Relationstabel!$C$1:$K$1,0)),"Ingen varmeinstallationer")</f>
        <v>Naturgas</v>
      </c>
      <c r="L790" s="1" t="str">
        <f ca="1">INDEX(Anvendelseskode!B:B,MATCH($E790,Anvendelseskode!$A:$A,0))</f>
        <v>Række-, kæde-, dobbelthus (lodret adskillelse mellem enhederne)</v>
      </c>
      <c r="M790" s="1" t="str">
        <f ca="1">INDEX(Anvendelseskode!C:C,MATCH($E790,Anvendelseskode!$A:$A,0))</f>
        <v>Række-, kæde og dobbelthuse</v>
      </c>
      <c r="N790" s="1" t="str">
        <f ca="1">INDEX(Anvendelseskode!D:D,MATCH($E790,Anvendelseskode!$A:$A,0))</f>
        <v>Private husholdninger</v>
      </c>
      <c r="O790" s="1" t="str">
        <f ca="1">IFERROR(INDEX(SBi!$2:$2,MATCH(G790,SBi!$1:$1,1)),SBi!$K$2)</f>
        <v>Efter 2006</v>
      </c>
      <c r="P790" s="1">
        <f ca="1">IFERROR(INDEX(SBi!$C$3:$K$28,MATCH(E790,SBi!$B$3:$B$28,0),MATCH(O790,SBi!$C$2:$K$2,0)),0)</f>
        <v>66.400000000000006</v>
      </c>
      <c r="Q790" s="19">
        <f t="shared" ca="1" si="164"/>
        <v>7.1712000000000007</v>
      </c>
      <c r="R790" s="19" t="str">
        <f ca="1">IFERROR(INDEX(VpD!$2:$2,MATCH(G790,VpD!$1:$1,1)),VpD!$I$2)</f>
        <v>&gt;1998</v>
      </c>
      <c r="S790" s="1">
        <f ca="1">IFERROR(INDEX(VpD!$C$3:$I$27,MATCH(E790,VpD!$B$3:$B$27,0),MATCH(R790,VpD!$C$2:$I$2,0)),0)</f>
        <v>65</v>
      </c>
      <c r="T790" s="19">
        <f t="shared" ca="1" si="165"/>
        <v>7.02</v>
      </c>
      <c r="U790" s="14" t="str">
        <f t="shared" ca="1" si="166"/>
        <v xml:space="preserve">712722.13 </v>
      </c>
      <c r="V790" s="14" t="str">
        <f t="shared" ca="1" si="167"/>
        <v>6168811.89</v>
      </c>
      <c r="W790" s="14" t="str">
        <f t="shared" ca="1" si="168"/>
        <v>POINT(712722.13 6168811.89)</v>
      </c>
      <c r="X790" s="14" t="str">
        <f>IFERROR(INDEX(BygningOmraade!B:B,MATCH(A790,BygningOmraade!A:A,0)),"")</f>
        <v/>
      </c>
    </row>
    <row r="791" spans="1:24" s="14" customFormat="1" x14ac:dyDescent="0.25">
      <c r="A791" s="14">
        <f t="shared" si="156"/>
        <v>791</v>
      </c>
      <c r="B791" s="14" t="str">
        <f t="shared" ca="1" si="157"/>
        <v>29e81eb7-b727-4354-9ebd-98a23a5ce545</v>
      </c>
      <c r="C791" s="14" t="str">
        <f t="shared" ca="1" si="158"/>
        <v>0a3f507e-1987-32b8-e044-0003ba298018</v>
      </c>
      <c r="D791" s="14">
        <f t="shared" ca="1" si="159"/>
        <v>995536</v>
      </c>
      <c r="E791" s="1">
        <f t="shared" ca="1" si="160"/>
        <v>130</v>
      </c>
      <c r="F791" s="1">
        <f t="shared" ca="1" si="161"/>
        <v>128</v>
      </c>
      <c r="G791" s="1">
        <f t="shared" ca="1" si="162"/>
        <v>1977</v>
      </c>
      <c r="H791" s="1" t="str">
        <f ca="1">IFERROR(INDEX(Varmeinstallation!B:B,MATCH(INDIRECT($A$1&amp;"L"&amp;A791)*1,Varmeinstallation!A:A,0)),"Ingen varmeinstallationer")</f>
        <v>Fjernvarme/blokvarme (radiatorsystemer eller varmluftanlæg)</v>
      </c>
      <c r="I791" s="1" t="str">
        <f ca="1">IFERROR(INDEX(Opvarmningsmiddel!B:B,MATCH(INDIRECT($A$1&amp;"M"&amp;A791)*1,Opvarmningsmiddel!A:A,0)),"")</f>
        <v/>
      </c>
      <c r="J791" s="1">
        <f t="shared" ca="1" si="163"/>
        <v>0</v>
      </c>
      <c r="K791" s="1" t="str">
        <f ca="1">IFERROR(INDEX(Relationstabel!$C$3:$K$10,MATCH(VALUE(INDIRECT($A$1&amp;"L"&amp;A791)),Relationstabel!$A$3:$A$10,0),MATCH(IFERROR(VALUE(INDIRECT($A$1&amp;"M"&amp;A791)),0),Relationstabel!$C$1:$K$1,0)),"Ingen varmeinstallationer")</f>
        <v>Fjernvarme/ Blokvarme</v>
      </c>
      <c r="L791" s="1" t="str">
        <f ca="1">INDEX(Anvendelseskode!B:B,MATCH($E791,Anvendelseskode!$A:$A,0))</f>
        <v>Række-, kæde-, dobbelthus (lodret adskillelse mellem enhederne)</v>
      </c>
      <c r="M791" s="1" t="str">
        <f ca="1">INDEX(Anvendelseskode!C:C,MATCH($E791,Anvendelseskode!$A:$A,0))</f>
        <v>Række-, kæde og dobbelthuse</v>
      </c>
      <c r="N791" s="1" t="str">
        <f ca="1">INDEX(Anvendelseskode!D:D,MATCH($E791,Anvendelseskode!$A:$A,0))</f>
        <v>Private husholdninger</v>
      </c>
      <c r="O791" s="1" t="str">
        <f ca="1">IFERROR(INDEX(SBi!$2:$2,MATCH(G791,SBi!$1:$1,1)),SBi!$K$2)</f>
        <v>1973-1978</v>
      </c>
      <c r="P791" s="1">
        <f ca="1">IFERROR(INDEX(SBi!$C$3:$K$28,MATCH(E791,SBi!$B$3:$B$28,0),MATCH(O791,SBi!$C$2:$K$2,0)),0)</f>
        <v>112.6</v>
      </c>
      <c r="Q791" s="19">
        <f t="shared" ca="1" si="164"/>
        <v>14.412799999999999</v>
      </c>
      <c r="R791" s="19" t="str">
        <f ca="1">IFERROR(INDEX(VpD!$2:$2,MATCH(G791,VpD!$1:$1,1)),VpD!$I$2)</f>
        <v>1973-1978</v>
      </c>
      <c r="S791" s="1">
        <f ca="1">IFERROR(INDEX(VpD!$C$3:$I$27,MATCH(E791,VpD!$B$3:$B$27,0),MATCH(R791,VpD!$C$2:$I$2,0)),0)</f>
        <v>98</v>
      </c>
      <c r="T791" s="19">
        <f t="shared" ca="1" si="165"/>
        <v>12.544</v>
      </c>
      <c r="U791" s="14" t="str">
        <f t="shared" ca="1" si="166"/>
        <v xml:space="preserve">711888.29 </v>
      </c>
      <c r="V791" s="14" t="str">
        <f t="shared" ca="1" si="167"/>
        <v>6172418.97</v>
      </c>
      <c r="W791" s="14" t="str">
        <f t="shared" ca="1" si="168"/>
        <v>POINT(711888.29 6172418.97)</v>
      </c>
      <c r="X791" s="14" t="str">
        <f>IFERROR(INDEX(BygningOmraade!B:B,MATCH(A791,BygningOmraade!A:A,0)),"")</f>
        <v/>
      </c>
    </row>
    <row r="792" spans="1:24" s="14" customFormat="1" x14ac:dyDescent="0.25">
      <c r="A792" s="14">
        <f t="shared" si="156"/>
        <v>792</v>
      </c>
      <c r="B792" s="14" t="str">
        <f t="shared" ca="1" si="157"/>
        <v>29efb85d-1470-467e-8319-51e465cf9ec0</v>
      </c>
      <c r="C792" s="14" t="str">
        <f t="shared" ca="1" si="158"/>
        <v>0a3f507e-19b7-32b8-e044-0003ba298018</v>
      </c>
      <c r="D792" s="14">
        <f t="shared" ca="1" si="159"/>
        <v>994916</v>
      </c>
      <c r="E792" s="1">
        <f t="shared" ca="1" si="160"/>
        <v>130</v>
      </c>
      <c r="F792" s="1">
        <f t="shared" ca="1" si="161"/>
        <v>125</v>
      </c>
      <c r="G792" s="1">
        <f t="shared" ca="1" si="162"/>
        <v>1975</v>
      </c>
      <c r="H792" s="1" t="str">
        <f ca="1">IFERROR(INDEX(Varmeinstallation!B:B,MATCH(INDIRECT($A$1&amp;"L"&amp;A792)*1,Varmeinstallation!A:A,0)),"Ingen varmeinstallationer")</f>
        <v>Elovne, elpaneler</v>
      </c>
      <c r="I792" s="1" t="str">
        <f ca="1">IFERROR(INDEX(Opvarmningsmiddel!B:B,MATCH(INDIRECT($A$1&amp;"M"&amp;A792)*1,Opvarmningsmiddel!A:A,0)),"")</f>
        <v>Elektricitet</v>
      </c>
      <c r="J792" s="1">
        <f t="shared" ca="1" si="163"/>
        <v>0</v>
      </c>
      <c r="K792" s="1" t="str">
        <f ca="1">IFERROR(INDEX(Relationstabel!$C$3:$K$10,MATCH(VALUE(INDIRECT($A$1&amp;"L"&amp;A792)),Relationstabel!$A$3:$A$10,0),MATCH(IFERROR(VALUE(INDIRECT($A$1&amp;"M"&amp;A792)),0),Relationstabel!$C$1:$K$1,0)),"Ingen varmeinstallationer")</f>
        <v>Elvarme</v>
      </c>
      <c r="L792" s="1" t="str">
        <f ca="1">INDEX(Anvendelseskode!B:B,MATCH($E792,Anvendelseskode!$A:$A,0))</f>
        <v>Række-, kæde-, dobbelthus (lodret adskillelse mellem enhederne)</v>
      </c>
      <c r="M792" s="1" t="str">
        <f ca="1">INDEX(Anvendelseskode!C:C,MATCH($E792,Anvendelseskode!$A:$A,0))</f>
        <v>Række-, kæde og dobbelthuse</v>
      </c>
      <c r="N792" s="1" t="str">
        <f ca="1">INDEX(Anvendelseskode!D:D,MATCH($E792,Anvendelseskode!$A:$A,0))</f>
        <v>Private husholdninger</v>
      </c>
      <c r="O792" s="1" t="str">
        <f ca="1">IFERROR(INDEX(SBi!$2:$2,MATCH(G792,SBi!$1:$1,1)),SBi!$K$2)</f>
        <v>1973-1978</v>
      </c>
      <c r="P792" s="1">
        <f ca="1">IFERROR(INDEX(SBi!$C$3:$K$28,MATCH(E792,SBi!$B$3:$B$28,0),MATCH(O792,SBi!$C$2:$K$2,0)),0)</f>
        <v>112.6</v>
      </c>
      <c r="Q792" s="19">
        <f t="shared" ca="1" si="164"/>
        <v>14.074999999999999</v>
      </c>
      <c r="R792" s="19" t="str">
        <f ca="1">IFERROR(INDEX(VpD!$2:$2,MATCH(G792,VpD!$1:$1,1)),VpD!$I$2)</f>
        <v>1973-1978</v>
      </c>
      <c r="S792" s="1">
        <f ca="1">IFERROR(INDEX(VpD!$C$3:$I$27,MATCH(E792,VpD!$B$3:$B$27,0),MATCH(R792,VpD!$C$2:$I$2,0)),0)</f>
        <v>98</v>
      </c>
      <c r="T792" s="19">
        <f t="shared" ca="1" si="165"/>
        <v>12.25</v>
      </c>
      <c r="U792" s="14" t="str">
        <f t="shared" ca="1" si="166"/>
        <v xml:space="preserve">711740.28 </v>
      </c>
      <c r="V792" s="14" t="str">
        <f t="shared" ca="1" si="167"/>
        <v>6172384.46</v>
      </c>
      <c r="W792" s="14" t="str">
        <f t="shared" ca="1" si="168"/>
        <v>POINT(711740.28 6172384.46)</v>
      </c>
      <c r="X792" s="14" t="str">
        <f>IFERROR(INDEX(BygningOmraade!B:B,MATCH(A792,BygningOmraade!A:A,0)),"")</f>
        <v/>
      </c>
    </row>
    <row r="793" spans="1:24" s="14" customFormat="1" x14ac:dyDescent="0.25">
      <c r="A793" s="14">
        <f t="shared" si="156"/>
        <v>793</v>
      </c>
      <c r="B793" s="14" t="str">
        <f t="shared" ca="1" si="157"/>
        <v>29f20858-04b3-46d8-9983-b4d10146dee3</v>
      </c>
      <c r="C793" s="14" t="str">
        <f t="shared" ca="1" si="158"/>
        <v>0a3f507e-22e9-32b8-e044-0003ba298018</v>
      </c>
      <c r="D793" s="14">
        <f t="shared" ca="1" si="159"/>
        <v>994880</v>
      </c>
      <c r="E793" s="1">
        <f t="shared" ca="1" si="160"/>
        <v>130</v>
      </c>
      <c r="F793" s="1">
        <f t="shared" ca="1" si="161"/>
        <v>170</v>
      </c>
      <c r="G793" s="1">
        <f t="shared" ca="1" si="162"/>
        <v>1971</v>
      </c>
      <c r="H793" s="1" t="str">
        <f ca="1">IFERROR(INDEX(Varmeinstallation!B:B,MATCH(INDIRECT($A$1&amp;"L"&amp;A793)*1,Varmeinstallation!A:A,0)),"Ingen varmeinstallationer")</f>
        <v>Fjernvarme/blokvarme (radiatorsystemer eller varmluftanlæg)</v>
      </c>
      <c r="I793" s="1" t="str">
        <f ca="1">IFERROR(INDEX(Opvarmningsmiddel!B:B,MATCH(INDIRECT($A$1&amp;"M"&amp;A793)*1,Opvarmningsmiddel!A:A,0)),"")</f>
        <v/>
      </c>
      <c r="J793" s="1">
        <f t="shared" ca="1" si="163"/>
        <v>2</v>
      </c>
      <c r="K793" s="1" t="str">
        <f ca="1">IFERROR(INDEX(Relationstabel!$C$3:$K$10,MATCH(VALUE(INDIRECT($A$1&amp;"L"&amp;A793)),Relationstabel!$A$3:$A$10,0),MATCH(IFERROR(VALUE(INDIRECT($A$1&amp;"M"&amp;A793)),0),Relationstabel!$C$1:$K$1,0)),"Ingen varmeinstallationer")</f>
        <v>Fjernvarme/ Blokvarme</v>
      </c>
      <c r="L793" s="1" t="str">
        <f ca="1">INDEX(Anvendelseskode!B:B,MATCH($E793,Anvendelseskode!$A:$A,0))</f>
        <v>Række-, kæde-, dobbelthus (lodret adskillelse mellem enhederne)</v>
      </c>
      <c r="M793" s="1" t="str">
        <f ca="1">INDEX(Anvendelseskode!C:C,MATCH($E793,Anvendelseskode!$A:$A,0))</f>
        <v>Række-, kæde og dobbelthuse</v>
      </c>
      <c r="N793" s="1" t="str">
        <f ca="1">INDEX(Anvendelseskode!D:D,MATCH($E793,Anvendelseskode!$A:$A,0))</f>
        <v>Private husholdninger</v>
      </c>
      <c r="O793" s="1" t="str">
        <f ca="1">IFERROR(INDEX(SBi!$2:$2,MATCH(G793,SBi!$1:$1,1)),SBi!$K$2)</f>
        <v>1961-1972</v>
      </c>
      <c r="P793" s="1">
        <f ca="1">IFERROR(INDEX(SBi!$C$3:$K$28,MATCH(E793,SBi!$B$3:$B$28,0),MATCH(O793,SBi!$C$2:$K$2,0)),0)</f>
        <v>119.9</v>
      </c>
      <c r="Q793" s="19">
        <f t="shared" ca="1" si="164"/>
        <v>20.382999999999999</v>
      </c>
      <c r="R793" s="19" t="str">
        <f ca="1">IFERROR(INDEX(VpD!$2:$2,MATCH(G793,VpD!$1:$1,1)),VpD!$I$2)</f>
        <v>1961-1972</v>
      </c>
      <c r="S793" s="1">
        <f ca="1">IFERROR(INDEX(VpD!$C$3:$I$27,MATCH(E793,VpD!$B$3:$B$27,0),MATCH(R793,VpD!$C$2:$I$2,0)),0)</f>
        <v>120</v>
      </c>
      <c r="T793" s="19">
        <f t="shared" ca="1" si="165"/>
        <v>20.399999999999999</v>
      </c>
      <c r="U793" s="14" t="str">
        <f t="shared" ca="1" si="166"/>
        <v xml:space="preserve">711762.64 </v>
      </c>
      <c r="V793" s="14" t="str">
        <f t="shared" ca="1" si="167"/>
        <v>6172162.71</v>
      </c>
      <c r="W793" s="14" t="str">
        <f t="shared" ca="1" si="168"/>
        <v>POINT(711762.64 6172162.71)</v>
      </c>
      <c r="X793" s="14" t="str">
        <f>IFERROR(INDEX(BygningOmraade!B:B,MATCH(A793,BygningOmraade!A:A,0)),"")</f>
        <v/>
      </c>
    </row>
    <row r="794" spans="1:24" s="14" customFormat="1" x14ac:dyDescent="0.25">
      <c r="A794" s="14">
        <f t="shared" si="156"/>
        <v>794</v>
      </c>
      <c r="B794" s="14" t="str">
        <f t="shared" ca="1" si="157"/>
        <v>29f3676a-e00d-42ee-b7c8-e9cd145a808a</v>
      </c>
      <c r="C794" s="14" t="str">
        <f t="shared" ca="1" si="158"/>
        <v>0a3f507e-2049-32b8-e044-0003ba298018</v>
      </c>
      <c r="D794" s="14">
        <f t="shared" ca="1" si="159"/>
        <v>993801</v>
      </c>
      <c r="E794" s="1">
        <f t="shared" ca="1" si="160"/>
        <v>120</v>
      </c>
      <c r="F794" s="1">
        <f t="shared" ca="1" si="161"/>
        <v>109</v>
      </c>
      <c r="G794" s="1">
        <f t="shared" ca="1" si="162"/>
        <v>1973</v>
      </c>
      <c r="H794" s="1" t="str">
        <f ca="1">IFERROR(INDEX(Varmeinstallation!B:B,MATCH(INDIRECT($A$1&amp;"L"&amp;A794)*1,Varmeinstallation!A:A,0)),"Ingen varmeinstallationer")</f>
        <v>Centralvarme fra eget anlæg, et-kammer fyr</v>
      </c>
      <c r="I794" s="1" t="str">
        <f ca="1">IFERROR(INDEX(Opvarmningsmiddel!B:B,MATCH(INDIRECT($A$1&amp;"M"&amp;A794)*1,Opvarmningsmiddel!A:A,0)),"")</f>
        <v>Naturgas</v>
      </c>
      <c r="J794" s="1">
        <f t="shared" ca="1" si="163"/>
        <v>2</v>
      </c>
      <c r="K794" s="1" t="str">
        <f ca="1">IFERROR(INDEX(Relationstabel!$C$3:$K$10,MATCH(VALUE(INDIRECT($A$1&amp;"L"&amp;A794)),Relationstabel!$A$3:$A$10,0),MATCH(IFERROR(VALUE(INDIRECT($A$1&amp;"M"&amp;A794)),0),Relationstabel!$C$1:$K$1,0)),"Ingen varmeinstallationer")</f>
        <v>Naturgas</v>
      </c>
      <c r="L794" s="1" t="str">
        <f ca="1">INDEX(Anvendelseskode!B:B,MATCH($E794,Anvendelseskode!$A:$A,0))</f>
        <v>Fritliggende enfamilieshus (parcelhus)</v>
      </c>
      <c r="M794" s="1" t="str">
        <f ca="1">INDEX(Anvendelseskode!C:C,MATCH($E794,Anvendelseskode!$A:$A,0))</f>
        <v>Parcelhuse</v>
      </c>
      <c r="N794" s="1" t="str">
        <f ca="1">INDEX(Anvendelseskode!D:D,MATCH($E794,Anvendelseskode!$A:$A,0))</f>
        <v>Private husholdninger</v>
      </c>
      <c r="O794" s="1" t="str">
        <f ca="1">IFERROR(INDEX(SBi!$2:$2,MATCH(G794,SBi!$1:$1,1)),SBi!$K$2)</f>
        <v>1973-1978</v>
      </c>
      <c r="P794" s="1">
        <f ca="1">IFERROR(INDEX(SBi!$C$3:$K$28,MATCH(E794,SBi!$B$3:$B$28,0),MATCH(O794,SBi!$C$2:$K$2,0)),0)</f>
        <v>119.8</v>
      </c>
      <c r="Q794" s="19">
        <f t="shared" ca="1" si="164"/>
        <v>13.058199999999999</v>
      </c>
      <c r="R794" s="19" t="str">
        <f ca="1">IFERROR(INDEX(VpD!$2:$2,MATCH(G794,VpD!$1:$1,1)),VpD!$I$2)</f>
        <v>1973-1978</v>
      </c>
      <c r="S794" s="1">
        <f ca="1">IFERROR(INDEX(VpD!$C$3:$I$27,MATCH(E794,VpD!$B$3:$B$27,0),MATCH(R794,VpD!$C$2:$I$2,0)),0)</f>
        <v>117</v>
      </c>
      <c r="T794" s="19">
        <f t="shared" ca="1" si="165"/>
        <v>12.753</v>
      </c>
      <c r="U794" s="14" t="str">
        <f t="shared" ca="1" si="166"/>
        <v xml:space="preserve">710744.67 </v>
      </c>
      <c r="V794" s="14" t="str">
        <f t="shared" ca="1" si="167"/>
        <v>6171964.85</v>
      </c>
      <c r="W794" s="14" t="str">
        <f t="shared" ca="1" si="168"/>
        <v>POINT(710744.67 6171964.85)</v>
      </c>
      <c r="X794" s="14" t="str">
        <f>IFERROR(INDEX(BygningOmraade!B:B,MATCH(A794,BygningOmraade!A:A,0)),"")</f>
        <v/>
      </c>
    </row>
    <row r="795" spans="1:24" s="14" customFormat="1" x14ac:dyDescent="0.25">
      <c r="A795" s="14">
        <f t="shared" si="156"/>
        <v>795</v>
      </c>
      <c r="B795" s="14" t="str">
        <f t="shared" ca="1" si="157"/>
        <v>2a2405a1-77ad-4ec6-b39b-aa9cddb0b114</v>
      </c>
      <c r="C795" s="14" t="str">
        <f t="shared" ca="1" si="158"/>
        <v>0a3f507e-1e74-32b8-e044-0003ba298018</v>
      </c>
      <c r="D795" s="14">
        <f t="shared" ca="1" si="159"/>
        <v>994652</v>
      </c>
      <c r="E795" s="1">
        <f t="shared" ca="1" si="160"/>
        <v>120</v>
      </c>
      <c r="F795" s="1">
        <f t="shared" ca="1" si="161"/>
        <v>143</v>
      </c>
      <c r="G795" s="1">
        <f t="shared" ca="1" si="162"/>
        <v>1970</v>
      </c>
      <c r="H795" s="1" t="str">
        <f ca="1">IFERROR(INDEX(Varmeinstallation!B:B,MATCH(INDIRECT($A$1&amp;"L"&amp;A795)*1,Varmeinstallation!A:A,0)),"Ingen varmeinstallationer")</f>
        <v>Centralvarme fra eget anlæg, et-kammer fyr</v>
      </c>
      <c r="I795" s="1" t="str">
        <f ca="1">IFERROR(INDEX(Opvarmningsmiddel!B:B,MATCH(INDIRECT($A$1&amp;"M"&amp;A795)*1,Opvarmningsmiddel!A:A,0)),"")</f>
        <v>Naturgas</v>
      </c>
      <c r="J795" s="1">
        <f t="shared" ca="1" si="163"/>
        <v>2</v>
      </c>
      <c r="K795" s="1" t="str">
        <f ca="1">IFERROR(INDEX(Relationstabel!$C$3:$K$10,MATCH(VALUE(INDIRECT($A$1&amp;"L"&amp;A795)),Relationstabel!$A$3:$A$10,0),MATCH(IFERROR(VALUE(INDIRECT($A$1&amp;"M"&amp;A795)),0),Relationstabel!$C$1:$K$1,0)),"Ingen varmeinstallationer")</f>
        <v>Naturgas</v>
      </c>
      <c r="L795" s="1" t="str">
        <f ca="1">INDEX(Anvendelseskode!B:B,MATCH($E795,Anvendelseskode!$A:$A,0))</f>
        <v>Fritliggende enfamilieshus (parcelhus)</v>
      </c>
      <c r="M795" s="1" t="str">
        <f ca="1">INDEX(Anvendelseskode!C:C,MATCH($E795,Anvendelseskode!$A:$A,0))</f>
        <v>Parcelhuse</v>
      </c>
      <c r="N795" s="1" t="str">
        <f ca="1">INDEX(Anvendelseskode!D:D,MATCH($E795,Anvendelseskode!$A:$A,0))</f>
        <v>Private husholdninger</v>
      </c>
      <c r="O795" s="1" t="str">
        <f ca="1">IFERROR(INDEX(SBi!$2:$2,MATCH(G795,SBi!$1:$1,1)),SBi!$K$2)</f>
        <v>1961-1972</v>
      </c>
      <c r="P795" s="1">
        <f ca="1">IFERROR(INDEX(SBi!$C$3:$K$28,MATCH(E795,SBi!$B$3:$B$28,0),MATCH(O795,SBi!$C$2:$K$2,0)),0)</f>
        <v>134.30000000000001</v>
      </c>
      <c r="Q795" s="19">
        <f t="shared" ca="1" si="164"/>
        <v>19.204900000000002</v>
      </c>
      <c r="R795" s="19" t="str">
        <f ca="1">IFERROR(INDEX(VpD!$2:$2,MATCH(G795,VpD!$1:$1,1)),VpD!$I$2)</f>
        <v>1961-1972</v>
      </c>
      <c r="S795" s="1">
        <f ca="1">IFERROR(INDEX(VpD!$C$3:$I$27,MATCH(E795,VpD!$B$3:$B$27,0),MATCH(R795,VpD!$C$2:$I$2,0)),0)</f>
        <v>143</v>
      </c>
      <c r="T795" s="19">
        <f t="shared" ca="1" si="165"/>
        <v>20.449000000000002</v>
      </c>
      <c r="U795" s="14" t="str">
        <f t="shared" ca="1" si="166"/>
        <v xml:space="preserve">711667.81 </v>
      </c>
      <c r="V795" s="14" t="str">
        <f t="shared" ca="1" si="167"/>
        <v>6171752.64</v>
      </c>
      <c r="W795" s="14" t="str">
        <f t="shared" ca="1" si="168"/>
        <v>POINT(711667.81 6171752.64)</v>
      </c>
      <c r="X795" s="14" t="str">
        <f>IFERROR(INDEX(BygningOmraade!B:B,MATCH(A795,BygningOmraade!A:A,0)),"")</f>
        <v/>
      </c>
    </row>
    <row r="796" spans="1:24" s="14" customFormat="1" x14ac:dyDescent="0.25">
      <c r="A796" s="14">
        <f t="shared" si="156"/>
        <v>796</v>
      </c>
      <c r="B796" s="14" t="str">
        <f t="shared" ca="1" si="157"/>
        <v>2a2808e6-572d-4da4-8117-c34fad7a8441</v>
      </c>
      <c r="C796" s="14" t="str">
        <f t="shared" ca="1" si="158"/>
        <v>0a3f507e-1adc-32b8-e044-0003ba298018</v>
      </c>
      <c r="D796" s="14">
        <f t="shared" ca="1" si="159"/>
        <v>996271</v>
      </c>
      <c r="E796" s="1">
        <f t="shared" ca="1" si="160"/>
        <v>140</v>
      </c>
      <c r="F796" s="1">
        <f t="shared" ca="1" si="161"/>
        <v>690</v>
      </c>
      <c r="G796" s="1">
        <f t="shared" ca="1" si="162"/>
        <v>1965</v>
      </c>
      <c r="H796" s="1" t="str">
        <f ca="1">IFERROR(INDEX(Varmeinstallation!B:B,MATCH(INDIRECT($A$1&amp;"L"&amp;A796)*1,Varmeinstallation!A:A,0)),"Ingen varmeinstallationer")</f>
        <v>Fjernvarme/blokvarme (radiatorsystemer eller varmluftanlæg)</v>
      </c>
      <c r="I796" s="1" t="str">
        <f ca="1">IFERROR(INDEX(Opvarmningsmiddel!B:B,MATCH(INDIRECT($A$1&amp;"M"&amp;A796)*1,Opvarmningsmiddel!A:A,0)),"")</f>
        <v/>
      </c>
      <c r="J796" s="1">
        <f t="shared" ca="1" si="163"/>
        <v>0</v>
      </c>
      <c r="K796" s="1" t="str">
        <f ca="1">IFERROR(INDEX(Relationstabel!$C$3:$K$10,MATCH(VALUE(INDIRECT($A$1&amp;"L"&amp;A796)),Relationstabel!$A$3:$A$10,0),MATCH(IFERROR(VALUE(INDIRECT($A$1&amp;"M"&amp;A796)),0),Relationstabel!$C$1:$K$1,0)),"Ingen varmeinstallationer")</f>
        <v>Fjernvarme/ Blokvarme</v>
      </c>
      <c r="L796" s="1" t="str">
        <f ca="1">INDEX(Anvendelseskode!B:B,MATCH($E796,Anvendelseskode!$A:$A,0))</f>
        <v>Etageboligbebyggelse</v>
      </c>
      <c r="M796" s="1" t="str">
        <f ca="1">INDEX(Anvendelseskode!C:C,MATCH($E796,Anvendelseskode!$A:$A,0))</f>
        <v>Etageboligbebyggelse</v>
      </c>
      <c r="N796" s="1" t="str">
        <f ca="1">INDEX(Anvendelseskode!D:D,MATCH($E796,Anvendelseskode!$A:$A,0))</f>
        <v>Private husholdninger</v>
      </c>
      <c r="O796" s="1" t="str">
        <f ca="1">IFERROR(INDEX(SBi!$2:$2,MATCH(G796,SBi!$1:$1,1)),SBi!$K$2)</f>
        <v>1961-1972</v>
      </c>
      <c r="P796" s="1">
        <f ca="1">IFERROR(INDEX(SBi!$C$3:$K$28,MATCH(E796,SBi!$B$3:$B$28,0),MATCH(O796,SBi!$C$2:$K$2,0)),0)</f>
        <v>132.30000000000001</v>
      </c>
      <c r="Q796" s="19">
        <f t="shared" ca="1" si="164"/>
        <v>91.28700000000002</v>
      </c>
      <c r="R796" s="19" t="str">
        <f ca="1">IFERROR(INDEX(VpD!$2:$2,MATCH(G796,VpD!$1:$1,1)),VpD!$I$2)</f>
        <v>1961-1972</v>
      </c>
      <c r="S796" s="1">
        <f ca="1">IFERROR(INDEX(VpD!$C$3:$I$27,MATCH(E796,VpD!$B$3:$B$27,0),MATCH(R796,VpD!$C$2:$I$2,0)),0)</f>
        <v>126</v>
      </c>
      <c r="T796" s="19">
        <f t="shared" ca="1" si="165"/>
        <v>86.94</v>
      </c>
      <c r="U796" s="14" t="str">
        <f t="shared" ca="1" si="166"/>
        <v xml:space="preserve">713074.05 </v>
      </c>
      <c r="V796" s="14" t="str">
        <f t="shared" ca="1" si="167"/>
        <v>6169172.08</v>
      </c>
      <c r="W796" s="14" t="str">
        <f t="shared" ca="1" si="168"/>
        <v>POINT(713074.05 6169172.08)</v>
      </c>
      <c r="X796" s="14" t="str">
        <f>IFERROR(INDEX(BygningOmraade!B:B,MATCH(A796,BygningOmraade!A:A,0)),"")</f>
        <v/>
      </c>
    </row>
    <row r="797" spans="1:24" s="14" customFormat="1" x14ac:dyDescent="0.25">
      <c r="A797" s="14">
        <f t="shared" si="156"/>
        <v>797</v>
      </c>
      <c r="B797" s="14" t="str">
        <f t="shared" ca="1" si="157"/>
        <v>2a2e131a-649f-4906-87cd-a2ca4654b3b3</v>
      </c>
      <c r="C797" s="14" t="str">
        <f t="shared" ca="1" si="158"/>
        <v>0a3f507e-1c6f-32b8-e044-0003ba298018</v>
      </c>
      <c r="D797" s="14">
        <f t="shared" ca="1" si="159"/>
        <v>994375</v>
      </c>
      <c r="E797" s="1">
        <f t="shared" ca="1" si="160"/>
        <v>140</v>
      </c>
      <c r="F797" s="1">
        <f t="shared" ca="1" si="161"/>
        <v>916</v>
      </c>
      <c r="G797" s="1">
        <f t="shared" ca="1" si="162"/>
        <v>1992</v>
      </c>
      <c r="H797" s="1" t="str">
        <f ca="1">IFERROR(INDEX(Varmeinstallation!B:B,MATCH(INDIRECT($A$1&amp;"L"&amp;A797)*1,Varmeinstallation!A:A,0)),"Ingen varmeinstallationer")</f>
        <v>Fjernvarme/blokvarme (radiatorsystemer eller varmluftanlæg)</v>
      </c>
      <c r="I797" s="1" t="str">
        <f ca="1">IFERROR(INDEX(Opvarmningsmiddel!B:B,MATCH(INDIRECT($A$1&amp;"M"&amp;A797)*1,Opvarmningsmiddel!A:A,0)),"")</f>
        <v/>
      </c>
      <c r="J797" s="1">
        <f t="shared" ca="1" si="163"/>
        <v>0</v>
      </c>
      <c r="K797" s="1" t="str">
        <f ca="1">IFERROR(INDEX(Relationstabel!$C$3:$K$10,MATCH(VALUE(INDIRECT($A$1&amp;"L"&amp;A797)),Relationstabel!$A$3:$A$10,0),MATCH(IFERROR(VALUE(INDIRECT($A$1&amp;"M"&amp;A797)),0),Relationstabel!$C$1:$K$1,0)),"Ingen varmeinstallationer")</f>
        <v>Fjernvarme/ Blokvarme</v>
      </c>
      <c r="L797" s="1" t="str">
        <f ca="1">INDEX(Anvendelseskode!B:B,MATCH($E797,Anvendelseskode!$A:$A,0))</f>
        <v>Etageboligbebyggelse</v>
      </c>
      <c r="M797" s="1" t="str">
        <f ca="1">INDEX(Anvendelseskode!C:C,MATCH($E797,Anvendelseskode!$A:$A,0))</f>
        <v>Etageboligbebyggelse</v>
      </c>
      <c r="N797" s="1" t="str">
        <f ca="1">INDEX(Anvendelseskode!D:D,MATCH($E797,Anvendelseskode!$A:$A,0))</f>
        <v>Private husholdninger</v>
      </c>
      <c r="O797" s="1" t="str">
        <f ca="1">IFERROR(INDEX(SBi!$2:$2,MATCH(G797,SBi!$1:$1,1)),SBi!$K$2)</f>
        <v>1979-1998</v>
      </c>
      <c r="P797" s="1">
        <f ca="1">IFERROR(INDEX(SBi!$C$3:$K$28,MATCH(E797,SBi!$B$3:$B$28,0),MATCH(O797,SBi!$C$2:$K$2,0)),0)</f>
        <v>108.5</v>
      </c>
      <c r="Q797" s="19">
        <f t="shared" ca="1" si="164"/>
        <v>99.385999999999996</v>
      </c>
      <c r="R797" s="19" t="str">
        <f ca="1">IFERROR(INDEX(VpD!$2:$2,MATCH(G797,VpD!$1:$1,1)),VpD!$I$2)</f>
        <v>1979-1998</v>
      </c>
      <c r="S797" s="1">
        <f ca="1">IFERROR(INDEX(VpD!$C$3:$I$27,MATCH(E797,VpD!$B$3:$B$27,0),MATCH(R797,VpD!$C$2:$I$2,0)),0)</f>
        <v>80</v>
      </c>
      <c r="T797" s="19">
        <f t="shared" ca="1" si="165"/>
        <v>73.28</v>
      </c>
      <c r="U797" s="14" t="str">
        <f t="shared" ca="1" si="166"/>
        <v xml:space="preserve">711571.16 </v>
      </c>
      <c r="V797" s="14" t="str">
        <f t="shared" ca="1" si="167"/>
        <v>6172636.63</v>
      </c>
      <c r="W797" s="14" t="str">
        <f t="shared" ca="1" si="168"/>
        <v>POINT(711571.16 6172636.63)</v>
      </c>
      <c r="X797" s="14" t="str">
        <f>IFERROR(INDEX(BygningOmraade!B:B,MATCH(A797,BygningOmraade!A:A,0)),"")</f>
        <v/>
      </c>
    </row>
    <row r="798" spans="1:24" s="14" customFormat="1" x14ac:dyDescent="0.25">
      <c r="A798" s="14">
        <f t="shared" si="156"/>
        <v>798</v>
      </c>
      <c r="B798" s="14" t="str">
        <f t="shared" ca="1" si="157"/>
        <v>2a30fc6c-763a-41d1-a3f9-8d70b25a51e3</v>
      </c>
      <c r="C798" s="14" t="str">
        <f t="shared" ca="1" si="158"/>
        <v>0a3f507e-172b-32b8-e044-0003ba298018</v>
      </c>
      <c r="D798" s="14">
        <f t="shared" ca="1" si="159"/>
        <v>996326</v>
      </c>
      <c r="E798" s="1">
        <f t="shared" ca="1" si="160"/>
        <v>140</v>
      </c>
      <c r="F798" s="1">
        <f t="shared" ca="1" si="161"/>
        <v>1578</v>
      </c>
      <c r="G798" s="1">
        <f t="shared" ca="1" si="162"/>
        <v>1966</v>
      </c>
      <c r="H798" s="1" t="str">
        <f ca="1">IFERROR(INDEX(Varmeinstallation!B:B,MATCH(INDIRECT($A$1&amp;"L"&amp;A798)*1,Varmeinstallation!A:A,0)),"Ingen varmeinstallationer")</f>
        <v>Fjernvarme/blokvarme (radiatorsystemer eller varmluftanlæg)</v>
      </c>
      <c r="I798" s="1" t="str">
        <f ca="1">IFERROR(INDEX(Opvarmningsmiddel!B:B,MATCH(INDIRECT($A$1&amp;"M"&amp;A798)*1,Opvarmningsmiddel!A:A,0)),"")</f>
        <v/>
      </c>
      <c r="J798" s="1">
        <f t="shared" ca="1" si="163"/>
        <v>0</v>
      </c>
      <c r="K798" s="1" t="str">
        <f ca="1">IFERROR(INDEX(Relationstabel!$C$3:$K$10,MATCH(VALUE(INDIRECT($A$1&amp;"L"&amp;A798)),Relationstabel!$A$3:$A$10,0),MATCH(IFERROR(VALUE(INDIRECT($A$1&amp;"M"&amp;A798)),0),Relationstabel!$C$1:$K$1,0)),"Ingen varmeinstallationer")</f>
        <v>Fjernvarme/ Blokvarme</v>
      </c>
      <c r="L798" s="1" t="str">
        <f ca="1">INDEX(Anvendelseskode!B:B,MATCH($E798,Anvendelseskode!$A:$A,0))</f>
        <v>Etageboligbebyggelse</v>
      </c>
      <c r="M798" s="1" t="str">
        <f ca="1">INDEX(Anvendelseskode!C:C,MATCH($E798,Anvendelseskode!$A:$A,0))</f>
        <v>Etageboligbebyggelse</v>
      </c>
      <c r="N798" s="1" t="str">
        <f ca="1">INDEX(Anvendelseskode!D:D,MATCH($E798,Anvendelseskode!$A:$A,0))</f>
        <v>Private husholdninger</v>
      </c>
      <c r="O798" s="1" t="str">
        <f ca="1">IFERROR(INDEX(SBi!$2:$2,MATCH(G798,SBi!$1:$1,1)),SBi!$K$2)</f>
        <v>1961-1972</v>
      </c>
      <c r="P798" s="1">
        <f ca="1">IFERROR(INDEX(SBi!$C$3:$K$28,MATCH(E798,SBi!$B$3:$B$28,0),MATCH(O798,SBi!$C$2:$K$2,0)),0)</f>
        <v>132.30000000000001</v>
      </c>
      <c r="Q798" s="19">
        <f t="shared" ca="1" si="164"/>
        <v>208.76940000000002</v>
      </c>
      <c r="R798" s="19" t="str">
        <f ca="1">IFERROR(INDEX(VpD!$2:$2,MATCH(G798,VpD!$1:$1,1)),VpD!$I$2)</f>
        <v>1961-1972</v>
      </c>
      <c r="S798" s="1">
        <f ca="1">IFERROR(INDEX(VpD!$C$3:$I$27,MATCH(E798,VpD!$B$3:$B$27,0),MATCH(R798,VpD!$C$2:$I$2,0)),0)</f>
        <v>126</v>
      </c>
      <c r="T798" s="19">
        <f t="shared" ca="1" si="165"/>
        <v>198.828</v>
      </c>
      <c r="U798" s="14" t="str">
        <f t="shared" ca="1" si="166"/>
        <v xml:space="preserve">713050.95 </v>
      </c>
      <c r="V798" s="14" t="str">
        <f t="shared" ca="1" si="167"/>
        <v>6169671.2</v>
      </c>
      <c r="W798" s="14" t="str">
        <f t="shared" ca="1" si="168"/>
        <v>POINT(713050.95 6169671.2)</v>
      </c>
      <c r="X798" s="14" t="str">
        <f>IFERROR(INDEX(BygningOmraade!B:B,MATCH(A798,BygningOmraade!A:A,0)),"")</f>
        <v/>
      </c>
    </row>
    <row r="799" spans="1:24" s="14" customFormat="1" x14ac:dyDescent="0.25">
      <c r="A799" s="14">
        <f t="shared" si="156"/>
        <v>799</v>
      </c>
      <c r="B799" s="14" t="str">
        <f t="shared" ca="1" si="157"/>
        <v>2a71509d-551c-49c1-b5bc-36a178ff8837</v>
      </c>
      <c r="C799" s="14" t="str">
        <f t="shared" ca="1" si="158"/>
        <v>0a3f507e-184d-32b8-e044-0003ba298018</v>
      </c>
      <c r="D799" s="14">
        <f t="shared" ca="1" si="159"/>
        <v>996837</v>
      </c>
      <c r="E799" s="1">
        <f t="shared" ca="1" si="160"/>
        <v>130</v>
      </c>
      <c r="F799" s="1">
        <f t="shared" ca="1" si="161"/>
        <v>109</v>
      </c>
      <c r="G799" s="1">
        <f t="shared" ca="1" si="162"/>
        <v>1978</v>
      </c>
      <c r="H799" s="1" t="str">
        <f ca="1">IFERROR(INDEX(Varmeinstallation!B:B,MATCH(INDIRECT($A$1&amp;"L"&amp;A799)*1,Varmeinstallation!A:A,0)),"Ingen varmeinstallationer")</f>
        <v>Fjernvarme/blokvarme (radiatorsystemer eller varmluftanlæg)</v>
      </c>
      <c r="I799" s="1" t="str">
        <f ca="1">IFERROR(INDEX(Opvarmningsmiddel!B:B,MATCH(INDIRECT($A$1&amp;"M"&amp;A799)*1,Opvarmningsmiddel!A:A,0)),"")</f>
        <v/>
      </c>
      <c r="J799" s="1">
        <f t="shared" ca="1" si="163"/>
        <v>0</v>
      </c>
      <c r="K799" s="1" t="str">
        <f ca="1">IFERROR(INDEX(Relationstabel!$C$3:$K$10,MATCH(VALUE(INDIRECT($A$1&amp;"L"&amp;A799)),Relationstabel!$A$3:$A$10,0),MATCH(IFERROR(VALUE(INDIRECT($A$1&amp;"M"&amp;A799)),0),Relationstabel!$C$1:$K$1,0)),"Ingen varmeinstallationer")</f>
        <v>Fjernvarme/ Blokvarme</v>
      </c>
      <c r="L799" s="1" t="str">
        <f ca="1">INDEX(Anvendelseskode!B:B,MATCH($E799,Anvendelseskode!$A:$A,0))</f>
        <v>Række-, kæde-, dobbelthus (lodret adskillelse mellem enhederne)</v>
      </c>
      <c r="M799" s="1" t="str">
        <f ca="1">INDEX(Anvendelseskode!C:C,MATCH($E799,Anvendelseskode!$A:$A,0))</f>
        <v>Række-, kæde og dobbelthuse</v>
      </c>
      <c r="N799" s="1" t="str">
        <f ca="1">INDEX(Anvendelseskode!D:D,MATCH($E799,Anvendelseskode!$A:$A,0))</f>
        <v>Private husholdninger</v>
      </c>
      <c r="O799" s="1" t="str">
        <f ca="1">IFERROR(INDEX(SBi!$2:$2,MATCH(G799,SBi!$1:$1,1)),SBi!$K$2)</f>
        <v>1973-1978</v>
      </c>
      <c r="P799" s="1">
        <f ca="1">IFERROR(INDEX(SBi!$C$3:$K$28,MATCH(E799,SBi!$B$3:$B$28,0),MATCH(O799,SBi!$C$2:$K$2,0)),0)</f>
        <v>112.6</v>
      </c>
      <c r="Q799" s="19">
        <f t="shared" ca="1" si="164"/>
        <v>12.273399999999999</v>
      </c>
      <c r="R799" s="19" t="str">
        <f ca="1">IFERROR(INDEX(VpD!$2:$2,MATCH(G799,VpD!$1:$1,1)),VpD!$I$2)</f>
        <v>1973-1978</v>
      </c>
      <c r="S799" s="1">
        <f ca="1">IFERROR(INDEX(VpD!$C$3:$I$27,MATCH(E799,VpD!$B$3:$B$27,0),MATCH(R799,VpD!$C$2:$I$2,0)),0)</f>
        <v>98</v>
      </c>
      <c r="T799" s="19">
        <f t="shared" ca="1" si="165"/>
        <v>10.682</v>
      </c>
      <c r="U799" s="14" t="str">
        <f t="shared" ca="1" si="166"/>
        <v xml:space="preserve">713449.2 </v>
      </c>
      <c r="V799" s="14" t="str">
        <f t="shared" ca="1" si="167"/>
        <v>6169656.15</v>
      </c>
      <c r="W799" s="14" t="str">
        <f t="shared" ca="1" si="168"/>
        <v>POINT(713449.2 6169656.15)</v>
      </c>
      <c r="X799" s="14" t="str">
        <f>IFERROR(INDEX(BygningOmraade!B:B,MATCH(A799,BygningOmraade!A:A,0)),"")</f>
        <v/>
      </c>
    </row>
    <row r="800" spans="1:24" s="14" customFormat="1" x14ac:dyDescent="0.25">
      <c r="A800" s="14">
        <f t="shared" si="156"/>
        <v>800</v>
      </c>
      <c r="B800" s="14" t="str">
        <f t="shared" ca="1" si="157"/>
        <v>2a74adb3-be8c-47ec-ac12-309c45e48b0f</v>
      </c>
      <c r="C800" s="14" t="str">
        <f t="shared" ca="1" si="158"/>
        <v>0a3f507e-230c-32b8-e044-0003ba298018</v>
      </c>
      <c r="D800" s="14">
        <f t="shared" ca="1" si="159"/>
        <v>995471</v>
      </c>
      <c r="E800" s="1">
        <f t="shared" ca="1" si="160"/>
        <v>130</v>
      </c>
      <c r="F800" s="1">
        <f t="shared" ca="1" si="161"/>
        <v>107</v>
      </c>
      <c r="G800" s="1">
        <f t="shared" ca="1" si="162"/>
        <v>1971</v>
      </c>
      <c r="H800" s="1" t="str">
        <f ca="1">IFERROR(INDEX(Varmeinstallation!B:B,MATCH(INDIRECT($A$1&amp;"L"&amp;A800)*1,Varmeinstallation!A:A,0)),"Ingen varmeinstallationer")</f>
        <v>Fjernvarme/blokvarme (radiatorsystemer eller varmluftanlæg)</v>
      </c>
      <c r="I800" s="1" t="str">
        <f ca="1">IFERROR(INDEX(Opvarmningsmiddel!B:B,MATCH(INDIRECT($A$1&amp;"M"&amp;A800)*1,Opvarmningsmiddel!A:A,0)),"")</f>
        <v/>
      </c>
      <c r="J800" s="1">
        <f t="shared" ca="1" si="163"/>
        <v>0</v>
      </c>
      <c r="K800" s="1" t="str">
        <f ca="1">IFERROR(INDEX(Relationstabel!$C$3:$K$10,MATCH(VALUE(INDIRECT($A$1&amp;"L"&amp;A800)),Relationstabel!$A$3:$A$10,0),MATCH(IFERROR(VALUE(INDIRECT($A$1&amp;"M"&amp;A800)),0),Relationstabel!$C$1:$K$1,0)),"Ingen varmeinstallationer")</f>
        <v>Fjernvarme/ Blokvarme</v>
      </c>
      <c r="L800" s="1" t="str">
        <f ca="1">INDEX(Anvendelseskode!B:B,MATCH($E800,Anvendelseskode!$A:$A,0))</f>
        <v>Række-, kæde-, dobbelthus (lodret adskillelse mellem enhederne)</v>
      </c>
      <c r="M800" s="1" t="str">
        <f ca="1">INDEX(Anvendelseskode!C:C,MATCH($E800,Anvendelseskode!$A:$A,0))</f>
        <v>Række-, kæde og dobbelthuse</v>
      </c>
      <c r="N800" s="1" t="str">
        <f ca="1">INDEX(Anvendelseskode!D:D,MATCH($E800,Anvendelseskode!$A:$A,0))</f>
        <v>Private husholdninger</v>
      </c>
      <c r="O800" s="1" t="str">
        <f ca="1">IFERROR(INDEX(SBi!$2:$2,MATCH(G800,SBi!$1:$1,1)),SBi!$K$2)</f>
        <v>1961-1972</v>
      </c>
      <c r="P800" s="1">
        <f ca="1">IFERROR(INDEX(SBi!$C$3:$K$28,MATCH(E800,SBi!$B$3:$B$28,0),MATCH(O800,SBi!$C$2:$K$2,0)),0)</f>
        <v>119.9</v>
      </c>
      <c r="Q800" s="19">
        <f t="shared" ca="1" si="164"/>
        <v>12.829300000000002</v>
      </c>
      <c r="R800" s="19" t="str">
        <f ca="1">IFERROR(INDEX(VpD!$2:$2,MATCH(G800,VpD!$1:$1,1)),VpD!$I$2)</f>
        <v>1961-1972</v>
      </c>
      <c r="S800" s="1">
        <f ca="1">IFERROR(INDEX(VpD!$C$3:$I$27,MATCH(E800,VpD!$B$3:$B$27,0),MATCH(R800,VpD!$C$2:$I$2,0)),0)</f>
        <v>120</v>
      </c>
      <c r="T800" s="19">
        <f t="shared" ca="1" si="165"/>
        <v>12.84</v>
      </c>
      <c r="U800" s="14" t="str">
        <f t="shared" ca="1" si="166"/>
        <v xml:space="preserve">711938.43 </v>
      </c>
      <c r="V800" s="14" t="str">
        <f t="shared" ca="1" si="167"/>
        <v>6172148.38</v>
      </c>
      <c r="W800" s="14" t="str">
        <f t="shared" ca="1" si="168"/>
        <v>POINT(711938.43 6172148.38)</v>
      </c>
      <c r="X800" s="14" t="str">
        <f>IFERROR(INDEX(BygningOmraade!B:B,MATCH(A800,BygningOmraade!A:A,0)),"")</f>
        <v/>
      </c>
    </row>
    <row r="801" spans="1:24" s="14" customFormat="1" x14ac:dyDescent="0.25">
      <c r="A801" s="14">
        <f t="shared" si="156"/>
        <v>801</v>
      </c>
      <c r="B801" s="14" t="str">
        <f t="shared" ca="1" si="157"/>
        <v>2a8a25e6-4346-45f6-b911-7acc0ea7bb5d</v>
      </c>
      <c r="C801" s="14" t="str">
        <f t="shared" ca="1" si="158"/>
        <v>0a3f507e-1ea9-32b8-e044-0003ba298018</v>
      </c>
      <c r="D801" s="14">
        <f t="shared" ca="1" si="159"/>
        <v>994843</v>
      </c>
      <c r="E801" s="1">
        <f t="shared" ca="1" si="160"/>
        <v>120</v>
      </c>
      <c r="F801" s="1">
        <f t="shared" ca="1" si="161"/>
        <v>173</v>
      </c>
      <c r="G801" s="1">
        <f t="shared" ca="1" si="162"/>
        <v>1969</v>
      </c>
      <c r="H801" s="1" t="str">
        <f ca="1">IFERROR(INDEX(Varmeinstallation!B:B,MATCH(INDIRECT($A$1&amp;"L"&amp;A801)*1,Varmeinstallation!A:A,0)),"Ingen varmeinstallationer")</f>
        <v>Centralvarme fra eget anlæg, et-kammer fyr</v>
      </c>
      <c r="I801" s="1" t="str">
        <f ca="1">IFERROR(INDEX(Opvarmningsmiddel!B:B,MATCH(INDIRECT($A$1&amp;"M"&amp;A801)*1,Opvarmningsmiddel!A:A,0)),"")</f>
        <v>Naturgas</v>
      </c>
      <c r="J801" s="1">
        <f t="shared" ca="1" si="163"/>
        <v>0</v>
      </c>
      <c r="K801" s="1" t="str">
        <f ca="1">IFERROR(INDEX(Relationstabel!$C$3:$K$10,MATCH(VALUE(INDIRECT($A$1&amp;"L"&amp;A801)),Relationstabel!$A$3:$A$10,0),MATCH(IFERROR(VALUE(INDIRECT($A$1&amp;"M"&amp;A801)),0),Relationstabel!$C$1:$K$1,0)),"Ingen varmeinstallationer")</f>
        <v>Naturgas</v>
      </c>
      <c r="L801" s="1" t="str">
        <f ca="1">INDEX(Anvendelseskode!B:B,MATCH($E801,Anvendelseskode!$A:$A,0))</f>
        <v>Fritliggende enfamilieshus (parcelhus)</v>
      </c>
      <c r="M801" s="1" t="str">
        <f ca="1">INDEX(Anvendelseskode!C:C,MATCH($E801,Anvendelseskode!$A:$A,0))</f>
        <v>Parcelhuse</v>
      </c>
      <c r="N801" s="1" t="str">
        <f ca="1">INDEX(Anvendelseskode!D:D,MATCH($E801,Anvendelseskode!$A:$A,0))</f>
        <v>Private husholdninger</v>
      </c>
      <c r="O801" s="1" t="str">
        <f ca="1">IFERROR(INDEX(SBi!$2:$2,MATCH(G801,SBi!$1:$1,1)),SBi!$K$2)</f>
        <v>1961-1972</v>
      </c>
      <c r="P801" s="1">
        <f ca="1">IFERROR(INDEX(SBi!$C$3:$K$28,MATCH(E801,SBi!$B$3:$B$28,0),MATCH(O801,SBi!$C$2:$K$2,0)),0)</f>
        <v>134.30000000000001</v>
      </c>
      <c r="Q801" s="19">
        <f t="shared" ca="1" si="164"/>
        <v>23.233900000000002</v>
      </c>
      <c r="R801" s="19" t="str">
        <f ca="1">IFERROR(INDEX(VpD!$2:$2,MATCH(G801,VpD!$1:$1,1)),VpD!$I$2)</f>
        <v>1961-1972</v>
      </c>
      <c r="S801" s="1">
        <f ca="1">IFERROR(INDEX(VpD!$C$3:$I$27,MATCH(E801,VpD!$B$3:$B$27,0),MATCH(R801,VpD!$C$2:$I$2,0)),0)</f>
        <v>143</v>
      </c>
      <c r="T801" s="19">
        <f t="shared" ca="1" si="165"/>
        <v>24.739000000000001</v>
      </c>
      <c r="U801" s="14" t="str">
        <f t="shared" ca="1" si="166"/>
        <v xml:space="preserve">711578.88 </v>
      </c>
      <c r="V801" s="14" t="str">
        <f t="shared" ca="1" si="167"/>
        <v>6172151.66</v>
      </c>
      <c r="W801" s="14" t="str">
        <f t="shared" ca="1" si="168"/>
        <v>POINT(711578.88 6172151.66)</v>
      </c>
      <c r="X801" s="14" t="str">
        <f>IFERROR(INDEX(BygningOmraade!B:B,MATCH(A801,BygningOmraade!A:A,0)),"")</f>
        <v/>
      </c>
    </row>
    <row r="802" spans="1:24" s="14" customFormat="1" x14ac:dyDescent="0.25">
      <c r="A802" s="14">
        <f t="shared" si="156"/>
        <v>802</v>
      </c>
      <c r="B802" s="14" t="str">
        <f t="shared" ca="1" si="157"/>
        <v>2a8dfe00-0afc-4204-8b18-670001726c9e</v>
      </c>
      <c r="C802" s="14" t="str">
        <f t="shared" ca="1" si="158"/>
        <v>75d4829b-35c1-165e-e044-00144f3ead67</v>
      </c>
      <c r="D802" s="14">
        <f t="shared" ca="1" si="159"/>
        <v>996120</v>
      </c>
      <c r="E802" s="1">
        <f t="shared" ca="1" si="160"/>
        <v>530</v>
      </c>
      <c r="F802" s="1">
        <f t="shared" ca="1" si="161"/>
        <v>118</v>
      </c>
      <c r="G802" s="1">
        <f t="shared" ca="1" si="162"/>
        <v>1997</v>
      </c>
      <c r="H802" s="1" t="str">
        <f ca="1">IFERROR(INDEX(Varmeinstallation!B:B,MATCH(INDIRECT($A$1&amp;"L"&amp;A802)*1,Varmeinstallation!A:A,0)),"Ingen varmeinstallationer")</f>
        <v>Elovne, elpaneler</v>
      </c>
      <c r="I802" s="1" t="str">
        <f ca="1">IFERROR(INDEX(Opvarmningsmiddel!B:B,MATCH(INDIRECT($A$1&amp;"M"&amp;A802)*1,Opvarmningsmiddel!A:A,0)),"")</f>
        <v>Elektricitet</v>
      </c>
      <c r="J802" s="1">
        <f t="shared" ca="1" si="163"/>
        <v>90</v>
      </c>
      <c r="K802" s="1" t="str">
        <f ca="1">IFERROR(INDEX(Relationstabel!$C$3:$K$10,MATCH(VALUE(INDIRECT($A$1&amp;"L"&amp;A802)),Relationstabel!$A$3:$A$10,0),MATCH(IFERROR(VALUE(INDIRECT($A$1&amp;"M"&amp;A802)),0),Relationstabel!$C$1:$K$1,0)),"Ingen varmeinstallationer")</f>
        <v>Elvarme</v>
      </c>
      <c r="L802" s="1" t="str">
        <f ca="1">INDEX(Anvendelseskode!B:B,MATCH($E802,Anvendelseskode!$A:$A,0))</f>
        <v>Bygning i forbindelse med idrætsudøvelse (klubhus, idrætshal, svømmehal o.lign.).</v>
      </c>
      <c r="M802" s="1" t="str">
        <f ca="1">INDEX(Anvendelseskode!C:C,MATCH($E802,Anvendelseskode!$A:$A,0))</f>
        <v>Bygning i forbindelse med idrætsudøvelse (klubhus, idrætshal, svømmehal o.lign.).</v>
      </c>
      <c r="N802" s="1" t="str">
        <f ca="1">INDEX(Anvendelseskode!D:D,MATCH($E802,Anvendelseskode!$A:$A,0))</f>
        <v>Kommunale og andre offentlige institutioner</v>
      </c>
      <c r="O802" s="1" t="str">
        <f ca="1">IFERROR(INDEX(SBi!$2:$2,MATCH(G802,SBi!$1:$1,1)),SBi!$K$2)</f>
        <v>1979-1998</v>
      </c>
      <c r="P802" s="1">
        <f ca="1">IFERROR(INDEX(SBi!$C$3:$K$28,MATCH(E802,SBi!$B$3:$B$28,0),MATCH(O802,SBi!$C$2:$K$2,0)),0)</f>
        <v>155</v>
      </c>
      <c r="Q802" s="19">
        <f t="shared" ca="1" si="164"/>
        <v>18.29</v>
      </c>
      <c r="R802" s="19" t="str">
        <f ca="1">IFERROR(INDEX(VpD!$2:$2,MATCH(G802,VpD!$1:$1,1)),VpD!$I$2)</f>
        <v>1979-1998</v>
      </c>
      <c r="S802" s="1">
        <f ca="1">IFERROR(INDEX(VpD!$C$3:$I$27,MATCH(E802,VpD!$B$3:$B$27,0),MATCH(R802,VpD!$C$2:$I$2,0)),0)</f>
        <v>72</v>
      </c>
      <c r="T802" s="19">
        <f t="shared" ca="1" si="165"/>
        <v>8.4960000000000004</v>
      </c>
      <c r="U802" s="14" t="str">
        <f t="shared" ca="1" si="166"/>
        <v xml:space="preserve">713992.81 </v>
      </c>
      <c r="V802" s="14" t="str">
        <f t="shared" ca="1" si="167"/>
        <v>6168140.65</v>
      </c>
      <c r="W802" s="14" t="str">
        <f t="shared" ca="1" si="168"/>
        <v>POINT(713992.81 6168140.65)</v>
      </c>
      <c r="X802" s="14" t="str">
        <f>IFERROR(INDEX(BygningOmraade!B:B,MATCH(A802,BygningOmraade!A:A,0)),"")</f>
        <v/>
      </c>
    </row>
    <row r="803" spans="1:24" s="14" customFormat="1" x14ac:dyDescent="0.25">
      <c r="A803" s="14">
        <f t="shared" si="156"/>
        <v>803</v>
      </c>
      <c r="B803" s="14" t="str">
        <f t="shared" ca="1" si="157"/>
        <v>2a9b7c7f-a459-4199-af4a-b706ea5df967</v>
      </c>
      <c r="C803" s="14" t="str">
        <f t="shared" ca="1" si="158"/>
        <v>0a3f507e-1d30-32b8-e044-0003ba298018</v>
      </c>
      <c r="D803" s="14">
        <f t="shared" ca="1" si="159"/>
        <v>996873</v>
      </c>
      <c r="E803" s="1">
        <f t="shared" ca="1" si="160"/>
        <v>440</v>
      </c>
      <c r="F803" s="1">
        <f t="shared" ca="1" si="161"/>
        <v>748</v>
      </c>
      <c r="G803" s="1">
        <f t="shared" ca="1" si="162"/>
        <v>2019</v>
      </c>
      <c r="H803" s="1" t="str">
        <f ca="1">IFERROR(INDEX(Varmeinstallation!B:B,MATCH(INDIRECT($A$1&amp;"L"&amp;A803)*1,Varmeinstallation!A:A,0)),"Ingen varmeinstallationer")</f>
        <v>Fjernvarme/blokvarme (radiatorsystemer eller varmluftanlæg)</v>
      </c>
      <c r="I803" s="1" t="str">
        <f ca="1">IFERROR(INDEX(Opvarmningsmiddel!B:B,MATCH(INDIRECT($A$1&amp;"M"&amp;A803)*1,Opvarmningsmiddel!A:A,0)),"")</f>
        <v/>
      </c>
      <c r="J803" s="1">
        <f t="shared" ca="1" si="163"/>
        <v>0</v>
      </c>
      <c r="K803" s="1" t="str">
        <f ca="1">IFERROR(INDEX(Relationstabel!$C$3:$K$10,MATCH(VALUE(INDIRECT($A$1&amp;"L"&amp;A803)),Relationstabel!$A$3:$A$10,0),MATCH(IFERROR(VALUE(INDIRECT($A$1&amp;"M"&amp;A803)),0),Relationstabel!$C$1:$K$1,0)),"Ingen varmeinstallationer")</f>
        <v>Fjernvarme/ Blokvarme</v>
      </c>
      <c r="L803" s="1" t="str">
        <f ca="1">INDEX(Anvendelseskode!B:B,MATCH($E803,Anvendelseskode!$A:$A,0))</f>
        <v>Daginstitutioner</v>
      </c>
      <c r="M803" s="1" t="str">
        <f ca="1">INDEX(Anvendelseskode!C:C,MATCH($E803,Anvendelseskode!$A:$A,0))</f>
        <v>Daginstitutioner</v>
      </c>
      <c r="N803" s="1" t="str">
        <f ca="1">INDEX(Anvendelseskode!D:D,MATCH($E803,Anvendelseskode!$A:$A,0))</f>
        <v>Kommunale og andre offentlige institutioner</v>
      </c>
      <c r="O803" s="1" t="str">
        <f ca="1">IFERROR(INDEX(SBi!$2:$2,MATCH(G803,SBi!$1:$1,1)),SBi!$K$2)</f>
        <v>Efter 2006</v>
      </c>
      <c r="P803" s="1">
        <f ca="1">IFERROR(INDEX(SBi!$C$3:$K$28,MATCH(E803,SBi!$B$3:$B$28,0),MATCH(O803,SBi!$C$2:$K$2,0)),0)</f>
        <v>115.9</v>
      </c>
      <c r="Q803" s="19">
        <f t="shared" ca="1" si="164"/>
        <v>86.69319999999999</v>
      </c>
      <c r="R803" s="19" t="str">
        <f ca="1">IFERROR(INDEX(VpD!$2:$2,MATCH(G803,VpD!$1:$1,1)),VpD!$I$2)</f>
        <v>&gt;1998</v>
      </c>
      <c r="S803" s="1">
        <f ca="1">IFERROR(INDEX(VpD!$C$3:$I$27,MATCH(E803,VpD!$B$3:$B$27,0),MATCH(R803,VpD!$C$2:$I$2,0)),0)</f>
        <v>129</v>
      </c>
      <c r="T803" s="19">
        <f t="shared" ca="1" si="165"/>
        <v>96.492000000000004</v>
      </c>
      <c r="U803" s="14" t="str">
        <f t="shared" ca="1" si="166"/>
        <v xml:space="preserve">713680.42 </v>
      </c>
      <c r="V803" s="14" t="str">
        <f t="shared" ca="1" si="167"/>
        <v>6169680.13</v>
      </c>
      <c r="W803" s="14" t="str">
        <f t="shared" ca="1" si="168"/>
        <v>POINT(713680.42 6169680.13)</v>
      </c>
      <c r="X803" s="14" t="str">
        <f>IFERROR(INDEX(BygningOmraade!B:B,MATCH(A803,BygningOmraade!A:A,0)),"")</f>
        <v/>
      </c>
    </row>
    <row r="804" spans="1:24" s="14" customFormat="1" x14ac:dyDescent="0.25">
      <c r="A804" s="14">
        <f t="shared" si="156"/>
        <v>804</v>
      </c>
      <c r="B804" s="14" t="str">
        <f t="shared" ca="1" si="157"/>
        <v>2a9c39ad-4df1-4d1b-af50-e634a7e56f40</v>
      </c>
      <c r="C804" s="14" t="str">
        <f t="shared" ca="1" si="158"/>
        <v>0a3f507e-207a-32b8-e044-0003ba298018</v>
      </c>
      <c r="D804" s="14">
        <f t="shared" ca="1" si="159"/>
        <v>996084</v>
      </c>
      <c r="E804" s="1">
        <f t="shared" ca="1" si="160"/>
        <v>120</v>
      </c>
      <c r="F804" s="1">
        <f t="shared" ca="1" si="161"/>
        <v>141</v>
      </c>
      <c r="G804" s="1">
        <f t="shared" ca="1" si="162"/>
        <v>1986</v>
      </c>
      <c r="H804" s="1" t="str">
        <f ca="1">IFERROR(INDEX(Varmeinstallation!B:B,MATCH(INDIRECT($A$1&amp;"L"&amp;A804)*1,Varmeinstallation!A:A,0)),"Ingen varmeinstallationer")</f>
        <v>Elovne, elpaneler</v>
      </c>
      <c r="I804" s="1" t="str">
        <f ca="1">IFERROR(INDEX(Opvarmningsmiddel!B:B,MATCH(INDIRECT($A$1&amp;"M"&amp;A804)*1,Opvarmningsmiddel!A:A,0)),"")</f>
        <v>Elektricitet</v>
      </c>
      <c r="J804" s="1">
        <f t="shared" ca="1" si="163"/>
        <v>2</v>
      </c>
      <c r="K804" s="1" t="str">
        <f ca="1">IFERROR(INDEX(Relationstabel!$C$3:$K$10,MATCH(VALUE(INDIRECT($A$1&amp;"L"&amp;A804)),Relationstabel!$A$3:$A$10,0),MATCH(IFERROR(VALUE(INDIRECT($A$1&amp;"M"&amp;A804)),0),Relationstabel!$C$1:$K$1,0)),"Ingen varmeinstallationer")</f>
        <v>Elvarme</v>
      </c>
      <c r="L804" s="1" t="str">
        <f ca="1">INDEX(Anvendelseskode!B:B,MATCH($E804,Anvendelseskode!$A:$A,0))</f>
        <v>Fritliggende enfamilieshus (parcelhus)</v>
      </c>
      <c r="M804" s="1" t="str">
        <f ca="1">INDEX(Anvendelseskode!C:C,MATCH($E804,Anvendelseskode!$A:$A,0))</f>
        <v>Parcelhuse</v>
      </c>
      <c r="N804" s="1" t="str">
        <f ca="1">INDEX(Anvendelseskode!D:D,MATCH($E804,Anvendelseskode!$A:$A,0))</f>
        <v>Private husholdninger</v>
      </c>
      <c r="O804" s="1" t="str">
        <f ca="1">IFERROR(INDEX(SBi!$2:$2,MATCH(G804,SBi!$1:$1,1)),SBi!$K$2)</f>
        <v>1979-1998</v>
      </c>
      <c r="P804" s="1">
        <f ca="1">IFERROR(INDEX(SBi!$C$3:$K$28,MATCH(E804,SBi!$B$3:$B$28,0),MATCH(O804,SBi!$C$2:$K$2,0)),0)</f>
        <v>105.4</v>
      </c>
      <c r="Q804" s="19">
        <f t="shared" ca="1" si="164"/>
        <v>14.861400000000001</v>
      </c>
      <c r="R804" s="19" t="str">
        <f ca="1">IFERROR(INDEX(VpD!$2:$2,MATCH(G804,VpD!$1:$1,1)),VpD!$I$2)</f>
        <v>1979-1998</v>
      </c>
      <c r="S804" s="1">
        <f ca="1">IFERROR(INDEX(VpD!$C$3:$I$27,MATCH(E804,VpD!$B$3:$B$27,0),MATCH(R804,VpD!$C$2:$I$2,0)),0)</f>
        <v>90</v>
      </c>
      <c r="T804" s="19">
        <f t="shared" ca="1" si="165"/>
        <v>12.69</v>
      </c>
      <c r="U804" s="14" t="str">
        <f t="shared" ca="1" si="166"/>
        <v xml:space="preserve">712477.56 </v>
      </c>
      <c r="V804" s="14" t="str">
        <f t="shared" ca="1" si="167"/>
        <v>6168914.45</v>
      </c>
      <c r="W804" s="14" t="str">
        <f t="shared" ca="1" si="168"/>
        <v>POINT(712477.56 6168914.45)</v>
      </c>
      <c r="X804" s="14" t="str">
        <f>IFERROR(INDEX(BygningOmraade!B:B,MATCH(A804,BygningOmraade!A:A,0)),"")</f>
        <v/>
      </c>
    </row>
    <row r="805" spans="1:24" s="14" customFormat="1" x14ac:dyDescent="0.25">
      <c r="A805" s="14">
        <f t="shared" si="156"/>
        <v>805</v>
      </c>
      <c r="B805" s="14" t="str">
        <f t="shared" ca="1" si="157"/>
        <v>2a9c735f-8dca-4c25-a18c-2afa95a37642</v>
      </c>
      <c r="C805" s="14" t="str">
        <f t="shared" ca="1" si="158"/>
        <v>0a3f507e-1a00-32b8-e044-0003ba298018</v>
      </c>
      <c r="D805" s="14">
        <f t="shared" ca="1" si="159"/>
        <v>994374</v>
      </c>
      <c r="E805" s="1">
        <f t="shared" ca="1" si="160"/>
        <v>130</v>
      </c>
      <c r="F805" s="1">
        <f t="shared" ca="1" si="161"/>
        <v>125</v>
      </c>
      <c r="G805" s="1">
        <f t="shared" ca="1" si="162"/>
        <v>1975</v>
      </c>
      <c r="H805" s="1" t="str">
        <f ca="1">IFERROR(INDEX(Varmeinstallation!B:B,MATCH(INDIRECT($A$1&amp;"L"&amp;A805)*1,Varmeinstallation!A:A,0)),"Ingen varmeinstallationer")</f>
        <v>Fjernvarme/blokvarme (radiatorsystemer eller varmluftanlæg)</v>
      </c>
      <c r="I805" s="1" t="str">
        <f ca="1">IFERROR(INDEX(Opvarmningsmiddel!B:B,MATCH(INDIRECT($A$1&amp;"M"&amp;A805)*1,Opvarmningsmiddel!A:A,0)),"")</f>
        <v/>
      </c>
      <c r="J805" s="1">
        <f t="shared" ca="1" si="163"/>
        <v>0</v>
      </c>
      <c r="K805" s="1" t="str">
        <f ca="1">IFERROR(INDEX(Relationstabel!$C$3:$K$10,MATCH(VALUE(INDIRECT($A$1&amp;"L"&amp;A805)),Relationstabel!$A$3:$A$10,0),MATCH(IFERROR(VALUE(INDIRECT($A$1&amp;"M"&amp;A805)),0),Relationstabel!$C$1:$K$1,0)),"Ingen varmeinstallationer")</f>
        <v>Fjernvarme/ Blokvarme</v>
      </c>
      <c r="L805" s="1" t="str">
        <f ca="1">INDEX(Anvendelseskode!B:B,MATCH($E805,Anvendelseskode!$A:$A,0))</f>
        <v>Række-, kæde-, dobbelthus (lodret adskillelse mellem enhederne)</v>
      </c>
      <c r="M805" s="1" t="str">
        <f ca="1">INDEX(Anvendelseskode!C:C,MATCH($E805,Anvendelseskode!$A:$A,0))</f>
        <v>Række-, kæde og dobbelthuse</v>
      </c>
      <c r="N805" s="1" t="str">
        <f ca="1">INDEX(Anvendelseskode!D:D,MATCH($E805,Anvendelseskode!$A:$A,0))</f>
        <v>Private husholdninger</v>
      </c>
      <c r="O805" s="1" t="str">
        <f ca="1">IFERROR(INDEX(SBi!$2:$2,MATCH(G805,SBi!$1:$1,1)),SBi!$K$2)</f>
        <v>1973-1978</v>
      </c>
      <c r="P805" s="1">
        <f ca="1">IFERROR(INDEX(SBi!$C$3:$K$28,MATCH(E805,SBi!$B$3:$B$28,0),MATCH(O805,SBi!$C$2:$K$2,0)),0)</f>
        <v>112.6</v>
      </c>
      <c r="Q805" s="19">
        <f t="shared" ca="1" si="164"/>
        <v>14.074999999999999</v>
      </c>
      <c r="R805" s="19" t="str">
        <f ca="1">IFERROR(INDEX(VpD!$2:$2,MATCH(G805,VpD!$1:$1,1)),VpD!$I$2)</f>
        <v>1973-1978</v>
      </c>
      <c r="S805" s="1">
        <f ca="1">IFERROR(INDEX(VpD!$C$3:$I$27,MATCH(E805,VpD!$B$3:$B$27,0),MATCH(R805,VpD!$C$2:$I$2,0)),0)</f>
        <v>98</v>
      </c>
      <c r="T805" s="19">
        <f t="shared" ca="1" si="165"/>
        <v>12.25</v>
      </c>
      <c r="U805" s="14" t="str">
        <f t="shared" ca="1" si="166"/>
        <v xml:space="preserve">711559.37 </v>
      </c>
      <c r="V805" s="14" t="str">
        <f t="shared" ca="1" si="167"/>
        <v>6172290.38</v>
      </c>
      <c r="W805" s="14" t="str">
        <f t="shared" ca="1" si="168"/>
        <v>POINT(711559.37 6172290.38)</v>
      </c>
      <c r="X805" s="14" t="str">
        <f>IFERROR(INDEX(BygningOmraade!B:B,MATCH(A805,BygningOmraade!A:A,0)),"")</f>
        <v/>
      </c>
    </row>
    <row r="806" spans="1:24" s="14" customFormat="1" x14ac:dyDescent="0.25">
      <c r="A806" s="14">
        <f t="shared" si="156"/>
        <v>806</v>
      </c>
      <c r="B806" s="14" t="str">
        <f t="shared" ca="1" si="157"/>
        <v>2a9f67e7-a6ed-4c9e-b34e-e7e98e1b2faf</v>
      </c>
      <c r="C806" s="14" t="str">
        <f t="shared" ca="1" si="158"/>
        <v>0a3f507e-1a02-32b8-e044-0003ba298018</v>
      </c>
      <c r="D806" s="14">
        <f t="shared" ca="1" si="159"/>
        <v>994399</v>
      </c>
      <c r="E806" s="1">
        <f t="shared" ca="1" si="160"/>
        <v>130</v>
      </c>
      <c r="F806" s="1">
        <f t="shared" ca="1" si="161"/>
        <v>124</v>
      </c>
      <c r="G806" s="1">
        <f t="shared" ca="1" si="162"/>
        <v>1975</v>
      </c>
      <c r="H806" s="1" t="str">
        <f ca="1">IFERROR(INDEX(Varmeinstallation!B:B,MATCH(INDIRECT($A$1&amp;"L"&amp;A806)*1,Varmeinstallation!A:A,0)),"Ingen varmeinstallationer")</f>
        <v>Fjernvarme/blokvarme (radiatorsystemer eller varmluftanlæg)</v>
      </c>
      <c r="I806" s="1" t="str">
        <f ca="1">IFERROR(INDEX(Opvarmningsmiddel!B:B,MATCH(INDIRECT($A$1&amp;"M"&amp;A806)*1,Opvarmningsmiddel!A:A,0)),"")</f>
        <v/>
      </c>
      <c r="J806" s="1">
        <f t="shared" ca="1" si="163"/>
        <v>90</v>
      </c>
      <c r="K806" s="1" t="str">
        <f ca="1">IFERROR(INDEX(Relationstabel!$C$3:$K$10,MATCH(VALUE(INDIRECT($A$1&amp;"L"&amp;A806)),Relationstabel!$A$3:$A$10,0),MATCH(IFERROR(VALUE(INDIRECT($A$1&amp;"M"&amp;A806)),0),Relationstabel!$C$1:$K$1,0)),"Ingen varmeinstallationer")</f>
        <v>Fjernvarme/ Blokvarme</v>
      </c>
      <c r="L806" s="1" t="str">
        <f ca="1">INDEX(Anvendelseskode!B:B,MATCH($E806,Anvendelseskode!$A:$A,0))</f>
        <v>Række-, kæde-, dobbelthus (lodret adskillelse mellem enhederne)</v>
      </c>
      <c r="M806" s="1" t="str">
        <f ca="1">INDEX(Anvendelseskode!C:C,MATCH($E806,Anvendelseskode!$A:$A,0))</f>
        <v>Række-, kæde og dobbelthuse</v>
      </c>
      <c r="N806" s="1" t="str">
        <f ca="1">INDEX(Anvendelseskode!D:D,MATCH($E806,Anvendelseskode!$A:$A,0))</f>
        <v>Private husholdninger</v>
      </c>
      <c r="O806" s="1" t="str">
        <f ca="1">IFERROR(INDEX(SBi!$2:$2,MATCH(G806,SBi!$1:$1,1)),SBi!$K$2)</f>
        <v>1973-1978</v>
      </c>
      <c r="P806" s="1">
        <f ca="1">IFERROR(INDEX(SBi!$C$3:$K$28,MATCH(E806,SBi!$B$3:$B$28,0),MATCH(O806,SBi!$C$2:$K$2,0)),0)</f>
        <v>112.6</v>
      </c>
      <c r="Q806" s="19">
        <f t="shared" ca="1" si="164"/>
        <v>13.962399999999999</v>
      </c>
      <c r="R806" s="19" t="str">
        <f ca="1">IFERROR(INDEX(VpD!$2:$2,MATCH(G806,VpD!$1:$1,1)),VpD!$I$2)</f>
        <v>1973-1978</v>
      </c>
      <c r="S806" s="1">
        <f ca="1">IFERROR(INDEX(VpD!$C$3:$I$27,MATCH(E806,VpD!$B$3:$B$27,0),MATCH(R806,VpD!$C$2:$I$2,0)),0)</f>
        <v>98</v>
      </c>
      <c r="T806" s="19">
        <f t="shared" ca="1" si="165"/>
        <v>12.151999999999999</v>
      </c>
      <c r="U806" s="14" t="str">
        <f t="shared" ca="1" si="166"/>
        <v xml:space="preserve">711548.14 </v>
      </c>
      <c r="V806" s="14" t="str">
        <f t="shared" ca="1" si="167"/>
        <v>6172287.83</v>
      </c>
      <c r="W806" s="14" t="str">
        <f t="shared" ca="1" si="168"/>
        <v>POINT(711548.14 6172287.83)</v>
      </c>
      <c r="X806" s="14" t="str">
        <f>IFERROR(INDEX(BygningOmraade!B:B,MATCH(A806,BygningOmraade!A:A,0)),"")</f>
        <v/>
      </c>
    </row>
    <row r="807" spans="1:24" s="14" customFormat="1" x14ac:dyDescent="0.25">
      <c r="A807" s="14">
        <f t="shared" si="156"/>
        <v>807</v>
      </c>
      <c r="B807" s="14" t="str">
        <f t="shared" ca="1" si="157"/>
        <v>2aa90fe8-4288-4595-828c-0c186c0a2756</v>
      </c>
      <c r="C807" s="14" t="str">
        <f t="shared" ca="1" si="158"/>
        <v>0a3f507e-154b-32b8-e044-0003ba298018</v>
      </c>
      <c r="D807" s="14">
        <f t="shared" ca="1" si="159"/>
        <v>996632</v>
      </c>
      <c r="E807" s="1">
        <f t="shared" ca="1" si="160"/>
        <v>130</v>
      </c>
      <c r="F807" s="1">
        <f t="shared" ca="1" si="161"/>
        <v>102</v>
      </c>
      <c r="G807" s="1">
        <f t="shared" ca="1" si="162"/>
        <v>1977</v>
      </c>
      <c r="H807" s="1" t="str">
        <f ca="1">IFERROR(INDEX(Varmeinstallation!B:B,MATCH(INDIRECT($A$1&amp;"L"&amp;A807)*1,Varmeinstallation!A:A,0)),"Ingen varmeinstallationer")</f>
        <v>Fjernvarme/blokvarme (radiatorsystemer eller varmluftanlæg)</v>
      </c>
      <c r="I807" s="1" t="str">
        <f ca="1">IFERROR(INDEX(Opvarmningsmiddel!B:B,MATCH(INDIRECT($A$1&amp;"M"&amp;A807)*1,Opvarmningsmiddel!A:A,0)),"")</f>
        <v/>
      </c>
      <c r="J807" s="1">
        <f t="shared" ca="1" si="163"/>
        <v>0</v>
      </c>
      <c r="K807" s="1" t="str">
        <f ca="1">IFERROR(INDEX(Relationstabel!$C$3:$K$10,MATCH(VALUE(INDIRECT($A$1&amp;"L"&amp;A807)),Relationstabel!$A$3:$A$10,0),MATCH(IFERROR(VALUE(INDIRECT($A$1&amp;"M"&amp;A807)),0),Relationstabel!$C$1:$K$1,0)),"Ingen varmeinstallationer")</f>
        <v>Fjernvarme/ Blokvarme</v>
      </c>
      <c r="L807" s="1" t="str">
        <f ca="1">INDEX(Anvendelseskode!B:B,MATCH($E807,Anvendelseskode!$A:$A,0))</f>
        <v>Række-, kæde-, dobbelthus (lodret adskillelse mellem enhederne)</v>
      </c>
      <c r="M807" s="1" t="str">
        <f ca="1">INDEX(Anvendelseskode!C:C,MATCH($E807,Anvendelseskode!$A:$A,0))</f>
        <v>Række-, kæde og dobbelthuse</v>
      </c>
      <c r="N807" s="1" t="str">
        <f ca="1">INDEX(Anvendelseskode!D:D,MATCH($E807,Anvendelseskode!$A:$A,0))</f>
        <v>Private husholdninger</v>
      </c>
      <c r="O807" s="1" t="str">
        <f ca="1">IFERROR(INDEX(SBi!$2:$2,MATCH(G807,SBi!$1:$1,1)),SBi!$K$2)</f>
        <v>1973-1978</v>
      </c>
      <c r="P807" s="1">
        <f ca="1">IFERROR(INDEX(SBi!$C$3:$K$28,MATCH(E807,SBi!$B$3:$B$28,0),MATCH(O807,SBi!$C$2:$K$2,0)),0)</f>
        <v>112.6</v>
      </c>
      <c r="Q807" s="19">
        <f t="shared" ca="1" si="164"/>
        <v>11.485199999999999</v>
      </c>
      <c r="R807" s="19" t="str">
        <f ca="1">IFERROR(INDEX(VpD!$2:$2,MATCH(G807,VpD!$1:$1,1)),VpD!$I$2)</f>
        <v>1973-1978</v>
      </c>
      <c r="S807" s="1">
        <f ca="1">IFERROR(INDEX(VpD!$C$3:$I$27,MATCH(E807,VpD!$B$3:$B$27,0),MATCH(R807,VpD!$C$2:$I$2,0)),0)</f>
        <v>98</v>
      </c>
      <c r="T807" s="19">
        <f t="shared" ca="1" si="165"/>
        <v>9.9960000000000004</v>
      </c>
      <c r="U807" s="14" t="str">
        <f t="shared" ca="1" si="166"/>
        <v xml:space="preserve">713547.3 </v>
      </c>
      <c r="V807" s="14" t="str">
        <f t="shared" ca="1" si="167"/>
        <v>6169500.2</v>
      </c>
      <c r="W807" s="14" t="str">
        <f t="shared" ca="1" si="168"/>
        <v>POINT(713547.3 6169500.2)</v>
      </c>
      <c r="X807" s="14" t="str">
        <f>IFERROR(INDEX(BygningOmraade!B:B,MATCH(A807,BygningOmraade!A:A,0)),"")</f>
        <v/>
      </c>
    </row>
    <row r="808" spans="1:24" s="14" customFormat="1" x14ac:dyDescent="0.25">
      <c r="A808" s="14">
        <f t="shared" si="156"/>
        <v>808</v>
      </c>
      <c r="B808" s="14" t="str">
        <f t="shared" ca="1" si="157"/>
        <v>2aac6d52-53e0-46fb-a2cb-1eb89be9db7d</v>
      </c>
      <c r="C808" s="14" t="str">
        <f t="shared" ca="1" si="158"/>
        <v>0a3f507e-1d59-32b8-e044-0003ba298018</v>
      </c>
      <c r="D808" s="14">
        <f t="shared" ca="1" si="159"/>
        <v>995593</v>
      </c>
      <c r="E808" s="1">
        <f t="shared" ca="1" si="160"/>
        <v>120</v>
      </c>
      <c r="F808" s="1">
        <f t="shared" ca="1" si="161"/>
        <v>170</v>
      </c>
      <c r="G808" s="1">
        <f t="shared" ca="1" si="162"/>
        <v>1990</v>
      </c>
      <c r="H808" s="1" t="str">
        <f ca="1">IFERROR(INDEX(Varmeinstallation!B:B,MATCH(INDIRECT($A$1&amp;"L"&amp;A808)*1,Varmeinstallation!A:A,0)),"Ingen varmeinstallationer")</f>
        <v>Centralvarme fra eget anlæg, et-kammer fyr</v>
      </c>
      <c r="I808" s="1" t="str">
        <f ca="1">IFERROR(INDEX(Opvarmningsmiddel!B:B,MATCH(INDIRECT($A$1&amp;"M"&amp;A808)*1,Opvarmningsmiddel!A:A,0)),"")</f>
        <v>Naturgas</v>
      </c>
      <c r="J808" s="1">
        <f t="shared" ca="1" si="163"/>
        <v>0</v>
      </c>
      <c r="K808" s="1" t="str">
        <f ca="1">IFERROR(INDEX(Relationstabel!$C$3:$K$10,MATCH(VALUE(INDIRECT($A$1&amp;"L"&amp;A808)),Relationstabel!$A$3:$A$10,0),MATCH(IFERROR(VALUE(INDIRECT($A$1&amp;"M"&amp;A808)),0),Relationstabel!$C$1:$K$1,0)),"Ingen varmeinstallationer")</f>
        <v>Naturgas</v>
      </c>
      <c r="L808" s="1" t="str">
        <f ca="1">INDEX(Anvendelseskode!B:B,MATCH($E808,Anvendelseskode!$A:$A,0))</f>
        <v>Fritliggende enfamilieshus (parcelhus)</v>
      </c>
      <c r="M808" s="1" t="str">
        <f ca="1">INDEX(Anvendelseskode!C:C,MATCH($E808,Anvendelseskode!$A:$A,0))</f>
        <v>Parcelhuse</v>
      </c>
      <c r="N808" s="1" t="str">
        <f ca="1">INDEX(Anvendelseskode!D:D,MATCH($E808,Anvendelseskode!$A:$A,0))</f>
        <v>Private husholdninger</v>
      </c>
      <c r="O808" s="1" t="str">
        <f ca="1">IFERROR(INDEX(SBi!$2:$2,MATCH(G808,SBi!$1:$1,1)),SBi!$K$2)</f>
        <v>1979-1998</v>
      </c>
      <c r="P808" s="1">
        <f ca="1">IFERROR(INDEX(SBi!$C$3:$K$28,MATCH(E808,SBi!$B$3:$B$28,0),MATCH(O808,SBi!$C$2:$K$2,0)),0)</f>
        <v>105.4</v>
      </c>
      <c r="Q808" s="19">
        <f t="shared" ca="1" si="164"/>
        <v>17.917999999999999</v>
      </c>
      <c r="R808" s="19" t="str">
        <f ca="1">IFERROR(INDEX(VpD!$2:$2,MATCH(G808,VpD!$1:$1,1)),VpD!$I$2)</f>
        <v>1979-1998</v>
      </c>
      <c r="S808" s="1">
        <f ca="1">IFERROR(INDEX(VpD!$C$3:$I$27,MATCH(E808,VpD!$B$3:$B$27,0),MATCH(R808,VpD!$C$2:$I$2,0)),0)</f>
        <v>90</v>
      </c>
      <c r="T808" s="19">
        <f t="shared" ca="1" si="165"/>
        <v>15.3</v>
      </c>
      <c r="U808" s="14" t="str">
        <f t="shared" ca="1" si="166"/>
        <v xml:space="preserve">711904.72 </v>
      </c>
      <c r="V808" s="14" t="str">
        <f t="shared" ca="1" si="167"/>
        <v>6170406.39</v>
      </c>
      <c r="W808" s="14" t="str">
        <f t="shared" ca="1" si="168"/>
        <v>POINT(711904.72 6170406.39)</v>
      </c>
      <c r="X808" s="14" t="str">
        <f>IFERROR(INDEX(BygningOmraade!B:B,MATCH(A808,BygningOmraade!A:A,0)),"")</f>
        <v/>
      </c>
    </row>
    <row r="809" spans="1:24" s="14" customFormat="1" x14ac:dyDescent="0.25">
      <c r="A809" s="14">
        <f t="shared" si="156"/>
        <v>809</v>
      </c>
      <c r="B809" s="14" t="str">
        <f t="shared" ca="1" si="157"/>
        <v>2aba9148-65f1-4ecc-a389-2a695409f064</v>
      </c>
      <c r="C809" s="14" t="str">
        <f t="shared" ca="1" si="158"/>
        <v>0a3f507e-240d-32b8-e044-0003ba298018</v>
      </c>
      <c r="D809" s="14">
        <f t="shared" ca="1" si="159"/>
        <v>994682</v>
      </c>
      <c r="E809" s="1">
        <f t="shared" ca="1" si="160"/>
        <v>130</v>
      </c>
      <c r="F809" s="1">
        <f t="shared" ca="1" si="161"/>
        <v>74</v>
      </c>
      <c r="G809" s="1">
        <f t="shared" ca="1" si="162"/>
        <v>1993</v>
      </c>
      <c r="H809" s="1" t="str">
        <f ca="1">IFERROR(INDEX(Varmeinstallation!B:B,MATCH(INDIRECT($A$1&amp;"L"&amp;A809)*1,Varmeinstallation!A:A,0)),"Ingen varmeinstallationer")</f>
        <v>Fjernvarme/blokvarme (radiatorsystemer eller varmluftanlæg)</v>
      </c>
      <c r="I809" s="1" t="str">
        <f ca="1">IFERROR(INDEX(Opvarmningsmiddel!B:B,MATCH(INDIRECT($A$1&amp;"M"&amp;A809)*1,Opvarmningsmiddel!A:A,0)),"")</f>
        <v/>
      </c>
      <c r="J809" s="1">
        <f t="shared" ca="1" si="163"/>
        <v>0</v>
      </c>
      <c r="K809" s="1" t="str">
        <f ca="1">IFERROR(INDEX(Relationstabel!$C$3:$K$10,MATCH(VALUE(INDIRECT($A$1&amp;"L"&amp;A809)),Relationstabel!$A$3:$A$10,0),MATCH(IFERROR(VALUE(INDIRECT($A$1&amp;"M"&amp;A809)),0),Relationstabel!$C$1:$K$1,0)),"Ingen varmeinstallationer")</f>
        <v>Fjernvarme/ Blokvarme</v>
      </c>
      <c r="L809" s="1" t="str">
        <f ca="1">INDEX(Anvendelseskode!B:B,MATCH($E809,Anvendelseskode!$A:$A,0))</f>
        <v>Række-, kæde-, dobbelthus (lodret adskillelse mellem enhederne)</v>
      </c>
      <c r="M809" s="1" t="str">
        <f ca="1">INDEX(Anvendelseskode!C:C,MATCH($E809,Anvendelseskode!$A:$A,0))</f>
        <v>Række-, kæde og dobbelthuse</v>
      </c>
      <c r="N809" s="1" t="str">
        <f ca="1">INDEX(Anvendelseskode!D:D,MATCH($E809,Anvendelseskode!$A:$A,0))</f>
        <v>Private husholdninger</v>
      </c>
      <c r="O809" s="1" t="str">
        <f ca="1">IFERROR(INDEX(SBi!$2:$2,MATCH(G809,SBi!$1:$1,1)),SBi!$K$2)</f>
        <v>1979-1998</v>
      </c>
      <c r="P809" s="1">
        <f ca="1">IFERROR(INDEX(SBi!$C$3:$K$28,MATCH(E809,SBi!$B$3:$B$28,0),MATCH(O809,SBi!$C$2:$K$2,0)),0)</f>
        <v>96.8</v>
      </c>
      <c r="Q809" s="19">
        <f t="shared" ca="1" si="164"/>
        <v>7.1631999999999998</v>
      </c>
      <c r="R809" s="19" t="str">
        <f ca="1">IFERROR(INDEX(VpD!$2:$2,MATCH(G809,VpD!$1:$1,1)),VpD!$I$2)</f>
        <v>1979-1998</v>
      </c>
      <c r="S809" s="1">
        <f ca="1">IFERROR(INDEX(VpD!$C$3:$I$27,MATCH(E809,VpD!$B$3:$B$27,0),MATCH(R809,VpD!$C$2:$I$2,0)),0)</f>
        <v>74</v>
      </c>
      <c r="T809" s="19">
        <f t="shared" ca="1" si="165"/>
        <v>5.476</v>
      </c>
      <c r="U809" s="14" t="str">
        <f t="shared" ca="1" si="166"/>
        <v xml:space="preserve">711638.79 </v>
      </c>
      <c r="V809" s="14" t="str">
        <f t="shared" ca="1" si="167"/>
        <v>6172475.78</v>
      </c>
      <c r="W809" s="14" t="str">
        <f t="shared" ca="1" si="168"/>
        <v>POINT(711638.79 6172475.78)</v>
      </c>
      <c r="X809" s="14" t="str">
        <f>IFERROR(INDEX(BygningOmraade!B:B,MATCH(A809,BygningOmraade!A:A,0)),"")</f>
        <v/>
      </c>
    </row>
    <row r="810" spans="1:24" s="14" customFormat="1" x14ac:dyDescent="0.25">
      <c r="A810" s="14">
        <f t="shared" si="156"/>
        <v>810</v>
      </c>
      <c r="B810" s="14" t="str">
        <f t="shared" ca="1" si="157"/>
        <v>2ad30c73-3c28-4c83-8286-b773c520f245</v>
      </c>
      <c r="C810" s="14" t="str">
        <f t="shared" ca="1" si="158"/>
        <v>0a3f507e-2123-32b8-e044-0003ba298018</v>
      </c>
      <c r="D810" s="14">
        <f t="shared" ca="1" si="159"/>
        <v>996474</v>
      </c>
      <c r="E810" s="1">
        <f t="shared" ca="1" si="160"/>
        <v>120</v>
      </c>
      <c r="F810" s="1">
        <f t="shared" ca="1" si="161"/>
        <v>147</v>
      </c>
      <c r="G810" s="1">
        <f t="shared" ca="1" si="162"/>
        <v>1992</v>
      </c>
      <c r="H810" s="1" t="str">
        <f ca="1">IFERROR(INDEX(Varmeinstallation!B:B,MATCH(INDIRECT($A$1&amp;"L"&amp;A810)*1,Varmeinstallation!A:A,0)),"Ingen varmeinstallationer")</f>
        <v>Centralvarme fra eget anlæg, et-kammer fyr</v>
      </c>
      <c r="I810" s="1" t="str">
        <f ca="1">IFERROR(INDEX(Opvarmningsmiddel!B:B,MATCH(INDIRECT($A$1&amp;"M"&amp;A810)*1,Opvarmningsmiddel!A:A,0)),"")</f>
        <v>Naturgas</v>
      </c>
      <c r="J810" s="1">
        <f t="shared" ca="1" si="163"/>
        <v>0</v>
      </c>
      <c r="K810" s="1" t="str">
        <f ca="1">IFERROR(INDEX(Relationstabel!$C$3:$K$10,MATCH(VALUE(INDIRECT($A$1&amp;"L"&amp;A810)),Relationstabel!$A$3:$A$10,0),MATCH(IFERROR(VALUE(INDIRECT($A$1&amp;"M"&amp;A810)),0),Relationstabel!$C$1:$K$1,0)),"Ingen varmeinstallationer")</f>
        <v>Naturgas</v>
      </c>
      <c r="L810" s="1" t="str">
        <f ca="1">INDEX(Anvendelseskode!B:B,MATCH($E810,Anvendelseskode!$A:$A,0))</f>
        <v>Fritliggende enfamilieshus (parcelhus)</v>
      </c>
      <c r="M810" s="1" t="str">
        <f ca="1">INDEX(Anvendelseskode!C:C,MATCH($E810,Anvendelseskode!$A:$A,0))</f>
        <v>Parcelhuse</v>
      </c>
      <c r="N810" s="1" t="str">
        <f ca="1">INDEX(Anvendelseskode!D:D,MATCH($E810,Anvendelseskode!$A:$A,0))</f>
        <v>Private husholdninger</v>
      </c>
      <c r="O810" s="1" t="str">
        <f ca="1">IFERROR(INDEX(SBi!$2:$2,MATCH(G810,SBi!$1:$1,1)),SBi!$K$2)</f>
        <v>1979-1998</v>
      </c>
      <c r="P810" s="1">
        <f ca="1">IFERROR(INDEX(SBi!$C$3:$K$28,MATCH(E810,SBi!$B$3:$B$28,0),MATCH(O810,SBi!$C$2:$K$2,0)),0)</f>
        <v>105.4</v>
      </c>
      <c r="Q810" s="19">
        <f t="shared" ca="1" si="164"/>
        <v>15.4938</v>
      </c>
      <c r="R810" s="19" t="str">
        <f ca="1">IFERROR(INDEX(VpD!$2:$2,MATCH(G810,VpD!$1:$1,1)),VpD!$I$2)</f>
        <v>1979-1998</v>
      </c>
      <c r="S810" s="1">
        <f ca="1">IFERROR(INDEX(VpD!$C$3:$I$27,MATCH(E810,VpD!$B$3:$B$27,0),MATCH(R810,VpD!$C$2:$I$2,0)),0)</f>
        <v>90</v>
      </c>
      <c r="T810" s="19">
        <f t="shared" ca="1" si="165"/>
        <v>13.23</v>
      </c>
      <c r="U810" s="14" t="str">
        <f t="shared" ca="1" si="166"/>
        <v xml:space="preserve">713293.8 </v>
      </c>
      <c r="V810" s="14" t="str">
        <f t="shared" ca="1" si="167"/>
        <v>6169067.85</v>
      </c>
      <c r="W810" s="14" t="str">
        <f t="shared" ca="1" si="168"/>
        <v>POINT(713293.8 6169067.85)</v>
      </c>
      <c r="X810" s="14" t="str">
        <f>IFERROR(INDEX(BygningOmraade!B:B,MATCH(A810,BygningOmraade!A:A,0)),"")</f>
        <v/>
      </c>
    </row>
    <row r="811" spans="1:24" s="14" customFormat="1" x14ac:dyDescent="0.25">
      <c r="A811" s="14">
        <f t="shared" si="156"/>
        <v>811</v>
      </c>
      <c r="B811" s="14" t="str">
        <f t="shared" ca="1" si="157"/>
        <v>2ada1587-c8ac-481a-8ecd-d5a754d3f61f</v>
      </c>
      <c r="C811" s="14" t="str">
        <f t="shared" ca="1" si="158"/>
        <v>0a3f507e-1cda-32b8-e044-0003ba298018</v>
      </c>
      <c r="D811" s="14">
        <f t="shared" ca="1" si="159"/>
        <v>994264</v>
      </c>
      <c r="E811" s="1">
        <f t="shared" ca="1" si="160"/>
        <v>130</v>
      </c>
      <c r="F811" s="1">
        <f t="shared" ca="1" si="161"/>
        <v>134</v>
      </c>
      <c r="G811" s="1">
        <f t="shared" ca="1" si="162"/>
        <v>1975</v>
      </c>
      <c r="H811" s="1" t="str">
        <f ca="1">IFERROR(INDEX(Varmeinstallation!B:B,MATCH(INDIRECT($A$1&amp;"L"&amp;A811)*1,Varmeinstallation!A:A,0)),"Ingen varmeinstallationer")</f>
        <v>Fjernvarme/blokvarme (radiatorsystemer eller varmluftanlæg)</v>
      </c>
      <c r="I811" s="1" t="str">
        <f ca="1">IFERROR(INDEX(Opvarmningsmiddel!B:B,MATCH(INDIRECT($A$1&amp;"M"&amp;A811)*1,Opvarmningsmiddel!A:A,0)),"")</f>
        <v/>
      </c>
      <c r="J811" s="1">
        <f t="shared" ca="1" si="163"/>
        <v>0</v>
      </c>
      <c r="K811" s="1" t="str">
        <f ca="1">IFERROR(INDEX(Relationstabel!$C$3:$K$10,MATCH(VALUE(INDIRECT($A$1&amp;"L"&amp;A811)),Relationstabel!$A$3:$A$10,0),MATCH(IFERROR(VALUE(INDIRECT($A$1&amp;"M"&amp;A811)),0),Relationstabel!$C$1:$K$1,0)),"Ingen varmeinstallationer")</f>
        <v>Fjernvarme/ Blokvarme</v>
      </c>
      <c r="L811" s="1" t="str">
        <f ca="1">INDEX(Anvendelseskode!B:B,MATCH($E811,Anvendelseskode!$A:$A,0))</f>
        <v>Række-, kæde-, dobbelthus (lodret adskillelse mellem enhederne)</v>
      </c>
      <c r="M811" s="1" t="str">
        <f ca="1">INDEX(Anvendelseskode!C:C,MATCH($E811,Anvendelseskode!$A:$A,0))</f>
        <v>Række-, kæde og dobbelthuse</v>
      </c>
      <c r="N811" s="1" t="str">
        <f ca="1">INDEX(Anvendelseskode!D:D,MATCH($E811,Anvendelseskode!$A:$A,0))</f>
        <v>Private husholdninger</v>
      </c>
      <c r="O811" s="1" t="str">
        <f ca="1">IFERROR(INDEX(SBi!$2:$2,MATCH(G811,SBi!$1:$1,1)),SBi!$K$2)</f>
        <v>1973-1978</v>
      </c>
      <c r="P811" s="1">
        <f ca="1">IFERROR(INDEX(SBi!$C$3:$K$28,MATCH(E811,SBi!$B$3:$B$28,0),MATCH(O811,SBi!$C$2:$K$2,0)),0)</f>
        <v>112.6</v>
      </c>
      <c r="Q811" s="19">
        <f t="shared" ca="1" si="164"/>
        <v>15.0884</v>
      </c>
      <c r="R811" s="19" t="str">
        <f ca="1">IFERROR(INDEX(VpD!$2:$2,MATCH(G811,VpD!$1:$1,1)),VpD!$I$2)</f>
        <v>1973-1978</v>
      </c>
      <c r="S811" s="1">
        <f ca="1">IFERROR(INDEX(VpD!$C$3:$I$27,MATCH(E811,VpD!$B$3:$B$27,0),MATCH(R811,VpD!$C$2:$I$2,0)),0)</f>
        <v>98</v>
      </c>
      <c r="T811" s="19">
        <f t="shared" ca="1" si="165"/>
        <v>13.132</v>
      </c>
      <c r="U811" s="14" t="str">
        <f t="shared" ca="1" si="166"/>
        <v xml:space="preserve">711323.3 </v>
      </c>
      <c r="V811" s="14" t="str">
        <f t="shared" ca="1" si="167"/>
        <v>6172500.39</v>
      </c>
      <c r="W811" s="14" t="str">
        <f t="shared" ca="1" si="168"/>
        <v>POINT(711323.3 6172500.39)</v>
      </c>
      <c r="X811" s="14" t="str">
        <f>IFERROR(INDEX(BygningOmraade!B:B,MATCH(A811,BygningOmraade!A:A,0)),"")</f>
        <v/>
      </c>
    </row>
    <row r="812" spans="1:24" s="14" customFormat="1" x14ac:dyDescent="0.25">
      <c r="A812" s="14">
        <f t="shared" si="156"/>
        <v>812</v>
      </c>
      <c r="B812" s="14" t="str">
        <f t="shared" ca="1" si="157"/>
        <v>2af8ad18-1a50-406c-ab06-8623da988b8d</v>
      </c>
      <c r="C812" s="14" t="str">
        <f t="shared" ca="1" si="158"/>
        <v>0a3f507e-155e-32b8-e044-0003ba298018</v>
      </c>
      <c r="D812" s="14">
        <f t="shared" ca="1" si="159"/>
        <v>996797</v>
      </c>
      <c r="E812" s="1">
        <f t="shared" ca="1" si="160"/>
        <v>130</v>
      </c>
      <c r="F812" s="1">
        <f t="shared" ca="1" si="161"/>
        <v>104</v>
      </c>
      <c r="G812" s="1">
        <f t="shared" ca="1" si="162"/>
        <v>1977</v>
      </c>
      <c r="H812" s="1" t="str">
        <f ca="1">IFERROR(INDEX(Varmeinstallation!B:B,MATCH(INDIRECT($A$1&amp;"L"&amp;A812)*1,Varmeinstallation!A:A,0)),"Ingen varmeinstallationer")</f>
        <v>Fjernvarme/blokvarme (radiatorsystemer eller varmluftanlæg)</v>
      </c>
      <c r="I812" s="1" t="str">
        <f ca="1">IFERROR(INDEX(Opvarmningsmiddel!B:B,MATCH(INDIRECT($A$1&amp;"M"&amp;A812)*1,Opvarmningsmiddel!A:A,0)),"")</f>
        <v/>
      </c>
      <c r="J812" s="1">
        <f t="shared" ca="1" si="163"/>
        <v>0</v>
      </c>
      <c r="K812" s="1" t="str">
        <f ca="1">IFERROR(INDEX(Relationstabel!$C$3:$K$10,MATCH(VALUE(INDIRECT($A$1&amp;"L"&amp;A812)),Relationstabel!$A$3:$A$10,0),MATCH(IFERROR(VALUE(INDIRECT($A$1&amp;"M"&amp;A812)),0),Relationstabel!$C$1:$K$1,0)),"Ingen varmeinstallationer")</f>
        <v>Fjernvarme/ Blokvarme</v>
      </c>
      <c r="L812" s="1" t="str">
        <f ca="1">INDEX(Anvendelseskode!B:B,MATCH($E812,Anvendelseskode!$A:$A,0))</f>
        <v>Række-, kæde-, dobbelthus (lodret adskillelse mellem enhederne)</v>
      </c>
      <c r="M812" s="1" t="str">
        <f ca="1">INDEX(Anvendelseskode!C:C,MATCH($E812,Anvendelseskode!$A:$A,0))</f>
        <v>Række-, kæde og dobbelthuse</v>
      </c>
      <c r="N812" s="1" t="str">
        <f ca="1">INDEX(Anvendelseskode!D:D,MATCH($E812,Anvendelseskode!$A:$A,0))</f>
        <v>Private husholdninger</v>
      </c>
      <c r="O812" s="1" t="str">
        <f ca="1">IFERROR(INDEX(SBi!$2:$2,MATCH(G812,SBi!$1:$1,1)),SBi!$K$2)</f>
        <v>1973-1978</v>
      </c>
      <c r="P812" s="1">
        <f ca="1">IFERROR(INDEX(SBi!$C$3:$K$28,MATCH(E812,SBi!$B$3:$B$28,0),MATCH(O812,SBi!$C$2:$K$2,0)),0)</f>
        <v>112.6</v>
      </c>
      <c r="Q812" s="19">
        <f t="shared" ca="1" si="164"/>
        <v>11.7104</v>
      </c>
      <c r="R812" s="19" t="str">
        <f ca="1">IFERROR(INDEX(VpD!$2:$2,MATCH(G812,VpD!$1:$1,1)),VpD!$I$2)</f>
        <v>1973-1978</v>
      </c>
      <c r="S812" s="1">
        <f ca="1">IFERROR(INDEX(VpD!$C$3:$I$27,MATCH(E812,VpD!$B$3:$B$27,0),MATCH(R812,VpD!$C$2:$I$2,0)),0)</f>
        <v>98</v>
      </c>
      <c r="T812" s="19">
        <f t="shared" ca="1" si="165"/>
        <v>10.192</v>
      </c>
      <c r="U812" s="14" t="str">
        <f t="shared" ca="1" si="166"/>
        <v xml:space="preserve">713471.66 </v>
      </c>
      <c r="V812" s="14" t="str">
        <f t="shared" ca="1" si="167"/>
        <v>6169548.61</v>
      </c>
      <c r="W812" s="14" t="str">
        <f t="shared" ca="1" si="168"/>
        <v>POINT(713471.66 6169548.61)</v>
      </c>
      <c r="X812" s="14" t="str">
        <f>IFERROR(INDEX(BygningOmraade!B:B,MATCH(A812,BygningOmraade!A:A,0)),"")</f>
        <v/>
      </c>
    </row>
    <row r="813" spans="1:24" s="14" customFormat="1" x14ac:dyDescent="0.25">
      <c r="A813" s="14">
        <f t="shared" si="156"/>
        <v>813</v>
      </c>
      <c r="B813" s="14" t="str">
        <f t="shared" ca="1" si="157"/>
        <v>2afa770c-0143-4f5c-a964-4026a2676b69</v>
      </c>
      <c r="C813" s="14" t="str">
        <f t="shared" ca="1" si="158"/>
        <v>0a3f507e-1a36-32b8-e044-0003ba298018</v>
      </c>
      <c r="D813" s="14">
        <f t="shared" ca="1" si="159"/>
        <v>997550</v>
      </c>
      <c r="E813" s="1">
        <f t="shared" ca="1" si="160"/>
        <v>120</v>
      </c>
      <c r="F813" s="1">
        <f t="shared" ca="1" si="161"/>
        <v>147</v>
      </c>
      <c r="G813" s="1">
        <f t="shared" ca="1" si="162"/>
        <v>1985</v>
      </c>
      <c r="H813" s="1" t="str">
        <f ca="1">IFERROR(INDEX(Varmeinstallation!B:B,MATCH(INDIRECT($A$1&amp;"L"&amp;A813)*1,Varmeinstallation!A:A,0)),"Ingen varmeinstallationer")</f>
        <v>Centralvarme fra eget anlæg, et-kammer fyr</v>
      </c>
      <c r="I813" s="1" t="str">
        <f ca="1">IFERROR(INDEX(Opvarmningsmiddel!B:B,MATCH(INDIRECT($A$1&amp;"M"&amp;A813)*1,Opvarmningsmiddel!A:A,0)),"")</f>
        <v>Naturgas</v>
      </c>
      <c r="J813" s="1">
        <f t="shared" ca="1" si="163"/>
        <v>2</v>
      </c>
      <c r="K813" s="1" t="str">
        <f ca="1">IFERROR(INDEX(Relationstabel!$C$3:$K$10,MATCH(VALUE(INDIRECT($A$1&amp;"L"&amp;A813)),Relationstabel!$A$3:$A$10,0),MATCH(IFERROR(VALUE(INDIRECT($A$1&amp;"M"&amp;A813)),0),Relationstabel!$C$1:$K$1,0)),"Ingen varmeinstallationer")</f>
        <v>Naturgas</v>
      </c>
      <c r="L813" s="1" t="str">
        <f ca="1">INDEX(Anvendelseskode!B:B,MATCH($E813,Anvendelseskode!$A:$A,0))</f>
        <v>Fritliggende enfamilieshus (parcelhus)</v>
      </c>
      <c r="M813" s="1" t="str">
        <f ca="1">INDEX(Anvendelseskode!C:C,MATCH($E813,Anvendelseskode!$A:$A,0))</f>
        <v>Parcelhuse</v>
      </c>
      <c r="N813" s="1" t="str">
        <f ca="1">INDEX(Anvendelseskode!D:D,MATCH($E813,Anvendelseskode!$A:$A,0))</f>
        <v>Private husholdninger</v>
      </c>
      <c r="O813" s="1" t="str">
        <f ca="1">IFERROR(INDEX(SBi!$2:$2,MATCH(G813,SBi!$1:$1,1)),SBi!$K$2)</f>
        <v>1979-1998</v>
      </c>
      <c r="P813" s="1">
        <f ca="1">IFERROR(INDEX(SBi!$C$3:$K$28,MATCH(E813,SBi!$B$3:$B$28,0),MATCH(O813,SBi!$C$2:$K$2,0)),0)</f>
        <v>105.4</v>
      </c>
      <c r="Q813" s="19">
        <f t="shared" ca="1" si="164"/>
        <v>15.4938</v>
      </c>
      <c r="R813" s="19" t="str">
        <f ca="1">IFERROR(INDEX(VpD!$2:$2,MATCH(G813,VpD!$1:$1,1)),VpD!$I$2)</f>
        <v>1979-1998</v>
      </c>
      <c r="S813" s="1">
        <f ca="1">IFERROR(INDEX(VpD!$C$3:$I$27,MATCH(E813,VpD!$B$3:$B$27,0),MATCH(R813,VpD!$C$2:$I$2,0)),0)</f>
        <v>90</v>
      </c>
      <c r="T813" s="19">
        <f t="shared" ca="1" si="165"/>
        <v>13.23</v>
      </c>
      <c r="U813" s="14" t="str">
        <f t="shared" ca="1" si="166"/>
        <v xml:space="preserve">713850.11 </v>
      </c>
      <c r="V813" s="14" t="str">
        <f t="shared" ca="1" si="167"/>
        <v>6169119.69</v>
      </c>
      <c r="W813" s="14" t="str">
        <f t="shared" ca="1" si="168"/>
        <v>POINT(713850.11 6169119.69)</v>
      </c>
      <c r="X813" s="14" t="str">
        <f>IFERROR(INDEX(BygningOmraade!B:B,MATCH(A813,BygningOmraade!A:A,0)),"")</f>
        <v/>
      </c>
    </row>
    <row r="814" spans="1:24" s="14" customFormat="1" x14ac:dyDescent="0.25">
      <c r="A814" s="14">
        <f t="shared" si="156"/>
        <v>814</v>
      </c>
      <c r="B814" s="14" t="str">
        <f t="shared" ca="1" si="157"/>
        <v>2b0cb1db-836c-4733-a38c-d798d30159ef</v>
      </c>
      <c r="C814" s="14" t="str">
        <f t="shared" ca="1" si="158"/>
        <v>0a3f507e-2314-32b8-e044-0003ba298018</v>
      </c>
      <c r="D814" s="14">
        <f t="shared" ca="1" si="159"/>
        <v>995542</v>
      </c>
      <c r="E814" s="1">
        <f t="shared" ca="1" si="160"/>
        <v>120</v>
      </c>
      <c r="F814" s="1">
        <f t="shared" ca="1" si="161"/>
        <v>136</v>
      </c>
      <c r="G814" s="1">
        <f t="shared" ca="1" si="162"/>
        <v>1972</v>
      </c>
      <c r="H814" s="1" t="str">
        <f ca="1">IFERROR(INDEX(Varmeinstallation!B:B,MATCH(INDIRECT($A$1&amp;"L"&amp;A814)*1,Varmeinstallation!A:A,0)),"Ingen varmeinstallationer")</f>
        <v>Centralvarme fra eget anlæg, et-kammer fyr</v>
      </c>
      <c r="I814" s="1" t="str">
        <f ca="1">IFERROR(INDEX(Opvarmningsmiddel!B:B,MATCH(INDIRECT($A$1&amp;"M"&amp;A814)*1,Opvarmningsmiddel!A:A,0)),"")</f>
        <v>Naturgas</v>
      </c>
      <c r="J814" s="1">
        <f t="shared" ca="1" si="163"/>
        <v>0</v>
      </c>
      <c r="K814" s="1" t="str">
        <f ca="1">IFERROR(INDEX(Relationstabel!$C$3:$K$10,MATCH(VALUE(INDIRECT($A$1&amp;"L"&amp;A814)),Relationstabel!$A$3:$A$10,0),MATCH(IFERROR(VALUE(INDIRECT($A$1&amp;"M"&amp;A814)),0),Relationstabel!$C$1:$K$1,0)),"Ingen varmeinstallationer")</f>
        <v>Naturgas</v>
      </c>
      <c r="L814" s="1" t="str">
        <f ca="1">INDEX(Anvendelseskode!B:B,MATCH($E814,Anvendelseskode!$A:$A,0))</f>
        <v>Fritliggende enfamilieshus (parcelhus)</v>
      </c>
      <c r="M814" s="1" t="str">
        <f ca="1">INDEX(Anvendelseskode!C:C,MATCH($E814,Anvendelseskode!$A:$A,0))</f>
        <v>Parcelhuse</v>
      </c>
      <c r="N814" s="1" t="str">
        <f ca="1">INDEX(Anvendelseskode!D:D,MATCH($E814,Anvendelseskode!$A:$A,0))</f>
        <v>Private husholdninger</v>
      </c>
      <c r="O814" s="1" t="str">
        <f ca="1">IFERROR(INDEX(SBi!$2:$2,MATCH(G814,SBi!$1:$1,1)),SBi!$K$2)</f>
        <v>1961-1972</v>
      </c>
      <c r="P814" s="1">
        <f ca="1">IFERROR(INDEX(SBi!$C$3:$K$28,MATCH(E814,SBi!$B$3:$B$28,0),MATCH(O814,SBi!$C$2:$K$2,0)),0)</f>
        <v>134.30000000000001</v>
      </c>
      <c r="Q814" s="19">
        <f t="shared" ca="1" si="164"/>
        <v>18.264800000000005</v>
      </c>
      <c r="R814" s="19" t="str">
        <f ca="1">IFERROR(INDEX(VpD!$2:$2,MATCH(G814,VpD!$1:$1,1)),VpD!$I$2)</f>
        <v>1961-1972</v>
      </c>
      <c r="S814" s="1">
        <f ca="1">IFERROR(INDEX(VpD!$C$3:$I$27,MATCH(E814,VpD!$B$3:$B$27,0),MATCH(R814,VpD!$C$2:$I$2,0)),0)</f>
        <v>143</v>
      </c>
      <c r="T814" s="19">
        <f t="shared" ca="1" si="165"/>
        <v>19.448</v>
      </c>
      <c r="U814" s="14" t="str">
        <f t="shared" ca="1" si="166"/>
        <v xml:space="preserve">711890.49 </v>
      </c>
      <c r="V814" s="14" t="str">
        <f t="shared" ca="1" si="167"/>
        <v>6172192.8</v>
      </c>
      <c r="W814" s="14" t="str">
        <f t="shared" ca="1" si="168"/>
        <v>POINT(711890.49 6172192.8)</v>
      </c>
      <c r="X814" s="14" t="str">
        <f>IFERROR(INDEX(BygningOmraade!B:B,MATCH(A814,BygningOmraade!A:A,0)),"")</f>
        <v/>
      </c>
    </row>
    <row r="815" spans="1:24" s="14" customFormat="1" x14ac:dyDescent="0.25">
      <c r="A815" s="14">
        <f t="shared" si="156"/>
        <v>815</v>
      </c>
      <c r="B815" s="14" t="str">
        <f t="shared" ca="1" si="157"/>
        <v>2b0d3a07-ea51-4146-aeec-87d1e3e234ca</v>
      </c>
      <c r="C815" s="14" t="str">
        <f t="shared" ca="1" si="158"/>
        <v>0a3f507e-2266-32b8-e044-0003ba298018</v>
      </c>
      <c r="D815" s="14">
        <f t="shared" ca="1" si="159"/>
        <v>995146</v>
      </c>
      <c r="E815" s="1">
        <f t="shared" ca="1" si="160"/>
        <v>120</v>
      </c>
      <c r="F815" s="1">
        <f t="shared" ca="1" si="161"/>
        <v>143</v>
      </c>
      <c r="G815" s="1">
        <f t="shared" ca="1" si="162"/>
        <v>1970</v>
      </c>
      <c r="H815" s="1" t="str">
        <f ca="1">IFERROR(INDEX(Varmeinstallation!B:B,MATCH(INDIRECT($A$1&amp;"L"&amp;A815)*1,Varmeinstallation!A:A,0)),"Ingen varmeinstallationer")</f>
        <v>Centralvarme fra eget anlæg, et-kammer fyr</v>
      </c>
      <c r="I815" s="1" t="str">
        <f ca="1">IFERROR(INDEX(Opvarmningsmiddel!B:B,MATCH(INDIRECT($A$1&amp;"M"&amp;A815)*1,Opvarmningsmiddel!A:A,0)),"")</f>
        <v>Naturgas</v>
      </c>
      <c r="J815" s="1">
        <f t="shared" ca="1" si="163"/>
        <v>2</v>
      </c>
      <c r="K815" s="1" t="str">
        <f ca="1">IFERROR(INDEX(Relationstabel!$C$3:$K$10,MATCH(VALUE(INDIRECT($A$1&amp;"L"&amp;A815)),Relationstabel!$A$3:$A$10,0),MATCH(IFERROR(VALUE(INDIRECT($A$1&amp;"M"&amp;A815)),0),Relationstabel!$C$1:$K$1,0)),"Ingen varmeinstallationer")</f>
        <v>Naturgas</v>
      </c>
      <c r="L815" s="1" t="str">
        <f ca="1">INDEX(Anvendelseskode!B:B,MATCH($E815,Anvendelseskode!$A:$A,0))</f>
        <v>Fritliggende enfamilieshus (parcelhus)</v>
      </c>
      <c r="M815" s="1" t="str">
        <f ca="1">INDEX(Anvendelseskode!C:C,MATCH($E815,Anvendelseskode!$A:$A,0))</f>
        <v>Parcelhuse</v>
      </c>
      <c r="N815" s="1" t="str">
        <f ca="1">INDEX(Anvendelseskode!D:D,MATCH($E815,Anvendelseskode!$A:$A,0))</f>
        <v>Private husholdninger</v>
      </c>
      <c r="O815" s="1" t="str">
        <f ca="1">IFERROR(INDEX(SBi!$2:$2,MATCH(G815,SBi!$1:$1,1)),SBi!$K$2)</f>
        <v>1961-1972</v>
      </c>
      <c r="P815" s="1">
        <f ca="1">IFERROR(INDEX(SBi!$C$3:$K$28,MATCH(E815,SBi!$B$3:$B$28,0),MATCH(O815,SBi!$C$2:$K$2,0)),0)</f>
        <v>134.30000000000001</v>
      </c>
      <c r="Q815" s="19">
        <f t="shared" ca="1" si="164"/>
        <v>19.204900000000002</v>
      </c>
      <c r="R815" s="19" t="str">
        <f ca="1">IFERROR(INDEX(VpD!$2:$2,MATCH(G815,VpD!$1:$1,1)),VpD!$I$2)</f>
        <v>1961-1972</v>
      </c>
      <c r="S815" s="1">
        <f ca="1">IFERROR(INDEX(VpD!$C$3:$I$27,MATCH(E815,VpD!$B$3:$B$27,0),MATCH(R815,VpD!$C$2:$I$2,0)),0)</f>
        <v>143</v>
      </c>
      <c r="T815" s="19">
        <f t="shared" ca="1" si="165"/>
        <v>20.449000000000002</v>
      </c>
      <c r="U815" s="14" t="str">
        <f t="shared" ca="1" si="166"/>
        <v xml:space="preserve">711861.27 </v>
      </c>
      <c r="V815" s="14" t="str">
        <f t="shared" ca="1" si="167"/>
        <v>6171733.41</v>
      </c>
      <c r="W815" s="14" t="str">
        <f t="shared" ca="1" si="168"/>
        <v>POINT(711861.27 6171733.41)</v>
      </c>
      <c r="X815" s="14" t="str">
        <f>IFERROR(INDEX(BygningOmraade!B:B,MATCH(A815,BygningOmraade!A:A,0)),"")</f>
        <v/>
      </c>
    </row>
    <row r="816" spans="1:24" s="14" customFormat="1" x14ac:dyDescent="0.25">
      <c r="A816" s="14">
        <f t="shared" si="156"/>
        <v>816</v>
      </c>
      <c r="B816" s="14" t="str">
        <f t="shared" ca="1" si="157"/>
        <v>2b10be4d-2386-4eab-8978-6dcbb969c894</v>
      </c>
      <c r="C816" s="14" t="str">
        <f t="shared" ca="1" si="158"/>
        <v>0a3f507e-247f-32b8-e044-0003ba298018</v>
      </c>
      <c r="D816" s="14">
        <f t="shared" ca="1" si="159"/>
        <v>995699</v>
      </c>
      <c r="E816" s="1">
        <f t="shared" ca="1" si="160"/>
        <v>320</v>
      </c>
      <c r="F816" s="1">
        <f t="shared" ca="1" si="161"/>
        <v>848</v>
      </c>
      <c r="G816" s="1">
        <f t="shared" ca="1" si="162"/>
        <v>1988</v>
      </c>
      <c r="H816" s="1" t="str">
        <f ca="1">IFERROR(INDEX(Varmeinstallation!B:B,MATCH(INDIRECT($A$1&amp;"L"&amp;A816)*1,Varmeinstallation!A:A,0)),"Ingen varmeinstallationer")</f>
        <v>Centralvarme fra eget anlæg, et-kammer fyr</v>
      </c>
      <c r="I816" s="1" t="str">
        <f ca="1">IFERROR(INDEX(Opvarmningsmiddel!B:B,MATCH(INDIRECT($A$1&amp;"M"&amp;A816)*1,Opvarmningsmiddel!A:A,0)),"")</f>
        <v>Naturgas</v>
      </c>
      <c r="J816" s="1">
        <f t="shared" ca="1" si="163"/>
        <v>0</v>
      </c>
      <c r="K816" s="1" t="str">
        <f ca="1">IFERROR(INDEX(Relationstabel!$C$3:$K$10,MATCH(VALUE(INDIRECT($A$1&amp;"L"&amp;A816)),Relationstabel!$A$3:$A$10,0),MATCH(IFERROR(VALUE(INDIRECT($A$1&amp;"M"&amp;A816)),0),Relationstabel!$C$1:$K$1,0)),"Ingen varmeinstallationer")</f>
        <v>Naturgas</v>
      </c>
      <c r="L816" s="1" t="str">
        <f ca="1">INDEX(Anvendelseskode!B:B,MATCH($E816,Anvendelseskode!$A:$A,0))</f>
        <v>Bygning til kontor, handel, lager herunder offentlig administration</v>
      </c>
      <c r="M816" s="1" t="str">
        <f ca="1">INDEX(Anvendelseskode!C:C,MATCH($E816,Anvendelseskode!$A:$A,0))</f>
        <v>Kontor, handel, lager, off. adm.</v>
      </c>
      <c r="N816" s="1" t="str">
        <f ca="1">INDEX(Anvendelseskode!D:D,MATCH($E816,Anvendelseskode!$A:$A,0))</f>
        <v>Handel og servicevirksomheder</v>
      </c>
      <c r="O816" s="1" t="str">
        <f ca="1">IFERROR(INDEX(SBi!$2:$2,MATCH(G816,SBi!$1:$1,1)),SBi!$K$2)</f>
        <v>1979-1998</v>
      </c>
      <c r="P816" s="1">
        <f ca="1">IFERROR(INDEX(SBi!$C$3:$K$28,MATCH(E816,SBi!$B$3:$B$28,0),MATCH(O816,SBi!$C$2:$K$2,0)),0)</f>
        <v>103.3</v>
      </c>
      <c r="Q816" s="19">
        <f t="shared" ca="1" si="164"/>
        <v>87.598399999999998</v>
      </c>
      <c r="R816" s="19" t="str">
        <f ca="1">IFERROR(INDEX(VpD!$2:$2,MATCH(G816,VpD!$1:$1,1)),VpD!$I$2)</f>
        <v>1979-1998</v>
      </c>
      <c r="S816" s="1">
        <f ca="1">IFERROR(INDEX(VpD!$C$3:$I$27,MATCH(E816,VpD!$B$3:$B$27,0),MATCH(R816,VpD!$C$2:$I$2,0)),0)</f>
        <v>77</v>
      </c>
      <c r="T816" s="19">
        <f t="shared" ca="1" si="165"/>
        <v>65.296000000000006</v>
      </c>
      <c r="U816" s="14" t="str">
        <f t="shared" ca="1" si="166"/>
        <v xml:space="preserve">712278.28 </v>
      </c>
      <c r="V816" s="14" t="str">
        <f t="shared" ca="1" si="167"/>
        <v>6169500.44</v>
      </c>
      <c r="W816" s="14" t="str">
        <f t="shared" ca="1" si="168"/>
        <v>POINT(712278.28 6169500.44)</v>
      </c>
      <c r="X816" s="14" t="str">
        <f>IFERROR(INDEX(BygningOmraade!B:B,MATCH(A816,BygningOmraade!A:A,0)),"")</f>
        <v/>
      </c>
    </row>
    <row r="817" spans="1:24" s="14" customFormat="1" x14ac:dyDescent="0.25">
      <c r="A817" s="14">
        <f t="shared" si="156"/>
        <v>817</v>
      </c>
      <c r="B817" s="14" t="str">
        <f t="shared" ca="1" si="157"/>
        <v>2b12adf9-581a-4e5b-989d-84f9822a08c4</v>
      </c>
      <c r="C817" s="14" t="str">
        <f t="shared" ca="1" si="158"/>
        <v>0a3f507e-1971-32b8-e044-0003ba298018</v>
      </c>
      <c r="D817" s="14">
        <f t="shared" ca="1" si="159"/>
        <v>995166</v>
      </c>
      <c r="E817" s="1">
        <f t="shared" ca="1" si="160"/>
        <v>130</v>
      </c>
      <c r="F817" s="1">
        <f t="shared" ca="1" si="161"/>
        <v>125</v>
      </c>
      <c r="G817" s="1">
        <f t="shared" ca="1" si="162"/>
        <v>1977</v>
      </c>
      <c r="H817" s="1" t="str">
        <f ca="1">IFERROR(INDEX(Varmeinstallation!B:B,MATCH(INDIRECT($A$1&amp;"L"&amp;A817)*1,Varmeinstallation!A:A,0)),"Ingen varmeinstallationer")</f>
        <v>Elovne, elpaneler</v>
      </c>
      <c r="I817" s="1" t="str">
        <f ca="1">IFERROR(INDEX(Opvarmningsmiddel!B:B,MATCH(INDIRECT($A$1&amp;"M"&amp;A817)*1,Opvarmningsmiddel!A:A,0)),"")</f>
        <v>Elektricitet</v>
      </c>
      <c r="J817" s="1">
        <f t="shared" ca="1" si="163"/>
        <v>0</v>
      </c>
      <c r="K817" s="1" t="str">
        <f ca="1">IFERROR(INDEX(Relationstabel!$C$3:$K$10,MATCH(VALUE(INDIRECT($A$1&amp;"L"&amp;A817)),Relationstabel!$A$3:$A$10,0),MATCH(IFERROR(VALUE(INDIRECT($A$1&amp;"M"&amp;A817)),0),Relationstabel!$C$1:$K$1,0)),"Ingen varmeinstallationer")</f>
        <v>Elvarme</v>
      </c>
      <c r="L817" s="1" t="str">
        <f ca="1">INDEX(Anvendelseskode!B:B,MATCH($E817,Anvendelseskode!$A:$A,0))</f>
        <v>Række-, kæde-, dobbelthus (lodret adskillelse mellem enhederne)</v>
      </c>
      <c r="M817" s="1" t="str">
        <f ca="1">INDEX(Anvendelseskode!C:C,MATCH($E817,Anvendelseskode!$A:$A,0))</f>
        <v>Række-, kæde og dobbelthuse</v>
      </c>
      <c r="N817" s="1" t="str">
        <f ca="1">INDEX(Anvendelseskode!D:D,MATCH($E817,Anvendelseskode!$A:$A,0))</f>
        <v>Private husholdninger</v>
      </c>
      <c r="O817" s="1" t="str">
        <f ca="1">IFERROR(INDEX(SBi!$2:$2,MATCH(G817,SBi!$1:$1,1)),SBi!$K$2)</f>
        <v>1973-1978</v>
      </c>
      <c r="P817" s="1">
        <f ca="1">IFERROR(INDEX(SBi!$C$3:$K$28,MATCH(E817,SBi!$B$3:$B$28,0),MATCH(O817,SBi!$C$2:$K$2,0)),0)</f>
        <v>112.6</v>
      </c>
      <c r="Q817" s="19">
        <f t="shared" ca="1" si="164"/>
        <v>14.074999999999999</v>
      </c>
      <c r="R817" s="19" t="str">
        <f ca="1">IFERROR(INDEX(VpD!$2:$2,MATCH(G817,VpD!$1:$1,1)),VpD!$I$2)</f>
        <v>1973-1978</v>
      </c>
      <c r="S817" s="1">
        <f ca="1">IFERROR(INDEX(VpD!$C$3:$I$27,MATCH(E817,VpD!$B$3:$B$27,0),MATCH(R817,VpD!$C$2:$I$2,0)),0)</f>
        <v>98</v>
      </c>
      <c r="T817" s="19">
        <f t="shared" ca="1" si="165"/>
        <v>12.25</v>
      </c>
      <c r="U817" s="14" t="str">
        <f t="shared" ca="1" si="166"/>
        <v xml:space="preserve">711830.28 </v>
      </c>
      <c r="V817" s="14" t="str">
        <f t="shared" ca="1" si="167"/>
        <v>6172495.32</v>
      </c>
      <c r="W817" s="14" t="str">
        <f t="shared" ca="1" si="168"/>
        <v>POINT(711830.28 6172495.32)</v>
      </c>
      <c r="X817" s="14" t="str">
        <f>IFERROR(INDEX(BygningOmraade!B:B,MATCH(A817,BygningOmraade!A:A,0)),"")</f>
        <v/>
      </c>
    </row>
    <row r="818" spans="1:24" s="14" customFormat="1" x14ac:dyDescent="0.25">
      <c r="A818" s="14">
        <f t="shared" si="156"/>
        <v>818</v>
      </c>
      <c r="B818" s="14" t="str">
        <f t="shared" ca="1" si="157"/>
        <v>2b3d5a58-7564-4937-9c81-ba47be28a389</v>
      </c>
      <c r="C818" s="14" t="str">
        <f t="shared" ca="1" si="158"/>
        <v>777ab2bb-0e56-00a4-e044-00144f3ead67</v>
      </c>
      <c r="D818" s="14">
        <f t="shared" ca="1" si="159"/>
        <v>100018974</v>
      </c>
      <c r="E818" s="1">
        <f t="shared" ca="1" si="160"/>
        <v>320</v>
      </c>
      <c r="F818" s="1">
        <f t="shared" ca="1" si="161"/>
        <v>6332</v>
      </c>
      <c r="G818" s="1">
        <f t="shared" ca="1" si="162"/>
        <v>2009</v>
      </c>
      <c r="H818" s="1" t="str">
        <f ca="1">IFERROR(INDEX(Varmeinstallation!B:B,MATCH(INDIRECT($A$1&amp;"L"&amp;A818)*1,Varmeinstallation!A:A,0)),"Ingen varmeinstallationer")</f>
        <v>Fjernvarme/blokvarme (radiatorsystemer eller varmluftanlæg)</v>
      </c>
      <c r="I818" s="1" t="str">
        <f ca="1">IFERROR(INDEX(Opvarmningsmiddel!B:B,MATCH(INDIRECT($A$1&amp;"M"&amp;A818)*1,Opvarmningsmiddel!A:A,0)),"")</f>
        <v/>
      </c>
      <c r="J818" s="1">
        <f t="shared" ca="1" si="163"/>
        <v>90</v>
      </c>
      <c r="K818" s="1" t="str">
        <f ca="1">IFERROR(INDEX(Relationstabel!$C$3:$K$10,MATCH(VALUE(INDIRECT($A$1&amp;"L"&amp;A818)),Relationstabel!$A$3:$A$10,0),MATCH(IFERROR(VALUE(INDIRECT($A$1&amp;"M"&amp;A818)),0),Relationstabel!$C$1:$K$1,0)),"Ingen varmeinstallationer")</f>
        <v>Fjernvarme/ Blokvarme</v>
      </c>
      <c r="L818" s="1" t="str">
        <f ca="1">INDEX(Anvendelseskode!B:B,MATCH($E818,Anvendelseskode!$A:$A,0))</f>
        <v>Bygning til kontor, handel, lager herunder offentlig administration</v>
      </c>
      <c r="M818" s="1" t="str">
        <f ca="1">INDEX(Anvendelseskode!C:C,MATCH($E818,Anvendelseskode!$A:$A,0))</f>
        <v>Kontor, handel, lager, off. adm.</v>
      </c>
      <c r="N818" s="1" t="str">
        <f ca="1">INDEX(Anvendelseskode!D:D,MATCH($E818,Anvendelseskode!$A:$A,0))</f>
        <v>Handel og servicevirksomheder</v>
      </c>
      <c r="O818" s="1" t="str">
        <f ca="1">IFERROR(INDEX(SBi!$2:$2,MATCH(G818,SBi!$1:$1,1)),SBi!$K$2)</f>
        <v>Efter 2006</v>
      </c>
      <c r="P818" s="1">
        <f ca="1">IFERROR(INDEX(SBi!$C$3:$K$28,MATCH(E818,SBi!$B$3:$B$28,0),MATCH(O818,SBi!$C$2:$K$2,0)),0)</f>
        <v>82.8</v>
      </c>
      <c r="Q818" s="19">
        <f t="shared" ca="1" si="164"/>
        <v>524.28959999999995</v>
      </c>
      <c r="R818" s="19" t="str">
        <f ca="1">IFERROR(INDEX(VpD!$2:$2,MATCH(G818,VpD!$1:$1,1)),VpD!$I$2)</f>
        <v>&gt;1998</v>
      </c>
      <c r="S818" s="1">
        <f ca="1">IFERROR(INDEX(VpD!$C$3:$I$27,MATCH(E818,VpD!$B$3:$B$27,0),MATCH(R818,VpD!$C$2:$I$2,0)),0)</f>
        <v>77</v>
      </c>
      <c r="T818" s="19">
        <f t="shared" ca="1" si="165"/>
        <v>487.56400000000002</v>
      </c>
      <c r="U818" s="14" t="str">
        <f t="shared" ca="1" si="166"/>
        <v xml:space="preserve">713303.22 </v>
      </c>
      <c r="V818" s="14" t="str">
        <f t="shared" ca="1" si="167"/>
        <v>6169893.96</v>
      </c>
      <c r="W818" s="14" t="str">
        <f t="shared" ca="1" si="168"/>
        <v>POINT(713303.22 6169893.96)</v>
      </c>
      <c r="X818" s="14" t="str">
        <f>IFERROR(INDEX(BygningOmraade!B:B,MATCH(A818,BygningOmraade!A:A,0)),"")</f>
        <v/>
      </c>
    </row>
    <row r="819" spans="1:24" s="14" customFormat="1" x14ac:dyDescent="0.25">
      <c r="A819" s="14">
        <f t="shared" si="156"/>
        <v>819</v>
      </c>
      <c r="B819" s="14" t="str">
        <f t="shared" ca="1" si="157"/>
        <v>2b463630-e859-4936-bb6c-38c67e091731</v>
      </c>
      <c r="C819" s="14" t="str">
        <f t="shared" ca="1" si="158"/>
        <v>0a3f507e-170b-32b8-e044-0003ba298018</v>
      </c>
      <c r="D819" s="14">
        <f t="shared" ca="1" si="159"/>
        <v>994729</v>
      </c>
      <c r="E819" s="1">
        <f t="shared" ca="1" si="160"/>
        <v>120</v>
      </c>
      <c r="F819" s="1">
        <f t="shared" ca="1" si="161"/>
        <v>100</v>
      </c>
      <c r="G819" s="1">
        <f t="shared" ca="1" si="162"/>
        <v>1981</v>
      </c>
      <c r="H819" s="1" t="str">
        <f ca="1">IFERROR(INDEX(Varmeinstallation!B:B,MATCH(INDIRECT($A$1&amp;"L"&amp;A819)*1,Varmeinstallation!A:A,0)),"Ingen varmeinstallationer")</f>
        <v>Elovne, elpaneler</v>
      </c>
      <c r="I819" s="1" t="str">
        <f ca="1">IFERROR(INDEX(Opvarmningsmiddel!B:B,MATCH(INDIRECT($A$1&amp;"M"&amp;A819)*1,Opvarmningsmiddel!A:A,0)),"")</f>
        <v>Elektricitet</v>
      </c>
      <c r="J819" s="1">
        <f t="shared" ca="1" si="163"/>
        <v>2</v>
      </c>
      <c r="K819" s="1" t="str">
        <f ca="1">IFERROR(INDEX(Relationstabel!$C$3:$K$10,MATCH(VALUE(INDIRECT($A$1&amp;"L"&amp;A819)),Relationstabel!$A$3:$A$10,0),MATCH(IFERROR(VALUE(INDIRECT($A$1&amp;"M"&amp;A819)),0),Relationstabel!$C$1:$K$1,0)),"Ingen varmeinstallationer")</f>
        <v>Elvarme</v>
      </c>
      <c r="L819" s="1" t="str">
        <f ca="1">INDEX(Anvendelseskode!B:B,MATCH($E819,Anvendelseskode!$A:$A,0))</f>
        <v>Fritliggende enfamilieshus (parcelhus)</v>
      </c>
      <c r="M819" s="1" t="str">
        <f ca="1">INDEX(Anvendelseskode!C:C,MATCH($E819,Anvendelseskode!$A:$A,0))</f>
        <v>Parcelhuse</v>
      </c>
      <c r="N819" s="1" t="str">
        <f ca="1">INDEX(Anvendelseskode!D:D,MATCH($E819,Anvendelseskode!$A:$A,0))</f>
        <v>Private husholdninger</v>
      </c>
      <c r="O819" s="1" t="str">
        <f ca="1">IFERROR(INDEX(SBi!$2:$2,MATCH(G819,SBi!$1:$1,1)),SBi!$K$2)</f>
        <v>1979-1998</v>
      </c>
      <c r="P819" s="1">
        <f ca="1">IFERROR(INDEX(SBi!$C$3:$K$28,MATCH(E819,SBi!$B$3:$B$28,0),MATCH(O819,SBi!$C$2:$K$2,0)),0)</f>
        <v>105.4</v>
      </c>
      <c r="Q819" s="19">
        <f t="shared" ca="1" si="164"/>
        <v>10.54</v>
      </c>
      <c r="R819" s="19" t="str">
        <f ca="1">IFERROR(INDEX(VpD!$2:$2,MATCH(G819,VpD!$1:$1,1)),VpD!$I$2)</f>
        <v>1979-1998</v>
      </c>
      <c r="S819" s="1">
        <f ca="1">IFERROR(INDEX(VpD!$C$3:$I$27,MATCH(E819,VpD!$B$3:$B$27,0),MATCH(R819,VpD!$C$2:$I$2,0)),0)</f>
        <v>90</v>
      </c>
      <c r="T819" s="19">
        <f t="shared" ca="1" si="165"/>
        <v>9</v>
      </c>
      <c r="U819" s="14" t="str">
        <f t="shared" ca="1" si="166"/>
        <v xml:space="preserve">711684.4 </v>
      </c>
      <c r="V819" s="14" t="str">
        <f t="shared" ca="1" si="167"/>
        <v>6170528.37</v>
      </c>
      <c r="W819" s="14" t="str">
        <f t="shared" ca="1" si="168"/>
        <v>POINT(711684.4 6170528.37)</v>
      </c>
      <c r="X819" s="14" t="str">
        <f>IFERROR(INDEX(BygningOmraade!B:B,MATCH(A819,BygningOmraade!A:A,0)),"")</f>
        <v/>
      </c>
    </row>
    <row r="820" spans="1:24" s="14" customFormat="1" x14ac:dyDescent="0.25">
      <c r="A820" s="14">
        <f t="shared" si="156"/>
        <v>820</v>
      </c>
      <c r="B820" s="14" t="str">
        <f t="shared" ca="1" si="157"/>
        <v>2b64c931-84f7-486a-9a14-368da96ee94d</v>
      </c>
      <c r="C820" s="14" t="str">
        <f t="shared" ca="1" si="158"/>
        <v>0a3f507e-1854-32b8-e044-0003ba298018</v>
      </c>
      <c r="D820" s="14">
        <f t="shared" ca="1" si="159"/>
        <v>996524</v>
      </c>
      <c r="E820" s="1">
        <f t="shared" ca="1" si="160"/>
        <v>120</v>
      </c>
      <c r="F820" s="1">
        <f t="shared" ca="1" si="161"/>
        <v>136</v>
      </c>
      <c r="G820" s="1">
        <f t="shared" ca="1" si="162"/>
        <v>1983</v>
      </c>
      <c r="H820" s="1" t="str">
        <f ca="1">IFERROR(INDEX(Varmeinstallation!B:B,MATCH(INDIRECT($A$1&amp;"L"&amp;A820)*1,Varmeinstallation!A:A,0)),"Ingen varmeinstallationer")</f>
        <v>Varmepumpe</v>
      </c>
      <c r="I820" s="1" t="str">
        <f ca="1">IFERROR(INDEX(Opvarmningsmiddel!B:B,MATCH(INDIRECT($A$1&amp;"M"&amp;A820)*1,Opvarmningsmiddel!A:A,0)),"")</f>
        <v>Anden opvarmning end el, gas, flydende/fast brændsel og halm</v>
      </c>
      <c r="J820" s="1">
        <f t="shared" ca="1" si="163"/>
        <v>2</v>
      </c>
      <c r="K820" s="1" t="str">
        <f ca="1">IFERROR(INDEX(Relationstabel!$C$3:$K$10,MATCH(VALUE(INDIRECT($A$1&amp;"L"&amp;A820)),Relationstabel!$A$3:$A$10,0),MATCH(IFERROR(VALUE(INDIRECT($A$1&amp;"M"&amp;A820)),0),Relationstabel!$C$1:$K$1,0)),"Ingen varmeinstallationer")</f>
        <v>Varmepumpe</v>
      </c>
      <c r="L820" s="1" t="str">
        <f ca="1">INDEX(Anvendelseskode!B:B,MATCH($E820,Anvendelseskode!$A:$A,0))</f>
        <v>Fritliggende enfamilieshus (parcelhus)</v>
      </c>
      <c r="M820" s="1" t="str">
        <f ca="1">INDEX(Anvendelseskode!C:C,MATCH($E820,Anvendelseskode!$A:$A,0))</f>
        <v>Parcelhuse</v>
      </c>
      <c r="N820" s="1" t="str">
        <f ca="1">INDEX(Anvendelseskode!D:D,MATCH($E820,Anvendelseskode!$A:$A,0))</f>
        <v>Private husholdninger</v>
      </c>
      <c r="O820" s="1" t="str">
        <f ca="1">IFERROR(INDEX(SBi!$2:$2,MATCH(G820,SBi!$1:$1,1)),SBi!$K$2)</f>
        <v>1979-1998</v>
      </c>
      <c r="P820" s="1">
        <f ca="1">IFERROR(INDEX(SBi!$C$3:$K$28,MATCH(E820,SBi!$B$3:$B$28,0),MATCH(O820,SBi!$C$2:$K$2,0)),0)</f>
        <v>105.4</v>
      </c>
      <c r="Q820" s="19">
        <f t="shared" ca="1" si="164"/>
        <v>14.334400000000002</v>
      </c>
      <c r="R820" s="19" t="str">
        <f ca="1">IFERROR(INDEX(VpD!$2:$2,MATCH(G820,VpD!$1:$1,1)),VpD!$I$2)</f>
        <v>1979-1998</v>
      </c>
      <c r="S820" s="1">
        <f ca="1">IFERROR(INDEX(VpD!$C$3:$I$27,MATCH(E820,VpD!$B$3:$B$27,0),MATCH(R820,VpD!$C$2:$I$2,0)),0)</f>
        <v>90</v>
      </c>
      <c r="T820" s="19">
        <f t="shared" ca="1" si="165"/>
        <v>12.24</v>
      </c>
      <c r="U820" s="14" t="str">
        <f t="shared" ca="1" si="166"/>
        <v xml:space="preserve">713257.76 </v>
      </c>
      <c r="V820" s="14" t="str">
        <f t="shared" ca="1" si="167"/>
        <v>6168738.44</v>
      </c>
      <c r="W820" s="14" t="str">
        <f t="shared" ca="1" si="168"/>
        <v>POINT(713257.76 6168738.44)</v>
      </c>
      <c r="X820" s="14" t="str">
        <f>IFERROR(INDEX(BygningOmraade!B:B,MATCH(A820,BygningOmraade!A:A,0)),"")</f>
        <v/>
      </c>
    </row>
    <row r="821" spans="1:24" s="14" customFormat="1" x14ac:dyDescent="0.25">
      <c r="A821" s="14">
        <f t="shared" si="156"/>
        <v>821</v>
      </c>
      <c r="B821" s="14" t="str">
        <f t="shared" ca="1" si="157"/>
        <v>2b6eb58c-d8b0-4e08-b423-a07779be6e25</v>
      </c>
      <c r="C821" s="14" t="str">
        <f t="shared" ca="1" si="158"/>
        <v>0a3f507e-19de-32b8-e044-0003ba298018</v>
      </c>
      <c r="D821" s="14">
        <f t="shared" ca="1" si="159"/>
        <v>994760</v>
      </c>
      <c r="E821" s="1">
        <f t="shared" ca="1" si="160"/>
        <v>130</v>
      </c>
      <c r="F821" s="1">
        <f t="shared" ca="1" si="161"/>
        <v>130</v>
      </c>
      <c r="G821" s="1">
        <f t="shared" ca="1" si="162"/>
        <v>1975</v>
      </c>
      <c r="H821" s="1" t="str">
        <f ca="1">IFERROR(INDEX(Varmeinstallation!B:B,MATCH(INDIRECT($A$1&amp;"L"&amp;A821)*1,Varmeinstallation!A:A,0)),"Ingen varmeinstallationer")</f>
        <v>Elovne, elpaneler</v>
      </c>
      <c r="I821" s="1" t="str">
        <f ca="1">IFERROR(INDEX(Opvarmningsmiddel!B:B,MATCH(INDIRECT($A$1&amp;"M"&amp;A821)*1,Opvarmningsmiddel!A:A,0)),"")</f>
        <v>Elektricitet</v>
      </c>
      <c r="J821" s="1">
        <f t="shared" ca="1" si="163"/>
        <v>1</v>
      </c>
      <c r="K821" s="1" t="str">
        <f ca="1">IFERROR(INDEX(Relationstabel!$C$3:$K$10,MATCH(VALUE(INDIRECT($A$1&amp;"L"&amp;A821)),Relationstabel!$A$3:$A$10,0),MATCH(IFERROR(VALUE(INDIRECT($A$1&amp;"M"&amp;A821)),0),Relationstabel!$C$1:$K$1,0)),"Ingen varmeinstallationer")</f>
        <v>Elvarme</v>
      </c>
      <c r="L821" s="1" t="str">
        <f ca="1">INDEX(Anvendelseskode!B:B,MATCH($E821,Anvendelseskode!$A:$A,0))</f>
        <v>Række-, kæde-, dobbelthus (lodret adskillelse mellem enhederne)</v>
      </c>
      <c r="M821" s="1" t="str">
        <f ca="1">INDEX(Anvendelseskode!C:C,MATCH($E821,Anvendelseskode!$A:$A,0))</f>
        <v>Række-, kæde og dobbelthuse</v>
      </c>
      <c r="N821" s="1" t="str">
        <f ca="1">INDEX(Anvendelseskode!D:D,MATCH($E821,Anvendelseskode!$A:$A,0))</f>
        <v>Private husholdninger</v>
      </c>
      <c r="O821" s="1" t="str">
        <f ca="1">IFERROR(INDEX(SBi!$2:$2,MATCH(G821,SBi!$1:$1,1)),SBi!$K$2)</f>
        <v>1973-1978</v>
      </c>
      <c r="P821" s="1">
        <f ca="1">IFERROR(INDEX(SBi!$C$3:$K$28,MATCH(E821,SBi!$B$3:$B$28,0),MATCH(O821,SBi!$C$2:$K$2,0)),0)</f>
        <v>112.6</v>
      </c>
      <c r="Q821" s="19">
        <f t="shared" ca="1" si="164"/>
        <v>14.638</v>
      </c>
      <c r="R821" s="19" t="str">
        <f ca="1">IFERROR(INDEX(VpD!$2:$2,MATCH(G821,VpD!$1:$1,1)),VpD!$I$2)</f>
        <v>1973-1978</v>
      </c>
      <c r="S821" s="1">
        <f ca="1">IFERROR(INDEX(VpD!$C$3:$I$27,MATCH(E821,VpD!$B$3:$B$27,0),MATCH(R821,VpD!$C$2:$I$2,0)),0)</f>
        <v>98</v>
      </c>
      <c r="T821" s="19">
        <f t="shared" ca="1" si="165"/>
        <v>12.74</v>
      </c>
      <c r="U821" s="14" t="str">
        <f t="shared" ca="1" si="166"/>
        <v xml:space="preserve">711610.35 </v>
      </c>
      <c r="V821" s="14" t="str">
        <f t="shared" ca="1" si="167"/>
        <v>6172408.8</v>
      </c>
      <c r="W821" s="14" t="str">
        <f t="shared" ca="1" si="168"/>
        <v>POINT(711610.35 6172408.8)</v>
      </c>
      <c r="X821" s="14" t="str">
        <f>IFERROR(INDEX(BygningOmraade!B:B,MATCH(A821,BygningOmraade!A:A,0)),"")</f>
        <v/>
      </c>
    </row>
    <row r="822" spans="1:24" s="14" customFormat="1" x14ac:dyDescent="0.25">
      <c r="A822" s="14">
        <f t="shared" si="156"/>
        <v>822</v>
      </c>
      <c r="B822" s="14" t="str">
        <f t="shared" ca="1" si="157"/>
        <v>2b75c121-d4bf-4cfa-bbc6-90b2084665b7</v>
      </c>
      <c r="C822" s="14" t="str">
        <f t="shared" ca="1" si="158"/>
        <v>0a3f507e-236e-32b8-e044-0003ba298018</v>
      </c>
      <c r="D822" s="14">
        <f t="shared" ca="1" si="159"/>
        <v>995798</v>
      </c>
      <c r="E822" s="1">
        <f t="shared" ca="1" si="160"/>
        <v>120</v>
      </c>
      <c r="F822" s="1">
        <f t="shared" ca="1" si="161"/>
        <v>106</v>
      </c>
      <c r="G822" s="1">
        <f t="shared" ca="1" si="162"/>
        <v>1964</v>
      </c>
      <c r="H822" s="1" t="str">
        <f ca="1">IFERROR(INDEX(Varmeinstallation!B:B,MATCH(INDIRECT($A$1&amp;"L"&amp;A822)*1,Varmeinstallation!A:A,0)),"Ingen varmeinstallationer")</f>
        <v>Centralvarme fra eget anlæg, et-kammer fyr</v>
      </c>
      <c r="I822" s="1" t="str">
        <f ca="1">IFERROR(INDEX(Opvarmningsmiddel!B:B,MATCH(INDIRECT($A$1&amp;"M"&amp;A822)*1,Opvarmningsmiddel!A:A,0)),"")</f>
        <v>Naturgas</v>
      </c>
      <c r="J822" s="1">
        <f t="shared" ca="1" si="163"/>
        <v>2</v>
      </c>
      <c r="K822" s="1" t="str">
        <f ca="1">IFERROR(INDEX(Relationstabel!$C$3:$K$10,MATCH(VALUE(INDIRECT($A$1&amp;"L"&amp;A822)),Relationstabel!$A$3:$A$10,0),MATCH(IFERROR(VALUE(INDIRECT($A$1&amp;"M"&amp;A822)),0),Relationstabel!$C$1:$K$1,0)),"Ingen varmeinstallationer")</f>
        <v>Naturgas</v>
      </c>
      <c r="L822" s="1" t="str">
        <f ca="1">INDEX(Anvendelseskode!B:B,MATCH($E822,Anvendelseskode!$A:$A,0))</f>
        <v>Fritliggende enfamilieshus (parcelhus)</v>
      </c>
      <c r="M822" s="1" t="str">
        <f ca="1">INDEX(Anvendelseskode!C:C,MATCH($E822,Anvendelseskode!$A:$A,0))</f>
        <v>Parcelhuse</v>
      </c>
      <c r="N822" s="1" t="str">
        <f ca="1">INDEX(Anvendelseskode!D:D,MATCH($E822,Anvendelseskode!$A:$A,0))</f>
        <v>Private husholdninger</v>
      </c>
      <c r="O822" s="1" t="str">
        <f ca="1">IFERROR(INDEX(SBi!$2:$2,MATCH(G822,SBi!$1:$1,1)),SBi!$K$2)</f>
        <v>1961-1972</v>
      </c>
      <c r="P822" s="1">
        <f ca="1">IFERROR(INDEX(SBi!$C$3:$K$28,MATCH(E822,SBi!$B$3:$B$28,0),MATCH(O822,SBi!$C$2:$K$2,0)),0)</f>
        <v>134.30000000000001</v>
      </c>
      <c r="Q822" s="19">
        <f t="shared" ca="1" si="164"/>
        <v>14.235800000000001</v>
      </c>
      <c r="R822" s="19" t="str">
        <f ca="1">IFERROR(INDEX(VpD!$2:$2,MATCH(G822,VpD!$1:$1,1)),VpD!$I$2)</f>
        <v>1961-1972</v>
      </c>
      <c r="S822" s="1">
        <f ca="1">IFERROR(INDEX(VpD!$C$3:$I$27,MATCH(E822,VpD!$B$3:$B$27,0),MATCH(R822,VpD!$C$2:$I$2,0)),0)</f>
        <v>143</v>
      </c>
      <c r="T822" s="19">
        <f t="shared" ca="1" si="165"/>
        <v>15.157999999999999</v>
      </c>
      <c r="U822" s="14" t="str">
        <f t="shared" ca="1" si="166"/>
        <v xml:space="preserve">712113.89 </v>
      </c>
      <c r="V822" s="14" t="str">
        <f t="shared" ca="1" si="167"/>
        <v>6169375.92</v>
      </c>
      <c r="W822" s="14" t="str">
        <f t="shared" ca="1" si="168"/>
        <v>POINT(712113.89 6169375.92)</v>
      </c>
      <c r="X822" s="14" t="str">
        <f>IFERROR(INDEX(BygningOmraade!B:B,MATCH(A822,BygningOmraade!A:A,0)),"")</f>
        <v/>
      </c>
    </row>
    <row r="823" spans="1:24" s="14" customFormat="1" x14ac:dyDescent="0.25">
      <c r="A823" s="14">
        <f t="shared" si="156"/>
        <v>823</v>
      </c>
      <c r="B823" s="14" t="str">
        <f t="shared" ca="1" si="157"/>
        <v>2b763c08-de16-4b93-bb12-fbc4048ef5e6</v>
      </c>
      <c r="C823" s="14" t="str">
        <f t="shared" ca="1" si="158"/>
        <v>0a3f507e-1b83-32b8-e044-0003ba298018</v>
      </c>
      <c r="D823" s="14">
        <f t="shared" ca="1" si="159"/>
        <v>996640</v>
      </c>
      <c r="E823" s="1">
        <f t="shared" ca="1" si="160"/>
        <v>130</v>
      </c>
      <c r="F823" s="1">
        <f t="shared" ca="1" si="161"/>
        <v>109</v>
      </c>
      <c r="G823" s="1">
        <f t="shared" ca="1" si="162"/>
        <v>1978</v>
      </c>
      <c r="H823" s="1" t="str">
        <f ca="1">IFERROR(INDEX(Varmeinstallation!B:B,MATCH(INDIRECT($A$1&amp;"L"&amp;A823)*1,Varmeinstallation!A:A,0)),"Ingen varmeinstallationer")</f>
        <v>Fjernvarme/blokvarme (radiatorsystemer eller varmluftanlæg)</v>
      </c>
      <c r="I823" s="1" t="str">
        <f ca="1">IFERROR(INDEX(Opvarmningsmiddel!B:B,MATCH(INDIRECT($A$1&amp;"M"&amp;A823)*1,Opvarmningsmiddel!A:A,0)),"")</f>
        <v/>
      </c>
      <c r="J823" s="1">
        <f t="shared" ca="1" si="163"/>
        <v>0</v>
      </c>
      <c r="K823" s="1" t="str">
        <f ca="1">IFERROR(INDEX(Relationstabel!$C$3:$K$10,MATCH(VALUE(INDIRECT($A$1&amp;"L"&amp;A823)),Relationstabel!$A$3:$A$10,0),MATCH(IFERROR(VALUE(INDIRECT($A$1&amp;"M"&amp;A823)),0),Relationstabel!$C$1:$K$1,0)),"Ingen varmeinstallationer")</f>
        <v>Fjernvarme/ Blokvarme</v>
      </c>
      <c r="L823" s="1" t="str">
        <f ca="1">INDEX(Anvendelseskode!B:B,MATCH($E823,Anvendelseskode!$A:$A,0))</f>
        <v>Række-, kæde-, dobbelthus (lodret adskillelse mellem enhederne)</v>
      </c>
      <c r="M823" s="1" t="str">
        <f ca="1">INDEX(Anvendelseskode!C:C,MATCH($E823,Anvendelseskode!$A:$A,0))</f>
        <v>Række-, kæde og dobbelthuse</v>
      </c>
      <c r="N823" s="1" t="str">
        <f ca="1">INDEX(Anvendelseskode!D:D,MATCH($E823,Anvendelseskode!$A:$A,0))</f>
        <v>Private husholdninger</v>
      </c>
      <c r="O823" s="1" t="str">
        <f ca="1">IFERROR(INDEX(SBi!$2:$2,MATCH(G823,SBi!$1:$1,1)),SBi!$K$2)</f>
        <v>1973-1978</v>
      </c>
      <c r="P823" s="1">
        <f ca="1">IFERROR(INDEX(SBi!$C$3:$K$28,MATCH(E823,SBi!$B$3:$B$28,0),MATCH(O823,SBi!$C$2:$K$2,0)),0)</f>
        <v>112.6</v>
      </c>
      <c r="Q823" s="19">
        <f t="shared" ca="1" si="164"/>
        <v>12.273399999999999</v>
      </c>
      <c r="R823" s="19" t="str">
        <f ca="1">IFERROR(INDEX(VpD!$2:$2,MATCH(G823,VpD!$1:$1,1)),VpD!$I$2)</f>
        <v>1973-1978</v>
      </c>
      <c r="S823" s="1">
        <f ca="1">IFERROR(INDEX(VpD!$C$3:$I$27,MATCH(E823,VpD!$B$3:$B$27,0),MATCH(R823,VpD!$C$2:$I$2,0)),0)</f>
        <v>98</v>
      </c>
      <c r="T823" s="19">
        <f t="shared" ca="1" si="165"/>
        <v>10.682</v>
      </c>
      <c r="U823" s="14" t="str">
        <f t="shared" ca="1" si="166"/>
        <v xml:space="preserve">713534.75 </v>
      </c>
      <c r="V823" s="14" t="str">
        <f t="shared" ca="1" si="167"/>
        <v>6169664.13</v>
      </c>
      <c r="W823" s="14" t="str">
        <f t="shared" ca="1" si="168"/>
        <v>POINT(713534.75 6169664.13)</v>
      </c>
      <c r="X823" s="14" t="str">
        <f>IFERROR(INDEX(BygningOmraade!B:B,MATCH(A823,BygningOmraade!A:A,0)),"")</f>
        <v/>
      </c>
    </row>
    <row r="824" spans="1:24" s="14" customFormat="1" x14ac:dyDescent="0.25">
      <c r="A824" s="14">
        <f t="shared" si="156"/>
        <v>824</v>
      </c>
      <c r="B824" s="14" t="str">
        <f t="shared" ca="1" si="157"/>
        <v>2b768e7d-868e-4771-9367-60c89a2f66fa</v>
      </c>
      <c r="C824" s="14" t="str">
        <f t="shared" ca="1" si="158"/>
        <v>0a3f507e-243d-32b8-e044-0003ba298018</v>
      </c>
      <c r="D824" s="14">
        <f t="shared" ca="1" si="159"/>
        <v>995927</v>
      </c>
      <c r="E824" s="1">
        <f t="shared" ca="1" si="160"/>
        <v>140</v>
      </c>
      <c r="F824" s="1">
        <f t="shared" ca="1" si="161"/>
        <v>1578</v>
      </c>
      <c r="G824" s="1">
        <f t="shared" ca="1" si="162"/>
        <v>1966</v>
      </c>
      <c r="H824" s="1" t="str">
        <f ca="1">IFERROR(INDEX(Varmeinstallation!B:B,MATCH(INDIRECT($A$1&amp;"L"&amp;A824)*1,Varmeinstallation!A:A,0)),"Ingen varmeinstallationer")</f>
        <v>Fjernvarme/blokvarme (radiatorsystemer eller varmluftanlæg)</v>
      </c>
      <c r="I824" s="1" t="str">
        <f ca="1">IFERROR(INDEX(Opvarmningsmiddel!B:B,MATCH(INDIRECT($A$1&amp;"M"&amp;A824)*1,Opvarmningsmiddel!A:A,0)),"")</f>
        <v/>
      </c>
      <c r="J824" s="1">
        <f t="shared" ca="1" si="163"/>
        <v>0</v>
      </c>
      <c r="K824" s="1" t="str">
        <f ca="1">IFERROR(INDEX(Relationstabel!$C$3:$K$10,MATCH(VALUE(INDIRECT($A$1&amp;"L"&amp;A824)),Relationstabel!$A$3:$A$10,0),MATCH(IFERROR(VALUE(INDIRECT($A$1&amp;"M"&amp;A824)),0),Relationstabel!$C$1:$K$1,0)),"Ingen varmeinstallationer")</f>
        <v>Fjernvarme/ Blokvarme</v>
      </c>
      <c r="L824" s="1" t="str">
        <f ca="1">INDEX(Anvendelseskode!B:B,MATCH($E824,Anvendelseskode!$A:$A,0))</f>
        <v>Etageboligbebyggelse</v>
      </c>
      <c r="M824" s="1" t="str">
        <f ca="1">INDEX(Anvendelseskode!C:C,MATCH($E824,Anvendelseskode!$A:$A,0))</f>
        <v>Etageboligbebyggelse</v>
      </c>
      <c r="N824" s="1" t="str">
        <f ca="1">INDEX(Anvendelseskode!D:D,MATCH($E824,Anvendelseskode!$A:$A,0))</f>
        <v>Private husholdninger</v>
      </c>
      <c r="O824" s="1" t="str">
        <f ca="1">IFERROR(INDEX(SBi!$2:$2,MATCH(G824,SBi!$1:$1,1)),SBi!$K$2)</f>
        <v>1961-1972</v>
      </c>
      <c r="P824" s="1">
        <f ca="1">IFERROR(INDEX(SBi!$C$3:$K$28,MATCH(E824,SBi!$B$3:$B$28,0),MATCH(O824,SBi!$C$2:$K$2,0)),0)</f>
        <v>132.30000000000001</v>
      </c>
      <c r="Q824" s="19">
        <f t="shared" ca="1" si="164"/>
        <v>208.76940000000002</v>
      </c>
      <c r="R824" s="19" t="str">
        <f ca="1">IFERROR(INDEX(VpD!$2:$2,MATCH(G824,VpD!$1:$1,1)),VpD!$I$2)</f>
        <v>1961-1972</v>
      </c>
      <c r="S824" s="1">
        <f ca="1">IFERROR(INDEX(VpD!$C$3:$I$27,MATCH(E824,VpD!$B$3:$B$27,0),MATCH(R824,VpD!$C$2:$I$2,0)),0)</f>
        <v>126</v>
      </c>
      <c r="T824" s="19">
        <f t="shared" ca="1" si="165"/>
        <v>198.828</v>
      </c>
      <c r="U824" s="14" t="str">
        <f t="shared" ca="1" si="166"/>
        <v xml:space="preserve">713018.85 </v>
      </c>
      <c r="V824" s="14" t="str">
        <f t="shared" ca="1" si="167"/>
        <v>6169564</v>
      </c>
      <c r="W824" s="14" t="str">
        <f t="shared" ca="1" si="168"/>
        <v>POINT(713018.85 6169564)</v>
      </c>
      <c r="X824" s="14" t="str">
        <f>IFERROR(INDEX(BygningOmraade!B:B,MATCH(A824,BygningOmraade!A:A,0)),"")</f>
        <v/>
      </c>
    </row>
    <row r="825" spans="1:24" s="14" customFormat="1" x14ac:dyDescent="0.25">
      <c r="A825" s="14">
        <f t="shared" si="156"/>
        <v>825</v>
      </c>
      <c r="B825" s="14" t="str">
        <f t="shared" ca="1" si="157"/>
        <v>2b7d1f99-5dc2-4c05-8f73-5c36dffe3234</v>
      </c>
      <c r="C825" s="14" t="str">
        <f t="shared" ca="1" si="158"/>
        <v>0a3f507e-241e-32b8-e044-0003ba298018</v>
      </c>
      <c r="D825" s="14">
        <f t="shared" ca="1" si="159"/>
        <v>994915</v>
      </c>
      <c r="E825" s="1">
        <f t="shared" ca="1" si="160"/>
        <v>130</v>
      </c>
      <c r="F825" s="1">
        <f t="shared" ca="1" si="161"/>
        <v>88</v>
      </c>
      <c r="G825" s="1">
        <f t="shared" ca="1" si="162"/>
        <v>1993</v>
      </c>
      <c r="H825" s="1" t="str">
        <f ca="1">IFERROR(INDEX(Varmeinstallation!B:B,MATCH(INDIRECT($A$1&amp;"L"&amp;A825)*1,Varmeinstallation!A:A,0)),"Ingen varmeinstallationer")</f>
        <v>Fjernvarme/blokvarme (radiatorsystemer eller varmluftanlæg)</v>
      </c>
      <c r="I825" s="1" t="str">
        <f ca="1">IFERROR(INDEX(Opvarmningsmiddel!B:B,MATCH(INDIRECT($A$1&amp;"M"&amp;A825)*1,Opvarmningsmiddel!A:A,0)),"")</f>
        <v/>
      </c>
      <c r="J825" s="1">
        <f t="shared" ca="1" si="163"/>
        <v>0</v>
      </c>
      <c r="K825" s="1" t="str">
        <f ca="1">IFERROR(INDEX(Relationstabel!$C$3:$K$10,MATCH(VALUE(INDIRECT($A$1&amp;"L"&amp;A825)),Relationstabel!$A$3:$A$10,0),MATCH(IFERROR(VALUE(INDIRECT($A$1&amp;"M"&amp;A825)),0),Relationstabel!$C$1:$K$1,0)),"Ingen varmeinstallationer")</f>
        <v>Fjernvarme/ Blokvarme</v>
      </c>
      <c r="L825" s="1" t="str">
        <f ca="1">INDEX(Anvendelseskode!B:B,MATCH($E825,Anvendelseskode!$A:$A,0))</f>
        <v>Række-, kæde-, dobbelthus (lodret adskillelse mellem enhederne)</v>
      </c>
      <c r="M825" s="1" t="str">
        <f ca="1">INDEX(Anvendelseskode!C:C,MATCH($E825,Anvendelseskode!$A:$A,0))</f>
        <v>Række-, kæde og dobbelthuse</v>
      </c>
      <c r="N825" s="1" t="str">
        <f ca="1">INDEX(Anvendelseskode!D:D,MATCH($E825,Anvendelseskode!$A:$A,0))</f>
        <v>Private husholdninger</v>
      </c>
      <c r="O825" s="1" t="str">
        <f ca="1">IFERROR(INDEX(SBi!$2:$2,MATCH(G825,SBi!$1:$1,1)),SBi!$K$2)</f>
        <v>1979-1998</v>
      </c>
      <c r="P825" s="1">
        <f ca="1">IFERROR(INDEX(SBi!$C$3:$K$28,MATCH(E825,SBi!$B$3:$B$28,0),MATCH(O825,SBi!$C$2:$K$2,0)),0)</f>
        <v>96.8</v>
      </c>
      <c r="Q825" s="19">
        <f t="shared" ca="1" si="164"/>
        <v>8.5183999999999997</v>
      </c>
      <c r="R825" s="19" t="str">
        <f ca="1">IFERROR(INDEX(VpD!$2:$2,MATCH(G825,VpD!$1:$1,1)),VpD!$I$2)</f>
        <v>1979-1998</v>
      </c>
      <c r="S825" s="1">
        <f ca="1">IFERROR(INDEX(VpD!$C$3:$I$27,MATCH(E825,VpD!$B$3:$B$27,0),MATCH(R825,VpD!$C$2:$I$2,0)),0)</f>
        <v>74</v>
      </c>
      <c r="T825" s="19">
        <f t="shared" ca="1" si="165"/>
        <v>6.5119999999999996</v>
      </c>
      <c r="U825" s="14" t="str">
        <f t="shared" ca="1" si="166"/>
        <v xml:space="preserve">711740.94 </v>
      </c>
      <c r="V825" s="14" t="str">
        <f t="shared" ca="1" si="167"/>
        <v>6172501.01</v>
      </c>
      <c r="W825" s="14" t="str">
        <f t="shared" ca="1" si="168"/>
        <v>POINT(711740.94 6172501.01)</v>
      </c>
      <c r="X825" s="14" t="str">
        <f>IFERROR(INDEX(BygningOmraade!B:B,MATCH(A825,BygningOmraade!A:A,0)),"")</f>
        <v/>
      </c>
    </row>
    <row r="826" spans="1:24" s="14" customFormat="1" x14ac:dyDescent="0.25">
      <c r="A826" s="14">
        <f t="shared" si="156"/>
        <v>826</v>
      </c>
      <c r="B826" s="14" t="str">
        <f t="shared" ca="1" si="157"/>
        <v>2bacf812-776c-43ab-8c51-b18bc2a686c5</v>
      </c>
      <c r="C826" s="14" t="str">
        <f t="shared" ca="1" si="158"/>
        <v>0a3f507e-1db5-32b8-e044-0003ba298018</v>
      </c>
      <c r="D826" s="14">
        <f t="shared" ca="1" si="159"/>
        <v>2540521</v>
      </c>
      <c r="E826" s="1">
        <f t="shared" ca="1" si="160"/>
        <v>120</v>
      </c>
      <c r="F826" s="1">
        <f t="shared" ca="1" si="161"/>
        <v>174</v>
      </c>
      <c r="G826" s="1">
        <f t="shared" ca="1" si="162"/>
        <v>2001</v>
      </c>
      <c r="H826" s="1" t="str">
        <f ca="1">IFERROR(INDEX(Varmeinstallation!B:B,MATCH(INDIRECT($A$1&amp;"L"&amp;A826)*1,Varmeinstallation!A:A,0)),"Ingen varmeinstallationer")</f>
        <v>Fjernvarme/blokvarme (radiatorsystemer eller varmluftanlæg)</v>
      </c>
      <c r="I826" s="1" t="str">
        <f ca="1">IFERROR(INDEX(Opvarmningsmiddel!B:B,MATCH(INDIRECT($A$1&amp;"M"&amp;A826)*1,Opvarmningsmiddel!A:A,0)),"")</f>
        <v/>
      </c>
      <c r="J826" s="1">
        <f t="shared" ca="1" si="163"/>
        <v>0</v>
      </c>
      <c r="K826" s="1" t="str">
        <f ca="1">IFERROR(INDEX(Relationstabel!$C$3:$K$10,MATCH(VALUE(INDIRECT($A$1&amp;"L"&amp;A826)),Relationstabel!$A$3:$A$10,0),MATCH(IFERROR(VALUE(INDIRECT($A$1&amp;"M"&amp;A826)),0),Relationstabel!$C$1:$K$1,0)),"Ingen varmeinstallationer")</f>
        <v>Fjernvarme/ Blokvarme</v>
      </c>
      <c r="L826" s="1" t="str">
        <f ca="1">INDEX(Anvendelseskode!B:B,MATCH($E826,Anvendelseskode!$A:$A,0))</f>
        <v>Fritliggende enfamilieshus (parcelhus)</v>
      </c>
      <c r="M826" s="1" t="str">
        <f ca="1">INDEX(Anvendelseskode!C:C,MATCH($E826,Anvendelseskode!$A:$A,0))</f>
        <v>Parcelhuse</v>
      </c>
      <c r="N826" s="1" t="str">
        <f ca="1">INDEX(Anvendelseskode!D:D,MATCH($E826,Anvendelseskode!$A:$A,0))</f>
        <v>Private husholdninger</v>
      </c>
      <c r="O826" s="1" t="str">
        <f ca="1">IFERROR(INDEX(SBi!$2:$2,MATCH(G826,SBi!$1:$1,1)),SBi!$K$2)</f>
        <v>1999-2006</v>
      </c>
      <c r="P826" s="1">
        <f ca="1">IFERROR(INDEX(SBi!$C$3:$K$28,MATCH(E826,SBi!$B$3:$B$28,0),MATCH(O826,SBi!$C$2:$K$2,0)),0)</f>
        <v>83.9</v>
      </c>
      <c r="Q826" s="19">
        <f t="shared" ca="1" si="164"/>
        <v>14.598600000000001</v>
      </c>
      <c r="R826" s="19" t="str">
        <f ca="1">IFERROR(INDEX(VpD!$2:$2,MATCH(G826,VpD!$1:$1,1)),VpD!$I$2)</f>
        <v>&gt;1998</v>
      </c>
      <c r="S826" s="1">
        <f ca="1">IFERROR(INDEX(VpD!$C$3:$I$27,MATCH(E826,VpD!$B$3:$B$27,0),MATCH(R826,VpD!$C$2:$I$2,0)),0)</f>
        <v>72</v>
      </c>
      <c r="T826" s="19">
        <f t="shared" ca="1" si="165"/>
        <v>12.528</v>
      </c>
      <c r="U826" s="14" t="str">
        <f t="shared" ca="1" si="166"/>
        <v xml:space="preserve">712133.31 </v>
      </c>
      <c r="V826" s="14" t="str">
        <f t="shared" ca="1" si="167"/>
        <v>6171973.3</v>
      </c>
      <c r="W826" s="14" t="str">
        <f t="shared" ca="1" si="168"/>
        <v>POINT(712133.31 6171973.3)</v>
      </c>
      <c r="X826" s="14" t="str">
        <f>IFERROR(INDEX(BygningOmraade!B:B,MATCH(A826,BygningOmraade!A:A,0)),"")</f>
        <v/>
      </c>
    </row>
    <row r="827" spans="1:24" s="14" customFormat="1" x14ac:dyDescent="0.25">
      <c r="A827" s="14">
        <f t="shared" si="156"/>
        <v>827</v>
      </c>
      <c r="B827" s="14" t="str">
        <f t="shared" ca="1" si="157"/>
        <v>2bbc07d8-b680-4fea-95aa-8c1fd927bc1a</v>
      </c>
      <c r="C827" s="14" t="str">
        <f t="shared" ca="1" si="158"/>
        <v>0a3f507e-1ea8-32b8-e044-0003ba298018</v>
      </c>
      <c r="D827" s="14">
        <f t="shared" ca="1" si="159"/>
        <v>994713</v>
      </c>
      <c r="E827" s="1">
        <f t="shared" ca="1" si="160"/>
        <v>120</v>
      </c>
      <c r="F827" s="1">
        <f t="shared" ca="1" si="161"/>
        <v>149</v>
      </c>
      <c r="G827" s="1">
        <f t="shared" ca="1" si="162"/>
        <v>1969</v>
      </c>
      <c r="H827" s="1" t="str">
        <f ca="1">IFERROR(INDEX(Varmeinstallation!B:B,MATCH(INDIRECT($A$1&amp;"L"&amp;A827)*1,Varmeinstallation!A:A,0)),"Ingen varmeinstallationer")</f>
        <v>Centralvarme fra eget anlæg, et-kammer fyr</v>
      </c>
      <c r="I827" s="1" t="str">
        <f ca="1">IFERROR(INDEX(Opvarmningsmiddel!B:B,MATCH(INDIRECT($A$1&amp;"M"&amp;A827)*1,Opvarmningsmiddel!A:A,0)),"")</f>
        <v>Naturgas</v>
      </c>
      <c r="J827" s="1">
        <f t="shared" ca="1" si="163"/>
        <v>0</v>
      </c>
      <c r="K827" s="1" t="str">
        <f ca="1">IFERROR(INDEX(Relationstabel!$C$3:$K$10,MATCH(VALUE(INDIRECT($A$1&amp;"L"&amp;A827)),Relationstabel!$A$3:$A$10,0),MATCH(IFERROR(VALUE(INDIRECT($A$1&amp;"M"&amp;A827)),0),Relationstabel!$C$1:$K$1,0)),"Ingen varmeinstallationer")</f>
        <v>Naturgas</v>
      </c>
      <c r="L827" s="1" t="str">
        <f ca="1">INDEX(Anvendelseskode!B:B,MATCH($E827,Anvendelseskode!$A:$A,0))</f>
        <v>Fritliggende enfamilieshus (parcelhus)</v>
      </c>
      <c r="M827" s="1" t="str">
        <f ca="1">INDEX(Anvendelseskode!C:C,MATCH($E827,Anvendelseskode!$A:$A,0))</f>
        <v>Parcelhuse</v>
      </c>
      <c r="N827" s="1" t="str">
        <f ca="1">INDEX(Anvendelseskode!D:D,MATCH($E827,Anvendelseskode!$A:$A,0))</f>
        <v>Private husholdninger</v>
      </c>
      <c r="O827" s="1" t="str">
        <f ca="1">IFERROR(INDEX(SBi!$2:$2,MATCH(G827,SBi!$1:$1,1)),SBi!$K$2)</f>
        <v>1961-1972</v>
      </c>
      <c r="P827" s="1">
        <f ca="1">IFERROR(INDEX(SBi!$C$3:$K$28,MATCH(E827,SBi!$B$3:$B$28,0),MATCH(O827,SBi!$C$2:$K$2,0)),0)</f>
        <v>134.30000000000001</v>
      </c>
      <c r="Q827" s="19">
        <f t="shared" ca="1" si="164"/>
        <v>20.0107</v>
      </c>
      <c r="R827" s="19" t="str">
        <f ca="1">IFERROR(INDEX(VpD!$2:$2,MATCH(G827,VpD!$1:$1,1)),VpD!$I$2)</f>
        <v>1961-1972</v>
      </c>
      <c r="S827" s="1">
        <f ca="1">IFERROR(INDEX(VpD!$C$3:$I$27,MATCH(E827,VpD!$B$3:$B$27,0),MATCH(R827,VpD!$C$2:$I$2,0)),0)</f>
        <v>143</v>
      </c>
      <c r="T827" s="19">
        <f t="shared" ca="1" si="165"/>
        <v>21.306999999999999</v>
      </c>
      <c r="U827" s="14" t="str">
        <f t="shared" ca="1" si="166"/>
        <v xml:space="preserve">711643.92 </v>
      </c>
      <c r="V827" s="14" t="str">
        <f t="shared" ca="1" si="167"/>
        <v>6171942.07</v>
      </c>
      <c r="W827" s="14" t="str">
        <f t="shared" ca="1" si="168"/>
        <v>POINT(711643.92 6171942.07)</v>
      </c>
      <c r="X827" s="14" t="str">
        <f>IFERROR(INDEX(BygningOmraade!B:B,MATCH(A827,BygningOmraade!A:A,0)),"")</f>
        <v/>
      </c>
    </row>
    <row r="828" spans="1:24" s="14" customFormat="1" x14ac:dyDescent="0.25">
      <c r="A828" s="14">
        <f t="shared" si="156"/>
        <v>828</v>
      </c>
      <c r="B828" s="14" t="str">
        <f t="shared" ca="1" si="157"/>
        <v>2bc87fe0-b93d-4120-9d6f-2c2387b2f4c0</v>
      </c>
      <c r="C828" s="14" t="str">
        <f t="shared" ca="1" si="158"/>
        <v>99e2191b-c98d-4ae2-85ff-6b50a2990db0</v>
      </c>
      <c r="D828" s="14">
        <f t="shared" ca="1" si="159"/>
        <v>100041557</v>
      </c>
      <c r="E828" s="1">
        <f t="shared" ca="1" si="160"/>
        <v>440</v>
      </c>
      <c r="F828" s="1">
        <f t="shared" ca="1" si="161"/>
        <v>1240</v>
      </c>
      <c r="G828" s="1">
        <f t="shared" ca="1" si="162"/>
        <v>2012</v>
      </c>
      <c r="H828" s="1" t="str">
        <f ca="1">IFERROR(INDEX(Varmeinstallation!B:B,MATCH(INDIRECT($A$1&amp;"L"&amp;A828)*1,Varmeinstallation!A:A,0)),"Ingen varmeinstallationer")</f>
        <v>Fjernvarme/blokvarme (radiatorsystemer eller varmluftanlæg)</v>
      </c>
      <c r="I828" s="1" t="str">
        <f ca="1">IFERROR(INDEX(Opvarmningsmiddel!B:B,MATCH(INDIRECT($A$1&amp;"M"&amp;A828)*1,Opvarmningsmiddel!A:A,0)),"")</f>
        <v/>
      </c>
      <c r="J828" s="1">
        <f t="shared" ca="1" si="163"/>
        <v>90</v>
      </c>
      <c r="K828" s="1" t="str">
        <f ca="1">IFERROR(INDEX(Relationstabel!$C$3:$K$10,MATCH(VALUE(INDIRECT($A$1&amp;"L"&amp;A828)),Relationstabel!$A$3:$A$10,0),MATCH(IFERROR(VALUE(INDIRECT($A$1&amp;"M"&amp;A828)),0),Relationstabel!$C$1:$K$1,0)),"Ingen varmeinstallationer")</f>
        <v>Fjernvarme/ Blokvarme</v>
      </c>
      <c r="L828" s="1" t="str">
        <f ca="1">INDEX(Anvendelseskode!B:B,MATCH($E828,Anvendelseskode!$A:$A,0))</f>
        <v>Daginstitutioner</v>
      </c>
      <c r="M828" s="1" t="str">
        <f ca="1">INDEX(Anvendelseskode!C:C,MATCH($E828,Anvendelseskode!$A:$A,0))</f>
        <v>Daginstitutioner</v>
      </c>
      <c r="N828" s="1" t="str">
        <f ca="1">INDEX(Anvendelseskode!D:D,MATCH($E828,Anvendelseskode!$A:$A,0))</f>
        <v>Kommunale og andre offentlige institutioner</v>
      </c>
      <c r="O828" s="1" t="str">
        <f ca="1">IFERROR(INDEX(SBi!$2:$2,MATCH(G828,SBi!$1:$1,1)),SBi!$K$2)</f>
        <v>Efter 2006</v>
      </c>
      <c r="P828" s="1">
        <f ca="1">IFERROR(INDEX(SBi!$C$3:$K$28,MATCH(E828,SBi!$B$3:$B$28,0),MATCH(O828,SBi!$C$2:$K$2,0)),0)</f>
        <v>115.9</v>
      </c>
      <c r="Q828" s="19">
        <f t="shared" ca="1" si="164"/>
        <v>143.71600000000001</v>
      </c>
      <c r="R828" s="19" t="str">
        <f ca="1">IFERROR(INDEX(VpD!$2:$2,MATCH(G828,VpD!$1:$1,1)),VpD!$I$2)</f>
        <v>&gt;1998</v>
      </c>
      <c r="S828" s="1">
        <f ca="1">IFERROR(INDEX(VpD!$C$3:$I$27,MATCH(E828,VpD!$B$3:$B$27,0),MATCH(R828,VpD!$C$2:$I$2,0)),0)</f>
        <v>129</v>
      </c>
      <c r="T828" s="19">
        <f t="shared" ca="1" si="165"/>
        <v>159.96</v>
      </c>
      <c r="U828" s="14" t="str">
        <f t="shared" ca="1" si="166"/>
        <v xml:space="preserve">712748.2 </v>
      </c>
      <c r="V828" s="14" t="str">
        <f t="shared" ca="1" si="167"/>
        <v>6169459.14</v>
      </c>
      <c r="W828" s="14" t="str">
        <f t="shared" ca="1" si="168"/>
        <v>POINT(712748.2 6169459.14)</v>
      </c>
      <c r="X828" s="14" t="str">
        <f>IFERROR(INDEX(BygningOmraade!B:B,MATCH(A828,BygningOmraade!A:A,0)),"")</f>
        <v/>
      </c>
    </row>
    <row r="829" spans="1:24" s="14" customFormat="1" x14ac:dyDescent="0.25">
      <c r="A829" s="14">
        <f t="shared" si="156"/>
        <v>829</v>
      </c>
      <c r="B829" s="14" t="str">
        <f t="shared" ca="1" si="157"/>
        <v>2bd4105e-ac17-4465-8e77-567a9af72c4f</v>
      </c>
      <c r="C829" s="14" t="str">
        <f t="shared" ca="1" si="158"/>
        <v>0a3f507e-1827-32b8-e044-0003ba298018</v>
      </c>
      <c r="D829" s="14">
        <f t="shared" ca="1" si="159"/>
        <v>995972</v>
      </c>
      <c r="E829" s="1">
        <f t="shared" ca="1" si="160"/>
        <v>310</v>
      </c>
      <c r="F829" s="1">
        <f t="shared" ca="1" si="161"/>
        <v>302</v>
      </c>
      <c r="G829" s="1">
        <f t="shared" ca="1" si="162"/>
        <v>2007</v>
      </c>
      <c r="H829" s="1" t="str">
        <f ca="1">IFERROR(INDEX(Varmeinstallation!B:B,MATCH(INDIRECT($A$1&amp;"L"&amp;A829)*1,Varmeinstallation!A:A,0)),"Ingen varmeinstallationer")</f>
        <v>Centralvarme fra eget anlæg, et-kammer fyr</v>
      </c>
      <c r="I829" s="1" t="str">
        <f ca="1">IFERROR(INDEX(Opvarmningsmiddel!B:B,MATCH(INDIRECT($A$1&amp;"M"&amp;A829)*1,Opvarmningsmiddel!A:A,0)),"")</f>
        <v>Flydende brændsel (olie, petroleum, flaskegas m.m.)</v>
      </c>
      <c r="J829" s="1">
        <f t="shared" ca="1" si="163"/>
        <v>0</v>
      </c>
      <c r="K829" s="1" t="str">
        <f ca="1">IFERROR(INDEX(Relationstabel!$C$3:$K$10,MATCH(VALUE(INDIRECT($A$1&amp;"L"&amp;A829)),Relationstabel!$A$3:$A$10,0),MATCH(IFERROR(VALUE(INDIRECT($A$1&amp;"M"&amp;A829)),0),Relationstabel!$C$1:$K$1,0)),"Ingen varmeinstallationer")</f>
        <v>Olie</v>
      </c>
      <c r="L829" s="1" t="str">
        <f ca="1">INDEX(Anvendelseskode!B:B,MATCH($E829,Anvendelseskode!$A:$A,0))</f>
        <v>Transport- og garageanlæg (fragtmandshal, lufthavnsbygning, banegårdsbygning, parkeringshus).</v>
      </c>
      <c r="M829" s="1" t="str">
        <f ca="1">INDEX(Anvendelseskode!C:C,MATCH($E829,Anvendelseskode!$A:$A,0))</f>
        <v>Transport- eller garageanlæg</v>
      </c>
      <c r="N829" s="1" t="str">
        <f ca="1">INDEX(Anvendelseskode!D:D,MATCH($E829,Anvendelseskode!$A:$A,0))</f>
        <v>Handel og servicevirksomheder</v>
      </c>
      <c r="O829" s="1" t="str">
        <f ca="1">IFERROR(INDEX(SBi!$2:$2,MATCH(G829,SBi!$1:$1,1)),SBi!$K$2)</f>
        <v>Efter 2006</v>
      </c>
      <c r="P829" s="1">
        <f ca="1">IFERROR(INDEX(SBi!$C$3:$K$28,MATCH(E829,SBi!$B$3:$B$28,0),MATCH(O829,SBi!$C$2:$K$2,0)),0)</f>
        <v>68</v>
      </c>
      <c r="Q829" s="19">
        <f t="shared" ca="1" si="164"/>
        <v>20.536000000000001</v>
      </c>
      <c r="R829" s="19" t="str">
        <f ca="1">IFERROR(INDEX(VpD!$2:$2,MATCH(G829,VpD!$1:$1,1)),VpD!$I$2)</f>
        <v>&gt;1998</v>
      </c>
      <c r="S829" s="1">
        <f ca="1">IFERROR(INDEX(VpD!$C$3:$I$27,MATCH(E829,VpD!$B$3:$B$27,0),MATCH(R829,VpD!$C$2:$I$2,0)),0)</f>
        <v>68</v>
      </c>
      <c r="T829" s="19">
        <f t="shared" ca="1" si="165"/>
        <v>20.536000000000001</v>
      </c>
      <c r="U829" s="14" t="str">
        <f t="shared" ca="1" si="166"/>
        <v xml:space="preserve">712719.2 </v>
      </c>
      <c r="V829" s="14" t="str">
        <f t="shared" ca="1" si="167"/>
        <v>6170314.16</v>
      </c>
      <c r="W829" s="14" t="str">
        <f t="shared" ca="1" si="168"/>
        <v>POINT(712719.2 6170314.16)</v>
      </c>
      <c r="X829" s="14" t="str">
        <f>IFERROR(INDEX(BygningOmraade!B:B,MATCH(A829,BygningOmraade!A:A,0)),"")</f>
        <v/>
      </c>
    </row>
    <row r="830" spans="1:24" s="14" customFormat="1" x14ac:dyDescent="0.25">
      <c r="A830" s="14">
        <f t="shared" si="156"/>
        <v>830</v>
      </c>
      <c r="B830" s="14" t="str">
        <f t="shared" ca="1" si="157"/>
        <v>2be09dad-dbd1-47c6-8b2c-55e7275ad40e</v>
      </c>
      <c r="C830" s="14" t="str">
        <f t="shared" ca="1" si="158"/>
        <v>0a3f507e-1a93-32b8-e044-0003ba298018</v>
      </c>
      <c r="D830" s="14">
        <f t="shared" ca="1" si="159"/>
        <v>997367</v>
      </c>
      <c r="E830" s="1">
        <f t="shared" ca="1" si="160"/>
        <v>120</v>
      </c>
      <c r="F830" s="1">
        <f t="shared" ca="1" si="161"/>
        <v>135</v>
      </c>
      <c r="G830" s="1">
        <f t="shared" ca="1" si="162"/>
        <v>1968</v>
      </c>
      <c r="H830" s="1" t="str">
        <f ca="1">IFERROR(INDEX(Varmeinstallation!B:B,MATCH(INDIRECT($A$1&amp;"L"&amp;A830)*1,Varmeinstallation!A:A,0)),"Ingen varmeinstallationer")</f>
        <v>Centralvarme fra eget anlæg, et-kammer fyr</v>
      </c>
      <c r="I830" s="1" t="str">
        <f ca="1">IFERROR(INDEX(Opvarmningsmiddel!B:B,MATCH(INDIRECT($A$1&amp;"M"&amp;A830)*1,Opvarmningsmiddel!A:A,0)),"")</f>
        <v>Naturgas</v>
      </c>
      <c r="J830" s="1">
        <f t="shared" ca="1" si="163"/>
        <v>0</v>
      </c>
      <c r="K830" s="1" t="str">
        <f ca="1">IFERROR(INDEX(Relationstabel!$C$3:$K$10,MATCH(VALUE(INDIRECT($A$1&amp;"L"&amp;A830)),Relationstabel!$A$3:$A$10,0),MATCH(IFERROR(VALUE(INDIRECT($A$1&amp;"M"&amp;A830)),0),Relationstabel!$C$1:$K$1,0)),"Ingen varmeinstallationer")</f>
        <v>Naturgas</v>
      </c>
      <c r="L830" s="1" t="str">
        <f ca="1">INDEX(Anvendelseskode!B:B,MATCH($E830,Anvendelseskode!$A:$A,0))</f>
        <v>Fritliggende enfamilieshus (parcelhus)</v>
      </c>
      <c r="M830" s="1" t="str">
        <f ca="1">INDEX(Anvendelseskode!C:C,MATCH($E830,Anvendelseskode!$A:$A,0))</f>
        <v>Parcelhuse</v>
      </c>
      <c r="N830" s="1" t="str">
        <f ca="1">INDEX(Anvendelseskode!D:D,MATCH($E830,Anvendelseskode!$A:$A,0))</f>
        <v>Private husholdninger</v>
      </c>
      <c r="O830" s="1" t="str">
        <f ca="1">IFERROR(INDEX(SBi!$2:$2,MATCH(G830,SBi!$1:$1,1)),SBi!$K$2)</f>
        <v>1961-1972</v>
      </c>
      <c r="P830" s="1">
        <f ca="1">IFERROR(INDEX(SBi!$C$3:$K$28,MATCH(E830,SBi!$B$3:$B$28,0),MATCH(O830,SBi!$C$2:$K$2,0)),0)</f>
        <v>134.30000000000001</v>
      </c>
      <c r="Q830" s="19">
        <f t="shared" ca="1" si="164"/>
        <v>18.130500000000001</v>
      </c>
      <c r="R830" s="19" t="str">
        <f ca="1">IFERROR(INDEX(VpD!$2:$2,MATCH(G830,VpD!$1:$1,1)),VpD!$I$2)</f>
        <v>1961-1972</v>
      </c>
      <c r="S830" s="1">
        <f ca="1">IFERROR(INDEX(VpD!$C$3:$I$27,MATCH(E830,VpD!$B$3:$B$27,0),MATCH(R830,VpD!$C$2:$I$2,0)),0)</f>
        <v>143</v>
      </c>
      <c r="T830" s="19">
        <f t="shared" ca="1" si="165"/>
        <v>19.305</v>
      </c>
      <c r="U830" s="14" t="str">
        <f t="shared" ca="1" si="166"/>
        <v xml:space="preserve">714080.7 </v>
      </c>
      <c r="V830" s="14" t="str">
        <f t="shared" ca="1" si="167"/>
        <v>6169026.52</v>
      </c>
      <c r="W830" s="14" t="str">
        <f t="shared" ca="1" si="168"/>
        <v>POINT(714080.7 6169026.52)</v>
      </c>
      <c r="X830" s="14" t="str">
        <f>IFERROR(INDEX(BygningOmraade!B:B,MATCH(A830,BygningOmraade!A:A,0)),"")</f>
        <v/>
      </c>
    </row>
    <row r="831" spans="1:24" s="14" customFormat="1" x14ac:dyDescent="0.25">
      <c r="A831" s="14">
        <f t="shared" si="156"/>
        <v>831</v>
      </c>
      <c r="B831" s="14" t="str">
        <f t="shared" ca="1" si="157"/>
        <v>2c01cad7-5143-40f4-a288-305a6975d53d</v>
      </c>
      <c r="C831" s="14" t="str">
        <f t="shared" ca="1" si="158"/>
        <v>0a3f507e-2313-32b8-e044-0003ba298018</v>
      </c>
      <c r="D831" s="14">
        <f t="shared" ca="1" si="159"/>
        <v>995347</v>
      </c>
      <c r="E831" s="1">
        <f t="shared" ca="1" si="160"/>
        <v>130</v>
      </c>
      <c r="F831" s="1">
        <f t="shared" ca="1" si="161"/>
        <v>170</v>
      </c>
      <c r="G831" s="1">
        <f t="shared" ca="1" si="162"/>
        <v>1971</v>
      </c>
      <c r="H831" s="1" t="str">
        <f ca="1">IFERROR(INDEX(Varmeinstallation!B:B,MATCH(INDIRECT($A$1&amp;"L"&amp;A831)*1,Varmeinstallation!A:A,0)),"Ingen varmeinstallationer")</f>
        <v>Fjernvarme/blokvarme (radiatorsystemer eller varmluftanlæg)</v>
      </c>
      <c r="I831" s="1" t="str">
        <f ca="1">IFERROR(INDEX(Opvarmningsmiddel!B:B,MATCH(INDIRECT($A$1&amp;"M"&amp;A831)*1,Opvarmningsmiddel!A:A,0)),"")</f>
        <v/>
      </c>
      <c r="J831" s="1">
        <f t="shared" ca="1" si="163"/>
        <v>0</v>
      </c>
      <c r="K831" s="1" t="str">
        <f ca="1">IFERROR(INDEX(Relationstabel!$C$3:$K$10,MATCH(VALUE(INDIRECT($A$1&amp;"L"&amp;A831)),Relationstabel!$A$3:$A$10,0),MATCH(IFERROR(VALUE(INDIRECT($A$1&amp;"M"&amp;A831)),0),Relationstabel!$C$1:$K$1,0)),"Ingen varmeinstallationer")</f>
        <v>Fjernvarme/ Blokvarme</v>
      </c>
      <c r="L831" s="1" t="str">
        <f ca="1">INDEX(Anvendelseskode!B:B,MATCH($E831,Anvendelseskode!$A:$A,0))</f>
        <v>Række-, kæde-, dobbelthus (lodret adskillelse mellem enhederne)</v>
      </c>
      <c r="M831" s="1" t="str">
        <f ca="1">INDEX(Anvendelseskode!C:C,MATCH($E831,Anvendelseskode!$A:$A,0))</f>
        <v>Række-, kæde og dobbelthuse</v>
      </c>
      <c r="N831" s="1" t="str">
        <f ca="1">INDEX(Anvendelseskode!D:D,MATCH($E831,Anvendelseskode!$A:$A,0))</f>
        <v>Private husholdninger</v>
      </c>
      <c r="O831" s="1" t="str">
        <f ca="1">IFERROR(INDEX(SBi!$2:$2,MATCH(G831,SBi!$1:$1,1)),SBi!$K$2)</f>
        <v>1961-1972</v>
      </c>
      <c r="P831" s="1">
        <f ca="1">IFERROR(INDEX(SBi!$C$3:$K$28,MATCH(E831,SBi!$B$3:$B$28,0),MATCH(O831,SBi!$C$2:$K$2,0)),0)</f>
        <v>119.9</v>
      </c>
      <c r="Q831" s="19">
        <f t="shared" ca="1" si="164"/>
        <v>20.382999999999999</v>
      </c>
      <c r="R831" s="19" t="str">
        <f ca="1">IFERROR(INDEX(VpD!$2:$2,MATCH(G831,VpD!$1:$1,1)),VpD!$I$2)</f>
        <v>1961-1972</v>
      </c>
      <c r="S831" s="1">
        <f ca="1">IFERROR(INDEX(VpD!$C$3:$I$27,MATCH(E831,VpD!$B$3:$B$27,0),MATCH(R831,VpD!$C$2:$I$2,0)),0)</f>
        <v>120</v>
      </c>
      <c r="T831" s="19">
        <f t="shared" ca="1" si="165"/>
        <v>20.399999999999999</v>
      </c>
      <c r="U831" s="14" t="str">
        <f t="shared" ca="1" si="166"/>
        <v xml:space="preserve">711771.01 </v>
      </c>
      <c r="V831" s="14" t="str">
        <f t="shared" ca="1" si="167"/>
        <v>6172267.75</v>
      </c>
      <c r="W831" s="14" t="str">
        <f t="shared" ca="1" si="168"/>
        <v>POINT(711771.01 6172267.75)</v>
      </c>
      <c r="X831" s="14" t="str">
        <f>IFERROR(INDEX(BygningOmraade!B:B,MATCH(A831,BygningOmraade!A:A,0)),"")</f>
        <v/>
      </c>
    </row>
    <row r="832" spans="1:24" s="14" customFormat="1" x14ac:dyDescent="0.25">
      <c r="A832" s="14">
        <f t="shared" si="156"/>
        <v>832</v>
      </c>
      <c r="B832" s="14" t="str">
        <f t="shared" ca="1" si="157"/>
        <v>2c0f679b-e5b8-448a-ae8a-29cbd50dac5b</v>
      </c>
      <c r="C832" s="14" t="str">
        <f t="shared" ca="1" si="158"/>
        <v>0a3f507e-1d73-32b8-e044-0003ba298018</v>
      </c>
      <c r="D832" s="14">
        <f t="shared" ca="1" si="159"/>
        <v>2516380</v>
      </c>
      <c r="E832" s="1">
        <f t="shared" ca="1" si="160"/>
        <v>130</v>
      </c>
      <c r="F832" s="1">
        <f t="shared" ca="1" si="161"/>
        <v>128</v>
      </c>
      <c r="G832" s="1">
        <f t="shared" ca="1" si="162"/>
        <v>1999</v>
      </c>
      <c r="H832" s="1" t="str">
        <f ca="1">IFERROR(INDEX(Varmeinstallation!B:B,MATCH(INDIRECT($A$1&amp;"L"&amp;A832)*1,Varmeinstallation!A:A,0)),"Ingen varmeinstallationer")</f>
        <v>Fjernvarme/blokvarme (radiatorsystemer eller varmluftanlæg)</v>
      </c>
      <c r="I832" s="1" t="str">
        <f ca="1">IFERROR(INDEX(Opvarmningsmiddel!B:B,MATCH(INDIRECT($A$1&amp;"M"&amp;A832)*1,Opvarmningsmiddel!A:A,0)),"")</f>
        <v/>
      </c>
      <c r="J832" s="1">
        <f t="shared" ca="1" si="163"/>
        <v>0</v>
      </c>
      <c r="K832" s="1" t="str">
        <f ca="1">IFERROR(INDEX(Relationstabel!$C$3:$K$10,MATCH(VALUE(INDIRECT($A$1&amp;"L"&amp;A832)),Relationstabel!$A$3:$A$10,0),MATCH(IFERROR(VALUE(INDIRECT($A$1&amp;"M"&amp;A832)),0),Relationstabel!$C$1:$K$1,0)),"Ingen varmeinstallationer")</f>
        <v>Fjernvarme/ Blokvarme</v>
      </c>
      <c r="L832" s="1" t="str">
        <f ca="1">INDEX(Anvendelseskode!B:B,MATCH($E832,Anvendelseskode!$A:$A,0))</f>
        <v>Række-, kæde-, dobbelthus (lodret adskillelse mellem enhederne)</v>
      </c>
      <c r="M832" s="1" t="str">
        <f ca="1">INDEX(Anvendelseskode!C:C,MATCH($E832,Anvendelseskode!$A:$A,0))</f>
        <v>Række-, kæde og dobbelthuse</v>
      </c>
      <c r="N832" s="1" t="str">
        <f ca="1">INDEX(Anvendelseskode!D:D,MATCH($E832,Anvendelseskode!$A:$A,0))</f>
        <v>Private husholdninger</v>
      </c>
      <c r="O832" s="1" t="str">
        <f ca="1">IFERROR(INDEX(SBi!$2:$2,MATCH(G832,SBi!$1:$1,1)),SBi!$K$2)</f>
        <v>1999-2006</v>
      </c>
      <c r="P832" s="1">
        <f ca="1">IFERROR(INDEX(SBi!$C$3:$K$28,MATCH(E832,SBi!$B$3:$B$28,0),MATCH(O832,SBi!$C$2:$K$2,0)),0)</f>
        <v>81.5</v>
      </c>
      <c r="Q832" s="19">
        <f t="shared" ca="1" si="164"/>
        <v>10.432</v>
      </c>
      <c r="R832" s="19" t="str">
        <f ca="1">IFERROR(INDEX(VpD!$2:$2,MATCH(G832,VpD!$1:$1,1)),VpD!$I$2)</f>
        <v>&gt;1998</v>
      </c>
      <c r="S832" s="1">
        <f ca="1">IFERROR(INDEX(VpD!$C$3:$I$27,MATCH(E832,VpD!$B$3:$B$27,0),MATCH(R832,VpD!$C$2:$I$2,0)),0)</f>
        <v>65</v>
      </c>
      <c r="T832" s="19">
        <f t="shared" ca="1" si="165"/>
        <v>8.32</v>
      </c>
      <c r="U832" s="14" t="str">
        <f t="shared" ca="1" si="166"/>
        <v xml:space="preserve">711673.35 </v>
      </c>
      <c r="V832" s="14" t="str">
        <f t="shared" ca="1" si="167"/>
        <v>6172595.98</v>
      </c>
      <c r="W832" s="14" t="str">
        <f t="shared" ca="1" si="168"/>
        <v>POINT(711673.35 6172595.98)</v>
      </c>
      <c r="X832" s="14" t="str">
        <f>IFERROR(INDEX(BygningOmraade!B:B,MATCH(A832,BygningOmraade!A:A,0)),"")</f>
        <v/>
      </c>
    </row>
    <row r="833" spans="1:24" s="14" customFormat="1" x14ac:dyDescent="0.25">
      <c r="A833" s="14">
        <f t="shared" si="156"/>
        <v>833</v>
      </c>
      <c r="B833" s="14" t="str">
        <f t="shared" ca="1" si="157"/>
        <v>2c1719aa-bfea-4d77-bcdf-7f7ee1d5117c</v>
      </c>
      <c r="C833" s="14" t="str">
        <f t="shared" ca="1" si="158"/>
        <v>0a3f507e-1ece-32b8-e044-0003ba298018</v>
      </c>
      <c r="D833" s="14">
        <f t="shared" ca="1" si="159"/>
        <v>994709</v>
      </c>
      <c r="E833" s="1">
        <f t="shared" ca="1" si="160"/>
        <v>130</v>
      </c>
      <c r="F833" s="1">
        <f t="shared" ca="1" si="161"/>
        <v>111</v>
      </c>
      <c r="G833" s="1">
        <f t="shared" ca="1" si="162"/>
        <v>1973</v>
      </c>
      <c r="H833" s="1" t="str">
        <f ca="1">IFERROR(INDEX(Varmeinstallation!B:B,MATCH(INDIRECT($A$1&amp;"L"&amp;A833)*1,Varmeinstallation!A:A,0)),"Ingen varmeinstallationer")</f>
        <v>Fjernvarme/blokvarme (radiatorsystemer eller varmluftanlæg)</v>
      </c>
      <c r="I833" s="1" t="str">
        <f ca="1">IFERROR(INDEX(Opvarmningsmiddel!B:B,MATCH(INDIRECT($A$1&amp;"M"&amp;A833)*1,Opvarmningsmiddel!A:A,0)),"")</f>
        <v/>
      </c>
      <c r="J833" s="1">
        <f t="shared" ca="1" si="163"/>
        <v>0</v>
      </c>
      <c r="K833" s="1" t="str">
        <f ca="1">IFERROR(INDEX(Relationstabel!$C$3:$K$10,MATCH(VALUE(INDIRECT($A$1&amp;"L"&amp;A833)),Relationstabel!$A$3:$A$10,0),MATCH(IFERROR(VALUE(INDIRECT($A$1&amp;"M"&amp;A833)),0),Relationstabel!$C$1:$K$1,0)),"Ingen varmeinstallationer")</f>
        <v>Fjernvarme/ Blokvarme</v>
      </c>
      <c r="L833" s="1" t="str">
        <f ca="1">INDEX(Anvendelseskode!B:B,MATCH($E833,Anvendelseskode!$A:$A,0))</f>
        <v>Række-, kæde-, dobbelthus (lodret adskillelse mellem enhederne)</v>
      </c>
      <c r="M833" s="1" t="str">
        <f ca="1">INDEX(Anvendelseskode!C:C,MATCH($E833,Anvendelseskode!$A:$A,0))</f>
        <v>Række-, kæde og dobbelthuse</v>
      </c>
      <c r="N833" s="1" t="str">
        <f ca="1">INDEX(Anvendelseskode!D:D,MATCH($E833,Anvendelseskode!$A:$A,0))</f>
        <v>Private husholdninger</v>
      </c>
      <c r="O833" s="1" t="str">
        <f ca="1">IFERROR(INDEX(SBi!$2:$2,MATCH(G833,SBi!$1:$1,1)),SBi!$K$2)</f>
        <v>1973-1978</v>
      </c>
      <c r="P833" s="1">
        <f ca="1">IFERROR(INDEX(SBi!$C$3:$K$28,MATCH(E833,SBi!$B$3:$B$28,0),MATCH(O833,SBi!$C$2:$K$2,0)),0)</f>
        <v>112.6</v>
      </c>
      <c r="Q833" s="19">
        <f t="shared" ca="1" si="164"/>
        <v>12.498599999999998</v>
      </c>
      <c r="R833" s="19" t="str">
        <f ca="1">IFERROR(INDEX(VpD!$2:$2,MATCH(G833,VpD!$1:$1,1)),VpD!$I$2)</f>
        <v>1973-1978</v>
      </c>
      <c r="S833" s="1">
        <f ca="1">IFERROR(INDEX(VpD!$C$3:$I$27,MATCH(E833,VpD!$B$3:$B$27,0),MATCH(R833,VpD!$C$2:$I$2,0)),0)</f>
        <v>98</v>
      </c>
      <c r="T833" s="19">
        <f t="shared" ca="1" si="165"/>
        <v>10.878</v>
      </c>
      <c r="U833" s="14" t="str">
        <f t="shared" ca="1" si="166"/>
        <v xml:space="preserve">711638.71 </v>
      </c>
      <c r="V833" s="14" t="str">
        <f t="shared" ca="1" si="167"/>
        <v>6172068.06</v>
      </c>
      <c r="W833" s="14" t="str">
        <f t="shared" ca="1" si="168"/>
        <v>POINT(711638.71 6172068.06)</v>
      </c>
      <c r="X833" s="14" t="str">
        <f>IFERROR(INDEX(BygningOmraade!B:B,MATCH(A833,BygningOmraade!A:A,0)),"")</f>
        <v/>
      </c>
    </row>
    <row r="834" spans="1:24" s="14" customFormat="1" x14ac:dyDescent="0.25">
      <c r="A834" s="14">
        <f t="shared" si="156"/>
        <v>834</v>
      </c>
      <c r="B834" s="14" t="str">
        <f t="shared" ca="1" si="157"/>
        <v>2c1c6cd7-687e-4768-9683-87530c7ce11f</v>
      </c>
      <c r="C834" s="14" t="str">
        <f t="shared" ca="1" si="158"/>
        <v>0a3f507e-1b09-32b8-e044-0003ba298018</v>
      </c>
      <c r="D834" s="14">
        <f t="shared" ca="1" si="159"/>
        <v>996139</v>
      </c>
      <c r="E834" s="1">
        <f t="shared" ca="1" si="160"/>
        <v>120</v>
      </c>
      <c r="F834" s="1">
        <f t="shared" ca="1" si="161"/>
        <v>134</v>
      </c>
      <c r="G834" s="1">
        <f t="shared" ca="1" si="162"/>
        <v>1969</v>
      </c>
      <c r="H834" s="1" t="str">
        <f ca="1">IFERROR(INDEX(Varmeinstallation!B:B,MATCH(INDIRECT($A$1&amp;"L"&amp;A834)*1,Varmeinstallation!A:A,0)),"Ingen varmeinstallationer")</f>
        <v>Centralvarme fra eget anlæg, et-kammer fyr</v>
      </c>
      <c r="I834" s="1" t="str">
        <f ca="1">IFERROR(INDEX(Opvarmningsmiddel!B:B,MATCH(INDIRECT($A$1&amp;"M"&amp;A834)*1,Opvarmningsmiddel!A:A,0)),"")</f>
        <v>Naturgas</v>
      </c>
      <c r="J834" s="1">
        <f t="shared" ca="1" si="163"/>
        <v>0</v>
      </c>
      <c r="K834" s="1" t="str">
        <f ca="1">IFERROR(INDEX(Relationstabel!$C$3:$K$10,MATCH(VALUE(INDIRECT($A$1&amp;"L"&amp;A834)),Relationstabel!$A$3:$A$10,0),MATCH(IFERROR(VALUE(INDIRECT($A$1&amp;"M"&amp;A834)),0),Relationstabel!$C$1:$K$1,0)),"Ingen varmeinstallationer")</f>
        <v>Naturgas</v>
      </c>
      <c r="L834" s="1" t="str">
        <f ca="1">INDEX(Anvendelseskode!B:B,MATCH($E834,Anvendelseskode!$A:$A,0))</f>
        <v>Fritliggende enfamilieshus (parcelhus)</v>
      </c>
      <c r="M834" s="1" t="str">
        <f ca="1">INDEX(Anvendelseskode!C:C,MATCH($E834,Anvendelseskode!$A:$A,0))</f>
        <v>Parcelhuse</v>
      </c>
      <c r="N834" s="1" t="str">
        <f ca="1">INDEX(Anvendelseskode!D:D,MATCH($E834,Anvendelseskode!$A:$A,0))</f>
        <v>Private husholdninger</v>
      </c>
      <c r="O834" s="1" t="str">
        <f ca="1">IFERROR(INDEX(SBi!$2:$2,MATCH(G834,SBi!$1:$1,1)),SBi!$K$2)</f>
        <v>1961-1972</v>
      </c>
      <c r="P834" s="1">
        <f ca="1">IFERROR(INDEX(SBi!$C$3:$K$28,MATCH(E834,SBi!$B$3:$B$28,0),MATCH(O834,SBi!$C$2:$K$2,0)),0)</f>
        <v>134.30000000000001</v>
      </c>
      <c r="Q834" s="19">
        <f t="shared" ca="1" si="164"/>
        <v>17.996200000000002</v>
      </c>
      <c r="R834" s="19" t="str">
        <f ca="1">IFERROR(INDEX(VpD!$2:$2,MATCH(G834,VpD!$1:$1,1)),VpD!$I$2)</f>
        <v>1961-1972</v>
      </c>
      <c r="S834" s="1">
        <f ca="1">IFERROR(INDEX(VpD!$C$3:$I$27,MATCH(E834,VpD!$B$3:$B$27,0),MATCH(R834,VpD!$C$2:$I$2,0)),0)</f>
        <v>143</v>
      </c>
      <c r="T834" s="19">
        <f t="shared" ca="1" si="165"/>
        <v>19.161999999999999</v>
      </c>
      <c r="U834" s="14" t="str">
        <f t="shared" ca="1" si="166"/>
        <v xml:space="preserve">713130 </v>
      </c>
      <c r="V834" s="14" t="str">
        <f t="shared" ca="1" si="167"/>
        <v>6169047.1</v>
      </c>
      <c r="W834" s="14" t="str">
        <f t="shared" ca="1" si="168"/>
        <v>POINT(713130 6169047.1)</v>
      </c>
      <c r="X834" s="14" t="str">
        <f>IFERROR(INDEX(BygningOmraade!B:B,MATCH(A834,BygningOmraade!A:A,0)),"")</f>
        <v/>
      </c>
    </row>
    <row r="835" spans="1:24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2c396a36-e0fd-4b0a-814a-8fe04dfea043</v>
      </c>
      <c r="C835" s="14" t="str">
        <f t="shared" ref="C835:C898" ca="1" si="171">INDIRECT($A$1&amp;"C"&amp;A835)</f>
        <v>0a3f507e-1ed7-32b8-e044-0003ba298018</v>
      </c>
      <c r="D835" s="14">
        <f t="shared" ref="D835:D898" ca="1" si="172">INDIRECT($A$1&amp;"D"&amp;A835)</f>
        <v>994918</v>
      </c>
      <c r="E835" s="1">
        <f t="shared" ref="E835:E898" ca="1" si="173">ROUNDDOWN(INDIRECT($A$1&amp;"E"&amp;A835),-1)</f>
        <v>130</v>
      </c>
      <c r="F835" s="1">
        <f t="shared" ref="F835:F898" ca="1" si="174">INDIRECT($A$1&amp;"G"&amp;A835)+INDIRECT($A$1&amp;"H"&amp;A835)+INDIRECT($A$1&amp;"I"&amp;A835)*0.5</f>
        <v>133</v>
      </c>
      <c r="G835" s="1">
        <f t="shared" ref="G835:G898" ca="1" si="175">MAX(INDIRECT($A$1&amp;"J"&amp;A835),INDIRECT($A$1&amp;"K"&amp;A835))</f>
        <v>1973</v>
      </c>
      <c r="H835" s="1" t="str">
        <f ca="1">IFERROR(INDEX(Varmeinstallation!B:B,MATCH(INDIRECT($A$1&amp;"L"&amp;A835)*1,Varmeinstallation!A:A,0)),"Ingen varmeinstallationer")</f>
        <v>Fjernvarme/blokvarme (radiatorsystemer eller varmluftanlæg)</v>
      </c>
      <c r="I835" s="1" t="str">
        <f ca="1">IFERROR(INDEX(Opvarmningsmiddel!B:B,MATCH(INDIRECT($A$1&amp;"M"&amp;A835)*1,Opvarmningsmiddel!A:A,0)),"")</f>
        <v/>
      </c>
      <c r="J835" s="1">
        <f t="shared" ref="J835:J898" ca="1" si="176">VALUE(INDIRECT($A$1&amp;"N"&amp;A835))</f>
        <v>0</v>
      </c>
      <c r="K835" s="1" t="str">
        <f ca="1">IFERROR(INDEX(Relationstabel!$C$3:$K$10,MATCH(VALUE(INDIRECT($A$1&amp;"L"&amp;A835)),Relationstabel!$A$3:$A$10,0),MATCH(IFERROR(VALUE(INDIRECT($A$1&amp;"M"&amp;A835)),0),Relationstabel!$C$1:$K$1,0)),"Ingen varmeinstallationer")</f>
        <v>Fjernvarme/ Blokvarme</v>
      </c>
      <c r="L835" s="1" t="str">
        <f ca="1">INDEX(Anvendelseskode!B:B,MATCH($E835,Anvendelseskode!$A:$A,0))</f>
        <v>Række-, kæde-, dobbelthus (lodret adskillelse mellem enhederne)</v>
      </c>
      <c r="M835" s="1" t="str">
        <f ca="1">INDEX(Anvendelseskode!C:C,MATCH($E835,Anvendelseskode!$A:$A,0))</f>
        <v>Række-, kæde og dobbelthuse</v>
      </c>
      <c r="N835" s="1" t="str">
        <f ca="1">INDEX(Anvendelseskode!D:D,MATCH($E835,Anvendelseskode!$A:$A,0))</f>
        <v>Private husholdninger</v>
      </c>
      <c r="O835" s="1" t="str">
        <f ca="1">IFERROR(INDEX(SBi!$2:$2,MATCH(G835,SBi!$1:$1,1)),SBi!$K$2)</f>
        <v>1973-1978</v>
      </c>
      <c r="P835" s="1">
        <f ca="1">IFERROR(INDEX(SBi!$C$3:$K$28,MATCH(E835,SBi!$B$3:$B$28,0),MATCH(O835,SBi!$C$2:$K$2,0)),0)</f>
        <v>112.6</v>
      </c>
      <c r="Q835" s="19">
        <f t="shared" ref="Q835:Q898" ca="1" si="177">P835*F835/1000</f>
        <v>14.9758</v>
      </c>
      <c r="R835" s="19" t="str">
        <f ca="1">IFERROR(INDEX(VpD!$2:$2,MATCH(G835,VpD!$1:$1,1)),VpD!$I$2)</f>
        <v>1973-1978</v>
      </c>
      <c r="S835" s="1">
        <f ca="1">IFERROR(INDEX(VpD!$C$3:$I$27,MATCH(E835,VpD!$B$3:$B$27,0),MATCH(R835,VpD!$C$2:$I$2,0)),0)</f>
        <v>98</v>
      </c>
      <c r="T835" s="19">
        <f t="shared" ref="T835:T898" ca="1" si="178">S835*F835/1000</f>
        <v>13.034000000000001</v>
      </c>
      <c r="U835" s="14" t="str">
        <f t="shared" ref="U835:U898" ca="1" si="179">IFERROR(SUBSTITUTE(LEFT(W835,FIND(" ",W835)),"POINT(",""),"")</f>
        <v xml:space="preserve">711737.6 </v>
      </c>
      <c r="V835" s="14" t="str">
        <f t="shared" ref="V835:V898" ca="1" si="180">IFERROR(SUBSTITUTE(RIGHT(W835,LEN(W835)-FIND(" ",W835)),")",""),"")</f>
        <v>6172112.76</v>
      </c>
      <c r="W835" s="14" t="str">
        <f t="shared" ref="W835:W898" ca="1" si="181">INDIRECT($A$1&amp;"o"&amp;A835)</f>
        <v>POINT(711737.6 6172112.76)</v>
      </c>
      <c r="X835" s="14" t="str">
        <f>IFERROR(INDEX(BygningOmraade!B:B,MATCH(A835,BygningOmraade!A:A,0)),"")</f>
        <v/>
      </c>
    </row>
    <row r="836" spans="1:24" s="14" customFormat="1" x14ac:dyDescent="0.25">
      <c r="A836" s="14">
        <f t="shared" si="169"/>
        <v>836</v>
      </c>
      <c r="B836" s="14" t="str">
        <f t="shared" ca="1" si="170"/>
        <v>2c569462-9675-4cce-8e6f-8ebdffe8c7b3</v>
      </c>
      <c r="C836" s="14" t="str">
        <f t="shared" ca="1" si="171"/>
        <v>0a3f507e-231a-32b8-e044-0003ba298018</v>
      </c>
      <c r="D836" s="14">
        <f t="shared" ca="1" si="172"/>
        <v>995437</v>
      </c>
      <c r="E836" s="1">
        <f t="shared" ca="1" si="173"/>
        <v>120</v>
      </c>
      <c r="F836" s="1">
        <f t="shared" ca="1" si="174"/>
        <v>199</v>
      </c>
      <c r="G836" s="1">
        <f t="shared" ca="1" si="175"/>
        <v>1970</v>
      </c>
      <c r="H836" s="1" t="str">
        <f ca="1">IFERROR(INDEX(Varmeinstallation!B:B,MATCH(INDIRECT($A$1&amp;"L"&amp;A836)*1,Varmeinstallation!A:A,0)),"Ingen varmeinstallationer")</f>
        <v>Centralvarme fra eget anlæg, et-kammer fyr</v>
      </c>
      <c r="I836" s="1" t="str">
        <f ca="1">IFERROR(INDEX(Opvarmningsmiddel!B:B,MATCH(INDIRECT($A$1&amp;"M"&amp;A836)*1,Opvarmningsmiddel!A:A,0)),"")</f>
        <v>Naturgas</v>
      </c>
      <c r="J836" s="1">
        <f t="shared" ca="1" si="176"/>
        <v>0</v>
      </c>
      <c r="K836" s="1" t="str">
        <f ca="1">IFERROR(INDEX(Relationstabel!$C$3:$K$10,MATCH(VALUE(INDIRECT($A$1&amp;"L"&amp;A836)),Relationstabel!$A$3:$A$10,0),MATCH(IFERROR(VALUE(INDIRECT($A$1&amp;"M"&amp;A836)),0),Relationstabel!$C$1:$K$1,0)),"Ingen varmeinstallationer")</f>
        <v>Naturgas</v>
      </c>
      <c r="L836" s="1" t="str">
        <f ca="1">INDEX(Anvendelseskode!B:B,MATCH($E836,Anvendelseskode!$A:$A,0))</f>
        <v>Fritliggende enfamilieshus (parcelhus)</v>
      </c>
      <c r="M836" s="1" t="str">
        <f ca="1">INDEX(Anvendelseskode!C:C,MATCH($E836,Anvendelseskode!$A:$A,0))</f>
        <v>Parcelhuse</v>
      </c>
      <c r="N836" s="1" t="str">
        <f ca="1">INDEX(Anvendelseskode!D:D,MATCH($E836,Anvendelseskode!$A:$A,0))</f>
        <v>Private husholdninger</v>
      </c>
      <c r="O836" s="1" t="str">
        <f ca="1">IFERROR(INDEX(SBi!$2:$2,MATCH(G836,SBi!$1:$1,1)),SBi!$K$2)</f>
        <v>1961-1972</v>
      </c>
      <c r="P836" s="1">
        <f ca="1">IFERROR(INDEX(SBi!$C$3:$K$28,MATCH(E836,SBi!$B$3:$B$28,0),MATCH(O836,SBi!$C$2:$K$2,0)),0)</f>
        <v>134.30000000000001</v>
      </c>
      <c r="Q836" s="19">
        <f t="shared" ca="1" si="177"/>
        <v>26.7257</v>
      </c>
      <c r="R836" s="19" t="str">
        <f ca="1">IFERROR(INDEX(VpD!$2:$2,MATCH(G836,VpD!$1:$1,1)),VpD!$I$2)</f>
        <v>1961-1972</v>
      </c>
      <c r="S836" s="1">
        <f ca="1">IFERROR(INDEX(VpD!$C$3:$I$27,MATCH(E836,VpD!$B$3:$B$27,0),MATCH(R836,VpD!$C$2:$I$2,0)),0)</f>
        <v>143</v>
      </c>
      <c r="T836" s="19">
        <f t="shared" ca="1" si="178"/>
        <v>28.457000000000001</v>
      </c>
      <c r="U836" s="14" t="str">
        <f t="shared" ca="1" si="179"/>
        <v xml:space="preserve">711958.08 </v>
      </c>
      <c r="V836" s="14" t="str">
        <f t="shared" ca="1" si="180"/>
        <v>6172196.03</v>
      </c>
      <c r="W836" s="14" t="str">
        <f t="shared" ca="1" si="181"/>
        <v>POINT(711958.08 6172196.03)</v>
      </c>
      <c r="X836" s="14" t="str">
        <f>IFERROR(INDEX(BygningOmraade!B:B,MATCH(A836,BygningOmraade!A:A,0)),"")</f>
        <v/>
      </c>
    </row>
    <row r="837" spans="1:24" s="14" customFormat="1" x14ac:dyDescent="0.25">
      <c r="A837" s="14">
        <f t="shared" si="169"/>
        <v>837</v>
      </c>
      <c r="B837" s="14" t="str">
        <f t="shared" ca="1" si="170"/>
        <v>2ca20577-91be-40e8-903b-f49474c8abc0</v>
      </c>
      <c r="C837" s="14" t="str">
        <f t="shared" ca="1" si="171"/>
        <v>0a3f507e-2325-32b8-e044-0003ba298018</v>
      </c>
      <c r="D837" s="14">
        <f t="shared" ca="1" si="172"/>
        <v>995512</v>
      </c>
      <c r="E837" s="1">
        <f t="shared" ca="1" si="173"/>
        <v>120</v>
      </c>
      <c r="F837" s="1">
        <f t="shared" ca="1" si="174"/>
        <v>115</v>
      </c>
      <c r="G837" s="1">
        <f t="shared" ca="1" si="175"/>
        <v>1972</v>
      </c>
      <c r="H837" s="1" t="str">
        <f ca="1">IFERROR(INDEX(Varmeinstallation!B:B,MATCH(INDIRECT($A$1&amp;"L"&amp;A837)*1,Varmeinstallation!A:A,0)),"Ingen varmeinstallationer")</f>
        <v>Centralvarme fra eget anlæg, et-kammer fyr</v>
      </c>
      <c r="I837" s="1" t="str">
        <f ca="1">IFERROR(INDEX(Opvarmningsmiddel!B:B,MATCH(INDIRECT($A$1&amp;"M"&amp;A837)*1,Opvarmningsmiddel!A:A,0)),"")</f>
        <v>Naturgas</v>
      </c>
      <c r="J837" s="1">
        <f t="shared" ca="1" si="176"/>
        <v>0</v>
      </c>
      <c r="K837" s="1" t="str">
        <f ca="1">IFERROR(INDEX(Relationstabel!$C$3:$K$10,MATCH(VALUE(INDIRECT($A$1&amp;"L"&amp;A837)),Relationstabel!$A$3:$A$10,0),MATCH(IFERROR(VALUE(INDIRECT($A$1&amp;"M"&amp;A837)),0),Relationstabel!$C$1:$K$1,0)),"Ingen varmeinstallationer")</f>
        <v>Naturgas</v>
      </c>
      <c r="L837" s="1" t="str">
        <f ca="1">INDEX(Anvendelseskode!B:B,MATCH($E837,Anvendelseskode!$A:$A,0))</f>
        <v>Fritliggende enfamilieshus (parcelhus)</v>
      </c>
      <c r="M837" s="1" t="str">
        <f ca="1">INDEX(Anvendelseskode!C:C,MATCH($E837,Anvendelseskode!$A:$A,0))</f>
        <v>Parcelhuse</v>
      </c>
      <c r="N837" s="1" t="str">
        <f ca="1">INDEX(Anvendelseskode!D:D,MATCH($E837,Anvendelseskode!$A:$A,0))</f>
        <v>Private husholdninger</v>
      </c>
      <c r="O837" s="1" t="str">
        <f ca="1">IFERROR(INDEX(SBi!$2:$2,MATCH(G837,SBi!$1:$1,1)),SBi!$K$2)</f>
        <v>1961-1972</v>
      </c>
      <c r="P837" s="1">
        <f ca="1">IFERROR(INDEX(SBi!$C$3:$K$28,MATCH(E837,SBi!$B$3:$B$28,0),MATCH(O837,SBi!$C$2:$K$2,0)),0)</f>
        <v>134.30000000000001</v>
      </c>
      <c r="Q837" s="19">
        <f t="shared" ca="1" si="177"/>
        <v>15.444500000000001</v>
      </c>
      <c r="R837" s="19" t="str">
        <f ca="1">IFERROR(INDEX(VpD!$2:$2,MATCH(G837,VpD!$1:$1,1)),VpD!$I$2)</f>
        <v>1961-1972</v>
      </c>
      <c r="S837" s="1">
        <f ca="1">IFERROR(INDEX(VpD!$C$3:$I$27,MATCH(E837,VpD!$B$3:$B$27,0),MATCH(R837,VpD!$C$2:$I$2,0)),0)</f>
        <v>143</v>
      </c>
      <c r="T837" s="19">
        <f t="shared" ca="1" si="178"/>
        <v>16.445</v>
      </c>
      <c r="U837" s="14" t="str">
        <f t="shared" ca="1" si="179"/>
        <v xml:space="preserve">711909.35 </v>
      </c>
      <c r="V837" s="14" t="str">
        <f t="shared" ca="1" si="180"/>
        <v>6172231</v>
      </c>
      <c r="W837" s="14" t="str">
        <f t="shared" ca="1" si="181"/>
        <v>POINT(711909.35 6172231)</v>
      </c>
      <c r="X837" s="14" t="str">
        <f>IFERROR(INDEX(BygningOmraade!B:B,MATCH(A837,BygningOmraade!A:A,0)),"")</f>
        <v/>
      </c>
    </row>
    <row r="838" spans="1:24" s="14" customFormat="1" x14ac:dyDescent="0.25">
      <c r="A838" s="14">
        <f t="shared" si="169"/>
        <v>838</v>
      </c>
      <c r="B838" s="14" t="str">
        <f t="shared" ca="1" si="170"/>
        <v>2ca5492c-03c0-408d-b02d-bb9c2f627dfa</v>
      </c>
      <c r="C838" s="14" t="str">
        <f t="shared" ca="1" si="171"/>
        <v>0a3f507e-163f-32b8-e044-0003ba298018</v>
      </c>
      <c r="D838" s="14">
        <f t="shared" ca="1" si="172"/>
        <v>997283</v>
      </c>
      <c r="E838" s="1">
        <f t="shared" ca="1" si="173"/>
        <v>130</v>
      </c>
      <c r="F838" s="1">
        <f t="shared" ca="1" si="174"/>
        <v>109</v>
      </c>
      <c r="G838" s="1">
        <f t="shared" ca="1" si="175"/>
        <v>1978</v>
      </c>
      <c r="H838" s="1" t="str">
        <f ca="1">IFERROR(INDEX(Varmeinstallation!B:B,MATCH(INDIRECT($A$1&amp;"L"&amp;A838)*1,Varmeinstallation!A:A,0)),"Ingen varmeinstallationer")</f>
        <v>Fjernvarme/blokvarme (radiatorsystemer eller varmluftanlæg)</v>
      </c>
      <c r="I838" s="1" t="str">
        <f ca="1">IFERROR(INDEX(Opvarmningsmiddel!B:B,MATCH(INDIRECT($A$1&amp;"M"&amp;A838)*1,Opvarmningsmiddel!A:A,0)),"")</f>
        <v/>
      </c>
      <c r="J838" s="1">
        <f t="shared" ca="1" si="176"/>
        <v>0</v>
      </c>
      <c r="K838" s="1" t="str">
        <f ca="1">IFERROR(INDEX(Relationstabel!$C$3:$K$10,MATCH(VALUE(INDIRECT($A$1&amp;"L"&amp;A838)),Relationstabel!$A$3:$A$10,0),MATCH(IFERROR(VALUE(INDIRECT($A$1&amp;"M"&amp;A838)),0),Relationstabel!$C$1:$K$1,0)),"Ingen varmeinstallationer")</f>
        <v>Fjernvarme/ Blokvarme</v>
      </c>
      <c r="L838" s="1" t="str">
        <f ca="1">INDEX(Anvendelseskode!B:B,MATCH($E838,Anvendelseskode!$A:$A,0))</f>
        <v>Række-, kæde-, dobbelthus (lodret adskillelse mellem enhederne)</v>
      </c>
      <c r="M838" s="1" t="str">
        <f ca="1">INDEX(Anvendelseskode!C:C,MATCH($E838,Anvendelseskode!$A:$A,0))</f>
        <v>Række-, kæde og dobbelthuse</v>
      </c>
      <c r="N838" s="1" t="str">
        <f ca="1">INDEX(Anvendelseskode!D:D,MATCH($E838,Anvendelseskode!$A:$A,0))</f>
        <v>Private husholdninger</v>
      </c>
      <c r="O838" s="1" t="str">
        <f ca="1">IFERROR(INDEX(SBi!$2:$2,MATCH(G838,SBi!$1:$1,1)),SBi!$K$2)</f>
        <v>1973-1978</v>
      </c>
      <c r="P838" s="1">
        <f ca="1">IFERROR(INDEX(SBi!$C$3:$K$28,MATCH(E838,SBi!$B$3:$B$28,0),MATCH(O838,SBi!$C$2:$K$2,0)),0)</f>
        <v>112.6</v>
      </c>
      <c r="Q838" s="19">
        <f t="shared" ca="1" si="177"/>
        <v>12.273399999999999</v>
      </c>
      <c r="R838" s="19" t="str">
        <f ca="1">IFERROR(INDEX(VpD!$2:$2,MATCH(G838,VpD!$1:$1,1)),VpD!$I$2)</f>
        <v>1973-1978</v>
      </c>
      <c r="S838" s="1">
        <f ca="1">IFERROR(INDEX(VpD!$C$3:$I$27,MATCH(E838,VpD!$B$3:$B$27,0),MATCH(R838,VpD!$C$2:$I$2,0)),0)</f>
        <v>98</v>
      </c>
      <c r="T838" s="19">
        <f t="shared" ca="1" si="178"/>
        <v>10.682</v>
      </c>
      <c r="U838" s="14" t="str">
        <f t="shared" ca="1" si="179"/>
        <v xml:space="preserve">713698.48 </v>
      </c>
      <c r="V838" s="14" t="str">
        <f t="shared" ca="1" si="180"/>
        <v>6169529.49</v>
      </c>
      <c r="W838" s="14" t="str">
        <f t="shared" ca="1" si="181"/>
        <v>POINT(713698.48 6169529.49)</v>
      </c>
      <c r="X838" s="14" t="str">
        <f>IFERROR(INDEX(BygningOmraade!B:B,MATCH(A838,BygningOmraade!A:A,0)),"")</f>
        <v/>
      </c>
    </row>
    <row r="839" spans="1:24" s="14" customFormat="1" x14ac:dyDescent="0.25">
      <c r="A839" s="14">
        <f t="shared" si="169"/>
        <v>839</v>
      </c>
      <c r="B839" s="14" t="str">
        <f t="shared" ca="1" si="170"/>
        <v>2cb82e44-3f1d-43ab-84c1-3e7b22194c92</v>
      </c>
      <c r="C839" s="14" t="str">
        <f t="shared" ca="1" si="171"/>
        <v>0a3f507e-1ce3-32b8-e044-0003ba298018</v>
      </c>
      <c r="D839" s="14">
        <f t="shared" ca="1" si="172"/>
        <v>994170</v>
      </c>
      <c r="E839" s="1">
        <f t="shared" ca="1" si="173"/>
        <v>130</v>
      </c>
      <c r="F839" s="1">
        <f t="shared" ca="1" si="174"/>
        <v>134</v>
      </c>
      <c r="G839" s="1">
        <f t="shared" ca="1" si="175"/>
        <v>1975</v>
      </c>
      <c r="H839" s="1" t="str">
        <f ca="1">IFERROR(INDEX(Varmeinstallation!B:B,MATCH(INDIRECT($A$1&amp;"L"&amp;A839)*1,Varmeinstallation!A:A,0)),"Ingen varmeinstallationer")</f>
        <v>Fjernvarme/blokvarme (radiatorsystemer eller varmluftanlæg)</v>
      </c>
      <c r="I839" s="1" t="str">
        <f ca="1">IFERROR(INDEX(Opvarmningsmiddel!B:B,MATCH(INDIRECT($A$1&amp;"M"&amp;A839)*1,Opvarmningsmiddel!A:A,0)),"")</f>
        <v/>
      </c>
      <c r="J839" s="1">
        <f t="shared" ca="1" si="176"/>
        <v>0</v>
      </c>
      <c r="K839" s="1" t="str">
        <f ca="1">IFERROR(INDEX(Relationstabel!$C$3:$K$10,MATCH(VALUE(INDIRECT($A$1&amp;"L"&amp;A839)),Relationstabel!$A$3:$A$10,0),MATCH(IFERROR(VALUE(INDIRECT($A$1&amp;"M"&amp;A839)),0),Relationstabel!$C$1:$K$1,0)),"Ingen varmeinstallationer")</f>
        <v>Fjernvarme/ Blokvarme</v>
      </c>
      <c r="L839" s="1" t="str">
        <f ca="1">INDEX(Anvendelseskode!B:B,MATCH($E839,Anvendelseskode!$A:$A,0))</f>
        <v>Række-, kæde-, dobbelthus (lodret adskillelse mellem enhederne)</v>
      </c>
      <c r="M839" s="1" t="str">
        <f ca="1">INDEX(Anvendelseskode!C:C,MATCH($E839,Anvendelseskode!$A:$A,0))</f>
        <v>Række-, kæde og dobbelthuse</v>
      </c>
      <c r="N839" s="1" t="str">
        <f ca="1">INDEX(Anvendelseskode!D:D,MATCH($E839,Anvendelseskode!$A:$A,0))</f>
        <v>Private husholdninger</v>
      </c>
      <c r="O839" s="1" t="str">
        <f ca="1">IFERROR(INDEX(SBi!$2:$2,MATCH(G839,SBi!$1:$1,1)),SBi!$K$2)</f>
        <v>1973-1978</v>
      </c>
      <c r="P839" s="1">
        <f ca="1">IFERROR(INDEX(SBi!$C$3:$K$28,MATCH(E839,SBi!$B$3:$B$28,0),MATCH(O839,SBi!$C$2:$K$2,0)),0)</f>
        <v>112.6</v>
      </c>
      <c r="Q839" s="19">
        <f t="shared" ca="1" si="177"/>
        <v>15.0884</v>
      </c>
      <c r="R839" s="19" t="str">
        <f ca="1">IFERROR(INDEX(VpD!$2:$2,MATCH(G839,VpD!$1:$1,1)),VpD!$I$2)</f>
        <v>1973-1978</v>
      </c>
      <c r="S839" s="1">
        <f ca="1">IFERROR(INDEX(VpD!$C$3:$I$27,MATCH(E839,VpD!$B$3:$B$27,0),MATCH(R839,VpD!$C$2:$I$2,0)),0)</f>
        <v>98</v>
      </c>
      <c r="T839" s="19">
        <f t="shared" ca="1" si="178"/>
        <v>13.132</v>
      </c>
      <c r="U839" s="14" t="str">
        <f t="shared" ca="1" si="179"/>
        <v xml:space="preserve">711389.46 </v>
      </c>
      <c r="V839" s="14" t="str">
        <f t="shared" ca="1" si="180"/>
        <v>6172496.42</v>
      </c>
      <c r="W839" s="14" t="str">
        <f t="shared" ca="1" si="181"/>
        <v>POINT(711389.46 6172496.42)</v>
      </c>
      <c r="X839" s="14" t="str">
        <f>IFERROR(INDEX(BygningOmraade!B:B,MATCH(A839,BygningOmraade!A:A,0)),"")</f>
        <v/>
      </c>
    </row>
    <row r="840" spans="1:24" s="14" customFormat="1" x14ac:dyDescent="0.25">
      <c r="A840" s="14">
        <f t="shared" si="169"/>
        <v>840</v>
      </c>
      <c r="B840" s="14" t="str">
        <f t="shared" ca="1" si="170"/>
        <v>2cbc89d1-9d5d-4b9a-8260-d4762e277e8d</v>
      </c>
      <c r="C840" s="14" t="str">
        <f t="shared" ca="1" si="171"/>
        <v>0a3f507e-18fe-32b8-e044-0003ba298018</v>
      </c>
      <c r="D840" s="14">
        <f t="shared" ca="1" si="172"/>
        <v>994608</v>
      </c>
      <c r="E840" s="1">
        <f t="shared" ca="1" si="173"/>
        <v>120</v>
      </c>
      <c r="F840" s="1">
        <f t="shared" ca="1" si="174"/>
        <v>150</v>
      </c>
      <c r="G840" s="1">
        <f t="shared" ca="1" si="175"/>
        <v>1971</v>
      </c>
      <c r="H840" s="1" t="str">
        <f ca="1">IFERROR(INDEX(Varmeinstallation!B:B,MATCH(INDIRECT($A$1&amp;"L"&amp;A840)*1,Varmeinstallation!A:A,0)),"Ingen varmeinstallationer")</f>
        <v>Fjernvarme/blokvarme (radiatorsystemer eller varmluftanlæg)</v>
      </c>
      <c r="I840" s="1" t="str">
        <f ca="1">IFERROR(INDEX(Opvarmningsmiddel!B:B,MATCH(INDIRECT($A$1&amp;"M"&amp;A840)*1,Opvarmningsmiddel!A:A,0)),"")</f>
        <v/>
      </c>
      <c r="J840" s="1">
        <f t="shared" ca="1" si="176"/>
        <v>0</v>
      </c>
      <c r="K840" s="1" t="str">
        <f ca="1">IFERROR(INDEX(Relationstabel!$C$3:$K$10,MATCH(VALUE(INDIRECT($A$1&amp;"L"&amp;A840)),Relationstabel!$A$3:$A$10,0),MATCH(IFERROR(VALUE(INDIRECT($A$1&amp;"M"&amp;A840)),0),Relationstabel!$C$1:$K$1,0)),"Ingen varmeinstallationer")</f>
        <v>Fjernvarme/ Blokvarme</v>
      </c>
      <c r="L840" s="1" t="str">
        <f ca="1">INDEX(Anvendelseskode!B:B,MATCH($E840,Anvendelseskode!$A:$A,0))</f>
        <v>Fritliggende enfamilieshus (parcelhus)</v>
      </c>
      <c r="M840" s="1" t="str">
        <f ca="1">INDEX(Anvendelseskode!C:C,MATCH($E840,Anvendelseskode!$A:$A,0))</f>
        <v>Parcelhuse</v>
      </c>
      <c r="N840" s="1" t="str">
        <f ca="1">INDEX(Anvendelseskode!D:D,MATCH($E840,Anvendelseskode!$A:$A,0))</f>
        <v>Private husholdninger</v>
      </c>
      <c r="O840" s="1" t="str">
        <f ca="1">IFERROR(INDEX(SBi!$2:$2,MATCH(G840,SBi!$1:$1,1)),SBi!$K$2)</f>
        <v>1961-1972</v>
      </c>
      <c r="P840" s="1">
        <f ca="1">IFERROR(INDEX(SBi!$C$3:$K$28,MATCH(E840,SBi!$B$3:$B$28,0),MATCH(O840,SBi!$C$2:$K$2,0)),0)</f>
        <v>134.30000000000001</v>
      </c>
      <c r="Q840" s="19">
        <f t="shared" ca="1" si="177"/>
        <v>20.145</v>
      </c>
      <c r="R840" s="19" t="str">
        <f ca="1">IFERROR(INDEX(VpD!$2:$2,MATCH(G840,VpD!$1:$1,1)),VpD!$I$2)</f>
        <v>1961-1972</v>
      </c>
      <c r="S840" s="1">
        <f ca="1">IFERROR(INDEX(VpD!$C$3:$I$27,MATCH(E840,VpD!$B$3:$B$27,0),MATCH(R840,VpD!$C$2:$I$2,0)),0)</f>
        <v>143</v>
      </c>
      <c r="T840" s="19">
        <f t="shared" ca="1" si="178"/>
        <v>21.45</v>
      </c>
      <c r="U840" s="14" t="str">
        <f t="shared" ca="1" si="179"/>
        <v xml:space="preserve">711455.02 </v>
      </c>
      <c r="V840" s="14" t="str">
        <f t="shared" ca="1" si="180"/>
        <v>6172036.31</v>
      </c>
      <c r="W840" s="14" t="str">
        <f t="shared" ca="1" si="181"/>
        <v>POINT(711455.02 6172036.31)</v>
      </c>
      <c r="X840" s="14" t="str">
        <f>IFERROR(INDEX(BygningOmraade!B:B,MATCH(A840,BygningOmraade!A:A,0)),"")</f>
        <v/>
      </c>
    </row>
    <row r="841" spans="1:24" s="14" customFormat="1" x14ac:dyDescent="0.25">
      <c r="A841" s="14">
        <f t="shared" si="169"/>
        <v>841</v>
      </c>
      <c r="B841" s="14" t="str">
        <f t="shared" ca="1" si="170"/>
        <v>2cbd87fe-54ac-4504-b992-3486bafcc9d5</v>
      </c>
      <c r="C841" s="14" t="str">
        <f t="shared" ca="1" si="171"/>
        <v>0a3f507e-1fdb-32b8-e044-0003ba298018</v>
      </c>
      <c r="D841" s="14">
        <f t="shared" ca="1" si="172"/>
        <v>993672</v>
      </c>
      <c r="E841" s="1">
        <f t="shared" ca="1" si="173"/>
        <v>120</v>
      </c>
      <c r="F841" s="1">
        <f t="shared" ca="1" si="174"/>
        <v>109</v>
      </c>
      <c r="G841" s="1">
        <f t="shared" ca="1" si="175"/>
        <v>1973</v>
      </c>
      <c r="H841" s="1" t="str">
        <f ca="1">IFERROR(INDEX(Varmeinstallation!B:B,MATCH(INDIRECT($A$1&amp;"L"&amp;A841)*1,Varmeinstallation!A:A,0)),"Ingen varmeinstallationer")</f>
        <v>Centralvarme fra eget anlæg, et-kammer fyr</v>
      </c>
      <c r="I841" s="1" t="str">
        <f ca="1">IFERROR(INDEX(Opvarmningsmiddel!B:B,MATCH(INDIRECT($A$1&amp;"M"&amp;A841)*1,Opvarmningsmiddel!A:A,0)),"")</f>
        <v>Naturgas</v>
      </c>
      <c r="J841" s="1">
        <f t="shared" ca="1" si="176"/>
        <v>0</v>
      </c>
      <c r="K841" s="1" t="str">
        <f ca="1">IFERROR(INDEX(Relationstabel!$C$3:$K$10,MATCH(VALUE(INDIRECT($A$1&amp;"L"&amp;A841)),Relationstabel!$A$3:$A$10,0),MATCH(IFERROR(VALUE(INDIRECT($A$1&amp;"M"&amp;A841)),0),Relationstabel!$C$1:$K$1,0)),"Ingen varmeinstallationer")</f>
        <v>Naturgas</v>
      </c>
      <c r="L841" s="1" t="str">
        <f ca="1">INDEX(Anvendelseskode!B:B,MATCH($E841,Anvendelseskode!$A:$A,0))</f>
        <v>Fritliggende enfamilieshus (parcelhus)</v>
      </c>
      <c r="M841" s="1" t="str">
        <f ca="1">INDEX(Anvendelseskode!C:C,MATCH($E841,Anvendelseskode!$A:$A,0))</f>
        <v>Parcelhuse</v>
      </c>
      <c r="N841" s="1" t="str">
        <f ca="1">INDEX(Anvendelseskode!D:D,MATCH($E841,Anvendelseskode!$A:$A,0))</f>
        <v>Private husholdninger</v>
      </c>
      <c r="O841" s="1" t="str">
        <f ca="1">IFERROR(INDEX(SBi!$2:$2,MATCH(G841,SBi!$1:$1,1)),SBi!$K$2)</f>
        <v>1973-1978</v>
      </c>
      <c r="P841" s="1">
        <f ca="1">IFERROR(INDEX(SBi!$C$3:$K$28,MATCH(E841,SBi!$B$3:$B$28,0),MATCH(O841,SBi!$C$2:$K$2,0)),0)</f>
        <v>119.8</v>
      </c>
      <c r="Q841" s="19">
        <f t="shared" ca="1" si="177"/>
        <v>13.058199999999999</v>
      </c>
      <c r="R841" s="19" t="str">
        <f ca="1">IFERROR(INDEX(VpD!$2:$2,MATCH(G841,VpD!$1:$1,1)),VpD!$I$2)</f>
        <v>1973-1978</v>
      </c>
      <c r="S841" s="1">
        <f ca="1">IFERROR(INDEX(VpD!$C$3:$I$27,MATCH(E841,VpD!$B$3:$B$27,0),MATCH(R841,VpD!$C$2:$I$2,0)),0)</f>
        <v>117</v>
      </c>
      <c r="T841" s="19">
        <f t="shared" ca="1" si="178"/>
        <v>12.753</v>
      </c>
      <c r="U841" s="14" t="str">
        <f t="shared" ca="1" si="179"/>
        <v xml:space="preserve">710939.1 </v>
      </c>
      <c r="V841" s="14" t="str">
        <f t="shared" ca="1" si="180"/>
        <v>6171696.35</v>
      </c>
      <c r="W841" s="14" t="str">
        <f t="shared" ca="1" si="181"/>
        <v>POINT(710939.1 6171696.35)</v>
      </c>
      <c r="X841" s="14" t="str">
        <f>IFERROR(INDEX(BygningOmraade!B:B,MATCH(A841,BygningOmraade!A:A,0)),"")</f>
        <v/>
      </c>
    </row>
    <row r="842" spans="1:24" s="14" customFormat="1" x14ac:dyDescent="0.25">
      <c r="A842" s="14">
        <f t="shared" si="169"/>
        <v>842</v>
      </c>
      <c r="B842" s="14" t="str">
        <f t="shared" ca="1" si="170"/>
        <v>2cc15679-1509-460f-b120-6a04a86d0112</v>
      </c>
      <c r="C842" s="14" t="str">
        <f t="shared" ca="1" si="171"/>
        <v>0a3f507e-1683-32b8-e044-0003ba298018</v>
      </c>
      <c r="D842" s="14">
        <f t="shared" ca="1" si="172"/>
        <v>995678</v>
      </c>
      <c r="E842" s="1">
        <f t="shared" ca="1" si="173"/>
        <v>320</v>
      </c>
      <c r="F842" s="1">
        <f t="shared" ca="1" si="174"/>
        <v>454</v>
      </c>
      <c r="G842" s="1">
        <f t="shared" ca="1" si="175"/>
        <v>1991</v>
      </c>
      <c r="H842" s="1" t="str">
        <f ca="1">IFERROR(INDEX(Varmeinstallation!B:B,MATCH(INDIRECT($A$1&amp;"L"&amp;A842)*1,Varmeinstallation!A:A,0)),"Ingen varmeinstallationer")</f>
        <v>Centralvarme fra eget anlæg, et-kammer fyr</v>
      </c>
      <c r="I842" s="1" t="str">
        <f ca="1">IFERROR(INDEX(Opvarmningsmiddel!B:B,MATCH(INDIRECT($A$1&amp;"M"&amp;A842)*1,Opvarmningsmiddel!A:A,0)),"")</f>
        <v>Naturgas</v>
      </c>
      <c r="J842" s="1">
        <f t="shared" ca="1" si="176"/>
        <v>0</v>
      </c>
      <c r="K842" s="1" t="str">
        <f ca="1">IFERROR(INDEX(Relationstabel!$C$3:$K$10,MATCH(VALUE(INDIRECT($A$1&amp;"L"&amp;A842)),Relationstabel!$A$3:$A$10,0),MATCH(IFERROR(VALUE(INDIRECT($A$1&amp;"M"&amp;A842)),0),Relationstabel!$C$1:$K$1,0)),"Ingen varmeinstallationer")</f>
        <v>Naturgas</v>
      </c>
      <c r="L842" s="1" t="str">
        <f ca="1">INDEX(Anvendelseskode!B:B,MATCH($E842,Anvendelseskode!$A:$A,0))</f>
        <v>Bygning til kontor, handel, lager herunder offentlig administration</v>
      </c>
      <c r="M842" s="1" t="str">
        <f ca="1">INDEX(Anvendelseskode!C:C,MATCH($E842,Anvendelseskode!$A:$A,0))</f>
        <v>Kontor, handel, lager, off. adm.</v>
      </c>
      <c r="N842" s="1" t="str">
        <f ca="1">INDEX(Anvendelseskode!D:D,MATCH($E842,Anvendelseskode!$A:$A,0))</f>
        <v>Handel og servicevirksomheder</v>
      </c>
      <c r="O842" s="1" t="str">
        <f ca="1">IFERROR(INDEX(SBi!$2:$2,MATCH(G842,SBi!$1:$1,1)),SBi!$K$2)</f>
        <v>1979-1998</v>
      </c>
      <c r="P842" s="1">
        <f ca="1">IFERROR(INDEX(SBi!$C$3:$K$28,MATCH(E842,SBi!$B$3:$B$28,0),MATCH(O842,SBi!$C$2:$K$2,0)),0)</f>
        <v>103.3</v>
      </c>
      <c r="Q842" s="19">
        <f t="shared" ca="1" si="177"/>
        <v>46.898199999999996</v>
      </c>
      <c r="R842" s="19" t="str">
        <f ca="1">IFERROR(INDEX(VpD!$2:$2,MATCH(G842,VpD!$1:$1,1)),VpD!$I$2)</f>
        <v>1979-1998</v>
      </c>
      <c r="S842" s="1">
        <f ca="1">IFERROR(INDEX(VpD!$C$3:$I$27,MATCH(E842,VpD!$B$3:$B$27,0),MATCH(R842,VpD!$C$2:$I$2,0)),0)</f>
        <v>77</v>
      </c>
      <c r="T842" s="19">
        <f t="shared" ca="1" si="178"/>
        <v>34.957999999999998</v>
      </c>
      <c r="U842" s="14" t="str">
        <f t="shared" ca="1" si="179"/>
        <v xml:space="preserve">712362.15 </v>
      </c>
      <c r="V842" s="14" t="str">
        <f t="shared" ca="1" si="180"/>
        <v>6169638.69</v>
      </c>
      <c r="W842" s="14" t="str">
        <f t="shared" ca="1" si="181"/>
        <v>POINT(712362.15 6169638.69)</v>
      </c>
      <c r="X842" s="14" t="str">
        <f>IFERROR(INDEX(BygningOmraade!B:B,MATCH(A842,BygningOmraade!A:A,0)),"")</f>
        <v/>
      </c>
    </row>
    <row r="843" spans="1:24" s="14" customFormat="1" x14ac:dyDescent="0.25">
      <c r="A843" s="14">
        <f t="shared" si="169"/>
        <v>843</v>
      </c>
      <c r="B843" s="14" t="str">
        <f t="shared" ca="1" si="170"/>
        <v>2cc47c81-e85a-4404-96de-14414c3c2833</v>
      </c>
      <c r="C843" s="14" t="str">
        <f t="shared" ca="1" si="171"/>
        <v>0a3f507e-1587-32b8-e044-0003ba298018</v>
      </c>
      <c r="D843" s="14">
        <f t="shared" ca="1" si="172"/>
        <v>997097</v>
      </c>
      <c r="E843" s="1">
        <f t="shared" ca="1" si="173"/>
        <v>130</v>
      </c>
      <c r="F843" s="1">
        <f t="shared" ca="1" si="174"/>
        <v>109</v>
      </c>
      <c r="G843" s="1">
        <f t="shared" ca="1" si="175"/>
        <v>1978</v>
      </c>
      <c r="H843" s="1" t="str">
        <f ca="1">IFERROR(INDEX(Varmeinstallation!B:B,MATCH(INDIRECT($A$1&amp;"L"&amp;A843)*1,Varmeinstallation!A:A,0)),"Ingen varmeinstallationer")</f>
        <v>Fjernvarme/blokvarme (radiatorsystemer eller varmluftanlæg)</v>
      </c>
      <c r="I843" s="1" t="str">
        <f ca="1">IFERROR(INDEX(Opvarmningsmiddel!B:B,MATCH(INDIRECT($A$1&amp;"M"&amp;A843)*1,Opvarmningsmiddel!A:A,0)),"")</f>
        <v/>
      </c>
      <c r="J843" s="1">
        <f t="shared" ca="1" si="176"/>
        <v>0</v>
      </c>
      <c r="K843" s="1" t="str">
        <f ca="1">IFERROR(INDEX(Relationstabel!$C$3:$K$10,MATCH(VALUE(INDIRECT($A$1&amp;"L"&amp;A843)),Relationstabel!$A$3:$A$10,0),MATCH(IFERROR(VALUE(INDIRECT($A$1&amp;"M"&amp;A843)),0),Relationstabel!$C$1:$K$1,0)),"Ingen varmeinstallationer")</f>
        <v>Fjernvarme/ Blokvarme</v>
      </c>
      <c r="L843" s="1" t="str">
        <f ca="1">INDEX(Anvendelseskode!B:B,MATCH($E843,Anvendelseskode!$A:$A,0))</f>
        <v>Række-, kæde-, dobbelthus (lodret adskillelse mellem enhederne)</v>
      </c>
      <c r="M843" s="1" t="str">
        <f ca="1">INDEX(Anvendelseskode!C:C,MATCH($E843,Anvendelseskode!$A:$A,0))</f>
        <v>Række-, kæde og dobbelthuse</v>
      </c>
      <c r="N843" s="1" t="str">
        <f ca="1">INDEX(Anvendelseskode!D:D,MATCH($E843,Anvendelseskode!$A:$A,0))</f>
        <v>Private husholdninger</v>
      </c>
      <c r="O843" s="1" t="str">
        <f ca="1">IFERROR(INDEX(SBi!$2:$2,MATCH(G843,SBi!$1:$1,1)),SBi!$K$2)</f>
        <v>1973-1978</v>
      </c>
      <c r="P843" s="1">
        <f ca="1">IFERROR(INDEX(SBi!$C$3:$K$28,MATCH(E843,SBi!$B$3:$B$28,0),MATCH(O843,SBi!$C$2:$K$2,0)),0)</f>
        <v>112.6</v>
      </c>
      <c r="Q843" s="19">
        <f t="shared" ca="1" si="177"/>
        <v>12.273399999999999</v>
      </c>
      <c r="R843" s="19" t="str">
        <f ca="1">IFERROR(INDEX(VpD!$2:$2,MATCH(G843,VpD!$1:$1,1)),VpD!$I$2)</f>
        <v>1973-1978</v>
      </c>
      <c r="S843" s="1">
        <f ca="1">IFERROR(INDEX(VpD!$C$3:$I$27,MATCH(E843,VpD!$B$3:$B$27,0),MATCH(R843,VpD!$C$2:$I$2,0)),0)</f>
        <v>98</v>
      </c>
      <c r="T843" s="19">
        <f t="shared" ca="1" si="178"/>
        <v>10.682</v>
      </c>
      <c r="U843" s="14" t="str">
        <f t="shared" ca="1" si="179"/>
        <v xml:space="preserve">713553.61 </v>
      </c>
      <c r="V843" s="14" t="str">
        <f t="shared" ca="1" si="180"/>
        <v>6169810.73</v>
      </c>
      <c r="W843" s="14" t="str">
        <f t="shared" ca="1" si="181"/>
        <v>POINT(713553.61 6169810.73)</v>
      </c>
      <c r="X843" s="14" t="str">
        <f>IFERROR(INDEX(BygningOmraade!B:B,MATCH(A843,BygningOmraade!A:A,0)),"")</f>
        <v/>
      </c>
    </row>
    <row r="844" spans="1:24" s="14" customFormat="1" x14ac:dyDescent="0.25">
      <c r="A844" s="14">
        <f t="shared" si="169"/>
        <v>844</v>
      </c>
      <c r="B844" s="14" t="str">
        <f t="shared" ca="1" si="170"/>
        <v>2cf0c968-a657-498b-a86b-0eff93142ff3</v>
      </c>
      <c r="C844" s="14" t="str">
        <f t="shared" ca="1" si="171"/>
        <v>0a3f507e-1dca-32b8-e044-0003ba298018</v>
      </c>
      <c r="D844" s="14">
        <f t="shared" ca="1" si="172"/>
        <v>2540591</v>
      </c>
      <c r="E844" s="1">
        <f t="shared" ca="1" si="173"/>
        <v>130</v>
      </c>
      <c r="F844" s="1">
        <f t="shared" ca="1" si="174"/>
        <v>118</v>
      </c>
      <c r="G844" s="1">
        <f t="shared" ca="1" si="175"/>
        <v>2000</v>
      </c>
      <c r="H844" s="1" t="str">
        <f ca="1">IFERROR(INDEX(Varmeinstallation!B:B,MATCH(INDIRECT($A$1&amp;"L"&amp;A844)*1,Varmeinstallation!A:A,0)),"Ingen varmeinstallationer")</f>
        <v>Fjernvarme/blokvarme (radiatorsystemer eller varmluftanlæg)</v>
      </c>
      <c r="I844" s="1" t="str">
        <f ca="1">IFERROR(INDEX(Opvarmningsmiddel!B:B,MATCH(INDIRECT($A$1&amp;"M"&amp;A844)*1,Opvarmningsmiddel!A:A,0)),"")</f>
        <v/>
      </c>
      <c r="J844" s="1">
        <f t="shared" ca="1" si="176"/>
        <v>0</v>
      </c>
      <c r="K844" s="1" t="str">
        <f ca="1">IFERROR(INDEX(Relationstabel!$C$3:$K$10,MATCH(VALUE(INDIRECT($A$1&amp;"L"&amp;A844)),Relationstabel!$A$3:$A$10,0),MATCH(IFERROR(VALUE(INDIRECT($A$1&amp;"M"&amp;A844)),0),Relationstabel!$C$1:$K$1,0)),"Ingen varmeinstallationer")</f>
        <v>Fjernvarme/ Blokvarme</v>
      </c>
      <c r="L844" s="1" t="str">
        <f ca="1">INDEX(Anvendelseskode!B:B,MATCH($E844,Anvendelseskode!$A:$A,0))</f>
        <v>Række-, kæde-, dobbelthus (lodret adskillelse mellem enhederne)</v>
      </c>
      <c r="M844" s="1" t="str">
        <f ca="1">INDEX(Anvendelseskode!C:C,MATCH($E844,Anvendelseskode!$A:$A,0))</f>
        <v>Række-, kæde og dobbelthuse</v>
      </c>
      <c r="N844" s="1" t="str">
        <f ca="1">INDEX(Anvendelseskode!D:D,MATCH($E844,Anvendelseskode!$A:$A,0))</f>
        <v>Private husholdninger</v>
      </c>
      <c r="O844" s="1" t="str">
        <f ca="1">IFERROR(INDEX(SBi!$2:$2,MATCH(G844,SBi!$1:$1,1)),SBi!$K$2)</f>
        <v>1999-2006</v>
      </c>
      <c r="P844" s="1">
        <f ca="1">IFERROR(INDEX(SBi!$C$3:$K$28,MATCH(E844,SBi!$B$3:$B$28,0),MATCH(O844,SBi!$C$2:$K$2,0)),0)</f>
        <v>81.5</v>
      </c>
      <c r="Q844" s="19">
        <f t="shared" ca="1" si="177"/>
        <v>9.6170000000000009</v>
      </c>
      <c r="R844" s="19" t="str">
        <f ca="1">IFERROR(INDEX(VpD!$2:$2,MATCH(G844,VpD!$1:$1,1)),VpD!$I$2)</f>
        <v>&gt;1998</v>
      </c>
      <c r="S844" s="1">
        <f ca="1">IFERROR(INDEX(VpD!$C$3:$I$27,MATCH(E844,VpD!$B$3:$B$27,0),MATCH(R844,VpD!$C$2:$I$2,0)),0)</f>
        <v>65</v>
      </c>
      <c r="T844" s="19">
        <f t="shared" ca="1" si="178"/>
        <v>7.67</v>
      </c>
      <c r="U844" s="14" t="str">
        <f t="shared" ca="1" si="179"/>
        <v xml:space="preserve">711959.13 </v>
      </c>
      <c r="V844" s="14" t="str">
        <f t="shared" ca="1" si="180"/>
        <v>6172435.47</v>
      </c>
      <c r="W844" s="14" t="str">
        <f t="shared" ca="1" si="181"/>
        <v>POINT(711959.13 6172435.47)</v>
      </c>
      <c r="X844" s="14" t="str">
        <f>IFERROR(INDEX(BygningOmraade!B:B,MATCH(A844,BygningOmraade!A:A,0)),"")</f>
        <v/>
      </c>
    </row>
    <row r="845" spans="1:24" s="14" customFormat="1" x14ac:dyDescent="0.25">
      <c r="A845" s="14">
        <f t="shared" si="169"/>
        <v>845</v>
      </c>
      <c r="B845" s="14" t="str">
        <f t="shared" ca="1" si="170"/>
        <v>2cfd9987-9546-4a00-b9a3-d01135fe5d83</v>
      </c>
      <c r="C845" s="14" t="str">
        <f t="shared" ca="1" si="171"/>
        <v>0a3f507e-168b-32b8-e044-0003ba298018</v>
      </c>
      <c r="D845" s="14">
        <f t="shared" ca="1" si="172"/>
        <v>996066</v>
      </c>
      <c r="E845" s="1">
        <f t="shared" ca="1" si="173"/>
        <v>320</v>
      </c>
      <c r="F845" s="1">
        <f t="shared" ca="1" si="174"/>
        <v>454</v>
      </c>
      <c r="G845" s="1">
        <f t="shared" ca="1" si="175"/>
        <v>1985</v>
      </c>
      <c r="H845" s="1" t="str">
        <f ca="1">IFERROR(INDEX(Varmeinstallation!B:B,MATCH(INDIRECT($A$1&amp;"L"&amp;A845)*1,Varmeinstallation!A:A,0)),"Ingen varmeinstallationer")</f>
        <v>Centralvarme fra eget anlæg, et-kammer fyr</v>
      </c>
      <c r="I845" s="1" t="str">
        <f ca="1">IFERROR(INDEX(Opvarmningsmiddel!B:B,MATCH(INDIRECT($A$1&amp;"M"&amp;A845)*1,Opvarmningsmiddel!A:A,0)),"")</f>
        <v>Naturgas</v>
      </c>
      <c r="J845" s="1">
        <f t="shared" ca="1" si="176"/>
        <v>0</v>
      </c>
      <c r="K845" s="1" t="str">
        <f ca="1">IFERROR(INDEX(Relationstabel!$C$3:$K$10,MATCH(VALUE(INDIRECT($A$1&amp;"L"&amp;A845)),Relationstabel!$A$3:$A$10,0),MATCH(IFERROR(VALUE(INDIRECT($A$1&amp;"M"&amp;A845)),0),Relationstabel!$C$1:$K$1,0)),"Ingen varmeinstallationer")</f>
        <v>Naturgas</v>
      </c>
      <c r="L845" s="1" t="str">
        <f ca="1">INDEX(Anvendelseskode!B:B,MATCH($E845,Anvendelseskode!$A:$A,0))</f>
        <v>Bygning til kontor, handel, lager herunder offentlig administration</v>
      </c>
      <c r="M845" s="1" t="str">
        <f ca="1">INDEX(Anvendelseskode!C:C,MATCH($E845,Anvendelseskode!$A:$A,0))</f>
        <v>Kontor, handel, lager, off. adm.</v>
      </c>
      <c r="N845" s="1" t="str">
        <f ca="1">INDEX(Anvendelseskode!D:D,MATCH($E845,Anvendelseskode!$A:$A,0))</f>
        <v>Handel og servicevirksomheder</v>
      </c>
      <c r="O845" s="1" t="str">
        <f ca="1">IFERROR(INDEX(SBi!$2:$2,MATCH(G845,SBi!$1:$1,1)),SBi!$K$2)</f>
        <v>1979-1998</v>
      </c>
      <c r="P845" s="1">
        <f ca="1">IFERROR(INDEX(SBi!$C$3:$K$28,MATCH(E845,SBi!$B$3:$B$28,0),MATCH(O845,SBi!$C$2:$K$2,0)),0)</f>
        <v>103.3</v>
      </c>
      <c r="Q845" s="19">
        <f t="shared" ca="1" si="177"/>
        <v>46.898199999999996</v>
      </c>
      <c r="R845" s="19" t="str">
        <f ca="1">IFERROR(INDEX(VpD!$2:$2,MATCH(G845,VpD!$1:$1,1)),VpD!$I$2)</f>
        <v>1979-1998</v>
      </c>
      <c r="S845" s="1">
        <f ca="1">IFERROR(INDEX(VpD!$C$3:$I$27,MATCH(E845,VpD!$B$3:$B$27,0),MATCH(R845,VpD!$C$2:$I$2,0)),0)</f>
        <v>77</v>
      </c>
      <c r="T845" s="19">
        <f t="shared" ca="1" si="178"/>
        <v>34.957999999999998</v>
      </c>
      <c r="U845" s="14" t="str">
        <f t="shared" ca="1" si="179"/>
        <v xml:space="preserve">712492.25 </v>
      </c>
      <c r="V845" s="14" t="str">
        <f t="shared" ca="1" si="180"/>
        <v>6169729.23</v>
      </c>
      <c r="W845" s="14" t="str">
        <f t="shared" ca="1" si="181"/>
        <v>POINT(712492.25 6169729.23)</v>
      </c>
      <c r="X845" s="14" t="str">
        <f>IFERROR(INDEX(BygningOmraade!B:B,MATCH(A845,BygningOmraade!A:A,0)),"")</f>
        <v/>
      </c>
    </row>
    <row r="846" spans="1:24" s="14" customFormat="1" x14ac:dyDescent="0.25">
      <c r="A846" s="14">
        <f t="shared" si="169"/>
        <v>846</v>
      </c>
      <c r="B846" s="14" t="str">
        <f t="shared" ca="1" si="170"/>
        <v>2d1b5b02-2816-4983-8bad-b95c5e6c8e3b</v>
      </c>
      <c r="C846" s="14" t="str">
        <f t="shared" ca="1" si="171"/>
        <v>0a3f507e-1b5f-32b8-e044-0003ba298018</v>
      </c>
      <c r="D846" s="14">
        <f t="shared" ca="1" si="172"/>
        <v>996781</v>
      </c>
      <c r="E846" s="1">
        <f t="shared" ca="1" si="173"/>
        <v>130</v>
      </c>
      <c r="F846" s="1">
        <f t="shared" ca="1" si="174"/>
        <v>109</v>
      </c>
      <c r="G846" s="1">
        <f t="shared" ca="1" si="175"/>
        <v>1978</v>
      </c>
      <c r="H846" s="1" t="str">
        <f ca="1">IFERROR(INDEX(Varmeinstallation!B:B,MATCH(INDIRECT($A$1&amp;"L"&amp;A846)*1,Varmeinstallation!A:A,0)),"Ingen varmeinstallationer")</f>
        <v>Fjernvarme/blokvarme (radiatorsystemer eller varmluftanlæg)</v>
      </c>
      <c r="I846" s="1" t="str">
        <f ca="1">IFERROR(INDEX(Opvarmningsmiddel!B:B,MATCH(INDIRECT($A$1&amp;"M"&amp;A846)*1,Opvarmningsmiddel!A:A,0)),"")</f>
        <v/>
      </c>
      <c r="J846" s="1">
        <f t="shared" ca="1" si="176"/>
        <v>0</v>
      </c>
      <c r="K846" s="1" t="str">
        <f ca="1">IFERROR(INDEX(Relationstabel!$C$3:$K$10,MATCH(VALUE(INDIRECT($A$1&amp;"L"&amp;A846)),Relationstabel!$A$3:$A$10,0),MATCH(IFERROR(VALUE(INDIRECT($A$1&amp;"M"&amp;A846)),0),Relationstabel!$C$1:$K$1,0)),"Ingen varmeinstallationer")</f>
        <v>Fjernvarme/ Blokvarme</v>
      </c>
      <c r="L846" s="1" t="str">
        <f ca="1">INDEX(Anvendelseskode!B:B,MATCH($E846,Anvendelseskode!$A:$A,0))</f>
        <v>Række-, kæde-, dobbelthus (lodret adskillelse mellem enhederne)</v>
      </c>
      <c r="M846" s="1" t="str">
        <f ca="1">INDEX(Anvendelseskode!C:C,MATCH($E846,Anvendelseskode!$A:$A,0))</f>
        <v>Række-, kæde og dobbelthuse</v>
      </c>
      <c r="N846" s="1" t="str">
        <f ca="1">INDEX(Anvendelseskode!D:D,MATCH($E846,Anvendelseskode!$A:$A,0))</f>
        <v>Private husholdninger</v>
      </c>
      <c r="O846" s="1" t="str">
        <f ca="1">IFERROR(INDEX(SBi!$2:$2,MATCH(G846,SBi!$1:$1,1)),SBi!$K$2)</f>
        <v>1973-1978</v>
      </c>
      <c r="P846" s="1">
        <f ca="1">IFERROR(INDEX(SBi!$C$3:$K$28,MATCH(E846,SBi!$B$3:$B$28,0),MATCH(O846,SBi!$C$2:$K$2,0)),0)</f>
        <v>112.6</v>
      </c>
      <c r="Q846" s="19">
        <f t="shared" ca="1" si="177"/>
        <v>12.273399999999999</v>
      </c>
      <c r="R846" s="19" t="str">
        <f ca="1">IFERROR(INDEX(VpD!$2:$2,MATCH(G846,VpD!$1:$1,1)),VpD!$I$2)</f>
        <v>1973-1978</v>
      </c>
      <c r="S846" s="1">
        <f ca="1">IFERROR(INDEX(VpD!$C$3:$I$27,MATCH(E846,VpD!$B$3:$B$27,0),MATCH(R846,VpD!$C$2:$I$2,0)),0)</f>
        <v>98</v>
      </c>
      <c r="T846" s="19">
        <f t="shared" ca="1" si="178"/>
        <v>10.682</v>
      </c>
      <c r="U846" s="14" t="str">
        <f t="shared" ca="1" si="179"/>
        <v xml:space="preserve">713477.72 </v>
      </c>
      <c r="V846" s="14" t="str">
        <f t="shared" ca="1" si="180"/>
        <v>6169740.75</v>
      </c>
      <c r="W846" s="14" t="str">
        <f t="shared" ca="1" si="181"/>
        <v>POINT(713477.72 6169740.75)</v>
      </c>
      <c r="X846" s="14" t="str">
        <f>IFERROR(INDEX(BygningOmraade!B:B,MATCH(A846,BygningOmraade!A:A,0)),"")</f>
        <v/>
      </c>
    </row>
    <row r="847" spans="1:24" s="14" customFormat="1" x14ac:dyDescent="0.25">
      <c r="A847" s="14">
        <f t="shared" si="169"/>
        <v>847</v>
      </c>
      <c r="B847" s="14" t="str">
        <f t="shared" ca="1" si="170"/>
        <v>2d1f72c3-72f7-4dd1-a274-50d232cb5c37</v>
      </c>
      <c r="C847" s="14" t="str">
        <f t="shared" ca="1" si="171"/>
        <v>0a3f507e-1916-32b8-e044-0003ba298018</v>
      </c>
      <c r="D847" s="14">
        <f t="shared" ca="1" si="172"/>
        <v>994194</v>
      </c>
      <c r="E847" s="1">
        <f t="shared" ca="1" si="173"/>
        <v>120</v>
      </c>
      <c r="F847" s="1">
        <f t="shared" ca="1" si="174"/>
        <v>178</v>
      </c>
      <c r="G847" s="1">
        <f t="shared" ca="1" si="175"/>
        <v>1984</v>
      </c>
      <c r="H847" s="1" t="str">
        <f ca="1">IFERROR(INDEX(Varmeinstallation!B:B,MATCH(INDIRECT($A$1&amp;"L"&amp;A847)*1,Varmeinstallation!A:A,0)),"Ingen varmeinstallationer")</f>
        <v>Fjernvarme/blokvarme (radiatorsystemer eller varmluftanlæg)</v>
      </c>
      <c r="I847" s="1" t="str">
        <f ca="1">IFERROR(INDEX(Opvarmningsmiddel!B:B,MATCH(INDIRECT($A$1&amp;"M"&amp;A847)*1,Opvarmningsmiddel!A:A,0)),"")</f>
        <v/>
      </c>
      <c r="J847" s="1">
        <f t="shared" ca="1" si="176"/>
        <v>0</v>
      </c>
      <c r="K847" s="1" t="str">
        <f ca="1">IFERROR(INDEX(Relationstabel!$C$3:$K$10,MATCH(VALUE(INDIRECT($A$1&amp;"L"&amp;A847)),Relationstabel!$A$3:$A$10,0),MATCH(IFERROR(VALUE(INDIRECT($A$1&amp;"M"&amp;A847)),0),Relationstabel!$C$1:$K$1,0)),"Ingen varmeinstallationer")</f>
        <v>Fjernvarme/ Blokvarme</v>
      </c>
      <c r="L847" s="1" t="str">
        <f ca="1">INDEX(Anvendelseskode!B:B,MATCH($E847,Anvendelseskode!$A:$A,0))</f>
        <v>Fritliggende enfamilieshus (parcelhus)</v>
      </c>
      <c r="M847" s="1" t="str">
        <f ca="1">INDEX(Anvendelseskode!C:C,MATCH($E847,Anvendelseskode!$A:$A,0))</f>
        <v>Parcelhuse</v>
      </c>
      <c r="N847" s="1" t="str">
        <f ca="1">INDEX(Anvendelseskode!D:D,MATCH($E847,Anvendelseskode!$A:$A,0))</f>
        <v>Private husholdninger</v>
      </c>
      <c r="O847" s="1" t="str">
        <f ca="1">IFERROR(INDEX(SBi!$2:$2,MATCH(G847,SBi!$1:$1,1)),SBi!$K$2)</f>
        <v>1979-1998</v>
      </c>
      <c r="P847" s="1">
        <f ca="1">IFERROR(INDEX(SBi!$C$3:$K$28,MATCH(E847,SBi!$B$3:$B$28,0),MATCH(O847,SBi!$C$2:$K$2,0)),0)</f>
        <v>105.4</v>
      </c>
      <c r="Q847" s="19">
        <f t="shared" ca="1" si="177"/>
        <v>18.761200000000002</v>
      </c>
      <c r="R847" s="19" t="str">
        <f ca="1">IFERROR(INDEX(VpD!$2:$2,MATCH(G847,VpD!$1:$1,1)),VpD!$I$2)</f>
        <v>1979-1998</v>
      </c>
      <c r="S847" s="1">
        <f ca="1">IFERROR(INDEX(VpD!$C$3:$I$27,MATCH(E847,VpD!$B$3:$B$27,0),MATCH(R847,VpD!$C$2:$I$2,0)),0)</f>
        <v>90</v>
      </c>
      <c r="T847" s="19">
        <f t="shared" ca="1" si="178"/>
        <v>16.02</v>
      </c>
      <c r="U847" s="14" t="str">
        <f t="shared" ca="1" si="179"/>
        <v xml:space="preserve">711393.17 </v>
      </c>
      <c r="V847" s="14" t="str">
        <f t="shared" ca="1" si="180"/>
        <v>6172197.49</v>
      </c>
      <c r="W847" s="14" t="str">
        <f t="shared" ca="1" si="181"/>
        <v>POINT(711393.17 6172197.49)</v>
      </c>
      <c r="X847" s="14" t="str">
        <f>IFERROR(INDEX(BygningOmraade!B:B,MATCH(A847,BygningOmraade!A:A,0)),"")</f>
        <v/>
      </c>
    </row>
    <row r="848" spans="1:24" s="14" customFormat="1" x14ac:dyDescent="0.25">
      <c r="A848" s="14">
        <f t="shared" si="169"/>
        <v>848</v>
      </c>
      <c r="B848" s="14" t="str">
        <f t="shared" ca="1" si="170"/>
        <v>2d35c02e-a2df-4534-861f-40af1fa708b7</v>
      </c>
      <c r="C848" s="14" t="str">
        <f t="shared" ca="1" si="171"/>
        <v>0a3f507e-19dc-32b8-e044-0003ba298018</v>
      </c>
      <c r="D848" s="14">
        <f t="shared" ca="1" si="172"/>
        <v>994674</v>
      </c>
      <c r="E848" s="1">
        <f t="shared" ca="1" si="173"/>
        <v>130</v>
      </c>
      <c r="F848" s="1">
        <f t="shared" ca="1" si="174"/>
        <v>125</v>
      </c>
      <c r="G848" s="1">
        <f t="shared" ca="1" si="175"/>
        <v>1975</v>
      </c>
      <c r="H848" s="1" t="str">
        <f ca="1">IFERROR(INDEX(Varmeinstallation!B:B,MATCH(INDIRECT($A$1&amp;"L"&amp;A848)*1,Varmeinstallation!A:A,0)),"Ingen varmeinstallationer")</f>
        <v>Elovne, elpaneler</v>
      </c>
      <c r="I848" s="1" t="str">
        <f ca="1">IFERROR(INDEX(Opvarmningsmiddel!B:B,MATCH(INDIRECT($A$1&amp;"M"&amp;A848)*1,Opvarmningsmiddel!A:A,0)),"")</f>
        <v>Elektricitet</v>
      </c>
      <c r="J848" s="1">
        <f t="shared" ca="1" si="176"/>
        <v>2</v>
      </c>
      <c r="K848" s="1" t="str">
        <f ca="1">IFERROR(INDEX(Relationstabel!$C$3:$K$10,MATCH(VALUE(INDIRECT($A$1&amp;"L"&amp;A848)),Relationstabel!$A$3:$A$10,0),MATCH(IFERROR(VALUE(INDIRECT($A$1&amp;"M"&amp;A848)),0),Relationstabel!$C$1:$K$1,0)),"Ingen varmeinstallationer")</f>
        <v>Elvarme</v>
      </c>
      <c r="L848" s="1" t="str">
        <f ca="1">INDEX(Anvendelseskode!B:B,MATCH($E848,Anvendelseskode!$A:$A,0))</f>
        <v>Række-, kæde-, dobbelthus (lodret adskillelse mellem enhederne)</v>
      </c>
      <c r="M848" s="1" t="str">
        <f ca="1">INDEX(Anvendelseskode!C:C,MATCH($E848,Anvendelseskode!$A:$A,0))</f>
        <v>Række-, kæde og dobbelthuse</v>
      </c>
      <c r="N848" s="1" t="str">
        <f ca="1">INDEX(Anvendelseskode!D:D,MATCH($E848,Anvendelseskode!$A:$A,0))</f>
        <v>Private husholdninger</v>
      </c>
      <c r="O848" s="1" t="str">
        <f ca="1">IFERROR(INDEX(SBi!$2:$2,MATCH(G848,SBi!$1:$1,1)),SBi!$K$2)</f>
        <v>1973-1978</v>
      </c>
      <c r="P848" s="1">
        <f ca="1">IFERROR(INDEX(SBi!$C$3:$K$28,MATCH(E848,SBi!$B$3:$B$28,0),MATCH(O848,SBi!$C$2:$K$2,0)),0)</f>
        <v>112.6</v>
      </c>
      <c r="Q848" s="19">
        <f t="shared" ca="1" si="177"/>
        <v>14.074999999999999</v>
      </c>
      <c r="R848" s="19" t="str">
        <f ca="1">IFERROR(INDEX(VpD!$2:$2,MATCH(G848,VpD!$1:$1,1)),VpD!$I$2)</f>
        <v>1973-1978</v>
      </c>
      <c r="S848" s="1">
        <f ca="1">IFERROR(INDEX(VpD!$C$3:$I$27,MATCH(E848,VpD!$B$3:$B$27,0),MATCH(R848,VpD!$C$2:$I$2,0)),0)</f>
        <v>98</v>
      </c>
      <c r="T848" s="19">
        <f t="shared" ca="1" si="178"/>
        <v>12.25</v>
      </c>
      <c r="U848" s="14" t="str">
        <f t="shared" ca="1" si="179"/>
        <v xml:space="preserve">711652.51 </v>
      </c>
      <c r="V848" s="14" t="str">
        <f t="shared" ca="1" si="180"/>
        <v>6172414.64</v>
      </c>
      <c r="W848" s="14" t="str">
        <f t="shared" ca="1" si="181"/>
        <v>POINT(711652.51 6172414.64)</v>
      </c>
      <c r="X848" s="14" t="str">
        <f>IFERROR(INDEX(BygningOmraade!B:B,MATCH(A848,BygningOmraade!A:A,0)),"")</f>
        <v/>
      </c>
    </row>
    <row r="849" spans="1:24" s="14" customFormat="1" x14ac:dyDescent="0.25">
      <c r="A849" s="14">
        <f t="shared" si="169"/>
        <v>849</v>
      </c>
      <c r="B849" s="14" t="str">
        <f t="shared" ca="1" si="170"/>
        <v>2d463062-6403-418f-96e8-3e11c046b94b</v>
      </c>
      <c r="C849" s="14" t="str">
        <f t="shared" ca="1" si="171"/>
        <v>53ba2f34-5fe4-2505-e044-0003ba298018</v>
      </c>
      <c r="D849" s="14">
        <f t="shared" ca="1" si="172"/>
        <v>2702964</v>
      </c>
      <c r="E849" s="1">
        <f t="shared" ca="1" si="173"/>
        <v>130</v>
      </c>
      <c r="F849" s="1">
        <f t="shared" ca="1" si="174"/>
        <v>108</v>
      </c>
      <c r="G849" s="1">
        <f t="shared" ca="1" si="175"/>
        <v>2008</v>
      </c>
      <c r="H849" s="1" t="str">
        <f ca="1">IFERROR(INDEX(Varmeinstallation!B:B,MATCH(INDIRECT($A$1&amp;"L"&amp;A849)*1,Varmeinstallation!A:A,0)),"Ingen varmeinstallationer")</f>
        <v>Centralvarme fra eget anlæg, et-kammer fyr</v>
      </c>
      <c r="I849" s="1" t="str">
        <f ca="1">IFERROR(INDEX(Opvarmningsmiddel!B:B,MATCH(INDIRECT($A$1&amp;"M"&amp;A849)*1,Opvarmningsmiddel!A:A,0)),"")</f>
        <v>Naturgas</v>
      </c>
      <c r="J849" s="1">
        <f t="shared" ca="1" si="176"/>
        <v>90</v>
      </c>
      <c r="K849" s="1" t="str">
        <f ca="1">IFERROR(INDEX(Relationstabel!$C$3:$K$10,MATCH(VALUE(INDIRECT($A$1&amp;"L"&amp;A849)),Relationstabel!$A$3:$A$10,0),MATCH(IFERROR(VALUE(INDIRECT($A$1&amp;"M"&amp;A849)),0),Relationstabel!$C$1:$K$1,0)),"Ingen varmeinstallationer")</f>
        <v>Naturgas</v>
      </c>
      <c r="L849" s="1" t="str">
        <f ca="1">INDEX(Anvendelseskode!B:B,MATCH($E849,Anvendelseskode!$A:$A,0))</f>
        <v>Række-, kæde-, dobbelthus (lodret adskillelse mellem enhederne)</v>
      </c>
      <c r="M849" s="1" t="str">
        <f ca="1">INDEX(Anvendelseskode!C:C,MATCH($E849,Anvendelseskode!$A:$A,0))</f>
        <v>Række-, kæde og dobbelthuse</v>
      </c>
      <c r="N849" s="1" t="str">
        <f ca="1">INDEX(Anvendelseskode!D:D,MATCH($E849,Anvendelseskode!$A:$A,0))</f>
        <v>Private husholdninger</v>
      </c>
      <c r="O849" s="1" t="str">
        <f ca="1">IFERROR(INDEX(SBi!$2:$2,MATCH(G849,SBi!$1:$1,1)),SBi!$K$2)</f>
        <v>Efter 2006</v>
      </c>
      <c r="P849" s="1">
        <f ca="1">IFERROR(INDEX(SBi!$C$3:$K$28,MATCH(E849,SBi!$B$3:$B$28,0),MATCH(O849,SBi!$C$2:$K$2,0)),0)</f>
        <v>66.400000000000006</v>
      </c>
      <c r="Q849" s="19">
        <f t="shared" ca="1" si="177"/>
        <v>7.1712000000000007</v>
      </c>
      <c r="R849" s="19" t="str">
        <f ca="1">IFERROR(INDEX(VpD!$2:$2,MATCH(G849,VpD!$1:$1,1)),VpD!$I$2)</f>
        <v>&gt;1998</v>
      </c>
      <c r="S849" s="1">
        <f ca="1">IFERROR(INDEX(VpD!$C$3:$I$27,MATCH(E849,VpD!$B$3:$B$27,0),MATCH(R849,VpD!$C$2:$I$2,0)),0)</f>
        <v>65</v>
      </c>
      <c r="T849" s="19">
        <f t="shared" ca="1" si="178"/>
        <v>7.02</v>
      </c>
      <c r="U849" s="14" t="str">
        <f t="shared" ca="1" si="179"/>
        <v xml:space="preserve">712676.7 </v>
      </c>
      <c r="V849" s="14" t="str">
        <f t="shared" ca="1" si="180"/>
        <v>6168774.08</v>
      </c>
      <c r="W849" s="14" t="str">
        <f t="shared" ca="1" si="181"/>
        <v>POINT(712676.7 6168774.08)</v>
      </c>
      <c r="X849" s="14" t="str">
        <f>IFERROR(INDEX(BygningOmraade!B:B,MATCH(A849,BygningOmraade!A:A,0)),"")</f>
        <v/>
      </c>
    </row>
    <row r="850" spans="1:24" s="14" customFormat="1" x14ac:dyDescent="0.25">
      <c r="A850" s="14">
        <f t="shared" si="169"/>
        <v>850</v>
      </c>
      <c r="B850" s="14" t="str">
        <f t="shared" ca="1" si="170"/>
        <v>2d5e66f4-c753-4a81-a76f-21dd5d96b379</v>
      </c>
      <c r="C850" s="14" t="str">
        <f t="shared" ca="1" si="171"/>
        <v>0a3f507e-1d5e-32b8-e044-0003ba298018</v>
      </c>
      <c r="D850" s="14">
        <f t="shared" ca="1" si="172"/>
        <v>994917</v>
      </c>
      <c r="E850" s="1">
        <f t="shared" ca="1" si="173"/>
        <v>120</v>
      </c>
      <c r="F850" s="1">
        <f t="shared" ca="1" si="174"/>
        <v>150</v>
      </c>
      <c r="G850" s="1">
        <f t="shared" ca="1" si="175"/>
        <v>1996</v>
      </c>
      <c r="H850" s="1" t="str">
        <f ca="1">IFERROR(INDEX(Varmeinstallation!B:B,MATCH(INDIRECT($A$1&amp;"L"&amp;A850)*1,Varmeinstallation!A:A,0)),"Ingen varmeinstallationer")</f>
        <v>Centralvarme fra eget anlæg, et-kammer fyr</v>
      </c>
      <c r="I850" s="1" t="str">
        <f ca="1">IFERROR(INDEX(Opvarmningsmiddel!B:B,MATCH(INDIRECT($A$1&amp;"M"&amp;A850)*1,Opvarmningsmiddel!A:A,0)),"")</f>
        <v>Naturgas</v>
      </c>
      <c r="J850" s="1">
        <f t="shared" ca="1" si="176"/>
        <v>0</v>
      </c>
      <c r="K850" s="1" t="str">
        <f ca="1">IFERROR(INDEX(Relationstabel!$C$3:$K$10,MATCH(VALUE(INDIRECT($A$1&amp;"L"&amp;A850)),Relationstabel!$A$3:$A$10,0),MATCH(IFERROR(VALUE(INDIRECT($A$1&amp;"M"&amp;A850)),0),Relationstabel!$C$1:$K$1,0)),"Ingen varmeinstallationer")</f>
        <v>Naturgas</v>
      </c>
      <c r="L850" s="1" t="str">
        <f ca="1">INDEX(Anvendelseskode!B:B,MATCH($E850,Anvendelseskode!$A:$A,0))</f>
        <v>Fritliggende enfamilieshus (parcelhus)</v>
      </c>
      <c r="M850" s="1" t="str">
        <f ca="1">INDEX(Anvendelseskode!C:C,MATCH($E850,Anvendelseskode!$A:$A,0))</f>
        <v>Parcelhuse</v>
      </c>
      <c r="N850" s="1" t="str">
        <f ca="1">INDEX(Anvendelseskode!D:D,MATCH($E850,Anvendelseskode!$A:$A,0))</f>
        <v>Private husholdninger</v>
      </c>
      <c r="O850" s="1" t="str">
        <f ca="1">IFERROR(INDEX(SBi!$2:$2,MATCH(G850,SBi!$1:$1,1)),SBi!$K$2)</f>
        <v>1979-1998</v>
      </c>
      <c r="P850" s="1">
        <f ca="1">IFERROR(INDEX(SBi!$C$3:$K$28,MATCH(E850,SBi!$B$3:$B$28,0),MATCH(O850,SBi!$C$2:$K$2,0)),0)</f>
        <v>105.4</v>
      </c>
      <c r="Q850" s="19">
        <f t="shared" ca="1" si="177"/>
        <v>15.81</v>
      </c>
      <c r="R850" s="19" t="str">
        <f ca="1">IFERROR(INDEX(VpD!$2:$2,MATCH(G850,VpD!$1:$1,1)),VpD!$I$2)</f>
        <v>1979-1998</v>
      </c>
      <c r="S850" s="1">
        <f ca="1">IFERROR(INDEX(VpD!$C$3:$I$27,MATCH(E850,VpD!$B$3:$B$27,0),MATCH(R850,VpD!$C$2:$I$2,0)),0)</f>
        <v>90</v>
      </c>
      <c r="T850" s="19">
        <f t="shared" ca="1" si="178"/>
        <v>13.5</v>
      </c>
      <c r="U850" s="14" t="str">
        <f t="shared" ca="1" si="179"/>
        <v xml:space="preserve">711780.13 </v>
      </c>
      <c r="V850" s="14" t="str">
        <f t="shared" ca="1" si="180"/>
        <v>6170366.01</v>
      </c>
      <c r="W850" s="14" t="str">
        <f t="shared" ca="1" si="181"/>
        <v>POINT(711780.13 6170366.01)</v>
      </c>
      <c r="X850" s="14" t="str">
        <f>IFERROR(INDEX(BygningOmraade!B:B,MATCH(A850,BygningOmraade!A:A,0)),"")</f>
        <v/>
      </c>
    </row>
    <row r="851" spans="1:24" s="14" customFormat="1" x14ac:dyDescent="0.25">
      <c r="A851" s="14">
        <f t="shared" si="169"/>
        <v>851</v>
      </c>
      <c r="B851" s="14" t="str">
        <f t="shared" ca="1" si="170"/>
        <v>2d64e866-2f9b-4ad1-bf27-48dd0cfbf5e9</v>
      </c>
      <c r="C851" s="14" t="str">
        <f t="shared" ca="1" si="171"/>
        <v>0a3f507e-1640-32b8-e044-0003ba298018</v>
      </c>
      <c r="D851" s="14">
        <f t="shared" ca="1" si="172"/>
        <v>996871</v>
      </c>
      <c r="E851" s="1">
        <f t="shared" ca="1" si="173"/>
        <v>130</v>
      </c>
      <c r="F851" s="1">
        <f t="shared" ca="1" si="174"/>
        <v>112</v>
      </c>
      <c r="G851" s="1">
        <f t="shared" ca="1" si="175"/>
        <v>1978</v>
      </c>
      <c r="H851" s="1" t="str">
        <f ca="1">IFERROR(INDEX(Varmeinstallation!B:B,MATCH(INDIRECT($A$1&amp;"L"&amp;A851)*1,Varmeinstallation!A:A,0)),"Ingen varmeinstallationer")</f>
        <v>Fjernvarme/blokvarme (radiatorsystemer eller varmluftanlæg)</v>
      </c>
      <c r="I851" s="1" t="str">
        <f ca="1">IFERROR(INDEX(Opvarmningsmiddel!B:B,MATCH(INDIRECT($A$1&amp;"M"&amp;A851)*1,Opvarmningsmiddel!A:A,0)),"")</f>
        <v/>
      </c>
      <c r="J851" s="1">
        <f t="shared" ca="1" si="176"/>
        <v>0</v>
      </c>
      <c r="K851" s="1" t="str">
        <f ca="1">IFERROR(INDEX(Relationstabel!$C$3:$K$10,MATCH(VALUE(INDIRECT($A$1&amp;"L"&amp;A851)),Relationstabel!$A$3:$A$10,0),MATCH(IFERROR(VALUE(INDIRECT($A$1&amp;"M"&amp;A851)),0),Relationstabel!$C$1:$K$1,0)),"Ingen varmeinstallationer")</f>
        <v>Fjernvarme/ Blokvarme</v>
      </c>
      <c r="L851" s="1" t="str">
        <f ca="1">INDEX(Anvendelseskode!B:B,MATCH($E851,Anvendelseskode!$A:$A,0))</f>
        <v>Række-, kæde-, dobbelthus (lodret adskillelse mellem enhederne)</v>
      </c>
      <c r="M851" s="1" t="str">
        <f ca="1">INDEX(Anvendelseskode!C:C,MATCH($E851,Anvendelseskode!$A:$A,0))</f>
        <v>Række-, kæde og dobbelthuse</v>
      </c>
      <c r="N851" s="1" t="str">
        <f ca="1">INDEX(Anvendelseskode!D:D,MATCH($E851,Anvendelseskode!$A:$A,0))</f>
        <v>Private husholdninger</v>
      </c>
      <c r="O851" s="1" t="str">
        <f ca="1">IFERROR(INDEX(SBi!$2:$2,MATCH(G851,SBi!$1:$1,1)),SBi!$K$2)</f>
        <v>1973-1978</v>
      </c>
      <c r="P851" s="1">
        <f ca="1">IFERROR(INDEX(SBi!$C$3:$K$28,MATCH(E851,SBi!$B$3:$B$28,0),MATCH(O851,SBi!$C$2:$K$2,0)),0)</f>
        <v>112.6</v>
      </c>
      <c r="Q851" s="19">
        <f t="shared" ca="1" si="177"/>
        <v>12.611199999999998</v>
      </c>
      <c r="R851" s="19" t="str">
        <f ca="1">IFERROR(INDEX(VpD!$2:$2,MATCH(G851,VpD!$1:$1,1)),VpD!$I$2)</f>
        <v>1973-1978</v>
      </c>
      <c r="S851" s="1">
        <f ca="1">IFERROR(INDEX(VpD!$C$3:$I$27,MATCH(E851,VpD!$B$3:$B$27,0),MATCH(R851,VpD!$C$2:$I$2,0)),0)</f>
        <v>98</v>
      </c>
      <c r="T851" s="19">
        <f t="shared" ca="1" si="178"/>
        <v>10.976000000000001</v>
      </c>
      <c r="U851" s="14" t="str">
        <f t="shared" ca="1" si="179"/>
        <v xml:space="preserve">713655.11 </v>
      </c>
      <c r="V851" s="14" t="str">
        <f t="shared" ca="1" si="180"/>
        <v>6169521.06</v>
      </c>
      <c r="W851" s="14" t="str">
        <f t="shared" ca="1" si="181"/>
        <v>POINT(713655.11 6169521.06)</v>
      </c>
      <c r="X851" s="14" t="str">
        <f>IFERROR(INDEX(BygningOmraade!B:B,MATCH(A851,BygningOmraade!A:A,0)),"")</f>
        <v/>
      </c>
    </row>
    <row r="852" spans="1:24" s="14" customFormat="1" x14ac:dyDescent="0.25">
      <c r="A852" s="14">
        <f t="shared" si="169"/>
        <v>852</v>
      </c>
      <c r="B852" s="14" t="str">
        <f t="shared" ca="1" si="170"/>
        <v>2d6fb1fe-3198-4265-b924-ca0c1ca5abd4</v>
      </c>
      <c r="C852" s="14" t="str">
        <f t="shared" ca="1" si="171"/>
        <v>0a3f507e-1f69-32b8-e044-0003ba298018</v>
      </c>
      <c r="D852" s="14">
        <f t="shared" ca="1" si="172"/>
        <v>993897</v>
      </c>
      <c r="E852" s="1">
        <f t="shared" ca="1" si="173"/>
        <v>120</v>
      </c>
      <c r="F852" s="1">
        <f t="shared" ca="1" si="174"/>
        <v>114</v>
      </c>
      <c r="G852" s="1">
        <f t="shared" ca="1" si="175"/>
        <v>1966</v>
      </c>
      <c r="H852" s="1" t="str">
        <f ca="1">IFERROR(INDEX(Varmeinstallation!B:B,MATCH(INDIRECT($A$1&amp;"L"&amp;A852)*1,Varmeinstallation!A:A,0)),"Ingen varmeinstallationer")</f>
        <v>Fjernvarme/blokvarme (radiatorsystemer eller varmluftanlæg)</v>
      </c>
      <c r="I852" s="1" t="str">
        <f ca="1">IFERROR(INDEX(Opvarmningsmiddel!B:B,MATCH(INDIRECT($A$1&amp;"M"&amp;A852)*1,Opvarmningsmiddel!A:A,0)),"")</f>
        <v/>
      </c>
      <c r="J852" s="1">
        <f t="shared" ca="1" si="176"/>
        <v>0</v>
      </c>
      <c r="K852" s="1" t="str">
        <f ca="1">IFERROR(INDEX(Relationstabel!$C$3:$K$10,MATCH(VALUE(INDIRECT($A$1&amp;"L"&amp;A852)),Relationstabel!$A$3:$A$10,0),MATCH(IFERROR(VALUE(INDIRECT($A$1&amp;"M"&amp;A852)),0),Relationstabel!$C$1:$K$1,0)),"Ingen varmeinstallationer")</f>
        <v>Fjernvarme/ Blokvarme</v>
      </c>
      <c r="L852" s="1" t="str">
        <f ca="1">INDEX(Anvendelseskode!B:B,MATCH($E852,Anvendelseskode!$A:$A,0))</f>
        <v>Fritliggende enfamilieshus (parcelhus)</v>
      </c>
      <c r="M852" s="1" t="str">
        <f ca="1">INDEX(Anvendelseskode!C:C,MATCH($E852,Anvendelseskode!$A:$A,0))</f>
        <v>Parcelhuse</v>
      </c>
      <c r="N852" s="1" t="str">
        <f ca="1">INDEX(Anvendelseskode!D:D,MATCH($E852,Anvendelseskode!$A:$A,0))</f>
        <v>Private husholdninger</v>
      </c>
      <c r="O852" s="1" t="str">
        <f ca="1">IFERROR(INDEX(SBi!$2:$2,MATCH(G852,SBi!$1:$1,1)),SBi!$K$2)</f>
        <v>1961-1972</v>
      </c>
      <c r="P852" s="1">
        <f ca="1">IFERROR(INDEX(SBi!$C$3:$K$28,MATCH(E852,SBi!$B$3:$B$28,0),MATCH(O852,SBi!$C$2:$K$2,0)),0)</f>
        <v>134.30000000000001</v>
      </c>
      <c r="Q852" s="19">
        <f t="shared" ca="1" si="177"/>
        <v>15.3102</v>
      </c>
      <c r="R852" s="19" t="str">
        <f ca="1">IFERROR(INDEX(VpD!$2:$2,MATCH(G852,VpD!$1:$1,1)),VpD!$I$2)</f>
        <v>1961-1972</v>
      </c>
      <c r="S852" s="1">
        <f ca="1">IFERROR(INDEX(VpD!$C$3:$I$27,MATCH(E852,VpD!$B$3:$B$27,0),MATCH(R852,VpD!$C$2:$I$2,0)),0)</f>
        <v>143</v>
      </c>
      <c r="T852" s="19">
        <f t="shared" ca="1" si="178"/>
        <v>16.302</v>
      </c>
      <c r="U852" s="14" t="str">
        <f t="shared" ca="1" si="179"/>
        <v xml:space="preserve">711195.33 </v>
      </c>
      <c r="V852" s="14" t="str">
        <f t="shared" ca="1" si="180"/>
        <v>6171876.17</v>
      </c>
      <c r="W852" s="14" t="str">
        <f t="shared" ca="1" si="181"/>
        <v>POINT(711195.33 6171876.17)</v>
      </c>
      <c r="X852" s="14" t="str">
        <f>IFERROR(INDEX(BygningOmraade!B:B,MATCH(A852,BygningOmraade!A:A,0)),"")</f>
        <v/>
      </c>
    </row>
    <row r="853" spans="1:24" s="14" customFormat="1" x14ac:dyDescent="0.25">
      <c r="A853" s="14">
        <f t="shared" si="169"/>
        <v>853</v>
      </c>
      <c r="B853" s="14" t="str">
        <f t="shared" ca="1" si="170"/>
        <v>2d79ce4b-253b-4738-af84-26d09300a397</v>
      </c>
      <c r="C853" s="14" t="str">
        <f t="shared" ca="1" si="171"/>
        <v>0a3f507e-2125-32b8-e044-0003ba298018</v>
      </c>
      <c r="D853" s="14">
        <f t="shared" ca="1" si="172"/>
        <v>996485</v>
      </c>
      <c r="E853" s="1">
        <f t="shared" ca="1" si="173"/>
        <v>120</v>
      </c>
      <c r="F853" s="1">
        <f t="shared" ca="1" si="174"/>
        <v>144</v>
      </c>
      <c r="G853" s="1">
        <f t="shared" ca="1" si="175"/>
        <v>1997</v>
      </c>
      <c r="H853" s="1" t="str">
        <f ca="1">IFERROR(INDEX(Varmeinstallation!B:B,MATCH(INDIRECT($A$1&amp;"L"&amp;A853)*1,Varmeinstallation!A:A,0)),"Ingen varmeinstallationer")</f>
        <v>Elovne, elpaneler</v>
      </c>
      <c r="I853" s="1" t="str">
        <f ca="1">IFERROR(INDEX(Opvarmningsmiddel!B:B,MATCH(INDIRECT($A$1&amp;"M"&amp;A853)*1,Opvarmningsmiddel!A:A,0)),"")</f>
        <v>Elektricitet</v>
      </c>
      <c r="J853" s="1">
        <f t="shared" ca="1" si="176"/>
        <v>2</v>
      </c>
      <c r="K853" s="1" t="str">
        <f ca="1">IFERROR(INDEX(Relationstabel!$C$3:$K$10,MATCH(VALUE(INDIRECT($A$1&amp;"L"&amp;A853)),Relationstabel!$A$3:$A$10,0),MATCH(IFERROR(VALUE(INDIRECT($A$1&amp;"M"&amp;A853)),0),Relationstabel!$C$1:$K$1,0)),"Ingen varmeinstallationer")</f>
        <v>Elvarme</v>
      </c>
      <c r="L853" s="1" t="str">
        <f ca="1">INDEX(Anvendelseskode!B:B,MATCH($E853,Anvendelseskode!$A:$A,0))</f>
        <v>Fritliggende enfamilieshus (parcelhus)</v>
      </c>
      <c r="M853" s="1" t="str">
        <f ca="1">INDEX(Anvendelseskode!C:C,MATCH($E853,Anvendelseskode!$A:$A,0))</f>
        <v>Parcelhuse</v>
      </c>
      <c r="N853" s="1" t="str">
        <f ca="1">INDEX(Anvendelseskode!D:D,MATCH($E853,Anvendelseskode!$A:$A,0))</f>
        <v>Private husholdninger</v>
      </c>
      <c r="O853" s="1" t="str">
        <f ca="1">IFERROR(INDEX(SBi!$2:$2,MATCH(G853,SBi!$1:$1,1)),SBi!$K$2)</f>
        <v>1979-1998</v>
      </c>
      <c r="P853" s="1">
        <f ca="1">IFERROR(INDEX(SBi!$C$3:$K$28,MATCH(E853,SBi!$B$3:$B$28,0),MATCH(O853,SBi!$C$2:$K$2,0)),0)</f>
        <v>105.4</v>
      </c>
      <c r="Q853" s="19">
        <f t="shared" ca="1" si="177"/>
        <v>15.1776</v>
      </c>
      <c r="R853" s="19" t="str">
        <f ca="1">IFERROR(INDEX(VpD!$2:$2,MATCH(G853,VpD!$1:$1,1)),VpD!$I$2)</f>
        <v>1979-1998</v>
      </c>
      <c r="S853" s="1">
        <f ca="1">IFERROR(INDEX(VpD!$C$3:$I$27,MATCH(E853,VpD!$B$3:$B$27,0),MATCH(R853,VpD!$C$2:$I$2,0)),0)</f>
        <v>90</v>
      </c>
      <c r="T853" s="19">
        <f t="shared" ca="1" si="178"/>
        <v>12.96</v>
      </c>
      <c r="U853" s="14" t="str">
        <f t="shared" ca="1" si="179"/>
        <v xml:space="preserve">713272.83 </v>
      </c>
      <c r="V853" s="14" t="str">
        <f t="shared" ca="1" si="180"/>
        <v>6169074.67</v>
      </c>
      <c r="W853" s="14" t="str">
        <f t="shared" ca="1" si="181"/>
        <v>POINT(713272.83 6169074.67)</v>
      </c>
      <c r="X853" s="14" t="str">
        <f>IFERROR(INDEX(BygningOmraade!B:B,MATCH(A853,BygningOmraade!A:A,0)),"")</f>
        <v/>
      </c>
    </row>
    <row r="854" spans="1:24" s="14" customFormat="1" x14ac:dyDescent="0.25">
      <c r="A854" s="14">
        <f t="shared" si="169"/>
        <v>854</v>
      </c>
      <c r="B854" s="14" t="str">
        <f t="shared" ca="1" si="170"/>
        <v>2dbb3d8f-106f-450e-b1c1-c60098487665</v>
      </c>
      <c r="C854" s="14" t="str">
        <f t="shared" ca="1" si="171"/>
        <v>0a3f507e-1802-32b8-e044-0003ba298018</v>
      </c>
      <c r="D854" s="14">
        <f t="shared" ca="1" si="172"/>
        <v>995743</v>
      </c>
      <c r="E854" s="1">
        <f t="shared" ca="1" si="173"/>
        <v>120</v>
      </c>
      <c r="F854" s="1">
        <f t="shared" ca="1" si="174"/>
        <v>102</v>
      </c>
      <c r="G854" s="1">
        <f t="shared" ca="1" si="175"/>
        <v>1962</v>
      </c>
      <c r="H854" s="1" t="str">
        <f ca="1">IFERROR(INDEX(Varmeinstallation!B:B,MATCH(INDIRECT($A$1&amp;"L"&amp;A854)*1,Varmeinstallation!A:A,0)),"Ingen varmeinstallationer")</f>
        <v>Varmepumpe</v>
      </c>
      <c r="I854" s="1" t="str">
        <f ca="1">IFERROR(INDEX(Opvarmningsmiddel!B:B,MATCH(INDIRECT($A$1&amp;"M"&amp;A854)*1,Opvarmningsmiddel!A:A,0)),"")</f>
        <v>Elektricitet</v>
      </c>
      <c r="J854" s="1">
        <f t="shared" ca="1" si="176"/>
        <v>0</v>
      </c>
      <c r="K854" s="1" t="str">
        <f ca="1">IFERROR(INDEX(Relationstabel!$C$3:$K$10,MATCH(VALUE(INDIRECT($A$1&amp;"L"&amp;A854)),Relationstabel!$A$3:$A$10,0),MATCH(IFERROR(VALUE(INDIRECT($A$1&amp;"M"&amp;A854)),0),Relationstabel!$C$1:$K$1,0)),"Ingen varmeinstallationer")</f>
        <v>Varmepumpe</v>
      </c>
      <c r="L854" s="1" t="str">
        <f ca="1">INDEX(Anvendelseskode!B:B,MATCH($E854,Anvendelseskode!$A:$A,0))</f>
        <v>Fritliggende enfamilieshus (parcelhus)</v>
      </c>
      <c r="M854" s="1" t="str">
        <f ca="1">INDEX(Anvendelseskode!C:C,MATCH($E854,Anvendelseskode!$A:$A,0))</f>
        <v>Parcelhuse</v>
      </c>
      <c r="N854" s="1" t="str">
        <f ca="1">INDEX(Anvendelseskode!D:D,MATCH($E854,Anvendelseskode!$A:$A,0))</f>
        <v>Private husholdninger</v>
      </c>
      <c r="O854" s="1" t="str">
        <f ca="1">IFERROR(INDEX(SBi!$2:$2,MATCH(G854,SBi!$1:$1,1)),SBi!$K$2)</f>
        <v>1961-1972</v>
      </c>
      <c r="P854" s="1">
        <f ca="1">IFERROR(INDEX(SBi!$C$3:$K$28,MATCH(E854,SBi!$B$3:$B$28,0),MATCH(O854,SBi!$C$2:$K$2,0)),0)</f>
        <v>134.30000000000001</v>
      </c>
      <c r="Q854" s="19">
        <f t="shared" ca="1" si="177"/>
        <v>13.698600000000001</v>
      </c>
      <c r="R854" s="19" t="str">
        <f ca="1">IFERROR(INDEX(VpD!$2:$2,MATCH(G854,VpD!$1:$1,1)),VpD!$I$2)</f>
        <v>1961-1972</v>
      </c>
      <c r="S854" s="1">
        <f ca="1">IFERROR(INDEX(VpD!$C$3:$I$27,MATCH(E854,VpD!$B$3:$B$27,0),MATCH(R854,VpD!$C$2:$I$2,0)),0)</f>
        <v>143</v>
      </c>
      <c r="T854" s="19">
        <f t="shared" ca="1" si="178"/>
        <v>14.586</v>
      </c>
      <c r="U854" s="14" t="str">
        <f t="shared" ca="1" si="179"/>
        <v xml:space="preserve">712198.38 </v>
      </c>
      <c r="V854" s="14" t="str">
        <f t="shared" ca="1" si="180"/>
        <v>6169426.46</v>
      </c>
      <c r="W854" s="14" t="str">
        <f t="shared" ca="1" si="181"/>
        <v>POINT(712198.38 6169426.46)</v>
      </c>
      <c r="X854" s="14" t="str">
        <f>IFERROR(INDEX(BygningOmraade!B:B,MATCH(A854,BygningOmraade!A:A,0)),"")</f>
        <v/>
      </c>
    </row>
    <row r="855" spans="1:24" s="14" customFormat="1" x14ac:dyDescent="0.25">
      <c r="A855" s="14">
        <f t="shared" si="169"/>
        <v>855</v>
      </c>
      <c r="B855" s="14" t="str">
        <f t="shared" ca="1" si="170"/>
        <v>2dd5e15a-cb1a-4529-b2b6-20cbeec7b214</v>
      </c>
      <c r="C855" s="14" t="str">
        <f t="shared" ca="1" si="171"/>
        <v>0a3f507e-17de-32b8-e044-0003ba298018</v>
      </c>
      <c r="D855" s="14">
        <f t="shared" ca="1" si="172"/>
        <v>995292</v>
      </c>
      <c r="E855" s="1">
        <f t="shared" ca="1" si="173"/>
        <v>120</v>
      </c>
      <c r="F855" s="1">
        <f t="shared" ca="1" si="174"/>
        <v>190</v>
      </c>
      <c r="G855" s="1">
        <f t="shared" ca="1" si="175"/>
        <v>1991</v>
      </c>
      <c r="H855" s="1" t="str">
        <f ca="1">IFERROR(INDEX(Varmeinstallation!B:B,MATCH(INDIRECT($A$1&amp;"L"&amp;A855)*1,Varmeinstallation!A:A,0)),"Ingen varmeinstallationer")</f>
        <v>Centralvarme fra eget anlæg, et-kammer fyr</v>
      </c>
      <c r="I855" s="1" t="str">
        <f ca="1">IFERROR(INDEX(Opvarmningsmiddel!B:B,MATCH(INDIRECT($A$1&amp;"M"&amp;A855)*1,Opvarmningsmiddel!A:A,0)),"")</f>
        <v>Naturgas</v>
      </c>
      <c r="J855" s="1">
        <f t="shared" ca="1" si="176"/>
        <v>0</v>
      </c>
      <c r="K855" s="1" t="str">
        <f ca="1">IFERROR(INDEX(Relationstabel!$C$3:$K$10,MATCH(VALUE(INDIRECT($A$1&amp;"L"&amp;A855)),Relationstabel!$A$3:$A$10,0),MATCH(IFERROR(VALUE(INDIRECT($A$1&amp;"M"&amp;A855)),0),Relationstabel!$C$1:$K$1,0)),"Ingen varmeinstallationer")</f>
        <v>Naturgas</v>
      </c>
      <c r="L855" s="1" t="str">
        <f ca="1">INDEX(Anvendelseskode!B:B,MATCH($E855,Anvendelseskode!$A:$A,0))</f>
        <v>Fritliggende enfamilieshus (parcelhus)</v>
      </c>
      <c r="M855" s="1" t="str">
        <f ca="1">INDEX(Anvendelseskode!C:C,MATCH($E855,Anvendelseskode!$A:$A,0))</f>
        <v>Parcelhuse</v>
      </c>
      <c r="N855" s="1" t="str">
        <f ca="1">INDEX(Anvendelseskode!D:D,MATCH($E855,Anvendelseskode!$A:$A,0))</f>
        <v>Private husholdninger</v>
      </c>
      <c r="O855" s="1" t="str">
        <f ca="1">IFERROR(INDEX(SBi!$2:$2,MATCH(G855,SBi!$1:$1,1)),SBi!$K$2)</f>
        <v>1979-1998</v>
      </c>
      <c r="P855" s="1">
        <f ca="1">IFERROR(INDEX(SBi!$C$3:$K$28,MATCH(E855,SBi!$B$3:$B$28,0),MATCH(O855,SBi!$C$2:$K$2,0)),0)</f>
        <v>105.4</v>
      </c>
      <c r="Q855" s="19">
        <f t="shared" ca="1" si="177"/>
        <v>20.026</v>
      </c>
      <c r="R855" s="19" t="str">
        <f ca="1">IFERROR(INDEX(VpD!$2:$2,MATCH(G855,VpD!$1:$1,1)),VpD!$I$2)</f>
        <v>1979-1998</v>
      </c>
      <c r="S855" s="1">
        <f ca="1">IFERROR(INDEX(VpD!$C$3:$I$27,MATCH(E855,VpD!$B$3:$B$27,0),MATCH(R855,VpD!$C$2:$I$2,0)),0)</f>
        <v>90</v>
      </c>
      <c r="T855" s="19">
        <f t="shared" ca="1" si="178"/>
        <v>17.100000000000001</v>
      </c>
      <c r="U855" s="14" t="str">
        <f t="shared" ca="1" si="179"/>
        <v xml:space="preserve">711832.63 </v>
      </c>
      <c r="V855" s="14" t="str">
        <f t="shared" ca="1" si="180"/>
        <v>6170658.67</v>
      </c>
      <c r="W855" s="14" t="str">
        <f t="shared" ca="1" si="181"/>
        <v>POINT(711832.63 6170658.67)</v>
      </c>
      <c r="X855" s="14" t="str">
        <f>IFERROR(INDEX(BygningOmraade!B:B,MATCH(A855,BygningOmraade!A:A,0)),"")</f>
        <v/>
      </c>
    </row>
    <row r="856" spans="1:24" s="14" customFormat="1" x14ac:dyDescent="0.25">
      <c r="A856" s="14">
        <f t="shared" si="169"/>
        <v>856</v>
      </c>
      <c r="B856" s="14" t="str">
        <f t="shared" ca="1" si="170"/>
        <v>2dd6d55f-8779-432a-968b-12e8e6e848f4</v>
      </c>
      <c r="C856" s="14" t="str">
        <f t="shared" ca="1" si="171"/>
        <v>5984b929-4980-4916-820c-fd040378091c</v>
      </c>
      <c r="D856" s="14">
        <f t="shared" ca="1" si="172"/>
        <v>100103512</v>
      </c>
      <c r="E856" s="1">
        <f t="shared" ca="1" si="173"/>
        <v>130</v>
      </c>
      <c r="F856" s="1">
        <f t="shared" ca="1" si="174"/>
        <v>120</v>
      </c>
      <c r="G856" s="1">
        <f t="shared" ca="1" si="175"/>
        <v>2017</v>
      </c>
      <c r="H856" s="1" t="str">
        <f ca="1">IFERROR(INDEX(Varmeinstallation!B:B,MATCH(INDIRECT($A$1&amp;"L"&amp;A856)*1,Varmeinstallation!A:A,0)),"Ingen varmeinstallationer")</f>
        <v>Fjernvarme/blokvarme (radiatorsystemer eller varmluftanlæg)</v>
      </c>
      <c r="I856" s="1" t="str">
        <f ca="1">IFERROR(INDEX(Opvarmningsmiddel!B:B,MATCH(INDIRECT($A$1&amp;"M"&amp;A856)*1,Opvarmningsmiddel!A:A,0)),"")</f>
        <v/>
      </c>
      <c r="J856" s="1">
        <f t="shared" ca="1" si="176"/>
        <v>0</v>
      </c>
      <c r="K856" s="1" t="str">
        <f ca="1">IFERROR(INDEX(Relationstabel!$C$3:$K$10,MATCH(VALUE(INDIRECT($A$1&amp;"L"&amp;A856)),Relationstabel!$A$3:$A$10,0),MATCH(IFERROR(VALUE(INDIRECT($A$1&amp;"M"&amp;A856)),0),Relationstabel!$C$1:$K$1,0)),"Ingen varmeinstallationer")</f>
        <v>Fjernvarme/ Blokvarme</v>
      </c>
      <c r="L856" s="1" t="str">
        <f ca="1">INDEX(Anvendelseskode!B:B,MATCH($E856,Anvendelseskode!$A:$A,0))</f>
        <v>Række-, kæde-, dobbelthus (lodret adskillelse mellem enhederne)</v>
      </c>
      <c r="M856" s="1" t="str">
        <f ca="1">INDEX(Anvendelseskode!C:C,MATCH($E856,Anvendelseskode!$A:$A,0))</f>
        <v>Række-, kæde og dobbelthuse</v>
      </c>
      <c r="N856" s="1" t="str">
        <f ca="1">INDEX(Anvendelseskode!D:D,MATCH($E856,Anvendelseskode!$A:$A,0))</f>
        <v>Private husholdninger</v>
      </c>
      <c r="O856" s="1" t="str">
        <f ca="1">IFERROR(INDEX(SBi!$2:$2,MATCH(G856,SBi!$1:$1,1)),SBi!$K$2)</f>
        <v>Efter 2006</v>
      </c>
      <c r="P856" s="1">
        <f ca="1">IFERROR(INDEX(SBi!$C$3:$K$28,MATCH(E856,SBi!$B$3:$B$28,0),MATCH(O856,SBi!$C$2:$K$2,0)),0)</f>
        <v>66.400000000000006</v>
      </c>
      <c r="Q856" s="19">
        <f t="shared" ca="1" si="177"/>
        <v>7.9680000000000009</v>
      </c>
      <c r="R856" s="19" t="str">
        <f ca="1">IFERROR(INDEX(VpD!$2:$2,MATCH(G856,VpD!$1:$1,1)),VpD!$I$2)</f>
        <v>&gt;1998</v>
      </c>
      <c r="S856" s="1">
        <f ca="1">IFERROR(INDEX(VpD!$C$3:$I$27,MATCH(E856,VpD!$B$3:$B$27,0),MATCH(R856,VpD!$C$2:$I$2,0)),0)</f>
        <v>65</v>
      </c>
      <c r="T856" s="19">
        <f t="shared" ca="1" si="178"/>
        <v>7.8</v>
      </c>
      <c r="U856" s="14" t="str">
        <f t="shared" ca="1" si="179"/>
        <v xml:space="preserve">711554.35 </v>
      </c>
      <c r="V856" s="14" t="str">
        <f t="shared" ca="1" si="180"/>
        <v>6172879.51</v>
      </c>
      <c r="W856" s="14" t="str">
        <f t="shared" ca="1" si="181"/>
        <v>POINT(711554.35 6172879.51)</v>
      </c>
      <c r="X856" s="14" t="str">
        <f>IFERROR(INDEX(BygningOmraade!B:B,MATCH(A856,BygningOmraade!A:A,0)),"")</f>
        <v/>
      </c>
    </row>
    <row r="857" spans="1:24" s="14" customFormat="1" x14ac:dyDescent="0.25">
      <c r="A857" s="14">
        <f t="shared" si="169"/>
        <v>857</v>
      </c>
      <c r="B857" s="14" t="str">
        <f t="shared" ca="1" si="170"/>
        <v>2ddbaba0-a039-42b2-b182-fe85c521c8d7</v>
      </c>
      <c r="C857" s="14" t="str">
        <f t="shared" ca="1" si="171"/>
        <v>0a3f507e-1ae3-32b8-e044-0003ba298018</v>
      </c>
      <c r="D857" s="14">
        <f t="shared" ca="1" si="172"/>
        <v>996271</v>
      </c>
      <c r="E857" s="1">
        <f t="shared" ca="1" si="173"/>
        <v>140</v>
      </c>
      <c r="F857" s="1">
        <f t="shared" ca="1" si="174"/>
        <v>690</v>
      </c>
      <c r="G857" s="1">
        <f t="shared" ca="1" si="175"/>
        <v>1965</v>
      </c>
      <c r="H857" s="1" t="str">
        <f ca="1">IFERROR(INDEX(Varmeinstallation!B:B,MATCH(INDIRECT($A$1&amp;"L"&amp;A857)*1,Varmeinstallation!A:A,0)),"Ingen varmeinstallationer")</f>
        <v>Fjernvarme/blokvarme (radiatorsystemer eller varmluftanlæg)</v>
      </c>
      <c r="I857" s="1" t="str">
        <f ca="1">IFERROR(INDEX(Opvarmningsmiddel!B:B,MATCH(INDIRECT($A$1&amp;"M"&amp;A857)*1,Opvarmningsmiddel!A:A,0)),"")</f>
        <v/>
      </c>
      <c r="J857" s="1">
        <f t="shared" ca="1" si="176"/>
        <v>0</v>
      </c>
      <c r="K857" s="1" t="str">
        <f ca="1">IFERROR(INDEX(Relationstabel!$C$3:$K$10,MATCH(VALUE(INDIRECT($A$1&amp;"L"&amp;A857)),Relationstabel!$A$3:$A$10,0),MATCH(IFERROR(VALUE(INDIRECT($A$1&amp;"M"&amp;A857)),0),Relationstabel!$C$1:$K$1,0)),"Ingen varmeinstallationer")</f>
        <v>Fjernvarme/ Blokvarme</v>
      </c>
      <c r="L857" s="1" t="str">
        <f ca="1">INDEX(Anvendelseskode!B:B,MATCH($E857,Anvendelseskode!$A:$A,0))</f>
        <v>Etageboligbebyggelse</v>
      </c>
      <c r="M857" s="1" t="str">
        <f ca="1">INDEX(Anvendelseskode!C:C,MATCH($E857,Anvendelseskode!$A:$A,0))</f>
        <v>Etageboligbebyggelse</v>
      </c>
      <c r="N857" s="1" t="str">
        <f ca="1">INDEX(Anvendelseskode!D:D,MATCH($E857,Anvendelseskode!$A:$A,0))</f>
        <v>Private husholdninger</v>
      </c>
      <c r="O857" s="1" t="str">
        <f ca="1">IFERROR(INDEX(SBi!$2:$2,MATCH(G857,SBi!$1:$1,1)),SBi!$K$2)</f>
        <v>1961-1972</v>
      </c>
      <c r="P857" s="1">
        <f ca="1">IFERROR(INDEX(SBi!$C$3:$K$28,MATCH(E857,SBi!$B$3:$B$28,0),MATCH(O857,SBi!$C$2:$K$2,0)),0)</f>
        <v>132.30000000000001</v>
      </c>
      <c r="Q857" s="19">
        <f t="shared" ca="1" si="177"/>
        <v>91.28700000000002</v>
      </c>
      <c r="R857" s="19" t="str">
        <f ca="1">IFERROR(INDEX(VpD!$2:$2,MATCH(G857,VpD!$1:$1,1)),VpD!$I$2)</f>
        <v>1961-1972</v>
      </c>
      <c r="S857" s="1">
        <f ca="1">IFERROR(INDEX(VpD!$C$3:$I$27,MATCH(E857,VpD!$B$3:$B$27,0),MATCH(R857,VpD!$C$2:$I$2,0)),0)</f>
        <v>126</v>
      </c>
      <c r="T857" s="19">
        <f t="shared" ca="1" si="178"/>
        <v>86.94</v>
      </c>
      <c r="U857" s="14" t="str">
        <f t="shared" ca="1" si="179"/>
        <v xml:space="preserve">713178.11 </v>
      </c>
      <c r="V857" s="14" t="str">
        <f t="shared" ca="1" si="180"/>
        <v>6169152.89</v>
      </c>
      <c r="W857" s="14" t="str">
        <f t="shared" ca="1" si="181"/>
        <v>POINT(713178.11 6169152.89)</v>
      </c>
      <c r="X857" s="14" t="str">
        <f>IFERROR(INDEX(BygningOmraade!B:B,MATCH(A857,BygningOmraade!A:A,0)),"")</f>
        <v/>
      </c>
    </row>
    <row r="858" spans="1:24" s="14" customFormat="1" x14ac:dyDescent="0.25">
      <c r="A858" s="14">
        <f t="shared" si="169"/>
        <v>858</v>
      </c>
      <c r="B858" s="14" t="str">
        <f t="shared" ca="1" si="170"/>
        <v>2de1398b-951a-4d3d-8a14-f1c5d663651a</v>
      </c>
      <c r="C858" s="14" t="str">
        <f t="shared" ca="1" si="171"/>
        <v>0a3f507e-168c-32b8-e044-0003ba298018</v>
      </c>
      <c r="D858" s="14">
        <f t="shared" ca="1" si="172"/>
        <v>995988</v>
      </c>
      <c r="E858" s="1">
        <f t="shared" ca="1" si="173"/>
        <v>140</v>
      </c>
      <c r="F858" s="1">
        <f t="shared" ca="1" si="174"/>
        <v>372</v>
      </c>
      <c r="G858" s="1">
        <f t="shared" ca="1" si="175"/>
        <v>1988</v>
      </c>
      <c r="H858" s="1" t="str">
        <f ca="1">IFERROR(INDEX(Varmeinstallation!B:B,MATCH(INDIRECT($A$1&amp;"L"&amp;A858)*1,Varmeinstallation!A:A,0)),"Ingen varmeinstallationer")</f>
        <v>Fjernvarme/blokvarme (radiatorsystemer eller varmluftanlæg)</v>
      </c>
      <c r="I858" s="1" t="str">
        <f ca="1">IFERROR(INDEX(Opvarmningsmiddel!B:B,MATCH(INDIRECT($A$1&amp;"M"&amp;A858)*1,Opvarmningsmiddel!A:A,0)),"")</f>
        <v/>
      </c>
      <c r="J858" s="1">
        <f t="shared" ca="1" si="176"/>
        <v>0</v>
      </c>
      <c r="K858" s="1" t="str">
        <f ca="1">IFERROR(INDEX(Relationstabel!$C$3:$K$10,MATCH(VALUE(INDIRECT($A$1&amp;"L"&amp;A858)),Relationstabel!$A$3:$A$10,0),MATCH(IFERROR(VALUE(INDIRECT($A$1&amp;"M"&amp;A858)),0),Relationstabel!$C$1:$K$1,0)),"Ingen varmeinstallationer")</f>
        <v>Fjernvarme/ Blokvarme</v>
      </c>
      <c r="L858" s="1" t="str">
        <f ca="1">INDEX(Anvendelseskode!B:B,MATCH($E858,Anvendelseskode!$A:$A,0))</f>
        <v>Etageboligbebyggelse</v>
      </c>
      <c r="M858" s="1" t="str">
        <f ca="1">INDEX(Anvendelseskode!C:C,MATCH($E858,Anvendelseskode!$A:$A,0))</f>
        <v>Etageboligbebyggelse</v>
      </c>
      <c r="N858" s="1" t="str">
        <f ca="1">INDEX(Anvendelseskode!D:D,MATCH($E858,Anvendelseskode!$A:$A,0))</f>
        <v>Private husholdninger</v>
      </c>
      <c r="O858" s="1" t="str">
        <f ca="1">IFERROR(INDEX(SBi!$2:$2,MATCH(G858,SBi!$1:$1,1)),SBi!$K$2)</f>
        <v>1979-1998</v>
      </c>
      <c r="P858" s="1">
        <f ca="1">IFERROR(INDEX(SBi!$C$3:$K$28,MATCH(E858,SBi!$B$3:$B$28,0),MATCH(O858,SBi!$C$2:$K$2,0)),0)</f>
        <v>108.5</v>
      </c>
      <c r="Q858" s="19">
        <f t="shared" ca="1" si="177"/>
        <v>40.362000000000002</v>
      </c>
      <c r="R858" s="19" t="str">
        <f ca="1">IFERROR(INDEX(VpD!$2:$2,MATCH(G858,VpD!$1:$1,1)),VpD!$I$2)</f>
        <v>1979-1998</v>
      </c>
      <c r="S858" s="1">
        <f ca="1">IFERROR(INDEX(VpD!$C$3:$I$27,MATCH(E858,VpD!$B$3:$B$27,0),MATCH(R858,VpD!$C$2:$I$2,0)),0)</f>
        <v>80</v>
      </c>
      <c r="T858" s="19">
        <f t="shared" ca="1" si="178"/>
        <v>29.76</v>
      </c>
      <c r="U858" s="14" t="str">
        <f t="shared" ca="1" si="179"/>
        <v xml:space="preserve">712790.58 </v>
      </c>
      <c r="V858" s="14" t="str">
        <f t="shared" ca="1" si="180"/>
        <v>6169717.41</v>
      </c>
      <c r="W858" s="14" t="str">
        <f t="shared" ca="1" si="181"/>
        <v>POINT(712790.58 6169717.41)</v>
      </c>
      <c r="X858" s="14" t="str">
        <f>IFERROR(INDEX(BygningOmraade!B:B,MATCH(A858,BygningOmraade!A:A,0)),"")</f>
        <v/>
      </c>
    </row>
    <row r="859" spans="1:24" s="14" customFormat="1" x14ac:dyDescent="0.25">
      <c r="A859" s="14">
        <f t="shared" si="169"/>
        <v>859</v>
      </c>
      <c r="B859" s="14" t="str">
        <f t="shared" ca="1" si="170"/>
        <v>2e0a1615-548d-4604-92b2-35c2f059e7da</v>
      </c>
      <c r="C859" s="14" t="str">
        <f t="shared" ca="1" si="171"/>
        <v>00c90d95-4b35-43a9-ae88-137596f6cf6d</v>
      </c>
      <c r="D859" s="14">
        <f t="shared" ca="1" si="172"/>
        <v>100103473</v>
      </c>
      <c r="E859" s="1">
        <f t="shared" ca="1" si="173"/>
        <v>130</v>
      </c>
      <c r="F859" s="1">
        <f t="shared" ca="1" si="174"/>
        <v>136</v>
      </c>
      <c r="G859" s="1">
        <f t="shared" ca="1" si="175"/>
        <v>2018</v>
      </c>
      <c r="H859" s="1" t="str">
        <f ca="1">IFERROR(INDEX(Varmeinstallation!B:B,MATCH(INDIRECT($A$1&amp;"L"&amp;A859)*1,Varmeinstallation!A:A,0)),"Ingen varmeinstallationer")</f>
        <v>Fjernvarme/blokvarme (radiatorsystemer eller varmluftanlæg)</v>
      </c>
      <c r="I859" s="1" t="str">
        <f ca="1">IFERROR(INDEX(Opvarmningsmiddel!B:B,MATCH(INDIRECT($A$1&amp;"M"&amp;A859)*1,Opvarmningsmiddel!A:A,0)),"")</f>
        <v/>
      </c>
      <c r="J859" s="1">
        <f t="shared" ca="1" si="176"/>
        <v>0</v>
      </c>
      <c r="K859" s="1" t="str">
        <f ca="1">IFERROR(INDEX(Relationstabel!$C$3:$K$10,MATCH(VALUE(INDIRECT($A$1&amp;"L"&amp;A859)),Relationstabel!$A$3:$A$10,0),MATCH(IFERROR(VALUE(INDIRECT($A$1&amp;"M"&amp;A859)),0),Relationstabel!$C$1:$K$1,0)),"Ingen varmeinstallationer")</f>
        <v>Fjernvarme/ Blokvarme</v>
      </c>
      <c r="L859" s="1" t="str">
        <f ca="1">INDEX(Anvendelseskode!B:B,MATCH($E859,Anvendelseskode!$A:$A,0))</f>
        <v>Række-, kæde-, dobbelthus (lodret adskillelse mellem enhederne)</v>
      </c>
      <c r="M859" s="1" t="str">
        <f ca="1">INDEX(Anvendelseskode!C:C,MATCH($E859,Anvendelseskode!$A:$A,0))</f>
        <v>Række-, kæde og dobbelthuse</v>
      </c>
      <c r="N859" s="1" t="str">
        <f ca="1">INDEX(Anvendelseskode!D:D,MATCH($E859,Anvendelseskode!$A:$A,0))</f>
        <v>Private husholdninger</v>
      </c>
      <c r="O859" s="1" t="str">
        <f ca="1">IFERROR(INDEX(SBi!$2:$2,MATCH(G859,SBi!$1:$1,1)),SBi!$K$2)</f>
        <v>Efter 2006</v>
      </c>
      <c r="P859" s="1">
        <f ca="1">IFERROR(INDEX(SBi!$C$3:$K$28,MATCH(E859,SBi!$B$3:$B$28,0),MATCH(O859,SBi!$C$2:$K$2,0)),0)</f>
        <v>66.400000000000006</v>
      </c>
      <c r="Q859" s="19">
        <f t="shared" ca="1" si="177"/>
        <v>9.030400000000002</v>
      </c>
      <c r="R859" s="19" t="str">
        <f ca="1">IFERROR(INDEX(VpD!$2:$2,MATCH(G859,VpD!$1:$1,1)),VpD!$I$2)</f>
        <v>&gt;1998</v>
      </c>
      <c r="S859" s="1">
        <f ca="1">IFERROR(INDEX(VpD!$C$3:$I$27,MATCH(E859,VpD!$B$3:$B$27,0),MATCH(R859,VpD!$C$2:$I$2,0)),0)</f>
        <v>65</v>
      </c>
      <c r="T859" s="19">
        <f t="shared" ca="1" si="178"/>
        <v>8.84</v>
      </c>
      <c r="U859" s="14" t="str">
        <f t="shared" ca="1" si="179"/>
        <v xml:space="preserve">711554.35 </v>
      </c>
      <c r="V859" s="14" t="str">
        <f t="shared" ca="1" si="180"/>
        <v>6172879.51</v>
      </c>
      <c r="W859" s="14" t="str">
        <f t="shared" ca="1" si="181"/>
        <v>POINT(711554.35 6172879.51)</v>
      </c>
      <c r="X859" s="14" t="str">
        <f>IFERROR(INDEX(BygningOmraade!B:B,MATCH(A859,BygningOmraade!A:A,0)),"")</f>
        <v/>
      </c>
    </row>
    <row r="860" spans="1:24" s="14" customFormat="1" x14ac:dyDescent="0.25">
      <c r="A860" s="14">
        <f t="shared" si="169"/>
        <v>860</v>
      </c>
      <c r="B860" s="14" t="str">
        <f t="shared" ca="1" si="170"/>
        <v>2e13928a-5bf8-45d5-a349-ce88a04b21a8</v>
      </c>
      <c r="C860" s="14" t="str">
        <f t="shared" ca="1" si="171"/>
        <v>4591b5f9-a6d8-0dd9-e044-0003ba298018</v>
      </c>
      <c r="D860" s="14">
        <f t="shared" ca="1" si="172"/>
        <v>2691192</v>
      </c>
      <c r="E860" s="1">
        <f t="shared" ca="1" si="173"/>
        <v>130</v>
      </c>
      <c r="F860" s="1">
        <f t="shared" ca="1" si="174"/>
        <v>108</v>
      </c>
      <c r="G860" s="1">
        <f t="shared" ca="1" si="175"/>
        <v>2008</v>
      </c>
      <c r="H860" s="1" t="str">
        <f ca="1">IFERROR(INDEX(Varmeinstallation!B:B,MATCH(INDIRECT($A$1&amp;"L"&amp;A860)*1,Varmeinstallation!A:A,0)),"Ingen varmeinstallationer")</f>
        <v>Centralvarme fra eget anlæg, et-kammer fyr</v>
      </c>
      <c r="I860" s="1" t="str">
        <f ca="1">IFERROR(INDEX(Opvarmningsmiddel!B:B,MATCH(INDIRECT($A$1&amp;"M"&amp;A860)*1,Opvarmningsmiddel!A:A,0)),"")</f>
        <v>Naturgas</v>
      </c>
      <c r="J860" s="1">
        <f t="shared" ca="1" si="176"/>
        <v>90</v>
      </c>
      <c r="K860" s="1" t="str">
        <f ca="1">IFERROR(INDEX(Relationstabel!$C$3:$K$10,MATCH(VALUE(INDIRECT($A$1&amp;"L"&amp;A860)),Relationstabel!$A$3:$A$10,0),MATCH(IFERROR(VALUE(INDIRECT($A$1&amp;"M"&amp;A860)),0),Relationstabel!$C$1:$K$1,0)),"Ingen varmeinstallationer")</f>
        <v>Naturgas</v>
      </c>
      <c r="L860" s="1" t="str">
        <f ca="1">INDEX(Anvendelseskode!B:B,MATCH($E860,Anvendelseskode!$A:$A,0))</f>
        <v>Række-, kæde-, dobbelthus (lodret adskillelse mellem enhederne)</v>
      </c>
      <c r="M860" s="1" t="str">
        <f ca="1">INDEX(Anvendelseskode!C:C,MATCH($E860,Anvendelseskode!$A:$A,0))</f>
        <v>Række-, kæde og dobbelthuse</v>
      </c>
      <c r="N860" s="1" t="str">
        <f ca="1">INDEX(Anvendelseskode!D:D,MATCH($E860,Anvendelseskode!$A:$A,0))</f>
        <v>Private husholdninger</v>
      </c>
      <c r="O860" s="1" t="str">
        <f ca="1">IFERROR(INDEX(SBi!$2:$2,MATCH(G860,SBi!$1:$1,1)),SBi!$K$2)</f>
        <v>Efter 2006</v>
      </c>
      <c r="P860" s="1">
        <f ca="1">IFERROR(INDEX(SBi!$C$3:$K$28,MATCH(E860,SBi!$B$3:$B$28,0),MATCH(O860,SBi!$C$2:$K$2,0)),0)</f>
        <v>66.400000000000006</v>
      </c>
      <c r="Q860" s="19">
        <f t="shared" ca="1" si="177"/>
        <v>7.1712000000000007</v>
      </c>
      <c r="R860" s="19" t="str">
        <f ca="1">IFERROR(INDEX(VpD!$2:$2,MATCH(G860,VpD!$1:$1,1)),VpD!$I$2)</f>
        <v>&gt;1998</v>
      </c>
      <c r="S860" s="1">
        <f ca="1">IFERROR(INDEX(VpD!$C$3:$I$27,MATCH(E860,VpD!$B$3:$B$27,0),MATCH(R860,VpD!$C$2:$I$2,0)),0)</f>
        <v>65</v>
      </c>
      <c r="T860" s="19">
        <f t="shared" ca="1" si="178"/>
        <v>7.02</v>
      </c>
      <c r="U860" s="14" t="str">
        <f t="shared" ca="1" si="179"/>
        <v xml:space="preserve">712582.2 </v>
      </c>
      <c r="V860" s="14" t="str">
        <f t="shared" ca="1" si="180"/>
        <v>6168823.98</v>
      </c>
      <c r="W860" s="14" t="str">
        <f t="shared" ca="1" si="181"/>
        <v>POINT(712582.2 6168823.98)</v>
      </c>
      <c r="X860" s="14" t="str">
        <f>IFERROR(INDEX(BygningOmraade!B:B,MATCH(A860,BygningOmraade!A:A,0)),"")</f>
        <v/>
      </c>
    </row>
    <row r="861" spans="1:24" s="14" customFormat="1" x14ac:dyDescent="0.25">
      <c r="A861" s="14">
        <f t="shared" si="169"/>
        <v>861</v>
      </c>
      <c r="B861" s="14" t="str">
        <f t="shared" ca="1" si="170"/>
        <v>2e251b95-f703-4227-9207-ffed427f0a06</v>
      </c>
      <c r="C861" s="14" t="str">
        <f t="shared" ca="1" si="171"/>
        <v>0a3f507e-1c4d-32b8-e044-0003ba298018</v>
      </c>
      <c r="D861" s="14">
        <f t="shared" ca="1" si="172"/>
        <v>996567</v>
      </c>
      <c r="E861" s="1">
        <f t="shared" ca="1" si="173"/>
        <v>120</v>
      </c>
      <c r="F861" s="1">
        <f t="shared" ca="1" si="174"/>
        <v>156</v>
      </c>
      <c r="G861" s="1">
        <f t="shared" ca="1" si="175"/>
        <v>1985</v>
      </c>
      <c r="H861" s="1" t="str">
        <f ca="1">IFERROR(INDEX(Varmeinstallation!B:B,MATCH(INDIRECT($A$1&amp;"L"&amp;A861)*1,Varmeinstallation!A:A,0)),"Ingen varmeinstallationer")</f>
        <v>Elovne, elpaneler</v>
      </c>
      <c r="I861" s="1" t="str">
        <f ca="1">IFERROR(INDEX(Opvarmningsmiddel!B:B,MATCH(INDIRECT($A$1&amp;"M"&amp;A861)*1,Opvarmningsmiddel!A:A,0)),"")</f>
        <v>Elektricitet</v>
      </c>
      <c r="J861" s="1">
        <f t="shared" ca="1" si="176"/>
        <v>2</v>
      </c>
      <c r="K861" s="1" t="str">
        <f ca="1">IFERROR(INDEX(Relationstabel!$C$3:$K$10,MATCH(VALUE(INDIRECT($A$1&amp;"L"&amp;A861)),Relationstabel!$A$3:$A$10,0),MATCH(IFERROR(VALUE(INDIRECT($A$1&amp;"M"&amp;A861)),0),Relationstabel!$C$1:$K$1,0)),"Ingen varmeinstallationer")</f>
        <v>Elvarme</v>
      </c>
      <c r="L861" s="1" t="str">
        <f ca="1">INDEX(Anvendelseskode!B:B,MATCH($E861,Anvendelseskode!$A:$A,0))</f>
        <v>Fritliggende enfamilieshus (parcelhus)</v>
      </c>
      <c r="M861" s="1" t="str">
        <f ca="1">INDEX(Anvendelseskode!C:C,MATCH($E861,Anvendelseskode!$A:$A,0))</f>
        <v>Parcelhuse</v>
      </c>
      <c r="N861" s="1" t="str">
        <f ca="1">INDEX(Anvendelseskode!D:D,MATCH($E861,Anvendelseskode!$A:$A,0))</f>
        <v>Private husholdninger</v>
      </c>
      <c r="O861" s="1" t="str">
        <f ca="1">IFERROR(INDEX(SBi!$2:$2,MATCH(G861,SBi!$1:$1,1)),SBi!$K$2)</f>
        <v>1979-1998</v>
      </c>
      <c r="P861" s="1">
        <f ca="1">IFERROR(INDEX(SBi!$C$3:$K$28,MATCH(E861,SBi!$B$3:$B$28,0),MATCH(O861,SBi!$C$2:$K$2,0)),0)</f>
        <v>105.4</v>
      </c>
      <c r="Q861" s="19">
        <f t="shared" ca="1" si="177"/>
        <v>16.442400000000003</v>
      </c>
      <c r="R861" s="19" t="str">
        <f ca="1">IFERROR(INDEX(VpD!$2:$2,MATCH(G861,VpD!$1:$1,1)),VpD!$I$2)</f>
        <v>1979-1998</v>
      </c>
      <c r="S861" s="1">
        <f ca="1">IFERROR(INDEX(VpD!$C$3:$I$27,MATCH(E861,VpD!$B$3:$B$27,0),MATCH(R861,VpD!$C$2:$I$2,0)),0)</f>
        <v>90</v>
      </c>
      <c r="T861" s="19">
        <f t="shared" ca="1" si="178"/>
        <v>14.04</v>
      </c>
      <c r="U861" s="14" t="str">
        <f t="shared" ca="1" si="179"/>
        <v xml:space="preserve">713199.08 </v>
      </c>
      <c r="V861" s="14" t="str">
        <f t="shared" ca="1" si="180"/>
        <v>6168428.18</v>
      </c>
      <c r="W861" s="14" t="str">
        <f t="shared" ca="1" si="181"/>
        <v>POINT(713199.08 6168428.18)</v>
      </c>
      <c r="X861" s="14" t="str">
        <f>IFERROR(INDEX(BygningOmraade!B:B,MATCH(A861,BygningOmraade!A:A,0)),"")</f>
        <v/>
      </c>
    </row>
    <row r="862" spans="1:24" s="14" customFormat="1" x14ac:dyDescent="0.25">
      <c r="A862" s="14">
        <f t="shared" si="169"/>
        <v>862</v>
      </c>
      <c r="B862" s="14" t="str">
        <f t="shared" ca="1" si="170"/>
        <v>2e252b8c-3e2a-4a26-ad9c-75a692168ce3</v>
      </c>
      <c r="C862" s="14" t="str">
        <f t="shared" ca="1" si="171"/>
        <v>0a3f507e-1b25-32b8-e044-0003ba298018</v>
      </c>
      <c r="D862" s="14">
        <f t="shared" ca="1" si="172"/>
        <v>996233</v>
      </c>
      <c r="E862" s="1">
        <f t="shared" ca="1" si="173"/>
        <v>120</v>
      </c>
      <c r="F862" s="1">
        <f t="shared" ca="1" si="174"/>
        <v>161</v>
      </c>
      <c r="G862" s="1">
        <f t="shared" ca="1" si="175"/>
        <v>1979</v>
      </c>
      <c r="H862" s="1" t="str">
        <f ca="1">IFERROR(INDEX(Varmeinstallation!B:B,MATCH(INDIRECT($A$1&amp;"L"&amp;A862)*1,Varmeinstallation!A:A,0)),"Ingen varmeinstallationer")</f>
        <v>Centralvarme fra eget anlæg, et-kammer fyr</v>
      </c>
      <c r="I862" s="1" t="str">
        <f ca="1">IFERROR(INDEX(Opvarmningsmiddel!B:B,MATCH(INDIRECT($A$1&amp;"M"&amp;A862)*1,Opvarmningsmiddel!A:A,0)),"")</f>
        <v>Naturgas</v>
      </c>
      <c r="J862" s="1">
        <f t="shared" ca="1" si="176"/>
        <v>2</v>
      </c>
      <c r="K862" s="1" t="str">
        <f ca="1">IFERROR(INDEX(Relationstabel!$C$3:$K$10,MATCH(VALUE(INDIRECT($A$1&amp;"L"&amp;A862)),Relationstabel!$A$3:$A$10,0),MATCH(IFERROR(VALUE(INDIRECT($A$1&amp;"M"&amp;A862)),0),Relationstabel!$C$1:$K$1,0)),"Ingen varmeinstallationer")</f>
        <v>Naturgas</v>
      </c>
      <c r="L862" s="1" t="str">
        <f ca="1">INDEX(Anvendelseskode!B:B,MATCH($E862,Anvendelseskode!$A:$A,0))</f>
        <v>Fritliggende enfamilieshus (parcelhus)</v>
      </c>
      <c r="M862" s="1" t="str">
        <f ca="1">INDEX(Anvendelseskode!C:C,MATCH($E862,Anvendelseskode!$A:$A,0))</f>
        <v>Parcelhuse</v>
      </c>
      <c r="N862" s="1" t="str">
        <f ca="1">INDEX(Anvendelseskode!D:D,MATCH($E862,Anvendelseskode!$A:$A,0))</f>
        <v>Private husholdninger</v>
      </c>
      <c r="O862" s="1" t="str">
        <f ca="1">IFERROR(INDEX(SBi!$2:$2,MATCH(G862,SBi!$1:$1,1)),SBi!$K$2)</f>
        <v>1979-1998</v>
      </c>
      <c r="P862" s="1">
        <f ca="1">IFERROR(INDEX(SBi!$C$3:$K$28,MATCH(E862,SBi!$B$3:$B$28,0),MATCH(O862,SBi!$C$2:$K$2,0)),0)</f>
        <v>105.4</v>
      </c>
      <c r="Q862" s="19">
        <f t="shared" ca="1" si="177"/>
        <v>16.9694</v>
      </c>
      <c r="R862" s="19" t="str">
        <f ca="1">IFERROR(INDEX(VpD!$2:$2,MATCH(G862,VpD!$1:$1,1)),VpD!$I$2)</f>
        <v>1979-1998</v>
      </c>
      <c r="S862" s="1">
        <f ca="1">IFERROR(INDEX(VpD!$C$3:$I$27,MATCH(E862,VpD!$B$3:$B$27,0),MATCH(R862,VpD!$C$2:$I$2,0)),0)</f>
        <v>90</v>
      </c>
      <c r="T862" s="19">
        <f t="shared" ca="1" si="178"/>
        <v>14.49</v>
      </c>
      <c r="U862" s="14" t="str">
        <f t="shared" ca="1" si="179"/>
        <v xml:space="preserve">713026.21 </v>
      </c>
      <c r="V862" s="14" t="str">
        <f t="shared" ca="1" si="180"/>
        <v>6168504.13</v>
      </c>
      <c r="W862" s="14" t="str">
        <f t="shared" ca="1" si="181"/>
        <v>POINT(713026.21 6168504.13)</v>
      </c>
      <c r="X862" s="14" t="str">
        <f>IFERROR(INDEX(BygningOmraade!B:B,MATCH(A862,BygningOmraade!A:A,0)),"")</f>
        <v/>
      </c>
    </row>
    <row r="863" spans="1:24" s="14" customFormat="1" x14ac:dyDescent="0.25">
      <c r="A863" s="14">
        <f t="shared" si="169"/>
        <v>863</v>
      </c>
      <c r="B863" s="14" t="str">
        <f t="shared" ca="1" si="170"/>
        <v>2e33f9fd-7dc1-4605-b1c8-14aa88fdcd1b</v>
      </c>
      <c r="C863" s="14" t="str">
        <f t="shared" ca="1" si="171"/>
        <v>0a3f507e-24cf-32b8-e044-0003ba298018</v>
      </c>
      <c r="D863" s="14">
        <f t="shared" ca="1" si="172"/>
        <v>997000</v>
      </c>
      <c r="E863" s="1">
        <f t="shared" ca="1" si="173"/>
        <v>130</v>
      </c>
      <c r="F863" s="1">
        <f t="shared" ca="1" si="174"/>
        <v>109</v>
      </c>
      <c r="G863" s="1">
        <f t="shared" ca="1" si="175"/>
        <v>1978</v>
      </c>
      <c r="H863" s="1" t="str">
        <f ca="1">IFERROR(INDEX(Varmeinstallation!B:B,MATCH(INDIRECT($A$1&amp;"L"&amp;A863)*1,Varmeinstallation!A:A,0)),"Ingen varmeinstallationer")</f>
        <v>Fjernvarme/blokvarme (radiatorsystemer eller varmluftanlæg)</v>
      </c>
      <c r="I863" s="1" t="str">
        <f ca="1">IFERROR(INDEX(Opvarmningsmiddel!B:B,MATCH(INDIRECT($A$1&amp;"M"&amp;A863)*1,Opvarmningsmiddel!A:A,0)),"")</f>
        <v/>
      </c>
      <c r="J863" s="1">
        <f t="shared" ca="1" si="176"/>
        <v>0</v>
      </c>
      <c r="K863" s="1" t="str">
        <f ca="1">IFERROR(INDEX(Relationstabel!$C$3:$K$10,MATCH(VALUE(INDIRECT($A$1&amp;"L"&amp;A863)),Relationstabel!$A$3:$A$10,0),MATCH(IFERROR(VALUE(INDIRECT($A$1&amp;"M"&amp;A863)),0),Relationstabel!$C$1:$K$1,0)),"Ingen varmeinstallationer")</f>
        <v>Fjernvarme/ Blokvarme</v>
      </c>
      <c r="L863" s="1" t="str">
        <f ca="1">INDEX(Anvendelseskode!B:B,MATCH($E863,Anvendelseskode!$A:$A,0))</f>
        <v>Række-, kæde-, dobbelthus (lodret adskillelse mellem enhederne)</v>
      </c>
      <c r="M863" s="1" t="str">
        <f ca="1">INDEX(Anvendelseskode!C:C,MATCH($E863,Anvendelseskode!$A:$A,0))</f>
        <v>Række-, kæde og dobbelthuse</v>
      </c>
      <c r="N863" s="1" t="str">
        <f ca="1">INDEX(Anvendelseskode!D:D,MATCH($E863,Anvendelseskode!$A:$A,0))</f>
        <v>Private husholdninger</v>
      </c>
      <c r="O863" s="1" t="str">
        <f ca="1">IFERROR(INDEX(SBi!$2:$2,MATCH(G863,SBi!$1:$1,1)),SBi!$K$2)</f>
        <v>1973-1978</v>
      </c>
      <c r="P863" s="1">
        <f ca="1">IFERROR(INDEX(SBi!$C$3:$K$28,MATCH(E863,SBi!$B$3:$B$28,0),MATCH(O863,SBi!$C$2:$K$2,0)),0)</f>
        <v>112.6</v>
      </c>
      <c r="Q863" s="19">
        <f t="shared" ca="1" si="177"/>
        <v>12.273399999999999</v>
      </c>
      <c r="R863" s="19" t="str">
        <f ca="1">IFERROR(INDEX(VpD!$2:$2,MATCH(G863,VpD!$1:$1,1)),VpD!$I$2)</f>
        <v>1973-1978</v>
      </c>
      <c r="S863" s="1">
        <f ca="1">IFERROR(INDEX(VpD!$C$3:$I$27,MATCH(E863,VpD!$B$3:$B$27,0),MATCH(R863,VpD!$C$2:$I$2,0)),0)</f>
        <v>98</v>
      </c>
      <c r="T863" s="19">
        <f t="shared" ca="1" si="178"/>
        <v>10.682</v>
      </c>
      <c r="U863" s="14" t="str">
        <f t="shared" ca="1" si="179"/>
        <v xml:space="preserve">713593.75 </v>
      </c>
      <c r="V863" s="14" t="str">
        <f t="shared" ca="1" si="180"/>
        <v>6169759.92</v>
      </c>
      <c r="W863" s="14" t="str">
        <f t="shared" ca="1" si="181"/>
        <v>POINT(713593.75 6169759.92)</v>
      </c>
      <c r="X863" s="14" t="str">
        <f>IFERROR(INDEX(BygningOmraade!B:B,MATCH(A863,BygningOmraade!A:A,0)),"")</f>
        <v/>
      </c>
    </row>
    <row r="864" spans="1:24" s="14" customFormat="1" x14ac:dyDescent="0.25">
      <c r="A864" s="14">
        <f t="shared" si="169"/>
        <v>864</v>
      </c>
      <c r="B864" s="14" t="str">
        <f t="shared" ca="1" si="170"/>
        <v>2e3e494c-979d-46f3-97f6-aaf7428867c1</v>
      </c>
      <c r="C864" s="14" t="str">
        <f t="shared" ca="1" si="171"/>
        <v>4591b5f9-a6c0-0dd9-e044-0003ba298018</v>
      </c>
      <c r="D864" s="14">
        <f t="shared" ca="1" si="172"/>
        <v>2691170</v>
      </c>
      <c r="E864" s="1">
        <f t="shared" ca="1" si="173"/>
        <v>130</v>
      </c>
      <c r="F864" s="1">
        <f t="shared" ca="1" si="174"/>
        <v>127</v>
      </c>
      <c r="G864" s="1">
        <f t="shared" ca="1" si="175"/>
        <v>2008</v>
      </c>
      <c r="H864" s="1" t="str">
        <f ca="1">IFERROR(INDEX(Varmeinstallation!B:B,MATCH(INDIRECT($A$1&amp;"L"&amp;A864)*1,Varmeinstallation!A:A,0)),"Ingen varmeinstallationer")</f>
        <v>Centralvarme fra eget anlæg, et-kammer fyr</v>
      </c>
      <c r="I864" s="1" t="str">
        <f ca="1">IFERROR(INDEX(Opvarmningsmiddel!B:B,MATCH(INDIRECT($A$1&amp;"M"&amp;A864)*1,Opvarmningsmiddel!A:A,0)),"")</f>
        <v>Naturgas</v>
      </c>
      <c r="J864" s="1">
        <f t="shared" ca="1" si="176"/>
        <v>90</v>
      </c>
      <c r="K864" s="1" t="str">
        <f ca="1">IFERROR(INDEX(Relationstabel!$C$3:$K$10,MATCH(VALUE(INDIRECT($A$1&amp;"L"&amp;A864)),Relationstabel!$A$3:$A$10,0),MATCH(IFERROR(VALUE(INDIRECT($A$1&amp;"M"&amp;A864)),0),Relationstabel!$C$1:$K$1,0)),"Ingen varmeinstallationer")</f>
        <v>Naturgas</v>
      </c>
      <c r="L864" s="1" t="str">
        <f ca="1">INDEX(Anvendelseskode!B:B,MATCH($E864,Anvendelseskode!$A:$A,0))</f>
        <v>Række-, kæde-, dobbelthus (lodret adskillelse mellem enhederne)</v>
      </c>
      <c r="M864" s="1" t="str">
        <f ca="1">INDEX(Anvendelseskode!C:C,MATCH($E864,Anvendelseskode!$A:$A,0))</f>
        <v>Række-, kæde og dobbelthuse</v>
      </c>
      <c r="N864" s="1" t="str">
        <f ca="1">INDEX(Anvendelseskode!D:D,MATCH($E864,Anvendelseskode!$A:$A,0))</f>
        <v>Private husholdninger</v>
      </c>
      <c r="O864" s="1" t="str">
        <f ca="1">IFERROR(INDEX(SBi!$2:$2,MATCH(G864,SBi!$1:$1,1)),SBi!$K$2)</f>
        <v>Efter 2006</v>
      </c>
      <c r="P864" s="1">
        <f ca="1">IFERROR(INDEX(SBi!$C$3:$K$28,MATCH(E864,SBi!$B$3:$B$28,0),MATCH(O864,SBi!$C$2:$K$2,0)),0)</f>
        <v>66.400000000000006</v>
      </c>
      <c r="Q864" s="19">
        <f t="shared" ca="1" si="177"/>
        <v>8.4328000000000003</v>
      </c>
      <c r="R864" s="19" t="str">
        <f ca="1">IFERROR(INDEX(VpD!$2:$2,MATCH(G864,VpD!$1:$1,1)),VpD!$I$2)</f>
        <v>&gt;1998</v>
      </c>
      <c r="S864" s="1">
        <f ca="1">IFERROR(INDEX(VpD!$C$3:$I$27,MATCH(E864,VpD!$B$3:$B$27,0),MATCH(R864,VpD!$C$2:$I$2,0)),0)</f>
        <v>65</v>
      </c>
      <c r="T864" s="19">
        <f t="shared" ca="1" si="178"/>
        <v>8.2550000000000008</v>
      </c>
      <c r="U864" s="14" t="str">
        <f t="shared" ca="1" si="179"/>
        <v xml:space="preserve">712623.61 </v>
      </c>
      <c r="V864" s="14" t="str">
        <f t="shared" ca="1" si="180"/>
        <v>6168821.05</v>
      </c>
      <c r="W864" s="14" t="str">
        <f t="shared" ca="1" si="181"/>
        <v>POINT(712623.61 6168821.05)</v>
      </c>
      <c r="X864" s="14" t="str">
        <f>IFERROR(INDEX(BygningOmraade!B:B,MATCH(A864,BygningOmraade!A:A,0)),"")</f>
        <v/>
      </c>
    </row>
    <row r="865" spans="1:24" s="14" customFormat="1" x14ac:dyDescent="0.25">
      <c r="A865" s="14">
        <f t="shared" si="169"/>
        <v>865</v>
      </c>
      <c r="B865" s="14" t="str">
        <f t="shared" ca="1" si="170"/>
        <v>2e545122-7515-4d54-b4a0-f8257bb6b7c9</v>
      </c>
      <c r="C865" s="14" t="str">
        <f t="shared" ca="1" si="171"/>
        <v>0a3f507e-196d-32b8-e044-0003ba298018</v>
      </c>
      <c r="D865" s="14">
        <f t="shared" ca="1" si="172"/>
        <v>995569</v>
      </c>
      <c r="E865" s="1">
        <f t="shared" ca="1" si="173"/>
        <v>130</v>
      </c>
      <c r="F865" s="1">
        <f t="shared" ca="1" si="174"/>
        <v>128</v>
      </c>
      <c r="G865" s="1">
        <f t="shared" ca="1" si="175"/>
        <v>1978</v>
      </c>
      <c r="H865" s="1" t="str">
        <f ca="1">IFERROR(INDEX(Varmeinstallation!B:B,MATCH(INDIRECT($A$1&amp;"L"&amp;A865)*1,Varmeinstallation!A:A,0)),"Ingen varmeinstallationer")</f>
        <v>Fjernvarme/blokvarme (radiatorsystemer eller varmluftanlæg)</v>
      </c>
      <c r="I865" s="1" t="str">
        <f ca="1">IFERROR(INDEX(Opvarmningsmiddel!B:B,MATCH(INDIRECT($A$1&amp;"M"&amp;A865)*1,Opvarmningsmiddel!A:A,0)),"")</f>
        <v/>
      </c>
      <c r="J865" s="1">
        <f t="shared" ca="1" si="176"/>
        <v>2</v>
      </c>
      <c r="K865" s="1" t="str">
        <f ca="1">IFERROR(INDEX(Relationstabel!$C$3:$K$10,MATCH(VALUE(INDIRECT($A$1&amp;"L"&amp;A865)),Relationstabel!$A$3:$A$10,0),MATCH(IFERROR(VALUE(INDIRECT($A$1&amp;"M"&amp;A865)),0),Relationstabel!$C$1:$K$1,0)),"Ingen varmeinstallationer")</f>
        <v>Fjernvarme/ Blokvarme</v>
      </c>
      <c r="L865" s="1" t="str">
        <f ca="1">INDEX(Anvendelseskode!B:B,MATCH($E865,Anvendelseskode!$A:$A,0))</f>
        <v>Række-, kæde-, dobbelthus (lodret adskillelse mellem enhederne)</v>
      </c>
      <c r="M865" s="1" t="str">
        <f ca="1">INDEX(Anvendelseskode!C:C,MATCH($E865,Anvendelseskode!$A:$A,0))</f>
        <v>Række-, kæde og dobbelthuse</v>
      </c>
      <c r="N865" s="1" t="str">
        <f ca="1">INDEX(Anvendelseskode!D:D,MATCH($E865,Anvendelseskode!$A:$A,0))</f>
        <v>Private husholdninger</v>
      </c>
      <c r="O865" s="1" t="str">
        <f ca="1">IFERROR(INDEX(SBi!$2:$2,MATCH(G865,SBi!$1:$1,1)),SBi!$K$2)</f>
        <v>1973-1978</v>
      </c>
      <c r="P865" s="1">
        <f ca="1">IFERROR(INDEX(SBi!$C$3:$K$28,MATCH(E865,SBi!$B$3:$B$28,0),MATCH(O865,SBi!$C$2:$K$2,0)),0)</f>
        <v>112.6</v>
      </c>
      <c r="Q865" s="19">
        <f t="shared" ca="1" si="177"/>
        <v>14.412799999999999</v>
      </c>
      <c r="R865" s="19" t="str">
        <f ca="1">IFERROR(INDEX(VpD!$2:$2,MATCH(G865,VpD!$1:$1,1)),VpD!$I$2)</f>
        <v>1973-1978</v>
      </c>
      <c r="S865" s="1">
        <f ca="1">IFERROR(INDEX(VpD!$C$3:$I$27,MATCH(E865,VpD!$B$3:$B$27,0),MATCH(R865,VpD!$C$2:$I$2,0)),0)</f>
        <v>98</v>
      </c>
      <c r="T865" s="19">
        <f t="shared" ca="1" si="178"/>
        <v>12.544</v>
      </c>
      <c r="U865" s="14" t="str">
        <f t="shared" ca="1" si="179"/>
        <v xml:space="preserve">711865.92 </v>
      </c>
      <c r="V865" s="14" t="str">
        <f t="shared" ca="1" si="180"/>
        <v>6172514</v>
      </c>
      <c r="W865" s="14" t="str">
        <f t="shared" ca="1" si="181"/>
        <v>POINT(711865.92 6172514)</v>
      </c>
      <c r="X865" s="14" t="str">
        <f>IFERROR(INDEX(BygningOmraade!B:B,MATCH(A865,BygningOmraade!A:A,0)),"")</f>
        <v/>
      </c>
    </row>
    <row r="866" spans="1:24" s="14" customFormat="1" x14ac:dyDescent="0.25">
      <c r="A866" s="14">
        <f t="shared" si="169"/>
        <v>866</v>
      </c>
      <c r="B866" s="14" t="str">
        <f t="shared" ca="1" si="170"/>
        <v>2e72bc80-3524-4d79-8984-49ee270b8b5a</v>
      </c>
      <c r="C866" s="14" t="str">
        <f t="shared" ca="1" si="171"/>
        <v>0a3f507e-1e93-32b8-e044-0003ba298018</v>
      </c>
      <c r="D866" s="14">
        <f t="shared" ca="1" si="172"/>
        <v>994384</v>
      </c>
      <c r="E866" s="1">
        <f t="shared" ca="1" si="173"/>
        <v>120</v>
      </c>
      <c r="F866" s="1">
        <f t="shared" ca="1" si="174"/>
        <v>171</v>
      </c>
      <c r="G866" s="1">
        <f t="shared" ca="1" si="175"/>
        <v>1988</v>
      </c>
      <c r="H866" s="1" t="str">
        <f ca="1">IFERROR(INDEX(Varmeinstallation!B:B,MATCH(INDIRECT($A$1&amp;"L"&amp;A866)*1,Varmeinstallation!A:A,0)),"Ingen varmeinstallationer")</f>
        <v>Centralvarme fra eget anlæg, et-kammer fyr</v>
      </c>
      <c r="I866" s="1" t="str">
        <f ca="1">IFERROR(INDEX(Opvarmningsmiddel!B:B,MATCH(INDIRECT($A$1&amp;"M"&amp;A866)*1,Opvarmningsmiddel!A:A,0)),"")</f>
        <v>Naturgas</v>
      </c>
      <c r="J866" s="1">
        <f t="shared" ca="1" si="176"/>
        <v>2</v>
      </c>
      <c r="K866" s="1" t="str">
        <f ca="1">IFERROR(INDEX(Relationstabel!$C$3:$K$10,MATCH(VALUE(INDIRECT($A$1&amp;"L"&amp;A866)),Relationstabel!$A$3:$A$10,0),MATCH(IFERROR(VALUE(INDIRECT($A$1&amp;"M"&amp;A866)),0),Relationstabel!$C$1:$K$1,0)),"Ingen varmeinstallationer")</f>
        <v>Naturgas</v>
      </c>
      <c r="L866" s="1" t="str">
        <f ca="1">INDEX(Anvendelseskode!B:B,MATCH($E866,Anvendelseskode!$A:$A,0))</f>
        <v>Fritliggende enfamilieshus (parcelhus)</v>
      </c>
      <c r="M866" s="1" t="str">
        <f ca="1">INDEX(Anvendelseskode!C:C,MATCH($E866,Anvendelseskode!$A:$A,0))</f>
        <v>Parcelhuse</v>
      </c>
      <c r="N866" s="1" t="str">
        <f ca="1">INDEX(Anvendelseskode!D:D,MATCH($E866,Anvendelseskode!$A:$A,0))</f>
        <v>Private husholdninger</v>
      </c>
      <c r="O866" s="1" t="str">
        <f ca="1">IFERROR(INDEX(SBi!$2:$2,MATCH(G866,SBi!$1:$1,1)),SBi!$K$2)</f>
        <v>1979-1998</v>
      </c>
      <c r="P866" s="1">
        <f ca="1">IFERROR(INDEX(SBi!$C$3:$K$28,MATCH(E866,SBi!$B$3:$B$28,0),MATCH(O866,SBi!$C$2:$K$2,0)),0)</f>
        <v>105.4</v>
      </c>
      <c r="Q866" s="19">
        <f t="shared" ca="1" si="177"/>
        <v>18.023400000000002</v>
      </c>
      <c r="R866" s="19" t="str">
        <f ca="1">IFERROR(INDEX(VpD!$2:$2,MATCH(G866,VpD!$1:$1,1)),VpD!$I$2)</f>
        <v>1979-1998</v>
      </c>
      <c r="S866" s="1">
        <f ca="1">IFERROR(INDEX(VpD!$C$3:$I$27,MATCH(E866,VpD!$B$3:$B$27,0),MATCH(R866,VpD!$C$2:$I$2,0)),0)</f>
        <v>90</v>
      </c>
      <c r="T866" s="19">
        <f t="shared" ca="1" si="178"/>
        <v>15.39</v>
      </c>
      <c r="U866" s="14" t="str">
        <f t="shared" ca="1" si="179"/>
        <v xml:space="preserve">711562.8 </v>
      </c>
      <c r="V866" s="14" t="str">
        <f t="shared" ca="1" si="180"/>
        <v>6172070.55</v>
      </c>
      <c r="W866" s="14" t="str">
        <f t="shared" ca="1" si="181"/>
        <v>POINT(711562.8 6172070.55)</v>
      </c>
      <c r="X866" s="14" t="str">
        <f>IFERROR(INDEX(BygningOmraade!B:B,MATCH(A866,BygningOmraade!A:A,0)),"")</f>
        <v/>
      </c>
    </row>
    <row r="867" spans="1:24" s="14" customFormat="1" x14ac:dyDescent="0.25">
      <c r="A867" s="14">
        <f t="shared" si="169"/>
        <v>867</v>
      </c>
      <c r="B867" s="14" t="str">
        <f t="shared" ca="1" si="170"/>
        <v>2e767b05-81cc-45e7-a2cb-204d559b3e0f</v>
      </c>
      <c r="C867" s="14" t="str">
        <f t="shared" ca="1" si="171"/>
        <v>0a3f507e-1ddd-32b8-e044-0003ba298018</v>
      </c>
      <c r="D867" s="14">
        <f t="shared" ca="1" si="172"/>
        <v>2540548</v>
      </c>
      <c r="E867" s="1">
        <f t="shared" ca="1" si="173"/>
        <v>120</v>
      </c>
      <c r="F867" s="1">
        <f t="shared" ca="1" si="174"/>
        <v>130</v>
      </c>
      <c r="G867" s="1">
        <f t="shared" ca="1" si="175"/>
        <v>2001</v>
      </c>
      <c r="H867" s="1" t="str">
        <f ca="1">IFERROR(INDEX(Varmeinstallation!B:B,MATCH(INDIRECT($A$1&amp;"L"&amp;A867)*1,Varmeinstallation!A:A,0)),"Ingen varmeinstallationer")</f>
        <v>Fjernvarme/blokvarme (radiatorsystemer eller varmluftanlæg)</v>
      </c>
      <c r="I867" s="1" t="str">
        <f ca="1">IFERROR(INDEX(Opvarmningsmiddel!B:B,MATCH(INDIRECT($A$1&amp;"M"&amp;A867)*1,Opvarmningsmiddel!A:A,0)),"")</f>
        <v/>
      </c>
      <c r="J867" s="1">
        <f t="shared" ca="1" si="176"/>
        <v>0</v>
      </c>
      <c r="K867" s="1" t="str">
        <f ca="1">IFERROR(INDEX(Relationstabel!$C$3:$K$10,MATCH(VALUE(INDIRECT($A$1&amp;"L"&amp;A867)),Relationstabel!$A$3:$A$10,0),MATCH(IFERROR(VALUE(INDIRECT($A$1&amp;"M"&amp;A867)),0),Relationstabel!$C$1:$K$1,0)),"Ingen varmeinstallationer")</f>
        <v>Fjernvarme/ Blokvarme</v>
      </c>
      <c r="L867" s="1" t="str">
        <f ca="1">INDEX(Anvendelseskode!B:B,MATCH($E867,Anvendelseskode!$A:$A,0))</f>
        <v>Fritliggende enfamilieshus (parcelhus)</v>
      </c>
      <c r="M867" s="1" t="str">
        <f ca="1">INDEX(Anvendelseskode!C:C,MATCH($E867,Anvendelseskode!$A:$A,0))</f>
        <v>Parcelhuse</v>
      </c>
      <c r="N867" s="1" t="str">
        <f ca="1">INDEX(Anvendelseskode!D:D,MATCH($E867,Anvendelseskode!$A:$A,0))</f>
        <v>Private husholdninger</v>
      </c>
      <c r="O867" s="1" t="str">
        <f ca="1">IFERROR(INDEX(SBi!$2:$2,MATCH(G867,SBi!$1:$1,1)),SBi!$K$2)</f>
        <v>1999-2006</v>
      </c>
      <c r="P867" s="1">
        <f ca="1">IFERROR(INDEX(SBi!$C$3:$K$28,MATCH(E867,SBi!$B$3:$B$28,0),MATCH(O867,SBi!$C$2:$K$2,0)),0)</f>
        <v>83.9</v>
      </c>
      <c r="Q867" s="19">
        <f t="shared" ca="1" si="177"/>
        <v>10.907</v>
      </c>
      <c r="R867" s="19" t="str">
        <f ca="1">IFERROR(INDEX(VpD!$2:$2,MATCH(G867,VpD!$1:$1,1)),VpD!$I$2)</f>
        <v>&gt;1998</v>
      </c>
      <c r="S867" s="1">
        <f ca="1">IFERROR(INDEX(VpD!$C$3:$I$27,MATCH(E867,VpD!$B$3:$B$27,0),MATCH(R867,VpD!$C$2:$I$2,0)),0)</f>
        <v>72</v>
      </c>
      <c r="T867" s="19">
        <f t="shared" ca="1" si="178"/>
        <v>9.36</v>
      </c>
      <c r="U867" s="14" t="str">
        <f t="shared" ca="1" si="179"/>
        <v xml:space="preserve">712078.68 </v>
      </c>
      <c r="V867" s="14" t="str">
        <f t="shared" ca="1" si="180"/>
        <v>6171943.21</v>
      </c>
      <c r="W867" s="14" t="str">
        <f t="shared" ca="1" si="181"/>
        <v>POINT(712078.68 6171943.21)</v>
      </c>
      <c r="X867" s="14" t="str">
        <f>IFERROR(INDEX(BygningOmraade!B:B,MATCH(A867,BygningOmraade!A:A,0)),"")</f>
        <v/>
      </c>
    </row>
    <row r="868" spans="1:24" s="14" customFormat="1" x14ac:dyDescent="0.25">
      <c r="A868" s="14">
        <f t="shared" si="169"/>
        <v>868</v>
      </c>
      <c r="B868" s="14" t="str">
        <f t="shared" ca="1" si="170"/>
        <v>2e7e220b-1fd4-4f0f-9999-d4d47396e5a0</v>
      </c>
      <c r="C868" s="14" t="str">
        <f t="shared" ca="1" si="171"/>
        <v>0a3f507e-1bf6-32b8-e044-0003ba298018</v>
      </c>
      <c r="D868" s="14">
        <f t="shared" ca="1" si="172"/>
        <v>996900</v>
      </c>
      <c r="E868" s="1">
        <f t="shared" ca="1" si="173"/>
        <v>130</v>
      </c>
      <c r="F868" s="1">
        <f t="shared" ca="1" si="174"/>
        <v>136</v>
      </c>
      <c r="G868" s="1">
        <f t="shared" ca="1" si="175"/>
        <v>1978</v>
      </c>
      <c r="H868" s="1" t="str">
        <f ca="1">IFERROR(INDEX(Varmeinstallation!B:B,MATCH(INDIRECT($A$1&amp;"L"&amp;A868)*1,Varmeinstallation!A:A,0)),"Ingen varmeinstallationer")</f>
        <v>Fjernvarme/blokvarme (radiatorsystemer eller varmluftanlæg)</v>
      </c>
      <c r="I868" s="1" t="str">
        <f ca="1">IFERROR(INDEX(Opvarmningsmiddel!B:B,MATCH(INDIRECT($A$1&amp;"M"&amp;A868)*1,Opvarmningsmiddel!A:A,0)),"")</f>
        <v/>
      </c>
      <c r="J868" s="1">
        <f t="shared" ca="1" si="176"/>
        <v>0</v>
      </c>
      <c r="K868" s="1" t="str">
        <f ca="1">IFERROR(INDEX(Relationstabel!$C$3:$K$10,MATCH(VALUE(INDIRECT($A$1&amp;"L"&amp;A868)),Relationstabel!$A$3:$A$10,0),MATCH(IFERROR(VALUE(INDIRECT($A$1&amp;"M"&amp;A868)),0),Relationstabel!$C$1:$K$1,0)),"Ingen varmeinstallationer")</f>
        <v>Fjernvarme/ Blokvarme</v>
      </c>
      <c r="L868" s="1" t="str">
        <f ca="1">INDEX(Anvendelseskode!B:B,MATCH($E868,Anvendelseskode!$A:$A,0))</f>
        <v>Række-, kæde-, dobbelthus (lodret adskillelse mellem enhederne)</v>
      </c>
      <c r="M868" s="1" t="str">
        <f ca="1">INDEX(Anvendelseskode!C:C,MATCH($E868,Anvendelseskode!$A:$A,0))</f>
        <v>Række-, kæde og dobbelthuse</v>
      </c>
      <c r="N868" s="1" t="str">
        <f ca="1">INDEX(Anvendelseskode!D:D,MATCH($E868,Anvendelseskode!$A:$A,0))</f>
        <v>Private husholdninger</v>
      </c>
      <c r="O868" s="1" t="str">
        <f ca="1">IFERROR(INDEX(SBi!$2:$2,MATCH(G868,SBi!$1:$1,1)),SBi!$K$2)</f>
        <v>1973-1978</v>
      </c>
      <c r="P868" s="1">
        <f ca="1">IFERROR(INDEX(SBi!$C$3:$K$28,MATCH(E868,SBi!$B$3:$B$28,0),MATCH(O868,SBi!$C$2:$K$2,0)),0)</f>
        <v>112.6</v>
      </c>
      <c r="Q868" s="19">
        <f t="shared" ca="1" si="177"/>
        <v>15.313599999999999</v>
      </c>
      <c r="R868" s="19" t="str">
        <f ca="1">IFERROR(INDEX(VpD!$2:$2,MATCH(G868,VpD!$1:$1,1)),VpD!$I$2)</f>
        <v>1973-1978</v>
      </c>
      <c r="S868" s="1">
        <f ca="1">IFERROR(INDEX(VpD!$C$3:$I$27,MATCH(E868,VpD!$B$3:$B$27,0),MATCH(R868,VpD!$C$2:$I$2,0)),0)</f>
        <v>98</v>
      </c>
      <c r="T868" s="19">
        <f t="shared" ca="1" si="178"/>
        <v>13.327999999999999</v>
      </c>
      <c r="U868" s="14" t="str">
        <f t="shared" ca="1" si="179"/>
        <v xml:space="preserve">713660.32 </v>
      </c>
      <c r="V868" s="14" t="str">
        <f t="shared" ca="1" si="180"/>
        <v>6169158.95</v>
      </c>
      <c r="W868" s="14" t="str">
        <f t="shared" ca="1" si="181"/>
        <v>POINT(713660.32 6169158.95)</v>
      </c>
      <c r="X868" s="14" t="str">
        <f>IFERROR(INDEX(BygningOmraade!B:B,MATCH(A868,BygningOmraade!A:A,0)),"")</f>
        <v/>
      </c>
    </row>
    <row r="869" spans="1:24" s="14" customFormat="1" x14ac:dyDescent="0.25">
      <c r="A869" s="14">
        <f t="shared" si="169"/>
        <v>869</v>
      </c>
      <c r="B869" s="14" t="str">
        <f t="shared" ca="1" si="170"/>
        <v>2e84010e-cd39-4ecb-b891-495f6746c1ff</v>
      </c>
      <c r="C869" s="14" t="str">
        <f t="shared" ca="1" si="171"/>
        <v>0a3f507e-1d86-32b8-e044-0003ba298018</v>
      </c>
      <c r="D869" s="14">
        <f t="shared" ca="1" si="172"/>
        <v>995688</v>
      </c>
      <c r="E869" s="1">
        <f t="shared" ca="1" si="173"/>
        <v>120</v>
      </c>
      <c r="F869" s="1">
        <f t="shared" ca="1" si="174"/>
        <v>101</v>
      </c>
      <c r="G869" s="1">
        <f t="shared" ca="1" si="175"/>
        <v>1961</v>
      </c>
      <c r="H869" s="1" t="str">
        <f ca="1">IFERROR(INDEX(Varmeinstallation!B:B,MATCH(INDIRECT($A$1&amp;"L"&amp;A869)*1,Varmeinstallation!A:A,0)),"Ingen varmeinstallationer")</f>
        <v>Centralvarme fra eget anlæg, et-kammer fyr</v>
      </c>
      <c r="I869" s="1" t="str">
        <f ca="1">IFERROR(INDEX(Opvarmningsmiddel!B:B,MATCH(INDIRECT($A$1&amp;"M"&amp;A869)*1,Opvarmningsmiddel!A:A,0)),"")</f>
        <v>Naturgas</v>
      </c>
      <c r="J869" s="1">
        <f t="shared" ca="1" si="176"/>
        <v>0</v>
      </c>
      <c r="K869" s="1" t="str">
        <f ca="1">IFERROR(INDEX(Relationstabel!$C$3:$K$10,MATCH(VALUE(INDIRECT($A$1&amp;"L"&amp;A869)),Relationstabel!$A$3:$A$10,0),MATCH(IFERROR(VALUE(INDIRECT($A$1&amp;"M"&amp;A869)),0),Relationstabel!$C$1:$K$1,0)),"Ingen varmeinstallationer")</f>
        <v>Naturgas</v>
      </c>
      <c r="L869" s="1" t="str">
        <f ca="1">INDEX(Anvendelseskode!B:B,MATCH($E869,Anvendelseskode!$A:$A,0))</f>
        <v>Fritliggende enfamilieshus (parcelhus)</v>
      </c>
      <c r="M869" s="1" t="str">
        <f ca="1">INDEX(Anvendelseskode!C:C,MATCH($E869,Anvendelseskode!$A:$A,0))</f>
        <v>Parcelhuse</v>
      </c>
      <c r="N869" s="1" t="str">
        <f ca="1">INDEX(Anvendelseskode!D:D,MATCH($E869,Anvendelseskode!$A:$A,0))</f>
        <v>Private husholdninger</v>
      </c>
      <c r="O869" s="1" t="str">
        <f ca="1">IFERROR(INDEX(SBi!$2:$2,MATCH(G869,SBi!$1:$1,1)),SBi!$K$2)</f>
        <v>1961-1972</v>
      </c>
      <c r="P869" s="1">
        <f ca="1">IFERROR(INDEX(SBi!$C$3:$K$28,MATCH(E869,SBi!$B$3:$B$28,0),MATCH(O869,SBi!$C$2:$K$2,0)),0)</f>
        <v>134.30000000000001</v>
      </c>
      <c r="Q869" s="19">
        <f t="shared" ca="1" si="177"/>
        <v>13.564300000000001</v>
      </c>
      <c r="R869" s="19" t="str">
        <f ca="1">IFERROR(INDEX(VpD!$2:$2,MATCH(G869,VpD!$1:$1,1)),VpD!$I$2)</f>
        <v>1961-1972</v>
      </c>
      <c r="S869" s="1">
        <f ca="1">IFERROR(INDEX(VpD!$C$3:$I$27,MATCH(E869,VpD!$B$3:$B$27,0),MATCH(R869,VpD!$C$2:$I$2,0)),0)</f>
        <v>143</v>
      </c>
      <c r="T869" s="19">
        <f t="shared" ca="1" si="178"/>
        <v>14.443</v>
      </c>
      <c r="U869" s="14" t="str">
        <f t="shared" ca="1" si="179"/>
        <v xml:space="preserve">712280.85 </v>
      </c>
      <c r="V869" s="14" t="str">
        <f t="shared" ca="1" si="180"/>
        <v>6169309.13</v>
      </c>
      <c r="W869" s="14" t="str">
        <f t="shared" ca="1" si="181"/>
        <v>POINT(712280.85 6169309.13)</v>
      </c>
      <c r="X869" s="14" t="str">
        <f>IFERROR(INDEX(BygningOmraade!B:B,MATCH(A869,BygningOmraade!A:A,0)),"")</f>
        <v/>
      </c>
    </row>
    <row r="870" spans="1:24" s="14" customFormat="1" x14ac:dyDescent="0.25">
      <c r="A870" s="14">
        <f t="shared" si="169"/>
        <v>870</v>
      </c>
      <c r="B870" s="14" t="str">
        <f t="shared" ca="1" si="170"/>
        <v>2e8f2c88-4693-4830-b766-fa211704358e</v>
      </c>
      <c r="C870" s="14" t="str">
        <f t="shared" ca="1" si="171"/>
        <v>0a3f507e-1f2c-32b8-e044-0003ba298018</v>
      </c>
      <c r="D870" s="14">
        <f t="shared" ca="1" si="172"/>
        <v>993881</v>
      </c>
      <c r="E870" s="1">
        <f t="shared" ca="1" si="173"/>
        <v>120</v>
      </c>
      <c r="F870" s="1">
        <f t="shared" ca="1" si="174"/>
        <v>155</v>
      </c>
      <c r="G870" s="1">
        <f t="shared" ca="1" si="175"/>
        <v>1971</v>
      </c>
      <c r="H870" s="1" t="str">
        <f ca="1">IFERROR(INDEX(Varmeinstallation!B:B,MATCH(INDIRECT($A$1&amp;"L"&amp;A870)*1,Varmeinstallation!A:A,0)),"Ingen varmeinstallationer")</f>
        <v>Fjernvarme/blokvarme (radiatorsystemer eller varmluftanlæg)</v>
      </c>
      <c r="I870" s="1" t="str">
        <f ca="1">IFERROR(INDEX(Opvarmningsmiddel!B:B,MATCH(INDIRECT($A$1&amp;"M"&amp;A870)*1,Opvarmningsmiddel!A:A,0)),"")</f>
        <v/>
      </c>
      <c r="J870" s="1">
        <f t="shared" ca="1" si="176"/>
        <v>0</v>
      </c>
      <c r="K870" s="1" t="str">
        <f ca="1">IFERROR(INDEX(Relationstabel!$C$3:$K$10,MATCH(VALUE(INDIRECT($A$1&amp;"L"&amp;A870)),Relationstabel!$A$3:$A$10,0),MATCH(IFERROR(VALUE(INDIRECT($A$1&amp;"M"&amp;A870)),0),Relationstabel!$C$1:$K$1,0)),"Ingen varmeinstallationer")</f>
        <v>Fjernvarme/ Blokvarme</v>
      </c>
      <c r="L870" s="1" t="str">
        <f ca="1">INDEX(Anvendelseskode!B:B,MATCH($E870,Anvendelseskode!$A:$A,0))</f>
        <v>Fritliggende enfamilieshus (parcelhus)</v>
      </c>
      <c r="M870" s="1" t="str">
        <f ca="1">INDEX(Anvendelseskode!C:C,MATCH($E870,Anvendelseskode!$A:$A,0))</f>
        <v>Parcelhuse</v>
      </c>
      <c r="N870" s="1" t="str">
        <f ca="1">INDEX(Anvendelseskode!D:D,MATCH($E870,Anvendelseskode!$A:$A,0))</f>
        <v>Private husholdninger</v>
      </c>
      <c r="O870" s="1" t="str">
        <f ca="1">IFERROR(INDEX(SBi!$2:$2,MATCH(G870,SBi!$1:$1,1)),SBi!$K$2)</f>
        <v>1961-1972</v>
      </c>
      <c r="P870" s="1">
        <f ca="1">IFERROR(INDEX(SBi!$C$3:$K$28,MATCH(E870,SBi!$B$3:$B$28,0),MATCH(O870,SBi!$C$2:$K$2,0)),0)</f>
        <v>134.30000000000001</v>
      </c>
      <c r="Q870" s="19">
        <f t="shared" ca="1" si="177"/>
        <v>20.816500000000001</v>
      </c>
      <c r="R870" s="19" t="str">
        <f ca="1">IFERROR(INDEX(VpD!$2:$2,MATCH(G870,VpD!$1:$1,1)),VpD!$I$2)</f>
        <v>1961-1972</v>
      </c>
      <c r="S870" s="1">
        <f ca="1">IFERROR(INDEX(VpD!$C$3:$I$27,MATCH(E870,VpD!$B$3:$B$27,0),MATCH(R870,VpD!$C$2:$I$2,0)),0)</f>
        <v>143</v>
      </c>
      <c r="T870" s="19">
        <f t="shared" ca="1" si="178"/>
        <v>22.164999999999999</v>
      </c>
      <c r="U870" s="14" t="str">
        <f t="shared" ca="1" si="179"/>
        <v xml:space="preserve">711235.11 </v>
      </c>
      <c r="V870" s="14" t="str">
        <f t="shared" ca="1" si="180"/>
        <v>6171558.39</v>
      </c>
      <c r="W870" s="14" t="str">
        <f t="shared" ca="1" si="181"/>
        <v>POINT(711235.11 6171558.39)</v>
      </c>
      <c r="X870" s="14" t="str">
        <f>IFERROR(INDEX(BygningOmraade!B:B,MATCH(A870,BygningOmraade!A:A,0)),"")</f>
        <v/>
      </c>
    </row>
    <row r="871" spans="1:24" s="14" customFormat="1" x14ac:dyDescent="0.25">
      <c r="A871" s="14">
        <f t="shared" si="169"/>
        <v>871</v>
      </c>
      <c r="B871" s="14" t="str">
        <f t="shared" ca="1" si="170"/>
        <v>2e910074-5068-48aa-ab53-bb2b7fdcab6e</v>
      </c>
      <c r="C871" s="14" t="str">
        <f t="shared" ca="1" si="171"/>
        <v>0a3f507e-1b59-32b8-e044-0003ba298018</v>
      </c>
      <c r="D871" s="14">
        <f t="shared" ca="1" si="172"/>
        <v>996799</v>
      </c>
      <c r="E871" s="1">
        <f t="shared" ca="1" si="173"/>
        <v>130</v>
      </c>
      <c r="F871" s="1">
        <f t="shared" ca="1" si="174"/>
        <v>109</v>
      </c>
      <c r="G871" s="1">
        <f t="shared" ca="1" si="175"/>
        <v>1978</v>
      </c>
      <c r="H871" s="1" t="str">
        <f ca="1">IFERROR(INDEX(Varmeinstallation!B:B,MATCH(INDIRECT($A$1&amp;"L"&amp;A871)*1,Varmeinstallation!A:A,0)),"Ingen varmeinstallationer")</f>
        <v>Fjernvarme/blokvarme (radiatorsystemer eller varmluftanlæg)</v>
      </c>
      <c r="I871" s="1" t="str">
        <f ca="1">IFERROR(INDEX(Opvarmningsmiddel!B:B,MATCH(INDIRECT($A$1&amp;"M"&amp;A871)*1,Opvarmningsmiddel!A:A,0)),"")</f>
        <v/>
      </c>
      <c r="J871" s="1">
        <f t="shared" ca="1" si="176"/>
        <v>0</v>
      </c>
      <c r="K871" s="1" t="str">
        <f ca="1">IFERROR(INDEX(Relationstabel!$C$3:$K$10,MATCH(VALUE(INDIRECT($A$1&amp;"L"&amp;A871)),Relationstabel!$A$3:$A$10,0),MATCH(IFERROR(VALUE(INDIRECT($A$1&amp;"M"&amp;A871)),0),Relationstabel!$C$1:$K$1,0)),"Ingen varmeinstallationer")</f>
        <v>Fjernvarme/ Blokvarme</v>
      </c>
      <c r="L871" s="1" t="str">
        <f ca="1">INDEX(Anvendelseskode!B:B,MATCH($E871,Anvendelseskode!$A:$A,0))</f>
        <v>Række-, kæde-, dobbelthus (lodret adskillelse mellem enhederne)</v>
      </c>
      <c r="M871" s="1" t="str">
        <f ca="1">INDEX(Anvendelseskode!C:C,MATCH($E871,Anvendelseskode!$A:$A,0))</f>
        <v>Række-, kæde og dobbelthuse</v>
      </c>
      <c r="N871" s="1" t="str">
        <f ca="1">INDEX(Anvendelseskode!D:D,MATCH($E871,Anvendelseskode!$A:$A,0))</f>
        <v>Private husholdninger</v>
      </c>
      <c r="O871" s="1" t="str">
        <f ca="1">IFERROR(INDEX(SBi!$2:$2,MATCH(G871,SBi!$1:$1,1)),SBi!$K$2)</f>
        <v>1973-1978</v>
      </c>
      <c r="P871" s="1">
        <f ca="1">IFERROR(INDEX(SBi!$C$3:$K$28,MATCH(E871,SBi!$B$3:$B$28,0),MATCH(O871,SBi!$C$2:$K$2,0)),0)</f>
        <v>112.6</v>
      </c>
      <c r="Q871" s="19">
        <f t="shared" ca="1" si="177"/>
        <v>12.273399999999999</v>
      </c>
      <c r="R871" s="19" t="str">
        <f ca="1">IFERROR(INDEX(VpD!$2:$2,MATCH(G871,VpD!$1:$1,1)),VpD!$I$2)</f>
        <v>1973-1978</v>
      </c>
      <c r="S871" s="1">
        <f ca="1">IFERROR(INDEX(VpD!$C$3:$I$27,MATCH(E871,VpD!$B$3:$B$27,0),MATCH(R871,VpD!$C$2:$I$2,0)),0)</f>
        <v>98</v>
      </c>
      <c r="T871" s="19">
        <f t="shared" ca="1" si="178"/>
        <v>10.682</v>
      </c>
      <c r="U871" s="14" t="str">
        <f t="shared" ca="1" si="179"/>
        <v xml:space="preserve">713471.54 </v>
      </c>
      <c r="V871" s="14" t="str">
        <f t="shared" ca="1" si="180"/>
        <v>6169756.85</v>
      </c>
      <c r="W871" s="14" t="str">
        <f t="shared" ca="1" si="181"/>
        <v>POINT(713471.54 6169756.85)</v>
      </c>
      <c r="X871" s="14" t="str">
        <f>IFERROR(INDEX(BygningOmraade!B:B,MATCH(A871,BygningOmraade!A:A,0)),"")</f>
        <v/>
      </c>
    </row>
    <row r="872" spans="1:24" s="14" customFormat="1" x14ac:dyDescent="0.25">
      <c r="A872" s="14">
        <f t="shared" si="169"/>
        <v>872</v>
      </c>
      <c r="B872" s="14" t="str">
        <f t="shared" ca="1" si="170"/>
        <v>2e9321e7-1314-48ad-b572-eeb43565d75a</v>
      </c>
      <c r="C872" s="14" t="str">
        <f t="shared" ca="1" si="171"/>
        <v>0a3f507e-15ad-32b8-e044-0003ba298018</v>
      </c>
      <c r="D872" s="14">
        <f t="shared" ca="1" si="172"/>
        <v>995943</v>
      </c>
      <c r="E872" s="1">
        <f t="shared" ca="1" si="173"/>
        <v>120</v>
      </c>
      <c r="F872" s="1">
        <f t="shared" ca="1" si="174"/>
        <v>148</v>
      </c>
      <c r="G872" s="1">
        <f t="shared" ca="1" si="175"/>
        <v>1988</v>
      </c>
      <c r="H872" s="1" t="str">
        <f ca="1">IFERROR(INDEX(Varmeinstallation!B:B,MATCH(INDIRECT($A$1&amp;"L"&amp;A872)*1,Varmeinstallation!A:A,0)),"Ingen varmeinstallationer")</f>
        <v>Centralvarme fra eget anlæg, et-kammer fyr</v>
      </c>
      <c r="I872" s="1" t="str">
        <f ca="1">IFERROR(INDEX(Opvarmningsmiddel!B:B,MATCH(INDIRECT($A$1&amp;"M"&amp;A872)*1,Opvarmningsmiddel!A:A,0)),"")</f>
        <v>Naturgas</v>
      </c>
      <c r="J872" s="1">
        <f t="shared" ca="1" si="176"/>
        <v>0</v>
      </c>
      <c r="K872" s="1" t="str">
        <f ca="1">IFERROR(INDEX(Relationstabel!$C$3:$K$10,MATCH(VALUE(INDIRECT($A$1&amp;"L"&amp;A872)),Relationstabel!$A$3:$A$10,0),MATCH(IFERROR(VALUE(INDIRECT($A$1&amp;"M"&amp;A872)),0),Relationstabel!$C$1:$K$1,0)),"Ingen varmeinstallationer")</f>
        <v>Naturgas</v>
      </c>
      <c r="L872" s="1" t="str">
        <f ca="1">INDEX(Anvendelseskode!B:B,MATCH($E872,Anvendelseskode!$A:$A,0))</f>
        <v>Fritliggende enfamilieshus (parcelhus)</v>
      </c>
      <c r="M872" s="1" t="str">
        <f ca="1">INDEX(Anvendelseskode!C:C,MATCH($E872,Anvendelseskode!$A:$A,0))</f>
        <v>Parcelhuse</v>
      </c>
      <c r="N872" s="1" t="str">
        <f ca="1">INDEX(Anvendelseskode!D:D,MATCH($E872,Anvendelseskode!$A:$A,0))</f>
        <v>Private husholdninger</v>
      </c>
      <c r="O872" s="1" t="str">
        <f ca="1">IFERROR(INDEX(SBi!$2:$2,MATCH(G872,SBi!$1:$1,1)),SBi!$K$2)</f>
        <v>1979-1998</v>
      </c>
      <c r="P872" s="1">
        <f ca="1">IFERROR(INDEX(SBi!$C$3:$K$28,MATCH(E872,SBi!$B$3:$B$28,0),MATCH(O872,SBi!$C$2:$K$2,0)),0)</f>
        <v>105.4</v>
      </c>
      <c r="Q872" s="19">
        <f t="shared" ca="1" si="177"/>
        <v>15.599200000000002</v>
      </c>
      <c r="R872" s="19" t="str">
        <f ca="1">IFERROR(INDEX(VpD!$2:$2,MATCH(G872,VpD!$1:$1,1)),VpD!$I$2)</f>
        <v>1979-1998</v>
      </c>
      <c r="S872" s="1">
        <f ca="1">IFERROR(INDEX(VpD!$C$3:$I$27,MATCH(E872,VpD!$B$3:$B$27,0),MATCH(R872,VpD!$C$2:$I$2,0)),0)</f>
        <v>90</v>
      </c>
      <c r="T872" s="19">
        <f t="shared" ca="1" si="178"/>
        <v>13.32</v>
      </c>
      <c r="U872" s="14" t="str">
        <f t="shared" ca="1" si="179"/>
        <v xml:space="preserve">712747.42 </v>
      </c>
      <c r="V872" s="14" t="str">
        <f t="shared" ca="1" si="180"/>
        <v>6169017.12</v>
      </c>
      <c r="W872" s="14" t="str">
        <f t="shared" ca="1" si="181"/>
        <v>POINT(712747.42 6169017.12)</v>
      </c>
      <c r="X872" s="14" t="str">
        <f>IFERROR(INDEX(BygningOmraade!B:B,MATCH(A872,BygningOmraade!A:A,0)),"")</f>
        <v/>
      </c>
    </row>
    <row r="873" spans="1:24" s="14" customFormat="1" x14ac:dyDescent="0.25">
      <c r="A873" s="14">
        <f t="shared" si="169"/>
        <v>873</v>
      </c>
      <c r="B873" s="14" t="str">
        <f t="shared" ca="1" si="170"/>
        <v>2eace9a9-23fb-40c2-8b18-b66b48d69b31</v>
      </c>
      <c r="C873" s="14" t="str">
        <f t="shared" ca="1" si="171"/>
        <v>0a3f507e-20f7-32b8-e044-0003ba298018</v>
      </c>
      <c r="D873" s="14">
        <f t="shared" ca="1" si="172"/>
        <v>996146</v>
      </c>
      <c r="E873" s="1">
        <f t="shared" ca="1" si="173"/>
        <v>120</v>
      </c>
      <c r="F873" s="1">
        <f t="shared" ca="1" si="174"/>
        <v>85</v>
      </c>
      <c r="G873" s="1">
        <f t="shared" ca="1" si="175"/>
        <v>1977</v>
      </c>
      <c r="H873" s="1" t="str">
        <f ca="1">IFERROR(INDEX(Varmeinstallation!B:B,MATCH(INDIRECT($A$1&amp;"L"&amp;A873)*1,Varmeinstallation!A:A,0)),"Ingen varmeinstallationer")</f>
        <v>Centralvarme fra eget anlæg, et-kammer fyr</v>
      </c>
      <c r="I873" s="1" t="str">
        <f ca="1">IFERROR(INDEX(Opvarmningsmiddel!B:B,MATCH(INDIRECT($A$1&amp;"M"&amp;A873)*1,Opvarmningsmiddel!A:A,0)),"")</f>
        <v>Naturgas</v>
      </c>
      <c r="J873" s="1">
        <f t="shared" ca="1" si="176"/>
        <v>90</v>
      </c>
      <c r="K873" s="1" t="str">
        <f ca="1">IFERROR(INDEX(Relationstabel!$C$3:$K$10,MATCH(VALUE(INDIRECT($A$1&amp;"L"&amp;A873)),Relationstabel!$A$3:$A$10,0),MATCH(IFERROR(VALUE(INDIRECT($A$1&amp;"M"&amp;A873)),0),Relationstabel!$C$1:$K$1,0)),"Ingen varmeinstallationer")</f>
        <v>Naturgas</v>
      </c>
      <c r="L873" s="1" t="str">
        <f ca="1">INDEX(Anvendelseskode!B:B,MATCH($E873,Anvendelseskode!$A:$A,0))</f>
        <v>Fritliggende enfamilieshus (parcelhus)</v>
      </c>
      <c r="M873" s="1" t="str">
        <f ca="1">INDEX(Anvendelseskode!C:C,MATCH($E873,Anvendelseskode!$A:$A,0))</f>
        <v>Parcelhuse</v>
      </c>
      <c r="N873" s="1" t="str">
        <f ca="1">INDEX(Anvendelseskode!D:D,MATCH($E873,Anvendelseskode!$A:$A,0))</f>
        <v>Private husholdninger</v>
      </c>
      <c r="O873" s="1" t="str">
        <f ca="1">IFERROR(INDEX(SBi!$2:$2,MATCH(G873,SBi!$1:$1,1)),SBi!$K$2)</f>
        <v>1973-1978</v>
      </c>
      <c r="P873" s="1">
        <f ca="1">IFERROR(INDEX(SBi!$C$3:$K$28,MATCH(E873,SBi!$B$3:$B$28,0),MATCH(O873,SBi!$C$2:$K$2,0)),0)</f>
        <v>119.8</v>
      </c>
      <c r="Q873" s="19">
        <f t="shared" ca="1" si="177"/>
        <v>10.183</v>
      </c>
      <c r="R873" s="19" t="str">
        <f ca="1">IFERROR(INDEX(VpD!$2:$2,MATCH(G873,VpD!$1:$1,1)),VpD!$I$2)</f>
        <v>1973-1978</v>
      </c>
      <c r="S873" s="1">
        <f ca="1">IFERROR(INDEX(VpD!$C$3:$I$27,MATCH(E873,VpD!$B$3:$B$27,0),MATCH(R873,VpD!$C$2:$I$2,0)),0)</f>
        <v>117</v>
      </c>
      <c r="T873" s="19">
        <f t="shared" ca="1" si="178"/>
        <v>9.9450000000000003</v>
      </c>
      <c r="U873" s="14" t="str">
        <f t="shared" ca="1" si="179"/>
        <v xml:space="preserve">713118.52 </v>
      </c>
      <c r="V873" s="14" t="str">
        <f t="shared" ca="1" si="180"/>
        <v>6168625.98</v>
      </c>
      <c r="W873" s="14" t="str">
        <f t="shared" ca="1" si="181"/>
        <v>POINT(713118.52 6168625.98)</v>
      </c>
      <c r="X873" s="14" t="str">
        <f>IFERROR(INDEX(BygningOmraade!B:B,MATCH(A873,BygningOmraade!A:A,0)),"")</f>
        <v/>
      </c>
    </row>
    <row r="874" spans="1:24" s="14" customFormat="1" x14ac:dyDescent="0.25">
      <c r="A874" s="14">
        <f t="shared" si="169"/>
        <v>874</v>
      </c>
      <c r="B874" s="14" t="str">
        <f t="shared" ca="1" si="170"/>
        <v>2ec2e947-0a54-444d-aae8-ad97d96b5829</v>
      </c>
      <c r="C874" s="14" t="str">
        <f t="shared" ca="1" si="171"/>
        <v>ac9cc2ec-cc69-4c66-915f-3d53a4b1d268</v>
      </c>
      <c r="D874" s="14">
        <f t="shared" ca="1" si="172"/>
        <v>100133739</v>
      </c>
      <c r="E874" s="1">
        <f t="shared" ca="1" si="173"/>
        <v>130</v>
      </c>
      <c r="F874" s="1">
        <f t="shared" ca="1" si="174"/>
        <v>113</v>
      </c>
      <c r="G874" s="1">
        <f t="shared" ca="1" si="175"/>
        <v>2019</v>
      </c>
      <c r="H874" s="1" t="str">
        <f ca="1">IFERROR(INDEX(Varmeinstallation!B:B,MATCH(INDIRECT($A$1&amp;"L"&amp;A874)*1,Varmeinstallation!A:A,0)),"Ingen varmeinstallationer")</f>
        <v>Centralvarme fra eget anlæg, et-kammer fyr</v>
      </c>
      <c r="I874" s="1" t="str">
        <f ca="1">IFERROR(INDEX(Opvarmningsmiddel!B:B,MATCH(INDIRECT($A$1&amp;"M"&amp;A874)*1,Opvarmningsmiddel!A:A,0)),"")</f>
        <v>Naturgas</v>
      </c>
      <c r="J874" s="1">
        <f t="shared" ca="1" si="176"/>
        <v>0</v>
      </c>
      <c r="K874" s="1" t="str">
        <f ca="1">IFERROR(INDEX(Relationstabel!$C$3:$K$10,MATCH(VALUE(INDIRECT($A$1&amp;"L"&amp;A874)),Relationstabel!$A$3:$A$10,0),MATCH(IFERROR(VALUE(INDIRECT($A$1&amp;"M"&amp;A874)),0),Relationstabel!$C$1:$K$1,0)),"Ingen varmeinstallationer")</f>
        <v>Naturgas</v>
      </c>
      <c r="L874" s="1" t="str">
        <f ca="1">INDEX(Anvendelseskode!B:B,MATCH($E874,Anvendelseskode!$A:$A,0))</f>
        <v>Række-, kæde-, dobbelthus (lodret adskillelse mellem enhederne)</v>
      </c>
      <c r="M874" s="1" t="str">
        <f ca="1">INDEX(Anvendelseskode!C:C,MATCH($E874,Anvendelseskode!$A:$A,0))</f>
        <v>Række-, kæde og dobbelthuse</v>
      </c>
      <c r="N874" s="1" t="str">
        <f ca="1">INDEX(Anvendelseskode!D:D,MATCH($E874,Anvendelseskode!$A:$A,0))</f>
        <v>Private husholdninger</v>
      </c>
      <c r="O874" s="1" t="str">
        <f ca="1">IFERROR(INDEX(SBi!$2:$2,MATCH(G874,SBi!$1:$1,1)),SBi!$K$2)</f>
        <v>Efter 2006</v>
      </c>
      <c r="P874" s="1">
        <f ca="1">IFERROR(INDEX(SBi!$C$3:$K$28,MATCH(E874,SBi!$B$3:$B$28,0),MATCH(O874,SBi!$C$2:$K$2,0)),0)</f>
        <v>66.400000000000006</v>
      </c>
      <c r="Q874" s="19">
        <f t="shared" ca="1" si="177"/>
        <v>7.5032000000000005</v>
      </c>
      <c r="R874" s="19" t="str">
        <f ca="1">IFERROR(INDEX(VpD!$2:$2,MATCH(G874,VpD!$1:$1,1)),VpD!$I$2)</f>
        <v>&gt;1998</v>
      </c>
      <c r="S874" s="1">
        <f ca="1">IFERROR(INDEX(VpD!$C$3:$I$27,MATCH(E874,VpD!$B$3:$B$27,0),MATCH(R874,VpD!$C$2:$I$2,0)),0)</f>
        <v>65</v>
      </c>
      <c r="T874" s="19">
        <f t="shared" ca="1" si="178"/>
        <v>7.3449999999999998</v>
      </c>
      <c r="U874" s="14" t="str">
        <f t="shared" ca="1" si="179"/>
        <v xml:space="preserve">712073.49 </v>
      </c>
      <c r="V874" s="14" t="str">
        <f t="shared" ca="1" si="180"/>
        <v>6169608.9</v>
      </c>
      <c r="W874" s="14" t="str">
        <f t="shared" ca="1" si="181"/>
        <v>POINT(712073.49 6169608.9)</v>
      </c>
      <c r="X874" s="14" t="str">
        <f>IFERROR(INDEX(BygningOmraade!B:B,MATCH(A874,BygningOmraade!A:A,0)),"")</f>
        <v/>
      </c>
    </row>
    <row r="875" spans="1:24" s="14" customFormat="1" x14ac:dyDescent="0.25">
      <c r="A875" s="14">
        <f t="shared" si="169"/>
        <v>875</v>
      </c>
      <c r="B875" s="14" t="str">
        <f t="shared" ca="1" si="170"/>
        <v>2efe1aea-4c91-4988-a9ab-5874f285d4e4</v>
      </c>
      <c r="C875" s="14" t="str">
        <f t="shared" ca="1" si="171"/>
        <v>0a3f507e-23ed-32b8-e044-0003ba298018</v>
      </c>
      <c r="D875" s="14">
        <f t="shared" ca="1" si="172"/>
        <v>996284</v>
      </c>
      <c r="E875" s="1">
        <f t="shared" ca="1" si="173"/>
        <v>120</v>
      </c>
      <c r="F875" s="1">
        <f t="shared" ca="1" si="174"/>
        <v>202</v>
      </c>
      <c r="G875" s="1">
        <f t="shared" ca="1" si="175"/>
        <v>1979</v>
      </c>
      <c r="H875" s="1" t="str">
        <f ca="1">IFERROR(INDEX(Varmeinstallation!B:B,MATCH(INDIRECT($A$1&amp;"L"&amp;A875)*1,Varmeinstallation!A:A,0)),"Ingen varmeinstallationer")</f>
        <v>Centralvarme fra eget anlæg, et-kammer fyr</v>
      </c>
      <c r="I875" s="1" t="str">
        <f ca="1">IFERROR(INDEX(Opvarmningsmiddel!B:B,MATCH(INDIRECT($A$1&amp;"M"&amp;A875)*1,Opvarmningsmiddel!A:A,0)),"")</f>
        <v>Naturgas</v>
      </c>
      <c r="J875" s="1">
        <f t="shared" ca="1" si="176"/>
        <v>0</v>
      </c>
      <c r="K875" s="1" t="str">
        <f ca="1">IFERROR(INDEX(Relationstabel!$C$3:$K$10,MATCH(VALUE(INDIRECT($A$1&amp;"L"&amp;A875)),Relationstabel!$A$3:$A$10,0),MATCH(IFERROR(VALUE(INDIRECT($A$1&amp;"M"&amp;A875)),0),Relationstabel!$C$1:$K$1,0)),"Ingen varmeinstallationer")</f>
        <v>Naturgas</v>
      </c>
      <c r="L875" s="1" t="str">
        <f ca="1">INDEX(Anvendelseskode!B:B,MATCH($E875,Anvendelseskode!$A:$A,0))</f>
        <v>Fritliggende enfamilieshus (parcelhus)</v>
      </c>
      <c r="M875" s="1" t="str">
        <f ca="1">INDEX(Anvendelseskode!C:C,MATCH($E875,Anvendelseskode!$A:$A,0))</f>
        <v>Parcelhuse</v>
      </c>
      <c r="N875" s="1" t="str">
        <f ca="1">INDEX(Anvendelseskode!D:D,MATCH($E875,Anvendelseskode!$A:$A,0))</f>
        <v>Private husholdninger</v>
      </c>
      <c r="O875" s="1" t="str">
        <f ca="1">IFERROR(INDEX(SBi!$2:$2,MATCH(G875,SBi!$1:$1,1)),SBi!$K$2)</f>
        <v>1979-1998</v>
      </c>
      <c r="P875" s="1">
        <f ca="1">IFERROR(INDEX(SBi!$C$3:$K$28,MATCH(E875,SBi!$B$3:$B$28,0),MATCH(O875,SBi!$C$2:$K$2,0)),0)</f>
        <v>105.4</v>
      </c>
      <c r="Q875" s="19">
        <f t="shared" ca="1" si="177"/>
        <v>21.290800000000004</v>
      </c>
      <c r="R875" s="19" t="str">
        <f ca="1">IFERROR(INDEX(VpD!$2:$2,MATCH(G875,VpD!$1:$1,1)),VpD!$I$2)</f>
        <v>1979-1998</v>
      </c>
      <c r="S875" s="1">
        <f ca="1">IFERROR(INDEX(VpD!$C$3:$I$27,MATCH(E875,VpD!$B$3:$B$27,0),MATCH(R875,VpD!$C$2:$I$2,0)),0)</f>
        <v>90</v>
      </c>
      <c r="T875" s="19">
        <f t="shared" ca="1" si="178"/>
        <v>18.18</v>
      </c>
      <c r="U875" s="14" t="str">
        <f t="shared" ca="1" si="179"/>
        <v xml:space="preserve">712989.75 </v>
      </c>
      <c r="V875" s="14" t="str">
        <f t="shared" ca="1" si="180"/>
        <v>6168413.83</v>
      </c>
      <c r="W875" s="14" t="str">
        <f t="shared" ca="1" si="181"/>
        <v>POINT(712989.75 6168413.83)</v>
      </c>
      <c r="X875" s="14" t="str">
        <f>IFERROR(INDEX(BygningOmraade!B:B,MATCH(A875,BygningOmraade!A:A,0)),"")</f>
        <v/>
      </c>
    </row>
    <row r="876" spans="1:24" s="14" customFormat="1" x14ac:dyDescent="0.25">
      <c r="A876" s="14">
        <f t="shared" si="169"/>
        <v>876</v>
      </c>
      <c r="B876" s="14" t="str">
        <f t="shared" ca="1" si="170"/>
        <v>2f0fabe0-c100-4b2a-9c7b-4bd033997484</v>
      </c>
      <c r="C876" s="14" t="str">
        <f t="shared" ca="1" si="171"/>
        <v>0a3f507e-1f34-32b8-e044-0003ba298018</v>
      </c>
      <c r="D876" s="14">
        <f t="shared" ca="1" si="172"/>
        <v>994319</v>
      </c>
      <c r="E876" s="1">
        <f t="shared" ca="1" si="173"/>
        <v>120</v>
      </c>
      <c r="F876" s="1">
        <f t="shared" ca="1" si="174"/>
        <v>102</v>
      </c>
      <c r="G876" s="1">
        <f t="shared" ca="1" si="175"/>
        <v>1966</v>
      </c>
      <c r="H876" s="1" t="str">
        <f ca="1">IFERROR(INDEX(Varmeinstallation!B:B,MATCH(INDIRECT($A$1&amp;"L"&amp;A876)*1,Varmeinstallation!A:A,0)),"Ingen varmeinstallationer")</f>
        <v>Fjernvarme/blokvarme (radiatorsystemer eller varmluftanlæg)</v>
      </c>
      <c r="I876" s="1" t="str">
        <f ca="1">IFERROR(INDEX(Opvarmningsmiddel!B:B,MATCH(INDIRECT($A$1&amp;"M"&amp;A876)*1,Opvarmningsmiddel!A:A,0)),"")</f>
        <v/>
      </c>
      <c r="J876" s="1">
        <f t="shared" ca="1" si="176"/>
        <v>0</v>
      </c>
      <c r="K876" s="1" t="str">
        <f ca="1">IFERROR(INDEX(Relationstabel!$C$3:$K$10,MATCH(VALUE(INDIRECT($A$1&amp;"L"&amp;A876)),Relationstabel!$A$3:$A$10,0),MATCH(IFERROR(VALUE(INDIRECT($A$1&amp;"M"&amp;A876)),0),Relationstabel!$C$1:$K$1,0)),"Ingen varmeinstallationer")</f>
        <v>Fjernvarme/ Blokvarme</v>
      </c>
      <c r="L876" s="1" t="str">
        <f ca="1">INDEX(Anvendelseskode!B:B,MATCH($E876,Anvendelseskode!$A:$A,0))</f>
        <v>Fritliggende enfamilieshus (parcelhus)</v>
      </c>
      <c r="M876" s="1" t="str">
        <f ca="1">INDEX(Anvendelseskode!C:C,MATCH($E876,Anvendelseskode!$A:$A,0))</f>
        <v>Parcelhuse</v>
      </c>
      <c r="N876" s="1" t="str">
        <f ca="1">INDEX(Anvendelseskode!D:D,MATCH($E876,Anvendelseskode!$A:$A,0))</f>
        <v>Private husholdninger</v>
      </c>
      <c r="O876" s="1" t="str">
        <f ca="1">IFERROR(INDEX(SBi!$2:$2,MATCH(G876,SBi!$1:$1,1)),SBi!$K$2)</f>
        <v>1961-1972</v>
      </c>
      <c r="P876" s="1">
        <f ca="1">IFERROR(INDEX(SBi!$C$3:$K$28,MATCH(E876,SBi!$B$3:$B$28,0),MATCH(O876,SBi!$C$2:$K$2,0)),0)</f>
        <v>134.30000000000001</v>
      </c>
      <c r="Q876" s="19">
        <f t="shared" ca="1" si="177"/>
        <v>13.698600000000001</v>
      </c>
      <c r="R876" s="19" t="str">
        <f ca="1">IFERROR(INDEX(VpD!$2:$2,MATCH(G876,VpD!$1:$1,1)),VpD!$I$2)</f>
        <v>1961-1972</v>
      </c>
      <c r="S876" s="1">
        <f ca="1">IFERROR(INDEX(VpD!$C$3:$I$27,MATCH(E876,VpD!$B$3:$B$27,0),MATCH(R876,VpD!$C$2:$I$2,0)),0)</f>
        <v>143</v>
      </c>
      <c r="T876" s="19">
        <f t="shared" ca="1" si="178"/>
        <v>14.586</v>
      </c>
      <c r="U876" s="14" t="str">
        <f t="shared" ca="1" si="179"/>
        <v xml:space="preserve">711289.36 </v>
      </c>
      <c r="V876" s="14" t="str">
        <f t="shared" ca="1" si="180"/>
        <v>6171536.85</v>
      </c>
      <c r="W876" s="14" t="str">
        <f t="shared" ca="1" si="181"/>
        <v>POINT(711289.36 6171536.85)</v>
      </c>
      <c r="X876" s="14" t="str">
        <f>IFERROR(INDEX(BygningOmraade!B:B,MATCH(A876,BygningOmraade!A:A,0)),"")</f>
        <v/>
      </c>
    </row>
    <row r="877" spans="1:24" s="14" customFormat="1" x14ac:dyDescent="0.25">
      <c r="A877" s="14">
        <f t="shared" si="169"/>
        <v>877</v>
      </c>
      <c r="B877" s="14" t="str">
        <f t="shared" ca="1" si="170"/>
        <v>2f0fc750-0376-414c-ac7b-11a0cd88be42</v>
      </c>
      <c r="C877" s="14" t="str">
        <f t="shared" ca="1" si="171"/>
        <v>0a3f507e-1d58-32b8-e044-0003ba298018</v>
      </c>
      <c r="D877" s="14">
        <f t="shared" ca="1" si="172"/>
        <v>995006</v>
      </c>
      <c r="E877" s="1">
        <f t="shared" ca="1" si="173"/>
        <v>120</v>
      </c>
      <c r="F877" s="1">
        <f t="shared" ca="1" si="174"/>
        <v>127</v>
      </c>
      <c r="G877" s="1">
        <f t="shared" ca="1" si="175"/>
        <v>1988</v>
      </c>
      <c r="H877" s="1" t="str">
        <f ca="1">IFERROR(INDEX(Varmeinstallation!B:B,MATCH(INDIRECT($A$1&amp;"L"&amp;A877)*1,Varmeinstallation!A:A,0)),"Ingen varmeinstallationer")</f>
        <v>Centralvarme fra eget anlæg, et-kammer fyr</v>
      </c>
      <c r="I877" s="1" t="str">
        <f ca="1">IFERROR(INDEX(Opvarmningsmiddel!B:B,MATCH(INDIRECT($A$1&amp;"M"&amp;A877)*1,Opvarmningsmiddel!A:A,0)),"")</f>
        <v>Naturgas</v>
      </c>
      <c r="J877" s="1">
        <f t="shared" ca="1" si="176"/>
        <v>0</v>
      </c>
      <c r="K877" s="1" t="str">
        <f ca="1">IFERROR(INDEX(Relationstabel!$C$3:$K$10,MATCH(VALUE(INDIRECT($A$1&amp;"L"&amp;A877)),Relationstabel!$A$3:$A$10,0),MATCH(IFERROR(VALUE(INDIRECT($A$1&amp;"M"&amp;A877)),0),Relationstabel!$C$1:$K$1,0)),"Ingen varmeinstallationer")</f>
        <v>Naturgas</v>
      </c>
      <c r="L877" s="1" t="str">
        <f ca="1">INDEX(Anvendelseskode!B:B,MATCH($E877,Anvendelseskode!$A:$A,0))</f>
        <v>Fritliggende enfamilieshus (parcelhus)</v>
      </c>
      <c r="M877" s="1" t="str">
        <f ca="1">INDEX(Anvendelseskode!C:C,MATCH($E877,Anvendelseskode!$A:$A,0))</f>
        <v>Parcelhuse</v>
      </c>
      <c r="N877" s="1" t="str">
        <f ca="1">INDEX(Anvendelseskode!D:D,MATCH($E877,Anvendelseskode!$A:$A,0))</f>
        <v>Private husholdninger</v>
      </c>
      <c r="O877" s="1" t="str">
        <f ca="1">IFERROR(INDEX(SBi!$2:$2,MATCH(G877,SBi!$1:$1,1)),SBi!$K$2)</f>
        <v>1979-1998</v>
      </c>
      <c r="P877" s="1">
        <f ca="1">IFERROR(INDEX(SBi!$C$3:$K$28,MATCH(E877,SBi!$B$3:$B$28,0),MATCH(O877,SBi!$C$2:$K$2,0)),0)</f>
        <v>105.4</v>
      </c>
      <c r="Q877" s="19">
        <f t="shared" ca="1" si="177"/>
        <v>13.385800000000001</v>
      </c>
      <c r="R877" s="19" t="str">
        <f ca="1">IFERROR(INDEX(VpD!$2:$2,MATCH(G877,VpD!$1:$1,1)),VpD!$I$2)</f>
        <v>1979-1998</v>
      </c>
      <c r="S877" s="1">
        <f ca="1">IFERROR(INDEX(VpD!$C$3:$I$27,MATCH(E877,VpD!$B$3:$B$27,0),MATCH(R877,VpD!$C$2:$I$2,0)),0)</f>
        <v>90</v>
      </c>
      <c r="T877" s="19">
        <f t="shared" ca="1" si="178"/>
        <v>11.43</v>
      </c>
      <c r="U877" s="14" t="str">
        <f t="shared" ca="1" si="179"/>
        <v xml:space="preserve">711754.62 </v>
      </c>
      <c r="V877" s="14" t="str">
        <f t="shared" ca="1" si="180"/>
        <v>6170340.86</v>
      </c>
      <c r="W877" s="14" t="str">
        <f t="shared" ca="1" si="181"/>
        <v>POINT(711754.62 6170340.86)</v>
      </c>
      <c r="X877" s="14" t="str">
        <f>IFERROR(INDEX(BygningOmraade!B:B,MATCH(A877,BygningOmraade!A:A,0)),"")</f>
        <v/>
      </c>
    </row>
    <row r="878" spans="1:24" s="14" customFormat="1" x14ac:dyDescent="0.25">
      <c r="A878" s="14">
        <f t="shared" si="169"/>
        <v>878</v>
      </c>
      <c r="B878" s="14" t="str">
        <f t="shared" ca="1" si="170"/>
        <v>2f1154b6-c506-4d83-9cab-cb1b24585797</v>
      </c>
      <c r="C878" s="14" t="str">
        <f t="shared" ca="1" si="171"/>
        <v>0a3f507e-1ed2-32b8-e044-0003ba298018</v>
      </c>
      <c r="D878" s="14">
        <f t="shared" ca="1" si="172"/>
        <v>995078</v>
      </c>
      <c r="E878" s="1">
        <f t="shared" ca="1" si="173"/>
        <v>130</v>
      </c>
      <c r="F878" s="1">
        <f t="shared" ca="1" si="174"/>
        <v>110</v>
      </c>
      <c r="G878" s="1">
        <f t="shared" ca="1" si="175"/>
        <v>1973</v>
      </c>
      <c r="H878" s="1" t="str">
        <f ca="1">IFERROR(INDEX(Varmeinstallation!B:B,MATCH(INDIRECT($A$1&amp;"L"&amp;A878)*1,Varmeinstallation!A:A,0)),"Ingen varmeinstallationer")</f>
        <v>Fjernvarme/blokvarme (radiatorsystemer eller varmluftanlæg)</v>
      </c>
      <c r="I878" s="1" t="str">
        <f ca="1">IFERROR(INDEX(Opvarmningsmiddel!B:B,MATCH(INDIRECT($A$1&amp;"M"&amp;A878)*1,Opvarmningsmiddel!A:A,0)),"")</f>
        <v/>
      </c>
      <c r="J878" s="1">
        <f t="shared" ca="1" si="176"/>
        <v>0</v>
      </c>
      <c r="K878" s="1" t="str">
        <f ca="1">IFERROR(INDEX(Relationstabel!$C$3:$K$10,MATCH(VALUE(INDIRECT($A$1&amp;"L"&amp;A878)),Relationstabel!$A$3:$A$10,0),MATCH(IFERROR(VALUE(INDIRECT($A$1&amp;"M"&amp;A878)),0),Relationstabel!$C$1:$K$1,0)),"Ingen varmeinstallationer")</f>
        <v>Fjernvarme/ Blokvarme</v>
      </c>
      <c r="L878" s="1" t="str">
        <f ca="1">INDEX(Anvendelseskode!B:B,MATCH($E878,Anvendelseskode!$A:$A,0))</f>
        <v>Række-, kæde-, dobbelthus (lodret adskillelse mellem enhederne)</v>
      </c>
      <c r="M878" s="1" t="str">
        <f ca="1">INDEX(Anvendelseskode!C:C,MATCH($E878,Anvendelseskode!$A:$A,0))</f>
        <v>Række-, kæde og dobbelthuse</v>
      </c>
      <c r="N878" s="1" t="str">
        <f ca="1">INDEX(Anvendelseskode!D:D,MATCH($E878,Anvendelseskode!$A:$A,0))</f>
        <v>Private husholdninger</v>
      </c>
      <c r="O878" s="1" t="str">
        <f ca="1">IFERROR(INDEX(SBi!$2:$2,MATCH(G878,SBi!$1:$1,1)),SBi!$K$2)</f>
        <v>1973-1978</v>
      </c>
      <c r="P878" s="1">
        <f ca="1">IFERROR(INDEX(SBi!$C$3:$K$28,MATCH(E878,SBi!$B$3:$B$28,0),MATCH(O878,SBi!$C$2:$K$2,0)),0)</f>
        <v>112.6</v>
      </c>
      <c r="Q878" s="19">
        <f t="shared" ca="1" si="177"/>
        <v>12.385999999999999</v>
      </c>
      <c r="R878" s="19" t="str">
        <f ca="1">IFERROR(INDEX(VpD!$2:$2,MATCH(G878,VpD!$1:$1,1)),VpD!$I$2)</f>
        <v>1973-1978</v>
      </c>
      <c r="S878" s="1">
        <f ca="1">IFERROR(INDEX(VpD!$C$3:$I$27,MATCH(E878,VpD!$B$3:$B$27,0),MATCH(R878,VpD!$C$2:$I$2,0)),0)</f>
        <v>98</v>
      </c>
      <c r="T878" s="19">
        <f t="shared" ca="1" si="178"/>
        <v>10.78</v>
      </c>
      <c r="U878" s="14" t="str">
        <f t="shared" ca="1" si="179"/>
        <v xml:space="preserve">711680.72 </v>
      </c>
      <c r="V878" s="14" t="str">
        <f t="shared" ca="1" si="180"/>
        <v>6172071.45</v>
      </c>
      <c r="W878" s="14" t="str">
        <f t="shared" ca="1" si="181"/>
        <v>POINT(711680.72 6172071.45)</v>
      </c>
      <c r="X878" s="14" t="str">
        <f>IFERROR(INDEX(BygningOmraade!B:B,MATCH(A878,BygningOmraade!A:A,0)),"")</f>
        <v/>
      </c>
    </row>
    <row r="879" spans="1:24" s="14" customFormat="1" x14ac:dyDescent="0.25">
      <c r="A879" s="14">
        <f t="shared" si="169"/>
        <v>879</v>
      </c>
      <c r="B879" s="14" t="str">
        <f t="shared" ca="1" si="170"/>
        <v>2f13fd60-db74-438e-b31b-8a809501ad3d</v>
      </c>
      <c r="C879" s="14" t="str">
        <f t="shared" ca="1" si="171"/>
        <v>0a3f507e-18f2-32b8-e044-0003ba298018</v>
      </c>
      <c r="D879" s="14">
        <f t="shared" ca="1" si="172"/>
        <v>994566</v>
      </c>
      <c r="E879" s="1">
        <f t="shared" ca="1" si="173"/>
        <v>130</v>
      </c>
      <c r="F879" s="1">
        <f t="shared" ca="1" si="174"/>
        <v>107</v>
      </c>
      <c r="G879" s="1">
        <f t="shared" ca="1" si="175"/>
        <v>1983</v>
      </c>
      <c r="H879" s="1" t="str">
        <f ca="1">IFERROR(INDEX(Varmeinstallation!B:B,MATCH(INDIRECT($A$1&amp;"L"&amp;A879)*1,Varmeinstallation!A:A,0)),"Ingen varmeinstallationer")</f>
        <v>Fjernvarme/blokvarme (radiatorsystemer eller varmluftanlæg)</v>
      </c>
      <c r="I879" s="1" t="str">
        <f ca="1">IFERROR(INDEX(Opvarmningsmiddel!B:B,MATCH(INDIRECT($A$1&amp;"M"&amp;A879)*1,Opvarmningsmiddel!A:A,0)),"")</f>
        <v/>
      </c>
      <c r="J879" s="1">
        <f t="shared" ca="1" si="176"/>
        <v>0</v>
      </c>
      <c r="K879" s="1" t="str">
        <f ca="1">IFERROR(INDEX(Relationstabel!$C$3:$K$10,MATCH(VALUE(INDIRECT($A$1&amp;"L"&amp;A879)),Relationstabel!$A$3:$A$10,0),MATCH(IFERROR(VALUE(INDIRECT($A$1&amp;"M"&amp;A879)),0),Relationstabel!$C$1:$K$1,0)),"Ingen varmeinstallationer")</f>
        <v>Fjernvarme/ Blokvarme</v>
      </c>
      <c r="L879" s="1" t="str">
        <f ca="1">INDEX(Anvendelseskode!B:B,MATCH($E879,Anvendelseskode!$A:$A,0))</f>
        <v>Række-, kæde-, dobbelthus (lodret adskillelse mellem enhederne)</v>
      </c>
      <c r="M879" s="1" t="str">
        <f ca="1">INDEX(Anvendelseskode!C:C,MATCH($E879,Anvendelseskode!$A:$A,0))</f>
        <v>Række-, kæde og dobbelthuse</v>
      </c>
      <c r="N879" s="1" t="str">
        <f ca="1">INDEX(Anvendelseskode!D:D,MATCH($E879,Anvendelseskode!$A:$A,0))</f>
        <v>Private husholdninger</v>
      </c>
      <c r="O879" s="1" t="str">
        <f ca="1">IFERROR(INDEX(SBi!$2:$2,MATCH(G879,SBi!$1:$1,1)),SBi!$K$2)</f>
        <v>1979-1998</v>
      </c>
      <c r="P879" s="1">
        <f ca="1">IFERROR(INDEX(SBi!$C$3:$K$28,MATCH(E879,SBi!$B$3:$B$28,0),MATCH(O879,SBi!$C$2:$K$2,0)),0)</f>
        <v>96.8</v>
      </c>
      <c r="Q879" s="19">
        <f t="shared" ca="1" si="177"/>
        <v>10.3576</v>
      </c>
      <c r="R879" s="19" t="str">
        <f ca="1">IFERROR(INDEX(VpD!$2:$2,MATCH(G879,VpD!$1:$1,1)),VpD!$I$2)</f>
        <v>1979-1998</v>
      </c>
      <c r="S879" s="1">
        <f ca="1">IFERROR(INDEX(VpD!$C$3:$I$27,MATCH(E879,VpD!$B$3:$B$27,0),MATCH(R879,VpD!$C$2:$I$2,0)),0)</f>
        <v>74</v>
      </c>
      <c r="T879" s="19">
        <f t="shared" ca="1" si="178"/>
        <v>7.9180000000000001</v>
      </c>
      <c r="U879" s="14" t="str">
        <f t="shared" ca="1" si="179"/>
        <v xml:space="preserve">711473.19 </v>
      </c>
      <c r="V879" s="14" t="str">
        <f t="shared" ca="1" si="180"/>
        <v>6171939.81</v>
      </c>
      <c r="W879" s="14" t="str">
        <f t="shared" ca="1" si="181"/>
        <v>POINT(711473.19 6171939.81)</v>
      </c>
      <c r="X879" s="14" t="str">
        <f>IFERROR(INDEX(BygningOmraade!B:B,MATCH(A879,BygningOmraade!A:A,0)),"")</f>
        <v/>
      </c>
    </row>
    <row r="880" spans="1:24" s="14" customFormat="1" x14ac:dyDescent="0.25">
      <c r="A880" s="14">
        <f t="shared" si="169"/>
        <v>880</v>
      </c>
      <c r="B880" s="14" t="str">
        <f t="shared" ca="1" si="170"/>
        <v>2f1b2e04-ba99-48a4-a29c-c0f486b89c01</v>
      </c>
      <c r="C880" s="14" t="str">
        <f t="shared" ca="1" si="171"/>
        <v>3cae7253-093d-0f90-e044-0003ba298018</v>
      </c>
      <c r="D880" s="14">
        <f t="shared" ca="1" si="172"/>
        <v>2685038</v>
      </c>
      <c r="E880" s="1">
        <f t="shared" ca="1" si="173"/>
        <v>130</v>
      </c>
      <c r="F880" s="1">
        <f t="shared" ca="1" si="174"/>
        <v>111</v>
      </c>
      <c r="G880" s="1">
        <f t="shared" ca="1" si="175"/>
        <v>2008</v>
      </c>
      <c r="H880" s="1" t="str">
        <f ca="1">IFERROR(INDEX(Varmeinstallation!B:B,MATCH(INDIRECT($A$1&amp;"L"&amp;A880)*1,Varmeinstallation!A:A,0)),"Ingen varmeinstallationer")</f>
        <v>Fjernvarme/blokvarme (radiatorsystemer eller varmluftanlæg)</v>
      </c>
      <c r="I880" s="1" t="str">
        <f ca="1">IFERROR(INDEX(Opvarmningsmiddel!B:B,MATCH(INDIRECT($A$1&amp;"M"&amp;A880)*1,Opvarmningsmiddel!A:A,0)),"")</f>
        <v/>
      </c>
      <c r="J880" s="1">
        <f t="shared" ca="1" si="176"/>
        <v>90</v>
      </c>
      <c r="K880" s="1" t="str">
        <f ca="1">IFERROR(INDEX(Relationstabel!$C$3:$K$10,MATCH(VALUE(INDIRECT($A$1&amp;"L"&amp;A880)),Relationstabel!$A$3:$A$10,0),MATCH(IFERROR(VALUE(INDIRECT($A$1&amp;"M"&amp;A880)),0),Relationstabel!$C$1:$K$1,0)),"Ingen varmeinstallationer")</f>
        <v>Fjernvarme/ Blokvarme</v>
      </c>
      <c r="L880" s="1" t="str">
        <f ca="1">INDEX(Anvendelseskode!B:B,MATCH($E880,Anvendelseskode!$A:$A,0))</f>
        <v>Række-, kæde-, dobbelthus (lodret adskillelse mellem enhederne)</v>
      </c>
      <c r="M880" s="1" t="str">
        <f ca="1">INDEX(Anvendelseskode!C:C,MATCH($E880,Anvendelseskode!$A:$A,0))</f>
        <v>Række-, kæde og dobbelthuse</v>
      </c>
      <c r="N880" s="1" t="str">
        <f ca="1">INDEX(Anvendelseskode!D:D,MATCH($E880,Anvendelseskode!$A:$A,0))</f>
        <v>Private husholdninger</v>
      </c>
      <c r="O880" s="1" t="str">
        <f ca="1">IFERROR(INDEX(SBi!$2:$2,MATCH(G880,SBi!$1:$1,1)),SBi!$K$2)</f>
        <v>Efter 2006</v>
      </c>
      <c r="P880" s="1">
        <f ca="1">IFERROR(INDEX(SBi!$C$3:$K$28,MATCH(E880,SBi!$B$3:$B$28,0),MATCH(O880,SBi!$C$2:$K$2,0)),0)</f>
        <v>66.400000000000006</v>
      </c>
      <c r="Q880" s="19">
        <f t="shared" ca="1" si="177"/>
        <v>7.370400000000001</v>
      </c>
      <c r="R880" s="19" t="str">
        <f ca="1">IFERROR(INDEX(VpD!$2:$2,MATCH(G880,VpD!$1:$1,1)),VpD!$I$2)</f>
        <v>&gt;1998</v>
      </c>
      <c r="S880" s="1">
        <f ca="1">IFERROR(INDEX(VpD!$C$3:$I$27,MATCH(E880,VpD!$B$3:$B$27,0),MATCH(R880,VpD!$C$2:$I$2,0)),0)</f>
        <v>65</v>
      </c>
      <c r="T880" s="19">
        <f t="shared" ca="1" si="178"/>
        <v>7.2149999999999999</v>
      </c>
      <c r="U880" s="14" t="str">
        <f t="shared" ca="1" si="179"/>
        <v xml:space="preserve">711742.69 </v>
      </c>
      <c r="V880" s="14" t="str">
        <f t="shared" ca="1" si="180"/>
        <v>6172617.02</v>
      </c>
      <c r="W880" s="14" t="str">
        <f t="shared" ca="1" si="181"/>
        <v>POINT(711742.69 6172617.02)</v>
      </c>
      <c r="X880" s="14" t="str">
        <f>IFERROR(INDEX(BygningOmraade!B:B,MATCH(A880,BygningOmraade!A:A,0)),"")</f>
        <v/>
      </c>
    </row>
    <row r="881" spans="1:24" s="14" customFormat="1" x14ac:dyDescent="0.25">
      <c r="A881" s="14">
        <f t="shared" si="169"/>
        <v>881</v>
      </c>
      <c r="B881" s="14" t="str">
        <f t="shared" ca="1" si="170"/>
        <v>2f398973-45cf-42ec-a610-67d11c62e7e0</v>
      </c>
      <c r="C881" s="14" t="str">
        <f t="shared" ca="1" si="171"/>
        <v>0a3f507e-1d6f-32b8-e044-0003ba298018</v>
      </c>
      <c r="D881" s="14">
        <f t="shared" ca="1" si="172"/>
        <v>2516382</v>
      </c>
      <c r="E881" s="1">
        <f t="shared" ca="1" si="173"/>
        <v>130</v>
      </c>
      <c r="F881" s="1">
        <f t="shared" ca="1" si="174"/>
        <v>128</v>
      </c>
      <c r="G881" s="1">
        <f t="shared" ca="1" si="175"/>
        <v>1999</v>
      </c>
      <c r="H881" s="1" t="str">
        <f ca="1">IFERROR(INDEX(Varmeinstallation!B:B,MATCH(INDIRECT($A$1&amp;"L"&amp;A881)*1,Varmeinstallation!A:A,0)),"Ingen varmeinstallationer")</f>
        <v>Fjernvarme/blokvarme (radiatorsystemer eller varmluftanlæg)</v>
      </c>
      <c r="I881" s="1" t="str">
        <f ca="1">IFERROR(INDEX(Opvarmningsmiddel!B:B,MATCH(INDIRECT($A$1&amp;"M"&amp;A881)*1,Opvarmningsmiddel!A:A,0)),"")</f>
        <v/>
      </c>
      <c r="J881" s="1">
        <f t="shared" ca="1" si="176"/>
        <v>90</v>
      </c>
      <c r="K881" s="1" t="str">
        <f ca="1">IFERROR(INDEX(Relationstabel!$C$3:$K$10,MATCH(VALUE(INDIRECT($A$1&amp;"L"&amp;A881)),Relationstabel!$A$3:$A$10,0),MATCH(IFERROR(VALUE(INDIRECT($A$1&amp;"M"&amp;A881)),0),Relationstabel!$C$1:$K$1,0)),"Ingen varmeinstallationer")</f>
        <v>Fjernvarme/ Blokvarme</v>
      </c>
      <c r="L881" s="1" t="str">
        <f ca="1">INDEX(Anvendelseskode!B:B,MATCH($E881,Anvendelseskode!$A:$A,0))</f>
        <v>Række-, kæde-, dobbelthus (lodret adskillelse mellem enhederne)</v>
      </c>
      <c r="M881" s="1" t="str">
        <f ca="1">INDEX(Anvendelseskode!C:C,MATCH($E881,Anvendelseskode!$A:$A,0))</f>
        <v>Række-, kæde og dobbelthuse</v>
      </c>
      <c r="N881" s="1" t="str">
        <f ca="1">INDEX(Anvendelseskode!D:D,MATCH($E881,Anvendelseskode!$A:$A,0))</f>
        <v>Private husholdninger</v>
      </c>
      <c r="O881" s="1" t="str">
        <f ca="1">IFERROR(INDEX(SBi!$2:$2,MATCH(G881,SBi!$1:$1,1)),SBi!$K$2)</f>
        <v>1999-2006</v>
      </c>
      <c r="P881" s="1">
        <f ca="1">IFERROR(INDEX(SBi!$C$3:$K$28,MATCH(E881,SBi!$B$3:$B$28,0),MATCH(O881,SBi!$C$2:$K$2,0)),0)</f>
        <v>81.5</v>
      </c>
      <c r="Q881" s="19">
        <f t="shared" ca="1" si="177"/>
        <v>10.432</v>
      </c>
      <c r="R881" s="19" t="str">
        <f ca="1">IFERROR(INDEX(VpD!$2:$2,MATCH(G881,VpD!$1:$1,1)),VpD!$I$2)</f>
        <v>&gt;1998</v>
      </c>
      <c r="S881" s="1">
        <f ca="1">IFERROR(INDEX(VpD!$C$3:$I$27,MATCH(E881,VpD!$B$3:$B$27,0),MATCH(R881,VpD!$C$2:$I$2,0)),0)</f>
        <v>65</v>
      </c>
      <c r="T881" s="19">
        <f t="shared" ca="1" si="178"/>
        <v>8.32</v>
      </c>
      <c r="U881" s="14" t="str">
        <f t="shared" ca="1" si="179"/>
        <v xml:space="preserve">711659.16 </v>
      </c>
      <c r="V881" s="14" t="str">
        <f t="shared" ca="1" si="180"/>
        <v>6172591.89</v>
      </c>
      <c r="W881" s="14" t="str">
        <f t="shared" ca="1" si="181"/>
        <v>POINT(711659.16 6172591.89)</v>
      </c>
      <c r="X881" s="14" t="str">
        <f>IFERROR(INDEX(BygningOmraade!B:B,MATCH(A881,BygningOmraade!A:A,0)),"")</f>
        <v/>
      </c>
    </row>
    <row r="882" spans="1:24" s="14" customFormat="1" x14ac:dyDescent="0.25">
      <c r="A882" s="14">
        <f t="shared" si="169"/>
        <v>882</v>
      </c>
      <c r="B882" s="14" t="str">
        <f t="shared" ca="1" si="170"/>
        <v>2f3cc145-91e7-4d1b-a60a-791bc24ff38e</v>
      </c>
      <c r="C882" s="14" t="str">
        <f t="shared" ca="1" si="171"/>
        <v>0a3f507e-21d4-32b8-e044-0003ba298018</v>
      </c>
      <c r="D882" s="14">
        <f t="shared" ca="1" si="172"/>
        <v>997017</v>
      </c>
      <c r="E882" s="1">
        <f t="shared" ca="1" si="173"/>
        <v>130</v>
      </c>
      <c r="F882" s="1">
        <f t="shared" ca="1" si="174"/>
        <v>112</v>
      </c>
      <c r="G882" s="1">
        <f t="shared" ca="1" si="175"/>
        <v>1978</v>
      </c>
      <c r="H882" s="1" t="str">
        <f ca="1">IFERROR(INDEX(Varmeinstallation!B:B,MATCH(INDIRECT($A$1&amp;"L"&amp;A882)*1,Varmeinstallation!A:A,0)),"Ingen varmeinstallationer")</f>
        <v>Fjernvarme/blokvarme (radiatorsystemer eller varmluftanlæg)</v>
      </c>
      <c r="I882" s="1" t="str">
        <f ca="1">IFERROR(INDEX(Opvarmningsmiddel!B:B,MATCH(INDIRECT($A$1&amp;"M"&amp;A882)*1,Opvarmningsmiddel!A:A,0)),"")</f>
        <v/>
      </c>
      <c r="J882" s="1">
        <f t="shared" ca="1" si="176"/>
        <v>0</v>
      </c>
      <c r="K882" s="1" t="str">
        <f ca="1">IFERROR(INDEX(Relationstabel!$C$3:$K$10,MATCH(VALUE(INDIRECT($A$1&amp;"L"&amp;A882)),Relationstabel!$A$3:$A$10,0),MATCH(IFERROR(VALUE(INDIRECT($A$1&amp;"M"&amp;A882)),0),Relationstabel!$C$1:$K$1,0)),"Ingen varmeinstallationer")</f>
        <v>Fjernvarme/ Blokvarme</v>
      </c>
      <c r="L882" s="1" t="str">
        <f ca="1">INDEX(Anvendelseskode!B:B,MATCH($E882,Anvendelseskode!$A:$A,0))</f>
        <v>Række-, kæde-, dobbelthus (lodret adskillelse mellem enhederne)</v>
      </c>
      <c r="M882" s="1" t="str">
        <f ca="1">INDEX(Anvendelseskode!C:C,MATCH($E882,Anvendelseskode!$A:$A,0))</f>
        <v>Række-, kæde og dobbelthuse</v>
      </c>
      <c r="N882" s="1" t="str">
        <f ca="1">INDEX(Anvendelseskode!D:D,MATCH($E882,Anvendelseskode!$A:$A,0))</f>
        <v>Private husholdninger</v>
      </c>
      <c r="O882" s="1" t="str">
        <f ca="1">IFERROR(INDEX(SBi!$2:$2,MATCH(G882,SBi!$1:$1,1)),SBi!$K$2)</f>
        <v>1973-1978</v>
      </c>
      <c r="P882" s="1">
        <f ca="1">IFERROR(INDEX(SBi!$C$3:$K$28,MATCH(E882,SBi!$B$3:$B$28,0),MATCH(O882,SBi!$C$2:$K$2,0)),0)</f>
        <v>112.6</v>
      </c>
      <c r="Q882" s="19">
        <f t="shared" ca="1" si="177"/>
        <v>12.611199999999998</v>
      </c>
      <c r="R882" s="19" t="str">
        <f ca="1">IFERROR(INDEX(VpD!$2:$2,MATCH(G882,VpD!$1:$1,1)),VpD!$I$2)</f>
        <v>1973-1978</v>
      </c>
      <c r="S882" s="1">
        <f ca="1">IFERROR(INDEX(VpD!$C$3:$I$27,MATCH(E882,VpD!$B$3:$B$27,0),MATCH(R882,VpD!$C$2:$I$2,0)),0)</f>
        <v>98</v>
      </c>
      <c r="T882" s="19">
        <f t="shared" ca="1" si="178"/>
        <v>10.976000000000001</v>
      </c>
      <c r="U882" s="14" t="str">
        <f t="shared" ca="1" si="179"/>
        <v xml:space="preserve">713593.82 </v>
      </c>
      <c r="V882" s="14" t="str">
        <f t="shared" ca="1" si="180"/>
        <v>6169687.15</v>
      </c>
      <c r="W882" s="14" t="str">
        <f t="shared" ca="1" si="181"/>
        <v>POINT(713593.82 6169687.15)</v>
      </c>
      <c r="X882" s="14" t="str">
        <f>IFERROR(INDEX(BygningOmraade!B:B,MATCH(A882,BygningOmraade!A:A,0)),"")</f>
        <v/>
      </c>
    </row>
    <row r="883" spans="1:24" s="14" customFormat="1" x14ac:dyDescent="0.25">
      <c r="A883" s="14">
        <f t="shared" si="169"/>
        <v>883</v>
      </c>
      <c r="B883" s="14" t="str">
        <f t="shared" ca="1" si="170"/>
        <v>2f725b08-6ae8-4a7e-a67c-973a63884456</v>
      </c>
      <c r="C883" s="14" t="str">
        <f t="shared" ca="1" si="171"/>
        <v>0a3f507e-1dfa-32b8-e044-0003ba298018</v>
      </c>
      <c r="D883" s="14">
        <f t="shared" ca="1" si="172"/>
        <v>997532</v>
      </c>
      <c r="E883" s="1">
        <f t="shared" ca="1" si="173"/>
        <v>120</v>
      </c>
      <c r="F883" s="1">
        <f t="shared" ca="1" si="174"/>
        <v>133</v>
      </c>
      <c r="G883" s="1">
        <f t="shared" ca="1" si="175"/>
        <v>1975</v>
      </c>
      <c r="H883" s="1" t="str">
        <f ca="1">IFERROR(INDEX(Varmeinstallation!B:B,MATCH(INDIRECT($A$1&amp;"L"&amp;A883)*1,Varmeinstallation!A:A,0)),"Ingen varmeinstallationer")</f>
        <v>Centralvarme fra eget anlæg, et-kammer fyr</v>
      </c>
      <c r="I883" s="1" t="str">
        <f ca="1">IFERROR(INDEX(Opvarmningsmiddel!B:B,MATCH(INDIRECT($A$1&amp;"M"&amp;A883)*1,Opvarmningsmiddel!A:A,0)),"")</f>
        <v>Naturgas</v>
      </c>
      <c r="J883" s="1">
        <f t="shared" ca="1" si="176"/>
        <v>0</v>
      </c>
      <c r="K883" s="1" t="str">
        <f ca="1">IFERROR(INDEX(Relationstabel!$C$3:$K$10,MATCH(VALUE(INDIRECT($A$1&amp;"L"&amp;A883)),Relationstabel!$A$3:$A$10,0),MATCH(IFERROR(VALUE(INDIRECT($A$1&amp;"M"&amp;A883)),0),Relationstabel!$C$1:$K$1,0)),"Ingen varmeinstallationer")</f>
        <v>Naturgas</v>
      </c>
      <c r="L883" s="1" t="str">
        <f ca="1">INDEX(Anvendelseskode!B:B,MATCH($E883,Anvendelseskode!$A:$A,0))</f>
        <v>Fritliggende enfamilieshus (parcelhus)</v>
      </c>
      <c r="M883" s="1" t="str">
        <f ca="1">INDEX(Anvendelseskode!C:C,MATCH($E883,Anvendelseskode!$A:$A,0))</f>
        <v>Parcelhuse</v>
      </c>
      <c r="N883" s="1" t="str">
        <f ca="1">INDEX(Anvendelseskode!D:D,MATCH($E883,Anvendelseskode!$A:$A,0))</f>
        <v>Private husholdninger</v>
      </c>
      <c r="O883" s="1" t="str">
        <f ca="1">IFERROR(INDEX(SBi!$2:$2,MATCH(G883,SBi!$1:$1,1)),SBi!$K$2)</f>
        <v>1973-1978</v>
      </c>
      <c r="P883" s="1">
        <f ca="1">IFERROR(INDEX(SBi!$C$3:$K$28,MATCH(E883,SBi!$B$3:$B$28,0),MATCH(O883,SBi!$C$2:$K$2,0)),0)</f>
        <v>119.8</v>
      </c>
      <c r="Q883" s="19">
        <f t="shared" ca="1" si="177"/>
        <v>15.933399999999999</v>
      </c>
      <c r="R883" s="19" t="str">
        <f ca="1">IFERROR(INDEX(VpD!$2:$2,MATCH(G883,VpD!$1:$1,1)),VpD!$I$2)</f>
        <v>1973-1978</v>
      </c>
      <c r="S883" s="1">
        <f ca="1">IFERROR(INDEX(VpD!$C$3:$I$27,MATCH(E883,VpD!$B$3:$B$27,0),MATCH(R883,VpD!$C$2:$I$2,0)),0)</f>
        <v>117</v>
      </c>
      <c r="T883" s="19">
        <f t="shared" ca="1" si="178"/>
        <v>15.561</v>
      </c>
      <c r="U883" s="14" t="str">
        <f t="shared" ca="1" si="179"/>
        <v xml:space="preserve">713857.28 </v>
      </c>
      <c r="V883" s="14" t="str">
        <f t="shared" ca="1" si="180"/>
        <v>6169407.91</v>
      </c>
      <c r="W883" s="14" t="str">
        <f t="shared" ca="1" si="181"/>
        <v>POINT(713857.28 6169407.91)</v>
      </c>
      <c r="X883" s="14" t="str">
        <f>IFERROR(INDEX(BygningOmraade!B:B,MATCH(A883,BygningOmraade!A:A,0)),"")</f>
        <v/>
      </c>
    </row>
    <row r="884" spans="1:24" s="14" customFormat="1" x14ac:dyDescent="0.25">
      <c r="A884" s="14">
        <f t="shared" si="169"/>
        <v>884</v>
      </c>
      <c r="B884" s="14" t="str">
        <f t="shared" ca="1" si="170"/>
        <v>2f8f2e16-aa33-4985-95e3-c173ed44527b</v>
      </c>
      <c r="C884" s="14" t="str">
        <f t="shared" ca="1" si="171"/>
        <v>0a3f507e-2209-32b8-e044-0003ba298018</v>
      </c>
      <c r="D884" s="14">
        <f t="shared" ca="1" si="172"/>
        <v>995938</v>
      </c>
      <c r="E884" s="1">
        <f t="shared" ca="1" si="173"/>
        <v>120</v>
      </c>
      <c r="F884" s="1">
        <f t="shared" ca="1" si="174"/>
        <v>123</v>
      </c>
      <c r="G884" s="1">
        <f t="shared" ca="1" si="175"/>
        <v>1988</v>
      </c>
      <c r="H884" s="1" t="str">
        <f ca="1">IFERROR(INDEX(Varmeinstallation!B:B,MATCH(INDIRECT($A$1&amp;"L"&amp;A884)*1,Varmeinstallation!A:A,0)),"Ingen varmeinstallationer")</f>
        <v>Centralvarme fra eget anlæg, et-kammer fyr</v>
      </c>
      <c r="I884" s="1" t="str">
        <f ca="1">IFERROR(INDEX(Opvarmningsmiddel!B:B,MATCH(INDIRECT($A$1&amp;"M"&amp;A884)*1,Opvarmningsmiddel!A:A,0)),"")</f>
        <v>Naturgas</v>
      </c>
      <c r="J884" s="1">
        <f t="shared" ca="1" si="176"/>
        <v>0</v>
      </c>
      <c r="K884" s="1" t="str">
        <f ca="1">IFERROR(INDEX(Relationstabel!$C$3:$K$10,MATCH(VALUE(INDIRECT($A$1&amp;"L"&amp;A884)),Relationstabel!$A$3:$A$10,0),MATCH(IFERROR(VALUE(INDIRECT($A$1&amp;"M"&amp;A884)),0),Relationstabel!$C$1:$K$1,0)),"Ingen varmeinstallationer")</f>
        <v>Naturgas</v>
      </c>
      <c r="L884" s="1" t="str">
        <f ca="1">INDEX(Anvendelseskode!B:B,MATCH($E884,Anvendelseskode!$A:$A,0))</f>
        <v>Fritliggende enfamilieshus (parcelhus)</v>
      </c>
      <c r="M884" s="1" t="str">
        <f ca="1">INDEX(Anvendelseskode!C:C,MATCH($E884,Anvendelseskode!$A:$A,0))</f>
        <v>Parcelhuse</v>
      </c>
      <c r="N884" s="1" t="str">
        <f ca="1">INDEX(Anvendelseskode!D:D,MATCH($E884,Anvendelseskode!$A:$A,0))</f>
        <v>Private husholdninger</v>
      </c>
      <c r="O884" s="1" t="str">
        <f ca="1">IFERROR(INDEX(SBi!$2:$2,MATCH(G884,SBi!$1:$1,1)),SBi!$K$2)</f>
        <v>1979-1998</v>
      </c>
      <c r="P884" s="1">
        <f ca="1">IFERROR(INDEX(SBi!$C$3:$K$28,MATCH(E884,SBi!$B$3:$B$28,0),MATCH(O884,SBi!$C$2:$K$2,0)),0)</f>
        <v>105.4</v>
      </c>
      <c r="Q884" s="19">
        <f t="shared" ca="1" si="177"/>
        <v>12.9642</v>
      </c>
      <c r="R884" s="19" t="str">
        <f ca="1">IFERROR(INDEX(VpD!$2:$2,MATCH(G884,VpD!$1:$1,1)),VpD!$I$2)</f>
        <v>1979-1998</v>
      </c>
      <c r="S884" s="1">
        <f ca="1">IFERROR(INDEX(VpD!$C$3:$I$27,MATCH(E884,VpD!$B$3:$B$27,0),MATCH(R884,VpD!$C$2:$I$2,0)),0)</f>
        <v>90</v>
      </c>
      <c r="T884" s="19">
        <f t="shared" ca="1" si="178"/>
        <v>11.07</v>
      </c>
      <c r="U884" s="14" t="str">
        <f t="shared" ca="1" si="179"/>
        <v xml:space="preserve">712750.72 </v>
      </c>
      <c r="V884" s="14" t="str">
        <f t="shared" ca="1" si="180"/>
        <v>6169221.24</v>
      </c>
      <c r="W884" s="14" t="str">
        <f t="shared" ca="1" si="181"/>
        <v>POINT(712750.72 6169221.24)</v>
      </c>
      <c r="X884" s="14" t="str">
        <f>IFERROR(INDEX(BygningOmraade!B:B,MATCH(A884,BygningOmraade!A:A,0)),"")</f>
        <v/>
      </c>
    </row>
    <row r="885" spans="1:24" s="14" customFormat="1" x14ac:dyDescent="0.25">
      <c r="A885" s="14">
        <f t="shared" si="169"/>
        <v>885</v>
      </c>
      <c r="B885" s="14" t="str">
        <f t="shared" ca="1" si="170"/>
        <v>2f8f788a-a517-4cef-bf6a-8575e398d887</v>
      </c>
      <c r="C885" s="14" t="str">
        <f t="shared" ca="1" si="171"/>
        <v>0a3f507e-1b82-32b8-e044-0003ba298018</v>
      </c>
      <c r="D885" s="14">
        <f t="shared" ca="1" si="172"/>
        <v>996720</v>
      </c>
      <c r="E885" s="1">
        <f t="shared" ca="1" si="173"/>
        <v>130</v>
      </c>
      <c r="F885" s="1">
        <f t="shared" ca="1" si="174"/>
        <v>109</v>
      </c>
      <c r="G885" s="1">
        <f t="shared" ca="1" si="175"/>
        <v>1978</v>
      </c>
      <c r="H885" s="1" t="str">
        <f ca="1">IFERROR(INDEX(Varmeinstallation!B:B,MATCH(INDIRECT($A$1&amp;"L"&amp;A885)*1,Varmeinstallation!A:A,0)),"Ingen varmeinstallationer")</f>
        <v>Fjernvarme/blokvarme (radiatorsystemer eller varmluftanlæg)</v>
      </c>
      <c r="I885" s="1" t="str">
        <f ca="1">IFERROR(INDEX(Opvarmningsmiddel!B:B,MATCH(INDIRECT($A$1&amp;"M"&amp;A885)*1,Opvarmningsmiddel!A:A,0)),"")</f>
        <v/>
      </c>
      <c r="J885" s="1">
        <f t="shared" ca="1" si="176"/>
        <v>0</v>
      </c>
      <c r="K885" s="1" t="str">
        <f ca="1">IFERROR(INDEX(Relationstabel!$C$3:$K$10,MATCH(VALUE(INDIRECT($A$1&amp;"L"&amp;A885)),Relationstabel!$A$3:$A$10,0),MATCH(IFERROR(VALUE(INDIRECT($A$1&amp;"M"&amp;A885)),0),Relationstabel!$C$1:$K$1,0)),"Ingen varmeinstallationer")</f>
        <v>Fjernvarme/ Blokvarme</v>
      </c>
      <c r="L885" s="1" t="str">
        <f ca="1">INDEX(Anvendelseskode!B:B,MATCH($E885,Anvendelseskode!$A:$A,0))</f>
        <v>Række-, kæde-, dobbelthus (lodret adskillelse mellem enhederne)</v>
      </c>
      <c r="M885" s="1" t="str">
        <f ca="1">INDEX(Anvendelseskode!C:C,MATCH($E885,Anvendelseskode!$A:$A,0))</f>
        <v>Række-, kæde og dobbelthuse</v>
      </c>
      <c r="N885" s="1" t="str">
        <f ca="1">INDEX(Anvendelseskode!D:D,MATCH($E885,Anvendelseskode!$A:$A,0))</f>
        <v>Private husholdninger</v>
      </c>
      <c r="O885" s="1" t="str">
        <f ca="1">IFERROR(INDEX(SBi!$2:$2,MATCH(G885,SBi!$1:$1,1)),SBi!$K$2)</f>
        <v>1973-1978</v>
      </c>
      <c r="P885" s="1">
        <f ca="1">IFERROR(INDEX(SBi!$C$3:$K$28,MATCH(E885,SBi!$B$3:$B$28,0),MATCH(O885,SBi!$C$2:$K$2,0)),0)</f>
        <v>112.6</v>
      </c>
      <c r="Q885" s="19">
        <f t="shared" ca="1" si="177"/>
        <v>12.273399999999999</v>
      </c>
      <c r="R885" s="19" t="str">
        <f ca="1">IFERROR(INDEX(VpD!$2:$2,MATCH(G885,VpD!$1:$1,1)),VpD!$I$2)</f>
        <v>1973-1978</v>
      </c>
      <c r="S885" s="1">
        <f ca="1">IFERROR(INDEX(VpD!$C$3:$I$27,MATCH(E885,VpD!$B$3:$B$27,0),MATCH(R885,VpD!$C$2:$I$2,0)),0)</f>
        <v>98</v>
      </c>
      <c r="T885" s="19">
        <f t="shared" ca="1" si="178"/>
        <v>10.682</v>
      </c>
      <c r="U885" s="14" t="str">
        <f t="shared" ca="1" si="179"/>
        <v xml:space="preserve">713505.09 </v>
      </c>
      <c r="V885" s="14" t="str">
        <f t="shared" ca="1" si="180"/>
        <v>6169612.23</v>
      </c>
      <c r="W885" s="14" t="str">
        <f t="shared" ca="1" si="181"/>
        <v>POINT(713505.09 6169612.23)</v>
      </c>
      <c r="X885" s="14" t="str">
        <f>IFERROR(INDEX(BygningOmraade!B:B,MATCH(A885,BygningOmraade!A:A,0)),"")</f>
        <v/>
      </c>
    </row>
    <row r="886" spans="1:24" s="14" customFormat="1" x14ac:dyDescent="0.25">
      <c r="A886" s="14">
        <f t="shared" si="169"/>
        <v>886</v>
      </c>
      <c r="B886" s="14" t="str">
        <f t="shared" ca="1" si="170"/>
        <v>2f984414-3e77-489a-9f90-b67589bf39ff</v>
      </c>
      <c r="C886" s="14" t="str">
        <f t="shared" ca="1" si="171"/>
        <v>0a3f507e-1ec0-32b8-e044-0003ba298018</v>
      </c>
      <c r="D886" s="14">
        <f t="shared" ca="1" si="172"/>
        <v>994711</v>
      </c>
      <c r="E886" s="1">
        <f t="shared" ca="1" si="173"/>
        <v>130</v>
      </c>
      <c r="F886" s="1">
        <f t="shared" ca="1" si="174"/>
        <v>135</v>
      </c>
      <c r="G886" s="1">
        <f t="shared" ca="1" si="175"/>
        <v>1983</v>
      </c>
      <c r="H886" s="1" t="str">
        <f ca="1">IFERROR(INDEX(Varmeinstallation!B:B,MATCH(INDIRECT($A$1&amp;"L"&amp;A886)*1,Varmeinstallation!A:A,0)),"Ingen varmeinstallationer")</f>
        <v>Fjernvarme/blokvarme (radiatorsystemer eller varmluftanlæg)</v>
      </c>
      <c r="I886" s="1" t="str">
        <f ca="1">IFERROR(INDEX(Opvarmningsmiddel!B:B,MATCH(INDIRECT($A$1&amp;"M"&amp;A886)*1,Opvarmningsmiddel!A:A,0)),"")</f>
        <v/>
      </c>
      <c r="J886" s="1">
        <f t="shared" ca="1" si="176"/>
        <v>0</v>
      </c>
      <c r="K886" s="1" t="str">
        <f ca="1">IFERROR(INDEX(Relationstabel!$C$3:$K$10,MATCH(VALUE(INDIRECT($A$1&amp;"L"&amp;A886)),Relationstabel!$A$3:$A$10,0),MATCH(IFERROR(VALUE(INDIRECT($A$1&amp;"M"&amp;A886)),0),Relationstabel!$C$1:$K$1,0)),"Ingen varmeinstallationer")</f>
        <v>Fjernvarme/ Blokvarme</v>
      </c>
      <c r="L886" s="1" t="str">
        <f ca="1">INDEX(Anvendelseskode!B:B,MATCH($E886,Anvendelseskode!$A:$A,0))</f>
        <v>Række-, kæde-, dobbelthus (lodret adskillelse mellem enhederne)</v>
      </c>
      <c r="M886" s="1" t="str">
        <f ca="1">INDEX(Anvendelseskode!C:C,MATCH($E886,Anvendelseskode!$A:$A,0))</f>
        <v>Række-, kæde og dobbelthuse</v>
      </c>
      <c r="N886" s="1" t="str">
        <f ca="1">INDEX(Anvendelseskode!D:D,MATCH($E886,Anvendelseskode!$A:$A,0))</f>
        <v>Private husholdninger</v>
      </c>
      <c r="O886" s="1" t="str">
        <f ca="1">IFERROR(INDEX(SBi!$2:$2,MATCH(G886,SBi!$1:$1,1)),SBi!$K$2)</f>
        <v>1979-1998</v>
      </c>
      <c r="P886" s="1">
        <f ca="1">IFERROR(INDEX(SBi!$C$3:$K$28,MATCH(E886,SBi!$B$3:$B$28,0),MATCH(O886,SBi!$C$2:$K$2,0)),0)</f>
        <v>96.8</v>
      </c>
      <c r="Q886" s="19">
        <f t="shared" ca="1" si="177"/>
        <v>13.068</v>
      </c>
      <c r="R886" s="19" t="str">
        <f ca="1">IFERROR(INDEX(VpD!$2:$2,MATCH(G886,VpD!$1:$1,1)),VpD!$I$2)</f>
        <v>1979-1998</v>
      </c>
      <c r="S886" s="1">
        <f ca="1">IFERROR(INDEX(VpD!$C$3:$I$27,MATCH(E886,VpD!$B$3:$B$27,0),MATCH(R886,VpD!$C$2:$I$2,0)),0)</f>
        <v>74</v>
      </c>
      <c r="T886" s="19">
        <f t="shared" ca="1" si="178"/>
        <v>9.99</v>
      </c>
      <c r="U886" s="14" t="str">
        <f t="shared" ca="1" si="179"/>
        <v xml:space="preserve">711639.53 </v>
      </c>
      <c r="V886" s="14" t="str">
        <f t="shared" ca="1" si="180"/>
        <v>6172029.26</v>
      </c>
      <c r="W886" s="14" t="str">
        <f t="shared" ca="1" si="181"/>
        <v>POINT(711639.53 6172029.26)</v>
      </c>
      <c r="X886" s="14" t="str">
        <f>IFERROR(INDEX(BygningOmraade!B:B,MATCH(A886,BygningOmraade!A:A,0)),"")</f>
        <v/>
      </c>
    </row>
    <row r="887" spans="1:24" s="14" customFormat="1" x14ac:dyDescent="0.25">
      <c r="A887" s="14">
        <f t="shared" si="169"/>
        <v>887</v>
      </c>
      <c r="B887" s="14" t="str">
        <f t="shared" ca="1" si="170"/>
        <v>2fb581fe-3846-445c-a1c2-f47814b56678</v>
      </c>
      <c r="C887" s="14" t="str">
        <f t="shared" ca="1" si="171"/>
        <v>0a3f507e-239b-32b8-e044-0003ba298018</v>
      </c>
      <c r="D887" s="14">
        <f t="shared" ca="1" si="172"/>
        <v>996564</v>
      </c>
      <c r="E887" s="1">
        <f t="shared" ca="1" si="173"/>
        <v>120</v>
      </c>
      <c r="F887" s="1">
        <f t="shared" ca="1" si="174"/>
        <v>127</v>
      </c>
      <c r="G887" s="1">
        <f t="shared" ca="1" si="175"/>
        <v>1983</v>
      </c>
      <c r="H887" s="1" t="str">
        <f ca="1">IFERROR(INDEX(Varmeinstallation!B:B,MATCH(INDIRECT($A$1&amp;"L"&amp;A887)*1,Varmeinstallation!A:A,0)),"Ingen varmeinstallationer")</f>
        <v>Elovne, elpaneler</v>
      </c>
      <c r="I887" s="1" t="str">
        <f ca="1">IFERROR(INDEX(Opvarmningsmiddel!B:B,MATCH(INDIRECT($A$1&amp;"M"&amp;A887)*1,Opvarmningsmiddel!A:A,0)),"")</f>
        <v>Elektricitet</v>
      </c>
      <c r="J887" s="1">
        <f t="shared" ca="1" si="176"/>
        <v>2</v>
      </c>
      <c r="K887" s="1" t="str">
        <f ca="1">IFERROR(INDEX(Relationstabel!$C$3:$K$10,MATCH(VALUE(INDIRECT($A$1&amp;"L"&amp;A887)),Relationstabel!$A$3:$A$10,0),MATCH(IFERROR(VALUE(INDIRECT($A$1&amp;"M"&amp;A887)),0),Relationstabel!$C$1:$K$1,0)),"Ingen varmeinstallationer")</f>
        <v>Elvarme</v>
      </c>
      <c r="L887" s="1" t="str">
        <f ca="1">INDEX(Anvendelseskode!B:B,MATCH($E887,Anvendelseskode!$A:$A,0))</f>
        <v>Fritliggende enfamilieshus (parcelhus)</v>
      </c>
      <c r="M887" s="1" t="str">
        <f ca="1">INDEX(Anvendelseskode!C:C,MATCH($E887,Anvendelseskode!$A:$A,0))</f>
        <v>Parcelhuse</v>
      </c>
      <c r="N887" s="1" t="str">
        <f ca="1">INDEX(Anvendelseskode!D:D,MATCH($E887,Anvendelseskode!$A:$A,0))</f>
        <v>Private husholdninger</v>
      </c>
      <c r="O887" s="1" t="str">
        <f ca="1">IFERROR(INDEX(SBi!$2:$2,MATCH(G887,SBi!$1:$1,1)),SBi!$K$2)</f>
        <v>1979-1998</v>
      </c>
      <c r="P887" s="1">
        <f ca="1">IFERROR(INDEX(SBi!$C$3:$K$28,MATCH(E887,SBi!$B$3:$B$28,0),MATCH(O887,SBi!$C$2:$K$2,0)),0)</f>
        <v>105.4</v>
      </c>
      <c r="Q887" s="19">
        <f t="shared" ca="1" si="177"/>
        <v>13.385800000000001</v>
      </c>
      <c r="R887" s="19" t="str">
        <f ca="1">IFERROR(INDEX(VpD!$2:$2,MATCH(G887,VpD!$1:$1,1)),VpD!$I$2)</f>
        <v>1979-1998</v>
      </c>
      <c r="S887" s="1">
        <f ca="1">IFERROR(INDEX(VpD!$C$3:$I$27,MATCH(E887,VpD!$B$3:$B$27,0),MATCH(R887,VpD!$C$2:$I$2,0)),0)</f>
        <v>90</v>
      </c>
      <c r="T887" s="19">
        <f t="shared" ca="1" si="178"/>
        <v>11.43</v>
      </c>
      <c r="U887" s="14" t="str">
        <f t="shared" ca="1" si="179"/>
        <v xml:space="preserve">713209.68 </v>
      </c>
      <c r="V887" s="14" t="str">
        <f t="shared" ca="1" si="180"/>
        <v>6168515.5</v>
      </c>
      <c r="W887" s="14" t="str">
        <f t="shared" ca="1" si="181"/>
        <v>POINT(713209.68 6168515.5)</v>
      </c>
      <c r="X887" s="14" t="str">
        <f>IFERROR(INDEX(BygningOmraade!B:B,MATCH(A887,BygningOmraade!A:A,0)),"")</f>
        <v/>
      </c>
    </row>
    <row r="888" spans="1:24" s="14" customFormat="1" x14ac:dyDescent="0.25">
      <c r="A888" s="14">
        <f t="shared" si="169"/>
        <v>888</v>
      </c>
      <c r="B888" s="14" t="str">
        <f t="shared" ca="1" si="170"/>
        <v>2fb95a48-38c3-4119-b120-7338003fd5fc</v>
      </c>
      <c r="C888" s="14" t="str">
        <f t="shared" ca="1" si="171"/>
        <v>75d4829b-35b7-165e-e044-00144f3ead67</v>
      </c>
      <c r="D888" s="14">
        <f t="shared" ca="1" si="172"/>
        <v>2691163</v>
      </c>
      <c r="E888" s="1">
        <f t="shared" ca="1" si="173"/>
        <v>220</v>
      </c>
      <c r="F888" s="1">
        <f t="shared" ca="1" si="174"/>
        <v>665</v>
      </c>
      <c r="G888" s="1">
        <f t="shared" ca="1" si="175"/>
        <v>1975</v>
      </c>
      <c r="H888" s="1" t="str">
        <f ca="1">IFERROR(INDEX(Varmeinstallation!B:B,MATCH(INDIRECT($A$1&amp;"L"&amp;A888)*1,Varmeinstallation!A:A,0)),"Ingen varmeinstallationer")</f>
        <v>Centralvarme fra eget anlæg, et-kammer fyr</v>
      </c>
      <c r="I888" s="1" t="str">
        <f ca="1">IFERROR(INDEX(Opvarmningsmiddel!B:B,MATCH(INDIRECT($A$1&amp;"M"&amp;A888)*1,Opvarmningsmiddel!A:A,0)),"")</f>
        <v>Naturgas</v>
      </c>
      <c r="J888" s="1">
        <f t="shared" ca="1" si="176"/>
        <v>0</v>
      </c>
      <c r="K888" s="1" t="str">
        <f ca="1">IFERROR(INDEX(Relationstabel!$C$3:$K$10,MATCH(VALUE(INDIRECT($A$1&amp;"L"&amp;A888)),Relationstabel!$A$3:$A$10,0),MATCH(IFERROR(VALUE(INDIRECT($A$1&amp;"M"&amp;A888)),0),Relationstabel!$C$1:$K$1,0)),"Ingen varmeinstallationer")</f>
        <v>Naturgas</v>
      </c>
      <c r="L888" s="1" t="str">
        <f ca="1">INDEX(Anvendelseskode!B:B,MATCH($E888,Anvendelseskode!$A:$A,0))</f>
        <v>Bygning til erhvervsmæssig produktion vedrørende industri, håndværk m.v. (fabrik, værksted o.lign.)</v>
      </c>
      <c r="M888" s="1" t="str">
        <f ca="1">INDEX(Anvendelseskode!C:C,MATCH($E888,Anvendelseskode!$A:$A,0))</f>
        <v>Fabrikker, værksteder o.l.</v>
      </c>
      <c r="N888" s="1" t="str">
        <f ca="1">INDEX(Anvendelseskode!D:D,MATCH($E888,Anvendelseskode!$A:$A,0))</f>
        <v>Industri</v>
      </c>
      <c r="O888" s="1" t="str">
        <f ca="1">IFERROR(INDEX(SBi!$2:$2,MATCH(G888,SBi!$1:$1,1)),SBi!$K$2)</f>
        <v>1973-1978</v>
      </c>
      <c r="P888" s="1">
        <f ca="1">IFERROR(INDEX(SBi!$C$3:$K$28,MATCH(E888,SBi!$B$3:$B$28,0),MATCH(O888,SBi!$C$2:$K$2,0)),0)</f>
        <v>97</v>
      </c>
      <c r="Q888" s="19">
        <f t="shared" ca="1" si="177"/>
        <v>64.504999999999995</v>
      </c>
      <c r="R888" s="19" t="str">
        <f ca="1">IFERROR(INDEX(VpD!$2:$2,MATCH(G888,VpD!$1:$1,1)),VpD!$I$2)</f>
        <v>1973-1978</v>
      </c>
      <c r="S888" s="1">
        <f ca="1">IFERROR(INDEX(VpD!$C$3:$I$27,MATCH(E888,VpD!$B$3:$B$27,0),MATCH(R888,VpD!$C$2:$I$2,0)),0)</f>
        <v>97</v>
      </c>
      <c r="T888" s="19">
        <f t="shared" ca="1" si="178"/>
        <v>64.504999999999995</v>
      </c>
      <c r="U888" s="14" t="str">
        <f t="shared" ca="1" si="179"/>
        <v xml:space="preserve">712656.87 </v>
      </c>
      <c r="V888" s="14" t="str">
        <f t="shared" ca="1" si="180"/>
        <v>6168884.71</v>
      </c>
      <c r="W888" s="14" t="str">
        <f t="shared" ca="1" si="181"/>
        <v>POINT(712656.87 6168884.71)</v>
      </c>
      <c r="X888" s="14" t="str">
        <f>IFERROR(INDEX(BygningOmraade!B:B,MATCH(A888,BygningOmraade!A:A,0)),"")</f>
        <v/>
      </c>
    </row>
    <row r="889" spans="1:24" s="14" customFormat="1" x14ac:dyDescent="0.25">
      <c r="A889" s="14">
        <f t="shared" si="169"/>
        <v>889</v>
      </c>
      <c r="B889" s="14" t="str">
        <f t="shared" ca="1" si="170"/>
        <v>2fc627b2-c341-4938-ad65-c6622b65385b</v>
      </c>
      <c r="C889" s="14" t="str">
        <f t="shared" ca="1" si="171"/>
        <v>0a3f507e-1a15-32b8-e044-0003ba298018</v>
      </c>
      <c r="D889" s="14">
        <f t="shared" ca="1" si="172"/>
        <v>994518</v>
      </c>
      <c r="E889" s="1">
        <f t="shared" ca="1" si="173"/>
        <v>130</v>
      </c>
      <c r="F889" s="1">
        <f t="shared" ca="1" si="174"/>
        <v>125</v>
      </c>
      <c r="G889" s="1">
        <f t="shared" ca="1" si="175"/>
        <v>1975</v>
      </c>
      <c r="H889" s="1" t="str">
        <f ca="1">IFERROR(INDEX(Varmeinstallation!B:B,MATCH(INDIRECT($A$1&amp;"L"&amp;A889)*1,Varmeinstallation!A:A,0)),"Ingen varmeinstallationer")</f>
        <v>Fjernvarme/blokvarme (radiatorsystemer eller varmluftanlæg)</v>
      </c>
      <c r="I889" s="1" t="str">
        <f ca="1">IFERROR(INDEX(Opvarmningsmiddel!B:B,MATCH(INDIRECT($A$1&amp;"M"&amp;A889)*1,Opvarmningsmiddel!A:A,0)),"")</f>
        <v/>
      </c>
      <c r="J889" s="1">
        <f t="shared" ca="1" si="176"/>
        <v>0</v>
      </c>
      <c r="K889" s="1" t="str">
        <f ca="1">IFERROR(INDEX(Relationstabel!$C$3:$K$10,MATCH(VALUE(INDIRECT($A$1&amp;"L"&amp;A889)),Relationstabel!$A$3:$A$10,0),MATCH(IFERROR(VALUE(INDIRECT($A$1&amp;"M"&amp;A889)),0),Relationstabel!$C$1:$K$1,0)),"Ingen varmeinstallationer")</f>
        <v>Fjernvarme/ Blokvarme</v>
      </c>
      <c r="L889" s="1" t="str">
        <f ca="1">INDEX(Anvendelseskode!B:B,MATCH($E889,Anvendelseskode!$A:$A,0))</f>
        <v>Række-, kæde-, dobbelthus (lodret adskillelse mellem enhederne)</v>
      </c>
      <c r="M889" s="1" t="str">
        <f ca="1">INDEX(Anvendelseskode!C:C,MATCH($E889,Anvendelseskode!$A:$A,0))</f>
        <v>Række-, kæde og dobbelthuse</v>
      </c>
      <c r="N889" s="1" t="str">
        <f ca="1">INDEX(Anvendelseskode!D:D,MATCH($E889,Anvendelseskode!$A:$A,0))</f>
        <v>Private husholdninger</v>
      </c>
      <c r="O889" s="1" t="str">
        <f ca="1">IFERROR(INDEX(SBi!$2:$2,MATCH(G889,SBi!$1:$1,1)),SBi!$K$2)</f>
        <v>1973-1978</v>
      </c>
      <c r="P889" s="1">
        <f ca="1">IFERROR(INDEX(SBi!$C$3:$K$28,MATCH(E889,SBi!$B$3:$B$28,0),MATCH(O889,SBi!$C$2:$K$2,0)),0)</f>
        <v>112.6</v>
      </c>
      <c r="Q889" s="19">
        <f t="shared" ca="1" si="177"/>
        <v>14.074999999999999</v>
      </c>
      <c r="R889" s="19" t="str">
        <f ca="1">IFERROR(INDEX(VpD!$2:$2,MATCH(G889,VpD!$1:$1,1)),VpD!$I$2)</f>
        <v>1973-1978</v>
      </c>
      <c r="S889" s="1">
        <f ca="1">IFERROR(INDEX(VpD!$C$3:$I$27,MATCH(E889,VpD!$B$3:$B$27,0),MATCH(R889,VpD!$C$2:$I$2,0)),0)</f>
        <v>98</v>
      </c>
      <c r="T889" s="19">
        <f t="shared" ca="1" si="178"/>
        <v>12.25</v>
      </c>
      <c r="U889" s="14" t="str">
        <f t="shared" ca="1" si="179"/>
        <v xml:space="preserve">711500.13 </v>
      </c>
      <c r="V889" s="14" t="str">
        <f t="shared" ca="1" si="180"/>
        <v>6172365.74</v>
      </c>
      <c r="W889" s="14" t="str">
        <f t="shared" ca="1" si="181"/>
        <v>POINT(711500.13 6172365.74)</v>
      </c>
      <c r="X889" s="14" t="str">
        <f>IFERROR(INDEX(BygningOmraade!B:B,MATCH(A889,BygningOmraade!A:A,0)),"")</f>
        <v/>
      </c>
    </row>
    <row r="890" spans="1:24" s="14" customFormat="1" x14ac:dyDescent="0.25">
      <c r="A890" s="14">
        <f t="shared" si="169"/>
        <v>890</v>
      </c>
      <c r="B890" s="14" t="str">
        <f t="shared" ca="1" si="170"/>
        <v>2fcfefea-60d9-4446-9be4-a35897d73603</v>
      </c>
      <c r="C890" s="14" t="str">
        <f t="shared" ca="1" si="171"/>
        <v>0a3f507e-1c4c-32b8-e044-0003ba298018</v>
      </c>
      <c r="D890" s="14">
        <f t="shared" ca="1" si="172"/>
        <v>996552</v>
      </c>
      <c r="E890" s="1">
        <f t="shared" ca="1" si="173"/>
        <v>120</v>
      </c>
      <c r="F890" s="1">
        <f t="shared" ca="1" si="174"/>
        <v>130</v>
      </c>
      <c r="G890" s="1">
        <f t="shared" ca="1" si="175"/>
        <v>1979</v>
      </c>
      <c r="H890" s="1" t="str">
        <f ca="1">IFERROR(INDEX(Varmeinstallation!B:B,MATCH(INDIRECT($A$1&amp;"L"&amp;A890)*1,Varmeinstallation!A:A,0)),"Ingen varmeinstallationer")</f>
        <v>Centralvarme fra eget anlæg, et-kammer fyr</v>
      </c>
      <c r="I890" s="1" t="str">
        <f ca="1">IFERROR(INDEX(Opvarmningsmiddel!B:B,MATCH(INDIRECT($A$1&amp;"M"&amp;A890)*1,Opvarmningsmiddel!A:A,0)),"")</f>
        <v>Naturgas</v>
      </c>
      <c r="J890" s="1">
        <f t="shared" ca="1" si="176"/>
        <v>0</v>
      </c>
      <c r="K890" s="1" t="str">
        <f ca="1">IFERROR(INDEX(Relationstabel!$C$3:$K$10,MATCH(VALUE(INDIRECT($A$1&amp;"L"&amp;A890)),Relationstabel!$A$3:$A$10,0),MATCH(IFERROR(VALUE(INDIRECT($A$1&amp;"M"&amp;A890)),0),Relationstabel!$C$1:$K$1,0)),"Ingen varmeinstallationer")</f>
        <v>Naturgas</v>
      </c>
      <c r="L890" s="1" t="str">
        <f ca="1">INDEX(Anvendelseskode!B:B,MATCH($E890,Anvendelseskode!$A:$A,0))</f>
        <v>Fritliggende enfamilieshus (parcelhus)</v>
      </c>
      <c r="M890" s="1" t="str">
        <f ca="1">INDEX(Anvendelseskode!C:C,MATCH($E890,Anvendelseskode!$A:$A,0))</f>
        <v>Parcelhuse</v>
      </c>
      <c r="N890" s="1" t="str">
        <f ca="1">INDEX(Anvendelseskode!D:D,MATCH($E890,Anvendelseskode!$A:$A,0))</f>
        <v>Private husholdninger</v>
      </c>
      <c r="O890" s="1" t="str">
        <f ca="1">IFERROR(INDEX(SBi!$2:$2,MATCH(G890,SBi!$1:$1,1)),SBi!$K$2)</f>
        <v>1979-1998</v>
      </c>
      <c r="P890" s="1">
        <f ca="1">IFERROR(INDEX(SBi!$C$3:$K$28,MATCH(E890,SBi!$B$3:$B$28,0),MATCH(O890,SBi!$C$2:$K$2,0)),0)</f>
        <v>105.4</v>
      </c>
      <c r="Q890" s="19">
        <f t="shared" ca="1" si="177"/>
        <v>13.702</v>
      </c>
      <c r="R890" s="19" t="str">
        <f ca="1">IFERROR(INDEX(VpD!$2:$2,MATCH(G890,VpD!$1:$1,1)),VpD!$I$2)</f>
        <v>1979-1998</v>
      </c>
      <c r="S890" s="1">
        <f ca="1">IFERROR(INDEX(VpD!$C$3:$I$27,MATCH(E890,VpD!$B$3:$B$27,0),MATCH(R890,VpD!$C$2:$I$2,0)),0)</f>
        <v>90</v>
      </c>
      <c r="T890" s="19">
        <f t="shared" ca="1" si="178"/>
        <v>11.7</v>
      </c>
      <c r="U890" s="14" t="str">
        <f t="shared" ca="1" si="179"/>
        <v xml:space="preserve">713224.96 </v>
      </c>
      <c r="V890" s="14" t="str">
        <f t="shared" ca="1" si="180"/>
        <v>6168463.62</v>
      </c>
      <c r="W890" s="14" t="str">
        <f t="shared" ca="1" si="181"/>
        <v>POINT(713224.96 6168463.62)</v>
      </c>
      <c r="X890" s="14" t="str">
        <f>IFERROR(INDEX(BygningOmraade!B:B,MATCH(A890,BygningOmraade!A:A,0)),"")</f>
        <v/>
      </c>
    </row>
    <row r="891" spans="1:24" s="14" customFormat="1" x14ac:dyDescent="0.25">
      <c r="A891" s="14">
        <f t="shared" si="169"/>
        <v>891</v>
      </c>
      <c r="B891" s="14" t="str">
        <f t="shared" ca="1" si="170"/>
        <v>2fdd78be-1768-47e0-aaf9-d4d91df301c4</v>
      </c>
      <c r="C891" s="14" t="str">
        <f t="shared" ca="1" si="171"/>
        <v>0a3f507e-2418-32b8-e044-0003ba298018</v>
      </c>
      <c r="D891" s="14">
        <f t="shared" ca="1" si="172"/>
        <v>995003</v>
      </c>
      <c r="E891" s="1">
        <f t="shared" ca="1" si="173"/>
        <v>130</v>
      </c>
      <c r="F891" s="1">
        <f t="shared" ca="1" si="174"/>
        <v>102</v>
      </c>
      <c r="G891" s="1">
        <f t="shared" ca="1" si="175"/>
        <v>1993</v>
      </c>
      <c r="H891" s="1" t="str">
        <f ca="1">IFERROR(INDEX(Varmeinstallation!B:B,MATCH(INDIRECT($A$1&amp;"L"&amp;A891)*1,Varmeinstallation!A:A,0)),"Ingen varmeinstallationer")</f>
        <v>Fjernvarme/blokvarme (radiatorsystemer eller varmluftanlæg)</v>
      </c>
      <c r="I891" s="1" t="str">
        <f ca="1">IFERROR(INDEX(Opvarmningsmiddel!B:B,MATCH(INDIRECT($A$1&amp;"M"&amp;A891)*1,Opvarmningsmiddel!A:A,0)),"")</f>
        <v/>
      </c>
      <c r="J891" s="1">
        <f t="shared" ca="1" si="176"/>
        <v>0</v>
      </c>
      <c r="K891" s="1" t="str">
        <f ca="1">IFERROR(INDEX(Relationstabel!$C$3:$K$10,MATCH(VALUE(INDIRECT($A$1&amp;"L"&amp;A891)),Relationstabel!$A$3:$A$10,0),MATCH(IFERROR(VALUE(INDIRECT($A$1&amp;"M"&amp;A891)),0),Relationstabel!$C$1:$K$1,0)),"Ingen varmeinstallationer")</f>
        <v>Fjernvarme/ Blokvarme</v>
      </c>
      <c r="L891" s="1" t="str">
        <f ca="1">INDEX(Anvendelseskode!B:B,MATCH($E891,Anvendelseskode!$A:$A,0))</f>
        <v>Række-, kæde-, dobbelthus (lodret adskillelse mellem enhederne)</v>
      </c>
      <c r="M891" s="1" t="str">
        <f ca="1">INDEX(Anvendelseskode!C:C,MATCH($E891,Anvendelseskode!$A:$A,0))</f>
        <v>Række-, kæde og dobbelthuse</v>
      </c>
      <c r="N891" s="1" t="str">
        <f ca="1">INDEX(Anvendelseskode!D:D,MATCH($E891,Anvendelseskode!$A:$A,0))</f>
        <v>Private husholdninger</v>
      </c>
      <c r="O891" s="1" t="str">
        <f ca="1">IFERROR(INDEX(SBi!$2:$2,MATCH(G891,SBi!$1:$1,1)),SBi!$K$2)</f>
        <v>1979-1998</v>
      </c>
      <c r="P891" s="1">
        <f ca="1">IFERROR(INDEX(SBi!$C$3:$K$28,MATCH(E891,SBi!$B$3:$B$28,0),MATCH(O891,SBi!$C$2:$K$2,0)),0)</f>
        <v>96.8</v>
      </c>
      <c r="Q891" s="19">
        <f t="shared" ca="1" si="177"/>
        <v>9.8735999999999997</v>
      </c>
      <c r="R891" s="19" t="str">
        <f ca="1">IFERROR(INDEX(VpD!$2:$2,MATCH(G891,VpD!$1:$1,1)),VpD!$I$2)</f>
        <v>1979-1998</v>
      </c>
      <c r="S891" s="1">
        <f ca="1">IFERROR(INDEX(VpD!$C$3:$I$27,MATCH(E891,VpD!$B$3:$B$27,0),MATCH(R891,VpD!$C$2:$I$2,0)),0)</f>
        <v>74</v>
      </c>
      <c r="T891" s="19">
        <f t="shared" ca="1" si="178"/>
        <v>7.548</v>
      </c>
      <c r="U891" s="14" t="str">
        <f t="shared" ca="1" si="179"/>
        <v xml:space="preserve">711701.34 </v>
      </c>
      <c r="V891" s="14" t="str">
        <f t="shared" ca="1" si="180"/>
        <v>6172465.81</v>
      </c>
      <c r="W891" s="14" t="str">
        <f t="shared" ca="1" si="181"/>
        <v>POINT(711701.34 6172465.81)</v>
      </c>
      <c r="X891" s="14" t="str">
        <f>IFERROR(INDEX(BygningOmraade!B:B,MATCH(A891,BygningOmraade!A:A,0)),"")</f>
        <v/>
      </c>
    </row>
    <row r="892" spans="1:24" s="14" customFormat="1" x14ac:dyDescent="0.25">
      <c r="A892" s="14">
        <f t="shared" si="169"/>
        <v>892</v>
      </c>
      <c r="B892" s="14" t="str">
        <f t="shared" ca="1" si="170"/>
        <v>2fe36b59-45ca-4829-8742-a9406f8bebf4</v>
      </c>
      <c r="C892" s="14" t="str">
        <f t="shared" ca="1" si="171"/>
        <v>0a3f507e-21de-32b8-e044-0003ba298018</v>
      </c>
      <c r="D892" s="14">
        <f t="shared" ca="1" si="172"/>
        <v>996470</v>
      </c>
      <c r="E892" s="1">
        <f t="shared" ca="1" si="173"/>
        <v>120</v>
      </c>
      <c r="F892" s="1">
        <f t="shared" ca="1" si="174"/>
        <v>132</v>
      </c>
      <c r="G892" s="1">
        <f t="shared" ca="1" si="175"/>
        <v>1974</v>
      </c>
      <c r="H892" s="1" t="str">
        <f ca="1">IFERROR(INDEX(Varmeinstallation!B:B,MATCH(INDIRECT($A$1&amp;"L"&amp;A892)*1,Varmeinstallation!A:A,0)),"Ingen varmeinstallationer")</f>
        <v>Centralvarme fra eget anlæg, et-kammer fyr</v>
      </c>
      <c r="I892" s="1" t="str">
        <f ca="1">IFERROR(INDEX(Opvarmningsmiddel!B:B,MATCH(INDIRECT($A$1&amp;"M"&amp;A892)*1,Opvarmningsmiddel!A:A,0)),"")</f>
        <v>Naturgas</v>
      </c>
      <c r="J892" s="1">
        <f t="shared" ca="1" si="176"/>
        <v>0</v>
      </c>
      <c r="K892" s="1" t="str">
        <f ca="1">IFERROR(INDEX(Relationstabel!$C$3:$K$10,MATCH(VALUE(INDIRECT($A$1&amp;"L"&amp;A892)),Relationstabel!$A$3:$A$10,0),MATCH(IFERROR(VALUE(INDIRECT($A$1&amp;"M"&amp;A892)),0),Relationstabel!$C$1:$K$1,0)),"Ingen varmeinstallationer")</f>
        <v>Naturgas</v>
      </c>
      <c r="L892" s="1" t="str">
        <f ca="1">INDEX(Anvendelseskode!B:B,MATCH($E892,Anvendelseskode!$A:$A,0))</f>
        <v>Fritliggende enfamilieshus (parcelhus)</v>
      </c>
      <c r="M892" s="1" t="str">
        <f ca="1">INDEX(Anvendelseskode!C:C,MATCH($E892,Anvendelseskode!$A:$A,0))</f>
        <v>Parcelhuse</v>
      </c>
      <c r="N892" s="1" t="str">
        <f ca="1">INDEX(Anvendelseskode!D:D,MATCH($E892,Anvendelseskode!$A:$A,0))</f>
        <v>Private husholdninger</v>
      </c>
      <c r="O892" s="1" t="str">
        <f ca="1">IFERROR(INDEX(SBi!$2:$2,MATCH(G892,SBi!$1:$1,1)),SBi!$K$2)</f>
        <v>1973-1978</v>
      </c>
      <c r="P892" s="1">
        <f ca="1">IFERROR(INDEX(SBi!$C$3:$K$28,MATCH(E892,SBi!$B$3:$B$28,0),MATCH(O892,SBi!$C$2:$K$2,0)),0)</f>
        <v>119.8</v>
      </c>
      <c r="Q892" s="19">
        <f t="shared" ca="1" si="177"/>
        <v>15.813600000000001</v>
      </c>
      <c r="R892" s="19" t="str">
        <f ca="1">IFERROR(INDEX(VpD!$2:$2,MATCH(G892,VpD!$1:$1,1)),VpD!$I$2)</f>
        <v>1973-1978</v>
      </c>
      <c r="S892" s="1">
        <f ca="1">IFERROR(INDEX(VpD!$C$3:$I$27,MATCH(E892,VpD!$B$3:$B$27,0),MATCH(R892,VpD!$C$2:$I$2,0)),0)</f>
        <v>117</v>
      </c>
      <c r="T892" s="19">
        <f t="shared" ca="1" si="178"/>
        <v>15.444000000000001</v>
      </c>
      <c r="U892" s="14" t="str">
        <f t="shared" ca="1" si="179"/>
        <v xml:space="preserve">713303.81 </v>
      </c>
      <c r="V892" s="14" t="str">
        <f t="shared" ca="1" si="180"/>
        <v>6168981.12</v>
      </c>
      <c r="W892" s="14" t="str">
        <f t="shared" ca="1" si="181"/>
        <v>POINT(713303.81 6168981.12)</v>
      </c>
      <c r="X892" s="14" t="str">
        <f>IFERROR(INDEX(BygningOmraade!B:B,MATCH(A892,BygningOmraade!A:A,0)),"")</f>
        <v/>
      </c>
    </row>
    <row r="893" spans="1:24" s="14" customFormat="1" x14ac:dyDescent="0.25">
      <c r="A893" s="14">
        <f t="shared" si="169"/>
        <v>893</v>
      </c>
      <c r="B893" s="14" t="str">
        <f t="shared" ca="1" si="170"/>
        <v>2ff72b00-a594-440d-b778-b1886f84cb36</v>
      </c>
      <c r="C893" s="14" t="str">
        <f t="shared" ca="1" si="171"/>
        <v>0a3f507e-1ea5-32b8-e044-0003ba298018</v>
      </c>
      <c r="D893" s="14">
        <f t="shared" ca="1" si="172"/>
        <v>994458</v>
      </c>
      <c r="E893" s="1">
        <f t="shared" ca="1" si="173"/>
        <v>120</v>
      </c>
      <c r="F893" s="1">
        <f t="shared" ca="1" si="174"/>
        <v>143</v>
      </c>
      <c r="G893" s="1">
        <f t="shared" ca="1" si="175"/>
        <v>1995</v>
      </c>
      <c r="H893" s="1" t="str">
        <f ca="1">IFERROR(INDEX(Varmeinstallation!B:B,MATCH(INDIRECT($A$1&amp;"L"&amp;A893)*1,Varmeinstallation!A:A,0)),"Ingen varmeinstallationer")</f>
        <v>Centralvarme fra eget anlæg, et-kammer fyr</v>
      </c>
      <c r="I893" s="1" t="str">
        <f ca="1">IFERROR(INDEX(Opvarmningsmiddel!B:B,MATCH(INDIRECT($A$1&amp;"M"&amp;A893)*1,Opvarmningsmiddel!A:A,0)),"")</f>
        <v>Naturgas</v>
      </c>
      <c r="J893" s="1">
        <f t="shared" ca="1" si="176"/>
        <v>0</v>
      </c>
      <c r="K893" s="1" t="str">
        <f ca="1">IFERROR(INDEX(Relationstabel!$C$3:$K$10,MATCH(VALUE(INDIRECT($A$1&amp;"L"&amp;A893)),Relationstabel!$A$3:$A$10,0),MATCH(IFERROR(VALUE(INDIRECT($A$1&amp;"M"&amp;A893)),0),Relationstabel!$C$1:$K$1,0)),"Ingen varmeinstallationer")</f>
        <v>Naturgas</v>
      </c>
      <c r="L893" s="1" t="str">
        <f ca="1">INDEX(Anvendelseskode!B:B,MATCH($E893,Anvendelseskode!$A:$A,0))</f>
        <v>Fritliggende enfamilieshus (parcelhus)</v>
      </c>
      <c r="M893" s="1" t="str">
        <f ca="1">INDEX(Anvendelseskode!C:C,MATCH($E893,Anvendelseskode!$A:$A,0))</f>
        <v>Parcelhuse</v>
      </c>
      <c r="N893" s="1" t="str">
        <f ca="1">INDEX(Anvendelseskode!D:D,MATCH($E893,Anvendelseskode!$A:$A,0))</f>
        <v>Private husholdninger</v>
      </c>
      <c r="O893" s="1" t="str">
        <f ca="1">IFERROR(INDEX(SBi!$2:$2,MATCH(G893,SBi!$1:$1,1)),SBi!$K$2)</f>
        <v>1979-1998</v>
      </c>
      <c r="P893" s="1">
        <f ca="1">IFERROR(INDEX(SBi!$C$3:$K$28,MATCH(E893,SBi!$B$3:$B$28,0),MATCH(O893,SBi!$C$2:$K$2,0)),0)</f>
        <v>105.4</v>
      </c>
      <c r="Q893" s="19">
        <f t="shared" ca="1" si="177"/>
        <v>15.0722</v>
      </c>
      <c r="R893" s="19" t="str">
        <f ca="1">IFERROR(INDEX(VpD!$2:$2,MATCH(G893,VpD!$1:$1,1)),VpD!$I$2)</f>
        <v>1979-1998</v>
      </c>
      <c r="S893" s="1">
        <f ca="1">IFERROR(INDEX(VpD!$C$3:$I$27,MATCH(E893,VpD!$B$3:$B$27,0),MATCH(R893,VpD!$C$2:$I$2,0)),0)</f>
        <v>90</v>
      </c>
      <c r="T893" s="19">
        <f t="shared" ca="1" si="178"/>
        <v>12.87</v>
      </c>
      <c r="U893" s="14" t="str">
        <f t="shared" ca="1" si="179"/>
        <v xml:space="preserve">711534.54 </v>
      </c>
      <c r="V893" s="14" t="str">
        <f t="shared" ca="1" si="180"/>
        <v>6172155.48</v>
      </c>
      <c r="W893" s="14" t="str">
        <f t="shared" ca="1" si="181"/>
        <v>POINT(711534.54 6172155.48)</v>
      </c>
      <c r="X893" s="14" t="str">
        <f>IFERROR(INDEX(BygningOmraade!B:B,MATCH(A893,BygningOmraade!A:A,0)),"")</f>
        <v/>
      </c>
    </row>
    <row r="894" spans="1:24" s="14" customFormat="1" x14ac:dyDescent="0.25">
      <c r="A894" s="14">
        <f t="shared" si="169"/>
        <v>894</v>
      </c>
      <c r="B894" s="14" t="str">
        <f t="shared" ca="1" si="170"/>
        <v>2ffc7669-75fb-43b2-9275-f0d4ff4d24d9</v>
      </c>
      <c r="C894" s="14" t="str">
        <f t="shared" ca="1" si="171"/>
        <v>0a3f507e-1daa-32b8-e044-0003ba298018</v>
      </c>
      <c r="D894" s="14">
        <f t="shared" ca="1" si="172"/>
        <v>2540574</v>
      </c>
      <c r="E894" s="1">
        <f t="shared" ca="1" si="173"/>
        <v>130</v>
      </c>
      <c r="F894" s="1">
        <f t="shared" ca="1" si="174"/>
        <v>120</v>
      </c>
      <c r="G894" s="1">
        <f t="shared" ca="1" si="175"/>
        <v>2000</v>
      </c>
      <c r="H894" s="1" t="str">
        <f ca="1">IFERROR(INDEX(Varmeinstallation!B:B,MATCH(INDIRECT($A$1&amp;"L"&amp;A894)*1,Varmeinstallation!A:A,0)),"Ingen varmeinstallationer")</f>
        <v>Fjernvarme/blokvarme (radiatorsystemer eller varmluftanlæg)</v>
      </c>
      <c r="I894" s="1" t="str">
        <f ca="1">IFERROR(INDEX(Opvarmningsmiddel!B:B,MATCH(INDIRECT($A$1&amp;"M"&amp;A894)*1,Opvarmningsmiddel!A:A,0)),"")</f>
        <v/>
      </c>
      <c r="J894" s="1">
        <f t="shared" ca="1" si="176"/>
        <v>0</v>
      </c>
      <c r="K894" s="1" t="str">
        <f ca="1">IFERROR(INDEX(Relationstabel!$C$3:$K$10,MATCH(VALUE(INDIRECT($A$1&amp;"L"&amp;A894)),Relationstabel!$A$3:$A$10,0),MATCH(IFERROR(VALUE(INDIRECT($A$1&amp;"M"&amp;A894)),0),Relationstabel!$C$1:$K$1,0)),"Ingen varmeinstallationer")</f>
        <v>Fjernvarme/ Blokvarme</v>
      </c>
      <c r="L894" s="1" t="str">
        <f ca="1">INDEX(Anvendelseskode!B:B,MATCH($E894,Anvendelseskode!$A:$A,0))</f>
        <v>Række-, kæde-, dobbelthus (lodret adskillelse mellem enhederne)</v>
      </c>
      <c r="M894" s="1" t="str">
        <f ca="1">INDEX(Anvendelseskode!C:C,MATCH($E894,Anvendelseskode!$A:$A,0))</f>
        <v>Række-, kæde og dobbelthuse</v>
      </c>
      <c r="N894" s="1" t="str">
        <f ca="1">INDEX(Anvendelseskode!D:D,MATCH($E894,Anvendelseskode!$A:$A,0))</f>
        <v>Private husholdninger</v>
      </c>
      <c r="O894" s="1" t="str">
        <f ca="1">IFERROR(INDEX(SBi!$2:$2,MATCH(G894,SBi!$1:$1,1)),SBi!$K$2)</f>
        <v>1999-2006</v>
      </c>
      <c r="P894" s="1">
        <f ca="1">IFERROR(INDEX(SBi!$C$3:$K$28,MATCH(E894,SBi!$B$3:$B$28,0),MATCH(O894,SBi!$C$2:$K$2,0)),0)</f>
        <v>81.5</v>
      </c>
      <c r="Q894" s="19">
        <f t="shared" ca="1" si="177"/>
        <v>9.7799999999999994</v>
      </c>
      <c r="R894" s="19" t="str">
        <f ca="1">IFERROR(INDEX(VpD!$2:$2,MATCH(G894,VpD!$1:$1,1)),VpD!$I$2)</f>
        <v>&gt;1998</v>
      </c>
      <c r="S894" s="1">
        <f ca="1">IFERROR(INDEX(VpD!$C$3:$I$27,MATCH(E894,VpD!$B$3:$B$27,0),MATCH(R894,VpD!$C$2:$I$2,0)),0)</f>
        <v>65</v>
      </c>
      <c r="T894" s="19">
        <f t="shared" ca="1" si="178"/>
        <v>7.8</v>
      </c>
      <c r="U894" s="14" t="str">
        <f t="shared" ca="1" si="179"/>
        <v xml:space="preserve">711997.03 </v>
      </c>
      <c r="V894" s="14" t="str">
        <f t="shared" ca="1" si="180"/>
        <v>6172406.05</v>
      </c>
      <c r="W894" s="14" t="str">
        <f t="shared" ca="1" si="181"/>
        <v>POINT(711997.03 6172406.05)</v>
      </c>
      <c r="X894" s="14" t="str">
        <f>IFERROR(INDEX(BygningOmraade!B:B,MATCH(A894,BygningOmraade!A:A,0)),"")</f>
        <v/>
      </c>
    </row>
    <row r="895" spans="1:24" s="14" customFormat="1" x14ac:dyDescent="0.25">
      <c r="A895" s="14">
        <f t="shared" si="169"/>
        <v>895</v>
      </c>
      <c r="B895" s="14" t="str">
        <f t="shared" ca="1" si="170"/>
        <v>2fff6152-855c-463a-a480-5f0a118fab1a</v>
      </c>
      <c r="C895" s="14" t="str">
        <f t="shared" ca="1" si="171"/>
        <v>0a3f507e-1b76-32b8-e044-0003ba298018</v>
      </c>
      <c r="D895" s="14">
        <f t="shared" ca="1" si="172"/>
        <v>996759</v>
      </c>
      <c r="E895" s="1">
        <f t="shared" ca="1" si="173"/>
        <v>130</v>
      </c>
      <c r="F895" s="1">
        <f t="shared" ca="1" si="174"/>
        <v>109</v>
      </c>
      <c r="G895" s="1">
        <f t="shared" ca="1" si="175"/>
        <v>1978</v>
      </c>
      <c r="H895" s="1" t="str">
        <f ca="1">IFERROR(INDEX(Varmeinstallation!B:B,MATCH(INDIRECT($A$1&amp;"L"&amp;A895)*1,Varmeinstallation!A:A,0)),"Ingen varmeinstallationer")</f>
        <v>Fjernvarme/blokvarme (radiatorsystemer eller varmluftanlæg)</v>
      </c>
      <c r="I895" s="1" t="str">
        <f ca="1">IFERROR(INDEX(Opvarmningsmiddel!B:B,MATCH(INDIRECT($A$1&amp;"M"&amp;A895)*1,Opvarmningsmiddel!A:A,0)),"")</f>
        <v/>
      </c>
      <c r="J895" s="1">
        <f t="shared" ca="1" si="176"/>
        <v>0</v>
      </c>
      <c r="K895" s="1" t="str">
        <f ca="1">IFERROR(INDEX(Relationstabel!$C$3:$K$10,MATCH(VALUE(INDIRECT($A$1&amp;"L"&amp;A895)),Relationstabel!$A$3:$A$10,0),MATCH(IFERROR(VALUE(INDIRECT($A$1&amp;"M"&amp;A895)),0),Relationstabel!$C$1:$K$1,0)),"Ingen varmeinstallationer")</f>
        <v>Fjernvarme/ Blokvarme</v>
      </c>
      <c r="L895" s="1" t="str">
        <f ca="1">INDEX(Anvendelseskode!B:B,MATCH($E895,Anvendelseskode!$A:$A,0))</f>
        <v>Række-, kæde-, dobbelthus (lodret adskillelse mellem enhederne)</v>
      </c>
      <c r="M895" s="1" t="str">
        <f ca="1">INDEX(Anvendelseskode!C:C,MATCH($E895,Anvendelseskode!$A:$A,0))</f>
        <v>Række-, kæde og dobbelthuse</v>
      </c>
      <c r="N895" s="1" t="str">
        <f ca="1">INDEX(Anvendelseskode!D:D,MATCH($E895,Anvendelseskode!$A:$A,0))</f>
        <v>Private husholdninger</v>
      </c>
      <c r="O895" s="1" t="str">
        <f ca="1">IFERROR(INDEX(SBi!$2:$2,MATCH(G895,SBi!$1:$1,1)),SBi!$K$2)</f>
        <v>1973-1978</v>
      </c>
      <c r="P895" s="1">
        <f ca="1">IFERROR(INDEX(SBi!$C$3:$K$28,MATCH(E895,SBi!$B$3:$B$28,0),MATCH(O895,SBi!$C$2:$K$2,0)),0)</f>
        <v>112.6</v>
      </c>
      <c r="Q895" s="19">
        <f t="shared" ca="1" si="177"/>
        <v>12.273399999999999</v>
      </c>
      <c r="R895" s="19" t="str">
        <f ca="1">IFERROR(INDEX(VpD!$2:$2,MATCH(G895,VpD!$1:$1,1)),VpD!$I$2)</f>
        <v>1973-1978</v>
      </c>
      <c r="S895" s="1">
        <f ca="1">IFERROR(INDEX(VpD!$C$3:$I$27,MATCH(E895,VpD!$B$3:$B$27,0),MATCH(R895,VpD!$C$2:$I$2,0)),0)</f>
        <v>98</v>
      </c>
      <c r="T895" s="19">
        <f t="shared" ca="1" si="178"/>
        <v>10.682</v>
      </c>
      <c r="U895" s="14" t="str">
        <f t="shared" ca="1" si="179"/>
        <v xml:space="preserve">713490.04 </v>
      </c>
      <c r="V895" s="14" t="str">
        <f t="shared" ca="1" si="180"/>
        <v>6169642.75</v>
      </c>
      <c r="W895" s="14" t="str">
        <f t="shared" ca="1" si="181"/>
        <v>POINT(713490.04 6169642.75)</v>
      </c>
      <c r="X895" s="14" t="str">
        <f>IFERROR(INDEX(BygningOmraade!B:B,MATCH(A895,BygningOmraade!A:A,0)),"")</f>
        <v/>
      </c>
    </row>
    <row r="896" spans="1:24" s="14" customFormat="1" x14ac:dyDescent="0.25">
      <c r="A896" s="14">
        <f t="shared" si="169"/>
        <v>896</v>
      </c>
      <c r="B896" s="14" t="str">
        <f t="shared" ca="1" si="170"/>
        <v>30349899-2a5f-42b6-acbe-669b2a7f45e5</v>
      </c>
      <c r="C896" s="14" t="str">
        <f t="shared" ca="1" si="171"/>
        <v>0a3f507e-1bae-32b8-e044-0003ba298018</v>
      </c>
      <c r="D896" s="14">
        <f t="shared" ca="1" si="172"/>
        <v>997529</v>
      </c>
      <c r="E896" s="1">
        <f t="shared" ca="1" si="173"/>
        <v>130</v>
      </c>
      <c r="F896" s="1">
        <f t="shared" ca="1" si="174"/>
        <v>101</v>
      </c>
      <c r="G896" s="1">
        <f t="shared" ca="1" si="175"/>
        <v>1964</v>
      </c>
      <c r="H896" s="1" t="str">
        <f ca="1">IFERROR(INDEX(Varmeinstallation!B:B,MATCH(INDIRECT($A$1&amp;"L"&amp;A896)*1,Varmeinstallation!A:A,0)),"Ingen varmeinstallationer")</f>
        <v>Centralvarme fra eget anlæg, et-kammer fyr</v>
      </c>
      <c r="I896" s="1" t="str">
        <f ca="1">IFERROR(INDEX(Opvarmningsmiddel!B:B,MATCH(INDIRECT($A$1&amp;"M"&amp;A896)*1,Opvarmningsmiddel!A:A,0)),"")</f>
        <v>Naturgas</v>
      </c>
      <c r="J896" s="1">
        <f t="shared" ca="1" si="176"/>
        <v>0</v>
      </c>
      <c r="K896" s="1" t="str">
        <f ca="1">IFERROR(INDEX(Relationstabel!$C$3:$K$10,MATCH(VALUE(INDIRECT($A$1&amp;"L"&amp;A896)),Relationstabel!$A$3:$A$10,0),MATCH(IFERROR(VALUE(INDIRECT($A$1&amp;"M"&amp;A896)),0),Relationstabel!$C$1:$K$1,0)),"Ingen varmeinstallationer")</f>
        <v>Naturgas</v>
      </c>
      <c r="L896" s="1" t="str">
        <f ca="1">INDEX(Anvendelseskode!B:B,MATCH($E896,Anvendelseskode!$A:$A,0))</f>
        <v>Række-, kæde-, dobbelthus (lodret adskillelse mellem enhederne)</v>
      </c>
      <c r="M896" s="1" t="str">
        <f ca="1">INDEX(Anvendelseskode!C:C,MATCH($E896,Anvendelseskode!$A:$A,0))</f>
        <v>Række-, kæde og dobbelthuse</v>
      </c>
      <c r="N896" s="1" t="str">
        <f ca="1">INDEX(Anvendelseskode!D:D,MATCH($E896,Anvendelseskode!$A:$A,0))</f>
        <v>Private husholdninger</v>
      </c>
      <c r="O896" s="1" t="str">
        <f ca="1">IFERROR(INDEX(SBi!$2:$2,MATCH(G896,SBi!$1:$1,1)),SBi!$K$2)</f>
        <v>1961-1972</v>
      </c>
      <c r="P896" s="1">
        <f ca="1">IFERROR(INDEX(SBi!$C$3:$K$28,MATCH(E896,SBi!$B$3:$B$28,0),MATCH(O896,SBi!$C$2:$K$2,0)),0)</f>
        <v>119.9</v>
      </c>
      <c r="Q896" s="19">
        <f t="shared" ca="1" si="177"/>
        <v>12.109900000000001</v>
      </c>
      <c r="R896" s="19" t="str">
        <f ca="1">IFERROR(INDEX(VpD!$2:$2,MATCH(G896,VpD!$1:$1,1)),VpD!$I$2)</f>
        <v>1961-1972</v>
      </c>
      <c r="S896" s="1">
        <f ca="1">IFERROR(INDEX(VpD!$C$3:$I$27,MATCH(E896,VpD!$B$3:$B$27,0),MATCH(R896,VpD!$C$2:$I$2,0)),0)</f>
        <v>120</v>
      </c>
      <c r="T896" s="19">
        <f t="shared" ca="1" si="178"/>
        <v>12.12</v>
      </c>
      <c r="U896" s="14" t="str">
        <f t="shared" ca="1" si="179"/>
        <v xml:space="preserve">713859.47 </v>
      </c>
      <c r="V896" s="14" t="str">
        <f t="shared" ca="1" si="180"/>
        <v>6169244.69</v>
      </c>
      <c r="W896" s="14" t="str">
        <f t="shared" ca="1" si="181"/>
        <v>POINT(713859.47 6169244.69)</v>
      </c>
      <c r="X896" s="14" t="str">
        <f>IFERROR(INDEX(BygningOmraade!B:B,MATCH(A896,BygningOmraade!A:A,0)),"")</f>
        <v/>
      </c>
    </row>
    <row r="897" spans="1:24" s="14" customFormat="1" x14ac:dyDescent="0.25">
      <c r="A897" s="14">
        <f t="shared" si="169"/>
        <v>897</v>
      </c>
      <c r="B897" s="14" t="str">
        <f t="shared" ca="1" si="170"/>
        <v>306a0455-f54e-48d6-8dec-5ed3e67af293</v>
      </c>
      <c r="C897" s="14" t="str">
        <f t="shared" ca="1" si="171"/>
        <v>75d4829b-35bc-165e-e044-00144f3ead67</v>
      </c>
      <c r="D897" s="14">
        <f t="shared" ca="1" si="172"/>
        <v>996120</v>
      </c>
      <c r="E897" s="1">
        <f t="shared" ca="1" si="173"/>
        <v>530</v>
      </c>
      <c r="F897" s="1">
        <f t="shared" ca="1" si="174"/>
        <v>28</v>
      </c>
      <c r="G897" s="1">
        <f t="shared" ca="1" si="175"/>
        <v>1985</v>
      </c>
      <c r="H897" s="1" t="str">
        <f ca="1">IFERROR(INDEX(Varmeinstallation!B:B,MATCH(INDIRECT($A$1&amp;"L"&amp;A897)*1,Varmeinstallation!A:A,0)),"Ingen varmeinstallationer")</f>
        <v>Ingen varmeinstallationer</v>
      </c>
      <c r="I897" s="1" t="str">
        <f ca="1">IFERROR(INDEX(Opvarmningsmiddel!B:B,MATCH(INDIRECT($A$1&amp;"M"&amp;A897)*1,Opvarmningsmiddel!A:A,0)),"")</f>
        <v/>
      </c>
      <c r="J897" s="1">
        <f t="shared" ca="1" si="176"/>
        <v>0</v>
      </c>
      <c r="K897" s="1" t="str">
        <f ca="1">IFERROR(INDEX(Relationstabel!$C$3:$K$10,MATCH(VALUE(INDIRECT($A$1&amp;"L"&amp;A897)),Relationstabel!$A$3:$A$10,0),MATCH(IFERROR(VALUE(INDIRECT($A$1&amp;"M"&amp;A897)),0),Relationstabel!$C$1:$K$1,0)),"Ingen varmeinstallationer")</f>
        <v>Ingen varmeinstallation</v>
      </c>
      <c r="L897" s="1" t="str">
        <f ca="1">INDEX(Anvendelseskode!B:B,MATCH($E897,Anvendelseskode!$A:$A,0))</f>
        <v>Bygning i forbindelse med idrætsudøvelse (klubhus, idrætshal, svømmehal o.lign.).</v>
      </c>
      <c r="M897" s="1" t="str">
        <f ca="1">INDEX(Anvendelseskode!C:C,MATCH($E897,Anvendelseskode!$A:$A,0))</f>
        <v>Bygning i forbindelse med idrætsudøvelse (klubhus, idrætshal, svømmehal o.lign.).</v>
      </c>
      <c r="N897" s="1" t="str">
        <f ca="1">INDEX(Anvendelseskode!D:D,MATCH($E897,Anvendelseskode!$A:$A,0))</f>
        <v>Kommunale og andre offentlige institutioner</v>
      </c>
      <c r="O897" s="1" t="str">
        <f ca="1">IFERROR(INDEX(SBi!$2:$2,MATCH(G897,SBi!$1:$1,1)),SBi!$K$2)</f>
        <v>1979-1998</v>
      </c>
      <c r="P897" s="1">
        <f ca="1">IFERROR(INDEX(SBi!$C$3:$K$28,MATCH(E897,SBi!$B$3:$B$28,0),MATCH(O897,SBi!$C$2:$K$2,0)),0)</f>
        <v>155</v>
      </c>
      <c r="Q897" s="19">
        <f t="shared" ca="1" si="177"/>
        <v>4.34</v>
      </c>
      <c r="R897" s="19" t="str">
        <f ca="1">IFERROR(INDEX(VpD!$2:$2,MATCH(G897,VpD!$1:$1,1)),VpD!$I$2)</f>
        <v>1979-1998</v>
      </c>
      <c r="S897" s="1">
        <f ca="1">IFERROR(INDEX(VpD!$C$3:$I$27,MATCH(E897,VpD!$B$3:$B$27,0),MATCH(R897,VpD!$C$2:$I$2,0)),0)</f>
        <v>72</v>
      </c>
      <c r="T897" s="19">
        <f t="shared" ca="1" si="178"/>
        <v>2.016</v>
      </c>
      <c r="U897" s="14" t="str">
        <f t="shared" ca="1" si="179"/>
        <v xml:space="preserve">714063.55 </v>
      </c>
      <c r="V897" s="14" t="str">
        <f t="shared" ca="1" si="180"/>
        <v>6168148.88</v>
      </c>
      <c r="W897" s="14" t="str">
        <f t="shared" ca="1" si="181"/>
        <v>POINT(714063.55 6168148.88)</v>
      </c>
      <c r="X897" s="14" t="str">
        <f>IFERROR(INDEX(BygningOmraade!B:B,MATCH(A897,BygningOmraade!A:A,0)),"")</f>
        <v/>
      </c>
    </row>
    <row r="898" spans="1:24" s="14" customFormat="1" x14ac:dyDescent="0.25">
      <c r="A898" s="14">
        <f t="shared" si="169"/>
        <v>898</v>
      </c>
      <c r="B898" s="14" t="str">
        <f t="shared" ca="1" si="170"/>
        <v>3089b6ea-02a5-4b14-9cd8-6ed22e15d894</v>
      </c>
      <c r="C898" s="14" t="str">
        <f t="shared" ca="1" si="171"/>
        <v>0a3f507e-1a31-32b8-e044-0003ba298018</v>
      </c>
      <c r="D898" s="14">
        <f t="shared" ca="1" si="172"/>
        <v>997509</v>
      </c>
      <c r="E898" s="1">
        <f t="shared" ca="1" si="173"/>
        <v>120</v>
      </c>
      <c r="F898" s="1">
        <f t="shared" ca="1" si="174"/>
        <v>163</v>
      </c>
      <c r="G898" s="1">
        <f t="shared" ca="1" si="175"/>
        <v>1988</v>
      </c>
      <c r="H898" s="1" t="str">
        <f ca="1">IFERROR(INDEX(Varmeinstallation!B:B,MATCH(INDIRECT($A$1&amp;"L"&amp;A898)*1,Varmeinstallation!A:A,0)),"Ingen varmeinstallationer")</f>
        <v>Centralvarme fra eget anlæg, et-kammer fyr</v>
      </c>
      <c r="I898" s="1" t="str">
        <f ca="1">IFERROR(INDEX(Opvarmningsmiddel!B:B,MATCH(INDIRECT($A$1&amp;"M"&amp;A898)*1,Opvarmningsmiddel!A:A,0)),"")</f>
        <v>Naturgas</v>
      </c>
      <c r="J898" s="1">
        <f t="shared" ca="1" si="176"/>
        <v>0</v>
      </c>
      <c r="K898" s="1" t="str">
        <f ca="1">IFERROR(INDEX(Relationstabel!$C$3:$K$10,MATCH(VALUE(INDIRECT($A$1&amp;"L"&amp;A898)),Relationstabel!$A$3:$A$10,0),MATCH(IFERROR(VALUE(INDIRECT($A$1&amp;"M"&amp;A898)),0),Relationstabel!$C$1:$K$1,0)),"Ingen varmeinstallationer")</f>
        <v>Naturgas</v>
      </c>
      <c r="L898" s="1" t="str">
        <f ca="1">INDEX(Anvendelseskode!B:B,MATCH($E898,Anvendelseskode!$A:$A,0))</f>
        <v>Fritliggende enfamilieshus (parcelhus)</v>
      </c>
      <c r="M898" s="1" t="str">
        <f ca="1">INDEX(Anvendelseskode!C:C,MATCH($E898,Anvendelseskode!$A:$A,0))</f>
        <v>Parcelhuse</v>
      </c>
      <c r="N898" s="1" t="str">
        <f ca="1">INDEX(Anvendelseskode!D:D,MATCH($E898,Anvendelseskode!$A:$A,0))</f>
        <v>Private husholdninger</v>
      </c>
      <c r="O898" s="1" t="str">
        <f ca="1">IFERROR(INDEX(SBi!$2:$2,MATCH(G898,SBi!$1:$1,1)),SBi!$K$2)</f>
        <v>1979-1998</v>
      </c>
      <c r="P898" s="1">
        <f ca="1">IFERROR(INDEX(SBi!$C$3:$K$28,MATCH(E898,SBi!$B$3:$B$28,0),MATCH(O898,SBi!$C$2:$K$2,0)),0)</f>
        <v>105.4</v>
      </c>
      <c r="Q898" s="19">
        <f t="shared" ca="1" si="177"/>
        <v>17.180199999999999</v>
      </c>
      <c r="R898" s="19" t="str">
        <f ca="1">IFERROR(INDEX(VpD!$2:$2,MATCH(G898,VpD!$1:$1,1)),VpD!$I$2)</f>
        <v>1979-1998</v>
      </c>
      <c r="S898" s="1">
        <f ca="1">IFERROR(INDEX(VpD!$C$3:$I$27,MATCH(E898,VpD!$B$3:$B$27,0),MATCH(R898,VpD!$C$2:$I$2,0)),0)</f>
        <v>90</v>
      </c>
      <c r="T898" s="19">
        <f t="shared" ca="1" si="178"/>
        <v>14.67</v>
      </c>
      <c r="U898" s="14" t="str">
        <f t="shared" ca="1" si="179"/>
        <v xml:space="preserve">713905.77 </v>
      </c>
      <c r="V898" s="14" t="str">
        <f t="shared" ca="1" si="180"/>
        <v>6169145.06</v>
      </c>
      <c r="W898" s="14" t="str">
        <f t="shared" ca="1" si="181"/>
        <v>POINT(713905.77 6169145.06)</v>
      </c>
      <c r="X898" s="14" t="str">
        <f>IFERROR(INDEX(BygningOmraade!B:B,MATCH(A898,BygningOmraade!A:A,0)),"")</f>
        <v/>
      </c>
    </row>
    <row r="899" spans="1:24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30c16afd-3289-4226-aaf3-714c0ddb9e1c</v>
      </c>
      <c r="C899" s="14" t="str">
        <f t="shared" ref="C899:C962" ca="1" si="184">INDIRECT($A$1&amp;"C"&amp;A899)</f>
        <v>0a3f507e-2256-32b8-e044-0003ba298018</v>
      </c>
      <c r="D899" s="14">
        <f t="shared" ref="D899:D962" ca="1" si="185">INDIRECT($A$1&amp;"D"&amp;A899)</f>
        <v>995571</v>
      </c>
      <c r="E899" s="1">
        <f t="shared" ref="E899:E962" ca="1" si="186">ROUNDDOWN(INDIRECT($A$1&amp;"E"&amp;A899),-1)</f>
        <v>120</v>
      </c>
      <c r="F899" s="1">
        <f t="shared" ref="F899:F962" ca="1" si="187">INDIRECT($A$1&amp;"G"&amp;A899)+INDIRECT($A$1&amp;"H"&amp;A899)+INDIRECT($A$1&amp;"I"&amp;A899)*0.5</f>
        <v>161</v>
      </c>
      <c r="G899" s="1">
        <f t="shared" ref="G899:G962" ca="1" si="188">MAX(INDIRECT($A$1&amp;"J"&amp;A899),INDIRECT($A$1&amp;"K"&amp;A899))</f>
        <v>1980</v>
      </c>
      <c r="H899" s="1" t="str">
        <f ca="1">IFERROR(INDEX(Varmeinstallation!B:B,MATCH(INDIRECT($A$1&amp;"L"&amp;A899)*1,Varmeinstallation!A:A,0)),"Ingen varmeinstallationer")</f>
        <v>Centralvarme fra eget anlæg, et-kammer fyr</v>
      </c>
      <c r="I899" s="1" t="str">
        <f ca="1">IFERROR(INDEX(Opvarmningsmiddel!B:B,MATCH(INDIRECT($A$1&amp;"M"&amp;A899)*1,Opvarmningsmiddel!A:A,0)),"")</f>
        <v>Naturgas</v>
      </c>
      <c r="J899" s="1">
        <f t="shared" ref="J899:J962" ca="1" si="189">VALUE(INDIRECT($A$1&amp;"N"&amp;A899))</f>
        <v>2</v>
      </c>
      <c r="K899" s="1" t="str">
        <f ca="1">IFERROR(INDEX(Relationstabel!$C$3:$K$10,MATCH(VALUE(INDIRECT($A$1&amp;"L"&amp;A899)),Relationstabel!$A$3:$A$10,0),MATCH(IFERROR(VALUE(INDIRECT($A$1&amp;"M"&amp;A899)),0),Relationstabel!$C$1:$K$1,0)),"Ingen varmeinstallationer")</f>
        <v>Naturgas</v>
      </c>
      <c r="L899" s="1" t="str">
        <f ca="1">INDEX(Anvendelseskode!B:B,MATCH($E899,Anvendelseskode!$A:$A,0))</f>
        <v>Fritliggende enfamilieshus (parcelhus)</v>
      </c>
      <c r="M899" s="1" t="str">
        <f ca="1">INDEX(Anvendelseskode!C:C,MATCH($E899,Anvendelseskode!$A:$A,0))</f>
        <v>Parcelhuse</v>
      </c>
      <c r="N899" s="1" t="str">
        <f ca="1">INDEX(Anvendelseskode!D:D,MATCH($E899,Anvendelseskode!$A:$A,0))</f>
        <v>Private husholdninger</v>
      </c>
      <c r="O899" s="1" t="str">
        <f ca="1">IFERROR(INDEX(SBi!$2:$2,MATCH(G899,SBi!$1:$1,1)),SBi!$K$2)</f>
        <v>1979-1998</v>
      </c>
      <c r="P899" s="1">
        <f ca="1">IFERROR(INDEX(SBi!$C$3:$K$28,MATCH(E899,SBi!$B$3:$B$28,0),MATCH(O899,SBi!$C$2:$K$2,0)),0)</f>
        <v>105.4</v>
      </c>
      <c r="Q899" s="19">
        <f t="shared" ref="Q899:Q962" ca="1" si="190">P899*F899/1000</f>
        <v>16.9694</v>
      </c>
      <c r="R899" s="19" t="str">
        <f ca="1">IFERROR(INDEX(VpD!$2:$2,MATCH(G899,VpD!$1:$1,1)),VpD!$I$2)</f>
        <v>1979-1998</v>
      </c>
      <c r="S899" s="1">
        <f ca="1">IFERROR(INDEX(VpD!$C$3:$I$27,MATCH(E899,VpD!$B$3:$B$27,0),MATCH(R899,VpD!$C$2:$I$2,0)),0)</f>
        <v>90</v>
      </c>
      <c r="T899" s="19">
        <f t="shared" ref="T899:T962" ca="1" si="191">S899*F899/1000</f>
        <v>14.49</v>
      </c>
      <c r="U899" s="14" t="str">
        <f t="shared" ref="U899:U962" ca="1" si="192">IFERROR(SUBSTITUTE(LEFT(W899,FIND(" ",W899)),"POINT(",""),"")</f>
        <v xml:space="preserve">711886.63 </v>
      </c>
      <c r="V899" s="14" t="str">
        <f t="shared" ref="V899:V962" ca="1" si="193">IFERROR(SUBSTITUTE(RIGHT(W899,LEN(W899)-FIND(" ",W899)),")",""),"")</f>
        <v>6171699.34</v>
      </c>
      <c r="W899" s="14" t="str">
        <f t="shared" ref="W899:W962" ca="1" si="194">INDIRECT($A$1&amp;"o"&amp;A899)</f>
        <v>POINT(711886.63 6171699.34)</v>
      </c>
      <c r="X899" s="14" t="str">
        <f>IFERROR(INDEX(BygningOmraade!B:B,MATCH(A899,BygningOmraade!A:A,0)),"")</f>
        <v/>
      </c>
    </row>
    <row r="900" spans="1:24" s="14" customFormat="1" x14ac:dyDescent="0.25">
      <c r="A900" s="14">
        <f t="shared" si="182"/>
        <v>900</v>
      </c>
      <c r="B900" s="14" t="str">
        <f t="shared" ca="1" si="183"/>
        <v>30eaf0d1-fcfd-40aa-bda0-8bc5c67207d6</v>
      </c>
      <c r="C900" s="14" t="str">
        <f t="shared" ca="1" si="184"/>
        <v>0a3f507e-18d9-32b8-e044-0003ba298018</v>
      </c>
      <c r="D900" s="14">
        <f t="shared" ca="1" si="185"/>
        <v>994243</v>
      </c>
      <c r="E900" s="1">
        <f t="shared" ca="1" si="186"/>
        <v>130</v>
      </c>
      <c r="F900" s="1">
        <f t="shared" ca="1" si="187"/>
        <v>149</v>
      </c>
      <c r="G900" s="1">
        <f t="shared" ca="1" si="188"/>
        <v>1983</v>
      </c>
      <c r="H900" s="1" t="str">
        <f ca="1">IFERROR(INDEX(Varmeinstallation!B:B,MATCH(INDIRECT($A$1&amp;"L"&amp;A900)*1,Varmeinstallation!A:A,0)),"Ingen varmeinstallationer")</f>
        <v>Fjernvarme/blokvarme (radiatorsystemer eller varmluftanlæg)</v>
      </c>
      <c r="I900" s="1" t="str">
        <f ca="1">IFERROR(INDEX(Opvarmningsmiddel!B:B,MATCH(INDIRECT($A$1&amp;"M"&amp;A900)*1,Opvarmningsmiddel!A:A,0)),"")</f>
        <v/>
      </c>
      <c r="J900" s="1">
        <f t="shared" ca="1" si="189"/>
        <v>0</v>
      </c>
      <c r="K900" s="1" t="str">
        <f ca="1">IFERROR(INDEX(Relationstabel!$C$3:$K$10,MATCH(VALUE(INDIRECT($A$1&amp;"L"&amp;A900)),Relationstabel!$A$3:$A$10,0),MATCH(IFERROR(VALUE(INDIRECT($A$1&amp;"M"&amp;A900)),0),Relationstabel!$C$1:$K$1,0)),"Ingen varmeinstallationer")</f>
        <v>Fjernvarme/ Blokvarme</v>
      </c>
      <c r="L900" s="1" t="str">
        <f ca="1">INDEX(Anvendelseskode!B:B,MATCH($E900,Anvendelseskode!$A:$A,0))</f>
        <v>Række-, kæde-, dobbelthus (lodret adskillelse mellem enhederne)</v>
      </c>
      <c r="M900" s="1" t="str">
        <f ca="1">INDEX(Anvendelseskode!C:C,MATCH($E900,Anvendelseskode!$A:$A,0))</f>
        <v>Række-, kæde og dobbelthuse</v>
      </c>
      <c r="N900" s="1" t="str">
        <f ca="1">INDEX(Anvendelseskode!D:D,MATCH($E900,Anvendelseskode!$A:$A,0))</f>
        <v>Private husholdninger</v>
      </c>
      <c r="O900" s="1" t="str">
        <f ca="1">IFERROR(INDEX(SBi!$2:$2,MATCH(G900,SBi!$1:$1,1)),SBi!$K$2)</f>
        <v>1979-1998</v>
      </c>
      <c r="P900" s="1">
        <f ca="1">IFERROR(INDEX(SBi!$C$3:$K$28,MATCH(E900,SBi!$B$3:$B$28,0),MATCH(O900,SBi!$C$2:$K$2,0)),0)</f>
        <v>96.8</v>
      </c>
      <c r="Q900" s="19">
        <f t="shared" ca="1" si="190"/>
        <v>14.4232</v>
      </c>
      <c r="R900" s="19" t="str">
        <f ca="1">IFERROR(INDEX(VpD!$2:$2,MATCH(G900,VpD!$1:$1,1)),VpD!$I$2)</f>
        <v>1979-1998</v>
      </c>
      <c r="S900" s="1">
        <f ca="1">IFERROR(INDEX(VpD!$C$3:$I$27,MATCH(E900,VpD!$B$3:$B$27,0),MATCH(R900,VpD!$C$2:$I$2,0)),0)</f>
        <v>74</v>
      </c>
      <c r="T900" s="19">
        <f t="shared" ca="1" si="191"/>
        <v>11.026</v>
      </c>
      <c r="U900" s="14" t="str">
        <f t="shared" ca="1" si="192"/>
        <v xml:space="preserve">711349.22 </v>
      </c>
      <c r="V900" s="14" t="str">
        <f t="shared" ca="1" si="193"/>
        <v>6171842.95</v>
      </c>
      <c r="W900" s="14" t="str">
        <f t="shared" ca="1" si="194"/>
        <v>POINT(711349.22 6171842.95)</v>
      </c>
      <c r="X900" s="14" t="str">
        <f>IFERROR(INDEX(BygningOmraade!B:B,MATCH(A900,BygningOmraade!A:A,0)),"")</f>
        <v/>
      </c>
    </row>
    <row r="901" spans="1:24" s="14" customFormat="1" x14ac:dyDescent="0.25">
      <c r="A901" s="14">
        <f t="shared" si="182"/>
        <v>901</v>
      </c>
      <c r="B901" s="14" t="str">
        <f t="shared" ca="1" si="183"/>
        <v>30ec51e6-41f6-4720-9387-06ac014f2c89</v>
      </c>
      <c r="C901" s="14" t="str">
        <f t="shared" ca="1" si="184"/>
        <v>0a3f507e-249d-32b8-e044-0003ba298018</v>
      </c>
      <c r="D901" s="14">
        <f t="shared" ca="1" si="185"/>
        <v>100037521</v>
      </c>
      <c r="E901" s="1">
        <f t="shared" ca="1" si="186"/>
        <v>140</v>
      </c>
      <c r="F901" s="1">
        <f t="shared" ca="1" si="187"/>
        <v>2640</v>
      </c>
      <c r="G901" s="1">
        <f t="shared" ca="1" si="188"/>
        <v>2012</v>
      </c>
      <c r="H901" s="1" t="str">
        <f ca="1">IFERROR(INDEX(Varmeinstallation!B:B,MATCH(INDIRECT($A$1&amp;"L"&amp;A901)*1,Varmeinstallation!A:A,0)),"Ingen varmeinstallationer")</f>
        <v>Fjernvarme/blokvarme (radiatorsystemer eller varmluftanlæg)</v>
      </c>
      <c r="I901" s="1" t="str">
        <f ca="1">IFERROR(INDEX(Opvarmningsmiddel!B:B,MATCH(INDIRECT($A$1&amp;"M"&amp;A901)*1,Opvarmningsmiddel!A:A,0)),"")</f>
        <v/>
      </c>
      <c r="J901" s="1">
        <f t="shared" ca="1" si="189"/>
        <v>90</v>
      </c>
      <c r="K901" s="1" t="str">
        <f ca="1">IFERROR(INDEX(Relationstabel!$C$3:$K$10,MATCH(VALUE(INDIRECT($A$1&amp;"L"&amp;A901)),Relationstabel!$A$3:$A$10,0),MATCH(IFERROR(VALUE(INDIRECT($A$1&amp;"M"&amp;A901)),0),Relationstabel!$C$1:$K$1,0)),"Ingen varmeinstallationer")</f>
        <v>Fjernvarme/ Blokvarme</v>
      </c>
      <c r="L901" s="1" t="str">
        <f ca="1">INDEX(Anvendelseskode!B:B,MATCH($E901,Anvendelseskode!$A:$A,0))</f>
        <v>Etageboligbebyggelse</v>
      </c>
      <c r="M901" s="1" t="str">
        <f ca="1">INDEX(Anvendelseskode!C:C,MATCH($E901,Anvendelseskode!$A:$A,0))</f>
        <v>Etageboligbebyggelse</v>
      </c>
      <c r="N901" s="1" t="str">
        <f ca="1">INDEX(Anvendelseskode!D:D,MATCH($E901,Anvendelseskode!$A:$A,0))</f>
        <v>Private husholdninger</v>
      </c>
      <c r="O901" s="1" t="str">
        <f ca="1">IFERROR(INDEX(SBi!$2:$2,MATCH(G901,SBi!$1:$1,1)),SBi!$K$2)</f>
        <v>Efter 2006</v>
      </c>
      <c r="P901" s="1">
        <f ca="1">IFERROR(INDEX(SBi!$C$3:$K$28,MATCH(E901,SBi!$B$3:$B$28,0),MATCH(O901,SBi!$C$2:$K$2,0)),0)</f>
        <v>60.7</v>
      </c>
      <c r="Q901" s="19">
        <f t="shared" ca="1" si="190"/>
        <v>160.24799999999999</v>
      </c>
      <c r="R901" s="19" t="str">
        <f ca="1">IFERROR(INDEX(VpD!$2:$2,MATCH(G901,VpD!$1:$1,1)),VpD!$I$2)</f>
        <v>&gt;1998</v>
      </c>
      <c r="S901" s="1">
        <f ca="1">IFERROR(INDEX(VpD!$C$3:$I$27,MATCH(E901,VpD!$B$3:$B$27,0),MATCH(R901,VpD!$C$2:$I$2,0)),0)</f>
        <v>64</v>
      </c>
      <c r="T901" s="19">
        <f t="shared" ca="1" si="191"/>
        <v>168.96</v>
      </c>
      <c r="U901" s="14" t="str">
        <f t="shared" ca="1" si="192"/>
        <v xml:space="preserve">712533.85 </v>
      </c>
      <c r="V901" s="14" t="str">
        <f t="shared" ca="1" si="193"/>
        <v>6169371.49</v>
      </c>
      <c r="W901" s="14" t="str">
        <f t="shared" ca="1" si="194"/>
        <v>POINT(712533.85 6169371.49)</v>
      </c>
      <c r="X901" s="14" t="str">
        <f>IFERROR(INDEX(BygningOmraade!B:B,MATCH(A901,BygningOmraade!A:A,0)),"")</f>
        <v/>
      </c>
    </row>
    <row r="902" spans="1:24" s="14" customFormat="1" x14ac:dyDescent="0.25">
      <c r="A902" s="14">
        <f t="shared" si="182"/>
        <v>902</v>
      </c>
      <c r="B902" s="14" t="str">
        <f t="shared" ca="1" si="183"/>
        <v>30fae45a-d3ca-4074-8dd2-bcfd0b211e5f</v>
      </c>
      <c r="C902" s="14" t="str">
        <f t="shared" ca="1" si="184"/>
        <v>0a3f507e-1d62-32b8-e044-0003ba298018</v>
      </c>
      <c r="D902" s="14">
        <f t="shared" ca="1" si="185"/>
        <v>995315</v>
      </c>
      <c r="E902" s="1">
        <f t="shared" ca="1" si="186"/>
        <v>120</v>
      </c>
      <c r="F902" s="1">
        <f t="shared" ca="1" si="187"/>
        <v>217</v>
      </c>
      <c r="G902" s="1">
        <f t="shared" ca="1" si="188"/>
        <v>1993</v>
      </c>
      <c r="H902" s="1" t="str">
        <f ca="1">IFERROR(INDEX(Varmeinstallation!B:B,MATCH(INDIRECT($A$1&amp;"L"&amp;A902)*1,Varmeinstallation!A:A,0)),"Ingen varmeinstallationer")</f>
        <v>Elovne, elpaneler</v>
      </c>
      <c r="I902" s="1" t="str">
        <f ca="1">IFERROR(INDEX(Opvarmningsmiddel!B:B,MATCH(INDIRECT($A$1&amp;"M"&amp;A902)*1,Opvarmningsmiddel!A:A,0)),"")</f>
        <v>Elektricitet</v>
      </c>
      <c r="J902" s="1">
        <f t="shared" ca="1" si="189"/>
        <v>1</v>
      </c>
      <c r="K902" s="1" t="str">
        <f ca="1">IFERROR(INDEX(Relationstabel!$C$3:$K$10,MATCH(VALUE(INDIRECT($A$1&amp;"L"&amp;A902)),Relationstabel!$A$3:$A$10,0),MATCH(IFERROR(VALUE(INDIRECT($A$1&amp;"M"&amp;A902)),0),Relationstabel!$C$1:$K$1,0)),"Ingen varmeinstallationer")</f>
        <v>Elvarme</v>
      </c>
      <c r="L902" s="1" t="str">
        <f ca="1">INDEX(Anvendelseskode!B:B,MATCH($E902,Anvendelseskode!$A:$A,0))</f>
        <v>Fritliggende enfamilieshus (parcelhus)</v>
      </c>
      <c r="M902" s="1" t="str">
        <f ca="1">INDEX(Anvendelseskode!C:C,MATCH($E902,Anvendelseskode!$A:$A,0))</f>
        <v>Parcelhuse</v>
      </c>
      <c r="N902" s="1" t="str">
        <f ca="1">INDEX(Anvendelseskode!D:D,MATCH($E902,Anvendelseskode!$A:$A,0))</f>
        <v>Private husholdninger</v>
      </c>
      <c r="O902" s="1" t="str">
        <f ca="1">IFERROR(INDEX(SBi!$2:$2,MATCH(G902,SBi!$1:$1,1)),SBi!$K$2)</f>
        <v>1979-1998</v>
      </c>
      <c r="P902" s="1">
        <f ca="1">IFERROR(INDEX(SBi!$C$3:$K$28,MATCH(E902,SBi!$B$3:$B$28,0),MATCH(O902,SBi!$C$2:$K$2,0)),0)</f>
        <v>105.4</v>
      </c>
      <c r="Q902" s="19">
        <f t="shared" ca="1" si="190"/>
        <v>22.871800000000004</v>
      </c>
      <c r="R902" s="19" t="str">
        <f ca="1">IFERROR(INDEX(VpD!$2:$2,MATCH(G902,VpD!$1:$1,1)),VpD!$I$2)</f>
        <v>1979-1998</v>
      </c>
      <c r="S902" s="1">
        <f ca="1">IFERROR(INDEX(VpD!$C$3:$I$27,MATCH(E902,VpD!$B$3:$B$27,0),MATCH(R902,VpD!$C$2:$I$2,0)),0)</f>
        <v>90</v>
      </c>
      <c r="T902" s="19">
        <f t="shared" ca="1" si="191"/>
        <v>19.53</v>
      </c>
      <c r="U902" s="14" t="str">
        <f t="shared" ca="1" si="192"/>
        <v xml:space="preserve">711827.96 </v>
      </c>
      <c r="V902" s="14" t="str">
        <f t="shared" ca="1" si="193"/>
        <v>6170457.75</v>
      </c>
      <c r="W902" s="14" t="str">
        <f t="shared" ca="1" si="194"/>
        <v>POINT(711827.96 6170457.75)</v>
      </c>
      <c r="X902" s="14" t="str">
        <f>IFERROR(INDEX(BygningOmraade!B:B,MATCH(A902,BygningOmraade!A:A,0)),"")</f>
        <v/>
      </c>
    </row>
    <row r="903" spans="1:24" s="14" customFormat="1" x14ac:dyDescent="0.25">
      <c r="A903" s="14">
        <f t="shared" si="182"/>
        <v>903</v>
      </c>
      <c r="B903" s="14" t="str">
        <f t="shared" ca="1" si="183"/>
        <v>30fe6c93-e252-4eba-ab05-b217d154840a</v>
      </c>
      <c r="C903" s="14" t="str">
        <f t="shared" ca="1" si="184"/>
        <v>0a3f507e-240f-32b8-e044-0003ba298018</v>
      </c>
      <c r="D903" s="14">
        <f t="shared" ca="1" si="185"/>
        <v>994758</v>
      </c>
      <c r="E903" s="1">
        <f t="shared" ca="1" si="186"/>
        <v>130</v>
      </c>
      <c r="F903" s="1">
        <f t="shared" ca="1" si="187"/>
        <v>90</v>
      </c>
      <c r="G903" s="1">
        <f t="shared" ca="1" si="188"/>
        <v>1993</v>
      </c>
      <c r="H903" s="1" t="str">
        <f ca="1">IFERROR(INDEX(Varmeinstallation!B:B,MATCH(INDIRECT($A$1&amp;"L"&amp;A903)*1,Varmeinstallation!A:A,0)),"Ingen varmeinstallationer")</f>
        <v>Fjernvarme/blokvarme (radiatorsystemer eller varmluftanlæg)</v>
      </c>
      <c r="I903" s="1" t="str">
        <f ca="1">IFERROR(INDEX(Opvarmningsmiddel!B:B,MATCH(INDIRECT($A$1&amp;"M"&amp;A903)*1,Opvarmningsmiddel!A:A,0)),"")</f>
        <v/>
      </c>
      <c r="J903" s="1">
        <f t="shared" ca="1" si="189"/>
        <v>0</v>
      </c>
      <c r="K903" s="1" t="str">
        <f ca="1">IFERROR(INDEX(Relationstabel!$C$3:$K$10,MATCH(VALUE(INDIRECT($A$1&amp;"L"&amp;A903)),Relationstabel!$A$3:$A$10,0),MATCH(IFERROR(VALUE(INDIRECT($A$1&amp;"M"&amp;A903)),0),Relationstabel!$C$1:$K$1,0)),"Ingen varmeinstallationer")</f>
        <v>Fjernvarme/ Blokvarme</v>
      </c>
      <c r="L903" s="1" t="str">
        <f ca="1">INDEX(Anvendelseskode!B:B,MATCH($E903,Anvendelseskode!$A:$A,0))</f>
        <v>Række-, kæde-, dobbelthus (lodret adskillelse mellem enhederne)</v>
      </c>
      <c r="M903" s="1" t="str">
        <f ca="1">INDEX(Anvendelseskode!C:C,MATCH($E903,Anvendelseskode!$A:$A,0))</f>
        <v>Række-, kæde og dobbelthuse</v>
      </c>
      <c r="N903" s="1" t="str">
        <f ca="1">INDEX(Anvendelseskode!D:D,MATCH($E903,Anvendelseskode!$A:$A,0))</f>
        <v>Private husholdninger</v>
      </c>
      <c r="O903" s="1" t="str">
        <f ca="1">IFERROR(INDEX(SBi!$2:$2,MATCH(G903,SBi!$1:$1,1)),SBi!$K$2)</f>
        <v>1979-1998</v>
      </c>
      <c r="P903" s="1">
        <f ca="1">IFERROR(INDEX(SBi!$C$3:$K$28,MATCH(E903,SBi!$B$3:$B$28,0),MATCH(O903,SBi!$C$2:$K$2,0)),0)</f>
        <v>96.8</v>
      </c>
      <c r="Q903" s="19">
        <f t="shared" ca="1" si="190"/>
        <v>8.7119999999999997</v>
      </c>
      <c r="R903" s="19" t="str">
        <f ca="1">IFERROR(INDEX(VpD!$2:$2,MATCH(G903,VpD!$1:$1,1)),VpD!$I$2)</f>
        <v>1979-1998</v>
      </c>
      <c r="S903" s="1">
        <f ca="1">IFERROR(INDEX(VpD!$C$3:$I$27,MATCH(E903,VpD!$B$3:$B$27,0),MATCH(R903,VpD!$C$2:$I$2,0)),0)</f>
        <v>74</v>
      </c>
      <c r="T903" s="19">
        <f t="shared" ca="1" si="191"/>
        <v>6.66</v>
      </c>
      <c r="U903" s="14" t="str">
        <f t="shared" ca="1" si="192"/>
        <v xml:space="preserve">711612.87 </v>
      </c>
      <c r="V903" s="14" t="str">
        <f t="shared" ca="1" si="193"/>
        <v>6172472.89</v>
      </c>
      <c r="W903" s="14" t="str">
        <f t="shared" ca="1" si="194"/>
        <v>POINT(711612.87 6172472.89)</v>
      </c>
      <c r="X903" s="14" t="str">
        <f>IFERROR(INDEX(BygningOmraade!B:B,MATCH(A903,BygningOmraade!A:A,0)),"")</f>
        <v/>
      </c>
    </row>
    <row r="904" spans="1:24" s="14" customFormat="1" x14ac:dyDescent="0.25">
      <c r="A904" s="14">
        <f t="shared" si="182"/>
        <v>904</v>
      </c>
      <c r="B904" s="14" t="str">
        <f t="shared" ca="1" si="183"/>
        <v>310a4133-bae0-49fb-9122-50bea5246a3b</v>
      </c>
      <c r="C904" s="14" t="str">
        <f t="shared" ca="1" si="184"/>
        <v>53ba2f34-5fd3-2505-e044-0003ba298018</v>
      </c>
      <c r="D904" s="14">
        <f t="shared" ca="1" si="185"/>
        <v>2702958</v>
      </c>
      <c r="E904" s="1">
        <f t="shared" ca="1" si="186"/>
        <v>130</v>
      </c>
      <c r="F904" s="1">
        <f t="shared" ca="1" si="187"/>
        <v>86</v>
      </c>
      <c r="G904" s="1">
        <f t="shared" ca="1" si="188"/>
        <v>2008</v>
      </c>
      <c r="H904" s="1" t="str">
        <f ca="1">IFERROR(INDEX(Varmeinstallation!B:B,MATCH(INDIRECT($A$1&amp;"L"&amp;A904)*1,Varmeinstallation!A:A,0)),"Ingen varmeinstallationer")</f>
        <v>Centralvarme fra eget anlæg, et-kammer fyr</v>
      </c>
      <c r="I904" s="1" t="str">
        <f ca="1">IFERROR(INDEX(Opvarmningsmiddel!B:B,MATCH(INDIRECT($A$1&amp;"M"&amp;A904)*1,Opvarmningsmiddel!A:A,0)),"")</f>
        <v>Naturgas</v>
      </c>
      <c r="J904" s="1">
        <f t="shared" ca="1" si="189"/>
        <v>90</v>
      </c>
      <c r="K904" s="1" t="str">
        <f ca="1">IFERROR(INDEX(Relationstabel!$C$3:$K$10,MATCH(VALUE(INDIRECT($A$1&amp;"L"&amp;A904)),Relationstabel!$A$3:$A$10,0),MATCH(IFERROR(VALUE(INDIRECT($A$1&amp;"M"&amp;A904)),0),Relationstabel!$C$1:$K$1,0)),"Ingen varmeinstallationer")</f>
        <v>Naturgas</v>
      </c>
      <c r="L904" s="1" t="str">
        <f ca="1">INDEX(Anvendelseskode!B:B,MATCH($E904,Anvendelseskode!$A:$A,0))</f>
        <v>Række-, kæde-, dobbelthus (lodret adskillelse mellem enhederne)</v>
      </c>
      <c r="M904" s="1" t="str">
        <f ca="1">INDEX(Anvendelseskode!C:C,MATCH($E904,Anvendelseskode!$A:$A,0))</f>
        <v>Række-, kæde og dobbelthuse</v>
      </c>
      <c r="N904" s="1" t="str">
        <f ca="1">INDEX(Anvendelseskode!D:D,MATCH($E904,Anvendelseskode!$A:$A,0))</f>
        <v>Private husholdninger</v>
      </c>
      <c r="O904" s="1" t="str">
        <f ca="1">IFERROR(INDEX(SBi!$2:$2,MATCH(G904,SBi!$1:$1,1)),SBi!$K$2)</f>
        <v>Efter 2006</v>
      </c>
      <c r="P904" s="1">
        <f ca="1">IFERROR(INDEX(SBi!$C$3:$K$28,MATCH(E904,SBi!$B$3:$B$28,0),MATCH(O904,SBi!$C$2:$K$2,0)),0)</f>
        <v>66.400000000000006</v>
      </c>
      <c r="Q904" s="19">
        <f t="shared" ca="1" si="190"/>
        <v>5.7104000000000008</v>
      </c>
      <c r="R904" s="19" t="str">
        <f ca="1">IFERROR(INDEX(VpD!$2:$2,MATCH(G904,VpD!$1:$1,1)),VpD!$I$2)</f>
        <v>&gt;1998</v>
      </c>
      <c r="S904" s="1">
        <f ca="1">IFERROR(INDEX(VpD!$C$3:$I$27,MATCH(E904,VpD!$B$3:$B$27,0),MATCH(R904,VpD!$C$2:$I$2,0)),0)</f>
        <v>65</v>
      </c>
      <c r="T904" s="19">
        <f t="shared" ca="1" si="191"/>
        <v>5.59</v>
      </c>
      <c r="U904" s="14" t="str">
        <f t="shared" ca="1" si="192"/>
        <v xml:space="preserve">712680.3 </v>
      </c>
      <c r="V904" s="14" t="str">
        <f t="shared" ca="1" si="193"/>
        <v>6168816.02</v>
      </c>
      <c r="W904" s="14" t="str">
        <f t="shared" ca="1" si="194"/>
        <v>POINT(712680.3 6168816.02)</v>
      </c>
      <c r="X904" s="14" t="str">
        <f>IFERROR(INDEX(BygningOmraade!B:B,MATCH(A904,BygningOmraade!A:A,0)),"")</f>
        <v/>
      </c>
    </row>
    <row r="905" spans="1:24" s="14" customFormat="1" x14ac:dyDescent="0.25">
      <c r="A905" s="14">
        <f t="shared" si="182"/>
        <v>905</v>
      </c>
      <c r="B905" s="14" t="str">
        <f t="shared" ca="1" si="183"/>
        <v>311d5036-4450-45e9-a8cc-2d2949288c71</v>
      </c>
      <c r="C905" s="14" t="str">
        <f t="shared" ca="1" si="184"/>
        <v>5f44f030-051d-463b-913b-76cb9820e643</v>
      </c>
      <c r="D905" s="14">
        <f t="shared" ca="1" si="185"/>
        <v>100094117</v>
      </c>
      <c r="E905" s="1">
        <f t="shared" ca="1" si="186"/>
        <v>130</v>
      </c>
      <c r="F905" s="1">
        <f t="shared" ca="1" si="187"/>
        <v>130</v>
      </c>
      <c r="G905" s="1">
        <f t="shared" ca="1" si="188"/>
        <v>2016</v>
      </c>
      <c r="H905" s="1" t="str">
        <f ca="1">IFERROR(INDEX(Varmeinstallation!B:B,MATCH(INDIRECT($A$1&amp;"L"&amp;A905)*1,Varmeinstallation!A:A,0)),"Ingen varmeinstallationer")</f>
        <v>Fjernvarme/blokvarme (radiatorsystemer eller varmluftanlæg)</v>
      </c>
      <c r="I905" s="1" t="str">
        <f ca="1">IFERROR(INDEX(Opvarmningsmiddel!B:B,MATCH(INDIRECT($A$1&amp;"M"&amp;A905)*1,Opvarmningsmiddel!A:A,0)),"")</f>
        <v/>
      </c>
      <c r="J905" s="1">
        <f t="shared" ca="1" si="189"/>
        <v>0</v>
      </c>
      <c r="K905" s="1" t="str">
        <f ca="1">IFERROR(INDEX(Relationstabel!$C$3:$K$10,MATCH(VALUE(INDIRECT($A$1&amp;"L"&amp;A905)),Relationstabel!$A$3:$A$10,0),MATCH(IFERROR(VALUE(INDIRECT($A$1&amp;"M"&amp;A905)),0),Relationstabel!$C$1:$K$1,0)),"Ingen varmeinstallationer")</f>
        <v>Fjernvarme/ Blokvarme</v>
      </c>
      <c r="L905" s="1" t="str">
        <f ca="1">INDEX(Anvendelseskode!B:B,MATCH($E905,Anvendelseskode!$A:$A,0))</f>
        <v>Række-, kæde-, dobbelthus (lodret adskillelse mellem enhederne)</v>
      </c>
      <c r="M905" s="1" t="str">
        <f ca="1">INDEX(Anvendelseskode!C:C,MATCH($E905,Anvendelseskode!$A:$A,0))</f>
        <v>Række-, kæde og dobbelthuse</v>
      </c>
      <c r="N905" s="1" t="str">
        <f ca="1">INDEX(Anvendelseskode!D:D,MATCH($E905,Anvendelseskode!$A:$A,0))</f>
        <v>Private husholdninger</v>
      </c>
      <c r="O905" s="1" t="str">
        <f ca="1">IFERROR(INDEX(SBi!$2:$2,MATCH(G905,SBi!$1:$1,1)),SBi!$K$2)</f>
        <v>Efter 2006</v>
      </c>
      <c r="P905" s="1">
        <f ca="1">IFERROR(INDEX(SBi!$C$3:$K$28,MATCH(E905,SBi!$B$3:$B$28,0),MATCH(O905,SBi!$C$2:$K$2,0)),0)</f>
        <v>66.400000000000006</v>
      </c>
      <c r="Q905" s="19">
        <f t="shared" ca="1" si="190"/>
        <v>8.6319999999999997</v>
      </c>
      <c r="R905" s="19" t="str">
        <f ca="1">IFERROR(INDEX(VpD!$2:$2,MATCH(G905,VpD!$1:$1,1)),VpD!$I$2)</f>
        <v>&gt;1998</v>
      </c>
      <c r="S905" s="1">
        <f ca="1">IFERROR(INDEX(VpD!$C$3:$I$27,MATCH(E905,VpD!$B$3:$B$27,0),MATCH(R905,VpD!$C$2:$I$2,0)),0)</f>
        <v>65</v>
      </c>
      <c r="T905" s="19">
        <f t="shared" ca="1" si="191"/>
        <v>8.4499999999999993</v>
      </c>
      <c r="U905" s="14" t="str">
        <f t="shared" ca="1" si="192"/>
        <v xml:space="preserve">711572.72 </v>
      </c>
      <c r="V905" s="14" t="str">
        <f t="shared" ca="1" si="193"/>
        <v>6172801.7</v>
      </c>
      <c r="W905" s="14" t="str">
        <f t="shared" ca="1" si="194"/>
        <v>POINT(711572.72 6172801.7)</v>
      </c>
      <c r="X905" s="14" t="str">
        <f>IFERROR(INDEX(BygningOmraade!B:B,MATCH(A905,BygningOmraade!A:A,0)),"")</f>
        <v/>
      </c>
    </row>
    <row r="906" spans="1:24" s="14" customFormat="1" x14ac:dyDescent="0.25">
      <c r="A906" s="14">
        <f t="shared" si="182"/>
        <v>906</v>
      </c>
      <c r="B906" s="14" t="str">
        <f t="shared" ca="1" si="183"/>
        <v>31220d2d-fdb3-4e8b-9f62-22a8af7aa9ea</v>
      </c>
      <c r="C906" s="14" t="str">
        <f t="shared" ca="1" si="184"/>
        <v>0a3f507e-1e12-32b8-e044-0003ba298018</v>
      </c>
      <c r="D906" s="14">
        <f t="shared" ca="1" si="185"/>
        <v>995858</v>
      </c>
      <c r="E906" s="1">
        <f t="shared" ca="1" si="186"/>
        <v>120</v>
      </c>
      <c r="F906" s="1">
        <f t="shared" ca="1" si="187"/>
        <v>100</v>
      </c>
      <c r="G906" s="1">
        <f t="shared" ca="1" si="188"/>
        <v>1967</v>
      </c>
      <c r="H906" s="1" t="str">
        <f ca="1">IFERROR(INDEX(Varmeinstallation!B:B,MATCH(INDIRECT($A$1&amp;"L"&amp;A906)*1,Varmeinstallation!A:A,0)),"Ingen varmeinstallationer")</f>
        <v>Centralvarme fra eget anlæg, et-kammer fyr</v>
      </c>
      <c r="I906" s="1" t="str">
        <f ca="1">IFERROR(INDEX(Opvarmningsmiddel!B:B,MATCH(INDIRECT($A$1&amp;"M"&amp;A906)*1,Opvarmningsmiddel!A:A,0)),"")</f>
        <v>Naturgas</v>
      </c>
      <c r="J906" s="1">
        <f t="shared" ca="1" si="189"/>
        <v>0</v>
      </c>
      <c r="K906" s="1" t="str">
        <f ca="1">IFERROR(INDEX(Relationstabel!$C$3:$K$10,MATCH(VALUE(INDIRECT($A$1&amp;"L"&amp;A906)),Relationstabel!$A$3:$A$10,0),MATCH(IFERROR(VALUE(INDIRECT($A$1&amp;"M"&amp;A906)),0),Relationstabel!$C$1:$K$1,0)),"Ingen varmeinstallationer")</f>
        <v>Naturgas</v>
      </c>
      <c r="L906" s="1" t="str">
        <f ca="1">INDEX(Anvendelseskode!B:B,MATCH($E906,Anvendelseskode!$A:$A,0))</f>
        <v>Fritliggende enfamilieshus (parcelhus)</v>
      </c>
      <c r="M906" s="1" t="str">
        <f ca="1">INDEX(Anvendelseskode!C:C,MATCH($E906,Anvendelseskode!$A:$A,0))</f>
        <v>Parcelhuse</v>
      </c>
      <c r="N906" s="1" t="str">
        <f ca="1">INDEX(Anvendelseskode!D:D,MATCH($E906,Anvendelseskode!$A:$A,0))</f>
        <v>Private husholdninger</v>
      </c>
      <c r="O906" s="1" t="str">
        <f ca="1">IFERROR(INDEX(SBi!$2:$2,MATCH(G906,SBi!$1:$1,1)),SBi!$K$2)</f>
        <v>1961-1972</v>
      </c>
      <c r="P906" s="1">
        <f ca="1">IFERROR(INDEX(SBi!$C$3:$K$28,MATCH(E906,SBi!$B$3:$B$28,0),MATCH(O906,SBi!$C$2:$K$2,0)),0)</f>
        <v>134.30000000000001</v>
      </c>
      <c r="Q906" s="19">
        <f t="shared" ca="1" si="190"/>
        <v>13.430000000000001</v>
      </c>
      <c r="R906" s="19" t="str">
        <f ca="1">IFERROR(INDEX(VpD!$2:$2,MATCH(G906,VpD!$1:$1,1)),VpD!$I$2)</f>
        <v>1961-1972</v>
      </c>
      <c r="S906" s="1">
        <f ca="1">IFERROR(INDEX(VpD!$C$3:$I$27,MATCH(E906,VpD!$B$3:$B$27,0),MATCH(R906,VpD!$C$2:$I$2,0)),0)</f>
        <v>143</v>
      </c>
      <c r="T906" s="19">
        <f t="shared" ca="1" si="191"/>
        <v>14.3</v>
      </c>
      <c r="U906" s="14" t="str">
        <f t="shared" ca="1" si="192"/>
        <v xml:space="preserve">712082.25 </v>
      </c>
      <c r="V906" s="14" t="str">
        <f t="shared" ca="1" si="193"/>
        <v>6169304.16</v>
      </c>
      <c r="W906" s="14" t="str">
        <f t="shared" ca="1" si="194"/>
        <v>POINT(712082.25 6169304.16)</v>
      </c>
      <c r="X906" s="14" t="str">
        <f>IFERROR(INDEX(BygningOmraade!B:B,MATCH(A906,BygningOmraade!A:A,0)),"")</f>
        <v/>
      </c>
    </row>
    <row r="907" spans="1:24" s="14" customFormat="1" x14ac:dyDescent="0.25">
      <c r="A907" s="14">
        <f t="shared" si="182"/>
        <v>907</v>
      </c>
      <c r="B907" s="14" t="str">
        <f t="shared" ca="1" si="183"/>
        <v>312b75f2-101c-44e7-99cf-a9e63f8bf852</v>
      </c>
      <c r="C907" s="14" t="str">
        <f t="shared" ca="1" si="184"/>
        <v>0a3f507e-1d9f-32b8-e044-0003ba298018</v>
      </c>
      <c r="D907" s="14">
        <f t="shared" ca="1" si="185"/>
        <v>2540533</v>
      </c>
      <c r="E907" s="1">
        <f t="shared" ca="1" si="186"/>
        <v>120</v>
      </c>
      <c r="F907" s="1">
        <f t="shared" ca="1" si="187"/>
        <v>151</v>
      </c>
      <c r="G907" s="1">
        <f t="shared" ca="1" si="188"/>
        <v>2001</v>
      </c>
      <c r="H907" s="1" t="str">
        <f ca="1">IFERROR(INDEX(Varmeinstallation!B:B,MATCH(INDIRECT($A$1&amp;"L"&amp;A907)*1,Varmeinstallation!A:A,0)),"Ingen varmeinstallationer")</f>
        <v>Fjernvarme/blokvarme (radiatorsystemer eller varmluftanlæg)</v>
      </c>
      <c r="I907" s="1" t="str">
        <f ca="1">IFERROR(INDEX(Opvarmningsmiddel!B:B,MATCH(INDIRECT($A$1&amp;"M"&amp;A907)*1,Opvarmningsmiddel!A:A,0)),"")</f>
        <v/>
      </c>
      <c r="J907" s="1">
        <f t="shared" ca="1" si="189"/>
        <v>0</v>
      </c>
      <c r="K907" s="1" t="str">
        <f ca="1">IFERROR(INDEX(Relationstabel!$C$3:$K$10,MATCH(VALUE(INDIRECT($A$1&amp;"L"&amp;A907)),Relationstabel!$A$3:$A$10,0),MATCH(IFERROR(VALUE(INDIRECT($A$1&amp;"M"&amp;A907)),0),Relationstabel!$C$1:$K$1,0)),"Ingen varmeinstallationer")</f>
        <v>Fjernvarme/ Blokvarme</v>
      </c>
      <c r="L907" s="1" t="str">
        <f ca="1">INDEX(Anvendelseskode!B:B,MATCH($E907,Anvendelseskode!$A:$A,0))</f>
        <v>Fritliggende enfamilieshus (parcelhus)</v>
      </c>
      <c r="M907" s="1" t="str">
        <f ca="1">INDEX(Anvendelseskode!C:C,MATCH($E907,Anvendelseskode!$A:$A,0))</f>
        <v>Parcelhuse</v>
      </c>
      <c r="N907" s="1" t="str">
        <f ca="1">INDEX(Anvendelseskode!D:D,MATCH($E907,Anvendelseskode!$A:$A,0))</f>
        <v>Private husholdninger</v>
      </c>
      <c r="O907" s="1" t="str">
        <f ca="1">IFERROR(INDEX(SBi!$2:$2,MATCH(G907,SBi!$1:$1,1)),SBi!$K$2)</f>
        <v>1999-2006</v>
      </c>
      <c r="P907" s="1">
        <f ca="1">IFERROR(INDEX(SBi!$C$3:$K$28,MATCH(E907,SBi!$B$3:$B$28,0),MATCH(O907,SBi!$C$2:$K$2,0)),0)</f>
        <v>83.9</v>
      </c>
      <c r="Q907" s="19">
        <f t="shared" ca="1" si="190"/>
        <v>12.668900000000001</v>
      </c>
      <c r="R907" s="19" t="str">
        <f ca="1">IFERROR(INDEX(VpD!$2:$2,MATCH(G907,VpD!$1:$1,1)),VpD!$I$2)</f>
        <v>&gt;1998</v>
      </c>
      <c r="S907" s="1">
        <f ca="1">IFERROR(INDEX(VpD!$C$3:$I$27,MATCH(E907,VpD!$B$3:$B$27,0),MATCH(R907,VpD!$C$2:$I$2,0)),0)</f>
        <v>72</v>
      </c>
      <c r="T907" s="19">
        <f t="shared" ca="1" si="191"/>
        <v>10.872</v>
      </c>
      <c r="U907" s="14" t="str">
        <f t="shared" ca="1" si="192"/>
        <v xml:space="preserve">712111.51 </v>
      </c>
      <c r="V907" s="14" t="str">
        <f t="shared" ca="1" si="193"/>
        <v>6172102.68</v>
      </c>
      <c r="W907" s="14" t="str">
        <f t="shared" ca="1" si="194"/>
        <v>POINT(712111.51 6172102.68)</v>
      </c>
      <c r="X907" s="14" t="str">
        <f>IFERROR(INDEX(BygningOmraade!B:B,MATCH(A907,BygningOmraade!A:A,0)),"")</f>
        <v/>
      </c>
    </row>
    <row r="908" spans="1:24" s="14" customFormat="1" x14ac:dyDescent="0.25">
      <c r="A908" s="14">
        <f t="shared" si="182"/>
        <v>908</v>
      </c>
      <c r="B908" s="14" t="str">
        <f t="shared" ca="1" si="183"/>
        <v>3132637b-706f-4bb3-ba96-c351f9fcb24f</v>
      </c>
      <c r="C908" s="14" t="str">
        <f t="shared" ca="1" si="184"/>
        <v>0a3f507e-204a-32b8-e044-0003ba298018</v>
      </c>
      <c r="D908" s="14">
        <f t="shared" ca="1" si="185"/>
        <v>993809</v>
      </c>
      <c r="E908" s="1">
        <f t="shared" ca="1" si="186"/>
        <v>120</v>
      </c>
      <c r="F908" s="1">
        <f t="shared" ca="1" si="187"/>
        <v>109</v>
      </c>
      <c r="G908" s="1">
        <f t="shared" ca="1" si="188"/>
        <v>1979</v>
      </c>
      <c r="H908" s="1" t="str">
        <f ca="1">IFERROR(INDEX(Varmeinstallation!B:B,MATCH(INDIRECT($A$1&amp;"L"&amp;A908)*1,Varmeinstallation!A:A,0)),"Ingen varmeinstallationer")</f>
        <v>Centralvarme fra eget anlæg, et-kammer fyr</v>
      </c>
      <c r="I908" s="1" t="str">
        <f ca="1">IFERROR(INDEX(Opvarmningsmiddel!B:B,MATCH(INDIRECT($A$1&amp;"M"&amp;A908)*1,Opvarmningsmiddel!A:A,0)),"")</f>
        <v>Naturgas</v>
      </c>
      <c r="J908" s="1">
        <f t="shared" ca="1" si="189"/>
        <v>2</v>
      </c>
      <c r="K908" s="1" t="str">
        <f ca="1">IFERROR(INDEX(Relationstabel!$C$3:$K$10,MATCH(VALUE(INDIRECT($A$1&amp;"L"&amp;A908)),Relationstabel!$A$3:$A$10,0),MATCH(IFERROR(VALUE(INDIRECT($A$1&amp;"M"&amp;A908)),0),Relationstabel!$C$1:$K$1,0)),"Ingen varmeinstallationer")</f>
        <v>Naturgas</v>
      </c>
      <c r="L908" s="1" t="str">
        <f ca="1">INDEX(Anvendelseskode!B:B,MATCH($E908,Anvendelseskode!$A:$A,0))</f>
        <v>Fritliggende enfamilieshus (parcelhus)</v>
      </c>
      <c r="M908" s="1" t="str">
        <f ca="1">INDEX(Anvendelseskode!C:C,MATCH($E908,Anvendelseskode!$A:$A,0))</f>
        <v>Parcelhuse</v>
      </c>
      <c r="N908" s="1" t="str">
        <f ca="1">INDEX(Anvendelseskode!D:D,MATCH($E908,Anvendelseskode!$A:$A,0))</f>
        <v>Private husholdninger</v>
      </c>
      <c r="O908" s="1" t="str">
        <f ca="1">IFERROR(INDEX(SBi!$2:$2,MATCH(G908,SBi!$1:$1,1)),SBi!$K$2)</f>
        <v>1979-1998</v>
      </c>
      <c r="P908" s="1">
        <f ca="1">IFERROR(INDEX(SBi!$C$3:$K$28,MATCH(E908,SBi!$B$3:$B$28,0),MATCH(O908,SBi!$C$2:$K$2,0)),0)</f>
        <v>105.4</v>
      </c>
      <c r="Q908" s="19">
        <f t="shared" ca="1" si="190"/>
        <v>11.4886</v>
      </c>
      <c r="R908" s="19" t="str">
        <f ca="1">IFERROR(INDEX(VpD!$2:$2,MATCH(G908,VpD!$1:$1,1)),VpD!$I$2)</f>
        <v>1979-1998</v>
      </c>
      <c r="S908" s="1">
        <f ca="1">IFERROR(INDEX(VpD!$C$3:$I$27,MATCH(E908,VpD!$B$3:$B$27,0),MATCH(R908,VpD!$C$2:$I$2,0)),0)</f>
        <v>90</v>
      </c>
      <c r="T908" s="19">
        <f t="shared" ca="1" si="191"/>
        <v>9.81</v>
      </c>
      <c r="U908" s="14" t="str">
        <f t="shared" ca="1" si="192"/>
        <v xml:space="preserve">710731.42 </v>
      </c>
      <c r="V908" s="14" t="str">
        <f t="shared" ca="1" si="193"/>
        <v>6171955.7</v>
      </c>
      <c r="W908" s="14" t="str">
        <f t="shared" ca="1" si="194"/>
        <v>POINT(710731.42 6171955.7)</v>
      </c>
      <c r="X908" s="14" t="str">
        <f>IFERROR(INDEX(BygningOmraade!B:B,MATCH(A908,BygningOmraade!A:A,0)),"")</f>
        <v/>
      </c>
    </row>
    <row r="909" spans="1:24" s="14" customFormat="1" x14ac:dyDescent="0.25">
      <c r="A909" s="14">
        <f t="shared" si="182"/>
        <v>909</v>
      </c>
      <c r="B909" s="14" t="str">
        <f t="shared" ca="1" si="183"/>
        <v>31443ee7-f78e-4358-920f-f04042bbb895</v>
      </c>
      <c r="C909" s="14" t="str">
        <f t="shared" ca="1" si="184"/>
        <v>0a3f507e-24bf-32b8-e044-0003ba298018</v>
      </c>
      <c r="D909" s="14">
        <f t="shared" ca="1" si="185"/>
        <v>996891</v>
      </c>
      <c r="E909" s="1">
        <f t="shared" ca="1" si="186"/>
        <v>130</v>
      </c>
      <c r="F909" s="1">
        <f t="shared" ca="1" si="187"/>
        <v>109</v>
      </c>
      <c r="G909" s="1">
        <f t="shared" ca="1" si="188"/>
        <v>1978</v>
      </c>
      <c r="H909" s="1" t="str">
        <f ca="1">IFERROR(INDEX(Varmeinstallation!B:B,MATCH(INDIRECT($A$1&amp;"L"&amp;A909)*1,Varmeinstallation!A:A,0)),"Ingen varmeinstallationer")</f>
        <v>Fjernvarme/blokvarme (radiatorsystemer eller varmluftanlæg)</v>
      </c>
      <c r="I909" s="1" t="str">
        <f ca="1">IFERROR(INDEX(Opvarmningsmiddel!B:B,MATCH(INDIRECT($A$1&amp;"M"&amp;A909)*1,Opvarmningsmiddel!A:A,0)),"")</f>
        <v/>
      </c>
      <c r="J909" s="1">
        <f t="shared" ca="1" si="189"/>
        <v>0</v>
      </c>
      <c r="K909" s="1" t="str">
        <f ca="1">IFERROR(INDEX(Relationstabel!$C$3:$K$10,MATCH(VALUE(INDIRECT($A$1&amp;"L"&amp;A909)),Relationstabel!$A$3:$A$10,0),MATCH(IFERROR(VALUE(INDIRECT($A$1&amp;"M"&amp;A909)),0),Relationstabel!$C$1:$K$1,0)),"Ingen varmeinstallationer")</f>
        <v>Fjernvarme/ Blokvarme</v>
      </c>
      <c r="L909" s="1" t="str">
        <f ca="1">INDEX(Anvendelseskode!B:B,MATCH($E909,Anvendelseskode!$A:$A,0))</f>
        <v>Række-, kæde-, dobbelthus (lodret adskillelse mellem enhederne)</v>
      </c>
      <c r="M909" s="1" t="str">
        <f ca="1">INDEX(Anvendelseskode!C:C,MATCH($E909,Anvendelseskode!$A:$A,0))</f>
        <v>Række-, kæde og dobbelthuse</v>
      </c>
      <c r="N909" s="1" t="str">
        <f ca="1">INDEX(Anvendelseskode!D:D,MATCH($E909,Anvendelseskode!$A:$A,0))</f>
        <v>Private husholdninger</v>
      </c>
      <c r="O909" s="1" t="str">
        <f ca="1">IFERROR(INDEX(SBi!$2:$2,MATCH(G909,SBi!$1:$1,1)),SBi!$K$2)</f>
        <v>1973-1978</v>
      </c>
      <c r="P909" s="1">
        <f ca="1">IFERROR(INDEX(SBi!$C$3:$K$28,MATCH(E909,SBi!$B$3:$B$28,0),MATCH(O909,SBi!$C$2:$K$2,0)),0)</f>
        <v>112.6</v>
      </c>
      <c r="Q909" s="19">
        <f t="shared" ca="1" si="190"/>
        <v>12.273399999999999</v>
      </c>
      <c r="R909" s="19" t="str">
        <f ca="1">IFERROR(INDEX(VpD!$2:$2,MATCH(G909,VpD!$1:$1,1)),VpD!$I$2)</f>
        <v>1973-1978</v>
      </c>
      <c r="S909" s="1">
        <f ca="1">IFERROR(INDEX(VpD!$C$3:$I$27,MATCH(E909,VpD!$B$3:$B$27,0),MATCH(R909,VpD!$C$2:$I$2,0)),0)</f>
        <v>98</v>
      </c>
      <c r="T909" s="19">
        <f t="shared" ca="1" si="191"/>
        <v>10.682</v>
      </c>
      <c r="U909" s="14" t="str">
        <f t="shared" ca="1" si="192"/>
        <v xml:space="preserve">713636.69 </v>
      </c>
      <c r="V909" s="14" t="str">
        <f t="shared" ca="1" si="193"/>
        <v>6169781.98</v>
      </c>
      <c r="W909" s="14" t="str">
        <f t="shared" ca="1" si="194"/>
        <v>POINT(713636.69 6169781.98)</v>
      </c>
      <c r="X909" s="14" t="str">
        <f>IFERROR(INDEX(BygningOmraade!B:B,MATCH(A909,BygningOmraade!A:A,0)),"")</f>
        <v/>
      </c>
    </row>
    <row r="910" spans="1:24" s="14" customFormat="1" x14ac:dyDescent="0.25">
      <c r="A910" s="14">
        <f t="shared" si="182"/>
        <v>910</v>
      </c>
      <c r="B910" s="14" t="str">
        <f t="shared" ca="1" si="183"/>
        <v>3153f089-b3ce-46fe-aa98-390586098c4c</v>
      </c>
      <c r="C910" s="14" t="str">
        <f t="shared" ca="1" si="184"/>
        <v>0a3f507e-1a68-32b8-e044-0003ba298018</v>
      </c>
      <c r="D910" s="14">
        <f t="shared" ca="1" si="185"/>
        <v>997702</v>
      </c>
      <c r="E910" s="1">
        <f t="shared" ca="1" si="186"/>
        <v>120</v>
      </c>
      <c r="F910" s="1">
        <f t="shared" ca="1" si="187"/>
        <v>156</v>
      </c>
      <c r="G910" s="1">
        <f t="shared" ca="1" si="188"/>
        <v>1977</v>
      </c>
      <c r="H910" s="1" t="str">
        <f ca="1">IFERROR(INDEX(Varmeinstallation!B:B,MATCH(INDIRECT($A$1&amp;"L"&amp;A910)*1,Varmeinstallation!A:A,0)),"Ingen varmeinstallationer")</f>
        <v>Centralvarme fra eget anlæg, et-kammer fyr</v>
      </c>
      <c r="I910" s="1" t="str">
        <f ca="1">IFERROR(INDEX(Opvarmningsmiddel!B:B,MATCH(INDIRECT($A$1&amp;"M"&amp;A910)*1,Opvarmningsmiddel!A:A,0)),"")</f>
        <v>Naturgas</v>
      </c>
      <c r="J910" s="1">
        <f t="shared" ca="1" si="189"/>
        <v>0</v>
      </c>
      <c r="K910" s="1" t="str">
        <f ca="1">IFERROR(INDEX(Relationstabel!$C$3:$K$10,MATCH(VALUE(INDIRECT($A$1&amp;"L"&amp;A910)),Relationstabel!$A$3:$A$10,0),MATCH(IFERROR(VALUE(INDIRECT($A$1&amp;"M"&amp;A910)),0),Relationstabel!$C$1:$K$1,0)),"Ingen varmeinstallationer")</f>
        <v>Naturgas</v>
      </c>
      <c r="L910" s="1" t="str">
        <f ca="1">INDEX(Anvendelseskode!B:B,MATCH($E910,Anvendelseskode!$A:$A,0))</f>
        <v>Fritliggende enfamilieshus (parcelhus)</v>
      </c>
      <c r="M910" s="1" t="str">
        <f ca="1">INDEX(Anvendelseskode!C:C,MATCH($E910,Anvendelseskode!$A:$A,0))</f>
        <v>Parcelhuse</v>
      </c>
      <c r="N910" s="1" t="str">
        <f ca="1">INDEX(Anvendelseskode!D:D,MATCH($E910,Anvendelseskode!$A:$A,0))</f>
        <v>Private husholdninger</v>
      </c>
      <c r="O910" s="1" t="str">
        <f ca="1">IFERROR(INDEX(SBi!$2:$2,MATCH(G910,SBi!$1:$1,1)),SBi!$K$2)</f>
        <v>1973-1978</v>
      </c>
      <c r="P910" s="1">
        <f ca="1">IFERROR(INDEX(SBi!$C$3:$K$28,MATCH(E910,SBi!$B$3:$B$28,0),MATCH(O910,SBi!$C$2:$K$2,0)),0)</f>
        <v>119.8</v>
      </c>
      <c r="Q910" s="19">
        <f t="shared" ca="1" si="190"/>
        <v>18.688800000000001</v>
      </c>
      <c r="R910" s="19" t="str">
        <f ca="1">IFERROR(INDEX(VpD!$2:$2,MATCH(G910,VpD!$1:$1,1)),VpD!$I$2)</f>
        <v>1973-1978</v>
      </c>
      <c r="S910" s="1">
        <f ca="1">IFERROR(INDEX(VpD!$C$3:$I$27,MATCH(E910,VpD!$B$3:$B$27,0),MATCH(R910,VpD!$C$2:$I$2,0)),0)</f>
        <v>117</v>
      </c>
      <c r="T910" s="19">
        <f t="shared" ca="1" si="191"/>
        <v>18.251999999999999</v>
      </c>
      <c r="U910" s="14" t="str">
        <f t="shared" ca="1" si="192"/>
        <v xml:space="preserve">714130.53 </v>
      </c>
      <c r="V910" s="14" t="str">
        <f t="shared" ca="1" si="193"/>
        <v>6169020.7</v>
      </c>
      <c r="W910" s="14" t="str">
        <f t="shared" ca="1" si="194"/>
        <v>POINT(714130.53 6169020.7)</v>
      </c>
      <c r="X910" s="14" t="str">
        <f>IFERROR(INDEX(BygningOmraade!B:B,MATCH(A910,BygningOmraade!A:A,0)),"")</f>
        <v/>
      </c>
    </row>
    <row r="911" spans="1:24" s="14" customFormat="1" x14ac:dyDescent="0.25">
      <c r="A911" s="14">
        <f t="shared" si="182"/>
        <v>911</v>
      </c>
      <c r="B911" s="14" t="str">
        <f t="shared" ca="1" si="183"/>
        <v>315eba27-485f-4a80-aaa1-0b848e91f8e4</v>
      </c>
      <c r="C911" s="14" t="str">
        <f t="shared" ca="1" si="184"/>
        <v>0a3f507e-23d5-32b8-e044-0003ba298018</v>
      </c>
      <c r="D911" s="14">
        <f t="shared" ca="1" si="185"/>
        <v>995985</v>
      </c>
      <c r="E911" s="1">
        <f t="shared" ca="1" si="186"/>
        <v>230</v>
      </c>
      <c r="F911" s="1">
        <f t="shared" ca="1" si="187"/>
        <v>22</v>
      </c>
      <c r="G911" s="1">
        <f t="shared" ca="1" si="188"/>
        <v>1979</v>
      </c>
      <c r="H911" s="1" t="str">
        <f ca="1">IFERROR(INDEX(Varmeinstallation!B:B,MATCH(INDIRECT($A$1&amp;"L"&amp;A911)*1,Varmeinstallation!A:A,0)),"Ingen varmeinstallationer")</f>
        <v>Ingen varmeinstallationer</v>
      </c>
      <c r="I911" s="1" t="str">
        <f ca="1">IFERROR(INDEX(Opvarmningsmiddel!B:B,MATCH(INDIRECT($A$1&amp;"M"&amp;A911)*1,Opvarmningsmiddel!A:A,0)),"")</f>
        <v/>
      </c>
      <c r="J911" s="1">
        <f t="shared" ca="1" si="189"/>
        <v>0</v>
      </c>
      <c r="K911" s="1" t="str">
        <f ca="1">IFERROR(INDEX(Relationstabel!$C$3:$K$10,MATCH(VALUE(INDIRECT($A$1&amp;"L"&amp;A911)),Relationstabel!$A$3:$A$10,0),MATCH(IFERROR(VALUE(INDIRECT($A$1&amp;"M"&amp;A911)),0),Relationstabel!$C$1:$K$1,0)),"Ingen varmeinstallationer")</f>
        <v>Ingen varmeinstallation</v>
      </c>
      <c r="L911" s="1" t="str">
        <f ca="1">INDEX(Anvendelseskode!B:B,MATCH($E911,Anvendelseskode!$A:$A,0))</f>
        <v>El-, gas-, vand- eller varmeværk forbrændingsanstalt m.v..</v>
      </c>
      <c r="M911" s="1" t="str">
        <f ca="1">INDEX(Anvendelseskode!C:C,MATCH($E911,Anvendelseskode!$A:$A,0))</f>
        <v>El-, gas-, vand- og varmeværker</v>
      </c>
      <c r="N911" s="1" t="str">
        <f ca="1">INDEX(Anvendelseskode!D:D,MATCH($E911,Anvendelseskode!$A:$A,0))</f>
        <v>Industri</v>
      </c>
      <c r="O911" s="1" t="str">
        <f ca="1">IFERROR(INDEX(SBi!$2:$2,MATCH(G911,SBi!$1:$1,1)),SBi!$K$2)</f>
        <v>1979-1998</v>
      </c>
      <c r="P911" s="1">
        <f ca="1">IFERROR(INDEX(SBi!$C$3:$K$28,MATCH(E911,SBi!$B$3:$B$28,0),MATCH(O911,SBi!$C$2:$K$2,0)),0)</f>
        <v>66</v>
      </c>
      <c r="Q911" s="19">
        <f t="shared" ca="1" si="190"/>
        <v>1.452</v>
      </c>
      <c r="R911" s="19" t="str">
        <f ca="1">IFERROR(INDEX(VpD!$2:$2,MATCH(G911,VpD!$1:$1,1)),VpD!$I$2)</f>
        <v>1979-1998</v>
      </c>
      <c r="S911" s="1">
        <f ca="1">IFERROR(INDEX(VpD!$C$3:$I$27,MATCH(E911,VpD!$B$3:$B$27,0),MATCH(R911,VpD!$C$2:$I$2,0)),0)</f>
        <v>66</v>
      </c>
      <c r="T911" s="19">
        <f t="shared" ca="1" si="191"/>
        <v>1.452</v>
      </c>
      <c r="U911" s="14" t="str">
        <f t="shared" ca="1" si="192"/>
        <v xml:space="preserve">712586.39 </v>
      </c>
      <c r="V911" s="14" t="str">
        <f t="shared" ca="1" si="193"/>
        <v>6171648.69</v>
      </c>
      <c r="W911" s="14" t="str">
        <f t="shared" ca="1" si="194"/>
        <v>POINT(712586.39 6171648.69)</v>
      </c>
      <c r="X911" s="14" t="str">
        <f>IFERROR(INDEX(BygningOmraade!B:B,MATCH(A911,BygningOmraade!A:A,0)),"")</f>
        <v/>
      </c>
    </row>
    <row r="912" spans="1:24" s="14" customFormat="1" x14ac:dyDescent="0.25">
      <c r="A912" s="14">
        <f t="shared" si="182"/>
        <v>912</v>
      </c>
      <c r="B912" s="14" t="str">
        <f t="shared" ca="1" si="183"/>
        <v>3161af41-d97c-484b-b909-b0fee3d63265</v>
      </c>
      <c r="C912" s="14" t="str">
        <f t="shared" ca="1" si="184"/>
        <v>0a3f507e-1e8a-32b8-e044-0003ba298018</v>
      </c>
      <c r="D912" s="14">
        <f t="shared" ca="1" si="185"/>
        <v>994649</v>
      </c>
      <c r="E912" s="1">
        <f t="shared" ca="1" si="186"/>
        <v>120</v>
      </c>
      <c r="F912" s="1">
        <f t="shared" ca="1" si="187"/>
        <v>143</v>
      </c>
      <c r="G912" s="1">
        <f t="shared" ca="1" si="188"/>
        <v>1993</v>
      </c>
      <c r="H912" s="1" t="str">
        <f ca="1">IFERROR(INDEX(Varmeinstallation!B:B,MATCH(INDIRECT($A$1&amp;"L"&amp;A912)*1,Varmeinstallation!A:A,0)),"Ingen varmeinstallationer")</f>
        <v>Centralvarme fra eget anlæg, et-kammer fyr</v>
      </c>
      <c r="I912" s="1" t="str">
        <f ca="1">IFERROR(INDEX(Opvarmningsmiddel!B:B,MATCH(INDIRECT($A$1&amp;"M"&amp;A912)*1,Opvarmningsmiddel!A:A,0)),"")</f>
        <v>Naturgas</v>
      </c>
      <c r="J912" s="1">
        <f t="shared" ca="1" si="189"/>
        <v>0</v>
      </c>
      <c r="K912" s="1" t="str">
        <f ca="1">IFERROR(INDEX(Relationstabel!$C$3:$K$10,MATCH(VALUE(INDIRECT($A$1&amp;"L"&amp;A912)),Relationstabel!$A$3:$A$10,0),MATCH(IFERROR(VALUE(INDIRECT($A$1&amp;"M"&amp;A912)),0),Relationstabel!$C$1:$K$1,0)),"Ingen varmeinstallationer")</f>
        <v>Naturgas</v>
      </c>
      <c r="L912" s="1" t="str">
        <f ca="1">INDEX(Anvendelseskode!B:B,MATCH($E912,Anvendelseskode!$A:$A,0))</f>
        <v>Fritliggende enfamilieshus (parcelhus)</v>
      </c>
      <c r="M912" s="1" t="str">
        <f ca="1">INDEX(Anvendelseskode!C:C,MATCH($E912,Anvendelseskode!$A:$A,0))</f>
        <v>Parcelhuse</v>
      </c>
      <c r="N912" s="1" t="str">
        <f ca="1">INDEX(Anvendelseskode!D:D,MATCH($E912,Anvendelseskode!$A:$A,0))</f>
        <v>Private husholdninger</v>
      </c>
      <c r="O912" s="1" t="str">
        <f ca="1">IFERROR(INDEX(SBi!$2:$2,MATCH(G912,SBi!$1:$1,1)),SBi!$K$2)</f>
        <v>1979-1998</v>
      </c>
      <c r="P912" s="1">
        <f ca="1">IFERROR(INDEX(SBi!$C$3:$K$28,MATCH(E912,SBi!$B$3:$B$28,0),MATCH(O912,SBi!$C$2:$K$2,0)),0)</f>
        <v>105.4</v>
      </c>
      <c r="Q912" s="19">
        <f t="shared" ca="1" si="190"/>
        <v>15.0722</v>
      </c>
      <c r="R912" s="19" t="str">
        <f ca="1">IFERROR(INDEX(VpD!$2:$2,MATCH(G912,VpD!$1:$1,1)),VpD!$I$2)</f>
        <v>1979-1998</v>
      </c>
      <c r="S912" s="1">
        <f ca="1">IFERROR(INDEX(VpD!$C$3:$I$27,MATCH(E912,VpD!$B$3:$B$27,0),MATCH(R912,VpD!$C$2:$I$2,0)),0)</f>
        <v>90</v>
      </c>
      <c r="T912" s="19">
        <f t="shared" ca="1" si="191"/>
        <v>12.87</v>
      </c>
      <c r="U912" s="14" t="str">
        <f t="shared" ca="1" si="192"/>
        <v xml:space="preserve">711666.86 </v>
      </c>
      <c r="V912" s="14" t="str">
        <f t="shared" ca="1" si="193"/>
        <v>6171795.28</v>
      </c>
      <c r="W912" s="14" t="str">
        <f t="shared" ca="1" si="194"/>
        <v>POINT(711666.86 6171795.28)</v>
      </c>
      <c r="X912" s="14" t="str">
        <f>IFERROR(INDEX(BygningOmraade!B:B,MATCH(A912,BygningOmraade!A:A,0)),"")</f>
        <v/>
      </c>
    </row>
    <row r="913" spans="1:24" s="14" customFormat="1" x14ac:dyDescent="0.25">
      <c r="A913" s="14">
        <f t="shared" si="182"/>
        <v>913</v>
      </c>
      <c r="B913" s="14" t="str">
        <f t="shared" ca="1" si="183"/>
        <v>3179d14b-5660-4f43-93d4-89f43655f1c4</v>
      </c>
      <c r="C913" s="14" t="str">
        <f t="shared" ca="1" si="184"/>
        <v>0a3f507e-1b65-32b8-e044-0003ba298018</v>
      </c>
      <c r="D913" s="14">
        <f t="shared" ca="1" si="185"/>
        <v>996763</v>
      </c>
      <c r="E913" s="1">
        <f t="shared" ca="1" si="186"/>
        <v>130</v>
      </c>
      <c r="F913" s="1">
        <f t="shared" ca="1" si="187"/>
        <v>112</v>
      </c>
      <c r="G913" s="1">
        <f t="shared" ca="1" si="188"/>
        <v>1978</v>
      </c>
      <c r="H913" s="1" t="str">
        <f ca="1">IFERROR(INDEX(Varmeinstallation!B:B,MATCH(INDIRECT($A$1&amp;"L"&amp;A913)*1,Varmeinstallation!A:A,0)),"Ingen varmeinstallationer")</f>
        <v>Fjernvarme/blokvarme (radiatorsystemer eller varmluftanlæg)</v>
      </c>
      <c r="I913" s="1" t="str">
        <f ca="1">IFERROR(INDEX(Opvarmningsmiddel!B:B,MATCH(INDIRECT($A$1&amp;"M"&amp;A913)*1,Opvarmningsmiddel!A:A,0)),"")</f>
        <v/>
      </c>
      <c r="J913" s="1">
        <f t="shared" ca="1" si="189"/>
        <v>0</v>
      </c>
      <c r="K913" s="1" t="str">
        <f ca="1">IFERROR(INDEX(Relationstabel!$C$3:$K$10,MATCH(VALUE(INDIRECT($A$1&amp;"L"&amp;A913)),Relationstabel!$A$3:$A$10,0),MATCH(IFERROR(VALUE(INDIRECT($A$1&amp;"M"&amp;A913)),0),Relationstabel!$C$1:$K$1,0)),"Ingen varmeinstallationer")</f>
        <v>Fjernvarme/ Blokvarme</v>
      </c>
      <c r="L913" s="1" t="str">
        <f ca="1">INDEX(Anvendelseskode!B:B,MATCH($E913,Anvendelseskode!$A:$A,0))</f>
        <v>Række-, kæde-, dobbelthus (lodret adskillelse mellem enhederne)</v>
      </c>
      <c r="M913" s="1" t="str">
        <f ca="1">INDEX(Anvendelseskode!C:C,MATCH($E913,Anvendelseskode!$A:$A,0))</f>
        <v>Række-, kæde og dobbelthuse</v>
      </c>
      <c r="N913" s="1" t="str">
        <f ca="1">INDEX(Anvendelseskode!D:D,MATCH($E913,Anvendelseskode!$A:$A,0))</f>
        <v>Private husholdninger</v>
      </c>
      <c r="O913" s="1" t="str">
        <f ca="1">IFERROR(INDEX(SBi!$2:$2,MATCH(G913,SBi!$1:$1,1)),SBi!$K$2)</f>
        <v>1973-1978</v>
      </c>
      <c r="P913" s="1">
        <f ca="1">IFERROR(INDEX(SBi!$C$3:$K$28,MATCH(E913,SBi!$B$3:$B$28,0),MATCH(O913,SBi!$C$2:$K$2,0)),0)</f>
        <v>112.6</v>
      </c>
      <c r="Q913" s="19">
        <f t="shared" ca="1" si="190"/>
        <v>12.611199999999998</v>
      </c>
      <c r="R913" s="19" t="str">
        <f ca="1">IFERROR(INDEX(VpD!$2:$2,MATCH(G913,VpD!$1:$1,1)),VpD!$I$2)</f>
        <v>1973-1978</v>
      </c>
      <c r="S913" s="1">
        <f ca="1">IFERROR(INDEX(VpD!$C$3:$I$27,MATCH(E913,VpD!$B$3:$B$27,0),MATCH(R913,VpD!$C$2:$I$2,0)),0)</f>
        <v>98</v>
      </c>
      <c r="T913" s="19">
        <f t="shared" ca="1" si="191"/>
        <v>10.976000000000001</v>
      </c>
      <c r="U913" s="14" t="str">
        <f t="shared" ca="1" si="192"/>
        <v xml:space="preserve">713486.53 </v>
      </c>
      <c r="V913" s="14" t="str">
        <f t="shared" ca="1" si="193"/>
        <v>6169726.47</v>
      </c>
      <c r="W913" s="14" t="str">
        <f t="shared" ca="1" si="194"/>
        <v>POINT(713486.53 6169726.47)</v>
      </c>
      <c r="X913" s="14" t="str">
        <f>IFERROR(INDEX(BygningOmraade!B:B,MATCH(A913,BygningOmraade!A:A,0)),"")</f>
        <v/>
      </c>
    </row>
    <row r="914" spans="1:24" s="14" customFormat="1" x14ac:dyDescent="0.25">
      <c r="A914" s="14">
        <f t="shared" si="182"/>
        <v>914</v>
      </c>
      <c r="B914" s="14" t="str">
        <f t="shared" ca="1" si="183"/>
        <v>317bc51f-fcbc-4cee-be2c-8f2e322e97d3</v>
      </c>
      <c r="C914" s="14" t="str">
        <f t="shared" ca="1" si="184"/>
        <v>0a3f507e-2371-32b8-e044-0003ba298018</v>
      </c>
      <c r="D914" s="14">
        <f t="shared" ca="1" si="185"/>
        <v>996565</v>
      </c>
      <c r="E914" s="1">
        <f t="shared" ca="1" si="186"/>
        <v>120</v>
      </c>
      <c r="F914" s="1">
        <f t="shared" ca="1" si="187"/>
        <v>105</v>
      </c>
      <c r="G914" s="1">
        <f t="shared" ca="1" si="188"/>
        <v>1978</v>
      </c>
      <c r="H914" s="1" t="str">
        <f ca="1">IFERROR(INDEX(Varmeinstallation!B:B,MATCH(INDIRECT($A$1&amp;"L"&amp;A914)*1,Varmeinstallation!A:A,0)),"Ingen varmeinstallationer")</f>
        <v>Centralvarme fra eget anlæg, et-kammer fyr</v>
      </c>
      <c r="I914" s="1" t="str">
        <f ca="1">IFERROR(INDEX(Opvarmningsmiddel!B:B,MATCH(INDIRECT($A$1&amp;"M"&amp;A914)*1,Opvarmningsmiddel!A:A,0)),"")</f>
        <v>Naturgas</v>
      </c>
      <c r="J914" s="1">
        <f t="shared" ca="1" si="189"/>
        <v>0</v>
      </c>
      <c r="K914" s="1" t="str">
        <f ca="1">IFERROR(INDEX(Relationstabel!$C$3:$K$10,MATCH(VALUE(INDIRECT($A$1&amp;"L"&amp;A914)),Relationstabel!$A$3:$A$10,0),MATCH(IFERROR(VALUE(INDIRECT($A$1&amp;"M"&amp;A914)),0),Relationstabel!$C$1:$K$1,0)),"Ingen varmeinstallationer")</f>
        <v>Naturgas</v>
      </c>
      <c r="L914" s="1" t="str">
        <f ca="1">INDEX(Anvendelseskode!B:B,MATCH($E914,Anvendelseskode!$A:$A,0))</f>
        <v>Fritliggende enfamilieshus (parcelhus)</v>
      </c>
      <c r="M914" s="1" t="str">
        <f ca="1">INDEX(Anvendelseskode!C:C,MATCH($E914,Anvendelseskode!$A:$A,0))</f>
        <v>Parcelhuse</v>
      </c>
      <c r="N914" s="1" t="str">
        <f ca="1">INDEX(Anvendelseskode!D:D,MATCH($E914,Anvendelseskode!$A:$A,0))</f>
        <v>Private husholdninger</v>
      </c>
      <c r="O914" s="1" t="str">
        <f ca="1">IFERROR(INDEX(SBi!$2:$2,MATCH(G914,SBi!$1:$1,1)),SBi!$K$2)</f>
        <v>1973-1978</v>
      </c>
      <c r="P914" s="1">
        <f ca="1">IFERROR(INDEX(SBi!$C$3:$K$28,MATCH(E914,SBi!$B$3:$B$28,0),MATCH(O914,SBi!$C$2:$K$2,0)),0)</f>
        <v>119.8</v>
      </c>
      <c r="Q914" s="19">
        <f t="shared" ca="1" si="190"/>
        <v>12.579000000000001</v>
      </c>
      <c r="R914" s="19" t="str">
        <f ca="1">IFERROR(INDEX(VpD!$2:$2,MATCH(G914,VpD!$1:$1,1)),VpD!$I$2)</f>
        <v>1973-1978</v>
      </c>
      <c r="S914" s="1">
        <f ca="1">IFERROR(INDEX(VpD!$C$3:$I$27,MATCH(E914,VpD!$B$3:$B$27,0),MATCH(R914,VpD!$C$2:$I$2,0)),0)</f>
        <v>117</v>
      </c>
      <c r="T914" s="19">
        <f t="shared" ca="1" si="191"/>
        <v>12.285</v>
      </c>
      <c r="U914" s="14" t="str">
        <f t="shared" ca="1" si="192"/>
        <v xml:space="preserve">713203.26 </v>
      </c>
      <c r="V914" s="14" t="str">
        <f t="shared" ca="1" si="193"/>
        <v>6168662.94</v>
      </c>
      <c r="W914" s="14" t="str">
        <f t="shared" ca="1" si="194"/>
        <v>POINT(713203.26 6168662.94)</v>
      </c>
      <c r="X914" s="14" t="str">
        <f>IFERROR(INDEX(BygningOmraade!B:B,MATCH(A914,BygningOmraade!A:A,0)),"")</f>
        <v/>
      </c>
    </row>
    <row r="915" spans="1:24" s="14" customFormat="1" x14ac:dyDescent="0.25">
      <c r="A915" s="14">
        <f t="shared" si="182"/>
        <v>915</v>
      </c>
      <c r="B915" s="14" t="str">
        <f t="shared" ca="1" si="183"/>
        <v>317d08c4-ed22-471e-8dfc-d78033c26009</v>
      </c>
      <c r="C915" s="14" t="str">
        <f t="shared" ca="1" si="184"/>
        <v>0a3f507e-1506-32b8-e044-0003ba298018</v>
      </c>
      <c r="D915" s="14">
        <f t="shared" ca="1" si="185"/>
        <v>996235</v>
      </c>
      <c r="E915" s="1">
        <f t="shared" ca="1" si="186"/>
        <v>120</v>
      </c>
      <c r="F915" s="1">
        <f t="shared" ca="1" si="187"/>
        <v>169</v>
      </c>
      <c r="G915" s="1">
        <f t="shared" ca="1" si="188"/>
        <v>2016</v>
      </c>
      <c r="H915" s="1" t="str">
        <f ca="1">IFERROR(INDEX(Varmeinstallation!B:B,MATCH(INDIRECT($A$1&amp;"L"&amp;A915)*1,Varmeinstallation!A:A,0)),"Ingen varmeinstallationer")</f>
        <v>Elovne, elpaneler</v>
      </c>
      <c r="I915" s="1" t="str">
        <f ca="1">IFERROR(INDEX(Opvarmningsmiddel!B:B,MATCH(INDIRECT($A$1&amp;"M"&amp;A915)*1,Opvarmningsmiddel!A:A,0)),"")</f>
        <v>Elektricitet</v>
      </c>
      <c r="J915" s="1">
        <f t="shared" ca="1" si="189"/>
        <v>2</v>
      </c>
      <c r="K915" s="1" t="str">
        <f ca="1">IFERROR(INDEX(Relationstabel!$C$3:$K$10,MATCH(VALUE(INDIRECT($A$1&amp;"L"&amp;A915)),Relationstabel!$A$3:$A$10,0),MATCH(IFERROR(VALUE(INDIRECT($A$1&amp;"M"&amp;A915)),0),Relationstabel!$C$1:$K$1,0)),"Ingen varmeinstallationer")</f>
        <v>Elvarme</v>
      </c>
      <c r="L915" s="1" t="str">
        <f ca="1">INDEX(Anvendelseskode!B:B,MATCH($E915,Anvendelseskode!$A:$A,0))</f>
        <v>Fritliggende enfamilieshus (parcelhus)</v>
      </c>
      <c r="M915" s="1" t="str">
        <f ca="1">INDEX(Anvendelseskode!C:C,MATCH($E915,Anvendelseskode!$A:$A,0))</f>
        <v>Parcelhuse</v>
      </c>
      <c r="N915" s="1" t="str">
        <f ca="1">INDEX(Anvendelseskode!D:D,MATCH($E915,Anvendelseskode!$A:$A,0))</f>
        <v>Private husholdninger</v>
      </c>
      <c r="O915" s="1" t="str">
        <f ca="1">IFERROR(INDEX(SBi!$2:$2,MATCH(G915,SBi!$1:$1,1)),SBi!$K$2)</f>
        <v>Efter 2006</v>
      </c>
      <c r="P915" s="1">
        <f ca="1">IFERROR(INDEX(SBi!$C$3:$K$28,MATCH(E915,SBi!$B$3:$B$28,0),MATCH(O915,SBi!$C$2:$K$2,0)),0)</f>
        <v>67.3</v>
      </c>
      <c r="Q915" s="19">
        <f t="shared" ca="1" si="190"/>
        <v>11.373699999999999</v>
      </c>
      <c r="R915" s="19" t="str">
        <f ca="1">IFERROR(INDEX(VpD!$2:$2,MATCH(G915,VpD!$1:$1,1)),VpD!$I$2)</f>
        <v>&gt;1998</v>
      </c>
      <c r="S915" s="1">
        <f ca="1">IFERROR(INDEX(VpD!$C$3:$I$27,MATCH(E915,VpD!$B$3:$B$27,0),MATCH(R915,VpD!$C$2:$I$2,0)),0)</f>
        <v>72</v>
      </c>
      <c r="T915" s="19">
        <f t="shared" ca="1" si="191"/>
        <v>12.167999999999999</v>
      </c>
      <c r="U915" s="14" t="str">
        <f t="shared" ca="1" si="192"/>
        <v xml:space="preserve">713030.19 </v>
      </c>
      <c r="V915" s="14" t="str">
        <f t="shared" ca="1" si="193"/>
        <v>6168633.31</v>
      </c>
      <c r="W915" s="14" t="str">
        <f t="shared" ca="1" si="194"/>
        <v>POINT(713030.19 6168633.31)</v>
      </c>
      <c r="X915" s="14" t="str">
        <f>IFERROR(INDEX(BygningOmraade!B:B,MATCH(A915,BygningOmraade!A:A,0)),"")</f>
        <v/>
      </c>
    </row>
    <row r="916" spans="1:24" s="14" customFormat="1" x14ac:dyDescent="0.25">
      <c r="A916" s="14">
        <f t="shared" si="182"/>
        <v>916</v>
      </c>
      <c r="B916" s="14" t="str">
        <f t="shared" ca="1" si="183"/>
        <v>317e29aa-a559-4c22-b2a9-17b94d75f547</v>
      </c>
      <c r="C916" s="14" t="str">
        <f t="shared" ca="1" si="184"/>
        <v>0a3f507e-1653-32b8-e044-0003ba298018</v>
      </c>
      <c r="D916" s="14">
        <f t="shared" ca="1" si="185"/>
        <v>997662</v>
      </c>
      <c r="E916" s="1">
        <f t="shared" ca="1" si="186"/>
        <v>130</v>
      </c>
      <c r="F916" s="1">
        <f t="shared" ca="1" si="187"/>
        <v>122</v>
      </c>
      <c r="G916" s="1">
        <f t="shared" ca="1" si="188"/>
        <v>1980</v>
      </c>
      <c r="H916" s="1" t="str">
        <f ca="1">IFERROR(INDEX(Varmeinstallation!B:B,MATCH(INDIRECT($A$1&amp;"L"&amp;A916)*1,Varmeinstallation!A:A,0)),"Ingen varmeinstallationer")</f>
        <v>Centralvarme fra eget anlæg, et-kammer fyr</v>
      </c>
      <c r="I916" s="1" t="str">
        <f ca="1">IFERROR(INDEX(Opvarmningsmiddel!B:B,MATCH(INDIRECT($A$1&amp;"M"&amp;A916)*1,Opvarmningsmiddel!A:A,0)),"")</f>
        <v>Naturgas</v>
      </c>
      <c r="J916" s="1">
        <f t="shared" ca="1" si="189"/>
        <v>0</v>
      </c>
      <c r="K916" s="1" t="str">
        <f ca="1">IFERROR(INDEX(Relationstabel!$C$3:$K$10,MATCH(VALUE(INDIRECT($A$1&amp;"L"&amp;A916)),Relationstabel!$A$3:$A$10,0),MATCH(IFERROR(VALUE(INDIRECT($A$1&amp;"M"&amp;A916)),0),Relationstabel!$C$1:$K$1,0)),"Ingen varmeinstallationer")</f>
        <v>Naturgas</v>
      </c>
      <c r="L916" s="1" t="str">
        <f ca="1">INDEX(Anvendelseskode!B:B,MATCH($E916,Anvendelseskode!$A:$A,0))</f>
        <v>Række-, kæde-, dobbelthus (lodret adskillelse mellem enhederne)</v>
      </c>
      <c r="M916" s="1" t="str">
        <f ca="1">INDEX(Anvendelseskode!C:C,MATCH($E916,Anvendelseskode!$A:$A,0))</f>
        <v>Række-, kæde og dobbelthuse</v>
      </c>
      <c r="N916" s="1" t="str">
        <f ca="1">INDEX(Anvendelseskode!D:D,MATCH($E916,Anvendelseskode!$A:$A,0))</f>
        <v>Private husholdninger</v>
      </c>
      <c r="O916" s="1" t="str">
        <f ca="1">IFERROR(INDEX(SBi!$2:$2,MATCH(G916,SBi!$1:$1,1)),SBi!$K$2)</f>
        <v>1979-1998</v>
      </c>
      <c r="P916" s="1">
        <f ca="1">IFERROR(INDEX(SBi!$C$3:$K$28,MATCH(E916,SBi!$B$3:$B$28,0),MATCH(O916,SBi!$C$2:$K$2,0)),0)</f>
        <v>96.8</v>
      </c>
      <c r="Q916" s="19">
        <f t="shared" ca="1" si="190"/>
        <v>11.8096</v>
      </c>
      <c r="R916" s="19" t="str">
        <f ca="1">IFERROR(INDEX(VpD!$2:$2,MATCH(G916,VpD!$1:$1,1)),VpD!$I$2)</f>
        <v>1979-1998</v>
      </c>
      <c r="S916" s="1">
        <f ca="1">IFERROR(INDEX(VpD!$C$3:$I$27,MATCH(E916,VpD!$B$3:$B$27,0),MATCH(R916,VpD!$C$2:$I$2,0)),0)</f>
        <v>74</v>
      </c>
      <c r="T916" s="19">
        <f t="shared" ca="1" si="191"/>
        <v>9.0280000000000005</v>
      </c>
      <c r="U916" s="14" t="str">
        <f t="shared" ca="1" si="192"/>
        <v xml:space="preserve">714181.65 </v>
      </c>
      <c r="V916" s="14" t="str">
        <f t="shared" ca="1" si="193"/>
        <v>6168680.23</v>
      </c>
      <c r="W916" s="14" t="str">
        <f t="shared" ca="1" si="194"/>
        <v>POINT(714181.65 6168680.23)</v>
      </c>
      <c r="X916" s="14" t="str">
        <f>IFERROR(INDEX(BygningOmraade!B:B,MATCH(A916,BygningOmraade!A:A,0)),"")</f>
        <v/>
      </c>
    </row>
    <row r="917" spans="1:24" s="14" customFormat="1" x14ac:dyDescent="0.25">
      <c r="A917" s="14">
        <f t="shared" si="182"/>
        <v>917</v>
      </c>
      <c r="B917" s="14" t="str">
        <f t="shared" ca="1" si="183"/>
        <v>3197df32-d0ce-4edc-b5cb-43b13ce09211</v>
      </c>
      <c r="C917" s="14" t="str">
        <f t="shared" ca="1" si="184"/>
        <v>0a3f507e-2077-32b8-e044-0003ba298018</v>
      </c>
      <c r="D917" s="14">
        <f t="shared" ca="1" si="185"/>
        <v>996037</v>
      </c>
      <c r="E917" s="1">
        <f t="shared" ca="1" si="186"/>
        <v>120</v>
      </c>
      <c r="F917" s="1">
        <f t="shared" ca="1" si="187"/>
        <v>218</v>
      </c>
      <c r="G917" s="1">
        <f t="shared" ca="1" si="188"/>
        <v>1980</v>
      </c>
      <c r="H917" s="1" t="str">
        <f ca="1">IFERROR(INDEX(Varmeinstallation!B:B,MATCH(INDIRECT($A$1&amp;"L"&amp;A917)*1,Varmeinstallation!A:A,0)),"Ingen varmeinstallationer")</f>
        <v>Centralvarme fra eget anlæg, et-kammer fyr</v>
      </c>
      <c r="I917" s="1" t="str">
        <f ca="1">IFERROR(INDEX(Opvarmningsmiddel!B:B,MATCH(INDIRECT($A$1&amp;"M"&amp;A917)*1,Opvarmningsmiddel!A:A,0)),"")</f>
        <v>Naturgas</v>
      </c>
      <c r="J917" s="1">
        <f t="shared" ca="1" si="189"/>
        <v>2</v>
      </c>
      <c r="K917" s="1" t="str">
        <f ca="1">IFERROR(INDEX(Relationstabel!$C$3:$K$10,MATCH(VALUE(INDIRECT($A$1&amp;"L"&amp;A917)),Relationstabel!$A$3:$A$10,0),MATCH(IFERROR(VALUE(INDIRECT($A$1&amp;"M"&amp;A917)),0),Relationstabel!$C$1:$K$1,0)),"Ingen varmeinstallationer")</f>
        <v>Naturgas</v>
      </c>
      <c r="L917" s="1" t="str">
        <f ca="1">INDEX(Anvendelseskode!B:B,MATCH($E917,Anvendelseskode!$A:$A,0))</f>
        <v>Fritliggende enfamilieshus (parcelhus)</v>
      </c>
      <c r="M917" s="1" t="str">
        <f ca="1">INDEX(Anvendelseskode!C:C,MATCH($E917,Anvendelseskode!$A:$A,0))</f>
        <v>Parcelhuse</v>
      </c>
      <c r="N917" s="1" t="str">
        <f ca="1">INDEX(Anvendelseskode!D:D,MATCH($E917,Anvendelseskode!$A:$A,0))</f>
        <v>Private husholdninger</v>
      </c>
      <c r="O917" s="1" t="str">
        <f ca="1">IFERROR(INDEX(SBi!$2:$2,MATCH(G917,SBi!$1:$1,1)),SBi!$K$2)</f>
        <v>1979-1998</v>
      </c>
      <c r="P917" s="1">
        <f ca="1">IFERROR(INDEX(SBi!$C$3:$K$28,MATCH(E917,SBi!$B$3:$B$28,0),MATCH(O917,SBi!$C$2:$K$2,0)),0)</f>
        <v>105.4</v>
      </c>
      <c r="Q917" s="19">
        <f t="shared" ca="1" si="190"/>
        <v>22.9772</v>
      </c>
      <c r="R917" s="19" t="str">
        <f ca="1">IFERROR(INDEX(VpD!$2:$2,MATCH(G917,VpD!$1:$1,1)),VpD!$I$2)</f>
        <v>1979-1998</v>
      </c>
      <c r="S917" s="1">
        <f ca="1">IFERROR(INDEX(VpD!$C$3:$I$27,MATCH(E917,VpD!$B$3:$B$27,0),MATCH(R917,VpD!$C$2:$I$2,0)),0)</f>
        <v>90</v>
      </c>
      <c r="T917" s="19">
        <f t="shared" ca="1" si="191"/>
        <v>19.62</v>
      </c>
      <c r="U917" s="14" t="str">
        <f t="shared" ca="1" si="192"/>
        <v xml:space="preserve">712556.46 </v>
      </c>
      <c r="V917" s="14" t="str">
        <f t="shared" ca="1" si="193"/>
        <v>6168907.44</v>
      </c>
      <c r="W917" s="14" t="str">
        <f t="shared" ca="1" si="194"/>
        <v>POINT(712556.46 6168907.44)</v>
      </c>
      <c r="X917" s="14" t="str">
        <f>IFERROR(INDEX(BygningOmraade!B:B,MATCH(A917,BygningOmraade!A:A,0)),"")</f>
        <v/>
      </c>
    </row>
    <row r="918" spans="1:24" s="14" customFormat="1" x14ac:dyDescent="0.25">
      <c r="A918" s="14">
        <f t="shared" si="182"/>
        <v>918</v>
      </c>
      <c r="B918" s="14" t="str">
        <f t="shared" ca="1" si="183"/>
        <v>31d1f24f-c9cb-45ea-93f1-737099424e2c</v>
      </c>
      <c r="C918" s="14" t="str">
        <f t="shared" ca="1" si="184"/>
        <v>0a3f507e-194e-32b8-e044-0003ba298018</v>
      </c>
      <c r="D918" s="14">
        <f t="shared" ca="1" si="185"/>
        <v>996617</v>
      </c>
      <c r="E918" s="1">
        <f t="shared" ca="1" si="186"/>
        <v>130</v>
      </c>
      <c r="F918" s="1">
        <f t="shared" ca="1" si="187"/>
        <v>112</v>
      </c>
      <c r="G918" s="1">
        <f t="shared" ca="1" si="188"/>
        <v>1978</v>
      </c>
      <c r="H918" s="1" t="str">
        <f ca="1">IFERROR(INDEX(Varmeinstallation!B:B,MATCH(INDIRECT($A$1&amp;"L"&amp;A918)*1,Varmeinstallation!A:A,0)),"Ingen varmeinstallationer")</f>
        <v>Fjernvarme/blokvarme (radiatorsystemer eller varmluftanlæg)</v>
      </c>
      <c r="I918" s="1" t="str">
        <f ca="1">IFERROR(INDEX(Opvarmningsmiddel!B:B,MATCH(INDIRECT($A$1&amp;"M"&amp;A918)*1,Opvarmningsmiddel!A:A,0)),"")</f>
        <v/>
      </c>
      <c r="J918" s="1">
        <f t="shared" ca="1" si="189"/>
        <v>0</v>
      </c>
      <c r="K918" s="1" t="str">
        <f ca="1">IFERROR(INDEX(Relationstabel!$C$3:$K$10,MATCH(VALUE(INDIRECT($A$1&amp;"L"&amp;A918)),Relationstabel!$A$3:$A$10,0),MATCH(IFERROR(VALUE(INDIRECT($A$1&amp;"M"&amp;A918)),0),Relationstabel!$C$1:$K$1,0)),"Ingen varmeinstallationer")</f>
        <v>Fjernvarme/ Blokvarme</v>
      </c>
      <c r="L918" s="1" t="str">
        <f ca="1">INDEX(Anvendelseskode!B:B,MATCH($E918,Anvendelseskode!$A:$A,0))</f>
        <v>Række-, kæde-, dobbelthus (lodret adskillelse mellem enhederne)</v>
      </c>
      <c r="M918" s="1" t="str">
        <f ca="1">INDEX(Anvendelseskode!C:C,MATCH($E918,Anvendelseskode!$A:$A,0))</f>
        <v>Række-, kæde og dobbelthuse</v>
      </c>
      <c r="N918" s="1" t="str">
        <f ca="1">INDEX(Anvendelseskode!D:D,MATCH($E918,Anvendelseskode!$A:$A,0))</f>
        <v>Private husholdninger</v>
      </c>
      <c r="O918" s="1" t="str">
        <f ca="1">IFERROR(INDEX(SBi!$2:$2,MATCH(G918,SBi!$1:$1,1)),SBi!$K$2)</f>
        <v>1973-1978</v>
      </c>
      <c r="P918" s="1">
        <f ca="1">IFERROR(INDEX(SBi!$C$3:$K$28,MATCH(E918,SBi!$B$3:$B$28,0),MATCH(O918,SBi!$C$2:$K$2,0)),0)</f>
        <v>112.6</v>
      </c>
      <c r="Q918" s="19">
        <f t="shared" ca="1" si="190"/>
        <v>12.611199999999998</v>
      </c>
      <c r="R918" s="19" t="str">
        <f ca="1">IFERROR(INDEX(VpD!$2:$2,MATCH(G918,VpD!$1:$1,1)),VpD!$I$2)</f>
        <v>1973-1978</v>
      </c>
      <c r="S918" s="1">
        <f ca="1">IFERROR(INDEX(VpD!$C$3:$I$27,MATCH(E918,VpD!$B$3:$B$27,0),MATCH(R918,VpD!$C$2:$I$2,0)),0)</f>
        <v>98</v>
      </c>
      <c r="T918" s="19">
        <f t="shared" ca="1" si="191"/>
        <v>10.976000000000001</v>
      </c>
      <c r="U918" s="14" t="str">
        <f t="shared" ca="1" si="192"/>
        <v xml:space="preserve">713548.93 </v>
      </c>
      <c r="V918" s="14" t="str">
        <f t="shared" ca="1" si="193"/>
        <v>6169765.3</v>
      </c>
      <c r="W918" s="14" t="str">
        <f t="shared" ca="1" si="194"/>
        <v>POINT(713548.93 6169765.3)</v>
      </c>
      <c r="X918" s="14" t="str">
        <f>IFERROR(INDEX(BygningOmraade!B:B,MATCH(A918,BygningOmraade!A:A,0)),"")</f>
        <v/>
      </c>
    </row>
    <row r="919" spans="1:24" s="14" customFormat="1" x14ac:dyDescent="0.25">
      <c r="A919" s="14">
        <f t="shared" si="182"/>
        <v>919</v>
      </c>
      <c r="B919" s="14" t="str">
        <f t="shared" ca="1" si="183"/>
        <v>31e34c41-a33f-477c-8dea-2cb862d952d1</v>
      </c>
      <c r="C919" s="14" t="str">
        <f t="shared" ca="1" si="184"/>
        <v>0a3f507e-1c26-32b8-e044-0003ba298018</v>
      </c>
      <c r="D919" s="14">
        <f t="shared" ca="1" si="185"/>
        <v>997515</v>
      </c>
      <c r="E919" s="1">
        <f t="shared" ca="1" si="186"/>
        <v>120</v>
      </c>
      <c r="F919" s="1">
        <f t="shared" ca="1" si="187"/>
        <v>168</v>
      </c>
      <c r="G919" s="1">
        <f t="shared" ca="1" si="188"/>
        <v>2014</v>
      </c>
      <c r="H919" s="1" t="str">
        <f ca="1">IFERROR(INDEX(Varmeinstallation!B:B,MATCH(INDIRECT($A$1&amp;"L"&amp;A919)*1,Varmeinstallation!A:A,0)),"Ingen varmeinstallationer")</f>
        <v>Centralvarme fra eget anlæg, et-kammer fyr</v>
      </c>
      <c r="I919" s="1" t="str">
        <f ca="1">IFERROR(INDEX(Opvarmningsmiddel!B:B,MATCH(INDIRECT($A$1&amp;"M"&amp;A919)*1,Opvarmningsmiddel!A:A,0)),"")</f>
        <v>Naturgas</v>
      </c>
      <c r="J919" s="1">
        <f t="shared" ca="1" si="189"/>
        <v>90</v>
      </c>
      <c r="K919" s="1" t="str">
        <f ca="1">IFERROR(INDEX(Relationstabel!$C$3:$K$10,MATCH(VALUE(INDIRECT($A$1&amp;"L"&amp;A919)),Relationstabel!$A$3:$A$10,0),MATCH(IFERROR(VALUE(INDIRECT($A$1&amp;"M"&amp;A919)),0),Relationstabel!$C$1:$K$1,0)),"Ingen varmeinstallationer")</f>
        <v>Naturgas</v>
      </c>
      <c r="L919" s="1" t="str">
        <f ca="1">INDEX(Anvendelseskode!B:B,MATCH($E919,Anvendelseskode!$A:$A,0))</f>
        <v>Fritliggende enfamilieshus (parcelhus)</v>
      </c>
      <c r="M919" s="1" t="str">
        <f ca="1">INDEX(Anvendelseskode!C:C,MATCH($E919,Anvendelseskode!$A:$A,0))</f>
        <v>Parcelhuse</v>
      </c>
      <c r="N919" s="1" t="str">
        <f ca="1">INDEX(Anvendelseskode!D:D,MATCH($E919,Anvendelseskode!$A:$A,0))</f>
        <v>Private husholdninger</v>
      </c>
      <c r="O919" s="1" t="str">
        <f ca="1">IFERROR(INDEX(SBi!$2:$2,MATCH(G919,SBi!$1:$1,1)),SBi!$K$2)</f>
        <v>Efter 2006</v>
      </c>
      <c r="P919" s="1">
        <f ca="1">IFERROR(INDEX(SBi!$C$3:$K$28,MATCH(E919,SBi!$B$3:$B$28,0),MATCH(O919,SBi!$C$2:$K$2,0)),0)</f>
        <v>67.3</v>
      </c>
      <c r="Q919" s="19">
        <f t="shared" ca="1" si="190"/>
        <v>11.3064</v>
      </c>
      <c r="R919" s="19" t="str">
        <f ca="1">IFERROR(INDEX(VpD!$2:$2,MATCH(G919,VpD!$1:$1,1)),VpD!$I$2)</f>
        <v>&gt;1998</v>
      </c>
      <c r="S919" s="1">
        <f ca="1">IFERROR(INDEX(VpD!$C$3:$I$27,MATCH(E919,VpD!$B$3:$B$27,0),MATCH(R919,VpD!$C$2:$I$2,0)),0)</f>
        <v>72</v>
      </c>
      <c r="T919" s="19">
        <f t="shared" ca="1" si="191"/>
        <v>12.096</v>
      </c>
      <c r="U919" s="14" t="str">
        <f t="shared" ca="1" si="192"/>
        <v xml:space="preserve">713887.17 </v>
      </c>
      <c r="V919" s="14" t="str">
        <f t="shared" ca="1" si="193"/>
        <v>6169202.83</v>
      </c>
      <c r="W919" s="14" t="str">
        <f t="shared" ca="1" si="194"/>
        <v>POINT(713887.17 6169202.83)</v>
      </c>
      <c r="X919" s="14" t="str">
        <f>IFERROR(INDEX(BygningOmraade!B:B,MATCH(A919,BygningOmraade!A:A,0)),"")</f>
        <v/>
      </c>
    </row>
    <row r="920" spans="1:24" s="14" customFormat="1" x14ac:dyDescent="0.25">
      <c r="A920" s="14">
        <f t="shared" si="182"/>
        <v>920</v>
      </c>
      <c r="B920" s="14" t="str">
        <f t="shared" ca="1" si="183"/>
        <v>31e6861c-3462-4e12-902e-4bf3f16356b7</v>
      </c>
      <c r="C920" s="14" t="str">
        <f t="shared" ca="1" si="184"/>
        <v>0a3f507e-228f-32b8-e044-0003ba298018</v>
      </c>
      <c r="D920" s="14">
        <f t="shared" ca="1" si="185"/>
        <v>995466</v>
      </c>
      <c r="E920" s="1">
        <f t="shared" ca="1" si="186"/>
        <v>130</v>
      </c>
      <c r="F920" s="1">
        <f t="shared" ca="1" si="187"/>
        <v>107</v>
      </c>
      <c r="G920" s="1">
        <f t="shared" ca="1" si="188"/>
        <v>1988</v>
      </c>
      <c r="H920" s="1" t="str">
        <f ca="1">IFERROR(INDEX(Varmeinstallation!B:B,MATCH(INDIRECT($A$1&amp;"L"&amp;A920)*1,Varmeinstallation!A:A,0)),"Ingen varmeinstallationer")</f>
        <v>Fjernvarme/blokvarme (radiatorsystemer eller varmluftanlæg)</v>
      </c>
      <c r="I920" s="1" t="str">
        <f ca="1">IFERROR(INDEX(Opvarmningsmiddel!B:B,MATCH(INDIRECT($A$1&amp;"M"&amp;A920)*1,Opvarmningsmiddel!A:A,0)),"")</f>
        <v/>
      </c>
      <c r="J920" s="1">
        <f t="shared" ca="1" si="189"/>
        <v>0</v>
      </c>
      <c r="K920" s="1" t="str">
        <f ca="1">IFERROR(INDEX(Relationstabel!$C$3:$K$10,MATCH(VALUE(INDIRECT($A$1&amp;"L"&amp;A920)),Relationstabel!$A$3:$A$10,0),MATCH(IFERROR(VALUE(INDIRECT($A$1&amp;"M"&amp;A920)),0),Relationstabel!$C$1:$K$1,0)),"Ingen varmeinstallationer")</f>
        <v>Fjernvarme/ Blokvarme</v>
      </c>
      <c r="L920" s="1" t="str">
        <f ca="1">INDEX(Anvendelseskode!B:B,MATCH($E920,Anvendelseskode!$A:$A,0))</f>
        <v>Række-, kæde-, dobbelthus (lodret adskillelse mellem enhederne)</v>
      </c>
      <c r="M920" s="1" t="str">
        <f ca="1">INDEX(Anvendelseskode!C:C,MATCH($E920,Anvendelseskode!$A:$A,0))</f>
        <v>Række-, kæde og dobbelthuse</v>
      </c>
      <c r="N920" s="1" t="str">
        <f ca="1">INDEX(Anvendelseskode!D:D,MATCH($E920,Anvendelseskode!$A:$A,0))</f>
        <v>Private husholdninger</v>
      </c>
      <c r="O920" s="1" t="str">
        <f ca="1">IFERROR(INDEX(SBi!$2:$2,MATCH(G920,SBi!$1:$1,1)),SBi!$K$2)</f>
        <v>1979-1998</v>
      </c>
      <c r="P920" s="1">
        <f ca="1">IFERROR(INDEX(SBi!$C$3:$K$28,MATCH(E920,SBi!$B$3:$B$28,0),MATCH(O920,SBi!$C$2:$K$2,0)),0)</f>
        <v>96.8</v>
      </c>
      <c r="Q920" s="19">
        <f t="shared" ca="1" si="190"/>
        <v>10.3576</v>
      </c>
      <c r="R920" s="19" t="str">
        <f ca="1">IFERROR(INDEX(VpD!$2:$2,MATCH(G920,VpD!$1:$1,1)),VpD!$I$2)</f>
        <v>1979-1998</v>
      </c>
      <c r="S920" s="1">
        <f ca="1">IFERROR(INDEX(VpD!$C$3:$I$27,MATCH(E920,VpD!$B$3:$B$27,0),MATCH(R920,VpD!$C$2:$I$2,0)),0)</f>
        <v>74</v>
      </c>
      <c r="T920" s="19">
        <f t="shared" ca="1" si="191"/>
        <v>7.9180000000000001</v>
      </c>
      <c r="U920" s="14" t="str">
        <f t="shared" ca="1" si="192"/>
        <v xml:space="preserve">711949.82 </v>
      </c>
      <c r="V920" s="14" t="str">
        <f t="shared" ca="1" si="193"/>
        <v>6171883.79</v>
      </c>
      <c r="W920" s="14" t="str">
        <f t="shared" ca="1" si="194"/>
        <v>POINT(711949.82 6171883.79)</v>
      </c>
      <c r="X920" s="14" t="str">
        <f>IFERROR(INDEX(BygningOmraade!B:B,MATCH(A920,BygningOmraade!A:A,0)),"")</f>
        <v/>
      </c>
    </row>
    <row r="921" spans="1:24" s="14" customFormat="1" x14ac:dyDescent="0.25">
      <c r="A921" s="14">
        <f t="shared" si="182"/>
        <v>921</v>
      </c>
      <c r="B921" s="14" t="str">
        <f t="shared" ca="1" si="183"/>
        <v>31f615a6-50c3-4dd9-958f-6f5ef35a2ea4</v>
      </c>
      <c r="C921" s="14" t="str">
        <f t="shared" ca="1" si="184"/>
        <v>c57ffbc8-2bb8-48de-ac65-7c8e2c7e6f3d</v>
      </c>
      <c r="D921" s="14">
        <f t="shared" ca="1" si="185"/>
        <v>100103815</v>
      </c>
      <c r="E921" s="1">
        <f t="shared" ca="1" si="186"/>
        <v>140</v>
      </c>
      <c r="F921" s="1">
        <f t="shared" ca="1" si="187"/>
        <v>2718</v>
      </c>
      <c r="G921" s="1">
        <f t="shared" ca="1" si="188"/>
        <v>2018</v>
      </c>
      <c r="H921" s="1" t="str">
        <f ca="1">IFERROR(INDEX(Varmeinstallation!B:B,MATCH(INDIRECT($A$1&amp;"L"&amp;A921)*1,Varmeinstallation!A:A,0)),"Ingen varmeinstallationer")</f>
        <v>Fjernvarme/blokvarme (radiatorsystemer eller varmluftanlæg)</v>
      </c>
      <c r="I921" s="1" t="str">
        <f ca="1">IFERROR(INDEX(Opvarmningsmiddel!B:B,MATCH(INDIRECT($A$1&amp;"M"&amp;A921)*1,Opvarmningsmiddel!A:A,0)),"")</f>
        <v/>
      </c>
      <c r="J921" s="1">
        <f t="shared" ca="1" si="189"/>
        <v>0</v>
      </c>
      <c r="K921" s="1" t="str">
        <f ca="1">IFERROR(INDEX(Relationstabel!$C$3:$K$10,MATCH(VALUE(INDIRECT($A$1&amp;"L"&amp;A921)),Relationstabel!$A$3:$A$10,0),MATCH(IFERROR(VALUE(INDIRECT($A$1&amp;"M"&amp;A921)),0),Relationstabel!$C$1:$K$1,0)),"Ingen varmeinstallationer")</f>
        <v>Fjernvarme/ Blokvarme</v>
      </c>
      <c r="L921" s="1" t="str">
        <f ca="1">INDEX(Anvendelseskode!B:B,MATCH($E921,Anvendelseskode!$A:$A,0))</f>
        <v>Etageboligbebyggelse</v>
      </c>
      <c r="M921" s="1" t="str">
        <f ca="1">INDEX(Anvendelseskode!C:C,MATCH($E921,Anvendelseskode!$A:$A,0))</f>
        <v>Etageboligbebyggelse</v>
      </c>
      <c r="N921" s="1" t="str">
        <f ca="1">INDEX(Anvendelseskode!D:D,MATCH($E921,Anvendelseskode!$A:$A,0))</f>
        <v>Private husholdninger</v>
      </c>
      <c r="O921" s="1" t="str">
        <f ca="1">IFERROR(INDEX(SBi!$2:$2,MATCH(G921,SBi!$1:$1,1)),SBi!$K$2)</f>
        <v>Efter 2006</v>
      </c>
      <c r="P921" s="1">
        <f ca="1">IFERROR(INDEX(SBi!$C$3:$K$28,MATCH(E921,SBi!$B$3:$B$28,0),MATCH(O921,SBi!$C$2:$K$2,0)),0)</f>
        <v>60.7</v>
      </c>
      <c r="Q921" s="19">
        <f t="shared" ca="1" si="190"/>
        <v>164.98260000000002</v>
      </c>
      <c r="R921" s="19" t="str">
        <f ca="1">IFERROR(INDEX(VpD!$2:$2,MATCH(G921,VpD!$1:$1,1)),VpD!$I$2)</f>
        <v>&gt;1998</v>
      </c>
      <c r="S921" s="1">
        <f ca="1">IFERROR(INDEX(VpD!$C$3:$I$27,MATCH(E921,VpD!$B$3:$B$27,0),MATCH(R921,VpD!$C$2:$I$2,0)),0)</f>
        <v>64</v>
      </c>
      <c r="T921" s="19">
        <f t="shared" ca="1" si="191"/>
        <v>173.952</v>
      </c>
      <c r="U921" s="14" t="str">
        <f t="shared" ca="1" si="192"/>
        <v xml:space="preserve">712586.49 </v>
      </c>
      <c r="V921" s="14" t="str">
        <f t="shared" ca="1" si="193"/>
        <v>6169513.01</v>
      </c>
      <c r="W921" s="14" t="str">
        <f t="shared" ca="1" si="194"/>
        <v>POINT(712586.49 6169513.01)</v>
      </c>
      <c r="X921" s="14" t="str">
        <f>IFERROR(INDEX(BygningOmraade!B:B,MATCH(A921,BygningOmraade!A:A,0)),"")</f>
        <v/>
      </c>
    </row>
    <row r="922" spans="1:24" s="14" customFormat="1" x14ac:dyDescent="0.25">
      <c r="A922" s="14">
        <f t="shared" si="182"/>
        <v>922</v>
      </c>
      <c r="B922" s="14" t="str">
        <f t="shared" ca="1" si="183"/>
        <v>321c1eee-3238-4156-a0b6-c2321acafaa4</v>
      </c>
      <c r="C922" s="14" t="str">
        <f t="shared" ca="1" si="184"/>
        <v>0a3f507e-1b08-32b8-e044-0003ba298018</v>
      </c>
      <c r="D922" s="14">
        <f t="shared" ca="1" si="185"/>
        <v>996184</v>
      </c>
      <c r="E922" s="1">
        <f t="shared" ca="1" si="186"/>
        <v>120</v>
      </c>
      <c r="F922" s="1">
        <f t="shared" ca="1" si="187"/>
        <v>113</v>
      </c>
      <c r="G922" s="1">
        <f t="shared" ca="1" si="188"/>
        <v>1953</v>
      </c>
      <c r="H922" s="1" t="str">
        <f ca="1">IFERROR(INDEX(Varmeinstallation!B:B,MATCH(INDIRECT($A$1&amp;"L"&amp;A922)*1,Varmeinstallation!A:A,0)),"Ingen varmeinstallationer")</f>
        <v>Centralvarme fra eget anlæg, et-kammer fyr</v>
      </c>
      <c r="I922" s="1" t="str">
        <f ca="1">IFERROR(INDEX(Opvarmningsmiddel!B:B,MATCH(INDIRECT($A$1&amp;"M"&amp;A922)*1,Opvarmningsmiddel!A:A,0)),"")</f>
        <v>Flydende brændsel (olie, petroleum, flaskegas m.m.)</v>
      </c>
      <c r="J922" s="1">
        <f t="shared" ca="1" si="189"/>
        <v>2</v>
      </c>
      <c r="K922" s="1" t="str">
        <f ca="1">IFERROR(INDEX(Relationstabel!$C$3:$K$10,MATCH(VALUE(INDIRECT($A$1&amp;"L"&amp;A922)),Relationstabel!$A$3:$A$10,0),MATCH(IFERROR(VALUE(INDIRECT($A$1&amp;"M"&amp;A922)),0),Relationstabel!$C$1:$K$1,0)),"Ingen varmeinstallationer")</f>
        <v>Olie</v>
      </c>
      <c r="L922" s="1" t="str">
        <f ca="1">INDEX(Anvendelseskode!B:B,MATCH($E922,Anvendelseskode!$A:$A,0))</f>
        <v>Fritliggende enfamilieshus (parcelhus)</v>
      </c>
      <c r="M922" s="1" t="str">
        <f ca="1">INDEX(Anvendelseskode!C:C,MATCH($E922,Anvendelseskode!$A:$A,0))</f>
        <v>Parcelhuse</v>
      </c>
      <c r="N922" s="1" t="str">
        <f ca="1">INDEX(Anvendelseskode!D:D,MATCH($E922,Anvendelseskode!$A:$A,0))</f>
        <v>Private husholdninger</v>
      </c>
      <c r="O922" s="1" t="str">
        <f ca="1">IFERROR(INDEX(SBi!$2:$2,MATCH(G922,SBi!$1:$1,1)),SBi!$K$2)</f>
        <v>1951-1960</v>
      </c>
      <c r="P922" s="1">
        <f ca="1">IFERROR(INDEX(SBi!$C$3:$K$28,MATCH(E922,SBi!$B$3:$B$28,0),MATCH(O922,SBi!$C$2:$K$2,0)),0)</f>
        <v>154.9</v>
      </c>
      <c r="Q922" s="19">
        <f t="shared" ca="1" si="190"/>
        <v>17.503700000000002</v>
      </c>
      <c r="R922" s="19" t="str">
        <f ca="1">IFERROR(INDEX(VpD!$2:$2,MATCH(G922,VpD!$1:$1,1)),VpD!$I$2)</f>
        <v>1951-1960</v>
      </c>
      <c r="S922" s="1">
        <f ca="1">IFERROR(INDEX(VpD!$C$3:$I$27,MATCH(E922,VpD!$B$3:$B$27,0),MATCH(R922,VpD!$C$2:$I$2,0)),0)</f>
        <v>204</v>
      </c>
      <c r="T922" s="19">
        <f t="shared" ca="1" si="191"/>
        <v>23.052</v>
      </c>
      <c r="U922" s="14" t="str">
        <f t="shared" ca="1" si="192"/>
        <v xml:space="preserve">713070.98 </v>
      </c>
      <c r="V922" s="14" t="str">
        <f t="shared" ca="1" si="193"/>
        <v>6169040</v>
      </c>
      <c r="W922" s="14" t="str">
        <f t="shared" ca="1" si="194"/>
        <v>POINT(713070.98 6169040)</v>
      </c>
      <c r="X922" s="14" t="str">
        <f>IFERROR(INDEX(BygningOmraade!B:B,MATCH(A922,BygningOmraade!A:A,0)),"")</f>
        <v/>
      </c>
    </row>
    <row r="923" spans="1:24" s="14" customFormat="1" x14ac:dyDescent="0.25">
      <c r="A923" s="14">
        <f t="shared" si="182"/>
        <v>923</v>
      </c>
      <c r="B923" s="14" t="str">
        <f t="shared" ca="1" si="183"/>
        <v>321d373f-69ce-47bb-969f-171db88b4f31</v>
      </c>
      <c r="C923" s="14" t="str">
        <f t="shared" ca="1" si="184"/>
        <v>0a3f507e-1a8b-32b8-e044-0003ba298018</v>
      </c>
      <c r="D923" s="14">
        <f t="shared" ca="1" si="185"/>
        <v>997388</v>
      </c>
      <c r="E923" s="1">
        <f t="shared" ca="1" si="186"/>
        <v>120</v>
      </c>
      <c r="F923" s="1">
        <f t="shared" ca="1" si="187"/>
        <v>135</v>
      </c>
      <c r="G923" s="1">
        <f t="shared" ca="1" si="188"/>
        <v>1967</v>
      </c>
      <c r="H923" s="1" t="str">
        <f ca="1">IFERROR(INDEX(Varmeinstallation!B:B,MATCH(INDIRECT($A$1&amp;"L"&amp;A923)*1,Varmeinstallation!A:A,0)),"Ingen varmeinstallationer")</f>
        <v>Centralvarme fra eget anlæg, et-kammer fyr</v>
      </c>
      <c r="I923" s="1" t="str">
        <f ca="1">IFERROR(INDEX(Opvarmningsmiddel!B:B,MATCH(INDIRECT($A$1&amp;"M"&amp;A923)*1,Opvarmningsmiddel!A:A,0)),"")</f>
        <v>Naturgas</v>
      </c>
      <c r="J923" s="1">
        <f t="shared" ca="1" si="189"/>
        <v>2</v>
      </c>
      <c r="K923" s="1" t="str">
        <f ca="1">IFERROR(INDEX(Relationstabel!$C$3:$K$10,MATCH(VALUE(INDIRECT($A$1&amp;"L"&amp;A923)),Relationstabel!$A$3:$A$10,0),MATCH(IFERROR(VALUE(INDIRECT($A$1&amp;"M"&amp;A923)),0),Relationstabel!$C$1:$K$1,0)),"Ingen varmeinstallationer")</f>
        <v>Naturgas</v>
      </c>
      <c r="L923" s="1" t="str">
        <f ca="1">INDEX(Anvendelseskode!B:B,MATCH($E923,Anvendelseskode!$A:$A,0))</f>
        <v>Fritliggende enfamilieshus (parcelhus)</v>
      </c>
      <c r="M923" s="1" t="str">
        <f ca="1">INDEX(Anvendelseskode!C:C,MATCH($E923,Anvendelseskode!$A:$A,0))</f>
        <v>Parcelhuse</v>
      </c>
      <c r="N923" s="1" t="str">
        <f ca="1">INDEX(Anvendelseskode!D:D,MATCH($E923,Anvendelseskode!$A:$A,0))</f>
        <v>Private husholdninger</v>
      </c>
      <c r="O923" s="1" t="str">
        <f ca="1">IFERROR(INDEX(SBi!$2:$2,MATCH(G923,SBi!$1:$1,1)),SBi!$K$2)</f>
        <v>1961-1972</v>
      </c>
      <c r="P923" s="1">
        <f ca="1">IFERROR(INDEX(SBi!$C$3:$K$28,MATCH(E923,SBi!$B$3:$B$28,0),MATCH(O923,SBi!$C$2:$K$2,0)),0)</f>
        <v>134.30000000000001</v>
      </c>
      <c r="Q923" s="19">
        <f t="shared" ca="1" si="190"/>
        <v>18.130500000000001</v>
      </c>
      <c r="R923" s="19" t="str">
        <f ca="1">IFERROR(INDEX(VpD!$2:$2,MATCH(G923,VpD!$1:$1,1)),VpD!$I$2)</f>
        <v>1961-1972</v>
      </c>
      <c r="S923" s="1">
        <f ca="1">IFERROR(INDEX(VpD!$C$3:$I$27,MATCH(E923,VpD!$B$3:$B$27,0),MATCH(R923,VpD!$C$2:$I$2,0)),0)</f>
        <v>143</v>
      </c>
      <c r="T923" s="19">
        <f t="shared" ca="1" si="191"/>
        <v>19.305</v>
      </c>
      <c r="U923" s="14" t="str">
        <f t="shared" ca="1" si="192"/>
        <v xml:space="preserve">714049.35 </v>
      </c>
      <c r="V923" s="14" t="str">
        <f t="shared" ca="1" si="193"/>
        <v>6168999.65</v>
      </c>
      <c r="W923" s="14" t="str">
        <f t="shared" ca="1" si="194"/>
        <v>POINT(714049.35 6168999.65)</v>
      </c>
      <c r="X923" s="14" t="str">
        <f>IFERROR(INDEX(BygningOmraade!B:B,MATCH(A923,BygningOmraade!A:A,0)),"")</f>
        <v/>
      </c>
    </row>
    <row r="924" spans="1:24" s="14" customFormat="1" x14ac:dyDescent="0.25">
      <c r="A924" s="14">
        <f t="shared" si="182"/>
        <v>924</v>
      </c>
      <c r="B924" s="14" t="str">
        <f t="shared" ca="1" si="183"/>
        <v>3248397a-a5f2-425a-aa53-f3592253e8ba</v>
      </c>
      <c r="C924" s="14" t="str">
        <f t="shared" ca="1" si="184"/>
        <v>0a3f507e-169b-32b8-e044-0003ba298018</v>
      </c>
      <c r="D924" s="14">
        <f t="shared" ca="1" si="185"/>
        <v>2577940</v>
      </c>
      <c r="E924" s="1">
        <f t="shared" ca="1" si="186"/>
        <v>130</v>
      </c>
      <c r="F924" s="1">
        <f t="shared" ca="1" si="187"/>
        <v>98</v>
      </c>
      <c r="G924" s="1">
        <f t="shared" ca="1" si="188"/>
        <v>2002</v>
      </c>
      <c r="H924" s="1" t="str">
        <f ca="1">IFERROR(INDEX(Varmeinstallation!B:B,MATCH(INDIRECT($A$1&amp;"L"&amp;A924)*1,Varmeinstallation!A:A,0)),"Ingen varmeinstallationer")</f>
        <v>Centralvarme fra eget anlæg, et-kammer fyr</v>
      </c>
      <c r="I924" s="1" t="str">
        <f ca="1">IFERROR(INDEX(Opvarmningsmiddel!B:B,MATCH(INDIRECT($A$1&amp;"M"&amp;A924)*1,Opvarmningsmiddel!A:A,0)),"")</f>
        <v>Naturgas</v>
      </c>
      <c r="J924" s="1">
        <f t="shared" ca="1" si="189"/>
        <v>90</v>
      </c>
      <c r="K924" s="1" t="str">
        <f ca="1">IFERROR(INDEX(Relationstabel!$C$3:$K$10,MATCH(VALUE(INDIRECT($A$1&amp;"L"&amp;A924)),Relationstabel!$A$3:$A$10,0),MATCH(IFERROR(VALUE(INDIRECT($A$1&amp;"M"&amp;A924)),0),Relationstabel!$C$1:$K$1,0)),"Ingen varmeinstallationer")</f>
        <v>Naturgas</v>
      </c>
      <c r="L924" s="1" t="str">
        <f ca="1">INDEX(Anvendelseskode!B:B,MATCH($E924,Anvendelseskode!$A:$A,0))</f>
        <v>Række-, kæde-, dobbelthus (lodret adskillelse mellem enhederne)</v>
      </c>
      <c r="M924" s="1" t="str">
        <f ca="1">INDEX(Anvendelseskode!C:C,MATCH($E924,Anvendelseskode!$A:$A,0))</f>
        <v>Række-, kæde og dobbelthuse</v>
      </c>
      <c r="N924" s="1" t="str">
        <f ca="1">INDEX(Anvendelseskode!D:D,MATCH($E924,Anvendelseskode!$A:$A,0))</f>
        <v>Private husholdninger</v>
      </c>
      <c r="O924" s="1" t="str">
        <f ca="1">IFERROR(INDEX(SBi!$2:$2,MATCH(G924,SBi!$1:$1,1)),SBi!$K$2)</f>
        <v>1999-2006</v>
      </c>
      <c r="P924" s="1">
        <f ca="1">IFERROR(INDEX(SBi!$C$3:$K$28,MATCH(E924,SBi!$B$3:$B$28,0),MATCH(O924,SBi!$C$2:$K$2,0)),0)</f>
        <v>81.5</v>
      </c>
      <c r="Q924" s="19">
        <f t="shared" ca="1" si="190"/>
        <v>7.9870000000000001</v>
      </c>
      <c r="R924" s="19" t="str">
        <f ca="1">IFERROR(INDEX(VpD!$2:$2,MATCH(G924,VpD!$1:$1,1)),VpD!$I$2)</f>
        <v>&gt;1998</v>
      </c>
      <c r="S924" s="1">
        <f ca="1">IFERROR(INDEX(VpD!$C$3:$I$27,MATCH(E924,VpD!$B$3:$B$27,0),MATCH(R924,VpD!$C$2:$I$2,0)),0)</f>
        <v>65</v>
      </c>
      <c r="T924" s="19">
        <f t="shared" ca="1" si="191"/>
        <v>6.37</v>
      </c>
      <c r="U924" s="14" t="str">
        <f t="shared" ca="1" si="192"/>
        <v xml:space="preserve">712611.07 </v>
      </c>
      <c r="V924" s="14" t="str">
        <f t="shared" ca="1" si="193"/>
        <v>6169740.29</v>
      </c>
      <c r="W924" s="14" t="str">
        <f t="shared" ca="1" si="194"/>
        <v>POINT(712611.07 6169740.29)</v>
      </c>
      <c r="X924" s="14" t="str">
        <f>IFERROR(INDEX(BygningOmraade!B:B,MATCH(A924,BygningOmraade!A:A,0)),"")</f>
        <v/>
      </c>
    </row>
    <row r="925" spans="1:24" s="14" customFormat="1" x14ac:dyDescent="0.25">
      <c r="A925" s="14">
        <f t="shared" si="182"/>
        <v>925</v>
      </c>
      <c r="B925" s="14" t="str">
        <f t="shared" ca="1" si="183"/>
        <v>325030b8-b6ce-47b4-9a09-b6d9c8feb3b6</v>
      </c>
      <c r="C925" s="14" t="str">
        <f t="shared" ca="1" si="184"/>
        <v>0a3f507e-1c81-32b8-e044-0003ba298018</v>
      </c>
      <c r="D925" s="14">
        <f t="shared" ca="1" si="185"/>
        <v>996113</v>
      </c>
      <c r="E925" s="1">
        <f t="shared" ca="1" si="186"/>
        <v>320</v>
      </c>
      <c r="F925" s="1">
        <f t="shared" ca="1" si="187"/>
        <v>563</v>
      </c>
      <c r="G925" s="1">
        <f t="shared" ca="1" si="188"/>
        <v>1959</v>
      </c>
      <c r="H925" s="1" t="str">
        <f ca="1">IFERROR(INDEX(Varmeinstallation!B:B,MATCH(INDIRECT($A$1&amp;"L"&amp;A925)*1,Varmeinstallation!A:A,0)),"Ingen varmeinstallationer")</f>
        <v>Centralvarme fra eget anlæg, et-kammer fyr</v>
      </c>
      <c r="I925" s="1" t="str">
        <f ca="1">IFERROR(INDEX(Opvarmningsmiddel!B:B,MATCH(INDIRECT($A$1&amp;"M"&amp;A925)*1,Opvarmningsmiddel!A:A,0)),"")</f>
        <v>Flydende brændsel (olie, petroleum, flaskegas m.m.)</v>
      </c>
      <c r="J925" s="1">
        <f t="shared" ca="1" si="189"/>
        <v>0</v>
      </c>
      <c r="K925" s="1" t="str">
        <f ca="1">IFERROR(INDEX(Relationstabel!$C$3:$K$10,MATCH(VALUE(INDIRECT($A$1&amp;"L"&amp;A925)),Relationstabel!$A$3:$A$10,0),MATCH(IFERROR(VALUE(INDIRECT($A$1&amp;"M"&amp;A925)),0),Relationstabel!$C$1:$K$1,0)),"Ingen varmeinstallationer")</f>
        <v>Olie</v>
      </c>
      <c r="L925" s="1" t="str">
        <f ca="1">INDEX(Anvendelseskode!B:B,MATCH($E925,Anvendelseskode!$A:$A,0))</f>
        <v>Bygning til kontor, handel, lager herunder offentlig administration</v>
      </c>
      <c r="M925" s="1" t="str">
        <f ca="1">INDEX(Anvendelseskode!C:C,MATCH($E925,Anvendelseskode!$A:$A,0))</f>
        <v>Kontor, handel, lager, off. adm.</v>
      </c>
      <c r="N925" s="1" t="str">
        <f ca="1">INDEX(Anvendelseskode!D:D,MATCH($E925,Anvendelseskode!$A:$A,0))</f>
        <v>Handel og servicevirksomheder</v>
      </c>
      <c r="O925" s="1" t="str">
        <f ca="1">IFERROR(INDEX(SBi!$2:$2,MATCH(G925,SBi!$1:$1,1)),SBi!$K$2)</f>
        <v>1951-1960</v>
      </c>
      <c r="P925" s="1">
        <f ca="1">IFERROR(INDEX(SBi!$C$3:$K$28,MATCH(E925,SBi!$B$3:$B$28,0),MATCH(O925,SBi!$C$2:$K$2,0)),0)</f>
        <v>126.7</v>
      </c>
      <c r="Q925" s="19">
        <f t="shared" ca="1" si="190"/>
        <v>71.332100000000011</v>
      </c>
      <c r="R925" s="19" t="str">
        <f ca="1">IFERROR(INDEX(VpD!$2:$2,MATCH(G925,VpD!$1:$1,1)),VpD!$I$2)</f>
        <v>1951-1960</v>
      </c>
      <c r="S925" s="1">
        <f ca="1">IFERROR(INDEX(VpD!$C$3:$I$27,MATCH(E925,VpD!$B$3:$B$27,0),MATCH(R925,VpD!$C$2:$I$2,0)),0)</f>
        <v>126</v>
      </c>
      <c r="T925" s="19">
        <f t="shared" ca="1" si="191"/>
        <v>70.938000000000002</v>
      </c>
      <c r="U925" s="14" t="str">
        <f t="shared" ca="1" si="192"/>
        <v xml:space="preserve">712417.44 </v>
      </c>
      <c r="V925" s="14" t="str">
        <f t="shared" ca="1" si="193"/>
        <v>6169355.17</v>
      </c>
      <c r="W925" s="14" t="str">
        <f t="shared" ca="1" si="194"/>
        <v>POINT(712417.44 6169355.17)</v>
      </c>
      <c r="X925" s="14" t="str">
        <f>IFERROR(INDEX(BygningOmraade!B:B,MATCH(A925,BygningOmraade!A:A,0)),"")</f>
        <v/>
      </c>
    </row>
    <row r="926" spans="1:24" s="14" customFormat="1" x14ac:dyDescent="0.25">
      <c r="A926" s="14">
        <f t="shared" si="182"/>
        <v>926</v>
      </c>
      <c r="B926" s="14" t="str">
        <f t="shared" ca="1" si="183"/>
        <v>32827e5d-7583-4ae1-b952-488a97b0974f</v>
      </c>
      <c r="C926" s="14" t="str">
        <f t="shared" ca="1" si="184"/>
        <v>0a3f507e-1f24-32b8-e044-0003ba298018</v>
      </c>
      <c r="D926" s="14">
        <f t="shared" ca="1" si="185"/>
        <v>993896</v>
      </c>
      <c r="E926" s="1">
        <f t="shared" ca="1" si="186"/>
        <v>120</v>
      </c>
      <c r="F926" s="1">
        <f t="shared" ca="1" si="187"/>
        <v>147</v>
      </c>
      <c r="G926" s="1">
        <f t="shared" ca="1" si="188"/>
        <v>1972</v>
      </c>
      <c r="H926" s="1" t="str">
        <f ca="1">IFERROR(INDEX(Varmeinstallation!B:B,MATCH(INDIRECT($A$1&amp;"L"&amp;A926)*1,Varmeinstallation!A:A,0)),"Ingen varmeinstallationer")</f>
        <v>Fjernvarme/blokvarme (radiatorsystemer eller varmluftanlæg)</v>
      </c>
      <c r="I926" s="1" t="str">
        <f ca="1">IFERROR(INDEX(Opvarmningsmiddel!B:B,MATCH(INDIRECT($A$1&amp;"M"&amp;A926)*1,Opvarmningsmiddel!A:A,0)),"")</f>
        <v/>
      </c>
      <c r="J926" s="1">
        <f t="shared" ca="1" si="189"/>
        <v>0</v>
      </c>
      <c r="K926" s="1" t="str">
        <f ca="1">IFERROR(INDEX(Relationstabel!$C$3:$K$10,MATCH(VALUE(INDIRECT($A$1&amp;"L"&amp;A926)),Relationstabel!$A$3:$A$10,0),MATCH(IFERROR(VALUE(INDIRECT($A$1&amp;"M"&amp;A926)),0),Relationstabel!$C$1:$K$1,0)),"Ingen varmeinstallationer")</f>
        <v>Fjernvarme/ Blokvarme</v>
      </c>
      <c r="L926" s="1" t="str">
        <f ca="1">INDEX(Anvendelseskode!B:B,MATCH($E926,Anvendelseskode!$A:$A,0))</f>
        <v>Fritliggende enfamilieshus (parcelhus)</v>
      </c>
      <c r="M926" s="1" t="str">
        <f ca="1">INDEX(Anvendelseskode!C:C,MATCH($E926,Anvendelseskode!$A:$A,0))</f>
        <v>Parcelhuse</v>
      </c>
      <c r="N926" s="1" t="str">
        <f ca="1">INDEX(Anvendelseskode!D:D,MATCH($E926,Anvendelseskode!$A:$A,0))</f>
        <v>Private husholdninger</v>
      </c>
      <c r="O926" s="1" t="str">
        <f ca="1">IFERROR(INDEX(SBi!$2:$2,MATCH(G926,SBi!$1:$1,1)),SBi!$K$2)</f>
        <v>1961-1972</v>
      </c>
      <c r="P926" s="1">
        <f ca="1">IFERROR(INDEX(SBi!$C$3:$K$28,MATCH(E926,SBi!$B$3:$B$28,0),MATCH(O926,SBi!$C$2:$K$2,0)),0)</f>
        <v>134.30000000000001</v>
      </c>
      <c r="Q926" s="19">
        <f t="shared" ca="1" si="190"/>
        <v>19.742100000000001</v>
      </c>
      <c r="R926" s="19" t="str">
        <f ca="1">IFERROR(INDEX(VpD!$2:$2,MATCH(G926,VpD!$1:$1,1)),VpD!$I$2)</f>
        <v>1961-1972</v>
      </c>
      <c r="S926" s="1">
        <f ca="1">IFERROR(INDEX(VpD!$C$3:$I$27,MATCH(E926,VpD!$B$3:$B$27,0),MATCH(R926,VpD!$C$2:$I$2,0)),0)</f>
        <v>143</v>
      </c>
      <c r="T926" s="19">
        <f t="shared" ca="1" si="191"/>
        <v>21.021000000000001</v>
      </c>
      <c r="U926" s="14" t="str">
        <f t="shared" ca="1" si="192"/>
        <v xml:space="preserve">711212.19 </v>
      </c>
      <c r="V926" s="14" t="str">
        <f t="shared" ca="1" si="193"/>
        <v>6171637.46</v>
      </c>
      <c r="W926" s="14" t="str">
        <f t="shared" ca="1" si="194"/>
        <v>POINT(711212.19 6171637.46)</v>
      </c>
      <c r="X926" s="14" t="str">
        <f>IFERROR(INDEX(BygningOmraade!B:B,MATCH(A926,BygningOmraade!A:A,0)),"")</f>
        <v/>
      </c>
    </row>
    <row r="927" spans="1:24" s="14" customFormat="1" x14ac:dyDescent="0.25">
      <c r="A927" s="14">
        <f t="shared" si="182"/>
        <v>927</v>
      </c>
      <c r="B927" s="14" t="str">
        <f t="shared" ca="1" si="183"/>
        <v>329722db-80ff-4720-ae68-9da44257fdf9</v>
      </c>
      <c r="C927" s="14" t="str">
        <f t="shared" ca="1" si="184"/>
        <v>0a3f507e-194a-32b8-e044-0003ba298018</v>
      </c>
      <c r="D927" s="14">
        <f t="shared" ca="1" si="185"/>
        <v>996635</v>
      </c>
      <c r="E927" s="1">
        <f t="shared" ca="1" si="186"/>
        <v>130</v>
      </c>
      <c r="F927" s="1">
        <f t="shared" ca="1" si="187"/>
        <v>109</v>
      </c>
      <c r="G927" s="1">
        <f t="shared" ca="1" si="188"/>
        <v>1978</v>
      </c>
      <c r="H927" s="1" t="str">
        <f ca="1">IFERROR(INDEX(Varmeinstallation!B:B,MATCH(INDIRECT($A$1&amp;"L"&amp;A927)*1,Varmeinstallation!A:A,0)),"Ingen varmeinstallationer")</f>
        <v>Fjernvarme/blokvarme (radiatorsystemer eller varmluftanlæg)</v>
      </c>
      <c r="I927" s="1" t="str">
        <f ca="1">IFERROR(INDEX(Opvarmningsmiddel!B:B,MATCH(INDIRECT($A$1&amp;"M"&amp;A927)*1,Opvarmningsmiddel!A:A,0)),"")</f>
        <v/>
      </c>
      <c r="J927" s="1">
        <f t="shared" ca="1" si="189"/>
        <v>0</v>
      </c>
      <c r="K927" s="1" t="str">
        <f ca="1">IFERROR(INDEX(Relationstabel!$C$3:$K$10,MATCH(VALUE(INDIRECT($A$1&amp;"L"&amp;A927)),Relationstabel!$A$3:$A$10,0),MATCH(IFERROR(VALUE(INDIRECT($A$1&amp;"M"&amp;A927)),0),Relationstabel!$C$1:$K$1,0)),"Ingen varmeinstallationer")</f>
        <v>Fjernvarme/ Blokvarme</v>
      </c>
      <c r="L927" s="1" t="str">
        <f ca="1">INDEX(Anvendelseskode!B:B,MATCH($E927,Anvendelseskode!$A:$A,0))</f>
        <v>Række-, kæde-, dobbelthus (lodret adskillelse mellem enhederne)</v>
      </c>
      <c r="M927" s="1" t="str">
        <f ca="1">INDEX(Anvendelseskode!C:C,MATCH($E927,Anvendelseskode!$A:$A,0))</f>
        <v>Række-, kæde og dobbelthuse</v>
      </c>
      <c r="N927" s="1" t="str">
        <f ca="1">INDEX(Anvendelseskode!D:D,MATCH($E927,Anvendelseskode!$A:$A,0))</f>
        <v>Private husholdninger</v>
      </c>
      <c r="O927" s="1" t="str">
        <f ca="1">IFERROR(INDEX(SBi!$2:$2,MATCH(G927,SBi!$1:$1,1)),SBi!$K$2)</f>
        <v>1973-1978</v>
      </c>
      <c r="P927" s="1">
        <f ca="1">IFERROR(INDEX(SBi!$C$3:$K$28,MATCH(E927,SBi!$B$3:$B$28,0),MATCH(O927,SBi!$C$2:$K$2,0)),0)</f>
        <v>112.6</v>
      </c>
      <c r="Q927" s="19">
        <f t="shared" ca="1" si="190"/>
        <v>12.273399999999999</v>
      </c>
      <c r="R927" s="19" t="str">
        <f ca="1">IFERROR(INDEX(VpD!$2:$2,MATCH(G927,VpD!$1:$1,1)),VpD!$I$2)</f>
        <v>1973-1978</v>
      </c>
      <c r="S927" s="1">
        <f ca="1">IFERROR(INDEX(VpD!$C$3:$I$27,MATCH(E927,VpD!$B$3:$B$27,0),MATCH(R927,VpD!$C$2:$I$2,0)),0)</f>
        <v>98</v>
      </c>
      <c r="T927" s="19">
        <f t="shared" ca="1" si="191"/>
        <v>10.682</v>
      </c>
      <c r="U927" s="14" t="str">
        <f t="shared" ca="1" si="192"/>
        <v xml:space="preserve">713543.12 </v>
      </c>
      <c r="V927" s="14" t="str">
        <f t="shared" ca="1" si="193"/>
        <v>6169774.6</v>
      </c>
      <c r="W927" s="14" t="str">
        <f t="shared" ca="1" si="194"/>
        <v>POINT(713543.12 6169774.6)</v>
      </c>
      <c r="X927" s="14" t="str">
        <f>IFERROR(INDEX(BygningOmraade!B:B,MATCH(A927,BygningOmraade!A:A,0)),"")</f>
        <v/>
      </c>
    </row>
    <row r="928" spans="1:24" s="14" customFormat="1" x14ac:dyDescent="0.25">
      <c r="A928" s="14">
        <f t="shared" si="182"/>
        <v>928</v>
      </c>
      <c r="B928" s="14" t="str">
        <f t="shared" ca="1" si="183"/>
        <v>32976ed2-db62-4657-b429-4d3b87ef80f5</v>
      </c>
      <c r="C928" s="14" t="str">
        <f t="shared" ca="1" si="184"/>
        <v>0a3f507e-21f9-32b8-e044-0003ba298018</v>
      </c>
      <c r="D928" s="14">
        <f t="shared" ca="1" si="185"/>
        <v>995879</v>
      </c>
      <c r="E928" s="1">
        <f t="shared" ca="1" si="186"/>
        <v>120</v>
      </c>
      <c r="F928" s="1">
        <f t="shared" ca="1" si="187"/>
        <v>93</v>
      </c>
      <c r="G928" s="1">
        <f t="shared" ca="1" si="188"/>
        <v>1976</v>
      </c>
      <c r="H928" s="1" t="str">
        <f ca="1">IFERROR(INDEX(Varmeinstallation!B:B,MATCH(INDIRECT($A$1&amp;"L"&amp;A928)*1,Varmeinstallation!A:A,0)),"Ingen varmeinstallationer")</f>
        <v>Centralvarme fra eget anlæg, et-kammer fyr</v>
      </c>
      <c r="I928" s="1" t="str">
        <f ca="1">IFERROR(INDEX(Opvarmningsmiddel!B:B,MATCH(INDIRECT($A$1&amp;"M"&amp;A928)*1,Opvarmningsmiddel!A:A,0)),"")</f>
        <v>Naturgas</v>
      </c>
      <c r="J928" s="1">
        <f t="shared" ca="1" si="189"/>
        <v>2</v>
      </c>
      <c r="K928" s="1" t="str">
        <f ca="1">IFERROR(INDEX(Relationstabel!$C$3:$K$10,MATCH(VALUE(INDIRECT($A$1&amp;"L"&amp;A928)),Relationstabel!$A$3:$A$10,0),MATCH(IFERROR(VALUE(INDIRECT($A$1&amp;"M"&amp;A928)),0),Relationstabel!$C$1:$K$1,0)),"Ingen varmeinstallationer")</f>
        <v>Naturgas</v>
      </c>
      <c r="L928" s="1" t="str">
        <f ca="1">INDEX(Anvendelseskode!B:B,MATCH($E928,Anvendelseskode!$A:$A,0))</f>
        <v>Fritliggende enfamilieshus (parcelhus)</v>
      </c>
      <c r="M928" s="1" t="str">
        <f ca="1">INDEX(Anvendelseskode!C:C,MATCH($E928,Anvendelseskode!$A:$A,0))</f>
        <v>Parcelhuse</v>
      </c>
      <c r="N928" s="1" t="str">
        <f ca="1">INDEX(Anvendelseskode!D:D,MATCH($E928,Anvendelseskode!$A:$A,0))</f>
        <v>Private husholdninger</v>
      </c>
      <c r="O928" s="1" t="str">
        <f ca="1">IFERROR(INDEX(SBi!$2:$2,MATCH(G928,SBi!$1:$1,1)),SBi!$K$2)</f>
        <v>1973-1978</v>
      </c>
      <c r="P928" s="1">
        <f ca="1">IFERROR(INDEX(SBi!$C$3:$K$28,MATCH(E928,SBi!$B$3:$B$28,0),MATCH(O928,SBi!$C$2:$K$2,0)),0)</f>
        <v>119.8</v>
      </c>
      <c r="Q928" s="19">
        <f t="shared" ca="1" si="190"/>
        <v>11.141399999999999</v>
      </c>
      <c r="R928" s="19" t="str">
        <f ca="1">IFERROR(INDEX(VpD!$2:$2,MATCH(G928,VpD!$1:$1,1)),VpD!$I$2)</f>
        <v>1973-1978</v>
      </c>
      <c r="S928" s="1">
        <f ca="1">IFERROR(INDEX(VpD!$C$3:$I$27,MATCH(E928,VpD!$B$3:$B$27,0),MATCH(R928,VpD!$C$2:$I$2,0)),0)</f>
        <v>117</v>
      </c>
      <c r="T928" s="19">
        <f t="shared" ca="1" si="191"/>
        <v>10.881</v>
      </c>
      <c r="U928" s="14" t="str">
        <f t="shared" ca="1" si="192"/>
        <v xml:space="preserve">712879.47 </v>
      </c>
      <c r="V928" s="14" t="str">
        <f t="shared" ca="1" si="193"/>
        <v>6169230.6</v>
      </c>
      <c r="W928" s="14" t="str">
        <f t="shared" ca="1" si="194"/>
        <v>POINT(712879.47 6169230.6)</v>
      </c>
      <c r="X928" s="14" t="str">
        <f>IFERROR(INDEX(BygningOmraade!B:B,MATCH(A928,BygningOmraade!A:A,0)),"")</f>
        <v/>
      </c>
    </row>
    <row r="929" spans="1:24" s="14" customFormat="1" x14ac:dyDescent="0.25">
      <c r="A929" s="14">
        <f t="shared" si="182"/>
        <v>929</v>
      </c>
      <c r="B929" s="14" t="str">
        <f t="shared" ca="1" si="183"/>
        <v>32b72a0f-91ff-4c70-8e33-8ec60cba368d</v>
      </c>
      <c r="C929" s="14" t="str">
        <f t="shared" ca="1" si="184"/>
        <v>2319b643-4283-4fa9-a8c6-ec251cbb4090</v>
      </c>
      <c r="D929" s="14">
        <f t="shared" ca="1" si="185"/>
        <v>100100821</v>
      </c>
      <c r="E929" s="1">
        <f t="shared" ca="1" si="186"/>
        <v>130</v>
      </c>
      <c r="F929" s="1">
        <f t="shared" ca="1" si="187"/>
        <v>157</v>
      </c>
      <c r="G929" s="1">
        <f t="shared" ca="1" si="188"/>
        <v>2017</v>
      </c>
      <c r="H929" s="1" t="str">
        <f ca="1">IFERROR(INDEX(Varmeinstallation!B:B,MATCH(INDIRECT($A$1&amp;"L"&amp;A929)*1,Varmeinstallation!A:A,0)),"Ingen varmeinstallationer")</f>
        <v>Centralvarme fra eget anlæg, et-kammer fyr</v>
      </c>
      <c r="I929" s="1" t="str">
        <f ca="1">IFERROR(INDEX(Opvarmningsmiddel!B:B,MATCH(INDIRECT($A$1&amp;"M"&amp;A929)*1,Opvarmningsmiddel!A:A,0)),"")</f>
        <v>Naturgas</v>
      </c>
      <c r="J929" s="1">
        <f t="shared" ca="1" si="189"/>
        <v>4</v>
      </c>
      <c r="K929" s="1" t="str">
        <f ca="1">IFERROR(INDEX(Relationstabel!$C$3:$K$10,MATCH(VALUE(INDIRECT($A$1&amp;"L"&amp;A929)),Relationstabel!$A$3:$A$10,0),MATCH(IFERROR(VALUE(INDIRECT($A$1&amp;"M"&amp;A929)),0),Relationstabel!$C$1:$K$1,0)),"Ingen varmeinstallationer")</f>
        <v>Naturgas</v>
      </c>
      <c r="L929" s="1" t="str">
        <f ca="1">INDEX(Anvendelseskode!B:B,MATCH($E929,Anvendelseskode!$A:$A,0))</f>
        <v>Række-, kæde-, dobbelthus (lodret adskillelse mellem enhederne)</v>
      </c>
      <c r="M929" s="1" t="str">
        <f ca="1">INDEX(Anvendelseskode!C:C,MATCH($E929,Anvendelseskode!$A:$A,0))</f>
        <v>Række-, kæde og dobbelthuse</v>
      </c>
      <c r="N929" s="1" t="str">
        <f ca="1">INDEX(Anvendelseskode!D:D,MATCH($E929,Anvendelseskode!$A:$A,0))</f>
        <v>Private husholdninger</v>
      </c>
      <c r="O929" s="1" t="str">
        <f ca="1">IFERROR(INDEX(SBi!$2:$2,MATCH(G929,SBi!$1:$1,1)),SBi!$K$2)</f>
        <v>Efter 2006</v>
      </c>
      <c r="P929" s="1">
        <f ca="1">IFERROR(INDEX(SBi!$C$3:$K$28,MATCH(E929,SBi!$B$3:$B$28,0),MATCH(O929,SBi!$C$2:$K$2,0)),0)</f>
        <v>66.400000000000006</v>
      </c>
      <c r="Q929" s="19">
        <f t="shared" ca="1" si="190"/>
        <v>10.424800000000001</v>
      </c>
      <c r="R929" s="19" t="str">
        <f ca="1">IFERROR(INDEX(VpD!$2:$2,MATCH(G929,VpD!$1:$1,1)),VpD!$I$2)</f>
        <v>&gt;1998</v>
      </c>
      <c r="S929" s="1">
        <f ca="1">IFERROR(INDEX(VpD!$C$3:$I$27,MATCH(E929,VpD!$B$3:$B$27,0),MATCH(R929,VpD!$C$2:$I$2,0)),0)</f>
        <v>65</v>
      </c>
      <c r="T929" s="19">
        <f t="shared" ca="1" si="191"/>
        <v>10.205</v>
      </c>
      <c r="U929" s="14" t="str">
        <f t="shared" ca="1" si="192"/>
        <v xml:space="preserve">712240.44 </v>
      </c>
      <c r="V929" s="14" t="str">
        <f t="shared" ca="1" si="193"/>
        <v>6169464.85</v>
      </c>
      <c r="W929" s="14" t="str">
        <f t="shared" ca="1" si="194"/>
        <v>POINT(712240.44 6169464.85)</v>
      </c>
      <c r="X929" s="14" t="str">
        <f>IFERROR(INDEX(BygningOmraade!B:B,MATCH(A929,BygningOmraade!A:A,0)),"")</f>
        <v/>
      </c>
    </row>
    <row r="930" spans="1:24" s="14" customFormat="1" x14ac:dyDescent="0.25">
      <c r="A930" s="14">
        <f t="shared" si="182"/>
        <v>930</v>
      </c>
      <c r="B930" s="14" t="str">
        <f t="shared" ca="1" si="183"/>
        <v>32be69ca-608e-4399-97b0-e35cbe3ee266</v>
      </c>
      <c r="C930" s="14" t="str">
        <f t="shared" ca="1" si="184"/>
        <v>0a3f507e-1c06-32b8-e044-0003ba298018</v>
      </c>
      <c r="D930" s="14">
        <f t="shared" ca="1" si="185"/>
        <v>997002</v>
      </c>
      <c r="E930" s="1">
        <f t="shared" ca="1" si="186"/>
        <v>130</v>
      </c>
      <c r="F930" s="1">
        <f t="shared" ca="1" si="187"/>
        <v>110</v>
      </c>
      <c r="G930" s="1">
        <f t="shared" ca="1" si="188"/>
        <v>1985</v>
      </c>
      <c r="H930" s="1" t="str">
        <f ca="1">IFERROR(INDEX(Varmeinstallation!B:B,MATCH(INDIRECT($A$1&amp;"L"&amp;A930)*1,Varmeinstallation!A:A,0)),"Ingen varmeinstallationer")</f>
        <v>Fjernvarme/blokvarme (radiatorsystemer eller varmluftanlæg)</v>
      </c>
      <c r="I930" s="1" t="str">
        <f ca="1">IFERROR(INDEX(Opvarmningsmiddel!B:B,MATCH(INDIRECT($A$1&amp;"M"&amp;A930)*1,Opvarmningsmiddel!A:A,0)),"")</f>
        <v/>
      </c>
      <c r="J930" s="1">
        <f t="shared" ca="1" si="189"/>
        <v>0</v>
      </c>
      <c r="K930" s="1" t="str">
        <f ca="1">IFERROR(INDEX(Relationstabel!$C$3:$K$10,MATCH(VALUE(INDIRECT($A$1&amp;"L"&amp;A930)),Relationstabel!$A$3:$A$10,0),MATCH(IFERROR(VALUE(INDIRECT($A$1&amp;"M"&amp;A930)),0),Relationstabel!$C$1:$K$1,0)),"Ingen varmeinstallationer")</f>
        <v>Fjernvarme/ Blokvarme</v>
      </c>
      <c r="L930" s="1" t="str">
        <f ca="1">INDEX(Anvendelseskode!B:B,MATCH($E930,Anvendelseskode!$A:$A,0))</f>
        <v>Række-, kæde-, dobbelthus (lodret adskillelse mellem enhederne)</v>
      </c>
      <c r="M930" s="1" t="str">
        <f ca="1">INDEX(Anvendelseskode!C:C,MATCH($E930,Anvendelseskode!$A:$A,0))</f>
        <v>Række-, kæde og dobbelthuse</v>
      </c>
      <c r="N930" s="1" t="str">
        <f ca="1">INDEX(Anvendelseskode!D:D,MATCH($E930,Anvendelseskode!$A:$A,0))</f>
        <v>Private husholdninger</v>
      </c>
      <c r="O930" s="1" t="str">
        <f ca="1">IFERROR(INDEX(SBi!$2:$2,MATCH(G930,SBi!$1:$1,1)),SBi!$K$2)</f>
        <v>1979-1998</v>
      </c>
      <c r="P930" s="1">
        <f ca="1">IFERROR(INDEX(SBi!$C$3:$K$28,MATCH(E930,SBi!$B$3:$B$28,0),MATCH(O930,SBi!$C$2:$K$2,0)),0)</f>
        <v>96.8</v>
      </c>
      <c r="Q930" s="19">
        <f t="shared" ca="1" si="190"/>
        <v>10.648</v>
      </c>
      <c r="R930" s="19" t="str">
        <f ca="1">IFERROR(INDEX(VpD!$2:$2,MATCH(G930,VpD!$1:$1,1)),VpD!$I$2)</f>
        <v>1979-1998</v>
      </c>
      <c r="S930" s="1">
        <f ca="1">IFERROR(INDEX(VpD!$C$3:$I$27,MATCH(E930,VpD!$B$3:$B$27,0),MATCH(R930,VpD!$C$2:$I$2,0)),0)</f>
        <v>74</v>
      </c>
      <c r="T930" s="19">
        <f t="shared" ca="1" si="191"/>
        <v>8.14</v>
      </c>
      <c r="U930" s="14" t="str">
        <f t="shared" ca="1" si="192"/>
        <v xml:space="preserve">713619.69 </v>
      </c>
      <c r="V930" s="14" t="str">
        <f t="shared" ca="1" si="193"/>
        <v>6169211.39</v>
      </c>
      <c r="W930" s="14" t="str">
        <f t="shared" ca="1" si="194"/>
        <v>POINT(713619.69 6169211.39)</v>
      </c>
      <c r="X930" s="14" t="str">
        <f>IFERROR(INDEX(BygningOmraade!B:B,MATCH(A930,BygningOmraade!A:A,0)),"")</f>
        <v/>
      </c>
    </row>
    <row r="931" spans="1:24" s="14" customFormat="1" x14ac:dyDescent="0.25">
      <c r="A931" s="14">
        <f t="shared" si="182"/>
        <v>931</v>
      </c>
      <c r="B931" s="14" t="str">
        <f t="shared" ca="1" si="183"/>
        <v>32c3ed89-2096-44d6-81aa-7c7ff2ceca7e</v>
      </c>
      <c r="C931" s="14" t="str">
        <f t="shared" ca="1" si="184"/>
        <v>4591b5f9-a6c8-0dd9-e044-0003ba298018</v>
      </c>
      <c r="D931" s="14">
        <f t="shared" ca="1" si="185"/>
        <v>2691182</v>
      </c>
      <c r="E931" s="1">
        <f t="shared" ca="1" si="186"/>
        <v>130</v>
      </c>
      <c r="F931" s="1">
        <f t="shared" ca="1" si="187"/>
        <v>108</v>
      </c>
      <c r="G931" s="1">
        <f t="shared" ca="1" si="188"/>
        <v>2008</v>
      </c>
      <c r="H931" s="1" t="str">
        <f ca="1">IFERROR(INDEX(Varmeinstallation!B:B,MATCH(INDIRECT($A$1&amp;"L"&amp;A931)*1,Varmeinstallation!A:A,0)),"Ingen varmeinstallationer")</f>
        <v>Centralvarme fra eget anlæg, et-kammer fyr</v>
      </c>
      <c r="I931" s="1" t="str">
        <f ca="1">IFERROR(INDEX(Opvarmningsmiddel!B:B,MATCH(INDIRECT($A$1&amp;"M"&amp;A931)*1,Opvarmningsmiddel!A:A,0)),"")</f>
        <v>Naturgas</v>
      </c>
      <c r="J931" s="1">
        <f t="shared" ca="1" si="189"/>
        <v>90</v>
      </c>
      <c r="K931" s="1" t="str">
        <f ca="1">IFERROR(INDEX(Relationstabel!$C$3:$K$10,MATCH(VALUE(INDIRECT($A$1&amp;"L"&amp;A931)),Relationstabel!$A$3:$A$10,0),MATCH(IFERROR(VALUE(INDIRECT($A$1&amp;"M"&amp;A931)),0),Relationstabel!$C$1:$K$1,0)),"Ingen varmeinstallationer")</f>
        <v>Naturgas</v>
      </c>
      <c r="L931" s="1" t="str">
        <f ca="1">INDEX(Anvendelseskode!B:B,MATCH($E931,Anvendelseskode!$A:$A,0))</f>
        <v>Række-, kæde-, dobbelthus (lodret adskillelse mellem enhederne)</v>
      </c>
      <c r="M931" s="1" t="str">
        <f ca="1">INDEX(Anvendelseskode!C:C,MATCH($E931,Anvendelseskode!$A:$A,0))</f>
        <v>Række-, kæde og dobbelthuse</v>
      </c>
      <c r="N931" s="1" t="str">
        <f ca="1">INDEX(Anvendelseskode!D:D,MATCH($E931,Anvendelseskode!$A:$A,0))</f>
        <v>Private husholdninger</v>
      </c>
      <c r="O931" s="1" t="str">
        <f ca="1">IFERROR(INDEX(SBi!$2:$2,MATCH(G931,SBi!$1:$1,1)),SBi!$K$2)</f>
        <v>Efter 2006</v>
      </c>
      <c r="P931" s="1">
        <f ca="1">IFERROR(INDEX(SBi!$C$3:$K$28,MATCH(E931,SBi!$B$3:$B$28,0),MATCH(O931,SBi!$C$2:$K$2,0)),0)</f>
        <v>66.400000000000006</v>
      </c>
      <c r="Q931" s="19">
        <f t="shared" ca="1" si="190"/>
        <v>7.1712000000000007</v>
      </c>
      <c r="R931" s="19" t="str">
        <f ca="1">IFERROR(INDEX(VpD!$2:$2,MATCH(G931,VpD!$1:$1,1)),VpD!$I$2)</f>
        <v>&gt;1998</v>
      </c>
      <c r="S931" s="1">
        <f ca="1">IFERROR(INDEX(VpD!$C$3:$I$27,MATCH(E931,VpD!$B$3:$B$27,0),MATCH(R931,VpD!$C$2:$I$2,0)),0)</f>
        <v>65</v>
      </c>
      <c r="T931" s="19">
        <f t="shared" ca="1" si="191"/>
        <v>7.02</v>
      </c>
      <c r="U931" s="14" t="str">
        <f t="shared" ca="1" si="192"/>
        <v xml:space="preserve">712598.11 </v>
      </c>
      <c r="V931" s="14" t="str">
        <f t="shared" ca="1" si="193"/>
        <v>6168851.21</v>
      </c>
      <c r="W931" s="14" t="str">
        <f t="shared" ca="1" si="194"/>
        <v>POINT(712598.11 6168851.21)</v>
      </c>
      <c r="X931" s="14" t="str">
        <f>IFERROR(INDEX(BygningOmraade!B:B,MATCH(A931,BygningOmraade!A:A,0)),"")</f>
        <v/>
      </c>
    </row>
    <row r="932" spans="1:24" s="14" customFormat="1" x14ac:dyDescent="0.25">
      <c r="A932" s="14">
        <f t="shared" si="182"/>
        <v>932</v>
      </c>
      <c r="B932" s="14" t="str">
        <f t="shared" ca="1" si="183"/>
        <v>32c6e772-1326-42f5-a6db-90aaee93422a</v>
      </c>
      <c r="C932" s="14" t="str">
        <f t="shared" ca="1" si="184"/>
        <v>0a3f507e-1568-32b8-e044-0003ba298018</v>
      </c>
      <c r="D932" s="14">
        <f t="shared" ca="1" si="185"/>
        <v>996658</v>
      </c>
      <c r="E932" s="1">
        <f t="shared" ca="1" si="186"/>
        <v>130</v>
      </c>
      <c r="F932" s="1">
        <f t="shared" ca="1" si="187"/>
        <v>102</v>
      </c>
      <c r="G932" s="1">
        <f t="shared" ca="1" si="188"/>
        <v>1977</v>
      </c>
      <c r="H932" s="1" t="str">
        <f ca="1">IFERROR(INDEX(Varmeinstallation!B:B,MATCH(INDIRECT($A$1&amp;"L"&amp;A932)*1,Varmeinstallation!A:A,0)),"Ingen varmeinstallationer")</f>
        <v>Fjernvarme/blokvarme (radiatorsystemer eller varmluftanlæg)</v>
      </c>
      <c r="I932" s="1" t="str">
        <f ca="1">IFERROR(INDEX(Opvarmningsmiddel!B:B,MATCH(INDIRECT($A$1&amp;"M"&amp;A932)*1,Opvarmningsmiddel!A:A,0)),"")</f>
        <v/>
      </c>
      <c r="J932" s="1">
        <f t="shared" ca="1" si="189"/>
        <v>0</v>
      </c>
      <c r="K932" s="1" t="str">
        <f ca="1">IFERROR(INDEX(Relationstabel!$C$3:$K$10,MATCH(VALUE(INDIRECT($A$1&amp;"L"&amp;A932)),Relationstabel!$A$3:$A$10,0),MATCH(IFERROR(VALUE(INDIRECT($A$1&amp;"M"&amp;A932)),0),Relationstabel!$C$1:$K$1,0)),"Ingen varmeinstallationer")</f>
        <v>Fjernvarme/ Blokvarme</v>
      </c>
      <c r="L932" s="1" t="str">
        <f ca="1">INDEX(Anvendelseskode!B:B,MATCH($E932,Anvendelseskode!$A:$A,0))</f>
        <v>Række-, kæde-, dobbelthus (lodret adskillelse mellem enhederne)</v>
      </c>
      <c r="M932" s="1" t="str">
        <f ca="1">INDEX(Anvendelseskode!C:C,MATCH($E932,Anvendelseskode!$A:$A,0))</f>
        <v>Række-, kæde og dobbelthuse</v>
      </c>
      <c r="N932" s="1" t="str">
        <f ca="1">INDEX(Anvendelseskode!D:D,MATCH($E932,Anvendelseskode!$A:$A,0))</f>
        <v>Private husholdninger</v>
      </c>
      <c r="O932" s="1" t="str">
        <f ca="1">IFERROR(INDEX(SBi!$2:$2,MATCH(G932,SBi!$1:$1,1)),SBi!$K$2)</f>
        <v>1973-1978</v>
      </c>
      <c r="P932" s="1">
        <f ca="1">IFERROR(INDEX(SBi!$C$3:$K$28,MATCH(E932,SBi!$B$3:$B$28,0),MATCH(O932,SBi!$C$2:$K$2,0)),0)</f>
        <v>112.6</v>
      </c>
      <c r="Q932" s="19">
        <f t="shared" ca="1" si="190"/>
        <v>11.485199999999999</v>
      </c>
      <c r="R932" s="19" t="str">
        <f ca="1">IFERROR(INDEX(VpD!$2:$2,MATCH(G932,VpD!$1:$1,1)),VpD!$I$2)</f>
        <v>1973-1978</v>
      </c>
      <c r="S932" s="1">
        <f ca="1">IFERROR(INDEX(VpD!$C$3:$I$27,MATCH(E932,VpD!$B$3:$B$27,0),MATCH(R932,VpD!$C$2:$I$2,0)),0)</f>
        <v>98</v>
      </c>
      <c r="T932" s="19">
        <f t="shared" ca="1" si="191"/>
        <v>9.9960000000000004</v>
      </c>
      <c r="U932" s="14" t="str">
        <f t="shared" ca="1" si="192"/>
        <v xml:space="preserve">713529.96 </v>
      </c>
      <c r="V932" s="14" t="str">
        <f t="shared" ca="1" si="193"/>
        <v>6169577.65</v>
      </c>
      <c r="W932" s="14" t="str">
        <f t="shared" ca="1" si="194"/>
        <v>POINT(713529.96 6169577.65)</v>
      </c>
      <c r="X932" s="14" t="str">
        <f>IFERROR(INDEX(BygningOmraade!B:B,MATCH(A932,BygningOmraade!A:A,0)),"")</f>
        <v/>
      </c>
    </row>
    <row r="933" spans="1:24" s="14" customFormat="1" x14ac:dyDescent="0.25">
      <c r="A933" s="14">
        <f t="shared" si="182"/>
        <v>933</v>
      </c>
      <c r="B933" s="14" t="str">
        <f t="shared" ca="1" si="183"/>
        <v>32e77338-70fb-4701-8a93-c35530cd95a8</v>
      </c>
      <c r="C933" s="14" t="str">
        <f t="shared" ca="1" si="184"/>
        <v>0a3f507e-1718-32b8-e044-0003ba298018</v>
      </c>
      <c r="D933" s="14">
        <f t="shared" ca="1" si="185"/>
        <v>996350</v>
      </c>
      <c r="E933" s="1">
        <f t="shared" ca="1" si="186"/>
        <v>120</v>
      </c>
      <c r="F933" s="1">
        <f t="shared" ca="1" si="187"/>
        <v>175</v>
      </c>
      <c r="G933" s="1">
        <f t="shared" ca="1" si="188"/>
        <v>1978</v>
      </c>
      <c r="H933" s="1" t="str">
        <f ca="1">IFERROR(INDEX(Varmeinstallation!B:B,MATCH(INDIRECT($A$1&amp;"L"&amp;A933)*1,Varmeinstallation!A:A,0)),"Ingen varmeinstallationer")</f>
        <v>Centralvarme fra eget anlæg, et-kammer fyr</v>
      </c>
      <c r="I933" s="1" t="str">
        <f ca="1">IFERROR(INDEX(Opvarmningsmiddel!B:B,MATCH(INDIRECT($A$1&amp;"M"&amp;A933)*1,Opvarmningsmiddel!A:A,0)),"")</f>
        <v>Naturgas</v>
      </c>
      <c r="J933" s="1">
        <f t="shared" ca="1" si="189"/>
        <v>0</v>
      </c>
      <c r="K933" s="1" t="str">
        <f ca="1">IFERROR(INDEX(Relationstabel!$C$3:$K$10,MATCH(VALUE(INDIRECT($A$1&amp;"L"&amp;A933)),Relationstabel!$A$3:$A$10,0),MATCH(IFERROR(VALUE(INDIRECT($A$1&amp;"M"&amp;A933)),0),Relationstabel!$C$1:$K$1,0)),"Ingen varmeinstallationer")</f>
        <v>Naturgas</v>
      </c>
      <c r="L933" s="1" t="str">
        <f ca="1">INDEX(Anvendelseskode!B:B,MATCH($E933,Anvendelseskode!$A:$A,0))</f>
        <v>Fritliggende enfamilieshus (parcelhus)</v>
      </c>
      <c r="M933" s="1" t="str">
        <f ca="1">INDEX(Anvendelseskode!C:C,MATCH($E933,Anvendelseskode!$A:$A,0))</f>
        <v>Parcelhuse</v>
      </c>
      <c r="N933" s="1" t="str">
        <f ca="1">INDEX(Anvendelseskode!D:D,MATCH($E933,Anvendelseskode!$A:$A,0))</f>
        <v>Private husholdninger</v>
      </c>
      <c r="O933" s="1" t="str">
        <f ca="1">IFERROR(INDEX(SBi!$2:$2,MATCH(G933,SBi!$1:$1,1)),SBi!$K$2)</f>
        <v>1973-1978</v>
      </c>
      <c r="P933" s="1">
        <f ca="1">IFERROR(INDEX(SBi!$C$3:$K$28,MATCH(E933,SBi!$B$3:$B$28,0),MATCH(O933,SBi!$C$2:$K$2,0)),0)</f>
        <v>119.8</v>
      </c>
      <c r="Q933" s="19">
        <f t="shared" ca="1" si="190"/>
        <v>20.965</v>
      </c>
      <c r="R933" s="19" t="str">
        <f ca="1">IFERROR(INDEX(VpD!$2:$2,MATCH(G933,VpD!$1:$1,1)),VpD!$I$2)</f>
        <v>1973-1978</v>
      </c>
      <c r="S933" s="1">
        <f ca="1">IFERROR(INDEX(VpD!$C$3:$I$27,MATCH(E933,VpD!$B$3:$B$27,0),MATCH(R933,VpD!$C$2:$I$2,0)),0)</f>
        <v>117</v>
      </c>
      <c r="T933" s="19">
        <f t="shared" ca="1" si="191"/>
        <v>20.475000000000001</v>
      </c>
      <c r="U933" s="14" t="str">
        <f t="shared" ca="1" si="192"/>
        <v xml:space="preserve">712907.23 </v>
      </c>
      <c r="V933" s="14" t="str">
        <f t="shared" ca="1" si="193"/>
        <v>6168892.96</v>
      </c>
      <c r="W933" s="14" t="str">
        <f t="shared" ca="1" si="194"/>
        <v>POINT(712907.23 6168892.96)</v>
      </c>
      <c r="X933" s="14" t="str">
        <f>IFERROR(INDEX(BygningOmraade!B:B,MATCH(A933,BygningOmraade!A:A,0)),"")</f>
        <v/>
      </c>
    </row>
    <row r="934" spans="1:24" s="14" customFormat="1" x14ac:dyDescent="0.25">
      <c r="A934" s="14">
        <f t="shared" si="182"/>
        <v>934</v>
      </c>
      <c r="B934" s="14" t="str">
        <f t="shared" ca="1" si="183"/>
        <v>32efba73-bf5c-4af8-8226-5cd1aa9d7a5a</v>
      </c>
      <c r="C934" s="14" t="str">
        <f t="shared" ca="1" si="184"/>
        <v>0a3f507e-1a1b-32b8-e044-0003ba298018</v>
      </c>
      <c r="D934" s="14">
        <f t="shared" ca="1" si="185"/>
        <v>997369</v>
      </c>
      <c r="E934" s="1">
        <f t="shared" ca="1" si="186"/>
        <v>120</v>
      </c>
      <c r="F934" s="1">
        <f t="shared" ca="1" si="187"/>
        <v>163</v>
      </c>
      <c r="G934" s="1">
        <f t="shared" ca="1" si="188"/>
        <v>1976</v>
      </c>
      <c r="H934" s="1" t="str">
        <f ca="1">IFERROR(INDEX(Varmeinstallation!B:B,MATCH(INDIRECT($A$1&amp;"L"&amp;A934)*1,Varmeinstallation!A:A,0)),"Ingen varmeinstallationer")</f>
        <v>Centralvarme fra eget anlæg, et-kammer fyr</v>
      </c>
      <c r="I934" s="1" t="str">
        <f ca="1">IFERROR(INDEX(Opvarmningsmiddel!B:B,MATCH(INDIRECT($A$1&amp;"M"&amp;A934)*1,Opvarmningsmiddel!A:A,0)),"")</f>
        <v>Naturgas</v>
      </c>
      <c r="J934" s="1">
        <f t="shared" ca="1" si="189"/>
        <v>0</v>
      </c>
      <c r="K934" s="1" t="str">
        <f ca="1">IFERROR(INDEX(Relationstabel!$C$3:$K$10,MATCH(VALUE(INDIRECT($A$1&amp;"L"&amp;A934)),Relationstabel!$A$3:$A$10,0),MATCH(IFERROR(VALUE(INDIRECT($A$1&amp;"M"&amp;A934)),0),Relationstabel!$C$1:$K$1,0)),"Ingen varmeinstallationer")</f>
        <v>Naturgas</v>
      </c>
      <c r="L934" s="1" t="str">
        <f ca="1">INDEX(Anvendelseskode!B:B,MATCH($E934,Anvendelseskode!$A:$A,0))</f>
        <v>Fritliggende enfamilieshus (parcelhus)</v>
      </c>
      <c r="M934" s="1" t="str">
        <f ca="1">INDEX(Anvendelseskode!C:C,MATCH($E934,Anvendelseskode!$A:$A,0))</f>
        <v>Parcelhuse</v>
      </c>
      <c r="N934" s="1" t="str">
        <f ca="1">INDEX(Anvendelseskode!D:D,MATCH($E934,Anvendelseskode!$A:$A,0))</f>
        <v>Private husholdninger</v>
      </c>
      <c r="O934" s="1" t="str">
        <f ca="1">IFERROR(INDEX(SBi!$2:$2,MATCH(G934,SBi!$1:$1,1)),SBi!$K$2)</f>
        <v>1973-1978</v>
      </c>
      <c r="P934" s="1">
        <f ca="1">IFERROR(INDEX(SBi!$C$3:$K$28,MATCH(E934,SBi!$B$3:$B$28,0),MATCH(O934,SBi!$C$2:$K$2,0)),0)</f>
        <v>119.8</v>
      </c>
      <c r="Q934" s="19">
        <f t="shared" ca="1" si="190"/>
        <v>19.527399999999997</v>
      </c>
      <c r="R934" s="19" t="str">
        <f ca="1">IFERROR(INDEX(VpD!$2:$2,MATCH(G934,VpD!$1:$1,1)),VpD!$I$2)</f>
        <v>1973-1978</v>
      </c>
      <c r="S934" s="1">
        <f ca="1">IFERROR(INDEX(VpD!$C$3:$I$27,MATCH(E934,VpD!$B$3:$B$27,0),MATCH(R934,VpD!$C$2:$I$2,0)),0)</f>
        <v>117</v>
      </c>
      <c r="T934" s="19">
        <f t="shared" ca="1" si="191"/>
        <v>19.071000000000002</v>
      </c>
      <c r="U934" s="14" t="str">
        <f t="shared" ca="1" si="192"/>
        <v xml:space="preserve">714075.74 </v>
      </c>
      <c r="V934" s="14" t="str">
        <f t="shared" ca="1" si="193"/>
        <v>6169213.33</v>
      </c>
      <c r="W934" s="14" t="str">
        <f t="shared" ca="1" si="194"/>
        <v>POINT(714075.74 6169213.33)</v>
      </c>
      <c r="X934" s="14" t="str">
        <f>IFERROR(INDEX(BygningOmraade!B:B,MATCH(A934,BygningOmraade!A:A,0)),"")</f>
        <v/>
      </c>
    </row>
    <row r="935" spans="1:24" s="14" customFormat="1" x14ac:dyDescent="0.25">
      <c r="A935" s="14">
        <f t="shared" si="182"/>
        <v>935</v>
      </c>
      <c r="B935" s="14" t="str">
        <f t="shared" ca="1" si="183"/>
        <v>32f32121-38f4-4f9e-8826-2722e471f2c2</v>
      </c>
      <c r="C935" s="14" t="str">
        <f t="shared" ca="1" si="184"/>
        <v>0a3f507e-1b3a-32b8-e044-0003ba298018</v>
      </c>
      <c r="D935" s="14">
        <f t="shared" ca="1" si="185"/>
        <v>994873</v>
      </c>
      <c r="E935" s="1">
        <f t="shared" ca="1" si="186"/>
        <v>120</v>
      </c>
      <c r="F935" s="1">
        <f t="shared" ca="1" si="187"/>
        <v>130</v>
      </c>
      <c r="G935" s="1">
        <f t="shared" ca="1" si="188"/>
        <v>1969</v>
      </c>
      <c r="H935" s="1" t="str">
        <f ca="1">IFERROR(INDEX(Varmeinstallation!B:B,MATCH(INDIRECT($A$1&amp;"L"&amp;A935)*1,Varmeinstallation!A:A,0)),"Ingen varmeinstallationer")</f>
        <v>Centralvarme fra eget anlæg, et-kammer fyr</v>
      </c>
      <c r="I935" s="1" t="str">
        <f ca="1">IFERROR(INDEX(Opvarmningsmiddel!B:B,MATCH(INDIRECT($A$1&amp;"M"&amp;A935)*1,Opvarmningsmiddel!A:A,0)),"")</f>
        <v>Naturgas</v>
      </c>
      <c r="J935" s="1">
        <f t="shared" ca="1" si="189"/>
        <v>0</v>
      </c>
      <c r="K935" s="1" t="str">
        <f ca="1">IFERROR(INDEX(Relationstabel!$C$3:$K$10,MATCH(VALUE(INDIRECT($A$1&amp;"L"&amp;A935)),Relationstabel!$A$3:$A$10,0),MATCH(IFERROR(VALUE(INDIRECT($A$1&amp;"M"&amp;A935)),0),Relationstabel!$C$1:$K$1,0)),"Ingen varmeinstallationer")</f>
        <v>Naturgas</v>
      </c>
      <c r="L935" s="1" t="str">
        <f ca="1">INDEX(Anvendelseskode!B:B,MATCH($E935,Anvendelseskode!$A:$A,0))</f>
        <v>Fritliggende enfamilieshus (parcelhus)</v>
      </c>
      <c r="M935" s="1" t="str">
        <f ca="1">INDEX(Anvendelseskode!C:C,MATCH($E935,Anvendelseskode!$A:$A,0))</f>
        <v>Parcelhuse</v>
      </c>
      <c r="N935" s="1" t="str">
        <f ca="1">INDEX(Anvendelseskode!D:D,MATCH($E935,Anvendelseskode!$A:$A,0))</f>
        <v>Private husholdninger</v>
      </c>
      <c r="O935" s="1" t="str">
        <f ca="1">IFERROR(INDEX(SBi!$2:$2,MATCH(G935,SBi!$1:$1,1)),SBi!$K$2)</f>
        <v>1961-1972</v>
      </c>
      <c r="P935" s="1">
        <f ca="1">IFERROR(INDEX(SBi!$C$3:$K$28,MATCH(E935,SBi!$B$3:$B$28,0),MATCH(O935,SBi!$C$2:$K$2,0)),0)</f>
        <v>134.30000000000001</v>
      </c>
      <c r="Q935" s="19">
        <f t="shared" ca="1" si="190"/>
        <v>17.459</v>
      </c>
      <c r="R935" s="19" t="str">
        <f ca="1">IFERROR(INDEX(VpD!$2:$2,MATCH(G935,VpD!$1:$1,1)),VpD!$I$2)</f>
        <v>1961-1972</v>
      </c>
      <c r="S935" s="1">
        <f ca="1">IFERROR(INDEX(VpD!$C$3:$I$27,MATCH(E935,VpD!$B$3:$B$27,0),MATCH(R935,VpD!$C$2:$I$2,0)),0)</f>
        <v>143</v>
      </c>
      <c r="T935" s="19">
        <f t="shared" ca="1" si="191"/>
        <v>18.59</v>
      </c>
      <c r="U935" s="14" t="str">
        <f t="shared" ca="1" si="192"/>
        <v xml:space="preserve">711800.76 </v>
      </c>
      <c r="V935" s="14" t="str">
        <f t="shared" ca="1" si="193"/>
        <v>6170803.04</v>
      </c>
      <c r="W935" s="14" t="str">
        <f t="shared" ca="1" si="194"/>
        <v>POINT(711800.76 6170803.04)</v>
      </c>
      <c r="X935" s="14" t="str">
        <f>IFERROR(INDEX(BygningOmraade!B:B,MATCH(A935,BygningOmraade!A:A,0)),"")</f>
        <v/>
      </c>
    </row>
    <row r="936" spans="1:24" s="14" customFormat="1" x14ac:dyDescent="0.25">
      <c r="A936" s="14">
        <f t="shared" si="182"/>
        <v>936</v>
      </c>
      <c r="B936" s="14" t="str">
        <f t="shared" ca="1" si="183"/>
        <v>32fdaf4d-a827-45ec-8c1f-7dd377ab4163</v>
      </c>
      <c r="C936" s="14" t="str">
        <f t="shared" ca="1" si="184"/>
        <v>0a3f507e-1ad7-32b8-e044-0003ba298018</v>
      </c>
      <c r="D936" s="14">
        <f t="shared" ca="1" si="185"/>
        <v>996271</v>
      </c>
      <c r="E936" s="1">
        <f t="shared" ca="1" si="186"/>
        <v>140</v>
      </c>
      <c r="F936" s="1">
        <f t="shared" ca="1" si="187"/>
        <v>2328</v>
      </c>
      <c r="G936" s="1">
        <f t="shared" ca="1" si="188"/>
        <v>1965</v>
      </c>
      <c r="H936" s="1" t="str">
        <f ca="1">IFERROR(INDEX(Varmeinstallation!B:B,MATCH(INDIRECT($A$1&amp;"L"&amp;A936)*1,Varmeinstallation!A:A,0)),"Ingen varmeinstallationer")</f>
        <v>Fjernvarme/blokvarme (radiatorsystemer eller varmluftanlæg)</v>
      </c>
      <c r="I936" s="1" t="str">
        <f ca="1">IFERROR(INDEX(Opvarmningsmiddel!B:B,MATCH(INDIRECT($A$1&amp;"M"&amp;A936)*1,Opvarmningsmiddel!A:A,0)),"")</f>
        <v/>
      </c>
      <c r="J936" s="1">
        <f t="shared" ca="1" si="189"/>
        <v>0</v>
      </c>
      <c r="K936" s="1" t="str">
        <f ca="1">IFERROR(INDEX(Relationstabel!$C$3:$K$10,MATCH(VALUE(INDIRECT($A$1&amp;"L"&amp;A936)),Relationstabel!$A$3:$A$10,0),MATCH(IFERROR(VALUE(INDIRECT($A$1&amp;"M"&amp;A936)),0),Relationstabel!$C$1:$K$1,0)),"Ingen varmeinstallationer")</f>
        <v>Fjernvarme/ Blokvarme</v>
      </c>
      <c r="L936" s="1" t="str">
        <f ca="1">INDEX(Anvendelseskode!B:B,MATCH($E936,Anvendelseskode!$A:$A,0))</f>
        <v>Etageboligbebyggelse</v>
      </c>
      <c r="M936" s="1" t="str">
        <f ca="1">INDEX(Anvendelseskode!C:C,MATCH($E936,Anvendelseskode!$A:$A,0))</f>
        <v>Etageboligbebyggelse</v>
      </c>
      <c r="N936" s="1" t="str">
        <f ca="1">INDEX(Anvendelseskode!D:D,MATCH($E936,Anvendelseskode!$A:$A,0))</f>
        <v>Private husholdninger</v>
      </c>
      <c r="O936" s="1" t="str">
        <f ca="1">IFERROR(INDEX(SBi!$2:$2,MATCH(G936,SBi!$1:$1,1)),SBi!$K$2)</f>
        <v>1961-1972</v>
      </c>
      <c r="P936" s="1">
        <f ca="1">IFERROR(INDEX(SBi!$C$3:$K$28,MATCH(E936,SBi!$B$3:$B$28,0),MATCH(O936,SBi!$C$2:$K$2,0)),0)</f>
        <v>132.30000000000001</v>
      </c>
      <c r="Q936" s="19">
        <f t="shared" ca="1" si="190"/>
        <v>307.99440000000004</v>
      </c>
      <c r="R936" s="19" t="str">
        <f ca="1">IFERROR(INDEX(VpD!$2:$2,MATCH(G936,VpD!$1:$1,1)),VpD!$I$2)</f>
        <v>1961-1972</v>
      </c>
      <c r="S936" s="1">
        <f ca="1">IFERROR(INDEX(VpD!$C$3:$I$27,MATCH(E936,VpD!$B$3:$B$27,0),MATCH(R936,VpD!$C$2:$I$2,0)),0)</f>
        <v>126</v>
      </c>
      <c r="T936" s="19">
        <f t="shared" ca="1" si="191"/>
        <v>293.32799999999997</v>
      </c>
      <c r="U936" s="14" t="str">
        <f t="shared" ca="1" si="192"/>
        <v xml:space="preserve">713147.77 </v>
      </c>
      <c r="V936" s="14" t="str">
        <f t="shared" ca="1" si="193"/>
        <v>6169160.53</v>
      </c>
      <c r="W936" s="14" t="str">
        <f t="shared" ca="1" si="194"/>
        <v>POINT(713147.77 6169160.53)</v>
      </c>
      <c r="X936" s="14" t="str">
        <f>IFERROR(INDEX(BygningOmraade!B:B,MATCH(A936,BygningOmraade!A:A,0)),"")</f>
        <v/>
      </c>
    </row>
    <row r="937" spans="1:24" s="14" customFormat="1" x14ac:dyDescent="0.25">
      <c r="A937" s="14">
        <f t="shared" si="182"/>
        <v>937</v>
      </c>
      <c r="B937" s="14" t="str">
        <f t="shared" ca="1" si="183"/>
        <v>33191433-a9a8-4dd3-b46e-ce5e9cc754bf</v>
      </c>
      <c r="C937" s="14" t="str">
        <f t="shared" ca="1" si="184"/>
        <v>777ab2bb-0e6d-00a4-e044-00144f3ead67</v>
      </c>
      <c r="D937" s="14">
        <f t="shared" ca="1" si="185"/>
        <v>996326</v>
      </c>
      <c r="E937" s="1">
        <f t="shared" ca="1" si="186"/>
        <v>230</v>
      </c>
      <c r="F937" s="1">
        <f t="shared" ca="1" si="187"/>
        <v>20</v>
      </c>
      <c r="G937" s="1">
        <f t="shared" ca="1" si="188"/>
        <v>1967</v>
      </c>
      <c r="H937" s="1" t="str">
        <f ca="1">IFERROR(INDEX(Varmeinstallation!B:B,MATCH(INDIRECT($A$1&amp;"L"&amp;A937)*1,Varmeinstallation!A:A,0)),"Ingen varmeinstallationer")</f>
        <v>Ingen varmeinstallationer</v>
      </c>
      <c r="I937" s="1" t="str">
        <f ca="1">IFERROR(INDEX(Opvarmningsmiddel!B:B,MATCH(INDIRECT($A$1&amp;"M"&amp;A937)*1,Opvarmningsmiddel!A:A,0)),"")</f>
        <v/>
      </c>
      <c r="J937" s="1">
        <f t="shared" ca="1" si="189"/>
        <v>0</v>
      </c>
      <c r="K937" s="1" t="str">
        <f ca="1">IFERROR(INDEX(Relationstabel!$C$3:$K$10,MATCH(VALUE(INDIRECT($A$1&amp;"L"&amp;A937)),Relationstabel!$A$3:$A$10,0),MATCH(IFERROR(VALUE(INDIRECT($A$1&amp;"M"&amp;A937)),0),Relationstabel!$C$1:$K$1,0)),"Ingen varmeinstallationer")</f>
        <v>Ingen varmeinstallation</v>
      </c>
      <c r="L937" s="1" t="str">
        <f ca="1">INDEX(Anvendelseskode!B:B,MATCH($E937,Anvendelseskode!$A:$A,0))</f>
        <v>El-, gas-, vand- eller varmeværk forbrændingsanstalt m.v..</v>
      </c>
      <c r="M937" s="1" t="str">
        <f ca="1">INDEX(Anvendelseskode!C:C,MATCH($E937,Anvendelseskode!$A:$A,0))</f>
        <v>El-, gas-, vand- og varmeværker</v>
      </c>
      <c r="N937" s="1" t="str">
        <f ca="1">INDEX(Anvendelseskode!D:D,MATCH($E937,Anvendelseskode!$A:$A,0))</f>
        <v>Industri</v>
      </c>
      <c r="O937" s="1" t="str">
        <f ca="1">IFERROR(INDEX(SBi!$2:$2,MATCH(G937,SBi!$1:$1,1)),SBi!$K$2)</f>
        <v>1961-1972</v>
      </c>
      <c r="P937" s="1">
        <f ca="1">IFERROR(INDEX(SBi!$C$3:$K$28,MATCH(E937,SBi!$B$3:$B$28,0),MATCH(O937,SBi!$C$2:$K$2,0)),0)</f>
        <v>97</v>
      </c>
      <c r="Q937" s="19">
        <f t="shared" ca="1" si="190"/>
        <v>1.94</v>
      </c>
      <c r="R937" s="19" t="str">
        <f ca="1">IFERROR(INDEX(VpD!$2:$2,MATCH(G937,VpD!$1:$1,1)),VpD!$I$2)</f>
        <v>1961-1972</v>
      </c>
      <c r="S937" s="1">
        <f ca="1">IFERROR(INDEX(VpD!$C$3:$I$27,MATCH(E937,VpD!$B$3:$B$27,0),MATCH(R937,VpD!$C$2:$I$2,0)),0)</f>
        <v>97</v>
      </c>
      <c r="T937" s="19">
        <f t="shared" ca="1" si="191"/>
        <v>1.94</v>
      </c>
      <c r="U937" s="14" t="str">
        <f t="shared" ca="1" si="192"/>
        <v xml:space="preserve">713035.81 </v>
      </c>
      <c r="V937" s="14" t="str">
        <f t="shared" ca="1" si="193"/>
        <v>6169660.91</v>
      </c>
      <c r="W937" s="14" t="str">
        <f t="shared" ca="1" si="194"/>
        <v>POINT(713035.81 6169660.91)</v>
      </c>
      <c r="X937" s="14" t="str">
        <f>IFERROR(INDEX(BygningOmraade!B:B,MATCH(A937,BygningOmraade!A:A,0)),"")</f>
        <v/>
      </c>
    </row>
    <row r="938" spans="1:24" s="14" customFormat="1" x14ac:dyDescent="0.25">
      <c r="A938" s="14">
        <f t="shared" si="182"/>
        <v>938</v>
      </c>
      <c r="B938" s="14" t="str">
        <f t="shared" ca="1" si="183"/>
        <v>331cd531-4e9e-4a1a-b4c4-3651f39c01b7</v>
      </c>
      <c r="C938" s="14" t="str">
        <f t="shared" ca="1" si="184"/>
        <v>0a3f507e-1fcc-32b8-e044-0003ba298018</v>
      </c>
      <c r="D938" s="14">
        <f t="shared" ca="1" si="185"/>
        <v>994013</v>
      </c>
      <c r="E938" s="1">
        <f t="shared" ca="1" si="186"/>
        <v>120</v>
      </c>
      <c r="F938" s="1">
        <f t="shared" ca="1" si="187"/>
        <v>119</v>
      </c>
      <c r="G938" s="1">
        <f t="shared" ca="1" si="188"/>
        <v>1972</v>
      </c>
      <c r="H938" s="1" t="str">
        <f ca="1">IFERROR(INDEX(Varmeinstallation!B:B,MATCH(INDIRECT($A$1&amp;"L"&amp;A938)*1,Varmeinstallation!A:A,0)),"Ingen varmeinstallationer")</f>
        <v>Centralvarme fra eget anlæg, et-kammer fyr</v>
      </c>
      <c r="I938" s="1" t="str">
        <f ca="1">IFERROR(INDEX(Opvarmningsmiddel!B:B,MATCH(INDIRECT($A$1&amp;"M"&amp;A938)*1,Opvarmningsmiddel!A:A,0)),"")</f>
        <v>Naturgas</v>
      </c>
      <c r="J938" s="1">
        <f t="shared" ca="1" si="189"/>
        <v>0</v>
      </c>
      <c r="K938" s="1" t="str">
        <f ca="1">IFERROR(INDEX(Relationstabel!$C$3:$K$10,MATCH(VALUE(INDIRECT($A$1&amp;"L"&amp;A938)),Relationstabel!$A$3:$A$10,0),MATCH(IFERROR(VALUE(INDIRECT($A$1&amp;"M"&amp;A938)),0),Relationstabel!$C$1:$K$1,0)),"Ingen varmeinstallationer")</f>
        <v>Naturgas</v>
      </c>
      <c r="L938" s="1" t="str">
        <f ca="1">INDEX(Anvendelseskode!B:B,MATCH($E938,Anvendelseskode!$A:$A,0))</f>
        <v>Fritliggende enfamilieshus (parcelhus)</v>
      </c>
      <c r="M938" s="1" t="str">
        <f ca="1">INDEX(Anvendelseskode!C:C,MATCH($E938,Anvendelseskode!$A:$A,0))</f>
        <v>Parcelhuse</v>
      </c>
      <c r="N938" s="1" t="str">
        <f ca="1">INDEX(Anvendelseskode!D:D,MATCH($E938,Anvendelseskode!$A:$A,0))</f>
        <v>Private husholdninger</v>
      </c>
      <c r="O938" s="1" t="str">
        <f ca="1">IFERROR(INDEX(SBi!$2:$2,MATCH(G938,SBi!$1:$1,1)),SBi!$K$2)</f>
        <v>1961-1972</v>
      </c>
      <c r="P938" s="1">
        <f ca="1">IFERROR(INDEX(SBi!$C$3:$K$28,MATCH(E938,SBi!$B$3:$B$28,0),MATCH(O938,SBi!$C$2:$K$2,0)),0)</f>
        <v>134.30000000000001</v>
      </c>
      <c r="Q938" s="19">
        <f t="shared" ca="1" si="190"/>
        <v>15.9817</v>
      </c>
      <c r="R938" s="19" t="str">
        <f ca="1">IFERROR(INDEX(VpD!$2:$2,MATCH(G938,VpD!$1:$1,1)),VpD!$I$2)</f>
        <v>1961-1972</v>
      </c>
      <c r="S938" s="1">
        <f ca="1">IFERROR(INDEX(VpD!$C$3:$I$27,MATCH(E938,VpD!$B$3:$B$27,0),MATCH(R938,VpD!$C$2:$I$2,0)),0)</f>
        <v>143</v>
      </c>
      <c r="T938" s="19">
        <f t="shared" ca="1" si="191"/>
        <v>17.016999999999999</v>
      </c>
      <c r="U938" s="14" t="str">
        <f t="shared" ca="1" si="192"/>
        <v xml:space="preserve">711090.07 </v>
      </c>
      <c r="V938" s="14" t="str">
        <f t="shared" ca="1" si="193"/>
        <v>6171723.76</v>
      </c>
      <c r="W938" s="14" t="str">
        <f t="shared" ca="1" si="194"/>
        <v>POINT(711090.07 6171723.76)</v>
      </c>
      <c r="X938" s="14" t="str">
        <f>IFERROR(INDEX(BygningOmraade!B:B,MATCH(A938,BygningOmraade!A:A,0)),"")</f>
        <v/>
      </c>
    </row>
    <row r="939" spans="1:24" s="14" customFormat="1" x14ac:dyDescent="0.25">
      <c r="A939" s="14">
        <f t="shared" si="182"/>
        <v>939</v>
      </c>
      <c r="B939" s="14" t="str">
        <f t="shared" ca="1" si="183"/>
        <v>3330e5e7-6ac0-4f91-8d6d-4e2f5b90d9ea</v>
      </c>
      <c r="C939" s="14" t="str">
        <f t="shared" ca="1" si="184"/>
        <v>0a3f507e-167f-32b8-e044-0003ba298018</v>
      </c>
      <c r="D939" s="14">
        <f t="shared" ca="1" si="185"/>
        <v>996980</v>
      </c>
      <c r="E939" s="1">
        <f t="shared" ca="1" si="186"/>
        <v>130</v>
      </c>
      <c r="F939" s="1">
        <f t="shared" ca="1" si="187"/>
        <v>102</v>
      </c>
      <c r="G939" s="1">
        <f t="shared" ca="1" si="188"/>
        <v>1977</v>
      </c>
      <c r="H939" s="1" t="str">
        <f ca="1">IFERROR(INDEX(Varmeinstallation!B:B,MATCH(INDIRECT($A$1&amp;"L"&amp;A939)*1,Varmeinstallation!A:A,0)),"Ingen varmeinstallationer")</f>
        <v>Fjernvarme/blokvarme (radiatorsystemer eller varmluftanlæg)</v>
      </c>
      <c r="I939" s="1" t="str">
        <f ca="1">IFERROR(INDEX(Opvarmningsmiddel!B:B,MATCH(INDIRECT($A$1&amp;"M"&amp;A939)*1,Opvarmningsmiddel!A:A,0)),"")</f>
        <v/>
      </c>
      <c r="J939" s="1">
        <f t="shared" ca="1" si="189"/>
        <v>0</v>
      </c>
      <c r="K939" s="1" t="str">
        <f ca="1">IFERROR(INDEX(Relationstabel!$C$3:$K$10,MATCH(VALUE(INDIRECT($A$1&amp;"L"&amp;A939)),Relationstabel!$A$3:$A$10,0),MATCH(IFERROR(VALUE(INDIRECT($A$1&amp;"M"&amp;A939)),0),Relationstabel!$C$1:$K$1,0)),"Ingen varmeinstallationer")</f>
        <v>Fjernvarme/ Blokvarme</v>
      </c>
      <c r="L939" s="1" t="str">
        <f ca="1">INDEX(Anvendelseskode!B:B,MATCH($E939,Anvendelseskode!$A:$A,0))</f>
        <v>Række-, kæde-, dobbelthus (lodret adskillelse mellem enhederne)</v>
      </c>
      <c r="M939" s="1" t="str">
        <f ca="1">INDEX(Anvendelseskode!C:C,MATCH($E939,Anvendelseskode!$A:$A,0))</f>
        <v>Række-, kæde og dobbelthuse</v>
      </c>
      <c r="N939" s="1" t="str">
        <f ca="1">INDEX(Anvendelseskode!D:D,MATCH($E939,Anvendelseskode!$A:$A,0))</f>
        <v>Private husholdninger</v>
      </c>
      <c r="O939" s="1" t="str">
        <f ca="1">IFERROR(INDEX(SBi!$2:$2,MATCH(G939,SBi!$1:$1,1)),SBi!$K$2)</f>
        <v>1973-1978</v>
      </c>
      <c r="P939" s="1">
        <f ca="1">IFERROR(INDEX(SBi!$C$3:$K$28,MATCH(E939,SBi!$B$3:$B$28,0),MATCH(O939,SBi!$C$2:$K$2,0)),0)</f>
        <v>112.6</v>
      </c>
      <c r="Q939" s="19">
        <f t="shared" ca="1" si="190"/>
        <v>11.485199999999999</v>
      </c>
      <c r="R939" s="19" t="str">
        <f ca="1">IFERROR(INDEX(VpD!$2:$2,MATCH(G939,VpD!$1:$1,1)),VpD!$I$2)</f>
        <v>1973-1978</v>
      </c>
      <c r="S939" s="1">
        <f ca="1">IFERROR(INDEX(VpD!$C$3:$I$27,MATCH(E939,VpD!$B$3:$B$27,0),MATCH(R939,VpD!$C$2:$I$2,0)),0)</f>
        <v>98</v>
      </c>
      <c r="T939" s="19">
        <f t="shared" ca="1" si="191"/>
        <v>9.9960000000000004</v>
      </c>
      <c r="U939" s="14" t="str">
        <f t="shared" ca="1" si="192"/>
        <v xml:space="preserve">713606.91 </v>
      </c>
      <c r="V939" s="14" t="str">
        <f t="shared" ca="1" si="193"/>
        <v>6169577.06</v>
      </c>
      <c r="W939" s="14" t="str">
        <f t="shared" ca="1" si="194"/>
        <v>POINT(713606.91 6169577.06)</v>
      </c>
      <c r="X939" s="14" t="str">
        <f>IFERROR(INDEX(BygningOmraade!B:B,MATCH(A939,BygningOmraade!A:A,0)),"")</f>
        <v/>
      </c>
    </row>
    <row r="940" spans="1:24" s="14" customFormat="1" x14ac:dyDescent="0.25">
      <c r="A940" s="14">
        <f t="shared" si="182"/>
        <v>940</v>
      </c>
      <c r="B940" s="14" t="str">
        <f t="shared" ca="1" si="183"/>
        <v>33449c87-5e13-4073-8051-c19503538045</v>
      </c>
      <c r="C940" s="14" t="str">
        <f t="shared" ca="1" si="184"/>
        <v>0a3f507e-1bd7-32b8-e044-0003ba298018</v>
      </c>
      <c r="D940" s="14">
        <f t="shared" ca="1" si="185"/>
        <v>997207</v>
      </c>
      <c r="E940" s="1">
        <f t="shared" ca="1" si="186"/>
        <v>130</v>
      </c>
      <c r="F940" s="1">
        <f t="shared" ca="1" si="187"/>
        <v>91</v>
      </c>
      <c r="G940" s="1">
        <f t="shared" ca="1" si="188"/>
        <v>1967</v>
      </c>
      <c r="H940" s="1" t="str">
        <f ca="1">IFERROR(INDEX(Varmeinstallation!B:B,MATCH(INDIRECT($A$1&amp;"L"&amp;A940)*1,Varmeinstallation!A:A,0)),"Ingen varmeinstallationer")</f>
        <v>Elovne, elpaneler</v>
      </c>
      <c r="I940" s="1" t="str">
        <f ca="1">IFERROR(INDEX(Opvarmningsmiddel!B:B,MATCH(INDIRECT($A$1&amp;"M"&amp;A940)*1,Opvarmningsmiddel!A:A,0)),"")</f>
        <v>Elektricitet</v>
      </c>
      <c r="J940" s="1">
        <f t="shared" ca="1" si="189"/>
        <v>0</v>
      </c>
      <c r="K940" s="1" t="str">
        <f ca="1">IFERROR(INDEX(Relationstabel!$C$3:$K$10,MATCH(VALUE(INDIRECT($A$1&amp;"L"&amp;A940)),Relationstabel!$A$3:$A$10,0),MATCH(IFERROR(VALUE(INDIRECT($A$1&amp;"M"&amp;A940)),0),Relationstabel!$C$1:$K$1,0)),"Ingen varmeinstallationer")</f>
        <v>Elvarme</v>
      </c>
      <c r="L940" s="1" t="str">
        <f ca="1">INDEX(Anvendelseskode!B:B,MATCH($E940,Anvendelseskode!$A:$A,0))</f>
        <v>Række-, kæde-, dobbelthus (lodret adskillelse mellem enhederne)</v>
      </c>
      <c r="M940" s="1" t="str">
        <f ca="1">INDEX(Anvendelseskode!C:C,MATCH($E940,Anvendelseskode!$A:$A,0))</f>
        <v>Række-, kæde og dobbelthuse</v>
      </c>
      <c r="N940" s="1" t="str">
        <f ca="1">INDEX(Anvendelseskode!D:D,MATCH($E940,Anvendelseskode!$A:$A,0))</f>
        <v>Private husholdninger</v>
      </c>
      <c r="O940" s="1" t="str">
        <f ca="1">IFERROR(INDEX(SBi!$2:$2,MATCH(G940,SBi!$1:$1,1)),SBi!$K$2)</f>
        <v>1961-1972</v>
      </c>
      <c r="P940" s="1">
        <f ca="1">IFERROR(INDEX(SBi!$C$3:$K$28,MATCH(E940,SBi!$B$3:$B$28,0),MATCH(O940,SBi!$C$2:$K$2,0)),0)</f>
        <v>119.9</v>
      </c>
      <c r="Q940" s="19">
        <f t="shared" ca="1" si="190"/>
        <v>10.9109</v>
      </c>
      <c r="R940" s="19" t="str">
        <f ca="1">IFERROR(INDEX(VpD!$2:$2,MATCH(G940,VpD!$1:$1,1)),VpD!$I$2)</f>
        <v>1961-1972</v>
      </c>
      <c r="S940" s="1">
        <f ca="1">IFERROR(INDEX(VpD!$C$3:$I$27,MATCH(E940,VpD!$B$3:$B$27,0),MATCH(R940,VpD!$C$2:$I$2,0)),0)</f>
        <v>120</v>
      </c>
      <c r="T940" s="19">
        <f t="shared" ca="1" si="191"/>
        <v>10.92</v>
      </c>
      <c r="U940" s="14" t="str">
        <f t="shared" ca="1" si="192"/>
        <v xml:space="preserve">713738.06 </v>
      </c>
      <c r="V940" s="14" t="str">
        <f t="shared" ca="1" si="193"/>
        <v>6169298.65</v>
      </c>
      <c r="W940" s="14" t="str">
        <f t="shared" ca="1" si="194"/>
        <v>POINT(713738.06 6169298.65)</v>
      </c>
      <c r="X940" s="14" t="str">
        <f>IFERROR(INDEX(BygningOmraade!B:B,MATCH(A940,BygningOmraade!A:A,0)),"")</f>
        <v/>
      </c>
    </row>
    <row r="941" spans="1:24" s="14" customFormat="1" x14ac:dyDescent="0.25">
      <c r="A941" s="14">
        <f t="shared" si="182"/>
        <v>941</v>
      </c>
      <c r="B941" s="14" t="str">
        <f t="shared" ca="1" si="183"/>
        <v>335f44e6-168b-4ce5-8eb1-cb1783d290d1</v>
      </c>
      <c r="C941" s="14" t="str">
        <f t="shared" ca="1" si="184"/>
        <v>0a3f507e-21ab-32b8-e044-0003ba298018</v>
      </c>
      <c r="D941" s="14">
        <f t="shared" ca="1" si="185"/>
        <v>997286</v>
      </c>
      <c r="E941" s="1">
        <f t="shared" ca="1" si="186"/>
        <v>130</v>
      </c>
      <c r="F941" s="1">
        <f t="shared" ca="1" si="187"/>
        <v>109</v>
      </c>
      <c r="G941" s="1">
        <f t="shared" ca="1" si="188"/>
        <v>1979</v>
      </c>
      <c r="H941" s="1" t="str">
        <f ca="1">IFERROR(INDEX(Varmeinstallation!B:B,MATCH(INDIRECT($A$1&amp;"L"&amp;A941)*1,Varmeinstallation!A:A,0)),"Ingen varmeinstallationer")</f>
        <v>Fjernvarme/blokvarme (radiatorsystemer eller varmluftanlæg)</v>
      </c>
      <c r="I941" s="1" t="str">
        <f ca="1">IFERROR(INDEX(Opvarmningsmiddel!B:B,MATCH(INDIRECT($A$1&amp;"M"&amp;A941)*1,Opvarmningsmiddel!A:A,0)),"")</f>
        <v/>
      </c>
      <c r="J941" s="1">
        <f t="shared" ca="1" si="189"/>
        <v>0</v>
      </c>
      <c r="K941" s="1" t="str">
        <f ca="1">IFERROR(INDEX(Relationstabel!$C$3:$K$10,MATCH(VALUE(INDIRECT($A$1&amp;"L"&amp;A941)),Relationstabel!$A$3:$A$10,0),MATCH(IFERROR(VALUE(INDIRECT($A$1&amp;"M"&amp;A941)),0),Relationstabel!$C$1:$K$1,0)),"Ingen varmeinstallationer")</f>
        <v>Fjernvarme/ Blokvarme</v>
      </c>
      <c r="L941" s="1" t="str">
        <f ca="1">INDEX(Anvendelseskode!B:B,MATCH($E941,Anvendelseskode!$A:$A,0))</f>
        <v>Række-, kæde-, dobbelthus (lodret adskillelse mellem enhederne)</v>
      </c>
      <c r="M941" s="1" t="str">
        <f ca="1">INDEX(Anvendelseskode!C:C,MATCH($E941,Anvendelseskode!$A:$A,0))</f>
        <v>Række-, kæde og dobbelthuse</v>
      </c>
      <c r="N941" s="1" t="str">
        <f ca="1">INDEX(Anvendelseskode!D:D,MATCH($E941,Anvendelseskode!$A:$A,0))</f>
        <v>Private husholdninger</v>
      </c>
      <c r="O941" s="1" t="str">
        <f ca="1">IFERROR(INDEX(SBi!$2:$2,MATCH(G941,SBi!$1:$1,1)),SBi!$K$2)</f>
        <v>1979-1998</v>
      </c>
      <c r="P941" s="1">
        <f ca="1">IFERROR(INDEX(SBi!$C$3:$K$28,MATCH(E941,SBi!$B$3:$B$28,0),MATCH(O941,SBi!$C$2:$K$2,0)),0)</f>
        <v>96.8</v>
      </c>
      <c r="Q941" s="19">
        <f t="shared" ca="1" si="190"/>
        <v>10.5512</v>
      </c>
      <c r="R941" s="19" t="str">
        <f ca="1">IFERROR(INDEX(VpD!$2:$2,MATCH(G941,VpD!$1:$1,1)),VpD!$I$2)</f>
        <v>1979-1998</v>
      </c>
      <c r="S941" s="1">
        <f ca="1">IFERROR(INDEX(VpD!$C$3:$I$27,MATCH(E941,VpD!$B$3:$B$27,0),MATCH(R941,VpD!$C$2:$I$2,0)),0)</f>
        <v>74</v>
      </c>
      <c r="T941" s="19">
        <f t="shared" ca="1" si="191"/>
        <v>8.0660000000000007</v>
      </c>
      <c r="U941" s="14" t="str">
        <f t="shared" ca="1" si="192"/>
        <v xml:space="preserve">713681.94 </v>
      </c>
      <c r="V941" s="14" t="str">
        <f t="shared" ca="1" si="193"/>
        <v>6169774.16</v>
      </c>
      <c r="W941" s="14" t="str">
        <f t="shared" ca="1" si="194"/>
        <v>POINT(713681.94 6169774.16)</v>
      </c>
      <c r="X941" s="14" t="str">
        <f>IFERROR(INDEX(BygningOmraade!B:B,MATCH(A941,BygningOmraade!A:A,0)),"")</f>
        <v/>
      </c>
    </row>
    <row r="942" spans="1:24" s="14" customFormat="1" x14ac:dyDescent="0.25">
      <c r="A942" s="14">
        <f t="shared" si="182"/>
        <v>942</v>
      </c>
      <c r="B942" s="14" t="str">
        <f t="shared" ca="1" si="183"/>
        <v>336d3d83-5236-4489-87cf-79b25692b455</v>
      </c>
      <c r="C942" s="14" t="str">
        <f t="shared" ca="1" si="184"/>
        <v>0a3f507e-155a-32b8-e044-0003ba298018</v>
      </c>
      <c r="D942" s="14">
        <f t="shared" ca="1" si="185"/>
        <v>996783</v>
      </c>
      <c r="E942" s="1">
        <f t="shared" ca="1" si="186"/>
        <v>130</v>
      </c>
      <c r="F942" s="1">
        <f t="shared" ca="1" si="187"/>
        <v>102</v>
      </c>
      <c r="G942" s="1">
        <f t="shared" ca="1" si="188"/>
        <v>1977</v>
      </c>
      <c r="H942" s="1" t="str">
        <f ca="1">IFERROR(INDEX(Varmeinstallation!B:B,MATCH(INDIRECT($A$1&amp;"L"&amp;A942)*1,Varmeinstallation!A:A,0)),"Ingen varmeinstallationer")</f>
        <v>Fjernvarme/blokvarme (radiatorsystemer eller varmluftanlæg)</v>
      </c>
      <c r="I942" s="1" t="str">
        <f ca="1">IFERROR(INDEX(Opvarmningsmiddel!B:B,MATCH(INDIRECT($A$1&amp;"M"&amp;A942)*1,Opvarmningsmiddel!A:A,0)),"")</f>
        <v/>
      </c>
      <c r="J942" s="1">
        <f t="shared" ca="1" si="189"/>
        <v>0</v>
      </c>
      <c r="K942" s="1" t="str">
        <f ca="1">IFERROR(INDEX(Relationstabel!$C$3:$K$10,MATCH(VALUE(INDIRECT($A$1&amp;"L"&amp;A942)),Relationstabel!$A$3:$A$10,0),MATCH(IFERROR(VALUE(INDIRECT($A$1&amp;"M"&amp;A942)),0),Relationstabel!$C$1:$K$1,0)),"Ingen varmeinstallationer")</f>
        <v>Fjernvarme/ Blokvarme</v>
      </c>
      <c r="L942" s="1" t="str">
        <f ca="1">INDEX(Anvendelseskode!B:B,MATCH($E942,Anvendelseskode!$A:$A,0))</f>
        <v>Række-, kæde-, dobbelthus (lodret adskillelse mellem enhederne)</v>
      </c>
      <c r="M942" s="1" t="str">
        <f ca="1">INDEX(Anvendelseskode!C:C,MATCH($E942,Anvendelseskode!$A:$A,0))</f>
        <v>Række-, kæde og dobbelthuse</v>
      </c>
      <c r="N942" s="1" t="str">
        <f ca="1">INDEX(Anvendelseskode!D:D,MATCH($E942,Anvendelseskode!$A:$A,0))</f>
        <v>Private husholdninger</v>
      </c>
      <c r="O942" s="1" t="str">
        <f ca="1">IFERROR(INDEX(SBi!$2:$2,MATCH(G942,SBi!$1:$1,1)),SBi!$K$2)</f>
        <v>1973-1978</v>
      </c>
      <c r="P942" s="1">
        <f ca="1">IFERROR(INDEX(SBi!$C$3:$K$28,MATCH(E942,SBi!$B$3:$B$28,0),MATCH(O942,SBi!$C$2:$K$2,0)),0)</f>
        <v>112.6</v>
      </c>
      <c r="Q942" s="19">
        <f t="shared" ca="1" si="190"/>
        <v>11.485199999999999</v>
      </c>
      <c r="R942" s="19" t="str">
        <f ca="1">IFERROR(INDEX(VpD!$2:$2,MATCH(G942,VpD!$1:$1,1)),VpD!$I$2)</f>
        <v>1973-1978</v>
      </c>
      <c r="S942" s="1">
        <f ca="1">IFERROR(INDEX(VpD!$C$3:$I$27,MATCH(E942,VpD!$B$3:$B$27,0),MATCH(R942,VpD!$C$2:$I$2,0)),0)</f>
        <v>98</v>
      </c>
      <c r="T942" s="19">
        <f t="shared" ca="1" si="191"/>
        <v>9.9960000000000004</v>
      </c>
      <c r="U942" s="14" t="str">
        <f t="shared" ca="1" si="192"/>
        <v xml:space="preserve">713476.6 </v>
      </c>
      <c r="V942" s="14" t="str">
        <f t="shared" ca="1" si="193"/>
        <v>6169539.03</v>
      </c>
      <c r="W942" s="14" t="str">
        <f t="shared" ca="1" si="194"/>
        <v>POINT(713476.6 6169539.03)</v>
      </c>
      <c r="X942" s="14" t="str">
        <f>IFERROR(INDEX(BygningOmraade!B:B,MATCH(A942,BygningOmraade!A:A,0)),"")</f>
        <v/>
      </c>
    </row>
    <row r="943" spans="1:24" s="14" customFormat="1" x14ac:dyDescent="0.25">
      <c r="A943" s="14">
        <f t="shared" si="182"/>
        <v>943</v>
      </c>
      <c r="B943" s="14" t="str">
        <f t="shared" ca="1" si="183"/>
        <v>33900f7f-68a3-40bf-b11e-9911296afc48</v>
      </c>
      <c r="C943" s="14" t="str">
        <f t="shared" ca="1" si="184"/>
        <v>0a3f507e-1a44-32b8-e044-0003ba298018</v>
      </c>
      <c r="D943" s="14">
        <f t="shared" ca="1" si="185"/>
        <v>997330</v>
      </c>
      <c r="E943" s="1">
        <f t="shared" ca="1" si="186"/>
        <v>120</v>
      </c>
      <c r="F943" s="1">
        <f t="shared" ca="1" si="187"/>
        <v>196</v>
      </c>
      <c r="G943" s="1">
        <f t="shared" ca="1" si="188"/>
        <v>1954</v>
      </c>
      <c r="H943" s="1" t="str">
        <f ca="1">IFERROR(INDEX(Varmeinstallation!B:B,MATCH(INDIRECT($A$1&amp;"L"&amp;A943)*1,Varmeinstallation!A:A,0)),"Ingen varmeinstallationer")</f>
        <v>Centralvarme fra eget anlæg, et-kammer fyr</v>
      </c>
      <c r="I943" s="1" t="str">
        <f ca="1">IFERROR(INDEX(Opvarmningsmiddel!B:B,MATCH(INDIRECT($A$1&amp;"M"&amp;A943)*1,Opvarmningsmiddel!A:A,0)),"")</f>
        <v>Naturgas</v>
      </c>
      <c r="J943" s="1">
        <f t="shared" ca="1" si="189"/>
        <v>2</v>
      </c>
      <c r="K943" s="1" t="str">
        <f ca="1">IFERROR(INDEX(Relationstabel!$C$3:$K$10,MATCH(VALUE(INDIRECT($A$1&amp;"L"&amp;A943)),Relationstabel!$A$3:$A$10,0),MATCH(IFERROR(VALUE(INDIRECT($A$1&amp;"M"&amp;A943)),0),Relationstabel!$C$1:$K$1,0)),"Ingen varmeinstallationer")</f>
        <v>Naturgas</v>
      </c>
      <c r="L943" s="1" t="str">
        <f ca="1">INDEX(Anvendelseskode!B:B,MATCH($E943,Anvendelseskode!$A:$A,0))</f>
        <v>Fritliggende enfamilieshus (parcelhus)</v>
      </c>
      <c r="M943" s="1" t="str">
        <f ca="1">INDEX(Anvendelseskode!C:C,MATCH($E943,Anvendelseskode!$A:$A,0))</f>
        <v>Parcelhuse</v>
      </c>
      <c r="N943" s="1" t="str">
        <f ca="1">INDEX(Anvendelseskode!D:D,MATCH($E943,Anvendelseskode!$A:$A,0))</f>
        <v>Private husholdninger</v>
      </c>
      <c r="O943" s="1" t="str">
        <f ca="1">IFERROR(INDEX(SBi!$2:$2,MATCH(G943,SBi!$1:$1,1)),SBi!$K$2)</f>
        <v>1951-1960</v>
      </c>
      <c r="P943" s="1">
        <f ca="1">IFERROR(INDEX(SBi!$C$3:$K$28,MATCH(E943,SBi!$B$3:$B$28,0),MATCH(O943,SBi!$C$2:$K$2,0)),0)</f>
        <v>154.9</v>
      </c>
      <c r="Q943" s="19">
        <f t="shared" ca="1" si="190"/>
        <v>30.360400000000002</v>
      </c>
      <c r="R943" s="19" t="str">
        <f ca="1">IFERROR(INDEX(VpD!$2:$2,MATCH(G943,VpD!$1:$1,1)),VpD!$I$2)</f>
        <v>1951-1960</v>
      </c>
      <c r="S943" s="1">
        <f ca="1">IFERROR(INDEX(VpD!$C$3:$I$27,MATCH(E943,VpD!$B$3:$B$27,0),MATCH(R943,VpD!$C$2:$I$2,0)),0)</f>
        <v>204</v>
      </c>
      <c r="T943" s="19">
        <f t="shared" ca="1" si="191"/>
        <v>39.984000000000002</v>
      </c>
      <c r="U943" s="14" t="str">
        <f t="shared" ca="1" si="192"/>
        <v xml:space="preserve">713694.74 </v>
      </c>
      <c r="V943" s="14" t="str">
        <f t="shared" ca="1" si="193"/>
        <v>6168997.47</v>
      </c>
      <c r="W943" s="14" t="str">
        <f t="shared" ca="1" si="194"/>
        <v>POINT(713694.74 6168997.47)</v>
      </c>
      <c r="X943" s="14" t="str">
        <f>IFERROR(INDEX(BygningOmraade!B:B,MATCH(A943,BygningOmraade!A:A,0)),"")</f>
        <v/>
      </c>
    </row>
    <row r="944" spans="1:24" s="14" customFormat="1" x14ac:dyDescent="0.25">
      <c r="A944" s="14">
        <f t="shared" si="182"/>
        <v>944</v>
      </c>
      <c r="B944" s="14" t="str">
        <f t="shared" ca="1" si="183"/>
        <v>33afe440-8a44-41b6-978e-77ba20b38a64</v>
      </c>
      <c r="C944" s="14" t="str">
        <f t="shared" ca="1" si="184"/>
        <v>0a3f507e-1616-32b8-e044-0003ba298018</v>
      </c>
      <c r="D944" s="14">
        <f t="shared" ca="1" si="185"/>
        <v>996573</v>
      </c>
      <c r="E944" s="1">
        <f t="shared" ca="1" si="186"/>
        <v>120</v>
      </c>
      <c r="F944" s="1">
        <f t="shared" ca="1" si="187"/>
        <v>250</v>
      </c>
      <c r="G944" s="1">
        <f t="shared" ca="1" si="188"/>
        <v>1990</v>
      </c>
      <c r="H944" s="1" t="str">
        <f ca="1">IFERROR(INDEX(Varmeinstallation!B:B,MATCH(INDIRECT($A$1&amp;"L"&amp;A944)*1,Varmeinstallation!A:A,0)),"Ingen varmeinstallationer")</f>
        <v>Centralvarme fra eget anlæg, et-kammer fyr</v>
      </c>
      <c r="I944" s="1" t="str">
        <f ca="1">IFERROR(INDEX(Opvarmningsmiddel!B:B,MATCH(INDIRECT($A$1&amp;"M"&amp;A944)*1,Opvarmningsmiddel!A:A,0)),"")</f>
        <v>Naturgas</v>
      </c>
      <c r="J944" s="1">
        <f t="shared" ca="1" si="189"/>
        <v>2</v>
      </c>
      <c r="K944" s="1" t="str">
        <f ca="1">IFERROR(INDEX(Relationstabel!$C$3:$K$10,MATCH(VALUE(INDIRECT($A$1&amp;"L"&amp;A944)),Relationstabel!$A$3:$A$10,0),MATCH(IFERROR(VALUE(INDIRECT($A$1&amp;"M"&amp;A944)),0),Relationstabel!$C$1:$K$1,0)),"Ingen varmeinstallationer")</f>
        <v>Naturgas</v>
      </c>
      <c r="L944" s="1" t="str">
        <f ca="1">INDEX(Anvendelseskode!B:B,MATCH($E944,Anvendelseskode!$A:$A,0))</f>
        <v>Fritliggende enfamilieshus (parcelhus)</v>
      </c>
      <c r="M944" s="1" t="str">
        <f ca="1">INDEX(Anvendelseskode!C:C,MATCH($E944,Anvendelseskode!$A:$A,0))</f>
        <v>Parcelhuse</v>
      </c>
      <c r="N944" s="1" t="str">
        <f ca="1">INDEX(Anvendelseskode!D:D,MATCH($E944,Anvendelseskode!$A:$A,0))</f>
        <v>Private husholdninger</v>
      </c>
      <c r="O944" s="1" t="str">
        <f ca="1">IFERROR(INDEX(SBi!$2:$2,MATCH(G944,SBi!$1:$1,1)),SBi!$K$2)</f>
        <v>1979-1998</v>
      </c>
      <c r="P944" s="1">
        <f ca="1">IFERROR(INDEX(SBi!$C$3:$K$28,MATCH(E944,SBi!$B$3:$B$28,0),MATCH(O944,SBi!$C$2:$K$2,0)),0)</f>
        <v>105.4</v>
      </c>
      <c r="Q944" s="19">
        <f t="shared" ca="1" si="190"/>
        <v>26.35</v>
      </c>
      <c r="R944" s="19" t="str">
        <f ca="1">IFERROR(INDEX(VpD!$2:$2,MATCH(G944,VpD!$1:$1,1)),VpD!$I$2)</f>
        <v>1979-1998</v>
      </c>
      <c r="S944" s="1">
        <f ca="1">IFERROR(INDEX(VpD!$C$3:$I$27,MATCH(E944,VpD!$B$3:$B$27,0),MATCH(R944,VpD!$C$2:$I$2,0)),0)</f>
        <v>90</v>
      </c>
      <c r="T944" s="19">
        <f t="shared" ca="1" si="191"/>
        <v>22.5</v>
      </c>
      <c r="U944" s="14" t="str">
        <f t="shared" ca="1" si="192"/>
        <v xml:space="preserve">713187.09 </v>
      </c>
      <c r="V944" s="14" t="str">
        <f t="shared" ca="1" si="193"/>
        <v>6168845.79</v>
      </c>
      <c r="W944" s="14" t="str">
        <f t="shared" ca="1" si="194"/>
        <v>POINT(713187.09 6168845.79)</v>
      </c>
      <c r="X944" s="14" t="str">
        <f>IFERROR(INDEX(BygningOmraade!B:B,MATCH(A944,BygningOmraade!A:A,0)),"")</f>
        <v/>
      </c>
    </row>
    <row r="945" spans="1:24" s="14" customFormat="1" x14ac:dyDescent="0.25">
      <c r="A945" s="14">
        <f t="shared" si="182"/>
        <v>945</v>
      </c>
      <c r="B945" s="14" t="str">
        <f t="shared" ca="1" si="183"/>
        <v>33b24968-ebc6-462d-9330-d60c3ccdac4c</v>
      </c>
      <c r="C945" s="14" t="str">
        <f t="shared" ca="1" si="184"/>
        <v>0a3f507e-1d71-32b8-e044-0003ba298018</v>
      </c>
      <c r="D945" s="14">
        <f t="shared" ca="1" si="185"/>
        <v>2516381</v>
      </c>
      <c r="E945" s="1">
        <f t="shared" ca="1" si="186"/>
        <v>130</v>
      </c>
      <c r="F945" s="1">
        <f t="shared" ca="1" si="187"/>
        <v>124</v>
      </c>
      <c r="G945" s="1">
        <f t="shared" ca="1" si="188"/>
        <v>1999</v>
      </c>
      <c r="H945" s="1" t="str">
        <f ca="1">IFERROR(INDEX(Varmeinstallation!B:B,MATCH(INDIRECT($A$1&amp;"L"&amp;A945)*1,Varmeinstallation!A:A,0)),"Ingen varmeinstallationer")</f>
        <v>Fjernvarme/blokvarme (radiatorsystemer eller varmluftanlæg)</v>
      </c>
      <c r="I945" s="1" t="str">
        <f ca="1">IFERROR(INDEX(Opvarmningsmiddel!B:B,MATCH(INDIRECT($A$1&amp;"M"&amp;A945)*1,Opvarmningsmiddel!A:A,0)),"")</f>
        <v/>
      </c>
      <c r="J945" s="1">
        <f t="shared" ca="1" si="189"/>
        <v>90</v>
      </c>
      <c r="K945" s="1" t="str">
        <f ca="1">IFERROR(INDEX(Relationstabel!$C$3:$K$10,MATCH(VALUE(INDIRECT($A$1&amp;"L"&amp;A945)),Relationstabel!$A$3:$A$10,0),MATCH(IFERROR(VALUE(INDIRECT($A$1&amp;"M"&amp;A945)),0),Relationstabel!$C$1:$K$1,0)),"Ingen varmeinstallationer")</f>
        <v>Fjernvarme/ Blokvarme</v>
      </c>
      <c r="L945" s="1" t="str">
        <f ca="1">INDEX(Anvendelseskode!B:B,MATCH($E945,Anvendelseskode!$A:$A,0))</f>
        <v>Række-, kæde-, dobbelthus (lodret adskillelse mellem enhederne)</v>
      </c>
      <c r="M945" s="1" t="str">
        <f ca="1">INDEX(Anvendelseskode!C:C,MATCH($E945,Anvendelseskode!$A:$A,0))</f>
        <v>Række-, kæde og dobbelthuse</v>
      </c>
      <c r="N945" s="1" t="str">
        <f ca="1">INDEX(Anvendelseskode!D:D,MATCH($E945,Anvendelseskode!$A:$A,0))</f>
        <v>Private husholdninger</v>
      </c>
      <c r="O945" s="1" t="str">
        <f ca="1">IFERROR(INDEX(SBi!$2:$2,MATCH(G945,SBi!$1:$1,1)),SBi!$K$2)</f>
        <v>1999-2006</v>
      </c>
      <c r="P945" s="1">
        <f ca="1">IFERROR(INDEX(SBi!$C$3:$K$28,MATCH(E945,SBi!$B$3:$B$28,0),MATCH(O945,SBi!$C$2:$K$2,0)),0)</f>
        <v>81.5</v>
      </c>
      <c r="Q945" s="19">
        <f t="shared" ca="1" si="190"/>
        <v>10.106</v>
      </c>
      <c r="R945" s="19" t="str">
        <f ca="1">IFERROR(INDEX(VpD!$2:$2,MATCH(G945,VpD!$1:$1,1)),VpD!$I$2)</f>
        <v>&gt;1998</v>
      </c>
      <c r="S945" s="1">
        <f ca="1">IFERROR(INDEX(VpD!$C$3:$I$27,MATCH(E945,VpD!$B$3:$B$27,0),MATCH(R945,VpD!$C$2:$I$2,0)),0)</f>
        <v>65</v>
      </c>
      <c r="T945" s="19">
        <f t="shared" ca="1" si="191"/>
        <v>8.06</v>
      </c>
      <c r="U945" s="14" t="str">
        <f t="shared" ca="1" si="192"/>
        <v xml:space="preserve">711667.01 </v>
      </c>
      <c r="V945" s="14" t="str">
        <f t="shared" ca="1" si="193"/>
        <v>6172593.62</v>
      </c>
      <c r="W945" s="14" t="str">
        <f t="shared" ca="1" si="194"/>
        <v>POINT(711667.01 6172593.62)</v>
      </c>
      <c r="X945" s="14" t="str">
        <f>IFERROR(INDEX(BygningOmraade!B:B,MATCH(A945,BygningOmraade!A:A,0)),"")</f>
        <v/>
      </c>
    </row>
    <row r="946" spans="1:24" s="14" customFormat="1" x14ac:dyDescent="0.25">
      <c r="A946" s="14">
        <f t="shared" si="182"/>
        <v>946</v>
      </c>
      <c r="B946" s="14" t="str">
        <f t="shared" ca="1" si="183"/>
        <v>33b7b556-4d5f-455e-b50f-e3118a5e9035</v>
      </c>
      <c r="C946" s="14" t="str">
        <f t="shared" ca="1" si="184"/>
        <v>0a3f507e-1d13-32b8-e044-0003ba298018</v>
      </c>
      <c r="D946" s="14">
        <f t="shared" ca="1" si="185"/>
        <v>994110</v>
      </c>
      <c r="E946" s="1">
        <f t="shared" ca="1" si="186"/>
        <v>120</v>
      </c>
      <c r="F946" s="1">
        <f t="shared" ca="1" si="187"/>
        <v>134</v>
      </c>
      <c r="G946" s="1">
        <f t="shared" ca="1" si="188"/>
        <v>1969</v>
      </c>
      <c r="H946" s="1" t="str">
        <f ca="1">IFERROR(INDEX(Varmeinstallation!B:B,MATCH(INDIRECT($A$1&amp;"L"&amp;A946)*1,Varmeinstallation!A:A,0)),"Ingen varmeinstallationer")</f>
        <v>Centralvarme fra eget anlæg, et-kammer fyr</v>
      </c>
      <c r="I946" s="1" t="str">
        <f ca="1">IFERROR(INDEX(Opvarmningsmiddel!B:B,MATCH(INDIRECT($A$1&amp;"M"&amp;A946)*1,Opvarmningsmiddel!A:A,0)),"")</f>
        <v>Flydende brændsel (olie, petroleum, flaskegas m.m.)</v>
      </c>
      <c r="J946" s="1">
        <f t="shared" ca="1" si="189"/>
        <v>2</v>
      </c>
      <c r="K946" s="1" t="str">
        <f ca="1">IFERROR(INDEX(Relationstabel!$C$3:$K$10,MATCH(VALUE(INDIRECT($A$1&amp;"L"&amp;A946)),Relationstabel!$A$3:$A$10,0),MATCH(IFERROR(VALUE(INDIRECT($A$1&amp;"M"&amp;A946)),0),Relationstabel!$C$1:$K$1,0)),"Ingen varmeinstallationer")</f>
        <v>Olie</v>
      </c>
      <c r="L946" s="1" t="str">
        <f ca="1">INDEX(Anvendelseskode!B:B,MATCH($E946,Anvendelseskode!$A:$A,0))</f>
        <v>Fritliggende enfamilieshus (parcelhus)</v>
      </c>
      <c r="M946" s="1" t="str">
        <f ca="1">INDEX(Anvendelseskode!C:C,MATCH($E946,Anvendelseskode!$A:$A,0))</f>
        <v>Parcelhuse</v>
      </c>
      <c r="N946" s="1" t="str">
        <f ca="1">INDEX(Anvendelseskode!D:D,MATCH($E946,Anvendelseskode!$A:$A,0))</f>
        <v>Private husholdninger</v>
      </c>
      <c r="O946" s="1" t="str">
        <f ca="1">IFERROR(INDEX(SBi!$2:$2,MATCH(G946,SBi!$1:$1,1)),SBi!$K$2)</f>
        <v>1961-1972</v>
      </c>
      <c r="P946" s="1">
        <f ca="1">IFERROR(INDEX(SBi!$C$3:$K$28,MATCH(E946,SBi!$B$3:$B$28,0),MATCH(O946,SBi!$C$2:$K$2,0)),0)</f>
        <v>134.30000000000001</v>
      </c>
      <c r="Q946" s="19">
        <f t="shared" ca="1" si="190"/>
        <v>17.996200000000002</v>
      </c>
      <c r="R946" s="19" t="str">
        <f ca="1">IFERROR(INDEX(VpD!$2:$2,MATCH(G946,VpD!$1:$1,1)),VpD!$I$2)</f>
        <v>1961-1972</v>
      </c>
      <c r="S946" s="1">
        <f ca="1">IFERROR(INDEX(VpD!$C$3:$I$27,MATCH(E946,VpD!$B$3:$B$27,0),MATCH(R946,VpD!$C$2:$I$2,0)),0)</f>
        <v>143</v>
      </c>
      <c r="T946" s="19">
        <f t="shared" ca="1" si="191"/>
        <v>19.161999999999999</v>
      </c>
      <c r="U946" s="14" t="str">
        <f t="shared" ca="1" si="192"/>
        <v xml:space="preserve">711016.02 </v>
      </c>
      <c r="V946" s="14" t="str">
        <f t="shared" ca="1" si="193"/>
        <v>6172051.58</v>
      </c>
      <c r="W946" s="14" t="str">
        <f t="shared" ca="1" si="194"/>
        <v>POINT(711016.02 6172051.58)</v>
      </c>
      <c r="X946" s="14" t="str">
        <f>IFERROR(INDEX(BygningOmraade!B:B,MATCH(A946,BygningOmraade!A:A,0)),"")</f>
        <v/>
      </c>
    </row>
    <row r="947" spans="1:24" s="14" customFormat="1" x14ac:dyDescent="0.25">
      <c r="A947" s="14">
        <f t="shared" si="182"/>
        <v>947</v>
      </c>
      <c r="B947" s="14" t="str">
        <f t="shared" ca="1" si="183"/>
        <v>33e6c281-8507-477d-8756-4c18062d26bd</v>
      </c>
      <c r="C947" s="14" t="str">
        <f t="shared" ca="1" si="184"/>
        <v>0a3f507e-20ef-32b8-e044-0003ba298018</v>
      </c>
      <c r="D947" s="14">
        <f t="shared" ca="1" si="185"/>
        <v>996229</v>
      </c>
      <c r="E947" s="1">
        <f t="shared" ca="1" si="186"/>
        <v>130</v>
      </c>
      <c r="F947" s="1">
        <f t="shared" ca="1" si="187"/>
        <v>129</v>
      </c>
      <c r="G947" s="1">
        <f t="shared" ca="1" si="188"/>
        <v>1975</v>
      </c>
      <c r="H947" s="1" t="str">
        <f ca="1">IFERROR(INDEX(Varmeinstallation!B:B,MATCH(INDIRECT($A$1&amp;"L"&amp;A947)*1,Varmeinstallation!A:A,0)),"Ingen varmeinstallationer")</f>
        <v>Elovne, elpaneler</v>
      </c>
      <c r="I947" s="1" t="str">
        <f ca="1">IFERROR(INDEX(Opvarmningsmiddel!B:B,MATCH(INDIRECT($A$1&amp;"M"&amp;A947)*1,Opvarmningsmiddel!A:A,0)),"")</f>
        <v>Elektricitet</v>
      </c>
      <c r="J947" s="1">
        <f t="shared" ca="1" si="189"/>
        <v>2</v>
      </c>
      <c r="K947" s="1" t="str">
        <f ca="1">IFERROR(INDEX(Relationstabel!$C$3:$K$10,MATCH(VALUE(INDIRECT($A$1&amp;"L"&amp;A947)),Relationstabel!$A$3:$A$10,0),MATCH(IFERROR(VALUE(INDIRECT($A$1&amp;"M"&amp;A947)),0),Relationstabel!$C$1:$K$1,0)),"Ingen varmeinstallationer")</f>
        <v>Elvarme</v>
      </c>
      <c r="L947" s="1" t="str">
        <f ca="1">INDEX(Anvendelseskode!B:B,MATCH($E947,Anvendelseskode!$A:$A,0))</f>
        <v>Række-, kæde-, dobbelthus (lodret adskillelse mellem enhederne)</v>
      </c>
      <c r="M947" s="1" t="str">
        <f ca="1">INDEX(Anvendelseskode!C:C,MATCH($E947,Anvendelseskode!$A:$A,0))</f>
        <v>Række-, kæde og dobbelthuse</v>
      </c>
      <c r="N947" s="1" t="str">
        <f ca="1">INDEX(Anvendelseskode!D:D,MATCH($E947,Anvendelseskode!$A:$A,0))</f>
        <v>Private husholdninger</v>
      </c>
      <c r="O947" s="1" t="str">
        <f ca="1">IFERROR(INDEX(SBi!$2:$2,MATCH(G947,SBi!$1:$1,1)),SBi!$K$2)</f>
        <v>1973-1978</v>
      </c>
      <c r="P947" s="1">
        <f ca="1">IFERROR(INDEX(SBi!$C$3:$K$28,MATCH(E947,SBi!$B$3:$B$28,0),MATCH(O947,SBi!$C$2:$K$2,0)),0)</f>
        <v>112.6</v>
      </c>
      <c r="Q947" s="19">
        <f t="shared" ca="1" si="190"/>
        <v>14.525399999999999</v>
      </c>
      <c r="R947" s="19" t="str">
        <f ca="1">IFERROR(INDEX(VpD!$2:$2,MATCH(G947,VpD!$1:$1,1)),VpD!$I$2)</f>
        <v>1973-1978</v>
      </c>
      <c r="S947" s="1">
        <f ca="1">IFERROR(INDEX(VpD!$C$3:$I$27,MATCH(E947,VpD!$B$3:$B$27,0),MATCH(R947,VpD!$C$2:$I$2,0)),0)</f>
        <v>98</v>
      </c>
      <c r="T947" s="19">
        <f t="shared" ca="1" si="191"/>
        <v>12.641999999999999</v>
      </c>
      <c r="U947" s="14" t="str">
        <f t="shared" ca="1" si="192"/>
        <v xml:space="preserve">713029 </v>
      </c>
      <c r="V947" s="14" t="str">
        <f t="shared" ca="1" si="193"/>
        <v>6168809.68</v>
      </c>
      <c r="W947" s="14" t="str">
        <f t="shared" ca="1" si="194"/>
        <v>POINT(713029 6168809.68)</v>
      </c>
      <c r="X947" s="14" t="str">
        <f>IFERROR(INDEX(BygningOmraade!B:B,MATCH(A947,BygningOmraade!A:A,0)),"")</f>
        <v/>
      </c>
    </row>
    <row r="948" spans="1:24" s="14" customFormat="1" x14ac:dyDescent="0.25">
      <c r="A948" s="14">
        <f t="shared" si="182"/>
        <v>948</v>
      </c>
      <c r="B948" s="14" t="str">
        <f t="shared" ca="1" si="183"/>
        <v>33eac7f3-58f2-4b43-9c62-f359f738c736</v>
      </c>
      <c r="C948" s="14" t="str">
        <f t="shared" ca="1" si="184"/>
        <v>0a3f507e-1846-32b8-e044-0003ba298018</v>
      </c>
      <c r="D948" s="14">
        <f t="shared" ca="1" si="185"/>
        <v>996389</v>
      </c>
      <c r="E948" s="1">
        <f t="shared" ca="1" si="186"/>
        <v>130</v>
      </c>
      <c r="F948" s="1">
        <f t="shared" ca="1" si="187"/>
        <v>109</v>
      </c>
      <c r="G948" s="1">
        <f t="shared" ca="1" si="188"/>
        <v>1978</v>
      </c>
      <c r="H948" s="1" t="str">
        <f ca="1">IFERROR(INDEX(Varmeinstallation!B:B,MATCH(INDIRECT($A$1&amp;"L"&amp;A948)*1,Varmeinstallation!A:A,0)),"Ingen varmeinstallationer")</f>
        <v>Fjernvarme/blokvarme (radiatorsystemer eller varmluftanlæg)</v>
      </c>
      <c r="I948" s="1" t="str">
        <f ca="1">IFERROR(INDEX(Opvarmningsmiddel!B:B,MATCH(INDIRECT($A$1&amp;"M"&amp;A948)*1,Opvarmningsmiddel!A:A,0)),"")</f>
        <v/>
      </c>
      <c r="J948" s="1">
        <f t="shared" ca="1" si="189"/>
        <v>0</v>
      </c>
      <c r="K948" s="1" t="str">
        <f ca="1">IFERROR(INDEX(Relationstabel!$C$3:$K$10,MATCH(VALUE(INDIRECT($A$1&amp;"L"&amp;A948)),Relationstabel!$A$3:$A$10,0),MATCH(IFERROR(VALUE(INDIRECT($A$1&amp;"M"&amp;A948)),0),Relationstabel!$C$1:$K$1,0)),"Ingen varmeinstallationer")</f>
        <v>Fjernvarme/ Blokvarme</v>
      </c>
      <c r="L948" s="1" t="str">
        <f ca="1">INDEX(Anvendelseskode!B:B,MATCH($E948,Anvendelseskode!$A:$A,0))</f>
        <v>Række-, kæde-, dobbelthus (lodret adskillelse mellem enhederne)</v>
      </c>
      <c r="M948" s="1" t="str">
        <f ca="1">INDEX(Anvendelseskode!C:C,MATCH($E948,Anvendelseskode!$A:$A,0))</f>
        <v>Række-, kæde og dobbelthuse</v>
      </c>
      <c r="N948" s="1" t="str">
        <f ca="1">INDEX(Anvendelseskode!D:D,MATCH($E948,Anvendelseskode!$A:$A,0))</f>
        <v>Private husholdninger</v>
      </c>
      <c r="O948" s="1" t="str">
        <f ca="1">IFERROR(INDEX(SBi!$2:$2,MATCH(G948,SBi!$1:$1,1)),SBi!$K$2)</f>
        <v>1973-1978</v>
      </c>
      <c r="P948" s="1">
        <f ca="1">IFERROR(INDEX(SBi!$C$3:$K$28,MATCH(E948,SBi!$B$3:$B$28,0),MATCH(O948,SBi!$C$2:$K$2,0)),0)</f>
        <v>112.6</v>
      </c>
      <c r="Q948" s="19">
        <f t="shared" ca="1" si="190"/>
        <v>12.273399999999999</v>
      </c>
      <c r="R948" s="19" t="str">
        <f ca="1">IFERROR(INDEX(VpD!$2:$2,MATCH(G948,VpD!$1:$1,1)),VpD!$I$2)</f>
        <v>1973-1978</v>
      </c>
      <c r="S948" s="1">
        <f ca="1">IFERROR(INDEX(VpD!$C$3:$I$27,MATCH(E948,VpD!$B$3:$B$27,0),MATCH(R948,VpD!$C$2:$I$2,0)),0)</f>
        <v>98</v>
      </c>
      <c r="T948" s="19">
        <f t="shared" ca="1" si="191"/>
        <v>10.682</v>
      </c>
      <c r="U948" s="14" t="str">
        <f t="shared" ca="1" si="192"/>
        <v xml:space="preserve">713401.54 </v>
      </c>
      <c r="V948" s="14" t="str">
        <f t="shared" ca="1" si="193"/>
        <v>6169651.83</v>
      </c>
      <c r="W948" s="14" t="str">
        <f t="shared" ca="1" si="194"/>
        <v>POINT(713401.54 6169651.83)</v>
      </c>
      <c r="X948" s="14" t="str">
        <f>IFERROR(INDEX(BygningOmraade!B:B,MATCH(A948,BygningOmraade!A:A,0)),"")</f>
        <v/>
      </c>
    </row>
    <row r="949" spans="1:24" s="14" customFormat="1" x14ac:dyDescent="0.25">
      <c r="A949" s="14">
        <f t="shared" si="182"/>
        <v>949</v>
      </c>
      <c r="B949" s="14" t="str">
        <f t="shared" ca="1" si="183"/>
        <v>34029818-4a60-479a-99e2-97e9a0a677d5</v>
      </c>
      <c r="C949" s="14" t="str">
        <f t="shared" ca="1" si="184"/>
        <v>0a3f507e-2484-32b8-e044-0003ba298018</v>
      </c>
      <c r="D949" s="14">
        <f t="shared" ca="1" si="185"/>
        <v>995717</v>
      </c>
      <c r="E949" s="1">
        <f t="shared" ca="1" si="186"/>
        <v>320</v>
      </c>
      <c r="F949" s="1">
        <f t="shared" ca="1" si="187"/>
        <v>240</v>
      </c>
      <c r="G949" s="1">
        <f t="shared" ca="1" si="188"/>
        <v>1963</v>
      </c>
      <c r="H949" s="1" t="str">
        <f ca="1">IFERROR(INDEX(Varmeinstallation!B:B,MATCH(INDIRECT($A$1&amp;"L"&amp;A949)*1,Varmeinstallation!A:A,0)),"Ingen varmeinstallationer")</f>
        <v>Centralvarme fra eget anlæg, et-kammer fyr</v>
      </c>
      <c r="I949" s="1" t="str">
        <f ca="1">IFERROR(INDEX(Opvarmningsmiddel!B:B,MATCH(INDIRECT($A$1&amp;"M"&amp;A949)*1,Opvarmningsmiddel!A:A,0)),"")</f>
        <v>Naturgas</v>
      </c>
      <c r="J949" s="1">
        <f t="shared" ca="1" si="189"/>
        <v>0</v>
      </c>
      <c r="K949" s="1" t="str">
        <f ca="1">IFERROR(INDEX(Relationstabel!$C$3:$K$10,MATCH(VALUE(INDIRECT($A$1&amp;"L"&amp;A949)),Relationstabel!$A$3:$A$10,0),MATCH(IFERROR(VALUE(INDIRECT($A$1&amp;"M"&amp;A949)),0),Relationstabel!$C$1:$K$1,0)),"Ingen varmeinstallationer")</f>
        <v>Naturgas</v>
      </c>
      <c r="L949" s="1" t="str">
        <f ca="1">INDEX(Anvendelseskode!B:B,MATCH($E949,Anvendelseskode!$A:$A,0))</f>
        <v>Bygning til kontor, handel, lager herunder offentlig administration</v>
      </c>
      <c r="M949" s="1" t="str">
        <f ca="1">INDEX(Anvendelseskode!C:C,MATCH($E949,Anvendelseskode!$A:$A,0))</f>
        <v>Kontor, handel, lager, off. adm.</v>
      </c>
      <c r="N949" s="1" t="str">
        <f ca="1">INDEX(Anvendelseskode!D:D,MATCH($E949,Anvendelseskode!$A:$A,0))</f>
        <v>Handel og servicevirksomheder</v>
      </c>
      <c r="O949" s="1" t="str">
        <f ca="1">IFERROR(INDEX(SBi!$2:$2,MATCH(G949,SBi!$1:$1,1)),SBi!$K$2)</f>
        <v>1961-1972</v>
      </c>
      <c r="P949" s="1">
        <f ca="1">IFERROR(INDEX(SBi!$C$3:$K$28,MATCH(E949,SBi!$B$3:$B$28,0),MATCH(O949,SBi!$C$2:$K$2,0)),0)</f>
        <v>117.5</v>
      </c>
      <c r="Q949" s="19">
        <f t="shared" ca="1" si="190"/>
        <v>28.2</v>
      </c>
      <c r="R949" s="19" t="str">
        <f ca="1">IFERROR(INDEX(VpD!$2:$2,MATCH(G949,VpD!$1:$1,1)),VpD!$I$2)</f>
        <v>1961-1972</v>
      </c>
      <c r="S949" s="1">
        <f ca="1">IFERROR(INDEX(VpD!$C$3:$I$27,MATCH(E949,VpD!$B$3:$B$27,0),MATCH(R949,VpD!$C$2:$I$2,0)),0)</f>
        <v>105</v>
      </c>
      <c r="T949" s="19">
        <f t="shared" ca="1" si="191"/>
        <v>25.2</v>
      </c>
      <c r="U949" s="14" t="str">
        <f t="shared" ca="1" si="192"/>
        <v xml:space="preserve">712257.67 </v>
      </c>
      <c r="V949" s="14" t="str">
        <f t="shared" ca="1" si="193"/>
        <v>6169605.36</v>
      </c>
      <c r="W949" s="14" t="str">
        <f t="shared" ca="1" si="194"/>
        <v>POINT(712257.67 6169605.36)</v>
      </c>
      <c r="X949" s="14" t="str">
        <f>IFERROR(INDEX(BygningOmraade!B:B,MATCH(A949,BygningOmraade!A:A,0)),"")</f>
        <v/>
      </c>
    </row>
    <row r="950" spans="1:24" s="14" customFormat="1" x14ac:dyDescent="0.25">
      <c r="A950" s="14">
        <f t="shared" si="182"/>
        <v>950</v>
      </c>
      <c r="B950" s="14" t="str">
        <f t="shared" ca="1" si="183"/>
        <v>3409e0cc-a307-42f9-ace4-5bb0ddf053a0</v>
      </c>
      <c r="C950" s="14" t="str">
        <f t="shared" ca="1" si="184"/>
        <v>53ba2f34-5fe6-2505-e044-0003ba298018</v>
      </c>
      <c r="D950" s="14">
        <f t="shared" ca="1" si="185"/>
        <v>2702957</v>
      </c>
      <c r="E950" s="1">
        <f t="shared" ca="1" si="186"/>
        <v>130</v>
      </c>
      <c r="F950" s="1">
        <f t="shared" ca="1" si="187"/>
        <v>86</v>
      </c>
      <c r="G950" s="1">
        <f t="shared" ca="1" si="188"/>
        <v>2008</v>
      </c>
      <c r="H950" s="1" t="str">
        <f ca="1">IFERROR(INDEX(Varmeinstallation!B:B,MATCH(INDIRECT($A$1&amp;"L"&amp;A950)*1,Varmeinstallation!A:A,0)),"Ingen varmeinstallationer")</f>
        <v>Centralvarme fra eget anlæg, et-kammer fyr</v>
      </c>
      <c r="I950" s="1" t="str">
        <f ca="1">IFERROR(INDEX(Opvarmningsmiddel!B:B,MATCH(INDIRECT($A$1&amp;"M"&amp;A950)*1,Opvarmningsmiddel!A:A,0)),"")</f>
        <v>Naturgas</v>
      </c>
      <c r="J950" s="1">
        <f t="shared" ca="1" si="189"/>
        <v>90</v>
      </c>
      <c r="K950" s="1" t="str">
        <f ca="1">IFERROR(INDEX(Relationstabel!$C$3:$K$10,MATCH(VALUE(INDIRECT($A$1&amp;"L"&amp;A950)),Relationstabel!$A$3:$A$10,0),MATCH(IFERROR(VALUE(INDIRECT($A$1&amp;"M"&amp;A950)),0),Relationstabel!$C$1:$K$1,0)),"Ingen varmeinstallationer")</f>
        <v>Naturgas</v>
      </c>
      <c r="L950" s="1" t="str">
        <f ca="1">INDEX(Anvendelseskode!B:B,MATCH($E950,Anvendelseskode!$A:$A,0))</f>
        <v>Række-, kæde-, dobbelthus (lodret adskillelse mellem enhederne)</v>
      </c>
      <c r="M950" s="1" t="str">
        <f ca="1">INDEX(Anvendelseskode!C:C,MATCH($E950,Anvendelseskode!$A:$A,0))</f>
        <v>Række-, kæde og dobbelthuse</v>
      </c>
      <c r="N950" s="1" t="str">
        <f ca="1">INDEX(Anvendelseskode!D:D,MATCH($E950,Anvendelseskode!$A:$A,0))</f>
        <v>Private husholdninger</v>
      </c>
      <c r="O950" s="1" t="str">
        <f ca="1">IFERROR(INDEX(SBi!$2:$2,MATCH(G950,SBi!$1:$1,1)),SBi!$K$2)</f>
        <v>Efter 2006</v>
      </c>
      <c r="P950" s="1">
        <f ca="1">IFERROR(INDEX(SBi!$C$3:$K$28,MATCH(E950,SBi!$B$3:$B$28,0),MATCH(O950,SBi!$C$2:$K$2,0)),0)</f>
        <v>66.400000000000006</v>
      </c>
      <c r="Q950" s="19">
        <f t="shared" ca="1" si="190"/>
        <v>5.7104000000000008</v>
      </c>
      <c r="R950" s="19" t="str">
        <f ca="1">IFERROR(INDEX(VpD!$2:$2,MATCH(G950,VpD!$1:$1,1)),VpD!$I$2)</f>
        <v>&gt;1998</v>
      </c>
      <c r="S950" s="1">
        <f ca="1">IFERROR(INDEX(VpD!$C$3:$I$27,MATCH(E950,VpD!$B$3:$B$27,0),MATCH(R950,VpD!$C$2:$I$2,0)),0)</f>
        <v>65</v>
      </c>
      <c r="T950" s="19">
        <f t="shared" ca="1" si="191"/>
        <v>5.59</v>
      </c>
      <c r="U950" s="14" t="str">
        <f t="shared" ca="1" si="192"/>
        <v xml:space="preserve">712683.21 </v>
      </c>
      <c r="V950" s="14" t="str">
        <f t="shared" ca="1" si="193"/>
        <v>6168766.6</v>
      </c>
      <c r="W950" s="14" t="str">
        <f t="shared" ca="1" si="194"/>
        <v>POINT(712683.21 6168766.6)</v>
      </c>
      <c r="X950" s="14" t="str">
        <f>IFERROR(INDEX(BygningOmraade!B:B,MATCH(A950,BygningOmraade!A:A,0)),"")</f>
        <v/>
      </c>
    </row>
    <row r="951" spans="1:24" s="14" customFormat="1" x14ac:dyDescent="0.25">
      <c r="A951" s="14">
        <f t="shared" si="182"/>
        <v>951</v>
      </c>
      <c r="B951" s="14" t="str">
        <f t="shared" ca="1" si="183"/>
        <v>340a9039-cd58-45f3-84d4-65b7d866a0d4</v>
      </c>
      <c r="C951" s="14" t="str">
        <f t="shared" ca="1" si="184"/>
        <v>0a3f507e-1d0a-32b8-e044-0003ba298018</v>
      </c>
      <c r="D951" s="14">
        <f t="shared" ca="1" si="185"/>
        <v>993756</v>
      </c>
      <c r="E951" s="1">
        <f t="shared" ca="1" si="186"/>
        <v>120</v>
      </c>
      <c r="F951" s="1">
        <f t="shared" ca="1" si="187"/>
        <v>162</v>
      </c>
      <c r="G951" s="1">
        <f t="shared" ca="1" si="188"/>
        <v>1969</v>
      </c>
      <c r="H951" s="1" t="str">
        <f ca="1">IFERROR(INDEX(Varmeinstallation!B:B,MATCH(INDIRECT($A$1&amp;"L"&amp;A951)*1,Varmeinstallation!A:A,0)),"Ingen varmeinstallationer")</f>
        <v>Centralvarme fra eget anlæg, et-kammer fyr</v>
      </c>
      <c r="I951" s="1" t="str">
        <f ca="1">IFERROR(INDEX(Opvarmningsmiddel!B:B,MATCH(INDIRECT($A$1&amp;"M"&amp;A951)*1,Opvarmningsmiddel!A:A,0)),"")</f>
        <v>Naturgas</v>
      </c>
      <c r="J951" s="1">
        <f t="shared" ca="1" si="189"/>
        <v>90</v>
      </c>
      <c r="K951" s="1" t="str">
        <f ca="1">IFERROR(INDEX(Relationstabel!$C$3:$K$10,MATCH(VALUE(INDIRECT($A$1&amp;"L"&amp;A951)),Relationstabel!$A$3:$A$10,0),MATCH(IFERROR(VALUE(INDIRECT($A$1&amp;"M"&amp;A951)),0),Relationstabel!$C$1:$K$1,0)),"Ingen varmeinstallationer")</f>
        <v>Naturgas</v>
      </c>
      <c r="L951" s="1" t="str">
        <f ca="1">INDEX(Anvendelseskode!B:B,MATCH($E951,Anvendelseskode!$A:$A,0))</f>
        <v>Fritliggende enfamilieshus (parcelhus)</v>
      </c>
      <c r="M951" s="1" t="str">
        <f ca="1">INDEX(Anvendelseskode!C:C,MATCH($E951,Anvendelseskode!$A:$A,0))</f>
        <v>Parcelhuse</v>
      </c>
      <c r="N951" s="1" t="str">
        <f ca="1">INDEX(Anvendelseskode!D:D,MATCH($E951,Anvendelseskode!$A:$A,0))</f>
        <v>Private husholdninger</v>
      </c>
      <c r="O951" s="1" t="str">
        <f ca="1">IFERROR(INDEX(SBi!$2:$2,MATCH(G951,SBi!$1:$1,1)),SBi!$K$2)</f>
        <v>1961-1972</v>
      </c>
      <c r="P951" s="1">
        <f ca="1">IFERROR(INDEX(SBi!$C$3:$K$28,MATCH(E951,SBi!$B$3:$B$28,0),MATCH(O951,SBi!$C$2:$K$2,0)),0)</f>
        <v>134.30000000000001</v>
      </c>
      <c r="Q951" s="19">
        <f t="shared" ca="1" si="190"/>
        <v>21.756600000000002</v>
      </c>
      <c r="R951" s="19" t="str">
        <f ca="1">IFERROR(INDEX(VpD!$2:$2,MATCH(G951,VpD!$1:$1,1)),VpD!$I$2)</f>
        <v>1961-1972</v>
      </c>
      <c r="S951" s="1">
        <f ca="1">IFERROR(INDEX(VpD!$C$3:$I$27,MATCH(E951,VpD!$B$3:$B$27,0),MATCH(R951,VpD!$C$2:$I$2,0)),0)</f>
        <v>143</v>
      </c>
      <c r="T951" s="19">
        <f t="shared" ca="1" si="191"/>
        <v>23.166</v>
      </c>
      <c r="U951" s="14" t="str">
        <f t="shared" ca="1" si="192"/>
        <v xml:space="preserve">710817.83 </v>
      </c>
      <c r="V951" s="14" t="str">
        <f t="shared" ca="1" si="193"/>
        <v>6172029.34</v>
      </c>
      <c r="W951" s="14" t="str">
        <f t="shared" ca="1" si="194"/>
        <v>POINT(710817.83 6172029.34)</v>
      </c>
      <c r="X951" s="14" t="str">
        <f>IFERROR(INDEX(BygningOmraade!B:B,MATCH(A951,BygningOmraade!A:A,0)),"")</f>
        <v/>
      </c>
    </row>
    <row r="952" spans="1:24" s="14" customFormat="1" x14ac:dyDescent="0.25">
      <c r="A952" s="14">
        <f t="shared" si="182"/>
        <v>952</v>
      </c>
      <c r="B952" s="14" t="str">
        <f t="shared" ca="1" si="183"/>
        <v>342cc03a-4c29-4408-9f69-1078d94ef787</v>
      </c>
      <c r="C952" s="14" t="str">
        <f t="shared" ca="1" si="184"/>
        <v>0a3f507e-21d1-32b8-e044-0003ba298018</v>
      </c>
      <c r="D952" s="14">
        <f t="shared" ca="1" si="185"/>
        <v>997079</v>
      </c>
      <c r="E952" s="1">
        <f t="shared" ca="1" si="186"/>
        <v>130</v>
      </c>
      <c r="F952" s="1">
        <f t="shared" ca="1" si="187"/>
        <v>109</v>
      </c>
      <c r="G952" s="1">
        <f t="shared" ca="1" si="188"/>
        <v>1978</v>
      </c>
      <c r="H952" s="1" t="str">
        <f ca="1">IFERROR(INDEX(Varmeinstallation!B:B,MATCH(INDIRECT($A$1&amp;"L"&amp;A952)*1,Varmeinstallation!A:A,0)),"Ingen varmeinstallationer")</f>
        <v>Fjernvarme/blokvarme (radiatorsystemer eller varmluftanlæg)</v>
      </c>
      <c r="I952" s="1" t="str">
        <f ca="1">IFERROR(INDEX(Opvarmningsmiddel!B:B,MATCH(INDIRECT($A$1&amp;"M"&amp;A952)*1,Opvarmningsmiddel!A:A,0)),"")</f>
        <v/>
      </c>
      <c r="J952" s="1">
        <f t="shared" ca="1" si="189"/>
        <v>0</v>
      </c>
      <c r="K952" s="1" t="str">
        <f ca="1">IFERROR(INDEX(Relationstabel!$C$3:$K$10,MATCH(VALUE(INDIRECT($A$1&amp;"L"&amp;A952)),Relationstabel!$A$3:$A$10,0),MATCH(IFERROR(VALUE(INDIRECT($A$1&amp;"M"&amp;A952)),0),Relationstabel!$C$1:$K$1,0)),"Ingen varmeinstallationer")</f>
        <v>Fjernvarme/ Blokvarme</v>
      </c>
      <c r="L952" s="1" t="str">
        <f ca="1">INDEX(Anvendelseskode!B:B,MATCH($E952,Anvendelseskode!$A:$A,0))</f>
        <v>Række-, kæde-, dobbelthus (lodret adskillelse mellem enhederne)</v>
      </c>
      <c r="M952" s="1" t="str">
        <f ca="1">INDEX(Anvendelseskode!C:C,MATCH($E952,Anvendelseskode!$A:$A,0))</f>
        <v>Række-, kæde og dobbelthuse</v>
      </c>
      <c r="N952" s="1" t="str">
        <f ca="1">INDEX(Anvendelseskode!D:D,MATCH($E952,Anvendelseskode!$A:$A,0))</f>
        <v>Private husholdninger</v>
      </c>
      <c r="O952" s="1" t="str">
        <f ca="1">IFERROR(INDEX(SBi!$2:$2,MATCH(G952,SBi!$1:$1,1)),SBi!$K$2)</f>
        <v>1973-1978</v>
      </c>
      <c r="P952" s="1">
        <f ca="1">IFERROR(INDEX(SBi!$C$3:$K$28,MATCH(E952,SBi!$B$3:$B$28,0),MATCH(O952,SBi!$C$2:$K$2,0)),0)</f>
        <v>112.6</v>
      </c>
      <c r="Q952" s="19">
        <f t="shared" ca="1" si="190"/>
        <v>12.273399999999999</v>
      </c>
      <c r="R952" s="19" t="str">
        <f ca="1">IFERROR(INDEX(VpD!$2:$2,MATCH(G952,VpD!$1:$1,1)),VpD!$I$2)</f>
        <v>1973-1978</v>
      </c>
      <c r="S952" s="1">
        <f ca="1">IFERROR(INDEX(VpD!$C$3:$I$27,MATCH(E952,VpD!$B$3:$B$27,0),MATCH(R952,VpD!$C$2:$I$2,0)),0)</f>
        <v>98</v>
      </c>
      <c r="T952" s="19">
        <f t="shared" ca="1" si="191"/>
        <v>10.682</v>
      </c>
      <c r="U952" s="14" t="str">
        <f t="shared" ca="1" si="192"/>
        <v xml:space="preserve">713565.03 </v>
      </c>
      <c r="V952" s="14" t="str">
        <f t="shared" ca="1" si="193"/>
        <v>6169725.14</v>
      </c>
      <c r="W952" s="14" t="str">
        <f t="shared" ca="1" si="194"/>
        <v>POINT(713565.03 6169725.14)</v>
      </c>
      <c r="X952" s="14" t="str">
        <f>IFERROR(INDEX(BygningOmraade!B:B,MATCH(A952,BygningOmraade!A:A,0)),"")</f>
        <v/>
      </c>
    </row>
    <row r="953" spans="1:24" s="14" customFormat="1" x14ac:dyDescent="0.25">
      <c r="A953" s="14">
        <f t="shared" si="182"/>
        <v>953</v>
      </c>
      <c r="B953" s="14" t="str">
        <f t="shared" ca="1" si="183"/>
        <v>344c943a-ca47-4b9e-bc07-d34fa3898c0a</v>
      </c>
      <c r="C953" s="14" t="str">
        <f t="shared" ca="1" si="184"/>
        <v>0a3f507e-1ee1-32b8-e044-0003ba298018</v>
      </c>
      <c r="D953" s="14">
        <f t="shared" ca="1" si="185"/>
        <v>994705</v>
      </c>
      <c r="E953" s="1">
        <f t="shared" ca="1" si="186"/>
        <v>130</v>
      </c>
      <c r="F953" s="1">
        <f t="shared" ca="1" si="187"/>
        <v>107</v>
      </c>
      <c r="G953" s="1">
        <f t="shared" ca="1" si="188"/>
        <v>1985</v>
      </c>
      <c r="H953" s="1" t="str">
        <f ca="1">IFERROR(INDEX(Varmeinstallation!B:B,MATCH(INDIRECT($A$1&amp;"L"&amp;A953)*1,Varmeinstallation!A:A,0)),"Ingen varmeinstallationer")</f>
        <v>Fjernvarme/blokvarme (radiatorsystemer eller varmluftanlæg)</v>
      </c>
      <c r="I953" s="1" t="str">
        <f ca="1">IFERROR(INDEX(Opvarmningsmiddel!B:B,MATCH(INDIRECT($A$1&amp;"M"&amp;A953)*1,Opvarmningsmiddel!A:A,0)),"")</f>
        <v/>
      </c>
      <c r="J953" s="1">
        <f t="shared" ca="1" si="189"/>
        <v>0</v>
      </c>
      <c r="K953" s="1" t="str">
        <f ca="1">IFERROR(INDEX(Relationstabel!$C$3:$K$10,MATCH(VALUE(INDIRECT($A$1&amp;"L"&amp;A953)),Relationstabel!$A$3:$A$10,0),MATCH(IFERROR(VALUE(INDIRECT($A$1&amp;"M"&amp;A953)),0),Relationstabel!$C$1:$K$1,0)),"Ingen varmeinstallationer")</f>
        <v>Fjernvarme/ Blokvarme</v>
      </c>
      <c r="L953" s="1" t="str">
        <f ca="1">INDEX(Anvendelseskode!B:B,MATCH($E953,Anvendelseskode!$A:$A,0))</f>
        <v>Række-, kæde-, dobbelthus (lodret adskillelse mellem enhederne)</v>
      </c>
      <c r="M953" s="1" t="str">
        <f ca="1">INDEX(Anvendelseskode!C:C,MATCH($E953,Anvendelseskode!$A:$A,0))</f>
        <v>Række-, kæde og dobbelthuse</v>
      </c>
      <c r="N953" s="1" t="str">
        <f ca="1">INDEX(Anvendelseskode!D:D,MATCH($E953,Anvendelseskode!$A:$A,0))</f>
        <v>Private husholdninger</v>
      </c>
      <c r="O953" s="1" t="str">
        <f ca="1">IFERROR(INDEX(SBi!$2:$2,MATCH(G953,SBi!$1:$1,1)),SBi!$K$2)</f>
        <v>1979-1998</v>
      </c>
      <c r="P953" s="1">
        <f ca="1">IFERROR(INDEX(SBi!$C$3:$K$28,MATCH(E953,SBi!$B$3:$B$28,0),MATCH(O953,SBi!$C$2:$K$2,0)),0)</f>
        <v>96.8</v>
      </c>
      <c r="Q953" s="19">
        <f t="shared" ca="1" si="190"/>
        <v>10.3576</v>
      </c>
      <c r="R953" s="19" t="str">
        <f ca="1">IFERROR(INDEX(VpD!$2:$2,MATCH(G953,VpD!$1:$1,1)),VpD!$I$2)</f>
        <v>1979-1998</v>
      </c>
      <c r="S953" s="1">
        <f ca="1">IFERROR(INDEX(VpD!$C$3:$I$27,MATCH(E953,VpD!$B$3:$B$27,0),MATCH(R953,VpD!$C$2:$I$2,0)),0)</f>
        <v>74</v>
      </c>
      <c r="T953" s="19">
        <f t="shared" ca="1" si="191"/>
        <v>7.9180000000000001</v>
      </c>
      <c r="U953" s="14" t="str">
        <f t="shared" ca="1" si="192"/>
        <v xml:space="preserve">711647.22 </v>
      </c>
      <c r="V953" s="14" t="str">
        <f t="shared" ca="1" si="193"/>
        <v>6172147.11</v>
      </c>
      <c r="W953" s="14" t="str">
        <f t="shared" ca="1" si="194"/>
        <v>POINT(711647.22 6172147.11)</v>
      </c>
      <c r="X953" s="14" t="str">
        <f>IFERROR(INDEX(BygningOmraade!B:B,MATCH(A953,BygningOmraade!A:A,0)),"")</f>
        <v/>
      </c>
    </row>
    <row r="954" spans="1:24" s="14" customFormat="1" x14ac:dyDescent="0.25">
      <c r="A954" s="14">
        <f t="shared" si="182"/>
        <v>954</v>
      </c>
      <c r="B954" s="14" t="str">
        <f t="shared" ca="1" si="183"/>
        <v>3470437f-b778-4115-ae5b-bb65eae42598</v>
      </c>
      <c r="C954" s="14" t="str">
        <f t="shared" ca="1" si="184"/>
        <v>0a3f507e-1d5a-32b8-e044-0003ba298018</v>
      </c>
      <c r="D954" s="14">
        <f t="shared" ca="1" si="185"/>
        <v>995061</v>
      </c>
      <c r="E954" s="1">
        <f t="shared" ca="1" si="186"/>
        <v>120</v>
      </c>
      <c r="F954" s="1">
        <f t="shared" ca="1" si="187"/>
        <v>148</v>
      </c>
      <c r="G954" s="1">
        <f t="shared" ca="1" si="188"/>
        <v>1988</v>
      </c>
      <c r="H954" s="1" t="str">
        <f ca="1">IFERROR(INDEX(Varmeinstallation!B:B,MATCH(INDIRECT($A$1&amp;"L"&amp;A954)*1,Varmeinstallation!A:A,0)),"Ingen varmeinstallationer")</f>
        <v>Centralvarme fra eget anlæg, et-kammer fyr</v>
      </c>
      <c r="I954" s="1" t="str">
        <f ca="1">IFERROR(INDEX(Opvarmningsmiddel!B:B,MATCH(INDIRECT($A$1&amp;"M"&amp;A954)*1,Opvarmningsmiddel!A:A,0)),"")</f>
        <v>Naturgas</v>
      </c>
      <c r="J954" s="1">
        <f t="shared" ca="1" si="189"/>
        <v>0</v>
      </c>
      <c r="K954" s="1" t="str">
        <f ca="1">IFERROR(INDEX(Relationstabel!$C$3:$K$10,MATCH(VALUE(INDIRECT($A$1&amp;"L"&amp;A954)),Relationstabel!$A$3:$A$10,0),MATCH(IFERROR(VALUE(INDIRECT($A$1&amp;"M"&amp;A954)),0),Relationstabel!$C$1:$K$1,0)),"Ingen varmeinstallationer")</f>
        <v>Naturgas</v>
      </c>
      <c r="L954" s="1" t="str">
        <f ca="1">INDEX(Anvendelseskode!B:B,MATCH($E954,Anvendelseskode!$A:$A,0))</f>
        <v>Fritliggende enfamilieshus (parcelhus)</v>
      </c>
      <c r="M954" s="1" t="str">
        <f ca="1">INDEX(Anvendelseskode!C:C,MATCH($E954,Anvendelseskode!$A:$A,0))</f>
        <v>Parcelhuse</v>
      </c>
      <c r="N954" s="1" t="str">
        <f ca="1">INDEX(Anvendelseskode!D:D,MATCH($E954,Anvendelseskode!$A:$A,0))</f>
        <v>Private husholdninger</v>
      </c>
      <c r="O954" s="1" t="str">
        <f ca="1">IFERROR(INDEX(SBi!$2:$2,MATCH(G954,SBi!$1:$1,1)),SBi!$K$2)</f>
        <v>1979-1998</v>
      </c>
      <c r="P954" s="1">
        <f ca="1">IFERROR(INDEX(SBi!$C$3:$K$28,MATCH(E954,SBi!$B$3:$B$28,0),MATCH(O954,SBi!$C$2:$K$2,0)),0)</f>
        <v>105.4</v>
      </c>
      <c r="Q954" s="19">
        <f t="shared" ca="1" si="190"/>
        <v>15.599200000000002</v>
      </c>
      <c r="R954" s="19" t="str">
        <f ca="1">IFERROR(INDEX(VpD!$2:$2,MATCH(G954,VpD!$1:$1,1)),VpD!$I$2)</f>
        <v>1979-1998</v>
      </c>
      <c r="S954" s="1">
        <f ca="1">IFERROR(INDEX(VpD!$C$3:$I$27,MATCH(E954,VpD!$B$3:$B$27,0),MATCH(R954,VpD!$C$2:$I$2,0)),0)</f>
        <v>90</v>
      </c>
      <c r="T954" s="19">
        <f t="shared" ca="1" si="191"/>
        <v>13.32</v>
      </c>
      <c r="U954" s="14" t="str">
        <f t="shared" ca="1" si="192"/>
        <v xml:space="preserve">711738.08 </v>
      </c>
      <c r="V954" s="14" t="str">
        <f t="shared" ca="1" si="193"/>
        <v>6170360.14</v>
      </c>
      <c r="W954" s="14" t="str">
        <f t="shared" ca="1" si="194"/>
        <v>POINT(711738.08 6170360.14)</v>
      </c>
      <c r="X954" s="14" t="str">
        <f>IFERROR(INDEX(BygningOmraade!B:B,MATCH(A954,BygningOmraade!A:A,0)),"")</f>
        <v/>
      </c>
    </row>
    <row r="955" spans="1:24" s="14" customFormat="1" x14ac:dyDescent="0.25">
      <c r="A955" s="14">
        <f t="shared" si="182"/>
        <v>955</v>
      </c>
      <c r="B955" s="14" t="str">
        <f t="shared" ca="1" si="183"/>
        <v>3489ae1f-cf2b-4c66-91f0-9d7e96d49e84</v>
      </c>
      <c r="C955" s="14" t="str">
        <f t="shared" ca="1" si="184"/>
        <v>f4c0ea81-ba94-419b-a3e8-fe2e0927acb2</v>
      </c>
      <c r="D955" s="14">
        <f t="shared" ca="1" si="185"/>
        <v>100133767</v>
      </c>
      <c r="E955" s="1">
        <f t="shared" ca="1" si="186"/>
        <v>130</v>
      </c>
      <c r="F955" s="1">
        <f t="shared" ca="1" si="187"/>
        <v>120</v>
      </c>
      <c r="G955" s="1">
        <f t="shared" ca="1" si="188"/>
        <v>2019</v>
      </c>
      <c r="H955" s="1" t="str">
        <f ca="1">IFERROR(INDEX(Varmeinstallation!B:B,MATCH(INDIRECT($A$1&amp;"L"&amp;A955)*1,Varmeinstallation!A:A,0)),"Ingen varmeinstallationer")</f>
        <v>Centralvarme fra eget anlæg, et-kammer fyr</v>
      </c>
      <c r="I955" s="1" t="str">
        <f ca="1">IFERROR(INDEX(Opvarmningsmiddel!B:B,MATCH(INDIRECT($A$1&amp;"M"&amp;A955)*1,Opvarmningsmiddel!A:A,0)),"")</f>
        <v>Naturgas</v>
      </c>
      <c r="J955" s="1">
        <f t="shared" ca="1" si="189"/>
        <v>0</v>
      </c>
      <c r="K955" s="1" t="str">
        <f ca="1">IFERROR(INDEX(Relationstabel!$C$3:$K$10,MATCH(VALUE(INDIRECT($A$1&amp;"L"&amp;A955)),Relationstabel!$A$3:$A$10,0),MATCH(IFERROR(VALUE(INDIRECT($A$1&amp;"M"&amp;A955)),0),Relationstabel!$C$1:$K$1,0)),"Ingen varmeinstallationer")</f>
        <v>Naturgas</v>
      </c>
      <c r="L955" s="1" t="str">
        <f ca="1">INDEX(Anvendelseskode!B:B,MATCH($E955,Anvendelseskode!$A:$A,0))</f>
        <v>Række-, kæde-, dobbelthus (lodret adskillelse mellem enhederne)</v>
      </c>
      <c r="M955" s="1" t="str">
        <f ca="1">INDEX(Anvendelseskode!C:C,MATCH($E955,Anvendelseskode!$A:$A,0))</f>
        <v>Række-, kæde og dobbelthuse</v>
      </c>
      <c r="N955" s="1" t="str">
        <f ca="1">INDEX(Anvendelseskode!D:D,MATCH($E955,Anvendelseskode!$A:$A,0))</f>
        <v>Private husholdninger</v>
      </c>
      <c r="O955" s="1" t="str">
        <f ca="1">IFERROR(INDEX(SBi!$2:$2,MATCH(G955,SBi!$1:$1,1)),SBi!$K$2)</f>
        <v>Efter 2006</v>
      </c>
      <c r="P955" s="1">
        <f ca="1">IFERROR(INDEX(SBi!$C$3:$K$28,MATCH(E955,SBi!$B$3:$B$28,0),MATCH(O955,SBi!$C$2:$K$2,0)),0)</f>
        <v>66.400000000000006</v>
      </c>
      <c r="Q955" s="19">
        <f t="shared" ca="1" si="190"/>
        <v>7.9680000000000009</v>
      </c>
      <c r="R955" s="19" t="str">
        <f ca="1">IFERROR(INDEX(VpD!$2:$2,MATCH(G955,VpD!$1:$1,1)),VpD!$I$2)</f>
        <v>&gt;1998</v>
      </c>
      <c r="S955" s="1">
        <f ca="1">IFERROR(INDEX(VpD!$C$3:$I$27,MATCH(E955,VpD!$B$3:$B$27,0),MATCH(R955,VpD!$C$2:$I$2,0)),0)</f>
        <v>65</v>
      </c>
      <c r="T955" s="19">
        <f t="shared" ca="1" si="191"/>
        <v>7.8</v>
      </c>
      <c r="U955" s="14" t="str">
        <f t="shared" ca="1" si="192"/>
        <v xml:space="preserve">712118.07 </v>
      </c>
      <c r="V955" s="14" t="str">
        <f t="shared" ca="1" si="193"/>
        <v>6169628.18</v>
      </c>
      <c r="W955" s="14" t="str">
        <f t="shared" ca="1" si="194"/>
        <v>POINT(712118.07 6169628.18)</v>
      </c>
      <c r="X955" s="14" t="str">
        <f>IFERROR(INDEX(BygningOmraade!B:B,MATCH(A955,BygningOmraade!A:A,0)),"")</f>
        <v/>
      </c>
    </row>
    <row r="956" spans="1:24" s="14" customFormat="1" x14ac:dyDescent="0.25">
      <c r="A956" s="14">
        <f t="shared" si="182"/>
        <v>956</v>
      </c>
      <c r="B956" s="14" t="str">
        <f t="shared" ca="1" si="183"/>
        <v>3489b822-fe28-48c4-b8a7-16d574432078</v>
      </c>
      <c r="C956" s="14" t="str">
        <f t="shared" ca="1" si="184"/>
        <v>0a3f507e-165e-32b8-e044-0003ba298018</v>
      </c>
      <c r="D956" s="14">
        <f t="shared" ca="1" si="185"/>
        <v>997003</v>
      </c>
      <c r="E956" s="1">
        <f t="shared" ca="1" si="186"/>
        <v>130</v>
      </c>
      <c r="F956" s="1">
        <f t="shared" ca="1" si="187"/>
        <v>102</v>
      </c>
      <c r="G956" s="1">
        <f t="shared" ca="1" si="188"/>
        <v>1977</v>
      </c>
      <c r="H956" s="1" t="str">
        <f ca="1">IFERROR(INDEX(Varmeinstallation!B:B,MATCH(INDIRECT($A$1&amp;"L"&amp;A956)*1,Varmeinstallation!A:A,0)),"Ingen varmeinstallationer")</f>
        <v>Fjernvarme/blokvarme (radiatorsystemer eller varmluftanlæg)</v>
      </c>
      <c r="I956" s="1" t="str">
        <f ca="1">IFERROR(INDEX(Opvarmningsmiddel!B:B,MATCH(INDIRECT($A$1&amp;"M"&amp;A956)*1,Opvarmningsmiddel!A:A,0)),"")</f>
        <v/>
      </c>
      <c r="J956" s="1">
        <f t="shared" ca="1" si="189"/>
        <v>0</v>
      </c>
      <c r="K956" s="1" t="str">
        <f ca="1">IFERROR(INDEX(Relationstabel!$C$3:$K$10,MATCH(VALUE(INDIRECT($A$1&amp;"L"&amp;A956)),Relationstabel!$A$3:$A$10,0),MATCH(IFERROR(VALUE(INDIRECT($A$1&amp;"M"&amp;A956)),0),Relationstabel!$C$1:$K$1,0)),"Ingen varmeinstallationer")</f>
        <v>Fjernvarme/ Blokvarme</v>
      </c>
      <c r="L956" s="1" t="str">
        <f ca="1">INDEX(Anvendelseskode!B:B,MATCH($E956,Anvendelseskode!$A:$A,0))</f>
        <v>Række-, kæde-, dobbelthus (lodret adskillelse mellem enhederne)</v>
      </c>
      <c r="M956" s="1" t="str">
        <f ca="1">INDEX(Anvendelseskode!C:C,MATCH($E956,Anvendelseskode!$A:$A,0))</f>
        <v>Række-, kæde og dobbelthuse</v>
      </c>
      <c r="N956" s="1" t="str">
        <f ca="1">INDEX(Anvendelseskode!D:D,MATCH($E956,Anvendelseskode!$A:$A,0))</f>
        <v>Private husholdninger</v>
      </c>
      <c r="O956" s="1" t="str">
        <f ca="1">IFERROR(INDEX(SBi!$2:$2,MATCH(G956,SBi!$1:$1,1)),SBi!$K$2)</f>
        <v>1973-1978</v>
      </c>
      <c r="P956" s="1">
        <f ca="1">IFERROR(INDEX(SBi!$C$3:$K$28,MATCH(E956,SBi!$B$3:$B$28,0),MATCH(O956,SBi!$C$2:$K$2,0)),0)</f>
        <v>112.6</v>
      </c>
      <c r="Q956" s="19">
        <f t="shared" ca="1" si="190"/>
        <v>11.485199999999999</v>
      </c>
      <c r="R956" s="19" t="str">
        <f ca="1">IFERROR(INDEX(VpD!$2:$2,MATCH(G956,VpD!$1:$1,1)),VpD!$I$2)</f>
        <v>1973-1978</v>
      </c>
      <c r="S956" s="1">
        <f ca="1">IFERROR(INDEX(VpD!$C$3:$I$27,MATCH(E956,VpD!$B$3:$B$27,0),MATCH(R956,VpD!$C$2:$I$2,0)),0)</f>
        <v>98</v>
      </c>
      <c r="T956" s="19">
        <f t="shared" ca="1" si="191"/>
        <v>9.9960000000000004</v>
      </c>
      <c r="U956" s="14" t="str">
        <f t="shared" ca="1" si="192"/>
        <v xml:space="preserve">713603.7 </v>
      </c>
      <c r="V956" s="14" t="str">
        <f t="shared" ca="1" si="193"/>
        <v>6169463.43</v>
      </c>
      <c r="W956" s="14" t="str">
        <f t="shared" ca="1" si="194"/>
        <v>POINT(713603.7 6169463.43)</v>
      </c>
      <c r="X956" s="14" t="str">
        <f>IFERROR(INDEX(BygningOmraade!B:B,MATCH(A956,BygningOmraade!A:A,0)),"")</f>
        <v/>
      </c>
    </row>
    <row r="957" spans="1:24" s="14" customFormat="1" x14ac:dyDescent="0.25">
      <c r="A957" s="14">
        <f t="shared" si="182"/>
        <v>957</v>
      </c>
      <c r="B957" s="14" t="str">
        <f t="shared" ca="1" si="183"/>
        <v>34a6193e-5cab-45c9-8ae8-9557be95be06</v>
      </c>
      <c r="C957" s="14" t="str">
        <f t="shared" ca="1" si="184"/>
        <v>0a3f507e-1dc0-32b8-e044-0003ba298018</v>
      </c>
      <c r="D957" s="14">
        <f t="shared" ca="1" si="185"/>
        <v>2540589</v>
      </c>
      <c r="E957" s="1">
        <f t="shared" ca="1" si="186"/>
        <v>130</v>
      </c>
      <c r="F957" s="1">
        <f t="shared" ca="1" si="187"/>
        <v>120</v>
      </c>
      <c r="G957" s="1">
        <f t="shared" ca="1" si="188"/>
        <v>2000</v>
      </c>
      <c r="H957" s="1" t="str">
        <f ca="1">IFERROR(INDEX(Varmeinstallation!B:B,MATCH(INDIRECT($A$1&amp;"L"&amp;A957)*1,Varmeinstallation!A:A,0)),"Ingen varmeinstallationer")</f>
        <v>Fjernvarme/blokvarme (radiatorsystemer eller varmluftanlæg)</v>
      </c>
      <c r="I957" s="1" t="str">
        <f ca="1">IFERROR(INDEX(Opvarmningsmiddel!B:B,MATCH(INDIRECT($A$1&amp;"M"&amp;A957)*1,Opvarmningsmiddel!A:A,0)),"")</f>
        <v/>
      </c>
      <c r="J957" s="1">
        <f t="shared" ca="1" si="189"/>
        <v>0</v>
      </c>
      <c r="K957" s="1" t="str">
        <f ca="1">IFERROR(INDEX(Relationstabel!$C$3:$K$10,MATCH(VALUE(INDIRECT($A$1&amp;"L"&amp;A957)),Relationstabel!$A$3:$A$10,0),MATCH(IFERROR(VALUE(INDIRECT($A$1&amp;"M"&amp;A957)),0),Relationstabel!$C$1:$K$1,0)),"Ingen varmeinstallationer")</f>
        <v>Fjernvarme/ Blokvarme</v>
      </c>
      <c r="L957" s="1" t="str">
        <f ca="1">INDEX(Anvendelseskode!B:B,MATCH($E957,Anvendelseskode!$A:$A,0))</f>
        <v>Række-, kæde-, dobbelthus (lodret adskillelse mellem enhederne)</v>
      </c>
      <c r="M957" s="1" t="str">
        <f ca="1">INDEX(Anvendelseskode!C:C,MATCH($E957,Anvendelseskode!$A:$A,0))</f>
        <v>Række-, kæde og dobbelthuse</v>
      </c>
      <c r="N957" s="1" t="str">
        <f ca="1">INDEX(Anvendelseskode!D:D,MATCH($E957,Anvendelseskode!$A:$A,0))</f>
        <v>Private husholdninger</v>
      </c>
      <c r="O957" s="1" t="str">
        <f ca="1">IFERROR(INDEX(SBi!$2:$2,MATCH(G957,SBi!$1:$1,1)),SBi!$K$2)</f>
        <v>1999-2006</v>
      </c>
      <c r="P957" s="1">
        <f ca="1">IFERROR(INDEX(SBi!$C$3:$K$28,MATCH(E957,SBi!$B$3:$B$28,0),MATCH(O957,SBi!$C$2:$K$2,0)),0)</f>
        <v>81.5</v>
      </c>
      <c r="Q957" s="19">
        <f t="shared" ca="1" si="190"/>
        <v>9.7799999999999994</v>
      </c>
      <c r="R957" s="19" t="str">
        <f ca="1">IFERROR(INDEX(VpD!$2:$2,MATCH(G957,VpD!$1:$1,1)),VpD!$I$2)</f>
        <v>&gt;1998</v>
      </c>
      <c r="S957" s="1">
        <f ca="1">IFERROR(INDEX(VpD!$C$3:$I$27,MATCH(E957,VpD!$B$3:$B$27,0),MATCH(R957,VpD!$C$2:$I$2,0)),0)</f>
        <v>65</v>
      </c>
      <c r="T957" s="19">
        <f t="shared" ca="1" si="191"/>
        <v>7.8</v>
      </c>
      <c r="U957" s="14" t="str">
        <f t="shared" ca="1" si="192"/>
        <v xml:space="preserve">711963.17 </v>
      </c>
      <c r="V957" s="14" t="str">
        <f t="shared" ca="1" si="193"/>
        <v>6172513.6</v>
      </c>
      <c r="W957" s="14" t="str">
        <f t="shared" ca="1" si="194"/>
        <v>POINT(711963.17 6172513.6)</v>
      </c>
      <c r="X957" s="14" t="str">
        <f>IFERROR(INDEX(BygningOmraade!B:B,MATCH(A957,BygningOmraade!A:A,0)),"")</f>
        <v/>
      </c>
    </row>
    <row r="958" spans="1:24" s="14" customFormat="1" x14ac:dyDescent="0.25">
      <c r="A958" s="14">
        <f t="shared" si="182"/>
        <v>958</v>
      </c>
      <c r="B958" s="14" t="str">
        <f t="shared" ca="1" si="183"/>
        <v>34b4eaa8-7019-4bee-8fae-ce1247414f0c</v>
      </c>
      <c r="C958" s="14" t="str">
        <f t="shared" ca="1" si="184"/>
        <v>62b06e66-3fbc-4c81-925f-f2f43cceacc6</v>
      </c>
      <c r="D958" s="14">
        <f t="shared" ca="1" si="185"/>
        <v>996024</v>
      </c>
      <c r="E958" s="1">
        <f t="shared" ca="1" si="186"/>
        <v>320</v>
      </c>
      <c r="F958" s="1">
        <f t="shared" ca="1" si="187"/>
        <v>1193</v>
      </c>
      <c r="G958" s="1">
        <f t="shared" ca="1" si="188"/>
        <v>1991</v>
      </c>
      <c r="H958" s="1" t="str">
        <f ca="1">IFERROR(INDEX(Varmeinstallation!B:B,MATCH(INDIRECT($A$1&amp;"L"&amp;A958)*1,Varmeinstallation!A:A,0)),"Ingen varmeinstallationer")</f>
        <v>Centralvarme fra eget anlæg, et-kammer fyr</v>
      </c>
      <c r="I958" s="1" t="str">
        <f ca="1">IFERROR(INDEX(Opvarmningsmiddel!B:B,MATCH(INDIRECT($A$1&amp;"M"&amp;A958)*1,Opvarmningsmiddel!A:A,0)),"")</f>
        <v>Naturgas</v>
      </c>
      <c r="J958" s="1">
        <f t="shared" ca="1" si="189"/>
        <v>0</v>
      </c>
      <c r="K958" s="1" t="str">
        <f ca="1">IFERROR(INDEX(Relationstabel!$C$3:$K$10,MATCH(VALUE(INDIRECT($A$1&amp;"L"&amp;A958)),Relationstabel!$A$3:$A$10,0),MATCH(IFERROR(VALUE(INDIRECT($A$1&amp;"M"&amp;A958)),0),Relationstabel!$C$1:$K$1,0)),"Ingen varmeinstallationer")</f>
        <v>Naturgas</v>
      </c>
      <c r="L958" s="1" t="str">
        <f ca="1">INDEX(Anvendelseskode!B:B,MATCH($E958,Anvendelseskode!$A:$A,0))</f>
        <v>Bygning til kontor, handel, lager herunder offentlig administration</v>
      </c>
      <c r="M958" s="1" t="str">
        <f ca="1">INDEX(Anvendelseskode!C:C,MATCH($E958,Anvendelseskode!$A:$A,0))</f>
        <v>Kontor, handel, lager, off. adm.</v>
      </c>
      <c r="N958" s="1" t="str">
        <f ca="1">INDEX(Anvendelseskode!D:D,MATCH($E958,Anvendelseskode!$A:$A,0))</f>
        <v>Handel og servicevirksomheder</v>
      </c>
      <c r="O958" s="1" t="str">
        <f ca="1">IFERROR(INDEX(SBi!$2:$2,MATCH(G958,SBi!$1:$1,1)),SBi!$K$2)</f>
        <v>1979-1998</v>
      </c>
      <c r="P958" s="1">
        <f ca="1">IFERROR(INDEX(SBi!$C$3:$K$28,MATCH(E958,SBi!$B$3:$B$28,0),MATCH(O958,SBi!$C$2:$K$2,0)),0)</f>
        <v>103.3</v>
      </c>
      <c r="Q958" s="19">
        <f t="shared" ca="1" si="190"/>
        <v>123.23689999999999</v>
      </c>
      <c r="R958" s="19" t="str">
        <f ca="1">IFERROR(INDEX(VpD!$2:$2,MATCH(G958,VpD!$1:$1,1)),VpD!$I$2)</f>
        <v>1979-1998</v>
      </c>
      <c r="S958" s="1">
        <f ca="1">IFERROR(INDEX(VpD!$C$3:$I$27,MATCH(E958,VpD!$B$3:$B$27,0),MATCH(R958,VpD!$C$2:$I$2,0)),0)</f>
        <v>77</v>
      </c>
      <c r="T958" s="19">
        <f t="shared" ca="1" si="191"/>
        <v>91.861000000000004</v>
      </c>
      <c r="U958" s="14" t="str">
        <f t="shared" ca="1" si="192"/>
        <v xml:space="preserve">712612.07 </v>
      </c>
      <c r="V958" s="14" t="str">
        <f t="shared" ca="1" si="193"/>
        <v>6169315.47</v>
      </c>
      <c r="W958" s="14" t="str">
        <f t="shared" ca="1" si="194"/>
        <v>POINT(712612.07 6169315.47)</v>
      </c>
      <c r="X958" s="14" t="str">
        <f>IFERROR(INDEX(BygningOmraade!B:B,MATCH(A958,BygningOmraade!A:A,0)),"")</f>
        <v/>
      </c>
    </row>
    <row r="959" spans="1:24" s="14" customFormat="1" x14ac:dyDescent="0.25">
      <c r="A959" s="14">
        <f t="shared" si="182"/>
        <v>959</v>
      </c>
      <c r="B959" s="14" t="str">
        <f t="shared" ca="1" si="183"/>
        <v>34b8279b-45fc-461f-8c00-93df596424b1</v>
      </c>
      <c r="C959" s="14" t="str">
        <f t="shared" ca="1" si="184"/>
        <v>0a3f507e-17db-32b8-e044-0003ba298018</v>
      </c>
      <c r="D959" s="14">
        <f t="shared" ca="1" si="185"/>
        <v>995244</v>
      </c>
      <c r="E959" s="1">
        <f t="shared" ca="1" si="186"/>
        <v>120</v>
      </c>
      <c r="F959" s="1">
        <f t="shared" ca="1" si="187"/>
        <v>183</v>
      </c>
      <c r="G959" s="1">
        <f t="shared" ca="1" si="188"/>
        <v>1994</v>
      </c>
      <c r="H959" s="1" t="str">
        <f ca="1">IFERROR(INDEX(Varmeinstallation!B:B,MATCH(INDIRECT($A$1&amp;"L"&amp;A959)*1,Varmeinstallation!A:A,0)),"Ingen varmeinstallationer")</f>
        <v>Centralvarme fra eget anlæg, et-kammer fyr</v>
      </c>
      <c r="I959" s="1" t="str">
        <f ca="1">IFERROR(INDEX(Opvarmningsmiddel!B:B,MATCH(INDIRECT($A$1&amp;"M"&amp;A959)*1,Opvarmningsmiddel!A:A,0)),"")</f>
        <v>Naturgas</v>
      </c>
      <c r="J959" s="1">
        <f t="shared" ca="1" si="189"/>
        <v>0</v>
      </c>
      <c r="K959" s="1" t="str">
        <f ca="1">IFERROR(INDEX(Relationstabel!$C$3:$K$10,MATCH(VALUE(INDIRECT($A$1&amp;"L"&amp;A959)),Relationstabel!$A$3:$A$10,0),MATCH(IFERROR(VALUE(INDIRECT($A$1&amp;"M"&amp;A959)),0),Relationstabel!$C$1:$K$1,0)),"Ingen varmeinstallationer")</f>
        <v>Naturgas</v>
      </c>
      <c r="L959" s="1" t="str">
        <f ca="1">INDEX(Anvendelseskode!B:B,MATCH($E959,Anvendelseskode!$A:$A,0))</f>
        <v>Fritliggende enfamilieshus (parcelhus)</v>
      </c>
      <c r="M959" s="1" t="str">
        <f ca="1">INDEX(Anvendelseskode!C:C,MATCH($E959,Anvendelseskode!$A:$A,0))</f>
        <v>Parcelhuse</v>
      </c>
      <c r="N959" s="1" t="str">
        <f ca="1">INDEX(Anvendelseskode!D:D,MATCH($E959,Anvendelseskode!$A:$A,0))</f>
        <v>Private husholdninger</v>
      </c>
      <c r="O959" s="1" t="str">
        <f ca="1">IFERROR(INDEX(SBi!$2:$2,MATCH(G959,SBi!$1:$1,1)),SBi!$K$2)</f>
        <v>1979-1998</v>
      </c>
      <c r="P959" s="1">
        <f ca="1">IFERROR(INDEX(SBi!$C$3:$K$28,MATCH(E959,SBi!$B$3:$B$28,0),MATCH(O959,SBi!$C$2:$K$2,0)),0)</f>
        <v>105.4</v>
      </c>
      <c r="Q959" s="19">
        <f t="shared" ca="1" si="190"/>
        <v>19.2882</v>
      </c>
      <c r="R959" s="19" t="str">
        <f ca="1">IFERROR(INDEX(VpD!$2:$2,MATCH(G959,VpD!$1:$1,1)),VpD!$I$2)</f>
        <v>1979-1998</v>
      </c>
      <c r="S959" s="1">
        <f ca="1">IFERROR(INDEX(VpD!$C$3:$I$27,MATCH(E959,VpD!$B$3:$B$27,0),MATCH(R959,VpD!$C$2:$I$2,0)),0)</f>
        <v>90</v>
      </c>
      <c r="T959" s="19">
        <f t="shared" ca="1" si="191"/>
        <v>16.47</v>
      </c>
      <c r="U959" s="14" t="str">
        <f t="shared" ca="1" si="192"/>
        <v xml:space="preserve">711846.96 </v>
      </c>
      <c r="V959" s="14" t="str">
        <f t="shared" ca="1" si="193"/>
        <v>6170606.34</v>
      </c>
      <c r="W959" s="14" t="str">
        <f t="shared" ca="1" si="194"/>
        <v>POINT(711846.96 6170606.34)</v>
      </c>
      <c r="X959" s="14" t="str">
        <f>IFERROR(INDEX(BygningOmraade!B:B,MATCH(A959,BygningOmraade!A:A,0)),"")</f>
        <v/>
      </c>
    </row>
    <row r="960" spans="1:24" s="14" customFormat="1" x14ac:dyDescent="0.25">
      <c r="A960" s="14">
        <f t="shared" si="182"/>
        <v>960</v>
      </c>
      <c r="B960" s="14" t="str">
        <f t="shared" ca="1" si="183"/>
        <v>34c085d5-d701-4b7a-9636-c8388448af98</v>
      </c>
      <c r="C960" s="14" t="str">
        <f t="shared" ca="1" si="184"/>
        <v>0a3f507e-1dd7-32b8-e044-0003ba298018</v>
      </c>
      <c r="D960" s="14">
        <f t="shared" ca="1" si="185"/>
        <v>2540530</v>
      </c>
      <c r="E960" s="1">
        <f t="shared" ca="1" si="186"/>
        <v>120</v>
      </c>
      <c r="F960" s="1">
        <f t="shared" ca="1" si="187"/>
        <v>139</v>
      </c>
      <c r="G960" s="1">
        <f t="shared" ca="1" si="188"/>
        <v>2001</v>
      </c>
      <c r="H960" s="1" t="str">
        <f ca="1">IFERROR(INDEX(Varmeinstallation!B:B,MATCH(INDIRECT($A$1&amp;"L"&amp;A960)*1,Varmeinstallation!A:A,0)),"Ingen varmeinstallationer")</f>
        <v>Fjernvarme/blokvarme (radiatorsystemer eller varmluftanlæg)</v>
      </c>
      <c r="I960" s="1" t="str">
        <f ca="1">IFERROR(INDEX(Opvarmningsmiddel!B:B,MATCH(INDIRECT($A$1&amp;"M"&amp;A960)*1,Opvarmningsmiddel!A:A,0)),"")</f>
        <v/>
      </c>
      <c r="J960" s="1">
        <f t="shared" ca="1" si="189"/>
        <v>0</v>
      </c>
      <c r="K960" s="1" t="str">
        <f ca="1">IFERROR(INDEX(Relationstabel!$C$3:$K$10,MATCH(VALUE(INDIRECT($A$1&amp;"L"&amp;A960)),Relationstabel!$A$3:$A$10,0),MATCH(IFERROR(VALUE(INDIRECT($A$1&amp;"M"&amp;A960)),0),Relationstabel!$C$1:$K$1,0)),"Ingen varmeinstallationer")</f>
        <v>Fjernvarme/ Blokvarme</v>
      </c>
      <c r="L960" s="1" t="str">
        <f ca="1">INDEX(Anvendelseskode!B:B,MATCH($E960,Anvendelseskode!$A:$A,0))</f>
        <v>Fritliggende enfamilieshus (parcelhus)</v>
      </c>
      <c r="M960" s="1" t="str">
        <f ca="1">INDEX(Anvendelseskode!C:C,MATCH($E960,Anvendelseskode!$A:$A,0))</f>
        <v>Parcelhuse</v>
      </c>
      <c r="N960" s="1" t="str">
        <f ca="1">INDEX(Anvendelseskode!D:D,MATCH($E960,Anvendelseskode!$A:$A,0))</f>
        <v>Private husholdninger</v>
      </c>
      <c r="O960" s="1" t="str">
        <f ca="1">IFERROR(INDEX(SBi!$2:$2,MATCH(G960,SBi!$1:$1,1)),SBi!$K$2)</f>
        <v>1999-2006</v>
      </c>
      <c r="P960" s="1">
        <f ca="1">IFERROR(INDEX(SBi!$C$3:$K$28,MATCH(E960,SBi!$B$3:$B$28,0),MATCH(O960,SBi!$C$2:$K$2,0)),0)</f>
        <v>83.9</v>
      </c>
      <c r="Q960" s="19">
        <f t="shared" ca="1" si="190"/>
        <v>11.662100000000001</v>
      </c>
      <c r="R960" s="19" t="str">
        <f ca="1">IFERROR(INDEX(VpD!$2:$2,MATCH(G960,VpD!$1:$1,1)),VpD!$I$2)</f>
        <v>&gt;1998</v>
      </c>
      <c r="S960" s="1">
        <f ca="1">IFERROR(INDEX(VpD!$C$3:$I$27,MATCH(E960,VpD!$B$3:$B$27,0),MATCH(R960,VpD!$C$2:$I$2,0)),0)</f>
        <v>72</v>
      </c>
      <c r="T960" s="19">
        <f t="shared" ca="1" si="191"/>
        <v>10.007999999999999</v>
      </c>
      <c r="U960" s="14" t="str">
        <f t="shared" ca="1" si="192"/>
        <v xml:space="preserve">712121.37 </v>
      </c>
      <c r="V960" s="14" t="str">
        <f t="shared" ca="1" si="193"/>
        <v>6171876.51</v>
      </c>
      <c r="W960" s="14" t="str">
        <f t="shared" ca="1" si="194"/>
        <v>POINT(712121.37 6171876.51)</v>
      </c>
      <c r="X960" s="14" t="str">
        <f>IFERROR(INDEX(BygningOmraade!B:B,MATCH(A960,BygningOmraade!A:A,0)),"")</f>
        <v/>
      </c>
    </row>
    <row r="961" spans="1:24" s="14" customFormat="1" x14ac:dyDescent="0.25">
      <c r="A961" s="14">
        <f t="shared" si="182"/>
        <v>961</v>
      </c>
      <c r="B961" s="14" t="str">
        <f t="shared" ca="1" si="183"/>
        <v>34cfd722-d37c-4ec1-b368-0743dfc0b903</v>
      </c>
      <c r="C961" s="14" t="str">
        <f t="shared" ca="1" si="184"/>
        <v>0a3f507e-21ed-32b8-e044-0003ba298018</v>
      </c>
      <c r="D961" s="14">
        <f t="shared" ca="1" si="185"/>
        <v>996588</v>
      </c>
      <c r="E961" s="1">
        <f t="shared" ca="1" si="186"/>
        <v>120</v>
      </c>
      <c r="F961" s="1">
        <f t="shared" ca="1" si="187"/>
        <v>100</v>
      </c>
      <c r="G961" s="1">
        <f t="shared" ca="1" si="188"/>
        <v>1956</v>
      </c>
      <c r="H961" s="1" t="str">
        <f ca="1">IFERROR(INDEX(Varmeinstallation!B:B,MATCH(INDIRECT($A$1&amp;"L"&amp;A961)*1,Varmeinstallation!A:A,0)),"Ingen varmeinstallationer")</f>
        <v>Centralvarme fra eget anlæg, et-kammer fyr</v>
      </c>
      <c r="I961" s="1" t="str">
        <f ca="1">IFERROR(INDEX(Opvarmningsmiddel!B:B,MATCH(INDIRECT($A$1&amp;"M"&amp;A961)*1,Opvarmningsmiddel!A:A,0)),"")</f>
        <v>Naturgas</v>
      </c>
      <c r="J961" s="1">
        <f t="shared" ca="1" si="189"/>
        <v>0</v>
      </c>
      <c r="K961" s="1" t="str">
        <f ca="1">IFERROR(INDEX(Relationstabel!$C$3:$K$10,MATCH(VALUE(INDIRECT($A$1&amp;"L"&amp;A961)),Relationstabel!$A$3:$A$10,0),MATCH(IFERROR(VALUE(INDIRECT($A$1&amp;"M"&amp;A961)),0),Relationstabel!$C$1:$K$1,0)),"Ingen varmeinstallationer")</f>
        <v>Naturgas</v>
      </c>
      <c r="L961" s="1" t="str">
        <f ca="1">INDEX(Anvendelseskode!B:B,MATCH($E961,Anvendelseskode!$A:$A,0))</f>
        <v>Fritliggende enfamilieshus (parcelhus)</v>
      </c>
      <c r="M961" s="1" t="str">
        <f ca="1">INDEX(Anvendelseskode!C:C,MATCH($E961,Anvendelseskode!$A:$A,0))</f>
        <v>Parcelhuse</v>
      </c>
      <c r="N961" s="1" t="str">
        <f ca="1">INDEX(Anvendelseskode!D:D,MATCH($E961,Anvendelseskode!$A:$A,0))</f>
        <v>Private husholdninger</v>
      </c>
      <c r="O961" s="1" t="str">
        <f ca="1">IFERROR(INDEX(SBi!$2:$2,MATCH(G961,SBi!$1:$1,1)),SBi!$K$2)</f>
        <v>1951-1960</v>
      </c>
      <c r="P961" s="1">
        <f ca="1">IFERROR(INDEX(SBi!$C$3:$K$28,MATCH(E961,SBi!$B$3:$B$28,0),MATCH(O961,SBi!$C$2:$K$2,0)),0)</f>
        <v>154.9</v>
      </c>
      <c r="Q961" s="19">
        <f t="shared" ca="1" si="190"/>
        <v>15.49</v>
      </c>
      <c r="R961" s="19" t="str">
        <f ca="1">IFERROR(INDEX(VpD!$2:$2,MATCH(G961,VpD!$1:$1,1)),VpD!$I$2)</f>
        <v>1951-1960</v>
      </c>
      <c r="S961" s="1">
        <f ca="1">IFERROR(INDEX(VpD!$C$3:$I$27,MATCH(E961,VpD!$B$3:$B$27,0),MATCH(R961,VpD!$C$2:$I$2,0)),0)</f>
        <v>204</v>
      </c>
      <c r="T961" s="19">
        <f t="shared" ca="1" si="191"/>
        <v>20.399999999999999</v>
      </c>
      <c r="U961" s="14" t="str">
        <f t="shared" ca="1" si="192"/>
        <v xml:space="preserve">713169.63 </v>
      </c>
      <c r="V961" s="14" t="str">
        <f t="shared" ca="1" si="193"/>
        <v>6168951.61</v>
      </c>
      <c r="W961" s="14" t="str">
        <f t="shared" ca="1" si="194"/>
        <v>POINT(713169.63 6168951.61)</v>
      </c>
      <c r="X961" s="14" t="str">
        <f>IFERROR(INDEX(BygningOmraade!B:B,MATCH(A961,BygningOmraade!A:A,0)),"")</f>
        <v/>
      </c>
    </row>
    <row r="962" spans="1:24" s="14" customFormat="1" x14ac:dyDescent="0.25">
      <c r="A962" s="14">
        <f t="shared" si="182"/>
        <v>962</v>
      </c>
      <c r="B962" s="14" t="str">
        <f t="shared" ca="1" si="183"/>
        <v>34e210e8-3974-41ea-aa2f-fcdc559af6f2</v>
      </c>
      <c r="C962" s="14" t="str">
        <f t="shared" ca="1" si="184"/>
        <v>0a3f507e-195d-32b8-e044-0003ba298018</v>
      </c>
      <c r="D962" s="14">
        <f t="shared" ca="1" si="185"/>
        <v>995320</v>
      </c>
      <c r="E962" s="1">
        <f t="shared" ca="1" si="186"/>
        <v>130</v>
      </c>
      <c r="F962" s="1">
        <f t="shared" ca="1" si="187"/>
        <v>125</v>
      </c>
      <c r="G962" s="1">
        <f t="shared" ca="1" si="188"/>
        <v>1978</v>
      </c>
      <c r="H962" s="1" t="str">
        <f ca="1">IFERROR(INDEX(Varmeinstallation!B:B,MATCH(INDIRECT($A$1&amp;"L"&amp;A962)*1,Varmeinstallation!A:A,0)),"Ingen varmeinstallationer")</f>
        <v>Elovne, elpaneler</v>
      </c>
      <c r="I962" s="1" t="str">
        <f ca="1">IFERROR(INDEX(Opvarmningsmiddel!B:B,MATCH(INDIRECT($A$1&amp;"M"&amp;A962)*1,Opvarmningsmiddel!A:A,0)),"")</f>
        <v>Elektricitet</v>
      </c>
      <c r="J962" s="1">
        <f t="shared" ca="1" si="189"/>
        <v>1</v>
      </c>
      <c r="K962" s="1" t="str">
        <f ca="1">IFERROR(INDEX(Relationstabel!$C$3:$K$10,MATCH(VALUE(INDIRECT($A$1&amp;"L"&amp;A962)),Relationstabel!$A$3:$A$10,0),MATCH(IFERROR(VALUE(INDIRECT($A$1&amp;"M"&amp;A962)),0),Relationstabel!$C$1:$K$1,0)),"Ingen varmeinstallationer")</f>
        <v>Elvarme</v>
      </c>
      <c r="L962" s="1" t="str">
        <f ca="1">INDEX(Anvendelseskode!B:B,MATCH($E962,Anvendelseskode!$A:$A,0))</f>
        <v>Række-, kæde-, dobbelthus (lodret adskillelse mellem enhederne)</v>
      </c>
      <c r="M962" s="1" t="str">
        <f ca="1">INDEX(Anvendelseskode!C:C,MATCH($E962,Anvendelseskode!$A:$A,0))</f>
        <v>Række-, kæde og dobbelthuse</v>
      </c>
      <c r="N962" s="1" t="str">
        <f ca="1">INDEX(Anvendelseskode!D:D,MATCH($E962,Anvendelseskode!$A:$A,0))</f>
        <v>Private husholdninger</v>
      </c>
      <c r="O962" s="1" t="str">
        <f ca="1">IFERROR(INDEX(SBi!$2:$2,MATCH(G962,SBi!$1:$1,1)),SBi!$K$2)</f>
        <v>1973-1978</v>
      </c>
      <c r="P962" s="1">
        <f ca="1">IFERROR(INDEX(SBi!$C$3:$K$28,MATCH(E962,SBi!$B$3:$B$28,0),MATCH(O962,SBi!$C$2:$K$2,0)),0)</f>
        <v>112.6</v>
      </c>
      <c r="Q962" s="19">
        <f t="shared" ca="1" si="190"/>
        <v>14.074999999999999</v>
      </c>
      <c r="R962" s="19" t="str">
        <f ca="1">IFERROR(INDEX(VpD!$2:$2,MATCH(G962,VpD!$1:$1,1)),VpD!$I$2)</f>
        <v>1973-1978</v>
      </c>
      <c r="S962" s="1">
        <f ca="1">IFERROR(INDEX(VpD!$C$3:$I$27,MATCH(E962,VpD!$B$3:$B$27,0),MATCH(R962,VpD!$C$2:$I$2,0)),0)</f>
        <v>98</v>
      </c>
      <c r="T962" s="19">
        <f t="shared" ca="1" si="191"/>
        <v>12.25</v>
      </c>
      <c r="U962" s="14" t="str">
        <f t="shared" ca="1" si="192"/>
        <v xml:space="preserve">711771.85 </v>
      </c>
      <c r="V962" s="14" t="str">
        <f t="shared" ca="1" si="193"/>
        <v>6172564.85</v>
      </c>
      <c r="W962" s="14" t="str">
        <f t="shared" ca="1" si="194"/>
        <v>POINT(711771.85 6172564.85)</v>
      </c>
      <c r="X962" s="14" t="str">
        <f>IFERROR(INDEX(BygningOmraade!B:B,MATCH(A962,BygningOmraade!A:A,0)),"")</f>
        <v/>
      </c>
    </row>
    <row r="963" spans="1:24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35044c61-5aa6-4819-af18-f563da79eb16</v>
      </c>
      <c r="C963" s="14" t="str">
        <f t="shared" ref="C963:C1026" ca="1" si="197">INDIRECT($A$1&amp;"C"&amp;A963)</f>
        <v>0a3f507e-1bca-32b8-e044-0003ba298018</v>
      </c>
      <c r="D963" s="14">
        <f t="shared" ref="D963:D1026" ca="1" si="198">INDIRECT($A$1&amp;"D"&amp;A963)</f>
        <v>997556</v>
      </c>
      <c r="E963" s="1">
        <f t="shared" ref="E963:E1026" ca="1" si="199">ROUNDDOWN(INDIRECT($A$1&amp;"E"&amp;A963),-1)</f>
        <v>130</v>
      </c>
      <c r="F963" s="1">
        <f t="shared" ref="F963:F1026" ca="1" si="200">INDIRECT($A$1&amp;"G"&amp;A963)+INDIRECT($A$1&amp;"H"&amp;A963)+INDIRECT($A$1&amp;"I"&amp;A963)*0.5</f>
        <v>101</v>
      </c>
      <c r="G963" s="1">
        <f t="shared" ref="G963:G1026" ca="1" si="201">MAX(INDIRECT($A$1&amp;"J"&amp;A963),INDIRECT($A$1&amp;"K"&amp;A963))</f>
        <v>1966</v>
      </c>
      <c r="H963" s="1" t="str">
        <f ca="1">IFERROR(INDEX(Varmeinstallation!B:B,MATCH(INDIRECT($A$1&amp;"L"&amp;A963)*1,Varmeinstallation!A:A,0)),"Ingen varmeinstallationer")</f>
        <v>Elovne, elpaneler</v>
      </c>
      <c r="I963" s="1" t="str">
        <f ca="1">IFERROR(INDEX(Opvarmningsmiddel!B:B,MATCH(INDIRECT($A$1&amp;"M"&amp;A963)*1,Opvarmningsmiddel!A:A,0)),"")</f>
        <v>Elektricitet</v>
      </c>
      <c r="J963" s="1">
        <f t="shared" ref="J963:J1026" ca="1" si="202">VALUE(INDIRECT($A$1&amp;"N"&amp;A963))</f>
        <v>0</v>
      </c>
      <c r="K963" s="1" t="str">
        <f ca="1">IFERROR(INDEX(Relationstabel!$C$3:$K$10,MATCH(VALUE(INDIRECT($A$1&amp;"L"&amp;A963)),Relationstabel!$A$3:$A$10,0),MATCH(IFERROR(VALUE(INDIRECT($A$1&amp;"M"&amp;A963)),0),Relationstabel!$C$1:$K$1,0)),"Ingen varmeinstallationer")</f>
        <v>Elvarme</v>
      </c>
      <c r="L963" s="1" t="str">
        <f ca="1">INDEX(Anvendelseskode!B:B,MATCH($E963,Anvendelseskode!$A:$A,0))</f>
        <v>Række-, kæde-, dobbelthus (lodret adskillelse mellem enhederne)</v>
      </c>
      <c r="M963" s="1" t="str">
        <f ca="1">INDEX(Anvendelseskode!C:C,MATCH($E963,Anvendelseskode!$A:$A,0))</f>
        <v>Række-, kæde og dobbelthuse</v>
      </c>
      <c r="N963" s="1" t="str">
        <f ca="1">INDEX(Anvendelseskode!D:D,MATCH($E963,Anvendelseskode!$A:$A,0))</f>
        <v>Private husholdninger</v>
      </c>
      <c r="O963" s="1" t="str">
        <f ca="1">IFERROR(INDEX(SBi!$2:$2,MATCH(G963,SBi!$1:$1,1)),SBi!$K$2)</f>
        <v>1961-1972</v>
      </c>
      <c r="P963" s="1">
        <f ca="1">IFERROR(INDEX(SBi!$C$3:$K$28,MATCH(E963,SBi!$B$3:$B$28,0),MATCH(O963,SBi!$C$2:$K$2,0)),0)</f>
        <v>119.9</v>
      </c>
      <c r="Q963" s="19">
        <f t="shared" ref="Q963:Q1026" ca="1" si="203">P963*F963/1000</f>
        <v>12.109900000000001</v>
      </c>
      <c r="R963" s="19" t="str">
        <f ca="1">IFERROR(INDEX(VpD!$2:$2,MATCH(G963,VpD!$1:$1,1)),VpD!$I$2)</f>
        <v>1961-1972</v>
      </c>
      <c r="S963" s="1">
        <f ca="1">IFERROR(INDEX(VpD!$C$3:$I$27,MATCH(E963,VpD!$B$3:$B$27,0),MATCH(R963,VpD!$C$2:$I$2,0)),0)</f>
        <v>120</v>
      </c>
      <c r="T963" s="19">
        <f t="shared" ref="T963:T1026" ca="1" si="204">S963*F963/1000</f>
        <v>12.12</v>
      </c>
      <c r="U963" s="14" t="str">
        <f t="shared" ref="U963:U1026" ca="1" si="205">IFERROR(SUBSTITUTE(LEFT(W963,FIND(" ",W963)),"POINT(",""),"")</f>
        <v xml:space="preserve">713830.7 </v>
      </c>
      <c r="V963" s="14" t="str">
        <f t="shared" ref="V963:V1026" ca="1" si="206">IFERROR(SUBSTITUTE(RIGHT(W963,LEN(W963)-FIND(" ",W963)),")",""),"")</f>
        <v>6169313</v>
      </c>
      <c r="W963" s="14" t="str">
        <f t="shared" ref="W963:W1026" ca="1" si="207">INDIRECT($A$1&amp;"o"&amp;A963)</f>
        <v>POINT(713830.7 6169313)</v>
      </c>
      <c r="X963" s="14" t="str">
        <f>IFERROR(INDEX(BygningOmraade!B:B,MATCH(A963,BygningOmraade!A:A,0)),"")</f>
        <v/>
      </c>
    </row>
    <row r="964" spans="1:24" s="14" customFormat="1" x14ac:dyDescent="0.25">
      <c r="A964" s="14">
        <f t="shared" si="195"/>
        <v>964</v>
      </c>
      <c r="B964" s="14" t="str">
        <f t="shared" ca="1" si="196"/>
        <v>352e64d1-4674-472a-8309-e1d5ca6f9574</v>
      </c>
      <c r="C964" s="14" t="str">
        <f t="shared" ca="1" si="197"/>
        <v>0a3f507e-1fe9-32b8-e044-0003ba298018</v>
      </c>
      <c r="D964" s="14">
        <f t="shared" ca="1" si="198"/>
        <v>993725</v>
      </c>
      <c r="E964" s="1">
        <f t="shared" ca="1" si="199"/>
        <v>120</v>
      </c>
      <c r="F964" s="1">
        <f t="shared" ca="1" si="200"/>
        <v>109</v>
      </c>
      <c r="G964" s="1">
        <f t="shared" ca="1" si="201"/>
        <v>1973</v>
      </c>
      <c r="H964" s="1" t="str">
        <f ca="1">IFERROR(INDEX(Varmeinstallation!B:B,MATCH(INDIRECT($A$1&amp;"L"&amp;A964)*1,Varmeinstallation!A:A,0)),"Ingen varmeinstallationer")</f>
        <v>Centralvarme fra eget anlæg, et-kammer fyr</v>
      </c>
      <c r="I964" s="1" t="str">
        <f ca="1">IFERROR(INDEX(Opvarmningsmiddel!B:B,MATCH(INDIRECT($A$1&amp;"M"&amp;A964)*1,Opvarmningsmiddel!A:A,0)),"")</f>
        <v>Naturgas</v>
      </c>
      <c r="J964" s="1">
        <f t="shared" ca="1" si="202"/>
        <v>2</v>
      </c>
      <c r="K964" s="1" t="str">
        <f ca="1">IFERROR(INDEX(Relationstabel!$C$3:$K$10,MATCH(VALUE(INDIRECT($A$1&amp;"L"&amp;A964)),Relationstabel!$A$3:$A$10,0),MATCH(IFERROR(VALUE(INDIRECT($A$1&amp;"M"&amp;A964)),0),Relationstabel!$C$1:$K$1,0)),"Ingen varmeinstallationer")</f>
        <v>Naturgas</v>
      </c>
      <c r="L964" s="1" t="str">
        <f ca="1">INDEX(Anvendelseskode!B:B,MATCH($E964,Anvendelseskode!$A:$A,0))</f>
        <v>Fritliggende enfamilieshus (parcelhus)</v>
      </c>
      <c r="M964" s="1" t="str">
        <f ca="1">INDEX(Anvendelseskode!C:C,MATCH($E964,Anvendelseskode!$A:$A,0))</f>
        <v>Parcelhuse</v>
      </c>
      <c r="N964" s="1" t="str">
        <f ca="1">INDEX(Anvendelseskode!D:D,MATCH($E964,Anvendelseskode!$A:$A,0))</f>
        <v>Private husholdninger</v>
      </c>
      <c r="O964" s="1" t="str">
        <f ca="1">IFERROR(INDEX(SBi!$2:$2,MATCH(G964,SBi!$1:$1,1)),SBi!$K$2)</f>
        <v>1973-1978</v>
      </c>
      <c r="P964" s="1">
        <f ca="1">IFERROR(INDEX(SBi!$C$3:$K$28,MATCH(E964,SBi!$B$3:$B$28,0),MATCH(O964,SBi!$C$2:$K$2,0)),0)</f>
        <v>119.8</v>
      </c>
      <c r="Q964" s="19">
        <f t="shared" ca="1" si="203"/>
        <v>13.058199999999999</v>
      </c>
      <c r="R964" s="19" t="str">
        <f ca="1">IFERROR(INDEX(VpD!$2:$2,MATCH(G964,VpD!$1:$1,1)),VpD!$I$2)</f>
        <v>1973-1978</v>
      </c>
      <c r="S964" s="1">
        <f ca="1">IFERROR(INDEX(VpD!$C$3:$I$27,MATCH(E964,VpD!$B$3:$B$27,0),MATCH(R964,VpD!$C$2:$I$2,0)),0)</f>
        <v>117</v>
      </c>
      <c r="T964" s="19">
        <f t="shared" ca="1" si="204"/>
        <v>12.753</v>
      </c>
      <c r="U964" s="14" t="str">
        <f t="shared" ca="1" si="205"/>
        <v xml:space="preserve">710867.79 </v>
      </c>
      <c r="V964" s="14" t="str">
        <f t="shared" ca="1" si="206"/>
        <v>6171694.9</v>
      </c>
      <c r="W964" s="14" t="str">
        <f t="shared" ca="1" si="207"/>
        <v>POINT(710867.79 6171694.9)</v>
      </c>
      <c r="X964" s="14" t="str">
        <f>IFERROR(INDEX(BygningOmraade!B:B,MATCH(A964,BygningOmraade!A:A,0)),"")</f>
        <v/>
      </c>
    </row>
    <row r="965" spans="1:24" s="14" customFormat="1" x14ac:dyDescent="0.25">
      <c r="A965" s="14">
        <f t="shared" si="195"/>
        <v>965</v>
      </c>
      <c r="B965" s="14" t="str">
        <f t="shared" ca="1" si="196"/>
        <v>35352147-3048-4368-8fd0-baea0ebcf55c</v>
      </c>
      <c r="C965" s="14" t="str">
        <f t="shared" ca="1" si="197"/>
        <v>0a3f507e-1bbe-32b8-e044-0003ba298018</v>
      </c>
      <c r="D965" s="14">
        <f t="shared" ca="1" si="198"/>
        <v>997541</v>
      </c>
      <c r="E965" s="1">
        <f t="shared" ca="1" si="199"/>
        <v>130</v>
      </c>
      <c r="F965" s="1">
        <f t="shared" ca="1" si="200"/>
        <v>120</v>
      </c>
      <c r="G965" s="1">
        <f t="shared" ca="1" si="201"/>
        <v>1973</v>
      </c>
      <c r="H965" s="1" t="str">
        <f ca="1">IFERROR(INDEX(Varmeinstallation!B:B,MATCH(INDIRECT($A$1&amp;"L"&amp;A965)*1,Varmeinstallation!A:A,0)),"Ingen varmeinstallationer")</f>
        <v>Centralvarme fra eget anlæg, et-kammer fyr</v>
      </c>
      <c r="I965" s="1" t="str">
        <f ca="1">IFERROR(INDEX(Opvarmningsmiddel!B:B,MATCH(INDIRECT($A$1&amp;"M"&amp;A965)*1,Opvarmningsmiddel!A:A,0)),"")</f>
        <v>Naturgas</v>
      </c>
      <c r="J965" s="1">
        <f t="shared" ca="1" si="202"/>
        <v>90</v>
      </c>
      <c r="K965" s="1" t="str">
        <f ca="1">IFERROR(INDEX(Relationstabel!$C$3:$K$10,MATCH(VALUE(INDIRECT($A$1&amp;"L"&amp;A965)),Relationstabel!$A$3:$A$10,0),MATCH(IFERROR(VALUE(INDIRECT($A$1&amp;"M"&amp;A965)),0),Relationstabel!$C$1:$K$1,0)),"Ingen varmeinstallationer")</f>
        <v>Naturgas</v>
      </c>
      <c r="L965" s="1" t="str">
        <f ca="1">INDEX(Anvendelseskode!B:B,MATCH($E965,Anvendelseskode!$A:$A,0))</f>
        <v>Række-, kæde-, dobbelthus (lodret adskillelse mellem enhederne)</v>
      </c>
      <c r="M965" s="1" t="str">
        <f ca="1">INDEX(Anvendelseskode!C:C,MATCH($E965,Anvendelseskode!$A:$A,0))</f>
        <v>Række-, kæde og dobbelthuse</v>
      </c>
      <c r="N965" s="1" t="str">
        <f ca="1">INDEX(Anvendelseskode!D:D,MATCH($E965,Anvendelseskode!$A:$A,0))</f>
        <v>Private husholdninger</v>
      </c>
      <c r="O965" s="1" t="str">
        <f ca="1">IFERROR(INDEX(SBi!$2:$2,MATCH(G965,SBi!$1:$1,1)),SBi!$K$2)</f>
        <v>1973-1978</v>
      </c>
      <c r="P965" s="1">
        <f ca="1">IFERROR(INDEX(SBi!$C$3:$K$28,MATCH(E965,SBi!$B$3:$B$28,0),MATCH(O965,SBi!$C$2:$K$2,0)),0)</f>
        <v>112.6</v>
      </c>
      <c r="Q965" s="19">
        <f t="shared" ca="1" si="203"/>
        <v>13.512</v>
      </c>
      <c r="R965" s="19" t="str">
        <f ca="1">IFERROR(INDEX(VpD!$2:$2,MATCH(G965,VpD!$1:$1,1)),VpD!$I$2)</f>
        <v>1973-1978</v>
      </c>
      <c r="S965" s="1">
        <f ca="1">IFERROR(INDEX(VpD!$C$3:$I$27,MATCH(E965,VpD!$B$3:$B$27,0),MATCH(R965,VpD!$C$2:$I$2,0)),0)</f>
        <v>98</v>
      </c>
      <c r="T965" s="19">
        <f t="shared" ca="1" si="204"/>
        <v>11.76</v>
      </c>
      <c r="U965" s="14" t="str">
        <f t="shared" ca="1" si="205"/>
        <v xml:space="preserve">713847.04 </v>
      </c>
      <c r="V965" s="14" t="str">
        <f t="shared" ca="1" si="206"/>
        <v>6169271.98</v>
      </c>
      <c r="W965" s="14" t="str">
        <f t="shared" ca="1" si="207"/>
        <v>POINT(713847.04 6169271.98)</v>
      </c>
      <c r="X965" s="14" t="str">
        <f>IFERROR(INDEX(BygningOmraade!B:B,MATCH(A965,BygningOmraade!A:A,0)),"")</f>
        <v/>
      </c>
    </row>
    <row r="966" spans="1:24" s="14" customFormat="1" x14ac:dyDescent="0.25">
      <c r="A966" s="14">
        <f t="shared" si="195"/>
        <v>966</v>
      </c>
      <c r="B966" s="14" t="str">
        <f t="shared" ca="1" si="196"/>
        <v>353e003b-068c-4075-81c5-f6856bf5268a</v>
      </c>
      <c r="C966" s="14" t="str">
        <f t="shared" ca="1" si="197"/>
        <v>0a3f507e-22d5-32b8-e044-0003ba298018</v>
      </c>
      <c r="D966" s="14">
        <f t="shared" ca="1" si="198"/>
        <v>995841</v>
      </c>
      <c r="E966" s="1">
        <f t="shared" ca="1" si="199"/>
        <v>130</v>
      </c>
      <c r="F966" s="1">
        <f t="shared" ca="1" si="200"/>
        <v>107</v>
      </c>
      <c r="G966" s="1">
        <f t="shared" ca="1" si="201"/>
        <v>1983</v>
      </c>
      <c r="H966" s="1" t="str">
        <f ca="1">IFERROR(INDEX(Varmeinstallation!B:B,MATCH(INDIRECT($A$1&amp;"L"&amp;A966)*1,Varmeinstallation!A:A,0)),"Ingen varmeinstallationer")</f>
        <v>Fjernvarme/blokvarme (radiatorsystemer eller varmluftanlæg)</v>
      </c>
      <c r="I966" s="1" t="str">
        <f ca="1">IFERROR(INDEX(Opvarmningsmiddel!B:B,MATCH(INDIRECT($A$1&amp;"M"&amp;A966)*1,Opvarmningsmiddel!A:A,0)),"")</f>
        <v/>
      </c>
      <c r="J966" s="1">
        <f t="shared" ca="1" si="202"/>
        <v>0</v>
      </c>
      <c r="K966" s="1" t="str">
        <f ca="1">IFERROR(INDEX(Relationstabel!$C$3:$K$10,MATCH(VALUE(INDIRECT($A$1&amp;"L"&amp;A966)),Relationstabel!$A$3:$A$10,0),MATCH(IFERROR(VALUE(INDIRECT($A$1&amp;"M"&amp;A966)),0),Relationstabel!$C$1:$K$1,0)),"Ingen varmeinstallationer")</f>
        <v>Fjernvarme/ Blokvarme</v>
      </c>
      <c r="L966" s="1" t="str">
        <f ca="1">INDEX(Anvendelseskode!B:B,MATCH($E966,Anvendelseskode!$A:$A,0))</f>
        <v>Række-, kæde-, dobbelthus (lodret adskillelse mellem enhederne)</v>
      </c>
      <c r="M966" s="1" t="str">
        <f ca="1">INDEX(Anvendelseskode!C:C,MATCH($E966,Anvendelseskode!$A:$A,0))</f>
        <v>Række-, kæde og dobbelthuse</v>
      </c>
      <c r="N966" s="1" t="str">
        <f ca="1">INDEX(Anvendelseskode!D:D,MATCH($E966,Anvendelseskode!$A:$A,0))</f>
        <v>Private husholdninger</v>
      </c>
      <c r="O966" s="1" t="str">
        <f ca="1">IFERROR(INDEX(SBi!$2:$2,MATCH(G966,SBi!$1:$1,1)),SBi!$K$2)</f>
        <v>1979-1998</v>
      </c>
      <c r="P966" s="1">
        <f ca="1">IFERROR(INDEX(SBi!$C$3:$K$28,MATCH(E966,SBi!$B$3:$B$28,0),MATCH(O966,SBi!$C$2:$K$2,0)),0)</f>
        <v>96.8</v>
      </c>
      <c r="Q966" s="19">
        <f t="shared" ca="1" si="203"/>
        <v>10.3576</v>
      </c>
      <c r="R966" s="19" t="str">
        <f ca="1">IFERROR(INDEX(VpD!$2:$2,MATCH(G966,VpD!$1:$1,1)),VpD!$I$2)</f>
        <v>1979-1998</v>
      </c>
      <c r="S966" s="1">
        <f ca="1">IFERROR(INDEX(VpD!$C$3:$I$27,MATCH(E966,VpD!$B$3:$B$27,0),MATCH(R966,VpD!$C$2:$I$2,0)),0)</f>
        <v>74</v>
      </c>
      <c r="T966" s="19">
        <f t="shared" ca="1" si="204"/>
        <v>7.9180000000000001</v>
      </c>
      <c r="U966" s="14" t="str">
        <f t="shared" ca="1" si="205"/>
        <v xml:space="preserve">712029.29 </v>
      </c>
      <c r="V966" s="14" t="str">
        <f t="shared" ca="1" si="206"/>
        <v>6172017.25</v>
      </c>
      <c r="W966" s="14" t="str">
        <f t="shared" ca="1" si="207"/>
        <v>POINT(712029.29 6172017.25)</v>
      </c>
      <c r="X966" s="14" t="str">
        <f>IFERROR(INDEX(BygningOmraade!B:B,MATCH(A966,BygningOmraade!A:A,0)),"")</f>
        <v/>
      </c>
    </row>
    <row r="967" spans="1:24" s="14" customFormat="1" x14ac:dyDescent="0.25">
      <c r="A967" s="14">
        <f t="shared" si="195"/>
        <v>967</v>
      </c>
      <c r="B967" s="14" t="str">
        <f t="shared" ca="1" si="196"/>
        <v>354d8462-528c-48b0-9c56-42462465411a</v>
      </c>
      <c r="C967" s="14" t="str">
        <f t="shared" ca="1" si="197"/>
        <v>0a3f507e-1503-32b8-e044-0003ba298018</v>
      </c>
      <c r="D967" s="14">
        <f t="shared" ca="1" si="198"/>
        <v>996257</v>
      </c>
      <c r="E967" s="1">
        <f t="shared" ca="1" si="199"/>
        <v>120</v>
      </c>
      <c r="F967" s="1">
        <f t="shared" ca="1" si="200"/>
        <v>184</v>
      </c>
      <c r="G967" s="1">
        <f t="shared" ca="1" si="201"/>
        <v>1950</v>
      </c>
      <c r="H967" s="1" t="str">
        <f ca="1">IFERROR(INDEX(Varmeinstallation!B:B,MATCH(INDIRECT($A$1&amp;"L"&amp;A967)*1,Varmeinstallation!A:A,0)),"Ingen varmeinstallationer")</f>
        <v>Centralvarme fra eget anlæg, et-kammer fyr</v>
      </c>
      <c r="I967" s="1" t="str">
        <f ca="1">IFERROR(INDEX(Opvarmningsmiddel!B:B,MATCH(INDIRECT($A$1&amp;"M"&amp;A967)*1,Opvarmningsmiddel!A:A,0)),"")</f>
        <v>Naturgas</v>
      </c>
      <c r="J967" s="1">
        <f t="shared" ca="1" si="202"/>
        <v>5</v>
      </c>
      <c r="K967" s="1" t="str">
        <f ca="1">IFERROR(INDEX(Relationstabel!$C$3:$K$10,MATCH(VALUE(INDIRECT($A$1&amp;"L"&amp;A967)),Relationstabel!$A$3:$A$10,0),MATCH(IFERROR(VALUE(INDIRECT($A$1&amp;"M"&amp;A967)),0),Relationstabel!$C$1:$K$1,0)),"Ingen varmeinstallationer")</f>
        <v>Naturgas</v>
      </c>
      <c r="L967" s="1" t="str">
        <f ca="1">INDEX(Anvendelseskode!B:B,MATCH($E967,Anvendelseskode!$A:$A,0))</f>
        <v>Fritliggende enfamilieshus (parcelhus)</v>
      </c>
      <c r="M967" s="1" t="str">
        <f ca="1">INDEX(Anvendelseskode!C:C,MATCH($E967,Anvendelseskode!$A:$A,0))</f>
        <v>Parcelhuse</v>
      </c>
      <c r="N967" s="1" t="str">
        <f ca="1">INDEX(Anvendelseskode!D:D,MATCH($E967,Anvendelseskode!$A:$A,0))</f>
        <v>Private husholdninger</v>
      </c>
      <c r="O967" s="1" t="str">
        <f ca="1">IFERROR(INDEX(SBi!$2:$2,MATCH(G967,SBi!$1:$1,1)),SBi!$K$2)</f>
        <v>1931-1950</v>
      </c>
      <c r="P967" s="1">
        <f ca="1">IFERROR(INDEX(SBi!$C$3:$K$28,MATCH(E967,SBi!$B$3:$B$28,0),MATCH(O967,SBi!$C$2:$K$2,0)),0)</f>
        <v>164.1</v>
      </c>
      <c r="Q967" s="19">
        <f t="shared" ca="1" si="203"/>
        <v>30.194399999999998</v>
      </c>
      <c r="R967" s="19" t="str">
        <f ca="1">IFERROR(INDEX(VpD!$2:$2,MATCH(G967,VpD!$1:$1,1)),VpD!$I$2)</f>
        <v>1931-1950</v>
      </c>
      <c r="S967" s="1">
        <f ca="1">IFERROR(INDEX(VpD!$C$3:$I$27,MATCH(E967,VpD!$B$3:$B$27,0),MATCH(R967,VpD!$C$2:$I$2,0)),0)</f>
        <v>217</v>
      </c>
      <c r="T967" s="19">
        <f t="shared" ca="1" si="204"/>
        <v>39.927999999999997</v>
      </c>
      <c r="U967" s="14" t="str">
        <f t="shared" ca="1" si="205"/>
        <v xml:space="preserve">713004.05 </v>
      </c>
      <c r="V967" s="14" t="str">
        <f t="shared" ca="1" si="206"/>
        <v>6168708.23</v>
      </c>
      <c r="W967" s="14" t="str">
        <f t="shared" ca="1" si="207"/>
        <v>POINT(713004.05 6168708.23)</v>
      </c>
      <c r="X967" s="14" t="str">
        <f>IFERROR(INDEX(BygningOmraade!B:B,MATCH(A967,BygningOmraade!A:A,0)),"")</f>
        <v/>
      </c>
    </row>
    <row r="968" spans="1:24" s="14" customFormat="1" x14ac:dyDescent="0.25">
      <c r="A968" s="14">
        <f t="shared" si="195"/>
        <v>968</v>
      </c>
      <c r="B968" s="14" t="str">
        <f t="shared" ca="1" si="196"/>
        <v>3569e52b-db57-4d12-8394-3f5bcbcc7f21</v>
      </c>
      <c r="C968" s="14" t="str">
        <f t="shared" ca="1" si="197"/>
        <v>0a3f507e-1862-32b8-e044-0003ba298018</v>
      </c>
      <c r="D968" s="14">
        <f t="shared" ca="1" si="198"/>
        <v>996463</v>
      </c>
      <c r="E968" s="1">
        <f t="shared" ca="1" si="199"/>
        <v>120</v>
      </c>
      <c r="F968" s="1">
        <f t="shared" ca="1" si="200"/>
        <v>150</v>
      </c>
      <c r="G968" s="1">
        <f t="shared" ca="1" si="201"/>
        <v>1992</v>
      </c>
      <c r="H968" s="1" t="str">
        <f ca="1">IFERROR(INDEX(Varmeinstallation!B:B,MATCH(INDIRECT($A$1&amp;"L"&amp;A968)*1,Varmeinstallation!A:A,0)),"Ingen varmeinstallationer")</f>
        <v>Elovne, elpaneler</v>
      </c>
      <c r="I968" s="1" t="str">
        <f ca="1">IFERROR(INDEX(Opvarmningsmiddel!B:B,MATCH(INDIRECT($A$1&amp;"M"&amp;A968)*1,Opvarmningsmiddel!A:A,0)),"")</f>
        <v>Elektricitet</v>
      </c>
      <c r="J968" s="1">
        <f t="shared" ca="1" si="202"/>
        <v>1</v>
      </c>
      <c r="K968" s="1" t="str">
        <f ca="1">IFERROR(INDEX(Relationstabel!$C$3:$K$10,MATCH(VALUE(INDIRECT($A$1&amp;"L"&amp;A968)),Relationstabel!$A$3:$A$10,0),MATCH(IFERROR(VALUE(INDIRECT($A$1&amp;"M"&amp;A968)),0),Relationstabel!$C$1:$K$1,0)),"Ingen varmeinstallationer")</f>
        <v>Elvarme</v>
      </c>
      <c r="L968" s="1" t="str">
        <f ca="1">INDEX(Anvendelseskode!B:B,MATCH($E968,Anvendelseskode!$A:$A,0))</f>
        <v>Fritliggende enfamilieshus (parcelhus)</v>
      </c>
      <c r="M968" s="1" t="str">
        <f ca="1">INDEX(Anvendelseskode!C:C,MATCH($E968,Anvendelseskode!$A:$A,0))</f>
        <v>Parcelhuse</v>
      </c>
      <c r="N968" s="1" t="str">
        <f ca="1">INDEX(Anvendelseskode!D:D,MATCH($E968,Anvendelseskode!$A:$A,0))</f>
        <v>Private husholdninger</v>
      </c>
      <c r="O968" s="1" t="str">
        <f ca="1">IFERROR(INDEX(SBi!$2:$2,MATCH(G968,SBi!$1:$1,1)),SBi!$K$2)</f>
        <v>1979-1998</v>
      </c>
      <c r="P968" s="1">
        <f ca="1">IFERROR(INDEX(SBi!$C$3:$K$28,MATCH(E968,SBi!$B$3:$B$28,0),MATCH(O968,SBi!$C$2:$K$2,0)),0)</f>
        <v>105.4</v>
      </c>
      <c r="Q968" s="19">
        <f t="shared" ca="1" si="203"/>
        <v>15.81</v>
      </c>
      <c r="R968" s="19" t="str">
        <f ca="1">IFERROR(INDEX(VpD!$2:$2,MATCH(G968,VpD!$1:$1,1)),VpD!$I$2)</f>
        <v>1979-1998</v>
      </c>
      <c r="S968" s="1">
        <f ca="1">IFERROR(INDEX(VpD!$C$3:$I$27,MATCH(E968,VpD!$B$3:$B$27,0),MATCH(R968,VpD!$C$2:$I$2,0)),0)</f>
        <v>90</v>
      </c>
      <c r="T968" s="19">
        <f t="shared" ca="1" si="204"/>
        <v>13.5</v>
      </c>
      <c r="U968" s="14" t="str">
        <f t="shared" ca="1" si="205"/>
        <v xml:space="preserve">713340.54 </v>
      </c>
      <c r="V968" s="14" t="str">
        <f t="shared" ca="1" si="206"/>
        <v>6168625.03</v>
      </c>
      <c r="W968" s="14" t="str">
        <f t="shared" ca="1" si="207"/>
        <v>POINT(713340.54 6168625.03)</v>
      </c>
      <c r="X968" s="14" t="str">
        <f>IFERROR(INDEX(BygningOmraade!B:B,MATCH(A968,BygningOmraade!A:A,0)),"")</f>
        <v/>
      </c>
    </row>
    <row r="969" spans="1:24" s="14" customFormat="1" x14ac:dyDescent="0.25">
      <c r="A969" s="14">
        <f t="shared" si="195"/>
        <v>969</v>
      </c>
      <c r="B969" s="14" t="str">
        <f t="shared" ca="1" si="196"/>
        <v>357e934b-efa0-489f-a834-4484eabbeed1</v>
      </c>
      <c r="C969" s="14" t="str">
        <f t="shared" ca="1" si="197"/>
        <v>0a3f507e-1c54-32b8-e044-0003ba298018</v>
      </c>
      <c r="D969" s="14">
        <f t="shared" ca="1" si="198"/>
        <v>997644</v>
      </c>
      <c r="E969" s="1">
        <f t="shared" ca="1" si="199"/>
        <v>120</v>
      </c>
      <c r="F969" s="1">
        <f t="shared" ca="1" si="200"/>
        <v>134</v>
      </c>
      <c r="G969" s="1">
        <f t="shared" ca="1" si="201"/>
        <v>2011</v>
      </c>
      <c r="H969" s="1" t="str">
        <f ca="1">IFERROR(INDEX(Varmeinstallation!B:B,MATCH(INDIRECT($A$1&amp;"L"&amp;A969)*1,Varmeinstallation!A:A,0)),"Ingen varmeinstallationer")</f>
        <v>Centralvarme fra eget anlæg, et-kammer fyr</v>
      </c>
      <c r="I969" s="1" t="str">
        <f ca="1">IFERROR(INDEX(Opvarmningsmiddel!B:B,MATCH(INDIRECT($A$1&amp;"M"&amp;A969)*1,Opvarmningsmiddel!A:A,0)),"")</f>
        <v>Naturgas</v>
      </c>
      <c r="J969" s="1">
        <f t="shared" ca="1" si="202"/>
        <v>0</v>
      </c>
      <c r="K969" s="1" t="str">
        <f ca="1">IFERROR(INDEX(Relationstabel!$C$3:$K$10,MATCH(VALUE(INDIRECT($A$1&amp;"L"&amp;A969)),Relationstabel!$A$3:$A$10,0),MATCH(IFERROR(VALUE(INDIRECT($A$1&amp;"M"&amp;A969)),0),Relationstabel!$C$1:$K$1,0)),"Ingen varmeinstallationer")</f>
        <v>Naturgas</v>
      </c>
      <c r="L969" s="1" t="str">
        <f ca="1">INDEX(Anvendelseskode!B:B,MATCH($E969,Anvendelseskode!$A:$A,0))</f>
        <v>Fritliggende enfamilieshus (parcelhus)</v>
      </c>
      <c r="M969" s="1" t="str">
        <f ca="1">INDEX(Anvendelseskode!C:C,MATCH($E969,Anvendelseskode!$A:$A,0))</f>
        <v>Parcelhuse</v>
      </c>
      <c r="N969" s="1" t="str">
        <f ca="1">INDEX(Anvendelseskode!D:D,MATCH($E969,Anvendelseskode!$A:$A,0))</f>
        <v>Private husholdninger</v>
      </c>
      <c r="O969" s="1" t="str">
        <f ca="1">IFERROR(INDEX(SBi!$2:$2,MATCH(G969,SBi!$1:$1,1)),SBi!$K$2)</f>
        <v>Efter 2006</v>
      </c>
      <c r="P969" s="1">
        <f ca="1">IFERROR(INDEX(SBi!$C$3:$K$28,MATCH(E969,SBi!$B$3:$B$28,0),MATCH(O969,SBi!$C$2:$K$2,0)),0)</f>
        <v>67.3</v>
      </c>
      <c r="Q969" s="19">
        <f t="shared" ca="1" si="203"/>
        <v>9.0181999999999984</v>
      </c>
      <c r="R969" s="19" t="str">
        <f ca="1">IFERROR(INDEX(VpD!$2:$2,MATCH(G969,VpD!$1:$1,1)),VpD!$I$2)</f>
        <v>&gt;1998</v>
      </c>
      <c r="S969" s="1">
        <f ca="1">IFERROR(INDEX(VpD!$C$3:$I$27,MATCH(E969,VpD!$B$3:$B$27,0),MATCH(R969,VpD!$C$2:$I$2,0)),0)</f>
        <v>72</v>
      </c>
      <c r="T969" s="19">
        <f t="shared" ca="1" si="204"/>
        <v>9.6479999999999997</v>
      </c>
      <c r="U969" s="14" t="str">
        <f t="shared" ca="1" si="205"/>
        <v xml:space="preserve">714228.29 </v>
      </c>
      <c r="V969" s="14" t="str">
        <f t="shared" ca="1" si="206"/>
        <v>6168784.22</v>
      </c>
      <c r="W969" s="14" t="str">
        <f t="shared" ca="1" si="207"/>
        <v>POINT(714228.29 6168784.22)</v>
      </c>
      <c r="X969" s="14" t="str">
        <f>IFERROR(INDEX(BygningOmraade!B:B,MATCH(A969,BygningOmraade!A:A,0)),"")</f>
        <v/>
      </c>
    </row>
    <row r="970" spans="1:24" s="14" customFormat="1" x14ac:dyDescent="0.25">
      <c r="A970" s="14">
        <f t="shared" si="195"/>
        <v>970</v>
      </c>
      <c r="B970" s="14" t="str">
        <f t="shared" ca="1" si="196"/>
        <v>35872fdf-2c6b-40bb-a11c-ea9cd6cc07f4</v>
      </c>
      <c r="C970" s="14" t="str">
        <f t="shared" ca="1" si="197"/>
        <v>538b1060-a7f9-452c-8f5a-0cf93ddb603b</v>
      </c>
      <c r="D970" s="14">
        <f t="shared" ca="1" si="198"/>
        <v>100094133</v>
      </c>
      <c r="E970" s="1">
        <f t="shared" ca="1" si="199"/>
        <v>130</v>
      </c>
      <c r="F970" s="1">
        <f t="shared" ca="1" si="200"/>
        <v>120</v>
      </c>
      <c r="G970" s="1">
        <f t="shared" ca="1" si="201"/>
        <v>2016</v>
      </c>
      <c r="H970" s="1" t="str">
        <f ca="1">IFERROR(INDEX(Varmeinstallation!B:B,MATCH(INDIRECT($A$1&amp;"L"&amp;A970)*1,Varmeinstallation!A:A,0)),"Ingen varmeinstallationer")</f>
        <v>Fjernvarme/blokvarme (radiatorsystemer eller varmluftanlæg)</v>
      </c>
      <c r="I970" s="1" t="str">
        <f ca="1">IFERROR(INDEX(Opvarmningsmiddel!B:B,MATCH(INDIRECT($A$1&amp;"M"&amp;A970)*1,Opvarmningsmiddel!A:A,0)),"")</f>
        <v/>
      </c>
      <c r="J970" s="1">
        <f t="shared" ca="1" si="202"/>
        <v>0</v>
      </c>
      <c r="K970" s="1" t="str">
        <f ca="1">IFERROR(INDEX(Relationstabel!$C$3:$K$10,MATCH(VALUE(INDIRECT($A$1&amp;"L"&amp;A970)),Relationstabel!$A$3:$A$10,0),MATCH(IFERROR(VALUE(INDIRECT($A$1&amp;"M"&amp;A970)),0),Relationstabel!$C$1:$K$1,0)),"Ingen varmeinstallationer")</f>
        <v>Fjernvarme/ Blokvarme</v>
      </c>
      <c r="L970" s="1" t="str">
        <f ca="1">INDEX(Anvendelseskode!B:B,MATCH($E970,Anvendelseskode!$A:$A,0))</f>
        <v>Række-, kæde-, dobbelthus (lodret adskillelse mellem enhederne)</v>
      </c>
      <c r="M970" s="1" t="str">
        <f ca="1">INDEX(Anvendelseskode!C:C,MATCH($E970,Anvendelseskode!$A:$A,0))</f>
        <v>Række-, kæde og dobbelthuse</v>
      </c>
      <c r="N970" s="1" t="str">
        <f ca="1">INDEX(Anvendelseskode!D:D,MATCH($E970,Anvendelseskode!$A:$A,0))</f>
        <v>Private husholdninger</v>
      </c>
      <c r="O970" s="1" t="str">
        <f ca="1">IFERROR(INDEX(SBi!$2:$2,MATCH(G970,SBi!$1:$1,1)),SBi!$K$2)</f>
        <v>Efter 2006</v>
      </c>
      <c r="P970" s="1">
        <f ca="1">IFERROR(INDEX(SBi!$C$3:$K$28,MATCH(E970,SBi!$B$3:$B$28,0),MATCH(O970,SBi!$C$2:$K$2,0)),0)</f>
        <v>66.400000000000006</v>
      </c>
      <c r="Q970" s="19">
        <f t="shared" ca="1" si="203"/>
        <v>7.9680000000000009</v>
      </c>
      <c r="R970" s="19" t="str">
        <f ca="1">IFERROR(INDEX(VpD!$2:$2,MATCH(G970,VpD!$1:$1,1)),VpD!$I$2)</f>
        <v>&gt;1998</v>
      </c>
      <c r="S970" s="1">
        <f ca="1">IFERROR(INDEX(VpD!$C$3:$I$27,MATCH(E970,VpD!$B$3:$B$27,0),MATCH(R970,VpD!$C$2:$I$2,0)),0)</f>
        <v>65</v>
      </c>
      <c r="T970" s="19">
        <f t="shared" ca="1" si="204"/>
        <v>7.8</v>
      </c>
      <c r="U970" s="14" t="str">
        <f t="shared" ca="1" si="205"/>
        <v xml:space="preserve">711614.79 </v>
      </c>
      <c r="V970" s="14" t="str">
        <f t="shared" ca="1" si="206"/>
        <v>6172777.85</v>
      </c>
      <c r="W970" s="14" t="str">
        <f t="shared" ca="1" si="207"/>
        <v>POINT(711614.79 6172777.85)</v>
      </c>
      <c r="X970" s="14" t="str">
        <f>IFERROR(INDEX(BygningOmraade!B:B,MATCH(A970,BygningOmraade!A:A,0)),"")</f>
        <v/>
      </c>
    </row>
    <row r="971" spans="1:24" s="14" customFormat="1" x14ac:dyDescent="0.25">
      <c r="A971" s="14">
        <f t="shared" si="195"/>
        <v>971</v>
      </c>
      <c r="B971" s="14" t="str">
        <f t="shared" ca="1" si="196"/>
        <v>359836fb-86f1-4ced-8d59-d06ab0efb876</v>
      </c>
      <c r="C971" s="14" t="str">
        <f t="shared" ca="1" si="197"/>
        <v>53ba2f34-5fde-2505-e044-0003ba298018</v>
      </c>
      <c r="D971" s="14">
        <f t="shared" ca="1" si="198"/>
        <v>2702976</v>
      </c>
      <c r="E971" s="1">
        <f t="shared" ca="1" si="199"/>
        <v>130</v>
      </c>
      <c r="F971" s="1">
        <f t="shared" ca="1" si="200"/>
        <v>178</v>
      </c>
      <c r="G971" s="1">
        <f t="shared" ca="1" si="201"/>
        <v>2008</v>
      </c>
      <c r="H971" s="1" t="str">
        <f ca="1">IFERROR(INDEX(Varmeinstallation!B:B,MATCH(INDIRECT($A$1&amp;"L"&amp;A971)*1,Varmeinstallation!A:A,0)),"Ingen varmeinstallationer")</f>
        <v>Centralvarme fra eget anlæg, et-kammer fyr</v>
      </c>
      <c r="I971" s="1" t="str">
        <f ca="1">IFERROR(INDEX(Opvarmningsmiddel!B:B,MATCH(INDIRECT($A$1&amp;"M"&amp;A971)*1,Opvarmningsmiddel!A:A,0)),"")</f>
        <v>Naturgas</v>
      </c>
      <c r="J971" s="1">
        <f t="shared" ca="1" si="202"/>
        <v>90</v>
      </c>
      <c r="K971" s="1" t="str">
        <f ca="1">IFERROR(INDEX(Relationstabel!$C$3:$K$10,MATCH(VALUE(INDIRECT($A$1&amp;"L"&amp;A971)),Relationstabel!$A$3:$A$10,0),MATCH(IFERROR(VALUE(INDIRECT($A$1&amp;"M"&amp;A971)),0),Relationstabel!$C$1:$K$1,0)),"Ingen varmeinstallationer")</f>
        <v>Naturgas</v>
      </c>
      <c r="L971" s="1" t="str">
        <f ca="1">INDEX(Anvendelseskode!B:B,MATCH($E971,Anvendelseskode!$A:$A,0))</f>
        <v>Række-, kæde-, dobbelthus (lodret adskillelse mellem enhederne)</v>
      </c>
      <c r="M971" s="1" t="str">
        <f ca="1">INDEX(Anvendelseskode!C:C,MATCH($E971,Anvendelseskode!$A:$A,0))</f>
        <v>Række-, kæde og dobbelthuse</v>
      </c>
      <c r="N971" s="1" t="str">
        <f ca="1">INDEX(Anvendelseskode!D:D,MATCH($E971,Anvendelseskode!$A:$A,0))</f>
        <v>Private husholdninger</v>
      </c>
      <c r="O971" s="1" t="str">
        <f ca="1">IFERROR(INDEX(SBi!$2:$2,MATCH(G971,SBi!$1:$1,1)),SBi!$K$2)</f>
        <v>Efter 2006</v>
      </c>
      <c r="P971" s="1">
        <f ca="1">IFERROR(INDEX(SBi!$C$3:$K$28,MATCH(E971,SBi!$B$3:$B$28,0),MATCH(O971,SBi!$C$2:$K$2,0)),0)</f>
        <v>66.400000000000006</v>
      </c>
      <c r="Q971" s="19">
        <f t="shared" ca="1" si="203"/>
        <v>11.8192</v>
      </c>
      <c r="R971" s="19" t="str">
        <f ca="1">IFERROR(INDEX(VpD!$2:$2,MATCH(G971,VpD!$1:$1,1)),VpD!$I$2)</f>
        <v>&gt;1998</v>
      </c>
      <c r="S971" s="1">
        <f ca="1">IFERROR(INDEX(VpD!$C$3:$I$27,MATCH(E971,VpD!$B$3:$B$27,0),MATCH(R971,VpD!$C$2:$I$2,0)),0)</f>
        <v>65</v>
      </c>
      <c r="T971" s="19">
        <f t="shared" ca="1" si="204"/>
        <v>11.57</v>
      </c>
      <c r="U971" s="14" t="str">
        <f t="shared" ca="1" si="205"/>
        <v xml:space="preserve">712655.68 </v>
      </c>
      <c r="V971" s="14" t="str">
        <f t="shared" ca="1" si="206"/>
        <v>6168798.94</v>
      </c>
      <c r="W971" s="14" t="str">
        <f t="shared" ca="1" si="207"/>
        <v>POINT(712655.68 6168798.94)</v>
      </c>
      <c r="X971" s="14" t="str">
        <f>IFERROR(INDEX(BygningOmraade!B:B,MATCH(A971,BygningOmraade!A:A,0)),"")</f>
        <v/>
      </c>
    </row>
    <row r="972" spans="1:24" s="14" customFormat="1" x14ac:dyDescent="0.25">
      <c r="A972" s="14">
        <f t="shared" si="195"/>
        <v>972</v>
      </c>
      <c r="B972" s="14" t="str">
        <f t="shared" ca="1" si="196"/>
        <v>35d04a72-b343-4b36-a627-db0658c0bacb</v>
      </c>
      <c r="C972" s="14" t="str">
        <f t="shared" ca="1" si="197"/>
        <v>0a3f507e-1685-32b8-e044-0003ba298018</v>
      </c>
      <c r="D972" s="14">
        <f t="shared" ca="1" si="198"/>
        <v>995630</v>
      </c>
      <c r="E972" s="1">
        <f t="shared" ca="1" si="199"/>
        <v>220</v>
      </c>
      <c r="F972" s="1">
        <f t="shared" ca="1" si="200"/>
        <v>1421</v>
      </c>
      <c r="G972" s="1">
        <f t="shared" ca="1" si="201"/>
        <v>1973</v>
      </c>
      <c r="H972" s="1" t="str">
        <f ca="1">IFERROR(INDEX(Varmeinstallation!B:B,MATCH(INDIRECT($A$1&amp;"L"&amp;A972)*1,Varmeinstallation!A:A,0)),"Ingen varmeinstallationer")</f>
        <v>Centralvarme fra eget anlæg, et-kammer fyr</v>
      </c>
      <c r="I972" s="1" t="str">
        <f ca="1">IFERROR(INDEX(Opvarmningsmiddel!B:B,MATCH(INDIRECT($A$1&amp;"M"&amp;A972)*1,Opvarmningsmiddel!A:A,0)),"")</f>
        <v>Flydende brændsel (olie, petroleum, flaskegas m.m.)</v>
      </c>
      <c r="J972" s="1">
        <f t="shared" ca="1" si="202"/>
        <v>0</v>
      </c>
      <c r="K972" s="1" t="str">
        <f ca="1">IFERROR(INDEX(Relationstabel!$C$3:$K$10,MATCH(VALUE(INDIRECT($A$1&amp;"L"&amp;A972)),Relationstabel!$A$3:$A$10,0),MATCH(IFERROR(VALUE(INDIRECT($A$1&amp;"M"&amp;A972)),0),Relationstabel!$C$1:$K$1,0)),"Ingen varmeinstallationer")</f>
        <v>Olie</v>
      </c>
      <c r="L972" s="1" t="str">
        <f ca="1">INDEX(Anvendelseskode!B:B,MATCH($E972,Anvendelseskode!$A:$A,0))</f>
        <v>Bygning til erhvervsmæssig produktion vedrørende industri, håndværk m.v. (fabrik, værksted o.lign.)</v>
      </c>
      <c r="M972" s="1" t="str">
        <f ca="1">INDEX(Anvendelseskode!C:C,MATCH($E972,Anvendelseskode!$A:$A,0))</f>
        <v>Fabrikker, værksteder o.l.</v>
      </c>
      <c r="N972" s="1" t="str">
        <f ca="1">INDEX(Anvendelseskode!D:D,MATCH($E972,Anvendelseskode!$A:$A,0))</f>
        <v>Industri</v>
      </c>
      <c r="O972" s="1" t="str">
        <f ca="1">IFERROR(INDEX(SBi!$2:$2,MATCH(G972,SBi!$1:$1,1)),SBi!$K$2)</f>
        <v>1973-1978</v>
      </c>
      <c r="P972" s="1">
        <f ca="1">IFERROR(INDEX(SBi!$C$3:$K$28,MATCH(E972,SBi!$B$3:$B$28,0),MATCH(O972,SBi!$C$2:$K$2,0)),0)</f>
        <v>97</v>
      </c>
      <c r="Q972" s="19">
        <f t="shared" ca="1" si="203"/>
        <v>137.83699999999999</v>
      </c>
      <c r="R972" s="19" t="str">
        <f ca="1">IFERROR(INDEX(VpD!$2:$2,MATCH(G972,VpD!$1:$1,1)),VpD!$I$2)</f>
        <v>1973-1978</v>
      </c>
      <c r="S972" s="1">
        <f ca="1">IFERROR(INDEX(VpD!$C$3:$I$27,MATCH(E972,VpD!$B$3:$B$27,0),MATCH(R972,VpD!$C$2:$I$2,0)),0)</f>
        <v>97</v>
      </c>
      <c r="T972" s="19">
        <f t="shared" ca="1" si="204"/>
        <v>137.83699999999999</v>
      </c>
      <c r="U972" s="14" t="str">
        <f t="shared" ca="1" si="205"/>
        <v xml:space="preserve">712382.27 </v>
      </c>
      <c r="V972" s="14" t="str">
        <f t="shared" ca="1" si="206"/>
        <v>6169670.34</v>
      </c>
      <c r="W972" s="14" t="str">
        <f t="shared" ca="1" si="207"/>
        <v>POINT(712382.27 6169670.34)</v>
      </c>
      <c r="X972" s="14" t="str">
        <f>IFERROR(INDEX(BygningOmraade!B:B,MATCH(A972,BygningOmraade!A:A,0)),"")</f>
        <v/>
      </c>
    </row>
    <row r="973" spans="1:24" s="14" customFormat="1" x14ac:dyDescent="0.25">
      <c r="A973" s="14">
        <f t="shared" si="195"/>
        <v>973</v>
      </c>
      <c r="B973" s="14" t="str">
        <f t="shared" ca="1" si="196"/>
        <v>35dbd45b-8130-4cc5-ad8f-4852923cb120</v>
      </c>
      <c r="C973" s="14" t="str">
        <f t="shared" ca="1" si="197"/>
        <v>0a3f507e-1bbb-32b8-e044-0003ba298018</v>
      </c>
      <c r="D973" s="14">
        <f t="shared" ca="1" si="198"/>
        <v>997141</v>
      </c>
      <c r="E973" s="1">
        <f t="shared" ca="1" si="199"/>
        <v>130</v>
      </c>
      <c r="F973" s="1">
        <f t="shared" ca="1" si="200"/>
        <v>91</v>
      </c>
      <c r="G973" s="1">
        <f t="shared" ca="1" si="201"/>
        <v>1965</v>
      </c>
      <c r="H973" s="1" t="str">
        <f ca="1">IFERROR(INDEX(Varmeinstallation!B:B,MATCH(INDIRECT($A$1&amp;"L"&amp;A973)*1,Varmeinstallation!A:A,0)),"Ingen varmeinstallationer")</f>
        <v>Elovne, elpaneler</v>
      </c>
      <c r="I973" s="1" t="str">
        <f ca="1">IFERROR(INDEX(Opvarmningsmiddel!B:B,MATCH(INDIRECT($A$1&amp;"M"&amp;A973)*1,Opvarmningsmiddel!A:A,0)),"")</f>
        <v>Elektricitet</v>
      </c>
      <c r="J973" s="1">
        <f t="shared" ca="1" si="202"/>
        <v>0</v>
      </c>
      <c r="K973" s="1" t="str">
        <f ca="1">IFERROR(INDEX(Relationstabel!$C$3:$K$10,MATCH(VALUE(INDIRECT($A$1&amp;"L"&amp;A973)),Relationstabel!$A$3:$A$10,0),MATCH(IFERROR(VALUE(INDIRECT($A$1&amp;"M"&amp;A973)),0),Relationstabel!$C$1:$K$1,0)),"Ingen varmeinstallationer")</f>
        <v>Elvarme</v>
      </c>
      <c r="L973" s="1" t="str">
        <f ca="1">INDEX(Anvendelseskode!B:B,MATCH($E973,Anvendelseskode!$A:$A,0))</f>
        <v>Række-, kæde-, dobbelthus (lodret adskillelse mellem enhederne)</v>
      </c>
      <c r="M973" s="1" t="str">
        <f ca="1">INDEX(Anvendelseskode!C:C,MATCH($E973,Anvendelseskode!$A:$A,0))</f>
        <v>Række-, kæde og dobbelthuse</v>
      </c>
      <c r="N973" s="1" t="str">
        <f ca="1">INDEX(Anvendelseskode!D:D,MATCH($E973,Anvendelseskode!$A:$A,0))</f>
        <v>Private husholdninger</v>
      </c>
      <c r="O973" s="1" t="str">
        <f ca="1">IFERROR(INDEX(SBi!$2:$2,MATCH(G973,SBi!$1:$1,1)),SBi!$K$2)</f>
        <v>1961-1972</v>
      </c>
      <c r="P973" s="1">
        <f ca="1">IFERROR(INDEX(SBi!$C$3:$K$28,MATCH(E973,SBi!$B$3:$B$28,0),MATCH(O973,SBi!$C$2:$K$2,0)),0)</f>
        <v>119.9</v>
      </c>
      <c r="Q973" s="19">
        <f t="shared" ca="1" si="203"/>
        <v>10.9109</v>
      </c>
      <c r="R973" s="19" t="str">
        <f ca="1">IFERROR(INDEX(VpD!$2:$2,MATCH(G973,VpD!$1:$1,1)),VpD!$I$2)</f>
        <v>1961-1972</v>
      </c>
      <c r="S973" s="1">
        <f ca="1">IFERROR(INDEX(VpD!$C$3:$I$27,MATCH(E973,VpD!$B$3:$B$27,0),MATCH(R973,VpD!$C$2:$I$2,0)),0)</f>
        <v>120</v>
      </c>
      <c r="T973" s="19">
        <f t="shared" ca="1" si="204"/>
        <v>10.92</v>
      </c>
      <c r="U973" s="14" t="str">
        <f t="shared" ca="1" si="205"/>
        <v xml:space="preserve">713770.85 </v>
      </c>
      <c r="V973" s="14" t="str">
        <f t="shared" ca="1" si="206"/>
        <v>6169240.73</v>
      </c>
      <c r="W973" s="14" t="str">
        <f t="shared" ca="1" si="207"/>
        <v>POINT(713770.85 6169240.73)</v>
      </c>
      <c r="X973" s="14" t="str">
        <f>IFERROR(INDEX(BygningOmraade!B:B,MATCH(A973,BygningOmraade!A:A,0)),"")</f>
        <v/>
      </c>
    </row>
    <row r="974" spans="1:24" s="14" customFormat="1" x14ac:dyDescent="0.25">
      <c r="A974" s="14">
        <f t="shared" si="195"/>
        <v>974</v>
      </c>
      <c r="B974" s="14" t="str">
        <f t="shared" ca="1" si="196"/>
        <v>360436a3-ecc2-48b1-a0b0-4b42bb11de63</v>
      </c>
      <c r="C974" s="14" t="str">
        <f t="shared" ca="1" si="197"/>
        <v>0a3f507e-1f20-32b8-e044-0003ba298018</v>
      </c>
      <c r="D974" s="14">
        <f t="shared" ca="1" si="198"/>
        <v>993905</v>
      </c>
      <c r="E974" s="1">
        <f t="shared" ca="1" si="199"/>
        <v>120</v>
      </c>
      <c r="F974" s="1">
        <f t="shared" ca="1" si="200"/>
        <v>175</v>
      </c>
      <c r="G974" s="1">
        <f t="shared" ca="1" si="201"/>
        <v>1992</v>
      </c>
      <c r="H974" s="1" t="str">
        <f ca="1">IFERROR(INDEX(Varmeinstallation!B:B,MATCH(INDIRECT($A$1&amp;"L"&amp;A974)*1,Varmeinstallation!A:A,0)),"Ingen varmeinstallationer")</f>
        <v>Fjernvarme/blokvarme (radiatorsystemer eller varmluftanlæg)</v>
      </c>
      <c r="I974" s="1" t="str">
        <f ca="1">IFERROR(INDEX(Opvarmningsmiddel!B:B,MATCH(INDIRECT($A$1&amp;"M"&amp;A974)*1,Opvarmningsmiddel!A:A,0)),"")</f>
        <v/>
      </c>
      <c r="J974" s="1">
        <f t="shared" ca="1" si="202"/>
        <v>0</v>
      </c>
      <c r="K974" s="1" t="str">
        <f ca="1">IFERROR(INDEX(Relationstabel!$C$3:$K$10,MATCH(VALUE(INDIRECT($A$1&amp;"L"&amp;A974)),Relationstabel!$A$3:$A$10,0),MATCH(IFERROR(VALUE(INDIRECT($A$1&amp;"M"&amp;A974)),0),Relationstabel!$C$1:$K$1,0)),"Ingen varmeinstallationer")</f>
        <v>Fjernvarme/ Blokvarme</v>
      </c>
      <c r="L974" s="1" t="str">
        <f ca="1">INDEX(Anvendelseskode!B:B,MATCH($E974,Anvendelseskode!$A:$A,0))</f>
        <v>Fritliggende enfamilieshus (parcelhus)</v>
      </c>
      <c r="M974" s="1" t="str">
        <f ca="1">INDEX(Anvendelseskode!C:C,MATCH($E974,Anvendelseskode!$A:$A,0))</f>
        <v>Parcelhuse</v>
      </c>
      <c r="N974" s="1" t="str">
        <f ca="1">INDEX(Anvendelseskode!D:D,MATCH($E974,Anvendelseskode!$A:$A,0))</f>
        <v>Private husholdninger</v>
      </c>
      <c r="O974" s="1" t="str">
        <f ca="1">IFERROR(INDEX(SBi!$2:$2,MATCH(G974,SBi!$1:$1,1)),SBi!$K$2)</f>
        <v>1979-1998</v>
      </c>
      <c r="P974" s="1">
        <f ca="1">IFERROR(INDEX(SBi!$C$3:$K$28,MATCH(E974,SBi!$B$3:$B$28,0),MATCH(O974,SBi!$C$2:$K$2,0)),0)</f>
        <v>105.4</v>
      </c>
      <c r="Q974" s="19">
        <f t="shared" ca="1" si="203"/>
        <v>18.445</v>
      </c>
      <c r="R974" s="19" t="str">
        <f ca="1">IFERROR(INDEX(VpD!$2:$2,MATCH(G974,VpD!$1:$1,1)),VpD!$I$2)</f>
        <v>1979-1998</v>
      </c>
      <c r="S974" s="1">
        <f ca="1">IFERROR(INDEX(VpD!$C$3:$I$27,MATCH(E974,VpD!$B$3:$B$27,0),MATCH(R974,VpD!$C$2:$I$2,0)),0)</f>
        <v>90</v>
      </c>
      <c r="T974" s="19">
        <f t="shared" ca="1" si="204"/>
        <v>15.75</v>
      </c>
      <c r="U974" s="14" t="str">
        <f t="shared" ca="1" si="205"/>
        <v xml:space="preserve">711203.65 </v>
      </c>
      <c r="V974" s="14" t="str">
        <f t="shared" ca="1" si="206"/>
        <v>6171675.23</v>
      </c>
      <c r="W974" s="14" t="str">
        <f t="shared" ca="1" si="207"/>
        <v>POINT(711203.65 6171675.23)</v>
      </c>
      <c r="X974" s="14" t="str">
        <f>IFERROR(INDEX(BygningOmraade!B:B,MATCH(A974,BygningOmraade!A:A,0)),"")</f>
        <v/>
      </c>
    </row>
    <row r="975" spans="1:24" s="14" customFormat="1" x14ac:dyDescent="0.25">
      <c r="A975" s="14">
        <f t="shared" si="195"/>
        <v>975</v>
      </c>
      <c r="B975" s="14" t="str">
        <f t="shared" ca="1" si="196"/>
        <v>3606a3b9-0e2c-4ffb-99da-d613fa2c90ae</v>
      </c>
      <c r="C975" s="14" t="str">
        <f t="shared" ca="1" si="197"/>
        <v>0a3f507e-156d-32b8-e044-0003ba298018</v>
      </c>
      <c r="D975" s="14">
        <f t="shared" ca="1" si="198"/>
        <v>997098</v>
      </c>
      <c r="E975" s="1">
        <f t="shared" ca="1" si="199"/>
        <v>130</v>
      </c>
      <c r="F975" s="1">
        <f t="shared" ca="1" si="200"/>
        <v>104</v>
      </c>
      <c r="G975" s="1">
        <f t="shared" ca="1" si="201"/>
        <v>1977</v>
      </c>
      <c r="H975" s="1" t="str">
        <f ca="1">IFERROR(INDEX(Varmeinstallation!B:B,MATCH(INDIRECT($A$1&amp;"L"&amp;A975)*1,Varmeinstallation!A:A,0)),"Ingen varmeinstallationer")</f>
        <v>Fjernvarme/blokvarme (radiatorsystemer eller varmluftanlæg)</v>
      </c>
      <c r="I975" s="1" t="str">
        <f ca="1">IFERROR(INDEX(Opvarmningsmiddel!B:B,MATCH(INDIRECT($A$1&amp;"M"&amp;A975)*1,Opvarmningsmiddel!A:A,0)),"")</f>
        <v/>
      </c>
      <c r="J975" s="1">
        <f t="shared" ca="1" si="202"/>
        <v>0</v>
      </c>
      <c r="K975" s="1" t="str">
        <f ca="1">IFERROR(INDEX(Relationstabel!$C$3:$K$10,MATCH(VALUE(INDIRECT($A$1&amp;"L"&amp;A975)),Relationstabel!$A$3:$A$10,0),MATCH(IFERROR(VALUE(INDIRECT($A$1&amp;"M"&amp;A975)),0),Relationstabel!$C$1:$K$1,0)),"Ingen varmeinstallationer")</f>
        <v>Fjernvarme/ Blokvarme</v>
      </c>
      <c r="L975" s="1" t="str">
        <f ca="1">INDEX(Anvendelseskode!B:B,MATCH($E975,Anvendelseskode!$A:$A,0))</f>
        <v>Række-, kæde-, dobbelthus (lodret adskillelse mellem enhederne)</v>
      </c>
      <c r="M975" s="1" t="str">
        <f ca="1">INDEX(Anvendelseskode!C:C,MATCH($E975,Anvendelseskode!$A:$A,0))</f>
        <v>Række-, kæde og dobbelthuse</v>
      </c>
      <c r="N975" s="1" t="str">
        <f ca="1">INDEX(Anvendelseskode!D:D,MATCH($E975,Anvendelseskode!$A:$A,0))</f>
        <v>Private husholdninger</v>
      </c>
      <c r="O975" s="1" t="str">
        <f ca="1">IFERROR(INDEX(SBi!$2:$2,MATCH(G975,SBi!$1:$1,1)),SBi!$K$2)</f>
        <v>1973-1978</v>
      </c>
      <c r="P975" s="1">
        <f ca="1">IFERROR(INDEX(SBi!$C$3:$K$28,MATCH(E975,SBi!$B$3:$B$28,0),MATCH(O975,SBi!$C$2:$K$2,0)),0)</f>
        <v>112.6</v>
      </c>
      <c r="Q975" s="19">
        <f t="shared" ca="1" si="203"/>
        <v>11.7104</v>
      </c>
      <c r="R975" s="19" t="str">
        <f ca="1">IFERROR(INDEX(VpD!$2:$2,MATCH(G975,VpD!$1:$1,1)),VpD!$I$2)</f>
        <v>1973-1978</v>
      </c>
      <c r="S975" s="1">
        <f ca="1">IFERROR(INDEX(VpD!$C$3:$I$27,MATCH(E975,VpD!$B$3:$B$27,0),MATCH(R975,VpD!$C$2:$I$2,0)),0)</f>
        <v>98</v>
      </c>
      <c r="T975" s="19">
        <f t="shared" ca="1" si="204"/>
        <v>10.192</v>
      </c>
      <c r="U975" s="14" t="str">
        <f t="shared" ca="1" si="205"/>
        <v xml:space="preserve">713552.16 </v>
      </c>
      <c r="V975" s="14" t="str">
        <f t="shared" ca="1" si="206"/>
        <v>6169592.39</v>
      </c>
      <c r="W975" s="14" t="str">
        <f t="shared" ca="1" si="207"/>
        <v>POINT(713552.16 6169592.39)</v>
      </c>
      <c r="X975" s="14" t="str">
        <f>IFERROR(INDEX(BygningOmraade!B:B,MATCH(A975,BygningOmraade!A:A,0)),"")</f>
        <v/>
      </c>
    </row>
    <row r="976" spans="1:24" s="14" customFormat="1" x14ac:dyDescent="0.25">
      <c r="A976" s="14">
        <f t="shared" si="195"/>
        <v>976</v>
      </c>
      <c r="B976" s="14" t="str">
        <f t="shared" ca="1" si="196"/>
        <v>36074354-0933-49d9-80b3-61df53351fbd</v>
      </c>
      <c r="C976" s="14" t="str">
        <f t="shared" ca="1" si="197"/>
        <v>0a3f507e-2185-32b8-e044-0003ba298018</v>
      </c>
      <c r="D976" s="14">
        <f t="shared" ca="1" si="198"/>
        <v>997251</v>
      </c>
      <c r="E976" s="1">
        <f t="shared" ca="1" si="199"/>
        <v>130</v>
      </c>
      <c r="F976" s="1">
        <f t="shared" ca="1" si="200"/>
        <v>109</v>
      </c>
      <c r="G976" s="1">
        <f t="shared" ca="1" si="201"/>
        <v>1978</v>
      </c>
      <c r="H976" s="1" t="str">
        <f ca="1">IFERROR(INDEX(Varmeinstallation!B:B,MATCH(INDIRECT($A$1&amp;"L"&amp;A976)*1,Varmeinstallation!A:A,0)),"Ingen varmeinstallationer")</f>
        <v>Fjernvarme/blokvarme (radiatorsystemer eller varmluftanlæg)</v>
      </c>
      <c r="I976" s="1" t="str">
        <f ca="1">IFERROR(INDEX(Opvarmningsmiddel!B:B,MATCH(INDIRECT($A$1&amp;"M"&amp;A976)*1,Opvarmningsmiddel!A:A,0)),"")</f>
        <v/>
      </c>
      <c r="J976" s="1">
        <f t="shared" ca="1" si="202"/>
        <v>0</v>
      </c>
      <c r="K976" s="1" t="str">
        <f ca="1">IFERROR(INDEX(Relationstabel!$C$3:$K$10,MATCH(VALUE(INDIRECT($A$1&amp;"L"&amp;A976)),Relationstabel!$A$3:$A$10,0),MATCH(IFERROR(VALUE(INDIRECT($A$1&amp;"M"&amp;A976)),0),Relationstabel!$C$1:$K$1,0)),"Ingen varmeinstallationer")</f>
        <v>Fjernvarme/ Blokvarme</v>
      </c>
      <c r="L976" s="1" t="str">
        <f ca="1">INDEX(Anvendelseskode!B:B,MATCH($E976,Anvendelseskode!$A:$A,0))</f>
        <v>Række-, kæde-, dobbelthus (lodret adskillelse mellem enhederne)</v>
      </c>
      <c r="M976" s="1" t="str">
        <f ca="1">INDEX(Anvendelseskode!C:C,MATCH($E976,Anvendelseskode!$A:$A,0))</f>
        <v>Række-, kæde og dobbelthuse</v>
      </c>
      <c r="N976" s="1" t="str">
        <f ca="1">INDEX(Anvendelseskode!D:D,MATCH($E976,Anvendelseskode!$A:$A,0))</f>
        <v>Private husholdninger</v>
      </c>
      <c r="O976" s="1" t="str">
        <f ca="1">IFERROR(INDEX(SBi!$2:$2,MATCH(G976,SBi!$1:$1,1)),SBi!$K$2)</f>
        <v>1973-1978</v>
      </c>
      <c r="P976" s="1">
        <f ca="1">IFERROR(INDEX(SBi!$C$3:$K$28,MATCH(E976,SBi!$B$3:$B$28,0),MATCH(O976,SBi!$C$2:$K$2,0)),0)</f>
        <v>112.6</v>
      </c>
      <c r="Q976" s="19">
        <f t="shared" ca="1" si="203"/>
        <v>12.273399999999999</v>
      </c>
      <c r="R976" s="19" t="str">
        <f ca="1">IFERROR(INDEX(VpD!$2:$2,MATCH(G976,VpD!$1:$1,1)),VpD!$I$2)</f>
        <v>1973-1978</v>
      </c>
      <c r="S976" s="1">
        <f ca="1">IFERROR(INDEX(VpD!$C$3:$I$27,MATCH(E976,VpD!$B$3:$B$27,0),MATCH(R976,VpD!$C$2:$I$2,0)),0)</f>
        <v>98</v>
      </c>
      <c r="T976" s="19">
        <f t="shared" ca="1" si="204"/>
        <v>10.682</v>
      </c>
      <c r="U976" s="14" t="str">
        <f t="shared" ca="1" si="205"/>
        <v xml:space="preserve">713705.63 </v>
      </c>
      <c r="V976" s="14" t="str">
        <f t="shared" ca="1" si="206"/>
        <v>6169612</v>
      </c>
      <c r="W976" s="14" t="str">
        <f t="shared" ca="1" si="207"/>
        <v>POINT(713705.63 6169612)</v>
      </c>
      <c r="X976" s="14" t="str">
        <f>IFERROR(INDEX(BygningOmraade!B:B,MATCH(A976,BygningOmraade!A:A,0)),"")</f>
        <v/>
      </c>
    </row>
    <row r="977" spans="1:24" s="14" customFormat="1" x14ac:dyDescent="0.25">
      <c r="A977" s="14">
        <f t="shared" si="195"/>
        <v>977</v>
      </c>
      <c r="B977" s="14" t="str">
        <f t="shared" ca="1" si="196"/>
        <v>361f4277-f4ff-46fc-8787-4247ac4e4a25</v>
      </c>
      <c r="C977" s="14" t="str">
        <f t="shared" ca="1" si="197"/>
        <v>0a3f507e-19e1-32b8-e044-0003ba298018</v>
      </c>
      <c r="D977" s="14">
        <f t="shared" ca="1" si="198"/>
        <v>994754</v>
      </c>
      <c r="E977" s="1">
        <f t="shared" ca="1" si="199"/>
        <v>130</v>
      </c>
      <c r="F977" s="1">
        <f t="shared" ca="1" si="200"/>
        <v>126</v>
      </c>
      <c r="G977" s="1">
        <f t="shared" ca="1" si="201"/>
        <v>1975</v>
      </c>
      <c r="H977" s="1" t="str">
        <f ca="1">IFERROR(INDEX(Varmeinstallation!B:B,MATCH(INDIRECT($A$1&amp;"L"&amp;A977)*1,Varmeinstallation!A:A,0)),"Ingen varmeinstallationer")</f>
        <v>Elovne, elpaneler</v>
      </c>
      <c r="I977" s="1" t="str">
        <f ca="1">IFERROR(INDEX(Opvarmningsmiddel!B:B,MATCH(INDIRECT($A$1&amp;"M"&amp;A977)*1,Opvarmningsmiddel!A:A,0)),"")</f>
        <v>Elektricitet</v>
      </c>
      <c r="J977" s="1">
        <f t="shared" ca="1" si="202"/>
        <v>80</v>
      </c>
      <c r="K977" s="1" t="str">
        <f ca="1">IFERROR(INDEX(Relationstabel!$C$3:$K$10,MATCH(VALUE(INDIRECT($A$1&amp;"L"&amp;A977)),Relationstabel!$A$3:$A$10,0),MATCH(IFERROR(VALUE(INDIRECT($A$1&amp;"M"&amp;A977)),0),Relationstabel!$C$1:$K$1,0)),"Ingen varmeinstallationer")</f>
        <v>Elvarme</v>
      </c>
      <c r="L977" s="1" t="str">
        <f ca="1">INDEX(Anvendelseskode!B:B,MATCH($E977,Anvendelseskode!$A:$A,0))</f>
        <v>Række-, kæde-, dobbelthus (lodret adskillelse mellem enhederne)</v>
      </c>
      <c r="M977" s="1" t="str">
        <f ca="1">INDEX(Anvendelseskode!C:C,MATCH($E977,Anvendelseskode!$A:$A,0))</f>
        <v>Række-, kæde og dobbelthuse</v>
      </c>
      <c r="N977" s="1" t="str">
        <f ca="1">INDEX(Anvendelseskode!D:D,MATCH($E977,Anvendelseskode!$A:$A,0))</f>
        <v>Private husholdninger</v>
      </c>
      <c r="O977" s="1" t="str">
        <f ca="1">IFERROR(INDEX(SBi!$2:$2,MATCH(G977,SBi!$1:$1,1)),SBi!$K$2)</f>
        <v>1973-1978</v>
      </c>
      <c r="P977" s="1">
        <f ca="1">IFERROR(INDEX(SBi!$C$3:$K$28,MATCH(E977,SBi!$B$3:$B$28,0),MATCH(O977,SBi!$C$2:$K$2,0)),0)</f>
        <v>112.6</v>
      </c>
      <c r="Q977" s="19">
        <f t="shared" ca="1" si="203"/>
        <v>14.187599999999998</v>
      </c>
      <c r="R977" s="19" t="str">
        <f ca="1">IFERROR(INDEX(VpD!$2:$2,MATCH(G977,VpD!$1:$1,1)),VpD!$I$2)</f>
        <v>1973-1978</v>
      </c>
      <c r="S977" s="1">
        <f ca="1">IFERROR(INDEX(VpD!$C$3:$I$27,MATCH(E977,VpD!$B$3:$B$27,0),MATCH(R977,VpD!$C$2:$I$2,0)),0)</f>
        <v>98</v>
      </c>
      <c r="T977" s="19">
        <f t="shared" ca="1" si="204"/>
        <v>12.348000000000001</v>
      </c>
      <c r="U977" s="14" t="str">
        <f t="shared" ca="1" si="205"/>
        <v xml:space="preserve">711617.38 </v>
      </c>
      <c r="V977" s="14" t="str">
        <f t="shared" ca="1" si="206"/>
        <v>6172381.08</v>
      </c>
      <c r="W977" s="14" t="str">
        <f t="shared" ca="1" si="207"/>
        <v>POINT(711617.38 6172381.08)</v>
      </c>
      <c r="X977" s="14" t="str">
        <f>IFERROR(INDEX(BygningOmraade!B:B,MATCH(A977,BygningOmraade!A:A,0)),"")</f>
        <v/>
      </c>
    </row>
    <row r="978" spans="1:24" s="14" customFormat="1" x14ac:dyDescent="0.25">
      <c r="A978" s="14">
        <f t="shared" si="195"/>
        <v>978</v>
      </c>
      <c r="B978" s="14" t="str">
        <f t="shared" ca="1" si="196"/>
        <v>36266ec2-e625-4533-8893-a7b5d5596728</v>
      </c>
      <c r="C978" s="14" t="str">
        <f t="shared" ca="1" si="197"/>
        <v>0a3f507e-2490-32b8-e044-0003ba298018</v>
      </c>
      <c r="D978" s="14">
        <f t="shared" ca="1" si="198"/>
        <v>994472</v>
      </c>
      <c r="E978" s="1">
        <f t="shared" ca="1" si="199"/>
        <v>210</v>
      </c>
      <c r="F978" s="1">
        <f t="shared" ca="1" si="200"/>
        <v>50</v>
      </c>
      <c r="G978" s="1">
        <f t="shared" ca="1" si="201"/>
        <v>1967</v>
      </c>
      <c r="H978" s="1" t="str">
        <f ca="1">IFERROR(INDEX(Varmeinstallation!B:B,MATCH(INDIRECT($A$1&amp;"L"&amp;A978)*1,Varmeinstallation!A:A,0)),"Ingen varmeinstallationer")</f>
        <v>Ingen varmeinstallationer</v>
      </c>
      <c r="I978" s="1" t="str">
        <f ca="1">IFERROR(INDEX(Opvarmningsmiddel!B:B,MATCH(INDIRECT($A$1&amp;"M"&amp;A978)*1,Opvarmningsmiddel!A:A,0)),"")</f>
        <v/>
      </c>
      <c r="J978" s="1">
        <f t="shared" ca="1" si="202"/>
        <v>0</v>
      </c>
      <c r="K978" s="1" t="str">
        <f ca="1">IFERROR(INDEX(Relationstabel!$C$3:$K$10,MATCH(VALUE(INDIRECT($A$1&amp;"L"&amp;A978)),Relationstabel!$A$3:$A$10,0),MATCH(IFERROR(VALUE(INDIRECT($A$1&amp;"M"&amp;A978)),0),Relationstabel!$C$1:$K$1,0)),"Ingen varmeinstallationer")</f>
        <v>Ingen varmeinstallation</v>
      </c>
      <c r="L978" s="1" t="str">
        <f ca="1">INDEX(Anvendelseskode!B:B,MATCH($E978,Anvendelseskode!$A:$A,0))</f>
        <v>Bygning til erhvervsmæssig produktion vedrørende landbrug, gartneri, råstofudvinding o.lign</v>
      </c>
      <c r="M978" s="1" t="str">
        <f ca="1">INDEX(Anvendelseskode!C:C,MATCH($E978,Anvendelseskode!$A:$A,0))</f>
        <v>Avls- og driftsbygning</v>
      </c>
      <c r="N978" s="1" t="str">
        <f ca="1">INDEX(Anvendelseskode!D:D,MATCH($E978,Anvendelseskode!$A:$A,0))</f>
        <v>Landbrug og gartneri</v>
      </c>
      <c r="O978" s="1" t="str">
        <f ca="1">IFERROR(INDEX(SBi!$2:$2,MATCH(G978,SBi!$1:$1,1)),SBi!$K$2)</f>
        <v>1961-1972</v>
      </c>
      <c r="P978" s="1">
        <f ca="1">IFERROR(INDEX(SBi!$C$3:$K$28,MATCH(E978,SBi!$B$3:$B$28,0),MATCH(O978,SBi!$C$2:$K$2,0)),0)</f>
        <v>33</v>
      </c>
      <c r="Q978" s="19">
        <f t="shared" ca="1" si="203"/>
        <v>1.65</v>
      </c>
      <c r="R978" s="19" t="str">
        <f ca="1">IFERROR(INDEX(VpD!$2:$2,MATCH(G978,VpD!$1:$1,1)),VpD!$I$2)</f>
        <v>1961-1972</v>
      </c>
      <c r="S978" s="1">
        <f ca="1">IFERROR(INDEX(VpD!$C$3:$I$27,MATCH(E978,VpD!$B$3:$B$27,0),MATCH(R978,VpD!$C$2:$I$2,0)),0)</f>
        <v>33</v>
      </c>
      <c r="T978" s="19">
        <f t="shared" ca="1" si="204"/>
        <v>1.65</v>
      </c>
      <c r="U978" s="14" t="str">
        <f t="shared" ca="1" si="205"/>
        <v xml:space="preserve">711607.6 </v>
      </c>
      <c r="V978" s="14" t="str">
        <f t="shared" ca="1" si="206"/>
        <v>6170294.44</v>
      </c>
      <c r="W978" s="14" t="str">
        <f t="shared" ca="1" si="207"/>
        <v>POINT(711607.6 6170294.44)</v>
      </c>
      <c r="X978" s="14" t="str">
        <f>IFERROR(INDEX(BygningOmraade!B:B,MATCH(A978,BygningOmraade!A:A,0)),"")</f>
        <v/>
      </c>
    </row>
    <row r="979" spans="1:24" s="14" customFormat="1" x14ac:dyDescent="0.25">
      <c r="A979" s="14">
        <f t="shared" si="195"/>
        <v>979</v>
      </c>
      <c r="B979" s="14" t="str">
        <f t="shared" ca="1" si="196"/>
        <v>363eebc1-e268-4be1-9d82-2eac1a8c5fa1</v>
      </c>
      <c r="C979" s="14" t="str">
        <f t="shared" ca="1" si="197"/>
        <v>0a3f507e-1bdb-32b8-e044-0003ba298018</v>
      </c>
      <c r="D979" s="14">
        <f t="shared" ca="1" si="198"/>
        <v>997218</v>
      </c>
      <c r="E979" s="1">
        <f t="shared" ca="1" si="199"/>
        <v>130</v>
      </c>
      <c r="F979" s="1">
        <f t="shared" ca="1" si="200"/>
        <v>91</v>
      </c>
      <c r="G979" s="1">
        <f t="shared" ca="1" si="201"/>
        <v>1967</v>
      </c>
      <c r="H979" s="1" t="str">
        <f ca="1">IFERROR(INDEX(Varmeinstallation!B:B,MATCH(INDIRECT($A$1&amp;"L"&amp;A979)*1,Varmeinstallation!A:A,0)),"Ingen varmeinstallationer")</f>
        <v>Elovne, elpaneler</v>
      </c>
      <c r="I979" s="1" t="str">
        <f ca="1">IFERROR(INDEX(Opvarmningsmiddel!B:B,MATCH(INDIRECT($A$1&amp;"M"&amp;A979)*1,Opvarmningsmiddel!A:A,0)),"")</f>
        <v>Elektricitet</v>
      </c>
      <c r="J979" s="1">
        <f t="shared" ca="1" si="202"/>
        <v>0</v>
      </c>
      <c r="K979" s="1" t="str">
        <f ca="1">IFERROR(INDEX(Relationstabel!$C$3:$K$10,MATCH(VALUE(INDIRECT($A$1&amp;"L"&amp;A979)),Relationstabel!$A$3:$A$10,0),MATCH(IFERROR(VALUE(INDIRECT($A$1&amp;"M"&amp;A979)),0),Relationstabel!$C$1:$K$1,0)),"Ingen varmeinstallationer")</f>
        <v>Elvarme</v>
      </c>
      <c r="L979" s="1" t="str">
        <f ca="1">INDEX(Anvendelseskode!B:B,MATCH($E979,Anvendelseskode!$A:$A,0))</f>
        <v>Række-, kæde-, dobbelthus (lodret adskillelse mellem enhederne)</v>
      </c>
      <c r="M979" s="1" t="str">
        <f ca="1">INDEX(Anvendelseskode!C:C,MATCH($E979,Anvendelseskode!$A:$A,0))</f>
        <v>Række-, kæde og dobbelthuse</v>
      </c>
      <c r="N979" s="1" t="str">
        <f ca="1">INDEX(Anvendelseskode!D:D,MATCH($E979,Anvendelseskode!$A:$A,0))</f>
        <v>Private husholdninger</v>
      </c>
      <c r="O979" s="1" t="str">
        <f ca="1">IFERROR(INDEX(SBi!$2:$2,MATCH(G979,SBi!$1:$1,1)),SBi!$K$2)</f>
        <v>1961-1972</v>
      </c>
      <c r="P979" s="1">
        <f ca="1">IFERROR(INDEX(SBi!$C$3:$K$28,MATCH(E979,SBi!$B$3:$B$28,0),MATCH(O979,SBi!$C$2:$K$2,0)),0)</f>
        <v>119.9</v>
      </c>
      <c r="Q979" s="19">
        <f t="shared" ca="1" si="203"/>
        <v>10.9109</v>
      </c>
      <c r="R979" s="19" t="str">
        <f ca="1">IFERROR(INDEX(VpD!$2:$2,MATCH(G979,VpD!$1:$1,1)),VpD!$I$2)</f>
        <v>1961-1972</v>
      </c>
      <c r="S979" s="1">
        <f ca="1">IFERROR(INDEX(VpD!$C$3:$I$27,MATCH(E979,VpD!$B$3:$B$27,0),MATCH(R979,VpD!$C$2:$I$2,0)),0)</f>
        <v>120</v>
      </c>
      <c r="T979" s="19">
        <f t="shared" ca="1" si="204"/>
        <v>10.92</v>
      </c>
      <c r="U979" s="14" t="str">
        <f t="shared" ca="1" si="205"/>
        <v xml:space="preserve">713733.78 </v>
      </c>
      <c r="V979" s="14" t="str">
        <f t="shared" ca="1" si="206"/>
        <v>6169307.89</v>
      </c>
      <c r="W979" s="14" t="str">
        <f t="shared" ca="1" si="207"/>
        <v>POINT(713733.78 6169307.89)</v>
      </c>
      <c r="X979" s="14" t="str">
        <f>IFERROR(INDEX(BygningOmraade!B:B,MATCH(A979,BygningOmraade!A:A,0)),"")</f>
        <v/>
      </c>
    </row>
    <row r="980" spans="1:24" s="14" customFormat="1" x14ac:dyDescent="0.25">
      <c r="A980" s="14">
        <f t="shared" si="195"/>
        <v>980</v>
      </c>
      <c r="B980" s="14" t="str">
        <f t="shared" ca="1" si="196"/>
        <v>36545b9f-313a-47ab-bd6d-f22eab9605d7</v>
      </c>
      <c r="C980" s="14" t="str">
        <f t="shared" ca="1" si="197"/>
        <v>0a3f507e-1e89-32b8-e044-0003ba298018</v>
      </c>
      <c r="D980" s="14">
        <f t="shared" ca="1" si="198"/>
        <v>994385</v>
      </c>
      <c r="E980" s="1">
        <f t="shared" ca="1" si="199"/>
        <v>120</v>
      </c>
      <c r="F980" s="1">
        <f t="shared" ca="1" si="200"/>
        <v>132</v>
      </c>
      <c r="G980" s="1">
        <f t="shared" ca="1" si="201"/>
        <v>1978</v>
      </c>
      <c r="H980" s="1" t="str">
        <f ca="1">IFERROR(INDEX(Varmeinstallation!B:B,MATCH(INDIRECT($A$1&amp;"L"&amp;A980)*1,Varmeinstallation!A:A,0)),"Ingen varmeinstallationer")</f>
        <v>Centralvarme fra eget anlæg, et-kammer fyr</v>
      </c>
      <c r="I980" s="1" t="str">
        <f ca="1">IFERROR(INDEX(Opvarmningsmiddel!B:B,MATCH(INDIRECT($A$1&amp;"M"&amp;A980)*1,Opvarmningsmiddel!A:A,0)),"")</f>
        <v>Naturgas</v>
      </c>
      <c r="J980" s="1">
        <f t="shared" ca="1" si="202"/>
        <v>0</v>
      </c>
      <c r="K980" s="1" t="str">
        <f ca="1">IFERROR(INDEX(Relationstabel!$C$3:$K$10,MATCH(VALUE(INDIRECT($A$1&amp;"L"&amp;A980)),Relationstabel!$A$3:$A$10,0),MATCH(IFERROR(VALUE(INDIRECT($A$1&amp;"M"&amp;A980)),0),Relationstabel!$C$1:$K$1,0)),"Ingen varmeinstallationer")</f>
        <v>Naturgas</v>
      </c>
      <c r="L980" s="1" t="str">
        <f ca="1">INDEX(Anvendelseskode!B:B,MATCH($E980,Anvendelseskode!$A:$A,0))</f>
        <v>Fritliggende enfamilieshus (parcelhus)</v>
      </c>
      <c r="M980" s="1" t="str">
        <f ca="1">INDEX(Anvendelseskode!C:C,MATCH($E980,Anvendelseskode!$A:$A,0))</f>
        <v>Parcelhuse</v>
      </c>
      <c r="N980" s="1" t="str">
        <f ca="1">INDEX(Anvendelseskode!D:D,MATCH($E980,Anvendelseskode!$A:$A,0))</f>
        <v>Private husholdninger</v>
      </c>
      <c r="O980" s="1" t="str">
        <f ca="1">IFERROR(INDEX(SBi!$2:$2,MATCH(G980,SBi!$1:$1,1)),SBi!$K$2)</f>
        <v>1973-1978</v>
      </c>
      <c r="P980" s="1">
        <f ca="1">IFERROR(INDEX(SBi!$C$3:$K$28,MATCH(E980,SBi!$B$3:$B$28,0),MATCH(O980,SBi!$C$2:$K$2,0)),0)</f>
        <v>119.8</v>
      </c>
      <c r="Q980" s="19">
        <f t="shared" ca="1" si="203"/>
        <v>15.813600000000001</v>
      </c>
      <c r="R980" s="19" t="str">
        <f ca="1">IFERROR(INDEX(VpD!$2:$2,MATCH(G980,VpD!$1:$1,1)),VpD!$I$2)</f>
        <v>1973-1978</v>
      </c>
      <c r="S980" s="1">
        <f ca="1">IFERROR(INDEX(VpD!$C$3:$I$27,MATCH(E980,VpD!$B$3:$B$27,0),MATCH(R980,VpD!$C$2:$I$2,0)),0)</f>
        <v>117</v>
      </c>
      <c r="T980" s="19">
        <f t="shared" ca="1" si="204"/>
        <v>15.444000000000001</v>
      </c>
      <c r="U980" s="14" t="str">
        <f t="shared" ca="1" si="205"/>
        <v xml:space="preserve">711561.15 </v>
      </c>
      <c r="V980" s="14" t="str">
        <f t="shared" ca="1" si="206"/>
        <v>6172030.83</v>
      </c>
      <c r="W980" s="14" t="str">
        <f t="shared" ca="1" si="207"/>
        <v>POINT(711561.15 6172030.83)</v>
      </c>
      <c r="X980" s="14" t="str">
        <f>IFERROR(INDEX(BygningOmraade!B:B,MATCH(A980,BygningOmraade!A:A,0)),"")</f>
        <v/>
      </c>
    </row>
    <row r="981" spans="1:24" s="14" customFormat="1" x14ac:dyDescent="0.25">
      <c r="A981" s="14">
        <f t="shared" si="195"/>
        <v>981</v>
      </c>
      <c r="B981" s="14" t="str">
        <f t="shared" ca="1" si="196"/>
        <v>365d425d-5d78-4223-a62a-ea7a2395ba53</v>
      </c>
      <c r="C981" s="14" t="str">
        <f t="shared" ca="1" si="197"/>
        <v>0a3f507e-21b4-32b8-e044-0003ba298018</v>
      </c>
      <c r="D981" s="14">
        <f t="shared" ca="1" si="198"/>
        <v>997299</v>
      </c>
      <c r="E981" s="1">
        <f t="shared" ca="1" si="199"/>
        <v>130</v>
      </c>
      <c r="F981" s="1">
        <f t="shared" ca="1" si="200"/>
        <v>109</v>
      </c>
      <c r="G981" s="1">
        <f t="shared" ca="1" si="201"/>
        <v>1979</v>
      </c>
      <c r="H981" s="1" t="str">
        <f ca="1">IFERROR(INDEX(Varmeinstallation!B:B,MATCH(INDIRECT($A$1&amp;"L"&amp;A981)*1,Varmeinstallation!A:A,0)),"Ingen varmeinstallationer")</f>
        <v>Fjernvarme/blokvarme (radiatorsystemer eller varmluftanlæg)</v>
      </c>
      <c r="I981" s="1" t="str">
        <f ca="1">IFERROR(INDEX(Opvarmningsmiddel!B:B,MATCH(INDIRECT($A$1&amp;"M"&amp;A981)*1,Opvarmningsmiddel!A:A,0)),"")</f>
        <v/>
      </c>
      <c r="J981" s="1">
        <f t="shared" ca="1" si="202"/>
        <v>0</v>
      </c>
      <c r="K981" s="1" t="str">
        <f ca="1">IFERROR(INDEX(Relationstabel!$C$3:$K$10,MATCH(VALUE(INDIRECT($A$1&amp;"L"&amp;A981)),Relationstabel!$A$3:$A$10,0),MATCH(IFERROR(VALUE(INDIRECT($A$1&amp;"M"&amp;A981)),0),Relationstabel!$C$1:$K$1,0)),"Ingen varmeinstallationer")</f>
        <v>Fjernvarme/ Blokvarme</v>
      </c>
      <c r="L981" s="1" t="str">
        <f ca="1">INDEX(Anvendelseskode!B:B,MATCH($E981,Anvendelseskode!$A:$A,0))</f>
        <v>Række-, kæde-, dobbelthus (lodret adskillelse mellem enhederne)</v>
      </c>
      <c r="M981" s="1" t="str">
        <f ca="1">INDEX(Anvendelseskode!C:C,MATCH($E981,Anvendelseskode!$A:$A,0))</f>
        <v>Række-, kæde og dobbelthuse</v>
      </c>
      <c r="N981" s="1" t="str">
        <f ca="1">INDEX(Anvendelseskode!D:D,MATCH($E981,Anvendelseskode!$A:$A,0))</f>
        <v>Private husholdninger</v>
      </c>
      <c r="O981" s="1" t="str">
        <f ca="1">IFERROR(INDEX(SBi!$2:$2,MATCH(G981,SBi!$1:$1,1)),SBi!$K$2)</f>
        <v>1979-1998</v>
      </c>
      <c r="P981" s="1">
        <f ca="1">IFERROR(INDEX(SBi!$C$3:$K$28,MATCH(E981,SBi!$B$3:$B$28,0),MATCH(O981,SBi!$C$2:$K$2,0)),0)</f>
        <v>96.8</v>
      </c>
      <c r="Q981" s="19">
        <f t="shared" ca="1" si="203"/>
        <v>10.5512</v>
      </c>
      <c r="R981" s="19" t="str">
        <f ca="1">IFERROR(INDEX(VpD!$2:$2,MATCH(G981,VpD!$1:$1,1)),VpD!$I$2)</f>
        <v>1979-1998</v>
      </c>
      <c r="S981" s="1">
        <f ca="1">IFERROR(INDEX(VpD!$C$3:$I$27,MATCH(E981,VpD!$B$3:$B$27,0),MATCH(R981,VpD!$C$2:$I$2,0)),0)</f>
        <v>74</v>
      </c>
      <c r="T981" s="19">
        <f t="shared" ca="1" si="204"/>
        <v>8.0660000000000007</v>
      </c>
      <c r="U981" s="14" t="str">
        <f t="shared" ca="1" si="205"/>
        <v xml:space="preserve">713677.5 </v>
      </c>
      <c r="V981" s="14" t="str">
        <f t="shared" ca="1" si="206"/>
        <v>6169727.74</v>
      </c>
      <c r="W981" s="14" t="str">
        <f t="shared" ca="1" si="207"/>
        <v>POINT(713677.5 6169727.74)</v>
      </c>
      <c r="X981" s="14" t="str">
        <f>IFERROR(INDEX(BygningOmraade!B:B,MATCH(A981,BygningOmraade!A:A,0)),"")</f>
        <v/>
      </c>
    </row>
    <row r="982" spans="1:24" s="14" customFormat="1" x14ac:dyDescent="0.25">
      <c r="A982" s="14">
        <f t="shared" si="195"/>
        <v>982</v>
      </c>
      <c r="B982" s="14" t="str">
        <f t="shared" ca="1" si="196"/>
        <v>365d8970-bc8f-45b8-8f94-f1fb221749ba</v>
      </c>
      <c r="C982" s="14" t="str">
        <f t="shared" ca="1" si="197"/>
        <v>0a3f507e-2158-32b8-e044-0003ba298018</v>
      </c>
      <c r="D982" s="14">
        <f t="shared" ca="1" si="198"/>
        <v>996852</v>
      </c>
      <c r="E982" s="1">
        <f t="shared" ca="1" si="199"/>
        <v>120</v>
      </c>
      <c r="F982" s="1">
        <f t="shared" ca="1" si="200"/>
        <v>166</v>
      </c>
      <c r="G982" s="1">
        <f t="shared" ca="1" si="201"/>
        <v>2019</v>
      </c>
      <c r="H982" s="1" t="str">
        <f ca="1">IFERROR(INDEX(Varmeinstallation!B:B,MATCH(INDIRECT($A$1&amp;"L"&amp;A982)*1,Varmeinstallation!A:A,0)),"Ingen varmeinstallationer")</f>
        <v>Centralvarme fra eget anlæg, et-kammer fyr</v>
      </c>
      <c r="I982" s="1" t="str">
        <f ca="1">IFERROR(INDEX(Opvarmningsmiddel!B:B,MATCH(INDIRECT($A$1&amp;"M"&amp;A982)*1,Opvarmningsmiddel!A:A,0)),"")</f>
        <v>Naturgas</v>
      </c>
      <c r="J982" s="1">
        <f t="shared" ca="1" si="202"/>
        <v>0</v>
      </c>
      <c r="K982" s="1" t="str">
        <f ca="1">IFERROR(INDEX(Relationstabel!$C$3:$K$10,MATCH(VALUE(INDIRECT($A$1&amp;"L"&amp;A982)),Relationstabel!$A$3:$A$10,0),MATCH(IFERROR(VALUE(INDIRECT($A$1&amp;"M"&amp;A982)),0),Relationstabel!$C$1:$K$1,0)),"Ingen varmeinstallationer")</f>
        <v>Naturgas</v>
      </c>
      <c r="L982" s="1" t="str">
        <f ca="1">INDEX(Anvendelseskode!B:B,MATCH($E982,Anvendelseskode!$A:$A,0))</f>
        <v>Fritliggende enfamilieshus (parcelhus)</v>
      </c>
      <c r="M982" s="1" t="str">
        <f ca="1">INDEX(Anvendelseskode!C:C,MATCH($E982,Anvendelseskode!$A:$A,0))</f>
        <v>Parcelhuse</v>
      </c>
      <c r="N982" s="1" t="str">
        <f ca="1">INDEX(Anvendelseskode!D:D,MATCH($E982,Anvendelseskode!$A:$A,0))</f>
        <v>Private husholdninger</v>
      </c>
      <c r="O982" s="1" t="str">
        <f ca="1">IFERROR(INDEX(SBi!$2:$2,MATCH(G982,SBi!$1:$1,1)),SBi!$K$2)</f>
        <v>Efter 2006</v>
      </c>
      <c r="P982" s="1">
        <f ca="1">IFERROR(INDEX(SBi!$C$3:$K$28,MATCH(E982,SBi!$B$3:$B$28,0),MATCH(O982,SBi!$C$2:$K$2,0)),0)</f>
        <v>67.3</v>
      </c>
      <c r="Q982" s="19">
        <f t="shared" ca="1" si="203"/>
        <v>11.171799999999999</v>
      </c>
      <c r="R982" s="19" t="str">
        <f ca="1">IFERROR(INDEX(VpD!$2:$2,MATCH(G982,VpD!$1:$1,1)),VpD!$I$2)</f>
        <v>&gt;1998</v>
      </c>
      <c r="S982" s="1">
        <f ca="1">IFERROR(INDEX(VpD!$C$3:$I$27,MATCH(E982,VpD!$B$3:$B$27,0),MATCH(R982,VpD!$C$2:$I$2,0)),0)</f>
        <v>72</v>
      </c>
      <c r="T982" s="19">
        <f t="shared" ca="1" si="204"/>
        <v>11.952</v>
      </c>
      <c r="U982" s="14" t="str">
        <f t="shared" ca="1" si="205"/>
        <v xml:space="preserve">713441.47 </v>
      </c>
      <c r="V982" s="14" t="str">
        <f t="shared" ca="1" si="206"/>
        <v>6168952.27</v>
      </c>
      <c r="W982" s="14" t="str">
        <f t="shared" ca="1" si="207"/>
        <v>POINT(713441.47 6168952.27)</v>
      </c>
      <c r="X982" s="14" t="str">
        <f>IFERROR(INDEX(BygningOmraade!B:B,MATCH(A982,BygningOmraade!A:A,0)),"")</f>
        <v/>
      </c>
    </row>
    <row r="983" spans="1:24" s="14" customFormat="1" x14ac:dyDescent="0.25">
      <c r="A983" s="14">
        <f t="shared" si="195"/>
        <v>983</v>
      </c>
      <c r="B983" s="14" t="str">
        <f t="shared" ca="1" si="196"/>
        <v>3669c83e-45e9-4007-9f47-9894166c1e2f</v>
      </c>
      <c r="C983" s="14" t="str">
        <f t="shared" ca="1" si="197"/>
        <v>0a3f507e-2137-32b8-e044-0003ba298018</v>
      </c>
      <c r="D983" s="14">
        <f t="shared" ca="1" si="198"/>
        <v>996204</v>
      </c>
      <c r="E983" s="1">
        <f t="shared" ca="1" si="199"/>
        <v>120</v>
      </c>
      <c r="F983" s="1">
        <f t="shared" ca="1" si="200"/>
        <v>201</v>
      </c>
      <c r="G983" s="1">
        <f t="shared" ca="1" si="201"/>
        <v>2010</v>
      </c>
      <c r="H983" s="1" t="str">
        <f ca="1">IFERROR(INDEX(Varmeinstallation!B:B,MATCH(INDIRECT($A$1&amp;"L"&amp;A983)*1,Varmeinstallation!A:A,0)),"Ingen varmeinstallationer")</f>
        <v>Centralvarme fra eget anlæg, et-kammer fyr</v>
      </c>
      <c r="I983" s="1" t="str">
        <f ca="1">IFERROR(INDEX(Opvarmningsmiddel!B:B,MATCH(INDIRECT($A$1&amp;"M"&amp;A983)*1,Opvarmningsmiddel!A:A,0)),"")</f>
        <v>Naturgas</v>
      </c>
      <c r="J983" s="1">
        <f t="shared" ca="1" si="202"/>
        <v>0</v>
      </c>
      <c r="K983" s="1" t="str">
        <f ca="1">IFERROR(INDEX(Relationstabel!$C$3:$K$10,MATCH(VALUE(INDIRECT($A$1&amp;"L"&amp;A983)),Relationstabel!$A$3:$A$10,0),MATCH(IFERROR(VALUE(INDIRECT($A$1&amp;"M"&amp;A983)),0),Relationstabel!$C$1:$K$1,0)),"Ingen varmeinstallationer")</f>
        <v>Naturgas</v>
      </c>
      <c r="L983" s="1" t="str">
        <f ca="1">INDEX(Anvendelseskode!B:B,MATCH($E983,Anvendelseskode!$A:$A,0))</f>
        <v>Fritliggende enfamilieshus (parcelhus)</v>
      </c>
      <c r="M983" s="1" t="str">
        <f ca="1">INDEX(Anvendelseskode!C:C,MATCH($E983,Anvendelseskode!$A:$A,0))</f>
        <v>Parcelhuse</v>
      </c>
      <c r="N983" s="1" t="str">
        <f ca="1">INDEX(Anvendelseskode!D:D,MATCH($E983,Anvendelseskode!$A:$A,0))</f>
        <v>Private husholdninger</v>
      </c>
      <c r="O983" s="1" t="str">
        <f ca="1">IFERROR(INDEX(SBi!$2:$2,MATCH(G983,SBi!$1:$1,1)),SBi!$K$2)</f>
        <v>Efter 2006</v>
      </c>
      <c r="P983" s="1">
        <f ca="1">IFERROR(INDEX(SBi!$C$3:$K$28,MATCH(E983,SBi!$B$3:$B$28,0),MATCH(O983,SBi!$C$2:$K$2,0)),0)</f>
        <v>67.3</v>
      </c>
      <c r="Q983" s="19">
        <f t="shared" ca="1" si="203"/>
        <v>13.527299999999999</v>
      </c>
      <c r="R983" s="19" t="str">
        <f ca="1">IFERROR(INDEX(VpD!$2:$2,MATCH(G983,VpD!$1:$1,1)),VpD!$I$2)</f>
        <v>&gt;1998</v>
      </c>
      <c r="S983" s="1">
        <f ca="1">IFERROR(INDEX(VpD!$C$3:$I$27,MATCH(E983,VpD!$B$3:$B$27,0),MATCH(R983,VpD!$C$2:$I$2,0)),0)</f>
        <v>72</v>
      </c>
      <c r="T983" s="19">
        <f t="shared" ca="1" si="204"/>
        <v>14.472</v>
      </c>
      <c r="U983" s="14" t="str">
        <f t="shared" ca="1" si="205"/>
        <v xml:space="preserve">713042.5 </v>
      </c>
      <c r="V983" s="14" t="str">
        <f t="shared" ca="1" si="206"/>
        <v>6169138.39</v>
      </c>
      <c r="W983" s="14" t="str">
        <f t="shared" ca="1" si="207"/>
        <v>POINT(713042.5 6169138.39)</v>
      </c>
      <c r="X983" s="14" t="str">
        <f>IFERROR(INDEX(BygningOmraade!B:B,MATCH(A983,BygningOmraade!A:A,0)),"")</f>
        <v/>
      </c>
    </row>
    <row r="984" spans="1:24" s="14" customFormat="1" x14ac:dyDescent="0.25">
      <c r="A984" s="14">
        <f t="shared" si="195"/>
        <v>984</v>
      </c>
      <c r="B984" s="14" t="str">
        <f t="shared" ca="1" si="196"/>
        <v>3677ac7f-53db-48ed-891c-b91a90b30cbe</v>
      </c>
      <c r="C984" s="14" t="str">
        <f t="shared" ca="1" si="197"/>
        <v>4591b5f9-a6f3-0dd9-e044-0003ba298018</v>
      </c>
      <c r="D984" s="14">
        <f t="shared" ca="1" si="198"/>
        <v>2691232</v>
      </c>
      <c r="E984" s="1">
        <f t="shared" ca="1" si="199"/>
        <v>130</v>
      </c>
      <c r="F984" s="1">
        <f t="shared" ca="1" si="200"/>
        <v>119</v>
      </c>
      <c r="G984" s="1">
        <f t="shared" ca="1" si="201"/>
        <v>2008</v>
      </c>
      <c r="H984" s="1" t="str">
        <f ca="1">IFERROR(INDEX(Varmeinstallation!B:B,MATCH(INDIRECT($A$1&amp;"L"&amp;A984)*1,Varmeinstallation!A:A,0)),"Ingen varmeinstallationer")</f>
        <v>Centralvarme fra eget anlæg, et-kammer fyr</v>
      </c>
      <c r="I984" s="1" t="str">
        <f ca="1">IFERROR(INDEX(Opvarmningsmiddel!B:B,MATCH(INDIRECT($A$1&amp;"M"&amp;A984)*1,Opvarmningsmiddel!A:A,0)),"")</f>
        <v>Naturgas</v>
      </c>
      <c r="J984" s="1">
        <f t="shared" ca="1" si="202"/>
        <v>90</v>
      </c>
      <c r="K984" s="1" t="str">
        <f ca="1">IFERROR(INDEX(Relationstabel!$C$3:$K$10,MATCH(VALUE(INDIRECT($A$1&amp;"L"&amp;A984)),Relationstabel!$A$3:$A$10,0),MATCH(IFERROR(VALUE(INDIRECT($A$1&amp;"M"&amp;A984)),0),Relationstabel!$C$1:$K$1,0)),"Ingen varmeinstallationer")</f>
        <v>Naturgas</v>
      </c>
      <c r="L984" s="1" t="str">
        <f ca="1">INDEX(Anvendelseskode!B:B,MATCH($E984,Anvendelseskode!$A:$A,0))</f>
        <v>Række-, kæde-, dobbelthus (lodret adskillelse mellem enhederne)</v>
      </c>
      <c r="M984" s="1" t="str">
        <f ca="1">INDEX(Anvendelseskode!C:C,MATCH($E984,Anvendelseskode!$A:$A,0))</f>
        <v>Række-, kæde og dobbelthuse</v>
      </c>
      <c r="N984" s="1" t="str">
        <f ca="1">INDEX(Anvendelseskode!D:D,MATCH($E984,Anvendelseskode!$A:$A,0))</f>
        <v>Private husholdninger</v>
      </c>
      <c r="O984" s="1" t="str">
        <f ca="1">IFERROR(INDEX(SBi!$2:$2,MATCH(G984,SBi!$1:$1,1)),SBi!$K$2)</f>
        <v>Efter 2006</v>
      </c>
      <c r="P984" s="1">
        <f ca="1">IFERROR(INDEX(SBi!$C$3:$K$28,MATCH(E984,SBi!$B$3:$B$28,0),MATCH(O984,SBi!$C$2:$K$2,0)),0)</f>
        <v>66.400000000000006</v>
      </c>
      <c r="Q984" s="19">
        <f t="shared" ca="1" si="203"/>
        <v>7.9016000000000002</v>
      </c>
      <c r="R984" s="19" t="str">
        <f ca="1">IFERROR(INDEX(VpD!$2:$2,MATCH(G984,VpD!$1:$1,1)),VpD!$I$2)</f>
        <v>&gt;1998</v>
      </c>
      <c r="S984" s="1">
        <f ca="1">IFERROR(INDEX(VpD!$C$3:$I$27,MATCH(E984,VpD!$B$3:$B$27,0),MATCH(R984,VpD!$C$2:$I$2,0)),0)</f>
        <v>65</v>
      </c>
      <c r="T984" s="19">
        <f t="shared" ca="1" si="204"/>
        <v>7.7350000000000003</v>
      </c>
      <c r="U984" s="14" t="str">
        <f t="shared" ca="1" si="205"/>
        <v xml:space="preserve">712525.42 </v>
      </c>
      <c r="V984" s="14" t="str">
        <f t="shared" ca="1" si="206"/>
        <v>6168845.99</v>
      </c>
      <c r="W984" s="14" t="str">
        <f t="shared" ca="1" si="207"/>
        <v>POINT(712525.42 6168845.99)</v>
      </c>
      <c r="X984" s="14" t="str">
        <f>IFERROR(INDEX(BygningOmraade!B:B,MATCH(A984,BygningOmraade!A:A,0)),"")</f>
        <v/>
      </c>
    </row>
    <row r="985" spans="1:24" s="14" customFormat="1" x14ac:dyDescent="0.25">
      <c r="A985" s="14">
        <f t="shared" si="195"/>
        <v>985</v>
      </c>
      <c r="B985" s="14" t="str">
        <f t="shared" ca="1" si="196"/>
        <v>367d7662-f304-4acb-b169-d45a7cfaf9c6</v>
      </c>
      <c r="C985" s="14" t="str">
        <f t="shared" ca="1" si="197"/>
        <v>0a3f507e-17ee-32b8-e044-0003ba298018</v>
      </c>
      <c r="D985" s="14">
        <f t="shared" ca="1" si="198"/>
        <v>996044</v>
      </c>
      <c r="E985" s="1">
        <f t="shared" ca="1" si="199"/>
        <v>120</v>
      </c>
      <c r="F985" s="1">
        <f t="shared" ca="1" si="200"/>
        <v>128</v>
      </c>
      <c r="G985" s="1">
        <f t="shared" ca="1" si="201"/>
        <v>1984</v>
      </c>
      <c r="H985" s="1" t="str">
        <f ca="1">IFERROR(INDEX(Varmeinstallation!B:B,MATCH(INDIRECT($A$1&amp;"L"&amp;A985)*1,Varmeinstallation!A:A,0)),"Ingen varmeinstallationer")</f>
        <v>Elovne, elpaneler</v>
      </c>
      <c r="I985" s="1" t="str">
        <f ca="1">IFERROR(INDEX(Opvarmningsmiddel!B:B,MATCH(INDIRECT($A$1&amp;"M"&amp;A985)*1,Opvarmningsmiddel!A:A,0)),"")</f>
        <v>Elektricitet</v>
      </c>
      <c r="J985" s="1">
        <f t="shared" ca="1" si="202"/>
        <v>2</v>
      </c>
      <c r="K985" s="1" t="str">
        <f ca="1">IFERROR(INDEX(Relationstabel!$C$3:$K$10,MATCH(VALUE(INDIRECT($A$1&amp;"L"&amp;A985)),Relationstabel!$A$3:$A$10,0),MATCH(IFERROR(VALUE(INDIRECT($A$1&amp;"M"&amp;A985)),0),Relationstabel!$C$1:$K$1,0)),"Ingen varmeinstallationer")</f>
        <v>Elvarme</v>
      </c>
      <c r="L985" s="1" t="str">
        <f ca="1">INDEX(Anvendelseskode!B:B,MATCH($E985,Anvendelseskode!$A:$A,0))</f>
        <v>Fritliggende enfamilieshus (parcelhus)</v>
      </c>
      <c r="M985" s="1" t="str">
        <f ca="1">INDEX(Anvendelseskode!C:C,MATCH($E985,Anvendelseskode!$A:$A,0))</f>
        <v>Parcelhuse</v>
      </c>
      <c r="N985" s="1" t="str">
        <f ca="1">INDEX(Anvendelseskode!D:D,MATCH($E985,Anvendelseskode!$A:$A,0))</f>
        <v>Private husholdninger</v>
      </c>
      <c r="O985" s="1" t="str">
        <f ca="1">IFERROR(INDEX(SBi!$2:$2,MATCH(G985,SBi!$1:$1,1)),SBi!$K$2)</f>
        <v>1979-1998</v>
      </c>
      <c r="P985" s="1">
        <f ca="1">IFERROR(INDEX(SBi!$C$3:$K$28,MATCH(E985,SBi!$B$3:$B$28,0),MATCH(O985,SBi!$C$2:$K$2,0)),0)</f>
        <v>105.4</v>
      </c>
      <c r="Q985" s="19">
        <f t="shared" ca="1" si="203"/>
        <v>13.491200000000001</v>
      </c>
      <c r="R985" s="19" t="str">
        <f ca="1">IFERROR(INDEX(VpD!$2:$2,MATCH(G985,VpD!$1:$1,1)),VpD!$I$2)</f>
        <v>1979-1998</v>
      </c>
      <c r="S985" s="1">
        <f ca="1">IFERROR(INDEX(VpD!$C$3:$I$27,MATCH(E985,VpD!$B$3:$B$27,0),MATCH(R985,VpD!$C$2:$I$2,0)),0)</f>
        <v>90</v>
      </c>
      <c r="T985" s="19">
        <f t="shared" ca="1" si="204"/>
        <v>11.52</v>
      </c>
      <c r="U985" s="14" t="str">
        <f t="shared" ca="1" si="205"/>
        <v xml:space="preserve">712532.06 </v>
      </c>
      <c r="V985" s="14" t="str">
        <f t="shared" ca="1" si="206"/>
        <v>6169086.99</v>
      </c>
      <c r="W985" s="14" t="str">
        <f t="shared" ca="1" si="207"/>
        <v>POINT(712532.06 6169086.99)</v>
      </c>
      <c r="X985" s="14" t="str">
        <f>IFERROR(INDEX(BygningOmraade!B:B,MATCH(A985,BygningOmraade!A:A,0)),"")</f>
        <v/>
      </c>
    </row>
    <row r="986" spans="1:24" s="14" customFormat="1" x14ac:dyDescent="0.25">
      <c r="A986" s="14">
        <f t="shared" si="195"/>
        <v>986</v>
      </c>
      <c r="B986" s="14" t="str">
        <f t="shared" ca="1" si="196"/>
        <v>367dada5-1a71-40f0-bcc7-c65b2e0b8b1e</v>
      </c>
      <c r="C986" s="14" t="str">
        <f t="shared" ca="1" si="197"/>
        <v>0a3f507e-1a4b-32b8-e044-0003ba298018</v>
      </c>
      <c r="D986" s="14">
        <f t="shared" ca="1" si="198"/>
        <v>997486</v>
      </c>
      <c r="E986" s="1">
        <f t="shared" ca="1" si="199"/>
        <v>120</v>
      </c>
      <c r="F986" s="1">
        <f t="shared" ca="1" si="200"/>
        <v>139</v>
      </c>
      <c r="G986" s="1">
        <f t="shared" ca="1" si="201"/>
        <v>1984</v>
      </c>
      <c r="H986" s="1" t="str">
        <f ca="1">IFERROR(INDEX(Varmeinstallation!B:B,MATCH(INDIRECT($A$1&amp;"L"&amp;A986)*1,Varmeinstallation!A:A,0)),"Ingen varmeinstallationer")</f>
        <v>Centralvarme fra eget anlæg, et-kammer fyr</v>
      </c>
      <c r="I986" s="1" t="str">
        <f ca="1">IFERROR(INDEX(Opvarmningsmiddel!B:B,MATCH(INDIRECT($A$1&amp;"M"&amp;A986)*1,Opvarmningsmiddel!A:A,0)),"")</f>
        <v>Naturgas</v>
      </c>
      <c r="J986" s="1">
        <f t="shared" ca="1" si="202"/>
        <v>0</v>
      </c>
      <c r="K986" s="1" t="str">
        <f ca="1">IFERROR(INDEX(Relationstabel!$C$3:$K$10,MATCH(VALUE(INDIRECT($A$1&amp;"L"&amp;A986)),Relationstabel!$A$3:$A$10,0),MATCH(IFERROR(VALUE(INDIRECT($A$1&amp;"M"&amp;A986)),0),Relationstabel!$C$1:$K$1,0)),"Ingen varmeinstallationer")</f>
        <v>Naturgas</v>
      </c>
      <c r="L986" s="1" t="str">
        <f ca="1">INDEX(Anvendelseskode!B:B,MATCH($E986,Anvendelseskode!$A:$A,0))</f>
        <v>Fritliggende enfamilieshus (parcelhus)</v>
      </c>
      <c r="M986" s="1" t="str">
        <f ca="1">INDEX(Anvendelseskode!C:C,MATCH($E986,Anvendelseskode!$A:$A,0))</f>
        <v>Parcelhuse</v>
      </c>
      <c r="N986" s="1" t="str">
        <f ca="1">INDEX(Anvendelseskode!D:D,MATCH($E986,Anvendelseskode!$A:$A,0))</f>
        <v>Private husholdninger</v>
      </c>
      <c r="O986" s="1" t="str">
        <f ca="1">IFERROR(INDEX(SBi!$2:$2,MATCH(G986,SBi!$1:$1,1)),SBi!$K$2)</f>
        <v>1979-1998</v>
      </c>
      <c r="P986" s="1">
        <f ca="1">IFERROR(INDEX(SBi!$C$3:$K$28,MATCH(E986,SBi!$B$3:$B$28,0),MATCH(O986,SBi!$C$2:$K$2,0)),0)</f>
        <v>105.4</v>
      </c>
      <c r="Q986" s="19">
        <f t="shared" ca="1" si="203"/>
        <v>14.650600000000001</v>
      </c>
      <c r="R986" s="19" t="str">
        <f ca="1">IFERROR(INDEX(VpD!$2:$2,MATCH(G986,VpD!$1:$1,1)),VpD!$I$2)</f>
        <v>1979-1998</v>
      </c>
      <c r="S986" s="1">
        <f ca="1">IFERROR(INDEX(VpD!$C$3:$I$27,MATCH(E986,VpD!$B$3:$B$27,0),MATCH(R986,VpD!$C$2:$I$2,0)),0)</f>
        <v>90</v>
      </c>
      <c r="T986" s="19">
        <f t="shared" ca="1" si="204"/>
        <v>12.51</v>
      </c>
      <c r="U986" s="14" t="str">
        <f t="shared" ca="1" si="205"/>
        <v xml:space="preserve">713930.84 </v>
      </c>
      <c r="V986" s="14" t="str">
        <f t="shared" ca="1" si="206"/>
        <v>6169056.49</v>
      </c>
      <c r="W986" s="14" t="str">
        <f t="shared" ca="1" si="207"/>
        <v>POINT(713930.84 6169056.49)</v>
      </c>
      <c r="X986" s="14" t="str">
        <f>IFERROR(INDEX(BygningOmraade!B:B,MATCH(A986,BygningOmraade!A:A,0)),"")</f>
        <v/>
      </c>
    </row>
    <row r="987" spans="1:24" s="14" customFormat="1" x14ac:dyDescent="0.25">
      <c r="A987" s="14">
        <f t="shared" si="195"/>
        <v>987</v>
      </c>
      <c r="B987" s="14" t="str">
        <f t="shared" ca="1" si="196"/>
        <v>3692a976-1fc3-4b87-8ffc-76f4d2367dca</v>
      </c>
      <c r="C987" s="14" t="str">
        <f t="shared" ca="1" si="197"/>
        <v>0a3f507e-19b1-32b8-e044-0003ba298018</v>
      </c>
      <c r="D987" s="14">
        <f t="shared" ca="1" si="198"/>
        <v>994890</v>
      </c>
      <c r="E987" s="1">
        <f t="shared" ca="1" si="199"/>
        <v>130</v>
      </c>
      <c r="F987" s="1">
        <f t="shared" ca="1" si="200"/>
        <v>113</v>
      </c>
      <c r="G987" s="1">
        <f t="shared" ca="1" si="201"/>
        <v>1975</v>
      </c>
      <c r="H987" s="1" t="str">
        <f ca="1">IFERROR(INDEX(Varmeinstallation!B:B,MATCH(INDIRECT($A$1&amp;"L"&amp;A987)*1,Varmeinstallation!A:A,0)),"Ingen varmeinstallationer")</f>
        <v>Fjernvarme/blokvarme (radiatorsystemer eller varmluftanlæg)</v>
      </c>
      <c r="I987" s="1" t="str">
        <f ca="1">IFERROR(INDEX(Opvarmningsmiddel!B:B,MATCH(INDIRECT($A$1&amp;"M"&amp;A987)*1,Opvarmningsmiddel!A:A,0)),"")</f>
        <v/>
      </c>
      <c r="J987" s="1">
        <f t="shared" ca="1" si="202"/>
        <v>2</v>
      </c>
      <c r="K987" s="1" t="str">
        <f ca="1">IFERROR(INDEX(Relationstabel!$C$3:$K$10,MATCH(VALUE(INDIRECT($A$1&amp;"L"&amp;A987)),Relationstabel!$A$3:$A$10,0),MATCH(IFERROR(VALUE(INDIRECT($A$1&amp;"M"&amp;A987)),0),Relationstabel!$C$1:$K$1,0)),"Ingen varmeinstallationer")</f>
        <v>Fjernvarme/ Blokvarme</v>
      </c>
      <c r="L987" s="1" t="str">
        <f ca="1">INDEX(Anvendelseskode!B:B,MATCH($E987,Anvendelseskode!$A:$A,0))</f>
        <v>Række-, kæde-, dobbelthus (lodret adskillelse mellem enhederne)</v>
      </c>
      <c r="M987" s="1" t="str">
        <f ca="1">INDEX(Anvendelseskode!C:C,MATCH($E987,Anvendelseskode!$A:$A,0))</f>
        <v>Række-, kæde og dobbelthuse</v>
      </c>
      <c r="N987" s="1" t="str">
        <f ca="1">INDEX(Anvendelseskode!D:D,MATCH($E987,Anvendelseskode!$A:$A,0))</f>
        <v>Private husholdninger</v>
      </c>
      <c r="O987" s="1" t="str">
        <f ca="1">IFERROR(INDEX(SBi!$2:$2,MATCH(G987,SBi!$1:$1,1)),SBi!$K$2)</f>
        <v>1973-1978</v>
      </c>
      <c r="P987" s="1">
        <f ca="1">IFERROR(INDEX(SBi!$C$3:$K$28,MATCH(E987,SBi!$B$3:$B$28,0),MATCH(O987,SBi!$C$2:$K$2,0)),0)</f>
        <v>112.6</v>
      </c>
      <c r="Q987" s="19">
        <f t="shared" ca="1" si="203"/>
        <v>12.723799999999999</v>
      </c>
      <c r="R987" s="19" t="str">
        <f ca="1">IFERROR(INDEX(VpD!$2:$2,MATCH(G987,VpD!$1:$1,1)),VpD!$I$2)</f>
        <v>1973-1978</v>
      </c>
      <c r="S987" s="1">
        <f ca="1">IFERROR(INDEX(VpD!$C$3:$I$27,MATCH(E987,VpD!$B$3:$B$27,0),MATCH(R987,VpD!$C$2:$I$2,0)),0)</f>
        <v>98</v>
      </c>
      <c r="T987" s="19">
        <f t="shared" ca="1" si="204"/>
        <v>11.074</v>
      </c>
      <c r="U987" s="14" t="str">
        <f t="shared" ca="1" si="205"/>
        <v xml:space="preserve">711756.23 </v>
      </c>
      <c r="V987" s="14" t="str">
        <f t="shared" ca="1" si="206"/>
        <v>6172339.01</v>
      </c>
      <c r="W987" s="14" t="str">
        <f t="shared" ca="1" si="207"/>
        <v>POINT(711756.23 6172339.01)</v>
      </c>
      <c r="X987" s="14" t="str">
        <f>IFERROR(INDEX(BygningOmraade!B:B,MATCH(A987,BygningOmraade!A:A,0)),"")</f>
        <v/>
      </c>
    </row>
    <row r="988" spans="1:24" s="14" customFormat="1" x14ac:dyDescent="0.25">
      <c r="A988" s="14">
        <f t="shared" si="195"/>
        <v>988</v>
      </c>
      <c r="B988" s="14" t="str">
        <f t="shared" ca="1" si="196"/>
        <v>36a055c0-1f8c-462d-805b-b6d39bcb1fa0</v>
      </c>
      <c r="C988" s="14" t="str">
        <f t="shared" ca="1" si="197"/>
        <v>0a3f507e-1afc-32b8-e044-0003ba298018</v>
      </c>
      <c r="D988" s="14">
        <f t="shared" ca="1" si="198"/>
        <v>996168</v>
      </c>
      <c r="E988" s="1">
        <f t="shared" ca="1" si="199"/>
        <v>120</v>
      </c>
      <c r="F988" s="1">
        <f t="shared" ca="1" si="200"/>
        <v>158</v>
      </c>
      <c r="G988" s="1">
        <f t="shared" ca="1" si="201"/>
        <v>1984</v>
      </c>
      <c r="H988" s="1" t="str">
        <f ca="1">IFERROR(INDEX(Varmeinstallation!B:B,MATCH(INDIRECT($A$1&amp;"L"&amp;A988)*1,Varmeinstallation!A:A,0)),"Ingen varmeinstallationer")</f>
        <v>Centralvarme fra eget anlæg, et-kammer fyr</v>
      </c>
      <c r="I988" s="1" t="str">
        <f ca="1">IFERROR(INDEX(Opvarmningsmiddel!B:B,MATCH(INDIRECT($A$1&amp;"M"&amp;A988)*1,Opvarmningsmiddel!A:A,0)),"")</f>
        <v>Naturgas</v>
      </c>
      <c r="J988" s="1">
        <f t="shared" ca="1" si="202"/>
        <v>0</v>
      </c>
      <c r="K988" s="1" t="str">
        <f ca="1">IFERROR(INDEX(Relationstabel!$C$3:$K$10,MATCH(VALUE(INDIRECT($A$1&amp;"L"&amp;A988)),Relationstabel!$A$3:$A$10,0),MATCH(IFERROR(VALUE(INDIRECT($A$1&amp;"M"&amp;A988)),0),Relationstabel!$C$1:$K$1,0)),"Ingen varmeinstallationer")</f>
        <v>Naturgas</v>
      </c>
      <c r="L988" s="1" t="str">
        <f ca="1">INDEX(Anvendelseskode!B:B,MATCH($E988,Anvendelseskode!$A:$A,0))</f>
        <v>Fritliggende enfamilieshus (parcelhus)</v>
      </c>
      <c r="M988" s="1" t="str">
        <f ca="1">INDEX(Anvendelseskode!C:C,MATCH($E988,Anvendelseskode!$A:$A,0))</f>
        <v>Parcelhuse</v>
      </c>
      <c r="N988" s="1" t="str">
        <f ca="1">INDEX(Anvendelseskode!D:D,MATCH($E988,Anvendelseskode!$A:$A,0))</f>
        <v>Private husholdninger</v>
      </c>
      <c r="O988" s="1" t="str">
        <f ca="1">IFERROR(INDEX(SBi!$2:$2,MATCH(G988,SBi!$1:$1,1)),SBi!$K$2)</f>
        <v>1979-1998</v>
      </c>
      <c r="P988" s="1">
        <f ca="1">IFERROR(INDEX(SBi!$C$3:$K$28,MATCH(E988,SBi!$B$3:$B$28,0),MATCH(O988,SBi!$C$2:$K$2,0)),0)</f>
        <v>105.4</v>
      </c>
      <c r="Q988" s="19">
        <f t="shared" ca="1" si="203"/>
        <v>16.653200000000002</v>
      </c>
      <c r="R988" s="19" t="str">
        <f ca="1">IFERROR(INDEX(VpD!$2:$2,MATCH(G988,VpD!$1:$1,1)),VpD!$I$2)</f>
        <v>1979-1998</v>
      </c>
      <c r="S988" s="1">
        <f ca="1">IFERROR(INDEX(VpD!$C$3:$I$27,MATCH(E988,VpD!$B$3:$B$27,0),MATCH(R988,VpD!$C$2:$I$2,0)),0)</f>
        <v>90</v>
      </c>
      <c r="T988" s="19">
        <f t="shared" ca="1" si="204"/>
        <v>14.22</v>
      </c>
      <c r="U988" s="14" t="str">
        <f t="shared" ca="1" si="205"/>
        <v xml:space="preserve">713102.51 </v>
      </c>
      <c r="V988" s="14" t="str">
        <f t="shared" ca="1" si="206"/>
        <v>6168878.7</v>
      </c>
      <c r="W988" s="14" t="str">
        <f t="shared" ca="1" si="207"/>
        <v>POINT(713102.51 6168878.7)</v>
      </c>
      <c r="X988" s="14" t="str">
        <f>IFERROR(INDEX(BygningOmraade!B:B,MATCH(A988,BygningOmraade!A:A,0)),"")</f>
        <v/>
      </c>
    </row>
    <row r="989" spans="1:24" s="14" customFormat="1" x14ac:dyDescent="0.25">
      <c r="A989" s="14">
        <f t="shared" si="195"/>
        <v>989</v>
      </c>
      <c r="B989" s="14" t="str">
        <f t="shared" ca="1" si="196"/>
        <v>36c2e9d6-da78-4f68-a98f-81c8641d0ac0</v>
      </c>
      <c r="C989" s="14" t="str">
        <f t="shared" ca="1" si="197"/>
        <v>0a3f507e-1e78-32b8-e044-0003ba298018</v>
      </c>
      <c r="D989" s="14">
        <f t="shared" ca="1" si="198"/>
        <v>995038</v>
      </c>
      <c r="E989" s="1">
        <f t="shared" ca="1" si="199"/>
        <v>120</v>
      </c>
      <c r="F989" s="1">
        <f t="shared" ca="1" si="200"/>
        <v>143</v>
      </c>
      <c r="G989" s="1">
        <f t="shared" ca="1" si="201"/>
        <v>1970</v>
      </c>
      <c r="H989" s="1" t="str">
        <f ca="1">IFERROR(INDEX(Varmeinstallation!B:B,MATCH(INDIRECT($A$1&amp;"L"&amp;A989)*1,Varmeinstallation!A:A,0)),"Ingen varmeinstallationer")</f>
        <v>Centralvarme fra eget anlæg, et-kammer fyr</v>
      </c>
      <c r="I989" s="1" t="str">
        <f ca="1">IFERROR(INDEX(Opvarmningsmiddel!B:B,MATCH(INDIRECT($A$1&amp;"M"&amp;A989)*1,Opvarmningsmiddel!A:A,0)),"")</f>
        <v>Naturgas</v>
      </c>
      <c r="J989" s="1">
        <f t="shared" ca="1" si="202"/>
        <v>2</v>
      </c>
      <c r="K989" s="1" t="str">
        <f ca="1">IFERROR(INDEX(Relationstabel!$C$3:$K$10,MATCH(VALUE(INDIRECT($A$1&amp;"L"&amp;A989)),Relationstabel!$A$3:$A$10,0),MATCH(IFERROR(VALUE(INDIRECT($A$1&amp;"M"&amp;A989)),0),Relationstabel!$C$1:$K$1,0)),"Ingen varmeinstallationer")</f>
        <v>Naturgas</v>
      </c>
      <c r="L989" s="1" t="str">
        <f ca="1">INDEX(Anvendelseskode!B:B,MATCH($E989,Anvendelseskode!$A:$A,0))</f>
        <v>Fritliggende enfamilieshus (parcelhus)</v>
      </c>
      <c r="M989" s="1" t="str">
        <f ca="1">INDEX(Anvendelseskode!C:C,MATCH($E989,Anvendelseskode!$A:$A,0))</f>
        <v>Parcelhuse</v>
      </c>
      <c r="N989" s="1" t="str">
        <f ca="1">INDEX(Anvendelseskode!D:D,MATCH($E989,Anvendelseskode!$A:$A,0))</f>
        <v>Private husholdninger</v>
      </c>
      <c r="O989" s="1" t="str">
        <f ca="1">IFERROR(INDEX(SBi!$2:$2,MATCH(G989,SBi!$1:$1,1)),SBi!$K$2)</f>
        <v>1961-1972</v>
      </c>
      <c r="P989" s="1">
        <f ca="1">IFERROR(INDEX(SBi!$C$3:$K$28,MATCH(E989,SBi!$B$3:$B$28,0),MATCH(O989,SBi!$C$2:$K$2,0)),0)</f>
        <v>134.30000000000001</v>
      </c>
      <c r="Q989" s="19">
        <f t="shared" ca="1" si="203"/>
        <v>19.204900000000002</v>
      </c>
      <c r="R989" s="19" t="str">
        <f ca="1">IFERROR(INDEX(VpD!$2:$2,MATCH(G989,VpD!$1:$1,1)),VpD!$I$2)</f>
        <v>1961-1972</v>
      </c>
      <c r="S989" s="1">
        <f ca="1">IFERROR(INDEX(VpD!$C$3:$I$27,MATCH(E989,VpD!$B$3:$B$27,0),MATCH(R989,VpD!$C$2:$I$2,0)),0)</f>
        <v>143</v>
      </c>
      <c r="T989" s="19">
        <f t="shared" ca="1" si="204"/>
        <v>20.449000000000002</v>
      </c>
      <c r="U989" s="14" t="str">
        <f t="shared" ca="1" si="205"/>
        <v xml:space="preserve">711708.37 </v>
      </c>
      <c r="V989" s="14" t="str">
        <f t="shared" ca="1" si="206"/>
        <v>6171752.46</v>
      </c>
      <c r="W989" s="14" t="str">
        <f t="shared" ca="1" si="207"/>
        <v>POINT(711708.37 6171752.46)</v>
      </c>
      <c r="X989" s="14" t="str">
        <f>IFERROR(INDEX(BygningOmraade!B:B,MATCH(A989,BygningOmraade!A:A,0)),"")</f>
        <v/>
      </c>
    </row>
    <row r="990" spans="1:24" s="14" customFormat="1" x14ac:dyDescent="0.25">
      <c r="A990" s="14">
        <f t="shared" si="195"/>
        <v>990</v>
      </c>
      <c r="B990" s="14" t="str">
        <f t="shared" ca="1" si="196"/>
        <v>36c81c57-34a1-477e-85b1-d2300e25cde2</v>
      </c>
      <c r="C990" s="14" t="str">
        <f t="shared" ca="1" si="197"/>
        <v>76ede3bb-3cba-1e91-e044-00144f3ead67</v>
      </c>
      <c r="D990" s="14">
        <f t="shared" ca="1" si="198"/>
        <v>100021901</v>
      </c>
      <c r="E990" s="1">
        <f t="shared" ca="1" si="199"/>
        <v>130</v>
      </c>
      <c r="F990" s="1">
        <f t="shared" ca="1" si="200"/>
        <v>105</v>
      </c>
      <c r="G990" s="1">
        <f t="shared" ca="1" si="201"/>
        <v>2009</v>
      </c>
      <c r="H990" s="1" t="str">
        <f ca="1">IFERROR(INDEX(Varmeinstallation!B:B,MATCH(INDIRECT($A$1&amp;"L"&amp;A990)*1,Varmeinstallation!A:A,0)),"Ingen varmeinstallationer")</f>
        <v>Centralvarme fra eget anlæg, et-kammer fyr</v>
      </c>
      <c r="I990" s="1" t="str">
        <f ca="1">IFERROR(INDEX(Opvarmningsmiddel!B:B,MATCH(INDIRECT($A$1&amp;"M"&amp;A990)*1,Opvarmningsmiddel!A:A,0)),"")</f>
        <v>Naturgas</v>
      </c>
      <c r="J990" s="1">
        <f t="shared" ca="1" si="202"/>
        <v>90</v>
      </c>
      <c r="K990" s="1" t="str">
        <f ca="1">IFERROR(INDEX(Relationstabel!$C$3:$K$10,MATCH(VALUE(INDIRECT($A$1&amp;"L"&amp;A990)),Relationstabel!$A$3:$A$10,0),MATCH(IFERROR(VALUE(INDIRECT($A$1&amp;"M"&amp;A990)),0),Relationstabel!$C$1:$K$1,0)),"Ingen varmeinstallationer")</f>
        <v>Naturgas</v>
      </c>
      <c r="L990" s="1" t="str">
        <f ca="1">INDEX(Anvendelseskode!B:B,MATCH($E990,Anvendelseskode!$A:$A,0))</f>
        <v>Række-, kæde-, dobbelthus (lodret adskillelse mellem enhederne)</v>
      </c>
      <c r="M990" s="1" t="str">
        <f ca="1">INDEX(Anvendelseskode!C:C,MATCH($E990,Anvendelseskode!$A:$A,0))</f>
        <v>Række-, kæde og dobbelthuse</v>
      </c>
      <c r="N990" s="1" t="str">
        <f ca="1">INDEX(Anvendelseskode!D:D,MATCH($E990,Anvendelseskode!$A:$A,0))</f>
        <v>Private husholdninger</v>
      </c>
      <c r="O990" s="1" t="str">
        <f ca="1">IFERROR(INDEX(SBi!$2:$2,MATCH(G990,SBi!$1:$1,1)),SBi!$K$2)</f>
        <v>Efter 2006</v>
      </c>
      <c r="P990" s="1">
        <f ca="1">IFERROR(INDEX(SBi!$C$3:$K$28,MATCH(E990,SBi!$B$3:$B$28,0),MATCH(O990,SBi!$C$2:$K$2,0)),0)</f>
        <v>66.400000000000006</v>
      </c>
      <c r="Q990" s="19">
        <f t="shared" ca="1" si="203"/>
        <v>6.9720000000000013</v>
      </c>
      <c r="R990" s="19" t="str">
        <f ca="1">IFERROR(INDEX(VpD!$2:$2,MATCH(G990,VpD!$1:$1,1)),VpD!$I$2)</f>
        <v>&gt;1998</v>
      </c>
      <c r="S990" s="1">
        <f ca="1">IFERROR(INDEX(VpD!$C$3:$I$27,MATCH(E990,VpD!$B$3:$B$27,0),MATCH(R990,VpD!$C$2:$I$2,0)),0)</f>
        <v>65</v>
      </c>
      <c r="T990" s="19">
        <f t="shared" ca="1" si="204"/>
        <v>6.8250000000000002</v>
      </c>
      <c r="U990" s="14" t="str">
        <f t="shared" ca="1" si="205"/>
        <v xml:space="preserve">712794.05 </v>
      </c>
      <c r="V990" s="14" t="str">
        <f t="shared" ca="1" si="206"/>
        <v>6168943.34</v>
      </c>
      <c r="W990" s="14" t="str">
        <f t="shared" ca="1" si="207"/>
        <v>POINT(712794.05 6168943.34)</v>
      </c>
      <c r="X990" s="14" t="str">
        <f>IFERROR(INDEX(BygningOmraade!B:B,MATCH(A990,BygningOmraade!A:A,0)),"")</f>
        <v/>
      </c>
    </row>
    <row r="991" spans="1:24" s="14" customFormat="1" x14ac:dyDescent="0.25">
      <c r="A991" s="14">
        <f t="shared" si="195"/>
        <v>991</v>
      </c>
      <c r="B991" s="14" t="str">
        <f t="shared" ca="1" si="196"/>
        <v>36d5b2dc-ef97-40ff-890e-78884b25d23e</v>
      </c>
      <c r="C991" s="14" t="str">
        <f t="shared" ca="1" si="197"/>
        <v>0a3f507e-1672-32b8-e044-0003ba298018</v>
      </c>
      <c r="D991" s="14">
        <f t="shared" ca="1" si="198"/>
        <v>997061</v>
      </c>
      <c r="E991" s="1">
        <f t="shared" ca="1" si="199"/>
        <v>130</v>
      </c>
      <c r="F991" s="1">
        <f t="shared" ca="1" si="200"/>
        <v>102</v>
      </c>
      <c r="G991" s="1">
        <f t="shared" ca="1" si="201"/>
        <v>1977</v>
      </c>
      <c r="H991" s="1" t="str">
        <f ca="1">IFERROR(INDEX(Varmeinstallation!B:B,MATCH(INDIRECT($A$1&amp;"L"&amp;A991)*1,Varmeinstallation!A:A,0)),"Ingen varmeinstallationer")</f>
        <v>Fjernvarme/blokvarme (radiatorsystemer eller varmluftanlæg)</v>
      </c>
      <c r="I991" s="1" t="str">
        <f ca="1">IFERROR(INDEX(Opvarmningsmiddel!B:B,MATCH(INDIRECT($A$1&amp;"M"&amp;A991)*1,Opvarmningsmiddel!A:A,0)),"")</f>
        <v/>
      </c>
      <c r="J991" s="1">
        <f t="shared" ca="1" si="202"/>
        <v>0</v>
      </c>
      <c r="K991" s="1" t="str">
        <f ca="1">IFERROR(INDEX(Relationstabel!$C$3:$K$10,MATCH(VALUE(INDIRECT($A$1&amp;"L"&amp;A991)),Relationstabel!$A$3:$A$10,0),MATCH(IFERROR(VALUE(INDIRECT($A$1&amp;"M"&amp;A991)),0),Relationstabel!$C$1:$K$1,0)),"Ingen varmeinstallationer")</f>
        <v>Fjernvarme/ Blokvarme</v>
      </c>
      <c r="L991" s="1" t="str">
        <f ca="1">INDEX(Anvendelseskode!B:B,MATCH($E991,Anvendelseskode!$A:$A,0))</f>
        <v>Række-, kæde-, dobbelthus (lodret adskillelse mellem enhederne)</v>
      </c>
      <c r="M991" s="1" t="str">
        <f ca="1">INDEX(Anvendelseskode!C:C,MATCH($E991,Anvendelseskode!$A:$A,0))</f>
        <v>Række-, kæde og dobbelthuse</v>
      </c>
      <c r="N991" s="1" t="str">
        <f ca="1">INDEX(Anvendelseskode!D:D,MATCH($E991,Anvendelseskode!$A:$A,0))</f>
        <v>Private husholdninger</v>
      </c>
      <c r="O991" s="1" t="str">
        <f ca="1">IFERROR(INDEX(SBi!$2:$2,MATCH(G991,SBi!$1:$1,1)),SBi!$K$2)</f>
        <v>1973-1978</v>
      </c>
      <c r="P991" s="1">
        <f ca="1">IFERROR(INDEX(SBi!$C$3:$K$28,MATCH(E991,SBi!$B$3:$B$28,0),MATCH(O991,SBi!$C$2:$K$2,0)),0)</f>
        <v>112.6</v>
      </c>
      <c r="Q991" s="19">
        <f t="shared" ca="1" si="203"/>
        <v>11.485199999999999</v>
      </c>
      <c r="R991" s="19" t="str">
        <f ca="1">IFERROR(INDEX(VpD!$2:$2,MATCH(G991,VpD!$1:$1,1)),VpD!$I$2)</f>
        <v>1973-1978</v>
      </c>
      <c r="S991" s="1">
        <f ca="1">IFERROR(INDEX(VpD!$C$3:$I$27,MATCH(E991,VpD!$B$3:$B$27,0),MATCH(R991,VpD!$C$2:$I$2,0)),0)</f>
        <v>98</v>
      </c>
      <c r="T991" s="19">
        <f t="shared" ca="1" si="204"/>
        <v>9.9960000000000004</v>
      </c>
      <c r="U991" s="14" t="str">
        <f t="shared" ca="1" si="205"/>
        <v xml:space="preserve">713575.4 </v>
      </c>
      <c r="V991" s="14" t="str">
        <f t="shared" ca="1" si="206"/>
        <v>6169515.06</v>
      </c>
      <c r="W991" s="14" t="str">
        <f t="shared" ca="1" si="207"/>
        <v>POINT(713575.4 6169515.06)</v>
      </c>
      <c r="X991" s="14" t="str">
        <f>IFERROR(INDEX(BygningOmraade!B:B,MATCH(A991,BygningOmraade!A:A,0)),"")</f>
        <v/>
      </c>
    </row>
    <row r="992" spans="1:24" s="14" customFormat="1" x14ac:dyDescent="0.25">
      <c r="A992" s="14">
        <f t="shared" si="195"/>
        <v>992</v>
      </c>
      <c r="B992" s="14" t="str">
        <f t="shared" ca="1" si="196"/>
        <v>36e44a62-758d-445c-9458-501e07ab6f7e</v>
      </c>
      <c r="C992" s="14" t="str">
        <f t="shared" ca="1" si="197"/>
        <v>53ba2f34-5fda-2505-e044-0003ba298018</v>
      </c>
      <c r="D992" s="14">
        <f t="shared" ca="1" si="198"/>
        <v>2702943</v>
      </c>
      <c r="E992" s="1">
        <f t="shared" ca="1" si="199"/>
        <v>130</v>
      </c>
      <c r="F992" s="1">
        <f t="shared" ca="1" si="200"/>
        <v>108</v>
      </c>
      <c r="G992" s="1">
        <f t="shared" ca="1" si="201"/>
        <v>2008</v>
      </c>
      <c r="H992" s="1" t="str">
        <f ca="1">IFERROR(INDEX(Varmeinstallation!B:B,MATCH(INDIRECT($A$1&amp;"L"&amp;A992)*1,Varmeinstallation!A:A,0)),"Ingen varmeinstallationer")</f>
        <v>Centralvarme fra eget anlæg, et-kammer fyr</v>
      </c>
      <c r="I992" s="1" t="str">
        <f ca="1">IFERROR(INDEX(Opvarmningsmiddel!B:B,MATCH(INDIRECT($A$1&amp;"M"&amp;A992)*1,Opvarmningsmiddel!A:A,0)),"")</f>
        <v>Naturgas</v>
      </c>
      <c r="J992" s="1">
        <f t="shared" ca="1" si="202"/>
        <v>90</v>
      </c>
      <c r="K992" s="1" t="str">
        <f ca="1">IFERROR(INDEX(Relationstabel!$C$3:$K$10,MATCH(VALUE(INDIRECT($A$1&amp;"L"&amp;A992)),Relationstabel!$A$3:$A$10,0),MATCH(IFERROR(VALUE(INDIRECT($A$1&amp;"M"&amp;A992)),0),Relationstabel!$C$1:$K$1,0)),"Ingen varmeinstallationer")</f>
        <v>Naturgas</v>
      </c>
      <c r="L992" s="1" t="str">
        <f ca="1">INDEX(Anvendelseskode!B:B,MATCH($E992,Anvendelseskode!$A:$A,0))</f>
        <v>Række-, kæde-, dobbelthus (lodret adskillelse mellem enhederne)</v>
      </c>
      <c r="M992" s="1" t="str">
        <f ca="1">INDEX(Anvendelseskode!C:C,MATCH($E992,Anvendelseskode!$A:$A,0))</f>
        <v>Række-, kæde og dobbelthuse</v>
      </c>
      <c r="N992" s="1" t="str">
        <f ca="1">INDEX(Anvendelseskode!D:D,MATCH($E992,Anvendelseskode!$A:$A,0))</f>
        <v>Private husholdninger</v>
      </c>
      <c r="O992" s="1" t="str">
        <f ca="1">IFERROR(INDEX(SBi!$2:$2,MATCH(G992,SBi!$1:$1,1)),SBi!$K$2)</f>
        <v>Efter 2006</v>
      </c>
      <c r="P992" s="1">
        <f ca="1">IFERROR(INDEX(SBi!$C$3:$K$28,MATCH(E992,SBi!$B$3:$B$28,0),MATCH(O992,SBi!$C$2:$K$2,0)),0)</f>
        <v>66.400000000000006</v>
      </c>
      <c r="Q992" s="19">
        <f t="shared" ca="1" si="203"/>
        <v>7.1712000000000007</v>
      </c>
      <c r="R992" s="19" t="str">
        <f ca="1">IFERROR(INDEX(VpD!$2:$2,MATCH(G992,VpD!$1:$1,1)),VpD!$I$2)</f>
        <v>&gt;1998</v>
      </c>
      <c r="S992" s="1">
        <f ca="1">IFERROR(INDEX(VpD!$C$3:$I$27,MATCH(E992,VpD!$B$3:$B$27,0),MATCH(R992,VpD!$C$2:$I$2,0)),0)</f>
        <v>65</v>
      </c>
      <c r="T992" s="19">
        <f t="shared" ca="1" si="204"/>
        <v>7.02</v>
      </c>
      <c r="U992" s="14" t="str">
        <f t="shared" ca="1" si="205"/>
        <v xml:space="preserve">712702.03 </v>
      </c>
      <c r="V992" s="14" t="str">
        <f t="shared" ca="1" si="206"/>
        <v>6168789.76</v>
      </c>
      <c r="W992" s="14" t="str">
        <f t="shared" ca="1" si="207"/>
        <v>POINT(712702.03 6168789.76)</v>
      </c>
      <c r="X992" s="14" t="str">
        <f>IFERROR(INDEX(BygningOmraade!B:B,MATCH(A992,BygningOmraade!A:A,0)),"")</f>
        <v/>
      </c>
    </row>
    <row r="993" spans="1:24" s="14" customFormat="1" x14ac:dyDescent="0.25">
      <c r="A993" s="14">
        <f t="shared" si="195"/>
        <v>993</v>
      </c>
      <c r="B993" s="14" t="str">
        <f t="shared" ca="1" si="196"/>
        <v>36e786ef-6b0a-4a61-b726-a777863ff2c4</v>
      </c>
      <c r="C993" s="14" t="str">
        <f t="shared" ca="1" si="197"/>
        <v>0a3f507e-1933-32b8-e044-0003ba298018</v>
      </c>
      <c r="D993" s="14">
        <f t="shared" ca="1" si="198"/>
        <v>996786</v>
      </c>
      <c r="E993" s="1">
        <f t="shared" ca="1" si="199"/>
        <v>130</v>
      </c>
      <c r="F993" s="1">
        <f t="shared" ca="1" si="200"/>
        <v>112</v>
      </c>
      <c r="G993" s="1">
        <f t="shared" ca="1" si="201"/>
        <v>1978</v>
      </c>
      <c r="H993" s="1" t="str">
        <f ca="1">IFERROR(INDEX(Varmeinstallation!B:B,MATCH(INDIRECT($A$1&amp;"L"&amp;A993)*1,Varmeinstallation!A:A,0)),"Ingen varmeinstallationer")</f>
        <v>Fjernvarme/blokvarme (radiatorsystemer eller varmluftanlæg)</v>
      </c>
      <c r="I993" s="1" t="str">
        <f ca="1">IFERROR(INDEX(Opvarmningsmiddel!B:B,MATCH(INDIRECT($A$1&amp;"M"&amp;A993)*1,Opvarmningsmiddel!A:A,0)),"")</f>
        <v/>
      </c>
      <c r="J993" s="1">
        <f t="shared" ca="1" si="202"/>
        <v>0</v>
      </c>
      <c r="K993" s="1" t="str">
        <f ca="1">IFERROR(INDEX(Relationstabel!$C$3:$K$10,MATCH(VALUE(INDIRECT($A$1&amp;"L"&amp;A993)),Relationstabel!$A$3:$A$10,0),MATCH(IFERROR(VALUE(INDIRECT($A$1&amp;"M"&amp;A993)),0),Relationstabel!$C$1:$K$1,0)),"Ingen varmeinstallationer")</f>
        <v>Fjernvarme/ Blokvarme</v>
      </c>
      <c r="L993" s="1" t="str">
        <f ca="1">INDEX(Anvendelseskode!B:B,MATCH($E993,Anvendelseskode!$A:$A,0))</f>
        <v>Række-, kæde-, dobbelthus (lodret adskillelse mellem enhederne)</v>
      </c>
      <c r="M993" s="1" t="str">
        <f ca="1">INDEX(Anvendelseskode!C:C,MATCH($E993,Anvendelseskode!$A:$A,0))</f>
        <v>Række-, kæde og dobbelthuse</v>
      </c>
      <c r="N993" s="1" t="str">
        <f ca="1">INDEX(Anvendelseskode!D:D,MATCH($E993,Anvendelseskode!$A:$A,0))</f>
        <v>Private husholdninger</v>
      </c>
      <c r="O993" s="1" t="str">
        <f ca="1">IFERROR(INDEX(SBi!$2:$2,MATCH(G993,SBi!$1:$1,1)),SBi!$K$2)</f>
        <v>1973-1978</v>
      </c>
      <c r="P993" s="1">
        <f ca="1">IFERROR(INDEX(SBi!$C$3:$K$28,MATCH(E993,SBi!$B$3:$B$28,0),MATCH(O993,SBi!$C$2:$K$2,0)),0)</f>
        <v>112.6</v>
      </c>
      <c r="Q993" s="19">
        <f t="shared" ca="1" si="203"/>
        <v>12.611199999999998</v>
      </c>
      <c r="R993" s="19" t="str">
        <f ca="1">IFERROR(INDEX(VpD!$2:$2,MATCH(G993,VpD!$1:$1,1)),VpD!$I$2)</f>
        <v>1973-1978</v>
      </c>
      <c r="S993" s="1">
        <f ca="1">IFERROR(INDEX(VpD!$C$3:$I$27,MATCH(E993,VpD!$B$3:$B$27,0),MATCH(R993,VpD!$C$2:$I$2,0)),0)</f>
        <v>98</v>
      </c>
      <c r="T993" s="19">
        <f t="shared" ca="1" si="204"/>
        <v>10.976000000000001</v>
      </c>
      <c r="U993" s="14" t="str">
        <f t="shared" ca="1" si="205"/>
        <v xml:space="preserve">713474.87 </v>
      </c>
      <c r="V993" s="14" t="str">
        <f t="shared" ca="1" si="206"/>
        <v>6169808.33</v>
      </c>
      <c r="W993" s="14" t="str">
        <f t="shared" ca="1" si="207"/>
        <v>POINT(713474.87 6169808.33)</v>
      </c>
      <c r="X993" s="14" t="str">
        <f>IFERROR(INDEX(BygningOmraade!B:B,MATCH(A993,BygningOmraade!A:A,0)),"")</f>
        <v/>
      </c>
    </row>
    <row r="994" spans="1:24" s="14" customFormat="1" x14ac:dyDescent="0.25">
      <c r="A994" s="14">
        <f t="shared" si="195"/>
        <v>994</v>
      </c>
      <c r="B994" s="14" t="str">
        <f t="shared" ca="1" si="196"/>
        <v>36f56f32-c6a7-425a-ab08-6f4336d58b26</v>
      </c>
      <c r="C994" s="14" t="str">
        <f t="shared" ca="1" si="197"/>
        <v>3cae7253-094e-0f90-e044-0003ba298018</v>
      </c>
      <c r="D994" s="14">
        <f t="shared" ca="1" si="198"/>
        <v>2685040</v>
      </c>
      <c r="E994" s="1">
        <f t="shared" ca="1" si="199"/>
        <v>130</v>
      </c>
      <c r="F994" s="1">
        <f t="shared" ca="1" si="200"/>
        <v>124</v>
      </c>
      <c r="G994" s="1">
        <f t="shared" ca="1" si="201"/>
        <v>2008</v>
      </c>
      <c r="H994" s="1" t="str">
        <f ca="1">IFERROR(INDEX(Varmeinstallation!B:B,MATCH(INDIRECT($A$1&amp;"L"&amp;A994)*1,Varmeinstallation!A:A,0)),"Ingen varmeinstallationer")</f>
        <v>Fjernvarme/blokvarme (radiatorsystemer eller varmluftanlæg)</v>
      </c>
      <c r="I994" s="1" t="str">
        <f ca="1">IFERROR(INDEX(Opvarmningsmiddel!B:B,MATCH(INDIRECT($A$1&amp;"M"&amp;A994)*1,Opvarmningsmiddel!A:A,0)),"")</f>
        <v/>
      </c>
      <c r="J994" s="1">
        <f t="shared" ca="1" si="202"/>
        <v>90</v>
      </c>
      <c r="K994" s="1" t="str">
        <f ca="1">IFERROR(INDEX(Relationstabel!$C$3:$K$10,MATCH(VALUE(INDIRECT($A$1&amp;"L"&amp;A994)),Relationstabel!$A$3:$A$10,0),MATCH(IFERROR(VALUE(INDIRECT($A$1&amp;"M"&amp;A994)),0),Relationstabel!$C$1:$K$1,0)),"Ingen varmeinstallationer")</f>
        <v>Fjernvarme/ Blokvarme</v>
      </c>
      <c r="L994" s="1" t="str">
        <f ca="1">INDEX(Anvendelseskode!B:B,MATCH($E994,Anvendelseskode!$A:$A,0))</f>
        <v>Række-, kæde-, dobbelthus (lodret adskillelse mellem enhederne)</v>
      </c>
      <c r="M994" s="1" t="str">
        <f ca="1">INDEX(Anvendelseskode!C:C,MATCH($E994,Anvendelseskode!$A:$A,0))</f>
        <v>Række-, kæde og dobbelthuse</v>
      </c>
      <c r="N994" s="1" t="str">
        <f ca="1">INDEX(Anvendelseskode!D:D,MATCH($E994,Anvendelseskode!$A:$A,0))</f>
        <v>Private husholdninger</v>
      </c>
      <c r="O994" s="1" t="str">
        <f ca="1">IFERROR(INDEX(SBi!$2:$2,MATCH(G994,SBi!$1:$1,1)),SBi!$K$2)</f>
        <v>Efter 2006</v>
      </c>
      <c r="P994" s="1">
        <f ca="1">IFERROR(INDEX(SBi!$C$3:$K$28,MATCH(E994,SBi!$B$3:$B$28,0),MATCH(O994,SBi!$C$2:$K$2,0)),0)</f>
        <v>66.400000000000006</v>
      </c>
      <c r="Q994" s="19">
        <f t="shared" ca="1" si="203"/>
        <v>8.2336000000000009</v>
      </c>
      <c r="R994" s="19" t="str">
        <f ca="1">IFERROR(INDEX(VpD!$2:$2,MATCH(G994,VpD!$1:$1,1)),VpD!$I$2)</f>
        <v>&gt;1998</v>
      </c>
      <c r="S994" s="1">
        <f ca="1">IFERROR(INDEX(VpD!$C$3:$I$27,MATCH(E994,VpD!$B$3:$B$27,0),MATCH(R994,VpD!$C$2:$I$2,0)),0)</f>
        <v>65</v>
      </c>
      <c r="T994" s="19">
        <f t="shared" ca="1" si="204"/>
        <v>8.06</v>
      </c>
      <c r="U994" s="14" t="str">
        <f t="shared" ca="1" si="205"/>
        <v xml:space="preserve">711737.19 </v>
      </c>
      <c r="V994" s="14" t="str">
        <f t="shared" ca="1" si="206"/>
        <v>6172651.24</v>
      </c>
      <c r="W994" s="14" t="str">
        <f t="shared" ca="1" si="207"/>
        <v>POINT(711737.19 6172651.24)</v>
      </c>
      <c r="X994" s="14" t="str">
        <f>IFERROR(INDEX(BygningOmraade!B:B,MATCH(A994,BygningOmraade!A:A,0)),"")</f>
        <v/>
      </c>
    </row>
    <row r="995" spans="1:24" s="14" customFormat="1" x14ac:dyDescent="0.25">
      <c r="A995" s="14">
        <f t="shared" si="195"/>
        <v>995</v>
      </c>
      <c r="B995" s="14" t="str">
        <f t="shared" ca="1" si="196"/>
        <v>37074dcd-1170-4161-abb9-cf27e1038d7e</v>
      </c>
      <c r="C995" s="14" t="str">
        <f t="shared" ca="1" si="197"/>
        <v>0a3f507e-1b41-32b8-e044-0003ba298018</v>
      </c>
      <c r="D995" s="14">
        <f t="shared" ca="1" si="198"/>
        <v>994628</v>
      </c>
      <c r="E995" s="1">
        <f t="shared" ca="1" si="199"/>
        <v>110</v>
      </c>
      <c r="F995" s="1">
        <f t="shared" ca="1" si="200"/>
        <v>204</v>
      </c>
      <c r="G995" s="1">
        <f t="shared" ca="1" si="201"/>
        <v>1920</v>
      </c>
      <c r="H995" s="1" t="str">
        <f ca="1">IFERROR(INDEX(Varmeinstallation!B:B,MATCH(INDIRECT($A$1&amp;"L"&amp;A995)*1,Varmeinstallation!A:A,0)),"Ingen varmeinstallationer")</f>
        <v>Centralvarme fra eget anlæg, et-kammer fyr</v>
      </c>
      <c r="I995" s="1" t="str">
        <f ca="1">IFERROR(INDEX(Opvarmningsmiddel!B:B,MATCH(INDIRECT($A$1&amp;"M"&amp;A995)*1,Opvarmningsmiddel!A:A,0)),"")</f>
        <v>Naturgas</v>
      </c>
      <c r="J995" s="1">
        <f t="shared" ca="1" si="202"/>
        <v>0</v>
      </c>
      <c r="K995" s="1" t="str">
        <f ca="1">IFERROR(INDEX(Relationstabel!$C$3:$K$10,MATCH(VALUE(INDIRECT($A$1&amp;"L"&amp;A995)),Relationstabel!$A$3:$A$10,0),MATCH(IFERROR(VALUE(INDIRECT($A$1&amp;"M"&amp;A995)),0),Relationstabel!$C$1:$K$1,0)),"Ingen varmeinstallationer")</f>
        <v>Naturgas</v>
      </c>
      <c r="L995" s="1" t="str">
        <f ca="1">INDEX(Anvendelseskode!B:B,MATCH($E995,Anvendelseskode!$A:$A,0))</f>
        <v>Stuehuse til landbrugsejendom</v>
      </c>
      <c r="M995" s="1" t="str">
        <f ca="1">INDEX(Anvendelseskode!C:C,MATCH($E995,Anvendelseskode!$A:$A,0))</f>
        <v>Stuehuse til landbrugsejendom</v>
      </c>
      <c r="N995" s="1" t="str">
        <f ca="1">INDEX(Anvendelseskode!D:D,MATCH($E995,Anvendelseskode!$A:$A,0))</f>
        <v>Private husholdninger</v>
      </c>
      <c r="O995" s="1" t="str">
        <f ca="1">IFERROR(INDEX(SBi!$2:$2,MATCH(G995,SBi!$1:$1,1)),SBi!$K$2)</f>
        <v>1890-1930</v>
      </c>
      <c r="P995" s="1">
        <f ca="1">IFERROR(INDEX(SBi!$C$3:$K$28,MATCH(E995,SBi!$B$3:$B$28,0),MATCH(O995,SBi!$C$2:$K$2,0)),0)</f>
        <v>171.4</v>
      </c>
      <c r="Q995" s="19">
        <f t="shared" ca="1" si="203"/>
        <v>34.965600000000002</v>
      </c>
      <c r="R995" s="19" t="str">
        <f ca="1">IFERROR(INDEX(VpD!$2:$2,MATCH(G995,VpD!$1:$1,1)),VpD!$I$2)</f>
        <v>&lt;1930</v>
      </c>
      <c r="S995" s="1">
        <f ca="1">IFERROR(INDEX(VpD!$C$3:$I$27,MATCH(E995,VpD!$B$3:$B$27,0),MATCH(R995,VpD!$C$2:$I$2,0)),0)</f>
        <v>211</v>
      </c>
      <c r="T995" s="19">
        <f t="shared" ca="1" si="204"/>
        <v>43.043999999999997</v>
      </c>
      <c r="U995" s="14" t="str">
        <f t="shared" ca="1" si="205"/>
        <v xml:space="preserve">711800.63 </v>
      </c>
      <c r="V995" s="14" t="str">
        <f t="shared" ca="1" si="206"/>
        <v>6171274.77</v>
      </c>
      <c r="W995" s="14" t="str">
        <f t="shared" ca="1" si="207"/>
        <v>POINT(711800.63 6171274.77)</v>
      </c>
      <c r="X995" s="14" t="str">
        <f>IFERROR(INDEX(BygningOmraade!B:B,MATCH(A995,BygningOmraade!A:A,0)),"")</f>
        <v/>
      </c>
    </row>
    <row r="996" spans="1:24" s="14" customFormat="1" x14ac:dyDescent="0.25">
      <c r="A996" s="14">
        <f t="shared" si="195"/>
        <v>996</v>
      </c>
      <c r="B996" s="14" t="str">
        <f t="shared" ca="1" si="196"/>
        <v>370fca3d-d809-4236-9025-d40231777eeb</v>
      </c>
      <c r="C996" s="14" t="str">
        <f t="shared" ca="1" si="197"/>
        <v>0a3f507e-193e-32b8-e044-0003ba298018</v>
      </c>
      <c r="D996" s="14">
        <f t="shared" ca="1" si="198"/>
        <v>996675</v>
      </c>
      <c r="E996" s="1">
        <f t="shared" ca="1" si="199"/>
        <v>130</v>
      </c>
      <c r="F996" s="1">
        <f t="shared" ca="1" si="200"/>
        <v>109</v>
      </c>
      <c r="G996" s="1">
        <f t="shared" ca="1" si="201"/>
        <v>1978</v>
      </c>
      <c r="H996" s="1" t="str">
        <f ca="1">IFERROR(INDEX(Varmeinstallation!B:B,MATCH(INDIRECT($A$1&amp;"L"&amp;A996)*1,Varmeinstallation!A:A,0)),"Ingen varmeinstallationer")</f>
        <v>Fjernvarme/blokvarme (radiatorsystemer eller varmluftanlæg)</v>
      </c>
      <c r="I996" s="1" t="str">
        <f ca="1">IFERROR(INDEX(Opvarmningsmiddel!B:B,MATCH(INDIRECT($A$1&amp;"M"&amp;A996)*1,Opvarmningsmiddel!A:A,0)),"")</f>
        <v/>
      </c>
      <c r="J996" s="1">
        <f t="shared" ca="1" si="202"/>
        <v>0</v>
      </c>
      <c r="K996" s="1" t="str">
        <f ca="1">IFERROR(INDEX(Relationstabel!$C$3:$K$10,MATCH(VALUE(INDIRECT($A$1&amp;"L"&amp;A996)),Relationstabel!$A$3:$A$10,0),MATCH(IFERROR(VALUE(INDIRECT($A$1&amp;"M"&amp;A996)),0),Relationstabel!$C$1:$K$1,0)),"Ingen varmeinstallationer")</f>
        <v>Fjernvarme/ Blokvarme</v>
      </c>
      <c r="L996" s="1" t="str">
        <f ca="1">INDEX(Anvendelseskode!B:B,MATCH($E996,Anvendelseskode!$A:$A,0))</f>
        <v>Række-, kæde-, dobbelthus (lodret adskillelse mellem enhederne)</v>
      </c>
      <c r="M996" s="1" t="str">
        <f ca="1">INDEX(Anvendelseskode!C:C,MATCH($E996,Anvendelseskode!$A:$A,0))</f>
        <v>Række-, kæde og dobbelthuse</v>
      </c>
      <c r="N996" s="1" t="str">
        <f ca="1">INDEX(Anvendelseskode!D:D,MATCH($E996,Anvendelseskode!$A:$A,0))</f>
        <v>Private husholdninger</v>
      </c>
      <c r="O996" s="1" t="str">
        <f ca="1">IFERROR(INDEX(SBi!$2:$2,MATCH(G996,SBi!$1:$1,1)),SBi!$K$2)</f>
        <v>1973-1978</v>
      </c>
      <c r="P996" s="1">
        <f ca="1">IFERROR(INDEX(SBi!$C$3:$K$28,MATCH(E996,SBi!$B$3:$B$28,0),MATCH(O996,SBi!$C$2:$K$2,0)),0)</f>
        <v>112.6</v>
      </c>
      <c r="Q996" s="19">
        <f t="shared" ca="1" si="203"/>
        <v>12.273399999999999</v>
      </c>
      <c r="R996" s="19" t="str">
        <f ca="1">IFERROR(INDEX(VpD!$2:$2,MATCH(G996,VpD!$1:$1,1)),VpD!$I$2)</f>
        <v>1973-1978</v>
      </c>
      <c r="S996" s="1">
        <f ca="1">IFERROR(INDEX(VpD!$C$3:$I$27,MATCH(E996,VpD!$B$3:$B$27,0),MATCH(R996,VpD!$C$2:$I$2,0)),0)</f>
        <v>98</v>
      </c>
      <c r="T996" s="19">
        <f t="shared" ca="1" si="204"/>
        <v>10.682</v>
      </c>
      <c r="U996" s="14" t="str">
        <f t="shared" ca="1" si="205"/>
        <v xml:space="preserve">713521.74 </v>
      </c>
      <c r="V996" s="14" t="str">
        <f t="shared" ca="1" si="206"/>
        <v>6169804.94</v>
      </c>
      <c r="W996" s="14" t="str">
        <f t="shared" ca="1" si="207"/>
        <v>POINT(713521.74 6169804.94)</v>
      </c>
      <c r="X996" s="14" t="str">
        <f>IFERROR(INDEX(BygningOmraade!B:B,MATCH(A996,BygningOmraade!A:A,0)),"")</f>
        <v/>
      </c>
    </row>
    <row r="997" spans="1:24" s="14" customFormat="1" x14ac:dyDescent="0.25">
      <c r="A997" s="14">
        <f t="shared" si="195"/>
        <v>997</v>
      </c>
      <c r="B997" s="14" t="str">
        <f t="shared" ca="1" si="196"/>
        <v>3716b581-bde9-4d05-8e03-bb55bff2743c</v>
      </c>
      <c r="C997" s="14" t="str">
        <f t="shared" ca="1" si="197"/>
        <v>0a3f507e-20e8-32b8-e044-0003ba298018</v>
      </c>
      <c r="D997" s="14">
        <f t="shared" ca="1" si="198"/>
        <v>996211</v>
      </c>
      <c r="E997" s="1">
        <f t="shared" ca="1" si="199"/>
        <v>120</v>
      </c>
      <c r="F997" s="1">
        <f t="shared" ca="1" si="200"/>
        <v>180</v>
      </c>
      <c r="G997" s="1">
        <f t="shared" ca="1" si="201"/>
        <v>1979</v>
      </c>
      <c r="H997" s="1" t="str">
        <f ca="1">IFERROR(INDEX(Varmeinstallation!B:B,MATCH(INDIRECT($A$1&amp;"L"&amp;A997)*1,Varmeinstallation!A:A,0)),"Ingen varmeinstallationer")</f>
        <v>Elovne, elpaneler</v>
      </c>
      <c r="I997" s="1" t="str">
        <f ca="1">IFERROR(INDEX(Opvarmningsmiddel!B:B,MATCH(INDIRECT($A$1&amp;"M"&amp;A997)*1,Opvarmningsmiddel!A:A,0)),"")</f>
        <v>Elektricitet</v>
      </c>
      <c r="J997" s="1">
        <f t="shared" ca="1" si="202"/>
        <v>2</v>
      </c>
      <c r="K997" s="1" t="str">
        <f ca="1">IFERROR(INDEX(Relationstabel!$C$3:$K$10,MATCH(VALUE(INDIRECT($A$1&amp;"L"&amp;A997)),Relationstabel!$A$3:$A$10,0),MATCH(IFERROR(VALUE(INDIRECT($A$1&amp;"M"&amp;A997)),0),Relationstabel!$C$1:$K$1,0)),"Ingen varmeinstallationer")</f>
        <v>Elvarme</v>
      </c>
      <c r="L997" s="1" t="str">
        <f ca="1">INDEX(Anvendelseskode!B:B,MATCH($E997,Anvendelseskode!$A:$A,0))</f>
        <v>Fritliggende enfamilieshus (parcelhus)</v>
      </c>
      <c r="M997" s="1" t="str">
        <f ca="1">INDEX(Anvendelseskode!C:C,MATCH($E997,Anvendelseskode!$A:$A,0))</f>
        <v>Parcelhuse</v>
      </c>
      <c r="N997" s="1" t="str">
        <f ca="1">INDEX(Anvendelseskode!D:D,MATCH($E997,Anvendelseskode!$A:$A,0))</f>
        <v>Private husholdninger</v>
      </c>
      <c r="O997" s="1" t="str">
        <f ca="1">IFERROR(INDEX(SBi!$2:$2,MATCH(G997,SBi!$1:$1,1)),SBi!$K$2)</f>
        <v>1979-1998</v>
      </c>
      <c r="P997" s="1">
        <f ca="1">IFERROR(INDEX(SBi!$C$3:$K$28,MATCH(E997,SBi!$B$3:$B$28,0),MATCH(O997,SBi!$C$2:$K$2,0)),0)</f>
        <v>105.4</v>
      </c>
      <c r="Q997" s="19">
        <f t="shared" ca="1" si="203"/>
        <v>18.972000000000001</v>
      </c>
      <c r="R997" s="19" t="str">
        <f ca="1">IFERROR(INDEX(VpD!$2:$2,MATCH(G997,VpD!$1:$1,1)),VpD!$I$2)</f>
        <v>1979-1998</v>
      </c>
      <c r="S997" s="1">
        <f ca="1">IFERROR(INDEX(VpD!$C$3:$I$27,MATCH(E997,VpD!$B$3:$B$27,0),MATCH(R997,VpD!$C$2:$I$2,0)),0)</f>
        <v>90</v>
      </c>
      <c r="T997" s="19">
        <f t="shared" ca="1" si="204"/>
        <v>16.2</v>
      </c>
      <c r="U997" s="14" t="str">
        <f t="shared" ca="1" si="205"/>
        <v xml:space="preserve">713065.89 </v>
      </c>
      <c r="V997" s="14" t="str">
        <f t="shared" ca="1" si="206"/>
        <v>6168343.29</v>
      </c>
      <c r="W997" s="14" t="str">
        <f t="shared" ca="1" si="207"/>
        <v>POINT(713065.89 6168343.29)</v>
      </c>
      <c r="X997" s="14" t="str">
        <f>IFERROR(INDEX(BygningOmraade!B:B,MATCH(A997,BygningOmraade!A:A,0)),"")</f>
        <v/>
      </c>
    </row>
    <row r="998" spans="1:24" s="14" customFormat="1" x14ac:dyDescent="0.25">
      <c r="A998" s="14">
        <f t="shared" si="195"/>
        <v>998</v>
      </c>
      <c r="B998" s="14" t="str">
        <f t="shared" ca="1" si="196"/>
        <v>3719338e-3d5c-4b91-a0cc-395c3f874100</v>
      </c>
      <c r="C998" s="14" t="str">
        <f t="shared" ca="1" si="197"/>
        <v>0a3f507e-226b-32b8-e044-0003ba298018</v>
      </c>
      <c r="D998" s="14">
        <f t="shared" ca="1" si="198"/>
        <v>995401</v>
      </c>
      <c r="E998" s="1">
        <f t="shared" ca="1" si="199"/>
        <v>120</v>
      </c>
      <c r="F998" s="1">
        <f t="shared" ca="1" si="200"/>
        <v>142</v>
      </c>
      <c r="G998" s="1">
        <f t="shared" ca="1" si="201"/>
        <v>1984</v>
      </c>
      <c r="H998" s="1" t="str">
        <f ca="1">IFERROR(INDEX(Varmeinstallation!B:B,MATCH(INDIRECT($A$1&amp;"L"&amp;A998)*1,Varmeinstallation!A:A,0)),"Ingen varmeinstallationer")</f>
        <v>Elovne, elpaneler</v>
      </c>
      <c r="I998" s="1" t="str">
        <f ca="1">IFERROR(INDEX(Opvarmningsmiddel!B:B,MATCH(INDIRECT($A$1&amp;"M"&amp;A998)*1,Opvarmningsmiddel!A:A,0)),"")</f>
        <v>Elektricitet</v>
      </c>
      <c r="J998" s="1">
        <f t="shared" ca="1" si="202"/>
        <v>2</v>
      </c>
      <c r="K998" s="1" t="str">
        <f ca="1">IFERROR(INDEX(Relationstabel!$C$3:$K$10,MATCH(VALUE(INDIRECT($A$1&amp;"L"&amp;A998)),Relationstabel!$A$3:$A$10,0),MATCH(IFERROR(VALUE(INDIRECT($A$1&amp;"M"&amp;A998)),0),Relationstabel!$C$1:$K$1,0)),"Ingen varmeinstallationer")</f>
        <v>Elvarme</v>
      </c>
      <c r="L998" s="1" t="str">
        <f ca="1">INDEX(Anvendelseskode!B:B,MATCH($E998,Anvendelseskode!$A:$A,0))</f>
        <v>Fritliggende enfamilieshus (parcelhus)</v>
      </c>
      <c r="M998" s="1" t="str">
        <f ca="1">INDEX(Anvendelseskode!C:C,MATCH($E998,Anvendelseskode!$A:$A,0))</f>
        <v>Parcelhuse</v>
      </c>
      <c r="N998" s="1" t="str">
        <f ca="1">INDEX(Anvendelseskode!D:D,MATCH($E998,Anvendelseskode!$A:$A,0))</f>
        <v>Private husholdninger</v>
      </c>
      <c r="O998" s="1" t="str">
        <f ca="1">IFERROR(INDEX(SBi!$2:$2,MATCH(G998,SBi!$1:$1,1)),SBi!$K$2)</f>
        <v>1979-1998</v>
      </c>
      <c r="P998" s="1">
        <f ca="1">IFERROR(INDEX(SBi!$C$3:$K$28,MATCH(E998,SBi!$B$3:$B$28,0),MATCH(O998,SBi!$C$2:$K$2,0)),0)</f>
        <v>105.4</v>
      </c>
      <c r="Q998" s="19">
        <f t="shared" ca="1" si="203"/>
        <v>14.966800000000001</v>
      </c>
      <c r="R998" s="19" t="str">
        <f ca="1">IFERROR(INDEX(VpD!$2:$2,MATCH(G998,VpD!$1:$1,1)),VpD!$I$2)</f>
        <v>1979-1998</v>
      </c>
      <c r="S998" s="1">
        <f ca="1">IFERROR(INDEX(VpD!$C$3:$I$27,MATCH(E998,VpD!$B$3:$B$27,0),MATCH(R998,VpD!$C$2:$I$2,0)),0)</f>
        <v>90</v>
      </c>
      <c r="T998" s="19">
        <f t="shared" ca="1" si="204"/>
        <v>12.78</v>
      </c>
      <c r="U998" s="14" t="str">
        <f t="shared" ca="1" si="205"/>
        <v xml:space="preserve">711986.47 </v>
      </c>
      <c r="V998" s="14" t="str">
        <f t="shared" ca="1" si="206"/>
        <v>6171768.79</v>
      </c>
      <c r="W998" s="14" t="str">
        <f t="shared" ca="1" si="207"/>
        <v>POINT(711986.47 6171768.79)</v>
      </c>
      <c r="X998" s="14" t="str">
        <f>IFERROR(INDEX(BygningOmraade!B:B,MATCH(A998,BygningOmraade!A:A,0)),"")</f>
        <v/>
      </c>
    </row>
    <row r="999" spans="1:24" s="14" customFormat="1" x14ac:dyDescent="0.25">
      <c r="A999" s="14">
        <f t="shared" si="195"/>
        <v>999</v>
      </c>
      <c r="B999" s="14" t="str">
        <f t="shared" ca="1" si="196"/>
        <v>37193af2-3e19-4d7d-84cb-1e19ed15ed25</v>
      </c>
      <c r="C999" s="14" t="str">
        <f t="shared" ca="1" si="197"/>
        <v>3cae7253-093f-0f90-e044-0003ba298018</v>
      </c>
      <c r="D999" s="14">
        <f t="shared" ca="1" si="198"/>
        <v>2685032</v>
      </c>
      <c r="E999" s="1">
        <f t="shared" ca="1" si="199"/>
        <v>130</v>
      </c>
      <c r="F999" s="1">
        <f t="shared" ca="1" si="200"/>
        <v>118</v>
      </c>
      <c r="G999" s="1">
        <f t="shared" ca="1" si="201"/>
        <v>2008</v>
      </c>
      <c r="H999" s="1" t="str">
        <f ca="1">IFERROR(INDEX(Varmeinstallation!B:B,MATCH(INDIRECT($A$1&amp;"L"&amp;A999)*1,Varmeinstallation!A:A,0)),"Ingen varmeinstallationer")</f>
        <v>Fjernvarme/blokvarme (radiatorsystemer eller varmluftanlæg)</v>
      </c>
      <c r="I999" s="1" t="str">
        <f ca="1">IFERROR(INDEX(Opvarmningsmiddel!B:B,MATCH(INDIRECT($A$1&amp;"M"&amp;A999)*1,Opvarmningsmiddel!A:A,0)),"")</f>
        <v/>
      </c>
      <c r="J999" s="1">
        <f t="shared" ca="1" si="202"/>
        <v>90</v>
      </c>
      <c r="K999" s="1" t="str">
        <f ca="1">IFERROR(INDEX(Relationstabel!$C$3:$K$10,MATCH(VALUE(INDIRECT($A$1&amp;"L"&amp;A999)),Relationstabel!$A$3:$A$10,0),MATCH(IFERROR(VALUE(INDIRECT($A$1&amp;"M"&amp;A999)),0),Relationstabel!$C$1:$K$1,0)),"Ingen varmeinstallationer")</f>
        <v>Fjernvarme/ Blokvarme</v>
      </c>
      <c r="L999" s="1" t="str">
        <f ca="1">INDEX(Anvendelseskode!B:B,MATCH($E999,Anvendelseskode!$A:$A,0))</f>
        <v>Række-, kæde-, dobbelthus (lodret adskillelse mellem enhederne)</v>
      </c>
      <c r="M999" s="1" t="str">
        <f ca="1">INDEX(Anvendelseskode!C:C,MATCH($E999,Anvendelseskode!$A:$A,0))</f>
        <v>Række-, kæde og dobbelthuse</v>
      </c>
      <c r="N999" s="1" t="str">
        <f ca="1">INDEX(Anvendelseskode!D:D,MATCH($E999,Anvendelseskode!$A:$A,0))</f>
        <v>Private husholdninger</v>
      </c>
      <c r="O999" s="1" t="str">
        <f ca="1">IFERROR(INDEX(SBi!$2:$2,MATCH(G999,SBi!$1:$1,1)),SBi!$K$2)</f>
        <v>Efter 2006</v>
      </c>
      <c r="P999" s="1">
        <f ca="1">IFERROR(INDEX(SBi!$C$3:$K$28,MATCH(E999,SBi!$B$3:$B$28,0),MATCH(O999,SBi!$C$2:$K$2,0)),0)</f>
        <v>66.400000000000006</v>
      </c>
      <c r="Q999" s="19">
        <f t="shared" ca="1" si="203"/>
        <v>7.8352000000000004</v>
      </c>
      <c r="R999" s="19" t="str">
        <f ca="1">IFERROR(INDEX(VpD!$2:$2,MATCH(G999,VpD!$1:$1,1)),VpD!$I$2)</f>
        <v>&gt;1998</v>
      </c>
      <c r="S999" s="1">
        <f ca="1">IFERROR(INDEX(VpD!$C$3:$I$27,MATCH(E999,VpD!$B$3:$B$27,0),MATCH(R999,VpD!$C$2:$I$2,0)),0)</f>
        <v>65</v>
      </c>
      <c r="T999" s="19">
        <f t="shared" ca="1" si="204"/>
        <v>7.67</v>
      </c>
      <c r="U999" s="14" t="str">
        <f t="shared" ca="1" si="205"/>
        <v xml:space="preserve">711752.97 </v>
      </c>
      <c r="V999" s="14" t="str">
        <f t="shared" ca="1" si="206"/>
        <v>6172619.71</v>
      </c>
      <c r="W999" s="14" t="str">
        <f t="shared" ca="1" si="207"/>
        <v>POINT(711752.97 6172619.71)</v>
      </c>
      <c r="X999" s="14" t="str">
        <f>IFERROR(INDEX(BygningOmraade!B:B,MATCH(A999,BygningOmraade!A:A,0)),"")</f>
        <v/>
      </c>
    </row>
    <row r="1000" spans="1:24" s="14" customFormat="1" x14ac:dyDescent="0.25">
      <c r="A1000" s="14">
        <f t="shared" si="195"/>
        <v>1000</v>
      </c>
      <c r="B1000" s="14" t="str">
        <f t="shared" ca="1" si="196"/>
        <v>371a4de3-2d3d-4121-a8ec-2e74ff761b53</v>
      </c>
      <c r="C1000" s="14" t="str">
        <f t="shared" ca="1" si="197"/>
        <v>0a3f507e-20e2-32b8-e044-0003ba298018</v>
      </c>
      <c r="D1000" s="14">
        <f t="shared" ca="1" si="198"/>
        <v>997621</v>
      </c>
      <c r="E1000" s="1">
        <f t="shared" ca="1" si="199"/>
        <v>120</v>
      </c>
      <c r="F1000" s="1">
        <f t="shared" ca="1" si="200"/>
        <v>126</v>
      </c>
      <c r="G1000" s="1">
        <f t="shared" ca="1" si="201"/>
        <v>1980</v>
      </c>
      <c r="H1000" s="1" t="str">
        <f ca="1">IFERROR(INDEX(Varmeinstallation!B:B,MATCH(INDIRECT($A$1&amp;"L"&amp;A1000)*1,Varmeinstallation!A:A,0)),"Ingen varmeinstallationer")</f>
        <v>Elovne, elpaneler</v>
      </c>
      <c r="I1000" s="1" t="str">
        <f ca="1">IFERROR(INDEX(Opvarmningsmiddel!B:B,MATCH(INDIRECT($A$1&amp;"M"&amp;A1000)*1,Opvarmningsmiddel!A:A,0)),"")</f>
        <v>Elektricitet</v>
      </c>
      <c r="J1000" s="1">
        <f t="shared" ca="1" si="202"/>
        <v>2</v>
      </c>
      <c r="K1000" s="1" t="str">
        <f ca="1">IFERROR(INDEX(Relationstabel!$C$3:$K$10,MATCH(VALUE(INDIRECT($A$1&amp;"L"&amp;A1000)),Relationstabel!$A$3:$A$10,0),MATCH(IFERROR(VALUE(INDIRECT($A$1&amp;"M"&amp;A1000)),0),Relationstabel!$C$1:$K$1,0)),"Ingen varmeinstallationer")</f>
        <v>Elvarme</v>
      </c>
      <c r="L1000" s="1" t="str">
        <f ca="1">INDEX(Anvendelseskode!B:B,MATCH($E1000,Anvendelseskode!$A:$A,0))</f>
        <v>Fritliggende enfamilieshus (parcelhus)</v>
      </c>
      <c r="M1000" s="1" t="str">
        <f ca="1">INDEX(Anvendelseskode!C:C,MATCH($E1000,Anvendelseskode!$A:$A,0))</f>
        <v>Parcelhuse</v>
      </c>
      <c r="N1000" s="1" t="str">
        <f ca="1">INDEX(Anvendelseskode!D:D,MATCH($E1000,Anvendelseskode!$A:$A,0))</f>
        <v>Private husholdninger</v>
      </c>
      <c r="O1000" s="1" t="str">
        <f ca="1">IFERROR(INDEX(SBi!$2:$2,MATCH(G1000,SBi!$1:$1,1)),SBi!$K$2)</f>
        <v>1979-1998</v>
      </c>
      <c r="P1000" s="1">
        <f ca="1">IFERROR(INDEX(SBi!$C$3:$K$28,MATCH(E1000,SBi!$B$3:$B$28,0),MATCH(O1000,SBi!$C$2:$K$2,0)),0)</f>
        <v>105.4</v>
      </c>
      <c r="Q1000" s="19">
        <f t="shared" ca="1" si="203"/>
        <v>13.280400000000002</v>
      </c>
      <c r="R1000" s="19" t="str">
        <f ca="1">IFERROR(INDEX(VpD!$2:$2,MATCH(G1000,VpD!$1:$1,1)),VpD!$I$2)</f>
        <v>1979-1998</v>
      </c>
      <c r="S1000" s="1">
        <f ca="1">IFERROR(INDEX(VpD!$C$3:$I$27,MATCH(E1000,VpD!$B$3:$B$27,0),MATCH(R1000,VpD!$C$2:$I$2,0)),0)</f>
        <v>90</v>
      </c>
      <c r="T1000" s="19">
        <f t="shared" ca="1" si="204"/>
        <v>11.34</v>
      </c>
      <c r="U1000" s="14" t="str">
        <f t="shared" ca="1" si="205"/>
        <v xml:space="preserve">714289.84 </v>
      </c>
      <c r="V1000" s="14" t="str">
        <f t="shared" ca="1" si="206"/>
        <v>6168707.38</v>
      </c>
      <c r="W1000" s="14" t="str">
        <f t="shared" ca="1" si="207"/>
        <v>POINT(714289.84 6168707.38)</v>
      </c>
      <c r="X1000" s="14" t="str">
        <f>IFERROR(INDEX(BygningOmraade!B:B,MATCH(A1000,BygningOmraade!A:A,0)),"")</f>
        <v/>
      </c>
    </row>
    <row r="1001" spans="1:24" s="14" customFormat="1" x14ac:dyDescent="0.25">
      <c r="A1001" s="14">
        <f t="shared" si="195"/>
        <v>1001</v>
      </c>
      <c r="B1001" s="14" t="str">
        <f t="shared" ca="1" si="196"/>
        <v>372127ef-68ff-490c-852c-1d760a5902d4</v>
      </c>
      <c r="C1001" s="14" t="str">
        <f t="shared" ca="1" si="197"/>
        <v>0a3f507e-1ecc-32b8-e044-0003ba298018</v>
      </c>
      <c r="D1001" s="14">
        <f t="shared" ca="1" si="198"/>
        <v>994938</v>
      </c>
      <c r="E1001" s="1">
        <f t="shared" ca="1" si="199"/>
        <v>130</v>
      </c>
      <c r="F1001" s="1">
        <f t="shared" ca="1" si="200"/>
        <v>110</v>
      </c>
      <c r="G1001" s="1">
        <f t="shared" ca="1" si="201"/>
        <v>1973</v>
      </c>
      <c r="H1001" s="1" t="str">
        <f ca="1">IFERROR(INDEX(Varmeinstallation!B:B,MATCH(INDIRECT($A$1&amp;"L"&amp;A1001)*1,Varmeinstallation!A:A,0)),"Ingen varmeinstallationer")</f>
        <v>Fjernvarme/blokvarme (radiatorsystemer eller varmluftanlæg)</v>
      </c>
      <c r="I1001" s="1" t="str">
        <f ca="1">IFERROR(INDEX(Opvarmningsmiddel!B:B,MATCH(INDIRECT($A$1&amp;"M"&amp;A1001)*1,Opvarmningsmiddel!A:A,0)),"")</f>
        <v/>
      </c>
      <c r="J1001" s="1">
        <f t="shared" ca="1" si="202"/>
        <v>0</v>
      </c>
      <c r="K1001" s="1" t="str">
        <f ca="1">IFERROR(INDEX(Relationstabel!$C$3:$K$10,MATCH(VALUE(INDIRECT($A$1&amp;"L"&amp;A1001)),Relationstabel!$A$3:$A$10,0),MATCH(IFERROR(VALUE(INDIRECT($A$1&amp;"M"&amp;A1001)),0),Relationstabel!$C$1:$K$1,0)),"Ingen varmeinstallationer")</f>
        <v>Fjernvarme/ Blokvarme</v>
      </c>
      <c r="L1001" s="1" t="str">
        <f ca="1">INDEX(Anvendelseskode!B:B,MATCH($E1001,Anvendelseskode!$A:$A,0))</f>
        <v>Række-, kæde-, dobbelthus (lodret adskillelse mellem enhederne)</v>
      </c>
      <c r="M1001" s="1" t="str">
        <f ca="1">INDEX(Anvendelseskode!C:C,MATCH($E1001,Anvendelseskode!$A:$A,0))</f>
        <v>Række-, kæde og dobbelthuse</v>
      </c>
      <c r="N1001" s="1" t="str">
        <f ca="1">INDEX(Anvendelseskode!D:D,MATCH($E1001,Anvendelseskode!$A:$A,0))</f>
        <v>Private husholdninger</v>
      </c>
      <c r="O1001" s="1" t="str">
        <f ca="1">IFERROR(INDEX(SBi!$2:$2,MATCH(G1001,SBi!$1:$1,1)),SBi!$K$2)</f>
        <v>1973-1978</v>
      </c>
      <c r="P1001" s="1">
        <f ca="1">IFERROR(INDEX(SBi!$C$3:$K$28,MATCH(E1001,SBi!$B$3:$B$28,0),MATCH(O1001,SBi!$C$2:$K$2,0)),0)</f>
        <v>112.6</v>
      </c>
      <c r="Q1001" s="19">
        <f t="shared" ca="1" si="203"/>
        <v>12.385999999999999</v>
      </c>
      <c r="R1001" s="19" t="str">
        <f ca="1">IFERROR(INDEX(VpD!$2:$2,MATCH(G1001,VpD!$1:$1,1)),VpD!$I$2)</f>
        <v>1973-1978</v>
      </c>
      <c r="S1001" s="1">
        <f ca="1">IFERROR(INDEX(VpD!$C$3:$I$27,MATCH(E1001,VpD!$B$3:$B$27,0),MATCH(R1001,VpD!$C$2:$I$2,0)),0)</f>
        <v>98</v>
      </c>
      <c r="T1001" s="19">
        <f t="shared" ca="1" si="204"/>
        <v>10.78</v>
      </c>
      <c r="U1001" s="14" t="str">
        <f t="shared" ca="1" si="205"/>
        <v xml:space="preserve">711734.43 </v>
      </c>
      <c r="V1001" s="14" t="str">
        <f t="shared" ca="1" si="206"/>
        <v>6172034.67</v>
      </c>
      <c r="W1001" s="14" t="str">
        <f t="shared" ca="1" si="207"/>
        <v>POINT(711734.43 6172034.67)</v>
      </c>
      <c r="X1001" s="14" t="str">
        <f>IFERROR(INDEX(BygningOmraade!B:B,MATCH(A1001,BygningOmraade!A:A,0)),"")</f>
        <v/>
      </c>
    </row>
    <row r="1002" spans="1:24" s="14" customFormat="1" x14ac:dyDescent="0.25">
      <c r="A1002" s="14">
        <f t="shared" si="195"/>
        <v>1002</v>
      </c>
      <c r="B1002" s="14" t="str">
        <f t="shared" ca="1" si="196"/>
        <v>372186e3-bda1-4d35-96d8-013c0435e728</v>
      </c>
      <c r="C1002" s="14" t="str">
        <f t="shared" ca="1" si="197"/>
        <v>0a3f507e-1f43-32b8-e044-0003ba298018</v>
      </c>
      <c r="D1002" s="14">
        <f t="shared" ca="1" si="198"/>
        <v>993958</v>
      </c>
      <c r="E1002" s="1">
        <f t="shared" ca="1" si="199"/>
        <v>120</v>
      </c>
      <c r="F1002" s="1">
        <f t="shared" ca="1" si="200"/>
        <v>193</v>
      </c>
      <c r="G1002" s="1">
        <f t="shared" ca="1" si="201"/>
        <v>1981</v>
      </c>
      <c r="H1002" s="1" t="str">
        <f ca="1">IFERROR(INDEX(Varmeinstallation!B:B,MATCH(INDIRECT($A$1&amp;"L"&amp;A1002)*1,Varmeinstallation!A:A,0)),"Ingen varmeinstallationer")</f>
        <v>Fjernvarme/blokvarme (radiatorsystemer eller varmluftanlæg)</v>
      </c>
      <c r="I1002" s="1" t="str">
        <f ca="1">IFERROR(INDEX(Opvarmningsmiddel!B:B,MATCH(INDIRECT($A$1&amp;"M"&amp;A1002)*1,Opvarmningsmiddel!A:A,0)),"")</f>
        <v/>
      </c>
      <c r="J1002" s="1">
        <f t="shared" ca="1" si="202"/>
        <v>0</v>
      </c>
      <c r="K1002" s="1" t="str">
        <f ca="1">IFERROR(INDEX(Relationstabel!$C$3:$K$10,MATCH(VALUE(INDIRECT($A$1&amp;"L"&amp;A1002)),Relationstabel!$A$3:$A$10,0),MATCH(IFERROR(VALUE(INDIRECT($A$1&amp;"M"&amp;A1002)),0),Relationstabel!$C$1:$K$1,0)),"Ingen varmeinstallationer")</f>
        <v>Fjernvarme/ Blokvarme</v>
      </c>
      <c r="L1002" s="1" t="str">
        <f ca="1">INDEX(Anvendelseskode!B:B,MATCH($E1002,Anvendelseskode!$A:$A,0))</f>
        <v>Fritliggende enfamilieshus (parcelhus)</v>
      </c>
      <c r="M1002" s="1" t="str">
        <f ca="1">INDEX(Anvendelseskode!C:C,MATCH($E1002,Anvendelseskode!$A:$A,0))</f>
        <v>Parcelhuse</v>
      </c>
      <c r="N1002" s="1" t="str">
        <f ca="1">INDEX(Anvendelseskode!D:D,MATCH($E1002,Anvendelseskode!$A:$A,0))</f>
        <v>Private husholdninger</v>
      </c>
      <c r="O1002" s="1" t="str">
        <f ca="1">IFERROR(INDEX(SBi!$2:$2,MATCH(G1002,SBi!$1:$1,1)),SBi!$K$2)</f>
        <v>1979-1998</v>
      </c>
      <c r="P1002" s="1">
        <f ca="1">IFERROR(INDEX(SBi!$C$3:$K$28,MATCH(E1002,SBi!$B$3:$B$28,0),MATCH(O1002,SBi!$C$2:$K$2,0)),0)</f>
        <v>105.4</v>
      </c>
      <c r="Q1002" s="19">
        <f t="shared" ca="1" si="203"/>
        <v>20.342200000000002</v>
      </c>
      <c r="R1002" s="19" t="str">
        <f ca="1">IFERROR(INDEX(VpD!$2:$2,MATCH(G1002,VpD!$1:$1,1)),VpD!$I$2)</f>
        <v>1979-1998</v>
      </c>
      <c r="S1002" s="1">
        <f ca="1">IFERROR(INDEX(VpD!$C$3:$I$27,MATCH(E1002,VpD!$B$3:$B$27,0),MATCH(R1002,VpD!$C$2:$I$2,0)),0)</f>
        <v>90</v>
      </c>
      <c r="T1002" s="19">
        <f t="shared" ca="1" si="204"/>
        <v>17.37</v>
      </c>
      <c r="U1002" s="14" t="str">
        <f t="shared" ca="1" si="205"/>
        <v xml:space="preserve">711145.44 </v>
      </c>
      <c r="V1002" s="14" t="str">
        <f t="shared" ca="1" si="206"/>
        <v>6172135.29</v>
      </c>
      <c r="W1002" s="14" t="str">
        <f t="shared" ca="1" si="207"/>
        <v>POINT(711145.44 6172135.29)</v>
      </c>
      <c r="X1002" s="14" t="str">
        <f>IFERROR(INDEX(BygningOmraade!B:B,MATCH(A1002,BygningOmraade!A:A,0)),"")</f>
        <v/>
      </c>
    </row>
    <row r="1003" spans="1:24" s="14" customFormat="1" x14ac:dyDescent="0.25">
      <c r="A1003" s="14">
        <f t="shared" si="195"/>
        <v>1003</v>
      </c>
      <c r="B1003" s="14" t="str">
        <f t="shared" ca="1" si="196"/>
        <v>372d298c-73a5-41b0-984b-f1daa8ce97a1</v>
      </c>
      <c r="C1003" s="14" t="str">
        <f t="shared" ca="1" si="197"/>
        <v>0a3f507e-204f-32b8-e044-0003ba298018</v>
      </c>
      <c r="D1003" s="14">
        <f t="shared" ca="1" si="198"/>
        <v>993838</v>
      </c>
      <c r="E1003" s="1">
        <f t="shared" ca="1" si="199"/>
        <v>120</v>
      </c>
      <c r="F1003" s="1">
        <f t="shared" ca="1" si="200"/>
        <v>109</v>
      </c>
      <c r="G1003" s="1">
        <f t="shared" ca="1" si="201"/>
        <v>1973</v>
      </c>
      <c r="H1003" s="1" t="str">
        <f ca="1">IFERROR(INDEX(Varmeinstallation!B:B,MATCH(INDIRECT($A$1&amp;"L"&amp;A1003)*1,Varmeinstallation!A:A,0)),"Ingen varmeinstallationer")</f>
        <v>Centralvarme fra eget anlæg, et-kammer fyr</v>
      </c>
      <c r="I1003" s="1" t="str">
        <f ca="1">IFERROR(INDEX(Opvarmningsmiddel!B:B,MATCH(INDIRECT($A$1&amp;"M"&amp;A1003)*1,Opvarmningsmiddel!A:A,0)),"")</f>
        <v>Naturgas</v>
      </c>
      <c r="J1003" s="1">
        <f t="shared" ca="1" si="202"/>
        <v>0</v>
      </c>
      <c r="K1003" s="1" t="str">
        <f ca="1">IFERROR(INDEX(Relationstabel!$C$3:$K$10,MATCH(VALUE(INDIRECT($A$1&amp;"L"&amp;A1003)),Relationstabel!$A$3:$A$10,0),MATCH(IFERROR(VALUE(INDIRECT($A$1&amp;"M"&amp;A1003)),0),Relationstabel!$C$1:$K$1,0)),"Ingen varmeinstallationer")</f>
        <v>Naturgas</v>
      </c>
      <c r="L1003" s="1" t="str">
        <f ca="1">INDEX(Anvendelseskode!B:B,MATCH($E1003,Anvendelseskode!$A:$A,0))</f>
        <v>Fritliggende enfamilieshus (parcelhus)</v>
      </c>
      <c r="M1003" s="1" t="str">
        <f ca="1">INDEX(Anvendelseskode!C:C,MATCH($E1003,Anvendelseskode!$A:$A,0))</f>
        <v>Parcelhuse</v>
      </c>
      <c r="N1003" s="1" t="str">
        <f ca="1">INDEX(Anvendelseskode!D:D,MATCH($E1003,Anvendelseskode!$A:$A,0))</f>
        <v>Private husholdninger</v>
      </c>
      <c r="O1003" s="1" t="str">
        <f ca="1">IFERROR(INDEX(SBi!$2:$2,MATCH(G1003,SBi!$1:$1,1)),SBi!$K$2)</f>
        <v>1973-1978</v>
      </c>
      <c r="P1003" s="1">
        <f ca="1">IFERROR(INDEX(SBi!$C$3:$K$28,MATCH(E1003,SBi!$B$3:$B$28,0),MATCH(O1003,SBi!$C$2:$K$2,0)),0)</f>
        <v>119.8</v>
      </c>
      <c r="Q1003" s="19">
        <f t="shared" ca="1" si="203"/>
        <v>13.058199999999999</v>
      </c>
      <c r="R1003" s="19" t="str">
        <f ca="1">IFERROR(INDEX(VpD!$2:$2,MATCH(G1003,VpD!$1:$1,1)),VpD!$I$2)</f>
        <v>1973-1978</v>
      </c>
      <c r="S1003" s="1">
        <f ca="1">IFERROR(INDEX(VpD!$C$3:$I$27,MATCH(E1003,VpD!$B$3:$B$27,0),MATCH(R1003,VpD!$C$2:$I$2,0)),0)</f>
        <v>117</v>
      </c>
      <c r="T1003" s="19">
        <f t="shared" ca="1" si="204"/>
        <v>12.753</v>
      </c>
      <c r="U1003" s="14" t="str">
        <f t="shared" ca="1" si="205"/>
        <v xml:space="preserve">710667.55 </v>
      </c>
      <c r="V1003" s="14" t="str">
        <f t="shared" ca="1" si="206"/>
        <v>6171918.69</v>
      </c>
      <c r="W1003" s="14" t="str">
        <f t="shared" ca="1" si="207"/>
        <v>POINT(710667.55 6171918.69)</v>
      </c>
      <c r="X1003" s="14" t="str">
        <f>IFERROR(INDEX(BygningOmraade!B:B,MATCH(A1003,BygningOmraade!A:A,0)),"")</f>
        <v/>
      </c>
    </row>
    <row r="1004" spans="1:24" s="14" customFormat="1" x14ac:dyDescent="0.25">
      <c r="A1004" s="14">
        <f t="shared" si="195"/>
        <v>1004</v>
      </c>
      <c r="B1004" s="14" t="str">
        <f t="shared" ca="1" si="196"/>
        <v>373a9915-726f-4761-a313-26d3958d933a</v>
      </c>
      <c r="C1004" s="14" t="str">
        <f t="shared" ca="1" si="197"/>
        <v>0a3f507e-1af9-32b8-e044-0003ba298018</v>
      </c>
      <c r="D1004" s="14">
        <f t="shared" ca="1" si="198"/>
        <v>996202</v>
      </c>
      <c r="E1004" s="1">
        <f t="shared" ca="1" si="199"/>
        <v>120</v>
      </c>
      <c r="F1004" s="1">
        <f t="shared" ca="1" si="200"/>
        <v>127</v>
      </c>
      <c r="G1004" s="1">
        <f t="shared" ca="1" si="201"/>
        <v>1953</v>
      </c>
      <c r="H1004" s="1" t="str">
        <f ca="1">IFERROR(INDEX(Varmeinstallation!B:B,MATCH(INDIRECT($A$1&amp;"L"&amp;A1004)*1,Varmeinstallation!A:A,0)),"Ingen varmeinstallationer")</f>
        <v>Centralvarme fra eget anlæg, et-kammer fyr</v>
      </c>
      <c r="I1004" s="1" t="str">
        <f ca="1">IFERROR(INDEX(Opvarmningsmiddel!B:B,MATCH(INDIRECT($A$1&amp;"M"&amp;A1004)*1,Opvarmningsmiddel!A:A,0)),"")</f>
        <v>Naturgas</v>
      </c>
      <c r="J1004" s="1">
        <f t="shared" ca="1" si="202"/>
        <v>2</v>
      </c>
      <c r="K1004" s="1" t="str">
        <f ca="1">IFERROR(INDEX(Relationstabel!$C$3:$K$10,MATCH(VALUE(INDIRECT($A$1&amp;"L"&amp;A1004)),Relationstabel!$A$3:$A$10,0),MATCH(IFERROR(VALUE(INDIRECT($A$1&amp;"M"&amp;A1004)),0),Relationstabel!$C$1:$K$1,0)),"Ingen varmeinstallationer")</f>
        <v>Naturgas</v>
      </c>
      <c r="L1004" s="1" t="str">
        <f ca="1">INDEX(Anvendelseskode!B:B,MATCH($E1004,Anvendelseskode!$A:$A,0))</f>
        <v>Fritliggende enfamilieshus (parcelhus)</v>
      </c>
      <c r="M1004" s="1" t="str">
        <f ca="1">INDEX(Anvendelseskode!C:C,MATCH($E1004,Anvendelseskode!$A:$A,0))</f>
        <v>Parcelhuse</v>
      </c>
      <c r="N1004" s="1" t="str">
        <f ca="1">INDEX(Anvendelseskode!D:D,MATCH($E1004,Anvendelseskode!$A:$A,0))</f>
        <v>Private husholdninger</v>
      </c>
      <c r="O1004" s="1" t="str">
        <f ca="1">IFERROR(INDEX(SBi!$2:$2,MATCH(G1004,SBi!$1:$1,1)),SBi!$K$2)</f>
        <v>1951-1960</v>
      </c>
      <c r="P1004" s="1">
        <f ca="1">IFERROR(INDEX(SBi!$C$3:$K$28,MATCH(E1004,SBi!$B$3:$B$28,0),MATCH(O1004,SBi!$C$2:$K$2,0)),0)</f>
        <v>154.9</v>
      </c>
      <c r="Q1004" s="19">
        <f t="shared" ca="1" si="203"/>
        <v>19.6723</v>
      </c>
      <c r="R1004" s="19" t="str">
        <f ca="1">IFERROR(INDEX(VpD!$2:$2,MATCH(G1004,VpD!$1:$1,1)),VpD!$I$2)</f>
        <v>1951-1960</v>
      </c>
      <c r="S1004" s="1">
        <f ca="1">IFERROR(INDEX(VpD!$C$3:$I$27,MATCH(E1004,VpD!$B$3:$B$27,0),MATCH(R1004,VpD!$C$2:$I$2,0)),0)</f>
        <v>204</v>
      </c>
      <c r="T1004" s="19">
        <f t="shared" ca="1" si="204"/>
        <v>25.908000000000001</v>
      </c>
      <c r="U1004" s="14" t="str">
        <f t="shared" ca="1" si="205"/>
        <v xml:space="preserve">713051.83 </v>
      </c>
      <c r="V1004" s="14" t="str">
        <f t="shared" ca="1" si="206"/>
        <v>6168879.63</v>
      </c>
      <c r="W1004" s="14" t="str">
        <f t="shared" ca="1" si="207"/>
        <v>POINT(713051.83 6168879.63)</v>
      </c>
      <c r="X1004" s="14" t="str">
        <f>IFERROR(INDEX(BygningOmraade!B:B,MATCH(A1004,BygningOmraade!A:A,0)),"")</f>
        <v/>
      </c>
    </row>
    <row r="1005" spans="1:24" s="14" customFormat="1" x14ac:dyDescent="0.25">
      <c r="A1005" s="14">
        <f t="shared" si="195"/>
        <v>1005</v>
      </c>
      <c r="B1005" s="14" t="str">
        <f t="shared" ca="1" si="196"/>
        <v>37579adb-f70d-4564-9a3a-bd8c26525085</v>
      </c>
      <c r="C1005" s="14" t="str">
        <f t="shared" ca="1" si="197"/>
        <v>0a3f507e-213f-32b8-e044-0003ba298018</v>
      </c>
      <c r="D1005" s="14">
        <f t="shared" ca="1" si="198"/>
        <v>996914</v>
      </c>
      <c r="E1005" s="1">
        <f t="shared" ca="1" si="199"/>
        <v>120</v>
      </c>
      <c r="F1005" s="1">
        <f t="shared" ca="1" si="200"/>
        <v>127</v>
      </c>
      <c r="G1005" s="1">
        <f t="shared" ca="1" si="201"/>
        <v>1974</v>
      </c>
      <c r="H1005" s="1" t="str">
        <f ca="1">IFERROR(INDEX(Varmeinstallation!B:B,MATCH(INDIRECT($A$1&amp;"L"&amp;A1005)*1,Varmeinstallation!A:A,0)),"Ingen varmeinstallationer")</f>
        <v>Elovne, elpaneler</v>
      </c>
      <c r="I1005" s="1" t="str">
        <f ca="1">IFERROR(INDEX(Opvarmningsmiddel!B:B,MATCH(INDIRECT($A$1&amp;"M"&amp;A1005)*1,Opvarmningsmiddel!A:A,0)),"")</f>
        <v>Elektricitet</v>
      </c>
      <c r="J1005" s="1">
        <f t="shared" ca="1" si="202"/>
        <v>2</v>
      </c>
      <c r="K1005" s="1" t="str">
        <f ca="1">IFERROR(INDEX(Relationstabel!$C$3:$K$10,MATCH(VALUE(INDIRECT($A$1&amp;"L"&amp;A1005)),Relationstabel!$A$3:$A$10,0),MATCH(IFERROR(VALUE(INDIRECT($A$1&amp;"M"&amp;A1005)),0),Relationstabel!$C$1:$K$1,0)),"Ingen varmeinstallationer")</f>
        <v>Elvarme</v>
      </c>
      <c r="L1005" s="1" t="str">
        <f ca="1">INDEX(Anvendelseskode!B:B,MATCH($E1005,Anvendelseskode!$A:$A,0))</f>
        <v>Fritliggende enfamilieshus (parcelhus)</v>
      </c>
      <c r="M1005" s="1" t="str">
        <f ca="1">INDEX(Anvendelseskode!C:C,MATCH($E1005,Anvendelseskode!$A:$A,0))</f>
        <v>Parcelhuse</v>
      </c>
      <c r="N1005" s="1" t="str">
        <f ca="1">INDEX(Anvendelseskode!D:D,MATCH($E1005,Anvendelseskode!$A:$A,0))</f>
        <v>Private husholdninger</v>
      </c>
      <c r="O1005" s="1" t="str">
        <f ca="1">IFERROR(INDEX(SBi!$2:$2,MATCH(G1005,SBi!$1:$1,1)),SBi!$K$2)</f>
        <v>1973-1978</v>
      </c>
      <c r="P1005" s="1">
        <f ca="1">IFERROR(INDEX(SBi!$C$3:$K$28,MATCH(E1005,SBi!$B$3:$B$28,0),MATCH(O1005,SBi!$C$2:$K$2,0)),0)</f>
        <v>119.8</v>
      </c>
      <c r="Q1005" s="19">
        <f t="shared" ca="1" si="203"/>
        <v>15.214600000000001</v>
      </c>
      <c r="R1005" s="19" t="str">
        <f ca="1">IFERROR(INDEX(VpD!$2:$2,MATCH(G1005,VpD!$1:$1,1)),VpD!$I$2)</f>
        <v>1973-1978</v>
      </c>
      <c r="S1005" s="1">
        <f ca="1">IFERROR(INDEX(VpD!$C$3:$I$27,MATCH(E1005,VpD!$B$3:$B$27,0),MATCH(R1005,VpD!$C$2:$I$2,0)),0)</f>
        <v>117</v>
      </c>
      <c r="T1005" s="19">
        <f t="shared" ca="1" si="204"/>
        <v>14.859</v>
      </c>
      <c r="U1005" s="14" t="str">
        <f t="shared" ca="1" si="205"/>
        <v xml:space="preserve">713653.16 </v>
      </c>
      <c r="V1005" s="14" t="str">
        <f t="shared" ca="1" si="206"/>
        <v>6168905</v>
      </c>
      <c r="W1005" s="14" t="str">
        <f t="shared" ca="1" si="207"/>
        <v>POINT(713653.16 6168905)</v>
      </c>
      <c r="X1005" s="14" t="str">
        <f>IFERROR(INDEX(BygningOmraade!B:B,MATCH(A1005,BygningOmraade!A:A,0)),"")</f>
        <v/>
      </c>
    </row>
    <row r="1006" spans="1:24" s="14" customFormat="1" x14ac:dyDescent="0.25">
      <c r="A1006" s="14">
        <f t="shared" si="195"/>
        <v>1006</v>
      </c>
      <c r="B1006" s="14" t="str">
        <f t="shared" ca="1" si="196"/>
        <v>3759fef8-22b7-4ee2-9e3d-6e6c3018ee59</v>
      </c>
      <c r="C1006" s="14" t="str">
        <f t="shared" ca="1" si="197"/>
        <v>53ba2f34-5fec-2505-e044-0003ba298018</v>
      </c>
      <c r="D1006" s="14">
        <f t="shared" ca="1" si="198"/>
        <v>2702990</v>
      </c>
      <c r="E1006" s="1">
        <f t="shared" ca="1" si="199"/>
        <v>130</v>
      </c>
      <c r="F1006" s="1">
        <f t="shared" ca="1" si="200"/>
        <v>178</v>
      </c>
      <c r="G1006" s="1">
        <f t="shared" ca="1" si="201"/>
        <v>2008</v>
      </c>
      <c r="H1006" s="1" t="str">
        <f ca="1">IFERROR(INDEX(Varmeinstallation!B:B,MATCH(INDIRECT($A$1&amp;"L"&amp;A1006)*1,Varmeinstallation!A:A,0)),"Ingen varmeinstallationer")</f>
        <v>Centralvarme fra eget anlæg, et-kammer fyr</v>
      </c>
      <c r="I1006" s="1" t="str">
        <f ca="1">IFERROR(INDEX(Opvarmningsmiddel!B:B,MATCH(INDIRECT($A$1&amp;"M"&amp;A1006)*1,Opvarmningsmiddel!A:A,0)),"")</f>
        <v>Naturgas</v>
      </c>
      <c r="J1006" s="1">
        <f t="shared" ca="1" si="202"/>
        <v>90</v>
      </c>
      <c r="K1006" s="1" t="str">
        <f ca="1">IFERROR(INDEX(Relationstabel!$C$3:$K$10,MATCH(VALUE(INDIRECT($A$1&amp;"L"&amp;A1006)),Relationstabel!$A$3:$A$10,0),MATCH(IFERROR(VALUE(INDIRECT($A$1&amp;"M"&amp;A1006)),0),Relationstabel!$C$1:$K$1,0)),"Ingen varmeinstallationer")</f>
        <v>Naturgas</v>
      </c>
      <c r="L1006" s="1" t="str">
        <f ca="1">INDEX(Anvendelseskode!B:B,MATCH($E1006,Anvendelseskode!$A:$A,0))</f>
        <v>Række-, kæde-, dobbelthus (lodret adskillelse mellem enhederne)</v>
      </c>
      <c r="M1006" s="1" t="str">
        <f ca="1">INDEX(Anvendelseskode!C:C,MATCH($E1006,Anvendelseskode!$A:$A,0))</f>
        <v>Række-, kæde og dobbelthuse</v>
      </c>
      <c r="N1006" s="1" t="str">
        <f ca="1">INDEX(Anvendelseskode!D:D,MATCH($E1006,Anvendelseskode!$A:$A,0))</f>
        <v>Private husholdninger</v>
      </c>
      <c r="O1006" s="1" t="str">
        <f ca="1">IFERROR(INDEX(SBi!$2:$2,MATCH(G1006,SBi!$1:$1,1)),SBi!$K$2)</f>
        <v>Efter 2006</v>
      </c>
      <c r="P1006" s="1">
        <f ca="1">IFERROR(INDEX(SBi!$C$3:$K$28,MATCH(E1006,SBi!$B$3:$B$28,0),MATCH(O1006,SBi!$C$2:$K$2,0)),0)</f>
        <v>66.400000000000006</v>
      </c>
      <c r="Q1006" s="19">
        <f t="shared" ca="1" si="203"/>
        <v>11.8192</v>
      </c>
      <c r="R1006" s="19" t="str">
        <f ca="1">IFERROR(INDEX(VpD!$2:$2,MATCH(G1006,VpD!$1:$1,1)),VpD!$I$2)</f>
        <v>&gt;1998</v>
      </c>
      <c r="S1006" s="1">
        <f ca="1">IFERROR(INDEX(VpD!$C$3:$I$27,MATCH(E1006,VpD!$B$3:$B$27,0),MATCH(R1006,VpD!$C$2:$I$2,0)),0)</f>
        <v>65</v>
      </c>
      <c r="T1006" s="19">
        <f t="shared" ca="1" si="204"/>
        <v>11.57</v>
      </c>
      <c r="U1006" s="14" t="str">
        <f t="shared" ca="1" si="205"/>
        <v xml:space="preserve">712632.84 </v>
      </c>
      <c r="V1006" s="14" t="str">
        <f t="shared" ca="1" si="206"/>
        <v>6168779.89</v>
      </c>
      <c r="W1006" s="14" t="str">
        <f t="shared" ca="1" si="207"/>
        <v>POINT(712632.84 6168779.89)</v>
      </c>
      <c r="X1006" s="14" t="str">
        <f>IFERROR(INDEX(BygningOmraade!B:B,MATCH(A1006,BygningOmraade!A:A,0)),"")</f>
        <v/>
      </c>
    </row>
    <row r="1007" spans="1:24" s="14" customFormat="1" x14ac:dyDescent="0.25">
      <c r="A1007" s="14">
        <f t="shared" si="195"/>
        <v>1007</v>
      </c>
      <c r="B1007" s="14" t="str">
        <f t="shared" ca="1" si="196"/>
        <v>376aecc5-9da9-477b-9058-2e22144cedaa</v>
      </c>
      <c r="C1007" s="14" t="str">
        <f t="shared" ca="1" si="197"/>
        <v>0a3f507e-1bee-32b8-e044-0003ba298018</v>
      </c>
      <c r="D1007" s="14">
        <f t="shared" ca="1" si="198"/>
        <v>997237</v>
      </c>
      <c r="E1007" s="1">
        <f t="shared" ca="1" si="199"/>
        <v>130</v>
      </c>
      <c r="F1007" s="1">
        <f t="shared" ca="1" si="200"/>
        <v>137</v>
      </c>
      <c r="G1007" s="1">
        <f t="shared" ca="1" si="201"/>
        <v>1986</v>
      </c>
      <c r="H1007" s="1" t="str">
        <f ca="1">IFERROR(INDEX(Varmeinstallation!B:B,MATCH(INDIRECT($A$1&amp;"L"&amp;A1007)*1,Varmeinstallation!A:A,0)),"Ingen varmeinstallationer")</f>
        <v>Fjernvarme/blokvarme (radiatorsystemer eller varmluftanlæg)</v>
      </c>
      <c r="I1007" s="1" t="str">
        <f ca="1">IFERROR(INDEX(Opvarmningsmiddel!B:B,MATCH(INDIRECT($A$1&amp;"M"&amp;A1007)*1,Opvarmningsmiddel!A:A,0)),"")</f>
        <v/>
      </c>
      <c r="J1007" s="1">
        <f t="shared" ca="1" si="202"/>
        <v>0</v>
      </c>
      <c r="K1007" s="1" t="str">
        <f ca="1">IFERROR(INDEX(Relationstabel!$C$3:$K$10,MATCH(VALUE(INDIRECT($A$1&amp;"L"&amp;A1007)),Relationstabel!$A$3:$A$10,0),MATCH(IFERROR(VALUE(INDIRECT($A$1&amp;"M"&amp;A1007)),0),Relationstabel!$C$1:$K$1,0)),"Ingen varmeinstallationer")</f>
        <v>Fjernvarme/ Blokvarme</v>
      </c>
      <c r="L1007" s="1" t="str">
        <f ca="1">INDEX(Anvendelseskode!B:B,MATCH($E1007,Anvendelseskode!$A:$A,0))</f>
        <v>Række-, kæde-, dobbelthus (lodret adskillelse mellem enhederne)</v>
      </c>
      <c r="M1007" s="1" t="str">
        <f ca="1">INDEX(Anvendelseskode!C:C,MATCH($E1007,Anvendelseskode!$A:$A,0))</f>
        <v>Række-, kæde og dobbelthuse</v>
      </c>
      <c r="N1007" s="1" t="str">
        <f ca="1">INDEX(Anvendelseskode!D:D,MATCH($E1007,Anvendelseskode!$A:$A,0))</f>
        <v>Private husholdninger</v>
      </c>
      <c r="O1007" s="1" t="str">
        <f ca="1">IFERROR(INDEX(SBi!$2:$2,MATCH(G1007,SBi!$1:$1,1)),SBi!$K$2)</f>
        <v>1979-1998</v>
      </c>
      <c r="P1007" s="1">
        <f ca="1">IFERROR(INDEX(SBi!$C$3:$K$28,MATCH(E1007,SBi!$B$3:$B$28,0),MATCH(O1007,SBi!$C$2:$K$2,0)),0)</f>
        <v>96.8</v>
      </c>
      <c r="Q1007" s="19">
        <f t="shared" ca="1" si="203"/>
        <v>13.2616</v>
      </c>
      <c r="R1007" s="19" t="str">
        <f ca="1">IFERROR(INDEX(VpD!$2:$2,MATCH(G1007,VpD!$1:$1,1)),VpD!$I$2)</f>
        <v>1979-1998</v>
      </c>
      <c r="S1007" s="1">
        <f ca="1">IFERROR(INDEX(VpD!$C$3:$I$27,MATCH(E1007,VpD!$B$3:$B$27,0),MATCH(R1007,VpD!$C$2:$I$2,0)),0)</f>
        <v>74</v>
      </c>
      <c r="T1007" s="19">
        <f t="shared" ca="1" si="204"/>
        <v>10.138</v>
      </c>
      <c r="U1007" s="14" t="str">
        <f t="shared" ca="1" si="205"/>
        <v xml:space="preserve">713724.13 </v>
      </c>
      <c r="V1007" s="14" t="str">
        <f t="shared" ca="1" si="206"/>
        <v>6169153.55</v>
      </c>
      <c r="W1007" s="14" t="str">
        <f t="shared" ca="1" si="207"/>
        <v>POINT(713724.13 6169153.55)</v>
      </c>
      <c r="X1007" s="14" t="str">
        <f>IFERROR(INDEX(BygningOmraade!B:B,MATCH(A1007,BygningOmraade!A:A,0)),"")</f>
        <v/>
      </c>
    </row>
    <row r="1008" spans="1:24" s="14" customFormat="1" x14ac:dyDescent="0.25">
      <c r="A1008" s="14">
        <f t="shared" si="195"/>
        <v>1008</v>
      </c>
      <c r="B1008" s="14" t="str">
        <f t="shared" ca="1" si="196"/>
        <v>3776b0d7-9f55-43a2-9307-771b465cc06b</v>
      </c>
      <c r="C1008" s="14" t="str">
        <f t="shared" ca="1" si="197"/>
        <v>0a3f507e-1cb7-32b8-e044-0003ba298018</v>
      </c>
      <c r="D1008" s="14">
        <f t="shared" ca="1" si="198"/>
        <v>993933</v>
      </c>
      <c r="E1008" s="1">
        <f t="shared" ca="1" si="199"/>
        <v>160</v>
      </c>
      <c r="F1008" s="1">
        <f t="shared" ca="1" si="200"/>
        <v>595</v>
      </c>
      <c r="G1008" s="1">
        <f t="shared" ca="1" si="201"/>
        <v>1998</v>
      </c>
      <c r="H1008" s="1" t="str">
        <f ca="1">IFERROR(INDEX(Varmeinstallation!B:B,MATCH(INDIRECT($A$1&amp;"L"&amp;A1008)*1,Varmeinstallation!A:A,0)),"Ingen varmeinstallationer")</f>
        <v>Fjernvarme/blokvarme (radiatorsystemer eller varmluftanlæg)</v>
      </c>
      <c r="I1008" s="1" t="str">
        <f ca="1">IFERROR(INDEX(Opvarmningsmiddel!B:B,MATCH(INDIRECT($A$1&amp;"M"&amp;A1008)*1,Opvarmningsmiddel!A:A,0)),"")</f>
        <v/>
      </c>
      <c r="J1008" s="1">
        <f t="shared" ca="1" si="202"/>
        <v>0</v>
      </c>
      <c r="K1008" s="1" t="str">
        <f ca="1">IFERROR(INDEX(Relationstabel!$C$3:$K$10,MATCH(VALUE(INDIRECT($A$1&amp;"L"&amp;A1008)),Relationstabel!$A$3:$A$10,0),MATCH(IFERROR(VALUE(INDIRECT($A$1&amp;"M"&amp;A1008)),0),Relationstabel!$C$1:$K$1,0)),"Ingen varmeinstallationer")</f>
        <v>Fjernvarme/ Blokvarme</v>
      </c>
      <c r="L1008" s="1" t="str">
        <f ca="1">INDEX(Anvendelseskode!B:B,MATCH($E1008,Anvendelseskode!$A:$A,0))</f>
        <v>Døgninstitutioner</v>
      </c>
      <c r="M1008" s="1" t="str">
        <f ca="1">INDEX(Anvendelseskode!C:C,MATCH($E1008,Anvendelseskode!$A:$A,0))</f>
        <v>Døgninstitutioner</v>
      </c>
      <c r="N1008" s="1" t="str">
        <f ca="1">INDEX(Anvendelseskode!D:D,MATCH($E1008,Anvendelseskode!$A:$A,0))</f>
        <v>Kommunale og andre offentlige institutioner</v>
      </c>
      <c r="O1008" s="1" t="str">
        <f ca="1">IFERROR(INDEX(SBi!$2:$2,MATCH(G1008,SBi!$1:$1,1)),SBi!$K$2)</f>
        <v>1979-1998</v>
      </c>
      <c r="P1008" s="1">
        <f ca="1">IFERROR(INDEX(SBi!$C$3:$K$28,MATCH(E1008,SBi!$B$3:$B$28,0),MATCH(O1008,SBi!$C$2:$K$2,0)),0)</f>
        <v>116</v>
      </c>
      <c r="Q1008" s="19">
        <f t="shared" ca="1" si="203"/>
        <v>69.02</v>
      </c>
      <c r="R1008" s="19" t="str">
        <f ca="1">IFERROR(INDEX(VpD!$2:$2,MATCH(G1008,VpD!$1:$1,1)),VpD!$I$2)</f>
        <v>1979-1998</v>
      </c>
      <c r="S1008" s="1">
        <f ca="1">IFERROR(INDEX(VpD!$C$3:$I$27,MATCH(E1008,VpD!$B$3:$B$27,0),MATCH(R1008,VpD!$C$2:$I$2,0)),0)</f>
        <v>163</v>
      </c>
      <c r="T1008" s="19">
        <f t="shared" ca="1" si="204"/>
        <v>96.984999999999999</v>
      </c>
      <c r="U1008" s="14" t="str">
        <f t="shared" ca="1" si="205"/>
        <v xml:space="preserve">711170.46 </v>
      </c>
      <c r="V1008" s="14" t="str">
        <f t="shared" ca="1" si="206"/>
        <v>6172406.58</v>
      </c>
      <c r="W1008" s="14" t="str">
        <f t="shared" ca="1" si="207"/>
        <v>POINT(711170.46 6172406.58)</v>
      </c>
      <c r="X1008" s="14" t="str">
        <f>IFERROR(INDEX(BygningOmraade!B:B,MATCH(A1008,BygningOmraade!A:A,0)),"")</f>
        <v/>
      </c>
    </row>
    <row r="1009" spans="1:24" s="14" customFormat="1" x14ac:dyDescent="0.25">
      <c r="A1009" s="14">
        <f t="shared" si="195"/>
        <v>1009</v>
      </c>
      <c r="B1009" s="14" t="str">
        <f t="shared" ca="1" si="196"/>
        <v>377eddc7-fcc4-4879-854a-c404b487bbe2</v>
      </c>
      <c r="C1009" s="14" t="str">
        <f t="shared" ca="1" si="197"/>
        <v>0a3f507e-1fa8-32b8-e044-0003ba298018</v>
      </c>
      <c r="D1009" s="14">
        <f t="shared" ca="1" si="198"/>
        <v>994074</v>
      </c>
      <c r="E1009" s="1">
        <f t="shared" ca="1" si="199"/>
        <v>120</v>
      </c>
      <c r="F1009" s="1">
        <f t="shared" ca="1" si="200"/>
        <v>119</v>
      </c>
      <c r="G1009" s="1">
        <f t="shared" ca="1" si="201"/>
        <v>1972</v>
      </c>
      <c r="H1009" s="1" t="str">
        <f ca="1">IFERROR(INDEX(Varmeinstallation!B:B,MATCH(INDIRECT($A$1&amp;"L"&amp;A1009)*1,Varmeinstallation!A:A,0)),"Ingen varmeinstallationer")</f>
        <v>Centralvarme fra eget anlæg, et-kammer fyr</v>
      </c>
      <c r="I1009" s="1" t="str">
        <f ca="1">IFERROR(INDEX(Opvarmningsmiddel!B:B,MATCH(INDIRECT($A$1&amp;"M"&amp;A1009)*1,Opvarmningsmiddel!A:A,0)),"")</f>
        <v>Naturgas</v>
      </c>
      <c r="J1009" s="1">
        <f t="shared" ca="1" si="202"/>
        <v>2</v>
      </c>
      <c r="K1009" s="1" t="str">
        <f ca="1">IFERROR(INDEX(Relationstabel!$C$3:$K$10,MATCH(VALUE(INDIRECT($A$1&amp;"L"&amp;A1009)),Relationstabel!$A$3:$A$10,0),MATCH(IFERROR(VALUE(INDIRECT($A$1&amp;"M"&amp;A1009)),0),Relationstabel!$C$1:$K$1,0)),"Ingen varmeinstallationer")</f>
        <v>Naturgas</v>
      </c>
      <c r="L1009" s="1" t="str">
        <f ca="1">INDEX(Anvendelseskode!B:B,MATCH($E1009,Anvendelseskode!$A:$A,0))</f>
        <v>Fritliggende enfamilieshus (parcelhus)</v>
      </c>
      <c r="M1009" s="1" t="str">
        <f ca="1">INDEX(Anvendelseskode!C:C,MATCH($E1009,Anvendelseskode!$A:$A,0))</f>
        <v>Parcelhuse</v>
      </c>
      <c r="N1009" s="1" t="str">
        <f ca="1">INDEX(Anvendelseskode!D:D,MATCH($E1009,Anvendelseskode!$A:$A,0))</f>
        <v>Private husholdninger</v>
      </c>
      <c r="O1009" s="1" t="str">
        <f ca="1">IFERROR(INDEX(SBi!$2:$2,MATCH(G1009,SBi!$1:$1,1)),SBi!$K$2)</f>
        <v>1961-1972</v>
      </c>
      <c r="P1009" s="1">
        <f ca="1">IFERROR(INDEX(SBi!$C$3:$K$28,MATCH(E1009,SBi!$B$3:$B$28,0),MATCH(O1009,SBi!$C$2:$K$2,0)),0)</f>
        <v>134.30000000000001</v>
      </c>
      <c r="Q1009" s="19">
        <f t="shared" ca="1" si="203"/>
        <v>15.9817</v>
      </c>
      <c r="R1009" s="19" t="str">
        <f ca="1">IFERROR(INDEX(VpD!$2:$2,MATCH(G1009,VpD!$1:$1,1)),VpD!$I$2)</f>
        <v>1961-1972</v>
      </c>
      <c r="S1009" s="1">
        <f ca="1">IFERROR(INDEX(VpD!$C$3:$I$27,MATCH(E1009,VpD!$B$3:$B$27,0),MATCH(R1009,VpD!$C$2:$I$2,0)),0)</f>
        <v>143</v>
      </c>
      <c r="T1009" s="19">
        <f t="shared" ca="1" si="204"/>
        <v>17.016999999999999</v>
      </c>
      <c r="U1009" s="14" t="str">
        <f t="shared" ca="1" si="205"/>
        <v xml:space="preserve">711047.66 </v>
      </c>
      <c r="V1009" s="14" t="str">
        <f t="shared" ca="1" si="206"/>
        <v>6171616.57</v>
      </c>
      <c r="W1009" s="14" t="str">
        <f t="shared" ca="1" si="207"/>
        <v>POINT(711047.66 6171616.57)</v>
      </c>
      <c r="X1009" s="14" t="str">
        <f>IFERROR(INDEX(BygningOmraade!B:B,MATCH(A1009,BygningOmraade!A:A,0)),"")</f>
        <v/>
      </c>
    </row>
    <row r="1010" spans="1:24" s="14" customFormat="1" x14ac:dyDescent="0.25">
      <c r="A1010" s="14">
        <f t="shared" si="195"/>
        <v>1010</v>
      </c>
      <c r="B1010" s="14" t="str">
        <f t="shared" ca="1" si="196"/>
        <v>3780852d-08f3-4909-93f4-91c6b4e379c8</v>
      </c>
      <c r="C1010" s="14" t="str">
        <f t="shared" ca="1" si="197"/>
        <v>0a3f507e-1b23-32b8-e044-0003ba298018</v>
      </c>
      <c r="D1010" s="14">
        <f t="shared" ca="1" si="198"/>
        <v>996212</v>
      </c>
      <c r="E1010" s="1">
        <f t="shared" ca="1" si="199"/>
        <v>120</v>
      </c>
      <c r="F1010" s="1">
        <f t="shared" ca="1" si="200"/>
        <v>174</v>
      </c>
      <c r="G1010" s="1">
        <f t="shared" ca="1" si="201"/>
        <v>1985</v>
      </c>
      <c r="H1010" s="1" t="str">
        <f ca="1">IFERROR(INDEX(Varmeinstallation!B:B,MATCH(INDIRECT($A$1&amp;"L"&amp;A1010)*1,Varmeinstallation!A:A,0)),"Ingen varmeinstallationer")</f>
        <v>Varmepumpe</v>
      </c>
      <c r="I1010" s="1" t="str">
        <f ca="1">IFERROR(INDEX(Opvarmningsmiddel!B:B,MATCH(INDIRECT($A$1&amp;"M"&amp;A1010)*1,Opvarmningsmiddel!A:A,0)),"")</f>
        <v>Naturgas</v>
      </c>
      <c r="J1010" s="1">
        <f t="shared" ca="1" si="202"/>
        <v>2</v>
      </c>
      <c r="K1010" s="1" t="str">
        <f ca="1">IFERROR(INDEX(Relationstabel!$C$3:$K$10,MATCH(VALUE(INDIRECT($A$1&amp;"L"&amp;A1010)),Relationstabel!$A$3:$A$10,0),MATCH(IFERROR(VALUE(INDIRECT($A$1&amp;"M"&amp;A1010)),0),Relationstabel!$C$1:$K$1,0)),"Ingen varmeinstallationer")</f>
        <v>Varmepumpe</v>
      </c>
      <c r="L1010" s="1" t="str">
        <f ca="1">INDEX(Anvendelseskode!B:B,MATCH($E1010,Anvendelseskode!$A:$A,0))</f>
        <v>Fritliggende enfamilieshus (parcelhus)</v>
      </c>
      <c r="M1010" s="1" t="str">
        <f ca="1">INDEX(Anvendelseskode!C:C,MATCH($E1010,Anvendelseskode!$A:$A,0))</f>
        <v>Parcelhuse</v>
      </c>
      <c r="N1010" s="1" t="str">
        <f ca="1">INDEX(Anvendelseskode!D:D,MATCH($E1010,Anvendelseskode!$A:$A,0))</f>
        <v>Private husholdninger</v>
      </c>
      <c r="O1010" s="1" t="str">
        <f ca="1">IFERROR(INDEX(SBi!$2:$2,MATCH(G1010,SBi!$1:$1,1)),SBi!$K$2)</f>
        <v>1979-1998</v>
      </c>
      <c r="P1010" s="1">
        <f ca="1">IFERROR(INDEX(SBi!$C$3:$K$28,MATCH(E1010,SBi!$B$3:$B$28,0),MATCH(O1010,SBi!$C$2:$K$2,0)),0)</f>
        <v>105.4</v>
      </c>
      <c r="Q1010" s="19">
        <f t="shared" ca="1" si="203"/>
        <v>18.339600000000001</v>
      </c>
      <c r="R1010" s="19" t="str">
        <f ca="1">IFERROR(INDEX(VpD!$2:$2,MATCH(G1010,VpD!$1:$1,1)),VpD!$I$2)</f>
        <v>1979-1998</v>
      </c>
      <c r="S1010" s="1">
        <f ca="1">IFERROR(INDEX(VpD!$C$3:$I$27,MATCH(E1010,VpD!$B$3:$B$27,0),MATCH(R1010,VpD!$C$2:$I$2,0)),0)</f>
        <v>90</v>
      </c>
      <c r="T1010" s="19">
        <f t="shared" ca="1" si="204"/>
        <v>15.66</v>
      </c>
      <c r="U1010" s="14" t="str">
        <f t="shared" ca="1" si="205"/>
        <v xml:space="preserve">713047.49 </v>
      </c>
      <c r="V1010" s="14" t="str">
        <f t="shared" ca="1" si="206"/>
        <v>6168518.19</v>
      </c>
      <c r="W1010" s="14" t="str">
        <f t="shared" ca="1" si="207"/>
        <v>POINT(713047.49 6168518.19)</v>
      </c>
      <c r="X1010" s="14" t="str">
        <f>IFERROR(INDEX(BygningOmraade!B:B,MATCH(A1010,BygningOmraade!A:A,0)),"")</f>
        <v/>
      </c>
    </row>
    <row r="1011" spans="1:24" s="14" customFormat="1" x14ac:dyDescent="0.25">
      <c r="A1011" s="14">
        <f t="shared" si="195"/>
        <v>1011</v>
      </c>
      <c r="B1011" s="14" t="str">
        <f t="shared" ca="1" si="196"/>
        <v>3783dc30-9d55-4de1-8d3c-c565e2526041</v>
      </c>
      <c r="C1011" s="14" t="str">
        <f t="shared" ca="1" si="197"/>
        <v>0a3f507e-1ef2-32b8-e044-0003ba298018</v>
      </c>
      <c r="D1011" s="14">
        <f t="shared" ca="1" si="198"/>
        <v>994700</v>
      </c>
      <c r="E1011" s="1">
        <f t="shared" ca="1" si="199"/>
        <v>130</v>
      </c>
      <c r="F1011" s="1">
        <f t="shared" ca="1" si="200"/>
        <v>107</v>
      </c>
      <c r="G1011" s="1">
        <f t="shared" ca="1" si="201"/>
        <v>1969</v>
      </c>
      <c r="H1011" s="1" t="str">
        <f ca="1">IFERROR(INDEX(Varmeinstallation!B:B,MATCH(INDIRECT($A$1&amp;"L"&amp;A1011)*1,Varmeinstallation!A:A,0)),"Ingen varmeinstallationer")</f>
        <v>Fjernvarme/blokvarme (radiatorsystemer eller varmluftanlæg)</v>
      </c>
      <c r="I1011" s="1" t="str">
        <f ca="1">IFERROR(INDEX(Opvarmningsmiddel!B:B,MATCH(INDIRECT($A$1&amp;"M"&amp;A1011)*1,Opvarmningsmiddel!A:A,0)),"")</f>
        <v/>
      </c>
      <c r="J1011" s="1">
        <f t="shared" ca="1" si="202"/>
        <v>0</v>
      </c>
      <c r="K1011" s="1" t="str">
        <f ca="1">IFERROR(INDEX(Relationstabel!$C$3:$K$10,MATCH(VALUE(INDIRECT($A$1&amp;"L"&amp;A1011)),Relationstabel!$A$3:$A$10,0),MATCH(IFERROR(VALUE(INDIRECT($A$1&amp;"M"&amp;A1011)),0),Relationstabel!$C$1:$K$1,0)),"Ingen varmeinstallationer")</f>
        <v>Fjernvarme/ Blokvarme</v>
      </c>
      <c r="L1011" s="1" t="str">
        <f ca="1">INDEX(Anvendelseskode!B:B,MATCH($E1011,Anvendelseskode!$A:$A,0))</f>
        <v>Række-, kæde-, dobbelthus (lodret adskillelse mellem enhederne)</v>
      </c>
      <c r="M1011" s="1" t="str">
        <f ca="1">INDEX(Anvendelseskode!C:C,MATCH($E1011,Anvendelseskode!$A:$A,0))</f>
        <v>Række-, kæde og dobbelthuse</v>
      </c>
      <c r="N1011" s="1" t="str">
        <f ca="1">INDEX(Anvendelseskode!D:D,MATCH($E1011,Anvendelseskode!$A:$A,0))</f>
        <v>Private husholdninger</v>
      </c>
      <c r="O1011" s="1" t="str">
        <f ca="1">IFERROR(INDEX(SBi!$2:$2,MATCH(G1011,SBi!$1:$1,1)),SBi!$K$2)</f>
        <v>1961-1972</v>
      </c>
      <c r="P1011" s="1">
        <f ca="1">IFERROR(INDEX(SBi!$C$3:$K$28,MATCH(E1011,SBi!$B$3:$B$28,0),MATCH(O1011,SBi!$C$2:$K$2,0)),0)</f>
        <v>119.9</v>
      </c>
      <c r="Q1011" s="19">
        <f t="shared" ca="1" si="203"/>
        <v>12.829300000000002</v>
      </c>
      <c r="R1011" s="19" t="str">
        <f ca="1">IFERROR(INDEX(VpD!$2:$2,MATCH(G1011,VpD!$1:$1,1)),VpD!$I$2)</f>
        <v>1961-1972</v>
      </c>
      <c r="S1011" s="1">
        <f ca="1">IFERROR(INDEX(VpD!$C$3:$I$27,MATCH(E1011,VpD!$B$3:$B$27,0),MATCH(R1011,VpD!$C$2:$I$2,0)),0)</f>
        <v>120</v>
      </c>
      <c r="T1011" s="19">
        <f t="shared" ca="1" si="204"/>
        <v>12.84</v>
      </c>
      <c r="U1011" s="14" t="str">
        <f t="shared" ca="1" si="205"/>
        <v xml:space="preserve">711644.4 </v>
      </c>
      <c r="V1011" s="14" t="str">
        <f t="shared" ca="1" si="206"/>
        <v>6172221.81</v>
      </c>
      <c r="W1011" s="14" t="str">
        <f t="shared" ca="1" si="207"/>
        <v>POINT(711644.4 6172221.81)</v>
      </c>
      <c r="X1011" s="14" t="str">
        <f>IFERROR(INDEX(BygningOmraade!B:B,MATCH(A1011,BygningOmraade!A:A,0)),"")</f>
        <v/>
      </c>
    </row>
    <row r="1012" spans="1:24" s="14" customFormat="1" x14ac:dyDescent="0.25">
      <c r="A1012" s="14">
        <f t="shared" si="195"/>
        <v>1012</v>
      </c>
      <c r="B1012" s="14" t="str">
        <f t="shared" ca="1" si="196"/>
        <v>379f9250-25ca-40c4-82c1-2283faef2e2e</v>
      </c>
      <c r="C1012" s="14" t="str">
        <f t="shared" ca="1" si="197"/>
        <v>0a3f507e-1a38-32b8-e044-0003ba298018</v>
      </c>
      <c r="D1012" s="14">
        <f t="shared" ca="1" si="198"/>
        <v>997138</v>
      </c>
      <c r="E1012" s="1">
        <f t="shared" ca="1" si="199"/>
        <v>120</v>
      </c>
      <c r="F1012" s="1">
        <f t="shared" ca="1" si="200"/>
        <v>116</v>
      </c>
      <c r="G1012" s="1">
        <f t="shared" ca="1" si="201"/>
        <v>1970</v>
      </c>
      <c r="H1012" s="1" t="str">
        <f ca="1">IFERROR(INDEX(Varmeinstallation!B:B,MATCH(INDIRECT($A$1&amp;"L"&amp;A1012)*1,Varmeinstallation!A:A,0)),"Ingen varmeinstallationer")</f>
        <v>Centralvarme fra eget anlæg, et-kammer fyr</v>
      </c>
      <c r="I1012" s="1" t="str">
        <f ca="1">IFERROR(INDEX(Opvarmningsmiddel!B:B,MATCH(INDIRECT($A$1&amp;"M"&amp;A1012)*1,Opvarmningsmiddel!A:A,0)),"")</f>
        <v>Naturgas</v>
      </c>
      <c r="J1012" s="1">
        <f t="shared" ca="1" si="202"/>
        <v>2</v>
      </c>
      <c r="K1012" s="1" t="str">
        <f ca="1">IFERROR(INDEX(Relationstabel!$C$3:$K$10,MATCH(VALUE(INDIRECT($A$1&amp;"L"&amp;A1012)),Relationstabel!$A$3:$A$10,0),MATCH(IFERROR(VALUE(INDIRECT($A$1&amp;"M"&amp;A1012)),0),Relationstabel!$C$1:$K$1,0)),"Ingen varmeinstallationer")</f>
        <v>Naturgas</v>
      </c>
      <c r="L1012" s="1" t="str">
        <f ca="1">INDEX(Anvendelseskode!B:B,MATCH($E1012,Anvendelseskode!$A:$A,0))</f>
        <v>Fritliggende enfamilieshus (parcelhus)</v>
      </c>
      <c r="M1012" s="1" t="str">
        <f ca="1">INDEX(Anvendelseskode!C:C,MATCH($E1012,Anvendelseskode!$A:$A,0))</f>
        <v>Parcelhuse</v>
      </c>
      <c r="N1012" s="1" t="str">
        <f ca="1">INDEX(Anvendelseskode!D:D,MATCH($E1012,Anvendelseskode!$A:$A,0))</f>
        <v>Private husholdninger</v>
      </c>
      <c r="O1012" s="1" t="str">
        <f ca="1">IFERROR(INDEX(SBi!$2:$2,MATCH(G1012,SBi!$1:$1,1)),SBi!$K$2)</f>
        <v>1961-1972</v>
      </c>
      <c r="P1012" s="1">
        <f ca="1">IFERROR(INDEX(SBi!$C$3:$K$28,MATCH(E1012,SBi!$B$3:$B$28,0),MATCH(O1012,SBi!$C$2:$K$2,0)),0)</f>
        <v>134.30000000000001</v>
      </c>
      <c r="Q1012" s="19">
        <f t="shared" ca="1" si="203"/>
        <v>15.578800000000001</v>
      </c>
      <c r="R1012" s="19" t="str">
        <f ca="1">IFERROR(INDEX(VpD!$2:$2,MATCH(G1012,VpD!$1:$1,1)),VpD!$I$2)</f>
        <v>1961-1972</v>
      </c>
      <c r="S1012" s="1">
        <f ca="1">IFERROR(INDEX(VpD!$C$3:$I$27,MATCH(E1012,VpD!$B$3:$B$27,0),MATCH(R1012,VpD!$C$2:$I$2,0)),0)</f>
        <v>143</v>
      </c>
      <c r="T1012" s="19">
        <f t="shared" ca="1" si="204"/>
        <v>16.588000000000001</v>
      </c>
      <c r="U1012" s="14" t="str">
        <f t="shared" ca="1" si="205"/>
        <v xml:space="preserve">713776.69 </v>
      </c>
      <c r="V1012" s="14" t="str">
        <f t="shared" ca="1" si="206"/>
        <v>6169007.34</v>
      </c>
      <c r="W1012" s="14" t="str">
        <f t="shared" ca="1" si="207"/>
        <v>POINT(713776.69 6169007.34)</v>
      </c>
      <c r="X1012" s="14" t="str">
        <f>IFERROR(INDEX(BygningOmraade!B:B,MATCH(A1012,BygningOmraade!A:A,0)),"")</f>
        <v/>
      </c>
    </row>
    <row r="1013" spans="1:24" s="14" customFormat="1" x14ac:dyDescent="0.25">
      <c r="A1013" s="14">
        <f t="shared" si="195"/>
        <v>1013</v>
      </c>
      <c r="B1013" s="14" t="str">
        <f t="shared" ca="1" si="196"/>
        <v>37a62223-f314-41fa-a1ab-8cda81c41756</v>
      </c>
      <c r="C1013" s="14" t="str">
        <f t="shared" ca="1" si="197"/>
        <v>0a3f507e-1c22-32b8-e044-0003ba298018</v>
      </c>
      <c r="D1013" s="14">
        <f t="shared" ca="1" si="198"/>
        <v>997464</v>
      </c>
      <c r="E1013" s="1">
        <f t="shared" ca="1" si="199"/>
        <v>120</v>
      </c>
      <c r="F1013" s="1">
        <f t="shared" ca="1" si="200"/>
        <v>84</v>
      </c>
      <c r="G1013" s="1">
        <f t="shared" ca="1" si="201"/>
        <v>1962</v>
      </c>
      <c r="H1013" s="1" t="str">
        <f ca="1">IFERROR(INDEX(Varmeinstallation!B:B,MATCH(INDIRECT($A$1&amp;"L"&amp;A1013)*1,Varmeinstallation!A:A,0)),"Ingen varmeinstallationer")</f>
        <v>Elovne, elpaneler</v>
      </c>
      <c r="I1013" s="1" t="str">
        <f ca="1">IFERROR(INDEX(Opvarmningsmiddel!B:B,MATCH(INDIRECT($A$1&amp;"M"&amp;A1013)*1,Opvarmningsmiddel!A:A,0)),"")</f>
        <v>Elektricitet</v>
      </c>
      <c r="J1013" s="1">
        <f t="shared" ca="1" si="202"/>
        <v>2</v>
      </c>
      <c r="K1013" s="1" t="str">
        <f ca="1">IFERROR(INDEX(Relationstabel!$C$3:$K$10,MATCH(VALUE(INDIRECT($A$1&amp;"L"&amp;A1013)),Relationstabel!$A$3:$A$10,0),MATCH(IFERROR(VALUE(INDIRECT($A$1&amp;"M"&amp;A1013)),0),Relationstabel!$C$1:$K$1,0)),"Ingen varmeinstallationer")</f>
        <v>Elvarme</v>
      </c>
      <c r="L1013" s="1" t="str">
        <f ca="1">INDEX(Anvendelseskode!B:B,MATCH($E1013,Anvendelseskode!$A:$A,0))</f>
        <v>Fritliggende enfamilieshus (parcelhus)</v>
      </c>
      <c r="M1013" s="1" t="str">
        <f ca="1">INDEX(Anvendelseskode!C:C,MATCH($E1013,Anvendelseskode!$A:$A,0))</f>
        <v>Parcelhuse</v>
      </c>
      <c r="N1013" s="1" t="str">
        <f ca="1">INDEX(Anvendelseskode!D:D,MATCH($E1013,Anvendelseskode!$A:$A,0))</f>
        <v>Private husholdninger</v>
      </c>
      <c r="O1013" s="1" t="str">
        <f ca="1">IFERROR(INDEX(SBi!$2:$2,MATCH(G1013,SBi!$1:$1,1)),SBi!$K$2)</f>
        <v>1961-1972</v>
      </c>
      <c r="P1013" s="1">
        <f ca="1">IFERROR(INDEX(SBi!$C$3:$K$28,MATCH(E1013,SBi!$B$3:$B$28,0),MATCH(O1013,SBi!$C$2:$K$2,0)),0)</f>
        <v>134.30000000000001</v>
      </c>
      <c r="Q1013" s="19">
        <f t="shared" ca="1" si="203"/>
        <v>11.2812</v>
      </c>
      <c r="R1013" s="19" t="str">
        <f ca="1">IFERROR(INDEX(VpD!$2:$2,MATCH(G1013,VpD!$1:$1,1)),VpD!$I$2)</f>
        <v>1961-1972</v>
      </c>
      <c r="S1013" s="1">
        <f ca="1">IFERROR(INDEX(VpD!$C$3:$I$27,MATCH(E1013,VpD!$B$3:$B$27,0),MATCH(R1013,VpD!$C$2:$I$2,0)),0)</f>
        <v>143</v>
      </c>
      <c r="T1013" s="19">
        <f t="shared" ca="1" si="204"/>
        <v>12.012</v>
      </c>
      <c r="U1013" s="14" t="str">
        <f t="shared" ca="1" si="205"/>
        <v xml:space="preserve">713946.99 </v>
      </c>
      <c r="V1013" s="14" t="str">
        <f t="shared" ca="1" si="206"/>
        <v>6169243.01</v>
      </c>
      <c r="W1013" s="14" t="str">
        <f t="shared" ca="1" si="207"/>
        <v>POINT(713946.99 6169243.01)</v>
      </c>
      <c r="X1013" s="14" t="str">
        <f>IFERROR(INDEX(BygningOmraade!B:B,MATCH(A1013,BygningOmraade!A:A,0)),"")</f>
        <v/>
      </c>
    </row>
    <row r="1014" spans="1:24" s="14" customFormat="1" x14ac:dyDescent="0.25">
      <c r="A1014" s="14">
        <f t="shared" si="195"/>
        <v>1014</v>
      </c>
      <c r="B1014" s="14" t="str">
        <f t="shared" ca="1" si="196"/>
        <v>37bc72e6-bd86-4836-a93d-cb2e421974c1</v>
      </c>
      <c r="C1014" s="14" t="str">
        <f t="shared" ca="1" si="197"/>
        <v>0a3f507e-1b7b-32b8-e044-0003ba298018</v>
      </c>
      <c r="D1014" s="14">
        <f t="shared" ca="1" si="198"/>
        <v>997094</v>
      </c>
      <c r="E1014" s="1">
        <f t="shared" ca="1" si="199"/>
        <v>130</v>
      </c>
      <c r="F1014" s="1">
        <f t="shared" ca="1" si="200"/>
        <v>112</v>
      </c>
      <c r="G1014" s="1">
        <f t="shared" ca="1" si="201"/>
        <v>1978</v>
      </c>
      <c r="H1014" s="1" t="str">
        <f ca="1">IFERROR(INDEX(Varmeinstallation!B:B,MATCH(INDIRECT($A$1&amp;"L"&amp;A1014)*1,Varmeinstallation!A:A,0)),"Ingen varmeinstallationer")</f>
        <v>Fjernvarme/blokvarme (radiatorsystemer eller varmluftanlæg)</v>
      </c>
      <c r="I1014" s="1" t="str">
        <f ca="1">IFERROR(INDEX(Opvarmningsmiddel!B:B,MATCH(INDIRECT($A$1&amp;"M"&amp;A1014)*1,Opvarmningsmiddel!A:A,0)),"")</f>
        <v/>
      </c>
      <c r="J1014" s="1">
        <f t="shared" ca="1" si="202"/>
        <v>0</v>
      </c>
      <c r="K1014" s="1" t="str">
        <f ca="1">IFERROR(INDEX(Relationstabel!$C$3:$K$10,MATCH(VALUE(INDIRECT($A$1&amp;"L"&amp;A1014)),Relationstabel!$A$3:$A$10,0),MATCH(IFERROR(VALUE(INDIRECT($A$1&amp;"M"&amp;A1014)),0),Relationstabel!$C$1:$K$1,0)),"Ingen varmeinstallationer")</f>
        <v>Fjernvarme/ Blokvarme</v>
      </c>
      <c r="L1014" s="1" t="str">
        <f ca="1">INDEX(Anvendelseskode!B:B,MATCH($E1014,Anvendelseskode!$A:$A,0))</f>
        <v>Række-, kæde-, dobbelthus (lodret adskillelse mellem enhederne)</v>
      </c>
      <c r="M1014" s="1" t="str">
        <f ca="1">INDEX(Anvendelseskode!C:C,MATCH($E1014,Anvendelseskode!$A:$A,0))</f>
        <v>Række-, kæde og dobbelthuse</v>
      </c>
      <c r="N1014" s="1" t="str">
        <f ca="1">INDEX(Anvendelseskode!D:D,MATCH($E1014,Anvendelseskode!$A:$A,0))</f>
        <v>Private husholdninger</v>
      </c>
      <c r="O1014" s="1" t="str">
        <f ca="1">IFERROR(INDEX(SBi!$2:$2,MATCH(G1014,SBi!$1:$1,1)),SBi!$K$2)</f>
        <v>1973-1978</v>
      </c>
      <c r="P1014" s="1">
        <f ca="1">IFERROR(INDEX(SBi!$C$3:$K$28,MATCH(E1014,SBi!$B$3:$B$28,0),MATCH(O1014,SBi!$C$2:$K$2,0)),0)</f>
        <v>112.6</v>
      </c>
      <c r="Q1014" s="19">
        <f t="shared" ca="1" si="203"/>
        <v>12.611199999999998</v>
      </c>
      <c r="R1014" s="19" t="str">
        <f ca="1">IFERROR(INDEX(VpD!$2:$2,MATCH(G1014,VpD!$1:$1,1)),VpD!$I$2)</f>
        <v>1973-1978</v>
      </c>
      <c r="S1014" s="1">
        <f ca="1">IFERROR(INDEX(VpD!$C$3:$I$27,MATCH(E1014,VpD!$B$3:$B$27,0),MATCH(R1014,VpD!$C$2:$I$2,0)),0)</f>
        <v>98</v>
      </c>
      <c r="T1014" s="19">
        <f t="shared" ca="1" si="204"/>
        <v>10.976000000000001</v>
      </c>
      <c r="U1014" s="14" t="str">
        <f t="shared" ca="1" si="205"/>
        <v xml:space="preserve">713553.51 </v>
      </c>
      <c r="V1014" s="14" t="str">
        <f t="shared" ca="1" si="206"/>
        <v>6169676</v>
      </c>
      <c r="W1014" s="14" t="str">
        <f t="shared" ca="1" si="207"/>
        <v>POINT(713553.51 6169676)</v>
      </c>
      <c r="X1014" s="14" t="str">
        <f>IFERROR(INDEX(BygningOmraade!B:B,MATCH(A1014,BygningOmraade!A:A,0)),"")</f>
        <v/>
      </c>
    </row>
    <row r="1015" spans="1:24" s="14" customFormat="1" x14ac:dyDescent="0.25">
      <c r="A1015" s="14">
        <f t="shared" si="195"/>
        <v>1015</v>
      </c>
      <c r="B1015" s="14" t="str">
        <f t="shared" ca="1" si="196"/>
        <v>37cd1266-25f1-4a31-a524-2fdfe4eb4e9d</v>
      </c>
      <c r="C1015" s="14" t="str">
        <f t="shared" ca="1" si="197"/>
        <v>0a3f507e-1da5-32b8-e044-0003ba298018</v>
      </c>
      <c r="D1015" s="14">
        <f t="shared" ca="1" si="198"/>
        <v>2540501</v>
      </c>
      <c r="E1015" s="1">
        <f t="shared" ca="1" si="199"/>
        <v>120</v>
      </c>
      <c r="F1015" s="1">
        <f t="shared" ca="1" si="200"/>
        <v>139</v>
      </c>
      <c r="G1015" s="1">
        <f t="shared" ca="1" si="201"/>
        <v>2000</v>
      </c>
      <c r="H1015" s="1" t="str">
        <f ca="1">IFERROR(INDEX(Varmeinstallation!B:B,MATCH(INDIRECT($A$1&amp;"L"&amp;A1015)*1,Varmeinstallation!A:A,0)),"Ingen varmeinstallationer")</f>
        <v>Fjernvarme/blokvarme (radiatorsystemer eller varmluftanlæg)</v>
      </c>
      <c r="I1015" s="1" t="str">
        <f ca="1">IFERROR(INDEX(Opvarmningsmiddel!B:B,MATCH(INDIRECT($A$1&amp;"M"&amp;A1015)*1,Opvarmningsmiddel!A:A,0)),"")</f>
        <v/>
      </c>
      <c r="J1015" s="1">
        <f t="shared" ca="1" si="202"/>
        <v>0</v>
      </c>
      <c r="K1015" s="1" t="str">
        <f ca="1">IFERROR(INDEX(Relationstabel!$C$3:$K$10,MATCH(VALUE(INDIRECT($A$1&amp;"L"&amp;A1015)),Relationstabel!$A$3:$A$10,0),MATCH(IFERROR(VALUE(INDIRECT($A$1&amp;"M"&amp;A1015)),0),Relationstabel!$C$1:$K$1,0)),"Ingen varmeinstallationer")</f>
        <v>Fjernvarme/ Blokvarme</v>
      </c>
      <c r="L1015" s="1" t="str">
        <f ca="1">INDEX(Anvendelseskode!B:B,MATCH($E1015,Anvendelseskode!$A:$A,0))</f>
        <v>Fritliggende enfamilieshus (parcelhus)</v>
      </c>
      <c r="M1015" s="1" t="str">
        <f ca="1">INDEX(Anvendelseskode!C:C,MATCH($E1015,Anvendelseskode!$A:$A,0))</f>
        <v>Parcelhuse</v>
      </c>
      <c r="N1015" s="1" t="str">
        <f ca="1">INDEX(Anvendelseskode!D:D,MATCH($E1015,Anvendelseskode!$A:$A,0))</f>
        <v>Private husholdninger</v>
      </c>
      <c r="O1015" s="1" t="str">
        <f ca="1">IFERROR(INDEX(SBi!$2:$2,MATCH(G1015,SBi!$1:$1,1)),SBi!$K$2)</f>
        <v>1999-2006</v>
      </c>
      <c r="P1015" s="1">
        <f ca="1">IFERROR(INDEX(SBi!$C$3:$K$28,MATCH(E1015,SBi!$B$3:$B$28,0),MATCH(O1015,SBi!$C$2:$K$2,0)),0)</f>
        <v>83.9</v>
      </c>
      <c r="Q1015" s="19">
        <f t="shared" ca="1" si="203"/>
        <v>11.662100000000001</v>
      </c>
      <c r="R1015" s="19" t="str">
        <f ca="1">IFERROR(INDEX(VpD!$2:$2,MATCH(G1015,VpD!$1:$1,1)),VpD!$I$2)</f>
        <v>&gt;1998</v>
      </c>
      <c r="S1015" s="1">
        <f ca="1">IFERROR(INDEX(VpD!$C$3:$I$27,MATCH(E1015,VpD!$B$3:$B$27,0),MATCH(R1015,VpD!$C$2:$I$2,0)),0)</f>
        <v>72</v>
      </c>
      <c r="T1015" s="19">
        <f t="shared" ca="1" si="204"/>
        <v>10.007999999999999</v>
      </c>
      <c r="U1015" s="14" t="str">
        <f t="shared" ca="1" si="205"/>
        <v xml:space="preserve">712163.43 </v>
      </c>
      <c r="V1015" s="14" t="str">
        <f t="shared" ca="1" si="206"/>
        <v>6172053.45</v>
      </c>
      <c r="W1015" s="14" t="str">
        <f t="shared" ca="1" si="207"/>
        <v>POINT(712163.43 6172053.45)</v>
      </c>
      <c r="X1015" s="14" t="str">
        <f>IFERROR(INDEX(BygningOmraade!B:B,MATCH(A1015,BygningOmraade!A:A,0)),"")</f>
        <v/>
      </c>
    </row>
    <row r="1016" spans="1:24" s="14" customFormat="1" x14ac:dyDescent="0.25">
      <c r="A1016" s="14">
        <f t="shared" si="195"/>
        <v>1016</v>
      </c>
      <c r="B1016" s="14" t="str">
        <f t="shared" ca="1" si="196"/>
        <v>37de5ed6-a5a2-4c4b-aae3-dfee6882f9eb</v>
      </c>
      <c r="C1016" s="14" t="str">
        <f t="shared" ca="1" si="197"/>
        <v>0a3f507e-2364-32b8-e044-0003ba298018</v>
      </c>
      <c r="D1016" s="14">
        <f t="shared" ca="1" si="198"/>
        <v>995714</v>
      </c>
      <c r="E1016" s="1">
        <f t="shared" ca="1" si="199"/>
        <v>120</v>
      </c>
      <c r="F1016" s="1">
        <f t="shared" ca="1" si="200"/>
        <v>153</v>
      </c>
      <c r="G1016" s="1">
        <f t="shared" ca="1" si="201"/>
        <v>1972</v>
      </c>
      <c r="H1016" s="1" t="str">
        <f ca="1">IFERROR(INDEX(Varmeinstallation!B:B,MATCH(INDIRECT($A$1&amp;"L"&amp;A1016)*1,Varmeinstallation!A:A,0)),"Ingen varmeinstallationer")</f>
        <v>Centralvarme fra eget anlæg, et-kammer fyr</v>
      </c>
      <c r="I1016" s="1" t="str">
        <f ca="1">IFERROR(INDEX(Opvarmningsmiddel!B:B,MATCH(INDIRECT($A$1&amp;"M"&amp;A1016)*1,Opvarmningsmiddel!A:A,0)),"")</f>
        <v>Naturgas</v>
      </c>
      <c r="J1016" s="1">
        <f t="shared" ca="1" si="202"/>
        <v>2</v>
      </c>
      <c r="K1016" s="1" t="str">
        <f ca="1">IFERROR(INDEX(Relationstabel!$C$3:$K$10,MATCH(VALUE(INDIRECT($A$1&amp;"L"&amp;A1016)),Relationstabel!$A$3:$A$10,0),MATCH(IFERROR(VALUE(INDIRECT($A$1&amp;"M"&amp;A1016)),0),Relationstabel!$C$1:$K$1,0)),"Ingen varmeinstallationer")</f>
        <v>Naturgas</v>
      </c>
      <c r="L1016" s="1" t="str">
        <f ca="1">INDEX(Anvendelseskode!B:B,MATCH($E1016,Anvendelseskode!$A:$A,0))</f>
        <v>Fritliggende enfamilieshus (parcelhus)</v>
      </c>
      <c r="M1016" s="1" t="str">
        <f ca="1">INDEX(Anvendelseskode!C:C,MATCH($E1016,Anvendelseskode!$A:$A,0))</f>
        <v>Parcelhuse</v>
      </c>
      <c r="N1016" s="1" t="str">
        <f ca="1">INDEX(Anvendelseskode!D:D,MATCH($E1016,Anvendelseskode!$A:$A,0))</f>
        <v>Private husholdninger</v>
      </c>
      <c r="O1016" s="1" t="str">
        <f ca="1">IFERROR(INDEX(SBi!$2:$2,MATCH(G1016,SBi!$1:$1,1)),SBi!$K$2)</f>
        <v>1961-1972</v>
      </c>
      <c r="P1016" s="1">
        <f ca="1">IFERROR(INDEX(SBi!$C$3:$K$28,MATCH(E1016,SBi!$B$3:$B$28,0),MATCH(O1016,SBi!$C$2:$K$2,0)),0)</f>
        <v>134.30000000000001</v>
      </c>
      <c r="Q1016" s="19">
        <f t="shared" ca="1" si="203"/>
        <v>20.547900000000002</v>
      </c>
      <c r="R1016" s="19" t="str">
        <f ca="1">IFERROR(INDEX(VpD!$2:$2,MATCH(G1016,VpD!$1:$1,1)),VpD!$I$2)</f>
        <v>1961-1972</v>
      </c>
      <c r="S1016" s="1">
        <f ca="1">IFERROR(INDEX(VpD!$C$3:$I$27,MATCH(E1016,VpD!$B$3:$B$27,0),MATCH(R1016,VpD!$C$2:$I$2,0)),0)</f>
        <v>143</v>
      </c>
      <c r="T1016" s="19">
        <f t="shared" ca="1" si="204"/>
        <v>21.879000000000001</v>
      </c>
      <c r="U1016" s="14" t="str">
        <f t="shared" ca="1" si="205"/>
        <v xml:space="preserve">712246.38 </v>
      </c>
      <c r="V1016" s="14" t="str">
        <f t="shared" ca="1" si="206"/>
        <v>6169392.44</v>
      </c>
      <c r="W1016" s="14" t="str">
        <f t="shared" ca="1" si="207"/>
        <v>POINT(712246.38 6169392.44)</v>
      </c>
      <c r="X1016" s="14" t="str">
        <f>IFERROR(INDEX(BygningOmraade!B:B,MATCH(A1016,BygningOmraade!A:A,0)),"")</f>
        <v/>
      </c>
    </row>
    <row r="1017" spans="1:24" s="14" customFormat="1" x14ac:dyDescent="0.25">
      <c r="A1017" s="14">
        <f t="shared" si="195"/>
        <v>1017</v>
      </c>
      <c r="B1017" s="14" t="str">
        <f t="shared" ca="1" si="196"/>
        <v>37e9ef51-6bb8-4aa6-80d6-35eb8f149342</v>
      </c>
      <c r="C1017" s="14" t="str">
        <f t="shared" ca="1" si="197"/>
        <v>0a3f507e-1509-32b8-e044-0003ba298018</v>
      </c>
      <c r="D1017" s="14">
        <f t="shared" ca="1" si="198"/>
        <v>994395</v>
      </c>
      <c r="E1017" s="1">
        <f t="shared" ca="1" si="199"/>
        <v>130</v>
      </c>
      <c r="F1017" s="1">
        <f t="shared" ca="1" si="200"/>
        <v>145</v>
      </c>
      <c r="G1017" s="1">
        <f t="shared" ca="1" si="201"/>
        <v>1993</v>
      </c>
      <c r="H1017" s="1" t="str">
        <f ca="1">IFERROR(INDEX(Varmeinstallation!B:B,MATCH(INDIRECT($A$1&amp;"L"&amp;A1017)*1,Varmeinstallation!A:A,0)),"Ingen varmeinstallationer")</f>
        <v>Fjernvarme/blokvarme (radiatorsystemer eller varmluftanlæg)</v>
      </c>
      <c r="I1017" s="1" t="str">
        <f ca="1">IFERROR(INDEX(Opvarmningsmiddel!B:B,MATCH(INDIRECT($A$1&amp;"M"&amp;A1017)*1,Opvarmningsmiddel!A:A,0)),"")</f>
        <v/>
      </c>
      <c r="J1017" s="1">
        <f t="shared" ca="1" si="202"/>
        <v>0</v>
      </c>
      <c r="K1017" s="1" t="str">
        <f ca="1">IFERROR(INDEX(Relationstabel!$C$3:$K$10,MATCH(VALUE(INDIRECT($A$1&amp;"L"&amp;A1017)),Relationstabel!$A$3:$A$10,0),MATCH(IFERROR(VALUE(INDIRECT($A$1&amp;"M"&amp;A1017)),0),Relationstabel!$C$1:$K$1,0)),"Ingen varmeinstallationer")</f>
        <v>Fjernvarme/ Blokvarme</v>
      </c>
      <c r="L1017" s="1" t="str">
        <f ca="1">INDEX(Anvendelseskode!B:B,MATCH($E1017,Anvendelseskode!$A:$A,0))</f>
        <v>Række-, kæde-, dobbelthus (lodret adskillelse mellem enhederne)</v>
      </c>
      <c r="M1017" s="1" t="str">
        <f ca="1">INDEX(Anvendelseskode!C:C,MATCH($E1017,Anvendelseskode!$A:$A,0))</f>
        <v>Række-, kæde og dobbelthuse</v>
      </c>
      <c r="N1017" s="1" t="str">
        <f ca="1">INDEX(Anvendelseskode!D:D,MATCH($E1017,Anvendelseskode!$A:$A,0))</f>
        <v>Private husholdninger</v>
      </c>
      <c r="O1017" s="1" t="str">
        <f ca="1">IFERROR(INDEX(SBi!$2:$2,MATCH(G1017,SBi!$1:$1,1)),SBi!$K$2)</f>
        <v>1979-1998</v>
      </c>
      <c r="P1017" s="1">
        <f ca="1">IFERROR(INDEX(SBi!$C$3:$K$28,MATCH(E1017,SBi!$B$3:$B$28,0),MATCH(O1017,SBi!$C$2:$K$2,0)),0)</f>
        <v>96.8</v>
      </c>
      <c r="Q1017" s="19">
        <f t="shared" ca="1" si="203"/>
        <v>14.036</v>
      </c>
      <c r="R1017" s="19" t="str">
        <f ca="1">IFERROR(INDEX(VpD!$2:$2,MATCH(G1017,VpD!$1:$1,1)),VpD!$I$2)</f>
        <v>1979-1998</v>
      </c>
      <c r="S1017" s="1">
        <f ca="1">IFERROR(INDEX(VpD!$C$3:$I$27,MATCH(E1017,VpD!$B$3:$B$27,0),MATCH(R1017,VpD!$C$2:$I$2,0)),0)</f>
        <v>74</v>
      </c>
      <c r="T1017" s="19">
        <f t="shared" ca="1" si="204"/>
        <v>10.73</v>
      </c>
      <c r="U1017" s="14" t="str">
        <f t="shared" ca="1" si="205"/>
        <v xml:space="preserve">711542.02 </v>
      </c>
      <c r="V1017" s="14" t="str">
        <f t="shared" ca="1" si="206"/>
        <v>6172536.02</v>
      </c>
      <c r="W1017" s="14" t="str">
        <f t="shared" ca="1" si="207"/>
        <v>POINT(711542.02 6172536.02)</v>
      </c>
      <c r="X1017" s="14" t="str">
        <f>IFERROR(INDEX(BygningOmraade!B:B,MATCH(A1017,BygningOmraade!A:A,0)),"")</f>
        <v/>
      </c>
    </row>
    <row r="1018" spans="1:24" s="14" customFormat="1" x14ac:dyDescent="0.25">
      <c r="A1018" s="14">
        <f t="shared" si="195"/>
        <v>1018</v>
      </c>
      <c r="B1018" s="14" t="str">
        <f t="shared" ca="1" si="196"/>
        <v>37f0dbfe-4241-49eb-9aea-ba390de9fff1</v>
      </c>
      <c r="C1018" s="14" t="str">
        <f t="shared" ca="1" si="197"/>
        <v>0a3f507e-1540-32b8-e044-0003ba298018</v>
      </c>
      <c r="D1018" s="14">
        <f t="shared" ca="1" si="198"/>
        <v>996692</v>
      </c>
      <c r="E1018" s="1">
        <f t="shared" ca="1" si="199"/>
        <v>130</v>
      </c>
      <c r="F1018" s="1">
        <f t="shared" ca="1" si="200"/>
        <v>104</v>
      </c>
      <c r="G1018" s="1">
        <f t="shared" ca="1" si="201"/>
        <v>1977</v>
      </c>
      <c r="H1018" s="1" t="str">
        <f ca="1">IFERROR(INDEX(Varmeinstallation!B:B,MATCH(INDIRECT($A$1&amp;"L"&amp;A1018)*1,Varmeinstallation!A:A,0)),"Ingen varmeinstallationer")</f>
        <v>Fjernvarme/blokvarme (radiatorsystemer eller varmluftanlæg)</v>
      </c>
      <c r="I1018" s="1" t="str">
        <f ca="1">IFERROR(INDEX(Opvarmningsmiddel!B:B,MATCH(INDIRECT($A$1&amp;"M"&amp;A1018)*1,Opvarmningsmiddel!A:A,0)),"")</f>
        <v/>
      </c>
      <c r="J1018" s="1">
        <f t="shared" ca="1" si="202"/>
        <v>0</v>
      </c>
      <c r="K1018" s="1" t="str">
        <f ca="1">IFERROR(INDEX(Relationstabel!$C$3:$K$10,MATCH(VALUE(INDIRECT($A$1&amp;"L"&amp;A1018)),Relationstabel!$A$3:$A$10,0),MATCH(IFERROR(VALUE(INDIRECT($A$1&amp;"M"&amp;A1018)),0),Relationstabel!$C$1:$K$1,0)),"Ingen varmeinstallationer")</f>
        <v>Fjernvarme/ Blokvarme</v>
      </c>
      <c r="L1018" s="1" t="str">
        <f ca="1">INDEX(Anvendelseskode!B:B,MATCH($E1018,Anvendelseskode!$A:$A,0))</f>
        <v>Række-, kæde-, dobbelthus (lodret adskillelse mellem enhederne)</v>
      </c>
      <c r="M1018" s="1" t="str">
        <f ca="1">INDEX(Anvendelseskode!C:C,MATCH($E1018,Anvendelseskode!$A:$A,0))</f>
        <v>Række-, kæde og dobbelthuse</v>
      </c>
      <c r="N1018" s="1" t="str">
        <f ca="1">INDEX(Anvendelseskode!D:D,MATCH($E1018,Anvendelseskode!$A:$A,0))</f>
        <v>Private husholdninger</v>
      </c>
      <c r="O1018" s="1" t="str">
        <f ca="1">IFERROR(INDEX(SBi!$2:$2,MATCH(G1018,SBi!$1:$1,1)),SBi!$K$2)</f>
        <v>1973-1978</v>
      </c>
      <c r="P1018" s="1">
        <f ca="1">IFERROR(INDEX(SBi!$C$3:$K$28,MATCH(E1018,SBi!$B$3:$B$28,0),MATCH(O1018,SBi!$C$2:$K$2,0)),0)</f>
        <v>112.6</v>
      </c>
      <c r="Q1018" s="19">
        <f t="shared" ca="1" si="203"/>
        <v>11.7104</v>
      </c>
      <c r="R1018" s="19" t="str">
        <f ca="1">IFERROR(INDEX(VpD!$2:$2,MATCH(G1018,VpD!$1:$1,1)),VpD!$I$2)</f>
        <v>1973-1978</v>
      </c>
      <c r="S1018" s="1">
        <f ca="1">IFERROR(INDEX(VpD!$C$3:$I$27,MATCH(E1018,VpD!$B$3:$B$27,0),MATCH(R1018,VpD!$C$2:$I$2,0)),0)</f>
        <v>98</v>
      </c>
      <c r="T1018" s="19">
        <f t="shared" ca="1" si="204"/>
        <v>10.192</v>
      </c>
      <c r="U1018" s="14" t="str">
        <f t="shared" ca="1" si="205"/>
        <v xml:space="preserve">713519.98 </v>
      </c>
      <c r="V1018" s="14" t="str">
        <f t="shared" ca="1" si="206"/>
        <v>6169463.67</v>
      </c>
      <c r="W1018" s="14" t="str">
        <f t="shared" ca="1" si="207"/>
        <v>POINT(713519.98 6169463.67)</v>
      </c>
      <c r="X1018" s="14" t="str">
        <f>IFERROR(INDEX(BygningOmraade!B:B,MATCH(A1018,BygningOmraade!A:A,0)),"")</f>
        <v/>
      </c>
    </row>
    <row r="1019" spans="1:24" s="14" customFormat="1" x14ac:dyDescent="0.25">
      <c r="A1019" s="14">
        <f t="shared" si="195"/>
        <v>1019</v>
      </c>
      <c r="B1019" s="14" t="str">
        <f t="shared" ca="1" si="196"/>
        <v>3829dd6c-660f-48dc-9376-a1c781f8574c</v>
      </c>
      <c r="C1019" s="14" t="str">
        <f t="shared" ca="1" si="197"/>
        <v>0a3f507e-1da4-32b8-e044-0003ba298018</v>
      </c>
      <c r="D1019" s="14">
        <f t="shared" ca="1" si="198"/>
        <v>2540563</v>
      </c>
      <c r="E1019" s="1">
        <f t="shared" ca="1" si="199"/>
        <v>120</v>
      </c>
      <c r="F1019" s="1">
        <f t="shared" ca="1" si="200"/>
        <v>130</v>
      </c>
      <c r="G1019" s="1">
        <f t="shared" ca="1" si="201"/>
        <v>2000</v>
      </c>
      <c r="H1019" s="1" t="str">
        <f ca="1">IFERROR(INDEX(Varmeinstallation!B:B,MATCH(INDIRECT($A$1&amp;"L"&amp;A1019)*1,Varmeinstallation!A:A,0)),"Ingen varmeinstallationer")</f>
        <v>Fjernvarme/blokvarme (radiatorsystemer eller varmluftanlæg)</v>
      </c>
      <c r="I1019" s="1" t="str">
        <f ca="1">IFERROR(INDEX(Opvarmningsmiddel!B:B,MATCH(INDIRECT($A$1&amp;"M"&amp;A1019)*1,Opvarmningsmiddel!A:A,0)),"")</f>
        <v/>
      </c>
      <c r="J1019" s="1">
        <f t="shared" ca="1" si="202"/>
        <v>0</v>
      </c>
      <c r="K1019" s="1" t="str">
        <f ca="1">IFERROR(INDEX(Relationstabel!$C$3:$K$10,MATCH(VALUE(INDIRECT($A$1&amp;"L"&amp;A1019)),Relationstabel!$A$3:$A$10,0),MATCH(IFERROR(VALUE(INDIRECT($A$1&amp;"M"&amp;A1019)),0),Relationstabel!$C$1:$K$1,0)),"Ingen varmeinstallationer")</f>
        <v>Fjernvarme/ Blokvarme</v>
      </c>
      <c r="L1019" s="1" t="str">
        <f ca="1">INDEX(Anvendelseskode!B:B,MATCH($E1019,Anvendelseskode!$A:$A,0))</f>
        <v>Fritliggende enfamilieshus (parcelhus)</v>
      </c>
      <c r="M1019" s="1" t="str">
        <f ca="1">INDEX(Anvendelseskode!C:C,MATCH($E1019,Anvendelseskode!$A:$A,0))</f>
        <v>Parcelhuse</v>
      </c>
      <c r="N1019" s="1" t="str">
        <f ca="1">INDEX(Anvendelseskode!D:D,MATCH($E1019,Anvendelseskode!$A:$A,0))</f>
        <v>Private husholdninger</v>
      </c>
      <c r="O1019" s="1" t="str">
        <f ca="1">IFERROR(INDEX(SBi!$2:$2,MATCH(G1019,SBi!$1:$1,1)),SBi!$K$2)</f>
        <v>1999-2006</v>
      </c>
      <c r="P1019" s="1">
        <f ca="1">IFERROR(INDEX(SBi!$C$3:$K$28,MATCH(E1019,SBi!$B$3:$B$28,0),MATCH(O1019,SBi!$C$2:$K$2,0)),0)</f>
        <v>83.9</v>
      </c>
      <c r="Q1019" s="19">
        <f t="shared" ca="1" si="203"/>
        <v>10.907</v>
      </c>
      <c r="R1019" s="19" t="str">
        <f ca="1">IFERROR(INDEX(VpD!$2:$2,MATCH(G1019,VpD!$1:$1,1)),VpD!$I$2)</f>
        <v>&gt;1998</v>
      </c>
      <c r="S1019" s="1">
        <f ca="1">IFERROR(INDEX(VpD!$C$3:$I$27,MATCH(E1019,VpD!$B$3:$B$27,0),MATCH(R1019,VpD!$C$2:$I$2,0)),0)</f>
        <v>72</v>
      </c>
      <c r="T1019" s="19">
        <f t="shared" ca="1" si="204"/>
        <v>9.36</v>
      </c>
      <c r="U1019" s="14" t="str">
        <f t="shared" ca="1" si="205"/>
        <v xml:space="preserve">712034.82 </v>
      </c>
      <c r="V1019" s="14" t="str">
        <f t="shared" ca="1" si="206"/>
        <v>6172357.85</v>
      </c>
      <c r="W1019" s="14" t="str">
        <f t="shared" ca="1" si="207"/>
        <v>POINT(712034.82 6172357.85)</v>
      </c>
      <c r="X1019" s="14" t="str">
        <f>IFERROR(INDEX(BygningOmraade!B:B,MATCH(A1019,BygningOmraade!A:A,0)),"")</f>
        <v/>
      </c>
    </row>
    <row r="1020" spans="1:24" s="14" customFormat="1" x14ac:dyDescent="0.25">
      <c r="A1020" s="14">
        <f t="shared" si="195"/>
        <v>1020</v>
      </c>
      <c r="B1020" s="14" t="str">
        <f t="shared" ca="1" si="196"/>
        <v>38427c53-caea-48a2-9ef6-4463f9011b83</v>
      </c>
      <c r="C1020" s="14" t="str">
        <f t="shared" ca="1" si="197"/>
        <v>0a3f507e-1f52-32b8-e044-0003ba298018</v>
      </c>
      <c r="D1020" s="14">
        <f t="shared" ca="1" si="198"/>
        <v>993867</v>
      </c>
      <c r="E1020" s="1">
        <f t="shared" ca="1" si="199"/>
        <v>120</v>
      </c>
      <c r="F1020" s="1">
        <f t="shared" ca="1" si="200"/>
        <v>178</v>
      </c>
      <c r="G1020" s="1">
        <f t="shared" ca="1" si="201"/>
        <v>1976</v>
      </c>
      <c r="H1020" s="1" t="str">
        <f ca="1">IFERROR(INDEX(Varmeinstallation!B:B,MATCH(INDIRECT($A$1&amp;"L"&amp;A1020)*1,Varmeinstallation!A:A,0)),"Ingen varmeinstallationer")</f>
        <v>Fjernvarme/blokvarme (radiatorsystemer eller varmluftanlæg)</v>
      </c>
      <c r="I1020" s="1" t="str">
        <f ca="1">IFERROR(INDEX(Opvarmningsmiddel!B:B,MATCH(INDIRECT($A$1&amp;"M"&amp;A1020)*1,Opvarmningsmiddel!A:A,0)),"")</f>
        <v/>
      </c>
      <c r="J1020" s="1">
        <f t="shared" ca="1" si="202"/>
        <v>0</v>
      </c>
      <c r="K1020" s="1" t="str">
        <f ca="1">IFERROR(INDEX(Relationstabel!$C$3:$K$10,MATCH(VALUE(INDIRECT($A$1&amp;"L"&amp;A1020)),Relationstabel!$A$3:$A$10,0),MATCH(IFERROR(VALUE(INDIRECT($A$1&amp;"M"&amp;A1020)),0),Relationstabel!$C$1:$K$1,0)),"Ingen varmeinstallationer")</f>
        <v>Fjernvarme/ Blokvarme</v>
      </c>
      <c r="L1020" s="1" t="str">
        <f ca="1">INDEX(Anvendelseskode!B:B,MATCH($E1020,Anvendelseskode!$A:$A,0))</f>
        <v>Fritliggende enfamilieshus (parcelhus)</v>
      </c>
      <c r="M1020" s="1" t="str">
        <f ca="1">INDEX(Anvendelseskode!C:C,MATCH($E1020,Anvendelseskode!$A:$A,0))</f>
        <v>Parcelhuse</v>
      </c>
      <c r="N1020" s="1" t="str">
        <f ca="1">INDEX(Anvendelseskode!D:D,MATCH($E1020,Anvendelseskode!$A:$A,0))</f>
        <v>Private husholdninger</v>
      </c>
      <c r="O1020" s="1" t="str">
        <f ca="1">IFERROR(INDEX(SBi!$2:$2,MATCH(G1020,SBi!$1:$1,1)),SBi!$K$2)</f>
        <v>1973-1978</v>
      </c>
      <c r="P1020" s="1">
        <f ca="1">IFERROR(INDEX(SBi!$C$3:$K$28,MATCH(E1020,SBi!$B$3:$B$28,0),MATCH(O1020,SBi!$C$2:$K$2,0)),0)</f>
        <v>119.8</v>
      </c>
      <c r="Q1020" s="19">
        <f t="shared" ca="1" si="203"/>
        <v>21.324399999999997</v>
      </c>
      <c r="R1020" s="19" t="str">
        <f ca="1">IFERROR(INDEX(VpD!$2:$2,MATCH(G1020,VpD!$1:$1,1)),VpD!$I$2)</f>
        <v>1973-1978</v>
      </c>
      <c r="S1020" s="1">
        <f ca="1">IFERROR(INDEX(VpD!$C$3:$I$27,MATCH(E1020,VpD!$B$3:$B$27,0),MATCH(R1020,VpD!$C$2:$I$2,0)),0)</f>
        <v>117</v>
      </c>
      <c r="T1020" s="19">
        <f t="shared" ca="1" si="204"/>
        <v>20.826000000000001</v>
      </c>
      <c r="U1020" s="14" t="str">
        <f t="shared" ca="1" si="205"/>
        <v xml:space="preserve">711243.92 </v>
      </c>
      <c r="V1020" s="14" t="str">
        <f t="shared" ca="1" si="206"/>
        <v>6171725.06</v>
      </c>
      <c r="W1020" s="14" t="str">
        <f t="shared" ca="1" si="207"/>
        <v>POINT(711243.92 6171725.06)</v>
      </c>
      <c r="X1020" s="14" t="str">
        <f>IFERROR(INDEX(BygningOmraade!B:B,MATCH(A1020,BygningOmraade!A:A,0)),"")</f>
        <v/>
      </c>
    </row>
    <row r="1021" spans="1:24" s="14" customFormat="1" x14ac:dyDescent="0.25">
      <c r="A1021" s="14">
        <f t="shared" si="195"/>
        <v>1021</v>
      </c>
      <c r="B1021" s="14" t="str">
        <f t="shared" ca="1" si="196"/>
        <v>38604455-b0f3-4f2f-99c1-6a469fc886ba</v>
      </c>
      <c r="C1021" s="14" t="str">
        <f t="shared" ca="1" si="197"/>
        <v>0a3f507e-1c11-32b8-e044-0003ba298018</v>
      </c>
      <c r="D1021" s="14">
        <f t="shared" ca="1" si="198"/>
        <v>996725</v>
      </c>
      <c r="E1021" s="1">
        <f t="shared" ca="1" si="199"/>
        <v>120</v>
      </c>
      <c r="F1021" s="1">
        <f t="shared" ca="1" si="200"/>
        <v>145</v>
      </c>
      <c r="G1021" s="1">
        <f t="shared" ca="1" si="201"/>
        <v>1973</v>
      </c>
      <c r="H1021" s="1" t="str">
        <f ca="1">IFERROR(INDEX(Varmeinstallation!B:B,MATCH(INDIRECT($A$1&amp;"L"&amp;A1021)*1,Varmeinstallation!A:A,0)),"Ingen varmeinstallationer")</f>
        <v>Centralvarme fra eget anlæg, et-kammer fyr</v>
      </c>
      <c r="I1021" s="1" t="str">
        <f ca="1">IFERROR(INDEX(Opvarmningsmiddel!B:B,MATCH(INDIRECT($A$1&amp;"M"&amp;A1021)*1,Opvarmningsmiddel!A:A,0)),"")</f>
        <v>Naturgas</v>
      </c>
      <c r="J1021" s="1">
        <f t="shared" ca="1" si="202"/>
        <v>0</v>
      </c>
      <c r="K1021" s="1" t="str">
        <f ca="1">IFERROR(INDEX(Relationstabel!$C$3:$K$10,MATCH(VALUE(INDIRECT($A$1&amp;"L"&amp;A1021)),Relationstabel!$A$3:$A$10,0),MATCH(IFERROR(VALUE(INDIRECT($A$1&amp;"M"&amp;A1021)),0),Relationstabel!$C$1:$K$1,0)),"Ingen varmeinstallationer")</f>
        <v>Naturgas</v>
      </c>
      <c r="L1021" s="1" t="str">
        <f ca="1">INDEX(Anvendelseskode!B:B,MATCH($E1021,Anvendelseskode!$A:$A,0))</f>
        <v>Fritliggende enfamilieshus (parcelhus)</v>
      </c>
      <c r="M1021" s="1" t="str">
        <f ca="1">INDEX(Anvendelseskode!C:C,MATCH($E1021,Anvendelseskode!$A:$A,0))</f>
        <v>Parcelhuse</v>
      </c>
      <c r="N1021" s="1" t="str">
        <f ca="1">INDEX(Anvendelseskode!D:D,MATCH($E1021,Anvendelseskode!$A:$A,0))</f>
        <v>Private husholdninger</v>
      </c>
      <c r="O1021" s="1" t="str">
        <f ca="1">IFERROR(INDEX(SBi!$2:$2,MATCH(G1021,SBi!$1:$1,1)),SBi!$K$2)</f>
        <v>1973-1978</v>
      </c>
      <c r="P1021" s="1">
        <f ca="1">IFERROR(INDEX(SBi!$C$3:$K$28,MATCH(E1021,SBi!$B$3:$B$28,0),MATCH(O1021,SBi!$C$2:$K$2,0)),0)</f>
        <v>119.8</v>
      </c>
      <c r="Q1021" s="19">
        <f t="shared" ca="1" si="203"/>
        <v>17.370999999999999</v>
      </c>
      <c r="R1021" s="19" t="str">
        <f ca="1">IFERROR(INDEX(VpD!$2:$2,MATCH(G1021,VpD!$1:$1,1)),VpD!$I$2)</f>
        <v>1973-1978</v>
      </c>
      <c r="S1021" s="1">
        <f ca="1">IFERROR(INDEX(VpD!$C$3:$I$27,MATCH(E1021,VpD!$B$3:$B$27,0),MATCH(R1021,VpD!$C$2:$I$2,0)),0)</f>
        <v>117</v>
      </c>
      <c r="T1021" s="19">
        <f t="shared" ca="1" si="204"/>
        <v>16.965</v>
      </c>
      <c r="U1021" s="14" t="str">
        <f t="shared" ca="1" si="205"/>
        <v xml:space="preserve">713514.91 </v>
      </c>
      <c r="V1021" s="14" t="str">
        <f t="shared" ca="1" si="206"/>
        <v>6169266.57</v>
      </c>
      <c r="W1021" s="14" t="str">
        <f t="shared" ca="1" si="207"/>
        <v>POINT(713514.91 6169266.57)</v>
      </c>
      <c r="X1021" s="14" t="str">
        <f>IFERROR(INDEX(BygningOmraade!B:B,MATCH(A1021,BygningOmraade!A:A,0)),"")</f>
        <v/>
      </c>
    </row>
    <row r="1022" spans="1:24" s="14" customFormat="1" x14ac:dyDescent="0.25">
      <c r="A1022" s="14">
        <f t="shared" si="195"/>
        <v>1022</v>
      </c>
      <c r="B1022" s="14" t="str">
        <f t="shared" ca="1" si="196"/>
        <v>3871cce3-a805-4a74-9428-d0d1dc946abd</v>
      </c>
      <c r="C1022" s="14" t="str">
        <f t="shared" ca="1" si="197"/>
        <v>0a3f507e-1537-32b8-e044-0003ba298018</v>
      </c>
      <c r="D1022" s="14">
        <f t="shared" ca="1" si="198"/>
        <v>994856</v>
      </c>
      <c r="E1022" s="1">
        <f t="shared" ca="1" si="199"/>
        <v>130</v>
      </c>
      <c r="F1022" s="1">
        <f t="shared" ca="1" si="200"/>
        <v>145</v>
      </c>
      <c r="G1022" s="1">
        <f t="shared" ca="1" si="201"/>
        <v>1993</v>
      </c>
      <c r="H1022" s="1" t="str">
        <f ca="1">IFERROR(INDEX(Varmeinstallation!B:B,MATCH(INDIRECT($A$1&amp;"L"&amp;A1022)*1,Varmeinstallation!A:A,0)),"Ingen varmeinstallationer")</f>
        <v>Fjernvarme/blokvarme (radiatorsystemer eller varmluftanlæg)</v>
      </c>
      <c r="I1022" s="1" t="str">
        <f ca="1">IFERROR(INDEX(Opvarmningsmiddel!B:B,MATCH(INDIRECT($A$1&amp;"M"&amp;A1022)*1,Opvarmningsmiddel!A:A,0)),"")</f>
        <v/>
      </c>
      <c r="J1022" s="1">
        <f t="shared" ca="1" si="202"/>
        <v>0</v>
      </c>
      <c r="K1022" s="1" t="str">
        <f ca="1">IFERROR(INDEX(Relationstabel!$C$3:$K$10,MATCH(VALUE(INDIRECT($A$1&amp;"L"&amp;A1022)),Relationstabel!$A$3:$A$10,0),MATCH(IFERROR(VALUE(INDIRECT($A$1&amp;"M"&amp;A1022)),0),Relationstabel!$C$1:$K$1,0)),"Ingen varmeinstallationer")</f>
        <v>Fjernvarme/ Blokvarme</v>
      </c>
      <c r="L1022" s="1" t="str">
        <f ca="1">INDEX(Anvendelseskode!B:B,MATCH($E1022,Anvendelseskode!$A:$A,0))</f>
        <v>Række-, kæde-, dobbelthus (lodret adskillelse mellem enhederne)</v>
      </c>
      <c r="M1022" s="1" t="str">
        <f ca="1">INDEX(Anvendelseskode!C:C,MATCH($E1022,Anvendelseskode!$A:$A,0))</f>
        <v>Række-, kæde og dobbelthuse</v>
      </c>
      <c r="N1022" s="1" t="str">
        <f ca="1">INDEX(Anvendelseskode!D:D,MATCH($E1022,Anvendelseskode!$A:$A,0))</f>
        <v>Private husholdninger</v>
      </c>
      <c r="O1022" s="1" t="str">
        <f ca="1">IFERROR(INDEX(SBi!$2:$2,MATCH(G1022,SBi!$1:$1,1)),SBi!$K$2)</f>
        <v>1979-1998</v>
      </c>
      <c r="P1022" s="1">
        <f ca="1">IFERROR(INDEX(SBi!$C$3:$K$28,MATCH(E1022,SBi!$B$3:$B$28,0),MATCH(O1022,SBi!$C$2:$K$2,0)),0)</f>
        <v>96.8</v>
      </c>
      <c r="Q1022" s="19">
        <f t="shared" ca="1" si="203"/>
        <v>14.036</v>
      </c>
      <c r="R1022" s="19" t="str">
        <f ca="1">IFERROR(INDEX(VpD!$2:$2,MATCH(G1022,VpD!$1:$1,1)),VpD!$I$2)</f>
        <v>1979-1998</v>
      </c>
      <c r="S1022" s="1">
        <f ca="1">IFERROR(INDEX(VpD!$C$3:$I$27,MATCH(E1022,VpD!$B$3:$B$27,0),MATCH(R1022,VpD!$C$2:$I$2,0)),0)</f>
        <v>74</v>
      </c>
      <c r="T1022" s="19">
        <f t="shared" ca="1" si="204"/>
        <v>10.73</v>
      </c>
      <c r="U1022" s="14" t="str">
        <f t="shared" ca="1" si="205"/>
        <v xml:space="preserve">711571.23 </v>
      </c>
      <c r="V1022" s="14" t="str">
        <f t="shared" ca="1" si="206"/>
        <v>6172517.75</v>
      </c>
      <c r="W1022" s="14" t="str">
        <f t="shared" ca="1" si="207"/>
        <v>POINT(711571.23 6172517.75)</v>
      </c>
      <c r="X1022" s="14" t="str">
        <f>IFERROR(INDEX(BygningOmraade!B:B,MATCH(A1022,BygningOmraade!A:A,0)),"")</f>
        <v/>
      </c>
    </row>
    <row r="1023" spans="1:24" s="14" customFormat="1" x14ac:dyDescent="0.25">
      <c r="A1023" s="14">
        <f t="shared" si="195"/>
        <v>1023</v>
      </c>
      <c r="B1023" s="14" t="str">
        <f t="shared" ca="1" si="196"/>
        <v>388e5b15-d82a-4eb7-9109-5e9e2ffada57</v>
      </c>
      <c r="C1023" s="14" t="str">
        <f t="shared" ca="1" si="197"/>
        <v>0a3f507e-1b2a-32b8-e044-0003ba298018</v>
      </c>
      <c r="D1023" s="14">
        <f t="shared" ca="1" si="198"/>
        <v>996268</v>
      </c>
      <c r="E1023" s="1">
        <f t="shared" ca="1" si="199"/>
        <v>120</v>
      </c>
      <c r="F1023" s="1">
        <f t="shared" ca="1" si="200"/>
        <v>149</v>
      </c>
      <c r="G1023" s="1">
        <f t="shared" ca="1" si="201"/>
        <v>1994</v>
      </c>
      <c r="H1023" s="1" t="str">
        <f ca="1">IFERROR(INDEX(Varmeinstallation!B:B,MATCH(INDIRECT($A$1&amp;"L"&amp;A1023)*1,Varmeinstallation!A:A,0)),"Ingen varmeinstallationer")</f>
        <v>Centralvarme fra eget anlæg, et-kammer fyr</v>
      </c>
      <c r="I1023" s="1" t="str">
        <f ca="1">IFERROR(INDEX(Opvarmningsmiddel!B:B,MATCH(INDIRECT($A$1&amp;"M"&amp;A1023)*1,Opvarmningsmiddel!A:A,0)),"")</f>
        <v>Naturgas</v>
      </c>
      <c r="J1023" s="1">
        <f t="shared" ca="1" si="202"/>
        <v>0</v>
      </c>
      <c r="K1023" s="1" t="str">
        <f ca="1">IFERROR(INDEX(Relationstabel!$C$3:$K$10,MATCH(VALUE(INDIRECT($A$1&amp;"L"&amp;A1023)),Relationstabel!$A$3:$A$10,0),MATCH(IFERROR(VALUE(INDIRECT($A$1&amp;"M"&amp;A1023)),0),Relationstabel!$C$1:$K$1,0)),"Ingen varmeinstallationer")</f>
        <v>Naturgas</v>
      </c>
      <c r="L1023" s="1" t="str">
        <f ca="1">INDEX(Anvendelseskode!B:B,MATCH($E1023,Anvendelseskode!$A:$A,0))</f>
        <v>Fritliggende enfamilieshus (parcelhus)</v>
      </c>
      <c r="M1023" s="1" t="str">
        <f ca="1">INDEX(Anvendelseskode!C:C,MATCH($E1023,Anvendelseskode!$A:$A,0))</f>
        <v>Parcelhuse</v>
      </c>
      <c r="N1023" s="1" t="str">
        <f ca="1">INDEX(Anvendelseskode!D:D,MATCH($E1023,Anvendelseskode!$A:$A,0))</f>
        <v>Private husholdninger</v>
      </c>
      <c r="O1023" s="1" t="str">
        <f ca="1">IFERROR(INDEX(SBi!$2:$2,MATCH(G1023,SBi!$1:$1,1)),SBi!$K$2)</f>
        <v>1979-1998</v>
      </c>
      <c r="P1023" s="1">
        <f ca="1">IFERROR(INDEX(SBi!$C$3:$K$28,MATCH(E1023,SBi!$B$3:$B$28,0),MATCH(O1023,SBi!$C$2:$K$2,0)),0)</f>
        <v>105.4</v>
      </c>
      <c r="Q1023" s="19">
        <f t="shared" ca="1" si="203"/>
        <v>15.704600000000001</v>
      </c>
      <c r="R1023" s="19" t="str">
        <f ca="1">IFERROR(INDEX(VpD!$2:$2,MATCH(G1023,VpD!$1:$1,1)),VpD!$I$2)</f>
        <v>1979-1998</v>
      </c>
      <c r="S1023" s="1">
        <f ca="1">IFERROR(INDEX(VpD!$C$3:$I$27,MATCH(E1023,VpD!$B$3:$B$27,0),MATCH(R1023,VpD!$C$2:$I$2,0)),0)</f>
        <v>90</v>
      </c>
      <c r="T1023" s="19">
        <f t="shared" ca="1" si="204"/>
        <v>13.41</v>
      </c>
      <c r="U1023" s="14" t="str">
        <f t="shared" ca="1" si="205"/>
        <v xml:space="preserve">712994.99 </v>
      </c>
      <c r="V1023" s="14" t="str">
        <f t="shared" ca="1" si="206"/>
        <v>6168577.9</v>
      </c>
      <c r="W1023" s="14" t="str">
        <f t="shared" ca="1" si="207"/>
        <v>POINT(712994.99 6168577.9)</v>
      </c>
      <c r="X1023" s="14" t="str">
        <f>IFERROR(INDEX(BygningOmraade!B:B,MATCH(A1023,BygningOmraade!A:A,0)),"")</f>
        <v/>
      </c>
    </row>
    <row r="1024" spans="1:24" s="14" customFormat="1" x14ac:dyDescent="0.25">
      <c r="A1024" s="14">
        <f t="shared" si="195"/>
        <v>1024</v>
      </c>
      <c r="B1024" s="14" t="str">
        <f t="shared" ca="1" si="196"/>
        <v>389810ad-06b7-4647-8053-ea4f8ca0c3cf</v>
      </c>
      <c r="C1024" s="14" t="str">
        <f t="shared" ca="1" si="197"/>
        <v>0a3f507e-2474-32b8-e044-0003ba298018</v>
      </c>
      <c r="D1024" s="14">
        <f t="shared" ca="1" si="198"/>
        <v>996010</v>
      </c>
      <c r="E1024" s="1">
        <f t="shared" ca="1" si="199"/>
        <v>120</v>
      </c>
      <c r="F1024" s="1">
        <f t="shared" ca="1" si="200"/>
        <v>101</v>
      </c>
      <c r="G1024" s="1">
        <f t="shared" ca="1" si="201"/>
        <v>1966</v>
      </c>
      <c r="H1024" s="1" t="str">
        <f ca="1">IFERROR(INDEX(Varmeinstallation!B:B,MATCH(INDIRECT($A$1&amp;"L"&amp;A1024)*1,Varmeinstallation!A:A,0)),"Ingen varmeinstallationer")</f>
        <v>Centralvarme fra eget anlæg, et-kammer fyr</v>
      </c>
      <c r="I1024" s="1" t="str">
        <f ca="1">IFERROR(INDEX(Opvarmningsmiddel!B:B,MATCH(INDIRECT($A$1&amp;"M"&amp;A1024)*1,Opvarmningsmiddel!A:A,0)),"")</f>
        <v>Naturgas</v>
      </c>
      <c r="J1024" s="1">
        <f t="shared" ca="1" si="202"/>
        <v>0</v>
      </c>
      <c r="K1024" s="1" t="str">
        <f ca="1">IFERROR(INDEX(Relationstabel!$C$3:$K$10,MATCH(VALUE(INDIRECT($A$1&amp;"L"&amp;A1024)),Relationstabel!$A$3:$A$10,0),MATCH(IFERROR(VALUE(INDIRECT($A$1&amp;"M"&amp;A1024)),0),Relationstabel!$C$1:$K$1,0)),"Ingen varmeinstallationer")</f>
        <v>Naturgas</v>
      </c>
      <c r="L1024" s="1" t="str">
        <f ca="1">INDEX(Anvendelseskode!B:B,MATCH($E1024,Anvendelseskode!$A:$A,0))</f>
        <v>Fritliggende enfamilieshus (parcelhus)</v>
      </c>
      <c r="M1024" s="1" t="str">
        <f ca="1">INDEX(Anvendelseskode!C:C,MATCH($E1024,Anvendelseskode!$A:$A,0))</f>
        <v>Parcelhuse</v>
      </c>
      <c r="N1024" s="1" t="str">
        <f ca="1">INDEX(Anvendelseskode!D:D,MATCH($E1024,Anvendelseskode!$A:$A,0))</f>
        <v>Private husholdninger</v>
      </c>
      <c r="O1024" s="1" t="str">
        <f ca="1">IFERROR(INDEX(SBi!$2:$2,MATCH(G1024,SBi!$1:$1,1)),SBi!$K$2)</f>
        <v>1961-1972</v>
      </c>
      <c r="P1024" s="1">
        <f ca="1">IFERROR(INDEX(SBi!$C$3:$K$28,MATCH(E1024,SBi!$B$3:$B$28,0),MATCH(O1024,SBi!$C$2:$K$2,0)),0)</f>
        <v>134.30000000000001</v>
      </c>
      <c r="Q1024" s="19">
        <f t="shared" ca="1" si="203"/>
        <v>13.564300000000001</v>
      </c>
      <c r="R1024" s="19" t="str">
        <f ca="1">IFERROR(INDEX(VpD!$2:$2,MATCH(G1024,VpD!$1:$1,1)),VpD!$I$2)</f>
        <v>1961-1972</v>
      </c>
      <c r="S1024" s="1">
        <f ca="1">IFERROR(INDEX(VpD!$C$3:$I$27,MATCH(E1024,VpD!$B$3:$B$27,0),MATCH(R1024,VpD!$C$2:$I$2,0)),0)</f>
        <v>143</v>
      </c>
      <c r="T1024" s="19">
        <f t="shared" ca="1" si="204"/>
        <v>14.443</v>
      </c>
      <c r="U1024" s="14" t="str">
        <f t="shared" ca="1" si="205"/>
        <v xml:space="preserve">712606.85 </v>
      </c>
      <c r="V1024" s="14" t="str">
        <f t="shared" ca="1" si="206"/>
        <v>6169179.06</v>
      </c>
      <c r="W1024" s="14" t="str">
        <f t="shared" ca="1" si="207"/>
        <v>POINT(712606.85 6169179.06)</v>
      </c>
      <c r="X1024" s="14" t="str">
        <f>IFERROR(INDEX(BygningOmraade!B:B,MATCH(A1024,BygningOmraade!A:A,0)),"")</f>
        <v/>
      </c>
    </row>
    <row r="1025" spans="1:24" s="14" customFormat="1" x14ac:dyDescent="0.25">
      <c r="A1025" s="14">
        <f t="shared" si="195"/>
        <v>1025</v>
      </c>
      <c r="B1025" s="14" t="str">
        <f t="shared" ca="1" si="196"/>
        <v>38c264f0-5022-4673-96da-df828b50b8ec</v>
      </c>
      <c r="C1025" s="14" t="str">
        <f t="shared" ca="1" si="197"/>
        <v>0a3f507e-1d48-32b8-e044-0003ba298018</v>
      </c>
      <c r="D1025" s="14">
        <f t="shared" ca="1" si="198"/>
        <v>997306</v>
      </c>
      <c r="E1025" s="1">
        <f t="shared" ca="1" si="199"/>
        <v>130</v>
      </c>
      <c r="F1025" s="1">
        <f t="shared" ca="1" si="200"/>
        <v>109</v>
      </c>
      <c r="G1025" s="1">
        <f t="shared" ca="1" si="201"/>
        <v>1978</v>
      </c>
      <c r="H1025" s="1" t="str">
        <f ca="1">IFERROR(INDEX(Varmeinstallation!B:B,MATCH(INDIRECT($A$1&amp;"L"&amp;A1025)*1,Varmeinstallation!A:A,0)),"Ingen varmeinstallationer")</f>
        <v>Fjernvarme/blokvarme (radiatorsystemer eller varmluftanlæg)</v>
      </c>
      <c r="I1025" s="1" t="str">
        <f ca="1">IFERROR(INDEX(Opvarmningsmiddel!B:B,MATCH(INDIRECT($A$1&amp;"M"&amp;A1025)*1,Opvarmningsmiddel!A:A,0)),"")</f>
        <v/>
      </c>
      <c r="J1025" s="1">
        <f t="shared" ca="1" si="202"/>
        <v>0</v>
      </c>
      <c r="K1025" s="1" t="str">
        <f ca="1">IFERROR(INDEX(Relationstabel!$C$3:$K$10,MATCH(VALUE(INDIRECT($A$1&amp;"L"&amp;A1025)),Relationstabel!$A$3:$A$10,0),MATCH(IFERROR(VALUE(INDIRECT($A$1&amp;"M"&amp;A1025)),0),Relationstabel!$C$1:$K$1,0)),"Ingen varmeinstallationer")</f>
        <v>Fjernvarme/ Blokvarme</v>
      </c>
      <c r="L1025" s="1" t="str">
        <f ca="1">INDEX(Anvendelseskode!B:B,MATCH($E1025,Anvendelseskode!$A:$A,0))</f>
        <v>Række-, kæde-, dobbelthus (lodret adskillelse mellem enhederne)</v>
      </c>
      <c r="M1025" s="1" t="str">
        <f ca="1">INDEX(Anvendelseskode!C:C,MATCH($E1025,Anvendelseskode!$A:$A,0))</f>
        <v>Række-, kæde og dobbelthuse</v>
      </c>
      <c r="N1025" s="1" t="str">
        <f ca="1">INDEX(Anvendelseskode!D:D,MATCH($E1025,Anvendelseskode!$A:$A,0))</f>
        <v>Private husholdninger</v>
      </c>
      <c r="O1025" s="1" t="str">
        <f ca="1">IFERROR(INDEX(SBi!$2:$2,MATCH(G1025,SBi!$1:$1,1)),SBi!$K$2)</f>
        <v>1973-1978</v>
      </c>
      <c r="P1025" s="1">
        <f ca="1">IFERROR(INDEX(SBi!$C$3:$K$28,MATCH(E1025,SBi!$B$3:$B$28,0),MATCH(O1025,SBi!$C$2:$K$2,0)),0)</f>
        <v>112.6</v>
      </c>
      <c r="Q1025" s="19">
        <f t="shared" ca="1" si="203"/>
        <v>12.273399999999999</v>
      </c>
      <c r="R1025" s="19" t="str">
        <f ca="1">IFERROR(INDEX(VpD!$2:$2,MATCH(G1025,VpD!$1:$1,1)),VpD!$I$2)</f>
        <v>1973-1978</v>
      </c>
      <c r="S1025" s="1">
        <f ca="1">IFERROR(INDEX(VpD!$C$3:$I$27,MATCH(E1025,VpD!$B$3:$B$27,0),MATCH(R1025,VpD!$C$2:$I$2,0)),0)</f>
        <v>98</v>
      </c>
      <c r="T1025" s="19">
        <f t="shared" ca="1" si="204"/>
        <v>10.682</v>
      </c>
      <c r="U1025" s="14" t="str">
        <f t="shared" ca="1" si="205"/>
        <v xml:space="preserve">713675.65 </v>
      </c>
      <c r="V1025" s="14" t="str">
        <f t="shared" ca="1" si="206"/>
        <v>6169636.38</v>
      </c>
      <c r="W1025" s="14" t="str">
        <f t="shared" ca="1" si="207"/>
        <v>POINT(713675.65 6169636.38)</v>
      </c>
      <c r="X1025" s="14" t="str">
        <f>IFERROR(INDEX(BygningOmraade!B:B,MATCH(A1025,BygningOmraade!A:A,0)),"")</f>
        <v/>
      </c>
    </row>
    <row r="1026" spans="1:24" s="14" customFormat="1" x14ac:dyDescent="0.25">
      <c r="A1026" s="14">
        <f t="shared" si="195"/>
        <v>1026</v>
      </c>
      <c r="B1026" s="14" t="str">
        <f t="shared" ca="1" si="196"/>
        <v>38c3bc5a-e796-4544-8ac1-5fe77c70addf</v>
      </c>
      <c r="C1026" s="14" t="str">
        <f t="shared" ca="1" si="197"/>
        <v>0a3f507e-1b9c-32b8-e044-0003ba298018</v>
      </c>
      <c r="D1026" s="14">
        <f t="shared" ca="1" si="198"/>
        <v>996217</v>
      </c>
      <c r="E1026" s="1">
        <f t="shared" ca="1" si="199"/>
        <v>120</v>
      </c>
      <c r="F1026" s="1">
        <f t="shared" ca="1" si="200"/>
        <v>207</v>
      </c>
      <c r="G1026" s="1">
        <f t="shared" ca="1" si="201"/>
        <v>1985</v>
      </c>
      <c r="H1026" s="1" t="str">
        <f ca="1">IFERROR(INDEX(Varmeinstallation!B:B,MATCH(INDIRECT($A$1&amp;"L"&amp;A1026)*1,Varmeinstallation!A:A,0)),"Ingen varmeinstallationer")</f>
        <v>Centralvarme fra eget anlæg, et-kammer fyr</v>
      </c>
      <c r="I1026" s="1" t="str">
        <f ca="1">IFERROR(INDEX(Opvarmningsmiddel!B:B,MATCH(INDIRECT($A$1&amp;"M"&amp;A1026)*1,Opvarmningsmiddel!A:A,0)),"")</f>
        <v>Naturgas</v>
      </c>
      <c r="J1026" s="1">
        <f t="shared" ca="1" si="202"/>
        <v>2</v>
      </c>
      <c r="K1026" s="1" t="str">
        <f ca="1">IFERROR(INDEX(Relationstabel!$C$3:$K$10,MATCH(VALUE(INDIRECT($A$1&amp;"L"&amp;A1026)),Relationstabel!$A$3:$A$10,0),MATCH(IFERROR(VALUE(INDIRECT($A$1&amp;"M"&amp;A1026)),0),Relationstabel!$C$1:$K$1,0)),"Ingen varmeinstallationer")</f>
        <v>Naturgas</v>
      </c>
      <c r="L1026" s="1" t="str">
        <f ca="1">INDEX(Anvendelseskode!B:B,MATCH($E1026,Anvendelseskode!$A:$A,0))</f>
        <v>Fritliggende enfamilieshus (parcelhus)</v>
      </c>
      <c r="M1026" s="1" t="str">
        <f ca="1">INDEX(Anvendelseskode!C:C,MATCH($E1026,Anvendelseskode!$A:$A,0))</f>
        <v>Parcelhuse</v>
      </c>
      <c r="N1026" s="1" t="str">
        <f ca="1">INDEX(Anvendelseskode!D:D,MATCH($E1026,Anvendelseskode!$A:$A,0))</f>
        <v>Private husholdninger</v>
      </c>
      <c r="O1026" s="1" t="str">
        <f ca="1">IFERROR(INDEX(SBi!$2:$2,MATCH(G1026,SBi!$1:$1,1)),SBi!$K$2)</f>
        <v>1979-1998</v>
      </c>
      <c r="P1026" s="1">
        <f ca="1">IFERROR(INDEX(SBi!$C$3:$K$28,MATCH(E1026,SBi!$B$3:$B$28,0),MATCH(O1026,SBi!$C$2:$K$2,0)),0)</f>
        <v>105.4</v>
      </c>
      <c r="Q1026" s="19">
        <f t="shared" ca="1" si="203"/>
        <v>21.817800000000002</v>
      </c>
      <c r="R1026" s="19" t="str">
        <f ca="1">IFERROR(INDEX(VpD!$2:$2,MATCH(G1026,VpD!$1:$1,1)),VpD!$I$2)</f>
        <v>1979-1998</v>
      </c>
      <c r="S1026" s="1">
        <f ca="1">IFERROR(INDEX(VpD!$C$3:$I$27,MATCH(E1026,VpD!$B$3:$B$27,0),MATCH(R1026,VpD!$C$2:$I$2,0)),0)</f>
        <v>90</v>
      </c>
      <c r="T1026" s="19">
        <f t="shared" ca="1" si="204"/>
        <v>18.63</v>
      </c>
      <c r="U1026" s="14" t="str">
        <f t="shared" ca="1" si="205"/>
        <v xml:space="preserve">713038.5 </v>
      </c>
      <c r="V1026" s="14" t="str">
        <f t="shared" ca="1" si="206"/>
        <v>6169077.39</v>
      </c>
      <c r="W1026" s="14" t="str">
        <f t="shared" ca="1" si="207"/>
        <v>POINT(713038.5 6169077.39)</v>
      </c>
      <c r="X1026" s="14" t="str">
        <f>IFERROR(INDEX(BygningOmraade!B:B,MATCH(A1026,BygningOmraade!A:A,0)),"")</f>
        <v/>
      </c>
    </row>
    <row r="1027" spans="1:24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38c9ed18-fa81-4124-a4e0-eff64668ee4d</v>
      </c>
      <c r="C1027" s="14" t="str">
        <f t="shared" ref="C1027:C1090" ca="1" si="210">INDIRECT($A$1&amp;"C"&amp;A1027)</f>
        <v>0a3f507e-20d0-32b8-e044-0003ba298018</v>
      </c>
      <c r="D1027" s="14">
        <f t="shared" ref="D1027:D1090" ca="1" si="211">INDIRECT($A$1&amp;"D"&amp;A1027)</f>
        <v>996796</v>
      </c>
      <c r="E1027" s="1">
        <f t="shared" ref="E1027:E1090" ca="1" si="212">ROUNDDOWN(INDIRECT($A$1&amp;"E"&amp;A1027),-1)</f>
        <v>130</v>
      </c>
      <c r="F1027" s="1">
        <f t="shared" ref="F1027:F1090" ca="1" si="213">INDIRECT($A$1&amp;"G"&amp;A1027)+INDIRECT($A$1&amp;"H"&amp;A1027)+INDIRECT($A$1&amp;"I"&amp;A1027)*0.5</f>
        <v>102</v>
      </c>
      <c r="G1027" s="1">
        <f t="shared" ref="G1027:G1090" ca="1" si="214">MAX(INDIRECT($A$1&amp;"J"&amp;A1027),INDIRECT($A$1&amp;"K"&amp;A1027))</f>
        <v>1977</v>
      </c>
      <c r="H1027" s="1" t="str">
        <f ca="1">IFERROR(INDEX(Varmeinstallation!B:B,MATCH(INDIRECT($A$1&amp;"L"&amp;A1027)*1,Varmeinstallation!A:A,0)),"Ingen varmeinstallationer")</f>
        <v>Fjernvarme/blokvarme (radiatorsystemer eller varmluftanlæg)</v>
      </c>
      <c r="I1027" s="1" t="str">
        <f ca="1">IFERROR(INDEX(Opvarmningsmiddel!B:B,MATCH(INDIRECT($A$1&amp;"M"&amp;A1027)*1,Opvarmningsmiddel!A:A,0)),"")</f>
        <v/>
      </c>
      <c r="J1027" s="1">
        <f t="shared" ref="J1027:J1090" ca="1" si="215">VALUE(INDIRECT($A$1&amp;"N"&amp;A1027))</f>
        <v>0</v>
      </c>
      <c r="K1027" s="1" t="str">
        <f ca="1">IFERROR(INDEX(Relationstabel!$C$3:$K$10,MATCH(VALUE(INDIRECT($A$1&amp;"L"&amp;A1027)),Relationstabel!$A$3:$A$10,0),MATCH(IFERROR(VALUE(INDIRECT($A$1&amp;"M"&amp;A1027)),0),Relationstabel!$C$1:$K$1,0)),"Ingen varmeinstallationer")</f>
        <v>Fjernvarme/ Blokvarme</v>
      </c>
      <c r="L1027" s="1" t="str">
        <f ca="1">INDEX(Anvendelseskode!B:B,MATCH($E1027,Anvendelseskode!$A:$A,0))</f>
        <v>Række-, kæde-, dobbelthus (lodret adskillelse mellem enhederne)</v>
      </c>
      <c r="M1027" s="1" t="str">
        <f ca="1">INDEX(Anvendelseskode!C:C,MATCH($E1027,Anvendelseskode!$A:$A,0))</f>
        <v>Række-, kæde og dobbelthuse</v>
      </c>
      <c r="N1027" s="1" t="str">
        <f ca="1">INDEX(Anvendelseskode!D:D,MATCH($E1027,Anvendelseskode!$A:$A,0))</f>
        <v>Private husholdninger</v>
      </c>
      <c r="O1027" s="1" t="str">
        <f ca="1">IFERROR(INDEX(SBi!$2:$2,MATCH(G1027,SBi!$1:$1,1)),SBi!$K$2)</f>
        <v>1973-1978</v>
      </c>
      <c r="P1027" s="1">
        <f ca="1">IFERROR(INDEX(SBi!$C$3:$K$28,MATCH(E1027,SBi!$B$3:$B$28,0),MATCH(O1027,SBi!$C$2:$K$2,0)),0)</f>
        <v>112.6</v>
      </c>
      <c r="Q1027" s="19">
        <f t="shared" ref="Q1027:Q1090" ca="1" si="216">P1027*F1027/1000</f>
        <v>11.485199999999999</v>
      </c>
      <c r="R1027" s="19" t="str">
        <f ca="1">IFERROR(INDEX(VpD!$2:$2,MATCH(G1027,VpD!$1:$1,1)),VpD!$I$2)</f>
        <v>1973-1978</v>
      </c>
      <c r="S1027" s="1">
        <f ca="1">IFERROR(INDEX(VpD!$C$3:$I$27,MATCH(E1027,VpD!$B$3:$B$27,0),MATCH(R1027,VpD!$C$2:$I$2,0)),0)</f>
        <v>98</v>
      </c>
      <c r="T1027" s="19">
        <f t="shared" ref="T1027:T1090" ca="1" si="217">S1027*F1027/1000</f>
        <v>9.9960000000000004</v>
      </c>
      <c r="U1027" s="14" t="str">
        <f t="shared" ref="U1027:U1090" ca="1" si="218">IFERROR(SUBSTITUTE(LEFT(W1027,FIND(" ",W1027)),"POINT(",""),"")</f>
        <v xml:space="preserve">713480 </v>
      </c>
      <c r="V1027" s="14" t="str">
        <f t="shared" ref="V1027:V1090" ca="1" si="219">IFERROR(SUBSTITUTE(RIGHT(W1027,LEN(W1027)-FIND(" ",W1027)),")",""),"")</f>
        <v>6169480.58</v>
      </c>
      <c r="W1027" s="14" t="str">
        <f t="shared" ref="W1027:W1090" ca="1" si="220">INDIRECT($A$1&amp;"o"&amp;A1027)</f>
        <v>POINT(713480 6169480.58)</v>
      </c>
      <c r="X1027" s="14" t="str">
        <f>IFERROR(INDEX(BygningOmraade!B:B,MATCH(A1027,BygningOmraade!A:A,0)),"")</f>
        <v/>
      </c>
    </row>
    <row r="1028" spans="1:24" s="14" customFormat="1" x14ac:dyDescent="0.25">
      <c r="A1028" s="14">
        <f t="shared" si="208"/>
        <v>1028</v>
      </c>
      <c r="B1028" s="14" t="str">
        <f t="shared" ca="1" si="209"/>
        <v>38d9dd09-f437-47c6-ba5c-b44caabe10f6</v>
      </c>
      <c r="C1028" s="14" t="str">
        <f t="shared" ca="1" si="210"/>
        <v>0a3f507e-1ef6-32b8-e044-0003ba298018</v>
      </c>
      <c r="D1028" s="14">
        <f t="shared" ca="1" si="211"/>
        <v>994699</v>
      </c>
      <c r="E1028" s="1">
        <f t="shared" ca="1" si="212"/>
        <v>130</v>
      </c>
      <c r="F1028" s="1">
        <f t="shared" ca="1" si="213"/>
        <v>147</v>
      </c>
      <c r="G1028" s="1">
        <f t="shared" ca="1" si="214"/>
        <v>1988</v>
      </c>
      <c r="H1028" s="1" t="str">
        <f ca="1">IFERROR(INDEX(Varmeinstallation!B:B,MATCH(INDIRECT($A$1&amp;"L"&amp;A1028)*1,Varmeinstallation!A:A,0)),"Ingen varmeinstallationer")</f>
        <v>Fjernvarme/blokvarme (radiatorsystemer eller varmluftanlæg)</v>
      </c>
      <c r="I1028" s="1" t="str">
        <f ca="1">IFERROR(INDEX(Opvarmningsmiddel!B:B,MATCH(INDIRECT($A$1&amp;"M"&amp;A1028)*1,Opvarmningsmiddel!A:A,0)),"")</f>
        <v/>
      </c>
      <c r="J1028" s="1">
        <f t="shared" ca="1" si="215"/>
        <v>0</v>
      </c>
      <c r="K1028" s="1" t="str">
        <f ca="1">IFERROR(INDEX(Relationstabel!$C$3:$K$10,MATCH(VALUE(INDIRECT($A$1&amp;"L"&amp;A1028)),Relationstabel!$A$3:$A$10,0),MATCH(IFERROR(VALUE(INDIRECT($A$1&amp;"M"&amp;A1028)),0),Relationstabel!$C$1:$K$1,0)),"Ingen varmeinstallationer")</f>
        <v>Fjernvarme/ Blokvarme</v>
      </c>
      <c r="L1028" s="1" t="str">
        <f ca="1">INDEX(Anvendelseskode!B:B,MATCH($E1028,Anvendelseskode!$A:$A,0))</f>
        <v>Række-, kæde-, dobbelthus (lodret adskillelse mellem enhederne)</v>
      </c>
      <c r="M1028" s="1" t="str">
        <f ca="1">INDEX(Anvendelseskode!C:C,MATCH($E1028,Anvendelseskode!$A:$A,0))</f>
        <v>Række-, kæde og dobbelthuse</v>
      </c>
      <c r="N1028" s="1" t="str">
        <f ca="1">INDEX(Anvendelseskode!D:D,MATCH($E1028,Anvendelseskode!$A:$A,0))</f>
        <v>Private husholdninger</v>
      </c>
      <c r="O1028" s="1" t="str">
        <f ca="1">IFERROR(INDEX(SBi!$2:$2,MATCH(G1028,SBi!$1:$1,1)),SBi!$K$2)</f>
        <v>1979-1998</v>
      </c>
      <c r="P1028" s="1">
        <f ca="1">IFERROR(INDEX(SBi!$C$3:$K$28,MATCH(E1028,SBi!$B$3:$B$28,0),MATCH(O1028,SBi!$C$2:$K$2,0)),0)</f>
        <v>96.8</v>
      </c>
      <c r="Q1028" s="19">
        <f t="shared" ca="1" si="216"/>
        <v>14.2296</v>
      </c>
      <c r="R1028" s="19" t="str">
        <f ca="1">IFERROR(INDEX(VpD!$2:$2,MATCH(G1028,VpD!$1:$1,1)),VpD!$I$2)</f>
        <v>1979-1998</v>
      </c>
      <c r="S1028" s="1">
        <f ca="1">IFERROR(INDEX(VpD!$C$3:$I$27,MATCH(E1028,VpD!$B$3:$B$27,0),MATCH(R1028,VpD!$C$2:$I$2,0)),0)</f>
        <v>74</v>
      </c>
      <c r="T1028" s="19">
        <f t="shared" ca="1" si="217"/>
        <v>10.878</v>
      </c>
      <c r="U1028" s="14" t="str">
        <f t="shared" ca="1" si="218"/>
        <v xml:space="preserve">711643.61 </v>
      </c>
      <c r="V1028" s="14" t="str">
        <f t="shared" ca="1" si="219"/>
        <v>6172236.4</v>
      </c>
      <c r="W1028" s="14" t="str">
        <f t="shared" ca="1" si="220"/>
        <v>POINT(711643.61 6172236.4)</v>
      </c>
      <c r="X1028" s="14" t="str">
        <f>IFERROR(INDEX(BygningOmraade!B:B,MATCH(A1028,BygningOmraade!A:A,0)),"")</f>
        <v/>
      </c>
    </row>
    <row r="1029" spans="1:24" s="14" customFormat="1" x14ac:dyDescent="0.25">
      <c r="A1029" s="14">
        <f t="shared" si="208"/>
        <v>1029</v>
      </c>
      <c r="B1029" s="14" t="str">
        <f t="shared" ca="1" si="209"/>
        <v>39014e57-0fc7-49b7-ab6d-f3feed4bcb20</v>
      </c>
      <c r="C1029" s="14" t="str">
        <f t="shared" ca="1" si="210"/>
        <v>ade57008-14f1-46c9-a853-e77bb26b09d2</v>
      </c>
      <c r="D1029" s="14">
        <f t="shared" ca="1" si="211"/>
        <v>100094129</v>
      </c>
      <c r="E1029" s="1">
        <f t="shared" ca="1" si="212"/>
        <v>130</v>
      </c>
      <c r="F1029" s="1">
        <f t="shared" ca="1" si="213"/>
        <v>120</v>
      </c>
      <c r="G1029" s="1">
        <f t="shared" ca="1" si="214"/>
        <v>2016</v>
      </c>
      <c r="H1029" s="1" t="str">
        <f ca="1">IFERROR(INDEX(Varmeinstallation!B:B,MATCH(INDIRECT($A$1&amp;"L"&amp;A1029)*1,Varmeinstallation!A:A,0)),"Ingen varmeinstallationer")</f>
        <v>Fjernvarme/blokvarme (radiatorsystemer eller varmluftanlæg)</v>
      </c>
      <c r="I1029" s="1" t="str">
        <f ca="1">IFERROR(INDEX(Opvarmningsmiddel!B:B,MATCH(INDIRECT($A$1&amp;"M"&amp;A1029)*1,Opvarmningsmiddel!A:A,0)),"")</f>
        <v/>
      </c>
      <c r="J1029" s="1">
        <f t="shared" ca="1" si="215"/>
        <v>0</v>
      </c>
      <c r="K1029" s="1" t="str">
        <f ca="1">IFERROR(INDEX(Relationstabel!$C$3:$K$10,MATCH(VALUE(INDIRECT($A$1&amp;"L"&amp;A1029)),Relationstabel!$A$3:$A$10,0),MATCH(IFERROR(VALUE(INDIRECT($A$1&amp;"M"&amp;A1029)),0),Relationstabel!$C$1:$K$1,0)),"Ingen varmeinstallationer")</f>
        <v>Fjernvarme/ Blokvarme</v>
      </c>
      <c r="L1029" s="1" t="str">
        <f ca="1">INDEX(Anvendelseskode!B:B,MATCH($E1029,Anvendelseskode!$A:$A,0))</f>
        <v>Række-, kæde-, dobbelthus (lodret adskillelse mellem enhederne)</v>
      </c>
      <c r="M1029" s="1" t="str">
        <f ca="1">INDEX(Anvendelseskode!C:C,MATCH($E1029,Anvendelseskode!$A:$A,0))</f>
        <v>Række-, kæde og dobbelthuse</v>
      </c>
      <c r="N1029" s="1" t="str">
        <f ca="1">INDEX(Anvendelseskode!D:D,MATCH($E1029,Anvendelseskode!$A:$A,0))</f>
        <v>Private husholdninger</v>
      </c>
      <c r="O1029" s="1" t="str">
        <f ca="1">IFERROR(INDEX(SBi!$2:$2,MATCH(G1029,SBi!$1:$1,1)),SBi!$K$2)</f>
        <v>Efter 2006</v>
      </c>
      <c r="P1029" s="1">
        <f ca="1">IFERROR(INDEX(SBi!$C$3:$K$28,MATCH(E1029,SBi!$B$3:$B$28,0),MATCH(O1029,SBi!$C$2:$K$2,0)),0)</f>
        <v>66.400000000000006</v>
      </c>
      <c r="Q1029" s="19">
        <f t="shared" ca="1" si="216"/>
        <v>7.9680000000000009</v>
      </c>
      <c r="R1029" s="19" t="str">
        <f ca="1">IFERROR(INDEX(VpD!$2:$2,MATCH(G1029,VpD!$1:$1,1)),VpD!$I$2)</f>
        <v>&gt;1998</v>
      </c>
      <c r="S1029" s="1">
        <f ca="1">IFERROR(INDEX(VpD!$C$3:$I$27,MATCH(E1029,VpD!$B$3:$B$27,0),MATCH(R1029,VpD!$C$2:$I$2,0)),0)</f>
        <v>65</v>
      </c>
      <c r="T1029" s="19">
        <f t="shared" ca="1" si="217"/>
        <v>7.8</v>
      </c>
      <c r="U1029" s="14" t="str">
        <f t="shared" ca="1" si="218"/>
        <v xml:space="preserve">711609.19 </v>
      </c>
      <c r="V1029" s="14" t="str">
        <f t="shared" ca="1" si="219"/>
        <v>6172801.04</v>
      </c>
      <c r="W1029" s="14" t="str">
        <f t="shared" ca="1" si="220"/>
        <v>POINT(711609.19 6172801.04)</v>
      </c>
      <c r="X1029" s="14" t="str">
        <f>IFERROR(INDEX(BygningOmraade!B:B,MATCH(A1029,BygningOmraade!A:A,0)),"")</f>
        <v/>
      </c>
    </row>
    <row r="1030" spans="1:24" s="14" customFormat="1" x14ac:dyDescent="0.25">
      <c r="A1030" s="14">
        <f t="shared" si="208"/>
        <v>1030</v>
      </c>
      <c r="B1030" s="14" t="str">
        <f t="shared" ca="1" si="209"/>
        <v>3931d4c4-635b-407e-90ee-785983c9d4aa</v>
      </c>
      <c r="C1030" s="14" t="str">
        <f t="shared" ca="1" si="210"/>
        <v>0a3f507e-1d23-32b8-e044-0003ba298018</v>
      </c>
      <c r="D1030" s="14">
        <f t="shared" ca="1" si="211"/>
        <v>997713</v>
      </c>
      <c r="E1030" s="1">
        <f t="shared" ca="1" si="212"/>
        <v>120</v>
      </c>
      <c r="F1030" s="1">
        <f t="shared" ca="1" si="213"/>
        <v>168</v>
      </c>
      <c r="G1030" s="1">
        <f t="shared" ca="1" si="214"/>
        <v>1955</v>
      </c>
      <c r="H1030" s="1" t="str">
        <f ca="1">IFERROR(INDEX(Varmeinstallation!B:B,MATCH(INDIRECT($A$1&amp;"L"&amp;A1030)*1,Varmeinstallation!A:A,0)),"Ingen varmeinstallationer")</f>
        <v>Centralvarme fra eget anlæg, et-kammer fyr</v>
      </c>
      <c r="I1030" s="1" t="str">
        <f ca="1">IFERROR(INDEX(Opvarmningsmiddel!B:B,MATCH(INDIRECT($A$1&amp;"M"&amp;A1030)*1,Opvarmningsmiddel!A:A,0)),"")</f>
        <v>Naturgas</v>
      </c>
      <c r="J1030" s="1">
        <f t="shared" ca="1" si="215"/>
        <v>2</v>
      </c>
      <c r="K1030" s="1" t="str">
        <f ca="1">IFERROR(INDEX(Relationstabel!$C$3:$K$10,MATCH(VALUE(INDIRECT($A$1&amp;"L"&amp;A1030)),Relationstabel!$A$3:$A$10,0),MATCH(IFERROR(VALUE(INDIRECT($A$1&amp;"M"&amp;A1030)),0),Relationstabel!$C$1:$K$1,0)),"Ingen varmeinstallationer")</f>
        <v>Naturgas</v>
      </c>
      <c r="L1030" s="1" t="str">
        <f ca="1">INDEX(Anvendelseskode!B:B,MATCH($E1030,Anvendelseskode!$A:$A,0))</f>
        <v>Fritliggende enfamilieshus (parcelhus)</v>
      </c>
      <c r="M1030" s="1" t="str">
        <f ca="1">INDEX(Anvendelseskode!C:C,MATCH($E1030,Anvendelseskode!$A:$A,0))</f>
        <v>Parcelhuse</v>
      </c>
      <c r="N1030" s="1" t="str">
        <f ca="1">INDEX(Anvendelseskode!D:D,MATCH($E1030,Anvendelseskode!$A:$A,0))</f>
        <v>Private husholdninger</v>
      </c>
      <c r="O1030" s="1" t="str">
        <f ca="1">IFERROR(INDEX(SBi!$2:$2,MATCH(G1030,SBi!$1:$1,1)),SBi!$K$2)</f>
        <v>1951-1960</v>
      </c>
      <c r="P1030" s="1">
        <f ca="1">IFERROR(INDEX(SBi!$C$3:$K$28,MATCH(E1030,SBi!$B$3:$B$28,0),MATCH(O1030,SBi!$C$2:$K$2,0)),0)</f>
        <v>154.9</v>
      </c>
      <c r="Q1030" s="19">
        <f t="shared" ca="1" si="216"/>
        <v>26.023199999999999</v>
      </c>
      <c r="R1030" s="19" t="str">
        <f ca="1">IFERROR(INDEX(VpD!$2:$2,MATCH(G1030,VpD!$1:$1,1)),VpD!$I$2)</f>
        <v>1951-1960</v>
      </c>
      <c r="S1030" s="1">
        <f ca="1">IFERROR(INDEX(VpD!$C$3:$I$27,MATCH(E1030,VpD!$B$3:$B$27,0),MATCH(R1030,VpD!$C$2:$I$2,0)),0)</f>
        <v>204</v>
      </c>
      <c r="T1030" s="19">
        <f t="shared" ca="1" si="217"/>
        <v>34.271999999999998</v>
      </c>
      <c r="U1030" s="14" t="str">
        <f t="shared" ca="1" si="218"/>
        <v xml:space="preserve">714098.59 </v>
      </c>
      <c r="V1030" s="14" t="str">
        <f t="shared" ca="1" si="219"/>
        <v>6168817.28</v>
      </c>
      <c r="W1030" s="14" t="str">
        <f t="shared" ca="1" si="220"/>
        <v>POINT(714098.59 6168817.28)</v>
      </c>
      <c r="X1030" s="14" t="str">
        <f>IFERROR(INDEX(BygningOmraade!B:B,MATCH(A1030,BygningOmraade!A:A,0)),"")</f>
        <v/>
      </c>
    </row>
    <row r="1031" spans="1:24" s="14" customFormat="1" x14ac:dyDescent="0.25">
      <c r="A1031" s="14">
        <f t="shared" si="208"/>
        <v>1031</v>
      </c>
      <c r="B1031" s="14" t="str">
        <f t="shared" ca="1" si="209"/>
        <v>394c4a49-8c20-41ee-b922-4822064cddb0</v>
      </c>
      <c r="C1031" s="14" t="str">
        <f t="shared" ca="1" si="210"/>
        <v>0a3f507e-1972-32b8-e044-0003ba298018</v>
      </c>
      <c r="D1031" s="14">
        <f t="shared" ca="1" si="211"/>
        <v>995181</v>
      </c>
      <c r="E1031" s="1">
        <f t="shared" ca="1" si="212"/>
        <v>130</v>
      </c>
      <c r="F1031" s="1">
        <f t="shared" ca="1" si="213"/>
        <v>125</v>
      </c>
      <c r="G1031" s="1">
        <f t="shared" ca="1" si="214"/>
        <v>1977</v>
      </c>
      <c r="H1031" s="1" t="str">
        <f ca="1">IFERROR(INDEX(Varmeinstallation!B:B,MATCH(INDIRECT($A$1&amp;"L"&amp;A1031)*1,Varmeinstallation!A:A,0)),"Ingen varmeinstallationer")</f>
        <v>Elovne, elpaneler</v>
      </c>
      <c r="I1031" s="1" t="str">
        <f ca="1">IFERROR(INDEX(Opvarmningsmiddel!B:B,MATCH(INDIRECT($A$1&amp;"M"&amp;A1031)*1,Opvarmningsmiddel!A:A,0)),"")</f>
        <v>Elektricitet</v>
      </c>
      <c r="J1031" s="1">
        <f t="shared" ca="1" si="215"/>
        <v>0</v>
      </c>
      <c r="K1031" s="1" t="str">
        <f ca="1">IFERROR(INDEX(Relationstabel!$C$3:$K$10,MATCH(VALUE(INDIRECT($A$1&amp;"L"&amp;A1031)),Relationstabel!$A$3:$A$10,0),MATCH(IFERROR(VALUE(INDIRECT($A$1&amp;"M"&amp;A1031)),0),Relationstabel!$C$1:$K$1,0)),"Ingen varmeinstallationer")</f>
        <v>Elvarme</v>
      </c>
      <c r="L1031" s="1" t="str">
        <f ca="1">INDEX(Anvendelseskode!B:B,MATCH($E1031,Anvendelseskode!$A:$A,0))</f>
        <v>Række-, kæde-, dobbelthus (lodret adskillelse mellem enhederne)</v>
      </c>
      <c r="M1031" s="1" t="str">
        <f ca="1">INDEX(Anvendelseskode!C:C,MATCH($E1031,Anvendelseskode!$A:$A,0))</f>
        <v>Række-, kæde og dobbelthuse</v>
      </c>
      <c r="N1031" s="1" t="str">
        <f ca="1">INDEX(Anvendelseskode!D:D,MATCH($E1031,Anvendelseskode!$A:$A,0))</f>
        <v>Private husholdninger</v>
      </c>
      <c r="O1031" s="1" t="str">
        <f ca="1">IFERROR(INDEX(SBi!$2:$2,MATCH(G1031,SBi!$1:$1,1)),SBi!$K$2)</f>
        <v>1973-1978</v>
      </c>
      <c r="P1031" s="1">
        <f ca="1">IFERROR(INDEX(SBi!$C$3:$K$28,MATCH(E1031,SBi!$B$3:$B$28,0),MATCH(O1031,SBi!$C$2:$K$2,0)),0)</f>
        <v>112.6</v>
      </c>
      <c r="Q1031" s="19">
        <f t="shared" ca="1" si="216"/>
        <v>14.074999999999999</v>
      </c>
      <c r="R1031" s="19" t="str">
        <f ca="1">IFERROR(INDEX(VpD!$2:$2,MATCH(G1031,VpD!$1:$1,1)),VpD!$I$2)</f>
        <v>1973-1978</v>
      </c>
      <c r="S1031" s="1">
        <f ca="1">IFERROR(INDEX(VpD!$C$3:$I$27,MATCH(E1031,VpD!$B$3:$B$27,0),MATCH(R1031,VpD!$C$2:$I$2,0)),0)</f>
        <v>98</v>
      </c>
      <c r="T1031" s="19">
        <f t="shared" ca="1" si="217"/>
        <v>12.25</v>
      </c>
      <c r="U1031" s="14" t="str">
        <f t="shared" ca="1" si="218"/>
        <v xml:space="preserve">711824.12 </v>
      </c>
      <c r="V1031" s="14" t="str">
        <f t="shared" ca="1" si="219"/>
        <v>6172494.16</v>
      </c>
      <c r="W1031" s="14" t="str">
        <f t="shared" ca="1" si="220"/>
        <v>POINT(711824.12 6172494.16)</v>
      </c>
      <c r="X1031" s="14" t="str">
        <f>IFERROR(INDEX(BygningOmraade!B:B,MATCH(A1031,BygningOmraade!A:A,0)),"")</f>
        <v/>
      </c>
    </row>
    <row r="1032" spans="1:24" s="14" customFormat="1" x14ac:dyDescent="0.25">
      <c r="A1032" s="14">
        <f t="shared" si="208"/>
        <v>1032</v>
      </c>
      <c r="B1032" s="14" t="str">
        <f t="shared" ca="1" si="209"/>
        <v>397cdb80-27f6-4983-92f4-11bbfe655927</v>
      </c>
      <c r="C1032" s="14" t="str">
        <f t="shared" ca="1" si="210"/>
        <v>0a3f507e-214e-32b8-e044-0003ba298018</v>
      </c>
      <c r="D1032" s="14">
        <f t="shared" ca="1" si="211"/>
        <v>996722</v>
      </c>
      <c r="E1032" s="1">
        <f t="shared" ca="1" si="212"/>
        <v>130</v>
      </c>
      <c r="F1032" s="1">
        <f t="shared" ca="1" si="213"/>
        <v>126</v>
      </c>
      <c r="G1032" s="1">
        <f t="shared" ca="1" si="214"/>
        <v>1997</v>
      </c>
      <c r="H1032" s="1" t="str">
        <f ca="1">IFERROR(INDEX(Varmeinstallation!B:B,MATCH(INDIRECT($A$1&amp;"L"&amp;A1032)*1,Varmeinstallation!A:A,0)),"Ingen varmeinstallationer")</f>
        <v>Centralvarme fra eget anlæg, et-kammer fyr</v>
      </c>
      <c r="I1032" s="1" t="str">
        <f ca="1">IFERROR(INDEX(Opvarmningsmiddel!B:B,MATCH(INDIRECT($A$1&amp;"M"&amp;A1032)*1,Opvarmningsmiddel!A:A,0)),"")</f>
        <v>Naturgas</v>
      </c>
      <c r="J1032" s="1">
        <f t="shared" ca="1" si="215"/>
        <v>2</v>
      </c>
      <c r="K1032" s="1" t="str">
        <f ca="1">IFERROR(INDEX(Relationstabel!$C$3:$K$10,MATCH(VALUE(INDIRECT($A$1&amp;"L"&amp;A1032)),Relationstabel!$A$3:$A$10,0),MATCH(IFERROR(VALUE(INDIRECT($A$1&amp;"M"&amp;A1032)),0),Relationstabel!$C$1:$K$1,0)),"Ingen varmeinstallationer")</f>
        <v>Naturgas</v>
      </c>
      <c r="L1032" s="1" t="str">
        <f ca="1">INDEX(Anvendelseskode!B:B,MATCH($E1032,Anvendelseskode!$A:$A,0))</f>
        <v>Række-, kæde-, dobbelthus (lodret adskillelse mellem enhederne)</v>
      </c>
      <c r="M1032" s="1" t="str">
        <f ca="1">INDEX(Anvendelseskode!C:C,MATCH($E1032,Anvendelseskode!$A:$A,0))</f>
        <v>Række-, kæde og dobbelthuse</v>
      </c>
      <c r="N1032" s="1" t="str">
        <f ca="1">INDEX(Anvendelseskode!D:D,MATCH($E1032,Anvendelseskode!$A:$A,0))</f>
        <v>Private husholdninger</v>
      </c>
      <c r="O1032" s="1" t="str">
        <f ca="1">IFERROR(INDEX(SBi!$2:$2,MATCH(G1032,SBi!$1:$1,1)),SBi!$K$2)</f>
        <v>1979-1998</v>
      </c>
      <c r="P1032" s="1">
        <f ca="1">IFERROR(INDEX(SBi!$C$3:$K$28,MATCH(E1032,SBi!$B$3:$B$28,0),MATCH(O1032,SBi!$C$2:$K$2,0)),0)</f>
        <v>96.8</v>
      </c>
      <c r="Q1032" s="19">
        <f t="shared" ca="1" si="216"/>
        <v>12.1968</v>
      </c>
      <c r="R1032" s="19" t="str">
        <f ca="1">IFERROR(INDEX(VpD!$2:$2,MATCH(G1032,VpD!$1:$1,1)),VpD!$I$2)</f>
        <v>1979-1998</v>
      </c>
      <c r="S1032" s="1">
        <f ca="1">IFERROR(INDEX(VpD!$C$3:$I$27,MATCH(E1032,VpD!$B$3:$B$27,0),MATCH(R1032,VpD!$C$2:$I$2,0)),0)</f>
        <v>74</v>
      </c>
      <c r="T1032" s="19">
        <f t="shared" ca="1" si="217"/>
        <v>9.3239999999999998</v>
      </c>
      <c r="U1032" s="14" t="str">
        <f t="shared" ca="1" si="218"/>
        <v xml:space="preserve">713511.91 </v>
      </c>
      <c r="V1032" s="14" t="str">
        <f t="shared" ca="1" si="219"/>
        <v>6168956.72</v>
      </c>
      <c r="W1032" s="14" t="str">
        <f t="shared" ca="1" si="220"/>
        <v>POINT(713511.91 6168956.72)</v>
      </c>
      <c r="X1032" s="14" t="str">
        <f>IFERROR(INDEX(BygningOmraade!B:B,MATCH(A1032,BygningOmraade!A:A,0)),"")</f>
        <v/>
      </c>
    </row>
    <row r="1033" spans="1:24" s="14" customFormat="1" x14ac:dyDescent="0.25">
      <c r="A1033" s="14">
        <f t="shared" si="208"/>
        <v>1033</v>
      </c>
      <c r="B1033" s="14" t="str">
        <f t="shared" ca="1" si="209"/>
        <v>398eee23-d251-4b00-9aba-13db49e51ade</v>
      </c>
      <c r="C1033" s="14" t="str">
        <f t="shared" ca="1" si="210"/>
        <v>0a3f507e-183a-32b8-e044-0003ba298018</v>
      </c>
      <c r="D1033" s="14">
        <f t="shared" ca="1" si="211"/>
        <v>996404</v>
      </c>
      <c r="E1033" s="1">
        <f t="shared" ca="1" si="212"/>
        <v>130</v>
      </c>
      <c r="F1033" s="1">
        <f t="shared" ca="1" si="213"/>
        <v>109</v>
      </c>
      <c r="G1033" s="1">
        <f t="shared" ca="1" si="214"/>
        <v>1978</v>
      </c>
      <c r="H1033" s="1" t="str">
        <f ca="1">IFERROR(INDEX(Varmeinstallation!B:B,MATCH(INDIRECT($A$1&amp;"L"&amp;A1033)*1,Varmeinstallation!A:A,0)),"Ingen varmeinstallationer")</f>
        <v>Fjernvarme/blokvarme (radiatorsystemer eller varmluftanlæg)</v>
      </c>
      <c r="I1033" s="1" t="str">
        <f ca="1">IFERROR(INDEX(Opvarmningsmiddel!B:B,MATCH(INDIRECT($A$1&amp;"M"&amp;A1033)*1,Opvarmningsmiddel!A:A,0)),"")</f>
        <v/>
      </c>
      <c r="J1033" s="1">
        <f t="shared" ca="1" si="215"/>
        <v>0</v>
      </c>
      <c r="K1033" s="1" t="str">
        <f ca="1">IFERROR(INDEX(Relationstabel!$C$3:$K$10,MATCH(VALUE(INDIRECT($A$1&amp;"L"&amp;A1033)),Relationstabel!$A$3:$A$10,0),MATCH(IFERROR(VALUE(INDIRECT($A$1&amp;"M"&amp;A1033)),0),Relationstabel!$C$1:$K$1,0)),"Ingen varmeinstallationer")</f>
        <v>Fjernvarme/ Blokvarme</v>
      </c>
      <c r="L1033" s="1" t="str">
        <f ca="1">INDEX(Anvendelseskode!B:B,MATCH($E1033,Anvendelseskode!$A:$A,0))</f>
        <v>Række-, kæde-, dobbelthus (lodret adskillelse mellem enhederne)</v>
      </c>
      <c r="M1033" s="1" t="str">
        <f ca="1">INDEX(Anvendelseskode!C:C,MATCH($E1033,Anvendelseskode!$A:$A,0))</f>
        <v>Række-, kæde og dobbelthuse</v>
      </c>
      <c r="N1033" s="1" t="str">
        <f ca="1">INDEX(Anvendelseskode!D:D,MATCH($E1033,Anvendelseskode!$A:$A,0))</f>
        <v>Private husholdninger</v>
      </c>
      <c r="O1033" s="1" t="str">
        <f ca="1">IFERROR(INDEX(SBi!$2:$2,MATCH(G1033,SBi!$1:$1,1)),SBi!$K$2)</f>
        <v>1973-1978</v>
      </c>
      <c r="P1033" s="1">
        <f ca="1">IFERROR(INDEX(SBi!$C$3:$K$28,MATCH(E1033,SBi!$B$3:$B$28,0),MATCH(O1033,SBi!$C$2:$K$2,0)),0)</f>
        <v>112.6</v>
      </c>
      <c r="Q1033" s="19">
        <f t="shared" ca="1" si="216"/>
        <v>12.273399999999999</v>
      </c>
      <c r="R1033" s="19" t="str">
        <f ca="1">IFERROR(INDEX(VpD!$2:$2,MATCH(G1033,VpD!$1:$1,1)),VpD!$I$2)</f>
        <v>1973-1978</v>
      </c>
      <c r="S1033" s="1">
        <f ca="1">IFERROR(INDEX(VpD!$C$3:$I$27,MATCH(E1033,VpD!$B$3:$B$27,0),MATCH(R1033,VpD!$C$2:$I$2,0)),0)</f>
        <v>98</v>
      </c>
      <c r="T1033" s="19">
        <f t="shared" ca="1" si="217"/>
        <v>10.682</v>
      </c>
      <c r="U1033" s="14" t="str">
        <f t="shared" ca="1" si="218"/>
        <v xml:space="preserve">713385.96 </v>
      </c>
      <c r="V1033" s="14" t="str">
        <f t="shared" ca="1" si="219"/>
        <v>6169681.55</v>
      </c>
      <c r="W1033" s="14" t="str">
        <f t="shared" ca="1" si="220"/>
        <v>POINT(713385.96 6169681.55)</v>
      </c>
      <c r="X1033" s="14" t="str">
        <f>IFERROR(INDEX(BygningOmraade!B:B,MATCH(A1033,BygningOmraade!A:A,0)),"")</f>
        <v/>
      </c>
    </row>
    <row r="1034" spans="1:24" s="14" customFormat="1" x14ac:dyDescent="0.25">
      <c r="A1034" s="14">
        <f t="shared" si="208"/>
        <v>1034</v>
      </c>
      <c r="B1034" s="14" t="str">
        <f t="shared" ca="1" si="209"/>
        <v>39913436-2dad-42a0-8064-6d352fea55ab</v>
      </c>
      <c r="C1034" s="14" t="str">
        <f t="shared" ca="1" si="210"/>
        <v>0a3f507e-1821-32b8-e044-0003ba298018</v>
      </c>
      <c r="D1034" s="14">
        <f t="shared" ca="1" si="211"/>
        <v>995857</v>
      </c>
      <c r="E1034" s="1">
        <f t="shared" ca="1" si="212"/>
        <v>120</v>
      </c>
      <c r="F1034" s="1">
        <f t="shared" ca="1" si="213"/>
        <v>107</v>
      </c>
      <c r="G1034" s="1">
        <f t="shared" ca="1" si="214"/>
        <v>1993</v>
      </c>
      <c r="H1034" s="1" t="str">
        <f ca="1">IFERROR(INDEX(Varmeinstallation!B:B,MATCH(INDIRECT($A$1&amp;"L"&amp;A1034)*1,Varmeinstallation!A:A,0)),"Ingen varmeinstallationer")</f>
        <v>Centralvarme fra eget anlæg, et-kammer fyr</v>
      </c>
      <c r="I1034" s="1" t="str">
        <f ca="1">IFERROR(INDEX(Opvarmningsmiddel!B:B,MATCH(INDIRECT($A$1&amp;"M"&amp;A1034)*1,Opvarmningsmiddel!A:A,0)),"")</f>
        <v>Naturgas</v>
      </c>
      <c r="J1034" s="1">
        <f t="shared" ca="1" si="215"/>
        <v>0</v>
      </c>
      <c r="K1034" s="1" t="str">
        <f ca="1">IFERROR(INDEX(Relationstabel!$C$3:$K$10,MATCH(VALUE(INDIRECT($A$1&amp;"L"&amp;A1034)),Relationstabel!$A$3:$A$10,0),MATCH(IFERROR(VALUE(INDIRECT($A$1&amp;"M"&amp;A1034)),0),Relationstabel!$C$1:$K$1,0)),"Ingen varmeinstallationer")</f>
        <v>Naturgas</v>
      </c>
      <c r="L1034" s="1" t="str">
        <f ca="1">INDEX(Anvendelseskode!B:B,MATCH($E1034,Anvendelseskode!$A:$A,0))</f>
        <v>Fritliggende enfamilieshus (parcelhus)</v>
      </c>
      <c r="M1034" s="1" t="str">
        <f ca="1">INDEX(Anvendelseskode!C:C,MATCH($E1034,Anvendelseskode!$A:$A,0))</f>
        <v>Parcelhuse</v>
      </c>
      <c r="N1034" s="1" t="str">
        <f ca="1">INDEX(Anvendelseskode!D:D,MATCH($E1034,Anvendelseskode!$A:$A,0))</f>
        <v>Private husholdninger</v>
      </c>
      <c r="O1034" s="1" t="str">
        <f ca="1">IFERROR(INDEX(SBi!$2:$2,MATCH(G1034,SBi!$1:$1,1)),SBi!$K$2)</f>
        <v>1979-1998</v>
      </c>
      <c r="P1034" s="1">
        <f ca="1">IFERROR(INDEX(SBi!$C$3:$K$28,MATCH(E1034,SBi!$B$3:$B$28,0),MATCH(O1034,SBi!$C$2:$K$2,0)),0)</f>
        <v>105.4</v>
      </c>
      <c r="Q1034" s="19">
        <f t="shared" ca="1" si="216"/>
        <v>11.277800000000001</v>
      </c>
      <c r="R1034" s="19" t="str">
        <f ca="1">IFERROR(INDEX(VpD!$2:$2,MATCH(G1034,VpD!$1:$1,1)),VpD!$I$2)</f>
        <v>1979-1998</v>
      </c>
      <c r="S1034" s="1">
        <f ca="1">IFERROR(INDEX(VpD!$C$3:$I$27,MATCH(E1034,VpD!$B$3:$B$27,0),MATCH(R1034,VpD!$C$2:$I$2,0)),0)</f>
        <v>90</v>
      </c>
      <c r="T1034" s="19">
        <f t="shared" ca="1" si="217"/>
        <v>9.6300000000000008</v>
      </c>
      <c r="U1034" s="14" t="str">
        <f t="shared" ca="1" si="218"/>
        <v xml:space="preserve">712066.56 </v>
      </c>
      <c r="V1034" s="14" t="str">
        <f t="shared" ca="1" si="219"/>
        <v>6169531.23</v>
      </c>
      <c r="W1034" s="14" t="str">
        <f t="shared" ca="1" si="220"/>
        <v>POINT(712066.56 6169531.23)</v>
      </c>
      <c r="X1034" s="14" t="str">
        <f>IFERROR(INDEX(BygningOmraade!B:B,MATCH(A1034,BygningOmraade!A:A,0)),"")</f>
        <v/>
      </c>
    </row>
    <row r="1035" spans="1:24" s="14" customFormat="1" x14ac:dyDescent="0.25">
      <c r="A1035" s="14">
        <f t="shared" si="208"/>
        <v>1035</v>
      </c>
      <c r="B1035" s="14" t="str">
        <f t="shared" ca="1" si="209"/>
        <v>3993c58a-0798-442e-900b-0b60658c55e0</v>
      </c>
      <c r="C1035" s="14" t="str">
        <f t="shared" ca="1" si="210"/>
        <v>0a3f507e-1c7f-32b8-e044-0003ba298018</v>
      </c>
      <c r="D1035" s="14">
        <f t="shared" ca="1" si="211"/>
        <v>996102</v>
      </c>
      <c r="E1035" s="1">
        <f t="shared" ca="1" si="212"/>
        <v>120</v>
      </c>
      <c r="F1035" s="1">
        <f t="shared" ca="1" si="213"/>
        <v>165</v>
      </c>
      <c r="G1035" s="1">
        <f t="shared" ca="1" si="214"/>
        <v>1973</v>
      </c>
      <c r="H1035" s="1" t="str">
        <f ca="1">IFERROR(INDEX(Varmeinstallation!B:B,MATCH(INDIRECT($A$1&amp;"L"&amp;A1035)*1,Varmeinstallation!A:A,0)),"Ingen varmeinstallationer")</f>
        <v>Elovne, elpaneler</v>
      </c>
      <c r="I1035" s="1" t="str">
        <f ca="1">IFERROR(INDEX(Opvarmningsmiddel!B:B,MATCH(INDIRECT($A$1&amp;"M"&amp;A1035)*1,Opvarmningsmiddel!A:A,0)),"")</f>
        <v>Elektricitet</v>
      </c>
      <c r="J1035" s="1">
        <f t="shared" ca="1" si="215"/>
        <v>0</v>
      </c>
      <c r="K1035" s="1" t="str">
        <f ca="1">IFERROR(INDEX(Relationstabel!$C$3:$K$10,MATCH(VALUE(INDIRECT($A$1&amp;"L"&amp;A1035)),Relationstabel!$A$3:$A$10,0),MATCH(IFERROR(VALUE(INDIRECT($A$1&amp;"M"&amp;A1035)),0),Relationstabel!$C$1:$K$1,0)),"Ingen varmeinstallationer")</f>
        <v>Elvarme</v>
      </c>
      <c r="L1035" s="1" t="str">
        <f ca="1">INDEX(Anvendelseskode!B:B,MATCH($E1035,Anvendelseskode!$A:$A,0))</f>
        <v>Fritliggende enfamilieshus (parcelhus)</v>
      </c>
      <c r="M1035" s="1" t="str">
        <f ca="1">INDEX(Anvendelseskode!C:C,MATCH($E1035,Anvendelseskode!$A:$A,0))</f>
        <v>Parcelhuse</v>
      </c>
      <c r="N1035" s="1" t="str">
        <f ca="1">INDEX(Anvendelseskode!D:D,MATCH($E1035,Anvendelseskode!$A:$A,0))</f>
        <v>Private husholdninger</v>
      </c>
      <c r="O1035" s="1" t="str">
        <f ca="1">IFERROR(INDEX(SBi!$2:$2,MATCH(G1035,SBi!$1:$1,1)),SBi!$K$2)</f>
        <v>1973-1978</v>
      </c>
      <c r="P1035" s="1">
        <f ca="1">IFERROR(INDEX(SBi!$C$3:$K$28,MATCH(E1035,SBi!$B$3:$B$28,0),MATCH(O1035,SBi!$C$2:$K$2,0)),0)</f>
        <v>119.8</v>
      </c>
      <c r="Q1035" s="19">
        <f t="shared" ca="1" si="216"/>
        <v>19.766999999999999</v>
      </c>
      <c r="R1035" s="19" t="str">
        <f ca="1">IFERROR(INDEX(VpD!$2:$2,MATCH(G1035,VpD!$1:$1,1)),VpD!$I$2)</f>
        <v>1973-1978</v>
      </c>
      <c r="S1035" s="1">
        <f ca="1">IFERROR(INDEX(VpD!$C$3:$I$27,MATCH(E1035,VpD!$B$3:$B$27,0),MATCH(R1035,VpD!$C$2:$I$2,0)),0)</f>
        <v>117</v>
      </c>
      <c r="T1035" s="19">
        <f t="shared" ca="1" si="217"/>
        <v>19.305</v>
      </c>
      <c r="U1035" s="14" t="str">
        <f t="shared" ca="1" si="218"/>
        <v xml:space="preserve">712447.25 </v>
      </c>
      <c r="V1035" s="14" t="str">
        <f t="shared" ca="1" si="219"/>
        <v>6169256.7</v>
      </c>
      <c r="W1035" s="14" t="str">
        <f t="shared" ca="1" si="220"/>
        <v>POINT(712447.25 6169256.7)</v>
      </c>
      <c r="X1035" s="14" t="str">
        <f>IFERROR(INDEX(BygningOmraade!B:B,MATCH(A1035,BygningOmraade!A:A,0)),"")</f>
        <v/>
      </c>
    </row>
    <row r="1036" spans="1:24" s="14" customFormat="1" x14ac:dyDescent="0.25">
      <c r="A1036" s="14">
        <f t="shared" si="208"/>
        <v>1036</v>
      </c>
      <c r="B1036" s="14" t="str">
        <f t="shared" ca="1" si="209"/>
        <v>3997d483-9665-4f95-9e2e-606a3612b9ff</v>
      </c>
      <c r="C1036" s="14" t="str">
        <f t="shared" ca="1" si="210"/>
        <v>0a3f507e-1a8a-32b8-e044-0003ba298018</v>
      </c>
      <c r="D1036" s="14">
        <f t="shared" ca="1" si="211"/>
        <v>997396</v>
      </c>
      <c r="E1036" s="1">
        <f t="shared" ca="1" si="212"/>
        <v>120</v>
      </c>
      <c r="F1036" s="1">
        <f t="shared" ca="1" si="213"/>
        <v>156</v>
      </c>
      <c r="G1036" s="1">
        <f t="shared" ca="1" si="214"/>
        <v>1973</v>
      </c>
      <c r="H1036" s="1" t="str">
        <f ca="1">IFERROR(INDEX(Varmeinstallation!B:B,MATCH(INDIRECT($A$1&amp;"L"&amp;A1036)*1,Varmeinstallation!A:A,0)),"Ingen varmeinstallationer")</f>
        <v>Centralvarme fra eget anlæg, et-kammer fyr</v>
      </c>
      <c r="I1036" s="1" t="str">
        <f ca="1">IFERROR(INDEX(Opvarmningsmiddel!B:B,MATCH(INDIRECT($A$1&amp;"M"&amp;A1036)*1,Opvarmningsmiddel!A:A,0)),"")</f>
        <v>Naturgas</v>
      </c>
      <c r="J1036" s="1">
        <f t="shared" ca="1" si="215"/>
        <v>0</v>
      </c>
      <c r="K1036" s="1" t="str">
        <f ca="1">IFERROR(INDEX(Relationstabel!$C$3:$K$10,MATCH(VALUE(INDIRECT($A$1&amp;"L"&amp;A1036)),Relationstabel!$A$3:$A$10,0),MATCH(IFERROR(VALUE(INDIRECT($A$1&amp;"M"&amp;A1036)),0),Relationstabel!$C$1:$K$1,0)),"Ingen varmeinstallationer")</f>
        <v>Naturgas</v>
      </c>
      <c r="L1036" s="1" t="str">
        <f ca="1">INDEX(Anvendelseskode!B:B,MATCH($E1036,Anvendelseskode!$A:$A,0))</f>
        <v>Fritliggende enfamilieshus (parcelhus)</v>
      </c>
      <c r="M1036" s="1" t="str">
        <f ca="1">INDEX(Anvendelseskode!C:C,MATCH($E1036,Anvendelseskode!$A:$A,0))</f>
        <v>Parcelhuse</v>
      </c>
      <c r="N1036" s="1" t="str">
        <f ca="1">INDEX(Anvendelseskode!D:D,MATCH($E1036,Anvendelseskode!$A:$A,0))</f>
        <v>Private husholdninger</v>
      </c>
      <c r="O1036" s="1" t="str">
        <f ca="1">IFERROR(INDEX(SBi!$2:$2,MATCH(G1036,SBi!$1:$1,1)),SBi!$K$2)</f>
        <v>1973-1978</v>
      </c>
      <c r="P1036" s="1">
        <f ca="1">IFERROR(INDEX(SBi!$C$3:$K$28,MATCH(E1036,SBi!$B$3:$B$28,0),MATCH(O1036,SBi!$C$2:$K$2,0)),0)</f>
        <v>119.8</v>
      </c>
      <c r="Q1036" s="19">
        <f t="shared" ca="1" si="216"/>
        <v>18.688800000000001</v>
      </c>
      <c r="R1036" s="19" t="str">
        <f ca="1">IFERROR(INDEX(VpD!$2:$2,MATCH(G1036,VpD!$1:$1,1)),VpD!$I$2)</f>
        <v>1973-1978</v>
      </c>
      <c r="S1036" s="1">
        <f ca="1">IFERROR(INDEX(VpD!$C$3:$I$27,MATCH(E1036,VpD!$B$3:$B$27,0),MATCH(R1036,VpD!$C$2:$I$2,0)),0)</f>
        <v>117</v>
      </c>
      <c r="T1036" s="19">
        <f t="shared" ca="1" si="217"/>
        <v>18.251999999999999</v>
      </c>
      <c r="U1036" s="14" t="str">
        <f t="shared" ca="1" si="218"/>
        <v xml:space="preserve">714036.85 </v>
      </c>
      <c r="V1036" s="14" t="str">
        <f t="shared" ca="1" si="219"/>
        <v>6168959.98</v>
      </c>
      <c r="W1036" s="14" t="str">
        <f t="shared" ca="1" si="220"/>
        <v>POINT(714036.85 6168959.98)</v>
      </c>
      <c r="X1036" s="14" t="str">
        <f>IFERROR(INDEX(BygningOmraade!B:B,MATCH(A1036,BygningOmraade!A:A,0)),"")</f>
        <v/>
      </c>
    </row>
    <row r="1037" spans="1:24" s="14" customFormat="1" x14ac:dyDescent="0.25">
      <c r="A1037" s="14">
        <f t="shared" si="208"/>
        <v>1037</v>
      </c>
      <c r="B1037" s="14" t="str">
        <f t="shared" ca="1" si="209"/>
        <v>39b9f77d-f287-4ca2-8a94-cd76be4303dc</v>
      </c>
      <c r="C1037" s="14" t="str">
        <f t="shared" ca="1" si="210"/>
        <v>e2d9e142-f9a6-4afa-90ff-382d26b814dd</v>
      </c>
      <c r="D1037" s="14">
        <f t="shared" ca="1" si="211"/>
        <v>100094122</v>
      </c>
      <c r="E1037" s="1">
        <f t="shared" ca="1" si="212"/>
        <v>130</v>
      </c>
      <c r="F1037" s="1">
        <f t="shared" ca="1" si="213"/>
        <v>120</v>
      </c>
      <c r="G1037" s="1">
        <f t="shared" ca="1" si="214"/>
        <v>2016</v>
      </c>
      <c r="H1037" s="1" t="str">
        <f ca="1">IFERROR(INDEX(Varmeinstallation!B:B,MATCH(INDIRECT($A$1&amp;"L"&amp;A1037)*1,Varmeinstallation!A:A,0)),"Ingen varmeinstallationer")</f>
        <v>Fjernvarme/blokvarme (radiatorsystemer eller varmluftanlæg)</v>
      </c>
      <c r="I1037" s="1" t="str">
        <f ca="1">IFERROR(INDEX(Opvarmningsmiddel!B:B,MATCH(INDIRECT($A$1&amp;"M"&amp;A1037)*1,Opvarmningsmiddel!A:A,0)),"")</f>
        <v/>
      </c>
      <c r="J1037" s="1">
        <f t="shared" ca="1" si="215"/>
        <v>0</v>
      </c>
      <c r="K1037" s="1" t="str">
        <f ca="1">IFERROR(INDEX(Relationstabel!$C$3:$K$10,MATCH(VALUE(INDIRECT($A$1&amp;"L"&amp;A1037)),Relationstabel!$A$3:$A$10,0),MATCH(IFERROR(VALUE(INDIRECT($A$1&amp;"M"&amp;A1037)),0),Relationstabel!$C$1:$K$1,0)),"Ingen varmeinstallationer")</f>
        <v>Fjernvarme/ Blokvarme</v>
      </c>
      <c r="L1037" s="1" t="str">
        <f ca="1">INDEX(Anvendelseskode!B:B,MATCH($E1037,Anvendelseskode!$A:$A,0))</f>
        <v>Række-, kæde-, dobbelthus (lodret adskillelse mellem enhederne)</v>
      </c>
      <c r="M1037" s="1" t="str">
        <f ca="1">INDEX(Anvendelseskode!C:C,MATCH($E1037,Anvendelseskode!$A:$A,0))</f>
        <v>Række-, kæde og dobbelthuse</v>
      </c>
      <c r="N1037" s="1" t="str">
        <f ca="1">INDEX(Anvendelseskode!D:D,MATCH($E1037,Anvendelseskode!$A:$A,0))</f>
        <v>Private husholdninger</v>
      </c>
      <c r="O1037" s="1" t="str">
        <f ca="1">IFERROR(INDEX(SBi!$2:$2,MATCH(G1037,SBi!$1:$1,1)),SBi!$K$2)</f>
        <v>Efter 2006</v>
      </c>
      <c r="P1037" s="1">
        <f ca="1">IFERROR(INDEX(SBi!$C$3:$K$28,MATCH(E1037,SBi!$B$3:$B$28,0),MATCH(O1037,SBi!$C$2:$K$2,0)),0)</f>
        <v>66.400000000000006</v>
      </c>
      <c r="Q1037" s="19">
        <f t="shared" ca="1" si="216"/>
        <v>7.9680000000000009</v>
      </c>
      <c r="R1037" s="19" t="str">
        <f ca="1">IFERROR(INDEX(VpD!$2:$2,MATCH(G1037,VpD!$1:$1,1)),VpD!$I$2)</f>
        <v>&gt;1998</v>
      </c>
      <c r="S1037" s="1">
        <f ca="1">IFERROR(INDEX(VpD!$C$3:$I$27,MATCH(E1037,VpD!$B$3:$B$27,0),MATCH(R1037,VpD!$C$2:$I$2,0)),0)</f>
        <v>65</v>
      </c>
      <c r="T1037" s="19">
        <f t="shared" ca="1" si="217"/>
        <v>7.8</v>
      </c>
      <c r="U1037" s="14" t="str">
        <f t="shared" ca="1" si="218"/>
        <v xml:space="preserve">711580.47 </v>
      </c>
      <c r="V1037" s="14" t="str">
        <f t="shared" ca="1" si="219"/>
        <v>6172769.57</v>
      </c>
      <c r="W1037" s="14" t="str">
        <f t="shared" ca="1" si="220"/>
        <v>POINT(711580.47 6172769.57)</v>
      </c>
      <c r="X1037" s="14" t="str">
        <f>IFERROR(INDEX(BygningOmraade!B:B,MATCH(A1037,BygningOmraade!A:A,0)),"")</f>
        <v/>
      </c>
    </row>
    <row r="1038" spans="1:24" s="14" customFormat="1" x14ac:dyDescent="0.25">
      <c r="A1038" s="14">
        <f t="shared" si="208"/>
        <v>1038</v>
      </c>
      <c r="B1038" s="14" t="str">
        <f t="shared" ca="1" si="209"/>
        <v>39ce4a49-958e-4ceb-8f5e-2bad5a981cdb</v>
      </c>
      <c r="C1038" s="14" t="str">
        <f t="shared" ca="1" si="210"/>
        <v>0a3f507e-24c2-32b8-e044-0003ba298018</v>
      </c>
      <c r="D1038" s="14">
        <f t="shared" ca="1" si="211"/>
        <v>996960</v>
      </c>
      <c r="E1038" s="1">
        <f t="shared" ca="1" si="212"/>
        <v>130</v>
      </c>
      <c r="F1038" s="1">
        <f t="shared" ca="1" si="213"/>
        <v>112</v>
      </c>
      <c r="G1038" s="1">
        <f t="shared" ca="1" si="214"/>
        <v>1978</v>
      </c>
      <c r="H1038" s="1" t="str">
        <f ca="1">IFERROR(INDEX(Varmeinstallation!B:B,MATCH(INDIRECT($A$1&amp;"L"&amp;A1038)*1,Varmeinstallation!A:A,0)),"Ingen varmeinstallationer")</f>
        <v>Fjernvarme/blokvarme (radiatorsystemer eller varmluftanlæg)</v>
      </c>
      <c r="I1038" s="1" t="str">
        <f ca="1">IFERROR(INDEX(Opvarmningsmiddel!B:B,MATCH(INDIRECT($A$1&amp;"M"&amp;A1038)*1,Opvarmningsmiddel!A:A,0)),"")</f>
        <v/>
      </c>
      <c r="J1038" s="1">
        <f t="shared" ca="1" si="215"/>
        <v>0</v>
      </c>
      <c r="K1038" s="1" t="str">
        <f ca="1">IFERROR(INDEX(Relationstabel!$C$3:$K$10,MATCH(VALUE(INDIRECT($A$1&amp;"L"&amp;A1038)),Relationstabel!$A$3:$A$10,0),MATCH(IFERROR(VALUE(INDIRECT($A$1&amp;"M"&amp;A1038)),0),Relationstabel!$C$1:$K$1,0)),"Ingen varmeinstallationer")</f>
        <v>Fjernvarme/ Blokvarme</v>
      </c>
      <c r="L1038" s="1" t="str">
        <f ca="1">INDEX(Anvendelseskode!B:B,MATCH($E1038,Anvendelseskode!$A:$A,0))</f>
        <v>Række-, kæde-, dobbelthus (lodret adskillelse mellem enhederne)</v>
      </c>
      <c r="M1038" s="1" t="str">
        <f ca="1">INDEX(Anvendelseskode!C:C,MATCH($E1038,Anvendelseskode!$A:$A,0))</f>
        <v>Række-, kæde og dobbelthuse</v>
      </c>
      <c r="N1038" s="1" t="str">
        <f ca="1">INDEX(Anvendelseskode!D:D,MATCH($E1038,Anvendelseskode!$A:$A,0))</f>
        <v>Private husholdninger</v>
      </c>
      <c r="O1038" s="1" t="str">
        <f ca="1">IFERROR(INDEX(SBi!$2:$2,MATCH(G1038,SBi!$1:$1,1)),SBi!$K$2)</f>
        <v>1973-1978</v>
      </c>
      <c r="P1038" s="1">
        <f ca="1">IFERROR(INDEX(SBi!$C$3:$K$28,MATCH(E1038,SBi!$B$3:$B$28,0),MATCH(O1038,SBi!$C$2:$K$2,0)),0)</f>
        <v>112.6</v>
      </c>
      <c r="Q1038" s="19">
        <f t="shared" ca="1" si="216"/>
        <v>12.611199999999998</v>
      </c>
      <c r="R1038" s="19" t="str">
        <f ca="1">IFERROR(INDEX(VpD!$2:$2,MATCH(G1038,VpD!$1:$1,1)),VpD!$I$2)</f>
        <v>1973-1978</v>
      </c>
      <c r="S1038" s="1">
        <f ca="1">IFERROR(INDEX(VpD!$C$3:$I$27,MATCH(E1038,VpD!$B$3:$B$27,0),MATCH(R1038,VpD!$C$2:$I$2,0)),0)</f>
        <v>98</v>
      </c>
      <c r="T1038" s="19">
        <f t="shared" ca="1" si="217"/>
        <v>10.976000000000001</v>
      </c>
      <c r="U1038" s="14" t="str">
        <f t="shared" ca="1" si="218"/>
        <v xml:space="preserve">713608.13 </v>
      </c>
      <c r="V1038" s="14" t="str">
        <f t="shared" ca="1" si="219"/>
        <v>6169811.72</v>
      </c>
      <c r="W1038" s="14" t="str">
        <f t="shared" ca="1" si="220"/>
        <v>POINT(713608.13 6169811.72)</v>
      </c>
      <c r="X1038" s="14" t="str">
        <f>IFERROR(INDEX(BygningOmraade!B:B,MATCH(A1038,BygningOmraade!A:A,0)),"")</f>
        <v/>
      </c>
    </row>
    <row r="1039" spans="1:24" s="14" customFormat="1" x14ac:dyDescent="0.25">
      <c r="A1039" s="14">
        <f t="shared" si="208"/>
        <v>1039</v>
      </c>
      <c r="B1039" s="14" t="str">
        <f t="shared" ca="1" si="209"/>
        <v>39cf85c5-640a-4f74-8d6c-d8693c2224e0</v>
      </c>
      <c r="C1039" s="14" t="str">
        <f t="shared" ca="1" si="210"/>
        <v>0a3f507e-225b-32b8-e044-0003ba298018</v>
      </c>
      <c r="D1039" s="14">
        <f t="shared" ca="1" si="211"/>
        <v>995843</v>
      </c>
      <c r="E1039" s="1">
        <f t="shared" ca="1" si="212"/>
        <v>120</v>
      </c>
      <c r="F1039" s="1">
        <f t="shared" ca="1" si="213"/>
        <v>154</v>
      </c>
      <c r="G1039" s="1">
        <f t="shared" ca="1" si="214"/>
        <v>1983</v>
      </c>
      <c r="H1039" s="1" t="str">
        <f ca="1">IFERROR(INDEX(Varmeinstallation!B:B,MATCH(INDIRECT($A$1&amp;"L"&amp;A1039)*1,Varmeinstallation!A:A,0)),"Ingen varmeinstallationer")</f>
        <v>Centralvarme fra eget anlæg, et-kammer fyr</v>
      </c>
      <c r="I1039" s="1" t="str">
        <f ca="1">IFERROR(INDEX(Opvarmningsmiddel!B:B,MATCH(INDIRECT($A$1&amp;"M"&amp;A1039)*1,Opvarmningsmiddel!A:A,0)),"")</f>
        <v>Naturgas</v>
      </c>
      <c r="J1039" s="1">
        <f t="shared" ca="1" si="215"/>
        <v>2</v>
      </c>
      <c r="K1039" s="1" t="str">
        <f ca="1">IFERROR(INDEX(Relationstabel!$C$3:$K$10,MATCH(VALUE(INDIRECT($A$1&amp;"L"&amp;A1039)),Relationstabel!$A$3:$A$10,0),MATCH(IFERROR(VALUE(INDIRECT($A$1&amp;"M"&amp;A1039)),0),Relationstabel!$C$1:$K$1,0)),"Ingen varmeinstallationer")</f>
        <v>Naturgas</v>
      </c>
      <c r="L1039" s="1" t="str">
        <f ca="1">INDEX(Anvendelseskode!B:B,MATCH($E1039,Anvendelseskode!$A:$A,0))</f>
        <v>Fritliggende enfamilieshus (parcelhus)</v>
      </c>
      <c r="M1039" s="1" t="str">
        <f ca="1">INDEX(Anvendelseskode!C:C,MATCH($E1039,Anvendelseskode!$A:$A,0))</f>
        <v>Parcelhuse</v>
      </c>
      <c r="N1039" s="1" t="str">
        <f ca="1">INDEX(Anvendelseskode!D:D,MATCH($E1039,Anvendelseskode!$A:$A,0))</f>
        <v>Private husholdninger</v>
      </c>
      <c r="O1039" s="1" t="str">
        <f ca="1">IFERROR(INDEX(SBi!$2:$2,MATCH(G1039,SBi!$1:$1,1)),SBi!$K$2)</f>
        <v>1979-1998</v>
      </c>
      <c r="P1039" s="1">
        <f ca="1">IFERROR(INDEX(SBi!$C$3:$K$28,MATCH(E1039,SBi!$B$3:$B$28,0),MATCH(O1039,SBi!$C$2:$K$2,0)),0)</f>
        <v>105.4</v>
      </c>
      <c r="Q1039" s="19">
        <f t="shared" ca="1" si="216"/>
        <v>16.2316</v>
      </c>
      <c r="R1039" s="19" t="str">
        <f ca="1">IFERROR(INDEX(VpD!$2:$2,MATCH(G1039,VpD!$1:$1,1)),VpD!$I$2)</f>
        <v>1979-1998</v>
      </c>
      <c r="S1039" s="1">
        <f ca="1">IFERROR(INDEX(VpD!$C$3:$I$27,MATCH(E1039,VpD!$B$3:$B$27,0),MATCH(R1039,VpD!$C$2:$I$2,0)),0)</f>
        <v>90</v>
      </c>
      <c r="T1039" s="19">
        <f t="shared" ca="1" si="217"/>
        <v>13.86</v>
      </c>
      <c r="U1039" s="14" t="str">
        <f t="shared" ca="1" si="218"/>
        <v xml:space="preserve">712030.85 </v>
      </c>
      <c r="V1039" s="14" t="str">
        <f t="shared" ca="1" si="219"/>
        <v>6171702.86</v>
      </c>
      <c r="W1039" s="14" t="str">
        <f t="shared" ca="1" si="220"/>
        <v>POINT(712030.85 6171702.86)</v>
      </c>
      <c r="X1039" s="14" t="str">
        <f>IFERROR(INDEX(BygningOmraade!B:B,MATCH(A1039,BygningOmraade!A:A,0)),"")</f>
        <v/>
      </c>
    </row>
    <row r="1040" spans="1:24" s="14" customFormat="1" x14ac:dyDescent="0.25">
      <c r="A1040" s="14">
        <f t="shared" si="208"/>
        <v>1040</v>
      </c>
      <c r="B1040" s="14" t="str">
        <f t="shared" ca="1" si="209"/>
        <v>39e15a7d-ed75-4aac-b976-426f6fc9e3c0</v>
      </c>
      <c r="C1040" s="14" t="str">
        <f t="shared" ca="1" si="210"/>
        <v>0a3f507e-1c25-32b8-e044-0003ba298018</v>
      </c>
      <c r="D1040" s="14">
        <f t="shared" ca="1" si="211"/>
        <v>997502</v>
      </c>
      <c r="E1040" s="1">
        <f t="shared" ca="1" si="212"/>
        <v>120</v>
      </c>
      <c r="F1040" s="1">
        <f t="shared" ca="1" si="213"/>
        <v>150</v>
      </c>
      <c r="G1040" s="1">
        <f t="shared" ca="1" si="214"/>
        <v>1966</v>
      </c>
      <c r="H1040" s="1" t="str">
        <f ca="1">IFERROR(INDEX(Varmeinstallation!B:B,MATCH(INDIRECT($A$1&amp;"L"&amp;A1040)*1,Varmeinstallation!A:A,0)),"Ingen varmeinstallationer")</f>
        <v>Centralvarme fra eget anlæg, et-kammer fyr</v>
      </c>
      <c r="I1040" s="1" t="str">
        <f ca="1">IFERROR(INDEX(Opvarmningsmiddel!B:B,MATCH(INDIRECT($A$1&amp;"M"&amp;A1040)*1,Opvarmningsmiddel!A:A,0)),"")</f>
        <v>Naturgas</v>
      </c>
      <c r="J1040" s="1">
        <f t="shared" ca="1" si="215"/>
        <v>2</v>
      </c>
      <c r="K1040" s="1" t="str">
        <f ca="1">IFERROR(INDEX(Relationstabel!$C$3:$K$10,MATCH(VALUE(INDIRECT($A$1&amp;"L"&amp;A1040)),Relationstabel!$A$3:$A$10,0),MATCH(IFERROR(VALUE(INDIRECT($A$1&amp;"M"&amp;A1040)),0),Relationstabel!$C$1:$K$1,0)),"Ingen varmeinstallationer")</f>
        <v>Naturgas</v>
      </c>
      <c r="L1040" s="1" t="str">
        <f ca="1">INDEX(Anvendelseskode!B:B,MATCH($E1040,Anvendelseskode!$A:$A,0))</f>
        <v>Fritliggende enfamilieshus (parcelhus)</v>
      </c>
      <c r="M1040" s="1" t="str">
        <f ca="1">INDEX(Anvendelseskode!C:C,MATCH($E1040,Anvendelseskode!$A:$A,0))</f>
        <v>Parcelhuse</v>
      </c>
      <c r="N1040" s="1" t="str">
        <f ca="1">INDEX(Anvendelseskode!D:D,MATCH($E1040,Anvendelseskode!$A:$A,0))</f>
        <v>Private husholdninger</v>
      </c>
      <c r="O1040" s="1" t="str">
        <f ca="1">IFERROR(INDEX(SBi!$2:$2,MATCH(G1040,SBi!$1:$1,1)),SBi!$K$2)</f>
        <v>1961-1972</v>
      </c>
      <c r="P1040" s="1">
        <f ca="1">IFERROR(INDEX(SBi!$C$3:$K$28,MATCH(E1040,SBi!$B$3:$B$28,0),MATCH(O1040,SBi!$C$2:$K$2,0)),0)</f>
        <v>134.30000000000001</v>
      </c>
      <c r="Q1040" s="19">
        <f t="shared" ca="1" si="216"/>
        <v>20.145</v>
      </c>
      <c r="R1040" s="19" t="str">
        <f ca="1">IFERROR(INDEX(VpD!$2:$2,MATCH(G1040,VpD!$1:$1,1)),VpD!$I$2)</f>
        <v>1961-1972</v>
      </c>
      <c r="S1040" s="1">
        <f ca="1">IFERROR(INDEX(VpD!$C$3:$I$27,MATCH(E1040,VpD!$B$3:$B$27,0),MATCH(R1040,VpD!$C$2:$I$2,0)),0)</f>
        <v>143</v>
      </c>
      <c r="T1040" s="19">
        <f t="shared" ca="1" si="217"/>
        <v>21.45</v>
      </c>
      <c r="U1040" s="14" t="str">
        <f t="shared" ca="1" si="218"/>
        <v xml:space="preserve">713902.15 </v>
      </c>
      <c r="V1040" s="14" t="str">
        <f t="shared" ca="1" si="219"/>
        <v>6169212.21</v>
      </c>
      <c r="W1040" s="14" t="str">
        <f t="shared" ca="1" si="220"/>
        <v>POINT(713902.15 6169212.21)</v>
      </c>
      <c r="X1040" s="14" t="str">
        <f>IFERROR(INDEX(BygningOmraade!B:B,MATCH(A1040,BygningOmraade!A:A,0)),"")</f>
        <v/>
      </c>
    </row>
    <row r="1041" spans="1:24" s="14" customFormat="1" x14ac:dyDescent="0.25">
      <c r="A1041" s="14">
        <f t="shared" si="208"/>
        <v>1041</v>
      </c>
      <c r="B1041" s="14" t="str">
        <f t="shared" ca="1" si="209"/>
        <v>39e218cc-b6f1-48ce-8c8f-806eb632dd7f</v>
      </c>
      <c r="C1041" s="14" t="str">
        <f t="shared" ca="1" si="210"/>
        <v>0a3f507e-1624-32b8-e044-0003ba298018</v>
      </c>
      <c r="D1041" s="14">
        <f t="shared" ca="1" si="211"/>
        <v>996246</v>
      </c>
      <c r="E1041" s="1">
        <f t="shared" ca="1" si="212"/>
        <v>120</v>
      </c>
      <c r="F1041" s="1">
        <f t="shared" ca="1" si="213"/>
        <v>159</v>
      </c>
      <c r="G1041" s="1">
        <f t="shared" ca="1" si="214"/>
        <v>1999</v>
      </c>
      <c r="H1041" s="1" t="str">
        <f ca="1">IFERROR(INDEX(Varmeinstallation!B:B,MATCH(INDIRECT($A$1&amp;"L"&amp;A1041)*1,Varmeinstallation!A:A,0)),"Ingen varmeinstallationer")</f>
        <v>Centralvarme fra eget anlæg, et-kammer fyr</v>
      </c>
      <c r="I1041" s="1" t="str">
        <f ca="1">IFERROR(INDEX(Opvarmningsmiddel!B:B,MATCH(INDIRECT($A$1&amp;"M"&amp;A1041)*1,Opvarmningsmiddel!A:A,0)),"")</f>
        <v>Naturgas</v>
      </c>
      <c r="J1041" s="1">
        <f t="shared" ca="1" si="215"/>
        <v>2</v>
      </c>
      <c r="K1041" s="1" t="str">
        <f ca="1">IFERROR(INDEX(Relationstabel!$C$3:$K$10,MATCH(VALUE(INDIRECT($A$1&amp;"L"&amp;A1041)),Relationstabel!$A$3:$A$10,0),MATCH(IFERROR(VALUE(INDIRECT($A$1&amp;"M"&amp;A1041)),0),Relationstabel!$C$1:$K$1,0)),"Ingen varmeinstallationer")</f>
        <v>Naturgas</v>
      </c>
      <c r="L1041" s="1" t="str">
        <f ca="1">INDEX(Anvendelseskode!B:B,MATCH($E1041,Anvendelseskode!$A:$A,0))</f>
        <v>Fritliggende enfamilieshus (parcelhus)</v>
      </c>
      <c r="M1041" s="1" t="str">
        <f ca="1">INDEX(Anvendelseskode!C:C,MATCH($E1041,Anvendelseskode!$A:$A,0))</f>
        <v>Parcelhuse</v>
      </c>
      <c r="N1041" s="1" t="str">
        <f ca="1">INDEX(Anvendelseskode!D:D,MATCH($E1041,Anvendelseskode!$A:$A,0))</f>
        <v>Private husholdninger</v>
      </c>
      <c r="O1041" s="1" t="str">
        <f ca="1">IFERROR(INDEX(SBi!$2:$2,MATCH(G1041,SBi!$1:$1,1)),SBi!$K$2)</f>
        <v>1999-2006</v>
      </c>
      <c r="P1041" s="1">
        <f ca="1">IFERROR(INDEX(SBi!$C$3:$K$28,MATCH(E1041,SBi!$B$3:$B$28,0),MATCH(O1041,SBi!$C$2:$K$2,0)),0)</f>
        <v>83.9</v>
      </c>
      <c r="Q1041" s="19">
        <f t="shared" ca="1" si="216"/>
        <v>13.3401</v>
      </c>
      <c r="R1041" s="19" t="str">
        <f ca="1">IFERROR(INDEX(VpD!$2:$2,MATCH(G1041,VpD!$1:$1,1)),VpD!$I$2)</f>
        <v>&gt;1998</v>
      </c>
      <c r="S1041" s="1">
        <f ca="1">IFERROR(INDEX(VpD!$C$3:$I$27,MATCH(E1041,VpD!$B$3:$B$27,0),MATCH(R1041,VpD!$C$2:$I$2,0)),0)</f>
        <v>72</v>
      </c>
      <c r="T1041" s="19">
        <f t="shared" ca="1" si="217"/>
        <v>11.448</v>
      </c>
      <c r="U1041" s="14" t="str">
        <f t="shared" ca="1" si="218"/>
        <v xml:space="preserve">713009.89 </v>
      </c>
      <c r="V1041" s="14" t="str">
        <f t="shared" ca="1" si="219"/>
        <v>6168871.68</v>
      </c>
      <c r="W1041" s="14" t="str">
        <f t="shared" ca="1" si="220"/>
        <v>POINT(713009.89 6168871.68)</v>
      </c>
      <c r="X1041" s="14" t="str">
        <f>IFERROR(INDEX(BygningOmraade!B:B,MATCH(A1041,BygningOmraade!A:A,0)),"")</f>
        <v/>
      </c>
    </row>
    <row r="1042" spans="1:24" s="14" customFormat="1" x14ac:dyDescent="0.25">
      <c r="A1042" s="14">
        <f t="shared" si="208"/>
        <v>1042</v>
      </c>
      <c r="B1042" s="14" t="str">
        <f t="shared" ca="1" si="209"/>
        <v>39f33598-bfc3-4b2a-8314-bf4bc2059732</v>
      </c>
      <c r="C1042" s="14" t="str">
        <f t="shared" ca="1" si="210"/>
        <v>0a3f507e-1f3c-32b8-e044-0003ba298018</v>
      </c>
      <c r="D1042" s="14">
        <f t="shared" ca="1" si="211"/>
        <v>994337</v>
      </c>
      <c r="E1042" s="1">
        <f t="shared" ca="1" si="212"/>
        <v>120</v>
      </c>
      <c r="F1042" s="1">
        <f t="shared" ca="1" si="213"/>
        <v>102</v>
      </c>
      <c r="G1042" s="1">
        <f t="shared" ca="1" si="214"/>
        <v>1982</v>
      </c>
      <c r="H1042" s="1" t="str">
        <f ca="1">IFERROR(INDEX(Varmeinstallation!B:B,MATCH(INDIRECT($A$1&amp;"L"&amp;A1042)*1,Varmeinstallation!A:A,0)),"Ingen varmeinstallationer")</f>
        <v>Fjernvarme/blokvarme (radiatorsystemer eller varmluftanlæg)</v>
      </c>
      <c r="I1042" s="1" t="str">
        <f ca="1">IFERROR(INDEX(Opvarmningsmiddel!B:B,MATCH(INDIRECT($A$1&amp;"M"&amp;A1042)*1,Opvarmningsmiddel!A:A,0)),"")</f>
        <v/>
      </c>
      <c r="J1042" s="1">
        <f t="shared" ca="1" si="215"/>
        <v>80</v>
      </c>
      <c r="K1042" s="1" t="str">
        <f ca="1">IFERROR(INDEX(Relationstabel!$C$3:$K$10,MATCH(VALUE(INDIRECT($A$1&amp;"L"&amp;A1042)),Relationstabel!$A$3:$A$10,0),MATCH(IFERROR(VALUE(INDIRECT($A$1&amp;"M"&amp;A1042)),0),Relationstabel!$C$1:$K$1,0)),"Ingen varmeinstallationer")</f>
        <v>Fjernvarme/ Blokvarme</v>
      </c>
      <c r="L1042" s="1" t="str">
        <f ca="1">INDEX(Anvendelseskode!B:B,MATCH($E1042,Anvendelseskode!$A:$A,0))</f>
        <v>Fritliggende enfamilieshus (parcelhus)</v>
      </c>
      <c r="M1042" s="1" t="str">
        <f ca="1">INDEX(Anvendelseskode!C:C,MATCH($E1042,Anvendelseskode!$A:$A,0))</f>
        <v>Parcelhuse</v>
      </c>
      <c r="N1042" s="1" t="str">
        <f ca="1">INDEX(Anvendelseskode!D:D,MATCH($E1042,Anvendelseskode!$A:$A,0))</f>
        <v>Private husholdninger</v>
      </c>
      <c r="O1042" s="1" t="str">
        <f ca="1">IFERROR(INDEX(SBi!$2:$2,MATCH(G1042,SBi!$1:$1,1)),SBi!$K$2)</f>
        <v>1979-1998</v>
      </c>
      <c r="P1042" s="1">
        <f ca="1">IFERROR(INDEX(SBi!$C$3:$K$28,MATCH(E1042,SBi!$B$3:$B$28,0),MATCH(O1042,SBi!$C$2:$K$2,0)),0)</f>
        <v>105.4</v>
      </c>
      <c r="Q1042" s="19">
        <f t="shared" ca="1" si="216"/>
        <v>10.750800000000002</v>
      </c>
      <c r="R1042" s="19" t="str">
        <f ca="1">IFERROR(INDEX(VpD!$2:$2,MATCH(G1042,VpD!$1:$1,1)),VpD!$I$2)</f>
        <v>1979-1998</v>
      </c>
      <c r="S1042" s="1">
        <f ca="1">IFERROR(INDEX(VpD!$C$3:$I$27,MATCH(E1042,VpD!$B$3:$B$27,0),MATCH(R1042,VpD!$C$2:$I$2,0)),0)</f>
        <v>90</v>
      </c>
      <c r="T1042" s="19">
        <f t="shared" ca="1" si="217"/>
        <v>9.18</v>
      </c>
      <c r="U1042" s="14" t="str">
        <f t="shared" ca="1" si="218"/>
        <v xml:space="preserve">711286.05 </v>
      </c>
      <c r="V1042" s="14" t="str">
        <f t="shared" ca="1" si="219"/>
        <v>6171566.82</v>
      </c>
      <c r="W1042" s="14" t="str">
        <f t="shared" ca="1" si="220"/>
        <v>POINT(711286.05 6171566.82)</v>
      </c>
      <c r="X1042" s="14" t="str">
        <f>IFERROR(INDEX(BygningOmraade!B:B,MATCH(A1042,BygningOmraade!A:A,0)),"")</f>
        <v/>
      </c>
    </row>
    <row r="1043" spans="1:24" s="14" customFormat="1" x14ac:dyDescent="0.25">
      <c r="A1043" s="14">
        <f t="shared" si="208"/>
        <v>1043</v>
      </c>
      <c r="B1043" s="14" t="str">
        <f t="shared" ca="1" si="209"/>
        <v>39f9c240-54b0-4438-97e9-27fe7f01fc60</v>
      </c>
      <c r="C1043" s="14" t="str">
        <f t="shared" ca="1" si="210"/>
        <v>0a3f507e-1d08-32b8-e044-0003ba298018</v>
      </c>
      <c r="D1043" s="14">
        <f t="shared" ca="1" si="211"/>
        <v>993745</v>
      </c>
      <c r="E1043" s="1">
        <f t="shared" ca="1" si="212"/>
        <v>120</v>
      </c>
      <c r="F1043" s="1">
        <f t="shared" ca="1" si="213"/>
        <v>134</v>
      </c>
      <c r="G1043" s="1">
        <f t="shared" ca="1" si="214"/>
        <v>1985</v>
      </c>
      <c r="H1043" s="1" t="str">
        <f ca="1">IFERROR(INDEX(Varmeinstallation!B:B,MATCH(INDIRECT($A$1&amp;"L"&amp;A1043)*1,Varmeinstallation!A:A,0)),"Ingen varmeinstallationer")</f>
        <v>Centralvarme fra eget anlæg, et-kammer fyr</v>
      </c>
      <c r="I1043" s="1" t="str">
        <f ca="1">IFERROR(INDEX(Opvarmningsmiddel!B:B,MATCH(INDIRECT($A$1&amp;"M"&amp;A1043)*1,Opvarmningsmiddel!A:A,0)),"")</f>
        <v>Naturgas</v>
      </c>
      <c r="J1043" s="1">
        <f t="shared" ca="1" si="215"/>
        <v>0</v>
      </c>
      <c r="K1043" s="1" t="str">
        <f ca="1">IFERROR(INDEX(Relationstabel!$C$3:$K$10,MATCH(VALUE(INDIRECT($A$1&amp;"L"&amp;A1043)),Relationstabel!$A$3:$A$10,0),MATCH(IFERROR(VALUE(INDIRECT($A$1&amp;"M"&amp;A1043)),0),Relationstabel!$C$1:$K$1,0)),"Ingen varmeinstallationer")</f>
        <v>Naturgas</v>
      </c>
      <c r="L1043" s="1" t="str">
        <f ca="1">INDEX(Anvendelseskode!B:B,MATCH($E1043,Anvendelseskode!$A:$A,0))</f>
        <v>Fritliggende enfamilieshus (parcelhus)</v>
      </c>
      <c r="M1043" s="1" t="str">
        <f ca="1">INDEX(Anvendelseskode!C:C,MATCH($E1043,Anvendelseskode!$A:$A,0))</f>
        <v>Parcelhuse</v>
      </c>
      <c r="N1043" s="1" t="str">
        <f ca="1">INDEX(Anvendelseskode!D:D,MATCH($E1043,Anvendelseskode!$A:$A,0))</f>
        <v>Private husholdninger</v>
      </c>
      <c r="O1043" s="1" t="str">
        <f ca="1">IFERROR(INDEX(SBi!$2:$2,MATCH(G1043,SBi!$1:$1,1)),SBi!$K$2)</f>
        <v>1979-1998</v>
      </c>
      <c r="P1043" s="1">
        <f ca="1">IFERROR(INDEX(SBi!$C$3:$K$28,MATCH(E1043,SBi!$B$3:$B$28,0),MATCH(O1043,SBi!$C$2:$K$2,0)),0)</f>
        <v>105.4</v>
      </c>
      <c r="Q1043" s="19">
        <f t="shared" ca="1" si="216"/>
        <v>14.1236</v>
      </c>
      <c r="R1043" s="19" t="str">
        <f ca="1">IFERROR(INDEX(VpD!$2:$2,MATCH(G1043,VpD!$1:$1,1)),VpD!$I$2)</f>
        <v>1979-1998</v>
      </c>
      <c r="S1043" s="1">
        <f ca="1">IFERROR(INDEX(VpD!$C$3:$I$27,MATCH(E1043,VpD!$B$3:$B$27,0),MATCH(R1043,VpD!$C$2:$I$2,0)),0)</f>
        <v>90</v>
      </c>
      <c r="T1043" s="19">
        <f t="shared" ca="1" si="217"/>
        <v>12.06</v>
      </c>
      <c r="U1043" s="14" t="str">
        <f t="shared" ca="1" si="218"/>
        <v xml:space="preserve">710835.58 </v>
      </c>
      <c r="V1043" s="14" t="str">
        <f t="shared" ca="1" si="219"/>
        <v>6172034.06</v>
      </c>
      <c r="W1043" s="14" t="str">
        <f t="shared" ca="1" si="220"/>
        <v>POINT(710835.58 6172034.06)</v>
      </c>
      <c r="X1043" s="14" t="str">
        <f>IFERROR(INDEX(BygningOmraade!B:B,MATCH(A1043,BygningOmraade!A:A,0)),"")</f>
        <v/>
      </c>
    </row>
    <row r="1044" spans="1:24" s="14" customFormat="1" x14ac:dyDescent="0.25">
      <c r="A1044" s="14">
        <f t="shared" si="208"/>
        <v>1044</v>
      </c>
      <c r="B1044" s="14" t="str">
        <f t="shared" ca="1" si="209"/>
        <v>3a0df0d6-ccc5-488f-9a4e-c097760fa5c9</v>
      </c>
      <c r="C1044" s="14" t="str">
        <f t="shared" ca="1" si="210"/>
        <v>0a3f507e-1991-32b8-e044-0003ba298018</v>
      </c>
      <c r="D1044" s="14">
        <f t="shared" ca="1" si="211"/>
        <v>995544</v>
      </c>
      <c r="E1044" s="1">
        <f t="shared" ca="1" si="212"/>
        <v>130</v>
      </c>
      <c r="F1044" s="1">
        <f t="shared" ca="1" si="213"/>
        <v>101</v>
      </c>
      <c r="G1044" s="1">
        <f t="shared" ca="1" si="214"/>
        <v>1977</v>
      </c>
      <c r="H1044" s="1" t="str">
        <f ca="1">IFERROR(INDEX(Varmeinstallation!B:B,MATCH(INDIRECT($A$1&amp;"L"&amp;A1044)*1,Varmeinstallation!A:A,0)),"Ingen varmeinstallationer")</f>
        <v>Fjernvarme/blokvarme (radiatorsystemer eller varmluftanlæg)</v>
      </c>
      <c r="I1044" s="1" t="str">
        <f ca="1">IFERROR(INDEX(Opvarmningsmiddel!B:B,MATCH(INDIRECT($A$1&amp;"M"&amp;A1044)*1,Opvarmningsmiddel!A:A,0)),"")</f>
        <v/>
      </c>
      <c r="J1044" s="1">
        <f t="shared" ca="1" si="215"/>
        <v>4</v>
      </c>
      <c r="K1044" s="1" t="str">
        <f ca="1">IFERROR(INDEX(Relationstabel!$C$3:$K$10,MATCH(VALUE(INDIRECT($A$1&amp;"L"&amp;A1044)),Relationstabel!$A$3:$A$10,0),MATCH(IFERROR(VALUE(INDIRECT($A$1&amp;"M"&amp;A1044)),0),Relationstabel!$C$1:$K$1,0)),"Ingen varmeinstallationer")</f>
        <v>Fjernvarme/ Blokvarme</v>
      </c>
      <c r="L1044" s="1" t="str">
        <f ca="1">INDEX(Anvendelseskode!B:B,MATCH($E1044,Anvendelseskode!$A:$A,0))</f>
        <v>Række-, kæde-, dobbelthus (lodret adskillelse mellem enhederne)</v>
      </c>
      <c r="M1044" s="1" t="str">
        <f ca="1">INDEX(Anvendelseskode!C:C,MATCH($E1044,Anvendelseskode!$A:$A,0))</f>
        <v>Række-, kæde og dobbelthuse</v>
      </c>
      <c r="N1044" s="1" t="str">
        <f ca="1">INDEX(Anvendelseskode!D:D,MATCH($E1044,Anvendelseskode!$A:$A,0))</f>
        <v>Private husholdninger</v>
      </c>
      <c r="O1044" s="1" t="str">
        <f ca="1">IFERROR(INDEX(SBi!$2:$2,MATCH(G1044,SBi!$1:$1,1)),SBi!$K$2)</f>
        <v>1973-1978</v>
      </c>
      <c r="P1044" s="1">
        <f ca="1">IFERROR(INDEX(SBi!$C$3:$K$28,MATCH(E1044,SBi!$B$3:$B$28,0),MATCH(O1044,SBi!$C$2:$K$2,0)),0)</f>
        <v>112.6</v>
      </c>
      <c r="Q1044" s="19">
        <f t="shared" ca="1" si="216"/>
        <v>11.372599999999998</v>
      </c>
      <c r="R1044" s="19" t="str">
        <f ca="1">IFERROR(INDEX(VpD!$2:$2,MATCH(G1044,VpD!$1:$1,1)),VpD!$I$2)</f>
        <v>1973-1978</v>
      </c>
      <c r="S1044" s="1">
        <f ca="1">IFERROR(INDEX(VpD!$C$3:$I$27,MATCH(E1044,VpD!$B$3:$B$27,0),MATCH(R1044,VpD!$C$2:$I$2,0)),0)</f>
        <v>98</v>
      </c>
      <c r="T1044" s="19">
        <f t="shared" ca="1" si="217"/>
        <v>9.8979999999999997</v>
      </c>
      <c r="U1044" s="14" t="str">
        <f t="shared" ca="1" si="218"/>
        <v xml:space="preserve">711881.42 </v>
      </c>
      <c r="V1044" s="14" t="str">
        <f t="shared" ca="1" si="219"/>
        <v>6172358.88</v>
      </c>
      <c r="W1044" s="14" t="str">
        <f t="shared" ca="1" si="220"/>
        <v>POINT(711881.42 6172358.88)</v>
      </c>
      <c r="X1044" s="14" t="str">
        <f>IFERROR(INDEX(BygningOmraade!B:B,MATCH(A1044,BygningOmraade!A:A,0)),"")</f>
        <v/>
      </c>
    </row>
    <row r="1045" spans="1:24" s="14" customFormat="1" x14ac:dyDescent="0.25">
      <c r="A1045" s="14">
        <f t="shared" si="208"/>
        <v>1045</v>
      </c>
      <c r="B1045" s="14" t="str">
        <f t="shared" ca="1" si="209"/>
        <v>3a0e20ab-2886-4458-bcee-97f1c6e8f0b5</v>
      </c>
      <c r="C1045" s="14" t="str">
        <f t="shared" ca="1" si="210"/>
        <v>91ee37b4-db66-48f4-a30f-34a95ae5871e</v>
      </c>
      <c r="D1045" s="14">
        <f t="shared" ca="1" si="211"/>
        <v>100103514</v>
      </c>
      <c r="E1045" s="1">
        <f t="shared" ca="1" si="212"/>
        <v>130</v>
      </c>
      <c r="F1045" s="1">
        <f t="shared" ca="1" si="213"/>
        <v>136</v>
      </c>
      <c r="G1045" s="1">
        <f t="shared" ca="1" si="214"/>
        <v>2017</v>
      </c>
      <c r="H1045" s="1" t="str">
        <f ca="1">IFERROR(INDEX(Varmeinstallation!B:B,MATCH(INDIRECT($A$1&amp;"L"&amp;A1045)*1,Varmeinstallation!A:A,0)),"Ingen varmeinstallationer")</f>
        <v>Fjernvarme/blokvarme (radiatorsystemer eller varmluftanlæg)</v>
      </c>
      <c r="I1045" s="1" t="str">
        <f ca="1">IFERROR(INDEX(Opvarmningsmiddel!B:B,MATCH(INDIRECT($A$1&amp;"M"&amp;A1045)*1,Opvarmningsmiddel!A:A,0)),"")</f>
        <v/>
      </c>
      <c r="J1045" s="1">
        <f t="shared" ca="1" si="215"/>
        <v>0</v>
      </c>
      <c r="K1045" s="1" t="str">
        <f ca="1">IFERROR(INDEX(Relationstabel!$C$3:$K$10,MATCH(VALUE(INDIRECT($A$1&amp;"L"&amp;A1045)),Relationstabel!$A$3:$A$10,0),MATCH(IFERROR(VALUE(INDIRECT($A$1&amp;"M"&amp;A1045)),0),Relationstabel!$C$1:$K$1,0)),"Ingen varmeinstallationer")</f>
        <v>Fjernvarme/ Blokvarme</v>
      </c>
      <c r="L1045" s="1" t="str">
        <f ca="1">INDEX(Anvendelseskode!B:B,MATCH($E1045,Anvendelseskode!$A:$A,0))</f>
        <v>Række-, kæde-, dobbelthus (lodret adskillelse mellem enhederne)</v>
      </c>
      <c r="M1045" s="1" t="str">
        <f ca="1">INDEX(Anvendelseskode!C:C,MATCH($E1045,Anvendelseskode!$A:$A,0))</f>
        <v>Række-, kæde og dobbelthuse</v>
      </c>
      <c r="N1045" s="1" t="str">
        <f ca="1">INDEX(Anvendelseskode!D:D,MATCH($E1045,Anvendelseskode!$A:$A,0))</f>
        <v>Private husholdninger</v>
      </c>
      <c r="O1045" s="1" t="str">
        <f ca="1">IFERROR(INDEX(SBi!$2:$2,MATCH(G1045,SBi!$1:$1,1)),SBi!$K$2)</f>
        <v>Efter 2006</v>
      </c>
      <c r="P1045" s="1">
        <f ca="1">IFERROR(INDEX(SBi!$C$3:$K$28,MATCH(E1045,SBi!$B$3:$B$28,0),MATCH(O1045,SBi!$C$2:$K$2,0)),0)</f>
        <v>66.400000000000006</v>
      </c>
      <c r="Q1045" s="19">
        <f t="shared" ca="1" si="216"/>
        <v>9.030400000000002</v>
      </c>
      <c r="R1045" s="19" t="str">
        <f ca="1">IFERROR(INDEX(VpD!$2:$2,MATCH(G1045,VpD!$1:$1,1)),VpD!$I$2)</f>
        <v>&gt;1998</v>
      </c>
      <c r="S1045" s="1">
        <f ca="1">IFERROR(INDEX(VpD!$C$3:$I$27,MATCH(E1045,VpD!$B$3:$B$27,0),MATCH(R1045,VpD!$C$2:$I$2,0)),0)</f>
        <v>65</v>
      </c>
      <c r="T1045" s="19">
        <f t="shared" ca="1" si="217"/>
        <v>8.84</v>
      </c>
      <c r="U1045" s="14" t="str">
        <f t="shared" ca="1" si="218"/>
        <v xml:space="preserve">711548.7 </v>
      </c>
      <c r="V1045" s="14" t="str">
        <f t="shared" ca="1" si="219"/>
        <v>6172907.82</v>
      </c>
      <c r="W1045" s="14" t="str">
        <f t="shared" ca="1" si="220"/>
        <v>POINT(711548.7 6172907.82)</v>
      </c>
      <c r="X1045" s="14" t="str">
        <f>IFERROR(INDEX(BygningOmraade!B:B,MATCH(A1045,BygningOmraade!A:A,0)),"")</f>
        <v/>
      </c>
    </row>
    <row r="1046" spans="1:24" s="14" customFormat="1" x14ac:dyDescent="0.25">
      <c r="A1046" s="14">
        <f t="shared" si="208"/>
        <v>1046</v>
      </c>
      <c r="B1046" s="14" t="str">
        <f t="shared" ca="1" si="209"/>
        <v>3a11e079-b300-4231-ba75-ad34ca1e8fa7</v>
      </c>
      <c r="C1046" s="14" t="str">
        <f t="shared" ca="1" si="210"/>
        <v>0a3f507e-2243-32b8-e044-0003ba298018</v>
      </c>
      <c r="D1046" s="14">
        <f t="shared" ca="1" si="211"/>
        <v>995812</v>
      </c>
      <c r="E1046" s="1">
        <f t="shared" ca="1" si="212"/>
        <v>120</v>
      </c>
      <c r="F1046" s="1">
        <f t="shared" ca="1" si="213"/>
        <v>192</v>
      </c>
      <c r="G1046" s="1">
        <f t="shared" ca="1" si="214"/>
        <v>1971</v>
      </c>
      <c r="H1046" s="1" t="str">
        <f ca="1">IFERROR(INDEX(Varmeinstallation!B:B,MATCH(INDIRECT($A$1&amp;"L"&amp;A1046)*1,Varmeinstallation!A:A,0)),"Ingen varmeinstallationer")</f>
        <v>Centralvarme fra eget anlæg, et-kammer fyr</v>
      </c>
      <c r="I1046" s="1" t="str">
        <f ca="1">IFERROR(INDEX(Opvarmningsmiddel!B:B,MATCH(INDIRECT($A$1&amp;"M"&amp;A1046)*1,Opvarmningsmiddel!A:A,0)),"")</f>
        <v>Naturgas</v>
      </c>
      <c r="J1046" s="1">
        <f t="shared" ca="1" si="215"/>
        <v>0</v>
      </c>
      <c r="K1046" s="1" t="str">
        <f ca="1">IFERROR(INDEX(Relationstabel!$C$3:$K$10,MATCH(VALUE(INDIRECT($A$1&amp;"L"&amp;A1046)),Relationstabel!$A$3:$A$10,0),MATCH(IFERROR(VALUE(INDIRECT($A$1&amp;"M"&amp;A1046)),0),Relationstabel!$C$1:$K$1,0)),"Ingen varmeinstallationer")</f>
        <v>Naturgas</v>
      </c>
      <c r="L1046" s="1" t="str">
        <f ca="1">INDEX(Anvendelseskode!B:B,MATCH($E1046,Anvendelseskode!$A:$A,0))</f>
        <v>Fritliggende enfamilieshus (parcelhus)</v>
      </c>
      <c r="M1046" s="1" t="str">
        <f ca="1">INDEX(Anvendelseskode!C:C,MATCH($E1046,Anvendelseskode!$A:$A,0))</f>
        <v>Parcelhuse</v>
      </c>
      <c r="N1046" s="1" t="str">
        <f ca="1">INDEX(Anvendelseskode!D:D,MATCH($E1046,Anvendelseskode!$A:$A,0))</f>
        <v>Private husholdninger</v>
      </c>
      <c r="O1046" s="1" t="str">
        <f ca="1">IFERROR(INDEX(SBi!$2:$2,MATCH(G1046,SBi!$1:$1,1)),SBi!$K$2)</f>
        <v>1961-1972</v>
      </c>
      <c r="P1046" s="1">
        <f ca="1">IFERROR(INDEX(SBi!$C$3:$K$28,MATCH(E1046,SBi!$B$3:$B$28,0),MATCH(O1046,SBi!$C$2:$K$2,0)),0)</f>
        <v>134.30000000000001</v>
      </c>
      <c r="Q1046" s="19">
        <f t="shared" ca="1" si="216"/>
        <v>25.785600000000002</v>
      </c>
      <c r="R1046" s="19" t="str">
        <f ca="1">IFERROR(INDEX(VpD!$2:$2,MATCH(G1046,VpD!$1:$1,1)),VpD!$I$2)</f>
        <v>1961-1972</v>
      </c>
      <c r="S1046" s="1">
        <f ca="1">IFERROR(INDEX(VpD!$C$3:$I$27,MATCH(E1046,VpD!$B$3:$B$27,0),MATCH(R1046,VpD!$C$2:$I$2,0)),0)</f>
        <v>143</v>
      </c>
      <c r="T1046" s="19">
        <f t="shared" ca="1" si="217"/>
        <v>27.456</v>
      </c>
      <c r="U1046" s="14" t="str">
        <f t="shared" ca="1" si="218"/>
        <v xml:space="preserve">712062.66 </v>
      </c>
      <c r="V1046" s="14" t="str">
        <f t="shared" ca="1" si="219"/>
        <v>6171634.81</v>
      </c>
      <c r="W1046" s="14" t="str">
        <f t="shared" ca="1" si="220"/>
        <v>POINT(712062.66 6171634.81)</v>
      </c>
      <c r="X1046" s="14" t="str">
        <f>IFERROR(INDEX(BygningOmraade!B:B,MATCH(A1046,BygningOmraade!A:A,0)),"")</f>
        <v/>
      </c>
    </row>
    <row r="1047" spans="1:24" s="14" customFormat="1" x14ac:dyDescent="0.25">
      <c r="A1047" s="14">
        <f t="shared" si="208"/>
        <v>1047</v>
      </c>
      <c r="B1047" s="14" t="str">
        <f t="shared" ca="1" si="209"/>
        <v>3a13fdab-34d2-4867-a84b-8ac6687b8201</v>
      </c>
      <c r="C1047" s="14" t="str">
        <f t="shared" ca="1" si="210"/>
        <v>0a3f507e-158f-32b8-e044-0003ba298018</v>
      </c>
      <c r="D1047" s="14">
        <f t="shared" ca="1" si="211"/>
        <v>996969</v>
      </c>
      <c r="E1047" s="1">
        <f t="shared" ca="1" si="212"/>
        <v>130</v>
      </c>
      <c r="F1047" s="1">
        <f t="shared" ca="1" si="213"/>
        <v>109</v>
      </c>
      <c r="G1047" s="1">
        <f t="shared" ca="1" si="214"/>
        <v>1978</v>
      </c>
      <c r="H1047" s="1" t="str">
        <f ca="1">IFERROR(INDEX(Varmeinstallation!B:B,MATCH(INDIRECT($A$1&amp;"L"&amp;A1047)*1,Varmeinstallation!A:A,0)),"Ingen varmeinstallationer")</f>
        <v>Fjernvarme/blokvarme (radiatorsystemer eller varmluftanlæg)</v>
      </c>
      <c r="I1047" s="1" t="str">
        <f ca="1">IFERROR(INDEX(Opvarmningsmiddel!B:B,MATCH(INDIRECT($A$1&amp;"M"&amp;A1047)*1,Opvarmningsmiddel!A:A,0)),"")</f>
        <v/>
      </c>
      <c r="J1047" s="1">
        <f t="shared" ca="1" si="215"/>
        <v>0</v>
      </c>
      <c r="K1047" s="1" t="str">
        <f ca="1">IFERROR(INDEX(Relationstabel!$C$3:$K$10,MATCH(VALUE(INDIRECT($A$1&amp;"L"&amp;A1047)),Relationstabel!$A$3:$A$10,0),MATCH(IFERROR(VALUE(INDIRECT($A$1&amp;"M"&amp;A1047)),0),Relationstabel!$C$1:$K$1,0)),"Ingen varmeinstallationer")</f>
        <v>Fjernvarme/ Blokvarme</v>
      </c>
      <c r="L1047" s="1" t="str">
        <f ca="1">INDEX(Anvendelseskode!B:B,MATCH($E1047,Anvendelseskode!$A:$A,0))</f>
        <v>Række-, kæde-, dobbelthus (lodret adskillelse mellem enhederne)</v>
      </c>
      <c r="M1047" s="1" t="str">
        <f ca="1">INDEX(Anvendelseskode!C:C,MATCH($E1047,Anvendelseskode!$A:$A,0))</f>
        <v>Række-, kæde og dobbelthuse</v>
      </c>
      <c r="N1047" s="1" t="str">
        <f ca="1">INDEX(Anvendelseskode!D:D,MATCH($E1047,Anvendelseskode!$A:$A,0))</f>
        <v>Private husholdninger</v>
      </c>
      <c r="O1047" s="1" t="str">
        <f ca="1">IFERROR(INDEX(SBi!$2:$2,MATCH(G1047,SBi!$1:$1,1)),SBi!$K$2)</f>
        <v>1973-1978</v>
      </c>
      <c r="P1047" s="1">
        <f ca="1">IFERROR(INDEX(SBi!$C$3:$K$28,MATCH(E1047,SBi!$B$3:$B$28,0),MATCH(O1047,SBi!$C$2:$K$2,0)),0)</f>
        <v>112.6</v>
      </c>
      <c r="Q1047" s="19">
        <f t="shared" ca="1" si="216"/>
        <v>12.273399999999999</v>
      </c>
      <c r="R1047" s="19" t="str">
        <f ca="1">IFERROR(INDEX(VpD!$2:$2,MATCH(G1047,VpD!$1:$1,1)),VpD!$I$2)</f>
        <v>1973-1978</v>
      </c>
      <c r="S1047" s="1">
        <f ca="1">IFERROR(INDEX(VpD!$C$3:$I$27,MATCH(E1047,VpD!$B$3:$B$27,0),MATCH(R1047,VpD!$C$2:$I$2,0)),0)</f>
        <v>98</v>
      </c>
      <c r="T1047" s="19">
        <f t="shared" ca="1" si="217"/>
        <v>10.682</v>
      </c>
      <c r="U1047" s="14" t="str">
        <f t="shared" ca="1" si="218"/>
        <v xml:space="preserve">713605.17 </v>
      </c>
      <c r="V1047" s="14" t="str">
        <f t="shared" ca="1" si="219"/>
        <v>6169847.48</v>
      </c>
      <c r="W1047" s="14" t="str">
        <f t="shared" ca="1" si="220"/>
        <v>POINT(713605.17 6169847.48)</v>
      </c>
      <c r="X1047" s="14" t="str">
        <f>IFERROR(INDEX(BygningOmraade!B:B,MATCH(A1047,BygningOmraade!A:A,0)),"")</f>
        <v/>
      </c>
    </row>
    <row r="1048" spans="1:24" s="14" customFormat="1" x14ac:dyDescent="0.25">
      <c r="A1048" s="14">
        <f t="shared" si="208"/>
        <v>1048</v>
      </c>
      <c r="B1048" s="14" t="str">
        <f t="shared" ca="1" si="209"/>
        <v>3a1f544b-0c10-4c66-815e-00a8f9c4e758</v>
      </c>
      <c r="C1048" s="14" t="str">
        <f t="shared" ca="1" si="210"/>
        <v>0a3f507e-23ee-32b8-e044-0003ba298018</v>
      </c>
      <c r="D1048" s="14">
        <f t="shared" ca="1" si="211"/>
        <v>996272</v>
      </c>
      <c r="E1048" s="1">
        <f t="shared" ca="1" si="212"/>
        <v>120</v>
      </c>
      <c r="F1048" s="1">
        <f t="shared" ca="1" si="213"/>
        <v>184</v>
      </c>
      <c r="G1048" s="1">
        <f t="shared" ca="1" si="214"/>
        <v>1996</v>
      </c>
      <c r="H1048" s="1" t="str">
        <f ca="1">IFERROR(INDEX(Varmeinstallation!B:B,MATCH(INDIRECT($A$1&amp;"L"&amp;A1048)*1,Varmeinstallation!A:A,0)),"Ingen varmeinstallationer")</f>
        <v>Centralvarme fra eget anlæg, et-kammer fyr</v>
      </c>
      <c r="I1048" s="1" t="str">
        <f ca="1">IFERROR(INDEX(Opvarmningsmiddel!B:B,MATCH(INDIRECT($A$1&amp;"M"&amp;A1048)*1,Opvarmningsmiddel!A:A,0)),"")</f>
        <v>Naturgas</v>
      </c>
      <c r="J1048" s="1">
        <f t="shared" ca="1" si="215"/>
        <v>0</v>
      </c>
      <c r="K1048" s="1" t="str">
        <f ca="1">IFERROR(INDEX(Relationstabel!$C$3:$K$10,MATCH(VALUE(INDIRECT($A$1&amp;"L"&amp;A1048)),Relationstabel!$A$3:$A$10,0),MATCH(IFERROR(VALUE(INDIRECT($A$1&amp;"M"&amp;A1048)),0),Relationstabel!$C$1:$K$1,0)),"Ingen varmeinstallationer")</f>
        <v>Naturgas</v>
      </c>
      <c r="L1048" s="1" t="str">
        <f ca="1">INDEX(Anvendelseskode!B:B,MATCH($E1048,Anvendelseskode!$A:$A,0))</f>
        <v>Fritliggende enfamilieshus (parcelhus)</v>
      </c>
      <c r="M1048" s="1" t="str">
        <f ca="1">INDEX(Anvendelseskode!C:C,MATCH($E1048,Anvendelseskode!$A:$A,0))</f>
        <v>Parcelhuse</v>
      </c>
      <c r="N1048" s="1" t="str">
        <f ca="1">INDEX(Anvendelseskode!D:D,MATCH($E1048,Anvendelseskode!$A:$A,0))</f>
        <v>Private husholdninger</v>
      </c>
      <c r="O1048" s="1" t="str">
        <f ca="1">IFERROR(INDEX(SBi!$2:$2,MATCH(G1048,SBi!$1:$1,1)),SBi!$K$2)</f>
        <v>1979-1998</v>
      </c>
      <c r="P1048" s="1">
        <f ca="1">IFERROR(INDEX(SBi!$C$3:$K$28,MATCH(E1048,SBi!$B$3:$B$28,0),MATCH(O1048,SBi!$C$2:$K$2,0)),0)</f>
        <v>105.4</v>
      </c>
      <c r="Q1048" s="19">
        <f t="shared" ca="1" si="216"/>
        <v>19.393600000000003</v>
      </c>
      <c r="R1048" s="19" t="str">
        <f ca="1">IFERROR(INDEX(VpD!$2:$2,MATCH(G1048,VpD!$1:$1,1)),VpD!$I$2)</f>
        <v>1979-1998</v>
      </c>
      <c r="S1048" s="1">
        <f ca="1">IFERROR(INDEX(VpD!$C$3:$I$27,MATCH(E1048,VpD!$B$3:$B$27,0),MATCH(R1048,VpD!$C$2:$I$2,0)),0)</f>
        <v>90</v>
      </c>
      <c r="T1048" s="19">
        <f t="shared" ca="1" si="217"/>
        <v>16.559999999999999</v>
      </c>
      <c r="U1048" s="14" t="str">
        <f t="shared" ca="1" si="218"/>
        <v xml:space="preserve">712998.78 </v>
      </c>
      <c r="V1048" s="14" t="str">
        <f t="shared" ca="1" si="219"/>
        <v>6168363.41</v>
      </c>
      <c r="W1048" s="14" t="str">
        <f t="shared" ca="1" si="220"/>
        <v>POINT(712998.78 6168363.41)</v>
      </c>
      <c r="X1048" s="14" t="str">
        <f>IFERROR(INDEX(BygningOmraade!B:B,MATCH(A1048,BygningOmraade!A:A,0)),"")</f>
        <v/>
      </c>
    </row>
    <row r="1049" spans="1:24" s="14" customFormat="1" x14ac:dyDescent="0.25">
      <c r="A1049" s="14">
        <f t="shared" si="208"/>
        <v>1049</v>
      </c>
      <c r="B1049" s="14" t="str">
        <f t="shared" ca="1" si="209"/>
        <v>3a3adfe9-8896-4462-9ee8-da5c9c21109f</v>
      </c>
      <c r="C1049" s="14" t="str">
        <f t="shared" ca="1" si="210"/>
        <v>0a3f507e-1d6e-32b8-e044-0003ba298018</v>
      </c>
      <c r="D1049" s="14">
        <f t="shared" ca="1" si="211"/>
        <v>2516390</v>
      </c>
      <c r="E1049" s="1">
        <f t="shared" ca="1" si="212"/>
        <v>130</v>
      </c>
      <c r="F1049" s="1">
        <f t="shared" ca="1" si="213"/>
        <v>128</v>
      </c>
      <c r="G1049" s="1">
        <f t="shared" ca="1" si="214"/>
        <v>1999</v>
      </c>
      <c r="H1049" s="1" t="str">
        <f ca="1">IFERROR(INDEX(Varmeinstallation!B:B,MATCH(INDIRECT($A$1&amp;"L"&amp;A1049)*1,Varmeinstallation!A:A,0)),"Ingen varmeinstallationer")</f>
        <v>Fjernvarme/blokvarme (radiatorsystemer eller varmluftanlæg)</v>
      </c>
      <c r="I1049" s="1" t="str">
        <f ca="1">IFERROR(INDEX(Opvarmningsmiddel!B:B,MATCH(INDIRECT($A$1&amp;"M"&amp;A1049)*1,Opvarmningsmiddel!A:A,0)),"")</f>
        <v/>
      </c>
      <c r="J1049" s="1">
        <f t="shared" ca="1" si="215"/>
        <v>0</v>
      </c>
      <c r="K1049" s="1" t="str">
        <f ca="1">IFERROR(INDEX(Relationstabel!$C$3:$K$10,MATCH(VALUE(INDIRECT($A$1&amp;"L"&amp;A1049)),Relationstabel!$A$3:$A$10,0),MATCH(IFERROR(VALUE(INDIRECT($A$1&amp;"M"&amp;A1049)),0),Relationstabel!$C$1:$K$1,0)),"Ingen varmeinstallationer")</f>
        <v>Fjernvarme/ Blokvarme</v>
      </c>
      <c r="L1049" s="1" t="str">
        <f ca="1">INDEX(Anvendelseskode!B:B,MATCH($E1049,Anvendelseskode!$A:$A,0))</f>
        <v>Række-, kæde-, dobbelthus (lodret adskillelse mellem enhederne)</v>
      </c>
      <c r="M1049" s="1" t="str">
        <f ca="1">INDEX(Anvendelseskode!C:C,MATCH($E1049,Anvendelseskode!$A:$A,0))</f>
        <v>Række-, kæde og dobbelthuse</v>
      </c>
      <c r="N1049" s="1" t="str">
        <f ca="1">INDEX(Anvendelseskode!D:D,MATCH($E1049,Anvendelseskode!$A:$A,0))</f>
        <v>Private husholdninger</v>
      </c>
      <c r="O1049" s="1" t="str">
        <f ca="1">IFERROR(INDEX(SBi!$2:$2,MATCH(G1049,SBi!$1:$1,1)),SBi!$K$2)</f>
        <v>1999-2006</v>
      </c>
      <c r="P1049" s="1">
        <f ca="1">IFERROR(INDEX(SBi!$C$3:$K$28,MATCH(E1049,SBi!$B$3:$B$28,0),MATCH(O1049,SBi!$C$2:$K$2,0)),0)</f>
        <v>81.5</v>
      </c>
      <c r="Q1049" s="19">
        <f t="shared" ca="1" si="216"/>
        <v>10.432</v>
      </c>
      <c r="R1049" s="19" t="str">
        <f ca="1">IFERROR(INDEX(VpD!$2:$2,MATCH(G1049,VpD!$1:$1,1)),VpD!$I$2)</f>
        <v>&gt;1998</v>
      </c>
      <c r="S1049" s="1">
        <f ca="1">IFERROR(INDEX(VpD!$C$3:$I$27,MATCH(E1049,VpD!$B$3:$B$27,0),MATCH(R1049,VpD!$C$2:$I$2,0)),0)</f>
        <v>65</v>
      </c>
      <c r="T1049" s="19">
        <f t="shared" ca="1" si="217"/>
        <v>8.32</v>
      </c>
      <c r="U1049" s="14" t="str">
        <f t="shared" ca="1" si="218"/>
        <v xml:space="preserve">711637.24 </v>
      </c>
      <c r="V1049" s="14" t="str">
        <f t="shared" ca="1" si="219"/>
        <v>6172585.97</v>
      </c>
      <c r="W1049" s="14" t="str">
        <f t="shared" ca="1" si="220"/>
        <v>POINT(711637.24 6172585.97)</v>
      </c>
      <c r="X1049" s="14" t="str">
        <f>IFERROR(INDEX(BygningOmraade!B:B,MATCH(A1049,BygningOmraade!A:A,0)),"")</f>
        <v/>
      </c>
    </row>
    <row r="1050" spans="1:24" s="14" customFormat="1" x14ac:dyDescent="0.25">
      <c r="A1050" s="14">
        <f t="shared" si="208"/>
        <v>1050</v>
      </c>
      <c r="B1050" s="14" t="str">
        <f t="shared" ca="1" si="209"/>
        <v>3a3b7d99-8e33-4945-b816-840845f022d8</v>
      </c>
      <c r="C1050" s="14" t="str">
        <f t="shared" ca="1" si="210"/>
        <v>889557d7-320f-424c-85b6-cf592c7741ed</v>
      </c>
      <c r="D1050" s="14">
        <f t="shared" ca="1" si="211"/>
        <v>995447</v>
      </c>
      <c r="E1050" s="1">
        <f t="shared" ca="1" si="212"/>
        <v>120</v>
      </c>
      <c r="F1050" s="1">
        <f t="shared" ca="1" si="213"/>
        <v>215</v>
      </c>
      <c r="G1050" s="1">
        <f t="shared" ca="1" si="214"/>
        <v>2009</v>
      </c>
      <c r="H1050" s="1" t="str">
        <f ca="1">IFERROR(INDEX(Varmeinstallation!B:B,MATCH(INDIRECT($A$1&amp;"L"&amp;A1050)*1,Varmeinstallation!A:A,0)),"Ingen varmeinstallationer")</f>
        <v>Varmepumpe</v>
      </c>
      <c r="I1050" s="1" t="str">
        <f ca="1">IFERROR(INDEX(Opvarmningsmiddel!B:B,MATCH(INDIRECT($A$1&amp;"M"&amp;A1050)*1,Opvarmningsmiddel!A:A,0)),"")</f>
        <v>Elektricitet</v>
      </c>
      <c r="J1050" s="1">
        <f t="shared" ca="1" si="215"/>
        <v>90</v>
      </c>
      <c r="K1050" s="1" t="str">
        <f ca="1">IFERROR(INDEX(Relationstabel!$C$3:$K$10,MATCH(VALUE(INDIRECT($A$1&amp;"L"&amp;A1050)),Relationstabel!$A$3:$A$10,0),MATCH(IFERROR(VALUE(INDIRECT($A$1&amp;"M"&amp;A1050)),0),Relationstabel!$C$1:$K$1,0)),"Ingen varmeinstallationer")</f>
        <v>Varmepumpe</v>
      </c>
      <c r="L1050" s="1" t="str">
        <f ca="1">INDEX(Anvendelseskode!B:B,MATCH($E1050,Anvendelseskode!$A:$A,0))</f>
        <v>Fritliggende enfamilieshus (parcelhus)</v>
      </c>
      <c r="M1050" s="1" t="str">
        <f ca="1">INDEX(Anvendelseskode!C:C,MATCH($E1050,Anvendelseskode!$A:$A,0))</f>
        <v>Parcelhuse</v>
      </c>
      <c r="N1050" s="1" t="str">
        <f ca="1">INDEX(Anvendelseskode!D:D,MATCH($E1050,Anvendelseskode!$A:$A,0))</f>
        <v>Private husholdninger</v>
      </c>
      <c r="O1050" s="1" t="str">
        <f ca="1">IFERROR(INDEX(SBi!$2:$2,MATCH(G1050,SBi!$1:$1,1)),SBi!$K$2)</f>
        <v>Efter 2006</v>
      </c>
      <c r="P1050" s="1">
        <f ca="1">IFERROR(INDEX(SBi!$C$3:$K$28,MATCH(E1050,SBi!$B$3:$B$28,0),MATCH(O1050,SBi!$C$2:$K$2,0)),0)</f>
        <v>67.3</v>
      </c>
      <c r="Q1050" s="19">
        <f t="shared" ca="1" si="216"/>
        <v>14.4695</v>
      </c>
      <c r="R1050" s="19" t="str">
        <f ca="1">IFERROR(INDEX(VpD!$2:$2,MATCH(G1050,VpD!$1:$1,1)),VpD!$I$2)</f>
        <v>&gt;1998</v>
      </c>
      <c r="S1050" s="1">
        <f ca="1">IFERROR(INDEX(VpD!$C$3:$I$27,MATCH(E1050,VpD!$B$3:$B$27,0),MATCH(R1050,VpD!$C$2:$I$2,0)),0)</f>
        <v>72</v>
      </c>
      <c r="T1050" s="19">
        <f t="shared" ca="1" si="217"/>
        <v>15.48</v>
      </c>
      <c r="U1050" s="14" t="str">
        <f t="shared" ca="1" si="218"/>
        <v xml:space="preserve">712382.48 </v>
      </c>
      <c r="V1050" s="14" t="str">
        <f t="shared" ca="1" si="219"/>
        <v>6170528.92</v>
      </c>
      <c r="W1050" s="14" t="str">
        <f t="shared" ca="1" si="220"/>
        <v>POINT(712382.48 6170528.92)</v>
      </c>
      <c r="X1050" s="14" t="str">
        <f>IFERROR(INDEX(BygningOmraade!B:B,MATCH(A1050,BygningOmraade!A:A,0)),"")</f>
        <v/>
      </c>
    </row>
    <row r="1051" spans="1:24" s="14" customFormat="1" x14ac:dyDescent="0.25">
      <c r="A1051" s="14">
        <f t="shared" si="208"/>
        <v>1051</v>
      </c>
      <c r="B1051" s="14" t="str">
        <f t="shared" ca="1" si="209"/>
        <v>3a5cbbcf-5428-4bf7-9440-6f8054ee29c6</v>
      </c>
      <c r="C1051" s="14" t="str">
        <f t="shared" ca="1" si="210"/>
        <v>0a3f507e-19c2-32b8-e044-0003ba298018</v>
      </c>
      <c r="D1051" s="14">
        <f t="shared" ca="1" si="211"/>
        <v>995067</v>
      </c>
      <c r="E1051" s="1">
        <f t="shared" ca="1" si="212"/>
        <v>130</v>
      </c>
      <c r="F1051" s="1">
        <f t="shared" ca="1" si="213"/>
        <v>129</v>
      </c>
      <c r="G1051" s="1">
        <f t="shared" ca="1" si="214"/>
        <v>1975</v>
      </c>
      <c r="H1051" s="1" t="str">
        <f ca="1">IFERROR(INDEX(Varmeinstallation!B:B,MATCH(INDIRECT($A$1&amp;"L"&amp;A1051)*1,Varmeinstallation!A:A,0)),"Ingen varmeinstallationer")</f>
        <v>Varmepumpe</v>
      </c>
      <c r="I1051" s="1" t="str">
        <f ca="1">IFERROR(INDEX(Opvarmningsmiddel!B:B,MATCH(INDIRECT($A$1&amp;"M"&amp;A1051)*1,Opvarmningsmiddel!A:A,0)),"")</f>
        <v>Elektricitet</v>
      </c>
      <c r="J1051" s="1">
        <f t="shared" ca="1" si="215"/>
        <v>0</v>
      </c>
      <c r="K1051" s="1" t="str">
        <f ca="1">IFERROR(INDEX(Relationstabel!$C$3:$K$10,MATCH(VALUE(INDIRECT($A$1&amp;"L"&amp;A1051)),Relationstabel!$A$3:$A$10,0),MATCH(IFERROR(VALUE(INDIRECT($A$1&amp;"M"&amp;A1051)),0),Relationstabel!$C$1:$K$1,0)),"Ingen varmeinstallationer")</f>
        <v>Varmepumpe</v>
      </c>
      <c r="L1051" s="1" t="str">
        <f ca="1">INDEX(Anvendelseskode!B:B,MATCH($E1051,Anvendelseskode!$A:$A,0))</f>
        <v>Række-, kæde-, dobbelthus (lodret adskillelse mellem enhederne)</v>
      </c>
      <c r="M1051" s="1" t="str">
        <f ca="1">INDEX(Anvendelseskode!C:C,MATCH($E1051,Anvendelseskode!$A:$A,0))</f>
        <v>Række-, kæde og dobbelthuse</v>
      </c>
      <c r="N1051" s="1" t="str">
        <f ca="1">INDEX(Anvendelseskode!D:D,MATCH($E1051,Anvendelseskode!$A:$A,0))</f>
        <v>Private husholdninger</v>
      </c>
      <c r="O1051" s="1" t="str">
        <f ca="1">IFERROR(INDEX(SBi!$2:$2,MATCH(G1051,SBi!$1:$1,1)),SBi!$K$2)</f>
        <v>1973-1978</v>
      </c>
      <c r="P1051" s="1">
        <f ca="1">IFERROR(INDEX(SBi!$C$3:$K$28,MATCH(E1051,SBi!$B$3:$B$28,0),MATCH(O1051,SBi!$C$2:$K$2,0)),0)</f>
        <v>112.6</v>
      </c>
      <c r="Q1051" s="19">
        <f t="shared" ca="1" si="216"/>
        <v>14.525399999999999</v>
      </c>
      <c r="R1051" s="19" t="str">
        <f ca="1">IFERROR(INDEX(VpD!$2:$2,MATCH(G1051,VpD!$1:$1,1)),VpD!$I$2)</f>
        <v>1973-1978</v>
      </c>
      <c r="S1051" s="1">
        <f ca="1">IFERROR(INDEX(VpD!$C$3:$I$27,MATCH(E1051,VpD!$B$3:$B$27,0),MATCH(R1051,VpD!$C$2:$I$2,0)),0)</f>
        <v>98</v>
      </c>
      <c r="T1051" s="19">
        <f t="shared" ca="1" si="217"/>
        <v>12.641999999999999</v>
      </c>
      <c r="U1051" s="14" t="str">
        <f t="shared" ca="1" si="218"/>
        <v xml:space="preserve">711688.47 </v>
      </c>
      <c r="V1051" s="14" t="str">
        <f t="shared" ca="1" si="219"/>
        <v>6172427.58</v>
      </c>
      <c r="W1051" s="14" t="str">
        <f t="shared" ca="1" si="220"/>
        <v>POINT(711688.47 6172427.58)</v>
      </c>
      <c r="X1051" s="14" t="str">
        <f>IFERROR(INDEX(BygningOmraade!B:B,MATCH(A1051,BygningOmraade!A:A,0)),"")</f>
        <v/>
      </c>
    </row>
    <row r="1052" spans="1:24" s="14" customFormat="1" x14ac:dyDescent="0.25">
      <c r="A1052" s="14">
        <f t="shared" si="208"/>
        <v>1052</v>
      </c>
      <c r="B1052" s="14" t="str">
        <f t="shared" ca="1" si="209"/>
        <v>3a6514d2-3641-4efc-ac25-410fb7b88ae1</v>
      </c>
      <c r="C1052" s="14" t="str">
        <f t="shared" ca="1" si="210"/>
        <v>0a3f507e-2115-32b8-e044-0003ba298018</v>
      </c>
      <c r="D1052" s="14">
        <f t="shared" ca="1" si="211"/>
        <v>996829</v>
      </c>
      <c r="E1052" s="1">
        <f t="shared" ca="1" si="212"/>
        <v>120</v>
      </c>
      <c r="F1052" s="1">
        <f t="shared" ca="1" si="213"/>
        <v>130</v>
      </c>
      <c r="G1052" s="1">
        <f t="shared" ca="1" si="214"/>
        <v>1965</v>
      </c>
      <c r="H1052" s="1" t="str">
        <f ca="1">IFERROR(INDEX(Varmeinstallation!B:B,MATCH(INDIRECT($A$1&amp;"L"&amp;A1052)*1,Varmeinstallation!A:A,0)),"Ingen varmeinstallationer")</f>
        <v>Centralvarme fra eget anlæg, et-kammer fyr</v>
      </c>
      <c r="I1052" s="1" t="str">
        <f ca="1">IFERROR(INDEX(Opvarmningsmiddel!B:B,MATCH(INDIRECT($A$1&amp;"M"&amp;A1052)*1,Opvarmningsmiddel!A:A,0)),"")</f>
        <v>Naturgas</v>
      </c>
      <c r="J1052" s="1">
        <f t="shared" ca="1" si="215"/>
        <v>80</v>
      </c>
      <c r="K1052" s="1" t="str">
        <f ca="1">IFERROR(INDEX(Relationstabel!$C$3:$K$10,MATCH(VALUE(INDIRECT($A$1&amp;"L"&amp;A1052)),Relationstabel!$A$3:$A$10,0),MATCH(IFERROR(VALUE(INDIRECT($A$1&amp;"M"&amp;A1052)),0),Relationstabel!$C$1:$K$1,0)),"Ingen varmeinstallationer")</f>
        <v>Naturgas</v>
      </c>
      <c r="L1052" s="1" t="str">
        <f ca="1">INDEX(Anvendelseskode!B:B,MATCH($E1052,Anvendelseskode!$A:$A,0))</f>
        <v>Fritliggende enfamilieshus (parcelhus)</v>
      </c>
      <c r="M1052" s="1" t="str">
        <f ca="1">INDEX(Anvendelseskode!C:C,MATCH($E1052,Anvendelseskode!$A:$A,0))</f>
        <v>Parcelhuse</v>
      </c>
      <c r="N1052" s="1" t="str">
        <f ca="1">INDEX(Anvendelseskode!D:D,MATCH($E1052,Anvendelseskode!$A:$A,0))</f>
        <v>Private husholdninger</v>
      </c>
      <c r="O1052" s="1" t="str">
        <f ca="1">IFERROR(INDEX(SBi!$2:$2,MATCH(G1052,SBi!$1:$1,1)),SBi!$K$2)</f>
        <v>1961-1972</v>
      </c>
      <c r="P1052" s="1">
        <f ca="1">IFERROR(INDEX(SBi!$C$3:$K$28,MATCH(E1052,SBi!$B$3:$B$28,0),MATCH(O1052,SBi!$C$2:$K$2,0)),0)</f>
        <v>134.30000000000001</v>
      </c>
      <c r="Q1052" s="19">
        <f t="shared" ca="1" si="216"/>
        <v>17.459</v>
      </c>
      <c r="R1052" s="19" t="str">
        <f ca="1">IFERROR(INDEX(VpD!$2:$2,MATCH(G1052,VpD!$1:$1,1)),VpD!$I$2)</f>
        <v>1961-1972</v>
      </c>
      <c r="S1052" s="1">
        <f ca="1">IFERROR(INDEX(VpD!$C$3:$I$27,MATCH(E1052,VpD!$B$3:$B$27,0),MATCH(R1052,VpD!$C$2:$I$2,0)),0)</f>
        <v>143</v>
      </c>
      <c r="T1052" s="19">
        <f t="shared" ca="1" si="217"/>
        <v>18.59</v>
      </c>
      <c r="U1052" s="14" t="str">
        <f t="shared" ca="1" si="218"/>
        <v xml:space="preserve">713463.54 </v>
      </c>
      <c r="V1052" s="14" t="str">
        <f t="shared" ca="1" si="219"/>
        <v>6169041.92</v>
      </c>
      <c r="W1052" s="14" t="str">
        <f t="shared" ca="1" si="220"/>
        <v>POINT(713463.54 6169041.92)</v>
      </c>
      <c r="X1052" s="14" t="str">
        <f>IFERROR(INDEX(BygningOmraade!B:B,MATCH(A1052,BygningOmraade!A:A,0)),"")</f>
        <v/>
      </c>
    </row>
    <row r="1053" spans="1:24" s="14" customFormat="1" x14ac:dyDescent="0.25">
      <c r="A1053" s="14">
        <f t="shared" si="208"/>
        <v>1053</v>
      </c>
      <c r="B1053" s="14" t="str">
        <f t="shared" ca="1" si="209"/>
        <v>3a656d57-e9c4-42ae-a493-2327ac1f4790</v>
      </c>
      <c r="C1053" s="14" t="str">
        <f t="shared" ca="1" si="210"/>
        <v>0a3f507e-19f3-32b8-e044-0003ba298018</v>
      </c>
      <c r="D1053" s="14">
        <f t="shared" ca="1" si="211"/>
        <v>994825</v>
      </c>
      <c r="E1053" s="1">
        <f t="shared" ca="1" si="212"/>
        <v>130</v>
      </c>
      <c r="F1053" s="1">
        <f t="shared" ca="1" si="213"/>
        <v>125</v>
      </c>
      <c r="G1053" s="1">
        <f t="shared" ca="1" si="214"/>
        <v>1975</v>
      </c>
      <c r="H1053" s="1" t="str">
        <f ca="1">IFERROR(INDEX(Varmeinstallation!B:B,MATCH(INDIRECT($A$1&amp;"L"&amp;A1053)*1,Varmeinstallation!A:A,0)),"Ingen varmeinstallationer")</f>
        <v>Elovne, elpaneler</v>
      </c>
      <c r="I1053" s="1" t="str">
        <f ca="1">IFERROR(INDEX(Opvarmningsmiddel!B:B,MATCH(INDIRECT($A$1&amp;"M"&amp;A1053)*1,Opvarmningsmiddel!A:A,0)),"")</f>
        <v>Elektricitet</v>
      </c>
      <c r="J1053" s="1">
        <f t="shared" ca="1" si="215"/>
        <v>0</v>
      </c>
      <c r="K1053" s="1" t="str">
        <f ca="1">IFERROR(INDEX(Relationstabel!$C$3:$K$10,MATCH(VALUE(INDIRECT($A$1&amp;"L"&amp;A1053)),Relationstabel!$A$3:$A$10,0),MATCH(IFERROR(VALUE(INDIRECT($A$1&amp;"M"&amp;A1053)),0),Relationstabel!$C$1:$K$1,0)),"Ingen varmeinstallationer")</f>
        <v>Elvarme</v>
      </c>
      <c r="L1053" s="1" t="str">
        <f ca="1">INDEX(Anvendelseskode!B:B,MATCH($E1053,Anvendelseskode!$A:$A,0))</f>
        <v>Række-, kæde-, dobbelthus (lodret adskillelse mellem enhederne)</v>
      </c>
      <c r="M1053" s="1" t="str">
        <f ca="1">INDEX(Anvendelseskode!C:C,MATCH($E1053,Anvendelseskode!$A:$A,0))</f>
        <v>Række-, kæde og dobbelthuse</v>
      </c>
      <c r="N1053" s="1" t="str">
        <f ca="1">INDEX(Anvendelseskode!D:D,MATCH($E1053,Anvendelseskode!$A:$A,0))</f>
        <v>Private husholdninger</v>
      </c>
      <c r="O1053" s="1" t="str">
        <f ca="1">IFERROR(INDEX(SBi!$2:$2,MATCH(G1053,SBi!$1:$1,1)),SBi!$K$2)</f>
        <v>1973-1978</v>
      </c>
      <c r="P1053" s="1">
        <f ca="1">IFERROR(INDEX(SBi!$C$3:$K$28,MATCH(E1053,SBi!$B$3:$B$28,0),MATCH(O1053,SBi!$C$2:$K$2,0)),0)</f>
        <v>112.6</v>
      </c>
      <c r="Q1053" s="19">
        <f t="shared" ca="1" si="216"/>
        <v>14.074999999999999</v>
      </c>
      <c r="R1053" s="19" t="str">
        <f ca="1">IFERROR(INDEX(VpD!$2:$2,MATCH(G1053,VpD!$1:$1,1)),VpD!$I$2)</f>
        <v>1973-1978</v>
      </c>
      <c r="S1053" s="1">
        <f ca="1">IFERROR(INDEX(VpD!$C$3:$I$27,MATCH(E1053,VpD!$B$3:$B$27,0),MATCH(R1053,VpD!$C$2:$I$2,0)),0)</f>
        <v>98</v>
      </c>
      <c r="T1053" s="19">
        <f t="shared" ca="1" si="217"/>
        <v>12.25</v>
      </c>
      <c r="U1053" s="14" t="str">
        <f t="shared" ca="1" si="218"/>
        <v xml:space="preserve">711580.44 </v>
      </c>
      <c r="V1053" s="14" t="str">
        <f t="shared" ca="1" si="219"/>
        <v>6172367.86</v>
      </c>
      <c r="W1053" s="14" t="str">
        <f t="shared" ca="1" si="220"/>
        <v>POINT(711580.44 6172367.86)</v>
      </c>
      <c r="X1053" s="14" t="str">
        <f>IFERROR(INDEX(BygningOmraade!B:B,MATCH(A1053,BygningOmraade!A:A,0)),"")</f>
        <v/>
      </c>
    </row>
    <row r="1054" spans="1:24" s="14" customFormat="1" x14ac:dyDescent="0.25">
      <c r="A1054" s="14">
        <f t="shared" si="208"/>
        <v>1054</v>
      </c>
      <c r="B1054" s="14" t="str">
        <f t="shared" ca="1" si="209"/>
        <v>3a75360b-6d42-49d2-91f4-81842e952cd7</v>
      </c>
      <c r="C1054" s="14" t="str">
        <f t="shared" ca="1" si="210"/>
        <v>3567e983-845c-4d55-b3c3-d174668b9c24</v>
      </c>
      <c r="D1054" s="14">
        <f t="shared" ca="1" si="211"/>
        <v>100089006</v>
      </c>
      <c r="E1054" s="1">
        <f t="shared" ca="1" si="212"/>
        <v>130</v>
      </c>
      <c r="F1054" s="1">
        <f t="shared" ca="1" si="213"/>
        <v>135</v>
      </c>
      <c r="G1054" s="1">
        <f t="shared" ca="1" si="214"/>
        <v>2015</v>
      </c>
      <c r="H1054" s="1" t="str">
        <f ca="1">IFERROR(INDEX(Varmeinstallation!B:B,MATCH(INDIRECT($A$1&amp;"L"&amp;A1054)*1,Varmeinstallation!A:A,0)),"Ingen varmeinstallationer")</f>
        <v>Fjernvarme/blokvarme (radiatorsystemer eller varmluftanlæg)</v>
      </c>
      <c r="I1054" s="1" t="str">
        <f ca="1">IFERROR(INDEX(Opvarmningsmiddel!B:B,MATCH(INDIRECT($A$1&amp;"M"&amp;A1054)*1,Opvarmningsmiddel!A:A,0)),"")</f>
        <v/>
      </c>
      <c r="J1054" s="1">
        <f t="shared" ca="1" si="215"/>
        <v>0</v>
      </c>
      <c r="K1054" s="1" t="str">
        <f ca="1">IFERROR(INDEX(Relationstabel!$C$3:$K$10,MATCH(VALUE(INDIRECT($A$1&amp;"L"&amp;A1054)),Relationstabel!$A$3:$A$10,0),MATCH(IFERROR(VALUE(INDIRECT($A$1&amp;"M"&amp;A1054)),0),Relationstabel!$C$1:$K$1,0)),"Ingen varmeinstallationer")</f>
        <v>Fjernvarme/ Blokvarme</v>
      </c>
      <c r="L1054" s="1" t="str">
        <f ca="1">INDEX(Anvendelseskode!B:B,MATCH($E1054,Anvendelseskode!$A:$A,0))</f>
        <v>Række-, kæde-, dobbelthus (lodret adskillelse mellem enhederne)</v>
      </c>
      <c r="M1054" s="1" t="str">
        <f ca="1">INDEX(Anvendelseskode!C:C,MATCH($E1054,Anvendelseskode!$A:$A,0))</f>
        <v>Række-, kæde og dobbelthuse</v>
      </c>
      <c r="N1054" s="1" t="str">
        <f ca="1">INDEX(Anvendelseskode!D:D,MATCH($E1054,Anvendelseskode!$A:$A,0))</f>
        <v>Private husholdninger</v>
      </c>
      <c r="O1054" s="1" t="str">
        <f ca="1">IFERROR(INDEX(SBi!$2:$2,MATCH(G1054,SBi!$1:$1,1)),SBi!$K$2)</f>
        <v>Efter 2006</v>
      </c>
      <c r="P1054" s="1">
        <f ca="1">IFERROR(INDEX(SBi!$C$3:$K$28,MATCH(E1054,SBi!$B$3:$B$28,0),MATCH(O1054,SBi!$C$2:$K$2,0)),0)</f>
        <v>66.400000000000006</v>
      </c>
      <c r="Q1054" s="19">
        <f t="shared" ca="1" si="216"/>
        <v>8.9640000000000004</v>
      </c>
      <c r="R1054" s="19" t="str">
        <f ca="1">IFERROR(INDEX(VpD!$2:$2,MATCH(G1054,VpD!$1:$1,1)),VpD!$I$2)</f>
        <v>&gt;1998</v>
      </c>
      <c r="S1054" s="1">
        <f ca="1">IFERROR(INDEX(VpD!$C$3:$I$27,MATCH(E1054,VpD!$B$3:$B$27,0),MATCH(R1054,VpD!$C$2:$I$2,0)),0)</f>
        <v>65</v>
      </c>
      <c r="T1054" s="19">
        <f t="shared" ca="1" si="217"/>
        <v>8.7750000000000004</v>
      </c>
      <c r="U1054" s="14" t="str">
        <f t="shared" ca="1" si="218"/>
        <v xml:space="preserve">711518.85 </v>
      </c>
      <c r="V1054" s="14" t="str">
        <f t="shared" ca="1" si="219"/>
        <v>6172809.83</v>
      </c>
      <c r="W1054" s="14" t="str">
        <f t="shared" ca="1" si="220"/>
        <v>POINT(711518.85 6172809.83)</v>
      </c>
      <c r="X1054" s="14" t="str">
        <f>IFERROR(INDEX(BygningOmraade!B:B,MATCH(A1054,BygningOmraade!A:A,0)),"")</f>
        <v/>
      </c>
    </row>
    <row r="1055" spans="1:24" s="14" customFormat="1" x14ac:dyDescent="0.25">
      <c r="A1055" s="14">
        <f t="shared" si="208"/>
        <v>1055</v>
      </c>
      <c r="B1055" s="14" t="str">
        <f t="shared" ca="1" si="209"/>
        <v>3a7e38ae-14cd-4f58-b408-0809dbe80ff0</v>
      </c>
      <c r="C1055" s="14" t="str">
        <f t="shared" ca="1" si="210"/>
        <v>0a3f507e-158c-32b8-e044-0003ba298018</v>
      </c>
      <c r="D1055" s="14">
        <f t="shared" ca="1" si="211"/>
        <v>997006</v>
      </c>
      <c r="E1055" s="1">
        <f t="shared" ca="1" si="212"/>
        <v>130</v>
      </c>
      <c r="F1055" s="1">
        <f t="shared" ca="1" si="213"/>
        <v>109</v>
      </c>
      <c r="G1055" s="1">
        <f t="shared" ca="1" si="214"/>
        <v>1978</v>
      </c>
      <c r="H1055" s="1" t="str">
        <f ca="1">IFERROR(INDEX(Varmeinstallation!B:B,MATCH(INDIRECT($A$1&amp;"L"&amp;A1055)*1,Varmeinstallation!A:A,0)),"Ingen varmeinstallationer")</f>
        <v>Fjernvarme/blokvarme (radiatorsystemer eller varmluftanlæg)</v>
      </c>
      <c r="I1055" s="1" t="str">
        <f ca="1">IFERROR(INDEX(Opvarmningsmiddel!B:B,MATCH(INDIRECT($A$1&amp;"M"&amp;A1055)*1,Opvarmningsmiddel!A:A,0)),"")</f>
        <v/>
      </c>
      <c r="J1055" s="1">
        <f t="shared" ca="1" si="215"/>
        <v>0</v>
      </c>
      <c r="K1055" s="1" t="str">
        <f ca="1">IFERROR(INDEX(Relationstabel!$C$3:$K$10,MATCH(VALUE(INDIRECT($A$1&amp;"L"&amp;A1055)),Relationstabel!$A$3:$A$10,0),MATCH(IFERROR(VALUE(INDIRECT($A$1&amp;"M"&amp;A1055)),0),Relationstabel!$C$1:$K$1,0)),"Ingen varmeinstallationer")</f>
        <v>Fjernvarme/ Blokvarme</v>
      </c>
      <c r="L1055" s="1" t="str">
        <f ca="1">INDEX(Anvendelseskode!B:B,MATCH($E1055,Anvendelseskode!$A:$A,0))</f>
        <v>Række-, kæde-, dobbelthus (lodret adskillelse mellem enhederne)</v>
      </c>
      <c r="M1055" s="1" t="str">
        <f ca="1">INDEX(Anvendelseskode!C:C,MATCH($E1055,Anvendelseskode!$A:$A,0))</f>
        <v>Række-, kæde og dobbelthuse</v>
      </c>
      <c r="N1055" s="1" t="str">
        <f ca="1">INDEX(Anvendelseskode!D:D,MATCH($E1055,Anvendelseskode!$A:$A,0))</f>
        <v>Private husholdninger</v>
      </c>
      <c r="O1055" s="1" t="str">
        <f ca="1">IFERROR(INDEX(SBi!$2:$2,MATCH(G1055,SBi!$1:$1,1)),SBi!$K$2)</f>
        <v>1973-1978</v>
      </c>
      <c r="P1055" s="1">
        <f ca="1">IFERROR(INDEX(SBi!$C$3:$K$28,MATCH(E1055,SBi!$B$3:$B$28,0),MATCH(O1055,SBi!$C$2:$K$2,0)),0)</f>
        <v>112.6</v>
      </c>
      <c r="Q1055" s="19">
        <f t="shared" ca="1" si="216"/>
        <v>12.273399999999999</v>
      </c>
      <c r="R1055" s="19" t="str">
        <f ca="1">IFERROR(INDEX(VpD!$2:$2,MATCH(G1055,VpD!$1:$1,1)),VpD!$I$2)</f>
        <v>1973-1978</v>
      </c>
      <c r="S1055" s="1">
        <f ca="1">IFERROR(INDEX(VpD!$C$3:$I$27,MATCH(E1055,VpD!$B$3:$B$27,0),MATCH(R1055,VpD!$C$2:$I$2,0)),0)</f>
        <v>98</v>
      </c>
      <c r="T1055" s="19">
        <f t="shared" ca="1" si="217"/>
        <v>10.682</v>
      </c>
      <c r="U1055" s="14" t="str">
        <f t="shared" ca="1" si="218"/>
        <v xml:space="preserve">713590.66 </v>
      </c>
      <c r="V1055" s="14" t="str">
        <f t="shared" ca="1" si="219"/>
        <v>6169837.75</v>
      </c>
      <c r="W1055" s="14" t="str">
        <f t="shared" ca="1" si="220"/>
        <v>POINT(713590.66 6169837.75)</v>
      </c>
      <c r="X1055" s="14" t="str">
        <f>IFERROR(INDEX(BygningOmraade!B:B,MATCH(A1055,BygningOmraade!A:A,0)),"")</f>
        <v/>
      </c>
    </row>
    <row r="1056" spans="1:24" s="14" customFormat="1" x14ac:dyDescent="0.25">
      <c r="A1056" s="14">
        <f t="shared" si="208"/>
        <v>1056</v>
      </c>
      <c r="B1056" s="14" t="str">
        <f t="shared" ca="1" si="209"/>
        <v>3a8981bf-e641-4816-9e2c-f8c434a82fc3</v>
      </c>
      <c r="C1056" s="14" t="str">
        <f t="shared" ca="1" si="210"/>
        <v>0a3f507e-1f94-32b8-e044-0003ba298018</v>
      </c>
      <c r="D1056" s="14">
        <f t="shared" ca="1" si="211"/>
        <v>993967</v>
      </c>
      <c r="E1056" s="1">
        <f t="shared" ca="1" si="212"/>
        <v>120</v>
      </c>
      <c r="F1056" s="1">
        <f t="shared" ca="1" si="213"/>
        <v>163</v>
      </c>
      <c r="G1056" s="1">
        <f t="shared" ca="1" si="214"/>
        <v>1991</v>
      </c>
      <c r="H1056" s="1" t="str">
        <f ca="1">IFERROR(INDEX(Varmeinstallation!B:B,MATCH(INDIRECT($A$1&amp;"L"&amp;A1056)*1,Varmeinstallation!A:A,0)),"Ingen varmeinstallationer")</f>
        <v>Centralvarme fra eget anlæg, et-kammer fyr</v>
      </c>
      <c r="I1056" s="1" t="str">
        <f ca="1">IFERROR(INDEX(Opvarmningsmiddel!B:B,MATCH(INDIRECT($A$1&amp;"M"&amp;A1056)*1,Opvarmningsmiddel!A:A,0)),"")</f>
        <v>Naturgas</v>
      </c>
      <c r="J1056" s="1">
        <f t="shared" ca="1" si="215"/>
        <v>0</v>
      </c>
      <c r="K1056" s="1" t="str">
        <f ca="1">IFERROR(INDEX(Relationstabel!$C$3:$K$10,MATCH(VALUE(INDIRECT($A$1&amp;"L"&amp;A1056)),Relationstabel!$A$3:$A$10,0),MATCH(IFERROR(VALUE(INDIRECT($A$1&amp;"M"&amp;A1056)),0),Relationstabel!$C$1:$K$1,0)),"Ingen varmeinstallationer")</f>
        <v>Naturgas</v>
      </c>
      <c r="L1056" s="1" t="str">
        <f ca="1">INDEX(Anvendelseskode!B:B,MATCH($E1056,Anvendelseskode!$A:$A,0))</f>
        <v>Fritliggende enfamilieshus (parcelhus)</v>
      </c>
      <c r="M1056" s="1" t="str">
        <f ca="1">INDEX(Anvendelseskode!C:C,MATCH($E1056,Anvendelseskode!$A:$A,0))</f>
        <v>Parcelhuse</v>
      </c>
      <c r="N1056" s="1" t="str">
        <f ca="1">INDEX(Anvendelseskode!D:D,MATCH($E1056,Anvendelseskode!$A:$A,0))</f>
        <v>Private husholdninger</v>
      </c>
      <c r="O1056" s="1" t="str">
        <f ca="1">IFERROR(INDEX(SBi!$2:$2,MATCH(G1056,SBi!$1:$1,1)),SBi!$K$2)</f>
        <v>1979-1998</v>
      </c>
      <c r="P1056" s="1">
        <f ca="1">IFERROR(INDEX(SBi!$C$3:$K$28,MATCH(E1056,SBi!$B$3:$B$28,0),MATCH(O1056,SBi!$C$2:$K$2,0)),0)</f>
        <v>105.4</v>
      </c>
      <c r="Q1056" s="19">
        <f t="shared" ca="1" si="216"/>
        <v>17.180199999999999</v>
      </c>
      <c r="R1056" s="19" t="str">
        <f ca="1">IFERROR(INDEX(VpD!$2:$2,MATCH(G1056,VpD!$1:$1,1)),VpD!$I$2)</f>
        <v>1979-1998</v>
      </c>
      <c r="S1056" s="1">
        <f ca="1">IFERROR(INDEX(VpD!$C$3:$I$27,MATCH(E1056,VpD!$B$3:$B$27,0),MATCH(R1056,VpD!$C$2:$I$2,0)),0)</f>
        <v>90</v>
      </c>
      <c r="T1056" s="19">
        <f t="shared" ca="1" si="217"/>
        <v>14.67</v>
      </c>
      <c r="U1056" s="14" t="str">
        <f t="shared" ca="1" si="218"/>
        <v xml:space="preserve">711131.07 </v>
      </c>
      <c r="V1056" s="14" t="str">
        <f t="shared" ca="1" si="219"/>
        <v>6171570.32</v>
      </c>
      <c r="W1056" s="14" t="str">
        <f t="shared" ca="1" si="220"/>
        <v>POINT(711131.07 6171570.32)</v>
      </c>
      <c r="X1056" s="14" t="str">
        <f>IFERROR(INDEX(BygningOmraade!B:B,MATCH(A1056,BygningOmraade!A:A,0)),"")</f>
        <v/>
      </c>
    </row>
    <row r="1057" spans="1:24" s="14" customFormat="1" x14ac:dyDescent="0.25">
      <c r="A1057" s="14">
        <f t="shared" si="208"/>
        <v>1057</v>
      </c>
      <c r="B1057" s="14" t="str">
        <f t="shared" ca="1" si="209"/>
        <v>3a921a90-c956-4fea-a6fa-92dc5c7a9d9f</v>
      </c>
      <c r="C1057" s="14" t="str">
        <f t="shared" ca="1" si="210"/>
        <v>0a3f507e-1cd7-32b8-e044-0003ba298018</v>
      </c>
      <c r="D1057" s="14">
        <f t="shared" ca="1" si="211"/>
        <v>994226</v>
      </c>
      <c r="E1057" s="1">
        <f t="shared" ca="1" si="212"/>
        <v>130</v>
      </c>
      <c r="F1057" s="1">
        <f t="shared" ca="1" si="213"/>
        <v>134</v>
      </c>
      <c r="G1057" s="1">
        <f t="shared" ca="1" si="214"/>
        <v>1975</v>
      </c>
      <c r="H1057" s="1" t="str">
        <f ca="1">IFERROR(INDEX(Varmeinstallation!B:B,MATCH(INDIRECT($A$1&amp;"L"&amp;A1057)*1,Varmeinstallation!A:A,0)),"Ingen varmeinstallationer")</f>
        <v>Fjernvarme/blokvarme (radiatorsystemer eller varmluftanlæg)</v>
      </c>
      <c r="I1057" s="1" t="str">
        <f ca="1">IFERROR(INDEX(Opvarmningsmiddel!B:B,MATCH(INDIRECT($A$1&amp;"M"&amp;A1057)*1,Opvarmningsmiddel!A:A,0)),"")</f>
        <v/>
      </c>
      <c r="J1057" s="1">
        <f t="shared" ca="1" si="215"/>
        <v>0</v>
      </c>
      <c r="K1057" s="1" t="str">
        <f ca="1">IFERROR(INDEX(Relationstabel!$C$3:$K$10,MATCH(VALUE(INDIRECT($A$1&amp;"L"&amp;A1057)),Relationstabel!$A$3:$A$10,0),MATCH(IFERROR(VALUE(INDIRECT($A$1&amp;"M"&amp;A1057)),0),Relationstabel!$C$1:$K$1,0)),"Ingen varmeinstallationer")</f>
        <v>Fjernvarme/ Blokvarme</v>
      </c>
      <c r="L1057" s="1" t="str">
        <f ca="1">INDEX(Anvendelseskode!B:B,MATCH($E1057,Anvendelseskode!$A:$A,0))</f>
        <v>Række-, kæde-, dobbelthus (lodret adskillelse mellem enhederne)</v>
      </c>
      <c r="M1057" s="1" t="str">
        <f ca="1">INDEX(Anvendelseskode!C:C,MATCH($E1057,Anvendelseskode!$A:$A,0))</f>
        <v>Række-, kæde og dobbelthuse</v>
      </c>
      <c r="N1057" s="1" t="str">
        <f ca="1">INDEX(Anvendelseskode!D:D,MATCH($E1057,Anvendelseskode!$A:$A,0))</f>
        <v>Private husholdninger</v>
      </c>
      <c r="O1057" s="1" t="str">
        <f ca="1">IFERROR(INDEX(SBi!$2:$2,MATCH(G1057,SBi!$1:$1,1)),SBi!$K$2)</f>
        <v>1973-1978</v>
      </c>
      <c r="P1057" s="1">
        <f ca="1">IFERROR(INDEX(SBi!$C$3:$K$28,MATCH(E1057,SBi!$B$3:$B$28,0),MATCH(O1057,SBi!$C$2:$K$2,0)),0)</f>
        <v>112.6</v>
      </c>
      <c r="Q1057" s="19">
        <f t="shared" ca="1" si="216"/>
        <v>15.0884</v>
      </c>
      <c r="R1057" s="19" t="str">
        <f ca="1">IFERROR(INDEX(VpD!$2:$2,MATCH(G1057,VpD!$1:$1,1)),VpD!$I$2)</f>
        <v>1973-1978</v>
      </c>
      <c r="S1057" s="1">
        <f ca="1">IFERROR(INDEX(VpD!$C$3:$I$27,MATCH(E1057,VpD!$B$3:$B$27,0),MATCH(R1057,VpD!$C$2:$I$2,0)),0)</f>
        <v>98</v>
      </c>
      <c r="T1057" s="19">
        <f t="shared" ca="1" si="217"/>
        <v>13.132</v>
      </c>
      <c r="U1057" s="14" t="str">
        <f t="shared" ca="1" si="218"/>
        <v xml:space="preserve">711352.71 </v>
      </c>
      <c r="V1057" s="14" t="str">
        <f t="shared" ca="1" si="219"/>
        <v>6172449.8</v>
      </c>
      <c r="W1057" s="14" t="str">
        <f t="shared" ca="1" si="220"/>
        <v>POINT(711352.71 6172449.8)</v>
      </c>
      <c r="X1057" s="14" t="str">
        <f>IFERROR(INDEX(BygningOmraade!B:B,MATCH(A1057,BygningOmraade!A:A,0)),"")</f>
        <v/>
      </c>
    </row>
    <row r="1058" spans="1:24" s="14" customFormat="1" x14ac:dyDescent="0.25">
      <c r="A1058" s="14">
        <f t="shared" si="208"/>
        <v>1058</v>
      </c>
      <c r="B1058" s="14" t="str">
        <f t="shared" ca="1" si="209"/>
        <v>3a9a1d3c-56c7-4903-a445-ddfb571cf4cf</v>
      </c>
      <c r="C1058" s="14" t="str">
        <f t="shared" ca="1" si="210"/>
        <v>0a3f507e-18ff-32b8-e044-0003ba298018</v>
      </c>
      <c r="D1058" s="14">
        <f t="shared" ca="1" si="211"/>
        <v>994272</v>
      </c>
      <c r="E1058" s="1">
        <f t="shared" ca="1" si="212"/>
        <v>120</v>
      </c>
      <c r="F1058" s="1">
        <f t="shared" ca="1" si="213"/>
        <v>174</v>
      </c>
      <c r="G1058" s="1">
        <f t="shared" ca="1" si="214"/>
        <v>1978</v>
      </c>
      <c r="H1058" s="1" t="str">
        <f ca="1">IFERROR(INDEX(Varmeinstallation!B:B,MATCH(INDIRECT($A$1&amp;"L"&amp;A1058)*1,Varmeinstallation!A:A,0)),"Ingen varmeinstallationer")</f>
        <v>Fjernvarme/blokvarme (radiatorsystemer eller varmluftanlæg)</v>
      </c>
      <c r="I1058" s="1" t="str">
        <f ca="1">IFERROR(INDEX(Opvarmningsmiddel!B:B,MATCH(INDIRECT($A$1&amp;"M"&amp;A1058)*1,Opvarmningsmiddel!A:A,0)),"")</f>
        <v/>
      </c>
      <c r="J1058" s="1">
        <f t="shared" ca="1" si="215"/>
        <v>80</v>
      </c>
      <c r="K1058" s="1" t="str">
        <f ca="1">IFERROR(INDEX(Relationstabel!$C$3:$K$10,MATCH(VALUE(INDIRECT($A$1&amp;"L"&amp;A1058)),Relationstabel!$A$3:$A$10,0),MATCH(IFERROR(VALUE(INDIRECT($A$1&amp;"M"&amp;A1058)),0),Relationstabel!$C$1:$K$1,0)),"Ingen varmeinstallationer")</f>
        <v>Fjernvarme/ Blokvarme</v>
      </c>
      <c r="L1058" s="1" t="str">
        <f ca="1">INDEX(Anvendelseskode!B:B,MATCH($E1058,Anvendelseskode!$A:$A,0))</f>
        <v>Fritliggende enfamilieshus (parcelhus)</v>
      </c>
      <c r="M1058" s="1" t="str">
        <f ca="1">INDEX(Anvendelseskode!C:C,MATCH($E1058,Anvendelseskode!$A:$A,0))</f>
        <v>Parcelhuse</v>
      </c>
      <c r="N1058" s="1" t="str">
        <f ca="1">INDEX(Anvendelseskode!D:D,MATCH($E1058,Anvendelseskode!$A:$A,0))</f>
        <v>Private husholdninger</v>
      </c>
      <c r="O1058" s="1" t="str">
        <f ca="1">IFERROR(INDEX(SBi!$2:$2,MATCH(G1058,SBi!$1:$1,1)),SBi!$K$2)</f>
        <v>1973-1978</v>
      </c>
      <c r="P1058" s="1">
        <f ca="1">IFERROR(INDEX(SBi!$C$3:$K$28,MATCH(E1058,SBi!$B$3:$B$28,0),MATCH(O1058,SBi!$C$2:$K$2,0)),0)</f>
        <v>119.8</v>
      </c>
      <c r="Q1058" s="19">
        <f t="shared" ca="1" si="216"/>
        <v>20.845200000000002</v>
      </c>
      <c r="R1058" s="19" t="str">
        <f ca="1">IFERROR(INDEX(VpD!$2:$2,MATCH(G1058,VpD!$1:$1,1)),VpD!$I$2)</f>
        <v>1973-1978</v>
      </c>
      <c r="S1058" s="1">
        <f ca="1">IFERROR(INDEX(VpD!$C$3:$I$27,MATCH(E1058,VpD!$B$3:$B$27,0),MATCH(R1058,VpD!$C$2:$I$2,0)),0)</f>
        <v>117</v>
      </c>
      <c r="T1058" s="19">
        <f t="shared" ca="1" si="217"/>
        <v>20.358000000000001</v>
      </c>
      <c r="U1058" s="14" t="str">
        <f t="shared" ca="1" si="218"/>
        <v xml:space="preserve">711326.29 </v>
      </c>
      <c r="V1058" s="14" t="str">
        <f t="shared" ca="1" si="219"/>
        <v>6172086.35</v>
      </c>
      <c r="W1058" s="14" t="str">
        <f t="shared" ca="1" si="220"/>
        <v>POINT(711326.29 6172086.35)</v>
      </c>
      <c r="X1058" s="14" t="str">
        <f>IFERROR(INDEX(BygningOmraade!B:B,MATCH(A1058,BygningOmraade!A:A,0)),"")</f>
        <v/>
      </c>
    </row>
    <row r="1059" spans="1:24" s="14" customFormat="1" x14ac:dyDescent="0.25">
      <c r="A1059" s="14">
        <f t="shared" si="208"/>
        <v>1059</v>
      </c>
      <c r="B1059" s="14" t="str">
        <f t="shared" ca="1" si="209"/>
        <v>3a9e28b0-e01b-4134-8017-daa48bd068b3</v>
      </c>
      <c r="C1059" s="14" t="str">
        <f t="shared" ca="1" si="210"/>
        <v>0a3f507e-22fb-32b8-e044-0003ba298018</v>
      </c>
      <c r="D1059" s="14">
        <f t="shared" ca="1" si="211"/>
        <v>995175</v>
      </c>
      <c r="E1059" s="1">
        <f t="shared" ca="1" si="212"/>
        <v>130</v>
      </c>
      <c r="F1059" s="1">
        <f t="shared" ca="1" si="213"/>
        <v>126</v>
      </c>
      <c r="G1059" s="1">
        <f t="shared" ca="1" si="214"/>
        <v>1971</v>
      </c>
      <c r="H1059" s="1" t="str">
        <f ca="1">IFERROR(INDEX(Varmeinstallation!B:B,MATCH(INDIRECT($A$1&amp;"L"&amp;A1059)*1,Varmeinstallation!A:A,0)),"Ingen varmeinstallationer")</f>
        <v>Fjernvarme/blokvarme (radiatorsystemer eller varmluftanlæg)</v>
      </c>
      <c r="I1059" s="1" t="str">
        <f ca="1">IFERROR(INDEX(Opvarmningsmiddel!B:B,MATCH(INDIRECT($A$1&amp;"M"&amp;A1059)*1,Opvarmningsmiddel!A:A,0)),"")</f>
        <v/>
      </c>
      <c r="J1059" s="1">
        <f t="shared" ca="1" si="215"/>
        <v>0</v>
      </c>
      <c r="K1059" s="1" t="str">
        <f ca="1">IFERROR(INDEX(Relationstabel!$C$3:$K$10,MATCH(VALUE(INDIRECT($A$1&amp;"L"&amp;A1059)),Relationstabel!$A$3:$A$10,0),MATCH(IFERROR(VALUE(INDIRECT($A$1&amp;"M"&amp;A1059)),0),Relationstabel!$C$1:$K$1,0)),"Ingen varmeinstallationer")</f>
        <v>Fjernvarme/ Blokvarme</v>
      </c>
      <c r="L1059" s="1" t="str">
        <f ca="1">INDEX(Anvendelseskode!B:B,MATCH($E1059,Anvendelseskode!$A:$A,0))</f>
        <v>Række-, kæde-, dobbelthus (lodret adskillelse mellem enhederne)</v>
      </c>
      <c r="M1059" s="1" t="str">
        <f ca="1">INDEX(Anvendelseskode!C:C,MATCH($E1059,Anvendelseskode!$A:$A,0))</f>
        <v>Række-, kæde og dobbelthuse</v>
      </c>
      <c r="N1059" s="1" t="str">
        <f ca="1">INDEX(Anvendelseskode!D:D,MATCH($E1059,Anvendelseskode!$A:$A,0))</f>
        <v>Private husholdninger</v>
      </c>
      <c r="O1059" s="1" t="str">
        <f ca="1">IFERROR(INDEX(SBi!$2:$2,MATCH(G1059,SBi!$1:$1,1)),SBi!$K$2)</f>
        <v>1961-1972</v>
      </c>
      <c r="P1059" s="1">
        <f ca="1">IFERROR(INDEX(SBi!$C$3:$K$28,MATCH(E1059,SBi!$B$3:$B$28,0),MATCH(O1059,SBi!$C$2:$K$2,0)),0)</f>
        <v>119.9</v>
      </c>
      <c r="Q1059" s="19">
        <f t="shared" ca="1" si="216"/>
        <v>15.107400000000002</v>
      </c>
      <c r="R1059" s="19" t="str">
        <f ca="1">IFERROR(INDEX(VpD!$2:$2,MATCH(G1059,VpD!$1:$1,1)),VpD!$I$2)</f>
        <v>1961-1972</v>
      </c>
      <c r="S1059" s="1">
        <f ca="1">IFERROR(INDEX(VpD!$C$3:$I$27,MATCH(E1059,VpD!$B$3:$B$27,0),MATCH(R1059,VpD!$C$2:$I$2,0)),0)</f>
        <v>120</v>
      </c>
      <c r="T1059" s="19">
        <f t="shared" ca="1" si="217"/>
        <v>15.12</v>
      </c>
      <c r="U1059" s="14" t="str">
        <f t="shared" ca="1" si="218"/>
        <v xml:space="preserve">711833.19 </v>
      </c>
      <c r="V1059" s="14" t="str">
        <f t="shared" ca="1" si="219"/>
        <v>6172249.08</v>
      </c>
      <c r="W1059" s="14" t="str">
        <f t="shared" ca="1" si="220"/>
        <v>POINT(711833.19 6172249.08)</v>
      </c>
      <c r="X1059" s="14" t="str">
        <f>IFERROR(INDEX(BygningOmraade!B:B,MATCH(A1059,BygningOmraade!A:A,0)),"")</f>
        <v/>
      </c>
    </row>
    <row r="1060" spans="1:24" s="14" customFormat="1" x14ac:dyDescent="0.25">
      <c r="A1060" s="14">
        <f t="shared" si="208"/>
        <v>1060</v>
      </c>
      <c r="B1060" s="14" t="str">
        <f t="shared" ca="1" si="209"/>
        <v>3aa8f81b-071b-4c98-8fcf-2a943521a05b</v>
      </c>
      <c r="C1060" s="14" t="str">
        <f t="shared" ca="1" si="210"/>
        <v>0a3f507e-168b-32b8-e044-0003ba298018</v>
      </c>
      <c r="D1060" s="14">
        <f t="shared" ca="1" si="211"/>
        <v>996066</v>
      </c>
      <c r="E1060" s="1">
        <f t="shared" ca="1" si="212"/>
        <v>320</v>
      </c>
      <c r="F1060" s="1">
        <f t="shared" ca="1" si="213"/>
        <v>216</v>
      </c>
      <c r="G1060" s="1">
        <f t="shared" ca="1" si="214"/>
        <v>1984</v>
      </c>
      <c r="H1060" s="1" t="str">
        <f ca="1">IFERROR(INDEX(Varmeinstallation!B:B,MATCH(INDIRECT($A$1&amp;"L"&amp;A1060)*1,Varmeinstallation!A:A,0)),"Ingen varmeinstallationer")</f>
        <v>Centralvarme fra eget anlæg, et-kammer fyr</v>
      </c>
      <c r="I1060" s="1" t="str">
        <f ca="1">IFERROR(INDEX(Opvarmningsmiddel!B:B,MATCH(INDIRECT($A$1&amp;"M"&amp;A1060)*1,Opvarmningsmiddel!A:A,0)),"")</f>
        <v>Naturgas</v>
      </c>
      <c r="J1060" s="1">
        <f t="shared" ca="1" si="215"/>
        <v>0</v>
      </c>
      <c r="K1060" s="1" t="str">
        <f ca="1">IFERROR(INDEX(Relationstabel!$C$3:$K$10,MATCH(VALUE(INDIRECT($A$1&amp;"L"&amp;A1060)),Relationstabel!$A$3:$A$10,0),MATCH(IFERROR(VALUE(INDIRECT($A$1&amp;"M"&amp;A1060)),0),Relationstabel!$C$1:$K$1,0)),"Ingen varmeinstallationer")</f>
        <v>Naturgas</v>
      </c>
      <c r="L1060" s="1" t="str">
        <f ca="1">INDEX(Anvendelseskode!B:B,MATCH($E1060,Anvendelseskode!$A:$A,0))</f>
        <v>Bygning til kontor, handel, lager herunder offentlig administration</v>
      </c>
      <c r="M1060" s="1" t="str">
        <f ca="1">INDEX(Anvendelseskode!C:C,MATCH($E1060,Anvendelseskode!$A:$A,0))</f>
        <v>Kontor, handel, lager, off. adm.</v>
      </c>
      <c r="N1060" s="1" t="str">
        <f ca="1">INDEX(Anvendelseskode!D:D,MATCH($E1060,Anvendelseskode!$A:$A,0))</f>
        <v>Handel og servicevirksomheder</v>
      </c>
      <c r="O1060" s="1" t="str">
        <f ca="1">IFERROR(INDEX(SBi!$2:$2,MATCH(G1060,SBi!$1:$1,1)),SBi!$K$2)</f>
        <v>1979-1998</v>
      </c>
      <c r="P1060" s="1">
        <f ca="1">IFERROR(INDEX(SBi!$C$3:$K$28,MATCH(E1060,SBi!$B$3:$B$28,0),MATCH(O1060,SBi!$C$2:$K$2,0)),0)</f>
        <v>103.3</v>
      </c>
      <c r="Q1060" s="19">
        <f t="shared" ca="1" si="216"/>
        <v>22.312799999999999</v>
      </c>
      <c r="R1060" s="19" t="str">
        <f ca="1">IFERROR(INDEX(VpD!$2:$2,MATCH(G1060,VpD!$1:$1,1)),VpD!$I$2)</f>
        <v>1979-1998</v>
      </c>
      <c r="S1060" s="1">
        <f ca="1">IFERROR(INDEX(VpD!$C$3:$I$27,MATCH(E1060,VpD!$B$3:$B$27,0),MATCH(R1060,VpD!$C$2:$I$2,0)),0)</f>
        <v>77</v>
      </c>
      <c r="T1060" s="19">
        <f t="shared" ca="1" si="217"/>
        <v>16.632000000000001</v>
      </c>
      <c r="U1060" s="14" t="str">
        <f t="shared" ca="1" si="218"/>
        <v xml:space="preserve">712544.08 </v>
      </c>
      <c r="V1060" s="14" t="str">
        <f t="shared" ca="1" si="219"/>
        <v>6169684.7</v>
      </c>
      <c r="W1060" s="14" t="str">
        <f t="shared" ca="1" si="220"/>
        <v>POINT(712544.08 6169684.7)</v>
      </c>
      <c r="X1060" s="14" t="str">
        <f>IFERROR(INDEX(BygningOmraade!B:B,MATCH(A1060,BygningOmraade!A:A,0)),"")</f>
        <v/>
      </c>
    </row>
    <row r="1061" spans="1:24" s="14" customFormat="1" x14ac:dyDescent="0.25">
      <c r="A1061" s="14">
        <f t="shared" si="208"/>
        <v>1061</v>
      </c>
      <c r="B1061" s="14" t="str">
        <f t="shared" ca="1" si="209"/>
        <v>3ac8e052-9d01-4569-8124-0b40ac099f00</v>
      </c>
      <c r="C1061" s="14" t="str">
        <f t="shared" ca="1" si="210"/>
        <v>0a3f507e-23d5-32b8-e044-0003ba298018</v>
      </c>
      <c r="D1061" s="14">
        <f t="shared" ca="1" si="211"/>
        <v>995985</v>
      </c>
      <c r="E1061" s="1">
        <f t="shared" ca="1" si="212"/>
        <v>320</v>
      </c>
      <c r="F1061" s="1">
        <f t="shared" ca="1" si="213"/>
        <v>5026</v>
      </c>
      <c r="G1061" s="1">
        <f t="shared" ca="1" si="214"/>
        <v>2002</v>
      </c>
      <c r="H1061" s="1" t="str">
        <f ca="1">IFERROR(INDEX(Varmeinstallation!B:B,MATCH(INDIRECT($A$1&amp;"L"&amp;A1061)*1,Varmeinstallation!A:A,0)),"Ingen varmeinstallationer")</f>
        <v>Centralvarme fra eget anlæg, et-kammer fyr</v>
      </c>
      <c r="I1061" s="1" t="str">
        <f ca="1">IFERROR(INDEX(Opvarmningsmiddel!B:B,MATCH(INDIRECT($A$1&amp;"M"&amp;A1061)*1,Opvarmningsmiddel!A:A,0)),"")</f>
        <v>Naturgas</v>
      </c>
      <c r="J1061" s="1">
        <f t="shared" ca="1" si="215"/>
        <v>90</v>
      </c>
      <c r="K1061" s="1" t="str">
        <f ca="1">IFERROR(INDEX(Relationstabel!$C$3:$K$10,MATCH(VALUE(INDIRECT($A$1&amp;"L"&amp;A1061)),Relationstabel!$A$3:$A$10,0),MATCH(IFERROR(VALUE(INDIRECT($A$1&amp;"M"&amp;A1061)),0),Relationstabel!$C$1:$K$1,0)),"Ingen varmeinstallationer")</f>
        <v>Naturgas</v>
      </c>
      <c r="L1061" s="1" t="str">
        <f ca="1">INDEX(Anvendelseskode!B:B,MATCH($E1061,Anvendelseskode!$A:$A,0))</f>
        <v>Bygning til kontor, handel, lager herunder offentlig administration</v>
      </c>
      <c r="M1061" s="1" t="str">
        <f ca="1">INDEX(Anvendelseskode!C:C,MATCH($E1061,Anvendelseskode!$A:$A,0))</f>
        <v>Kontor, handel, lager, off. adm.</v>
      </c>
      <c r="N1061" s="1" t="str">
        <f ca="1">INDEX(Anvendelseskode!D:D,MATCH($E1061,Anvendelseskode!$A:$A,0))</f>
        <v>Handel og servicevirksomheder</v>
      </c>
      <c r="O1061" s="1" t="str">
        <f ca="1">IFERROR(INDEX(SBi!$2:$2,MATCH(G1061,SBi!$1:$1,1)),SBi!$K$2)</f>
        <v>1999-2006</v>
      </c>
      <c r="P1061" s="1">
        <f ca="1">IFERROR(INDEX(SBi!$C$3:$K$28,MATCH(E1061,SBi!$B$3:$B$28,0),MATCH(O1061,SBi!$C$2:$K$2,0)),0)</f>
        <v>89.6</v>
      </c>
      <c r="Q1061" s="19">
        <f t="shared" ca="1" si="216"/>
        <v>450.32959999999997</v>
      </c>
      <c r="R1061" s="19" t="str">
        <f ca="1">IFERROR(INDEX(VpD!$2:$2,MATCH(G1061,VpD!$1:$1,1)),VpD!$I$2)</f>
        <v>&gt;1998</v>
      </c>
      <c r="S1061" s="1">
        <f ca="1">IFERROR(INDEX(VpD!$C$3:$I$27,MATCH(E1061,VpD!$B$3:$B$27,0),MATCH(R1061,VpD!$C$2:$I$2,0)),0)</f>
        <v>77</v>
      </c>
      <c r="T1061" s="19">
        <f t="shared" ca="1" si="217"/>
        <v>387.00200000000001</v>
      </c>
      <c r="U1061" s="14" t="str">
        <f t="shared" ca="1" si="218"/>
        <v xml:space="preserve">712621.76 </v>
      </c>
      <c r="V1061" s="14" t="str">
        <f t="shared" ca="1" si="219"/>
        <v>6171649.35</v>
      </c>
      <c r="W1061" s="14" t="str">
        <f t="shared" ca="1" si="220"/>
        <v>POINT(712621.76 6171649.35)</v>
      </c>
      <c r="X1061" s="14" t="str">
        <f>IFERROR(INDEX(BygningOmraade!B:B,MATCH(A1061,BygningOmraade!A:A,0)),"")</f>
        <v/>
      </c>
    </row>
    <row r="1062" spans="1:24" s="14" customFormat="1" x14ac:dyDescent="0.25">
      <c r="A1062" s="14">
        <f t="shared" si="208"/>
        <v>1062</v>
      </c>
      <c r="B1062" s="14" t="str">
        <f t="shared" ca="1" si="209"/>
        <v>3ae10b4a-3524-4b37-9f49-a1e27fe882f8</v>
      </c>
      <c r="C1062" s="14" t="str">
        <f t="shared" ca="1" si="210"/>
        <v>3cae7253-0939-0f90-e044-0003ba298018</v>
      </c>
      <c r="D1062" s="14">
        <f t="shared" ca="1" si="211"/>
        <v>2685050</v>
      </c>
      <c r="E1062" s="1">
        <f t="shared" ca="1" si="212"/>
        <v>130</v>
      </c>
      <c r="F1062" s="1">
        <f t="shared" ca="1" si="213"/>
        <v>111</v>
      </c>
      <c r="G1062" s="1">
        <f t="shared" ca="1" si="214"/>
        <v>2008</v>
      </c>
      <c r="H1062" s="1" t="str">
        <f ca="1">IFERROR(INDEX(Varmeinstallation!B:B,MATCH(INDIRECT($A$1&amp;"L"&amp;A1062)*1,Varmeinstallation!A:A,0)),"Ingen varmeinstallationer")</f>
        <v>Fjernvarme/blokvarme (radiatorsystemer eller varmluftanlæg)</v>
      </c>
      <c r="I1062" s="1" t="str">
        <f ca="1">IFERROR(INDEX(Opvarmningsmiddel!B:B,MATCH(INDIRECT($A$1&amp;"M"&amp;A1062)*1,Opvarmningsmiddel!A:A,0)),"")</f>
        <v/>
      </c>
      <c r="J1062" s="1">
        <f t="shared" ca="1" si="215"/>
        <v>90</v>
      </c>
      <c r="K1062" s="1" t="str">
        <f ca="1">IFERROR(INDEX(Relationstabel!$C$3:$K$10,MATCH(VALUE(INDIRECT($A$1&amp;"L"&amp;A1062)),Relationstabel!$A$3:$A$10,0),MATCH(IFERROR(VALUE(INDIRECT($A$1&amp;"M"&amp;A1062)),0),Relationstabel!$C$1:$K$1,0)),"Ingen varmeinstallationer")</f>
        <v>Fjernvarme/ Blokvarme</v>
      </c>
      <c r="L1062" s="1" t="str">
        <f ca="1">INDEX(Anvendelseskode!B:B,MATCH($E1062,Anvendelseskode!$A:$A,0))</f>
        <v>Række-, kæde-, dobbelthus (lodret adskillelse mellem enhederne)</v>
      </c>
      <c r="M1062" s="1" t="str">
        <f ca="1">INDEX(Anvendelseskode!C:C,MATCH($E1062,Anvendelseskode!$A:$A,0))</f>
        <v>Række-, kæde og dobbelthuse</v>
      </c>
      <c r="N1062" s="1" t="str">
        <f ca="1">INDEX(Anvendelseskode!D:D,MATCH($E1062,Anvendelseskode!$A:$A,0))</f>
        <v>Private husholdninger</v>
      </c>
      <c r="O1062" s="1" t="str">
        <f ca="1">IFERROR(INDEX(SBi!$2:$2,MATCH(G1062,SBi!$1:$1,1)),SBi!$K$2)</f>
        <v>Efter 2006</v>
      </c>
      <c r="P1062" s="1">
        <f ca="1">IFERROR(INDEX(SBi!$C$3:$K$28,MATCH(E1062,SBi!$B$3:$B$28,0),MATCH(O1062,SBi!$C$2:$K$2,0)),0)</f>
        <v>66.400000000000006</v>
      </c>
      <c r="Q1062" s="19">
        <f t="shared" ca="1" si="216"/>
        <v>7.370400000000001</v>
      </c>
      <c r="R1062" s="19" t="str">
        <f ca="1">IFERROR(INDEX(VpD!$2:$2,MATCH(G1062,VpD!$1:$1,1)),VpD!$I$2)</f>
        <v>&gt;1998</v>
      </c>
      <c r="S1062" s="1">
        <f ca="1">IFERROR(INDEX(VpD!$C$3:$I$27,MATCH(E1062,VpD!$B$3:$B$27,0),MATCH(R1062,VpD!$C$2:$I$2,0)),0)</f>
        <v>65</v>
      </c>
      <c r="T1062" s="19">
        <f t="shared" ca="1" si="217"/>
        <v>7.2149999999999999</v>
      </c>
      <c r="U1062" s="14" t="str">
        <f t="shared" ca="1" si="218"/>
        <v xml:space="preserve">711717.19 </v>
      </c>
      <c r="V1062" s="14" t="str">
        <f t="shared" ca="1" si="219"/>
        <v>6172611.29</v>
      </c>
      <c r="W1062" s="14" t="str">
        <f t="shared" ca="1" si="220"/>
        <v>POINT(711717.19 6172611.29)</v>
      </c>
      <c r="X1062" s="14" t="str">
        <f>IFERROR(INDEX(BygningOmraade!B:B,MATCH(A1062,BygningOmraade!A:A,0)),"")</f>
        <v/>
      </c>
    </row>
    <row r="1063" spans="1:24" s="14" customFormat="1" x14ac:dyDescent="0.25">
      <c r="A1063" s="14">
        <f t="shared" si="208"/>
        <v>1063</v>
      </c>
      <c r="B1063" s="14" t="str">
        <f t="shared" ca="1" si="209"/>
        <v>3aed47c2-be23-4fc0-8807-070c975fbbd2</v>
      </c>
      <c r="C1063" s="14" t="str">
        <f t="shared" ca="1" si="210"/>
        <v>645db24a-f155-3388-e044-0003ba298018</v>
      </c>
      <c r="D1063" s="14">
        <f t="shared" ca="1" si="211"/>
        <v>996111</v>
      </c>
      <c r="E1063" s="1">
        <f t="shared" ca="1" si="212"/>
        <v>140</v>
      </c>
      <c r="F1063" s="1">
        <f t="shared" ca="1" si="213"/>
        <v>2466</v>
      </c>
      <c r="G1063" s="1">
        <f t="shared" ca="1" si="214"/>
        <v>2009</v>
      </c>
      <c r="H1063" s="1" t="str">
        <f ca="1">IFERROR(INDEX(Varmeinstallation!B:B,MATCH(INDIRECT($A$1&amp;"L"&amp;A1063)*1,Varmeinstallation!A:A,0)),"Ingen varmeinstallationer")</f>
        <v>Fjernvarme/blokvarme (radiatorsystemer eller varmluftanlæg)</v>
      </c>
      <c r="I1063" s="1" t="str">
        <f ca="1">IFERROR(INDEX(Opvarmningsmiddel!B:B,MATCH(INDIRECT($A$1&amp;"M"&amp;A1063)*1,Opvarmningsmiddel!A:A,0)),"")</f>
        <v/>
      </c>
      <c r="J1063" s="1">
        <f t="shared" ca="1" si="215"/>
        <v>90</v>
      </c>
      <c r="K1063" s="1" t="str">
        <f ca="1">IFERROR(INDEX(Relationstabel!$C$3:$K$10,MATCH(VALUE(INDIRECT($A$1&amp;"L"&amp;A1063)),Relationstabel!$A$3:$A$10,0),MATCH(IFERROR(VALUE(INDIRECT($A$1&amp;"M"&amp;A1063)),0),Relationstabel!$C$1:$K$1,0)),"Ingen varmeinstallationer")</f>
        <v>Fjernvarme/ Blokvarme</v>
      </c>
      <c r="L1063" s="1" t="str">
        <f ca="1">INDEX(Anvendelseskode!B:B,MATCH($E1063,Anvendelseskode!$A:$A,0))</f>
        <v>Etageboligbebyggelse</v>
      </c>
      <c r="M1063" s="1" t="str">
        <f ca="1">INDEX(Anvendelseskode!C:C,MATCH($E1063,Anvendelseskode!$A:$A,0))</f>
        <v>Etageboligbebyggelse</v>
      </c>
      <c r="N1063" s="1" t="str">
        <f ca="1">INDEX(Anvendelseskode!D:D,MATCH($E1063,Anvendelseskode!$A:$A,0))</f>
        <v>Private husholdninger</v>
      </c>
      <c r="O1063" s="1" t="str">
        <f ca="1">IFERROR(INDEX(SBi!$2:$2,MATCH(G1063,SBi!$1:$1,1)),SBi!$K$2)</f>
        <v>Efter 2006</v>
      </c>
      <c r="P1063" s="1">
        <f ca="1">IFERROR(INDEX(SBi!$C$3:$K$28,MATCH(E1063,SBi!$B$3:$B$28,0),MATCH(O1063,SBi!$C$2:$K$2,0)),0)</f>
        <v>60.7</v>
      </c>
      <c r="Q1063" s="19">
        <f t="shared" ca="1" si="216"/>
        <v>149.68620000000001</v>
      </c>
      <c r="R1063" s="19" t="str">
        <f ca="1">IFERROR(INDEX(VpD!$2:$2,MATCH(G1063,VpD!$1:$1,1)),VpD!$I$2)</f>
        <v>&gt;1998</v>
      </c>
      <c r="S1063" s="1">
        <f ca="1">IFERROR(INDEX(VpD!$C$3:$I$27,MATCH(E1063,VpD!$B$3:$B$27,0),MATCH(R1063,VpD!$C$2:$I$2,0)),0)</f>
        <v>64</v>
      </c>
      <c r="T1063" s="19">
        <f t="shared" ca="1" si="217"/>
        <v>157.82400000000001</v>
      </c>
      <c r="U1063" s="14" t="str">
        <f t="shared" ca="1" si="218"/>
        <v xml:space="preserve">712432.43 </v>
      </c>
      <c r="V1063" s="14" t="str">
        <f t="shared" ca="1" si="219"/>
        <v>6169532.67</v>
      </c>
      <c r="W1063" s="14" t="str">
        <f t="shared" ca="1" si="220"/>
        <v>POINT(712432.43 6169532.67)</v>
      </c>
      <c r="X1063" s="14" t="str">
        <f>IFERROR(INDEX(BygningOmraade!B:B,MATCH(A1063,BygningOmraade!A:A,0)),"")</f>
        <v/>
      </c>
    </row>
    <row r="1064" spans="1:24" s="14" customFormat="1" x14ac:dyDescent="0.25">
      <c r="A1064" s="14">
        <f t="shared" si="208"/>
        <v>1064</v>
      </c>
      <c r="B1064" s="14" t="str">
        <f t="shared" ca="1" si="209"/>
        <v>3aee8170-2c2f-466c-9547-81e0f490cb56</v>
      </c>
      <c r="C1064" s="14" t="str">
        <f t="shared" ca="1" si="210"/>
        <v>0a3f507e-192b-32b8-e044-0003ba298018</v>
      </c>
      <c r="D1064" s="14">
        <f t="shared" ca="1" si="211"/>
        <v>994323</v>
      </c>
      <c r="E1064" s="1">
        <f t="shared" ca="1" si="212"/>
        <v>120</v>
      </c>
      <c r="F1064" s="1">
        <f t="shared" ca="1" si="213"/>
        <v>116</v>
      </c>
      <c r="G1064" s="1">
        <f t="shared" ca="1" si="214"/>
        <v>1970</v>
      </c>
      <c r="H1064" s="1" t="str">
        <f ca="1">IFERROR(INDEX(Varmeinstallation!B:B,MATCH(INDIRECT($A$1&amp;"L"&amp;A1064)*1,Varmeinstallation!A:A,0)),"Ingen varmeinstallationer")</f>
        <v>Fjernvarme/blokvarme (radiatorsystemer eller varmluftanlæg)</v>
      </c>
      <c r="I1064" s="1" t="str">
        <f ca="1">IFERROR(INDEX(Opvarmningsmiddel!B:B,MATCH(INDIRECT($A$1&amp;"M"&amp;A1064)*1,Opvarmningsmiddel!A:A,0)),"")</f>
        <v/>
      </c>
      <c r="J1064" s="1">
        <f t="shared" ca="1" si="215"/>
        <v>0</v>
      </c>
      <c r="K1064" s="1" t="str">
        <f ca="1">IFERROR(INDEX(Relationstabel!$C$3:$K$10,MATCH(VALUE(INDIRECT($A$1&amp;"L"&amp;A1064)),Relationstabel!$A$3:$A$10,0),MATCH(IFERROR(VALUE(INDIRECT($A$1&amp;"M"&amp;A1064)),0),Relationstabel!$C$1:$K$1,0)),"Ingen varmeinstallationer")</f>
        <v>Fjernvarme/ Blokvarme</v>
      </c>
      <c r="L1064" s="1" t="str">
        <f ca="1">INDEX(Anvendelseskode!B:B,MATCH($E1064,Anvendelseskode!$A:$A,0))</f>
        <v>Fritliggende enfamilieshus (parcelhus)</v>
      </c>
      <c r="M1064" s="1" t="str">
        <f ca="1">INDEX(Anvendelseskode!C:C,MATCH($E1064,Anvendelseskode!$A:$A,0))</f>
        <v>Parcelhuse</v>
      </c>
      <c r="N1064" s="1" t="str">
        <f ca="1">INDEX(Anvendelseskode!D:D,MATCH($E1064,Anvendelseskode!$A:$A,0))</f>
        <v>Private husholdninger</v>
      </c>
      <c r="O1064" s="1" t="str">
        <f ca="1">IFERROR(INDEX(SBi!$2:$2,MATCH(G1064,SBi!$1:$1,1)),SBi!$K$2)</f>
        <v>1961-1972</v>
      </c>
      <c r="P1064" s="1">
        <f ca="1">IFERROR(INDEX(SBi!$C$3:$K$28,MATCH(E1064,SBi!$B$3:$B$28,0),MATCH(O1064,SBi!$C$2:$K$2,0)),0)</f>
        <v>134.30000000000001</v>
      </c>
      <c r="Q1064" s="19">
        <f t="shared" ca="1" si="216"/>
        <v>15.578800000000001</v>
      </c>
      <c r="R1064" s="19" t="str">
        <f ca="1">IFERROR(INDEX(VpD!$2:$2,MATCH(G1064,VpD!$1:$1,1)),VpD!$I$2)</f>
        <v>1961-1972</v>
      </c>
      <c r="S1064" s="1">
        <f ca="1">IFERROR(INDEX(VpD!$C$3:$I$27,MATCH(E1064,VpD!$B$3:$B$27,0),MATCH(R1064,VpD!$C$2:$I$2,0)),0)</f>
        <v>143</v>
      </c>
      <c r="T1064" s="19">
        <f t="shared" ca="1" si="217"/>
        <v>16.588000000000001</v>
      </c>
      <c r="U1064" s="14" t="str">
        <f t="shared" ca="1" si="218"/>
        <v xml:space="preserve">711279.54 </v>
      </c>
      <c r="V1064" s="14" t="str">
        <f t="shared" ca="1" si="219"/>
        <v>6172118.57</v>
      </c>
      <c r="W1064" s="14" t="str">
        <f t="shared" ca="1" si="220"/>
        <v>POINT(711279.54 6172118.57)</v>
      </c>
      <c r="X1064" s="14" t="str">
        <f>IFERROR(INDEX(BygningOmraade!B:B,MATCH(A1064,BygningOmraade!A:A,0)),"")</f>
        <v/>
      </c>
    </row>
    <row r="1065" spans="1:24" s="14" customFormat="1" x14ac:dyDescent="0.25">
      <c r="A1065" s="14">
        <f t="shared" si="208"/>
        <v>1065</v>
      </c>
      <c r="B1065" s="14" t="str">
        <f t="shared" ca="1" si="209"/>
        <v>3af64c57-fb99-46f3-891e-b3ff0f44c403</v>
      </c>
      <c r="C1065" s="14" t="str">
        <f t="shared" ca="1" si="210"/>
        <v>0a3f507e-246d-32b8-e044-0003ba298018</v>
      </c>
      <c r="D1065" s="14">
        <f t="shared" ca="1" si="211"/>
        <v>995940</v>
      </c>
      <c r="E1065" s="1">
        <f t="shared" ca="1" si="212"/>
        <v>120</v>
      </c>
      <c r="F1065" s="1">
        <f t="shared" ca="1" si="213"/>
        <v>160</v>
      </c>
      <c r="G1065" s="1">
        <f t="shared" ca="1" si="214"/>
        <v>2017</v>
      </c>
      <c r="H1065" s="1" t="str">
        <f ca="1">IFERROR(INDEX(Varmeinstallation!B:B,MATCH(INDIRECT($A$1&amp;"L"&amp;A1065)*1,Varmeinstallation!A:A,0)),"Ingen varmeinstallationer")</f>
        <v>Centralvarme fra eget anlæg, et-kammer fyr</v>
      </c>
      <c r="I1065" s="1" t="str">
        <f ca="1">IFERROR(INDEX(Opvarmningsmiddel!B:B,MATCH(INDIRECT($A$1&amp;"M"&amp;A1065)*1,Opvarmningsmiddel!A:A,0)),"")</f>
        <v>Naturgas</v>
      </c>
      <c r="J1065" s="1">
        <f t="shared" ca="1" si="215"/>
        <v>0</v>
      </c>
      <c r="K1065" s="1" t="str">
        <f ca="1">IFERROR(INDEX(Relationstabel!$C$3:$K$10,MATCH(VALUE(INDIRECT($A$1&amp;"L"&amp;A1065)),Relationstabel!$A$3:$A$10,0),MATCH(IFERROR(VALUE(INDIRECT($A$1&amp;"M"&amp;A1065)),0),Relationstabel!$C$1:$K$1,0)),"Ingen varmeinstallationer")</f>
        <v>Naturgas</v>
      </c>
      <c r="L1065" s="1" t="str">
        <f ca="1">INDEX(Anvendelseskode!B:B,MATCH($E1065,Anvendelseskode!$A:$A,0))</f>
        <v>Fritliggende enfamilieshus (parcelhus)</v>
      </c>
      <c r="M1065" s="1" t="str">
        <f ca="1">INDEX(Anvendelseskode!C:C,MATCH($E1065,Anvendelseskode!$A:$A,0))</f>
        <v>Parcelhuse</v>
      </c>
      <c r="N1065" s="1" t="str">
        <f ca="1">INDEX(Anvendelseskode!D:D,MATCH($E1065,Anvendelseskode!$A:$A,0))</f>
        <v>Private husholdninger</v>
      </c>
      <c r="O1065" s="1" t="str">
        <f ca="1">IFERROR(INDEX(SBi!$2:$2,MATCH(G1065,SBi!$1:$1,1)),SBi!$K$2)</f>
        <v>Efter 2006</v>
      </c>
      <c r="P1065" s="1">
        <f ca="1">IFERROR(INDEX(SBi!$C$3:$K$28,MATCH(E1065,SBi!$B$3:$B$28,0),MATCH(O1065,SBi!$C$2:$K$2,0)),0)</f>
        <v>67.3</v>
      </c>
      <c r="Q1065" s="19">
        <f t="shared" ca="1" si="216"/>
        <v>10.768000000000001</v>
      </c>
      <c r="R1065" s="19" t="str">
        <f ca="1">IFERROR(INDEX(VpD!$2:$2,MATCH(G1065,VpD!$1:$1,1)),VpD!$I$2)</f>
        <v>&gt;1998</v>
      </c>
      <c r="S1065" s="1">
        <f ca="1">IFERROR(INDEX(VpD!$C$3:$I$27,MATCH(E1065,VpD!$B$3:$B$27,0),MATCH(R1065,VpD!$C$2:$I$2,0)),0)</f>
        <v>72</v>
      </c>
      <c r="T1065" s="19">
        <f t="shared" ca="1" si="217"/>
        <v>11.52</v>
      </c>
      <c r="U1065" s="14" t="str">
        <f t="shared" ca="1" si="218"/>
        <v xml:space="preserve">712758.66 </v>
      </c>
      <c r="V1065" s="14" t="str">
        <f t="shared" ca="1" si="219"/>
        <v>6168983.71</v>
      </c>
      <c r="W1065" s="14" t="str">
        <f t="shared" ca="1" si="220"/>
        <v>POINT(712758.66 6168983.71)</v>
      </c>
      <c r="X1065" s="14" t="str">
        <f>IFERROR(INDEX(BygningOmraade!B:B,MATCH(A1065,BygningOmraade!A:A,0)),"")</f>
        <v/>
      </c>
    </row>
    <row r="1066" spans="1:24" s="14" customFormat="1" x14ac:dyDescent="0.25">
      <c r="A1066" s="14">
        <f t="shared" si="208"/>
        <v>1066</v>
      </c>
      <c r="B1066" s="14" t="str">
        <f t="shared" ca="1" si="209"/>
        <v>3b048aaf-fd60-4768-b3d5-37818e0b1e2d</v>
      </c>
      <c r="C1066" s="14" t="str">
        <f t="shared" ca="1" si="210"/>
        <v>0a3f507e-1920-32b8-e044-0003ba298018</v>
      </c>
      <c r="D1066" s="14">
        <f t="shared" ca="1" si="211"/>
        <v>994193</v>
      </c>
      <c r="E1066" s="1">
        <f t="shared" ca="1" si="212"/>
        <v>120</v>
      </c>
      <c r="F1066" s="1">
        <f t="shared" ca="1" si="213"/>
        <v>162</v>
      </c>
      <c r="G1066" s="1">
        <f t="shared" ca="1" si="214"/>
        <v>1977</v>
      </c>
      <c r="H1066" s="1" t="str">
        <f ca="1">IFERROR(INDEX(Varmeinstallation!B:B,MATCH(INDIRECT($A$1&amp;"L"&amp;A1066)*1,Varmeinstallation!A:A,0)),"Ingen varmeinstallationer")</f>
        <v>Fjernvarme/blokvarme (radiatorsystemer eller varmluftanlæg)</v>
      </c>
      <c r="I1066" s="1" t="str">
        <f ca="1">IFERROR(INDEX(Opvarmningsmiddel!B:B,MATCH(INDIRECT($A$1&amp;"M"&amp;A1066)*1,Opvarmningsmiddel!A:A,0)),"")</f>
        <v/>
      </c>
      <c r="J1066" s="1">
        <f t="shared" ca="1" si="215"/>
        <v>0</v>
      </c>
      <c r="K1066" s="1" t="str">
        <f ca="1">IFERROR(INDEX(Relationstabel!$C$3:$K$10,MATCH(VALUE(INDIRECT($A$1&amp;"L"&amp;A1066)),Relationstabel!$A$3:$A$10,0),MATCH(IFERROR(VALUE(INDIRECT($A$1&amp;"M"&amp;A1066)),0),Relationstabel!$C$1:$K$1,0)),"Ingen varmeinstallationer")</f>
        <v>Fjernvarme/ Blokvarme</v>
      </c>
      <c r="L1066" s="1" t="str">
        <f ca="1">INDEX(Anvendelseskode!B:B,MATCH($E1066,Anvendelseskode!$A:$A,0))</f>
        <v>Fritliggende enfamilieshus (parcelhus)</v>
      </c>
      <c r="M1066" s="1" t="str">
        <f ca="1">INDEX(Anvendelseskode!C:C,MATCH($E1066,Anvendelseskode!$A:$A,0))</f>
        <v>Parcelhuse</v>
      </c>
      <c r="N1066" s="1" t="str">
        <f ca="1">INDEX(Anvendelseskode!D:D,MATCH($E1066,Anvendelseskode!$A:$A,0))</f>
        <v>Private husholdninger</v>
      </c>
      <c r="O1066" s="1" t="str">
        <f ca="1">IFERROR(INDEX(SBi!$2:$2,MATCH(G1066,SBi!$1:$1,1)),SBi!$K$2)</f>
        <v>1973-1978</v>
      </c>
      <c r="P1066" s="1">
        <f ca="1">IFERROR(INDEX(SBi!$C$3:$K$28,MATCH(E1066,SBi!$B$3:$B$28,0),MATCH(O1066,SBi!$C$2:$K$2,0)),0)</f>
        <v>119.8</v>
      </c>
      <c r="Q1066" s="19">
        <f t="shared" ca="1" si="216"/>
        <v>19.407599999999999</v>
      </c>
      <c r="R1066" s="19" t="str">
        <f ca="1">IFERROR(INDEX(VpD!$2:$2,MATCH(G1066,VpD!$1:$1,1)),VpD!$I$2)</f>
        <v>1973-1978</v>
      </c>
      <c r="S1066" s="1">
        <f ca="1">IFERROR(INDEX(VpD!$C$3:$I$27,MATCH(E1066,VpD!$B$3:$B$27,0),MATCH(R1066,VpD!$C$2:$I$2,0)),0)</f>
        <v>117</v>
      </c>
      <c r="T1066" s="19">
        <f t="shared" ca="1" si="217"/>
        <v>18.954000000000001</v>
      </c>
      <c r="U1066" s="14" t="str">
        <f t="shared" ca="1" si="218"/>
        <v xml:space="preserve">711401.53 </v>
      </c>
      <c r="V1066" s="14" t="str">
        <f t="shared" ca="1" si="219"/>
        <v>6172097.45</v>
      </c>
      <c r="W1066" s="14" t="str">
        <f t="shared" ca="1" si="220"/>
        <v>POINT(711401.53 6172097.45)</v>
      </c>
      <c r="X1066" s="14" t="str">
        <f>IFERROR(INDEX(BygningOmraade!B:B,MATCH(A1066,BygningOmraade!A:A,0)),"")</f>
        <v/>
      </c>
    </row>
    <row r="1067" spans="1:24" s="14" customFormat="1" x14ac:dyDescent="0.25">
      <c r="A1067" s="14">
        <f t="shared" si="208"/>
        <v>1067</v>
      </c>
      <c r="B1067" s="14" t="str">
        <f t="shared" ca="1" si="209"/>
        <v>3b1068ee-f64a-4f28-96bd-2469dd0ea835</v>
      </c>
      <c r="C1067" s="14" t="str">
        <f t="shared" ca="1" si="210"/>
        <v>ea597fcd-acdd-4ac5-afe3-9f5327830d58</v>
      </c>
      <c r="D1067" s="14">
        <f t="shared" ca="1" si="211"/>
        <v>100103510</v>
      </c>
      <c r="E1067" s="1">
        <f t="shared" ca="1" si="212"/>
        <v>130</v>
      </c>
      <c r="F1067" s="1">
        <f t="shared" ca="1" si="213"/>
        <v>120</v>
      </c>
      <c r="G1067" s="1">
        <f t="shared" ca="1" si="214"/>
        <v>2017</v>
      </c>
      <c r="H1067" s="1" t="str">
        <f ca="1">IFERROR(INDEX(Varmeinstallation!B:B,MATCH(INDIRECT($A$1&amp;"L"&amp;A1067)*1,Varmeinstallation!A:A,0)),"Ingen varmeinstallationer")</f>
        <v>Fjernvarme/blokvarme (radiatorsystemer eller varmluftanlæg)</v>
      </c>
      <c r="I1067" s="1" t="str">
        <f ca="1">IFERROR(INDEX(Opvarmningsmiddel!B:B,MATCH(INDIRECT($A$1&amp;"M"&amp;A1067)*1,Opvarmningsmiddel!A:A,0)),"")</f>
        <v/>
      </c>
      <c r="J1067" s="1">
        <f t="shared" ca="1" si="215"/>
        <v>0</v>
      </c>
      <c r="K1067" s="1" t="str">
        <f ca="1">IFERROR(INDEX(Relationstabel!$C$3:$K$10,MATCH(VALUE(INDIRECT($A$1&amp;"L"&amp;A1067)),Relationstabel!$A$3:$A$10,0),MATCH(IFERROR(VALUE(INDIRECT($A$1&amp;"M"&amp;A1067)),0),Relationstabel!$C$1:$K$1,0)),"Ingen varmeinstallationer")</f>
        <v>Fjernvarme/ Blokvarme</v>
      </c>
      <c r="L1067" s="1" t="str">
        <f ca="1">INDEX(Anvendelseskode!B:B,MATCH($E1067,Anvendelseskode!$A:$A,0))</f>
        <v>Række-, kæde-, dobbelthus (lodret adskillelse mellem enhederne)</v>
      </c>
      <c r="M1067" s="1" t="str">
        <f ca="1">INDEX(Anvendelseskode!C:C,MATCH($E1067,Anvendelseskode!$A:$A,0))</f>
        <v>Række-, kæde og dobbelthuse</v>
      </c>
      <c r="N1067" s="1" t="str">
        <f ca="1">INDEX(Anvendelseskode!D:D,MATCH($E1067,Anvendelseskode!$A:$A,0))</f>
        <v>Private husholdninger</v>
      </c>
      <c r="O1067" s="1" t="str">
        <f ca="1">IFERROR(INDEX(SBi!$2:$2,MATCH(G1067,SBi!$1:$1,1)),SBi!$K$2)</f>
        <v>Efter 2006</v>
      </c>
      <c r="P1067" s="1">
        <f ca="1">IFERROR(INDEX(SBi!$C$3:$K$28,MATCH(E1067,SBi!$B$3:$B$28,0),MATCH(O1067,SBi!$C$2:$K$2,0)),0)</f>
        <v>66.400000000000006</v>
      </c>
      <c r="Q1067" s="19">
        <f t="shared" ca="1" si="216"/>
        <v>7.9680000000000009</v>
      </c>
      <c r="R1067" s="19" t="str">
        <f ca="1">IFERROR(INDEX(VpD!$2:$2,MATCH(G1067,VpD!$1:$1,1)),VpD!$I$2)</f>
        <v>&gt;1998</v>
      </c>
      <c r="S1067" s="1">
        <f ca="1">IFERROR(INDEX(VpD!$C$3:$I$27,MATCH(E1067,VpD!$B$3:$B$27,0),MATCH(R1067,VpD!$C$2:$I$2,0)),0)</f>
        <v>65</v>
      </c>
      <c r="T1067" s="19">
        <f t="shared" ca="1" si="217"/>
        <v>7.8</v>
      </c>
      <c r="U1067" s="14" t="str">
        <f t="shared" ca="1" si="218"/>
        <v xml:space="preserve">711554.35 </v>
      </c>
      <c r="V1067" s="14" t="str">
        <f t="shared" ca="1" si="219"/>
        <v>6172879.51</v>
      </c>
      <c r="W1067" s="14" t="str">
        <f t="shared" ca="1" si="220"/>
        <v>POINT(711554.35 6172879.51)</v>
      </c>
      <c r="X1067" s="14" t="str">
        <f>IFERROR(INDEX(BygningOmraade!B:B,MATCH(A1067,BygningOmraade!A:A,0)),"")</f>
        <v/>
      </c>
    </row>
    <row r="1068" spans="1:24" s="14" customFormat="1" x14ac:dyDescent="0.25">
      <c r="A1068" s="14">
        <f t="shared" si="208"/>
        <v>1068</v>
      </c>
      <c r="B1068" s="14" t="str">
        <f t="shared" ca="1" si="209"/>
        <v>3b18574c-4e90-4a7c-8296-42964ed40507</v>
      </c>
      <c r="C1068" s="14" t="str">
        <f t="shared" ca="1" si="210"/>
        <v>0a3f507e-1e61-32b8-e044-0003ba298018</v>
      </c>
      <c r="D1068" s="14">
        <f t="shared" ca="1" si="211"/>
        <v>994835</v>
      </c>
      <c r="E1068" s="1">
        <f t="shared" ca="1" si="212"/>
        <v>120</v>
      </c>
      <c r="F1068" s="1">
        <f t="shared" ca="1" si="213"/>
        <v>168</v>
      </c>
      <c r="G1068" s="1">
        <f t="shared" ca="1" si="214"/>
        <v>1987</v>
      </c>
      <c r="H1068" s="1" t="str">
        <f ca="1">IFERROR(INDEX(Varmeinstallation!B:B,MATCH(INDIRECT($A$1&amp;"L"&amp;A1068)*1,Varmeinstallation!A:A,0)),"Ingen varmeinstallationer")</f>
        <v>Centralvarme fra eget anlæg, et-kammer fyr</v>
      </c>
      <c r="I1068" s="1" t="str">
        <f ca="1">IFERROR(INDEX(Opvarmningsmiddel!B:B,MATCH(INDIRECT($A$1&amp;"M"&amp;A1068)*1,Opvarmningsmiddel!A:A,0)),"")</f>
        <v>Naturgas</v>
      </c>
      <c r="J1068" s="1">
        <f t="shared" ca="1" si="215"/>
        <v>90</v>
      </c>
      <c r="K1068" s="1" t="str">
        <f ca="1">IFERROR(INDEX(Relationstabel!$C$3:$K$10,MATCH(VALUE(INDIRECT($A$1&amp;"L"&amp;A1068)),Relationstabel!$A$3:$A$10,0),MATCH(IFERROR(VALUE(INDIRECT($A$1&amp;"M"&amp;A1068)),0),Relationstabel!$C$1:$K$1,0)),"Ingen varmeinstallationer")</f>
        <v>Naturgas</v>
      </c>
      <c r="L1068" s="1" t="str">
        <f ca="1">INDEX(Anvendelseskode!B:B,MATCH($E1068,Anvendelseskode!$A:$A,0))</f>
        <v>Fritliggende enfamilieshus (parcelhus)</v>
      </c>
      <c r="M1068" s="1" t="str">
        <f ca="1">INDEX(Anvendelseskode!C:C,MATCH($E1068,Anvendelseskode!$A:$A,0))</f>
        <v>Parcelhuse</v>
      </c>
      <c r="N1068" s="1" t="str">
        <f ca="1">INDEX(Anvendelseskode!D:D,MATCH($E1068,Anvendelseskode!$A:$A,0))</f>
        <v>Private husholdninger</v>
      </c>
      <c r="O1068" s="1" t="str">
        <f ca="1">IFERROR(INDEX(SBi!$2:$2,MATCH(G1068,SBi!$1:$1,1)),SBi!$K$2)</f>
        <v>1979-1998</v>
      </c>
      <c r="P1068" s="1">
        <f ca="1">IFERROR(INDEX(SBi!$C$3:$K$28,MATCH(E1068,SBi!$B$3:$B$28,0),MATCH(O1068,SBi!$C$2:$K$2,0)),0)</f>
        <v>105.4</v>
      </c>
      <c r="Q1068" s="19">
        <f t="shared" ca="1" si="216"/>
        <v>17.7072</v>
      </c>
      <c r="R1068" s="19" t="str">
        <f ca="1">IFERROR(INDEX(VpD!$2:$2,MATCH(G1068,VpD!$1:$1,1)),VpD!$I$2)</f>
        <v>1979-1998</v>
      </c>
      <c r="S1068" s="1">
        <f ca="1">IFERROR(INDEX(VpD!$C$3:$I$27,MATCH(E1068,VpD!$B$3:$B$27,0),MATCH(R1068,VpD!$C$2:$I$2,0)),0)</f>
        <v>90</v>
      </c>
      <c r="T1068" s="19">
        <f t="shared" ca="1" si="217"/>
        <v>15.12</v>
      </c>
      <c r="U1068" s="14" t="str">
        <f t="shared" ca="1" si="218"/>
        <v xml:space="preserve">711585.24 </v>
      </c>
      <c r="V1068" s="14" t="str">
        <f t="shared" ca="1" si="219"/>
        <v>6171842.33</v>
      </c>
      <c r="W1068" s="14" t="str">
        <f t="shared" ca="1" si="220"/>
        <v>POINT(711585.24 6171842.33)</v>
      </c>
      <c r="X1068" s="14" t="str">
        <f>IFERROR(INDEX(BygningOmraade!B:B,MATCH(A1068,BygningOmraade!A:A,0)),"")</f>
        <v/>
      </c>
    </row>
    <row r="1069" spans="1:24" s="14" customFormat="1" x14ac:dyDescent="0.25">
      <c r="A1069" s="14">
        <f t="shared" si="208"/>
        <v>1069</v>
      </c>
      <c r="B1069" s="14" t="str">
        <f t="shared" ca="1" si="209"/>
        <v>3b29fe1a-ea4e-479a-a267-4c698f9c8c38</v>
      </c>
      <c r="C1069" s="14" t="str">
        <f t="shared" ca="1" si="210"/>
        <v>0a3f507e-1ae7-32b8-e044-0003ba298018</v>
      </c>
      <c r="D1069" s="14">
        <f t="shared" ca="1" si="211"/>
        <v>996271</v>
      </c>
      <c r="E1069" s="1">
        <f t="shared" ca="1" si="212"/>
        <v>140</v>
      </c>
      <c r="F1069" s="1">
        <f t="shared" ca="1" si="213"/>
        <v>690</v>
      </c>
      <c r="G1069" s="1">
        <f t="shared" ca="1" si="214"/>
        <v>1965</v>
      </c>
      <c r="H1069" s="1" t="str">
        <f ca="1">IFERROR(INDEX(Varmeinstallation!B:B,MATCH(INDIRECT($A$1&amp;"L"&amp;A1069)*1,Varmeinstallation!A:A,0)),"Ingen varmeinstallationer")</f>
        <v>Fjernvarme/blokvarme (radiatorsystemer eller varmluftanlæg)</v>
      </c>
      <c r="I1069" s="1" t="str">
        <f ca="1">IFERROR(INDEX(Opvarmningsmiddel!B:B,MATCH(INDIRECT($A$1&amp;"M"&amp;A1069)*1,Opvarmningsmiddel!A:A,0)),"")</f>
        <v/>
      </c>
      <c r="J1069" s="1">
        <f t="shared" ca="1" si="215"/>
        <v>0</v>
      </c>
      <c r="K1069" s="1" t="str">
        <f ca="1">IFERROR(INDEX(Relationstabel!$C$3:$K$10,MATCH(VALUE(INDIRECT($A$1&amp;"L"&amp;A1069)),Relationstabel!$A$3:$A$10,0),MATCH(IFERROR(VALUE(INDIRECT($A$1&amp;"M"&amp;A1069)),0),Relationstabel!$C$1:$K$1,0)),"Ingen varmeinstallationer")</f>
        <v>Fjernvarme/ Blokvarme</v>
      </c>
      <c r="L1069" s="1" t="str">
        <f ca="1">INDEX(Anvendelseskode!B:B,MATCH($E1069,Anvendelseskode!$A:$A,0))</f>
        <v>Etageboligbebyggelse</v>
      </c>
      <c r="M1069" s="1" t="str">
        <f ca="1">INDEX(Anvendelseskode!C:C,MATCH($E1069,Anvendelseskode!$A:$A,0))</f>
        <v>Etageboligbebyggelse</v>
      </c>
      <c r="N1069" s="1" t="str">
        <f ca="1">INDEX(Anvendelseskode!D:D,MATCH($E1069,Anvendelseskode!$A:$A,0))</f>
        <v>Private husholdninger</v>
      </c>
      <c r="O1069" s="1" t="str">
        <f ca="1">IFERROR(INDEX(SBi!$2:$2,MATCH(G1069,SBi!$1:$1,1)),SBi!$K$2)</f>
        <v>1961-1972</v>
      </c>
      <c r="P1069" s="1">
        <f ca="1">IFERROR(INDEX(SBi!$C$3:$K$28,MATCH(E1069,SBi!$B$3:$B$28,0),MATCH(O1069,SBi!$C$2:$K$2,0)),0)</f>
        <v>132.30000000000001</v>
      </c>
      <c r="Q1069" s="19">
        <f t="shared" ca="1" si="216"/>
        <v>91.28700000000002</v>
      </c>
      <c r="R1069" s="19" t="str">
        <f ca="1">IFERROR(INDEX(VpD!$2:$2,MATCH(G1069,VpD!$1:$1,1)),VpD!$I$2)</f>
        <v>1961-1972</v>
      </c>
      <c r="S1069" s="1">
        <f ca="1">IFERROR(INDEX(VpD!$C$3:$I$27,MATCH(E1069,VpD!$B$3:$B$27,0),MATCH(R1069,VpD!$C$2:$I$2,0)),0)</f>
        <v>126</v>
      </c>
      <c r="T1069" s="19">
        <f t="shared" ca="1" si="217"/>
        <v>86.94</v>
      </c>
      <c r="U1069" s="14" t="str">
        <f t="shared" ca="1" si="218"/>
        <v xml:space="preserve">713209.11 </v>
      </c>
      <c r="V1069" s="14" t="str">
        <f t="shared" ca="1" si="219"/>
        <v>6169143.21</v>
      </c>
      <c r="W1069" s="14" t="str">
        <f t="shared" ca="1" si="220"/>
        <v>POINT(713209.11 6169143.21)</v>
      </c>
      <c r="X1069" s="14" t="str">
        <f>IFERROR(INDEX(BygningOmraade!B:B,MATCH(A1069,BygningOmraade!A:A,0)),"")</f>
        <v/>
      </c>
    </row>
    <row r="1070" spans="1:24" s="14" customFormat="1" x14ac:dyDescent="0.25">
      <c r="A1070" s="14">
        <f t="shared" si="208"/>
        <v>1070</v>
      </c>
      <c r="B1070" s="14" t="str">
        <f t="shared" ca="1" si="209"/>
        <v>3b48fe57-ba98-472f-83b1-4fdf4118894f</v>
      </c>
      <c r="C1070" s="14" t="str">
        <f t="shared" ca="1" si="210"/>
        <v>0a3f507e-2233-32b8-e044-0003ba298018</v>
      </c>
      <c r="D1070" s="14">
        <f t="shared" ca="1" si="211"/>
        <v>995660</v>
      </c>
      <c r="E1070" s="1">
        <f t="shared" ca="1" si="212"/>
        <v>120</v>
      </c>
      <c r="F1070" s="1">
        <f t="shared" ca="1" si="213"/>
        <v>121</v>
      </c>
      <c r="G1070" s="1">
        <f t="shared" ca="1" si="214"/>
        <v>1997</v>
      </c>
      <c r="H1070" s="1" t="str">
        <f ca="1">IFERROR(INDEX(Varmeinstallation!B:B,MATCH(INDIRECT($A$1&amp;"L"&amp;A1070)*1,Varmeinstallation!A:A,0)),"Ingen varmeinstallationer")</f>
        <v>Centralvarme fra eget anlæg, et-kammer fyr</v>
      </c>
      <c r="I1070" s="1" t="str">
        <f ca="1">IFERROR(INDEX(Opvarmningsmiddel!B:B,MATCH(INDIRECT($A$1&amp;"M"&amp;A1070)*1,Opvarmningsmiddel!A:A,0)),"")</f>
        <v>Naturgas</v>
      </c>
      <c r="J1070" s="1">
        <f t="shared" ca="1" si="215"/>
        <v>0</v>
      </c>
      <c r="K1070" s="1" t="str">
        <f ca="1">IFERROR(INDEX(Relationstabel!$C$3:$K$10,MATCH(VALUE(INDIRECT($A$1&amp;"L"&amp;A1070)),Relationstabel!$A$3:$A$10,0),MATCH(IFERROR(VALUE(INDIRECT($A$1&amp;"M"&amp;A1070)),0),Relationstabel!$C$1:$K$1,0)),"Ingen varmeinstallationer")</f>
        <v>Naturgas</v>
      </c>
      <c r="L1070" s="1" t="str">
        <f ca="1">INDEX(Anvendelseskode!B:B,MATCH($E1070,Anvendelseskode!$A:$A,0))</f>
        <v>Fritliggende enfamilieshus (parcelhus)</v>
      </c>
      <c r="M1070" s="1" t="str">
        <f ca="1">INDEX(Anvendelseskode!C:C,MATCH($E1070,Anvendelseskode!$A:$A,0))</f>
        <v>Parcelhuse</v>
      </c>
      <c r="N1070" s="1" t="str">
        <f ca="1">INDEX(Anvendelseskode!D:D,MATCH($E1070,Anvendelseskode!$A:$A,0))</f>
        <v>Private husholdninger</v>
      </c>
      <c r="O1070" s="1" t="str">
        <f ca="1">IFERROR(INDEX(SBi!$2:$2,MATCH(G1070,SBi!$1:$1,1)),SBi!$K$2)</f>
        <v>1979-1998</v>
      </c>
      <c r="P1070" s="1">
        <f ca="1">IFERROR(INDEX(SBi!$C$3:$K$28,MATCH(E1070,SBi!$B$3:$B$28,0),MATCH(O1070,SBi!$C$2:$K$2,0)),0)</f>
        <v>105.4</v>
      </c>
      <c r="Q1070" s="19">
        <f t="shared" ca="1" si="216"/>
        <v>12.753400000000001</v>
      </c>
      <c r="R1070" s="19" t="str">
        <f ca="1">IFERROR(INDEX(VpD!$2:$2,MATCH(G1070,VpD!$1:$1,1)),VpD!$I$2)</f>
        <v>1979-1998</v>
      </c>
      <c r="S1070" s="1">
        <f ca="1">IFERROR(INDEX(VpD!$C$3:$I$27,MATCH(E1070,VpD!$B$3:$B$27,0),MATCH(R1070,VpD!$C$2:$I$2,0)),0)</f>
        <v>90</v>
      </c>
      <c r="T1070" s="19">
        <f t="shared" ca="1" si="217"/>
        <v>10.89</v>
      </c>
      <c r="U1070" s="14" t="str">
        <f t="shared" ca="1" si="218"/>
        <v xml:space="preserve">712334.38 </v>
      </c>
      <c r="V1070" s="14" t="str">
        <f t="shared" ca="1" si="219"/>
        <v>6169133.87</v>
      </c>
      <c r="W1070" s="14" t="str">
        <f t="shared" ca="1" si="220"/>
        <v>POINT(712334.38 6169133.87)</v>
      </c>
      <c r="X1070" s="14" t="str">
        <f>IFERROR(INDEX(BygningOmraade!B:B,MATCH(A1070,BygningOmraade!A:A,0)),"")</f>
        <v/>
      </c>
    </row>
    <row r="1071" spans="1:24" s="14" customFormat="1" x14ac:dyDescent="0.25">
      <c r="A1071" s="14">
        <f t="shared" si="208"/>
        <v>1071</v>
      </c>
      <c r="B1071" s="14" t="str">
        <f t="shared" ca="1" si="209"/>
        <v>3b497a9b-1197-49ce-b3e0-e4492b9a0122</v>
      </c>
      <c r="C1071" s="14" t="str">
        <f t="shared" ca="1" si="210"/>
        <v>0a3f507e-1fd6-32b8-e044-0003ba298018</v>
      </c>
      <c r="D1071" s="14">
        <f t="shared" ca="1" si="211"/>
        <v>994017</v>
      </c>
      <c r="E1071" s="1">
        <f t="shared" ca="1" si="212"/>
        <v>120</v>
      </c>
      <c r="F1071" s="1">
        <f t="shared" ca="1" si="213"/>
        <v>119</v>
      </c>
      <c r="G1071" s="1">
        <f t="shared" ca="1" si="214"/>
        <v>1973</v>
      </c>
      <c r="H1071" s="1" t="str">
        <f ca="1">IFERROR(INDEX(Varmeinstallation!B:B,MATCH(INDIRECT($A$1&amp;"L"&amp;A1071)*1,Varmeinstallation!A:A,0)),"Ingen varmeinstallationer")</f>
        <v>Centralvarme fra eget anlæg, et-kammer fyr</v>
      </c>
      <c r="I1071" s="1" t="str">
        <f ca="1">IFERROR(INDEX(Opvarmningsmiddel!B:B,MATCH(INDIRECT($A$1&amp;"M"&amp;A1071)*1,Opvarmningsmiddel!A:A,0)),"")</f>
        <v>Naturgas</v>
      </c>
      <c r="J1071" s="1">
        <f t="shared" ca="1" si="215"/>
        <v>0</v>
      </c>
      <c r="K1071" s="1" t="str">
        <f ca="1">IFERROR(INDEX(Relationstabel!$C$3:$K$10,MATCH(VALUE(INDIRECT($A$1&amp;"L"&amp;A1071)),Relationstabel!$A$3:$A$10,0),MATCH(IFERROR(VALUE(INDIRECT($A$1&amp;"M"&amp;A1071)),0),Relationstabel!$C$1:$K$1,0)),"Ingen varmeinstallationer")</f>
        <v>Naturgas</v>
      </c>
      <c r="L1071" s="1" t="str">
        <f ca="1">INDEX(Anvendelseskode!B:B,MATCH($E1071,Anvendelseskode!$A:$A,0))</f>
        <v>Fritliggende enfamilieshus (parcelhus)</v>
      </c>
      <c r="M1071" s="1" t="str">
        <f ca="1">INDEX(Anvendelseskode!C:C,MATCH($E1071,Anvendelseskode!$A:$A,0))</f>
        <v>Parcelhuse</v>
      </c>
      <c r="N1071" s="1" t="str">
        <f ca="1">INDEX(Anvendelseskode!D:D,MATCH($E1071,Anvendelseskode!$A:$A,0))</f>
        <v>Private husholdninger</v>
      </c>
      <c r="O1071" s="1" t="str">
        <f ca="1">IFERROR(INDEX(SBi!$2:$2,MATCH(G1071,SBi!$1:$1,1)),SBi!$K$2)</f>
        <v>1973-1978</v>
      </c>
      <c r="P1071" s="1">
        <f ca="1">IFERROR(INDEX(SBi!$C$3:$K$28,MATCH(E1071,SBi!$B$3:$B$28,0),MATCH(O1071,SBi!$C$2:$K$2,0)),0)</f>
        <v>119.8</v>
      </c>
      <c r="Q1071" s="19">
        <f t="shared" ca="1" si="216"/>
        <v>14.2562</v>
      </c>
      <c r="R1071" s="19" t="str">
        <f ca="1">IFERROR(INDEX(VpD!$2:$2,MATCH(G1071,VpD!$1:$1,1)),VpD!$I$2)</f>
        <v>1973-1978</v>
      </c>
      <c r="S1071" s="1">
        <f ca="1">IFERROR(INDEX(VpD!$C$3:$I$27,MATCH(E1071,VpD!$B$3:$B$27,0),MATCH(R1071,VpD!$C$2:$I$2,0)),0)</f>
        <v>117</v>
      </c>
      <c r="T1071" s="19">
        <f t="shared" ca="1" si="217"/>
        <v>13.923</v>
      </c>
      <c r="U1071" s="14" t="str">
        <f t="shared" ca="1" si="218"/>
        <v xml:space="preserve">711087.04 </v>
      </c>
      <c r="V1071" s="14" t="str">
        <f t="shared" ca="1" si="219"/>
        <v>6171768.02</v>
      </c>
      <c r="W1071" s="14" t="str">
        <f t="shared" ca="1" si="220"/>
        <v>POINT(711087.04 6171768.02)</v>
      </c>
      <c r="X1071" s="14" t="str">
        <f>IFERROR(INDEX(BygningOmraade!B:B,MATCH(A1071,BygningOmraade!A:A,0)),"")</f>
        <v/>
      </c>
    </row>
    <row r="1072" spans="1:24" s="14" customFormat="1" x14ac:dyDescent="0.25">
      <c r="A1072" s="14">
        <f t="shared" si="208"/>
        <v>1072</v>
      </c>
      <c r="B1072" s="14" t="str">
        <f t="shared" ca="1" si="209"/>
        <v>3b66b928-5370-40b1-8ade-8dcc9c6ab089</v>
      </c>
      <c r="C1072" s="14" t="str">
        <f t="shared" ca="1" si="210"/>
        <v>0a3f507e-192a-32b8-e044-0003ba298018</v>
      </c>
      <c r="D1072" s="14">
        <f t="shared" ca="1" si="211"/>
        <v>994329</v>
      </c>
      <c r="E1072" s="1">
        <f t="shared" ca="1" si="212"/>
        <v>120</v>
      </c>
      <c r="F1072" s="1">
        <f t="shared" ca="1" si="213"/>
        <v>153</v>
      </c>
      <c r="G1072" s="1">
        <f t="shared" ca="1" si="214"/>
        <v>1969</v>
      </c>
      <c r="H1072" s="1" t="str">
        <f ca="1">IFERROR(INDEX(Varmeinstallation!B:B,MATCH(INDIRECT($A$1&amp;"L"&amp;A1072)*1,Varmeinstallation!A:A,0)),"Ingen varmeinstallationer")</f>
        <v>Fjernvarme/blokvarme (radiatorsystemer eller varmluftanlæg)</v>
      </c>
      <c r="I1072" s="1" t="str">
        <f ca="1">IFERROR(INDEX(Opvarmningsmiddel!B:B,MATCH(INDIRECT($A$1&amp;"M"&amp;A1072)*1,Opvarmningsmiddel!A:A,0)),"")</f>
        <v/>
      </c>
      <c r="J1072" s="1">
        <f t="shared" ca="1" si="215"/>
        <v>0</v>
      </c>
      <c r="K1072" s="1" t="str">
        <f ca="1">IFERROR(INDEX(Relationstabel!$C$3:$K$10,MATCH(VALUE(INDIRECT($A$1&amp;"L"&amp;A1072)),Relationstabel!$A$3:$A$10,0),MATCH(IFERROR(VALUE(INDIRECT($A$1&amp;"M"&amp;A1072)),0),Relationstabel!$C$1:$K$1,0)),"Ingen varmeinstallationer")</f>
        <v>Fjernvarme/ Blokvarme</v>
      </c>
      <c r="L1072" s="1" t="str">
        <f ca="1">INDEX(Anvendelseskode!B:B,MATCH($E1072,Anvendelseskode!$A:$A,0))</f>
        <v>Fritliggende enfamilieshus (parcelhus)</v>
      </c>
      <c r="M1072" s="1" t="str">
        <f ca="1">INDEX(Anvendelseskode!C:C,MATCH($E1072,Anvendelseskode!$A:$A,0))</f>
        <v>Parcelhuse</v>
      </c>
      <c r="N1072" s="1" t="str">
        <f ca="1">INDEX(Anvendelseskode!D:D,MATCH($E1072,Anvendelseskode!$A:$A,0))</f>
        <v>Private husholdninger</v>
      </c>
      <c r="O1072" s="1" t="str">
        <f ca="1">IFERROR(INDEX(SBi!$2:$2,MATCH(G1072,SBi!$1:$1,1)),SBi!$K$2)</f>
        <v>1961-1972</v>
      </c>
      <c r="P1072" s="1">
        <f ca="1">IFERROR(INDEX(SBi!$C$3:$K$28,MATCH(E1072,SBi!$B$3:$B$28,0),MATCH(O1072,SBi!$C$2:$K$2,0)),0)</f>
        <v>134.30000000000001</v>
      </c>
      <c r="Q1072" s="19">
        <f t="shared" ca="1" si="216"/>
        <v>20.547900000000002</v>
      </c>
      <c r="R1072" s="19" t="str">
        <f ca="1">IFERROR(INDEX(VpD!$2:$2,MATCH(G1072,VpD!$1:$1,1)),VpD!$I$2)</f>
        <v>1961-1972</v>
      </c>
      <c r="S1072" s="1">
        <f ca="1">IFERROR(INDEX(VpD!$C$3:$I$27,MATCH(E1072,VpD!$B$3:$B$27,0),MATCH(R1072,VpD!$C$2:$I$2,0)),0)</f>
        <v>143</v>
      </c>
      <c r="T1072" s="19">
        <f t="shared" ca="1" si="217"/>
        <v>21.879000000000001</v>
      </c>
      <c r="U1072" s="14" t="str">
        <f t="shared" ca="1" si="218"/>
        <v xml:space="preserve">711266.56 </v>
      </c>
      <c r="V1072" s="14" t="str">
        <f t="shared" ca="1" si="219"/>
        <v>6172143.84</v>
      </c>
      <c r="W1072" s="14" t="str">
        <f t="shared" ca="1" si="220"/>
        <v>POINT(711266.56 6172143.84)</v>
      </c>
      <c r="X1072" s="14" t="str">
        <f>IFERROR(INDEX(BygningOmraade!B:B,MATCH(A1072,BygningOmraade!A:A,0)),"")</f>
        <v/>
      </c>
    </row>
    <row r="1073" spans="1:24" s="14" customFormat="1" x14ac:dyDescent="0.25">
      <c r="A1073" s="14">
        <f t="shared" si="208"/>
        <v>1073</v>
      </c>
      <c r="B1073" s="14" t="str">
        <f t="shared" ca="1" si="209"/>
        <v>3b7370b0-99c4-4cc6-baba-802fe254b51f</v>
      </c>
      <c r="C1073" s="14" t="str">
        <f t="shared" ca="1" si="210"/>
        <v>0a3f507e-190e-32b8-e044-0003ba298018</v>
      </c>
      <c r="D1073" s="14">
        <f t="shared" ca="1" si="211"/>
        <v>994120</v>
      </c>
      <c r="E1073" s="1">
        <f t="shared" ca="1" si="212"/>
        <v>120</v>
      </c>
      <c r="F1073" s="1">
        <f t="shared" ca="1" si="213"/>
        <v>126</v>
      </c>
      <c r="G1073" s="1">
        <f t="shared" ca="1" si="214"/>
        <v>1991</v>
      </c>
      <c r="H1073" s="1" t="str">
        <f ca="1">IFERROR(INDEX(Varmeinstallation!B:B,MATCH(INDIRECT($A$1&amp;"L"&amp;A1073)*1,Varmeinstallation!A:A,0)),"Ingen varmeinstallationer")</f>
        <v>Fjernvarme/blokvarme (radiatorsystemer eller varmluftanlæg)</v>
      </c>
      <c r="I1073" s="1" t="str">
        <f ca="1">IFERROR(INDEX(Opvarmningsmiddel!B:B,MATCH(INDIRECT($A$1&amp;"M"&amp;A1073)*1,Opvarmningsmiddel!A:A,0)),"")</f>
        <v/>
      </c>
      <c r="J1073" s="1">
        <f t="shared" ca="1" si="215"/>
        <v>0</v>
      </c>
      <c r="K1073" s="1" t="str">
        <f ca="1">IFERROR(INDEX(Relationstabel!$C$3:$K$10,MATCH(VALUE(INDIRECT($A$1&amp;"L"&amp;A1073)),Relationstabel!$A$3:$A$10,0),MATCH(IFERROR(VALUE(INDIRECT($A$1&amp;"M"&amp;A1073)),0),Relationstabel!$C$1:$K$1,0)),"Ingen varmeinstallationer")</f>
        <v>Fjernvarme/ Blokvarme</v>
      </c>
      <c r="L1073" s="1" t="str">
        <f ca="1">INDEX(Anvendelseskode!B:B,MATCH($E1073,Anvendelseskode!$A:$A,0))</f>
        <v>Fritliggende enfamilieshus (parcelhus)</v>
      </c>
      <c r="M1073" s="1" t="str">
        <f ca="1">INDEX(Anvendelseskode!C:C,MATCH($E1073,Anvendelseskode!$A:$A,0))</f>
        <v>Parcelhuse</v>
      </c>
      <c r="N1073" s="1" t="str">
        <f ca="1">INDEX(Anvendelseskode!D:D,MATCH($E1073,Anvendelseskode!$A:$A,0))</f>
        <v>Private husholdninger</v>
      </c>
      <c r="O1073" s="1" t="str">
        <f ca="1">IFERROR(INDEX(SBi!$2:$2,MATCH(G1073,SBi!$1:$1,1)),SBi!$K$2)</f>
        <v>1979-1998</v>
      </c>
      <c r="P1073" s="1">
        <f ca="1">IFERROR(INDEX(SBi!$C$3:$K$28,MATCH(E1073,SBi!$B$3:$B$28,0),MATCH(O1073,SBi!$C$2:$K$2,0)),0)</f>
        <v>105.4</v>
      </c>
      <c r="Q1073" s="19">
        <f t="shared" ca="1" si="216"/>
        <v>13.280400000000002</v>
      </c>
      <c r="R1073" s="19" t="str">
        <f ca="1">IFERROR(INDEX(VpD!$2:$2,MATCH(G1073,VpD!$1:$1,1)),VpD!$I$2)</f>
        <v>1979-1998</v>
      </c>
      <c r="S1073" s="1">
        <f ca="1">IFERROR(INDEX(VpD!$C$3:$I$27,MATCH(E1073,VpD!$B$3:$B$27,0),MATCH(R1073,VpD!$C$2:$I$2,0)),0)</f>
        <v>90</v>
      </c>
      <c r="T1073" s="19">
        <f t="shared" ca="1" si="217"/>
        <v>11.34</v>
      </c>
      <c r="U1073" s="14" t="str">
        <f t="shared" ca="1" si="218"/>
        <v xml:space="preserve">711439.03 </v>
      </c>
      <c r="V1073" s="14" t="str">
        <f t="shared" ca="1" si="219"/>
        <v>6172195.48</v>
      </c>
      <c r="W1073" s="14" t="str">
        <f t="shared" ca="1" si="220"/>
        <v>POINT(711439.03 6172195.48)</v>
      </c>
      <c r="X1073" s="14" t="str">
        <f>IFERROR(INDEX(BygningOmraade!B:B,MATCH(A1073,BygningOmraade!A:A,0)),"")</f>
        <v/>
      </c>
    </row>
    <row r="1074" spans="1:24" s="14" customFormat="1" x14ac:dyDescent="0.25">
      <c r="A1074" s="14">
        <f t="shared" si="208"/>
        <v>1074</v>
      </c>
      <c r="B1074" s="14" t="str">
        <f t="shared" ca="1" si="209"/>
        <v>3b776ea6-e290-4a71-a1da-6f15d5436a76</v>
      </c>
      <c r="C1074" s="14" t="str">
        <f t="shared" ca="1" si="210"/>
        <v>0a3f507e-1514-32b8-e044-0003ba298018</v>
      </c>
      <c r="D1074" s="14">
        <f t="shared" ca="1" si="211"/>
        <v>994484</v>
      </c>
      <c r="E1074" s="1">
        <f t="shared" ca="1" si="212"/>
        <v>130</v>
      </c>
      <c r="F1074" s="1">
        <f t="shared" ca="1" si="213"/>
        <v>104</v>
      </c>
      <c r="G1074" s="1">
        <f t="shared" ca="1" si="214"/>
        <v>1993</v>
      </c>
      <c r="H1074" s="1" t="str">
        <f ca="1">IFERROR(INDEX(Varmeinstallation!B:B,MATCH(INDIRECT($A$1&amp;"L"&amp;A1074)*1,Varmeinstallation!A:A,0)),"Ingen varmeinstallationer")</f>
        <v>Fjernvarme/blokvarme (radiatorsystemer eller varmluftanlæg)</v>
      </c>
      <c r="I1074" s="1" t="str">
        <f ca="1">IFERROR(INDEX(Opvarmningsmiddel!B:B,MATCH(INDIRECT($A$1&amp;"M"&amp;A1074)*1,Opvarmningsmiddel!A:A,0)),"")</f>
        <v/>
      </c>
      <c r="J1074" s="1">
        <f t="shared" ca="1" si="215"/>
        <v>0</v>
      </c>
      <c r="K1074" s="1" t="str">
        <f ca="1">IFERROR(INDEX(Relationstabel!$C$3:$K$10,MATCH(VALUE(INDIRECT($A$1&amp;"L"&amp;A1074)),Relationstabel!$A$3:$A$10,0),MATCH(IFERROR(VALUE(INDIRECT($A$1&amp;"M"&amp;A1074)),0),Relationstabel!$C$1:$K$1,0)),"Ingen varmeinstallationer")</f>
        <v>Fjernvarme/ Blokvarme</v>
      </c>
      <c r="L1074" s="1" t="str">
        <f ca="1">INDEX(Anvendelseskode!B:B,MATCH($E1074,Anvendelseskode!$A:$A,0))</f>
        <v>Række-, kæde-, dobbelthus (lodret adskillelse mellem enhederne)</v>
      </c>
      <c r="M1074" s="1" t="str">
        <f ca="1">INDEX(Anvendelseskode!C:C,MATCH($E1074,Anvendelseskode!$A:$A,0))</f>
        <v>Række-, kæde og dobbelthuse</v>
      </c>
      <c r="N1074" s="1" t="str">
        <f ca="1">INDEX(Anvendelseskode!D:D,MATCH($E1074,Anvendelseskode!$A:$A,0))</f>
        <v>Private husholdninger</v>
      </c>
      <c r="O1074" s="1" t="str">
        <f ca="1">IFERROR(INDEX(SBi!$2:$2,MATCH(G1074,SBi!$1:$1,1)),SBi!$K$2)</f>
        <v>1979-1998</v>
      </c>
      <c r="P1074" s="1">
        <f ca="1">IFERROR(INDEX(SBi!$C$3:$K$28,MATCH(E1074,SBi!$B$3:$B$28,0),MATCH(O1074,SBi!$C$2:$K$2,0)),0)</f>
        <v>96.8</v>
      </c>
      <c r="Q1074" s="19">
        <f t="shared" ca="1" si="216"/>
        <v>10.0672</v>
      </c>
      <c r="R1074" s="19" t="str">
        <f ca="1">IFERROR(INDEX(VpD!$2:$2,MATCH(G1074,VpD!$1:$1,1)),VpD!$I$2)</f>
        <v>1979-1998</v>
      </c>
      <c r="S1074" s="1">
        <f ca="1">IFERROR(INDEX(VpD!$C$3:$I$27,MATCH(E1074,VpD!$B$3:$B$27,0),MATCH(R1074,VpD!$C$2:$I$2,0)),0)</f>
        <v>74</v>
      </c>
      <c r="T1074" s="19">
        <f t="shared" ca="1" si="217"/>
        <v>7.6959999999999997</v>
      </c>
      <c r="U1074" s="14" t="str">
        <f t="shared" ca="1" si="218"/>
        <v xml:space="preserve">711505.95 </v>
      </c>
      <c r="V1074" s="14" t="str">
        <f t="shared" ca="1" si="219"/>
        <v>6172497.5</v>
      </c>
      <c r="W1074" s="14" t="str">
        <f t="shared" ca="1" si="220"/>
        <v>POINT(711505.95 6172497.5)</v>
      </c>
      <c r="X1074" s="14" t="str">
        <f>IFERROR(INDEX(BygningOmraade!B:B,MATCH(A1074,BygningOmraade!A:A,0)),"")</f>
        <v/>
      </c>
    </row>
    <row r="1075" spans="1:24" s="14" customFormat="1" x14ac:dyDescent="0.25">
      <c r="A1075" s="14">
        <f t="shared" si="208"/>
        <v>1075</v>
      </c>
      <c r="B1075" s="14" t="str">
        <f t="shared" ca="1" si="209"/>
        <v>3b8a2473-aa94-4289-9340-c9872a6fd5fb</v>
      </c>
      <c r="C1075" s="14" t="str">
        <f t="shared" ca="1" si="210"/>
        <v>0a3f507e-1b2c-32b8-e044-0003ba298018</v>
      </c>
      <c r="D1075" s="14">
        <f t="shared" ca="1" si="211"/>
        <v>996280</v>
      </c>
      <c r="E1075" s="1">
        <f t="shared" ca="1" si="212"/>
        <v>120</v>
      </c>
      <c r="F1075" s="1">
        <f t="shared" ca="1" si="213"/>
        <v>149</v>
      </c>
      <c r="G1075" s="1">
        <f t="shared" ca="1" si="214"/>
        <v>2005</v>
      </c>
      <c r="H1075" s="1" t="str">
        <f ca="1">IFERROR(INDEX(Varmeinstallation!B:B,MATCH(INDIRECT($A$1&amp;"L"&amp;A1075)*1,Varmeinstallation!A:A,0)),"Ingen varmeinstallationer")</f>
        <v>Elovne, elpaneler</v>
      </c>
      <c r="I1075" s="1" t="str">
        <f ca="1">IFERROR(INDEX(Opvarmningsmiddel!B:B,MATCH(INDIRECT($A$1&amp;"M"&amp;A1075)*1,Opvarmningsmiddel!A:A,0)),"")</f>
        <v>Elektricitet</v>
      </c>
      <c r="J1075" s="1">
        <f t="shared" ca="1" si="215"/>
        <v>0</v>
      </c>
      <c r="K1075" s="1" t="str">
        <f ca="1">IFERROR(INDEX(Relationstabel!$C$3:$K$10,MATCH(VALUE(INDIRECT($A$1&amp;"L"&amp;A1075)),Relationstabel!$A$3:$A$10,0),MATCH(IFERROR(VALUE(INDIRECT($A$1&amp;"M"&amp;A1075)),0),Relationstabel!$C$1:$K$1,0)),"Ingen varmeinstallationer")</f>
        <v>Elvarme</v>
      </c>
      <c r="L1075" s="1" t="str">
        <f ca="1">INDEX(Anvendelseskode!B:B,MATCH($E1075,Anvendelseskode!$A:$A,0))</f>
        <v>Fritliggende enfamilieshus (parcelhus)</v>
      </c>
      <c r="M1075" s="1" t="str">
        <f ca="1">INDEX(Anvendelseskode!C:C,MATCH($E1075,Anvendelseskode!$A:$A,0))</f>
        <v>Parcelhuse</v>
      </c>
      <c r="N1075" s="1" t="str">
        <f ca="1">INDEX(Anvendelseskode!D:D,MATCH($E1075,Anvendelseskode!$A:$A,0))</f>
        <v>Private husholdninger</v>
      </c>
      <c r="O1075" s="1" t="str">
        <f ca="1">IFERROR(INDEX(SBi!$2:$2,MATCH(G1075,SBi!$1:$1,1)),SBi!$K$2)</f>
        <v>1999-2006</v>
      </c>
      <c r="P1075" s="1">
        <f ca="1">IFERROR(INDEX(SBi!$C$3:$K$28,MATCH(E1075,SBi!$B$3:$B$28,0),MATCH(O1075,SBi!$C$2:$K$2,0)),0)</f>
        <v>83.9</v>
      </c>
      <c r="Q1075" s="19">
        <f t="shared" ca="1" si="216"/>
        <v>12.501100000000001</v>
      </c>
      <c r="R1075" s="19" t="str">
        <f ca="1">IFERROR(INDEX(VpD!$2:$2,MATCH(G1075,VpD!$1:$1,1)),VpD!$I$2)</f>
        <v>&gt;1998</v>
      </c>
      <c r="S1075" s="1">
        <f ca="1">IFERROR(INDEX(VpD!$C$3:$I$27,MATCH(E1075,VpD!$B$3:$B$27,0),MATCH(R1075,VpD!$C$2:$I$2,0)),0)</f>
        <v>72</v>
      </c>
      <c r="T1075" s="19">
        <f t="shared" ca="1" si="217"/>
        <v>10.728</v>
      </c>
      <c r="U1075" s="14" t="str">
        <f t="shared" ca="1" si="218"/>
        <v xml:space="preserve">712984.11 </v>
      </c>
      <c r="V1075" s="14" t="str">
        <f t="shared" ca="1" si="219"/>
        <v>6168596.88</v>
      </c>
      <c r="W1075" s="14" t="str">
        <f t="shared" ca="1" si="220"/>
        <v>POINT(712984.11 6168596.88)</v>
      </c>
      <c r="X1075" s="14" t="str">
        <f>IFERROR(INDEX(BygningOmraade!B:B,MATCH(A1075,BygningOmraade!A:A,0)),"")</f>
        <v/>
      </c>
    </row>
    <row r="1076" spans="1:24" s="14" customFormat="1" x14ac:dyDescent="0.25">
      <c r="A1076" s="14">
        <f t="shared" si="208"/>
        <v>1076</v>
      </c>
      <c r="B1076" s="14" t="str">
        <f t="shared" ca="1" si="209"/>
        <v>3b9892be-6ce0-4ca4-ba54-831768297019</v>
      </c>
      <c r="C1076" s="14" t="str">
        <f t="shared" ca="1" si="210"/>
        <v>0a3f507e-1fa3-32b8-e044-0003ba298018</v>
      </c>
      <c r="D1076" s="14">
        <f t="shared" ca="1" si="211"/>
        <v>993619</v>
      </c>
      <c r="E1076" s="1">
        <f t="shared" ca="1" si="212"/>
        <v>120</v>
      </c>
      <c r="F1076" s="1">
        <f t="shared" ca="1" si="213"/>
        <v>109</v>
      </c>
      <c r="G1076" s="1">
        <f t="shared" ca="1" si="214"/>
        <v>1973</v>
      </c>
      <c r="H1076" s="1" t="str">
        <f ca="1">IFERROR(INDEX(Varmeinstallation!B:B,MATCH(INDIRECT($A$1&amp;"L"&amp;A1076)*1,Varmeinstallation!A:A,0)),"Ingen varmeinstallationer")</f>
        <v>Centralvarme fra eget anlæg, et-kammer fyr</v>
      </c>
      <c r="I1076" s="1" t="str">
        <f ca="1">IFERROR(INDEX(Opvarmningsmiddel!B:B,MATCH(INDIRECT($A$1&amp;"M"&amp;A1076)*1,Opvarmningsmiddel!A:A,0)),"")</f>
        <v>Naturgas</v>
      </c>
      <c r="J1076" s="1">
        <f t="shared" ca="1" si="215"/>
        <v>0</v>
      </c>
      <c r="K1076" s="1" t="str">
        <f ca="1">IFERROR(INDEX(Relationstabel!$C$3:$K$10,MATCH(VALUE(INDIRECT($A$1&amp;"L"&amp;A1076)),Relationstabel!$A$3:$A$10,0),MATCH(IFERROR(VALUE(INDIRECT($A$1&amp;"M"&amp;A1076)),0),Relationstabel!$C$1:$K$1,0)),"Ingen varmeinstallationer")</f>
        <v>Naturgas</v>
      </c>
      <c r="L1076" s="1" t="str">
        <f ca="1">INDEX(Anvendelseskode!B:B,MATCH($E1076,Anvendelseskode!$A:$A,0))</f>
        <v>Fritliggende enfamilieshus (parcelhus)</v>
      </c>
      <c r="M1076" s="1" t="str">
        <f ca="1">INDEX(Anvendelseskode!C:C,MATCH($E1076,Anvendelseskode!$A:$A,0))</f>
        <v>Parcelhuse</v>
      </c>
      <c r="N1076" s="1" t="str">
        <f ca="1">INDEX(Anvendelseskode!D:D,MATCH($E1076,Anvendelseskode!$A:$A,0))</f>
        <v>Private husholdninger</v>
      </c>
      <c r="O1076" s="1" t="str">
        <f ca="1">IFERROR(INDEX(SBi!$2:$2,MATCH(G1076,SBi!$1:$1,1)),SBi!$K$2)</f>
        <v>1973-1978</v>
      </c>
      <c r="P1076" s="1">
        <f ca="1">IFERROR(INDEX(SBi!$C$3:$K$28,MATCH(E1076,SBi!$B$3:$B$28,0),MATCH(O1076,SBi!$C$2:$K$2,0)),0)</f>
        <v>119.8</v>
      </c>
      <c r="Q1076" s="19">
        <f t="shared" ca="1" si="216"/>
        <v>13.058199999999999</v>
      </c>
      <c r="R1076" s="19" t="str">
        <f ca="1">IFERROR(INDEX(VpD!$2:$2,MATCH(G1076,VpD!$1:$1,1)),VpD!$I$2)</f>
        <v>1973-1978</v>
      </c>
      <c r="S1076" s="1">
        <f ca="1">IFERROR(INDEX(VpD!$C$3:$I$27,MATCH(E1076,VpD!$B$3:$B$27,0),MATCH(R1076,VpD!$C$2:$I$2,0)),0)</f>
        <v>117</v>
      </c>
      <c r="T1076" s="19">
        <f t="shared" ca="1" si="217"/>
        <v>12.753</v>
      </c>
      <c r="U1076" s="14" t="str">
        <f t="shared" ca="1" si="218"/>
        <v xml:space="preserve">711005.19 </v>
      </c>
      <c r="V1076" s="14" t="str">
        <f t="shared" ca="1" si="219"/>
        <v>6171521.26</v>
      </c>
      <c r="W1076" s="14" t="str">
        <f t="shared" ca="1" si="220"/>
        <v>POINT(711005.19 6171521.26)</v>
      </c>
      <c r="X1076" s="14" t="str">
        <f>IFERROR(INDEX(BygningOmraade!B:B,MATCH(A1076,BygningOmraade!A:A,0)),"")</f>
        <v/>
      </c>
    </row>
    <row r="1077" spans="1:24" s="14" customFormat="1" x14ac:dyDescent="0.25">
      <c r="A1077" s="14">
        <f t="shared" si="208"/>
        <v>1077</v>
      </c>
      <c r="B1077" s="14" t="str">
        <f t="shared" ca="1" si="209"/>
        <v>3ba3bf33-99b9-4ece-9053-3ff92d1ccec6</v>
      </c>
      <c r="C1077" s="14" t="str">
        <f t="shared" ca="1" si="210"/>
        <v>0a3f507e-1627-32b8-e044-0003ba298018</v>
      </c>
      <c r="D1077" s="14">
        <f t="shared" ca="1" si="211"/>
        <v>995896</v>
      </c>
      <c r="E1077" s="1">
        <f t="shared" ca="1" si="212"/>
        <v>320</v>
      </c>
      <c r="F1077" s="1">
        <f t="shared" ca="1" si="213"/>
        <v>345</v>
      </c>
      <c r="G1077" s="1">
        <f t="shared" ca="1" si="214"/>
        <v>2011</v>
      </c>
      <c r="H1077" s="1" t="str">
        <f ca="1">IFERROR(INDEX(Varmeinstallation!B:B,MATCH(INDIRECT($A$1&amp;"L"&amp;A1077)*1,Varmeinstallation!A:A,0)),"Ingen varmeinstallationer")</f>
        <v>Centralvarme fra eget anlæg, et-kammer fyr</v>
      </c>
      <c r="I1077" s="1" t="str">
        <f ca="1">IFERROR(INDEX(Opvarmningsmiddel!B:B,MATCH(INDIRECT($A$1&amp;"M"&amp;A1077)*1,Opvarmningsmiddel!A:A,0)),"")</f>
        <v>Naturgas</v>
      </c>
      <c r="J1077" s="1">
        <f t="shared" ca="1" si="215"/>
        <v>0</v>
      </c>
      <c r="K1077" s="1" t="str">
        <f ca="1">IFERROR(INDEX(Relationstabel!$C$3:$K$10,MATCH(VALUE(INDIRECT($A$1&amp;"L"&amp;A1077)),Relationstabel!$A$3:$A$10,0),MATCH(IFERROR(VALUE(INDIRECT($A$1&amp;"M"&amp;A1077)),0),Relationstabel!$C$1:$K$1,0)),"Ingen varmeinstallationer")</f>
        <v>Naturgas</v>
      </c>
      <c r="L1077" s="1" t="str">
        <f ca="1">INDEX(Anvendelseskode!B:B,MATCH($E1077,Anvendelseskode!$A:$A,0))</f>
        <v>Bygning til kontor, handel, lager herunder offentlig administration</v>
      </c>
      <c r="M1077" s="1" t="str">
        <f ca="1">INDEX(Anvendelseskode!C:C,MATCH($E1077,Anvendelseskode!$A:$A,0))</f>
        <v>Kontor, handel, lager, off. adm.</v>
      </c>
      <c r="N1077" s="1" t="str">
        <f ca="1">INDEX(Anvendelseskode!D:D,MATCH($E1077,Anvendelseskode!$A:$A,0))</f>
        <v>Handel og servicevirksomheder</v>
      </c>
      <c r="O1077" s="1" t="str">
        <f ca="1">IFERROR(INDEX(SBi!$2:$2,MATCH(G1077,SBi!$1:$1,1)),SBi!$K$2)</f>
        <v>Efter 2006</v>
      </c>
      <c r="P1077" s="1">
        <f ca="1">IFERROR(INDEX(SBi!$C$3:$K$28,MATCH(E1077,SBi!$B$3:$B$28,0),MATCH(O1077,SBi!$C$2:$K$2,0)),0)</f>
        <v>82.8</v>
      </c>
      <c r="Q1077" s="19">
        <f t="shared" ca="1" si="216"/>
        <v>28.565999999999999</v>
      </c>
      <c r="R1077" s="19" t="str">
        <f ca="1">IFERROR(INDEX(VpD!$2:$2,MATCH(G1077,VpD!$1:$1,1)),VpD!$I$2)</f>
        <v>&gt;1998</v>
      </c>
      <c r="S1077" s="1">
        <f ca="1">IFERROR(INDEX(VpD!$C$3:$I$27,MATCH(E1077,VpD!$B$3:$B$27,0),MATCH(R1077,VpD!$C$2:$I$2,0)),0)</f>
        <v>77</v>
      </c>
      <c r="T1077" s="19">
        <f t="shared" ca="1" si="217"/>
        <v>26.565000000000001</v>
      </c>
      <c r="U1077" s="14" t="str">
        <f t="shared" ca="1" si="218"/>
        <v xml:space="preserve">712866.31 </v>
      </c>
      <c r="V1077" s="14" t="str">
        <f t="shared" ca="1" si="219"/>
        <v>6168868.38</v>
      </c>
      <c r="W1077" s="14" t="str">
        <f t="shared" ca="1" si="220"/>
        <v>POINT(712866.31 6168868.38)</v>
      </c>
      <c r="X1077" s="14" t="str">
        <f>IFERROR(INDEX(BygningOmraade!B:B,MATCH(A1077,BygningOmraade!A:A,0)),"")</f>
        <v/>
      </c>
    </row>
    <row r="1078" spans="1:24" s="14" customFormat="1" x14ac:dyDescent="0.25">
      <c r="A1078" s="14">
        <f t="shared" si="208"/>
        <v>1078</v>
      </c>
      <c r="B1078" s="14" t="str">
        <f t="shared" ca="1" si="209"/>
        <v>3ba6fbb5-5e64-42af-9ef2-46bcf7d45f09</v>
      </c>
      <c r="C1078" s="14" t="str">
        <f t="shared" ca="1" si="210"/>
        <v>0a3f507e-170e-32b8-e044-0003ba298018</v>
      </c>
      <c r="D1078" s="14">
        <f t="shared" ca="1" si="211"/>
        <v>994400</v>
      </c>
      <c r="E1078" s="1">
        <f t="shared" ca="1" si="212"/>
        <v>120</v>
      </c>
      <c r="F1078" s="1">
        <f t="shared" ca="1" si="213"/>
        <v>119</v>
      </c>
      <c r="G1078" s="1">
        <f t="shared" ca="1" si="214"/>
        <v>1926</v>
      </c>
      <c r="H1078" s="1" t="str">
        <f ca="1">IFERROR(INDEX(Varmeinstallation!B:B,MATCH(INDIRECT($A$1&amp;"L"&amp;A1078)*1,Varmeinstallation!A:A,0)),"Ingen varmeinstallationer")</f>
        <v>Centralvarme fra eget anlæg, et-kammer fyr</v>
      </c>
      <c r="I1078" s="1" t="str">
        <f ca="1">IFERROR(INDEX(Opvarmningsmiddel!B:B,MATCH(INDIRECT($A$1&amp;"M"&amp;A1078)*1,Opvarmningsmiddel!A:A,0)),"")</f>
        <v>Flydende brændsel (olie, petroleum, flaskegas m.m.)</v>
      </c>
      <c r="J1078" s="1">
        <f t="shared" ca="1" si="215"/>
        <v>0</v>
      </c>
      <c r="K1078" s="1" t="str">
        <f ca="1">IFERROR(INDEX(Relationstabel!$C$3:$K$10,MATCH(VALUE(INDIRECT($A$1&amp;"L"&amp;A1078)),Relationstabel!$A$3:$A$10,0),MATCH(IFERROR(VALUE(INDIRECT($A$1&amp;"M"&amp;A1078)),0),Relationstabel!$C$1:$K$1,0)),"Ingen varmeinstallationer")</f>
        <v>Olie</v>
      </c>
      <c r="L1078" s="1" t="str">
        <f ca="1">INDEX(Anvendelseskode!B:B,MATCH($E1078,Anvendelseskode!$A:$A,0))</f>
        <v>Fritliggende enfamilieshus (parcelhus)</v>
      </c>
      <c r="M1078" s="1" t="str">
        <f ca="1">INDEX(Anvendelseskode!C:C,MATCH($E1078,Anvendelseskode!$A:$A,0))</f>
        <v>Parcelhuse</v>
      </c>
      <c r="N1078" s="1" t="str">
        <f ca="1">INDEX(Anvendelseskode!D:D,MATCH($E1078,Anvendelseskode!$A:$A,0))</f>
        <v>Private husholdninger</v>
      </c>
      <c r="O1078" s="1" t="str">
        <f ca="1">IFERROR(INDEX(SBi!$2:$2,MATCH(G1078,SBi!$1:$1,1)),SBi!$K$2)</f>
        <v>1890-1930</v>
      </c>
      <c r="P1078" s="1">
        <f ca="1">IFERROR(INDEX(SBi!$C$3:$K$28,MATCH(E1078,SBi!$B$3:$B$28,0),MATCH(O1078,SBi!$C$2:$K$2,0)),0)</f>
        <v>164.7</v>
      </c>
      <c r="Q1078" s="19">
        <f t="shared" ca="1" si="216"/>
        <v>19.599299999999999</v>
      </c>
      <c r="R1078" s="19" t="str">
        <f ca="1">IFERROR(INDEX(VpD!$2:$2,MATCH(G1078,VpD!$1:$1,1)),VpD!$I$2)</f>
        <v>&lt;1930</v>
      </c>
      <c r="S1078" s="1">
        <f ca="1">IFERROR(INDEX(VpD!$C$3:$I$27,MATCH(E1078,VpD!$B$3:$B$27,0),MATCH(R1078,VpD!$C$2:$I$2,0)),0)</f>
        <v>209</v>
      </c>
      <c r="T1078" s="19">
        <f t="shared" ca="1" si="217"/>
        <v>24.870999999999999</v>
      </c>
      <c r="U1078" s="14" t="str">
        <f t="shared" ca="1" si="218"/>
        <v xml:space="preserve">711598.74 </v>
      </c>
      <c r="V1078" s="14" t="str">
        <f t="shared" ca="1" si="219"/>
        <v>6170571.96</v>
      </c>
      <c r="W1078" s="14" t="str">
        <f t="shared" ca="1" si="220"/>
        <v>POINT(711598.74 6170571.96)</v>
      </c>
      <c r="X1078" s="14" t="str">
        <f>IFERROR(INDEX(BygningOmraade!B:B,MATCH(A1078,BygningOmraade!A:A,0)),"")</f>
        <v/>
      </c>
    </row>
    <row r="1079" spans="1:24" s="14" customFormat="1" x14ac:dyDescent="0.25">
      <c r="A1079" s="14">
        <f t="shared" si="208"/>
        <v>1079</v>
      </c>
      <c r="B1079" s="14" t="str">
        <f t="shared" ca="1" si="209"/>
        <v>3bb8cc60-ed5f-4220-96b6-353eafbbaaad</v>
      </c>
      <c r="C1079" s="14" t="str">
        <f t="shared" ca="1" si="210"/>
        <v>0a3f507e-2383-32b8-e044-0003ba298018</v>
      </c>
      <c r="D1079" s="14">
        <f t="shared" ca="1" si="211"/>
        <v>996528</v>
      </c>
      <c r="E1079" s="1">
        <f t="shared" ca="1" si="212"/>
        <v>120</v>
      </c>
      <c r="F1079" s="1">
        <f t="shared" ca="1" si="213"/>
        <v>110</v>
      </c>
      <c r="G1079" s="1">
        <f t="shared" ca="1" si="214"/>
        <v>1978</v>
      </c>
      <c r="H1079" s="1" t="str">
        <f ca="1">IFERROR(INDEX(Varmeinstallation!B:B,MATCH(INDIRECT($A$1&amp;"L"&amp;A1079)*1,Varmeinstallation!A:A,0)),"Ingen varmeinstallationer")</f>
        <v>Centralvarme fra eget anlæg, et-kammer fyr</v>
      </c>
      <c r="I1079" s="1" t="str">
        <f ca="1">IFERROR(INDEX(Opvarmningsmiddel!B:B,MATCH(INDIRECT($A$1&amp;"M"&amp;A1079)*1,Opvarmningsmiddel!A:A,0)),"")</f>
        <v>Naturgas</v>
      </c>
      <c r="J1079" s="1">
        <f t="shared" ca="1" si="215"/>
        <v>0</v>
      </c>
      <c r="K1079" s="1" t="str">
        <f ca="1">IFERROR(INDEX(Relationstabel!$C$3:$K$10,MATCH(VALUE(INDIRECT($A$1&amp;"L"&amp;A1079)),Relationstabel!$A$3:$A$10,0),MATCH(IFERROR(VALUE(INDIRECT($A$1&amp;"M"&amp;A1079)),0),Relationstabel!$C$1:$K$1,0)),"Ingen varmeinstallationer")</f>
        <v>Naturgas</v>
      </c>
      <c r="L1079" s="1" t="str">
        <f ca="1">INDEX(Anvendelseskode!B:B,MATCH($E1079,Anvendelseskode!$A:$A,0))</f>
        <v>Fritliggende enfamilieshus (parcelhus)</v>
      </c>
      <c r="M1079" s="1" t="str">
        <f ca="1">INDEX(Anvendelseskode!C:C,MATCH($E1079,Anvendelseskode!$A:$A,0))</f>
        <v>Parcelhuse</v>
      </c>
      <c r="N1079" s="1" t="str">
        <f ca="1">INDEX(Anvendelseskode!D:D,MATCH($E1079,Anvendelseskode!$A:$A,0))</f>
        <v>Private husholdninger</v>
      </c>
      <c r="O1079" s="1" t="str">
        <f ca="1">IFERROR(INDEX(SBi!$2:$2,MATCH(G1079,SBi!$1:$1,1)),SBi!$K$2)</f>
        <v>1973-1978</v>
      </c>
      <c r="P1079" s="1">
        <f ca="1">IFERROR(INDEX(SBi!$C$3:$K$28,MATCH(E1079,SBi!$B$3:$B$28,0),MATCH(O1079,SBi!$C$2:$K$2,0)),0)</f>
        <v>119.8</v>
      </c>
      <c r="Q1079" s="19">
        <f t="shared" ca="1" si="216"/>
        <v>13.178000000000001</v>
      </c>
      <c r="R1079" s="19" t="str">
        <f ca="1">IFERROR(INDEX(VpD!$2:$2,MATCH(G1079,VpD!$1:$1,1)),VpD!$I$2)</f>
        <v>1973-1978</v>
      </c>
      <c r="S1079" s="1">
        <f ca="1">IFERROR(INDEX(VpD!$C$3:$I$27,MATCH(E1079,VpD!$B$3:$B$27,0),MATCH(R1079,VpD!$C$2:$I$2,0)),0)</f>
        <v>117</v>
      </c>
      <c r="T1079" s="19">
        <f t="shared" ca="1" si="217"/>
        <v>12.87</v>
      </c>
      <c r="U1079" s="14" t="str">
        <f t="shared" ca="1" si="218"/>
        <v xml:space="preserve">713244.58 </v>
      </c>
      <c r="V1079" s="14" t="str">
        <f t="shared" ca="1" si="219"/>
        <v>6168505.32</v>
      </c>
      <c r="W1079" s="14" t="str">
        <f t="shared" ca="1" si="220"/>
        <v>POINT(713244.58 6168505.32)</v>
      </c>
      <c r="X1079" s="14" t="str">
        <f>IFERROR(INDEX(BygningOmraade!B:B,MATCH(A1079,BygningOmraade!A:A,0)),"")</f>
        <v/>
      </c>
    </row>
    <row r="1080" spans="1:24" s="14" customFormat="1" x14ac:dyDescent="0.25">
      <c r="A1080" s="14">
        <f t="shared" si="208"/>
        <v>1080</v>
      </c>
      <c r="B1080" s="14" t="str">
        <f t="shared" ca="1" si="209"/>
        <v>3bc4434c-1bfc-4409-9580-6318e7834a84</v>
      </c>
      <c r="C1080" s="14" t="str">
        <f t="shared" ca="1" si="210"/>
        <v>0a3f507e-1e9d-32b8-e044-0003ba298018</v>
      </c>
      <c r="D1080" s="14">
        <f t="shared" ca="1" si="211"/>
        <v>994383</v>
      </c>
      <c r="E1080" s="1">
        <f t="shared" ca="1" si="212"/>
        <v>120</v>
      </c>
      <c r="F1080" s="1">
        <f t="shared" ca="1" si="213"/>
        <v>129</v>
      </c>
      <c r="G1080" s="1">
        <f t="shared" ca="1" si="214"/>
        <v>1993</v>
      </c>
      <c r="H1080" s="1" t="str">
        <f ca="1">IFERROR(INDEX(Varmeinstallation!B:B,MATCH(INDIRECT($A$1&amp;"L"&amp;A1080)*1,Varmeinstallation!A:A,0)),"Ingen varmeinstallationer")</f>
        <v>Centralvarme fra eget anlæg, et-kammer fyr</v>
      </c>
      <c r="I1080" s="1" t="str">
        <f ca="1">IFERROR(INDEX(Opvarmningsmiddel!B:B,MATCH(INDIRECT($A$1&amp;"M"&amp;A1080)*1,Opvarmningsmiddel!A:A,0)),"")</f>
        <v>Flydende brændsel (olie, petroleum, flaskegas m.m.)</v>
      </c>
      <c r="J1080" s="1">
        <f t="shared" ca="1" si="215"/>
        <v>4</v>
      </c>
      <c r="K1080" s="1" t="str">
        <f ca="1">IFERROR(INDEX(Relationstabel!$C$3:$K$10,MATCH(VALUE(INDIRECT($A$1&amp;"L"&amp;A1080)),Relationstabel!$A$3:$A$10,0),MATCH(IFERROR(VALUE(INDIRECT($A$1&amp;"M"&amp;A1080)),0),Relationstabel!$C$1:$K$1,0)),"Ingen varmeinstallationer")</f>
        <v>Olie</v>
      </c>
      <c r="L1080" s="1" t="str">
        <f ca="1">INDEX(Anvendelseskode!B:B,MATCH($E1080,Anvendelseskode!$A:$A,0))</f>
        <v>Fritliggende enfamilieshus (parcelhus)</v>
      </c>
      <c r="M1080" s="1" t="str">
        <f ca="1">INDEX(Anvendelseskode!C:C,MATCH($E1080,Anvendelseskode!$A:$A,0))</f>
        <v>Parcelhuse</v>
      </c>
      <c r="N1080" s="1" t="str">
        <f ca="1">INDEX(Anvendelseskode!D:D,MATCH($E1080,Anvendelseskode!$A:$A,0))</f>
        <v>Private husholdninger</v>
      </c>
      <c r="O1080" s="1" t="str">
        <f ca="1">IFERROR(INDEX(SBi!$2:$2,MATCH(G1080,SBi!$1:$1,1)),SBi!$K$2)</f>
        <v>1979-1998</v>
      </c>
      <c r="P1080" s="1">
        <f ca="1">IFERROR(INDEX(SBi!$C$3:$K$28,MATCH(E1080,SBi!$B$3:$B$28,0),MATCH(O1080,SBi!$C$2:$K$2,0)),0)</f>
        <v>105.4</v>
      </c>
      <c r="Q1080" s="19">
        <f t="shared" ca="1" si="216"/>
        <v>13.5966</v>
      </c>
      <c r="R1080" s="19" t="str">
        <f ca="1">IFERROR(INDEX(VpD!$2:$2,MATCH(G1080,VpD!$1:$1,1)),VpD!$I$2)</f>
        <v>1979-1998</v>
      </c>
      <c r="S1080" s="1">
        <f ca="1">IFERROR(INDEX(VpD!$C$3:$I$27,MATCH(E1080,VpD!$B$3:$B$27,0),MATCH(R1080,VpD!$C$2:$I$2,0)),0)</f>
        <v>90</v>
      </c>
      <c r="T1080" s="19">
        <f t="shared" ca="1" si="217"/>
        <v>11.61</v>
      </c>
      <c r="U1080" s="14" t="str">
        <f t="shared" ca="1" si="218"/>
        <v xml:space="preserve">711563.22 </v>
      </c>
      <c r="V1080" s="14" t="str">
        <f t="shared" ca="1" si="219"/>
        <v>6172116.46</v>
      </c>
      <c r="W1080" s="14" t="str">
        <f t="shared" ca="1" si="220"/>
        <v>POINT(711563.22 6172116.46)</v>
      </c>
      <c r="X1080" s="14" t="str">
        <f>IFERROR(INDEX(BygningOmraade!B:B,MATCH(A1080,BygningOmraade!A:A,0)),"")</f>
        <v/>
      </c>
    </row>
    <row r="1081" spans="1:24" s="14" customFormat="1" x14ac:dyDescent="0.25">
      <c r="A1081" s="14">
        <f t="shared" si="208"/>
        <v>1081</v>
      </c>
      <c r="B1081" s="14" t="str">
        <f t="shared" ca="1" si="209"/>
        <v>3bd8b515-0167-4d72-a8d6-c5e808970671</v>
      </c>
      <c r="C1081" s="14" t="str">
        <f t="shared" ca="1" si="210"/>
        <v>0a3f507e-1d47-32b8-e044-0003ba298018</v>
      </c>
      <c r="D1081" s="14">
        <f t="shared" ca="1" si="211"/>
        <v>996905</v>
      </c>
      <c r="E1081" s="1">
        <f t="shared" ca="1" si="212"/>
        <v>130</v>
      </c>
      <c r="F1081" s="1">
        <f t="shared" ca="1" si="213"/>
        <v>109</v>
      </c>
      <c r="G1081" s="1">
        <f t="shared" ca="1" si="214"/>
        <v>1978</v>
      </c>
      <c r="H1081" s="1" t="str">
        <f ca="1">IFERROR(INDEX(Varmeinstallation!B:B,MATCH(INDIRECT($A$1&amp;"L"&amp;A1081)*1,Varmeinstallation!A:A,0)),"Ingen varmeinstallationer")</f>
        <v>Fjernvarme/blokvarme (radiatorsystemer eller varmluftanlæg)</v>
      </c>
      <c r="I1081" s="1" t="str">
        <f ca="1">IFERROR(INDEX(Opvarmningsmiddel!B:B,MATCH(INDIRECT($A$1&amp;"M"&amp;A1081)*1,Opvarmningsmiddel!A:A,0)),"")</f>
        <v/>
      </c>
      <c r="J1081" s="1">
        <f t="shared" ca="1" si="215"/>
        <v>0</v>
      </c>
      <c r="K1081" s="1" t="str">
        <f ca="1">IFERROR(INDEX(Relationstabel!$C$3:$K$10,MATCH(VALUE(INDIRECT($A$1&amp;"L"&amp;A1081)),Relationstabel!$A$3:$A$10,0),MATCH(IFERROR(VALUE(INDIRECT($A$1&amp;"M"&amp;A1081)),0),Relationstabel!$C$1:$K$1,0)),"Ingen varmeinstallationer")</f>
        <v>Fjernvarme/ Blokvarme</v>
      </c>
      <c r="L1081" s="1" t="str">
        <f ca="1">INDEX(Anvendelseskode!B:B,MATCH($E1081,Anvendelseskode!$A:$A,0))</f>
        <v>Række-, kæde-, dobbelthus (lodret adskillelse mellem enhederne)</v>
      </c>
      <c r="M1081" s="1" t="str">
        <f ca="1">INDEX(Anvendelseskode!C:C,MATCH($E1081,Anvendelseskode!$A:$A,0))</f>
        <v>Række-, kæde og dobbelthuse</v>
      </c>
      <c r="N1081" s="1" t="str">
        <f ca="1">INDEX(Anvendelseskode!D:D,MATCH($E1081,Anvendelseskode!$A:$A,0))</f>
        <v>Private husholdninger</v>
      </c>
      <c r="O1081" s="1" t="str">
        <f ca="1">IFERROR(INDEX(SBi!$2:$2,MATCH(G1081,SBi!$1:$1,1)),SBi!$K$2)</f>
        <v>1973-1978</v>
      </c>
      <c r="P1081" s="1">
        <f ca="1">IFERROR(INDEX(SBi!$C$3:$K$28,MATCH(E1081,SBi!$B$3:$B$28,0),MATCH(O1081,SBi!$C$2:$K$2,0)),0)</f>
        <v>112.6</v>
      </c>
      <c r="Q1081" s="19">
        <f t="shared" ca="1" si="216"/>
        <v>12.273399999999999</v>
      </c>
      <c r="R1081" s="19" t="str">
        <f ca="1">IFERROR(INDEX(VpD!$2:$2,MATCH(G1081,VpD!$1:$1,1)),VpD!$I$2)</f>
        <v>1973-1978</v>
      </c>
      <c r="S1081" s="1">
        <f ca="1">IFERROR(INDEX(VpD!$C$3:$I$27,MATCH(E1081,VpD!$B$3:$B$27,0),MATCH(R1081,VpD!$C$2:$I$2,0)),0)</f>
        <v>98</v>
      </c>
      <c r="T1081" s="19">
        <f t="shared" ca="1" si="217"/>
        <v>10.682</v>
      </c>
      <c r="U1081" s="14" t="str">
        <f t="shared" ca="1" si="218"/>
        <v xml:space="preserve">713641.06 </v>
      </c>
      <c r="V1081" s="14" t="str">
        <f t="shared" ca="1" si="219"/>
        <v>6169604.8</v>
      </c>
      <c r="W1081" s="14" t="str">
        <f t="shared" ca="1" si="220"/>
        <v>POINT(713641.06 6169604.8)</v>
      </c>
      <c r="X1081" s="14" t="str">
        <f>IFERROR(INDEX(BygningOmraade!B:B,MATCH(A1081,BygningOmraade!A:A,0)),"")</f>
        <v/>
      </c>
    </row>
    <row r="1082" spans="1:24" s="14" customFormat="1" x14ac:dyDescent="0.25">
      <c r="A1082" s="14">
        <f t="shared" si="208"/>
        <v>1082</v>
      </c>
      <c r="B1082" s="14" t="str">
        <f t="shared" ca="1" si="209"/>
        <v>3bde388f-7e48-4607-9486-6da003039d01</v>
      </c>
      <c r="C1082" s="14" t="str">
        <f t="shared" ca="1" si="210"/>
        <v>2533094f-c20b-460f-aa8e-23274527fcc8</v>
      </c>
      <c r="D1082" s="14">
        <f t="shared" ca="1" si="211"/>
        <v>100098573</v>
      </c>
      <c r="E1082" s="1">
        <f t="shared" ca="1" si="212"/>
        <v>130</v>
      </c>
      <c r="F1082" s="1">
        <f t="shared" ca="1" si="213"/>
        <v>130</v>
      </c>
      <c r="G1082" s="1">
        <f t="shared" ca="1" si="214"/>
        <v>2017</v>
      </c>
      <c r="H1082" s="1" t="str">
        <f ca="1">IFERROR(INDEX(Varmeinstallation!B:B,MATCH(INDIRECT($A$1&amp;"L"&amp;A1082)*1,Varmeinstallation!A:A,0)),"Ingen varmeinstallationer")</f>
        <v>Fjernvarme/blokvarme (radiatorsystemer eller varmluftanlæg)</v>
      </c>
      <c r="I1082" s="1" t="str">
        <f ca="1">IFERROR(INDEX(Opvarmningsmiddel!B:B,MATCH(INDIRECT($A$1&amp;"M"&amp;A1082)*1,Opvarmningsmiddel!A:A,0)),"")</f>
        <v/>
      </c>
      <c r="J1082" s="1">
        <f t="shared" ca="1" si="215"/>
        <v>0</v>
      </c>
      <c r="K1082" s="1" t="str">
        <f ca="1">IFERROR(INDEX(Relationstabel!$C$3:$K$10,MATCH(VALUE(INDIRECT($A$1&amp;"L"&amp;A1082)),Relationstabel!$A$3:$A$10,0),MATCH(IFERROR(VALUE(INDIRECT($A$1&amp;"M"&amp;A1082)),0),Relationstabel!$C$1:$K$1,0)),"Ingen varmeinstallationer")</f>
        <v>Fjernvarme/ Blokvarme</v>
      </c>
      <c r="L1082" s="1" t="str">
        <f ca="1">INDEX(Anvendelseskode!B:B,MATCH($E1082,Anvendelseskode!$A:$A,0))</f>
        <v>Række-, kæde-, dobbelthus (lodret adskillelse mellem enhederne)</v>
      </c>
      <c r="M1082" s="1" t="str">
        <f ca="1">INDEX(Anvendelseskode!C:C,MATCH($E1082,Anvendelseskode!$A:$A,0))</f>
        <v>Række-, kæde og dobbelthuse</v>
      </c>
      <c r="N1082" s="1" t="str">
        <f ca="1">INDEX(Anvendelseskode!D:D,MATCH($E1082,Anvendelseskode!$A:$A,0))</f>
        <v>Private husholdninger</v>
      </c>
      <c r="O1082" s="1" t="str">
        <f ca="1">IFERROR(INDEX(SBi!$2:$2,MATCH(G1082,SBi!$1:$1,1)),SBi!$K$2)</f>
        <v>Efter 2006</v>
      </c>
      <c r="P1082" s="1">
        <f ca="1">IFERROR(INDEX(SBi!$C$3:$K$28,MATCH(E1082,SBi!$B$3:$B$28,0),MATCH(O1082,SBi!$C$2:$K$2,0)),0)</f>
        <v>66.400000000000006</v>
      </c>
      <c r="Q1082" s="19">
        <f t="shared" ca="1" si="216"/>
        <v>8.6319999999999997</v>
      </c>
      <c r="R1082" s="19" t="str">
        <f ca="1">IFERROR(INDEX(VpD!$2:$2,MATCH(G1082,VpD!$1:$1,1)),VpD!$I$2)</f>
        <v>&gt;1998</v>
      </c>
      <c r="S1082" s="1">
        <f ca="1">IFERROR(INDEX(VpD!$C$3:$I$27,MATCH(E1082,VpD!$B$3:$B$27,0),MATCH(R1082,VpD!$C$2:$I$2,0)),0)</f>
        <v>65</v>
      </c>
      <c r="T1082" s="19">
        <f t="shared" ca="1" si="217"/>
        <v>8.4499999999999993</v>
      </c>
      <c r="U1082" s="14" t="str">
        <f t="shared" ca="1" si="218"/>
        <v xml:space="preserve">711620.42 </v>
      </c>
      <c r="V1082" s="14" t="str">
        <f t="shared" ca="1" si="219"/>
        <v>6172757.32</v>
      </c>
      <c r="W1082" s="14" t="str">
        <f t="shared" ca="1" si="220"/>
        <v>POINT(711620.42 6172757.32)</v>
      </c>
      <c r="X1082" s="14" t="str">
        <f>IFERROR(INDEX(BygningOmraade!B:B,MATCH(A1082,BygningOmraade!A:A,0)),"")</f>
        <v/>
      </c>
    </row>
    <row r="1083" spans="1:24" s="14" customFormat="1" x14ac:dyDescent="0.25">
      <c r="A1083" s="14">
        <f t="shared" si="208"/>
        <v>1083</v>
      </c>
      <c r="B1083" s="14" t="str">
        <f t="shared" ca="1" si="209"/>
        <v>3be0319f-a8ba-46e3-891e-8f865d3c3014</v>
      </c>
      <c r="C1083" s="14" t="str">
        <f t="shared" ca="1" si="210"/>
        <v>0a3f507e-1b0a-32b8-e044-0003ba298018</v>
      </c>
      <c r="D1083" s="14">
        <f t="shared" ca="1" si="211"/>
        <v>996182</v>
      </c>
      <c r="E1083" s="1">
        <f t="shared" ca="1" si="212"/>
        <v>120</v>
      </c>
      <c r="F1083" s="1">
        <f t="shared" ca="1" si="213"/>
        <v>138</v>
      </c>
      <c r="G1083" s="1">
        <f t="shared" ca="1" si="214"/>
        <v>1971</v>
      </c>
      <c r="H1083" s="1" t="str">
        <f ca="1">IFERROR(INDEX(Varmeinstallation!B:B,MATCH(INDIRECT($A$1&amp;"L"&amp;A1083)*1,Varmeinstallation!A:A,0)),"Ingen varmeinstallationer")</f>
        <v>Centralvarme fra eget anlæg, et-kammer fyr</v>
      </c>
      <c r="I1083" s="1" t="str">
        <f ca="1">IFERROR(INDEX(Opvarmningsmiddel!B:B,MATCH(INDIRECT($A$1&amp;"M"&amp;A1083)*1,Opvarmningsmiddel!A:A,0)),"")</f>
        <v>Naturgas</v>
      </c>
      <c r="J1083" s="1">
        <f t="shared" ca="1" si="215"/>
        <v>0</v>
      </c>
      <c r="K1083" s="1" t="str">
        <f ca="1">IFERROR(INDEX(Relationstabel!$C$3:$K$10,MATCH(VALUE(INDIRECT($A$1&amp;"L"&amp;A1083)),Relationstabel!$A$3:$A$10,0),MATCH(IFERROR(VALUE(INDIRECT($A$1&amp;"M"&amp;A1083)),0),Relationstabel!$C$1:$K$1,0)),"Ingen varmeinstallationer")</f>
        <v>Naturgas</v>
      </c>
      <c r="L1083" s="1" t="str">
        <f ca="1">INDEX(Anvendelseskode!B:B,MATCH($E1083,Anvendelseskode!$A:$A,0))</f>
        <v>Fritliggende enfamilieshus (parcelhus)</v>
      </c>
      <c r="M1083" s="1" t="str">
        <f ca="1">INDEX(Anvendelseskode!C:C,MATCH($E1083,Anvendelseskode!$A:$A,0))</f>
        <v>Parcelhuse</v>
      </c>
      <c r="N1083" s="1" t="str">
        <f ca="1">INDEX(Anvendelseskode!D:D,MATCH($E1083,Anvendelseskode!$A:$A,0))</f>
        <v>Private husholdninger</v>
      </c>
      <c r="O1083" s="1" t="str">
        <f ca="1">IFERROR(INDEX(SBi!$2:$2,MATCH(G1083,SBi!$1:$1,1)),SBi!$K$2)</f>
        <v>1961-1972</v>
      </c>
      <c r="P1083" s="1">
        <f ca="1">IFERROR(INDEX(SBi!$C$3:$K$28,MATCH(E1083,SBi!$B$3:$B$28,0),MATCH(O1083,SBi!$C$2:$K$2,0)),0)</f>
        <v>134.30000000000001</v>
      </c>
      <c r="Q1083" s="19">
        <f t="shared" ca="1" si="216"/>
        <v>18.5334</v>
      </c>
      <c r="R1083" s="19" t="str">
        <f ca="1">IFERROR(INDEX(VpD!$2:$2,MATCH(G1083,VpD!$1:$1,1)),VpD!$I$2)</f>
        <v>1961-1972</v>
      </c>
      <c r="S1083" s="1">
        <f ca="1">IFERROR(INDEX(VpD!$C$3:$I$27,MATCH(E1083,VpD!$B$3:$B$27,0),MATCH(R1083,VpD!$C$2:$I$2,0)),0)</f>
        <v>143</v>
      </c>
      <c r="T1083" s="19">
        <f t="shared" ca="1" si="217"/>
        <v>19.734000000000002</v>
      </c>
      <c r="U1083" s="14" t="str">
        <f t="shared" ca="1" si="218"/>
        <v xml:space="preserve">713084.91 </v>
      </c>
      <c r="V1083" s="14" t="str">
        <f t="shared" ca="1" si="219"/>
        <v>6169057.03</v>
      </c>
      <c r="W1083" s="14" t="str">
        <f t="shared" ca="1" si="220"/>
        <v>POINT(713084.91 6169057.03)</v>
      </c>
      <c r="X1083" s="14" t="str">
        <f>IFERROR(INDEX(BygningOmraade!B:B,MATCH(A1083,BygningOmraade!A:A,0)),"")</f>
        <v/>
      </c>
    </row>
    <row r="1084" spans="1:24" s="14" customFormat="1" x14ac:dyDescent="0.25">
      <c r="A1084" s="14">
        <f t="shared" si="208"/>
        <v>1084</v>
      </c>
      <c r="B1084" s="14" t="str">
        <f t="shared" ca="1" si="209"/>
        <v>3c025766-e782-4277-a0ac-ba995823fddb</v>
      </c>
      <c r="C1084" s="14" t="str">
        <f t="shared" ca="1" si="210"/>
        <v>0a3f507e-1d20-32b8-e044-0003ba298018</v>
      </c>
      <c r="D1084" s="14">
        <f t="shared" ca="1" si="211"/>
        <v>993670</v>
      </c>
      <c r="E1084" s="1">
        <f t="shared" ca="1" si="212"/>
        <v>120</v>
      </c>
      <c r="F1084" s="1">
        <f t="shared" ca="1" si="213"/>
        <v>165</v>
      </c>
      <c r="G1084" s="1">
        <f t="shared" ca="1" si="214"/>
        <v>1976</v>
      </c>
      <c r="H1084" s="1" t="str">
        <f ca="1">IFERROR(INDEX(Varmeinstallation!B:B,MATCH(INDIRECT($A$1&amp;"L"&amp;A1084)*1,Varmeinstallation!A:A,0)),"Ingen varmeinstallationer")</f>
        <v>Centralvarme fra eget anlæg, et-kammer fyr</v>
      </c>
      <c r="I1084" s="1" t="str">
        <f ca="1">IFERROR(INDEX(Opvarmningsmiddel!B:B,MATCH(INDIRECT($A$1&amp;"M"&amp;A1084)*1,Opvarmningsmiddel!A:A,0)),"")</f>
        <v>Flydende brændsel (olie, petroleum, flaskegas m.m.)</v>
      </c>
      <c r="J1084" s="1">
        <f t="shared" ca="1" si="215"/>
        <v>0</v>
      </c>
      <c r="K1084" s="1" t="str">
        <f ca="1">IFERROR(INDEX(Relationstabel!$C$3:$K$10,MATCH(VALUE(INDIRECT($A$1&amp;"L"&amp;A1084)),Relationstabel!$A$3:$A$10,0),MATCH(IFERROR(VALUE(INDIRECT($A$1&amp;"M"&amp;A1084)),0),Relationstabel!$C$1:$K$1,0)),"Ingen varmeinstallationer")</f>
        <v>Olie</v>
      </c>
      <c r="L1084" s="1" t="str">
        <f ca="1">INDEX(Anvendelseskode!B:B,MATCH($E1084,Anvendelseskode!$A:$A,0))</f>
        <v>Fritliggende enfamilieshus (parcelhus)</v>
      </c>
      <c r="M1084" s="1" t="str">
        <f ca="1">INDEX(Anvendelseskode!C:C,MATCH($E1084,Anvendelseskode!$A:$A,0))</f>
        <v>Parcelhuse</v>
      </c>
      <c r="N1084" s="1" t="str">
        <f ca="1">INDEX(Anvendelseskode!D:D,MATCH($E1084,Anvendelseskode!$A:$A,0))</f>
        <v>Private husholdninger</v>
      </c>
      <c r="O1084" s="1" t="str">
        <f ca="1">IFERROR(INDEX(SBi!$2:$2,MATCH(G1084,SBi!$1:$1,1)),SBi!$K$2)</f>
        <v>1973-1978</v>
      </c>
      <c r="P1084" s="1">
        <f ca="1">IFERROR(INDEX(SBi!$C$3:$K$28,MATCH(E1084,SBi!$B$3:$B$28,0),MATCH(O1084,SBi!$C$2:$K$2,0)),0)</f>
        <v>119.8</v>
      </c>
      <c r="Q1084" s="19">
        <f t="shared" ca="1" si="216"/>
        <v>19.766999999999999</v>
      </c>
      <c r="R1084" s="19" t="str">
        <f ca="1">IFERROR(INDEX(VpD!$2:$2,MATCH(G1084,VpD!$1:$1,1)),VpD!$I$2)</f>
        <v>1973-1978</v>
      </c>
      <c r="S1084" s="1">
        <f ca="1">IFERROR(INDEX(VpD!$C$3:$I$27,MATCH(E1084,VpD!$B$3:$B$27,0),MATCH(R1084,VpD!$C$2:$I$2,0)),0)</f>
        <v>117</v>
      </c>
      <c r="T1084" s="19">
        <f t="shared" ca="1" si="217"/>
        <v>19.305</v>
      </c>
      <c r="U1084" s="14" t="str">
        <f t="shared" ca="1" si="218"/>
        <v xml:space="preserve">710938.52 </v>
      </c>
      <c r="V1084" s="14" t="str">
        <f t="shared" ca="1" si="219"/>
        <v>6172097.95</v>
      </c>
      <c r="W1084" s="14" t="str">
        <f t="shared" ca="1" si="220"/>
        <v>POINT(710938.52 6172097.95)</v>
      </c>
      <c r="X1084" s="14" t="str">
        <f>IFERROR(INDEX(BygningOmraade!B:B,MATCH(A1084,BygningOmraade!A:A,0)),"")</f>
        <v/>
      </c>
    </row>
    <row r="1085" spans="1:24" s="14" customFormat="1" x14ac:dyDescent="0.25">
      <c r="A1085" s="14">
        <f t="shared" si="208"/>
        <v>1085</v>
      </c>
      <c r="B1085" s="14" t="str">
        <f t="shared" ca="1" si="209"/>
        <v>3c16cb12-6a9a-4077-bbbf-d3c7674a1b9c</v>
      </c>
      <c r="C1085" s="14" t="str">
        <f t="shared" ca="1" si="210"/>
        <v>0a3f507e-1f4e-32b8-e044-0003ba298018</v>
      </c>
      <c r="D1085" s="14">
        <f t="shared" ca="1" si="211"/>
        <v>994359</v>
      </c>
      <c r="E1085" s="1">
        <f t="shared" ca="1" si="212"/>
        <v>120</v>
      </c>
      <c r="F1085" s="1">
        <f t="shared" ca="1" si="213"/>
        <v>155</v>
      </c>
      <c r="G1085" s="1">
        <f t="shared" ca="1" si="214"/>
        <v>2003</v>
      </c>
      <c r="H1085" s="1" t="str">
        <f ca="1">IFERROR(INDEX(Varmeinstallation!B:B,MATCH(INDIRECT($A$1&amp;"L"&amp;A1085)*1,Varmeinstallation!A:A,0)),"Ingen varmeinstallationer")</f>
        <v>Fjernvarme/blokvarme (radiatorsystemer eller varmluftanlæg)</v>
      </c>
      <c r="I1085" s="1" t="str">
        <f ca="1">IFERROR(INDEX(Opvarmningsmiddel!B:B,MATCH(INDIRECT($A$1&amp;"M"&amp;A1085)*1,Opvarmningsmiddel!A:A,0)),"")</f>
        <v/>
      </c>
      <c r="J1085" s="1">
        <f t="shared" ca="1" si="215"/>
        <v>0</v>
      </c>
      <c r="K1085" s="1" t="str">
        <f ca="1">IFERROR(INDEX(Relationstabel!$C$3:$K$10,MATCH(VALUE(INDIRECT($A$1&amp;"L"&amp;A1085)),Relationstabel!$A$3:$A$10,0),MATCH(IFERROR(VALUE(INDIRECT($A$1&amp;"M"&amp;A1085)),0),Relationstabel!$C$1:$K$1,0)),"Ingen varmeinstallationer")</f>
        <v>Fjernvarme/ Blokvarme</v>
      </c>
      <c r="L1085" s="1" t="str">
        <f ca="1">INDEX(Anvendelseskode!B:B,MATCH($E1085,Anvendelseskode!$A:$A,0))</f>
        <v>Fritliggende enfamilieshus (parcelhus)</v>
      </c>
      <c r="M1085" s="1" t="str">
        <f ca="1">INDEX(Anvendelseskode!C:C,MATCH($E1085,Anvendelseskode!$A:$A,0))</f>
        <v>Parcelhuse</v>
      </c>
      <c r="N1085" s="1" t="str">
        <f ca="1">INDEX(Anvendelseskode!D:D,MATCH($E1085,Anvendelseskode!$A:$A,0))</f>
        <v>Private husholdninger</v>
      </c>
      <c r="O1085" s="1" t="str">
        <f ca="1">IFERROR(INDEX(SBi!$2:$2,MATCH(G1085,SBi!$1:$1,1)),SBi!$K$2)</f>
        <v>1999-2006</v>
      </c>
      <c r="P1085" s="1">
        <f ca="1">IFERROR(INDEX(SBi!$C$3:$K$28,MATCH(E1085,SBi!$B$3:$B$28,0),MATCH(O1085,SBi!$C$2:$K$2,0)),0)</f>
        <v>83.9</v>
      </c>
      <c r="Q1085" s="19">
        <f t="shared" ca="1" si="216"/>
        <v>13.0045</v>
      </c>
      <c r="R1085" s="19" t="str">
        <f ca="1">IFERROR(INDEX(VpD!$2:$2,MATCH(G1085,VpD!$1:$1,1)),VpD!$I$2)</f>
        <v>&gt;1998</v>
      </c>
      <c r="S1085" s="1">
        <f ca="1">IFERROR(INDEX(VpD!$C$3:$I$27,MATCH(E1085,VpD!$B$3:$B$27,0),MATCH(R1085,VpD!$C$2:$I$2,0)),0)</f>
        <v>72</v>
      </c>
      <c r="T1085" s="19">
        <f t="shared" ca="1" si="217"/>
        <v>11.16</v>
      </c>
      <c r="U1085" s="14" t="str">
        <f t="shared" ca="1" si="218"/>
        <v xml:space="preserve">711242.86 </v>
      </c>
      <c r="V1085" s="14" t="str">
        <f t="shared" ca="1" si="219"/>
        <v>6171678.32</v>
      </c>
      <c r="W1085" s="14" t="str">
        <f t="shared" ca="1" si="220"/>
        <v>POINT(711242.86 6171678.32)</v>
      </c>
      <c r="X1085" s="14" t="str">
        <f>IFERROR(INDEX(BygningOmraade!B:B,MATCH(A1085,BygningOmraade!A:A,0)),"")</f>
        <v/>
      </c>
    </row>
    <row r="1086" spans="1:24" s="14" customFormat="1" x14ac:dyDescent="0.25">
      <c r="A1086" s="14">
        <f t="shared" si="208"/>
        <v>1086</v>
      </c>
      <c r="B1086" s="14" t="str">
        <f t="shared" ca="1" si="209"/>
        <v>3c29b7a2-fa54-4e82-a444-4ff2ba69ca2c</v>
      </c>
      <c r="C1086" s="14" t="str">
        <f t="shared" ca="1" si="210"/>
        <v>0a3f507e-1a58-32b8-e044-0003ba298018</v>
      </c>
      <c r="D1086" s="14">
        <f t="shared" ca="1" si="211"/>
        <v>997391</v>
      </c>
      <c r="E1086" s="1">
        <f t="shared" ca="1" si="212"/>
        <v>120</v>
      </c>
      <c r="F1086" s="1">
        <f t="shared" ca="1" si="213"/>
        <v>170</v>
      </c>
      <c r="G1086" s="1">
        <f t="shared" ca="1" si="214"/>
        <v>2011</v>
      </c>
      <c r="H1086" s="1" t="str">
        <f ca="1">IFERROR(INDEX(Varmeinstallation!B:B,MATCH(INDIRECT($A$1&amp;"L"&amp;A1086)*1,Varmeinstallation!A:A,0)),"Ingen varmeinstallationer")</f>
        <v>Centralvarme fra eget anlæg, et-kammer fyr</v>
      </c>
      <c r="I1086" s="1" t="str">
        <f ca="1">IFERROR(INDEX(Opvarmningsmiddel!B:B,MATCH(INDIRECT($A$1&amp;"M"&amp;A1086)*1,Opvarmningsmiddel!A:A,0)),"")</f>
        <v>Naturgas</v>
      </c>
      <c r="J1086" s="1">
        <f t="shared" ca="1" si="215"/>
        <v>90</v>
      </c>
      <c r="K1086" s="1" t="str">
        <f ca="1">IFERROR(INDEX(Relationstabel!$C$3:$K$10,MATCH(VALUE(INDIRECT($A$1&amp;"L"&amp;A1086)),Relationstabel!$A$3:$A$10,0),MATCH(IFERROR(VALUE(INDIRECT($A$1&amp;"M"&amp;A1086)),0),Relationstabel!$C$1:$K$1,0)),"Ingen varmeinstallationer")</f>
        <v>Naturgas</v>
      </c>
      <c r="L1086" s="1" t="str">
        <f ca="1">INDEX(Anvendelseskode!B:B,MATCH($E1086,Anvendelseskode!$A:$A,0))</f>
        <v>Fritliggende enfamilieshus (parcelhus)</v>
      </c>
      <c r="M1086" s="1" t="str">
        <f ca="1">INDEX(Anvendelseskode!C:C,MATCH($E1086,Anvendelseskode!$A:$A,0))</f>
        <v>Parcelhuse</v>
      </c>
      <c r="N1086" s="1" t="str">
        <f ca="1">INDEX(Anvendelseskode!D:D,MATCH($E1086,Anvendelseskode!$A:$A,0))</f>
        <v>Private husholdninger</v>
      </c>
      <c r="O1086" s="1" t="str">
        <f ca="1">IFERROR(INDEX(SBi!$2:$2,MATCH(G1086,SBi!$1:$1,1)),SBi!$K$2)</f>
        <v>Efter 2006</v>
      </c>
      <c r="P1086" s="1">
        <f ca="1">IFERROR(INDEX(SBi!$C$3:$K$28,MATCH(E1086,SBi!$B$3:$B$28,0),MATCH(O1086,SBi!$C$2:$K$2,0)),0)</f>
        <v>67.3</v>
      </c>
      <c r="Q1086" s="19">
        <f t="shared" ca="1" si="216"/>
        <v>11.441000000000001</v>
      </c>
      <c r="R1086" s="19" t="str">
        <f ca="1">IFERROR(INDEX(VpD!$2:$2,MATCH(G1086,VpD!$1:$1,1)),VpD!$I$2)</f>
        <v>&gt;1998</v>
      </c>
      <c r="S1086" s="1">
        <f ca="1">IFERROR(INDEX(VpD!$C$3:$I$27,MATCH(E1086,VpD!$B$3:$B$27,0),MATCH(R1086,VpD!$C$2:$I$2,0)),0)</f>
        <v>72</v>
      </c>
      <c r="T1086" s="19">
        <f t="shared" ca="1" si="217"/>
        <v>12.24</v>
      </c>
      <c r="U1086" s="14" t="str">
        <f t="shared" ca="1" si="218"/>
        <v xml:space="preserve">714038.2 </v>
      </c>
      <c r="V1086" s="14" t="str">
        <f t="shared" ca="1" si="219"/>
        <v>6169084.63</v>
      </c>
      <c r="W1086" s="14" t="str">
        <f t="shared" ca="1" si="220"/>
        <v>POINT(714038.2 6169084.63)</v>
      </c>
      <c r="X1086" s="14" t="str">
        <f>IFERROR(INDEX(BygningOmraade!B:B,MATCH(A1086,BygningOmraade!A:A,0)),"")</f>
        <v/>
      </c>
    </row>
    <row r="1087" spans="1:24" s="14" customFormat="1" x14ac:dyDescent="0.25">
      <c r="A1087" s="14">
        <f t="shared" si="208"/>
        <v>1087</v>
      </c>
      <c r="B1087" s="14" t="str">
        <f t="shared" ca="1" si="209"/>
        <v>3c490e4b-dd4a-476b-a91d-00f58c32b834</v>
      </c>
      <c r="C1087" s="14" t="str">
        <f t="shared" ca="1" si="210"/>
        <v>0a3f507e-15e0-32b8-e044-0003ba298018</v>
      </c>
      <c r="D1087" s="14">
        <f t="shared" ca="1" si="211"/>
        <v>995177</v>
      </c>
      <c r="E1087" s="1">
        <f t="shared" ca="1" si="212"/>
        <v>120</v>
      </c>
      <c r="F1087" s="1">
        <f t="shared" ca="1" si="213"/>
        <v>144</v>
      </c>
      <c r="G1087" s="1">
        <f t="shared" ca="1" si="214"/>
        <v>1982</v>
      </c>
      <c r="H1087" s="1" t="str">
        <f ca="1">IFERROR(INDEX(Varmeinstallation!B:B,MATCH(INDIRECT($A$1&amp;"L"&amp;A1087)*1,Varmeinstallation!A:A,0)),"Ingen varmeinstallationer")</f>
        <v>Centralvarme fra eget anlæg, et-kammer fyr</v>
      </c>
      <c r="I1087" s="1" t="str">
        <f ca="1">IFERROR(INDEX(Opvarmningsmiddel!B:B,MATCH(INDIRECT($A$1&amp;"M"&amp;A1087)*1,Opvarmningsmiddel!A:A,0)),"")</f>
        <v>Naturgas</v>
      </c>
      <c r="J1087" s="1">
        <f t="shared" ca="1" si="215"/>
        <v>80</v>
      </c>
      <c r="K1087" s="1" t="str">
        <f ca="1">IFERROR(INDEX(Relationstabel!$C$3:$K$10,MATCH(VALUE(INDIRECT($A$1&amp;"L"&amp;A1087)),Relationstabel!$A$3:$A$10,0),MATCH(IFERROR(VALUE(INDIRECT($A$1&amp;"M"&amp;A1087)),0),Relationstabel!$C$1:$K$1,0)),"Ingen varmeinstallationer")</f>
        <v>Naturgas</v>
      </c>
      <c r="L1087" s="1" t="str">
        <f ca="1">INDEX(Anvendelseskode!B:B,MATCH($E1087,Anvendelseskode!$A:$A,0))</f>
        <v>Fritliggende enfamilieshus (parcelhus)</v>
      </c>
      <c r="M1087" s="1" t="str">
        <f ca="1">INDEX(Anvendelseskode!C:C,MATCH($E1087,Anvendelseskode!$A:$A,0))</f>
        <v>Parcelhuse</v>
      </c>
      <c r="N1087" s="1" t="str">
        <f ca="1">INDEX(Anvendelseskode!D:D,MATCH($E1087,Anvendelseskode!$A:$A,0))</f>
        <v>Private husholdninger</v>
      </c>
      <c r="O1087" s="1" t="str">
        <f ca="1">IFERROR(INDEX(SBi!$2:$2,MATCH(G1087,SBi!$1:$1,1)),SBi!$K$2)</f>
        <v>1979-1998</v>
      </c>
      <c r="P1087" s="1">
        <f ca="1">IFERROR(INDEX(SBi!$C$3:$K$28,MATCH(E1087,SBi!$B$3:$B$28,0),MATCH(O1087,SBi!$C$2:$K$2,0)),0)</f>
        <v>105.4</v>
      </c>
      <c r="Q1087" s="19">
        <f t="shared" ca="1" si="216"/>
        <v>15.1776</v>
      </c>
      <c r="R1087" s="19" t="str">
        <f ca="1">IFERROR(INDEX(VpD!$2:$2,MATCH(G1087,VpD!$1:$1,1)),VpD!$I$2)</f>
        <v>1979-1998</v>
      </c>
      <c r="S1087" s="1">
        <f ca="1">IFERROR(INDEX(VpD!$C$3:$I$27,MATCH(E1087,VpD!$B$3:$B$27,0),MATCH(R1087,VpD!$C$2:$I$2,0)),0)</f>
        <v>90</v>
      </c>
      <c r="T1087" s="19">
        <f t="shared" ca="1" si="217"/>
        <v>12.96</v>
      </c>
      <c r="U1087" s="14" t="str">
        <f t="shared" ca="1" si="218"/>
        <v xml:space="preserve">711887.37 </v>
      </c>
      <c r="V1087" s="14" t="str">
        <f t="shared" ca="1" si="219"/>
        <v>6170513.21</v>
      </c>
      <c r="W1087" s="14" t="str">
        <f t="shared" ca="1" si="220"/>
        <v>POINT(711887.37 6170513.21)</v>
      </c>
      <c r="X1087" s="14" t="str">
        <f>IFERROR(INDEX(BygningOmraade!B:B,MATCH(A1087,BygningOmraade!A:A,0)),"")</f>
        <v/>
      </c>
    </row>
    <row r="1088" spans="1:24" s="14" customFormat="1" x14ac:dyDescent="0.25">
      <c r="A1088" s="14">
        <f t="shared" si="208"/>
        <v>1088</v>
      </c>
      <c r="B1088" s="14" t="str">
        <f t="shared" ca="1" si="209"/>
        <v>3c7403d9-6b77-4997-9308-eab7a1215cad</v>
      </c>
      <c r="C1088" s="14" t="str">
        <f t="shared" ca="1" si="210"/>
        <v>53ba2f34-5fd9-2505-e044-0003ba298018</v>
      </c>
      <c r="D1088" s="14">
        <f t="shared" ca="1" si="211"/>
        <v>2702944</v>
      </c>
      <c r="E1088" s="1">
        <f t="shared" ca="1" si="212"/>
        <v>130</v>
      </c>
      <c r="F1088" s="1">
        <f t="shared" ca="1" si="213"/>
        <v>108</v>
      </c>
      <c r="G1088" s="1">
        <f t="shared" ca="1" si="214"/>
        <v>2008</v>
      </c>
      <c r="H1088" s="1" t="str">
        <f ca="1">IFERROR(INDEX(Varmeinstallation!B:B,MATCH(INDIRECT($A$1&amp;"L"&amp;A1088)*1,Varmeinstallation!A:A,0)),"Ingen varmeinstallationer")</f>
        <v>Centralvarme fra eget anlæg, et-kammer fyr</v>
      </c>
      <c r="I1088" s="1" t="str">
        <f ca="1">IFERROR(INDEX(Opvarmningsmiddel!B:B,MATCH(INDIRECT($A$1&amp;"M"&amp;A1088)*1,Opvarmningsmiddel!A:A,0)),"")</f>
        <v>Naturgas</v>
      </c>
      <c r="J1088" s="1">
        <f t="shared" ca="1" si="215"/>
        <v>90</v>
      </c>
      <c r="K1088" s="1" t="str">
        <f ca="1">IFERROR(INDEX(Relationstabel!$C$3:$K$10,MATCH(VALUE(INDIRECT($A$1&amp;"L"&amp;A1088)),Relationstabel!$A$3:$A$10,0),MATCH(IFERROR(VALUE(INDIRECT($A$1&amp;"M"&amp;A1088)),0),Relationstabel!$C$1:$K$1,0)),"Ingen varmeinstallationer")</f>
        <v>Naturgas</v>
      </c>
      <c r="L1088" s="1" t="str">
        <f ca="1">INDEX(Anvendelseskode!B:B,MATCH($E1088,Anvendelseskode!$A:$A,0))</f>
        <v>Række-, kæde-, dobbelthus (lodret adskillelse mellem enhederne)</v>
      </c>
      <c r="M1088" s="1" t="str">
        <f ca="1">INDEX(Anvendelseskode!C:C,MATCH($E1088,Anvendelseskode!$A:$A,0))</f>
        <v>Række-, kæde og dobbelthuse</v>
      </c>
      <c r="N1088" s="1" t="str">
        <f ca="1">INDEX(Anvendelseskode!D:D,MATCH($E1088,Anvendelseskode!$A:$A,0))</f>
        <v>Private husholdninger</v>
      </c>
      <c r="O1088" s="1" t="str">
        <f ca="1">IFERROR(INDEX(SBi!$2:$2,MATCH(G1088,SBi!$1:$1,1)),SBi!$K$2)</f>
        <v>Efter 2006</v>
      </c>
      <c r="P1088" s="1">
        <f ca="1">IFERROR(INDEX(SBi!$C$3:$K$28,MATCH(E1088,SBi!$B$3:$B$28,0),MATCH(O1088,SBi!$C$2:$K$2,0)),0)</f>
        <v>66.400000000000006</v>
      </c>
      <c r="Q1088" s="19">
        <f t="shared" ca="1" si="216"/>
        <v>7.1712000000000007</v>
      </c>
      <c r="R1088" s="19" t="str">
        <f ca="1">IFERROR(INDEX(VpD!$2:$2,MATCH(G1088,VpD!$1:$1,1)),VpD!$I$2)</f>
        <v>&gt;1998</v>
      </c>
      <c r="S1088" s="1">
        <f ca="1">IFERROR(INDEX(VpD!$C$3:$I$27,MATCH(E1088,VpD!$B$3:$B$27,0),MATCH(R1088,VpD!$C$2:$I$2,0)),0)</f>
        <v>65</v>
      </c>
      <c r="T1088" s="19">
        <f t="shared" ca="1" si="217"/>
        <v>7.02</v>
      </c>
      <c r="U1088" s="14" t="str">
        <f t="shared" ca="1" si="218"/>
        <v xml:space="preserve">712697.64 </v>
      </c>
      <c r="V1088" s="14" t="str">
        <f t="shared" ca="1" si="219"/>
        <v>6168794.62</v>
      </c>
      <c r="W1088" s="14" t="str">
        <f t="shared" ca="1" si="220"/>
        <v>POINT(712697.64 6168794.62)</v>
      </c>
      <c r="X1088" s="14" t="str">
        <f>IFERROR(INDEX(BygningOmraade!B:B,MATCH(A1088,BygningOmraade!A:A,0)),"")</f>
        <v/>
      </c>
    </row>
    <row r="1089" spans="1:24" s="14" customFormat="1" x14ac:dyDescent="0.25">
      <c r="A1089" s="14">
        <f t="shared" si="208"/>
        <v>1089</v>
      </c>
      <c r="B1089" s="14" t="str">
        <f t="shared" ca="1" si="209"/>
        <v>3c74e473-0fed-4535-8d85-0b799d1fb999</v>
      </c>
      <c r="C1089" s="14" t="str">
        <f t="shared" ca="1" si="210"/>
        <v>0a3f507e-1815-32b8-e044-0003ba298018</v>
      </c>
      <c r="D1089" s="14">
        <f t="shared" ca="1" si="211"/>
        <v>995790</v>
      </c>
      <c r="E1089" s="1">
        <f t="shared" ca="1" si="212"/>
        <v>120</v>
      </c>
      <c r="F1089" s="1">
        <f t="shared" ca="1" si="213"/>
        <v>98</v>
      </c>
      <c r="G1089" s="1">
        <f t="shared" ca="1" si="214"/>
        <v>1962</v>
      </c>
      <c r="H1089" s="1" t="str">
        <f ca="1">IFERROR(INDEX(Varmeinstallation!B:B,MATCH(INDIRECT($A$1&amp;"L"&amp;A1089)*1,Varmeinstallation!A:A,0)),"Ingen varmeinstallationer")</f>
        <v>Centralvarme fra eget anlæg, et-kammer fyr</v>
      </c>
      <c r="I1089" s="1" t="str">
        <f ca="1">IFERROR(INDEX(Opvarmningsmiddel!B:B,MATCH(INDIRECT($A$1&amp;"M"&amp;A1089)*1,Opvarmningsmiddel!A:A,0)),"")</f>
        <v>Naturgas</v>
      </c>
      <c r="J1089" s="1">
        <f t="shared" ca="1" si="215"/>
        <v>2</v>
      </c>
      <c r="K1089" s="1" t="str">
        <f ca="1">IFERROR(INDEX(Relationstabel!$C$3:$K$10,MATCH(VALUE(INDIRECT($A$1&amp;"L"&amp;A1089)),Relationstabel!$A$3:$A$10,0),MATCH(IFERROR(VALUE(INDIRECT($A$1&amp;"M"&amp;A1089)),0),Relationstabel!$C$1:$K$1,0)),"Ingen varmeinstallationer")</f>
        <v>Naturgas</v>
      </c>
      <c r="L1089" s="1" t="str">
        <f ca="1">INDEX(Anvendelseskode!B:B,MATCH($E1089,Anvendelseskode!$A:$A,0))</f>
        <v>Fritliggende enfamilieshus (parcelhus)</v>
      </c>
      <c r="M1089" s="1" t="str">
        <f ca="1">INDEX(Anvendelseskode!C:C,MATCH($E1089,Anvendelseskode!$A:$A,0))</f>
        <v>Parcelhuse</v>
      </c>
      <c r="N1089" s="1" t="str">
        <f ca="1">INDEX(Anvendelseskode!D:D,MATCH($E1089,Anvendelseskode!$A:$A,0))</f>
        <v>Private husholdninger</v>
      </c>
      <c r="O1089" s="1" t="str">
        <f ca="1">IFERROR(INDEX(SBi!$2:$2,MATCH(G1089,SBi!$1:$1,1)),SBi!$K$2)</f>
        <v>1961-1972</v>
      </c>
      <c r="P1089" s="1">
        <f ca="1">IFERROR(INDEX(SBi!$C$3:$K$28,MATCH(E1089,SBi!$B$3:$B$28,0),MATCH(O1089,SBi!$C$2:$K$2,0)),0)</f>
        <v>134.30000000000001</v>
      </c>
      <c r="Q1089" s="19">
        <f t="shared" ca="1" si="216"/>
        <v>13.161400000000002</v>
      </c>
      <c r="R1089" s="19" t="str">
        <f ca="1">IFERROR(INDEX(VpD!$2:$2,MATCH(G1089,VpD!$1:$1,1)),VpD!$I$2)</f>
        <v>1961-1972</v>
      </c>
      <c r="S1089" s="1">
        <f ca="1">IFERROR(INDEX(VpD!$C$3:$I$27,MATCH(E1089,VpD!$B$3:$B$27,0),MATCH(R1089,VpD!$C$2:$I$2,0)),0)</f>
        <v>143</v>
      </c>
      <c r="T1089" s="19">
        <f t="shared" ca="1" si="217"/>
        <v>14.013999999999999</v>
      </c>
      <c r="U1089" s="14" t="str">
        <f t="shared" ca="1" si="218"/>
        <v xml:space="preserve">712135.35 </v>
      </c>
      <c r="V1089" s="14" t="str">
        <f t="shared" ca="1" si="219"/>
        <v>6169433.84</v>
      </c>
      <c r="W1089" s="14" t="str">
        <f t="shared" ca="1" si="220"/>
        <v>POINT(712135.35 6169433.84)</v>
      </c>
      <c r="X1089" s="14" t="str">
        <f>IFERROR(INDEX(BygningOmraade!B:B,MATCH(A1089,BygningOmraade!A:A,0)),"")</f>
        <v/>
      </c>
    </row>
    <row r="1090" spans="1:24" s="14" customFormat="1" x14ac:dyDescent="0.25">
      <c r="A1090" s="14">
        <f t="shared" si="208"/>
        <v>1090</v>
      </c>
      <c r="B1090" s="14" t="str">
        <f t="shared" ca="1" si="209"/>
        <v>3c76d36e-2f8f-45ae-8dd6-1812a0f967fd</v>
      </c>
      <c r="C1090" s="14" t="str">
        <f t="shared" ca="1" si="210"/>
        <v>0a3f507e-1e34-32b8-e044-0003ba298018</v>
      </c>
      <c r="D1090" s="14">
        <f t="shared" ca="1" si="211"/>
        <v>994725</v>
      </c>
      <c r="E1090" s="1">
        <f t="shared" ca="1" si="212"/>
        <v>120</v>
      </c>
      <c r="F1090" s="1">
        <f t="shared" ca="1" si="213"/>
        <v>145</v>
      </c>
      <c r="G1090" s="1">
        <f t="shared" ca="1" si="214"/>
        <v>1987</v>
      </c>
      <c r="H1090" s="1" t="str">
        <f ca="1">IFERROR(INDEX(Varmeinstallation!B:B,MATCH(INDIRECT($A$1&amp;"L"&amp;A1090)*1,Varmeinstallation!A:A,0)),"Ingen varmeinstallationer")</f>
        <v>Centralvarme fra eget anlæg, et-kammer fyr</v>
      </c>
      <c r="I1090" s="1" t="str">
        <f ca="1">IFERROR(INDEX(Opvarmningsmiddel!B:B,MATCH(INDIRECT($A$1&amp;"M"&amp;A1090)*1,Opvarmningsmiddel!A:A,0)),"")</f>
        <v>Naturgas</v>
      </c>
      <c r="J1090" s="1">
        <f t="shared" ca="1" si="215"/>
        <v>0</v>
      </c>
      <c r="K1090" s="1" t="str">
        <f ca="1">IFERROR(INDEX(Relationstabel!$C$3:$K$10,MATCH(VALUE(INDIRECT($A$1&amp;"L"&amp;A1090)),Relationstabel!$A$3:$A$10,0),MATCH(IFERROR(VALUE(INDIRECT($A$1&amp;"M"&amp;A1090)),0),Relationstabel!$C$1:$K$1,0)),"Ingen varmeinstallationer")</f>
        <v>Naturgas</v>
      </c>
      <c r="L1090" s="1" t="str">
        <f ca="1">INDEX(Anvendelseskode!B:B,MATCH($E1090,Anvendelseskode!$A:$A,0))</f>
        <v>Fritliggende enfamilieshus (parcelhus)</v>
      </c>
      <c r="M1090" s="1" t="str">
        <f ca="1">INDEX(Anvendelseskode!C:C,MATCH($E1090,Anvendelseskode!$A:$A,0))</f>
        <v>Parcelhuse</v>
      </c>
      <c r="N1090" s="1" t="str">
        <f ca="1">INDEX(Anvendelseskode!D:D,MATCH($E1090,Anvendelseskode!$A:$A,0))</f>
        <v>Private husholdninger</v>
      </c>
      <c r="O1090" s="1" t="str">
        <f ca="1">IFERROR(INDEX(SBi!$2:$2,MATCH(G1090,SBi!$1:$1,1)),SBi!$K$2)</f>
        <v>1979-1998</v>
      </c>
      <c r="P1090" s="1">
        <f ca="1">IFERROR(INDEX(SBi!$C$3:$K$28,MATCH(E1090,SBi!$B$3:$B$28,0),MATCH(O1090,SBi!$C$2:$K$2,0)),0)</f>
        <v>105.4</v>
      </c>
      <c r="Q1090" s="19">
        <f t="shared" ca="1" si="216"/>
        <v>15.282999999999999</v>
      </c>
      <c r="R1090" s="19" t="str">
        <f ca="1">IFERROR(INDEX(VpD!$2:$2,MATCH(G1090,VpD!$1:$1,1)),VpD!$I$2)</f>
        <v>1979-1998</v>
      </c>
      <c r="S1090" s="1">
        <f ca="1">IFERROR(INDEX(VpD!$C$3:$I$27,MATCH(E1090,VpD!$B$3:$B$27,0),MATCH(R1090,VpD!$C$2:$I$2,0)),0)</f>
        <v>90</v>
      </c>
      <c r="T1090" s="19">
        <f t="shared" ca="1" si="217"/>
        <v>13.05</v>
      </c>
      <c r="U1090" s="14" t="str">
        <f t="shared" ca="1" si="218"/>
        <v xml:space="preserve">711649.83 </v>
      </c>
      <c r="V1090" s="14" t="str">
        <f t="shared" ca="1" si="219"/>
        <v>6171582.9</v>
      </c>
      <c r="W1090" s="14" t="str">
        <f t="shared" ca="1" si="220"/>
        <v>POINT(711649.83 6171582.9)</v>
      </c>
      <c r="X1090" s="14" t="str">
        <f>IFERROR(INDEX(BygningOmraade!B:B,MATCH(A1090,BygningOmraade!A:A,0)),"")</f>
        <v/>
      </c>
    </row>
    <row r="1091" spans="1:24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3c81aca2-778f-40e6-bb7f-34a0251fdf27</v>
      </c>
      <c r="C1091" s="14" t="str">
        <f t="shared" ref="C1091:C1154" ca="1" si="223">INDIRECT($A$1&amp;"C"&amp;A1091)</f>
        <v>0a3f507e-17e7-32b8-e044-0003ba298018</v>
      </c>
      <c r="D1091" s="14">
        <f t="shared" ref="D1091:D1154" ca="1" si="224">INDIRECT($A$1&amp;"D"&amp;A1091)</f>
        <v>996012</v>
      </c>
      <c r="E1091" s="1">
        <f t="shared" ref="E1091:E1154" ca="1" si="225">ROUNDDOWN(INDIRECT($A$1&amp;"E"&amp;A1091),-1)</f>
        <v>120</v>
      </c>
      <c r="F1091" s="1">
        <f t="shared" ref="F1091:F1154" ca="1" si="226">INDIRECT($A$1&amp;"G"&amp;A1091)+INDIRECT($A$1&amp;"H"&amp;A1091)+INDIRECT($A$1&amp;"I"&amp;A1091)*0.5</f>
        <v>166</v>
      </c>
      <c r="G1091" s="1">
        <f t="shared" ref="G1091:G1154" ca="1" si="227">MAX(INDIRECT($A$1&amp;"J"&amp;A1091),INDIRECT($A$1&amp;"K"&amp;A1091))</f>
        <v>1998</v>
      </c>
      <c r="H1091" s="1" t="str">
        <f ca="1">IFERROR(INDEX(Varmeinstallation!B:B,MATCH(INDIRECT($A$1&amp;"L"&amp;A1091)*1,Varmeinstallation!A:A,0)),"Ingen varmeinstallationer")</f>
        <v>Centralvarme fra eget anlæg, et-kammer fyr</v>
      </c>
      <c r="I1091" s="1" t="str">
        <f ca="1">IFERROR(INDEX(Opvarmningsmiddel!B:B,MATCH(INDIRECT($A$1&amp;"M"&amp;A1091)*1,Opvarmningsmiddel!A:A,0)),"")</f>
        <v>Naturgas</v>
      </c>
      <c r="J1091" s="1">
        <f t="shared" ref="J1091:J1154" ca="1" si="228">VALUE(INDIRECT($A$1&amp;"N"&amp;A1091))</f>
        <v>2</v>
      </c>
      <c r="K1091" s="1" t="str">
        <f ca="1">IFERROR(INDEX(Relationstabel!$C$3:$K$10,MATCH(VALUE(INDIRECT($A$1&amp;"L"&amp;A1091)),Relationstabel!$A$3:$A$10,0),MATCH(IFERROR(VALUE(INDIRECT($A$1&amp;"M"&amp;A1091)),0),Relationstabel!$C$1:$K$1,0)),"Ingen varmeinstallationer")</f>
        <v>Naturgas</v>
      </c>
      <c r="L1091" s="1" t="str">
        <f ca="1">INDEX(Anvendelseskode!B:B,MATCH($E1091,Anvendelseskode!$A:$A,0))</f>
        <v>Fritliggende enfamilieshus (parcelhus)</v>
      </c>
      <c r="M1091" s="1" t="str">
        <f ca="1">INDEX(Anvendelseskode!C:C,MATCH($E1091,Anvendelseskode!$A:$A,0))</f>
        <v>Parcelhuse</v>
      </c>
      <c r="N1091" s="1" t="str">
        <f ca="1">INDEX(Anvendelseskode!D:D,MATCH($E1091,Anvendelseskode!$A:$A,0))</f>
        <v>Private husholdninger</v>
      </c>
      <c r="O1091" s="1" t="str">
        <f ca="1">IFERROR(INDEX(SBi!$2:$2,MATCH(G1091,SBi!$1:$1,1)),SBi!$K$2)</f>
        <v>1979-1998</v>
      </c>
      <c r="P1091" s="1">
        <f ca="1">IFERROR(INDEX(SBi!$C$3:$K$28,MATCH(E1091,SBi!$B$3:$B$28,0),MATCH(O1091,SBi!$C$2:$K$2,0)),0)</f>
        <v>105.4</v>
      </c>
      <c r="Q1091" s="19">
        <f t="shared" ref="Q1091:Q1154" ca="1" si="229">P1091*F1091/1000</f>
        <v>17.496400000000001</v>
      </c>
      <c r="R1091" s="19" t="str">
        <f ca="1">IFERROR(INDEX(VpD!$2:$2,MATCH(G1091,VpD!$1:$1,1)),VpD!$I$2)</f>
        <v>1979-1998</v>
      </c>
      <c r="S1091" s="1">
        <f ca="1">IFERROR(INDEX(VpD!$C$3:$I$27,MATCH(E1091,VpD!$B$3:$B$27,0),MATCH(R1091,VpD!$C$2:$I$2,0)),0)</f>
        <v>90</v>
      </c>
      <c r="T1091" s="19">
        <f t="shared" ref="T1091:T1154" ca="1" si="230">S1091*F1091/1000</f>
        <v>14.94</v>
      </c>
      <c r="U1091" s="14" t="str">
        <f t="shared" ref="U1091:U1154" ca="1" si="231">IFERROR(SUBSTITUTE(LEFT(W1091,FIND(" ",W1091)),"POINT(",""),"")</f>
        <v xml:space="preserve">712588.76 </v>
      </c>
      <c r="V1091" s="14" t="str">
        <f t="shared" ref="V1091:V1154" ca="1" si="232">IFERROR(SUBSTITUTE(RIGHT(W1091,LEN(W1091)-FIND(" ",W1091)),")",""),"")</f>
        <v>6169063.64</v>
      </c>
      <c r="W1091" s="14" t="str">
        <f t="shared" ref="W1091:W1154" ca="1" si="233">INDIRECT($A$1&amp;"o"&amp;A1091)</f>
        <v>POINT(712588.76 6169063.64)</v>
      </c>
      <c r="X1091" s="14" t="str">
        <f>IFERROR(INDEX(BygningOmraade!B:B,MATCH(A1091,BygningOmraade!A:A,0)),"")</f>
        <v/>
      </c>
    </row>
    <row r="1092" spans="1:24" s="14" customFormat="1" x14ac:dyDescent="0.25">
      <c r="A1092" s="14">
        <f t="shared" si="221"/>
        <v>1092</v>
      </c>
      <c r="B1092" s="14" t="str">
        <f t="shared" ca="1" si="222"/>
        <v>3c8e9a55-a92e-40e2-88ea-f9985a0cd6ab</v>
      </c>
      <c r="C1092" s="14" t="str">
        <f t="shared" ca="1" si="223"/>
        <v>0a3f507e-1ac0-32b8-e044-0003ba298018</v>
      </c>
      <c r="D1092" s="14">
        <f t="shared" ca="1" si="224"/>
        <v>997256</v>
      </c>
      <c r="E1092" s="1">
        <f t="shared" ca="1" si="225"/>
        <v>130</v>
      </c>
      <c r="F1092" s="1">
        <f t="shared" ca="1" si="226"/>
        <v>110</v>
      </c>
      <c r="G1092" s="1">
        <f t="shared" ca="1" si="227"/>
        <v>1966</v>
      </c>
      <c r="H1092" s="1" t="str">
        <f ca="1">IFERROR(INDEX(Varmeinstallation!B:B,MATCH(INDIRECT($A$1&amp;"L"&amp;A1092)*1,Varmeinstallation!A:A,0)),"Ingen varmeinstallationer")</f>
        <v>Fjernvarme/blokvarme (radiatorsystemer eller varmluftanlæg)</v>
      </c>
      <c r="I1092" s="1" t="str">
        <f ca="1">IFERROR(INDEX(Opvarmningsmiddel!B:B,MATCH(INDIRECT($A$1&amp;"M"&amp;A1092)*1,Opvarmningsmiddel!A:A,0)),"")</f>
        <v/>
      </c>
      <c r="J1092" s="1">
        <f t="shared" ca="1" si="228"/>
        <v>0</v>
      </c>
      <c r="K1092" s="1" t="str">
        <f ca="1">IFERROR(INDEX(Relationstabel!$C$3:$K$10,MATCH(VALUE(INDIRECT($A$1&amp;"L"&amp;A1092)),Relationstabel!$A$3:$A$10,0),MATCH(IFERROR(VALUE(INDIRECT($A$1&amp;"M"&amp;A1092)),0),Relationstabel!$C$1:$K$1,0)),"Ingen varmeinstallationer")</f>
        <v>Fjernvarme/ Blokvarme</v>
      </c>
      <c r="L1092" s="1" t="str">
        <f ca="1">INDEX(Anvendelseskode!B:B,MATCH($E1092,Anvendelseskode!$A:$A,0))</f>
        <v>Række-, kæde-, dobbelthus (lodret adskillelse mellem enhederne)</v>
      </c>
      <c r="M1092" s="1" t="str">
        <f ca="1">INDEX(Anvendelseskode!C:C,MATCH($E1092,Anvendelseskode!$A:$A,0))</f>
        <v>Række-, kæde og dobbelthuse</v>
      </c>
      <c r="N1092" s="1" t="str">
        <f ca="1">INDEX(Anvendelseskode!D:D,MATCH($E1092,Anvendelseskode!$A:$A,0))</f>
        <v>Private husholdninger</v>
      </c>
      <c r="O1092" s="1" t="str">
        <f ca="1">IFERROR(INDEX(SBi!$2:$2,MATCH(G1092,SBi!$1:$1,1)),SBi!$K$2)</f>
        <v>1961-1972</v>
      </c>
      <c r="P1092" s="1">
        <f ca="1">IFERROR(INDEX(SBi!$C$3:$K$28,MATCH(E1092,SBi!$B$3:$B$28,0),MATCH(O1092,SBi!$C$2:$K$2,0)),0)</f>
        <v>119.9</v>
      </c>
      <c r="Q1092" s="19">
        <f t="shared" ca="1" si="229"/>
        <v>13.189</v>
      </c>
      <c r="R1092" s="19" t="str">
        <f ca="1">IFERROR(INDEX(VpD!$2:$2,MATCH(G1092,VpD!$1:$1,1)),VpD!$I$2)</f>
        <v>1961-1972</v>
      </c>
      <c r="S1092" s="1">
        <f ca="1">IFERROR(INDEX(VpD!$C$3:$I$27,MATCH(E1092,VpD!$B$3:$B$27,0),MATCH(R1092,VpD!$C$2:$I$2,0)),0)</f>
        <v>120</v>
      </c>
      <c r="T1092" s="19">
        <f t="shared" ca="1" si="230"/>
        <v>13.2</v>
      </c>
      <c r="U1092" s="14" t="str">
        <f t="shared" ca="1" si="231"/>
        <v xml:space="preserve">713714.89 </v>
      </c>
      <c r="V1092" s="14" t="str">
        <f t="shared" ca="1" si="232"/>
        <v>6169239.74</v>
      </c>
      <c r="W1092" s="14" t="str">
        <f t="shared" ca="1" si="233"/>
        <v>POINT(713714.89 6169239.74)</v>
      </c>
      <c r="X1092" s="14" t="str">
        <f>IFERROR(INDEX(BygningOmraade!B:B,MATCH(A1092,BygningOmraade!A:A,0)),"")</f>
        <v/>
      </c>
    </row>
    <row r="1093" spans="1:24" s="14" customFormat="1" x14ac:dyDescent="0.25">
      <c r="A1093" s="14">
        <f t="shared" si="221"/>
        <v>1093</v>
      </c>
      <c r="B1093" s="14" t="str">
        <f t="shared" ca="1" si="222"/>
        <v>3c95f423-1a47-40c8-b78f-cf3f673fd7bb</v>
      </c>
      <c r="C1093" s="14" t="str">
        <f t="shared" ca="1" si="223"/>
        <v>0a3f507e-1cb1-32b8-e044-0003ba298018</v>
      </c>
      <c r="D1093" s="14">
        <f t="shared" ca="1" si="224"/>
        <v>997405</v>
      </c>
      <c r="E1093" s="1">
        <f t="shared" ca="1" si="225"/>
        <v>120</v>
      </c>
      <c r="F1093" s="1">
        <f t="shared" ca="1" si="226"/>
        <v>209</v>
      </c>
      <c r="G1093" s="1">
        <f t="shared" ca="1" si="227"/>
        <v>1989</v>
      </c>
      <c r="H1093" s="1" t="str">
        <f ca="1">IFERROR(INDEX(Varmeinstallation!B:B,MATCH(INDIRECT($A$1&amp;"L"&amp;A1093)*1,Varmeinstallation!A:A,0)),"Ingen varmeinstallationer")</f>
        <v>Centralvarme fra eget anlæg, et-kammer fyr</v>
      </c>
      <c r="I1093" s="1" t="str">
        <f ca="1">IFERROR(INDEX(Opvarmningsmiddel!B:B,MATCH(INDIRECT($A$1&amp;"M"&amp;A1093)*1,Opvarmningsmiddel!A:A,0)),"")</f>
        <v>Naturgas</v>
      </c>
      <c r="J1093" s="1">
        <f t="shared" ca="1" si="228"/>
        <v>0</v>
      </c>
      <c r="K1093" s="1" t="str">
        <f ca="1">IFERROR(INDEX(Relationstabel!$C$3:$K$10,MATCH(VALUE(INDIRECT($A$1&amp;"L"&amp;A1093)),Relationstabel!$A$3:$A$10,0),MATCH(IFERROR(VALUE(INDIRECT($A$1&amp;"M"&amp;A1093)),0),Relationstabel!$C$1:$K$1,0)),"Ingen varmeinstallationer")</f>
        <v>Naturgas</v>
      </c>
      <c r="L1093" s="1" t="str">
        <f ca="1">INDEX(Anvendelseskode!B:B,MATCH($E1093,Anvendelseskode!$A:$A,0))</f>
        <v>Fritliggende enfamilieshus (parcelhus)</v>
      </c>
      <c r="M1093" s="1" t="str">
        <f ca="1">INDEX(Anvendelseskode!C:C,MATCH($E1093,Anvendelseskode!$A:$A,0))</f>
        <v>Parcelhuse</v>
      </c>
      <c r="N1093" s="1" t="str">
        <f ca="1">INDEX(Anvendelseskode!D:D,MATCH($E1093,Anvendelseskode!$A:$A,0))</f>
        <v>Private husholdninger</v>
      </c>
      <c r="O1093" s="1" t="str">
        <f ca="1">IFERROR(INDEX(SBi!$2:$2,MATCH(G1093,SBi!$1:$1,1)),SBi!$K$2)</f>
        <v>1979-1998</v>
      </c>
      <c r="P1093" s="1">
        <f ca="1">IFERROR(INDEX(SBi!$C$3:$K$28,MATCH(E1093,SBi!$B$3:$B$28,0),MATCH(O1093,SBi!$C$2:$K$2,0)),0)</f>
        <v>105.4</v>
      </c>
      <c r="Q1093" s="19">
        <f t="shared" ca="1" si="229"/>
        <v>22.028600000000001</v>
      </c>
      <c r="R1093" s="19" t="str">
        <f ca="1">IFERROR(INDEX(VpD!$2:$2,MATCH(G1093,VpD!$1:$1,1)),VpD!$I$2)</f>
        <v>1979-1998</v>
      </c>
      <c r="S1093" s="1">
        <f ca="1">IFERROR(INDEX(VpD!$C$3:$I$27,MATCH(E1093,VpD!$B$3:$B$27,0),MATCH(R1093,VpD!$C$2:$I$2,0)),0)</f>
        <v>90</v>
      </c>
      <c r="T1093" s="19">
        <f t="shared" ca="1" si="230"/>
        <v>18.809999999999999</v>
      </c>
      <c r="U1093" s="14" t="str">
        <f t="shared" ca="1" si="231"/>
        <v xml:space="preserve">714030.4 </v>
      </c>
      <c r="V1093" s="14" t="str">
        <f t="shared" ca="1" si="232"/>
        <v>6168633.27</v>
      </c>
      <c r="W1093" s="14" t="str">
        <f t="shared" ca="1" si="233"/>
        <v>POINT(714030.4 6168633.27)</v>
      </c>
      <c r="X1093" s="14" t="str">
        <f>IFERROR(INDEX(BygningOmraade!B:B,MATCH(A1093,BygningOmraade!A:A,0)),"")</f>
        <v/>
      </c>
    </row>
    <row r="1094" spans="1:24" s="14" customFormat="1" x14ac:dyDescent="0.25">
      <c r="A1094" s="14">
        <f t="shared" si="221"/>
        <v>1094</v>
      </c>
      <c r="B1094" s="14" t="str">
        <f t="shared" ca="1" si="222"/>
        <v>3ca5819a-77d8-4c63-8349-a87cc3d9596e</v>
      </c>
      <c r="C1094" s="14" t="str">
        <f t="shared" ca="1" si="223"/>
        <v>0a3f507e-203a-32b8-e044-0003ba298018</v>
      </c>
      <c r="D1094" s="14">
        <f t="shared" ca="1" si="224"/>
        <v>993802</v>
      </c>
      <c r="E1094" s="1">
        <f t="shared" ca="1" si="225"/>
        <v>120</v>
      </c>
      <c r="F1094" s="1">
        <f t="shared" ca="1" si="226"/>
        <v>109</v>
      </c>
      <c r="G1094" s="1">
        <f t="shared" ca="1" si="227"/>
        <v>1973</v>
      </c>
      <c r="H1094" s="1" t="str">
        <f ca="1">IFERROR(INDEX(Varmeinstallation!B:B,MATCH(INDIRECT($A$1&amp;"L"&amp;A1094)*1,Varmeinstallation!A:A,0)),"Ingen varmeinstallationer")</f>
        <v>Centralvarme fra eget anlæg, et-kammer fyr</v>
      </c>
      <c r="I1094" s="1" t="str">
        <f ca="1">IFERROR(INDEX(Opvarmningsmiddel!B:B,MATCH(INDIRECT($A$1&amp;"M"&amp;A1094)*1,Opvarmningsmiddel!A:A,0)),"")</f>
        <v>Naturgas</v>
      </c>
      <c r="J1094" s="1">
        <f t="shared" ca="1" si="228"/>
        <v>0</v>
      </c>
      <c r="K1094" s="1" t="str">
        <f ca="1">IFERROR(INDEX(Relationstabel!$C$3:$K$10,MATCH(VALUE(INDIRECT($A$1&amp;"L"&amp;A1094)),Relationstabel!$A$3:$A$10,0),MATCH(IFERROR(VALUE(INDIRECT($A$1&amp;"M"&amp;A1094)),0),Relationstabel!$C$1:$K$1,0)),"Ingen varmeinstallationer")</f>
        <v>Naturgas</v>
      </c>
      <c r="L1094" s="1" t="str">
        <f ca="1">INDEX(Anvendelseskode!B:B,MATCH($E1094,Anvendelseskode!$A:$A,0))</f>
        <v>Fritliggende enfamilieshus (parcelhus)</v>
      </c>
      <c r="M1094" s="1" t="str">
        <f ca="1">INDEX(Anvendelseskode!C:C,MATCH($E1094,Anvendelseskode!$A:$A,0))</f>
        <v>Parcelhuse</v>
      </c>
      <c r="N1094" s="1" t="str">
        <f ca="1">INDEX(Anvendelseskode!D:D,MATCH($E1094,Anvendelseskode!$A:$A,0))</f>
        <v>Private husholdninger</v>
      </c>
      <c r="O1094" s="1" t="str">
        <f ca="1">IFERROR(INDEX(SBi!$2:$2,MATCH(G1094,SBi!$1:$1,1)),SBi!$K$2)</f>
        <v>1973-1978</v>
      </c>
      <c r="P1094" s="1">
        <f ca="1">IFERROR(INDEX(SBi!$C$3:$K$28,MATCH(E1094,SBi!$B$3:$B$28,0),MATCH(O1094,SBi!$C$2:$K$2,0)),0)</f>
        <v>119.8</v>
      </c>
      <c r="Q1094" s="19">
        <f t="shared" ca="1" si="229"/>
        <v>13.058199999999999</v>
      </c>
      <c r="R1094" s="19" t="str">
        <f ca="1">IFERROR(INDEX(VpD!$2:$2,MATCH(G1094,VpD!$1:$1,1)),VpD!$I$2)</f>
        <v>1973-1978</v>
      </c>
      <c r="S1094" s="1">
        <f ca="1">IFERROR(INDEX(VpD!$C$3:$I$27,MATCH(E1094,VpD!$B$3:$B$27,0),MATCH(R1094,VpD!$C$2:$I$2,0)),0)</f>
        <v>117</v>
      </c>
      <c r="T1094" s="19">
        <f t="shared" ca="1" si="230"/>
        <v>12.753</v>
      </c>
      <c r="U1094" s="14" t="str">
        <f t="shared" ca="1" si="231"/>
        <v xml:space="preserve">710748.25 </v>
      </c>
      <c r="V1094" s="14" t="str">
        <f t="shared" ca="1" si="232"/>
        <v>6171884.43</v>
      </c>
      <c r="W1094" s="14" t="str">
        <f t="shared" ca="1" si="233"/>
        <v>POINT(710748.25 6171884.43)</v>
      </c>
      <c r="X1094" s="14" t="str">
        <f>IFERROR(INDEX(BygningOmraade!B:B,MATCH(A1094,BygningOmraade!A:A,0)),"")</f>
        <v/>
      </c>
    </row>
    <row r="1095" spans="1:24" s="14" customFormat="1" x14ac:dyDescent="0.25">
      <c r="A1095" s="14">
        <f t="shared" si="221"/>
        <v>1095</v>
      </c>
      <c r="B1095" s="14" t="str">
        <f t="shared" ca="1" si="222"/>
        <v>3cb1418d-be4c-4d23-b22e-182a1475e40e</v>
      </c>
      <c r="C1095" s="14" t="str">
        <f t="shared" ca="1" si="223"/>
        <v>0a3f507e-1b46-32b8-e044-0003ba298018</v>
      </c>
      <c r="D1095" s="14">
        <f t="shared" ca="1" si="224"/>
        <v>996147</v>
      </c>
      <c r="E1095" s="1">
        <f t="shared" ca="1" si="225"/>
        <v>120</v>
      </c>
      <c r="F1095" s="1">
        <f t="shared" ca="1" si="226"/>
        <v>103</v>
      </c>
      <c r="G1095" s="1">
        <f t="shared" ca="1" si="227"/>
        <v>1976</v>
      </c>
      <c r="H1095" s="1" t="str">
        <f ca="1">IFERROR(INDEX(Varmeinstallation!B:B,MATCH(INDIRECT($A$1&amp;"L"&amp;A1095)*1,Varmeinstallation!A:A,0)),"Ingen varmeinstallationer")</f>
        <v>Centralvarme fra eget anlæg, et-kammer fyr</v>
      </c>
      <c r="I1095" s="1" t="str">
        <f ca="1">IFERROR(INDEX(Opvarmningsmiddel!B:B,MATCH(INDIRECT($A$1&amp;"M"&amp;A1095)*1,Opvarmningsmiddel!A:A,0)),"")</f>
        <v>Naturgas</v>
      </c>
      <c r="J1095" s="1">
        <f t="shared" ca="1" si="228"/>
        <v>0</v>
      </c>
      <c r="K1095" s="1" t="str">
        <f ca="1">IFERROR(INDEX(Relationstabel!$C$3:$K$10,MATCH(VALUE(INDIRECT($A$1&amp;"L"&amp;A1095)),Relationstabel!$A$3:$A$10,0),MATCH(IFERROR(VALUE(INDIRECT($A$1&amp;"M"&amp;A1095)),0),Relationstabel!$C$1:$K$1,0)),"Ingen varmeinstallationer")</f>
        <v>Naturgas</v>
      </c>
      <c r="L1095" s="1" t="str">
        <f ca="1">INDEX(Anvendelseskode!B:B,MATCH($E1095,Anvendelseskode!$A:$A,0))</f>
        <v>Fritliggende enfamilieshus (parcelhus)</v>
      </c>
      <c r="M1095" s="1" t="str">
        <f ca="1">INDEX(Anvendelseskode!C:C,MATCH($E1095,Anvendelseskode!$A:$A,0))</f>
        <v>Parcelhuse</v>
      </c>
      <c r="N1095" s="1" t="str">
        <f ca="1">INDEX(Anvendelseskode!D:D,MATCH($E1095,Anvendelseskode!$A:$A,0))</f>
        <v>Private husholdninger</v>
      </c>
      <c r="O1095" s="1" t="str">
        <f ca="1">IFERROR(INDEX(SBi!$2:$2,MATCH(G1095,SBi!$1:$1,1)),SBi!$K$2)</f>
        <v>1973-1978</v>
      </c>
      <c r="P1095" s="1">
        <f ca="1">IFERROR(INDEX(SBi!$C$3:$K$28,MATCH(E1095,SBi!$B$3:$B$28,0),MATCH(O1095,SBi!$C$2:$K$2,0)),0)</f>
        <v>119.8</v>
      </c>
      <c r="Q1095" s="19">
        <f t="shared" ca="1" si="229"/>
        <v>12.339399999999999</v>
      </c>
      <c r="R1095" s="19" t="str">
        <f ca="1">IFERROR(INDEX(VpD!$2:$2,MATCH(G1095,VpD!$1:$1,1)),VpD!$I$2)</f>
        <v>1973-1978</v>
      </c>
      <c r="S1095" s="1">
        <f ca="1">IFERROR(INDEX(VpD!$C$3:$I$27,MATCH(E1095,VpD!$B$3:$B$27,0),MATCH(R1095,VpD!$C$2:$I$2,0)),0)</f>
        <v>117</v>
      </c>
      <c r="T1095" s="19">
        <f t="shared" ca="1" si="230"/>
        <v>12.051</v>
      </c>
      <c r="U1095" s="14" t="str">
        <f t="shared" ca="1" si="231"/>
        <v xml:space="preserve">713115.84 </v>
      </c>
      <c r="V1095" s="14" t="str">
        <f t="shared" ca="1" si="232"/>
        <v>6168697.47</v>
      </c>
      <c r="W1095" s="14" t="str">
        <f t="shared" ca="1" si="233"/>
        <v>POINT(713115.84 6168697.47)</v>
      </c>
      <c r="X1095" s="14" t="str">
        <f>IFERROR(INDEX(BygningOmraade!B:B,MATCH(A1095,BygningOmraade!A:A,0)),"")</f>
        <v/>
      </c>
    </row>
    <row r="1096" spans="1:24" s="14" customFormat="1" x14ac:dyDescent="0.25">
      <c r="A1096" s="14">
        <f t="shared" si="221"/>
        <v>1096</v>
      </c>
      <c r="B1096" s="14" t="str">
        <f t="shared" ca="1" si="222"/>
        <v>3cb3a51c-37e0-4a94-a3cb-c6db123dc798</v>
      </c>
      <c r="C1096" s="14" t="str">
        <f t="shared" ca="1" si="223"/>
        <v>0a3f507e-1574-32b8-e044-0003ba298018</v>
      </c>
      <c r="D1096" s="14">
        <f t="shared" ca="1" si="224"/>
        <v>996711</v>
      </c>
      <c r="E1096" s="1">
        <f t="shared" ca="1" si="225"/>
        <v>120</v>
      </c>
      <c r="F1096" s="1">
        <f t="shared" ca="1" si="226"/>
        <v>142</v>
      </c>
      <c r="G1096" s="1">
        <f t="shared" ca="1" si="227"/>
        <v>1947</v>
      </c>
      <c r="H1096" s="1" t="str">
        <f ca="1">IFERROR(INDEX(Varmeinstallation!B:B,MATCH(INDIRECT($A$1&amp;"L"&amp;A1096)*1,Varmeinstallation!A:A,0)),"Ingen varmeinstallationer")</f>
        <v>Centralvarme fra eget anlæg, et-kammer fyr</v>
      </c>
      <c r="I1096" s="1" t="str">
        <f ca="1">IFERROR(INDEX(Opvarmningsmiddel!B:B,MATCH(INDIRECT($A$1&amp;"M"&amp;A1096)*1,Opvarmningsmiddel!A:A,0)),"")</f>
        <v>Naturgas</v>
      </c>
      <c r="J1096" s="1">
        <f t="shared" ca="1" si="228"/>
        <v>0</v>
      </c>
      <c r="K1096" s="1" t="str">
        <f ca="1">IFERROR(INDEX(Relationstabel!$C$3:$K$10,MATCH(VALUE(INDIRECT($A$1&amp;"L"&amp;A1096)),Relationstabel!$A$3:$A$10,0),MATCH(IFERROR(VALUE(INDIRECT($A$1&amp;"M"&amp;A1096)),0),Relationstabel!$C$1:$K$1,0)),"Ingen varmeinstallationer")</f>
        <v>Naturgas</v>
      </c>
      <c r="L1096" s="1" t="str">
        <f ca="1">INDEX(Anvendelseskode!B:B,MATCH($E1096,Anvendelseskode!$A:$A,0))</f>
        <v>Fritliggende enfamilieshus (parcelhus)</v>
      </c>
      <c r="M1096" s="1" t="str">
        <f ca="1">INDEX(Anvendelseskode!C:C,MATCH($E1096,Anvendelseskode!$A:$A,0))</f>
        <v>Parcelhuse</v>
      </c>
      <c r="N1096" s="1" t="str">
        <f ca="1">INDEX(Anvendelseskode!D:D,MATCH($E1096,Anvendelseskode!$A:$A,0))</f>
        <v>Private husholdninger</v>
      </c>
      <c r="O1096" s="1" t="str">
        <f ca="1">IFERROR(INDEX(SBi!$2:$2,MATCH(G1096,SBi!$1:$1,1)),SBi!$K$2)</f>
        <v>1931-1950</v>
      </c>
      <c r="P1096" s="1">
        <f ca="1">IFERROR(INDEX(SBi!$C$3:$K$28,MATCH(E1096,SBi!$B$3:$B$28,0),MATCH(O1096,SBi!$C$2:$K$2,0)),0)</f>
        <v>164.1</v>
      </c>
      <c r="Q1096" s="19">
        <f t="shared" ca="1" si="229"/>
        <v>23.302199999999999</v>
      </c>
      <c r="R1096" s="19" t="str">
        <f ca="1">IFERROR(INDEX(VpD!$2:$2,MATCH(G1096,VpD!$1:$1,1)),VpD!$I$2)</f>
        <v>1931-1950</v>
      </c>
      <c r="S1096" s="1">
        <f ca="1">IFERROR(INDEX(VpD!$C$3:$I$27,MATCH(E1096,VpD!$B$3:$B$27,0),MATCH(R1096,VpD!$C$2:$I$2,0)),0)</f>
        <v>217</v>
      </c>
      <c r="T1096" s="19">
        <f t="shared" ca="1" si="230"/>
        <v>30.814</v>
      </c>
      <c r="U1096" s="14" t="str">
        <f t="shared" ca="1" si="231"/>
        <v xml:space="preserve">713524.53 </v>
      </c>
      <c r="V1096" s="14" t="str">
        <f t="shared" ca="1" si="232"/>
        <v>6168794.24</v>
      </c>
      <c r="W1096" s="14" t="str">
        <f t="shared" ca="1" si="233"/>
        <v>POINT(713524.53 6168794.24)</v>
      </c>
      <c r="X1096" s="14" t="str">
        <f>IFERROR(INDEX(BygningOmraade!B:B,MATCH(A1096,BygningOmraade!A:A,0)),"")</f>
        <v/>
      </c>
    </row>
    <row r="1097" spans="1:24" s="14" customFormat="1" x14ac:dyDescent="0.25">
      <c r="A1097" s="14">
        <f t="shared" si="221"/>
        <v>1097</v>
      </c>
      <c r="B1097" s="14" t="str">
        <f t="shared" ca="1" si="222"/>
        <v>3cb44818-a00c-45f3-93e9-45b81904fcaf</v>
      </c>
      <c r="C1097" s="14" t="str">
        <f t="shared" ca="1" si="223"/>
        <v>0a3f507e-21e6-32b8-e044-0003ba298018</v>
      </c>
      <c r="D1097" s="14">
        <f t="shared" ca="1" si="224"/>
        <v>996532</v>
      </c>
      <c r="E1097" s="1">
        <f t="shared" ca="1" si="225"/>
        <v>120</v>
      </c>
      <c r="F1097" s="1">
        <f t="shared" ca="1" si="226"/>
        <v>162</v>
      </c>
      <c r="G1097" s="1">
        <f t="shared" ca="1" si="227"/>
        <v>1980</v>
      </c>
      <c r="H1097" s="1" t="str">
        <f ca="1">IFERROR(INDEX(Varmeinstallation!B:B,MATCH(INDIRECT($A$1&amp;"L"&amp;A1097)*1,Varmeinstallation!A:A,0)),"Ingen varmeinstallationer")</f>
        <v>Centralvarme fra eget anlæg, et-kammer fyr</v>
      </c>
      <c r="I1097" s="1" t="str">
        <f ca="1">IFERROR(INDEX(Opvarmningsmiddel!B:B,MATCH(INDIRECT($A$1&amp;"M"&amp;A1097)*1,Opvarmningsmiddel!A:A,0)),"")</f>
        <v>Naturgas</v>
      </c>
      <c r="J1097" s="1">
        <f t="shared" ca="1" si="228"/>
        <v>80</v>
      </c>
      <c r="K1097" s="1" t="str">
        <f ca="1">IFERROR(INDEX(Relationstabel!$C$3:$K$10,MATCH(VALUE(INDIRECT($A$1&amp;"L"&amp;A1097)),Relationstabel!$A$3:$A$10,0),MATCH(IFERROR(VALUE(INDIRECT($A$1&amp;"M"&amp;A1097)),0),Relationstabel!$C$1:$K$1,0)),"Ingen varmeinstallationer")</f>
        <v>Naturgas</v>
      </c>
      <c r="L1097" s="1" t="str">
        <f ca="1">INDEX(Anvendelseskode!B:B,MATCH($E1097,Anvendelseskode!$A:$A,0))</f>
        <v>Fritliggende enfamilieshus (parcelhus)</v>
      </c>
      <c r="M1097" s="1" t="str">
        <f ca="1">INDEX(Anvendelseskode!C:C,MATCH($E1097,Anvendelseskode!$A:$A,0))</f>
        <v>Parcelhuse</v>
      </c>
      <c r="N1097" s="1" t="str">
        <f ca="1">INDEX(Anvendelseskode!D:D,MATCH($E1097,Anvendelseskode!$A:$A,0))</f>
        <v>Private husholdninger</v>
      </c>
      <c r="O1097" s="1" t="str">
        <f ca="1">IFERROR(INDEX(SBi!$2:$2,MATCH(G1097,SBi!$1:$1,1)),SBi!$K$2)</f>
        <v>1979-1998</v>
      </c>
      <c r="P1097" s="1">
        <f ca="1">IFERROR(INDEX(SBi!$C$3:$K$28,MATCH(E1097,SBi!$B$3:$B$28,0),MATCH(O1097,SBi!$C$2:$K$2,0)),0)</f>
        <v>105.4</v>
      </c>
      <c r="Q1097" s="19">
        <f t="shared" ca="1" si="229"/>
        <v>17.0748</v>
      </c>
      <c r="R1097" s="19" t="str">
        <f ca="1">IFERROR(INDEX(VpD!$2:$2,MATCH(G1097,VpD!$1:$1,1)),VpD!$I$2)</f>
        <v>1979-1998</v>
      </c>
      <c r="S1097" s="1">
        <f ca="1">IFERROR(INDEX(VpD!$C$3:$I$27,MATCH(E1097,VpD!$B$3:$B$27,0),MATCH(R1097,VpD!$C$2:$I$2,0)),0)</f>
        <v>90</v>
      </c>
      <c r="T1097" s="19">
        <f t="shared" ca="1" si="230"/>
        <v>14.58</v>
      </c>
      <c r="U1097" s="14" t="str">
        <f t="shared" ca="1" si="231"/>
        <v xml:space="preserve">713228.63 </v>
      </c>
      <c r="V1097" s="14" t="str">
        <f t="shared" ca="1" si="232"/>
        <v>6168987.39</v>
      </c>
      <c r="W1097" s="14" t="str">
        <f t="shared" ca="1" si="233"/>
        <v>POINT(713228.63 6168987.39)</v>
      </c>
      <c r="X1097" s="14" t="str">
        <f>IFERROR(INDEX(BygningOmraade!B:B,MATCH(A1097,BygningOmraade!A:A,0)),"")</f>
        <v/>
      </c>
    </row>
    <row r="1098" spans="1:24" s="14" customFormat="1" x14ac:dyDescent="0.25">
      <c r="A1098" s="14">
        <f t="shared" si="221"/>
        <v>1098</v>
      </c>
      <c r="B1098" s="14" t="str">
        <f t="shared" ca="1" si="222"/>
        <v>3cdf4f18-bb47-4cc9-a6de-78add64d7930</v>
      </c>
      <c r="C1098" s="14" t="str">
        <f t="shared" ca="1" si="223"/>
        <v>0a3f507e-18b6-32b8-e044-0003ba298018</v>
      </c>
      <c r="D1098" s="14">
        <f t="shared" ca="1" si="224"/>
        <v>994529</v>
      </c>
      <c r="E1098" s="1">
        <f t="shared" ca="1" si="225"/>
        <v>130</v>
      </c>
      <c r="F1098" s="1">
        <f t="shared" ca="1" si="226"/>
        <v>107</v>
      </c>
      <c r="G1098" s="1">
        <f t="shared" ca="1" si="227"/>
        <v>1984</v>
      </c>
      <c r="H1098" s="1" t="str">
        <f ca="1">IFERROR(INDEX(Varmeinstallation!B:B,MATCH(INDIRECT($A$1&amp;"L"&amp;A1098)*1,Varmeinstallation!A:A,0)),"Ingen varmeinstallationer")</f>
        <v>Fjernvarme/blokvarme (radiatorsystemer eller varmluftanlæg)</v>
      </c>
      <c r="I1098" s="1" t="str">
        <f ca="1">IFERROR(INDEX(Opvarmningsmiddel!B:B,MATCH(INDIRECT($A$1&amp;"M"&amp;A1098)*1,Opvarmningsmiddel!A:A,0)),"")</f>
        <v/>
      </c>
      <c r="J1098" s="1">
        <f t="shared" ca="1" si="228"/>
        <v>0</v>
      </c>
      <c r="K1098" s="1" t="str">
        <f ca="1">IFERROR(INDEX(Relationstabel!$C$3:$K$10,MATCH(VALUE(INDIRECT($A$1&amp;"L"&amp;A1098)),Relationstabel!$A$3:$A$10,0),MATCH(IFERROR(VALUE(INDIRECT($A$1&amp;"M"&amp;A1098)),0),Relationstabel!$C$1:$K$1,0)),"Ingen varmeinstallationer")</f>
        <v>Fjernvarme/ Blokvarme</v>
      </c>
      <c r="L1098" s="1" t="str">
        <f ca="1">INDEX(Anvendelseskode!B:B,MATCH($E1098,Anvendelseskode!$A:$A,0))</f>
        <v>Række-, kæde-, dobbelthus (lodret adskillelse mellem enhederne)</v>
      </c>
      <c r="M1098" s="1" t="str">
        <f ca="1">INDEX(Anvendelseskode!C:C,MATCH($E1098,Anvendelseskode!$A:$A,0))</f>
        <v>Række-, kæde og dobbelthuse</v>
      </c>
      <c r="N1098" s="1" t="str">
        <f ca="1">INDEX(Anvendelseskode!D:D,MATCH($E1098,Anvendelseskode!$A:$A,0))</f>
        <v>Private husholdninger</v>
      </c>
      <c r="O1098" s="1" t="str">
        <f ca="1">IFERROR(INDEX(SBi!$2:$2,MATCH(G1098,SBi!$1:$1,1)),SBi!$K$2)</f>
        <v>1979-1998</v>
      </c>
      <c r="P1098" s="1">
        <f ca="1">IFERROR(INDEX(SBi!$C$3:$K$28,MATCH(E1098,SBi!$B$3:$B$28,0),MATCH(O1098,SBi!$C$2:$K$2,0)),0)</f>
        <v>96.8</v>
      </c>
      <c r="Q1098" s="19">
        <f t="shared" ca="1" si="229"/>
        <v>10.3576</v>
      </c>
      <c r="R1098" s="19" t="str">
        <f ca="1">IFERROR(INDEX(VpD!$2:$2,MATCH(G1098,VpD!$1:$1,1)),VpD!$I$2)</f>
        <v>1979-1998</v>
      </c>
      <c r="S1098" s="1">
        <f ca="1">IFERROR(INDEX(VpD!$C$3:$I$27,MATCH(E1098,VpD!$B$3:$B$27,0),MATCH(R1098,VpD!$C$2:$I$2,0)),0)</f>
        <v>74</v>
      </c>
      <c r="T1098" s="19">
        <f t="shared" ca="1" si="230"/>
        <v>7.9180000000000001</v>
      </c>
      <c r="U1098" s="14" t="str">
        <f t="shared" ca="1" si="231"/>
        <v xml:space="preserve">711498.37 </v>
      </c>
      <c r="V1098" s="14" t="str">
        <f t="shared" ca="1" si="232"/>
        <v>6171759.34</v>
      </c>
      <c r="W1098" s="14" t="str">
        <f t="shared" ca="1" si="233"/>
        <v>POINT(711498.37 6171759.34)</v>
      </c>
      <c r="X1098" s="14" t="str">
        <f>IFERROR(INDEX(BygningOmraade!B:B,MATCH(A1098,BygningOmraade!A:A,0)),"")</f>
        <v/>
      </c>
    </row>
    <row r="1099" spans="1:24" s="14" customFormat="1" x14ac:dyDescent="0.25">
      <c r="A1099" s="14">
        <f t="shared" si="221"/>
        <v>1099</v>
      </c>
      <c r="B1099" s="14" t="str">
        <f t="shared" ca="1" si="222"/>
        <v>3cdfea03-f2dd-45a8-8954-b24f1e997d4e</v>
      </c>
      <c r="C1099" s="14" t="str">
        <f t="shared" ca="1" si="223"/>
        <v>0a3f507e-159a-32b8-e044-0003ba298018</v>
      </c>
      <c r="D1099" s="14">
        <f t="shared" ca="1" si="224"/>
        <v>996358</v>
      </c>
      <c r="E1099" s="1">
        <f t="shared" ca="1" si="225"/>
        <v>120</v>
      </c>
      <c r="F1099" s="1">
        <f t="shared" ca="1" si="226"/>
        <v>123</v>
      </c>
      <c r="G1099" s="1">
        <f t="shared" ca="1" si="227"/>
        <v>1991</v>
      </c>
      <c r="H1099" s="1" t="str">
        <f ca="1">IFERROR(INDEX(Varmeinstallation!B:B,MATCH(INDIRECT($A$1&amp;"L"&amp;A1099)*1,Varmeinstallation!A:A,0)),"Ingen varmeinstallationer")</f>
        <v>Centralvarme fra eget anlæg, et-kammer fyr</v>
      </c>
      <c r="I1099" s="1" t="str">
        <f ca="1">IFERROR(INDEX(Opvarmningsmiddel!B:B,MATCH(INDIRECT($A$1&amp;"M"&amp;A1099)*1,Opvarmningsmiddel!A:A,0)),"")</f>
        <v>Flydende brændsel (olie, petroleum, flaskegas m.m.)</v>
      </c>
      <c r="J1099" s="1">
        <f t="shared" ca="1" si="228"/>
        <v>2</v>
      </c>
      <c r="K1099" s="1" t="str">
        <f ca="1">IFERROR(INDEX(Relationstabel!$C$3:$K$10,MATCH(VALUE(INDIRECT($A$1&amp;"L"&amp;A1099)),Relationstabel!$A$3:$A$10,0),MATCH(IFERROR(VALUE(INDIRECT($A$1&amp;"M"&amp;A1099)),0),Relationstabel!$C$1:$K$1,0)),"Ingen varmeinstallationer")</f>
        <v>Olie</v>
      </c>
      <c r="L1099" s="1" t="str">
        <f ca="1">INDEX(Anvendelseskode!B:B,MATCH($E1099,Anvendelseskode!$A:$A,0))</f>
        <v>Fritliggende enfamilieshus (parcelhus)</v>
      </c>
      <c r="M1099" s="1" t="str">
        <f ca="1">INDEX(Anvendelseskode!C:C,MATCH($E1099,Anvendelseskode!$A:$A,0))</f>
        <v>Parcelhuse</v>
      </c>
      <c r="N1099" s="1" t="str">
        <f ca="1">INDEX(Anvendelseskode!D:D,MATCH($E1099,Anvendelseskode!$A:$A,0))</f>
        <v>Private husholdninger</v>
      </c>
      <c r="O1099" s="1" t="str">
        <f ca="1">IFERROR(INDEX(SBi!$2:$2,MATCH(G1099,SBi!$1:$1,1)),SBi!$K$2)</f>
        <v>1979-1998</v>
      </c>
      <c r="P1099" s="1">
        <f ca="1">IFERROR(INDEX(SBi!$C$3:$K$28,MATCH(E1099,SBi!$B$3:$B$28,0),MATCH(O1099,SBi!$C$2:$K$2,0)),0)</f>
        <v>105.4</v>
      </c>
      <c r="Q1099" s="19">
        <f t="shared" ca="1" si="229"/>
        <v>12.9642</v>
      </c>
      <c r="R1099" s="19" t="str">
        <f ca="1">IFERROR(INDEX(VpD!$2:$2,MATCH(G1099,VpD!$1:$1,1)),VpD!$I$2)</f>
        <v>1979-1998</v>
      </c>
      <c r="S1099" s="1">
        <f ca="1">IFERROR(INDEX(VpD!$C$3:$I$27,MATCH(E1099,VpD!$B$3:$B$27,0),MATCH(R1099,VpD!$C$2:$I$2,0)),0)</f>
        <v>90</v>
      </c>
      <c r="T1099" s="19">
        <f t="shared" ca="1" si="230"/>
        <v>11.07</v>
      </c>
      <c r="U1099" s="14" t="str">
        <f t="shared" ca="1" si="231"/>
        <v xml:space="preserve">712895.7 </v>
      </c>
      <c r="V1099" s="14" t="str">
        <f t="shared" ca="1" si="232"/>
        <v>6169169.44</v>
      </c>
      <c r="W1099" s="14" t="str">
        <f t="shared" ca="1" si="233"/>
        <v>POINT(712895.7 6169169.44)</v>
      </c>
      <c r="X1099" s="14" t="str">
        <f>IFERROR(INDEX(BygningOmraade!B:B,MATCH(A1099,BygningOmraade!A:A,0)),"")</f>
        <v/>
      </c>
    </row>
    <row r="1100" spans="1:24" s="14" customFormat="1" x14ac:dyDescent="0.25">
      <c r="A1100" s="14">
        <f t="shared" si="221"/>
        <v>1100</v>
      </c>
      <c r="B1100" s="14" t="str">
        <f t="shared" ca="1" si="222"/>
        <v>3cf22bef-09f3-4cd0-afd1-a5d84f911ab0</v>
      </c>
      <c r="C1100" s="14" t="str">
        <f t="shared" ca="1" si="223"/>
        <v>4591b5f9-a6e8-0dd9-e044-0003ba298018</v>
      </c>
      <c r="D1100" s="14">
        <f t="shared" ca="1" si="224"/>
        <v>2691205</v>
      </c>
      <c r="E1100" s="1">
        <f t="shared" ca="1" si="225"/>
        <v>130</v>
      </c>
      <c r="F1100" s="1">
        <f t="shared" ca="1" si="226"/>
        <v>108</v>
      </c>
      <c r="G1100" s="1">
        <f t="shared" ca="1" si="227"/>
        <v>2008</v>
      </c>
      <c r="H1100" s="1" t="str">
        <f ca="1">IFERROR(INDEX(Varmeinstallation!B:B,MATCH(INDIRECT($A$1&amp;"L"&amp;A1100)*1,Varmeinstallation!A:A,0)),"Ingen varmeinstallationer")</f>
        <v>Centralvarme fra eget anlæg, et-kammer fyr</v>
      </c>
      <c r="I1100" s="1" t="str">
        <f ca="1">IFERROR(INDEX(Opvarmningsmiddel!B:B,MATCH(INDIRECT($A$1&amp;"M"&amp;A1100)*1,Opvarmningsmiddel!A:A,0)),"")</f>
        <v>Naturgas</v>
      </c>
      <c r="J1100" s="1">
        <f t="shared" ca="1" si="228"/>
        <v>90</v>
      </c>
      <c r="K1100" s="1" t="str">
        <f ca="1">IFERROR(INDEX(Relationstabel!$C$3:$K$10,MATCH(VALUE(INDIRECT($A$1&amp;"L"&amp;A1100)),Relationstabel!$A$3:$A$10,0),MATCH(IFERROR(VALUE(INDIRECT($A$1&amp;"M"&amp;A1100)),0),Relationstabel!$C$1:$K$1,0)),"Ingen varmeinstallationer")</f>
        <v>Naturgas</v>
      </c>
      <c r="L1100" s="1" t="str">
        <f ca="1">INDEX(Anvendelseskode!B:B,MATCH($E1100,Anvendelseskode!$A:$A,0))</f>
        <v>Række-, kæde-, dobbelthus (lodret adskillelse mellem enhederne)</v>
      </c>
      <c r="M1100" s="1" t="str">
        <f ca="1">INDEX(Anvendelseskode!C:C,MATCH($E1100,Anvendelseskode!$A:$A,0))</f>
        <v>Række-, kæde og dobbelthuse</v>
      </c>
      <c r="N1100" s="1" t="str">
        <f ca="1">INDEX(Anvendelseskode!D:D,MATCH($E1100,Anvendelseskode!$A:$A,0))</f>
        <v>Private husholdninger</v>
      </c>
      <c r="O1100" s="1" t="str">
        <f ca="1">IFERROR(INDEX(SBi!$2:$2,MATCH(G1100,SBi!$1:$1,1)),SBi!$K$2)</f>
        <v>Efter 2006</v>
      </c>
      <c r="P1100" s="1">
        <f ca="1">IFERROR(INDEX(SBi!$C$3:$K$28,MATCH(E1100,SBi!$B$3:$B$28,0),MATCH(O1100,SBi!$C$2:$K$2,0)),0)</f>
        <v>66.400000000000006</v>
      </c>
      <c r="Q1100" s="19">
        <f t="shared" ca="1" si="229"/>
        <v>7.1712000000000007</v>
      </c>
      <c r="R1100" s="19" t="str">
        <f ca="1">IFERROR(INDEX(VpD!$2:$2,MATCH(G1100,VpD!$1:$1,1)),VpD!$I$2)</f>
        <v>&gt;1998</v>
      </c>
      <c r="S1100" s="1">
        <f ca="1">IFERROR(INDEX(VpD!$C$3:$I$27,MATCH(E1100,VpD!$B$3:$B$27,0),MATCH(R1100,VpD!$C$2:$I$2,0)),0)</f>
        <v>65</v>
      </c>
      <c r="T1100" s="19">
        <f t="shared" ca="1" si="230"/>
        <v>7.02</v>
      </c>
      <c r="U1100" s="14" t="str">
        <f t="shared" ca="1" si="231"/>
        <v xml:space="preserve">712566.04 </v>
      </c>
      <c r="V1100" s="14" t="str">
        <f t="shared" ca="1" si="232"/>
        <v>6168795.73</v>
      </c>
      <c r="W1100" s="14" t="str">
        <f t="shared" ca="1" si="233"/>
        <v>POINT(712566.04 6168795.73)</v>
      </c>
      <c r="X1100" s="14" t="str">
        <f>IFERROR(INDEX(BygningOmraade!B:B,MATCH(A1100,BygningOmraade!A:A,0)),"")</f>
        <v/>
      </c>
    </row>
    <row r="1101" spans="1:24" s="14" customFormat="1" x14ac:dyDescent="0.25">
      <c r="A1101" s="14">
        <f t="shared" si="221"/>
        <v>1101</v>
      </c>
      <c r="B1101" s="14" t="str">
        <f t="shared" ca="1" si="222"/>
        <v>3d02b053-18e9-4a55-93b9-3d1628e2f9bf</v>
      </c>
      <c r="C1101" s="14" t="str">
        <f t="shared" ca="1" si="223"/>
        <v>0a3f507e-23e1-32b8-e044-0003ba298018</v>
      </c>
      <c r="D1101" s="14">
        <f t="shared" ca="1" si="224"/>
        <v>996180</v>
      </c>
      <c r="E1101" s="1">
        <f t="shared" ca="1" si="225"/>
        <v>120</v>
      </c>
      <c r="F1101" s="1">
        <f t="shared" ca="1" si="226"/>
        <v>115</v>
      </c>
      <c r="G1101" s="1">
        <f t="shared" ca="1" si="227"/>
        <v>2003</v>
      </c>
      <c r="H1101" s="1" t="str">
        <f ca="1">IFERROR(INDEX(Varmeinstallation!B:B,MATCH(INDIRECT($A$1&amp;"L"&amp;A1101)*1,Varmeinstallation!A:A,0)),"Ingen varmeinstallationer")</f>
        <v>Centralvarme fra eget anlæg, et-kammer fyr</v>
      </c>
      <c r="I1101" s="1" t="str">
        <f ca="1">IFERROR(INDEX(Opvarmningsmiddel!B:B,MATCH(INDIRECT($A$1&amp;"M"&amp;A1101)*1,Opvarmningsmiddel!A:A,0)),"")</f>
        <v>Naturgas</v>
      </c>
      <c r="J1101" s="1">
        <f t="shared" ca="1" si="228"/>
        <v>2</v>
      </c>
      <c r="K1101" s="1" t="str">
        <f ca="1">IFERROR(INDEX(Relationstabel!$C$3:$K$10,MATCH(VALUE(INDIRECT($A$1&amp;"L"&amp;A1101)),Relationstabel!$A$3:$A$10,0),MATCH(IFERROR(VALUE(INDIRECT($A$1&amp;"M"&amp;A1101)),0),Relationstabel!$C$1:$K$1,0)),"Ingen varmeinstallationer")</f>
        <v>Naturgas</v>
      </c>
      <c r="L1101" s="1" t="str">
        <f ca="1">INDEX(Anvendelseskode!B:B,MATCH($E1101,Anvendelseskode!$A:$A,0))</f>
        <v>Fritliggende enfamilieshus (parcelhus)</v>
      </c>
      <c r="M1101" s="1" t="str">
        <f ca="1">INDEX(Anvendelseskode!C:C,MATCH($E1101,Anvendelseskode!$A:$A,0))</f>
        <v>Parcelhuse</v>
      </c>
      <c r="N1101" s="1" t="str">
        <f ca="1">INDEX(Anvendelseskode!D:D,MATCH($E1101,Anvendelseskode!$A:$A,0))</f>
        <v>Private husholdninger</v>
      </c>
      <c r="O1101" s="1" t="str">
        <f ca="1">IFERROR(INDEX(SBi!$2:$2,MATCH(G1101,SBi!$1:$1,1)),SBi!$K$2)</f>
        <v>1999-2006</v>
      </c>
      <c r="P1101" s="1">
        <f ca="1">IFERROR(INDEX(SBi!$C$3:$K$28,MATCH(E1101,SBi!$B$3:$B$28,0),MATCH(O1101,SBi!$C$2:$K$2,0)),0)</f>
        <v>83.9</v>
      </c>
      <c r="Q1101" s="19">
        <f t="shared" ca="1" si="229"/>
        <v>9.6485000000000003</v>
      </c>
      <c r="R1101" s="19" t="str">
        <f ca="1">IFERROR(INDEX(VpD!$2:$2,MATCH(G1101,VpD!$1:$1,1)),VpD!$I$2)</f>
        <v>&gt;1998</v>
      </c>
      <c r="S1101" s="1">
        <f ca="1">IFERROR(INDEX(VpD!$C$3:$I$27,MATCH(E1101,VpD!$B$3:$B$27,0),MATCH(R1101,VpD!$C$2:$I$2,0)),0)</f>
        <v>72</v>
      </c>
      <c r="T1101" s="19">
        <f t="shared" ca="1" si="230"/>
        <v>8.2799999999999994</v>
      </c>
      <c r="U1101" s="14" t="str">
        <f t="shared" ca="1" si="231"/>
        <v xml:space="preserve">713093.18 </v>
      </c>
      <c r="V1101" s="14" t="str">
        <f t="shared" ca="1" si="232"/>
        <v>6168490.94</v>
      </c>
      <c r="W1101" s="14" t="str">
        <f t="shared" ca="1" si="233"/>
        <v>POINT(713093.18 6168490.94)</v>
      </c>
      <c r="X1101" s="14" t="str">
        <f>IFERROR(INDEX(BygningOmraade!B:B,MATCH(A1101,BygningOmraade!A:A,0)),"")</f>
        <v/>
      </c>
    </row>
    <row r="1102" spans="1:24" s="14" customFormat="1" x14ac:dyDescent="0.25">
      <c r="A1102" s="14">
        <f t="shared" si="221"/>
        <v>1102</v>
      </c>
      <c r="B1102" s="14" t="str">
        <f t="shared" ca="1" si="222"/>
        <v>3d066e67-e665-4cb3-8046-b52a62fe9f17</v>
      </c>
      <c r="C1102" s="14" t="str">
        <f t="shared" ca="1" si="223"/>
        <v>0a3f507e-1550-32b8-e044-0003ba298018</v>
      </c>
      <c r="D1102" s="14">
        <f t="shared" ca="1" si="224"/>
        <v>996750</v>
      </c>
      <c r="E1102" s="1">
        <f t="shared" ca="1" si="225"/>
        <v>130</v>
      </c>
      <c r="F1102" s="1">
        <f t="shared" ca="1" si="226"/>
        <v>102</v>
      </c>
      <c r="G1102" s="1">
        <f t="shared" ca="1" si="227"/>
        <v>1977</v>
      </c>
      <c r="H1102" s="1" t="str">
        <f ca="1">IFERROR(INDEX(Varmeinstallation!B:B,MATCH(INDIRECT($A$1&amp;"L"&amp;A1102)*1,Varmeinstallation!A:A,0)),"Ingen varmeinstallationer")</f>
        <v>Fjernvarme/blokvarme (radiatorsystemer eller varmluftanlæg)</v>
      </c>
      <c r="I1102" s="1" t="str">
        <f ca="1">IFERROR(INDEX(Opvarmningsmiddel!B:B,MATCH(INDIRECT($A$1&amp;"M"&amp;A1102)*1,Opvarmningsmiddel!A:A,0)),"")</f>
        <v/>
      </c>
      <c r="J1102" s="1">
        <f t="shared" ca="1" si="228"/>
        <v>0</v>
      </c>
      <c r="K1102" s="1" t="str">
        <f ca="1">IFERROR(INDEX(Relationstabel!$C$3:$K$10,MATCH(VALUE(INDIRECT($A$1&amp;"L"&amp;A1102)),Relationstabel!$A$3:$A$10,0),MATCH(IFERROR(VALUE(INDIRECT($A$1&amp;"M"&amp;A1102)),0),Relationstabel!$C$1:$K$1,0)),"Ingen varmeinstallationer")</f>
        <v>Fjernvarme/ Blokvarme</v>
      </c>
      <c r="L1102" s="1" t="str">
        <f ca="1">INDEX(Anvendelseskode!B:B,MATCH($E1102,Anvendelseskode!$A:$A,0))</f>
        <v>Række-, kæde-, dobbelthus (lodret adskillelse mellem enhederne)</v>
      </c>
      <c r="M1102" s="1" t="str">
        <f ca="1">INDEX(Anvendelseskode!C:C,MATCH($E1102,Anvendelseskode!$A:$A,0))</f>
        <v>Række-, kæde og dobbelthuse</v>
      </c>
      <c r="N1102" s="1" t="str">
        <f ca="1">INDEX(Anvendelseskode!D:D,MATCH($E1102,Anvendelseskode!$A:$A,0))</f>
        <v>Private husholdninger</v>
      </c>
      <c r="O1102" s="1" t="str">
        <f ca="1">IFERROR(INDEX(SBi!$2:$2,MATCH(G1102,SBi!$1:$1,1)),SBi!$K$2)</f>
        <v>1973-1978</v>
      </c>
      <c r="P1102" s="1">
        <f ca="1">IFERROR(INDEX(SBi!$C$3:$K$28,MATCH(E1102,SBi!$B$3:$B$28,0),MATCH(O1102,SBi!$C$2:$K$2,0)),0)</f>
        <v>112.6</v>
      </c>
      <c r="Q1102" s="19">
        <f t="shared" ca="1" si="229"/>
        <v>11.485199999999999</v>
      </c>
      <c r="R1102" s="19" t="str">
        <f ca="1">IFERROR(INDEX(VpD!$2:$2,MATCH(G1102,VpD!$1:$1,1)),VpD!$I$2)</f>
        <v>1973-1978</v>
      </c>
      <c r="S1102" s="1">
        <f ca="1">IFERROR(INDEX(VpD!$C$3:$I$27,MATCH(E1102,VpD!$B$3:$B$27,0),MATCH(R1102,VpD!$C$2:$I$2,0)),0)</f>
        <v>98</v>
      </c>
      <c r="T1102" s="19">
        <f t="shared" ca="1" si="230"/>
        <v>9.9960000000000004</v>
      </c>
      <c r="U1102" s="14" t="str">
        <f t="shared" ca="1" si="231"/>
        <v xml:space="preserve">713492.61 </v>
      </c>
      <c r="V1102" s="14" t="str">
        <f t="shared" ca="1" si="232"/>
        <v>6169515.6</v>
      </c>
      <c r="W1102" s="14" t="str">
        <f t="shared" ca="1" si="233"/>
        <v>POINT(713492.61 6169515.6)</v>
      </c>
      <c r="X1102" s="14" t="str">
        <f>IFERROR(INDEX(BygningOmraade!B:B,MATCH(A1102,BygningOmraade!A:A,0)),"")</f>
        <v/>
      </c>
    </row>
    <row r="1103" spans="1:24" s="14" customFormat="1" x14ac:dyDescent="0.25">
      <c r="A1103" s="14">
        <f t="shared" si="221"/>
        <v>1103</v>
      </c>
      <c r="B1103" s="14" t="str">
        <f t="shared" ca="1" si="222"/>
        <v>3d0b114a-0808-49aa-9ee8-44843f172941</v>
      </c>
      <c r="C1103" s="14" t="str">
        <f t="shared" ca="1" si="223"/>
        <v>0a3f507e-1e47-32b8-e044-0003ba298018</v>
      </c>
      <c r="D1103" s="14">
        <f t="shared" ca="1" si="224"/>
        <v>994796</v>
      </c>
      <c r="E1103" s="1">
        <f t="shared" ca="1" si="225"/>
        <v>120</v>
      </c>
      <c r="F1103" s="1">
        <f t="shared" ca="1" si="226"/>
        <v>157</v>
      </c>
      <c r="G1103" s="1">
        <f t="shared" ca="1" si="227"/>
        <v>1975</v>
      </c>
      <c r="H1103" s="1" t="str">
        <f ca="1">IFERROR(INDEX(Varmeinstallation!B:B,MATCH(INDIRECT($A$1&amp;"L"&amp;A1103)*1,Varmeinstallation!A:A,0)),"Ingen varmeinstallationer")</f>
        <v>Centralvarme fra eget anlæg, et-kammer fyr</v>
      </c>
      <c r="I1103" s="1" t="str">
        <f ca="1">IFERROR(INDEX(Opvarmningsmiddel!B:B,MATCH(INDIRECT($A$1&amp;"M"&amp;A1103)*1,Opvarmningsmiddel!A:A,0)),"")</f>
        <v>Naturgas</v>
      </c>
      <c r="J1103" s="1">
        <f t="shared" ca="1" si="228"/>
        <v>0</v>
      </c>
      <c r="K1103" s="1" t="str">
        <f ca="1">IFERROR(INDEX(Relationstabel!$C$3:$K$10,MATCH(VALUE(INDIRECT($A$1&amp;"L"&amp;A1103)),Relationstabel!$A$3:$A$10,0),MATCH(IFERROR(VALUE(INDIRECT($A$1&amp;"M"&amp;A1103)),0),Relationstabel!$C$1:$K$1,0)),"Ingen varmeinstallationer")</f>
        <v>Naturgas</v>
      </c>
      <c r="L1103" s="1" t="str">
        <f ca="1">INDEX(Anvendelseskode!B:B,MATCH($E1103,Anvendelseskode!$A:$A,0))</f>
        <v>Fritliggende enfamilieshus (parcelhus)</v>
      </c>
      <c r="M1103" s="1" t="str">
        <f ca="1">INDEX(Anvendelseskode!C:C,MATCH($E1103,Anvendelseskode!$A:$A,0))</f>
        <v>Parcelhuse</v>
      </c>
      <c r="N1103" s="1" t="str">
        <f ca="1">INDEX(Anvendelseskode!D:D,MATCH($E1103,Anvendelseskode!$A:$A,0))</f>
        <v>Private husholdninger</v>
      </c>
      <c r="O1103" s="1" t="str">
        <f ca="1">IFERROR(INDEX(SBi!$2:$2,MATCH(G1103,SBi!$1:$1,1)),SBi!$K$2)</f>
        <v>1973-1978</v>
      </c>
      <c r="P1103" s="1">
        <f ca="1">IFERROR(INDEX(SBi!$C$3:$K$28,MATCH(E1103,SBi!$B$3:$B$28,0),MATCH(O1103,SBi!$C$2:$K$2,0)),0)</f>
        <v>119.8</v>
      </c>
      <c r="Q1103" s="19">
        <f t="shared" ca="1" si="229"/>
        <v>18.808599999999998</v>
      </c>
      <c r="R1103" s="19" t="str">
        <f ca="1">IFERROR(INDEX(VpD!$2:$2,MATCH(G1103,VpD!$1:$1,1)),VpD!$I$2)</f>
        <v>1973-1978</v>
      </c>
      <c r="S1103" s="1">
        <f ca="1">IFERROR(INDEX(VpD!$C$3:$I$27,MATCH(E1103,VpD!$B$3:$B$27,0),MATCH(R1103,VpD!$C$2:$I$2,0)),0)</f>
        <v>117</v>
      </c>
      <c r="T1103" s="19">
        <f t="shared" ca="1" si="230"/>
        <v>18.369</v>
      </c>
      <c r="U1103" s="14" t="str">
        <f t="shared" ca="1" si="231"/>
        <v xml:space="preserve">711607.9 </v>
      </c>
      <c r="V1103" s="14" t="str">
        <f t="shared" ca="1" si="232"/>
        <v>6171675.47</v>
      </c>
      <c r="W1103" s="14" t="str">
        <f t="shared" ca="1" si="233"/>
        <v>POINT(711607.9 6171675.47)</v>
      </c>
      <c r="X1103" s="14" t="str">
        <f>IFERROR(INDEX(BygningOmraade!B:B,MATCH(A1103,BygningOmraade!A:A,0)),"")</f>
        <v/>
      </c>
    </row>
    <row r="1104" spans="1:24" s="14" customFormat="1" x14ac:dyDescent="0.25">
      <c r="A1104" s="14">
        <f t="shared" si="221"/>
        <v>1104</v>
      </c>
      <c r="B1104" s="14" t="str">
        <f t="shared" ca="1" si="222"/>
        <v>3d1ee6fb-efd4-4f31-932d-14ef7c1eab7c</v>
      </c>
      <c r="C1104" s="14" t="str">
        <f t="shared" ca="1" si="223"/>
        <v>0a3f507e-1bce-32b8-e044-0003ba298018</v>
      </c>
      <c r="D1104" s="14">
        <f t="shared" ca="1" si="224"/>
        <v>997604</v>
      </c>
      <c r="E1104" s="1">
        <f t="shared" ca="1" si="225"/>
        <v>130</v>
      </c>
      <c r="F1104" s="1">
        <f t="shared" ca="1" si="226"/>
        <v>101</v>
      </c>
      <c r="G1104" s="1">
        <f t="shared" ca="1" si="227"/>
        <v>1966</v>
      </c>
      <c r="H1104" s="1" t="str">
        <f ca="1">IFERROR(INDEX(Varmeinstallation!B:B,MATCH(INDIRECT($A$1&amp;"L"&amp;A1104)*1,Varmeinstallation!A:A,0)),"Ingen varmeinstallationer")</f>
        <v>Centralvarme fra eget anlæg, et-kammer fyr</v>
      </c>
      <c r="I1104" s="1" t="str">
        <f ca="1">IFERROR(INDEX(Opvarmningsmiddel!B:B,MATCH(INDIRECT($A$1&amp;"M"&amp;A1104)*1,Opvarmningsmiddel!A:A,0)),"")</f>
        <v>Naturgas</v>
      </c>
      <c r="J1104" s="1">
        <f t="shared" ca="1" si="228"/>
        <v>2</v>
      </c>
      <c r="K1104" s="1" t="str">
        <f ca="1">IFERROR(INDEX(Relationstabel!$C$3:$K$10,MATCH(VALUE(INDIRECT($A$1&amp;"L"&amp;A1104)),Relationstabel!$A$3:$A$10,0),MATCH(IFERROR(VALUE(INDIRECT($A$1&amp;"M"&amp;A1104)),0),Relationstabel!$C$1:$K$1,0)),"Ingen varmeinstallationer")</f>
        <v>Naturgas</v>
      </c>
      <c r="L1104" s="1" t="str">
        <f ca="1">INDEX(Anvendelseskode!B:B,MATCH($E1104,Anvendelseskode!$A:$A,0))</f>
        <v>Række-, kæde-, dobbelthus (lodret adskillelse mellem enhederne)</v>
      </c>
      <c r="M1104" s="1" t="str">
        <f ca="1">INDEX(Anvendelseskode!C:C,MATCH($E1104,Anvendelseskode!$A:$A,0))</f>
        <v>Række-, kæde og dobbelthuse</v>
      </c>
      <c r="N1104" s="1" t="str">
        <f ca="1">INDEX(Anvendelseskode!D:D,MATCH($E1104,Anvendelseskode!$A:$A,0))</f>
        <v>Private husholdninger</v>
      </c>
      <c r="O1104" s="1" t="str">
        <f ca="1">IFERROR(INDEX(SBi!$2:$2,MATCH(G1104,SBi!$1:$1,1)),SBi!$K$2)</f>
        <v>1961-1972</v>
      </c>
      <c r="P1104" s="1">
        <f ca="1">IFERROR(INDEX(SBi!$C$3:$K$28,MATCH(E1104,SBi!$B$3:$B$28,0),MATCH(O1104,SBi!$C$2:$K$2,0)),0)</f>
        <v>119.9</v>
      </c>
      <c r="Q1104" s="19">
        <f t="shared" ca="1" si="229"/>
        <v>12.109900000000001</v>
      </c>
      <c r="R1104" s="19" t="str">
        <f ca="1">IFERROR(INDEX(VpD!$2:$2,MATCH(G1104,VpD!$1:$1,1)),VpD!$I$2)</f>
        <v>1961-1972</v>
      </c>
      <c r="S1104" s="1">
        <f ca="1">IFERROR(INDEX(VpD!$C$3:$I$27,MATCH(E1104,VpD!$B$3:$B$27,0),MATCH(R1104,VpD!$C$2:$I$2,0)),0)</f>
        <v>120</v>
      </c>
      <c r="T1104" s="19">
        <f t="shared" ca="1" si="230"/>
        <v>12.12</v>
      </c>
      <c r="U1104" s="14" t="str">
        <f t="shared" ca="1" si="231"/>
        <v xml:space="preserve">713782.12 </v>
      </c>
      <c r="V1104" s="14" t="str">
        <f t="shared" ca="1" si="232"/>
        <v>6169302.2</v>
      </c>
      <c r="W1104" s="14" t="str">
        <f t="shared" ca="1" si="233"/>
        <v>POINT(713782.12 6169302.2)</v>
      </c>
      <c r="X1104" s="14" t="str">
        <f>IFERROR(INDEX(BygningOmraade!B:B,MATCH(A1104,BygningOmraade!A:A,0)),"")</f>
        <v/>
      </c>
    </row>
    <row r="1105" spans="1:24" s="14" customFormat="1" x14ac:dyDescent="0.25">
      <c r="A1105" s="14">
        <f t="shared" si="221"/>
        <v>1105</v>
      </c>
      <c r="B1105" s="14" t="str">
        <f t="shared" ca="1" si="222"/>
        <v>3d2ee58a-3baf-48fa-987d-42ec8041ab51</v>
      </c>
      <c r="C1105" s="14" t="str">
        <f t="shared" ca="1" si="223"/>
        <v>75d4829b-35bd-165e-e044-00144f3ead67</v>
      </c>
      <c r="D1105" s="14">
        <f t="shared" ca="1" si="224"/>
        <v>996120</v>
      </c>
      <c r="E1105" s="1">
        <f t="shared" ca="1" si="225"/>
        <v>530</v>
      </c>
      <c r="F1105" s="1">
        <f t="shared" ca="1" si="226"/>
        <v>575</v>
      </c>
      <c r="G1105" s="1">
        <f t="shared" ca="1" si="227"/>
        <v>1989</v>
      </c>
      <c r="H1105" s="1" t="str">
        <f ca="1">IFERROR(INDEX(Varmeinstallation!B:B,MATCH(INDIRECT($A$1&amp;"L"&amp;A1105)*1,Varmeinstallation!A:A,0)),"Ingen varmeinstallationer")</f>
        <v>Elovne, elpaneler</v>
      </c>
      <c r="I1105" s="1" t="str">
        <f ca="1">IFERROR(INDEX(Opvarmningsmiddel!B:B,MATCH(INDIRECT($A$1&amp;"M"&amp;A1105)*1,Opvarmningsmiddel!A:A,0)),"")</f>
        <v>Elektricitet</v>
      </c>
      <c r="J1105" s="1">
        <f t="shared" ca="1" si="228"/>
        <v>0</v>
      </c>
      <c r="K1105" s="1" t="str">
        <f ca="1">IFERROR(INDEX(Relationstabel!$C$3:$K$10,MATCH(VALUE(INDIRECT($A$1&amp;"L"&amp;A1105)),Relationstabel!$A$3:$A$10,0),MATCH(IFERROR(VALUE(INDIRECT($A$1&amp;"M"&amp;A1105)),0),Relationstabel!$C$1:$K$1,0)),"Ingen varmeinstallationer")</f>
        <v>Elvarme</v>
      </c>
      <c r="L1105" s="1" t="str">
        <f ca="1">INDEX(Anvendelseskode!B:B,MATCH($E1105,Anvendelseskode!$A:$A,0))</f>
        <v>Bygning i forbindelse med idrætsudøvelse (klubhus, idrætshal, svømmehal o.lign.).</v>
      </c>
      <c r="M1105" s="1" t="str">
        <f ca="1">INDEX(Anvendelseskode!C:C,MATCH($E1105,Anvendelseskode!$A:$A,0))</f>
        <v>Bygning i forbindelse med idrætsudøvelse (klubhus, idrætshal, svømmehal o.lign.).</v>
      </c>
      <c r="N1105" s="1" t="str">
        <f ca="1">INDEX(Anvendelseskode!D:D,MATCH($E1105,Anvendelseskode!$A:$A,0))</f>
        <v>Kommunale og andre offentlige institutioner</v>
      </c>
      <c r="O1105" s="1" t="str">
        <f ca="1">IFERROR(INDEX(SBi!$2:$2,MATCH(G1105,SBi!$1:$1,1)),SBi!$K$2)</f>
        <v>1979-1998</v>
      </c>
      <c r="P1105" s="1">
        <f ca="1">IFERROR(INDEX(SBi!$C$3:$K$28,MATCH(E1105,SBi!$B$3:$B$28,0),MATCH(O1105,SBi!$C$2:$K$2,0)),0)</f>
        <v>155</v>
      </c>
      <c r="Q1105" s="19">
        <f t="shared" ca="1" si="229"/>
        <v>89.125</v>
      </c>
      <c r="R1105" s="19" t="str">
        <f ca="1">IFERROR(INDEX(VpD!$2:$2,MATCH(G1105,VpD!$1:$1,1)),VpD!$I$2)</f>
        <v>1979-1998</v>
      </c>
      <c r="S1105" s="1">
        <f ca="1">IFERROR(INDEX(VpD!$C$3:$I$27,MATCH(E1105,VpD!$B$3:$B$27,0),MATCH(R1105,VpD!$C$2:$I$2,0)),0)</f>
        <v>72</v>
      </c>
      <c r="T1105" s="19">
        <f t="shared" ca="1" si="230"/>
        <v>41.4</v>
      </c>
      <c r="U1105" s="14" t="str">
        <f t="shared" ca="1" si="231"/>
        <v xml:space="preserve">713923.41 </v>
      </c>
      <c r="V1105" s="14" t="str">
        <f t="shared" ca="1" si="232"/>
        <v>6168234.49</v>
      </c>
      <c r="W1105" s="14" t="str">
        <f t="shared" ca="1" si="233"/>
        <v>POINT(713923.41 6168234.49)</v>
      </c>
      <c r="X1105" s="14" t="str">
        <f>IFERROR(INDEX(BygningOmraade!B:B,MATCH(A1105,BygningOmraade!A:A,0)),"")</f>
        <v/>
      </c>
    </row>
    <row r="1106" spans="1:24" s="14" customFormat="1" x14ac:dyDescent="0.25">
      <c r="A1106" s="14">
        <f t="shared" si="221"/>
        <v>1106</v>
      </c>
      <c r="B1106" s="14" t="str">
        <f t="shared" ca="1" si="222"/>
        <v>3d475a8a-299e-46bb-8d0e-a1c99f512c60</v>
      </c>
      <c r="C1106" s="14" t="str">
        <f t="shared" ca="1" si="223"/>
        <v>0a3f507e-2028-32b8-e044-0003ba298018</v>
      </c>
      <c r="D1106" s="14">
        <f t="shared" ca="1" si="224"/>
        <v>993786</v>
      </c>
      <c r="E1106" s="1">
        <f t="shared" ca="1" si="225"/>
        <v>120</v>
      </c>
      <c r="F1106" s="1">
        <f t="shared" ca="1" si="226"/>
        <v>109</v>
      </c>
      <c r="G1106" s="1">
        <f t="shared" ca="1" si="227"/>
        <v>1973</v>
      </c>
      <c r="H1106" s="1" t="str">
        <f ca="1">IFERROR(INDEX(Varmeinstallation!B:B,MATCH(INDIRECT($A$1&amp;"L"&amp;A1106)*1,Varmeinstallation!A:A,0)),"Ingen varmeinstallationer")</f>
        <v>Centralvarme fra eget anlæg, et-kammer fyr</v>
      </c>
      <c r="I1106" s="1" t="str">
        <f ca="1">IFERROR(INDEX(Opvarmningsmiddel!B:B,MATCH(INDIRECT($A$1&amp;"M"&amp;A1106)*1,Opvarmningsmiddel!A:A,0)),"")</f>
        <v>Naturgas</v>
      </c>
      <c r="J1106" s="1">
        <f t="shared" ca="1" si="228"/>
        <v>0</v>
      </c>
      <c r="K1106" s="1" t="str">
        <f ca="1">IFERROR(INDEX(Relationstabel!$C$3:$K$10,MATCH(VALUE(INDIRECT($A$1&amp;"L"&amp;A1106)),Relationstabel!$A$3:$A$10,0),MATCH(IFERROR(VALUE(INDIRECT($A$1&amp;"M"&amp;A1106)),0),Relationstabel!$C$1:$K$1,0)),"Ingen varmeinstallationer")</f>
        <v>Naturgas</v>
      </c>
      <c r="L1106" s="1" t="str">
        <f ca="1">INDEX(Anvendelseskode!B:B,MATCH($E1106,Anvendelseskode!$A:$A,0))</f>
        <v>Fritliggende enfamilieshus (parcelhus)</v>
      </c>
      <c r="M1106" s="1" t="str">
        <f ca="1">INDEX(Anvendelseskode!C:C,MATCH($E1106,Anvendelseskode!$A:$A,0))</f>
        <v>Parcelhuse</v>
      </c>
      <c r="N1106" s="1" t="str">
        <f ca="1">INDEX(Anvendelseskode!D:D,MATCH($E1106,Anvendelseskode!$A:$A,0))</f>
        <v>Private husholdninger</v>
      </c>
      <c r="O1106" s="1" t="str">
        <f ca="1">IFERROR(INDEX(SBi!$2:$2,MATCH(G1106,SBi!$1:$1,1)),SBi!$K$2)</f>
        <v>1973-1978</v>
      </c>
      <c r="P1106" s="1">
        <f ca="1">IFERROR(INDEX(SBi!$C$3:$K$28,MATCH(E1106,SBi!$B$3:$B$28,0),MATCH(O1106,SBi!$C$2:$K$2,0)),0)</f>
        <v>119.8</v>
      </c>
      <c r="Q1106" s="19">
        <f t="shared" ca="1" si="229"/>
        <v>13.058199999999999</v>
      </c>
      <c r="R1106" s="19" t="str">
        <f ca="1">IFERROR(INDEX(VpD!$2:$2,MATCH(G1106,VpD!$1:$1,1)),VpD!$I$2)</f>
        <v>1973-1978</v>
      </c>
      <c r="S1106" s="1">
        <f ca="1">IFERROR(INDEX(VpD!$C$3:$I$27,MATCH(E1106,VpD!$B$3:$B$27,0),MATCH(R1106,VpD!$C$2:$I$2,0)),0)</f>
        <v>117</v>
      </c>
      <c r="T1106" s="19">
        <f t="shared" ca="1" si="230"/>
        <v>12.753</v>
      </c>
      <c r="U1106" s="14" t="str">
        <f t="shared" ca="1" si="231"/>
        <v xml:space="preserve">710776.21 </v>
      </c>
      <c r="V1106" s="14" t="str">
        <f t="shared" ca="1" si="232"/>
        <v>6171814.28</v>
      </c>
      <c r="W1106" s="14" t="str">
        <f t="shared" ca="1" si="233"/>
        <v>POINT(710776.21 6171814.28)</v>
      </c>
      <c r="X1106" s="14" t="str">
        <f>IFERROR(INDEX(BygningOmraade!B:B,MATCH(A1106,BygningOmraade!A:A,0)),"")</f>
        <v/>
      </c>
    </row>
    <row r="1107" spans="1:24" s="14" customFormat="1" x14ac:dyDescent="0.25">
      <c r="A1107" s="14">
        <f t="shared" si="221"/>
        <v>1107</v>
      </c>
      <c r="B1107" s="14" t="str">
        <f t="shared" ca="1" si="222"/>
        <v>3d7ff191-aa0a-4e65-aee5-d877526ef5f2</v>
      </c>
      <c r="C1107" s="14" t="str">
        <f t="shared" ca="1" si="223"/>
        <v>0a3f507e-1ed9-32b8-e044-0003ba298018</v>
      </c>
      <c r="D1107" s="14">
        <f t="shared" ca="1" si="224"/>
        <v>994993</v>
      </c>
      <c r="E1107" s="1">
        <f t="shared" ca="1" si="225"/>
        <v>130</v>
      </c>
      <c r="F1107" s="1">
        <f t="shared" ca="1" si="226"/>
        <v>132</v>
      </c>
      <c r="G1107" s="1">
        <f t="shared" ca="1" si="227"/>
        <v>1973</v>
      </c>
      <c r="H1107" s="1" t="str">
        <f ca="1">IFERROR(INDEX(Varmeinstallation!B:B,MATCH(INDIRECT($A$1&amp;"L"&amp;A1107)*1,Varmeinstallation!A:A,0)),"Ingen varmeinstallationer")</f>
        <v>Fjernvarme/blokvarme (radiatorsystemer eller varmluftanlæg)</v>
      </c>
      <c r="I1107" s="1" t="str">
        <f ca="1">IFERROR(INDEX(Opvarmningsmiddel!B:B,MATCH(INDIRECT($A$1&amp;"M"&amp;A1107)*1,Opvarmningsmiddel!A:A,0)),"")</f>
        <v/>
      </c>
      <c r="J1107" s="1">
        <f t="shared" ca="1" si="228"/>
        <v>0</v>
      </c>
      <c r="K1107" s="1" t="str">
        <f ca="1">IFERROR(INDEX(Relationstabel!$C$3:$K$10,MATCH(VALUE(INDIRECT($A$1&amp;"L"&amp;A1107)),Relationstabel!$A$3:$A$10,0),MATCH(IFERROR(VALUE(INDIRECT($A$1&amp;"M"&amp;A1107)),0),Relationstabel!$C$1:$K$1,0)),"Ingen varmeinstallationer")</f>
        <v>Fjernvarme/ Blokvarme</v>
      </c>
      <c r="L1107" s="1" t="str">
        <f ca="1">INDEX(Anvendelseskode!B:B,MATCH($E1107,Anvendelseskode!$A:$A,0))</f>
        <v>Række-, kæde-, dobbelthus (lodret adskillelse mellem enhederne)</v>
      </c>
      <c r="M1107" s="1" t="str">
        <f ca="1">INDEX(Anvendelseskode!C:C,MATCH($E1107,Anvendelseskode!$A:$A,0))</f>
        <v>Række-, kæde og dobbelthuse</v>
      </c>
      <c r="N1107" s="1" t="str">
        <f ca="1">INDEX(Anvendelseskode!D:D,MATCH($E1107,Anvendelseskode!$A:$A,0))</f>
        <v>Private husholdninger</v>
      </c>
      <c r="O1107" s="1" t="str">
        <f ca="1">IFERROR(INDEX(SBi!$2:$2,MATCH(G1107,SBi!$1:$1,1)),SBi!$K$2)</f>
        <v>1973-1978</v>
      </c>
      <c r="P1107" s="1">
        <f ca="1">IFERROR(INDEX(SBi!$C$3:$K$28,MATCH(E1107,SBi!$B$3:$B$28,0),MATCH(O1107,SBi!$C$2:$K$2,0)),0)</f>
        <v>112.6</v>
      </c>
      <c r="Q1107" s="19">
        <f t="shared" ca="1" si="229"/>
        <v>14.863199999999999</v>
      </c>
      <c r="R1107" s="19" t="str">
        <f ca="1">IFERROR(INDEX(VpD!$2:$2,MATCH(G1107,VpD!$1:$1,1)),VpD!$I$2)</f>
        <v>1973-1978</v>
      </c>
      <c r="S1107" s="1">
        <f ca="1">IFERROR(INDEX(VpD!$C$3:$I$27,MATCH(E1107,VpD!$B$3:$B$27,0),MATCH(R1107,VpD!$C$2:$I$2,0)),0)</f>
        <v>98</v>
      </c>
      <c r="T1107" s="19">
        <f t="shared" ca="1" si="230"/>
        <v>12.936</v>
      </c>
      <c r="U1107" s="14" t="str">
        <f t="shared" ca="1" si="231"/>
        <v xml:space="preserve">711713.26 </v>
      </c>
      <c r="V1107" s="14" t="str">
        <f t="shared" ca="1" si="232"/>
        <v>6172112.23</v>
      </c>
      <c r="W1107" s="14" t="str">
        <f t="shared" ca="1" si="233"/>
        <v>POINT(711713.26 6172112.23)</v>
      </c>
      <c r="X1107" s="14" t="str">
        <f>IFERROR(INDEX(BygningOmraade!B:B,MATCH(A1107,BygningOmraade!A:A,0)),"")</f>
        <v/>
      </c>
    </row>
    <row r="1108" spans="1:24" s="14" customFormat="1" x14ac:dyDescent="0.25">
      <c r="A1108" s="14">
        <f t="shared" si="221"/>
        <v>1108</v>
      </c>
      <c r="B1108" s="14" t="str">
        <f t="shared" ca="1" si="222"/>
        <v>3d97c2b1-8334-4aea-baae-8b9f254ff0ad</v>
      </c>
      <c r="C1108" s="14" t="str">
        <f t="shared" ca="1" si="223"/>
        <v>0a3f507e-2302-32b8-e044-0003ba298018</v>
      </c>
      <c r="D1108" s="14">
        <f t="shared" ca="1" si="224"/>
        <v>995371</v>
      </c>
      <c r="E1108" s="1">
        <f t="shared" ca="1" si="225"/>
        <v>130</v>
      </c>
      <c r="F1108" s="1">
        <f t="shared" ca="1" si="226"/>
        <v>125</v>
      </c>
      <c r="G1108" s="1">
        <f t="shared" ca="1" si="227"/>
        <v>1995</v>
      </c>
      <c r="H1108" s="1" t="str">
        <f ca="1">IFERROR(INDEX(Varmeinstallation!B:B,MATCH(INDIRECT($A$1&amp;"L"&amp;A1108)*1,Varmeinstallation!A:A,0)),"Ingen varmeinstallationer")</f>
        <v>Fjernvarme/blokvarme (radiatorsystemer eller varmluftanlæg)</v>
      </c>
      <c r="I1108" s="1" t="str">
        <f ca="1">IFERROR(INDEX(Opvarmningsmiddel!B:B,MATCH(INDIRECT($A$1&amp;"M"&amp;A1108)*1,Opvarmningsmiddel!A:A,0)),"")</f>
        <v/>
      </c>
      <c r="J1108" s="1">
        <f t="shared" ca="1" si="228"/>
        <v>0</v>
      </c>
      <c r="K1108" s="1" t="str">
        <f ca="1">IFERROR(INDEX(Relationstabel!$C$3:$K$10,MATCH(VALUE(INDIRECT($A$1&amp;"L"&amp;A1108)),Relationstabel!$A$3:$A$10,0),MATCH(IFERROR(VALUE(INDIRECT($A$1&amp;"M"&amp;A1108)),0),Relationstabel!$C$1:$K$1,0)),"Ingen varmeinstallationer")</f>
        <v>Fjernvarme/ Blokvarme</v>
      </c>
      <c r="L1108" s="1" t="str">
        <f ca="1">INDEX(Anvendelseskode!B:B,MATCH($E1108,Anvendelseskode!$A:$A,0))</f>
        <v>Række-, kæde-, dobbelthus (lodret adskillelse mellem enhederne)</v>
      </c>
      <c r="M1108" s="1" t="str">
        <f ca="1">INDEX(Anvendelseskode!C:C,MATCH($E1108,Anvendelseskode!$A:$A,0))</f>
        <v>Række-, kæde og dobbelthuse</v>
      </c>
      <c r="N1108" s="1" t="str">
        <f ca="1">INDEX(Anvendelseskode!D:D,MATCH($E1108,Anvendelseskode!$A:$A,0))</f>
        <v>Private husholdninger</v>
      </c>
      <c r="O1108" s="1" t="str">
        <f ca="1">IFERROR(INDEX(SBi!$2:$2,MATCH(G1108,SBi!$1:$1,1)),SBi!$K$2)</f>
        <v>1979-1998</v>
      </c>
      <c r="P1108" s="1">
        <f ca="1">IFERROR(INDEX(SBi!$C$3:$K$28,MATCH(E1108,SBi!$B$3:$B$28,0),MATCH(O1108,SBi!$C$2:$K$2,0)),0)</f>
        <v>96.8</v>
      </c>
      <c r="Q1108" s="19">
        <f t="shared" ca="1" si="229"/>
        <v>12.1</v>
      </c>
      <c r="R1108" s="19" t="str">
        <f ca="1">IFERROR(INDEX(VpD!$2:$2,MATCH(G1108,VpD!$1:$1,1)),VpD!$I$2)</f>
        <v>1979-1998</v>
      </c>
      <c r="S1108" s="1">
        <f ca="1">IFERROR(INDEX(VpD!$C$3:$I$27,MATCH(E1108,VpD!$B$3:$B$27,0),MATCH(R1108,VpD!$C$2:$I$2,0)),0)</f>
        <v>74</v>
      </c>
      <c r="T1108" s="19">
        <f t="shared" ca="1" si="230"/>
        <v>9.25</v>
      </c>
      <c r="U1108" s="14" t="str">
        <f t="shared" ca="1" si="231"/>
        <v xml:space="preserve">712006.54 </v>
      </c>
      <c r="V1108" s="14" t="str">
        <f t="shared" ca="1" si="232"/>
        <v>6172107.25</v>
      </c>
      <c r="W1108" s="14" t="str">
        <f t="shared" ca="1" si="233"/>
        <v>POINT(712006.54 6172107.25)</v>
      </c>
      <c r="X1108" s="14" t="str">
        <f>IFERROR(INDEX(BygningOmraade!B:B,MATCH(A1108,BygningOmraade!A:A,0)),"")</f>
        <v/>
      </c>
    </row>
    <row r="1109" spans="1:24" s="14" customFormat="1" x14ac:dyDescent="0.25">
      <c r="A1109" s="14">
        <f t="shared" si="221"/>
        <v>1109</v>
      </c>
      <c r="B1109" s="14" t="str">
        <f t="shared" ca="1" si="222"/>
        <v>3df2fc1e-4847-4f69-b12b-6032d614908e</v>
      </c>
      <c r="C1109" s="14" t="str">
        <f t="shared" ca="1" si="223"/>
        <v>0a3f507e-1791-32b8-e044-0003ba298018</v>
      </c>
      <c r="D1109" s="14">
        <f t="shared" ca="1" si="224"/>
        <v>997494</v>
      </c>
      <c r="E1109" s="1">
        <f t="shared" ca="1" si="225"/>
        <v>120</v>
      </c>
      <c r="F1109" s="1">
        <f t="shared" ca="1" si="226"/>
        <v>185</v>
      </c>
      <c r="G1109" s="1">
        <f t="shared" ca="1" si="227"/>
        <v>1996</v>
      </c>
      <c r="H1109" s="1" t="str">
        <f ca="1">IFERROR(INDEX(Varmeinstallation!B:B,MATCH(INDIRECT($A$1&amp;"L"&amp;A1109)*1,Varmeinstallation!A:A,0)),"Ingen varmeinstallationer")</f>
        <v>Centralvarme fra eget anlæg, et-kammer fyr</v>
      </c>
      <c r="I1109" s="1" t="str">
        <f ca="1">IFERROR(INDEX(Opvarmningsmiddel!B:B,MATCH(INDIRECT($A$1&amp;"M"&amp;A1109)*1,Opvarmningsmiddel!A:A,0)),"")</f>
        <v>Naturgas</v>
      </c>
      <c r="J1109" s="1">
        <f t="shared" ca="1" si="228"/>
        <v>0</v>
      </c>
      <c r="K1109" s="1" t="str">
        <f ca="1">IFERROR(INDEX(Relationstabel!$C$3:$K$10,MATCH(VALUE(INDIRECT($A$1&amp;"L"&amp;A1109)),Relationstabel!$A$3:$A$10,0),MATCH(IFERROR(VALUE(INDIRECT($A$1&amp;"M"&amp;A1109)),0),Relationstabel!$C$1:$K$1,0)),"Ingen varmeinstallationer")</f>
        <v>Naturgas</v>
      </c>
      <c r="L1109" s="1" t="str">
        <f ca="1">INDEX(Anvendelseskode!B:B,MATCH($E1109,Anvendelseskode!$A:$A,0))</f>
        <v>Fritliggende enfamilieshus (parcelhus)</v>
      </c>
      <c r="M1109" s="1" t="str">
        <f ca="1">INDEX(Anvendelseskode!C:C,MATCH($E1109,Anvendelseskode!$A:$A,0))</f>
        <v>Parcelhuse</v>
      </c>
      <c r="N1109" s="1" t="str">
        <f ca="1">INDEX(Anvendelseskode!D:D,MATCH($E1109,Anvendelseskode!$A:$A,0))</f>
        <v>Private husholdninger</v>
      </c>
      <c r="O1109" s="1" t="str">
        <f ca="1">IFERROR(INDEX(SBi!$2:$2,MATCH(G1109,SBi!$1:$1,1)),SBi!$K$2)</f>
        <v>1979-1998</v>
      </c>
      <c r="P1109" s="1">
        <f ca="1">IFERROR(INDEX(SBi!$C$3:$K$28,MATCH(E1109,SBi!$B$3:$B$28,0),MATCH(O1109,SBi!$C$2:$K$2,0)),0)</f>
        <v>105.4</v>
      </c>
      <c r="Q1109" s="19">
        <f t="shared" ca="1" si="229"/>
        <v>19.498999999999999</v>
      </c>
      <c r="R1109" s="19" t="str">
        <f ca="1">IFERROR(INDEX(VpD!$2:$2,MATCH(G1109,VpD!$1:$1,1)),VpD!$I$2)</f>
        <v>1979-1998</v>
      </c>
      <c r="S1109" s="1">
        <f ca="1">IFERROR(INDEX(VpD!$C$3:$I$27,MATCH(E1109,VpD!$B$3:$B$27,0),MATCH(R1109,VpD!$C$2:$I$2,0)),0)</f>
        <v>90</v>
      </c>
      <c r="T1109" s="19">
        <f t="shared" ca="1" si="230"/>
        <v>16.649999999999999</v>
      </c>
      <c r="U1109" s="14" t="str">
        <f t="shared" ca="1" si="231"/>
        <v xml:space="preserve">713930.28 </v>
      </c>
      <c r="V1109" s="14" t="str">
        <f t="shared" ca="1" si="232"/>
        <v>6168872.31</v>
      </c>
      <c r="W1109" s="14" t="str">
        <f t="shared" ca="1" si="233"/>
        <v>POINT(713930.28 6168872.31)</v>
      </c>
      <c r="X1109" s="14" t="str">
        <f>IFERROR(INDEX(BygningOmraade!B:B,MATCH(A1109,BygningOmraade!A:A,0)),"")</f>
        <v/>
      </c>
    </row>
    <row r="1110" spans="1:24" s="14" customFormat="1" x14ac:dyDescent="0.25">
      <c r="A1110" s="14">
        <f t="shared" si="221"/>
        <v>1110</v>
      </c>
      <c r="B1110" s="14" t="str">
        <f t="shared" ca="1" si="222"/>
        <v>3df388b9-149e-4f55-b3b8-72d694515b46</v>
      </c>
      <c r="C1110" s="14" t="str">
        <f t="shared" ca="1" si="223"/>
        <v>69df5bb3-b853-41b3-80bd-bb09e6e22f26</v>
      </c>
      <c r="D1110" s="14">
        <f t="shared" ca="1" si="224"/>
        <v>100048182</v>
      </c>
      <c r="E1110" s="1">
        <f t="shared" ca="1" si="225"/>
        <v>120</v>
      </c>
      <c r="F1110" s="1">
        <f t="shared" ca="1" si="226"/>
        <v>140</v>
      </c>
      <c r="G1110" s="1">
        <f t="shared" ca="1" si="227"/>
        <v>1827</v>
      </c>
      <c r="H1110" s="1" t="str">
        <f ca="1">IFERROR(INDEX(Varmeinstallation!B:B,MATCH(INDIRECT($A$1&amp;"L"&amp;A1110)*1,Varmeinstallation!A:A,0)),"Ingen varmeinstallationer")</f>
        <v>Centralvarme fra eget anlæg, et-kammer fyr</v>
      </c>
      <c r="I1110" s="1" t="str">
        <f ca="1">IFERROR(INDEX(Opvarmningsmiddel!B:B,MATCH(INDIRECT($A$1&amp;"M"&amp;A1110)*1,Opvarmningsmiddel!A:A,0)),"")</f>
        <v>Naturgas</v>
      </c>
      <c r="J1110" s="1">
        <f t="shared" ca="1" si="228"/>
        <v>2</v>
      </c>
      <c r="K1110" s="1" t="str">
        <f ca="1">IFERROR(INDEX(Relationstabel!$C$3:$K$10,MATCH(VALUE(INDIRECT($A$1&amp;"L"&amp;A1110)),Relationstabel!$A$3:$A$10,0),MATCH(IFERROR(VALUE(INDIRECT($A$1&amp;"M"&amp;A1110)),0),Relationstabel!$C$1:$K$1,0)),"Ingen varmeinstallationer")</f>
        <v>Naturgas</v>
      </c>
      <c r="L1110" s="1" t="str">
        <f ca="1">INDEX(Anvendelseskode!B:B,MATCH($E1110,Anvendelseskode!$A:$A,0))</f>
        <v>Fritliggende enfamilieshus (parcelhus)</v>
      </c>
      <c r="M1110" s="1" t="str">
        <f ca="1">INDEX(Anvendelseskode!C:C,MATCH($E1110,Anvendelseskode!$A:$A,0))</f>
        <v>Parcelhuse</v>
      </c>
      <c r="N1110" s="1" t="str">
        <f ca="1">INDEX(Anvendelseskode!D:D,MATCH($E1110,Anvendelseskode!$A:$A,0))</f>
        <v>Private husholdninger</v>
      </c>
      <c r="O1110" s="1" t="str">
        <f ca="1">IFERROR(INDEX(SBi!$2:$2,MATCH(G1110,SBi!$1:$1,1)),SBi!$K$2)</f>
        <v>Før 1890</v>
      </c>
      <c r="P1110" s="1">
        <f ca="1">IFERROR(INDEX(SBi!$C$3:$K$28,MATCH(E1110,SBi!$B$3:$B$28,0),MATCH(O1110,SBi!$C$2:$K$2,0)),0)</f>
        <v>170.3</v>
      </c>
      <c r="Q1110" s="19">
        <f t="shared" ca="1" si="229"/>
        <v>23.841999999999999</v>
      </c>
      <c r="R1110" s="19" t="str">
        <f ca="1">IFERROR(INDEX(VpD!$2:$2,MATCH(G1110,VpD!$1:$1,1)),VpD!$I$2)</f>
        <v>&lt;1930</v>
      </c>
      <c r="S1110" s="1">
        <f ca="1">IFERROR(INDEX(VpD!$C$3:$I$27,MATCH(E1110,VpD!$B$3:$B$27,0),MATCH(R1110,VpD!$C$2:$I$2,0)),0)</f>
        <v>209</v>
      </c>
      <c r="T1110" s="19">
        <f t="shared" ca="1" si="230"/>
        <v>29.26</v>
      </c>
      <c r="U1110" s="14" t="str">
        <f t="shared" ca="1" si="231"/>
        <v xml:space="preserve">711652.83 </v>
      </c>
      <c r="V1110" s="14" t="str">
        <f t="shared" ca="1" si="232"/>
        <v>6170549.18</v>
      </c>
      <c r="W1110" s="14" t="str">
        <f t="shared" ca="1" si="233"/>
        <v>POINT(711652.83 6170549.18)</v>
      </c>
      <c r="X1110" s="14" t="str">
        <f>IFERROR(INDEX(BygningOmraade!B:B,MATCH(A1110,BygningOmraade!A:A,0)),"")</f>
        <v/>
      </c>
    </row>
    <row r="1111" spans="1:24" s="14" customFormat="1" x14ac:dyDescent="0.25">
      <c r="A1111" s="14">
        <f t="shared" si="221"/>
        <v>1111</v>
      </c>
      <c r="B1111" s="14" t="str">
        <f t="shared" ca="1" si="222"/>
        <v>3e3a9cac-269d-4c82-ad93-ac079a7d80d6</v>
      </c>
      <c r="C1111" s="14" t="str">
        <f t="shared" ca="1" si="223"/>
        <v>0a3f507e-1819-32b8-e044-0003ba298018</v>
      </c>
      <c r="D1111" s="14">
        <f t="shared" ca="1" si="224"/>
        <v>995805</v>
      </c>
      <c r="E1111" s="1">
        <f t="shared" ca="1" si="225"/>
        <v>120</v>
      </c>
      <c r="F1111" s="1">
        <f t="shared" ca="1" si="226"/>
        <v>130</v>
      </c>
      <c r="G1111" s="1">
        <f t="shared" ca="1" si="227"/>
        <v>1981</v>
      </c>
      <c r="H1111" s="1" t="str">
        <f ca="1">IFERROR(INDEX(Varmeinstallation!B:B,MATCH(INDIRECT($A$1&amp;"L"&amp;A1111)*1,Varmeinstallation!A:A,0)),"Ingen varmeinstallationer")</f>
        <v>Centralvarme fra eget anlæg, et-kammer fyr</v>
      </c>
      <c r="I1111" s="1" t="str">
        <f ca="1">IFERROR(INDEX(Opvarmningsmiddel!B:B,MATCH(INDIRECT($A$1&amp;"M"&amp;A1111)*1,Opvarmningsmiddel!A:A,0)),"")</f>
        <v>Naturgas</v>
      </c>
      <c r="J1111" s="1">
        <f t="shared" ca="1" si="228"/>
        <v>0</v>
      </c>
      <c r="K1111" s="1" t="str">
        <f ca="1">IFERROR(INDEX(Relationstabel!$C$3:$K$10,MATCH(VALUE(INDIRECT($A$1&amp;"L"&amp;A1111)),Relationstabel!$A$3:$A$10,0),MATCH(IFERROR(VALUE(INDIRECT($A$1&amp;"M"&amp;A1111)),0),Relationstabel!$C$1:$K$1,0)),"Ingen varmeinstallationer")</f>
        <v>Naturgas</v>
      </c>
      <c r="L1111" s="1" t="str">
        <f ca="1">INDEX(Anvendelseskode!B:B,MATCH($E1111,Anvendelseskode!$A:$A,0))</f>
        <v>Fritliggende enfamilieshus (parcelhus)</v>
      </c>
      <c r="M1111" s="1" t="str">
        <f ca="1">INDEX(Anvendelseskode!C:C,MATCH($E1111,Anvendelseskode!$A:$A,0))</f>
        <v>Parcelhuse</v>
      </c>
      <c r="N1111" s="1" t="str">
        <f ca="1">INDEX(Anvendelseskode!D:D,MATCH($E1111,Anvendelseskode!$A:$A,0))</f>
        <v>Private husholdninger</v>
      </c>
      <c r="O1111" s="1" t="str">
        <f ca="1">IFERROR(INDEX(SBi!$2:$2,MATCH(G1111,SBi!$1:$1,1)),SBi!$K$2)</f>
        <v>1979-1998</v>
      </c>
      <c r="P1111" s="1">
        <f ca="1">IFERROR(INDEX(SBi!$C$3:$K$28,MATCH(E1111,SBi!$B$3:$B$28,0),MATCH(O1111,SBi!$C$2:$K$2,0)),0)</f>
        <v>105.4</v>
      </c>
      <c r="Q1111" s="19">
        <f t="shared" ca="1" si="229"/>
        <v>13.702</v>
      </c>
      <c r="R1111" s="19" t="str">
        <f ca="1">IFERROR(INDEX(VpD!$2:$2,MATCH(G1111,VpD!$1:$1,1)),VpD!$I$2)</f>
        <v>1979-1998</v>
      </c>
      <c r="S1111" s="1">
        <f ca="1">IFERROR(INDEX(VpD!$C$3:$I$27,MATCH(E1111,VpD!$B$3:$B$27,0),MATCH(R1111,VpD!$C$2:$I$2,0)),0)</f>
        <v>90</v>
      </c>
      <c r="T1111" s="19">
        <f t="shared" ca="1" si="230"/>
        <v>11.7</v>
      </c>
      <c r="U1111" s="14" t="str">
        <f t="shared" ca="1" si="231"/>
        <v xml:space="preserve">712109.64 </v>
      </c>
      <c r="V1111" s="14" t="str">
        <f t="shared" ca="1" si="232"/>
        <v>6169469.07</v>
      </c>
      <c r="W1111" s="14" t="str">
        <f t="shared" ca="1" si="233"/>
        <v>POINT(712109.64 6169469.07)</v>
      </c>
      <c r="X1111" s="14" t="str">
        <f>IFERROR(INDEX(BygningOmraade!B:B,MATCH(A1111,BygningOmraade!A:A,0)),"")</f>
        <v/>
      </c>
    </row>
    <row r="1112" spans="1:24" s="14" customFormat="1" x14ac:dyDescent="0.25">
      <c r="A1112" s="14">
        <f t="shared" si="221"/>
        <v>1112</v>
      </c>
      <c r="B1112" s="14" t="str">
        <f t="shared" ca="1" si="222"/>
        <v>3e6552cd-b71e-468a-8c80-7c2627b9927d</v>
      </c>
      <c r="C1112" s="14" t="str">
        <f t="shared" ca="1" si="223"/>
        <v>0a3f507e-22af-32b8-e044-0003ba298018</v>
      </c>
      <c r="D1112" s="14">
        <f t="shared" ca="1" si="224"/>
        <v>995366</v>
      </c>
      <c r="E1112" s="1">
        <f t="shared" ca="1" si="225"/>
        <v>130</v>
      </c>
      <c r="F1112" s="1">
        <f t="shared" ca="1" si="226"/>
        <v>107</v>
      </c>
      <c r="G1112" s="1">
        <f t="shared" ca="1" si="227"/>
        <v>1970</v>
      </c>
      <c r="H1112" s="1" t="str">
        <f ca="1">IFERROR(INDEX(Varmeinstallation!B:B,MATCH(INDIRECT($A$1&amp;"L"&amp;A1112)*1,Varmeinstallation!A:A,0)),"Ingen varmeinstallationer")</f>
        <v>Fjernvarme/blokvarme (radiatorsystemer eller varmluftanlæg)</v>
      </c>
      <c r="I1112" s="1" t="str">
        <f ca="1">IFERROR(INDEX(Opvarmningsmiddel!B:B,MATCH(INDIRECT($A$1&amp;"M"&amp;A1112)*1,Opvarmningsmiddel!A:A,0)),"")</f>
        <v/>
      </c>
      <c r="J1112" s="1">
        <f t="shared" ca="1" si="228"/>
        <v>0</v>
      </c>
      <c r="K1112" s="1" t="str">
        <f ca="1">IFERROR(INDEX(Relationstabel!$C$3:$K$10,MATCH(VALUE(INDIRECT($A$1&amp;"L"&amp;A1112)),Relationstabel!$A$3:$A$10,0),MATCH(IFERROR(VALUE(INDIRECT($A$1&amp;"M"&amp;A1112)),0),Relationstabel!$C$1:$K$1,0)),"Ingen varmeinstallationer")</f>
        <v>Fjernvarme/ Blokvarme</v>
      </c>
      <c r="L1112" s="1" t="str">
        <f ca="1">INDEX(Anvendelseskode!B:B,MATCH($E1112,Anvendelseskode!$A:$A,0))</f>
        <v>Række-, kæde-, dobbelthus (lodret adskillelse mellem enhederne)</v>
      </c>
      <c r="M1112" s="1" t="str">
        <f ca="1">INDEX(Anvendelseskode!C:C,MATCH($E1112,Anvendelseskode!$A:$A,0))</f>
        <v>Række-, kæde og dobbelthuse</v>
      </c>
      <c r="N1112" s="1" t="str">
        <f ca="1">INDEX(Anvendelseskode!D:D,MATCH($E1112,Anvendelseskode!$A:$A,0))</f>
        <v>Private husholdninger</v>
      </c>
      <c r="O1112" s="1" t="str">
        <f ca="1">IFERROR(INDEX(SBi!$2:$2,MATCH(G1112,SBi!$1:$1,1)),SBi!$K$2)</f>
        <v>1961-1972</v>
      </c>
      <c r="P1112" s="1">
        <f ca="1">IFERROR(INDEX(SBi!$C$3:$K$28,MATCH(E1112,SBi!$B$3:$B$28,0),MATCH(O1112,SBi!$C$2:$K$2,0)),0)</f>
        <v>119.9</v>
      </c>
      <c r="Q1112" s="19">
        <f t="shared" ca="1" si="229"/>
        <v>12.829300000000002</v>
      </c>
      <c r="R1112" s="19" t="str">
        <f ca="1">IFERROR(INDEX(VpD!$2:$2,MATCH(G1112,VpD!$1:$1,1)),VpD!$I$2)</f>
        <v>1961-1972</v>
      </c>
      <c r="S1112" s="1">
        <f ca="1">IFERROR(INDEX(VpD!$C$3:$I$27,MATCH(E1112,VpD!$B$3:$B$27,0),MATCH(R1112,VpD!$C$2:$I$2,0)),0)</f>
        <v>120</v>
      </c>
      <c r="T1112" s="19">
        <f t="shared" ca="1" si="230"/>
        <v>12.84</v>
      </c>
      <c r="U1112" s="14" t="str">
        <f t="shared" ca="1" si="231"/>
        <v xml:space="preserve">712015.52 </v>
      </c>
      <c r="V1112" s="14" t="str">
        <f t="shared" ca="1" si="232"/>
        <v>6171943.65</v>
      </c>
      <c r="W1112" s="14" t="str">
        <f t="shared" ca="1" si="233"/>
        <v>POINT(712015.52 6171943.65)</v>
      </c>
      <c r="X1112" s="14" t="str">
        <f>IFERROR(INDEX(BygningOmraade!B:B,MATCH(A1112,BygningOmraade!A:A,0)),"")</f>
        <v/>
      </c>
    </row>
    <row r="1113" spans="1:24" s="14" customFormat="1" x14ac:dyDescent="0.25">
      <c r="A1113" s="14">
        <f t="shared" si="221"/>
        <v>1113</v>
      </c>
      <c r="B1113" s="14" t="str">
        <f t="shared" ca="1" si="222"/>
        <v>3e76969a-e236-42dd-b8cb-f8f94139d737</v>
      </c>
      <c r="C1113" s="14" t="str">
        <f t="shared" ca="1" si="223"/>
        <v>0a3f507e-1939-32b8-e044-0003ba298018</v>
      </c>
      <c r="D1113" s="14">
        <f t="shared" ca="1" si="224"/>
        <v>996767</v>
      </c>
      <c r="E1113" s="1">
        <f t="shared" ca="1" si="225"/>
        <v>130</v>
      </c>
      <c r="F1113" s="1">
        <f t="shared" ca="1" si="226"/>
        <v>109</v>
      </c>
      <c r="G1113" s="1">
        <f t="shared" ca="1" si="227"/>
        <v>1978</v>
      </c>
      <c r="H1113" s="1" t="str">
        <f ca="1">IFERROR(INDEX(Varmeinstallation!B:B,MATCH(INDIRECT($A$1&amp;"L"&amp;A1113)*1,Varmeinstallation!A:A,0)),"Ingen varmeinstallationer")</f>
        <v>Fjernvarme/blokvarme (radiatorsystemer eller varmluftanlæg)</v>
      </c>
      <c r="I1113" s="1" t="str">
        <f ca="1">IFERROR(INDEX(Opvarmningsmiddel!B:B,MATCH(INDIRECT($A$1&amp;"M"&amp;A1113)*1,Opvarmningsmiddel!A:A,0)),"")</f>
        <v/>
      </c>
      <c r="J1113" s="1">
        <f t="shared" ca="1" si="228"/>
        <v>0</v>
      </c>
      <c r="K1113" s="1" t="str">
        <f ca="1">IFERROR(INDEX(Relationstabel!$C$3:$K$10,MATCH(VALUE(INDIRECT($A$1&amp;"L"&amp;A1113)),Relationstabel!$A$3:$A$10,0),MATCH(IFERROR(VALUE(INDIRECT($A$1&amp;"M"&amp;A1113)),0),Relationstabel!$C$1:$K$1,0)),"Ingen varmeinstallationer")</f>
        <v>Fjernvarme/ Blokvarme</v>
      </c>
      <c r="L1113" s="1" t="str">
        <f ca="1">INDEX(Anvendelseskode!B:B,MATCH($E1113,Anvendelseskode!$A:$A,0))</f>
        <v>Række-, kæde-, dobbelthus (lodret adskillelse mellem enhederne)</v>
      </c>
      <c r="M1113" s="1" t="str">
        <f ca="1">INDEX(Anvendelseskode!C:C,MATCH($E1113,Anvendelseskode!$A:$A,0))</f>
        <v>Række-, kæde og dobbelthuse</v>
      </c>
      <c r="N1113" s="1" t="str">
        <f ca="1">INDEX(Anvendelseskode!D:D,MATCH($E1113,Anvendelseskode!$A:$A,0))</f>
        <v>Private husholdninger</v>
      </c>
      <c r="O1113" s="1" t="str">
        <f ca="1">IFERROR(INDEX(SBi!$2:$2,MATCH(G1113,SBi!$1:$1,1)),SBi!$K$2)</f>
        <v>1973-1978</v>
      </c>
      <c r="P1113" s="1">
        <f ca="1">IFERROR(INDEX(SBi!$C$3:$K$28,MATCH(E1113,SBi!$B$3:$B$28,0),MATCH(O1113,SBi!$C$2:$K$2,0)),0)</f>
        <v>112.6</v>
      </c>
      <c r="Q1113" s="19">
        <f t="shared" ca="1" si="229"/>
        <v>12.273399999999999</v>
      </c>
      <c r="R1113" s="19" t="str">
        <f ca="1">IFERROR(INDEX(VpD!$2:$2,MATCH(G1113,VpD!$1:$1,1)),VpD!$I$2)</f>
        <v>1973-1978</v>
      </c>
      <c r="S1113" s="1">
        <f ca="1">IFERROR(INDEX(VpD!$C$3:$I$27,MATCH(E1113,VpD!$B$3:$B$27,0),MATCH(R1113,VpD!$C$2:$I$2,0)),0)</f>
        <v>98</v>
      </c>
      <c r="T1113" s="19">
        <f t="shared" ca="1" si="230"/>
        <v>10.682</v>
      </c>
      <c r="U1113" s="14" t="str">
        <f t="shared" ca="1" si="231"/>
        <v xml:space="preserve">713479.83 </v>
      </c>
      <c r="V1113" s="14" t="str">
        <f t="shared" ca="1" si="232"/>
        <v>6169791.68</v>
      </c>
      <c r="W1113" s="14" t="str">
        <f t="shared" ca="1" si="233"/>
        <v>POINT(713479.83 6169791.68)</v>
      </c>
      <c r="X1113" s="14" t="str">
        <f>IFERROR(INDEX(BygningOmraade!B:B,MATCH(A1113,BygningOmraade!A:A,0)),"")</f>
        <v/>
      </c>
    </row>
    <row r="1114" spans="1:24" s="14" customFormat="1" x14ac:dyDescent="0.25">
      <c r="A1114" s="14">
        <f t="shared" si="221"/>
        <v>1114</v>
      </c>
      <c r="B1114" s="14" t="str">
        <f t="shared" ca="1" si="222"/>
        <v>3ea44985-ee12-4030-9d57-402236d3cf6a</v>
      </c>
      <c r="C1114" s="14" t="str">
        <f t="shared" ca="1" si="223"/>
        <v>0a3f507e-166f-32b8-e044-0003ba298018</v>
      </c>
      <c r="D1114" s="14">
        <f t="shared" ca="1" si="224"/>
        <v>996991</v>
      </c>
      <c r="E1114" s="1">
        <f t="shared" ca="1" si="225"/>
        <v>130</v>
      </c>
      <c r="F1114" s="1">
        <f t="shared" ca="1" si="226"/>
        <v>104</v>
      </c>
      <c r="G1114" s="1">
        <f t="shared" ca="1" si="227"/>
        <v>1978</v>
      </c>
      <c r="H1114" s="1" t="str">
        <f ca="1">IFERROR(INDEX(Varmeinstallation!B:B,MATCH(INDIRECT($A$1&amp;"L"&amp;A1114)*1,Varmeinstallation!A:A,0)),"Ingen varmeinstallationer")</f>
        <v>Fjernvarme/blokvarme (radiatorsystemer eller varmluftanlæg)</v>
      </c>
      <c r="I1114" s="1" t="str">
        <f ca="1">IFERROR(INDEX(Opvarmningsmiddel!B:B,MATCH(INDIRECT($A$1&amp;"M"&amp;A1114)*1,Opvarmningsmiddel!A:A,0)),"")</f>
        <v/>
      </c>
      <c r="J1114" s="1">
        <f t="shared" ca="1" si="228"/>
        <v>0</v>
      </c>
      <c r="K1114" s="1" t="str">
        <f ca="1">IFERROR(INDEX(Relationstabel!$C$3:$K$10,MATCH(VALUE(INDIRECT($A$1&amp;"L"&amp;A1114)),Relationstabel!$A$3:$A$10,0),MATCH(IFERROR(VALUE(INDIRECT($A$1&amp;"M"&amp;A1114)),0),Relationstabel!$C$1:$K$1,0)),"Ingen varmeinstallationer")</f>
        <v>Fjernvarme/ Blokvarme</v>
      </c>
      <c r="L1114" s="1" t="str">
        <f ca="1">INDEX(Anvendelseskode!B:B,MATCH($E1114,Anvendelseskode!$A:$A,0))</f>
        <v>Række-, kæde-, dobbelthus (lodret adskillelse mellem enhederne)</v>
      </c>
      <c r="M1114" s="1" t="str">
        <f ca="1">INDEX(Anvendelseskode!C:C,MATCH($E1114,Anvendelseskode!$A:$A,0))</f>
        <v>Række-, kæde og dobbelthuse</v>
      </c>
      <c r="N1114" s="1" t="str">
        <f ca="1">INDEX(Anvendelseskode!D:D,MATCH($E1114,Anvendelseskode!$A:$A,0))</f>
        <v>Private husholdninger</v>
      </c>
      <c r="O1114" s="1" t="str">
        <f ca="1">IFERROR(INDEX(SBi!$2:$2,MATCH(G1114,SBi!$1:$1,1)),SBi!$K$2)</f>
        <v>1973-1978</v>
      </c>
      <c r="P1114" s="1">
        <f ca="1">IFERROR(INDEX(SBi!$C$3:$K$28,MATCH(E1114,SBi!$B$3:$B$28,0),MATCH(O1114,SBi!$C$2:$K$2,0)),0)</f>
        <v>112.6</v>
      </c>
      <c r="Q1114" s="19">
        <f t="shared" ca="1" si="229"/>
        <v>11.7104</v>
      </c>
      <c r="R1114" s="19" t="str">
        <f ca="1">IFERROR(INDEX(VpD!$2:$2,MATCH(G1114,VpD!$1:$1,1)),VpD!$I$2)</f>
        <v>1973-1978</v>
      </c>
      <c r="S1114" s="1">
        <f ca="1">IFERROR(INDEX(VpD!$C$3:$I$27,MATCH(E1114,VpD!$B$3:$B$27,0),MATCH(R1114,VpD!$C$2:$I$2,0)),0)</f>
        <v>98</v>
      </c>
      <c r="T1114" s="19">
        <f t="shared" ca="1" si="230"/>
        <v>10.192</v>
      </c>
      <c r="U1114" s="14" t="str">
        <f t="shared" ca="1" si="231"/>
        <v xml:space="preserve">713604.35 </v>
      </c>
      <c r="V1114" s="14" t="str">
        <f t="shared" ca="1" si="232"/>
        <v>6169530.46</v>
      </c>
      <c r="W1114" s="14" t="str">
        <f t="shared" ca="1" si="233"/>
        <v>POINT(713604.35 6169530.46)</v>
      </c>
      <c r="X1114" s="14" t="str">
        <f>IFERROR(INDEX(BygningOmraade!B:B,MATCH(A1114,BygningOmraade!A:A,0)),"")</f>
        <v/>
      </c>
    </row>
    <row r="1115" spans="1:24" s="14" customFormat="1" x14ac:dyDescent="0.25">
      <c r="A1115" s="14">
        <f t="shared" si="221"/>
        <v>1115</v>
      </c>
      <c r="B1115" s="14" t="str">
        <f t="shared" ca="1" si="222"/>
        <v>3ee51ccc-0863-445f-9614-7a72db0f814c</v>
      </c>
      <c r="C1115" s="14" t="str">
        <f t="shared" ca="1" si="223"/>
        <v>0a3f507e-15ae-32b8-e044-0003ba298018</v>
      </c>
      <c r="D1115" s="14">
        <f t="shared" ca="1" si="224"/>
        <v>995892</v>
      </c>
      <c r="E1115" s="1">
        <f t="shared" ca="1" si="225"/>
        <v>130</v>
      </c>
      <c r="F1115" s="1">
        <f t="shared" ca="1" si="226"/>
        <v>159</v>
      </c>
      <c r="G1115" s="1">
        <f t="shared" ca="1" si="227"/>
        <v>1975</v>
      </c>
      <c r="H1115" s="1" t="str">
        <f ca="1">IFERROR(INDEX(Varmeinstallation!B:B,MATCH(INDIRECT($A$1&amp;"L"&amp;A1115)*1,Varmeinstallation!A:A,0)),"Ingen varmeinstallationer")</f>
        <v>Centralvarme fra eget anlæg, et-kammer fyr</v>
      </c>
      <c r="I1115" s="1" t="str">
        <f ca="1">IFERROR(INDEX(Opvarmningsmiddel!B:B,MATCH(INDIRECT($A$1&amp;"M"&amp;A1115)*1,Opvarmningsmiddel!A:A,0)),"")</f>
        <v>Naturgas</v>
      </c>
      <c r="J1115" s="1">
        <f t="shared" ca="1" si="228"/>
        <v>0</v>
      </c>
      <c r="K1115" s="1" t="str">
        <f ca="1">IFERROR(INDEX(Relationstabel!$C$3:$K$10,MATCH(VALUE(INDIRECT($A$1&amp;"L"&amp;A1115)),Relationstabel!$A$3:$A$10,0),MATCH(IFERROR(VALUE(INDIRECT($A$1&amp;"M"&amp;A1115)),0),Relationstabel!$C$1:$K$1,0)),"Ingen varmeinstallationer")</f>
        <v>Naturgas</v>
      </c>
      <c r="L1115" s="1" t="str">
        <f ca="1">INDEX(Anvendelseskode!B:B,MATCH($E1115,Anvendelseskode!$A:$A,0))</f>
        <v>Række-, kæde-, dobbelthus (lodret adskillelse mellem enhederne)</v>
      </c>
      <c r="M1115" s="1" t="str">
        <f ca="1">INDEX(Anvendelseskode!C:C,MATCH($E1115,Anvendelseskode!$A:$A,0))</f>
        <v>Række-, kæde og dobbelthuse</v>
      </c>
      <c r="N1115" s="1" t="str">
        <f ca="1">INDEX(Anvendelseskode!D:D,MATCH($E1115,Anvendelseskode!$A:$A,0))</f>
        <v>Private husholdninger</v>
      </c>
      <c r="O1115" s="1" t="str">
        <f ca="1">IFERROR(INDEX(SBi!$2:$2,MATCH(G1115,SBi!$1:$1,1)),SBi!$K$2)</f>
        <v>1973-1978</v>
      </c>
      <c r="P1115" s="1">
        <f ca="1">IFERROR(INDEX(SBi!$C$3:$K$28,MATCH(E1115,SBi!$B$3:$B$28,0),MATCH(O1115,SBi!$C$2:$K$2,0)),0)</f>
        <v>112.6</v>
      </c>
      <c r="Q1115" s="19">
        <f t="shared" ca="1" si="229"/>
        <v>17.903399999999998</v>
      </c>
      <c r="R1115" s="19" t="str">
        <f ca="1">IFERROR(INDEX(VpD!$2:$2,MATCH(G1115,VpD!$1:$1,1)),VpD!$I$2)</f>
        <v>1973-1978</v>
      </c>
      <c r="S1115" s="1">
        <f ca="1">IFERROR(INDEX(VpD!$C$3:$I$27,MATCH(E1115,VpD!$B$3:$B$27,0),MATCH(R1115,VpD!$C$2:$I$2,0)),0)</f>
        <v>98</v>
      </c>
      <c r="T1115" s="19">
        <f t="shared" ca="1" si="230"/>
        <v>15.582000000000001</v>
      </c>
      <c r="U1115" s="14" t="str">
        <f t="shared" ca="1" si="231"/>
        <v xml:space="preserve">712856.25 </v>
      </c>
      <c r="V1115" s="14" t="str">
        <f t="shared" ca="1" si="232"/>
        <v>6169076.31</v>
      </c>
      <c r="W1115" s="14" t="str">
        <f t="shared" ca="1" si="233"/>
        <v>POINT(712856.25 6169076.31)</v>
      </c>
      <c r="X1115" s="14" t="str">
        <f>IFERROR(INDEX(BygningOmraade!B:B,MATCH(A1115,BygningOmraade!A:A,0)),"")</f>
        <v/>
      </c>
    </row>
    <row r="1116" spans="1:24" s="14" customFormat="1" x14ac:dyDescent="0.25">
      <c r="A1116" s="14">
        <f t="shared" si="221"/>
        <v>1116</v>
      </c>
      <c r="B1116" s="14" t="str">
        <f t="shared" ca="1" si="222"/>
        <v>3ee87ac8-e0b4-4b38-b6ae-2bf0adda07fb</v>
      </c>
      <c r="C1116" s="14" t="str">
        <f t="shared" ca="1" si="223"/>
        <v>0a3f507e-20cd-32b8-e044-0003ba298018</v>
      </c>
      <c r="D1116" s="14">
        <f t="shared" ca="1" si="224"/>
        <v>996776</v>
      </c>
      <c r="E1116" s="1">
        <f t="shared" ca="1" si="225"/>
        <v>130</v>
      </c>
      <c r="F1116" s="1">
        <f t="shared" ca="1" si="226"/>
        <v>102</v>
      </c>
      <c r="G1116" s="1">
        <f t="shared" ca="1" si="227"/>
        <v>1977</v>
      </c>
      <c r="H1116" s="1" t="str">
        <f ca="1">IFERROR(INDEX(Varmeinstallation!B:B,MATCH(INDIRECT($A$1&amp;"L"&amp;A1116)*1,Varmeinstallation!A:A,0)),"Ingen varmeinstallationer")</f>
        <v>Fjernvarme/blokvarme (radiatorsystemer eller varmluftanlæg)</v>
      </c>
      <c r="I1116" s="1" t="str">
        <f ca="1">IFERROR(INDEX(Opvarmningsmiddel!B:B,MATCH(INDIRECT($A$1&amp;"M"&amp;A1116)*1,Opvarmningsmiddel!A:A,0)),"")</f>
        <v/>
      </c>
      <c r="J1116" s="1">
        <f t="shared" ca="1" si="228"/>
        <v>0</v>
      </c>
      <c r="K1116" s="1" t="str">
        <f ca="1">IFERROR(INDEX(Relationstabel!$C$3:$K$10,MATCH(VALUE(INDIRECT($A$1&amp;"L"&amp;A1116)),Relationstabel!$A$3:$A$10,0),MATCH(IFERROR(VALUE(INDIRECT($A$1&amp;"M"&amp;A1116)),0),Relationstabel!$C$1:$K$1,0)),"Ingen varmeinstallationer")</f>
        <v>Fjernvarme/ Blokvarme</v>
      </c>
      <c r="L1116" s="1" t="str">
        <f ca="1">INDEX(Anvendelseskode!B:B,MATCH($E1116,Anvendelseskode!$A:$A,0))</f>
        <v>Række-, kæde-, dobbelthus (lodret adskillelse mellem enhederne)</v>
      </c>
      <c r="M1116" s="1" t="str">
        <f ca="1">INDEX(Anvendelseskode!C:C,MATCH($E1116,Anvendelseskode!$A:$A,0))</f>
        <v>Række-, kæde og dobbelthuse</v>
      </c>
      <c r="N1116" s="1" t="str">
        <f ca="1">INDEX(Anvendelseskode!D:D,MATCH($E1116,Anvendelseskode!$A:$A,0))</f>
        <v>Private husholdninger</v>
      </c>
      <c r="O1116" s="1" t="str">
        <f ca="1">IFERROR(INDEX(SBi!$2:$2,MATCH(G1116,SBi!$1:$1,1)),SBi!$K$2)</f>
        <v>1973-1978</v>
      </c>
      <c r="P1116" s="1">
        <f ca="1">IFERROR(INDEX(SBi!$C$3:$K$28,MATCH(E1116,SBi!$B$3:$B$28,0),MATCH(O1116,SBi!$C$2:$K$2,0)),0)</f>
        <v>112.6</v>
      </c>
      <c r="Q1116" s="19">
        <f t="shared" ca="1" si="229"/>
        <v>11.485199999999999</v>
      </c>
      <c r="R1116" s="19" t="str">
        <f ca="1">IFERROR(INDEX(VpD!$2:$2,MATCH(G1116,VpD!$1:$1,1)),VpD!$I$2)</f>
        <v>1973-1978</v>
      </c>
      <c r="S1116" s="1">
        <f ca="1">IFERROR(INDEX(VpD!$C$3:$I$27,MATCH(E1116,VpD!$B$3:$B$27,0),MATCH(R1116,VpD!$C$2:$I$2,0)),0)</f>
        <v>98</v>
      </c>
      <c r="T1116" s="19">
        <f t="shared" ca="1" si="230"/>
        <v>9.9960000000000004</v>
      </c>
      <c r="U1116" s="14" t="str">
        <f t="shared" ca="1" si="231"/>
        <v xml:space="preserve">713488.17 </v>
      </c>
      <c r="V1116" s="14" t="str">
        <f t="shared" ca="1" si="232"/>
        <v>6169466.58</v>
      </c>
      <c r="W1116" s="14" t="str">
        <f t="shared" ca="1" si="233"/>
        <v>POINT(713488.17 6169466.58)</v>
      </c>
      <c r="X1116" s="14" t="str">
        <f>IFERROR(INDEX(BygningOmraade!B:B,MATCH(A1116,BygningOmraade!A:A,0)),"")</f>
        <v/>
      </c>
    </row>
    <row r="1117" spans="1:24" s="14" customFormat="1" x14ac:dyDescent="0.25">
      <c r="A1117" s="14">
        <f t="shared" si="221"/>
        <v>1117</v>
      </c>
      <c r="B1117" s="14" t="str">
        <f t="shared" ca="1" si="222"/>
        <v>3eec3f26-3cda-4728-8698-e946fde0a8e4</v>
      </c>
      <c r="C1117" s="14" t="str">
        <f t="shared" ca="1" si="223"/>
        <v>0a3f507e-1993-32b8-e044-0003ba298018</v>
      </c>
      <c r="D1117" s="14">
        <f t="shared" ca="1" si="224"/>
        <v>995576</v>
      </c>
      <c r="E1117" s="1">
        <f t="shared" ca="1" si="225"/>
        <v>130</v>
      </c>
      <c r="F1117" s="1">
        <f t="shared" ca="1" si="226"/>
        <v>103</v>
      </c>
      <c r="G1117" s="1">
        <f t="shared" ca="1" si="227"/>
        <v>1977</v>
      </c>
      <c r="H1117" s="1" t="str">
        <f ca="1">IFERROR(INDEX(Varmeinstallation!B:B,MATCH(INDIRECT($A$1&amp;"L"&amp;A1117)*1,Varmeinstallation!A:A,0)),"Ingen varmeinstallationer")</f>
        <v>Fjernvarme/blokvarme (radiatorsystemer eller varmluftanlæg)</v>
      </c>
      <c r="I1117" s="1" t="str">
        <f ca="1">IFERROR(INDEX(Opvarmningsmiddel!B:B,MATCH(INDIRECT($A$1&amp;"M"&amp;A1117)*1,Opvarmningsmiddel!A:A,0)),"")</f>
        <v/>
      </c>
      <c r="J1117" s="1">
        <f t="shared" ca="1" si="228"/>
        <v>0</v>
      </c>
      <c r="K1117" s="1" t="str">
        <f ca="1">IFERROR(INDEX(Relationstabel!$C$3:$K$10,MATCH(VALUE(INDIRECT($A$1&amp;"L"&amp;A1117)),Relationstabel!$A$3:$A$10,0),MATCH(IFERROR(VALUE(INDIRECT($A$1&amp;"M"&amp;A1117)),0),Relationstabel!$C$1:$K$1,0)),"Ingen varmeinstallationer")</f>
        <v>Fjernvarme/ Blokvarme</v>
      </c>
      <c r="L1117" s="1" t="str">
        <f ca="1">INDEX(Anvendelseskode!B:B,MATCH($E1117,Anvendelseskode!$A:$A,0))</f>
        <v>Række-, kæde-, dobbelthus (lodret adskillelse mellem enhederne)</v>
      </c>
      <c r="M1117" s="1" t="str">
        <f ca="1">INDEX(Anvendelseskode!C:C,MATCH($E1117,Anvendelseskode!$A:$A,0))</f>
        <v>Række-, kæde og dobbelthuse</v>
      </c>
      <c r="N1117" s="1" t="str">
        <f ca="1">INDEX(Anvendelseskode!D:D,MATCH($E1117,Anvendelseskode!$A:$A,0))</f>
        <v>Private husholdninger</v>
      </c>
      <c r="O1117" s="1" t="str">
        <f ca="1">IFERROR(INDEX(SBi!$2:$2,MATCH(G1117,SBi!$1:$1,1)),SBi!$K$2)</f>
        <v>1973-1978</v>
      </c>
      <c r="P1117" s="1">
        <f ca="1">IFERROR(INDEX(SBi!$C$3:$K$28,MATCH(E1117,SBi!$B$3:$B$28,0),MATCH(O1117,SBi!$C$2:$K$2,0)),0)</f>
        <v>112.6</v>
      </c>
      <c r="Q1117" s="19">
        <f t="shared" ca="1" si="229"/>
        <v>11.597799999999999</v>
      </c>
      <c r="R1117" s="19" t="str">
        <f ca="1">IFERROR(INDEX(VpD!$2:$2,MATCH(G1117,VpD!$1:$1,1)),VpD!$I$2)</f>
        <v>1973-1978</v>
      </c>
      <c r="S1117" s="1">
        <f ca="1">IFERROR(INDEX(VpD!$C$3:$I$27,MATCH(E1117,VpD!$B$3:$B$27,0),MATCH(R1117,VpD!$C$2:$I$2,0)),0)</f>
        <v>98</v>
      </c>
      <c r="T1117" s="19">
        <f t="shared" ca="1" si="230"/>
        <v>10.093999999999999</v>
      </c>
      <c r="U1117" s="14" t="str">
        <f t="shared" ca="1" si="231"/>
        <v xml:space="preserve">711865.55 </v>
      </c>
      <c r="V1117" s="14" t="str">
        <f t="shared" ca="1" si="232"/>
        <v>6172382.34</v>
      </c>
      <c r="W1117" s="14" t="str">
        <f t="shared" ca="1" si="233"/>
        <v>POINT(711865.55 6172382.34)</v>
      </c>
      <c r="X1117" s="14" t="str">
        <f>IFERROR(INDEX(BygningOmraade!B:B,MATCH(A1117,BygningOmraade!A:A,0)),"")</f>
        <v/>
      </c>
    </row>
    <row r="1118" spans="1:24" s="14" customFormat="1" x14ac:dyDescent="0.25">
      <c r="A1118" s="14">
        <f t="shared" si="221"/>
        <v>1118</v>
      </c>
      <c r="B1118" s="14" t="str">
        <f t="shared" ca="1" si="222"/>
        <v>3f0b9c4a-deec-4b52-809f-081a3252c1fe</v>
      </c>
      <c r="C1118" s="14" t="str">
        <f t="shared" ca="1" si="223"/>
        <v>0a3f507e-1d12-32b8-e044-0003ba298018</v>
      </c>
      <c r="D1118" s="14">
        <f t="shared" ca="1" si="224"/>
        <v>993753</v>
      </c>
      <c r="E1118" s="1">
        <f t="shared" ca="1" si="225"/>
        <v>120</v>
      </c>
      <c r="F1118" s="1">
        <f t="shared" ca="1" si="226"/>
        <v>134</v>
      </c>
      <c r="G1118" s="1">
        <f t="shared" ca="1" si="227"/>
        <v>1988</v>
      </c>
      <c r="H1118" s="1" t="str">
        <f ca="1">IFERROR(INDEX(Varmeinstallation!B:B,MATCH(INDIRECT($A$1&amp;"L"&amp;A1118)*1,Varmeinstallation!A:A,0)),"Ingen varmeinstallationer")</f>
        <v>Centralvarme fra eget anlæg, et-kammer fyr</v>
      </c>
      <c r="I1118" s="1" t="str">
        <f ca="1">IFERROR(INDEX(Opvarmningsmiddel!B:B,MATCH(INDIRECT($A$1&amp;"M"&amp;A1118)*1,Opvarmningsmiddel!A:A,0)),"")</f>
        <v>Flydende brændsel (olie, petroleum, flaskegas m.m.)</v>
      </c>
      <c r="J1118" s="1">
        <f t="shared" ca="1" si="228"/>
        <v>0</v>
      </c>
      <c r="K1118" s="1" t="str">
        <f ca="1">IFERROR(INDEX(Relationstabel!$C$3:$K$10,MATCH(VALUE(INDIRECT($A$1&amp;"L"&amp;A1118)),Relationstabel!$A$3:$A$10,0),MATCH(IFERROR(VALUE(INDIRECT($A$1&amp;"M"&amp;A1118)),0),Relationstabel!$C$1:$K$1,0)),"Ingen varmeinstallationer")</f>
        <v>Olie</v>
      </c>
      <c r="L1118" s="1" t="str">
        <f ca="1">INDEX(Anvendelseskode!B:B,MATCH($E1118,Anvendelseskode!$A:$A,0))</f>
        <v>Fritliggende enfamilieshus (parcelhus)</v>
      </c>
      <c r="M1118" s="1" t="str">
        <f ca="1">INDEX(Anvendelseskode!C:C,MATCH($E1118,Anvendelseskode!$A:$A,0))</f>
        <v>Parcelhuse</v>
      </c>
      <c r="N1118" s="1" t="str">
        <f ca="1">INDEX(Anvendelseskode!D:D,MATCH($E1118,Anvendelseskode!$A:$A,0))</f>
        <v>Private husholdninger</v>
      </c>
      <c r="O1118" s="1" t="str">
        <f ca="1">IFERROR(INDEX(SBi!$2:$2,MATCH(G1118,SBi!$1:$1,1)),SBi!$K$2)</f>
        <v>1979-1998</v>
      </c>
      <c r="P1118" s="1">
        <f ca="1">IFERROR(INDEX(SBi!$C$3:$K$28,MATCH(E1118,SBi!$B$3:$B$28,0),MATCH(O1118,SBi!$C$2:$K$2,0)),0)</f>
        <v>105.4</v>
      </c>
      <c r="Q1118" s="19">
        <f t="shared" ca="1" si="229"/>
        <v>14.1236</v>
      </c>
      <c r="R1118" s="19" t="str">
        <f ca="1">IFERROR(INDEX(VpD!$2:$2,MATCH(G1118,VpD!$1:$1,1)),VpD!$I$2)</f>
        <v>1979-1998</v>
      </c>
      <c r="S1118" s="1">
        <f ca="1">IFERROR(INDEX(VpD!$C$3:$I$27,MATCH(E1118,VpD!$B$3:$B$27,0),MATCH(R1118,VpD!$C$2:$I$2,0)),0)</f>
        <v>90</v>
      </c>
      <c r="T1118" s="19">
        <f t="shared" ca="1" si="230"/>
        <v>12.06</v>
      </c>
      <c r="U1118" s="14" t="str">
        <f t="shared" ca="1" si="231"/>
        <v xml:space="preserve">710822.21 </v>
      </c>
      <c r="V1118" s="14" t="str">
        <f t="shared" ca="1" si="232"/>
        <v>6172065.43</v>
      </c>
      <c r="W1118" s="14" t="str">
        <f t="shared" ca="1" si="233"/>
        <v>POINT(710822.21 6172065.43)</v>
      </c>
      <c r="X1118" s="14" t="str">
        <f>IFERROR(INDEX(BygningOmraade!B:B,MATCH(A1118,BygningOmraade!A:A,0)),"")</f>
        <v/>
      </c>
    </row>
    <row r="1119" spans="1:24" s="14" customFormat="1" x14ac:dyDescent="0.25">
      <c r="A1119" s="14">
        <f t="shared" si="221"/>
        <v>1119</v>
      </c>
      <c r="B1119" s="14" t="str">
        <f t="shared" ca="1" si="222"/>
        <v>3f0edd3d-015f-425a-b681-bb23e5186b39</v>
      </c>
      <c r="C1119" s="14" t="str">
        <f t="shared" ca="1" si="223"/>
        <v>4591b5f9-a6bd-0dd9-e044-0003ba298018</v>
      </c>
      <c r="D1119" s="14">
        <f t="shared" ca="1" si="224"/>
        <v>2691172</v>
      </c>
      <c r="E1119" s="1">
        <f t="shared" ca="1" si="225"/>
        <v>130</v>
      </c>
      <c r="F1119" s="1">
        <f t="shared" ca="1" si="226"/>
        <v>119</v>
      </c>
      <c r="G1119" s="1">
        <f t="shared" ca="1" si="227"/>
        <v>2008</v>
      </c>
      <c r="H1119" s="1" t="str">
        <f ca="1">IFERROR(INDEX(Varmeinstallation!B:B,MATCH(INDIRECT($A$1&amp;"L"&amp;A1119)*1,Varmeinstallation!A:A,0)),"Ingen varmeinstallationer")</f>
        <v>Centralvarme fra eget anlæg, et-kammer fyr</v>
      </c>
      <c r="I1119" s="1" t="str">
        <f ca="1">IFERROR(INDEX(Opvarmningsmiddel!B:B,MATCH(INDIRECT($A$1&amp;"M"&amp;A1119)*1,Opvarmningsmiddel!A:A,0)),"")</f>
        <v>Naturgas</v>
      </c>
      <c r="J1119" s="1">
        <f t="shared" ca="1" si="228"/>
        <v>90</v>
      </c>
      <c r="K1119" s="1" t="str">
        <f ca="1">IFERROR(INDEX(Relationstabel!$C$3:$K$10,MATCH(VALUE(INDIRECT($A$1&amp;"L"&amp;A1119)),Relationstabel!$A$3:$A$10,0),MATCH(IFERROR(VALUE(INDIRECT($A$1&amp;"M"&amp;A1119)),0),Relationstabel!$C$1:$K$1,0)),"Ingen varmeinstallationer")</f>
        <v>Naturgas</v>
      </c>
      <c r="L1119" s="1" t="str">
        <f ca="1">INDEX(Anvendelseskode!B:B,MATCH($E1119,Anvendelseskode!$A:$A,0))</f>
        <v>Række-, kæde-, dobbelthus (lodret adskillelse mellem enhederne)</v>
      </c>
      <c r="M1119" s="1" t="str">
        <f ca="1">INDEX(Anvendelseskode!C:C,MATCH($E1119,Anvendelseskode!$A:$A,0))</f>
        <v>Række-, kæde og dobbelthuse</v>
      </c>
      <c r="N1119" s="1" t="str">
        <f ca="1">INDEX(Anvendelseskode!D:D,MATCH($E1119,Anvendelseskode!$A:$A,0))</f>
        <v>Private husholdninger</v>
      </c>
      <c r="O1119" s="1" t="str">
        <f ca="1">IFERROR(INDEX(SBi!$2:$2,MATCH(G1119,SBi!$1:$1,1)),SBi!$K$2)</f>
        <v>Efter 2006</v>
      </c>
      <c r="P1119" s="1">
        <f ca="1">IFERROR(INDEX(SBi!$C$3:$K$28,MATCH(E1119,SBi!$B$3:$B$28,0),MATCH(O1119,SBi!$C$2:$K$2,0)),0)</f>
        <v>66.400000000000006</v>
      </c>
      <c r="Q1119" s="19">
        <f t="shared" ca="1" si="229"/>
        <v>7.9016000000000002</v>
      </c>
      <c r="R1119" s="19" t="str">
        <f ca="1">IFERROR(INDEX(VpD!$2:$2,MATCH(G1119,VpD!$1:$1,1)),VpD!$I$2)</f>
        <v>&gt;1998</v>
      </c>
      <c r="S1119" s="1">
        <f ca="1">IFERROR(INDEX(VpD!$C$3:$I$27,MATCH(E1119,VpD!$B$3:$B$27,0),MATCH(R1119,VpD!$C$2:$I$2,0)),0)</f>
        <v>65</v>
      </c>
      <c r="T1119" s="19">
        <f t="shared" ca="1" si="230"/>
        <v>7.7350000000000003</v>
      </c>
      <c r="U1119" s="14" t="str">
        <f t="shared" ca="1" si="231"/>
        <v xml:space="preserve">712620.76 </v>
      </c>
      <c r="V1119" s="14" t="str">
        <f t="shared" ca="1" si="232"/>
        <v>6168870.18</v>
      </c>
      <c r="W1119" s="14" t="str">
        <f t="shared" ca="1" si="233"/>
        <v>POINT(712620.76 6168870.18)</v>
      </c>
      <c r="X1119" s="14" t="str">
        <f>IFERROR(INDEX(BygningOmraade!B:B,MATCH(A1119,BygningOmraade!A:A,0)),"")</f>
        <v/>
      </c>
    </row>
    <row r="1120" spans="1:24" s="14" customFormat="1" x14ac:dyDescent="0.25">
      <c r="A1120" s="14">
        <f t="shared" si="221"/>
        <v>1120</v>
      </c>
      <c r="B1120" s="14" t="str">
        <f t="shared" ca="1" si="222"/>
        <v>3f1da907-7f14-4824-b9d5-7dce5be63526</v>
      </c>
      <c r="C1120" s="14" t="str">
        <f t="shared" ca="1" si="223"/>
        <v>0a3f507e-1ffc-32b8-e044-0003ba298018</v>
      </c>
      <c r="D1120" s="14">
        <f t="shared" ca="1" si="224"/>
        <v>993658</v>
      </c>
      <c r="E1120" s="1">
        <f t="shared" ca="1" si="225"/>
        <v>120</v>
      </c>
      <c r="F1120" s="1">
        <f t="shared" ca="1" si="226"/>
        <v>134</v>
      </c>
      <c r="G1120" s="1">
        <f t="shared" ca="1" si="227"/>
        <v>1988</v>
      </c>
      <c r="H1120" s="1" t="str">
        <f ca="1">IFERROR(INDEX(Varmeinstallation!B:B,MATCH(INDIRECT($A$1&amp;"L"&amp;A1120)*1,Varmeinstallation!A:A,0)),"Ingen varmeinstallationer")</f>
        <v>Centralvarme fra eget anlæg, et-kammer fyr</v>
      </c>
      <c r="I1120" s="1" t="str">
        <f ca="1">IFERROR(INDEX(Opvarmningsmiddel!B:B,MATCH(INDIRECT($A$1&amp;"M"&amp;A1120)*1,Opvarmningsmiddel!A:A,0)),"")</f>
        <v>Naturgas</v>
      </c>
      <c r="J1120" s="1">
        <f t="shared" ca="1" si="228"/>
        <v>0</v>
      </c>
      <c r="K1120" s="1" t="str">
        <f ca="1">IFERROR(INDEX(Relationstabel!$C$3:$K$10,MATCH(VALUE(INDIRECT($A$1&amp;"L"&amp;A1120)),Relationstabel!$A$3:$A$10,0),MATCH(IFERROR(VALUE(INDIRECT($A$1&amp;"M"&amp;A1120)),0),Relationstabel!$C$1:$K$1,0)),"Ingen varmeinstallationer")</f>
        <v>Naturgas</v>
      </c>
      <c r="L1120" s="1" t="str">
        <f ca="1">INDEX(Anvendelseskode!B:B,MATCH($E1120,Anvendelseskode!$A:$A,0))</f>
        <v>Fritliggende enfamilieshus (parcelhus)</v>
      </c>
      <c r="M1120" s="1" t="str">
        <f ca="1">INDEX(Anvendelseskode!C:C,MATCH($E1120,Anvendelseskode!$A:$A,0))</f>
        <v>Parcelhuse</v>
      </c>
      <c r="N1120" s="1" t="str">
        <f ca="1">INDEX(Anvendelseskode!D:D,MATCH($E1120,Anvendelseskode!$A:$A,0))</f>
        <v>Private husholdninger</v>
      </c>
      <c r="O1120" s="1" t="str">
        <f ca="1">IFERROR(INDEX(SBi!$2:$2,MATCH(G1120,SBi!$1:$1,1)),SBi!$K$2)</f>
        <v>1979-1998</v>
      </c>
      <c r="P1120" s="1">
        <f ca="1">IFERROR(INDEX(SBi!$C$3:$K$28,MATCH(E1120,SBi!$B$3:$B$28,0),MATCH(O1120,SBi!$C$2:$K$2,0)),0)</f>
        <v>105.4</v>
      </c>
      <c r="Q1120" s="19">
        <f t="shared" ca="1" si="229"/>
        <v>14.1236</v>
      </c>
      <c r="R1120" s="19" t="str">
        <f ca="1">IFERROR(INDEX(VpD!$2:$2,MATCH(G1120,VpD!$1:$1,1)),VpD!$I$2)</f>
        <v>1979-1998</v>
      </c>
      <c r="S1120" s="1">
        <f ca="1">IFERROR(INDEX(VpD!$C$3:$I$27,MATCH(E1120,VpD!$B$3:$B$27,0),MATCH(R1120,VpD!$C$2:$I$2,0)),0)</f>
        <v>90</v>
      </c>
      <c r="T1120" s="19">
        <f t="shared" ca="1" si="230"/>
        <v>12.06</v>
      </c>
      <c r="U1120" s="14" t="str">
        <f t="shared" ca="1" si="231"/>
        <v xml:space="preserve">710964 </v>
      </c>
      <c r="V1120" s="14" t="str">
        <f t="shared" ca="1" si="232"/>
        <v>6171799.54</v>
      </c>
      <c r="W1120" s="14" t="str">
        <f t="shared" ca="1" si="233"/>
        <v>POINT(710964 6171799.54)</v>
      </c>
      <c r="X1120" s="14" t="str">
        <f>IFERROR(INDEX(BygningOmraade!B:B,MATCH(A1120,BygningOmraade!A:A,0)),"")</f>
        <v/>
      </c>
    </row>
    <row r="1121" spans="1:24" s="14" customFormat="1" x14ac:dyDescent="0.25">
      <c r="A1121" s="14">
        <f t="shared" si="221"/>
        <v>1121</v>
      </c>
      <c r="B1121" s="14" t="str">
        <f t="shared" ca="1" si="222"/>
        <v>3f31d2cc-02d3-4d5c-b39d-60b5bfe3a298</v>
      </c>
      <c r="C1121" s="14" t="str">
        <f t="shared" ca="1" si="223"/>
        <v>0a3f507e-2372-32b8-e044-0003ba298018</v>
      </c>
      <c r="D1121" s="14">
        <f t="shared" ca="1" si="224"/>
        <v>996535</v>
      </c>
      <c r="E1121" s="1">
        <f t="shared" ca="1" si="225"/>
        <v>120</v>
      </c>
      <c r="F1121" s="1">
        <f t="shared" ca="1" si="226"/>
        <v>141</v>
      </c>
      <c r="G1121" s="1">
        <f t="shared" ca="1" si="227"/>
        <v>2012</v>
      </c>
      <c r="H1121" s="1" t="str">
        <f ca="1">IFERROR(INDEX(Varmeinstallation!B:B,MATCH(INDIRECT($A$1&amp;"L"&amp;A1121)*1,Varmeinstallation!A:A,0)),"Ingen varmeinstallationer")</f>
        <v>Centralvarme fra eget anlæg, et-kammer fyr</v>
      </c>
      <c r="I1121" s="1" t="str">
        <f ca="1">IFERROR(INDEX(Opvarmningsmiddel!B:B,MATCH(INDIRECT($A$1&amp;"M"&amp;A1121)*1,Opvarmningsmiddel!A:A,0)),"")</f>
        <v>Naturgas</v>
      </c>
      <c r="J1121" s="1">
        <f t="shared" ca="1" si="228"/>
        <v>90</v>
      </c>
      <c r="K1121" s="1" t="str">
        <f ca="1">IFERROR(INDEX(Relationstabel!$C$3:$K$10,MATCH(VALUE(INDIRECT($A$1&amp;"L"&amp;A1121)),Relationstabel!$A$3:$A$10,0),MATCH(IFERROR(VALUE(INDIRECT($A$1&amp;"M"&amp;A1121)),0),Relationstabel!$C$1:$K$1,0)),"Ingen varmeinstallationer")</f>
        <v>Naturgas</v>
      </c>
      <c r="L1121" s="1" t="str">
        <f ca="1">INDEX(Anvendelseskode!B:B,MATCH($E1121,Anvendelseskode!$A:$A,0))</f>
        <v>Fritliggende enfamilieshus (parcelhus)</v>
      </c>
      <c r="M1121" s="1" t="str">
        <f ca="1">INDEX(Anvendelseskode!C:C,MATCH($E1121,Anvendelseskode!$A:$A,0))</f>
        <v>Parcelhuse</v>
      </c>
      <c r="N1121" s="1" t="str">
        <f ca="1">INDEX(Anvendelseskode!D:D,MATCH($E1121,Anvendelseskode!$A:$A,0))</f>
        <v>Private husholdninger</v>
      </c>
      <c r="O1121" s="1" t="str">
        <f ca="1">IFERROR(INDEX(SBi!$2:$2,MATCH(G1121,SBi!$1:$1,1)),SBi!$K$2)</f>
        <v>Efter 2006</v>
      </c>
      <c r="P1121" s="1">
        <f ca="1">IFERROR(INDEX(SBi!$C$3:$K$28,MATCH(E1121,SBi!$B$3:$B$28,0),MATCH(O1121,SBi!$C$2:$K$2,0)),0)</f>
        <v>67.3</v>
      </c>
      <c r="Q1121" s="19">
        <f t="shared" ca="1" si="229"/>
        <v>9.4893000000000001</v>
      </c>
      <c r="R1121" s="19" t="str">
        <f ca="1">IFERROR(INDEX(VpD!$2:$2,MATCH(G1121,VpD!$1:$1,1)),VpD!$I$2)</f>
        <v>&gt;1998</v>
      </c>
      <c r="S1121" s="1">
        <f ca="1">IFERROR(INDEX(VpD!$C$3:$I$27,MATCH(E1121,VpD!$B$3:$B$27,0),MATCH(R1121,VpD!$C$2:$I$2,0)),0)</f>
        <v>72</v>
      </c>
      <c r="T1121" s="19">
        <f t="shared" ca="1" si="230"/>
        <v>10.151999999999999</v>
      </c>
      <c r="U1121" s="14" t="str">
        <f t="shared" ca="1" si="231"/>
        <v xml:space="preserve">713241.43 </v>
      </c>
      <c r="V1121" s="14" t="str">
        <f t="shared" ca="1" si="232"/>
        <v>6168661.62</v>
      </c>
      <c r="W1121" s="14" t="str">
        <f t="shared" ca="1" si="233"/>
        <v>POINT(713241.43 6168661.62)</v>
      </c>
      <c r="X1121" s="14" t="str">
        <f>IFERROR(INDEX(BygningOmraade!B:B,MATCH(A1121,BygningOmraade!A:A,0)),"")</f>
        <v/>
      </c>
    </row>
    <row r="1122" spans="1:24" s="14" customFormat="1" x14ac:dyDescent="0.25">
      <c r="A1122" s="14">
        <f t="shared" si="221"/>
        <v>1122</v>
      </c>
      <c r="B1122" s="14" t="str">
        <f t="shared" ca="1" si="222"/>
        <v>3f35211d-accb-41c0-8c93-78b6de8a03b9</v>
      </c>
      <c r="C1122" s="14" t="str">
        <f t="shared" ca="1" si="223"/>
        <v>0a3f507e-1cb0-32b8-e044-0003ba298018</v>
      </c>
      <c r="D1122" s="14">
        <f t="shared" ca="1" si="224"/>
        <v>997389</v>
      </c>
      <c r="E1122" s="1">
        <f t="shared" ca="1" si="225"/>
        <v>120</v>
      </c>
      <c r="F1122" s="1">
        <f t="shared" ca="1" si="226"/>
        <v>229</v>
      </c>
      <c r="G1122" s="1">
        <f t="shared" ca="1" si="227"/>
        <v>1990</v>
      </c>
      <c r="H1122" s="1" t="str">
        <f ca="1">IFERROR(INDEX(Varmeinstallation!B:B,MATCH(INDIRECT($A$1&amp;"L"&amp;A1122)*1,Varmeinstallation!A:A,0)),"Ingen varmeinstallationer")</f>
        <v>Centralvarme fra eget anlæg, et-kammer fyr</v>
      </c>
      <c r="I1122" s="1" t="str">
        <f ca="1">IFERROR(INDEX(Opvarmningsmiddel!B:B,MATCH(INDIRECT($A$1&amp;"M"&amp;A1122)*1,Opvarmningsmiddel!A:A,0)),"")</f>
        <v>Naturgas</v>
      </c>
      <c r="J1122" s="1">
        <f t="shared" ca="1" si="228"/>
        <v>2</v>
      </c>
      <c r="K1122" s="1" t="str">
        <f ca="1">IFERROR(INDEX(Relationstabel!$C$3:$K$10,MATCH(VALUE(INDIRECT($A$1&amp;"L"&amp;A1122)),Relationstabel!$A$3:$A$10,0),MATCH(IFERROR(VALUE(INDIRECT($A$1&amp;"M"&amp;A1122)),0),Relationstabel!$C$1:$K$1,0)),"Ingen varmeinstallationer")</f>
        <v>Naturgas</v>
      </c>
      <c r="L1122" s="1" t="str">
        <f ca="1">INDEX(Anvendelseskode!B:B,MATCH($E1122,Anvendelseskode!$A:$A,0))</f>
        <v>Fritliggende enfamilieshus (parcelhus)</v>
      </c>
      <c r="M1122" s="1" t="str">
        <f ca="1">INDEX(Anvendelseskode!C:C,MATCH($E1122,Anvendelseskode!$A:$A,0))</f>
        <v>Parcelhuse</v>
      </c>
      <c r="N1122" s="1" t="str">
        <f ca="1">INDEX(Anvendelseskode!D:D,MATCH($E1122,Anvendelseskode!$A:$A,0))</f>
        <v>Private husholdninger</v>
      </c>
      <c r="O1122" s="1" t="str">
        <f ca="1">IFERROR(INDEX(SBi!$2:$2,MATCH(G1122,SBi!$1:$1,1)),SBi!$K$2)</f>
        <v>1979-1998</v>
      </c>
      <c r="P1122" s="1">
        <f ca="1">IFERROR(INDEX(SBi!$C$3:$K$28,MATCH(E1122,SBi!$B$3:$B$28,0),MATCH(O1122,SBi!$C$2:$K$2,0)),0)</f>
        <v>105.4</v>
      </c>
      <c r="Q1122" s="19">
        <f t="shared" ca="1" si="229"/>
        <v>24.136600000000001</v>
      </c>
      <c r="R1122" s="19" t="str">
        <f ca="1">IFERROR(INDEX(VpD!$2:$2,MATCH(G1122,VpD!$1:$1,1)),VpD!$I$2)</f>
        <v>1979-1998</v>
      </c>
      <c r="S1122" s="1">
        <f ca="1">IFERROR(INDEX(VpD!$C$3:$I$27,MATCH(E1122,VpD!$B$3:$B$27,0),MATCH(R1122,VpD!$C$2:$I$2,0)),0)</f>
        <v>90</v>
      </c>
      <c r="T1122" s="19">
        <f t="shared" ca="1" si="230"/>
        <v>20.61</v>
      </c>
      <c r="U1122" s="14" t="str">
        <f t="shared" ca="1" si="231"/>
        <v xml:space="preserve">714051.7 </v>
      </c>
      <c r="V1122" s="14" t="str">
        <f t="shared" ca="1" si="232"/>
        <v>6168639.4</v>
      </c>
      <c r="W1122" s="14" t="str">
        <f t="shared" ca="1" si="233"/>
        <v>POINT(714051.7 6168639.4)</v>
      </c>
      <c r="X1122" s="14" t="str">
        <f>IFERROR(INDEX(BygningOmraade!B:B,MATCH(A1122,BygningOmraade!A:A,0)),"")</f>
        <v/>
      </c>
    </row>
    <row r="1123" spans="1:24" s="14" customFormat="1" x14ac:dyDescent="0.25">
      <c r="A1123" s="14">
        <f t="shared" si="221"/>
        <v>1123</v>
      </c>
      <c r="B1123" s="14" t="str">
        <f t="shared" ca="1" si="222"/>
        <v>3f3ce517-3cfb-48ec-a6d3-595cfbe02280</v>
      </c>
      <c r="C1123" s="14" t="str">
        <f t="shared" ca="1" si="223"/>
        <v>0a3f507e-1d98-32b8-e044-0003ba298018</v>
      </c>
      <c r="D1123" s="14">
        <f t="shared" ca="1" si="224"/>
        <v>2540554</v>
      </c>
      <c r="E1123" s="1">
        <f t="shared" ca="1" si="225"/>
        <v>120</v>
      </c>
      <c r="F1123" s="1">
        <f t="shared" ca="1" si="226"/>
        <v>160</v>
      </c>
      <c r="G1123" s="1">
        <f t="shared" ca="1" si="227"/>
        <v>2000</v>
      </c>
      <c r="H1123" s="1" t="str">
        <f ca="1">IFERROR(INDEX(Varmeinstallation!B:B,MATCH(INDIRECT($A$1&amp;"L"&amp;A1123)*1,Varmeinstallation!A:A,0)),"Ingen varmeinstallationer")</f>
        <v>Fjernvarme/blokvarme (radiatorsystemer eller varmluftanlæg)</v>
      </c>
      <c r="I1123" s="1" t="str">
        <f ca="1">IFERROR(INDEX(Opvarmningsmiddel!B:B,MATCH(INDIRECT($A$1&amp;"M"&amp;A1123)*1,Opvarmningsmiddel!A:A,0)),"")</f>
        <v/>
      </c>
      <c r="J1123" s="1">
        <f t="shared" ca="1" si="228"/>
        <v>0</v>
      </c>
      <c r="K1123" s="1" t="str">
        <f ca="1">IFERROR(INDEX(Relationstabel!$C$3:$K$10,MATCH(VALUE(INDIRECT($A$1&amp;"L"&amp;A1123)),Relationstabel!$A$3:$A$10,0),MATCH(IFERROR(VALUE(INDIRECT($A$1&amp;"M"&amp;A1123)),0),Relationstabel!$C$1:$K$1,0)),"Ingen varmeinstallationer")</f>
        <v>Fjernvarme/ Blokvarme</v>
      </c>
      <c r="L1123" s="1" t="str">
        <f ca="1">INDEX(Anvendelseskode!B:B,MATCH($E1123,Anvendelseskode!$A:$A,0))</f>
        <v>Fritliggende enfamilieshus (parcelhus)</v>
      </c>
      <c r="M1123" s="1" t="str">
        <f ca="1">INDEX(Anvendelseskode!C:C,MATCH($E1123,Anvendelseskode!$A:$A,0))</f>
        <v>Parcelhuse</v>
      </c>
      <c r="N1123" s="1" t="str">
        <f ca="1">INDEX(Anvendelseskode!D:D,MATCH($E1123,Anvendelseskode!$A:$A,0))</f>
        <v>Private husholdninger</v>
      </c>
      <c r="O1123" s="1" t="str">
        <f ca="1">IFERROR(INDEX(SBi!$2:$2,MATCH(G1123,SBi!$1:$1,1)),SBi!$K$2)</f>
        <v>1999-2006</v>
      </c>
      <c r="P1123" s="1">
        <f ca="1">IFERROR(INDEX(SBi!$C$3:$K$28,MATCH(E1123,SBi!$B$3:$B$28,0),MATCH(O1123,SBi!$C$2:$K$2,0)),0)</f>
        <v>83.9</v>
      </c>
      <c r="Q1123" s="19">
        <f t="shared" ca="1" si="229"/>
        <v>13.423999999999999</v>
      </c>
      <c r="R1123" s="19" t="str">
        <f ca="1">IFERROR(INDEX(VpD!$2:$2,MATCH(G1123,VpD!$1:$1,1)),VpD!$I$2)</f>
        <v>&gt;1998</v>
      </c>
      <c r="S1123" s="1">
        <f ca="1">IFERROR(INDEX(VpD!$C$3:$I$27,MATCH(E1123,VpD!$B$3:$B$27,0),MATCH(R1123,VpD!$C$2:$I$2,0)),0)</f>
        <v>72</v>
      </c>
      <c r="T1123" s="19">
        <f t="shared" ca="1" si="230"/>
        <v>11.52</v>
      </c>
      <c r="U1123" s="14" t="str">
        <f t="shared" ca="1" si="231"/>
        <v xml:space="preserve">712081.71 </v>
      </c>
      <c r="V1123" s="14" t="str">
        <f t="shared" ca="1" si="232"/>
        <v>6172260.86</v>
      </c>
      <c r="W1123" s="14" t="str">
        <f t="shared" ca="1" si="233"/>
        <v>POINT(712081.71 6172260.86)</v>
      </c>
      <c r="X1123" s="14" t="str">
        <f>IFERROR(INDEX(BygningOmraade!B:B,MATCH(A1123,BygningOmraade!A:A,0)),"")</f>
        <v/>
      </c>
    </row>
    <row r="1124" spans="1:24" s="14" customFormat="1" x14ac:dyDescent="0.25">
      <c r="A1124" s="14">
        <f t="shared" si="221"/>
        <v>1124</v>
      </c>
      <c r="B1124" s="14" t="str">
        <f t="shared" ca="1" si="222"/>
        <v>3f5f328f-9ee0-4a1b-a3a6-faf158ae100c</v>
      </c>
      <c r="C1124" s="14" t="str">
        <f t="shared" ca="1" si="223"/>
        <v>0a3f507e-1704-32b8-e044-0003ba298018</v>
      </c>
      <c r="D1124" s="14">
        <f t="shared" ca="1" si="224"/>
        <v>995105</v>
      </c>
      <c r="E1124" s="1">
        <f t="shared" ca="1" si="225"/>
        <v>130</v>
      </c>
      <c r="F1124" s="1">
        <f t="shared" ca="1" si="226"/>
        <v>133</v>
      </c>
      <c r="G1124" s="1">
        <f t="shared" ca="1" si="227"/>
        <v>1900</v>
      </c>
      <c r="H1124" s="1" t="str">
        <f ca="1">IFERROR(INDEX(Varmeinstallation!B:B,MATCH(INDIRECT($A$1&amp;"L"&amp;A1124)*1,Varmeinstallation!A:A,0)),"Ingen varmeinstallationer")</f>
        <v>Centralvarme fra eget anlæg, et-kammer fyr</v>
      </c>
      <c r="I1124" s="1" t="str">
        <f ca="1">IFERROR(INDEX(Opvarmningsmiddel!B:B,MATCH(INDIRECT($A$1&amp;"M"&amp;A1124)*1,Opvarmningsmiddel!A:A,0)),"")</f>
        <v>Naturgas</v>
      </c>
      <c r="J1124" s="1">
        <f t="shared" ca="1" si="228"/>
        <v>0</v>
      </c>
      <c r="K1124" s="1" t="str">
        <f ca="1">IFERROR(INDEX(Relationstabel!$C$3:$K$10,MATCH(VALUE(INDIRECT($A$1&amp;"L"&amp;A1124)),Relationstabel!$A$3:$A$10,0),MATCH(IFERROR(VALUE(INDIRECT($A$1&amp;"M"&amp;A1124)),0),Relationstabel!$C$1:$K$1,0)),"Ingen varmeinstallationer")</f>
        <v>Naturgas</v>
      </c>
      <c r="L1124" s="1" t="str">
        <f ca="1">INDEX(Anvendelseskode!B:B,MATCH($E1124,Anvendelseskode!$A:$A,0))</f>
        <v>Række-, kæde-, dobbelthus (lodret adskillelse mellem enhederne)</v>
      </c>
      <c r="M1124" s="1" t="str">
        <f ca="1">INDEX(Anvendelseskode!C:C,MATCH($E1124,Anvendelseskode!$A:$A,0))</f>
        <v>Række-, kæde og dobbelthuse</v>
      </c>
      <c r="N1124" s="1" t="str">
        <f ca="1">INDEX(Anvendelseskode!D:D,MATCH($E1124,Anvendelseskode!$A:$A,0))</f>
        <v>Private husholdninger</v>
      </c>
      <c r="O1124" s="1" t="str">
        <f ca="1">IFERROR(INDEX(SBi!$2:$2,MATCH(G1124,SBi!$1:$1,1)),SBi!$K$2)</f>
        <v>1890-1930</v>
      </c>
      <c r="P1124" s="1">
        <f ca="1">IFERROR(INDEX(SBi!$C$3:$K$28,MATCH(E1124,SBi!$B$3:$B$28,0),MATCH(O1124,SBi!$C$2:$K$2,0)),0)</f>
        <v>157.69999999999999</v>
      </c>
      <c r="Q1124" s="19">
        <f t="shared" ca="1" si="229"/>
        <v>20.9741</v>
      </c>
      <c r="R1124" s="19" t="str">
        <f ca="1">IFERROR(INDEX(VpD!$2:$2,MATCH(G1124,VpD!$1:$1,1)),VpD!$I$2)</f>
        <v>&lt;1930</v>
      </c>
      <c r="S1124" s="1">
        <f ca="1">IFERROR(INDEX(VpD!$C$3:$I$27,MATCH(E1124,VpD!$B$3:$B$27,0),MATCH(R1124,VpD!$C$2:$I$2,0)),0)</f>
        <v>175</v>
      </c>
      <c r="T1124" s="19">
        <f t="shared" ca="1" si="230"/>
        <v>23.274999999999999</v>
      </c>
      <c r="U1124" s="14" t="str">
        <f t="shared" ca="1" si="231"/>
        <v xml:space="preserve">711703.9 </v>
      </c>
      <c r="V1124" s="14" t="str">
        <f t="shared" ca="1" si="232"/>
        <v>6170572.14</v>
      </c>
      <c r="W1124" s="14" t="str">
        <f t="shared" ca="1" si="233"/>
        <v>POINT(711703.9 6170572.14)</v>
      </c>
      <c r="X1124" s="14" t="str">
        <f>IFERROR(INDEX(BygningOmraade!B:B,MATCH(A1124,BygningOmraade!A:A,0)),"")</f>
        <v/>
      </c>
    </row>
    <row r="1125" spans="1:24" s="14" customFormat="1" x14ac:dyDescent="0.25">
      <c r="A1125" s="14">
        <f t="shared" si="221"/>
        <v>1125</v>
      </c>
      <c r="B1125" s="14" t="str">
        <f t="shared" ca="1" si="222"/>
        <v>3f66730b-0e84-4b3d-8c31-b6f4ac15f54d</v>
      </c>
      <c r="C1125" s="14" t="str">
        <f t="shared" ca="1" si="223"/>
        <v>0a3f507e-15fc-32b8-e044-0003ba298018</v>
      </c>
      <c r="D1125" s="14">
        <f t="shared" ca="1" si="224"/>
        <v>994810</v>
      </c>
      <c r="E1125" s="1">
        <f t="shared" ca="1" si="225"/>
        <v>120</v>
      </c>
      <c r="F1125" s="1">
        <f t="shared" ca="1" si="226"/>
        <v>216</v>
      </c>
      <c r="G1125" s="1">
        <f t="shared" ca="1" si="227"/>
        <v>1995</v>
      </c>
      <c r="H1125" s="1" t="str">
        <f ca="1">IFERROR(INDEX(Varmeinstallation!B:B,MATCH(INDIRECT($A$1&amp;"L"&amp;A1125)*1,Varmeinstallation!A:A,0)),"Ingen varmeinstallationer")</f>
        <v>Elovne, elpaneler</v>
      </c>
      <c r="I1125" s="1" t="str">
        <f ca="1">IFERROR(INDEX(Opvarmningsmiddel!B:B,MATCH(INDIRECT($A$1&amp;"M"&amp;A1125)*1,Opvarmningsmiddel!A:A,0)),"")</f>
        <v>Elektricitet</v>
      </c>
      <c r="J1125" s="1">
        <f t="shared" ca="1" si="228"/>
        <v>2</v>
      </c>
      <c r="K1125" s="1" t="str">
        <f ca="1">IFERROR(INDEX(Relationstabel!$C$3:$K$10,MATCH(VALUE(INDIRECT($A$1&amp;"L"&amp;A1125)),Relationstabel!$A$3:$A$10,0),MATCH(IFERROR(VALUE(INDIRECT($A$1&amp;"M"&amp;A1125)),0),Relationstabel!$C$1:$K$1,0)),"Ingen varmeinstallationer")</f>
        <v>Elvarme</v>
      </c>
      <c r="L1125" s="1" t="str">
        <f ca="1">INDEX(Anvendelseskode!B:B,MATCH($E1125,Anvendelseskode!$A:$A,0))</f>
        <v>Fritliggende enfamilieshus (parcelhus)</v>
      </c>
      <c r="M1125" s="1" t="str">
        <f ca="1">INDEX(Anvendelseskode!C:C,MATCH($E1125,Anvendelseskode!$A:$A,0))</f>
        <v>Parcelhuse</v>
      </c>
      <c r="N1125" s="1" t="str">
        <f ca="1">INDEX(Anvendelseskode!D:D,MATCH($E1125,Anvendelseskode!$A:$A,0))</f>
        <v>Private husholdninger</v>
      </c>
      <c r="O1125" s="1" t="str">
        <f ca="1">IFERROR(INDEX(SBi!$2:$2,MATCH(G1125,SBi!$1:$1,1)),SBi!$K$2)</f>
        <v>1979-1998</v>
      </c>
      <c r="P1125" s="1">
        <f ca="1">IFERROR(INDEX(SBi!$C$3:$K$28,MATCH(E1125,SBi!$B$3:$B$28,0),MATCH(O1125,SBi!$C$2:$K$2,0)),0)</f>
        <v>105.4</v>
      </c>
      <c r="Q1125" s="19">
        <f t="shared" ca="1" si="229"/>
        <v>22.766400000000001</v>
      </c>
      <c r="R1125" s="19" t="str">
        <f ca="1">IFERROR(INDEX(VpD!$2:$2,MATCH(G1125,VpD!$1:$1,1)),VpD!$I$2)</f>
        <v>1979-1998</v>
      </c>
      <c r="S1125" s="1">
        <f ca="1">IFERROR(INDEX(VpD!$C$3:$I$27,MATCH(E1125,VpD!$B$3:$B$27,0),MATCH(R1125,VpD!$C$2:$I$2,0)),0)</f>
        <v>90</v>
      </c>
      <c r="T1125" s="19">
        <f t="shared" ca="1" si="230"/>
        <v>19.440000000000001</v>
      </c>
      <c r="U1125" s="14" t="str">
        <f t="shared" ca="1" si="231"/>
        <v xml:space="preserve">711618.79 </v>
      </c>
      <c r="V1125" s="14" t="str">
        <f t="shared" ca="1" si="232"/>
        <v>6170686.92</v>
      </c>
      <c r="W1125" s="14" t="str">
        <f t="shared" ca="1" si="233"/>
        <v>POINT(711618.79 6170686.92)</v>
      </c>
      <c r="X1125" s="14" t="str">
        <f>IFERROR(INDEX(BygningOmraade!B:B,MATCH(A1125,BygningOmraade!A:A,0)),"")</f>
        <v/>
      </c>
    </row>
    <row r="1126" spans="1:24" s="14" customFormat="1" x14ac:dyDescent="0.25">
      <c r="A1126" s="14">
        <f t="shared" si="221"/>
        <v>1126</v>
      </c>
      <c r="B1126" s="14" t="str">
        <f t="shared" ca="1" si="222"/>
        <v>3f6c0a7a-ccf8-4d67-b866-1f90012294cf</v>
      </c>
      <c r="C1126" s="14" t="str">
        <f t="shared" ca="1" si="223"/>
        <v>0a3f507e-1d05-32b8-e044-0003ba298018</v>
      </c>
      <c r="D1126" s="14">
        <f t="shared" ca="1" si="224"/>
        <v>993669</v>
      </c>
      <c r="E1126" s="1">
        <f t="shared" ca="1" si="225"/>
        <v>120</v>
      </c>
      <c r="F1126" s="1">
        <f t="shared" ca="1" si="226"/>
        <v>170</v>
      </c>
      <c r="G1126" s="1">
        <f t="shared" ca="1" si="227"/>
        <v>1982</v>
      </c>
      <c r="H1126" s="1" t="str">
        <f ca="1">IFERROR(INDEX(Varmeinstallation!B:B,MATCH(INDIRECT($A$1&amp;"L"&amp;A1126)*1,Varmeinstallation!A:A,0)),"Ingen varmeinstallationer")</f>
        <v>Centralvarme fra eget anlæg, et-kammer fyr</v>
      </c>
      <c r="I1126" s="1" t="str">
        <f ca="1">IFERROR(INDEX(Opvarmningsmiddel!B:B,MATCH(INDIRECT($A$1&amp;"M"&amp;A1126)*1,Opvarmningsmiddel!A:A,0)),"")</f>
        <v>Naturgas</v>
      </c>
      <c r="J1126" s="1">
        <f t="shared" ca="1" si="228"/>
        <v>80</v>
      </c>
      <c r="K1126" s="1" t="str">
        <f ca="1">IFERROR(INDEX(Relationstabel!$C$3:$K$10,MATCH(VALUE(INDIRECT($A$1&amp;"L"&amp;A1126)),Relationstabel!$A$3:$A$10,0),MATCH(IFERROR(VALUE(INDIRECT($A$1&amp;"M"&amp;A1126)),0),Relationstabel!$C$1:$K$1,0)),"Ingen varmeinstallationer")</f>
        <v>Naturgas</v>
      </c>
      <c r="L1126" s="1" t="str">
        <f ca="1">INDEX(Anvendelseskode!B:B,MATCH($E1126,Anvendelseskode!$A:$A,0))</f>
        <v>Fritliggende enfamilieshus (parcelhus)</v>
      </c>
      <c r="M1126" s="1" t="str">
        <f ca="1">INDEX(Anvendelseskode!C:C,MATCH($E1126,Anvendelseskode!$A:$A,0))</f>
        <v>Parcelhuse</v>
      </c>
      <c r="N1126" s="1" t="str">
        <f ca="1">INDEX(Anvendelseskode!D:D,MATCH($E1126,Anvendelseskode!$A:$A,0))</f>
        <v>Private husholdninger</v>
      </c>
      <c r="O1126" s="1" t="str">
        <f ca="1">IFERROR(INDEX(SBi!$2:$2,MATCH(G1126,SBi!$1:$1,1)),SBi!$K$2)</f>
        <v>1979-1998</v>
      </c>
      <c r="P1126" s="1">
        <f ca="1">IFERROR(INDEX(SBi!$C$3:$K$28,MATCH(E1126,SBi!$B$3:$B$28,0),MATCH(O1126,SBi!$C$2:$K$2,0)),0)</f>
        <v>105.4</v>
      </c>
      <c r="Q1126" s="19">
        <f t="shared" ca="1" si="229"/>
        <v>17.917999999999999</v>
      </c>
      <c r="R1126" s="19" t="str">
        <f ca="1">IFERROR(INDEX(VpD!$2:$2,MATCH(G1126,VpD!$1:$1,1)),VpD!$I$2)</f>
        <v>1979-1998</v>
      </c>
      <c r="S1126" s="1">
        <f ca="1">IFERROR(INDEX(VpD!$C$3:$I$27,MATCH(E1126,VpD!$B$3:$B$27,0),MATCH(R1126,VpD!$C$2:$I$2,0)),0)</f>
        <v>90</v>
      </c>
      <c r="T1126" s="19">
        <f t="shared" ca="1" si="230"/>
        <v>15.3</v>
      </c>
      <c r="U1126" s="14" t="str">
        <f t="shared" ca="1" si="231"/>
        <v xml:space="preserve">710936.55 </v>
      </c>
      <c r="V1126" s="14" t="str">
        <f t="shared" ca="1" si="232"/>
        <v>6172001.72</v>
      </c>
      <c r="W1126" s="14" t="str">
        <f t="shared" ca="1" si="233"/>
        <v>POINT(710936.55 6172001.72)</v>
      </c>
      <c r="X1126" s="14" t="str">
        <f>IFERROR(INDEX(BygningOmraade!B:B,MATCH(A1126,BygningOmraade!A:A,0)),"")</f>
        <v/>
      </c>
    </row>
    <row r="1127" spans="1:24" s="14" customFormat="1" x14ac:dyDescent="0.25">
      <c r="A1127" s="14">
        <f t="shared" si="221"/>
        <v>1127</v>
      </c>
      <c r="B1127" s="14" t="str">
        <f t="shared" ca="1" si="222"/>
        <v>3f70c006-38bf-4040-b59d-43f66fc208d3</v>
      </c>
      <c r="C1127" s="14" t="str">
        <f t="shared" ca="1" si="223"/>
        <v>0a3f507e-1e6a-32b8-e044-0003ba298018</v>
      </c>
      <c r="D1127" s="14">
        <f t="shared" ca="1" si="224"/>
        <v>995040</v>
      </c>
      <c r="E1127" s="1">
        <f t="shared" ca="1" si="225"/>
        <v>120</v>
      </c>
      <c r="F1127" s="1">
        <f t="shared" ca="1" si="226"/>
        <v>154</v>
      </c>
      <c r="G1127" s="1">
        <f t="shared" ca="1" si="227"/>
        <v>1971</v>
      </c>
      <c r="H1127" s="1" t="str">
        <f ca="1">IFERROR(INDEX(Varmeinstallation!B:B,MATCH(INDIRECT($A$1&amp;"L"&amp;A1127)*1,Varmeinstallation!A:A,0)),"Ingen varmeinstallationer")</f>
        <v>Centralvarme fra eget anlæg, et-kammer fyr</v>
      </c>
      <c r="I1127" s="1" t="str">
        <f ca="1">IFERROR(INDEX(Opvarmningsmiddel!B:B,MATCH(INDIRECT($A$1&amp;"M"&amp;A1127)*1,Opvarmningsmiddel!A:A,0)),"")</f>
        <v>Naturgas</v>
      </c>
      <c r="J1127" s="1">
        <f t="shared" ca="1" si="228"/>
        <v>0</v>
      </c>
      <c r="K1127" s="1" t="str">
        <f ca="1">IFERROR(INDEX(Relationstabel!$C$3:$K$10,MATCH(VALUE(INDIRECT($A$1&amp;"L"&amp;A1127)),Relationstabel!$A$3:$A$10,0),MATCH(IFERROR(VALUE(INDIRECT($A$1&amp;"M"&amp;A1127)),0),Relationstabel!$C$1:$K$1,0)),"Ingen varmeinstallationer")</f>
        <v>Naturgas</v>
      </c>
      <c r="L1127" s="1" t="str">
        <f ca="1">INDEX(Anvendelseskode!B:B,MATCH($E1127,Anvendelseskode!$A:$A,0))</f>
        <v>Fritliggende enfamilieshus (parcelhus)</v>
      </c>
      <c r="M1127" s="1" t="str">
        <f ca="1">INDEX(Anvendelseskode!C:C,MATCH($E1127,Anvendelseskode!$A:$A,0))</f>
        <v>Parcelhuse</v>
      </c>
      <c r="N1127" s="1" t="str">
        <f ca="1">INDEX(Anvendelseskode!D:D,MATCH($E1127,Anvendelseskode!$A:$A,0))</f>
        <v>Private husholdninger</v>
      </c>
      <c r="O1127" s="1" t="str">
        <f ca="1">IFERROR(INDEX(SBi!$2:$2,MATCH(G1127,SBi!$1:$1,1)),SBi!$K$2)</f>
        <v>1961-1972</v>
      </c>
      <c r="P1127" s="1">
        <f ca="1">IFERROR(INDEX(SBi!$C$3:$K$28,MATCH(E1127,SBi!$B$3:$B$28,0),MATCH(O1127,SBi!$C$2:$K$2,0)),0)</f>
        <v>134.30000000000001</v>
      </c>
      <c r="Q1127" s="19">
        <f t="shared" ca="1" si="229"/>
        <v>20.682200000000002</v>
      </c>
      <c r="R1127" s="19" t="str">
        <f ca="1">IFERROR(INDEX(VpD!$2:$2,MATCH(G1127,VpD!$1:$1,1)),VpD!$I$2)</f>
        <v>1961-1972</v>
      </c>
      <c r="S1127" s="1">
        <f ca="1">IFERROR(INDEX(VpD!$C$3:$I$27,MATCH(E1127,VpD!$B$3:$B$27,0),MATCH(R1127,VpD!$C$2:$I$2,0)),0)</f>
        <v>143</v>
      </c>
      <c r="T1127" s="19">
        <f t="shared" ca="1" si="230"/>
        <v>22.021999999999998</v>
      </c>
      <c r="U1127" s="14" t="str">
        <f t="shared" ca="1" si="231"/>
        <v xml:space="preserve">711708.52 </v>
      </c>
      <c r="V1127" s="14" t="str">
        <f t="shared" ca="1" si="232"/>
        <v>6171712.41</v>
      </c>
      <c r="W1127" s="14" t="str">
        <f t="shared" ca="1" si="233"/>
        <v>POINT(711708.52 6171712.41)</v>
      </c>
      <c r="X1127" s="14" t="str">
        <f>IFERROR(INDEX(BygningOmraade!B:B,MATCH(A1127,BygningOmraade!A:A,0)),"")</f>
        <v/>
      </c>
    </row>
    <row r="1128" spans="1:24" s="14" customFormat="1" x14ac:dyDescent="0.25">
      <c r="A1128" s="14">
        <f t="shared" si="221"/>
        <v>1128</v>
      </c>
      <c r="B1128" s="14" t="str">
        <f t="shared" ca="1" si="222"/>
        <v>3f755d22-00c5-419b-8c0a-a4b896cf4906</v>
      </c>
      <c r="C1128" s="14" t="str">
        <f t="shared" ca="1" si="223"/>
        <v>0a3f507e-22bd-32b8-e044-0003ba298018</v>
      </c>
      <c r="D1128" s="14">
        <f t="shared" ca="1" si="224"/>
        <v>995467</v>
      </c>
      <c r="E1128" s="1">
        <f t="shared" ca="1" si="225"/>
        <v>130</v>
      </c>
      <c r="F1128" s="1">
        <f t="shared" ca="1" si="226"/>
        <v>107</v>
      </c>
      <c r="G1128" s="1">
        <f t="shared" ca="1" si="227"/>
        <v>1985</v>
      </c>
      <c r="H1128" s="1" t="str">
        <f ca="1">IFERROR(INDEX(Varmeinstallation!B:B,MATCH(INDIRECT($A$1&amp;"L"&amp;A1128)*1,Varmeinstallation!A:A,0)),"Ingen varmeinstallationer")</f>
        <v>Fjernvarme/blokvarme (radiatorsystemer eller varmluftanlæg)</v>
      </c>
      <c r="I1128" s="1" t="str">
        <f ca="1">IFERROR(INDEX(Opvarmningsmiddel!B:B,MATCH(INDIRECT($A$1&amp;"M"&amp;A1128)*1,Opvarmningsmiddel!A:A,0)),"")</f>
        <v/>
      </c>
      <c r="J1128" s="1">
        <f t="shared" ca="1" si="228"/>
        <v>2</v>
      </c>
      <c r="K1128" s="1" t="str">
        <f ca="1">IFERROR(INDEX(Relationstabel!$C$3:$K$10,MATCH(VALUE(INDIRECT($A$1&amp;"L"&amp;A1128)),Relationstabel!$A$3:$A$10,0),MATCH(IFERROR(VALUE(INDIRECT($A$1&amp;"M"&amp;A1128)),0),Relationstabel!$C$1:$K$1,0)),"Ingen varmeinstallationer")</f>
        <v>Fjernvarme/ Blokvarme</v>
      </c>
      <c r="L1128" s="1" t="str">
        <f ca="1">INDEX(Anvendelseskode!B:B,MATCH($E1128,Anvendelseskode!$A:$A,0))</f>
        <v>Række-, kæde-, dobbelthus (lodret adskillelse mellem enhederne)</v>
      </c>
      <c r="M1128" s="1" t="str">
        <f ca="1">INDEX(Anvendelseskode!C:C,MATCH($E1128,Anvendelseskode!$A:$A,0))</f>
        <v>Række-, kæde og dobbelthuse</v>
      </c>
      <c r="N1128" s="1" t="str">
        <f ca="1">INDEX(Anvendelseskode!D:D,MATCH($E1128,Anvendelseskode!$A:$A,0))</f>
        <v>Private husholdninger</v>
      </c>
      <c r="O1128" s="1" t="str">
        <f ca="1">IFERROR(INDEX(SBi!$2:$2,MATCH(G1128,SBi!$1:$1,1)),SBi!$K$2)</f>
        <v>1979-1998</v>
      </c>
      <c r="P1128" s="1">
        <f ca="1">IFERROR(INDEX(SBi!$C$3:$K$28,MATCH(E1128,SBi!$B$3:$B$28,0),MATCH(O1128,SBi!$C$2:$K$2,0)),0)</f>
        <v>96.8</v>
      </c>
      <c r="Q1128" s="19">
        <f t="shared" ca="1" si="229"/>
        <v>10.3576</v>
      </c>
      <c r="R1128" s="19" t="str">
        <f ca="1">IFERROR(INDEX(VpD!$2:$2,MATCH(G1128,VpD!$1:$1,1)),VpD!$I$2)</f>
        <v>1979-1998</v>
      </c>
      <c r="S1128" s="1">
        <f ca="1">IFERROR(INDEX(VpD!$C$3:$I$27,MATCH(E1128,VpD!$B$3:$B$27,0),MATCH(R1128,VpD!$C$2:$I$2,0)),0)</f>
        <v>74</v>
      </c>
      <c r="T1128" s="19">
        <f t="shared" ca="1" si="230"/>
        <v>7.9180000000000001</v>
      </c>
      <c r="U1128" s="14" t="str">
        <f t="shared" ca="1" si="231"/>
        <v xml:space="preserve">711945.88 </v>
      </c>
      <c r="V1128" s="14" t="str">
        <f t="shared" ca="1" si="232"/>
        <v>6171910.99</v>
      </c>
      <c r="W1128" s="14" t="str">
        <f t="shared" ca="1" si="233"/>
        <v>POINT(711945.88 6171910.99)</v>
      </c>
      <c r="X1128" s="14" t="str">
        <f>IFERROR(INDEX(BygningOmraade!B:B,MATCH(A1128,BygningOmraade!A:A,0)),"")</f>
        <v/>
      </c>
    </row>
    <row r="1129" spans="1:24" s="14" customFormat="1" x14ac:dyDescent="0.25">
      <c r="A1129" s="14">
        <f t="shared" si="221"/>
        <v>1129</v>
      </c>
      <c r="B1129" s="14" t="str">
        <f t="shared" ca="1" si="222"/>
        <v>3f790eba-5f85-4c82-8153-25ace1e4d506</v>
      </c>
      <c r="C1129" s="14" t="str">
        <f t="shared" ca="1" si="223"/>
        <v>53ba2f34-5ffb-2505-e044-0003ba298018</v>
      </c>
      <c r="D1129" s="14">
        <f t="shared" ca="1" si="224"/>
        <v>2702959</v>
      </c>
      <c r="E1129" s="1">
        <f t="shared" ca="1" si="225"/>
        <v>130</v>
      </c>
      <c r="F1129" s="1">
        <f t="shared" ca="1" si="226"/>
        <v>86</v>
      </c>
      <c r="G1129" s="1">
        <f t="shared" ca="1" si="227"/>
        <v>2008</v>
      </c>
      <c r="H1129" s="1" t="str">
        <f ca="1">IFERROR(INDEX(Varmeinstallation!B:B,MATCH(INDIRECT($A$1&amp;"L"&amp;A1129)*1,Varmeinstallation!A:A,0)),"Ingen varmeinstallationer")</f>
        <v>Centralvarme fra eget anlæg, et-kammer fyr</v>
      </c>
      <c r="I1129" s="1" t="str">
        <f ca="1">IFERROR(INDEX(Opvarmningsmiddel!B:B,MATCH(INDIRECT($A$1&amp;"M"&amp;A1129)*1,Opvarmningsmiddel!A:A,0)),"")</f>
        <v>Naturgas</v>
      </c>
      <c r="J1129" s="1">
        <f t="shared" ca="1" si="228"/>
        <v>90</v>
      </c>
      <c r="K1129" s="1" t="str">
        <f ca="1">IFERROR(INDEX(Relationstabel!$C$3:$K$10,MATCH(VALUE(INDIRECT($A$1&amp;"L"&amp;A1129)),Relationstabel!$A$3:$A$10,0),MATCH(IFERROR(VALUE(INDIRECT($A$1&amp;"M"&amp;A1129)),0),Relationstabel!$C$1:$K$1,0)),"Ingen varmeinstallationer")</f>
        <v>Naturgas</v>
      </c>
      <c r="L1129" s="1" t="str">
        <f ca="1">INDEX(Anvendelseskode!B:B,MATCH($E1129,Anvendelseskode!$A:$A,0))</f>
        <v>Række-, kæde-, dobbelthus (lodret adskillelse mellem enhederne)</v>
      </c>
      <c r="M1129" s="1" t="str">
        <f ca="1">INDEX(Anvendelseskode!C:C,MATCH($E1129,Anvendelseskode!$A:$A,0))</f>
        <v>Række-, kæde og dobbelthuse</v>
      </c>
      <c r="N1129" s="1" t="str">
        <f ca="1">INDEX(Anvendelseskode!D:D,MATCH($E1129,Anvendelseskode!$A:$A,0))</f>
        <v>Private husholdninger</v>
      </c>
      <c r="O1129" s="1" t="str">
        <f ca="1">IFERROR(INDEX(SBi!$2:$2,MATCH(G1129,SBi!$1:$1,1)),SBi!$K$2)</f>
        <v>Efter 2006</v>
      </c>
      <c r="P1129" s="1">
        <f ca="1">IFERROR(INDEX(SBi!$C$3:$K$28,MATCH(E1129,SBi!$B$3:$B$28,0),MATCH(O1129,SBi!$C$2:$K$2,0)),0)</f>
        <v>66.400000000000006</v>
      </c>
      <c r="Q1129" s="19">
        <f t="shared" ca="1" si="229"/>
        <v>5.7104000000000008</v>
      </c>
      <c r="R1129" s="19" t="str">
        <f ca="1">IFERROR(INDEX(VpD!$2:$2,MATCH(G1129,VpD!$1:$1,1)),VpD!$I$2)</f>
        <v>&gt;1998</v>
      </c>
      <c r="S1129" s="1">
        <f ca="1">IFERROR(INDEX(VpD!$C$3:$I$27,MATCH(E1129,VpD!$B$3:$B$27,0),MATCH(R1129,VpD!$C$2:$I$2,0)),0)</f>
        <v>65</v>
      </c>
      <c r="T1129" s="19">
        <f t="shared" ca="1" si="230"/>
        <v>5.59</v>
      </c>
      <c r="U1129" s="14" t="str">
        <f t="shared" ca="1" si="231"/>
        <v xml:space="preserve">712681.56 </v>
      </c>
      <c r="V1129" s="14" t="str">
        <f t="shared" ca="1" si="232"/>
        <v>6168721.44</v>
      </c>
      <c r="W1129" s="14" t="str">
        <f t="shared" ca="1" si="233"/>
        <v>POINT(712681.56 6168721.44)</v>
      </c>
      <c r="X1129" s="14" t="str">
        <f>IFERROR(INDEX(BygningOmraade!B:B,MATCH(A1129,BygningOmraade!A:A,0)),"")</f>
        <v/>
      </c>
    </row>
    <row r="1130" spans="1:24" s="14" customFormat="1" x14ac:dyDescent="0.25">
      <c r="A1130" s="14">
        <f t="shared" si="221"/>
        <v>1130</v>
      </c>
      <c r="B1130" s="14" t="str">
        <f t="shared" ca="1" si="222"/>
        <v>3f94b7d0-fa0c-45ce-a705-bf0489c58f91</v>
      </c>
      <c r="C1130" s="14" t="str">
        <f t="shared" ca="1" si="223"/>
        <v>0a3f507e-1642-32b8-e044-0003ba298018</v>
      </c>
      <c r="D1130" s="14">
        <f t="shared" ca="1" si="224"/>
        <v>997295</v>
      </c>
      <c r="E1130" s="1">
        <f t="shared" ca="1" si="225"/>
        <v>130</v>
      </c>
      <c r="F1130" s="1">
        <f t="shared" ca="1" si="226"/>
        <v>109</v>
      </c>
      <c r="G1130" s="1">
        <f t="shared" ca="1" si="227"/>
        <v>1978</v>
      </c>
      <c r="H1130" s="1" t="str">
        <f ca="1">IFERROR(INDEX(Varmeinstallation!B:B,MATCH(INDIRECT($A$1&amp;"L"&amp;A1130)*1,Varmeinstallation!A:A,0)),"Ingen varmeinstallationer")</f>
        <v>Fjernvarme/blokvarme (radiatorsystemer eller varmluftanlæg)</v>
      </c>
      <c r="I1130" s="1" t="str">
        <f ca="1">IFERROR(INDEX(Opvarmningsmiddel!B:B,MATCH(INDIRECT($A$1&amp;"M"&amp;A1130)*1,Opvarmningsmiddel!A:A,0)),"")</f>
        <v/>
      </c>
      <c r="J1130" s="1">
        <f t="shared" ca="1" si="228"/>
        <v>0</v>
      </c>
      <c r="K1130" s="1" t="str">
        <f ca="1">IFERROR(INDEX(Relationstabel!$C$3:$K$10,MATCH(VALUE(INDIRECT($A$1&amp;"L"&amp;A1130)),Relationstabel!$A$3:$A$10,0),MATCH(IFERROR(VALUE(INDIRECT($A$1&amp;"M"&amp;A1130)),0),Relationstabel!$C$1:$K$1,0)),"Ingen varmeinstallationer")</f>
        <v>Fjernvarme/ Blokvarme</v>
      </c>
      <c r="L1130" s="1" t="str">
        <f ca="1">INDEX(Anvendelseskode!B:B,MATCH($E1130,Anvendelseskode!$A:$A,0))</f>
        <v>Række-, kæde-, dobbelthus (lodret adskillelse mellem enhederne)</v>
      </c>
      <c r="M1130" s="1" t="str">
        <f ca="1">INDEX(Anvendelseskode!C:C,MATCH($E1130,Anvendelseskode!$A:$A,0))</f>
        <v>Række-, kæde og dobbelthuse</v>
      </c>
      <c r="N1130" s="1" t="str">
        <f ca="1">INDEX(Anvendelseskode!D:D,MATCH($E1130,Anvendelseskode!$A:$A,0))</f>
        <v>Private husholdninger</v>
      </c>
      <c r="O1130" s="1" t="str">
        <f ca="1">IFERROR(INDEX(SBi!$2:$2,MATCH(G1130,SBi!$1:$1,1)),SBi!$K$2)</f>
        <v>1973-1978</v>
      </c>
      <c r="P1130" s="1">
        <f ca="1">IFERROR(INDEX(SBi!$C$3:$K$28,MATCH(E1130,SBi!$B$3:$B$28,0),MATCH(O1130,SBi!$C$2:$K$2,0)),0)</f>
        <v>112.6</v>
      </c>
      <c r="Q1130" s="19">
        <f t="shared" ca="1" si="229"/>
        <v>12.273399999999999</v>
      </c>
      <c r="R1130" s="19" t="str">
        <f ca="1">IFERROR(INDEX(VpD!$2:$2,MATCH(G1130,VpD!$1:$1,1)),VpD!$I$2)</f>
        <v>1973-1978</v>
      </c>
      <c r="S1130" s="1">
        <f ca="1">IFERROR(INDEX(VpD!$C$3:$I$27,MATCH(E1130,VpD!$B$3:$B$27,0),MATCH(R1130,VpD!$C$2:$I$2,0)),0)</f>
        <v>98</v>
      </c>
      <c r="T1130" s="19">
        <f t="shared" ca="1" si="230"/>
        <v>10.682</v>
      </c>
      <c r="U1130" s="14" t="str">
        <f t="shared" ca="1" si="231"/>
        <v xml:space="preserve">713690.5 </v>
      </c>
      <c r="V1130" s="14" t="str">
        <f t="shared" ca="1" si="232"/>
        <v>6169537.39</v>
      </c>
      <c r="W1130" s="14" t="str">
        <f t="shared" ca="1" si="233"/>
        <v>POINT(713690.5 6169537.39)</v>
      </c>
      <c r="X1130" s="14" t="str">
        <f>IFERROR(INDEX(BygningOmraade!B:B,MATCH(A1130,BygningOmraade!A:A,0)),"")</f>
        <v/>
      </c>
    </row>
    <row r="1131" spans="1:24" s="14" customFormat="1" x14ac:dyDescent="0.25">
      <c r="A1131" s="14">
        <f t="shared" si="221"/>
        <v>1131</v>
      </c>
      <c r="B1131" s="14" t="str">
        <f t="shared" ca="1" si="222"/>
        <v>3f9f6e07-ec7a-448b-bcd0-2fabc6c51938</v>
      </c>
      <c r="C1131" s="14" t="str">
        <f t="shared" ca="1" si="223"/>
        <v>0a3f507e-1a8d-32b8-e044-0003ba298018</v>
      </c>
      <c r="D1131" s="14">
        <f t="shared" ca="1" si="224"/>
        <v>997394</v>
      </c>
      <c r="E1131" s="1">
        <f t="shared" ca="1" si="225"/>
        <v>120</v>
      </c>
      <c r="F1131" s="1">
        <f t="shared" ca="1" si="226"/>
        <v>135</v>
      </c>
      <c r="G1131" s="1">
        <f t="shared" ca="1" si="227"/>
        <v>1968</v>
      </c>
      <c r="H1131" s="1" t="str">
        <f ca="1">IFERROR(INDEX(Varmeinstallation!B:B,MATCH(INDIRECT($A$1&amp;"L"&amp;A1131)*1,Varmeinstallation!A:A,0)),"Ingen varmeinstallationer")</f>
        <v>Centralvarme fra eget anlæg, et-kammer fyr</v>
      </c>
      <c r="I1131" s="1" t="str">
        <f ca="1">IFERROR(INDEX(Opvarmningsmiddel!B:B,MATCH(INDIRECT($A$1&amp;"M"&amp;A1131)*1,Opvarmningsmiddel!A:A,0)),"")</f>
        <v>Naturgas</v>
      </c>
      <c r="J1131" s="1">
        <f t="shared" ca="1" si="228"/>
        <v>2</v>
      </c>
      <c r="K1131" s="1" t="str">
        <f ca="1">IFERROR(INDEX(Relationstabel!$C$3:$K$10,MATCH(VALUE(INDIRECT($A$1&amp;"L"&amp;A1131)),Relationstabel!$A$3:$A$10,0),MATCH(IFERROR(VALUE(INDIRECT($A$1&amp;"M"&amp;A1131)),0),Relationstabel!$C$1:$K$1,0)),"Ingen varmeinstallationer")</f>
        <v>Naturgas</v>
      </c>
      <c r="L1131" s="1" t="str">
        <f ca="1">INDEX(Anvendelseskode!B:B,MATCH($E1131,Anvendelseskode!$A:$A,0))</f>
        <v>Fritliggende enfamilieshus (parcelhus)</v>
      </c>
      <c r="M1131" s="1" t="str">
        <f ca="1">INDEX(Anvendelseskode!C:C,MATCH($E1131,Anvendelseskode!$A:$A,0))</f>
        <v>Parcelhuse</v>
      </c>
      <c r="N1131" s="1" t="str">
        <f ca="1">INDEX(Anvendelseskode!D:D,MATCH($E1131,Anvendelseskode!$A:$A,0))</f>
        <v>Private husholdninger</v>
      </c>
      <c r="O1131" s="1" t="str">
        <f ca="1">IFERROR(INDEX(SBi!$2:$2,MATCH(G1131,SBi!$1:$1,1)),SBi!$K$2)</f>
        <v>1961-1972</v>
      </c>
      <c r="P1131" s="1">
        <f ca="1">IFERROR(INDEX(SBi!$C$3:$K$28,MATCH(E1131,SBi!$B$3:$B$28,0),MATCH(O1131,SBi!$C$2:$K$2,0)),0)</f>
        <v>134.30000000000001</v>
      </c>
      <c r="Q1131" s="19">
        <f t="shared" ca="1" si="229"/>
        <v>18.130500000000001</v>
      </c>
      <c r="R1131" s="19" t="str">
        <f ca="1">IFERROR(INDEX(VpD!$2:$2,MATCH(G1131,VpD!$1:$1,1)),VpD!$I$2)</f>
        <v>1961-1972</v>
      </c>
      <c r="S1131" s="1">
        <f ca="1">IFERROR(INDEX(VpD!$C$3:$I$27,MATCH(E1131,VpD!$B$3:$B$27,0),MATCH(R1131,VpD!$C$2:$I$2,0)),0)</f>
        <v>143</v>
      </c>
      <c r="T1131" s="19">
        <f t="shared" ca="1" si="230"/>
        <v>19.305</v>
      </c>
      <c r="U1131" s="14" t="str">
        <f t="shared" ca="1" si="231"/>
        <v xml:space="preserve">714040.59 </v>
      </c>
      <c r="V1131" s="14" t="str">
        <f t="shared" ca="1" si="232"/>
        <v>6169027.49</v>
      </c>
      <c r="W1131" s="14" t="str">
        <f t="shared" ca="1" si="233"/>
        <v>POINT(714040.59 6169027.49)</v>
      </c>
      <c r="X1131" s="14" t="str">
        <f>IFERROR(INDEX(BygningOmraade!B:B,MATCH(A1131,BygningOmraade!A:A,0)),"")</f>
        <v/>
      </c>
    </row>
    <row r="1132" spans="1:24" s="14" customFormat="1" x14ac:dyDescent="0.25">
      <c r="A1132" s="14">
        <f t="shared" si="221"/>
        <v>1132</v>
      </c>
      <c r="B1132" s="14" t="str">
        <f t="shared" ca="1" si="222"/>
        <v>3f9fd572-a929-4955-84eb-b02dc5c5e5ae</v>
      </c>
      <c r="C1132" s="14" t="str">
        <f t="shared" ca="1" si="223"/>
        <v>0a3f507e-1ecb-32b8-e044-0003ba298018</v>
      </c>
      <c r="D1132" s="14">
        <f t="shared" ca="1" si="224"/>
        <v>994970</v>
      </c>
      <c r="E1132" s="1">
        <f t="shared" ca="1" si="225"/>
        <v>130</v>
      </c>
      <c r="F1132" s="1">
        <f t="shared" ca="1" si="226"/>
        <v>110</v>
      </c>
      <c r="G1132" s="1">
        <f t="shared" ca="1" si="227"/>
        <v>1973</v>
      </c>
      <c r="H1132" s="1" t="str">
        <f ca="1">IFERROR(INDEX(Varmeinstallation!B:B,MATCH(INDIRECT($A$1&amp;"L"&amp;A1132)*1,Varmeinstallation!A:A,0)),"Ingen varmeinstallationer")</f>
        <v>Fjernvarme/blokvarme (radiatorsystemer eller varmluftanlæg)</v>
      </c>
      <c r="I1132" s="1" t="str">
        <f ca="1">IFERROR(INDEX(Opvarmningsmiddel!B:B,MATCH(INDIRECT($A$1&amp;"M"&amp;A1132)*1,Opvarmningsmiddel!A:A,0)),"")</f>
        <v/>
      </c>
      <c r="J1132" s="1">
        <f t="shared" ca="1" si="228"/>
        <v>0</v>
      </c>
      <c r="K1132" s="1" t="str">
        <f ca="1">IFERROR(INDEX(Relationstabel!$C$3:$K$10,MATCH(VALUE(INDIRECT($A$1&amp;"L"&amp;A1132)),Relationstabel!$A$3:$A$10,0),MATCH(IFERROR(VALUE(INDIRECT($A$1&amp;"M"&amp;A1132)),0),Relationstabel!$C$1:$K$1,0)),"Ingen varmeinstallationer")</f>
        <v>Fjernvarme/ Blokvarme</v>
      </c>
      <c r="L1132" s="1" t="str">
        <f ca="1">INDEX(Anvendelseskode!B:B,MATCH($E1132,Anvendelseskode!$A:$A,0))</f>
        <v>Række-, kæde-, dobbelthus (lodret adskillelse mellem enhederne)</v>
      </c>
      <c r="M1132" s="1" t="str">
        <f ca="1">INDEX(Anvendelseskode!C:C,MATCH($E1132,Anvendelseskode!$A:$A,0))</f>
        <v>Række-, kæde og dobbelthuse</v>
      </c>
      <c r="N1132" s="1" t="str">
        <f ca="1">INDEX(Anvendelseskode!D:D,MATCH($E1132,Anvendelseskode!$A:$A,0))</f>
        <v>Private husholdninger</v>
      </c>
      <c r="O1132" s="1" t="str">
        <f ca="1">IFERROR(INDEX(SBi!$2:$2,MATCH(G1132,SBi!$1:$1,1)),SBi!$K$2)</f>
        <v>1973-1978</v>
      </c>
      <c r="P1132" s="1">
        <f ca="1">IFERROR(INDEX(SBi!$C$3:$K$28,MATCH(E1132,SBi!$B$3:$B$28,0),MATCH(O1132,SBi!$C$2:$K$2,0)),0)</f>
        <v>112.6</v>
      </c>
      <c r="Q1132" s="19">
        <f t="shared" ca="1" si="229"/>
        <v>12.385999999999999</v>
      </c>
      <c r="R1132" s="19" t="str">
        <f ca="1">IFERROR(INDEX(VpD!$2:$2,MATCH(G1132,VpD!$1:$1,1)),VpD!$I$2)</f>
        <v>1973-1978</v>
      </c>
      <c r="S1132" s="1">
        <f ca="1">IFERROR(INDEX(VpD!$C$3:$I$27,MATCH(E1132,VpD!$B$3:$B$27,0),MATCH(R1132,VpD!$C$2:$I$2,0)),0)</f>
        <v>98</v>
      </c>
      <c r="T1132" s="19">
        <f t="shared" ca="1" si="230"/>
        <v>10.78</v>
      </c>
      <c r="U1132" s="14" t="str">
        <f t="shared" ca="1" si="231"/>
        <v xml:space="preserve">711725.71 </v>
      </c>
      <c r="V1132" s="14" t="str">
        <f t="shared" ca="1" si="232"/>
        <v>6172032.15</v>
      </c>
      <c r="W1132" s="14" t="str">
        <f t="shared" ca="1" si="233"/>
        <v>POINT(711725.71 6172032.15)</v>
      </c>
      <c r="X1132" s="14" t="str">
        <f>IFERROR(INDEX(BygningOmraade!B:B,MATCH(A1132,BygningOmraade!A:A,0)),"")</f>
        <v/>
      </c>
    </row>
    <row r="1133" spans="1:24" s="14" customFormat="1" x14ac:dyDescent="0.25">
      <c r="A1133" s="14">
        <f t="shared" si="221"/>
        <v>1133</v>
      </c>
      <c r="B1133" s="14" t="str">
        <f t="shared" ca="1" si="222"/>
        <v>3fa31c32-8290-4ce9-9082-b21330268c10</v>
      </c>
      <c r="C1133" s="14" t="str">
        <f t="shared" ca="1" si="223"/>
        <v>0a3f507e-1b12-32b8-e044-0003ba298018</v>
      </c>
      <c r="D1133" s="14">
        <f t="shared" ca="1" si="224"/>
        <v>995832</v>
      </c>
      <c r="E1133" s="1">
        <f t="shared" ca="1" si="225"/>
        <v>420</v>
      </c>
      <c r="F1133" s="1">
        <f t="shared" ca="1" si="226"/>
        <v>857</v>
      </c>
      <c r="G1133" s="1">
        <f t="shared" ca="1" si="227"/>
        <v>1982</v>
      </c>
      <c r="H1133" s="1" t="str">
        <f ca="1">IFERROR(INDEX(Varmeinstallation!B:B,MATCH(INDIRECT($A$1&amp;"L"&amp;A1133)*1,Varmeinstallation!A:A,0)),"Ingen varmeinstallationer")</f>
        <v>Fjernvarme/blokvarme (radiatorsystemer eller varmluftanlæg)</v>
      </c>
      <c r="I1133" s="1" t="str">
        <f ca="1">IFERROR(INDEX(Opvarmningsmiddel!B:B,MATCH(INDIRECT($A$1&amp;"M"&amp;A1133)*1,Opvarmningsmiddel!A:A,0)),"")</f>
        <v/>
      </c>
      <c r="J1133" s="1">
        <f t="shared" ca="1" si="228"/>
        <v>90</v>
      </c>
      <c r="K1133" s="1" t="str">
        <f ca="1">IFERROR(INDEX(Relationstabel!$C$3:$K$10,MATCH(VALUE(INDIRECT($A$1&amp;"L"&amp;A1133)),Relationstabel!$A$3:$A$10,0),MATCH(IFERROR(VALUE(INDIRECT($A$1&amp;"M"&amp;A1133)),0),Relationstabel!$C$1:$K$1,0)),"Ingen varmeinstallationer")</f>
        <v>Fjernvarme/ Blokvarme</v>
      </c>
      <c r="L1133" s="1" t="str">
        <f ca="1">INDEX(Anvendelseskode!B:B,MATCH($E1133,Anvendelseskode!$A:$A,0))</f>
        <v>Bygning til undervisning og forskning (skole, gymnasium, forskningslabratorium o.lign.)</v>
      </c>
      <c r="M1133" s="1" t="str">
        <f ca="1">INDEX(Anvendelseskode!C:C,MATCH($E1133,Anvendelseskode!$A:$A,0))</f>
        <v>Undervisning, forskning o.l.</v>
      </c>
      <c r="N1133" s="1" t="str">
        <f ca="1">INDEX(Anvendelseskode!D:D,MATCH($E1133,Anvendelseskode!$A:$A,0))</f>
        <v>Kommunale og andre offentlige institutioner</v>
      </c>
      <c r="O1133" s="1" t="str">
        <f ca="1">IFERROR(INDEX(SBi!$2:$2,MATCH(G1133,SBi!$1:$1,1)),SBi!$K$2)</f>
        <v>1979-1998</v>
      </c>
      <c r="P1133" s="1">
        <f ca="1">IFERROR(INDEX(SBi!$C$3:$K$28,MATCH(E1133,SBi!$B$3:$B$28,0),MATCH(O1133,SBi!$C$2:$K$2,0)),0)</f>
        <v>115.1</v>
      </c>
      <c r="Q1133" s="19">
        <f t="shared" ca="1" si="229"/>
        <v>98.640699999999995</v>
      </c>
      <c r="R1133" s="19" t="str">
        <f ca="1">IFERROR(INDEX(VpD!$2:$2,MATCH(G1133,VpD!$1:$1,1)),VpD!$I$2)</f>
        <v>1979-1998</v>
      </c>
      <c r="S1133" s="1">
        <f ca="1">IFERROR(INDEX(VpD!$C$3:$I$27,MATCH(E1133,VpD!$B$3:$B$27,0),MATCH(R1133,VpD!$C$2:$I$2,0)),0)</f>
        <v>98</v>
      </c>
      <c r="T1133" s="19">
        <f t="shared" ca="1" si="230"/>
        <v>83.986000000000004</v>
      </c>
      <c r="U1133" s="14" t="str">
        <f t="shared" ca="1" si="231"/>
        <v xml:space="preserve">712148.03 </v>
      </c>
      <c r="V1133" s="14" t="str">
        <f t="shared" ca="1" si="232"/>
        <v>6170305.61</v>
      </c>
      <c r="W1133" s="14" t="str">
        <f t="shared" ca="1" si="233"/>
        <v>POINT(712148.03 6170305.61)</v>
      </c>
      <c r="X1133" s="14" t="str">
        <f>IFERROR(INDEX(BygningOmraade!B:B,MATCH(A1133,BygningOmraade!A:A,0)),"")</f>
        <v/>
      </c>
    </row>
    <row r="1134" spans="1:24" s="14" customFormat="1" x14ac:dyDescent="0.25">
      <c r="A1134" s="14">
        <f t="shared" si="221"/>
        <v>1134</v>
      </c>
      <c r="B1134" s="14" t="str">
        <f t="shared" ca="1" si="222"/>
        <v>3fb2b3f9-bb64-4f5f-88ec-277fc50229ed</v>
      </c>
      <c r="C1134" s="14" t="str">
        <f t="shared" ca="1" si="223"/>
        <v>0a3f507e-2109-32b8-e044-0003ba298018</v>
      </c>
      <c r="D1134" s="14">
        <f t="shared" ca="1" si="224"/>
        <v>996607</v>
      </c>
      <c r="E1134" s="1">
        <f t="shared" ca="1" si="225"/>
        <v>120</v>
      </c>
      <c r="F1134" s="1">
        <f t="shared" ca="1" si="226"/>
        <v>116</v>
      </c>
      <c r="G1134" s="1">
        <f t="shared" ca="1" si="227"/>
        <v>1984</v>
      </c>
      <c r="H1134" s="1" t="str">
        <f ca="1">IFERROR(INDEX(Varmeinstallation!B:B,MATCH(INDIRECT($A$1&amp;"L"&amp;A1134)*1,Varmeinstallation!A:A,0)),"Ingen varmeinstallationer")</f>
        <v>Elovne, elpaneler</v>
      </c>
      <c r="I1134" s="1" t="str">
        <f ca="1">IFERROR(INDEX(Opvarmningsmiddel!B:B,MATCH(INDIRECT($A$1&amp;"M"&amp;A1134)*1,Opvarmningsmiddel!A:A,0)),"")</f>
        <v>Elektricitet</v>
      </c>
      <c r="J1134" s="1">
        <f t="shared" ca="1" si="228"/>
        <v>2</v>
      </c>
      <c r="K1134" s="1" t="str">
        <f ca="1">IFERROR(INDEX(Relationstabel!$C$3:$K$10,MATCH(VALUE(INDIRECT($A$1&amp;"L"&amp;A1134)),Relationstabel!$A$3:$A$10,0),MATCH(IFERROR(VALUE(INDIRECT($A$1&amp;"M"&amp;A1134)),0),Relationstabel!$C$1:$K$1,0)),"Ingen varmeinstallationer")</f>
        <v>Elvarme</v>
      </c>
      <c r="L1134" s="1" t="str">
        <f ca="1">INDEX(Anvendelseskode!B:B,MATCH($E1134,Anvendelseskode!$A:$A,0))</f>
        <v>Fritliggende enfamilieshus (parcelhus)</v>
      </c>
      <c r="M1134" s="1" t="str">
        <f ca="1">INDEX(Anvendelseskode!C:C,MATCH($E1134,Anvendelseskode!$A:$A,0))</f>
        <v>Parcelhuse</v>
      </c>
      <c r="N1134" s="1" t="str">
        <f ca="1">INDEX(Anvendelseskode!D:D,MATCH($E1134,Anvendelseskode!$A:$A,0))</f>
        <v>Private husholdninger</v>
      </c>
      <c r="O1134" s="1" t="str">
        <f ca="1">IFERROR(INDEX(SBi!$2:$2,MATCH(G1134,SBi!$1:$1,1)),SBi!$K$2)</f>
        <v>1979-1998</v>
      </c>
      <c r="P1134" s="1">
        <f ca="1">IFERROR(INDEX(SBi!$C$3:$K$28,MATCH(E1134,SBi!$B$3:$B$28,0),MATCH(O1134,SBi!$C$2:$K$2,0)),0)</f>
        <v>105.4</v>
      </c>
      <c r="Q1134" s="19">
        <f t="shared" ca="1" si="229"/>
        <v>12.226400000000002</v>
      </c>
      <c r="R1134" s="19" t="str">
        <f ca="1">IFERROR(INDEX(VpD!$2:$2,MATCH(G1134,VpD!$1:$1,1)),VpD!$I$2)</f>
        <v>1979-1998</v>
      </c>
      <c r="S1134" s="1">
        <f ca="1">IFERROR(INDEX(VpD!$C$3:$I$27,MATCH(E1134,VpD!$B$3:$B$27,0),MATCH(R1134,VpD!$C$2:$I$2,0)),0)</f>
        <v>90</v>
      </c>
      <c r="T1134" s="19">
        <f t="shared" ca="1" si="230"/>
        <v>10.44</v>
      </c>
      <c r="U1134" s="14" t="str">
        <f t="shared" ca="1" si="231"/>
        <v xml:space="preserve">713162.76 </v>
      </c>
      <c r="V1134" s="14" t="str">
        <f t="shared" ca="1" si="232"/>
        <v>6168447.2</v>
      </c>
      <c r="W1134" s="14" t="str">
        <f t="shared" ca="1" si="233"/>
        <v>POINT(713162.76 6168447.2)</v>
      </c>
      <c r="X1134" s="14" t="str">
        <f>IFERROR(INDEX(BygningOmraade!B:B,MATCH(A1134,BygningOmraade!A:A,0)),"")</f>
        <v/>
      </c>
    </row>
    <row r="1135" spans="1:24" s="14" customFormat="1" x14ac:dyDescent="0.25">
      <c r="A1135" s="14">
        <f t="shared" si="221"/>
        <v>1135</v>
      </c>
      <c r="B1135" s="14" t="str">
        <f t="shared" ca="1" si="222"/>
        <v>3fb3c64c-bc80-488f-bfe1-4c2ae91a27e9</v>
      </c>
      <c r="C1135" s="14" t="str">
        <f t="shared" ca="1" si="223"/>
        <v>53ba2f34-5fe9-2505-e044-0003ba298018</v>
      </c>
      <c r="D1135" s="14">
        <f t="shared" ca="1" si="224"/>
        <v>2702949</v>
      </c>
      <c r="E1135" s="1">
        <f t="shared" ca="1" si="225"/>
        <v>130</v>
      </c>
      <c r="F1135" s="1">
        <f t="shared" ca="1" si="226"/>
        <v>86</v>
      </c>
      <c r="G1135" s="1">
        <f t="shared" ca="1" si="227"/>
        <v>2008</v>
      </c>
      <c r="H1135" s="1" t="str">
        <f ca="1">IFERROR(INDEX(Varmeinstallation!B:B,MATCH(INDIRECT($A$1&amp;"L"&amp;A1135)*1,Varmeinstallation!A:A,0)),"Ingen varmeinstallationer")</f>
        <v>Centralvarme fra eget anlæg, et-kammer fyr</v>
      </c>
      <c r="I1135" s="1" t="str">
        <f ca="1">IFERROR(INDEX(Opvarmningsmiddel!B:B,MATCH(INDIRECT($A$1&amp;"M"&amp;A1135)*1,Opvarmningsmiddel!A:A,0)),"")</f>
        <v>Naturgas</v>
      </c>
      <c r="J1135" s="1">
        <f t="shared" ca="1" si="228"/>
        <v>90</v>
      </c>
      <c r="K1135" s="1" t="str">
        <f ca="1">IFERROR(INDEX(Relationstabel!$C$3:$K$10,MATCH(VALUE(INDIRECT($A$1&amp;"L"&amp;A1135)),Relationstabel!$A$3:$A$10,0),MATCH(IFERROR(VALUE(INDIRECT($A$1&amp;"M"&amp;A1135)),0),Relationstabel!$C$1:$K$1,0)),"Ingen varmeinstallationer")</f>
        <v>Naturgas</v>
      </c>
      <c r="L1135" s="1" t="str">
        <f ca="1">INDEX(Anvendelseskode!B:B,MATCH($E1135,Anvendelseskode!$A:$A,0))</f>
        <v>Række-, kæde-, dobbelthus (lodret adskillelse mellem enhederne)</v>
      </c>
      <c r="M1135" s="1" t="str">
        <f ca="1">INDEX(Anvendelseskode!C:C,MATCH($E1135,Anvendelseskode!$A:$A,0))</f>
        <v>Række-, kæde og dobbelthuse</v>
      </c>
      <c r="N1135" s="1" t="str">
        <f ca="1">INDEX(Anvendelseskode!D:D,MATCH($E1135,Anvendelseskode!$A:$A,0))</f>
        <v>Private husholdninger</v>
      </c>
      <c r="O1135" s="1" t="str">
        <f ca="1">IFERROR(INDEX(SBi!$2:$2,MATCH(G1135,SBi!$1:$1,1)),SBi!$K$2)</f>
        <v>Efter 2006</v>
      </c>
      <c r="P1135" s="1">
        <f ca="1">IFERROR(INDEX(SBi!$C$3:$K$28,MATCH(E1135,SBi!$B$3:$B$28,0),MATCH(O1135,SBi!$C$2:$K$2,0)),0)</f>
        <v>66.400000000000006</v>
      </c>
      <c r="Q1135" s="19">
        <f t="shared" ca="1" si="229"/>
        <v>5.7104000000000008</v>
      </c>
      <c r="R1135" s="19" t="str">
        <f ca="1">IFERROR(INDEX(VpD!$2:$2,MATCH(G1135,VpD!$1:$1,1)),VpD!$I$2)</f>
        <v>&gt;1998</v>
      </c>
      <c r="S1135" s="1">
        <f ca="1">IFERROR(INDEX(VpD!$C$3:$I$27,MATCH(E1135,VpD!$B$3:$B$27,0),MATCH(R1135,VpD!$C$2:$I$2,0)),0)</f>
        <v>65</v>
      </c>
      <c r="T1135" s="19">
        <f t="shared" ca="1" si="230"/>
        <v>5.59</v>
      </c>
      <c r="U1135" s="14" t="str">
        <f t="shared" ca="1" si="231"/>
        <v xml:space="preserve">712690.93 </v>
      </c>
      <c r="V1135" s="14" t="str">
        <f t="shared" ca="1" si="232"/>
        <v>6168757.01</v>
      </c>
      <c r="W1135" s="14" t="str">
        <f t="shared" ca="1" si="233"/>
        <v>POINT(712690.93 6168757.01)</v>
      </c>
      <c r="X1135" s="14" t="str">
        <f>IFERROR(INDEX(BygningOmraade!B:B,MATCH(A1135,BygningOmraade!A:A,0)),"")</f>
        <v/>
      </c>
    </row>
    <row r="1136" spans="1:24" s="14" customFormat="1" x14ac:dyDescent="0.25">
      <c r="A1136" s="14">
        <f t="shared" si="221"/>
        <v>1136</v>
      </c>
      <c r="B1136" s="14" t="str">
        <f t="shared" ca="1" si="222"/>
        <v>3fcf44fe-0ed8-4322-9778-9c5ae6b77080</v>
      </c>
      <c r="C1136" s="14" t="str">
        <f t="shared" ca="1" si="223"/>
        <v>4591b5f9-a6dc-0dd9-e044-0003ba298018</v>
      </c>
      <c r="D1136" s="14">
        <f t="shared" ca="1" si="224"/>
        <v>2691206</v>
      </c>
      <c r="E1136" s="1">
        <f t="shared" ca="1" si="225"/>
        <v>130</v>
      </c>
      <c r="F1136" s="1">
        <f t="shared" ca="1" si="226"/>
        <v>119</v>
      </c>
      <c r="G1136" s="1">
        <f t="shared" ca="1" si="227"/>
        <v>2008</v>
      </c>
      <c r="H1136" s="1" t="str">
        <f ca="1">IFERROR(INDEX(Varmeinstallation!B:B,MATCH(INDIRECT($A$1&amp;"L"&amp;A1136)*1,Varmeinstallation!A:A,0)),"Ingen varmeinstallationer")</f>
        <v>Centralvarme fra eget anlæg, et-kammer fyr</v>
      </c>
      <c r="I1136" s="1" t="str">
        <f ca="1">IFERROR(INDEX(Opvarmningsmiddel!B:B,MATCH(INDIRECT($A$1&amp;"M"&amp;A1136)*1,Opvarmningsmiddel!A:A,0)),"")</f>
        <v>Naturgas</v>
      </c>
      <c r="J1136" s="1">
        <f t="shared" ca="1" si="228"/>
        <v>90</v>
      </c>
      <c r="K1136" s="1" t="str">
        <f ca="1">IFERROR(INDEX(Relationstabel!$C$3:$K$10,MATCH(VALUE(INDIRECT($A$1&amp;"L"&amp;A1136)),Relationstabel!$A$3:$A$10,0),MATCH(IFERROR(VALUE(INDIRECT($A$1&amp;"M"&amp;A1136)),0),Relationstabel!$C$1:$K$1,0)),"Ingen varmeinstallationer")</f>
        <v>Naturgas</v>
      </c>
      <c r="L1136" s="1" t="str">
        <f ca="1">INDEX(Anvendelseskode!B:B,MATCH($E1136,Anvendelseskode!$A:$A,0))</f>
        <v>Række-, kæde-, dobbelthus (lodret adskillelse mellem enhederne)</v>
      </c>
      <c r="M1136" s="1" t="str">
        <f ca="1">INDEX(Anvendelseskode!C:C,MATCH($E1136,Anvendelseskode!$A:$A,0))</f>
        <v>Række-, kæde og dobbelthuse</v>
      </c>
      <c r="N1136" s="1" t="str">
        <f ca="1">INDEX(Anvendelseskode!D:D,MATCH($E1136,Anvendelseskode!$A:$A,0))</f>
        <v>Private husholdninger</v>
      </c>
      <c r="O1136" s="1" t="str">
        <f ca="1">IFERROR(INDEX(SBi!$2:$2,MATCH(G1136,SBi!$1:$1,1)),SBi!$K$2)</f>
        <v>Efter 2006</v>
      </c>
      <c r="P1136" s="1">
        <f ca="1">IFERROR(INDEX(SBi!$C$3:$K$28,MATCH(E1136,SBi!$B$3:$B$28,0),MATCH(O1136,SBi!$C$2:$K$2,0)),0)</f>
        <v>66.400000000000006</v>
      </c>
      <c r="Q1136" s="19">
        <f t="shared" ca="1" si="229"/>
        <v>7.9016000000000002</v>
      </c>
      <c r="R1136" s="19" t="str">
        <f ca="1">IFERROR(INDEX(VpD!$2:$2,MATCH(G1136,VpD!$1:$1,1)),VpD!$I$2)</f>
        <v>&gt;1998</v>
      </c>
      <c r="S1136" s="1">
        <f ca="1">IFERROR(INDEX(VpD!$C$3:$I$27,MATCH(E1136,VpD!$B$3:$B$27,0),MATCH(R1136,VpD!$C$2:$I$2,0)),0)</f>
        <v>65</v>
      </c>
      <c r="T1136" s="19">
        <f t="shared" ca="1" si="230"/>
        <v>7.7350000000000003</v>
      </c>
      <c r="U1136" s="14" t="str">
        <f t="shared" ca="1" si="231"/>
        <v xml:space="preserve">712564.94 </v>
      </c>
      <c r="V1136" s="14" t="str">
        <f t="shared" ca="1" si="232"/>
        <v>6168844.82</v>
      </c>
      <c r="W1136" s="14" t="str">
        <f t="shared" ca="1" si="233"/>
        <v>POINT(712564.94 6168844.82)</v>
      </c>
      <c r="X1136" s="14" t="str">
        <f>IFERROR(INDEX(BygningOmraade!B:B,MATCH(A1136,BygningOmraade!A:A,0)),"")</f>
        <v/>
      </c>
    </row>
    <row r="1137" spans="1:24" s="14" customFormat="1" x14ac:dyDescent="0.25">
      <c r="A1137" s="14">
        <f t="shared" si="221"/>
        <v>1137</v>
      </c>
      <c r="B1137" s="14" t="str">
        <f t="shared" ca="1" si="222"/>
        <v>3fea4f96-5faf-4106-a973-95bf33f9ae11</v>
      </c>
      <c r="C1137" s="14" t="str">
        <f t="shared" ca="1" si="223"/>
        <v>0759a165-dc0e-478f-898c-45d2ad3c04d4</v>
      </c>
      <c r="D1137" s="14">
        <f t="shared" ca="1" si="224"/>
        <v>100103518</v>
      </c>
      <c r="E1137" s="1">
        <f t="shared" ca="1" si="225"/>
        <v>130</v>
      </c>
      <c r="F1137" s="1">
        <f t="shared" ca="1" si="226"/>
        <v>112</v>
      </c>
      <c r="G1137" s="1">
        <f t="shared" ca="1" si="227"/>
        <v>2017</v>
      </c>
      <c r="H1137" s="1" t="str">
        <f ca="1">IFERROR(INDEX(Varmeinstallation!B:B,MATCH(INDIRECT($A$1&amp;"L"&amp;A1137)*1,Varmeinstallation!A:A,0)),"Ingen varmeinstallationer")</f>
        <v>Fjernvarme/blokvarme (radiatorsystemer eller varmluftanlæg)</v>
      </c>
      <c r="I1137" s="1" t="str">
        <f ca="1">IFERROR(INDEX(Opvarmningsmiddel!B:B,MATCH(INDIRECT($A$1&amp;"M"&amp;A1137)*1,Opvarmningsmiddel!A:A,0)),"")</f>
        <v/>
      </c>
      <c r="J1137" s="1">
        <f t="shared" ca="1" si="228"/>
        <v>0</v>
      </c>
      <c r="K1137" s="1" t="str">
        <f ca="1">IFERROR(INDEX(Relationstabel!$C$3:$K$10,MATCH(VALUE(INDIRECT($A$1&amp;"L"&amp;A1137)),Relationstabel!$A$3:$A$10,0),MATCH(IFERROR(VALUE(INDIRECT($A$1&amp;"M"&amp;A1137)),0),Relationstabel!$C$1:$K$1,0)),"Ingen varmeinstallationer")</f>
        <v>Fjernvarme/ Blokvarme</v>
      </c>
      <c r="L1137" s="1" t="str">
        <f ca="1">INDEX(Anvendelseskode!B:B,MATCH($E1137,Anvendelseskode!$A:$A,0))</f>
        <v>Række-, kæde-, dobbelthus (lodret adskillelse mellem enhederne)</v>
      </c>
      <c r="M1137" s="1" t="str">
        <f ca="1">INDEX(Anvendelseskode!C:C,MATCH($E1137,Anvendelseskode!$A:$A,0))</f>
        <v>Række-, kæde og dobbelthuse</v>
      </c>
      <c r="N1137" s="1" t="str">
        <f ca="1">INDEX(Anvendelseskode!D:D,MATCH($E1137,Anvendelseskode!$A:$A,0))</f>
        <v>Private husholdninger</v>
      </c>
      <c r="O1137" s="1" t="str">
        <f ca="1">IFERROR(INDEX(SBi!$2:$2,MATCH(G1137,SBi!$1:$1,1)),SBi!$K$2)</f>
        <v>Efter 2006</v>
      </c>
      <c r="P1137" s="1">
        <f ca="1">IFERROR(INDEX(SBi!$C$3:$K$28,MATCH(E1137,SBi!$B$3:$B$28,0),MATCH(O1137,SBi!$C$2:$K$2,0)),0)</f>
        <v>66.400000000000006</v>
      </c>
      <c r="Q1137" s="19">
        <f t="shared" ca="1" si="229"/>
        <v>7.4368000000000007</v>
      </c>
      <c r="R1137" s="19" t="str">
        <f ca="1">IFERROR(INDEX(VpD!$2:$2,MATCH(G1137,VpD!$1:$1,1)),VpD!$I$2)</f>
        <v>&gt;1998</v>
      </c>
      <c r="S1137" s="1">
        <f ca="1">IFERROR(INDEX(VpD!$C$3:$I$27,MATCH(E1137,VpD!$B$3:$B$27,0),MATCH(R1137,VpD!$C$2:$I$2,0)),0)</f>
        <v>65</v>
      </c>
      <c r="T1137" s="19">
        <f t="shared" ca="1" si="230"/>
        <v>7.28</v>
      </c>
      <c r="U1137" s="14" t="str">
        <f t="shared" ca="1" si="231"/>
        <v xml:space="preserve">711524.27 </v>
      </c>
      <c r="V1137" s="14" t="str">
        <f t="shared" ca="1" si="232"/>
        <v>6172856.53</v>
      </c>
      <c r="W1137" s="14" t="str">
        <f t="shared" ca="1" si="233"/>
        <v>POINT(711524.27 6172856.53)</v>
      </c>
      <c r="X1137" s="14" t="str">
        <f>IFERROR(INDEX(BygningOmraade!B:B,MATCH(A1137,BygningOmraade!A:A,0)),"")</f>
        <v/>
      </c>
    </row>
    <row r="1138" spans="1:24" s="14" customFormat="1" x14ac:dyDescent="0.25">
      <c r="A1138" s="14">
        <f t="shared" si="221"/>
        <v>1138</v>
      </c>
      <c r="B1138" s="14" t="str">
        <f t="shared" ca="1" si="222"/>
        <v>3ff35d85-62f5-443a-9692-e892596d7d9a</v>
      </c>
      <c r="C1138" s="14" t="str">
        <f t="shared" ca="1" si="223"/>
        <v>0a3f507e-1965-32b8-e044-0003ba298018</v>
      </c>
      <c r="D1138" s="14">
        <f t="shared" ca="1" si="224"/>
        <v>995277</v>
      </c>
      <c r="E1138" s="1">
        <f t="shared" ca="1" si="225"/>
        <v>130</v>
      </c>
      <c r="F1138" s="1">
        <f t="shared" ca="1" si="226"/>
        <v>101</v>
      </c>
      <c r="G1138" s="1">
        <f t="shared" ca="1" si="227"/>
        <v>1978</v>
      </c>
      <c r="H1138" s="1" t="str">
        <f ca="1">IFERROR(INDEX(Varmeinstallation!B:B,MATCH(INDIRECT($A$1&amp;"L"&amp;A1138)*1,Varmeinstallation!A:A,0)),"Ingen varmeinstallationer")</f>
        <v>Fjernvarme/blokvarme (radiatorsystemer eller varmluftanlæg)</v>
      </c>
      <c r="I1138" s="1" t="str">
        <f ca="1">IFERROR(INDEX(Opvarmningsmiddel!B:B,MATCH(INDIRECT($A$1&amp;"M"&amp;A1138)*1,Opvarmningsmiddel!A:A,0)),"")</f>
        <v/>
      </c>
      <c r="J1138" s="1">
        <f t="shared" ca="1" si="228"/>
        <v>2</v>
      </c>
      <c r="K1138" s="1" t="str">
        <f ca="1">IFERROR(INDEX(Relationstabel!$C$3:$K$10,MATCH(VALUE(INDIRECT($A$1&amp;"L"&amp;A1138)),Relationstabel!$A$3:$A$10,0),MATCH(IFERROR(VALUE(INDIRECT($A$1&amp;"M"&amp;A1138)),0),Relationstabel!$C$1:$K$1,0)),"Ingen varmeinstallationer")</f>
        <v>Fjernvarme/ Blokvarme</v>
      </c>
      <c r="L1138" s="1" t="str">
        <f ca="1">INDEX(Anvendelseskode!B:B,MATCH($E1138,Anvendelseskode!$A:$A,0))</f>
        <v>Række-, kæde-, dobbelthus (lodret adskillelse mellem enhederne)</v>
      </c>
      <c r="M1138" s="1" t="str">
        <f ca="1">INDEX(Anvendelseskode!C:C,MATCH($E1138,Anvendelseskode!$A:$A,0))</f>
        <v>Række-, kæde og dobbelthuse</v>
      </c>
      <c r="N1138" s="1" t="str">
        <f ca="1">INDEX(Anvendelseskode!D:D,MATCH($E1138,Anvendelseskode!$A:$A,0))</f>
        <v>Private husholdninger</v>
      </c>
      <c r="O1138" s="1" t="str">
        <f ca="1">IFERROR(INDEX(SBi!$2:$2,MATCH(G1138,SBi!$1:$1,1)),SBi!$K$2)</f>
        <v>1973-1978</v>
      </c>
      <c r="P1138" s="1">
        <f ca="1">IFERROR(INDEX(SBi!$C$3:$K$28,MATCH(E1138,SBi!$B$3:$B$28,0),MATCH(O1138,SBi!$C$2:$K$2,0)),0)</f>
        <v>112.6</v>
      </c>
      <c r="Q1138" s="19">
        <f t="shared" ca="1" si="229"/>
        <v>11.372599999999998</v>
      </c>
      <c r="R1138" s="19" t="str">
        <f ca="1">IFERROR(INDEX(VpD!$2:$2,MATCH(G1138,VpD!$1:$1,1)),VpD!$I$2)</f>
        <v>1973-1978</v>
      </c>
      <c r="S1138" s="1">
        <f ca="1">IFERROR(INDEX(VpD!$C$3:$I$27,MATCH(E1138,VpD!$B$3:$B$27,0),MATCH(R1138,VpD!$C$2:$I$2,0)),0)</f>
        <v>98</v>
      </c>
      <c r="T1138" s="19">
        <f t="shared" ca="1" si="230"/>
        <v>9.8979999999999997</v>
      </c>
      <c r="U1138" s="14" t="str">
        <f t="shared" ca="1" si="231"/>
        <v xml:space="preserve">711788.24 </v>
      </c>
      <c r="V1138" s="14" t="str">
        <f t="shared" ca="1" si="232"/>
        <v>6172527.93</v>
      </c>
      <c r="W1138" s="14" t="str">
        <f t="shared" ca="1" si="233"/>
        <v>POINT(711788.24 6172527.93)</v>
      </c>
      <c r="X1138" s="14" t="str">
        <f>IFERROR(INDEX(BygningOmraade!B:B,MATCH(A1138,BygningOmraade!A:A,0)),"")</f>
        <v/>
      </c>
    </row>
    <row r="1139" spans="1:24" s="14" customFormat="1" x14ac:dyDescent="0.25">
      <c r="A1139" s="14">
        <f t="shared" si="221"/>
        <v>1139</v>
      </c>
      <c r="B1139" s="14" t="str">
        <f t="shared" ca="1" si="222"/>
        <v>3ff6cef7-b1e8-4d87-aa3e-66e0ffe64d51</v>
      </c>
      <c r="C1139" s="14" t="str">
        <f t="shared" ca="1" si="223"/>
        <v>0a3f507e-1bdf-32b8-e044-0003ba298018</v>
      </c>
      <c r="D1139" s="14">
        <f t="shared" ca="1" si="224"/>
        <v>997229</v>
      </c>
      <c r="E1139" s="1">
        <f t="shared" ca="1" si="225"/>
        <v>130</v>
      </c>
      <c r="F1139" s="1">
        <f t="shared" ca="1" si="226"/>
        <v>91</v>
      </c>
      <c r="G1139" s="1">
        <f t="shared" ca="1" si="227"/>
        <v>1967</v>
      </c>
      <c r="H1139" s="1" t="str">
        <f ca="1">IFERROR(INDEX(Varmeinstallation!B:B,MATCH(INDIRECT($A$1&amp;"L"&amp;A1139)*1,Varmeinstallation!A:A,0)),"Ingen varmeinstallationer")</f>
        <v>Centralvarme fra eget anlæg, et-kammer fyr</v>
      </c>
      <c r="I1139" s="1" t="str">
        <f ca="1">IFERROR(INDEX(Opvarmningsmiddel!B:B,MATCH(INDIRECT($A$1&amp;"M"&amp;A1139)*1,Opvarmningsmiddel!A:A,0)),"")</f>
        <v>Naturgas</v>
      </c>
      <c r="J1139" s="1">
        <f t="shared" ca="1" si="228"/>
        <v>2</v>
      </c>
      <c r="K1139" s="1" t="str">
        <f ca="1">IFERROR(INDEX(Relationstabel!$C$3:$K$10,MATCH(VALUE(INDIRECT($A$1&amp;"L"&amp;A1139)),Relationstabel!$A$3:$A$10,0),MATCH(IFERROR(VALUE(INDIRECT($A$1&amp;"M"&amp;A1139)),0),Relationstabel!$C$1:$K$1,0)),"Ingen varmeinstallationer")</f>
        <v>Naturgas</v>
      </c>
      <c r="L1139" s="1" t="str">
        <f ca="1">INDEX(Anvendelseskode!B:B,MATCH($E1139,Anvendelseskode!$A:$A,0))</f>
        <v>Række-, kæde-, dobbelthus (lodret adskillelse mellem enhederne)</v>
      </c>
      <c r="M1139" s="1" t="str">
        <f ca="1">INDEX(Anvendelseskode!C:C,MATCH($E1139,Anvendelseskode!$A:$A,0))</f>
        <v>Række-, kæde og dobbelthuse</v>
      </c>
      <c r="N1139" s="1" t="str">
        <f ca="1">INDEX(Anvendelseskode!D:D,MATCH($E1139,Anvendelseskode!$A:$A,0))</f>
        <v>Private husholdninger</v>
      </c>
      <c r="O1139" s="1" t="str">
        <f ca="1">IFERROR(INDEX(SBi!$2:$2,MATCH(G1139,SBi!$1:$1,1)),SBi!$K$2)</f>
        <v>1961-1972</v>
      </c>
      <c r="P1139" s="1">
        <f ca="1">IFERROR(INDEX(SBi!$C$3:$K$28,MATCH(E1139,SBi!$B$3:$B$28,0),MATCH(O1139,SBi!$C$2:$K$2,0)),0)</f>
        <v>119.9</v>
      </c>
      <c r="Q1139" s="19">
        <f t="shared" ca="1" si="229"/>
        <v>10.9109</v>
      </c>
      <c r="R1139" s="19" t="str">
        <f ca="1">IFERROR(INDEX(VpD!$2:$2,MATCH(G1139,VpD!$1:$1,1)),VpD!$I$2)</f>
        <v>1961-1972</v>
      </c>
      <c r="S1139" s="1">
        <f ca="1">IFERROR(INDEX(VpD!$C$3:$I$27,MATCH(E1139,VpD!$B$3:$B$27,0),MATCH(R1139,VpD!$C$2:$I$2,0)),0)</f>
        <v>120</v>
      </c>
      <c r="T1139" s="19">
        <f t="shared" ca="1" si="230"/>
        <v>10.92</v>
      </c>
      <c r="U1139" s="14" t="str">
        <f t="shared" ca="1" si="231"/>
        <v xml:space="preserve">713730.22 </v>
      </c>
      <c r="V1139" s="14" t="str">
        <f t="shared" ca="1" si="232"/>
        <v>6169316.51</v>
      </c>
      <c r="W1139" s="14" t="str">
        <f t="shared" ca="1" si="233"/>
        <v>POINT(713730.22 6169316.51)</v>
      </c>
      <c r="X1139" s="14" t="str">
        <f>IFERROR(INDEX(BygningOmraade!B:B,MATCH(A1139,BygningOmraade!A:A,0)),"")</f>
        <v/>
      </c>
    </row>
    <row r="1140" spans="1:24" s="14" customFormat="1" x14ac:dyDescent="0.25">
      <c r="A1140" s="14">
        <f t="shared" si="221"/>
        <v>1140</v>
      </c>
      <c r="B1140" s="14" t="str">
        <f t="shared" ca="1" si="222"/>
        <v>401b12f9-1620-4a79-b29e-0f87b9d28bea</v>
      </c>
      <c r="C1140" s="14" t="str">
        <f t="shared" ca="1" si="223"/>
        <v>0a3f507e-1b3d-32b8-e044-0003ba298018</v>
      </c>
      <c r="D1140" s="14">
        <f t="shared" ca="1" si="224"/>
        <v>994934</v>
      </c>
      <c r="E1140" s="1">
        <f t="shared" ca="1" si="225"/>
        <v>120</v>
      </c>
      <c r="F1140" s="1">
        <f t="shared" ca="1" si="226"/>
        <v>211</v>
      </c>
      <c r="G1140" s="1">
        <f t="shared" ca="1" si="227"/>
        <v>1976</v>
      </c>
      <c r="H1140" s="1" t="str">
        <f ca="1">IFERROR(INDEX(Varmeinstallation!B:B,MATCH(INDIRECT($A$1&amp;"L"&amp;A1140)*1,Varmeinstallation!A:A,0)),"Ingen varmeinstallationer")</f>
        <v>Centralvarme fra eget anlæg, et-kammer fyr</v>
      </c>
      <c r="I1140" s="1" t="str">
        <f ca="1">IFERROR(INDEX(Opvarmningsmiddel!B:B,MATCH(INDIRECT($A$1&amp;"M"&amp;A1140)*1,Opvarmningsmiddel!A:A,0)),"")</f>
        <v>Naturgas</v>
      </c>
      <c r="J1140" s="1">
        <f t="shared" ca="1" si="228"/>
        <v>2</v>
      </c>
      <c r="K1140" s="1" t="str">
        <f ca="1">IFERROR(INDEX(Relationstabel!$C$3:$K$10,MATCH(VALUE(INDIRECT($A$1&amp;"L"&amp;A1140)),Relationstabel!$A$3:$A$10,0),MATCH(IFERROR(VALUE(INDIRECT($A$1&amp;"M"&amp;A1140)),0),Relationstabel!$C$1:$K$1,0)),"Ingen varmeinstallationer")</f>
        <v>Naturgas</v>
      </c>
      <c r="L1140" s="1" t="str">
        <f ca="1">INDEX(Anvendelseskode!B:B,MATCH($E1140,Anvendelseskode!$A:$A,0))</f>
        <v>Fritliggende enfamilieshus (parcelhus)</v>
      </c>
      <c r="M1140" s="1" t="str">
        <f ca="1">INDEX(Anvendelseskode!C:C,MATCH($E1140,Anvendelseskode!$A:$A,0))</f>
        <v>Parcelhuse</v>
      </c>
      <c r="N1140" s="1" t="str">
        <f ca="1">INDEX(Anvendelseskode!D:D,MATCH($E1140,Anvendelseskode!$A:$A,0))</f>
        <v>Private husholdninger</v>
      </c>
      <c r="O1140" s="1" t="str">
        <f ca="1">IFERROR(INDEX(SBi!$2:$2,MATCH(G1140,SBi!$1:$1,1)),SBi!$K$2)</f>
        <v>1973-1978</v>
      </c>
      <c r="P1140" s="1">
        <f ca="1">IFERROR(INDEX(SBi!$C$3:$K$28,MATCH(E1140,SBi!$B$3:$B$28,0),MATCH(O1140,SBi!$C$2:$K$2,0)),0)</f>
        <v>119.8</v>
      </c>
      <c r="Q1140" s="19">
        <f t="shared" ca="1" si="229"/>
        <v>25.277799999999999</v>
      </c>
      <c r="R1140" s="19" t="str">
        <f ca="1">IFERROR(INDEX(VpD!$2:$2,MATCH(G1140,VpD!$1:$1,1)),VpD!$I$2)</f>
        <v>1973-1978</v>
      </c>
      <c r="S1140" s="1">
        <f ca="1">IFERROR(INDEX(VpD!$C$3:$I$27,MATCH(E1140,VpD!$B$3:$B$27,0),MATCH(R1140,VpD!$C$2:$I$2,0)),0)</f>
        <v>117</v>
      </c>
      <c r="T1140" s="19">
        <f t="shared" ca="1" si="230"/>
        <v>24.687000000000001</v>
      </c>
      <c r="U1140" s="14" t="str">
        <f t="shared" ca="1" si="231"/>
        <v xml:space="preserve">711764.2 </v>
      </c>
      <c r="V1140" s="14" t="str">
        <f t="shared" ca="1" si="232"/>
        <v>6170818.48</v>
      </c>
      <c r="W1140" s="14" t="str">
        <f t="shared" ca="1" si="233"/>
        <v>POINT(711764.2 6170818.48)</v>
      </c>
      <c r="X1140" s="14" t="str">
        <f>IFERROR(INDEX(BygningOmraade!B:B,MATCH(A1140,BygningOmraade!A:A,0)),"")</f>
        <v/>
      </c>
    </row>
    <row r="1141" spans="1:24" s="14" customFormat="1" x14ac:dyDescent="0.25">
      <c r="A1141" s="14">
        <f t="shared" si="221"/>
        <v>1141</v>
      </c>
      <c r="B1141" s="14" t="str">
        <f t="shared" ca="1" si="222"/>
        <v>401e598c-57b8-4b38-b295-a60604e22e1c</v>
      </c>
      <c r="C1141" s="14" t="str">
        <f t="shared" ca="1" si="223"/>
        <v>0a3f507e-1a10-32b8-e044-0003ba298018</v>
      </c>
      <c r="D1141" s="14">
        <f t="shared" ca="1" si="224"/>
        <v>994501</v>
      </c>
      <c r="E1141" s="1">
        <f t="shared" ca="1" si="225"/>
        <v>130</v>
      </c>
      <c r="F1141" s="1">
        <f t="shared" ca="1" si="226"/>
        <v>125</v>
      </c>
      <c r="G1141" s="1">
        <f t="shared" ca="1" si="227"/>
        <v>1975</v>
      </c>
      <c r="H1141" s="1" t="str">
        <f ca="1">IFERROR(INDEX(Varmeinstallation!B:B,MATCH(INDIRECT($A$1&amp;"L"&amp;A1141)*1,Varmeinstallation!A:A,0)),"Ingen varmeinstallationer")</f>
        <v>Fjernvarme/blokvarme (radiatorsystemer eller varmluftanlæg)</v>
      </c>
      <c r="I1141" s="1" t="str">
        <f ca="1">IFERROR(INDEX(Opvarmningsmiddel!B:B,MATCH(INDIRECT($A$1&amp;"M"&amp;A1141)*1,Opvarmningsmiddel!A:A,0)),"")</f>
        <v/>
      </c>
      <c r="J1141" s="1">
        <f t="shared" ca="1" si="228"/>
        <v>0</v>
      </c>
      <c r="K1141" s="1" t="str">
        <f ca="1">IFERROR(INDEX(Relationstabel!$C$3:$K$10,MATCH(VALUE(INDIRECT($A$1&amp;"L"&amp;A1141)),Relationstabel!$A$3:$A$10,0),MATCH(IFERROR(VALUE(INDIRECT($A$1&amp;"M"&amp;A1141)),0),Relationstabel!$C$1:$K$1,0)),"Ingen varmeinstallationer")</f>
        <v>Fjernvarme/ Blokvarme</v>
      </c>
      <c r="L1141" s="1" t="str">
        <f ca="1">INDEX(Anvendelseskode!B:B,MATCH($E1141,Anvendelseskode!$A:$A,0))</f>
        <v>Række-, kæde-, dobbelthus (lodret adskillelse mellem enhederne)</v>
      </c>
      <c r="M1141" s="1" t="str">
        <f ca="1">INDEX(Anvendelseskode!C:C,MATCH($E1141,Anvendelseskode!$A:$A,0))</f>
        <v>Række-, kæde og dobbelthuse</v>
      </c>
      <c r="N1141" s="1" t="str">
        <f ca="1">INDEX(Anvendelseskode!D:D,MATCH($E1141,Anvendelseskode!$A:$A,0))</f>
        <v>Private husholdninger</v>
      </c>
      <c r="O1141" s="1" t="str">
        <f ca="1">IFERROR(INDEX(SBi!$2:$2,MATCH(G1141,SBi!$1:$1,1)),SBi!$K$2)</f>
        <v>1973-1978</v>
      </c>
      <c r="P1141" s="1">
        <f ca="1">IFERROR(INDEX(SBi!$C$3:$K$28,MATCH(E1141,SBi!$B$3:$B$28,0),MATCH(O1141,SBi!$C$2:$K$2,0)),0)</f>
        <v>112.6</v>
      </c>
      <c r="Q1141" s="19">
        <f t="shared" ca="1" si="229"/>
        <v>14.074999999999999</v>
      </c>
      <c r="R1141" s="19" t="str">
        <f ca="1">IFERROR(INDEX(VpD!$2:$2,MATCH(G1141,VpD!$1:$1,1)),VpD!$I$2)</f>
        <v>1973-1978</v>
      </c>
      <c r="S1141" s="1">
        <f ca="1">IFERROR(INDEX(VpD!$C$3:$I$27,MATCH(E1141,VpD!$B$3:$B$27,0),MATCH(R1141,VpD!$C$2:$I$2,0)),0)</f>
        <v>98</v>
      </c>
      <c r="T1141" s="19">
        <f t="shared" ca="1" si="230"/>
        <v>12.25</v>
      </c>
      <c r="U1141" s="14" t="str">
        <f t="shared" ca="1" si="231"/>
        <v xml:space="preserve">711506.8 </v>
      </c>
      <c r="V1141" s="14" t="str">
        <f t="shared" ca="1" si="232"/>
        <v>6172337.78</v>
      </c>
      <c r="W1141" s="14" t="str">
        <f t="shared" ca="1" si="233"/>
        <v>POINT(711506.8 6172337.78)</v>
      </c>
      <c r="X1141" s="14" t="str">
        <f>IFERROR(INDEX(BygningOmraade!B:B,MATCH(A1141,BygningOmraade!A:A,0)),"")</f>
        <v/>
      </c>
    </row>
    <row r="1142" spans="1:24" s="14" customFormat="1" x14ac:dyDescent="0.25">
      <c r="A1142" s="14">
        <f t="shared" si="221"/>
        <v>1142</v>
      </c>
      <c r="B1142" s="14" t="str">
        <f t="shared" ca="1" si="222"/>
        <v>403cfc4a-62f4-45c9-a6e6-a7bd860712c9</v>
      </c>
      <c r="C1142" s="14" t="str">
        <f t="shared" ca="1" si="223"/>
        <v>0a3f507e-1f92-32b8-e044-0003ba298018</v>
      </c>
      <c r="D1142" s="14">
        <f t="shared" ca="1" si="224"/>
        <v>993993</v>
      </c>
      <c r="E1142" s="1">
        <f t="shared" ca="1" si="225"/>
        <v>120</v>
      </c>
      <c r="F1142" s="1">
        <f t="shared" ca="1" si="226"/>
        <v>119</v>
      </c>
      <c r="G1142" s="1">
        <f t="shared" ca="1" si="227"/>
        <v>1984</v>
      </c>
      <c r="H1142" s="1" t="str">
        <f ca="1">IFERROR(INDEX(Varmeinstallation!B:B,MATCH(INDIRECT($A$1&amp;"L"&amp;A1142)*1,Varmeinstallation!A:A,0)),"Ingen varmeinstallationer")</f>
        <v>Centralvarme fra eget anlæg, et-kammer fyr</v>
      </c>
      <c r="I1142" s="1" t="str">
        <f ca="1">IFERROR(INDEX(Opvarmningsmiddel!B:B,MATCH(INDIRECT($A$1&amp;"M"&amp;A1142)*1,Opvarmningsmiddel!A:A,0)),"")</f>
        <v>Naturgas</v>
      </c>
      <c r="J1142" s="1">
        <f t="shared" ca="1" si="228"/>
        <v>2</v>
      </c>
      <c r="K1142" s="1" t="str">
        <f ca="1">IFERROR(INDEX(Relationstabel!$C$3:$K$10,MATCH(VALUE(INDIRECT($A$1&amp;"L"&amp;A1142)),Relationstabel!$A$3:$A$10,0),MATCH(IFERROR(VALUE(INDIRECT($A$1&amp;"M"&amp;A1142)),0),Relationstabel!$C$1:$K$1,0)),"Ingen varmeinstallationer")</f>
        <v>Naturgas</v>
      </c>
      <c r="L1142" s="1" t="str">
        <f ca="1">INDEX(Anvendelseskode!B:B,MATCH($E1142,Anvendelseskode!$A:$A,0))</f>
        <v>Fritliggende enfamilieshus (parcelhus)</v>
      </c>
      <c r="M1142" s="1" t="str">
        <f ca="1">INDEX(Anvendelseskode!C:C,MATCH($E1142,Anvendelseskode!$A:$A,0))</f>
        <v>Parcelhuse</v>
      </c>
      <c r="N1142" s="1" t="str">
        <f ca="1">INDEX(Anvendelseskode!D:D,MATCH($E1142,Anvendelseskode!$A:$A,0))</f>
        <v>Private husholdninger</v>
      </c>
      <c r="O1142" s="1" t="str">
        <f ca="1">IFERROR(INDEX(SBi!$2:$2,MATCH(G1142,SBi!$1:$1,1)),SBi!$K$2)</f>
        <v>1979-1998</v>
      </c>
      <c r="P1142" s="1">
        <f ca="1">IFERROR(INDEX(SBi!$C$3:$K$28,MATCH(E1142,SBi!$B$3:$B$28,0),MATCH(O1142,SBi!$C$2:$K$2,0)),0)</f>
        <v>105.4</v>
      </c>
      <c r="Q1142" s="19">
        <f t="shared" ca="1" si="229"/>
        <v>12.5426</v>
      </c>
      <c r="R1142" s="19" t="str">
        <f ca="1">IFERROR(INDEX(VpD!$2:$2,MATCH(G1142,VpD!$1:$1,1)),VpD!$I$2)</f>
        <v>1979-1998</v>
      </c>
      <c r="S1142" s="1">
        <f ca="1">IFERROR(INDEX(VpD!$C$3:$I$27,MATCH(E1142,VpD!$B$3:$B$27,0),MATCH(R1142,VpD!$C$2:$I$2,0)),0)</f>
        <v>90</v>
      </c>
      <c r="T1142" s="19">
        <f t="shared" ca="1" si="230"/>
        <v>10.71</v>
      </c>
      <c r="U1142" s="14" t="str">
        <f t="shared" ca="1" si="231"/>
        <v xml:space="preserve">711114.54 </v>
      </c>
      <c r="V1142" s="14" t="str">
        <f t="shared" ca="1" si="232"/>
        <v>6171564.48</v>
      </c>
      <c r="W1142" s="14" t="str">
        <f t="shared" ca="1" si="233"/>
        <v>POINT(711114.54 6171564.48)</v>
      </c>
      <c r="X1142" s="14" t="str">
        <f>IFERROR(INDEX(BygningOmraade!B:B,MATCH(A1142,BygningOmraade!A:A,0)),"")</f>
        <v/>
      </c>
    </row>
    <row r="1143" spans="1:24" s="14" customFormat="1" x14ac:dyDescent="0.25">
      <c r="A1143" s="14">
        <f t="shared" si="221"/>
        <v>1143</v>
      </c>
      <c r="B1143" s="14" t="str">
        <f t="shared" ca="1" si="222"/>
        <v>4044c113-9729-425b-b1eb-7c702fe5386c</v>
      </c>
      <c r="C1143" s="14" t="str">
        <f t="shared" ca="1" si="223"/>
        <v>0a3f507e-2413-32b8-e044-0003ba298018</v>
      </c>
      <c r="D1143" s="14">
        <f t="shared" ca="1" si="224"/>
        <v>994746</v>
      </c>
      <c r="E1143" s="1">
        <f t="shared" ca="1" si="225"/>
        <v>130</v>
      </c>
      <c r="F1143" s="1">
        <f t="shared" ca="1" si="226"/>
        <v>104</v>
      </c>
      <c r="G1143" s="1">
        <f t="shared" ca="1" si="227"/>
        <v>1993</v>
      </c>
      <c r="H1143" s="1" t="str">
        <f ca="1">IFERROR(INDEX(Varmeinstallation!B:B,MATCH(INDIRECT($A$1&amp;"L"&amp;A1143)*1,Varmeinstallation!A:A,0)),"Ingen varmeinstallationer")</f>
        <v>Fjernvarme/blokvarme (radiatorsystemer eller varmluftanlæg)</v>
      </c>
      <c r="I1143" s="1" t="str">
        <f ca="1">IFERROR(INDEX(Opvarmningsmiddel!B:B,MATCH(INDIRECT($A$1&amp;"M"&amp;A1143)*1,Opvarmningsmiddel!A:A,0)),"")</f>
        <v/>
      </c>
      <c r="J1143" s="1">
        <f t="shared" ca="1" si="228"/>
        <v>0</v>
      </c>
      <c r="K1143" s="1" t="str">
        <f ca="1">IFERROR(INDEX(Relationstabel!$C$3:$K$10,MATCH(VALUE(INDIRECT($A$1&amp;"L"&amp;A1143)),Relationstabel!$A$3:$A$10,0),MATCH(IFERROR(VALUE(INDIRECT($A$1&amp;"M"&amp;A1143)),0),Relationstabel!$C$1:$K$1,0)),"Ingen varmeinstallationer")</f>
        <v>Fjernvarme/ Blokvarme</v>
      </c>
      <c r="L1143" s="1" t="str">
        <f ca="1">INDEX(Anvendelseskode!B:B,MATCH($E1143,Anvendelseskode!$A:$A,0))</f>
        <v>Række-, kæde-, dobbelthus (lodret adskillelse mellem enhederne)</v>
      </c>
      <c r="M1143" s="1" t="str">
        <f ca="1">INDEX(Anvendelseskode!C:C,MATCH($E1143,Anvendelseskode!$A:$A,0))</f>
        <v>Række-, kæde og dobbelthuse</v>
      </c>
      <c r="N1143" s="1" t="str">
        <f ca="1">INDEX(Anvendelseskode!D:D,MATCH($E1143,Anvendelseskode!$A:$A,0))</f>
        <v>Private husholdninger</v>
      </c>
      <c r="O1143" s="1" t="str">
        <f ca="1">IFERROR(INDEX(SBi!$2:$2,MATCH(G1143,SBi!$1:$1,1)),SBi!$K$2)</f>
        <v>1979-1998</v>
      </c>
      <c r="P1143" s="1">
        <f ca="1">IFERROR(INDEX(SBi!$C$3:$K$28,MATCH(E1143,SBi!$B$3:$B$28,0),MATCH(O1143,SBi!$C$2:$K$2,0)),0)</f>
        <v>96.8</v>
      </c>
      <c r="Q1143" s="19">
        <f t="shared" ca="1" si="229"/>
        <v>10.0672</v>
      </c>
      <c r="R1143" s="19" t="str">
        <f ca="1">IFERROR(INDEX(VpD!$2:$2,MATCH(G1143,VpD!$1:$1,1)),VpD!$I$2)</f>
        <v>1979-1998</v>
      </c>
      <c r="S1143" s="1">
        <f ca="1">IFERROR(INDEX(VpD!$C$3:$I$27,MATCH(E1143,VpD!$B$3:$B$27,0),MATCH(R1143,VpD!$C$2:$I$2,0)),0)</f>
        <v>74</v>
      </c>
      <c r="T1143" s="19">
        <f t="shared" ca="1" si="230"/>
        <v>7.6959999999999997</v>
      </c>
      <c r="U1143" s="14" t="str">
        <f t="shared" ca="1" si="231"/>
        <v xml:space="preserve">711622.41 </v>
      </c>
      <c r="V1143" s="14" t="str">
        <f t="shared" ca="1" si="232"/>
        <v>6172440.54</v>
      </c>
      <c r="W1143" s="14" t="str">
        <f t="shared" ca="1" si="233"/>
        <v>POINT(711622.41 6172440.54)</v>
      </c>
      <c r="X1143" s="14" t="str">
        <f>IFERROR(INDEX(BygningOmraade!B:B,MATCH(A1143,BygningOmraade!A:A,0)),"")</f>
        <v/>
      </c>
    </row>
    <row r="1144" spans="1:24" s="14" customFormat="1" x14ac:dyDescent="0.25">
      <c r="A1144" s="14">
        <f t="shared" si="221"/>
        <v>1144</v>
      </c>
      <c r="B1144" s="14" t="str">
        <f t="shared" ca="1" si="222"/>
        <v>4063c7e9-3319-4588-9647-96a878a73f62</v>
      </c>
      <c r="C1144" s="14" t="str">
        <f t="shared" ca="1" si="223"/>
        <v>0a3f507e-2196-32b8-e044-0003ba298018</v>
      </c>
      <c r="D1144" s="14">
        <f t="shared" ca="1" si="224"/>
        <v>2620789</v>
      </c>
      <c r="E1144" s="1">
        <f t="shared" ca="1" si="225"/>
        <v>130</v>
      </c>
      <c r="F1144" s="1">
        <f t="shared" ca="1" si="226"/>
        <v>120</v>
      </c>
      <c r="G1144" s="1">
        <f t="shared" ca="1" si="227"/>
        <v>2004</v>
      </c>
      <c r="H1144" s="1" t="str">
        <f ca="1">IFERROR(INDEX(Varmeinstallation!B:B,MATCH(INDIRECT($A$1&amp;"L"&amp;A1144)*1,Varmeinstallation!A:A,0)),"Ingen varmeinstallationer")</f>
        <v>Centralvarme fra eget anlæg, et-kammer fyr</v>
      </c>
      <c r="I1144" s="1" t="str">
        <f ca="1">IFERROR(INDEX(Opvarmningsmiddel!B:B,MATCH(INDIRECT($A$1&amp;"M"&amp;A1144)*1,Opvarmningsmiddel!A:A,0)),"")</f>
        <v>Naturgas</v>
      </c>
      <c r="J1144" s="1">
        <f t="shared" ca="1" si="228"/>
        <v>90</v>
      </c>
      <c r="K1144" s="1" t="str">
        <f ca="1">IFERROR(INDEX(Relationstabel!$C$3:$K$10,MATCH(VALUE(INDIRECT($A$1&amp;"L"&amp;A1144)),Relationstabel!$A$3:$A$10,0),MATCH(IFERROR(VALUE(INDIRECT($A$1&amp;"M"&amp;A1144)),0),Relationstabel!$C$1:$K$1,0)),"Ingen varmeinstallationer")</f>
        <v>Naturgas</v>
      </c>
      <c r="L1144" s="1" t="str">
        <f ca="1">INDEX(Anvendelseskode!B:B,MATCH($E1144,Anvendelseskode!$A:$A,0))</f>
        <v>Række-, kæde-, dobbelthus (lodret adskillelse mellem enhederne)</v>
      </c>
      <c r="M1144" s="1" t="str">
        <f ca="1">INDEX(Anvendelseskode!C:C,MATCH($E1144,Anvendelseskode!$A:$A,0))</f>
        <v>Række-, kæde og dobbelthuse</v>
      </c>
      <c r="N1144" s="1" t="str">
        <f ca="1">INDEX(Anvendelseskode!D:D,MATCH($E1144,Anvendelseskode!$A:$A,0))</f>
        <v>Private husholdninger</v>
      </c>
      <c r="O1144" s="1" t="str">
        <f ca="1">IFERROR(INDEX(SBi!$2:$2,MATCH(G1144,SBi!$1:$1,1)),SBi!$K$2)</f>
        <v>1999-2006</v>
      </c>
      <c r="P1144" s="1">
        <f ca="1">IFERROR(INDEX(SBi!$C$3:$K$28,MATCH(E1144,SBi!$B$3:$B$28,0),MATCH(O1144,SBi!$C$2:$K$2,0)),0)</f>
        <v>81.5</v>
      </c>
      <c r="Q1144" s="19">
        <f t="shared" ca="1" si="229"/>
        <v>9.7799999999999994</v>
      </c>
      <c r="R1144" s="19" t="str">
        <f ca="1">IFERROR(INDEX(VpD!$2:$2,MATCH(G1144,VpD!$1:$1,1)),VpD!$I$2)</f>
        <v>&gt;1998</v>
      </c>
      <c r="S1144" s="1">
        <f ca="1">IFERROR(INDEX(VpD!$C$3:$I$27,MATCH(E1144,VpD!$B$3:$B$27,0),MATCH(R1144,VpD!$C$2:$I$2,0)),0)</f>
        <v>65</v>
      </c>
      <c r="T1144" s="19">
        <f t="shared" ca="1" si="230"/>
        <v>7.8</v>
      </c>
      <c r="U1144" s="14" t="str">
        <f t="shared" ca="1" si="231"/>
        <v xml:space="preserve">713389.93 </v>
      </c>
      <c r="V1144" s="14" t="str">
        <f t="shared" ca="1" si="232"/>
        <v>6168775.53</v>
      </c>
      <c r="W1144" s="14" t="str">
        <f t="shared" ca="1" si="233"/>
        <v>POINT(713389.93 6168775.53)</v>
      </c>
      <c r="X1144" s="14" t="str">
        <f>IFERROR(INDEX(BygningOmraade!B:B,MATCH(A1144,BygningOmraade!A:A,0)),"")</f>
        <v/>
      </c>
    </row>
    <row r="1145" spans="1:24" s="14" customFormat="1" x14ac:dyDescent="0.25">
      <c r="A1145" s="14">
        <f t="shared" si="221"/>
        <v>1145</v>
      </c>
      <c r="B1145" s="14" t="str">
        <f t="shared" ca="1" si="222"/>
        <v>40685f6c-7c2a-42d0-97bc-bc868a52933a</v>
      </c>
      <c r="C1145" s="14" t="str">
        <f t="shared" ca="1" si="223"/>
        <v>4591b5f9-a6f2-0dd9-e044-0003ba298018</v>
      </c>
      <c r="D1145" s="14">
        <f t="shared" ca="1" si="224"/>
        <v>2691231</v>
      </c>
      <c r="E1145" s="1">
        <f t="shared" ca="1" si="225"/>
        <v>130</v>
      </c>
      <c r="F1145" s="1">
        <f t="shared" ca="1" si="226"/>
        <v>108</v>
      </c>
      <c r="G1145" s="1">
        <f t="shared" ca="1" si="227"/>
        <v>2008</v>
      </c>
      <c r="H1145" s="1" t="str">
        <f ca="1">IFERROR(INDEX(Varmeinstallation!B:B,MATCH(INDIRECT($A$1&amp;"L"&amp;A1145)*1,Varmeinstallation!A:A,0)),"Ingen varmeinstallationer")</f>
        <v>Centralvarme fra eget anlæg, et-kammer fyr</v>
      </c>
      <c r="I1145" s="1" t="str">
        <f ca="1">IFERROR(INDEX(Opvarmningsmiddel!B:B,MATCH(INDIRECT($A$1&amp;"M"&amp;A1145)*1,Opvarmningsmiddel!A:A,0)),"")</f>
        <v>Naturgas</v>
      </c>
      <c r="J1145" s="1">
        <f t="shared" ca="1" si="228"/>
        <v>90</v>
      </c>
      <c r="K1145" s="1" t="str">
        <f ca="1">IFERROR(INDEX(Relationstabel!$C$3:$K$10,MATCH(VALUE(INDIRECT($A$1&amp;"L"&amp;A1145)),Relationstabel!$A$3:$A$10,0),MATCH(IFERROR(VALUE(INDIRECT($A$1&amp;"M"&amp;A1145)),0),Relationstabel!$C$1:$K$1,0)),"Ingen varmeinstallationer")</f>
        <v>Naturgas</v>
      </c>
      <c r="L1145" s="1" t="str">
        <f ca="1">INDEX(Anvendelseskode!B:B,MATCH($E1145,Anvendelseskode!$A:$A,0))</f>
        <v>Række-, kæde-, dobbelthus (lodret adskillelse mellem enhederne)</v>
      </c>
      <c r="M1145" s="1" t="str">
        <f ca="1">INDEX(Anvendelseskode!C:C,MATCH($E1145,Anvendelseskode!$A:$A,0))</f>
        <v>Række-, kæde og dobbelthuse</v>
      </c>
      <c r="N1145" s="1" t="str">
        <f ca="1">INDEX(Anvendelseskode!D:D,MATCH($E1145,Anvendelseskode!$A:$A,0))</f>
        <v>Private husholdninger</v>
      </c>
      <c r="O1145" s="1" t="str">
        <f ca="1">IFERROR(INDEX(SBi!$2:$2,MATCH(G1145,SBi!$1:$1,1)),SBi!$K$2)</f>
        <v>Efter 2006</v>
      </c>
      <c r="P1145" s="1">
        <f ca="1">IFERROR(INDEX(SBi!$C$3:$K$28,MATCH(E1145,SBi!$B$3:$B$28,0),MATCH(O1145,SBi!$C$2:$K$2,0)),0)</f>
        <v>66.400000000000006</v>
      </c>
      <c r="Q1145" s="19">
        <f t="shared" ca="1" si="229"/>
        <v>7.1712000000000007</v>
      </c>
      <c r="R1145" s="19" t="str">
        <f ca="1">IFERROR(INDEX(VpD!$2:$2,MATCH(G1145,VpD!$1:$1,1)),VpD!$I$2)</f>
        <v>&gt;1998</v>
      </c>
      <c r="S1145" s="1">
        <f ca="1">IFERROR(INDEX(VpD!$C$3:$I$27,MATCH(E1145,VpD!$B$3:$B$27,0),MATCH(R1145,VpD!$C$2:$I$2,0)),0)</f>
        <v>65</v>
      </c>
      <c r="T1145" s="19">
        <f t="shared" ca="1" si="230"/>
        <v>7.02</v>
      </c>
      <c r="U1145" s="14" t="str">
        <f t="shared" ca="1" si="231"/>
        <v xml:space="preserve">712528.38 </v>
      </c>
      <c r="V1145" s="14" t="str">
        <f t="shared" ca="1" si="232"/>
        <v>6168842.48</v>
      </c>
      <c r="W1145" s="14" t="str">
        <f t="shared" ca="1" si="233"/>
        <v>POINT(712528.38 6168842.48)</v>
      </c>
      <c r="X1145" s="14" t="str">
        <f>IFERROR(INDEX(BygningOmraade!B:B,MATCH(A1145,BygningOmraade!A:A,0)),"")</f>
        <v/>
      </c>
    </row>
    <row r="1146" spans="1:24" s="14" customFormat="1" x14ac:dyDescent="0.25">
      <c r="A1146" s="14">
        <f t="shared" si="221"/>
        <v>1146</v>
      </c>
      <c r="B1146" s="14" t="str">
        <f t="shared" ca="1" si="222"/>
        <v>4072d006-2175-404d-87e8-3d3ad823861d</v>
      </c>
      <c r="C1146" s="14" t="str">
        <f t="shared" ca="1" si="223"/>
        <v>0a3f507e-2126-32b8-e044-0003ba298018</v>
      </c>
      <c r="D1146" s="14">
        <f t="shared" ca="1" si="224"/>
        <v>996503</v>
      </c>
      <c r="E1146" s="1">
        <f t="shared" ca="1" si="225"/>
        <v>120</v>
      </c>
      <c r="F1146" s="1">
        <f t="shared" ca="1" si="226"/>
        <v>165</v>
      </c>
      <c r="G1146" s="1">
        <f t="shared" ca="1" si="227"/>
        <v>1997</v>
      </c>
      <c r="H1146" s="1" t="str">
        <f ca="1">IFERROR(INDEX(Varmeinstallation!B:B,MATCH(INDIRECT($A$1&amp;"L"&amp;A1146)*1,Varmeinstallation!A:A,0)),"Ingen varmeinstallationer")</f>
        <v>Elovne, elpaneler</v>
      </c>
      <c r="I1146" s="1" t="str">
        <f ca="1">IFERROR(INDEX(Opvarmningsmiddel!B:B,MATCH(INDIRECT($A$1&amp;"M"&amp;A1146)*1,Opvarmningsmiddel!A:A,0)),"")</f>
        <v>Elektricitet</v>
      </c>
      <c r="J1146" s="1">
        <f t="shared" ca="1" si="228"/>
        <v>1</v>
      </c>
      <c r="K1146" s="1" t="str">
        <f ca="1">IFERROR(INDEX(Relationstabel!$C$3:$K$10,MATCH(VALUE(INDIRECT($A$1&amp;"L"&amp;A1146)),Relationstabel!$A$3:$A$10,0),MATCH(IFERROR(VALUE(INDIRECT($A$1&amp;"M"&amp;A1146)),0),Relationstabel!$C$1:$K$1,0)),"Ingen varmeinstallationer")</f>
        <v>Elvarme</v>
      </c>
      <c r="L1146" s="1" t="str">
        <f ca="1">INDEX(Anvendelseskode!B:B,MATCH($E1146,Anvendelseskode!$A:$A,0))</f>
        <v>Fritliggende enfamilieshus (parcelhus)</v>
      </c>
      <c r="M1146" s="1" t="str">
        <f ca="1">INDEX(Anvendelseskode!C:C,MATCH($E1146,Anvendelseskode!$A:$A,0))</f>
        <v>Parcelhuse</v>
      </c>
      <c r="N1146" s="1" t="str">
        <f ca="1">INDEX(Anvendelseskode!D:D,MATCH($E1146,Anvendelseskode!$A:$A,0))</f>
        <v>Private husholdninger</v>
      </c>
      <c r="O1146" s="1" t="str">
        <f ca="1">IFERROR(INDEX(SBi!$2:$2,MATCH(G1146,SBi!$1:$1,1)),SBi!$K$2)</f>
        <v>1979-1998</v>
      </c>
      <c r="P1146" s="1">
        <f ca="1">IFERROR(INDEX(SBi!$C$3:$K$28,MATCH(E1146,SBi!$B$3:$B$28,0),MATCH(O1146,SBi!$C$2:$K$2,0)),0)</f>
        <v>105.4</v>
      </c>
      <c r="Q1146" s="19">
        <f t="shared" ca="1" si="229"/>
        <v>17.390999999999998</v>
      </c>
      <c r="R1146" s="19" t="str">
        <f ca="1">IFERROR(INDEX(VpD!$2:$2,MATCH(G1146,VpD!$1:$1,1)),VpD!$I$2)</f>
        <v>1979-1998</v>
      </c>
      <c r="S1146" s="1">
        <f ca="1">IFERROR(INDEX(VpD!$C$3:$I$27,MATCH(E1146,VpD!$B$3:$B$27,0),MATCH(R1146,VpD!$C$2:$I$2,0)),0)</f>
        <v>90</v>
      </c>
      <c r="T1146" s="19">
        <f t="shared" ca="1" si="230"/>
        <v>14.85</v>
      </c>
      <c r="U1146" s="14" t="str">
        <f t="shared" ca="1" si="231"/>
        <v xml:space="preserve">713261.92 </v>
      </c>
      <c r="V1146" s="14" t="str">
        <f t="shared" ca="1" si="232"/>
        <v>6169033.46</v>
      </c>
      <c r="W1146" s="14" t="str">
        <f t="shared" ca="1" si="233"/>
        <v>POINT(713261.92 6169033.46)</v>
      </c>
      <c r="X1146" s="14" t="str">
        <f>IFERROR(INDEX(BygningOmraade!B:B,MATCH(A1146,BygningOmraade!A:A,0)),"")</f>
        <v/>
      </c>
    </row>
    <row r="1147" spans="1:24" s="14" customFormat="1" x14ac:dyDescent="0.25">
      <c r="A1147" s="14">
        <f t="shared" si="221"/>
        <v>1147</v>
      </c>
      <c r="B1147" s="14" t="str">
        <f t="shared" ca="1" si="222"/>
        <v>40a1cb2b-2825-4612-8046-f9bf57d746fa</v>
      </c>
      <c r="C1147" s="14" t="str">
        <f t="shared" ca="1" si="223"/>
        <v>0a3f507e-1902-32b8-e044-0003ba298018</v>
      </c>
      <c r="D1147" s="14">
        <f t="shared" ca="1" si="224"/>
        <v>994615</v>
      </c>
      <c r="E1147" s="1">
        <f t="shared" ca="1" si="225"/>
        <v>120</v>
      </c>
      <c r="F1147" s="1">
        <f t="shared" ca="1" si="226"/>
        <v>163</v>
      </c>
      <c r="G1147" s="1">
        <f t="shared" ca="1" si="227"/>
        <v>1987</v>
      </c>
      <c r="H1147" s="1" t="str">
        <f ca="1">IFERROR(INDEX(Varmeinstallation!B:B,MATCH(INDIRECT($A$1&amp;"L"&amp;A1147)*1,Varmeinstallation!A:A,0)),"Ingen varmeinstallationer")</f>
        <v>Fjernvarme/blokvarme (radiatorsystemer eller varmluftanlæg)</v>
      </c>
      <c r="I1147" s="1" t="str">
        <f ca="1">IFERROR(INDEX(Opvarmningsmiddel!B:B,MATCH(INDIRECT($A$1&amp;"M"&amp;A1147)*1,Opvarmningsmiddel!A:A,0)),"")</f>
        <v/>
      </c>
      <c r="J1147" s="1">
        <f t="shared" ca="1" si="228"/>
        <v>2</v>
      </c>
      <c r="K1147" s="1" t="str">
        <f ca="1">IFERROR(INDEX(Relationstabel!$C$3:$K$10,MATCH(VALUE(INDIRECT($A$1&amp;"L"&amp;A1147)),Relationstabel!$A$3:$A$10,0),MATCH(IFERROR(VALUE(INDIRECT($A$1&amp;"M"&amp;A1147)),0),Relationstabel!$C$1:$K$1,0)),"Ingen varmeinstallationer")</f>
        <v>Fjernvarme/ Blokvarme</v>
      </c>
      <c r="L1147" s="1" t="str">
        <f ca="1">INDEX(Anvendelseskode!B:B,MATCH($E1147,Anvendelseskode!$A:$A,0))</f>
        <v>Fritliggende enfamilieshus (parcelhus)</v>
      </c>
      <c r="M1147" s="1" t="str">
        <f ca="1">INDEX(Anvendelseskode!C:C,MATCH($E1147,Anvendelseskode!$A:$A,0))</f>
        <v>Parcelhuse</v>
      </c>
      <c r="N1147" s="1" t="str">
        <f ca="1">INDEX(Anvendelseskode!D:D,MATCH($E1147,Anvendelseskode!$A:$A,0))</f>
        <v>Private husholdninger</v>
      </c>
      <c r="O1147" s="1" t="str">
        <f ca="1">IFERROR(INDEX(SBi!$2:$2,MATCH(G1147,SBi!$1:$1,1)),SBi!$K$2)</f>
        <v>1979-1998</v>
      </c>
      <c r="P1147" s="1">
        <f ca="1">IFERROR(INDEX(SBi!$C$3:$K$28,MATCH(E1147,SBi!$B$3:$B$28,0),MATCH(O1147,SBi!$C$2:$K$2,0)),0)</f>
        <v>105.4</v>
      </c>
      <c r="Q1147" s="19">
        <f t="shared" ca="1" si="229"/>
        <v>17.180199999999999</v>
      </c>
      <c r="R1147" s="19" t="str">
        <f ca="1">IFERROR(INDEX(VpD!$2:$2,MATCH(G1147,VpD!$1:$1,1)),VpD!$I$2)</f>
        <v>1979-1998</v>
      </c>
      <c r="S1147" s="1">
        <f ca="1">IFERROR(INDEX(VpD!$C$3:$I$27,MATCH(E1147,VpD!$B$3:$B$27,0),MATCH(R1147,VpD!$C$2:$I$2,0)),0)</f>
        <v>90</v>
      </c>
      <c r="T1147" s="19">
        <f t="shared" ca="1" si="230"/>
        <v>14.67</v>
      </c>
      <c r="U1147" s="14" t="str">
        <f t="shared" ca="1" si="231"/>
        <v xml:space="preserve">711449.36 </v>
      </c>
      <c r="V1147" s="14" t="str">
        <f t="shared" ca="1" si="232"/>
        <v>6172076.05</v>
      </c>
      <c r="W1147" s="14" t="str">
        <f t="shared" ca="1" si="233"/>
        <v>POINT(711449.36 6172076.05)</v>
      </c>
      <c r="X1147" s="14" t="str">
        <f>IFERROR(INDEX(BygningOmraade!B:B,MATCH(A1147,BygningOmraade!A:A,0)),"")</f>
        <v/>
      </c>
    </row>
    <row r="1148" spans="1:24" s="14" customFormat="1" x14ac:dyDescent="0.25">
      <c r="A1148" s="14">
        <f t="shared" si="221"/>
        <v>1148</v>
      </c>
      <c r="B1148" s="14" t="str">
        <f t="shared" ca="1" si="222"/>
        <v>40a9eb87-f452-45da-b1c3-cc8b47fd7569</v>
      </c>
      <c r="C1148" s="14" t="str">
        <f t="shared" ca="1" si="223"/>
        <v>0a3f507e-17fa-32b8-e044-0003ba298018</v>
      </c>
      <c r="D1148" s="14">
        <f t="shared" ca="1" si="224"/>
        <v>996112</v>
      </c>
      <c r="E1148" s="1">
        <f t="shared" ca="1" si="225"/>
        <v>120</v>
      </c>
      <c r="F1148" s="1">
        <f t="shared" ca="1" si="226"/>
        <v>90</v>
      </c>
      <c r="G1148" s="1">
        <f t="shared" ca="1" si="227"/>
        <v>1976</v>
      </c>
      <c r="H1148" s="1" t="str">
        <f ca="1">IFERROR(INDEX(Varmeinstallation!B:B,MATCH(INDIRECT($A$1&amp;"L"&amp;A1148)*1,Varmeinstallation!A:A,0)),"Ingen varmeinstallationer")</f>
        <v>Elovne, elpaneler</v>
      </c>
      <c r="I1148" s="1" t="str">
        <f ca="1">IFERROR(INDEX(Opvarmningsmiddel!B:B,MATCH(INDIRECT($A$1&amp;"M"&amp;A1148)*1,Opvarmningsmiddel!A:A,0)),"")</f>
        <v>Elektricitet</v>
      </c>
      <c r="J1148" s="1">
        <f t="shared" ca="1" si="228"/>
        <v>0</v>
      </c>
      <c r="K1148" s="1" t="str">
        <f ca="1">IFERROR(INDEX(Relationstabel!$C$3:$K$10,MATCH(VALUE(INDIRECT($A$1&amp;"L"&amp;A1148)),Relationstabel!$A$3:$A$10,0),MATCH(IFERROR(VALUE(INDIRECT($A$1&amp;"M"&amp;A1148)),0),Relationstabel!$C$1:$K$1,0)),"Ingen varmeinstallationer")</f>
        <v>Elvarme</v>
      </c>
      <c r="L1148" s="1" t="str">
        <f ca="1">INDEX(Anvendelseskode!B:B,MATCH($E1148,Anvendelseskode!$A:$A,0))</f>
        <v>Fritliggende enfamilieshus (parcelhus)</v>
      </c>
      <c r="M1148" s="1" t="str">
        <f ca="1">INDEX(Anvendelseskode!C:C,MATCH($E1148,Anvendelseskode!$A:$A,0))</f>
        <v>Parcelhuse</v>
      </c>
      <c r="N1148" s="1" t="str">
        <f ca="1">INDEX(Anvendelseskode!D:D,MATCH($E1148,Anvendelseskode!$A:$A,0))</f>
        <v>Private husholdninger</v>
      </c>
      <c r="O1148" s="1" t="str">
        <f ca="1">IFERROR(INDEX(SBi!$2:$2,MATCH(G1148,SBi!$1:$1,1)),SBi!$K$2)</f>
        <v>1973-1978</v>
      </c>
      <c r="P1148" s="1">
        <f ca="1">IFERROR(INDEX(SBi!$C$3:$K$28,MATCH(E1148,SBi!$B$3:$B$28,0),MATCH(O1148,SBi!$C$2:$K$2,0)),0)</f>
        <v>119.8</v>
      </c>
      <c r="Q1148" s="19">
        <f t="shared" ca="1" si="229"/>
        <v>10.782</v>
      </c>
      <c r="R1148" s="19" t="str">
        <f ca="1">IFERROR(INDEX(VpD!$2:$2,MATCH(G1148,VpD!$1:$1,1)),VpD!$I$2)</f>
        <v>1973-1978</v>
      </c>
      <c r="S1148" s="1">
        <f ca="1">IFERROR(INDEX(VpD!$C$3:$I$27,MATCH(E1148,VpD!$B$3:$B$27,0),MATCH(R1148,VpD!$C$2:$I$2,0)),0)</f>
        <v>117</v>
      </c>
      <c r="T1148" s="19">
        <f t="shared" ca="1" si="230"/>
        <v>10.53</v>
      </c>
      <c r="U1148" s="14" t="str">
        <f t="shared" ca="1" si="231"/>
        <v xml:space="preserve">712410.94 </v>
      </c>
      <c r="V1148" s="14" t="str">
        <f t="shared" ca="1" si="232"/>
        <v>6169058.9</v>
      </c>
      <c r="W1148" s="14" t="str">
        <f t="shared" ca="1" si="233"/>
        <v>POINT(712410.94 6169058.9)</v>
      </c>
      <c r="X1148" s="14" t="str">
        <f>IFERROR(INDEX(BygningOmraade!B:B,MATCH(A1148,BygningOmraade!A:A,0)),"")</f>
        <v/>
      </c>
    </row>
    <row r="1149" spans="1:24" s="14" customFormat="1" x14ac:dyDescent="0.25">
      <c r="A1149" s="14">
        <f t="shared" si="221"/>
        <v>1149</v>
      </c>
      <c r="B1149" s="14" t="str">
        <f t="shared" ca="1" si="222"/>
        <v>40bafdca-a864-4051-b937-61d4532ca569</v>
      </c>
      <c r="C1149" s="14" t="str">
        <f t="shared" ca="1" si="223"/>
        <v>0a3f507e-2211-32b8-e044-0003ba298018</v>
      </c>
      <c r="D1149" s="14">
        <f t="shared" ca="1" si="224"/>
        <v>995991</v>
      </c>
      <c r="E1149" s="1">
        <f t="shared" ca="1" si="225"/>
        <v>120</v>
      </c>
      <c r="F1149" s="1">
        <f t="shared" ca="1" si="226"/>
        <v>172</v>
      </c>
      <c r="G1149" s="1">
        <f t="shared" ca="1" si="227"/>
        <v>1951</v>
      </c>
      <c r="H1149" s="1" t="str">
        <f ca="1">IFERROR(INDEX(Varmeinstallation!B:B,MATCH(INDIRECT($A$1&amp;"L"&amp;A1149)*1,Varmeinstallation!A:A,0)),"Ingen varmeinstallationer")</f>
        <v>Centralvarme fra eget anlæg, et-kammer fyr</v>
      </c>
      <c r="I1149" s="1" t="str">
        <f ca="1">IFERROR(INDEX(Opvarmningsmiddel!B:B,MATCH(INDIRECT($A$1&amp;"M"&amp;A1149)*1,Opvarmningsmiddel!A:A,0)),"")</f>
        <v>Naturgas</v>
      </c>
      <c r="J1149" s="1">
        <f t="shared" ca="1" si="228"/>
        <v>2</v>
      </c>
      <c r="K1149" s="1" t="str">
        <f ca="1">IFERROR(INDEX(Relationstabel!$C$3:$K$10,MATCH(VALUE(INDIRECT($A$1&amp;"L"&amp;A1149)),Relationstabel!$A$3:$A$10,0),MATCH(IFERROR(VALUE(INDIRECT($A$1&amp;"M"&amp;A1149)),0),Relationstabel!$C$1:$K$1,0)),"Ingen varmeinstallationer")</f>
        <v>Naturgas</v>
      </c>
      <c r="L1149" s="1" t="str">
        <f ca="1">INDEX(Anvendelseskode!B:B,MATCH($E1149,Anvendelseskode!$A:$A,0))</f>
        <v>Fritliggende enfamilieshus (parcelhus)</v>
      </c>
      <c r="M1149" s="1" t="str">
        <f ca="1">INDEX(Anvendelseskode!C:C,MATCH($E1149,Anvendelseskode!$A:$A,0))</f>
        <v>Parcelhuse</v>
      </c>
      <c r="N1149" s="1" t="str">
        <f ca="1">INDEX(Anvendelseskode!D:D,MATCH($E1149,Anvendelseskode!$A:$A,0))</f>
        <v>Private husholdninger</v>
      </c>
      <c r="O1149" s="1" t="str">
        <f ca="1">IFERROR(INDEX(SBi!$2:$2,MATCH(G1149,SBi!$1:$1,1)),SBi!$K$2)</f>
        <v>1951-1960</v>
      </c>
      <c r="P1149" s="1">
        <f ca="1">IFERROR(INDEX(SBi!$C$3:$K$28,MATCH(E1149,SBi!$B$3:$B$28,0),MATCH(O1149,SBi!$C$2:$K$2,0)),0)</f>
        <v>154.9</v>
      </c>
      <c r="Q1149" s="19">
        <f t="shared" ca="1" si="229"/>
        <v>26.642799999999998</v>
      </c>
      <c r="R1149" s="19" t="str">
        <f ca="1">IFERROR(INDEX(VpD!$2:$2,MATCH(G1149,VpD!$1:$1,1)),VpD!$I$2)</f>
        <v>1951-1960</v>
      </c>
      <c r="S1149" s="1">
        <f ca="1">IFERROR(INDEX(VpD!$C$3:$I$27,MATCH(E1149,VpD!$B$3:$B$27,0),MATCH(R1149,VpD!$C$2:$I$2,0)),0)</f>
        <v>204</v>
      </c>
      <c r="T1149" s="19">
        <f t="shared" ca="1" si="230"/>
        <v>35.088000000000001</v>
      </c>
      <c r="U1149" s="14" t="str">
        <f t="shared" ca="1" si="231"/>
        <v xml:space="preserve">712658.96 </v>
      </c>
      <c r="V1149" s="14" t="str">
        <f t="shared" ca="1" si="232"/>
        <v>6169199.98</v>
      </c>
      <c r="W1149" s="14" t="str">
        <f t="shared" ca="1" si="233"/>
        <v>POINT(712658.96 6169199.98)</v>
      </c>
      <c r="X1149" s="14" t="str">
        <f>IFERROR(INDEX(BygningOmraade!B:B,MATCH(A1149,BygningOmraade!A:A,0)),"")</f>
        <v/>
      </c>
    </row>
    <row r="1150" spans="1:24" s="14" customFormat="1" x14ac:dyDescent="0.25">
      <c r="A1150" s="14">
        <f t="shared" si="221"/>
        <v>1150</v>
      </c>
      <c r="B1150" s="14" t="str">
        <f t="shared" ca="1" si="222"/>
        <v>40c12a1e-04fb-4cc2-92da-4211c3996fad</v>
      </c>
      <c r="C1150" s="14" t="str">
        <f t="shared" ca="1" si="223"/>
        <v>0a3f507e-20d2-32b8-e044-0003ba298018</v>
      </c>
      <c r="D1150" s="14">
        <f t="shared" ca="1" si="224"/>
        <v>996806</v>
      </c>
      <c r="E1150" s="1">
        <f t="shared" ca="1" si="225"/>
        <v>130</v>
      </c>
      <c r="F1150" s="1">
        <f t="shared" ca="1" si="226"/>
        <v>104</v>
      </c>
      <c r="G1150" s="1">
        <f t="shared" ca="1" si="227"/>
        <v>1977</v>
      </c>
      <c r="H1150" s="1" t="str">
        <f ca="1">IFERROR(INDEX(Varmeinstallation!B:B,MATCH(INDIRECT($A$1&amp;"L"&amp;A1150)*1,Varmeinstallation!A:A,0)),"Ingen varmeinstallationer")</f>
        <v>Fjernvarme/blokvarme (radiatorsystemer eller varmluftanlæg)</v>
      </c>
      <c r="I1150" s="1" t="str">
        <f ca="1">IFERROR(INDEX(Opvarmningsmiddel!B:B,MATCH(INDIRECT($A$1&amp;"M"&amp;A1150)*1,Opvarmningsmiddel!A:A,0)),"")</f>
        <v/>
      </c>
      <c r="J1150" s="1">
        <f t="shared" ca="1" si="228"/>
        <v>0</v>
      </c>
      <c r="K1150" s="1" t="str">
        <f ca="1">IFERROR(INDEX(Relationstabel!$C$3:$K$10,MATCH(VALUE(INDIRECT($A$1&amp;"L"&amp;A1150)),Relationstabel!$A$3:$A$10,0),MATCH(IFERROR(VALUE(INDIRECT($A$1&amp;"M"&amp;A1150)),0),Relationstabel!$C$1:$K$1,0)),"Ingen varmeinstallationer")</f>
        <v>Fjernvarme/ Blokvarme</v>
      </c>
      <c r="L1150" s="1" t="str">
        <f ca="1">INDEX(Anvendelseskode!B:B,MATCH($E1150,Anvendelseskode!$A:$A,0))</f>
        <v>Række-, kæde-, dobbelthus (lodret adskillelse mellem enhederne)</v>
      </c>
      <c r="M1150" s="1" t="str">
        <f ca="1">INDEX(Anvendelseskode!C:C,MATCH($E1150,Anvendelseskode!$A:$A,0))</f>
        <v>Række-, kæde og dobbelthuse</v>
      </c>
      <c r="N1150" s="1" t="str">
        <f ca="1">INDEX(Anvendelseskode!D:D,MATCH($E1150,Anvendelseskode!$A:$A,0))</f>
        <v>Private husholdninger</v>
      </c>
      <c r="O1150" s="1" t="str">
        <f ca="1">IFERROR(INDEX(SBi!$2:$2,MATCH(G1150,SBi!$1:$1,1)),SBi!$K$2)</f>
        <v>1973-1978</v>
      </c>
      <c r="P1150" s="1">
        <f ca="1">IFERROR(INDEX(SBi!$C$3:$K$28,MATCH(E1150,SBi!$B$3:$B$28,0),MATCH(O1150,SBi!$C$2:$K$2,0)),0)</f>
        <v>112.6</v>
      </c>
      <c r="Q1150" s="19">
        <f t="shared" ca="1" si="229"/>
        <v>11.7104</v>
      </c>
      <c r="R1150" s="19" t="str">
        <f ca="1">IFERROR(INDEX(VpD!$2:$2,MATCH(G1150,VpD!$1:$1,1)),VpD!$I$2)</f>
        <v>1973-1978</v>
      </c>
      <c r="S1150" s="1">
        <f ca="1">IFERROR(INDEX(VpD!$C$3:$I$27,MATCH(E1150,VpD!$B$3:$B$27,0),MATCH(R1150,VpD!$C$2:$I$2,0)),0)</f>
        <v>98</v>
      </c>
      <c r="T1150" s="19">
        <f t="shared" ca="1" si="230"/>
        <v>10.192</v>
      </c>
      <c r="U1150" s="14" t="str">
        <f t="shared" ca="1" si="231"/>
        <v xml:space="preserve">713473.1 </v>
      </c>
      <c r="V1150" s="14" t="str">
        <f t="shared" ca="1" si="232"/>
        <v>6169490.55</v>
      </c>
      <c r="W1150" s="14" t="str">
        <f t="shared" ca="1" si="233"/>
        <v>POINT(713473.1 6169490.55)</v>
      </c>
      <c r="X1150" s="14" t="str">
        <f>IFERROR(INDEX(BygningOmraade!B:B,MATCH(A1150,BygningOmraade!A:A,0)),"")</f>
        <v/>
      </c>
    </row>
    <row r="1151" spans="1:24" s="14" customFormat="1" x14ac:dyDescent="0.25">
      <c r="A1151" s="14">
        <f t="shared" si="221"/>
        <v>1151</v>
      </c>
      <c r="B1151" s="14" t="str">
        <f t="shared" ca="1" si="222"/>
        <v>40c23079-089c-4ee3-b81f-fcd9cd02d581</v>
      </c>
      <c r="C1151" s="14" t="str">
        <f t="shared" ca="1" si="223"/>
        <v>0a3f507e-246e-32b8-e044-0003ba298018</v>
      </c>
      <c r="D1151" s="14">
        <f t="shared" ca="1" si="224"/>
        <v>995981</v>
      </c>
      <c r="E1151" s="1">
        <f t="shared" ca="1" si="225"/>
        <v>120</v>
      </c>
      <c r="F1151" s="1">
        <f t="shared" ca="1" si="226"/>
        <v>110</v>
      </c>
      <c r="G1151" s="1">
        <f t="shared" ca="1" si="227"/>
        <v>1970</v>
      </c>
      <c r="H1151" s="1" t="str">
        <f ca="1">IFERROR(INDEX(Varmeinstallation!B:B,MATCH(INDIRECT($A$1&amp;"L"&amp;A1151)*1,Varmeinstallation!A:A,0)),"Ingen varmeinstallationer")</f>
        <v>Centralvarme fra eget anlæg, et-kammer fyr</v>
      </c>
      <c r="I1151" s="1" t="str">
        <f ca="1">IFERROR(INDEX(Opvarmningsmiddel!B:B,MATCH(INDIRECT($A$1&amp;"M"&amp;A1151)*1,Opvarmningsmiddel!A:A,0)),"")</f>
        <v>Naturgas</v>
      </c>
      <c r="J1151" s="1">
        <f t="shared" ca="1" si="228"/>
        <v>2</v>
      </c>
      <c r="K1151" s="1" t="str">
        <f ca="1">IFERROR(INDEX(Relationstabel!$C$3:$K$10,MATCH(VALUE(INDIRECT($A$1&amp;"L"&amp;A1151)),Relationstabel!$A$3:$A$10,0),MATCH(IFERROR(VALUE(INDIRECT($A$1&amp;"M"&amp;A1151)),0),Relationstabel!$C$1:$K$1,0)),"Ingen varmeinstallationer")</f>
        <v>Naturgas</v>
      </c>
      <c r="L1151" s="1" t="str">
        <f ca="1">INDEX(Anvendelseskode!B:B,MATCH($E1151,Anvendelseskode!$A:$A,0))</f>
        <v>Fritliggende enfamilieshus (parcelhus)</v>
      </c>
      <c r="M1151" s="1" t="str">
        <f ca="1">INDEX(Anvendelseskode!C:C,MATCH($E1151,Anvendelseskode!$A:$A,0))</f>
        <v>Parcelhuse</v>
      </c>
      <c r="N1151" s="1" t="str">
        <f ca="1">INDEX(Anvendelseskode!D:D,MATCH($E1151,Anvendelseskode!$A:$A,0))</f>
        <v>Private husholdninger</v>
      </c>
      <c r="O1151" s="1" t="str">
        <f ca="1">IFERROR(INDEX(SBi!$2:$2,MATCH(G1151,SBi!$1:$1,1)),SBi!$K$2)</f>
        <v>1961-1972</v>
      </c>
      <c r="P1151" s="1">
        <f ca="1">IFERROR(INDEX(SBi!$C$3:$K$28,MATCH(E1151,SBi!$B$3:$B$28,0),MATCH(O1151,SBi!$C$2:$K$2,0)),0)</f>
        <v>134.30000000000001</v>
      </c>
      <c r="Q1151" s="19">
        <f t="shared" ca="1" si="229"/>
        <v>14.773000000000001</v>
      </c>
      <c r="R1151" s="19" t="str">
        <f ca="1">IFERROR(INDEX(VpD!$2:$2,MATCH(G1151,VpD!$1:$1,1)),VpD!$I$2)</f>
        <v>1961-1972</v>
      </c>
      <c r="S1151" s="1">
        <f ca="1">IFERROR(INDEX(VpD!$C$3:$I$27,MATCH(E1151,VpD!$B$3:$B$27,0),MATCH(R1151,VpD!$C$2:$I$2,0)),0)</f>
        <v>143</v>
      </c>
      <c r="T1151" s="19">
        <f t="shared" ca="1" si="230"/>
        <v>15.73</v>
      </c>
      <c r="U1151" s="14" t="str">
        <f t="shared" ca="1" si="231"/>
        <v xml:space="preserve">712657.33 </v>
      </c>
      <c r="V1151" s="14" t="str">
        <f t="shared" ca="1" si="232"/>
        <v>6169072.78</v>
      </c>
      <c r="W1151" s="14" t="str">
        <f t="shared" ca="1" si="233"/>
        <v>POINT(712657.33 6169072.78)</v>
      </c>
      <c r="X1151" s="14" t="str">
        <f>IFERROR(INDEX(BygningOmraade!B:B,MATCH(A1151,BygningOmraade!A:A,0)),"")</f>
        <v/>
      </c>
    </row>
    <row r="1152" spans="1:24" s="14" customFormat="1" x14ac:dyDescent="0.25">
      <c r="A1152" s="14">
        <f t="shared" si="221"/>
        <v>1152</v>
      </c>
      <c r="B1152" s="14" t="str">
        <f t="shared" ca="1" si="222"/>
        <v>40c7d5c4-1f6a-470a-8fb2-ba0bb165b409</v>
      </c>
      <c r="C1152" s="14" t="str">
        <f t="shared" ca="1" si="223"/>
        <v>0a3f507e-2393-32b8-e044-0003ba298018</v>
      </c>
      <c r="D1152" s="14">
        <f t="shared" ca="1" si="224"/>
        <v>996580</v>
      </c>
      <c r="E1152" s="1">
        <f t="shared" ca="1" si="225"/>
        <v>120</v>
      </c>
      <c r="F1152" s="1">
        <f t="shared" ca="1" si="226"/>
        <v>85</v>
      </c>
      <c r="G1152" s="1">
        <f t="shared" ca="1" si="227"/>
        <v>1960</v>
      </c>
      <c r="H1152" s="1" t="str">
        <f ca="1">IFERROR(INDEX(Varmeinstallation!B:B,MATCH(INDIRECT($A$1&amp;"L"&amp;A1152)*1,Varmeinstallation!A:A,0)),"Ingen varmeinstallationer")</f>
        <v>Centralvarme fra eget anlæg, et-kammer fyr</v>
      </c>
      <c r="I1152" s="1" t="str">
        <f ca="1">IFERROR(INDEX(Opvarmningsmiddel!B:B,MATCH(INDIRECT($A$1&amp;"M"&amp;A1152)*1,Opvarmningsmiddel!A:A,0)),"")</f>
        <v>Naturgas</v>
      </c>
      <c r="J1152" s="1">
        <f t="shared" ca="1" si="228"/>
        <v>90</v>
      </c>
      <c r="K1152" s="1" t="str">
        <f ca="1">IFERROR(INDEX(Relationstabel!$C$3:$K$10,MATCH(VALUE(INDIRECT($A$1&amp;"L"&amp;A1152)),Relationstabel!$A$3:$A$10,0),MATCH(IFERROR(VALUE(INDIRECT($A$1&amp;"M"&amp;A1152)),0),Relationstabel!$C$1:$K$1,0)),"Ingen varmeinstallationer")</f>
        <v>Naturgas</v>
      </c>
      <c r="L1152" s="1" t="str">
        <f ca="1">INDEX(Anvendelseskode!B:B,MATCH($E1152,Anvendelseskode!$A:$A,0))</f>
        <v>Fritliggende enfamilieshus (parcelhus)</v>
      </c>
      <c r="M1152" s="1" t="str">
        <f ca="1">INDEX(Anvendelseskode!C:C,MATCH($E1152,Anvendelseskode!$A:$A,0))</f>
        <v>Parcelhuse</v>
      </c>
      <c r="N1152" s="1" t="str">
        <f ca="1">INDEX(Anvendelseskode!D:D,MATCH($E1152,Anvendelseskode!$A:$A,0))</f>
        <v>Private husholdninger</v>
      </c>
      <c r="O1152" s="1" t="str">
        <f ca="1">IFERROR(INDEX(SBi!$2:$2,MATCH(G1152,SBi!$1:$1,1)),SBi!$K$2)</f>
        <v>1951-1960</v>
      </c>
      <c r="P1152" s="1">
        <f ca="1">IFERROR(INDEX(SBi!$C$3:$K$28,MATCH(E1152,SBi!$B$3:$B$28,0),MATCH(O1152,SBi!$C$2:$K$2,0)),0)</f>
        <v>154.9</v>
      </c>
      <c r="Q1152" s="19">
        <f t="shared" ca="1" si="229"/>
        <v>13.166499999999999</v>
      </c>
      <c r="R1152" s="19" t="str">
        <f ca="1">IFERROR(INDEX(VpD!$2:$2,MATCH(G1152,VpD!$1:$1,1)),VpD!$I$2)</f>
        <v>1951-1960</v>
      </c>
      <c r="S1152" s="1">
        <f ca="1">IFERROR(INDEX(VpD!$C$3:$I$27,MATCH(E1152,VpD!$B$3:$B$27,0),MATCH(R1152,VpD!$C$2:$I$2,0)),0)</f>
        <v>204</v>
      </c>
      <c r="T1152" s="19">
        <f t="shared" ca="1" si="230"/>
        <v>17.34</v>
      </c>
      <c r="U1152" s="14" t="str">
        <f t="shared" ca="1" si="231"/>
        <v xml:space="preserve">713196.73 </v>
      </c>
      <c r="V1152" s="14" t="str">
        <f t="shared" ca="1" si="232"/>
        <v>6168585.48</v>
      </c>
      <c r="W1152" s="14" t="str">
        <f t="shared" ca="1" si="233"/>
        <v>POINT(713196.73 6168585.48)</v>
      </c>
      <c r="X1152" s="14" t="str">
        <f>IFERROR(INDEX(BygningOmraade!B:B,MATCH(A1152,BygningOmraade!A:A,0)),"")</f>
        <v/>
      </c>
    </row>
    <row r="1153" spans="1:24" s="14" customFormat="1" x14ac:dyDescent="0.25">
      <c r="A1153" s="14">
        <f t="shared" si="221"/>
        <v>1153</v>
      </c>
      <c r="B1153" s="14" t="str">
        <f t="shared" ca="1" si="222"/>
        <v>40cd5078-9a8c-451c-9695-da3092d70c10</v>
      </c>
      <c r="C1153" s="14" t="str">
        <f t="shared" ca="1" si="223"/>
        <v>0a3f507e-1ebc-32b8-e044-0003ba298018</v>
      </c>
      <c r="D1153" s="14">
        <f t="shared" ca="1" si="224"/>
        <v>994646</v>
      </c>
      <c r="E1153" s="1">
        <f t="shared" ca="1" si="225"/>
        <v>120</v>
      </c>
      <c r="F1153" s="1">
        <f t="shared" ca="1" si="226"/>
        <v>129</v>
      </c>
      <c r="G1153" s="1">
        <f t="shared" ca="1" si="227"/>
        <v>1969</v>
      </c>
      <c r="H1153" s="1" t="str">
        <f ca="1">IFERROR(INDEX(Varmeinstallation!B:B,MATCH(INDIRECT($A$1&amp;"L"&amp;A1153)*1,Varmeinstallation!A:A,0)),"Ingen varmeinstallationer")</f>
        <v>Centralvarme fra eget anlæg, et-kammer fyr</v>
      </c>
      <c r="I1153" s="1" t="str">
        <f ca="1">IFERROR(INDEX(Opvarmningsmiddel!B:B,MATCH(INDIRECT($A$1&amp;"M"&amp;A1153)*1,Opvarmningsmiddel!A:A,0)),"")</f>
        <v>Naturgas</v>
      </c>
      <c r="J1153" s="1">
        <f t="shared" ca="1" si="228"/>
        <v>2</v>
      </c>
      <c r="K1153" s="1" t="str">
        <f ca="1">IFERROR(INDEX(Relationstabel!$C$3:$K$10,MATCH(VALUE(INDIRECT($A$1&amp;"L"&amp;A1153)),Relationstabel!$A$3:$A$10,0),MATCH(IFERROR(VALUE(INDIRECT($A$1&amp;"M"&amp;A1153)),0),Relationstabel!$C$1:$K$1,0)),"Ingen varmeinstallationer")</f>
        <v>Naturgas</v>
      </c>
      <c r="L1153" s="1" t="str">
        <f ca="1">INDEX(Anvendelseskode!B:B,MATCH($E1153,Anvendelseskode!$A:$A,0))</f>
        <v>Fritliggende enfamilieshus (parcelhus)</v>
      </c>
      <c r="M1153" s="1" t="str">
        <f ca="1">INDEX(Anvendelseskode!C:C,MATCH($E1153,Anvendelseskode!$A:$A,0))</f>
        <v>Parcelhuse</v>
      </c>
      <c r="N1153" s="1" t="str">
        <f ca="1">INDEX(Anvendelseskode!D:D,MATCH($E1153,Anvendelseskode!$A:$A,0))</f>
        <v>Private husholdninger</v>
      </c>
      <c r="O1153" s="1" t="str">
        <f ca="1">IFERROR(INDEX(SBi!$2:$2,MATCH(G1153,SBi!$1:$1,1)),SBi!$K$2)</f>
        <v>1961-1972</v>
      </c>
      <c r="P1153" s="1">
        <f ca="1">IFERROR(INDEX(SBi!$C$3:$K$28,MATCH(E1153,SBi!$B$3:$B$28,0),MATCH(O1153,SBi!$C$2:$K$2,0)),0)</f>
        <v>134.30000000000001</v>
      </c>
      <c r="Q1153" s="19">
        <f t="shared" ca="1" si="229"/>
        <v>17.3247</v>
      </c>
      <c r="R1153" s="19" t="str">
        <f ca="1">IFERROR(INDEX(VpD!$2:$2,MATCH(G1153,VpD!$1:$1,1)),VpD!$I$2)</f>
        <v>1961-1972</v>
      </c>
      <c r="S1153" s="1">
        <f ca="1">IFERROR(INDEX(VpD!$C$3:$I$27,MATCH(E1153,VpD!$B$3:$B$27,0),MATCH(R1153,VpD!$C$2:$I$2,0)),0)</f>
        <v>143</v>
      </c>
      <c r="T1153" s="19">
        <f t="shared" ca="1" si="230"/>
        <v>18.446999999999999</v>
      </c>
      <c r="U1153" s="14" t="str">
        <f t="shared" ca="1" si="231"/>
        <v xml:space="preserve">711665.01 </v>
      </c>
      <c r="V1153" s="14" t="str">
        <f t="shared" ca="1" si="232"/>
        <v>6171981.86</v>
      </c>
      <c r="W1153" s="14" t="str">
        <f t="shared" ca="1" si="233"/>
        <v>POINT(711665.01 6171981.86)</v>
      </c>
      <c r="X1153" s="14" t="str">
        <f>IFERROR(INDEX(BygningOmraade!B:B,MATCH(A1153,BygningOmraade!A:A,0)),"")</f>
        <v/>
      </c>
    </row>
    <row r="1154" spans="1:24" s="14" customFormat="1" x14ac:dyDescent="0.25">
      <c r="A1154" s="14">
        <f t="shared" si="221"/>
        <v>1154</v>
      </c>
      <c r="B1154" s="14" t="str">
        <f t="shared" ca="1" si="222"/>
        <v>40d739e2-48f4-4f35-bb26-8909d1a1d3de</v>
      </c>
      <c r="C1154" s="14" t="str">
        <f t="shared" ca="1" si="223"/>
        <v>0a3f507e-1f07-32b8-e044-0003ba298018</v>
      </c>
      <c r="D1154" s="14">
        <f t="shared" ca="1" si="224"/>
        <v>993978</v>
      </c>
      <c r="E1154" s="1">
        <f t="shared" ca="1" si="225"/>
        <v>120</v>
      </c>
      <c r="F1154" s="1">
        <f t="shared" ca="1" si="226"/>
        <v>152</v>
      </c>
      <c r="G1154" s="1">
        <f t="shared" ca="1" si="227"/>
        <v>1981</v>
      </c>
      <c r="H1154" s="1" t="str">
        <f ca="1">IFERROR(INDEX(Varmeinstallation!B:B,MATCH(INDIRECT($A$1&amp;"L"&amp;A1154)*1,Varmeinstallation!A:A,0)),"Ingen varmeinstallationer")</f>
        <v>Fjernvarme/blokvarme (radiatorsystemer eller varmluftanlæg)</v>
      </c>
      <c r="I1154" s="1" t="str">
        <f ca="1">IFERROR(INDEX(Opvarmningsmiddel!B:B,MATCH(INDIRECT($A$1&amp;"M"&amp;A1154)*1,Opvarmningsmiddel!A:A,0)),"")</f>
        <v/>
      </c>
      <c r="J1154" s="1">
        <f t="shared" ca="1" si="228"/>
        <v>0</v>
      </c>
      <c r="K1154" s="1" t="str">
        <f ca="1">IFERROR(INDEX(Relationstabel!$C$3:$K$10,MATCH(VALUE(INDIRECT($A$1&amp;"L"&amp;A1154)),Relationstabel!$A$3:$A$10,0),MATCH(IFERROR(VALUE(INDIRECT($A$1&amp;"M"&amp;A1154)),0),Relationstabel!$C$1:$K$1,0)),"Ingen varmeinstallationer")</f>
        <v>Fjernvarme/ Blokvarme</v>
      </c>
      <c r="L1154" s="1" t="str">
        <f ca="1">INDEX(Anvendelseskode!B:B,MATCH($E1154,Anvendelseskode!$A:$A,0))</f>
        <v>Fritliggende enfamilieshus (parcelhus)</v>
      </c>
      <c r="M1154" s="1" t="str">
        <f ca="1">INDEX(Anvendelseskode!C:C,MATCH($E1154,Anvendelseskode!$A:$A,0))</f>
        <v>Parcelhuse</v>
      </c>
      <c r="N1154" s="1" t="str">
        <f ca="1">INDEX(Anvendelseskode!D:D,MATCH($E1154,Anvendelseskode!$A:$A,0))</f>
        <v>Private husholdninger</v>
      </c>
      <c r="O1154" s="1" t="str">
        <f ca="1">IFERROR(INDEX(SBi!$2:$2,MATCH(G1154,SBi!$1:$1,1)),SBi!$K$2)</f>
        <v>1979-1998</v>
      </c>
      <c r="P1154" s="1">
        <f ca="1">IFERROR(INDEX(SBi!$C$3:$K$28,MATCH(E1154,SBi!$B$3:$B$28,0),MATCH(O1154,SBi!$C$2:$K$2,0)),0)</f>
        <v>105.4</v>
      </c>
      <c r="Q1154" s="19">
        <f t="shared" ca="1" si="229"/>
        <v>16.020800000000001</v>
      </c>
      <c r="R1154" s="19" t="str">
        <f ca="1">IFERROR(INDEX(VpD!$2:$2,MATCH(G1154,VpD!$1:$1,1)),VpD!$I$2)</f>
        <v>1979-1998</v>
      </c>
      <c r="S1154" s="1">
        <f ca="1">IFERROR(INDEX(VpD!$C$3:$I$27,MATCH(E1154,VpD!$B$3:$B$27,0),MATCH(R1154,VpD!$C$2:$I$2,0)),0)</f>
        <v>90</v>
      </c>
      <c r="T1154" s="19">
        <f t="shared" ca="1" si="230"/>
        <v>13.68</v>
      </c>
      <c r="U1154" s="14" t="str">
        <f t="shared" ca="1" si="231"/>
        <v xml:space="preserve">711124.31 </v>
      </c>
      <c r="V1154" s="14" t="str">
        <f t="shared" ca="1" si="232"/>
        <v>6171998.94</v>
      </c>
      <c r="W1154" s="14" t="str">
        <f t="shared" ca="1" si="233"/>
        <v>POINT(711124.31 6171998.94)</v>
      </c>
      <c r="X1154" s="14" t="str">
        <f>IFERROR(INDEX(BygningOmraade!B:B,MATCH(A1154,BygningOmraade!A:A,0)),"")</f>
        <v/>
      </c>
    </row>
    <row r="1155" spans="1:24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40da96d8-1316-4e80-8eb3-3625ac16da76</v>
      </c>
      <c r="C1155" s="14" t="str">
        <f t="shared" ref="C1155:C1218" ca="1" si="236">INDIRECT($A$1&amp;"C"&amp;A1155)</f>
        <v>53ba2f34-5fdc-2505-e044-0003ba298018</v>
      </c>
      <c r="D1155" s="14">
        <f t="shared" ref="D1155:D1218" ca="1" si="237">INDIRECT($A$1&amp;"D"&amp;A1155)</f>
        <v>2702939</v>
      </c>
      <c r="E1155" s="1">
        <f t="shared" ref="E1155:E1218" ca="1" si="238">ROUNDDOWN(INDIRECT($A$1&amp;"E"&amp;A1155),-1)</f>
        <v>130</v>
      </c>
      <c r="F1155" s="1">
        <f t="shared" ref="F1155:F1218" ca="1" si="239">INDIRECT($A$1&amp;"G"&amp;A1155)+INDIRECT($A$1&amp;"H"&amp;A1155)+INDIRECT($A$1&amp;"I"&amp;A1155)*0.5</f>
        <v>108</v>
      </c>
      <c r="G1155" s="1">
        <f t="shared" ref="G1155:G1218" ca="1" si="240">MAX(INDIRECT($A$1&amp;"J"&amp;A1155),INDIRECT($A$1&amp;"K"&amp;A1155))</f>
        <v>2008</v>
      </c>
      <c r="H1155" s="1" t="str">
        <f ca="1">IFERROR(INDEX(Varmeinstallation!B:B,MATCH(INDIRECT($A$1&amp;"L"&amp;A1155)*1,Varmeinstallation!A:A,0)),"Ingen varmeinstallationer")</f>
        <v>Centralvarme fra eget anlæg, et-kammer fyr</v>
      </c>
      <c r="I1155" s="1" t="str">
        <f ca="1">IFERROR(INDEX(Opvarmningsmiddel!B:B,MATCH(INDIRECT($A$1&amp;"M"&amp;A1155)*1,Opvarmningsmiddel!A:A,0)),"")</f>
        <v>Naturgas</v>
      </c>
      <c r="J1155" s="1">
        <f t="shared" ref="J1155:J1218" ca="1" si="241">VALUE(INDIRECT($A$1&amp;"N"&amp;A1155))</f>
        <v>90</v>
      </c>
      <c r="K1155" s="1" t="str">
        <f ca="1">IFERROR(INDEX(Relationstabel!$C$3:$K$10,MATCH(VALUE(INDIRECT($A$1&amp;"L"&amp;A1155)),Relationstabel!$A$3:$A$10,0),MATCH(IFERROR(VALUE(INDIRECT($A$1&amp;"M"&amp;A1155)),0),Relationstabel!$C$1:$K$1,0)),"Ingen varmeinstallationer")</f>
        <v>Naturgas</v>
      </c>
      <c r="L1155" s="1" t="str">
        <f ca="1">INDEX(Anvendelseskode!B:B,MATCH($E1155,Anvendelseskode!$A:$A,0))</f>
        <v>Række-, kæde-, dobbelthus (lodret adskillelse mellem enhederne)</v>
      </c>
      <c r="M1155" s="1" t="str">
        <f ca="1">INDEX(Anvendelseskode!C:C,MATCH($E1155,Anvendelseskode!$A:$A,0))</f>
        <v>Række-, kæde og dobbelthuse</v>
      </c>
      <c r="N1155" s="1" t="str">
        <f ca="1">INDEX(Anvendelseskode!D:D,MATCH($E1155,Anvendelseskode!$A:$A,0))</f>
        <v>Private husholdninger</v>
      </c>
      <c r="O1155" s="1" t="str">
        <f ca="1">IFERROR(INDEX(SBi!$2:$2,MATCH(G1155,SBi!$1:$1,1)),SBi!$K$2)</f>
        <v>Efter 2006</v>
      </c>
      <c r="P1155" s="1">
        <f ca="1">IFERROR(INDEX(SBi!$C$3:$K$28,MATCH(E1155,SBi!$B$3:$B$28,0),MATCH(O1155,SBi!$C$2:$K$2,0)),0)</f>
        <v>66.400000000000006</v>
      </c>
      <c r="Q1155" s="19">
        <f t="shared" ref="Q1155:Q1218" ca="1" si="242">P1155*F1155/1000</f>
        <v>7.1712000000000007</v>
      </c>
      <c r="R1155" s="19" t="str">
        <f ca="1">IFERROR(INDEX(VpD!$2:$2,MATCH(G1155,VpD!$1:$1,1)),VpD!$I$2)</f>
        <v>&gt;1998</v>
      </c>
      <c r="S1155" s="1">
        <f ca="1">IFERROR(INDEX(VpD!$C$3:$I$27,MATCH(E1155,VpD!$B$3:$B$27,0),MATCH(R1155,VpD!$C$2:$I$2,0)),0)</f>
        <v>65</v>
      </c>
      <c r="T1155" s="19">
        <f t="shared" ref="T1155:T1218" ca="1" si="243">S1155*F1155/1000</f>
        <v>7.02</v>
      </c>
      <c r="U1155" s="14" t="str">
        <f t="shared" ref="U1155:U1218" ca="1" si="244">IFERROR(SUBSTITUTE(LEFT(W1155,FIND(" ",W1155)),"POINT(",""),"")</f>
        <v xml:space="preserve">712708.66 </v>
      </c>
      <c r="V1155" s="14" t="str">
        <f t="shared" ref="V1155:V1218" ca="1" si="245">IFERROR(SUBSTITUTE(RIGHT(W1155,LEN(W1155)-FIND(" ",W1155)),")",""),"")</f>
        <v>6168781.68</v>
      </c>
      <c r="W1155" s="14" t="str">
        <f t="shared" ref="W1155:W1218" ca="1" si="246">INDIRECT($A$1&amp;"o"&amp;A1155)</f>
        <v>POINT(712708.66 6168781.68)</v>
      </c>
      <c r="X1155" s="14" t="str">
        <f>IFERROR(INDEX(BygningOmraade!B:B,MATCH(A1155,BygningOmraade!A:A,0)),"")</f>
        <v/>
      </c>
    </row>
    <row r="1156" spans="1:24" s="14" customFormat="1" x14ac:dyDescent="0.25">
      <c r="A1156" s="14">
        <f t="shared" si="234"/>
        <v>1156</v>
      </c>
      <c r="B1156" s="14" t="str">
        <f t="shared" ca="1" si="235"/>
        <v>40e9c401-481d-43b4-8559-abd3afcb7010</v>
      </c>
      <c r="C1156" s="14" t="str">
        <f t="shared" ca="1" si="236"/>
        <v>0a3f507e-2446-32b8-e044-0003ba298018</v>
      </c>
      <c r="D1156" s="14">
        <f t="shared" ca="1" si="237"/>
        <v>995927</v>
      </c>
      <c r="E1156" s="1">
        <f t="shared" ca="1" si="238"/>
        <v>140</v>
      </c>
      <c r="F1156" s="1">
        <f t="shared" ca="1" si="239"/>
        <v>3228</v>
      </c>
      <c r="G1156" s="1">
        <f t="shared" ca="1" si="240"/>
        <v>1966</v>
      </c>
      <c r="H1156" s="1" t="str">
        <f ca="1">IFERROR(INDEX(Varmeinstallation!B:B,MATCH(INDIRECT($A$1&amp;"L"&amp;A1156)*1,Varmeinstallation!A:A,0)),"Ingen varmeinstallationer")</f>
        <v>Fjernvarme/blokvarme (radiatorsystemer eller varmluftanlæg)</v>
      </c>
      <c r="I1156" s="1" t="str">
        <f ca="1">IFERROR(INDEX(Opvarmningsmiddel!B:B,MATCH(INDIRECT($A$1&amp;"M"&amp;A1156)*1,Opvarmningsmiddel!A:A,0)),"")</f>
        <v/>
      </c>
      <c r="J1156" s="1">
        <f t="shared" ca="1" si="241"/>
        <v>0</v>
      </c>
      <c r="K1156" s="1" t="str">
        <f ca="1">IFERROR(INDEX(Relationstabel!$C$3:$K$10,MATCH(VALUE(INDIRECT($A$1&amp;"L"&amp;A1156)),Relationstabel!$A$3:$A$10,0),MATCH(IFERROR(VALUE(INDIRECT($A$1&amp;"M"&amp;A1156)),0),Relationstabel!$C$1:$K$1,0)),"Ingen varmeinstallationer")</f>
        <v>Fjernvarme/ Blokvarme</v>
      </c>
      <c r="L1156" s="1" t="str">
        <f ca="1">INDEX(Anvendelseskode!B:B,MATCH($E1156,Anvendelseskode!$A:$A,0))</f>
        <v>Etageboligbebyggelse</v>
      </c>
      <c r="M1156" s="1" t="str">
        <f ca="1">INDEX(Anvendelseskode!C:C,MATCH($E1156,Anvendelseskode!$A:$A,0))</f>
        <v>Etageboligbebyggelse</v>
      </c>
      <c r="N1156" s="1" t="str">
        <f ca="1">INDEX(Anvendelseskode!D:D,MATCH($E1156,Anvendelseskode!$A:$A,0))</f>
        <v>Private husholdninger</v>
      </c>
      <c r="O1156" s="1" t="str">
        <f ca="1">IFERROR(INDEX(SBi!$2:$2,MATCH(G1156,SBi!$1:$1,1)),SBi!$K$2)</f>
        <v>1961-1972</v>
      </c>
      <c r="P1156" s="1">
        <f ca="1">IFERROR(INDEX(SBi!$C$3:$K$28,MATCH(E1156,SBi!$B$3:$B$28,0),MATCH(O1156,SBi!$C$2:$K$2,0)),0)</f>
        <v>132.30000000000001</v>
      </c>
      <c r="Q1156" s="19">
        <f t="shared" ca="1" si="242"/>
        <v>427.06440000000003</v>
      </c>
      <c r="R1156" s="19" t="str">
        <f ca="1">IFERROR(INDEX(VpD!$2:$2,MATCH(G1156,VpD!$1:$1,1)),VpD!$I$2)</f>
        <v>1961-1972</v>
      </c>
      <c r="S1156" s="1">
        <f ca="1">IFERROR(INDEX(VpD!$C$3:$I$27,MATCH(E1156,VpD!$B$3:$B$27,0),MATCH(R1156,VpD!$C$2:$I$2,0)),0)</f>
        <v>126</v>
      </c>
      <c r="T1156" s="19">
        <f t="shared" ca="1" si="243"/>
        <v>406.72800000000001</v>
      </c>
      <c r="U1156" s="14" t="str">
        <f t="shared" ca="1" si="244"/>
        <v xml:space="preserve">713032.73 </v>
      </c>
      <c r="V1156" s="14" t="str">
        <f t="shared" ca="1" si="245"/>
        <v>6169435.57</v>
      </c>
      <c r="W1156" s="14" t="str">
        <f t="shared" ca="1" si="246"/>
        <v>POINT(713032.73 6169435.57)</v>
      </c>
      <c r="X1156" s="14" t="str">
        <f>IFERROR(INDEX(BygningOmraade!B:B,MATCH(A1156,BygningOmraade!A:A,0)),"")</f>
        <v/>
      </c>
    </row>
    <row r="1157" spans="1:24" s="14" customFormat="1" x14ac:dyDescent="0.25">
      <c r="A1157" s="14">
        <f t="shared" si="234"/>
        <v>1157</v>
      </c>
      <c r="B1157" s="14" t="str">
        <f t="shared" ca="1" si="235"/>
        <v>40f52443-598b-4ff4-8b98-508eb0db5365</v>
      </c>
      <c r="C1157" s="14" t="str">
        <f t="shared" ca="1" si="236"/>
        <v>0a3f507e-1934-32b8-e044-0003ba298018</v>
      </c>
      <c r="D1157" s="14">
        <f t="shared" ca="1" si="237"/>
        <v>996717</v>
      </c>
      <c r="E1157" s="1">
        <f t="shared" ca="1" si="238"/>
        <v>130</v>
      </c>
      <c r="F1157" s="1">
        <f t="shared" ca="1" si="239"/>
        <v>109</v>
      </c>
      <c r="G1157" s="1">
        <f t="shared" ca="1" si="240"/>
        <v>1978</v>
      </c>
      <c r="H1157" s="1" t="str">
        <f ca="1">IFERROR(INDEX(Varmeinstallation!B:B,MATCH(INDIRECT($A$1&amp;"L"&amp;A1157)*1,Varmeinstallation!A:A,0)),"Ingen varmeinstallationer")</f>
        <v>Fjernvarme/blokvarme (radiatorsystemer eller varmluftanlæg)</v>
      </c>
      <c r="I1157" s="1" t="str">
        <f ca="1">IFERROR(INDEX(Opvarmningsmiddel!B:B,MATCH(INDIRECT($A$1&amp;"M"&amp;A1157)*1,Opvarmningsmiddel!A:A,0)),"")</f>
        <v/>
      </c>
      <c r="J1157" s="1">
        <f t="shared" ca="1" si="241"/>
        <v>0</v>
      </c>
      <c r="K1157" s="1" t="str">
        <f ca="1">IFERROR(INDEX(Relationstabel!$C$3:$K$10,MATCH(VALUE(INDIRECT($A$1&amp;"L"&amp;A1157)),Relationstabel!$A$3:$A$10,0),MATCH(IFERROR(VALUE(INDIRECT($A$1&amp;"M"&amp;A1157)),0),Relationstabel!$C$1:$K$1,0)),"Ingen varmeinstallationer")</f>
        <v>Fjernvarme/ Blokvarme</v>
      </c>
      <c r="L1157" s="1" t="str">
        <f ca="1">INDEX(Anvendelseskode!B:B,MATCH($E1157,Anvendelseskode!$A:$A,0))</f>
        <v>Række-, kæde-, dobbelthus (lodret adskillelse mellem enhederne)</v>
      </c>
      <c r="M1157" s="1" t="str">
        <f ca="1">INDEX(Anvendelseskode!C:C,MATCH($E1157,Anvendelseskode!$A:$A,0))</f>
        <v>Række-, kæde og dobbelthuse</v>
      </c>
      <c r="N1157" s="1" t="str">
        <f ca="1">INDEX(Anvendelseskode!D:D,MATCH($E1157,Anvendelseskode!$A:$A,0))</f>
        <v>Private husholdninger</v>
      </c>
      <c r="O1157" s="1" t="str">
        <f ca="1">IFERROR(INDEX(SBi!$2:$2,MATCH(G1157,SBi!$1:$1,1)),SBi!$K$2)</f>
        <v>1973-1978</v>
      </c>
      <c r="P1157" s="1">
        <f ca="1">IFERROR(INDEX(SBi!$C$3:$K$28,MATCH(E1157,SBi!$B$3:$B$28,0),MATCH(O1157,SBi!$C$2:$K$2,0)),0)</f>
        <v>112.6</v>
      </c>
      <c r="Q1157" s="19">
        <f t="shared" ca="1" si="242"/>
        <v>12.273399999999999</v>
      </c>
      <c r="R1157" s="19" t="str">
        <f ca="1">IFERROR(INDEX(VpD!$2:$2,MATCH(G1157,VpD!$1:$1,1)),VpD!$I$2)</f>
        <v>1973-1978</v>
      </c>
      <c r="S1157" s="1">
        <f ca="1">IFERROR(INDEX(VpD!$C$3:$I$27,MATCH(E1157,VpD!$B$3:$B$27,0),MATCH(R1157,VpD!$C$2:$I$2,0)),0)</f>
        <v>98</v>
      </c>
      <c r="T1157" s="19">
        <f t="shared" ca="1" si="243"/>
        <v>10.682</v>
      </c>
      <c r="U1157" s="14" t="str">
        <f t="shared" ca="1" si="244"/>
        <v xml:space="preserve">713507.95 </v>
      </c>
      <c r="V1157" s="14" t="str">
        <f t="shared" ca="1" si="245"/>
        <v>6169833.24</v>
      </c>
      <c r="W1157" s="14" t="str">
        <f t="shared" ca="1" si="246"/>
        <v>POINT(713507.95 6169833.24)</v>
      </c>
      <c r="X1157" s="14" t="str">
        <f>IFERROR(INDEX(BygningOmraade!B:B,MATCH(A1157,BygningOmraade!A:A,0)),"")</f>
        <v/>
      </c>
    </row>
    <row r="1158" spans="1:24" s="14" customFormat="1" x14ac:dyDescent="0.25">
      <c r="A1158" s="14">
        <f t="shared" si="234"/>
        <v>1158</v>
      </c>
      <c r="B1158" s="14" t="str">
        <f t="shared" ca="1" si="235"/>
        <v>4105b9d1-f8ef-4aee-8e07-c3d2c8d956fb</v>
      </c>
      <c r="C1158" s="14" t="str">
        <f t="shared" ca="1" si="236"/>
        <v>0a3f507e-1d70-32b8-e044-0003ba298018</v>
      </c>
      <c r="D1158" s="14">
        <f t="shared" ca="1" si="237"/>
        <v>2516394</v>
      </c>
      <c r="E1158" s="1">
        <f t="shared" ca="1" si="238"/>
        <v>130</v>
      </c>
      <c r="F1158" s="1">
        <f t="shared" ca="1" si="239"/>
        <v>128</v>
      </c>
      <c r="G1158" s="1">
        <f t="shared" ca="1" si="240"/>
        <v>1999</v>
      </c>
      <c r="H1158" s="1" t="str">
        <f ca="1">IFERROR(INDEX(Varmeinstallation!B:B,MATCH(INDIRECT($A$1&amp;"L"&amp;A1158)*1,Varmeinstallation!A:A,0)),"Ingen varmeinstallationer")</f>
        <v>Fjernvarme/blokvarme (radiatorsystemer eller varmluftanlæg)</v>
      </c>
      <c r="I1158" s="1" t="str">
        <f ca="1">IFERROR(INDEX(Opvarmningsmiddel!B:B,MATCH(INDIRECT($A$1&amp;"M"&amp;A1158)*1,Opvarmningsmiddel!A:A,0)),"")</f>
        <v/>
      </c>
      <c r="J1158" s="1">
        <f t="shared" ca="1" si="241"/>
        <v>0</v>
      </c>
      <c r="K1158" s="1" t="str">
        <f ca="1">IFERROR(INDEX(Relationstabel!$C$3:$K$10,MATCH(VALUE(INDIRECT($A$1&amp;"L"&amp;A1158)),Relationstabel!$A$3:$A$10,0),MATCH(IFERROR(VALUE(INDIRECT($A$1&amp;"M"&amp;A1158)),0),Relationstabel!$C$1:$K$1,0)),"Ingen varmeinstallationer")</f>
        <v>Fjernvarme/ Blokvarme</v>
      </c>
      <c r="L1158" s="1" t="str">
        <f ca="1">INDEX(Anvendelseskode!B:B,MATCH($E1158,Anvendelseskode!$A:$A,0))</f>
        <v>Række-, kæde-, dobbelthus (lodret adskillelse mellem enhederne)</v>
      </c>
      <c r="M1158" s="1" t="str">
        <f ca="1">INDEX(Anvendelseskode!C:C,MATCH($E1158,Anvendelseskode!$A:$A,0))</f>
        <v>Række-, kæde og dobbelthuse</v>
      </c>
      <c r="N1158" s="1" t="str">
        <f ca="1">INDEX(Anvendelseskode!D:D,MATCH($E1158,Anvendelseskode!$A:$A,0))</f>
        <v>Private husholdninger</v>
      </c>
      <c r="O1158" s="1" t="str">
        <f ca="1">IFERROR(INDEX(SBi!$2:$2,MATCH(G1158,SBi!$1:$1,1)),SBi!$K$2)</f>
        <v>1999-2006</v>
      </c>
      <c r="P1158" s="1">
        <f ca="1">IFERROR(INDEX(SBi!$C$3:$K$28,MATCH(E1158,SBi!$B$3:$B$28,0),MATCH(O1158,SBi!$C$2:$K$2,0)),0)</f>
        <v>81.5</v>
      </c>
      <c r="Q1158" s="19">
        <f t="shared" ca="1" si="242"/>
        <v>10.432</v>
      </c>
      <c r="R1158" s="19" t="str">
        <f ca="1">IFERROR(INDEX(VpD!$2:$2,MATCH(G1158,VpD!$1:$1,1)),VpD!$I$2)</f>
        <v>&gt;1998</v>
      </c>
      <c r="S1158" s="1">
        <f ca="1">IFERROR(INDEX(VpD!$C$3:$I$27,MATCH(E1158,VpD!$B$3:$B$27,0),MATCH(R1158,VpD!$C$2:$I$2,0)),0)</f>
        <v>65</v>
      </c>
      <c r="T1158" s="19">
        <f t="shared" ca="1" si="243"/>
        <v>8.32</v>
      </c>
      <c r="U1158" s="14" t="str">
        <f t="shared" ca="1" si="244"/>
        <v xml:space="preserve">711629.68 </v>
      </c>
      <c r="V1158" s="14" t="str">
        <f t="shared" ca="1" si="245"/>
        <v>6172584.38</v>
      </c>
      <c r="W1158" s="14" t="str">
        <f t="shared" ca="1" si="246"/>
        <v>POINT(711629.68 6172584.38)</v>
      </c>
      <c r="X1158" s="14" t="str">
        <f>IFERROR(INDEX(BygningOmraade!B:B,MATCH(A1158,BygningOmraade!A:A,0)),"")</f>
        <v/>
      </c>
    </row>
    <row r="1159" spans="1:24" s="14" customFormat="1" x14ac:dyDescent="0.25">
      <c r="A1159" s="14">
        <f t="shared" si="234"/>
        <v>1159</v>
      </c>
      <c r="B1159" s="14" t="str">
        <f t="shared" ca="1" si="235"/>
        <v>41070c39-a88a-4d30-bdc7-91ec9e9110ce</v>
      </c>
      <c r="C1159" s="14" t="str">
        <f t="shared" ca="1" si="236"/>
        <v>0a3f507e-1786-32b8-e044-0003ba298018</v>
      </c>
      <c r="D1159" s="14">
        <f t="shared" ca="1" si="237"/>
        <v>997715</v>
      </c>
      <c r="E1159" s="1">
        <f t="shared" ca="1" si="238"/>
        <v>140</v>
      </c>
      <c r="F1159" s="1">
        <f t="shared" ca="1" si="239"/>
        <v>239</v>
      </c>
      <c r="G1159" s="1">
        <f t="shared" ca="1" si="240"/>
        <v>1952</v>
      </c>
      <c r="H1159" s="1" t="str">
        <f ca="1">IFERROR(INDEX(Varmeinstallation!B:B,MATCH(INDIRECT($A$1&amp;"L"&amp;A1159)*1,Varmeinstallation!A:A,0)),"Ingen varmeinstallationer")</f>
        <v>Centralvarme fra eget anlæg, et-kammer fyr</v>
      </c>
      <c r="I1159" s="1" t="str">
        <f ca="1">IFERROR(INDEX(Opvarmningsmiddel!B:B,MATCH(INDIRECT($A$1&amp;"M"&amp;A1159)*1,Opvarmningsmiddel!A:A,0)),"")</f>
        <v>Flydende brændsel (olie, petroleum, flaskegas m.m.)</v>
      </c>
      <c r="J1159" s="1">
        <f t="shared" ca="1" si="241"/>
        <v>0</v>
      </c>
      <c r="K1159" s="1" t="str">
        <f ca="1">IFERROR(INDEX(Relationstabel!$C$3:$K$10,MATCH(VALUE(INDIRECT($A$1&amp;"L"&amp;A1159)),Relationstabel!$A$3:$A$10,0),MATCH(IFERROR(VALUE(INDIRECT($A$1&amp;"M"&amp;A1159)),0),Relationstabel!$C$1:$K$1,0)),"Ingen varmeinstallationer")</f>
        <v>Olie</v>
      </c>
      <c r="L1159" s="1" t="str">
        <f ca="1">INDEX(Anvendelseskode!B:B,MATCH($E1159,Anvendelseskode!$A:$A,0))</f>
        <v>Etageboligbebyggelse</v>
      </c>
      <c r="M1159" s="1" t="str">
        <f ca="1">INDEX(Anvendelseskode!C:C,MATCH($E1159,Anvendelseskode!$A:$A,0))</f>
        <v>Etageboligbebyggelse</v>
      </c>
      <c r="N1159" s="1" t="str">
        <f ca="1">INDEX(Anvendelseskode!D:D,MATCH($E1159,Anvendelseskode!$A:$A,0))</f>
        <v>Private husholdninger</v>
      </c>
      <c r="O1159" s="1" t="str">
        <f ca="1">IFERROR(INDEX(SBi!$2:$2,MATCH(G1159,SBi!$1:$1,1)),SBi!$K$2)</f>
        <v>1951-1960</v>
      </c>
      <c r="P1159" s="1">
        <f ca="1">IFERROR(INDEX(SBi!$C$3:$K$28,MATCH(E1159,SBi!$B$3:$B$28,0),MATCH(O1159,SBi!$C$2:$K$2,0)),0)</f>
        <v>148</v>
      </c>
      <c r="Q1159" s="19">
        <f t="shared" ca="1" si="242"/>
        <v>35.372</v>
      </c>
      <c r="R1159" s="19" t="str">
        <f ca="1">IFERROR(INDEX(VpD!$2:$2,MATCH(G1159,VpD!$1:$1,1)),VpD!$I$2)</f>
        <v>1951-1960</v>
      </c>
      <c r="S1159" s="1">
        <f ca="1">IFERROR(INDEX(VpD!$C$3:$I$27,MATCH(E1159,VpD!$B$3:$B$27,0),MATCH(R1159,VpD!$C$2:$I$2,0)),0)</f>
        <v>144</v>
      </c>
      <c r="T1159" s="19">
        <f t="shared" ca="1" si="243"/>
        <v>34.415999999999997</v>
      </c>
      <c r="U1159" s="14" t="str">
        <f t="shared" ca="1" si="244"/>
        <v xml:space="preserve">714100.61 </v>
      </c>
      <c r="V1159" s="14" t="str">
        <f t="shared" ca="1" si="245"/>
        <v>6168876.2</v>
      </c>
      <c r="W1159" s="14" t="str">
        <f t="shared" ca="1" si="246"/>
        <v>POINT(714100.61 6168876.2)</v>
      </c>
      <c r="X1159" s="14" t="str">
        <f>IFERROR(INDEX(BygningOmraade!B:B,MATCH(A1159,BygningOmraade!A:A,0)),"")</f>
        <v/>
      </c>
    </row>
    <row r="1160" spans="1:24" s="14" customFormat="1" x14ac:dyDescent="0.25">
      <c r="A1160" s="14">
        <f t="shared" si="234"/>
        <v>1160</v>
      </c>
      <c r="B1160" s="14" t="str">
        <f t="shared" ca="1" si="235"/>
        <v>416454f7-73a6-4564-acd4-0340cd4c1779</v>
      </c>
      <c r="C1160" s="14" t="str">
        <f t="shared" ca="1" si="236"/>
        <v>0a3f507e-1ae4-32b8-e044-0003ba298018</v>
      </c>
      <c r="D1160" s="14">
        <f t="shared" ca="1" si="237"/>
        <v>996271</v>
      </c>
      <c r="E1160" s="1">
        <f t="shared" ca="1" si="238"/>
        <v>140</v>
      </c>
      <c r="F1160" s="1">
        <f t="shared" ca="1" si="239"/>
        <v>1508</v>
      </c>
      <c r="G1160" s="1">
        <f t="shared" ca="1" si="240"/>
        <v>1965</v>
      </c>
      <c r="H1160" s="1" t="str">
        <f ca="1">IFERROR(INDEX(Varmeinstallation!B:B,MATCH(INDIRECT($A$1&amp;"L"&amp;A1160)*1,Varmeinstallation!A:A,0)),"Ingen varmeinstallationer")</f>
        <v>Fjernvarme/blokvarme (radiatorsystemer eller varmluftanlæg)</v>
      </c>
      <c r="I1160" s="1" t="str">
        <f ca="1">IFERROR(INDEX(Opvarmningsmiddel!B:B,MATCH(INDIRECT($A$1&amp;"M"&amp;A1160)*1,Opvarmningsmiddel!A:A,0)),"")</f>
        <v/>
      </c>
      <c r="J1160" s="1">
        <f t="shared" ca="1" si="241"/>
        <v>0</v>
      </c>
      <c r="K1160" s="1" t="str">
        <f ca="1">IFERROR(INDEX(Relationstabel!$C$3:$K$10,MATCH(VALUE(INDIRECT($A$1&amp;"L"&amp;A1160)),Relationstabel!$A$3:$A$10,0),MATCH(IFERROR(VALUE(INDIRECT($A$1&amp;"M"&amp;A1160)),0),Relationstabel!$C$1:$K$1,0)),"Ingen varmeinstallationer")</f>
        <v>Fjernvarme/ Blokvarme</v>
      </c>
      <c r="L1160" s="1" t="str">
        <f ca="1">INDEX(Anvendelseskode!B:B,MATCH($E1160,Anvendelseskode!$A:$A,0))</f>
        <v>Etageboligbebyggelse</v>
      </c>
      <c r="M1160" s="1" t="str">
        <f ca="1">INDEX(Anvendelseskode!C:C,MATCH($E1160,Anvendelseskode!$A:$A,0))</f>
        <v>Etageboligbebyggelse</v>
      </c>
      <c r="N1160" s="1" t="str">
        <f ca="1">INDEX(Anvendelseskode!D:D,MATCH($E1160,Anvendelseskode!$A:$A,0))</f>
        <v>Private husholdninger</v>
      </c>
      <c r="O1160" s="1" t="str">
        <f ca="1">IFERROR(INDEX(SBi!$2:$2,MATCH(G1160,SBi!$1:$1,1)),SBi!$K$2)</f>
        <v>1961-1972</v>
      </c>
      <c r="P1160" s="1">
        <f ca="1">IFERROR(INDEX(SBi!$C$3:$K$28,MATCH(E1160,SBi!$B$3:$B$28,0),MATCH(O1160,SBi!$C$2:$K$2,0)),0)</f>
        <v>132.30000000000001</v>
      </c>
      <c r="Q1160" s="19">
        <f t="shared" ca="1" si="242"/>
        <v>199.50840000000002</v>
      </c>
      <c r="R1160" s="19" t="str">
        <f ca="1">IFERROR(INDEX(VpD!$2:$2,MATCH(G1160,VpD!$1:$1,1)),VpD!$I$2)</f>
        <v>1961-1972</v>
      </c>
      <c r="S1160" s="1">
        <f ca="1">IFERROR(INDEX(VpD!$C$3:$I$27,MATCH(E1160,VpD!$B$3:$B$27,0),MATCH(R1160,VpD!$C$2:$I$2,0)),0)</f>
        <v>126</v>
      </c>
      <c r="T1160" s="19">
        <f t="shared" ca="1" si="243"/>
        <v>190.00800000000001</v>
      </c>
      <c r="U1160" s="14" t="str">
        <f t="shared" ca="1" si="244"/>
        <v xml:space="preserve">713010.81 </v>
      </c>
      <c r="V1160" s="14" t="str">
        <f t="shared" ca="1" si="245"/>
        <v>6169190.24</v>
      </c>
      <c r="W1160" s="14" t="str">
        <f t="shared" ca="1" si="246"/>
        <v>POINT(713010.81 6169190.24)</v>
      </c>
      <c r="X1160" s="14" t="str">
        <f>IFERROR(INDEX(BygningOmraade!B:B,MATCH(A1160,BygningOmraade!A:A,0)),"")</f>
        <v/>
      </c>
    </row>
    <row r="1161" spans="1:24" s="14" customFormat="1" x14ac:dyDescent="0.25">
      <c r="A1161" s="14">
        <f t="shared" si="234"/>
        <v>1161</v>
      </c>
      <c r="B1161" s="14" t="str">
        <f t="shared" ca="1" si="235"/>
        <v>41761311-5630-44e5-a830-b8d2948d8018</v>
      </c>
      <c r="C1161" s="14" t="str">
        <f t="shared" ca="1" si="236"/>
        <v>66d92728-5011-4d96-a408-3c89dcf88b11</v>
      </c>
      <c r="D1161" s="14">
        <f t="shared" ca="1" si="237"/>
        <v>100103484</v>
      </c>
      <c r="E1161" s="1">
        <f t="shared" ca="1" si="238"/>
        <v>130</v>
      </c>
      <c r="F1161" s="1">
        <f t="shared" ca="1" si="239"/>
        <v>136</v>
      </c>
      <c r="G1161" s="1">
        <f t="shared" ca="1" si="240"/>
        <v>2017</v>
      </c>
      <c r="H1161" s="1" t="str">
        <f ca="1">IFERROR(INDEX(Varmeinstallation!B:B,MATCH(INDIRECT($A$1&amp;"L"&amp;A1161)*1,Varmeinstallation!A:A,0)),"Ingen varmeinstallationer")</f>
        <v>Fjernvarme/blokvarme (radiatorsystemer eller varmluftanlæg)</v>
      </c>
      <c r="I1161" s="1" t="str">
        <f ca="1">IFERROR(INDEX(Opvarmningsmiddel!B:B,MATCH(INDIRECT($A$1&amp;"M"&amp;A1161)*1,Opvarmningsmiddel!A:A,0)),"")</f>
        <v/>
      </c>
      <c r="J1161" s="1">
        <f t="shared" ca="1" si="241"/>
        <v>0</v>
      </c>
      <c r="K1161" s="1" t="str">
        <f ca="1">IFERROR(INDEX(Relationstabel!$C$3:$K$10,MATCH(VALUE(INDIRECT($A$1&amp;"L"&amp;A1161)),Relationstabel!$A$3:$A$10,0),MATCH(IFERROR(VALUE(INDIRECT($A$1&amp;"M"&amp;A1161)),0),Relationstabel!$C$1:$K$1,0)),"Ingen varmeinstallationer")</f>
        <v>Fjernvarme/ Blokvarme</v>
      </c>
      <c r="L1161" s="1" t="str">
        <f ca="1">INDEX(Anvendelseskode!B:B,MATCH($E1161,Anvendelseskode!$A:$A,0))</f>
        <v>Række-, kæde-, dobbelthus (lodret adskillelse mellem enhederne)</v>
      </c>
      <c r="M1161" s="1" t="str">
        <f ca="1">INDEX(Anvendelseskode!C:C,MATCH($E1161,Anvendelseskode!$A:$A,0))</f>
        <v>Række-, kæde og dobbelthuse</v>
      </c>
      <c r="N1161" s="1" t="str">
        <f ca="1">INDEX(Anvendelseskode!D:D,MATCH($E1161,Anvendelseskode!$A:$A,0))</f>
        <v>Private husholdninger</v>
      </c>
      <c r="O1161" s="1" t="str">
        <f ca="1">IFERROR(INDEX(SBi!$2:$2,MATCH(G1161,SBi!$1:$1,1)),SBi!$K$2)</f>
        <v>Efter 2006</v>
      </c>
      <c r="P1161" s="1">
        <f ca="1">IFERROR(INDEX(SBi!$C$3:$K$28,MATCH(E1161,SBi!$B$3:$B$28,0),MATCH(O1161,SBi!$C$2:$K$2,0)),0)</f>
        <v>66.400000000000006</v>
      </c>
      <c r="Q1161" s="19">
        <f t="shared" ca="1" si="242"/>
        <v>9.030400000000002</v>
      </c>
      <c r="R1161" s="19" t="str">
        <f ca="1">IFERROR(INDEX(VpD!$2:$2,MATCH(G1161,VpD!$1:$1,1)),VpD!$I$2)</f>
        <v>&gt;1998</v>
      </c>
      <c r="S1161" s="1">
        <f ca="1">IFERROR(INDEX(VpD!$C$3:$I$27,MATCH(E1161,VpD!$B$3:$B$27,0),MATCH(R1161,VpD!$C$2:$I$2,0)),0)</f>
        <v>65</v>
      </c>
      <c r="T1161" s="19">
        <f t="shared" ca="1" si="243"/>
        <v>8.84</v>
      </c>
      <c r="U1161" s="14" t="str">
        <f t="shared" ca="1" si="244"/>
        <v xml:space="preserve">711554.35 </v>
      </c>
      <c r="V1161" s="14" t="str">
        <f t="shared" ca="1" si="245"/>
        <v>6172879.51</v>
      </c>
      <c r="W1161" s="14" t="str">
        <f t="shared" ca="1" si="246"/>
        <v>POINT(711554.35 6172879.51)</v>
      </c>
      <c r="X1161" s="14" t="str">
        <f>IFERROR(INDEX(BygningOmraade!B:B,MATCH(A1161,BygningOmraade!A:A,0)),"")</f>
        <v/>
      </c>
    </row>
    <row r="1162" spans="1:24" s="14" customFormat="1" x14ac:dyDescent="0.25">
      <c r="A1162" s="14">
        <f t="shared" si="234"/>
        <v>1162</v>
      </c>
      <c r="B1162" s="14" t="str">
        <f t="shared" ca="1" si="235"/>
        <v>41a75cee-c39c-4609-98fb-fc9e3c004d1b</v>
      </c>
      <c r="C1162" s="14" t="str">
        <f t="shared" ca="1" si="236"/>
        <v>0a3f507e-22a9-32b8-e044-0003ba298018</v>
      </c>
      <c r="D1162" s="14">
        <f t="shared" ca="1" si="237"/>
        <v>995822</v>
      </c>
      <c r="E1162" s="1">
        <f t="shared" ca="1" si="238"/>
        <v>130</v>
      </c>
      <c r="F1162" s="1">
        <f t="shared" ca="1" si="239"/>
        <v>107</v>
      </c>
      <c r="G1162" s="1">
        <f t="shared" ca="1" si="240"/>
        <v>1970</v>
      </c>
      <c r="H1162" s="1" t="str">
        <f ca="1">IFERROR(INDEX(Varmeinstallation!B:B,MATCH(INDIRECT($A$1&amp;"L"&amp;A1162)*1,Varmeinstallation!A:A,0)),"Ingen varmeinstallationer")</f>
        <v>Fjernvarme/blokvarme (radiatorsystemer eller varmluftanlæg)</v>
      </c>
      <c r="I1162" s="1" t="str">
        <f ca="1">IFERROR(INDEX(Opvarmningsmiddel!B:B,MATCH(INDIRECT($A$1&amp;"M"&amp;A1162)*1,Opvarmningsmiddel!A:A,0)),"")</f>
        <v/>
      </c>
      <c r="J1162" s="1">
        <f t="shared" ca="1" si="241"/>
        <v>0</v>
      </c>
      <c r="K1162" s="1" t="str">
        <f ca="1">IFERROR(INDEX(Relationstabel!$C$3:$K$10,MATCH(VALUE(INDIRECT($A$1&amp;"L"&amp;A1162)),Relationstabel!$A$3:$A$10,0),MATCH(IFERROR(VALUE(INDIRECT($A$1&amp;"M"&amp;A1162)),0),Relationstabel!$C$1:$K$1,0)),"Ingen varmeinstallationer")</f>
        <v>Fjernvarme/ Blokvarme</v>
      </c>
      <c r="L1162" s="1" t="str">
        <f ca="1">INDEX(Anvendelseskode!B:B,MATCH($E1162,Anvendelseskode!$A:$A,0))</f>
        <v>Række-, kæde-, dobbelthus (lodret adskillelse mellem enhederne)</v>
      </c>
      <c r="M1162" s="1" t="str">
        <f ca="1">INDEX(Anvendelseskode!C:C,MATCH($E1162,Anvendelseskode!$A:$A,0))</f>
        <v>Række-, kæde og dobbelthuse</v>
      </c>
      <c r="N1162" s="1" t="str">
        <f ca="1">INDEX(Anvendelseskode!D:D,MATCH($E1162,Anvendelseskode!$A:$A,0))</f>
        <v>Private husholdninger</v>
      </c>
      <c r="O1162" s="1" t="str">
        <f ca="1">IFERROR(INDEX(SBi!$2:$2,MATCH(G1162,SBi!$1:$1,1)),SBi!$K$2)</f>
        <v>1961-1972</v>
      </c>
      <c r="P1162" s="1">
        <f ca="1">IFERROR(INDEX(SBi!$C$3:$K$28,MATCH(E1162,SBi!$B$3:$B$28,0),MATCH(O1162,SBi!$C$2:$K$2,0)),0)</f>
        <v>119.9</v>
      </c>
      <c r="Q1162" s="19">
        <f t="shared" ca="1" si="242"/>
        <v>12.829300000000002</v>
      </c>
      <c r="R1162" s="19" t="str">
        <f ca="1">IFERROR(INDEX(VpD!$2:$2,MATCH(G1162,VpD!$1:$1,1)),VpD!$I$2)</f>
        <v>1961-1972</v>
      </c>
      <c r="S1162" s="1">
        <f ca="1">IFERROR(INDEX(VpD!$C$3:$I$27,MATCH(E1162,VpD!$B$3:$B$27,0),MATCH(R1162,VpD!$C$2:$I$2,0)),0)</f>
        <v>120</v>
      </c>
      <c r="T1162" s="19">
        <f t="shared" ca="1" si="243"/>
        <v>12.84</v>
      </c>
      <c r="U1162" s="14" t="str">
        <f t="shared" ca="1" si="244"/>
        <v xml:space="preserve">712045.86 </v>
      </c>
      <c r="V1162" s="14" t="str">
        <f t="shared" ca="1" si="245"/>
        <v>6171942.68</v>
      </c>
      <c r="W1162" s="14" t="str">
        <f t="shared" ca="1" si="246"/>
        <v>POINT(712045.86 6171942.68)</v>
      </c>
      <c r="X1162" s="14" t="str">
        <f>IFERROR(INDEX(BygningOmraade!B:B,MATCH(A1162,BygningOmraade!A:A,0)),"")</f>
        <v/>
      </c>
    </row>
    <row r="1163" spans="1:24" s="14" customFormat="1" x14ac:dyDescent="0.25">
      <c r="A1163" s="14">
        <f t="shared" si="234"/>
        <v>1163</v>
      </c>
      <c r="B1163" s="14" t="str">
        <f t="shared" ca="1" si="235"/>
        <v>41ac6589-cd08-4ced-b428-953122d93e50</v>
      </c>
      <c r="C1163" s="14" t="str">
        <f t="shared" ca="1" si="236"/>
        <v>0a3f507e-1c0b-32b8-e044-0003ba298018</v>
      </c>
      <c r="D1163" s="14">
        <f t="shared" ca="1" si="237"/>
        <v>996793</v>
      </c>
      <c r="E1163" s="1">
        <f t="shared" ca="1" si="238"/>
        <v>120</v>
      </c>
      <c r="F1163" s="1">
        <f t="shared" ca="1" si="239"/>
        <v>184</v>
      </c>
      <c r="G1163" s="1">
        <f t="shared" ca="1" si="240"/>
        <v>1969</v>
      </c>
      <c r="H1163" s="1" t="str">
        <f ca="1">IFERROR(INDEX(Varmeinstallation!B:B,MATCH(INDIRECT($A$1&amp;"L"&amp;A1163)*1,Varmeinstallation!A:A,0)),"Ingen varmeinstallationer")</f>
        <v>Centralvarme fra eget anlæg, et-kammer fyr</v>
      </c>
      <c r="I1163" s="1" t="str">
        <f ca="1">IFERROR(INDEX(Opvarmningsmiddel!B:B,MATCH(INDIRECT($A$1&amp;"M"&amp;A1163)*1,Opvarmningsmiddel!A:A,0)),"")</f>
        <v>Naturgas</v>
      </c>
      <c r="J1163" s="1">
        <f t="shared" ca="1" si="241"/>
        <v>0</v>
      </c>
      <c r="K1163" s="1" t="str">
        <f ca="1">IFERROR(INDEX(Relationstabel!$C$3:$K$10,MATCH(VALUE(INDIRECT($A$1&amp;"L"&amp;A1163)),Relationstabel!$A$3:$A$10,0),MATCH(IFERROR(VALUE(INDIRECT($A$1&amp;"M"&amp;A1163)),0),Relationstabel!$C$1:$K$1,0)),"Ingen varmeinstallationer")</f>
        <v>Naturgas</v>
      </c>
      <c r="L1163" s="1" t="str">
        <f ca="1">INDEX(Anvendelseskode!B:B,MATCH($E1163,Anvendelseskode!$A:$A,0))</f>
        <v>Fritliggende enfamilieshus (parcelhus)</v>
      </c>
      <c r="M1163" s="1" t="str">
        <f ca="1">INDEX(Anvendelseskode!C:C,MATCH($E1163,Anvendelseskode!$A:$A,0))</f>
        <v>Parcelhuse</v>
      </c>
      <c r="N1163" s="1" t="str">
        <f ca="1">INDEX(Anvendelseskode!D:D,MATCH($E1163,Anvendelseskode!$A:$A,0))</f>
        <v>Private husholdninger</v>
      </c>
      <c r="O1163" s="1" t="str">
        <f ca="1">IFERROR(INDEX(SBi!$2:$2,MATCH(G1163,SBi!$1:$1,1)),SBi!$K$2)</f>
        <v>1961-1972</v>
      </c>
      <c r="P1163" s="1">
        <f ca="1">IFERROR(INDEX(SBi!$C$3:$K$28,MATCH(E1163,SBi!$B$3:$B$28,0),MATCH(O1163,SBi!$C$2:$K$2,0)),0)</f>
        <v>134.30000000000001</v>
      </c>
      <c r="Q1163" s="19">
        <f t="shared" ca="1" si="242"/>
        <v>24.711200000000002</v>
      </c>
      <c r="R1163" s="19" t="str">
        <f ca="1">IFERROR(INDEX(VpD!$2:$2,MATCH(G1163,VpD!$1:$1,1)),VpD!$I$2)</f>
        <v>1961-1972</v>
      </c>
      <c r="S1163" s="1">
        <f ca="1">IFERROR(INDEX(VpD!$C$3:$I$27,MATCH(E1163,VpD!$B$3:$B$27,0),MATCH(R1163,VpD!$C$2:$I$2,0)),0)</f>
        <v>143</v>
      </c>
      <c r="T1163" s="19">
        <f t="shared" ca="1" si="243"/>
        <v>26.312000000000001</v>
      </c>
      <c r="U1163" s="14" t="str">
        <f t="shared" ca="1" si="244"/>
        <v xml:space="preserve">713489.52 </v>
      </c>
      <c r="V1163" s="14" t="str">
        <f t="shared" ca="1" si="245"/>
        <v>6169225.66</v>
      </c>
      <c r="W1163" s="14" t="str">
        <f t="shared" ca="1" si="246"/>
        <v>POINT(713489.52 6169225.66)</v>
      </c>
      <c r="X1163" s="14" t="str">
        <f>IFERROR(INDEX(BygningOmraade!B:B,MATCH(A1163,BygningOmraade!A:A,0)),"")</f>
        <v/>
      </c>
    </row>
    <row r="1164" spans="1:24" s="14" customFormat="1" x14ac:dyDescent="0.25">
      <c r="A1164" s="14">
        <f t="shared" si="234"/>
        <v>1164</v>
      </c>
      <c r="B1164" s="14" t="str">
        <f t="shared" ca="1" si="235"/>
        <v>41e75e28-e14d-4076-96ea-11907e7a7239</v>
      </c>
      <c r="C1164" s="14" t="str">
        <f t="shared" ca="1" si="236"/>
        <v>0a3f507e-2046-32b8-e044-0003ba298018</v>
      </c>
      <c r="D1164" s="14">
        <f t="shared" ca="1" si="237"/>
        <v>993773</v>
      </c>
      <c r="E1164" s="1">
        <f t="shared" ca="1" si="238"/>
        <v>120</v>
      </c>
      <c r="F1164" s="1">
        <f t="shared" ca="1" si="239"/>
        <v>109</v>
      </c>
      <c r="G1164" s="1">
        <f t="shared" ca="1" si="240"/>
        <v>1973</v>
      </c>
      <c r="H1164" s="1" t="str">
        <f ca="1">IFERROR(INDEX(Varmeinstallation!B:B,MATCH(INDIRECT($A$1&amp;"L"&amp;A1164)*1,Varmeinstallation!A:A,0)),"Ingen varmeinstallationer")</f>
        <v>Centralvarme fra eget anlæg, et-kammer fyr</v>
      </c>
      <c r="I1164" s="1" t="str">
        <f ca="1">IFERROR(INDEX(Opvarmningsmiddel!B:B,MATCH(INDIRECT($A$1&amp;"M"&amp;A1164)*1,Opvarmningsmiddel!A:A,0)),"")</f>
        <v>Naturgas</v>
      </c>
      <c r="J1164" s="1">
        <f t="shared" ca="1" si="241"/>
        <v>0</v>
      </c>
      <c r="K1164" s="1" t="str">
        <f ca="1">IFERROR(INDEX(Relationstabel!$C$3:$K$10,MATCH(VALUE(INDIRECT($A$1&amp;"L"&amp;A1164)),Relationstabel!$A$3:$A$10,0),MATCH(IFERROR(VALUE(INDIRECT($A$1&amp;"M"&amp;A1164)),0),Relationstabel!$C$1:$K$1,0)),"Ingen varmeinstallationer")</f>
        <v>Naturgas</v>
      </c>
      <c r="L1164" s="1" t="str">
        <f ca="1">INDEX(Anvendelseskode!B:B,MATCH($E1164,Anvendelseskode!$A:$A,0))</f>
        <v>Fritliggende enfamilieshus (parcelhus)</v>
      </c>
      <c r="M1164" s="1" t="str">
        <f ca="1">INDEX(Anvendelseskode!C:C,MATCH($E1164,Anvendelseskode!$A:$A,0))</f>
        <v>Parcelhuse</v>
      </c>
      <c r="N1164" s="1" t="str">
        <f ca="1">INDEX(Anvendelseskode!D:D,MATCH($E1164,Anvendelseskode!$A:$A,0))</f>
        <v>Private husholdninger</v>
      </c>
      <c r="O1164" s="1" t="str">
        <f ca="1">IFERROR(INDEX(SBi!$2:$2,MATCH(G1164,SBi!$1:$1,1)),SBi!$K$2)</f>
        <v>1973-1978</v>
      </c>
      <c r="P1164" s="1">
        <f ca="1">IFERROR(INDEX(SBi!$C$3:$K$28,MATCH(E1164,SBi!$B$3:$B$28,0),MATCH(O1164,SBi!$C$2:$K$2,0)),0)</f>
        <v>119.8</v>
      </c>
      <c r="Q1164" s="19">
        <f t="shared" ca="1" si="242"/>
        <v>13.058199999999999</v>
      </c>
      <c r="R1164" s="19" t="str">
        <f ca="1">IFERROR(INDEX(VpD!$2:$2,MATCH(G1164,VpD!$1:$1,1)),VpD!$I$2)</f>
        <v>1973-1978</v>
      </c>
      <c r="S1164" s="1">
        <f ca="1">IFERROR(INDEX(VpD!$C$3:$I$27,MATCH(E1164,VpD!$B$3:$B$27,0),MATCH(R1164,VpD!$C$2:$I$2,0)),0)</f>
        <v>117</v>
      </c>
      <c r="T1164" s="19">
        <f t="shared" ca="1" si="243"/>
        <v>12.753</v>
      </c>
      <c r="U1164" s="14" t="str">
        <f t="shared" ca="1" si="244"/>
        <v xml:space="preserve">710786.12 </v>
      </c>
      <c r="V1164" s="14" t="str">
        <f t="shared" ca="1" si="245"/>
        <v>6171956.87</v>
      </c>
      <c r="W1164" s="14" t="str">
        <f t="shared" ca="1" si="246"/>
        <v>POINT(710786.12 6171956.87)</v>
      </c>
      <c r="X1164" s="14" t="str">
        <f>IFERROR(INDEX(BygningOmraade!B:B,MATCH(A1164,BygningOmraade!A:A,0)),"")</f>
        <v/>
      </c>
    </row>
    <row r="1165" spans="1:24" s="14" customFormat="1" x14ac:dyDescent="0.25">
      <c r="A1165" s="14">
        <f t="shared" si="234"/>
        <v>1165</v>
      </c>
      <c r="B1165" s="14" t="str">
        <f t="shared" ca="1" si="235"/>
        <v>41eeb70c-29e7-402f-b067-89ad54e8d056</v>
      </c>
      <c r="C1165" s="14" t="str">
        <f t="shared" ca="1" si="236"/>
        <v>0a3f507e-15d2-32b8-e044-0003ba298018</v>
      </c>
      <c r="D1165" s="14">
        <f t="shared" ca="1" si="237"/>
        <v>994941</v>
      </c>
      <c r="E1165" s="1">
        <f t="shared" ca="1" si="238"/>
        <v>120</v>
      </c>
      <c r="F1165" s="1">
        <f t="shared" ca="1" si="239"/>
        <v>233</v>
      </c>
      <c r="G1165" s="1">
        <f t="shared" ca="1" si="240"/>
        <v>1950</v>
      </c>
      <c r="H1165" s="1" t="str">
        <f ca="1">IFERROR(INDEX(Varmeinstallation!B:B,MATCH(INDIRECT($A$1&amp;"L"&amp;A1165)*1,Varmeinstallation!A:A,0)),"Ingen varmeinstallationer")</f>
        <v>Centralvarme fra eget anlæg, et-kammer fyr</v>
      </c>
      <c r="I1165" s="1" t="str">
        <f ca="1">IFERROR(INDEX(Opvarmningsmiddel!B:B,MATCH(INDIRECT($A$1&amp;"M"&amp;A1165)*1,Opvarmningsmiddel!A:A,0)),"")</f>
        <v>Naturgas</v>
      </c>
      <c r="J1165" s="1">
        <f t="shared" ca="1" si="241"/>
        <v>2</v>
      </c>
      <c r="K1165" s="1" t="str">
        <f ca="1">IFERROR(INDEX(Relationstabel!$C$3:$K$10,MATCH(VALUE(INDIRECT($A$1&amp;"L"&amp;A1165)),Relationstabel!$A$3:$A$10,0),MATCH(IFERROR(VALUE(INDIRECT($A$1&amp;"M"&amp;A1165)),0),Relationstabel!$C$1:$K$1,0)),"Ingen varmeinstallationer")</f>
        <v>Naturgas</v>
      </c>
      <c r="L1165" s="1" t="str">
        <f ca="1">INDEX(Anvendelseskode!B:B,MATCH($E1165,Anvendelseskode!$A:$A,0))</f>
        <v>Fritliggende enfamilieshus (parcelhus)</v>
      </c>
      <c r="M1165" s="1" t="str">
        <f ca="1">INDEX(Anvendelseskode!C:C,MATCH($E1165,Anvendelseskode!$A:$A,0))</f>
        <v>Parcelhuse</v>
      </c>
      <c r="N1165" s="1" t="str">
        <f ca="1">INDEX(Anvendelseskode!D:D,MATCH($E1165,Anvendelseskode!$A:$A,0))</f>
        <v>Private husholdninger</v>
      </c>
      <c r="O1165" s="1" t="str">
        <f ca="1">IFERROR(INDEX(SBi!$2:$2,MATCH(G1165,SBi!$1:$1,1)),SBi!$K$2)</f>
        <v>1931-1950</v>
      </c>
      <c r="P1165" s="1">
        <f ca="1">IFERROR(INDEX(SBi!$C$3:$K$28,MATCH(E1165,SBi!$B$3:$B$28,0),MATCH(O1165,SBi!$C$2:$K$2,0)),0)</f>
        <v>164.1</v>
      </c>
      <c r="Q1165" s="19">
        <f t="shared" ca="1" si="242"/>
        <v>38.235299999999995</v>
      </c>
      <c r="R1165" s="19" t="str">
        <f ca="1">IFERROR(INDEX(VpD!$2:$2,MATCH(G1165,VpD!$1:$1,1)),VpD!$I$2)</f>
        <v>1931-1950</v>
      </c>
      <c r="S1165" s="1">
        <f ca="1">IFERROR(INDEX(VpD!$C$3:$I$27,MATCH(E1165,VpD!$B$3:$B$27,0),MATCH(R1165,VpD!$C$2:$I$2,0)),0)</f>
        <v>217</v>
      </c>
      <c r="T1165" s="19">
        <f t="shared" ca="1" si="243"/>
        <v>50.561</v>
      </c>
      <c r="U1165" s="14" t="str">
        <f t="shared" ca="1" si="244"/>
        <v xml:space="preserve">711761.4 </v>
      </c>
      <c r="V1165" s="14" t="str">
        <f t="shared" ca="1" si="245"/>
        <v>6170715.04</v>
      </c>
      <c r="W1165" s="14" t="str">
        <f t="shared" ca="1" si="246"/>
        <v>POINT(711761.4 6170715.04)</v>
      </c>
      <c r="X1165" s="14" t="str">
        <f>IFERROR(INDEX(BygningOmraade!B:B,MATCH(A1165,BygningOmraade!A:A,0)),"")</f>
        <v/>
      </c>
    </row>
    <row r="1166" spans="1:24" s="14" customFormat="1" x14ac:dyDescent="0.25">
      <c r="A1166" s="14">
        <f t="shared" si="234"/>
        <v>1166</v>
      </c>
      <c r="B1166" s="14" t="str">
        <f t="shared" ca="1" si="235"/>
        <v>41fa7efc-de53-4c40-bcd7-1e4d651f621e</v>
      </c>
      <c r="C1166" s="14" t="str">
        <f t="shared" ca="1" si="236"/>
        <v>0a3f507e-1cf1-32b8-e044-0003ba298018</v>
      </c>
      <c r="D1166" s="14">
        <f t="shared" ca="1" si="237"/>
        <v>993755</v>
      </c>
      <c r="E1166" s="1">
        <f t="shared" ca="1" si="238"/>
        <v>120</v>
      </c>
      <c r="F1166" s="1">
        <f t="shared" ca="1" si="239"/>
        <v>170</v>
      </c>
      <c r="G1166" s="1">
        <f t="shared" ca="1" si="240"/>
        <v>1980</v>
      </c>
      <c r="H1166" s="1" t="str">
        <f ca="1">IFERROR(INDEX(Varmeinstallation!B:B,MATCH(INDIRECT($A$1&amp;"L"&amp;A1166)*1,Varmeinstallation!A:A,0)),"Ingen varmeinstallationer")</f>
        <v>Centralvarme fra eget anlæg, et-kammer fyr</v>
      </c>
      <c r="I1166" s="1" t="str">
        <f ca="1">IFERROR(INDEX(Opvarmningsmiddel!B:B,MATCH(INDIRECT($A$1&amp;"M"&amp;A1166)*1,Opvarmningsmiddel!A:A,0)),"")</f>
        <v>Naturgas</v>
      </c>
      <c r="J1166" s="1">
        <f t="shared" ca="1" si="241"/>
        <v>2</v>
      </c>
      <c r="K1166" s="1" t="str">
        <f ca="1">IFERROR(INDEX(Relationstabel!$C$3:$K$10,MATCH(VALUE(INDIRECT($A$1&amp;"L"&amp;A1166)),Relationstabel!$A$3:$A$10,0),MATCH(IFERROR(VALUE(INDIRECT($A$1&amp;"M"&amp;A1166)),0),Relationstabel!$C$1:$K$1,0)),"Ingen varmeinstallationer")</f>
        <v>Naturgas</v>
      </c>
      <c r="L1166" s="1" t="str">
        <f ca="1">INDEX(Anvendelseskode!B:B,MATCH($E1166,Anvendelseskode!$A:$A,0))</f>
        <v>Fritliggende enfamilieshus (parcelhus)</v>
      </c>
      <c r="M1166" s="1" t="str">
        <f ca="1">INDEX(Anvendelseskode!C:C,MATCH($E1166,Anvendelseskode!$A:$A,0))</f>
        <v>Parcelhuse</v>
      </c>
      <c r="N1166" s="1" t="str">
        <f ca="1">INDEX(Anvendelseskode!D:D,MATCH($E1166,Anvendelseskode!$A:$A,0))</f>
        <v>Private husholdninger</v>
      </c>
      <c r="O1166" s="1" t="str">
        <f ca="1">IFERROR(INDEX(SBi!$2:$2,MATCH(G1166,SBi!$1:$1,1)),SBi!$K$2)</f>
        <v>1979-1998</v>
      </c>
      <c r="P1166" s="1">
        <f ca="1">IFERROR(INDEX(SBi!$C$3:$K$28,MATCH(E1166,SBi!$B$3:$B$28,0),MATCH(O1166,SBi!$C$2:$K$2,0)),0)</f>
        <v>105.4</v>
      </c>
      <c r="Q1166" s="19">
        <f t="shared" ca="1" si="242"/>
        <v>17.917999999999999</v>
      </c>
      <c r="R1166" s="19" t="str">
        <f ca="1">IFERROR(INDEX(VpD!$2:$2,MATCH(G1166,VpD!$1:$1,1)),VpD!$I$2)</f>
        <v>1979-1998</v>
      </c>
      <c r="S1166" s="1">
        <f ca="1">IFERROR(INDEX(VpD!$C$3:$I$27,MATCH(E1166,VpD!$B$3:$B$27,0),MATCH(R1166,VpD!$C$2:$I$2,0)),0)</f>
        <v>90</v>
      </c>
      <c r="T1166" s="19">
        <f t="shared" ca="1" si="243"/>
        <v>15.3</v>
      </c>
      <c r="U1166" s="14" t="str">
        <f t="shared" ca="1" si="244"/>
        <v xml:space="preserve">710826.93 </v>
      </c>
      <c r="V1166" s="14" t="str">
        <f t="shared" ca="1" si="245"/>
        <v>6171971.85</v>
      </c>
      <c r="W1166" s="14" t="str">
        <f t="shared" ca="1" si="246"/>
        <v>POINT(710826.93 6171971.85)</v>
      </c>
      <c r="X1166" s="14" t="str">
        <f>IFERROR(INDEX(BygningOmraade!B:B,MATCH(A1166,BygningOmraade!A:A,0)),"")</f>
        <v/>
      </c>
    </row>
    <row r="1167" spans="1:24" s="14" customFormat="1" x14ac:dyDescent="0.25">
      <c r="A1167" s="14">
        <f t="shared" si="234"/>
        <v>1167</v>
      </c>
      <c r="B1167" s="14" t="str">
        <f t="shared" ca="1" si="235"/>
        <v>4202ec33-2686-4a25-9993-4d16edef66b2</v>
      </c>
      <c r="C1167" s="14" t="str">
        <f t="shared" ca="1" si="236"/>
        <v>0a3f507e-232c-32b8-e044-0003ba298018</v>
      </c>
      <c r="D1167" s="14">
        <f t="shared" ca="1" si="237"/>
        <v>995464</v>
      </c>
      <c r="E1167" s="1">
        <f t="shared" ca="1" si="238"/>
        <v>120</v>
      </c>
      <c r="F1167" s="1">
        <f t="shared" ca="1" si="239"/>
        <v>148</v>
      </c>
      <c r="G1167" s="1">
        <f t="shared" ca="1" si="240"/>
        <v>1970</v>
      </c>
      <c r="H1167" s="1" t="str">
        <f ca="1">IFERROR(INDEX(Varmeinstallation!B:B,MATCH(INDIRECT($A$1&amp;"L"&amp;A1167)*1,Varmeinstallation!A:A,0)),"Ingen varmeinstallationer")</f>
        <v>Centralvarme fra eget anlæg, et-kammer fyr</v>
      </c>
      <c r="I1167" s="1" t="str">
        <f ca="1">IFERROR(INDEX(Opvarmningsmiddel!B:B,MATCH(INDIRECT($A$1&amp;"M"&amp;A1167)*1,Opvarmningsmiddel!A:A,0)),"")</f>
        <v>Naturgas</v>
      </c>
      <c r="J1167" s="1">
        <f t="shared" ca="1" si="241"/>
        <v>0</v>
      </c>
      <c r="K1167" s="1" t="str">
        <f ca="1">IFERROR(INDEX(Relationstabel!$C$3:$K$10,MATCH(VALUE(INDIRECT($A$1&amp;"L"&amp;A1167)),Relationstabel!$A$3:$A$10,0),MATCH(IFERROR(VALUE(INDIRECT($A$1&amp;"M"&amp;A1167)),0),Relationstabel!$C$1:$K$1,0)),"Ingen varmeinstallationer")</f>
        <v>Naturgas</v>
      </c>
      <c r="L1167" s="1" t="str">
        <f ca="1">INDEX(Anvendelseskode!B:B,MATCH($E1167,Anvendelseskode!$A:$A,0))</f>
        <v>Fritliggende enfamilieshus (parcelhus)</v>
      </c>
      <c r="M1167" s="1" t="str">
        <f ca="1">INDEX(Anvendelseskode!C:C,MATCH($E1167,Anvendelseskode!$A:$A,0))</f>
        <v>Parcelhuse</v>
      </c>
      <c r="N1167" s="1" t="str">
        <f ca="1">INDEX(Anvendelseskode!D:D,MATCH($E1167,Anvendelseskode!$A:$A,0))</f>
        <v>Private husholdninger</v>
      </c>
      <c r="O1167" s="1" t="str">
        <f ca="1">IFERROR(INDEX(SBi!$2:$2,MATCH(G1167,SBi!$1:$1,1)),SBi!$K$2)</f>
        <v>1961-1972</v>
      </c>
      <c r="P1167" s="1">
        <f ca="1">IFERROR(INDEX(SBi!$C$3:$K$28,MATCH(E1167,SBi!$B$3:$B$28,0),MATCH(O1167,SBi!$C$2:$K$2,0)),0)</f>
        <v>134.30000000000001</v>
      </c>
      <c r="Q1167" s="19">
        <f t="shared" ca="1" si="242"/>
        <v>19.8764</v>
      </c>
      <c r="R1167" s="19" t="str">
        <f ca="1">IFERROR(INDEX(VpD!$2:$2,MATCH(G1167,VpD!$1:$1,1)),VpD!$I$2)</f>
        <v>1961-1972</v>
      </c>
      <c r="S1167" s="1">
        <f ca="1">IFERROR(INDEX(VpD!$C$3:$I$27,MATCH(E1167,VpD!$B$3:$B$27,0),MATCH(R1167,VpD!$C$2:$I$2,0)),0)</f>
        <v>143</v>
      </c>
      <c r="T1167" s="19">
        <f t="shared" ca="1" si="243"/>
        <v>21.164000000000001</v>
      </c>
      <c r="U1167" s="14" t="str">
        <f t="shared" ca="1" si="244"/>
        <v xml:space="preserve">711937.68 </v>
      </c>
      <c r="V1167" s="14" t="str">
        <f t="shared" ca="1" si="245"/>
        <v>6172273.9</v>
      </c>
      <c r="W1167" s="14" t="str">
        <f t="shared" ca="1" si="246"/>
        <v>POINT(711937.68 6172273.9)</v>
      </c>
      <c r="X1167" s="14" t="str">
        <f>IFERROR(INDEX(BygningOmraade!B:B,MATCH(A1167,BygningOmraade!A:A,0)),"")</f>
        <v/>
      </c>
    </row>
    <row r="1168" spans="1:24" s="14" customFormat="1" x14ac:dyDescent="0.25">
      <c r="A1168" s="14">
        <f t="shared" si="234"/>
        <v>1168</v>
      </c>
      <c r="B1168" s="14" t="str">
        <f t="shared" ca="1" si="235"/>
        <v>4207f941-d035-4b1d-b6b8-59778ef3261d</v>
      </c>
      <c r="C1168" s="14" t="str">
        <f t="shared" ca="1" si="236"/>
        <v>0a3f507e-1c34-32b8-e044-0003ba298018</v>
      </c>
      <c r="D1168" s="14">
        <f t="shared" ca="1" si="237"/>
        <v>997340</v>
      </c>
      <c r="E1168" s="1">
        <f t="shared" ca="1" si="238"/>
        <v>130</v>
      </c>
      <c r="F1168" s="1">
        <f t="shared" ca="1" si="239"/>
        <v>130</v>
      </c>
      <c r="G1168" s="1">
        <f t="shared" ca="1" si="240"/>
        <v>1974</v>
      </c>
      <c r="H1168" s="1" t="str">
        <f ca="1">IFERROR(INDEX(Varmeinstallation!B:B,MATCH(INDIRECT($A$1&amp;"L"&amp;A1168)*1,Varmeinstallation!A:A,0)),"Ingen varmeinstallationer")</f>
        <v>Fjernvarme/blokvarme (radiatorsystemer eller varmluftanlæg)</v>
      </c>
      <c r="I1168" s="1" t="str">
        <f ca="1">IFERROR(INDEX(Opvarmningsmiddel!B:B,MATCH(INDIRECT($A$1&amp;"M"&amp;A1168)*1,Opvarmningsmiddel!A:A,0)),"")</f>
        <v/>
      </c>
      <c r="J1168" s="1">
        <f t="shared" ca="1" si="241"/>
        <v>0</v>
      </c>
      <c r="K1168" s="1" t="str">
        <f ca="1">IFERROR(INDEX(Relationstabel!$C$3:$K$10,MATCH(VALUE(INDIRECT($A$1&amp;"L"&amp;A1168)),Relationstabel!$A$3:$A$10,0),MATCH(IFERROR(VALUE(INDIRECT($A$1&amp;"M"&amp;A1168)),0),Relationstabel!$C$1:$K$1,0)),"Ingen varmeinstallationer")</f>
        <v>Fjernvarme/ Blokvarme</v>
      </c>
      <c r="L1168" s="1" t="str">
        <f ca="1">INDEX(Anvendelseskode!B:B,MATCH($E1168,Anvendelseskode!$A:$A,0))</f>
        <v>Række-, kæde-, dobbelthus (lodret adskillelse mellem enhederne)</v>
      </c>
      <c r="M1168" s="1" t="str">
        <f ca="1">INDEX(Anvendelseskode!C:C,MATCH($E1168,Anvendelseskode!$A:$A,0))</f>
        <v>Række-, kæde og dobbelthuse</v>
      </c>
      <c r="N1168" s="1" t="str">
        <f ca="1">INDEX(Anvendelseskode!D:D,MATCH($E1168,Anvendelseskode!$A:$A,0))</f>
        <v>Private husholdninger</v>
      </c>
      <c r="O1168" s="1" t="str">
        <f ca="1">IFERROR(INDEX(SBi!$2:$2,MATCH(G1168,SBi!$1:$1,1)),SBi!$K$2)</f>
        <v>1973-1978</v>
      </c>
      <c r="P1168" s="1">
        <f ca="1">IFERROR(INDEX(SBi!$C$3:$K$28,MATCH(E1168,SBi!$B$3:$B$28,0),MATCH(O1168,SBi!$C$2:$K$2,0)),0)</f>
        <v>112.6</v>
      </c>
      <c r="Q1168" s="19">
        <f t="shared" ca="1" si="242"/>
        <v>14.638</v>
      </c>
      <c r="R1168" s="19" t="str">
        <f ca="1">IFERROR(INDEX(VpD!$2:$2,MATCH(G1168,VpD!$1:$1,1)),VpD!$I$2)</f>
        <v>1973-1978</v>
      </c>
      <c r="S1168" s="1">
        <f ca="1">IFERROR(INDEX(VpD!$C$3:$I$27,MATCH(E1168,VpD!$B$3:$B$27,0),MATCH(R1168,VpD!$C$2:$I$2,0)),0)</f>
        <v>98</v>
      </c>
      <c r="T1168" s="19">
        <f t="shared" ca="1" si="243"/>
        <v>12.74</v>
      </c>
      <c r="U1168" s="14" t="str">
        <f t="shared" ca="1" si="244"/>
        <v xml:space="preserve">713678.53 </v>
      </c>
      <c r="V1168" s="14" t="str">
        <f t="shared" ca="1" si="245"/>
        <v>6169075.27</v>
      </c>
      <c r="W1168" s="14" t="str">
        <f t="shared" ca="1" si="246"/>
        <v>POINT(713678.53 6169075.27)</v>
      </c>
      <c r="X1168" s="14" t="str">
        <f>IFERROR(INDEX(BygningOmraade!B:B,MATCH(A1168,BygningOmraade!A:A,0)),"")</f>
        <v/>
      </c>
    </row>
    <row r="1169" spans="1:24" s="14" customFormat="1" x14ac:dyDescent="0.25">
      <c r="A1169" s="14">
        <f t="shared" si="234"/>
        <v>1169</v>
      </c>
      <c r="B1169" s="14" t="str">
        <f t="shared" ca="1" si="235"/>
        <v>42094df9-356c-4b1f-ae35-db380eea360c</v>
      </c>
      <c r="C1169" s="14" t="str">
        <f t="shared" ca="1" si="236"/>
        <v>0a3f507e-19e2-32b8-e044-0003ba298018</v>
      </c>
      <c r="D1169" s="14">
        <f t="shared" ca="1" si="237"/>
        <v>994750</v>
      </c>
      <c r="E1169" s="1">
        <f t="shared" ca="1" si="238"/>
        <v>130</v>
      </c>
      <c r="F1169" s="1">
        <f t="shared" ca="1" si="239"/>
        <v>129</v>
      </c>
      <c r="G1169" s="1">
        <f t="shared" ca="1" si="240"/>
        <v>1975</v>
      </c>
      <c r="H1169" s="1" t="str">
        <f ca="1">IFERROR(INDEX(Varmeinstallation!B:B,MATCH(INDIRECT($A$1&amp;"L"&amp;A1169)*1,Varmeinstallation!A:A,0)),"Ingen varmeinstallationer")</f>
        <v>Elovne, elpaneler</v>
      </c>
      <c r="I1169" s="1" t="str">
        <f ca="1">IFERROR(INDEX(Opvarmningsmiddel!B:B,MATCH(INDIRECT($A$1&amp;"M"&amp;A1169)*1,Opvarmningsmiddel!A:A,0)),"")</f>
        <v>Elektricitet</v>
      </c>
      <c r="J1169" s="1">
        <f t="shared" ca="1" si="241"/>
        <v>2</v>
      </c>
      <c r="K1169" s="1" t="str">
        <f ca="1">IFERROR(INDEX(Relationstabel!$C$3:$K$10,MATCH(VALUE(INDIRECT($A$1&amp;"L"&amp;A1169)),Relationstabel!$A$3:$A$10,0),MATCH(IFERROR(VALUE(INDIRECT($A$1&amp;"M"&amp;A1169)),0),Relationstabel!$C$1:$K$1,0)),"Ingen varmeinstallationer")</f>
        <v>Elvarme</v>
      </c>
      <c r="L1169" s="1" t="str">
        <f ca="1">INDEX(Anvendelseskode!B:B,MATCH($E1169,Anvendelseskode!$A:$A,0))</f>
        <v>Række-, kæde-, dobbelthus (lodret adskillelse mellem enhederne)</v>
      </c>
      <c r="M1169" s="1" t="str">
        <f ca="1">INDEX(Anvendelseskode!C:C,MATCH($E1169,Anvendelseskode!$A:$A,0))</f>
        <v>Række-, kæde og dobbelthuse</v>
      </c>
      <c r="N1169" s="1" t="str">
        <f ca="1">INDEX(Anvendelseskode!D:D,MATCH($E1169,Anvendelseskode!$A:$A,0))</f>
        <v>Private husholdninger</v>
      </c>
      <c r="O1169" s="1" t="str">
        <f ca="1">IFERROR(INDEX(SBi!$2:$2,MATCH(G1169,SBi!$1:$1,1)),SBi!$K$2)</f>
        <v>1973-1978</v>
      </c>
      <c r="P1169" s="1">
        <f ca="1">IFERROR(INDEX(SBi!$C$3:$K$28,MATCH(E1169,SBi!$B$3:$B$28,0),MATCH(O1169,SBi!$C$2:$K$2,0)),0)</f>
        <v>112.6</v>
      </c>
      <c r="Q1169" s="19">
        <f t="shared" ca="1" si="242"/>
        <v>14.525399999999999</v>
      </c>
      <c r="R1169" s="19" t="str">
        <f ca="1">IFERROR(INDEX(VpD!$2:$2,MATCH(G1169,VpD!$1:$1,1)),VpD!$I$2)</f>
        <v>1973-1978</v>
      </c>
      <c r="S1169" s="1">
        <f ca="1">IFERROR(INDEX(VpD!$C$3:$I$27,MATCH(E1169,VpD!$B$3:$B$27,0),MATCH(R1169,VpD!$C$2:$I$2,0)),0)</f>
        <v>98</v>
      </c>
      <c r="T1169" s="19">
        <f t="shared" ca="1" si="243"/>
        <v>12.641999999999999</v>
      </c>
      <c r="U1169" s="14" t="str">
        <f t="shared" ca="1" si="244"/>
        <v xml:space="preserve">711619.42 </v>
      </c>
      <c r="V1169" s="14" t="str">
        <f t="shared" ca="1" si="245"/>
        <v>6172373.48</v>
      </c>
      <c r="W1169" s="14" t="str">
        <f t="shared" ca="1" si="246"/>
        <v>POINT(711619.42 6172373.48)</v>
      </c>
      <c r="X1169" s="14" t="str">
        <f>IFERROR(INDEX(BygningOmraade!B:B,MATCH(A1169,BygningOmraade!A:A,0)),"")</f>
        <v/>
      </c>
    </row>
    <row r="1170" spans="1:24" s="14" customFormat="1" x14ac:dyDescent="0.25">
      <c r="A1170" s="14">
        <f t="shared" si="234"/>
        <v>1170</v>
      </c>
      <c r="B1170" s="14" t="str">
        <f t="shared" ca="1" si="235"/>
        <v>42122091-2f76-49d8-aaf2-24d09b5f2f8a</v>
      </c>
      <c r="C1170" s="14" t="str">
        <f t="shared" ca="1" si="236"/>
        <v>0a3f507e-21c4-32b8-e044-0003ba298018</v>
      </c>
      <c r="D1170" s="14">
        <f t="shared" ca="1" si="237"/>
        <v>996894</v>
      </c>
      <c r="E1170" s="1">
        <f t="shared" ca="1" si="238"/>
        <v>130</v>
      </c>
      <c r="F1170" s="1">
        <f t="shared" ca="1" si="239"/>
        <v>109</v>
      </c>
      <c r="G1170" s="1">
        <f t="shared" ca="1" si="240"/>
        <v>1979</v>
      </c>
      <c r="H1170" s="1" t="str">
        <f ca="1">IFERROR(INDEX(Varmeinstallation!B:B,MATCH(INDIRECT($A$1&amp;"L"&amp;A1170)*1,Varmeinstallation!A:A,0)),"Ingen varmeinstallationer")</f>
        <v>Fjernvarme/blokvarme (radiatorsystemer eller varmluftanlæg)</v>
      </c>
      <c r="I1170" s="1" t="str">
        <f ca="1">IFERROR(INDEX(Opvarmningsmiddel!B:B,MATCH(INDIRECT($A$1&amp;"M"&amp;A1170)*1,Opvarmningsmiddel!A:A,0)),"")</f>
        <v/>
      </c>
      <c r="J1170" s="1">
        <f t="shared" ca="1" si="241"/>
        <v>0</v>
      </c>
      <c r="K1170" s="1" t="str">
        <f ca="1">IFERROR(INDEX(Relationstabel!$C$3:$K$10,MATCH(VALUE(INDIRECT($A$1&amp;"L"&amp;A1170)),Relationstabel!$A$3:$A$10,0),MATCH(IFERROR(VALUE(INDIRECT($A$1&amp;"M"&amp;A1170)),0),Relationstabel!$C$1:$K$1,0)),"Ingen varmeinstallationer")</f>
        <v>Fjernvarme/ Blokvarme</v>
      </c>
      <c r="L1170" s="1" t="str">
        <f ca="1">INDEX(Anvendelseskode!B:B,MATCH($E1170,Anvendelseskode!$A:$A,0))</f>
        <v>Række-, kæde-, dobbelthus (lodret adskillelse mellem enhederne)</v>
      </c>
      <c r="M1170" s="1" t="str">
        <f ca="1">INDEX(Anvendelseskode!C:C,MATCH($E1170,Anvendelseskode!$A:$A,0))</f>
        <v>Række-, kæde og dobbelthuse</v>
      </c>
      <c r="N1170" s="1" t="str">
        <f ca="1">INDEX(Anvendelseskode!D:D,MATCH($E1170,Anvendelseskode!$A:$A,0))</f>
        <v>Private husholdninger</v>
      </c>
      <c r="O1170" s="1" t="str">
        <f ca="1">IFERROR(INDEX(SBi!$2:$2,MATCH(G1170,SBi!$1:$1,1)),SBi!$K$2)</f>
        <v>1979-1998</v>
      </c>
      <c r="P1170" s="1">
        <f ca="1">IFERROR(INDEX(SBi!$C$3:$K$28,MATCH(E1170,SBi!$B$3:$B$28,0),MATCH(O1170,SBi!$C$2:$K$2,0)),0)</f>
        <v>96.8</v>
      </c>
      <c r="Q1170" s="19">
        <f t="shared" ca="1" si="242"/>
        <v>10.5512</v>
      </c>
      <c r="R1170" s="19" t="str">
        <f ca="1">IFERROR(INDEX(VpD!$2:$2,MATCH(G1170,VpD!$1:$1,1)),VpD!$I$2)</f>
        <v>1979-1998</v>
      </c>
      <c r="S1170" s="1">
        <f ca="1">IFERROR(INDEX(VpD!$C$3:$I$27,MATCH(E1170,VpD!$B$3:$B$27,0),MATCH(R1170,VpD!$C$2:$I$2,0)),0)</f>
        <v>74</v>
      </c>
      <c r="T1170" s="19">
        <f t="shared" ca="1" si="243"/>
        <v>8.0660000000000007</v>
      </c>
      <c r="U1170" s="14" t="str">
        <f t="shared" ca="1" si="244"/>
        <v xml:space="preserve">713638.5 </v>
      </c>
      <c r="V1170" s="14" t="str">
        <f t="shared" ca="1" si="245"/>
        <v>6169699.73</v>
      </c>
      <c r="W1170" s="14" t="str">
        <f t="shared" ca="1" si="246"/>
        <v>POINT(713638.5 6169699.73)</v>
      </c>
      <c r="X1170" s="14" t="str">
        <f>IFERROR(INDEX(BygningOmraade!B:B,MATCH(A1170,BygningOmraade!A:A,0)),"")</f>
        <v/>
      </c>
    </row>
    <row r="1171" spans="1:24" s="14" customFormat="1" x14ac:dyDescent="0.25">
      <c r="A1171" s="14">
        <f t="shared" si="234"/>
        <v>1171</v>
      </c>
      <c r="B1171" s="14" t="str">
        <f t="shared" ca="1" si="235"/>
        <v>422d12cf-1242-4100-bb99-127ef7d5db8d</v>
      </c>
      <c r="C1171" s="14" t="str">
        <f t="shared" ca="1" si="236"/>
        <v>0a3f507e-1ba4-32b8-e044-0003ba298018</v>
      </c>
      <c r="D1171" s="14">
        <f t="shared" ca="1" si="237"/>
        <v>997539</v>
      </c>
      <c r="E1171" s="1">
        <f t="shared" ca="1" si="238"/>
        <v>130</v>
      </c>
      <c r="F1171" s="1">
        <f t="shared" ca="1" si="239"/>
        <v>101</v>
      </c>
      <c r="G1171" s="1">
        <f t="shared" ca="1" si="240"/>
        <v>1964</v>
      </c>
      <c r="H1171" s="1" t="str">
        <f ca="1">IFERROR(INDEX(Varmeinstallation!B:B,MATCH(INDIRECT($A$1&amp;"L"&amp;A1171)*1,Varmeinstallation!A:A,0)),"Ingen varmeinstallationer")</f>
        <v>Elovne, elpaneler</v>
      </c>
      <c r="I1171" s="1" t="str">
        <f ca="1">IFERROR(INDEX(Opvarmningsmiddel!B:B,MATCH(INDIRECT($A$1&amp;"M"&amp;A1171)*1,Opvarmningsmiddel!A:A,0)),"")</f>
        <v>Elektricitet</v>
      </c>
      <c r="J1171" s="1">
        <f t="shared" ca="1" si="241"/>
        <v>0</v>
      </c>
      <c r="K1171" s="1" t="str">
        <f ca="1">IFERROR(INDEX(Relationstabel!$C$3:$K$10,MATCH(VALUE(INDIRECT($A$1&amp;"L"&amp;A1171)),Relationstabel!$A$3:$A$10,0),MATCH(IFERROR(VALUE(INDIRECT($A$1&amp;"M"&amp;A1171)),0),Relationstabel!$C$1:$K$1,0)),"Ingen varmeinstallationer")</f>
        <v>Elvarme</v>
      </c>
      <c r="L1171" s="1" t="str">
        <f ca="1">INDEX(Anvendelseskode!B:B,MATCH($E1171,Anvendelseskode!$A:$A,0))</f>
        <v>Række-, kæde-, dobbelthus (lodret adskillelse mellem enhederne)</v>
      </c>
      <c r="M1171" s="1" t="str">
        <f ca="1">INDEX(Anvendelseskode!C:C,MATCH($E1171,Anvendelseskode!$A:$A,0))</f>
        <v>Række-, kæde og dobbelthuse</v>
      </c>
      <c r="N1171" s="1" t="str">
        <f ca="1">INDEX(Anvendelseskode!D:D,MATCH($E1171,Anvendelseskode!$A:$A,0))</f>
        <v>Private husholdninger</v>
      </c>
      <c r="O1171" s="1" t="str">
        <f ca="1">IFERROR(INDEX(SBi!$2:$2,MATCH(G1171,SBi!$1:$1,1)),SBi!$K$2)</f>
        <v>1961-1972</v>
      </c>
      <c r="P1171" s="1">
        <f ca="1">IFERROR(INDEX(SBi!$C$3:$K$28,MATCH(E1171,SBi!$B$3:$B$28,0),MATCH(O1171,SBi!$C$2:$K$2,0)),0)</f>
        <v>119.9</v>
      </c>
      <c r="Q1171" s="19">
        <f t="shared" ca="1" si="242"/>
        <v>12.109900000000001</v>
      </c>
      <c r="R1171" s="19" t="str">
        <f ca="1">IFERROR(INDEX(VpD!$2:$2,MATCH(G1171,VpD!$1:$1,1)),VpD!$I$2)</f>
        <v>1961-1972</v>
      </c>
      <c r="S1171" s="1">
        <f ca="1">IFERROR(INDEX(VpD!$C$3:$I$27,MATCH(E1171,VpD!$B$3:$B$27,0),MATCH(R1171,VpD!$C$2:$I$2,0)),0)</f>
        <v>120</v>
      </c>
      <c r="T1171" s="19">
        <f t="shared" ca="1" si="243"/>
        <v>12.12</v>
      </c>
      <c r="U1171" s="14" t="str">
        <f t="shared" ca="1" si="244"/>
        <v xml:space="preserve">713852.74 </v>
      </c>
      <c r="V1171" s="14" t="str">
        <f t="shared" ca="1" si="245"/>
        <v>6169222.68</v>
      </c>
      <c r="W1171" s="14" t="str">
        <f t="shared" ca="1" si="246"/>
        <v>POINT(713852.74 6169222.68)</v>
      </c>
      <c r="X1171" s="14" t="str">
        <f>IFERROR(INDEX(BygningOmraade!B:B,MATCH(A1171,BygningOmraade!A:A,0)),"")</f>
        <v/>
      </c>
    </row>
    <row r="1172" spans="1:24" s="14" customFormat="1" x14ac:dyDescent="0.25">
      <c r="A1172" s="14">
        <f t="shared" si="234"/>
        <v>1172</v>
      </c>
      <c r="B1172" s="14" t="str">
        <f t="shared" ca="1" si="235"/>
        <v>423e3c16-4d2b-494e-97ef-1c146634ec72</v>
      </c>
      <c r="C1172" s="14" t="str">
        <f t="shared" ca="1" si="236"/>
        <v>0a3f507e-22f4-32b8-e044-0003ba298018</v>
      </c>
      <c r="D1172" s="14">
        <f t="shared" ca="1" si="237"/>
        <v>995452</v>
      </c>
      <c r="E1172" s="1">
        <f t="shared" ca="1" si="238"/>
        <v>130</v>
      </c>
      <c r="F1172" s="1">
        <f t="shared" ca="1" si="239"/>
        <v>107</v>
      </c>
      <c r="G1172" s="1">
        <f t="shared" ca="1" si="240"/>
        <v>1985</v>
      </c>
      <c r="H1172" s="1" t="str">
        <f ca="1">IFERROR(INDEX(Varmeinstallation!B:B,MATCH(INDIRECT($A$1&amp;"L"&amp;A1172)*1,Varmeinstallation!A:A,0)),"Ingen varmeinstallationer")</f>
        <v>Fjernvarme/blokvarme (radiatorsystemer eller varmluftanlæg)</v>
      </c>
      <c r="I1172" s="1" t="str">
        <f ca="1">IFERROR(INDEX(Opvarmningsmiddel!B:B,MATCH(INDIRECT($A$1&amp;"M"&amp;A1172)*1,Opvarmningsmiddel!A:A,0)),"")</f>
        <v/>
      </c>
      <c r="J1172" s="1">
        <f t="shared" ca="1" si="241"/>
        <v>0</v>
      </c>
      <c r="K1172" s="1" t="str">
        <f ca="1">IFERROR(INDEX(Relationstabel!$C$3:$K$10,MATCH(VALUE(INDIRECT($A$1&amp;"L"&amp;A1172)),Relationstabel!$A$3:$A$10,0),MATCH(IFERROR(VALUE(INDIRECT($A$1&amp;"M"&amp;A1172)),0),Relationstabel!$C$1:$K$1,0)),"Ingen varmeinstallationer")</f>
        <v>Fjernvarme/ Blokvarme</v>
      </c>
      <c r="L1172" s="1" t="str">
        <f ca="1">INDEX(Anvendelseskode!B:B,MATCH($E1172,Anvendelseskode!$A:$A,0))</f>
        <v>Række-, kæde-, dobbelthus (lodret adskillelse mellem enhederne)</v>
      </c>
      <c r="M1172" s="1" t="str">
        <f ca="1">INDEX(Anvendelseskode!C:C,MATCH($E1172,Anvendelseskode!$A:$A,0))</f>
        <v>Række-, kæde og dobbelthuse</v>
      </c>
      <c r="N1172" s="1" t="str">
        <f ca="1">INDEX(Anvendelseskode!D:D,MATCH($E1172,Anvendelseskode!$A:$A,0))</f>
        <v>Private husholdninger</v>
      </c>
      <c r="O1172" s="1" t="str">
        <f ca="1">IFERROR(INDEX(SBi!$2:$2,MATCH(G1172,SBi!$1:$1,1)),SBi!$K$2)</f>
        <v>1979-1998</v>
      </c>
      <c r="P1172" s="1">
        <f ca="1">IFERROR(INDEX(SBi!$C$3:$K$28,MATCH(E1172,SBi!$B$3:$B$28,0),MATCH(O1172,SBi!$C$2:$K$2,0)),0)</f>
        <v>96.8</v>
      </c>
      <c r="Q1172" s="19">
        <f t="shared" ca="1" si="242"/>
        <v>10.3576</v>
      </c>
      <c r="R1172" s="19" t="str">
        <f ca="1">IFERROR(INDEX(VpD!$2:$2,MATCH(G1172,VpD!$1:$1,1)),VpD!$I$2)</f>
        <v>1979-1998</v>
      </c>
      <c r="S1172" s="1">
        <f ca="1">IFERROR(INDEX(VpD!$C$3:$I$27,MATCH(E1172,VpD!$B$3:$B$27,0),MATCH(R1172,VpD!$C$2:$I$2,0)),0)</f>
        <v>74</v>
      </c>
      <c r="T1172" s="19">
        <f t="shared" ca="1" si="243"/>
        <v>7.9180000000000001</v>
      </c>
      <c r="U1172" s="14" t="str">
        <f t="shared" ca="1" si="244"/>
        <v xml:space="preserve">711952.95 </v>
      </c>
      <c r="V1172" s="14" t="str">
        <f t="shared" ca="1" si="245"/>
        <v>6172073.25</v>
      </c>
      <c r="W1172" s="14" t="str">
        <f t="shared" ca="1" si="246"/>
        <v>POINT(711952.95 6172073.25)</v>
      </c>
      <c r="X1172" s="14" t="str">
        <f>IFERROR(INDEX(BygningOmraade!B:B,MATCH(A1172,BygningOmraade!A:A,0)),"")</f>
        <v/>
      </c>
    </row>
    <row r="1173" spans="1:24" s="14" customFormat="1" x14ac:dyDescent="0.25">
      <c r="A1173" s="14">
        <f t="shared" si="234"/>
        <v>1173</v>
      </c>
      <c r="B1173" s="14" t="str">
        <f t="shared" ca="1" si="235"/>
        <v>424016f0-7208-4567-ba13-3c17b79eced4</v>
      </c>
      <c r="C1173" s="14" t="str">
        <f t="shared" ca="1" si="236"/>
        <v>0a3f507e-1dcf-32b8-e044-0003ba298018</v>
      </c>
      <c r="D1173" s="14">
        <f t="shared" ca="1" si="237"/>
        <v>2540537</v>
      </c>
      <c r="E1173" s="1">
        <f t="shared" ca="1" si="238"/>
        <v>120</v>
      </c>
      <c r="F1173" s="1">
        <f t="shared" ca="1" si="239"/>
        <v>138</v>
      </c>
      <c r="G1173" s="1">
        <f t="shared" ca="1" si="240"/>
        <v>2003</v>
      </c>
      <c r="H1173" s="1" t="str">
        <f ca="1">IFERROR(INDEX(Varmeinstallation!B:B,MATCH(INDIRECT($A$1&amp;"L"&amp;A1173)*1,Varmeinstallation!A:A,0)),"Ingen varmeinstallationer")</f>
        <v>Fjernvarme/blokvarme (radiatorsystemer eller varmluftanlæg)</v>
      </c>
      <c r="I1173" s="1" t="str">
        <f ca="1">IFERROR(INDEX(Opvarmningsmiddel!B:B,MATCH(INDIRECT($A$1&amp;"M"&amp;A1173)*1,Opvarmningsmiddel!A:A,0)),"")</f>
        <v/>
      </c>
      <c r="J1173" s="1">
        <f t="shared" ca="1" si="241"/>
        <v>90</v>
      </c>
      <c r="K1173" s="1" t="str">
        <f ca="1">IFERROR(INDEX(Relationstabel!$C$3:$K$10,MATCH(VALUE(INDIRECT($A$1&amp;"L"&amp;A1173)),Relationstabel!$A$3:$A$10,0),MATCH(IFERROR(VALUE(INDIRECT($A$1&amp;"M"&amp;A1173)),0),Relationstabel!$C$1:$K$1,0)),"Ingen varmeinstallationer")</f>
        <v>Fjernvarme/ Blokvarme</v>
      </c>
      <c r="L1173" s="1" t="str">
        <f ca="1">INDEX(Anvendelseskode!B:B,MATCH($E1173,Anvendelseskode!$A:$A,0))</f>
        <v>Fritliggende enfamilieshus (parcelhus)</v>
      </c>
      <c r="M1173" s="1" t="str">
        <f ca="1">INDEX(Anvendelseskode!C:C,MATCH($E1173,Anvendelseskode!$A:$A,0))</f>
        <v>Parcelhuse</v>
      </c>
      <c r="N1173" s="1" t="str">
        <f ca="1">INDEX(Anvendelseskode!D:D,MATCH($E1173,Anvendelseskode!$A:$A,0))</f>
        <v>Private husholdninger</v>
      </c>
      <c r="O1173" s="1" t="str">
        <f ca="1">IFERROR(INDEX(SBi!$2:$2,MATCH(G1173,SBi!$1:$1,1)),SBi!$K$2)</f>
        <v>1999-2006</v>
      </c>
      <c r="P1173" s="1">
        <f ca="1">IFERROR(INDEX(SBi!$C$3:$K$28,MATCH(E1173,SBi!$B$3:$B$28,0),MATCH(O1173,SBi!$C$2:$K$2,0)),0)</f>
        <v>83.9</v>
      </c>
      <c r="Q1173" s="19">
        <f t="shared" ca="1" si="242"/>
        <v>11.578200000000001</v>
      </c>
      <c r="R1173" s="19" t="str">
        <f ca="1">IFERROR(INDEX(VpD!$2:$2,MATCH(G1173,VpD!$1:$1,1)),VpD!$I$2)</f>
        <v>&gt;1998</v>
      </c>
      <c r="S1173" s="1">
        <f ca="1">IFERROR(INDEX(VpD!$C$3:$I$27,MATCH(E1173,VpD!$B$3:$B$27,0),MATCH(R1173,VpD!$C$2:$I$2,0)),0)</f>
        <v>72</v>
      </c>
      <c r="T1173" s="19">
        <f t="shared" ca="1" si="243"/>
        <v>9.9359999999999999</v>
      </c>
      <c r="U1173" s="14" t="str">
        <f t="shared" ca="1" si="244"/>
        <v xml:space="preserve">712107.92 </v>
      </c>
      <c r="V1173" s="14" t="str">
        <f t="shared" ca="1" si="245"/>
        <v>6171810.08</v>
      </c>
      <c r="W1173" s="14" t="str">
        <f t="shared" ca="1" si="246"/>
        <v>POINT(712107.92 6171810.08)</v>
      </c>
      <c r="X1173" s="14" t="str">
        <f>IFERROR(INDEX(BygningOmraade!B:B,MATCH(A1173,BygningOmraade!A:A,0)),"")</f>
        <v/>
      </c>
    </row>
    <row r="1174" spans="1:24" s="14" customFormat="1" x14ac:dyDescent="0.25">
      <c r="A1174" s="14">
        <f t="shared" si="234"/>
        <v>1174</v>
      </c>
      <c r="B1174" s="14" t="str">
        <f t="shared" ca="1" si="235"/>
        <v>425fac33-4655-40e2-bb34-f2cc60b9bb6a</v>
      </c>
      <c r="C1174" s="14" t="str">
        <f t="shared" ca="1" si="236"/>
        <v>0a3f507e-1ccd-32b8-e044-0003ba298018</v>
      </c>
      <c r="D1174" s="14">
        <f t="shared" ca="1" si="237"/>
        <v>993974</v>
      </c>
      <c r="E1174" s="1">
        <f t="shared" ca="1" si="238"/>
        <v>440</v>
      </c>
      <c r="F1174" s="1">
        <f t="shared" ca="1" si="239"/>
        <v>329</v>
      </c>
      <c r="G1174" s="1">
        <f t="shared" ca="1" si="240"/>
        <v>1969</v>
      </c>
      <c r="H1174" s="1" t="str">
        <f ca="1">IFERROR(INDEX(Varmeinstallation!B:B,MATCH(INDIRECT($A$1&amp;"L"&amp;A1174)*1,Varmeinstallation!A:A,0)),"Ingen varmeinstallationer")</f>
        <v>Fjernvarme/blokvarme (radiatorsystemer eller varmluftanlæg)</v>
      </c>
      <c r="I1174" s="1" t="str">
        <f ca="1">IFERROR(INDEX(Opvarmningsmiddel!B:B,MATCH(INDIRECT($A$1&amp;"M"&amp;A1174)*1,Opvarmningsmiddel!A:A,0)),"")</f>
        <v/>
      </c>
      <c r="J1174" s="1">
        <f t="shared" ca="1" si="241"/>
        <v>0</v>
      </c>
      <c r="K1174" s="1" t="str">
        <f ca="1">IFERROR(INDEX(Relationstabel!$C$3:$K$10,MATCH(VALUE(INDIRECT($A$1&amp;"L"&amp;A1174)),Relationstabel!$A$3:$A$10,0),MATCH(IFERROR(VALUE(INDIRECT($A$1&amp;"M"&amp;A1174)),0),Relationstabel!$C$1:$K$1,0)),"Ingen varmeinstallationer")</f>
        <v>Fjernvarme/ Blokvarme</v>
      </c>
      <c r="L1174" s="1" t="str">
        <f ca="1">INDEX(Anvendelseskode!B:B,MATCH($E1174,Anvendelseskode!$A:$A,0))</f>
        <v>Daginstitutioner</v>
      </c>
      <c r="M1174" s="1" t="str">
        <f ca="1">INDEX(Anvendelseskode!C:C,MATCH($E1174,Anvendelseskode!$A:$A,0))</f>
        <v>Daginstitutioner</v>
      </c>
      <c r="N1174" s="1" t="str">
        <f ca="1">INDEX(Anvendelseskode!D:D,MATCH($E1174,Anvendelseskode!$A:$A,0))</f>
        <v>Kommunale og andre offentlige institutioner</v>
      </c>
      <c r="O1174" s="1" t="str">
        <f ca="1">IFERROR(INDEX(SBi!$2:$2,MATCH(G1174,SBi!$1:$1,1)),SBi!$K$2)</f>
        <v>1961-1972</v>
      </c>
      <c r="P1174" s="1">
        <f ca="1">IFERROR(INDEX(SBi!$C$3:$K$28,MATCH(E1174,SBi!$B$3:$B$28,0),MATCH(O1174,SBi!$C$2:$K$2,0)),0)</f>
        <v>172.8</v>
      </c>
      <c r="Q1174" s="19">
        <f t="shared" ca="1" si="242"/>
        <v>56.851200000000006</v>
      </c>
      <c r="R1174" s="19" t="str">
        <f ca="1">IFERROR(INDEX(VpD!$2:$2,MATCH(G1174,VpD!$1:$1,1)),VpD!$I$2)</f>
        <v>1961-1972</v>
      </c>
      <c r="S1174" s="1">
        <f ca="1">IFERROR(INDEX(VpD!$C$3:$I$27,MATCH(E1174,VpD!$B$3:$B$27,0),MATCH(R1174,VpD!$C$2:$I$2,0)),0)</f>
        <v>186</v>
      </c>
      <c r="T1174" s="19">
        <f t="shared" ca="1" si="243"/>
        <v>61.194000000000003</v>
      </c>
      <c r="U1174" s="14" t="str">
        <f t="shared" ca="1" si="244"/>
        <v xml:space="preserve">711149.36 </v>
      </c>
      <c r="V1174" s="14" t="str">
        <f t="shared" ca="1" si="245"/>
        <v>6172531.38</v>
      </c>
      <c r="W1174" s="14" t="str">
        <f t="shared" ca="1" si="246"/>
        <v>POINT(711149.36 6172531.38)</v>
      </c>
      <c r="X1174" s="14" t="str">
        <f>IFERROR(INDEX(BygningOmraade!B:B,MATCH(A1174,BygningOmraade!A:A,0)),"")</f>
        <v/>
      </c>
    </row>
    <row r="1175" spans="1:24" s="14" customFormat="1" x14ac:dyDescent="0.25">
      <c r="A1175" s="14">
        <f t="shared" si="234"/>
        <v>1175</v>
      </c>
      <c r="B1175" s="14" t="str">
        <f t="shared" ca="1" si="235"/>
        <v>426912bc-7d12-4271-9174-3f6a764dbf8d</v>
      </c>
      <c r="C1175" s="14" t="str">
        <f t="shared" ca="1" si="236"/>
        <v>0a3f507e-1d06-32b8-e044-0003ba298018</v>
      </c>
      <c r="D1175" s="14">
        <f t="shared" ca="1" si="237"/>
        <v>993766</v>
      </c>
      <c r="E1175" s="1">
        <f t="shared" ca="1" si="238"/>
        <v>120</v>
      </c>
      <c r="F1175" s="1">
        <f t="shared" ca="1" si="239"/>
        <v>134</v>
      </c>
      <c r="G1175" s="1">
        <f t="shared" ca="1" si="240"/>
        <v>1969</v>
      </c>
      <c r="H1175" s="1" t="str">
        <f ca="1">IFERROR(INDEX(Varmeinstallation!B:B,MATCH(INDIRECT($A$1&amp;"L"&amp;A1175)*1,Varmeinstallation!A:A,0)),"Ingen varmeinstallationer")</f>
        <v>Centralvarme fra eget anlæg, et-kammer fyr</v>
      </c>
      <c r="I1175" s="1" t="str">
        <f ca="1">IFERROR(INDEX(Opvarmningsmiddel!B:B,MATCH(INDIRECT($A$1&amp;"M"&amp;A1175)*1,Opvarmningsmiddel!A:A,0)),"")</f>
        <v>Naturgas</v>
      </c>
      <c r="J1175" s="1">
        <f t="shared" ca="1" si="241"/>
        <v>0</v>
      </c>
      <c r="K1175" s="1" t="str">
        <f ca="1">IFERROR(INDEX(Relationstabel!$C$3:$K$10,MATCH(VALUE(INDIRECT($A$1&amp;"L"&amp;A1175)),Relationstabel!$A$3:$A$10,0),MATCH(IFERROR(VALUE(INDIRECT($A$1&amp;"M"&amp;A1175)),0),Relationstabel!$C$1:$K$1,0)),"Ingen varmeinstallationer")</f>
        <v>Naturgas</v>
      </c>
      <c r="L1175" s="1" t="str">
        <f ca="1">INDEX(Anvendelseskode!B:B,MATCH($E1175,Anvendelseskode!$A:$A,0))</f>
        <v>Fritliggende enfamilieshus (parcelhus)</v>
      </c>
      <c r="M1175" s="1" t="str">
        <f ca="1">INDEX(Anvendelseskode!C:C,MATCH($E1175,Anvendelseskode!$A:$A,0))</f>
        <v>Parcelhuse</v>
      </c>
      <c r="N1175" s="1" t="str">
        <f ca="1">INDEX(Anvendelseskode!D:D,MATCH($E1175,Anvendelseskode!$A:$A,0))</f>
        <v>Private husholdninger</v>
      </c>
      <c r="O1175" s="1" t="str">
        <f ca="1">IFERROR(INDEX(SBi!$2:$2,MATCH(G1175,SBi!$1:$1,1)),SBi!$K$2)</f>
        <v>1961-1972</v>
      </c>
      <c r="P1175" s="1">
        <f ca="1">IFERROR(INDEX(SBi!$C$3:$K$28,MATCH(E1175,SBi!$B$3:$B$28,0),MATCH(O1175,SBi!$C$2:$K$2,0)),0)</f>
        <v>134.30000000000001</v>
      </c>
      <c r="Q1175" s="19">
        <f t="shared" ca="1" si="242"/>
        <v>17.996200000000002</v>
      </c>
      <c r="R1175" s="19" t="str">
        <f ca="1">IFERROR(INDEX(VpD!$2:$2,MATCH(G1175,VpD!$1:$1,1)),VpD!$I$2)</f>
        <v>1961-1972</v>
      </c>
      <c r="S1175" s="1">
        <f ca="1">IFERROR(INDEX(VpD!$C$3:$I$27,MATCH(E1175,VpD!$B$3:$B$27,0),MATCH(R1175,VpD!$C$2:$I$2,0)),0)</f>
        <v>143</v>
      </c>
      <c r="T1175" s="19">
        <f t="shared" ca="1" si="243"/>
        <v>19.161999999999999</v>
      </c>
      <c r="U1175" s="14" t="str">
        <f t="shared" ca="1" si="244"/>
        <v xml:space="preserve">710820.64 </v>
      </c>
      <c r="V1175" s="14" t="str">
        <f t="shared" ca="1" si="245"/>
        <v>6171994.55</v>
      </c>
      <c r="W1175" s="14" t="str">
        <f t="shared" ca="1" si="246"/>
        <v>POINT(710820.64 6171994.55)</v>
      </c>
      <c r="X1175" s="14" t="str">
        <f>IFERROR(INDEX(BygningOmraade!B:B,MATCH(A1175,BygningOmraade!A:A,0)),"")</f>
        <v/>
      </c>
    </row>
    <row r="1176" spans="1:24" s="14" customFormat="1" x14ac:dyDescent="0.25">
      <c r="A1176" s="14">
        <f t="shared" si="234"/>
        <v>1176</v>
      </c>
      <c r="B1176" s="14" t="str">
        <f t="shared" ca="1" si="235"/>
        <v>426fe517-f10d-49c1-8eb6-e86705c0b219</v>
      </c>
      <c r="C1176" s="14" t="str">
        <f t="shared" ca="1" si="236"/>
        <v>0a3f507e-2485-32b8-e044-0003ba298018</v>
      </c>
      <c r="D1176" s="14">
        <f t="shared" ca="1" si="237"/>
        <v>995677</v>
      </c>
      <c r="E1176" s="1">
        <f t="shared" ca="1" si="238"/>
        <v>320</v>
      </c>
      <c r="F1176" s="1">
        <f t="shared" ca="1" si="239"/>
        <v>183</v>
      </c>
      <c r="G1176" s="1">
        <f t="shared" ca="1" si="240"/>
        <v>1964</v>
      </c>
      <c r="H1176" s="1" t="str">
        <f ca="1">IFERROR(INDEX(Varmeinstallation!B:B,MATCH(INDIRECT($A$1&amp;"L"&amp;A1176)*1,Varmeinstallation!A:A,0)),"Ingen varmeinstallationer")</f>
        <v>Centralvarme fra eget anlæg, et-kammer fyr</v>
      </c>
      <c r="I1176" s="1" t="str">
        <f ca="1">IFERROR(INDEX(Opvarmningsmiddel!B:B,MATCH(INDIRECT($A$1&amp;"M"&amp;A1176)*1,Opvarmningsmiddel!A:A,0)),"")</f>
        <v>Naturgas</v>
      </c>
      <c r="J1176" s="1">
        <f t="shared" ca="1" si="241"/>
        <v>1</v>
      </c>
      <c r="K1176" s="1" t="str">
        <f ca="1">IFERROR(INDEX(Relationstabel!$C$3:$K$10,MATCH(VALUE(INDIRECT($A$1&amp;"L"&amp;A1176)),Relationstabel!$A$3:$A$10,0),MATCH(IFERROR(VALUE(INDIRECT($A$1&amp;"M"&amp;A1176)),0),Relationstabel!$C$1:$K$1,0)),"Ingen varmeinstallationer")</f>
        <v>Naturgas</v>
      </c>
      <c r="L1176" s="1" t="str">
        <f ca="1">INDEX(Anvendelseskode!B:B,MATCH($E1176,Anvendelseskode!$A:$A,0))</f>
        <v>Bygning til kontor, handel, lager herunder offentlig administration</v>
      </c>
      <c r="M1176" s="1" t="str">
        <f ca="1">INDEX(Anvendelseskode!C:C,MATCH($E1176,Anvendelseskode!$A:$A,0))</f>
        <v>Kontor, handel, lager, off. adm.</v>
      </c>
      <c r="N1176" s="1" t="str">
        <f ca="1">INDEX(Anvendelseskode!D:D,MATCH($E1176,Anvendelseskode!$A:$A,0))</f>
        <v>Handel og servicevirksomheder</v>
      </c>
      <c r="O1176" s="1" t="str">
        <f ca="1">IFERROR(INDEX(SBi!$2:$2,MATCH(G1176,SBi!$1:$1,1)),SBi!$K$2)</f>
        <v>1961-1972</v>
      </c>
      <c r="P1176" s="1">
        <f ca="1">IFERROR(INDEX(SBi!$C$3:$K$28,MATCH(E1176,SBi!$B$3:$B$28,0),MATCH(O1176,SBi!$C$2:$K$2,0)),0)</f>
        <v>117.5</v>
      </c>
      <c r="Q1176" s="19">
        <f t="shared" ca="1" si="242"/>
        <v>21.502500000000001</v>
      </c>
      <c r="R1176" s="19" t="str">
        <f ca="1">IFERROR(INDEX(VpD!$2:$2,MATCH(G1176,VpD!$1:$1,1)),VpD!$I$2)</f>
        <v>1961-1972</v>
      </c>
      <c r="S1176" s="1">
        <f ca="1">IFERROR(INDEX(VpD!$C$3:$I$27,MATCH(E1176,VpD!$B$3:$B$27,0),MATCH(R1176,VpD!$C$2:$I$2,0)),0)</f>
        <v>105</v>
      </c>
      <c r="T1176" s="19">
        <f t="shared" ca="1" si="243"/>
        <v>19.215</v>
      </c>
      <c r="U1176" s="14" t="str">
        <f t="shared" ca="1" si="244"/>
        <v xml:space="preserve">712306.26 </v>
      </c>
      <c r="V1176" s="14" t="str">
        <f t="shared" ca="1" si="245"/>
        <v>6169616.41</v>
      </c>
      <c r="W1176" s="14" t="str">
        <f t="shared" ca="1" si="246"/>
        <v>POINT(712306.26 6169616.41)</v>
      </c>
      <c r="X1176" s="14" t="str">
        <f>IFERROR(INDEX(BygningOmraade!B:B,MATCH(A1176,BygningOmraade!A:A,0)),"")</f>
        <v/>
      </c>
    </row>
    <row r="1177" spans="1:24" s="14" customFormat="1" x14ac:dyDescent="0.25">
      <c r="A1177" s="14">
        <f t="shared" si="234"/>
        <v>1177</v>
      </c>
      <c r="B1177" s="14" t="str">
        <f t="shared" ca="1" si="235"/>
        <v>4272fa25-21ef-4d3b-9184-9103c66524f0</v>
      </c>
      <c r="C1177" s="14" t="str">
        <f t="shared" ca="1" si="236"/>
        <v>0a3f507e-1c3b-32b8-e044-0003ba298018</v>
      </c>
      <c r="D1177" s="14">
        <f t="shared" ca="1" si="237"/>
        <v>996898</v>
      </c>
      <c r="E1177" s="1">
        <f t="shared" ca="1" si="238"/>
        <v>130</v>
      </c>
      <c r="F1177" s="1">
        <f t="shared" ca="1" si="239"/>
        <v>111</v>
      </c>
      <c r="G1177" s="1">
        <f t="shared" ca="1" si="240"/>
        <v>1974</v>
      </c>
      <c r="H1177" s="1" t="str">
        <f ca="1">IFERROR(INDEX(Varmeinstallation!B:B,MATCH(INDIRECT($A$1&amp;"L"&amp;A1177)*1,Varmeinstallation!A:A,0)),"Ingen varmeinstallationer")</f>
        <v>Fjernvarme/blokvarme (radiatorsystemer eller varmluftanlæg)</v>
      </c>
      <c r="I1177" s="1" t="str">
        <f ca="1">IFERROR(INDEX(Opvarmningsmiddel!B:B,MATCH(INDIRECT($A$1&amp;"M"&amp;A1177)*1,Opvarmningsmiddel!A:A,0)),"")</f>
        <v/>
      </c>
      <c r="J1177" s="1">
        <f t="shared" ca="1" si="241"/>
        <v>2</v>
      </c>
      <c r="K1177" s="1" t="str">
        <f ca="1">IFERROR(INDEX(Relationstabel!$C$3:$K$10,MATCH(VALUE(INDIRECT($A$1&amp;"L"&amp;A1177)),Relationstabel!$A$3:$A$10,0),MATCH(IFERROR(VALUE(INDIRECT($A$1&amp;"M"&amp;A1177)),0),Relationstabel!$C$1:$K$1,0)),"Ingen varmeinstallationer")</f>
        <v>Fjernvarme/ Blokvarme</v>
      </c>
      <c r="L1177" s="1" t="str">
        <f ca="1">INDEX(Anvendelseskode!B:B,MATCH($E1177,Anvendelseskode!$A:$A,0))</f>
        <v>Række-, kæde-, dobbelthus (lodret adskillelse mellem enhederne)</v>
      </c>
      <c r="M1177" s="1" t="str">
        <f ca="1">INDEX(Anvendelseskode!C:C,MATCH($E1177,Anvendelseskode!$A:$A,0))</f>
        <v>Række-, kæde og dobbelthuse</v>
      </c>
      <c r="N1177" s="1" t="str">
        <f ca="1">INDEX(Anvendelseskode!D:D,MATCH($E1177,Anvendelseskode!$A:$A,0))</f>
        <v>Private husholdninger</v>
      </c>
      <c r="O1177" s="1" t="str">
        <f ca="1">IFERROR(INDEX(SBi!$2:$2,MATCH(G1177,SBi!$1:$1,1)),SBi!$K$2)</f>
        <v>1973-1978</v>
      </c>
      <c r="P1177" s="1">
        <f ca="1">IFERROR(INDEX(SBi!$C$3:$K$28,MATCH(E1177,SBi!$B$3:$B$28,0),MATCH(O1177,SBi!$C$2:$K$2,0)),0)</f>
        <v>112.6</v>
      </c>
      <c r="Q1177" s="19">
        <f t="shared" ca="1" si="242"/>
        <v>12.498599999999998</v>
      </c>
      <c r="R1177" s="19" t="str">
        <f ca="1">IFERROR(INDEX(VpD!$2:$2,MATCH(G1177,VpD!$1:$1,1)),VpD!$I$2)</f>
        <v>1973-1978</v>
      </c>
      <c r="S1177" s="1">
        <f ca="1">IFERROR(INDEX(VpD!$C$3:$I$27,MATCH(E1177,VpD!$B$3:$B$27,0),MATCH(R1177,VpD!$C$2:$I$2,0)),0)</f>
        <v>98</v>
      </c>
      <c r="T1177" s="19">
        <f t="shared" ca="1" si="243"/>
        <v>10.878</v>
      </c>
      <c r="U1177" s="14" t="str">
        <f t="shared" ca="1" si="244"/>
        <v xml:space="preserve">713658.04 </v>
      </c>
      <c r="V1177" s="14" t="str">
        <f t="shared" ca="1" si="245"/>
        <v>6169026.96</v>
      </c>
      <c r="W1177" s="14" t="str">
        <f t="shared" ca="1" si="246"/>
        <v>POINT(713658.04 6169026.96)</v>
      </c>
      <c r="X1177" s="14" t="str">
        <f>IFERROR(INDEX(BygningOmraade!B:B,MATCH(A1177,BygningOmraade!A:A,0)),"")</f>
        <v/>
      </c>
    </row>
    <row r="1178" spans="1:24" s="14" customFormat="1" x14ac:dyDescent="0.25">
      <c r="A1178" s="14">
        <f t="shared" si="234"/>
        <v>1178</v>
      </c>
      <c r="B1178" s="14" t="str">
        <f t="shared" ca="1" si="235"/>
        <v>4280f747-ce0e-4040-ba44-483761d544b8</v>
      </c>
      <c r="C1178" s="14" t="str">
        <f t="shared" ca="1" si="236"/>
        <v>0a3f507e-236b-32b8-e044-0003ba298018</v>
      </c>
      <c r="D1178" s="14">
        <f t="shared" ca="1" si="237"/>
        <v>995757</v>
      </c>
      <c r="E1178" s="1">
        <f t="shared" ca="1" si="238"/>
        <v>120</v>
      </c>
      <c r="F1178" s="1">
        <f t="shared" ca="1" si="239"/>
        <v>140</v>
      </c>
      <c r="G1178" s="1">
        <f t="shared" ca="1" si="240"/>
        <v>1970</v>
      </c>
      <c r="H1178" s="1" t="str">
        <f ca="1">IFERROR(INDEX(Varmeinstallation!B:B,MATCH(INDIRECT($A$1&amp;"L"&amp;A1178)*1,Varmeinstallation!A:A,0)),"Ingen varmeinstallationer")</f>
        <v>Centralvarme fra eget anlæg, et-kammer fyr</v>
      </c>
      <c r="I1178" s="1" t="str">
        <f ca="1">IFERROR(INDEX(Opvarmningsmiddel!B:B,MATCH(INDIRECT($A$1&amp;"M"&amp;A1178)*1,Opvarmningsmiddel!A:A,0)),"")</f>
        <v>Naturgas</v>
      </c>
      <c r="J1178" s="1">
        <f t="shared" ca="1" si="241"/>
        <v>90</v>
      </c>
      <c r="K1178" s="1" t="str">
        <f ca="1">IFERROR(INDEX(Relationstabel!$C$3:$K$10,MATCH(VALUE(INDIRECT($A$1&amp;"L"&amp;A1178)),Relationstabel!$A$3:$A$10,0),MATCH(IFERROR(VALUE(INDIRECT($A$1&amp;"M"&amp;A1178)),0),Relationstabel!$C$1:$K$1,0)),"Ingen varmeinstallationer")</f>
        <v>Naturgas</v>
      </c>
      <c r="L1178" s="1" t="str">
        <f ca="1">INDEX(Anvendelseskode!B:B,MATCH($E1178,Anvendelseskode!$A:$A,0))</f>
        <v>Fritliggende enfamilieshus (parcelhus)</v>
      </c>
      <c r="M1178" s="1" t="str">
        <f ca="1">INDEX(Anvendelseskode!C:C,MATCH($E1178,Anvendelseskode!$A:$A,0))</f>
        <v>Parcelhuse</v>
      </c>
      <c r="N1178" s="1" t="str">
        <f ca="1">INDEX(Anvendelseskode!D:D,MATCH($E1178,Anvendelseskode!$A:$A,0))</f>
        <v>Private husholdninger</v>
      </c>
      <c r="O1178" s="1" t="str">
        <f ca="1">IFERROR(INDEX(SBi!$2:$2,MATCH(G1178,SBi!$1:$1,1)),SBi!$K$2)</f>
        <v>1961-1972</v>
      </c>
      <c r="P1178" s="1">
        <f ca="1">IFERROR(INDEX(SBi!$C$3:$K$28,MATCH(E1178,SBi!$B$3:$B$28,0),MATCH(O1178,SBi!$C$2:$K$2,0)),0)</f>
        <v>134.30000000000001</v>
      </c>
      <c r="Q1178" s="19">
        <f t="shared" ca="1" si="242"/>
        <v>18.802</v>
      </c>
      <c r="R1178" s="19" t="str">
        <f ca="1">IFERROR(INDEX(VpD!$2:$2,MATCH(G1178,VpD!$1:$1,1)),VpD!$I$2)</f>
        <v>1961-1972</v>
      </c>
      <c r="S1178" s="1">
        <f ca="1">IFERROR(INDEX(VpD!$C$3:$I$27,MATCH(E1178,VpD!$B$3:$B$27,0),MATCH(R1178,VpD!$C$2:$I$2,0)),0)</f>
        <v>143</v>
      </c>
      <c r="T1178" s="19">
        <f t="shared" ca="1" si="243"/>
        <v>20.02</v>
      </c>
      <c r="U1178" s="14" t="str">
        <f t="shared" ca="1" si="244"/>
        <v xml:space="preserve">712170.21 </v>
      </c>
      <c r="V1178" s="14" t="str">
        <f t="shared" ca="1" si="245"/>
        <v>6169375.25</v>
      </c>
      <c r="W1178" s="14" t="str">
        <f t="shared" ca="1" si="246"/>
        <v>POINT(712170.21 6169375.25)</v>
      </c>
      <c r="X1178" s="14" t="str">
        <f>IFERROR(INDEX(BygningOmraade!B:B,MATCH(A1178,BygningOmraade!A:A,0)),"")</f>
        <v/>
      </c>
    </row>
    <row r="1179" spans="1:24" s="14" customFormat="1" x14ac:dyDescent="0.25">
      <c r="A1179" s="14">
        <f t="shared" si="234"/>
        <v>1179</v>
      </c>
      <c r="B1179" s="14" t="str">
        <f t="shared" ca="1" si="235"/>
        <v>429182d6-fdc4-4e72-bbee-6d2425fc953d</v>
      </c>
      <c r="C1179" s="14" t="str">
        <f t="shared" ca="1" si="236"/>
        <v>0a3f507e-154e-32b8-e044-0003ba298018</v>
      </c>
      <c r="D1179" s="14">
        <f t="shared" ca="1" si="237"/>
        <v>996746</v>
      </c>
      <c r="E1179" s="1">
        <f t="shared" ca="1" si="238"/>
        <v>130</v>
      </c>
      <c r="F1179" s="1">
        <f t="shared" ca="1" si="239"/>
        <v>104</v>
      </c>
      <c r="G1179" s="1">
        <f t="shared" ca="1" si="240"/>
        <v>1977</v>
      </c>
      <c r="H1179" s="1" t="str">
        <f ca="1">IFERROR(INDEX(Varmeinstallation!B:B,MATCH(INDIRECT($A$1&amp;"L"&amp;A1179)*1,Varmeinstallation!A:A,0)),"Ingen varmeinstallationer")</f>
        <v>Fjernvarme/blokvarme (radiatorsystemer eller varmluftanlæg)</v>
      </c>
      <c r="I1179" s="1" t="str">
        <f ca="1">IFERROR(INDEX(Opvarmningsmiddel!B:B,MATCH(INDIRECT($A$1&amp;"M"&amp;A1179)*1,Opvarmningsmiddel!A:A,0)),"")</f>
        <v/>
      </c>
      <c r="J1179" s="1">
        <f t="shared" ca="1" si="241"/>
        <v>0</v>
      </c>
      <c r="K1179" s="1" t="str">
        <f ca="1">IFERROR(INDEX(Relationstabel!$C$3:$K$10,MATCH(VALUE(INDIRECT($A$1&amp;"L"&amp;A1179)),Relationstabel!$A$3:$A$10,0),MATCH(IFERROR(VALUE(INDIRECT($A$1&amp;"M"&amp;A1179)),0),Relationstabel!$C$1:$K$1,0)),"Ingen varmeinstallationer")</f>
        <v>Fjernvarme/ Blokvarme</v>
      </c>
      <c r="L1179" s="1" t="str">
        <f ca="1">INDEX(Anvendelseskode!B:B,MATCH($E1179,Anvendelseskode!$A:$A,0))</f>
        <v>Række-, kæde-, dobbelthus (lodret adskillelse mellem enhederne)</v>
      </c>
      <c r="M1179" s="1" t="str">
        <f ca="1">INDEX(Anvendelseskode!C:C,MATCH($E1179,Anvendelseskode!$A:$A,0))</f>
        <v>Række-, kæde og dobbelthuse</v>
      </c>
      <c r="N1179" s="1" t="str">
        <f ca="1">INDEX(Anvendelseskode!D:D,MATCH($E1179,Anvendelseskode!$A:$A,0))</f>
        <v>Private husholdninger</v>
      </c>
      <c r="O1179" s="1" t="str">
        <f ca="1">IFERROR(INDEX(SBi!$2:$2,MATCH(G1179,SBi!$1:$1,1)),SBi!$K$2)</f>
        <v>1973-1978</v>
      </c>
      <c r="P1179" s="1">
        <f ca="1">IFERROR(INDEX(SBi!$C$3:$K$28,MATCH(E1179,SBi!$B$3:$B$28,0),MATCH(O1179,SBi!$C$2:$K$2,0)),0)</f>
        <v>112.6</v>
      </c>
      <c r="Q1179" s="19">
        <f t="shared" ca="1" si="242"/>
        <v>11.7104</v>
      </c>
      <c r="R1179" s="19" t="str">
        <f ca="1">IFERROR(INDEX(VpD!$2:$2,MATCH(G1179,VpD!$1:$1,1)),VpD!$I$2)</f>
        <v>1973-1978</v>
      </c>
      <c r="S1179" s="1">
        <f ca="1">IFERROR(INDEX(VpD!$C$3:$I$27,MATCH(E1179,VpD!$B$3:$B$27,0),MATCH(R1179,VpD!$C$2:$I$2,0)),0)</f>
        <v>98</v>
      </c>
      <c r="T1179" s="19">
        <f t="shared" ca="1" si="243"/>
        <v>10.192</v>
      </c>
      <c r="U1179" s="14" t="str">
        <f t="shared" ca="1" si="244"/>
        <v xml:space="preserve">713497.37 </v>
      </c>
      <c r="V1179" s="14" t="str">
        <f t="shared" ca="1" si="245"/>
        <v>6169513.04</v>
      </c>
      <c r="W1179" s="14" t="str">
        <f t="shared" ca="1" si="246"/>
        <v>POINT(713497.37 6169513.04)</v>
      </c>
      <c r="X1179" s="14" t="str">
        <f>IFERROR(INDEX(BygningOmraade!B:B,MATCH(A1179,BygningOmraade!A:A,0)),"")</f>
        <v/>
      </c>
    </row>
    <row r="1180" spans="1:24" s="14" customFormat="1" x14ac:dyDescent="0.25">
      <c r="A1180" s="14">
        <f t="shared" si="234"/>
        <v>1180</v>
      </c>
      <c r="B1180" s="14" t="str">
        <f t="shared" ca="1" si="235"/>
        <v>42b2a580-5b31-4d4c-8338-b8cf8e179053</v>
      </c>
      <c r="C1180" s="14" t="str">
        <f t="shared" ca="1" si="236"/>
        <v>0a3f507e-1961-32b8-e044-0003ba298018</v>
      </c>
      <c r="D1180" s="14">
        <f t="shared" ca="1" si="237"/>
        <v>994877</v>
      </c>
      <c r="E1180" s="1">
        <f t="shared" ca="1" si="238"/>
        <v>130</v>
      </c>
      <c r="F1180" s="1">
        <f t="shared" ca="1" si="239"/>
        <v>131</v>
      </c>
      <c r="G1180" s="1">
        <f t="shared" ca="1" si="240"/>
        <v>1978</v>
      </c>
      <c r="H1180" s="1" t="str">
        <f ca="1">IFERROR(INDEX(Varmeinstallation!B:B,MATCH(INDIRECT($A$1&amp;"L"&amp;A1180)*1,Varmeinstallation!A:A,0)),"Ingen varmeinstallationer")</f>
        <v>Fjernvarme/blokvarme (radiatorsystemer eller varmluftanlæg)</v>
      </c>
      <c r="I1180" s="1" t="str">
        <f ca="1">IFERROR(INDEX(Opvarmningsmiddel!B:B,MATCH(INDIRECT($A$1&amp;"M"&amp;A1180)*1,Opvarmningsmiddel!A:A,0)),"")</f>
        <v/>
      </c>
      <c r="J1180" s="1">
        <f t="shared" ca="1" si="241"/>
        <v>0</v>
      </c>
      <c r="K1180" s="1" t="str">
        <f ca="1">IFERROR(INDEX(Relationstabel!$C$3:$K$10,MATCH(VALUE(INDIRECT($A$1&amp;"L"&amp;A1180)),Relationstabel!$A$3:$A$10,0),MATCH(IFERROR(VALUE(INDIRECT($A$1&amp;"M"&amp;A1180)),0),Relationstabel!$C$1:$K$1,0)),"Ingen varmeinstallationer")</f>
        <v>Fjernvarme/ Blokvarme</v>
      </c>
      <c r="L1180" s="1" t="str">
        <f ca="1">INDEX(Anvendelseskode!B:B,MATCH($E1180,Anvendelseskode!$A:$A,0))</f>
        <v>Række-, kæde-, dobbelthus (lodret adskillelse mellem enhederne)</v>
      </c>
      <c r="M1180" s="1" t="str">
        <f ca="1">INDEX(Anvendelseskode!C:C,MATCH($E1180,Anvendelseskode!$A:$A,0))</f>
        <v>Række-, kæde og dobbelthuse</v>
      </c>
      <c r="N1180" s="1" t="str">
        <f ca="1">INDEX(Anvendelseskode!D:D,MATCH($E1180,Anvendelseskode!$A:$A,0))</f>
        <v>Private husholdninger</v>
      </c>
      <c r="O1180" s="1" t="str">
        <f ca="1">IFERROR(INDEX(SBi!$2:$2,MATCH(G1180,SBi!$1:$1,1)),SBi!$K$2)</f>
        <v>1973-1978</v>
      </c>
      <c r="P1180" s="1">
        <f ca="1">IFERROR(INDEX(SBi!$C$3:$K$28,MATCH(E1180,SBi!$B$3:$B$28,0),MATCH(O1180,SBi!$C$2:$K$2,0)),0)</f>
        <v>112.6</v>
      </c>
      <c r="Q1180" s="19">
        <f t="shared" ca="1" si="242"/>
        <v>14.750599999999999</v>
      </c>
      <c r="R1180" s="19" t="str">
        <f ca="1">IFERROR(INDEX(VpD!$2:$2,MATCH(G1180,VpD!$1:$1,1)),VpD!$I$2)</f>
        <v>1973-1978</v>
      </c>
      <c r="S1180" s="1">
        <f ca="1">IFERROR(INDEX(VpD!$C$3:$I$27,MATCH(E1180,VpD!$B$3:$B$27,0),MATCH(R1180,VpD!$C$2:$I$2,0)),0)</f>
        <v>98</v>
      </c>
      <c r="T1180" s="19">
        <f t="shared" ca="1" si="243"/>
        <v>12.837999999999999</v>
      </c>
      <c r="U1180" s="14" t="str">
        <f t="shared" ca="1" si="244"/>
        <v xml:space="preserve">711749.93 </v>
      </c>
      <c r="V1180" s="14" t="str">
        <f t="shared" ca="1" si="245"/>
        <v>6172559.91</v>
      </c>
      <c r="W1180" s="14" t="str">
        <f t="shared" ca="1" si="246"/>
        <v>POINT(711749.93 6172559.91)</v>
      </c>
      <c r="X1180" s="14" t="str">
        <f>IFERROR(INDEX(BygningOmraade!B:B,MATCH(A1180,BygningOmraade!A:A,0)),"")</f>
        <v/>
      </c>
    </row>
    <row r="1181" spans="1:24" s="14" customFormat="1" x14ac:dyDescent="0.25">
      <c r="A1181" s="14">
        <f t="shared" si="234"/>
        <v>1181</v>
      </c>
      <c r="B1181" s="14" t="str">
        <f t="shared" ca="1" si="235"/>
        <v>42d0884b-682b-4539-8e8e-7c9028c91274</v>
      </c>
      <c r="C1181" s="14" t="str">
        <f t="shared" ca="1" si="236"/>
        <v>0a3f507e-17f5-32b8-e044-0003ba298018</v>
      </c>
      <c r="D1181" s="14">
        <f t="shared" ca="1" si="237"/>
        <v>996099</v>
      </c>
      <c r="E1181" s="1">
        <f t="shared" ca="1" si="238"/>
        <v>120</v>
      </c>
      <c r="F1181" s="1">
        <f t="shared" ca="1" si="239"/>
        <v>186</v>
      </c>
      <c r="G1181" s="1">
        <f t="shared" ca="1" si="240"/>
        <v>2010</v>
      </c>
      <c r="H1181" s="1" t="str">
        <f ca="1">IFERROR(INDEX(Varmeinstallation!B:B,MATCH(INDIRECT($A$1&amp;"L"&amp;A1181)*1,Varmeinstallation!A:A,0)),"Ingen varmeinstallationer")</f>
        <v>Centralvarme fra eget anlæg, et-kammer fyr</v>
      </c>
      <c r="I1181" s="1" t="str">
        <f ca="1">IFERROR(INDEX(Opvarmningsmiddel!B:B,MATCH(INDIRECT($A$1&amp;"M"&amp;A1181)*1,Opvarmningsmiddel!A:A,0)),"")</f>
        <v>Naturgas</v>
      </c>
      <c r="J1181" s="1">
        <f t="shared" ca="1" si="241"/>
        <v>0</v>
      </c>
      <c r="K1181" s="1" t="str">
        <f ca="1">IFERROR(INDEX(Relationstabel!$C$3:$K$10,MATCH(VALUE(INDIRECT($A$1&amp;"L"&amp;A1181)),Relationstabel!$A$3:$A$10,0),MATCH(IFERROR(VALUE(INDIRECT($A$1&amp;"M"&amp;A1181)),0),Relationstabel!$C$1:$K$1,0)),"Ingen varmeinstallationer")</f>
        <v>Naturgas</v>
      </c>
      <c r="L1181" s="1" t="str">
        <f ca="1">INDEX(Anvendelseskode!B:B,MATCH($E1181,Anvendelseskode!$A:$A,0))</f>
        <v>Fritliggende enfamilieshus (parcelhus)</v>
      </c>
      <c r="M1181" s="1" t="str">
        <f ca="1">INDEX(Anvendelseskode!C:C,MATCH($E1181,Anvendelseskode!$A:$A,0))</f>
        <v>Parcelhuse</v>
      </c>
      <c r="N1181" s="1" t="str">
        <f ca="1">INDEX(Anvendelseskode!D:D,MATCH($E1181,Anvendelseskode!$A:$A,0))</f>
        <v>Private husholdninger</v>
      </c>
      <c r="O1181" s="1" t="str">
        <f ca="1">IFERROR(INDEX(SBi!$2:$2,MATCH(G1181,SBi!$1:$1,1)),SBi!$K$2)</f>
        <v>Efter 2006</v>
      </c>
      <c r="P1181" s="1">
        <f ca="1">IFERROR(INDEX(SBi!$C$3:$K$28,MATCH(E1181,SBi!$B$3:$B$28,0),MATCH(O1181,SBi!$C$2:$K$2,0)),0)</f>
        <v>67.3</v>
      </c>
      <c r="Q1181" s="19">
        <f t="shared" ca="1" si="242"/>
        <v>12.517799999999999</v>
      </c>
      <c r="R1181" s="19" t="str">
        <f ca="1">IFERROR(INDEX(VpD!$2:$2,MATCH(G1181,VpD!$1:$1,1)),VpD!$I$2)</f>
        <v>&gt;1998</v>
      </c>
      <c r="S1181" s="1">
        <f ca="1">IFERROR(INDEX(VpD!$C$3:$I$27,MATCH(E1181,VpD!$B$3:$B$27,0),MATCH(R1181,VpD!$C$2:$I$2,0)),0)</f>
        <v>72</v>
      </c>
      <c r="T1181" s="19">
        <f t="shared" ca="1" si="243"/>
        <v>13.391999999999999</v>
      </c>
      <c r="U1181" s="14" t="str">
        <f t="shared" ca="1" si="244"/>
        <v xml:space="preserve">712446.06 </v>
      </c>
      <c r="V1181" s="14" t="str">
        <f t="shared" ca="1" si="245"/>
        <v>6169024.25</v>
      </c>
      <c r="W1181" s="14" t="str">
        <f t="shared" ca="1" si="246"/>
        <v>POINT(712446.06 6169024.25)</v>
      </c>
      <c r="X1181" s="14" t="str">
        <f>IFERROR(INDEX(BygningOmraade!B:B,MATCH(A1181,BygningOmraade!A:A,0)),"")</f>
        <v/>
      </c>
    </row>
    <row r="1182" spans="1:24" s="14" customFormat="1" x14ac:dyDescent="0.25">
      <c r="A1182" s="14">
        <f t="shared" si="234"/>
        <v>1182</v>
      </c>
      <c r="B1182" s="14" t="str">
        <f t="shared" ca="1" si="235"/>
        <v>42e06431-02bc-45cd-9fea-ccf2f5d55a0c</v>
      </c>
      <c r="C1182" s="14" t="str">
        <f t="shared" ca="1" si="236"/>
        <v>0a3f507e-2290-32b8-e044-0003ba298018</v>
      </c>
      <c r="D1182" s="14">
        <f t="shared" ca="1" si="237"/>
        <v>995183</v>
      </c>
      <c r="E1182" s="1">
        <f t="shared" ca="1" si="238"/>
        <v>120</v>
      </c>
      <c r="F1182" s="1">
        <f t="shared" ca="1" si="239"/>
        <v>143</v>
      </c>
      <c r="G1182" s="1">
        <f t="shared" ca="1" si="240"/>
        <v>1969</v>
      </c>
      <c r="H1182" s="1" t="str">
        <f ca="1">IFERROR(INDEX(Varmeinstallation!B:B,MATCH(INDIRECT($A$1&amp;"L"&amp;A1182)*1,Varmeinstallation!A:A,0)),"Ingen varmeinstallationer")</f>
        <v>Centralvarme fra eget anlæg, et-kammer fyr</v>
      </c>
      <c r="I1182" s="1" t="str">
        <f ca="1">IFERROR(INDEX(Opvarmningsmiddel!B:B,MATCH(INDIRECT($A$1&amp;"M"&amp;A1182)*1,Opvarmningsmiddel!A:A,0)),"")</f>
        <v>Naturgas</v>
      </c>
      <c r="J1182" s="1">
        <f t="shared" ca="1" si="241"/>
        <v>2</v>
      </c>
      <c r="K1182" s="1" t="str">
        <f ca="1">IFERROR(INDEX(Relationstabel!$C$3:$K$10,MATCH(VALUE(INDIRECT($A$1&amp;"L"&amp;A1182)),Relationstabel!$A$3:$A$10,0),MATCH(IFERROR(VALUE(INDIRECT($A$1&amp;"M"&amp;A1182)),0),Relationstabel!$C$1:$K$1,0)),"Ingen varmeinstallationer")</f>
        <v>Naturgas</v>
      </c>
      <c r="L1182" s="1" t="str">
        <f ca="1">INDEX(Anvendelseskode!B:B,MATCH($E1182,Anvendelseskode!$A:$A,0))</f>
        <v>Fritliggende enfamilieshus (parcelhus)</v>
      </c>
      <c r="M1182" s="1" t="str">
        <f ca="1">INDEX(Anvendelseskode!C:C,MATCH($E1182,Anvendelseskode!$A:$A,0))</f>
        <v>Parcelhuse</v>
      </c>
      <c r="N1182" s="1" t="str">
        <f ca="1">INDEX(Anvendelseskode!D:D,MATCH($E1182,Anvendelseskode!$A:$A,0))</f>
        <v>Private husholdninger</v>
      </c>
      <c r="O1182" s="1" t="str">
        <f ca="1">IFERROR(INDEX(SBi!$2:$2,MATCH(G1182,SBi!$1:$1,1)),SBi!$K$2)</f>
        <v>1961-1972</v>
      </c>
      <c r="P1182" s="1">
        <f ca="1">IFERROR(INDEX(SBi!$C$3:$K$28,MATCH(E1182,SBi!$B$3:$B$28,0),MATCH(O1182,SBi!$C$2:$K$2,0)),0)</f>
        <v>134.30000000000001</v>
      </c>
      <c r="Q1182" s="19">
        <f t="shared" ca="1" si="242"/>
        <v>19.204900000000002</v>
      </c>
      <c r="R1182" s="19" t="str">
        <f ca="1">IFERROR(INDEX(VpD!$2:$2,MATCH(G1182,VpD!$1:$1,1)),VpD!$I$2)</f>
        <v>1961-1972</v>
      </c>
      <c r="S1182" s="1">
        <f ca="1">IFERROR(INDEX(VpD!$C$3:$I$27,MATCH(E1182,VpD!$B$3:$B$27,0),MATCH(R1182,VpD!$C$2:$I$2,0)),0)</f>
        <v>143</v>
      </c>
      <c r="T1182" s="19">
        <f t="shared" ca="1" si="243"/>
        <v>20.449000000000002</v>
      </c>
      <c r="U1182" s="14" t="str">
        <f t="shared" ca="1" si="244"/>
        <v xml:space="preserve">711843.58 </v>
      </c>
      <c r="V1182" s="14" t="str">
        <f t="shared" ca="1" si="245"/>
        <v>6171860.02</v>
      </c>
      <c r="W1182" s="14" t="str">
        <f t="shared" ca="1" si="246"/>
        <v>POINT(711843.58 6171860.02)</v>
      </c>
      <c r="X1182" s="14" t="str">
        <f>IFERROR(INDEX(BygningOmraade!B:B,MATCH(A1182,BygningOmraade!A:A,0)),"")</f>
        <v/>
      </c>
    </row>
    <row r="1183" spans="1:24" s="14" customFormat="1" x14ac:dyDescent="0.25">
      <c r="A1183" s="14">
        <f t="shared" si="234"/>
        <v>1183</v>
      </c>
      <c r="B1183" s="14" t="str">
        <f t="shared" ca="1" si="235"/>
        <v>43023928-262a-4471-9ba2-f3710d79971b</v>
      </c>
      <c r="C1183" s="14" t="str">
        <f t="shared" ca="1" si="236"/>
        <v>0a3f507e-1a82-32b8-e044-0003ba298018</v>
      </c>
      <c r="D1183" s="14">
        <f t="shared" ca="1" si="237"/>
        <v>997466</v>
      </c>
      <c r="E1183" s="1">
        <f t="shared" ca="1" si="238"/>
        <v>120</v>
      </c>
      <c r="F1183" s="1">
        <f t="shared" ca="1" si="239"/>
        <v>158</v>
      </c>
      <c r="G1183" s="1">
        <f t="shared" ca="1" si="240"/>
        <v>1970</v>
      </c>
      <c r="H1183" s="1" t="str">
        <f ca="1">IFERROR(INDEX(Varmeinstallation!B:B,MATCH(INDIRECT($A$1&amp;"L"&amp;A1183)*1,Varmeinstallation!A:A,0)),"Ingen varmeinstallationer")</f>
        <v>Centralvarme fra eget anlæg, et-kammer fyr</v>
      </c>
      <c r="I1183" s="1" t="str">
        <f ca="1">IFERROR(INDEX(Opvarmningsmiddel!B:B,MATCH(INDIRECT($A$1&amp;"M"&amp;A1183)*1,Opvarmningsmiddel!A:A,0)),"")</f>
        <v>Naturgas</v>
      </c>
      <c r="J1183" s="1">
        <f t="shared" ca="1" si="241"/>
        <v>2</v>
      </c>
      <c r="K1183" s="1" t="str">
        <f ca="1">IFERROR(INDEX(Relationstabel!$C$3:$K$10,MATCH(VALUE(INDIRECT($A$1&amp;"L"&amp;A1183)),Relationstabel!$A$3:$A$10,0),MATCH(IFERROR(VALUE(INDIRECT($A$1&amp;"M"&amp;A1183)),0),Relationstabel!$C$1:$K$1,0)),"Ingen varmeinstallationer")</f>
        <v>Naturgas</v>
      </c>
      <c r="L1183" s="1" t="str">
        <f ca="1">INDEX(Anvendelseskode!B:B,MATCH($E1183,Anvendelseskode!$A:$A,0))</f>
        <v>Fritliggende enfamilieshus (parcelhus)</v>
      </c>
      <c r="M1183" s="1" t="str">
        <f ca="1">INDEX(Anvendelseskode!C:C,MATCH($E1183,Anvendelseskode!$A:$A,0))</f>
        <v>Parcelhuse</v>
      </c>
      <c r="N1183" s="1" t="str">
        <f ca="1">INDEX(Anvendelseskode!D:D,MATCH($E1183,Anvendelseskode!$A:$A,0))</f>
        <v>Private husholdninger</v>
      </c>
      <c r="O1183" s="1" t="str">
        <f ca="1">IFERROR(INDEX(SBi!$2:$2,MATCH(G1183,SBi!$1:$1,1)),SBi!$K$2)</f>
        <v>1961-1972</v>
      </c>
      <c r="P1183" s="1">
        <f ca="1">IFERROR(INDEX(SBi!$C$3:$K$28,MATCH(E1183,SBi!$B$3:$B$28,0),MATCH(O1183,SBi!$C$2:$K$2,0)),0)</f>
        <v>134.30000000000001</v>
      </c>
      <c r="Q1183" s="19">
        <f t="shared" ca="1" si="242"/>
        <v>21.2194</v>
      </c>
      <c r="R1183" s="19" t="str">
        <f ca="1">IFERROR(INDEX(VpD!$2:$2,MATCH(G1183,VpD!$1:$1,1)),VpD!$I$2)</f>
        <v>1961-1972</v>
      </c>
      <c r="S1183" s="1">
        <f ca="1">IFERROR(INDEX(VpD!$C$3:$I$27,MATCH(E1183,VpD!$B$3:$B$27,0),MATCH(R1183,VpD!$C$2:$I$2,0)),0)</f>
        <v>143</v>
      </c>
      <c r="T1183" s="19">
        <f t="shared" ca="1" si="243"/>
        <v>22.594000000000001</v>
      </c>
      <c r="U1183" s="14" t="str">
        <f t="shared" ca="1" si="244"/>
        <v xml:space="preserve">713957.08 </v>
      </c>
      <c r="V1183" s="14" t="str">
        <f t="shared" ca="1" si="245"/>
        <v>6168935.2</v>
      </c>
      <c r="W1183" s="14" t="str">
        <f t="shared" ca="1" si="246"/>
        <v>POINT(713957.08 6168935.2)</v>
      </c>
      <c r="X1183" s="14" t="str">
        <f>IFERROR(INDEX(BygningOmraade!B:B,MATCH(A1183,BygningOmraade!A:A,0)),"")</f>
        <v/>
      </c>
    </row>
    <row r="1184" spans="1:24" s="14" customFormat="1" x14ac:dyDescent="0.25">
      <c r="A1184" s="14">
        <f t="shared" si="234"/>
        <v>1184</v>
      </c>
      <c r="B1184" s="14" t="str">
        <f t="shared" ca="1" si="235"/>
        <v>430e476e-9d7f-424a-b3e7-d2fc64fd91b6</v>
      </c>
      <c r="C1184" s="14" t="str">
        <f t="shared" ca="1" si="236"/>
        <v>0a3f507e-1e09-32b8-e044-0003ba298018</v>
      </c>
      <c r="D1184" s="14">
        <f t="shared" ca="1" si="237"/>
        <v>995850</v>
      </c>
      <c r="E1184" s="1">
        <f t="shared" ca="1" si="238"/>
        <v>120</v>
      </c>
      <c r="F1184" s="1">
        <f t="shared" ca="1" si="239"/>
        <v>112</v>
      </c>
      <c r="G1184" s="1">
        <f t="shared" ca="1" si="240"/>
        <v>2000</v>
      </c>
      <c r="H1184" s="1" t="str">
        <f ca="1">IFERROR(INDEX(Varmeinstallation!B:B,MATCH(INDIRECT($A$1&amp;"L"&amp;A1184)*1,Varmeinstallation!A:A,0)),"Ingen varmeinstallationer")</f>
        <v>Centralvarme fra eget anlæg, et-kammer fyr</v>
      </c>
      <c r="I1184" s="1" t="str">
        <f ca="1">IFERROR(INDEX(Opvarmningsmiddel!B:B,MATCH(INDIRECT($A$1&amp;"M"&amp;A1184)*1,Opvarmningsmiddel!A:A,0)),"")</f>
        <v>Naturgas</v>
      </c>
      <c r="J1184" s="1">
        <f t="shared" ca="1" si="241"/>
        <v>0</v>
      </c>
      <c r="K1184" s="1" t="str">
        <f ca="1">IFERROR(INDEX(Relationstabel!$C$3:$K$10,MATCH(VALUE(INDIRECT($A$1&amp;"L"&amp;A1184)),Relationstabel!$A$3:$A$10,0),MATCH(IFERROR(VALUE(INDIRECT($A$1&amp;"M"&amp;A1184)),0),Relationstabel!$C$1:$K$1,0)),"Ingen varmeinstallationer")</f>
        <v>Naturgas</v>
      </c>
      <c r="L1184" s="1" t="str">
        <f ca="1">INDEX(Anvendelseskode!B:B,MATCH($E1184,Anvendelseskode!$A:$A,0))</f>
        <v>Fritliggende enfamilieshus (parcelhus)</v>
      </c>
      <c r="M1184" s="1" t="str">
        <f ca="1">INDEX(Anvendelseskode!C:C,MATCH($E1184,Anvendelseskode!$A:$A,0))</f>
        <v>Parcelhuse</v>
      </c>
      <c r="N1184" s="1" t="str">
        <f ca="1">INDEX(Anvendelseskode!D:D,MATCH($E1184,Anvendelseskode!$A:$A,0))</f>
        <v>Private husholdninger</v>
      </c>
      <c r="O1184" s="1" t="str">
        <f ca="1">IFERROR(INDEX(SBi!$2:$2,MATCH(G1184,SBi!$1:$1,1)),SBi!$K$2)</f>
        <v>1999-2006</v>
      </c>
      <c r="P1184" s="1">
        <f ca="1">IFERROR(INDEX(SBi!$C$3:$K$28,MATCH(E1184,SBi!$B$3:$B$28,0),MATCH(O1184,SBi!$C$2:$K$2,0)),0)</f>
        <v>83.9</v>
      </c>
      <c r="Q1184" s="19">
        <f t="shared" ca="1" si="242"/>
        <v>9.3968000000000007</v>
      </c>
      <c r="R1184" s="19" t="str">
        <f ca="1">IFERROR(INDEX(VpD!$2:$2,MATCH(G1184,VpD!$1:$1,1)),VpD!$I$2)</f>
        <v>&gt;1998</v>
      </c>
      <c r="S1184" s="1">
        <f ca="1">IFERROR(INDEX(VpD!$C$3:$I$27,MATCH(E1184,VpD!$B$3:$B$27,0),MATCH(R1184,VpD!$C$2:$I$2,0)),0)</f>
        <v>72</v>
      </c>
      <c r="T1184" s="19">
        <f t="shared" ca="1" si="243"/>
        <v>8.0640000000000001</v>
      </c>
      <c r="U1184" s="14" t="str">
        <f t="shared" ca="1" si="244"/>
        <v xml:space="preserve">712089.8 </v>
      </c>
      <c r="V1184" s="14" t="str">
        <f t="shared" ca="1" si="245"/>
        <v>6169350.75</v>
      </c>
      <c r="W1184" s="14" t="str">
        <f t="shared" ca="1" si="246"/>
        <v>POINT(712089.8 6169350.75)</v>
      </c>
      <c r="X1184" s="14" t="str">
        <f>IFERROR(INDEX(BygningOmraade!B:B,MATCH(A1184,BygningOmraade!A:A,0)),"")</f>
        <v/>
      </c>
    </row>
    <row r="1185" spans="1:24" s="14" customFormat="1" x14ac:dyDescent="0.25">
      <c r="A1185" s="14">
        <f t="shared" si="234"/>
        <v>1185</v>
      </c>
      <c r="B1185" s="14" t="str">
        <f t="shared" ca="1" si="235"/>
        <v>4315befd-fe11-4763-a5d1-9778a67b6b17</v>
      </c>
      <c r="C1185" s="14" t="str">
        <f t="shared" ca="1" si="236"/>
        <v>0a3f507e-21d8-32b8-e044-0003ba298018</v>
      </c>
      <c r="D1185" s="14">
        <f t="shared" ca="1" si="237"/>
        <v>997052</v>
      </c>
      <c r="E1185" s="1">
        <f t="shared" ca="1" si="238"/>
        <v>130</v>
      </c>
      <c r="F1185" s="1">
        <f t="shared" ca="1" si="239"/>
        <v>109</v>
      </c>
      <c r="G1185" s="1">
        <f t="shared" ca="1" si="240"/>
        <v>1978</v>
      </c>
      <c r="H1185" s="1" t="str">
        <f ca="1">IFERROR(INDEX(Varmeinstallation!B:B,MATCH(INDIRECT($A$1&amp;"L"&amp;A1185)*1,Varmeinstallation!A:A,0)),"Ingen varmeinstallationer")</f>
        <v>Fjernvarme/blokvarme (radiatorsystemer eller varmluftanlæg)</v>
      </c>
      <c r="I1185" s="1" t="str">
        <f ca="1">IFERROR(INDEX(Opvarmningsmiddel!B:B,MATCH(INDIRECT($A$1&amp;"M"&amp;A1185)*1,Opvarmningsmiddel!A:A,0)),"")</f>
        <v/>
      </c>
      <c r="J1185" s="1">
        <f t="shared" ca="1" si="241"/>
        <v>0</v>
      </c>
      <c r="K1185" s="1" t="str">
        <f ca="1">IFERROR(INDEX(Relationstabel!$C$3:$K$10,MATCH(VALUE(INDIRECT($A$1&amp;"L"&amp;A1185)),Relationstabel!$A$3:$A$10,0),MATCH(IFERROR(VALUE(INDIRECT($A$1&amp;"M"&amp;A1185)),0),Relationstabel!$C$1:$K$1,0)),"Ingen varmeinstallationer")</f>
        <v>Fjernvarme/ Blokvarme</v>
      </c>
      <c r="L1185" s="1" t="str">
        <f ca="1">INDEX(Anvendelseskode!B:B,MATCH($E1185,Anvendelseskode!$A:$A,0))</f>
        <v>Række-, kæde-, dobbelthus (lodret adskillelse mellem enhederne)</v>
      </c>
      <c r="M1185" s="1" t="str">
        <f ca="1">INDEX(Anvendelseskode!C:C,MATCH($E1185,Anvendelseskode!$A:$A,0))</f>
        <v>Række-, kæde og dobbelthuse</v>
      </c>
      <c r="N1185" s="1" t="str">
        <f ca="1">INDEX(Anvendelseskode!D:D,MATCH($E1185,Anvendelseskode!$A:$A,0))</f>
        <v>Private husholdninger</v>
      </c>
      <c r="O1185" s="1" t="str">
        <f ca="1">IFERROR(INDEX(SBi!$2:$2,MATCH(G1185,SBi!$1:$1,1)),SBi!$K$2)</f>
        <v>1973-1978</v>
      </c>
      <c r="P1185" s="1">
        <f ca="1">IFERROR(INDEX(SBi!$C$3:$K$28,MATCH(E1185,SBi!$B$3:$B$28,0),MATCH(O1185,SBi!$C$2:$K$2,0)),0)</f>
        <v>112.6</v>
      </c>
      <c r="Q1185" s="19">
        <f t="shared" ca="1" si="242"/>
        <v>12.273399999999999</v>
      </c>
      <c r="R1185" s="19" t="str">
        <f ca="1">IFERROR(INDEX(VpD!$2:$2,MATCH(G1185,VpD!$1:$1,1)),VpD!$I$2)</f>
        <v>1973-1978</v>
      </c>
      <c r="S1185" s="1">
        <f ca="1">IFERROR(INDEX(VpD!$C$3:$I$27,MATCH(E1185,VpD!$B$3:$B$27,0),MATCH(R1185,VpD!$C$2:$I$2,0)),0)</f>
        <v>98</v>
      </c>
      <c r="T1185" s="19">
        <f t="shared" ca="1" si="243"/>
        <v>10.682</v>
      </c>
      <c r="U1185" s="14" t="str">
        <f t="shared" ca="1" si="244"/>
        <v xml:space="preserve">713578.71 </v>
      </c>
      <c r="V1185" s="14" t="str">
        <f t="shared" ca="1" si="245"/>
        <v>6169702.08</v>
      </c>
      <c r="W1185" s="14" t="str">
        <f t="shared" ca="1" si="246"/>
        <v>POINT(713578.71 6169702.08)</v>
      </c>
      <c r="X1185" s="14" t="str">
        <f>IFERROR(INDEX(BygningOmraade!B:B,MATCH(A1185,BygningOmraade!A:A,0)),"")</f>
        <v/>
      </c>
    </row>
    <row r="1186" spans="1:24" s="14" customFormat="1" x14ac:dyDescent="0.25">
      <c r="A1186" s="14">
        <f t="shared" si="234"/>
        <v>1186</v>
      </c>
      <c r="B1186" s="14" t="str">
        <f t="shared" ca="1" si="235"/>
        <v>434b7835-9685-458d-afff-b3426ec3b3e3</v>
      </c>
      <c r="C1186" s="14" t="str">
        <f t="shared" ca="1" si="236"/>
        <v>0a3f507e-1dc2-32b8-e044-0003ba298018</v>
      </c>
      <c r="D1186" s="14">
        <f t="shared" ca="1" si="237"/>
        <v>2540506</v>
      </c>
      <c r="E1186" s="1">
        <f t="shared" ca="1" si="238"/>
        <v>120</v>
      </c>
      <c r="F1186" s="1">
        <f t="shared" ca="1" si="239"/>
        <v>206</v>
      </c>
      <c r="G1186" s="1">
        <f t="shared" ca="1" si="240"/>
        <v>2003</v>
      </c>
      <c r="H1186" s="1" t="str">
        <f ca="1">IFERROR(INDEX(Varmeinstallation!B:B,MATCH(INDIRECT($A$1&amp;"L"&amp;A1186)*1,Varmeinstallation!A:A,0)),"Ingen varmeinstallationer")</f>
        <v>Fjernvarme/blokvarme (radiatorsystemer eller varmluftanlæg)</v>
      </c>
      <c r="I1186" s="1" t="str">
        <f ca="1">IFERROR(INDEX(Opvarmningsmiddel!B:B,MATCH(INDIRECT($A$1&amp;"M"&amp;A1186)*1,Opvarmningsmiddel!A:A,0)),"")</f>
        <v/>
      </c>
      <c r="J1186" s="1">
        <f t="shared" ca="1" si="241"/>
        <v>0</v>
      </c>
      <c r="K1186" s="1" t="str">
        <f ca="1">IFERROR(INDEX(Relationstabel!$C$3:$K$10,MATCH(VALUE(INDIRECT($A$1&amp;"L"&amp;A1186)),Relationstabel!$A$3:$A$10,0),MATCH(IFERROR(VALUE(INDIRECT($A$1&amp;"M"&amp;A1186)),0),Relationstabel!$C$1:$K$1,0)),"Ingen varmeinstallationer")</f>
        <v>Fjernvarme/ Blokvarme</v>
      </c>
      <c r="L1186" s="1" t="str">
        <f ca="1">INDEX(Anvendelseskode!B:B,MATCH($E1186,Anvendelseskode!$A:$A,0))</f>
        <v>Fritliggende enfamilieshus (parcelhus)</v>
      </c>
      <c r="M1186" s="1" t="str">
        <f ca="1">INDEX(Anvendelseskode!C:C,MATCH($E1186,Anvendelseskode!$A:$A,0))</f>
        <v>Parcelhuse</v>
      </c>
      <c r="N1186" s="1" t="str">
        <f ca="1">INDEX(Anvendelseskode!D:D,MATCH($E1186,Anvendelseskode!$A:$A,0))</f>
        <v>Private husholdninger</v>
      </c>
      <c r="O1186" s="1" t="str">
        <f ca="1">IFERROR(INDEX(SBi!$2:$2,MATCH(G1186,SBi!$1:$1,1)),SBi!$K$2)</f>
        <v>1999-2006</v>
      </c>
      <c r="P1186" s="1">
        <f ca="1">IFERROR(INDEX(SBi!$C$3:$K$28,MATCH(E1186,SBi!$B$3:$B$28,0),MATCH(O1186,SBi!$C$2:$K$2,0)),0)</f>
        <v>83.9</v>
      </c>
      <c r="Q1186" s="19">
        <f t="shared" ca="1" si="242"/>
        <v>17.2834</v>
      </c>
      <c r="R1186" s="19" t="str">
        <f ca="1">IFERROR(INDEX(VpD!$2:$2,MATCH(G1186,VpD!$1:$1,1)),VpD!$I$2)</f>
        <v>&gt;1998</v>
      </c>
      <c r="S1186" s="1">
        <f ca="1">IFERROR(INDEX(VpD!$C$3:$I$27,MATCH(E1186,VpD!$B$3:$B$27,0),MATCH(R1186,VpD!$C$2:$I$2,0)),0)</f>
        <v>72</v>
      </c>
      <c r="T1186" s="19">
        <f t="shared" ca="1" si="243"/>
        <v>14.832000000000001</v>
      </c>
      <c r="U1186" s="14" t="str">
        <f t="shared" ca="1" si="244"/>
        <v xml:space="preserve">712177.67 </v>
      </c>
      <c r="V1186" s="14" t="str">
        <f t="shared" ca="1" si="245"/>
        <v>6171872.11</v>
      </c>
      <c r="W1186" s="14" t="str">
        <f t="shared" ca="1" si="246"/>
        <v>POINT(712177.67 6171872.11)</v>
      </c>
      <c r="X1186" s="14" t="str">
        <f>IFERROR(INDEX(BygningOmraade!B:B,MATCH(A1186,BygningOmraade!A:A,0)),"")</f>
        <v/>
      </c>
    </row>
    <row r="1187" spans="1:24" s="14" customFormat="1" x14ac:dyDescent="0.25">
      <c r="A1187" s="14">
        <f t="shared" si="234"/>
        <v>1187</v>
      </c>
      <c r="B1187" s="14" t="str">
        <f t="shared" ca="1" si="235"/>
        <v>43875c4c-d083-44f7-ae04-8bbcf7ededb6</v>
      </c>
      <c r="C1187" s="14" t="str">
        <f t="shared" ca="1" si="236"/>
        <v>0a3f507e-1979-32b8-e044-0003ba298018</v>
      </c>
      <c r="D1187" s="14">
        <f t="shared" ca="1" si="237"/>
        <v>995282</v>
      </c>
      <c r="E1187" s="1">
        <f t="shared" ca="1" si="238"/>
        <v>130</v>
      </c>
      <c r="F1187" s="1">
        <f t="shared" ca="1" si="239"/>
        <v>125</v>
      </c>
      <c r="G1187" s="1">
        <f t="shared" ca="1" si="240"/>
        <v>1977</v>
      </c>
      <c r="H1187" s="1" t="str">
        <f ca="1">IFERROR(INDEX(Varmeinstallation!B:B,MATCH(INDIRECT($A$1&amp;"L"&amp;A1187)*1,Varmeinstallation!A:A,0)),"Ingen varmeinstallationer")</f>
        <v>Elovne, elpaneler</v>
      </c>
      <c r="I1187" s="1" t="str">
        <f ca="1">IFERROR(INDEX(Opvarmningsmiddel!B:B,MATCH(INDIRECT($A$1&amp;"M"&amp;A1187)*1,Opvarmningsmiddel!A:A,0)),"")</f>
        <v>Elektricitet</v>
      </c>
      <c r="J1187" s="1">
        <f t="shared" ca="1" si="241"/>
        <v>0</v>
      </c>
      <c r="K1187" s="1" t="str">
        <f ca="1">IFERROR(INDEX(Relationstabel!$C$3:$K$10,MATCH(VALUE(INDIRECT($A$1&amp;"L"&amp;A1187)),Relationstabel!$A$3:$A$10,0),MATCH(IFERROR(VALUE(INDIRECT($A$1&amp;"M"&amp;A1187)),0),Relationstabel!$C$1:$K$1,0)),"Ingen varmeinstallationer")</f>
        <v>Elvarme</v>
      </c>
      <c r="L1187" s="1" t="str">
        <f ca="1">INDEX(Anvendelseskode!B:B,MATCH($E1187,Anvendelseskode!$A:$A,0))</f>
        <v>Række-, kæde-, dobbelthus (lodret adskillelse mellem enhederne)</v>
      </c>
      <c r="M1187" s="1" t="str">
        <f ca="1">INDEX(Anvendelseskode!C:C,MATCH($E1187,Anvendelseskode!$A:$A,0))</f>
        <v>Række-, kæde og dobbelthuse</v>
      </c>
      <c r="N1187" s="1" t="str">
        <f ca="1">INDEX(Anvendelseskode!D:D,MATCH($E1187,Anvendelseskode!$A:$A,0))</f>
        <v>Private husholdninger</v>
      </c>
      <c r="O1187" s="1" t="str">
        <f ca="1">IFERROR(INDEX(SBi!$2:$2,MATCH(G1187,SBi!$1:$1,1)),SBi!$K$2)</f>
        <v>1973-1978</v>
      </c>
      <c r="P1187" s="1">
        <f ca="1">IFERROR(INDEX(SBi!$C$3:$K$28,MATCH(E1187,SBi!$B$3:$B$28,0),MATCH(O1187,SBi!$C$2:$K$2,0)),0)</f>
        <v>112.6</v>
      </c>
      <c r="Q1187" s="19">
        <f t="shared" ca="1" si="242"/>
        <v>14.074999999999999</v>
      </c>
      <c r="R1187" s="19" t="str">
        <f ca="1">IFERROR(INDEX(VpD!$2:$2,MATCH(G1187,VpD!$1:$1,1)),VpD!$I$2)</f>
        <v>1973-1978</v>
      </c>
      <c r="S1187" s="1">
        <f ca="1">IFERROR(INDEX(VpD!$C$3:$I$27,MATCH(E1187,VpD!$B$3:$B$27,0),MATCH(R1187,VpD!$C$2:$I$2,0)),0)</f>
        <v>98</v>
      </c>
      <c r="T1187" s="19">
        <f t="shared" ca="1" si="243"/>
        <v>12.25</v>
      </c>
      <c r="U1187" s="14" t="str">
        <f t="shared" ca="1" si="244"/>
        <v xml:space="preserve">711785.7 </v>
      </c>
      <c r="V1187" s="14" t="str">
        <f t="shared" ca="1" si="245"/>
        <v>6172484.4</v>
      </c>
      <c r="W1187" s="14" t="str">
        <f t="shared" ca="1" si="246"/>
        <v>POINT(711785.7 6172484.4)</v>
      </c>
      <c r="X1187" s="14" t="str">
        <f>IFERROR(INDEX(BygningOmraade!B:B,MATCH(A1187,BygningOmraade!A:A,0)),"")</f>
        <v/>
      </c>
    </row>
    <row r="1188" spans="1:24" s="14" customFormat="1" x14ac:dyDescent="0.25">
      <c r="A1188" s="14">
        <f t="shared" si="234"/>
        <v>1188</v>
      </c>
      <c r="B1188" s="14" t="str">
        <f t="shared" ca="1" si="235"/>
        <v>4387c1e0-4cfe-4a8b-87cf-9b435dfe5e03</v>
      </c>
      <c r="C1188" s="14" t="str">
        <f t="shared" ca="1" si="236"/>
        <v>0a3f507e-231d-32b8-e044-0003ba298018</v>
      </c>
      <c r="D1188" s="14">
        <f t="shared" ca="1" si="237"/>
        <v>995294</v>
      </c>
      <c r="E1188" s="1">
        <f t="shared" ca="1" si="238"/>
        <v>130</v>
      </c>
      <c r="F1188" s="1">
        <f t="shared" ca="1" si="239"/>
        <v>170</v>
      </c>
      <c r="G1188" s="1">
        <f t="shared" ca="1" si="240"/>
        <v>1971</v>
      </c>
      <c r="H1188" s="1" t="str">
        <f ca="1">IFERROR(INDEX(Varmeinstallation!B:B,MATCH(INDIRECT($A$1&amp;"L"&amp;A1188)*1,Varmeinstallation!A:A,0)),"Ingen varmeinstallationer")</f>
        <v>Fjernvarme/blokvarme (radiatorsystemer eller varmluftanlæg)</v>
      </c>
      <c r="I1188" s="1" t="str">
        <f ca="1">IFERROR(INDEX(Opvarmningsmiddel!B:B,MATCH(INDIRECT($A$1&amp;"M"&amp;A1188)*1,Opvarmningsmiddel!A:A,0)),"")</f>
        <v/>
      </c>
      <c r="J1188" s="1">
        <f t="shared" ca="1" si="241"/>
        <v>0</v>
      </c>
      <c r="K1188" s="1" t="str">
        <f ca="1">IFERROR(INDEX(Relationstabel!$C$3:$K$10,MATCH(VALUE(INDIRECT($A$1&amp;"L"&amp;A1188)),Relationstabel!$A$3:$A$10,0),MATCH(IFERROR(VALUE(INDIRECT($A$1&amp;"M"&amp;A1188)),0),Relationstabel!$C$1:$K$1,0)),"Ingen varmeinstallationer")</f>
        <v>Fjernvarme/ Blokvarme</v>
      </c>
      <c r="L1188" s="1" t="str">
        <f ca="1">INDEX(Anvendelseskode!B:B,MATCH($E1188,Anvendelseskode!$A:$A,0))</f>
        <v>Række-, kæde-, dobbelthus (lodret adskillelse mellem enhederne)</v>
      </c>
      <c r="M1188" s="1" t="str">
        <f ca="1">INDEX(Anvendelseskode!C:C,MATCH($E1188,Anvendelseskode!$A:$A,0))</f>
        <v>Række-, kæde og dobbelthuse</v>
      </c>
      <c r="N1188" s="1" t="str">
        <f ca="1">INDEX(Anvendelseskode!D:D,MATCH($E1188,Anvendelseskode!$A:$A,0))</f>
        <v>Private husholdninger</v>
      </c>
      <c r="O1188" s="1" t="str">
        <f ca="1">IFERROR(INDEX(SBi!$2:$2,MATCH(G1188,SBi!$1:$1,1)),SBi!$K$2)</f>
        <v>1961-1972</v>
      </c>
      <c r="P1188" s="1">
        <f ca="1">IFERROR(INDEX(SBi!$C$3:$K$28,MATCH(E1188,SBi!$B$3:$B$28,0),MATCH(O1188,SBi!$C$2:$K$2,0)),0)</f>
        <v>119.9</v>
      </c>
      <c r="Q1188" s="19">
        <f t="shared" ca="1" si="242"/>
        <v>20.382999999999999</v>
      </c>
      <c r="R1188" s="19" t="str">
        <f ca="1">IFERROR(INDEX(VpD!$2:$2,MATCH(G1188,VpD!$1:$1,1)),VpD!$I$2)</f>
        <v>1961-1972</v>
      </c>
      <c r="S1188" s="1">
        <f ca="1">IFERROR(INDEX(VpD!$C$3:$I$27,MATCH(E1188,VpD!$B$3:$B$27,0),MATCH(R1188,VpD!$C$2:$I$2,0)),0)</f>
        <v>120</v>
      </c>
      <c r="T1188" s="19">
        <f t="shared" ca="1" si="243"/>
        <v>20.399999999999999</v>
      </c>
      <c r="U1188" s="14" t="str">
        <f t="shared" ca="1" si="244"/>
        <v xml:space="preserve">711784.72 </v>
      </c>
      <c r="V1188" s="14" t="str">
        <f t="shared" ca="1" si="245"/>
        <v>6172308.46</v>
      </c>
      <c r="W1188" s="14" t="str">
        <f t="shared" ca="1" si="246"/>
        <v>POINT(711784.72 6172308.46)</v>
      </c>
      <c r="X1188" s="14" t="str">
        <f>IFERROR(INDEX(BygningOmraade!B:B,MATCH(A1188,BygningOmraade!A:A,0)),"")</f>
        <v/>
      </c>
    </row>
    <row r="1189" spans="1:24" s="14" customFormat="1" x14ac:dyDescent="0.25">
      <c r="A1189" s="14">
        <f t="shared" si="234"/>
        <v>1189</v>
      </c>
      <c r="B1189" s="14" t="str">
        <f t="shared" ca="1" si="235"/>
        <v>4389370a-0ab4-4196-be26-d1cad85f8ef5</v>
      </c>
      <c r="C1189" s="14" t="str">
        <f t="shared" ca="1" si="236"/>
        <v>0a3f507e-1d15-32b8-e044-0003ba298018</v>
      </c>
      <c r="D1189" s="14">
        <f t="shared" ca="1" si="237"/>
        <v>994069</v>
      </c>
      <c r="E1189" s="1">
        <f t="shared" ca="1" si="238"/>
        <v>120</v>
      </c>
      <c r="F1189" s="1">
        <f t="shared" ca="1" si="239"/>
        <v>170</v>
      </c>
      <c r="G1189" s="1">
        <f t="shared" ca="1" si="240"/>
        <v>1980</v>
      </c>
      <c r="H1189" s="1" t="str">
        <f ca="1">IFERROR(INDEX(Varmeinstallation!B:B,MATCH(INDIRECT($A$1&amp;"L"&amp;A1189)*1,Varmeinstallation!A:A,0)),"Ingen varmeinstallationer")</f>
        <v>Centralvarme fra eget anlæg, et-kammer fyr</v>
      </c>
      <c r="I1189" s="1" t="str">
        <f ca="1">IFERROR(INDEX(Opvarmningsmiddel!B:B,MATCH(INDIRECT($A$1&amp;"M"&amp;A1189)*1,Opvarmningsmiddel!A:A,0)),"")</f>
        <v>Naturgas</v>
      </c>
      <c r="J1189" s="1">
        <f t="shared" ca="1" si="241"/>
        <v>0</v>
      </c>
      <c r="K1189" s="1" t="str">
        <f ca="1">IFERROR(INDEX(Relationstabel!$C$3:$K$10,MATCH(VALUE(INDIRECT($A$1&amp;"L"&amp;A1189)),Relationstabel!$A$3:$A$10,0),MATCH(IFERROR(VALUE(INDIRECT($A$1&amp;"M"&amp;A1189)),0),Relationstabel!$C$1:$K$1,0)),"Ingen varmeinstallationer")</f>
        <v>Naturgas</v>
      </c>
      <c r="L1189" s="1" t="str">
        <f ca="1">INDEX(Anvendelseskode!B:B,MATCH($E1189,Anvendelseskode!$A:$A,0))</f>
        <v>Fritliggende enfamilieshus (parcelhus)</v>
      </c>
      <c r="M1189" s="1" t="str">
        <f ca="1">INDEX(Anvendelseskode!C:C,MATCH($E1189,Anvendelseskode!$A:$A,0))</f>
        <v>Parcelhuse</v>
      </c>
      <c r="N1189" s="1" t="str">
        <f ca="1">INDEX(Anvendelseskode!D:D,MATCH($E1189,Anvendelseskode!$A:$A,0))</f>
        <v>Private husholdninger</v>
      </c>
      <c r="O1189" s="1" t="str">
        <f ca="1">IFERROR(INDEX(SBi!$2:$2,MATCH(G1189,SBi!$1:$1,1)),SBi!$K$2)</f>
        <v>1979-1998</v>
      </c>
      <c r="P1189" s="1">
        <f ca="1">IFERROR(INDEX(SBi!$C$3:$K$28,MATCH(E1189,SBi!$B$3:$B$28,0),MATCH(O1189,SBi!$C$2:$K$2,0)),0)</f>
        <v>105.4</v>
      </c>
      <c r="Q1189" s="19">
        <f t="shared" ca="1" si="242"/>
        <v>17.917999999999999</v>
      </c>
      <c r="R1189" s="19" t="str">
        <f ca="1">IFERROR(INDEX(VpD!$2:$2,MATCH(G1189,VpD!$1:$1,1)),VpD!$I$2)</f>
        <v>1979-1998</v>
      </c>
      <c r="S1189" s="1">
        <f ca="1">IFERROR(INDEX(VpD!$C$3:$I$27,MATCH(E1189,VpD!$B$3:$B$27,0),MATCH(R1189,VpD!$C$2:$I$2,0)),0)</f>
        <v>90</v>
      </c>
      <c r="T1189" s="19">
        <f t="shared" ca="1" si="243"/>
        <v>15.3</v>
      </c>
      <c r="U1189" s="14" t="str">
        <f t="shared" ca="1" si="244"/>
        <v xml:space="preserve">711042 </v>
      </c>
      <c r="V1189" s="14" t="str">
        <f t="shared" ca="1" si="245"/>
        <v>6172040.98</v>
      </c>
      <c r="W1189" s="14" t="str">
        <f t="shared" ca="1" si="246"/>
        <v>POINT(711042 6172040.98)</v>
      </c>
      <c r="X1189" s="14" t="str">
        <f>IFERROR(INDEX(BygningOmraade!B:B,MATCH(A1189,BygningOmraade!A:A,0)),"")</f>
        <v/>
      </c>
    </row>
    <row r="1190" spans="1:24" s="14" customFormat="1" x14ac:dyDescent="0.25">
      <c r="A1190" s="14">
        <f t="shared" si="234"/>
        <v>1190</v>
      </c>
      <c r="B1190" s="14" t="str">
        <f t="shared" ca="1" si="235"/>
        <v>43955bce-7e1c-4e3a-b086-afc4cb902142</v>
      </c>
      <c r="C1190" s="14" t="str">
        <f t="shared" ca="1" si="236"/>
        <v>0a3f507e-1fa2-32b8-e044-0003ba298018</v>
      </c>
      <c r="D1190" s="14">
        <f t="shared" ca="1" si="237"/>
        <v>994004</v>
      </c>
      <c r="E1190" s="1">
        <f t="shared" ca="1" si="238"/>
        <v>120</v>
      </c>
      <c r="F1190" s="1">
        <f t="shared" ca="1" si="239"/>
        <v>119</v>
      </c>
      <c r="G1190" s="1">
        <f t="shared" ca="1" si="240"/>
        <v>1972</v>
      </c>
      <c r="H1190" s="1" t="str">
        <f ca="1">IFERROR(INDEX(Varmeinstallation!B:B,MATCH(INDIRECT($A$1&amp;"L"&amp;A1190)*1,Varmeinstallation!A:A,0)),"Ingen varmeinstallationer")</f>
        <v>Centralvarme fra eget anlæg, et-kammer fyr</v>
      </c>
      <c r="I1190" s="1" t="str">
        <f ca="1">IFERROR(INDEX(Opvarmningsmiddel!B:B,MATCH(INDIRECT($A$1&amp;"M"&amp;A1190)*1,Opvarmningsmiddel!A:A,0)),"")</f>
        <v>Naturgas</v>
      </c>
      <c r="J1190" s="1">
        <f t="shared" ca="1" si="241"/>
        <v>0</v>
      </c>
      <c r="K1190" s="1" t="str">
        <f ca="1">IFERROR(INDEX(Relationstabel!$C$3:$K$10,MATCH(VALUE(INDIRECT($A$1&amp;"L"&amp;A1190)),Relationstabel!$A$3:$A$10,0),MATCH(IFERROR(VALUE(INDIRECT($A$1&amp;"M"&amp;A1190)),0),Relationstabel!$C$1:$K$1,0)),"Ingen varmeinstallationer")</f>
        <v>Naturgas</v>
      </c>
      <c r="L1190" s="1" t="str">
        <f ca="1">INDEX(Anvendelseskode!B:B,MATCH($E1190,Anvendelseskode!$A:$A,0))</f>
        <v>Fritliggende enfamilieshus (parcelhus)</v>
      </c>
      <c r="M1190" s="1" t="str">
        <f ca="1">INDEX(Anvendelseskode!C:C,MATCH($E1190,Anvendelseskode!$A:$A,0))</f>
        <v>Parcelhuse</v>
      </c>
      <c r="N1190" s="1" t="str">
        <f ca="1">INDEX(Anvendelseskode!D:D,MATCH($E1190,Anvendelseskode!$A:$A,0))</f>
        <v>Private husholdninger</v>
      </c>
      <c r="O1190" s="1" t="str">
        <f ca="1">IFERROR(INDEX(SBi!$2:$2,MATCH(G1190,SBi!$1:$1,1)),SBi!$K$2)</f>
        <v>1961-1972</v>
      </c>
      <c r="P1190" s="1">
        <f ca="1">IFERROR(INDEX(SBi!$C$3:$K$28,MATCH(E1190,SBi!$B$3:$B$28,0),MATCH(O1190,SBi!$C$2:$K$2,0)),0)</f>
        <v>134.30000000000001</v>
      </c>
      <c r="Q1190" s="19">
        <f t="shared" ca="1" si="242"/>
        <v>15.9817</v>
      </c>
      <c r="R1190" s="19" t="str">
        <f ca="1">IFERROR(INDEX(VpD!$2:$2,MATCH(G1190,VpD!$1:$1,1)),VpD!$I$2)</f>
        <v>1961-1972</v>
      </c>
      <c r="S1190" s="1">
        <f ca="1">IFERROR(INDEX(VpD!$C$3:$I$27,MATCH(E1190,VpD!$B$3:$B$27,0),MATCH(R1190,VpD!$C$2:$I$2,0)),0)</f>
        <v>143</v>
      </c>
      <c r="T1190" s="19">
        <f t="shared" ca="1" si="243"/>
        <v>17.016999999999999</v>
      </c>
      <c r="U1190" s="14" t="str">
        <f t="shared" ca="1" si="244"/>
        <v xml:space="preserve">711104.57 </v>
      </c>
      <c r="V1190" s="14" t="str">
        <f t="shared" ca="1" si="245"/>
        <v>6171596.59</v>
      </c>
      <c r="W1190" s="14" t="str">
        <f t="shared" ca="1" si="246"/>
        <v>POINT(711104.57 6171596.59)</v>
      </c>
      <c r="X1190" s="14" t="str">
        <f>IFERROR(INDEX(BygningOmraade!B:B,MATCH(A1190,BygningOmraade!A:A,0)),"")</f>
        <v/>
      </c>
    </row>
    <row r="1191" spans="1:24" s="14" customFormat="1" x14ac:dyDescent="0.25">
      <c r="A1191" s="14">
        <f t="shared" si="234"/>
        <v>1191</v>
      </c>
      <c r="B1191" s="14" t="str">
        <f t="shared" ca="1" si="235"/>
        <v>439c2bc4-691f-45ae-9fe0-3ea3e91d790b</v>
      </c>
      <c r="C1191" s="14" t="str">
        <f t="shared" ca="1" si="236"/>
        <v>0a3f507e-1e80-32b8-e044-0003ba298018</v>
      </c>
      <c r="D1191" s="14">
        <f t="shared" ca="1" si="237"/>
        <v>994913</v>
      </c>
      <c r="E1191" s="1">
        <f t="shared" ca="1" si="238"/>
        <v>120</v>
      </c>
      <c r="F1191" s="1">
        <f t="shared" ca="1" si="239"/>
        <v>143</v>
      </c>
      <c r="G1191" s="1">
        <f t="shared" ca="1" si="240"/>
        <v>1970</v>
      </c>
      <c r="H1191" s="1" t="str">
        <f ca="1">IFERROR(INDEX(Varmeinstallation!B:B,MATCH(INDIRECT($A$1&amp;"L"&amp;A1191)*1,Varmeinstallation!A:A,0)),"Ingen varmeinstallationer")</f>
        <v>Centralvarme fra eget anlæg, et-kammer fyr</v>
      </c>
      <c r="I1191" s="1" t="str">
        <f ca="1">IFERROR(INDEX(Opvarmningsmiddel!B:B,MATCH(INDIRECT($A$1&amp;"M"&amp;A1191)*1,Opvarmningsmiddel!A:A,0)),"")</f>
        <v>Naturgas</v>
      </c>
      <c r="J1191" s="1">
        <f t="shared" ca="1" si="241"/>
        <v>0</v>
      </c>
      <c r="K1191" s="1" t="str">
        <f ca="1">IFERROR(INDEX(Relationstabel!$C$3:$K$10,MATCH(VALUE(INDIRECT($A$1&amp;"L"&amp;A1191)),Relationstabel!$A$3:$A$10,0),MATCH(IFERROR(VALUE(INDIRECT($A$1&amp;"M"&amp;A1191)),0),Relationstabel!$C$1:$K$1,0)),"Ingen varmeinstallationer")</f>
        <v>Naturgas</v>
      </c>
      <c r="L1191" s="1" t="str">
        <f ca="1">INDEX(Anvendelseskode!B:B,MATCH($E1191,Anvendelseskode!$A:$A,0))</f>
        <v>Fritliggende enfamilieshus (parcelhus)</v>
      </c>
      <c r="M1191" s="1" t="str">
        <f ca="1">INDEX(Anvendelseskode!C:C,MATCH($E1191,Anvendelseskode!$A:$A,0))</f>
        <v>Parcelhuse</v>
      </c>
      <c r="N1191" s="1" t="str">
        <f ca="1">INDEX(Anvendelseskode!D:D,MATCH($E1191,Anvendelseskode!$A:$A,0))</f>
        <v>Private husholdninger</v>
      </c>
      <c r="O1191" s="1" t="str">
        <f ca="1">IFERROR(INDEX(SBi!$2:$2,MATCH(G1191,SBi!$1:$1,1)),SBi!$K$2)</f>
        <v>1961-1972</v>
      </c>
      <c r="P1191" s="1">
        <f ca="1">IFERROR(INDEX(SBi!$C$3:$K$28,MATCH(E1191,SBi!$B$3:$B$28,0),MATCH(O1191,SBi!$C$2:$K$2,0)),0)</f>
        <v>134.30000000000001</v>
      </c>
      <c r="Q1191" s="19">
        <f t="shared" ca="1" si="242"/>
        <v>19.204900000000002</v>
      </c>
      <c r="R1191" s="19" t="str">
        <f ca="1">IFERROR(INDEX(VpD!$2:$2,MATCH(G1191,VpD!$1:$1,1)),VpD!$I$2)</f>
        <v>1961-1972</v>
      </c>
      <c r="S1191" s="1">
        <f ca="1">IFERROR(INDEX(VpD!$C$3:$I$27,MATCH(E1191,VpD!$B$3:$B$27,0),MATCH(R1191,VpD!$C$2:$I$2,0)),0)</f>
        <v>143</v>
      </c>
      <c r="T1191" s="19">
        <f t="shared" ca="1" si="243"/>
        <v>20.449000000000002</v>
      </c>
      <c r="U1191" s="14" t="str">
        <f t="shared" ca="1" si="244"/>
        <v xml:space="preserve">711753.26 </v>
      </c>
      <c r="V1191" s="14" t="str">
        <f t="shared" ca="1" si="245"/>
        <v>6171796.52</v>
      </c>
      <c r="W1191" s="14" t="str">
        <f t="shared" ca="1" si="246"/>
        <v>POINT(711753.26 6171796.52)</v>
      </c>
      <c r="X1191" s="14" t="str">
        <f>IFERROR(INDEX(BygningOmraade!B:B,MATCH(A1191,BygningOmraade!A:A,0)),"")</f>
        <v/>
      </c>
    </row>
    <row r="1192" spans="1:24" s="14" customFormat="1" x14ac:dyDescent="0.25">
      <c r="A1192" s="14">
        <f t="shared" si="234"/>
        <v>1192</v>
      </c>
      <c r="B1192" s="14" t="str">
        <f t="shared" ca="1" si="235"/>
        <v>43a1bf5e-f291-4147-b52b-e7fd16ec7d44</v>
      </c>
      <c r="C1192" s="14" t="str">
        <f t="shared" ca="1" si="236"/>
        <v>0a3f507e-19ec-32b8-e044-0003ba298018</v>
      </c>
      <c r="D1192" s="14">
        <f t="shared" ca="1" si="237"/>
        <v>994803</v>
      </c>
      <c r="E1192" s="1">
        <f t="shared" ca="1" si="238"/>
        <v>130</v>
      </c>
      <c r="F1192" s="1">
        <f t="shared" ca="1" si="239"/>
        <v>117</v>
      </c>
      <c r="G1192" s="1">
        <f t="shared" ca="1" si="240"/>
        <v>1975</v>
      </c>
      <c r="H1192" s="1" t="str">
        <f ca="1">IFERROR(INDEX(Varmeinstallation!B:B,MATCH(INDIRECT($A$1&amp;"L"&amp;A1192)*1,Varmeinstallation!A:A,0)),"Ingen varmeinstallationer")</f>
        <v>Fjernvarme/blokvarme (radiatorsystemer eller varmluftanlæg)</v>
      </c>
      <c r="I1192" s="1" t="str">
        <f ca="1">IFERROR(INDEX(Opvarmningsmiddel!B:B,MATCH(INDIRECT($A$1&amp;"M"&amp;A1192)*1,Opvarmningsmiddel!A:A,0)),"")</f>
        <v/>
      </c>
      <c r="J1192" s="1">
        <f t="shared" ca="1" si="241"/>
        <v>0</v>
      </c>
      <c r="K1192" s="1" t="str">
        <f ca="1">IFERROR(INDEX(Relationstabel!$C$3:$K$10,MATCH(VALUE(INDIRECT($A$1&amp;"L"&amp;A1192)),Relationstabel!$A$3:$A$10,0),MATCH(IFERROR(VALUE(INDIRECT($A$1&amp;"M"&amp;A1192)),0),Relationstabel!$C$1:$K$1,0)),"Ingen varmeinstallationer")</f>
        <v>Fjernvarme/ Blokvarme</v>
      </c>
      <c r="L1192" s="1" t="str">
        <f ca="1">INDEX(Anvendelseskode!B:B,MATCH($E1192,Anvendelseskode!$A:$A,0))</f>
        <v>Række-, kæde-, dobbelthus (lodret adskillelse mellem enhederne)</v>
      </c>
      <c r="M1192" s="1" t="str">
        <f ca="1">INDEX(Anvendelseskode!C:C,MATCH($E1192,Anvendelseskode!$A:$A,0))</f>
        <v>Række-, kæde og dobbelthuse</v>
      </c>
      <c r="N1192" s="1" t="str">
        <f ca="1">INDEX(Anvendelseskode!D:D,MATCH($E1192,Anvendelseskode!$A:$A,0))</f>
        <v>Private husholdninger</v>
      </c>
      <c r="O1192" s="1" t="str">
        <f ca="1">IFERROR(INDEX(SBi!$2:$2,MATCH(G1192,SBi!$1:$1,1)),SBi!$K$2)</f>
        <v>1973-1978</v>
      </c>
      <c r="P1192" s="1">
        <f ca="1">IFERROR(INDEX(SBi!$C$3:$K$28,MATCH(E1192,SBi!$B$3:$B$28,0),MATCH(O1192,SBi!$C$2:$K$2,0)),0)</f>
        <v>112.6</v>
      </c>
      <c r="Q1192" s="19">
        <f t="shared" ca="1" si="242"/>
        <v>13.174199999999999</v>
      </c>
      <c r="R1192" s="19" t="str">
        <f ca="1">IFERROR(INDEX(VpD!$2:$2,MATCH(G1192,VpD!$1:$1,1)),VpD!$I$2)</f>
        <v>1973-1978</v>
      </c>
      <c r="S1192" s="1">
        <f ca="1">IFERROR(INDEX(VpD!$C$3:$I$27,MATCH(E1192,VpD!$B$3:$B$27,0),MATCH(R1192,VpD!$C$2:$I$2,0)),0)</f>
        <v>98</v>
      </c>
      <c r="T1192" s="19">
        <f t="shared" ca="1" si="243"/>
        <v>11.465999999999999</v>
      </c>
      <c r="U1192" s="14" t="str">
        <f t="shared" ca="1" si="244"/>
        <v xml:space="preserve">711594.97 </v>
      </c>
      <c r="V1192" s="14" t="str">
        <f t="shared" ca="1" si="245"/>
        <v>6172324.79</v>
      </c>
      <c r="W1192" s="14" t="str">
        <f t="shared" ca="1" si="246"/>
        <v>POINT(711594.97 6172324.79)</v>
      </c>
      <c r="X1192" s="14" t="str">
        <f>IFERROR(INDEX(BygningOmraade!B:B,MATCH(A1192,BygningOmraade!A:A,0)),"")</f>
        <v/>
      </c>
    </row>
    <row r="1193" spans="1:24" s="14" customFormat="1" x14ac:dyDescent="0.25">
      <c r="A1193" s="14">
        <f t="shared" si="234"/>
        <v>1193</v>
      </c>
      <c r="B1193" s="14" t="str">
        <f t="shared" ca="1" si="235"/>
        <v>43a85df7-7382-4a54-bd3e-c0468965d8d7</v>
      </c>
      <c r="C1193" s="14" t="str">
        <f t="shared" ca="1" si="236"/>
        <v>0a3f507e-1acd-32b8-e044-0003ba298018</v>
      </c>
      <c r="D1193" s="14">
        <f t="shared" ca="1" si="237"/>
        <v>997341</v>
      </c>
      <c r="E1193" s="1">
        <f t="shared" ca="1" si="238"/>
        <v>130</v>
      </c>
      <c r="F1193" s="1">
        <f t="shared" ca="1" si="239"/>
        <v>110</v>
      </c>
      <c r="G1193" s="1">
        <f t="shared" ca="1" si="240"/>
        <v>1966</v>
      </c>
      <c r="H1193" s="1" t="str">
        <f ca="1">IFERROR(INDEX(Varmeinstallation!B:B,MATCH(INDIRECT($A$1&amp;"L"&amp;A1193)*1,Varmeinstallation!A:A,0)),"Ingen varmeinstallationer")</f>
        <v>Fjernvarme/blokvarme (radiatorsystemer eller varmluftanlæg)</v>
      </c>
      <c r="I1193" s="1" t="str">
        <f ca="1">IFERROR(INDEX(Opvarmningsmiddel!B:B,MATCH(INDIRECT($A$1&amp;"M"&amp;A1193)*1,Opvarmningsmiddel!A:A,0)),"")</f>
        <v/>
      </c>
      <c r="J1193" s="1">
        <f t="shared" ca="1" si="241"/>
        <v>0</v>
      </c>
      <c r="K1193" s="1" t="str">
        <f ca="1">IFERROR(INDEX(Relationstabel!$C$3:$K$10,MATCH(VALUE(INDIRECT($A$1&amp;"L"&amp;A1193)),Relationstabel!$A$3:$A$10,0),MATCH(IFERROR(VALUE(INDIRECT($A$1&amp;"M"&amp;A1193)),0),Relationstabel!$C$1:$K$1,0)),"Ingen varmeinstallationer")</f>
        <v>Fjernvarme/ Blokvarme</v>
      </c>
      <c r="L1193" s="1" t="str">
        <f ca="1">INDEX(Anvendelseskode!B:B,MATCH($E1193,Anvendelseskode!$A:$A,0))</f>
        <v>Række-, kæde-, dobbelthus (lodret adskillelse mellem enhederne)</v>
      </c>
      <c r="M1193" s="1" t="str">
        <f ca="1">INDEX(Anvendelseskode!C:C,MATCH($E1193,Anvendelseskode!$A:$A,0))</f>
        <v>Række-, kæde og dobbelthuse</v>
      </c>
      <c r="N1193" s="1" t="str">
        <f ca="1">INDEX(Anvendelseskode!D:D,MATCH($E1193,Anvendelseskode!$A:$A,0))</f>
        <v>Private husholdninger</v>
      </c>
      <c r="O1193" s="1" t="str">
        <f ca="1">IFERROR(INDEX(SBi!$2:$2,MATCH(G1193,SBi!$1:$1,1)),SBi!$K$2)</f>
        <v>1961-1972</v>
      </c>
      <c r="P1193" s="1">
        <f ca="1">IFERROR(INDEX(SBi!$C$3:$K$28,MATCH(E1193,SBi!$B$3:$B$28,0),MATCH(O1193,SBi!$C$2:$K$2,0)),0)</f>
        <v>119.9</v>
      </c>
      <c r="Q1193" s="19">
        <f t="shared" ca="1" si="242"/>
        <v>13.189</v>
      </c>
      <c r="R1193" s="19" t="str">
        <f ca="1">IFERROR(INDEX(VpD!$2:$2,MATCH(G1193,VpD!$1:$1,1)),VpD!$I$2)</f>
        <v>1961-1972</v>
      </c>
      <c r="S1193" s="1">
        <f ca="1">IFERROR(INDEX(VpD!$C$3:$I$27,MATCH(E1193,VpD!$B$3:$B$27,0),MATCH(R1193,VpD!$C$2:$I$2,0)),0)</f>
        <v>120</v>
      </c>
      <c r="T1193" s="19">
        <f t="shared" ca="1" si="243"/>
        <v>13.2</v>
      </c>
      <c r="U1193" s="14" t="str">
        <f t="shared" ca="1" si="244"/>
        <v xml:space="preserve">713673.67 </v>
      </c>
      <c r="V1193" s="14" t="str">
        <f t="shared" ca="1" si="245"/>
        <v>6169310.31</v>
      </c>
      <c r="W1193" s="14" t="str">
        <f t="shared" ca="1" si="246"/>
        <v>POINT(713673.67 6169310.31)</v>
      </c>
      <c r="X1193" s="14" t="str">
        <f>IFERROR(INDEX(BygningOmraade!B:B,MATCH(A1193,BygningOmraade!A:A,0)),"")</f>
        <v/>
      </c>
    </row>
    <row r="1194" spans="1:24" s="14" customFormat="1" x14ac:dyDescent="0.25">
      <c r="A1194" s="14">
        <f t="shared" si="234"/>
        <v>1194</v>
      </c>
      <c r="B1194" s="14" t="str">
        <f t="shared" ca="1" si="235"/>
        <v>43b55811-5dda-42a6-9f1c-fd4ebea6af21</v>
      </c>
      <c r="C1194" s="14" t="str">
        <f t="shared" ca="1" si="236"/>
        <v>4591b5f9-a6e4-0dd9-e044-0003ba298018</v>
      </c>
      <c r="D1194" s="14">
        <f t="shared" ca="1" si="237"/>
        <v>2691197</v>
      </c>
      <c r="E1194" s="1">
        <f t="shared" ca="1" si="238"/>
        <v>130</v>
      </c>
      <c r="F1194" s="1">
        <f t="shared" ca="1" si="239"/>
        <v>127</v>
      </c>
      <c r="G1194" s="1">
        <f t="shared" ca="1" si="240"/>
        <v>2008</v>
      </c>
      <c r="H1194" s="1" t="str">
        <f ca="1">IFERROR(INDEX(Varmeinstallation!B:B,MATCH(INDIRECT($A$1&amp;"L"&amp;A1194)*1,Varmeinstallation!A:A,0)),"Ingen varmeinstallationer")</f>
        <v>Centralvarme fra eget anlæg, et-kammer fyr</v>
      </c>
      <c r="I1194" s="1" t="str">
        <f ca="1">IFERROR(INDEX(Opvarmningsmiddel!B:B,MATCH(INDIRECT($A$1&amp;"M"&amp;A1194)*1,Opvarmningsmiddel!A:A,0)),"")</f>
        <v>Naturgas</v>
      </c>
      <c r="J1194" s="1">
        <f t="shared" ca="1" si="241"/>
        <v>90</v>
      </c>
      <c r="K1194" s="1" t="str">
        <f ca="1">IFERROR(INDEX(Relationstabel!$C$3:$K$10,MATCH(VALUE(INDIRECT($A$1&amp;"L"&amp;A1194)),Relationstabel!$A$3:$A$10,0),MATCH(IFERROR(VALUE(INDIRECT($A$1&amp;"M"&amp;A1194)),0),Relationstabel!$C$1:$K$1,0)),"Ingen varmeinstallationer")</f>
        <v>Naturgas</v>
      </c>
      <c r="L1194" s="1" t="str">
        <f ca="1">INDEX(Anvendelseskode!B:B,MATCH($E1194,Anvendelseskode!$A:$A,0))</f>
        <v>Række-, kæde-, dobbelthus (lodret adskillelse mellem enhederne)</v>
      </c>
      <c r="M1194" s="1" t="str">
        <f ca="1">INDEX(Anvendelseskode!C:C,MATCH($E1194,Anvendelseskode!$A:$A,0))</f>
        <v>Række-, kæde og dobbelthuse</v>
      </c>
      <c r="N1194" s="1" t="str">
        <f ca="1">INDEX(Anvendelseskode!D:D,MATCH($E1194,Anvendelseskode!$A:$A,0))</f>
        <v>Private husholdninger</v>
      </c>
      <c r="O1194" s="1" t="str">
        <f ca="1">IFERROR(INDEX(SBi!$2:$2,MATCH(G1194,SBi!$1:$1,1)),SBi!$K$2)</f>
        <v>Efter 2006</v>
      </c>
      <c r="P1194" s="1">
        <f ca="1">IFERROR(INDEX(SBi!$C$3:$K$28,MATCH(E1194,SBi!$B$3:$B$28,0),MATCH(O1194,SBi!$C$2:$K$2,0)),0)</f>
        <v>66.400000000000006</v>
      </c>
      <c r="Q1194" s="19">
        <f t="shared" ca="1" si="242"/>
        <v>8.4328000000000003</v>
      </c>
      <c r="R1194" s="19" t="str">
        <f ca="1">IFERROR(INDEX(VpD!$2:$2,MATCH(G1194,VpD!$1:$1,1)),VpD!$I$2)</f>
        <v>&gt;1998</v>
      </c>
      <c r="S1194" s="1">
        <f ca="1">IFERROR(INDEX(VpD!$C$3:$I$27,MATCH(E1194,VpD!$B$3:$B$27,0),MATCH(R1194,VpD!$C$2:$I$2,0)),0)</f>
        <v>65</v>
      </c>
      <c r="T1194" s="19">
        <f t="shared" ca="1" si="243"/>
        <v>8.2550000000000008</v>
      </c>
      <c r="U1194" s="14" t="str">
        <f t="shared" ca="1" si="244"/>
        <v xml:space="preserve">712577.61 </v>
      </c>
      <c r="V1194" s="14" t="str">
        <f t="shared" ca="1" si="245"/>
        <v>6168781.69</v>
      </c>
      <c r="W1194" s="14" t="str">
        <f t="shared" ca="1" si="246"/>
        <v>POINT(712577.61 6168781.69)</v>
      </c>
      <c r="X1194" s="14" t="str">
        <f>IFERROR(INDEX(BygningOmraade!B:B,MATCH(A1194,BygningOmraade!A:A,0)),"")</f>
        <v/>
      </c>
    </row>
    <row r="1195" spans="1:24" s="14" customFormat="1" x14ac:dyDescent="0.25">
      <c r="A1195" s="14">
        <f t="shared" si="234"/>
        <v>1195</v>
      </c>
      <c r="B1195" s="14" t="str">
        <f t="shared" ca="1" si="235"/>
        <v>43c1da30-93e2-41ac-8cd8-3db56f92248d</v>
      </c>
      <c r="C1195" s="14" t="str">
        <f t="shared" ca="1" si="236"/>
        <v>0a3f507e-1cbc-32b8-e044-0003ba298018</v>
      </c>
      <c r="D1195" s="14">
        <f t="shared" ca="1" si="237"/>
        <v>994307</v>
      </c>
      <c r="E1195" s="1">
        <f t="shared" ca="1" si="238"/>
        <v>130</v>
      </c>
      <c r="F1195" s="1">
        <f t="shared" ca="1" si="239"/>
        <v>134</v>
      </c>
      <c r="G1195" s="1">
        <f t="shared" ca="1" si="240"/>
        <v>1975</v>
      </c>
      <c r="H1195" s="1" t="str">
        <f ca="1">IFERROR(INDEX(Varmeinstallation!B:B,MATCH(INDIRECT($A$1&amp;"L"&amp;A1195)*1,Varmeinstallation!A:A,0)),"Ingen varmeinstallationer")</f>
        <v>Fjernvarme/blokvarme (radiatorsystemer eller varmluftanlæg)</v>
      </c>
      <c r="I1195" s="1" t="str">
        <f ca="1">IFERROR(INDEX(Opvarmningsmiddel!B:B,MATCH(INDIRECT($A$1&amp;"M"&amp;A1195)*1,Opvarmningsmiddel!A:A,0)),"")</f>
        <v/>
      </c>
      <c r="J1195" s="1">
        <f t="shared" ca="1" si="241"/>
        <v>0</v>
      </c>
      <c r="K1195" s="1" t="str">
        <f ca="1">IFERROR(INDEX(Relationstabel!$C$3:$K$10,MATCH(VALUE(INDIRECT($A$1&amp;"L"&amp;A1195)),Relationstabel!$A$3:$A$10,0),MATCH(IFERROR(VALUE(INDIRECT($A$1&amp;"M"&amp;A1195)),0),Relationstabel!$C$1:$K$1,0)),"Ingen varmeinstallationer")</f>
        <v>Fjernvarme/ Blokvarme</v>
      </c>
      <c r="L1195" s="1" t="str">
        <f ca="1">INDEX(Anvendelseskode!B:B,MATCH($E1195,Anvendelseskode!$A:$A,0))</f>
        <v>Række-, kæde-, dobbelthus (lodret adskillelse mellem enhederne)</v>
      </c>
      <c r="M1195" s="1" t="str">
        <f ca="1">INDEX(Anvendelseskode!C:C,MATCH($E1195,Anvendelseskode!$A:$A,0))</f>
        <v>Række-, kæde og dobbelthuse</v>
      </c>
      <c r="N1195" s="1" t="str">
        <f ca="1">INDEX(Anvendelseskode!D:D,MATCH($E1195,Anvendelseskode!$A:$A,0))</f>
        <v>Private husholdninger</v>
      </c>
      <c r="O1195" s="1" t="str">
        <f ca="1">IFERROR(INDEX(SBi!$2:$2,MATCH(G1195,SBi!$1:$1,1)),SBi!$K$2)</f>
        <v>1973-1978</v>
      </c>
      <c r="P1195" s="1">
        <f ca="1">IFERROR(INDEX(SBi!$C$3:$K$28,MATCH(E1195,SBi!$B$3:$B$28,0),MATCH(O1195,SBi!$C$2:$K$2,0)),0)</f>
        <v>112.6</v>
      </c>
      <c r="Q1195" s="19">
        <f t="shared" ca="1" si="242"/>
        <v>15.0884</v>
      </c>
      <c r="R1195" s="19" t="str">
        <f ca="1">IFERROR(INDEX(VpD!$2:$2,MATCH(G1195,VpD!$1:$1,1)),VpD!$I$2)</f>
        <v>1973-1978</v>
      </c>
      <c r="S1195" s="1">
        <f ca="1">IFERROR(INDEX(VpD!$C$3:$I$27,MATCH(E1195,VpD!$B$3:$B$27,0),MATCH(R1195,VpD!$C$2:$I$2,0)),0)</f>
        <v>98</v>
      </c>
      <c r="T1195" s="19">
        <f t="shared" ca="1" si="243"/>
        <v>13.132</v>
      </c>
      <c r="U1195" s="14" t="str">
        <f t="shared" ca="1" si="244"/>
        <v xml:space="preserve">711287.6 </v>
      </c>
      <c r="V1195" s="14" t="str">
        <f t="shared" ca="1" si="245"/>
        <v>6172428.71</v>
      </c>
      <c r="W1195" s="14" t="str">
        <f t="shared" ca="1" si="246"/>
        <v>POINT(711287.6 6172428.71)</v>
      </c>
      <c r="X1195" s="14" t="str">
        <f>IFERROR(INDEX(BygningOmraade!B:B,MATCH(A1195,BygningOmraade!A:A,0)),"")</f>
        <v/>
      </c>
    </row>
    <row r="1196" spans="1:24" s="14" customFormat="1" x14ac:dyDescent="0.25">
      <c r="A1196" s="14">
        <f t="shared" si="234"/>
        <v>1196</v>
      </c>
      <c r="B1196" s="14" t="str">
        <f t="shared" ca="1" si="235"/>
        <v>43cdb5f6-5a19-4cf1-aca1-cda6dfc480fd</v>
      </c>
      <c r="C1196" s="14" t="str">
        <f t="shared" ca="1" si="236"/>
        <v>0a3f507e-168c-32b8-e044-0003ba298018</v>
      </c>
      <c r="D1196" s="14">
        <f t="shared" ca="1" si="237"/>
        <v>995988</v>
      </c>
      <c r="E1196" s="1">
        <f t="shared" ca="1" si="238"/>
        <v>140</v>
      </c>
      <c r="F1196" s="1">
        <f t="shared" ca="1" si="239"/>
        <v>492</v>
      </c>
      <c r="G1196" s="1">
        <f t="shared" ca="1" si="240"/>
        <v>1988</v>
      </c>
      <c r="H1196" s="1" t="str">
        <f ca="1">IFERROR(INDEX(Varmeinstallation!B:B,MATCH(INDIRECT($A$1&amp;"L"&amp;A1196)*1,Varmeinstallation!A:A,0)),"Ingen varmeinstallationer")</f>
        <v>Fjernvarme/blokvarme (radiatorsystemer eller varmluftanlæg)</v>
      </c>
      <c r="I1196" s="1" t="str">
        <f ca="1">IFERROR(INDEX(Opvarmningsmiddel!B:B,MATCH(INDIRECT($A$1&amp;"M"&amp;A1196)*1,Opvarmningsmiddel!A:A,0)),"")</f>
        <v/>
      </c>
      <c r="J1196" s="1">
        <f t="shared" ca="1" si="241"/>
        <v>0</v>
      </c>
      <c r="K1196" s="1" t="str">
        <f ca="1">IFERROR(INDEX(Relationstabel!$C$3:$K$10,MATCH(VALUE(INDIRECT($A$1&amp;"L"&amp;A1196)),Relationstabel!$A$3:$A$10,0),MATCH(IFERROR(VALUE(INDIRECT($A$1&amp;"M"&amp;A1196)),0),Relationstabel!$C$1:$K$1,0)),"Ingen varmeinstallationer")</f>
        <v>Fjernvarme/ Blokvarme</v>
      </c>
      <c r="L1196" s="1" t="str">
        <f ca="1">INDEX(Anvendelseskode!B:B,MATCH($E1196,Anvendelseskode!$A:$A,0))</f>
        <v>Etageboligbebyggelse</v>
      </c>
      <c r="M1196" s="1" t="str">
        <f ca="1">INDEX(Anvendelseskode!C:C,MATCH($E1196,Anvendelseskode!$A:$A,0))</f>
        <v>Etageboligbebyggelse</v>
      </c>
      <c r="N1196" s="1" t="str">
        <f ca="1">INDEX(Anvendelseskode!D:D,MATCH($E1196,Anvendelseskode!$A:$A,0))</f>
        <v>Private husholdninger</v>
      </c>
      <c r="O1196" s="1" t="str">
        <f ca="1">IFERROR(INDEX(SBi!$2:$2,MATCH(G1196,SBi!$1:$1,1)),SBi!$K$2)</f>
        <v>1979-1998</v>
      </c>
      <c r="P1196" s="1">
        <f ca="1">IFERROR(INDEX(SBi!$C$3:$K$28,MATCH(E1196,SBi!$B$3:$B$28,0),MATCH(O1196,SBi!$C$2:$K$2,0)),0)</f>
        <v>108.5</v>
      </c>
      <c r="Q1196" s="19">
        <f t="shared" ca="1" si="242"/>
        <v>53.381999999999998</v>
      </c>
      <c r="R1196" s="19" t="str">
        <f ca="1">IFERROR(INDEX(VpD!$2:$2,MATCH(G1196,VpD!$1:$1,1)),VpD!$I$2)</f>
        <v>1979-1998</v>
      </c>
      <c r="S1196" s="1">
        <f ca="1">IFERROR(INDEX(VpD!$C$3:$I$27,MATCH(E1196,VpD!$B$3:$B$27,0),MATCH(R1196,VpD!$C$2:$I$2,0)),0)</f>
        <v>80</v>
      </c>
      <c r="T1196" s="19">
        <f t="shared" ca="1" si="243"/>
        <v>39.36</v>
      </c>
      <c r="U1196" s="14" t="str">
        <f t="shared" ca="1" si="244"/>
        <v xml:space="preserve">712736.78 </v>
      </c>
      <c r="V1196" s="14" t="str">
        <f t="shared" ca="1" si="245"/>
        <v>6169769.79</v>
      </c>
      <c r="W1196" s="14" t="str">
        <f t="shared" ca="1" si="246"/>
        <v>POINT(712736.78 6169769.79)</v>
      </c>
      <c r="X1196" s="14" t="str">
        <f>IFERROR(INDEX(BygningOmraade!B:B,MATCH(A1196,BygningOmraade!A:A,0)),"")</f>
        <v/>
      </c>
    </row>
    <row r="1197" spans="1:24" s="14" customFormat="1" x14ac:dyDescent="0.25">
      <c r="A1197" s="14">
        <f t="shared" si="234"/>
        <v>1197</v>
      </c>
      <c r="B1197" s="14" t="str">
        <f t="shared" ca="1" si="235"/>
        <v>43d50673-da48-4571-917a-2a72a199beec</v>
      </c>
      <c r="C1197" s="14" t="str">
        <f t="shared" ca="1" si="236"/>
        <v>0a3f507e-1524-32b8-e044-0003ba298018</v>
      </c>
      <c r="D1197" s="14">
        <f t="shared" ca="1" si="237"/>
        <v>994414</v>
      </c>
      <c r="E1197" s="1">
        <f t="shared" ca="1" si="238"/>
        <v>130</v>
      </c>
      <c r="F1197" s="1">
        <f t="shared" ca="1" si="239"/>
        <v>76</v>
      </c>
      <c r="G1197" s="1">
        <f t="shared" ca="1" si="240"/>
        <v>1993</v>
      </c>
      <c r="H1197" s="1" t="str">
        <f ca="1">IFERROR(INDEX(Varmeinstallation!B:B,MATCH(INDIRECT($A$1&amp;"L"&amp;A1197)*1,Varmeinstallation!A:A,0)),"Ingen varmeinstallationer")</f>
        <v>Fjernvarme/blokvarme (radiatorsystemer eller varmluftanlæg)</v>
      </c>
      <c r="I1197" s="1" t="str">
        <f ca="1">IFERROR(INDEX(Opvarmningsmiddel!B:B,MATCH(INDIRECT($A$1&amp;"M"&amp;A1197)*1,Opvarmningsmiddel!A:A,0)),"")</f>
        <v/>
      </c>
      <c r="J1197" s="1">
        <f t="shared" ca="1" si="241"/>
        <v>0</v>
      </c>
      <c r="K1197" s="1" t="str">
        <f ca="1">IFERROR(INDEX(Relationstabel!$C$3:$K$10,MATCH(VALUE(INDIRECT($A$1&amp;"L"&amp;A1197)),Relationstabel!$A$3:$A$10,0),MATCH(IFERROR(VALUE(INDIRECT($A$1&amp;"M"&amp;A1197)),0),Relationstabel!$C$1:$K$1,0)),"Ingen varmeinstallationer")</f>
        <v>Fjernvarme/ Blokvarme</v>
      </c>
      <c r="L1197" s="1" t="str">
        <f ca="1">INDEX(Anvendelseskode!B:B,MATCH($E1197,Anvendelseskode!$A:$A,0))</f>
        <v>Række-, kæde-, dobbelthus (lodret adskillelse mellem enhederne)</v>
      </c>
      <c r="M1197" s="1" t="str">
        <f ca="1">INDEX(Anvendelseskode!C:C,MATCH($E1197,Anvendelseskode!$A:$A,0))</f>
        <v>Række-, kæde og dobbelthuse</v>
      </c>
      <c r="N1197" s="1" t="str">
        <f ca="1">INDEX(Anvendelseskode!D:D,MATCH($E1197,Anvendelseskode!$A:$A,0))</f>
        <v>Private husholdninger</v>
      </c>
      <c r="O1197" s="1" t="str">
        <f ca="1">IFERROR(INDEX(SBi!$2:$2,MATCH(G1197,SBi!$1:$1,1)),SBi!$K$2)</f>
        <v>1979-1998</v>
      </c>
      <c r="P1197" s="1">
        <f ca="1">IFERROR(INDEX(SBi!$C$3:$K$28,MATCH(E1197,SBi!$B$3:$B$28,0),MATCH(O1197,SBi!$C$2:$K$2,0)),0)</f>
        <v>96.8</v>
      </c>
      <c r="Q1197" s="19">
        <f t="shared" ca="1" si="242"/>
        <v>7.3567999999999998</v>
      </c>
      <c r="R1197" s="19" t="str">
        <f ca="1">IFERROR(INDEX(VpD!$2:$2,MATCH(G1197,VpD!$1:$1,1)),VpD!$I$2)</f>
        <v>1979-1998</v>
      </c>
      <c r="S1197" s="1">
        <f ca="1">IFERROR(INDEX(VpD!$C$3:$I$27,MATCH(E1197,VpD!$B$3:$B$27,0),MATCH(R1197,VpD!$C$2:$I$2,0)),0)</f>
        <v>74</v>
      </c>
      <c r="T1197" s="19">
        <f t="shared" ca="1" si="243"/>
        <v>5.6239999999999997</v>
      </c>
      <c r="U1197" s="14" t="str">
        <f t="shared" ca="1" si="244"/>
        <v xml:space="preserve">711535.35 </v>
      </c>
      <c r="V1197" s="14" t="str">
        <f t="shared" ca="1" si="245"/>
        <v>6172421.61</v>
      </c>
      <c r="W1197" s="14" t="str">
        <f t="shared" ca="1" si="246"/>
        <v>POINT(711535.35 6172421.61)</v>
      </c>
      <c r="X1197" s="14" t="str">
        <f>IFERROR(INDEX(BygningOmraade!B:B,MATCH(A1197,BygningOmraade!A:A,0)),"")</f>
        <v/>
      </c>
    </row>
    <row r="1198" spans="1:24" s="14" customFormat="1" x14ac:dyDescent="0.25">
      <c r="A1198" s="14">
        <f t="shared" si="234"/>
        <v>1198</v>
      </c>
      <c r="B1198" s="14" t="str">
        <f t="shared" ca="1" si="235"/>
        <v>43dd4360-ce9d-4fa6-a344-7031ab77633c</v>
      </c>
      <c r="C1198" s="14" t="str">
        <f t="shared" ca="1" si="236"/>
        <v>0a3f507e-194c-32b8-e044-0003ba298018</v>
      </c>
      <c r="D1198" s="14">
        <f t="shared" ca="1" si="237"/>
        <v>996624</v>
      </c>
      <c r="E1198" s="1">
        <f t="shared" ca="1" si="238"/>
        <v>130</v>
      </c>
      <c r="F1198" s="1">
        <f t="shared" ca="1" si="239"/>
        <v>109</v>
      </c>
      <c r="G1198" s="1">
        <f t="shared" ca="1" si="240"/>
        <v>1978</v>
      </c>
      <c r="H1198" s="1" t="str">
        <f ca="1">IFERROR(INDEX(Varmeinstallation!B:B,MATCH(INDIRECT($A$1&amp;"L"&amp;A1198)*1,Varmeinstallation!A:A,0)),"Ingen varmeinstallationer")</f>
        <v>Fjernvarme/blokvarme (radiatorsystemer eller varmluftanlæg)</v>
      </c>
      <c r="I1198" s="1" t="str">
        <f ca="1">IFERROR(INDEX(Opvarmningsmiddel!B:B,MATCH(INDIRECT($A$1&amp;"M"&amp;A1198)*1,Opvarmningsmiddel!A:A,0)),"")</f>
        <v/>
      </c>
      <c r="J1198" s="1">
        <f t="shared" ca="1" si="241"/>
        <v>0</v>
      </c>
      <c r="K1198" s="1" t="str">
        <f ca="1">IFERROR(INDEX(Relationstabel!$C$3:$K$10,MATCH(VALUE(INDIRECT($A$1&amp;"L"&amp;A1198)),Relationstabel!$A$3:$A$10,0),MATCH(IFERROR(VALUE(INDIRECT($A$1&amp;"M"&amp;A1198)),0),Relationstabel!$C$1:$K$1,0)),"Ingen varmeinstallationer")</f>
        <v>Fjernvarme/ Blokvarme</v>
      </c>
      <c r="L1198" s="1" t="str">
        <f ca="1">INDEX(Anvendelseskode!B:B,MATCH($E1198,Anvendelseskode!$A:$A,0))</f>
        <v>Række-, kæde-, dobbelthus (lodret adskillelse mellem enhederne)</v>
      </c>
      <c r="M1198" s="1" t="str">
        <f ca="1">INDEX(Anvendelseskode!C:C,MATCH($E1198,Anvendelseskode!$A:$A,0))</f>
        <v>Række-, kæde og dobbelthuse</v>
      </c>
      <c r="N1198" s="1" t="str">
        <f ca="1">INDEX(Anvendelseskode!D:D,MATCH($E1198,Anvendelseskode!$A:$A,0))</f>
        <v>Private husholdninger</v>
      </c>
      <c r="O1198" s="1" t="str">
        <f ca="1">IFERROR(INDEX(SBi!$2:$2,MATCH(G1198,SBi!$1:$1,1)),SBi!$K$2)</f>
        <v>1973-1978</v>
      </c>
      <c r="P1198" s="1">
        <f ca="1">IFERROR(INDEX(SBi!$C$3:$K$28,MATCH(E1198,SBi!$B$3:$B$28,0),MATCH(O1198,SBi!$C$2:$K$2,0)),0)</f>
        <v>112.6</v>
      </c>
      <c r="Q1198" s="19">
        <f t="shared" ca="1" si="242"/>
        <v>12.273399999999999</v>
      </c>
      <c r="R1198" s="19" t="str">
        <f ca="1">IFERROR(INDEX(VpD!$2:$2,MATCH(G1198,VpD!$1:$1,1)),VpD!$I$2)</f>
        <v>1973-1978</v>
      </c>
      <c r="S1198" s="1">
        <f ca="1">IFERROR(INDEX(VpD!$C$3:$I$27,MATCH(E1198,VpD!$B$3:$B$27,0),MATCH(R1198,VpD!$C$2:$I$2,0)),0)</f>
        <v>98</v>
      </c>
      <c r="T1198" s="19">
        <f t="shared" ca="1" si="243"/>
        <v>10.682</v>
      </c>
      <c r="U1198" s="14" t="str">
        <f t="shared" ca="1" si="244"/>
        <v xml:space="preserve">713546.28 </v>
      </c>
      <c r="V1198" s="14" t="str">
        <f t="shared" ca="1" si="245"/>
        <v>6169769.83</v>
      </c>
      <c r="W1198" s="14" t="str">
        <f t="shared" ca="1" si="246"/>
        <v>POINT(713546.28 6169769.83)</v>
      </c>
      <c r="X1198" s="14" t="str">
        <f>IFERROR(INDEX(BygningOmraade!B:B,MATCH(A1198,BygningOmraade!A:A,0)),"")</f>
        <v/>
      </c>
    </row>
    <row r="1199" spans="1:24" s="14" customFormat="1" x14ac:dyDescent="0.25">
      <c r="A1199" s="14">
        <f t="shared" si="234"/>
        <v>1199</v>
      </c>
      <c r="B1199" s="14" t="str">
        <f t="shared" ca="1" si="235"/>
        <v>43e53c8d-a53f-4229-9a37-4bd07c8803ea</v>
      </c>
      <c r="C1199" s="14" t="str">
        <f t="shared" ca="1" si="236"/>
        <v>0a3f507e-1d93-32b8-e044-0003ba298018</v>
      </c>
      <c r="D1199" s="14">
        <f t="shared" ca="1" si="237"/>
        <v>995773</v>
      </c>
      <c r="E1199" s="1">
        <f t="shared" ca="1" si="238"/>
        <v>120</v>
      </c>
      <c r="F1199" s="1">
        <f t="shared" ca="1" si="239"/>
        <v>96</v>
      </c>
      <c r="G1199" s="1">
        <f t="shared" ca="1" si="240"/>
        <v>1961</v>
      </c>
      <c r="H1199" s="1" t="str">
        <f ca="1">IFERROR(INDEX(Varmeinstallation!B:B,MATCH(INDIRECT($A$1&amp;"L"&amp;A1199)*1,Varmeinstallation!A:A,0)),"Ingen varmeinstallationer")</f>
        <v>Centralvarme fra eget anlæg, et-kammer fyr</v>
      </c>
      <c r="I1199" s="1" t="str">
        <f ca="1">IFERROR(INDEX(Opvarmningsmiddel!B:B,MATCH(INDIRECT($A$1&amp;"M"&amp;A1199)*1,Opvarmningsmiddel!A:A,0)),"")</f>
        <v>Naturgas</v>
      </c>
      <c r="J1199" s="1">
        <f t="shared" ca="1" si="241"/>
        <v>0</v>
      </c>
      <c r="K1199" s="1" t="str">
        <f ca="1">IFERROR(INDEX(Relationstabel!$C$3:$K$10,MATCH(VALUE(INDIRECT($A$1&amp;"L"&amp;A1199)),Relationstabel!$A$3:$A$10,0),MATCH(IFERROR(VALUE(INDIRECT($A$1&amp;"M"&amp;A1199)),0),Relationstabel!$C$1:$K$1,0)),"Ingen varmeinstallationer")</f>
        <v>Naturgas</v>
      </c>
      <c r="L1199" s="1" t="str">
        <f ca="1">INDEX(Anvendelseskode!B:B,MATCH($E1199,Anvendelseskode!$A:$A,0))</f>
        <v>Fritliggende enfamilieshus (parcelhus)</v>
      </c>
      <c r="M1199" s="1" t="str">
        <f ca="1">INDEX(Anvendelseskode!C:C,MATCH($E1199,Anvendelseskode!$A:$A,0))</f>
        <v>Parcelhuse</v>
      </c>
      <c r="N1199" s="1" t="str">
        <f ca="1">INDEX(Anvendelseskode!D:D,MATCH($E1199,Anvendelseskode!$A:$A,0))</f>
        <v>Private husholdninger</v>
      </c>
      <c r="O1199" s="1" t="str">
        <f ca="1">IFERROR(INDEX(SBi!$2:$2,MATCH(G1199,SBi!$1:$1,1)),SBi!$K$2)</f>
        <v>1961-1972</v>
      </c>
      <c r="P1199" s="1">
        <f ca="1">IFERROR(INDEX(SBi!$C$3:$K$28,MATCH(E1199,SBi!$B$3:$B$28,0),MATCH(O1199,SBi!$C$2:$K$2,0)),0)</f>
        <v>134.30000000000001</v>
      </c>
      <c r="Q1199" s="19">
        <f t="shared" ca="1" si="242"/>
        <v>12.892800000000001</v>
      </c>
      <c r="R1199" s="19" t="str">
        <f ca="1">IFERROR(INDEX(VpD!$2:$2,MATCH(G1199,VpD!$1:$1,1)),VpD!$I$2)</f>
        <v>1961-1972</v>
      </c>
      <c r="S1199" s="1">
        <f ca="1">IFERROR(INDEX(VpD!$C$3:$I$27,MATCH(E1199,VpD!$B$3:$B$27,0),MATCH(R1199,VpD!$C$2:$I$2,0)),0)</f>
        <v>143</v>
      </c>
      <c r="T1199" s="19">
        <f t="shared" ca="1" si="243"/>
        <v>13.728</v>
      </c>
      <c r="U1199" s="14" t="str">
        <f t="shared" ca="1" si="244"/>
        <v xml:space="preserve">712151.33 </v>
      </c>
      <c r="V1199" s="14" t="str">
        <f t="shared" ca="1" si="245"/>
        <v>6169308.04</v>
      </c>
      <c r="W1199" s="14" t="str">
        <f t="shared" ca="1" si="246"/>
        <v>POINT(712151.33 6169308.04)</v>
      </c>
      <c r="X1199" s="14" t="str">
        <f>IFERROR(INDEX(BygningOmraade!B:B,MATCH(A1199,BygningOmraade!A:A,0)),"")</f>
        <v/>
      </c>
    </row>
    <row r="1200" spans="1:24" s="14" customFormat="1" x14ac:dyDescent="0.25">
      <c r="A1200" s="14">
        <f t="shared" si="234"/>
        <v>1200</v>
      </c>
      <c r="B1200" s="14" t="str">
        <f t="shared" ca="1" si="235"/>
        <v>43f9807a-5174-4a76-a80c-6473c3caa3a8</v>
      </c>
      <c r="C1200" s="14" t="str">
        <f t="shared" ca="1" si="236"/>
        <v>0a3f507e-1b16-32b8-e044-0003ba298018</v>
      </c>
      <c r="D1200" s="14">
        <f t="shared" ca="1" si="237"/>
        <v>995664</v>
      </c>
      <c r="E1200" s="1">
        <f t="shared" ca="1" si="238"/>
        <v>320</v>
      </c>
      <c r="F1200" s="1">
        <f t="shared" ca="1" si="239"/>
        <v>249</v>
      </c>
      <c r="G1200" s="1">
        <f t="shared" ca="1" si="240"/>
        <v>1968</v>
      </c>
      <c r="H1200" s="1" t="str">
        <f ca="1">IFERROR(INDEX(Varmeinstallation!B:B,MATCH(INDIRECT($A$1&amp;"L"&amp;A1200)*1,Varmeinstallation!A:A,0)),"Ingen varmeinstallationer")</f>
        <v>Centralvarme fra eget anlæg, et-kammer fyr</v>
      </c>
      <c r="I1200" s="1" t="str">
        <f ca="1">IFERROR(INDEX(Opvarmningsmiddel!B:B,MATCH(INDIRECT($A$1&amp;"M"&amp;A1200)*1,Opvarmningsmiddel!A:A,0)),"")</f>
        <v>Flydende brændsel (olie, petroleum, flaskegas m.m.)</v>
      </c>
      <c r="J1200" s="1">
        <f t="shared" ca="1" si="241"/>
        <v>0</v>
      </c>
      <c r="K1200" s="1" t="str">
        <f ca="1">IFERROR(INDEX(Relationstabel!$C$3:$K$10,MATCH(VALUE(INDIRECT($A$1&amp;"L"&amp;A1200)),Relationstabel!$A$3:$A$10,0),MATCH(IFERROR(VALUE(INDIRECT($A$1&amp;"M"&amp;A1200)),0),Relationstabel!$C$1:$K$1,0)),"Ingen varmeinstallationer")</f>
        <v>Olie</v>
      </c>
      <c r="L1200" s="1" t="str">
        <f ca="1">INDEX(Anvendelseskode!B:B,MATCH($E1200,Anvendelseskode!$A:$A,0))</f>
        <v>Bygning til kontor, handel, lager herunder offentlig administration</v>
      </c>
      <c r="M1200" s="1" t="str">
        <f ca="1">INDEX(Anvendelseskode!C:C,MATCH($E1200,Anvendelseskode!$A:$A,0))</f>
        <v>Kontor, handel, lager, off. adm.</v>
      </c>
      <c r="N1200" s="1" t="str">
        <f ca="1">INDEX(Anvendelseskode!D:D,MATCH($E1200,Anvendelseskode!$A:$A,0))</f>
        <v>Handel og servicevirksomheder</v>
      </c>
      <c r="O1200" s="1" t="str">
        <f ca="1">IFERROR(INDEX(SBi!$2:$2,MATCH(G1200,SBi!$1:$1,1)),SBi!$K$2)</f>
        <v>1961-1972</v>
      </c>
      <c r="P1200" s="1">
        <f ca="1">IFERROR(INDEX(SBi!$C$3:$K$28,MATCH(E1200,SBi!$B$3:$B$28,0),MATCH(O1200,SBi!$C$2:$K$2,0)),0)</f>
        <v>117.5</v>
      </c>
      <c r="Q1200" s="19">
        <f t="shared" ca="1" si="242"/>
        <v>29.2575</v>
      </c>
      <c r="R1200" s="19" t="str">
        <f ca="1">IFERROR(INDEX(VpD!$2:$2,MATCH(G1200,VpD!$1:$1,1)),VpD!$I$2)</f>
        <v>1961-1972</v>
      </c>
      <c r="S1200" s="1">
        <f ca="1">IFERROR(INDEX(VpD!$C$3:$I$27,MATCH(E1200,VpD!$B$3:$B$27,0),MATCH(R1200,VpD!$C$2:$I$2,0)),0)</f>
        <v>105</v>
      </c>
      <c r="T1200" s="19">
        <f t="shared" ca="1" si="243"/>
        <v>26.145</v>
      </c>
      <c r="U1200" s="14" t="str">
        <f t="shared" ca="1" si="244"/>
        <v xml:space="preserve">712309.92 </v>
      </c>
      <c r="V1200" s="14" t="str">
        <f t="shared" ca="1" si="245"/>
        <v>6171660.8</v>
      </c>
      <c r="W1200" s="14" t="str">
        <f t="shared" ca="1" si="246"/>
        <v>POINT(712309.92 6171660.8)</v>
      </c>
      <c r="X1200" s="14" t="str">
        <f>IFERROR(INDEX(BygningOmraade!B:B,MATCH(A1200,BygningOmraade!A:A,0)),"")</f>
        <v/>
      </c>
    </row>
    <row r="1201" spans="1:24" s="14" customFormat="1" x14ac:dyDescent="0.25">
      <c r="A1201" s="14">
        <f t="shared" si="234"/>
        <v>1201</v>
      </c>
      <c r="B1201" s="14" t="str">
        <f t="shared" ca="1" si="235"/>
        <v>43fdd526-5844-4eb1-aac8-3ee0fafcacbf</v>
      </c>
      <c r="C1201" s="14" t="str">
        <f t="shared" ca="1" si="236"/>
        <v>0a3f507e-1e49-32b8-e044-0003ba298018</v>
      </c>
      <c r="D1201" s="14">
        <f t="shared" ca="1" si="237"/>
        <v>994838</v>
      </c>
      <c r="E1201" s="1">
        <f t="shared" ca="1" si="238"/>
        <v>120</v>
      </c>
      <c r="F1201" s="1">
        <f t="shared" ca="1" si="239"/>
        <v>168</v>
      </c>
      <c r="G1201" s="1">
        <f t="shared" ca="1" si="240"/>
        <v>1980</v>
      </c>
      <c r="H1201" s="1" t="str">
        <f ca="1">IFERROR(INDEX(Varmeinstallation!B:B,MATCH(INDIRECT($A$1&amp;"L"&amp;A1201)*1,Varmeinstallation!A:A,0)),"Ingen varmeinstallationer")</f>
        <v>Centralvarme fra eget anlæg, et-kammer fyr</v>
      </c>
      <c r="I1201" s="1" t="str">
        <f ca="1">IFERROR(INDEX(Opvarmningsmiddel!B:B,MATCH(INDIRECT($A$1&amp;"M"&amp;A1201)*1,Opvarmningsmiddel!A:A,0)),"")</f>
        <v>Naturgas</v>
      </c>
      <c r="J1201" s="1">
        <f t="shared" ca="1" si="241"/>
        <v>7</v>
      </c>
      <c r="K1201" s="1" t="str">
        <f ca="1">IFERROR(INDEX(Relationstabel!$C$3:$K$10,MATCH(VALUE(INDIRECT($A$1&amp;"L"&amp;A1201)),Relationstabel!$A$3:$A$10,0),MATCH(IFERROR(VALUE(INDIRECT($A$1&amp;"M"&amp;A1201)),0),Relationstabel!$C$1:$K$1,0)),"Ingen varmeinstallationer")</f>
        <v>Naturgas</v>
      </c>
      <c r="L1201" s="1" t="str">
        <f ca="1">INDEX(Anvendelseskode!B:B,MATCH($E1201,Anvendelseskode!$A:$A,0))</f>
        <v>Fritliggende enfamilieshus (parcelhus)</v>
      </c>
      <c r="M1201" s="1" t="str">
        <f ca="1">INDEX(Anvendelseskode!C:C,MATCH($E1201,Anvendelseskode!$A:$A,0))</f>
        <v>Parcelhuse</v>
      </c>
      <c r="N1201" s="1" t="str">
        <f ca="1">INDEX(Anvendelseskode!D:D,MATCH($E1201,Anvendelseskode!$A:$A,0))</f>
        <v>Private husholdninger</v>
      </c>
      <c r="O1201" s="1" t="str">
        <f ca="1">IFERROR(INDEX(SBi!$2:$2,MATCH(G1201,SBi!$1:$1,1)),SBi!$K$2)</f>
        <v>1979-1998</v>
      </c>
      <c r="P1201" s="1">
        <f ca="1">IFERROR(INDEX(SBi!$C$3:$K$28,MATCH(E1201,SBi!$B$3:$B$28,0),MATCH(O1201,SBi!$C$2:$K$2,0)),0)</f>
        <v>105.4</v>
      </c>
      <c r="Q1201" s="19">
        <f t="shared" ca="1" si="242"/>
        <v>17.7072</v>
      </c>
      <c r="R1201" s="19" t="str">
        <f ca="1">IFERROR(INDEX(VpD!$2:$2,MATCH(G1201,VpD!$1:$1,1)),VpD!$I$2)</f>
        <v>1979-1998</v>
      </c>
      <c r="S1201" s="1">
        <f ca="1">IFERROR(INDEX(VpD!$C$3:$I$27,MATCH(E1201,VpD!$B$3:$B$27,0),MATCH(R1201,VpD!$C$2:$I$2,0)),0)</f>
        <v>90</v>
      </c>
      <c r="T1201" s="19">
        <f t="shared" ca="1" si="243"/>
        <v>15.12</v>
      </c>
      <c r="U1201" s="14" t="str">
        <f t="shared" ca="1" si="244"/>
        <v xml:space="preserve">711587.56 </v>
      </c>
      <c r="V1201" s="14" t="str">
        <f t="shared" ca="1" si="245"/>
        <v>6171675.41</v>
      </c>
      <c r="W1201" s="14" t="str">
        <f t="shared" ca="1" si="246"/>
        <v>POINT(711587.56 6171675.41)</v>
      </c>
      <c r="X1201" s="14" t="str">
        <f>IFERROR(INDEX(BygningOmraade!B:B,MATCH(A1201,BygningOmraade!A:A,0)),"")</f>
        <v/>
      </c>
    </row>
    <row r="1202" spans="1:24" s="14" customFormat="1" x14ac:dyDescent="0.25">
      <c r="A1202" s="14">
        <f t="shared" si="234"/>
        <v>1202</v>
      </c>
      <c r="B1202" s="14" t="str">
        <f t="shared" ca="1" si="235"/>
        <v>44051e88-d521-4876-98c9-b135b4ae81d3</v>
      </c>
      <c r="C1202" s="14" t="str">
        <f t="shared" ca="1" si="236"/>
        <v>0a3f507e-1f01-32b8-e044-0003ba298018</v>
      </c>
      <c r="D1202" s="14">
        <f t="shared" ca="1" si="237"/>
        <v>995716</v>
      </c>
      <c r="E1202" s="1">
        <f t="shared" ca="1" si="238"/>
        <v>320</v>
      </c>
      <c r="F1202" s="1">
        <f t="shared" ca="1" si="239"/>
        <v>340</v>
      </c>
      <c r="G1202" s="1">
        <f t="shared" ca="1" si="240"/>
        <v>1976</v>
      </c>
      <c r="H1202" s="1" t="str">
        <f ca="1">IFERROR(INDEX(Varmeinstallation!B:B,MATCH(INDIRECT($A$1&amp;"L"&amp;A1202)*1,Varmeinstallation!A:A,0)),"Ingen varmeinstallationer")</f>
        <v>Ingen varmeinstallationer</v>
      </c>
      <c r="I1202" s="1" t="str">
        <f ca="1">IFERROR(INDEX(Opvarmningsmiddel!B:B,MATCH(INDIRECT($A$1&amp;"M"&amp;A1202)*1,Opvarmningsmiddel!A:A,0)),"")</f>
        <v/>
      </c>
      <c r="J1202" s="1">
        <f t="shared" ca="1" si="241"/>
        <v>0</v>
      </c>
      <c r="K1202" s="1" t="str">
        <f ca="1">IFERROR(INDEX(Relationstabel!$C$3:$K$10,MATCH(VALUE(INDIRECT($A$1&amp;"L"&amp;A1202)),Relationstabel!$A$3:$A$10,0),MATCH(IFERROR(VALUE(INDIRECT($A$1&amp;"M"&amp;A1202)),0),Relationstabel!$C$1:$K$1,0)),"Ingen varmeinstallationer")</f>
        <v>Ingen varmeinstallation</v>
      </c>
      <c r="L1202" s="1" t="str">
        <f ca="1">INDEX(Anvendelseskode!B:B,MATCH($E1202,Anvendelseskode!$A:$A,0))</f>
        <v>Bygning til kontor, handel, lager herunder offentlig administration</v>
      </c>
      <c r="M1202" s="1" t="str">
        <f ca="1">INDEX(Anvendelseskode!C:C,MATCH($E1202,Anvendelseskode!$A:$A,0))</f>
        <v>Kontor, handel, lager, off. adm.</v>
      </c>
      <c r="N1202" s="1" t="str">
        <f ca="1">INDEX(Anvendelseskode!D:D,MATCH($E1202,Anvendelseskode!$A:$A,0))</f>
        <v>Handel og servicevirksomheder</v>
      </c>
      <c r="O1202" s="1" t="str">
        <f ca="1">IFERROR(INDEX(SBi!$2:$2,MATCH(G1202,SBi!$1:$1,1)),SBi!$K$2)</f>
        <v>1973-1978</v>
      </c>
      <c r="P1202" s="1">
        <f ca="1">IFERROR(INDEX(SBi!$C$3:$K$28,MATCH(E1202,SBi!$B$3:$B$28,0),MATCH(O1202,SBi!$C$2:$K$2,0)),0)</f>
        <v>120</v>
      </c>
      <c r="Q1202" s="19">
        <f t="shared" ca="1" si="242"/>
        <v>40.799999999999997</v>
      </c>
      <c r="R1202" s="19" t="str">
        <f ca="1">IFERROR(INDEX(VpD!$2:$2,MATCH(G1202,VpD!$1:$1,1)),VpD!$I$2)</f>
        <v>1973-1978</v>
      </c>
      <c r="S1202" s="1">
        <f ca="1">IFERROR(INDEX(VpD!$C$3:$I$27,MATCH(E1202,VpD!$B$3:$B$27,0),MATCH(R1202,VpD!$C$2:$I$2,0)),0)</f>
        <v>105</v>
      </c>
      <c r="T1202" s="19">
        <f t="shared" ca="1" si="243"/>
        <v>35.700000000000003</v>
      </c>
      <c r="U1202" s="14" t="str">
        <f t="shared" ca="1" si="244"/>
        <v xml:space="preserve">712225.04 </v>
      </c>
      <c r="V1202" s="14" t="str">
        <f t="shared" ca="1" si="245"/>
        <v>6172123.46</v>
      </c>
      <c r="W1202" s="14" t="str">
        <f t="shared" ca="1" si="246"/>
        <v>POINT(712225.04 6172123.46)</v>
      </c>
      <c r="X1202" s="14" t="str">
        <f>IFERROR(INDEX(BygningOmraade!B:B,MATCH(A1202,BygningOmraade!A:A,0)),"")</f>
        <v/>
      </c>
    </row>
    <row r="1203" spans="1:24" s="14" customFormat="1" x14ac:dyDescent="0.25">
      <c r="A1203" s="14">
        <f t="shared" si="234"/>
        <v>1203</v>
      </c>
      <c r="B1203" s="14" t="str">
        <f t="shared" ca="1" si="235"/>
        <v>4416eaf3-a61d-4df7-9032-deef65bbfcfa</v>
      </c>
      <c r="C1203" s="14" t="str">
        <f t="shared" ca="1" si="236"/>
        <v>0a3f507e-1e4c-32b8-e044-0003ba298018</v>
      </c>
      <c r="D1203" s="14">
        <f t="shared" ca="1" si="237"/>
        <v>994656</v>
      </c>
      <c r="E1203" s="1">
        <f t="shared" ca="1" si="238"/>
        <v>120</v>
      </c>
      <c r="F1203" s="1">
        <f t="shared" ca="1" si="239"/>
        <v>173</v>
      </c>
      <c r="G1203" s="1">
        <f t="shared" ca="1" si="240"/>
        <v>1984</v>
      </c>
      <c r="H1203" s="1" t="str">
        <f ca="1">IFERROR(INDEX(Varmeinstallation!B:B,MATCH(INDIRECT($A$1&amp;"L"&amp;A1203)*1,Varmeinstallation!A:A,0)),"Ingen varmeinstallationer")</f>
        <v>Centralvarme fra eget anlæg, et-kammer fyr</v>
      </c>
      <c r="I1203" s="1" t="str">
        <f ca="1">IFERROR(INDEX(Opvarmningsmiddel!B:B,MATCH(INDIRECT($A$1&amp;"M"&amp;A1203)*1,Opvarmningsmiddel!A:A,0)),"")</f>
        <v>Naturgas</v>
      </c>
      <c r="J1203" s="1">
        <f t="shared" ca="1" si="241"/>
        <v>0</v>
      </c>
      <c r="K1203" s="1" t="str">
        <f ca="1">IFERROR(INDEX(Relationstabel!$C$3:$K$10,MATCH(VALUE(INDIRECT($A$1&amp;"L"&amp;A1203)),Relationstabel!$A$3:$A$10,0),MATCH(IFERROR(VALUE(INDIRECT($A$1&amp;"M"&amp;A1203)),0),Relationstabel!$C$1:$K$1,0)),"Ingen varmeinstallationer")</f>
        <v>Naturgas</v>
      </c>
      <c r="L1203" s="1" t="str">
        <f ca="1">INDEX(Anvendelseskode!B:B,MATCH($E1203,Anvendelseskode!$A:$A,0))</f>
        <v>Fritliggende enfamilieshus (parcelhus)</v>
      </c>
      <c r="M1203" s="1" t="str">
        <f ca="1">INDEX(Anvendelseskode!C:C,MATCH($E1203,Anvendelseskode!$A:$A,0))</f>
        <v>Parcelhuse</v>
      </c>
      <c r="N1203" s="1" t="str">
        <f ca="1">INDEX(Anvendelseskode!D:D,MATCH($E1203,Anvendelseskode!$A:$A,0))</f>
        <v>Private husholdninger</v>
      </c>
      <c r="O1203" s="1" t="str">
        <f ca="1">IFERROR(INDEX(SBi!$2:$2,MATCH(G1203,SBi!$1:$1,1)),SBi!$K$2)</f>
        <v>1979-1998</v>
      </c>
      <c r="P1203" s="1">
        <f ca="1">IFERROR(INDEX(SBi!$C$3:$K$28,MATCH(E1203,SBi!$B$3:$B$28,0),MATCH(O1203,SBi!$C$2:$K$2,0)),0)</f>
        <v>105.4</v>
      </c>
      <c r="Q1203" s="19">
        <f t="shared" ca="1" si="242"/>
        <v>18.234200000000001</v>
      </c>
      <c r="R1203" s="19" t="str">
        <f ca="1">IFERROR(INDEX(VpD!$2:$2,MATCH(G1203,VpD!$1:$1,1)),VpD!$I$2)</f>
        <v>1979-1998</v>
      </c>
      <c r="S1203" s="1">
        <f ca="1">IFERROR(INDEX(VpD!$C$3:$I$27,MATCH(E1203,VpD!$B$3:$B$27,0),MATCH(R1203,VpD!$C$2:$I$2,0)),0)</f>
        <v>90</v>
      </c>
      <c r="T1203" s="19">
        <f t="shared" ca="1" si="243"/>
        <v>15.57</v>
      </c>
      <c r="U1203" s="14" t="str">
        <f t="shared" ca="1" si="244"/>
        <v xml:space="preserve">711671.02 </v>
      </c>
      <c r="V1203" s="14" t="str">
        <f t="shared" ca="1" si="245"/>
        <v>6171629.8</v>
      </c>
      <c r="W1203" s="14" t="str">
        <f t="shared" ca="1" si="246"/>
        <v>POINT(711671.02 6171629.8)</v>
      </c>
      <c r="X1203" s="14" t="str">
        <f>IFERROR(INDEX(BygningOmraade!B:B,MATCH(A1203,BygningOmraade!A:A,0)),"")</f>
        <v/>
      </c>
    </row>
    <row r="1204" spans="1:24" s="14" customFormat="1" x14ac:dyDescent="0.25">
      <c r="A1204" s="14">
        <f t="shared" si="234"/>
        <v>1204</v>
      </c>
      <c r="B1204" s="14" t="str">
        <f t="shared" ca="1" si="235"/>
        <v>441f5941-528a-4ef9-bdc2-9efdbf2cedc7</v>
      </c>
      <c r="C1204" s="14" t="str">
        <f t="shared" ca="1" si="236"/>
        <v>0a3f507e-22f0-32b8-e044-0003ba298018</v>
      </c>
      <c r="D1204" s="14">
        <f t="shared" ca="1" si="237"/>
        <v>995504</v>
      </c>
      <c r="E1204" s="1">
        <f t="shared" ca="1" si="238"/>
        <v>130</v>
      </c>
      <c r="F1204" s="1">
        <f t="shared" ca="1" si="239"/>
        <v>107</v>
      </c>
      <c r="G1204" s="1">
        <f t="shared" ca="1" si="240"/>
        <v>1983</v>
      </c>
      <c r="H1204" s="1" t="str">
        <f ca="1">IFERROR(INDEX(Varmeinstallation!B:B,MATCH(INDIRECT($A$1&amp;"L"&amp;A1204)*1,Varmeinstallation!A:A,0)),"Ingen varmeinstallationer")</f>
        <v>Fjernvarme/blokvarme (radiatorsystemer eller varmluftanlæg)</v>
      </c>
      <c r="I1204" s="1" t="str">
        <f ca="1">IFERROR(INDEX(Opvarmningsmiddel!B:B,MATCH(INDIRECT($A$1&amp;"M"&amp;A1204)*1,Opvarmningsmiddel!A:A,0)),"")</f>
        <v/>
      </c>
      <c r="J1204" s="1">
        <f t="shared" ca="1" si="241"/>
        <v>0</v>
      </c>
      <c r="K1204" s="1" t="str">
        <f ca="1">IFERROR(INDEX(Relationstabel!$C$3:$K$10,MATCH(VALUE(INDIRECT($A$1&amp;"L"&amp;A1204)),Relationstabel!$A$3:$A$10,0),MATCH(IFERROR(VALUE(INDIRECT($A$1&amp;"M"&amp;A1204)),0),Relationstabel!$C$1:$K$1,0)),"Ingen varmeinstallationer")</f>
        <v>Fjernvarme/ Blokvarme</v>
      </c>
      <c r="L1204" s="1" t="str">
        <f ca="1">INDEX(Anvendelseskode!B:B,MATCH($E1204,Anvendelseskode!$A:$A,0))</f>
        <v>Række-, kæde-, dobbelthus (lodret adskillelse mellem enhederne)</v>
      </c>
      <c r="M1204" s="1" t="str">
        <f ca="1">INDEX(Anvendelseskode!C:C,MATCH($E1204,Anvendelseskode!$A:$A,0))</f>
        <v>Række-, kæde og dobbelthuse</v>
      </c>
      <c r="N1204" s="1" t="str">
        <f ca="1">INDEX(Anvendelseskode!D:D,MATCH($E1204,Anvendelseskode!$A:$A,0))</f>
        <v>Private husholdninger</v>
      </c>
      <c r="O1204" s="1" t="str">
        <f ca="1">IFERROR(INDEX(SBi!$2:$2,MATCH(G1204,SBi!$1:$1,1)),SBi!$K$2)</f>
        <v>1979-1998</v>
      </c>
      <c r="P1204" s="1">
        <f ca="1">IFERROR(INDEX(SBi!$C$3:$K$28,MATCH(E1204,SBi!$B$3:$B$28,0),MATCH(O1204,SBi!$C$2:$K$2,0)),0)</f>
        <v>96.8</v>
      </c>
      <c r="Q1204" s="19">
        <f t="shared" ca="1" si="242"/>
        <v>10.3576</v>
      </c>
      <c r="R1204" s="19" t="str">
        <f ca="1">IFERROR(INDEX(VpD!$2:$2,MATCH(G1204,VpD!$1:$1,1)),VpD!$I$2)</f>
        <v>1979-1998</v>
      </c>
      <c r="S1204" s="1">
        <f ca="1">IFERROR(INDEX(VpD!$C$3:$I$27,MATCH(E1204,VpD!$B$3:$B$27,0),MATCH(R1204,VpD!$C$2:$I$2,0)),0)</f>
        <v>74</v>
      </c>
      <c r="T1204" s="19">
        <f t="shared" ca="1" si="243"/>
        <v>7.9180000000000001</v>
      </c>
      <c r="U1204" s="14" t="str">
        <f t="shared" ca="1" si="244"/>
        <v xml:space="preserve">711920.72 </v>
      </c>
      <c r="V1204" s="14" t="str">
        <f t="shared" ca="1" si="245"/>
        <v>6172081.28</v>
      </c>
      <c r="W1204" s="14" t="str">
        <f t="shared" ca="1" si="246"/>
        <v>POINT(711920.72 6172081.28)</v>
      </c>
      <c r="X1204" s="14" t="str">
        <f>IFERROR(INDEX(BygningOmraade!B:B,MATCH(A1204,BygningOmraade!A:A,0)),"")</f>
        <v/>
      </c>
    </row>
    <row r="1205" spans="1:24" s="14" customFormat="1" x14ac:dyDescent="0.25">
      <c r="A1205" s="14">
        <f t="shared" si="234"/>
        <v>1205</v>
      </c>
      <c r="B1205" s="14" t="str">
        <f t="shared" ca="1" si="235"/>
        <v>4422446b-c566-478f-ad75-02852b6eca6e</v>
      </c>
      <c r="C1205" s="14" t="str">
        <f t="shared" ca="1" si="236"/>
        <v>0a3f507e-19a5-32b8-e044-0003ba298018</v>
      </c>
      <c r="D1205" s="14">
        <f t="shared" ca="1" si="237"/>
        <v>995259</v>
      </c>
      <c r="E1205" s="1">
        <f t="shared" ca="1" si="238"/>
        <v>130</v>
      </c>
      <c r="F1205" s="1">
        <f t="shared" ca="1" si="239"/>
        <v>131</v>
      </c>
      <c r="G1205" s="1">
        <f t="shared" ca="1" si="240"/>
        <v>1976</v>
      </c>
      <c r="H1205" s="1" t="str">
        <f ca="1">IFERROR(INDEX(Varmeinstallation!B:B,MATCH(INDIRECT($A$1&amp;"L"&amp;A1205)*1,Varmeinstallation!A:A,0)),"Ingen varmeinstallationer")</f>
        <v>Fjernvarme/blokvarme (radiatorsystemer eller varmluftanlæg)</v>
      </c>
      <c r="I1205" s="1" t="str">
        <f ca="1">IFERROR(INDEX(Opvarmningsmiddel!B:B,MATCH(INDIRECT($A$1&amp;"M"&amp;A1205)*1,Opvarmningsmiddel!A:A,0)),"")</f>
        <v/>
      </c>
      <c r="J1205" s="1">
        <f t="shared" ca="1" si="241"/>
        <v>0</v>
      </c>
      <c r="K1205" s="1" t="str">
        <f ca="1">IFERROR(INDEX(Relationstabel!$C$3:$K$10,MATCH(VALUE(INDIRECT($A$1&amp;"L"&amp;A1205)),Relationstabel!$A$3:$A$10,0),MATCH(IFERROR(VALUE(INDIRECT($A$1&amp;"M"&amp;A1205)),0),Relationstabel!$C$1:$K$1,0)),"Ingen varmeinstallationer")</f>
        <v>Fjernvarme/ Blokvarme</v>
      </c>
      <c r="L1205" s="1" t="str">
        <f ca="1">INDEX(Anvendelseskode!B:B,MATCH($E1205,Anvendelseskode!$A:$A,0))</f>
        <v>Række-, kæde-, dobbelthus (lodret adskillelse mellem enhederne)</v>
      </c>
      <c r="M1205" s="1" t="str">
        <f ca="1">INDEX(Anvendelseskode!C:C,MATCH($E1205,Anvendelseskode!$A:$A,0))</f>
        <v>Række-, kæde og dobbelthuse</v>
      </c>
      <c r="N1205" s="1" t="str">
        <f ca="1">INDEX(Anvendelseskode!D:D,MATCH($E1205,Anvendelseskode!$A:$A,0))</f>
        <v>Private husholdninger</v>
      </c>
      <c r="O1205" s="1" t="str">
        <f ca="1">IFERROR(INDEX(SBi!$2:$2,MATCH(G1205,SBi!$1:$1,1)),SBi!$K$2)</f>
        <v>1973-1978</v>
      </c>
      <c r="P1205" s="1">
        <f ca="1">IFERROR(INDEX(SBi!$C$3:$K$28,MATCH(E1205,SBi!$B$3:$B$28,0),MATCH(O1205,SBi!$C$2:$K$2,0)),0)</f>
        <v>112.6</v>
      </c>
      <c r="Q1205" s="19">
        <f t="shared" ca="1" si="242"/>
        <v>14.750599999999999</v>
      </c>
      <c r="R1205" s="19" t="str">
        <f ca="1">IFERROR(INDEX(VpD!$2:$2,MATCH(G1205,VpD!$1:$1,1)),VpD!$I$2)</f>
        <v>1973-1978</v>
      </c>
      <c r="S1205" s="1">
        <f ca="1">IFERROR(INDEX(VpD!$C$3:$I$27,MATCH(E1205,VpD!$B$3:$B$27,0),MATCH(R1205,VpD!$C$2:$I$2,0)),0)</f>
        <v>98</v>
      </c>
      <c r="T1205" s="19">
        <f t="shared" ca="1" si="243"/>
        <v>12.837999999999999</v>
      </c>
      <c r="U1205" s="14" t="str">
        <f t="shared" ca="1" si="244"/>
        <v xml:space="preserve">711806.1 </v>
      </c>
      <c r="V1205" s="14" t="str">
        <f t="shared" ca="1" si="245"/>
        <v>6172457.93</v>
      </c>
      <c r="W1205" s="14" t="str">
        <f t="shared" ca="1" si="246"/>
        <v>POINT(711806.1 6172457.93)</v>
      </c>
      <c r="X1205" s="14" t="str">
        <f>IFERROR(INDEX(BygningOmraade!B:B,MATCH(A1205,BygningOmraade!A:A,0)),"")</f>
        <v/>
      </c>
    </row>
    <row r="1206" spans="1:24" s="14" customFormat="1" x14ac:dyDescent="0.25">
      <c r="A1206" s="14">
        <f t="shared" si="234"/>
        <v>1206</v>
      </c>
      <c r="B1206" s="14" t="str">
        <f t="shared" ca="1" si="235"/>
        <v>4424fac3-5640-42d3-acd5-fea7ad6005da</v>
      </c>
      <c r="C1206" s="14" t="str">
        <f t="shared" ca="1" si="236"/>
        <v>0a3f507e-2405-32b8-e044-0003ba298018</v>
      </c>
      <c r="D1206" s="14">
        <f t="shared" ca="1" si="237"/>
        <v>994767</v>
      </c>
      <c r="E1206" s="1">
        <f t="shared" ca="1" si="238"/>
        <v>130</v>
      </c>
      <c r="F1206" s="1">
        <f t="shared" ca="1" si="239"/>
        <v>119</v>
      </c>
      <c r="G1206" s="1">
        <f t="shared" ca="1" si="240"/>
        <v>1993</v>
      </c>
      <c r="H1206" s="1" t="str">
        <f ca="1">IFERROR(INDEX(Varmeinstallation!B:B,MATCH(INDIRECT($A$1&amp;"L"&amp;A1206)*1,Varmeinstallation!A:A,0)),"Ingen varmeinstallationer")</f>
        <v>Fjernvarme/blokvarme (radiatorsystemer eller varmluftanlæg)</v>
      </c>
      <c r="I1206" s="1" t="str">
        <f ca="1">IFERROR(INDEX(Opvarmningsmiddel!B:B,MATCH(INDIRECT($A$1&amp;"M"&amp;A1206)*1,Opvarmningsmiddel!A:A,0)),"")</f>
        <v/>
      </c>
      <c r="J1206" s="1">
        <f t="shared" ca="1" si="241"/>
        <v>0</v>
      </c>
      <c r="K1206" s="1" t="str">
        <f ca="1">IFERROR(INDEX(Relationstabel!$C$3:$K$10,MATCH(VALUE(INDIRECT($A$1&amp;"L"&amp;A1206)),Relationstabel!$A$3:$A$10,0),MATCH(IFERROR(VALUE(INDIRECT($A$1&amp;"M"&amp;A1206)),0),Relationstabel!$C$1:$K$1,0)),"Ingen varmeinstallationer")</f>
        <v>Fjernvarme/ Blokvarme</v>
      </c>
      <c r="L1206" s="1" t="str">
        <f ca="1">INDEX(Anvendelseskode!B:B,MATCH($E1206,Anvendelseskode!$A:$A,0))</f>
        <v>Række-, kæde-, dobbelthus (lodret adskillelse mellem enhederne)</v>
      </c>
      <c r="M1206" s="1" t="str">
        <f ca="1">INDEX(Anvendelseskode!C:C,MATCH($E1206,Anvendelseskode!$A:$A,0))</f>
        <v>Række-, kæde og dobbelthuse</v>
      </c>
      <c r="N1206" s="1" t="str">
        <f ca="1">INDEX(Anvendelseskode!D:D,MATCH($E1206,Anvendelseskode!$A:$A,0))</f>
        <v>Private husholdninger</v>
      </c>
      <c r="O1206" s="1" t="str">
        <f ca="1">IFERROR(INDEX(SBi!$2:$2,MATCH(G1206,SBi!$1:$1,1)),SBi!$K$2)</f>
        <v>1979-1998</v>
      </c>
      <c r="P1206" s="1">
        <f ca="1">IFERROR(INDEX(SBi!$C$3:$K$28,MATCH(E1206,SBi!$B$3:$B$28,0),MATCH(O1206,SBi!$C$2:$K$2,0)),0)</f>
        <v>96.8</v>
      </c>
      <c r="Q1206" s="19">
        <f t="shared" ca="1" si="242"/>
        <v>11.5192</v>
      </c>
      <c r="R1206" s="19" t="str">
        <f ca="1">IFERROR(INDEX(VpD!$2:$2,MATCH(G1206,VpD!$1:$1,1)),VpD!$I$2)</f>
        <v>1979-1998</v>
      </c>
      <c r="S1206" s="1">
        <f ca="1">IFERROR(INDEX(VpD!$C$3:$I$27,MATCH(E1206,VpD!$B$3:$B$27,0),MATCH(R1206,VpD!$C$2:$I$2,0)),0)</f>
        <v>74</v>
      </c>
      <c r="T1206" s="19">
        <f t="shared" ca="1" si="243"/>
        <v>8.8059999999999992</v>
      </c>
      <c r="U1206" s="14" t="str">
        <f t="shared" ca="1" si="244"/>
        <v xml:space="preserve">711603.18 </v>
      </c>
      <c r="V1206" s="14" t="str">
        <f t="shared" ca="1" si="245"/>
        <v>6172531.53</v>
      </c>
      <c r="W1206" s="14" t="str">
        <f t="shared" ca="1" si="246"/>
        <v>POINT(711603.18 6172531.53)</v>
      </c>
      <c r="X1206" s="14" t="str">
        <f>IFERROR(INDEX(BygningOmraade!B:B,MATCH(A1206,BygningOmraade!A:A,0)),"")</f>
        <v/>
      </c>
    </row>
    <row r="1207" spans="1:24" s="14" customFormat="1" x14ac:dyDescent="0.25">
      <c r="A1207" s="14">
        <f t="shared" si="234"/>
        <v>1207</v>
      </c>
      <c r="B1207" s="14" t="str">
        <f t="shared" ca="1" si="235"/>
        <v>445ba151-8e93-4f69-b440-3999596b8b02</v>
      </c>
      <c r="C1207" s="14" t="str">
        <f t="shared" ca="1" si="236"/>
        <v>0a3f507e-2134-32b8-e044-0003ba298018</v>
      </c>
      <c r="D1207" s="14">
        <f t="shared" ca="1" si="237"/>
        <v>996171</v>
      </c>
      <c r="E1207" s="1">
        <f t="shared" ca="1" si="238"/>
        <v>120</v>
      </c>
      <c r="F1207" s="1">
        <f t="shared" ca="1" si="239"/>
        <v>119</v>
      </c>
      <c r="G1207" s="1">
        <f t="shared" ca="1" si="240"/>
        <v>1998</v>
      </c>
      <c r="H1207" s="1" t="str">
        <f ca="1">IFERROR(INDEX(Varmeinstallation!B:B,MATCH(INDIRECT($A$1&amp;"L"&amp;A1207)*1,Varmeinstallation!A:A,0)),"Ingen varmeinstallationer")</f>
        <v>Centralvarme fra eget anlæg, et-kammer fyr</v>
      </c>
      <c r="I1207" s="1" t="str">
        <f ca="1">IFERROR(INDEX(Opvarmningsmiddel!B:B,MATCH(INDIRECT($A$1&amp;"M"&amp;A1207)*1,Opvarmningsmiddel!A:A,0)),"")</f>
        <v>Naturgas</v>
      </c>
      <c r="J1207" s="1">
        <f t="shared" ca="1" si="241"/>
        <v>0</v>
      </c>
      <c r="K1207" s="1" t="str">
        <f ca="1">IFERROR(INDEX(Relationstabel!$C$3:$K$10,MATCH(VALUE(INDIRECT($A$1&amp;"L"&amp;A1207)),Relationstabel!$A$3:$A$10,0),MATCH(IFERROR(VALUE(INDIRECT($A$1&amp;"M"&amp;A1207)),0),Relationstabel!$C$1:$K$1,0)),"Ingen varmeinstallationer")</f>
        <v>Naturgas</v>
      </c>
      <c r="L1207" s="1" t="str">
        <f ca="1">INDEX(Anvendelseskode!B:B,MATCH($E1207,Anvendelseskode!$A:$A,0))</f>
        <v>Fritliggende enfamilieshus (parcelhus)</v>
      </c>
      <c r="M1207" s="1" t="str">
        <f ca="1">INDEX(Anvendelseskode!C:C,MATCH($E1207,Anvendelseskode!$A:$A,0))</f>
        <v>Parcelhuse</v>
      </c>
      <c r="N1207" s="1" t="str">
        <f ca="1">INDEX(Anvendelseskode!D:D,MATCH($E1207,Anvendelseskode!$A:$A,0))</f>
        <v>Private husholdninger</v>
      </c>
      <c r="O1207" s="1" t="str">
        <f ca="1">IFERROR(INDEX(SBi!$2:$2,MATCH(G1207,SBi!$1:$1,1)),SBi!$K$2)</f>
        <v>1979-1998</v>
      </c>
      <c r="P1207" s="1">
        <f ca="1">IFERROR(INDEX(SBi!$C$3:$K$28,MATCH(E1207,SBi!$B$3:$B$28,0),MATCH(O1207,SBi!$C$2:$K$2,0)),0)</f>
        <v>105.4</v>
      </c>
      <c r="Q1207" s="19">
        <f t="shared" ca="1" si="242"/>
        <v>12.5426</v>
      </c>
      <c r="R1207" s="19" t="str">
        <f ca="1">IFERROR(INDEX(VpD!$2:$2,MATCH(G1207,VpD!$1:$1,1)),VpD!$I$2)</f>
        <v>1979-1998</v>
      </c>
      <c r="S1207" s="1">
        <f ca="1">IFERROR(INDEX(VpD!$C$3:$I$27,MATCH(E1207,VpD!$B$3:$B$27,0),MATCH(R1207,VpD!$C$2:$I$2,0)),0)</f>
        <v>90</v>
      </c>
      <c r="T1207" s="19">
        <f t="shared" ca="1" si="243"/>
        <v>10.71</v>
      </c>
      <c r="U1207" s="14" t="str">
        <f t="shared" ca="1" si="244"/>
        <v xml:space="preserve">713083.62 </v>
      </c>
      <c r="V1207" s="14" t="str">
        <f t="shared" ca="1" si="245"/>
        <v>6169131.1</v>
      </c>
      <c r="W1207" s="14" t="str">
        <f t="shared" ca="1" si="246"/>
        <v>POINT(713083.62 6169131.1)</v>
      </c>
      <c r="X1207" s="14" t="str">
        <f>IFERROR(INDEX(BygningOmraade!B:B,MATCH(A1207,BygningOmraade!A:A,0)),"")</f>
        <v/>
      </c>
    </row>
    <row r="1208" spans="1:24" s="14" customFormat="1" x14ac:dyDescent="0.25">
      <c r="A1208" s="14">
        <f t="shared" si="234"/>
        <v>1208</v>
      </c>
      <c r="B1208" s="14" t="str">
        <f t="shared" ca="1" si="235"/>
        <v>44698f4d-ca8a-4150-b1ea-17567e0878fd</v>
      </c>
      <c r="C1208" s="14" t="str">
        <f t="shared" ca="1" si="236"/>
        <v>0a3f507e-242f-32b8-e044-0003ba298018</v>
      </c>
      <c r="D1208" s="14">
        <f t="shared" ca="1" si="237"/>
        <v>994822</v>
      </c>
      <c r="E1208" s="1">
        <f t="shared" ca="1" si="238"/>
        <v>120</v>
      </c>
      <c r="F1208" s="1">
        <f t="shared" ca="1" si="239"/>
        <v>176</v>
      </c>
      <c r="G1208" s="1">
        <f t="shared" ca="1" si="240"/>
        <v>1980</v>
      </c>
      <c r="H1208" s="1" t="str">
        <f ca="1">IFERROR(INDEX(Varmeinstallation!B:B,MATCH(INDIRECT($A$1&amp;"L"&amp;A1208)*1,Varmeinstallation!A:A,0)),"Ingen varmeinstallationer")</f>
        <v>Centralvarme fra eget anlæg, et-kammer fyr</v>
      </c>
      <c r="I1208" s="1" t="str">
        <f ca="1">IFERROR(INDEX(Opvarmningsmiddel!B:B,MATCH(INDIRECT($A$1&amp;"M"&amp;A1208)*1,Opvarmningsmiddel!A:A,0)),"")</f>
        <v>Naturgas</v>
      </c>
      <c r="J1208" s="1">
        <f t="shared" ca="1" si="241"/>
        <v>2</v>
      </c>
      <c r="K1208" s="1" t="str">
        <f ca="1">IFERROR(INDEX(Relationstabel!$C$3:$K$10,MATCH(VALUE(INDIRECT($A$1&amp;"L"&amp;A1208)),Relationstabel!$A$3:$A$10,0),MATCH(IFERROR(VALUE(INDIRECT($A$1&amp;"M"&amp;A1208)),0),Relationstabel!$C$1:$K$1,0)),"Ingen varmeinstallationer")</f>
        <v>Naturgas</v>
      </c>
      <c r="L1208" s="1" t="str">
        <f ca="1">INDEX(Anvendelseskode!B:B,MATCH($E1208,Anvendelseskode!$A:$A,0))</f>
        <v>Fritliggende enfamilieshus (parcelhus)</v>
      </c>
      <c r="M1208" s="1" t="str">
        <f ca="1">INDEX(Anvendelseskode!C:C,MATCH($E1208,Anvendelseskode!$A:$A,0))</f>
        <v>Parcelhuse</v>
      </c>
      <c r="N1208" s="1" t="str">
        <f ca="1">INDEX(Anvendelseskode!D:D,MATCH($E1208,Anvendelseskode!$A:$A,0))</f>
        <v>Private husholdninger</v>
      </c>
      <c r="O1208" s="1" t="str">
        <f ca="1">IFERROR(INDEX(SBi!$2:$2,MATCH(G1208,SBi!$1:$1,1)),SBi!$K$2)</f>
        <v>1979-1998</v>
      </c>
      <c r="P1208" s="1">
        <f ca="1">IFERROR(INDEX(SBi!$C$3:$K$28,MATCH(E1208,SBi!$B$3:$B$28,0),MATCH(O1208,SBi!$C$2:$K$2,0)),0)</f>
        <v>105.4</v>
      </c>
      <c r="Q1208" s="19">
        <f t="shared" ca="1" si="242"/>
        <v>18.5504</v>
      </c>
      <c r="R1208" s="19" t="str">
        <f ca="1">IFERROR(INDEX(VpD!$2:$2,MATCH(G1208,VpD!$1:$1,1)),VpD!$I$2)</f>
        <v>1979-1998</v>
      </c>
      <c r="S1208" s="1">
        <f ca="1">IFERROR(INDEX(VpD!$C$3:$I$27,MATCH(E1208,VpD!$B$3:$B$27,0),MATCH(R1208,VpD!$C$2:$I$2,0)),0)</f>
        <v>90</v>
      </c>
      <c r="T1208" s="19">
        <f t="shared" ca="1" si="243"/>
        <v>15.84</v>
      </c>
      <c r="U1208" s="14" t="str">
        <f t="shared" ca="1" si="244"/>
        <v xml:space="preserve">711633.93 </v>
      </c>
      <c r="V1208" s="14" t="str">
        <f t="shared" ca="1" si="245"/>
        <v>6170637.06</v>
      </c>
      <c r="W1208" s="14" t="str">
        <f t="shared" ca="1" si="246"/>
        <v>POINT(711633.93 6170637.06)</v>
      </c>
      <c r="X1208" s="14" t="str">
        <f>IFERROR(INDEX(BygningOmraade!B:B,MATCH(A1208,BygningOmraade!A:A,0)),"")</f>
        <v/>
      </c>
    </row>
    <row r="1209" spans="1:24" s="14" customFormat="1" x14ac:dyDescent="0.25">
      <c r="A1209" s="14">
        <f t="shared" si="234"/>
        <v>1209</v>
      </c>
      <c r="B1209" s="14" t="str">
        <f t="shared" ca="1" si="235"/>
        <v>446d5009-971e-40c5-a628-c8cac9e63797</v>
      </c>
      <c r="C1209" s="14" t="str">
        <f t="shared" ca="1" si="236"/>
        <v>0a3f507e-1896-32b8-e044-0003ba298018</v>
      </c>
      <c r="D1209" s="14">
        <f t="shared" ca="1" si="237"/>
        <v>994583</v>
      </c>
      <c r="E1209" s="1">
        <f t="shared" ca="1" si="238"/>
        <v>130</v>
      </c>
      <c r="F1209" s="1">
        <f t="shared" ca="1" si="239"/>
        <v>158</v>
      </c>
      <c r="G1209" s="1">
        <f t="shared" ca="1" si="240"/>
        <v>2009</v>
      </c>
      <c r="H1209" s="1" t="str">
        <f ca="1">IFERROR(INDEX(Varmeinstallation!B:B,MATCH(INDIRECT($A$1&amp;"L"&amp;A1209)*1,Varmeinstallation!A:A,0)),"Ingen varmeinstallationer")</f>
        <v>Fjernvarme/blokvarme (radiatorsystemer eller varmluftanlæg)</v>
      </c>
      <c r="I1209" s="1" t="str">
        <f ca="1">IFERROR(INDEX(Opvarmningsmiddel!B:B,MATCH(INDIRECT($A$1&amp;"M"&amp;A1209)*1,Opvarmningsmiddel!A:A,0)),"")</f>
        <v/>
      </c>
      <c r="J1209" s="1">
        <f t="shared" ca="1" si="241"/>
        <v>0</v>
      </c>
      <c r="K1209" s="1" t="str">
        <f ca="1">IFERROR(INDEX(Relationstabel!$C$3:$K$10,MATCH(VALUE(INDIRECT($A$1&amp;"L"&amp;A1209)),Relationstabel!$A$3:$A$10,0),MATCH(IFERROR(VALUE(INDIRECT($A$1&amp;"M"&amp;A1209)),0),Relationstabel!$C$1:$K$1,0)),"Ingen varmeinstallationer")</f>
        <v>Fjernvarme/ Blokvarme</v>
      </c>
      <c r="L1209" s="1" t="str">
        <f ca="1">INDEX(Anvendelseskode!B:B,MATCH($E1209,Anvendelseskode!$A:$A,0))</f>
        <v>Række-, kæde-, dobbelthus (lodret adskillelse mellem enhederne)</v>
      </c>
      <c r="M1209" s="1" t="str">
        <f ca="1">INDEX(Anvendelseskode!C:C,MATCH($E1209,Anvendelseskode!$A:$A,0))</f>
        <v>Række-, kæde og dobbelthuse</v>
      </c>
      <c r="N1209" s="1" t="str">
        <f ca="1">INDEX(Anvendelseskode!D:D,MATCH($E1209,Anvendelseskode!$A:$A,0))</f>
        <v>Private husholdninger</v>
      </c>
      <c r="O1209" s="1" t="str">
        <f ca="1">IFERROR(INDEX(SBi!$2:$2,MATCH(G1209,SBi!$1:$1,1)),SBi!$K$2)</f>
        <v>Efter 2006</v>
      </c>
      <c r="P1209" s="1">
        <f ca="1">IFERROR(INDEX(SBi!$C$3:$K$28,MATCH(E1209,SBi!$B$3:$B$28,0),MATCH(O1209,SBi!$C$2:$K$2,0)),0)</f>
        <v>66.400000000000006</v>
      </c>
      <c r="Q1209" s="19">
        <f t="shared" ca="1" si="242"/>
        <v>10.491200000000001</v>
      </c>
      <c r="R1209" s="19" t="str">
        <f ca="1">IFERROR(INDEX(VpD!$2:$2,MATCH(G1209,VpD!$1:$1,1)),VpD!$I$2)</f>
        <v>&gt;1998</v>
      </c>
      <c r="S1209" s="1">
        <f ca="1">IFERROR(INDEX(VpD!$C$3:$I$27,MATCH(E1209,VpD!$B$3:$B$27,0),MATCH(R1209,VpD!$C$2:$I$2,0)),0)</f>
        <v>65</v>
      </c>
      <c r="T1209" s="19">
        <f t="shared" ca="1" si="243"/>
        <v>10.27</v>
      </c>
      <c r="U1209" s="14" t="str">
        <f t="shared" ca="1" si="244"/>
        <v xml:space="preserve">711467.92 </v>
      </c>
      <c r="V1209" s="14" t="str">
        <f t="shared" ca="1" si="245"/>
        <v>6171664.49</v>
      </c>
      <c r="W1209" s="14" t="str">
        <f t="shared" ca="1" si="246"/>
        <v>POINT(711467.92 6171664.49)</v>
      </c>
      <c r="X1209" s="14" t="str">
        <f>IFERROR(INDEX(BygningOmraade!B:B,MATCH(A1209,BygningOmraade!A:A,0)),"")</f>
        <v/>
      </c>
    </row>
    <row r="1210" spans="1:24" s="14" customFormat="1" x14ac:dyDescent="0.25">
      <c r="A1210" s="14">
        <f t="shared" si="234"/>
        <v>1210</v>
      </c>
      <c r="B1210" s="14" t="str">
        <f t="shared" ca="1" si="235"/>
        <v>447b64bf-4949-47a8-bd09-a5545b783077</v>
      </c>
      <c r="C1210" s="14" t="str">
        <f t="shared" ca="1" si="236"/>
        <v>0a3f507e-2429-32b8-e044-0003ba298018</v>
      </c>
      <c r="D1210" s="14">
        <f t="shared" ca="1" si="237"/>
        <v>994956</v>
      </c>
      <c r="E1210" s="1">
        <f t="shared" ca="1" si="238"/>
        <v>130</v>
      </c>
      <c r="F1210" s="1">
        <f t="shared" ca="1" si="239"/>
        <v>90</v>
      </c>
      <c r="G1210" s="1">
        <f t="shared" ca="1" si="240"/>
        <v>1993</v>
      </c>
      <c r="H1210" s="1" t="str">
        <f ca="1">IFERROR(INDEX(Varmeinstallation!B:B,MATCH(INDIRECT($A$1&amp;"L"&amp;A1210)*1,Varmeinstallation!A:A,0)),"Ingen varmeinstallationer")</f>
        <v>Fjernvarme/blokvarme (radiatorsystemer eller varmluftanlæg)</v>
      </c>
      <c r="I1210" s="1" t="str">
        <f ca="1">IFERROR(INDEX(Opvarmningsmiddel!B:B,MATCH(INDIRECT($A$1&amp;"M"&amp;A1210)*1,Opvarmningsmiddel!A:A,0)),"")</f>
        <v/>
      </c>
      <c r="J1210" s="1">
        <f t="shared" ca="1" si="241"/>
        <v>0</v>
      </c>
      <c r="K1210" s="1" t="str">
        <f ca="1">IFERROR(INDEX(Relationstabel!$C$3:$K$10,MATCH(VALUE(INDIRECT($A$1&amp;"L"&amp;A1210)),Relationstabel!$A$3:$A$10,0),MATCH(IFERROR(VALUE(INDIRECT($A$1&amp;"M"&amp;A1210)),0),Relationstabel!$C$1:$K$1,0)),"Ingen varmeinstallationer")</f>
        <v>Fjernvarme/ Blokvarme</v>
      </c>
      <c r="L1210" s="1" t="str">
        <f ca="1">INDEX(Anvendelseskode!B:B,MATCH($E1210,Anvendelseskode!$A:$A,0))</f>
        <v>Række-, kæde-, dobbelthus (lodret adskillelse mellem enhederne)</v>
      </c>
      <c r="M1210" s="1" t="str">
        <f ca="1">INDEX(Anvendelseskode!C:C,MATCH($E1210,Anvendelseskode!$A:$A,0))</f>
        <v>Række-, kæde og dobbelthuse</v>
      </c>
      <c r="N1210" s="1" t="str">
        <f ca="1">INDEX(Anvendelseskode!D:D,MATCH($E1210,Anvendelseskode!$A:$A,0))</f>
        <v>Private husholdninger</v>
      </c>
      <c r="O1210" s="1" t="str">
        <f ca="1">IFERROR(INDEX(SBi!$2:$2,MATCH(G1210,SBi!$1:$1,1)),SBi!$K$2)</f>
        <v>1979-1998</v>
      </c>
      <c r="P1210" s="1">
        <f ca="1">IFERROR(INDEX(SBi!$C$3:$K$28,MATCH(E1210,SBi!$B$3:$B$28,0),MATCH(O1210,SBi!$C$2:$K$2,0)),0)</f>
        <v>96.8</v>
      </c>
      <c r="Q1210" s="19">
        <f t="shared" ca="1" si="242"/>
        <v>8.7119999999999997</v>
      </c>
      <c r="R1210" s="19" t="str">
        <f ca="1">IFERROR(INDEX(VpD!$2:$2,MATCH(G1210,VpD!$1:$1,1)),VpD!$I$2)</f>
        <v>1979-1998</v>
      </c>
      <c r="S1210" s="1">
        <f ca="1">IFERROR(INDEX(VpD!$C$3:$I$27,MATCH(E1210,VpD!$B$3:$B$27,0),MATCH(R1210,VpD!$C$2:$I$2,0)),0)</f>
        <v>74</v>
      </c>
      <c r="T1210" s="19">
        <f t="shared" ca="1" si="243"/>
        <v>6.66</v>
      </c>
      <c r="U1210" s="14" t="str">
        <f t="shared" ca="1" si="244"/>
        <v xml:space="preserve">711724.17 </v>
      </c>
      <c r="V1210" s="14" t="str">
        <f t="shared" ca="1" si="245"/>
        <v>6172556.97</v>
      </c>
      <c r="W1210" s="14" t="str">
        <f t="shared" ca="1" si="246"/>
        <v>POINT(711724.17 6172556.97)</v>
      </c>
      <c r="X1210" s="14" t="str">
        <f>IFERROR(INDEX(BygningOmraade!B:B,MATCH(A1210,BygningOmraade!A:A,0)),"")</f>
        <v/>
      </c>
    </row>
    <row r="1211" spans="1:24" s="14" customFormat="1" x14ac:dyDescent="0.25">
      <c r="A1211" s="14">
        <f t="shared" si="234"/>
        <v>1211</v>
      </c>
      <c r="B1211" s="14" t="str">
        <f t="shared" ca="1" si="235"/>
        <v>447ec9a2-c7a4-4e51-9140-a95742629488</v>
      </c>
      <c r="C1211" s="14" t="str">
        <f t="shared" ca="1" si="236"/>
        <v>0a3f507e-1bfb-32b8-e044-0003ba298018</v>
      </c>
      <c r="D1211" s="14">
        <f t="shared" ca="1" si="237"/>
        <v>996688</v>
      </c>
      <c r="E1211" s="1">
        <f t="shared" ca="1" si="238"/>
        <v>120</v>
      </c>
      <c r="F1211" s="1">
        <f t="shared" ca="1" si="239"/>
        <v>162</v>
      </c>
      <c r="G1211" s="1">
        <f t="shared" ca="1" si="240"/>
        <v>1970</v>
      </c>
      <c r="H1211" s="1" t="str">
        <f ca="1">IFERROR(INDEX(Varmeinstallation!B:B,MATCH(INDIRECT($A$1&amp;"L"&amp;A1211)*1,Varmeinstallation!A:A,0)),"Ingen varmeinstallationer")</f>
        <v>Centralvarme fra eget anlæg, et-kammer fyr</v>
      </c>
      <c r="I1211" s="1" t="str">
        <f ca="1">IFERROR(INDEX(Opvarmningsmiddel!B:B,MATCH(INDIRECT($A$1&amp;"M"&amp;A1211)*1,Opvarmningsmiddel!A:A,0)),"")</f>
        <v>Naturgas</v>
      </c>
      <c r="J1211" s="1">
        <f t="shared" ca="1" si="241"/>
        <v>0</v>
      </c>
      <c r="K1211" s="1" t="str">
        <f ca="1">IFERROR(INDEX(Relationstabel!$C$3:$K$10,MATCH(VALUE(INDIRECT($A$1&amp;"L"&amp;A1211)),Relationstabel!$A$3:$A$10,0),MATCH(IFERROR(VALUE(INDIRECT($A$1&amp;"M"&amp;A1211)),0),Relationstabel!$C$1:$K$1,0)),"Ingen varmeinstallationer")</f>
        <v>Naturgas</v>
      </c>
      <c r="L1211" s="1" t="str">
        <f ca="1">INDEX(Anvendelseskode!B:B,MATCH($E1211,Anvendelseskode!$A:$A,0))</f>
        <v>Fritliggende enfamilieshus (parcelhus)</v>
      </c>
      <c r="M1211" s="1" t="str">
        <f ca="1">INDEX(Anvendelseskode!C:C,MATCH($E1211,Anvendelseskode!$A:$A,0))</f>
        <v>Parcelhuse</v>
      </c>
      <c r="N1211" s="1" t="str">
        <f ca="1">INDEX(Anvendelseskode!D:D,MATCH($E1211,Anvendelseskode!$A:$A,0))</f>
        <v>Private husholdninger</v>
      </c>
      <c r="O1211" s="1" t="str">
        <f ca="1">IFERROR(INDEX(SBi!$2:$2,MATCH(G1211,SBi!$1:$1,1)),SBi!$K$2)</f>
        <v>1961-1972</v>
      </c>
      <c r="P1211" s="1">
        <f ca="1">IFERROR(INDEX(SBi!$C$3:$K$28,MATCH(E1211,SBi!$B$3:$B$28,0),MATCH(O1211,SBi!$C$2:$K$2,0)),0)</f>
        <v>134.30000000000001</v>
      </c>
      <c r="Q1211" s="19">
        <f t="shared" ca="1" si="242"/>
        <v>21.756600000000002</v>
      </c>
      <c r="R1211" s="19" t="str">
        <f ca="1">IFERROR(INDEX(VpD!$2:$2,MATCH(G1211,VpD!$1:$1,1)),VpD!$I$2)</f>
        <v>1961-1972</v>
      </c>
      <c r="S1211" s="1">
        <f ca="1">IFERROR(INDEX(VpD!$C$3:$I$27,MATCH(E1211,VpD!$B$3:$B$27,0),MATCH(R1211,VpD!$C$2:$I$2,0)),0)</f>
        <v>143</v>
      </c>
      <c r="T1211" s="19">
        <f t="shared" ca="1" si="243"/>
        <v>23.166</v>
      </c>
      <c r="U1211" s="14" t="str">
        <f t="shared" ca="1" si="244"/>
        <v xml:space="preserve">713532.74 </v>
      </c>
      <c r="V1211" s="14" t="str">
        <f t="shared" ca="1" si="245"/>
        <v>6169166.56</v>
      </c>
      <c r="W1211" s="14" t="str">
        <f t="shared" ca="1" si="246"/>
        <v>POINT(713532.74 6169166.56)</v>
      </c>
      <c r="X1211" s="14" t="str">
        <f>IFERROR(INDEX(BygningOmraade!B:B,MATCH(A1211,BygningOmraade!A:A,0)),"")</f>
        <v/>
      </c>
    </row>
    <row r="1212" spans="1:24" s="14" customFormat="1" x14ac:dyDescent="0.25">
      <c r="A1212" s="14">
        <f t="shared" si="234"/>
        <v>1212</v>
      </c>
      <c r="B1212" s="14" t="str">
        <f t="shared" ca="1" si="235"/>
        <v>44868e9d-547f-48a3-a138-25c182a16142</v>
      </c>
      <c r="C1212" s="14" t="str">
        <f t="shared" ca="1" si="236"/>
        <v>0a3f507e-1f0c-32b8-e044-0003ba298018</v>
      </c>
      <c r="D1212" s="14">
        <f t="shared" ca="1" si="237"/>
        <v>993945</v>
      </c>
      <c r="E1212" s="1">
        <f t="shared" ca="1" si="238"/>
        <v>120</v>
      </c>
      <c r="F1212" s="1">
        <f t="shared" ca="1" si="239"/>
        <v>156</v>
      </c>
      <c r="G1212" s="1">
        <f t="shared" ca="1" si="240"/>
        <v>1997</v>
      </c>
      <c r="H1212" s="1" t="str">
        <f ca="1">IFERROR(INDEX(Varmeinstallation!B:B,MATCH(INDIRECT($A$1&amp;"L"&amp;A1212)*1,Varmeinstallation!A:A,0)),"Ingen varmeinstallationer")</f>
        <v>Fjernvarme/blokvarme (radiatorsystemer eller varmluftanlæg)</v>
      </c>
      <c r="I1212" s="1" t="str">
        <f ca="1">IFERROR(INDEX(Opvarmningsmiddel!B:B,MATCH(INDIRECT($A$1&amp;"M"&amp;A1212)*1,Opvarmningsmiddel!A:A,0)),"")</f>
        <v/>
      </c>
      <c r="J1212" s="1">
        <f t="shared" ca="1" si="241"/>
        <v>2</v>
      </c>
      <c r="K1212" s="1" t="str">
        <f ca="1">IFERROR(INDEX(Relationstabel!$C$3:$K$10,MATCH(VALUE(INDIRECT($A$1&amp;"L"&amp;A1212)),Relationstabel!$A$3:$A$10,0),MATCH(IFERROR(VALUE(INDIRECT($A$1&amp;"M"&amp;A1212)),0),Relationstabel!$C$1:$K$1,0)),"Ingen varmeinstallationer")</f>
        <v>Fjernvarme/ Blokvarme</v>
      </c>
      <c r="L1212" s="1" t="str">
        <f ca="1">INDEX(Anvendelseskode!B:B,MATCH($E1212,Anvendelseskode!$A:$A,0))</f>
        <v>Fritliggende enfamilieshus (parcelhus)</v>
      </c>
      <c r="M1212" s="1" t="str">
        <f ca="1">INDEX(Anvendelseskode!C:C,MATCH($E1212,Anvendelseskode!$A:$A,0))</f>
        <v>Parcelhuse</v>
      </c>
      <c r="N1212" s="1" t="str">
        <f ca="1">INDEX(Anvendelseskode!D:D,MATCH($E1212,Anvendelseskode!$A:$A,0))</f>
        <v>Private husholdninger</v>
      </c>
      <c r="O1212" s="1" t="str">
        <f ca="1">IFERROR(INDEX(SBi!$2:$2,MATCH(G1212,SBi!$1:$1,1)),SBi!$K$2)</f>
        <v>1979-1998</v>
      </c>
      <c r="P1212" s="1">
        <f ca="1">IFERROR(INDEX(SBi!$C$3:$K$28,MATCH(E1212,SBi!$B$3:$B$28,0),MATCH(O1212,SBi!$C$2:$K$2,0)),0)</f>
        <v>105.4</v>
      </c>
      <c r="Q1212" s="19">
        <f t="shared" ca="1" si="242"/>
        <v>16.442400000000003</v>
      </c>
      <c r="R1212" s="19" t="str">
        <f ca="1">IFERROR(INDEX(VpD!$2:$2,MATCH(G1212,VpD!$1:$1,1)),VpD!$I$2)</f>
        <v>1979-1998</v>
      </c>
      <c r="S1212" s="1">
        <f ca="1">IFERROR(INDEX(VpD!$C$3:$I$27,MATCH(E1212,VpD!$B$3:$B$27,0),MATCH(R1212,VpD!$C$2:$I$2,0)),0)</f>
        <v>90</v>
      </c>
      <c r="T1212" s="19">
        <f t="shared" ca="1" si="243"/>
        <v>14.04</v>
      </c>
      <c r="U1212" s="14" t="str">
        <f t="shared" ca="1" si="244"/>
        <v xml:space="preserve">711160.64 </v>
      </c>
      <c r="V1212" s="14" t="str">
        <f t="shared" ca="1" si="245"/>
        <v>6171868.83</v>
      </c>
      <c r="W1212" s="14" t="str">
        <f t="shared" ca="1" si="246"/>
        <v>POINT(711160.64 6171868.83)</v>
      </c>
      <c r="X1212" s="14" t="str">
        <f>IFERROR(INDEX(BygningOmraade!B:B,MATCH(A1212,BygningOmraade!A:A,0)),"")</f>
        <v/>
      </c>
    </row>
    <row r="1213" spans="1:24" s="14" customFormat="1" x14ac:dyDescent="0.25">
      <c r="A1213" s="14">
        <f t="shared" si="234"/>
        <v>1213</v>
      </c>
      <c r="B1213" s="14" t="str">
        <f t="shared" ca="1" si="235"/>
        <v>44a7db3e-8ffa-470e-9b8d-fd0c07b7b513</v>
      </c>
      <c r="C1213" s="14" t="str">
        <f t="shared" ca="1" si="236"/>
        <v>0a3f507e-1734-32b8-e044-0003ba298018</v>
      </c>
      <c r="D1213" s="14">
        <f t="shared" ca="1" si="237"/>
        <v>996326</v>
      </c>
      <c r="E1213" s="1">
        <f t="shared" ca="1" si="238"/>
        <v>140</v>
      </c>
      <c r="F1213" s="1">
        <f t="shared" ca="1" si="239"/>
        <v>1578</v>
      </c>
      <c r="G1213" s="1">
        <f t="shared" ca="1" si="240"/>
        <v>1966</v>
      </c>
      <c r="H1213" s="1" t="str">
        <f ca="1">IFERROR(INDEX(Varmeinstallation!B:B,MATCH(INDIRECT($A$1&amp;"L"&amp;A1213)*1,Varmeinstallation!A:A,0)),"Ingen varmeinstallationer")</f>
        <v>Fjernvarme/blokvarme (radiatorsystemer eller varmluftanlæg)</v>
      </c>
      <c r="I1213" s="1" t="str">
        <f ca="1">IFERROR(INDEX(Opvarmningsmiddel!B:B,MATCH(INDIRECT($A$1&amp;"M"&amp;A1213)*1,Opvarmningsmiddel!A:A,0)),"")</f>
        <v/>
      </c>
      <c r="J1213" s="1">
        <f t="shared" ca="1" si="241"/>
        <v>0</v>
      </c>
      <c r="K1213" s="1" t="str">
        <f ca="1">IFERROR(INDEX(Relationstabel!$C$3:$K$10,MATCH(VALUE(INDIRECT($A$1&amp;"L"&amp;A1213)),Relationstabel!$A$3:$A$10,0),MATCH(IFERROR(VALUE(INDIRECT($A$1&amp;"M"&amp;A1213)),0),Relationstabel!$C$1:$K$1,0)),"Ingen varmeinstallationer")</f>
        <v>Fjernvarme/ Blokvarme</v>
      </c>
      <c r="L1213" s="1" t="str">
        <f ca="1">INDEX(Anvendelseskode!B:B,MATCH($E1213,Anvendelseskode!$A:$A,0))</f>
        <v>Etageboligbebyggelse</v>
      </c>
      <c r="M1213" s="1" t="str">
        <f ca="1">INDEX(Anvendelseskode!C:C,MATCH($E1213,Anvendelseskode!$A:$A,0))</f>
        <v>Etageboligbebyggelse</v>
      </c>
      <c r="N1213" s="1" t="str">
        <f ca="1">INDEX(Anvendelseskode!D:D,MATCH($E1213,Anvendelseskode!$A:$A,0))</f>
        <v>Private husholdninger</v>
      </c>
      <c r="O1213" s="1" t="str">
        <f ca="1">IFERROR(INDEX(SBi!$2:$2,MATCH(G1213,SBi!$1:$1,1)),SBi!$K$2)</f>
        <v>1961-1972</v>
      </c>
      <c r="P1213" s="1">
        <f ca="1">IFERROR(INDEX(SBi!$C$3:$K$28,MATCH(E1213,SBi!$B$3:$B$28,0),MATCH(O1213,SBi!$C$2:$K$2,0)),0)</f>
        <v>132.30000000000001</v>
      </c>
      <c r="Q1213" s="19">
        <f t="shared" ca="1" si="242"/>
        <v>208.76940000000002</v>
      </c>
      <c r="R1213" s="19" t="str">
        <f ca="1">IFERROR(INDEX(VpD!$2:$2,MATCH(G1213,VpD!$1:$1,1)),VpD!$I$2)</f>
        <v>1961-1972</v>
      </c>
      <c r="S1213" s="1">
        <f ca="1">IFERROR(INDEX(VpD!$C$3:$I$27,MATCH(E1213,VpD!$B$3:$B$27,0),MATCH(R1213,VpD!$C$2:$I$2,0)),0)</f>
        <v>126</v>
      </c>
      <c r="T1213" s="19">
        <f t="shared" ca="1" si="243"/>
        <v>198.828</v>
      </c>
      <c r="U1213" s="14" t="str">
        <f t="shared" ca="1" si="244"/>
        <v xml:space="preserve">712944.6 </v>
      </c>
      <c r="V1213" s="14" t="str">
        <f t="shared" ca="1" si="245"/>
        <v>6169701.31</v>
      </c>
      <c r="W1213" s="14" t="str">
        <f t="shared" ca="1" si="246"/>
        <v>POINT(712944.6 6169701.31)</v>
      </c>
      <c r="X1213" s="14" t="str">
        <f>IFERROR(INDEX(BygningOmraade!B:B,MATCH(A1213,BygningOmraade!A:A,0)),"")</f>
        <v/>
      </c>
    </row>
    <row r="1214" spans="1:24" s="14" customFormat="1" x14ac:dyDescent="0.25">
      <c r="A1214" s="14">
        <f t="shared" si="234"/>
        <v>1214</v>
      </c>
      <c r="B1214" s="14" t="str">
        <f t="shared" ca="1" si="235"/>
        <v>44b06e84-ccc1-41eb-849b-977ddef4c503</v>
      </c>
      <c r="C1214" s="14" t="str">
        <f t="shared" ca="1" si="236"/>
        <v>0a3f507e-2234-32b8-e044-0003ba298018</v>
      </c>
      <c r="D1214" s="14">
        <f t="shared" ca="1" si="237"/>
        <v>995675</v>
      </c>
      <c r="E1214" s="1">
        <f t="shared" ca="1" si="238"/>
        <v>120</v>
      </c>
      <c r="F1214" s="1">
        <f t="shared" ca="1" si="239"/>
        <v>126</v>
      </c>
      <c r="G1214" s="1">
        <f t="shared" ca="1" si="240"/>
        <v>1998</v>
      </c>
      <c r="H1214" s="1" t="str">
        <f ca="1">IFERROR(INDEX(Varmeinstallation!B:B,MATCH(INDIRECT($A$1&amp;"L"&amp;A1214)*1,Varmeinstallation!A:A,0)),"Ingen varmeinstallationer")</f>
        <v>Centralvarme fra eget anlæg, et-kammer fyr</v>
      </c>
      <c r="I1214" s="1" t="str">
        <f ca="1">IFERROR(INDEX(Opvarmningsmiddel!B:B,MATCH(INDIRECT($A$1&amp;"M"&amp;A1214)*1,Opvarmningsmiddel!A:A,0)),"")</f>
        <v>Naturgas</v>
      </c>
      <c r="J1214" s="1">
        <f t="shared" ca="1" si="241"/>
        <v>0</v>
      </c>
      <c r="K1214" s="1" t="str">
        <f ca="1">IFERROR(INDEX(Relationstabel!$C$3:$K$10,MATCH(VALUE(INDIRECT($A$1&amp;"L"&amp;A1214)),Relationstabel!$A$3:$A$10,0),MATCH(IFERROR(VALUE(INDIRECT($A$1&amp;"M"&amp;A1214)),0),Relationstabel!$C$1:$K$1,0)),"Ingen varmeinstallationer")</f>
        <v>Naturgas</v>
      </c>
      <c r="L1214" s="1" t="str">
        <f ca="1">INDEX(Anvendelseskode!B:B,MATCH($E1214,Anvendelseskode!$A:$A,0))</f>
        <v>Fritliggende enfamilieshus (parcelhus)</v>
      </c>
      <c r="M1214" s="1" t="str">
        <f ca="1">INDEX(Anvendelseskode!C:C,MATCH($E1214,Anvendelseskode!$A:$A,0))</f>
        <v>Parcelhuse</v>
      </c>
      <c r="N1214" s="1" t="str">
        <f ca="1">INDEX(Anvendelseskode!D:D,MATCH($E1214,Anvendelseskode!$A:$A,0))</f>
        <v>Private husholdninger</v>
      </c>
      <c r="O1214" s="1" t="str">
        <f ca="1">IFERROR(INDEX(SBi!$2:$2,MATCH(G1214,SBi!$1:$1,1)),SBi!$K$2)</f>
        <v>1979-1998</v>
      </c>
      <c r="P1214" s="1">
        <f ca="1">IFERROR(INDEX(SBi!$C$3:$K$28,MATCH(E1214,SBi!$B$3:$B$28,0),MATCH(O1214,SBi!$C$2:$K$2,0)),0)</f>
        <v>105.4</v>
      </c>
      <c r="Q1214" s="19">
        <f t="shared" ca="1" si="242"/>
        <v>13.280400000000002</v>
      </c>
      <c r="R1214" s="19" t="str">
        <f ca="1">IFERROR(INDEX(VpD!$2:$2,MATCH(G1214,VpD!$1:$1,1)),VpD!$I$2)</f>
        <v>1979-1998</v>
      </c>
      <c r="S1214" s="1">
        <f ca="1">IFERROR(INDEX(VpD!$C$3:$I$27,MATCH(E1214,VpD!$B$3:$B$27,0),MATCH(R1214,VpD!$C$2:$I$2,0)),0)</f>
        <v>90</v>
      </c>
      <c r="T1214" s="19">
        <f t="shared" ca="1" si="243"/>
        <v>11.34</v>
      </c>
      <c r="U1214" s="14" t="str">
        <f t="shared" ca="1" si="244"/>
        <v xml:space="preserve">712315.98 </v>
      </c>
      <c r="V1214" s="14" t="str">
        <f t="shared" ca="1" si="245"/>
        <v>6169130.17</v>
      </c>
      <c r="W1214" s="14" t="str">
        <f t="shared" ca="1" si="246"/>
        <v>POINT(712315.98 6169130.17)</v>
      </c>
      <c r="X1214" s="14" t="str">
        <f>IFERROR(INDEX(BygningOmraade!B:B,MATCH(A1214,BygningOmraade!A:A,0)),"")</f>
        <v/>
      </c>
    </row>
    <row r="1215" spans="1:24" s="14" customFormat="1" x14ac:dyDescent="0.25">
      <c r="A1215" s="14">
        <f t="shared" si="234"/>
        <v>1215</v>
      </c>
      <c r="B1215" s="14" t="str">
        <f t="shared" ca="1" si="235"/>
        <v>44c0db22-b28d-47fd-9044-41b8d0c53f72</v>
      </c>
      <c r="C1215" s="14" t="str">
        <f t="shared" ca="1" si="236"/>
        <v>0a3f507e-163c-32b8-e044-0003ba298018</v>
      </c>
      <c r="D1215" s="14">
        <f t="shared" ca="1" si="237"/>
        <v>997359</v>
      </c>
      <c r="E1215" s="1">
        <f t="shared" ca="1" si="238"/>
        <v>130</v>
      </c>
      <c r="F1215" s="1">
        <f t="shared" ca="1" si="239"/>
        <v>109</v>
      </c>
      <c r="G1215" s="1">
        <f t="shared" ca="1" si="240"/>
        <v>1978</v>
      </c>
      <c r="H1215" s="1" t="str">
        <f ca="1">IFERROR(INDEX(Varmeinstallation!B:B,MATCH(INDIRECT($A$1&amp;"L"&amp;A1215)*1,Varmeinstallation!A:A,0)),"Ingen varmeinstallationer")</f>
        <v>Fjernvarme/blokvarme (radiatorsystemer eller varmluftanlæg)</v>
      </c>
      <c r="I1215" s="1" t="str">
        <f ca="1">IFERROR(INDEX(Opvarmningsmiddel!B:B,MATCH(INDIRECT($A$1&amp;"M"&amp;A1215)*1,Opvarmningsmiddel!A:A,0)),"")</f>
        <v/>
      </c>
      <c r="J1215" s="1">
        <f t="shared" ca="1" si="241"/>
        <v>0</v>
      </c>
      <c r="K1215" s="1" t="str">
        <f ca="1">IFERROR(INDEX(Relationstabel!$C$3:$K$10,MATCH(VALUE(INDIRECT($A$1&amp;"L"&amp;A1215)),Relationstabel!$A$3:$A$10,0),MATCH(IFERROR(VALUE(INDIRECT($A$1&amp;"M"&amp;A1215)),0),Relationstabel!$C$1:$K$1,0)),"Ingen varmeinstallationer")</f>
        <v>Fjernvarme/ Blokvarme</v>
      </c>
      <c r="L1215" s="1" t="str">
        <f ca="1">INDEX(Anvendelseskode!B:B,MATCH($E1215,Anvendelseskode!$A:$A,0))</f>
        <v>Række-, kæde-, dobbelthus (lodret adskillelse mellem enhederne)</v>
      </c>
      <c r="M1215" s="1" t="str">
        <f ca="1">INDEX(Anvendelseskode!C:C,MATCH($E1215,Anvendelseskode!$A:$A,0))</f>
        <v>Række-, kæde og dobbelthuse</v>
      </c>
      <c r="N1215" s="1" t="str">
        <f ca="1">INDEX(Anvendelseskode!D:D,MATCH($E1215,Anvendelseskode!$A:$A,0))</f>
        <v>Private husholdninger</v>
      </c>
      <c r="O1215" s="1" t="str">
        <f ca="1">IFERROR(INDEX(SBi!$2:$2,MATCH(G1215,SBi!$1:$1,1)),SBi!$K$2)</f>
        <v>1973-1978</v>
      </c>
      <c r="P1215" s="1">
        <f ca="1">IFERROR(INDEX(SBi!$C$3:$K$28,MATCH(E1215,SBi!$B$3:$B$28,0),MATCH(O1215,SBi!$C$2:$K$2,0)),0)</f>
        <v>112.6</v>
      </c>
      <c r="Q1215" s="19">
        <f t="shared" ca="1" si="242"/>
        <v>12.273399999999999</v>
      </c>
      <c r="R1215" s="19" t="str">
        <f ca="1">IFERROR(INDEX(VpD!$2:$2,MATCH(G1215,VpD!$1:$1,1)),VpD!$I$2)</f>
        <v>1973-1978</v>
      </c>
      <c r="S1215" s="1">
        <f ca="1">IFERROR(INDEX(VpD!$C$3:$I$27,MATCH(E1215,VpD!$B$3:$B$27,0),MATCH(R1215,VpD!$C$2:$I$2,0)),0)</f>
        <v>98</v>
      </c>
      <c r="T1215" s="19">
        <f t="shared" ca="1" si="243"/>
        <v>10.682</v>
      </c>
      <c r="U1215" s="14" t="str">
        <f t="shared" ca="1" si="244"/>
        <v xml:space="preserve">713661.23 </v>
      </c>
      <c r="V1215" s="14" t="str">
        <f t="shared" ca="1" si="245"/>
        <v>6169510.92</v>
      </c>
      <c r="W1215" s="14" t="str">
        <f t="shared" ca="1" si="246"/>
        <v>POINT(713661.23 6169510.92)</v>
      </c>
      <c r="X1215" s="14" t="str">
        <f>IFERROR(INDEX(BygningOmraade!B:B,MATCH(A1215,BygningOmraade!A:A,0)),"")</f>
        <v/>
      </c>
    </row>
    <row r="1216" spans="1:24" s="14" customFormat="1" x14ac:dyDescent="0.25">
      <c r="A1216" s="14">
        <f t="shared" si="234"/>
        <v>1216</v>
      </c>
      <c r="B1216" s="14" t="str">
        <f t="shared" ca="1" si="235"/>
        <v>44c5fb61-91be-4c21-8634-8409011d5033</v>
      </c>
      <c r="C1216" s="14" t="str">
        <f t="shared" ca="1" si="236"/>
        <v>0a3f507e-1a7b-32b8-e044-0003ba298018</v>
      </c>
      <c r="D1216" s="14">
        <f t="shared" ca="1" si="237"/>
        <v>997578</v>
      </c>
      <c r="E1216" s="1">
        <f t="shared" ca="1" si="238"/>
        <v>120</v>
      </c>
      <c r="F1216" s="1">
        <f t="shared" ca="1" si="239"/>
        <v>130</v>
      </c>
      <c r="G1216" s="1">
        <f t="shared" ca="1" si="240"/>
        <v>1967</v>
      </c>
      <c r="H1216" s="1" t="str">
        <f ca="1">IFERROR(INDEX(Varmeinstallation!B:B,MATCH(INDIRECT($A$1&amp;"L"&amp;A1216)*1,Varmeinstallation!A:A,0)),"Ingen varmeinstallationer")</f>
        <v>Centralvarme fra eget anlæg, et-kammer fyr</v>
      </c>
      <c r="I1216" s="1" t="str">
        <f ca="1">IFERROR(INDEX(Opvarmningsmiddel!B:B,MATCH(INDIRECT($A$1&amp;"M"&amp;A1216)*1,Opvarmningsmiddel!A:A,0)),"")</f>
        <v>Naturgas</v>
      </c>
      <c r="J1216" s="1">
        <f t="shared" ca="1" si="241"/>
        <v>0</v>
      </c>
      <c r="K1216" s="1" t="str">
        <f ca="1">IFERROR(INDEX(Relationstabel!$C$3:$K$10,MATCH(VALUE(INDIRECT($A$1&amp;"L"&amp;A1216)),Relationstabel!$A$3:$A$10,0),MATCH(IFERROR(VALUE(INDIRECT($A$1&amp;"M"&amp;A1216)),0),Relationstabel!$C$1:$K$1,0)),"Ingen varmeinstallationer")</f>
        <v>Naturgas</v>
      </c>
      <c r="L1216" s="1" t="str">
        <f ca="1">INDEX(Anvendelseskode!B:B,MATCH($E1216,Anvendelseskode!$A:$A,0))</f>
        <v>Fritliggende enfamilieshus (parcelhus)</v>
      </c>
      <c r="M1216" s="1" t="str">
        <f ca="1">INDEX(Anvendelseskode!C:C,MATCH($E1216,Anvendelseskode!$A:$A,0))</f>
        <v>Parcelhuse</v>
      </c>
      <c r="N1216" s="1" t="str">
        <f ca="1">INDEX(Anvendelseskode!D:D,MATCH($E1216,Anvendelseskode!$A:$A,0))</f>
        <v>Private husholdninger</v>
      </c>
      <c r="O1216" s="1" t="str">
        <f ca="1">IFERROR(INDEX(SBi!$2:$2,MATCH(G1216,SBi!$1:$1,1)),SBi!$K$2)</f>
        <v>1961-1972</v>
      </c>
      <c r="P1216" s="1">
        <f ca="1">IFERROR(INDEX(SBi!$C$3:$K$28,MATCH(E1216,SBi!$B$3:$B$28,0),MATCH(O1216,SBi!$C$2:$K$2,0)),0)</f>
        <v>134.30000000000001</v>
      </c>
      <c r="Q1216" s="19">
        <f t="shared" ca="1" si="242"/>
        <v>17.459</v>
      </c>
      <c r="R1216" s="19" t="str">
        <f ca="1">IFERROR(INDEX(VpD!$2:$2,MATCH(G1216,VpD!$1:$1,1)),VpD!$I$2)</f>
        <v>1961-1972</v>
      </c>
      <c r="S1216" s="1">
        <f ca="1">IFERROR(INDEX(VpD!$C$3:$I$27,MATCH(E1216,VpD!$B$3:$B$27,0),MATCH(R1216,VpD!$C$2:$I$2,0)),0)</f>
        <v>143</v>
      </c>
      <c r="T1216" s="19">
        <f t="shared" ca="1" si="243"/>
        <v>18.59</v>
      </c>
      <c r="U1216" s="14" t="str">
        <f t="shared" ca="1" si="244"/>
        <v xml:space="preserve">713823.33 </v>
      </c>
      <c r="V1216" s="14" t="str">
        <f t="shared" ca="1" si="245"/>
        <v>6168906.98</v>
      </c>
      <c r="W1216" s="14" t="str">
        <f t="shared" ca="1" si="246"/>
        <v>POINT(713823.33 6168906.98)</v>
      </c>
      <c r="X1216" s="14" t="str">
        <f>IFERROR(INDEX(BygningOmraade!B:B,MATCH(A1216,BygningOmraade!A:A,0)),"")</f>
        <v/>
      </c>
    </row>
    <row r="1217" spans="1:24" s="14" customFormat="1" x14ac:dyDescent="0.25">
      <c r="A1217" s="14">
        <f t="shared" si="234"/>
        <v>1217</v>
      </c>
      <c r="B1217" s="14" t="str">
        <f t="shared" ca="1" si="235"/>
        <v>44c755d4-d0b7-4974-bbd3-d69f15b029f7</v>
      </c>
      <c r="C1217" s="14" t="str">
        <f t="shared" ca="1" si="236"/>
        <v>0a3f507e-1d46-32b8-e044-0003ba298018</v>
      </c>
      <c r="D1217" s="14">
        <f t="shared" ca="1" si="237"/>
        <v>997294</v>
      </c>
      <c r="E1217" s="1">
        <f t="shared" ca="1" si="238"/>
        <v>130</v>
      </c>
      <c r="F1217" s="1">
        <f t="shared" ca="1" si="239"/>
        <v>109</v>
      </c>
      <c r="G1217" s="1">
        <f t="shared" ca="1" si="240"/>
        <v>1978</v>
      </c>
      <c r="H1217" s="1" t="str">
        <f ca="1">IFERROR(INDEX(Varmeinstallation!B:B,MATCH(INDIRECT($A$1&amp;"L"&amp;A1217)*1,Varmeinstallation!A:A,0)),"Ingen varmeinstallationer")</f>
        <v>Fjernvarme/blokvarme (radiatorsystemer eller varmluftanlæg)</v>
      </c>
      <c r="I1217" s="1" t="str">
        <f ca="1">IFERROR(INDEX(Opvarmningsmiddel!B:B,MATCH(INDIRECT($A$1&amp;"M"&amp;A1217)*1,Opvarmningsmiddel!A:A,0)),"")</f>
        <v/>
      </c>
      <c r="J1217" s="1">
        <f t="shared" ca="1" si="241"/>
        <v>0</v>
      </c>
      <c r="K1217" s="1" t="str">
        <f ca="1">IFERROR(INDEX(Relationstabel!$C$3:$K$10,MATCH(VALUE(INDIRECT($A$1&amp;"L"&amp;A1217)),Relationstabel!$A$3:$A$10,0),MATCH(IFERROR(VALUE(INDIRECT($A$1&amp;"M"&amp;A1217)),0),Relationstabel!$C$1:$K$1,0)),"Ingen varmeinstallationer")</f>
        <v>Fjernvarme/ Blokvarme</v>
      </c>
      <c r="L1217" s="1" t="str">
        <f ca="1">INDEX(Anvendelseskode!B:B,MATCH($E1217,Anvendelseskode!$A:$A,0))</f>
        <v>Række-, kæde-, dobbelthus (lodret adskillelse mellem enhederne)</v>
      </c>
      <c r="M1217" s="1" t="str">
        <f ca="1">INDEX(Anvendelseskode!C:C,MATCH($E1217,Anvendelseskode!$A:$A,0))</f>
        <v>Række-, kæde og dobbelthuse</v>
      </c>
      <c r="N1217" s="1" t="str">
        <f ca="1">INDEX(Anvendelseskode!D:D,MATCH($E1217,Anvendelseskode!$A:$A,0))</f>
        <v>Private husholdninger</v>
      </c>
      <c r="O1217" s="1" t="str">
        <f ca="1">IFERROR(INDEX(SBi!$2:$2,MATCH(G1217,SBi!$1:$1,1)),SBi!$K$2)</f>
        <v>1973-1978</v>
      </c>
      <c r="P1217" s="1">
        <f ca="1">IFERROR(INDEX(SBi!$C$3:$K$28,MATCH(E1217,SBi!$B$3:$B$28,0),MATCH(O1217,SBi!$C$2:$K$2,0)),0)</f>
        <v>112.6</v>
      </c>
      <c r="Q1217" s="19">
        <f t="shared" ca="1" si="242"/>
        <v>12.273399999999999</v>
      </c>
      <c r="R1217" s="19" t="str">
        <f ca="1">IFERROR(INDEX(VpD!$2:$2,MATCH(G1217,VpD!$1:$1,1)),VpD!$I$2)</f>
        <v>1973-1978</v>
      </c>
      <c r="S1217" s="1">
        <f ca="1">IFERROR(INDEX(VpD!$C$3:$I$27,MATCH(E1217,VpD!$B$3:$B$27,0),MATCH(R1217,VpD!$C$2:$I$2,0)),0)</f>
        <v>98</v>
      </c>
      <c r="T1217" s="19">
        <f t="shared" ca="1" si="243"/>
        <v>10.682</v>
      </c>
      <c r="U1217" s="14" t="str">
        <f t="shared" ca="1" si="244"/>
        <v xml:space="preserve">713681.44 </v>
      </c>
      <c r="V1217" s="14" t="str">
        <f t="shared" ca="1" si="245"/>
        <v>6169640.91</v>
      </c>
      <c r="W1217" s="14" t="str">
        <f t="shared" ca="1" si="246"/>
        <v>POINT(713681.44 6169640.91)</v>
      </c>
      <c r="X1217" s="14" t="str">
        <f>IFERROR(INDEX(BygningOmraade!B:B,MATCH(A1217,BygningOmraade!A:A,0)),"")</f>
        <v/>
      </c>
    </row>
    <row r="1218" spans="1:24" s="14" customFormat="1" x14ac:dyDescent="0.25">
      <c r="A1218" s="14">
        <f t="shared" si="234"/>
        <v>1218</v>
      </c>
      <c r="B1218" s="14" t="str">
        <f t="shared" ca="1" si="235"/>
        <v>44cf5595-5a6e-4c5c-ae39-3bae16fb2687</v>
      </c>
      <c r="C1218" s="14" t="str">
        <f t="shared" ca="1" si="236"/>
        <v>0a3f507e-14e2-32b8-e044-0003ba298018</v>
      </c>
      <c r="D1218" s="14">
        <f t="shared" ca="1" si="237"/>
        <v>994087</v>
      </c>
      <c r="E1218" s="1">
        <f t="shared" ca="1" si="238"/>
        <v>140</v>
      </c>
      <c r="F1218" s="1">
        <f t="shared" ca="1" si="239"/>
        <v>2025</v>
      </c>
      <c r="G1218" s="1">
        <f t="shared" ca="1" si="240"/>
        <v>1964</v>
      </c>
      <c r="H1218" s="1" t="str">
        <f ca="1">IFERROR(INDEX(Varmeinstallation!B:B,MATCH(INDIRECT($A$1&amp;"L"&amp;A1218)*1,Varmeinstallation!A:A,0)),"Ingen varmeinstallationer")</f>
        <v>Fjernvarme/blokvarme (radiatorsystemer eller varmluftanlæg)</v>
      </c>
      <c r="I1218" s="1" t="str">
        <f ca="1">IFERROR(INDEX(Opvarmningsmiddel!B:B,MATCH(INDIRECT($A$1&amp;"M"&amp;A1218)*1,Opvarmningsmiddel!A:A,0)),"")</f>
        <v/>
      </c>
      <c r="J1218" s="1">
        <f t="shared" ca="1" si="241"/>
        <v>0</v>
      </c>
      <c r="K1218" s="1" t="str">
        <f ca="1">IFERROR(INDEX(Relationstabel!$C$3:$K$10,MATCH(VALUE(INDIRECT($A$1&amp;"L"&amp;A1218)),Relationstabel!$A$3:$A$10,0),MATCH(IFERROR(VALUE(INDIRECT($A$1&amp;"M"&amp;A1218)),0),Relationstabel!$C$1:$K$1,0)),"Ingen varmeinstallationer")</f>
        <v>Fjernvarme/ Blokvarme</v>
      </c>
      <c r="L1218" s="1" t="str">
        <f ca="1">INDEX(Anvendelseskode!B:B,MATCH($E1218,Anvendelseskode!$A:$A,0))</f>
        <v>Etageboligbebyggelse</v>
      </c>
      <c r="M1218" s="1" t="str">
        <f ca="1">INDEX(Anvendelseskode!C:C,MATCH($E1218,Anvendelseskode!$A:$A,0))</f>
        <v>Etageboligbebyggelse</v>
      </c>
      <c r="N1218" s="1" t="str">
        <f ca="1">INDEX(Anvendelseskode!D:D,MATCH($E1218,Anvendelseskode!$A:$A,0))</f>
        <v>Private husholdninger</v>
      </c>
      <c r="O1218" s="1" t="str">
        <f ca="1">IFERROR(INDEX(SBi!$2:$2,MATCH(G1218,SBi!$1:$1,1)),SBi!$K$2)</f>
        <v>1961-1972</v>
      </c>
      <c r="P1218" s="1">
        <f ca="1">IFERROR(INDEX(SBi!$C$3:$K$28,MATCH(E1218,SBi!$B$3:$B$28,0),MATCH(O1218,SBi!$C$2:$K$2,0)),0)</f>
        <v>132.30000000000001</v>
      </c>
      <c r="Q1218" s="19">
        <f t="shared" ca="1" si="242"/>
        <v>267.90750000000003</v>
      </c>
      <c r="R1218" s="19" t="str">
        <f ca="1">IFERROR(INDEX(VpD!$2:$2,MATCH(G1218,VpD!$1:$1,1)),VpD!$I$2)</f>
        <v>1961-1972</v>
      </c>
      <c r="S1218" s="1">
        <f ca="1">IFERROR(INDEX(VpD!$C$3:$I$27,MATCH(E1218,VpD!$B$3:$B$27,0),MATCH(R1218,VpD!$C$2:$I$2,0)),0)</f>
        <v>126</v>
      </c>
      <c r="T1218" s="19">
        <f t="shared" ca="1" si="243"/>
        <v>255.15</v>
      </c>
      <c r="U1218" s="14" t="str">
        <f t="shared" ca="1" si="244"/>
        <v xml:space="preserve">711024.59 </v>
      </c>
      <c r="V1218" s="14" t="str">
        <f t="shared" ca="1" si="245"/>
        <v>6172750.66</v>
      </c>
      <c r="W1218" s="14" t="str">
        <f t="shared" ca="1" si="246"/>
        <v>POINT(711024.59 6172750.66)</v>
      </c>
      <c r="X1218" s="14" t="str">
        <f>IFERROR(INDEX(BygningOmraade!B:B,MATCH(A1218,BygningOmraade!A:A,0)),"")</f>
        <v/>
      </c>
    </row>
    <row r="1219" spans="1:24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4509534c-b83e-469e-8d17-caf4bcdd8322</v>
      </c>
      <c r="C1219" s="14" t="str">
        <f t="shared" ref="C1219:C1282" ca="1" si="249">INDIRECT($A$1&amp;"C"&amp;A1219)</f>
        <v>0a3f507e-1d42-32b8-e044-0003ba298018</v>
      </c>
      <c r="D1219" s="14">
        <f t="shared" ref="D1219:D1282" ca="1" si="250">INDIRECT($A$1&amp;"D"&amp;A1219)</f>
        <v>997277</v>
      </c>
      <c r="E1219" s="1">
        <f t="shared" ref="E1219:E1282" ca="1" si="251">ROUNDDOWN(INDIRECT($A$1&amp;"E"&amp;A1219),-1)</f>
        <v>130</v>
      </c>
      <c r="F1219" s="1">
        <f t="shared" ref="F1219:F1282" ca="1" si="252">INDIRECT($A$1&amp;"G"&amp;A1219)+INDIRECT($A$1&amp;"H"&amp;A1219)+INDIRECT($A$1&amp;"I"&amp;A1219)*0.5</f>
        <v>109</v>
      </c>
      <c r="G1219" s="1">
        <f t="shared" ref="G1219:G1282" ca="1" si="253">MAX(INDIRECT($A$1&amp;"J"&amp;A1219),INDIRECT($A$1&amp;"K"&amp;A1219))</f>
        <v>1978</v>
      </c>
      <c r="H1219" s="1" t="str">
        <f ca="1">IFERROR(INDEX(Varmeinstallation!B:B,MATCH(INDIRECT($A$1&amp;"L"&amp;A1219)*1,Varmeinstallation!A:A,0)),"Ingen varmeinstallationer")</f>
        <v>Fjernvarme/blokvarme (radiatorsystemer eller varmluftanlæg)</v>
      </c>
      <c r="I1219" s="1" t="str">
        <f ca="1">IFERROR(INDEX(Opvarmningsmiddel!B:B,MATCH(INDIRECT($A$1&amp;"M"&amp;A1219)*1,Opvarmningsmiddel!A:A,0)),"")</f>
        <v/>
      </c>
      <c r="J1219" s="1">
        <f t="shared" ref="J1219:J1282" ca="1" si="254">VALUE(INDIRECT($A$1&amp;"N"&amp;A1219))</f>
        <v>0</v>
      </c>
      <c r="K1219" s="1" t="str">
        <f ca="1">IFERROR(INDEX(Relationstabel!$C$3:$K$10,MATCH(VALUE(INDIRECT($A$1&amp;"L"&amp;A1219)),Relationstabel!$A$3:$A$10,0),MATCH(IFERROR(VALUE(INDIRECT($A$1&amp;"M"&amp;A1219)),0),Relationstabel!$C$1:$K$1,0)),"Ingen varmeinstallationer")</f>
        <v>Fjernvarme/ Blokvarme</v>
      </c>
      <c r="L1219" s="1" t="str">
        <f ca="1">INDEX(Anvendelseskode!B:B,MATCH($E1219,Anvendelseskode!$A:$A,0))</f>
        <v>Række-, kæde-, dobbelthus (lodret adskillelse mellem enhederne)</v>
      </c>
      <c r="M1219" s="1" t="str">
        <f ca="1">INDEX(Anvendelseskode!C:C,MATCH($E1219,Anvendelseskode!$A:$A,0))</f>
        <v>Række-, kæde og dobbelthuse</v>
      </c>
      <c r="N1219" s="1" t="str">
        <f ca="1">INDEX(Anvendelseskode!D:D,MATCH($E1219,Anvendelseskode!$A:$A,0))</f>
        <v>Private husholdninger</v>
      </c>
      <c r="O1219" s="1" t="str">
        <f ca="1">IFERROR(INDEX(SBi!$2:$2,MATCH(G1219,SBi!$1:$1,1)),SBi!$K$2)</f>
        <v>1973-1978</v>
      </c>
      <c r="P1219" s="1">
        <f ca="1">IFERROR(INDEX(SBi!$C$3:$K$28,MATCH(E1219,SBi!$B$3:$B$28,0),MATCH(O1219,SBi!$C$2:$K$2,0)),0)</f>
        <v>112.6</v>
      </c>
      <c r="Q1219" s="19">
        <f t="shared" ref="Q1219:Q1282" ca="1" si="255">P1219*F1219/1000</f>
        <v>12.273399999999999</v>
      </c>
      <c r="R1219" s="19" t="str">
        <f ca="1">IFERROR(INDEX(VpD!$2:$2,MATCH(G1219,VpD!$1:$1,1)),VpD!$I$2)</f>
        <v>1973-1978</v>
      </c>
      <c r="S1219" s="1">
        <f ca="1">IFERROR(INDEX(VpD!$C$3:$I$27,MATCH(E1219,VpD!$B$3:$B$27,0),MATCH(R1219,VpD!$C$2:$I$2,0)),0)</f>
        <v>98</v>
      </c>
      <c r="T1219" s="19">
        <f t="shared" ref="T1219:T1282" ca="1" si="256">S1219*F1219/1000</f>
        <v>10.682</v>
      </c>
      <c r="U1219" s="14" t="str">
        <f t="shared" ref="U1219:U1282" ca="1" si="257">IFERROR(SUBSTITUTE(LEFT(W1219,FIND(" ",W1219)),"POINT(",""),"")</f>
        <v xml:space="preserve">713691.17 </v>
      </c>
      <c r="V1219" s="14" t="str">
        <f t="shared" ref="V1219:V1282" ca="1" si="258">IFERROR(SUBSTITUTE(RIGHT(W1219,LEN(W1219)-FIND(" ",W1219)),")",""),"")</f>
        <v>6169645.12</v>
      </c>
      <c r="W1219" s="14" t="str">
        <f t="shared" ref="W1219:W1282" ca="1" si="259">INDIRECT($A$1&amp;"o"&amp;A1219)</f>
        <v>POINT(713691.17 6169645.12)</v>
      </c>
      <c r="X1219" s="14" t="str">
        <f>IFERROR(INDEX(BygningOmraade!B:B,MATCH(A1219,BygningOmraade!A:A,0)),"")</f>
        <v/>
      </c>
    </row>
    <row r="1220" spans="1:24" s="14" customFormat="1" x14ac:dyDescent="0.25">
      <c r="A1220" s="14">
        <f t="shared" si="247"/>
        <v>1220</v>
      </c>
      <c r="B1220" s="14" t="str">
        <f t="shared" ca="1" si="248"/>
        <v>456dcbda-876d-4f7c-bf6a-3baa1ed447a1</v>
      </c>
      <c r="C1220" s="14" t="str">
        <f t="shared" ca="1" si="249"/>
        <v>0a3f507e-1b81-32b8-e044-0003ba298018</v>
      </c>
      <c r="D1220" s="14">
        <f t="shared" ca="1" si="250"/>
        <v>996625</v>
      </c>
      <c r="E1220" s="1">
        <f t="shared" ca="1" si="251"/>
        <v>130</v>
      </c>
      <c r="F1220" s="1">
        <f t="shared" ca="1" si="252"/>
        <v>109</v>
      </c>
      <c r="G1220" s="1">
        <f t="shared" ca="1" si="253"/>
        <v>1978</v>
      </c>
      <c r="H1220" s="1" t="str">
        <f ca="1">IFERROR(INDEX(Varmeinstallation!B:B,MATCH(INDIRECT($A$1&amp;"L"&amp;A1220)*1,Varmeinstallation!A:A,0)),"Ingen varmeinstallationer")</f>
        <v>Fjernvarme/blokvarme (radiatorsystemer eller varmluftanlæg)</v>
      </c>
      <c r="I1220" s="1" t="str">
        <f ca="1">IFERROR(INDEX(Opvarmningsmiddel!B:B,MATCH(INDIRECT($A$1&amp;"M"&amp;A1220)*1,Opvarmningsmiddel!A:A,0)),"")</f>
        <v/>
      </c>
      <c r="J1220" s="1">
        <f t="shared" ca="1" si="254"/>
        <v>0</v>
      </c>
      <c r="K1220" s="1" t="str">
        <f ca="1">IFERROR(INDEX(Relationstabel!$C$3:$K$10,MATCH(VALUE(INDIRECT($A$1&amp;"L"&amp;A1220)),Relationstabel!$A$3:$A$10,0),MATCH(IFERROR(VALUE(INDIRECT($A$1&amp;"M"&amp;A1220)),0),Relationstabel!$C$1:$K$1,0)),"Ingen varmeinstallationer")</f>
        <v>Fjernvarme/ Blokvarme</v>
      </c>
      <c r="L1220" s="1" t="str">
        <f ca="1">INDEX(Anvendelseskode!B:B,MATCH($E1220,Anvendelseskode!$A:$A,0))</f>
        <v>Række-, kæde-, dobbelthus (lodret adskillelse mellem enhederne)</v>
      </c>
      <c r="M1220" s="1" t="str">
        <f ca="1">INDEX(Anvendelseskode!C:C,MATCH($E1220,Anvendelseskode!$A:$A,0))</f>
        <v>Række-, kæde og dobbelthuse</v>
      </c>
      <c r="N1220" s="1" t="str">
        <f ca="1">INDEX(Anvendelseskode!D:D,MATCH($E1220,Anvendelseskode!$A:$A,0))</f>
        <v>Private husholdninger</v>
      </c>
      <c r="O1220" s="1" t="str">
        <f ca="1">IFERROR(INDEX(SBi!$2:$2,MATCH(G1220,SBi!$1:$1,1)),SBi!$K$2)</f>
        <v>1973-1978</v>
      </c>
      <c r="P1220" s="1">
        <f ca="1">IFERROR(INDEX(SBi!$C$3:$K$28,MATCH(E1220,SBi!$B$3:$B$28,0),MATCH(O1220,SBi!$C$2:$K$2,0)),0)</f>
        <v>112.6</v>
      </c>
      <c r="Q1220" s="19">
        <f t="shared" ca="1" si="255"/>
        <v>12.273399999999999</v>
      </c>
      <c r="R1220" s="19" t="str">
        <f ca="1">IFERROR(INDEX(VpD!$2:$2,MATCH(G1220,VpD!$1:$1,1)),VpD!$I$2)</f>
        <v>1973-1978</v>
      </c>
      <c r="S1220" s="1">
        <f ca="1">IFERROR(INDEX(VpD!$C$3:$I$27,MATCH(E1220,VpD!$B$3:$B$27,0),MATCH(R1220,VpD!$C$2:$I$2,0)),0)</f>
        <v>98</v>
      </c>
      <c r="T1220" s="19">
        <f t="shared" ca="1" si="256"/>
        <v>10.682</v>
      </c>
      <c r="U1220" s="14" t="str">
        <f t="shared" ca="1" si="257"/>
        <v xml:space="preserve">713537.86 </v>
      </c>
      <c r="V1220" s="14" t="str">
        <f t="shared" ca="1" si="258"/>
        <v>6169669.22</v>
      </c>
      <c r="W1220" s="14" t="str">
        <f t="shared" ca="1" si="259"/>
        <v>POINT(713537.86 6169669.22)</v>
      </c>
      <c r="X1220" s="14" t="str">
        <f>IFERROR(INDEX(BygningOmraade!B:B,MATCH(A1220,BygningOmraade!A:A,0)),"")</f>
        <v/>
      </c>
    </row>
    <row r="1221" spans="1:24" s="14" customFormat="1" x14ac:dyDescent="0.25">
      <c r="A1221" s="14">
        <f t="shared" si="247"/>
        <v>1221</v>
      </c>
      <c r="B1221" s="14" t="str">
        <f t="shared" ca="1" si="248"/>
        <v>457001a0-dfb2-46e6-8122-f1c8c23984d0</v>
      </c>
      <c r="C1221" s="14" t="str">
        <f t="shared" ca="1" si="249"/>
        <v>0a3f507e-14fd-32b8-e044-0003ba298018</v>
      </c>
      <c r="D1221" s="14">
        <f t="shared" ca="1" si="250"/>
        <v>994077</v>
      </c>
      <c r="E1221" s="1">
        <f t="shared" ca="1" si="251"/>
        <v>140</v>
      </c>
      <c r="F1221" s="1">
        <f t="shared" ca="1" si="252"/>
        <v>1674</v>
      </c>
      <c r="G1221" s="1">
        <f t="shared" ca="1" si="253"/>
        <v>1964</v>
      </c>
      <c r="H1221" s="1" t="str">
        <f ca="1">IFERROR(INDEX(Varmeinstallation!B:B,MATCH(INDIRECT($A$1&amp;"L"&amp;A1221)*1,Varmeinstallation!A:A,0)),"Ingen varmeinstallationer")</f>
        <v>Fjernvarme/blokvarme (radiatorsystemer eller varmluftanlæg)</v>
      </c>
      <c r="I1221" s="1" t="str">
        <f ca="1">IFERROR(INDEX(Opvarmningsmiddel!B:B,MATCH(INDIRECT($A$1&amp;"M"&amp;A1221)*1,Opvarmningsmiddel!A:A,0)),"")</f>
        <v/>
      </c>
      <c r="J1221" s="1">
        <f t="shared" ca="1" si="254"/>
        <v>0</v>
      </c>
      <c r="K1221" s="1" t="str">
        <f ca="1">IFERROR(INDEX(Relationstabel!$C$3:$K$10,MATCH(VALUE(INDIRECT($A$1&amp;"L"&amp;A1221)),Relationstabel!$A$3:$A$10,0),MATCH(IFERROR(VALUE(INDIRECT($A$1&amp;"M"&amp;A1221)),0),Relationstabel!$C$1:$K$1,0)),"Ingen varmeinstallationer")</f>
        <v>Fjernvarme/ Blokvarme</v>
      </c>
      <c r="L1221" s="1" t="str">
        <f ca="1">INDEX(Anvendelseskode!B:B,MATCH($E1221,Anvendelseskode!$A:$A,0))</f>
        <v>Etageboligbebyggelse</v>
      </c>
      <c r="M1221" s="1" t="str">
        <f ca="1">INDEX(Anvendelseskode!C:C,MATCH($E1221,Anvendelseskode!$A:$A,0))</f>
        <v>Etageboligbebyggelse</v>
      </c>
      <c r="N1221" s="1" t="str">
        <f ca="1">INDEX(Anvendelseskode!D:D,MATCH($E1221,Anvendelseskode!$A:$A,0))</f>
        <v>Private husholdninger</v>
      </c>
      <c r="O1221" s="1" t="str">
        <f ca="1">IFERROR(INDEX(SBi!$2:$2,MATCH(G1221,SBi!$1:$1,1)),SBi!$K$2)</f>
        <v>1961-1972</v>
      </c>
      <c r="P1221" s="1">
        <f ca="1">IFERROR(INDEX(SBi!$C$3:$K$28,MATCH(E1221,SBi!$B$3:$B$28,0),MATCH(O1221,SBi!$C$2:$K$2,0)),0)</f>
        <v>132.30000000000001</v>
      </c>
      <c r="Q1221" s="19">
        <f t="shared" ca="1" si="255"/>
        <v>221.47020000000001</v>
      </c>
      <c r="R1221" s="19" t="str">
        <f ca="1">IFERROR(INDEX(VpD!$2:$2,MATCH(G1221,VpD!$1:$1,1)),VpD!$I$2)</f>
        <v>1961-1972</v>
      </c>
      <c r="S1221" s="1">
        <f ca="1">IFERROR(INDEX(VpD!$C$3:$I$27,MATCH(E1221,VpD!$B$3:$B$27,0),MATCH(R1221,VpD!$C$2:$I$2,0)),0)</f>
        <v>126</v>
      </c>
      <c r="T1221" s="19">
        <f t="shared" ca="1" si="256"/>
        <v>210.92400000000001</v>
      </c>
      <c r="U1221" s="14" t="str">
        <f t="shared" ca="1" si="257"/>
        <v xml:space="preserve">711029.8 </v>
      </c>
      <c r="V1221" s="14" t="str">
        <f t="shared" ca="1" si="258"/>
        <v>6172370.4</v>
      </c>
      <c r="W1221" s="14" t="str">
        <f t="shared" ca="1" si="259"/>
        <v>POINT(711029.8 6172370.4)</v>
      </c>
      <c r="X1221" s="14" t="str">
        <f>IFERROR(INDEX(BygningOmraade!B:B,MATCH(A1221,BygningOmraade!A:A,0)),"")</f>
        <v/>
      </c>
    </row>
    <row r="1222" spans="1:24" s="14" customFormat="1" x14ac:dyDescent="0.25">
      <c r="A1222" s="14">
        <f t="shared" si="247"/>
        <v>1222</v>
      </c>
      <c r="B1222" s="14" t="str">
        <f t="shared" ca="1" si="248"/>
        <v>458d7010-7bff-4c1d-a4ce-ae0dfb8a4547</v>
      </c>
      <c r="C1222" s="14" t="str">
        <f t="shared" ca="1" si="249"/>
        <v>0a3f507e-1ca3-32b8-e044-0003ba298018</v>
      </c>
      <c r="D1222" s="14">
        <f t="shared" ca="1" si="250"/>
        <v>997428</v>
      </c>
      <c r="E1222" s="1">
        <f t="shared" ca="1" si="251"/>
        <v>120</v>
      </c>
      <c r="F1222" s="1">
        <f t="shared" ca="1" si="252"/>
        <v>184</v>
      </c>
      <c r="G1222" s="1">
        <f t="shared" ca="1" si="253"/>
        <v>2004</v>
      </c>
      <c r="H1222" s="1" t="str">
        <f ca="1">IFERROR(INDEX(Varmeinstallation!B:B,MATCH(INDIRECT($A$1&amp;"L"&amp;A1222)*1,Varmeinstallation!A:A,0)),"Ingen varmeinstallationer")</f>
        <v>Centralvarme fra eget anlæg, et-kammer fyr</v>
      </c>
      <c r="I1222" s="1" t="str">
        <f ca="1">IFERROR(INDEX(Opvarmningsmiddel!B:B,MATCH(INDIRECT($A$1&amp;"M"&amp;A1222)*1,Opvarmningsmiddel!A:A,0)),"")</f>
        <v>Naturgas</v>
      </c>
      <c r="J1222" s="1">
        <f t="shared" ca="1" si="254"/>
        <v>2</v>
      </c>
      <c r="K1222" s="1" t="str">
        <f ca="1">IFERROR(INDEX(Relationstabel!$C$3:$K$10,MATCH(VALUE(INDIRECT($A$1&amp;"L"&amp;A1222)),Relationstabel!$A$3:$A$10,0),MATCH(IFERROR(VALUE(INDIRECT($A$1&amp;"M"&amp;A1222)),0),Relationstabel!$C$1:$K$1,0)),"Ingen varmeinstallationer")</f>
        <v>Naturgas</v>
      </c>
      <c r="L1222" s="1" t="str">
        <f ca="1">INDEX(Anvendelseskode!B:B,MATCH($E1222,Anvendelseskode!$A:$A,0))</f>
        <v>Fritliggende enfamilieshus (parcelhus)</v>
      </c>
      <c r="M1222" s="1" t="str">
        <f ca="1">INDEX(Anvendelseskode!C:C,MATCH($E1222,Anvendelseskode!$A:$A,0))</f>
        <v>Parcelhuse</v>
      </c>
      <c r="N1222" s="1" t="str">
        <f ca="1">INDEX(Anvendelseskode!D:D,MATCH($E1222,Anvendelseskode!$A:$A,0))</f>
        <v>Private husholdninger</v>
      </c>
      <c r="O1222" s="1" t="str">
        <f ca="1">IFERROR(INDEX(SBi!$2:$2,MATCH(G1222,SBi!$1:$1,1)),SBi!$K$2)</f>
        <v>1999-2006</v>
      </c>
      <c r="P1222" s="1">
        <f ca="1">IFERROR(INDEX(SBi!$C$3:$K$28,MATCH(E1222,SBi!$B$3:$B$28,0),MATCH(O1222,SBi!$C$2:$K$2,0)),0)</f>
        <v>83.9</v>
      </c>
      <c r="Q1222" s="19">
        <f t="shared" ca="1" si="255"/>
        <v>15.4376</v>
      </c>
      <c r="R1222" s="19" t="str">
        <f ca="1">IFERROR(INDEX(VpD!$2:$2,MATCH(G1222,VpD!$1:$1,1)),VpD!$I$2)</f>
        <v>&gt;1998</v>
      </c>
      <c r="S1222" s="1">
        <f ca="1">IFERROR(INDEX(VpD!$C$3:$I$27,MATCH(E1222,VpD!$B$3:$B$27,0),MATCH(R1222,VpD!$C$2:$I$2,0)),0)</f>
        <v>72</v>
      </c>
      <c r="T1222" s="19">
        <f t="shared" ca="1" si="256"/>
        <v>13.247999999999999</v>
      </c>
      <c r="U1222" s="14" t="str">
        <f t="shared" ca="1" si="257"/>
        <v xml:space="preserve">714005.09 </v>
      </c>
      <c r="V1222" s="14" t="str">
        <f t="shared" ca="1" si="258"/>
        <v>6168679.57</v>
      </c>
      <c r="W1222" s="14" t="str">
        <f t="shared" ca="1" si="259"/>
        <v>POINT(714005.09 6168679.57)</v>
      </c>
      <c r="X1222" s="14" t="str">
        <f>IFERROR(INDEX(BygningOmraade!B:B,MATCH(A1222,BygningOmraade!A:A,0)),"")</f>
        <v/>
      </c>
    </row>
    <row r="1223" spans="1:24" s="14" customFormat="1" x14ac:dyDescent="0.25">
      <c r="A1223" s="14">
        <f t="shared" si="247"/>
        <v>1223</v>
      </c>
      <c r="B1223" s="14" t="str">
        <f t="shared" ca="1" si="248"/>
        <v>458e3f7e-4256-4b2b-a9c2-1d302eb0e941</v>
      </c>
      <c r="C1223" s="14" t="str">
        <f t="shared" ca="1" si="249"/>
        <v>c11ae65e-4abb-4945-962b-1f8951b3c294</v>
      </c>
      <c r="D1223" s="14">
        <f t="shared" ca="1" si="250"/>
        <v>100098569</v>
      </c>
      <c r="E1223" s="1">
        <f t="shared" ca="1" si="251"/>
        <v>130</v>
      </c>
      <c r="F1223" s="1">
        <f t="shared" ca="1" si="252"/>
        <v>120</v>
      </c>
      <c r="G1223" s="1">
        <f t="shared" ca="1" si="253"/>
        <v>2017</v>
      </c>
      <c r="H1223" s="1" t="str">
        <f ca="1">IFERROR(INDEX(Varmeinstallation!B:B,MATCH(INDIRECT($A$1&amp;"L"&amp;A1223)*1,Varmeinstallation!A:A,0)),"Ingen varmeinstallationer")</f>
        <v>Fjernvarme/blokvarme (radiatorsystemer eller varmluftanlæg)</v>
      </c>
      <c r="I1223" s="1" t="str">
        <f ca="1">IFERROR(INDEX(Opvarmningsmiddel!B:B,MATCH(INDIRECT($A$1&amp;"M"&amp;A1223)*1,Opvarmningsmiddel!A:A,0)),"")</f>
        <v/>
      </c>
      <c r="J1223" s="1">
        <f t="shared" ca="1" si="254"/>
        <v>0</v>
      </c>
      <c r="K1223" s="1" t="str">
        <f ca="1">IFERROR(INDEX(Relationstabel!$C$3:$K$10,MATCH(VALUE(INDIRECT($A$1&amp;"L"&amp;A1223)),Relationstabel!$A$3:$A$10,0),MATCH(IFERROR(VALUE(INDIRECT($A$1&amp;"M"&amp;A1223)),0),Relationstabel!$C$1:$K$1,0)),"Ingen varmeinstallationer")</f>
        <v>Fjernvarme/ Blokvarme</v>
      </c>
      <c r="L1223" s="1" t="str">
        <f ca="1">INDEX(Anvendelseskode!B:B,MATCH($E1223,Anvendelseskode!$A:$A,0))</f>
        <v>Række-, kæde-, dobbelthus (lodret adskillelse mellem enhederne)</v>
      </c>
      <c r="M1223" s="1" t="str">
        <f ca="1">INDEX(Anvendelseskode!C:C,MATCH($E1223,Anvendelseskode!$A:$A,0))</f>
        <v>Række-, kæde og dobbelthuse</v>
      </c>
      <c r="N1223" s="1" t="str">
        <f ca="1">INDEX(Anvendelseskode!D:D,MATCH($E1223,Anvendelseskode!$A:$A,0))</f>
        <v>Private husholdninger</v>
      </c>
      <c r="O1223" s="1" t="str">
        <f ca="1">IFERROR(INDEX(SBi!$2:$2,MATCH(G1223,SBi!$1:$1,1)),SBi!$K$2)</f>
        <v>Efter 2006</v>
      </c>
      <c r="P1223" s="1">
        <f ca="1">IFERROR(INDEX(SBi!$C$3:$K$28,MATCH(E1223,SBi!$B$3:$B$28,0),MATCH(O1223,SBi!$C$2:$K$2,0)),0)</f>
        <v>66.400000000000006</v>
      </c>
      <c r="Q1223" s="19">
        <f t="shared" ca="1" si="255"/>
        <v>7.9680000000000009</v>
      </c>
      <c r="R1223" s="19" t="str">
        <f ca="1">IFERROR(INDEX(VpD!$2:$2,MATCH(G1223,VpD!$1:$1,1)),VpD!$I$2)</f>
        <v>&gt;1998</v>
      </c>
      <c r="S1223" s="1">
        <f ca="1">IFERROR(INDEX(VpD!$C$3:$I$27,MATCH(E1223,VpD!$B$3:$B$27,0),MATCH(R1223,VpD!$C$2:$I$2,0)),0)</f>
        <v>65</v>
      </c>
      <c r="T1223" s="19">
        <f t="shared" ca="1" si="256"/>
        <v>7.8</v>
      </c>
      <c r="U1223" s="14" t="str">
        <f t="shared" ca="1" si="257"/>
        <v xml:space="preserve">711586.98 </v>
      </c>
      <c r="V1223" s="14" t="str">
        <f t="shared" ca="1" si="258"/>
        <v>6172743.62</v>
      </c>
      <c r="W1223" s="14" t="str">
        <f t="shared" ca="1" si="259"/>
        <v>POINT(711586.98 6172743.62)</v>
      </c>
      <c r="X1223" s="14" t="str">
        <f>IFERROR(INDEX(BygningOmraade!B:B,MATCH(A1223,BygningOmraade!A:A,0)),"")</f>
        <v/>
      </c>
    </row>
    <row r="1224" spans="1:24" s="14" customFormat="1" x14ac:dyDescent="0.25">
      <c r="A1224" s="14">
        <f t="shared" si="247"/>
        <v>1224</v>
      </c>
      <c r="B1224" s="14" t="str">
        <f t="shared" ca="1" si="248"/>
        <v>4597040b-ded9-4bc0-be28-e55e022c8546</v>
      </c>
      <c r="C1224" s="14" t="str">
        <f t="shared" ca="1" si="249"/>
        <v>0a3f507e-1b22-32b8-e044-0003ba298018</v>
      </c>
      <c r="D1224" s="14">
        <f t="shared" ca="1" si="250"/>
        <v>996205</v>
      </c>
      <c r="E1224" s="1">
        <f t="shared" ca="1" si="251"/>
        <v>120</v>
      </c>
      <c r="F1224" s="1">
        <f t="shared" ca="1" si="252"/>
        <v>146</v>
      </c>
      <c r="G1224" s="1">
        <f t="shared" ca="1" si="253"/>
        <v>1977</v>
      </c>
      <c r="H1224" s="1" t="str">
        <f ca="1">IFERROR(INDEX(Varmeinstallation!B:B,MATCH(INDIRECT($A$1&amp;"L"&amp;A1224)*1,Varmeinstallation!A:A,0)),"Ingen varmeinstallationer")</f>
        <v>Centralvarme fra eget anlæg, et-kammer fyr</v>
      </c>
      <c r="I1224" s="1" t="str">
        <f ca="1">IFERROR(INDEX(Opvarmningsmiddel!B:B,MATCH(INDIRECT($A$1&amp;"M"&amp;A1224)*1,Opvarmningsmiddel!A:A,0)),"")</f>
        <v>Naturgas</v>
      </c>
      <c r="J1224" s="1">
        <f t="shared" ca="1" si="254"/>
        <v>0</v>
      </c>
      <c r="K1224" s="1" t="str">
        <f ca="1">IFERROR(INDEX(Relationstabel!$C$3:$K$10,MATCH(VALUE(INDIRECT($A$1&amp;"L"&amp;A1224)),Relationstabel!$A$3:$A$10,0),MATCH(IFERROR(VALUE(INDIRECT($A$1&amp;"M"&amp;A1224)),0),Relationstabel!$C$1:$K$1,0)),"Ingen varmeinstallationer")</f>
        <v>Naturgas</v>
      </c>
      <c r="L1224" s="1" t="str">
        <f ca="1">INDEX(Anvendelseskode!B:B,MATCH($E1224,Anvendelseskode!$A:$A,0))</f>
        <v>Fritliggende enfamilieshus (parcelhus)</v>
      </c>
      <c r="M1224" s="1" t="str">
        <f ca="1">INDEX(Anvendelseskode!C:C,MATCH($E1224,Anvendelseskode!$A:$A,0))</f>
        <v>Parcelhuse</v>
      </c>
      <c r="N1224" s="1" t="str">
        <f ca="1">INDEX(Anvendelseskode!D:D,MATCH($E1224,Anvendelseskode!$A:$A,0))</f>
        <v>Private husholdninger</v>
      </c>
      <c r="O1224" s="1" t="str">
        <f ca="1">IFERROR(INDEX(SBi!$2:$2,MATCH(G1224,SBi!$1:$1,1)),SBi!$K$2)</f>
        <v>1973-1978</v>
      </c>
      <c r="P1224" s="1">
        <f ca="1">IFERROR(INDEX(SBi!$C$3:$K$28,MATCH(E1224,SBi!$B$3:$B$28,0),MATCH(O1224,SBi!$C$2:$K$2,0)),0)</f>
        <v>119.8</v>
      </c>
      <c r="Q1224" s="19">
        <f t="shared" ca="1" si="255"/>
        <v>17.4908</v>
      </c>
      <c r="R1224" s="19" t="str">
        <f ca="1">IFERROR(INDEX(VpD!$2:$2,MATCH(G1224,VpD!$1:$1,1)),VpD!$I$2)</f>
        <v>1973-1978</v>
      </c>
      <c r="S1224" s="1">
        <f ca="1">IFERROR(INDEX(VpD!$C$3:$I$27,MATCH(E1224,VpD!$B$3:$B$27,0),MATCH(R1224,VpD!$C$2:$I$2,0)),0)</f>
        <v>117</v>
      </c>
      <c r="T1224" s="19">
        <f t="shared" ca="1" si="256"/>
        <v>17.082000000000001</v>
      </c>
      <c r="U1224" s="14" t="str">
        <f t="shared" ca="1" si="257"/>
        <v xml:space="preserve">713061.31 </v>
      </c>
      <c r="V1224" s="14" t="str">
        <f t="shared" ca="1" si="258"/>
        <v>6168564.56</v>
      </c>
      <c r="W1224" s="14" t="str">
        <f t="shared" ca="1" si="259"/>
        <v>POINT(713061.31 6168564.56)</v>
      </c>
      <c r="X1224" s="14" t="str">
        <f>IFERROR(INDEX(BygningOmraade!B:B,MATCH(A1224,BygningOmraade!A:A,0)),"")</f>
        <v/>
      </c>
    </row>
    <row r="1225" spans="1:24" s="14" customFormat="1" x14ac:dyDescent="0.25">
      <c r="A1225" s="14">
        <f t="shared" si="247"/>
        <v>1225</v>
      </c>
      <c r="B1225" s="14" t="str">
        <f t="shared" ca="1" si="248"/>
        <v>45be59b5-7dfc-4abf-ba6d-f3def2c23907</v>
      </c>
      <c r="C1225" s="14" t="str">
        <f t="shared" ca="1" si="249"/>
        <v>ebcca958-430e-4a90-871f-366b654ad7b3</v>
      </c>
      <c r="D1225" s="14">
        <f t="shared" ca="1" si="250"/>
        <v>996179</v>
      </c>
      <c r="E1225" s="1">
        <f t="shared" ca="1" si="251"/>
        <v>320</v>
      </c>
      <c r="F1225" s="1">
        <f t="shared" ca="1" si="252"/>
        <v>10277</v>
      </c>
      <c r="G1225" s="1">
        <f t="shared" ca="1" si="253"/>
        <v>2017</v>
      </c>
      <c r="H1225" s="1" t="str">
        <f ca="1">IFERROR(INDEX(Varmeinstallation!B:B,MATCH(INDIRECT($A$1&amp;"L"&amp;A1225)*1,Varmeinstallation!A:A,0)),"Ingen varmeinstallationer")</f>
        <v>Fjernvarme/blokvarme (radiatorsystemer eller varmluftanlæg)</v>
      </c>
      <c r="I1225" s="1" t="str">
        <f ca="1">IFERROR(INDEX(Opvarmningsmiddel!B:B,MATCH(INDIRECT($A$1&amp;"M"&amp;A1225)*1,Opvarmningsmiddel!A:A,0)),"")</f>
        <v/>
      </c>
      <c r="J1225" s="1">
        <f t="shared" ca="1" si="254"/>
        <v>0</v>
      </c>
      <c r="K1225" s="1" t="str">
        <f ca="1">IFERROR(INDEX(Relationstabel!$C$3:$K$10,MATCH(VALUE(INDIRECT($A$1&amp;"L"&amp;A1225)),Relationstabel!$A$3:$A$10,0),MATCH(IFERROR(VALUE(INDIRECT($A$1&amp;"M"&amp;A1225)),0),Relationstabel!$C$1:$K$1,0)),"Ingen varmeinstallationer")</f>
        <v>Fjernvarme/ Blokvarme</v>
      </c>
      <c r="L1225" s="1" t="str">
        <f ca="1">INDEX(Anvendelseskode!B:B,MATCH($E1225,Anvendelseskode!$A:$A,0))</f>
        <v>Bygning til kontor, handel, lager herunder offentlig administration</v>
      </c>
      <c r="M1225" s="1" t="str">
        <f ca="1">INDEX(Anvendelseskode!C:C,MATCH($E1225,Anvendelseskode!$A:$A,0))</f>
        <v>Kontor, handel, lager, off. adm.</v>
      </c>
      <c r="N1225" s="1" t="str">
        <f ca="1">INDEX(Anvendelseskode!D:D,MATCH($E1225,Anvendelseskode!$A:$A,0))</f>
        <v>Handel og servicevirksomheder</v>
      </c>
      <c r="O1225" s="1" t="str">
        <f ca="1">IFERROR(INDEX(SBi!$2:$2,MATCH(G1225,SBi!$1:$1,1)),SBi!$K$2)</f>
        <v>Efter 2006</v>
      </c>
      <c r="P1225" s="1">
        <f ca="1">IFERROR(INDEX(SBi!$C$3:$K$28,MATCH(E1225,SBi!$B$3:$B$28,0),MATCH(O1225,SBi!$C$2:$K$2,0)),0)</f>
        <v>82.8</v>
      </c>
      <c r="Q1225" s="19">
        <f t="shared" ca="1" si="255"/>
        <v>850.93560000000002</v>
      </c>
      <c r="R1225" s="19" t="str">
        <f ca="1">IFERROR(INDEX(VpD!$2:$2,MATCH(G1225,VpD!$1:$1,1)),VpD!$I$2)</f>
        <v>&gt;1998</v>
      </c>
      <c r="S1225" s="1">
        <f ca="1">IFERROR(INDEX(VpD!$C$3:$I$27,MATCH(E1225,VpD!$B$3:$B$27,0),MATCH(R1225,VpD!$C$2:$I$2,0)),0)</f>
        <v>77</v>
      </c>
      <c r="T1225" s="19">
        <f t="shared" ca="1" si="256"/>
        <v>791.32899999999995</v>
      </c>
      <c r="U1225" s="14" t="str">
        <f t="shared" ca="1" si="257"/>
        <v xml:space="preserve">713133.04 </v>
      </c>
      <c r="V1225" s="14" t="str">
        <f t="shared" ca="1" si="258"/>
        <v>6169873.8</v>
      </c>
      <c r="W1225" s="14" t="str">
        <f t="shared" ca="1" si="259"/>
        <v>POINT(713133.04 6169873.8)</v>
      </c>
      <c r="X1225" s="14" t="str">
        <f>IFERROR(INDEX(BygningOmraade!B:B,MATCH(A1225,BygningOmraade!A:A,0)),"")</f>
        <v/>
      </c>
    </row>
    <row r="1226" spans="1:24" s="14" customFormat="1" x14ac:dyDescent="0.25">
      <c r="A1226" s="14">
        <f t="shared" si="247"/>
        <v>1226</v>
      </c>
      <c r="B1226" s="14" t="str">
        <f t="shared" ca="1" si="248"/>
        <v>45c26e70-c1ee-43ef-8e42-06940e1ea997</v>
      </c>
      <c r="C1226" s="14" t="str">
        <f t="shared" ca="1" si="249"/>
        <v>0a3f507e-1847-32b8-e044-0003ba298018</v>
      </c>
      <c r="D1226" s="14">
        <f t="shared" ca="1" si="250"/>
        <v>996848</v>
      </c>
      <c r="E1226" s="1">
        <f t="shared" ca="1" si="251"/>
        <v>130</v>
      </c>
      <c r="F1226" s="1">
        <f t="shared" ca="1" si="252"/>
        <v>112</v>
      </c>
      <c r="G1226" s="1">
        <f t="shared" ca="1" si="253"/>
        <v>1978</v>
      </c>
      <c r="H1226" s="1" t="str">
        <f ca="1">IFERROR(INDEX(Varmeinstallation!B:B,MATCH(INDIRECT($A$1&amp;"L"&amp;A1226)*1,Varmeinstallation!A:A,0)),"Ingen varmeinstallationer")</f>
        <v>Fjernvarme/blokvarme (radiatorsystemer eller varmluftanlæg)</v>
      </c>
      <c r="I1226" s="1" t="str">
        <f ca="1">IFERROR(INDEX(Opvarmningsmiddel!B:B,MATCH(INDIRECT($A$1&amp;"M"&amp;A1226)*1,Opvarmningsmiddel!A:A,0)),"")</f>
        <v/>
      </c>
      <c r="J1226" s="1">
        <f t="shared" ca="1" si="254"/>
        <v>0</v>
      </c>
      <c r="K1226" s="1" t="str">
        <f ca="1">IFERROR(INDEX(Relationstabel!$C$3:$K$10,MATCH(VALUE(INDIRECT($A$1&amp;"L"&amp;A1226)),Relationstabel!$A$3:$A$10,0),MATCH(IFERROR(VALUE(INDIRECT($A$1&amp;"M"&amp;A1226)),0),Relationstabel!$C$1:$K$1,0)),"Ingen varmeinstallationer")</f>
        <v>Fjernvarme/ Blokvarme</v>
      </c>
      <c r="L1226" s="1" t="str">
        <f ca="1">INDEX(Anvendelseskode!B:B,MATCH($E1226,Anvendelseskode!$A:$A,0))</f>
        <v>Række-, kæde-, dobbelthus (lodret adskillelse mellem enhederne)</v>
      </c>
      <c r="M1226" s="1" t="str">
        <f ca="1">INDEX(Anvendelseskode!C:C,MATCH($E1226,Anvendelseskode!$A:$A,0))</f>
        <v>Række-, kæde og dobbelthuse</v>
      </c>
      <c r="N1226" s="1" t="str">
        <f ca="1">INDEX(Anvendelseskode!D:D,MATCH($E1226,Anvendelseskode!$A:$A,0))</f>
        <v>Private husholdninger</v>
      </c>
      <c r="O1226" s="1" t="str">
        <f ca="1">IFERROR(INDEX(SBi!$2:$2,MATCH(G1226,SBi!$1:$1,1)),SBi!$K$2)</f>
        <v>1973-1978</v>
      </c>
      <c r="P1226" s="1">
        <f ca="1">IFERROR(INDEX(SBi!$C$3:$K$28,MATCH(E1226,SBi!$B$3:$B$28,0),MATCH(O1226,SBi!$C$2:$K$2,0)),0)</f>
        <v>112.6</v>
      </c>
      <c r="Q1226" s="19">
        <f t="shared" ca="1" si="255"/>
        <v>12.611199999999998</v>
      </c>
      <c r="R1226" s="19" t="str">
        <f ca="1">IFERROR(INDEX(VpD!$2:$2,MATCH(G1226,VpD!$1:$1,1)),VpD!$I$2)</f>
        <v>1973-1978</v>
      </c>
      <c r="S1226" s="1">
        <f ca="1">IFERROR(INDEX(VpD!$C$3:$I$27,MATCH(E1226,VpD!$B$3:$B$27,0),MATCH(R1226,VpD!$C$2:$I$2,0)),0)</f>
        <v>98</v>
      </c>
      <c r="T1226" s="19">
        <f t="shared" ca="1" si="256"/>
        <v>10.976000000000001</v>
      </c>
      <c r="U1226" s="14" t="str">
        <f t="shared" ca="1" si="257"/>
        <v xml:space="preserve">713441.24 </v>
      </c>
      <c r="V1226" s="14" t="str">
        <f t="shared" ca="1" si="258"/>
        <v>6169670.57</v>
      </c>
      <c r="W1226" s="14" t="str">
        <f t="shared" ca="1" si="259"/>
        <v>POINT(713441.24 6169670.57)</v>
      </c>
      <c r="X1226" s="14" t="str">
        <f>IFERROR(INDEX(BygningOmraade!B:B,MATCH(A1226,BygningOmraade!A:A,0)),"")</f>
        <v/>
      </c>
    </row>
    <row r="1227" spans="1:24" s="14" customFormat="1" x14ac:dyDescent="0.25">
      <c r="A1227" s="14">
        <f t="shared" si="247"/>
        <v>1227</v>
      </c>
      <c r="B1227" s="14" t="str">
        <f t="shared" ca="1" si="248"/>
        <v>45c94d97-0490-46da-8611-17259ca0e1ae</v>
      </c>
      <c r="C1227" s="14" t="str">
        <f t="shared" ca="1" si="249"/>
        <v>0a3f507e-15e6-32b8-e044-0003ba298018</v>
      </c>
      <c r="D1227" s="14">
        <f t="shared" ca="1" si="250"/>
        <v>995008</v>
      </c>
      <c r="E1227" s="1">
        <f t="shared" ca="1" si="251"/>
        <v>120</v>
      </c>
      <c r="F1227" s="1">
        <f t="shared" ca="1" si="252"/>
        <v>291</v>
      </c>
      <c r="G1227" s="1">
        <f t="shared" ca="1" si="253"/>
        <v>1973</v>
      </c>
      <c r="H1227" s="1" t="str">
        <f ca="1">IFERROR(INDEX(Varmeinstallation!B:B,MATCH(INDIRECT($A$1&amp;"L"&amp;A1227)*1,Varmeinstallation!A:A,0)),"Ingen varmeinstallationer")</f>
        <v>Centralvarme fra eget anlæg, et-kammer fyr</v>
      </c>
      <c r="I1227" s="1" t="str">
        <f ca="1">IFERROR(INDEX(Opvarmningsmiddel!B:B,MATCH(INDIRECT($A$1&amp;"M"&amp;A1227)*1,Opvarmningsmiddel!A:A,0)),"")</f>
        <v>Naturgas</v>
      </c>
      <c r="J1227" s="1">
        <f t="shared" ca="1" si="254"/>
        <v>2</v>
      </c>
      <c r="K1227" s="1" t="str">
        <f ca="1">IFERROR(INDEX(Relationstabel!$C$3:$K$10,MATCH(VALUE(INDIRECT($A$1&amp;"L"&amp;A1227)),Relationstabel!$A$3:$A$10,0),MATCH(IFERROR(VALUE(INDIRECT($A$1&amp;"M"&amp;A1227)),0),Relationstabel!$C$1:$K$1,0)),"Ingen varmeinstallationer")</f>
        <v>Naturgas</v>
      </c>
      <c r="L1227" s="1" t="str">
        <f ca="1">INDEX(Anvendelseskode!B:B,MATCH($E1227,Anvendelseskode!$A:$A,0))</f>
        <v>Fritliggende enfamilieshus (parcelhus)</v>
      </c>
      <c r="M1227" s="1" t="str">
        <f ca="1">INDEX(Anvendelseskode!C:C,MATCH($E1227,Anvendelseskode!$A:$A,0))</f>
        <v>Parcelhuse</v>
      </c>
      <c r="N1227" s="1" t="str">
        <f ca="1">INDEX(Anvendelseskode!D:D,MATCH($E1227,Anvendelseskode!$A:$A,0))</f>
        <v>Private husholdninger</v>
      </c>
      <c r="O1227" s="1" t="str">
        <f ca="1">IFERROR(INDEX(SBi!$2:$2,MATCH(G1227,SBi!$1:$1,1)),SBi!$K$2)</f>
        <v>1973-1978</v>
      </c>
      <c r="P1227" s="1">
        <f ca="1">IFERROR(INDEX(SBi!$C$3:$K$28,MATCH(E1227,SBi!$B$3:$B$28,0),MATCH(O1227,SBi!$C$2:$K$2,0)),0)</f>
        <v>119.8</v>
      </c>
      <c r="Q1227" s="19">
        <f t="shared" ca="1" si="255"/>
        <v>34.861799999999995</v>
      </c>
      <c r="R1227" s="19" t="str">
        <f ca="1">IFERROR(INDEX(VpD!$2:$2,MATCH(G1227,VpD!$1:$1,1)),VpD!$I$2)</f>
        <v>1973-1978</v>
      </c>
      <c r="S1227" s="1">
        <f ca="1">IFERROR(INDEX(VpD!$C$3:$I$27,MATCH(E1227,VpD!$B$3:$B$27,0),MATCH(R1227,VpD!$C$2:$I$2,0)),0)</f>
        <v>117</v>
      </c>
      <c r="T1227" s="19">
        <f t="shared" ca="1" si="256"/>
        <v>34.046999999999997</v>
      </c>
      <c r="U1227" s="14" t="str">
        <f t="shared" ca="1" si="257"/>
        <v xml:space="preserve">711756.14 </v>
      </c>
      <c r="V1227" s="14" t="str">
        <f t="shared" ca="1" si="258"/>
        <v>6170587.97</v>
      </c>
      <c r="W1227" s="14" t="str">
        <f t="shared" ca="1" si="259"/>
        <v>POINT(711756.14 6170587.97)</v>
      </c>
      <c r="X1227" s="14" t="str">
        <f>IFERROR(INDEX(BygningOmraade!B:B,MATCH(A1227,BygningOmraade!A:A,0)),"")</f>
        <v/>
      </c>
    </row>
    <row r="1228" spans="1:24" s="14" customFormat="1" x14ac:dyDescent="0.25">
      <c r="A1228" s="14">
        <f t="shared" si="247"/>
        <v>1228</v>
      </c>
      <c r="B1228" s="14" t="str">
        <f t="shared" ca="1" si="248"/>
        <v>45cdf5b4-c86a-4bf5-a658-0d87472879eb</v>
      </c>
      <c r="C1228" s="14" t="str">
        <f t="shared" ca="1" si="249"/>
        <v>0a3f507e-2300-32b8-e044-0003ba298018</v>
      </c>
      <c r="D1228" s="14">
        <f t="shared" ca="1" si="250"/>
        <v>995367</v>
      </c>
      <c r="E1228" s="1">
        <f t="shared" ca="1" si="251"/>
        <v>130</v>
      </c>
      <c r="F1228" s="1">
        <f t="shared" ca="1" si="252"/>
        <v>107</v>
      </c>
      <c r="G1228" s="1">
        <f t="shared" ca="1" si="253"/>
        <v>1983</v>
      </c>
      <c r="H1228" s="1" t="str">
        <f ca="1">IFERROR(INDEX(Varmeinstallation!B:B,MATCH(INDIRECT($A$1&amp;"L"&amp;A1228)*1,Varmeinstallation!A:A,0)),"Ingen varmeinstallationer")</f>
        <v>Fjernvarme/blokvarme (radiatorsystemer eller varmluftanlæg)</v>
      </c>
      <c r="I1228" s="1" t="str">
        <f ca="1">IFERROR(INDEX(Opvarmningsmiddel!B:B,MATCH(INDIRECT($A$1&amp;"M"&amp;A1228)*1,Opvarmningsmiddel!A:A,0)),"")</f>
        <v/>
      </c>
      <c r="J1228" s="1">
        <f t="shared" ca="1" si="254"/>
        <v>0</v>
      </c>
      <c r="K1228" s="1" t="str">
        <f ca="1">IFERROR(INDEX(Relationstabel!$C$3:$K$10,MATCH(VALUE(INDIRECT($A$1&amp;"L"&amp;A1228)),Relationstabel!$A$3:$A$10,0),MATCH(IFERROR(VALUE(INDIRECT($A$1&amp;"M"&amp;A1228)),0),Relationstabel!$C$1:$K$1,0)),"Ingen varmeinstallationer")</f>
        <v>Fjernvarme/ Blokvarme</v>
      </c>
      <c r="L1228" s="1" t="str">
        <f ca="1">INDEX(Anvendelseskode!B:B,MATCH($E1228,Anvendelseskode!$A:$A,0))</f>
        <v>Række-, kæde-, dobbelthus (lodret adskillelse mellem enhederne)</v>
      </c>
      <c r="M1228" s="1" t="str">
        <f ca="1">INDEX(Anvendelseskode!C:C,MATCH($E1228,Anvendelseskode!$A:$A,0))</f>
        <v>Række-, kæde og dobbelthuse</v>
      </c>
      <c r="N1228" s="1" t="str">
        <f ca="1">INDEX(Anvendelseskode!D:D,MATCH($E1228,Anvendelseskode!$A:$A,0))</f>
        <v>Private husholdninger</v>
      </c>
      <c r="O1228" s="1" t="str">
        <f ca="1">IFERROR(INDEX(SBi!$2:$2,MATCH(G1228,SBi!$1:$1,1)),SBi!$K$2)</f>
        <v>1979-1998</v>
      </c>
      <c r="P1228" s="1">
        <f ca="1">IFERROR(INDEX(SBi!$C$3:$K$28,MATCH(E1228,SBi!$B$3:$B$28,0),MATCH(O1228,SBi!$C$2:$K$2,0)),0)</f>
        <v>96.8</v>
      </c>
      <c r="Q1228" s="19">
        <f t="shared" ca="1" si="255"/>
        <v>10.3576</v>
      </c>
      <c r="R1228" s="19" t="str">
        <f ca="1">IFERROR(INDEX(VpD!$2:$2,MATCH(G1228,VpD!$1:$1,1)),VpD!$I$2)</f>
        <v>1979-1998</v>
      </c>
      <c r="S1228" s="1">
        <f ca="1">IFERROR(INDEX(VpD!$C$3:$I$27,MATCH(E1228,VpD!$B$3:$B$27,0),MATCH(R1228,VpD!$C$2:$I$2,0)),0)</f>
        <v>74</v>
      </c>
      <c r="T1228" s="19">
        <f t="shared" ca="1" si="256"/>
        <v>7.9180000000000001</v>
      </c>
      <c r="U1228" s="14" t="str">
        <f t="shared" ca="1" si="257"/>
        <v xml:space="preserve">712007.39 </v>
      </c>
      <c r="V1228" s="14" t="str">
        <f t="shared" ca="1" si="258"/>
        <v>6172091.2</v>
      </c>
      <c r="W1228" s="14" t="str">
        <f t="shared" ca="1" si="259"/>
        <v>POINT(712007.39 6172091.2)</v>
      </c>
      <c r="X1228" s="14" t="str">
        <f>IFERROR(INDEX(BygningOmraade!B:B,MATCH(A1228,BygningOmraade!A:A,0)),"")</f>
        <v/>
      </c>
    </row>
    <row r="1229" spans="1:24" s="14" customFormat="1" x14ac:dyDescent="0.25">
      <c r="A1229" s="14">
        <f t="shared" si="247"/>
        <v>1229</v>
      </c>
      <c r="B1229" s="14" t="str">
        <f t="shared" ca="1" si="248"/>
        <v>4614df17-bb78-438d-8300-5c2891575b0e</v>
      </c>
      <c r="C1229" s="14" t="str">
        <f t="shared" ca="1" si="249"/>
        <v>0a3f507e-1941-32b8-e044-0003ba298018</v>
      </c>
      <c r="D1229" s="14">
        <f t="shared" ca="1" si="250"/>
        <v>996740</v>
      </c>
      <c r="E1229" s="1">
        <f t="shared" ca="1" si="251"/>
        <v>130</v>
      </c>
      <c r="F1229" s="1">
        <f t="shared" ca="1" si="252"/>
        <v>109</v>
      </c>
      <c r="G1229" s="1">
        <f t="shared" ca="1" si="253"/>
        <v>1978</v>
      </c>
      <c r="H1229" s="1" t="str">
        <f ca="1">IFERROR(INDEX(Varmeinstallation!B:B,MATCH(INDIRECT($A$1&amp;"L"&amp;A1229)*1,Varmeinstallation!A:A,0)),"Ingen varmeinstallationer")</f>
        <v>Fjernvarme/blokvarme (radiatorsystemer eller varmluftanlæg)</v>
      </c>
      <c r="I1229" s="1" t="str">
        <f ca="1">IFERROR(INDEX(Opvarmningsmiddel!B:B,MATCH(INDIRECT($A$1&amp;"M"&amp;A1229)*1,Opvarmningsmiddel!A:A,0)),"")</f>
        <v/>
      </c>
      <c r="J1229" s="1">
        <f t="shared" ca="1" si="254"/>
        <v>0</v>
      </c>
      <c r="K1229" s="1" t="str">
        <f ca="1">IFERROR(INDEX(Relationstabel!$C$3:$K$10,MATCH(VALUE(INDIRECT($A$1&amp;"L"&amp;A1229)),Relationstabel!$A$3:$A$10,0),MATCH(IFERROR(VALUE(INDIRECT($A$1&amp;"M"&amp;A1229)),0),Relationstabel!$C$1:$K$1,0)),"Ingen varmeinstallationer")</f>
        <v>Fjernvarme/ Blokvarme</v>
      </c>
      <c r="L1229" s="1" t="str">
        <f ca="1">INDEX(Anvendelseskode!B:B,MATCH($E1229,Anvendelseskode!$A:$A,0))</f>
        <v>Række-, kæde-, dobbelthus (lodret adskillelse mellem enhederne)</v>
      </c>
      <c r="M1229" s="1" t="str">
        <f ca="1">INDEX(Anvendelseskode!C:C,MATCH($E1229,Anvendelseskode!$A:$A,0))</f>
        <v>Række-, kæde og dobbelthuse</v>
      </c>
      <c r="N1229" s="1" t="str">
        <f ca="1">INDEX(Anvendelseskode!D:D,MATCH($E1229,Anvendelseskode!$A:$A,0))</f>
        <v>Private husholdninger</v>
      </c>
      <c r="O1229" s="1" t="str">
        <f ca="1">IFERROR(INDEX(SBi!$2:$2,MATCH(G1229,SBi!$1:$1,1)),SBi!$K$2)</f>
        <v>1973-1978</v>
      </c>
      <c r="P1229" s="1">
        <f ca="1">IFERROR(INDEX(SBi!$C$3:$K$28,MATCH(E1229,SBi!$B$3:$B$28,0),MATCH(O1229,SBi!$C$2:$K$2,0)),0)</f>
        <v>112.6</v>
      </c>
      <c r="Q1229" s="19">
        <f t="shared" ca="1" si="255"/>
        <v>12.273399999999999</v>
      </c>
      <c r="R1229" s="19" t="str">
        <f ca="1">IFERROR(INDEX(VpD!$2:$2,MATCH(G1229,VpD!$1:$1,1)),VpD!$I$2)</f>
        <v>1973-1978</v>
      </c>
      <c r="S1229" s="1">
        <f ca="1">IFERROR(INDEX(VpD!$C$3:$I$27,MATCH(E1229,VpD!$B$3:$B$27,0),MATCH(R1229,VpD!$C$2:$I$2,0)),0)</f>
        <v>98</v>
      </c>
      <c r="T1229" s="19">
        <f t="shared" ca="1" si="256"/>
        <v>10.682</v>
      </c>
      <c r="U1229" s="14" t="str">
        <f t="shared" ca="1" si="257"/>
        <v xml:space="preserve">713496.39 </v>
      </c>
      <c r="V1229" s="14" t="str">
        <f t="shared" ca="1" si="258"/>
        <v>6169771.63</v>
      </c>
      <c r="W1229" s="14" t="str">
        <f t="shared" ca="1" si="259"/>
        <v>POINT(713496.39 6169771.63)</v>
      </c>
      <c r="X1229" s="14" t="str">
        <f>IFERROR(INDEX(BygningOmraade!B:B,MATCH(A1229,BygningOmraade!A:A,0)),"")</f>
        <v/>
      </c>
    </row>
    <row r="1230" spans="1:24" s="14" customFormat="1" x14ac:dyDescent="0.25">
      <c r="A1230" s="14">
        <f t="shared" si="247"/>
        <v>1230</v>
      </c>
      <c r="B1230" s="14" t="str">
        <f t="shared" ca="1" si="248"/>
        <v>4630ac43-0916-434a-a3ed-609f3cc78201</v>
      </c>
      <c r="C1230" s="14" t="str">
        <f t="shared" ca="1" si="249"/>
        <v>0a3f507e-1f4c-32b8-e044-0003ba298018</v>
      </c>
      <c r="D1230" s="14">
        <f t="shared" ca="1" si="250"/>
        <v>994355</v>
      </c>
      <c r="E1230" s="1">
        <f t="shared" ca="1" si="251"/>
        <v>120</v>
      </c>
      <c r="F1230" s="1">
        <f t="shared" ca="1" si="252"/>
        <v>134</v>
      </c>
      <c r="G1230" s="1">
        <f t="shared" ca="1" si="253"/>
        <v>1976</v>
      </c>
      <c r="H1230" s="1" t="str">
        <f ca="1">IFERROR(INDEX(Varmeinstallation!B:B,MATCH(INDIRECT($A$1&amp;"L"&amp;A1230)*1,Varmeinstallation!A:A,0)),"Ingen varmeinstallationer")</f>
        <v>Fjernvarme/blokvarme (radiatorsystemer eller varmluftanlæg)</v>
      </c>
      <c r="I1230" s="1" t="str">
        <f ca="1">IFERROR(INDEX(Opvarmningsmiddel!B:B,MATCH(INDIRECT($A$1&amp;"M"&amp;A1230)*1,Opvarmningsmiddel!A:A,0)),"")</f>
        <v/>
      </c>
      <c r="J1230" s="1">
        <f t="shared" ca="1" si="254"/>
        <v>0</v>
      </c>
      <c r="K1230" s="1" t="str">
        <f ca="1">IFERROR(INDEX(Relationstabel!$C$3:$K$10,MATCH(VALUE(INDIRECT($A$1&amp;"L"&amp;A1230)),Relationstabel!$A$3:$A$10,0),MATCH(IFERROR(VALUE(INDIRECT($A$1&amp;"M"&amp;A1230)),0),Relationstabel!$C$1:$K$1,0)),"Ingen varmeinstallationer")</f>
        <v>Fjernvarme/ Blokvarme</v>
      </c>
      <c r="L1230" s="1" t="str">
        <f ca="1">INDEX(Anvendelseskode!B:B,MATCH($E1230,Anvendelseskode!$A:$A,0))</f>
        <v>Fritliggende enfamilieshus (parcelhus)</v>
      </c>
      <c r="M1230" s="1" t="str">
        <f ca="1">INDEX(Anvendelseskode!C:C,MATCH($E1230,Anvendelseskode!$A:$A,0))</f>
        <v>Parcelhuse</v>
      </c>
      <c r="N1230" s="1" t="str">
        <f ca="1">INDEX(Anvendelseskode!D:D,MATCH($E1230,Anvendelseskode!$A:$A,0))</f>
        <v>Private husholdninger</v>
      </c>
      <c r="O1230" s="1" t="str">
        <f ca="1">IFERROR(INDEX(SBi!$2:$2,MATCH(G1230,SBi!$1:$1,1)),SBi!$K$2)</f>
        <v>1973-1978</v>
      </c>
      <c r="P1230" s="1">
        <f ca="1">IFERROR(INDEX(SBi!$C$3:$K$28,MATCH(E1230,SBi!$B$3:$B$28,0),MATCH(O1230,SBi!$C$2:$K$2,0)),0)</f>
        <v>119.8</v>
      </c>
      <c r="Q1230" s="19">
        <f t="shared" ca="1" si="255"/>
        <v>16.0532</v>
      </c>
      <c r="R1230" s="19" t="str">
        <f ca="1">IFERROR(INDEX(VpD!$2:$2,MATCH(G1230,VpD!$1:$1,1)),VpD!$I$2)</f>
        <v>1973-1978</v>
      </c>
      <c r="S1230" s="1">
        <f ca="1">IFERROR(INDEX(VpD!$C$3:$I$27,MATCH(E1230,VpD!$B$3:$B$27,0),MATCH(R1230,VpD!$C$2:$I$2,0)),0)</f>
        <v>117</v>
      </c>
      <c r="T1230" s="19">
        <f t="shared" ca="1" si="256"/>
        <v>15.678000000000001</v>
      </c>
      <c r="U1230" s="14" t="str">
        <f t="shared" ca="1" si="257"/>
        <v xml:space="preserve">711257.83 </v>
      </c>
      <c r="V1230" s="14" t="str">
        <f t="shared" ca="1" si="258"/>
        <v>6171659.71</v>
      </c>
      <c r="W1230" s="14" t="str">
        <f t="shared" ca="1" si="259"/>
        <v>POINT(711257.83 6171659.71)</v>
      </c>
      <c r="X1230" s="14" t="str">
        <f>IFERROR(INDEX(BygningOmraade!B:B,MATCH(A1230,BygningOmraade!A:A,0)),"")</f>
        <v/>
      </c>
    </row>
    <row r="1231" spans="1:24" s="14" customFormat="1" x14ac:dyDescent="0.25">
      <c r="A1231" s="14">
        <f t="shared" si="247"/>
        <v>1231</v>
      </c>
      <c r="B1231" s="14" t="str">
        <f t="shared" ca="1" si="248"/>
        <v>46320581-b94e-44ff-966f-62548b7a5051</v>
      </c>
      <c r="C1231" s="14" t="str">
        <f t="shared" ca="1" si="249"/>
        <v>0a3f507e-21d2-32b8-e044-0003ba298018</v>
      </c>
      <c r="D1231" s="14">
        <f t="shared" ca="1" si="250"/>
        <v>997009</v>
      </c>
      <c r="E1231" s="1">
        <f t="shared" ca="1" si="251"/>
        <v>130</v>
      </c>
      <c r="F1231" s="1">
        <f t="shared" ca="1" si="252"/>
        <v>109</v>
      </c>
      <c r="G1231" s="1">
        <f t="shared" ca="1" si="253"/>
        <v>1978</v>
      </c>
      <c r="H1231" s="1" t="str">
        <f ca="1">IFERROR(INDEX(Varmeinstallation!B:B,MATCH(INDIRECT($A$1&amp;"L"&amp;A1231)*1,Varmeinstallation!A:A,0)),"Ingen varmeinstallationer")</f>
        <v>Fjernvarme/blokvarme (radiatorsystemer eller varmluftanlæg)</v>
      </c>
      <c r="I1231" s="1" t="str">
        <f ca="1">IFERROR(INDEX(Opvarmningsmiddel!B:B,MATCH(INDIRECT($A$1&amp;"M"&amp;A1231)*1,Opvarmningsmiddel!A:A,0)),"")</f>
        <v/>
      </c>
      <c r="J1231" s="1">
        <f t="shared" ca="1" si="254"/>
        <v>0</v>
      </c>
      <c r="K1231" s="1" t="str">
        <f ca="1">IFERROR(INDEX(Relationstabel!$C$3:$K$10,MATCH(VALUE(INDIRECT($A$1&amp;"L"&amp;A1231)),Relationstabel!$A$3:$A$10,0),MATCH(IFERROR(VALUE(INDIRECT($A$1&amp;"M"&amp;A1231)),0),Relationstabel!$C$1:$K$1,0)),"Ingen varmeinstallationer")</f>
        <v>Fjernvarme/ Blokvarme</v>
      </c>
      <c r="L1231" s="1" t="str">
        <f ca="1">INDEX(Anvendelseskode!B:B,MATCH($E1231,Anvendelseskode!$A:$A,0))</f>
        <v>Række-, kæde-, dobbelthus (lodret adskillelse mellem enhederne)</v>
      </c>
      <c r="M1231" s="1" t="str">
        <f ca="1">INDEX(Anvendelseskode!C:C,MATCH($E1231,Anvendelseskode!$A:$A,0))</f>
        <v>Række-, kæde og dobbelthuse</v>
      </c>
      <c r="N1231" s="1" t="str">
        <f ca="1">INDEX(Anvendelseskode!D:D,MATCH($E1231,Anvendelseskode!$A:$A,0))</f>
        <v>Private husholdninger</v>
      </c>
      <c r="O1231" s="1" t="str">
        <f ca="1">IFERROR(INDEX(SBi!$2:$2,MATCH(G1231,SBi!$1:$1,1)),SBi!$K$2)</f>
        <v>1973-1978</v>
      </c>
      <c r="P1231" s="1">
        <f ca="1">IFERROR(INDEX(SBi!$C$3:$K$28,MATCH(E1231,SBi!$B$3:$B$28,0),MATCH(O1231,SBi!$C$2:$K$2,0)),0)</f>
        <v>112.6</v>
      </c>
      <c r="Q1231" s="19">
        <f t="shared" ca="1" si="255"/>
        <v>12.273399999999999</v>
      </c>
      <c r="R1231" s="19" t="str">
        <f ca="1">IFERROR(INDEX(VpD!$2:$2,MATCH(G1231,VpD!$1:$1,1)),VpD!$I$2)</f>
        <v>1973-1978</v>
      </c>
      <c r="S1231" s="1">
        <f ca="1">IFERROR(INDEX(VpD!$C$3:$I$27,MATCH(E1231,VpD!$B$3:$B$27,0),MATCH(R1231,VpD!$C$2:$I$2,0)),0)</f>
        <v>98</v>
      </c>
      <c r="T1231" s="19">
        <f t="shared" ca="1" si="256"/>
        <v>10.682</v>
      </c>
      <c r="U1231" s="14" t="str">
        <f t="shared" ca="1" si="257"/>
        <v xml:space="preserve">713599.01 </v>
      </c>
      <c r="V1231" s="14" t="str">
        <f t="shared" ca="1" si="258"/>
        <v>6169683.08</v>
      </c>
      <c r="W1231" s="14" t="str">
        <f t="shared" ca="1" si="259"/>
        <v>POINT(713599.01 6169683.08)</v>
      </c>
      <c r="X1231" s="14" t="str">
        <f>IFERROR(INDEX(BygningOmraade!B:B,MATCH(A1231,BygningOmraade!A:A,0)),"")</f>
        <v/>
      </c>
    </row>
    <row r="1232" spans="1:24" s="14" customFormat="1" x14ac:dyDescent="0.25">
      <c r="A1232" s="14">
        <f t="shared" si="247"/>
        <v>1232</v>
      </c>
      <c r="B1232" s="14" t="str">
        <f t="shared" ca="1" si="248"/>
        <v>46433b0d-8c02-4bce-8792-3bb0d7f65fe5</v>
      </c>
      <c r="C1232" s="14" t="str">
        <f t="shared" ca="1" si="249"/>
        <v>0a3f507e-188e-32b8-e044-0003ba298018</v>
      </c>
      <c r="D1232" s="14">
        <f t="shared" ca="1" si="250"/>
        <v>994580</v>
      </c>
      <c r="E1232" s="1">
        <f t="shared" ca="1" si="251"/>
        <v>130</v>
      </c>
      <c r="F1232" s="1">
        <f t="shared" ca="1" si="252"/>
        <v>107</v>
      </c>
      <c r="G1232" s="1">
        <f t="shared" ca="1" si="253"/>
        <v>1967</v>
      </c>
      <c r="H1232" s="1" t="str">
        <f ca="1">IFERROR(INDEX(Varmeinstallation!B:B,MATCH(INDIRECT($A$1&amp;"L"&amp;A1232)*1,Varmeinstallation!A:A,0)),"Ingen varmeinstallationer")</f>
        <v>Fjernvarme/blokvarme (radiatorsystemer eller varmluftanlæg)</v>
      </c>
      <c r="I1232" s="1" t="str">
        <f ca="1">IFERROR(INDEX(Opvarmningsmiddel!B:B,MATCH(INDIRECT($A$1&amp;"M"&amp;A1232)*1,Opvarmningsmiddel!A:A,0)),"")</f>
        <v/>
      </c>
      <c r="J1232" s="1">
        <f t="shared" ca="1" si="254"/>
        <v>2</v>
      </c>
      <c r="K1232" s="1" t="str">
        <f ca="1">IFERROR(INDEX(Relationstabel!$C$3:$K$10,MATCH(VALUE(INDIRECT($A$1&amp;"L"&amp;A1232)),Relationstabel!$A$3:$A$10,0),MATCH(IFERROR(VALUE(INDIRECT($A$1&amp;"M"&amp;A1232)),0),Relationstabel!$C$1:$K$1,0)),"Ingen varmeinstallationer")</f>
        <v>Fjernvarme/ Blokvarme</v>
      </c>
      <c r="L1232" s="1" t="str">
        <f ca="1">INDEX(Anvendelseskode!B:B,MATCH($E1232,Anvendelseskode!$A:$A,0))</f>
        <v>Række-, kæde-, dobbelthus (lodret adskillelse mellem enhederne)</v>
      </c>
      <c r="M1232" s="1" t="str">
        <f ca="1">INDEX(Anvendelseskode!C:C,MATCH($E1232,Anvendelseskode!$A:$A,0))</f>
        <v>Række-, kæde og dobbelthuse</v>
      </c>
      <c r="N1232" s="1" t="str">
        <f ca="1">INDEX(Anvendelseskode!D:D,MATCH($E1232,Anvendelseskode!$A:$A,0))</f>
        <v>Private husholdninger</v>
      </c>
      <c r="O1232" s="1" t="str">
        <f ca="1">IFERROR(INDEX(SBi!$2:$2,MATCH(G1232,SBi!$1:$1,1)),SBi!$K$2)</f>
        <v>1961-1972</v>
      </c>
      <c r="P1232" s="1">
        <f ca="1">IFERROR(INDEX(SBi!$C$3:$K$28,MATCH(E1232,SBi!$B$3:$B$28,0),MATCH(O1232,SBi!$C$2:$K$2,0)),0)</f>
        <v>119.9</v>
      </c>
      <c r="Q1232" s="19">
        <f t="shared" ca="1" si="255"/>
        <v>12.829300000000002</v>
      </c>
      <c r="R1232" s="19" t="str">
        <f ca="1">IFERROR(INDEX(VpD!$2:$2,MATCH(G1232,VpD!$1:$1,1)),VpD!$I$2)</f>
        <v>1961-1972</v>
      </c>
      <c r="S1232" s="1">
        <f ca="1">IFERROR(INDEX(VpD!$C$3:$I$27,MATCH(E1232,VpD!$B$3:$B$27,0),MATCH(R1232,VpD!$C$2:$I$2,0)),0)</f>
        <v>120</v>
      </c>
      <c r="T1232" s="19">
        <f t="shared" ca="1" si="256"/>
        <v>12.84</v>
      </c>
      <c r="U1232" s="14" t="str">
        <f t="shared" ca="1" si="257"/>
        <v xml:space="preserve">711470.56 </v>
      </c>
      <c r="V1232" s="14" t="str">
        <f t="shared" ca="1" si="258"/>
        <v>6171631.35</v>
      </c>
      <c r="W1232" s="14" t="str">
        <f t="shared" ca="1" si="259"/>
        <v>POINT(711470.56 6171631.35)</v>
      </c>
      <c r="X1232" s="14" t="str">
        <f>IFERROR(INDEX(BygningOmraade!B:B,MATCH(A1232,BygningOmraade!A:A,0)),"")</f>
        <v/>
      </c>
    </row>
    <row r="1233" spans="1:24" s="14" customFormat="1" x14ac:dyDescent="0.25">
      <c r="A1233" s="14">
        <f t="shared" si="247"/>
        <v>1233</v>
      </c>
      <c r="B1233" s="14" t="str">
        <f t="shared" ca="1" si="248"/>
        <v>46537db1-5fd4-4d40-ba44-cce774663162</v>
      </c>
      <c r="C1233" s="14" t="str">
        <f t="shared" ca="1" si="249"/>
        <v>0a3f507e-20dc-32b8-e044-0003ba298018</v>
      </c>
      <c r="D1233" s="14">
        <f t="shared" ca="1" si="250"/>
        <v>997629</v>
      </c>
      <c r="E1233" s="1">
        <f t="shared" ca="1" si="251"/>
        <v>120</v>
      </c>
      <c r="F1233" s="1">
        <f t="shared" ca="1" si="252"/>
        <v>106</v>
      </c>
      <c r="G1233" s="1">
        <f t="shared" ca="1" si="253"/>
        <v>1978</v>
      </c>
      <c r="H1233" s="1" t="str">
        <f ca="1">IFERROR(INDEX(Varmeinstallation!B:B,MATCH(INDIRECT($A$1&amp;"L"&amp;A1233)*1,Varmeinstallation!A:A,0)),"Ingen varmeinstallationer")</f>
        <v>Centralvarme fra eget anlæg, et-kammer fyr</v>
      </c>
      <c r="I1233" s="1" t="str">
        <f ca="1">IFERROR(INDEX(Opvarmningsmiddel!B:B,MATCH(INDIRECT($A$1&amp;"M"&amp;A1233)*1,Opvarmningsmiddel!A:A,0)),"")</f>
        <v>Naturgas</v>
      </c>
      <c r="J1233" s="1">
        <f t="shared" ca="1" si="254"/>
        <v>2</v>
      </c>
      <c r="K1233" s="1" t="str">
        <f ca="1">IFERROR(INDEX(Relationstabel!$C$3:$K$10,MATCH(VALUE(INDIRECT($A$1&amp;"L"&amp;A1233)),Relationstabel!$A$3:$A$10,0),MATCH(IFERROR(VALUE(INDIRECT($A$1&amp;"M"&amp;A1233)),0),Relationstabel!$C$1:$K$1,0)),"Ingen varmeinstallationer")</f>
        <v>Naturgas</v>
      </c>
      <c r="L1233" s="1" t="str">
        <f ca="1">INDEX(Anvendelseskode!B:B,MATCH($E1233,Anvendelseskode!$A:$A,0))</f>
        <v>Fritliggende enfamilieshus (parcelhus)</v>
      </c>
      <c r="M1233" s="1" t="str">
        <f ca="1">INDEX(Anvendelseskode!C:C,MATCH($E1233,Anvendelseskode!$A:$A,0))</f>
        <v>Parcelhuse</v>
      </c>
      <c r="N1233" s="1" t="str">
        <f ca="1">INDEX(Anvendelseskode!D:D,MATCH($E1233,Anvendelseskode!$A:$A,0))</f>
        <v>Private husholdninger</v>
      </c>
      <c r="O1233" s="1" t="str">
        <f ca="1">IFERROR(INDEX(SBi!$2:$2,MATCH(G1233,SBi!$1:$1,1)),SBi!$K$2)</f>
        <v>1973-1978</v>
      </c>
      <c r="P1233" s="1">
        <f ca="1">IFERROR(INDEX(SBi!$C$3:$K$28,MATCH(E1233,SBi!$B$3:$B$28,0),MATCH(O1233,SBi!$C$2:$K$2,0)),0)</f>
        <v>119.8</v>
      </c>
      <c r="Q1233" s="19">
        <f t="shared" ca="1" si="255"/>
        <v>12.698799999999999</v>
      </c>
      <c r="R1233" s="19" t="str">
        <f ca="1">IFERROR(INDEX(VpD!$2:$2,MATCH(G1233,VpD!$1:$1,1)),VpD!$I$2)</f>
        <v>1973-1978</v>
      </c>
      <c r="S1233" s="1">
        <f ca="1">IFERROR(INDEX(VpD!$C$3:$I$27,MATCH(E1233,VpD!$B$3:$B$27,0),MATCH(R1233,VpD!$C$2:$I$2,0)),0)</f>
        <v>117</v>
      </c>
      <c r="T1233" s="19">
        <f t="shared" ca="1" si="256"/>
        <v>12.401999999999999</v>
      </c>
      <c r="U1233" s="14" t="str">
        <f t="shared" ca="1" si="257"/>
        <v xml:space="preserve">714263.1 </v>
      </c>
      <c r="V1233" s="14" t="str">
        <f t="shared" ca="1" si="258"/>
        <v>6168736.43</v>
      </c>
      <c r="W1233" s="14" t="str">
        <f t="shared" ca="1" si="259"/>
        <v>POINT(714263.1 6168736.43)</v>
      </c>
      <c r="X1233" s="14" t="str">
        <f>IFERROR(INDEX(BygningOmraade!B:B,MATCH(A1233,BygningOmraade!A:A,0)),"")</f>
        <v/>
      </c>
    </row>
    <row r="1234" spans="1:24" s="14" customFormat="1" x14ac:dyDescent="0.25">
      <c r="A1234" s="14">
        <f t="shared" si="247"/>
        <v>1234</v>
      </c>
      <c r="B1234" s="14" t="str">
        <f t="shared" ca="1" si="248"/>
        <v>4662d3ad-e2d8-40bb-817a-35bfc4b2cdd1</v>
      </c>
      <c r="C1234" s="14" t="str">
        <f t="shared" ca="1" si="249"/>
        <v>0a3f507e-1e94-32b8-e044-0003ba298018</v>
      </c>
      <c r="D1234" s="14">
        <f t="shared" ca="1" si="250"/>
        <v>995037</v>
      </c>
      <c r="E1234" s="1">
        <f t="shared" ca="1" si="251"/>
        <v>120</v>
      </c>
      <c r="F1234" s="1">
        <f t="shared" ca="1" si="252"/>
        <v>143</v>
      </c>
      <c r="G1234" s="1">
        <f t="shared" ca="1" si="253"/>
        <v>1970</v>
      </c>
      <c r="H1234" s="1" t="str">
        <f ca="1">IFERROR(INDEX(Varmeinstallation!B:B,MATCH(INDIRECT($A$1&amp;"L"&amp;A1234)*1,Varmeinstallation!A:A,0)),"Ingen varmeinstallationer")</f>
        <v>Centralvarme fra eget anlæg, et-kammer fyr</v>
      </c>
      <c r="I1234" s="1" t="str">
        <f ca="1">IFERROR(INDEX(Opvarmningsmiddel!B:B,MATCH(INDIRECT($A$1&amp;"M"&amp;A1234)*1,Opvarmningsmiddel!A:A,0)),"")</f>
        <v>Naturgas</v>
      </c>
      <c r="J1234" s="1">
        <f t="shared" ca="1" si="254"/>
        <v>0</v>
      </c>
      <c r="K1234" s="1" t="str">
        <f ca="1">IFERROR(INDEX(Relationstabel!$C$3:$K$10,MATCH(VALUE(INDIRECT($A$1&amp;"L"&amp;A1234)),Relationstabel!$A$3:$A$10,0),MATCH(IFERROR(VALUE(INDIRECT($A$1&amp;"M"&amp;A1234)),0),Relationstabel!$C$1:$K$1,0)),"Ingen varmeinstallationer")</f>
        <v>Naturgas</v>
      </c>
      <c r="L1234" s="1" t="str">
        <f ca="1">INDEX(Anvendelseskode!B:B,MATCH($E1234,Anvendelseskode!$A:$A,0))</f>
        <v>Fritliggende enfamilieshus (parcelhus)</v>
      </c>
      <c r="M1234" s="1" t="str">
        <f ca="1">INDEX(Anvendelseskode!C:C,MATCH($E1234,Anvendelseskode!$A:$A,0))</f>
        <v>Parcelhuse</v>
      </c>
      <c r="N1234" s="1" t="str">
        <f ca="1">INDEX(Anvendelseskode!D:D,MATCH($E1234,Anvendelseskode!$A:$A,0))</f>
        <v>Private husholdninger</v>
      </c>
      <c r="O1234" s="1" t="str">
        <f ca="1">IFERROR(INDEX(SBi!$2:$2,MATCH(G1234,SBi!$1:$1,1)),SBi!$K$2)</f>
        <v>1961-1972</v>
      </c>
      <c r="P1234" s="1">
        <f ca="1">IFERROR(INDEX(SBi!$C$3:$K$28,MATCH(E1234,SBi!$B$3:$B$28,0),MATCH(O1234,SBi!$C$2:$K$2,0)),0)</f>
        <v>134.30000000000001</v>
      </c>
      <c r="Q1234" s="19">
        <f t="shared" ca="1" si="255"/>
        <v>19.204900000000002</v>
      </c>
      <c r="R1234" s="19" t="str">
        <f ca="1">IFERROR(INDEX(VpD!$2:$2,MATCH(G1234,VpD!$1:$1,1)),VpD!$I$2)</f>
        <v>1961-1972</v>
      </c>
      <c r="S1234" s="1">
        <f ca="1">IFERROR(INDEX(VpD!$C$3:$I$27,MATCH(E1234,VpD!$B$3:$B$27,0),MATCH(R1234,VpD!$C$2:$I$2,0)),0)</f>
        <v>143</v>
      </c>
      <c r="T1234" s="19">
        <f t="shared" ca="1" si="256"/>
        <v>20.449000000000002</v>
      </c>
      <c r="U1234" s="14" t="str">
        <f t="shared" ca="1" si="257"/>
        <v xml:space="preserve">711707.57 </v>
      </c>
      <c r="V1234" s="14" t="str">
        <f t="shared" ca="1" si="258"/>
        <v>6171838.53</v>
      </c>
      <c r="W1234" s="14" t="str">
        <f t="shared" ca="1" si="259"/>
        <v>POINT(711707.57 6171838.53)</v>
      </c>
      <c r="X1234" s="14" t="str">
        <f>IFERROR(INDEX(BygningOmraade!B:B,MATCH(A1234,BygningOmraade!A:A,0)),"")</f>
        <v/>
      </c>
    </row>
    <row r="1235" spans="1:24" s="14" customFormat="1" x14ac:dyDescent="0.25">
      <c r="A1235" s="14">
        <f t="shared" si="247"/>
        <v>1235</v>
      </c>
      <c r="B1235" s="14" t="str">
        <f t="shared" ca="1" si="248"/>
        <v>46a0ce86-fff0-4bed-92ad-e60153073445</v>
      </c>
      <c r="C1235" s="14" t="str">
        <f t="shared" ca="1" si="249"/>
        <v>0a3f507e-1bf5-32b8-e044-0003ba298018</v>
      </c>
      <c r="D1235" s="14">
        <f t="shared" ca="1" si="250"/>
        <v>997047</v>
      </c>
      <c r="E1235" s="1">
        <f t="shared" ca="1" si="251"/>
        <v>120</v>
      </c>
      <c r="F1235" s="1">
        <f t="shared" ca="1" si="252"/>
        <v>123</v>
      </c>
      <c r="G1235" s="1">
        <f t="shared" ca="1" si="253"/>
        <v>1967</v>
      </c>
      <c r="H1235" s="1" t="str">
        <f ca="1">IFERROR(INDEX(Varmeinstallation!B:B,MATCH(INDIRECT($A$1&amp;"L"&amp;A1235)*1,Varmeinstallation!A:A,0)),"Ingen varmeinstallationer")</f>
        <v>Centralvarme fra eget anlæg, et-kammer fyr</v>
      </c>
      <c r="I1235" s="1" t="str">
        <f ca="1">IFERROR(INDEX(Opvarmningsmiddel!B:B,MATCH(INDIRECT($A$1&amp;"M"&amp;A1235)*1,Opvarmningsmiddel!A:A,0)),"")</f>
        <v>Naturgas</v>
      </c>
      <c r="J1235" s="1">
        <f t="shared" ca="1" si="254"/>
        <v>2</v>
      </c>
      <c r="K1235" s="1" t="str">
        <f ca="1">IFERROR(INDEX(Relationstabel!$C$3:$K$10,MATCH(VALUE(INDIRECT($A$1&amp;"L"&amp;A1235)),Relationstabel!$A$3:$A$10,0),MATCH(IFERROR(VALUE(INDIRECT($A$1&amp;"M"&amp;A1235)),0),Relationstabel!$C$1:$K$1,0)),"Ingen varmeinstallationer")</f>
        <v>Naturgas</v>
      </c>
      <c r="L1235" s="1" t="str">
        <f ca="1">INDEX(Anvendelseskode!B:B,MATCH($E1235,Anvendelseskode!$A:$A,0))</f>
        <v>Fritliggende enfamilieshus (parcelhus)</v>
      </c>
      <c r="M1235" s="1" t="str">
        <f ca="1">INDEX(Anvendelseskode!C:C,MATCH($E1235,Anvendelseskode!$A:$A,0))</f>
        <v>Parcelhuse</v>
      </c>
      <c r="N1235" s="1" t="str">
        <f ca="1">INDEX(Anvendelseskode!D:D,MATCH($E1235,Anvendelseskode!$A:$A,0))</f>
        <v>Private husholdninger</v>
      </c>
      <c r="O1235" s="1" t="str">
        <f ca="1">IFERROR(INDEX(SBi!$2:$2,MATCH(G1235,SBi!$1:$1,1)),SBi!$K$2)</f>
        <v>1961-1972</v>
      </c>
      <c r="P1235" s="1">
        <f ca="1">IFERROR(INDEX(SBi!$C$3:$K$28,MATCH(E1235,SBi!$B$3:$B$28,0),MATCH(O1235,SBi!$C$2:$K$2,0)),0)</f>
        <v>134.30000000000001</v>
      </c>
      <c r="Q1235" s="19">
        <f t="shared" ca="1" si="255"/>
        <v>16.518900000000002</v>
      </c>
      <c r="R1235" s="19" t="str">
        <f ca="1">IFERROR(INDEX(VpD!$2:$2,MATCH(G1235,VpD!$1:$1,1)),VpD!$I$2)</f>
        <v>1961-1972</v>
      </c>
      <c r="S1235" s="1">
        <f ca="1">IFERROR(INDEX(VpD!$C$3:$I$27,MATCH(E1235,VpD!$B$3:$B$27,0),MATCH(R1235,VpD!$C$2:$I$2,0)),0)</f>
        <v>143</v>
      </c>
      <c r="T1235" s="19">
        <f t="shared" ca="1" si="256"/>
        <v>17.588999999999999</v>
      </c>
      <c r="U1235" s="14" t="str">
        <f t="shared" ca="1" si="257"/>
        <v xml:space="preserve">713589.75 </v>
      </c>
      <c r="V1235" s="14" t="str">
        <f t="shared" ca="1" si="258"/>
        <v>6169188.53</v>
      </c>
      <c r="W1235" s="14" t="str">
        <f t="shared" ca="1" si="259"/>
        <v>POINT(713589.75 6169188.53)</v>
      </c>
      <c r="X1235" s="14" t="str">
        <f>IFERROR(INDEX(BygningOmraade!B:B,MATCH(A1235,BygningOmraade!A:A,0)),"")</f>
        <v/>
      </c>
    </row>
    <row r="1236" spans="1:24" s="14" customFormat="1" x14ac:dyDescent="0.25">
      <c r="A1236" s="14">
        <f t="shared" si="247"/>
        <v>1236</v>
      </c>
      <c r="B1236" s="14" t="str">
        <f t="shared" ca="1" si="248"/>
        <v>46b101fd-06ef-4a03-b33b-fc45da9f1c95</v>
      </c>
      <c r="C1236" s="14" t="str">
        <f t="shared" ca="1" si="249"/>
        <v>0a3f507e-1d67-32b8-e044-0003ba298018</v>
      </c>
      <c r="D1236" s="14">
        <f t="shared" ca="1" si="250"/>
        <v>995299</v>
      </c>
      <c r="E1236" s="1">
        <f t="shared" ca="1" si="251"/>
        <v>120</v>
      </c>
      <c r="F1236" s="1">
        <f t="shared" ca="1" si="252"/>
        <v>158</v>
      </c>
      <c r="G1236" s="1">
        <f t="shared" ca="1" si="253"/>
        <v>1988</v>
      </c>
      <c r="H1236" s="1" t="str">
        <f ca="1">IFERROR(INDEX(Varmeinstallation!B:B,MATCH(INDIRECT($A$1&amp;"L"&amp;A1236)*1,Varmeinstallation!A:A,0)),"Ingen varmeinstallationer")</f>
        <v>Centralvarme fra eget anlæg, et-kammer fyr</v>
      </c>
      <c r="I1236" s="1" t="str">
        <f ca="1">IFERROR(INDEX(Opvarmningsmiddel!B:B,MATCH(INDIRECT($A$1&amp;"M"&amp;A1236)*1,Opvarmningsmiddel!A:A,0)),"")</f>
        <v>Naturgas</v>
      </c>
      <c r="J1236" s="1">
        <f t="shared" ca="1" si="254"/>
        <v>0</v>
      </c>
      <c r="K1236" s="1" t="str">
        <f ca="1">IFERROR(INDEX(Relationstabel!$C$3:$K$10,MATCH(VALUE(INDIRECT($A$1&amp;"L"&amp;A1236)),Relationstabel!$A$3:$A$10,0),MATCH(IFERROR(VALUE(INDIRECT($A$1&amp;"M"&amp;A1236)),0),Relationstabel!$C$1:$K$1,0)),"Ingen varmeinstallationer")</f>
        <v>Naturgas</v>
      </c>
      <c r="L1236" s="1" t="str">
        <f ca="1">INDEX(Anvendelseskode!B:B,MATCH($E1236,Anvendelseskode!$A:$A,0))</f>
        <v>Fritliggende enfamilieshus (parcelhus)</v>
      </c>
      <c r="M1236" s="1" t="str">
        <f ca="1">INDEX(Anvendelseskode!C:C,MATCH($E1236,Anvendelseskode!$A:$A,0))</f>
        <v>Parcelhuse</v>
      </c>
      <c r="N1236" s="1" t="str">
        <f ca="1">INDEX(Anvendelseskode!D:D,MATCH($E1236,Anvendelseskode!$A:$A,0))</f>
        <v>Private husholdninger</v>
      </c>
      <c r="O1236" s="1" t="str">
        <f ca="1">IFERROR(INDEX(SBi!$2:$2,MATCH(G1236,SBi!$1:$1,1)),SBi!$K$2)</f>
        <v>1979-1998</v>
      </c>
      <c r="P1236" s="1">
        <f ca="1">IFERROR(INDEX(SBi!$C$3:$K$28,MATCH(E1236,SBi!$B$3:$B$28,0),MATCH(O1236,SBi!$C$2:$K$2,0)),0)</f>
        <v>105.4</v>
      </c>
      <c r="Q1236" s="19">
        <f t="shared" ca="1" si="255"/>
        <v>16.653200000000002</v>
      </c>
      <c r="R1236" s="19" t="str">
        <f ca="1">IFERROR(INDEX(VpD!$2:$2,MATCH(G1236,VpD!$1:$1,1)),VpD!$I$2)</f>
        <v>1979-1998</v>
      </c>
      <c r="S1236" s="1">
        <f ca="1">IFERROR(INDEX(VpD!$C$3:$I$27,MATCH(E1236,VpD!$B$3:$B$27,0),MATCH(R1236,VpD!$C$2:$I$2,0)),0)</f>
        <v>90</v>
      </c>
      <c r="T1236" s="19">
        <f t="shared" ca="1" si="256"/>
        <v>14.22</v>
      </c>
      <c r="U1236" s="14" t="str">
        <f t="shared" ca="1" si="257"/>
        <v xml:space="preserve">711830.58 </v>
      </c>
      <c r="V1236" s="14" t="str">
        <f t="shared" ca="1" si="258"/>
        <v>6170411.81</v>
      </c>
      <c r="W1236" s="14" t="str">
        <f t="shared" ca="1" si="259"/>
        <v>POINT(711830.58 6170411.81)</v>
      </c>
      <c r="X1236" s="14" t="str">
        <f>IFERROR(INDEX(BygningOmraade!B:B,MATCH(A1236,BygningOmraade!A:A,0)),"")</f>
        <v/>
      </c>
    </row>
    <row r="1237" spans="1:24" s="14" customFormat="1" x14ac:dyDescent="0.25">
      <c r="A1237" s="14">
        <f t="shared" si="247"/>
        <v>1237</v>
      </c>
      <c r="B1237" s="14" t="str">
        <f t="shared" ca="1" si="248"/>
        <v>46b8ebcc-2018-4217-8b58-9215370776a7</v>
      </c>
      <c r="C1237" s="14" t="str">
        <f t="shared" ca="1" si="249"/>
        <v>0a3f507e-1eb7-32b8-e044-0003ba298018</v>
      </c>
      <c r="D1237" s="14">
        <f t="shared" ca="1" si="250"/>
        <v>994512</v>
      </c>
      <c r="E1237" s="1">
        <f t="shared" ca="1" si="251"/>
        <v>120</v>
      </c>
      <c r="F1237" s="1">
        <f t="shared" ca="1" si="252"/>
        <v>143</v>
      </c>
      <c r="G1237" s="1">
        <f t="shared" ca="1" si="253"/>
        <v>1968</v>
      </c>
      <c r="H1237" s="1" t="str">
        <f ca="1">IFERROR(INDEX(Varmeinstallation!B:B,MATCH(INDIRECT($A$1&amp;"L"&amp;A1237)*1,Varmeinstallation!A:A,0)),"Ingen varmeinstallationer")</f>
        <v>Centralvarme fra eget anlæg, et-kammer fyr</v>
      </c>
      <c r="I1237" s="1" t="str">
        <f ca="1">IFERROR(INDEX(Opvarmningsmiddel!B:B,MATCH(INDIRECT($A$1&amp;"M"&amp;A1237)*1,Opvarmningsmiddel!A:A,0)),"")</f>
        <v>Naturgas</v>
      </c>
      <c r="J1237" s="1">
        <f t="shared" ca="1" si="254"/>
        <v>2</v>
      </c>
      <c r="K1237" s="1" t="str">
        <f ca="1">IFERROR(INDEX(Relationstabel!$C$3:$K$10,MATCH(VALUE(INDIRECT($A$1&amp;"L"&amp;A1237)),Relationstabel!$A$3:$A$10,0),MATCH(IFERROR(VALUE(INDIRECT($A$1&amp;"M"&amp;A1237)),0),Relationstabel!$C$1:$K$1,0)),"Ingen varmeinstallationer")</f>
        <v>Naturgas</v>
      </c>
      <c r="L1237" s="1" t="str">
        <f ca="1">INDEX(Anvendelseskode!B:B,MATCH($E1237,Anvendelseskode!$A:$A,0))</f>
        <v>Fritliggende enfamilieshus (parcelhus)</v>
      </c>
      <c r="M1237" s="1" t="str">
        <f ca="1">INDEX(Anvendelseskode!C:C,MATCH($E1237,Anvendelseskode!$A:$A,0))</f>
        <v>Parcelhuse</v>
      </c>
      <c r="N1237" s="1" t="str">
        <f ca="1">INDEX(Anvendelseskode!D:D,MATCH($E1237,Anvendelseskode!$A:$A,0))</f>
        <v>Private husholdninger</v>
      </c>
      <c r="O1237" s="1" t="str">
        <f ca="1">IFERROR(INDEX(SBi!$2:$2,MATCH(G1237,SBi!$1:$1,1)),SBi!$K$2)</f>
        <v>1961-1972</v>
      </c>
      <c r="P1237" s="1">
        <f ca="1">IFERROR(INDEX(SBi!$C$3:$K$28,MATCH(E1237,SBi!$B$3:$B$28,0),MATCH(O1237,SBi!$C$2:$K$2,0)),0)</f>
        <v>134.30000000000001</v>
      </c>
      <c r="Q1237" s="19">
        <f t="shared" ca="1" si="255"/>
        <v>19.204900000000002</v>
      </c>
      <c r="R1237" s="19" t="str">
        <f ca="1">IFERROR(INDEX(VpD!$2:$2,MATCH(G1237,VpD!$1:$1,1)),VpD!$I$2)</f>
        <v>1961-1972</v>
      </c>
      <c r="S1237" s="1">
        <f ca="1">IFERROR(INDEX(VpD!$C$3:$I$27,MATCH(E1237,VpD!$B$3:$B$27,0),MATCH(R1237,VpD!$C$2:$I$2,0)),0)</f>
        <v>143</v>
      </c>
      <c r="T1237" s="19">
        <f t="shared" ca="1" si="256"/>
        <v>20.449000000000002</v>
      </c>
      <c r="U1237" s="14" t="str">
        <f t="shared" ca="1" si="257"/>
        <v xml:space="preserve">711506.24 </v>
      </c>
      <c r="V1237" s="14" t="str">
        <f t="shared" ca="1" si="258"/>
        <v>6172220.23</v>
      </c>
      <c r="W1237" s="14" t="str">
        <f t="shared" ca="1" si="259"/>
        <v>POINT(711506.24 6172220.23)</v>
      </c>
      <c r="X1237" s="14" t="str">
        <f>IFERROR(INDEX(BygningOmraade!B:B,MATCH(A1237,BygningOmraade!A:A,0)),"")</f>
        <v/>
      </c>
    </row>
    <row r="1238" spans="1:24" s="14" customFormat="1" x14ac:dyDescent="0.25">
      <c r="A1238" s="14">
        <f t="shared" si="247"/>
        <v>1238</v>
      </c>
      <c r="B1238" s="14" t="str">
        <f t="shared" ca="1" si="248"/>
        <v>46bb857b-5e16-4921-bd3e-9b421b5829a4</v>
      </c>
      <c r="C1238" s="14" t="str">
        <f t="shared" ca="1" si="249"/>
        <v>0a3f507e-22ee-32b8-e044-0003ba298018</v>
      </c>
      <c r="D1238" s="14">
        <f t="shared" ca="1" si="250"/>
        <v>995511</v>
      </c>
      <c r="E1238" s="1">
        <f t="shared" ca="1" si="251"/>
        <v>130</v>
      </c>
      <c r="F1238" s="1">
        <f t="shared" ca="1" si="252"/>
        <v>107</v>
      </c>
      <c r="G1238" s="1">
        <f t="shared" ca="1" si="253"/>
        <v>1983</v>
      </c>
      <c r="H1238" s="1" t="str">
        <f ca="1">IFERROR(INDEX(Varmeinstallation!B:B,MATCH(INDIRECT($A$1&amp;"L"&amp;A1238)*1,Varmeinstallation!A:A,0)),"Ingen varmeinstallationer")</f>
        <v>Fjernvarme/blokvarme (radiatorsystemer eller varmluftanlæg)</v>
      </c>
      <c r="I1238" s="1" t="str">
        <f ca="1">IFERROR(INDEX(Opvarmningsmiddel!B:B,MATCH(INDIRECT($A$1&amp;"M"&amp;A1238)*1,Opvarmningsmiddel!A:A,0)),"")</f>
        <v/>
      </c>
      <c r="J1238" s="1">
        <f t="shared" ca="1" si="254"/>
        <v>2</v>
      </c>
      <c r="K1238" s="1" t="str">
        <f ca="1">IFERROR(INDEX(Relationstabel!$C$3:$K$10,MATCH(VALUE(INDIRECT($A$1&amp;"L"&amp;A1238)),Relationstabel!$A$3:$A$10,0),MATCH(IFERROR(VALUE(INDIRECT($A$1&amp;"M"&amp;A1238)),0),Relationstabel!$C$1:$K$1,0)),"Ingen varmeinstallationer")</f>
        <v>Fjernvarme/ Blokvarme</v>
      </c>
      <c r="L1238" s="1" t="str">
        <f ca="1">INDEX(Anvendelseskode!B:B,MATCH($E1238,Anvendelseskode!$A:$A,0))</f>
        <v>Række-, kæde-, dobbelthus (lodret adskillelse mellem enhederne)</v>
      </c>
      <c r="M1238" s="1" t="str">
        <f ca="1">INDEX(Anvendelseskode!C:C,MATCH($E1238,Anvendelseskode!$A:$A,0))</f>
        <v>Række-, kæde og dobbelthuse</v>
      </c>
      <c r="N1238" s="1" t="str">
        <f ca="1">INDEX(Anvendelseskode!D:D,MATCH($E1238,Anvendelseskode!$A:$A,0))</f>
        <v>Private husholdninger</v>
      </c>
      <c r="O1238" s="1" t="str">
        <f ca="1">IFERROR(INDEX(SBi!$2:$2,MATCH(G1238,SBi!$1:$1,1)),SBi!$K$2)</f>
        <v>1979-1998</v>
      </c>
      <c r="P1238" s="1">
        <f ca="1">IFERROR(INDEX(SBi!$C$3:$K$28,MATCH(E1238,SBi!$B$3:$B$28,0),MATCH(O1238,SBi!$C$2:$K$2,0)),0)</f>
        <v>96.8</v>
      </c>
      <c r="Q1238" s="19">
        <f t="shared" ca="1" si="255"/>
        <v>10.3576</v>
      </c>
      <c r="R1238" s="19" t="str">
        <f ca="1">IFERROR(INDEX(VpD!$2:$2,MATCH(G1238,VpD!$1:$1,1)),VpD!$I$2)</f>
        <v>1979-1998</v>
      </c>
      <c r="S1238" s="1">
        <f ca="1">IFERROR(INDEX(VpD!$C$3:$I$27,MATCH(E1238,VpD!$B$3:$B$27,0),MATCH(R1238,VpD!$C$2:$I$2,0)),0)</f>
        <v>74</v>
      </c>
      <c r="T1238" s="19">
        <f t="shared" ca="1" si="256"/>
        <v>7.9180000000000001</v>
      </c>
      <c r="U1238" s="14" t="str">
        <f t="shared" ca="1" si="257"/>
        <v xml:space="preserve">711914.55 </v>
      </c>
      <c r="V1238" s="14" t="str">
        <f t="shared" ca="1" si="258"/>
        <v>6172095.95</v>
      </c>
      <c r="W1238" s="14" t="str">
        <f t="shared" ca="1" si="259"/>
        <v>POINT(711914.55 6172095.95)</v>
      </c>
      <c r="X1238" s="14" t="str">
        <f>IFERROR(INDEX(BygningOmraade!B:B,MATCH(A1238,BygningOmraade!A:A,0)),"")</f>
        <v/>
      </c>
    </row>
    <row r="1239" spans="1:24" s="14" customFormat="1" x14ac:dyDescent="0.25">
      <c r="A1239" s="14">
        <f t="shared" si="247"/>
        <v>1239</v>
      </c>
      <c r="B1239" s="14" t="str">
        <f t="shared" ca="1" si="248"/>
        <v>46cb1578-3ee7-4d2f-a8ce-4a4013928e3c</v>
      </c>
      <c r="C1239" s="14" t="str">
        <f t="shared" ca="1" si="249"/>
        <v>0a3f507e-152d-32b8-e044-0003ba298018</v>
      </c>
      <c r="D1239" s="14">
        <f t="shared" ca="1" si="250"/>
        <v>994382</v>
      </c>
      <c r="E1239" s="1">
        <f t="shared" ca="1" si="251"/>
        <v>130</v>
      </c>
      <c r="F1239" s="1">
        <f t="shared" ca="1" si="252"/>
        <v>88</v>
      </c>
      <c r="G1239" s="1">
        <f t="shared" ca="1" si="253"/>
        <v>1993</v>
      </c>
      <c r="H1239" s="1" t="str">
        <f ca="1">IFERROR(INDEX(Varmeinstallation!B:B,MATCH(INDIRECT($A$1&amp;"L"&amp;A1239)*1,Varmeinstallation!A:A,0)),"Ingen varmeinstallationer")</f>
        <v>Fjernvarme/blokvarme (radiatorsystemer eller varmluftanlæg)</v>
      </c>
      <c r="I1239" s="1" t="str">
        <f ca="1">IFERROR(INDEX(Opvarmningsmiddel!B:B,MATCH(INDIRECT($A$1&amp;"M"&amp;A1239)*1,Opvarmningsmiddel!A:A,0)),"")</f>
        <v/>
      </c>
      <c r="J1239" s="1">
        <f t="shared" ca="1" si="254"/>
        <v>0</v>
      </c>
      <c r="K1239" s="1" t="str">
        <f ca="1">IFERROR(INDEX(Relationstabel!$C$3:$K$10,MATCH(VALUE(INDIRECT($A$1&amp;"L"&amp;A1239)),Relationstabel!$A$3:$A$10,0),MATCH(IFERROR(VALUE(INDIRECT($A$1&amp;"M"&amp;A1239)),0),Relationstabel!$C$1:$K$1,0)),"Ingen varmeinstallationer")</f>
        <v>Fjernvarme/ Blokvarme</v>
      </c>
      <c r="L1239" s="1" t="str">
        <f ca="1">INDEX(Anvendelseskode!B:B,MATCH($E1239,Anvendelseskode!$A:$A,0))</f>
        <v>Række-, kæde-, dobbelthus (lodret adskillelse mellem enhederne)</v>
      </c>
      <c r="M1239" s="1" t="str">
        <f ca="1">INDEX(Anvendelseskode!C:C,MATCH($E1239,Anvendelseskode!$A:$A,0))</f>
        <v>Række-, kæde og dobbelthuse</v>
      </c>
      <c r="N1239" s="1" t="str">
        <f ca="1">INDEX(Anvendelseskode!D:D,MATCH($E1239,Anvendelseskode!$A:$A,0))</f>
        <v>Private husholdninger</v>
      </c>
      <c r="O1239" s="1" t="str">
        <f ca="1">IFERROR(INDEX(SBi!$2:$2,MATCH(G1239,SBi!$1:$1,1)),SBi!$K$2)</f>
        <v>1979-1998</v>
      </c>
      <c r="P1239" s="1">
        <f ca="1">IFERROR(INDEX(SBi!$C$3:$K$28,MATCH(E1239,SBi!$B$3:$B$28,0),MATCH(O1239,SBi!$C$2:$K$2,0)),0)</f>
        <v>96.8</v>
      </c>
      <c r="Q1239" s="19">
        <f t="shared" ca="1" si="255"/>
        <v>8.5183999999999997</v>
      </c>
      <c r="R1239" s="19" t="str">
        <f ca="1">IFERROR(INDEX(VpD!$2:$2,MATCH(G1239,VpD!$1:$1,1)),VpD!$I$2)</f>
        <v>1979-1998</v>
      </c>
      <c r="S1239" s="1">
        <f ca="1">IFERROR(INDEX(VpD!$C$3:$I$27,MATCH(E1239,VpD!$B$3:$B$27,0),MATCH(R1239,VpD!$C$2:$I$2,0)),0)</f>
        <v>74</v>
      </c>
      <c r="T1239" s="19">
        <f t="shared" ca="1" si="256"/>
        <v>6.5119999999999996</v>
      </c>
      <c r="U1239" s="14" t="str">
        <f t="shared" ca="1" si="257"/>
        <v xml:space="preserve">711548.97 </v>
      </c>
      <c r="V1239" s="14" t="str">
        <f t="shared" ca="1" si="258"/>
        <v>6172450.91</v>
      </c>
      <c r="W1239" s="14" t="str">
        <f t="shared" ca="1" si="259"/>
        <v>POINT(711548.97 6172450.91)</v>
      </c>
      <c r="X1239" s="14" t="str">
        <f>IFERROR(INDEX(BygningOmraade!B:B,MATCH(A1239,BygningOmraade!A:A,0)),"")</f>
        <v/>
      </c>
    </row>
    <row r="1240" spans="1:24" s="14" customFormat="1" x14ac:dyDescent="0.25">
      <c r="A1240" s="14">
        <f t="shared" si="247"/>
        <v>1240</v>
      </c>
      <c r="B1240" s="14" t="str">
        <f t="shared" ca="1" si="248"/>
        <v>46d3eaec-82ed-4a2e-8543-ba2423a16d1c</v>
      </c>
      <c r="C1240" s="14" t="str">
        <f t="shared" ca="1" si="249"/>
        <v>0a3f507e-2207-32b8-e044-0003ba298018</v>
      </c>
      <c r="D1240" s="14">
        <f t="shared" ca="1" si="250"/>
        <v>995928</v>
      </c>
      <c r="E1240" s="1">
        <f t="shared" ca="1" si="251"/>
        <v>120</v>
      </c>
      <c r="F1240" s="1">
        <f t="shared" ca="1" si="252"/>
        <v>118</v>
      </c>
      <c r="G1240" s="1">
        <f t="shared" ca="1" si="253"/>
        <v>1952</v>
      </c>
      <c r="H1240" s="1" t="str">
        <f ca="1">IFERROR(INDEX(Varmeinstallation!B:B,MATCH(INDIRECT($A$1&amp;"L"&amp;A1240)*1,Varmeinstallation!A:A,0)),"Ingen varmeinstallationer")</f>
        <v>Centralvarme fra eget anlæg, et-kammer fyr</v>
      </c>
      <c r="I1240" s="1" t="str">
        <f ca="1">IFERROR(INDEX(Opvarmningsmiddel!B:B,MATCH(INDIRECT($A$1&amp;"M"&amp;A1240)*1,Opvarmningsmiddel!A:A,0)),"")</f>
        <v>Naturgas</v>
      </c>
      <c r="J1240" s="1">
        <f t="shared" ca="1" si="254"/>
        <v>0</v>
      </c>
      <c r="K1240" s="1" t="str">
        <f ca="1">IFERROR(INDEX(Relationstabel!$C$3:$K$10,MATCH(VALUE(INDIRECT($A$1&amp;"L"&amp;A1240)),Relationstabel!$A$3:$A$10,0),MATCH(IFERROR(VALUE(INDIRECT($A$1&amp;"M"&amp;A1240)),0),Relationstabel!$C$1:$K$1,0)),"Ingen varmeinstallationer")</f>
        <v>Naturgas</v>
      </c>
      <c r="L1240" s="1" t="str">
        <f ca="1">INDEX(Anvendelseskode!B:B,MATCH($E1240,Anvendelseskode!$A:$A,0))</f>
        <v>Fritliggende enfamilieshus (parcelhus)</v>
      </c>
      <c r="M1240" s="1" t="str">
        <f ca="1">INDEX(Anvendelseskode!C:C,MATCH($E1240,Anvendelseskode!$A:$A,0))</f>
        <v>Parcelhuse</v>
      </c>
      <c r="N1240" s="1" t="str">
        <f ca="1">INDEX(Anvendelseskode!D:D,MATCH($E1240,Anvendelseskode!$A:$A,0))</f>
        <v>Private husholdninger</v>
      </c>
      <c r="O1240" s="1" t="str">
        <f ca="1">IFERROR(INDEX(SBi!$2:$2,MATCH(G1240,SBi!$1:$1,1)),SBi!$K$2)</f>
        <v>1951-1960</v>
      </c>
      <c r="P1240" s="1">
        <f ca="1">IFERROR(INDEX(SBi!$C$3:$K$28,MATCH(E1240,SBi!$B$3:$B$28,0),MATCH(O1240,SBi!$C$2:$K$2,0)),0)</f>
        <v>154.9</v>
      </c>
      <c r="Q1240" s="19">
        <f t="shared" ca="1" si="255"/>
        <v>18.278200000000002</v>
      </c>
      <c r="R1240" s="19" t="str">
        <f ca="1">IFERROR(INDEX(VpD!$2:$2,MATCH(G1240,VpD!$1:$1,1)),VpD!$I$2)</f>
        <v>1951-1960</v>
      </c>
      <c r="S1240" s="1">
        <f ca="1">IFERROR(INDEX(VpD!$C$3:$I$27,MATCH(E1240,VpD!$B$3:$B$27,0),MATCH(R1240,VpD!$C$2:$I$2,0)),0)</f>
        <v>204</v>
      </c>
      <c r="T1240" s="19">
        <f t="shared" ca="1" si="256"/>
        <v>24.071999999999999</v>
      </c>
      <c r="U1240" s="14" t="str">
        <f t="shared" ca="1" si="257"/>
        <v xml:space="preserve">712768.83 </v>
      </c>
      <c r="V1240" s="14" t="str">
        <f t="shared" ca="1" si="258"/>
        <v>6169224.18</v>
      </c>
      <c r="W1240" s="14" t="str">
        <f t="shared" ca="1" si="259"/>
        <v>POINT(712768.83 6169224.18)</v>
      </c>
      <c r="X1240" s="14" t="str">
        <f>IFERROR(INDEX(BygningOmraade!B:B,MATCH(A1240,BygningOmraade!A:A,0)),"")</f>
        <v/>
      </c>
    </row>
    <row r="1241" spans="1:24" s="14" customFormat="1" x14ac:dyDescent="0.25">
      <c r="A1241" s="14">
        <f t="shared" si="247"/>
        <v>1241</v>
      </c>
      <c r="B1241" s="14" t="str">
        <f t="shared" ca="1" si="248"/>
        <v>47223adb-2f06-47d4-86b3-0fe3a5bf2056</v>
      </c>
      <c r="C1241" s="14" t="str">
        <f t="shared" ca="1" si="249"/>
        <v>0a3f507e-203b-32b8-e044-0003ba298018</v>
      </c>
      <c r="D1241" s="14">
        <f t="shared" ca="1" si="250"/>
        <v>993808</v>
      </c>
      <c r="E1241" s="1">
        <f t="shared" ca="1" si="251"/>
        <v>120</v>
      </c>
      <c r="F1241" s="1">
        <f t="shared" ca="1" si="252"/>
        <v>109</v>
      </c>
      <c r="G1241" s="1">
        <f t="shared" ca="1" si="253"/>
        <v>1973</v>
      </c>
      <c r="H1241" s="1" t="str">
        <f ca="1">IFERROR(INDEX(Varmeinstallation!B:B,MATCH(INDIRECT($A$1&amp;"L"&amp;A1241)*1,Varmeinstallation!A:A,0)),"Ingen varmeinstallationer")</f>
        <v>Centralvarme fra eget anlæg, et-kammer fyr</v>
      </c>
      <c r="I1241" s="1" t="str">
        <f ca="1">IFERROR(INDEX(Opvarmningsmiddel!B:B,MATCH(INDIRECT($A$1&amp;"M"&amp;A1241)*1,Opvarmningsmiddel!A:A,0)),"")</f>
        <v>Naturgas</v>
      </c>
      <c r="J1241" s="1">
        <f t="shared" ca="1" si="254"/>
        <v>80</v>
      </c>
      <c r="K1241" s="1" t="str">
        <f ca="1">IFERROR(INDEX(Relationstabel!$C$3:$K$10,MATCH(VALUE(INDIRECT($A$1&amp;"L"&amp;A1241)),Relationstabel!$A$3:$A$10,0),MATCH(IFERROR(VALUE(INDIRECT($A$1&amp;"M"&amp;A1241)),0),Relationstabel!$C$1:$K$1,0)),"Ingen varmeinstallationer")</f>
        <v>Naturgas</v>
      </c>
      <c r="L1241" s="1" t="str">
        <f ca="1">INDEX(Anvendelseskode!B:B,MATCH($E1241,Anvendelseskode!$A:$A,0))</f>
        <v>Fritliggende enfamilieshus (parcelhus)</v>
      </c>
      <c r="M1241" s="1" t="str">
        <f ca="1">INDEX(Anvendelseskode!C:C,MATCH($E1241,Anvendelseskode!$A:$A,0))</f>
        <v>Parcelhuse</v>
      </c>
      <c r="N1241" s="1" t="str">
        <f ca="1">INDEX(Anvendelseskode!D:D,MATCH($E1241,Anvendelseskode!$A:$A,0))</f>
        <v>Private husholdninger</v>
      </c>
      <c r="O1241" s="1" t="str">
        <f ca="1">IFERROR(INDEX(SBi!$2:$2,MATCH(G1241,SBi!$1:$1,1)),SBi!$K$2)</f>
        <v>1973-1978</v>
      </c>
      <c r="P1241" s="1">
        <f ca="1">IFERROR(INDEX(SBi!$C$3:$K$28,MATCH(E1241,SBi!$B$3:$B$28,0),MATCH(O1241,SBi!$C$2:$K$2,0)),0)</f>
        <v>119.8</v>
      </c>
      <c r="Q1241" s="19">
        <f t="shared" ca="1" si="255"/>
        <v>13.058199999999999</v>
      </c>
      <c r="R1241" s="19" t="str">
        <f ca="1">IFERROR(INDEX(VpD!$2:$2,MATCH(G1241,VpD!$1:$1,1)),VpD!$I$2)</f>
        <v>1973-1978</v>
      </c>
      <c r="S1241" s="1">
        <f ca="1">IFERROR(INDEX(VpD!$C$3:$I$27,MATCH(E1241,VpD!$B$3:$B$27,0),MATCH(R1241,VpD!$C$2:$I$2,0)),0)</f>
        <v>117</v>
      </c>
      <c r="T1241" s="19">
        <f t="shared" ca="1" si="256"/>
        <v>12.753</v>
      </c>
      <c r="U1241" s="14" t="str">
        <f t="shared" ca="1" si="257"/>
        <v xml:space="preserve">710736.32 </v>
      </c>
      <c r="V1241" s="14" t="str">
        <f t="shared" ca="1" si="258"/>
        <v>6171872.27</v>
      </c>
      <c r="W1241" s="14" t="str">
        <f t="shared" ca="1" si="259"/>
        <v>POINT(710736.32 6171872.27)</v>
      </c>
      <c r="X1241" s="14" t="str">
        <f>IFERROR(INDEX(BygningOmraade!B:B,MATCH(A1241,BygningOmraade!A:A,0)),"")</f>
        <v/>
      </c>
    </row>
    <row r="1242" spans="1:24" s="14" customFormat="1" x14ac:dyDescent="0.25">
      <c r="A1242" s="14">
        <f t="shared" si="247"/>
        <v>1242</v>
      </c>
      <c r="B1242" s="14" t="str">
        <f t="shared" ca="1" si="248"/>
        <v>473be58a-001e-4e55-ba4c-82624d873eba</v>
      </c>
      <c r="C1242" s="14" t="str">
        <f t="shared" ca="1" si="249"/>
        <v>0a3f507e-1ba8-32b8-e044-0003ba298018</v>
      </c>
      <c r="D1242" s="14">
        <f t="shared" ca="1" si="250"/>
        <v>997573</v>
      </c>
      <c r="E1242" s="1">
        <f t="shared" ca="1" si="251"/>
        <v>130</v>
      </c>
      <c r="F1242" s="1">
        <f t="shared" ca="1" si="252"/>
        <v>101</v>
      </c>
      <c r="G1242" s="1">
        <f t="shared" ca="1" si="253"/>
        <v>1964</v>
      </c>
      <c r="H1242" s="1" t="str">
        <f ca="1">IFERROR(INDEX(Varmeinstallation!B:B,MATCH(INDIRECT($A$1&amp;"L"&amp;A1242)*1,Varmeinstallation!A:A,0)),"Ingen varmeinstallationer")</f>
        <v>Elovne, elpaneler</v>
      </c>
      <c r="I1242" s="1" t="str">
        <f ca="1">IFERROR(INDEX(Opvarmningsmiddel!B:B,MATCH(INDIRECT($A$1&amp;"M"&amp;A1242)*1,Opvarmningsmiddel!A:A,0)),"")</f>
        <v>Elektricitet</v>
      </c>
      <c r="J1242" s="1">
        <f t="shared" ca="1" si="254"/>
        <v>0</v>
      </c>
      <c r="K1242" s="1" t="str">
        <f ca="1">IFERROR(INDEX(Relationstabel!$C$3:$K$10,MATCH(VALUE(INDIRECT($A$1&amp;"L"&amp;A1242)),Relationstabel!$A$3:$A$10,0),MATCH(IFERROR(VALUE(INDIRECT($A$1&amp;"M"&amp;A1242)),0),Relationstabel!$C$1:$K$1,0)),"Ingen varmeinstallationer")</f>
        <v>Elvarme</v>
      </c>
      <c r="L1242" s="1" t="str">
        <f ca="1">INDEX(Anvendelseskode!B:B,MATCH($E1242,Anvendelseskode!$A:$A,0))</f>
        <v>Række-, kæde-, dobbelthus (lodret adskillelse mellem enhederne)</v>
      </c>
      <c r="M1242" s="1" t="str">
        <f ca="1">INDEX(Anvendelseskode!C:C,MATCH($E1242,Anvendelseskode!$A:$A,0))</f>
        <v>Række-, kæde og dobbelthuse</v>
      </c>
      <c r="N1242" s="1" t="str">
        <f ca="1">INDEX(Anvendelseskode!D:D,MATCH($E1242,Anvendelseskode!$A:$A,0))</f>
        <v>Private husholdninger</v>
      </c>
      <c r="O1242" s="1" t="str">
        <f ca="1">IFERROR(INDEX(SBi!$2:$2,MATCH(G1242,SBi!$1:$1,1)),SBi!$K$2)</f>
        <v>1961-1972</v>
      </c>
      <c r="P1242" s="1">
        <f ca="1">IFERROR(INDEX(SBi!$C$3:$K$28,MATCH(E1242,SBi!$B$3:$B$28,0),MATCH(O1242,SBi!$C$2:$K$2,0)),0)</f>
        <v>119.9</v>
      </c>
      <c r="Q1242" s="19">
        <f t="shared" ca="1" si="255"/>
        <v>12.109900000000001</v>
      </c>
      <c r="R1242" s="19" t="str">
        <f ca="1">IFERROR(INDEX(VpD!$2:$2,MATCH(G1242,VpD!$1:$1,1)),VpD!$I$2)</f>
        <v>1961-1972</v>
      </c>
      <c r="S1242" s="1">
        <f ca="1">IFERROR(INDEX(VpD!$C$3:$I$27,MATCH(E1242,VpD!$B$3:$B$27,0),MATCH(R1242,VpD!$C$2:$I$2,0)),0)</f>
        <v>120</v>
      </c>
      <c r="T1242" s="19">
        <f t="shared" ca="1" si="256"/>
        <v>12.12</v>
      </c>
      <c r="U1242" s="14" t="str">
        <f t="shared" ca="1" si="257"/>
        <v xml:space="preserve">713814.5 </v>
      </c>
      <c r="V1242" s="14" t="str">
        <f t="shared" ca="1" si="258"/>
        <v>6169218.5</v>
      </c>
      <c r="W1242" s="14" t="str">
        <f t="shared" ca="1" si="259"/>
        <v>POINT(713814.5 6169218.5)</v>
      </c>
      <c r="X1242" s="14" t="str">
        <f>IFERROR(INDEX(BygningOmraade!B:B,MATCH(A1242,BygningOmraade!A:A,0)),"")</f>
        <v/>
      </c>
    </row>
    <row r="1243" spans="1:24" s="14" customFormat="1" x14ac:dyDescent="0.25">
      <c r="A1243" s="14">
        <f t="shared" si="247"/>
        <v>1243</v>
      </c>
      <c r="B1243" s="14" t="str">
        <f t="shared" ca="1" si="248"/>
        <v>475b3ef2-a19a-4a79-b9bd-5cf47fea7085</v>
      </c>
      <c r="C1243" s="14" t="str">
        <f t="shared" ca="1" si="249"/>
        <v>0a3f507e-1fa4-32b8-e044-0003ba298018</v>
      </c>
      <c r="D1243" s="14">
        <f t="shared" ca="1" si="250"/>
        <v>994028</v>
      </c>
      <c r="E1243" s="1">
        <f t="shared" ca="1" si="251"/>
        <v>120</v>
      </c>
      <c r="F1243" s="1">
        <f t="shared" ca="1" si="252"/>
        <v>119</v>
      </c>
      <c r="G1243" s="1">
        <f t="shared" ca="1" si="253"/>
        <v>1972</v>
      </c>
      <c r="H1243" s="1" t="str">
        <f ca="1">IFERROR(INDEX(Varmeinstallation!B:B,MATCH(INDIRECT($A$1&amp;"L"&amp;A1243)*1,Varmeinstallation!A:A,0)),"Ingen varmeinstallationer")</f>
        <v>Varmepumpe</v>
      </c>
      <c r="I1243" s="1" t="str">
        <f ca="1">IFERROR(INDEX(Opvarmningsmiddel!B:B,MATCH(INDIRECT($A$1&amp;"M"&amp;A1243)*1,Opvarmningsmiddel!A:A,0)),"")</f>
        <v>Elektricitet</v>
      </c>
      <c r="J1243" s="1">
        <f t="shared" ca="1" si="254"/>
        <v>1</v>
      </c>
      <c r="K1243" s="1" t="str">
        <f ca="1">IFERROR(INDEX(Relationstabel!$C$3:$K$10,MATCH(VALUE(INDIRECT($A$1&amp;"L"&amp;A1243)),Relationstabel!$A$3:$A$10,0),MATCH(IFERROR(VALUE(INDIRECT($A$1&amp;"M"&amp;A1243)),0),Relationstabel!$C$1:$K$1,0)),"Ingen varmeinstallationer")</f>
        <v>Varmepumpe</v>
      </c>
      <c r="L1243" s="1" t="str">
        <f ca="1">INDEX(Anvendelseskode!B:B,MATCH($E1243,Anvendelseskode!$A:$A,0))</f>
        <v>Fritliggende enfamilieshus (parcelhus)</v>
      </c>
      <c r="M1243" s="1" t="str">
        <f ca="1">INDEX(Anvendelseskode!C:C,MATCH($E1243,Anvendelseskode!$A:$A,0))</f>
        <v>Parcelhuse</v>
      </c>
      <c r="N1243" s="1" t="str">
        <f ca="1">INDEX(Anvendelseskode!D:D,MATCH($E1243,Anvendelseskode!$A:$A,0))</f>
        <v>Private husholdninger</v>
      </c>
      <c r="O1243" s="1" t="str">
        <f ca="1">IFERROR(INDEX(SBi!$2:$2,MATCH(G1243,SBi!$1:$1,1)),SBi!$K$2)</f>
        <v>1961-1972</v>
      </c>
      <c r="P1243" s="1">
        <f ca="1">IFERROR(INDEX(SBi!$C$3:$K$28,MATCH(E1243,SBi!$B$3:$B$28,0),MATCH(O1243,SBi!$C$2:$K$2,0)),0)</f>
        <v>134.30000000000001</v>
      </c>
      <c r="Q1243" s="19">
        <f t="shared" ca="1" si="255"/>
        <v>15.9817</v>
      </c>
      <c r="R1243" s="19" t="str">
        <f ca="1">IFERROR(INDEX(VpD!$2:$2,MATCH(G1243,VpD!$1:$1,1)),VpD!$I$2)</f>
        <v>1961-1972</v>
      </c>
      <c r="S1243" s="1">
        <f ca="1">IFERROR(INDEX(VpD!$C$3:$I$27,MATCH(E1243,VpD!$B$3:$B$27,0),MATCH(R1243,VpD!$C$2:$I$2,0)),0)</f>
        <v>143</v>
      </c>
      <c r="T1243" s="19">
        <f t="shared" ca="1" si="256"/>
        <v>17.016999999999999</v>
      </c>
      <c r="U1243" s="14" t="str">
        <f t="shared" ca="1" si="257"/>
        <v xml:space="preserve">711082.25 </v>
      </c>
      <c r="V1243" s="14" t="str">
        <f t="shared" ca="1" si="258"/>
        <v>6171591.08</v>
      </c>
      <c r="W1243" s="14" t="str">
        <f t="shared" ca="1" si="259"/>
        <v>POINT(711082.25 6171591.08)</v>
      </c>
      <c r="X1243" s="14" t="str">
        <f>IFERROR(INDEX(BygningOmraade!B:B,MATCH(A1243,BygningOmraade!A:A,0)),"")</f>
        <v/>
      </c>
    </row>
    <row r="1244" spans="1:24" s="14" customFormat="1" x14ac:dyDescent="0.25">
      <c r="A1244" s="14">
        <f t="shared" si="247"/>
        <v>1244</v>
      </c>
      <c r="B1244" s="14" t="str">
        <f t="shared" ca="1" si="248"/>
        <v>475f5fee-1c71-4b64-93f0-c8c2c76ed8a0</v>
      </c>
      <c r="C1244" s="14" t="str">
        <f t="shared" ca="1" si="249"/>
        <v>0a3f507e-153d-32b8-e044-0003ba298018</v>
      </c>
      <c r="D1244" s="14">
        <f t="shared" ca="1" si="250"/>
        <v>997082</v>
      </c>
      <c r="E1244" s="1">
        <f t="shared" ca="1" si="251"/>
        <v>130</v>
      </c>
      <c r="F1244" s="1">
        <f t="shared" ca="1" si="252"/>
        <v>104</v>
      </c>
      <c r="G1244" s="1">
        <f t="shared" ca="1" si="253"/>
        <v>1977</v>
      </c>
      <c r="H1244" s="1" t="str">
        <f ca="1">IFERROR(INDEX(Varmeinstallation!B:B,MATCH(INDIRECT($A$1&amp;"L"&amp;A1244)*1,Varmeinstallation!A:A,0)),"Ingen varmeinstallationer")</f>
        <v>Fjernvarme/blokvarme (radiatorsystemer eller varmluftanlæg)</v>
      </c>
      <c r="I1244" s="1" t="str">
        <f ca="1">IFERROR(INDEX(Opvarmningsmiddel!B:B,MATCH(INDIRECT($A$1&amp;"M"&amp;A1244)*1,Opvarmningsmiddel!A:A,0)),"")</f>
        <v/>
      </c>
      <c r="J1244" s="1">
        <f t="shared" ca="1" si="254"/>
        <v>0</v>
      </c>
      <c r="K1244" s="1" t="str">
        <f ca="1">IFERROR(INDEX(Relationstabel!$C$3:$K$10,MATCH(VALUE(INDIRECT($A$1&amp;"L"&amp;A1244)),Relationstabel!$A$3:$A$10,0),MATCH(IFERROR(VALUE(INDIRECT($A$1&amp;"M"&amp;A1244)),0),Relationstabel!$C$1:$K$1,0)),"Ingen varmeinstallationer")</f>
        <v>Fjernvarme/ Blokvarme</v>
      </c>
      <c r="L1244" s="1" t="str">
        <f ca="1">INDEX(Anvendelseskode!B:B,MATCH($E1244,Anvendelseskode!$A:$A,0))</f>
        <v>Række-, kæde-, dobbelthus (lodret adskillelse mellem enhederne)</v>
      </c>
      <c r="M1244" s="1" t="str">
        <f ca="1">INDEX(Anvendelseskode!C:C,MATCH($E1244,Anvendelseskode!$A:$A,0))</f>
        <v>Række-, kæde og dobbelthuse</v>
      </c>
      <c r="N1244" s="1" t="str">
        <f ca="1">INDEX(Anvendelseskode!D:D,MATCH($E1244,Anvendelseskode!$A:$A,0))</f>
        <v>Private husholdninger</v>
      </c>
      <c r="O1244" s="1" t="str">
        <f ca="1">IFERROR(INDEX(SBi!$2:$2,MATCH(G1244,SBi!$1:$1,1)),SBi!$K$2)</f>
        <v>1973-1978</v>
      </c>
      <c r="P1244" s="1">
        <f ca="1">IFERROR(INDEX(SBi!$C$3:$K$28,MATCH(E1244,SBi!$B$3:$B$28,0),MATCH(O1244,SBi!$C$2:$K$2,0)),0)</f>
        <v>112.6</v>
      </c>
      <c r="Q1244" s="19">
        <f t="shared" ca="1" si="255"/>
        <v>11.7104</v>
      </c>
      <c r="R1244" s="19" t="str">
        <f ca="1">IFERROR(INDEX(VpD!$2:$2,MATCH(G1244,VpD!$1:$1,1)),VpD!$I$2)</f>
        <v>1973-1978</v>
      </c>
      <c r="S1244" s="1">
        <f ca="1">IFERROR(INDEX(VpD!$C$3:$I$27,MATCH(E1244,VpD!$B$3:$B$27,0),MATCH(R1244,VpD!$C$2:$I$2,0)),0)</f>
        <v>98</v>
      </c>
      <c r="T1244" s="19">
        <f t="shared" ca="1" si="256"/>
        <v>10.192</v>
      </c>
      <c r="U1244" s="14" t="str">
        <f t="shared" ca="1" si="257"/>
        <v xml:space="preserve">713574.32 </v>
      </c>
      <c r="V1244" s="14" t="str">
        <f t="shared" ca="1" si="258"/>
        <v>6169463.36</v>
      </c>
      <c r="W1244" s="14" t="str">
        <f t="shared" ca="1" si="259"/>
        <v>POINT(713574.32 6169463.36)</v>
      </c>
      <c r="X1244" s="14" t="str">
        <f>IFERROR(INDEX(BygningOmraade!B:B,MATCH(A1244,BygningOmraade!A:A,0)),"")</f>
        <v/>
      </c>
    </row>
    <row r="1245" spans="1:24" s="14" customFormat="1" x14ac:dyDescent="0.25">
      <c r="A1245" s="14">
        <f t="shared" si="247"/>
        <v>1245</v>
      </c>
      <c r="B1245" s="14" t="str">
        <f t="shared" ca="1" si="248"/>
        <v>4785dc17-801d-4de6-876b-12dffd1734e2</v>
      </c>
      <c r="C1245" s="14" t="str">
        <f t="shared" ca="1" si="249"/>
        <v>0a3f507e-22c4-32b8-e044-0003ba298018</v>
      </c>
      <c r="D1245" s="14">
        <f t="shared" ca="1" si="250"/>
        <v>994867</v>
      </c>
      <c r="E1245" s="1">
        <f t="shared" ca="1" si="251"/>
        <v>120</v>
      </c>
      <c r="F1245" s="1">
        <f t="shared" ca="1" si="252"/>
        <v>162</v>
      </c>
      <c r="G1245" s="1">
        <f t="shared" ca="1" si="253"/>
        <v>1970</v>
      </c>
      <c r="H1245" s="1" t="str">
        <f ca="1">IFERROR(INDEX(Varmeinstallation!B:B,MATCH(INDIRECT($A$1&amp;"L"&amp;A1245)*1,Varmeinstallation!A:A,0)),"Ingen varmeinstallationer")</f>
        <v>Varmepumpe</v>
      </c>
      <c r="I1245" s="1" t="str">
        <f ca="1">IFERROR(INDEX(Opvarmningsmiddel!B:B,MATCH(INDIRECT($A$1&amp;"M"&amp;A1245)*1,Opvarmningsmiddel!A:A,0)),"")</f>
        <v>Elektricitet</v>
      </c>
      <c r="J1245" s="1">
        <f t="shared" ca="1" si="254"/>
        <v>2</v>
      </c>
      <c r="K1245" s="1" t="str">
        <f ca="1">IFERROR(INDEX(Relationstabel!$C$3:$K$10,MATCH(VALUE(INDIRECT($A$1&amp;"L"&amp;A1245)),Relationstabel!$A$3:$A$10,0),MATCH(IFERROR(VALUE(INDIRECT($A$1&amp;"M"&amp;A1245)),0),Relationstabel!$C$1:$K$1,0)),"Ingen varmeinstallationer")</f>
        <v>Varmepumpe</v>
      </c>
      <c r="L1245" s="1" t="str">
        <f ca="1">INDEX(Anvendelseskode!B:B,MATCH($E1245,Anvendelseskode!$A:$A,0))</f>
        <v>Fritliggende enfamilieshus (parcelhus)</v>
      </c>
      <c r="M1245" s="1" t="str">
        <f ca="1">INDEX(Anvendelseskode!C:C,MATCH($E1245,Anvendelseskode!$A:$A,0))</f>
        <v>Parcelhuse</v>
      </c>
      <c r="N1245" s="1" t="str">
        <f ca="1">INDEX(Anvendelseskode!D:D,MATCH($E1245,Anvendelseskode!$A:$A,0))</f>
        <v>Private husholdninger</v>
      </c>
      <c r="O1245" s="1" t="str">
        <f ca="1">IFERROR(INDEX(SBi!$2:$2,MATCH(G1245,SBi!$1:$1,1)),SBi!$K$2)</f>
        <v>1961-1972</v>
      </c>
      <c r="P1245" s="1">
        <f ca="1">IFERROR(INDEX(SBi!$C$3:$K$28,MATCH(E1245,SBi!$B$3:$B$28,0),MATCH(O1245,SBi!$C$2:$K$2,0)),0)</f>
        <v>134.30000000000001</v>
      </c>
      <c r="Q1245" s="19">
        <f t="shared" ca="1" si="255"/>
        <v>21.756600000000002</v>
      </c>
      <c r="R1245" s="19" t="str">
        <f ca="1">IFERROR(INDEX(VpD!$2:$2,MATCH(G1245,VpD!$1:$1,1)),VpD!$I$2)</f>
        <v>1961-1972</v>
      </c>
      <c r="S1245" s="1">
        <f ca="1">IFERROR(INDEX(VpD!$C$3:$I$27,MATCH(E1245,VpD!$B$3:$B$27,0),MATCH(R1245,VpD!$C$2:$I$2,0)),0)</f>
        <v>143</v>
      </c>
      <c r="T1245" s="19">
        <f t="shared" ca="1" si="256"/>
        <v>23.166</v>
      </c>
      <c r="U1245" s="14" t="str">
        <f t="shared" ca="1" si="257"/>
        <v xml:space="preserve">711774.4 </v>
      </c>
      <c r="V1245" s="14" t="str">
        <f t="shared" ca="1" si="258"/>
        <v>6172045.38</v>
      </c>
      <c r="W1245" s="14" t="str">
        <f t="shared" ca="1" si="259"/>
        <v>POINT(711774.4 6172045.38)</v>
      </c>
      <c r="X1245" s="14" t="str">
        <f>IFERROR(INDEX(BygningOmraade!B:B,MATCH(A1245,BygningOmraade!A:A,0)),"")</f>
        <v/>
      </c>
    </row>
    <row r="1246" spans="1:24" s="14" customFormat="1" x14ac:dyDescent="0.25">
      <c r="A1246" s="14">
        <f t="shared" si="247"/>
        <v>1246</v>
      </c>
      <c r="B1246" s="14" t="str">
        <f t="shared" ca="1" si="248"/>
        <v>47883d12-b24d-47d7-bddc-2a0980bd46e3</v>
      </c>
      <c r="C1246" s="14" t="str">
        <f t="shared" ca="1" si="249"/>
        <v>0a3f507e-18a4-32b8-e044-0003ba298018</v>
      </c>
      <c r="D1246" s="14">
        <f t="shared" ca="1" si="250"/>
        <v>994124</v>
      </c>
      <c r="E1246" s="1">
        <f t="shared" ca="1" si="251"/>
        <v>130</v>
      </c>
      <c r="F1246" s="1">
        <f t="shared" ca="1" si="252"/>
        <v>107</v>
      </c>
      <c r="G1246" s="1">
        <f t="shared" ca="1" si="253"/>
        <v>1985</v>
      </c>
      <c r="H1246" s="1" t="str">
        <f ca="1">IFERROR(INDEX(Varmeinstallation!B:B,MATCH(INDIRECT($A$1&amp;"L"&amp;A1246)*1,Varmeinstallation!A:A,0)),"Ingen varmeinstallationer")</f>
        <v>Fjernvarme/blokvarme (radiatorsystemer eller varmluftanlæg)</v>
      </c>
      <c r="I1246" s="1" t="str">
        <f ca="1">IFERROR(INDEX(Opvarmningsmiddel!B:B,MATCH(INDIRECT($A$1&amp;"M"&amp;A1246)*1,Opvarmningsmiddel!A:A,0)),"")</f>
        <v/>
      </c>
      <c r="J1246" s="1">
        <f t="shared" ca="1" si="254"/>
        <v>0</v>
      </c>
      <c r="K1246" s="1" t="str">
        <f ca="1">IFERROR(INDEX(Relationstabel!$C$3:$K$10,MATCH(VALUE(INDIRECT($A$1&amp;"L"&amp;A1246)),Relationstabel!$A$3:$A$10,0),MATCH(IFERROR(VALUE(INDIRECT($A$1&amp;"M"&amp;A1246)),0),Relationstabel!$C$1:$K$1,0)),"Ingen varmeinstallationer")</f>
        <v>Fjernvarme/ Blokvarme</v>
      </c>
      <c r="L1246" s="1" t="str">
        <f ca="1">INDEX(Anvendelseskode!B:B,MATCH($E1246,Anvendelseskode!$A:$A,0))</f>
        <v>Række-, kæde-, dobbelthus (lodret adskillelse mellem enhederne)</v>
      </c>
      <c r="M1246" s="1" t="str">
        <f ca="1">INDEX(Anvendelseskode!C:C,MATCH($E1246,Anvendelseskode!$A:$A,0))</f>
        <v>Række-, kæde og dobbelthuse</v>
      </c>
      <c r="N1246" s="1" t="str">
        <f ca="1">INDEX(Anvendelseskode!D:D,MATCH($E1246,Anvendelseskode!$A:$A,0))</f>
        <v>Private husholdninger</v>
      </c>
      <c r="O1246" s="1" t="str">
        <f ca="1">IFERROR(INDEX(SBi!$2:$2,MATCH(G1246,SBi!$1:$1,1)),SBi!$K$2)</f>
        <v>1979-1998</v>
      </c>
      <c r="P1246" s="1">
        <f ca="1">IFERROR(INDEX(SBi!$C$3:$K$28,MATCH(E1246,SBi!$B$3:$B$28,0),MATCH(O1246,SBi!$C$2:$K$2,0)),0)</f>
        <v>96.8</v>
      </c>
      <c r="Q1246" s="19">
        <f t="shared" ca="1" si="255"/>
        <v>10.3576</v>
      </c>
      <c r="R1246" s="19" t="str">
        <f ca="1">IFERROR(INDEX(VpD!$2:$2,MATCH(G1246,VpD!$1:$1,1)),VpD!$I$2)</f>
        <v>1979-1998</v>
      </c>
      <c r="S1246" s="1">
        <f ca="1">IFERROR(INDEX(VpD!$C$3:$I$27,MATCH(E1246,VpD!$B$3:$B$27,0),MATCH(R1246,VpD!$C$2:$I$2,0)),0)</f>
        <v>74</v>
      </c>
      <c r="T1246" s="19">
        <f t="shared" ca="1" si="256"/>
        <v>7.9180000000000001</v>
      </c>
      <c r="U1246" s="14" t="str">
        <f t="shared" ca="1" si="257"/>
        <v xml:space="preserve">711444.06 </v>
      </c>
      <c r="V1246" s="14" t="str">
        <f t="shared" ca="1" si="258"/>
        <v>6171719.26</v>
      </c>
      <c r="W1246" s="14" t="str">
        <f t="shared" ca="1" si="259"/>
        <v>POINT(711444.06 6171719.26)</v>
      </c>
      <c r="X1246" s="14" t="str">
        <f>IFERROR(INDEX(BygningOmraade!B:B,MATCH(A1246,BygningOmraade!A:A,0)),"")</f>
        <v/>
      </c>
    </row>
    <row r="1247" spans="1:24" s="14" customFormat="1" x14ac:dyDescent="0.25">
      <c r="A1247" s="14">
        <f t="shared" si="247"/>
        <v>1247</v>
      </c>
      <c r="B1247" s="14" t="str">
        <f t="shared" ca="1" si="248"/>
        <v>47903969-2c96-471a-b887-9a467a6e9161</v>
      </c>
      <c r="C1247" s="14" t="str">
        <f t="shared" ca="1" si="249"/>
        <v>0a3f507e-1a1f-32b8-e044-0003ba298018</v>
      </c>
      <c r="D1247" s="14">
        <f t="shared" ca="1" si="250"/>
        <v>997385</v>
      </c>
      <c r="E1247" s="1">
        <f t="shared" ca="1" si="251"/>
        <v>120</v>
      </c>
      <c r="F1247" s="1">
        <f t="shared" ca="1" si="252"/>
        <v>117</v>
      </c>
      <c r="G1247" s="1">
        <f t="shared" ca="1" si="253"/>
        <v>1973</v>
      </c>
      <c r="H1247" s="1" t="str">
        <f ca="1">IFERROR(INDEX(Varmeinstallation!B:B,MATCH(INDIRECT($A$1&amp;"L"&amp;A1247)*1,Varmeinstallation!A:A,0)),"Ingen varmeinstallationer")</f>
        <v>Elovne, elpaneler</v>
      </c>
      <c r="I1247" s="1" t="str">
        <f ca="1">IFERROR(INDEX(Opvarmningsmiddel!B:B,MATCH(INDIRECT($A$1&amp;"M"&amp;A1247)*1,Opvarmningsmiddel!A:A,0)),"")</f>
        <v>Elektricitet</v>
      </c>
      <c r="J1247" s="1">
        <f t="shared" ca="1" si="254"/>
        <v>2</v>
      </c>
      <c r="K1247" s="1" t="str">
        <f ca="1">IFERROR(INDEX(Relationstabel!$C$3:$K$10,MATCH(VALUE(INDIRECT($A$1&amp;"L"&amp;A1247)),Relationstabel!$A$3:$A$10,0),MATCH(IFERROR(VALUE(INDIRECT($A$1&amp;"M"&amp;A1247)),0),Relationstabel!$C$1:$K$1,0)),"Ingen varmeinstallationer")</f>
        <v>Elvarme</v>
      </c>
      <c r="L1247" s="1" t="str">
        <f ca="1">INDEX(Anvendelseskode!B:B,MATCH($E1247,Anvendelseskode!$A:$A,0))</f>
        <v>Fritliggende enfamilieshus (parcelhus)</v>
      </c>
      <c r="M1247" s="1" t="str">
        <f ca="1">INDEX(Anvendelseskode!C:C,MATCH($E1247,Anvendelseskode!$A:$A,0))</f>
        <v>Parcelhuse</v>
      </c>
      <c r="N1247" s="1" t="str">
        <f ca="1">INDEX(Anvendelseskode!D:D,MATCH($E1247,Anvendelseskode!$A:$A,0))</f>
        <v>Private husholdninger</v>
      </c>
      <c r="O1247" s="1" t="str">
        <f ca="1">IFERROR(INDEX(SBi!$2:$2,MATCH(G1247,SBi!$1:$1,1)),SBi!$K$2)</f>
        <v>1973-1978</v>
      </c>
      <c r="P1247" s="1">
        <f ca="1">IFERROR(INDEX(SBi!$C$3:$K$28,MATCH(E1247,SBi!$B$3:$B$28,0),MATCH(O1247,SBi!$C$2:$K$2,0)),0)</f>
        <v>119.8</v>
      </c>
      <c r="Q1247" s="19">
        <f t="shared" ca="1" si="255"/>
        <v>14.0166</v>
      </c>
      <c r="R1247" s="19" t="str">
        <f ca="1">IFERROR(INDEX(VpD!$2:$2,MATCH(G1247,VpD!$1:$1,1)),VpD!$I$2)</f>
        <v>1973-1978</v>
      </c>
      <c r="S1247" s="1">
        <f ca="1">IFERROR(INDEX(VpD!$C$3:$I$27,MATCH(E1247,VpD!$B$3:$B$27,0),MATCH(R1247,VpD!$C$2:$I$2,0)),0)</f>
        <v>117</v>
      </c>
      <c r="T1247" s="19">
        <f t="shared" ca="1" si="256"/>
        <v>13.689</v>
      </c>
      <c r="U1247" s="14" t="str">
        <f t="shared" ca="1" si="257"/>
        <v xml:space="preserve">714050.79 </v>
      </c>
      <c r="V1247" s="14" t="str">
        <f t="shared" ca="1" si="258"/>
        <v>6169249.81</v>
      </c>
      <c r="W1247" s="14" t="str">
        <f t="shared" ca="1" si="259"/>
        <v>POINT(714050.79 6169249.81)</v>
      </c>
      <c r="X1247" s="14" t="str">
        <f>IFERROR(INDEX(BygningOmraade!B:B,MATCH(A1247,BygningOmraade!A:A,0)),"")</f>
        <v/>
      </c>
    </row>
    <row r="1248" spans="1:24" s="14" customFormat="1" x14ac:dyDescent="0.25">
      <c r="A1248" s="14">
        <f t="shared" si="247"/>
        <v>1248</v>
      </c>
      <c r="B1248" s="14" t="str">
        <f t="shared" ca="1" si="248"/>
        <v>47941362-253f-48f3-9926-7a3e724a4739</v>
      </c>
      <c r="C1248" s="14" t="str">
        <f t="shared" ca="1" si="249"/>
        <v>0a3f507e-15bc-32b8-e044-0003ba298018</v>
      </c>
      <c r="D1248" s="14">
        <f t="shared" ca="1" si="250"/>
        <v>995913</v>
      </c>
      <c r="E1248" s="1">
        <f t="shared" ca="1" si="251"/>
        <v>130</v>
      </c>
      <c r="F1248" s="1">
        <f t="shared" ca="1" si="252"/>
        <v>162</v>
      </c>
      <c r="G1248" s="1">
        <f t="shared" ca="1" si="253"/>
        <v>1975</v>
      </c>
      <c r="H1248" s="1" t="str">
        <f ca="1">IFERROR(INDEX(Varmeinstallation!B:B,MATCH(INDIRECT($A$1&amp;"L"&amp;A1248)*1,Varmeinstallation!A:A,0)),"Ingen varmeinstallationer")</f>
        <v>Elovne, elpaneler</v>
      </c>
      <c r="I1248" s="1" t="str">
        <f ca="1">IFERROR(INDEX(Opvarmningsmiddel!B:B,MATCH(INDIRECT($A$1&amp;"M"&amp;A1248)*1,Opvarmningsmiddel!A:A,0)),"")</f>
        <v>Elektricitet</v>
      </c>
      <c r="J1248" s="1">
        <f t="shared" ca="1" si="254"/>
        <v>0</v>
      </c>
      <c r="K1248" s="1" t="str">
        <f ca="1">IFERROR(INDEX(Relationstabel!$C$3:$K$10,MATCH(VALUE(INDIRECT($A$1&amp;"L"&amp;A1248)),Relationstabel!$A$3:$A$10,0),MATCH(IFERROR(VALUE(INDIRECT($A$1&amp;"M"&amp;A1248)),0),Relationstabel!$C$1:$K$1,0)),"Ingen varmeinstallationer")</f>
        <v>Elvarme</v>
      </c>
      <c r="L1248" s="1" t="str">
        <f ca="1">INDEX(Anvendelseskode!B:B,MATCH($E1248,Anvendelseskode!$A:$A,0))</f>
        <v>Række-, kæde-, dobbelthus (lodret adskillelse mellem enhederne)</v>
      </c>
      <c r="M1248" s="1" t="str">
        <f ca="1">INDEX(Anvendelseskode!C:C,MATCH($E1248,Anvendelseskode!$A:$A,0))</f>
        <v>Række-, kæde og dobbelthuse</v>
      </c>
      <c r="N1248" s="1" t="str">
        <f ca="1">INDEX(Anvendelseskode!D:D,MATCH($E1248,Anvendelseskode!$A:$A,0))</f>
        <v>Private husholdninger</v>
      </c>
      <c r="O1248" s="1" t="str">
        <f ca="1">IFERROR(INDEX(SBi!$2:$2,MATCH(G1248,SBi!$1:$1,1)),SBi!$K$2)</f>
        <v>1973-1978</v>
      </c>
      <c r="P1248" s="1">
        <f ca="1">IFERROR(INDEX(SBi!$C$3:$K$28,MATCH(E1248,SBi!$B$3:$B$28,0),MATCH(O1248,SBi!$C$2:$K$2,0)),0)</f>
        <v>112.6</v>
      </c>
      <c r="Q1248" s="19">
        <f t="shared" ca="1" si="255"/>
        <v>18.241199999999999</v>
      </c>
      <c r="R1248" s="19" t="str">
        <f ca="1">IFERROR(INDEX(VpD!$2:$2,MATCH(G1248,VpD!$1:$1,1)),VpD!$I$2)</f>
        <v>1973-1978</v>
      </c>
      <c r="S1248" s="1">
        <f ca="1">IFERROR(INDEX(VpD!$C$3:$I$27,MATCH(E1248,VpD!$B$3:$B$27,0),MATCH(R1248,VpD!$C$2:$I$2,0)),0)</f>
        <v>98</v>
      </c>
      <c r="T1248" s="19">
        <f t="shared" ca="1" si="256"/>
        <v>15.875999999999999</v>
      </c>
      <c r="U1248" s="14" t="str">
        <f t="shared" ca="1" si="257"/>
        <v xml:space="preserve">712822.07 </v>
      </c>
      <c r="V1248" s="14" t="str">
        <f t="shared" ca="1" si="258"/>
        <v>6168984.34</v>
      </c>
      <c r="W1248" s="14" t="str">
        <f t="shared" ca="1" si="259"/>
        <v>POINT(712822.07 6168984.34)</v>
      </c>
      <c r="X1248" s="14" t="str">
        <f>IFERROR(INDEX(BygningOmraade!B:B,MATCH(A1248,BygningOmraade!A:A,0)),"")</f>
        <v/>
      </c>
    </row>
    <row r="1249" spans="1:24" s="14" customFormat="1" x14ac:dyDescent="0.25">
      <c r="A1249" s="14">
        <f t="shared" si="247"/>
        <v>1249</v>
      </c>
      <c r="B1249" s="14" t="str">
        <f t="shared" ca="1" si="248"/>
        <v>4799ca61-bf98-4737-90c7-347f1763c7c3</v>
      </c>
      <c r="C1249" s="14" t="str">
        <f t="shared" ca="1" si="249"/>
        <v>0a3f507e-1f38-32b8-e044-0003ba298018</v>
      </c>
      <c r="D1249" s="14">
        <f t="shared" ca="1" si="250"/>
        <v>994293</v>
      </c>
      <c r="E1249" s="1">
        <f t="shared" ca="1" si="251"/>
        <v>120</v>
      </c>
      <c r="F1249" s="1">
        <f t="shared" ca="1" si="252"/>
        <v>102</v>
      </c>
      <c r="G1249" s="1">
        <f t="shared" ca="1" si="253"/>
        <v>1966</v>
      </c>
      <c r="H1249" s="1" t="str">
        <f ca="1">IFERROR(INDEX(Varmeinstallation!B:B,MATCH(INDIRECT($A$1&amp;"L"&amp;A1249)*1,Varmeinstallation!A:A,0)),"Ingen varmeinstallationer")</f>
        <v>Fjernvarme/blokvarme (radiatorsystemer eller varmluftanlæg)</v>
      </c>
      <c r="I1249" s="1" t="str">
        <f ca="1">IFERROR(INDEX(Opvarmningsmiddel!B:B,MATCH(INDIRECT($A$1&amp;"M"&amp;A1249)*1,Opvarmningsmiddel!A:A,0)),"")</f>
        <v/>
      </c>
      <c r="J1249" s="1">
        <f t="shared" ca="1" si="254"/>
        <v>0</v>
      </c>
      <c r="K1249" s="1" t="str">
        <f ca="1">IFERROR(INDEX(Relationstabel!$C$3:$K$10,MATCH(VALUE(INDIRECT($A$1&amp;"L"&amp;A1249)),Relationstabel!$A$3:$A$10,0),MATCH(IFERROR(VALUE(INDIRECT($A$1&amp;"M"&amp;A1249)),0),Relationstabel!$C$1:$K$1,0)),"Ingen varmeinstallationer")</f>
        <v>Fjernvarme/ Blokvarme</v>
      </c>
      <c r="L1249" s="1" t="str">
        <f ca="1">INDEX(Anvendelseskode!B:B,MATCH($E1249,Anvendelseskode!$A:$A,0))</f>
        <v>Fritliggende enfamilieshus (parcelhus)</v>
      </c>
      <c r="M1249" s="1" t="str">
        <f ca="1">INDEX(Anvendelseskode!C:C,MATCH($E1249,Anvendelseskode!$A:$A,0))</f>
        <v>Parcelhuse</v>
      </c>
      <c r="N1249" s="1" t="str">
        <f ca="1">INDEX(Anvendelseskode!D:D,MATCH($E1249,Anvendelseskode!$A:$A,0))</f>
        <v>Private husholdninger</v>
      </c>
      <c r="O1249" s="1" t="str">
        <f ca="1">IFERROR(INDEX(SBi!$2:$2,MATCH(G1249,SBi!$1:$1,1)),SBi!$K$2)</f>
        <v>1961-1972</v>
      </c>
      <c r="P1249" s="1">
        <f ca="1">IFERROR(INDEX(SBi!$C$3:$K$28,MATCH(E1249,SBi!$B$3:$B$28,0),MATCH(O1249,SBi!$C$2:$K$2,0)),0)</f>
        <v>134.30000000000001</v>
      </c>
      <c r="Q1249" s="19">
        <f t="shared" ca="1" si="255"/>
        <v>13.698600000000001</v>
      </c>
      <c r="R1249" s="19" t="str">
        <f ca="1">IFERROR(INDEX(VpD!$2:$2,MATCH(G1249,VpD!$1:$1,1)),VpD!$I$2)</f>
        <v>1961-1972</v>
      </c>
      <c r="S1249" s="1">
        <f ca="1">IFERROR(INDEX(VpD!$C$3:$I$27,MATCH(E1249,VpD!$B$3:$B$27,0),MATCH(R1249,VpD!$C$2:$I$2,0)),0)</f>
        <v>143</v>
      </c>
      <c r="T1249" s="19">
        <f t="shared" ca="1" si="256"/>
        <v>14.586</v>
      </c>
      <c r="U1249" s="14" t="str">
        <f t="shared" ca="1" si="257"/>
        <v xml:space="preserve">711321.63 </v>
      </c>
      <c r="V1249" s="14" t="str">
        <f t="shared" ca="1" si="258"/>
        <v>6171582.9</v>
      </c>
      <c r="W1249" s="14" t="str">
        <f t="shared" ca="1" si="259"/>
        <v>POINT(711321.63 6171582.9)</v>
      </c>
      <c r="X1249" s="14" t="str">
        <f>IFERROR(INDEX(BygningOmraade!B:B,MATCH(A1249,BygningOmraade!A:A,0)),"")</f>
        <v/>
      </c>
    </row>
    <row r="1250" spans="1:24" s="14" customFormat="1" x14ac:dyDescent="0.25">
      <c r="A1250" s="14">
        <f t="shared" si="247"/>
        <v>1250</v>
      </c>
      <c r="B1250" s="14" t="str">
        <f t="shared" ca="1" si="248"/>
        <v>47c7bc41-a3e6-4ae9-a88e-790f688e63d6</v>
      </c>
      <c r="C1250" s="14" t="str">
        <f t="shared" ca="1" si="249"/>
        <v>0a3f507e-15ff-32b8-e044-0003ba298018</v>
      </c>
      <c r="D1250" s="14">
        <f t="shared" ca="1" si="250"/>
        <v>994582</v>
      </c>
      <c r="E1250" s="1">
        <f t="shared" ca="1" si="251"/>
        <v>120</v>
      </c>
      <c r="F1250" s="1">
        <f t="shared" ca="1" si="252"/>
        <v>149</v>
      </c>
      <c r="G1250" s="1">
        <f t="shared" ca="1" si="253"/>
        <v>1961</v>
      </c>
      <c r="H1250" s="1" t="str">
        <f ca="1">IFERROR(INDEX(Varmeinstallation!B:B,MATCH(INDIRECT($A$1&amp;"L"&amp;A1250)*1,Varmeinstallation!A:A,0)),"Ingen varmeinstallationer")</f>
        <v>Centralvarme fra eget anlæg, et-kammer fyr</v>
      </c>
      <c r="I1250" s="1" t="str">
        <f ca="1">IFERROR(INDEX(Opvarmningsmiddel!B:B,MATCH(INDIRECT($A$1&amp;"M"&amp;A1250)*1,Opvarmningsmiddel!A:A,0)),"")</f>
        <v>Naturgas</v>
      </c>
      <c r="J1250" s="1">
        <f t="shared" ca="1" si="254"/>
        <v>0</v>
      </c>
      <c r="K1250" s="1" t="str">
        <f ca="1">IFERROR(INDEX(Relationstabel!$C$3:$K$10,MATCH(VALUE(INDIRECT($A$1&amp;"L"&amp;A1250)),Relationstabel!$A$3:$A$10,0),MATCH(IFERROR(VALUE(INDIRECT($A$1&amp;"M"&amp;A1250)),0),Relationstabel!$C$1:$K$1,0)),"Ingen varmeinstallationer")</f>
        <v>Naturgas</v>
      </c>
      <c r="L1250" s="1" t="str">
        <f ca="1">INDEX(Anvendelseskode!B:B,MATCH($E1250,Anvendelseskode!$A:$A,0))</f>
        <v>Fritliggende enfamilieshus (parcelhus)</v>
      </c>
      <c r="M1250" s="1" t="str">
        <f ca="1">INDEX(Anvendelseskode!C:C,MATCH($E1250,Anvendelseskode!$A:$A,0))</f>
        <v>Parcelhuse</v>
      </c>
      <c r="N1250" s="1" t="str">
        <f ca="1">INDEX(Anvendelseskode!D:D,MATCH($E1250,Anvendelseskode!$A:$A,0))</f>
        <v>Private husholdninger</v>
      </c>
      <c r="O1250" s="1" t="str">
        <f ca="1">IFERROR(INDEX(SBi!$2:$2,MATCH(G1250,SBi!$1:$1,1)),SBi!$K$2)</f>
        <v>1961-1972</v>
      </c>
      <c r="P1250" s="1">
        <f ca="1">IFERROR(INDEX(SBi!$C$3:$K$28,MATCH(E1250,SBi!$B$3:$B$28,0),MATCH(O1250,SBi!$C$2:$K$2,0)),0)</f>
        <v>134.30000000000001</v>
      </c>
      <c r="Q1250" s="19">
        <f t="shared" ca="1" si="255"/>
        <v>20.0107</v>
      </c>
      <c r="R1250" s="19" t="str">
        <f ca="1">IFERROR(INDEX(VpD!$2:$2,MATCH(G1250,VpD!$1:$1,1)),VpD!$I$2)</f>
        <v>1961-1972</v>
      </c>
      <c r="S1250" s="1">
        <f ca="1">IFERROR(INDEX(VpD!$C$3:$I$27,MATCH(E1250,VpD!$B$3:$B$27,0),MATCH(R1250,VpD!$C$2:$I$2,0)),0)</f>
        <v>143</v>
      </c>
      <c r="T1250" s="19">
        <f t="shared" ca="1" si="256"/>
        <v>21.306999999999999</v>
      </c>
      <c r="U1250" s="14" t="str">
        <f t="shared" ca="1" si="257"/>
        <v xml:space="preserve">711515.43 </v>
      </c>
      <c r="V1250" s="14" t="str">
        <f t="shared" ca="1" si="258"/>
        <v>6170783.71</v>
      </c>
      <c r="W1250" s="14" t="str">
        <f t="shared" ca="1" si="259"/>
        <v>POINT(711515.43 6170783.71)</v>
      </c>
      <c r="X1250" s="14" t="str">
        <f>IFERROR(INDEX(BygningOmraade!B:B,MATCH(A1250,BygningOmraade!A:A,0)),"")</f>
        <v/>
      </c>
    </row>
    <row r="1251" spans="1:24" s="14" customFormat="1" x14ac:dyDescent="0.25">
      <c r="A1251" s="14">
        <f t="shared" si="247"/>
        <v>1251</v>
      </c>
      <c r="B1251" s="14" t="str">
        <f t="shared" ca="1" si="248"/>
        <v>47ca44b4-e0fb-49f4-9032-44ebee516d73</v>
      </c>
      <c r="C1251" s="14" t="str">
        <f t="shared" ca="1" si="249"/>
        <v>0a3f507e-156c-32b8-e044-0003ba298018</v>
      </c>
      <c r="D1251" s="14">
        <f t="shared" ca="1" si="250"/>
        <v>997109</v>
      </c>
      <c r="E1251" s="1">
        <f t="shared" ca="1" si="251"/>
        <v>130</v>
      </c>
      <c r="F1251" s="1">
        <f t="shared" ca="1" si="252"/>
        <v>102</v>
      </c>
      <c r="G1251" s="1">
        <f t="shared" ca="1" si="253"/>
        <v>1977</v>
      </c>
      <c r="H1251" s="1" t="str">
        <f ca="1">IFERROR(INDEX(Varmeinstallation!B:B,MATCH(INDIRECT($A$1&amp;"L"&amp;A1251)*1,Varmeinstallation!A:A,0)),"Ingen varmeinstallationer")</f>
        <v>Fjernvarme/blokvarme (radiatorsystemer eller varmluftanlæg)</v>
      </c>
      <c r="I1251" s="1" t="str">
        <f ca="1">IFERROR(INDEX(Opvarmningsmiddel!B:B,MATCH(INDIRECT($A$1&amp;"M"&amp;A1251)*1,Opvarmningsmiddel!A:A,0)),"")</f>
        <v/>
      </c>
      <c r="J1251" s="1">
        <f t="shared" ca="1" si="254"/>
        <v>0</v>
      </c>
      <c r="K1251" s="1" t="str">
        <f ca="1">IFERROR(INDEX(Relationstabel!$C$3:$K$10,MATCH(VALUE(INDIRECT($A$1&amp;"L"&amp;A1251)),Relationstabel!$A$3:$A$10,0),MATCH(IFERROR(VALUE(INDIRECT($A$1&amp;"M"&amp;A1251)),0),Relationstabel!$C$1:$K$1,0)),"Ingen varmeinstallationer")</f>
        <v>Fjernvarme/ Blokvarme</v>
      </c>
      <c r="L1251" s="1" t="str">
        <f ca="1">INDEX(Anvendelseskode!B:B,MATCH($E1251,Anvendelseskode!$A:$A,0))</f>
        <v>Række-, kæde-, dobbelthus (lodret adskillelse mellem enhederne)</v>
      </c>
      <c r="M1251" s="1" t="str">
        <f ca="1">INDEX(Anvendelseskode!C:C,MATCH($E1251,Anvendelseskode!$A:$A,0))</f>
        <v>Række-, kæde og dobbelthuse</v>
      </c>
      <c r="N1251" s="1" t="str">
        <f ca="1">INDEX(Anvendelseskode!D:D,MATCH($E1251,Anvendelseskode!$A:$A,0))</f>
        <v>Private husholdninger</v>
      </c>
      <c r="O1251" s="1" t="str">
        <f ca="1">IFERROR(INDEX(SBi!$2:$2,MATCH(G1251,SBi!$1:$1,1)),SBi!$K$2)</f>
        <v>1973-1978</v>
      </c>
      <c r="P1251" s="1">
        <f ca="1">IFERROR(INDEX(SBi!$C$3:$K$28,MATCH(E1251,SBi!$B$3:$B$28,0),MATCH(O1251,SBi!$C$2:$K$2,0)),0)</f>
        <v>112.6</v>
      </c>
      <c r="Q1251" s="19">
        <f t="shared" ca="1" si="255"/>
        <v>11.485199999999999</v>
      </c>
      <c r="R1251" s="19" t="str">
        <f ca="1">IFERROR(INDEX(VpD!$2:$2,MATCH(G1251,VpD!$1:$1,1)),VpD!$I$2)</f>
        <v>1973-1978</v>
      </c>
      <c r="S1251" s="1">
        <f ca="1">IFERROR(INDEX(VpD!$C$3:$I$27,MATCH(E1251,VpD!$B$3:$B$27,0),MATCH(R1251,VpD!$C$2:$I$2,0)),0)</f>
        <v>98</v>
      </c>
      <c r="T1251" s="19">
        <f t="shared" ca="1" si="256"/>
        <v>9.9960000000000004</v>
      </c>
      <c r="U1251" s="14" t="str">
        <f t="shared" ca="1" si="257"/>
        <v xml:space="preserve">713547.98 </v>
      </c>
      <c r="V1251" s="14" t="str">
        <f t="shared" ca="1" si="258"/>
        <v>6169590.88</v>
      </c>
      <c r="W1251" s="14" t="str">
        <f t="shared" ca="1" si="259"/>
        <v>POINT(713547.98 6169590.88)</v>
      </c>
      <c r="X1251" s="14" t="str">
        <f>IFERROR(INDEX(BygningOmraade!B:B,MATCH(A1251,BygningOmraade!A:A,0)),"")</f>
        <v/>
      </c>
    </row>
    <row r="1252" spans="1:24" s="14" customFormat="1" x14ac:dyDescent="0.25">
      <c r="A1252" s="14">
        <f t="shared" si="247"/>
        <v>1252</v>
      </c>
      <c r="B1252" s="14" t="str">
        <f t="shared" ca="1" si="248"/>
        <v>47cdbeca-82d7-473e-8d33-11b4348b5b3d</v>
      </c>
      <c r="C1252" s="14" t="str">
        <f t="shared" ca="1" si="249"/>
        <v>0a3f507e-1e23-32b8-e044-0003ba298018</v>
      </c>
      <c r="D1252" s="14">
        <f t="shared" ca="1" si="250"/>
        <v>996421</v>
      </c>
      <c r="E1252" s="1">
        <f t="shared" ca="1" si="251"/>
        <v>120</v>
      </c>
      <c r="F1252" s="1">
        <f t="shared" ca="1" si="252"/>
        <v>122</v>
      </c>
      <c r="G1252" s="1">
        <f t="shared" ca="1" si="253"/>
        <v>1985</v>
      </c>
      <c r="H1252" s="1" t="str">
        <f ca="1">IFERROR(INDEX(Varmeinstallation!B:B,MATCH(INDIRECT($A$1&amp;"L"&amp;A1252)*1,Varmeinstallation!A:A,0)),"Ingen varmeinstallationer")</f>
        <v>Elovne, elpaneler</v>
      </c>
      <c r="I1252" s="1" t="str">
        <f ca="1">IFERROR(INDEX(Opvarmningsmiddel!B:B,MATCH(INDIRECT($A$1&amp;"M"&amp;A1252)*1,Opvarmningsmiddel!A:A,0)),"")</f>
        <v>Elektricitet</v>
      </c>
      <c r="J1252" s="1">
        <f t="shared" ca="1" si="254"/>
        <v>0</v>
      </c>
      <c r="K1252" s="1" t="str">
        <f ca="1">IFERROR(INDEX(Relationstabel!$C$3:$K$10,MATCH(VALUE(INDIRECT($A$1&amp;"L"&amp;A1252)),Relationstabel!$A$3:$A$10,0),MATCH(IFERROR(VALUE(INDIRECT($A$1&amp;"M"&amp;A1252)),0),Relationstabel!$C$1:$K$1,0)),"Ingen varmeinstallationer")</f>
        <v>Elvarme</v>
      </c>
      <c r="L1252" s="1" t="str">
        <f ca="1">INDEX(Anvendelseskode!B:B,MATCH($E1252,Anvendelseskode!$A:$A,0))</f>
        <v>Fritliggende enfamilieshus (parcelhus)</v>
      </c>
      <c r="M1252" s="1" t="str">
        <f ca="1">INDEX(Anvendelseskode!C:C,MATCH($E1252,Anvendelseskode!$A:$A,0))</f>
        <v>Parcelhuse</v>
      </c>
      <c r="N1252" s="1" t="str">
        <f ca="1">INDEX(Anvendelseskode!D:D,MATCH($E1252,Anvendelseskode!$A:$A,0))</f>
        <v>Private husholdninger</v>
      </c>
      <c r="O1252" s="1" t="str">
        <f ca="1">IFERROR(INDEX(SBi!$2:$2,MATCH(G1252,SBi!$1:$1,1)),SBi!$K$2)</f>
        <v>1979-1998</v>
      </c>
      <c r="P1252" s="1">
        <f ca="1">IFERROR(INDEX(SBi!$C$3:$K$28,MATCH(E1252,SBi!$B$3:$B$28,0),MATCH(O1252,SBi!$C$2:$K$2,0)),0)</f>
        <v>105.4</v>
      </c>
      <c r="Q1252" s="19">
        <f t="shared" ca="1" si="255"/>
        <v>12.8588</v>
      </c>
      <c r="R1252" s="19" t="str">
        <f ca="1">IFERROR(INDEX(VpD!$2:$2,MATCH(G1252,VpD!$1:$1,1)),VpD!$I$2)</f>
        <v>1979-1998</v>
      </c>
      <c r="S1252" s="1">
        <f ca="1">IFERROR(INDEX(VpD!$C$3:$I$27,MATCH(E1252,VpD!$B$3:$B$27,0),MATCH(R1252,VpD!$C$2:$I$2,0)),0)</f>
        <v>90</v>
      </c>
      <c r="T1252" s="19">
        <f t="shared" ca="1" si="256"/>
        <v>10.98</v>
      </c>
      <c r="U1252" s="14" t="str">
        <f t="shared" ca="1" si="257"/>
        <v xml:space="preserve">713389.08 </v>
      </c>
      <c r="V1252" s="14" t="str">
        <f t="shared" ca="1" si="258"/>
        <v>6168743.15</v>
      </c>
      <c r="W1252" s="14" t="str">
        <f t="shared" ca="1" si="259"/>
        <v>POINT(713389.08 6168743.15)</v>
      </c>
      <c r="X1252" s="14" t="str">
        <f>IFERROR(INDEX(BygningOmraade!B:B,MATCH(A1252,BygningOmraade!A:A,0)),"")</f>
        <v/>
      </c>
    </row>
    <row r="1253" spans="1:24" s="14" customFormat="1" x14ac:dyDescent="0.25">
      <c r="A1253" s="14">
        <f t="shared" si="247"/>
        <v>1253</v>
      </c>
      <c r="B1253" s="14" t="str">
        <f t="shared" ca="1" si="248"/>
        <v>47e24de4-103a-4013-a6b1-061c19c10df9</v>
      </c>
      <c r="C1253" s="14" t="str">
        <f t="shared" ca="1" si="249"/>
        <v>0a3f507e-22d1-32b8-e044-0003ba298018</v>
      </c>
      <c r="D1253" s="14">
        <f t="shared" ca="1" si="250"/>
        <v>995833</v>
      </c>
      <c r="E1253" s="1">
        <f t="shared" ca="1" si="251"/>
        <v>130</v>
      </c>
      <c r="F1253" s="1">
        <f t="shared" ca="1" si="252"/>
        <v>107</v>
      </c>
      <c r="G1253" s="1">
        <f t="shared" ca="1" si="253"/>
        <v>1970</v>
      </c>
      <c r="H1253" s="1" t="str">
        <f ca="1">IFERROR(INDEX(Varmeinstallation!B:B,MATCH(INDIRECT($A$1&amp;"L"&amp;A1253)*1,Varmeinstallation!A:A,0)),"Ingen varmeinstallationer")</f>
        <v>Fjernvarme/blokvarme (radiatorsystemer eller varmluftanlæg)</v>
      </c>
      <c r="I1253" s="1" t="str">
        <f ca="1">IFERROR(INDEX(Opvarmningsmiddel!B:B,MATCH(INDIRECT($A$1&amp;"M"&amp;A1253)*1,Opvarmningsmiddel!A:A,0)),"")</f>
        <v/>
      </c>
      <c r="J1253" s="1">
        <f t="shared" ca="1" si="254"/>
        <v>0</v>
      </c>
      <c r="K1253" s="1" t="str">
        <f ca="1">IFERROR(INDEX(Relationstabel!$C$3:$K$10,MATCH(VALUE(INDIRECT($A$1&amp;"L"&amp;A1253)),Relationstabel!$A$3:$A$10,0),MATCH(IFERROR(VALUE(INDIRECT($A$1&amp;"M"&amp;A1253)),0),Relationstabel!$C$1:$K$1,0)),"Ingen varmeinstallationer")</f>
        <v>Fjernvarme/ Blokvarme</v>
      </c>
      <c r="L1253" s="1" t="str">
        <f ca="1">INDEX(Anvendelseskode!B:B,MATCH($E1253,Anvendelseskode!$A:$A,0))</f>
        <v>Række-, kæde-, dobbelthus (lodret adskillelse mellem enhederne)</v>
      </c>
      <c r="M1253" s="1" t="str">
        <f ca="1">INDEX(Anvendelseskode!C:C,MATCH($E1253,Anvendelseskode!$A:$A,0))</f>
        <v>Række-, kæde og dobbelthuse</v>
      </c>
      <c r="N1253" s="1" t="str">
        <f ca="1">INDEX(Anvendelseskode!D:D,MATCH($E1253,Anvendelseskode!$A:$A,0))</f>
        <v>Private husholdninger</v>
      </c>
      <c r="O1253" s="1" t="str">
        <f ca="1">IFERROR(INDEX(SBi!$2:$2,MATCH(G1253,SBi!$1:$1,1)),SBi!$K$2)</f>
        <v>1961-1972</v>
      </c>
      <c r="P1253" s="1">
        <f ca="1">IFERROR(INDEX(SBi!$C$3:$K$28,MATCH(E1253,SBi!$B$3:$B$28,0),MATCH(O1253,SBi!$C$2:$K$2,0)),0)</f>
        <v>119.9</v>
      </c>
      <c r="Q1253" s="19">
        <f t="shared" ca="1" si="255"/>
        <v>12.829300000000002</v>
      </c>
      <c r="R1253" s="19" t="str">
        <f ca="1">IFERROR(INDEX(VpD!$2:$2,MATCH(G1253,VpD!$1:$1,1)),VpD!$I$2)</f>
        <v>1961-1972</v>
      </c>
      <c r="S1253" s="1">
        <f ca="1">IFERROR(INDEX(VpD!$C$3:$I$27,MATCH(E1253,VpD!$B$3:$B$27,0),MATCH(R1253,VpD!$C$2:$I$2,0)),0)</f>
        <v>120</v>
      </c>
      <c r="T1253" s="19">
        <f t="shared" ca="1" si="256"/>
        <v>12.84</v>
      </c>
      <c r="U1253" s="14" t="str">
        <f t="shared" ca="1" si="257"/>
        <v xml:space="preserve">712039.1 </v>
      </c>
      <c r="V1253" s="14" t="str">
        <f t="shared" ca="1" si="258"/>
        <v>6171987.55</v>
      </c>
      <c r="W1253" s="14" t="str">
        <f t="shared" ca="1" si="259"/>
        <v>POINT(712039.1 6171987.55)</v>
      </c>
      <c r="X1253" s="14" t="str">
        <f>IFERROR(INDEX(BygningOmraade!B:B,MATCH(A1253,BygningOmraade!A:A,0)),"")</f>
        <v/>
      </c>
    </row>
    <row r="1254" spans="1:24" s="14" customFormat="1" x14ac:dyDescent="0.25">
      <c r="A1254" s="14">
        <f t="shared" si="247"/>
        <v>1254</v>
      </c>
      <c r="B1254" s="14" t="str">
        <f t="shared" ca="1" si="248"/>
        <v>47e5d61a-2873-4733-88b6-2216e262c864</v>
      </c>
      <c r="C1254" s="14" t="str">
        <f t="shared" ca="1" si="249"/>
        <v>0a3f507e-1630-32b8-e044-0003ba298018</v>
      </c>
      <c r="D1254" s="14">
        <f t="shared" ca="1" si="250"/>
        <v>997320</v>
      </c>
      <c r="E1254" s="1">
        <f t="shared" ca="1" si="251"/>
        <v>130</v>
      </c>
      <c r="F1254" s="1">
        <f t="shared" ca="1" si="252"/>
        <v>109</v>
      </c>
      <c r="G1254" s="1">
        <f t="shared" ca="1" si="253"/>
        <v>1978</v>
      </c>
      <c r="H1254" s="1" t="str">
        <f ca="1">IFERROR(INDEX(Varmeinstallation!B:B,MATCH(INDIRECT($A$1&amp;"L"&amp;A1254)*1,Varmeinstallation!A:A,0)),"Ingen varmeinstallationer")</f>
        <v>Fjernvarme/blokvarme (radiatorsystemer eller varmluftanlæg)</v>
      </c>
      <c r="I1254" s="1" t="str">
        <f ca="1">IFERROR(INDEX(Opvarmningsmiddel!B:B,MATCH(INDIRECT($A$1&amp;"M"&amp;A1254)*1,Opvarmningsmiddel!A:A,0)),"")</f>
        <v/>
      </c>
      <c r="J1254" s="1">
        <f t="shared" ca="1" si="254"/>
        <v>0</v>
      </c>
      <c r="K1254" s="1" t="str">
        <f ca="1">IFERROR(INDEX(Relationstabel!$C$3:$K$10,MATCH(VALUE(INDIRECT($A$1&amp;"L"&amp;A1254)),Relationstabel!$A$3:$A$10,0),MATCH(IFERROR(VALUE(INDIRECT($A$1&amp;"M"&amp;A1254)),0),Relationstabel!$C$1:$K$1,0)),"Ingen varmeinstallationer")</f>
        <v>Fjernvarme/ Blokvarme</v>
      </c>
      <c r="L1254" s="1" t="str">
        <f ca="1">INDEX(Anvendelseskode!B:B,MATCH($E1254,Anvendelseskode!$A:$A,0))</f>
        <v>Række-, kæde-, dobbelthus (lodret adskillelse mellem enhederne)</v>
      </c>
      <c r="M1254" s="1" t="str">
        <f ca="1">INDEX(Anvendelseskode!C:C,MATCH($E1254,Anvendelseskode!$A:$A,0))</f>
        <v>Række-, kæde og dobbelthuse</v>
      </c>
      <c r="N1254" s="1" t="str">
        <f ca="1">INDEX(Anvendelseskode!D:D,MATCH($E1254,Anvendelseskode!$A:$A,0))</f>
        <v>Private husholdninger</v>
      </c>
      <c r="O1254" s="1" t="str">
        <f ca="1">IFERROR(INDEX(SBi!$2:$2,MATCH(G1254,SBi!$1:$1,1)),SBi!$K$2)</f>
        <v>1973-1978</v>
      </c>
      <c r="P1254" s="1">
        <f ca="1">IFERROR(INDEX(SBi!$C$3:$K$28,MATCH(E1254,SBi!$B$3:$B$28,0),MATCH(O1254,SBi!$C$2:$K$2,0)),0)</f>
        <v>112.6</v>
      </c>
      <c r="Q1254" s="19">
        <f t="shared" ca="1" si="255"/>
        <v>12.273399999999999</v>
      </c>
      <c r="R1254" s="19" t="str">
        <f ca="1">IFERROR(INDEX(VpD!$2:$2,MATCH(G1254,VpD!$1:$1,1)),VpD!$I$2)</f>
        <v>1973-1978</v>
      </c>
      <c r="S1254" s="1">
        <f ca="1">IFERROR(INDEX(VpD!$C$3:$I$27,MATCH(E1254,VpD!$B$3:$B$27,0),MATCH(R1254,VpD!$C$2:$I$2,0)),0)</f>
        <v>98</v>
      </c>
      <c r="T1254" s="19">
        <f t="shared" ca="1" si="256"/>
        <v>10.682</v>
      </c>
      <c r="U1254" s="14" t="str">
        <f t="shared" ca="1" si="257"/>
        <v xml:space="preserve">713680.43 </v>
      </c>
      <c r="V1254" s="14" t="str">
        <f t="shared" ca="1" si="258"/>
        <v>6169480.49</v>
      </c>
      <c r="W1254" s="14" t="str">
        <f t="shared" ca="1" si="259"/>
        <v>POINT(713680.43 6169480.49)</v>
      </c>
      <c r="X1254" s="14" t="str">
        <f>IFERROR(INDEX(BygningOmraade!B:B,MATCH(A1254,BygningOmraade!A:A,0)),"")</f>
        <v/>
      </c>
    </row>
    <row r="1255" spans="1:24" s="14" customFormat="1" x14ac:dyDescent="0.25">
      <c r="A1255" s="14">
        <f t="shared" si="247"/>
        <v>1255</v>
      </c>
      <c r="B1255" s="14" t="str">
        <f t="shared" ca="1" si="248"/>
        <v>47f3560b-be68-42fb-9198-6edbcc118ae4</v>
      </c>
      <c r="C1255" s="14" t="str">
        <f t="shared" ca="1" si="249"/>
        <v>0a3f507e-1621-32b8-e044-0003ba298018</v>
      </c>
      <c r="D1255" s="14">
        <f t="shared" ca="1" si="250"/>
        <v>996218</v>
      </c>
      <c r="E1255" s="1">
        <f t="shared" ca="1" si="251"/>
        <v>120</v>
      </c>
      <c r="F1255" s="1">
        <f t="shared" ca="1" si="252"/>
        <v>107</v>
      </c>
      <c r="G1255" s="1">
        <f t="shared" ca="1" si="253"/>
        <v>1987</v>
      </c>
      <c r="H1255" s="1" t="str">
        <f ca="1">IFERROR(INDEX(Varmeinstallation!B:B,MATCH(INDIRECT($A$1&amp;"L"&amp;A1255)*1,Varmeinstallation!A:A,0)),"Ingen varmeinstallationer")</f>
        <v>Centralvarme fra eget anlæg, et-kammer fyr</v>
      </c>
      <c r="I1255" s="1" t="str">
        <f ca="1">IFERROR(INDEX(Opvarmningsmiddel!B:B,MATCH(INDIRECT($A$1&amp;"M"&amp;A1255)*1,Opvarmningsmiddel!A:A,0)),"")</f>
        <v>Naturgas</v>
      </c>
      <c r="J1255" s="1">
        <f t="shared" ca="1" si="254"/>
        <v>0</v>
      </c>
      <c r="K1255" s="1" t="str">
        <f ca="1">IFERROR(INDEX(Relationstabel!$C$3:$K$10,MATCH(VALUE(INDIRECT($A$1&amp;"L"&amp;A1255)),Relationstabel!$A$3:$A$10,0),MATCH(IFERROR(VALUE(INDIRECT($A$1&amp;"M"&amp;A1255)),0),Relationstabel!$C$1:$K$1,0)),"Ingen varmeinstallationer")</f>
        <v>Naturgas</v>
      </c>
      <c r="L1255" s="1" t="str">
        <f ca="1">INDEX(Anvendelseskode!B:B,MATCH($E1255,Anvendelseskode!$A:$A,0))</f>
        <v>Fritliggende enfamilieshus (parcelhus)</v>
      </c>
      <c r="M1255" s="1" t="str">
        <f ca="1">INDEX(Anvendelseskode!C:C,MATCH($E1255,Anvendelseskode!$A:$A,0))</f>
        <v>Parcelhuse</v>
      </c>
      <c r="N1255" s="1" t="str">
        <f ca="1">INDEX(Anvendelseskode!D:D,MATCH($E1255,Anvendelseskode!$A:$A,0))</f>
        <v>Private husholdninger</v>
      </c>
      <c r="O1255" s="1" t="str">
        <f ca="1">IFERROR(INDEX(SBi!$2:$2,MATCH(G1255,SBi!$1:$1,1)),SBi!$K$2)</f>
        <v>1979-1998</v>
      </c>
      <c r="P1255" s="1">
        <f ca="1">IFERROR(INDEX(SBi!$C$3:$K$28,MATCH(E1255,SBi!$B$3:$B$28,0),MATCH(O1255,SBi!$C$2:$K$2,0)),0)</f>
        <v>105.4</v>
      </c>
      <c r="Q1255" s="19">
        <f t="shared" ca="1" si="255"/>
        <v>11.277800000000001</v>
      </c>
      <c r="R1255" s="19" t="str">
        <f ca="1">IFERROR(INDEX(VpD!$2:$2,MATCH(G1255,VpD!$1:$1,1)),VpD!$I$2)</f>
        <v>1979-1998</v>
      </c>
      <c r="S1255" s="1">
        <f ca="1">IFERROR(INDEX(VpD!$C$3:$I$27,MATCH(E1255,VpD!$B$3:$B$27,0),MATCH(R1255,VpD!$C$2:$I$2,0)),0)</f>
        <v>90</v>
      </c>
      <c r="T1255" s="19">
        <f t="shared" ca="1" si="256"/>
        <v>9.6300000000000008</v>
      </c>
      <c r="U1255" s="14" t="str">
        <f t="shared" ca="1" si="257"/>
        <v xml:space="preserve">713031.97 </v>
      </c>
      <c r="V1255" s="14" t="str">
        <f t="shared" ca="1" si="258"/>
        <v>6168877.18</v>
      </c>
      <c r="W1255" s="14" t="str">
        <f t="shared" ca="1" si="259"/>
        <v>POINT(713031.97 6168877.18)</v>
      </c>
      <c r="X1255" s="14" t="str">
        <f>IFERROR(INDEX(BygningOmraade!B:B,MATCH(A1255,BygningOmraade!A:A,0)),"")</f>
        <v/>
      </c>
    </row>
    <row r="1256" spans="1:24" s="14" customFormat="1" x14ac:dyDescent="0.25">
      <c r="A1256" s="14">
        <f t="shared" si="247"/>
        <v>1256</v>
      </c>
      <c r="B1256" s="14" t="str">
        <f t="shared" ca="1" si="248"/>
        <v>47f84a44-e6c0-4447-b79a-ad31efb1e5ac</v>
      </c>
      <c r="C1256" s="14" t="str">
        <f t="shared" ca="1" si="249"/>
        <v>0a3f507e-2400-32b8-e044-0003ba298018</v>
      </c>
      <c r="D1256" s="14">
        <f t="shared" ca="1" si="250"/>
        <v>994651</v>
      </c>
      <c r="E1256" s="1">
        <f t="shared" ca="1" si="251"/>
        <v>130</v>
      </c>
      <c r="F1256" s="1">
        <f t="shared" ca="1" si="252"/>
        <v>74</v>
      </c>
      <c r="G1256" s="1">
        <f t="shared" ca="1" si="253"/>
        <v>1993</v>
      </c>
      <c r="H1256" s="1" t="str">
        <f ca="1">IFERROR(INDEX(Varmeinstallation!B:B,MATCH(INDIRECT($A$1&amp;"L"&amp;A1256)*1,Varmeinstallation!A:A,0)),"Ingen varmeinstallationer")</f>
        <v>Fjernvarme/blokvarme (radiatorsystemer eller varmluftanlæg)</v>
      </c>
      <c r="I1256" s="1" t="str">
        <f ca="1">IFERROR(INDEX(Opvarmningsmiddel!B:B,MATCH(INDIRECT($A$1&amp;"M"&amp;A1256)*1,Opvarmningsmiddel!A:A,0)),"")</f>
        <v/>
      </c>
      <c r="J1256" s="1">
        <f t="shared" ca="1" si="254"/>
        <v>0</v>
      </c>
      <c r="K1256" s="1" t="str">
        <f ca="1">IFERROR(INDEX(Relationstabel!$C$3:$K$10,MATCH(VALUE(INDIRECT($A$1&amp;"L"&amp;A1256)),Relationstabel!$A$3:$A$10,0),MATCH(IFERROR(VALUE(INDIRECT($A$1&amp;"M"&amp;A1256)),0),Relationstabel!$C$1:$K$1,0)),"Ingen varmeinstallationer")</f>
        <v>Fjernvarme/ Blokvarme</v>
      </c>
      <c r="L1256" s="1" t="str">
        <f ca="1">INDEX(Anvendelseskode!B:B,MATCH($E1256,Anvendelseskode!$A:$A,0))</f>
        <v>Række-, kæde-, dobbelthus (lodret adskillelse mellem enhederne)</v>
      </c>
      <c r="M1256" s="1" t="str">
        <f ca="1">INDEX(Anvendelseskode!C:C,MATCH($E1256,Anvendelseskode!$A:$A,0))</f>
        <v>Række-, kæde og dobbelthuse</v>
      </c>
      <c r="N1256" s="1" t="str">
        <f ca="1">INDEX(Anvendelseskode!D:D,MATCH($E1256,Anvendelseskode!$A:$A,0))</f>
        <v>Private husholdninger</v>
      </c>
      <c r="O1256" s="1" t="str">
        <f ca="1">IFERROR(INDEX(SBi!$2:$2,MATCH(G1256,SBi!$1:$1,1)),SBi!$K$2)</f>
        <v>1979-1998</v>
      </c>
      <c r="P1256" s="1">
        <f ca="1">IFERROR(INDEX(SBi!$C$3:$K$28,MATCH(E1256,SBi!$B$3:$B$28,0),MATCH(O1256,SBi!$C$2:$K$2,0)),0)</f>
        <v>96.8</v>
      </c>
      <c r="Q1256" s="19">
        <f t="shared" ca="1" si="255"/>
        <v>7.1631999999999998</v>
      </c>
      <c r="R1256" s="19" t="str">
        <f ca="1">IFERROR(INDEX(VpD!$2:$2,MATCH(G1256,VpD!$1:$1,1)),VpD!$I$2)</f>
        <v>1979-1998</v>
      </c>
      <c r="S1256" s="1">
        <f ca="1">IFERROR(INDEX(VpD!$C$3:$I$27,MATCH(E1256,VpD!$B$3:$B$27,0),MATCH(R1256,VpD!$C$2:$I$2,0)),0)</f>
        <v>74</v>
      </c>
      <c r="T1256" s="19">
        <f t="shared" ca="1" si="256"/>
        <v>5.476</v>
      </c>
      <c r="U1256" s="14" t="str">
        <f t="shared" ca="1" si="257"/>
        <v xml:space="preserve">711646.96 </v>
      </c>
      <c r="V1256" s="14" t="str">
        <f t="shared" ca="1" si="258"/>
        <v>6172532.66</v>
      </c>
      <c r="W1256" s="14" t="str">
        <f t="shared" ca="1" si="259"/>
        <v>POINT(711646.96 6172532.66)</v>
      </c>
      <c r="X1256" s="14" t="str">
        <f>IFERROR(INDEX(BygningOmraade!B:B,MATCH(A1256,BygningOmraade!A:A,0)),"")</f>
        <v/>
      </c>
    </row>
    <row r="1257" spans="1:24" s="14" customFormat="1" x14ac:dyDescent="0.25">
      <c r="A1257" s="14">
        <f t="shared" si="247"/>
        <v>1257</v>
      </c>
      <c r="B1257" s="14" t="str">
        <f t="shared" ca="1" si="248"/>
        <v>48278ff1-908a-4e5a-995d-68092a96f459</v>
      </c>
      <c r="C1257" s="14" t="str">
        <f t="shared" ca="1" si="249"/>
        <v>0a3f507e-24b1-32b8-e044-0003ba298018</v>
      </c>
      <c r="D1257" s="14">
        <f t="shared" ca="1" si="250"/>
        <v>997317</v>
      </c>
      <c r="E1257" s="1">
        <f t="shared" ca="1" si="251"/>
        <v>130</v>
      </c>
      <c r="F1257" s="1">
        <f t="shared" ca="1" si="252"/>
        <v>112</v>
      </c>
      <c r="G1257" s="1">
        <f t="shared" ca="1" si="253"/>
        <v>1978</v>
      </c>
      <c r="H1257" s="1" t="str">
        <f ca="1">IFERROR(INDEX(Varmeinstallation!B:B,MATCH(INDIRECT($A$1&amp;"L"&amp;A1257)*1,Varmeinstallation!A:A,0)),"Ingen varmeinstallationer")</f>
        <v>Fjernvarme/blokvarme (radiatorsystemer eller varmluftanlæg)</v>
      </c>
      <c r="I1257" s="1" t="str">
        <f ca="1">IFERROR(INDEX(Opvarmningsmiddel!B:B,MATCH(INDIRECT($A$1&amp;"M"&amp;A1257)*1,Opvarmningsmiddel!A:A,0)),"")</f>
        <v/>
      </c>
      <c r="J1257" s="1">
        <f t="shared" ca="1" si="254"/>
        <v>0</v>
      </c>
      <c r="K1257" s="1" t="str">
        <f ca="1">IFERROR(INDEX(Relationstabel!$C$3:$K$10,MATCH(VALUE(INDIRECT($A$1&amp;"L"&amp;A1257)),Relationstabel!$A$3:$A$10,0),MATCH(IFERROR(VALUE(INDIRECT($A$1&amp;"M"&amp;A1257)),0),Relationstabel!$C$1:$K$1,0)),"Ingen varmeinstallationer")</f>
        <v>Fjernvarme/ Blokvarme</v>
      </c>
      <c r="L1257" s="1" t="str">
        <f ca="1">INDEX(Anvendelseskode!B:B,MATCH($E1257,Anvendelseskode!$A:$A,0))</f>
        <v>Række-, kæde-, dobbelthus (lodret adskillelse mellem enhederne)</v>
      </c>
      <c r="M1257" s="1" t="str">
        <f ca="1">INDEX(Anvendelseskode!C:C,MATCH($E1257,Anvendelseskode!$A:$A,0))</f>
        <v>Række-, kæde og dobbelthuse</v>
      </c>
      <c r="N1257" s="1" t="str">
        <f ca="1">INDEX(Anvendelseskode!D:D,MATCH($E1257,Anvendelseskode!$A:$A,0))</f>
        <v>Private husholdninger</v>
      </c>
      <c r="O1257" s="1" t="str">
        <f ca="1">IFERROR(INDEX(SBi!$2:$2,MATCH(G1257,SBi!$1:$1,1)),SBi!$K$2)</f>
        <v>1973-1978</v>
      </c>
      <c r="P1257" s="1">
        <f ca="1">IFERROR(INDEX(SBi!$C$3:$K$28,MATCH(E1257,SBi!$B$3:$B$28,0),MATCH(O1257,SBi!$C$2:$K$2,0)),0)</f>
        <v>112.6</v>
      </c>
      <c r="Q1257" s="19">
        <f t="shared" ca="1" si="255"/>
        <v>12.611199999999998</v>
      </c>
      <c r="R1257" s="19" t="str">
        <f ca="1">IFERROR(INDEX(VpD!$2:$2,MATCH(G1257,VpD!$1:$1,1)),VpD!$I$2)</f>
        <v>1973-1978</v>
      </c>
      <c r="S1257" s="1">
        <f ca="1">IFERROR(INDEX(VpD!$C$3:$I$27,MATCH(E1257,VpD!$B$3:$B$27,0),MATCH(R1257,VpD!$C$2:$I$2,0)),0)</f>
        <v>98</v>
      </c>
      <c r="T1257" s="19">
        <f t="shared" ca="1" si="256"/>
        <v>10.976000000000001</v>
      </c>
      <c r="U1257" s="14" t="str">
        <f t="shared" ca="1" si="257"/>
        <v xml:space="preserve">713670.34 </v>
      </c>
      <c r="V1257" s="14" t="str">
        <f t="shared" ca="1" si="258"/>
        <v>6169802.95</v>
      </c>
      <c r="W1257" s="14" t="str">
        <f t="shared" ca="1" si="259"/>
        <v>POINT(713670.34 6169802.95)</v>
      </c>
      <c r="X1257" s="14" t="str">
        <f>IFERROR(INDEX(BygningOmraade!B:B,MATCH(A1257,BygningOmraade!A:A,0)),"")</f>
        <v/>
      </c>
    </row>
    <row r="1258" spans="1:24" s="14" customFormat="1" x14ac:dyDescent="0.25">
      <c r="A1258" s="14">
        <f t="shared" si="247"/>
        <v>1258</v>
      </c>
      <c r="B1258" s="14" t="str">
        <f t="shared" ca="1" si="248"/>
        <v>4833130c-58e4-466e-a7e3-2d4a88f7351e</v>
      </c>
      <c r="C1258" s="14" t="str">
        <f t="shared" ca="1" si="249"/>
        <v>0a3f507e-2359-32b8-e044-0003ba298018</v>
      </c>
      <c r="D1258" s="14">
        <f t="shared" ca="1" si="250"/>
        <v>996106</v>
      </c>
      <c r="E1258" s="1">
        <f t="shared" ca="1" si="251"/>
        <v>120</v>
      </c>
      <c r="F1258" s="1">
        <f t="shared" ca="1" si="252"/>
        <v>120</v>
      </c>
      <c r="G1258" s="1">
        <f t="shared" ca="1" si="253"/>
        <v>1912</v>
      </c>
      <c r="H1258" s="1" t="str">
        <f ca="1">IFERROR(INDEX(Varmeinstallation!B:B,MATCH(INDIRECT($A$1&amp;"L"&amp;A1258)*1,Varmeinstallation!A:A,0)),"Ingen varmeinstallationer")</f>
        <v>Centralvarme fra eget anlæg, et-kammer fyr</v>
      </c>
      <c r="I1258" s="1" t="str">
        <f ca="1">IFERROR(INDEX(Opvarmningsmiddel!B:B,MATCH(INDIRECT($A$1&amp;"M"&amp;A1258)*1,Opvarmningsmiddel!A:A,0)),"")</f>
        <v>Flydende brændsel (olie, petroleum, flaskegas m.m.)</v>
      </c>
      <c r="J1258" s="1">
        <f t="shared" ca="1" si="254"/>
        <v>2</v>
      </c>
      <c r="K1258" s="1" t="str">
        <f ca="1">IFERROR(INDEX(Relationstabel!$C$3:$K$10,MATCH(VALUE(INDIRECT($A$1&amp;"L"&amp;A1258)),Relationstabel!$A$3:$A$10,0),MATCH(IFERROR(VALUE(INDIRECT($A$1&amp;"M"&amp;A1258)),0),Relationstabel!$C$1:$K$1,0)),"Ingen varmeinstallationer")</f>
        <v>Olie</v>
      </c>
      <c r="L1258" s="1" t="str">
        <f ca="1">INDEX(Anvendelseskode!B:B,MATCH($E1258,Anvendelseskode!$A:$A,0))</f>
        <v>Fritliggende enfamilieshus (parcelhus)</v>
      </c>
      <c r="M1258" s="1" t="str">
        <f ca="1">INDEX(Anvendelseskode!C:C,MATCH($E1258,Anvendelseskode!$A:$A,0))</f>
        <v>Parcelhuse</v>
      </c>
      <c r="N1258" s="1" t="str">
        <f ca="1">INDEX(Anvendelseskode!D:D,MATCH($E1258,Anvendelseskode!$A:$A,0))</f>
        <v>Private husholdninger</v>
      </c>
      <c r="O1258" s="1" t="str">
        <f ca="1">IFERROR(INDEX(SBi!$2:$2,MATCH(G1258,SBi!$1:$1,1)),SBi!$K$2)</f>
        <v>1890-1930</v>
      </c>
      <c r="P1258" s="1">
        <f ca="1">IFERROR(INDEX(SBi!$C$3:$K$28,MATCH(E1258,SBi!$B$3:$B$28,0),MATCH(O1258,SBi!$C$2:$K$2,0)),0)</f>
        <v>164.7</v>
      </c>
      <c r="Q1258" s="19">
        <f t="shared" ca="1" si="255"/>
        <v>19.763999999999999</v>
      </c>
      <c r="R1258" s="19" t="str">
        <f ca="1">IFERROR(INDEX(VpD!$2:$2,MATCH(G1258,VpD!$1:$1,1)),VpD!$I$2)</f>
        <v>&lt;1930</v>
      </c>
      <c r="S1258" s="1">
        <f ca="1">IFERROR(INDEX(VpD!$C$3:$I$27,MATCH(E1258,VpD!$B$3:$B$27,0),MATCH(R1258,VpD!$C$2:$I$2,0)),0)</f>
        <v>209</v>
      </c>
      <c r="T1258" s="19">
        <f t="shared" ca="1" si="256"/>
        <v>25.08</v>
      </c>
      <c r="U1258" s="14" t="str">
        <f t="shared" ca="1" si="257"/>
        <v xml:space="preserve">712436.99 </v>
      </c>
      <c r="V1258" s="14" t="str">
        <f t="shared" ca="1" si="258"/>
        <v>6169414.56</v>
      </c>
      <c r="W1258" s="14" t="str">
        <f t="shared" ca="1" si="259"/>
        <v>POINT(712436.99 6169414.56)</v>
      </c>
      <c r="X1258" s="14" t="str">
        <f>IFERROR(INDEX(BygningOmraade!B:B,MATCH(A1258,BygningOmraade!A:A,0)),"")</f>
        <v/>
      </c>
    </row>
    <row r="1259" spans="1:24" s="14" customFormat="1" x14ac:dyDescent="0.25">
      <c r="A1259" s="14">
        <f t="shared" si="247"/>
        <v>1259</v>
      </c>
      <c r="B1259" s="14" t="str">
        <f t="shared" ca="1" si="248"/>
        <v>483603df-3490-4b4c-a7d4-35c9d46ce2c9</v>
      </c>
      <c r="C1259" s="14" t="str">
        <f t="shared" ca="1" si="249"/>
        <v>cd427007-cf70-4b59-a1c1-d9d534400c0d</v>
      </c>
      <c r="D1259" s="14">
        <f t="shared" ca="1" si="250"/>
        <v>995912</v>
      </c>
      <c r="E1259" s="1">
        <f t="shared" ca="1" si="251"/>
        <v>590</v>
      </c>
      <c r="F1259" s="1">
        <f t="shared" ca="1" si="252"/>
        <v>165</v>
      </c>
      <c r="G1259" s="1">
        <f t="shared" ca="1" si="253"/>
        <v>1973</v>
      </c>
      <c r="H1259" s="1" t="str">
        <f ca="1">IFERROR(INDEX(Varmeinstallation!B:B,MATCH(INDIRECT($A$1&amp;"L"&amp;A1259)*1,Varmeinstallation!A:A,0)),"Ingen varmeinstallationer")</f>
        <v>Elovne, elpaneler</v>
      </c>
      <c r="I1259" s="1" t="str">
        <f ca="1">IFERROR(INDEX(Opvarmningsmiddel!B:B,MATCH(INDIRECT($A$1&amp;"M"&amp;A1259)*1,Opvarmningsmiddel!A:A,0)),"")</f>
        <v>Elektricitet</v>
      </c>
      <c r="J1259" s="1">
        <f t="shared" ca="1" si="254"/>
        <v>2</v>
      </c>
      <c r="K1259" s="1" t="str">
        <f ca="1">IFERROR(INDEX(Relationstabel!$C$3:$K$10,MATCH(VALUE(INDIRECT($A$1&amp;"L"&amp;A1259)),Relationstabel!$A$3:$A$10,0),MATCH(IFERROR(VALUE(INDIRECT($A$1&amp;"M"&amp;A1259)),0),Relationstabel!$C$1:$K$1,0)),"Ingen varmeinstallationer")</f>
        <v>Elvarme</v>
      </c>
      <c r="L1259" s="1" t="str">
        <f ca="1">INDEX(Anvendelseskode!B:B,MATCH($E1259,Anvendelseskode!$A:$A,0))</f>
        <v>Uspecificeret fritidsformål</v>
      </c>
      <c r="M1259" s="1" t="str">
        <f ca="1">INDEX(Anvendelseskode!C:C,MATCH($E1259,Anvendelseskode!$A:$A,0))</f>
        <v>Anden bygning til fritidsformål</v>
      </c>
      <c r="N1259" s="1" t="str">
        <f ca="1">INDEX(Anvendelseskode!D:D,MATCH($E1259,Anvendelseskode!$A:$A,0))</f>
        <v>Kommunale og andre offentlige institutioner</v>
      </c>
      <c r="O1259" s="1" t="str">
        <f ca="1">IFERROR(INDEX(SBi!$2:$2,MATCH(G1259,SBi!$1:$1,1)),SBi!$K$2)</f>
        <v>1973-1978</v>
      </c>
      <c r="P1259" s="1">
        <f ca="1">IFERROR(INDEX(SBi!$C$3:$K$28,MATCH(E1259,SBi!$B$3:$B$28,0),MATCH(O1259,SBi!$C$2:$K$2,0)),0)</f>
        <v>129</v>
      </c>
      <c r="Q1259" s="19">
        <f t="shared" ca="1" si="255"/>
        <v>21.285</v>
      </c>
      <c r="R1259" s="19" t="str">
        <f ca="1">IFERROR(INDEX(VpD!$2:$2,MATCH(G1259,VpD!$1:$1,1)),VpD!$I$2)</f>
        <v>1973-1978</v>
      </c>
      <c r="S1259" s="1">
        <f ca="1">IFERROR(INDEX(VpD!$C$3:$I$27,MATCH(E1259,VpD!$B$3:$B$27,0),MATCH(R1259,VpD!$C$2:$I$2,0)),0)</f>
        <v>42</v>
      </c>
      <c r="T1259" s="19">
        <f t="shared" ca="1" si="256"/>
        <v>6.93</v>
      </c>
      <c r="U1259" s="14" t="str">
        <f t="shared" ca="1" si="257"/>
        <v xml:space="preserve">712891.38 </v>
      </c>
      <c r="V1259" s="14" t="str">
        <f t="shared" ca="1" si="258"/>
        <v>6170258.96</v>
      </c>
      <c r="W1259" s="14" t="str">
        <f t="shared" ca="1" si="259"/>
        <v>POINT(712891.38 6170258.96)</v>
      </c>
      <c r="X1259" s="14" t="str">
        <f>IFERROR(INDEX(BygningOmraade!B:B,MATCH(A1259,BygningOmraade!A:A,0)),"")</f>
        <v/>
      </c>
    </row>
    <row r="1260" spans="1:24" s="14" customFormat="1" x14ac:dyDescent="0.25">
      <c r="A1260" s="14">
        <f t="shared" si="247"/>
        <v>1260</v>
      </c>
      <c r="B1260" s="14" t="str">
        <f t="shared" ca="1" si="248"/>
        <v>483a437e-3596-46da-84e1-52fc6af1cdd8</v>
      </c>
      <c r="C1260" s="14" t="str">
        <f t="shared" ca="1" si="249"/>
        <v>0a3f507e-1cdb-32b8-e044-0003ba298018</v>
      </c>
      <c r="D1260" s="14">
        <f t="shared" ca="1" si="250"/>
        <v>994228</v>
      </c>
      <c r="E1260" s="1">
        <f t="shared" ca="1" si="251"/>
        <v>130</v>
      </c>
      <c r="F1260" s="1">
        <f t="shared" ca="1" si="252"/>
        <v>134</v>
      </c>
      <c r="G1260" s="1">
        <f t="shared" ca="1" si="253"/>
        <v>1975</v>
      </c>
      <c r="H1260" s="1" t="str">
        <f ca="1">IFERROR(INDEX(Varmeinstallation!B:B,MATCH(INDIRECT($A$1&amp;"L"&amp;A1260)*1,Varmeinstallation!A:A,0)),"Ingen varmeinstallationer")</f>
        <v>Fjernvarme/blokvarme (radiatorsystemer eller varmluftanlæg)</v>
      </c>
      <c r="I1260" s="1" t="str">
        <f ca="1">IFERROR(INDEX(Opvarmningsmiddel!B:B,MATCH(INDIRECT($A$1&amp;"M"&amp;A1260)*1,Opvarmningsmiddel!A:A,0)),"")</f>
        <v/>
      </c>
      <c r="J1260" s="1">
        <f t="shared" ca="1" si="254"/>
        <v>0</v>
      </c>
      <c r="K1260" s="1" t="str">
        <f ca="1">IFERROR(INDEX(Relationstabel!$C$3:$K$10,MATCH(VALUE(INDIRECT($A$1&amp;"L"&amp;A1260)),Relationstabel!$A$3:$A$10,0),MATCH(IFERROR(VALUE(INDIRECT($A$1&amp;"M"&amp;A1260)),0),Relationstabel!$C$1:$K$1,0)),"Ingen varmeinstallationer")</f>
        <v>Fjernvarme/ Blokvarme</v>
      </c>
      <c r="L1260" s="1" t="str">
        <f ca="1">INDEX(Anvendelseskode!B:B,MATCH($E1260,Anvendelseskode!$A:$A,0))</f>
        <v>Række-, kæde-, dobbelthus (lodret adskillelse mellem enhederne)</v>
      </c>
      <c r="M1260" s="1" t="str">
        <f ca="1">INDEX(Anvendelseskode!C:C,MATCH($E1260,Anvendelseskode!$A:$A,0))</f>
        <v>Række-, kæde og dobbelthuse</v>
      </c>
      <c r="N1260" s="1" t="str">
        <f ca="1">INDEX(Anvendelseskode!D:D,MATCH($E1260,Anvendelseskode!$A:$A,0))</f>
        <v>Private husholdninger</v>
      </c>
      <c r="O1260" s="1" t="str">
        <f ca="1">IFERROR(INDEX(SBi!$2:$2,MATCH(G1260,SBi!$1:$1,1)),SBi!$K$2)</f>
        <v>1973-1978</v>
      </c>
      <c r="P1260" s="1">
        <f ca="1">IFERROR(INDEX(SBi!$C$3:$K$28,MATCH(E1260,SBi!$B$3:$B$28,0),MATCH(O1260,SBi!$C$2:$K$2,0)),0)</f>
        <v>112.6</v>
      </c>
      <c r="Q1260" s="19">
        <f t="shared" ca="1" si="255"/>
        <v>15.0884</v>
      </c>
      <c r="R1260" s="19" t="str">
        <f ca="1">IFERROR(INDEX(VpD!$2:$2,MATCH(G1260,VpD!$1:$1,1)),VpD!$I$2)</f>
        <v>1973-1978</v>
      </c>
      <c r="S1260" s="1">
        <f ca="1">IFERROR(INDEX(VpD!$C$3:$I$27,MATCH(E1260,VpD!$B$3:$B$27,0),MATCH(R1260,VpD!$C$2:$I$2,0)),0)</f>
        <v>98</v>
      </c>
      <c r="T1260" s="19">
        <f t="shared" ca="1" si="256"/>
        <v>13.132</v>
      </c>
      <c r="U1260" s="14" t="str">
        <f t="shared" ca="1" si="257"/>
        <v xml:space="preserve">711354.55 </v>
      </c>
      <c r="V1260" s="14" t="str">
        <f t="shared" ca="1" si="258"/>
        <v>6172508.4</v>
      </c>
      <c r="W1260" s="14" t="str">
        <f t="shared" ca="1" si="259"/>
        <v>POINT(711354.55 6172508.4)</v>
      </c>
      <c r="X1260" s="14" t="str">
        <f>IFERROR(INDEX(BygningOmraade!B:B,MATCH(A1260,BygningOmraade!A:A,0)),"")</f>
        <v/>
      </c>
    </row>
    <row r="1261" spans="1:24" s="14" customFormat="1" x14ac:dyDescent="0.25">
      <c r="A1261" s="14">
        <f t="shared" si="247"/>
        <v>1261</v>
      </c>
      <c r="B1261" s="14" t="str">
        <f t="shared" ca="1" si="248"/>
        <v>483ba734-7925-4a82-a937-1534b3ddf421</v>
      </c>
      <c r="C1261" s="14" t="str">
        <f t="shared" ca="1" si="249"/>
        <v>0a3f507e-2032-32b8-e044-0003ba298018</v>
      </c>
      <c r="D1261" s="14">
        <f t="shared" ca="1" si="250"/>
        <v>993748</v>
      </c>
      <c r="E1261" s="1">
        <f t="shared" ca="1" si="251"/>
        <v>120</v>
      </c>
      <c r="F1261" s="1">
        <f t="shared" ca="1" si="252"/>
        <v>109</v>
      </c>
      <c r="G1261" s="1">
        <f t="shared" ca="1" si="253"/>
        <v>1988</v>
      </c>
      <c r="H1261" s="1" t="str">
        <f ca="1">IFERROR(INDEX(Varmeinstallation!B:B,MATCH(INDIRECT($A$1&amp;"L"&amp;A1261)*1,Varmeinstallation!A:A,0)),"Ingen varmeinstallationer")</f>
        <v>Centralvarme fra eget anlæg, et-kammer fyr</v>
      </c>
      <c r="I1261" s="1" t="str">
        <f ca="1">IFERROR(INDEX(Opvarmningsmiddel!B:B,MATCH(INDIRECT($A$1&amp;"M"&amp;A1261)*1,Opvarmningsmiddel!A:A,0)),"")</f>
        <v>Naturgas</v>
      </c>
      <c r="J1261" s="1">
        <f t="shared" ca="1" si="254"/>
        <v>0</v>
      </c>
      <c r="K1261" s="1" t="str">
        <f ca="1">IFERROR(INDEX(Relationstabel!$C$3:$K$10,MATCH(VALUE(INDIRECT($A$1&amp;"L"&amp;A1261)),Relationstabel!$A$3:$A$10,0),MATCH(IFERROR(VALUE(INDIRECT($A$1&amp;"M"&amp;A1261)),0),Relationstabel!$C$1:$K$1,0)),"Ingen varmeinstallationer")</f>
        <v>Naturgas</v>
      </c>
      <c r="L1261" s="1" t="str">
        <f ca="1">INDEX(Anvendelseskode!B:B,MATCH($E1261,Anvendelseskode!$A:$A,0))</f>
        <v>Fritliggende enfamilieshus (parcelhus)</v>
      </c>
      <c r="M1261" s="1" t="str">
        <f ca="1">INDEX(Anvendelseskode!C:C,MATCH($E1261,Anvendelseskode!$A:$A,0))</f>
        <v>Parcelhuse</v>
      </c>
      <c r="N1261" s="1" t="str">
        <f ca="1">INDEX(Anvendelseskode!D:D,MATCH($E1261,Anvendelseskode!$A:$A,0))</f>
        <v>Private husholdninger</v>
      </c>
      <c r="O1261" s="1" t="str">
        <f ca="1">IFERROR(INDEX(SBi!$2:$2,MATCH(G1261,SBi!$1:$1,1)),SBi!$K$2)</f>
        <v>1979-1998</v>
      </c>
      <c r="P1261" s="1">
        <f ca="1">IFERROR(INDEX(SBi!$C$3:$K$28,MATCH(E1261,SBi!$B$3:$B$28,0),MATCH(O1261,SBi!$C$2:$K$2,0)),0)</f>
        <v>105.4</v>
      </c>
      <c r="Q1261" s="19">
        <f t="shared" ca="1" si="255"/>
        <v>11.4886</v>
      </c>
      <c r="R1261" s="19" t="str">
        <f ca="1">IFERROR(INDEX(VpD!$2:$2,MATCH(G1261,VpD!$1:$1,1)),VpD!$I$2)</f>
        <v>1979-1998</v>
      </c>
      <c r="S1261" s="1">
        <f ca="1">IFERROR(INDEX(VpD!$C$3:$I$27,MATCH(E1261,VpD!$B$3:$B$27,0),MATCH(R1261,VpD!$C$2:$I$2,0)),0)</f>
        <v>90</v>
      </c>
      <c r="T1261" s="19">
        <f t="shared" ca="1" si="256"/>
        <v>9.81</v>
      </c>
      <c r="U1261" s="14" t="str">
        <f t="shared" ca="1" si="257"/>
        <v xml:space="preserve">710832.77 </v>
      </c>
      <c r="V1261" s="14" t="str">
        <f t="shared" ca="1" si="258"/>
        <v>6171880.18</v>
      </c>
      <c r="W1261" s="14" t="str">
        <f t="shared" ca="1" si="259"/>
        <v>POINT(710832.77 6171880.18)</v>
      </c>
      <c r="X1261" s="14" t="str">
        <f>IFERROR(INDEX(BygningOmraade!B:B,MATCH(A1261,BygningOmraade!A:A,0)),"")</f>
        <v/>
      </c>
    </row>
    <row r="1262" spans="1:24" s="14" customFormat="1" x14ac:dyDescent="0.25">
      <c r="A1262" s="14">
        <f t="shared" si="247"/>
        <v>1262</v>
      </c>
      <c r="B1262" s="14" t="str">
        <f t="shared" ca="1" si="248"/>
        <v>483d9c26-1d07-4a82-88a8-e476df403350</v>
      </c>
      <c r="C1262" s="14" t="str">
        <f t="shared" ca="1" si="249"/>
        <v>0a3f507e-1fad-32b8-e044-0003ba298018</v>
      </c>
      <c r="D1262" s="14">
        <f t="shared" ca="1" si="250"/>
        <v>994109</v>
      </c>
      <c r="E1262" s="1">
        <f t="shared" ca="1" si="251"/>
        <v>120</v>
      </c>
      <c r="F1262" s="1">
        <f t="shared" ca="1" si="252"/>
        <v>109</v>
      </c>
      <c r="G1262" s="1">
        <f t="shared" ca="1" si="253"/>
        <v>1973</v>
      </c>
      <c r="H1262" s="1" t="str">
        <f ca="1">IFERROR(INDEX(Varmeinstallation!B:B,MATCH(INDIRECT($A$1&amp;"L"&amp;A1262)*1,Varmeinstallation!A:A,0)),"Ingen varmeinstallationer")</f>
        <v>Centralvarme fra eget anlæg, et-kammer fyr</v>
      </c>
      <c r="I1262" s="1" t="str">
        <f ca="1">IFERROR(INDEX(Opvarmningsmiddel!B:B,MATCH(INDIRECT($A$1&amp;"M"&amp;A1262)*1,Opvarmningsmiddel!A:A,0)),"")</f>
        <v>Naturgas</v>
      </c>
      <c r="J1262" s="1">
        <f t="shared" ca="1" si="254"/>
        <v>2</v>
      </c>
      <c r="K1262" s="1" t="str">
        <f ca="1">IFERROR(INDEX(Relationstabel!$C$3:$K$10,MATCH(VALUE(INDIRECT($A$1&amp;"L"&amp;A1262)),Relationstabel!$A$3:$A$10,0),MATCH(IFERROR(VALUE(INDIRECT($A$1&amp;"M"&amp;A1262)),0),Relationstabel!$C$1:$K$1,0)),"Ingen varmeinstallationer")</f>
        <v>Naturgas</v>
      </c>
      <c r="L1262" s="1" t="str">
        <f ca="1">INDEX(Anvendelseskode!B:B,MATCH($E1262,Anvendelseskode!$A:$A,0))</f>
        <v>Fritliggende enfamilieshus (parcelhus)</v>
      </c>
      <c r="M1262" s="1" t="str">
        <f ca="1">INDEX(Anvendelseskode!C:C,MATCH($E1262,Anvendelseskode!$A:$A,0))</f>
        <v>Parcelhuse</v>
      </c>
      <c r="N1262" s="1" t="str">
        <f ca="1">INDEX(Anvendelseskode!D:D,MATCH($E1262,Anvendelseskode!$A:$A,0))</f>
        <v>Private husholdninger</v>
      </c>
      <c r="O1262" s="1" t="str">
        <f ca="1">IFERROR(INDEX(SBi!$2:$2,MATCH(G1262,SBi!$1:$1,1)),SBi!$K$2)</f>
        <v>1973-1978</v>
      </c>
      <c r="P1262" s="1">
        <f ca="1">IFERROR(INDEX(SBi!$C$3:$K$28,MATCH(E1262,SBi!$B$3:$B$28,0),MATCH(O1262,SBi!$C$2:$K$2,0)),0)</f>
        <v>119.8</v>
      </c>
      <c r="Q1262" s="19">
        <f t="shared" ca="1" si="255"/>
        <v>13.058199999999999</v>
      </c>
      <c r="R1262" s="19" t="str">
        <f ca="1">IFERROR(INDEX(VpD!$2:$2,MATCH(G1262,VpD!$1:$1,1)),VpD!$I$2)</f>
        <v>1973-1978</v>
      </c>
      <c r="S1262" s="1">
        <f ca="1">IFERROR(INDEX(VpD!$C$3:$I$27,MATCH(E1262,VpD!$B$3:$B$27,0),MATCH(R1262,VpD!$C$2:$I$2,0)),0)</f>
        <v>117</v>
      </c>
      <c r="T1262" s="19">
        <f t="shared" ca="1" si="256"/>
        <v>12.753</v>
      </c>
      <c r="U1262" s="14" t="str">
        <f t="shared" ca="1" si="257"/>
        <v xml:space="preserve">711009.75 </v>
      </c>
      <c r="V1262" s="14" t="str">
        <f t="shared" ca="1" si="258"/>
        <v>6171568.56</v>
      </c>
      <c r="W1262" s="14" t="str">
        <f t="shared" ca="1" si="259"/>
        <v>POINT(711009.75 6171568.56)</v>
      </c>
      <c r="X1262" s="14" t="str">
        <f>IFERROR(INDEX(BygningOmraade!B:B,MATCH(A1262,BygningOmraade!A:A,0)),"")</f>
        <v/>
      </c>
    </row>
    <row r="1263" spans="1:24" s="14" customFormat="1" x14ac:dyDescent="0.25">
      <c r="A1263" s="14">
        <f t="shared" si="247"/>
        <v>1263</v>
      </c>
      <c r="B1263" s="14" t="str">
        <f t="shared" ca="1" si="248"/>
        <v>4877cb9f-4a33-490e-bce0-a9e26bd51679</v>
      </c>
      <c r="C1263" s="14" t="str">
        <f t="shared" ca="1" si="249"/>
        <v>0a3f507e-1d7b-32b8-e044-0003ba298018</v>
      </c>
      <c r="D1263" s="14">
        <f t="shared" ca="1" si="250"/>
        <v>2516389</v>
      </c>
      <c r="E1263" s="1">
        <f t="shared" ca="1" si="251"/>
        <v>130</v>
      </c>
      <c r="F1263" s="1">
        <f t="shared" ca="1" si="252"/>
        <v>151</v>
      </c>
      <c r="G1263" s="1">
        <f t="shared" ca="1" si="253"/>
        <v>2005</v>
      </c>
      <c r="H1263" s="1" t="str">
        <f ca="1">IFERROR(INDEX(Varmeinstallation!B:B,MATCH(INDIRECT($A$1&amp;"L"&amp;A1263)*1,Varmeinstallation!A:A,0)),"Ingen varmeinstallationer")</f>
        <v>Fjernvarme/blokvarme (radiatorsystemer eller varmluftanlæg)</v>
      </c>
      <c r="I1263" s="1" t="str">
        <f ca="1">IFERROR(INDEX(Opvarmningsmiddel!B:B,MATCH(INDIRECT($A$1&amp;"M"&amp;A1263)*1,Opvarmningsmiddel!A:A,0)),"")</f>
        <v/>
      </c>
      <c r="J1263" s="1">
        <f t="shared" ca="1" si="254"/>
        <v>90</v>
      </c>
      <c r="K1263" s="1" t="str">
        <f ca="1">IFERROR(INDEX(Relationstabel!$C$3:$K$10,MATCH(VALUE(INDIRECT($A$1&amp;"L"&amp;A1263)),Relationstabel!$A$3:$A$10,0),MATCH(IFERROR(VALUE(INDIRECT($A$1&amp;"M"&amp;A1263)),0),Relationstabel!$C$1:$K$1,0)),"Ingen varmeinstallationer")</f>
        <v>Fjernvarme/ Blokvarme</v>
      </c>
      <c r="L1263" s="1" t="str">
        <f ca="1">INDEX(Anvendelseskode!B:B,MATCH($E1263,Anvendelseskode!$A:$A,0))</f>
        <v>Række-, kæde-, dobbelthus (lodret adskillelse mellem enhederne)</v>
      </c>
      <c r="M1263" s="1" t="str">
        <f ca="1">INDEX(Anvendelseskode!C:C,MATCH($E1263,Anvendelseskode!$A:$A,0))</f>
        <v>Række-, kæde og dobbelthuse</v>
      </c>
      <c r="N1263" s="1" t="str">
        <f ca="1">INDEX(Anvendelseskode!D:D,MATCH($E1263,Anvendelseskode!$A:$A,0))</f>
        <v>Private husholdninger</v>
      </c>
      <c r="O1263" s="1" t="str">
        <f ca="1">IFERROR(INDEX(SBi!$2:$2,MATCH(G1263,SBi!$1:$1,1)),SBi!$K$2)</f>
        <v>1999-2006</v>
      </c>
      <c r="P1263" s="1">
        <f ca="1">IFERROR(INDEX(SBi!$C$3:$K$28,MATCH(E1263,SBi!$B$3:$B$28,0),MATCH(O1263,SBi!$C$2:$K$2,0)),0)</f>
        <v>81.5</v>
      </c>
      <c r="Q1263" s="19">
        <f t="shared" ca="1" si="255"/>
        <v>12.3065</v>
      </c>
      <c r="R1263" s="19" t="str">
        <f ca="1">IFERROR(INDEX(VpD!$2:$2,MATCH(G1263,VpD!$1:$1,1)),VpD!$I$2)</f>
        <v>&gt;1998</v>
      </c>
      <c r="S1263" s="1">
        <f ca="1">IFERROR(INDEX(VpD!$C$3:$I$27,MATCH(E1263,VpD!$B$3:$B$27,0),MATCH(R1263,VpD!$C$2:$I$2,0)),0)</f>
        <v>65</v>
      </c>
      <c r="T1263" s="19">
        <f t="shared" ca="1" si="256"/>
        <v>9.8149999999999995</v>
      </c>
      <c r="U1263" s="14" t="str">
        <f t="shared" ca="1" si="257"/>
        <v xml:space="preserve">711656.99 </v>
      </c>
      <c r="V1263" s="14" t="str">
        <f t="shared" ca="1" si="258"/>
        <v>6172668.08</v>
      </c>
      <c r="W1263" s="14" t="str">
        <f t="shared" ca="1" si="259"/>
        <v>POINT(711656.99 6172668.08)</v>
      </c>
      <c r="X1263" s="14" t="str">
        <f>IFERROR(INDEX(BygningOmraade!B:B,MATCH(A1263,BygningOmraade!A:A,0)),"")</f>
        <v/>
      </c>
    </row>
    <row r="1264" spans="1:24" s="14" customFormat="1" x14ac:dyDescent="0.25">
      <c r="A1264" s="14">
        <f t="shared" si="247"/>
        <v>1264</v>
      </c>
      <c r="B1264" s="14" t="str">
        <f t="shared" ca="1" si="248"/>
        <v>48826620-7702-468a-a4fa-565d5beee61d</v>
      </c>
      <c r="C1264" s="14" t="str">
        <f t="shared" ca="1" si="249"/>
        <v>0a3f507e-1d45-32b8-e044-0003ba298018</v>
      </c>
      <c r="D1264" s="14">
        <f t="shared" ca="1" si="250"/>
        <v>996910</v>
      </c>
      <c r="E1264" s="1">
        <f t="shared" ca="1" si="251"/>
        <v>130</v>
      </c>
      <c r="F1264" s="1">
        <f t="shared" ca="1" si="252"/>
        <v>109</v>
      </c>
      <c r="G1264" s="1">
        <f t="shared" ca="1" si="253"/>
        <v>1978</v>
      </c>
      <c r="H1264" s="1" t="str">
        <f ca="1">IFERROR(INDEX(Varmeinstallation!B:B,MATCH(INDIRECT($A$1&amp;"L"&amp;A1264)*1,Varmeinstallation!A:A,0)),"Ingen varmeinstallationer")</f>
        <v>Fjernvarme/blokvarme (radiatorsystemer eller varmluftanlæg)</v>
      </c>
      <c r="I1264" s="1" t="str">
        <f ca="1">IFERROR(INDEX(Opvarmningsmiddel!B:B,MATCH(INDIRECT($A$1&amp;"M"&amp;A1264)*1,Opvarmningsmiddel!A:A,0)),"")</f>
        <v/>
      </c>
      <c r="J1264" s="1">
        <f t="shared" ca="1" si="254"/>
        <v>0</v>
      </c>
      <c r="K1264" s="1" t="str">
        <f ca="1">IFERROR(INDEX(Relationstabel!$C$3:$K$10,MATCH(VALUE(INDIRECT($A$1&amp;"L"&amp;A1264)),Relationstabel!$A$3:$A$10,0),MATCH(IFERROR(VALUE(INDIRECT($A$1&amp;"M"&amp;A1264)),0),Relationstabel!$C$1:$K$1,0)),"Ingen varmeinstallationer")</f>
        <v>Fjernvarme/ Blokvarme</v>
      </c>
      <c r="L1264" s="1" t="str">
        <f ca="1">INDEX(Anvendelseskode!B:B,MATCH($E1264,Anvendelseskode!$A:$A,0))</f>
        <v>Række-, kæde-, dobbelthus (lodret adskillelse mellem enhederne)</v>
      </c>
      <c r="M1264" s="1" t="str">
        <f ca="1">INDEX(Anvendelseskode!C:C,MATCH($E1264,Anvendelseskode!$A:$A,0))</f>
        <v>Række-, kæde og dobbelthuse</v>
      </c>
      <c r="N1264" s="1" t="str">
        <f ca="1">INDEX(Anvendelseskode!D:D,MATCH($E1264,Anvendelseskode!$A:$A,0))</f>
        <v>Private husholdninger</v>
      </c>
      <c r="O1264" s="1" t="str">
        <f ca="1">IFERROR(INDEX(SBi!$2:$2,MATCH(G1264,SBi!$1:$1,1)),SBi!$K$2)</f>
        <v>1973-1978</v>
      </c>
      <c r="P1264" s="1">
        <f ca="1">IFERROR(INDEX(SBi!$C$3:$K$28,MATCH(E1264,SBi!$B$3:$B$28,0),MATCH(O1264,SBi!$C$2:$K$2,0)),0)</f>
        <v>112.6</v>
      </c>
      <c r="Q1264" s="19">
        <f t="shared" ca="1" si="255"/>
        <v>12.273399999999999</v>
      </c>
      <c r="R1264" s="19" t="str">
        <f ca="1">IFERROR(INDEX(VpD!$2:$2,MATCH(G1264,VpD!$1:$1,1)),VpD!$I$2)</f>
        <v>1973-1978</v>
      </c>
      <c r="S1264" s="1">
        <f ca="1">IFERROR(INDEX(VpD!$C$3:$I$27,MATCH(E1264,VpD!$B$3:$B$27,0),MATCH(R1264,VpD!$C$2:$I$2,0)),0)</f>
        <v>98</v>
      </c>
      <c r="T1264" s="19">
        <f t="shared" ca="1" si="256"/>
        <v>10.682</v>
      </c>
      <c r="U1264" s="14" t="str">
        <f t="shared" ca="1" si="257"/>
        <v xml:space="preserve">713637.75 </v>
      </c>
      <c r="V1264" s="14" t="str">
        <f t="shared" ca="1" si="258"/>
        <v>6169608.55</v>
      </c>
      <c r="W1264" s="14" t="str">
        <f t="shared" ca="1" si="259"/>
        <v>POINT(713637.75 6169608.55)</v>
      </c>
      <c r="X1264" s="14" t="str">
        <f>IFERROR(INDEX(BygningOmraade!B:B,MATCH(A1264,BygningOmraade!A:A,0)),"")</f>
        <v/>
      </c>
    </row>
    <row r="1265" spans="1:24" s="14" customFormat="1" x14ac:dyDescent="0.25">
      <c r="A1265" s="14">
        <f t="shared" si="247"/>
        <v>1265</v>
      </c>
      <c r="B1265" s="14" t="str">
        <f t="shared" ca="1" si="248"/>
        <v>4884682c-441c-46e5-9a39-ae8db8294424</v>
      </c>
      <c r="C1265" s="14" t="str">
        <f t="shared" ca="1" si="249"/>
        <v>0a3f507e-1b4f-32b8-e044-0003ba298018</v>
      </c>
      <c r="D1265" s="14">
        <f t="shared" ca="1" si="250"/>
        <v>996559</v>
      </c>
      <c r="E1265" s="1">
        <f t="shared" ca="1" si="251"/>
        <v>120</v>
      </c>
      <c r="F1265" s="1">
        <f t="shared" ca="1" si="252"/>
        <v>140</v>
      </c>
      <c r="G1265" s="1">
        <f t="shared" ca="1" si="253"/>
        <v>1979</v>
      </c>
      <c r="H1265" s="1" t="str">
        <f ca="1">IFERROR(INDEX(Varmeinstallation!B:B,MATCH(INDIRECT($A$1&amp;"L"&amp;A1265)*1,Varmeinstallation!A:A,0)),"Ingen varmeinstallationer")</f>
        <v>Elovne, elpaneler</v>
      </c>
      <c r="I1265" s="1" t="str">
        <f ca="1">IFERROR(INDEX(Opvarmningsmiddel!B:B,MATCH(INDIRECT($A$1&amp;"M"&amp;A1265)*1,Opvarmningsmiddel!A:A,0)),"")</f>
        <v>Elektricitet</v>
      </c>
      <c r="J1265" s="1">
        <f t="shared" ca="1" si="254"/>
        <v>0</v>
      </c>
      <c r="K1265" s="1" t="str">
        <f ca="1">IFERROR(INDEX(Relationstabel!$C$3:$K$10,MATCH(VALUE(INDIRECT($A$1&amp;"L"&amp;A1265)),Relationstabel!$A$3:$A$10,0),MATCH(IFERROR(VALUE(INDIRECT($A$1&amp;"M"&amp;A1265)),0),Relationstabel!$C$1:$K$1,0)),"Ingen varmeinstallationer")</f>
        <v>Elvarme</v>
      </c>
      <c r="L1265" s="1" t="str">
        <f ca="1">INDEX(Anvendelseskode!B:B,MATCH($E1265,Anvendelseskode!$A:$A,0))</f>
        <v>Fritliggende enfamilieshus (parcelhus)</v>
      </c>
      <c r="M1265" s="1" t="str">
        <f ca="1">INDEX(Anvendelseskode!C:C,MATCH($E1265,Anvendelseskode!$A:$A,0))</f>
        <v>Parcelhuse</v>
      </c>
      <c r="N1265" s="1" t="str">
        <f ca="1">INDEX(Anvendelseskode!D:D,MATCH($E1265,Anvendelseskode!$A:$A,0))</f>
        <v>Private husholdninger</v>
      </c>
      <c r="O1265" s="1" t="str">
        <f ca="1">IFERROR(INDEX(SBi!$2:$2,MATCH(G1265,SBi!$1:$1,1)),SBi!$K$2)</f>
        <v>1979-1998</v>
      </c>
      <c r="P1265" s="1">
        <f ca="1">IFERROR(INDEX(SBi!$C$3:$K$28,MATCH(E1265,SBi!$B$3:$B$28,0),MATCH(O1265,SBi!$C$2:$K$2,0)),0)</f>
        <v>105.4</v>
      </c>
      <c r="Q1265" s="19">
        <f t="shared" ca="1" si="255"/>
        <v>14.756</v>
      </c>
      <c r="R1265" s="19" t="str">
        <f ca="1">IFERROR(INDEX(VpD!$2:$2,MATCH(G1265,VpD!$1:$1,1)),VpD!$I$2)</f>
        <v>1979-1998</v>
      </c>
      <c r="S1265" s="1">
        <f ca="1">IFERROR(INDEX(VpD!$C$3:$I$27,MATCH(E1265,VpD!$B$3:$B$27,0),MATCH(R1265,VpD!$C$2:$I$2,0)),0)</f>
        <v>90</v>
      </c>
      <c r="T1265" s="19">
        <f t="shared" ca="1" si="256"/>
        <v>12.6</v>
      </c>
      <c r="U1265" s="14" t="str">
        <f t="shared" ca="1" si="257"/>
        <v xml:space="preserve">713201.54 </v>
      </c>
      <c r="V1265" s="14" t="str">
        <f t="shared" ca="1" si="258"/>
        <v>6168726.83</v>
      </c>
      <c r="W1265" s="14" t="str">
        <f t="shared" ca="1" si="259"/>
        <v>POINT(713201.54 6168726.83)</v>
      </c>
      <c r="X1265" s="14" t="str">
        <f>IFERROR(INDEX(BygningOmraade!B:B,MATCH(A1265,BygningOmraade!A:A,0)),"")</f>
        <v/>
      </c>
    </row>
    <row r="1266" spans="1:24" s="14" customFormat="1" x14ac:dyDescent="0.25">
      <c r="A1266" s="14">
        <f t="shared" si="247"/>
        <v>1266</v>
      </c>
      <c r="B1266" s="14" t="str">
        <f t="shared" ca="1" si="248"/>
        <v>488d0f5a-4028-4a87-9570-46530fdf516f</v>
      </c>
      <c r="C1266" s="14" t="str">
        <f t="shared" ca="1" si="249"/>
        <v>0a3f507e-2362-32b8-e044-0003ba298018</v>
      </c>
      <c r="D1266" s="14">
        <f t="shared" ca="1" si="250"/>
        <v>995726</v>
      </c>
      <c r="E1266" s="1">
        <f t="shared" ca="1" si="251"/>
        <v>120</v>
      </c>
      <c r="F1266" s="1">
        <f t="shared" ca="1" si="252"/>
        <v>147</v>
      </c>
      <c r="G1266" s="1">
        <f t="shared" ca="1" si="253"/>
        <v>1981</v>
      </c>
      <c r="H1266" s="1" t="str">
        <f ca="1">IFERROR(INDEX(Varmeinstallation!B:B,MATCH(INDIRECT($A$1&amp;"L"&amp;A1266)*1,Varmeinstallation!A:A,0)),"Ingen varmeinstallationer")</f>
        <v>Centralvarme fra eget anlæg, et-kammer fyr</v>
      </c>
      <c r="I1266" s="1" t="str">
        <f ca="1">IFERROR(INDEX(Opvarmningsmiddel!B:B,MATCH(INDIRECT($A$1&amp;"M"&amp;A1266)*1,Opvarmningsmiddel!A:A,0)),"")</f>
        <v>Naturgas</v>
      </c>
      <c r="J1266" s="1">
        <f t="shared" ca="1" si="254"/>
        <v>2</v>
      </c>
      <c r="K1266" s="1" t="str">
        <f ca="1">IFERROR(INDEX(Relationstabel!$C$3:$K$10,MATCH(VALUE(INDIRECT($A$1&amp;"L"&amp;A1266)),Relationstabel!$A$3:$A$10,0),MATCH(IFERROR(VALUE(INDIRECT($A$1&amp;"M"&amp;A1266)),0),Relationstabel!$C$1:$K$1,0)),"Ingen varmeinstallationer")</f>
        <v>Naturgas</v>
      </c>
      <c r="L1266" s="1" t="str">
        <f ca="1">INDEX(Anvendelseskode!B:B,MATCH($E1266,Anvendelseskode!$A:$A,0))</f>
        <v>Fritliggende enfamilieshus (parcelhus)</v>
      </c>
      <c r="M1266" s="1" t="str">
        <f ca="1">INDEX(Anvendelseskode!C:C,MATCH($E1266,Anvendelseskode!$A:$A,0))</f>
        <v>Parcelhuse</v>
      </c>
      <c r="N1266" s="1" t="str">
        <f ca="1">INDEX(Anvendelseskode!D:D,MATCH($E1266,Anvendelseskode!$A:$A,0))</f>
        <v>Private husholdninger</v>
      </c>
      <c r="O1266" s="1" t="str">
        <f ca="1">IFERROR(INDEX(SBi!$2:$2,MATCH(G1266,SBi!$1:$1,1)),SBi!$K$2)</f>
        <v>1979-1998</v>
      </c>
      <c r="P1266" s="1">
        <f ca="1">IFERROR(INDEX(SBi!$C$3:$K$28,MATCH(E1266,SBi!$B$3:$B$28,0),MATCH(O1266,SBi!$C$2:$K$2,0)),0)</f>
        <v>105.4</v>
      </c>
      <c r="Q1266" s="19">
        <f t="shared" ca="1" si="255"/>
        <v>15.4938</v>
      </c>
      <c r="R1266" s="19" t="str">
        <f ca="1">IFERROR(INDEX(VpD!$2:$2,MATCH(G1266,VpD!$1:$1,1)),VpD!$I$2)</f>
        <v>1979-1998</v>
      </c>
      <c r="S1266" s="1">
        <f ca="1">IFERROR(INDEX(VpD!$C$3:$I$27,MATCH(E1266,VpD!$B$3:$B$27,0),MATCH(R1266,VpD!$C$2:$I$2,0)),0)</f>
        <v>90</v>
      </c>
      <c r="T1266" s="19">
        <f t="shared" ca="1" si="256"/>
        <v>13.23</v>
      </c>
      <c r="U1266" s="14" t="str">
        <f t="shared" ca="1" si="257"/>
        <v xml:space="preserve">712243.46 </v>
      </c>
      <c r="V1266" s="14" t="str">
        <f t="shared" ca="1" si="258"/>
        <v>6169422.92</v>
      </c>
      <c r="W1266" s="14" t="str">
        <f t="shared" ca="1" si="259"/>
        <v>POINT(712243.46 6169422.92)</v>
      </c>
      <c r="X1266" s="14" t="str">
        <f>IFERROR(INDEX(BygningOmraade!B:B,MATCH(A1266,BygningOmraade!A:A,0)),"")</f>
        <v/>
      </c>
    </row>
    <row r="1267" spans="1:24" s="14" customFormat="1" x14ac:dyDescent="0.25">
      <c r="A1267" s="14">
        <f t="shared" si="247"/>
        <v>1267</v>
      </c>
      <c r="B1267" s="14" t="str">
        <f t="shared" ca="1" si="248"/>
        <v>489d8ef1-c378-41ec-acea-16429e0ecaa7</v>
      </c>
      <c r="C1267" s="14" t="str">
        <f t="shared" ca="1" si="249"/>
        <v>0a3f507e-1dae-32b8-e044-0003ba298018</v>
      </c>
      <c r="D1267" s="14">
        <f t="shared" ca="1" si="250"/>
        <v>2540562</v>
      </c>
      <c r="E1267" s="1">
        <f t="shared" ca="1" si="251"/>
        <v>130</v>
      </c>
      <c r="F1267" s="1">
        <f t="shared" ca="1" si="252"/>
        <v>120</v>
      </c>
      <c r="G1267" s="1">
        <f t="shared" ca="1" si="253"/>
        <v>2000</v>
      </c>
      <c r="H1267" s="1" t="str">
        <f ca="1">IFERROR(INDEX(Varmeinstallation!B:B,MATCH(INDIRECT($A$1&amp;"L"&amp;A1267)*1,Varmeinstallation!A:A,0)),"Ingen varmeinstallationer")</f>
        <v>Fjernvarme/blokvarme (radiatorsystemer eller varmluftanlæg)</v>
      </c>
      <c r="I1267" s="1" t="str">
        <f ca="1">IFERROR(INDEX(Opvarmningsmiddel!B:B,MATCH(INDIRECT($A$1&amp;"M"&amp;A1267)*1,Opvarmningsmiddel!A:A,0)),"")</f>
        <v/>
      </c>
      <c r="J1267" s="1">
        <f t="shared" ca="1" si="254"/>
        <v>0</v>
      </c>
      <c r="K1267" s="1" t="str">
        <f ca="1">IFERROR(INDEX(Relationstabel!$C$3:$K$10,MATCH(VALUE(INDIRECT($A$1&amp;"L"&amp;A1267)),Relationstabel!$A$3:$A$10,0),MATCH(IFERROR(VALUE(INDIRECT($A$1&amp;"M"&amp;A1267)),0),Relationstabel!$C$1:$K$1,0)),"Ingen varmeinstallationer")</f>
        <v>Fjernvarme/ Blokvarme</v>
      </c>
      <c r="L1267" s="1" t="str">
        <f ca="1">INDEX(Anvendelseskode!B:B,MATCH($E1267,Anvendelseskode!$A:$A,0))</f>
        <v>Række-, kæde-, dobbelthus (lodret adskillelse mellem enhederne)</v>
      </c>
      <c r="M1267" s="1" t="str">
        <f ca="1">INDEX(Anvendelseskode!C:C,MATCH($E1267,Anvendelseskode!$A:$A,0))</f>
        <v>Række-, kæde og dobbelthuse</v>
      </c>
      <c r="N1267" s="1" t="str">
        <f ca="1">INDEX(Anvendelseskode!D:D,MATCH($E1267,Anvendelseskode!$A:$A,0))</f>
        <v>Private husholdninger</v>
      </c>
      <c r="O1267" s="1" t="str">
        <f ca="1">IFERROR(INDEX(SBi!$2:$2,MATCH(G1267,SBi!$1:$1,1)),SBi!$K$2)</f>
        <v>1999-2006</v>
      </c>
      <c r="P1267" s="1">
        <f ca="1">IFERROR(INDEX(SBi!$C$3:$K$28,MATCH(E1267,SBi!$B$3:$B$28,0),MATCH(O1267,SBi!$C$2:$K$2,0)),0)</f>
        <v>81.5</v>
      </c>
      <c r="Q1267" s="19">
        <f t="shared" ca="1" si="255"/>
        <v>9.7799999999999994</v>
      </c>
      <c r="R1267" s="19" t="str">
        <f ca="1">IFERROR(INDEX(VpD!$2:$2,MATCH(G1267,VpD!$1:$1,1)),VpD!$I$2)</f>
        <v>&gt;1998</v>
      </c>
      <c r="S1267" s="1">
        <f ca="1">IFERROR(INDEX(VpD!$C$3:$I$27,MATCH(E1267,VpD!$B$3:$B$27,0),MATCH(R1267,VpD!$C$2:$I$2,0)),0)</f>
        <v>65</v>
      </c>
      <c r="T1267" s="19">
        <f t="shared" ca="1" si="256"/>
        <v>7.8</v>
      </c>
      <c r="U1267" s="14" t="str">
        <f t="shared" ca="1" si="257"/>
        <v xml:space="preserve">712032.24 </v>
      </c>
      <c r="V1267" s="14" t="str">
        <f t="shared" ca="1" si="258"/>
        <v>6172418.45</v>
      </c>
      <c r="W1267" s="14" t="str">
        <f t="shared" ca="1" si="259"/>
        <v>POINT(712032.24 6172418.45)</v>
      </c>
      <c r="X1267" s="14" t="str">
        <f>IFERROR(INDEX(BygningOmraade!B:B,MATCH(A1267,BygningOmraade!A:A,0)),"")</f>
        <v/>
      </c>
    </row>
    <row r="1268" spans="1:24" s="14" customFormat="1" x14ac:dyDescent="0.25">
      <c r="A1268" s="14">
        <f t="shared" si="247"/>
        <v>1268</v>
      </c>
      <c r="B1268" s="14" t="str">
        <f t="shared" ca="1" si="248"/>
        <v>48b0d090-360f-4391-8737-b18f7a52e860</v>
      </c>
      <c r="C1268" s="14" t="str">
        <f t="shared" ca="1" si="249"/>
        <v>0a3f507e-23f3-32b8-e044-0003ba298018</v>
      </c>
      <c r="D1268" s="14">
        <f t="shared" ca="1" si="250"/>
        <v>995011</v>
      </c>
      <c r="E1268" s="1">
        <f t="shared" ca="1" si="251"/>
        <v>130</v>
      </c>
      <c r="F1268" s="1">
        <f t="shared" ca="1" si="252"/>
        <v>102</v>
      </c>
      <c r="G1268" s="1">
        <f t="shared" ca="1" si="253"/>
        <v>1993</v>
      </c>
      <c r="H1268" s="1" t="str">
        <f ca="1">IFERROR(INDEX(Varmeinstallation!B:B,MATCH(INDIRECT($A$1&amp;"L"&amp;A1268)*1,Varmeinstallation!A:A,0)),"Ingen varmeinstallationer")</f>
        <v>Fjernvarme/blokvarme (radiatorsystemer eller varmluftanlæg)</v>
      </c>
      <c r="I1268" s="1" t="str">
        <f ca="1">IFERROR(INDEX(Opvarmningsmiddel!B:B,MATCH(INDIRECT($A$1&amp;"M"&amp;A1268)*1,Opvarmningsmiddel!A:A,0)),"")</f>
        <v/>
      </c>
      <c r="J1268" s="1">
        <f t="shared" ca="1" si="254"/>
        <v>0</v>
      </c>
      <c r="K1268" s="1" t="str">
        <f ca="1">IFERROR(INDEX(Relationstabel!$C$3:$K$10,MATCH(VALUE(INDIRECT($A$1&amp;"L"&amp;A1268)),Relationstabel!$A$3:$A$10,0),MATCH(IFERROR(VALUE(INDIRECT($A$1&amp;"M"&amp;A1268)),0),Relationstabel!$C$1:$K$1,0)),"Ingen varmeinstallationer")</f>
        <v>Fjernvarme/ Blokvarme</v>
      </c>
      <c r="L1268" s="1" t="str">
        <f ca="1">INDEX(Anvendelseskode!B:B,MATCH($E1268,Anvendelseskode!$A:$A,0))</f>
        <v>Række-, kæde-, dobbelthus (lodret adskillelse mellem enhederne)</v>
      </c>
      <c r="M1268" s="1" t="str">
        <f ca="1">INDEX(Anvendelseskode!C:C,MATCH($E1268,Anvendelseskode!$A:$A,0))</f>
        <v>Række-, kæde og dobbelthuse</v>
      </c>
      <c r="N1268" s="1" t="str">
        <f ca="1">INDEX(Anvendelseskode!D:D,MATCH($E1268,Anvendelseskode!$A:$A,0))</f>
        <v>Private husholdninger</v>
      </c>
      <c r="O1268" s="1" t="str">
        <f ca="1">IFERROR(INDEX(SBi!$2:$2,MATCH(G1268,SBi!$1:$1,1)),SBi!$K$2)</f>
        <v>1979-1998</v>
      </c>
      <c r="P1268" s="1">
        <f ca="1">IFERROR(INDEX(SBi!$C$3:$K$28,MATCH(E1268,SBi!$B$3:$B$28,0),MATCH(O1268,SBi!$C$2:$K$2,0)),0)</f>
        <v>96.8</v>
      </c>
      <c r="Q1268" s="19">
        <f t="shared" ca="1" si="255"/>
        <v>9.8735999999999997</v>
      </c>
      <c r="R1268" s="19" t="str">
        <f ca="1">IFERROR(INDEX(VpD!$2:$2,MATCH(G1268,VpD!$1:$1,1)),VpD!$I$2)</f>
        <v>1979-1998</v>
      </c>
      <c r="S1268" s="1">
        <f ca="1">IFERROR(INDEX(VpD!$C$3:$I$27,MATCH(E1268,VpD!$B$3:$B$27,0),MATCH(R1268,VpD!$C$2:$I$2,0)),0)</f>
        <v>74</v>
      </c>
      <c r="T1268" s="19">
        <f t="shared" ca="1" si="256"/>
        <v>7.548</v>
      </c>
      <c r="U1268" s="14" t="str">
        <f t="shared" ca="1" si="257"/>
        <v xml:space="preserve">711694.66 </v>
      </c>
      <c r="V1268" s="14" t="str">
        <f t="shared" ca="1" si="258"/>
        <v>6172570.31</v>
      </c>
      <c r="W1268" s="14" t="str">
        <f t="shared" ca="1" si="259"/>
        <v>POINT(711694.66 6172570.31)</v>
      </c>
      <c r="X1268" s="14" t="str">
        <f>IFERROR(INDEX(BygningOmraade!B:B,MATCH(A1268,BygningOmraade!A:A,0)),"")</f>
        <v/>
      </c>
    </row>
    <row r="1269" spans="1:24" s="14" customFormat="1" x14ac:dyDescent="0.25">
      <c r="A1269" s="14">
        <f t="shared" si="247"/>
        <v>1269</v>
      </c>
      <c r="B1269" s="14" t="str">
        <f t="shared" ca="1" si="248"/>
        <v>48b830c0-00c4-481c-99e5-325b479c8add</v>
      </c>
      <c r="C1269" s="14" t="str">
        <f t="shared" ca="1" si="249"/>
        <v>0a3f507e-21a4-32b8-e044-0003ba298018</v>
      </c>
      <c r="D1269" s="14">
        <f t="shared" ca="1" si="250"/>
        <v>996366</v>
      </c>
      <c r="E1269" s="1">
        <f t="shared" ca="1" si="251"/>
        <v>120</v>
      </c>
      <c r="F1269" s="1">
        <f t="shared" ca="1" si="252"/>
        <v>146</v>
      </c>
      <c r="G1269" s="1">
        <f t="shared" ca="1" si="253"/>
        <v>2014</v>
      </c>
      <c r="H1269" s="1" t="str">
        <f ca="1">IFERROR(INDEX(Varmeinstallation!B:B,MATCH(INDIRECT($A$1&amp;"L"&amp;A1269)*1,Varmeinstallation!A:A,0)),"Ingen varmeinstallationer")</f>
        <v>Centralvarme fra eget anlæg, et-kammer fyr</v>
      </c>
      <c r="I1269" s="1" t="str">
        <f ca="1">IFERROR(INDEX(Opvarmningsmiddel!B:B,MATCH(INDIRECT($A$1&amp;"M"&amp;A1269)*1,Opvarmningsmiddel!A:A,0)),"")</f>
        <v>Naturgas</v>
      </c>
      <c r="J1269" s="1">
        <f t="shared" ca="1" si="254"/>
        <v>1</v>
      </c>
      <c r="K1269" s="1" t="str">
        <f ca="1">IFERROR(INDEX(Relationstabel!$C$3:$K$10,MATCH(VALUE(INDIRECT($A$1&amp;"L"&amp;A1269)),Relationstabel!$A$3:$A$10,0),MATCH(IFERROR(VALUE(INDIRECT($A$1&amp;"M"&amp;A1269)),0),Relationstabel!$C$1:$K$1,0)),"Ingen varmeinstallationer")</f>
        <v>Naturgas</v>
      </c>
      <c r="L1269" s="1" t="str">
        <f ca="1">INDEX(Anvendelseskode!B:B,MATCH($E1269,Anvendelseskode!$A:$A,0))</f>
        <v>Fritliggende enfamilieshus (parcelhus)</v>
      </c>
      <c r="M1269" s="1" t="str">
        <f ca="1">INDEX(Anvendelseskode!C:C,MATCH($E1269,Anvendelseskode!$A:$A,0))</f>
        <v>Parcelhuse</v>
      </c>
      <c r="N1269" s="1" t="str">
        <f ca="1">INDEX(Anvendelseskode!D:D,MATCH($E1269,Anvendelseskode!$A:$A,0))</f>
        <v>Private husholdninger</v>
      </c>
      <c r="O1269" s="1" t="str">
        <f ca="1">IFERROR(INDEX(SBi!$2:$2,MATCH(G1269,SBi!$1:$1,1)),SBi!$K$2)</f>
        <v>Efter 2006</v>
      </c>
      <c r="P1269" s="1">
        <f ca="1">IFERROR(INDEX(SBi!$C$3:$K$28,MATCH(E1269,SBi!$B$3:$B$28,0),MATCH(O1269,SBi!$C$2:$K$2,0)),0)</f>
        <v>67.3</v>
      </c>
      <c r="Q1269" s="19">
        <f t="shared" ca="1" si="255"/>
        <v>9.8257999999999992</v>
      </c>
      <c r="R1269" s="19" t="str">
        <f ca="1">IFERROR(INDEX(VpD!$2:$2,MATCH(G1269,VpD!$1:$1,1)),VpD!$I$2)</f>
        <v>&gt;1998</v>
      </c>
      <c r="S1269" s="1">
        <f ca="1">IFERROR(INDEX(VpD!$C$3:$I$27,MATCH(E1269,VpD!$B$3:$B$27,0),MATCH(R1269,VpD!$C$2:$I$2,0)),0)</f>
        <v>72</v>
      </c>
      <c r="T1269" s="19">
        <f t="shared" ca="1" si="256"/>
        <v>10.512</v>
      </c>
      <c r="U1269" s="14" t="str">
        <f t="shared" ca="1" si="257"/>
        <v xml:space="preserve">713452.07 </v>
      </c>
      <c r="V1269" s="14" t="str">
        <f t="shared" ca="1" si="258"/>
        <v>6168613.9</v>
      </c>
      <c r="W1269" s="14" t="str">
        <f t="shared" ca="1" si="259"/>
        <v>POINT(713452.07 6168613.9)</v>
      </c>
      <c r="X1269" s="14" t="str">
        <f>IFERROR(INDEX(BygningOmraade!B:B,MATCH(A1269,BygningOmraade!A:A,0)),"")</f>
        <v/>
      </c>
    </row>
    <row r="1270" spans="1:24" s="14" customFormat="1" x14ac:dyDescent="0.25">
      <c r="A1270" s="14">
        <f t="shared" si="247"/>
        <v>1270</v>
      </c>
      <c r="B1270" s="14" t="str">
        <f t="shared" ca="1" si="248"/>
        <v>48bfae90-f1db-4ccc-9b87-7b9eb9f3e183</v>
      </c>
      <c r="C1270" s="14" t="str">
        <f t="shared" ca="1" si="249"/>
        <v>0a3f507e-22b2-32b8-e044-0003ba298018</v>
      </c>
      <c r="D1270" s="14">
        <f t="shared" ca="1" si="250"/>
        <v>995283</v>
      </c>
      <c r="E1270" s="1">
        <f t="shared" ca="1" si="251"/>
        <v>120</v>
      </c>
      <c r="F1270" s="1">
        <f t="shared" ca="1" si="252"/>
        <v>136</v>
      </c>
      <c r="G1270" s="1">
        <f t="shared" ca="1" si="253"/>
        <v>1970</v>
      </c>
      <c r="H1270" s="1" t="str">
        <f ca="1">IFERROR(INDEX(Varmeinstallation!B:B,MATCH(INDIRECT($A$1&amp;"L"&amp;A1270)*1,Varmeinstallation!A:A,0)),"Ingen varmeinstallationer")</f>
        <v>Centralvarme fra eget anlæg, et-kammer fyr</v>
      </c>
      <c r="I1270" s="1" t="str">
        <f ca="1">IFERROR(INDEX(Opvarmningsmiddel!B:B,MATCH(INDIRECT($A$1&amp;"M"&amp;A1270)*1,Opvarmningsmiddel!A:A,0)),"")</f>
        <v>Naturgas</v>
      </c>
      <c r="J1270" s="1">
        <f t="shared" ca="1" si="254"/>
        <v>0</v>
      </c>
      <c r="K1270" s="1" t="str">
        <f ca="1">IFERROR(INDEX(Relationstabel!$C$3:$K$10,MATCH(VALUE(INDIRECT($A$1&amp;"L"&amp;A1270)),Relationstabel!$A$3:$A$10,0),MATCH(IFERROR(VALUE(INDIRECT($A$1&amp;"M"&amp;A1270)),0),Relationstabel!$C$1:$K$1,0)),"Ingen varmeinstallationer")</f>
        <v>Naturgas</v>
      </c>
      <c r="L1270" s="1" t="str">
        <f ca="1">INDEX(Anvendelseskode!B:B,MATCH($E1270,Anvendelseskode!$A:$A,0))</f>
        <v>Fritliggende enfamilieshus (parcelhus)</v>
      </c>
      <c r="M1270" s="1" t="str">
        <f ca="1">INDEX(Anvendelseskode!C:C,MATCH($E1270,Anvendelseskode!$A:$A,0))</f>
        <v>Parcelhuse</v>
      </c>
      <c r="N1270" s="1" t="str">
        <f ca="1">INDEX(Anvendelseskode!D:D,MATCH($E1270,Anvendelseskode!$A:$A,0))</f>
        <v>Private husholdninger</v>
      </c>
      <c r="O1270" s="1" t="str">
        <f ca="1">IFERROR(INDEX(SBi!$2:$2,MATCH(G1270,SBi!$1:$1,1)),SBi!$K$2)</f>
        <v>1961-1972</v>
      </c>
      <c r="P1270" s="1">
        <f ca="1">IFERROR(INDEX(SBi!$C$3:$K$28,MATCH(E1270,SBi!$B$3:$B$28,0),MATCH(O1270,SBi!$C$2:$K$2,0)),0)</f>
        <v>134.30000000000001</v>
      </c>
      <c r="Q1270" s="19">
        <f t="shared" ca="1" si="255"/>
        <v>18.264800000000005</v>
      </c>
      <c r="R1270" s="19" t="str">
        <f ca="1">IFERROR(INDEX(VpD!$2:$2,MATCH(G1270,VpD!$1:$1,1)),VpD!$I$2)</f>
        <v>1961-1972</v>
      </c>
      <c r="S1270" s="1">
        <f ca="1">IFERROR(INDEX(VpD!$C$3:$I$27,MATCH(E1270,VpD!$B$3:$B$27,0),MATCH(R1270,VpD!$C$2:$I$2,0)),0)</f>
        <v>143</v>
      </c>
      <c r="T1270" s="19">
        <f t="shared" ca="1" si="256"/>
        <v>19.448</v>
      </c>
      <c r="U1270" s="14" t="str">
        <f t="shared" ca="1" si="257"/>
        <v xml:space="preserve">711807.92 </v>
      </c>
      <c r="V1270" s="14" t="str">
        <f t="shared" ca="1" si="258"/>
        <v>6171978.01</v>
      </c>
      <c r="W1270" s="14" t="str">
        <f t="shared" ca="1" si="259"/>
        <v>POINT(711807.92 6171978.01)</v>
      </c>
      <c r="X1270" s="14" t="str">
        <f>IFERROR(INDEX(BygningOmraade!B:B,MATCH(A1270,BygningOmraade!A:A,0)),"")</f>
        <v/>
      </c>
    </row>
    <row r="1271" spans="1:24" s="14" customFormat="1" x14ac:dyDescent="0.25">
      <c r="A1271" s="14">
        <f t="shared" si="247"/>
        <v>1271</v>
      </c>
      <c r="B1271" s="14" t="str">
        <f t="shared" ca="1" si="248"/>
        <v>48e4bd95-ee6e-4bd6-bf79-38bb08f1a888</v>
      </c>
      <c r="C1271" s="14" t="str">
        <f t="shared" ca="1" si="249"/>
        <v>0a3f507e-24c6-32b8-e044-0003ba298018</v>
      </c>
      <c r="D1271" s="14">
        <f t="shared" ca="1" si="250"/>
        <v>996985</v>
      </c>
      <c r="E1271" s="1">
        <f t="shared" ca="1" si="251"/>
        <v>130</v>
      </c>
      <c r="F1271" s="1">
        <f t="shared" ca="1" si="252"/>
        <v>109</v>
      </c>
      <c r="G1271" s="1">
        <f t="shared" ca="1" si="253"/>
        <v>1978</v>
      </c>
      <c r="H1271" s="1" t="str">
        <f ca="1">IFERROR(INDEX(Varmeinstallation!B:B,MATCH(INDIRECT($A$1&amp;"L"&amp;A1271)*1,Varmeinstallation!A:A,0)),"Ingen varmeinstallationer")</f>
        <v>Fjernvarme/blokvarme (radiatorsystemer eller varmluftanlæg)</v>
      </c>
      <c r="I1271" s="1" t="str">
        <f ca="1">IFERROR(INDEX(Opvarmningsmiddel!B:B,MATCH(INDIRECT($A$1&amp;"M"&amp;A1271)*1,Opvarmningsmiddel!A:A,0)),"")</f>
        <v/>
      </c>
      <c r="J1271" s="1">
        <f t="shared" ca="1" si="254"/>
        <v>0</v>
      </c>
      <c r="K1271" s="1" t="str">
        <f ca="1">IFERROR(INDEX(Relationstabel!$C$3:$K$10,MATCH(VALUE(INDIRECT($A$1&amp;"L"&amp;A1271)),Relationstabel!$A$3:$A$10,0),MATCH(IFERROR(VALUE(INDIRECT($A$1&amp;"M"&amp;A1271)),0),Relationstabel!$C$1:$K$1,0)),"Ingen varmeinstallationer")</f>
        <v>Fjernvarme/ Blokvarme</v>
      </c>
      <c r="L1271" s="1" t="str">
        <f ca="1">INDEX(Anvendelseskode!B:B,MATCH($E1271,Anvendelseskode!$A:$A,0))</f>
        <v>Række-, kæde-, dobbelthus (lodret adskillelse mellem enhederne)</v>
      </c>
      <c r="M1271" s="1" t="str">
        <f ca="1">INDEX(Anvendelseskode!C:C,MATCH($E1271,Anvendelseskode!$A:$A,0))</f>
        <v>Række-, kæde og dobbelthuse</v>
      </c>
      <c r="N1271" s="1" t="str">
        <f ca="1">INDEX(Anvendelseskode!D:D,MATCH($E1271,Anvendelseskode!$A:$A,0))</f>
        <v>Private husholdninger</v>
      </c>
      <c r="O1271" s="1" t="str">
        <f ca="1">IFERROR(INDEX(SBi!$2:$2,MATCH(G1271,SBi!$1:$1,1)),SBi!$K$2)</f>
        <v>1973-1978</v>
      </c>
      <c r="P1271" s="1">
        <f ca="1">IFERROR(INDEX(SBi!$C$3:$K$28,MATCH(E1271,SBi!$B$3:$B$28,0),MATCH(O1271,SBi!$C$2:$K$2,0)),0)</f>
        <v>112.6</v>
      </c>
      <c r="Q1271" s="19">
        <f t="shared" ca="1" si="255"/>
        <v>12.273399999999999</v>
      </c>
      <c r="R1271" s="19" t="str">
        <f ca="1">IFERROR(INDEX(VpD!$2:$2,MATCH(G1271,VpD!$1:$1,1)),VpD!$I$2)</f>
        <v>1973-1978</v>
      </c>
      <c r="S1271" s="1">
        <f ca="1">IFERROR(INDEX(VpD!$C$3:$I$27,MATCH(E1271,VpD!$B$3:$B$27,0),MATCH(R1271,VpD!$C$2:$I$2,0)),0)</f>
        <v>98</v>
      </c>
      <c r="T1271" s="19">
        <f t="shared" ca="1" si="256"/>
        <v>10.682</v>
      </c>
      <c r="U1271" s="14" t="str">
        <f t="shared" ca="1" si="257"/>
        <v xml:space="preserve">713598.61 </v>
      </c>
      <c r="V1271" s="14" t="str">
        <f t="shared" ca="1" si="258"/>
        <v>6169806.33</v>
      </c>
      <c r="W1271" s="14" t="str">
        <f t="shared" ca="1" si="259"/>
        <v>POINT(713598.61 6169806.33)</v>
      </c>
      <c r="X1271" s="14" t="str">
        <f>IFERROR(INDEX(BygningOmraade!B:B,MATCH(A1271,BygningOmraade!A:A,0)),"")</f>
        <v/>
      </c>
    </row>
    <row r="1272" spans="1:24" s="14" customFormat="1" x14ac:dyDescent="0.25">
      <c r="A1272" s="14">
        <f t="shared" si="247"/>
        <v>1272</v>
      </c>
      <c r="B1272" s="14" t="str">
        <f t="shared" ca="1" si="248"/>
        <v>48e7d63f-0bcc-41a6-93ae-f903f6bb8b2e</v>
      </c>
      <c r="C1272" s="14" t="str">
        <f t="shared" ca="1" si="249"/>
        <v>0a3f507e-1d0b-32b8-e044-0003ba298018</v>
      </c>
      <c r="D1272" s="14">
        <f t="shared" ca="1" si="250"/>
        <v>993678</v>
      </c>
      <c r="E1272" s="1">
        <f t="shared" ca="1" si="251"/>
        <v>120</v>
      </c>
      <c r="F1272" s="1">
        <f t="shared" ca="1" si="252"/>
        <v>134</v>
      </c>
      <c r="G1272" s="1">
        <f t="shared" ca="1" si="253"/>
        <v>1969</v>
      </c>
      <c r="H1272" s="1" t="str">
        <f ca="1">IFERROR(INDEX(Varmeinstallation!B:B,MATCH(INDIRECT($A$1&amp;"L"&amp;A1272)*1,Varmeinstallation!A:A,0)),"Ingen varmeinstallationer")</f>
        <v>Centralvarme fra eget anlæg, et-kammer fyr</v>
      </c>
      <c r="I1272" s="1" t="str">
        <f ca="1">IFERROR(INDEX(Opvarmningsmiddel!B:B,MATCH(INDIRECT($A$1&amp;"M"&amp;A1272)*1,Opvarmningsmiddel!A:A,0)),"")</f>
        <v>Naturgas</v>
      </c>
      <c r="J1272" s="1">
        <f t="shared" ca="1" si="254"/>
        <v>2</v>
      </c>
      <c r="K1272" s="1" t="str">
        <f ca="1">IFERROR(INDEX(Relationstabel!$C$3:$K$10,MATCH(VALUE(INDIRECT($A$1&amp;"L"&amp;A1272)),Relationstabel!$A$3:$A$10,0),MATCH(IFERROR(VALUE(INDIRECT($A$1&amp;"M"&amp;A1272)),0),Relationstabel!$C$1:$K$1,0)),"Ingen varmeinstallationer")</f>
        <v>Naturgas</v>
      </c>
      <c r="L1272" s="1" t="str">
        <f ca="1">INDEX(Anvendelseskode!B:B,MATCH($E1272,Anvendelseskode!$A:$A,0))</f>
        <v>Fritliggende enfamilieshus (parcelhus)</v>
      </c>
      <c r="M1272" s="1" t="str">
        <f ca="1">INDEX(Anvendelseskode!C:C,MATCH($E1272,Anvendelseskode!$A:$A,0))</f>
        <v>Parcelhuse</v>
      </c>
      <c r="N1272" s="1" t="str">
        <f ca="1">INDEX(Anvendelseskode!D:D,MATCH($E1272,Anvendelseskode!$A:$A,0))</f>
        <v>Private husholdninger</v>
      </c>
      <c r="O1272" s="1" t="str">
        <f ca="1">IFERROR(INDEX(SBi!$2:$2,MATCH(G1272,SBi!$1:$1,1)),SBi!$K$2)</f>
        <v>1961-1972</v>
      </c>
      <c r="P1272" s="1">
        <f ca="1">IFERROR(INDEX(SBi!$C$3:$K$28,MATCH(E1272,SBi!$B$3:$B$28,0),MATCH(O1272,SBi!$C$2:$K$2,0)),0)</f>
        <v>134.30000000000001</v>
      </c>
      <c r="Q1272" s="19">
        <f t="shared" ca="1" si="255"/>
        <v>17.996200000000002</v>
      </c>
      <c r="R1272" s="19" t="str">
        <f ca="1">IFERROR(INDEX(VpD!$2:$2,MATCH(G1272,VpD!$1:$1,1)),VpD!$I$2)</f>
        <v>1961-1972</v>
      </c>
      <c r="S1272" s="1">
        <f ca="1">IFERROR(INDEX(VpD!$C$3:$I$27,MATCH(E1272,VpD!$B$3:$B$27,0),MATCH(R1272,VpD!$C$2:$I$2,0)),0)</f>
        <v>143</v>
      </c>
      <c r="T1272" s="19">
        <f t="shared" ca="1" si="256"/>
        <v>19.161999999999999</v>
      </c>
      <c r="U1272" s="14" t="str">
        <f t="shared" ca="1" si="257"/>
        <v xml:space="preserve">710927.78 </v>
      </c>
      <c r="V1272" s="14" t="str">
        <f t="shared" ca="1" si="258"/>
        <v>6172063.95</v>
      </c>
      <c r="W1272" s="14" t="str">
        <f t="shared" ca="1" si="259"/>
        <v>POINT(710927.78 6172063.95)</v>
      </c>
      <c r="X1272" s="14" t="str">
        <f>IFERROR(INDEX(BygningOmraade!B:B,MATCH(A1272,BygningOmraade!A:A,0)),"")</f>
        <v/>
      </c>
    </row>
    <row r="1273" spans="1:24" s="14" customFormat="1" x14ac:dyDescent="0.25">
      <c r="A1273" s="14">
        <f t="shared" si="247"/>
        <v>1273</v>
      </c>
      <c r="B1273" s="14" t="str">
        <f t="shared" ca="1" si="248"/>
        <v>48f0bb0d-d568-4e9a-874c-1c414bb17d97</v>
      </c>
      <c r="C1273" s="14" t="str">
        <f t="shared" ca="1" si="249"/>
        <v>0a3f507e-2279-32b8-e044-0003ba298018</v>
      </c>
      <c r="D1273" s="14">
        <f t="shared" ca="1" si="250"/>
        <v>995795</v>
      </c>
      <c r="E1273" s="1">
        <f t="shared" ca="1" si="251"/>
        <v>120</v>
      </c>
      <c r="F1273" s="1">
        <f t="shared" ca="1" si="252"/>
        <v>184</v>
      </c>
      <c r="G1273" s="1">
        <f t="shared" ca="1" si="253"/>
        <v>1975</v>
      </c>
      <c r="H1273" s="1" t="str">
        <f ca="1">IFERROR(INDEX(Varmeinstallation!B:B,MATCH(INDIRECT($A$1&amp;"L"&amp;A1273)*1,Varmeinstallation!A:A,0)),"Ingen varmeinstallationer")</f>
        <v>Centralvarme fra eget anlæg, et-kammer fyr</v>
      </c>
      <c r="I1273" s="1" t="str">
        <f ca="1">IFERROR(INDEX(Opvarmningsmiddel!B:B,MATCH(INDIRECT($A$1&amp;"M"&amp;A1273)*1,Opvarmningsmiddel!A:A,0)),"")</f>
        <v>Naturgas</v>
      </c>
      <c r="J1273" s="1">
        <f t="shared" ca="1" si="254"/>
        <v>2</v>
      </c>
      <c r="K1273" s="1" t="str">
        <f ca="1">IFERROR(INDEX(Relationstabel!$C$3:$K$10,MATCH(VALUE(INDIRECT($A$1&amp;"L"&amp;A1273)),Relationstabel!$A$3:$A$10,0),MATCH(IFERROR(VALUE(INDIRECT($A$1&amp;"M"&amp;A1273)),0),Relationstabel!$C$1:$K$1,0)),"Ingen varmeinstallationer")</f>
        <v>Naturgas</v>
      </c>
      <c r="L1273" s="1" t="str">
        <f ca="1">INDEX(Anvendelseskode!B:B,MATCH($E1273,Anvendelseskode!$A:$A,0))</f>
        <v>Fritliggende enfamilieshus (parcelhus)</v>
      </c>
      <c r="M1273" s="1" t="str">
        <f ca="1">INDEX(Anvendelseskode!C:C,MATCH($E1273,Anvendelseskode!$A:$A,0))</f>
        <v>Parcelhuse</v>
      </c>
      <c r="N1273" s="1" t="str">
        <f ca="1">INDEX(Anvendelseskode!D:D,MATCH($E1273,Anvendelseskode!$A:$A,0))</f>
        <v>Private husholdninger</v>
      </c>
      <c r="O1273" s="1" t="str">
        <f ca="1">IFERROR(INDEX(SBi!$2:$2,MATCH(G1273,SBi!$1:$1,1)),SBi!$K$2)</f>
        <v>1973-1978</v>
      </c>
      <c r="P1273" s="1">
        <f ca="1">IFERROR(INDEX(SBi!$C$3:$K$28,MATCH(E1273,SBi!$B$3:$B$28,0),MATCH(O1273,SBi!$C$2:$K$2,0)),0)</f>
        <v>119.8</v>
      </c>
      <c r="Q1273" s="19">
        <f t="shared" ca="1" si="255"/>
        <v>22.043200000000002</v>
      </c>
      <c r="R1273" s="19" t="str">
        <f ca="1">IFERROR(INDEX(VpD!$2:$2,MATCH(G1273,VpD!$1:$1,1)),VpD!$I$2)</f>
        <v>1973-1978</v>
      </c>
      <c r="S1273" s="1">
        <f ca="1">IFERROR(INDEX(VpD!$C$3:$I$27,MATCH(E1273,VpD!$B$3:$B$27,0),MATCH(R1273,VpD!$C$2:$I$2,0)),0)</f>
        <v>117</v>
      </c>
      <c r="T1273" s="19">
        <f t="shared" ca="1" si="256"/>
        <v>21.527999999999999</v>
      </c>
      <c r="U1273" s="14" t="str">
        <f t="shared" ca="1" si="257"/>
        <v xml:space="preserve">712072.3 </v>
      </c>
      <c r="V1273" s="14" t="str">
        <f t="shared" ca="1" si="258"/>
        <v>6171815.47</v>
      </c>
      <c r="W1273" s="14" t="str">
        <f t="shared" ca="1" si="259"/>
        <v>POINT(712072.3 6171815.47)</v>
      </c>
      <c r="X1273" s="14" t="str">
        <f>IFERROR(INDEX(BygningOmraade!B:B,MATCH(A1273,BygningOmraade!A:A,0)),"")</f>
        <v/>
      </c>
    </row>
    <row r="1274" spans="1:24" s="14" customFormat="1" x14ac:dyDescent="0.25">
      <c r="A1274" s="14">
        <f t="shared" si="247"/>
        <v>1274</v>
      </c>
      <c r="B1274" s="14" t="str">
        <f t="shared" ca="1" si="248"/>
        <v>4914110a-e486-4f49-8116-a5f5e6e3c134</v>
      </c>
      <c r="C1274" s="14" t="str">
        <f t="shared" ca="1" si="249"/>
        <v>0a3f507e-191e-32b8-e044-0003ba298018</v>
      </c>
      <c r="D1274" s="14">
        <f t="shared" ca="1" si="250"/>
        <v>994197</v>
      </c>
      <c r="E1274" s="1">
        <f t="shared" ca="1" si="251"/>
        <v>120</v>
      </c>
      <c r="F1274" s="1">
        <f t="shared" ca="1" si="252"/>
        <v>161</v>
      </c>
      <c r="G1274" s="1">
        <f t="shared" ca="1" si="253"/>
        <v>1985</v>
      </c>
      <c r="H1274" s="1" t="str">
        <f ca="1">IFERROR(INDEX(Varmeinstallation!B:B,MATCH(INDIRECT($A$1&amp;"L"&amp;A1274)*1,Varmeinstallation!A:A,0)),"Ingen varmeinstallationer")</f>
        <v>Fjernvarme/blokvarme (radiatorsystemer eller varmluftanlæg)</v>
      </c>
      <c r="I1274" s="1" t="str">
        <f ca="1">IFERROR(INDEX(Opvarmningsmiddel!B:B,MATCH(INDIRECT($A$1&amp;"M"&amp;A1274)*1,Opvarmningsmiddel!A:A,0)),"")</f>
        <v/>
      </c>
      <c r="J1274" s="1">
        <f t="shared" ca="1" si="254"/>
        <v>0</v>
      </c>
      <c r="K1274" s="1" t="str">
        <f ca="1">IFERROR(INDEX(Relationstabel!$C$3:$K$10,MATCH(VALUE(INDIRECT($A$1&amp;"L"&amp;A1274)),Relationstabel!$A$3:$A$10,0),MATCH(IFERROR(VALUE(INDIRECT($A$1&amp;"M"&amp;A1274)),0),Relationstabel!$C$1:$K$1,0)),"Ingen varmeinstallationer")</f>
        <v>Fjernvarme/ Blokvarme</v>
      </c>
      <c r="L1274" s="1" t="str">
        <f ca="1">INDEX(Anvendelseskode!B:B,MATCH($E1274,Anvendelseskode!$A:$A,0))</f>
        <v>Fritliggende enfamilieshus (parcelhus)</v>
      </c>
      <c r="M1274" s="1" t="str">
        <f ca="1">INDEX(Anvendelseskode!C:C,MATCH($E1274,Anvendelseskode!$A:$A,0))</f>
        <v>Parcelhuse</v>
      </c>
      <c r="N1274" s="1" t="str">
        <f ca="1">INDEX(Anvendelseskode!D:D,MATCH($E1274,Anvendelseskode!$A:$A,0))</f>
        <v>Private husholdninger</v>
      </c>
      <c r="O1274" s="1" t="str">
        <f ca="1">IFERROR(INDEX(SBi!$2:$2,MATCH(G1274,SBi!$1:$1,1)),SBi!$K$2)</f>
        <v>1979-1998</v>
      </c>
      <c r="P1274" s="1">
        <f ca="1">IFERROR(INDEX(SBi!$C$3:$K$28,MATCH(E1274,SBi!$B$3:$B$28,0),MATCH(O1274,SBi!$C$2:$K$2,0)),0)</f>
        <v>105.4</v>
      </c>
      <c r="Q1274" s="19">
        <f t="shared" ca="1" si="255"/>
        <v>16.9694</v>
      </c>
      <c r="R1274" s="19" t="str">
        <f ca="1">IFERROR(INDEX(VpD!$2:$2,MATCH(G1274,VpD!$1:$1,1)),VpD!$I$2)</f>
        <v>1979-1998</v>
      </c>
      <c r="S1274" s="1">
        <f ca="1">IFERROR(INDEX(VpD!$C$3:$I$27,MATCH(E1274,VpD!$B$3:$B$27,0),MATCH(R1274,VpD!$C$2:$I$2,0)),0)</f>
        <v>90</v>
      </c>
      <c r="T1274" s="19">
        <f t="shared" ca="1" si="256"/>
        <v>14.49</v>
      </c>
      <c r="U1274" s="14" t="str">
        <f t="shared" ca="1" si="257"/>
        <v xml:space="preserve">711393.1 </v>
      </c>
      <c r="V1274" s="14" t="str">
        <f t="shared" ca="1" si="258"/>
        <v>6172116.61</v>
      </c>
      <c r="W1274" s="14" t="str">
        <f t="shared" ca="1" si="259"/>
        <v>POINT(711393.1 6172116.61)</v>
      </c>
      <c r="X1274" s="14" t="str">
        <f>IFERROR(INDEX(BygningOmraade!B:B,MATCH(A1274,BygningOmraade!A:A,0)),"")</f>
        <v/>
      </c>
    </row>
    <row r="1275" spans="1:24" s="14" customFormat="1" x14ac:dyDescent="0.25">
      <c r="A1275" s="14">
        <f t="shared" si="247"/>
        <v>1275</v>
      </c>
      <c r="B1275" s="14" t="str">
        <f t="shared" ca="1" si="248"/>
        <v>4923e125-7336-4236-a621-d7a99adf800c</v>
      </c>
      <c r="C1275" s="14" t="str">
        <f t="shared" ca="1" si="249"/>
        <v>0cb704ae-bf3f-44c6-b1a6-9ca315144e11</v>
      </c>
      <c r="D1275" s="14">
        <f t="shared" ca="1" si="250"/>
        <v>100100823</v>
      </c>
      <c r="E1275" s="1">
        <f t="shared" ca="1" si="251"/>
        <v>130</v>
      </c>
      <c r="F1275" s="1">
        <f t="shared" ca="1" si="252"/>
        <v>157</v>
      </c>
      <c r="G1275" s="1">
        <f t="shared" ca="1" si="253"/>
        <v>2017</v>
      </c>
      <c r="H1275" s="1" t="str">
        <f ca="1">IFERROR(INDEX(Varmeinstallation!B:B,MATCH(INDIRECT($A$1&amp;"L"&amp;A1275)*1,Varmeinstallation!A:A,0)),"Ingen varmeinstallationer")</f>
        <v>Centralvarme fra eget anlæg, et-kammer fyr</v>
      </c>
      <c r="I1275" s="1" t="str">
        <f ca="1">IFERROR(INDEX(Opvarmningsmiddel!B:B,MATCH(INDIRECT($A$1&amp;"M"&amp;A1275)*1,Opvarmningsmiddel!A:A,0)),"")</f>
        <v>Naturgas</v>
      </c>
      <c r="J1275" s="1">
        <f t="shared" ca="1" si="254"/>
        <v>4</v>
      </c>
      <c r="K1275" s="1" t="str">
        <f ca="1">IFERROR(INDEX(Relationstabel!$C$3:$K$10,MATCH(VALUE(INDIRECT($A$1&amp;"L"&amp;A1275)),Relationstabel!$A$3:$A$10,0),MATCH(IFERROR(VALUE(INDIRECT($A$1&amp;"M"&amp;A1275)),0),Relationstabel!$C$1:$K$1,0)),"Ingen varmeinstallationer")</f>
        <v>Naturgas</v>
      </c>
      <c r="L1275" s="1" t="str">
        <f ca="1">INDEX(Anvendelseskode!B:B,MATCH($E1275,Anvendelseskode!$A:$A,0))</f>
        <v>Række-, kæde-, dobbelthus (lodret adskillelse mellem enhederne)</v>
      </c>
      <c r="M1275" s="1" t="str">
        <f ca="1">INDEX(Anvendelseskode!C:C,MATCH($E1275,Anvendelseskode!$A:$A,0))</f>
        <v>Række-, kæde og dobbelthuse</v>
      </c>
      <c r="N1275" s="1" t="str">
        <f ca="1">INDEX(Anvendelseskode!D:D,MATCH($E1275,Anvendelseskode!$A:$A,0))</f>
        <v>Private husholdninger</v>
      </c>
      <c r="O1275" s="1" t="str">
        <f ca="1">IFERROR(INDEX(SBi!$2:$2,MATCH(G1275,SBi!$1:$1,1)),SBi!$K$2)</f>
        <v>Efter 2006</v>
      </c>
      <c r="P1275" s="1">
        <f ca="1">IFERROR(INDEX(SBi!$C$3:$K$28,MATCH(E1275,SBi!$B$3:$B$28,0),MATCH(O1275,SBi!$C$2:$K$2,0)),0)</f>
        <v>66.400000000000006</v>
      </c>
      <c r="Q1275" s="19">
        <f t="shared" ca="1" si="255"/>
        <v>10.424800000000001</v>
      </c>
      <c r="R1275" s="19" t="str">
        <f ca="1">IFERROR(INDEX(VpD!$2:$2,MATCH(G1275,VpD!$1:$1,1)),VpD!$I$2)</f>
        <v>&gt;1998</v>
      </c>
      <c r="S1275" s="1">
        <f ca="1">IFERROR(INDEX(VpD!$C$3:$I$27,MATCH(E1275,VpD!$B$3:$B$27,0),MATCH(R1275,VpD!$C$2:$I$2,0)),0)</f>
        <v>65</v>
      </c>
      <c r="T1275" s="19">
        <f t="shared" ca="1" si="256"/>
        <v>10.205</v>
      </c>
      <c r="U1275" s="14" t="str">
        <f t="shared" ca="1" si="257"/>
        <v xml:space="preserve">712251.28 </v>
      </c>
      <c r="V1275" s="14" t="str">
        <f t="shared" ca="1" si="258"/>
        <v>6169471.29</v>
      </c>
      <c r="W1275" s="14" t="str">
        <f t="shared" ca="1" si="259"/>
        <v>POINT(712251.28 6169471.29)</v>
      </c>
      <c r="X1275" s="14" t="str">
        <f>IFERROR(INDEX(BygningOmraade!B:B,MATCH(A1275,BygningOmraade!A:A,0)),"")</f>
        <v/>
      </c>
    </row>
    <row r="1276" spans="1:24" s="14" customFormat="1" x14ac:dyDescent="0.25">
      <c r="A1276" s="14">
        <f t="shared" si="247"/>
        <v>1276</v>
      </c>
      <c r="B1276" s="14" t="str">
        <f t="shared" ca="1" si="248"/>
        <v>4930a5cf-e680-4119-b759-34454dc4bb52</v>
      </c>
      <c r="C1276" s="14" t="str">
        <f t="shared" ca="1" si="249"/>
        <v>0a3f507e-1670-32b8-e044-0003ba298018</v>
      </c>
      <c r="D1276" s="14">
        <f t="shared" ca="1" si="250"/>
        <v>997058</v>
      </c>
      <c r="E1276" s="1">
        <f t="shared" ca="1" si="251"/>
        <v>130</v>
      </c>
      <c r="F1276" s="1">
        <f t="shared" ca="1" si="252"/>
        <v>102</v>
      </c>
      <c r="G1276" s="1">
        <f t="shared" ca="1" si="253"/>
        <v>1977</v>
      </c>
      <c r="H1276" s="1" t="str">
        <f ca="1">IFERROR(INDEX(Varmeinstallation!B:B,MATCH(INDIRECT($A$1&amp;"L"&amp;A1276)*1,Varmeinstallation!A:A,0)),"Ingen varmeinstallationer")</f>
        <v>Fjernvarme/blokvarme (radiatorsystemer eller varmluftanlæg)</v>
      </c>
      <c r="I1276" s="1" t="str">
        <f ca="1">IFERROR(INDEX(Opvarmningsmiddel!B:B,MATCH(INDIRECT($A$1&amp;"M"&amp;A1276)*1,Opvarmningsmiddel!A:A,0)),"")</f>
        <v/>
      </c>
      <c r="J1276" s="1">
        <f t="shared" ca="1" si="254"/>
        <v>0</v>
      </c>
      <c r="K1276" s="1" t="str">
        <f ca="1">IFERROR(INDEX(Relationstabel!$C$3:$K$10,MATCH(VALUE(INDIRECT($A$1&amp;"L"&amp;A1276)),Relationstabel!$A$3:$A$10,0),MATCH(IFERROR(VALUE(INDIRECT($A$1&amp;"M"&amp;A1276)),0),Relationstabel!$C$1:$K$1,0)),"Ingen varmeinstallationer")</f>
        <v>Fjernvarme/ Blokvarme</v>
      </c>
      <c r="L1276" s="1" t="str">
        <f ca="1">INDEX(Anvendelseskode!B:B,MATCH($E1276,Anvendelseskode!$A:$A,0))</f>
        <v>Række-, kæde-, dobbelthus (lodret adskillelse mellem enhederne)</v>
      </c>
      <c r="M1276" s="1" t="str">
        <f ca="1">INDEX(Anvendelseskode!C:C,MATCH($E1276,Anvendelseskode!$A:$A,0))</f>
        <v>Række-, kæde og dobbelthuse</v>
      </c>
      <c r="N1276" s="1" t="str">
        <f ca="1">INDEX(Anvendelseskode!D:D,MATCH($E1276,Anvendelseskode!$A:$A,0))</f>
        <v>Private husholdninger</v>
      </c>
      <c r="O1276" s="1" t="str">
        <f ca="1">IFERROR(INDEX(SBi!$2:$2,MATCH(G1276,SBi!$1:$1,1)),SBi!$K$2)</f>
        <v>1973-1978</v>
      </c>
      <c r="P1276" s="1">
        <f ca="1">IFERROR(INDEX(SBi!$C$3:$K$28,MATCH(E1276,SBi!$B$3:$B$28,0),MATCH(O1276,SBi!$C$2:$K$2,0)),0)</f>
        <v>112.6</v>
      </c>
      <c r="Q1276" s="19">
        <f t="shared" ca="1" si="255"/>
        <v>11.485199999999999</v>
      </c>
      <c r="R1276" s="19" t="str">
        <f ca="1">IFERROR(INDEX(VpD!$2:$2,MATCH(G1276,VpD!$1:$1,1)),VpD!$I$2)</f>
        <v>1973-1978</v>
      </c>
      <c r="S1276" s="1">
        <f ca="1">IFERROR(INDEX(VpD!$C$3:$I$27,MATCH(E1276,VpD!$B$3:$B$27,0),MATCH(R1276,VpD!$C$2:$I$2,0)),0)</f>
        <v>98</v>
      </c>
      <c r="T1276" s="19">
        <f t="shared" ca="1" si="256"/>
        <v>9.9960000000000004</v>
      </c>
      <c r="U1276" s="14" t="str">
        <f t="shared" ca="1" si="257"/>
        <v xml:space="preserve">713578.76 </v>
      </c>
      <c r="V1276" s="14" t="str">
        <f t="shared" ca="1" si="258"/>
        <v>6169510.98</v>
      </c>
      <c r="W1276" s="14" t="str">
        <f t="shared" ca="1" si="259"/>
        <v>POINT(713578.76 6169510.98)</v>
      </c>
      <c r="X1276" s="14" t="str">
        <f>IFERROR(INDEX(BygningOmraade!B:B,MATCH(A1276,BygningOmraade!A:A,0)),"")</f>
        <v/>
      </c>
    </row>
    <row r="1277" spans="1:24" s="14" customFormat="1" x14ac:dyDescent="0.25">
      <c r="A1277" s="14">
        <f t="shared" si="247"/>
        <v>1277</v>
      </c>
      <c r="B1277" s="14" t="str">
        <f t="shared" ca="1" si="248"/>
        <v>497cb2f3-3e2c-456f-9665-735a4d1ff5d3</v>
      </c>
      <c r="C1277" s="14" t="str">
        <f t="shared" ca="1" si="249"/>
        <v>0a3f507e-2394-32b8-e044-0003ba298018</v>
      </c>
      <c r="D1277" s="14">
        <f t="shared" ca="1" si="250"/>
        <v>996611</v>
      </c>
      <c r="E1277" s="1">
        <f t="shared" ca="1" si="251"/>
        <v>120</v>
      </c>
      <c r="F1277" s="1">
        <f t="shared" ca="1" si="252"/>
        <v>121</v>
      </c>
      <c r="G1277" s="1">
        <f t="shared" ca="1" si="253"/>
        <v>1978</v>
      </c>
      <c r="H1277" s="1" t="str">
        <f ca="1">IFERROR(INDEX(Varmeinstallation!B:B,MATCH(INDIRECT($A$1&amp;"L"&amp;A1277)*1,Varmeinstallation!A:A,0)),"Ingen varmeinstallationer")</f>
        <v>Elovne, elpaneler</v>
      </c>
      <c r="I1277" s="1" t="str">
        <f ca="1">IFERROR(INDEX(Opvarmningsmiddel!B:B,MATCH(INDIRECT($A$1&amp;"M"&amp;A1277)*1,Opvarmningsmiddel!A:A,0)),"")</f>
        <v>Elektricitet</v>
      </c>
      <c r="J1277" s="1">
        <f t="shared" ca="1" si="254"/>
        <v>0</v>
      </c>
      <c r="K1277" s="1" t="str">
        <f ca="1">IFERROR(INDEX(Relationstabel!$C$3:$K$10,MATCH(VALUE(INDIRECT($A$1&amp;"L"&amp;A1277)),Relationstabel!$A$3:$A$10,0),MATCH(IFERROR(VALUE(INDIRECT($A$1&amp;"M"&amp;A1277)),0),Relationstabel!$C$1:$K$1,0)),"Ingen varmeinstallationer")</f>
        <v>Elvarme</v>
      </c>
      <c r="L1277" s="1" t="str">
        <f ca="1">INDEX(Anvendelseskode!B:B,MATCH($E1277,Anvendelseskode!$A:$A,0))</f>
        <v>Fritliggende enfamilieshus (parcelhus)</v>
      </c>
      <c r="M1277" s="1" t="str">
        <f ca="1">INDEX(Anvendelseskode!C:C,MATCH($E1277,Anvendelseskode!$A:$A,0))</f>
        <v>Parcelhuse</v>
      </c>
      <c r="N1277" s="1" t="str">
        <f ca="1">INDEX(Anvendelseskode!D:D,MATCH($E1277,Anvendelseskode!$A:$A,0))</f>
        <v>Private husholdninger</v>
      </c>
      <c r="O1277" s="1" t="str">
        <f ca="1">IFERROR(INDEX(SBi!$2:$2,MATCH(G1277,SBi!$1:$1,1)),SBi!$K$2)</f>
        <v>1973-1978</v>
      </c>
      <c r="P1277" s="1">
        <f ca="1">IFERROR(INDEX(SBi!$C$3:$K$28,MATCH(E1277,SBi!$B$3:$B$28,0),MATCH(O1277,SBi!$C$2:$K$2,0)),0)</f>
        <v>119.8</v>
      </c>
      <c r="Q1277" s="19">
        <f t="shared" ca="1" si="255"/>
        <v>14.495799999999999</v>
      </c>
      <c r="R1277" s="19" t="str">
        <f ca="1">IFERROR(INDEX(VpD!$2:$2,MATCH(G1277,VpD!$1:$1,1)),VpD!$I$2)</f>
        <v>1973-1978</v>
      </c>
      <c r="S1277" s="1">
        <f ca="1">IFERROR(INDEX(VpD!$C$3:$I$27,MATCH(E1277,VpD!$B$3:$B$27,0),MATCH(R1277,VpD!$C$2:$I$2,0)),0)</f>
        <v>117</v>
      </c>
      <c r="T1277" s="19">
        <f t="shared" ca="1" si="256"/>
        <v>14.157</v>
      </c>
      <c r="U1277" s="14" t="str">
        <f t="shared" ca="1" si="257"/>
        <v xml:space="preserve">713164.37 </v>
      </c>
      <c r="V1277" s="14" t="str">
        <f t="shared" ca="1" si="258"/>
        <v>6168579.57</v>
      </c>
      <c r="W1277" s="14" t="str">
        <f t="shared" ca="1" si="259"/>
        <v>POINT(713164.37 6168579.57)</v>
      </c>
      <c r="X1277" s="14" t="str">
        <f>IFERROR(INDEX(BygningOmraade!B:B,MATCH(A1277,BygningOmraade!A:A,0)),"")</f>
        <v/>
      </c>
    </row>
    <row r="1278" spans="1:24" s="14" customFormat="1" x14ac:dyDescent="0.25">
      <c r="A1278" s="14">
        <f t="shared" si="247"/>
        <v>1278</v>
      </c>
      <c r="B1278" s="14" t="str">
        <f t="shared" ca="1" si="248"/>
        <v>49c132bc-8ee5-4650-8ed8-1402a4e8f881</v>
      </c>
      <c r="C1278" s="14" t="str">
        <f t="shared" ca="1" si="249"/>
        <v>5398834c-47aa-4074-baf4-ac55fde16a3c</v>
      </c>
      <c r="D1278" s="14">
        <f t="shared" ca="1" si="250"/>
        <v>100103485</v>
      </c>
      <c r="E1278" s="1">
        <f t="shared" ca="1" si="251"/>
        <v>130</v>
      </c>
      <c r="F1278" s="1">
        <f t="shared" ca="1" si="252"/>
        <v>120</v>
      </c>
      <c r="G1278" s="1">
        <f t="shared" ca="1" si="253"/>
        <v>2017</v>
      </c>
      <c r="H1278" s="1" t="str">
        <f ca="1">IFERROR(INDEX(Varmeinstallation!B:B,MATCH(INDIRECT($A$1&amp;"L"&amp;A1278)*1,Varmeinstallation!A:A,0)),"Ingen varmeinstallationer")</f>
        <v>Fjernvarme/blokvarme (radiatorsystemer eller varmluftanlæg)</v>
      </c>
      <c r="I1278" s="1" t="str">
        <f ca="1">IFERROR(INDEX(Opvarmningsmiddel!B:B,MATCH(INDIRECT($A$1&amp;"M"&amp;A1278)*1,Opvarmningsmiddel!A:A,0)),"")</f>
        <v/>
      </c>
      <c r="J1278" s="1">
        <f t="shared" ca="1" si="254"/>
        <v>0</v>
      </c>
      <c r="K1278" s="1" t="str">
        <f ca="1">IFERROR(INDEX(Relationstabel!$C$3:$K$10,MATCH(VALUE(INDIRECT($A$1&amp;"L"&amp;A1278)),Relationstabel!$A$3:$A$10,0),MATCH(IFERROR(VALUE(INDIRECT($A$1&amp;"M"&amp;A1278)),0),Relationstabel!$C$1:$K$1,0)),"Ingen varmeinstallationer")</f>
        <v>Fjernvarme/ Blokvarme</v>
      </c>
      <c r="L1278" s="1" t="str">
        <f ca="1">INDEX(Anvendelseskode!B:B,MATCH($E1278,Anvendelseskode!$A:$A,0))</f>
        <v>Række-, kæde-, dobbelthus (lodret adskillelse mellem enhederne)</v>
      </c>
      <c r="M1278" s="1" t="str">
        <f ca="1">INDEX(Anvendelseskode!C:C,MATCH($E1278,Anvendelseskode!$A:$A,0))</f>
        <v>Række-, kæde og dobbelthuse</v>
      </c>
      <c r="N1278" s="1" t="str">
        <f ca="1">INDEX(Anvendelseskode!D:D,MATCH($E1278,Anvendelseskode!$A:$A,0))</f>
        <v>Private husholdninger</v>
      </c>
      <c r="O1278" s="1" t="str">
        <f ca="1">IFERROR(INDEX(SBi!$2:$2,MATCH(G1278,SBi!$1:$1,1)),SBi!$K$2)</f>
        <v>Efter 2006</v>
      </c>
      <c r="P1278" s="1">
        <f ca="1">IFERROR(INDEX(SBi!$C$3:$K$28,MATCH(E1278,SBi!$B$3:$B$28,0),MATCH(O1278,SBi!$C$2:$K$2,0)),0)</f>
        <v>66.400000000000006</v>
      </c>
      <c r="Q1278" s="19">
        <f t="shared" ca="1" si="255"/>
        <v>7.9680000000000009</v>
      </c>
      <c r="R1278" s="19" t="str">
        <f ca="1">IFERROR(INDEX(VpD!$2:$2,MATCH(G1278,VpD!$1:$1,1)),VpD!$I$2)</f>
        <v>&gt;1998</v>
      </c>
      <c r="S1278" s="1">
        <f ca="1">IFERROR(INDEX(VpD!$C$3:$I$27,MATCH(E1278,VpD!$B$3:$B$27,0),MATCH(R1278,VpD!$C$2:$I$2,0)),0)</f>
        <v>65</v>
      </c>
      <c r="T1278" s="19">
        <f t="shared" ca="1" si="256"/>
        <v>7.8</v>
      </c>
      <c r="U1278" s="14" t="str">
        <f t="shared" ca="1" si="257"/>
        <v xml:space="preserve">711554.35 </v>
      </c>
      <c r="V1278" s="14" t="str">
        <f t="shared" ca="1" si="258"/>
        <v>6172879.51</v>
      </c>
      <c r="W1278" s="14" t="str">
        <f t="shared" ca="1" si="259"/>
        <v>POINT(711554.35 6172879.51)</v>
      </c>
      <c r="X1278" s="14" t="str">
        <f>IFERROR(INDEX(BygningOmraade!B:B,MATCH(A1278,BygningOmraade!A:A,0)),"")</f>
        <v/>
      </c>
    </row>
    <row r="1279" spans="1:24" s="14" customFormat="1" x14ac:dyDescent="0.25">
      <c r="A1279" s="14">
        <f t="shared" si="247"/>
        <v>1279</v>
      </c>
      <c r="B1279" s="14" t="str">
        <f t="shared" ca="1" si="248"/>
        <v>49c7f64a-c797-409c-be48-3a2d03e0c926</v>
      </c>
      <c r="C1279" s="14" t="str">
        <f t="shared" ca="1" si="249"/>
        <v>0a3f507e-23c6-32b8-e044-0003ba298018</v>
      </c>
      <c r="D1279" s="14">
        <f t="shared" ca="1" si="250"/>
        <v>2590360</v>
      </c>
      <c r="E1279" s="1">
        <f t="shared" ca="1" si="251"/>
        <v>310</v>
      </c>
      <c r="F1279" s="1">
        <f t="shared" ca="1" si="252"/>
        <v>605</v>
      </c>
      <c r="G1279" s="1">
        <f t="shared" ca="1" si="253"/>
        <v>1972</v>
      </c>
      <c r="H1279" s="1" t="str">
        <f ca="1">IFERROR(INDEX(Varmeinstallation!B:B,MATCH(INDIRECT($A$1&amp;"L"&amp;A1279)*1,Varmeinstallation!A:A,0)),"Ingen varmeinstallationer")</f>
        <v>Ingen varmeinstallationer</v>
      </c>
      <c r="I1279" s="1" t="str">
        <f ca="1">IFERROR(INDEX(Opvarmningsmiddel!B:B,MATCH(INDIRECT($A$1&amp;"M"&amp;A1279)*1,Opvarmningsmiddel!A:A,0)),"")</f>
        <v/>
      </c>
      <c r="J1279" s="1">
        <f t="shared" ca="1" si="254"/>
        <v>0</v>
      </c>
      <c r="K1279" s="1" t="str">
        <f ca="1">IFERROR(INDEX(Relationstabel!$C$3:$K$10,MATCH(VALUE(INDIRECT($A$1&amp;"L"&amp;A1279)),Relationstabel!$A$3:$A$10,0),MATCH(IFERROR(VALUE(INDIRECT($A$1&amp;"M"&amp;A1279)),0),Relationstabel!$C$1:$K$1,0)),"Ingen varmeinstallationer")</f>
        <v>Ingen varmeinstallation</v>
      </c>
      <c r="L1279" s="1" t="str">
        <f ca="1">INDEX(Anvendelseskode!B:B,MATCH($E1279,Anvendelseskode!$A:$A,0))</f>
        <v>Transport- og garageanlæg (fragtmandshal, lufthavnsbygning, banegårdsbygning, parkeringshus).</v>
      </c>
      <c r="M1279" s="1" t="str">
        <f ca="1">INDEX(Anvendelseskode!C:C,MATCH($E1279,Anvendelseskode!$A:$A,0))</f>
        <v>Transport- eller garageanlæg</v>
      </c>
      <c r="N1279" s="1" t="str">
        <f ca="1">INDEX(Anvendelseskode!D:D,MATCH($E1279,Anvendelseskode!$A:$A,0))</f>
        <v>Handel og servicevirksomheder</v>
      </c>
      <c r="O1279" s="1" t="str">
        <f ca="1">IFERROR(INDEX(SBi!$2:$2,MATCH(G1279,SBi!$1:$1,1)),SBi!$K$2)</f>
        <v>1961-1972</v>
      </c>
      <c r="P1279" s="1">
        <f ca="1">IFERROR(INDEX(SBi!$C$3:$K$28,MATCH(E1279,SBi!$B$3:$B$28,0),MATCH(O1279,SBi!$C$2:$K$2,0)),0)</f>
        <v>100</v>
      </c>
      <c r="Q1279" s="19">
        <f t="shared" ca="1" si="255"/>
        <v>60.5</v>
      </c>
      <c r="R1279" s="19" t="str">
        <f ca="1">IFERROR(INDEX(VpD!$2:$2,MATCH(G1279,VpD!$1:$1,1)),VpD!$I$2)</f>
        <v>1961-1972</v>
      </c>
      <c r="S1279" s="1">
        <f ca="1">IFERROR(INDEX(VpD!$C$3:$I$27,MATCH(E1279,VpD!$B$3:$B$27,0),MATCH(R1279,VpD!$C$2:$I$2,0)),0)</f>
        <v>100</v>
      </c>
      <c r="T1279" s="19">
        <f t="shared" ca="1" si="256"/>
        <v>60.5</v>
      </c>
      <c r="U1279" s="14" t="str">
        <f t="shared" ca="1" si="257"/>
        <v xml:space="preserve">713283.58 </v>
      </c>
      <c r="V1279" s="14" t="str">
        <f t="shared" ca="1" si="258"/>
        <v>6169372.89</v>
      </c>
      <c r="W1279" s="14" t="str">
        <f t="shared" ca="1" si="259"/>
        <v>POINT(713283.58 6169372.89)</v>
      </c>
      <c r="X1279" s="14" t="str">
        <f>IFERROR(INDEX(BygningOmraade!B:B,MATCH(A1279,BygningOmraade!A:A,0)),"")</f>
        <v/>
      </c>
    </row>
    <row r="1280" spans="1:24" s="14" customFormat="1" x14ac:dyDescent="0.25">
      <c r="A1280" s="14">
        <f t="shared" si="247"/>
        <v>1280</v>
      </c>
      <c r="B1280" s="14" t="str">
        <f t="shared" ca="1" si="248"/>
        <v>49cb1967-fad3-49d1-a05c-309a26081e6c</v>
      </c>
      <c r="C1280" s="14" t="str">
        <f t="shared" ca="1" si="249"/>
        <v>0a3f507e-1b80-32b8-e044-0003ba298018</v>
      </c>
      <c r="D1280" s="14">
        <f t="shared" ca="1" si="250"/>
        <v>996729</v>
      </c>
      <c r="E1280" s="1">
        <f t="shared" ca="1" si="251"/>
        <v>130</v>
      </c>
      <c r="F1280" s="1">
        <f t="shared" ca="1" si="252"/>
        <v>109</v>
      </c>
      <c r="G1280" s="1">
        <f t="shared" ca="1" si="253"/>
        <v>1978</v>
      </c>
      <c r="H1280" s="1" t="str">
        <f ca="1">IFERROR(INDEX(Varmeinstallation!B:B,MATCH(INDIRECT($A$1&amp;"L"&amp;A1280)*1,Varmeinstallation!A:A,0)),"Ingen varmeinstallationer")</f>
        <v>Fjernvarme/blokvarme (radiatorsystemer eller varmluftanlæg)</v>
      </c>
      <c r="I1280" s="1" t="str">
        <f ca="1">IFERROR(INDEX(Opvarmningsmiddel!B:B,MATCH(INDIRECT($A$1&amp;"M"&amp;A1280)*1,Opvarmningsmiddel!A:A,0)),"")</f>
        <v/>
      </c>
      <c r="J1280" s="1">
        <f t="shared" ca="1" si="254"/>
        <v>0</v>
      </c>
      <c r="K1280" s="1" t="str">
        <f ca="1">IFERROR(INDEX(Relationstabel!$C$3:$K$10,MATCH(VALUE(INDIRECT($A$1&amp;"L"&amp;A1280)),Relationstabel!$A$3:$A$10,0),MATCH(IFERROR(VALUE(INDIRECT($A$1&amp;"M"&amp;A1280)),0),Relationstabel!$C$1:$K$1,0)),"Ingen varmeinstallationer")</f>
        <v>Fjernvarme/ Blokvarme</v>
      </c>
      <c r="L1280" s="1" t="str">
        <f ca="1">INDEX(Anvendelseskode!B:B,MATCH($E1280,Anvendelseskode!$A:$A,0))</f>
        <v>Række-, kæde-, dobbelthus (lodret adskillelse mellem enhederne)</v>
      </c>
      <c r="M1280" s="1" t="str">
        <f ca="1">INDEX(Anvendelseskode!C:C,MATCH($E1280,Anvendelseskode!$A:$A,0))</f>
        <v>Række-, kæde og dobbelthuse</v>
      </c>
      <c r="N1280" s="1" t="str">
        <f ca="1">INDEX(Anvendelseskode!D:D,MATCH($E1280,Anvendelseskode!$A:$A,0))</f>
        <v>Private husholdninger</v>
      </c>
      <c r="O1280" s="1" t="str">
        <f ca="1">IFERROR(INDEX(SBi!$2:$2,MATCH(G1280,SBi!$1:$1,1)),SBi!$K$2)</f>
        <v>1973-1978</v>
      </c>
      <c r="P1280" s="1">
        <f ca="1">IFERROR(INDEX(SBi!$C$3:$K$28,MATCH(E1280,SBi!$B$3:$B$28,0),MATCH(O1280,SBi!$C$2:$K$2,0)),0)</f>
        <v>112.6</v>
      </c>
      <c r="Q1280" s="19">
        <f t="shared" ca="1" si="255"/>
        <v>12.273399999999999</v>
      </c>
      <c r="R1280" s="19" t="str">
        <f ca="1">IFERROR(INDEX(VpD!$2:$2,MATCH(G1280,VpD!$1:$1,1)),VpD!$I$2)</f>
        <v>1973-1978</v>
      </c>
      <c r="S1280" s="1">
        <f ca="1">IFERROR(INDEX(VpD!$C$3:$I$27,MATCH(E1280,VpD!$B$3:$B$27,0),MATCH(R1280,VpD!$C$2:$I$2,0)),0)</f>
        <v>98</v>
      </c>
      <c r="T1280" s="19">
        <f t="shared" ca="1" si="256"/>
        <v>10.682</v>
      </c>
      <c r="U1280" s="14" t="str">
        <f t="shared" ca="1" si="257"/>
        <v xml:space="preserve">713502.32 </v>
      </c>
      <c r="V1280" s="14" t="str">
        <f t="shared" ca="1" si="258"/>
        <v>6169617.99</v>
      </c>
      <c r="W1280" s="14" t="str">
        <f t="shared" ca="1" si="259"/>
        <v>POINT(713502.32 6169617.99)</v>
      </c>
      <c r="X1280" s="14" t="str">
        <f>IFERROR(INDEX(BygningOmraade!B:B,MATCH(A1280,BygningOmraade!A:A,0)),"")</f>
        <v/>
      </c>
    </row>
    <row r="1281" spans="1:24" s="14" customFormat="1" x14ac:dyDescent="0.25">
      <c r="A1281" s="14">
        <f t="shared" si="247"/>
        <v>1281</v>
      </c>
      <c r="B1281" s="14" t="str">
        <f t="shared" ca="1" si="248"/>
        <v>49e69022-21ab-4ab6-8cfa-d876a82d3f5b</v>
      </c>
      <c r="C1281" s="14" t="str">
        <f t="shared" ca="1" si="249"/>
        <v>0a3f507e-17e3-32b8-e044-0003ba298018</v>
      </c>
      <c r="D1281" s="14">
        <f t="shared" ca="1" si="250"/>
        <v>995995</v>
      </c>
      <c r="E1281" s="1">
        <f t="shared" ca="1" si="251"/>
        <v>120</v>
      </c>
      <c r="F1281" s="1">
        <f t="shared" ca="1" si="252"/>
        <v>133</v>
      </c>
      <c r="G1281" s="1">
        <f t="shared" ca="1" si="253"/>
        <v>1969</v>
      </c>
      <c r="H1281" s="1" t="str">
        <f ca="1">IFERROR(INDEX(Varmeinstallation!B:B,MATCH(INDIRECT($A$1&amp;"L"&amp;A1281)*1,Varmeinstallation!A:A,0)),"Ingen varmeinstallationer")</f>
        <v>Centralvarme fra eget anlæg, et-kammer fyr</v>
      </c>
      <c r="I1281" s="1" t="str">
        <f ca="1">IFERROR(INDEX(Opvarmningsmiddel!B:B,MATCH(INDIRECT($A$1&amp;"M"&amp;A1281)*1,Opvarmningsmiddel!A:A,0)),"")</f>
        <v>Naturgas</v>
      </c>
      <c r="J1281" s="1">
        <f t="shared" ca="1" si="254"/>
        <v>0</v>
      </c>
      <c r="K1281" s="1" t="str">
        <f ca="1">IFERROR(INDEX(Relationstabel!$C$3:$K$10,MATCH(VALUE(INDIRECT($A$1&amp;"L"&amp;A1281)),Relationstabel!$A$3:$A$10,0),MATCH(IFERROR(VALUE(INDIRECT($A$1&amp;"M"&amp;A1281)),0),Relationstabel!$C$1:$K$1,0)),"Ingen varmeinstallationer")</f>
        <v>Naturgas</v>
      </c>
      <c r="L1281" s="1" t="str">
        <f ca="1">INDEX(Anvendelseskode!B:B,MATCH($E1281,Anvendelseskode!$A:$A,0))</f>
        <v>Fritliggende enfamilieshus (parcelhus)</v>
      </c>
      <c r="M1281" s="1" t="str">
        <f ca="1">INDEX(Anvendelseskode!C:C,MATCH($E1281,Anvendelseskode!$A:$A,0))</f>
        <v>Parcelhuse</v>
      </c>
      <c r="N1281" s="1" t="str">
        <f ca="1">INDEX(Anvendelseskode!D:D,MATCH($E1281,Anvendelseskode!$A:$A,0))</f>
        <v>Private husholdninger</v>
      </c>
      <c r="O1281" s="1" t="str">
        <f ca="1">IFERROR(INDEX(SBi!$2:$2,MATCH(G1281,SBi!$1:$1,1)),SBi!$K$2)</f>
        <v>1961-1972</v>
      </c>
      <c r="P1281" s="1">
        <f ca="1">IFERROR(INDEX(SBi!$C$3:$K$28,MATCH(E1281,SBi!$B$3:$B$28,0),MATCH(O1281,SBi!$C$2:$K$2,0)),0)</f>
        <v>134.30000000000001</v>
      </c>
      <c r="Q1281" s="19">
        <f t="shared" ca="1" si="255"/>
        <v>17.861900000000002</v>
      </c>
      <c r="R1281" s="19" t="str">
        <f ca="1">IFERROR(INDEX(VpD!$2:$2,MATCH(G1281,VpD!$1:$1,1)),VpD!$I$2)</f>
        <v>1961-1972</v>
      </c>
      <c r="S1281" s="1">
        <f ca="1">IFERROR(INDEX(VpD!$C$3:$I$27,MATCH(E1281,VpD!$B$3:$B$27,0),MATCH(R1281,VpD!$C$2:$I$2,0)),0)</f>
        <v>143</v>
      </c>
      <c r="T1281" s="19">
        <f t="shared" ca="1" si="256"/>
        <v>19.018999999999998</v>
      </c>
      <c r="U1281" s="14" t="str">
        <f t="shared" ca="1" si="257"/>
        <v xml:space="preserve">712625.68 </v>
      </c>
      <c r="V1281" s="14" t="str">
        <f t="shared" ca="1" si="258"/>
        <v>6169077.36</v>
      </c>
      <c r="W1281" s="14" t="str">
        <f t="shared" ca="1" si="259"/>
        <v>POINT(712625.68 6169077.36)</v>
      </c>
      <c r="X1281" s="14" t="str">
        <f>IFERROR(INDEX(BygningOmraade!B:B,MATCH(A1281,BygningOmraade!A:A,0)),"")</f>
        <v/>
      </c>
    </row>
    <row r="1282" spans="1:24" s="14" customFormat="1" x14ac:dyDescent="0.25">
      <c r="A1282" s="14">
        <f t="shared" si="247"/>
        <v>1282</v>
      </c>
      <c r="B1282" s="14" t="str">
        <f t="shared" ca="1" si="248"/>
        <v>49fdd77e-5d2a-4f67-ac50-410f4f3c4601</v>
      </c>
      <c r="C1282" s="14" t="str">
        <f t="shared" ca="1" si="249"/>
        <v>eb11cc2a-48c1-42ea-b8a3-b814151015f4</v>
      </c>
      <c r="D1282" s="14">
        <f t="shared" ca="1" si="250"/>
        <v>100103523</v>
      </c>
      <c r="E1282" s="1">
        <f t="shared" ca="1" si="251"/>
        <v>130</v>
      </c>
      <c r="F1282" s="1">
        <f t="shared" ca="1" si="252"/>
        <v>120</v>
      </c>
      <c r="G1282" s="1">
        <f t="shared" ca="1" si="253"/>
        <v>2017</v>
      </c>
      <c r="H1282" s="1" t="str">
        <f ca="1">IFERROR(INDEX(Varmeinstallation!B:B,MATCH(INDIRECT($A$1&amp;"L"&amp;A1282)*1,Varmeinstallation!A:A,0)),"Ingen varmeinstallationer")</f>
        <v>Fjernvarme/blokvarme (radiatorsystemer eller varmluftanlæg)</v>
      </c>
      <c r="I1282" s="1" t="str">
        <f ca="1">IFERROR(INDEX(Opvarmningsmiddel!B:B,MATCH(INDIRECT($A$1&amp;"M"&amp;A1282)*1,Opvarmningsmiddel!A:A,0)),"")</f>
        <v/>
      </c>
      <c r="J1282" s="1">
        <f t="shared" ca="1" si="254"/>
        <v>0</v>
      </c>
      <c r="K1282" s="1" t="str">
        <f ca="1">IFERROR(INDEX(Relationstabel!$C$3:$K$10,MATCH(VALUE(INDIRECT($A$1&amp;"L"&amp;A1282)),Relationstabel!$A$3:$A$10,0),MATCH(IFERROR(VALUE(INDIRECT($A$1&amp;"M"&amp;A1282)),0),Relationstabel!$C$1:$K$1,0)),"Ingen varmeinstallationer")</f>
        <v>Fjernvarme/ Blokvarme</v>
      </c>
      <c r="L1282" s="1" t="str">
        <f ca="1">INDEX(Anvendelseskode!B:B,MATCH($E1282,Anvendelseskode!$A:$A,0))</f>
        <v>Række-, kæde-, dobbelthus (lodret adskillelse mellem enhederne)</v>
      </c>
      <c r="M1282" s="1" t="str">
        <f ca="1">INDEX(Anvendelseskode!C:C,MATCH($E1282,Anvendelseskode!$A:$A,0))</f>
        <v>Række-, kæde og dobbelthuse</v>
      </c>
      <c r="N1282" s="1" t="str">
        <f ca="1">INDEX(Anvendelseskode!D:D,MATCH($E1282,Anvendelseskode!$A:$A,0))</f>
        <v>Private husholdninger</v>
      </c>
      <c r="O1282" s="1" t="str">
        <f ca="1">IFERROR(INDEX(SBi!$2:$2,MATCH(G1282,SBi!$1:$1,1)),SBi!$K$2)</f>
        <v>Efter 2006</v>
      </c>
      <c r="P1282" s="1">
        <f ca="1">IFERROR(INDEX(SBi!$C$3:$K$28,MATCH(E1282,SBi!$B$3:$B$28,0),MATCH(O1282,SBi!$C$2:$K$2,0)),0)</f>
        <v>66.400000000000006</v>
      </c>
      <c r="Q1282" s="19">
        <f t="shared" ca="1" si="255"/>
        <v>7.9680000000000009</v>
      </c>
      <c r="R1282" s="19" t="str">
        <f ca="1">IFERROR(INDEX(VpD!$2:$2,MATCH(G1282,VpD!$1:$1,1)),VpD!$I$2)</f>
        <v>&gt;1998</v>
      </c>
      <c r="S1282" s="1">
        <f ca="1">IFERROR(INDEX(VpD!$C$3:$I$27,MATCH(E1282,VpD!$B$3:$B$27,0),MATCH(R1282,VpD!$C$2:$I$2,0)),0)</f>
        <v>65</v>
      </c>
      <c r="T1282" s="19">
        <f t="shared" ca="1" si="256"/>
        <v>7.8</v>
      </c>
      <c r="U1282" s="14" t="str">
        <f t="shared" ca="1" si="257"/>
        <v xml:space="preserve">711518.3 </v>
      </c>
      <c r="V1282" s="14" t="str">
        <f t="shared" ca="1" si="258"/>
        <v>6172883.14</v>
      </c>
      <c r="W1282" s="14" t="str">
        <f t="shared" ca="1" si="259"/>
        <v>POINT(711518.3 6172883.14)</v>
      </c>
      <c r="X1282" s="14" t="str">
        <f>IFERROR(INDEX(BygningOmraade!B:B,MATCH(A1282,BygningOmraade!A:A,0)),"")</f>
        <v/>
      </c>
    </row>
    <row r="1283" spans="1:24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4a146142-79fd-4671-b892-50208d9d0dc0</v>
      </c>
      <c r="C1283" s="14" t="str">
        <f t="shared" ref="C1283:C1346" ca="1" si="262">INDIRECT($A$1&amp;"C"&amp;A1283)</f>
        <v>0a3f507e-2232-32b8-e044-0003ba298018</v>
      </c>
      <c r="D1283" s="14">
        <f t="shared" ref="D1283:D1346" ca="1" si="263">INDIRECT($A$1&amp;"D"&amp;A1283)</f>
        <v>995649</v>
      </c>
      <c r="E1283" s="1">
        <f t="shared" ref="E1283:E1346" ca="1" si="264">ROUNDDOWN(INDIRECT($A$1&amp;"E"&amp;A1283),-1)</f>
        <v>120</v>
      </c>
      <c r="F1283" s="1">
        <f t="shared" ref="F1283:F1346" ca="1" si="265">INDIRECT($A$1&amp;"G"&amp;A1283)+INDIRECT($A$1&amp;"H"&amp;A1283)+INDIRECT($A$1&amp;"I"&amp;A1283)*0.5</f>
        <v>119</v>
      </c>
      <c r="G1283" s="1">
        <f t="shared" ref="G1283:G1346" ca="1" si="266">MAX(INDIRECT($A$1&amp;"J"&amp;A1283),INDIRECT($A$1&amp;"K"&amp;A1283))</f>
        <v>1960</v>
      </c>
      <c r="H1283" s="1" t="str">
        <f ca="1">IFERROR(INDEX(Varmeinstallation!B:B,MATCH(INDIRECT($A$1&amp;"L"&amp;A1283)*1,Varmeinstallation!A:A,0)),"Ingen varmeinstallationer")</f>
        <v>Centralvarme fra eget anlæg, et-kammer fyr</v>
      </c>
      <c r="I1283" s="1" t="str">
        <f ca="1">IFERROR(INDEX(Opvarmningsmiddel!B:B,MATCH(INDIRECT($A$1&amp;"M"&amp;A1283)*1,Opvarmningsmiddel!A:A,0)),"")</f>
        <v>Naturgas</v>
      </c>
      <c r="J1283" s="1">
        <f t="shared" ref="J1283:J1346" ca="1" si="267">VALUE(INDIRECT($A$1&amp;"N"&amp;A1283))</f>
        <v>90</v>
      </c>
      <c r="K1283" s="1" t="str">
        <f ca="1">IFERROR(INDEX(Relationstabel!$C$3:$K$10,MATCH(VALUE(INDIRECT($A$1&amp;"L"&amp;A1283)),Relationstabel!$A$3:$A$10,0),MATCH(IFERROR(VALUE(INDIRECT($A$1&amp;"M"&amp;A1283)),0),Relationstabel!$C$1:$K$1,0)),"Ingen varmeinstallationer")</f>
        <v>Naturgas</v>
      </c>
      <c r="L1283" s="1" t="str">
        <f ca="1">INDEX(Anvendelseskode!B:B,MATCH($E1283,Anvendelseskode!$A:$A,0))</f>
        <v>Fritliggende enfamilieshus (parcelhus)</v>
      </c>
      <c r="M1283" s="1" t="str">
        <f ca="1">INDEX(Anvendelseskode!C:C,MATCH($E1283,Anvendelseskode!$A:$A,0))</f>
        <v>Parcelhuse</v>
      </c>
      <c r="N1283" s="1" t="str">
        <f ca="1">INDEX(Anvendelseskode!D:D,MATCH($E1283,Anvendelseskode!$A:$A,0))</f>
        <v>Private husholdninger</v>
      </c>
      <c r="O1283" s="1" t="str">
        <f ca="1">IFERROR(INDEX(SBi!$2:$2,MATCH(G1283,SBi!$1:$1,1)),SBi!$K$2)</f>
        <v>1951-1960</v>
      </c>
      <c r="P1283" s="1">
        <f ca="1">IFERROR(INDEX(SBi!$C$3:$K$28,MATCH(E1283,SBi!$B$3:$B$28,0),MATCH(O1283,SBi!$C$2:$K$2,0)),0)</f>
        <v>154.9</v>
      </c>
      <c r="Q1283" s="19">
        <f t="shared" ref="Q1283:Q1346" ca="1" si="268">P1283*F1283/1000</f>
        <v>18.433100000000003</v>
      </c>
      <c r="R1283" s="19" t="str">
        <f ca="1">IFERROR(INDEX(VpD!$2:$2,MATCH(G1283,VpD!$1:$1,1)),VpD!$I$2)</f>
        <v>1951-1960</v>
      </c>
      <c r="S1283" s="1">
        <f ca="1">IFERROR(INDEX(VpD!$C$3:$I$27,MATCH(E1283,VpD!$B$3:$B$27,0),MATCH(R1283,VpD!$C$2:$I$2,0)),0)</f>
        <v>204</v>
      </c>
      <c r="T1283" s="19">
        <f t="shared" ref="T1283:T1346" ca="1" si="269">S1283*F1283/1000</f>
        <v>24.276</v>
      </c>
      <c r="U1283" s="14" t="str">
        <f t="shared" ref="U1283:U1346" ca="1" si="270">IFERROR(SUBSTITUTE(LEFT(W1283,FIND(" ",W1283)),"POINT(",""),"")</f>
        <v xml:space="preserve">712352.7 </v>
      </c>
      <c r="V1283" s="14" t="str">
        <f t="shared" ref="V1283:V1346" ca="1" si="271">IFERROR(SUBSTITUTE(RIGHT(W1283,LEN(W1283)-FIND(" ",W1283)),")",""),"")</f>
        <v>6169140.68</v>
      </c>
      <c r="W1283" s="14" t="str">
        <f t="shared" ref="W1283:W1346" ca="1" si="272">INDIRECT($A$1&amp;"o"&amp;A1283)</f>
        <v>POINT(712352.7 6169140.68)</v>
      </c>
      <c r="X1283" s="14" t="str">
        <f>IFERROR(INDEX(BygningOmraade!B:B,MATCH(A1283,BygningOmraade!A:A,0)),"")</f>
        <v/>
      </c>
    </row>
    <row r="1284" spans="1:24" s="14" customFormat="1" x14ac:dyDescent="0.25">
      <c r="A1284" s="14">
        <f t="shared" si="260"/>
        <v>1284</v>
      </c>
      <c r="B1284" s="14" t="str">
        <f t="shared" ca="1" si="261"/>
        <v>4a2e677d-abfc-45a4-a1fc-31e4b7fa084c</v>
      </c>
      <c r="C1284" s="14" t="str">
        <f t="shared" ca="1" si="262"/>
        <v>0a3f507e-180e-32b8-e044-0003ba298018</v>
      </c>
      <c r="D1284" s="14">
        <f t="shared" ca="1" si="263"/>
        <v>995814</v>
      </c>
      <c r="E1284" s="1">
        <f t="shared" ca="1" si="264"/>
        <v>120</v>
      </c>
      <c r="F1284" s="1">
        <f t="shared" ca="1" si="265"/>
        <v>180</v>
      </c>
      <c r="G1284" s="1">
        <f t="shared" ca="1" si="266"/>
        <v>1970</v>
      </c>
      <c r="H1284" s="1" t="str">
        <f ca="1">IFERROR(INDEX(Varmeinstallation!B:B,MATCH(INDIRECT($A$1&amp;"L"&amp;A1284)*1,Varmeinstallation!A:A,0)),"Ingen varmeinstallationer")</f>
        <v>Centralvarme fra eget anlæg, et-kammer fyr</v>
      </c>
      <c r="I1284" s="1" t="str">
        <f ca="1">IFERROR(INDEX(Opvarmningsmiddel!B:B,MATCH(INDIRECT($A$1&amp;"M"&amp;A1284)*1,Opvarmningsmiddel!A:A,0)),"")</f>
        <v>Naturgas</v>
      </c>
      <c r="J1284" s="1">
        <f t="shared" ca="1" si="267"/>
        <v>2</v>
      </c>
      <c r="K1284" s="1" t="str">
        <f ca="1">IFERROR(INDEX(Relationstabel!$C$3:$K$10,MATCH(VALUE(INDIRECT($A$1&amp;"L"&amp;A1284)),Relationstabel!$A$3:$A$10,0),MATCH(IFERROR(VALUE(INDIRECT($A$1&amp;"M"&amp;A1284)),0),Relationstabel!$C$1:$K$1,0)),"Ingen varmeinstallationer")</f>
        <v>Naturgas</v>
      </c>
      <c r="L1284" s="1" t="str">
        <f ca="1">INDEX(Anvendelseskode!B:B,MATCH($E1284,Anvendelseskode!$A:$A,0))</f>
        <v>Fritliggende enfamilieshus (parcelhus)</v>
      </c>
      <c r="M1284" s="1" t="str">
        <f ca="1">INDEX(Anvendelseskode!C:C,MATCH($E1284,Anvendelseskode!$A:$A,0))</f>
        <v>Parcelhuse</v>
      </c>
      <c r="N1284" s="1" t="str">
        <f ca="1">INDEX(Anvendelseskode!D:D,MATCH($E1284,Anvendelseskode!$A:$A,0))</f>
        <v>Private husholdninger</v>
      </c>
      <c r="O1284" s="1" t="str">
        <f ca="1">IFERROR(INDEX(SBi!$2:$2,MATCH(G1284,SBi!$1:$1,1)),SBi!$K$2)</f>
        <v>1961-1972</v>
      </c>
      <c r="P1284" s="1">
        <f ca="1">IFERROR(INDEX(SBi!$C$3:$K$28,MATCH(E1284,SBi!$B$3:$B$28,0),MATCH(O1284,SBi!$C$2:$K$2,0)),0)</f>
        <v>134.30000000000001</v>
      </c>
      <c r="Q1284" s="19">
        <f t="shared" ca="1" si="268"/>
        <v>24.174000000000003</v>
      </c>
      <c r="R1284" s="19" t="str">
        <f ca="1">IFERROR(INDEX(VpD!$2:$2,MATCH(G1284,VpD!$1:$1,1)),VpD!$I$2)</f>
        <v>1961-1972</v>
      </c>
      <c r="S1284" s="1">
        <f ca="1">IFERROR(INDEX(VpD!$C$3:$I$27,MATCH(E1284,VpD!$B$3:$B$27,0),MATCH(R1284,VpD!$C$2:$I$2,0)),0)</f>
        <v>143</v>
      </c>
      <c r="T1284" s="19">
        <f t="shared" ca="1" si="269"/>
        <v>25.74</v>
      </c>
      <c r="U1284" s="14" t="str">
        <f t="shared" ca="1" si="270"/>
        <v xml:space="preserve">712117.44 </v>
      </c>
      <c r="V1284" s="14" t="str">
        <f t="shared" ca="1" si="271"/>
        <v>6169562.19</v>
      </c>
      <c r="W1284" s="14" t="str">
        <f t="shared" ca="1" si="272"/>
        <v>POINT(712117.44 6169562.19)</v>
      </c>
      <c r="X1284" s="14" t="str">
        <f>IFERROR(INDEX(BygningOmraade!B:B,MATCH(A1284,BygningOmraade!A:A,0)),"")</f>
        <v/>
      </c>
    </row>
    <row r="1285" spans="1:24" s="14" customFormat="1" x14ac:dyDescent="0.25">
      <c r="A1285" s="14">
        <f t="shared" si="260"/>
        <v>1285</v>
      </c>
      <c r="B1285" s="14" t="str">
        <f t="shared" ca="1" si="261"/>
        <v>4a43ca8d-971b-47e5-9cb2-d12655b9d6e4</v>
      </c>
      <c r="C1285" s="14" t="str">
        <f t="shared" ca="1" si="262"/>
        <v>0a3f507e-1539-32b8-e044-0003ba298018</v>
      </c>
      <c r="D1285" s="14">
        <f t="shared" ca="1" si="263"/>
        <v>997072</v>
      </c>
      <c r="E1285" s="1">
        <f t="shared" ca="1" si="264"/>
        <v>130</v>
      </c>
      <c r="F1285" s="1">
        <f t="shared" ca="1" si="265"/>
        <v>104</v>
      </c>
      <c r="G1285" s="1">
        <f t="shared" ca="1" si="266"/>
        <v>1977</v>
      </c>
      <c r="H1285" s="1" t="str">
        <f ca="1">IFERROR(INDEX(Varmeinstallation!B:B,MATCH(INDIRECT($A$1&amp;"L"&amp;A1285)*1,Varmeinstallation!A:A,0)),"Ingen varmeinstallationer")</f>
        <v>Fjernvarme/blokvarme (radiatorsystemer eller varmluftanlæg)</v>
      </c>
      <c r="I1285" s="1" t="str">
        <f ca="1">IFERROR(INDEX(Opvarmningsmiddel!B:B,MATCH(INDIRECT($A$1&amp;"M"&amp;A1285)*1,Opvarmningsmiddel!A:A,0)),"")</f>
        <v/>
      </c>
      <c r="J1285" s="1">
        <f t="shared" ca="1" si="267"/>
        <v>0</v>
      </c>
      <c r="K1285" s="1" t="str">
        <f ca="1">IFERROR(INDEX(Relationstabel!$C$3:$K$10,MATCH(VALUE(INDIRECT($A$1&amp;"L"&amp;A1285)),Relationstabel!$A$3:$A$10,0),MATCH(IFERROR(VALUE(INDIRECT($A$1&amp;"M"&amp;A1285)),0),Relationstabel!$C$1:$K$1,0)),"Ingen varmeinstallationer")</f>
        <v>Fjernvarme/ Blokvarme</v>
      </c>
      <c r="L1285" s="1" t="str">
        <f ca="1">INDEX(Anvendelseskode!B:B,MATCH($E1285,Anvendelseskode!$A:$A,0))</f>
        <v>Række-, kæde-, dobbelthus (lodret adskillelse mellem enhederne)</v>
      </c>
      <c r="M1285" s="1" t="str">
        <f ca="1">INDEX(Anvendelseskode!C:C,MATCH($E1285,Anvendelseskode!$A:$A,0))</f>
        <v>Række-, kæde og dobbelthuse</v>
      </c>
      <c r="N1285" s="1" t="str">
        <f ca="1">INDEX(Anvendelseskode!D:D,MATCH($E1285,Anvendelseskode!$A:$A,0))</f>
        <v>Private husholdninger</v>
      </c>
      <c r="O1285" s="1" t="str">
        <f ca="1">IFERROR(INDEX(SBi!$2:$2,MATCH(G1285,SBi!$1:$1,1)),SBi!$K$2)</f>
        <v>1973-1978</v>
      </c>
      <c r="P1285" s="1">
        <f ca="1">IFERROR(INDEX(SBi!$C$3:$K$28,MATCH(E1285,SBi!$B$3:$B$28,0),MATCH(O1285,SBi!$C$2:$K$2,0)),0)</f>
        <v>112.6</v>
      </c>
      <c r="Q1285" s="19">
        <f t="shared" ca="1" si="268"/>
        <v>11.7104</v>
      </c>
      <c r="R1285" s="19" t="str">
        <f ca="1">IFERROR(INDEX(VpD!$2:$2,MATCH(G1285,VpD!$1:$1,1)),VpD!$I$2)</f>
        <v>1973-1978</v>
      </c>
      <c r="S1285" s="1">
        <f ca="1">IFERROR(INDEX(VpD!$C$3:$I$27,MATCH(E1285,VpD!$B$3:$B$27,0),MATCH(R1285,VpD!$C$2:$I$2,0)),0)</f>
        <v>98</v>
      </c>
      <c r="T1285" s="19">
        <f t="shared" ca="1" si="269"/>
        <v>10.192</v>
      </c>
      <c r="U1285" s="14" t="str">
        <f t="shared" ca="1" si="270"/>
        <v xml:space="preserve">713577.25 </v>
      </c>
      <c r="V1285" s="14" t="str">
        <f t="shared" ca="1" si="271"/>
        <v>6169451.29</v>
      </c>
      <c r="W1285" s="14" t="str">
        <f t="shared" ca="1" si="272"/>
        <v>POINT(713577.25 6169451.29)</v>
      </c>
      <c r="X1285" s="14" t="str">
        <f>IFERROR(INDEX(BygningOmraade!B:B,MATCH(A1285,BygningOmraade!A:A,0)),"")</f>
        <v/>
      </c>
    </row>
    <row r="1286" spans="1:24" s="14" customFormat="1" x14ac:dyDescent="0.25">
      <c r="A1286" s="14">
        <f t="shared" si="260"/>
        <v>1286</v>
      </c>
      <c r="B1286" s="14" t="str">
        <f t="shared" ca="1" si="261"/>
        <v>4a644cca-5ff9-436a-a648-cace8ceb77f4</v>
      </c>
      <c r="C1286" s="14" t="str">
        <f t="shared" ca="1" si="262"/>
        <v>0a3f507e-1f56-32b8-e044-0003ba298018</v>
      </c>
      <c r="D1286" s="14">
        <f t="shared" ca="1" si="263"/>
        <v>994318</v>
      </c>
      <c r="E1286" s="1">
        <f t="shared" ca="1" si="264"/>
        <v>120</v>
      </c>
      <c r="F1286" s="1">
        <f t="shared" ca="1" si="265"/>
        <v>143</v>
      </c>
      <c r="G1286" s="1">
        <f t="shared" ca="1" si="266"/>
        <v>1966</v>
      </c>
      <c r="H1286" s="1" t="str">
        <f ca="1">IFERROR(INDEX(Varmeinstallation!B:B,MATCH(INDIRECT($A$1&amp;"L"&amp;A1286)*1,Varmeinstallation!A:A,0)),"Ingen varmeinstallationer")</f>
        <v>Fjernvarme/blokvarme (radiatorsystemer eller varmluftanlæg)</v>
      </c>
      <c r="I1286" s="1" t="str">
        <f ca="1">IFERROR(INDEX(Opvarmningsmiddel!B:B,MATCH(INDIRECT($A$1&amp;"M"&amp;A1286)*1,Opvarmningsmiddel!A:A,0)),"")</f>
        <v/>
      </c>
      <c r="J1286" s="1">
        <f t="shared" ca="1" si="267"/>
        <v>0</v>
      </c>
      <c r="K1286" s="1" t="str">
        <f ca="1">IFERROR(INDEX(Relationstabel!$C$3:$K$10,MATCH(VALUE(INDIRECT($A$1&amp;"L"&amp;A1286)),Relationstabel!$A$3:$A$10,0),MATCH(IFERROR(VALUE(INDIRECT($A$1&amp;"M"&amp;A1286)),0),Relationstabel!$C$1:$K$1,0)),"Ingen varmeinstallationer")</f>
        <v>Fjernvarme/ Blokvarme</v>
      </c>
      <c r="L1286" s="1" t="str">
        <f ca="1">INDEX(Anvendelseskode!B:B,MATCH($E1286,Anvendelseskode!$A:$A,0))</f>
        <v>Fritliggende enfamilieshus (parcelhus)</v>
      </c>
      <c r="M1286" s="1" t="str">
        <f ca="1">INDEX(Anvendelseskode!C:C,MATCH($E1286,Anvendelseskode!$A:$A,0))</f>
        <v>Parcelhuse</v>
      </c>
      <c r="N1286" s="1" t="str">
        <f ca="1">INDEX(Anvendelseskode!D:D,MATCH($E1286,Anvendelseskode!$A:$A,0))</f>
        <v>Private husholdninger</v>
      </c>
      <c r="O1286" s="1" t="str">
        <f ca="1">IFERROR(INDEX(SBi!$2:$2,MATCH(G1286,SBi!$1:$1,1)),SBi!$K$2)</f>
        <v>1961-1972</v>
      </c>
      <c r="P1286" s="1">
        <f ca="1">IFERROR(INDEX(SBi!$C$3:$K$28,MATCH(E1286,SBi!$B$3:$B$28,0),MATCH(O1286,SBi!$C$2:$K$2,0)),0)</f>
        <v>134.30000000000001</v>
      </c>
      <c r="Q1286" s="19">
        <f t="shared" ca="1" si="268"/>
        <v>19.204900000000002</v>
      </c>
      <c r="R1286" s="19" t="str">
        <f ca="1">IFERROR(INDEX(VpD!$2:$2,MATCH(G1286,VpD!$1:$1,1)),VpD!$I$2)</f>
        <v>1961-1972</v>
      </c>
      <c r="S1286" s="1">
        <f ca="1">IFERROR(INDEX(VpD!$C$3:$I$27,MATCH(E1286,VpD!$B$3:$B$27,0),MATCH(R1286,VpD!$C$2:$I$2,0)),0)</f>
        <v>143</v>
      </c>
      <c r="T1286" s="19">
        <f t="shared" ca="1" si="269"/>
        <v>20.449000000000002</v>
      </c>
      <c r="U1286" s="14" t="str">
        <f t="shared" ca="1" si="270"/>
        <v xml:space="preserve">711288.37 </v>
      </c>
      <c r="V1286" s="14" t="str">
        <f t="shared" ca="1" si="271"/>
        <v>6171723.41</v>
      </c>
      <c r="W1286" s="14" t="str">
        <f t="shared" ca="1" si="272"/>
        <v>POINT(711288.37 6171723.41)</v>
      </c>
      <c r="X1286" s="14" t="str">
        <f>IFERROR(INDEX(BygningOmraade!B:B,MATCH(A1286,BygningOmraade!A:A,0)),"")</f>
        <v/>
      </c>
    </row>
    <row r="1287" spans="1:24" s="14" customFormat="1" x14ac:dyDescent="0.25">
      <c r="A1287" s="14">
        <f t="shared" si="260"/>
        <v>1287</v>
      </c>
      <c r="B1287" s="14" t="str">
        <f t="shared" ca="1" si="261"/>
        <v>4a68b3ef-df3a-4b72-9e69-bfe13f35646a</v>
      </c>
      <c r="C1287" s="14" t="str">
        <f t="shared" ca="1" si="262"/>
        <v>0a3f507e-1c3d-32b8-e044-0003ba298018</v>
      </c>
      <c r="D1287" s="14">
        <f t="shared" ca="1" si="263"/>
        <v>996920</v>
      </c>
      <c r="E1287" s="1">
        <f t="shared" ca="1" si="264"/>
        <v>130</v>
      </c>
      <c r="F1287" s="1">
        <f t="shared" ca="1" si="265"/>
        <v>111</v>
      </c>
      <c r="G1287" s="1">
        <f t="shared" ca="1" si="266"/>
        <v>1974</v>
      </c>
      <c r="H1287" s="1" t="str">
        <f ca="1">IFERROR(INDEX(Varmeinstallation!B:B,MATCH(INDIRECT($A$1&amp;"L"&amp;A1287)*1,Varmeinstallation!A:A,0)),"Ingen varmeinstallationer")</f>
        <v>Fjernvarme/blokvarme (radiatorsystemer eller varmluftanlæg)</v>
      </c>
      <c r="I1287" s="1" t="str">
        <f ca="1">IFERROR(INDEX(Opvarmningsmiddel!B:B,MATCH(INDIRECT($A$1&amp;"M"&amp;A1287)*1,Opvarmningsmiddel!A:A,0)),"")</f>
        <v/>
      </c>
      <c r="J1287" s="1">
        <f t="shared" ca="1" si="267"/>
        <v>2</v>
      </c>
      <c r="K1287" s="1" t="str">
        <f ca="1">IFERROR(INDEX(Relationstabel!$C$3:$K$10,MATCH(VALUE(INDIRECT($A$1&amp;"L"&amp;A1287)),Relationstabel!$A$3:$A$10,0),MATCH(IFERROR(VALUE(INDIRECT($A$1&amp;"M"&amp;A1287)),0),Relationstabel!$C$1:$K$1,0)),"Ingen varmeinstallationer")</f>
        <v>Fjernvarme/ Blokvarme</v>
      </c>
      <c r="L1287" s="1" t="str">
        <f ca="1">INDEX(Anvendelseskode!B:B,MATCH($E1287,Anvendelseskode!$A:$A,0))</f>
        <v>Række-, kæde-, dobbelthus (lodret adskillelse mellem enhederne)</v>
      </c>
      <c r="M1287" s="1" t="str">
        <f ca="1">INDEX(Anvendelseskode!C:C,MATCH($E1287,Anvendelseskode!$A:$A,0))</f>
        <v>Række-, kæde og dobbelthuse</v>
      </c>
      <c r="N1287" s="1" t="str">
        <f ca="1">INDEX(Anvendelseskode!D:D,MATCH($E1287,Anvendelseskode!$A:$A,0))</f>
        <v>Private husholdninger</v>
      </c>
      <c r="O1287" s="1" t="str">
        <f ca="1">IFERROR(INDEX(SBi!$2:$2,MATCH(G1287,SBi!$1:$1,1)),SBi!$K$2)</f>
        <v>1973-1978</v>
      </c>
      <c r="P1287" s="1">
        <f ca="1">IFERROR(INDEX(SBi!$C$3:$K$28,MATCH(E1287,SBi!$B$3:$B$28,0),MATCH(O1287,SBi!$C$2:$K$2,0)),0)</f>
        <v>112.6</v>
      </c>
      <c r="Q1287" s="19">
        <f t="shared" ca="1" si="268"/>
        <v>12.498599999999998</v>
      </c>
      <c r="R1287" s="19" t="str">
        <f ca="1">IFERROR(INDEX(VpD!$2:$2,MATCH(G1287,VpD!$1:$1,1)),VpD!$I$2)</f>
        <v>1973-1978</v>
      </c>
      <c r="S1287" s="1">
        <f ca="1">IFERROR(INDEX(VpD!$C$3:$I$27,MATCH(E1287,VpD!$B$3:$B$27,0),MATCH(R1287,VpD!$C$2:$I$2,0)),0)</f>
        <v>98</v>
      </c>
      <c r="T1287" s="19">
        <f t="shared" ca="1" si="269"/>
        <v>10.878</v>
      </c>
      <c r="U1287" s="14" t="str">
        <f t="shared" ca="1" si="270"/>
        <v xml:space="preserve">713650.21 </v>
      </c>
      <c r="V1287" s="14" t="str">
        <f t="shared" ca="1" si="271"/>
        <v>6169038.99</v>
      </c>
      <c r="W1287" s="14" t="str">
        <f t="shared" ca="1" si="272"/>
        <v>POINT(713650.21 6169038.99)</v>
      </c>
      <c r="X1287" s="14" t="str">
        <f>IFERROR(INDEX(BygningOmraade!B:B,MATCH(A1287,BygningOmraade!A:A,0)),"")</f>
        <v/>
      </c>
    </row>
    <row r="1288" spans="1:24" s="14" customFormat="1" x14ac:dyDescent="0.25">
      <c r="A1288" s="14">
        <f t="shared" si="260"/>
        <v>1288</v>
      </c>
      <c r="B1288" s="14" t="str">
        <f t="shared" ca="1" si="261"/>
        <v>4a75e000-7e9c-4079-ac36-1414e1f3d67b</v>
      </c>
      <c r="C1288" s="14" t="str">
        <f t="shared" ca="1" si="262"/>
        <v>0a3f507e-1648-32b8-e044-0003ba298018</v>
      </c>
      <c r="D1288" s="14">
        <f t="shared" ca="1" si="263"/>
        <v>997680</v>
      </c>
      <c r="E1288" s="1">
        <f t="shared" ca="1" si="264"/>
        <v>130</v>
      </c>
      <c r="F1288" s="1">
        <f t="shared" ca="1" si="265"/>
        <v>122</v>
      </c>
      <c r="G1288" s="1">
        <f t="shared" ca="1" si="266"/>
        <v>1980</v>
      </c>
      <c r="H1288" s="1" t="str">
        <f ca="1">IFERROR(INDEX(Varmeinstallation!B:B,MATCH(INDIRECT($A$1&amp;"L"&amp;A1288)*1,Varmeinstallation!A:A,0)),"Ingen varmeinstallationer")</f>
        <v>Centralvarme fra eget anlæg, et-kammer fyr</v>
      </c>
      <c r="I1288" s="1" t="str">
        <f ca="1">IFERROR(INDEX(Opvarmningsmiddel!B:B,MATCH(INDIRECT($A$1&amp;"M"&amp;A1288)*1,Opvarmningsmiddel!A:A,0)),"")</f>
        <v>Naturgas</v>
      </c>
      <c r="J1288" s="1">
        <f t="shared" ca="1" si="267"/>
        <v>0</v>
      </c>
      <c r="K1288" s="1" t="str">
        <f ca="1">IFERROR(INDEX(Relationstabel!$C$3:$K$10,MATCH(VALUE(INDIRECT($A$1&amp;"L"&amp;A1288)),Relationstabel!$A$3:$A$10,0),MATCH(IFERROR(VALUE(INDIRECT($A$1&amp;"M"&amp;A1288)),0),Relationstabel!$C$1:$K$1,0)),"Ingen varmeinstallationer")</f>
        <v>Naturgas</v>
      </c>
      <c r="L1288" s="1" t="str">
        <f ca="1">INDEX(Anvendelseskode!B:B,MATCH($E1288,Anvendelseskode!$A:$A,0))</f>
        <v>Række-, kæde-, dobbelthus (lodret adskillelse mellem enhederne)</v>
      </c>
      <c r="M1288" s="1" t="str">
        <f ca="1">INDEX(Anvendelseskode!C:C,MATCH($E1288,Anvendelseskode!$A:$A,0))</f>
        <v>Række-, kæde og dobbelthuse</v>
      </c>
      <c r="N1288" s="1" t="str">
        <f ca="1">INDEX(Anvendelseskode!D:D,MATCH($E1288,Anvendelseskode!$A:$A,0))</f>
        <v>Private husholdninger</v>
      </c>
      <c r="O1288" s="1" t="str">
        <f ca="1">IFERROR(INDEX(SBi!$2:$2,MATCH(G1288,SBi!$1:$1,1)),SBi!$K$2)</f>
        <v>1979-1998</v>
      </c>
      <c r="P1288" s="1">
        <f ca="1">IFERROR(INDEX(SBi!$C$3:$K$28,MATCH(E1288,SBi!$B$3:$B$28,0),MATCH(O1288,SBi!$C$2:$K$2,0)),0)</f>
        <v>96.8</v>
      </c>
      <c r="Q1288" s="19">
        <f t="shared" ca="1" si="268"/>
        <v>11.8096</v>
      </c>
      <c r="R1288" s="19" t="str">
        <f ca="1">IFERROR(INDEX(VpD!$2:$2,MATCH(G1288,VpD!$1:$1,1)),VpD!$I$2)</f>
        <v>1979-1998</v>
      </c>
      <c r="S1288" s="1">
        <f ca="1">IFERROR(INDEX(VpD!$C$3:$I$27,MATCH(E1288,VpD!$B$3:$B$27,0),MATCH(R1288,VpD!$C$2:$I$2,0)),0)</f>
        <v>74</v>
      </c>
      <c r="T1288" s="19">
        <f t="shared" ca="1" si="269"/>
        <v>9.0280000000000005</v>
      </c>
      <c r="U1288" s="14" t="str">
        <f t="shared" ca="1" si="270"/>
        <v xml:space="preserve">714155.96 </v>
      </c>
      <c r="V1288" s="14" t="str">
        <f t="shared" ca="1" si="271"/>
        <v>6168808.55</v>
      </c>
      <c r="W1288" s="14" t="str">
        <f t="shared" ca="1" si="272"/>
        <v>POINT(714155.96 6168808.55)</v>
      </c>
      <c r="X1288" s="14" t="str">
        <f>IFERROR(INDEX(BygningOmraade!B:B,MATCH(A1288,BygningOmraade!A:A,0)),"")</f>
        <v/>
      </c>
    </row>
    <row r="1289" spans="1:24" s="14" customFormat="1" x14ac:dyDescent="0.25">
      <c r="A1289" s="14">
        <f t="shared" si="260"/>
        <v>1289</v>
      </c>
      <c r="B1289" s="14" t="str">
        <f t="shared" ca="1" si="261"/>
        <v>4a7db26d-dd45-4428-b438-9167f563ec0c</v>
      </c>
      <c r="C1289" s="14" t="str">
        <f t="shared" ca="1" si="262"/>
        <v>0a3f507e-1e2b-32b8-e044-0003ba298018</v>
      </c>
      <c r="D1289" s="14">
        <f t="shared" ca="1" si="263"/>
        <v>996411</v>
      </c>
      <c r="E1289" s="1">
        <f t="shared" ca="1" si="264"/>
        <v>120</v>
      </c>
      <c r="F1289" s="1">
        <f t="shared" ca="1" si="265"/>
        <v>133</v>
      </c>
      <c r="G1289" s="1">
        <f t="shared" ca="1" si="266"/>
        <v>1984</v>
      </c>
      <c r="H1289" s="1" t="str">
        <f ca="1">IFERROR(INDEX(Varmeinstallation!B:B,MATCH(INDIRECT($A$1&amp;"L"&amp;A1289)*1,Varmeinstallation!A:A,0)),"Ingen varmeinstallationer")</f>
        <v>Elovne, elpaneler</v>
      </c>
      <c r="I1289" s="1" t="str">
        <f ca="1">IFERROR(INDEX(Opvarmningsmiddel!B:B,MATCH(INDIRECT($A$1&amp;"M"&amp;A1289)*1,Opvarmningsmiddel!A:A,0)),"")</f>
        <v>Elektricitet</v>
      </c>
      <c r="J1289" s="1">
        <f t="shared" ca="1" si="267"/>
        <v>5</v>
      </c>
      <c r="K1289" s="1" t="str">
        <f ca="1">IFERROR(INDEX(Relationstabel!$C$3:$K$10,MATCH(VALUE(INDIRECT($A$1&amp;"L"&amp;A1289)),Relationstabel!$A$3:$A$10,0),MATCH(IFERROR(VALUE(INDIRECT($A$1&amp;"M"&amp;A1289)),0),Relationstabel!$C$1:$K$1,0)),"Ingen varmeinstallationer")</f>
        <v>Elvarme</v>
      </c>
      <c r="L1289" s="1" t="str">
        <f ca="1">INDEX(Anvendelseskode!B:B,MATCH($E1289,Anvendelseskode!$A:$A,0))</f>
        <v>Fritliggende enfamilieshus (parcelhus)</v>
      </c>
      <c r="M1289" s="1" t="str">
        <f ca="1">INDEX(Anvendelseskode!C:C,MATCH($E1289,Anvendelseskode!$A:$A,0))</f>
        <v>Parcelhuse</v>
      </c>
      <c r="N1289" s="1" t="str">
        <f ca="1">INDEX(Anvendelseskode!D:D,MATCH($E1289,Anvendelseskode!$A:$A,0))</f>
        <v>Private husholdninger</v>
      </c>
      <c r="O1289" s="1" t="str">
        <f ca="1">IFERROR(INDEX(SBi!$2:$2,MATCH(G1289,SBi!$1:$1,1)),SBi!$K$2)</f>
        <v>1979-1998</v>
      </c>
      <c r="P1289" s="1">
        <f ca="1">IFERROR(INDEX(SBi!$C$3:$K$28,MATCH(E1289,SBi!$B$3:$B$28,0),MATCH(O1289,SBi!$C$2:$K$2,0)),0)</f>
        <v>105.4</v>
      </c>
      <c r="Q1289" s="19">
        <f t="shared" ca="1" si="268"/>
        <v>14.0182</v>
      </c>
      <c r="R1289" s="19" t="str">
        <f ca="1">IFERROR(INDEX(VpD!$2:$2,MATCH(G1289,VpD!$1:$1,1)),VpD!$I$2)</f>
        <v>1979-1998</v>
      </c>
      <c r="S1289" s="1">
        <f ca="1">IFERROR(INDEX(VpD!$C$3:$I$27,MATCH(E1289,VpD!$B$3:$B$27,0),MATCH(R1289,VpD!$C$2:$I$2,0)),0)</f>
        <v>90</v>
      </c>
      <c r="T1289" s="19">
        <f t="shared" ca="1" si="269"/>
        <v>11.97</v>
      </c>
      <c r="U1289" s="14" t="str">
        <f t="shared" ca="1" si="270"/>
        <v xml:space="preserve">713407.03 </v>
      </c>
      <c r="V1289" s="14" t="str">
        <f t="shared" ca="1" si="271"/>
        <v>6168664.23</v>
      </c>
      <c r="W1289" s="14" t="str">
        <f t="shared" ca="1" si="272"/>
        <v>POINT(713407.03 6168664.23)</v>
      </c>
      <c r="X1289" s="14" t="str">
        <f>IFERROR(INDEX(BygningOmraade!B:B,MATCH(A1289,BygningOmraade!A:A,0)),"")</f>
        <v/>
      </c>
    </row>
    <row r="1290" spans="1:24" s="14" customFormat="1" x14ac:dyDescent="0.25">
      <c r="A1290" s="14">
        <f t="shared" si="260"/>
        <v>1290</v>
      </c>
      <c r="B1290" s="14" t="str">
        <f t="shared" ca="1" si="261"/>
        <v>4a8b080d-26fe-48e4-b357-bcfc1419dfb6</v>
      </c>
      <c r="C1290" s="14" t="str">
        <f t="shared" ca="1" si="262"/>
        <v>0a3f507e-1bda-32b8-e044-0003ba298018</v>
      </c>
      <c r="D1290" s="14">
        <f t="shared" ca="1" si="263"/>
        <v>997594</v>
      </c>
      <c r="E1290" s="1">
        <f t="shared" ca="1" si="264"/>
        <v>130</v>
      </c>
      <c r="F1290" s="1">
        <f t="shared" ca="1" si="265"/>
        <v>108</v>
      </c>
      <c r="G1290" s="1">
        <f t="shared" ca="1" si="266"/>
        <v>2015</v>
      </c>
      <c r="H1290" s="1" t="str">
        <f ca="1">IFERROR(INDEX(Varmeinstallation!B:B,MATCH(INDIRECT($A$1&amp;"L"&amp;A1290)*1,Varmeinstallation!A:A,0)),"Ingen varmeinstallationer")</f>
        <v>Centralvarme fra eget anlæg, et-kammer fyr</v>
      </c>
      <c r="I1290" s="1" t="str">
        <f ca="1">IFERROR(INDEX(Opvarmningsmiddel!B:B,MATCH(INDIRECT($A$1&amp;"M"&amp;A1290)*1,Opvarmningsmiddel!A:A,0)),"")</f>
        <v>Naturgas</v>
      </c>
      <c r="J1290" s="1">
        <f t="shared" ca="1" si="267"/>
        <v>0</v>
      </c>
      <c r="K1290" s="1" t="str">
        <f ca="1">IFERROR(INDEX(Relationstabel!$C$3:$K$10,MATCH(VALUE(INDIRECT($A$1&amp;"L"&amp;A1290)),Relationstabel!$A$3:$A$10,0),MATCH(IFERROR(VALUE(INDIRECT($A$1&amp;"M"&amp;A1290)),0),Relationstabel!$C$1:$K$1,0)),"Ingen varmeinstallationer")</f>
        <v>Naturgas</v>
      </c>
      <c r="L1290" s="1" t="str">
        <f ca="1">INDEX(Anvendelseskode!B:B,MATCH($E1290,Anvendelseskode!$A:$A,0))</f>
        <v>Række-, kæde-, dobbelthus (lodret adskillelse mellem enhederne)</v>
      </c>
      <c r="M1290" s="1" t="str">
        <f ca="1">INDEX(Anvendelseskode!C:C,MATCH($E1290,Anvendelseskode!$A:$A,0))</f>
        <v>Række-, kæde og dobbelthuse</v>
      </c>
      <c r="N1290" s="1" t="str">
        <f ca="1">INDEX(Anvendelseskode!D:D,MATCH($E1290,Anvendelseskode!$A:$A,0))</f>
        <v>Private husholdninger</v>
      </c>
      <c r="O1290" s="1" t="str">
        <f ca="1">IFERROR(INDEX(SBi!$2:$2,MATCH(G1290,SBi!$1:$1,1)),SBi!$K$2)</f>
        <v>Efter 2006</v>
      </c>
      <c r="P1290" s="1">
        <f ca="1">IFERROR(INDEX(SBi!$C$3:$K$28,MATCH(E1290,SBi!$B$3:$B$28,0),MATCH(O1290,SBi!$C$2:$K$2,0)),0)</f>
        <v>66.400000000000006</v>
      </c>
      <c r="Q1290" s="19">
        <f t="shared" ca="1" si="268"/>
        <v>7.1712000000000007</v>
      </c>
      <c r="R1290" s="19" t="str">
        <f ca="1">IFERROR(INDEX(VpD!$2:$2,MATCH(G1290,VpD!$1:$1,1)),VpD!$I$2)</f>
        <v>&gt;1998</v>
      </c>
      <c r="S1290" s="1">
        <f ca="1">IFERROR(INDEX(VpD!$C$3:$I$27,MATCH(E1290,VpD!$B$3:$B$27,0),MATCH(R1290,VpD!$C$2:$I$2,0)),0)</f>
        <v>65</v>
      </c>
      <c r="T1290" s="19">
        <f t="shared" ca="1" si="269"/>
        <v>7.02</v>
      </c>
      <c r="U1290" s="14" t="str">
        <f t="shared" ca="1" si="270"/>
        <v xml:space="preserve">713793.86 </v>
      </c>
      <c r="V1290" s="14" t="str">
        <f t="shared" ca="1" si="271"/>
        <v>6169329.11</v>
      </c>
      <c r="W1290" s="14" t="str">
        <f t="shared" ca="1" si="272"/>
        <v>POINT(713793.86 6169329.11)</v>
      </c>
      <c r="X1290" s="14" t="str">
        <f>IFERROR(INDEX(BygningOmraade!B:B,MATCH(A1290,BygningOmraade!A:A,0)),"")</f>
        <v/>
      </c>
    </row>
    <row r="1291" spans="1:24" s="14" customFormat="1" x14ac:dyDescent="0.25">
      <c r="A1291" s="14">
        <f t="shared" si="260"/>
        <v>1291</v>
      </c>
      <c r="B1291" s="14" t="str">
        <f t="shared" ca="1" si="261"/>
        <v>4a9b9d00-7b90-4f87-b514-ef61d68c14c7</v>
      </c>
      <c r="C1291" s="14" t="str">
        <f t="shared" ca="1" si="262"/>
        <v>0a3f507e-232b-32b8-e044-0003ba298018</v>
      </c>
      <c r="D1291" s="14">
        <f t="shared" ca="1" si="263"/>
        <v>995469</v>
      </c>
      <c r="E1291" s="1">
        <f t="shared" ca="1" si="264"/>
        <v>120</v>
      </c>
      <c r="F1291" s="1">
        <f t="shared" ca="1" si="265"/>
        <v>148</v>
      </c>
      <c r="G1291" s="1">
        <f t="shared" ca="1" si="266"/>
        <v>1969</v>
      </c>
      <c r="H1291" s="1" t="str">
        <f ca="1">IFERROR(INDEX(Varmeinstallation!B:B,MATCH(INDIRECT($A$1&amp;"L"&amp;A1291)*1,Varmeinstallation!A:A,0)),"Ingen varmeinstallationer")</f>
        <v>Centralvarme fra eget anlæg, et-kammer fyr</v>
      </c>
      <c r="I1291" s="1" t="str">
        <f ca="1">IFERROR(INDEX(Opvarmningsmiddel!B:B,MATCH(INDIRECT($A$1&amp;"M"&amp;A1291)*1,Opvarmningsmiddel!A:A,0)),"")</f>
        <v>Naturgas</v>
      </c>
      <c r="J1291" s="1">
        <f t="shared" ca="1" si="267"/>
        <v>0</v>
      </c>
      <c r="K1291" s="1" t="str">
        <f ca="1">IFERROR(INDEX(Relationstabel!$C$3:$K$10,MATCH(VALUE(INDIRECT($A$1&amp;"L"&amp;A1291)),Relationstabel!$A$3:$A$10,0),MATCH(IFERROR(VALUE(INDIRECT($A$1&amp;"M"&amp;A1291)),0),Relationstabel!$C$1:$K$1,0)),"Ingen varmeinstallationer")</f>
        <v>Naturgas</v>
      </c>
      <c r="L1291" s="1" t="str">
        <f ca="1">INDEX(Anvendelseskode!B:B,MATCH($E1291,Anvendelseskode!$A:$A,0))</f>
        <v>Fritliggende enfamilieshus (parcelhus)</v>
      </c>
      <c r="M1291" s="1" t="str">
        <f ca="1">INDEX(Anvendelseskode!C:C,MATCH($E1291,Anvendelseskode!$A:$A,0))</f>
        <v>Parcelhuse</v>
      </c>
      <c r="N1291" s="1" t="str">
        <f ca="1">INDEX(Anvendelseskode!D:D,MATCH($E1291,Anvendelseskode!$A:$A,0))</f>
        <v>Private husholdninger</v>
      </c>
      <c r="O1291" s="1" t="str">
        <f ca="1">IFERROR(INDEX(SBi!$2:$2,MATCH(G1291,SBi!$1:$1,1)),SBi!$K$2)</f>
        <v>1961-1972</v>
      </c>
      <c r="P1291" s="1">
        <f ca="1">IFERROR(INDEX(SBi!$C$3:$K$28,MATCH(E1291,SBi!$B$3:$B$28,0),MATCH(O1291,SBi!$C$2:$K$2,0)),0)</f>
        <v>134.30000000000001</v>
      </c>
      <c r="Q1291" s="19">
        <f t="shared" ca="1" si="268"/>
        <v>19.8764</v>
      </c>
      <c r="R1291" s="19" t="str">
        <f ca="1">IFERROR(INDEX(VpD!$2:$2,MATCH(G1291,VpD!$1:$1,1)),VpD!$I$2)</f>
        <v>1961-1972</v>
      </c>
      <c r="S1291" s="1">
        <f ca="1">IFERROR(INDEX(VpD!$C$3:$I$27,MATCH(E1291,VpD!$B$3:$B$27,0),MATCH(R1291,VpD!$C$2:$I$2,0)),0)</f>
        <v>143</v>
      </c>
      <c r="T1291" s="19">
        <f t="shared" ca="1" si="269"/>
        <v>21.164000000000001</v>
      </c>
      <c r="U1291" s="14" t="str">
        <f t="shared" ca="1" si="270"/>
        <v xml:space="preserve">711931.99 </v>
      </c>
      <c r="V1291" s="14" t="str">
        <f t="shared" ca="1" si="271"/>
        <v>6172297.86</v>
      </c>
      <c r="W1291" s="14" t="str">
        <f t="shared" ca="1" si="272"/>
        <v>POINT(711931.99 6172297.86)</v>
      </c>
      <c r="X1291" s="14" t="str">
        <f>IFERROR(INDEX(BygningOmraade!B:B,MATCH(A1291,BygningOmraade!A:A,0)),"")</f>
        <v/>
      </c>
    </row>
    <row r="1292" spans="1:24" s="14" customFormat="1" x14ac:dyDescent="0.25">
      <c r="A1292" s="14">
        <f t="shared" si="260"/>
        <v>1292</v>
      </c>
      <c r="B1292" s="14" t="str">
        <f t="shared" ca="1" si="261"/>
        <v>4ab35bbe-a55e-4d93-9fe0-2a7904b7ce36</v>
      </c>
      <c r="C1292" s="14" t="str">
        <f t="shared" ca="1" si="262"/>
        <v>0a3f507e-1fb7-32b8-e044-0003ba298018</v>
      </c>
      <c r="D1292" s="14">
        <f t="shared" ca="1" si="263"/>
        <v>993651</v>
      </c>
      <c r="E1292" s="1">
        <f t="shared" ca="1" si="264"/>
        <v>120</v>
      </c>
      <c r="F1292" s="1">
        <f t="shared" ca="1" si="265"/>
        <v>109</v>
      </c>
      <c r="G1292" s="1">
        <f t="shared" ca="1" si="266"/>
        <v>1973</v>
      </c>
      <c r="H1292" s="1" t="str">
        <f ca="1">IFERROR(INDEX(Varmeinstallation!B:B,MATCH(INDIRECT($A$1&amp;"L"&amp;A1292)*1,Varmeinstallation!A:A,0)),"Ingen varmeinstallationer")</f>
        <v>Centralvarme fra eget anlæg, et-kammer fyr</v>
      </c>
      <c r="I1292" s="1" t="str">
        <f ca="1">IFERROR(INDEX(Opvarmningsmiddel!B:B,MATCH(INDIRECT($A$1&amp;"M"&amp;A1292)*1,Opvarmningsmiddel!A:A,0)),"")</f>
        <v>Naturgas</v>
      </c>
      <c r="J1292" s="1">
        <f t="shared" ca="1" si="267"/>
        <v>2</v>
      </c>
      <c r="K1292" s="1" t="str">
        <f ca="1">IFERROR(INDEX(Relationstabel!$C$3:$K$10,MATCH(VALUE(INDIRECT($A$1&amp;"L"&amp;A1292)),Relationstabel!$A$3:$A$10,0),MATCH(IFERROR(VALUE(INDIRECT($A$1&amp;"M"&amp;A1292)),0),Relationstabel!$C$1:$K$1,0)),"Ingen varmeinstallationer")</f>
        <v>Naturgas</v>
      </c>
      <c r="L1292" s="1" t="str">
        <f ca="1">INDEX(Anvendelseskode!B:B,MATCH($E1292,Anvendelseskode!$A:$A,0))</f>
        <v>Fritliggende enfamilieshus (parcelhus)</v>
      </c>
      <c r="M1292" s="1" t="str">
        <f ca="1">INDEX(Anvendelseskode!C:C,MATCH($E1292,Anvendelseskode!$A:$A,0))</f>
        <v>Parcelhuse</v>
      </c>
      <c r="N1292" s="1" t="str">
        <f ca="1">INDEX(Anvendelseskode!D:D,MATCH($E1292,Anvendelseskode!$A:$A,0))</f>
        <v>Private husholdninger</v>
      </c>
      <c r="O1292" s="1" t="str">
        <f ca="1">IFERROR(INDEX(SBi!$2:$2,MATCH(G1292,SBi!$1:$1,1)),SBi!$K$2)</f>
        <v>1973-1978</v>
      </c>
      <c r="P1292" s="1">
        <f ca="1">IFERROR(INDEX(SBi!$C$3:$K$28,MATCH(E1292,SBi!$B$3:$B$28,0),MATCH(O1292,SBi!$C$2:$K$2,0)),0)</f>
        <v>119.8</v>
      </c>
      <c r="Q1292" s="19">
        <f t="shared" ca="1" si="268"/>
        <v>13.058199999999999</v>
      </c>
      <c r="R1292" s="19" t="str">
        <f ca="1">IFERROR(INDEX(VpD!$2:$2,MATCH(G1292,VpD!$1:$1,1)),VpD!$I$2)</f>
        <v>1973-1978</v>
      </c>
      <c r="S1292" s="1">
        <f ca="1">IFERROR(INDEX(VpD!$C$3:$I$27,MATCH(E1292,VpD!$B$3:$B$27,0),MATCH(R1292,VpD!$C$2:$I$2,0)),0)</f>
        <v>117</v>
      </c>
      <c r="T1292" s="19">
        <f t="shared" ca="1" si="269"/>
        <v>12.753</v>
      </c>
      <c r="U1292" s="14" t="str">
        <f t="shared" ca="1" si="270"/>
        <v xml:space="preserve">710969.89 </v>
      </c>
      <c r="V1292" s="14" t="str">
        <f t="shared" ca="1" si="271"/>
        <v>6171581.08</v>
      </c>
      <c r="W1292" s="14" t="str">
        <f t="shared" ca="1" si="272"/>
        <v>POINT(710969.89 6171581.08)</v>
      </c>
      <c r="X1292" s="14" t="str">
        <f>IFERROR(INDEX(BygningOmraade!B:B,MATCH(A1292,BygningOmraade!A:A,0)),"")</f>
        <v/>
      </c>
    </row>
    <row r="1293" spans="1:24" s="14" customFormat="1" x14ac:dyDescent="0.25">
      <c r="A1293" s="14">
        <f t="shared" si="260"/>
        <v>1293</v>
      </c>
      <c r="B1293" s="14" t="str">
        <f t="shared" ca="1" si="261"/>
        <v>4ac77071-142c-421c-b783-0fe30261c877</v>
      </c>
      <c r="C1293" s="14" t="str">
        <f t="shared" ca="1" si="262"/>
        <v>0a3f507e-1d4f-32b8-e044-0003ba298018</v>
      </c>
      <c r="D1293" s="14">
        <f t="shared" ca="1" si="263"/>
        <v>996874</v>
      </c>
      <c r="E1293" s="1">
        <f t="shared" ca="1" si="264"/>
        <v>130</v>
      </c>
      <c r="F1293" s="1">
        <f t="shared" ca="1" si="265"/>
        <v>112</v>
      </c>
      <c r="G1293" s="1">
        <f t="shared" ca="1" si="266"/>
        <v>1978</v>
      </c>
      <c r="H1293" s="1" t="str">
        <f ca="1">IFERROR(INDEX(Varmeinstallation!B:B,MATCH(INDIRECT($A$1&amp;"L"&amp;A1293)*1,Varmeinstallation!A:A,0)),"Ingen varmeinstallationer")</f>
        <v>Fjernvarme/blokvarme (radiatorsystemer eller varmluftanlæg)</v>
      </c>
      <c r="I1293" s="1" t="str">
        <f ca="1">IFERROR(INDEX(Opvarmningsmiddel!B:B,MATCH(INDIRECT($A$1&amp;"M"&amp;A1293)*1,Opvarmningsmiddel!A:A,0)),"")</f>
        <v/>
      </c>
      <c r="J1293" s="1">
        <f t="shared" ca="1" si="267"/>
        <v>0</v>
      </c>
      <c r="K1293" s="1" t="str">
        <f ca="1">IFERROR(INDEX(Relationstabel!$C$3:$K$10,MATCH(VALUE(INDIRECT($A$1&amp;"L"&amp;A1293)),Relationstabel!$A$3:$A$10,0),MATCH(IFERROR(VALUE(INDIRECT($A$1&amp;"M"&amp;A1293)),0),Relationstabel!$C$1:$K$1,0)),"Ingen varmeinstallationer")</f>
        <v>Fjernvarme/ Blokvarme</v>
      </c>
      <c r="L1293" s="1" t="str">
        <f ca="1">INDEX(Anvendelseskode!B:B,MATCH($E1293,Anvendelseskode!$A:$A,0))</f>
        <v>Række-, kæde-, dobbelthus (lodret adskillelse mellem enhederne)</v>
      </c>
      <c r="M1293" s="1" t="str">
        <f ca="1">INDEX(Anvendelseskode!C:C,MATCH($E1293,Anvendelseskode!$A:$A,0))</f>
        <v>Række-, kæde og dobbelthuse</v>
      </c>
      <c r="N1293" s="1" t="str">
        <f ca="1">INDEX(Anvendelseskode!D:D,MATCH($E1293,Anvendelseskode!$A:$A,0))</f>
        <v>Private husholdninger</v>
      </c>
      <c r="O1293" s="1" t="str">
        <f ca="1">IFERROR(INDEX(SBi!$2:$2,MATCH(G1293,SBi!$1:$1,1)),SBi!$K$2)</f>
        <v>1973-1978</v>
      </c>
      <c r="P1293" s="1">
        <f ca="1">IFERROR(INDEX(SBi!$C$3:$K$28,MATCH(E1293,SBi!$B$3:$B$28,0),MATCH(O1293,SBi!$C$2:$K$2,0)),0)</f>
        <v>112.6</v>
      </c>
      <c r="Q1293" s="19">
        <f t="shared" ca="1" si="268"/>
        <v>12.611199999999998</v>
      </c>
      <c r="R1293" s="19" t="str">
        <f ca="1">IFERROR(INDEX(VpD!$2:$2,MATCH(G1293,VpD!$1:$1,1)),VpD!$I$2)</f>
        <v>1973-1978</v>
      </c>
      <c r="S1293" s="1">
        <f ca="1">IFERROR(INDEX(VpD!$C$3:$I$27,MATCH(E1293,VpD!$B$3:$B$27,0),MATCH(R1293,VpD!$C$2:$I$2,0)),0)</f>
        <v>98</v>
      </c>
      <c r="T1293" s="19">
        <f t="shared" ca="1" si="269"/>
        <v>10.976000000000001</v>
      </c>
      <c r="U1293" s="14" t="str">
        <f t="shared" ca="1" si="270"/>
        <v xml:space="preserve">713651.61 </v>
      </c>
      <c r="V1293" s="14" t="str">
        <f t="shared" ca="1" si="271"/>
        <v>6169586.65</v>
      </c>
      <c r="W1293" s="14" t="str">
        <f t="shared" ca="1" si="272"/>
        <v>POINT(713651.61 6169586.65)</v>
      </c>
      <c r="X1293" s="14" t="str">
        <f>IFERROR(INDEX(BygningOmraade!B:B,MATCH(A1293,BygningOmraade!A:A,0)),"")</f>
        <v/>
      </c>
    </row>
    <row r="1294" spans="1:24" s="14" customFormat="1" x14ac:dyDescent="0.25">
      <c r="A1294" s="14">
        <f t="shared" si="260"/>
        <v>1294</v>
      </c>
      <c r="B1294" s="14" t="str">
        <f t="shared" ca="1" si="261"/>
        <v>4ad21008-5e43-41c4-90e7-295fc2cdac69</v>
      </c>
      <c r="C1294" s="14" t="str">
        <f t="shared" ca="1" si="262"/>
        <v>0a3f507e-16b4-32b8-e044-0003ba298018</v>
      </c>
      <c r="D1294" s="14">
        <f t="shared" ca="1" si="263"/>
        <v>2577949</v>
      </c>
      <c r="E1294" s="1">
        <f t="shared" ca="1" si="264"/>
        <v>130</v>
      </c>
      <c r="F1294" s="1">
        <f t="shared" ca="1" si="265"/>
        <v>92</v>
      </c>
      <c r="G1294" s="1">
        <f t="shared" ca="1" si="266"/>
        <v>2002</v>
      </c>
      <c r="H1294" s="1" t="str">
        <f ca="1">IFERROR(INDEX(Varmeinstallation!B:B,MATCH(INDIRECT($A$1&amp;"L"&amp;A1294)*1,Varmeinstallation!A:A,0)),"Ingen varmeinstallationer")</f>
        <v>Centralvarme fra eget anlæg, et-kammer fyr</v>
      </c>
      <c r="I1294" s="1" t="str">
        <f ca="1">IFERROR(INDEX(Opvarmningsmiddel!B:B,MATCH(INDIRECT($A$1&amp;"M"&amp;A1294)*1,Opvarmningsmiddel!A:A,0)),"")</f>
        <v>Naturgas</v>
      </c>
      <c r="J1294" s="1">
        <f t="shared" ca="1" si="267"/>
        <v>90</v>
      </c>
      <c r="K1294" s="1" t="str">
        <f ca="1">IFERROR(INDEX(Relationstabel!$C$3:$K$10,MATCH(VALUE(INDIRECT($A$1&amp;"L"&amp;A1294)),Relationstabel!$A$3:$A$10,0),MATCH(IFERROR(VALUE(INDIRECT($A$1&amp;"M"&amp;A1294)),0),Relationstabel!$C$1:$K$1,0)),"Ingen varmeinstallationer")</f>
        <v>Naturgas</v>
      </c>
      <c r="L1294" s="1" t="str">
        <f ca="1">INDEX(Anvendelseskode!B:B,MATCH($E1294,Anvendelseskode!$A:$A,0))</f>
        <v>Række-, kæde-, dobbelthus (lodret adskillelse mellem enhederne)</v>
      </c>
      <c r="M1294" s="1" t="str">
        <f ca="1">INDEX(Anvendelseskode!C:C,MATCH($E1294,Anvendelseskode!$A:$A,0))</f>
        <v>Række-, kæde og dobbelthuse</v>
      </c>
      <c r="N1294" s="1" t="str">
        <f ca="1">INDEX(Anvendelseskode!D:D,MATCH($E1294,Anvendelseskode!$A:$A,0))</f>
        <v>Private husholdninger</v>
      </c>
      <c r="O1294" s="1" t="str">
        <f ca="1">IFERROR(INDEX(SBi!$2:$2,MATCH(G1294,SBi!$1:$1,1)),SBi!$K$2)</f>
        <v>1999-2006</v>
      </c>
      <c r="P1294" s="1">
        <f ca="1">IFERROR(INDEX(SBi!$C$3:$K$28,MATCH(E1294,SBi!$B$3:$B$28,0),MATCH(O1294,SBi!$C$2:$K$2,0)),0)</f>
        <v>81.5</v>
      </c>
      <c r="Q1294" s="19">
        <f t="shared" ca="1" si="268"/>
        <v>7.4980000000000002</v>
      </c>
      <c r="R1294" s="19" t="str">
        <f ca="1">IFERROR(INDEX(VpD!$2:$2,MATCH(G1294,VpD!$1:$1,1)),VpD!$I$2)</f>
        <v>&gt;1998</v>
      </c>
      <c r="S1294" s="1">
        <f ca="1">IFERROR(INDEX(VpD!$C$3:$I$27,MATCH(E1294,VpD!$B$3:$B$27,0),MATCH(R1294,VpD!$C$2:$I$2,0)),0)</f>
        <v>65</v>
      </c>
      <c r="T1294" s="19">
        <f t="shared" ca="1" si="269"/>
        <v>5.98</v>
      </c>
      <c r="U1294" s="14" t="str">
        <f t="shared" ca="1" si="270"/>
        <v xml:space="preserve">712582.39 </v>
      </c>
      <c r="V1294" s="14" t="str">
        <f t="shared" ca="1" si="271"/>
        <v>6169760.45</v>
      </c>
      <c r="W1294" s="14" t="str">
        <f t="shared" ca="1" si="272"/>
        <v>POINT(712582.39 6169760.45)</v>
      </c>
      <c r="X1294" s="14" t="str">
        <f>IFERROR(INDEX(BygningOmraade!B:B,MATCH(A1294,BygningOmraade!A:A,0)),"")</f>
        <v/>
      </c>
    </row>
    <row r="1295" spans="1:24" s="14" customFormat="1" x14ac:dyDescent="0.25">
      <c r="A1295" s="14">
        <f t="shared" si="260"/>
        <v>1295</v>
      </c>
      <c r="B1295" s="14" t="str">
        <f t="shared" ca="1" si="261"/>
        <v>4b0d6563-746f-420b-b47f-2e771279b993</v>
      </c>
      <c r="C1295" s="14" t="str">
        <f t="shared" ca="1" si="262"/>
        <v>76d29f28-2777-3856-e044-00144f3ead67</v>
      </c>
      <c r="D1295" s="14">
        <f t="shared" ca="1" si="263"/>
        <v>995717</v>
      </c>
      <c r="E1295" s="1">
        <f t="shared" ca="1" si="264"/>
        <v>230</v>
      </c>
      <c r="F1295" s="1">
        <f t="shared" ca="1" si="265"/>
        <v>20</v>
      </c>
      <c r="G1295" s="1">
        <f t="shared" ca="1" si="266"/>
        <v>1969</v>
      </c>
      <c r="H1295" s="1" t="str">
        <f ca="1">IFERROR(INDEX(Varmeinstallation!B:B,MATCH(INDIRECT($A$1&amp;"L"&amp;A1295)*1,Varmeinstallation!A:A,0)),"Ingen varmeinstallationer")</f>
        <v>Ingen varmeinstallationer</v>
      </c>
      <c r="I1295" s="1" t="str">
        <f ca="1">IFERROR(INDEX(Opvarmningsmiddel!B:B,MATCH(INDIRECT($A$1&amp;"M"&amp;A1295)*1,Opvarmningsmiddel!A:A,0)),"")</f>
        <v/>
      </c>
      <c r="J1295" s="1">
        <f t="shared" ca="1" si="267"/>
        <v>0</v>
      </c>
      <c r="K1295" s="1" t="str">
        <f ca="1">IFERROR(INDEX(Relationstabel!$C$3:$K$10,MATCH(VALUE(INDIRECT($A$1&amp;"L"&amp;A1295)),Relationstabel!$A$3:$A$10,0),MATCH(IFERROR(VALUE(INDIRECT($A$1&amp;"M"&amp;A1295)),0),Relationstabel!$C$1:$K$1,0)),"Ingen varmeinstallationer")</f>
        <v>Ingen varmeinstallation</v>
      </c>
      <c r="L1295" s="1" t="str">
        <f ca="1">INDEX(Anvendelseskode!B:B,MATCH($E1295,Anvendelseskode!$A:$A,0))</f>
        <v>El-, gas-, vand- eller varmeværk forbrændingsanstalt m.v..</v>
      </c>
      <c r="M1295" s="1" t="str">
        <f ca="1">INDEX(Anvendelseskode!C:C,MATCH($E1295,Anvendelseskode!$A:$A,0))</f>
        <v>El-, gas-, vand- og varmeværker</v>
      </c>
      <c r="N1295" s="1" t="str">
        <f ca="1">INDEX(Anvendelseskode!D:D,MATCH($E1295,Anvendelseskode!$A:$A,0))</f>
        <v>Industri</v>
      </c>
      <c r="O1295" s="1" t="str">
        <f ca="1">IFERROR(INDEX(SBi!$2:$2,MATCH(G1295,SBi!$1:$1,1)),SBi!$K$2)</f>
        <v>1961-1972</v>
      </c>
      <c r="P1295" s="1">
        <f ca="1">IFERROR(INDEX(SBi!$C$3:$K$28,MATCH(E1295,SBi!$B$3:$B$28,0),MATCH(O1295,SBi!$C$2:$K$2,0)),0)</f>
        <v>97</v>
      </c>
      <c r="Q1295" s="19">
        <f t="shared" ca="1" si="268"/>
        <v>1.94</v>
      </c>
      <c r="R1295" s="19" t="str">
        <f ca="1">IFERROR(INDEX(VpD!$2:$2,MATCH(G1295,VpD!$1:$1,1)),VpD!$I$2)</f>
        <v>1961-1972</v>
      </c>
      <c r="S1295" s="1">
        <f ca="1">IFERROR(INDEX(VpD!$C$3:$I$27,MATCH(E1295,VpD!$B$3:$B$27,0),MATCH(R1295,VpD!$C$2:$I$2,0)),0)</f>
        <v>97</v>
      </c>
      <c r="T1295" s="19">
        <f t="shared" ca="1" si="269"/>
        <v>1.94</v>
      </c>
      <c r="U1295" s="14" t="str">
        <f t="shared" ca="1" si="270"/>
        <v xml:space="preserve">712333.13 </v>
      </c>
      <c r="V1295" s="14" t="str">
        <f t="shared" ca="1" si="271"/>
        <v>6169587.2</v>
      </c>
      <c r="W1295" s="14" t="str">
        <f t="shared" ca="1" si="272"/>
        <v>POINT(712333.13 6169587.2)</v>
      </c>
      <c r="X1295" s="14" t="str">
        <f>IFERROR(INDEX(BygningOmraade!B:B,MATCH(A1295,BygningOmraade!A:A,0)),"")</f>
        <v/>
      </c>
    </row>
    <row r="1296" spans="1:24" s="14" customFormat="1" x14ac:dyDescent="0.25">
      <c r="A1296" s="14">
        <f t="shared" si="260"/>
        <v>1296</v>
      </c>
      <c r="B1296" s="14" t="str">
        <f t="shared" ca="1" si="261"/>
        <v>4b175c49-fc71-4559-a3cd-ba5b7f14487f</v>
      </c>
      <c r="C1296" s="14" t="str">
        <f t="shared" ca="1" si="262"/>
        <v>0a3f507e-1d79-32b8-e044-0003ba298018</v>
      </c>
      <c r="D1296" s="14">
        <f t="shared" ca="1" si="263"/>
        <v>2516388</v>
      </c>
      <c r="E1296" s="1">
        <f t="shared" ca="1" si="264"/>
        <v>130</v>
      </c>
      <c r="F1296" s="1">
        <f t="shared" ca="1" si="265"/>
        <v>152</v>
      </c>
      <c r="G1296" s="1">
        <f t="shared" ca="1" si="266"/>
        <v>1999</v>
      </c>
      <c r="H1296" s="1" t="str">
        <f ca="1">IFERROR(INDEX(Varmeinstallation!B:B,MATCH(INDIRECT($A$1&amp;"L"&amp;A1296)*1,Varmeinstallation!A:A,0)),"Ingen varmeinstallationer")</f>
        <v>Fjernvarme/blokvarme (radiatorsystemer eller varmluftanlæg)</v>
      </c>
      <c r="I1296" s="1" t="str">
        <f ca="1">IFERROR(INDEX(Opvarmningsmiddel!B:B,MATCH(INDIRECT($A$1&amp;"M"&amp;A1296)*1,Opvarmningsmiddel!A:A,0)),"")</f>
        <v/>
      </c>
      <c r="J1296" s="1">
        <f t="shared" ca="1" si="267"/>
        <v>0</v>
      </c>
      <c r="K1296" s="1" t="str">
        <f ca="1">IFERROR(INDEX(Relationstabel!$C$3:$K$10,MATCH(VALUE(INDIRECT($A$1&amp;"L"&amp;A1296)),Relationstabel!$A$3:$A$10,0),MATCH(IFERROR(VALUE(INDIRECT($A$1&amp;"M"&amp;A1296)),0),Relationstabel!$C$1:$K$1,0)),"Ingen varmeinstallationer")</f>
        <v>Fjernvarme/ Blokvarme</v>
      </c>
      <c r="L1296" s="1" t="str">
        <f ca="1">INDEX(Anvendelseskode!B:B,MATCH($E1296,Anvendelseskode!$A:$A,0))</f>
        <v>Række-, kæde-, dobbelthus (lodret adskillelse mellem enhederne)</v>
      </c>
      <c r="M1296" s="1" t="str">
        <f ca="1">INDEX(Anvendelseskode!C:C,MATCH($E1296,Anvendelseskode!$A:$A,0))</f>
        <v>Række-, kæde og dobbelthuse</v>
      </c>
      <c r="N1296" s="1" t="str">
        <f ca="1">INDEX(Anvendelseskode!D:D,MATCH($E1296,Anvendelseskode!$A:$A,0))</f>
        <v>Private husholdninger</v>
      </c>
      <c r="O1296" s="1" t="str">
        <f ca="1">IFERROR(INDEX(SBi!$2:$2,MATCH(G1296,SBi!$1:$1,1)),SBi!$K$2)</f>
        <v>1999-2006</v>
      </c>
      <c r="P1296" s="1">
        <f ca="1">IFERROR(INDEX(SBi!$C$3:$K$28,MATCH(E1296,SBi!$B$3:$B$28,0),MATCH(O1296,SBi!$C$2:$K$2,0)),0)</f>
        <v>81.5</v>
      </c>
      <c r="Q1296" s="19">
        <f t="shared" ca="1" si="268"/>
        <v>12.388</v>
      </c>
      <c r="R1296" s="19" t="str">
        <f ca="1">IFERROR(INDEX(VpD!$2:$2,MATCH(G1296,VpD!$1:$1,1)),VpD!$I$2)</f>
        <v>&gt;1998</v>
      </c>
      <c r="S1296" s="1">
        <f ca="1">IFERROR(INDEX(VpD!$C$3:$I$27,MATCH(E1296,VpD!$B$3:$B$27,0),MATCH(R1296,VpD!$C$2:$I$2,0)),0)</f>
        <v>65</v>
      </c>
      <c r="T1296" s="19">
        <f t="shared" ca="1" si="269"/>
        <v>9.8800000000000008</v>
      </c>
      <c r="U1296" s="14" t="str">
        <f t="shared" ca="1" si="270"/>
        <v xml:space="preserve">711662.38 </v>
      </c>
      <c r="V1296" s="14" t="str">
        <f t="shared" ca="1" si="271"/>
        <v>6172646.64</v>
      </c>
      <c r="W1296" s="14" t="str">
        <f t="shared" ca="1" si="272"/>
        <v>POINT(711662.38 6172646.64)</v>
      </c>
      <c r="X1296" s="14" t="str">
        <f>IFERROR(INDEX(BygningOmraade!B:B,MATCH(A1296,BygningOmraade!A:A,0)),"")</f>
        <v/>
      </c>
    </row>
    <row r="1297" spans="1:24" s="14" customFormat="1" x14ac:dyDescent="0.25">
      <c r="A1297" s="14">
        <f t="shared" si="260"/>
        <v>1297</v>
      </c>
      <c r="B1297" s="14" t="str">
        <f t="shared" ca="1" si="261"/>
        <v>4b46fdfd-ea8d-473e-b72a-633ee51a9a25</v>
      </c>
      <c r="C1297" s="14" t="str">
        <f t="shared" ca="1" si="262"/>
        <v>0a3f507e-190f-32b8-e044-0003ba298018</v>
      </c>
      <c r="D1297" s="14">
        <f t="shared" ca="1" si="263"/>
        <v>994309</v>
      </c>
      <c r="E1297" s="1">
        <f t="shared" ca="1" si="264"/>
        <v>120</v>
      </c>
      <c r="F1297" s="1">
        <f t="shared" ca="1" si="265"/>
        <v>141</v>
      </c>
      <c r="G1297" s="1">
        <f t="shared" ca="1" si="266"/>
        <v>1969</v>
      </c>
      <c r="H1297" s="1" t="str">
        <f ca="1">IFERROR(INDEX(Varmeinstallation!B:B,MATCH(INDIRECT($A$1&amp;"L"&amp;A1297)*1,Varmeinstallation!A:A,0)),"Ingen varmeinstallationer")</f>
        <v>Fjernvarme/blokvarme (radiatorsystemer eller varmluftanlæg)</v>
      </c>
      <c r="I1297" s="1" t="str">
        <f ca="1">IFERROR(INDEX(Opvarmningsmiddel!B:B,MATCH(INDIRECT($A$1&amp;"M"&amp;A1297)*1,Opvarmningsmiddel!A:A,0)),"")</f>
        <v/>
      </c>
      <c r="J1297" s="1">
        <f t="shared" ca="1" si="267"/>
        <v>2</v>
      </c>
      <c r="K1297" s="1" t="str">
        <f ca="1">IFERROR(INDEX(Relationstabel!$C$3:$K$10,MATCH(VALUE(INDIRECT($A$1&amp;"L"&amp;A1297)),Relationstabel!$A$3:$A$10,0),MATCH(IFERROR(VALUE(INDIRECT($A$1&amp;"M"&amp;A1297)),0),Relationstabel!$C$1:$K$1,0)),"Ingen varmeinstallationer")</f>
        <v>Fjernvarme/ Blokvarme</v>
      </c>
      <c r="L1297" s="1" t="str">
        <f ca="1">INDEX(Anvendelseskode!B:B,MATCH($E1297,Anvendelseskode!$A:$A,0))</f>
        <v>Fritliggende enfamilieshus (parcelhus)</v>
      </c>
      <c r="M1297" s="1" t="str">
        <f ca="1">INDEX(Anvendelseskode!C:C,MATCH($E1297,Anvendelseskode!$A:$A,0))</f>
        <v>Parcelhuse</v>
      </c>
      <c r="N1297" s="1" t="str">
        <f ca="1">INDEX(Anvendelseskode!D:D,MATCH($E1297,Anvendelseskode!$A:$A,0))</f>
        <v>Private husholdninger</v>
      </c>
      <c r="O1297" s="1" t="str">
        <f ca="1">IFERROR(INDEX(SBi!$2:$2,MATCH(G1297,SBi!$1:$1,1)),SBi!$K$2)</f>
        <v>1961-1972</v>
      </c>
      <c r="P1297" s="1">
        <f ca="1">IFERROR(INDEX(SBi!$C$3:$K$28,MATCH(E1297,SBi!$B$3:$B$28,0),MATCH(O1297,SBi!$C$2:$K$2,0)),0)</f>
        <v>134.30000000000001</v>
      </c>
      <c r="Q1297" s="19">
        <f t="shared" ca="1" si="268"/>
        <v>18.936300000000003</v>
      </c>
      <c r="R1297" s="19" t="str">
        <f ca="1">IFERROR(INDEX(VpD!$2:$2,MATCH(G1297,VpD!$1:$1,1)),VpD!$I$2)</f>
        <v>1961-1972</v>
      </c>
      <c r="S1297" s="1">
        <f ca="1">IFERROR(INDEX(VpD!$C$3:$I$27,MATCH(E1297,VpD!$B$3:$B$27,0),MATCH(R1297,VpD!$C$2:$I$2,0)),0)</f>
        <v>143</v>
      </c>
      <c r="T1297" s="19">
        <f t="shared" ca="1" si="269"/>
        <v>20.163</v>
      </c>
      <c r="U1297" s="14" t="str">
        <f t="shared" ca="1" si="270"/>
        <v xml:space="preserve">711290.45 </v>
      </c>
      <c r="V1297" s="14" t="str">
        <f t="shared" ca="1" si="271"/>
        <v>6172019.21</v>
      </c>
      <c r="W1297" s="14" t="str">
        <f t="shared" ca="1" si="272"/>
        <v>POINT(711290.45 6172019.21)</v>
      </c>
      <c r="X1297" s="14" t="str">
        <f>IFERROR(INDEX(BygningOmraade!B:B,MATCH(A1297,BygningOmraade!A:A,0)),"")</f>
        <v/>
      </c>
    </row>
    <row r="1298" spans="1:24" s="14" customFormat="1" x14ac:dyDescent="0.25">
      <c r="A1298" s="14">
        <f t="shared" si="260"/>
        <v>1298</v>
      </c>
      <c r="B1298" s="14" t="str">
        <f t="shared" ca="1" si="261"/>
        <v>4b6135be-51bf-4053-9138-74a0b1673ee3</v>
      </c>
      <c r="C1298" s="14" t="str">
        <f t="shared" ca="1" si="262"/>
        <v>0a3f507e-2104-32b8-e044-0003ba298018</v>
      </c>
      <c r="D1298" s="14">
        <f t="shared" ca="1" si="263"/>
        <v>996123</v>
      </c>
      <c r="E1298" s="1">
        <f t="shared" ca="1" si="264"/>
        <v>120</v>
      </c>
      <c r="F1298" s="1">
        <f t="shared" ca="1" si="265"/>
        <v>130</v>
      </c>
      <c r="G1298" s="1">
        <f t="shared" ca="1" si="266"/>
        <v>2009</v>
      </c>
      <c r="H1298" s="1" t="str">
        <f ca="1">IFERROR(INDEX(Varmeinstallation!B:B,MATCH(INDIRECT($A$1&amp;"L"&amp;A1298)*1,Varmeinstallation!A:A,0)),"Ingen varmeinstallationer")</f>
        <v>Centralvarme fra eget anlæg, et-kammer fyr</v>
      </c>
      <c r="I1298" s="1" t="str">
        <f ca="1">IFERROR(INDEX(Opvarmningsmiddel!B:B,MATCH(INDIRECT($A$1&amp;"M"&amp;A1298)*1,Opvarmningsmiddel!A:A,0)),"")</f>
        <v>Naturgas</v>
      </c>
      <c r="J1298" s="1">
        <f t="shared" ca="1" si="267"/>
        <v>90</v>
      </c>
      <c r="K1298" s="1" t="str">
        <f ca="1">IFERROR(INDEX(Relationstabel!$C$3:$K$10,MATCH(VALUE(INDIRECT($A$1&amp;"L"&amp;A1298)),Relationstabel!$A$3:$A$10,0),MATCH(IFERROR(VALUE(INDIRECT($A$1&amp;"M"&amp;A1298)),0),Relationstabel!$C$1:$K$1,0)),"Ingen varmeinstallationer")</f>
        <v>Naturgas</v>
      </c>
      <c r="L1298" s="1" t="str">
        <f ca="1">INDEX(Anvendelseskode!B:B,MATCH($E1298,Anvendelseskode!$A:$A,0))</f>
        <v>Fritliggende enfamilieshus (parcelhus)</v>
      </c>
      <c r="M1298" s="1" t="str">
        <f ca="1">INDEX(Anvendelseskode!C:C,MATCH($E1298,Anvendelseskode!$A:$A,0))</f>
        <v>Parcelhuse</v>
      </c>
      <c r="N1298" s="1" t="str">
        <f ca="1">INDEX(Anvendelseskode!D:D,MATCH($E1298,Anvendelseskode!$A:$A,0))</f>
        <v>Private husholdninger</v>
      </c>
      <c r="O1298" s="1" t="str">
        <f ca="1">IFERROR(INDEX(SBi!$2:$2,MATCH(G1298,SBi!$1:$1,1)),SBi!$K$2)</f>
        <v>Efter 2006</v>
      </c>
      <c r="P1298" s="1">
        <f ca="1">IFERROR(INDEX(SBi!$C$3:$K$28,MATCH(E1298,SBi!$B$3:$B$28,0),MATCH(O1298,SBi!$C$2:$K$2,0)),0)</f>
        <v>67.3</v>
      </c>
      <c r="Q1298" s="19">
        <f t="shared" ca="1" si="268"/>
        <v>8.7490000000000006</v>
      </c>
      <c r="R1298" s="19" t="str">
        <f ca="1">IFERROR(INDEX(VpD!$2:$2,MATCH(G1298,VpD!$1:$1,1)),VpD!$I$2)</f>
        <v>&gt;1998</v>
      </c>
      <c r="S1298" s="1">
        <f ca="1">IFERROR(INDEX(VpD!$C$3:$I$27,MATCH(E1298,VpD!$B$3:$B$27,0),MATCH(R1298,VpD!$C$2:$I$2,0)),0)</f>
        <v>72</v>
      </c>
      <c r="T1298" s="19">
        <f t="shared" ca="1" si="269"/>
        <v>9.36</v>
      </c>
      <c r="U1298" s="14" t="str">
        <f t="shared" ca="1" si="270"/>
        <v xml:space="preserve">713152.46 </v>
      </c>
      <c r="V1298" s="14" t="str">
        <f t="shared" ca="1" si="271"/>
        <v>6168501.55</v>
      </c>
      <c r="W1298" s="14" t="str">
        <f t="shared" ca="1" si="272"/>
        <v>POINT(713152.46 6168501.55)</v>
      </c>
      <c r="X1298" s="14" t="str">
        <f>IFERROR(INDEX(BygningOmraade!B:B,MATCH(A1298,BygningOmraade!A:A,0)),"")</f>
        <v/>
      </c>
    </row>
    <row r="1299" spans="1:24" s="14" customFormat="1" x14ac:dyDescent="0.25">
      <c r="A1299" s="14">
        <f t="shared" si="260"/>
        <v>1299</v>
      </c>
      <c r="B1299" s="14" t="str">
        <f t="shared" ca="1" si="261"/>
        <v>4b919907-21af-43c6-b623-407a11b290f2</v>
      </c>
      <c r="C1299" s="14" t="str">
        <f t="shared" ca="1" si="262"/>
        <v>0a3f507e-1c3f-32b8-e044-0003ba298018</v>
      </c>
      <c r="D1299" s="14">
        <f t="shared" ca="1" si="263"/>
        <v>996948</v>
      </c>
      <c r="E1299" s="1">
        <f t="shared" ca="1" si="264"/>
        <v>130</v>
      </c>
      <c r="F1299" s="1">
        <f t="shared" ca="1" si="265"/>
        <v>111</v>
      </c>
      <c r="G1299" s="1">
        <f t="shared" ca="1" si="266"/>
        <v>1974</v>
      </c>
      <c r="H1299" s="1" t="str">
        <f ca="1">IFERROR(INDEX(Varmeinstallation!B:B,MATCH(INDIRECT($A$1&amp;"L"&amp;A1299)*1,Varmeinstallation!A:A,0)),"Ingen varmeinstallationer")</f>
        <v>Fjernvarme/blokvarme (radiatorsystemer eller varmluftanlæg)</v>
      </c>
      <c r="I1299" s="1" t="str">
        <f ca="1">IFERROR(INDEX(Opvarmningsmiddel!B:B,MATCH(INDIRECT($A$1&amp;"M"&amp;A1299)*1,Opvarmningsmiddel!A:A,0)),"")</f>
        <v/>
      </c>
      <c r="J1299" s="1">
        <f t="shared" ca="1" si="267"/>
        <v>0</v>
      </c>
      <c r="K1299" s="1" t="str">
        <f ca="1">IFERROR(INDEX(Relationstabel!$C$3:$K$10,MATCH(VALUE(INDIRECT($A$1&amp;"L"&amp;A1299)),Relationstabel!$A$3:$A$10,0),MATCH(IFERROR(VALUE(INDIRECT($A$1&amp;"M"&amp;A1299)),0),Relationstabel!$C$1:$K$1,0)),"Ingen varmeinstallationer")</f>
        <v>Fjernvarme/ Blokvarme</v>
      </c>
      <c r="L1299" s="1" t="str">
        <f ca="1">INDEX(Anvendelseskode!B:B,MATCH($E1299,Anvendelseskode!$A:$A,0))</f>
        <v>Række-, kæde-, dobbelthus (lodret adskillelse mellem enhederne)</v>
      </c>
      <c r="M1299" s="1" t="str">
        <f ca="1">INDEX(Anvendelseskode!C:C,MATCH($E1299,Anvendelseskode!$A:$A,0))</f>
        <v>Række-, kæde og dobbelthuse</v>
      </c>
      <c r="N1299" s="1" t="str">
        <f ca="1">INDEX(Anvendelseskode!D:D,MATCH($E1299,Anvendelseskode!$A:$A,0))</f>
        <v>Private husholdninger</v>
      </c>
      <c r="O1299" s="1" t="str">
        <f ca="1">IFERROR(INDEX(SBi!$2:$2,MATCH(G1299,SBi!$1:$1,1)),SBi!$K$2)</f>
        <v>1973-1978</v>
      </c>
      <c r="P1299" s="1">
        <f ca="1">IFERROR(INDEX(SBi!$C$3:$K$28,MATCH(E1299,SBi!$B$3:$B$28,0),MATCH(O1299,SBi!$C$2:$K$2,0)),0)</f>
        <v>112.6</v>
      </c>
      <c r="Q1299" s="19">
        <f t="shared" ca="1" si="268"/>
        <v>12.498599999999998</v>
      </c>
      <c r="R1299" s="19" t="str">
        <f ca="1">IFERROR(INDEX(VpD!$2:$2,MATCH(G1299,VpD!$1:$1,1)),VpD!$I$2)</f>
        <v>1973-1978</v>
      </c>
      <c r="S1299" s="1">
        <f ca="1">IFERROR(INDEX(VpD!$C$3:$I$27,MATCH(E1299,VpD!$B$3:$B$27,0),MATCH(R1299,VpD!$C$2:$I$2,0)),0)</f>
        <v>98</v>
      </c>
      <c r="T1299" s="19">
        <f t="shared" ca="1" si="269"/>
        <v>10.878</v>
      </c>
      <c r="U1299" s="14" t="str">
        <f t="shared" ca="1" si="270"/>
        <v xml:space="preserve">713647.01 </v>
      </c>
      <c r="V1299" s="14" t="str">
        <f t="shared" ca="1" si="271"/>
        <v>6169053.81</v>
      </c>
      <c r="W1299" s="14" t="str">
        <f t="shared" ca="1" si="272"/>
        <v>POINT(713647.01 6169053.81)</v>
      </c>
      <c r="X1299" s="14" t="str">
        <f>IFERROR(INDEX(BygningOmraade!B:B,MATCH(A1299,BygningOmraade!A:A,0)),"")</f>
        <v/>
      </c>
    </row>
    <row r="1300" spans="1:24" s="14" customFormat="1" x14ac:dyDescent="0.25">
      <c r="A1300" s="14">
        <f t="shared" si="260"/>
        <v>1300</v>
      </c>
      <c r="B1300" s="14" t="str">
        <f t="shared" ca="1" si="261"/>
        <v>4b999e06-4796-4b22-b7c8-13e18d7a4d2c</v>
      </c>
      <c r="C1300" s="14" t="str">
        <f t="shared" ca="1" si="262"/>
        <v>603677ff-ad78-48cc-a11d-c93f2f2af0d9</v>
      </c>
      <c r="D1300" s="14">
        <f t="shared" ca="1" si="263"/>
        <v>994059</v>
      </c>
      <c r="E1300" s="1">
        <f t="shared" ca="1" si="264"/>
        <v>530</v>
      </c>
      <c r="F1300" s="1">
        <f t="shared" ca="1" si="265"/>
        <v>184</v>
      </c>
      <c r="G1300" s="1">
        <f t="shared" ca="1" si="266"/>
        <v>2007</v>
      </c>
      <c r="H1300" s="1" t="str">
        <f ca="1">IFERROR(INDEX(Varmeinstallation!B:B,MATCH(INDIRECT($A$1&amp;"L"&amp;A1300)*1,Varmeinstallation!A:A,0)),"Ingen varmeinstallationer")</f>
        <v>Centralvarme fra eget anlæg, et-kammer fyr</v>
      </c>
      <c r="I1300" s="1" t="str">
        <f ca="1">IFERROR(INDEX(Opvarmningsmiddel!B:B,MATCH(INDIRECT($A$1&amp;"M"&amp;A1300)*1,Opvarmningsmiddel!A:A,0)),"")</f>
        <v>Naturgas</v>
      </c>
      <c r="J1300" s="1">
        <f t="shared" ca="1" si="267"/>
        <v>2</v>
      </c>
      <c r="K1300" s="1" t="str">
        <f ca="1">IFERROR(INDEX(Relationstabel!$C$3:$K$10,MATCH(VALUE(INDIRECT($A$1&amp;"L"&amp;A1300)),Relationstabel!$A$3:$A$10,0),MATCH(IFERROR(VALUE(INDIRECT($A$1&amp;"M"&amp;A1300)),0),Relationstabel!$C$1:$K$1,0)),"Ingen varmeinstallationer")</f>
        <v>Naturgas</v>
      </c>
      <c r="L1300" s="1" t="str">
        <f ca="1">INDEX(Anvendelseskode!B:B,MATCH($E1300,Anvendelseskode!$A:$A,0))</f>
        <v>Bygning i forbindelse med idrætsudøvelse (klubhus, idrætshal, svømmehal o.lign.).</v>
      </c>
      <c r="M1300" s="1" t="str">
        <f ca="1">INDEX(Anvendelseskode!C:C,MATCH($E1300,Anvendelseskode!$A:$A,0))</f>
        <v>Bygning i forbindelse med idrætsudøvelse (klubhus, idrætshal, svømmehal o.lign.).</v>
      </c>
      <c r="N1300" s="1" t="str">
        <f ca="1">INDEX(Anvendelseskode!D:D,MATCH($E1300,Anvendelseskode!$A:$A,0))</f>
        <v>Kommunale og andre offentlige institutioner</v>
      </c>
      <c r="O1300" s="1" t="str">
        <f ca="1">IFERROR(INDEX(SBi!$2:$2,MATCH(G1300,SBi!$1:$1,1)),SBi!$K$2)</f>
        <v>Efter 2006</v>
      </c>
      <c r="P1300" s="1">
        <f ca="1">IFERROR(INDEX(SBi!$C$3:$K$28,MATCH(E1300,SBi!$B$3:$B$28,0),MATCH(O1300,SBi!$C$2:$K$2,0)),0)</f>
        <v>119.3</v>
      </c>
      <c r="Q1300" s="19">
        <f t="shared" ca="1" si="268"/>
        <v>21.9512</v>
      </c>
      <c r="R1300" s="19" t="str">
        <f ca="1">IFERROR(INDEX(VpD!$2:$2,MATCH(G1300,VpD!$1:$1,1)),VpD!$I$2)</f>
        <v>&gt;1998</v>
      </c>
      <c r="S1300" s="1">
        <f ca="1">IFERROR(INDEX(VpD!$C$3:$I$27,MATCH(E1300,VpD!$B$3:$B$27,0),MATCH(R1300,VpD!$C$2:$I$2,0)),0)</f>
        <v>72</v>
      </c>
      <c r="T1300" s="19">
        <f t="shared" ca="1" si="269"/>
        <v>13.247999999999999</v>
      </c>
      <c r="U1300" s="14" t="str">
        <f t="shared" ca="1" si="270"/>
        <v xml:space="preserve">711180.58 </v>
      </c>
      <c r="V1300" s="14" t="str">
        <f t="shared" ca="1" si="271"/>
        <v>6171416.41</v>
      </c>
      <c r="W1300" s="14" t="str">
        <f t="shared" ca="1" si="272"/>
        <v>POINT(711180.58 6171416.41)</v>
      </c>
      <c r="X1300" s="14" t="str">
        <f>IFERROR(INDEX(BygningOmraade!B:B,MATCH(A1300,BygningOmraade!A:A,0)),"")</f>
        <v/>
      </c>
    </row>
    <row r="1301" spans="1:24" s="14" customFormat="1" x14ac:dyDescent="0.25">
      <c r="A1301" s="14">
        <f t="shared" si="260"/>
        <v>1301</v>
      </c>
      <c r="B1301" s="14" t="str">
        <f t="shared" ca="1" si="261"/>
        <v>4bab320d-9bd4-4b38-83b6-e5c1e5354177</v>
      </c>
      <c r="C1301" s="14" t="str">
        <f t="shared" ca="1" si="262"/>
        <v>0a3f507e-15b5-32b8-e044-0003ba298018</v>
      </c>
      <c r="D1301" s="14">
        <f t="shared" ca="1" si="263"/>
        <v>995917</v>
      </c>
      <c r="E1301" s="1">
        <f t="shared" ca="1" si="264"/>
        <v>120</v>
      </c>
      <c r="F1301" s="1">
        <f t="shared" ca="1" si="265"/>
        <v>148</v>
      </c>
      <c r="G1301" s="1">
        <f t="shared" ca="1" si="266"/>
        <v>1972</v>
      </c>
      <c r="H1301" s="1" t="str">
        <f ca="1">IFERROR(INDEX(Varmeinstallation!B:B,MATCH(INDIRECT($A$1&amp;"L"&amp;A1301)*1,Varmeinstallation!A:A,0)),"Ingen varmeinstallationer")</f>
        <v>Centralvarme fra eget anlæg, et-kammer fyr</v>
      </c>
      <c r="I1301" s="1" t="str">
        <f ca="1">IFERROR(INDEX(Opvarmningsmiddel!B:B,MATCH(INDIRECT($A$1&amp;"M"&amp;A1301)*1,Opvarmningsmiddel!A:A,0)),"")</f>
        <v>Naturgas</v>
      </c>
      <c r="J1301" s="1">
        <f t="shared" ca="1" si="267"/>
        <v>0</v>
      </c>
      <c r="K1301" s="1" t="str">
        <f ca="1">IFERROR(INDEX(Relationstabel!$C$3:$K$10,MATCH(VALUE(INDIRECT($A$1&amp;"L"&amp;A1301)),Relationstabel!$A$3:$A$10,0),MATCH(IFERROR(VALUE(INDIRECT($A$1&amp;"M"&amp;A1301)),0),Relationstabel!$C$1:$K$1,0)),"Ingen varmeinstallationer")</f>
        <v>Naturgas</v>
      </c>
      <c r="L1301" s="1" t="str">
        <f ca="1">INDEX(Anvendelseskode!B:B,MATCH($E1301,Anvendelseskode!$A:$A,0))</f>
        <v>Fritliggende enfamilieshus (parcelhus)</v>
      </c>
      <c r="M1301" s="1" t="str">
        <f ca="1">INDEX(Anvendelseskode!C:C,MATCH($E1301,Anvendelseskode!$A:$A,0))</f>
        <v>Parcelhuse</v>
      </c>
      <c r="N1301" s="1" t="str">
        <f ca="1">INDEX(Anvendelseskode!D:D,MATCH($E1301,Anvendelseskode!$A:$A,0))</f>
        <v>Private husholdninger</v>
      </c>
      <c r="O1301" s="1" t="str">
        <f ca="1">IFERROR(INDEX(SBi!$2:$2,MATCH(G1301,SBi!$1:$1,1)),SBi!$K$2)</f>
        <v>1961-1972</v>
      </c>
      <c r="P1301" s="1">
        <f ca="1">IFERROR(INDEX(SBi!$C$3:$K$28,MATCH(E1301,SBi!$B$3:$B$28,0),MATCH(O1301,SBi!$C$2:$K$2,0)),0)</f>
        <v>134.30000000000001</v>
      </c>
      <c r="Q1301" s="19">
        <f t="shared" ca="1" si="268"/>
        <v>19.8764</v>
      </c>
      <c r="R1301" s="19" t="str">
        <f ca="1">IFERROR(INDEX(VpD!$2:$2,MATCH(G1301,VpD!$1:$1,1)),VpD!$I$2)</f>
        <v>1961-1972</v>
      </c>
      <c r="S1301" s="1">
        <f ca="1">IFERROR(INDEX(VpD!$C$3:$I$27,MATCH(E1301,VpD!$B$3:$B$27,0),MATCH(R1301,VpD!$C$2:$I$2,0)),0)</f>
        <v>143</v>
      </c>
      <c r="T1301" s="19">
        <f t="shared" ca="1" si="269"/>
        <v>21.164000000000001</v>
      </c>
      <c r="U1301" s="14" t="str">
        <f t="shared" ca="1" si="270"/>
        <v xml:space="preserve">712799.38 </v>
      </c>
      <c r="V1301" s="14" t="str">
        <f t="shared" ca="1" si="271"/>
        <v>6169052.12</v>
      </c>
      <c r="W1301" s="14" t="str">
        <f t="shared" ca="1" si="272"/>
        <v>POINT(712799.38 6169052.12)</v>
      </c>
      <c r="X1301" s="14" t="str">
        <f>IFERROR(INDEX(BygningOmraade!B:B,MATCH(A1301,BygningOmraade!A:A,0)),"")</f>
        <v/>
      </c>
    </row>
    <row r="1302" spans="1:24" s="14" customFormat="1" x14ac:dyDescent="0.25">
      <c r="A1302" s="14">
        <f t="shared" si="260"/>
        <v>1302</v>
      </c>
      <c r="B1302" s="14" t="str">
        <f t="shared" ca="1" si="261"/>
        <v>4bb0938a-51ef-40d6-aa87-8be24e419314</v>
      </c>
      <c r="C1302" s="14" t="str">
        <f t="shared" ca="1" si="262"/>
        <v>3cae7253-0955-0f90-e044-0003ba298018</v>
      </c>
      <c r="D1302" s="14">
        <f t="shared" ca="1" si="263"/>
        <v>2685066</v>
      </c>
      <c r="E1302" s="1">
        <f t="shared" ca="1" si="264"/>
        <v>130</v>
      </c>
      <c r="F1302" s="1">
        <f t="shared" ca="1" si="265"/>
        <v>111</v>
      </c>
      <c r="G1302" s="1">
        <f t="shared" ca="1" si="266"/>
        <v>2008</v>
      </c>
      <c r="H1302" s="1" t="str">
        <f ca="1">IFERROR(INDEX(Varmeinstallation!B:B,MATCH(INDIRECT($A$1&amp;"L"&amp;A1302)*1,Varmeinstallation!A:A,0)),"Ingen varmeinstallationer")</f>
        <v>Fjernvarme/blokvarme (radiatorsystemer eller varmluftanlæg)</v>
      </c>
      <c r="I1302" s="1" t="str">
        <f ca="1">IFERROR(INDEX(Opvarmningsmiddel!B:B,MATCH(INDIRECT($A$1&amp;"M"&amp;A1302)*1,Opvarmningsmiddel!A:A,0)),"")</f>
        <v/>
      </c>
      <c r="J1302" s="1">
        <f t="shared" ca="1" si="267"/>
        <v>90</v>
      </c>
      <c r="K1302" s="1" t="str">
        <f ca="1">IFERROR(INDEX(Relationstabel!$C$3:$K$10,MATCH(VALUE(INDIRECT($A$1&amp;"L"&amp;A1302)),Relationstabel!$A$3:$A$10,0),MATCH(IFERROR(VALUE(INDIRECT($A$1&amp;"M"&amp;A1302)),0),Relationstabel!$C$1:$K$1,0)),"Ingen varmeinstallationer")</f>
        <v>Fjernvarme/ Blokvarme</v>
      </c>
      <c r="L1302" s="1" t="str">
        <f ca="1">INDEX(Anvendelseskode!B:B,MATCH($E1302,Anvendelseskode!$A:$A,0))</f>
        <v>Række-, kæde-, dobbelthus (lodret adskillelse mellem enhederne)</v>
      </c>
      <c r="M1302" s="1" t="str">
        <f ca="1">INDEX(Anvendelseskode!C:C,MATCH($E1302,Anvendelseskode!$A:$A,0))</f>
        <v>Række-, kæde og dobbelthuse</v>
      </c>
      <c r="N1302" s="1" t="str">
        <f ca="1">INDEX(Anvendelseskode!D:D,MATCH($E1302,Anvendelseskode!$A:$A,0))</f>
        <v>Private husholdninger</v>
      </c>
      <c r="O1302" s="1" t="str">
        <f ca="1">IFERROR(INDEX(SBi!$2:$2,MATCH(G1302,SBi!$1:$1,1)),SBi!$K$2)</f>
        <v>Efter 2006</v>
      </c>
      <c r="P1302" s="1">
        <f ca="1">IFERROR(INDEX(SBi!$C$3:$K$28,MATCH(E1302,SBi!$B$3:$B$28,0),MATCH(O1302,SBi!$C$2:$K$2,0)),0)</f>
        <v>66.400000000000006</v>
      </c>
      <c r="Q1302" s="19">
        <f t="shared" ca="1" si="268"/>
        <v>7.370400000000001</v>
      </c>
      <c r="R1302" s="19" t="str">
        <f ca="1">IFERROR(INDEX(VpD!$2:$2,MATCH(G1302,VpD!$1:$1,1)),VpD!$I$2)</f>
        <v>&gt;1998</v>
      </c>
      <c r="S1302" s="1">
        <f ca="1">IFERROR(INDEX(VpD!$C$3:$I$27,MATCH(E1302,VpD!$B$3:$B$27,0),MATCH(R1302,VpD!$C$2:$I$2,0)),0)</f>
        <v>65</v>
      </c>
      <c r="T1302" s="19">
        <f t="shared" ca="1" si="269"/>
        <v>7.2149999999999999</v>
      </c>
      <c r="U1302" s="14" t="str">
        <f t="shared" ca="1" si="270"/>
        <v xml:space="preserve">711698.54 </v>
      </c>
      <c r="V1302" s="14" t="str">
        <f t="shared" ca="1" si="271"/>
        <v>6172678.45</v>
      </c>
      <c r="W1302" s="14" t="str">
        <f t="shared" ca="1" si="272"/>
        <v>POINT(711698.54 6172678.45)</v>
      </c>
      <c r="X1302" s="14" t="str">
        <f>IFERROR(INDEX(BygningOmraade!B:B,MATCH(A1302,BygningOmraade!A:A,0)),"")</f>
        <v/>
      </c>
    </row>
    <row r="1303" spans="1:24" s="14" customFormat="1" x14ac:dyDescent="0.25">
      <c r="A1303" s="14">
        <f t="shared" si="260"/>
        <v>1303</v>
      </c>
      <c r="B1303" s="14" t="str">
        <f t="shared" ca="1" si="261"/>
        <v>4bc3b11b-d814-4506-9456-1bbb00421dc5</v>
      </c>
      <c r="C1303" s="14" t="str">
        <f t="shared" ca="1" si="262"/>
        <v>0a3f507e-1cdc-32b8-e044-0003ba298018</v>
      </c>
      <c r="D1303" s="14">
        <f t="shared" ca="1" si="263"/>
        <v>994221</v>
      </c>
      <c r="E1303" s="1">
        <f t="shared" ca="1" si="264"/>
        <v>130</v>
      </c>
      <c r="F1303" s="1">
        <f t="shared" ca="1" si="265"/>
        <v>134</v>
      </c>
      <c r="G1303" s="1">
        <f t="shared" ca="1" si="266"/>
        <v>1975</v>
      </c>
      <c r="H1303" s="1" t="str">
        <f ca="1">IFERROR(INDEX(Varmeinstallation!B:B,MATCH(INDIRECT($A$1&amp;"L"&amp;A1303)*1,Varmeinstallation!A:A,0)),"Ingen varmeinstallationer")</f>
        <v>Fjernvarme/blokvarme (radiatorsystemer eller varmluftanlæg)</v>
      </c>
      <c r="I1303" s="1" t="str">
        <f ca="1">IFERROR(INDEX(Opvarmningsmiddel!B:B,MATCH(INDIRECT($A$1&amp;"M"&amp;A1303)*1,Opvarmningsmiddel!A:A,0)),"")</f>
        <v/>
      </c>
      <c r="J1303" s="1">
        <f t="shared" ca="1" si="267"/>
        <v>0</v>
      </c>
      <c r="K1303" s="1" t="str">
        <f ca="1">IFERROR(INDEX(Relationstabel!$C$3:$K$10,MATCH(VALUE(INDIRECT($A$1&amp;"L"&amp;A1303)),Relationstabel!$A$3:$A$10,0),MATCH(IFERROR(VALUE(INDIRECT($A$1&amp;"M"&amp;A1303)),0),Relationstabel!$C$1:$K$1,0)),"Ingen varmeinstallationer")</f>
        <v>Fjernvarme/ Blokvarme</v>
      </c>
      <c r="L1303" s="1" t="str">
        <f ca="1">INDEX(Anvendelseskode!B:B,MATCH($E1303,Anvendelseskode!$A:$A,0))</f>
        <v>Række-, kæde-, dobbelthus (lodret adskillelse mellem enhederne)</v>
      </c>
      <c r="M1303" s="1" t="str">
        <f ca="1">INDEX(Anvendelseskode!C:C,MATCH($E1303,Anvendelseskode!$A:$A,0))</f>
        <v>Række-, kæde og dobbelthuse</v>
      </c>
      <c r="N1303" s="1" t="str">
        <f ca="1">INDEX(Anvendelseskode!D:D,MATCH($E1303,Anvendelseskode!$A:$A,0))</f>
        <v>Private husholdninger</v>
      </c>
      <c r="O1303" s="1" t="str">
        <f ca="1">IFERROR(INDEX(SBi!$2:$2,MATCH(G1303,SBi!$1:$1,1)),SBi!$K$2)</f>
        <v>1973-1978</v>
      </c>
      <c r="P1303" s="1">
        <f ca="1">IFERROR(INDEX(SBi!$C$3:$K$28,MATCH(E1303,SBi!$B$3:$B$28,0),MATCH(O1303,SBi!$C$2:$K$2,0)),0)</f>
        <v>112.6</v>
      </c>
      <c r="Q1303" s="19">
        <f t="shared" ca="1" si="268"/>
        <v>15.0884</v>
      </c>
      <c r="R1303" s="19" t="str">
        <f ca="1">IFERROR(INDEX(VpD!$2:$2,MATCH(G1303,VpD!$1:$1,1)),VpD!$I$2)</f>
        <v>1973-1978</v>
      </c>
      <c r="S1303" s="1">
        <f ca="1">IFERROR(INDEX(VpD!$C$3:$I$27,MATCH(E1303,VpD!$B$3:$B$27,0),MATCH(R1303,VpD!$C$2:$I$2,0)),0)</f>
        <v>98</v>
      </c>
      <c r="T1303" s="19">
        <f t="shared" ca="1" si="269"/>
        <v>13.132</v>
      </c>
      <c r="U1303" s="14" t="str">
        <f t="shared" ca="1" si="270"/>
        <v xml:space="preserve">711360.4 </v>
      </c>
      <c r="V1303" s="14" t="str">
        <f t="shared" ca="1" si="271"/>
        <v>6172491.15</v>
      </c>
      <c r="W1303" s="14" t="str">
        <f t="shared" ca="1" si="272"/>
        <v>POINT(711360.4 6172491.15)</v>
      </c>
      <c r="X1303" s="14" t="str">
        <f>IFERROR(INDEX(BygningOmraade!B:B,MATCH(A1303,BygningOmraade!A:A,0)),"")</f>
        <v/>
      </c>
    </row>
    <row r="1304" spans="1:24" s="14" customFormat="1" x14ac:dyDescent="0.25">
      <c r="A1304" s="14">
        <f t="shared" si="260"/>
        <v>1304</v>
      </c>
      <c r="B1304" s="14" t="str">
        <f t="shared" ca="1" si="261"/>
        <v>4bceaa68-b20e-4f50-8a3c-b504c076dba3</v>
      </c>
      <c r="C1304" s="14" t="str">
        <f t="shared" ca="1" si="262"/>
        <v>3cae7253-096d-0f90-e044-0003ba298018</v>
      </c>
      <c r="D1304" s="14">
        <f t="shared" ca="1" si="263"/>
        <v>2685057</v>
      </c>
      <c r="E1304" s="1">
        <f t="shared" ca="1" si="264"/>
        <v>130</v>
      </c>
      <c r="F1304" s="1">
        <f t="shared" ca="1" si="265"/>
        <v>111</v>
      </c>
      <c r="G1304" s="1">
        <f t="shared" ca="1" si="266"/>
        <v>2008</v>
      </c>
      <c r="H1304" s="1" t="str">
        <f ca="1">IFERROR(INDEX(Varmeinstallation!B:B,MATCH(INDIRECT($A$1&amp;"L"&amp;A1304)*1,Varmeinstallation!A:A,0)),"Ingen varmeinstallationer")</f>
        <v>Fjernvarme/blokvarme (radiatorsystemer eller varmluftanlæg)</v>
      </c>
      <c r="I1304" s="1" t="str">
        <f ca="1">IFERROR(INDEX(Opvarmningsmiddel!B:B,MATCH(INDIRECT($A$1&amp;"M"&amp;A1304)*1,Opvarmningsmiddel!A:A,0)),"")</f>
        <v/>
      </c>
      <c r="J1304" s="1">
        <f t="shared" ca="1" si="267"/>
        <v>90</v>
      </c>
      <c r="K1304" s="1" t="str">
        <f ca="1">IFERROR(INDEX(Relationstabel!$C$3:$K$10,MATCH(VALUE(INDIRECT($A$1&amp;"L"&amp;A1304)),Relationstabel!$A$3:$A$10,0),MATCH(IFERROR(VALUE(INDIRECT($A$1&amp;"M"&amp;A1304)),0),Relationstabel!$C$1:$K$1,0)),"Ingen varmeinstallationer")</f>
        <v>Fjernvarme/ Blokvarme</v>
      </c>
      <c r="L1304" s="1" t="str">
        <f ca="1">INDEX(Anvendelseskode!B:B,MATCH($E1304,Anvendelseskode!$A:$A,0))</f>
        <v>Række-, kæde-, dobbelthus (lodret adskillelse mellem enhederne)</v>
      </c>
      <c r="M1304" s="1" t="str">
        <f ca="1">INDEX(Anvendelseskode!C:C,MATCH($E1304,Anvendelseskode!$A:$A,0))</f>
        <v>Række-, kæde og dobbelthuse</v>
      </c>
      <c r="N1304" s="1" t="str">
        <f ca="1">INDEX(Anvendelseskode!D:D,MATCH($E1304,Anvendelseskode!$A:$A,0))</f>
        <v>Private husholdninger</v>
      </c>
      <c r="O1304" s="1" t="str">
        <f ca="1">IFERROR(INDEX(SBi!$2:$2,MATCH(G1304,SBi!$1:$1,1)),SBi!$K$2)</f>
        <v>Efter 2006</v>
      </c>
      <c r="P1304" s="1">
        <f ca="1">IFERROR(INDEX(SBi!$C$3:$K$28,MATCH(E1304,SBi!$B$3:$B$28,0),MATCH(O1304,SBi!$C$2:$K$2,0)),0)</f>
        <v>66.400000000000006</v>
      </c>
      <c r="Q1304" s="19">
        <f t="shared" ca="1" si="268"/>
        <v>7.370400000000001</v>
      </c>
      <c r="R1304" s="19" t="str">
        <f ca="1">IFERROR(INDEX(VpD!$2:$2,MATCH(G1304,VpD!$1:$1,1)),VpD!$I$2)</f>
        <v>&gt;1998</v>
      </c>
      <c r="S1304" s="1">
        <f ca="1">IFERROR(INDEX(VpD!$C$3:$I$27,MATCH(E1304,VpD!$B$3:$B$27,0),MATCH(R1304,VpD!$C$2:$I$2,0)),0)</f>
        <v>65</v>
      </c>
      <c r="T1304" s="19">
        <f t="shared" ca="1" si="269"/>
        <v>7.2149999999999999</v>
      </c>
      <c r="U1304" s="14" t="str">
        <f t="shared" ca="1" si="270"/>
        <v xml:space="preserve">711707.57 </v>
      </c>
      <c r="V1304" s="14" t="str">
        <f t="shared" ca="1" si="271"/>
        <v>6172758.93</v>
      </c>
      <c r="W1304" s="14" t="str">
        <f t="shared" ca="1" si="272"/>
        <v>POINT(711707.57 6172758.93)</v>
      </c>
      <c r="X1304" s="14" t="str">
        <f>IFERROR(INDEX(BygningOmraade!B:B,MATCH(A1304,BygningOmraade!A:A,0)),"")</f>
        <v/>
      </c>
    </row>
    <row r="1305" spans="1:24" s="14" customFormat="1" x14ac:dyDescent="0.25">
      <c r="A1305" s="14">
        <f t="shared" si="260"/>
        <v>1305</v>
      </c>
      <c r="B1305" s="14" t="str">
        <f t="shared" ca="1" si="261"/>
        <v>4beab9cf-bd9c-443e-94c6-8fb272197bc6</v>
      </c>
      <c r="C1305" s="14" t="str">
        <f t="shared" ca="1" si="262"/>
        <v>0a3f507e-22cd-32b8-e044-0003ba298018</v>
      </c>
      <c r="D1305" s="14">
        <f t="shared" ca="1" si="263"/>
        <v>995379</v>
      </c>
      <c r="E1305" s="1">
        <f t="shared" ca="1" si="264"/>
        <v>130</v>
      </c>
      <c r="F1305" s="1">
        <f t="shared" ca="1" si="265"/>
        <v>107</v>
      </c>
      <c r="G1305" s="1">
        <f t="shared" ca="1" si="266"/>
        <v>1986</v>
      </c>
      <c r="H1305" s="1" t="str">
        <f ca="1">IFERROR(INDEX(Varmeinstallation!B:B,MATCH(INDIRECT($A$1&amp;"L"&amp;A1305)*1,Varmeinstallation!A:A,0)),"Ingen varmeinstallationer")</f>
        <v>Fjernvarme/blokvarme (radiatorsystemer eller varmluftanlæg)</v>
      </c>
      <c r="I1305" s="1" t="str">
        <f ca="1">IFERROR(INDEX(Opvarmningsmiddel!B:B,MATCH(INDIRECT($A$1&amp;"M"&amp;A1305)*1,Opvarmningsmiddel!A:A,0)),"")</f>
        <v/>
      </c>
      <c r="J1305" s="1">
        <f t="shared" ca="1" si="267"/>
        <v>2</v>
      </c>
      <c r="K1305" s="1" t="str">
        <f ca="1">IFERROR(INDEX(Relationstabel!$C$3:$K$10,MATCH(VALUE(INDIRECT($A$1&amp;"L"&amp;A1305)),Relationstabel!$A$3:$A$10,0),MATCH(IFERROR(VALUE(INDIRECT($A$1&amp;"M"&amp;A1305)),0),Relationstabel!$C$1:$K$1,0)),"Ingen varmeinstallationer")</f>
        <v>Fjernvarme/ Blokvarme</v>
      </c>
      <c r="L1305" s="1" t="str">
        <f ca="1">INDEX(Anvendelseskode!B:B,MATCH($E1305,Anvendelseskode!$A:$A,0))</f>
        <v>Række-, kæde-, dobbelthus (lodret adskillelse mellem enhederne)</v>
      </c>
      <c r="M1305" s="1" t="str">
        <f ca="1">INDEX(Anvendelseskode!C:C,MATCH($E1305,Anvendelseskode!$A:$A,0))</f>
        <v>Række-, kæde og dobbelthuse</v>
      </c>
      <c r="N1305" s="1" t="str">
        <f ca="1">INDEX(Anvendelseskode!D:D,MATCH($E1305,Anvendelseskode!$A:$A,0))</f>
        <v>Private husholdninger</v>
      </c>
      <c r="O1305" s="1" t="str">
        <f ca="1">IFERROR(INDEX(SBi!$2:$2,MATCH(G1305,SBi!$1:$1,1)),SBi!$K$2)</f>
        <v>1979-1998</v>
      </c>
      <c r="P1305" s="1">
        <f ca="1">IFERROR(INDEX(SBi!$C$3:$K$28,MATCH(E1305,SBi!$B$3:$B$28,0),MATCH(O1305,SBi!$C$2:$K$2,0)),0)</f>
        <v>96.8</v>
      </c>
      <c r="Q1305" s="19">
        <f t="shared" ca="1" si="268"/>
        <v>10.3576</v>
      </c>
      <c r="R1305" s="19" t="str">
        <f ca="1">IFERROR(INDEX(VpD!$2:$2,MATCH(G1305,VpD!$1:$1,1)),VpD!$I$2)</f>
        <v>1979-1998</v>
      </c>
      <c r="S1305" s="1">
        <f ca="1">IFERROR(INDEX(VpD!$C$3:$I$27,MATCH(E1305,VpD!$B$3:$B$27,0),MATCH(R1305,VpD!$C$2:$I$2,0)),0)</f>
        <v>74</v>
      </c>
      <c r="T1305" s="19">
        <f t="shared" ca="1" si="269"/>
        <v>7.9180000000000001</v>
      </c>
      <c r="U1305" s="14" t="str">
        <f t="shared" ca="1" si="270"/>
        <v xml:space="preserve">712003.33 </v>
      </c>
      <c r="V1305" s="14" t="str">
        <f t="shared" ca="1" si="271"/>
        <v>6171990.84</v>
      </c>
      <c r="W1305" s="14" t="str">
        <f t="shared" ca="1" si="272"/>
        <v>POINT(712003.33 6171990.84)</v>
      </c>
      <c r="X1305" s="14" t="str">
        <f>IFERROR(INDEX(BygningOmraade!B:B,MATCH(A1305,BygningOmraade!A:A,0)),"")</f>
        <v/>
      </c>
    </row>
    <row r="1306" spans="1:24" s="14" customFormat="1" x14ac:dyDescent="0.25">
      <c r="A1306" s="14">
        <f t="shared" si="260"/>
        <v>1306</v>
      </c>
      <c r="B1306" s="14" t="str">
        <f t="shared" ca="1" si="261"/>
        <v>4bed4f36-5467-4e89-bc95-60c6e58b8896</v>
      </c>
      <c r="C1306" s="14" t="str">
        <f t="shared" ca="1" si="262"/>
        <v>0a3f507e-1f9a-32b8-e044-0003ba298018</v>
      </c>
      <c r="D1306" s="14">
        <f t="shared" ca="1" si="263"/>
        <v>993938</v>
      </c>
      <c r="E1306" s="1">
        <f t="shared" ca="1" si="264"/>
        <v>120</v>
      </c>
      <c r="F1306" s="1">
        <f t="shared" ca="1" si="265"/>
        <v>119</v>
      </c>
      <c r="G1306" s="1">
        <f t="shared" ca="1" si="266"/>
        <v>1972</v>
      </c>
      <c r="H1306" s="1" t="str">
        <f ca="1">IFERROR(INDEX(Varmeinstallation!B:B,MATCH(INDIRECT($A$1&amp;"L"&amp;A1306)*1,Varmeinstallation!A:A,0)),"Ingen varmeinstallationer")</f>
        <v>Centralvarme fra eget anlæg, et-kammer fyr</v>
      </c>
      <c r="I1306" s="1" t="str">
        <f ca="1">IFERROR(INDEX(Opvarmningsmiddel!B:B,MATCH(INDIRECT($A$1&amp;"M"&amp;A1306)*1,Opvarmningsmiddel!A:A,0)),"")</f>
        <v>Naturgas</v>
      </c>
      <c r="J1306" s="1">
        <f t="shared" ca="1" si="267"/>
        <v>0</v>
      </c>
      <c r="K1306" s="1" t="str">
        <f ca="1">IFERROR(INDEX(Relationstabel!$C$3:$K$10,MATCH(VALUE(INDIRECT($A$1&amp;"L"&amp;A1306)),Relationstabel!$A$3:$A$10,0),MATCH(IFERROR(VALUE(INDIRECT($A$1&amp;"M"&amp;A1306)),0),Relationstabel!$C$1:$K$1,0)),"Ingen varmeinstallationer")</f>
        <v>Naturgas</v>
      </c>
      <c r="L1306" s="1" t="str">
        <f ca="1">INDEX(Anvendelseskode!B:B,MATCH($E1306,Anvendelseskode!$A:$A,0))</f>
        <v>Fritliggende enfamilieshus (parcelhus)</v>
      </c>
      <c r="M1306" s="1" t="str">
        <f ca="1">INDEX(Anvendelseskode!C:C,MATCH($E1306,Anvendelseskode!$A:$A,0))</f>
        <v>Parcelhuse</v>
      </c>
      <c r="N1306" s="1" t="str">
        <f ca="1">INDEX(Anvendelseskode!D:D,MATCH($E1306,Anvendelseskode!$A:$A,0))</f>
        <v>Private husholdninger</v>
      </c>
      <c r="O1306" s="1" t="str">
        <f ca="1">IFERROR(INDEX(SBi!$2:$2,MATCH(G1306,SBi!$1:$1,1)),SBi!$K$2)</f>
        <v>1961-1972</v>
      </c>
      <c r="P1306" s="1">
        <f ca="1">IFERROR(INDEX(SBi!$C$3:$K$28,MATCH(E1306,SBi!$B$3:$B$28,0),MATCH(O1306,SBi!$C$2:$K$2,0)),0)</f>
        <v>134.30000000000001</v>
      </c>
      <c r="Q1306" s="19">
        <f t="shared" ca="1" si="268"/>
        <v>15.9817</v>
      </c>
      <c r="R1306" s="19" t="str">
        <f ca="1">IFERROR(INDEX(VpD!$2:$2,MATCH(G1306,VpD!$1:$1,1)),VpD!$I$2)</f>
        <v>1961-1972</v>
      </c>
      <c r="S1306" s="1">
        <f ca="1">IFERROR(INDEX(VpD!$C$3:$I$27,MATCH(E1306,VpD!$B$3:$B$27,0),MATCH(R1306,VpD!$C$2:$I$2,0)),0)</f>
        <v>143</v>
      </c>
      <c r="T1306" s="19">
        <f t="shared" ca="1" si="269"/>
        <v>17.016999999999999</v>
      </c>
      <c r="U1306" s="14" t="str">
        <f t="shared" ca="1" si="270"/>
        <v xml:space="preserve">711162.66 </v>
      </c>
      <c r="V1306" s="14" t="str">
        <f t="shared" ca="1" si="271"/>
        <v>6171574.2</v>
      </c>
      <c r="W1306" s="14" t="str">
        <f t="shared" ca="1" si="272"/>
        <v>POINT(711162.66 6171574.2)</v>
      </c>
      <c r="X1306" s="14" t="str">
        <f>IFERROR(INDEX(BygningOmraade!B:B,MATCH(A1306,BygningOmraade!A:A,0)),"")</f>
        <v/>
      </c>
    </row>
    <row r="1307" spans="1:24" s="14" customFormat="1" x14ac:dyDescent="0.25">
      <c r="A1307" s="14">
        <f t="shared" si="260"/>
        <v>1307</v>
      </c>
      <c r="B1307" s="14" t="str">
        <f t="shared" ca="1" si="261"/>
        <v>4bfd0fde-fa0a-4567-980b-7843aa334cd6</v>
      </c>
      <c r="C1307" s="14" t="str">
        <f t="shared" ca="1" si="262"/>
        <v>0a3f507e-1a53-32b8-e044-0003ba298018</v>
      </c>
      <c r="D1307" s="14">
        <f t="shared" ca="1" si="263"/>
        <v>997435</v>
      </c>
      <c r="E1307" s="1">
        <f t="shared" ca="1" si="264"/>
        <v>120</v>
      </c>
      <c r="F1307" s="1">
        <f t="shared" ca="1" si="265"/>
        <v>103</v>
      </c>
      <c r="G1307" s="1">
        <f t="shared" ca="1" si="266"/>
        <v>1965</v>
      </c>
      <c r="H1307" s="1" t="str">
        <f ca="1">IFERROR(INDEX(Varmeinstallation!B:B,MATCH(INDIRECT($A$1&amp;"L"&amp;A1307)*1,Varmeinstallation!A:A,0)),"Ingen varmeinstallationer")</f>
        <v>Centralvarme fra eget anlæg, et-kammer fyr</v>
      </c>
      <c r="I1307" s="1" t="str">
        <f ca="1">IFERROR(INDEX(Opvarmningsmiddel!B:B,MATCH(INDIRECT($A$1&amp;"M"&amp;A1307)*1,Opvarmningsmiddel!A:A,0)),"")</f>
        <v>Naturgas</v>
      </c>
      <c r="J1307" s="1">
        <f t="shared" ca="1" si="267"/>
        <v>0</v>
      </c>
      <c r="K1307" s="1" t="str">
        <f ca="1">IFERROR(INDEX(Relationstabel!$C$3:$K$10,MATCH(VALUE(INDIRECT($A$1&amp;"L"&amp;A1307)),Relationstabel!$A$3:$A$10,0),MATCH(IFERROR(VALUE(INDIRECT($A$1&amp;"M"&amp;A1307)),0),Relationstabel!$C$1:$K$1,0)),"Ingen varmeinstallationer")</f>
        <v>Naturgas</v>
      </c>
      <c r="L1307" s="1" t="str">
        <f ca="1">INDEX(Anvendelseskode!B:B,MATCH($E1307,Anvendelseskode!$A:$A,0))</f>
        <v>Fritliggende enfamilieshus (parcelhus)</v>
      </c>
      <c r="M1307" s="1" t="str">
        <f ca="1">INDEX(Anvendelseskode!C:C,MATCH($E1307,Anvendelseskode!$A:$A,0))</f>
        <v>Parcelhuse</v>
      </c>
      <c r="N1307" s="1" t="str">
        <f ca="1">INDEX(Anvendelseskode!D:D,MATCH($E1307,Anvendelseskode!$A:$A,0))</f>
        <v>Private husholdninger</v>
      </c>
      <c r="O1307" s="1" t="str">
        <f ca="1">IFERROR(INDEX(SBi!$2:$2,MATCH(G1307,SBi!$1:$1,1)),SBi!$K$2)</f>
        <v>1961-1972</v>
      </c>
      <c r="P1307" s="1">
        <f ca="1">IFERROR(INDEX(SBi!$C$3:$K$28,MATCH(E1307,SBi!$B$3:$B$28,0),MATCH(O1307,SBi!$C$2:$K$2,0)),0)</f>
        <v>134.30000000000001</v>
      </c>
      <c r="Q1307" s="19">
        <f t="shared" ca="1" si="268"/>
        <v>13.832900000000002</v>
      </c>
      <c r="R1307" s="19" t="str">
        <f ca="1">IFERROR(INDEX(VpD!$2:$2,MATCH(G1307,VpD!$1:$1,1)),VpD!$I$2)</f>
        <v>1961-1972</v>
      </c>
      <c r="S1307" s="1">
        <f ca="1">IFERROR(INDEX(VpD!$C$3:$I$27,MATCH(E1307,VpD!$B$3:$B$27,0),MATCH(R1307,VpD!$C$2:$I$2,0)),0)</f>
        <v>143</v>
      </c>
      <c r="T1307" s="19">
        <f t="shared" ca="1" si="269"/>
        <v>14.728999999999999</v>
      </c>
      <c r="U1307" s="14" t="str">
        <f t="shared" ca="1" si="270"/>
        <v xml:space="preserve">713992.01 </v>
      </c>
      <c r="V1307" s="14" t="str">
        <f t="shared" ca="1" si="271"/>
        <v>6169102.84</v>
      </c>
      <c r="W1307" s="14" t="str">
        <f t="shared" ca="1" si="272"/>
        <v>POINT(713992.01 6169102.84)</v>
      </c>
      <c r="X1307" s="14" t="str">
        <f>IFERROR(INDEX(BygningOmraade!B:B,MATCH(A1307,BygningOmraade!A:A,0)),"")</f>
        <v/>
      </c>
    </row>
    <row r="1308" spans="1:24" s="14" customFormat="1" x14ac:dyDescent="0.25">
      <c r="A1308" s="14">
        <f t="shared" si="260"/>
        <v>1308</v>
      </c>
      <c r="B1308" s="14" t="str">
        <f t="shared" ca="1" si="261"/>
        <v>4c382acc-d19c-4c76-9dfb-3cdf0072d990</v>
      </c>
      <c r="C1308" s="14" t="str">
        <f t="shared" ca="1" si="262"/>
        <v>0a3f507e-194d-32b8-e044-0003ba298018</v>
      </c>
      <c r="D1308" s="14">
        <f t="shared" ca="1" si="263"/>
        <v>996698</v>
      </c>
      <c r="E1308" s="1">
        <f t="shared" ca="1" si="264"/>
        <v>130</v>
      </c>
      <c r="F1308" s="1">
        <f t="shared" ca="1" si="265"/>
        <v>109</v>
      </c>
      <c r="G1308" s="1">
        <f t="shared" ca="1" si="266"/>
        <v>1995</v>
      </c>
      <c r="H1308" s="1" t="str">
        <f ca="1">IFERROR(INDEX(Varmeinstallation!B:B,MATCH(INDIRECT($A$1&amp;"L"&amp;A1308)*1,Varmeinstallation!A:A,0)),"Ingen varmeinstallationer")</f>
        <v>Fjernvarme/blokvarme (radiatorsystemer eller varmluftanlæg)</v>
      </c>
      <c r="I1308" s="1" t="str">
        <f ca="1">IFERROR(INDEX(Opvarmningsmiddel!B:B,MATCH(INDIRECT($A$1&amp;"M"&amp;A1308)*1,Opvarmningsmiddel!A:A,0)),"")</f>
        <v/>
      </c>
      <c r="J1308" s="1">
        <f t="shared" ca="1" si="267"/>
        <v>0</v>
      </c>
      <c r="K1308" s="1" t="str">
        <f ca="1">IFERROR(INDEX(Relationstabel!$C$3:$K$10,MATCH(VALUE(INDIRECT($A$1&amp;"L"&amp;A1308)),Relationstabel!$A$3:$A$10,0),MATCH(IFERROR(VALUE(INDIRECT($A$1&amp;"M"&amp;A1308)),0),Relationstabel!$C$1:$K$1,0)),"Ingen varmeinstallationer")</f>
        <v>Fjernvarme/ Blokvarme</v>
      </c>
      <c r="L1308" s="1" t="str">
        <f ca="1">INDEX(Anvendelseskode!B:B,MATCH($E1308,Anvendelseskode!$A:$A,0))</f>
        <v>Række-, kæde-, dobbelthus (lodret adskillelse mellem enhederne)</v>
      </c>
      <c r="M1308" s="1" t="str">
        <f ca="1">INDEX(Anvendelseskode!C:C,MATCH($E1308,Anvendelseskode!$A:$A,0))</f>
        <v>Række-, kæde og dobbelthuse</v>
      </c>
      <c r="N1308" s="1" t="str">
        <f ca="1">INDEX(Anvendelseskode!D:D,MATCH($E1308,Anvendelseskode!$A:$A,0))</f>
        <v>Private husholdninger</v>
      </c>
      <c r="O1308" s="1" t="str">
        <f ca="1">IFERROR(INDEX(SBi!$2:$2,MATCH(G1308,SBi!$1:$1,1)),SBi!$K$2)</f>
        <v>1979-1998</v>
      </c>
      <c r="P1308" s="1">
        <f ca="1">IFERROR(INDEX(SBi!$C$3:$K$28,MATCH(E1308,SBi!$B$3:$B$28,0),MATCH(O1308,SBi!$C$2:$K$2,0)),0)</f>
        <v>96.8</v>
      </c>
      <c r="Q1308" s="19">
        <f t="shared" ca="1" si="268"/>
        <v>10.5512</v>
      </c>
      <c r="R1308" s="19" t="str">
        <f ca="1">IFERROR(INDEX(VpD!$2:$2,MATCH(G1308,VpD!$1:$1,1)),VpD!$I$2)</f>
        <v>1979-1998</v>
      </c>
      <c r="S1308" s="1">
        <f ca="1">IFERROR(INDEX(VpD!$C$3:$I$27,MATCH(E1308,VpD!$B$3:$B$27,0),MATCH(R1308,VpD!$C$2:$I$2,0)),0)</f>
        <v>74</v>
      </c>
      <c r="T1308" s="19">
        <f t="shared" ca="1" si="269"/>
        <v>8.0660000000000007</v>
      </c>
      <c r="U1308" s="14" t="str">
        <f t="shared" ca="1" si="270"/>
        <v xml:space="preserve">713515.03 </v>
      </c>
      <c r="V1308" s="14" t="str">
        <f t="shared" ca="1" si="271"/>
        <v>6169744.3</v>
      </c>
      <c r="W1308" s="14" t="str">
        <f t="shared" ca="1" si="272"/>
        <v>POINT(713515.03 6169744.3)</v>
      </c>
      <c r="X1308" s="14" t="str">
        <f>IFERROR(INDEX(BygningOmraade!B:B,MATCH(A1308,BygningOmraade!A:A,0)),"")</f>
        <v/>
      </c>
    </row>
    <row r="1309" spans="1:24" s="14" customFormat="1" x14ac:dyDescent="0.25">
      <c r="A1309" s="14">
        <f t="shared" si="260"/>
        <v>1309</v>
      </c>
      <c r="B1309" s="14" t="str">
        <f t="shared" ca="1" si="261"/>
        <v>4c41ef6e-3a7f-49b8-9ee6-e5e440ea1cc9</v>
      </c>
      <c r="C1309" s="14" t="str">
        <f t="shared" ca="1" si="262"/>
        <v>0a3f507e-1bd2-32b8-e044-0003ba298018</v>
      </c>
      <c r="D1309" s="14">
        <f t="shared" ca="1" si="263"/>
        <v>997574</v>
      </c>
      <c r="E1309" s="1">
        <f t="shared" ca="1" si="264"/>
        <v>130</v>
      </c>
      <c r="F1309" s="1">
        <f t="shared" ca="1" si="265"/>
        <v>101</v>
      </c>
      <c r="G1309" s="1">
        <f t="shared" ca="1" si="266"/>
        <v>1966</v>
      </c>
      <c r="H1309" s="1" t="str">
        <f ca="1">IFERROR(INDEX(Varmeinstallation!B:B,MATCH(INDIRECT($A$1&amp;"L"&amp;A1309)*1,Varmeinstallation!A:A,0)),"Ingen varmeinstallationer")</f>
        <v>Elovne, elpaneler</v>
      </c>
      <c r="I1309" s="1" t="str">
        <f ca="1">IFERROR(INDEX(Opvarmningsmiddel!B:B,MATCH(INDIRECT($A$1&amp;"M"&amp;A1309)*1,Opvarmningsmiddel!A:A,0)),"")</f>
        <v>Elektricitet</v>
      </c>
      <c r="J1309" s="1">
        <f t="shared" ca="1" si="267"/>
        <v>2</v>
      </c>
      <c r="K1309" s="1" t="str">
        <f ca="1">IFERROR(INDEX(Relationstabel!$C$3:$K$10,MATCH(VALUE(INDIRECT($A$1&amp;"L"&amp;A1309)),Relationstabel!$A$3:$A$10,0),MATCH(IFERROR(VALUE(INDIRECT($A$1&amp;"M"&amp;A1309)),0),Relationstabel!$C$1:$K$1,0)),"Ingen varmeinstallationer")</f>
        <v>Elvarme</v>
      </c>
      <c r="L1309" s="1" t="str">
        <f ca="1">INDEX(Anvendelseskode!B:B,MATCH($E1309,Anvendelseskode!$A:$A,0))</f>
        <v>Række-, kæde-, dobbelthus (lodret adskillelse mellem enhederne)</v>
      </c>
      <c r="M1309" s="1" t="str">
        <f ca="1">INDEX(Anvendelseskode!C:C,MATCH($E1309,Anvendelseskode!$A:$A,0))</f>
        <v>Række-, kæde og dobbelthuse</v>
      </c>
      <c r="N1309" s="1" t="str">
        <f ca="1">INDEX(Anvendelseskode!D:D,MATCH($E1309,Anvendelseskode!$A:$A,0))</f>
        <v>Private husholdninger</v>
      </c>
      <c r="O1309" s="1" t="str">
        <f ca="1">IFERROR(INDEX(SBi!$2:$2,MATCH(G1309,SBi!$1:$1,1)),SBi!$K$2)</f>
        <v>1961-1972</v>
      </c>
      <c r="P1309" s="1">
        <f ca="1">IFERROR(INDEX(SBi!$C$3:$K$28,MATCH(E1309,SBi!$B$3:$B$28,0),MATCH(O1309,SBi!$C$2:$K$2,0)),0)</f>
        <v>119.9</v>
      </c>
      <c r="Q1309" s="19">
        <f t="shared" ca="1" si="268"/>
        <v>12.109900000000001</v>
      </c>
      <c r="R1309" s="19" t="str">
        <f ca="1">IFERROR(INDEX(VpD!$2:$2,MATCH(G1309,VpD!$1:$1,1)),VpD!$I$2)</f>
        <v>1961-1972</v>
      </c>
      <c r="S1309" s="1">
        <f ca="1">IFERROR(INDEX(VpD!$C$3:$I$27,MATCH(E1309,VpD!$B$3:$B$27,0),MATCH(R1309,VpD!$C$2:$I$2,0)),0)</f>
        <v>120</v>
      </c>
      <c r="T1309" s="19">
        <f t="shared" ca="1" si="269"/>
        <v>12.12</v>
      </c>
      <c r="U1309" s="14" t="str">
        <f t="shared" ca="1" si="270"/>
        <v xml:space="preserve">713813.1 </v>
      </c>
      <c r="V1309" s="14" t="str">
        <f t="shared" ca="1" si="271"/>
        <v>6169319.36</v>
      </c>
      <c r="W1309" s="14" t="str">
        <f t="shared" ca="1" si="272"/>
        <v>POINT(713813.1 6169319.36)</v>
      </c>
      <c r="X1309" s="14" t="str">
        <f>IFERROR(INDEX(BygningOmraade!B:B,MATCH(A1309,BygningOmraade!A:A,0)),"")</f>
        <v/>
      </c>
    </row>
    <row r="1310" spans="1:24" s="14" customFormat="1" x14ac:dyDescent="0.25">
      <c r="A1310" s="14">
        <f t="shared" si="260"/>
        <v>1310</v>
      </c>
      <c r="B1310" s="14" t="str">
        <f t="shared" ca="1" si="261"/>
        <v>4c48a092-40fb-44a2-89d9-e37fa0f64e27</v>
      </c>
      <c r="C1310" s="14" t="str">
        <f t="shared" ca="1" si="262"/>
        <v>0a3f507e-1fd7-32b8-e044-0003ba298018</v>
      </c>
      <c r="D1310" s="14">
        <f t="shared" ca="1" si="263"/>
        <v>993691</v>
      </c>
      <c r="E1310" s="1">
        <f t="shared" ca="1" si="264"/>
        <v>120</v>
      </c>
      <c r="F1310" s="1">
        <f t="shared" ca="1" si="265"/>
        <v>144</v>
      </c>
      <c r="G1310" s="1">
        <f t="shared" ca="1" si="266"/>
        <v>1973</v>
      </c>
      <c r="H1310" s="1" t="str">
        <f ca="1">IFERROR(INDEX(Varmeinstallation!B:B,MATCH(INDIRECT($A$1&amp;"L"&amp;A1310)*1,Varmeinstallation!A:A,0)),"Ingen varmeinstallationer")</f>
        <v>Centralvarme fra eget anlæg, et-kammer fyr</v>
      </c>
      <c r="I1310" s="1" t="str">
        <f ca="1">IFERROR(INDEX(Opvarmningsmiddel!B:B,MATCH(INDIRECT($A$1&amp;"M"&amp;A1310)*1,Opvarmningsmiddel!A:A,0)),"")</f>
        <v>Naturgas</v>
      </c>
      <c r="J1310" s="1">
        <f t="shared" ca="1" si="267"/>
        <v>2</v>
      </c>
      <c r="K1310" s="1" t="str">
        <f ca="1">IFERROR(INDEX(Relationstabel!$C$3:$K$10,MATCH(VALUE(INDIRECT($A$1&amp;"L"&amp;A1310)),Relationstabel!$A$3:$A$10,0),MATCH(IFERROR(VALUE(INDIRECT($A$1&amp;"M"&amp;A1310)),0),Relationstabel!$C$1:$K$1,0)),"Ingen varmeinstallationer")</f>
        <v>Naturgas</v>
      </c>
      <c r="L1310" s="1" t="str">
        <f ca="1">INDEX(Anvendelseskode!B:B,MATCH($E1310,Anvendelseskode!$A:$A,0))</f>
        <v>Fritliggende enfamilieshus (parcelhus)</v>
      </c>
      <c r="M1310" s="1" t="str">
        <f ca="1">INDEX(Anvendelseskode!C:C,MATCH($E1310,Anvendelseskode!$A:$A,0))</f>
        <v>Parcelhuse</v>
      </c>
      <c r="N1310" s="1" t="str">
        <f ca="1">INDEX(Anvendelseskode!D:D,MATCH($E1310,Anvendelseskode!$A:$A,0))</f>
        <v>Private husholdninger</v>
      </c>
      <c r="O1310" s="1" t="str">
        <f ca="1">IFERROR(INDEX(SBi!$2:$2,MATCH(G1310,SBi!$1:$1,1)),SBi!$K$2)</f>
        <v>1973-1978</v>
      </c>
      <c r="P1310" s="1">
        <f ca="1">IFERROR(INDEX(SBi!$C$3:$K$28,MATCH(E1310,SBi!$B$3:$B$28,0),MATCH(O1310,SBi!$C$2:$K$2,0)),0)</f>
        <v>119.8</v>
      </c>
      <c r="Q1310" s="19">
        <f t="shared" ca="1" si="268"/>
        <v>17.251200000000001</v>
      </c>
      <c r="R1310" s="19" t="str">
        <f ca="1">IFERROR(INDEX(VpD!$2:$2,MATCH(G1310,VpD!$1:$1,1)),VpD!$I$2)</f>
        <v>1973-1978</v>
      </c>
      <c r="S1310" s="1">
        <f ca="1">IFERROR(INDEX(VpD!$C$3:$I$27,MATCH(E1310,VpD!$B$3:$B$27,0),MATCH(R1310,VpD!$C$2:$I$2,0)),0)</f>
        <v>117</v>
      </c>
      <c r="T1310" s="19">
        <f t="shared" ca="1" si="269"/>
        <v>16.847999999999999</v>
      </c>
      <c r="U1310" s="14" t="str">
        <f t="shared" ca="1" si="270"/>
        <v xml:space="preserve">710914.74 </v>
      </c>
      <c r="V1310" s="14" t="str">
        <f t="shared" ca="1" si="271"/>
        <v>6171678.39</v>
      </c>
      <c r="W1310" s="14" t="str">
        <f t="shared" ca="1" si="272"/>
        <v>POINT(710914.74 6171678.39)</v>
      </c>
      <c r="X1310" s="14" t="str">
        <f>IFERROR(INDEX(BygningOmraade!B:B,MATCH(A1310,BygningOmraade!A:A,0)),"")</f>
        <v/>
      </c>
    </row>
    <row r="1311" spans="1:24" s="14" customFormat="1" x14ac:dyDescent="0.25">
      <c r="A1311" s="14">
        <f t="shared" si="260"/>
        <v>1311</v>
      </c>
      <c r="B1311" s="14" t="str">
        <f t="shared" ca="1" si="261"/>
        <v>4c4b27f1-2dea-4950-b91b-763245f8c4e8</v>
      </c>
      <c r="C1311" s="14" t="str">
        <f t="shared" ca="1" si="262"/>
        <v>0a3f507e-168c-32b8-e044-0003ba298018</v>
      </c>
      <c r="D1311" s="14">
        <f t="shared" ca="1" si="263"/>
        <v>995988</v>
      </c>
      <c r="E1311" s="1">
        <f t="shared" ca="1" si="264"/>
        <v>140</v>
      </c>
      <c r="F1311" s="1">
        <f t="shared" ca="1" si="265"/>
        <v>372</v>
      </c>
      <c r="G1311" s="1">
        <f t="shared" ca="1" si="266"/>
        <v>1988</v>
      </c>
      <c r="H1311" s="1" t="str">
        <f ca="1">IFERROR(INDEX(Varmeinstallation!B:B,MATCH(INDIRECT($A$1&amp;"L"&amp;A1311)*1,Varmeinstallation!A:A,0)),"Ingen varmeinstallationer")</f>
        <v>Fjernvarme/blokvarme (radiatorsystemer eller varmluftanlæg)</v>
      </c>
      <c r="I1311" s="1" t="str">
        <f ca="1">IFERROR(INDEX(Opvarmningsmiddel!B:B,MATCH(INDIRECT($A$1&amp;"M"&amp;A1311)*1,Opvarmningsmiddel!A:A,0)),"")</f>
        <v/>
      </c>
      <c r="J1311" s="1">
        <f t="shared" ca="1" si="267"/>
        <v>0</v>
      </c>
      <c r="K1311" s="1" t="str">
        <f ca="1">IFERROR(INDEX(Relationstabel!$C$3:$K$10,MATCH(VALUE(INDIRECT($A$1&amp;"L"&amp;A1311)),Relationstabel!$A$3:$A$10,0),MATCH(IFERROR(VALUE(INDIRECT($A$1&amp;"M"&amp;A1311)),0),Relationstabel!$C$1:$K$1,0)),"Ingen varmeinstallationer")</f>
        <v>Fjernvarme/ Blokvarme</v>
      </c>
      <c r="L1311" s="1" t="str">
        <f ca="1">INDEX(Anvendelseskode!B:B,MATCH($E1311,Anvendelseskode!$A:$A,0))</f>
        <v>Etageboligbebyggelse</v>
      </c>
      <c r="M1311" s="1" t="str">
        <f ca="1">INDEX(Anvendelseskode!C:C,MATCH($E1311,Anvendelseskode!$A:$A,0))</f>
        <v>Etageboligbebyggelse</v>
      </c>
      <c r="N1311" s="1" t="str">
        <f ca="1">INDEX(Anvendelseskode!D:D,MATCH($E1311,Anvendelseskode!$A:$A,0))</f>
        <v>Private husholdninger</v>
      </c>
      <c r="O1311" s="1" t="str">
        <f ca="1">IFERROR(INDEX(SBi!$2:$2,MATCH(G1311,SBi!$1:$1,1)),SBi!$K$2)</f>
        <v>1979-1998</v>
      </c>
      <c r="P1311" s="1">
        <f ca="1">IFERROR(INDEX(SBi!$C$3:$K$28,MATCH(E1311,SBi!$B$3:$B$28,0),MATCH(O1311,SBi!$C$2:$K$2,0)),0)</f>
        <v>108.5</v>
      </c>
      <c r="Q1311" s="19">
        <f t="shared" ca="1" si="268"/>
        <v>40.362000000000002</v>
      </c>
      <c r="R1311" s="19" t="str">
        <f ca="1">IFERROR(INDEX(VpD!$2:$2,MATCH(G1311,VpD!$1:$1,1)),VpD!$I$2)</f>
        <v>1979-1998</v>
      </c>
      <c r="S1311" s="1">
        <f ca="1">IFERROR(INDEX(VpD!$C$3:$I$27,MATCH(E1311,VpD!$B$3:$B$27,0),MATCH(R1311,VpD!$C$2:$I$2,0)),0)</f>
        <v>80</v>
      </c>
      <c r="T1311" s="19">
        <f t="shared" ca="1" si="269"/>
        <v>29.76</v>
      </c>
      <c r="U1311" s="14" t="str">
        <f t="shared" ca="1" si="270"/>
        <v xml:space="preserve">712680.65 </v>
      </c>
      <c r="V1311" s="14" t="str">
        <f t="shared" ca="1" si="271"/>
        <v>6169762.69</v>
      </c>
      <c r="W1311" s="14" t="str">
        <f t="shared" ca="1" si="272"/>
        <v>POINT(712680.65 6169762.69)</v>
      </c>
      <c r="X1311" s="14" t="str">
        <f>IFERROR(INDEX(BygningOmraade!B:B,MATCH(A1311,BygningOmraade!A:A,0)),"")</f>
        <v/>
      </c>
    </row>
    <row r="1312" spans="1:24" s="14" customFormat="1" x14ac:dyDescent="0.25">
      <c r="A1312" s="14">
        <f t="shared" si="260"/>
        <v>1312</v>
      </c>
      <c r="B1312" s="14" t="str">
        <f t="shared" ca="1" si="261"/>
        <v>4c5c5b91-adba-4abb-8df3-47d589d6e654</v>
      </c>
      <c r="C1312" s="14" t="str">
        <f t="shared" ca="1" si="262"/>
        <v>0a3f507e-1d99-32b8-e044-0003ba298018</v>
      </c>
      <c r="D1312" s="14">
        <f t="shared" ca="1" si="263"/>
        <v>2540538</v>
      </c>
      <c r="E1312" s="1">
        <f t="shared" ca="1" si="264"/>
        <v>120</v>
      </c>
      <c r="F1312" s="1">
        <f t="shared" ca="1" si="265"/>
        <v>144</v>
      </c>
      <c r="G1312" s="1">
        <f t="shared" ca="1" si="266"/>
        <v>2000</v>
      </c>
      <c r="H1312" s="1" t="str">
        <f ca="1">IFERROR(INDEX(Varmeinstallation!B:B,MATCH(INDIRECT($A$1&amp;"L"&amp;A1312)*1,Varmeinstallation!A:A,0)),"Ingen varmeinstallationer")</f>
        <v>Fjernvarme/blokvarme (radiatorsystemer eller varmluftanlæg)</v>
      </c>
      <c r="I1312" s="1" t="str">
        <f ca="1">IFERROR(INDEX(Opvarmningsmiddel!B:B,MATCH(INDIRECT($A$1&amp;"M"&amp;A1312)*1,Opvarmningsmiddel!A:A,0)),"")</f>
        <v/>
      </c>
      <c r="J1312" s="1">
        <f t="shared" ca="1" si="267"/>
        <v>0</v>
      </c>
      <c r="K1312" s="1" t="str">
        <f ca="1">IFERROR(INDEX(Relationstabel!$C$3:$K$10,MATCH(VALUE(INDIRECT($A$1&amp;"L"&amp;A1312)),Relationstabel!$A$3:$A$10,0),MATCH(IFERROR(VALUE(INDIRECT($A$1&amp;"M"&amp;A1312)),0),Relationstabel!$C$1:$K$1,0)),"Ingen varmeinstallationer")</f>
        <v>Fjernvarme/ Blokvarme</v>
      </c>
      <c r="L1312" s="1" t="str">
        <f ca="1">INDEX(Anvendelseskode!B:B,MATCH($E1312,Anvendelseskode!$A:$A,0))</f>
        <v>Fritliggende enfamilieshus (parcelhus)</v>
      </c>
      <c r="M1312" s="1" t="str">
        <f ca="1">INDEX(Anvendelseskode!C:C,MATCH($E1312,Anvendelseskode!$A:$A,0))</f>
        <v>Parcelhuse</v>
      </c>
      <c r="N1312" s="1" t="str">
        <f ca="1">INDEX(Anvendelseskode!D:D,MATCH($E1312,Anvendelseskode!$A:$A,0))</f>
        <v>Private husholdninger</v>
      </c>
      <c r="O1312" s="1" t="str">
        <f ca="1">IFERROR(INDEX(SBi!$2:$2,MATCH(G1312,SBi!$1:$1,1)),SBi!$K$2)</f>
        <v>1999-2006</v>
      </c>
      <c r="P1312" s="1">
        <f ca="1">IFERROR(INDEX(SBi!$C$3:$K$28,MATCH(E1312,SBi!$B$3:$B$28,0),MATCH(O1312,SBi!$C$2:$K$2,0)),0)</f>
        <v>83.9</v>
      </c>
      <c r="Q1312" s="19">
        <f t="shared" ca="1" si="268"/>
        <v>12.0816</v>
      </c>
      <c r="R1312" s="19" t="str">
        <f ca="1">IFERROR(INDEX(VpD!$2:$2,MATCH(G1312,VpD!$1:$1,1)),VpD!$I$2)</f>
        <v>&gt;1998</v>
      </c>
      <c r="S1312" s="1">
        <f ca="1">IFERROR(INDEX(VpD!$C$3:$I$27,MATCH(E1312,VpD!$B$3:$B$27,0),MATCH(R1312,VpD!$C$2:$I$2,0)),0)</f>
        <v>72</v>
      </c>
      <c r="T1312" s="19">
        <f t="shared" ca="1" si="269"/>
        <v>10.368</v>
      </c>
      <c r="U1312" s="14" t="str">
        <f t="shared" ca="1" si="270"/>
        <v xml:space="preserve">712104.92 </v>
      </c>
      <c r="V1312" s="14" t="str">
        <f t="shared" ca="1" si="271"/>
        <v>6172130.16</v>
      </c>
      <c r="W1312" s="14" t="str">
        <f t="shared" ca="1" si="272"/>
        <v>POINT(712104.92 6172130.16)</v>
      </c>
      <c r="X1312" s="14" t="str">
        <f>IFERROR(INDEX(BygningOmraade!B:B,MATCH(A1312,BygningOmraade!A:A,0)),"")</f>
        <v/>
      </c>
    </row>
    <row r="1313" spans="1:24" s="14" customFormat="1" x14ac:dyDescent="0.25">
      <c r="A1313" s="14">
        <f t="shared" si="260"/>
        <v>1313</v>
      </c>
      <c r="B1313" s="14" t="str">
        <f t="shared" ca="1" si="261"/>
        <v>4c7a7aab-f189-4c38-80a3-867ee9dc5728</v>
      </c>
      <c r="C1313" s="14" t="str">
        <f t="shared" ca="1" si="262"/>
        <v>0a3f507e-2472-32b8-e044-0003ba298018</v>
      </c>
      <c r="D1313" s="14">
        <f t="shared" ca="1" si="263"/>
        <v>995983</v>
      </c>
      <c r="E1313" s="1">
        <f t="shared" ca="1" si="264"/>
        <v>120</v>
      </c>
      <c r="F1313" s="1">
        <f t="shared" ca="1" si="265"/>
        <v>104</v>
      </c>
      <c r="G1313" s="1">
        <f t="shared" ca="1" si="266"/>
        <v>1961</v>
      </c>
      <c r="H1313" s="1" t="str">
        <f ca="1">IFERROR(INDEX(Varmeinstallation!B:B,MATCH(INDIRECT($A$1&amp;"L"&amp;A1313)*1,Varmeinstallation!A:A,0)),"Ingen varmeinstallationer")</f>
        <v>Centralvarme fra eget anlæg, et-kammer fyr</v>
      </c>
      <c r="I1313" s="1" t="str">
        <f ca="1">IFERROR(INDEX(Opvarmningsmiddel!B:B,MATCH(INDIRECT($A$1&amp;"M"&amp;A1313)*1,Opvarmningsmiddel!A:A,0)),"")</f>
        <v>Naturgas</v>
      </c>
      <c r="J1313" s="1">
        <f t="shared" ca="1" si="267"/>
        <v>0</v>
      </c>
      <c r="K1313" s="1" t="str">
        <f ca="1">IFERROR(INDEX(Relationstabel!$C$3:$K$10,MATCH(VALUE(INDIRECT($A$1&amp;"L"&amp;A1313)),Relationstabel!$A$3:$A$10,0),MATCH(IFERROR(VALUE(INDIRECT($A$1&amp;"M"&amp;A1313)),0),Relationstabel!$C$1:$K$1,0)),"Ingen varmeinstallationer")</f>
        <v>Naturgas</v>
      </c>
      <c r="L1313" s="1" t="str">
        <f ca="1">INDEX(Anvendelseskode!B:B,MATCH($E1313,Anvendelseskode!$A:$A,0))</f>
        <v>Fritliggende enfamilieshus (parcelhus)</v>
      </c>
      <c r="M1313" s="1" t="str">
        <f ca="1">INDEX(Anvendelseskode!C:C,MATCH($E1313,Anvendelseskode!$A:$A,0))</f>
        <v>Parcelhuse</v>
      </c>
      <c r="N1313" s="1" t="str">
        <f ca="1">INDEX(Anvendelseskode!D:D,MATCH($E1313,Anvendelseskode!$A:$A,0))</f>
        <v>Private husholdninger</v>
      </c>
      <c r="O1313" s="1" t="str">
        <f ca="1">IFERROR(INDEX(SBi!$2:$2,MATCH(G1313,SBi!$1:$1,1)),SBi!$K$2)</f>
        <v>1961-1972</v>
      </c>
      <c r="P1313" s="1">
        <f ca="1">IFERROR(INDEX(SBi!$C$3:$K$28,MATCH(E1313,SBi!$B$3:$B$28,0),MATCH(O1313,SBi!$C$2:$K$2,0)),0)</f>
        <v>134.30000000000001</v>
      </c>
      <c r="Q1313" s="19">
        <f t="shared" ca="1" si="268"/>
        <v>13.9672</v>
      </c>
      <c r="R1313" s="19" t="str">
        <f ca="1">IFERROR(INDEX(VpD!$2:$2,MATCH(G1313,VpD!$1:$1,1)),VpD!$I$2)</f>
        <v>1961-1972</v>
      </c>
      <c r="S1313" s="1">
        <f ca="1">IFERROR(INDEX(VpD!$C$3:$I$27,MATCH(E1313,VpD!$B$3:$B$27,0),MATCH(R1313,VpD!$C$2:$I$2,0)),0)</f>
        <v>143</v>
      </c>
      <c r="T1313" s="19">
        <f t="shared" ca="1" si="269"/>
        <v>14.872</v>
      </c>
      <c r="U1313" s="14" t="str">
        <f t="shared" ca="1" si="270"/>
        <v xml:space="preserve">712657.24 </v>
      </c>
      <c r="V1313" s="14" t="str">
        <f t="shared" ca="1" si="271"/>
        <v>6169183.17</v>
      </c>
      <c r="W1313" s="14" t="str">
        <f t="shared" ca="1" si="272"/>
        <v>POINT(712657.24 6169183.17)</v>
      </c>
      <c r="X1313" s="14" t="str">
        <f>IFERROR(INDEX(BygningOmraade!B:B,MATCH(A1313,BygningOmraade!A:A,0)),"")</f>
        <v/>
      </c>
    </row>
    <row r="1314" spans="1:24" s="14" customFormat="1" x14ac:dyDescent="0.25">
      <c r="A1314" s="14">
        <f t="shared" si="260"/>
        <v>1314</v>
      </c>
      <c r="B1314" s="14" t="str">
        <f t="shared" ca="1" si="261"/>
        <v>4c7e200d-ed7f-400a-9608-ac2c4d6761f0</v>
      </c>
      <c r="C1314" s="14" t="str">
        <f t="shared" ca="1" si="262"/>
        <v>0a3f507e-1f0f-32b8-e044-0003ba298018</v>
      </c>
      <c r="D1314" s="14">
        <f t="shared" ca="1" si="263"/>
        <v>994006</v>
      </c>
      <c r="E1314" s="1">
        <f t="shared" ca="1" si="264"/>
        <v>120</v>
      </c>
      <c r="F1314" s="1">
        <f t="shared" ca="1" si="265"/>
        <v>137</v>
      </c>
      <c r="G1314" s="1">
        <f t="shared" ca="1" si="266"/>
        <v>1966</v>
      </c>
      <c r="H1314" s="1" t="str">
        <f ca="1">IFERROR(INDEX(Varmeinstallation!B:B,MATCH(INDIRECT($A$1&amp;"L"&amp;A1314)*1,Varmeinstallation!A:A,0)),"Ingen varmeinstallationer")</f>
        <v>Fjernvarme/blokvarme (radiatorsystemer eller varmluftanlæg)</v>
      </c>
      <c r="I1314" s="1" t="str">
        <f ca="1">IFERROR(INDEX(Opvarmningsmiddel!B:B,MATCH(INDIRECT($A$1&amp;"M"&amp;A1314)*1,Opvarmningsmiddel!A:A,0)),"")</f>
        <v/>
      </c>
      <c r="J1314" s="1">
        <f t="shared" ca="1" si="267"/>
        <v>0</v>
      </c>
      <c r="K1314" s="1" t="str">
        <f ca="1">IFERROR(INDEX(Relationstabel!$C$3:$K$10,MATCH(VALUE(INDIRECT($A$1&amp;"L"&amp;A1314)),Relationstabel!$A$3:$A$10,0),MATCH(IFERROR(VALUE(INDIRECT($A$1&amp;"M"&amp;A1314)),0),Relationstabel!$C$1:$K$1,0)),"Ingen varmeinstallationer")</f>
        <v>Fjernvarme/ Blokvarme</v>
      </c>
      <c r="L1314" s="1" t="str">
        <f ca="1">INDEX(Anvendelseskode!B:B,MATCH($E1314,Anvendelseskode!$A:$A,0))</f>
        <v>Fritliggende enfamilieshus (parcelhus)</v>
      </c>
      <c r="M1314" s="1" t="str">
        <f ca="1">INDEX(Anvendelseskode!C:C,MATCH($E1314,Anvendelseskode!$A:$A,0))</f>
        <v>Parcelhuse</v>
      </c>
      <c r="N1314" s="1" t="str">
        <f ca="1">INDEX(Anvendelseskode!D:D,MATCH($E1314,Anvendelseskode!$A:$A,0))</f>
        <v>Private husholdninger</v>
      </c>
      <c r="O1314" s="1" t="str">
        <f ca="1">IFERROR(INDEX(SBi!$2:$2,MATCH(G1314,SBi!$1:$1,1)),SBi!$K$2)</f>
        <v>1961-1972</v>
      </c>
      <c r="P1314" s="1">
        <f ca="1">IFERROR(INDEX(SBi!$C$3:$K$28,MATCH(E1314,SBi!$B$3:$B$28,0),MATCH(O1314,SBi!$C$2:$K$2,0)),0)</f>
        <v>134.30000000000001</v>
      </c>
      <c r="Q1314" s="19">
        <f t="shared" ca="1" si="268"/>
        <v>18.399100000000001</v>
      </c>
      <c r="R1314" s="19" t="str">
        <f ca="1">IFERROR(INDEX(VpD!$2:$2,MATCH(G1314,VpD!$1:$1,1)),VpD!$I$2)</f>
        <v>1961-1972</v>
      </c>
      <c r="S1314" s="1">
        <f ca="1">IFERROR(INDEX(VpD!$C$3:$I$27,MATCH(E1314,VpD!$B$3:$B$27,0),MATCH(R1314,VpD!$C$2:$I$2,0)),0)</f>
        <v>143</v>
      </c>
      <c r="T1314" s="19">
        <f t="shared" ca="1" si="269"/>
        <v>19.591000000000001</v>
      </c>
      <c r="U1314" s="14" t="str">
        <f t="shared" ca="1" si="270"/>
        <v xml:space="preserve">711109.42 </v>
      </c>
      <c r="V1314" s="14" t="str">
        <f t="shared" ca="1" si="271"/>
        <v>6172078.94</v>
      </c>
      <c r="W1314" s="14" t="str">
        <f t="shared" ca="1" si="272"/>
        <v>POINT(711109.42 6172078.94)</v>
      </c>
      <c r="X1314" s="14" t="str">
        <f>IFERROR(INDEX(BygningOmraade!B:B,MATCH(A1314,BygningOmraade!A:A,0)),"")</f>
        <v/>
      </c>
    </row>
    <row r="1315" spans="1:24" s="14" customFormat="1" x14ac:dyDescent="0.25">
      <c r="A1315" s="14">
        <f t="shared" si="260"/>
        <v>1315</v>
      </c>
      <c r="B1315" s="14" t="str">
        <f t="shared" ca="1" si="261"/>
        <v>4c90514e-9673-4734-895f-645204c0a270</v>
      </c>
      <c r="C1315" s="14" t="str">
        <f t="shared" ca="1" si="262"/>
        <v>0a3f507e-246c-32b8-e044-0003ba298018</v>
      </c>
      <c r="D1315" s="14">
        <f t="shared" ca="1" si="263"/>
        <v>995930</v>
      </c>
      <c r="E1315" s="1">
        <f t="shared" ca="1" si="264"/>
        <v>120</v>
      </c>
      <c r="F1315" s="1">
        <f t="shared" ca="1" si="265"/>
        <v>114</v>
      </c>
      <c r="G1315" s="1">
        <f t="shared" ca="1" si="266"/>
        <v>1967</v>
      </c>
      <c r="H1315" s="1" t="str">
        <f ca="1">IFERROR(INDEX(Varmeinstallation!B:B,MATCH(INDIRECT($A$1&amp;"L"&amp;A1315)*1,Varmeinstallation!A:A,0)),"Ingen varmeinstallationer")</f>
        <v>Centralvarme fra eget anlæg, et-kammer fyr</v>
      </c>
      <c r="I1315" s="1" t="str">
        <f ca="1">IFERROR(INDEX(Opvarmningsmiddel!B:B,MATCH(INDIRECT($A$1&amp;"M"&amp;A1315)*1,Opvarmningsmiddel!A:A,0)),"")</f>
        <v>Naturgas</v>
      </c>
      <c r="J1315" s="1">
        <f t="shared" ca="1" si="267"/>
        <v>2</v>
      </c>
      <c r="K1315" s="1" t="str">
        <f ca="1">IFERROR(INDEX(Relationstabel!$C$3:$K$10,MATCH(VALUE(INDIRECT($A$1&amp;"L"&amp;A1315)),Relationstabel!$A$3:$A$10,0),MATCH(IFERROR(VALUE(INDIRECT($A$1&amp;"M"&amp;A1315)),0),Relationstabel!$C$1:$K$1,0)),"Ingen varmeinstallationer")</f>
        <v>Naturgas</v>
      </c>
      <c r="L1315" s="1" t="str">
        <f ca="1">INDEX(Anvendelseskode!B:B,MATCH($E1315,Anvendelseskode!$A:$A,0))</f>
        <v>Fritliggende enfamilieshus (parcelhus)</v>
      </c>
      <c r="M1315" s="1" t="str">
        <f ca="1">INDEX(Anvendelseskode!C:C,MATCH($E1315,Anvendelseskode!$A:$A,0))</f>
        <v>Parcelhuse</v>
      </c>
      <c r="N1315" s="1" t="str">
        <f ca="1">INDEX(Anvendelseskode!D:D,MATCH($E1315,Anvendelseskode!$A:$A,0))</f>
        <v>Private husholdninger</v>
      </c>
      <c r="O1315" s="1" t="str">
        <f ca="1">IFERROR(INDEX(SBi!$2:$2,MATCH(G1315,SBi!$1:$1,1)),SBi!$K$2)</f>
        <v>1961-1972</v>
      </c>
      <c r="P1315" s="1">
        <f ca="1">IFERROR(INDEX(SBi!$C$3:$K$28,MATCH(E1315,SBi!$B$3:$B$28,0),MATCH(O1315,SBi!$C$2:$K$2,0)),0)</f>
        <v>134.30000000000001</v>
      </c>
      <c r="Q1315" s="19">
        <f t="shared" ca="1" si="268"/>
        <v>15.3102</v>
      </c>
      <c r="R1315" s="19" t="str">
        <f ca="1">IFERROR(INDEX(VpD!$2:$2,MATCH(G1315,VpD!$1:$1,1)),VpD!$I$2)</f>
        <v>1961-1972</v>
      </c>
      <c r="S1315" s="1">
        <f ca="1">IFERROR(INDEX(VpD!$C$3:$I$27,MATCH(E1315,VpD!$B$3:$B$27,0),MATCH(R1315,VpD!$C$2:$I$2,0)),0)</f>
        <v>143</v>
      </c>
      <c r="T1315" s="19">
        <f t="shared" ca="1" si="269"/>
        <v>16.302</v>
      </c>
      <c r="U1315" s="14" t="str">
        <f t="shared" ca="1" si="270"/>
        <v xml:space="preserve">712780.19 </v>
      </c>
      <c r="V1315" s="14" t="str">
        <f t="shared" ca="1" si="271"/>
        <v>6168954.18</v>
      </c>
      <c r="W1315" s="14" t="str">
        <f t="shared" ca="1" si="272"/>
        <v>POINT(712780.19 6168954.18)</v>
      </c>
      <c r="X1315" s="14" t="str">
        <f>IFERROR(INDEX(BygningOmraade!B:B,MATCH(A1315,BygningOmraade!A:A,0)),"")</f>
        <v/>
      </c>
    </row>
    <row r="1316" spans="1:24" s="14" customFormat="1" x14ac:dyDescent="0.25">
      <c r="A1316" s="14">
        <f t="shared" si="260"/>
        <v>1316</v>
      </c>
      <c r="B1316" s="14" t="str">
        <f t="shared" ca="1" si="261"/>
        <v>4c9253f6-e58e-43a8-b016-4481bccfabfb</v>
      </c>
      <c r="C1316" s="14" t="str">
        <f t="shared" ca="1" si="262"/>
        <v>76ede3bb-3cc0-1e91-e044-00144f3ead67</v>
      </c>
      <c r="D1316" s="14">
        <f t="shared" ca="1" si="263"/>
        <v>100021907</v>
      </c>
      <c r="E1316" s="1">
        <f t="shared" ca="1" si="264"/>
        <v>130</v>
      </c>
      <c r="F1316" s="1">
        <f t="shared" ca="1" si="265"/>
        <v>121</v>
      </c>
      <c r="G1316" s="1">
        <f t="shared" ca="1" si="266"/>
        <v>2009</v>
      </c>
      <c r="H1316" s="1" t="str">
        <f ca="1">IFERROR(INDEX(Varmeinstallation!B:B,MATCH(INDIRECT($A$1&amp;"L"&amp;A1316)*1,Varmeinstallation!A:A,0)),"Ingen varmeinstallationer")</f>
        <v>Centralvarme fra eget anlæg, et-kammer fyr</v>
      </c>
      <c r="I1316" s="1" t="str">
        <f ca="1">IFERROR(INDEX(Opvarmningsmiddel!B:B,MATCH(INDIRECT($A$1&amp;"M"&amp;A1316)*1,Opvarmningsmiddel!A:A,0)),"")</f>
        <v>Naturgas</v>
      </c>
      <c r="J1316" s="1">
        <f t="shared" ca="1" si="267"/>
        <v>90</v>
      </c>
      <c r="K1316" s="1" t="str">
        <f ca="1">IFERROR(INDEX(Relationstabel!$C$3:$K$10,MATCH(VALUE(INDIRECT($A$1&amp;"L"&amp;A1316)),Relationstabel!$A$3:$A$10,0),MATCH(IFERROR(VALUE(INDIRECT($A$1&amp;"M"&amp;A1316)),0),Relationstabel!$C$1:$K$1,0)),"Ingen varmeinstallationer")</f>
        <v>Naturgas</v>
      </c>
      <c r="L1316" s="1" t="str">
        <f ca="1">INDEX(Anvendelseskode!B:B,MATCH($E1316,Anvendelseskode!$A:$A,0))</f>
        <v>Række-, kæde-, dobbelthus (lodret adskillelse mellem enhederne)</v>
      </c>
      <c r="M1316" s="1" t="str">
        <f ca="1">INDEX(Anvendelseskode!C:C,MATCH($E1316,Anvendelseskode!$A:$A,0))</f>
        <v>Række-, kæde og dobbelthuse</v>
      </c>
      <c r="N1316" s="1" t="str">
        <f ca="1">INDEX(Anvendelseskode!D:D,MATCH($E1316,Anvendelseskode!$A:$A,0))</f>
        <v>Private husholdninger</v>
      </c>
      <c r="O1316" s="1" t="str">
        <f ca="1">IFERROR(INDEX(SBi!$2:$2,MATCH(G1316,SBi!$1:$1,1)),SBi!$K$2)</f>
        <v>Efter 2006</v>
      </c>
      <c r="P1316" s="1">
        <f ca="1">IFERROR(INDEX(SBi!$C$3:$K$28,MATCH(E1316,SBi!$B$3:$B$28,0),MATCH(O1316,SBi!$C$2:$K$2,0)),0)</f>
        <v>66.400000000000006</v>
      </c>
      <c r="Q1316" s="19">
        <f t="shared" ca="1" si="268"/>
        <v>8.0343999999999998</v>
      </c>
      <c r="R1316" s="19" t="str">
        <f ca="1">IFERROR(INDEX(VpD!$2:$2,MATCH(G1316,VpD!$1:$1,1)),VpD!$I$2)</f>
        <v>&gt;1998</v>
      </c>
      <c r="S1316" s="1">
        <f ca="1">IFERROR(INDEX(VpD!$C$3:$I$27,MATCH(E1316,VpD!$B$3:$B$27,0),MATCH(R1316,VpD!$C$2:$I$2,0)),0)</f>
        <v>65</v>
      </c>
      <c r="T1316" s="19">
        <f t="shared" ca="1" si="269"/>
        <v>7.8650000000000002</v>
      </c>
      <c r="U1316" s="14" t="str">
        <f t="shared" ca="1" si="270"/>
        <v xml:space="preserve">712814.88 </v>
      </c>
      <c r="V1316" s="14" t="str">
        <f t="shared" ca="1" si="271"/>
        <v>6168959.49</v>
      </c>
      <c r="W1316" s="14" t="str">
        <f t="shared" ca="1" si="272"/>
        <v>POINT(712814.88 6168959.49)</v>
      </c>
      <c r="X1316" s="14" t="str">
        <f>IFERROR(INDEX(BygningOmraade!B:B,MATCH(A1316,BygningOmraade!A:A,0)),"")</f>
        <v/>
      </c>
    </row>
    <row r="1317" spans="1:24" s="14" customFormat="1" x14ac:dyDescent="0.25">
      <c r="A1317" s="14">
        <f t="shared" si="260"/>
        <v>1317</v>
      </c>
      <c r="B1317" s="14" t="str">
        <f t="shared" ca="1" si="261"/>
        <v>4c93ac36-572d-46fc-a076-c7bb28aec4b0</v>
      </c>
      <c r="C1317" s="14" t="str">
        <f t="shared" ca="1" si="262"/>
        <v>0a3f507e-248a-32b8-e044-0003ba298018</v>
      </c>
      <c r="D1317" s="14">
        <f t="shared" ca="1" si="263"/>
        <v>995489</v>
      </c>
      <c r="E1317" s="1">
        <f t="shared" ca="1" si="264"/>
        <v>210</v>
      </c>
      <c r="F1317" s="1">
        <f t="shared" ca="1" si="265"/>
        <v>1687</v>
      </c>
      <c r="G1317" s="1">
        <f t="shared" ca="1" si="266"/>
        <v>2016</v>
      </c>
      <c r="H1317" s="1" t="str">
        <f ca="1">IFERROR(INDEX(Varmeinstallation!B:B,MATCH(INDIRECT($A$1&amp;"L"&amp;A1317)*1,Varmeinstallation!A:A,0)),"Ingen varmeinstallationer")</f>
        <v>Ingen varmeinstallationer</v>
      </c>
      <c r="I1317" s="1" t="str">
        <f ca="1">IFERROR(INDEX(Opvarmningsmiddel!B:B,MATCH(INDIRECT($A$1&amp;"M"&amp;A1317)*1,Opvarmningsmiddel!A:A,0)),"")</f>
        <v/>
      </c>
      <c r="J1317" s="1">
        <f t="shared" ca="1" si="267"/>
        <v>0</v>
      </c>
      <c r="K1317" s="1" t="str">
        <f ca="1">IFERROR(INDEX(Relationstabel!$C$3:$K$10,MATCH(VALUE(INDIRECT($A$1&amp;"L"&amp;A1317)),Relationstabel!$A$3:$A$10,0),MATCH(IFERROR(VALUE(INDIRECT($A$1&amp;"M"&amp;A1317)),0),Relationstabel!$C$1:$K$1,0)),"Ingen varmeinstallationer")</f>
        <v>Ingen varmeinstallation</v>
      </c>
      <c r="L1317" s="1" t="str">
        <f ca="1">INDEX(Anvendelseskode!B:B,MATCH($E1317,Anvendelseskode!$A:$A,0))</f>
        <v>Bygning til erhvervsmæssig produktion vedrørende landbrug, gartneri, råstofudvinding o.lign</v>
      </c>
      <c r="M1317" s="1" t="str">
        <f ca="1">INDEX(Anvendelseskode!C:C,MATCH($E1317,Anvendelseskode!$A:$A,0))</f>
        <v>Avls- og driftsbygning</v>
      </c>
      <c r="N1317" s="1" t="str">
        <f ca="1">INDEX(Anvendelseskode!D:D,MATCH($E1317,Anvendelseskode!$A:$A,0))</f>
        <v>Landbrug og gartneri</v>
      </c>
      <c r="O1317" s="1" t="str">
        <f ca="1">IFERROR(INDEX(SBi!$2:$2,MATCH(G1317,SBi!$1:$1,1)),SBi!$K$2)</f>
        <v>Efter 2006</v>
      </c>
      <c r="P1317" s="1">
        <f ca="1">IFERROR(INDEX(SBi!$C$3:$K$28,MATCH(E1317,SBi!$B$3:$B$28,0),MATCH(O1317,SBi!$C$2:$K$2,0)),0)</f>
        <v>22</v>
      </c>
      <c r="Q1317" s="19">
        <f t="shared" ca="1" si="268"/>
        <v>37.113999999999997</v>
      </c>
      <c r="R1317" s="19" t="str">
        <f ca="1">IFERROR(INDEX(VpD!$2:$2,MATCH(G1317,VpD!$1:$1,1)),VpD!$I$2)</f>
        <v>&gt;1998</v>
      </c>
      <c r="S1317" s="1">
        <f ca="1">IFERROR(INDEX(VpD!$C$3:$I$27,MATCH(E1317,VpD!$B$3:$B$27,0),MATCH(R1317,VpD!$C$2:$I$2,0)),0)</f>
        <v>22</v>
      </c>
      <c r="T1317" s="19">
        <f t="shared" ca="1" si="269"/>
        <v>37.113999999999997</v>
      </c>
      <c r="U1317" s="14" t="str">
        <f t="shared" ca="1" si="270"/>
        <v xml:space="preserve">712030.04 </v>
      </c>
      <c r="V1317" s="14" t="str">
        <f t="shared" ca="1" si="271"/>
        <v>6169843.52</v>
      </c>
      <c r="W1317" s="14" t="str">
        <f t="shared" ca="1" si="272"/>
        <v>POINT(712030.04 6169843.52)</v>
      </c>
      <c r="X1317" s="14" t="str">
        <f>IFERROR(INDEX(BygningOmraade!B:B,MATCH(A1317,BygningOmraade!A:A,0)),"")</f>
        <v/>
      </c>
    </row>
    <row r="1318" spans="1:24" s="14" customFormat="1" x14ac:dyDescent="0.25">
      <c r="A1318" s="14">
        <f t="shared" si="260"/>
        <v>1318</v>
      </c>
      <c r="B1318" s="14" t="str">
        <f t="shared" ca="1" si="261"/>
        <v>4c9e039e-6a1d-4a3d-92b0-80998fe68f57</v>
      </c>
      <c r="C1318" s="14" t="str">
        <f t="shared" ca="1" si="262"/>
        <v>0a3f507e-23c6-32b8-e044-0003ba298018</v>
      </c>
      <c r="D1318" s="14">
        <f t="shared" ca="1" si="263"/>
        <v>2590360</v>
      </c>
      <c r="E1318" s="1">
        <f t="shared" ca="1" si="264"/>
        <v>310</v>
      </c>
      <c r="F1318" s="1">
        <f t="shared" ca="1" si="265"/>
        <v>124</v>
      </c>
      <c r="G1318" s="1">
        <f t="shared" ca="1" si="266"/>
        <v>1972</v>
      </c>
      <c r="H1318" s="1" t="str">
        <f ca="1">IFERROR(INDEX(Varmeinstallation!B:B,MATCH(INDIRECT($A$1&amp;"L"&amp;A1318)*1,Varmeinstallation!A:A,0)),"Ingen varmeinstallationer")</f>
        <v>Ingen varmeinstallationer</v>
      </c>
      <c r="I1318" s="1" t="str">
        <f ca="1">IFERROR(INDEX(Opvarmningsmiddel!B:B,MATCH(INDIRECT($A$1&amp;"M"&amp;A1318)*1,Opvarmningsmiddel!A:A,0)),"")</f>
        <v/>
      </c>
      <c r="J1318" s="1">
        <f t="shared" ca="1" si="267"/>
        <v>0</v>
      </c>
      <c r="K1318" s="1" t="str">
        <f ca="1">IFERROR(INDEX(Relationstabel!$C$3:$K$10,MATCH(VALUE(INDIRECT($A$1&amp;"L"&amp;A1318)),Relationstabel!$A$3:$A$10,0),MATCH(IFERROR(VALUE(INDIRECT($A$1&amp;"M"&amp;A1318)),0),Relationstabel!$C$1:$K$1,0)),"Ingen varmeinstallationer")</f>
        <v>Ingen varmeinstallation</v>
      </c>
      <c r="L1318" s="1" t="str">
        <f ca="1">INDEX(Anvendelseskode!B:B,MATCH($E1318,Anvendelseskode!$A:$A,0))</f>
        <v>Transport- og garageanlæg (fragtmandshal, lufthavnsbygning, banegårdsbygning, parkeringshus).</v>
      </c>
      <c r="M1318" s="1" t="str">
        <f ca="1">INDEX(Anvendelseskode!C:C,MATCH($E1318,Anvendelseskode!$A:$A,0))</f>
        <v>Transport- eller garageanlæg</v>
      </c>
      <c r="N1318" s="1" t="str">
        <f ca="1">INDEX(Anvendelseskode!D:D,MATCH($E1318,Anvendelseskode!$A:$A,0))</f>
        <v>Handel og servicevirksomheder</v>
      </c>
      <c r="O1318" s="1" t="str">
        <f ca="1">IFERROR(INDEX(SBi!$2:$2,MATCH(G1318,SBi!$1:$1,1)),SBi!$K$2)</f>
        <v>1961-1972</v>
      </c>
      <c r="P1318" s="1">
        <f ca="1">IFERROR(INDEX(SBi!$C$3:$K$28,MATCH(E1318,SBi!$B$3:$B$28,0),MATCH(O1318,SBi!$C$2:$K$2,0)),0)</f>
        <v>100</v>
      </c>
      <c r="Q1318" s="19">
        <f t="shared" ca="1" si="268"/>
        <v>12.4</v>
      </c>
      <c r="R1318" s="19" t="str">
        <f ca="1">IFERROR(INDEX(VpD!$2:$2,MATCH(G1318,VpD!$1:$1,1)),VpD!$I$2)</f>
        <v>1961-1972</v>
      </c>
      <c r="S1318" s="1">
        <f ca="1">IFERROR(INDEX(VpD!$C$3:$I$27,MATCH(E1318,VpD!$B$3:$B$27,0),MATCH(R1318,VpD!$C$2:$I$2,0)),0)</f>
        <v>100</v>
      </c>
      <c r="T1318" s="19">
        <f t="shared" ca="1" si="269"/>
        <v>12.4</v>
      </c>
      <c r="U1318" s="14" t="str">
        <f t="shared" ca="1" si="270"/>
        <v xml:space="preserve">713317.57 </v>
      </c>
      <c r="V1318" s="14" t="str">
        <f t="shared" ca="1" si="271"/>
        <v>6169389.94</v>
      </c>
      <c r="W1318" s="14" t="str">
        <f t="shared" ca="1" si="272"/>
        <v>POINT(713317.57 6169389.94)</v>
      </c>
      <c r="X1318" s="14" t="str">
        <f>IFERROR(INDEX(BygningOmraade!B:B,MATCH(A1318,BygningOmraade!A:A,0)),"")</f>
        <v/>
      </c>
    </row>
    <row r="1319" spans="1:24" s="14" customFormat="1" x14ac:dyDescent="0.25">
      <c r="A1319" s="14">
        <f t="shared" si="260"/>
        <v>1319</v>
      </c>
      <c r="B1319" s="14" t="str">
        <f t="shared" ca="1" si="261"/>
        <v>4ca1eabb-cfde-4fd3-adef-dc8cb046605b</v>
      </c>
      <c r="C1319" s="14" t="str">
        <f t="shared" ca="1" si="262"/>
        <v>0a3f507e-2247-32b8-e044-0003ba298018</v>
      </c>
      <c r="D1319" s="14">
        <f t="shared" ca="1" si="263"/>
        <v>995786</v>
      </c>
      <c r="E1319" s="1">
        <f t="shared" ca="1" si="264"/>
        <v>120</v>
      </c>
      <c r="F1319" s="1">
        <f t="shared" ca="1" si="265"/>
        <v>156</v>
      </c>
      <c r="G1319" s="1">
        <f t="shared" ca="1" si="266"/>
        <v>1988</v>
      </c>
      <c r="H1319" s="1" t="str">
        <f ca="1">IFERROR(INDEX(Varmeinstallation!B:B,MATCH(INDIRECT($A$1&amp;"L"&amp;A1319)*1,Varmeinstallation!A:A,0)),"Ingen varmeinstallationer")</f>
        <v>Centralvarme fra eget anlæg, et-kammer fyr</v>
      </c>
      <c r="I1319" s="1" t="str">
        <f ca="1">IFERROR(INDEX(Opvarmningsmiddel!B:B,MATCH(INDIRECT($A$1&amp;"M"&amp;A1319)*1,Opvarmningsmiddel!A:A,0)),"")</f>
        <v>Naturgas</v>
      </c>
      <c r="J1319" s="1">
        <f t="shared" ca="1" si="267"/>
        <v>2</v>
      </c>
      <c r="K1319" s="1" t="str">
        <f ca="1">IFERROR(INDEX(Relationstabel!$C$3:$K$10,MATCH(VALUE(INDIRECT($A$1&amp;"L"&amp;A1319)),Relationstabel!$A$3:$A$10,0),MATCH(IFERROR(VALUE(INDIRECT($A$1&amp;"M"&amp;A1319)),0),Relationstabel!$C$1:$K$1,0)),"Ingen varmeinstallationer")</f>
        <v>Naturgas</v>
      </c>
      <c r="L1319" s="1" t="str">
        <f ca="1">INDEX(Anvendelseskode!B:B,MATCH($E1319,Anvendelseskode!$A:$A,0))</f>
        <v>Fritliggende enfamilieshus (parcelhus)</v>
      </c>
      <c r="M1319" s="1" t="str">
        <f ca="1">INDEX(Anvendelseskode!C:C,MATCH($E1319,Anvendelseskode!$A:$A,0))</f>
        <v>Parcelhuse</v>
      </c>
      <c r="N1319" s="1" t="str">
        <f ca="1">INDEX(Anvendelseskode!D:D,MATCH($E1319,Anvendelseskode!$A:$A,0))</f>
        <v>Private husholdninger</v>
      </c>
      <c r="O1319" s="1" t="str">
        <f ca="1">IFERROR(INDEX(SBi!$2:$2,MATCH(G1319,SBi!$1:$1,1)),SBi!$K$2)</f>
        <v>1979-1998</v>
      </c>
      <c r="P1319" s="1">
        <f ca="1">IFERROR(INDEX(SBi!$C$3:$K$28,MATCH(E1319,SBi!$B$3:$B$28,0),MATCH(O1319,SBi!$C$2:$K$2,0)),0)</f>
        <v>105.4</v>
      </c>
      <c r="Q1319" s="19">
        <f t="shared" ca="1" si="268"/>
        <v>16.442400000000003</v>
      </c>
      <c r="R1319" s="19" t="str">
        <f ca="1">IFERROR(INDEX(VpD!$2:$2,MATCH(G1319,VpD!$1:$1,1)),VpD!$I$2)</f>
        <v>1979-1998</v>
      </c>
      <c r="S1319" s="1">
        <f ca="1">IFERROR(INDEX(VpD!$C$3:$I$27,MATCH(E1319,VpD!$B$3:$B$27,0),MATCH(R1319,VpD!$C$2:$I$2,0)),0)</f>
        <v>90</v>
      </c>
      <c r="T1319" s="19">
        <f t="shared" ca="1" si="269"/>
        <v>14.04</v>
      </c>
      <c r="U1319" s="14" t="str">
        <f t="shared" ca="1" si="270"/>
        <v xml:space="preserve">712088.66 </v>
      </c>
      <c r="V1319" s="14" t="str">
        <f t="shared" ca="1" si="271"/>
        <v>6171663.39</v>
      </c>
      <c r="W1319" s="14" t="str">
        <f t="shared" ca="1" si="272"/>
        <v>POINT(712088.66 6171663.39)</v>
      </c>
      <c r="X1319" s="14" t="str">
        <f>IFERROR(INDEX(BygningOmraade!B:B,MATCH(A1319,BygningOmraade!A:A,0)),"")</f>
        <v/>
      </c>
    </row>
    <row r="1320" spans="1:24" s="14" customFormat="1" x14ac:dyDescent="0.25">
      <c r="A1320" s="14">
        <f t="shared" si="260"/>
        <v>1320</v>
      </c>
      <c r="B1320" s="14" t="str">
        <f t="shared" ca="1" si="261"/>
        <v>4cb2ea5a-3cc7-46b0-b87b-490ee1076acb</v>
      </c>
      <c r="C1320" s="14" t="str">
        <f t="shared" ca="1" si="262"/>
        <v>0a3f507e-1bf4-32b8-e044-0003ba298018</v>
      </c>
      <c r="D1320" s="14">
        <f t="shared" ca="1" si="263"/>
        <v>997337</v>
      </c>
      <c r="E1320" s="1">
        <f t="shared" ca="1" si="264"/>
        <v>130</v>
      </c>
      <c r="F1320" s="1">
        <f t="shared" ca="1" si="265"/>
        <v>110</v>
      </c>
      <c r="G1320" s="1">
        <f t="shared" ca="1" si="266"/>
        <v>1967</v>
      </c>
      <c r="H1320" s="1" t="str">
        <f ca="1">IFERROR(INDEX(Varmeinstallation!B:B,MATCH(INDIRECT($A$1&amp;"L"&amp;A1320)*1,Varmeinstallation!A:A,0)),"Ingen varmeinstallationer")</f>
        <v>Fjernvarme/blokvarme (radiatorsystemer eller varmluftanlæg)</v>
      </c>
      <c r="I1320" s="1" t="str">
        <f ca="1">IFERROR(INDEX(Opvarmningsmiddel!B:B,MATCH(INDIRECT($A$1&amp;"M"&amp;A1320)*1,Opvarmningsmiddel!A:A,0)),"")</f>
        <v/>
      </c>
      <c r="J1320" s="1">
        <f t="shared" ca="1" si="267"/>
        <v>2</v>
      </c>
      <c r="K1320" s="1" t="str">
        <f ca="1">IFERROR(INDEX(Relationstabel!$C$3:$K$10,MATCH(VALUE(INDIRECT($A$1&amp;"L"&amp;A1320)),Relationstabel!$A$3:$A$10,0),MATCH(IFERROR(VALUE(INDIRECT($A$1&amp;"M"&amp;A1320)),0),Relationstabel!$C$1:$K$1,0)),"Ingen varmeinstallationer")</f>
        <v>Fjernvarme/ Blokvarme</v>
      </c>
      <c r="L1320" s="1" t="str">
        <f ca="1">INDEX(Anvendelseskode!B:B,MATCH($E1320,Anvendelseskode!$A:$A,0))</f>
        <v>Række-, kæde-, dobbelthus (lodret adskillelse mellem enhederne)</v>
      </c>
      <c r="M1320" s="1" t="str">
        <f ca="1">INDEX(Anvendelseskode!C:C,MATCH($E1320,Anvendelseskode!$A:$A,0))</f>
        <v>Række-, kæde og dobbelthuse</v>
      </c>
      <c r="N1320" s="1" t="str">
        <f ca="1">INDEX(Anvendelseskode!D:D,MATCH($E1320,Anvendelseskode!$A:$A,0))</f>
        <v>Private husholdninger</v>
      </c>
      <c r="O1320" s="1" t="str">
        <f ca="1">IFERROR(INDEX(SBi!$2:$2,MATCH(G1320,SBi!$1:$1,1)),SBi!$K$2)</f>
        <v>1961-1972</v>
      </c>
      <c r="P1320" s="1">
        <f ca="1">IFERROR(INDEX(SBi!$C$3:$K$28,MATCH(E1320,SBi!$B$3:$B$28,0),MATCH(O1320,SBi!$C$2:$K$2,0)),0)</f>
        <v>119.9</v>
      </c>
      <c r="Q1320" s="19">
        <f t="shared" ca="1" si="268"/>
        <v>13.189</v>
      </c>
      <c r="R1320" s="19" t="str">
        <f ca="1">IFERROR(INDEX(VpD!$2:$2,MATCH(G1320,VpD!$1:$1,1)),VpD!$I$2)</f>
        <v>1961-1972</v>
      </c>
      <c r="S1320" s="1">
        <f ca="1">IFERROR(INDEX(VpD!$C$3:$I$27,MATCH(E1320,VpD!$B$3:$B$27,0),MATCH(R1320,VpD!$C$2:$I$2,0)),0)</f>
        <v>120</v>
      </c>
      <c r="T1320" s="19">
        <f t="shared" ca="1" si="269"/>
        <v>13.2</v>
      </c>
      <c r="U1320" s="14" t="str">
        <f t="shared" ca="1" si="270"/>
        <v xml:space="preserve">713675.6 </v>
      </c>
      <c r="V1320" s="14" t="str">
        <f t="shared" ca="1" si="271"/>
        <v>6169165.16</v>
      </c>
      <c r="W1320" s="14" t="str">
        <f t="shared" ca="1" si="272"/>
        <v>POINT(713675.6 6169165.16)</v>
      </c>
      <c r="X1320" s="14" t="str">
        <f>IFERROR(INDEX(BygningOmraade!B:B,MATCH(A1320,BygningOmraade!A:A,0)),"")</f>
        <v/>
      </c>
    </row>
    <row r="1321" spans="1:24" s="14" customFormat="1" x14ac:dyDescent="0.25">
      <c r="A1321" s="14">
        <f t="shared" si="260"/>
        <v>1321</v>
      </c>
      <c r="B1321" s="14" t="str">
        <f t="shared" ca="1" si="261"/>
        <v>4ccc5d8b-e42b-4a81-8df5-202008957ff3</v>
      </c>
      <c r="C1321" s="14" t="str">
        <f t="shared" ca="1" si="262"/>
        <v>0a3f507e-2042-32b8-e044-0003ba298018</v>
      </c>
      <c r="D1321" s="14">
        <f t="shared" ca="1" si="263"/>
        <v>993805</v>
      </c>
      <c r="E1321" s="1">
        <f t="shared" ca="1" si="264"/>
        <v>120</v>
      </c>
      <c r="F1321" s="1">
        <f t="shared" ca="1" si="265"/>
        <v>109</v>
      </c>
      <c r="G1321" s="1">
        <f t="shared" ca="1" si="266"/>
        <v>1973</v>
      </c>
      <c r="H1321" s="1" t="str">
        <f ca="1">IFERROR(INDEX(Varmeinstallation!B:B,MATCH(INDIRECT($A$1&amp;"L"&amp;A1321)*1,Varmeinstallation!A:A,0)),"Ingen varmeinstallationer")</f>
        <v>Centralvarme fra eget anlæg, et-kammer fyr</v>
      </c>
      <c r="I1321" s="1" t="str">
        <f ca="1">IFERROR(INDEX(Opvarmningsmiddel!B:B,MATCH(INDIRECT($A$1&amp;"M"&amp;A1321)*1,Opvarmningsmiddel!A:A,0)),"")</f>
        <v>Naturgas</v>
      </c>
      <c r="J1321" s="1">
        <f t="shared" ca="1" si="267"/>
        <v>0</v>
      </c>
      <c r="K1321" s="1" t="str">
        <f ca="1">IFERROR(INDEX(Relationstabel!$C$3:$K$10,MATCH(VALUE(INDIRECT($A$1&amp;"L"&amp;A1321)),Relationstabel!$A$3:$A$10,0),MATCH(IFERROR(VALUE(INDIRECT($A$1&amp;"M"&amp;A1321)),0),Relationstabel!$C$1:$K$1,0)),"Ingen varmeinstallationer")</f>
        <v>Naturgas</v>
      </c>
      <c r="L1321" s="1" t="str">
        <f ca="1">INDEX(Anvendelseskode!B:B,MATCH($E1321,Anvendelseskode!$A:$A,0))</f>
        <v>Fritliggende enfamilieshus (parcelhus)</v>
      </c>
      <c r="M1321" s="1" t="str">
        <f ca="1">INDEX(Anvendelseskode!C:C,MATCH($E1321,Anvendelseskode!$A:$A,0))</f>
        <v>Parcelhuse</v>
      </c>
      <c r="N1321" s="1" t="str">
        <f ca="1">INDEX(Anvendelseskode!D:D,MATCH($E1321,Anvendelseskode!$A:$A,0))</f>
        <v>Private husholdninger</v>
      </c>
      <c r="O1321" s="1" t="str">
        <f ca="1">IFERROR(INDEX(SBi!$2:$2,MATCH(G1321,SBi!$1:$1,1)),SBi!$K$2)</f>
        <v>1973-1978</v>
      </c>
      <c r="P1321" s="1">
        <f ca="1">IFERROR(INDEX(SBi!$C$3:$K$28,MATCH(E1321,SBi!$B$3:$B$28,0),MATCH(O1321,SBi!$C$2:$K$2,0)),0)</f>
        <v>119.8</v>
      </c>
      <c r="Q1321" s="19">
        <f t="shared" ca="1" si="268"/>
        <v>13.058199999999999</v>
      </c>
      <c r="R1321" s="19" t="str">
        <f ca="1">IFERROR(INDEX(VpD!$2:$2,MATCH(G1321,VpD!$1:$1,1)),VpD!$I$2)</f>
        <v>1973-1978</v>
      </c>
      <c r="S1321" s="1">
        <f ca="1">IFERROR(INDEX(VpD!$C$3:$I$27,MATCH(E1321,VpD!$B$3:$B$27,0),MATCH(R1321,VpD!$C$2:$I$2,0)),0)</f>
        <v>117</v>
      </c>
      <c r="T1321" s="19">
        <f t="shared" ca="1" si="269"/>
        <v>12.753</v>
      </c>
      <c r="U1321" s="14" t="str">
        <f t="shared" ca="1" si="270"/>
        <v xml:space="preserve">710739.76 </v>
      </c>
      <c r="V1321" s="14" t="str">
        <f t="shared" ca="1" si="271"/>
        <v>6171917.94</v>
      </c>
      <c r="W1321" s="14" t="str">
        <f t="shared" ca="1" si="272"/>
        <v>POINT(710739.76 6171917.94)</v>
      </c>
      <c r="X1321" s="14" t="str">
        <f>IFERROR(INDEX(BygningOmraade!B:B,MATCH(A1321,BygningOmraade!A:A,0)),"")</f>
        <v/>
      </c>
    </row>
    <row r="1322" spans="1:24" s="14" customFormat="1" x14ac:dyDescent="0.25">
      <c r="A1322" s="14">
        <f t="shared" si="260"/>
        <v>1322</v>
      </c>
      <c r="B1322" s="14" t="str">
        <f t="shared" ca="1" si="261"/>
        <v>4ccfe4f8-924d-4df7-8163-63ec3f93918e</v>
      </c>
      <c r="C1322" s="14" t="str">
        <f t="shared" ca="1" si="262"/>
        <v>0a3f507e-1c60-32b8-e044-0003ba298018</v>
      </c>
      <c r="D1322" s="14">
        <f t="shared" ca="1" si="263"/>
        <v>994375</v>
      </c>
      <c r="E1322" s="1">
        <f t="shared" ca="1" si="264"/>
        <v>140</v>
      </c>
      <c r="F1322" s="1">
        <f t="shared" ca="1" si="265"/>
        <v>80</v>
      </c>
      <c r="G1322" s="1">
        <f t="shared" ca="1" si="266"/>
        <v>1992</v>
      </c>
      <c r="H1322" s="1" t="str">
        <f ca="1">IFERROR(INDEX(Varmeinstallation!B:B,MATCH(INDIRECT($A$1&amp;"L"&amp;A1322)*1,Varmeinstallation!A:A,0)),"Ingen varmeinstallationer")</f>
        <v>Fjernvarme/blokvarme (radiatorsystemer eller varmluftanlæg)</v>
      </c>
      <c r="I1322" s="1" t="str">
        <f ca="1">IFERROR(INDEX(Opvarmningsmiddel!B:B,MATCH(INDIRECT($A$1&amp;"M"&amp;A1322)*1,Opvarmningsmiddel!A:A,0)),"")</f>
        <v/>
      </c>
      <c r="J1322" s="1">
        <f t="shared" ca="1" si="267"/>
        <v>0</v>
      </c>
      <c r="K1322" s="1" t="str">
        <f ca="1">IFERROR(INDEX(Relationstabel!$C$3:$K$10,MATCH(VALUE(INDIRECT($A$1&amp;"L"&amp;A1322)),Relationstabel!$A$3:$A$10,0),MATCH(IFERROR(VALUE(INDIRECT($A$1&amp;"M"&amp;A1322)),0),Relationstabel!$C$1:$K$1,0)),"Ingen varmeinstallationer")</f>
        <v>Fjernvarme/ Blokvarme</v>
      </c>
      <c r="L1322" s="1" t="str">
        <f ca="1">INDEX(Anvendelseskode!B:B,MATCH($E1322,Anvendelseskode!$A:$A,0))</f>
        <v>Etageboligbebyggelse</v>
      </c>
      <c r="M1322" s="1" t="str">
        <f ca="1">INDEX(Anvendelseskode!C:C,MATCH($E1322,Anvendelseskode!$A:$A,0))</f>
        <v>Etageboligbebyggelse</v>
      </c>
      <c r="N1322" s="1" t="str">
        <f ca="1">INDEX(Anvendelseskode!D:D,MATCH($E1322,Anvendelseskode!$A:$A,0))</f>
        <v>Private husholdninger</v>
      </c>
      <c r="O1322" s="1" t="str">
        <f ca="1">IFERROR(INDEX(SBi!$2:$2,MATCH(G1322,SBi!$1:$1,1)),SBi!$K$2)</f>
        <v>1979-1998</v>
      </c>
      <c r="P1322" s="1">
        <f ca="1">IFERROR(INDEX(SBi!$C$3:$K$28,MATCH(E1322,SBi!$B$3:$B$28,0),MATCH(O1322,SBi!$C$2:$K$2,0)),0)</f>
        <v>108.5</v>
      </c>
      <c r="Q1322" s="19">
        <f t="shared" ca="1" si="268"/>
        <v>8.68</v>
      </c>
      <c r="R1322" s="19" t="str">
        <f ca="1">IFERROR(INDEX(VpD!$2:$2,MATCH(G1322,VpD!$1:$1,1)),VpD!$I$2)</f>
        <v>1979-1998</v>
      </c>
      <c r="S1322" s="1">
        <f ca="1">IFERROR(INDEX(VpD!$C$3:$I$27,MATCH(E1322,VpD!$B$3:$B$27,0),MATCH(R1322,VpD!$C$2:$I$2,0)),0)</f>
        <v>80</v>
      </c>
      <c r="T1322" s="19">
        <f t="shared" ca="1" si="269"/>
        <v>6.4</v>
      </c>
      <c r="U1322" s="14" t="str">
        <f t="shared" ca="1" si="270"/>
        <v xml:space="preserve">711608.53 </v>
      </c>
      <c r="V1322" s="14" t="str">
        <f t="shared" ca="1" si="271"/>
        <v>6172610.41</v>
      </c>
      <c r="W1322" s="14" t="str">
        <f t="shared" ca="1" si="272"/>
        <v>POINT(711608.53 6172610.41)</v>
      </c>
      <c r="X1322" s="14" t="str">
        <f>IFERROR(INDEX(BygningOmraade!B:B,MATCH(A1322,BygningOmraade!A:A,0)),"")</f>
        <v/>
      </c>
    </row>
    <row r="1323" spans="1:24" s="14" customFormat="1" x14ac:dyDescent="0.25">
      <c r="A1323" s="14">
        <f t="shared" si="260"/>
        <v>1323</v>
      </c>
      <c r="B1323" s="14" t="str">
        <f t="shared" ca="1" si="261"/>
        <v>4cdfc335-a7c0-4967-bb70-62fc67d32cfa</v>
      </c>
      <c r="C1323" s="14" t="str">
        <f t="shared" ca="1" si="262"/>
        <v>0a3f507e-2495-32b8-e044-0003ba298018</v>
      </c>
      <c r="D1323" s="14">
        <f t="shared" ca="1" si="263"/>
        <v>994195</v>
      </c>
      <c r="E1323" s="1">
        <f t="shared" ca="1" si="264"/>
        <v>120</v>
      </c>
      <c r="F1323" s="1">
        <f t="shared" ca="1" si="265"/>
        <v>221</v>
      </c>
      <c r="G1323" s="1">
        <f t="shared" ca="1" si="266"/>
        <v>1964</v>
      </c>
      <c r="H1323" s="1" t="str">
        <f ca="1">IFERROR(INDEX(Varmeinstallation!B:B,MATCH(INDIRECT($A$1&amp;"L"&amp;A1323)*1,Varmeinstallation!A:A,0)),"Ingen varmeinstallationer")</f>
        <v>Varmepumpe</v>
      </c>
      <c r="I1323" s="1" t="str">
        <f ca="1">IFERROR(INDEX(Opvarmningsmiddel!B:B,MATCH(INDIRECT($A$1&amp;"M"&amp;A1323)*1,Opvarmningsmiddel!A:A,0)),"")</f>
        <v>Elektricitet</v>
      </c>
      <c r="J1323" s="1">
        <f t="shared" ca="1" si="267"/>
        <v>2</v>
      </c>
      <c r="K1323" s="1" t="str">
        <f ca="1">IFERROR(INDEX(Relationstabel!$C$3:$K$10,MATCH(VALUE(INDIRECT($A$1&amp;"L"&amp;A1323)),Relationstabel!$A$3:$A$10,0),MATCH(IFERROR(VALUE(INDIRECT($A$1&amp;"M"&amp;A1323)),0),Relationstabel!$C$1:$K$1,0)),"Ingen varmeinstallationer")</f>
        <v>Varmepumpe</v>
      </c>
      <c r="L1323" s="1" t="str">
        <f ca="1">INDEX(Anvendelseskode!B:B,MATCH($E1323,Anvendelseskode!$A:$A,0))</f>
        <v>Fritliggende enfamilieshus (parcelhus)</v>
      </c>
      <c r="M1323" s="1" t="str">
        <f ca="1">INDEX(Anvendelseskode!C:C,MATCH($E1323,Anvendelseskode!$A:$A,0))</f>
        <v>Parcelhuse</v>
      </c>
      <c r="N1323" s="1" t="str">
        <f ca="1">INDEX(Anvendelseskode!D:D,MATCH($E1323,Anvendelseskode!$A:$A,0))</f>
        <v>Private husholdninger</v>
      </c>
      <c r="O1323" s="1" t="str">
        <f ca="1">IFERROR(INDEX(SBi!$2:$2,MATCH(G1323,SBi!$1:$1,1)),SBi!$K$2)</f>
        <v>1961-1972</v>
      </c>
      <c r="P1323" s="1">
        <f ca="1">IFERROR(INDEX(SBi!$C$3:$K$28,MATCH(E1323,SBi!$B$3:$B$28,0),MATCH(O1323,SBi!$C$2:$K$2,0)),0)</f>
        <v>134.30000000000001</v>
      </c>
      <c r="Q1323" s="19">
        <f t="shared" ca="1" si="268"/>
        <v>29.680300000000003</v>
      </c>
      <c r="R1323" s="19" t="str">
        <f ca="1">IFERROR(INDEX(VpD!$2:$2,MATCH(G1323,VpD!$1:$1,1)),VpD!$I$2)</f>
        <v>1961-1972</v>
      </c>
      <c r="S1323" s="1">
        <f ca="1">IFERROR(INDEX(VpD!$C$3:$I$27,MATCH(E1323,VpD!$B$3:$B$27,0),MATCH(R1323,VpD!$C$2:$I$2,0)),0)</f>
        <v>143</v>
      </c>
      <c r="T1323" s="19">
        <f t="shared" ca="1" si="269"/>
        <v>31.603000000000002</v>
      </c>
      <c r="U1323" s="14" t="str">
        <f t="shared" ca="1" si="270"/>
        <v xml:space="preserve">711430.85 </v>
      </c>
      <c r="V1323" s="14" t="str">
        <f t="shared" ca="1" si="271"/>
        <v>6170741.8</v>
      </c>
      <c r="W1323" s="14" t="str">
        <f t="shared" ca="1" si="272"/>
        <v>POINT(711430.85 6170741.8)</v>
      </c>
      <c r="X1323" s="14" t="str">
        <f>IFERROR(INDEX(BygningOmraade!B:B,MATCH(A1323,BygningOmraade!A:A,0)),"")</f>
        <v/>
      </c>
    </row>
    <row r="1324" spans="1:24" s="14" customFormat="1" x14ac:dyDescent="0.25">
      <c r="A1324" s="14">
        <f t="shared" si="260"/>
        <v>1324</v>
      </c>
      <c r="B1324" s="14" t="str">
        <f t="shared" ca="1" si="261"/>
        <v>4ce278f9-9d58-4ee2-91e9-69ff442319d3</v>
      </c>
      <c r="C1324" s="14" t="str">
        <f t="shared" ca="1" si="262"/>
        <v>0a3f507e-1969-32b8-e044-0003ba298018</v>
      </c>
      <c r="D1324" s="14">
        <f t="shared" ca="1" si="263"/>
        <v>995119</v>
      </c>
      <c r="E1324" s="1">
        <f t="shared" ca="1" si="264"/>
        <v>130</v>
      </c>
      <c r="F1324" s="1">
        <f t="shared" ca="1" si="265"/>
        <v>101</v>
      </c>
      <c r="G1324" s="1">
        <f t="shared" ca="1" si="266"/>
        <v>1978</v>
      </c>
      <c r="H1324" s="1" t="str">
        <f ca="1">IFERROR(INDEX(Varmeinstallation!B:B,MATCH(INDIRECT($A$1&amp;"L"&amp;A1324)*1,Varmeinstallation!A:A,0)),"Ingen varmeinstallationer")</f>
        <v>Fjernvarme/blokvarme (radiatorsystemer eller varmluftanlæg)</v>
      </c>
      <c r="I1324" s="1" t="str">
        <f ca="1">IFERROR(INDEX(Opvarmningsmiddel!B:B,MATCH(INDIRECT($A$1&amp;"M"&amp;A1324)*1,Opvarmningsmiddel!A:A,0)),"")</f>
        <v/>
      </c>
      <c r="J1324" s="1">
        <f t="shared" ca="1" si="267"/>
        <v>0</v>
      </c>
      <c r="K1324" s="1" t="str">
        <f ca="1">IFERROR(INDEX(Relationstabel!$C$3:$K$10,MATCH(VALUE(INDIRECT($A$1&amp;"L"&amp;A1324)),Relationstabel!$A$3:$A$10,0),MATCH(IFERROR(VALUE(INDIRECT($A$1&amp;"M"&amp;A1324)),0),Relationstabel!$C$1:$K$1,0)),"Ingen varmeinstallationer")</f>
        <v>Fjernvarme/ Blokvarme</v>
      </c>
      <c r="L1324" s="1" t="str">
        <f ca="1">INDEX(Anvendelseskode!B:B,MATCH($E1324,Anvendelseskode!$A:$A,0))</f>
        <v>Række-, kæde-, dobbelthus (lodret adskillelse mellem enhederne)</v>
      </c>
      <c r="M1324" s="1" t="str">
        <f ca="1">INDEX(Anvendelseskode!C:C,MATCH($E1324,Anvendelseskode!$A:$A,0))</f>
        <v>Række-, kæde og dobbelthuse</v>
      </c>
      <c r="N1324" s="1" t="str">
        <f ca="1">INDEX(Anvendelseskode!D:D,MATCH($E1324,Anvendelseskode!$A:$A,0))</f>
        <v>Private husholdninger</v>
      </c>
      <c r="O1324" s="1" t="str">
        <f ca="1">IFERROR(INDEX(SBi!$2:$2,MATCH(G1324,SBi!$1:$1,1)),SBi!$K$2)</f>
        <v>1973-1978</v>
      </c>
      <c r="P1324" s="1">
        <f ca="1">IFERROR(INDEX(SBi!$C$3:$K$28,MATCH(E1324,SBi!$B$3:$B$28,0),MATCH(O1324,SBi!$C$2:$K$2,0)),0)</f>
        <v>112.6</v>
      </c>
      <c r="Q1324" s="19">
        <f t="shared" ca="1" si="268"/>
        <v>11.372599999999998</v>
      </c>
      <c r="R1324" s="19" t="str">
        <f ca="1">IFERROR(INDEX(VpD!$2:$2,MATCH(G1324,VpD!$1:$1,1)),VpD!$I$2)</f>
        <v>1973-1978</v>
      </c>
      <c r="S1324" s="1">
        <f ca="1">IFERROR(INDEX(VpD!$C$3:$I$27,MATCH(E1324,VpD!$B$3:$B$27,0),MATCH(R1324,VpD!$C$2:$I$2,0)),0)</f>
        <v>98</v>
      </c>
      <c r="T1324" s="19">
        <f t="shared" ca="1" si="269"/>
        <v>9.8979999999999997</v>
      </c>
      <c r="U1324" s="14" t="str">
        <f t="shared" ca="1" si="270"/>
        <v xml:space="preserve">711847.14 </v>
      </c>
      <c r="V1324" s="14" t="str">
        <f t="shared" ca="1" si="271"/>
        <v>6172537.15</v>
      </c>
      <c r="W1324" s="14" t="str">
        <f t="shared" ca="1" si="272"/>
        <v>POINT(711847.14 6172537.15)</v>
      </c>
      <c r="X1324" s="14" t="str">
        <f>IFERROR(INDEX(BygningOmraade!B:B,MATCH(A1324,BygningOmraade!A:A,0)),"")</f>
        <v/>
      </c>
    </row>
    <row r="1325" spans="1:24" s="14" customFormat="1" x14ac:dyDescent="0.25">
      <c r="A1325" s="14">
        <f t="shared" si="260"/>
        <v>1325</v>
      </c>
      <c r="B1325" s="14" t="str">
        <f t="shared" ca="1" si="261"/>
        <v>4ce4a59a-8cad-4bf0-8b4a-a53d08b96fba</v>
      </c>
      <c r="C1325" s="14" t="str">
        <f t="shared" ca="1" si="262"/>
        <v>0a3f507e-2071-32b8-e044-0003ba298018</v>
      </c>
      <c r="D1325" s="14">
        <f t="shared" ca="1" si="263"/>
        <v>996096</v>
      </c>
      <c r="E1325" s="1">
        <f t="shared" ca="1" si="264"/>
        <v>120</v>
      </c>
      <c r="F1325" s="1">
        <f t="shared" ca="1" si="265"/>
        <v>106</v>
      </c>
      <c r="G1325" s="1">
        <f t="shared" ca="1" si="266"/>
        <v>1974</v>
      </c>
      <c r="H1325" s="1" t="str">
        <f ca="1">IFERROR(INDEX(Varmeinstallation!B:B,MATCH(INDIRECT($A$1&amp;"L"&amp;A1325)*1,Varmeinstallation!A:A,0)),"Ingen varmeinstallationer")</f>
        <v>Centralvarme fra eget anlæg, et-kammer fyr</v>
      </c>
      <c r="I1325" s="1" t="str">
        <f ca="1">IFERROR(INDEX(Opvarmningsmiddel!B:B,MATCH(INDIRECT($A$1&amp;"M"&amp;A1325)*1,Opvarmningsmiddel!A:A,0)),"")</f>
        <v>Naturgas</v>
      </c>
      <c r="J1325" s="1">
        <f t="shared" ca="1" si="267"/>
        <v>2</v>
      </c>
      <c r="K1325" s="1" t="str">
        <f ca="1">IFERROR(INDEX(Relationstabel!$C$3:$K$10,MATCH(VALUE(INDIRECT($A$1&amp;"L"&amp;A1325)),Relationstabel!$A$3:$A$10,0),MATCH(IFERROR(VALUE(INDIRECT($A$1&amp;"M"&amp;A1325)),0),Relationstabel!$C$1:$K$1,0)),"Ingen varmeinstallationer")</f>
        <v>Naturgas</v>
      </c>
      <c r="L1325" s="1" t="str">
        <f ca="1">INDEX(Anvendelseskode!B:B,MATCH($E1325,Anvendelseskode!$A:$A,0))</f>
        <v>Fritliggende enfamilieshus (parcelhus)</v>
      </c>
      <c r="M1325" s="1" t="str">
        <f ca="1">INDEX(Anvendelseskode!C:C,MATCH($E1325,Anvendelseskode!$A:$A,0))</f>
        <v>Parcelhuse</v>
      </c>
      <c r="N1325" s="1" t="str">
        <f ca="1">INDEX(Anvendelseskode!D:D,MATCH($E1325,Anvendelseskode!$A:$A,0))</f>
        <v>Private husholdninger</v>
      </c>
      <c r="O1325" s="1" t="str">
        <f ca="1">IFERROR(INDEX(SBi!$2:$2,MATCH(G1325,SBi!$1:$1,1)),SBi!$K$2)</f>
        <v>1973-1978</v>
      </c>
      <c r="P1325" s="1">
        <f ca="1">IFERROR(INDEX(SBi!$C$3:$K$28,MATCH(E1325,SBi!$B$3:$B$28,0),MATCH(O1325,SBi!$C$2:$K$2,0)),0)</f>
        <v>119.8</v>
      </c>
      <c r="Q1325" s="19">
        <f t="shared" ca="1" si="268"/>
        <v>12.698799999999999</v>
      </c>
      <c r="R1325" s="19" t="str">
        <f ca="1">IFERROR(INDEX(VpD!$2:$2,MATCH(G1325,VpD!$1:$1,1)),VpD!$I$2)</f>
        <v>1973-1978</v>
      </c>
      <c r="S1325" s="1">
        <f ca="1">IFERROR(INDEX(VpD!$C$3:$I$27,MATCH(E1325,VpD!$B$3:$B$27,0),MATCH(R1325,VpD!$C$2:$I$2,0)),0)</f>
        <v>117</v>
      </c>
      <c r="T1325" s="19">
        <f t="shared" ca="1" si="269"/>
        <v>12.401999999999999</v>
      </c>
      <c r="U1325" s="14" t="str">
        <f t="shared" ca="1" si="270"/>
        <v xml:space="preserve">712447.28 </v>
      </c>
      <c r="V1325" s="14" t="str">
        <f t="shared" ca="1" si="271"/>
        <v>6168937.83</v>
      </c>
      <c r="W1325" s="14" t="str">
        <f t="shared" ca="1" si="272"/>
        <v>POINT(712447.28 6168937.83)</v>
      </c>
      <c r="X1325" s="14" t="str">
        <f>IFERROR(INDEX(BygningOmraade!B:B,MATCH(A1325,BygningOmraade!A:A,0)),"")</f>
        <v/>
      </c>
    </row>
    <row r="1326" spans="1:24" s="14" customFormat="1" x14ac:dyDescent="0.25">
      <c r="A1326" s="14">
        <f t="shared" si="260"/>
        <v>1326</v>
      </c>
      <c r="B1326" s="14" t="str">
        <f t="shared" ca="1" si="261"/>
        <v>4d15a08d-e519-44bc-a568-606e9b054b27</v>
      </c>
      <c r="C1326" s="14" t="str">
        <f t="shared" ca="1" si="262"/>
        <v>0a3f507e-220a-32b8-e044-0003ba298018</v>
      </c>
      <c r="D1326" s="14">
        <f t="shared" ca="1" si="263"/>
        <v>995893</v>
      </c>
      <c r="E1326" s="1">
        <f t="shared" ca="1" si="264"/>
        <v>120</v>
      </c>
      <c r="F1326" s="1">
        <f t="shared" ca="1" si="265"/>
        <v>115</v>
      </c>
      <c r="G1326" s="1">
        <f t="shared" ca="1" si="266"/>
        <v>1955</v>
      </c>
      <c r="H1326" s="1" t="str">
        <f ca="1">IFERROR(INDEX(Varmeinstallation!B:B,MATCH(INDIRECT($A$1&amp;"L"&amp;A1326)*1,Varmeinstallation!A:A,0)),"Ingen varmeinstallationer")</f>
        <v>Centralvarme fra eget anlæg, et-kammer fyr</v>
      </c>
      <c r="I1326" s="1" t="str">
        <f ca="1">IFERROR(INDEX(Opvarmningsmiddel!B:B,MATCH(INDIRECT($A$1&amp;"M"&amp;A1326)*1,Opvarmningsmiddel!A:A,0)),"")</f>
        <v>Naturgas</v>
      </c>
      <c r="J1326" s="1">
        <f t="shared" ca="1" si="267"/>
        <v>0</v>
      </c>
      <c r="K1326" s="1" t="str">
        <f ca="1">IFERROR(INDEX(Relationstabel!$C$3:$K$10,MATCH(VALUE(INDIRECT($A$1&amp;"L"&amp;A1326)),Relationstabel!$A$3:$A$10,0),MATCH(IFERROR(VALUE(INDIRECT($A$1&amp;"M"&amp;A1326)),0),Relationstabel!$C$1:$K$1,0)),"Ingen varmeinstallationer")</f>
        <v>Naturgas</v>
      </c>
      <c r="L1326" s="1" t="str">
        <f ca="1">INDEX(Anvendelseskode!B:B,MATCH($E1326,Anvendelseskode!$A:$A,0))</f>
        <v>Fritliggende enfamilieshus (parcelhus)</v>
      </c>
      <c r="M1326" s="1" t="str">
        <f ca="1">INDEX(Anvendelseskode!C:C,MATCH($E1326,Anvendelseskode!$A:$A,0))</f>
        <v>Parcelhuse</v>
      </c>
      <c r="N1326" s="1" t="str">
        <f ca="1">INDEX(Anvendelseskode!D:D,MATCH($E1326,Anvendelseskode!$A:$A,0))</f>
        <v>Private husholdninger</v>
      </c>
      <c r="O1326" s="1" t="str">
        <f ca="1">IFERROR(INDEX(SBi!$2:$2,MATCH(G1326,SBi!$1:$1,1)),SBi!$K$2)</f>
        <v>1951-1960</v>
      </c>
      <c r="P1326" s="1">
        <f ca="1">IFERROR(INDEX(SBi!$C$3:$K$28,MATCH(E1326,SBi!$B$3:$B$28,0),MATCH(O1326,SBi!$C$2:$K$2,0)),0)</f>
        <v>154.9</v>
      </c>
      <c r="Q1326" s="19">
        <f t="shared" ca="1" si="268"/>
        <v>17.813500000000001</v>
      </c>
      <c r="R1326" s="19" t="str">
        <f ca="1">IFERROR(INDEX(VpD!$2:$2,MATCH(G1326,VpD!$1:$1,1)),VpD!$I$2)</f>
        <v>1951-1960</v>
      </c>
      <c r="S1326" s="1">
        <f ca="1">IFERROR(INDEX(VpD!$C$3:$I$27,MATCH(E1326,VpD!$B$3:$B$27,0),MATCH(R1326,VpD!$C$2:$I$2,0)),0)</f>
        <v>204</v>
      </c>
      <c r="T1326" s="19">
        <f t="shared" ca="1" si="269"/>
        <v>23.46</v>
      </c>
      <c r="U1326" s="14" t="str">
        <f t="shared" ca="1" si="270"/>
        <v xml:space="preserve">712842.48 </v>
      </c>
      <c r="V1326" s="14" t="str">
        <f t="shared" ca="1" si="271"/>
        <v>6169265.06</v>
      </c>
      <c r="W1326" s="14" t="str">
        <f t="shared" ca="1" si="272"/>
        <v>POINT(712842.48 6169265.06)</v>
      </c>
      <c r="X1326" s="14" t="str">
        <f>IFERROR(INDEX(BygningOmraade!B:B,MATCH(A1326,BygningOmraade!A:A,0)),"")</f>
        <v/>
      </c>
    </row>
    <row r="1327" spans="1:24" s="14" customFormat="1" x14ac:dyDescent="0.25">
      <c r="A1327" s="14">
        <f t="shared" si="260"/>
        <v>1327</v>
      </c>
      <c r="B1327" s="14" t="str">
        <f t="shared" ca="1" si="261"/>
        <v>4d160be0-77ec-4b8c-9e03-0b1b7e08a3c2</v>
      </c>
      <c r="C1327" s="14" t="str">
        <f t="shared" ca="1" si="262"/>
        <v>0a3f507e-1d18-32b8-e044-0003ba298018</v>
      </c>
      <c r="D1327" s="14">
        <f t="shared" ca="1" si="263"/>
        <v>993717</v>
      </c>
      <c r="E1327" s="1">
        <f t="shared" ca="1" si="264"/>
        <v>120</v>
      </c>
      <c r="F1327" s="1">
        <f t="shared" ca="1" si="265"/>
        <v>134</v>
      </c>
      <c r="G1327" s="1">
        <f t="shared" ca="1" si="266"/>
        <v>1969</v>
      </c>
      <c r="H1327" s="1" t="str">
        <f ca="1">IFERROR(INDEX(Varmeinstallation!B:B,MATCH(INDIRECT($A$1&amp;"L"&amp;A1327)*1,Varmeinstallation!A:A,0)),"Ingen varmeinstallationer")</f>
        <v>Centralvarme fra eget anlæg, et-kammer fyr</v>
      </c>
      <c r="I1327" s="1" t="str">
        <f ca="1">IFERROR(INDEX(Opvarmningsmiddel!B:B,MATCH(INDIRECT($A$1&amp;"M"&amp;A1327)*1,Opvarmningsmiddel!A:A,0)),"")</f>
        <v>Naturgas</v>
      </c>
      <c r="J1327" s="1">
        <f t="shared" ca="1" si="267"/>
        <v>0</v>
      </c>
      <c r="K1327" s="1" t="str">
        <f ca="1">IFERROR(INDEX(Relationstabel!$C$3:$K$10,MATCH(VALUE(INDIRECT($A$1&amp;"L"&amp;A1327)),Relationstabel!$A$3:$A$10,0),MATCH(IFERROR(VALUE(INDIRECT($A$1&amp;"M"&amp;A1327)),0),Relationstabel!$C$1:$K$1,0)),"Ingen varmeinstallationer")</f>
        <v>Naturgas</v>
      </c>
      <c r="L1327" s="1" t="str">
        <f ca="1">INDEX(Anvendelseskode!B:B,MATCH($E1327,Anvendelseskode!$A:$A,0))</f>
        <v>Fritliggende enfamilieshus (parcelhus)</v>
      </c>
      <c r="M1327" s="1" t="str">
        <f ca="1">INDEX(Anvendelseskode!C:C,MATCH($E1327,Anvendelseskode!$A:$A,0))</f>
        <v>Parcelhuse</v>
      </c>
      <c r="N1327" s="1" t="str">
        <f ca="1">INDEX(Anvendelseskode!D:D,MATCH($E1327,Anvendelseskode!$A:$A,0))</f>
        <v>Private husholdninger</v>
      </c>
      <c r="O1327" s="1" t="str">
        <f ca="1">IFERROR(INDEX(SBi!$2:$2,MATCH(G1327,SBi!$1:$1,1)),SBi!$K$2)</f>
        <v>1961-1972</v>
      </c>
      <c r="P1327" s="1">
        <f ca="1">IFERROR(INDEX(SBi!$C$3:$K$28,MATCH(E1327,SBi!$B$3:$B$28,0),MATCH(O1327,SBi!$C$2:$K$2,0)),0)</f>
        <v>134.30000000000001</v>
      </c>
      <c r="Q1327" s="19">
        <f t="shared" ca="1" si="268"/>
        <v>17.996200000000002</v>
      </c>
      <c r="R1327" s="19" t="str">
        <f ca="1">IFERROR(INDEX(VpD!$2:$2,MATCH(G1327,VpD!$1:$1,1)),VpD!$I$2)</f>
        <v>1961-1972</v>
      </c>
      <c r="S1327" s="1">
        <f ca="1">IFERROR(INDEX(VpD!$C$3:$I$27,MATCH(E1327,VpD!$B$3:$B$27,0),MATCH(R1327,VpD!$C$2:$I$2,0)),0)</f>
        <v>143</v>
      </c>
      <c r="T1327" s="19">
        <f t="shared" ca="1" si="269"/>
        <v>19.161999999999999</v>
      </c>
      <c r="U1327" s="14" t="str">
        <f t="shared" ca="1" si="270"/>
        <v xml:space="preserve">710880.48 </v>
      </c>
      <c r="V1327" s="14" t="str">
        <f t="shared" ca="1" si="271"/>
        <v>6172082.99</v>
      </c>
      <c r="W1327" s="14" t="str">
        <f t="shared" ca="1" si="272"/>
        <v>POINT(710880.48 6172082.99)</v>
      </c>
      <c r="X1327" s="14" t="str">
        <f>IFERROR(INDEX(BygningOmraade!B:B,MATCH(A1327,BygningOmraade!A:A,0)),"")</f>
        <v/>
      </c>
    </row>
    <row r="1328" spans="1:24" s="14" customFormat="1" x14ac:dyDescent="0.25">
      <c r="A1328" s="14">
        <f t="shared" si="260"/>
        <v>1328</v>
      </c>
      <c r="B1328" s="14" t="str">
        <f t="shared" ca="1" si="261"/>
        <v>4d1f2ebd-c683-4b3b-8283-6ceb11b4a3d2</v>
      </c>
      <c r="C1328" s="14" t="str">
        <f t="shared" ca="1" si="262"/>
        <v>3cae7253-0966-0f90-e044-0003ba298018</v>
      </c>
      <c r="D1328" s="14">
        <f t="shared" ca="1" si="263"/>
        <v>2685072</v>
      </c>
      <c r="E1328" s="1">
        <f t="shared" ca="1" si="264"/>
        <v>130</v>
      </c>
      <c r="F1328" s="1">
        <f t="shared" ca="1" si="265"/>
        <v>153</v>
      </c>
      <c r="G1328" s="1">
        <f t="shared" ca="1" si="266"/>
        <v>2008</v>
      </c>
      <c r="H1328" s="1" t="str">
        <f ca="1">IFERROR(INDEX(Varmeinstallation!B:B,MATCH(INDIRECT($A$1&amp;"L"&amp;A1328)*1,Varmeinstallation!A:A,0)),"Ingen varmeinstallationer")</f>
        <v>Fjernvarme/blokvarme (radiatorsystemer eller varmluftanlæg)</v>
      </c>
      <c r="I1328" s="1" t="str">
        <f ca="1">IFERROR(INDEX(Opvarmningsmiddel!B:B,MATCH(INDIRECT($A$1&amp;"M"&amp;A1328)*1,Opvarmningsmiddel!A:A,0)),"")</f>
        <v/>
      </c>
      <c r="J1328" s="1">
        <f t="shared" ca="1" si="267"/>
        <v>90</v>
      </c>
      <c r="K1328" s="1" t="str">
        <f ca="1">IFERROR(INDEX(Relationstabel!$C$3:$K$10,MATCH(VALUE(INDIRECT($A$1&amp;"L"&amp;A1328)),Relationstabel!$A$3:$A$10,0),MATCH(IFERROR(VALUE(INDIRECT($A$1&amp;"M"&amp;A1328)),0),Relationstabel!$C$1:$K$1,0)),"Ingen varmeinstallationer")</f>
        <v>Fjernvarme/ Blokvarme</v>
      </c>
      <c r="L1328" s="1" t="str">
        <f ca="1">INDEX(Anvendelseskode!B:B,MATCH($E1328,Anvendelseskode!$A:$A,0))</f>
        <v>Række-, kæde-, dobbelthus (lodret adskillelse mellem enhederne)</v>
      </c>
      <c r="M1328" s="1" t="str">
        <f ca="1">INDEX(Anvendelseskode!C:C,MATCH($E1328,Anvendelseskode!$A:$A,0))</f>
        <v>Række-, kæde og dobbelthuse</v>
      </c>
      <c r="N1328" s="1" t="str">
        <f ca="1">INDEX(Anvendelseskode!D:D,MATCH($E1328,Anvendelseskode!$A:$A,0))</f>
        <v>Private husholdninger</v>
      </c>
      <c r="O1328" s="1" t="str">
        <f ca="1">IFERROR(INDEX(SBi!$2:$2,MATCH(G1328,SBi!$1:$1,1)),SBi!$K$2)</f>
        <v>Efter 2006</v>
      </c>
      <c r="P1328" s="1">
        <f ca="1">IFERROR(INDEX(SBi!$C$3:$K$28,MATCH(E1328,SBi!$B$3:$B$28,0),MATCH(O1328,SBi!$C$2:$K$2,0)),0)</f>
        <v>66.400000000000006</v>
      </c>
      <c r="Q1328" s="19">
        <f t="shared" ca="1" si="268"/>
        <v>10.1592</v>
      </c>
      <c r="R1328" s="19" t="str">
        <f ca="1">IFERROR(INDEX(VpD!$2:$2,MATCH(G1328,VpD!$1:$1,1)),VpD!$I$2)</f>
        <v>&gt;1998</v>
      </c>
      <c r="S1328" s="1">
        <f ca="1">IFERROR(INDEX(VpD!$C$3:$I$27,MATCH(E1328,VpD!$B$3:$B$27,0),MATCH(R1328,VpD!$C$2:$I$2,0)),0)</f>
        <v>65</v>
      </c>
      <c r="T1328" s="19">
        <f t="shared" ca="1" si="269"/>
        <v>9.9450000000000003</v>
      </c>
      <c r="U1328" s="14" t="str">
        <f t="shared" ca="1" si="270"/>
        <v xml:space="preserve">711690.38 </v>
      </c>
      <c r="V1328" s="14" t="str">
        <f t="shared" ca="1" si="271"/>
        <v>6172712.44</v>
      </c>
      <c r="W1328" s="14" t="str">
        <f t="shared" ca="1" si="272"/>
        <v>POINT(711690.38 6172712.44)</v>
      </c>
      <c r="X1328" s="14" t="str">
        <f>IFERROR(INDEX(BygningOmraade!B:B,MATCH(A1328,BygningOmraade!A:A,0)),"")</f>
        <v/>
      </c>
    </row>
    <row r="1329" spans="1:24" s="14" customFormat="1" x14ac:dyDescent="0.25">
      <c r="A1329" s="14">
        <f t="shared" si="260"/>
        <v>1329</v>
      </c>
      <c r="B1329" s="14" t="str">
        <f t="shared" ca="1" si="261"/>
        <v>4d27274e-90f6-4c84-bd8a-ec32476871ab</v>
      </c>
      <c r="C1329" s="14" t="str">
        <f t="shared" ca="1" si="262"/>
        <v>0a3f507e-18b0-32b8-e044-0003ba298018</v>
      </c>
      <c r="D1329" s="14">
        <f t="shared" ca="1" si="263"/>
        <v>994601</v>
      </c>
      <c r="E1329" s="1">
        <f t="shared" ca="1" si="264"/>
        <v>130</v>
      </c>
      <c r="F1329" s="1">
        <f t="shared" ca="1" si="265"/>
        <v>107</v>
      </c>
      <c r="G1329" s="1">
        <f t="shared" ca="1" si="266"/>
        <v>1983</v>
      </c>
      <c r="H1329" s="1" t="str">
        <f ca="1">IFERROR(INDEX(Varmeinstallation!B:B,MATCH(INDIRECT($A$1&amp;"L"&amp;A1329)*1,Varmeinstallation!A:A,0)),"Ingen varmeinstallationer")</f>
        <v>Fjernvarme/blokvarme (radiatorsystemer eller varmluftanlæg)</v>
      </c>
      <c r="I1329" s="1" t="str">
        <f ca="1">IFERROR(INDEX(Opvarmningsmiddel!B:B,MATCH(INDIRECT($A$1&amp;"M"&amp;A1329)*1,Opvarmningsmiddel!A:A,0)),"")</f>
        <v/>
      </c>
      <c r="J1329" s="1">
        <f t="shared" ca="1" si="267"/>
        <v>0</v>
      </c>
      <c r="K1329" s="1" t="str">
        <f ca="1">IFERROR(INDEX(Relationstabel!$C$3:$K$10,MATCH(VALUE(INDIRECT($A$1&amp;"L"&amp;A1329)),Relationstabel!$A$3:$A$10,0),MATCH(IFERROR(VALUE(INDIRECT($A$1&amp;"M"&amp;A1329)),0),Relationstabel!$C$1:$K$1,0)),"Ingen varmeinstallationer")</f>
        <v>Fjernvarme/ Blokvarme</v>
      </c>
      <c r="L1329" s="1" t="str">
        <f ca="1">INDEX(Anvendelseskode!B:B,MATCH($E1329,Anvendelseskode!$A:$A,0))</f>
        <v>Række-, kæde-, dobbelthus (lodret adskillelse mellem enhederne)</v>
      </c>
      <c r="M1329" s="1" t="str">
        <f ca="1">INDEX(Anvendelseskode!C:C,MATCH($E1329,Anvendelseskode!$A:$A,0))</f>
        <v>Række-, kæde og dobbelthuse</v>
      </c>
      <c r="N1329" s="1" t="str">
        <f ca="1">INDEX(Anvendelseskode!D:D,MATCH($E1329,Anvendelseskode!$A:$A,0))</f>
        <v>Private husholdninger</v>
      </c>
      <c r="O1329" s="1" t="str">
        <f ca="1">IFERROR(INDEX(SBi!$2:$2,MATCH(G1329,SBi!$1:$1,1)),SBi!$K$2)</f>
        <v>1979-1998</v>
      </c>
      <c r="P1329" s="1">
        <f ca="1">IFERROR(INDEX(SBi!$C$3:$K$28,MATCH(E1329,SBi!$B$3:$B$28,0),MATCH(O1329,SBi!$C$2:$K$2,0)),0)</f>
        <v>96.8</v>
      </c>
      <c r="Q1329" s="19">
        <f t="shared" ca="1" si="268"/>
        <v>10.3576</v>
      </c>
      <c r="R1329" s="19" t="str">
        <f ca="1">IFERROR(INDEX(VpD!$2:$2,MATCH(G1329,VpD!$1:$1,1)),VpD!$I$2)</f>
        <v>1979-1998</v>
      </c>
      <c r="S1329" s="1">
        <f ca="1">IFERROR(INDEX(VpD!$C$3:$I$27,MATCH(E1329,VpD!$B$3:$B$27,0),MATCH(R1329,VpD!$C$2:$I$2,0)),0)</f>
        <v>74</v>
      </c>
      <c r="T1329" s="19">
        <f t="shared" ca="1" si="269"/>
        <v>7.9180000000000001</v>
      </c>
      <c r="U1329" s="14" t="str">
        <f t="shared" ca="1" si="270"/>
        <v xml:space="preserve">711452.37 </v>
      </c>
      <c r="V1329" s="14" t="str">
        <f t="shared" ca="1" si="271"/>
        <v>6171749.03</v>
      </c>
      <c r="W1329" s="14" t="str">
        <f t="shared" ca="1" si="272"/>
        <v>POINT(711452.37 6171749.03)</v>
      </c>
      <c r="X1329" s="14" t="str">
        <f>IFERROR(INDEX(BygningOmraade!B:B,MATCH(A1329,BygningOmraade!A:A,0)),"")</f>
        <v/>
      </c>
    </row>
    <row r="1330" spans="1:24" s="14" customFormat="1" x14ac:dyDescent="0.25">
      <c r="A1330" s="14">
        <f t="shared" si="260"/>
        <v>1330</v>
      </c>
      <c r="B1330" s="14" t="str">
        <f t="shared" ca="1" si="261"/>
        <v>4d486f92-b891-4947-9ef2-588e8277fa4b</v>
      </c>
      <c r="C1330" s="14" t="str">
        <f t="shared" ca="1" si="262"/>
        <v>0a3f507e-1a49-32b8-e044-0003ba298018</v>
      </c>
      <c r="D1330" s="14">
        <f t="shared" ca="1" si="263"/>
        <v>997498</v>
      </c>
      <c r="E1330" s="1">
        <f t="shared" ca="1" si="264"/>
        <v>120</v>
      </c>
      <c r="F1330" s="1">
        <f t="shared" ca="1" si="265"/>
        <v>125</v>
      </c>
      <c r="G1330" s="1">
        <f t="shared" ca="1" si="266"/>
        <v>1966</v>
      </c>
      <c r="H1330" s="1" t="str">
        <f ca="1">IFERROR(INDEX(Varmeinstallation!B:B,MATCH(INDIRECT($A$1&amp;"L"&amp;A1330)*1,Varmeinstallation!A:A,0)),"Ingen varmeinstallationer")</f>
        <v>Centralvarme fra eget anlæg, et-kammer fyr</v>
      </c>
      <c r="I1330" s="1" t="str">
        <f ca="1">IFERROR(INDEX(Opvarmningsmiddel!B:B,MATCH(INDIRECT($A$1&amp;"M"&amp;A1330)*1,Opvarmningsmiddel!A:A,0)),"")</f>
        <v>Naturgas</v>
      </c>
      <c r="J1330" s="1">
        <f t="shared" ca="1" si="267"/>
        <v>0</v>
      </c>
      <c r="K1330" s="1" t="str">
        <f ca="1">IFERROR(INDEX(Relationstabel!$C$3:$K$10,MATCH(VALUE(INDIRECT($A$1&amp;"L"&amp;A1330)),Relationstabel!$A$3:$A$10,0),MATCH(IFERROR(VALUE(INDIRECT($A$1&amp;"M"&amp;A1330)),0),Relationstabel!$C$1:$K$1,0)),"Ingen varmeinstallationer")</f>
        <v>Naturgas</v>
      </c>
      <c r="L1330" s="1" t="str">
        <f ca="1">INDEX(Anvendelseskode!B:B,MATCH($E1330,Anvendelseskode!$A:$A,0))</f>
        <v>Fritliggende enfamilieshus (parcelhus)</v>
      </c>
      <c r="M1330" s="1" t="str">
        <f ca="1">INDEX(Anvendelseskode!C:C,MATCH($E1330,Anvendelseskode!$A:$A,0))</f>
        <v>Parcelhuse</v>
      </c>
      <c r="N1330" s="1" t="str">
        <f ca="1">INDEX(Anvendelseskode!D:D,MATCH($E1330,Anvendelseskode!$A:$A,0))</f>
        <v>Private husholdninger</v>
      </c>
      <c r="O1330" s="1" t="str">
        <f ca="1">IFERROR(INDEX(SBi!$2:$2,MATCH(G1330,SBi!$1:$1,1)),SBi!$K$2)</f>
        <v>1961-1972</v>
      </c>
      <c r="P1330" s="1">
        <f ca="1">IFERROR(INDEX(SBi!$C$3:$K$28,MATCH(E1330,SBi!$B$3:$B$28,0),MATCH(O1330,SBi!$C$2:$K$2,0)),0)</f>
        <v>134.30000000000001</v>
      </c>
      <c r="Q1330" s="19">
        <f t="shared" ca="1" si="268"/>
        <v>16.787500000000001</v>
      </c>
      <c r="R1330" s="19" t="str">
        <f ca="1">IFERROR(INDEX(VpD!$2:$2,MATCH(G1330,VpD!$1:$1,1)),VpD!$I$2)</f>
        <v>1961-1972</v>
      </c>
      <c r="S1330" s="1">
        <f ca="1">IFERROR(INDEX(VpD!$C$3:$I$27,MATCH(E1330,VpD!$B$3:$B$27,0),MATCH(R1330,VpD!$C$2:$I$2,0)),0)</f>
        <v>143</v>
      </c>
      <c r="T1330" s="19">
        <f t="shared" ca="1" si="269"/>
        <v>17.875</v>
      </c>
      <c r="U1330" s="14" t="str">
        <f t="shared" ca="1" si="270"/>
        <v xml:space="preserve">713916.26 </v>
      </c>
      <c r="V1330" s="14" t="str">
        <f t="shared" ca="1" si="271"/>
        <v>6169051.74</v>
      </c>
      <c r="W1330" s="14" t="str">
        <f t="shared" ca="1" si="272"/>
        <v>POINT(713916.26 6169051.74)</v>
      </c>
      <c r="X1330" s="14" t="str">
        <f>IFERROR(INDEX(BygningOmraade!B:B,MATCH(A1330,BygningOmraade!A:A,0)),"")</f>
        <v/>
      </c>
    </row>
    <row r="1331" spans="1:24" s="14" customFormat="1" x14ac:dyDescent="0.25">
      <c r="A1331" s="14">
        <f t="shared" si="260"/>
        <v>1331</v>
      </c>
      <c r="B1331" s="14" t="str">
        <f t="shared" ca="1" si="261"/>
        <v>4d4c8677-f861-490e-ae24-950d150793df</v>
      </c>
      <c r="C1331" s="14" t="str">
        <f t="shared" ca="1" si="262"/>
        <v>0a3f507e-2010-32b8-e044-0003ba298018</v>
      </c>
      <c r="D1331" s="14">
        <f t="shared" ca="1" si="263"/>
        <v>994015</v>
      </c>
      <c r="E1331" s="1">
        <f t="shared" ca="1" si="264"/>
        <v>120</v>
      </c>
      <c r="F1331" s="1">
        <f t="shared" ca="1" si="265"/>
        <v>134</v>
      </c>
      <c r="G1331" s="1">
        <f t="shared" ca="1" si="266"/>
        <v>1971</v>
      </c>
      <c r="H1331" s="1" t="str">
        <f ca="1">IFERROR(INDEX(Varmeinstallation!B:B,MATCH(INDIRECT($A$1&amp;"L"&amp;A1331)*1,Varmeinstallation!A:A,0)),"Ingen varmeinstallationer")</f>
        <v>Varmepumpe</v>
      </c>
      <c r="I1331" s="1" t="str">
        <f ca="1">IFERROR(INDEX(Opvarmningsmiddel!B:B,MATCH(INDIRECT($A$1&amp;"M"&amp;A1331)*1,Opvarmningsmiddel!A:A,0)),"")</f>
        <v>Elektricitet</v>
      </c>
      <c r="J1331" s="1">
        <f t="shared" ca="1" si="267"/>
        <v>2</v>
      </c>
      <c r="K1331" s="1" t="str">
        <f ca="1">IFERROR(INDEX(Relationstabel!$C$3:$K$10,MATCH(VALUE(INDIRECT($A$1&amp;"L"&amp;A1331)),Relationstabel!$A$3:$A$10,0),MATCH(IFERROR(VALUE(INDIRECT($A$1&amp;"M"&amp;A1331)),0),Relationstabel!$C$1:$K$1,0)),"Ingen varmeinstallationer")</f>
        <v>Varmepumpe</v>
      </c>
      <c r="L1331" s="1" t="str">
        <f ca="1">INDEX(Anvendelseskode!B:B,MATCH($E1331,Anvendelseskode!$A:$A,0))</f>
        <v>Fritliggende enfamilieshus (parcelhus)</v>
      </c>
      <c r="M1331" s="1" t="str">
        <f ca="1">INDEX(Anvendelseskode!C:C,MATCH($E1331,Anvendelseskode!$A:$A,0))</f>
        <v>Parcelhuse</v>
      </c>
      <c r="N1331" s="1" t="str">
        <f ca="1">INDEX(Anvendelseskode!D:D,MATCH($E1331,Anvendelseskode!$A:$A,0))</f>
        <v>Private husholdninger</v>
      </c>
      <c r="O1331" s="1" t="str">
        <f ca="1">IFERROR(INDEX(SBi!$2:$2,MATCH(G1331,SBi!$1:$1,1)),SBi!$K$2)</f>
        <v>1961-1972</v>
      </c>
      <c r="P1331" s="1">
        <f ca="1">IFERROR(INDEX(SBi!$C$3:$K$28,MATCH(E1331,SBi!$B$3:$B$28,0),MATCH(O1331,SBi!$C$2:$K$2,0)),0)</f>
        <v>134.30000000000001</v>
      </c>
      <c r="Q1331" s="19">
        <f t="shared" ca="1" si="268"/>
        <v>17.996200000000002</v>
      </c>
      <c r="R1331" s="19" t="str">
        <f ca="1">IFERROR(INDEX(VpD!$2:$2,MATCH(G1331,VpD!$1:$1,1)),VpD!$I$2)</f>
        <v>1961-1972</v>
      </c>
      <c r="S1331" s="1">
        <f ca="1">IFERROR(INDEX(VpD!$C$3:$I$27,MATCH(E1331,VpD!$B$3:$B$27,0),MATCH(R1331,VpD!$C$2:$I$2,0)),0)</f>
        <v>143</v>
      </c>
      <c r="T1331" s="19">
        <f t="shared" ca="1" si="269"/>
        <v>19.161999999999999</v>
      </c>
      <c r="U1331" s="14" t="str">
        <f t="shared" ca="1" si="270"/>
        <v xml:space="preserve">711077.85 </v>
      </c>
      <c r="V1331" s="14" t="str">
        <f t="shared" ca="1" si="271"/>
        <v>6171872.71</v>
      </c>
      <c r="W1331" s="14" t="str">
        <f t="shared" ca="1" si="272"/>
        <v>POINT(711077.85 6171872.71)</v>
      </c>
      <c r="X1331" s="14" t="str">
        <f>IFERROR(INDEX(BygningOmraade!B:B,MATCH(A1331,BygningOmraade!A:A,0)),"")</f>
        <v/>
      </c>
    </row>
    <row r="1332" spans="1:24" s="14" customFormat="1" x14ac:dyDescent="0.25">
      <c r="A1332" s="14">
        <f t="shared" si="260"/>
        <v>1332</v>
      </c>
      <c r="B1332" s="14" t="str">
        <f t="shared" ca="1" si="261"/>
        <v>4d6aaf77-5372-494c-bd44-7bc8f930c30f</v>
      </c>
      <c r="C1332" s="14" t="str">
        <f t="shared" ca="1" si="262"/>
        <v>0a3f507e-1ddf-32b8-e044-0003ba298018</v>
      </c>
      <c r="D1332" s="14">
        <f t="shared" ca="1" si="263"/>
        <v>2540540</v>
      </c>
      <c r="E1332" s="1">
        <f t="shared" ca="1" si="264"/>
        <v>120</v>
      </c>
      <c r="F1332" s="1">
        <f t="shared" ca="1" si="265"/>
        <v>179</v>
      </c>
      <c r="G1332" s="1">
        <f t="shared" ca="1" si="266"/>
        <v>2001</v>
      </c>
      <c r="H1332" s="1" t="str">
        <f ca="1">IFERROR(INDEX(Varmeinstallation!B:B,MATCH(INDIRECT($A$1&amp;"L"&amp;A1332)*1,Varmeinstallation!A:A,0)),"Ingen varmeinstallationer")</f>
        <v>Fjernvarme/blokvarme (radiatorsystemer eller varmluftanlæg)</v>
      </c>
      <c r="I1332" s="1" t="str">
        <f ca="1">IFERROR(INDEX(Opvarmningsmiddel!B:B,MATCH(INDIRECT($A$1&amp;"M"&amp;A1332)*1,Opvarmningsmiddel!A:A,0)),"")</f>
        <v/>
      </c>
      <c r="J1332" s="1">
        <f t="shared" ca="1" si="267"/>
        <v>5</v>
      </c>
      <c r="K1332" s="1" t="str">
        <f ca="1">IFERROR(INDEX(Relationstabel!$C$3:$K$10,MATCH(VALUE(INDIRECT($A$1&amp;"L"&amp;A1332)),Relationstabel!$A$3:$A$10,0),MATCH(IFERROR(VALUE(INDIRECT($A$1&amp;"M"&amp;A1332)),0),Relationstabel!$C$1:$K$1,0)),"Ingen varmeinstallationer")</f>
        <v>Fjernvarme/ Blokvarme</v>
      </c>
      <c r="L1332" s="1" t="str">
        <f ca="1">INDEX(Anvendelseskode!B:B,MATCH($E1332,Anvendelseskode!$A:$A,0))</f>
        <v>Fritliggende enfamilieshus (parcelhus)</v>
      </c>
      <c r="M1332" s="1" t="str">
        <f ca="1">INDEX(Anvendelseskode!C:C,MATCH($E1332,Anvendelseskode!$A:$A,0))</f>
        <v>Parcelhuse</v>
      </c>
      <c r="N1332" s="1" t="str">
        <f ca="1">INDEX(Anvendelseskode!D:D,MATCH($E1332,Anvendelseskode!$A:$A,0))</f>
        <v>Private husholdninger</v>
      </c>
      <c r="O1332" s="1" t="str">
        <f ca="1">IFERROR(INDEX(SBi!$2:$2,MATCH(G1332,SBi!$1:$1,1)),SBi!$K$2)</f>
        <v>1999-2006</v>
      </c>
      <c r="P1332" s="1">
        <f ca="1">IFERROR(INDEX(SBi!$C$3:$K$28,MATCH(E1332,SBi!$B$3:$B$28,0),MATCH(O1332,SBi!$C$2:$K$2,0)),0)</f>
        <v>83.9</v>
      </c>
      <c r="Q1332" s="19">
        <f t="shared" ca="1" si="268"/>
        <v>15.0181</v>
      </c>
      <c r="R1332" s="19" t="str">
        <f ca="1">IFERROR(INDEX(VpD!$2:$2,MATCH(G1332,VpD!$1:$1,1)),VpD!$I$2)</f>
        <v>&gt;1998</v>
      </c>
      <c r="S1332" s="1">
        <f ca="1">IFERROR(INDEX(VpD!$C$3:$I$27,MATCH(E1332,VpD!$B$3:$B$27,0),MATCH(R1332,VpD!$C$2:$I$2,0)),0)</f>
        <v>72</v>
      </c>
      <c r="T1332" s="19">
        <f t="shared" ca="1" si="269"/>
        <v>12.888</v>
      </c>
      <c r="U1332" s="14" t="str">
        <f t="shared" ca="1" si="270"/>
        <v xml:space="preserve">712101.5 </v>
      </c>
      <c r="V1332" s="14" t="str">
        <f t="shared" ca="1" si="271"/>
        <v>6171946.89</v>
      </c>
      <c r="W1332" s="14" t="str">
        <f t="shared" ca="1" si="272"/>
        <v>POINT(712101.5 6171946.89)</v>
      </c>
      <c r="X1332" s="14" t="str">
        <f>IFERROR(INDEX(BygningOmraade!B:B,MATCH(A1332,BygningOmraade!A:A,0)),"")</f>
        <v/>
      </c>
    </row>
    <row r="1333" spans="1:24" s="14" customFormat="1" x14ac:dyDescent="0.25">
      <c r="A1333" s="14">
        <f t="shared" si="260"/>
        <v>1333</v>
      </c>
      <c r="B1333" s="14" t="str">
        <f t="shared" ca="1" si="261"/>
        <v>4d6cf3cd-ba02-461d-9335-ed03385e7fa9</v>
      </c>
      <c r="C1333" s="14" t="str">
        <f t="shared" ca="1" si="262"/>
        <v>0a3f507e-238e-32b8-e044-0003ba298018</v>
      </c>
      <c r="D1333" s="14">
        <f t="shared" ca="1" si="263"/>
        <v>996124</v>
      </c>
      <c r="E1333" s="1">
        <f t="shared" ca="1" si="264"/>
        <v>120</v>
      </c>
      <c r="F1333" s="1">
        <f t="shared" ca="1" si="265"/>
        <v>107</v>
      </c>
      <c r="G1333" s="1">
        <f t="shared" ca="1" si="266"/>
        <v>1984</v>
      </c>
      <c r="H1333" s="1" t="str">
        <f ca="1">IFERROR(INDEX(Varmeinstallation!B:B,MATCH(INDIRECT($A$1&amp;"L"&amp;A1333)*1,Varmeinstallation!A:A,0)),"Ingen varmeinstallationer")</f>
        <v>Elovne, elpaneler</v>
      </c>
      <c r="I1333" s="1" t="str">
        <f ca="1">IFERROR(INDEX(Opvarmningsmiddel!B:B,MATCH(INDIRECT($A$1&amp;"M"&amp;A1333)*1,Opvarmningsmiddel!A:A,0)),"")</f>
        <v>Elektricitet</v>
      </c>
      <c r="J1333" s="1">
        <f t="shared" ca="1" si="267"/>
        <v>2</v>
      </c>
      <c r="K1333" s="1" t="str">
        <f ca="1">IFERROR(INDEX(Relationstabel!$C$3:$K$10,MATCH(VALUE(INDIRECT($A$1&amp;"L"&amp;A1333)),Relationstabel!$A$3:$A$10,0),MATCH(IFERROR(VALUE(INDIRECT($A$1&amp;"M"&amp;A1333)),0),Relationstabel!$C$1:$K$1,0)),"Ingen varmeinstallationer")</f>
        <v>Elvarme</v>
      </c>
      <c r="L1333" s="1" t="str">
        <f ca="1">INDEX(Anvendelseskode!B:B,MATCH($E1333,Anvendelseskode!$A:$A,0))</f>
        <v>Fritliggende enfamilieshus (parcelhus)</v>
      </c>
      <c r="M1333" s="1" t="str">
        <f ca="1">INDEX(Anvendelseskode!C:C,MATCH($E1333,Anvendelseskode!$A:$A,0))</f>
        <v>Parcelhuse</v>
      </c>
      <c r="N1333" s="1" t="str">
        <f ca="1">INDEX(Anvendelseskode!D:D,MATCH($E1333,Anvendelseskode!$A:$A,0))</f>
        <v>Private husholdninger</v>
      </c>
      <c r="O1333" s="1" t="str">
        <f ca="1">IFERROR(INDEX(SBi!$2:$2,MATCH(G1333,SBi!$1:$1,1)),SBi!$K$2)</f>
        <v>1979-1998</v>
      </c>
      <c r="P1333" s="1">
        <f ca="1">IFERROR(INDEX(SBi!$C$3:$K$28,MATCH(E1333,SBi!$B$3:$B$28,0),MATCH(O1333,SBi!$C$2:$K$2,0)),0)</f>
        <v>105.4</v>
      </c>
      <c r="Q1333" s="19">
        <f t="shared" ca="1" si="268"/>
        <v>11.277800000000001</v>
      </c>
      <c r="R1333" s="19" t="str">
        <f ca="1">IFERROR(INDEX(VpD!$2:$2,MATCH(G1333,VpD!$1:$1,1)),VpD!$I$2)</f>
        <v>1979-1998</v>
      </c>
      <c r="S1333" s="1">
        <f ca="1">IFERROR(INDEX(VpD!$C$3:$I$27,MATCH(E1333,VpD!$B$3:$B$27,0),MATCH(R1333,VpD!$C$2:$I$2,0)),0)</f>
        <v>90</v>
      </c>
      <c r="T1333" s="19">
        <f t="shared" ca="1" si="269"/>
        <v>9.6300000000000008</v>
      </c>
      <c r="U1333" s="14" t="str">
        <f t="shared" ca="1" si="270"/>
        <v xml:space="preserve">713150.69 </v>
      </c>
      <c r="V1333" s="14" t="str">
        <f t="shared" ca="1" si="271"/>
        <v>6168630.82</v>
      </c>
      <c r="W1333" s="14" t="str">
        <f t="shared" ca="1" si="272"/>
        <v>POINT(713150.69 6168630.82)</v>
      </c>
      <c r="X1333" s="14" t="str">
        <f>IFERROR(INDEX(BygningOmraade!B:B,MATCH(A1333,BygningOmraade!A:A,0)),"")</f>
        <v/>
      </c>
    </row>
    <row r="1334" spans="1:24" s="14" customFormat="1" x14ac:dyDescent="0.25">
      <c r="A1334" s="14">
        <f t="shared" si="260"/>
        <v>1334</v>
      </c>
      <c r="B1334" s="14" t="str">
        <f t="shared" ca="1" si="261"/>
        <v>4d851b9c-0f12-4c0e-90c9-57d09ae9722f</v>
      </c>
      <c r="C1334" s="14" t="str">
        <f t="shared" ca="1" si="262"/>
        <v>0a3f507e-2321-32b8-e044-0003ba298018</v>
      </c>
      <c r="D1334" s="14">
        <f t="shared" ca="1" si="263"/>
        <v>995227</v>
      </c>
      <c r="E1334" s="1">
        <f t="shared" ca="1" si="264"/>
        <v>130</v>
      </c>
      <c r="F1334" s="1">
        <f t="shared" ca="1" si="265"/>
        <v>170</v>
      </c>
      <c r="G1334" s="1">
        <f t="shared" ca="1" si="266"/>
        <v>1971</v>
      </c>
      <c r="H1334" s="1" t="str">
        <f ca="1">IFERROR(INDEX(Varmeinstallation!B:B,MATCH(INDIRECT($A$1&amp;"L"&amp;A1334)*1,Varmeinstallation!A:A,0)),"Ingen varmeinstallationer")</f>
        <v>Fjernvarme/blokvarme (radiatorsystemer eller varmluftanlæg)</v>
      </c>
      <c r="I1334" s="1" t="str">
        <f ca="1">IFERROR(INDEX(Opvarmningsmiddel!B:B,MATCH(INDIRECT($A$1&amp;"M"&amp;A1334)*1,Opvarmningsmiddel!A:A,0)),"")</f>
        <v/>
      </c>
      <c r="J1334" s="1">
        <f t="shared" ca="1" si="267"/>
        <v>0</v>
      </c>
      <c r="K1334" s="1" t="str">
        <f ca="1">IFERROR(INDEX(Relationstabel!$C$3:$K$10,MATCH(VALUE(INDIRECT($A$1&amp;"L"&amp;A1334)),Relationstabel!$A$3:$A$10,0),MATCH(IFERROR(VALUE(INDIRECT($A$1&amp;"M"&amp;A1334)),0),Relationstabel!$C$1:$K$1,0)),"Ingen varmeinstallationer")</f>
        <v>Fjernvarme/ Blokvarme</v>
      </c>
      <c r="L1334" s="1" t="str">
        <f ca="1">INDEX(Anvendelseskode!B:B,MATCH($E1334,Anvendelseskode!$A:$A,0))</f>
        <v>Række-, kæde-, dobbelthus (lodret adskillelse mellem enhederne)</v>
      </c>
      <c r="M1334" s="1" t="str">
        <f ca="1">INDEX(Anvendelseskode!C:C,MATCH($E1334,Anvendelseskode!$A:$A,0))</f>
        <v>Række-, kæde og dobbelthuse</v>
      </c>
      <c r="N1334" s="1" t="str">
        <f ca="1">INDEX(Anvendelseskode!D:D,MATCH($E1334,Anvendelseskode!$A:$A,0))</f>
        <v>Private husholdninger</v>
      </c>
      <c r="O1334" s="1" t="str">
        <f ca="1">IFERROR(INDEX(SBi!$2:$2,MATCH(G1334,SBi!$1:$1,1)),SBi!$K$2)</f>
        <v>1961-1972</v>
      </c>
      <c r="P1334" s="1">
        <f ca="1">IFERROR(INDEX(SBi!$C$3:$K$28,MATCH(E1334,SBi!$B$3:$B$28,0),MATCH(O1334,SBi!$C$2:$K$2,0)),0)</f>
        <v>119.9</v>
      </c>
      <c r="Q1334" s="19">
        <f t="shared" ca="1" si="268"/>
        <v>20.382999999999999</v>
      </c>
      <c r="R1334" s="19" t="str">
        <f ca="1">IFERROR(INDEX(VpD!$2:$2,MATCH(G1334,VpD!$1:$1,1)),VpD!$I$2)</f>
        <v>1961-1972</v>
      </c>
      <c r="S1334" s="1">
        <f ca="1">IFERROR(INDEX(VpD!$C$3:$I$27,MATCH(E1334,VpD!$B$3:$B$27,0),MATCH(R1334,VpD!$C$2:$I$2,0)),0)</f>
        <v>120</v>
      </c>
      <c r="T1334" s="19">
        <f t="shared" ca="1" si="269"/>
        <v>20.399999999999999</v>
      </c>
      <c r="U1334" s="14" t="str">
        <f t="shared" ca="1" si="270"/>
        <v xml:space="preserve">711810.33 </v>
      </c>
      <c r="V1334" s="14" t="str">
        <f t="shared" ca="1" si="271"/>
        <v>6172315.37</v>
      </c>
      <c r="W1334" s="14" t="str">
        <f t="shared" ca="1" si="272"/>
        <v>POINT(711810.33 6172315.37)</v>
      </c>
      <c r="X1334" s="14" t="str">
        <f>IFERROR(INDEX(BygningOmraade!B:B,MATCH(A1334,BygningOmraade!A:A,0)),"")</f>
        <v/>
      </c>
    </row>
    <row r="1335" spans="1:24" s="14" customFormat="1" x14ac:dyDescent="0.25">
      <c r="A1335" s="14">
        <f t="shared" si="260"/>
        <v>1335</v>
      </c>
      <c r="B1335" s="14" t="str">
        <f t="shared" ca="1" si="261"/>
        <v>4d9e99b1-9deb-4db7-8fe7-676da6f86c73</v>
      </c>
      <c r="C1335" s="14" t="str">
        <f t="shared" ca="1" si="262"/>
        <v>0a3f507e-1898-32b8-e044-0003ba298018</v>
      </c>
      <c r="D1335" s="14">
        <f t="shared" ca="1" si="263"/>
        <v>994561</v>
      </c>
      <c r="E1335" s="1">
        <f t="shared" ca="1" si="264"/>
        <v>130</v>
      </c>
      <c r="F1335" s="1">
        <f t="shared" ca="1" si="265"/>
        <v>143</v>
      </c>
      <c r="G1335" s="1">
        <f t="shared" ca="1" si="266"/>
        <v>1997</v>
      </c>
      <c r="H1335" s="1" t="str">
        <f ca="1">IFERROR(INDEX(Varmeinstallation!B:B,MATCH(INDIRECT($A$1&amp;"L"&amp;A1335)*1,Varmeinstallation!A:A,0)),"Ingen varmeinstallationer")</f>
        <v>Fjernvarme/blokvarme (radiatorsystemer eller varmluftanlæg)</v>
      </c>
      <c r="I1335" s="1" t="str">
        <f ca="1">IFERROR(INDEX(Opvarmningsmiddel!B:B,MATCH(INDIRECT($A$1&amp;"M"&amp;A1335)*1,Opvarmningsmiddel!A:A,0)),"")</f>
        <v/>
      </c>
      <c r="J1335" s="1">
        <f t="shared" ca="1" si="267"/>
        <v>0</v>
      </c>
      <c r="K1335" s="1" t="str">
        <f ca="1">IFERROR(INDEX(Relationstabel!$C$3:$K$10,MATCH(VALUE(INDIRECT($A$1&amp;"L"&amp;A1335)),Relationstabel!$A$3:$A$10,0),MATCH(IFERROR(VALUE(INDIRECT($A$1&amp;"M"&amp;A1335)),0),Relationstabel!$C$1:$K$1,0)),"Ingen varmeinstallationer")</f>
        <v>Fjernvarme/ Blokvarme</v>
      </c>
      <c r="L1335" s="1" t="str">
        <f ca="1">INDEX(Anvendelseskode!B:B,MATCH($E1335,Anvendelseskode!$A:$A,0))</f>
        <v>Række-, kæde-, dobbelthus (lodret adskillelse mellem enhederne)</v>
      </c>
      <c r="M1335" s="1" t="str">
        <f ca="1">INDEX(Anvendelseskode!C:C,MATCH($E1335,Anvendelseskode!$A:$A,0))</f>
        <v>Række-, kæde og dobbelthuse</v>
      </c>
      <c r="N1335" s="1" t="str">
        <f ca="1">INDEX(Anvendelseskode!D:D,MATCH($E1335,Anvendelseskode!$A:$A,0))</f>
        <v>Private husholdninger</v>
      </c>
      <c r="O1335" s="1" t="str">
        <f ca="1">IFERROR(INDEX(SBi!$2:$2,MATCH(G1335,SBi!$1:$1,1)),SBi!$K$2)</f>
        <v>1979-1998</v>
      </c>
      <c r="P1335" s="1">
        <f ca="1">IFERROR(INDEX(SBi!$C$3:$K$28,MATCH(E1335,SBi!$B$3:$B$28,0),MATCH(O1335,SBi!$C$2:$K$2,0)),0)</f>
        <v>96.8</v>
      </c>
      <c r="Q1335" s="19">
        <f t="shared" ca="1" si="268"/>
        <v>13.8424</v>
      </c>
      <c r="R1335" s="19" t="str">
        <f ca="1">IFERROR(INDEX(VpD!$2:$2,MATCH(G1335,VpD!$1:$1,1)),VpD!$I$2)</f>
        <v>1979-1998</v>
      </c>
      <c r="S1335" s="1">
        <f ca="1">IFERROR(INDEX(VpD!$C$3:$I$27,MATCH(E1335,VpD!$B$3:$B$27,0),MATCH(R1335,VpD!$C$2:$I$2,0)),0)</f>
        <v>74</v>
      </c>
      <c r="T1335" s="19">
        <f t="shared" ca="1" si="269"/>
        <v>10.582000000000001</v>
      </c>
      <c r="U1335" s="14" t="str">
        <f t="shared" ca="1" si="270"/>
        <v xml:space="preserve">711482.46 </v>
      </c>
      <c r="V1335" s="14" t="str">
        <f t="shared" ca="1" si="271"/>
        <v>6171660.84</v>
      </c>
      <c r="W1335" s="14" t="str">
        <f t="shared" ca="1" si="272"/>
        <v>POINT(711482.46 6171660.84)</v>
      </c>
      <c r="X1335" s="14" t="str">
        <f>IFERROR(INDEX(BygningOmraade!B:B,MATCH(A1335,BygningOmraade!A:A,0)),"")</f>
        <v/>
      </c>
    </row>
    <row r="1336" spans="1:24" s="14" customFormat="1" x14ac:dyDescent="0.25">
      <c r="A1336" s="14">
        <f t="shared" si="260"/>
        <v>1336</v>
      </c>
      <c r="B1336" s="14" t="str">
        <f t="shared" ca="1" si="261"/>
        <v>4da85af3-d7e6-4961-9302-3dc31482b9ba</v>
      </c>
      <c r="C1336" s="14" t="str">
        <f t="shared" ca="1" si="262"/>
        <v>0a3f507e-1889-32b8-e044-0003ba298018</v>
      </c>
      <c r="D1336" s="14">
        <f t="shared" ca="1" si="263"/>
        <v>994217</v>
      </c>
      <c r="E1336" s="1">
        <f t="shared" ca="1" si="264"/>
        <v>130</v>
      </c>
      <c r="F1336" s="1">
        <f t="shared" ca="1" si="265"/>
        <v>156</v>
      </c>
      <c r="G1336" s="1">
        <f t="shared" ca="1" si="266"/>
        <v>1983</v>
      </c>
      <c r="H1336" s="1" t="str">
        <f ca="1">IFERROR(INDEX(Varmeinstallation!B:B,MATCH(INDIRECT($A$1&amp;"L"&amp;A1336)*1,Varmeinstallation!A:A,0)),"Ingen varmeinstallationer")</f>
        <v>Fjernvarme/blokvarme (radiatorsystemer eller varmluftanlæg)</v>
      </c>
      <c r="I1336" s="1" t="str">
        <f ca="1">IFERROR(INDEX(Opvarmningsmiddel!B:B,MATCH(INDIRECT($A$1&amp;"M"&amp;A1336)*1,Opvarmningsmiddel!A:A,0)),"")</f>
        <v/>
      </c>
      <c r="J1336" s="1">
        <f t="shared" ca="1" si="267"/>
        <v>0</v>
      </c>
      <c r="K1336" s="1" t="str">
        <f ca="1">IFERROR(INDEX(Relationstabel!$C$3:$K$10,MATCH(VALUE(INDIRECT($A$1&amp;"L"&amp;A1336)),Relationstabel!$A$3:$A$10,0),MATCH(IFERROR(VALUE(INDIRECT($A$1&amp;"M"&amp;A1336)),0),Relationstabel!$C$1:$K$1,0)),"Ingen varmeinstallationer")</f>
        <v>Fjernvarme/ Blokvarme</v>
      </c>
      <c r="L1336" s="1" t="str">
        <f ca="1">INDEX(Anvendelseskode!B:B,MATCH($E1336,Anvendelseskode!$A:$A,0))</f>
        <v>Række-, kæde-, dobbelthus (lodret adskillelse mellem enhederne)</v>
      </c>
      <c r="M1336" s="1" t="str">
        <f ca="1">INDEX(Anvendelseskode!C:C,MATCH($E1336,Anvendelseskode!$A:$A,0))</f>
        <v>Række-, kæde og dobbelthuse</v>
      </c>
      <c r="N1336" s="1" t="str">
        <f ca="1">INDEX(Anvendelseskode!D:D,MATCH($E1336,Anvendelseskode!$A:$A,0))</f>
        <v>Private husholdninger</v>
      </c>
      <c r="O1336" s="1" t="str">
        <f ca="1">IFERROR(INDEX(SBi!$2:$2,MATCH(G1336,SBi!$1:$1,1)),SBi!$K$2)</f>
        <v>1979-1998</v>
      </c>
      <c r="P1336" s="1">
        <f ca="1">IFERROR(INDEX(SBi!$C$3:$K$28,MATCH(E1336,SBi!$B$3:$B$28,0),MATCH(O1336,SBi!$C$2:$K$2,0)),0)</f>
        <v>96.8</v>
      </c>
      <c r="Q1336" s="19">
        <f t="shared" ca="1" si="268"/>
        <v>15.1008</v>
      </c>
      <c r="R1336" s="19" t="str">
        <f ca="1">IFERROR(INDEX(VpD!$2:$2,MATCH(G1336,VpD!$1:$1,1)),VpD!$I$2)</f>
        <v>1979-1998</v>
      </c>
      <c r="S1336" s="1">
        <f ca="1">IFERROR(INDEX(VpD!$C$3:$I$27,MATCH(E1336,VpD!$B$3:$B$27,0),MATCH(R1336,VpD!$C$2:$I$2,0)),0)</f>
        <v>74</v>
      </c>
      <c r="T1336" s="19">
        <f t="shared" ca="1" si="269"/>
        <v>11.544</v>
      </c>
      <c r="U1336" s="14" t="str">
        <f t="shared" ca="1" si="270"/>
        <v xml:space="preserve">711372.51 </v>
      </c>
      <c r="V1336" s="14" t="str">
        <f t="shared" ca="1" si="271"/>
        <v>6171572.54</v>
      </c>
      <c r="W1336" s="14" t="str">
        <f t="shared" ca="1" si="272"/>
        <v>POINT(711372.51 6171572.54)</v>
      </c>
      <c r="X1336" s="14" t="str">
        <f>IFERROR(INDEX(BygningOmraade!B:B,MATCH(A1336,BygningOmraade!A:A,0)),"")</f>
        <v/>
      </c>
    </row>
    <row r="1337" spans="1:24" s="14" customFormat="1" x14ac:dyDescent="0.25">
      <c r="A1337" s="14">
        <f t="shared" si="260"/>
        <v>1337</v>
      </c>
      <c r="B1337" s="14" t="str">
        <f t="shared" ca="1" si="261"/>
        <v>4dab02a1-df0c-4954-81e0-808897bf69e9</v>
      </c>
      <c r="C1337" s="14" t="str">
        <f t="shared" ca="1" si="262"/>
        <v>0a3f507e-186b-32b8-e044-0003ba298018</v>
      </c>
      <c r="D1337" s="14">
        <f t="shared" ca="1" si="263"/>
        <v>996443</v>
      </c>
      <c r="E1337" s="1">
        <f t="shared" ca="1" si="264"/>
        <v>120</v>
      </c>
      <c r="F1337" s="1">
        <f t="shared" ca="1" si="265"/>
        <v>181</v>
      </c>
      <c r="G1337" s="1">
        <f t="shared" ca="1" si="266"/>
        <v>1989</v>
      </c>
      <c r="H1337" s="1" t="str">
        <f ca="1">IFERROR(INDEX(Varmeinstallation!B:B,MATCH(INDIRECT($A$1&amp;"L"&amp;A1337)*1,Varmeinstallation!A:A,0)),"Ingen varmeinstallationer")</f>
        <v>Centralvarme fra eget anlæg, et-kammer fyr</v>
      </c>
      <c r="I1337" s="1" t="str">
        <f ca="1">IFERROR(INDEX(Opvarmningsmiddel!B:B,MATCH(INDIRECT($A$1&amp;"M"&amp;A1337)*1,Opvarmningsmiddel!A:A,0)),"")</f>
        <v>Naturgas</v>
      </c>
      <c r="J1337" s="1">
        <f t="shared" ca="1" si="267"/>
        <v>0</v>
      </c>
      <c r="K1337" s="1" t="str">
        <f ca="1">IFERROR(INDEX(Relationstabel!$C$3:$K$10,MATCH(VALUE(INDIRECT($A$1&amp;"L"&amp;A1337)),Relationstabel!$A$3:$A$10,0),MATCH(IFERROR(VALUE(INDIRECT($A$1&amp;"M"&amp;A1337)),0),Relationstabel!$C$1:$K$1,0)),"Ingen varmeinstallationer")</f>
        <v>Naturgas</v>
      </c>
      <c r="L1337" s="1" t="str">
        <f ca="1">INDEX(Anvendelseskode!B:B,MATCH($E1337,Anvendelseskode!$A:$A,0))</f>
        <v>Fritliggende enfamilieshus (parcelhus)</v>
      </c>
      <c r="M1337" s="1" t="str">
        <f ca="1">INDEX(Anvendelseskode!C:C,MATCH($E1337,Anvendelseskode!$A:$A,0))</f>
        <v>Parcelhuse</v>
      </c>
      <c r="N1337" s="1" t="str">
        <f ca="1">INDEX(Anvendelseskode!D:D,MATCH($E1337,Anvendelseskode!$A:$A,0))</f>
        <v>Private husholdninger</v>
      </c>
      <c r="O1337" s="1" t="str">
        <f ca="1">IFERROR(INDEX(SBi!$2:$2,MATCH(G1337,SBi!$1:$1,1)),SBi!$K$2)</f>
        <v>1979-1998</v>
      </c>
      <c r="P1337" s="1">
        <f ca="1">IFERROR(INDEX(SBi!$C$3:$K$28,MATCH(E1337,SBi!$B$3:$B$28,0),MATCH(O1337,SBi!$C$2:$K$2,0)),0)</f>
        <v>105.4</v>
      </c>
      <c r="Q1337" s="19">
        <f t="shared" ca="1" si="268"/>
        <v>19.077400000000001</v>
      </c>
      <c r="R1337" s="19" t="str">
        <f ca="1">IFERROR(INDEX(VpD!$2:$2,MATCH(G1337,VpD!$1:$1,1)),VpD!$I$2)</f>
        <v>1979-1998</v>
      </c>
      <c r="S1337" s="1">
        <f ca="1">IFERROR(INDEX(VpD!$C$3:$I$27,MATCH(E1337,VpD!$B$3:$B$27,0),MATCH(R1337,VpD!$C$2:$I$2,0)),0)</f>
        <v>90</v>
      </c>
      <c r="T1337" s="19">
        <f t="shared" ca="1" si="269"/>
        <v>16.29</v>
      </c>
      <c r="U1337" s="14" t="str">
        <f t="shared" ca="1" si="270"/>
        <v xml:space="preserve">713352.85 </v>
      </c>
      <c r="V1337" s="14" t="str">
        <f t="shared" ca="1" si="271"/>
        <v>6168491</v>
      </c>
      <c r="W1337" s="14" t="str">
        <f t="shared" ca="1" si="272"/>
        <v>POINT(713352.85 6168491)</v>
      </c>
      <c r="X1337" s="14" t="str">
        <f>IFERROR(INDEX(BygningOmraade!B:B,MATCH(A1337,BygningOmraade!A:A,0)),"")</f>
        <v/>
      </c>
    </row>
    <row r="1338" spans="1:24" s="14" customFormat="1" x14ac:dyDescent="0.25">
      <c r="A1338" s="14">
        <f t="shared" si="260"/>
        <v>1338</v>
      </c>
      <c r="B1338" s="14" t="str">
        <f t="shared" ca="1" si="261"/>
        <v>4dad574e-ae6c-425d-aff7-6d39cd8aad15</v>
      </c>
      <c r="C1338" s="14" t="str">
        <f t="shared" ca="1" si="262"/>
        <v>0a3f507e-1b0f-32b8-e044-0003ba298018</v>
      </c>
      <c r="D1338" s="14">
        <f t="shared" ca="1" si="263"/>
        <v>996153</v>
      </c>
      <c r="E1338" s="1">
        <f t="shared" ca="1" si="264"/>
        <v>120</v>
      </c>
      <c r="F1338" s="1">
        <f t="shared" ca="1" si="265"/>
        <v>116</v>
      </c>
      <c r="G1338" s="1">
        <f t="shared" ca="1" si="266"/>
        <v>1976</v>
      </c>
      <c r="H1338" s="1" t="str">
        <f ca="1">IFERROR(INDEX(Varmeinstallation!B:B,MATCH(INDIRECT($A$1&amp;"L"&amp;A1338)*1,Varmeinstallation!A:A,0)),"Ingen varmeinstallationer")</f>
        <v>Centralvarme fra eget anlæg, et-kammer fyr</v>
      </c>
      <c r="I1338" s="1" t="str">
        <f ca="1">IFERROR(INDEX(Opvarmningsmiddel!B:B,MATCH(INDIRECT($A$1&amp;"M"&amp;A1338)*1,Opvarmningsmiddel!A:A,0)),"")</f>
        <v>Naturgas</v>
      </c>
      <c r="J1338" s="1">
        <f t="shared" ca="1" si="267"/>
        <v>0</v>
      </c>
      <c r="K1338" s="1" t="str">
        <f ca="1">IFERROR(INDEX(Relationstabel!$C$3:$K$10,MATCH(VALUE(INDIRECT($A$1&amp;"L"&amp;A1338)),Relationstabel!$A$3:$A$10,0),MATCH(IFERROR(VALUE(INDIRECT($A$1&amp;"M"&amp;A1338)),0),Relationstabel!$C$1:$K$1,0)),"Ingen varmeinstallationer")</f>
        <v>Naturgas</v>
      </c>
      <c r="L1338" s="1" t="str">
        <f ca="1">INDEX(Anvendelseskode!B:B,MATCH($E1338,Anvendelseskode!$A:$A,0))</f>
        <v>Fritliggende enfamilieshus (parcelhus)</v>
      </c>
      <c r="M1338" s="1" t="str">
        <f ca="1">INDEX(Anvendelseskode!C:C,MATCH($E1338,Anvendelseskode!$A:$A,0))</f>
        <v>Parcelhuse</v>
      </c>
      <c r="N1338" s="1" t="str">
        <f ca="1">INDEX(Anvendelseskode!D:D,MATCH($E1338,Anvendelseskode!$A:$A,0))</f>
        <v>Private husholdninger</v>
      </c>
      <c r="O1338" s="1" t="str">
        <f ca="1">IFERROR(INDEX(SBi!$2:$2,MATCH(G1338,SBi!$1:$1,1)),SBi!$K$2)</f>
        <v>1973-1978</v>
      </c>
      <c r="P1338" s="1">
        <f ca="1">IFERROR(INDEX(SBi!$C$3:$K$28,MATCH(E1338,SBi!$B$3:$B$28,0),MATCH(O1338,SBi!$C$2:$K$2,0)),0)</f>
        <v>119.8</v>
      </c>
      <c r="Q1338" s="19">
        <f t="shared" ca="1" si="268"/>
        <v>13.896799999999999</v>
      </c>
      <c r="R1338" s="19" t="str">
        <f ca="1">IFERROR(INDEX(VpD!$2:$2,MATCH(G1338,VpD!$1:$1,1)),VpD!$I$2)</f>
        <v>1973-1978</v>
      </c>
      <c r="S1338" s="1">
        <f ca="1">IFERROR(INDEX(VpD!$C$3:$I$27,MATCH(E1338,VpD!$B$3:$B$27,0),MATCH(R1338,VpD!$C$2:$I$2,0)),0)</f>
        <v>117</v>
      </c>
      <c r="T1338" s="19">
        <f t="shared" ca="1" si="269"/>
        <v>13.571999999999999</v>
      </c>
      <c r="U1338" s="14" t="str">
        <f t="shared" ca="1" si="270"/>
        <v xml:space="preserve">713099.65 </v>
      </c>
      <c r="V1338" s="14" t="str">
        <f t="shared" ca="1" si="271"/>
        <v>6169127.98</v>
      </c>
      <c r="W1338" s="14" t="str">
        <f t="shared" ca="1" si="272"/>
        <v>POINT(713099.65 6169127.98)</v>
      </c>
      <c r="X1338" s="14" t="str">
        <f>IFERROR(INDEX(BygningOmraade!B:B,MATCH(A1338,BygningOmraade!A:A,0)),"")</f>
        <v/>
      </c>
    </row>
    <row r="1339" spans="1:24" s="14" customFormat="1" x14ac:dyDescent="0.25">
      <c r="A1339" s="14">
        <f t="shared" si="260"/>
        <v>1339</v>
      </c>
      <c r="B1339" s="14" t="str">
        <f t="shared" ca="1" si="261"/>
        <v>4dd785af-d245-4a75-904d-aaaaefe20abc</v>
      </c>
      <c r="C1339" s="14" t="str">
        <f t="shared" ca="1" si="262"/>
        <v>0a3f507e-1bb7-32b8-e044-0003ba298018</v>
      </c>
      <c r="D1339" s="14">
        <f t="shared" ca="1" si="263"/>
        <v>997131</v>
      </c>
      <c r="E1339" s="1">
        <f t="shared" ca="1" si="264"/>
        <v>130</v>
      </c>
      <c r="F1339" s="1">
        <f t="shared" ca="1" si="265"/>
        <v>91</v>
      </c>
      <c r="G1339" s="1">
        <f t="shared" ca="1" si="266"/>
        <v>1965</v>
      </c>
      <c r="H1339" s="1" t="str">
        <f ca="1">IFERROR(INDEX(Varmeinstallation!B:B,MATCH(INDIRECT($A$1&amp;"L"&amp;A1339)*1,Varmeinstallation!A:A,0)),"Ingen varmeinstallationer")</f>
        <v>Elovne, elpaneler</v>
      </c>
      <c r="I1339" s="1" t="str">
        <f ca="1">IFERROR(INDEX(Opvarmningsmiddel!B:B,MATCH(INDIRECT($A$1&amp;"M"&amp;A1339)*1,Opvarmningsmiddel!A:A,0)),"")</f>
        <v>Elektricitet</v>
      </c>
      <c r="J1339" s="1">
        <f t="shared" ca="1" si="267"/>
        <v>0</v>
      </c>
      <c r="K1339" s="1" t="str">
        <f ca="1">IFERROR(INDEX(Relationstabel!$C$3:$K$10,MATCH(VALUE(INDIRECT($A$1&amp;"L"&amp;A1339)),Relationstabel!$A$3:$A$10,0),MATCH(IFERROR(VALUE(INDIRECT($A$1&amp;"M"&amp;A1339)),0),Relationstabel!$C$1:$K$1,0)),"Ingen varmeinstallationer")</f>
        <v>Elvarme</v>
      </c>
      <c r="L1339" s="1" t="str">
        <f ca="1">INDEX(Anvendelseskode!B:B,MATCH($E1339,Anvendelseskode!$A:$A,0))</f>
        <v>Række-, kæde-, dobbelthus (lodret adskillelse mellem enhederne)</v>
      </c>
      <c r="M1339" s="1" t="str">
        <f ca="1">INDEX(Anvendelseskode!C:C,MATCH($E1339,Anvendelseskode!$A:$A,0))</f>
        <v>Række-, kæde og dobbelthuse</v>
      </c>
      <c r="N1339" s="1" t="str">
        <f ca="1">INDEX(Anvendelseskode!D:D,MATCH($E1339,Anvendelseskode!$A:$A,0))</f>
        <v>Private husholdninger</v>
      </c>
      <c r="O1339" s="1" t="str">
        <f ca="1">IFERROR(INDEX(SBi!$2:$2,MATCH(G1339,SBi!$1:$1,1)),SBi!$K$2)</f>
        <v>1961-1972</v>
      </c>
      <c r="P1339" s="1">
        <f ca="1">IFERROR(INDEX(SBi!$C$3:$K$28,MATCH(E1339,SBi!$B$3:$B$28,0),MATCH(O1339,SBi!$C$2:$K$2,0)),0)</f>
        <v>119.9</v>
      </c>
      <c r="Q1339" s="19">
        <f t="shared" ca="1" si="268"/>
        <v>10.9109</v>
      </c>
      <c r="R1339" s="19" t="str">
        <f ca="1">IFERROR(INDEX(VpD!$2:$2,MATCH(G1339,VpD!$1:$1,1)),VpD!$I$2)</f>
        <v>1961-1972</v>
      </c>
      <c r="S1339" s="1">
        <f ca="1">IFERROR(INDEX(VpD!$C$3:$I$27,MATCH(E1339,VpD!$B$3:$B$27,0),MATCH(R1339,VpD!$C$2:$I$2,0)),0)</f>
        <v>120</v>
      </c>
      <c r="T1339" s="19">
        <f t="shared" ca="1" si="269"/>
        <v>10.92</v>
      </c>
      <c r="U1339" s="14" t="str">
        <f t="shared" ca="1" si="270"/>
        <v xml:space="preserve">713778.24 </v>
      </c>
      <c r="V1339" s="14" t="str">
        <f t="shared" ca="1" si="271"/>
        <v>6169233.97</v>
      </c>
      <c r="W1339" s="14" t="str">
        <f t="shared" ca="1" si="272"/>
        <v>POINT(713778.24 6169233.97)</v>
      </c>
      <c r="X1339" s="14" t="str">
        <f>IFERROR(INDEX(BygningOmraade!B:B,MATCH(A1339,BygningOmraade!A:A,0)),"")</f>
        <v/>
      </c>
    </row>
    <row r="1340" spans="1:24" s="14" customFormat="1" x14ac:dyDescent="0.25">
      <c r="A1340" s="14">
        <f t="shared" si="260"/>
        <v>1340</v>
      </c>
      <c r="B1340" s="14" t="str">
        <f t="shared" ca="1" si="261"/>
        <v>4dd88265-b4a2-43fc-b9d6-2f054ad2c1e5</v>
      </c>
      <c r="C1340" s="14" t="str">
        <f t="shared" ca="1" si="262"/>
        <v>0a3f507e-1dfe-32b8-e044-0003ba298018</v>
      </c>
      <c r="D1340" s="14">
        <f t="shared" ca="1" si="263"/>
        <v>997600</v>
      </c>
      <c r="E1340" s="1">
        <f t="shared" ca="1" si="264"/>
        <v>120</v>
      </c>
      <c r="F1340" s="1">
        <f t="shared" ca="1" si="265"/>
        <v>83</v>
      </c>
      <c r="G1340" s="1">
        <f t="shared" ca="1" si="266"/>
        <v>1985</v>
      </c>
      <c r="H1340" s="1" t="str">
        <f ca="1">IFERROR(INDEX(Varmeinstallation!B:B,MATCH(INDIRECT($A$1&amp;"L"&amp;A1340)*1,Varmeinstallation!A:A,0)),"Ingen varmeinstallationer")</f>
        <v>Centralvarme fra eget anlæg, et-kammer fyr</v>
      </c>
      <c r="I1340" s="1" t="str">
        <f ca="1">IFERROR(INDEX(Opvarmningsmiddel!B:B,MATCH(INDIRECT($A$1&amp;"M"&amp;A1340)*1,Opvarmningsmiddel!A:A,0)),"")</f>
        <v>Flydende brændsel (olie, petroleum, flaskegas m.m.)</v>
      </c>
      <c r="J1340" s="1">
        <f t="shared" ca="1" si="267"/>
        <v>0</v>
      </c>
      <c r="K1340" s="1" t="str">
        <f ca="1">IFERROR(INDEX(Relationstabel!$C$3:$K$10,MATCH(VALUE(INDIRECT($A$1&amp;"L"&amp;A1340)),Relationstabel!$A$3:$A$10,0),MATCH(IFERROR(VALUE(INDIRECT($A$1&amp;"M"&amp;A1340)),0),Relationstabel!$C$1:$K$1,0)),"Ingen varmeinstallationer")</f>
        <v>Olie</v>
      </c>
      <c r="L1340" s="1" t="str">
        <f ca="1">INDEX(Anvendelseskode!B:B,MATCH($E1340,Anvendelseskode!$A:$A,0))</f>
        <v>Fritliggende enfamilieshus (parcelhus)</v>
      </c>
      <c r="M1340" s="1" t="str">
        <f ca="1">INDEX(Anvendelseskode!C:C,MATCH($E1340,Anvendelseskode!$A:$A,0))</f>
        <v>Parcelhuse</v>
      </c>
      <c r="N1340" s="1" t="str">
        <f ca="1">INDEX(Anvendelseskode!D:D,MATCH($E1340,Anvendelseskode!$A:$A,0))</f>
        <v>Private husholdninger</v>
      </c>
      <c r="O1340" s="1" t="str">
        <f ca="1">IFERROR(INDEX(SBi!$2:$2,MATCH(G1340,SBi!$1:$1,1)),SBi!$K$2)</f>
        <v>1979-1998</v>
      </c>
      <c r="P1340" s="1">
        <f ca="1">IFERROR(INDEX(SBi!$C$3:$K$28,MATCH(E1340,SBi!$B$3:$B$28,0),MATCH(O1340,SBi!$C$2:$K$2,0)),0)</f>
        <v>105.4</v>
      </c>
      <c r="Q1340" s="19">
        <f t="shared" ca="1" si="268"/>
        <v>8.7482000000000006</v>
      </c>
      <c r="R1340" s="19" t="str">
        <f ca="1">IFERROR(INDEX(VpD!$2:$2,MATCH(G1340,VpD!$1:$1,1)),VpD!$I$2)</f>
        <v>1979-1998</v>
      </c>
      <c r="S1340" s="1">
        <f ca="1">IFERROR(INDEX(VpD!$C$3:$I$27,MATCH(E1340,VpD!$B$3:$B$27,0),MATCH(R1340,VpD!$C$2:$I$2,0)),0)</f>
        <v>90</v>
      </c>
      <c r="T1340" s="19">
        <f t="shared" ca="1" si="269"/>
        <v>7.47</v>
      </c>
      <c r="U1340" s="14" t="str">
        <f t="shared" ca="1" si="270"/>
        <v xml:space="preserve">713790.25 </v>
      </c>
      <c r="V1340" s="14" t="str">
        <f t="shared" ca="1" si="271"/>
        <v>6169390.31</v>
      </c>
      <c r="W1340" s="14" t="str">
        <f t="shared" ca="1" si="272"/>
        <v>POINT(713790.25 6169390.31)</v>
      </c>
      <c r="X1340" s="14" t="str">
        <f>IFERROR(INDEX(BygningOmraade!B:B,MATCH(A1340,BygningOmraade!A:A,0)),"")</f>
        <v/>
      </c>
    </row>
    <row r="1341" spans="1:24" s="14" customFormat="1" x14ac:dyDescent="0.25">
      <c r="A1341" s="14">
        <f t="shared" si="260"/>
        <v>1341</v>
      </c>
      <c r="B1341" s="14" t="str">
        <f t="shared" ca="1" si="261"/>
        <v>4df4e5e4-69c4-4ec2-a797-650ad0c6b0ed</v>
      </c>
      <c r="C1341" s="14" t="str">
        <f t="shared" ca="1" si="262"/>
        <v>0a3f507e-1f8e-32b8-e044-0003ba298018</v>
      </c>
      <c r="D1341" s="14">
        <f t="shared" ca="1" si="263"/>
        <v>994030</v>
      </c>
      <c r="E1341" s="1">
        <f t="shared" ca="1" si="264"/>
        <v>120</v>
      </c>
      <c r="F1341" s="1">
        <f t="shared" ca="1" si="265"/>
        <v>119</v>
      </c>
      <c r="G1341" s="1">
        <f t="shared" ca="1" si="266"/>
        <v>1983</v>
      </c>
      <c r="H1341" s="1" t="str">
        <f ca="1">IFERROR(INDEX(Varmeinstallation!B:B,MATCH(INDIRECT($A$1&amp;"L"&amp;A1341)*1,Varmeinstallation!A:A,0)),"Ingen varmeinstallationer")</f>
        <v>Centralvarme fra eget anlæg, et-kammer fyr</v>
      </c>
      <c r="I1341" s="1" t="str">
        <f ca="1">IFERROR(INDEX(Opvarmningsmiddel!B:B,MATCH(INDIRECT($A$1&amp;"M"&amp;A1341)*1,Opvarmningsmiddel!A:A,0)),"")</f>
        <v>Naturgas</v>
      </c>
      <c r="J1341" s="1">
        <f t="shared" ca="1" si="267"/>
        <v>90</v>
      </c>
      <c r="K1341" s="1" t="str">
        <f ca="1">IFERROR(INDEX(Relationstabel!$C$3:$K$10,MATCH(VALUE(INDIRECT($A$1&amp;"L"&amp;A1341)),Relationstabel!$A$3:$A$10,0),MATCH(IFERROR(VALUE(INDIRECT($A$1&amp;"M"&amp;A1341)),0),Relationstabel!$C$1:$K$1,0)),"Ingen varmeinstallationer")</f>
        <v>Naturgas</v>
      </c>
      <c r="L1341" s="1" t="str">
        <f ca="1">INDEX(Anvendelseskode!B:B,MATCH($E1341,Anvendelseskode!$A:$A,0))</f>
        <v>Fritliggende enfamilieshus (parcelhus)</v>
      </c>
      <c r="M1341" s="1" t="str">
        <f ca="1">INDEX(Anvendelseskode!C:C,MATCH($E1341,Anvendelseskode!$A:$A,0))</f>
        <v>Parcelhuse</v>
      </c>
      <c r="N1341" s="1" t="str">
        <f ca="1">INDEX(Anvendelseskode!D:D,MATCH($E1341,Anvendelseskode!$A:$A,0))</f>
        <v>Private husholdninger</v>
      </c>
      <c r="O1341" s="1" t="str">
        <f ca="1">IFERROR(INDEX(SBi!$2:$2,MATCH(G1341,SBi!$1:$1,1)),SBi!$K$2)</f>
        <v>1979-1998</v>
      </c>
      <c r="P1341" s="1">
        <f ca="1">IFERROR(INDEX(SBi!$C$3:$K$28,MATCH(E1341,SBi!$B$3:$B$28,0),MATCH(O1341,SBi!$C$2:$K$2,0)),0)</f>
        <v>105.4</v>
      </c>
      <c r="Q1341" s="19">
        <f t="shared" ca="1" si="268"/>
        <v>12.5426</v>
      </c>
      <c r="R1341" s="19" t="str">
        <f ca="1">IFERROR(INDEX(VpD!$2:$2,MATCH(G1341,VpD!$1:$1,1)),VpD!$I$2)</f>
        <v>1979-1998</v>
      </c>
      <c r="S1341" s="1">
        <f ca="1">IFERROR(INDEX(VpD!$C$3:$I$27,MATCH(E1341,VpD!$B$3:$B$27,0),MATCH(R1341,VpD!$C$2:$I$2,0)),0)</f>
        <v>90</v>
      </c>
      <c r="T1341" s="19">
        <f t="shared" ca="1" si="269"/>
        <v>10.71</v>
      </c>
      <c r="U1341" s="14" t="str">
        <f t="shared" ca="1" si="270"/>
        <v xml:space="preserve">711085.51 </v>
      </c>
      <c r="V1341" s="14" t="str">
        <f t="shared" ca="1" si="271"/>
        <v>6171543.82</v>
      </c>
      <c r="W1341" s="14" t="str">
        <f t="shared" ca="1" si="272"/>
        <v>POINT(711085.51 6171543.82)</v>
      </c>
      <c r="X1341" s="14" t="str">
        <f>IFERROR(INDEX(BygningOmraade!B:B,MATCH(A1341,BygningOmraade!A:A,0)),"")</f>
        <v/>
      </c>
    </row>
    <row r="1342" spans="1:24" s="14" customFormat="1" x14ac:dyDescent="0.25">
      <c r="A1342" s="14">
        <f t="shared" si="260"/>
        <v>1342</v>
      </c>
      <c r="B1342" s="14" t="str">
        <f t="shared" ca="1" si="261"/>
        <v>4dfe8739-40f5-4445-ba07-61b25f0167c1</v>
      </c>
      <c r="C1342" s="14" t="str">
        <f t="shared" ca="1" si="262"/>
        <v>0a3f507e-1d07-32b8-e044-0003ba298018</v>
      </c>
      <c r="D1342" s="14">
        <f t="shared" ca="1" si="263"/>
        <v>993671</v>
      </c>
      <c r="E1342" s="1">
        <f t="shared" ca="1" si="264"/>
        <v>120</v>
      </c>
      <c r="F1342" s="1">
        <f t="shared" ca="1" si="265"/>
        <v>170</v>
      </c>
      <c r="G1342" s="1">
        <f t="shared" ca="1" si="266"/>
        <v>1982</v>
      </c>
      <c r="H1342" s="1" t="str">
        <f ca="1">IFERROR(INDEX(Varmeinstallation!B:B,MATCH(INDIRECT($A$1&amp;"L"&amp;A1342)*1,Varmeinstallation!A:A,0)),"Ingen varmeinstallationer")</f>
        <v>Centralvarme fra eget anlæg, et-kammer fyr</v>
      </c>
      <c r="I1342" s="1" t="str">
        <f ca="1">IFERROR(INDEX(Opvarmningsmiddel!B:B,MATCH(INDIRECT($A$1&amp;"M"&amp;A1342)*1,Opvarmningsmiddel!A:A,0)),"")</f>
        <v>Naturgas</v>
      </c>
      <c r="J1342" s="1">
        <f t="shared" ca="1" si="267"/>
        <v>0</v>
      </c>
      <c r="K1342" s="1" t="str">
        <f ca="1">IFERROR(INDEX(Relationstabel!$C$3:$K$10,MATCH(VALUE(INDIRECT($A$1&amp;"L"&amp;A1342)),Relationstabel!$A$3:$A$10,0),MATCH(IFERROR(VALUE(INDIRECT($A$1&amp;"M"&amp;A1342)),0),Relationstabel!$C$1:$K$1,0)),"Ingen varmeinstallationer")</f>
        <v>Naturgas</v>
      </c>
      <c r="L1342" s="1" t="str">
        <f ca="1">INDEX(Anvendelseskode!B:B,MATCH($E1342,Anvendelseskode!$A:$A,0))</f>
        <v>Fritliggende enfamilieshus (parcelhus)</v>
      </c>
      <c r="M1342" s="1" t="str">
        <f ca="1">INDEX(Anvendelseskode!C:C,MATCH($E1342,Anvendelseskode!$A:$A,0))</f>
        <v>Parcelhuse</v>
      </c>
      <c r="N1342" s="1" t="str">
        <f ca="1">INDEX(Anvendelseskode!D:D,MATCH($E1342,Anvendelseskode!$A:$A,0))</f>
        <v>Private husholdninger</v>
      </c>
      <c r="O1342" s="1" t="str">
        <f ca="1">IFERROR(INDEX(SBi!$2:$2,MATCH(G1342,SBi!$1:$1,1)),SBi!$K$2)</f>
        <v>1979-1998</v>
      </c>
      <c r="P1342" s="1">
        <f ca="1">IFERROR(INDEX(SBi!$C$3:$K$28,MATCH(E1342,SBi!$B$3:$B$28,0),MATCH(O1342,SBi!$C$2:$K$2,0)),0)</f>
        <v>105.4</v>
      </c>
      <c r="Q1342" s="19">
        <f t="shared" ca="1" si="268"/>
        <v>17.917999999999999</v>
      </c>
      <c r="R1342" s="19" t="str">
        <f ca="1">IFERROR(INDEX(VpD!$2:$2,MATCH(G1342,VpD!$1:$1,1)),VpD!$I$2)</f>
        <v>1979-1998</v>
      </c>
      <c r="S1342" s="1">
        <f ca="1">IFERROR(INDEX(VpD!$C$3:$I$27,MATCH(E1342,VpD!$B$3:$B$27,0),MATCH(R1342,VpD!$C$2:$I$2,0)),0)</f>
        <v>90</v>
      </c>
      <c r="T1342" s="19">
        <f t="shared" ca="1" si="269"/>
        <v>15.3</v>
      </c>
      <c r="U1342" s="14" t="str">
        <f t="shared" ca="1" si="270"/>
        <v xml:space="preserve">710939.69 </v>
      </c>
      <c r="V1342" s="14" t="str">
        <f t="shared" ca="1" si="271"/>
        <v>6172025.11</v>
      </c>
      <c r="W1342" s="14" t="str">
        <f t="shared" ca="1" si="272"/>
        <v>POINT(710939.69 6172025.11)</v>
      </c>
      <c r="X1342" s="14" t="str">
        <f>IFERROR(INDEX(BygningOmraade!B:B,MATCH(A1342,BygningOmraade!A:A,0)),"")</f>
        <v/>
      </c>
    </row>
    <row r="1343" spans="1:24" s="14" customFormat="1" x14ac:dyDescent="0.25">
      <c r="A1343" s="14">
        <f t="shared" si="260"/>
        <v>1343</v>
      </c>
      <c r="B1343" s="14" t="str">
        <f t="shared" ca="1" si="261"/>
        <v>4e136049-9ac5-42ce-bbff-1dcee05cc81a</v>
      </c>
      <c r="C1343" s="14" t="str">
        <f t="shared" ca="1" si="262"/>
        <v>0a3f507e-1b1b-32b8-e044-0003ba298018</v>
      </c>
      <c r="D1343" s="14">
        <f t="shared" ca="1" si="263"/>
        <v>1867343</v>
      </c>
      <c r="E1343" s="1">
        <f t="shared" ca="1" si="264"/>
        <v>320</v>
      </c>
      <c r="F1343" s="1">
        <f t="shared" ca="1" si="265"/>
        <v>3713</v>
      </c>
      <c r="G1343" s="1">
        <f t="shared" ca="1" si="266"/>
        <v>2009</v>
      </c>
      <c r="H1343" s="1" t="str">
        <f ca="1">IFERROR(INDEX(Varmeinstallation!B:B,MATCH(INDIRECT($A$1&amp;"L"&amp;A1343)*1,Varmeinstallation!A:A,0)),"Ingen varmeinstallationer")</f>
        <v>Fjernvarme/blokvarme (radiatorsystemer eller varmluftanlæg)</v>
      </c>
      <c r="I1343" s="1" t="str">
        <f ca="1">IFERROR(INDEX(Opvarmningsmiddel!B:B,MATCH(INDIRECT($A$1&amp;"M"&amp;A1343)*1,Opvarmningsmiddel!A:A,0)),"")</f>
        <v/>
      </c>
      <c r="J1343" s="1">
        <f t="shared" ca="1" si="267"/>
        <v>90</v>
      </c>
      <c r="K1343" s="1" t="str">
        <f ca="1">IFERROR(INDEX(Relationstabel!$C$3:$K$10,MATCH(VALUE(INDIRECT($A$1&amp;"L"&amp;A1343)),Relationstabel!$A$3:$A$10,0),MATCH(IFERROR(VALUE(INDIRECT($A$1&amp;"M"&amp;A1343)),0),Relationstabel!$C$1:$K$1,0)),"Ingen varmeinstallationer")</f>
        <v>Fjernvarme/ Blokvarme</v>
      </c>
      <c r="L1343" s="1" t="str">
        <f ca="1">INDEX(Anvendelseskode!B:B,MATCH($E1343,Anvendelseskode!$A:$A,0))</f>
        <v>Bygning til kontor, handel, lager herunder offentlig administration</v>
      </c>
      <c r="M1343" s="1" t="str">
        <f ca="1">INDEX(Anvendelseskode!C:C,MATCH($E1343,Anvendelseskode!$A:$A,0))</f>
        <v>Kontor, handel, lager, off. adm.</v>
      </c>
      <c r="N1343" s="1" t="str">
        <f ca="1">INDEX(Anvendelseskode!D:D,MATCH($E1343,Anvendelseskode!$A:$A,0))</f>
        <v>Handel og servicevirksomheder</v>
      </c>
      <c r="O1343" s="1" t="str">
        <f ca="1">IFERROR(INDEX(SBi!$2:$2,MATCH(G1343,SBi!$1:$1,1)),SBi!$K$2)</f>
        <v>Efter 2006</v>
      </c>
      <c r="P1343" s="1">
        <f ca="1">IFERROR(INDEX(SBi!$C$3:$K$28,MATCH(E1343,SBi!$B$3:$B$28,0),MATCH(O1343,SBi!$C$2:$K$2,0)),0)</f>
        <v>82.8</v>
      </c>
      <c r="Q1343" s="19">
        <f t="shared" ca="1" si="268"/>
        <v>307.43639999999999</v>
      </c>
      <c r="R1343" s="19" t="str">
        <f ca="1">IFERROR(INDEX(VpD!$2:$2,MATCH(G1343,VpD!$1:$1,1)),VpD!$I$2)</f>
        <v>&gt;1998</v>
      </c>
      <c r="S1343" s="1">
        <f ca="1">IFERROR(INDEX(VpD!$C$3:$I$27,MATCH(E1343,VpD!$B$3:$B$27,0),MATCH(R1343,VpD!$C$2:$I$2,0)),0)</f>
        <v>77</v>
      </c>
      <c r="T1343" s="19">
        <f t="shared" ca="1" si="269"/>
        <v>285.90100000000001</v>
      </c>
      <c r="U1343" s="14" t="str">
        <f t="shared" ca="1" si="270"/>
        <v xml:space="preserve">712329.97 </v>
      </c>
      <c r="V1343" s="14" t="str">
        <f t="shared" ca="1" si="271"/>
        <v>6171807.37</v>
      </c>
      <c r="W1343" s="14" t="str">
        <f t="shared" ca="1" si="272"/>
        <v>POINT(712329.97 6171807.37)</v>
      </c>
      <c r="X1343" s="14" t="str">
        <f>IFERROR(INDEX(BygningOmraade!B:B,MATCH(A1343,BygningOmraade!A:A,0)),"")</f>
        <v/>
      </c>
    </row>
    <row r="1344" spans="1:24" s="14" customFormat="1" x14ac:dyDescent="0.25">
      <c r="A1344" s="14">
        <f t="shared" si="260"/>
        <v>1344</v>
      </c>
      <c r="B1344" s="14" t="str">
        <f t="shared" ca="1" si="261"/>
        <v>4e1796a2-f6f8-4512-8bf1-23107c660f5f</v>
      </c>
      <c r="C1344" s="14" t="str">
        <f t="shared" ca="1" si="262"/>
        <v>0a3f507e-1b3e-32b8-e044-0003ba298018</v>
      </c>
      <c r="D1344" s="14">
        <f t="shared" ca="1" si="263"/>
        <v>995293</v>
      </c>
      <c r="E1344" s="1">
        <f t="shared" ca="1" si="264"/>
        <v>410</v>
      </c>
      <c r="F1344" s="1">
        <f t="shared" ca="1" si="265"/>
        <v>215</v>
      </c>
      <c r="G1344" s="1">
        <f t="shared" ca="1" si="266"/>
        <v>2015</v>
      </c>
      <c r="H1344" s="1" t="str">
        <f ca="1">IFERROR(INDEX(Varmeinstallation!B:B,MATCH(INDIRECT($A$1&amp;"L"&amp;A1344)*1,Varmeinstallation!A:A,0)),"Ingen varmeinstallationer")</f>
        <v>Varmepumpe</v>
      </c>
      <c r="I1344" s="1" t="str">
        <f ca="1">IFERROR(INDEX(Opvarmningsmiddel!B:B,MATCH(INDIRECT($A$1&amp;"M"&amp;A1344)*1,Opvarmningsmiddel!A:A,0)),"")</f>
        <v>Elektricitet</v>
      </c>
      <c r="J1344" s="1">
        <f t="shared" ca="1" si="267"/>
        <v>0</v>
      </c>
      <c r="K1344" s="1" t="str">
        <f ca="1">IFERROR(INDEX(Relationstabel!$C$3:$K$10,MATCH(VALUE(INDIRECT($A$1&amp;"L"&amp;A1344)),Relationstabel!$A$3:$A$10,0),MATCH(IFERROR(VALUE(INDIRECT($A$1&amp;"M"&amp;A1344)),0),Relationstabel!$C$1:$K$1,0)),"Ingen varmeinstallationer")</f>
        <v>Varmepumpe</v>
      </c>
      <c r="L1344" s="1" t="str">
        <f ca="1">INDEX(Anvendelseskode!B:B,MATCH($E1344,Anvendelseskode!$A:$A,0))</f>
        <v>Bygning til biograf, teater, erhvervsmæssig udstilling, bibliotek, museum, kirke o.lign.</v>
      </c>
      <c r="M1344" s="1" t="str">
        <f ca="1">INDEX(Anvendelseskode!C:C,MATCH($E1344,Anvendelseskode!$A:$A,0))</f>
        <v>Bibliotek, kirke, museum o.l.</v>
      </c>
      <c r="N1344" s="1" t="str">
        <f ca="1">INDEX(Anvendelseskode!D:D,MATCH($E1344,Anvendelseskode!$A:$A,0))</f>
        <v>Kommunale og andre offentlige institutioner</v>
      </c>
      <c r="O1344" s="1" t="str">
        <f ca="1">IFERROR(INDEX(SBi!$2:$2,MATCH(G1344,SBi!$1:$1,1)),SBi!$K$2)</f>
        <v>Efter 2006</v>
      </c>
      <c r="P1344" s="1">
        <f ca="1">IFERROR(INDEX(SBi!$C$3:$K$28,MATCH(E1344,SBi!$B$3:$B$28,0),MATCH(O1344,SBi!$C$2:$K$2,0)),0)</f>
        <v>96.6</v>
      </c>
      <c r="Q1344" s="19">
        <f t="shared" ca="1" si="268"/>
        <v>20.768999999999998</v>
      </c>
      <c r="R1344" s="19" t="str">
        <f ca="1">IFERROR(INDEX(VpD!$2:$2,MATCH(G1344,VpD!$1:$1,1)),VpD!$I$2)</f>
        <v>&gt;1998</v>
      </c>
      <c r="S1344" s="1">
        <f ca="1">IFERROR(INDEX(VpD!$C$3:$I$27,MATCH(E1344,VpD!$B$3:$B$27,0),MATCH(R1344,VpD!$C$2:$I$2,0)),0)</f>
        <v>78</v>
      </c>
      <c r="T1344" s="19">
        <f t="shared" ca="1" si="269"/>
        <v>16.77</v>
      </c>
      <c r="U1344" s="14" t="str">
        <f t="shared" ca="1" si="270"/>
        <v xml:space="preserve">711916.3 </v>
      </c>
      <c r="V1344" s="14" t="str">
        <f t="shared" ca="1" si="271"/>
        <v>6171005.04</v>
      </c>
      <c r="W1344" s="14" t="str">
        <f t="shared" ca="1" si="272"/>
        <v>POINT(711916.3 6171005.04)</v>
      </c>
      <c r="X1344" s="14" t="str">
        <f>IFERROR(INDEX(BygningOmraade!B:B,MATCH(A1344,BygningOmraade!A:A,0)),"")</f>
        <v/>
      </c>
    </row>
    <row r="1345" spans="1:24" s="14" customFormat="1" x14ac:dyDescent="0.25">
      <c r="A1345" s="14">
        <f t="shared" si="260"/>
        <v>1345</v>
      </c>
      <c r="B1345" s="14" t="str">
        <f t="shared" ca="1" si="261"/>
        <v>4e22ad5d-5c2c-4082-8d8e-64097c89e138</v>
      </c>
      <c r="C1345" s="14" t="str">
        <f t="shared" ca="1" si="262"/>
        <v>0a3f507e-21e4-32b8-e044-0003ba298018</v>
      </c>
      <c r="D1345" s="14">
        <f t="shared" ca="1" si="263"/>
        <v>996512</v>
      </c>
      <c r="E1345" s="1">
        <f t="shared" ca="1" si="264"/>
        <v>120</v>
      </c>
      <c r="F1345" s="1">
        <f t="shared" ca="1" si="265"/>
        <v>149</v>
      </c>
      <c r="G1345" s="1">
        <f t="shared" ca="1" si="266"/>
        <v>1993</v>
      </c>
      <c r="H1345" s="1" t="str">
        <f ca="1">IFERROR(INDEX(Varmeinstallation!B:B,MATCH(INDIRECT($A$1&amp;"L"&amp;A1345)*1,Varmeinstallation!A:A,0)),"Ingen varmeinstallationer")</f>
        <v>Centralvarme fra eget anlæg, et-kammer fyr</v>
      </c>
      <c r="I1345" s="1" t="str">
        <f ca="1">IFERROR(INDEX(Opvarmningsmiddel!B:B,MATCH(INDIRECT($A$1&amp;"M"&amp;A1345)*1,Opvarmningsmiddel!A:A,0)),"")</f>
        <v>Naturgas</v>
      </c>
      <c r="J1345" s="1">
        <f t="shared" ca="1" si="267"/>
        <v>0</v>
      </c>
      <c r="K1345" s="1" t="str">
        <f ca="1">IFERROR(INDEX(Relationstabel!$C$3:$K$10,MATCH(VALUE(INDIRECT($A$1&amp;"L"&amp;A1345)),Relationstabel!$A$3:$A$10,0),MATCH(IFERROR(VALUE(INDIRECT($A$1&amp;"M"&amp;A1345)),0),Relationstabel!$C$1:$K$1,0)),"Ingen varmeinstallationer")</f>
        <v>Naturgas</v>
      </c>
      <c r="L1345" s="1" t="str">
        <f ca="1">INDEX(Anvendelseskode!B:B,MATCH($E1345,Anvendelseskode!$A:$A,0))</f>
        <v>Fritliggende enfamilieshus (parcelhus)</v>
      </c>
      <c r="M1345" s="1" t="str">
        <f ca="1">INDEX(Anvendelseskode!C:C,MATCH($E1345,Anvendelseskode!$A:$A,0))</f>
        <v>Parcelhuse</v>
      </c>
      <c r="N1345" s="1" t="str">
        <f ca="1">INDEX(Anvendelseskode!D:D,MATCH($E1345,Anvendelseskode!$A:$A,0))</f>
        <v>Private husholdninger</v>
      </c>
      <c r="O1345" s="1" t="str">
        <f ca="1">IFERROR(INDEX(SBi!$2:$2,MATCH(G1345,SBi!$1:$1,1)),SBi!$K$2)</f>
        <v>1979-1998</v>
      </c>
      <c r="P1345" s="1">
        <f ca="1">IFERROR(INDEX(SBi!$C$3:$K$28,MATCH(E1345,SBi!$B$3:$B$28,0),MATCH(O1345,SBi!$C$2:$K$2,0)),0)</f>
        <v>105.4</v>
      </c>
      <c r="Q1345" s="19">
        <f t="shared" ca="1" si="268"/>
        <v>15.704600000000001</v>
      </c>
      <c r="R1345" s="19" t="str">
        <f ca="1">IFERROR(INDEX(VpD!$2:$2,MATCH(G1345,VpD!$1:$1,1)),VpD!$I$2)</f>
        <v>1979-1998</v>
      </c>
      <c r="S1345" s="1">
        <f ca="1">IFERROR(INDEX(VpD!$C$3:$I$27,MATCH(E1345,VpD!$B$3:$B$27,0),MATCH(R1345,VpD!$C$2:$I$2,0)),0)</f>
        <v>90</v>
      </c>
      <c r="T1345" s="19">
        <f t="shared" ca="1" si="269"/>
        <v>13.41</v>
      </c>
      <c r="U1345" s="14" t="str">
        <f t="shared" ca="1" si="270"/>
        <v xml:space="preserve">713246.91 </v>
      </c>
      <c r="V1345" s="14" t="str">
        <f t="shared" ca="1" si="271"/>
        <v>6168978.04</v>
      </c>
      <c r="W1345" s="14" t="str">
        <f t="shared" ca="1" si="272"/>
        <v>POINT(713246.91 6168978.04)</v>
      </c>
      <c r="X1345" s="14" t="str">
        <f>IFERROR(INDEX(BygningOmraade!B:B,MATCH(A1345,BygningOmraade!A:A,0)),"")</f>
        <v/>
      </c>
    </row>
    <row r="1346" spans="1:24" s="14" customFormat="1" x14ac:dyDescent="0.25">
      <c r="A1346" s="14">
        <f t="shared" si="260"/>
        <v>1346</v>
      </c>
      <c r="B1346" s="14" t="str">
        <f t="shared" ca="1" si="261"/>
        <v>4e2b2f84-063c-4552-b38d-92f3ac06b3df</v>
      </c>
      <c r="C1346" s="14" t="str">
        <f t="shared" ca="1" si="262"/>
        <v>0a3f507e-210b-32b8-e044-0003ba298018</v>
      </c>
      <c r="D1346" s="14">
        <f t="shared" ca="1" si="263"/>
        <v>997068</v>
      </c>
      <c r="E1346" s="1">
        <f t="shared" ca="1" si="264"/>
        <v>120</v>
      </c>
      <c r="F1346" s="1">
        <f t="shared" ca="1" si="265"/>
        <v>207</v>
      </c>
      <c r="G1346" s="1">
        <f t="shared" ca="1" si="266"/>
        <v>1981</v>
      </c>
      <c r="H1346" s="1" t="str">
        <f ca="1">IFERROR(INDEX(Varmeinstallation!B:B,MATCH(INDIRECT($A$1&amp;"L"&amp;A1346)*1,Varmeinstallation!A:A,0)),"Ingen varmeinstallationer")</f>
        <v>Centralvarme fra eget anlæg, et-kammer fyr</v>
      </c>
      <c r="I1346" s="1" t="str">
        <f ca="1">IFERROR(INDEX(Opvarmningsmiddel!B:B,MATCH(INDIRECT($A$1&amp;"M"&amp;A1346)*1,Opvarmningsmiddel!A:A,0)),"")</f>
        <v>Naturgas</v>
      </c>
      <c r="J1346" s="1">
        <f t="shared" ca="1" si="267"/>
        <v>3</v>
      </c>
      <c r="K1346" s="1" t="str">
        <f ca="1">IFERROR(INDEX(Relationstabel!$C$3:$K$10,MATCH(VALUE(INDIRECT($A$1&amp;"L"&amp;A1346)),Relationstabel!$A$3:$A$10,0),MATCH(IFERROR(VALUE(INDIRECT($A$1&amp;"M"&amp;A1346)),0),Relationstabel!$C$1:$K$1,0)),"Ingen varmeinstallationer")</f>
        <v>Naturgas</v>
      </c>
      <c r="L1346" s="1" t="str">
        <f ca="1">INDEX(Anvendelseskode!B:B,MATCH($E1346,Anvendelseskode!$A:$A,0))</f>
        <v>Fritliggende enfamilieshus (parcelhus)</v>
      </c>
      <c r="M1346" s="1" t="str">
        <f ca="1">INDEX(Anvendelseskode!C:C,MATCH($E1346,Anvendelseskode!$A:$A,0))</f>
        <v>Parcelhuse</v>
      </c>
      <c r="N1346" s="1" t="str">
        <f ca="1">INDEX(Anvendelseskode!D:D,MATCH($E1346,Anvendelseskode!$A:$A,0))</f>
        <v>Private husholdninger</v>
      </c>
      <c r="O1346" s="1" t="str">
        <f ca="1">IFERROR(INDEX(SBi!$2:$2,MATCH(G1346,SBi!$1:$1,1)),SBi!$K$2)</f>
        <v>1979-1998</v>
      </c>
      <c r="P1346" s="1">
        <f ca="1">IFERROR(INDEX(SBi!$C$3:$K$28,MATCH(E1346,SBi!$B$3:$B$28,0),MATCH(O1346,SBi!$C$2:$K$2,0)),0)</f>
        <v>105.4</v>
      </c>
      <c r="Q1346" s="19">
        <f t="shared" ca="1" si="268"/>
        <v>21.817800000000002</v>
      </c>
      <c r="R1346" s="19" t="str">
        <f ca="1">IFERROR(INDEX(VpD!$2:$2,MATCH(G1346,VpD!$1:$1,1)),VpD!$I$2)</f>
        <v>1979-1998</v>
      </c>
      <c r="S1346" s="1">
        <f ca="1">IFERROR(INDEX(VpD!$C$3:$I$27,MATCH(E1346,VpD!$B$3:$B$27,0),MATCH(R1346,VpD!$C$2:$I$2,0)),0)</f>
        <v>90</v>
      </c>
      <c r="T1346" s="19">
        <f t="shared" ca="1" si="269"/>
        <v>18.63</v>
      </c>
      <c r="U1346" s="14" t="str">
        <f t="shared" ca="1" si="270"/>
        <v xml:space="preserve">713588.72 </v>
      </c>
      <c r="V1346" s="14" t="str">
        <f t="shared" ca="1" si="271"/>
        <v>6169002.62</v>
      </c>
      <c r="W1346" s="14" t="str">
        <f t="shared" ca="1" si="272"/>
        <v>POINT(713588.72 6169002.62)</v>
      </c>
      <c r="X1346" s="14" t="str">
        <f>IFERROR(INDEX(BygningOmraade!B:B,MATCH(A1346,BygningOmraade!A:A,0)),"")</f>
        <v/>
      </c>
    </row>
    <row r="1347" spans="1:24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4e2ba266-6e33-4f4a-87ac-7a3785f8c002</v>
      </c>
      <c r="C1347" s="14" t="str">
        <f t="shared" ref="C1347:C1410" ca="1" si="275">INDIRECT($A$1&amp;"C"&amp;A1347)</f>
        <v>0a3f507e-17df-32b8-e044-0003ba298018</v>
      </c>
      <c r="D1347" s="14">
        <f t="shared" ref="D1347:D1410" ca="1" si="276">INDIRECT($A$1&amp;"D"&amp;A1347)</f>
        <v>995328</v>
      </c>
      <c r="E1347" s="1">
        <f t="shared" ref="E1347:E1410" ca="1" si="277">ROUNDDOWN(INDIRECT($A$1&amp;"E"&amp;A1347),-1)</f>
        <v>120</v>
      </c>
      <c r="F1347" s="1">
        <f t="shared" ref="F1347:F1410" ca="1" si="278">INDIRECT($A$1&amp;"G"&amp;A1347)+INDIRECT($A$1&amp;"H"&amp;A1347)+INDIRECT($A$1&amp;"I"&amp;A1347)*0.5</f>
        <v>189</v>
      </c>
      <c r="G1347" s="1">
        <f t="shared" ref="G1347:G1410" ca="1" si="279">MAX(INDIRECT($A$1&amp;"J"&amp;A1347),INDIRECT($A$1&amp;"K"&amp;A1347))</f>
        <v>1996</v>
      </c>
      <c r="H1347" s="1" t="str">
        <f ca="1">IFERROR(INDEX(Varmeinstallation!B:B,MATCH(INDIRECT($A$1&amp;"L"&amp;A1347)*1,Varmeinstallation!A:A,0)),"Ingen varmeinstallationer")</f>
        <v>Centralvarme fra eget anlæg, et-kammer fyr</v>
      </c>
      <c r="I1347" s="1" t="str">
        <f ca="1">IFERROR(INDEX(Opvarmningsmiddel!B:B,MATCH(INDIRECT($A$1&amp;"M"&amp;A1347)*1,Opvarmningsmiddel!A:A,0)),"")</f>
        <v>Naturgas</v>
      </c>
      <c r="J1347" s="1">
        <f t="shared" ref="J1347:J1410" ca="1" si="280">VALUE(INDIRECT($A$1&amp;"N"&amp;A1347))</f>
        <v>0</v>
      </c>
      <c r="K1347" s="1" t="str">
        <f ca="1">IFERROR(INDEX(Relationstabel!$C$3:$K$10,MATCH(VALUE(INDIRECT($A$1&amp;"L"&amp;A1347)),Relationstabel!$A$3:$A$10,0),MATCH(IFERROR(VALUE(INDIRECT($A$1&amp;"M"&amp;A1347)),0),Relationstabel!$C$1:$K$1,0)),"Ingen varmeinstallationer")</f>
        <v>Naturgas</v>
      </c>
      <c r="L1347" s="1" t="str">
        <f ca="1">INDEX(Anvendelseskode!B:B,MATCH($E1347,Anvendelseskode!$A:$A,0))</f>
        <v>Fritliggende enfamilieshus (parcelhus)</v>
      </c>
      <c r="M1347" s="1" t="str">
        <f ca="1">INDEX(Anvendelseskode!C:C,MATCH($E1347,Anvendelseskode!$A:$A,0))</f>
        <v>Parcelhuse</v>
      </c>
      <c r="N1347" s="1" t="str">
        <f ca="1">INDEX(Anvendelseskode!D:D,MATCH($E1347,Anvendelseskode!$A:$A,0))</f>
        <v>Private husholdninger</v>
      </c>
      <c r="O1347" s="1" t="str">
        <f ca="1">IFERROR(INDEX(SBi!$2:$2,MATCH(G1347,SBi!$1:$1,1)),SBi!$K$2)</f>
        <v>1979-1998</v>
      </c>
      <c r="P1347" s="1">
        <f ca="1">IFERROR(INDEX(SBi!$C$3:$K$28,MATCH(E1347,SBi!$B$3:$B$28,0),MATCH(O1347,SBi!$C$2:$K$2,0)),0)</f>
        <v>105.4</v>
      </c>
      <c r="Q1347" s="19">
        <f t="shared" ref="Q1347:Q1410" ca="1" si="281">P1347*F1347/1000</f>
        <v>19.920600000000004</v>
      </c>
      <c r="R1347" s="19" t="str">
        <f ca="1">IFERROR(INDEX(VpD!$2:$2,MATCH(G1347,VpD!$1:$1,1)),VpD!$I$2)</f>
        <v>1979-1998</v>
      </c>
      <c r="S1347" s="1">
        <f ca="1">IFERROR(INDEX(VpD!$C$3:$I$27,MATCH(E1347,VpD!$B$3:$B$27,0),MATCH(R1347,VpD!$C$2:$I$2,0)),0)</f>
        <v>90</v>
      </c>
      <c r="T1347" s="19">
        <f t="shared" ref="T1347:T1410" ca="1" si="282">S1347*F1347/1000</f>
        <v>17.010000000000002</v>
      </c>
      <c r="U1347" s="14" t="str">
        <f t="shared" ref="U1347:U1410" ca="1" si="283">IFERROR(SUBSTITUTE(LEFT(W1347,FIND(" ",W1347)),"POINT(",""),"")</f>
        <v xml:space="preserve">711824.12 </v>
      </c>
      <c r="V1347" s="14" t="str">
        <f t="shared" ref="V1347:V1410" ca="1" si="284">IFERROR(SUBSTITUTE(RIGHT(W1347,LEN(W1347)-FIND(" ",W1347)),")",""),"")</f>
        <v>6170684.31</v>
      </c>
      <c r="W1347" s="14" t="str">
        <f t="shared" ref="W1347:W1410" ca="1" si="285">INDIRECT($A$1&amp;"o"&amp;A1347)</f>
        <v>POINT(711824.12 6170684.31)</v>
      </c>
      <c r="X1347" s="14" t="str">
        <f>IFERROR(INDEX(BygningOmraade!B:B,MATCH(A1347,BygningOmraade!A:A,0)),"")</f>
        <v/>
      </c>
    </row>
    <row r="1348" spans="1:24" s="14" customFormat="1" x14ac:dyDescent="0.25">
      <c r="A1348" s="14">
        <f t="shared" si="273"/>
        <v>1348</v>
      </c>
      <c r="B1348" s="14" t="str">
        <f t="shared" ca="1" si="274"/>
        <v>4e326616-5b1e-4567-acf0-e1fcabe64cc6</v>
      </c>
      <c r="C1348" s="14" t="str">
        <f t="shared" ca="1" si="275"/>
        <v>0a3f507e-1fda-32b8-e044-0003ba298018</v>
      </c>
      <c r="D1348" s="14">
        <f t="shared" ca="1" si="276"/>
        <v>994070</v>
      </c>
      <c r="E1348" s="1">
        <f t="shared" ca="1" si="277"/>
        <v>120</v>
      </c>
      <c r="F1348" s="1">
        <f t="shared" ca="1" si="278"/>
        <v>119</v>
      </c>
      <c r="G1348" s="1">
        <f t="shared" ca="1" si="279"/>
        <v>1972</v>
      </c>
      <c r="H1348" s="1" t="str">
        <f ca="1">IFERROR(INDEX(Varmeinstallation!B:B,MATCH(INDIRECT($A$1&amp;"L"&amp;A1348)*1,Varmeinstallation!A:A,0)),"Ingen varmeinstallationer")</f>
        <v>Centralvarme fra eget anlæg, et-kammer fyr</v>
      </c>
      <c r="I1348" s="1" t="str">
        <f ca="1">IFERROR(INDEX(Opvarmningsmiddel!B:B,MATCH(INDIRECT($A$1&amp;"M"&amp;A1348)*1,Opvarmningsmiddel!A:A,0)),"")</f>
        <v>Naturgas</v>
      </c>
      <c r="J1348" s="1">
        <f t="shared" ca="1" si="280"/>
        <v>2</v>
      </c>
      <c r="K1348" s="1" t="str">
        <f ca="1">IFERROR(INDEX(Relationstabel!$C$3:$K$10,MATCH(VALUE(INDIRECT($A$1&amp;"L"&amp;A1348)),Relationstabel!$A$3:$A$10,0),MATCH(IFERROR(VALUE(INDIRECT($A$1&amp;"M"&amp;A1348)),0),Relationstabel!$C$1:$K$1,0)),"Ingen varmeinstallationer")</f>
        <v>Naturgas</v>
      </c>
      <c r="L1348" s="1" t="str">
        <f ca="1">INDEX(Anvendelseskode!B:B,MATCH($E1348,Anvendelseskode!$A:$A,0))</f>
        <v>Fritliggende enfamilieshus (parcelhus)</v>
      </c>
      <c r="M1348" s="1" t="str">
        <f ca="1">INDEX(Anvendelseskode!C:C,MATCH($E1348,Anvendelseskode!$A:$A,0))</f>
        <v>Parcelhuse</v>
      </c>
      <c r="N1348" s="1" t="str">
        <f ca="1">INDEX(Anvendelseskode!D:D,MATCH($E1348,Anvendelseskode!$A:$A,0))</f>
        <v>Private husholdninger</v>
      </c>
      <c r="O1348" s="1" t="str">
        <f ca="1">IFERROR(INDEX(SBi!$2:$2,MATCH(G1348,SBi!$1:$1,1)),SBi!$K$2)</f>
        <v>1961-1972</v>
      </c>
      <c r="P1348" s="1">
        <f ca="1">IFERROR(INDEX(SBi!$C$3:$K$28,MATCH(E1348,SBi!$B$3:$B$28,0),MATCH(O1348,SBi!$C$2:$K$2,0)),0)</f>
        <v>134.30000000000001</v>
      </c>
      <c r="Q1348" s="19">
        <f t="shared" ca="1" si="281"/>
        <v>15.9817</v>
      </c>
      <c r="R1348" s="19" t="str">
        <f ca="1">IFERROR(INDEX(VpD!$2:$2,MATCH(G1348,VpD!$1:$1,1)),VpD!$I$2)</f>
        <v>1961-1972</v>
      </c>
      <c r="S1348" s="1">
        <f ca="1">IFERROR(INDEX(VpD!$C$3:$I$27,MATCH(E1348,VpD!$B$3:$B$27,0),MATCH(R1348,VpD!$C$2:$I$2,0)),0)</f>
        <v>143</v>
      </c>
      <c r="T1348" s="19">
        <f t="shared" ca="1" si="282"/>
        <v>17.016999999999999</v>
      </c>
      <c r="U1348" s="14" t="str">
        <f t="shared" ca="1" si="283"/>
        <v xml:space="preserve">711043.41 </v>
      </c>
      <c r="V1348" s="14" t="str">
        <f t="shared" ca="1" si="284"/>
        <v>6171754.96</v>
      </c>
      <c r="W1348" s="14" t="str">
        <f t="shared" ca="1" si="285"/>
        <v>POINT(711043.41 6171754.96)</v>
      </c>
      <c r="X1348" s="14" t="str">
        <f>IFERROR(INDEX(BygningOmraade!B:B,MATCH(A1348,BygningOmraade!A:A,0)),"")</f>
        <v/>
      </c>
    </row>
    <row r="1349" spans="1:24" s="14" customFormat="1" x14ac:dyDescent="0.25">
      <c r="A1349" s="14">
        <f t="shared" si="273"/>
        <v>1349</v>
      </c>
      <c r="B1349" s="14" t="str">
        <f t="shared" ca="1" si="274"/>
        <v>4e349ff7-761e-4a5b-a3c1-e4476bc3719c</v>
      </c>
      <c r="C1349" s="14" t="str">
        <f t="shared" ca="1" si="275"/>
        <v>0a3f507e-1ede-32b8-e044-0003ba298018</v>
      </c>
      <c r="D1349" s="14">
        <f t="shared" ca="1" si="276"/>
        <v>994666</v>
      </c>
      <c r="E1349" s="1">
        <f t="shared" ca="1" si="277"/>
        <v>130</v>
      </c>
      <c r="F1349" s="1">
        <f t="shared" ca="1" si="278"/>
        <v>131</v>
      </c>
      <c r="G1349" s="1">
        <f t="shared" ca="1" si="279"/>
        <v>1973</v>
      </c>
      <c r="H1349" s="1" t="str">
        <f ca="1">IFERROR(INDEX(Varmeinstallation!B:B,MATCH(INDIRECT($A$1&amp;"L"&amp;A1349)*1,Varmeinstallation!A:A,0)),"Ingen varmeinstallationer")</f>
        <v>Fjernvarme/blokvarme (radiatorsystemer eller varmluftanlæg)</v>
      </c>
      <c r="I1349" s="1" t="str">
        <f ca="1">IFERROR(INDEX(Opvarmningsmiddel!B:B,MATCH(INDIRECT($A$1&amp;"M"&amp;A1349)*1,Opvarmningsmiddel!A:A,0)),"")</f>
        <v/>
      </c>
      <c r="J1349" s="1">
        <f t="shared" ca="1" si="280"/>
        <v>0</v>
      </c>
      <c r="K1349" s="1" t="str">
        <f ca="1">IFERROR(INDEX(Relationstabel!$C$3:$K$10,MATCH(VALUE(INDIRECT($A$1&amp;"L"&amp;A1349)),Relationstabel!$A$3:$A$10,0),MATCH(IFERROR(VALUE(INDIRECT($A$1&amp;"M"&amp;A1349)),0),Relationstabel!$C$1:$K$1,0)),"Ingen varmeinstallationer")</f>
        <v>Fjernvarme/ Blokvarme</v>
      </c>
      <c r="L1349" s="1" t="str">
        <f ca="1">INDEX(Anvendelseskode!B:B,MATCH($E1349,Anvendelseskode!$A:$A,0))</f>
        <v>Række-, kæde-, dobbelthus (lodret adskillelse mellem enhederne)</v>
      </c>
      <c r="M1349" s="1" t="str">
        <f ca="1">INDEX(Anvendelseskode!C:C,MATCH($E1349,Anvendelseskode!$A:$A,0))</f>
        <v>Række-, kæde og dobbelthuse</v>
      </c>
      <c r="N1349" s="1" t="str">
        <f ca="1">INDEX(Anvendelseskode!D:D,MATCH($E1349,Anvendelseskode!$A:$A,0))</f>
        <v>Private husholdninger</v>
      </c>
      <c r="O1349" s="1" t="str">
        <f ca="1">IFERROR(INDEX(SBi!$2:$2,MATCH(G1349,SBi!$1:$1,1)),SBi!$K$2)</f>
        <v>1973-1978</v>
      </c>
      <c r="P1349" s="1">
        <f ca="1">IFERROR(INDEX(SBi!$C$3:$K$28,MATCH(E1349,SBi!$B$3:$B$28,0),MATCH(O1349,SBi!$C$2:$K$2,0)),0)</f>
        <v>112.6</v>
      </c>
      <c r="Q1349" s="19">
        <f t="shared" ca="1" si="281"/>
        <v>14.750599999999999</v>
      </c>
      <c r="R1349" s="19" t="str">
        <f ca="1">IFERROR(INDEX(VpD!$2:$2,MATCH(G1349,VpD!$1:$1,1)),VpD!$I$2)</f>
        <v>1973-1978</v>
      </c>
      <c r="S1349" s="1">
        <f ca="1">IFERROR(INDEX(VpD!$C$3:$I$27,MATCH(E1349,VpD!$B$3:$B$27,0),MATCH(R1349,VpD!$C$2:$I$2,0)),0)</f>
        <v>98</v>
      </c>
      <c r="T1349" s="19">
        <f t="shared" ca="1" si="282"/>
        <v>12.837999999999999</v>
      </c>
      <c r="U1349" s="14" t="str">
        <f t="shared" ca="1" si="283"/>
        <v xml:space="preserve">711651.86 </v>
      </c>
      <c r="V1349" s="14" t="str">
        <f t="shared" ca="1" si="284"/>
        <v>6172108.87</v>
      </c>
      <c r="W1349" s="14" t="str">
        <f t="shared" ca="1" si="285"/>
        <v>POINT(711651.86 6172108.87)</v>
      </c>
      <c r="X1349" s="14" t="str">
        <f>IFERROR(INDEX(BygningOmraade!B:B,MATCH(A1349,BygningOmraade!A:A,0)),"")</f>
        <v/>
      </c>
    </row>
    <row r="1350" spans="1:24" s="14" customFormat="1" x14ac:dyDescent="0.25">
      <c r="A1350" s="14">
        <f t="shared" si="273"/>
        <v>1350</v>
      </c>
      <c r="B1350" s="14" t="str">
        <f t="shared" ca="1" si="274"/>
        <v>4e3a2139-a448-4ca6-abd2-8fdee94211e6</v>
      </c>
      <c r="C1350" s="14" t="str">
        <f t="shared" ca="1" si="275"/>
        <v>0a3f507e-20fe-32b8-e044-0003ba298018</v>
      </c>
      <c r="D1350" s="14">
        <f t="shared" ca="1" si="276"/>
        <v>996137</v>
      </c>
      <c r="E1350" s="1">
        <f t="shared" ca="1" si="277"/>
        <v>120</v>
      </c>
      <c r="F1350" s="1">
        <f t="shared" ca="1" si="278"/>
        <v>169</v>
      </c>
      <c r="G1350" s="1">
        <f t="shared" ca="1" si="279"/>
        <v>1987</v>
      </c>
      <c r="H1350" s="1" t="str">
        <f ca="1">IFERROR(INDEX(Varmeinstallation!B:B,MATCH(INDIRECT($A$1&amp;"L"&amp;A1350)*1,Varmeinstallation!A:A,0)),"Ingen varmeinstallationer")</f>
        <v>Elovne, elpaneler</v>
      </c>
      <c r="I1350" s="1" t="str">
        <f ca="1">IFERROR(INDEX(Opvarmningsmiddel!B:B,MATCH(INDIRECT($A$1&amp;"M"&amp;A1350)*1,Opvarmningsmiddel!A:A,0)),"")</f>
        <v>Elektricitet</v>
      </c>
      <c r="J1350" s="1">
        <f t="shared" ca="1" si="280"/>
        <v>1</v>
      </c>
      <c r="K1350" s="1" t="str">
        <f ca="1">IFERROR(INDEX(Relationstabel!$C$3:$K$10,MATCH(VALUE(INDIRECT($A$1&amp;"L"&amp;A1350)),Relationstabel!$A$3:$A$10,0),MATCH(IFERROR(VALUE(INDIRECT($A$1&amp;"M"&amp;A1350)),0),Relationstabel!$C$1:$K$1,0)),"Ingen varmeinstallationer")</f>
        <v>Elvarme</v>
      </c>
      <c r="L1350" s="1" t="str">
        <f ca="1">INDEX(Anvendelseskode!B:B,MATCH($E1350,Anvendelseskode!$A:$A,0))</f>
        <v>Fritliggende enfamilieshus (parcelhus)</v>
      </c>
      <c r="M1350" s="1" t="str">
        <f ca="1">INDEX(Anvendelseskode!C:C,MATCH($E1350,Anvendelseskode!$A:$A,0))</f>
        <v>Parcelhuse</v>
      </c>
      <c r="N1350" s="1" t="str">
        <f ca="1">INDEX(Anvendelseskode!D:D,MATCH($E1350,Anvendelseskode!$A:$A,0))</f>
        <v>Private husholdninger</v>
      </c>
      <c r="O1350" s="1" t="str">
        <f ca="1">IFERROR(INDEX(SBi!$2:$2,MATCH(G1350,SBi!$1:$1,1)),SBi!$K$2)</f>
        <v>1979-1998</v>
      </c>
      <c r="P1350" s="1">
        <f ca="1">IFERROR(INDEX(SBi!$C$3:$K$28,MATCH(E1350,SBi!$B$3:$B$28,0),MATCH(O1350,SBi!$C$2:$K$2,0)),0)</f>
        <v>105.4</v>
      </c>
      <c r="Q1350" s="19">
        <f t="shared" ca="1" si="281"/>
        <v>17.812600000000003</v>
      </c>
      <c r="R1350" s="19" t="str">
        <f ca="1">IFERROR(INDEX(VpD!$2:$2,MATCH(G1350,VpD!$1:$1,1)),VpD!$I$2)</f>
        <v>1979-1998</v>
      </c>
      <c r="S1350" s="1">
        <f ca="1">IFERROR(INDEX(VpD!$C$3:$I$27,MATCH(E1350,VpD!$B$3:$B$27,0),MATCH(R1350,VpD!$C$2:$I$2,0)),0)</f>
        <v>90</v>
      </c>
      <c r="T1350" s="19">
        <f t="shared" ca="1" si="282"/>
        <v>15.21</v>
      </c>
      <c r="U1350" s="14" t="str">
        <f t="shared" ca="1" si="283"/>
        <v xml:space="preserve">713137.91 </v>
      </c>
      <c r="V1350" s="14" t="str">
        <f t="shared" ca="1" si="284"/>
        <v>6168567.54</v>
      </c>
      <c r="W1350" s="14" t="str">
        <f t="shared" ca="1" si="285"/>
        <v>POINT(713137.91 6168567.54)</v>
      </c>
      <c r="X1350" s="14" t="str">
        <f>IFERROR(INDEX(BygningOmraade!B:B,MATCH(A1350,BygningOmraade!A:A,0)),"")</f>
        <v/>
      </c>
    </row>
    <row r="1351" spans="1:24" s="14" customFormat="1" x14ac:dyDescent="0.25">
      <c r="A1351" s="14">
        <f t="shared" si="273"/>
        <v>1351</v>
      </c>
      <c r="B1351" s="14" t="str">
        <f t="shared" ca="1" si="274"/>
        <v>4e3bcdb8-1959-4fd0-830a-e91f1b3db5d9</v>
      </c>
      <c r="C1351" s="14" t="str">
        <f t="shared" ca="1" si="275"/>
        <v>0a3f507e-15a7-32b8-e044-0003ba298018</v>
      </c>
      <c r="D1351" s="14">
        <f t="shared" ca="1" si="276"/>
        <v>995957</v>
      </c>
      <c r="E1351" s="1">
        <f t="shared" ca="1" si="277"/>
        <v>120</v>
      </c>
      <c r="F1351" s="1">
        <f t="shared" ca="1" si="278"/>
        <v>148</v>
      </c>
      <c r="G1351" s="1">
        <f t="shared" ca="1" si="279"/>
        <v>1972</v>
      </c>
      <c r="H1351" s="1" t="str">
        <f ca="1">IFERROR(INDEX(Varmeinstallation!B:B,MATCH(INDIRECT($A$1&amp;"L"&amp;A1351)*1,Varmeinstallation!A:A,0)),"Ingen varmeinstallationer")</f>
        <v>Centralvarme fra eget anlæg, et-kammer fyr</v>
      </c>
      <c r="I1351" s="1" t="str">
        <f ca="1">IFERROR(INDEX(Opvarmningsmiddel!B:B,MATCH(INDIRECT($A$1&amp;"M"&amp;A1351)*1,Opvarmningsmiddel!A:A,0)),"")</f>
        <v>Naturgas</v>
      </c>
      <c r="J1351" s="1">
        <f t="shared" ca="1" si="280"/>
        <v>0</v>
      </c>
      <c r="K1351" s="1" t="str">
        <f ca="1">IFERROR(INDEX(Relationstabel!$C$3:$K$10,MATCH(VALUE(INDIRECT($A$1&amp;"L"&amp;A1351)),Relationstabel!$A$3:$A$10,0),MATCH(IFERROR(VALUE(INDIRECT($A$1&amp;"M"&amp;A1351)),0),Relationstabel!$C$1:$K$1,0)),"Ingen varmeinstallationer")</f>
        <v>Naturgas</v>
      </c>
      <c r="L1351" s="1" t="str">
        <f ca="1">INDEX(Anvendelseskode!B:B,MATCH($E1351,Anvendelseskode!$A:$A,0))</f>
        <v>Fritliggende enfamilieshus (parcelhus)</v>
      </c>
      <c r="M1351" s="1" t="str">
        <f ca="1">INDEX(Anvendelseskode!C:C,MATCH($E1351,Anvendelseskode!$A:$A,0))</f>
        <v>Parcelhuse</v>
      </c>
      <c r="N1351" s="1" t="str">
        <f ca="1">INDEX(Anvendelseskode!D:D,MATCH($E1351,Anvendelseskode!$A:$A,0))</f>
        <v>Private husholdninger</v>
      </c>
      <c r="O1351" s="1" t="str">
        <f ca="1">IFERROR(INDEX(SBi!$2:$2,MATCH(G1351,SBi!$1:$1,1)),SBi!$K$2)</f>
        <v>1961-1972</v>
      </c>
      <c r="P1351" s="1">
        <f ca="1">IFERROR(INDEX(SBi!$C$3:$K$28,MATCH(E1351,SBi!$B$3:$B$28,0),MATCH(O1351,SBi!$C$2:$K$2,0)),0)</f>
        <v>134.30000000000001</v>
      </c>
      <c r="Q1351" s="19">
        <f t="shared" ca="1" si="281"/>
        <v>19.8764</v>
      </c>
      <c r="R1351" s="19" t="str">
        <f ca="1">IFERROR(INDEX(VpD!$2:$2,MATCH(G1351,VpD!$1:$1,1)),VpD!$I$2)</f>
        <v>1961-1972</v>
      </c>
      <c r="S1351" s="1">
        <f ca="1">IFERROR(INDEX(VpD!$C$3:$I$27,MATCH(E1351,VpD!$B$3:$B$27,0),MATCH(R1351,VpD!$C$2:$I$2,0)),0)</f>
        <v>143</v>
      </c>
      <c r="T1351" s="19">
        <f t="shared" ca="1" si="282"/>
        <v>21.164000000000001</v>
      </c>
      <c r="U1351" s="14" t="str">
        <f t="shared" ca="1" si="283"/>
        <v xml:space="preserve">712720.77 </v>
      </c>
      <c r="V1351" s="14" t="str">
        <f t="shared" ca="1" si="284"/>
        <v>6169074.31</v>
      </c>
      <c r="W1351" s="14" t="str">
        <f t="shared" ca="1" si="285"/>
        <v>POINT(712720.77 6169074.31)</v>
      </c>
      <c r="X1351" s="14" t="str">
        <f>IFERROR(INDEX(BygningOmraade!B:B,MATCH(A1351,BygningOmraade!A:A,0)),"")</f>
        <v/>
      </c>
    </row>
    <row r="1352" spans="1:24" s="14" customFormat="1" x14ac:dyDescent="0.25">
      <c r="A1352" s="14">
        <f t="shared" si="273"/>
        <v>1352</v>
      </c>
      <c r="B1352" s="14" t="str">
        <f t="shared" ca="1" si="274"/>
        <v>4e6e57ac-55cb-4f51-8a4b-08d06ed777da</v>
      </c>
      <c r="C1352" s="14" t="str">
        <f t="shared" ca="1" si="275"/>
        <v>0a3f507e-1c4f-32b8-e044-0003ba298018</v>
      </c>
      <c r="D1352" s="14">
        <f t="shared" ca="1" si="276"/>
        <v>996530</v>
      </c>
      <c r="E1352" s="1">
        <f t="shared" ca="1" si="277"/>
        <v>120</v>
      </c>
      <c r="F1352" s="1">
        <f t="shared" ca="1" si="278"/>
        <v>128</v>
      </c>
      <c r="G1352" s="1">
        <f t="shared" ca="1" si="279"/>
        <v>1990</v>
      </c>
      <c r="H1352" s="1" t="str">
        <f ca="1">IFERROR(INDEX(Varmeinstallation!B:B,MATCH(INDIRECT($A$1&amp;"L"&amp;A1352)*1,Varmeinstallation!A:A,0)),"Ingen varmeinstallationer")</f>
        <v>Centralvarme fra eget anlæg, et-kammer fyr</v>
      </c>
      <c r="I1352" s="1" t="str">
        <f ca="1">IFERROR(INDEX(Opvarmningsmiddel!B:B,MATCH(INDIRECT($A$1&amp;"M"&amp;A1352)*1,Opvarmningsmiddel!A:A,0)),"")</f>
        <v>Naturgas</v>
      </c>
      <c r="J1352" s="1">
        <f t="shared" ca="1" si="280"/>
        <v>0</v>
      </c>
      <c r="K1352" s="1" t="str">
        <f ca="1">IFERROR(INDEX(Relationstabel!$C$3:$K$10,MATCH(VALUE(INDIRECT($A$1&amp;"L"&amp;A1352)),Relationstabel!$A$3:$A$10,0),MATCH(IFERROR(VALUE(INDIRECT($A$1&amp;"M"&amp;A1352)),0),Relationstabel!$C$1:$K$1,0)),"Ingen varmeinstallationer")</f>
        <v>Naturgas</v>
      </c>
      <c r="L1352" s="1" t="str">
        <f ca="1">INDEX(Anvendelseskode!B:B,MATCH($E1352,Anvendelseskode!$A:$A,0))</f>
        <v>Fritliggende enfamilieshus (parcelhus)</v>
      </c>
      <c r="M1352" s="1" t="str">
        <f ca="1">INDEX(Anvendelseskode!C:C,MATCH($E1352,Anvendelseskode!$A:$A,0))</f>
        <v>Parcelhuse</v>
      </c>
      <c r="N1352" s="1" t="str">
        <f ca="1">INDEX(Anvendelseskode!D:D,MATCH($E1352,Anvendelseskode!$A:$A,0))</f>
        <v>Private husholdninger</v>
      </c>
      <c r="O1352" s="1" t="str">
        <f ca="1">IFERROR(INDEX(SBi!$2:$2,MATCH(G1352,SBi!$1:$1,1)),SBi!$K$2)</f>
        <v>1979-1998</v>
      </c>
      <c r="P1352" s="1">
        <f ca="1">IFERROR(INDEX(SBi!$C$3:$K$28,MATCH(E1352,SBi!$B$3:$B$28,0),MATCH(O1352,SBi!$C$2:$K$2,0)),0)</f>
        <v>105.4</v>
      </c>
      <c r="Q1352" s="19">
        <f t="shared" ca="1" si="281"/>
        <v>13.491200000000001</v>
      </c>
      <c r="R1352" s="19" t="str">
        <f ca="1">IFERROR(INDEX(VpD!$2:$2,MATCH(G1352,VpD!$1:$1,1)),VpD!$I$2)</f>
        <v>1979-1998</v>
      </c>
      <c r="S1352" s="1">
        <f ca="1">IFERROR(INDEX(VpD!$C$3:$I$27,MATCH(E1352,VpD!$B$3:$B$27,0),MATCH(R1352,VpD!$C$2:$I$2,0)),0)</f>
        <v>90</v>
      </c>
      <c r="T1352" s="19">
        <f t="shared" ca="1" si="282"/>
        <v>11.52</v>
      </c>
      <c r="U1352" s="14" t="str">
        <f t="shared" ca="1" si="283"/>
        <v xml:space="preserve">713241.34 </v>
      </c>
      <c r="V1352" s="14" t="str">
        <f t="shared" ca="1" si="284"/>
        <v>6168434.35</v>
      </c>
      <c r="W1352" s="14" t="str">
        <f t="shared" ca="1" si="285"/>
        <v>POINT(713241.34 6168434.35)</v>
      </c>
      <c r="X1352" s="14" t="str">
        <f>IFERROR(INDEX(BygningOmraade!B:B,MATCH(A1352,BygningOmraade!A:A,0)),"")</f>
        <v/>
      </c>
    </row>
    <row r="1353" spans="1:24" s="14" customFormat="1" x14ac:dyDescent="0.25">
      <c r="A1353" s="14">
        <f t="shared" si="273"/>
        <v>1353</v>
      </c>
      <c r="B1353" s="14" t="str">
        <f t="shared" ca="1" si="274"/>
        <v>4e8c7d14-760d-47cb-b867-0f530e594605</v>
      </c>
      <c r="C1353" s="14" t="str">
        <f t="shared" ca="1" si="275"/>
        <v>0a3f507e-2419-32b8-e044-0003ba298018</v>
      </c>
      <c r="D1353" s="14">
        <f t="shared" ca="1" si="276"/>
        <v>994975</v>
      </c>
      <c r="E1353" s="1">
        <f t="shared" ca="1" si="277"/>
        <v>130</v>
      </c>
      <c r="F1353" s="1">
        <f t="shared" ca="1" si="278"/>
        <v>104</v>
      </c>
      <c r="G1353" s="1">
        <f t="shared" ca="1" si="279"/>
        <v>1993</v>
      </c>
      <c r="H1353" s="1" t="str">
        <f ca="1">IFERROR(INDEX(Varmeinstallation!B:B,MATCH(INDIRECT($A$1&amp;"L"&amp;A1353)*1,Varmeinstallation!A:A,0)),"Ingen varmeinstallationer")</f>
        <v>Fjernvarme/blokvarme (radiatorsystemer eller varmluftanlæg)</v>
      </c>
      <c r="I1353" s="1" t="str">
        <f ca="1">IFERROR(INDEX(Opvarmningsmiddel!B:B,MATCH(INDIRECT($A$1&amp;"M"&amp;A1353)*1,Opvarmningsmiddel!A:A,0)),"")</f>
        <v/>
      </c>
      <c r="J1353" s="1">
        <f t="shared" ca="1" si="280"/>
        <v>0</v>
      </c>
      <c r="K1353" s="1" t="str">
        <f ca="1">IFERROR(INDEX(Relationstabel!$C$3:$K$10,MATCH(VALUE(INDIRECT($A$1&amp;"L"&amp;A1353)),Relationstabel!$A$3:$A$10,0),MATCH(IFERROR(VALUE(INDIRECT($A$1&amp;"M"&amp;A1353)),0),Relationstabel!$C$1:$K$1,0)),"Ingen varmeinstallationer")</f>
        <v>Fjernvarme/ Blokvarme</v>
      </c>
      <c r="L1353" s="1" t="str">
        <f ca="1">INDEX(Anvendelseskode!B:B,MATCH($E1353,Anvendelseskode!$A:$A,0))</f>
        <v>Række-, kæde-, dobbelthus (lodret adskillelse mellem enhederne)</v>
      </c>
      <c r="M1353" s="1" t="str">
        <f ca="1">INDEX(Anvendelseskode!C:C,MATCH($E1353,Anvendelseskode!$A:$A,0))</f>
        <v>Række-, kæde og dobbelthuse</v>
      </c>
      <c r="N1353" s="1" t="str">
        <f ca="1">INDEX(Anvendelseskode!D:D,MATCH($E1353,Anvendelseskode!$A:$A,0))</f>
        <v>Private husholdninger</v>
      </c>
      <c r="O1353" s="1" t="str">
        <f ca="1">IFERROR(INDEX(SBi!$2:$2,MATCH(G1353,SBi!$1:$1,1)),SBi!$K$2)</f>
        <v>1979-1998</v>
      </c>
      <c r="P1353" s="1">
        <f ca="1">IFERROR(INDEX(SBi!$C$3:$K$28,MATCH(E1353,SBi!$B$3:$B$28,0),MATCH(O1353,SBi!$C$2:$K$2,0)),0)</f>
        <v>96.8</v>
      </c>
      <c r="Q1353" s="19">
        <f t="shared" ca="1" si="281"/>
        <v>10.0672</v>
      </c>
      <c r="R1353" s="19" t="str">
        <f ca="1">IFERROR(INDEX(VpD!$2:$2,MATCH(G1353,VpD!$1:$1,1)),VpD!$I$2)</f>
        <v>1979-1998</v>
      </c>
      <c r="S1353" s="1">
        <f ca="1">IFERROR(INDEX(VpD!$C$3:$I$27,MATCH(E1353,VpD!$B$3:$B$27,0),MATCH(R1353,VpD!$C$2:$I$2,0)),0)</f>
        <v>74</v>
      </c>
      <c r="T1353" s="19">
        <f t="shared" ca="1" si="282"/>
        <v>7.6959999999999997</v>
      </c>
      <c r="U1353" s="14" t="str">
        <f t="shared" ca="1" si="283"/>
        <v xml:space="preserve">711711.91 </v>
      </c>
      <c r="V1353" s="14" t="str">
        <f t="shared" ca="1" si="284"/>
        <v>6172468.96</v>
      </c>
      <c r="W1353" s="14" t="str">
        <f t="shared" ca="1" si="285"/>
        <v>POINT(711711.91 6172468.96)</v>
      </c>
      <c r="X1353" s="14" t="str">
        <f>IFERROR(INDEX(BygningOmraade!B:B,MATCH(A1353,BygningOmraade!A:A,0)),"")</f>
        <v/>
      </c>
    </row>
    <row r="1354" spans="1:24" s="14" customFormat="1" x14ac:dyDescent="0.25">
      <c r="A1354" s="14">
        <f t="shared" si="273"/>
        <v>1354</v>
      </c>
      <c r="B1354" s="14" t="str">
        <f t="shared" ca="1" si="274"/>
        <v>4e8f4dfe-26f1-49ef-9c29-cde4c61951d7</v>
      </c>
      <c r="C1354" s="14" t="str">
        <f t="shared" ca="1" si="275"/>
        <v>0a3f507e-1ac9-32b8-e044-0003ba298018</v>
      </c>
      <c r="D1354" s="14">
        <f t="shared" ca="1" si="276"/>
        <v>997314</v>
      </c>
      <c r="E1354" s="1">
        <f t="shared" ca="1" si="277"/>
        <v>130</v>
      </c>
      <c r="F1354" s="1">
        <f t="shared" ca="1" si="278"/>
        <v>110</v>
      </c>
      <c r="G1354" s="1">
        <f t="shared" ca="1" si="279"/>
        <v>1966</v>
      </c>
      <c r="H1354" s="1" t="str">
        <f ca="1">IFERROR(INDEX(Varmeinstallation!B:B,MATCH(INDIRECT($A$1&amp;"L"&amp;A1354)*1,Varmeinstallation!A:A,0)),"Ingen varmeinstallationer")</f>
        <v>Fjernvarme/blokvarme (radiatorsystemer eller varmluftanlæg)</v>
      </c>
      <c r="I1354" s="1" t="str">
        <f ca="1">IFERROR(INDEX(Opvarmningsmiddel!B:B,MATCH(INDIRECT($A$1&amp;"M"&amp;A1354)*1,Opvarmningsmiddel!A:A,0)),"")</f>
        <v/>
      </c>
      <c r="J1354" s="1">
        <f t="shared" ca="1" si="280"/>
        <v>0</v>
      </c>
      <c r="K1354" s="1" t="str">
        <f ca="1">IFERROR(INDEX(Relationstabel!$C$3:$K$10,MATCH(VALUE(INDIRECT($A$1&amp;"L"&amp;A1354)),Relationstabel!$A$3:$A$10,0),MATCH(IFERROR(VALUE(INDIRECT($A$1&amp;"M"&amp;A1354)),0),Relationstabel!$C$1:$K$1,0)),"Ingen varmeinstallationer")</f>
        <v>Fjernvarme/ Blokvarme</v>
      </c>
      <c r="L1354" s="1" t="str">
        <f ca="1">INDEX(Anvendelseskode!B:B,MATCH($E1354,Anvendelseskode!$A:$A,0))</f>
        <v>Række-, kæde-, dobbelthus (lodret adskillelse mellem enhederne)</v>
      </c>
      <c r="M1354" s="1" t="str">
        <f ca="1">INDEX(Anvendelseskode!C:C,MATCH($E1354,Anvendelseskode!$A:$A,0))</f>
        <v>Række-, kæde og dobbelthuse</v>
      </c>
      <c r="N1354" s="1" t="str">
        <f ca="1">INDEX(Anvendelseskode!D:D,MATCH($E1354,Anvendelseskode!$A:$A,0))</f>
        <v>Private husholdninger</v>
      </c>
      <c r="O1354" s="1" t="str">
        <f ca="1">IFERROR(INDEX(SBi!$2:$2,MATCH(G1354,SBi!$1:$1,1)),SBi!$K$2)</f>
        <v>1961-1972</v>
      </c>
      <c r="P1354" s="1">
        <f ca="1">IFERROR(INDEX(SBi!$C$3:$K$28,MATCH(E1354,SBi!$B$3:$B$28,0),MATCH(O1354,SBi!$C$2:$K$2,0)),0)</f>
        <v>119.9</v>
      </c>
      <c r="Q1354" s="19">
        <f t="shared" ca="1" si="281"/>
        <v>13.189</v>
      </c>
      <c r="R1354" s="19" t="str">
        <f ca="1">IFERROR(INDEX(VpD!$2:$2,MATCH(G1354,VpD!$1:$1,1)),VpD!$I$2)</f>
        <v>1961-1972</v>
      </c>
      <c r="S1354" s="1">
        <f ca="1">IFERROR(INDEX(VpD!$C$3:$I$27,MATCH(E1354,VpD!$B$3:$B$27,0),MATCH(R1354,VpD!$C$2:$I$2,0)),0)</f>
        <v>120</v>
      </c>
      <c r="T1354" s="19">
        <f t="shared" ca="1" si="282"/>
        <v>13.2</v>
      </c>
      <c r="U1354" s="14" t="str">
        <f t="shared" ca="1" si="283"/>
        <v xml:space="preserve">713686.57 </v>
      </c>
      <c r="V1354" s="14" t="str">
        <f t="shared" ca="1" si="284"/>
        <v>6169288.16</v>
      </c>
      <c r="W1354" s="14" t="str">
        <f t="shared" ca="1" si="285"/>
        <v>POINT(713686.57 6169288.16)</v>
      </c>
      <c r="X1354" s="14" t="str">
        <f>IFERROR(INDEX(BygningOmraade!B:B,MATCH(A1354,BygningOmraade!A:A,0)),"")</f>
        <v/>
      </c>
    </row>
    <row r="1355" spans="1:24" s="14" customFormat="1" x14ac:dyDescent="0.25">
      <c r="A1355" s="14">
        <f t="shared" si="273"/>
        <v>1355</v>
      </c>
      <c r="B1355" s="14" t="str">
        <f t="shared" ca="1" si="274"/>
        <v>4e8fbd78-ad22-4e28-be1e-41d087061688</v>
      </c>
      <c r="C1355" s="14" t="str">
        <f t="shared" ca="1" si="275"/>
        <v>0a3f507e-180b-32b8-e044-0003ba298018</v>
      </c>
      <c r="D1355" s="14">
        <f t="shared" ca="1" si="276"/>
        <v>995802</v>
      </c>
      <c r="E1355" s="1">
        <f t="shared" ca="1" si="277"/>
        <v>130</v>
      </c>
      <c r="F1355" s="1">
        <f t="shared" ca="1" si="278"/>
        <v>100</v>
      </c>
      <c r="G1355" s="1">
        <f t="shared" ca="1" si="279"/>
        <v>1965</v>
      </c>
      <c r="H1355" s="1" t="str">
        <f ca="1">IFERROR(INDEX(Varmeinstallation!B:B,MATCH(INDIRECT($A$1&amp;"L"&amp;A1355)*1,Varmeinstallation!A:A,0)),"Ingen varmeinstallationer")</f>
        <v>Centralvarme fra eget anlæg, et-kammer fyr</v>
      </c>
      <c r="I1355" s="1" t="str">
        <f ca="1">IFERROR(INDEX(Opvarmningsmiddel!B:B,MATCH(INDIRECT($A$1&amp;"M"&amp;A1355)*1,Opvarmningsmiddel!A:A,0)),"")</f>
        <v>Naturgas</v>
      </c>
      <c r="J1355" s="1">
        <f t="shared" ca="1" si="280"/>
        <v>0</v>
      </c>
      <c r="K1355" s="1" t="str">
        <f ca="1">IFERROR(INDEX(Relationstabel!$C$3:$K$10,MATCH(VALUE(INDIRECT($A$1&amp;"L"&amp;A1355)),Relationstabel!$A$3:$A$10,0),MATCH(IFERROR(VALUE(INDIRECT($A$1&amp;"M"&amp;A1355)),0),Relationstabel!$C$1:$K$1,0)),"Ingen varmeinstallationer")</f>
        <v>Naturgas</v>
      </c>
      <c r="L1355" s="1" t="str">
        <f ca="1">INDEX(Anvendelseskode!B:B,MATCH($E1355,Anvendelseskode!$A:$A,0))</f>
        <v>Række-, kæde-, dobbelthus (lodret adskillelse mellem enhederne)</v>
      </c>
      <c r="M1355" s="1" t="str">
        <f ca="1">INDEX(Anvendelseskode!C:C,MATCH($E1355,Anvendelseskode!$A:$A,0))</f>
        <v>Række-, kæde og dobbelthuse</v>
      </c>
      <c r="N1355" s="1" t="str">
        <f ca="1">INDEX(Anvendelseskode!D:D,MATCH($E1355,Anvendelseskode!$A:$A,0))</f>
        <v>Private husholdninger</v>
      </c>
      <c r="O1355" s="1" t="str">
        <f ca="1">IFERROR(INDEX(SBi!$2:$2,MATCH(G1355,SBi!$1:$1,1)),SBi!$K$2)</f>
        <v>1961-1972</v>
      </c>
      <c r="P1355" s="1">
        <f ca="1">IFERROR(INDEX(SBi!$C$3:$K$28,MATCH(E1355,SBi!$B$3:$B$28,0),MATCH(O1355,SBi!$C$2:$K$2,0)),0)</f>
        <v>119.9</v>
      </c>
      <c r="Q1355" s="19">
        <f t="shared" ca="1" si="281"/>
        <v>11.99</v>
      </c>
      <c r="R1355" s="19" t="str">
        <f ca="1">IFERROR(INDEX(VpD!$2:$2,MATCH(G1355,VpD!$1:$1,1)),VpD!$I$2)</f>
        <v>1961-1972</v>
      </c>
      <c r="S1355" s="1">
        <f ca="1">IFERROR(INDEX(VpD!$C$3:$I$27,MATCH(E1355,VpD!$B$3:$B$27,0),MATCH(R1355,VpD!$C$2:$I$2,0)),0)</f>
        <v>120</v>
      </c>
      <c r="T1355" s="19">
        <f t="shared" ca="1" si="282"/>
        <v>12</v>
      </c>
      <c r="U1355" s="14" t="str">
        <f t="shared" ca="1" si="283"/>
        <v xml:space="preserve">712123.06 </v>
      </c>
      <c r="V1355" s="14" t="str">
        <f t="shared" ca="1" si="284"/>
        <v>6169515.44</v>
      </c>
      <c r="W1355" s="14" t="str">
        <f t="shared" ca="1" si="285"/>
        <v>POINT(712123.06 6169515.44)</v>
      </c>
      <c r="X1355" s="14" t="str">
        <f>IFERROR(INDEX(BygningOmraade!B:B,MATCH(A1355,BygningOmraade!A:A,0)),"")</f>
        <v/>
      </c>
    </row>
    <row r="1356" spans="1:24" s="14" customFormat="1" x14ac:dyDescent="0.25">
      <c r="A1356" s="14">
        <f t="shared" si="273"/>
        <v>1356</v>
      </c>
      <c r="B1356" s="14" t="str">
        <f t="shared" ca="1" si="274"/>
        <v>4e90fd2c-3118-45ee-8a77-9f7e7b041893</v>
      </c>
      <c r="C1356" s="14" t="str">
        <f t="shared" ca="1" si="275"/>
        <v>0a3f507e-1b8f-32b8-e044-0003ba298018</v>
      </c>
      <c r="D1356" s="14">
        <f t="shared" ca="1" si="276"/>
        <v>996251</v>
      </c>
      <c r="E1356" s="1">
        <f t="shared" ca="1" si="277"/>
        <v>120</v>
      </c>
      <c r="F1356" s="1">
        <f t="shared" ca="1" si="278"/>
        <v>124</v>
      </c>
      <c r="G1356" s="1">
        <f t="shared" ca="1" si="279"/>
        <v>1972</v>
      </c>
      <c r="H1356" s="1" t="str">
        <f ca="1">IFERROR(INDEX(Varmeinstallation!B:B,MATCH(INDIRECT($A$1&amp;"L"&amp;A1356)*1,Varmeinstallation!A:A,0)),"Ingen varmeinstallationer")</f>
        <v>Centralvarme fra eget anlæg, et-kammer fyr</v>
      </c>
      <c r="I1356" s="1" t="str">
        <f ca="1">IFERROR(INDEX(Opvarmningsmiddel!B:B,MATCH(INDIRECT($A$1&amp;"M"&amp;A1356)*1,Opvarmningsmiddel!A:A,0)),"")</f>
        <v>Naturgas</v>
      </c>
      <c r="J1356" s="1">
        <f t="shared" ca="1" si="280"/>
        <v>0</v>
      </c>
      <c r="K1356" s="1" t="str">
        <f ca="1">IFERROR(INDEX(Relationstabel!$C$3:$K$10,MATCH(VALUE(INDIRECT($A$1&amp;"L"&amp;A1356)),Relationstabel!$A$3:$A$10,0),MATCH(IFERROR(VALUE(INDIRECT($A$1&amp;"M"&amp;A1356)),0),Relationstabel!$C$1:$K$1,0)),"Ingen varmeinstallationer")</f>
        <v>Naturgas</v>
      </c>
      <c r="L1356" s="1" t="str">
        <f ca="1">INDEX(Anvendelseskode!B:B,MATCH($E1356,Anvendelseskode!$A:$A,0))</f>
        <v>Fritliggende enfamilieshus (parcelhus)</v>
      </c>
      <c r="M1356" s="1" t="str">
        <f ca="1">INDEX(Anvendelseskode!C:C,MATCH($E1356,Anvendelseskode!$A:$A,0))</f>
        <v>Parcelhuse</v>
      </c>
      <c r="N1356" s="1" t="str">
        <f ca="1">INDEX(Anvendelseskode!D:D,MATCH($E1356,Anvendelseskode!$A:$A,0))</f>
        <v>Private husholdninger</v>
      </c>
      <c r="O1356" s="1" t="str">
        <f ca="1">IFERROR(INDEX(SBi!$2:$2,MATCH(G1356,SBi!$1:$1,1)),SBi!$K$2)</f>
        <v>1961-1972</v>
      </c>
      <c r="P1356" s="1">
        <f ca="1">IFERROR(INDEX(SBi!$C$3:$K$28,MATCH(E1356,SBi!$B$3:$B$28,0),MATCH(O1356,SBi!$C$2:$K$2,0)),0)</f>
        <v>134.30000000000001</v>
      </c>
      <c r="Q1356" s="19">
        <f t="shared" ca="1" si="281"/>
        <v>16.653200000000002</v>
      </c>
      <c r="R1356" s="19" t="str">
        <f ca="1">IFERROR(INDEX(VpD!$2:$2,MATCH(G1356,VpD!$1:$1,1)),VpD!$I$2)</f>
        <v>1961-1972</v>
      </c>
      <c r="S1356" s="1">
        <f ca="1">IFERROR(INDEX(VpD!$C$3:$I$27,MATCH(E1356,VpD!$B$3:$B$27,0),MATCH(R1356,VpD!$C$2:$I$2,0)),0)</f>
        <v>143</v>
      </c>
      <c r="T1356" s="19">
        <f t="shared" ca="1" si="282"/>
        <v>17.731999999999999</v>
      </c>
      <c r="U1356" s="14" t="str">
        <f t="shared" ca="1" si="283"/>
        <v xml:space="preserve">713017.25 </v>
      </c>
      <c r="V1356" s="14" t="str">
        <f t="shared" ca="1" si="284"/>
        <v>6168940.44</v>
      </c>
      <c r="W1356" s="14" t="str">
        <f t="shared" ca="1" si="285"/>
        <v>POINT(713017.25 6168940.44)</v>
      </c>
      <c r="X1356" s="14" t="str">
        <f>IFERROR(INDEX(BygningOmraade!B:B,MATCH(A1356,BygningOmraade!A:A,0)),"")</f>
        <v/>
      </c>
    </row>
    <row r="1357" spans="1:24" s="14" customFormat="1" x14ac:dyDescent="0.25">
      <c r="A1357" s="14">
        <f t="shared" si="273"/>
        <v>1357</v>
      </c>
      <c r="B1357" s="14" t="str">
        <f t="shared" ca="1" si="274"/>
        <v>4e99ef31-19d9-4efc-9797-72b1e4729eb8</v>
      </c>
      <c r="C1357" s="14" t="str">
        <f t="shared" ca="1" si="275"/>
        <v>0a3f507e-1b55-32b8-e044-0003ba298018</v>
      </c>
      <c r="D1357" s="14">
        <f t="shared" ca="1" si="276"/>
        <v>996813</v>
      </c>
      <c r="E1357" s="1">
        <f t="shared" ca="1" si="277"/>
        <v>130</v>
      </c>
      <c r="F1357" s="1">
        <f t="shared" ca="1" si="278"/>
        <v>112</v>
      </c>
      <c r="G1357" s="1">
        <f t="shared" ca="1" si="279"/>
        <v>1978</v>
      </c>
      <c r="H1357" s="1" t="str">
        <f ca="1">IFERROR(INDEX(Varmeinstallation!B:B,MATCH(INDIRECT($A$1&amp;"L"&amp;A1357)*1,Varmeinstallation!A:A,0)),"Ingen varmeinstallationer")</f>
        <v>Fjernvarme/blokvarme (radiatorsystemer eller varmluftanlæg)</v>
      </c>
      <c r="I1357" s="1" t="str">
        <f ca="1">IFERROR(INDEX(Opvarmningsmiddel!B:B,MATCH(INDIRECT($A$1&amp;"M"&amp;A1357)*1,Opvarmningsmiddel!A:A,0)),"")</f>
        <v/>
      </c>
      <c r="J1357" s="1">
        <f t="shared" ca="1" si="280"/>
        <v>0</v>
      </c>
      <c r="K1357" s="1" t="str">
        <f ca="1">IFERROR(INDEX(Relationstabel!$C$3:$K$10,MATCH(VALUE(INDIRECT($A$1&amp;"L"&amp;A1357)),Relationstabel!$A$3:$A$10,0),MATCH(IFERROR(VALUE(INDIRECT($A$1&amp;"M"&amp;A1357)),0),Relationstabel!$C$1:$K$1,0)),"Ingen varmeinstallationer")</f>
        <v>Fjernvarme/ Blokvarme</v>
      </c>
      <c r="L1357" s="1" t="str">
        <f ca="1">INDEX(Anvendelseskode!B:B,MATCH($E1357,Anvendelseskode!$A:$A,0))</f>
        <v>Række-, kæde-, dobbelthus (lodret adskillelse mellem enhederne)</v>
      </c>
      <c r="M1357" s="1" t="str">
        <f ca="1">INDEX(Anvendelseskode!C:C,MATCH($E1357,Anvendelseskode!$A:$A,0))</f>
        <v>Række-, kæde og dobbelthuse</v>
      </c>
      <c r="N1357" s="1" t="str">
        <f ca="1">INDEX(Anvendelseskode!D:D,MATCH($E1357,Anvendelseskode!$A:$A,0))</f>
        <v>Private husholdninger</v>
      </c>
      <c r="O1357" s="1" t="str">
        <f ca="1">IFERROR(INDEX(SBi!$2:$2,MATCH(G1357,SBi!$1:$1,1)),SBi!$K$2)</f>
        <v>1973-1978</v>
      </c>
      <c r="P1357" s="1">
        <f ca="1">IFERROR(INDEX(SBi!$C$3:$K$28,MATCH(E1357,SBi!$B$3:$B$28,0),MATCH(O1357,SBi!$C$2:$K$2,0)),0)</f>
        <v>112.6</v>
      </c>
      <c r="Q1357" s="19">
        <f t="shared" ca="1" si="281"/>
        <v>12.611199999999998</v>
      </c>
      <c r="R1357" s="19" t="str">
        <f ca="1">IFERROR(INDEX(VpD!$2:$2,MATCH(G1357,VpD!$1:$1,1)),VpD!$I$2)</f>
        <v>1973-1978</v>
      </c>
      <c r="S1357" s="1">
        <f ca="1">IFERROR(INDEX(VpD!$C$3:$I$27,MATCH(E1357,VpD!$B$3:$B$27,0),MATCH(R1357,VpD!$C$2:$I$2,0)),0)</f>
        <v>98</v>
      </c>
      <c r="T1357" s="19">
        <f t="shared" ca="1" si="282"/>
        <v>10.976000000000001</v>
      </c>
      <c r="U1357" s="14" t="str">
        <f t="shared" ca="1" si="283"/>
        <v xml:space="preserve">713463.83 </v>
      </c>
      <c r="V1357" s="14" t="str">
        <f t="shared" ca="1" si="284"/>
        <v>6169769.16</v>
      </c>
      <c r="W1357" s="14" t="str">
        <f t="shared" ca="1" si="285"/>
        <v>POINT(713463.83 6169769.16)</v>
      </c>
      <c r="X1357" s="14" t="str">
        <f>IFERROR(INDEX(BygningOmraade!B:B,MATCH(A1357,BygningOmraade!A:A,0)),"")</f>
        <v/>
      </c>
    </row>
    <row r="1358" spans="1:24" s="14" customFormat="1" x14ac:dyDescent="0.25">
      <c r="A1358" s="14">
        <f t="shared" si="273"/>
        <v>1358</v>
      </c>
      <c r="B1358" s="14" t="str">
        <f t="shared" ca="1" si="274"/>
        <v>4ebfd2e3-b56c-4319-bafe-4c7614efdab8</v>
      </c>
      <c r="C1358" s="14" t="str">
        <f t="shared" ca="1" si="275"/>
        <v>0a3f507e-1de1-32b8-e044-0003ba298018</v>
      </c>
      <c r="D1358" s="14">
        <f t="shared" ca="1" si="276"/>
        <v>2540544</v>
      </c>
      <c r="E1358" s="1">
        <f t="shared" ca="1" si="277"/>
        <v>120</v>
      </c>
      <c r="F1358" s="1">
        <f t="shared" ca="1" si="278"/>
        <v>145</v>
      </c>
      <c r="G1358" s="1">
        <f t="shared" ca="1" si="279"/>
        <v>2001</v>
      </c>
      <c r="H1358" s="1" t="str">
        <f ca="1">IFERROR(INDEX(Varmeinstallation!B:B,MATCH(INDIRECT($A$1&amp;"L"&amp;A1358)*1,Varmeinstallation!A:A,0)),"Ingen varmeinstallationer")</f>
        <v>Fjernvarme/blokvarme (radiatorsystemer eller varmluftanlæg)</v>
      </c>
      <c r="I1358" s="1" t="str">
        <f ca="1">IFERROR(INDEX(Opvarmningsmiddel!B:B,MATCH(INDIRECT($A$1&amp;"M"&amp;A1358)*1,Opvarmningsmiddel!A:A,0)),"")</f>
        <v/>
      </c>
      <c r="J1358" s="1">
        <f t="shared" ca="1" si="280"/>
        <v>0</v>
      </c>
      <c r="K1358" s="1" t="str">
        <f ca="1">IFERROR(INDEX(Relationstabel!$C$3:$K$10,MATCH(VALUE(INDIRECT($A$1&amp;"L"&amp;A1358)),Relationstabel!$A$3:$A$10,0),MATCH(IFERROR(VALUE(INDIRECT($A$1&amp;"M"&amp;A1358)),0),Relationstabel!$C$1:$K$1,0)),"Ingen varmeinstallationer")</f>
        <v>Fjernvarme/ Blokvarme</v>
      </c>
      <c r="L1358" s="1" t="str">
        <f ca="1">INDEX(Anvendelseskode!B:B,MATCH($E1358,Anvendelseskode!$A:$A,0))</f>
        <v>Fritliggende enfamilieshus (parcelhus)</v>
      </c>
      <c r="M1358" s="1" t="str">
        <f ca="1">INDEX(Anvendelseskode!C:C,MATCH($E1358,Anvendelseskode!$A:$A,0))</f>
        <v>Parcelhuse</v>
      </c>
      <c r="N1358" s="1" t="str">
        <f ca="1">INDEX(Anvendelseskode!D:D,MATCH($E1358,Anvendelseskode!$A:$A,0))</f>
        <v>Private husholdninger</v>
      </c>
      <c r="O1358" s="1" t="str">
        <f ca="1">IFERROR(INDEX(SBi!$2:$2,MATCH(G1358,SBi!$1:$1,1)),SBi!$K$2)</f>
        <v>1999-2006</v>
      </c>
      <c r="P1358" s="1">
        <f ca="1">IFERROR(INDEX(SBi!$C$3:$K$28,MATCH(E1358,SBi!$B$3:$B$28,0),MATCH(O1358,SBi!$C$2:$K$2,0)),0)</f>
        <v>83.9</v>
      </c>
      <c r="Q1358" s="19">
        <f t="shared" ca="1" si="281"/>
        <v>12.1655</v>
      </c>
      <c r="R1358" s="19" t="str">
        <f ca="1">IFERROR(INDEX(VpD!$2:$2,MATCH(G1358,VpD!$1:$1,1)),VpD!$I$2)</f>
        <v>&gt;1998</v>
      </c>
      <c r="S1358" s="1">
        <f ca="1">IFERROR(INDEX(VpD!$C$3:$I$27,MATCH(E1358,VpD!$B$3:$B$27,0),MATCH(R1358,VpD!$C$2:$I$2,0)),0)</f>
        <v>72</v>
      </c>
      <c r="T1358" s="19">
        <f t="shared" ca="1" si="282"/>
        <v>10.44</v>
      </c>
      <c r="U1358" s="14" t="str">
        <f t="shared" ca="1" si="283"/>
        <v xml:space="preserve">712094.73 </v>
      </c>
      <c r="V1358" s="14" t="str">
        <f t="shared" ca="1" si="284"/>
        <v>6171978.47</v>
      </c>
      <c r="W1358" s="14" t="str">
        <f t="shared" ca="1" si="285"/>
        <v>POINT(712094.73 6171978.47)</v>
      </c>
      <c r="X1358" s="14" t="str">
        <f>IFERROR(INDEX(BygningOmraade!B:B,MATCH(A1358,BygningOmraade!A:A,0)),"")</f>
        <v/>
      </c>
    </row>
    <row r="1359" spans="1:24" s="14" customFormat="1" x14ac:dyDescent="0.25">
      <c r="A1359" s="14">
        <f t="shared" si="273"/>
        <v>1359</v>
      </c>
      <c r="B1359" s="14" t="str">
        <f t="shared" ca="1" si="274"/>
        <v>4ec5e614-d5bd-47b5-9c24-42f145d2bc52</v>
      </c>
      <c r="C1359" s="14" t="str">
        <f t="shared" ca="1" si="275"/>
        <v>0a3f507e-238b-32b8-e044-0003ba298018</v>
      </c>
      <c r="D1359" s="14">
        <f t="shared" ca="1" si="276"/>
        <v>996598</v>
      </c>
      <c r="E1359" s="1">
        <f t="shared" ca="1" si="277"/>
        <v>120</v>
      </c>
      <c r="F1359" s="1">
        <f t="shared" ca="1" si="278"/>
        <v>130</v>
      </c>
      <c r="G1359" s="1">
        <f t="shared" ca="1" si="279"/>
        <v>1995</v>
      </c>
      <c r="H1359" s="1" t="str">
        <f ca="1">IFERROR(INDEX(Varmeinstallation!B:B,MATCH(INDIRECT($A$1&amp;"L"&amp;A1359)*1,Varmeinstallation!A:A,0)),"Ingen varmeinstallationer")</f>
        <v>Centralvarme fra eget anlæg, et-kammer fyr</v>
      </c>
      <c r="I1359" s="1" t="str">
        <f ca="1">IFERROR(INDEX(Opvarmningsmiddel!B:B,MATCH(INDIRECT($A$1&amp;"M"&amp;A1359)*1,Opvarmningsmiddel!A:A,0)),"")</f>
        <v>Naturgas</v>
      </c>
      <c r="J1359" s="1">
        <f t="shared" ca="1" si="280"/>
        <v>0</v>
      </c>
      <c r="K1359" s="1" t="str">
        <f ca="1">IFERROR(INDEX(Relationstabel!$C$3:$K$10,MATCH(VALUE(INDIRECT($A$1&amp;"L"&amp;A1359)),Relationstabel!$A$3:$A$10,0),MATCH(IFERROR(VALUE(INDIRECT($A$1&amp;"M"&amp;A1359)),0),Relationstabel!$C$1:$K$1,0)),"Ingen varmeinstallationer")</f>
        <v>Naturgas</v>
      </c>
      <c r="L1359" s="1" t="str">
        <f ca="1">INDEX(Anvendelseskode!B:B,MATCH($E1359,Anvendelseskode!$A:$A,0))</f>
        <v>Fritliggende enfamilieshus (parcelhus)</v>
      </c>
      <c r="M1359" s="1" t="str">
        <f ca="1">INDEX(Anvendelseskode!C:C,MATCH($E1359,Anvendelseskode!$A:$A,0))</f>
        <v>Parcelhuse</v>
      </c>
      <c r="N1359" s="1" t="str">
        <f ca="1">INDEX(Anvendelseskode!D:D,MATCH($E1359,Anvendelseskode!$A:$A,0))</f>
        <v>Private husholdninger</v>
      </c>
      <c r="O1359" s="1" t="str">
        <f ca="1">IFERROR(INDEX(SBi!$2:$2,MATCH(G1359,SBi!$1:$1,1)),SBi!$K$2)</f>
        <v>1979-1998</v>
      </c>
      <c r="P1359" s="1">
        <f ca="1">IFERROR(INDEX(SBi!$C$3:$K$28,MATCH(E1359,SBi!$B$3:$B$28,0),MATCH(O1359,SBi!$C$2:$K$2,0)),0)</f>
        <v>105.4</v>
      </c>
      <c r="Q1359" s="19">
        <f t="shared" ca="1" si="281"/>
        <v>13.702</v>
      </c>
      <c r="R1359" s="19" t="str">
        <f ca="1">IFERROR(INDEX(VpD!$2:$2,MATCH(G1359,VpD!$1:$1,1)),VpD!$I$2)</f>
        <v>1979-1998</v>
      </c>
      <c r="S1359" s="1">
        <f ca="1">IFERROR(INDEX(VpD!$C$3:$I$27,MATCH(E1359,VpD!$B$3:$B$27,0),MATCH(R1359,VpD!$C$2:$I$2,0)),0)</f>
        <v>90</v>
      </c>
      <c r="T1359" s="19">
        <f t="shared" ca="1" si="282"/>
        <v>11.7</v>
      </c>
      <c r="U1359" s="14" t="str">
        <f t="shared" ca="1" si="283"/>
        <v xml:space="preserve">713176.16 </v>
      </c>
      <c r="V1359" s="14" t="str">
        <f t="shared" ca="1" si="284"/>
        <v>6168659.82</v>
      </c>
      <c r="W1359" s="14" t="str">
        <f t="shared" ca="1" si="285"/>
        <v>POINT(713176.16 6168659.82)</v>
      </c>
      <c r="X1359" s="14" t="str">
        <f>IFERROR(INDEX(BygningOmraade!B:B,MATCH(A1359,BygningOmraade!A:A,0)),"")</f>
        <v/>
      </c>
    </row>
    <row r="1360" spans="1:24" s="14" customFormat="1" x14ac:dyDescent="0.25">
      <c r="A1360" s="14">
        <f t="shared" si="273"/>
        <v>1360</v>
      </c>
      <c r="B1360" s="14" t="str">
        <f t="shared" ca="1" si="274"/>
        <v>4ef34d4c-2366-4cd6-bbf6-ebe123fe3356</v>
      </c>
      <c r="C1360" s="14" t="str">
        <f t="shared" ca="1" si="275"/>
        <v>0a3f507e-163b-32b8-e044-0003ba298018</v>
      </c>
      <c r="D1360" s="14">
        <f t="shared" ca="1" si="276"/>
        <v>997270</v>
      </c>
      <c r="E1360" s="1">
        <f t="shared" ca="1" si="277"/>
        <v>130</v>
      </c>
      <c r="F1360" s="1">
        <f t="shared" ca="1" si="278"/>
        <v>109</v>
      </c>
      <c r="G1360" s="1">
        <f t="shared" ca="1" si="279"/>
        <v>1978</v>
      </c>
      <c r="H1360" s="1" t="str">
        <f ca="1">IFERROR(INDEX(Varmeinstallation!B:B,MATCH(INDIRECT($A$1&amp;"L"&amp;A1360)*1,Varmeinstallation!A:A,0)),"Ingen varmeinstallationer")</f>
        <v>Fjernvarme/blokvarme (radiatorsystemer eller varmluftanlæg)</v>
      </c>
      <c r="I1360" s="1" t="str">
        <f ca="1">IFERROR(INDEX(Opvarmningsmiddel!B:B,MATCH(INDIRECT($A$1&amp;"M"&amp;A1360)*1,Opvarmningsmiddel!A:A,0)),"")</f>
        <v/>
      </c>
      <c r="J1360" s="1">
        <f t="shared" ca="1" si="280"/>
        <v>0</v>
      </c>
      <c r="K1360" s="1" t="str">
        <f ca="1">IFERROR(INDEX(Relationstabel!$C$3:$K$10,MATCH(VALUE(INDIRECT($A$1&amp;"L"&amp;A1360)),Relationstabel!$A$3:$A$10,0),MATCH(IFERROR(VALUE(INDIRECT($A$1&amp;"M"&amp;A1360)),0),Relationstabel!$C$1:$K$1,0)),"Ingen varmeinstallationer")</f>
        <v>Fjernvarme/ Blokvarme</v>
      </c>
      <c r="L1360" s="1" t="str">
        <f ca="1">INDEX(Anvendelseskode!B:B,MATCH($E1360,Anvendelseskode!$A:$A,0))</f>
        <v>Række-, kæde-, dobbelthus (lodret adskillelse mellem enhederne)</v>
      </c>
      <c r="M1360" s="1" t="str">
        <f ca="1">INDEX(Anvendelseskode!C:C,MATCH($E1360,Anvendelseskode!$A:$A,0))</f>
        <v>Række-, kæde og dobbelthuse</v>
      </c>
      <c r="N1360" s="1" t="str">
        <f ca="1">INDEX(Anvendelseskode!D:D,MATCH($E1360,Anvendelseskode!$A:$A,0))</f>
        <v>Private husholdninger</v>
      </c>
      <c r="O1360" s="1" t="str">
        <f ca="1">IFERROR(INDEX(SBi!$2:$2,MATCH(G1360,SBi!$1:$1,1)),SBi!$K$2)</f>
        <v>1973-1978</v>
      </c>
      <c r="P1360" s="1">
        <f ca="1">IFERROR(INDEX(SBi!$C$3:$K$28,MATCH(E1360,SBi!$B$3:$B$28,0),MATCH(O1360,SBi!$C$2:$K$2,0)),0)</f>
        <v>112.6</v>
      </c>
      <c r="Q1360" s="19">
        <f t="shared" ca="1" si="281"/>
        <v>12.273399999999999</v>
      </c>
      <c r="R1360" s="19" t="str">
        <f ca="1">IFERROR(INDEX(VpD!$2:$2,MATCH(G1360,VpD!$1:$1,1)),VpD!$I$2)</f>
        <v>1973-1978</v>
      </c>
      <c r="S1360" s="1">
        <f ca="1">IFERROR(INDEX(VpD!$C$3:$I$27,MATCH(E1360,VpD!$B$3:$B$27,0),MATCH(R1360,VpD!$C$2:$I$2,0)),0)</f>
        <v>98</v>
      </c>
      <c r="T1360" s="19">
        <f t="shared" ca="1" si="282"/>
        <v>10.682</v>
      </c>
      <c r="U1360" s="14" t="str">
        <f t="shared" ca="1" si="283"/>
        <v xml:space="preserve">713705.96 </v>
      </c>
      <c r="V1360" s="14" t="str">
        <f t="shared" ca="1" si="284"/>
        <v>6169517.02</v>
      </c>
      <c r="W1360" s="14" t="str">
        <f t="shared" ca="1" si="285"/>
        <v>POINT(713705.96 6169517.02)</v>
      </c>
      <c r="X1360" s="14" t="str">
        <f>IFERROR(INDEX(BygningOmraade!B:B,MATCH(A1360,BygningOmraade!A:A,0)),"")</f>
        <v/>
      </c>
    </row>
    <row r="1361" spans="1:24" s="14" customFormat="1" x14ac:dyDescent="0.25">
      <c r="A1361" s="14">
        <f t="shared" si="273"/>
        <v>1361</v>
      </c>
      <c r="B1361" s="14" t="str">
        <f t="shared" ca="1" si="274"/>
        <v>4efcb9d0-d713-4b73-ad90-5de26ff021eb</v>
      </c>
      <c r="C1361" s="14" t="str">
        <f t="shared" ca="1" si="275"/>
        <v>0a3f507e-234a-32b8-e044-0003ba298018</v>
      </c>
      <c r="D1361" s="14">
        <f t="shared" ca="1" si="276"/>
        <v>995634</v>
      </c>
      <c r="E1361" s="1">
        <f t="shared" ca="1" si="277"/>
        <v>120</v>
      </c>
      <c r="F1361" s="1">
        <f t="shared" ca="1" si="278"/>
        <v>226</v>
      </c>
      <c r="G1361" s="1">
        <f t="shared" ca="1" si="279"/>
        <v>1970</v>
      </c>
      <c r="H1361" s="1" t="str">
        <f ca="1">IFERROR(INDEX(Varmeinstallation!B:B,MATCH(INDIRECT($A$1&amp;"L"&amp;A1361)*1,Varmeinstallation!A:A,0)),"Ingen varmeinstallationer")</f>
        <v>Centralvarme fra eget anlæg, et-kammer fyr</v>
      </c>
      <c r="I1361" s="1" t="str">
        <f ca="1">IFERROR(INDEX(Opvarmningsmiddel!B:B,MATCH(INDIRECT($A$1&amp;"M"&amp;A1361)*1,Opvarmningsmiddel!A:A,0)),"")</f>
        <v>Naturgas</v>
      </c>
      <c r="J1361" s="1">
        <f t="shared" ca="1" si="280"/>
        <v>0</v>
      </c>
      <c r="K1361" s="1" t="str">
        <f ca="1">IFERROR(INDEX(Relationstabel!$C$3:$K$10,MATCH(VALUE(INDIRECT($A$1&amp;"L"&amp;A1361)),Relationstabel!$A$3:$A$10,0),MATCH(IFERROR(VALUE(INDIRECT($A$1&amp;"M"&amp;A1361)),0),Relationstabel!$C$1:$K$1,0)),"Ingen varmeinstallationer")</f>
        <v>Naturgas</v>
      </c>
      <c r="L1361" s="1" t="str">
        <f ca="1">INDEX(Anvendelseskode!B:B,MATCH($E1361,Anvendelseskode!$A:$A,0))</f>
        <v>Fritliggende enfamilieshus (parcelhus)</v>
      </c>
      <c r="M1361" s="1" t="str">
        <f ca="1">INDEX(Anvendelseskode!C:C,MATCH($E1361,Anvendelseskode!$A:$A,0))</f>
        <v>Parcelhuse</v>
      </c>
      <c r="N1361" s="1" t="str">
        <f ca="1">INDEX(Anvendelseskode!D:D,MATCH($E1361,Anvendelseskode!$A:$A,0))</f>
        <v>Private husholdninger</v>
      </c>
      <c r="O1361" s="1" t="str">
        <f ca="1">IFERROR(INDEX(SBi!$2:$2,MATCH(G1361,SBi!$1:$1,1)),SBi!$K$2)</f>
        <v>1961-1972</v>
      </c>
      <c r="P1361" s="1">
        <f ca="1">IFERROR(INDEX(SBi!$C$3:$K$28,MATCH(E1361,SBi!$B$3:$B$28,0),MATCH(O1361,SBi!$C$2:$K$2,0)),0)</f>
        <v>134.30000000000001</v>
      </c>
      <c r="Q1361" s="19">
        <f t="shared" ca="1" si="281"/>
        <v>30.351800000000004</v>
      </c>
      <c r="R1361" s="19" t="str">
        <f ca="1">IFERROR(INDEX(VpD!$2:$2,MATCH(G1361,VpD!$1:$1,1)),VpD!$I$2)</f>
        <v>1961-1972</v>
      </c>
      <c r="S1361" s="1">
        <f ca="1">IFERROR(INDEX(VpD!$C$3:$I$27,MATCH(E1361,VpD!$B$3:$B$27,0),MATCH(R1361,VpD!$C$2:$I$2,0)),0)</f>
        <v>143</v>
      </c>
      <c r="T1361" s="19">
        <f t="shared" ca="1" si="282"/>
        <v>32.317999999999998</v>
      </c>
      <c r="U1361" s="14" t="str">
        <f t="shared" ca="1" si="283"/>
        <v xml:space="preserve">712391.3 </v>
      </c>
      <c r="V1361" s="14" t="str">
        <f t="shared" ca="1" si="284"/>
        <v>6168982.36</v>
      </c>
      <c r="W1361" s="14" t="str">
        <f t="shared" ca="1" si="285"/>
        <v>POINT(712391.3 6168982.36)</v>
      </c>
      <c r="X1361" s="14" t="str">
        <f>IFERROR(INDEX(BygningOmraade!B:B,MATCH(A1361,BygningOmraade!A:A,0)),"")</f>
        <v/>
      </c>
    </row>
    <row r="1362" spans="1:24" s="14" customFormat="1" x14ac:dyDescent="0.25">
      <c r="A1362" s="14">
        <f t="shared" si="273"/>
        <v>1362</v>
      </c>
      <c r="B1362" s="14" t="str">
        <f t="shared" ca="1" si="274"/>
        <v>4f1ed0c5-4a01-47aa-a067-e2b457b392d0</v>
      </c>
      <c r="C1362" s="14" t="str">
        <f t="shared" ca="1" si="275"/>
        <v>0a3f507e-168b-32b8-e044-0003ba298018</v>
      </c>
      <c r="D1362" s="14">
        <f t="shared" ca="1" si="276"/>
        <v>996066</v>
      </c>
      <c r="E1362" s="1">
        <f t="shared" ca="1" si="277"/>
        <v>320</v>
      </c>
      <c r="F1362" s="1">
        <f t="shared" ca="1" si="278"/>
        <v>2092</v>
      </c>
      <c r="G1362" s="1">
        <f t="shared" ca="1" si="279"/>
        <v>1984</v>
      </c>
      <c r="H1362" s="1" t="str">
        <f ca="1">IFERROR(INDEX(Varmeinstallation!B:B,MATCH(INDIRECT($A$1&amp;"L"&amp;A1362)*1,Varmeinstallation!A:A,0)),"Ingen varmeinstallationer")</f>
        <v>Centralvarme fra eget anlæg, et-kammer fyr</v>
      </c>
      <c r="I1362" s="1" t="str">
        <f ca="1">IFERROR(INDEX(Opvarmningsmiddel!B:B,MATCH(INDIRECT($A$1&amp;"M"&amp;A1362)*1,Opvarmningsmiddel!A:A,0)),"")</f>
        <v>Naturgas</v>
      </c>
      <c r="J1362" s="1">
        <f t="shared" ca="1" si="280"/>
        <v>0</v>
      </c>
      <c r="K1362" s="1" t="str">
        <f ca="1">IFERROR(INDEX(Relationstabel!$C$3:$K$10,MATCH(VALUE(INDIRECT($A$1&amp;"L"&amp;A1362)),Relationstabel!$A$3:$A$10,0),MATCH(IFERROR(VALUE(INDIRECT($A$1&amp;"M"&amp;A1362)),0),Relationstabel!$C$1:$K$1,0)),"Ingen varmeinstallationer")</f>
        <v>Naturgas</v>
      </c>
      <c r="L1362" s="1" t="str">
        <f ca="1">INDEX(Anvendelseskode!B:B,MATCH($E1362,Anvendelseskode!$A:$A,0))</f>
        <v>Bygning til kontor, handel, lager herunder offentlig administration</v>
      </c>
      <c r="M1362" s="1" t="str">
        <f ca="1">INDEX(Anvendelseskode!C:C,MATCH($E1362,Anvendelseskode!$A:$A,0))</f>
        <v>Kontor, handel, lager, off. adm.</v>
      </c>
      <c r="N1362" s="1" t="str">
        <f ca="1">INDEX(Anvendelseskode!D:D,MATCH($E1362,Anvendelseskode!$A:$A,0))</f>
        <v>Handel og servicevirksomheder</v>
      </c>
      <c r="O1362" s="1" t="str">
        <f ca="1">IFERROR(INDEX(SBi!$2:$2,MATCH(G1362,SBi!$1:$1,1)),SBi!$K$2)</f>
        <v>1979-1998</v>
      </c>
      <c r="P1362" s="1">
        <f ca="1">IFERROR(INDEX(SBi!$C$3:$K$28,MATCH(E1362,SBi!$B$3:$B$28,0),MATCH(O1362,SBi!$C$2:$K$2,0)),0)</f>
        <v>103.3</v>
      </c>
      <c r="Q1362" s="19">
        <f t="shared" ca="1" si="281"/>
        <v>216.1036</v>
      </c>
      <c r="R1362" s="19" t="str">
        <f ca="1">IFERROR(INDEX(VpD!$2:$2,MATCH(G1362,VpD!$1:$1,1)),VpD!$I$2)</f>
        <v>1979-1998</v>
      </c>
      <c r="S1362" s="1">
        <f ca="1">IFERROR(INDEX(VpD!$C$3:$I$27,MATCH(E1362,VpD!$B$3:$B$27,0),MATCH(R1362,VpD!$C$2:$I$2,0)),0)</f>
        <v>77</v>
      </c>
      <c r="T1362" s="19">
        <f t="shared" ca="1" si="282"/>
        <v>161.084</v>
      </c>
      <c r="U1362" s="14" t="str">
        <f t="shared" ca="1" si="283"/>
        <v xml:space="preserve">712512.42 </v>
      </c>
      <c r="V1362" s="14" t="str">
        <f t="shared" ca="1" si="284"/>
        <v>6169707.09</v>
      </c>
      <c r="W1362" s="14" t="str">
        <f t="shared" ca="1" si="285"/>
        <v>POINT(712512.42 6169707.09)</v>
      </c>
      <c r="X1362" s="14" t="str">
        <f>IFERROR(INDEX(BygningOmraade!B:B,MATCH(A1362,BygningOmraade!A:A,0)),"")</f>
        <v/>
      </c>
    </row>
    <row r="1363" spans="1:24" s="14" customFormat="1" x14ac:dyDescent="0.25">
      <c r="A1363" s="14">
        <f t="shared" si="273"/>
        <v>1363</v>
      </c>
      <c r="B1363" s="14" t="str">
        <f t="shared" ca="1" si="274"/>
        <v>4f213c88-d090-4568-83c9-d3752c58f980</v>
      </c>
      <c r="C1363" s="14" t="str">
        <f t="shared" ca="1" si="275"/>
        <v>0a3f507e-1e6d-32b8-e044-0003ba298018</v>
      </c>
      <c r="D1363" s="14">
        <f t="shared" ca="1" si="276"/>
        <v>994833</v>
      </c>
      <c r="E1363" s="1">
        <f t="shared" ca="1" si="277"/>
        <v>120</v>
      </c>
      <c r="F1363" s="1">
        <f t="shared" ca="1" si="278"/>
        <v>170</v>
      </c>
      <c r="G1363" s="1">
        <f t="shared" ca="1" si="279"/>
        <v>1979</v>
      </c>
      <c r="H1363" s="1" t="str">
        <f ca="1">IFERROR(INDEX(Varmeinstallation!B:B,MATCH(INDIRECT($A$1&amp;"L"&amp;A1363)*1,Varmeinstallation!A:A,0)),"Ingen varmeinstallationer")</f>
        <v>Centralvarme fra eget anlæg, et-kammer fyr</v>
      </c>
      <c r="I1363" s="1" t="str">
        <f ca="1">IFERROR(INDEX(Opvarmningsmiddel!B:B,MATCH(INDIRECT($A$1&amp;"M"&amp;A1363)*1,Opvarmningsmiddel!A:A,0)),"")</f>
        <v>Naturgas</v>
      </c>
      <c r="J1363" s="1">
        <f t="shared" ca="1" si="280"/>
        <v>2</v>
      </c>
      <c r="K1363" s="1" t="str">
        <f ca="1">IFERROR(INDEX(Relationstabel!$C$3:$K$10,MATCH(VALUE(INDIRECT($A$1&amp;"L"&amp;A1363)),Relationstabel!$A$3:$A$10,0),MATCH(IFERROR(VALUE(INDIRECT($A$1&amp;"M"&amp;A1363)),0),Relationstabel!$C$1:$K$1,0)),"Ingen varmeinstallationer")</f>
        <v>Naturgas</v>
      </c>
      <c r="L1363" s="1" t="str">
        <f ca="1">INDEX(Anvendelseskode!B:B,MATCH($E1363,Anvendelseskode!$A:$A,0))</f>
        <v>Fritliggende enfamilieshus (parcelhus)</v>
      </c>
      <c r="M1363" s="1" t="str">
        <f ca="1">INDEX(Anvendelseskode!C:C,MATCH($E1363,Anvendelseskode!$A:$A,0))</f>
        <v>Parcelhuse</v>
      </c>
      <c r="N1363" s="1" t="str">
        <f ca="1">INDEX(Anvendelseskode!D:D,MATCH($E1363,Anvendelseskode!$A:$A,0))</f>
        <v>Private husholdninger</v>
      </c>
      <c r="O1363" s="1" t="str">
        <f ca="1">IFERROR(INDEX(SBi!$2:$2,MATCH(G1363,SBi!$1:$1,1)),SBi!$K$2)</f>
        <v>1979-1998</v>
      </c>
      <c r="P1363" s="1">
        <f ca="1">IFERROR(INDEX(SBi!$C$3:$K$28,MATCH(E1363,SBi!$B$3:$B$28,0),MATCH(O1363,SBi!$C$2:$K$2,0)),0)</f>
        <v>105.4</v>
      </c>
      <c r="Q1363" s="19">
        <f t="shared" ca="1" si="281"/>
        <v>17.917999999999999</v>
      </c>
      <c r="R1363" s="19" t="str">
        <f ca="1">IFERROR(INDEX(VpD!$2:$2,MATCH(G1363,VpD!$1:$1,1)),VpD!$I$2)</f>
        <v>1979-1998</v>
      </c>
      <c r="S1363" s="1">
        <f ca="1">IFERROR(INDEX(VpD!$C$3:$I$27,MATCH(E1363,VpD!$B$3:$B$27,0),MATCH(R1363,VpD!$C$2:$I$2,0)),0)</f>
        <v>90</v>
      </c>
      <c r="T1363" s="19">
        <f t="shared" ca="1" si="282"/>
        <v>15.3</v>
      </c>
      <c r="U1363" s="14" t="str">
        <f t="shared" ca="1" si="283"/>
        <v xml:space="preserve">711584.52 </v>
      </c>
      <c r="V1363" s="14" t="str">
        <f t="shared" ca="1" si="284"/>
        <v>6171892.34</v>
      </c>
      <c r="W1363" s="14" t="str">
        <f t="shared" ca="1" si="285"/>
        <v>POINT(711584.52 6171892.34)</v>
      </c>
      <c r="X1363" s="14" t="str">
        <f>IFERROR(INDEX(BygningOmraade!B:B,MATCH(A1363,BygningOmraade!A:A,0)),"")</f>
        <v/>
      </c>
    </row>
    <row r="1364" spans="1:24" s="14" customFormat="1" x14ac:dyDescent="0.25">
      <c r="A1364" s="14">
        <f t="shared" si="273"/>
        <v>1364</v>
      </c>
      <c r="B1364" s="14" t="str">
        <f t="shared" ca="1" si="274"/>
        <v>4f22998d-b13d-464f-807a-016b7d76e260</v>
      </c>
      <c r="C1364" s="14" t="str">
        <f t="shared" ca="1" si="275"/>
        <v>0a3f507e-1edb-32b8-e044-0003ba298018</v>
      </c>
      <c r="D1364" s="14">
        <f t="shared" ca="1" si="276"/>
        <v>995064</v>
      </c>
      <c r="E1364" s="1">
        <f t="shared" ca="1" si="277"/>
        <v>130</v>
      </c>
      <c r="F1364" s="1">
        <f t="shared" ca="1" si="278"/>
        <v>131</v>
      </c>
      <c r="G1364" s="1">
        <f t="shared" ca="1" si="279"/>
        <v>1973</v>
      </c>
      <c r="H1364" s="1" t="str">
        <f ca="1">IFERROR(INDEX(Varmeinstallation!B:B,MATCH(INDIRECT($A$1&amp;"L"&amp;A1364)*1,Varmeinstallation!A:A,0)),"Ingen varmeinstallationer")</f>
        <v>Fjernvarme/blokvarme (radiatorsystemer eller varmluftanlæg)</v>
      </c>
      <c r="I1364" s="1" t="str">
        <f ca="1">IFERROR(INDEX(Opvarmningsmiddel!B:B,MATCH(INDIRECT($A$1&amp;"M"&amp;A1364)*1,Opvarmningsmiddel!A:A,0)),"")</f>
        <v/>
      </c>
      <c r="J1364" s="1">
        <f t="shared" ca="1" si="280"/>
        <v>2</v>
      </c>
      <c r="K1364" s="1" t="str">
        <f ca="1">IFERROR(INDEX(Relationstabel!$C$3:$K$10,MATCH(VALUE(INDIRECT($A$1&amp;"L"&amp;A1364)),Relationstabel!$A$3:$A$10,0),MATCH(IFERROR(VALUE(INDIRECT($A$1&amp;"M"&amp;A1364)),0),Relationstabel!$C$1:$K$1,0)),"Ingen varmeinstallationer")</f>
        <v>Fjernvarme/ Blokvarme</v>
      </c>
      <c r="L1364" s="1" t="str">
        <f ca="1">INDEX(Anvendelseskode!B:B,MATCH($E1364,Anvendelseskode!$A:$A,0))</f>
        <v>Række-, kæde-, dobbelthus (lodret adskillelse mellem enhederne)</v>
      </c>
      <c r="M1364" s="1" t="str">
        <f ca="1">INDEX(Anvendelseskode!C:C,MATCH($E1364,Anvendelseskode!$A:$A,0))</f>
        <v>Række-, kæde og dobbelthuse</v>
      </c>
      <c r="N1364" s="1" t="str">
        <f ca="1">INDEX(Anvendelseskode!D:D,MATCH($E1364,Anvendelseskode!$A:$A,0))</f>
        <v>Private husholdninger</v>
      </c>
      <c r="O1364" s="1" t="str">
        <f ca="1">IFERROR(INDEX(SBi!$2:$2,MATCH(G1364,SBi!$1:$1,1)),SBi!$K$2)</f>
        <v>1973-1978</v>
      </c>
      <c r="P1364" s="1">
        <f ca="1">IFERROR(INDEX(SBi!$C$3:$K$28,MATCH(E1364,SBi!$B$3:$B$28,0),MATCH(O1364,SBi!$C$2:$K$2,0)),0)</f>
        <v>112.6</v>
      </c>
      <c r="Q1364" s="19">
        <f t="shared" ca="1" si="281"/>
        <v>14.750599999999999</v>
      </c>
      <c r="R1364" s="19" t="str">
        <f ca="1">IFERROR(INDEX(VpD!$2:$2,MATCH(G1364,VpD!$1:$1,1)),VpD!$I$2)</f>
        <v>1973-1978</v>
      </c>
      <c r="S1364" s="1">
        <f ca="1">IFERROR(INDEX(VpD!$C$3:$I$27,MATCH(E1364,VpD!$B$3:$B$27,0),MATCH(R1364,VpD!$C$2:$I$2,0)),0)</f>
        <v>98</v>
      </c>
      <c r="T1364" s="19">
        <f t="shared" ca="1" si="282"/>
        <v>12.837999999999999</v>
      </c>
      <c r="U1364" s="14" t="str">
        <f t="shared" ca="1" si="283"/>
        <v xml:space="preserve">711687.94 </v>
      </c>
      <c r="V1364" s="14" t="str">
        <f t="shared" ca="1" si="284"/>
        <v>6172110.73</v>
      </c>
      <c r="W1364" s="14" t="str">
        <f t="shared" ca="1" si="285"/>
        <v>POINT(711687.94 6172110.73)</v>
      </c>
      <c r="X1364" s="14" t="str">
        <f>IFERROR(INDEX(BygningOmraade!B:B,MATCH(A1364,BygningOmraade!A:A,0)),"")</f>
        <v/>
      </c>
    </row>
    <row r="1365" spans="1:24" s="14" customFormat="1" x14ac:dyDescent="0.25">
      <c r="A1365" s="14">
        <f t="shared" si="273"/>
        <v>1365</v>
      </c>
      <c r="B1365" s="14" t="str">
        <f t="shared" ca="1" si="274"/>
        <v>4f30ce05-b6c0-47ba-b4bf-ebe8a0929788</v>
      </c>
      <c r="C1365" s="14" t="str">
        <f t="shared" ca="1" si="275"/>
        <v>0a3f507e-23e4-32b8-e044-0003ba298018</v>
      </c>
      <c r="D1365" s="14">
        <f t="shared" ca="1" si="276"/>
        <v>996193</v>
      </c>
      <c r="E1365" s="1">
        <f t="shared" ca="1" si="277"/>
        <v>120</v>
      </c>
      <c r="F1365" s="1">
        <f t="shared" ca="1" si="278"/>
        <v>132</v>
      </c>
      <c r="G1365" s="1">
        <f t="shared" ca="1" si="279"/>
        <v>1984</v>
      </c>
      <c r="H1365" s="1" t="str">
        <f ca="1">IFERROR(INDEX(Varmeinstallation!B:B,MATCH(INDIRECT($A$1&amp;"L"&amp;A1365)*1,Varmeinstallation!A:A,0)),"Ingen varmeinstallationer")</f>
        <v>Centralvarme fra eget anlæg, et-kammer fyr</v>
      </c>
      <c r="I1365" s="1" t="str">
        <f ca="1">IFERROR(INDEX(Opvarmningsmiddel!B:B,MATCH(INDIRECT($A$1&amp;"M"&amp;A1365)*1,Opvarmningsmiddel!A:A,0)),"")</f>
        <v>Naturgas</v>
      </c>
      <c r="J1365" s="1">
        <f t="shared" ca="1" si="280"/>
        <v>0</v>
      </c>
      <c r="K1365" s="1" t="str">
        <f ca="1">IFERROR(INDEX(Relationstabel!$C$3:$K$10,MATCH(VALUE(INDIRECT($A$1&amp;"L"&amp;A1365)),Relationstabel!$A$3:$A$10,0),MATCH(IFERROR(VALUE(INDIRECT($A$1&amp;"M"&amp;A1365)),0),Relationstabel!$C$1:$K$1,0)),"Ingen varmeinstallationer")</f>
        <v>Naturgas</v>
      </c>
      <c r="L1365" s="1" t="str">
        <f ca="1">INDEX(Anvendelseskode!B:B,MATCH($E1365,Anvendelseskode!$A:$A,0))</f>
        <v>Fritliggende enfamilieshus (parcelhus)</v>
      </c>
      <c r="M1365" s="1" t="str">
        <f ca="1">INDEX(Anvendelseskode!C:C,MATCH($E1365,Anvendelseskode!$A:$A,0))</f>
        <v>Parcelhuse</v>
      </c>
      <c r="N1365" s="1" t="str">
        <f ca="1">INDEX(Anvendelseskode!D:D,MATCH($E1365,Anvendelseskode!$A:$A,0))</f>
        <v>Private husholdninger</v>
      </c>
      <c r="O1365" s="1" t="str">
        <f ca="1">IFERROR(INDEX(SBi!$2:$2,MATCH(G1365,SBi!$1:$1,1)),SBi!$K$2)</f>
        <v>1979-1998</v>
      </c>
      <c r="P1365" s="1">
        <f ca="1">IFERROR(INDEX(SBi!$C$3:$K$28,MATCH(E1365,SBi!$B$3:$B$28,0),MATCH(O1365,SBi!$C$2:$K$2,0)),0)</f>
        <v>105.4</v>
      </c>
      <c r="Q1365" s="19">
        <f t="shared" ca="1" si="281"/>
        <v>13.912800000000001</v>
      </c>
      <c r="R1365" s="19" t="str">
        <f ca="1">IFERROR(INDEX(VpD!$2:$2,MATCH(G1365,VpD!$1:$1,1)),VpD!$I$2)</f>
        <v>1979-1998</v>
      </c>
      <c r="S1365" s="1">
        <f ca="1">IFERROR(INDEX(VpD!$C$3:$I$27,MATCH(E1365,VpD!$B$3:$B$27,0),MATCH(R1365,VpD!$C$2:$I$2,0)),0)</f>
        <v>90</v>
      </c>
      <c r="T1365" s="19">
        <f t="shared" ca="1" si="282"/>
        <v>11.88</v>
      </c>
      <c r="U1365" s="14" t="str">
        <f t="shared" ca="1" si="283"/>
        <v xml:space="preserve">713068.92 </v>
      </c>
      <c r="V1365" s="14" t="str">
        <f t="shared" ca="1" si="284"/>
        <v>6168432.12</v>
      </c>
      <c r="W1365" s="14" t="str">
        <f t="shared" ca="1" si="285"/>
        <v>POINT(713068.92 6168432.12)</v>
      </c>
      <c r="X1365" s="14" t="str">
        <f>IFERROR(INDEX(BygningOmraade!B:B,MATCH(A1365,BygningOmraade!A:A,0)),"")</f>
        <v/>
      </c>
    </row>
    <row r="1366" spans="1:24" s="14" customFormat="1" x14ac:dyDescent="0.25">
      <c r="A1366" s="14">
        <f t="shared" si="273"/>
        <v>1366</v>
      </c>
      <c r="B1366" s="14" t="str">
        <f t="shared" ca="1" si="274"/>
        <v>4f61312f-81d6-4420-864d-9a8c77ac1762</v>
      </c>
      <c r="C1366" s="14" t="str">
        <f t="shared" ca="1" si="275"/>
        <v>0a3f507e-19bb-32b8-e044-0003ba298018</v>
      </c>
      <c r="D1366" s="14">
        <f t="shared" ca="1" si="276"/>
        <v>994937</v>
      </c>
      <c r="E1366" s="1">
        <f t="shared" ca="1" si="277"/>
        <v>130</v>
      </c>
      <c r="F1366" s="1">
        <f t="shared" ca="1" si="278"/>
        <v>125</v>
      </c>
      <c r="G1366" s="1">
        <f t="shared" ca="1" si="279"/>
        <v>1975</v>
      </c>
      <c r="H1366" s="1" t="str">
        <f ca="1">IFERROR(INDEX(Varmeinstallation!B:B,MATCH(INDIRECT($A$1&amp;"L"&amp;A1366)*1,Varmeinstallation!A:A,0)),"Ingen varmeinstallationer")</f>
        <v>Elovne, elpaneler</v>
      </c>
      <c r="I1366" s="1" t="str">
        <f ca="1">IFERROR(INDEX(Opvarmningsmiddel!B:B,MATCH(INDIRECT($A$1&amp;"M"&amp;A1366)*1,Opvarmningsmiddel!A:A,0)),"")</f>
        <v>Elektricitet</v>
      </c>
      <c r="J1366" s="1">
        <f t="shared" ca="1" si="280"/>
        <v>2</v>
      </c>
      <c r="K1366" s="1" t="str">
        <f ca="1">IFERROR(INDEX(Relationstabel!$C$3:$K$10,MATCH(VALUE(INDIRECT($A$1&amp;"L"&amp;A1366)),Relationstabel!$A$3:$A$10,0),MATCH(IFERROR(VALUE(INDIRECT($A$1&amp;"M"&amp;A1366)),0),Relationstabel!$C$1:$K$1,0)),"Ingen varmeinstallationer")</f>
        <v>Elvarme</v>
      </c>
      <c r="L1366" s="1" t="str">
        <f ca="1">INDEX(Anvendelseskode!B:B,MATCH($E1366,Anvendelseskode!$A:$A,0))</f>
        <v>Række-, kæde-, dobbelthus (lodret adskillelse mellem enhederne)</v>
      </c>
      <c r="M1366" s="1" t="str">
        <f ca="1">INDEX(Anvendelseskode!C:C,MATCH($E1366,Anvendelseskode!$A:$A,0))</f>
        <v>Række-, kæde og dobbelthuse</v>
      </c>
      <c r="N1366" s="1" t="str">
        <f ca="1">INDEX(Anvendelseskode!D:D,MATCH($E1366,Anvendelseskode!$A:$A,0))</f>
        <v>Private husholdninger</v>
      </c>
      <c r="O1366" s="1" t="str">
        <f ca="1">IFERROR(INDEX(SBi!$2:$2,MATCH(G1366,SBi!$1:$1,1)),SBi!$K$2)</f>
        <v>1973-1978</v>
      </c>
      <c r="P1366" s="1">
        <f ca="1">IFERROR(INDEX(SBi!$C$3:$K$28,MATCH(E1366,SBi!$B$3:$B$28,0),MATCH(O1366,SBi!$C$2:$K$2,0)),0)</f>
        <v>112.6</v>
      </c>
      <c r="Q1366" s="19">
        <f t="shared" ca="1" si="281"/>
        <v>14.074999999999999</v>
      </c>
      <c r="R1366" s="19" t="str">
        <f ca="1">IFERROR(INDEX(VpD!$2:$2,MATCH(G1366,VpD!$1:$1,1)),VpD!$I$2)</f>
        <v>1973-1978</v>
      </c>
      <c r="S1366" s="1">
        <f ca="1">IFERROR(INDEX(VpD!$C$3:$I$27,MATCH(E1366,VpD!$B$3:$B$27,0),MATCH(R1366,VpD!$C$2:$I$2,0)),0)</f>
        <v>98</v>
      </c>
      <c r="T1366" s="19">
        <f t="shared" ca="1" si="282"/>
        <v>12.25</v>
      </c>
      <c r="U1366" s="14" t="str">
        <f t="shared" ca="1" si="283"/>
        <v xml:space="preserve">711737.09 </v>
      </c>
      <c r="V1366" s="14" t="str">
        <f t="shared" ca="1" si="284"/>
        <v>6172406.05</v>
      </c>
      <c r="W1366" s="14" t="str">
        <f t="shared" ca="1" si="285"/>
        <v>POINT(711737.09 6172406.05)</v>
      </c>
      <c r="X1366" s="14" t="str">
        <f>IFERROR(INDEX(BygningOmraade!B:B,MATCH(A1366,BygningOmraade!A:A,0)),"")</f>
        <v/>
      </c>
    </row>
    <row r="1367" spans="1:24" s="14" customFormat="1" x14ac:dyDescent="0.25">
      <c r="A1367" s="14">
        <f t="shared" si="273"/>
        <v>1367</v>
      </c>
      <c r="B1367" s="14" t="str">
        <f t="shared" ca="1" si="274"/>
        <v>4f62b8c4-26c2-4e09-8a25-bb43a4ffda1a</v>
      </c>
      <c r="C1367" s="14" t="str">
        <f t="shared" ca="1" si="275"/>
        <v>0a3f507e-1fde-32b8-e044-0003ba298018</v>
      </c>
      <c r="D1367" s="14">
        <f t="shared" ca="1" si="276"/>
        <v>993621</v>
      </c>
      <c r="E1367" s="1">
        <f t="shared" ca="1" si="277"/>
        <v>120</v>
      </c>
      <c r="F1367" s="1">
        <f t="shared" ca="1" si="278"/>
        <v>119</v>
      </c>
      <c r="G1367" s="1">
        <f t="shared" ca="1" si="279"/>
        <v>1972</v>
      </c>
      <c r="H1367" s="1" t="str">
        <f ca="1">IFERROR(INDEX(Varmeinstallation!B:B,MATCH(INDIRECT($A$1&amp;"L"&amp;A1367)*1,Varmeinstallation!A:A,0)),"Ingen varmeinstallationer")</f>
        <v>Centralvarme fra eget anlæg, et-kammer fyr</v>
      </c>
      <c r="I1367" s="1" t="str">
        <f ca="1">IFERROR(INDEX(Opvarmningsmiddel!B:B,MATCH(INDIRECT($A$1&amp;"M"&amp;A1367)*1,Opvarmningsmiddel!A:A,0)),"")</f>
        <v>Naturgas</v>
      </c>
      <c r="J1367" s="1">
        <f t="shared" ca="1" si="280"/>
        <v>90</v>
      </c>
      <c r="K1367" s="1" t="str">
        <f ca="1">IFERROR(INDEX(Relationstabel!$C$3:$K$10,MATCH(VALUE(INDIRECT($A$1&amp;"L"&amp;A1367)),Relationstabel!$A$3:$A$10,0),MATCH(IFERROR(VALUE(INDIRECT($A$1&amp;"M"&amp;A1367)),0),Relationstabel!$C$1:$K$1,0)),"Ingen varmeinstallationer")</f>
        <v>Naturgas</v>
      </c>
      <c r="L1367" s="1" t="str">
        <f ca="1">INDEX(Anvendelseskode!B:B,MATCH($E1367,Anvendelseskode!$A:$A,0))</f>
        <v>Fritliggende enfamilieshus (parcelhus)</v>
      </c>
      <c r="M1367" s="1" t="str">
        <f ca="1">INDEX(Anvendelseskode!C:C,MATCH($E1367,Anvendelseskode!$A:$A,0))</f>
        <v>Parcelhuse</v>
      </c>
      <c r="N1367" s="1" t="str">
        <f ca="1">INDEX(Anvendelseskode!D:D,MATCH($E1367,Anvendelseskode!$A:$A,0))</f>
        <v>Private husholdninger</v>
      </c>
      <c r="O1367" s="1" t="str">
        <f ca="1">IFERROR(INDEX(SBi!$2:$2,MATCH(G1367,SBi!$1:$1,1)),SBi!$K$2)</f>
        <v>1961-1972</v>
      </c>
      <c r="P1367" s="1">
        <f ca="1">IFERROR(INDEX(SBi!$C$3:$K$28,MATCH(E1367,SBi!$B$3:$B$28,0),MATCH(O1367,SBi!$C$2:$K$2,0)),0)</f>
        <v>134.30000000000001</v>
      </c>
      <c r="Q1367" s="19">
        <f t="shared" ca="1" si="281"/>
        <v>15.9817</v>
      </c>
      <c r="R1367" s="19" t="str">
        <f ca="1">IFERROR(INDEX(VpD!$2:$2,MATCH(G1367,VpD!$1:$1,1)),VpD!$I$2)</f>
        <v>1961-1972</v>
      </c>
      <c r="S1367" s="1">
        <f ca="1">IFERROR(INDEX(VpD!$C$3:$I$27,MATCH(E1367,VpD!$B$3:$B$27,0),MATCH(R1367,VpD!$C$2:$I$2,0)),0)</f>
        <v>143</v>
      </c>
      <c r="T1367" s="19">
        <f t="shared" ca="1" si="282"/>
        <v>17.016999999999999</v>
      </c>
      <c r="U1367" s="14" t="str">
        <f t="shared" ca="1" si="283"/>
        <v xml:space="preserve">711000.03 </v>
      </c>
      <c r="V1367" s="14" t="str">
        <f t="shared" ca="1" si="284"/>
        <v>6171744.27</v>
      </c>
      <c r="W1367" s="14" t="str">
        <f t="shared" ca="1" si="285"/>
        <v>POINT(711000.03 6171744.27)</v>
      </c>
      <c r="X1367" s="14" t="str">
        <f>IFERROR(INDEX(BygningOmraade!B:B,MATCH(A1367,BygningOmraade!A:A,0)),"")</f>
        <v/>
      </c>
    </row>
    <row r="1368" spans="1:24" s="14" customFormat="1" x14ac:dyDescent="0.25">
      <c r="A1368" s="14">
        <f t="shared" si="273"/>
        <v>1368</v>
      </c>
      <c r="B1368" s="14" t="str">
        <f t="shared" ca="1" si="274"/>
        <v>4f6c270e-cd8c-4cc2-8b74-e1af9475983b</v>
      </c>
      <c r="C1368" s="14" t="str">
        <f t="shared" ca="1" si="275"/>
        <v>0a3f507e-1c41-32b8-e044-0003ba298018</v>
      </c>
      <c r="D1368" s="14">
        <f t="shared" ca="1" si="276"/>
        <v>996970</v>
      </c>
      <c r="E1368" s="1">
        <f t="shared" ca="1" si="277"/>
        <v>130</v>
      </c>
      <c r="F1368" s="1">
        <f t="shared" ca="1" si="278"/>
        <v>111</v>
      </c>
      <c r="G1368" s="1">
        <f t="shared" ca="1" si="279"/>
        <v>1974</v>
      </c>
      <c r="H1368" s="1" t="str">
        <f ca="1">IFERROR(INDEX(Varmeinstallation!B:B,MATCH(INDIRECT($A$1&amp;"L"&amp;A1368)*1,Varmeinstallation!A:A,0)),"Ingen varmeinstallationer")</f>
        <v>Fjernvarme/blokvarme (radiatorsystemer eller varmluftanlæg)</v>
      </c>
      <c r="I1368" s="1" t="str">
        <f ca="1">IFERROR(INDEX(Opvarmningsmiddel!B:B,MATCH(INDIRECT($A$1&amp;"M"&amp;A1368)*1,Opvarmningsmiddel!A:A,0)),"")</f>
        <v/>
      </c>
      <c r="J1368" s="1">
        <f t="shared" ca="1" si="280"/>
        <v>2</v>
      </c>
      <c r="K1368" s="1" t="str">
        <f ca="1">IFERROR(INDEX(Relationstabel!$C$3:$K$10,MATCH(VALUE(INDIRECT($A$1&amp;"L"&amp;A1368)),Relationstabel!$A$3:$A$10,0),MATCH(IFERROR(VALUE(INDIRECT($A$1&amp;"M"&amp;A1368)),0),Relationstabel!$C$1:$K$1,0)),"Ingen varmeinstallationer")</f>
        <v>Fjernvarme/ Blokvarme</v>
      </c>
      <c r="L1368" s="1" t="str">
        <f ca="1">INDEX(Anvendelseskode!B:B,MATCH($E1368,Anvendelseskode!$A:$A,0))</f>
        <v>Række-, kæde-, dobbelthus (lodret adskillelse mellem enhederne)</v>
      </c>
      <c r="M1368" s="1" t="str">
        <f ca="1">INDEX(Anvendelseskode!C:C,MATCH($E1368,Anvendelseskode!$A:$A,0))</f>
        <v>Række-, kæde og dobbelthuse</v>
      </c>
      <c r="N1368" s="1" t="str">
        <f ca="1">INDEX(Anvendelseskode!D:D,MATCH($E1368,Anvendelseskode!$A:$A,0))</f>
        <v>Private husholdninger</v>
      </c>
      <c r="O1368" s="1" t="str">
        <f ca="1">IFERROR(INDEX(SBi!$2:$2,MATCH(G1368,SBi!$1:$1,1)),SBi!$K$2)</f>
        <v>1973-1978</v>
      </c>
      <c r="P1368" s="1">
        <f ca="1">IFERROR(INDEX(SBi!$C$3:$K$28,MATCH(E1368,SBi!$B$3:$B$28,0),MATCH(O1368,SBi!$C$2:$K$2,0)),0)</f>
        <v>112.6</v>
      </c>
      <c r="Q1368" s="19">
        <f t="shared" ca="1" si="281"/>
        <v>12.498599999999998</v>
      </c>
      <c r="R1368" s="19" t="str">
        <f ca="1">IFERROR(INDEX(VpD!$2:$2,MATCH(G1368,VpD!$1:$1,1)),VpD!$I$2)</f>
        <v>1973-1978</v>
      </c>
      <c r="S1368" s="1">
        <f ca="1">IFERROR(INDEX(VpD!$C$3:$I$27,MATCH(E1368,VpD!$B$3:$B$27,0),MATCH(R1368,VpD!$C$2:$I$2,0)),0)</f>
        <v>98</v>
      </c>
      <c r="T1368" s="19">
        <f t="shared" ca="1" si="282"/>
        <v>10.878</v>
      </c>
      <c r="U1368" s="14" t="str">
        <f t="shared" ca="1" si="283"/>
        <v xml:space="preserve">713631.5 </v>
      </c>
      <c r="V1368" s="14" t="str">
        <f t="shared" ca="1" si="284"/>
        <v>6169061.14</v>
      </c>
      <c r="W1368" s="14" t="str">
        <f t="shared" ca="1" si="285"/>
        <v>POINT(713631.5 6169061.14)</v>
      </c>
      <c r="X1368" s="14" t="str">
        <f>IFERROR(INDEX(BygningOmraade!B:B,MATCH(A1368,BygningOmraade!A:A,0)),"")</f>
        <v/>
      </c>
    </row>
    <row r="1369" spans="1:24" s="14" customFormat="1" x14ac:dyDescent="0.25">
      <c r="A1369" s="14">
        <f t="shared" si="273"/>
        <v>1369</v>
      </c>
      <c r="B1369" s="14" t="str">
        <f t="shared" ca="1" si="274"/>
        <v>4f72e396-b4d9-4539-8833-7c560e39ac07</v>
      </c>
      <c r="C1369" s="14" t="str">
        <f t="shared" ca="1" si="275"/>
        <v>0a3f507e-17c2-32b8-e044-0003ba298018</v>
      </c>
      <c r="D1369" s="14">
        <f t="shared" ca="1" si="276"/>
        <v>996181</v>
      </c>
      <c r="E1369" s="1">
        <f t="shared" ca="1" si="277"/>
        <v>120</v>
      </c>
      <c r="F1369" s="1">
        <f t="shared" ca="1" si="278"/>
        <v>360</v>
      </c>
      <c r="G1369" s="1">
        <f t="shared" ca="1" si="279"/>
        <v>1968</v>
      </c>
      <c r="H1369" s="1" t="str">
        <f ca="1">IFERROR(INDEX(Varmeinstallation!B:B,MATCH(INDIRECT($A$1&amp;"L"&amp;A1369)*1,Varmeinstallation!A:A,0)),"Ingen varmeinstallationer")</f>
        <v>Centralvarme fra eget anlæg, et-kammer fyr</v>
      </c>
      <c r="I1369" s="1" t="str">
        <f ca="1">IFERROR(INDEX(Opvarmningsmiddel!B:B,MATCH(INDIRECT($A$1&amp;"M"&amp;A1369)*1,Opvarmningsmiddel!A:A,0)),"")</f>
        <v>Naturgas</v>
      </c>
      <c r="J1369" s="1">
        <f t="shared" ca="1" si="280"/>
        <v>0</v>
      </c>
      <c r="K1369" s="1" t="str">
        <f ca="1">IFERROR(INDEX(Relationstabel!$C$3:$K$10,MATCH(VALUE(INDIRECT($A$1&amp;"L"&amp;A1369)),Relationstabel!$A$3:$A$10,0),MATCH(IFERROR(VALUE(INDIRECT($A$1&amp;"M"&amp;A1369)),0),Relationstabel!$C$1:$K$1,0)),"Ingen varmeinstallationer")</f>
        <v>Naturgas</v>
      </c>
      <c r="L1369" s="1" t="str">
        <f ca="1">INDEX(Anvendelseskode!B:B,MATCH($E1369,Anvendelseskode!$A:$A,0))</f>
        <v>Fritliggende enfamilieshus (parcelhus)</v>
      </c>
      <c r="M1369" s="1" t="str">
        <f ca="1">INDEX(Anvendelseskode!C:C,MATCH($E1369,Anvendelseskode!$A:$A,0))</f>
        <v>Parcelhuse</v>
      </c>
      <c r="N1369" s="1" t="str">
        <f ca="1">INDEX(Anvendelseskode!D:D,MATCH($E1369,Anvendelseskode!$A:$A,0))</f>
        <v>Private husholdninger</v>
      </c>
      <c r="O1369" s="1" t="str">
        <f ca="1">IFERROR(INDEX(SBi!$2:$2,MATCH(G1369,SBi!$1:$1,1)),SBi!$K$2)</f>
        <v>1961-1972</v>
      </c>
      <c r="P1369" s="1">
        <f ca="1">IFERROR(INDEX(SBi!$C$3:$K$28,MATCH(E1369,SBi!$B$3:$B$28,0),MATCH(O1369,SBi!$C$2:$K$2,0)),0)</f>
        <v>134.30000000000001</v>
      </c>
      <c r="Q1369" s="19">
        <f t="shared" ca="1" si="281"/>
        <v>48.348000000000006</v>
      </c>
      <c r="R1369" s="19" t="str">
        <f ca="1">IFERROR(INDEX(VpD!$2:$2,MATCH(G1369,VpD!$1:$1,1)),VpD!$I$2)</f>
        <v>1961-1972</v>
      </c>
      <c r="S1369" s="1">
        <f ca="1">IFERROR(INDEX(VpD!$C$3:$I$27,MATCH(E1369,VpD!$B$3:$B$27,0),MATCH(R1369,VpD!$C$2:$I$2,0)),0)</f>
        <v>143</v>
      </c>
      <c r="T1369" s="19">
        <f t="shared" ca="1" si="282"/>
        <v>51.48</v>
      </c>
      <c r="U1369" s="14" t="str">
        <f t="shared" ca="1" si="283"/>
        <v xml:space="preserve">713068.9 </v>
      </c>
      <c r="V1369" s="14" t="str">
        <f t="shared" ca="1" si="284"/>
        <v>6168783.9</v>
      </c>
      <c r="W1369" s="14" t="str">
        <f t="shared" ca="1" si="285"/>
        <v>POINT(713068.9 6168783.9)</v>
      </c>
      <c r="X1369" s="14" t="str">
        <f>IFERROR(INDEX(BygningOmraade!B:B,MATCH(A1369,BygningOmraade!A:A,0)),"")</f>
        <v/>
      </c>
    </row>
    <row r="1370" spans="1:24" s="14" customFormat="1" x14ac:dyDescent="0.25">
      <c r="A1370" s="14">
        <f t="shared" si="273"/>
        <v>1370</v>
      </c>
      <c r="B1370" s="14" t="str">
        <f t="shared" ca="1" si="274"/>
        <v>4f797ab5-c824-4bee-8ed6-c425d3a466bf</v>
      </c>
      <c r="C1370" s="14" t="str">
        <f t="shared" ca="1" si="275"/>
        <v>0a3f507e-223b-32b8-e044-0003ba298018</v>
      </c>
      <c r="D1370" s="14">
        <f t="shared" ca="1" si="276"/>
        <v>995380</v>
      </c>
      <c r="E1370" s="1">
        <f t="shared" ca="1" si="277"/>
        <v>120</v>
      </c>
      <c r="F1370" s="1">
        <f t="shared" ca="1" si="278"/>
        <v>154</v>
      </c>
      <c r="G1370" s="1">
        <f t="shared" ca="1" si="279"/>
        <v>1984</v>
      </c>
      <c r="H1370" s="1" t="str">
        <f ca="1">IFERROR(INDEX(Varmeinstallation!B:B,MATCH(INDIRECT($A$1&amp;"L"&amp;A1370)*1,Varmeinstallation!A:A,0)),"Ingen varmeinstallationer")</f>
        <v>Centralvarme fra eget anlæg, et-kammer fyr</v>
      </c>
      <c r="I1370" s="1" t="str">
        <f ca="1">IFERROR(INDEX(Opvarmningsmiddel!B:B,MATCH(INDIRECT($A$1&amp;"M"&amp;A1370)*1,Opvarmningsmiddel!A:A,0)),"")</f>
        <v>Naturgas</v>
      </c>
      <c r="J1370" s="1">
        <f t="shared" ca="1" si="280"/>
        <v>0</v>
      </c>
      <c r="K1370" s="1" t="str">
        <f ca="1">IFERROR(INDEX(Relationstabel!$C$3:$K$10,MATCH(VALUE(INDIRECT($A$1&amp;"L"&amp;A1370)),Relationstabel!$A$3:$A$10,0),MATCH(IFERROR(VALUE(INDIRECT($A$1&amp;"M"&amp;A1370)),0),Relationstabel!$C$1:$K$1,0)),"Ingen varmeinstallationer")</f>
        <v>Naturgas</v>
      </c>
      <c r="L1370" s="1" t="str">
        <f ca="1">INDEX(Anvendelseskode!B:B,MATCH($E1370,Anvendelseskode!$A:$A,0))</f>
        <v>Fritliggende enfamilieshus (parcelhus)</v>
      </c>
      <c r="M1370" s="1" t="str">
        <f ca="1">INDEX(Anvendelseskode!C:C,MATCH($E1370,Anvendelseskode!$A:$A,0))</f>
        <v>Parcelhuse</v>
      </c>
      <c r="N1370" s="1" t="str">
        <f ca="1">INDEX(Anvendelseskode!D:D,MATCH($E1370,Anvendelseskode!$A:$A,0))</f>
        <v>Private husholdninger</v>
      </c>
      <c r="O1370" s="1" t="str">
        <f ca="1">IFERROR(INDEX(SBi!$2:$2,MATCH(G1370,SBi!$1:$1,1)),SBi!$K$2)</f>
        <v>1979-1998</v>
      </c>
      <c r="P1370" s="1">
        <f ca="1">IFERROR(INDEX(SBi!$C$3:$K$28,MATCH(E1370,SBi!$B$3:$B$28,0),MATCH(O1370,SBi!$C$2:$K$2,0)),0)</f>
        <v>105.4</v>
      </c>
      <c r="Q1370" s="19">
        <f t="shared" ca="1" si="281"/>
        <v>16.2316</v>
      </c>
      <c r="R1370" s="19" t="str">
        <f ca="1">IFERROR(INDEX(VpD!$2:$2,MATCH(G1370,VpD!$1:$1,1)),VpD!$I$2)</f>
        <v>1979-1998</v>
      </c>
      <c r="S1370" s="1">
        <f ca="1">IFERROR(INDEX(VpD!$C$3:$I$27,MATCH(E1370,VpD!$B$3:$B$27,0),MATCH(R1370,VpD!$C$2:$I$2,0)),0)</f>
        <v>90</v>
      </c>
      <c r="T1370" s="19">
        <f t="shared" ca="1" si="282"/>
        <v>13.86</v>
      </c>
      <c r="U1370" s="14" t="str">
        <f t="shared" ca="1" si="283"/>
        <v xml:space="preserve">712008.61 </v>
      </c>
      <c r="V1370" s="14" t="str">
        <f t="shared" ca="1" si="284"/>
        <v>6171625.99</v>
      </c>
      <c r="W1370" s="14" t="str">
        <f t="shared" ca="1" si="285"/>
        <v>POINT(712008.61 6171625.99)</v>
      </c>
      <c r="X1370" s="14" t="str">
        <f>IFERROR(INDEX(BygningOmraade!B:B,MATCH(A1370,BygningOmraade!A:A,0)),"")</f>
        <v/>
      </c>
    </row>
    <row r="1371" spans="1:24" s="14" customFormat="1" x14ac:dyDescent="0.25">
      <c r="A1371" s="14">
        <f t="shared" si="273"/>
        <v>1371</v>
      </c>
      <c r="B1371" s="14" t="str">
        <f t="shared" ca="1" si="274"/>
        <v>4f7ae563-b51d-43d5-9b04-2b6d9f4dd97f</v>
      </c>
      <c r="C1371" s="14" t="str">
        <f t="shared" ca="1" si="275"/>
        <v>0a3f507e-1de0-32b8-e044-0003ba298018</v>
      </c>
      <c r="D1371" s="14">
        <f t="shared" ca="1" si="276"/>
        <v>2540576</v>
      </c>
      <c r="E1371" s="1">
        <f t="shared" ca="1" si="277"/>
        <v>120</v>
      </c>
      <c r="F1371" s="1">
        <f t="shared" ca="1" si="278"/>
        <v>137</v>
      </c>
      <c r="G1371" s="1">
        <f t="shared" ca="1" si="279"/>
        <v>2000</v>
      </c>
      <c r="H1371" s="1" t="str">
        <f ca="1">IFERROR(INDEX(Varmeinstallation!B:B,MATCH(INDIRECT($A$1&amp;"L"&amp;A1371)*1,Varmeinstallation!A:A,0)),"Ingen varmeinstallationer")</f>
        <v>Fjernvarme/blokvarme (radiatorsystemer eller varmluftanlæg)</v>
      </c>
      <c r="I1371" s="1" t="str">
        <f ca="1">IFERROR(INDEX(Opvarmningsmiddel!B:B,MATCH(INDIRECT($A$1&amp;"M"&amp;A1371)*1,Opvarmningsmiddel!A:A,0)),"")</f>
        <v/>
      </c>
      <c r="J1371" s="1">
        <f t="shared" ca="1" si="280"/>
        <v>0</v>
      </c>
      <c r="K1371" s="1" t="str">
        <f ca="1">IFERROR(INDEX(Relationstabel!$C$3:$K$10,MATCH(VALUE(INDIRECT($A$1&amp;"L"&amp;A1371)),Relationstabel!$A$3:$A$10,0),MATCH(IFERROR(VALUE(INDIRECT($A$1&amp;"M"&amp;A1371)),0),Relationstabel!$C$1:$K$1,0)),"Ingen varmeinstallationer")</f>
        <v>Fjernvarme/ Blokvarme</v>
      </c>
      <c r="L1371" s="1" t="str">
        <f ca="1">INDEX(Anvendelseskode!B:B,MATCH($E1371,Anvendelseskode!$A:$A,0))</f>
        <v>Fritliggende enfamilieshus (parcelhus)</v>
      </c>
      <c r="M1371" s="1" t="str">
        <f ca="1">INDEX(Anvendelseskode!C:C,MATCH($E1371,Anvendelseskode!$A:$A,0))</f>
        <v>Parcelhuse</v>
      </c>
      <c r="N1371" s="1" t="str">
        <f ca="1">INDEX(Anvendelseskode!D:D,MATCH($E1371,Anvendelseskode!$A:$A,0))</f>
        <v>Private husholdninger</v>
      </c>
      <c r="O1371" s="1" t="str">
        <f ca="1">IFERROR(INDEX(SBi!$2:$2,MATCH(G1371,SBi!$1:$1,1)),SBi!$K$2)</f>
        <v>1999-2006</v>
      </c>
      <c r="P1371" s="1">
        <f ca="1">IFERROR(INDEX(SBi!$C$3:$K$28,MATCH(E1371,SBi!$B$3:$B$28,0),MATCH(O1371,SBi!$C$2:$K$2,0)),0)</f>
        <v>83.9</v>
      </c>
      <c r="Q1371" s="19">
        <f t="shared" ca="1" si="281"/>
        <v>11.494300000000001</v>
      </c>
      <c r="R1371" s="19" t="str">
        <f ca="1">IFERROR(INDEX(VpD!$2:$2,MATCH(G1371,VpD!$1:$1,1)),VpD!$I$2)</f>
        <v>&gt;1998</v>
      </c>
      <c r="S1371" s="1">
        <f ca="1">IFERROR(INDEX(VpD!$C$3:$I$27,MATCH(E1371,VpD!$B$3:$B$27,0),MATCH(R1371,VpD!$C$2:$I$2,0)),0)</f>
        <v>72</v>
      </c>
      <c r="T1371" s="19">
        <f t="shared" ca="1" si="282"/>
        <v>9.8640000000000008</v>
      </c>
      <c r="U1371" s="14" t="str">
        <f t="shared" ca="1" si="283"/>
        <v xml:space="preserve">712005.4 </v>
      </c>
      <c r="V1371" s="14" t="str">
        <f t="shared" ca="1" si="284"/>
        <v>6172241.06</v>
      </c>
      <c r="W1371" s="14" t="str">
        <f t="shared" ca="1" si="285"/>
        <v>POINT(712005.4 6172241.06)</v>
      </c>
      <c r="X1371" s="14" t="str">
        <f>IFERROR(INDEX(BygningOmraade!B:B,MATCH(A1371,BygningOmraade!A:A,0)),"")</f>
        <v/>
      </c>
    </row>
    <row r="1372" spans="1:24" s="14" customFormat="1" x14ac:dyDescent="0.25">
      <c r="A1372" s="14">
        <f t="shared" si="273"/>
        <v>1372</v>
      </c>
      <c r="B1372" s="14" t="str">
        <f t="shared" ca="1" si="274"/>
        <v>4f816d61-223f-41e9-ba05-2fde3b5acd31</v>
      </c>
      <c r="C1372" s="14" t="str">
        <f t="shared" ca="1" si="275"/>
        <v>0a3f507e-2179-32b8-e044-0003ba298018</v>
      </c>
      <c r="D1372" s="14">
        <f t="shared" ca="1" si="276"/>
        <v>997184</v>
      </c>
      <c r="E1372" s="1">
        <f t="shared" ca="1" si="277"/>
        <v>130</v>
      </c>
      <c r="F1372" s="1">
        <f t="shared" ca="1" si="278"/>
        <v>109</v>
      </c>
      <c r="G1372" s="1">
        <f t="shared" ca="1" si="279"/>
        <v>1978</v>
      </c>
      <c r="H1372" s="1" t="str">
        <f ca="1">IFERROR(INDEX(Varmeinstallation!B:B,MATCH(INDIRECT($A$1&amp;"L"&amp;A1372)*1,Varmeinstallation!A:A,0)),"Ingen varmeinstallationer")</f>
        <v>Fjernvarme/blokvarme (radiatorsystemer eller varmluftanlæg)</v>
      </c>
      <c r="I1372" s="1" t="str">
        <f ca="1">IFERROR(INDEX(Opvarmningsmiddel!B:B,MATCH(INDIRECT($A$1&amp;"M"&amp;A1372)*1,Opvarmningsmiddel!A:A,0)),"")</f>
        <v/>
      </c>
      <c r="J1372" s="1">
        <f t="shared" ca="1" si="280"/>
        <v>0</v>
      </c>
      <c r="K1372" s="1" t="str">
        <f ca="1">IFERROR(INDEX(Relationstabel!$C$3:$K$10,MATCH(VALUE(INDIRECT($A$1&amp;"L"&amp;A1372)),Relationstabel!$A$3:$A$10,0),MATCH(IFERROR(VALUE(INDIRECT($A$1&amp;"M"&amp;A1372)),0),Relationstabel!$C$1:$K$1,0)),"Ingen varmeinstallationer")</f>
        <v>Fjernvarme/ Blokvarme</v>
      </c>
      <c r="L1372" s="1" t="str">
        <f ca="1">INDEX(Anvendelseskode!B:B,MATCH($E1372,Anvendelseskode!$A:$A,0))</f>
        <v>Række-, kæde-, dobbelthus (lodret adskillelse mellem enhederne)</v>
      </c>
      <c r="M1372" s="1" t="str">
        <f ca="1">INDEX(Anvendelseskode!C:C,MATCH($E1372,Anvendelseskode!$A:$A,0))</f>
        <v>Række-, kæde og dobbelthuse</v>
      </c>
      <c r="N1372" s="1" t="str">
        <f ca="1">INDEX(Anvendelseskode!D:D,MATCH($E1372,Anvendelseskode!$A:$A,0))</f>
        <v>Private husholdninger</v>
      </c>
      <c r="O1372" s="1" t="str">
        <f ca="1">IFERROR(INDEX(SBi!$2:$2,MATCH(G1372,SBi!$1:$1,1)),SBi!$K$2)</f>
        <v>1973-1978</v>
      </c>
      <c r="P1372" s="1">
        <f ca="1">IFERROR(INDEX(SBi!$C$3:$K$28,MATCH(E1372,SBi!$B$3:$B$28,0),MATCH(O1372,SBi!$C$2:$K$2,0)),0)</f>
        <v>112.6</v>
      </c>
      <c r="Q1372" s="19">
        <f t="shared" ca="1" si="281"/>
        <v>12.273399999999999</v>
      </c>
      <c r="R1372" s="19" t="str">
        <f ca="1">IFERROR(INDEX(VpD!$2:$2,MATCH(G1372,VpD!$1:$1,1)),VpD!$I$2)</f>
        <v>1973-1978</v>
      </c>
      <c r="S1372" s="1">
        <f ca="1">IFERROR(INDEX(VpD!$C$3:$I$27,MATCH(E1372,VpD!$B$3:$B$27,0),MATCH(R1372,VpD!$C$2:$I$2,0)),0)</f>
        <v>98</v>
      </c>
      <c r="T1372" s="19">
        <f t="shared" ca="1" si="282"/>
        <v>10.682</v>
      </c>
      <c r="U1372" s="14" t="str">
        <f t="shared" ca="1" si="283"/>
        <v xml:space="preserve">713737.32 </v>
      </c>
      <c r="V1372" s="14" t="str">
        <f t="shared" ca="1" si="284"/>
        <v>6169630.22</v>
      </c>
      <c r="W1372" s="14" t="str">
        <f t="shared" ca="1" si="285"/>
        <v>POINT(713737.32 6169630.22)</v>
      </c>
      <c r="X1372" s="14" t="str">
        <f>IFERROR(INDEX(BygningOmraade!B:B,MATCH(A1372,BygningOmraade!A:A,0)),"")</f>
        <v/>
      </c>
    </row>
    <row r="1373" spans="1:24" s="14" customFormat="1" x14ac:dyDescent="0.25">
      <c r="A1373" s="14">
        <f t="shared" si="273"/>
        <v>1373</v>
      </c>
      <c r="B1373" s="14" t="str">
        <f t="shared" ca="1" si="274"/>
        <v>4f9af9ec-fc09-4515-ac68-5ab7007ef4f9</v>
      </c>
      <c r="C1373" s="14" t="str">
        <f t="shared" ca="1" si="275"/>
        <v>0a3f507e-21dc-32b8-e044-0003ba298018</v>
      </c>
      <c r="D1373" s="14">
        <f t="shared" ca="1" si="276"/>
        <v>996457</v>
      </c>
      <c r="E1373" s="1">
        <f t="shared" ca="1" si="277"/>
        <v>120</v>
      </c>
      <c r="F1373" s="1">
        <f t="shared" ca="1" si="278"/>
        <v>151</v>
      </c>
      <c r="G1373" s="1">
        <f t="shared" ca="1" si="279"/>
        <v>1995</v>
      </c>
      <c r="H1373" s="1" t="str">
        <f ca="1">IFERROR(INDEX(Varmeinstallation!B:B,MATCH(INDIRECT($A$1&amp;"L"&amp;A1373)*1,Varmeinstallation!A:A,0)),"Ingen varmeinstallationer")</f>
        <v>Centralvarme fra eget anlæg, et-kammer fyr</v>
      </c>
      <c r="I1373" s="1" t="str">
        <f ca="1">IFERROR(INDEX(Opvarmningsmiddel!B:B,MATCH(INDIRECT($A$1&amp;"M"&amp;A1373)*1,Opvarmningsmiddel!A:A,0)),"")</f>
        <v>Naturgas</v>
      </c>
      <c r="J1373" s="1">
        <f t="shared" ca="1" si="280"/>
        <v>0</v>
      </c>
      <c r="K1373" s="1" t="str">
        <f ca="1">IFERROR(INDEX(Relationstabel!$C$3:$K$10,MATCH(VALUE(INDIRECT($A$1&amp;"L"&amp;A1373)),Relationstabel!$A$3:$A$10,0),MATCH(IFERROR(VALUE(INDIRECT($A$1&amp;"M"&amp;A1373)),0),Relationstabel!$C$1:$K$1,0)),"Ingen varmeinstallationer")</f>
        <v>Naturgas</v>
      </c>
      <c r="L1373" s="1" t="str">
        <f ca="1">INDEX(Anvendelseskode!B:B,MATCH($E1373,Anvendelseskode!$A:$A,0))</f>
        <v>Fritliggende enfamilieshus (parcelhus)</v>
      </c>
      <c r="M1373" s="1" t="str">
        <f ca="1">INDEX(Anvendelseskode!C:C,MATCH($E1373,Anvendelseskode!$A:$A,0))</f>
        <v>Parcelhuse</v>
      </c>
      <c r="N1373" s="1" t="str">
        <f ca="1">INDEX(Anvendelseskode!D:D,MATCH($E1373,Anvendelseskode!$A:$A,0))</f>
        <v>Private husholdninger</v>
      </c>
      <c r="O1373" s="1" t="str">
        <f ca="1">IFERROR(INDEX(SBi!$2:$2,MATCH(G1373,SBi!$1:$1,1)),SBi!$K$2)</f>
        <v>1979-1998</v>
      </c>
      <c r="P1373" s="1">
        <f ca="1">IFERROR(INDEX(SBi!$C$3:$K$28,MATCH(E1373,SBi!$B$3:$B$28,0),MATCH(O1373,SBi!$C$2:$K$2,0)),0)</f>
        <v>105.4</v>
      </c>
      <c r="Q1373" s="19">
        <f t="shared" ca="1" si="281"/>
        <v>15.915400000000002</v>
      </c>
      <c r="R1373" s="19" t="str">
        <f ca="1">IFERROR(INDEX(VpD!$2:$2,MATCH(G1373,VpD!$1:$1,1)),VpD!$I$2)</f>
        <v>1979-1998</v>
      </c>
      <c r="S1373" s="1">
        <f ca="1">IFERROR(INDEX(VpD!$C$3:$I$27,MATCH(E1373,VpD!$B$3:$B$27,0),MATCH(R1373,VpD!$C$2:$I$2,0)),0)</f>
        <v>90</v>
      </c>
      <c r="T1373" s="19">
        <f t="shared" ca="1" si="282"/>
        <v>13.59</v>
      </c>
      <c r="U1373" s="14" t="str">
        <f t="shared" ca="1" si="283"/>
        <v xml:space="preserve">713320.2 </v>
      </c>
      <c r="V1373" s="14" t="str">
        <f t="shared" ca="1" si="284"/>
        <v>6168970.28</v>
      </c>
      <c r="W1373" s="14" t="str">
        <f t="shared" ca="1" si="285"/>
        <v>POINT(713320.2 6168970.28)</v>
      </c>
      <c r="X1373" s="14" t="str">
        <f>IFERROR(INDEX(BygningOmraade!B:B,MATCH(A1373,BygningOmraade!A:A,0)),"")</f>
        <v/>
      </c>
    </row>
    <row r="1374" spans="1:24" s="14" customFormat="1" x14ac:dyDescent="0.25">
      <c r="A1374" s="14">
        <f t="shared" si="273"/>
        <v>1374</v>
      </c>
      <c r="B1374" s="14" t="str">
        <f t="shared" ca="1" si="274"/>
        <v>4fa1baa1-e4bb-4334-8b15-323c9e3a6e5c</v>
      </c>
      <c r="C1374" s="14" t="str">
        <f t="shared" ca="1" si="275"/>
        <v>0a3f507e-15a3-32b8-e044-0003ba298018</v>
      </c>
      <c r="D1374" s="14">
        <f t="shared" ca="1" si="276"/>
        <v>995945</v>
      </c>
      <c r="E1374" s="1">
        <f t="shared" ca="1" si="277"/>
        <v>120</v>
      </c>
      <c r="F1374" s="1">
        <f t="shared" ca="1" si="278"/>
        <v>148</v>
      </c>
      <c r="G1374" s="1">
        <f t="shared" ca="1" si="279"/>
        <v>1973</v>
      </c>
      <c r="H1374" s="1" t="str">
        <f ca="1">IFERROR(INDEX(Varmeinstallation!B:B,MATCH(INDIRECT($A$1&amp;"L"&amp;A1374)*1,Varmeinstallation!A:A,0)),"Ingen varmeinstallationer")</f>
        <v>Centralvarme fra eget anlæg, et-kammer fyr</v>
      </c>
      <c r="I1374" s="1" t="str">
        <f ca="1">IFERROR(INDEX(Opvarmningsmiddel!B:B,MATCH(INDIRECT($A$1&amp;"M"&amp;A1374)*1,Opvarmningsmiddel!A:A,0)),"")</f>
        <v>Naturgas</v>
      </c>
      <c r="J1374" s="1">
        <f t="shared" ca="1" si="280"/>
        <v>2</v>
      </c>
      <c r="K1374" s="1" t="str">
        <f ca="1">IFERROR(INDEX(Relationstabel!$C$3:$K$10,MATCH(VALUE(INDIRECT($A$1&amp;"L"&amp;A1374)),Relationstabel!$A$3:$A$10,0),MATCH(IFERROR(VALUE(INDIRECT($A$1&amp;"M"&amp;A1374)),0),Relationstabel!$C$1:$K$1,0)),"Ingen varmeinstallationer")</f>
        <v>Naturgas</v>
      </c>
      <c r="L1374" s="1" t="str">
        <f ca="1">INDEX(Anvendelseskode!B:B,MATCH($E1374,Anvendelseskode!$A:$A,0))</f>
        <v>Fritliggende enfamilieshus (parcelhus)</v>
      </c>
      <c r="M1374" s="1" t="str">
        <f ca="1">INDEX(Anvendelseskode!C:C,MATCH($E1374,Anvendelseskode!$A:$A,0))</f>
        <v>Parcelhuse</v>
      </c>
      <c r="N1374" s="1" t="str">
        <f ca="1">INDEX(Anvendelseskode!D:D,MATCH($E1374,Anvendelseskode!$A:$A,0))</f>
        <v>Private husholdninger</v>
      </c>
      <c r="O1374" s="1" t="str">
        <f ca="1">IFERROR(INDEX(SBi!$2:$2,MATCH(G1374,SBi!$1:$1,1)),SBi!$K$2)</f>
        <v>1973-1978</v>
      </c>
      <c r="P1374" s="1">
        <f ca="1">IFERROR(INDEX(SBi!$C$3:$K$28,MATCH(E1374,SBi!$B$3:$B$28,0),MATCH(O1374,SBi!$C$2:$K$2,0)),0)</f>
        <v>119.8</v>
      </c>
      <c r="Q1374" s="19">
        <f t="shared" ca="1" si="281"/>
        <v>17.730399999999999</v>
      </c>
      <c r="R1374" s="19" t="str">
        <f ca="1">IFERROR(INDEX(VpD!$2:$2,MATCH(G1374,VpD!$1:$1,1)),VpD!$I$2)</f>
        <v>1973-1978</v>
      </c>
      <c r="S1374" s="1">
        <f ca="1">IFERROR(INDEX(VpD!$C$3:$I$27,MATCH(E1374,VpD!$B$3:$B$27,0),MATCH(R1374,VpD!$C$2:$I$2,0)),0)</f>
        <v>117</v>
      </c>
      <c r="T1374" s="19">
        <f t="shared" ca="1" si="282"/>
        <v>17.315999999999999</v>
      </c>
      <c r="U1374" s="14" t="str">
        <f t="shared" ca="1" si="283"/>
        <v xml:space="preserve">712760.9 </v>
      </c>
      <c r="V1374" s="14" t="str">
        <f t="shared" ca="1" si="284"/>
        <v>6169100.53</v>
      </c>
      <c r="W1374" s="14" t="str">
        <f t="shared" ca="1" si="285"/>
        <v>POINT(712760.9 6169100.53)</v>
      </c>
      <c r="X1374" s="14" t="str">
        <f>IFERROR(INDEX(BygningOmraade!B:B,MATCH(A1374,BygningOmraade!A:A,0)),"")</f>
        <v/>
      </c>
    </row>
    <row r="1375" spans="1:24" s="14" customFormat="1" x14ac:dyDescent="0.25">
      <c r="A1375" s="14">
        <f t="shared" si="273"/>
        <v>1375</v>
      </c>
      <c r="B1375" s="14" t="str">
        <f t="shared" ca="1" si="274"/>
        <v>4fb93ff2-1efa-4bcc-9824-5cb44f3da8e7</v>
      </c>
      <c r="C1375" s="14" t="str">
        <f t="shared" ca="1" si="275"/>
        <v>0a3f507e-15e7-32b8-e044-0003ba298018</v>
      </c>
      <c r="D1375" s="14">
        <f t="shared" ca="1" si="276"/>
        <v>995535</v>
      </c>
      <c r="E1375" s="1">
        <f t="shared" ca="1" si="277"/>
        <v>120</v>
      </c>
      <c r="F1375" s="1">
        <f t="shared" ca="1" si="278"/>
        <v>252</v>
      </c>
      <c r="G1375" s="1">
        <f t="shared" ca="1" si="279"/>
        <v>1983</v>
      </c>
      <c r="H1375" s="1" t="str">
        <f ca="1">IFERROR(INDEX(Varmeinstallation!B:B,MATCH(INDIRECT($A$1&amp;"L"&amp;A1375)*1,Varmeinstallation!A:A,0)),"Ingen varmeinstallationer")</f>
        <v>Centralvarme fra eget anlæg, et-kammer fyr</v>
      </c>
      <c r="I1375" s="1" t="str">
        <f ca="1">IFERROR(INDEX(Opvarmningsmiddel!B:B,MATCH(INDIRECT($A$1&amp;"M"&amp;A1375)*1,Opvarmningsmiddel!A:A,0)),"")</f>
        <v>Naturgas</v>
      </c>
      <c r="J1375" s="1">
        <f t="shared" ca="1" si="280"/>
        <v>2</v>
      </c>
      <c r="K1375" s="1" t="str">
        <f ca="1">IFERROR(INDEX(Relationstabel!$C$3:$K$10,MATCH(VALUE(INDIRECT($A$1&amp;"L"&amp;A1375)),Relationstabel!$A$3:$A$10,0),MATCH(IFERROR(VALUE(INDIRECT($A$1&amp;"M"&amp;A1375)),0),Relationstabel!$C$1:$K$1,0)),"Ingen varmeinstallationer")</f>
        <v>Naturgas</v>
      </c>
      <c r="L1375" s="1" t="str">
        <f ca="1">INDEX(Anvendelseskode!B:B,MATCH($E1375,Anvendelseskode!$A:$A,0))</f>
        <v>Fritliggende enfamilieshus (parcelhus)</v>
      </c>
      <c r="M1375" s="1" t="str">
        <f ca="1">INDEX(Anvendelseskode!C:C,MATCH($E1375,Anvendelseskode!$A:$A,0))</f>
        <v>Parcelhuse</v>
      </c>
      <c r="N1375" s="1" t="str">
        <f ca="1">INDEX(Anvendelseskode!D:D,MATCH($E1375,Anvendelseskode!$A:$A,0))</f>
        <v>Private husholdninger</v>
      </c>
      <c r="O1375" s="1" t="str">
        <f ca="1">IFERROR(INDEX(SBi!$2:$2,MATCH(G1375,SBi!$1:$1,1)),SBi!$K$2)</f>
        <v>1979-1998</v>
      </c>
      <c r="P1375" s="1">
        <f ca="1">IFERROR(INDEX(SBi!$C$3:$K$28,MATCH(E1375,SBi!$B$3:$B$28,0),MATCH(O1375,SBi!$C$2:$K$2,0)),0)</f>
        <v>105.4</v>
      </c>
      <c r="Q1375" s="19">
        <f t="shared" ca="1" si="281"/>
        <v>26.560800000000004</v>
      </c>
      <c r="R1375" s="19" t="str">
        <f ca="1">IFERROR(INDEX(VpD!$2:$2,MATCH(G1375,VpD!$1:$1,1)),VpD!$I$2)</f>
        <v>1979-1998</v>
      </c>
      <c r="S1375" s="1">
        <f ca="1">IFERROR(INDEX(VpD!$C$3:$I$27,MATCH(E1375,VpD!$B$3:$B$27,0),MATCH(R1375,VpD!$C$2:$I$2,0)),0)</f>
        <v>90</v>
      </c>
      <c r="T1375" s="19">
        <f t="shared" ca="1" si="282"/>
        <v>22.68</v>
      </c>
      <c r="U1375" s="14" t="str">
        <f t="shared" ca="1" si="283"/>
        <v xml:space="preserve">711934.62 </v>
      </c>
      <c r="V1375" s="14" t="str">
        <f t="shared" ca="1" si="284"/>
        <v>6170485.43</v>
      </c>
      <c r="W1375" s="14" t="str">
        <f t="shared" ca="1" si="285"/>
        <v>POINT(711934.62 6170485.43)</v>
      </c>
      <c r="X1375" s="14" t="str">
        <f>IFERROR(INDEX(BygningOmraade!B:B,MATCH(A1375,BygningOmraade!A:A,0)),"")</f>
        <v/>
      </c>
    </row>
    <row r="1376" spans="1:24" s="14" customFormat="1" x14ac:dyDescent="0.25">
      <c r="A1376" s="14">
        <f t="shared" si="273"/>
        <v>1376</v>
      </c>
      <c r="B1376" s="14" t="str">
        <f t="shared" ca="1" si="274"/>
        <v>4fbf7a8e-75a3-4933-a706-fb2f11b741ec</v>
      </c>
      <c r="C1376" s="14" t="str">
        <f t="shared" ca="1" si="275"/>
        <v>0a3f507e-1dce-32b8-e044-0003ba298018</v>
      </c>
      <c r="D1376" s="14">
        <f t="shared" ca="1" si="276"/>
        <v>2540588</v>
      </c>
      <c r="E1376" s="1">
        <f t="shared" ca="1" si="277"/>
        <v>130</v>
      </c>
      <c r="F1376" s="1">
        <f t="shared" ca="1" si="278"/>
        <v>118</v>
      </c>
      <c r="G1376" s="1">
        <f t="shared" ca="1" si="279"/>
        <v>2000</v>
      </c>
      <c r="H1376" s="1" t="str">
        <f ca="1">IFERROR(INDEX(Varmeinstallation!B:B,MATCH(INDIRECT($A$1&amp;"L"&amp;A1376)*1,Varmeinstallation!A:A,0)),"Ingen varmeinstallationer")</f>
        <v>Fjernvarme/blokvarme (radiatorsystemer eller varmluftanlæg)</v>
      </c>
      <c r="I1376" s="1" t="str">
        <f ca="1">IFERROR(INDEX(Opvarmningsmiddel!B:B,MATCH(INDIRECT($A$1&amp;"M"&amp;A1376)*1,Opvarmningsmiddel!A:A,0)),"")</f>
        <v/>
      </c>
      <c r="J1376" s="1">
        <f t="shared" ca="1" si="280"/>
        <v>1</v>
      </c>
      <c r="K1376" s="1" t="str">
        <f ca="1">IFERROR(INDEX(Relationstabel!$C$3:$K$10,MATCH(VALUE(INDIRECT($A$1&amp;"L"&amp;A1376)),Relationstabel!$A$3:$A$10,0),MATCH(IFERROR(VALUE(INDIRECT($A$1&amp;"M"&amp;A1376)),0),Relationstabel!$C$1:$K$1,0)),"Ingen varmeinstallationer")</f>
        <v>Fjernvarme/ Blokvarme</v>
      </c>
      <c r="L1376" s="1" t="str">
        <f ca="1">INDEX(Anvendelseskode!B:B,MATCH($E1376,Anvendelseskode!$A:$A,0))</f>
        <v>Række-, kæde-, dobbelthus (lodret adskillelse mellem enhederne)</v>
      </c>
      <c r="M1376" s="1" t="str">
        <f ca="1">INDEX(Anvendelseskode!C:C,MATCH($E1376,Anvendelseskode!$A:$A,0))</f>
        <v>Række-, kæde og dobbelthuse</v>
      </c>
      <c r="N1376" s="1" t="str">
        <f ca="1">INDEX(Anvendelseskode!D:D,MATCH($E1376,Anvendelseskode!$A:$A,0))</f>
        <v>Private husholdninger</v>
      </c>
      <c r="O1376" s="1" t="str">
        <f ca="1">IFERROR(INDEX(SBi!$2:$2,MATCH(G1376,SBi!$1:$1,1)),SBi!$K$2)</f>
        <v>1999-2006</v>
      </c>
      <c r="P1376" s="1">
        <f ca="1">IFERROR(INDEX(SBi!$C$3:$K$28,MATCH(E1376,SBi!$B$3:$B$28,0),MATCH(O1376,SBi!$C$2:$K$2,0)),0)</f>
        <v>81.5</v>
      </c>
      <c r="Q1376" s="19">
        <f t="shared" ca="1" si="281"/>
        <v>9.6170000000000009</v>
      </c>
      <c r="R1376" s="19" t="str">
        <f ca="1">IFERROR(INDEX(VpD!$2:$2,MATCH(G1376,VpD!$1:$1,1)),VpD!$I$2)</f>
        <v>&gt;1998</v>
      </c>
      <c r="S1376" s="1">
        <f ca="1">IFERROR(INDEX(VpD!$C$3:$I$27,MATCH(E1376,VpD!$B$3:$B$27,0),MATCH(R1376,VpD!$C$2:$I$2,0)),0)</f>
        <v>65</v>
      </c>
      <c r="T1376" s="19">
        <f t="shared" ca="1" si="282"/>
        <v>7.67</v>
      </c>
      <c r="U1376" s="14" t="str">
        <f t="shared" ca="1" si="283"/>
        <v xml:space="preserve">711971.38 </v>
      </c>
      <c r="V1376" s="14" t="str">
        <f t="shared" ca="1" si="284"/>
        <v>6172406.02</v>
      </c>
      <c r="W1376" s="14" t="str">
        <f t="shared" ca="1" si="285"/>
        <v>POINT(711971.38 6172406.02)</v>
      </c>
      <c r="X1376" s="14" t="str">
        <f>IFERROR(INDEX(BygningOmraade!B:B,MATCH(A1376,BygningOmraade!A:A,0)),"")</f>
        <v/>
      </c>
    </row>
    <row r="1377" spans="1:24" s="14" customFormat="1" x14ac:dyDescent="0.25">
      <c r="A1377" s="14">
        <f t="shared" si="273"/>
        <v>1377</v>
      </c>
      <c r="B1377" s="14" t="str">
        <f t="shared" ca="1" si="274"/>
        <v>4fc31231-8992-49e2-9f9c-1aedd555fa3b</v>
      </c>
      <c r="C1377" s="14" t="str">
        <f t="shared" ca="1" si="275"/>
        <v>0a3f507e-177d-32b8-e044-0003ba298018</v>
      </c>
      <c r="D1377" s="14">
        <f t="shared" ca="1" si="276"/>
        <v>997622</v>
      </c>
      <c r="E1377" s="1">
        <f t="shared" ca="1" si="277"/>
        <v>120</v>
      </c>
      <c r="F1377" s="1">
        <f t="shared" ca="1" si="278"/>
        <v>91</v>
      </c>
      <c r="G1377" s="1">
        <f t="shared" ca="1" si="279"/>
        <v>1985</v>
      </c>
      <c r="H1377" s="1" t="str">
        <f ca="1">IFERROR(INDEX(Varmeinstallation!B:B,MATCH(INDIRECT($A$1&amp;"L"&amp;A1377)*1,Varmeinstallation!A:A,0)),"Ingen varmeinstallationer")</f>
        <v>Centralvarme fra eget anlæg, et-kammer fyr</v>
      </c>
      <c r="I1377" s="1" t="str">
        <f ca="1">IFERROR(INDEX(Opvarmningsmiddel!B:B,MATCH(INDIRECT($A$1&amp;"M"&amp;A1377)*1,Opvarmningsmiddel!A:A,0)),"")</f>
        <v>Naturgas</v>
      </c>
      <c r="J1377" s="1">
        <f t="shared" ca="1" si="280"/>
        <v>0</v>
      </c>
      <c r="K1377" s="1" t="str">
        <f ca="1">IFERROR(INDEX(Relationstabel!$C$3:$K$10,MATCH(VALUE(INDIRECT($A$1&amp;"L"&amp;A1377)),Relationstabel!$A$3:$A$10,0),MATCH(IFERROR(VALUE(INDIRECT($A$1&amp;"M"&amp;A1377)),0),Relationstabel!$C$1:$K$1,0)),"Ingen varmeinstallationer")</f>
        <v>Naturgas</v>
      </c>
      <c r="L1377" s="1" t="str">
        <f ca="1">INDEX(Anvendelseskode!B:B,MATCH($E1377,Anvendelseskode!$A:$A,0))</f>
        <v>Fritliggende enfamilieshus (parcelhus)</v>
      </c>
      <c r="M1377" s="1" t="str">
        <f ca="1">INDEX(Anvendelseskode!C:C,MATCH($E1377,Anvendelseskode!$A:$A,0))</f>
        <v>Parcelhuse</v>
      </c>
      <c r="N1377" s="1" t="str">
        <f ca="1">INDEX(Anvendelseskode!D:D,MATCH($E1377,Anvendelseskode!$A:$A,0))</f>
        <v>Private husholdninger</v>
      </c>
      <c r="O1377" s="1" t="str">
        <f ca="1">IFERROR(INDEX(SBi!$2:$2,MATCH(G1377,SBi!$1:$1,1)),SBi!$K$2)</f>
        <v>1979-1998</v>
      </c>
      <c r="P1377" s="1">
        <f ca="1">IFERROR(INDEX(SBi!$C$3:$K$28,MATCH(E1377,SBi!$B$3:$B$28,0),MATCH(O1377,SBi!$C$2:$K$2,0)),0)</f>
        <v>105.4</v>
      </c>
      <c r="Q1377" s="19">
        <f t="shared" ca="1" si="281"/>
        <v>9.5914000000000001</v>
      </c>
      <c r="R1377" s="19" t="str">
        <f ca="1">IFERROR(INDEX(VpD!$2:$2,MATCH(G1377,VpD!$1:$1,1)),VpD!$I$2)</f>
        <v>1979-1998</v>
      </c>
      <c r="S1377" s="1">
        <f ca="1">IFERROR(INDEX(VpD!$C$3:$I$27,MATCH(E1377,VpD!$B$3:$B$27,0),MATCH(R1377,VpD!$C$2:$I$2,0)),0)</f>
        <v>90</v>
      </c>
      <c r="T1377" s="19">
        <f t="shared" ca="1" si="282"/>
        <v>8.19</v>
      </c>
      <c r="U1377" s="14" t="str">
        <f t="shared" ca="1" si="283"/>
        <v xml:space="preserve">714282.81 </v>
      </c>
      <c r="V1377" s="14" t="str">
        <f t="shared" ca="1" si="284"/>
        <v>6168881.02</v>
      </c>
      <c r="W1377" s="14" t="str">
        <f t="shared" ca="1" si="285"/>
        <v>POINT(714282.81 6168881.02)</v>
      </c>
      <c r="X1377" s="14" t="str">
        <f>IFERROR(INDEX(BygningOmraade!B:B,MATCH(A1377,BygningOmraade!A:A,0)),"")</f>
        <v/>
      </c>
    </row>
    <row r="1378" spans="1:24" s="14" customFormat="1" x14ac:dyDescent="0.25">
      <c r="A1378" s="14">
        <f t="shared" si="273"/>
        <v>1378</v>
      </c>
      <c r="B1378" s="14" t="str">
        <f t="shared" ca="1" si="274"/>
        <v>4fc8a1fd-0039-4980-8c9d-54ad4eee10ae</v>
      </c>
      <c r="C1378" s="14" t="str">
        <f t="shared" ca="1" si="275"/>
        <v>0a3f507e-1c83-32b8-e044-0003ba298018</v>
      </c>
      <c r="D1378" s="14">
        <f t="shared" ca="1" si="276"/>
        <v>996109</v>
      </c>
      <c r="E1378" s="1">
        <f t="shared" ca="1" si="277"/>
        <v>120</v>
      </c>
      <c r="F1378" s="1">
        <f t="shared" ca="1" si="278"/>
        <v>143</v>
      </c>
      <c r="G1378" s="1">
        <f t="shared" ca="1" si="279"/>
        <v>1970</v>
      </c>
      <c r="H1378" s="1" t="str">
        <f ca="1">IFERROR(INDEX(Varmeinstallation!B:B,MATCH(INDIRECT($A$1&amp;"L"&amp;A1378)*1,Varmeinstallation!A:A,0)),"Ingen varmeinstallationer")</f>
        <v>Centralvarme fra eget anlæg, et-kammer fyr</v>
      </c>
      <c r="I1378" s="1" t="str">
        <f ca="1">IFERROR(INDEX(Opvarmningsmiddel!B:B,MATCH(INDIRECT($A$1&amp;"M"&amp;A1378)*1,Opvarmningsmiddel!A:A,0)),"")</f>
        <v>Naturgas</v>
      </c>
      <c r="J1378" s="1">
        <f t="shared" ca="1" si="280"/>
        <v>0</v>
      </c>
      <c r="K1378" s="1" t="str">
        <f ca="1">IFERROR(INDEX(Relationstabel!$C$3:$K$10,MATCH(VALUE(INDIRECT($A$1&amp;"L"&amp;A1378)),Relationstabel!$A$3:$A$10,0),MATCH(IFERROR(VALUE(INDIRECT($A$1&amp;"M"&amp;A1378)),0),Relationstabel!$C$1:$K$1,0)),"Ingen varmeinstallationer")</f>
        <v>Naturgas</v>
      </c>
      <c r="L1378" s="1" t="str">
        <f ca="1">INDEX(Anvendelseskode!B:B,MATCH($E1378,Anvendelseskode!$A:$A,0))</f>
        <v>Fritliggende enfamilieshus (parcelhus)</v>
      </c>
      <c r="M1378" s="1" t="str">
        <f ca="1">INDEX(Anvendelseskode!C:C,MATCH($E1378,Anvendelseskode!$A:$A,0))</f>
        <v>Parcelhuse</v>
      </c>
      <c r="N1378" s="1" t="str">
        <f ca="1">INDEX(Anvendelseskode!D:D,MATCH($E1378,Anvendelseskode!$A:$A,0))</f>
        <v>Private husholdninger</v>
      </c>
      <c r="O1378" s="1" t="str">
        <f ca="1">IFERROR(INDEX(SBi!$2:$2,MATCH(G1378,SBi!$1:$1,1)),SBi!$K$2)</f>
        <v>1961-1972</v>
      </c>
      <c r="P1378" s="1">
        <f ca="1">IFERROR(INDEX(SBi!$C$3:$K$28,MATCH(E1378,SBi!$B$3:$B$28,0),MATCH(O1378,SBi!$C$2:$K$2,0)),0)</f>
        <v>134.30000000000001</v>
      </c>
      <c r="Q1378" s="19">
        <f t="shared" ca="1" si="281"/>
        <v>19.204900000000002</v>
      </c>
      <c r="R1378" s="19" t="str">
        <f ca="1">IFERROR(INDEX(VpD!$2:$2,MATCH(G1378,VpD!$1:$1,1)),VpD!$I$2)</f>
        <v>1961-1972</v>
      </c>
      <c r="S1378" s="1">
        <f ca="1">IFERROR(INDEX(VpD!$C$3:$I$27,MATCH(E1378,VpD!$B$3:$B$27,0),MATCH(R1378,VpD!$C$2:$I$2,0)),0)</f>
        <v>143</v>
      </c>
      <c r="T1378" s="19">
        <f t="shared" ca="1" si="282"/>
        <v>20.449000000000002</v>
      </c>
      <c r="U1378" s="14" t="str">
        <f t="shared" ca="1" si="283"/>
        <v xml:space="preserve">712415.98 </v>
      </c>
      <c r="V1378" s="14" t="str">
        <f t="shared" ca="1" si="284"/>
        <v>6169290.27</v>
      </c>
      <c r="W1378" s="14" t="str">
        <f t="shared" ca="1" si="285"/>
        <v>POINT(712415.98 6169290.27)</v>
      </c>
      <c r="X1378" s="14" t="str">
        <f>IFERROR(INDEX(BygningOmraade!B:B,MATCH(A1378,BygningOmraade!A:A,0)),"")</f>
        <v/>
      </c>
    </row>
    <row r="1379" spans="1:24" s="14" customFormat="1" x14ac:dyDescent="0.25">
      <c r="A1379" s="14">
        <f t="shared" si="273"/>
        <v>1379</v>
      </c>
      <c r="B1379" s="14" t="str">
        <f t="shared" ca="1" si="274"/>
        <v>4fc9f4a9-38f0-45a0-bfc4-994e55d34106</v>
      </c>
      <c r="C1379" s="14" t="str">
        <f t="shared" ca="1" si="275"/>
        <v>0a3f507e-241b-32b8-e044-0003ba298018</v>
      </c>
      <c r="D1379" s="14">
        <f t="shared" ca="1" si="276"/>
        <v>994906</v>
      </c>
      <c r="E1379" s="1">
        <f t="shared" ca="1" si="277"/>
        <v>130</v>
      </c>
      <c r="F1379" s="1">
        <f t="shared" ca="1" si="278"/>
        <v>88</v>
      </c>
      <c r="G1379" s="1">
        <f t="shared" ca="1" si="279"/>
        <v>1993</v>
      </c>
      <c r="H1379" s="1" t="str">
        <f ca="1">IFERROR(INDEX(Varmeinstallation!B:B,MATCH(INDIRECT($A$1&amp;"L"&amp;A1379)*1,Varmeinstallation!A:A,0)),"Ingen varmeinstallationer")</f>
        <v>Fjernvarme/blokvarme (radiatorsystemer eller varmluftanlæg)</v>
      </c>
      <c r="I1379" s="1" t="str">
        <f ca="1">IFERROR(INDEX(Opvarmningsmiddel!B:B,MATCH(INDIRECT($A$1&amp;"M"&amp;A1379)*1,Opvarmningsmiddel!A:A,0)),"")</f>
        <v/>
      </c>
      <c r="J1379" s="1">
        <f t="shared" ca="1" si="280"/>
        <v>0</v>
      </c>
      <c r="K1379" s="1" t="str">
        <f ca="1">IFERROR(INDEX(Relationstabel!$C$3:$K$10,MATCH(VALUE(INDIRECT($A$1&amp;"L"&amp;A1379)),Relationstabel!$A$3:$A$10,0),MATCH(IFERROR(VALUE(INDIRECT($A$1&amp;"M"&amp;A1379)),0),Relationstabel!$C$1:$K$1,0)),"Ingen varmeinstallationer")</f>
        <v>Fjernvarme/ Blokvarme</v>
      </c>
      <c r="L1379" s="1" t="str">
        <f ca="1">INDEX(Anvendelseskode!B:B,MATCH($E1379,Anvendelseskode!$A:$A,0))</f>
        <v>Række-, kæde-, dobbelthus (lodret adskillelse mellem enhederne)</v>
      </c>
      <c r="M1379" s="1" t="str">
        <f ca="1">INDEX(Anvendelseskode!C:C,MATCH($E1379,Anvendelseskode!$A:$A,0))</f>
        <v>Række-, kæde og dobbelthuse</v>
      </c>
      <c r="N1379" s="1" t="str">
        <f ca="1">INDEX(Anvendelseskode!D:D,MATCH($E1379,Anvendelseskode!$A:$A,0))</f>
        <v>Private husholdninger</v>
      </c>
      <c r="O1379" s="1" t="str">
        <f ca="1">IFERROR(INDEX(SBi!$2:$2,MATCH(G1379,SBi!$1:$1,1)),SBi!$K$2)</f>
        <v>1979-1998</v>
      </c>
      <c r="P1379" s="1">
        <f ca="1">IFERROR(INDEX(SBi!$C$3:$K$28,MATCH(E1379,SBi!$B$3:$B$28,0),MATCH(O1379,SBi!$C$2:$K$2,0)),0)</f>
        <v>96.8</v>
      </c>
      <c r="Q1379" s="19">
        <f t="shared" ca="1" si="281"/>
        <v>8.5183999999999997</v>
      </c>
      <c r="R1379" s="19" t="str">
        <f ca="1">IFERROR(INDEX(VpD!$2:$2,MATCH(G1379,VpD!$1:$1,1)),VpD!$I$2)</f>
        <v>1979-1998</v>
      </c>
      <c r="S1379" s="1">
        <f ca="1">IFERROR(INDEX(VpD!$C$3:$I$27,MATCH(E1379,VpD!$B$3:$B$27,0),MATCH(R1379,VpD!$C$2:$I$2,0)),0)</f>
        <v>74</v>
      </c>
      <c r="T1379" s="19">
        <f t="shared" ca="1" si="282"/>
        <v>6.5119999999999996</v>
      </c>
      <c r="U1379" s="14" t="str">
        <f t="shared" ca="1" si="283"/>
        <v xml:space="preserve">711734.48 </v>
      </c>
      <c r="V1379" s="14" t="str">
        <f t="shared" ca="1" si="284"/>
        <v>6172473.21</v>
      </c>
      <c r="W1379" s="14" t="str">
        <f t="shared" ca="1" si="285"/>
        <v>POINT(711734.48 6172473.21)</v>
      </c>
      <c r="X1379" s="14" t="str">
        <f>IFERROR(INDEX(BygningOmraade!B:B,MATCH(A1379,BygningOmraade!A:A,0)),"")</f>
        <v/>
      </c>
    </row>
    <row r="1380" spans="1:24" s="14" customFormat="1" x14ac:dyDescent="0.25">
      <c r="A1380" s="14">
        <f t="shared" si="273"/>
        <v>1380</v>
      </c>
      <c r="B1380" s="14" t="str">
        <f t="shared" ca="1" si="274"/>
        <v>4fe7a7fe-ba33-405b-8fcb-a94f57f54b00</v>
      </c>
      <c r="C1380" s="14" t="str">
        <f t="shared" ca="1" si="275"/>
        <v>0a3f507e-2358-32b8-e044-0003ba298018</v>
      </c>
      <c r="D1380" s="14">
        <f t="shared" ca="1" si="276"/>
        <v>995702</v>
      </c>
      <c r="E1380" s="1">
        <f t="shared" ca="1" si="277"/>
        <v>210</v>
      </c>
      <c r="F1380" s="1">
        <f t="shared" ca="1" si="278"/>
        <v>150</v>
      </c>
      <c r="G1380" s="1">
        <f t="shared" ca="1" si="279"/>
        <v>1976</v>
      </c>
      <c r="H1380" s="1" t="str">
        <f ca="1">IFERROR(INDEX(Varmeinstallation!B:B,MATCH(INDIRECT($A$1&amp;"L"&amp;A1380)*1,Varmeinstallation!A:A,0)),"Ingen varmeinstallationer")</f>
        <v>Ingen varmeinstallationer</v>
      </c>
      <c r="I1380" s="1" t="str">
        <f ca="1">IFERROR(INDEX(Opvarmningsmiddel!B:B,MATCH(INDIRECT($A$1&amp;"M"&amp;A1380)*1,Opvarmningsmiddel!A:A,0)),"")</f>
        <v/>
      </c>
      <c r="J1380" s="1">
        <f t="shared" ca="1" si="280"/>
        <v>0</v>
      </c>
      <c r="K1380" s="1" t="str">
        <f ca="1">IFERROR(INDEX(Relationstabel!$C$3:$K$10,MATCH(VALUE(INDIRECT($A$1&amp;"L"&amp;A1380)),Relationstabel!$A$3:$A$10,0),MATCH(IFERROR(VALUE(INDIRECT($A$1&amp;"M"&amp;A1380)),0),Relationstabel!$C$1:$K$1,0)),"Ingen varmeinstallationer")</f>
        <v>Ingen varmeinstallation</v>
      </c>
      <c r="L1380" s="1" t="str">
        <f ca="1">INDEX(Anvendelseskode!B:B,MATCH($E1380,Anvendelseskode!$A:$A,0))</f>
        <v>Bygning til erhvervsmæssig produktion vedrørende landbrug, gartneri, råstofudvinding o.lign</v>
      </c>
      <c r="M1380" s="1" t="str">
        <f ca="1">INDEX(Anvendelseskode!C:C,MATCH($E1380,Anvendelseskode!$A:$A,0))</f>
        <v>Avls- og driftsbygning</v>
      </c>
      <c r="N1380" s="1" t="str">
        <f ca="1">INDEX(Anvendelseskode!D:D,MATCH($E1380,Anvendelseskode!$A:$A,0))</f>
        <v>Landbrug og gartneri</v>
      </c>
      <c r="O1380" s="1" t="str">
        <f ca="1">IFERROR(INDEX(SBi!$2:$2,MATCH(G1380,SBi!$1:$1,1)),SBi!$K$2)</f>
        <v>1973-1978</v>
      </c>
      <c r="P1380" s="1">
        <f ca="1">IFERROR(INDEX(SBi!$C$3:$K$28,MATCH(E1380,SBi!$B$3:$B$28,0),MATCH(O1380,SBi!$C$2:$K$2,0)),0)</f>
        <v>33</v>
      </c>
      <c r="Q1380" s="19">
        <f t="shared" ca="1" si="281"/>
        <v>4.95</v>
      </c>
      <c r="R1380" s="19" t="str">
        <f ca="1">IFERROR(INDEX(VpD!$2:$2,MATCH(G1380,VpD!$1:$1,1)),VpD!$I$2)</f>
        <v>1973-1978</v>
      </c>
      <c r="S1380" s="1">
        <f ca="1">IFERROR(INDEX(VpD!$C$3:$I$27,MATCH(E1380,VpD!$B$3:$B$27,0),MATCH(R1380,VpD!$C$2:$I$2,0)),0)</f>
        <v>33</v>
      </c>
      <c r="T1380" s="19">
        <f t="shared" ca="1" si="282"/>
        <v>4.95</v>
      </c>
      <c r="U1380" s="14" t="str">
        <f t="shared" ca="1" si="283"/>
        <v xml:space="preserve">712467.99 </v>
      </c>
      <c r="V1380" s="14" t="str">
        <f t="shared" ca="1" si="284"/>
        <v>6170358.05</v>
      </c>
      <c r="W1380" s="14" t="str">
        <f t="shared" ca="1" si="285"/>
        <v>POINT(712467.99 6170358.05)</v>
      </c>
      <c r="X1380" s="14" t="str">
        <f>IFERROR(INDEX(BygningOmraade!B:B,MATCH(A1380,BygningOmraade!A:A,0)),"")</f>
        <v/>
      </c>
    </row>
    <row r="1381" spans="1:24" s="14" customFormat="1" x14ac:dyDescent="0.25">
      <c r="A1381" s="14">
        <f t="shared" si="273"/>
        <v>1381</v>
      </c>
      <c r="B1381" s="14" t="str">
        <f t="shared" ca="1" si="274"/>
        <v>4fecdda9-d26b-468e-89d6-56efbe1ea38e</v>
      </c>
      <c r="C1381" s="14" t="str">
        <f t="shared" ca="1" si="275"/>
        <v>0a3f507e-1f55-32b8-e044-0003ba298018</v>
      </c>
      <c r="D1381" s="14">
        <f t="shared" ca="1" si="276"/>
        <v>993932</v>
      </c>
      <c r="E1381" s="1">
        <f t="shared" ca="1" si="277"/>
        <v>120</v>
      </c>
      <c r="F1381" s="1">
        <f t="shared" ca="1" si="278"/>
        <v>192</v>
      </c>
      <c r="G1381" s="1">
        <f t="shared" ca="1" si="279"/>
        <v>1998</v>
      </c>
      <c r="H1381" s="1" t="str">
        <f ca="1">IFERROR(INDEX(Varmeinstallation!B:B,MATCH(INDIRECT($A$1&amp;"L"&amp;A1381)*1,Varmeinstallation!A:A,0)),"Ingen varmeinstallationer")</f>
        <v>Fjernvarme/blokvarme (radiatorsystemer eller varmluftanlæg)</v>
      </c>
      <c r="I1381" s="1" t="str">
        <f ca="1">IFERROR(INDEX(Opvarmningsmiddel!B:B,MATCH(INDIRECT($A$1&amp;"M"&amp;A1381)*1,Opvarmningsmiddel!A:A,0)),"")</f>
        <v/>
      </c>
      <c r="J1381" s="1">
        <f t="shared" ca="1" si="280"/>
        <v>0</v>
      </c>
      <c r="K1381" s="1" t="str">
        <f ca="1">IFERROR(INDEX(Relationstabel!$C$3:$K$10,MATCH(VALUE(INDIRECT($A$1&amp;"L"&amp;A1381)),Relationstabel!$A$3:$A$10,0),MATCH(IFERROR(VALUE(INDIRECT($A$1&amp;"M"&amp;A1381)),0),Relationstabel!$C$1:$K$1,0)),"Ingen varmeinstallationer")</f>
        <v>Fjernvarme/ Blokvarme</v>
      </c>
      <c r="L1381" s="1" t="str">
        <f ca="1">INDEX(Anvendelseskode!B:B,MATCH($E1381,Anvendelseskode!$A:$A,0))</f>
        <v>Fritliggende enfamilieshus (parcelhus)</v>
      </c>
      <c r="M1381" s="1" t="str">
        <f ca="1">INDEX(Anvendelseskode!C:C,MATCH($E1381,Anvendelseskode!$A:$A,0))</f>
        <v>Parcelhuse</v>
      </c>
      <c r="N1381" s="1" t="str">
        <f ca="1">INDEX(Anvendelseskode!D:D,MATCH($E1381,Anvendelseskode!$A:$A,0))</f>
        <v>Private husholdninger</v>
      </c>
      <c r="O1381" s="1" t="str">
        <f ca="1">IFERROR(INDEX(SBi!$2:$2,MATCH(G1381,SBi!$1:$1,1)),SBi!$K$2)</f>
        <v>1979-1998</v>
      </c>
      <c r="P1381" s="1">
        <f ca="1">IFERROR(INDEX(SBi!$C$3:$K$28,MATCH(E1381,SBi!$B$3:$B$28,0),MATCH(O1381,SBi!$C$2:$K$2,0)),0)</f>
        <v>105.4</v>
      </c>
      <c r="Q1381" s="19">
        <f t="shared" ca="1" si="281"/>
        <v>20.236800000000002</v>
      </c>
      <c r="R1381" s="19" t="str">
        <f ca="1">IFERROR(INDEX(VpD!$2:$2,MATCH(G1381,VpD!$1:$1,1)),VpD!$I$2)</f>
        <v>1979-1998</v>
      </c>
      <c r="S1381" s="1">
        <f ca="1">IFERROR(INDEX(VpD!$C$3:$I$27,MATCH(E1381,VpD!$B$3:$B$27,0),MATCH(R1381,VpD!$C$2:$I$2,0)),0)</f>
        <v>90</v>
      </c>
      <c r="T1381" s="19">
        <f t="shared" ca="1" si="282"/>
        <v>17.28</v>
      </c>
      <c r="U1381" s="14" t="str">
        <f t="shared" ca="1" si="283"/>
        <v xml:space="preserve">711172.55 </v>
      </c>
      <c r="V1381" s="14" t="str">
        <f t="shared" ca="1" si="284"/>
        <v>6172033.29</v>
      </c>
      <c r="W1381" s="14" t="str">
        <f t="shared" ca="1" si="285"/>
        <v>POINT(711172.55 6172033.29)</v>
      </c>
      <c r="X1381" s="14" t="str">
        <f>IFERROR(INDEX(BygningOmraade!B:B,MATCH(A1381,BygningOmraade!A:A,0)),"")</f>
        <v/>
      </c>
    </row>
    <row r="1382" spans="1:24" s="14" customFormat="1" x14ac:dyDescent="0.25">
      <c r="A1382" s="14">
        <f t="shared" si="273"/>
        <v>1382</v>
      </c>
      <c r="B1382" s="14" t="str">
        <f t="shared" ca="1" si="274"/>
        <v>5002ac1b-5ddd-405a-bede-f927a4f0b1de</v>
      </c>
      <c r="C1382" s="14" t="str">
        <f t="shared" ca="1" si="275"/>
        <v>0a3f507e-218b-32b8-e044-0003ba298018</v>
      </c>
      <c r="D1382" s="14">
        <f t="shared" ca="1" si="276"/>
        <v>997289</v>
      </c>
      <c r="E1382" s="1">
        <f t="shared" ca="1" si="277"/>
        <v>130</v>
      </c>
      <c r="F1382" s="1">
        <f t="shared" ca="1" si="278"/>
        <v>109</v>
      </c>
      <c r="G1382" s="1">
        <f t="shared" ca="1" si="279"/>
        <v>1978</v>
      </c>
      <c r="H1382" s="1" t="str">
        <f ca="1">IFERROR(INDEX(Varmeinstallation!B:B,MATCH(INDIRECT($A$1&amp;"L"&amp;A1382)*1,Varmeinstallation!A:A,0)),"Ingen varmeinstallationer")</f>
        <v>Fjernvarme/blokvarme (radiatorsystemer eller varmluftanlæg)</v>
      </c>
      <c r="I1382" s="1" t="str">
        <f ca="1">IFERROR(INDEX(Opvarmningsmiddel!B:B,MATCH(INDIRECT($A$1&amp;"M"&amp;A1382)*1,Opvarmningsmiddel!A:A,0)),"")</f>
        <v/>
      </c>
      <c r="J1382" s="1">
        <f t="shared" ca="1" si="280"/>
        <v>0</v>
      </c>
      <c r="K1382" s="1" t="str">
        <f ca="1">IFERROR(INDEX(Relationstabel!$C$3:$K$10,MATCH(VALUE(INDIRECT($A$1&amp;"L"&amp;A1382)),Relationstabel!$A$3:$A$10,0),MATCH(IFERROR(VALUE(INDIRECT($A$1&amp;"M"&amp;A1382)),0),Relationstabel!$C$1:$K$1,0)),"Ingen varmeinstallationer")</f>
        <v>Fjernvarme/ Blokvarme</v>
      </c>
      <c r="L1382" s="1" t="str">
        <f ca="1">INDEX(Anvendelseskode!B:B,MATCH($E1382,Anvendelseskode!$A:$A,0))</f>
        <v>Række-, kæde-, dobbelthus (lodret adskillelse mellem enhederne)</v>
      </c>
      <c r="M1382" s="1" t="str">
        <f ca="1">INDEX(Anvendelseskode!C:C,MATCH($E1382,Anvendelseskode!$A:$A,0))</f>
        <v>Række-, kæde og dobbelthuse</v>
      </c>
      <c r="N1382" s="1" t="str">
        <f ca="1">INDEX(Anvendelseskode!D:D,MATCH($E1382,Anvendelseskode!$A:$A,0))</f>
        <v>Private husholdninger</v>
      </c>
      <c r="O1382" s="1" t="str">
        <f ca="1">IFERROR(INDEX(SBi!$2:$2,MATCH(G1382,SBi!$1:$1,1)),SBi!$K$2)</f>
        <v>1973-1978</v>
      </c>
      <c r="P1382" s="1">
        <f ca="1">IFERROR(INDEX(SBi!$C$3:$K$28,MATCH(E1382,SBi!$B$3:$B$28,0),MATCH(O1382,SBi!$C$2:$K$2,0)),0)</f>
        <v>112.6</v>
      </c>
      <c r="Q1382" s="19">
        <f t="shared" ca="1" si="281"/>
        <v>12.273399999999999</v>
      </c>
      <c r="R1382" s="19" t="str">
        <f ca="1">IFERROR(INDEX(VpD!$2:$2,MATCH(G1382,VpD!$1:$1,1)),VpD!$I$2)</f>
        <v>1973-1978</v>
      </c>
      <c r="S1382" s="1">
        <f ca="1">IFERROR(INDEX(VpD!$C$3:$I$27,MATCH(E1382,VpD!$B$3:$B$27,0),MATCH(R1382,VpD!$C$2:$I$2,0)),0)</f>
        <v>98</v>
      </c>
      <c r="T1382" s="19">
        <f t="shared" ca="1" si="282"/>
        <v>10.682</v>
      </c>
      <c r="U1382" s="14" t="str">
        <f t="shared" ca="1" si="283"/>
        <v xml:space="preserve">713687.07 </v>
      </c>
      <c r="V1382" s="14" t="str">
        <f t="shared" ca="1" si="284"/>
        <v>6169599.81</v>
      </c>
      <c r="W1382" s="14" t="str">
        <f t="shared" ca="1" si="285"/>
        <v>POINT(713687.07 6169599.81)</v>
      </c>
      <c r="X1382" s="14" t="str">
        <f>IFERROR(INDEX(BygningOmraade!B:B,MATCH(A1382,BygningOmraade!A:A,0)),"")</f>
        <v/>
      </c>
    </row>
    <row r="1383" spans="1:24" s="14" customFormat="1" x14ac:dyDescent="0.25">
      <c r="A1383" s="14">
        <f t="shared" si="273"/>
        <v>1383</v>
      </c>
      <c r="B1383" s="14" t="str">
        <f t="shared" ca="1" si="274"/>
        <v>50079bc2-ac17-49e0-acb9-d4d849f83bec</v>
      </c>
      <c r="C1383" s="14" t="str">
        <f t="shared" ca="1" si="275"/>
        <v>0a3f507e-1f4f-32b8-e044-0003ba298018</v>
      </c>
      <c r="D1383" s="14">
        <f t="shared" ca="1" si="276"/>
        <v>993944</v>
      </c>
      <c r="E1383" s="1">
        <f t="shared" ca="1" si="277"/>
        <v>120</v>
      </c>
      <c r="F1383" s="1">
        <f t="shared" ca="1" si="278"/>
        <v>140</v>
      </c>
      <c r="G1383" s="1">
        <f t="shared" ca="1" si="279"/>
        <v>1967</v>
      </c>
      <c r="H1383" s="1" t="str">
        <f ca="1">IFERROR(INDEX(Varmeinstallation!B:B,MATCH(INDIRECT($A$1&amp;"L"&amp;A1383)*1,Varmeinstallation!A:A,0)),"Ingen varmeinstallationer")</f>
        <v>Fjernvarme/blokvarme (radiatorsystemer eller varmluftanlæg)</v>
      </c>
      <c r="I1383" s="1" t="str">
        <f ca="1">IFERROR(INDEX(Opvarmningsmiddel!B:B,MATCH(INDIRECT($A$1&amp;"M"&amp;A1383)*1,Opvarmningsmiddel!A:A,0)),"")</f>
        <v/>
      </c>
      <c r="J1383" s="1">
        <f t="shared" ca="1" si="280"/>
        <v>0</v>
      </c>
      <c r="K1383" s="1" t="str">
        <f ca="1">IFERROR(INDEX(Relationstabel!$C$3:$K$10,MATCH(VALUE(INDIRECT($A$1&amp;"L"&amp;A1383)),Relationstabel!$A$3:$A$10,0),MATCH(IFERROR(VALUE(INDIRECT($A$1&amp;"M"&amp;A1383)),0),Relationstabel!$C$1:$K$1,0)),"Ingen varmeinstallationer")</f>
        <v>Fjernvarme/ Blokvarme</v>
      </c>
      <c r="L1383" s="1" t="str">
        <f ca="1">INDEX(Anvendelseskode!B:B,MATCH($E1383,Anvendelseskode!$A:$A,0))</f>
        <v>Fritliggende enfamilieshus (parcelhus)</v>
      </c>
      <c r="M1383" s="1" t="str">
        <f ca="1">INDEX(Anvendelseskode!C:C,MATCH($E1383,Anvendelseskode!$A:$A,0))</f>
        <v>Parcelhuse</v>
      </c>
      <c r="N1383" s="1" t="str">
        <f ca="1">INDEX(Anvendelseskode!D:D,MATCH($E1383,Anvendelseskode!$A:$A,0))</f>
        <v>Private husholdninger</v>
      </c>
      <c r="O1383" s="1" t="str">
        <f ca="1">IFERROR(INDEX(SBi!$2:$2,MATCH(G1383,SBi!$1:$1,1)),SBi!$K$2)</f>
        <v>1961-1972</v>
      </c>
      <c r="P1383" s="1">
        <f ca="1">IFERROR(INDEX(SBi!$C$3:$K$28,MATCH(E1383,SBi!$B$3:$B$28,0),MATCH(O1383,SBi!$C$2:$K$2,0)),0)</f>
        <v>134.30000000000001</v>
      </c>
      <c r="Q1383" s="19">
        <f t="shared" ca="1" si="281"/>
        <v>18.802</v>
      </c>
      <c r="R1383" s="19" t="str">
        <f ca="1">IFERROR(INDEX(VpD!$2:$2,MATCH(G1383,VpD!$1:$1,1)),VpD!$I$2)</f>
        <v>1961-1972</v>
      </c>
      <c r="S1383" s="1">
        <f ca="1">IFERROR(INDEX(VpD!$C$3:$I$27,MATCH(E1383,VpD!$B$3:$B$27,0),MATCH(R1383,VpD!$C$2:$I$2,0)),0)</f>
        <v>143</v>
      </c>
      <c r="T1383" s="19">
        <f t="shared" ca="1" si="282"/>
        <v>20.02</v>
      </c>
      <c r="U1383" s="14" t="str">
        <f t="shared" ca="1" si="283"/>
        <v xml:space="preserve">711138.89 </v>
      </c>
      <c r="V1383" s="14" t="str">
        <f t="shared" ca="1" si="284"/>
        <v>6172085.01</v>
      </c>
      <c r="W1383" s="14" t="str">
        <f t="shared" ca="1" si="285"/>
        <v>POINT(711138.89 6172085.01)</v>
      </c>
      <c r="X1383" s="14" t="str">
        <f>IFERROR(INDEX(BygningOmraade!B:B,MATCH(A1383,BygningOmraade!A:A,0)),"")</f>
        <v/>
      </c>
    </row>
    <row r="1384" spans="1:24" s="14" customFormat="1" x14ac:dyDescent="0.25">
      <c r="A1384" s="14">
        <f t="shared" si="273"/>
        <v>1384</v>
      </c>
      <c r="B1384" s="14" t="str">
        <f t="shared" ca="1" si="274"/>
        <v>500d08b7-7f7a-4793-8cb0-53a1343bbb31</v>
      </c>
      <c r="C1384" s="14" t="str">
        <f t="shared" ca="1" si="275"/>
        <v>0a3f507e-23a4-32b8-e044-0003ba298018</v>
      </c>
      <c r="D1384" s="14">
        <f t="shared" ca="1" si="276"/>
        <v>996946</v>
      </c>
      <c r="E1384" s="1">
        <f t="shared" ca="1" si="277"/>
        <v>120</v>
      </c>
      <c r="F1384" s="1">
        <f t="shared" ca="1" si="278"/>
        <v>137</v>
      </c>
      <c r="G1384" s="1">
        <f t="shared" ca="1" si="279"/>
        <v>1979</v>
      </c>
      <c r="H1384" s="1" t="str">
        <f ca="1">IFERROR(INDEX(Varmeinstallation!B:B,MATCH(INDIRECT($A$1&amp;"L"&amp;A1384)*1,Varmeinstallation!A:A,0)),"Ingen varmeinstallationer")</f>
        <v>Centralvarme fra eget anlæg, et-kammer fyr</v>
      </c>
      <c r="I1384" s="1" t="str">
        <f ca="1">IFERROR(INDEX(Opvarmningsmiddel!B:B,MATCH(INDIRECT($A$1&amp;"M"&amp;A1384)*1,Opvarmningsmiddel!A:A,0)),"")</f>
        <v>Naturgas</v>
      </c>
      <c r="J1384" s="1">
        <f t="shared" ca="1" si="280"/>
        <v>2</v>
      </c>
      <c r="K1384" s="1" t="str">
        <f ca="1">IFERROR(INDEX(Relationstabel!$C$3:$K$10,MATCH(VALUE(INDIRECT($A$1&amp;"L"&amp;A1384)),Relationstabel!$A$3:$A$10,0),MATCH(IFERROR(VALUE(INDIRECT($A$1&amp;"M"&amp;A1384)),0),Relationstabel!$C$1:$K$1,0)),"Ingen varmeinstallationer")</f>
        <v>Naturgas</v>
      </c>
      <c r="L1384" s="1" t="str">
        <f ca="1">INDEX(Anvendelseskode!B:B,MATCH($E1384,Anvendelseskode!$A:$A,0))</f>
        <v>Fritliggende enfamilieshus (parcelhus)</v>
      </c>
      <c r="M1384" s="1" t="str">
        <f ca="1">INDEX(Anvendelseskode!C:C,MATCH($E1384,Anvendelseskode!$A:$A,0))</f>
        <v>Parcelhuse</v>
      </c>
      <c r="N1384" s="1" t="str">
        <f ca="1">INDEX(Anvendelseskode!D:D,MATCH($E1384,Anvendelseskode!$A:$A,0))</f>
        <v>Private husholdninger</v>
      </c>
      <c r="O1384" s="1" t="str">
        <f ca="1">IFERROR(INDEX(SBi!$2:$2,MATCH(G1384,SBi!$1:$1,1)),SBi!$K$2)</f>
        <v>1979-1998</v>
      </c>
      <c r="P1384" s="1">
        <f ca="1">IFERROR(INDEX(SBi!$C$3:$K$28,MATCH(E1384,SBi!$B$3:$B$28,0),MATCH(O1384,SBi!$C$2:$K$2,0)),0)</f>
        <v>105.4</v>
      </c>
      <c r="Q1384" s="19">
        <f t="shared" ca="1" si="281"/>
        <v>14.439800000000002</v>
      </c>
      <c r="R1384" s="19" t="str">
        <f ca="1">IFERROR(INDEX(VpD!$2:$2,MATCH(G1384,VpD!$1:$1,1)),VpD!$I$2)</f>
        <v>1979-1998</v>
      </c>
      <c r="S1384" s="1">
        <f ca="1">IFERROR(INDEX(VpD!$C$3:$I$27,MATCH(E1384,VpD!$B$3:$B$27,0),MATCH(R1384,VpD!$C$2:$I$2,0)),0)</f>
        <v>90</v>
      </c>
      <c r="T1384" s="19">
        <f t="shared" ca="1" si="282"/>
        <v>12.33</v>
      </c>
      <c r="U1384" s="14" t="str">
        <f t="shared" ca="1" si="283"/>
        <v xml:space="preserve">713641.22 </v>
      </c>
      <c r="V1384" s="14" t="str">
        <f t="shared" ca="1" si="284"/>
        <v>6168753.59</v>
      </c>
      <c r="W1384" s="14" t="str">
        <f t="shared" ca="1" si="285"/>
        <v>POINT(713641.22 6168753.59)</v>
      </c>
      <c r="X1384" s="14" t="str">
        <f>IFERROR(INDEX(BygningOmraade!B:B,MATCH(A1384,BygningOmraade!A:A,0)),"")</f>
        <v/>
      </c>
    </row>
    <row r="1385" spans="1:24" s="14" customFormat="1" x14ac:dyDescent="0.25">
      <c r="A1385" s="14">
        <f t="shared" si="273"/>
        <v>1385</v>
      </c>
      <c r="B1385" s="14" t="str">
        <f t="shared" ca="1" si="274"/>
        <v>501db9d2-8520-4b5d-8e62-1867b6347247</v>
      </c>
      <c r="C1385" s="14" t="str">
        <f t="shared" ca="1" si="275"/>
        <v>3cae7253-0965-0f90-e044-0003ba298018</v>
      </c>
      <c r="D1385" s="14">
        <f t="shared" ca="1" si="276"/>
        <v>2685063</v>
      </c>
      <c r="E1385" s="1">
        <f t="shared" ca="1" si="277"/>
        <v>130</v>
      </c>
      <c r="F1385" s="1">
        <f t="shared" ca="1" si="278"/>
        <v>119</v>
      </c>
      <c r="G1385" s="1">
        <f t="shared" ca="1" si="279"/>
        <v>2008</v>
      </c>
      <c r="H1385" s="1" t="str">
        <f ca="1">IFERROR(INDEX(Varmeinstallation!B:B,MATCH(INDIRECT($A$1&amp;"L"&amp;A1385)*1,Varmeinstallation!A:A,0)),"Ingen varmeinstallationer")</f>
        <v>Fjernvarme/blokvarme (radiatorsystemer eller varmluftanlæg)</v>
      </c>
      <c r="I1385" s="1" t="str">
        <f ca="1">IFERROR(INDEX(Opvarmningsmiddel!B:B,MATCH(INDIRECT($A$1&amp;"M"&amp;A1385)*1,Opvarmningsmiddel!A:A,0)),"")</f>
        <v/>
      </c>
      <c r="J1385" s="1">
        <f t="shared" ca="1" si="280"/>
        <v>90</v>
      </c>
      <c r="K1385" s="1" t="str">
        <f ca="1">IFERROR(INDEX(Relationstabel!$C$3:$K$10,MATCH(VALUE(INDIRECT($A$1&amp;"L"&amp;A1385)),Relationstabel!$A$3:$A$10,0),MATCH(IFERROR(VALUE(INDIRECT($A$1&amp;"M"&amp;A1385)),0),Relationstabel!$C$1:$K$1,0)),"Ingen varmeinstallationer")</f>
        <v>Fjernvarme/ Blokvarme</v>
      </c>
      <c r="L1385" s="1" t="str">
        <f ca="1">INDEX(Anvendelseskode!B:B,MATCH($E1385,Anvendelseskode!$A:$A,0))</f>
        <v>Række-, kæde-, dobbelthus (lodret adskillelse mellem enhederne)</v>
      </c>
      <c r="M1385" s="1" t="str">
        <f ca="1">INDEX(Anvendelseskode!C:C,MATCH($E1385,Anvendelseskode!$A:$A,0))</f>
        <v>Række-, kæde og dobbelthuse</v>
      </c>
      <c r="N1385" s="1" t="str">
        <f ca="1">INDEX(Anvendelseskode!D:D,MATCH($E1385,Anvendelseskode!$A:$A,0))</f>
        <v>Private husholdninger</v>
      </c>
      <c r="O1385" s="1" t="str">
        <f ca="1">IFERROR(INDEX(SBi!$2:$2,MATCH(G1385,SBi!$1:$1,1)),SBi!$K$2)</f>
        <v>Efter 2006</v>
      </c>
      <c r="P1385" s="1">
        <f ca="1">IFERROR(INDEX(SBi!$C$3:$K$28,MATCH(E1385,SBi!$B$3:$B$28,0),MATCH(O1385,SBi!$C$2:$K$2,0)),0)</f>
        <v>66.400000000000006</v>
      </c>
      <c r="Q1385" s="19">
        <f t="shared" ca="1" si="281"/>
        <v>7.9016000000000002</v>
      </c>
      <c r="R1385" s="19" t="str">
        <f ca="1">IFERROR(INDEX(VpD!$2:$2,MATCH(G1385,VpD!$1:$1,1)),VpD!$I$2)</f>
        <v>&gt;1998</v>
      </c>
      <c r="S1385" s="1">
        <f ca="1">IFERROR(INDEX(VpD!$C$3:$I$27,MATCH(E1385,VpD!$B$3:$B$27,0),MATCH(R1385,VpD!$C$2:$I$2,0)),0)</f>
        <v>65</v>
      </c>
      <c r="T1385" s="19">
        <f t="shared" ca="1" si="282"/>
        <v>7.7350000000000003</v>
      </c>
      <c r="U1385" s="14" t="str">
        <f t="shared" ca="1" si="283"/>
        <v xml:space="preserve">711697.07 </v>
      </c>
      <c r="V1385" s="14" t="str">
        <f t="shared" ca="1" si="284"/>
        <v>6172713.54</v>
      </c>
      <c r="W1385" s="14" t="str">
        <f t="shared" ca="1" si="285"/>
        <v>POINT(711697.07 6172713.54)</v>
      </c>
      <c r="X1385" s="14" t="str">
        <f>IFERROR(INDEX(BygningOmraade!B:B,MATCH(A1385,BygningOmraade!A:A,0)),"")</f>
        <v/>
      </c>
    </row>
    <row r="1386" spans="1:24" s="14" customFormat="1" x14ac:dyDescent="0.25">
      <c r="A1386" s="14">
        <f t="shared" si="273"/>
        <v>1386</v>
      </c>
      <c r="B1386" s="14" t="str">
        <f t="shared" ca="1" si="274"/>
        <v>505be3de-adc8-4d79-8a99-29c1f05ba5c4</v>
      </c>
      <c r="C1386" s="14" t="str">
        <f t="shared" ca="1" si="275"/>
        <v>0a3f507e-2370-32b8-e044-0003ba298018</v>
      </c>
      <c r="D1386" s="14">
        <f t="shared" ca="1" si="276"/>
        <v>996537</v>
      </c>
      <c r="E1386" s="1">
        <f t="shared" ca="1" si="277"/>
        <v>120</v>
      </c>
      <c r="F1386" s="1">
        <f t="shared" ca="1" si="278"/>
        <v>130</v>
      </c>
      <c r="G1386" s="1">
        <f t="shared" ca="1" si="279"/>
        <v>1984</v>
      </c>
      <c r="H1386" s="1" t="str">
        <f ca="1">IFERROR(INDEX(Varmeinstallation!B:B,MATCH(INDIRECT($A$1&amp;"L"&amp;A1386)*1,Varmeinstallation!A:A,0)),"Ingen varmeinstallationer")</f>
        <v>Elovne, elpaneler</v>
      </c>
      <c r="I1386" s="1" t="str">
        <f ca="1">IFERROR(INDEX(Opvarmningsmiddel!B:B,MATCH(INDIRECT($A$1&amp;"M"&amp;A1386)*1,Opvarmningsmiddel!A:A,0)),"")</f>
        <v>Elektricitet</v>
      </c>
      <c r="J1386" s="1">
        <f t="shared" ca="1" si="280"/>
        <v>2</v>
      </c>
      <c r="K1386" s="1" t="str">
        <f ca="1">IFERROR(INDEX(Relationstabel!$C$3:$K$10,MATCH(VALUE(INDIRECT($A$1&amp;"L"&amp;A1386)),Relationstabel!$A$3:$A$10,0),MATCH(IFERROR(VALUE(INDIRECT($A$1&amp;"M"&amp;A1386)),0),Relationstabel!$C$1:$K$1,0)),"Ingen varmeinstallationer")</f>
        <v>Elvarme</v>
      </c>
      <c r="L1386" s="1" t="str">
        <f ca="1">INDEX(Anvendelseskode!B:B,MATCH($E1386,Anvendelseskode!$A:$A,0))</f>
        <v>Fritliggende enfamilieshus (parcelhus)</v>
      </c>
      <c r="M1386" s="1" t="str">
        <f ca="1">INDEX(Anvendelseskode!C:C,MATCH($E1386,Anvendelseskode!$A:$A,0))</f>
        <v>Parcelhuse</v>
      </c>
      <c r="N1386" s="1" t="str">
        <f ca="1">INDEX(Anvendelseskode!D:D,MATCH($E1386,Anvendelseskode!$A:$A,0))</f>
        <v>Private husholdninger</v>
      </c>
      <c r="O1386" s="1" t="str">
        <f ca="1">IFERROR(INDEX(SBi!$2:$2,MATCH(G1386,SBi!$1:$1,1)),SBi!$K$2)</f>
        <v>1979-1998</v>
      </c>
      <c r="P1386" s="1">
        <f ca="1">IFERROR(INDEX(SBi!$C$3:$K$28,MATCH(E1386,SBi!$B$3:$B$28,0),MATCH(O1386,SBi!$C$2:$K$2,0)),0)</f>
        <v>105.4</v>
      </c>
      <c r="Q1386" s="19">
        <f t="shared" ca="1" si="281"/>
        <v>13.702</v>
      </c>
      <c r="R1386" s="19" t="str">
        <f ca="1">IFERROR(INDEX(VpD!$2:$2,MATCH(G1386,VpD!$1:$1,1)),VpD!$I$2)</f>
        <v>1979-1998</v>
      </c>
      <c r="S1386" s="1">
        <f ca="1">IFERROR(INDEX(VpD!$C$3:$I$27,MATCH(E1386,VpD!$B$3:$B$27,0),MATCH(R1386,VpD!$C$2:$I$2,0)),0)</f>
        <v>90</v>
      </c>
      <c r="T1386" s="19">
        <f t="shared" ca="1" si="282"/>
        <v>11.7</v>
      </c>
      <c r="U1386" s="14" t="str">
        <f t="shared" ca="1" si="283"/>
        <v xml:space="preserve">713233.43 </v>
      </c>
      <c r="V1386" s="14" t="str">
        <f t="shared" ca="1" si="284"/>
        <v>6168677.17</v>
      </c>
      <c r="W1386" s="14" t="str">
        <f t="shared" ca="1" si="285"/>
        <v>POINT(713233.43 6168677.17)</v>
      </c>
      <c r="X1386" s="14" t="str">
        <f>IFERROR(INDEX(BygningOmraade!B:B,MATCH(A1386,BygningOmraade!A:A,0)),"")</f>
        <v/>
      </c>
    </row>
    <row r="1387" spans="1:24" s="14" customFormat="1" x14ac:dyDescent="0.25">
      <c r="A1387" s="14">
        <f t="shared" si="273"/>
        <v>1387</v>
      </c>
      <c r="B1387" s="14" t="str">
        <f t="shared" ca="1" si="274"/>
        <v>505fdfd1-52e5-43b9-b885-473cb12401b3</v>
      </c>
      <c r="C1387" s="14" t="str">
        <f t="shared" ca="1" si="275"/>
        <v>4591b5f9-a6ca-0dd9-e044-0003ba298018</v>
      </c>
      <c r="D1387" s="14">
        <f t="shared" ca="1" si="276"/>
        <v>2691188</v>
      </c>
      <c r="E1387" s="1">
        <f t="shared" ca="1" si="277"/>
        <v>130</v>
      </c>
      <c r="F1387" s="1">
        <f t="shared" ca="1" si="278"/>
        <v>119</v>
      </c>
      <c r="G1387" s="1">
        <f t="shared" ca="1" si="279"/>
        <v>2008</v>
      </c>
      <c r="H1387" s="1" t="str">
        <f ca="1">IFERROR(INDEX(Varmeinstallation!B:B,MATCH(INDIRECT($A$1&amp;"L"&amp;A1387)*1,Varmeinstallation!A:A,0)),"Ingen varmeinstallationer")</f>
        <v>Centralvarme fra eget anlæg, et-kammer fyr</v>
      </c>
      <c r="I1387" s="1" t="str">
        <f ca="1">IFERROR(INDEX(Opvarmningsmiddel!B:B,MATCH(INDIRECT($A$1&amp;"M"&amp;A1387)*1,Opvarmningsmiddel!A:A,0)),"")</f>
        <v>Naturgas</v>
      </c>
      <c r="J1387" s="1">
        <f t="shared" ca="1" si="280"/>
        <v>90</v>
      </c>
      <c r="K1387" s="1" t="str">
        <f ca="1">IFERROR(INDEX(Relationstabel!$C$3:$K$10,MATCH(VALUE(INDIRECT($A$1&amp;"L"&amp;A1387)),Relationstabel!$A$3:$A$10,0),MATCH(IFERROR(VALUE(INDIRECT($A$1&amp;"M"&amp;A1387)),0),Relationstabel!$C$1:$K$1,0)),"Ingen varmeinstallationer")</f>
        <v>Naturgas</v>
      </c>
      <c r="L1387" s="1" t="str">
        <f ca="1">INDEX(Anvendelseskode!B:B,MATCH($E1387,Anvendelseskode!$A:$A,0))</f>
        <v>Række-, kæde-, dobbelthus (lodret adskillelse mellem enhederne)</v>
      </c>
      <c r="M1387" s="1" t="str">
        <f ca="1">INDEX(Anvendelseskode!C:C,MATCH($E1387,Anvendelseskode!$A:$A,0))</f>
        <v>Række-, kæde og dobbelthuse</v>
      </c>
      <c r="N1387" s="1" t="str">
        <f ca="1">INDEX(Anvendelseskode!D:D,MATCH($E1387,Anvendelseskode!$A:$A,0))</f>
        <v>Private husholdninger</v>
      </c>
      <c r="O1387" s="1" t="str">
        <f ca="1">IFERROR(INDEX(SBi!$2:$2,MATCH(G1387,SBi!$1:$1,1)),SBi!$K$2)</f>
        <v>Efter 2006</v>
      </c>
      <c r="P1387" s="1">
        <f ca="1">IFERROR(INDEX(SBi!$C$3:$K$28,MATCH(E1387,SBi!$B$3:$B$28,0),MATCH(O1387,SBi!$C$2:$K$2,0)),0)</f>
        <v>66.400000000000006</v>
      </c>
      <c r="Q1387" s="19">
        <f t="shared" ca="1" si="281"/>
        <v>7.9016000000000002</v>
      </c>
      <c r="R1387" s="19" t="str">
        <f ca="1">IFERROR(INDEX(VpD!$2:$2,MATCH(G1387,VpD!$1:$1,1)),VpD!$I$2)</f>
        <v>&gt;1998</v>
      </c>
      <c r="S1387" s="1">
        <f ca="1">IFERROR(INDEX(VpD!$C$3:$I$27,MATCH(E1387,VpD!$B$3:$B$27,0),MATCH(R1387,VpD!$C$2:$I$2,0)),0)</f>
        <v>65</v>
      </c>
      <c r="T1387" s="19">
        <f t="shared" ca="1" si="282"/>
        <v>7.7350000000000003</v>
      </c>
      <c r="U1387" s="14" t="str">
        <f t="shared" ca="1" si="283"/>
        <v xml:space="preserve">712587.84 </v>
      </c>
      <c r="V1387" s="14" t="str">
        <f t="shared" ca="1" si="284"/>
        <v>6168863.78</v>
      </c>
      <c r="W1387" s="14" t="str">
        <f t="shared" ca="1" si="285"/>
        <v>POINT(712587.84 6168863.78)</v>
      </c>
      <c r="X1387" s="14" t="str">
        <f>IFERROR(INDEX(BygningOmraade!B:B,MATCH(A1387,BygningOmraade!A:A,0)),"")</f>
        <v/>
      </c>
    </row>
    <row r="1388" spans="1:24" s="14" customFormat="1" x14ac:dyDescent="0.25">
      <c r="A1388" s="14">
        <f t="shared" si="273"/>
        <v>1388</v>
      </c>
      <c r="B1388" s="14" t="str">
        <f t="shared" ca="1" si="274"/>
        <v>50750ecd-81f4-4047-8de7-f14de2de7214</v>
      </c>
      <c r="C1388" s="14" t="str">
        <f t="shared" ca="1" si="275"/>
        <v>0a3f507e-1d78-32b8-e044-0003ba298018</v>
      </c>
      <c r="D1388" s="14">
        <f t="shared" ca="1" si="276"/>
        <v>2516399</v>
      </c>
      <c r="E1388" s="1">
        <f t="shared" ca="1" si="277"/>
        <v>120</v>
      </c>
      <c r="F1388" s="1">
        <f t="shared" ca="1" si="278"/>
        <v>114</v>
      </c>
      <c r="G1388" s="1">
        <f t="shared" ca="1" si="279"/>
        <v>1999</v>
      </c>
      <c r="H1388" s="1" t="str">
        <f ca="1">IFERROR(INDEX(Varmeinstallation!B:B,MATCH(INDIRECT($A$1&amp;"L"&amp;A1388)*1,Varmeinstallation!A:A,0)),"Ingen varmeinstallationer")</f>
        <v>Fjernvarme/blokvarme (radiatorsystemer eller varmluftanlæg)</v>
      </c>
      <c r="I1388" s="1" t="str">
        <f ca="1">IFERROR(INDEX(Opvarmningsmiddel!B:B,MATCH(INDIRECT($A$1&amp;"M"&amp;A1388)*1,Opvarmningsmiddel!A:A,0)),"")</f>
        <v/>
      </c>
      <c r="J1388" s="1">
        <f t="shared" ca="1" si="280"/>
        <v>0</v>
      </c>
      <c r="K1388" s="1" t="str">
        <f ca="1">IFERROR(INDEX(Relationstabel!$C$3:$K$10,MATCH(VALUE(INDIRECT($A$1&amp;"L"&amp;A1388)),Relationstabel!$A$3:$A$10,0),MATCH(IFERROR(VALUE(INDIRECT($A$1&amp;"M"&amp;A1388)),0),Relationstabel!$C$1:$K$1,0)),"Ingen varmeinstallationer")</f>
        <v>Fjernvarme/ Blokvarme</v>
      </c>
      <c r="L1388" s="1" t="str">
        <f ca="1">INDEX(Anvendelseskode!B:B,MATCH($E1388,Anvendelseskode!$A:$A,0))</f>
        <v>Fritliggende enfamilieshus (parcelhus)</v>
      </c>
      <c r="M1388" s="1" t="str">
        <f ca="1">INDEX(Anvendelseskode!C:C,MATCH($E1388,Anvendelseskode!$A:$A,0))</f>
        <v>Parcelhuse</v>
      </c>
      <c r="N1388" s="1" t="str">
        <f ca="1">INDEX(Anvendelseskode!D:D,MATCH($E1388,Anvendelseskode!$A:$A,0))</f>
        <v>Private husholdninger</v>
      </c>
      <c r="O1388" s="1" t="str">
        <f ca="1">IFERROR(INDEX(SBi!$2:$2,MATCH(G1388,SBi!$1:$1,1)),SBi!$K$2)</f>
        <v>1999-2006</v>
      </c>
      <c r="P1388" s="1">
        <f ca="1">IFERROR(INDEX(SBi!$C$3:$K$28,MATCH(E1388,SBi!$B$3:$B$28,0),MATCH(O1388,SBi!$C$2:$K$2,0)),0)</f>
        <v>83.9</v>
      </c>
      <c r="Q1388" s="19">
        <f t="shared" ca="1" si="281"/>
        <v>9.5646000000000004</v>
      </c>
      <c r="R1388" s="19" t="str">
        <f ca="1">IFERROR(INDEX(VpD!$2:$2,MATCH(G1388,VpD!$1:$1,1)),VpD!$I$2)</f>
        <v>&gt;1998</v>
      </c>
      <c r="S1388" s="1">
        <f ca="1">IFERROR(INDEX(VpD!$C$3:$I$27,MATCH(E1388,VpD!$B$3:$B$27,0),MATCH(R1388,VpD!$C$2:$I$2,0)),0)</f>
        <v>72</v>
      </c>
      <c r="T1388" s="19">
        <f t="shared" ca="1" si="282"/>
        <v>8.2080000000000002</v>
      </c>
      <c r="U1388" s="14" t="str">
        <f t="shared" ca="1" si="283"/>
        <v xml:space="preserve">711618.35 </v>
      </c>
      <c r="V1388" s="14" t="str">
        <f t="shared" ca="1" si="284"/>
        <v>6172662.49</v>
      </c>
      <c r="W1388" s="14" t="str">
        <f t="shared" ca="1" si="285"/>
        <v>POINT(711618.35 6172662.49)</v>
      </c>
      <c r="X1388" s="14" t="str">
        <f>IFERROR(INDEX(BygningOmraade!B:B,MATCH(A1388,BygningOmraade!A:A,0)),"")</f>
        <v/>
      </c>
    </row>
    <row r="1389" spans="1:24" s="14" customFormat="1" x14ac:dyDescent="0.25">
      <c r="A1389" s="14">
        <f t="shared" si="273"/>
        <v>1389</v>
      </c>
      <c r="B1389" s="14" t="str">
        <f t="shared" ca="1" si="274"/>
        <v>507cf46f-22dd-40e3-8ba5-ee0e7c35c1b6</v>
      </c>
      <c r="C1389" s="14" t="str">
        <f t="shared" ca="1" si="275"/>
        <v>0a3f507e-1ba7-32b8-e044-0003ba298018</v>
      </c>
      <c r="D1389" s="14">
        <f t="shared" ca="1" si="276"/>
        <v>997601</v>
      </c>
      <c r="E1389" s="1">
        <f t="shared" ca="1" si="277"/>
        <v>130</v>
      </c>
      <c r="F1389" s="1">
        <f t="shared" ca="1" si="278"/>
        <v>91</v>
      </c>
      <c r="G1389" s="1">
        <f t="shared" ca="1" si="279"/>
        <v>1965</v>
      </c>
      <c r="H1389" s="1" t="str">
        <f ca="1">IFERROR(INDEX(Varmeinstallation!B:B,MATCH(INDIRECT($A$1&amp;"L"&amp;A1389)*1,Varmeinstallation!A:A,0)),"Ingen varmeinstallationer")</f>
        <v>Elovne, elpaneler</v>
      </c>
      <c r="I1389" s="1" t="str">
        <f ca="1">IFERROR(INDEX(Opvarmningsmiddel!B:B,MATCH(INDIRECT($A$1&amp;"M"&amp;A1389)*1,Opvarmningsmiddel!A:A,0)),"")</f>
        <v>Elektricitet</v>
      </c>
      <c r="J1389" s="1">
        <f t="shared" ca="1" si="280"/>
        <v>0</v>
      </c>
      <c r="K1389" s="1" t="str">
        <f ca="1">IFERROR(INDEX(Relationstabel!$C$3:$K$10,MATCH(VALUE(INDIRECT($A$1&amp;"L"&amp;A1389)),Relationstabel!$A$3:$A$10,0),MATCH(IFERROR(VALUE(INDIRECT($A$1&amp;"M"&amp;A1389)),0),Relationstabel!$C$1:$K$1,0)),"Ingen varmeinstallationer")</f>
        <v>Elvarme</v>
      </c>
      <c r="L1389" s="1" t="str">
        <f ca="1">INDEX(Anvendelseskode!B:B,MATCH($E1389,Anvendelseskode!$A:$A,0))</f>
        <v>Række-, kæde-, dobbelthus (lodret adskillelse mellem enhederne)</v>
      </c>
      <c r="M1389" s="1" t="str">
        <f ca="1">INDEX(Anvendelseskode!C:C,MATCH($E1389,Anvendelseskode!$A:$A,0))</f>
        <v>Række-, kæde og dobbelthuse</v>
      </c>
      <c r="N1389" s="1" t="str">
        <f ca="1">INDEX(Anvendelseskode!D:D,MATCH($E1389,Anvendelseskode!$A:$A,0))</f>
        <v>Private husholdninger</v>
      </c>
      <c r="O1389" s="1" t="str">
        <f ca="1">IFERROR(INDEX(SBi!$2:$2,MATCH(G1389,SBi!$1:$1,1)),SBi!$K$2)</f>
        <v>1961-1972</v>
      </c>
      <c r="P1389" s="1">
        <f ca="1">IFERROR(INDEX(SBi!$C$3:$K$28,MATCH(E1389,SBi!$B$3:$B$28,0),MATCH(O1389,SBi!$C$2:$K$2,0)),0)</f>
        <v>119.9</v>
      </c>
      <c r="Q1389" s="19">
        <f t="shared" ca="1" si="281"/>
        <v>10.9109</v>
      </c>
      <c r="R1389" s="19" t="str">
        <f ca="1">IFERROR(INDEX(VpD!$2:$2,MATCH(G1389,VpD!$1:$1,1)),VpD!$I$2)</f>
        <v>1961-1972</v>
      </c>
      <c r="S1389" s="1">
        <f ca="1">IFERROR(INDEX(VpD!$C$3:$I$27,MATCH(E1389,VpD!$B$3:$B$27,0),MATCH(R1389,VpD!$C$2:$I$2,0)),0)</f>
        <v>120</v>
      </c>
      <c r="T1389" s="19">
        <f t="shared" ca="1" si="282"/>
        <v>10.92</v>
      </c>
      <c r="U1389" s="14" t="str">
        <f t="shared" ca="1" si="283"/>
        <v xml:space="preserve">713797.71 </v>
      </c>
      <c r="V1389" s="14" t="str">
        <f t="shared" ca="1" si="284"/>
        <v>6169200.77</v>
      </c>
      <c r="W1389" s="14" t="str">
        <f t="shared" ca="1" si="285"/>
        <v>POINT(713797.71 6169200.77)</v>
      </c>
      <c r="X1389" s="14" t="str">
        <f>IFERROR(INDEX(BygningOmraade!B:B,MATCH(A1389,BygningOmraade!A:A,0)),"")</f>
        <v/>
      </c>
    </row>
    <row r="1390" spans="1:24" s="14" customFormat="1" x14ac:dyDescent="0.25">
      <c r="A1390" s="14">
        <f t="shared" si="273"/>
        <v>1390</v>
      </c>
      <c r="B1390" s="14" t="str">
        <f t="shared" ca="1" si="274"/>
        <v>50818cca-f992-493c-a819-433dae1f03bb</v>
      </c>
      <c r="C1390" s="14" t="str">
        <f t="shared" ca="1" si="275"/>
        <v>0a3f507e-1ccc-32b8-e044-0003ba298018</v>
      </c>
      <c r="D1390" s="14">
        <f t="shared" ca="1" si="276"/>
        <v>993949</v>
      </c>
      <c r="E1390" s="1">
        <f t="shared" ca="1" si="277"/>
        <v>440</v>
      </c>
      <c r="F1390" s="1">
        <f t="shared" ca="1" si="278"/>
        <v>456</v>
      </c>
      <c r="G1390" s="1">
        <f t="shared" ca="1" si="279"/>
        <v>2016</v>
      </c>
      <c r="H1390" s="1" t="str">
        <f ca="1">IFERROR(INDEX(Varmeinstallation!B:B,MATCH(INDIRECT($A$1&amp;"L"&amp;A1390)*1,Varmeinstallation!A:A,0)),"Ingen varmeinstallationer")</f>
        <v>Fjernvarme/blokvarme (radiatorsystemer eller varmluftanlæg)</v>
      </c>
      <c r="I1390" s="1" t="str">
        <f ca="1">IFERROR(INDEX(Opvarmningsmiddel!B:B,MATCH(INDIRECT($A$1&amp;"M"&amp;A1390)*1,Opvarmningsmiddel!A:A,0)),"")</f>
        <v/>
      </c>
      <c r="J1390" s="1">
        <f t="shared" ca="1" si="280"/>
        <v>0</v>
      </c>
      <c r="K1390" s="1" t="str">
        <f ca="1">IFERROR(INDEX(Relationstabel!$C$3:$K$10,MATCH(VALUE(INDIRECT($A$1&amp;"L"&amp;A1390)),Relationstabel!$A$3:$A$10,0),MATCH(IFERROR(VALUE(INDIRECT($A$1&amp;"M"&amp;A1390)),0),Relationstabel!$C$1:$K$1,0)),"Ingen varmeinstallationer")</f>
        <v>Fjernvarme/ Blokvarme</v>
      </c>
      <c r="L1390" s="1" t="str">
        <f ca="1">INDEX(Anvendelseskode!B:B,MATCH($E1390,Anvendelseskode!$A:$A,0))</f>
        <v>Daginstitutioner</v>
      </c>
      <c r="M1390" s="1" t="str">
        <f ca="1">INDEX(Anvendelseskode!C:C,MATCH($E1390,Anvendelseskode!$A:$A,0))</f>
        <v>Daginstitutioner</v>
      </c>
      <c r="N1390" s="1" t="str">
        <f ca="1">INDEX(Anvendelseskode!D:D,MATCH($E1390,Anvendelseskode!$A:$A,0))</f>
        <v>Kommunale og andre offentlige institutioner</v>
      </c>
      <c r="O1390" s="1" t="str">
        <f ca="1">IFERROR(INDEX(SBi!$2:$2,MATCH(G1390,SBi!$1:$1,1)),SBi!$K$2)</f>
        <v>Efter 2006</v>
      </c>
      <c r="P1390" s="1">
        <f ca="1">IFERROR(INDEX(SBi!$C$3:$K$28,MATCH(E1390,SBi!$B$3:$B$28,0),MATCH(O1390,SBi!$C$2:$K$2,0)),0)</f>
        <v>115.9</v>
      </c>
      <c r="Q1390" s="19">
        <f t="shared" ca="1" si="281"/>
        <v>52.8504</v>
      </c>
      <c r="R1390" s="19" t="str">
        <f ca="1">IFERROR(INDEX(VpD!$2:$2,MATCH(G1390,VpD!$1:$1,1)),VpD!$I$2)</f>
        <v>&gt;1998</v>
      </c>
      <c r="S1390" s="1">
        <f ca="1">IFERROR(INDEX(VpD!$C$3:$I$27,MATCH(E1390,VpD!$B$3:$B$27,0),MATCH(R1390,VpD!$C$2:$I$2,0)),0)</f>
        <v>129</v>
      </c>
      <c r="T1390" s="19">
        <f t="shared" ca="1" si="282"/>
        <v>58.823999999999998</v>
      </c>
      <c r="U1390" s="14" t="str">
        <f t="shared" ca="1" si="283"/>
        <v xml:space="preserve">711170.25 </v>
      </c>
      <c r="V1390" s="14" t="str">
        <f t="shared" ca="1" si="284"/>
        <v>6172580.98</v>
      </c>
      <c r="W1390" s="14" t="str">
        <f t="shared" ca="1" si="285"/>
        <v>POINT(711170.25 6172580.98)</v>
      </c>
      <c r="X1390" s="14" t="str">
        <f>IFERROR(INDEX(BygningOmraade!B:B,MATCH(A1390,BygningOmraade!A:A,0)),"")</f>
        <v/>
      </c>
    </row>
    <row r="1391" spans="1:24" s="14" customFormat="1" x14ac:dyDescent="0.25">
      <c r="A1391" s="14">
        <f t="shared" si="273"/>
        <v>1391</v>
      </c>
      <c r="B1391" s="14" t="str">
        <f t="shared" ca="1" si="274"/>
        <v>50850cae-2e8d-49e6-b2b3-007aa72b74a2</v>
      </c>
      <c r="C1391" s="14" t="str">
        <f t="shared" ca="1" si="275"/>
        <v>0a3f507e-156e-32b8-e044-0003ba298018</v>
      </c>
      <c r="D1391" s="14">
        <f t="shared" ca="1" si="276"/>
        <v>997501</v>
      </c>
      <c r="E1391" s="1">
        <f t="shared" ca="1" si="277"/>
        <v>120</v>
      </c>
      <c r="F1391" s="1">
        <f t="shared" ca="1" si="278"/>
        <v>149</v>
      </c>
      <c r="G1391" s="1">
        <f t="shared" ca="1" si="279"/>
        <v>1995</v>
      </c>
      <c r="H1391" s="1" t="str">
        <f ca="1">IFERROR(INDEX(Varmeinstallation!B:B,MATCH(INDIRECT($A$1&amp;"L"&amp;A1391)*1,Varmeinstallation!A:A,0)),"Ingen varmeinstallationer")</f>
        <v>Centralvarme fra eget anlæg, et-kammer fyr</v>
      </c>
      <c r="I1391" s="1" t="str">
        <f ca="1">IFERROR(INDEX(Opvarmningsmiddel!B:B,MATCH(INDIRECT($A$1&amp;"M"&amp;A1391)*1,Opvarmningsmiddel!A:A,0)),"")</f>
        <v>Naturgas</v>
      </c>
      <c r="J1391" s="1">
        <f t="shared" ca="1" si="280"/>
        <v>0</v>
      </c>
      <c r="K1391" s="1" t="str">
        <f ca="1">IFERROR(INDEX(Relationstabel!$C$3:$K$10,MATCH(VALUE(INDIRECT($A$1&amp;"L"&amp;A1391)),Relationstabel!$A$3:$A$10,0),MATCH(IFERROR(VALUE(INDIRECT($A$1&amp;"M"&amp;A1391)),0),Relationstabel!$C$1:$K$1,0)),"Ingen varmeinstallationer")</f>
        <v>Naturgas</v>
      </c>
      <c r="L1391" s="1" t="str">
        <f ca="1">INDEX(Anvendelseskode!B:B,MATCH($E1391,Anvendelseskode!$A:$A,0))</f>
        <v>Fritliggende enfamilieshus (parcelhus)</v>
      </c>
      <c r="M1391" s="1" t="str">
        <f ca="1">INDEX(Anvendelseskode!C:C,MATCH($E1391,Anvendelseskode!$A:$A,0))</f>
        <v>Parcelhuse</v>
      </c>
      <c r="N1391" s="1" t="str">
        <f ca="1">INDEX(Anvendelseskode!D:D,MATCH($E1391,Anvendelseskode!$A:$A,0))</f>
        <v>Private husholdninger</v>
      </c>
      <c r="O1391" s="1" t="str">
        <f ca="1">IFERROR(INDEX(SBi!$2:$2,MATCH(G1391,SBi!$1:$1,1)),SBi!$K$2)</f>
        <v>1979-1998</v>
      </c>
      <c r="P1391" s="1">
        <f ca="1">IFERROR(INDEX(SBi!$C$3:$K$28,MATCH(E1391,SBi!$B$3:$B$28,0),MATCH(O1391,SBi!$C$2:$K$2,0)),0)</f>
        <v>105.4</v>
      </c>
      <c r="Q1391" s="19">
        <f t="shared" ca="1" si="281"/>
        <v>15.704600000000001</v>
      </c>
      <c r="R1391" s="19" t="str">
        <f ca="1">IFERROR(INDEX(VpD!$2:$2,MATCH(G1391,VpD!$1:$1,1)),VpD!$I$2)</f>
        <v>1979-1998</v>
      </c>
      <c r="S1391" s="1">
        <f ca="1">IFERROR(INDEX(VpD!$C$3:$I$27,MATCH(E1391,VpD!$B$3:$B$27,0),MATCH(R1391,VpD!$C$2:$I$2,0)),0)</f>
        <v>90</v>
      </c>
      <c r="T1391" s="19">
        <f t="shared" ca="1" si="282"/>
        <v>13.41</v>
      </c>
      <c r="U1391" s="14" t="str">
        <f t="shared" ca="1" si="283"/>
        <v xml:space="preserve">713904.05 </v>
      </c>
      <c r="V1391" s="14" t="str">
        <f t="shared" ca="1" si="284"/>
        <v>6169254.35</v>
      </c>
      <c r="W1391" s="14" t="str">
        <f t="shared" ca="1" si="285"/>
        <v>POINT(713904.05 6169254.35)</v>
      </c>
      <c r="X1391" s="14" t="str">
        <f>IFERROR(INDEX(BygningOmraade!B:B,MATCH(A1391,BygningOmraade!A:A,0)),"")</f>
        <v/>
      </c>
    </row>
    <row r="1392" spans="1:24" s="14" customFormat="1" x14ac:dyDescent="0.25">
      <c r="A1392" s="14">
        <f t="shared" si="273"/>
        <v>1392</v>
      </c>
      <c r="B1392" s="14" t="str">
        <f t="shared" ca="1" si="274"/>
        <v>5088ad3a-e0ac-4744-8647-0e98f6041054</v>
      </c>
      <c r="C1392" s="14" t="str">
        <f t="shared" ca="1" si="275"/>
        <v>0a3f507e-1e2f-32b8-e044-0003ba298018</v>
      </c>
      <c r="D1392" s="14">
        <f t="shared" ca="1" si="276"/>
        <v>996401</v>
      </c>
      <c r="E1392" s="1">
        <f t="shared" ca="1" si="277"/>
        <v>120</v>
      </c>
      <c r="F1392" s="1">
        <f t="shared" ca="1" si="278"/>
        <v>175</v>
      </c>
      <c r="G1392" s="1">
        <f t="shared" ca="1" si="279"/>
        <v>1979</v>
      </c>
      <c r="H1392" s="1" t="str">
        <f ca="1">IFERROR(INDEX(Varmeinstallation!B:B,MATCH(INDIRECT($A$1&amp;"L"&amp;A1392)*1,Varmeinstallation!A:A,0)),"Ingen varmeinstallationer")</f>
        <v>Elovne, elpaneler</v>
      </c>
      <c r="I1392" s="1" t="str">
        <f ca="1">IFERROR(INDEX(Opvarmningsmiddel!B:B,MATCH(INDIRECT($A$1&amp;"M"&amp;A1392)*1,Opvarmningsmiddel!A:A,0)),"")</f>
        <v>Elektricitet</v>
      </c>
      <c r="J1392" s="1">
        <f t="shared" ca="1" si="280"/>
        <v>80</v>
      </c>
      <c r="K1392" s="1" t="str">
        <f ca="1">IFERROR(INDEX(Relationstabel!$C$3:$K$10,MATCH(VALUE(INDIRECT($A$1&amp;"L"&amp;A1392)),Relationstabel!$A$3:$A$10,0),MATCH(IFERROR(VALUE(INDIRECT($A$1&amp;"M"&amp;A1392)),0),Relationstabel!$C$1:$K$1,0)),"Ingen varmeinstallationer")</f>
        <v>Elvarme</v>
      </c>
      <c r="L1392" s="1" t="str">
        <f ca="1">INDEX(Anvendelseskode!B:B,MATCH($E1392,Anvendelseskode!$A:$A,0))</f>
        <v>Fritliggende enfamilieshus (parcelhus)</v>
      </c>
      <c r="M1392" s="1" t="str">
        <f ca="1">INDEX(Anvendelseskode!C:C,MATCH($E1392,Anvendelseskode!$A:$A,0))</f>
        <v>Parcelhuse</v>
      </c>
      <c r="N1392" s="1" t="str">
        <f ca="1">INDEX(Anvendelseskode!D:D,MATCH($E1392,Anvendelseskode!$A:$A,0))</f>
        <v>Private husholdninger</v>
      </c>
      <c r="O1392" s="1" t="str">
        <f ca="1">IFERROR(INDEX(SBi!$2:$2,MATCH(G1392,SBi!$1:$1,1)),SBi!$K$2)</f>
        <v>1979-1998</v>
      </c>
      <c r="P1392" s="1">
        <f ca="1">IFERROR(INDEX(SBi!$C$3:$K$28,MATCH(E1392,SBi!$B$3:$B$28,0),MATCH(O1392,SBi!$C$2:$K$2,0)),0)</f>
        <v>105.4</v>
      </c>
      <c r="Q1392" s="19">
        <f t="shared" ca="1" si="281"/>
        <v>18.445</v>
      </c>
      <c r="R1392" s="19" t="str">
        <f ca="1">IFERROR(INDEX(VpD!$2:$2,MATCH(G1392,VpD!$1:$1,1)),VpD!$I$2)</f>
        <v>1979-1998</v>
      </c>
      <c r="S1392" s="1">
        <f ca="1">IFERROR(INDEX(VpD!$C$3:$I$27,MATCH(E1392,VpD!$B$3:$B$27,0),MATCH(R1392,VpD!$C$2:$I$2,0)),0)</f>
        <v>90</v>
      </c>
      <c r="T1392" s="19">
        <f t="shared" ca="1" si="282"/>
        <v>15.75</v>
      </c>
      <c r="U1392" s="14" t="str">
        <f t="shared" ca="1" si="283"/>
        <v xml:space="preserve">713412.44 </v>
      </c>
      <c r="V1392" s="14" t="str">
        <f t="shared" ca="1" si="284"/>
        <v>6168623.68</v>
      </c>
      <c r="W1392" s="14" t="str">
        <f t="shared" ca="1" si="285"/>
        <v>POINT(713412.44 6168623.68)</v>
      </c>
      <c r="X1392" s="14" t="str">
        <f>IFERROR(INDEX(BygningOmraade!B:B,MATCH(A1392,BygningOmraade!A:A,0)),"")</f>
        <v/>
      </c>
    </row>
    <row r="1393" spans="1:24" s="14" customFormat="1" x14ac:dyDescent="0.25">
      <c r="A1393" s="14">
        <f t="shared" si="273"/>
        <v>1393</v>
      </c>
      <c r="B1393" s="14" t="str">
        <f t="shared" ca="1" si="274"/>
        <v>50964761-01cc-499f-944d-c93781b6c0fe</v>
      </c>
      <c r="C1393" s="14" t="str">
        <f t="shared" ca="1" si="275"/>
        <v>33f9ee46-e9cc-4730-9432-5bdf70f97727</v>
      </c>
      <c r="D1393" s="14">
        <f t="shared" ca="1" si="276"/>
        <v>100103517</v>
      </c>
      <c r="E1393" s="1">
        <f t="shared" ca="1" si="277"/>
        <v>130</v>
      </c>
      <c r="F1393" s="1">
        <f t="shared" ca="1" si="278"/>
        <v>112</v>
      </c>
      <c r="G1393" s="1">
        <f t="shared" ca="1" si="279"/>
        <v>2017</v>
      </c>
      <c r="H1393" s="1" t="str">
        <f ca="1">IFERROR(INDEX(Varmeinstallation!B:B,MATCH(INDIRECT($A$1&amp;"L"&amp;A1393)*1,Varmeinstallation!A:A,0)),"Ingen varmeinstallationer")</f>
        <v>Fjernvarme/blokvarme (radiatorsystemer eller varmluftanlæg)</v>
      </c>
      <c r="I1393" s="1" t="str">
        <f ca="1">IFERROR(INDEX(Opvarmningsmiddel!B:B,MATCH(INDIRECT($A$1&amp;"M"&amp;A1393)*1,Opvarmningsmiddel!A:A,0)),"")</f>
        <v/>
      </c>
      <c r="J1393" s="1">
        <f t="shared" ca="1" si="280"/>
        <v>0</v>
      </c>
      <c r="K1393" s="1" t="str">
        <f ca="1">IFERROR(INDEX(Relationstabel!$C$3:$K$10,MATCH(VALUE(INDIRECT($A$1&amp;"L"&amp;A1393)),Relationstabel!$A$3:$A$10,0),MATCH(IFERROR(VALUE(INDIRECT($A$1&amp;"M"&amp;A1393)),0),Relationstabel!$C$1:$K$1,0)),"Ingen varmeinstallationer")</f>
        <v>Fjernvarme/ Blokvarme</v>
      </c>
      <c r="L1393" s="1" t="str">
        <f ca="1">INDEX(Anvendelseskode!B:B,MATCH($E1393,Anvendelseskode!$A:$A,0))</f>
        <v>Række-, kæde-, dobbelthus (lodret adskillelse mellem enhederne)</v>
      </c>
      <c r="M1393" s="1" t="str">
        <f ca="1">INDEX(Anvendelseskode!C:C,MATCH($E1393,Anvendelseskode!$A:$A,0))</f>
        <v>Række-, kæde og dobbelthuse</v>
      </c>
      <c r="N1393" s="1" t="str">
        <f ca="1">INDEX(Anvendelseskode!D:D,MATCH($E1393,Anvendelseskode!$A:$A,0))</f>
        <v>Private husholdninger</v>
      </c>
      <c r="O1393" s="1" t="str">
        <f ca="1">IFERROR(INDEX(SBi!$2:$2,MATCH(G1393,SBi!$1:$1,1)),SBi!$K$2)</f>
        <v>Efter 2006</v>
      </c>
      <c r="P1393" s="1">
        <f ca="1">IFERROR(INDEX(SBi!$C$3:$K$28,MATCH(E1393,SBi!$B$3:$B$28,0),MATCH(O1393,SBi!$C$2:$K$2,0)),0)</f>
        <v>66.400000000000006</v>
      </c>
      <c r="Q1393" s="19">
        <f t="shared" ca="1" si="281"/>
        <v>7.4368000000000007</v>
      </c>
      <c r="R1393" s="19" t="str">
        <f ca="1">IFERROR(INDEX(VpD!$2:$2,MATCH(G1393,VpD!$1:$1,1)),VpD!$I$2)</f>
        <v>&gt;1998</v>
      </c>
      <c r="S1393" s="1">
        <f ca="1">IFERROR(INDEX(VpD!$C$3:$I$27,MATCH(E1393,VpD!$B$3:$B$27,0),MATCH(R1393,VpD!$C$2:$I$2,0)),0)</f>
        <v>65</v>
      </c>
      <c r="T1393" s="19">
        <f t="shared" ca="1" si="282"/>
        <v>7.28</v>
      </c>
      <c r="U1393" s="14" t="str">
        <f t="shared" ca="1" si="283"/>
        <v xml:space="preserve">711524.67 </v>
      </c>
      <c r="V1393" s="14" t="str">
        <f t="shared" ca="1" si="284"/>
        <v>6172845.32</v>
      </c>
      <c r="W1393" s="14" t="str">
        <f t="shared" ca="1" si="285"/>
        <v>POINT(711524.67 6172845.32)</v>
      </c>
      <c r="X1393" s="14" t="str">
        <f>IFERROR(INDEX(BygningOmraade!B:B,MATCH(A1393,BygningOmraade!A:A,0)),"")</f>
        <v/>
      </c>
    </row>
    <row r="1394" spans="1:24" s="14" customFormat="1" x14ac:dyDescent="0.25">
      <c r="A1394" s="14">
        <f t="shared" si="273"/>
        <v>1394</v>
      </c>
      <c r="B1394" s="14" t="str">
        <f t="shared" ca="1" si="274"/>
        <v>50a21048-4c03-4269-97cb-08fdf5b89036</v>
      </c>
      <c r="C1394" s="14" t="str">
        <f t="shared" ca="1" si="275"/>
        <v>0a3f507e-1cd4-32b8-e044-0003ba298018</v>
      </c>
      <c r="D1394" s="14">
        <f t="shared" ca="1" si="276"/>
        <v>994258</v>
      </c>
      <c r="E1394" s="1">
        <f t="shared" ca="1" si="277"/>
        <v>130</v>
      </c>
      <c r="F1394" s="1">
        <f t="shared" ca="1" si="278"/>
        <v>134</v>
      </c>
      <c r="G1394" s="1">
        <f t="shared" ca="1" si="279"/>
        <v>1975</v>
      </c>
      <c r="H1394" s="1" t="str">
        <f ca="1">IFERROR(INDEX(Varmeinstallation!B:B,MATCH(INDIRECT($A$1&amp;"L"&amp;A1394)*1,Varmeinstallation!A:A,0)),"Ingen varmeinstallationer")</f>
        <v>Fjernvarme/blokvarme (radiatorsystemer eller varmluftanlæg)</v>
      </c>
      <c r="I1394" s="1" t="str">
        <f ca="1">IFERROR(INDEX(Opvarmningsmiddel!B:B,MATCH(INDIRECT($A$1&amp;"M"&amp;A1394)*1,Opvarmningsmiddel!A:A,0)),"")</f>
        <v/>
      </c>
      <c r="J1394" s="1">
        <f t="shared" ca="1" si="280"/>
        <v>0</v>
      </c>
      <c r="K1394" s="1" t="str">
        <f ca="1">IFERROR(INDEX(Relationstabel!$C$3:$K$10,MATCH(VALUE(INDIRECT($A$1&amp;"L"&amp;A1394)),Relationstabel!$A$3:$A$10,0),MATCH(IFERROR(VALUE(INDIRECT($A$1&amp;"M"&amp;A1394)),0),Relationstabel!$C$1:$K$1,0)),"Ingen varmeinstallationer")</f>
        <v>Fjernvarme/ Blokvarme</v>
      </c>
      <c r="L1394" s="1" t="str">
        <f ca="1">INDEX(Anvendelseskode!B:B,MATCH($E1394,Anvendelseskode!$A:$A,0))</f>
        <v>Række-, kæde-, dobbelthus (lodret adskillelse mellem enhederne)</v>
      </c>
      <c r="M1394" s="1" t="str">
        <f ca="1">INDEX(Anvendelseskode!C:C,MATCH($E1394,Anvendelseskode!$A:$A,0))</f>
        <v>Række-, kæde og dobbelthuse</v>
      </c>
      <c r="N1394" s="1" t="str">
        <f ca="1">INDEX(Anvendelseskode!D:D,MATCH($E1394,Anvendelseskode!$A:$A,0))</f>
        <v>Private husholdninger</v>
      </c>
      <c r="O1394" s="1" t="str">
        <f ca="1">IFERROR(INDEX(SBi!$2:$2,MATCH(G1394,SBi!$1:$1,1)),SBi!$K$2)</f>
        <v>1973-1978</v>
      </c>
      <c r="P1394" s="1">
        <f ca="1">IFERROR(INDEX(SBi!$C$3:$K$28,MATCH(E1394,SBi!$B$3:$B$28,0),MATCH(O1394,SBi!$C$2:$K$2,0)),0)</f>
        <v>112.6</v>
      </c>
      <c r="Q1394" s="19">
        <f t="shared" ca="1" si="281"/>
        <v>15.0884</v>
      </c>
      <c r="R1394" s="19" t="str">
        <f ca="1">IFERROR(INDEX(VpD!$2:$2,MATCH(G1394,VpD!$1:$1,1)),VpD!$I$2)</f>
        <v>1973-1978</v>
      </c>
      <c r="S1394" s="1">
        <f ca="1">IFERROR(INDEX(VpD!$C$3:$I$27,MATCH(E1394,VpD!$B$3:$B$27,0),MATCH(R1394,VpD!$C$2:$I$2,0)),0)</f>
        <v>98</v>
      </c>
      <c r="T1394" s="19">
        <f t="shared" ca="1" si="282"/>
        <v>13.132</v>
      </c>
      <c r="U1394" s="14" t="str">
        <f t="shared" ca="1" si="283"/>
        <v xml:space="preserve">711324.12 </v>
      </c>
      <c r="V1394" s="14" t="str">
        <f t="shared" ca="1" si="284"/>
        <v>6172444.25</v>
      </c>
      <c r="W1394" s="14" t="str">
        <f t="shared" ca="1" si="285"/>
        <v>POINT(711324.12 6172444.25)</v>
      </c>
      <c r="X1394" s="14" t="str">
        <f>IFERROR(INDEX(BygningOmraade!B:B,MATCH(A1394,BygningOmraade!A:A,0)),"")</f>
        <v/>
      </c>
    </row>
    <row r="1395" spans="1:24" s="14" customFormat="1" x14ac:dyDescent="0.25">
      <c r="A1395" s="14">
        <f t="shared" si="273"/>
        <v>1395</v>
      </c>
      <c r="B1395" s="14" t="str">
        <f t="shared" ca="1" si="274"/>
        <v>50b7dbf2-1c67-479d-a05e-d950fe23dbde</v>
      </c>
      <c r="C1395" s="14" t="str">
        <f t="shared" ca="1" si="275"/>
        <v>0a3f507e-221d-32b8-e044-0003ba298018</v>
      </c>
      <c r="D1395" s="14">
        <f t="shared" ca="1" si="276"/>
        <v>995986</v>
      </c>
      <c r="E1395" s="1">
        <f t="shared" ca="1" si="277"/>
        <v>120</v>
      </c>
      <c r="F1395" s="1">
        <f t="shared" ca="1" si="278"/>
        <v>146</v>
      </c>
      <c r="G1395" s="1">
        <f t="shared" ca="1" si="279"/>
        <v>1969</v>
      </c>
      <c r="H1395" s="1" t="str">
        <f ca="1">IFERROR(INDEX(Varmeinstallation!B:B,MATCH(INDIRECT($A$1&amp;"L"&amp;A1395)*1,Varmeinstallation!A:A,0)),"Ingen varmeinstallationer")</f>
        <v>Centralvarme fra eget anlæg, et-kammer fyr</v>
      </c>
      <c r="I1395" s="1" t="str">
        <f ca="1">IFERROR(INDEX(Opvarmningsmiddel!B:B,MATCH(INDIRECT($A$1&amp;"M"&amp;A1395)*1,Opvarmningsmiddel!A:A,0)),"")</f>
        <v>Naturgas</v>
      </c>
      <c r="J1395" s="1">
        <f t="shared" ca="1" si="280"/>
        <v>0</v>
      </c>
      <c r="K1395" s="1" t="str">
        <f ca="1">IFERROR(INDEX(Relationstabel!$C$3:$K$10,MATCH(VALUE(INDIRECT($A$1&amp;"L"&amp;A1395)),Relationstabel!$A$3:$A$10,0),MATCH(IFERROR(VALUE(INDIRECT($A$1&amp;"M"&amp;A1395)),0),Relationstabel!$C$1:$K$1,0)),"Ingen varmeinstallationer")</f>
        <v>Naturgas</v>
      </c>
      <c r="L1395" s="1" t="str">
        <f ca="1">INDEX(Anvendelseskode!B:B,MATCH($E1395,Anvendelseskode!$A:$A,0))</f>
        <v>Fritliggende enfamilieshus (parcelhus)</v>
      </c>
      <c r="M1395" s="1" t="str">
        <f ca="1">INDEX(Anvendelseskode!C:C,MATCH($E1395,Anvendelseskode!$A:$A,0))</f>
        <v>Parcelhuse</v>
      </c>
      <c r="N1395" s="1" t="str">
        <f ca="1">INDEX(Anvendelseskode!D:D,MATCH($E1395,Anvendelseskode!$A:$A,0))</f>
        <v>Private husholdninger</v>
      </c>
      <c r="O1395" s="1" t="str">
        <f ca="1">IFERROR(INDEX(SBi!$2:$2,MATCH(G1395,SBi!$1:$1,1)),SBi!$K$2)</f>
        <v>1961-1972</v>
      </c>
      <c r="P1395" s="1">
        <f ca="1">IFERROR(INDEX(SBi!$C$3:$K$28,MATCH(E1395,SBi!$B$3:$B$28,0),MATCH(O1395,SBi!$C$2:$K$2,0)),0)</f>
        <v>134.30000000000001</v>
      </c>
      <c r="Q1395" s="19">
        <f t="shared" ca="1" si="281"/>
        <v>19.607800000000005</v>
      </c>
      <c r="R1395" s="19" t="str">
        <f ca="1">IFERROR(INDEX(VpD!$2:$2,MATCH(G1395,VpD!$1:$1,1)),VpD!$I$2)</f>
        <v>1961-1972</v>
      </c>
      <c r="S1395" s="1">
        <f ca="1">IFERROR(INDEX(VpD!$C$3:$I$27,MATCH(E1395,VpD!$B$3:$B$27,0),MATCH(R1395,VpD!$C$2:$I$2,0)),0)</f>
        <v>143</v>
      </c>
      <c r="T1395" s="19">
        <f t="shared" ca="1" si="282"/>
        <v>20.878</v>
      </c>
      <c r="U1395" s="14" t="str">
        <f t="shared" ca="1" si="283"/>
        <v xml:space="preserve">712644.85 </v>
      </c>
      <c r="V1395" s="14" t="str">
        <f t="shared" ca="1" si="284"/>
        <v>6169244.42</v>
      </c>
      <c r="W1395" s="14" t="str">
        <f t="shared" ca="1" si="285"/>
        <v>POINT(712644.85 6169244.42)</v>
      </c>
      <c r="X1395" s="14" t="str">
        <f>IFERROR(INDEX(BygningOmraade!B:B,MATCH(A1395,BygningOmraade!A:A,0)),"")</f>
        <v/>
      </c>
    </row>
    <row r="1396" spans="1:24" s="14" customFormat="1" x14ac:dyDescent="0.25">
      <c r="A1396" s="14">
        <f t="shared" si="273"/>
        <v>1396</v>
      </c>
      <c r="B1396" s="14" t="str">
        <f t="shared" ca="1" si="274"/>
        <v>50d25237-18a3-48f9-b87a-70ea6a72cc65</v>
      </c>
      <c r="C1396" s="14" t="str">
        <f t="shared" ca="1" si="275"/>
        <v>0a3f507e-19cb-32b8-e044-0003ba298018</v>
      </c>
      <c r="D1396" s="14">
        <f t="shared" ca="1" si="276"/>
        <v>995014</v>
      </c>
      <c r="E1396" s="1">
        <f t="shared" ca="1" si="277"/>
        <v>130</v>
      </c>
      <c r="F1396" s="1">
        <f t="shared" ca="1" si="278"/>
        <v>130</v>
      </c>
      <c r="G1396" s="1">
        <f t="shared" ca="1" si="279"/>
        <v>1975</v>
      </c>
      <c r="H1396" s="1" t="str">
        <f ca="1">IFERROR(INDEX(Varmeinstallation!B:B,MATCH(INDIRECT($A$1&amp;"L"&amp;A1396)*1,Varmeinstallation!A:A,0)),"Ingen varmeinstallationer")</f>
        <v>Fjernvarme/blokvarme (radiatorsystemer eller varmluftanlæg)</v>
      </c>
      <c r="I1396" s="1" t="str">
        <f ca="1">IFERROR(INDEX(Opvarmningsmiddel!B:B,MATCH(INDIRECT($A$1&amp;"M"&amp;A1396)*1,Opvarmningsmiddel!A:A,0)),"")</f>
        <v/>
      </c>
      <c r="J1396" s="1">
        <f t="shared" ca="1" si="280"/>
        <v>0</v>
      </c>
      <c r="K1396" s="1" t="str">
        <f ca="1">IFERROR(INDEX(Relationstabel!$C$3:$K$10,MATCH(VALUE(INDIRECT($A$1&amp;"L"&amp;A1396)),Relationstabel!$A$3:$A$10,0),MATCH(IFERROR(VALUE(INDIRECT($A$1&amp;"M"&amp;A1396)),0),Relationstabel!$C$1:$K$1,0)),"Ingen varmeinstallationer")</f>
        <v>Fjernvarme/ Blokvarme</v>
      </c>
      <c r="L1396" s="1" t="str">
        <f ca="1">INDEX(Anvendelseskode!B:B,MATCH($E1396,Anvendelseskode!$A:$A,0))</f>
        <v>Række-, kæde-, dobbelthus (lodret adskillelse mellem enhederne)</v>
      </c>
      <c r="M1396" s="1" t="str">
        <f ca="1">INDEX(Anvendelseskode!C:C,MATCH($E1396,Anvendelseskode!$A:$A,0))</f>
        <v>Række-, kæde og dobbelthuse</v>
      </c>
      <c r="N1396" s="1" t="str">
        <f ca="1">INDEX(Anvendelseskode!D:D,MATCH($E1396,Anvendelseskode!$A:$A,0))</f>
        <v>Private husholdninger</v>
      </c>
      <c r="O1396" s="1" t="str">
        <f ca="1">IFERROR(INDEX(SBi!$2:$2,MATCH(G1396,SBi!$1:$1,1)),SBi!$K$2)</f>
        <v>1973-1978</v>
      </c>
      <c r="P1396" s="1">
        <f ca="1">IFERROR(INDEX(SBi!$C$3:$K$28,MATCH(E1396,SBi!$B$3:$B$28,0),MATCH(O1396,SBi!$C$2:$K$2,0)),0)</f>
        <v>112.6</v>
      </c>
      <c r="Q1396" s="19">
        <f t="shared" ca="1" si="281"/>
        <v>14.638</v>
      </c>
      <c r="R1396" s="19" t="str">
        <f ca="1">IFERROR(INDEX(VpD!$2:$2,MATCH(G1396,VpD!$1:$1,1)),VpD!$I$2)</f>
        <v>1973-1978</v>
      </c>
      <c r="S1396" s="1">
        <f ca="1">IFERROR(INDEX(VpD!$C$3:$I$27,MATCH(E1396,VpD!$B$3:$B$27,0),MATCH(R1396,VpD!$C$2:$I$2,0)),0)</f>
        <v>98</v>
      </c>
      <c r="T1396" s="19">
        <f t="shared" ca="1" si="282"/>
        <v>12.74</v>
      </c>
      <c r="U1396" s="14" t="str">
        <f t="shared" ca="1" si="283"/>
        <v xml:space="preserve">711700.01 </v>
      </c>
      <c r="V1396" s="14" t="str">
        <f t="shared" ca="1" si="284"/>
        <v>6172327.63</v>
      </c>
      <c r="W1396" s="14" t="str">
        <f t="shared" ca="1" si="285"/>
        <v>POINT(711700.01 6172327.63)</v>
      </c>
      <c r="X1396" s="14" t="str">
        <f>IFERROR(INDEX(BygningOmraade!B:B,MATCH(A1396,BygningOmraade!A:A,0)),"")</f>
        <v/>
      </c>
    </row>
    <row r="1397" spans="1:24" s="14" customFormat="1" x14ac:dyDescent="0.25">
      <c r="A1397" s="14">
        <f t="shared" si="273"/>
        <v>1397</v>
      </c>
      <c r="B1397" s="14" t="str">
        <f t="shared" ca="1" si="274"/>
        <v>50e487ef-d516-4a1d-94dc-36ff7a64ab41</v>
      </c>
      <c r="C1397" s="14" t="str">
        <f t="shared" ca="1" si="275"/>
        <v>0a3f507e-151d-32b8-e044-0003ba298018</v>
      </c>
      <c r="D1397" s="14">
        <f t="shared" ca="1" si="276"/>
        <v>994533</v>
      </c>
      <c r="E1397" s="1">
        <f t="shared" ca="1" si="277"/>
        <v>130</v>
      </c>
      <c r="F1397" s="1">
        <f t="shared" ca="1" si="278"/>
        <v>104</v>
      </c>
      <c r="G1397" s="1">
        <f t="shared" ca="1" si="279"/>
        <v>1993</v>
      </c>
      <c r="H1397" s="1" t="str">
        <f ca="1">IFERROR(INDEX(Varmeinstallation!B:B,MATCH(INDIRECT($A$1&amp;"L"&amp;A1397)*1,Varmeinstallation!A:A,0)),"Ingen varmeinstallationer")</f>
        <v>Fjernvarme/blokvarme (radiatorsystemer eller varmluftanlæg)</v>
      </c>
      <c r="I1397" s="1" t="str">
        <f ca="1">IFERROR(INDEX(Opvarmningsmiddel!B:B,MATCH(INDIRECT($A$1&amp;"M"&amp;A1397)*1,Opvarmningsmiddel!A:A,0)),"")</f>
        <v/>
      </c>
      <c r="J1397" s="1">
        <f t="shared" ca="1" si="280"/>
        <v>0</v>
      </c>
      <c r="K1397" s="1" t="str">
        <f ca="1">IFERROR(INDEX(Relationstabel!$C$3:$K$10,MATCH(VALUE(INDIRECT($A$1&amp;"L"&amp;A1397)),Relationstabel!$A$3:$A$10,0),MATCH(IFERROR(VALUE(INDIRECT($A$1&amp;"M"&amp;A1397)),0),Relationstabel!$C$1:$K$1,0)),"Ingen varmeinstallationer")</f>
        <v>Fjernvarme/ Blokvarme</v>
      </c>
      <c r="L1397" s="1" t="str">
        <f ca="1">INDEX(Anvendelseskode!B:B,MATCH($E1397,Anvendelseskode!$A:$A,0))</f>
        <v>Række-, kæde-, dobbelthus (lodret adskillelse mellem enhederne)</v>
      </c>
      <c r="M1397" s="1" t="str">
        <f ca="1">INDEX(Anvendelseskode!C:C,MATCH($E1397,Anvendelseskode!$A:$A,0))</f>
        <v>Række-, kæde og dobbelthuse</v>
      </c>
      <c r="N1397" s="1" t="str">
        <f ca="1">INDEX(Anvendelseskode!D:D,MATCH($E1397,Anvendelseskode!$A:$A,0))</f>
        <v>Private husholdninger</v>
      </c>
      <c r="O1397" s="1" t="str">
        <f ca="1">IFERROR(INDEX(SBi!$2:$2,MATCH(G1397,SBi!$1:$1,1)),SBi!$K$2)</f>
        <v>1979-1998</v>
      </c>
      <c r="P1397" s="1">
        <f ca="1">IFERROR(INDEX(SBi!$C$3:$K$28,MATCH(E1397,SBi!$B$3:$B$28,0),MATCH(O1397,SBi!$C$2:$K$2,0)),0)</f>
        <v>96.8</v>
      </c>
      <c r="Q1397" s="19">
        <f t="shared" ca="1" si="281"/>
        <v>10.0672</v>
      </c>
      <c r="R1397" s="19" t="str">
        <f ca="1">IFERROR(INDEX(VpD!$2:$2,MATCH(G1397,VpD!$1:$1,1)),VpD!$I$2)</f>
        <v>1979-1998</v>
      </c>
      <c r="S1397" s="1">
        <f ca="1">IFERROR(INDEX(VpD!$C$3:$I$27,MATCH(E1397,VpD!$B$3:$B$27,0),MATCH(R1397,VpD!$C$2:$I$2,0)),0)</f>
        <v>74</v>
      </c>
      <c r="T1397" s="19">
        <f t="shared" ca="1" si="282"/>
        <v>7.6959999999999997</v>
      </c>
      <c r="U1397" s="14" t="str">
        <f t="shared" ca="1" si="283"/>
        <v xml:space="preserve">711489.14 </v>
      </c>
      <c r="V1397" s="14" t="str">
        <f t="shared" ca="1" si="284"/>
        <v>6172425.78</v>
      </c>
      <c r="W1397" s="14" t="str">
        <f t="shared" ca="1" si="285"/>
        <v>POINT(711489.14 6172425.78)</v>
      </c>
      <c r="X1397" s="14" t="str">
        <f>IFERROR(INDEX(BygningOmraade!B:B,MATCH(A1397,BygningOmraade!A:A,0)),"")</f>
        <v/>
      </c>
    </row>
    <row r="1398" spans="1:24" s="14" customFormat="1" x14ac:dyDescent="0.25">
      <c r="A1398" s="14">
        <f t="shared" si="273"/>
        <v>1398</v>
      </c>
      <c r="B1398" s="14" t="str">
        <f t="shared" ca="1" si="274"/>
        <v>50ff0a6b-41f2-4485-b4f8-e9972398e80e</v>
      </c>
      <c r="C1398" s="14" t="str">
        <f t="shared" ca="1" si="275"/>
        <v>0a3f507e-190b-32b8-e044-0003ba298018</v>
      </c>
      <c r="D1398" s="14">
        <f t="shared" ca="1" si="276"/>
        <v>994265</v>
      </c>
      <c r="E1398" s="1">
        <f t="shared" ca="1" si="277"/>
        <v>120</v>
      </c>
      <c r="F1398" s="1">
        <f t="shared" ca="1" si="278"/>
        <v>180</v>
      </c>
      <c r="G1398" s="1">
        <f t="shared" ca="1" si="279"/>
        <v>1976</v>
      </c>
      <c r="H1398" s="1" t="str">
        <f ca="1">IFERROR(INDEX(Varmeinstallation!B:B,MATCH(INDIRECT($A$1&amp;"L"&amp;A1398)*1,Varmeinstallation!A:A,0)),"Ingen varmeinstallationer")</f>
        <v>Fjernvarme/blokvarme (radiatorsystemer eller varmluftanlæg)</v>
      </c>
      <c r="I1398" s="1" t="str">
        <f ca="1">IFERROR(INDEX(Opvarmningsmiddel!B:B,MATCH(INDIRECT($A$1&amp;"M"&amp;A1398)*1,Opvarmningsmiddel!A:A,0)),"")</f>
        <v/>
      </c>
      <c r="J1398" s="1">
        <f t="shared" ca="1" si="280"/>
        <v>2</v>
      </c>
      <c r="K1398" s="1" t="str">
        <f ca="1">IFERROR(INDEX(Relationstabel!$C$3:$K$10,MATCH(VALUE(INDIRECT($A$1&amp;"L"&amp;A1398)),Relationstabel!$A$3:$A$10,0),MATCH(IFERROR(VALUE(INDIRECT($A$1&amp;"M"&amp;A1398)),0),Relationstabel!$C$1:$K$1,0)),"Ingen varmeinstallationer")</f>
        <v>Fjernvarme/ Blokvarme</v>
      </c>
      <c r="L1398" s="1" t="str">
        <f ca="1">INDEX(Anvendelseskode!B:B,MATCH($E1398,Anvendelseskode!$A:$A,0))</f>
        <v>Fritliggende enfamilieshus (parcelhus)</v>
      </c>
      <c r="M1398" s="1" t="str">
        <f ca="1">INDEX(Anvendelseskode!C:C,MATCH($E1398,Anvendelseskode!$A:$A,0))</f>
        <v>Parcelhuse</v>
      </c>
      <c r="N1398" s="1" t="str">
        <f ca="1">INDEX(Anvendelseskode!D:D,MATCH($E1398,Anvendelseskode!$A:$A,0))</f>
        <v>Private husholdninger</v>
      </c>
      <c r="O1398" s="1" t="str">
        <f ca="1">IFERROR(INDEX(SBi!$2:$2,MATCH(G1398,SBi!$1:$1,1)),SBi!$K$2)</f>
        <v>1973-1978</v>
      </c>
      <c r="P1398" s="1">
        <f ca="1">IFERROR(INDEX(SBi!$C$3:$K$28,MATCH(E1398,SBi!$B$3:$B$28,0),MATCH(O1398,SBi!$C$2:$K$2,0)),0)</f>
        <v>119.8</v>
      </c>
      <c r="Q1398" s="19">
        <f t="shared" ca="1" si="281"/>
        <v>21.564</v>
      </c>
      <c r="R1398" s="19" t="str">
        <f ca="1">IFERROR(INDEX(VpD!$2:$2,MATCH(G1398,VpD!$1:$1,1)),VpD!$I$2)</f>
        <v>1973-1978</v>
      </c>
      <c r="S1398" s="1">
        <f ca="1">IFERROR(INDEX(VpD!$C$3:$I$27,MATCH(E1398,VpD!$B$3:$B$27,0),MATCH(R1398,VpD!$C$2:$I$2,0)),0)</f>
        <v>117</v>
      </c>
      <c r="T1398" s="19">
        <f t="shared" ca="1" si="282"/>
        <v>21.06</v>
      </c>
      <c r="U1398" s="14" t="str">
        <f t="shared" ca="1" si="283"/>
        <v xml:space="preserve">711339.12 </v>
      </c>
      <c r="V1398" s="14" t="str">
        <f t="shared" ca="1" si="284"/>
        <v>6172030.25</v>
      </c>
      <c r="W1398" s="14" t="str">
        <f t="shared" ca="1" si="285"/>
        <v>POINT(711339.12 6172030.25)</v>
      </c>
      <c r="X1398" s="14" t="str">
        <f>IFERROR(INDEX(BygningOmraade!B:B,MATCH(A1398,BygningOmraade!A:A,0)),"")</f>
        <v/>
      </c>
    </row>
    <row r="1399" spans="1:24" s="14" customFormat="1" x14ac:dyDescent="0.25">
      <c r="A1399" s="14">
        <f t="shared" si="273"/>
        <v>1399</v>
      </c>
      <c r="B1399" s="14" t="str">
        <f t="shared" ca="1" si="274"/>
        <v>51039eef-0d08-4be1-8f9d-570473952266</v>
      </c>
      <c r="C1399" s="14" t="str">
        <f t="shared" ca="1" si="275"/>
        <v>0a3f507e-2129-32b8-e044-0003ba298018</v>
      </c>
      <c r="D1399" s="14">
        <f t="shared" ca="1" si="276"/>
        <v>996520</v>
      </c>
      <c r="E1399" s="1">
        <f t="shared" ca="1" si="277"/>
        <v>120</v>
      </c>
      <c r="F1399" s="1">
        <f t="shared" ca="1" si="278"/>
        <v>110</v>
      </c>
      <c r="G1399" s="1">
        <f t="shared" ca="1" si="279"/>
        <v>1980</v>
      </c>
      <c r="H1399" s="1" t="str">
        <f ca="1">IFERROR(INDEX(Varmeinstallation!B:B,MATCH(INDIRECT($A$1&amp;"L"&amp;A1399)*1,Varmeinstallation!A:A,0)),"Ingen varmeinstallationer")</f>
        <v>Centralvarme fra eget anlæg, et-kammer fyr</v>
      </c>
      <c r="I1399" s="1" t="str">
        <f ca="1">IFERROR(INDEX(Opvarmningsmiddel!B:B,MATCH(INDIRECT($A$1&amp;"M"&amp;A1399)*1,Opvarmningsmiddel!A:A,0)),"")</f>
        <v>Naturgas</v>
      </c>
      <c r="J1399" s="1">
        <f t="shared" ca="1" si="280"/>
        <v>0</v>
      </c>
      <c r="K1399" s="1" t="str">
        <f ca="1">IFERROR(INDEX(Relationstabel!$C$3:$K$10,MATCH(VALUE(INDIRECT($A$1&amp;"L"&amp;A1399)),Relationstabel!$A$3:$A$10,0),MATCH(IFERROR(VALUE(INDIRECT($A$1&amp;"M"&amp;A1399)),0),Relationstabel!$C$1:$K$1,0)),"Ingen varmeinstallationer")</f>
        <v>Naturgas</v>
      </c>
      <c r="L1399" s="1" t="str">
        <f ca="1">INDEX(Anvendelseskode!B:B,MATCH($E1399,Anvendelseskode!$A:$A,0))</f>
        <v>Fritliggende enfamilieshus (parcelhus)</v>
      </c>
      <c r="M1399" s="1" t="str">
        <f ca="1">INDEX(Anvendelseskode!C:C,MATCH($E1399,Anvendelseskode!$A:$A,0))</f>
        <v>Parcelhuse</v>
      </c>
      <c r="N1399" s="1" t="str">
        <f ca="1">INDEX(Anvendelseskode!D:D,MATCH($E1399,Anvendelseskode!$A:$A,0))</f>
        <v>Private husholdninger</v>
      </c>
      <c r="O1399" s="1" t="str">
        <f ca="1">IFERROR(INDEX(SBi!$2:$2,MATCH(G1399,SBi!$1:$1,1)),SBi!$K$2)</f>
        <v>1979-1998</v>
      </c>
      <c r="P1399" s="1">
        <f ca="1">IFERROR(INDEX(SBi!$C$3:$K$28,MATCH(E1399,SBi!$B$3:$B$28,0),MATCH(O1399,SBi!$C$2:$K$2,0)),0)</f>
        <v>105.4</v>
      </c>
      <c r="Q1399" s="19">
        <f t="shared" ca="1" si="281"/>
        <v>11.593999999999999</v>
      </c>
      <c r="R1399" s="19" t="str">
        <f ca="1">IFERROR(INDEX(VpD!$2:$2,MATCH(G1399,VpD!$1:$1,1)),VpD!$I$2)</f>
        <v>1979-1998</v>
      </c>
      <c r="S1399" s="1">
        <f ca="1">IFERROR(INDEX(VpD!$C$3:$I$27,MATCH(E1399,VpD!$B$3:$B$27,0),MATCH(R1399,VpD!$C$2:$I$2,0)),0)</f>
        <v>90</v>
      </c>
      <c r="T1399" s="19">
        <f t="shared" ca="1" si="282"/>
        <v>9.9</v>
      </c>
      <c r="U1399" s="14" t="str">
        <f t="shared" ca="1" si="283"/>
        <v xml:space="preserve">713234.76 </v>
      </c>
      <c r="V1399" s="14" t="str">
        <f t="shared" ca="1" si="284"/>
        <v>6169083.52</v>
      </c>
      <c r="W1399" s="14" t="str">
        <f t="shared" ca="1" si="285"/>
        <v>POINT(713234.76 6169083.52)</v>
      </c>
      <c r="X1399" s="14" t="str">
        <f>IFERROR(INDEX(BygningOmraade!B:B,MATCH(A1399,BygningOmraade!A:A,0)),"")</f>
        <v/>
      </c>
    </row>
    <row r="1400" spans="1:24" s="14" customFormat="1" x14ac:dyDescent="0.25">
      <c r="A1400" s="14">
        <f t="shared" si="273"/>
        <v>1400</v>
      </c>
      <c r="B1400" s="14" t="str">
        <f t="shared" ca="1" si="274"/>
        <v>51178358-df72-4cff-a65c-50f726f086e6</v>
      </c>
      <c r="C1400" s="14" t="str">
        <f t="shared" ca="1" si="275"/>
        <v>0a3f507e-1c01-32b8-e044-0003ba298018</v>
      </c>
      <c r="D1400" s="14">
        <f t="shared" ca="1" si="276"/>
        <v>996637</v>
      </c>
      <c r="E1400" s="1">
        <f t="shared" ca="1" si="277"/>
        <v>120</v>
      </c>
      <c r="F1400" s="1">
        <f t="shared" ca="1" si="278"/>
        <v>162</v>
      </c>
      <c r="G1400" s="1">
        <f t="shared" ca="1" si="279"/>
        <v>1968</v>
      </c>
      <c r="H1400" s="1" t="str">
        <f ca="1">IFERROR(INDEX(Varmeinstallation!B:B,MATCH(INDIRECT($A$1&amp;"L"&amp;A1400)*1,Varmeinstallation!A:A,0)),"Ingen varmeinstallationer")</f>
        <v>Centralvarme fra eget anlæg, et-kammer fyr</v>
      </c>
      <c r="I1400" s="1" t="str">
        <f ca="1">IFERROR(INDEX(Opvarmningsmiddel!B:B,MATCH(INDIRECT($A$1&amp;"M"&amp;A1400)*1,Opvarmningsmiddel!A:A,0)),"")</f>
        <v>Naturgas</v>
      </c>
      <c r="J1400" s="1">
        <f t="shared" ca="1" si="280"/>
        <v>0</v>
      </c>
      <c r="K1400" s="1" t="str">
        <f ca="1">IFERROR(INDEX(Relationstabel!$C$3:$K$10,MATCH(VALUE(INDIRECT($A$1&amp;"L"&amp;A1400)),Relationstabel!$A$3:$A$10,0),MATCH(IFERROR(VALUE(INDIRECT($A$1&amp;"M"&amp;A1400)),0),Relationstabel!$C$1:$K$1,0)),"Ingen varmeinstallationer")</f>
        <v>Naturgas</v>
      </c>
      <c r="L1400" s="1" t="str">
        <f ca="1">INDEX(Anvendelseskode!B:B,MATCH($E1400,Anvendelseskode!$A:$A,0))</f>
        <v>Fritliggende enfamilieshus (parcelhus)</v>
      </c>
      <c r="M1400" s="1" t="str">
        <f ca="1">INDEX(Anvendelseskode!C:C,MATCH($E1400,Anvendelseskode!$A:$A,0))</f>
        <v>Parcelhuse</v>
      </c>
      <c r="N1400" s="1" t="str">
        <f ca="1">INDEX(Anvendelseskode!D:D,MATCH($E1400,Anvendelseskode!$A:$A,0))</f>
        <v>Private husholdninger</v>
      </c>
      <c r="O1400" s="1" t="str">
        <f ca="1">IFERROR(INDEX(SBi!$2:$2,MATCH(G1400,SBi!$1:$1,1)),SBi!$K$2)</f>
        <v>1961-1972</v>
      </c>
      <c r="P1400" s="1">
        <f ca="1">IFERROR(INDEX(SBi!$C$3:$K$28,MATCH(E1400,SBi!$B$3:$B$28,0),MATCH(O1400,SBi!$C$2:$K$2,0)),0)</f>
        <v>134.30000000000001</v>
      </c>
      <c r="Q1400" s="19">
        <f t="shared" ca="1" si="281"/>
        <v>21.756600000000002</v>
      </c>
      <c r="R1400" s="19" t="str">
        <f ca="1">IFERROR(INDEX(VpD!$2:$2,MATCH(G1400,VpD!$1:$1,1)),VpD!$I$2)</f>
        <v>1961-1972</v>
      </c>
      <c r="S1400" s="1">
        <f ca="1">IFERROR(INDEX(VpD!$C$3:$I$27,MATCH(E1400,VpD!$B$3:$B$27,0),MATCH(R1400,VpD!$C$2:$I$2,0)),0)</f>
        <v>143</v>
      </c>
      <c r="T1400" s="19">
        <f t="shared" ca="1" si="282"/>
        <v>23.166</v>
      </c>
      <c r="U1400" s="14" t="str">
        <f t="shared" ca="1" si="283"/>
        <v xml:space="preserve">713552.62 </v>
      </c>
      <c r="V1400" s="14" t="str">
        <f t="shared" ca="1" si="284"/>
        <v>6169206.37</v>
      </c>
      <c r="W1400" s="14" t="str">
        <f t="shared" ca="1" si="285"/>
        <v>POINT(713552.62 6169206.37)</v>
      </c>
      <c r="X1400" s="14" t="str">
        <f>IFERROR(INDEX(BygningOmraade!B:B,MATCH(A1400,BygningOmraade!A:A,0)),"")</f>
        <v/>
      </c>
    </row>
    <row r="1401" spans="1:24" s="14" customFormat="1" x14ac:dyDescent="0.25">
      <c r="A1401" s="14">
        <f t="shared" si="273"/>
        <v>1401</v>
      </c>
      <c r="B1401" s="14" t="str">
        <f t="shared" ca="1" si="274"/>
        <v>51202f15-5bd7-43f5-8c94-78a86601f164</v>
      </c>
      <c r="C1401" s="14" t="str">
        <f t="shared" ca="1" si="275"/>
        <v>0a3f507e-1b71-32b8-e044-0003ba298018</v>
      </c>
      <c r="D1401" s="14">
        <f t="shared" ca="1" si="276"/>
        <v>996665</v>
      </c>
      <c r="E1401" s="1">
        <f t="shared" ca="1" si="277"/>
        <v>130</v>
      </c>
      <c r="F1401" s="1">
        <f t="shared" ca="1" si="278"/>
        <v>109</v>
      </c>
      <c r="G1401" s="1">
        <f t="shared" ca="1" si="279"/>
        <v>1978</v>
      </c>
      <c r="H1401" s="1" t="str">
        <f ca="1">IFERROR(INDEX(Varmeinstallation!B:B,MATCH(INDIRECT($A$1&amp;"L"&amp;A1401)*1,Varmeinstallation!A:A,0)),"Ingen varmeinstallationer")</f>
        <v>Fjernvarme/blokvarme (radiatorsystemer eller varmluftanlæg)</v>
      </c>
      <c r="I1401" s="1" t="str">
        <f ca="1">IFERROR(INDEX(Opvarmningsmiddel!B:B,MATCH(INDIRECT($A$1&amp;"M"&amp;A1401)*1,Opvarmningsmiddel!A:A,0)),"")</f>
        <v/>
      </c>
      <c r="J1401" s="1">
        <f t="shared" ca="1" si="280"/>
        <v>0</v>
      </c>
      <c r="K1401" s="1" t="str">
        <f ca="1">IFERROR(INDEX(Relationstabel!$C$3:$K$10,MATCH(VALUE(INDIRECT($A$1&amp;"L"&amp;A1401)),Relationstabel!$A$3:$A$10,0),MATCH(IFERROR(VALUE(INDIRECT($A$1&amp;"M"&amp;A1401)),0),Relationstabel!$C$1:$K$1,0)),"Ingen varmeinstallationer")</f>
        <v>Fjernvarme/ Blokvarme</v>
      </c>
      <c r="L1401" s="1" t="str">
        <f ca="1">INDEX(Anvendelseskode!B:B,MATCH($E1401,Anvendelseskode!$A:$A,0))</f>
        <v>Række-, kæde-, dobbelthus (lodret adskillelse mellem enhederne)</v>
      </c>
      <c r="M1401" s="1" t="str">
        <f ca="1">INDEX(Anvendelseskode!C:C,MATCH($E1401,Anvendelseskode!$A:$A,0))</f>
        <v>Række-, kæde og dobbelthuse</v>
      </c>
      <c r="N1401" s="1" t="str">
        <f ca="1">INDEX(Anvendelseskode!D:D,MATCH($E1401,Anvendelseskode!$A:$A,0))</f>
        <v>Private husholdninger</v>
      </c>
      <c r="O1401" s="1" t="str">
        <f ca="1">IFERROR(INDEX(SBi!$2:$2,MATCH(G1401,SBi!$1:$1,1)),SBi!$K$2)</f>
        <v>1973-1978</v>
      </c>
      <c r="P1401" s="1">
        <f ca="1">IFERROR(INDEX(SBi!$C$3:$K$28,MATCH(E1401,SBi!$B$3:$B$28,0),MATCH(O1401,SBi!$C$2:$K$2,0)),0)</f>
        <v>112.6</v>
      </c>
      <c r="Q1401" s="19">
        <f t="shared" ca="1" si="281"/>
        <v>12.273399999999999</v>
      </c>
      <c r="R1401" s="19" t="str">
        <f ca="1">IFERROR(INDEX(VpD!$2:$2,MATCH(G1401,VpD!$1:$1,1)),VpD!$I$2)</f>
        <v>1973-1978</v>
      </c>
      <c r="S1401" s="1">
        <f ca="1">IFERROR(INDEX(VpD!$C$3:$I$27,MATCH(E1401,VpD!$B$3:$B$27,0),MATCH(R1401,VpD!$C$2:$I$2,0)),0)</f>
        <v>98</v>
      </c>
      <c r="T1401" s="19">
        <f t="shared" ca="1" si="282"/>
        <v>10.682</v>
      </c>
      <c r="U1401" s="14" t="str">
        <f t="shared" ca="1" si="283"/>
        <v xml:space="preserve">713522.31 </v>
      </c>
      <c r="V1401" s="14" t="str">
        <f t="shared" ca="1" si="284"/>
        <v>6169703.74</v>
      </c>
      <c r="W1401" s="14" t="str">
        <f t="shared" ca="1" si="285"/>
        <v>POINT(713522.31 6169703.74)</v>
      </c>
      <c r="X1401" s="14" t="str">
        <f>IFERROR(INDEX(BygningOmraade!B:B,MATCH(A1401,BygningOmraade!A:A,0)),"")</f>
        <v/>
      </c>
    </row>
    <row r="1402" spans="1:24" s="14" customFormat="1" x14ac:dyDescent="0.25">
      <c r="A1402" s="14">
        <f t="shared" si="273"/>
        <v>1402</v>
      </c>
      <c r="B1402" s="14" t="str">
        <f t="shared" ca="1" si="274"/>
        <v>5121a335-c060-4ce1-81da-b9e680c7079f</v>
      </c>
      <c r="C1402" s="14" t="str">
        <f t="shared" ca="1" si="275"/>
        <v>0a3f507e-244c-32b8-e044-0003ba298018</v>
      </c>
      <c r="D1402" s="14">
        <f t="shared" ca="1" si="276"/>
        <v>995927</v>
      </c>
      <c r="E1402" s="1">
        <f t="shared" ca="1" si="277"/>
        <v>140</v>
      </c>
      <c r="F1402" s="1">
        <f t="shared" ca="1" si="278"/>
        <v>1578</v>
      </c>
      <c r="G1402" s="1">
        <f t="shared" ca="1" si="279"/>
        <v>1966</v>
      </c>
      <c r="H1402" s="1" t="str">
        <f ca="1">IFERROR(INDEX(Varmeinstallation!B:B,MATCH(INDIRECT($A$1&amp;"L"&amp;A1402)*1,Varmeinstallation!A:A,0)),"Ingen varmeinstallationer")</f>
        <v>Fjernvarme/blokvarme (radiatorsystemer eller varmluftanlæg)</v>
      </c>
      <c r="I1402" s="1" t="str">
        <f ca="1">IFERROR(INDEX(Opvarmningsmiddel!B:B,MATCH(INDIRECT($A$1&amp;"M"&amp;A1402)*1,Opvarmningsmiddel!A:A,0)),"")</f>
        <v/>
      </c>
      <c r="J1402" s="1">
        <f t="shared" ca="1" si="280"/>
        <v>0</v>
      </c>
      <c r="K1402" s="1" t="str">
        <f ca="1">IFERROR(INDEX(Relationstabel!$C$3:$K$10,MATCH(VALUE(INDIRECT($A$1&amp;"L"&amp;A1402)),Relationstabel!$A$3:$A$10,0),MATCH(IFERROR(VALUE(INDIRECT($A$1&amp;"M"&amp;A1402)),0),Relationstabel!$C$1:$K$1,0)),"Ingen varmeinstallationer")</f>
        <v>Fjernvarme/ Blokvarme</v>
      </c>
      <c r="L1402" s="1" t="str">
        <f ca="1">INDEX(Anvendelseskode!B:B,MATCH($E1402,Anvendelseskode!$A:$A,0))</f>
        <v>Etageboligbebyggelse</v>
      </c>
      <c r="M1402" s="1" t="str">
        <f ca="1">INDEX(Anvendelseskode!C:C,MATCH($E1402,Anvendelseskode!$A:$A,0))</f>
        <v>Etageboligbebyggelse</v>
      </c>
      <c r="N1402" s="1" t="str">
        <f ca="1">INDEX(Anvendelseskode!D:D,MATCH($E1402,Anvendelseskode!$A:$A,0))</f>
        <v>Private husholdninger</v>
      </c>
      <c r="O1402" s="1" t="str">
        <f ca="1">IFERROR(INDEX(SBi!$2:$2,MATCH(G1402,SBi!$1:$1,1)),SBi!$K$2)</f>
        <v>1961-1972</v>
      </c>
      <c r="P1402" s="1">
        <f ca="1">IFERROR(INDEX(SBi!$C$3:$K$28,MATCH(E1402,SBi!$B$3:$B$28,0),MATCH(O1402,SBi!$C$2:$K$2,0)),0)</f>
        <v>132.30000000000001</v>
      </c>
      <c r="Q1402" s="19">
        <f t="shared" ca="1" si="281"/>
        <v>208.76940000000002</v>
      </c>
      <c r="R1402" s="19" t="str">
        <f ca="1">IFERROR(INDEX(VpD!$2:$2,MATCH(G1402,VpD!$1:$1,1)),VpD!$I$2)</f>
        <v>1961-1972</v>
      </c>
      <c r="S1402" s="1">
        <f ca="1">IFERROR(INDEX(VpD!$C$3:$I$27,MATCH(E1402,VpD!$B$3:$B$27,0),MATCH(R1402,VpD!$C$2:$I$2,0)),0)</f>
        <v>126</v>
      </c>
      <c r="T1402" s="19">
        <f t="shared" ca="1" si="282"/>
        <v>198.828</v>
      </c>
      <c r="U1402" s="14" t="str">
        <f t="shared" ca="1" si="283"/>
        <v xml:space="preserve">712945.22 </v>
      </c>
      <c r="V1402" s="14" t="str">
        <f t="shared" ca="1" si="284"/>
        <v>6169412.05</v>
      </c>
      <c r="W1402" s="14" t="str">
        <f t="shared" ca="1" si="285"/>
        <v>POINT(712945.22 6169412.05)</v>
      </c>
      <c r="X1402" s="14" t="str">
        <f>IFERROR(INDEX(BygningOmraade!B:B,MATCH(A1402,BygningOmraade!A:A,0)),"")</f>
        <v/>
      </c>
    </row>
    <row r="1403" spans="1:24" s="14" customFormat="1" x14ac:dyDescent="0.25">
      <c r="A1403" s="14">
        <f t="shared" si="273"/>
        <v>1403</v>
      </c>
      <c r="B1403" s="14" t="str">
        <f t="shared" ca="1" si="274"/>
        <v>512e9621-4945-4bdb-a958-58fbc6ae0a33</v>
      </c>
      <c r="C1403" s="14" t="str">
        <f t="shared" ca="1" si="275"/>
        <v>0a3f507e-2118-32b8-e044-0003ba298018</v>
      </c>
      <c r="D1403" s="14">
        <f t="shared" ca="1" si="276"/>
        <v>996851</v>
      </c>
      <c r="E1403" s="1">
        <f t="shared" ca="1" si="277"/>
        <v>120</v>
      </c>
      <c r="F1403" s="1">
        <f t="shared" ca="1" si="278"/>
        <v>130</v>
      </c>
      <c r="G1403" s="1">
        <f t="shared" ca="1" si="279"/>
        <v>2010</v>
      </c>
      <c r="H1403" s="1" t="str">
        <f ca="1">IFERROR(INDEX(Varmeinstallation!B:B,MATCH(INDIRECT($A$1&amp;"L"&amp;A1403)*1,Varmeinstallation!A:A,0)),"Ingen varmeinstallationer")</f>
        <v>Centralvarme fra eget anlæg, et-kammer fyr</v>
      </c>
      <c r="I1403" s="1" t="str">
        <f ca="1">IFERROR(INDEX(Opvarmningsmiddel!B:B,MATCH(INDIRECT($A$1&amp;"M"&amp;A1403)*1,Opvarmningsmiddel!A:A,0)),"")</f>
        <v>Naturgas</v>
      </c>
      <c r="J1403" s="1">
        <f t="shared" ca="1" si="280"/>
        <v>0</v>
      </c>
      <c r="K1403" s="1" t="str">
        <f ca="1">IFERROR(INDEX(Relationstabel!$C$3:$K$10,MATCH(VALUE(INDIRECT($A$1&amp;"L"&amp;A1403)),Relationstabel!$A$3:$A$10,0),MATCH(IFERROR(VALUE(INDIRECT($A$1&amp;"M"&amp;A1403)),0),Relationstabel!$C$1:$K$1,0)),"Ingen varmeinstallationer")</f>
        <v>Naturgas</v>
      </c>
      <c r="L1403" s="1" t="str">
        <f ca="1">INDEX(Anvendelseskode!B:B,MATCH($E1403,Anvendelseskode!$A:$A,0))</f>
        <v>Fritliggende enfamilieshus (parcelhus)</v>
      </c>
      <c r="M1403" s="1" t="str">
        <f ca="1">INDEX(Anvendelseskode!C:C,MATCH($E1403,Anvendelseskode!$A:$A,0))</f>
        <v>Parcelhuse</v>
      </c>
      <c r="N1403" s="1" t="str">
        <f ca="1">INDEX(Anvendelseskode!D:D,MATCH($E1403,Anvendelseskode!$A:$A,0))</f>
        <v>Private husholdninger</v>
      </c>
      <c r="O1403" s="1" t="str">
        <f ca="1">IFERROR(INDEX(SBi!$2:$2,MATCH(G1403,SBi!$1:$1,1)),SBi!$K$2)</f>
        <v>Efter 2006</v>
      </c>
      <c r="P1403" s="1">
        <f ca="1">IFERROR(INDEX(SBi!$C$3:$K$28,MATCH(E1403,SBi!$B$3:$B$28,0),MATCH(O1403,SBi!$C$2:$K$2,0)),0)</f>
        <v>67.3</v>
      </c>
      <c r="Q1403" s="19">
        <f t="shared" ca="1" si="281"/>
        <v>8.7490000000000006</v>
      </c>
      <c r="R1403" s="19" t="str">
        <f ca="1">IFERROR(INDEX(VpD!$2:$2,MATCH(G1403,VpD!$1:$1,1)),VpD!$I$2)</f>
        <v>&gt;1998</v>
      </c>
      <c r="S1403" s="1">
        <f ca="1">IFERROR(INDEX(VpD!$C$3:$I$27,MATCH(E1403,VpD!$B$3:$B$27,0),MATCH(R1403,VpD!$C$2:$I$2,0)),0)</f>
        <v>72</v>
      </c>
      <c r="T1403" s="19">
        <f t="shared" ca="1" si="282"/>
        <v>9.36</v>
      </c>
      <c r="U1403" s="14" t="str">
        <f t="shared" ca="1" si="283"/>
        <v xml:space="preserve">713442.73 </v>
      </c>
      <c r="V1403" s="14" t="str">
        <f t="shared" ca="1" si="284"/>
        <v>6169002.59</v>
      </c>
      <c r="W1403" s="14" t="str">
        <f t="shared" ca="1" si="285"/>
        <v>POINT(713442.73 6169002.59)</v>
      </c>
      <c r="X1403" s="14" t="str">
        <f>IFERROR(INDEX(BygningOmraade!B:B,MATCH(A1403,BygningOmraade!A:A,0)),"")</f>
        <v/>
      </c>
    </row>
    <row r="1404" spans="1:24" s="14" customFormat="1" x14ac:dyDescent="0.25">
      <c r="A1404" s="14">
        <f t="shared" si="273"/>
        <v>1404</v>
      </c>
      <c r="B1404" s="14" t="str">
        <f t="shared" ca="1" si="274"/>
        <v>51525a7f-2761-4089-a4d5-ec512747c059</v>
      </c>
      <c r="C1404" s="14" t="str">
        <f t="shared" ca="1" si="275"/>
        <v>0a3f507e-162f-32b8-e044-0003ba298018</v>
      </c>
      <c r="D1404" s="14">
        <f t="shared" ca="1" si="276"/>
        <v>997234</v>
      </c>
      <c r="E1404" s="1">
        <f t="shared" ca="1" si="277"/>
        <v>130</v>
      </c>
      <c r="F1404" s="1">
        <f t="shared" ca="1" si="278"/>
        <v>109</v>
      </c>
      <c r="G1404" s="1">
        <f t="shared" ca="1" si="279"/>
        <v>1978</v>
      </c>
      <c r="H1404" s="1" t="str">
        <f ca="1">IFERROR(INDEX(Varmeinstallation!B:B,MATCH(INDIRECT($A$1&amp;"L"&amp;A1404)*1,Varmeinstallation!A:A,0)),"Ingen varmeinstallationer")</f>
        <v>Fjernvarme/blokvarme (radiatorsystemer eller varmluftanlæg)</v>
      </c>
      <c r="I1404" s="1" t="str">
        <f ca="1">IFERROR(INDEX(Opvarmningsmiddel!B:B,MATCH(INDIRECT($A$1&amp;"M"&amp;A1404)*1,Opvarmningsmiddel!A:A,0)),"")</f>
        <v/>
      </c>
      <c r="J1404" s="1">
        <f t="shared" ca="1" si="280"/>
        <v>0</v>
      </c>
      <c r="K1404" s="1" t="str">
        <f ca="1">IFERROR(INDEX(Relationstabel!$C$3:$K$10,MATCH(VALUE(INDIRECT($A$1&amp;"L"&amp;A1404)),Relationstabel!$A$3:$A$10,0),MATCH(IFERROR(VALUE(INDIRECT($A$1&amp;"M"&amp;A1404)),0),Relationstabel!$C$1:$K$1,0)),"Ingen varmeinstallationer")</f>
        <v>Fjernvarme/ Blokvarme</v>
      </c>
      <c r="L1404" s="1" t="str">
        <f ca="1">INDEX(Anvendelseskode!B:B,MATCH($E1404,Anvendelseskode!$A:$A,0))</f>
        <v>Række-, kæde-, dobbelthus (lodret adskillelse mellem enhederne)</v>
      </c>
      <c r="M1404" s="1" t="str">
        <f ca="1">INDEX(Anvendelseskode!C:C,MATCH($E1404,Anvendelseskode!$A:$A,0))</f>
        <v>Række-, kæde og dobbelthuse</v>
      </c>
      <c r="N1404" s="1" t="str">
        <f ca="1">INDEX(Anvendelseskode!D:D,MATCH($E1404,Anvendelseskode!$A:$A,0))</f>
        <v>Private husholdninger</v>
      </c>
      <c r="O1404" s="1" t="str">
        <f ca="1">IFERROR(INDEX(SBi!$2:$2,MATCH(G1404,SBi!$1:$1,1)),SBi!$K$2)</f>
        <v>1973-1978</v>
      </c>
      <c r="P1404" s="1">
        <f ca="1">IFERROR(INDEX(SBi!$C$3:$K$28,MATCH(E1404,SBi!$B$3:$B$28,0),MATCH(O1404,SBi!$C$2:$K$2,0)),0)</f>
        <v>112.6</v>
      </c>
      <c r="Q1404" s="19">
        <f t="shared" ca="1" si="281"/>
        <v>12.273399999999999</v>
      </c>
      <c r="R1404" s="19" t="str">
        <f ca="1">IFERROR(INDEX(VpD!$2:$2,MATCH(G1404,VpD!$1:$1,1)),VpD!$I$2)</f>
        <v>1973-1978</v>
      </c>
      <c r="S1404" s="1">
        <f ca="1">IFERROR(INDEX(VpD!$C$3:$I$27,MATCH(E1404,VpD!$B$3:$B$27,0),MATCH(R1404,VpD!$C$2:$I$2,0)),0)</f>
        <v>98</v>
      </c>
      <c r="T1404" s="19">
        <f t="shared" ca="1" si="282"/>
        <v>10.682</v>
      </c>
      <c r="U1404" s="14" t="str">
        <f t="shared" ca="1" si="283"/>
        <v xml:space="preserve">713723.23 </v>
      </c>
      <c r="V1404" s="14" t="str">
        <f t="shared" ca="1" si="284"/>
        <v>6169484.13</v>
      </c>
      <c r="W1404" s="14" t="str">
        <f t="shared" ca="1" si="285"/>
        <v>POINT(713723.23 6169484.13)</v>
      </c>
      <c r="X1404" s="14" t="str">
        <f>IFERROR(INDEX(BygningOmraade!B:B,MATCH(A1404,BygningOmraade!A:A,0)),"")</f>
        <v/>
      </c>
    </row>
    <row r="1405" spans="1:24" s="14" customFormat="1" x14ac:dyDescent="0.25">
      <c r="A1405" s="14">
        <f t="shared" si="273"/>
        <v>1405</v>
      </c>
      <c r="B1405" s="14" t="str">
        <f t="shared" ca="1" si="274"/>
        <v>516eb4ec-1135-450d-98ec-1aac4a4d5eff</v>
      </c>
      <c r="C1405" s="14" t="str">
        <f t="shared" ca="1" si="275"/>
        <v>0a3f507e-224f-32b8-e044-0003ba298018</v>
      </c>
      <c r="D1405" s="14">
        <f t="shared" ca="1" si="276"/>
        <v>995774</v>
      </c>
      <c r="E1405" s="1">
        <f t="shared" ca="1" si="277"/>
        <v>120</v>
      </c>
      <c r="F1405" s="1">
        <f t="shared" ca="1" si="278"/>
        <v>157</v>
      </c>
      <c r="G1405" s="1">
        <f t="shared" ca="1" si="279"/>
        <v>1977</v>
      </c>
      <c r="H1405" s="1" t="str">
        <f ca="1">IFERROR(INDEX(Varmeinstallation!B:B,MATCH(INDIRECT($A$1&amp;"L"&amp;A1405)*1,Varmeinstallation!A:A,0)),"Ingen varmeinstallationer")</f>
        <v>Centralvarme fra eget anlæg, et-kammer fyr</v>
      </c>
      <c r="I1405" s="1" t="str">
        <f ca="1">IFERROR(INDEX(Opvarmningsmiddel!B:B,MATCH(INDIRECT($A$1&amp;"M"&amp;A1405)*1,Opvarmningsmiddel!A:A,0)),"")</f>
        <v>Naturgas</v>
      </c>
      <c r="J1405" s="1">
        <f t="shared" ca="1" si="280"/>
        <v>2</v>
      </c>
      <c r="K1405" s="1" t="str">
        <f ca="1">IFERROR(INDEX(Relationstabel!$C$3:$K$10,MATCH(VALUE(INDIRECT($A$1&amp;"L"&amp;A1405)),Relationstabel!$A$3:$A$10,0),MATCH(IFERROR(VALUE(INDIRECT($A$1&amp;"M"&amp;A1405)),0),Relationstabel!$C$1:$K$1,0)),"Ingen varmeinstallationer")</f>
        <v>Naturgas</v>
      </c>
      <c r="L1405" s="1" t="str">
        <f ca="1">INDEX(Anvendelseskode!B:B,MATCH($E1405,Anvendelseskode!$A:$A,0))</f>
        <v>Fritliggende enfamilieshus (parcelhus)</v>
      </c>
      <c r="M1405" s="1" t="str">
        <f ca="1">INDEX(Anvendelseskode!C:C,MATCH($E1405,Anvendelseskode!$A:$A,0))</f>
        <v>Parcelhuse</v>
      </c>
      <c r="N1405" s="1" t="str">
        <f ca="1">INDEX(Anvendelseskode!D:D,MATCH($E1405,Anvendelseskode!$A:$A,0))</f>
        <v>Private husholdninger</v>
      </c>
      <c r="O1405" s="1" t="str">
        <f ca="1">IFERROR(INDEX(SBi!$2:$2,MATCH(G1405,SBi!$1:$1,1)),SBi!$K$2)</f>
        <v>1973-1978</v>
      </c>
      <c r="P1405" s="1">
        <f ca="1">IFERROR(INDEX(SBi!$C$3:$K$28,MATCH(E1405,SBi!$B$3:$B$28,0),MATCH(O1405,SBi!$C$2:$K$2,0)),0)</f>
        <v>119.8</v>
      </c>
      <c r="Q1405" s="19">
        <f t="shared" ca="1" si="281"/>
        <v>18.808599999999998</v>
      </c>
      <c r="R1405" s="19" t="str">
        <f ca="1">IFERROR(INDEX(VpD!$2:$2,MATCH(G1405,VpD!$1:$1,1)),VpD!$I$2)</f>
        <v>1973-1978</v>
      </c>
      <c r="S1405" s="1">
        <f ca="1">IFERROR(INDEX(VpD!$C$3:$I$27,MATCH(E1405,VpD!$B$3:$B$27,0),MATCH(R1405,VpD!$C$2:$I$2,0)),0)</f>
        <v>117</v>
      </c>
      <c r="T1405" s="19">
        <f t="shared" ca="1" si="282"/>
        <v>18.369</v>
      </c>
      <c r="U1405" s="14" t="str">
        <f t="shared" ca="1" si="283"/>
        <v xml:space="preserve">712104.13 </v>
      </c>
      <c r="V1405" s="14" t="str">
        <f t="shared" ca="1" si="284"/>
        <v>6171709</v>
      </c>
      <c r="W1405" s="14" t="str">
        <f t="shared" ca="1" si="285"/>
        <v>POINT(712104.13 6171709)</v>
      </c>
      <c r="X1405" s="14" t="str">
        <f>IFERROR(INDEX(BygningOmraade!B:B,MATCH(A1405,BygningOmraade!A:A,0)),"")</f>
        <v/>
      </c>
    </row>
    <row r="1406" spans="1:24" s="14" customFormat="1" x14ac:dyDescent="0.25">
      <c r="A1406" s="14">
        <f t="shared" si="273"/>
        <v>1406</v>
      </c>
      <c r="B1406" s="14" t="str">
        <f t="shared" ca="1" si="274"/>
        <v>516f2c48-3d16-42b1-aa2e-65c4f4a5ca4f</v>
      </c>
      <c r="C1406" s="14" t="str">
        <f t="shared" ca="1" si="275"/>
        <v>0a3f507e-2275-32b8-e044-0003ba298018</v>
      </c>
      <c r="D1406" s="14">
        <f t="shared" ca="1" si="276"/>
        <v>995789</v>
      </c>
      <c r="E1406" s="1">
        <f t="shared" ca="1" si="277"/>
        <v>120</v>
      </c>
      <c r="F1406" s="1">
        <f t="shared" ca="1" si="278"/>
        <v>154</v>
      </c>
      <c r="G1406" s="1">
        <f t="shared" ca="1" si="279"/>
        <v>1969</v>
      </c>
      <c r="H1406" s="1" t="str">
        <f ca="1">IFERROR(INDEX(Varmeinstallation!B:B,MATCH(INDIRECT($A$1&amp;"L"&amp;A1406)*1,Varmeinstallation!A:A,0)),"Ingen varmeinstallationer")</f>
        <v>Centralvarme fra eget anlæg, et-kammer fyr</v>
      </c>
      <c r="I1406" s="1" t="str">
        <f ca="1">IFERROR(INDEX(Opvarmningsmiddel!B:B,MATCH(INDIRECT($A$1&amp;"M"&amp;A1406)*1,Opvarmningsmiddel!A:A,0)),"")</f>
        <v>Naturgas</v>
      </c>
      <c r="J1406" s="1">
        <f t="shared" ca="1" si="280"/>
        <v>0</v>
      </c>
      <c r="K1406" s="1" t="str">
        <f ca="1">IFERROR(INDEX(Relationstabel!$C$3:$K$10,MATCH(VALUE(INDIRECT($A$1&amp;"L"&amp;A1406)),Relationstabel!$A$3:$A$10,0),MATCH(IFERROR(VALUE(INDIRECT($A$1&amp;"M"&amp;A1406)),0),Relationstabel!$C$1:$K$1,0)),"Ingen varmeinstallationer")</f>
        <v>Naturgas</v>
      </c>
      <c r="L1406" s="1" t="str">
        <f ca="1">INDEX(Anvendelseskode!B:B,MATCH($E1406,Anvendelseskode!$A:$A,0))</f>
        <v>Fritliggende enfamilieshus (parcelhus)</v>
      </c>
      <c r="M1406" s="1" t="str">
        <f ca="1">INDEX(Anvendelseskode!C:C,MATCH($E1406,Anvendelseskode!$A:$A,0))</f>
        <v>Parcelhuse</v>
      </c>
      <c r="N1406" s="1" t="str">
        <f ca="1">INDEX(Anvendelseskode!D:D,MATCH($E1406,Anvendelseskode!$A:$A,0))</f>
        <v>Private husholdninger</v>
      </c>
      <c r="O1406" s="1" t="str">
        <f ca="1">IFERROR(INDEX(SBi!$2:$2,MATCH(G1406,SBi!$1:$1,1)),SBi!$K$2)</f>
        <v>1961-1972</v>
      </c>
      <c r="P1406" s="1">
        <f ca="1">IFERROR(INDEX(SBi!$C$3:$K$28,MATCH(E1406,SBi!$B$3:$B$28,0),MATCH(O1406,SBi!$C$2:$K$2,0)),0)</f>
        <v>134.30000000000001</v>
      </c>
      <c r="Q1406" s="19">
        <f t="shared" ca="1" si="281"/>
        <v>20.682200000000002</v>
      </c>
      <c r="R1406" s="19" t="str">
        <f ca="1">IFERROR(INDEX(VpD!$2:$2,MATCH(G1406,VpD!$1:$1,1)),VpD!$I$2)</f>
        <v>1961-1972</v>
      </c>
      <c r="S1406" s="1">
        <f ca="1">IFERROR(INDEX(VpD!$C$3:$I$27,MATCH(E1406,VpD!$B$3:$B$27,0),MATCH(R1406,VpD!$C$2:$I$2,0)),0)</f>
        <v>143</v>
      </c>
      <c r="T1406" s="19">
        <f t="shared" ca="1" si="282"/>
        <v>22.021999999999998</v>
      </c>
      <c r="U1406" s="14" t="str">
        <f t="shared" ca="1" si="283"/>
        <v xml:space="preserve">712081.19 </v>
      </c>
      <c r="V1406" s="14" t="str">
        <f t="shared" ca="1" si="284"/>
        <v>6171771.79</v>
      </c>
      <c r="W1406" s="14" t="str">
        <f t="shared" ca="1" si="285"/>
        <v>POINT(712081.19 6171771.79)</v>
      </c>
      <c r="X1406" s="14" t="str">
        <f>IFERROR(INDEX(BygningOmraade!B:B,MATCH(A1406,BygningOmraade!A:A,0)),"")</f>
        <v/>
      </c>
    </row>
    <row r="1407" spans="1:24" s="14" customFormat="1" x14ac:dyDescent="0.25">
      <c r="A1407" s="14">
        <f t="shared" si="273"/>
        <v>1407</v>
      </c>
      <c r="B1407" s="14" t="str">
        <f t="shared" ca="1" si="274"/>
        <v>516f5d7c-e5a4-4a0b-a8e3-b9dec12290c7</v>
      </c>
      <c r="C1407" s="14" t="str">
        <f t="shared" ca="1" si="275"/>
        <v>4591b5f9-a6bf-0dd9-e044-0003ba298018</v>
      </c>
      <c r="D1407" s="14">
        <f t="shared" ca="1" si="276"/>
        <v>2691168</v>
      </c>
      <c r="E1407" s="1">
        <f t="shared" ca="1" si="277"/>
        <v>130</v>
      </c>
      <c r="F1407" s="1">
        <f t="shared" ca="1" si="278"/>
        <v>127</v>
      </c>
      <c r="G1407" s="1">
        <f t="shared" ca="1" si="279"/>
        <v>2008</v>
      </c>
      <c r="H1407" s="1" t="str">
        <f ca="1">IFERROR(INDEX(Varmeinstallation!B:B,MATCH(INDIRECT($A$1&amp;"L"&amp;A1407)*1,Varmeinstallation!A:A,0)),"Ingen varmeinstallationer")</f>
        <v>Centralvarme fra eget anlæg, et-kammer fyr</v>
      </c>
      <c r="I1407" s="1" t="str">
        <f ca="1">IFERROR(INDEX(Opvarmningsmiddel!B:B,MATCH(INDIRECT($A$1&amp;"M"&amp;A1407)*1,Opvarmningsmiddel!A:A,0)),"")</f>
        <v>Naturgas</v>
      </c>
      <c r="J1407" s="1">
        <f t="shared" ca="1" si="280"/>
        <v>90</v>
      </c>
      <c r="K1407" s="1" t="str">
        <f ca="1">IFERROR(INDEX(Relationstabel!$C$3:$K$10,MATCH(VALUE(INDIRECT($A$1&amp;"L"&amp;A1407)),Relationstabel!$A$3:$A$10,0),MATCH(IFERROR(VALUE(INDIRECT($A$1&amp;"M"&amp;A1407)),0),Relationstabel!$C$1:$K$1,0)),"Ingen varmeinstallationer")</f>
        <v>Naturgas</v>
      </c>
      <c r="L1407" s="1" t="str">
        <f ca="1">INDEX(Anvendelseskode!B:B,MATCH($E1407,Anvendelseskode!$A:$A,0))</f>
        <v>Række-, kæde-, dobbelthus (lodret adskillelse mellem enhederne)</v>
      </c>
      <c r="M1407" s="1" t="str">
        <f ca="1">INDEX(Anvendelseskode!C:C,MATCH($E1407,Anvendelseskode!$A:$A,0))</f>
        <v>Række-, kæde og dobbelthuse</v>
      </c>
      <c r="N1407" s="1" t="str">
        <f ca="1">INDEX(Anvendelseskode!D:D,MATCH($E1407,Anvendelseskode!$A:$A,0))</f>
        <v>Private husholdninger</v>
      </c>
      <c r="O1407" s="1" t="str">
        <f ca="1">IFERROR(INDEX(SBi!$2:$2,MATCH(G1407,SBi!$1:$1,1)),SBi!$K$2)</f>
        <v>Efter 2006</v>
      </c>
      <c r="P1407" s="1">
        <f ca="1">IFERROR(INDEX(SBi!$C$3:$K$28,MATCH(E1407,SBi!$B$3:$B$28,0),MATCH(O1407,SBi!$C$2:$K$2,0)),0)</f>
        <v>66.400000000000006</v>
      </c>
      <c r="Q1407" s="19">
        <f t="shared" ca="1" si="281"/>
        <v>8.4328000000000003</v>
      </c>
      <c r="R1407" s="19" t="str">
        <f ca="1">IFERROR(INDEX(VpD!$2:$2,MATCH(G1407,VpD!$1:$1,1)),VpD!$I$2)</f>
        <v>&gt;1998</v>
      </c>
      <c r="S1407" s="1">
        <f ca="1">IFERROR(INDEX(VpD!$C$3:$I$27,MATCH(E1407,VpD!$B$3:$B$27,0),MATCH(R1407,VpD!$C$2:$I$2,0)),0)</f>
        <v>65</v>
      </c>
      <c r="T1407" s="19">
        <f t="shared" ca="1" si="282"/>
        <v>8.2550000000000008</v>
      </c>
      <c r="U1407" s="14" t="str">
        <f t="shared" ca="1" si="283"/>
        <v xml:space="preserve">712626.99 </v>
      </c>
      <c r="V1407" s="14" t="str">
        <f t="shared" ca="1" si="284"/>
        <v>6168817.25</v>
      </c>
      <c r="W1407" s="14" t="str">
        <f t="shared" ca="1" si="285"/>
        <v>POINT(712626.99 6168817.25)</v>
      </c>
      <c r="X1407" s="14" t="str">
        <f>IFERROR(INDEX(BygningOmraade!B:B,MATCH(A1407,BygningOmraade!A:A,0)),"")</f>
        <v/>
      </c>
    </row>
    <row r="1408" spans="1:24" s="14" customFormat="1" x14ac:dyDescent="0.25">
      <c r="A1408" s="14">
        <f t="shared" si="273"/>
        <v>1408</v>
      </c>
      <c r="B1408" s="14" t="str">
        <f t="shared" ca="1" si="274"/>
        <v>5177638a-9b15-4017-a0f8-96d4cff30078</v>
      </c>
      <c r="C1408" s="14" t="str">
        <f t="shared" ca="1" si="275"/>
        <v>0a3f507e-1e77-32b8-e044-0003ba298018</v>
      </c>
      <c r="D1408" s="14">
        <f t="shared" ca="1" si="276"/>
        <v>994436</v>
      </c>
      <c r="E1408" s="1">
        <f t="shared" ca="1" si="277"/>
        <v>120</v>
      </c>
      <c r="F1408" s="1">
        <f t="shared" ca="1" si="278"/>
        <v>143</v>
      </c>
      <c r="G1408" s="1">
        <f t="shared" ca="1" si="279"/>
        <v>1972</v>
      </c>
      <c r="H1408" s="1" t="str">
        <f ca="1">IFERROR(INDEX(Varmeinstallation!B:B,MATCH(INDIRECT($A$1&amp;"L"&amp;A1408)*1,Varmeinstallation!A:A,0)),"Ingen varmeinstallationer")</f>
        <v>Centralvarme fra eget anlæg, et-kammer fyr</v>
      </c>
      <c r="I1408" s="1" t="str">
        <f ca="1">IFERROR(INDEX(Opvarmningsmiddel!B:B,MATCH(INDIRECT($A$1&amp;"M"&amp;A1408)*1,Opvarmningsmiddel!A:A,0)),"")</f>
        <v>Flydende brændsel (olie, petroleum, flaskegas m.m.)</v>
      </c>
      <c r="J1408" s="1">
        <f t="shared" ca="1" si="280"/>
        <v>0</v>
      </c>
      <c r="K1408" s="1" t="str">
        <f ca="1">IFERROR(INDEX(Relationstabel!$C$3:$K$10,MATCH(VALUE(INDIRECT($A$1&amp;"L"&amp;A1408)),Relationstabel!$A$3:$A$10,0),MATCH(IFERROR(VALUE(INDIRECT($A$1&amp;"M"&amp;A1408)),0),Relationstabel!$C$1:$K$1,0)),"Ingen varmeinstallationer")</f>
        <v>Olie</v>
      </c>
      <c r="L1408" s="1" t="str">
        <f ca="1">INDEX(Anvendelseskode!B:B,MATCH($E1408,Anvendelseskode!$A:$A,0))</f>
        <v>Fritliggende enfamilieshus (parcelhus)</v>
      </c>
      <c r="M1408" s="1" t="str">
        <f ca="1">INDEX(Anvendelseskode!C:C,MATCH($E1408,Anvendelseskode!$A:$A,0))</f>
        <v>Parcelhuse</v>
      </c>
      <c r="N1408" s="1" t="str">
        <f ca="1">INDEX(Anvendelseskode!D:D,MATCH($E1408,Anvendelseskode!$A:$A,0))</f>
        <v>Private husholdninger</v>
      </c>
      <c r="O1408" s="1" t="str">
        <f ca="1">IFERROR(INDEX(SBi!$2:$2,MATCH(G1408,SBi!$1:$1,1)),SBi!$K$2)</f>
        <v>1961-1972</v>
      </c>
      <c r="P1408" s="1">
        <f ca="1">IFERROR(INDEX(SBi!$C$3:$K$28,MATCH(E1408,SBi!$B$3:$B$28,0),MATCH(O1408,SBi!$C$2:$K$2,0)),0)</f>
        <v>134.30000000000001</v>
      </c>
      <c r="Q1408" s="19">
        <f t="shared" ca="1" si="281"/>
        <v>19.204900000000002</v>
      </c>
      <c r="R1408" s="19" t="str">
        <f ca="1">IFERROR(INDEX(VpD!$2:$2,MATCH(G1408,VpD!$1:$1,1)),VpD!$I$2)</f>
        <v>1961-1972</v>
      </c>
      <c r="S1408" s="1">
        <f ca="1">IFERROR(INDEX(VpD!$C$3:$I$27,MATCH(E1408,VpD!$B$3:$B$27,0),MATCH(R1408,VpD!$C$2:$I$2,0)),0)</f>
        <v>143</v>
      </c>
      <c r="T1408" s="19">
        <f t="shared" ca="1" si="282"/>
        <v>20.449000000000002</v>
      </c>
      <c r="U1408" s="14" t="str">
        <f t="shared" ca="1" si="283"/>
        <v xml:space="preserve">711543.74 </v>
      </c>
      <c r="V1408" s="14" t="str">
        <f t="shared" ca="1" si="284"/>
        <v>6171929.73</v>
      </c>
      <c r="W1408" s="14" t="str">
        <f t="shared" ca="1" si="285"/>
        <v>POINT(711543.74 6171929.73)</v>
      </c>
      <c r="X1408" s="14" t="str">
        <f>IFERROR(INDEX(BygningOmraade!B:B,MATCH(A1408,BygningOmraade!A:A,0)),"")</f>
        <v/>
      </c>
    </row>
    <row r="1409" spans="1:24" s="14" customFormat="1" x14ac:dyDescent="0.25">
      <c r="A1409" s="14">
        <f t="shared" si="273"/>
        <v>1409</v>
      </c>
      <c r="B1409" s="14" t="str">
        <f t="shared" ca="1" si="274"/>
        <v>51924995-efb7-4186-8095-f9700e496688</v>
      </c>
      <c r="C1409" s="14" t="str">
        <f t="shared" ca="1" si="275"/>
        <v>0a3f507e-179c-32b8-e044-0003ba298018</v>
      </c>
      <c r="D1409" s="14">
        <f t="shared" ca="1" si="276"/>
        <v>997361</v>
      </c>
      <c r="E1409" s="1">
        <f t="shared" ca="1" si="277"/>
        <v>120</v>
      </c>
      <c r="F1409" s="1">
        <f t="shared" ca="1" si="278"/>
        <v>141</v>
      </c>
      <c r="G1409" s="1">
        <f t="shared" ca="1" si="279"/>
        <v>1992</v>
      </c>
      <c r="H1409" s="1" t="str">
        <f ca="1">IFERROR(INDEX(Varmeinstallation!B:B,MATCH(INDIRECT($A$1&amp;"L"&amp;A1409)*1,Varmeinstallation!A:A,0)),"Ingen varmeinstallationer")</f>
        <v>Centralvarme fra eget anlæg, et-kammer fyr</v>
      </c>
      <c r="I1409" s="1" t="str">
        <f ca="1">IFERROR(INDEX(Opvarmningsmiddel!B:B,MATCH(INDIRECT($A$1&amp;"M"&amp;A1409)*1,Opvarmningsmiddel!A:A,0)),"")</f>
        <v>Naturgas</v>
      </c>
      <c r="J1409" s="1">
        <f t="shared" ca="1" si="280"/>
        <v>2</v>
      </c>
      <c r="K1409" s="1" t="str">
        <f ca="1">IFERROR(INDEX(Relationstabel!$C$3:$K$10,MATCH(VALUE(INDIRECT($A$1&amp;"L"&amp;A1409)),Relationstabel!$A$3:$A$10,0),MATCH(IFERROR(VALUE(INDIRECT($A$1&amp;"M"&amp;A1409)),0),Relationstabel!$C$1:$K$1,0)),"Ingen varmeinstallationer")</f>
        <v>Naturgas</v>
      </c>
      <c r="L1409" s="1" t="str">
        <f ca="1">INDEX(Anvendelseskode!B:B,MATCH($E1409,Anvendelseskode!$A:$A,0))</f>
        <v>Fritliggende enfamilieshus (parcelhus)</v>
      </c>
      <c r="M1409" s="1" t="str">
        <f ca="1">INDEX(Anvendelseskode!C:C,MATCH($E1409,Anvendelseskode!$A:$A,0))</f>
        <v>Parcelhuse</v>
      </c>
      <c r="N1409" s="1" t="str">
        <f ca="1">INDEX(Anvendelseskode!D:D,MATCH($E1409,Anvendelseskode!$A:$A,0))</f>
        <v>Private husholdninger</v>
      </c>
      <c r="O1409" s="1" t="str">
        <f ca="1">IFERROR(INDEX(SBi!$2:$2,MATCH(G1409,SBi!$1:$1,1)),SBi!$K$2)</f>
        <v>1979-1998</v>
      </c>
      <c r="P1409" s="1">
        <f ca="1">IFERROR(INDEX(SBi!$C$3:$K$28,MATCH(E1409,SBi!$B$3:$B$28,0),MATCH(O1409,SBi!$C$2:$K$2,0)),0)</f>
        <v>105.4</v>
      </c>
      <c r="Q1409" s="19">
        <f t="shared" ca="1" si="281"/>
        <v>14.861400000000001</v>
      </c>
      <c r="R1409" s="19" t="str">
        <f ca="1">IFERROR(INDEX(VpD!$2:$2,MATCH(G1409,VpD!$1:$1,1)),VpD!$I$2)</f>
        <v>1979-1998</v>
      </c>
      <c r="S1409" s="1">
        <f ca="1">IFERROR(INDEX(VpD!$C$3:$I$27,MATCH(E1409,VpD!$B$3:$B$27,0),MATCH(R1409,VpD!$C$2:$I$2,0)),0)</f>
        <v>90</v>
      </c>
      <c r="T1409" s="19">
        <f t="shared" ca="1" si="282"/>
        <v>12.69</v>
      </c>
      <c r="U1409" s="14" t="str">
        <f t="shared" ca="1" si="283"/>
        <v xml:space="preserve">713663.46 </v>
      </c>
      <c r="V1409" s="14" t="str">
        <f t="shared" ca="1" si="284"/>
        <v>6168855</v>
      </c>
      <c r="W1409" s="14" t="str">
        <f t="shared" ca="1" si="285"/>
        <v>POINT(713663.46 6168855)</v>
      </c>
      <c r="X1409" s="14" t="str">
        <f>IFERROR(INDEX(BygningOmraade!B:B,MATCH(A1409,BygningOmraade!A:A,0)),"")</f>
        <v/>
      </c>
    </row>
    <row r="1410" spans="1:24" s="14" customFormat="1" x14ac:dyDescent="0.25">
      <c r="A1410" s="14">
        <f t="shared" si="273"/>
        <v>1410</v>
      </c>
      <c r="B1410" s="14" t="str">
        <f t="shared" ca="1" si="274"/>
        <v>51b08a84-14e3-43af-9c99-ceaaf92d7211</v>
      </c>
      <c r="C1410" s="14" t="str">
        <f t="shared" ca="1" si="275"/>
        <v>0a3f507e-1afd-32b8-e044-0003ba298018</v>
      </c>
      <c r="D1410" s="14">
        <f t="shared" ca="1" si="276"/>
        <v>996166</v>
      </c>
      <c r="E1410" s="1">
        <f t="shared" ca="1" si="277"/>
        <v>120</v>
      </c>
      <c r="F1410" s="1">
        <f t="shared" ca="1" si="278"/>
        <v>155</v>
      </c>
      <c r="G1410" s="1">
        <f t="shared" ca="1" si="279"/>
        <v>1977</v>
      </c>
      <c r="H1410" s="1" t="str">
        <f ca="1">IFERROR(INDEX(Varmeinstallation!B:B,MATCH(INDIRECT($A$1&amp;"L"&amp;A1410)*1,Varmeinstallation!A:A,0)),"Ingen varmeinstallationer")</f>
        <v>Centralvarme med to fyringsenheder(fast/flydende brændsel samt gas)</v>
      </c>
      <c r="I1410" s="1" t="str">
        <f ca="1">IFERROR(INDEX(Opvarmningsmiddel!B:B,MATCH(INDIRECT($A$1&amp;"M"&amp;A1410)*1,Opvarmningsmiddel!A:A,0)),"")</f>
        <v>Flydende brændsel (olie, petroleum, flaskegas m.m.)</v>
      </c>
      <c r="J1410" s="1">
        <f t="shared" ca="1" si="280"/>
        <v>0</v>
      </c>
      <c r="K1410" s="1" t="str">
        <f ca="1">IFERROR(INDEX(Relationstabel!$C$3:$K$10,MATCH(VALUE(INDIRECT($A$1&amp;"L"&amp;A1410)),Relationstabel!$A$3:$A$10,0),MATCH(IFERROR(VALUE(INDIRECT($A$1&amp;"M"&amp;A1410)),0),Relationstabel!$C$1:$K$1,0)),"Ingen varmeinstallationer")</f>
        <v>Olie</v>
      </c>
      <c r="L1410" s="1" t="str">
        <f ca="1">INDEX(Anvendelseskode!B:B,MATCH($E1410,Anvendelseskode!$A:$A,0))</f>
        <v>Fritliggende enfamilieshus (parcelhus)</v>
      </c>
      <c r="M1410" s="1" t="str">
        <f ca="1">INDEX(Anvendelseskode!C:C,MATCH($E1410,Anvendelseskode!$A:$A,0))</f>
        <v>Parcelhuse</v>
      </c>
      <c r="N1410" s="1" t="str">
        <f ca="1">INDEX(Anvendelseskode!D:D,MATCH($E1410,Anvendelseskode!$A:$A,0))</f>
        <v>Private husholdninger</v>
      </c>
      <c r="O1410" s="1" t="str">
        <f ca="1">IFERROR(INDEX(SBi!$2:$2,MATCH(G1410,SBi!$1:$1,1)),SBi!$K$2)</f>
        <v>1973-1978</v>
      </c>
      <c r="P1410" s="1">
        <f ca="1">IFERROR(INDEX(SBi!$C$3:$K$28,MATCH(E1410,SBi!$B$3:$B$28,0),MATCH(O1410,SBi!$C$2:$K$2,0)),0)</f>
        <v>119.8</v>
      </c>
      <c r="Q1410" s="19">
        <f t="shared" ca="1" si="281"/>
        <v>18.568999999999999</v>
      </c>
      <c r="R1410" s="19" t="str">
        <f ca="1">IFERROR(INDEX(VpD!$2:$2,MATCH(G1410,VpD!$1:$1,1)),VpD!$I$2)</f>
        <v>1973-1978</v>
      </c>
      <c r="S1410" s="1">
        <f ca="1">IFERROR(INDEX(VpD!$C$3:$I$27,MATCH(E1410,VpD!$B$3:$B$27,0),MATCH(R1410,VpD!$C$2:$I$2,0)),0)</f>
        <v>117</v>
      </c>
      <c r="T1410" s="19">
        <f t="shared" ca="1" si="282"/>
        <v>18.135000000000002</v>
      </c>
      <c r="U1410" s="14" t="str">
        <f t="shared" ca="1" si="283"/>
        <v xml:space="preserve">713105.2 </v>
      </c>
      <c r="V1410" s="14" t="str">
        <f t="shared" ca="1" si="284"/>
        <v>6168897.42</v>
      </c>
      <c r="W1410" s="14" t="str">
        <f t="shared" ca="1" si="285"/>
        <v>POINT(713105.2 6168897.42)</v>
      </c>
      <c r="X1410" s="14" t="str">
        <f>IFERROR(INDEX(BygningOmraade!B:B,MATCH(A1410,BygningOmraade!A:A,0)),"")</f>
        <v/>
      </c>
    </row>
    <row r="1411" spans="1:24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51b39b69-1b51-4259-a6d0-e386ee746dbe</v>
      </c>
      <c r="C1411" s="14" t="str">
        <f t="shared" ref="C1411:C1474" ca="1" si="288">INDIRECT($A$1&amp;"C"&amp;A1411)</f>
        <v>0a3f507e-248c-32b8-e044-0003ba298018</v>
      </c>
      <c r="D1411" s="14">
        <f t="shared" ref="D1411:D1474" ca="1" si="289">INDIRECT($A$1&amp;"D"&amp;A1411)</f>
        <v>995101</v>
      </c>
      <c r="E1411" s="1">
        <f t="shared" ref="E1411:E1474" ca="1" si="290">ROUNDDOWN(INDIRECT($A$1&amp;"E"&amp;A1411),-1)</f>
        <v>110</v>
      </c>
      <c r="F1411" s="1">
        <f t="shared" ref="F1411:F1474" ca="1" si="291">INDIRECT($A$1&amp;"G"&amp;A1411)+INDIRECT($A$1&amp;"H"&amp;A1411)+INDIRECT($A$1&amp;"I"&amp;A1411)*0.5</f>
        <v>169</v>
      </c>
      <c r="G1411" s="1">
        <f t="shared" ref="G1411:G1474" ca="1" si="292">MAX(INDIRECT($A$1&amp;"J"&amp;A1411),INDIRECT($A$1&amp;"K"&amp;A1411))</f>
        <v>1895</v>
      </c>
      <c r="H1411" s="1" t="str">
        <f ca="1">IFERROR(INDEX(Varmeinstallation!B:B,MATCH(INDIRECT($A$1&amp;"L"&amp;A1411)*1,Varmeinstallation!A:A,0)),"Ingen varmeinstallationer")</f>
        <v>Centralvarme fra eget anlæg, et-kammer fyr</v>
      </c>
      <c r="I1411" s="1" t="str">
        <f ca="1">IFERROR(INDEX(Opvarmningsmiddel!B:B,MATCH(INDIRECT($A$1&amp;"M"&amp;A1411)*1,Opvarmningsmiddel!A:A,0)),"")</f>
        <v>Flydende brændsel (olie, petroleum, flaskegas m.m.)</v>
      </c>
      <c r="J1411" s="1">
        <f t="shared" ref="J1411:J1474" ca="1" si="293">VALUE(INDIRECT($A$1&amp;"N"&amp;A1411))</f>
        <v>0</v>
      </c>
      <c r="K1411" s="1" t="str">
        <f ca="1">IFERROR(INDEX(Relationstabel!$C$3:$K$10,MATCH(VALUE(INDIRECT($A$1&amp;"L"&amp;A1411)),Relationstabel!$A$3:$A$10,0),MATCH(IFERROR(VALUE(INDIRECT($A$1&amp;"M"&amp;A1411)),0),Relationstabel!$C$1:$K$1,0)),"Ingen varmeinstallationer")</f>
        <v>Olie</v>
      </c>
      <c r="L1411" s="1" t="str">
        <f ca="1">INDEX(Anvendelseskode!B:B,MATCH($E1411,Anvendelseskode!$A:$A,0))</f>
        <v>Stuehuse til landbrugsejendom</v>
      </c>
      <c r="M1411" s="1" t="str">
        <f ca="1">INDEX(Anvendelseskode!C:C,MATCH($E1411,Anvendelseskode!$A:$A,0))</f>
        <v>Stuehuse til landbrugsejendom</v>
      </c>
      <c r="N1411" s="1" t="str">
        <f ca="1">INDEX(Anvendelseskode!D:D,MATCH($E1411,Anvendelseskode!$A:$A,0))</f>
        <v>Private husholdninger</v>
      </c>
      <c r="O1411" s="1" t="str">
        <f ca="1">IFERROR(INDEX(SBi!$2:$2,MATCH(G1411,SBi!$1:$1,1)),SBi!$K$2)</f>
        <v>1890-1930</v>
      </c>
      <c r="P1411" s="1">
        <f ca="1">IFERROR(INDEX(SBi!$C$3:$K$28,MATCH(E1411,SBi!$B$3:$B$28,0),MATCH(O1411,SBi!$C$2:$K$2,0)),0)</f>
        <v>171.4</v>
      </c>
      <c r="Q1411" s="19">
        <f t="shared" ref="Q1411:Q1474" ca="1" si="294">P1411*F1411/1000</f>
        <v>28.966600000000003</v>
      </c>
      <c r="R1411" s="19" t="str">
        <f ca="1">IFERROR(INDEX(VpD!$2:$2,MATCH(G1411,VpD!$1:$1,1)),VpD!$I$2)</f>
        <v>&lt;1930</v>
      </c>
      <c r="S1411" s="1">
        <f ca="1">IFERROR(INDEX(VpD!$C$3:$I$27,MATCH(E1411,VpD!$B$3:$B$27,0),MATCH(R1411,VpD!$C$2:$I$2,0)),0)</f>
        <v>211</v>
      </c>
      <c r="T1411" s="19">
        <f t="shared" ref="T1411:T1474" ca="1" si="295">S1411*F1411/1000</f>
        <v>35.658999999999999</v>
      </c>
      <c r="U1411" s="14" t="str">
        <f t="shared" ref="U1411:U1474" ca="1" si="296">IFERROR(SUBSTITUTE(LEFT(W1411,FIND(" ",W1411)),"POINT(",""),"")</f>
        <v xml:space="preserve">711860.29 </v>
      </c>
      <c r="V1411" s="14" t="str">
        <f t="shared" ref="V1411:V1474" ca="1" si="297">IFERROR(SUBSTITUTE(RIGHT(W1411,LEN(W1411)-FIND(" ",W1411)),")",""),"")</f>
        <v>6170185.53</v>
      </c>
      <c r="W1411" s="14" t="str">
        <f t="shared" ref="W1411:W1474" ca="1" si="298">INDIRECT($A$1&amp;"o"&amp;A1411)</f>
        <v>POINT(711860.29 6170185.53)</v>
      </c>
      <c r="X1411" s="14" t="str">
        <f>IFERROR(INDEX(BygningOmraade!B:B,MATCH(A1411,BygningOmraade!A:A,0)),"")</f>
        <v/>
      </c>
    </row>
    <row r="1412" spans="1:24" s="14" customFormat="1" x14ac:dyDescent="0.25">
      <c r="A1412" s="14">
        <f t="shared" si="286"/>
        <v>1412</v>
      </c>
      <c r="B1412" s="14" t="str">
        <f t="shared" ca="1" si="287"/>
        <v>51c01269-c1aa-4167-93ac-0738650944b3</v>
      </c>
      <c r="C1412" s="14" t="str">
        <f t="shared" ca="1" si="288"/>
        <v>0a3f507e-198a-32b8-e044-0003ba298018</v>
      </c>
      <c r="D1412" s="14">
        <f t="shared" ca="1" si="289"/>
        <v>995495</v>
      </c>
      <c r="E1412" s="1">
        <f t="shared" ca="1" si="290"/>
        <v>130</v>
      </c>
      <c r="F1412" s="1">
        <f t="shared" ca="1" si="291"/>
        <v>101</v>
      </c>
      <c r="G1412" s="1">
        <f t="shared" ca="1" si="292"/>
        <v>1977</v>
      </c>
      <c r="H1412" s="1" t="str">
        <f ca="1">IFERROR(INDEX(Varmeinstallation!B:B,MATCH(INDIRECT($A$1&amp;"L"&amp;A1412)*1,Varmeinstallation!A:A,0)),"Ingen varmeinstallationer")</f>
        <v>Fjernvarme/blokvarme (radiatorsystemer eller varmluftanlæg)</v>
      </c>
      <c r="I1412" s="1" t="str">
        <f ca="1">IFERROR(INDEX(Opvarmningsmiddel!B:B,MATCH(INDIRECT($A$1&amp;"M"&amp;A1412)*1,Opvarmningsmiddel!A:A,0)),"")</f>
        <v/>
      </c>
      <c r="J1412" s="1">
        <f t="shared" ca="1" si="293"/>
        <v>2</v>
      </c>
      <c r="K1412" s="1" t="str">
        <f ca="1">IFERROR(INDEX(Relationstabel!$C$3:$K$10,MATCH(VALUE(INDIRECT($A$1&amp;"L"&amp;A1412)),Relationstabel!$A$3:$A$10,0),MATCH(IFERROR(VALUE(INDIRECT($A$1&amp;"M"&amp;A1412)),0),Relationstabel!$C$1:$K$1,0)),"Ingen varmeinstallationer")</f>
        <v>Fjernvarme/ Blokvarme</v>
      </c>
      <c r="L1412" s="1" t="str">
        <f ca="1">INDEX(Anvendelseskode!B:B,MATCH($E1412,Anvendelseskode!$A:$A,0))</f>
        <v>Række-, kæde-, dobbelthus (lodret adskillelse mellem enhederne)</v>
      </c>
      <c r="M1412" s="1" t="str">
        <f ca="1">INDEX(Anvendelseskode!C:C,MATCH($E1412,Anvendelseskode!$A:$A,0))</f>
        <v>Række-, kæde og dobbelthuse</v>
      </c>
      <c r="N1412" s="1" t="str">
        <f ca="1">INDEX(Anvendelseskode!D:D,MATCH($E1412,Anvendelseskode!$A:$A,0))</f>
        <v>Private husholdninger</v>
      </c>
      <c r="O1412" s="1" t="str">
        <f ca="1">IFERROR(INDEX(SBi!$2:$2,MATCH(G1412,SBi!$1:$1,1)),SBi!$K$2)</f>
        <v>1973-1978</v>
      </c>
      <c r="P1412" s="1">
        <f ca="1">IFERROR(INDEX(SBi!$C$3:$K$28,MATCH(E1412,SBi!$B$3:$B$28,0),MATCH(O1412,SBi!$C$2:$K$2,0)),0)</f>
        <v>112.6</v>
      </c>
      <c r="Q1412" s="19">
        <f t="shared" ca="1" si="294"/>
        <v>11.372599999999998</v>
      </c>
      <c r="R1412" s="19" t="str">
        <f ca="1">IFERROR(INDEX(VpD!$2:$2,MATCH(G1412,VpD!$1:$1,1)),VpD!$I$2)</f>
        <v>1973-1978</v>
      </c>
      <c r="S1412" s="1">
        <f ca="1">IFERROR(INDEX(VpD!$C$3:$I$27,MATCH(E1412,VpD!$B$3:$B$27,0),MATCH(R1412,VpD!$C$2:$I$2,0)),0)</f>
        <v>98</v>
      </c>
      <c r="T1412" s="19">
        <f t="shared" ca="1" si="295"/>
        <v>9.8979999999999997</v>
      </c>
      <c r="U1412" s="14" t="str">
        <f t="shared" ca="1" si="296"/>
        <v xml:space="preserve">711907.31 </v>
      </c>
      <c r="V1412" s="14" t="str">
        <f t="shared" ca="1" si="297"/>
        <v>6172393.3</v>
      </c>
      <c r="W1412" s="14" t="str">
        <f t="shared" ca="1" si="298"/>
        <v>POINT(711907.31 6172393.3)</v>
      </c>
      <c r="X1412" s="14" t="str">
        <f>IFERROR(INDEX(BygningOmraade!B:B,MATCH(A1412,BygningOmraade!A:A,0)),"")</f>
        <v/>
      </c>
    </row>
    <row r="1413" spans="1:24" s="14" customFormat="1" x14ac:dyDescent="0.25">
      <c r="A1413" s="14">
        <f t="shared" si="286"/>
        <v>1413</v>
      </c>
      <c r="B1413" s="14" t="str">
        <f t="shared" ca="1" si="287"/>
        <v>51f6dcc1-82ad-4706-adbf-907ffbef3ea9</v>
      </c>
      <c r="C1413" s="14" t="str">
        <f t="shared" ca="1" si="288"/>
        <v>0a3f507e-1882-32b8-e044-0003ba298018</v>
      </c>
      <c r="D1413" s="14">
        <f t="shared" ca="1" si="289"/>
        <v>994508</v>
      </c>
      <c r="E1413" s="1">
        <f t="shared" ca="1" si="290"/>
        <v>130</v>
      </c>
      <c r="F1413" s="1">
        <f t="shared" ca="1" si="291"/>
        <v>107</v>
      </c>
      <c r="G1413" s="1">
        <f t="shared" ca="1" si="292"/>
        <v>1987</v>
      </c>
      <c r="H1413" s="1" t="str">
        <f ca="1">IFERROR(INDEX(Varmeinstallation!B:B,MATCH(INDIRECT($A$1&amp;"L"&amp;A1413)*1,Varmeinstallation!A:A,0)),"Ingen varmeinstallationer")</f>
        <v>Fjernvarme/blokvarme (radiatorsystemer eller varmluftanlæg)</v>
      </c>
      <c r="I1413" s="1" t="str">
        <f ca="1">IFERROR(INDEX(Opvarmningsmiddel!B:B,MATCH(INDIRECT($A$1&amp;"M"&amp;A1413)*1,Opvarmningsmiddel!A:A,0)),"")</f>
        <v/>
      </c>
      <c r="J1413" s="1">
        <f t="shared" ca="1" si="293"/>
        <v>0</v>
      </c>
      <c r="K1413" s="1" t="str">
        <f ca="1">IFERROR(INDEX(Relationstabel!$C$3:$K$10,MATCH(VALUE(INDIRECT($A$1&amp;"L"&amp;A1413)),Relationstabel!$A$3:$A$10,0),MATCH(IFERROR(VALUE(INDIRECT($A$1&amp;"M"&amp;A1413)),0),Relationstabel!$C$1:$K$1,0)),"Ingen varmeinstallationer")</f>
        <v>Fjernvarme/ Blokvarme</v>
      </c>
      <c r="L1413" s="1" t="str">
        <f ca="1">INDEX(Anvendelseskode!B:B,MATCH($E1413,Anvendelseskode!$A:$A,0))</f>
        <v>Række-, kæde-, dobbelthus (lodret adskillelse mellem enhederne)</v>
      </c>
      <c r="M1413" s="1" t="str">
        <f ca="1">INDEX(Anvendelseskode!C:C,MATCH($E1413,Anvendelseskode!$A:$A,0))</f>
        <v>Række-, kæde og dobbelthuse</v>
      </c>
      <c r="N1413" s="1" t="str">
        <f ca="1">INDEX(Anvendelseskode!D:D,MATCH($E1413,Anvendelseskode!$A:$A,0))</f>
        <v>Private husholdninger</v>
      </c>
      <c r="O1413" s="1" t="str">
        <f ca="1">IFERROR(INDEX(SBi!$2:$2,MATCH(G1413,SBi!$1:$1,1)),SBi!$K$2)</f>
        <v>1979-1998</v>
      </c>
      <c r="P1413" s="1">
        <f ca="1">IFERROR(INDEX(SBi!$C$3:$K$28,MATCH(E1413,SBi!$B$3:$B$28,0),MATCH(O1413,SBi!$C$2:$K$2,0)),0)</f>
        <v>96.8</v>
      </c>
      <c r="Q1413" s="19">
        <f t="shared" ca="1" si="294"/>
        <v>10.3576</v>
      </c>
      <c r="R1413" s="19" t="str">
        <f ca="1">IFERROR(INDEX(VpD!$2:$2,MATCH(G1413,VpD!$1:$1,1)),VpD!$I$2)</f>
        <v>1979-1998</v>
      </c>
      <c r="S1413" s="1">
        <f ca="1">IFERROR(INDEX(VpD!$C$3:$I$27,MATCH(E1413,VpD!$B$3:$B$27,0),MATCH(R1413,VpD!$C$2:$I$2,0)),0)</f>
        <v>74</v>
      </c>
      <c r="T1413" s="19">
        <f t="shared" ca="1" si="295"/>
        <v>7.9180000000000001</v>
      </c>
      <c r="U1413" s="14" t="str">
        <f t="shared" ca="1" si="296"/>
        <v xml:space="preserve">711510.1 </v>
      </c>
      <c r="V1413" s="14" t="str">
        <f t="shared" ca="1" si="297"/>
        <v>6171571.58</v>
      </c>
      <c r="W1413" s="14" t="str">
        <f t="shared" ca="1" si="298"/>
        <v>POINT(711510.1 6171571.58)</v>
      </c>
      <c r="X1413" s="14" t="str">
        <f>IFERROR(INDEX(BygningOmraade!B:B,MATCH(A1413,BygningOmraade!A:A,0)),"")</f>
        <v/>
      </c>
    </row>
    <row r="1414" spans="1:24" s="14" customFormat="1" x14ac:dyDescent="0.25">
      <c r="A1414" s="14">
        <f t="shared" si="286"/>
        <v>1414</v>
      </c>
      <c r="B1414" s="14" t="str">
        <f t="shared" ca="1" si="287"/>
        <v>521a1e13-bac3-4622-b33c-035c10b3081d</v>
      </c>
      <c r="C1414" s="14" t="str">
        <f t="shared" ca="1" si="288"/>
        <v>0a3f507e-222a-32b8-e044-0003ba298018</v>
      </c>
      <c r="D1414" s="14">
        <f t="shared" ca="1" si="289"/>
        <v>996089</v>
      </c>
      <c r="E1414" s="1">
        <f t="shared" ca="1" si="290"/>
        <v>120</v>
      </c>
      <c r="F1414" s="1">
        <f t="shared" ca="1" si="291"/>
        <v>161</v>
      </c>
      <c r="G1414" s="1">
        <f t="shared" ca="1" si="292"/>
        <v>1972</v>
      </c>
      <c r="H1414" s="1" t="str">
        <f ca="1">IFERROR(INDEX(Varmeinstallation!B:B,MATCH(INDIRECT($A$1&amp;"L"&amp;A1414)*1,Varmeinstallation!A:A,0)),"Ingen varmeinstallationer")</f>
        <v>Centralvarme fra eget anlæg, et-kammer fyr</v>
      </c>
      <c r="I1414" s="1" t="str">
        <f ca="1">IFERROR(INDEX(Opvarmningsmiddel!B:B,MATCH(INDIRECT($A$1&amp;"M"&amp;A1414)*1,Opvarmningsmiddel!A:A,0)),"")</f>
        <v>Naturgas</v>
      </c>
      <c r="J1414" s="1">
        <f t="shared" ca="1" si="293"/>
        <v>0</v>
      </c>
      <c r="K1414" s="1" t="str">
        <f ca="1">IFERROR(INDEX(Relationstabel!$C$3:$K$10,MATCH(VALUE(INDIRECT($A$1&amp;"L"&amp;A1414)),Relationstabel!$A$3:$A$10,0),MATCH(IFERROR(VALUE(INDIRECT($A$1&amp;"M"&amp;A1414)),0),Relationstabel!$C$1:$K$1,0)),"Ingen varmeinstallationer")</f>
        <v>Naturgas</v>
      </c>
      <c r="L1414" s="1" t="str">
        <f ca="1">INDEX(Anvendelseskode!B:B,MATCH($E1414,Anvendelseskode!$A:$A,0))</f>
        <v>Fritliggende enfamilieshus (parcelhus)</v>
      </c>
      <c r="M1414" s="1" t="str">
        <f ca="1">INDEX(Anvendelseskode!C:C,MATCH($E1414,Anvendelseskode!$A:$A,0))</f>
        <v>Parcelhuse</v>
      </c>
      <c r="N1414" s="1" t="str">
        <f ca="1">INDEX(Anvendelseskode!D:D,MATCH($E1414,Anvendelseskode!$A:$A,0))</f>
        <v>Private husholdninger</v>
      </c>
      <c r="O1414" s="1" t="str">
        <f ca="1">IFERROR(INDEX(SBi!$2:$2,MATCH(G1414,SBi!$1:$1,1)),SBi!$K$2)</f>
        <v>1961-1972</v>
      </c>
      <c r="P1414" s="1">
        <f ca="1">IFERROR(INDEX(SBi!$C$3:$K$28,MATCH(E1414,SBi!$B$3:$B$28,0),MATCH(O1414,SBi!$C$2:$K$2,0)),0)</f>
        <v>134.30000000000001</v>
      </c>
      <c r="Q1414" s="19">
        <f t="shared" ca="1" si="294"/>
        <v>21.622300000000003</v>
      </c>
      <c r="R1414" s="19" t="str">
        <f ca="1">IFERROR(INDEX(VpD!$2:$2,MATCH(G1414,VpD!$1:$1,1)),VpD!$I$2)</f>
        <v>1961-1972</v>
      </c>
      <c r="S1414" s="1">
        <f ca="1">IFERROR(INDEX(VpD!$C$3:$I$27,MATCH(E1414,VpD!$B$3:$B$27,0),MATCH(R1414,VpD!$C$2:$I$2,0)),0)</f>
        <v>143</v>
      </c>
      <c r="T1414" s="19">
        <f t="shared" ca="1" si="295"/>
        <v>23.023</v>
      </c>
      <c r="U1414" s="14" t="str">
        <f t="shared" ca="1" si="296"/>
        <v xml:space="preserve">712456.26 </v>
      </c>
      <c r="V1414" s="14" t="str">
        <f t="shared" ca="1" si="297"/>
        <v>6169188.56</v>
      </c>
      <c r="W1414" s="14" t="str">
        <f t="shared" ca="1" si="298"/>
        <v>POINT(712456.26 6169188.56)</v>
      </c>
      <c r="X1414" s="14" t="str">
        <f>IFERROR(INDEX(BygningOmraade!B:B,MATCH(A1414,BygningOmraade!A:A,0)),"")</f>
        <v/>
      </c>
    </row>
    <row r="1415" spans="1:24" s="14" customFormat="1" x14ac:dyDescent="0.25">
      <c r="A1415" s="14">
        <f t="shared" si="286"/>
        <v>1415</v>
      </c>
      <c r="B1415" s="14" t="str">
        <f t="shared" ca="1" si="287"/>
        <v>521be7f1-f6c1-4e24-8aa6-cb86b92c5c50</v>
      </c>
      <c r="C1415" s="14" t="str">
        <f t="shared" ca="1" si="288"/>
        <v>0a3f507e-219d-32b8-e044-0003ba298018</v>
      </c>
      <c r="D1415" s="14">
        <f t="shared" ca="1" si="289"/>
        <v>996382</v>
      </c>
      <c r="E1415" s="1">
        <f t="shared" ca="1" si="290"/>
        <v>120</v>
      </c>
      <c r="F1415" s="1">
        <f t="shared" ca="1" si="291"/>
        <v>152</v>
      </c>
      <c r="G1415" s="1">
        <f t="shared" ca="1" si="292"/>
        <v>1976</v>
      </c>
      <c r="H1415" s="1" t="str">
        <f ca="1">IFERROR(INDEX(Varmeinstallation!B:B,MATCH(INDIRECT($A$1&amp;"L"&amp;A1415)*1,Varmeinstallation!A:A,0)),"Ingen varmeinstallationer")</f>
        <v>Centralvarme fra eget anlæg, et-kammer fyr</v>
      </c>
      <c r="I1415" s="1" t="str">
        <f ca="1">IFERROR(INDEX(Opvarmningsmiddel!B:B,MATCH(INDIRECT($A$1&amp;"M"&amp;A1415)*1,Opvarmningsmiddel!A:A,0)),"")</f>
        <v>Naturgas</v>
      </c>
      <c r="J1415" s="1">
        <f t="shared" ca="1" si="293"/>
        <v>0</v>
      </c>
      <c r="K1415" s="1" t="str">
        <f ca="1">IFERROR(INDEX(Relationstabel!$C$3:$K$10,MATCH(VALUE(INDIRECT($A$1&amp;"L"&amp;A1415)),Relationstabel!$A$3:$A$10,0),MATCH(IFERROR(VALUE(INDIRECT($A$1&amp;"M"&amp;A1415)),0),Relationstabel!$C$1:$K$1,0)),"Ingen varmeinstallationer")</f>
        <v>Naturgas</v>
      </c>
      <c r="L1415" s="1" t="str">
        <f ca="1">INDEX(Anvendelseskode!B:B,MATCH($E1415,Anvendelseskode!$A:$A,0))</f>
        <v>Fritliggende enfamilieshus (parcelhus)</v>
      </c>
      <c r="M1415" s="1" t="str">
        <f ca="1">INDEX(Anvendelseskode!C:C,MATCH($E1415,Anvendelseskode!$A:$A,0))</f>
        <v>Parcelhuse</v>
      </c>
      <c r="N1415" s="1" t="str">
        <f ca="1">INDEX(Anvendelseskode!D:D,MATCH($E1415,Anvendelseskode!$A:$A,0))</f>
        <v>Private husholdninger</v>
      </c>
      <c r="O1415" s="1" t="str">
        <f ca="1">IFERROR(INDEX(SBi!$2:$2,MATCH(G1415,SBi!$1:$1,1)),SBi!$K$2)</f>
        <v>1973-1978</v>
      </c>
      <c r="P1415" s="1">
        <f ca="1">IFERROR(INDEX(SBi!$C$3:$K$28,MATCH(E1415,SBi!$B$3:$B$28,0),MATCH(O1415,SBi!$C$2:$K$2,0)),0)</f>
        <v>119.8</v>
      </c>
      <c r="Q1415" s="19">
        <f t="shared" ca="1" si="294"/>
        <v>18.209599999999998</v>
      </c>
      <c r="R1415" s="19" t="str">
        <f ca="1">IFERROR(INDEX(VpD!$2:$2,MATCH(G1415,VpD!$1:$1,1)),VpD!$I$2)</f>
        <v>1973-1978</v>
      </c>
      <c r="S1415" s="1">
        <f ca="1">IFERROR(INDEX(VpD!$C$3:$I$27,MATCH(E1415,VpD!$B$3:$B$27,0),MATCH(R1415,VpD!$C$2:$I$2,0)),0)</f>
        <v>117</v>
      </c>
      <c r="T1415" s="19">
        <f t="shared" ca="1" si="295"/>
        <v>17.783999999999999</v>
      </c>
      <c r="U1415" s="14" t="str">
        <f t="shared" ca="1" si="296"/>
        <v xml:space="preserve">713436.56 </v>
      </c>
      <c r="V1415" s="14" t="str">
        <f t="shared" ca="1" si="297"/>
        <v>6168677.15</v>
      </c>
      <c r="W1415" s="14" t="str">
        <f t="shared" ca="1" si="298"/>
        <v>POINT(713436.56 6168677.15)</v>
      </c>
      <c r="X1415" s="14" t="str">
        <f>IFERROR(INDEX(BygningOmraade!B:B,MATCH(A1415,BygningOmraade!A:A,0)),"")</f>
        <v/>
      </c>
    </row>
    <row r="1416" spans="1:24" s="14" customFormat="1" x14ac:dyDescent="0.25">
      <c r="A1416" s="14">
        <f t="shared" si="286"/>
        <v>1416</v>
      </c>
      <c r="B1416" s="14" t="str">
        <f t="shared" ca="1" si="287"/>
        <v>52218fcc-9ac7-4590-a393-6c615712bb95</v>
      </c>
      <c r="C1416" s="14" t="str">
        <f t="shared" ca="1" si="288"/>
        <v>0a3f507e-183d-32b8-e044-0003ba298018</v>
      </c>
      <c r="D1416" s="14">
        <f t="shared" ca="1" si="289"/>
        <v>996370</v>
      </c>
      <c r="E1416" s="1">
        <f t="shared" ca="1" si="290"/>
        <v>130</v>
      </c>
      <c r="F1416" s="1">
        <f t="shared" ca="1" si="291"/>
        <v>112</v>
      </c>
      <c r="G1416" s="1">
        <f t="shared" ca="1" si="292"/>
        <v>1978</v>
      </c>
      <c r="H1416" s="1" t="str">
        <f ca="1">IFERROR(INDEX(Varmeinstallation!B:B,MATCH(INDIRECT($A$1&amp;"L"&amp;A1416)*1,Varmeinstallation!A:A,0)),"Ingen varmeinstallationer")</f>
        <v>Fjernvarme/blokvarme (radiatorsystemer eller varmluftanlæg)</v>
      </c>
      <c r="I1416" s="1" t="str">
        <f ca="1">IFERROR(INDEX(Opvarmningsmiddel!B:B,MATCH(INDIRECT($A$1&amp;"M"&amp;A1416)*1,Opvarmningsmiddel!A:A,0)),"")</f>
        <v/>
      </c>
      <c r="J1416" s="1">
        <f t="shared" ca="1" si="293"/>
        <v>0</v>
      </c>
      <c r="K1416" s="1" t="str">
        <f ca="1">IFERROR(INDEX(Relationstabel!$C$3:$K$10,MATCH(VALUE(INDIRECT($A$1&amp;"L"&amp;A1416)),Relationstabel!$A$3:$A$10,0),MATCH(IFERROR(VALUE(INDIRECT($A$1&amp;"M"&amp;A1416)),0),Relationstabel!$C$1:$K$1,0)),"Ingen varmeinstallationer")</f>
        <v>Fjernvarme/ Blokvarme</v>
      </c>
      <c r="L1416" s="1" t="str">
        <f ca="1">INDEX(Anvendelseskode!B:B,MATCH($E1416,Anvendelseskode!$A:$A,0))</f>
        <v>Række-, kæde-, dobbelthus (lodret adskillelse mellem enhederne)</v>
      </c>
      <c r="M1416" s="1" t="str">
        <f ca="1">INDEX(Anvendelseskode!C:C,MATCH($E1416,Anvendelseskode!$A:$A,0))</f>
        <v>Række-, kæde og dobbelthuse</v>
      </c>
      <c r="N1416" s="1" t="str">
        <f ca="1">INDEX(Anvendelseskode!D:D,MATCH($E1416,Anvendelseskode!$A:$A,0))</f>
        <v>Private husholdninger</v>
      </c>
      <c r="O1416" s="1" t="str">
        <f ca="1">IFERROR(INDEX(SBi!$2:$2,MATCH(G1416,SBi!$1:$1,1)),SBi!$K$2)</f>
        <v>1973-1978</v>
      </c>
      <c r="P1416" s="1">
        <f ca="1">IFERROR(INDEX(SBi!$C$3:$K$28,MATCH(E1416,SBi!$B$3:$B$28,0),MATCH(O1416,SBi!$C$2:$K$2,0)),0)</f>
        <v>112.6</v>
      </c>
      <c r="Q1416" s="19">
        <f t="shared" ca="1" si="294"/>
        <v>12.611199999999998</v>
      </c>
      <c r="R1416" s="19" t="str">
        <f ca="1">IFERROR(INDEX(VpD!$2:$2,MATCH(G1416,VpD!$1:$1,1)),VpD!$I$2)</f>
        <v>1973-1978</v>
      </c>
      <c r="S1416" s="1">
        <f ca="1">IFERROR(INDEX(VpD!$C$3:$I$27,MATCH(E1416,VpD!$B$3:$B$27,0),MATCH(R1416,VpD!$C$2:$I$2,0)),0)</f>
        <v>98</v>
      </c>
      <c r="T1416" s="19">
        <f t="shared" ca="1" si="295"/>
        <v>10.976000000000001</v>
      </c>
      <c r="U1416" s="14" t="str">
        <f t="shared" ca="1" si="296"/>
        <v xml:space="preserve">713422.09 </v>
      </c>
      <c r="V1416" s="14" t="str">
        <f t="shared" ca="1" si="297"/>
        <v>6169695.69</v>
      </c>
      <c r="W1416" s="14" t="str">
        <f t="shared" ca="1" si="298"/>
        <v>POINT(713422.09 6169695.69)</v>
      </c>
      <c r="X1416" s="14" t="str">
        <f>IFERROR(INDEX(BygningOmraade!B:B,MATCH(A1416,BygningOmraade!A:A,0)),"")</f>
        <v/>
      </c>
    </row>
    <row r="1417" spans="1:24" s="14" customFormat="1" x14ac:dyDescent="0.25">
      <c r="A1417" s="14">
        <f t="shared" si="286"/>
        <v>1417</v>
      </c>
      <c r="B1417" s="14" t="str">
        <f t="shared" ca="1" si="287"/>
        <v>522a1a4f-4940-4df4-875e-ab3468ba565d</v>
      </c>
      <c r="C1417" s="14" t="str">
        <f t="shared" ca="1" si="288"/>
        <v>53ba2f34-5fd2-2505-e044-0003ba298018</v>
      </c>
      <c r="D1417" s="14">
        <f t="shared" ca="1" si="289"/>
        <v>2702961</v>
      </c>
      <c r="E1417" s="1">
        <f t="shared" ca="1" si="290"/>
        <v>130</v>
      </c>
      <c r="F1417" s="1">
        <f t="shared" ca="1" si="291"/>
        <v>92</v>
      </c>
      <c r="G1417" s="1">
        <f t="shared" ca="1" si="292"/>
        <v>2008</v>
      </c>
      <c r="H1417" s="1" t="str">
        <f ca="1">IFERROR(INDEX(Varmeinstallation!B:B,MATCH(INDIRECT($A$1&amp;"L"&amp;A1417)*1,Varmeinstallation!A:A,0)),"Ingen varmeinstallationer")</f>
        <v>Centralvarme fra eget anlæg, et-kammer fyr</v>
      </c>
      <c r="I1417" s="1" t="str">
        <f ca="1">IFERROR(INDEX(Opvarmningsmiddel!B:B,MATCH(INDIRECT($A$1&amp;"M"&amp;A1417)*1,Opvarmningsmiddel!A:A,0)),"")</f>
        <v>Naturgas</v>
      </c>
      <c r="J1417" s="1">
        <f t="shared" ca="1" si="293"/>
        <v>90</v>
      </c>
      <c r="K1417" s="1" t="str">
        <f ca="1">IFERROR(INDEX(Relationstabel!$C$3:$K$10,MATCH(VALUE(INDIRECT($A$1&amp;"L"&amp;A1417)),Relationstabel!$A$3:$A$10,0),MATCH(IFERROR(VALUE(INDIRECT($A$1&amp;"M"&amp;A1417)),0),Relationstabel!$C$1:$K$1,0)),"Ingen varmeinstallationer")</f>
        <v>Naturgas</v>
      </c>
      <c r="L1417" s="1" t="str">
        <f ca="1">INDEX(Anvendelseskode!B:B,MATCH($E1417,Anvendelseskode!$A:$A,0))</f>
        <v>Række-, kæde-, dobbelthus (lodret adskillelse mellem enhederne)</v>
      </c>
      <c r="M1417" s="1" t="str">
        <f ca="1">INDEX(Anvendelseskode!C:C,MATCH($E1417,Anvendelseskode!$A:$A,0))</f>
        <v>Række-, kæde og dobbelthuse</v>
      </c>
      <c r="N1417" s="1" t="str">
        <f ca="1">INDEX(Anvendelseskode!D:D,MATCH($E1417,Anvendelseskode!$A:$A,0))</f>
        <v>Private husholdninger</v>
      </c>
      <c r="O1417" s="1" t="str">
        <f ca="1">IFERROR(INDEX(SBi!$2:$2,MATCH(G1417,SBi!$1:$1,1)),SBi!$K$2)</f>
        <v>Efter 2006</v>
      </c>
      <c r="P1417" s="1">
        <f ca="1">IFERROR(INDEX(SBi!$C$3:$K$28,MATCH(E1417,SBi!$B$3:$B$28,0),MATCH(O1417,SBi!$C$2:$K$2,0)),0)</f>
        <v>66.400000000000006</v>
      </c>
      <c r="Q1417" s="19">
        <f t="shared" ca="1" si="294"/>
        <v>6.1088000000000005</v>
      </c>
      <c r="R1417" s="19" t="str">
        <f ca="1">IFERROR(INDEX(VpD!$2:$2,MATCH(G1417,VpD!$1:$1,1)),VpD!$I$2)</f>
        <v>&gt;1998</v>
      </c>
      <c r="S1417" s="1">
        <f ca="1">IFERROR(INDEX(VpD!$C$3:$I$27,MATCH(E1417,VpD!$B$3:$B$27,0),MATCH(R1417,VpD!$C$2:$I$2,0)),0)</f>
        <v>65</v>
      </c>
      <c r="T1417" s="19">
        <f t="shared" ca="1" si="295"/>
        <v>5.98</v>
      </c>
      <c r="U1417" s="14" t="str">
        <f t="shared" ca="1" si="296"/>
        <v xml:space="preserve">712677.74 </v>
      </c>
      <c r="V1417" s="14" t="str">
        <f t="shared" ca="1" si="297"/>
        <v>6168818.12</v>
      </c>
      <c r="W1417" s="14" t="str">
        <f t="shared" ca="1" si="298"/>
        <v>POINT(712677.74 6168818.12)</v>
      </c>
      <c r="X1417" s="14" t="str">
        <f>IFERROR(INDEX(BygningOmraade!B:B,MATCH(A1417,BygningOmraade!A:A,0)),"")</f>
        <v/>
      </c>
    </row>
    <row r="1418" spans="1:24" s="14" customFormat="1" x14ac:dyDescent="0.25">
      <c r="A1418" s="14">
        <f t="shared" si="286"/>
        <v>1418</v>
      </c>
      <c r="B1418" s="14" t="str">
        <f t="shared" ca="1" si="287"/>
        <v>523283d4-f505-4419-9056-fcc61762aa9e</v>
      </c>
      <c r="C1418" s="14" t="str">
        <f t="shared" ca="1" si="288"/>
        <v>0a3f507e-23e7-32b8-e044-0003ba298018</v>
      </c>
      <c r="D1418" s="14">
        <f t="shared" ca="1" si="289"/>
        <v>996230</v>
      </c>
      <c r="E1418" s="1">
        <f t="shared" ca="1" si="290"/>
        <v>120</v>
      </c>
      <c r="F1418" s="1">
        <f t="shared" ca="1" si="291"/>
        <v>114</v>
      </c>
      <c r="G1418" s="1">
        <f t="shared" ca="1" si="292"/>
        <v>1978</v>
      </c>
      <c r="H1418" s="1" t="str">
        <f ca="1">IFERROR(INDEX(Varmeinstallation!B:B,MATCH(INDIRECT($A$1&amp;"L"&amp;A1418)*1,Varmeinstallation!A:A,0)),"Ingen varmeinstallationer")</f>
        <v>Elovne, elpaneler</v>
      </c>
      <c r="I1418" s="1" t="str">
        <f ca="1">IFERROR(INDEX(Opvarmningsmiddel!B:B,MATCH(INDIRECT($A$1&amp;"M"&amp;A1418)*1,Opvarmningsmiddel!A:A,0)),"")</f>
        <v>Elektricitet</v>
      </c>
      <c r="J1418" s="1">
        <f t="shared" ca="1" si="293"/>
        <v>0</v>
      </c>
      <c r="K1418" s="1" t="str">
        <f ca="1">IFERROR(INDEX(Relationstabel!$C$3:$K$10,MATCH(VALUE(INDIRECT($A$1&amp;"L"&amp;A1418)),Relationstabel!$A$3:$A$10,0),MATCH(IFERROR(VALUE(INDIRECT($A$1&amp;"M"&amp;A1418)),0),Relationstabel!$C$1:$K$1,0)),"Ingen varmeinstallationer")</f>
        <v>Elvarme</v>
      </c>
      <c r="L1418" s="1" t="str">
        <f ca="1">INDEX(Anvendelseskode!B:B,MATCH($E1418,Anvendelseskode!$A:$A,0))</f>
        <v>Fritliggende enfamilieshus (parcelhus)</v>
      </c>
      <c r="M1418" s="1" t="str">
        <f ca="1">INDEX(Anvendelseskode!C:C,MATCH($E1418,Anvendelseskode!$A:$A,0))</f>
        <v>Parcelhuse</v>
      </c>
      <c r="N1418" s="1" t="str">
        <f ca="1">INDEX(Anvendelseskode!D:D,MATCH($E1418,Anvendelseskode!$A:$A,0))</f>
        <v>Private husholdninger</v>
      </c>
      <c r="O1418" s="1" t="str">
        <f ca="1">IFERROR(INDEX(SBi!$2:$2,MATCH(G1418,SBi!$1:$1,1)),SBi!$K$2)</f>
        <v>1973-1978</v>
      </c>
      <c r="P1418" s="1">
        <f ca="1">IFERROR(INDEX(SBi!$C$3:$K$28,MATCH(E1418,SBi!$B$3:$B$28,0),MATCH(O1418,SBi!$C$2:$K$2,0)),0)</f>
        <v>119.8</v>
      </c>
      <c r="Q1418" s="19">
        <f t="shared" ca="1" si="294"/>
        <v>13.6572</v>
      </c>
      <c r="R1418" s="19" t="str">
        <f ca="1">IFERROR(INDEX(VpD!$2:$2,MATCH(G1418,VpD!$1:$1,1)),VpD!$I$2)</f>
        <v>1973-1978</v>
      </c>
      <c r="S1418" s="1">
        <f ca="1">IFERROR(INDEX(VpD!$C$3:$I$27,MATCH(E1418,VpD!$B$3:$B$27,0),MATCH(R1418,VpD!$C$2:$I$2,0)),0)</f>
        <v>117</v>
      </c>
      <c r="T1418" s="19">
        <f t="shared" ca="1" si="295"/>
        <v>13.337999999999999</v>
      </c>
      <c r="U1418" s="14" t="str">
        <f t="shared" ca="1" si="296"/>
        <v xml:space="preserve">713043.13 </v>
      </c>
      <c r="V1418" s="14" t="str">
        <f t="shared" ca="1" si="297"/>
        <v>6168453.83</v>
      </c>
      <c r="W1418" s="14" t="str">
        <f t="shared" ca="1" si="298"/>
        <v>POINT(713043.13 6168453.83)</v>
      </c>
      <c r="X1418" s="14" t="str">
        <f>IFERROR(INDEX(BygningOmraade!B:B,MATCH(A1418,BygningOmraade!A:A,0)),"")</f>
        <v/>
      </c>
    </row>
    <row r="1419" spans="1:24" s="14" customFormat="1" x14ac:dyDescent="0.25">
      <c r="A1419" s="14">
        <f t="shared" si="286"/>
        <v>1419</v>
      </c>
      <c r="B1419" s="14" t="str">
        <f t="shared" ca="1" si="287"/>
        <v>5233890f-4df6-4ea7-ab6a-74508f298b25</v>
      </c>
      <c r="C1419" s="14" t="str">
        <f t="shared" ca="1" si="288"/>
        <v>4591b5f9-a6b6-0dd9-e044-0003ba298018</v>
      </c>
      <c r="D1419" s="14">
        <f t="shared" ca="1" si="289"/>
        <v>2691160</v>
      </c>
      <c r="E1419" s="1">
        <f t="shared" ca="1" si="290"/>
        <v>130</v>
      </c>
      <c r="F1419" s="1">
        <f t="shared" ca="1" si="291"/>
        <v>108</v>
      </c>
      <c r="G1419" s="1">
        <f t="shared" ca="1" si="292"/>
        <v>2008</v>
      </c>
      <c r="H1419" s="1" t="str">
        <f ca="1">IFERROR(INDEX(Varmeinstallation!B:B,MATCH(INDIRECT($A$1&amp;"L"&amp;A1419)*1,Varmeinstallation!A:A,0)),"Ingen varmeinstallationer")</f>
        <v>Centralvarme fra eget anlæg, et-kammer fyr</v>
      </c>
      <c r="I1419" s="1" t="str">
        <f ca="1">IFERROR(INDEX(Opvarmningsmiddel!B:B,MATCH(INDIRECT($A$1&amp;"M"&amp;A1419)*1,Opvarmningsmiddel!A:A,0)),"")</f>
        <v>Naturgas</v>
      </c>
      <c r="J1419" s="1">
        <f t="shared" ca="1" si="293"/>
        <v>90</v>
      </c>
      <c r="K1419" s="1" t="str">
        <f ca="1">IFERROR(INDEX(Relationstabel!$C$3:$K$10,MATCH(VALUE(INDIRECT($A$1&amp;"L"&amp;A1419)),Relationstabel!$A$3:$A$10,0),MATCH(IFERROR(VALUE(INDIRECT($A$1&amp;"M"&amp;A1419)),0),Relationstabel!$C$1:$K$1,0)),"Ingen varmeinstallationer")</f>
        <v>Naturgas</v>
      </c>
      <c r="L1419" s="1" t="str">
        <f ca="1">INDEX(Anvendelseskode!B:B,MATCH($E1419,Anvendelseskode!$A:$A,0))</f>
        <v>Række-, kæde-, dobbelthus (lodret adskillelse mellem enhederne)</v>
      </c>
      <c r="M1419" s="1" t="str">
        <f ca="1">INDEX(Anvendelseskode!C:C,MATCH($E1419,Anvendelseskode!$A:$A,0))</f>
        <v>Række-, kæde og dobbelthuse</v>
      </c>
      <c r="N1419" s="1" t="str">
        <f ca="1">INDEX(Anvendelseskode!D:D,MATCH($E1419,Anvendelseskode!$A:$A,0))</f>
        <v>Private husholdninger</v>
      </c>
      <c r="O1419" s="1" t="str">
        <f ca="1">IFERROR(INDEX(SBi!$2:$2,MATCH(G1419,SBi!$1:$1,1)),SBi!$K$2)</f>
        <v>Efter 2006</v>
      </c>
      <c r="P1419" s="1">
        <f ca="1">IFERROR(INDEX(SBi!$C$3:$K$28,MATCH(E1419,SBi!$B$3:$B$28,0),MATCH(O1419,SBi!$C$2:$K$2,0)),0)</f>
        <v>66.400000000000006</v>
      </c>
      <c r="Q1419" s="19">
        <f t="shared" ca="1" si="294"/>
        <v>7.1712000000000007</v>
      </c>
      <c r="R1419" s="19" t="str">
        <f ca="1">IFERROR(INDEX(VpD!$2:$2,MATCH(G1419,VpD!$1:$1,1)),VpD!$I$2)</f>
        <v>&gt;1998</v>
      </c>
      <c r="S1419" s="1">
        <f ca="1">IFERROR(INDEX(VpD!$C$3:$I$27,MATCH(E1419,VpD!$B$3:$B$27,0),MATCH(R1419,VpD!$C$2:$I$2,0)),0)</f>
        <v>65</v>
      </c>
      <c r="T1419" s="19">
        <f t="shared" ca="1" si="295"/>
        <v>7.02</v>
      </c>
      <c r="U1419" s="14" t="str">
        <f t="shared" ca="1" si="296"/>
        <v xml:space="preserve">712644.15 </v>
      </c>
      <c r="V1419" s="14" t="str">
        <f t="shared" ca="1" si="297"/>
        <v>6168842.03</v>
      </c>
      <c r="W1419" s="14" t="str">
        <f t="shared" ca="1" si="298"/>
        <v>POINT(712644.15 6168842.03)</v>
      </c>
      <c r="X1419" s="14" t="str">
        <f>IFERROR(INDEX(BygningOmraade!B:B,MATCH(A1419,BygningOmraade!A:A,0)),"")</f>
        <v/>
      </c>
    </row>
    <row r="1420" spans="1:24" s="14" customFormat="1" x14ac:dyDescent="0.25">
      <c r="A1420" s="14">
        <f t="shared" si="286"/>
        <v>1420</v>
      </c>
      <c r="B1420" s="14" t="str">
        <f t="shared" ca="1" si="287"/>
        <v>5233b317-b2cc-4ce2-9762-79f00937006d</v>
      </c>
      <c r="C1420" s="14" t="str">
        <f t="shared" ca="1" si="288"/>
        <v>777ab2bb-0e88-00a4-e044-00144f3ead67</v>
      </c>
      <c r="D1420" s="14">
        <f t="shared" ca="1" si="289"/>
        <v>994150</v>
      </c>
      <c r="E1420" s="1">
        <f t="shared" ca="1" si="290"/>
        <v>220</v>
      </c>
      <c r="F1420" s="1">
        <f t="shared" ca="1" si="291"/>
        <v>21</v>
      </c>
      <c r="G1420" s="1">
        <f t="shared" ca="1" si="292"/>
        <v>1991</v>
      </c>
      <c r="H1420" s="1" t="str">
        <f ca="1">IFERROR(INDEX(Varmeinstallation!B:B,MATCH(INDIRECT($A$1&amp;"L"&amp;A1420)*1,Varmeinstallation!A:A,0)),"Ingen varmeinstallationer")</f>
        <v>Fjernvarme/blokvarme (radiatorsystemer eller varmluftanlæg)</v>
      </c>
      <c r="I1420" s="1" t="str">
        <f ca="1">IFERROR(INDEX(Opvarmningsmiddel!B:B,MATCH(INDIRECT($A$1&amp;"M"&amp;A1420)*1,Opvarmningsmiddel!A:A,0)),"")</f>
        <v/>
      </c>
      <c r="J1420" s="1">
        <f t="shared" ca="1" si="293"/>
        <v>0</v>
      </c>
      <c r="K1420" s="1" t="str">
        <f ca="1">IFERROR(INDEX(Relationstabel!$C$3:$K$10,MATCH(VALUE(INDIRECT($A$1&amp;"L"&amp;A1420)),Relationstabel!$A$3:$A$10,0),MATCH(IFERROR(VALUE(INDIRECT($A$1&amp;"M"&amp;A1420)),0),Relationstabel!$C$1:$K$1,0)),"Ingen varmeinstallationer")</f>
        <v>Fjernvarme/ Blokvarme</v>
      </c>
      <c r="L1420" s="1" t="str">
        <f ca="1">INDEX(Anvendelseskode!B:B,MATCH($E1420,Anvendelseskode!$A:$A,0))</f>
        <v>Bygning til erhvervsmæssig produktion vedrørende industri, håndværk m.v. (fabrik, værksted o.lign.)</v>
      </c>
      <c r="M1420" s="1" t="str">
        <f ca="1">INDEX(Anvendelseskode!C:C,MATCH($E1420,Anvendelseskode!$A:$A,0))</f>
        <v>Fabrikker, værksteder o.l.</v>
      </c>
      <c r="N1420" s="1" t="str">
        <f ca="1">INDEX(Anvendelseskode!D:D,MATCH($E1420,Anvendelseskode!$A:$A,0))</f>
        <v>Industri</v>
      </c>
      <c r="O1420" s="1" t="str">
        <f ca="1">IFERROR(INDEX(SBi!$2:$2,MATCH(G1420,SBi!$1:$1,1)),SBi!$K$2)</f>
        <v>1979-1998</v>
      </c>
      <c r="P1420" s="1">
        <f ca="1">IFERROR(INDEX(SBi!$C$3:$K$28,MATCH(E1420,SBi!$B$3:$B$28,0),MATCH(O1420,SBi!$C$2:$K$2,0)),0)</f>
        <v>66</v>
      </c>
      <c r="Q1420" s="19">
        <f t="shared" ca="1" si="294"/>
        <v>1.3859999999999999</v>
      </c>
      <c r="R1420" s="19" t="str">
        <f ca="1">IFERROR(INDEX(VpD!$2:$2,MATCH(G1420,VpD!$1:$1,1)),VpD!$I$2)</f>
        <v>1979-1998</v>
      </c>
      <c r="S1420" s="1">
        <f ca="1">IFERROR(INDEX(VpD!$C$3:$I$27,MATCH(E1420,VpD!$B$3:$B$27,0),MATCH(R1420,VpD!$C$2:$I$2,0)),0)</f>
        <v>66</v>
      </c>
      <c r="T1420" s="19">
        <f t="shared" ca="1" si="295"/>
        <v>1.3859999999999999</v>
      </c>
      <c r="U1420" s="14" t="str">
        <f t="shared" ca="1" si="296"/>
        <v xml:space="preserve">711456.27 </v>
      </c>
      <c r="V1420" s="14" t="str">
        <f t="shared" ca="1" si="297"/>
        <v>6172534.14</v>
      </c>
      <c r="W1420" s="14" t="str">
        <f t="shared" ca="1" si="298"/>
        <v>POINT(711456.27 6172534.14)</v>
      </c>
      <c r="X1420" s="14" t="str">
        <f>IFERROR(INDEX(BygningOmraade!B:B,MATCH(A1420,BygningOmraade!A:A,0)),"")</f>
        <v/>
      </c>
    </row>
    <row r="1421" spans="1:24" s="14" customFormat="1" x14ac:dyDescent="0.25">
      <c r="A1421" s="14">
        <f t="shared" si="286"/>
        <v>1421</v>
      </c>
      <c r="B1421" s="14" t="str">
        <f t="shared" ca="1" si="287"/>
        <v>523dd39c-261c-454a-a98a-2365f565cd81</v>
      </c>
      <c r="C1421" s="14" t="str">
        <f t="shared" ca="1" si="288"/>
        <v>53ba2f34-5ffa-2505-e044-0003ba298018</v>
      </c>
      <c r="D1421" s="14">
        <f t="shared" ca="1" si="289"/>
        <v>2702962</v>
      </c>
      <c r="E1421" s="1">
        <f t="shared" ca="1" si="290"/>
        <v>130</v>
      </c>
      <c r="F1421" s="1">
        <f t="shared" ca="1" si="291"/>
        <v>86</v>
      </c>
      <c r="G1421" s="1">
        <f t="shared" ca="1" si="292"/>
        <v>2008</v>
      </c>
      <c r="H1421" s="1" t="str">
        <f ca="1">IFERROR(INDEX(Varmeinstallation!B:B,MATCH(INDIRECT($A$1&amp;"L"&amp;A1421)*1,Varmeinstallation!A:A,0)),"Ingen varmeinstallationer")</f>
        <v>Centralvarme fra eget anlæg, et-kammer fyr</v>
      </c>
      <c r="I1421" s="1" t="str">
        <f ca="1">IFERROR(INDEX(Opvarmningsmiddel!B:B,MATCH(INDIRECT($A$1&amp;"M"&amp;A1421)*1,Opvarmningsmiddel!A:A,0)),"")</f>
        <v>Naturgas</v>
      </c>
      <c r="J1421" s="1">
        <f t="shared" ca="1" si="293"/>
        <v>90</v>
      </c>
      <c r="K1421" s="1" t="str">
        <f ca="1">IFERROR(INDEX(Relationstabel!$C$3:$K$10,MATCH(VALUE(INDIRECT($A$1&amp;"L"&amp;A1421)),Relationstabel!$A$3:$A$10,0),MATCH(IFERROR(VALUE(INDIRECT($A$1&amp;"M"&amp;A1421)),0),Relationstabel!$C$1:$K$1,0)),"Ingen varmeinstallationer")</f>
        <v>Naturgas</v>
      </c>
      <c r="L1421" s="1" t="str">
        <f ca="1">INDEX(Anvendelseskode!B:B,MATCH($E1421,Anvendelseskode!$A:$A,0))</f>
        <v>Række-, kæde-, dobbelthus (lodret adskillelse mellem enhederne)</v>
      </c>
      <c r="M1421" s="1" t="str">
        <f ca="1">INDEX(Anvendelseskode!C:C,MATCH($E1421,Anvendelseskode!$A:$A,0))</f>
        <v>Række-, kæde og dobbelthuse</v>
      </c>
      <c r="N1421" s="1" t="str">
        <f ca="1">INDEX(Anvendelseskode!D:D,MATCH($E1421,Anvendelseskode!$A:$A,0))</f>
        <v>Private husholdninger</v>
      </c>
      <c r="O1421" s="1" t="str">
        <f ca="1">IFERROR(INDEX(SBi!$2:$2,MATCH(G1421,SBi!$1:$1,1)),SBi!$K$2)</f>
        <v>Efter 2006</v>
      </c>
      <c r="P1421" s="1">
        <f ca="1">IFERROR(INDEX(SBi!$C$3:$K$28,MATCH(E1421,SBi!$B$3:$B$28,0),MATCH(O1421,SBi!$C$2:$K$2,0)),0)</f>
        <v>66.400000000000006</v>
      </c>
      <c r="Q1421" s="19">
        <f t="shared" ca="1" si="294"/>
        <v>5.7104000000000008</v>
      </c>
      <c r="R1421" s="19" t="str">
        <f ca="1">IFERROR(INDEX(VpD!$2:$2,MATCH(G1421,VpD!$1:$1,1)),VpD!$I$2)</f>
        <v>&gt;1998</v>
      </c>
      <c r="S1421" s="1">
        <f ca="1">IFERROR(INDEX(VpD!$C$3:$I$27,MATCH(E1421,VpD!$B$3:$B$27,0),MATCH(R1421,VpD!$C$2:$I$2,0)),0)</f>
        <v>65</v>
      </c>
      <c r="T1421" s="19">
        <f t="shared" ca="1" si="295"/>
        <v>5.59</v>
      </c>
      <c r="U1421" s="14" t="str">
        <f t="shared" ca="1" si="296"/>
        <v xml:space="preserve">712679.06 </v>
      </c>
      <c r="V1421" s="14" t="str">
        <f t="shared" ca="1" si="297"/>
        <v>6168724.11</v>
      </c>
      <c r="W1421" s="14" t="str">
        <f t="shared" ca="1" si="298"/>
        <v>POINT(712679.06 6168724.11)</v>
      </c>
      <c r="X1421" s="14" t="str">
        <f>IFERROR(INDEX(BygningOmraade!B:B,MATCH(A1421,BygningOmraade!A:A,0)),"")</f>
        <v/>
      </c>
    </row>
    <row r="1422" spans="1:24" s="14" customFormat="1" x14ac:dyDescent="0.25">
      <c r="A1422" s="14">
        <f t="shared" si="286"/>
        <v>1422</v>
      </c>
      <c r="B1422" s="14" t="str">
        <f t="shared" ca="1" si="287"/>
        <v>5243bc7b-50a9-4721-8b82-b3065cd1c425</v>
      </c>
      <c r="C1422" s="14" t="str">
        <f t="shared" ca="1" si="288"/>
        <v>0a3f507e-1d3e-32b8-e044-0003ba298018</v>
      </c>
      <c r="D1422" s="14">
        <f t="shared" ca="1" si="289"/>
        <v>997257</v>
      </c>
      <c r="E1422" s="1">
        <f t="shared" ca="1" si="290"/>
        <v>130</v>
      </c>
      <c r="F1422" s="1">
        <f t="shared" ca="1" si="291"/>
        <v>109</v>
      </c>
      <c r="G1422" s="1">
        <f t="shared" ca="1" si="292"/>
        <v>1978</v>
      </c>
      <c r="H1422" s="1" t="str">
        <f ca="1">IFERROR(INDEX(Varmeinstallation!B:B,MATCH(INDIRECT($A$1&amp;"L"&amp;A1422)*1,Varmeinstallation!A:A,0)),"Ingen varmeinstallationer")</f>
        <v>Fjernvarme/blokvarme (radiatorsystemer eller varmluftanlæg)</v>
      </c>
      <c r="I1422" s="1" t="str">
        <f ca="1">IFERROR(INDEX(Opvarmningsmiddel!B:B,MATCH(INDIRECT($A$1&amp;"M"&amp;A1422)*1,Opvarmningsmiddel!A:A,0)),"")</f>
        <v/>
      </c>
      <c r="J1422" s="1">
        <f t="shared" ca="1" si="293"/>
        <v>0</v>
      </c>
      <c r="K1422" s="1" t="str">
        <f ca="1">IFERROR(INDEX(Relationstabel!$C$3:$K$10,MATCH(VALUE(INDIRECT($A$1&amp;"L"&amp;A1422)),Relationstabel!$A$3:$A$10,0),MATCH(IFERROR(VALUE(INDIRECT($A$1&amp;"M"&amp;A1422)),0),Relationstabel!$C$1:$K$1,0)),"Ingen varmeinstallationer")</f>
        <v>Fjernvarme/ Blokvarme</v>
      </c>
      <c r="L1422" s="1" t="str">
        <f ca="1">INDEX(Anvendelseskode!B:B,MATCH($E1422,Anvendelseskode!$A:$A,0))</f>
        <v>Række-, kæde-, dobbelthus (lodret adskillelse mellem enhederne)</v>
      </c>
      <c r="M1422" s="1" t="str">
        <f ca="1">INDEX(Anvendelseskode!C:C,MATCH($E1422,Anvendelseskode!$A:$A,0))</f>
        <v>Række-, kæde og dobbelthuse</v>
      </c>
      <c r="N1422" s="1" t="str">
        <f ca="1">INDEX(Anvendelseskode!D:D,MATCH($E1422,Anvendelseskode!$A:$A,0))</f>
        <v>Private husholdninger</v>
      </c>
      <c r="O1422" s="1" t="str">
        <f ca="1">IFERROR(INDEX(SBi!$2:$2,MATCH(G1422,SBi!$1:$1,1)),SBi!$K$2)</f>
        <v>1973-1978</v>
      </c>
      <c r="P1422" s="1">
        <f ca="1">IFERROR(INDEX(SBi!$C$3:$K$28,MATCH(E1422,SBi!$B$3:$B$28,0),MATCH(O1422,SBi!$C$2:$K$2,0)),0)</f>
        <v>112.6</v>
      </c>
      <c r="Q1422" s="19">
        <f t="shared" ca="1" si="294"/>
        <v>12.273399999999999</v>
      </c>
      <c r="R1422" s="19" t="str">
        <f ca="1">IFERROR(INDEX(VpD!$2:$2,MATCH(G1422,VpD!$1:$1,1)),VpD!$I$2)</f>
        <v>1973-1978</v>
      </c>
      <c r="S1422" s="1">
        <f ca="1">IFERROR(INDEX(VpD!$C$3:$I$27,MATCH(E1422,VpD!$B$3:$B$27,0),MATCH(R1422,VpD!$C$2:$I$2,0)),0)</f>
        <v>98</v>
      </c>
      <c r="T1422" s="19">
        <f t="shared" ca="1" si="295"/>
        <v>10.682</v>
      </c>
      <c r="U1422" s="14" t="str">
        <f t="shared" ca="1" si="296"/>
        <v xml:space="preserve">713701.63 </v>
      </c>
      <c r="V1422" s="14" t="str">
        <f t="shared" ca="1" si="297"/>
        <v>6169649.64</v>
      </c>
      <c r="W1422" s="14" t="str">
        <f t="shared" ca="1" si="298"/>
        <v>POINT(713701.63 6169649.64)</v>
      </c>
      <c r="X1422" s="14" t="str">
        <f>IFERROR(INDEX(BygningOmraade!B:B,MATCH(A1422,BygningOmraade!A:A,0)),"")</f>
        <v/>
      </c>
    </row>
    <row r="1423" spans="1:24" s="14" customFormat="1" x14ac:dyDescent="0.25">
      <c r="A1423" s="14">
        <f t="shared" si="286"/>
        <v>1423</v>
      </c>
      <c r="B1423" s="14" t="str">
        <f t="shared" ca="1" si="287"/>
        <v>524f22a9-0a83-463f-8287-2f4602b4247c</v>
      </c>
      <c r="C1423" s="14" t="str">
        <f t="shared" ca="1" si="288"/>
        <v>0a3f507e-1f0d-32b8-e044-0003ba298018</v>
      </c>
      <c r="D1423" s="14">
        <f t="shared" ca="1" si="289"/>
        <v>993998</v>
      </c>
      <c r="E1423" s="1">
        <f t="shared" ca="1" si="290"/>
        <v>120</v>
      </c>
      <c r="F1423" s="1">
        <f t="shared" ca="1" si="291"/>
        <v>141</v>
      </c>
      <c r="G1423" s="1">
        <f t="shared" ca="1" si="292"/>
        <v>1987</v>
      </c>
      <c r="H1423" s="1" t="str">
        <f ca="1">IFERROR(INDEX(Varmeinstallation!B:B,MATCH(INDIRECT($A$1&amp;"L"&amp;A1423)*1,Varmeinstallation!A:A,0)),"Ingen varmeinstallationer")</f>
        <v>Fjernvarme/blokvarme (radiatorsystemer eller varmluftanlæg)</v>
      </c>
      <c r="I1423" s="1" t="str">
        <f ca="1">IFERROR(INDEX(Opvarmningsmiddel!B:B,MATCH(INDIRECT($A$1&amp;"M"&amp;A1423)*1,Opvarmningsmiddel!A:A,0)),"")</f>
        <v/>
      </c>
      <c r="J1423" s="1">
        <f t="shared" ca="1" si="293"/>
        <v>2</v>
      </c>
      <c r="K1423" s="1" t="str">
        <f ca="1">IFERROR(INDEX(Relationstabel!$C$3:$K$10,MATCH(VALUE(INDIRECT($A$1&amp;"L"&amp;A1423)),Relationstabel!$A$3:$A$10,0),MATCH(IFERROR(VALUE(INDIRECT($A$1&amp;"M"&amp;A1423)),0),Relationstabel!$C$1:$K$1,0)),"Ingen varmeinstallationer")</f>
        <v>Fjernvarme/ Blokvarme</v>
      </c>
      <c r="L1423" s="1" t="str">
        <f ca="1">INDEX(Anvendelseskode!B:B,MATCH($E1423,Anvendelseskode!$A:$A,0))</f>
        <v>Fritliggende enfamilieshus (parcelhus)</v>
      </c>
      <c r="M1423" s="1" t="str">
        <f ca="1">INDEX(Anvendelseskode!C:C,MATCH($E1423,Anvendelseskode!$A:$A,0))</f>
        <v>Parcelhuse</v>
      </c>
      <c r="N1423" s="1" t="str">
        <f ca="1">INDEX(Anvendelseskode!D:D,MATCH($E1423,Anvendelseskode!$A:$A,0))</f>
        <v>Private husholdninger</v>
      </c>
      <c r="O1423" s="1" t="str">
        <f ca="1">IFERROR(INDEX(SBi!$2:$2,MATCH(G1423,SBi!$1:$1,1)),SBi!$K$2)</f>
        <v>1979-1998</v>
      </c>
      <c r="P1423" s="1">
        <f ca="1">IFERROR(INDEX(SBi!$C$3:$K$28,MATCH(E1423,SBi!$B$3:$B$28,0),MATCH(O1423,SBi!$C$2:$K$2,0)),0)</f>
        <v>105.4</v>
      </c>
      <c r="Q1423" s="19">
        <f t="shared" ca="1" si="294"/>
        <v>14.861400000000001</v>
      </c>
      <c r="R1423" s="19" t="str">
        <f ca="1">IFERROR(INDEX(VpD!$2:$2,MATCH(G1423,VpD!$1:$1,1)),VpD!$I$2)</f>
        <v>1979-1998</v>
      </c>
      <c r="S1423" s="1">
        <f ca="1">IFERROR(INDEX(VpD!$C$3:$I$27,MATCH(E1423,VpD!$B$3:$B$27,0),MATCH(R1423,VpD!$C$2:$I$2,0)),0)</f>
        <v>90</v>
      </c>
      <c r="T1423" s="19">
        <f t="shared" ca="1" si="295"/>
        <v>12.69</v>
      </c>
      <c r="U1423" s="14" t="str">
        <f t="shared" ca="1" si="296"/>
        <v xml:space="preserve">711115.54 </v>
      </c>
      <c r="V1423" s="14" t="str">
        <f t="shared" ca="1" si="297"/>
        <v>6172057.52</v>
      </c>
      <c r="W1423" s="14" t="str">
        <f t="shared" ca="1" si="298"/>
        <v>POINT(711115.54 6172057.52)</v>
      </c>
      <c r="X1423" s="14" t="str">
        <f>IFERROR(INDEX(BygningOmraade!B:B,MATCH(A1423,BygningOmraade!A:A,0)),"")</f>
        <v/>
      </c>
    </row>
    <row r="1424" spans="1:24" s="14" customFormat="1" x14ac:dyDescent="0.25">
      <c r="A1424" s="14">
        <f t="shared" si="286"/>
        <v>1424</v>
      </c>
      <c r="B1424" s="14" t="str">
        <f t="shared" ca="1" si="287"/>
        <v>525e931b-b422-49c2-b4cb-f346e0781dfe</v>
      </c>
      <c r="C1424" s="14" t="str">
        <f t="shared" ca="1" si="288"/>
        <v>0a3f507e-24bc-32b8-e044-0003ba298018</v>
      </c>
      <c r="D1424" s="14">
        <f t="shared" ca="1" si="289"/>
        <v>996915</v>
      </c>
      <c r="E1424" s="1">
        <f t="shared" ca="1" si="290"/>
        <v>130</v>
      </c>
      <c r="F1424" s="1">
        <f t="shared" ca="1" si="291"/>
        <v>109</v>
      </c>
      <c r="G1424" s="1">
        <f t="shared" ca="1" si="292"/>
        <v>1978</v>
      </c>
      <c r="H1424" s="1" t="str">
        <f ca="1">IFERROR(INDEX(Varmeinstallation!B:B,MATCH(INDIRECT($A$1&amp;"L"&amp;A1424)*1,Varmeinstallation!A:A,0)),"Ingen varmeinstallationer")</f>
        <v>Fjernvarme/blokvarme (radiatorsystemer eller varmluftanlæg)</v>
      </c>
      <c r="I1424" s="1" t="str">
        <f ca="1">IFERROR(INDEX(Opvarmningsmiddel!B:B,MATCH(INDIRECT($A$1&amp;"M"&amp;A1424)*1,Opvarmningsmiddel!A:A,0)),"")</f>
        <v/>
      </c>
      <c r="J1424" s="1">
        <f t="shared" ca="1" si="293"/>
        <v>0</v>
      </c>
      <c r="K1424" s="1" t="str">
        <f ca="1">IFERROR(INDEX(Relationstabel!$C$3:$K$10,MATCH(VALUE(INDIRECT($A$1&amp;"L"&amp;A1424)),Relationstabel!$A$3:$A$10,0),MATCH(IFERROR(VALUE(INDIRECT($A$1&amp;"M"&amp;A1424)),0),Relationstabel!$C$1:$K$1,0)),"Ingen varmeinstallationer")</f>
        <v>Fjernvarme/ Blokvarme</v>
      </c>
      <c r="L1424" s="1" t="str">
        <f ca="1">INDEX(Anvendelseskode!B:B,MATCH($E1424,Anvendelseskode!$A:$A,0))</f>
        <v>Række-, kæde-, dobbelthus (lodret adskillelse mellem enhederne)</v>
      </c>
      <c r="M1424" s="1" t="str">
        <f ca="1">INDEX(Anvendelseskode!C:C,MATCH($E1424,Anvendelseskode!$A:$A,0))</f>
        <v>Række-, kæde og dobbelthuse</v>
      </c>
      <c r="N1424" s="1" t="str">
        <f ca="1">INDEX(Anvendelseskode!D:D,MATCH($E1424,Anvendelseskode!$A:$A,0))</f>
        <v>Private husholdninger</v>
      </c>
      <c r="O1424" s="1" t="str">
        <f ca="1">IFERROR(INDEX(SBi!$2:$2,MATCH(G1424,SBi!$1:$1,1)),SBi!$K$2)</f>
        <v>1973-1978</v>
      </c>
      <c r="P1424" s="1">
        <f ca="1">IFERROR(INDEX(SBi!$C$3:$K$28,MATCH(E1424,SBi!$B$3:$B$28,0),MATCH(O1424,SBi!$C$2:$K$2,0)),0)</f>
        <v>112.6</v>
      </c>
      <c r="Q1424" s="19">
        <f t="shared" ca="1" si="294"/>
        <v>12.273399999999999</v>
      </c>
      <c r="R1424" s="19" t="str">
        <f ca="1">IFERROR(INDEX(VpD!$2:$2,MATCH(G1424,VpD!$1:$1,1)),VpD!$I$2)</f>
        <v>1973-1978</v>
      </c>
      <c r="S1424" s="1">
        <f ca="1">IFERROR(INDEX(VpD!$C$3:$I$27,MATCH(E1424,VpD!$B$3:$B$27,0),MATCH(R1424,VpD!$C$2:$I$2,0)),0)</f>
        <v>98</v>
      </c>
      <c r="T1424" s="19">
        <f t="shared" ca="1" si="295"/>
        <v>10.682</v>
      </c>
      <c r="U1424" s="14" t="str">
        <f t="shared" ca="1" si="296"/>
        <v xml:space="preserve">713625.37 </v>
      </c>
      <c r="V1424" s="14" t="str">
        <f t="shared" ca="1" si="297"/>
        <v>6169823.93</v>
      </c>
      <c r="W1424" s="14" t="str">
        <f t="shared" ca="1" si="298"/>
        <v>POINT(713625.37 6169823.93)</v>
      </c>
      <c r="X1424" s="14" t="str">
        <f>IFERROR(INDEX(BygningOmraade!B:B,MATCH(A1424,BygningOmraade!A:A,0)),"")</f>
        <v/>
      </c>
    </row>
    <row r="1425" spans="1:24" s="14" customFormat="1" x14ac:dyDescent="0.25">
      <c r="A1425" s="14">
        <f t="shared" si="286"/>
        <v>1425</v>
      </c>
      <c r="B1425" s="14" t="str">
        <f t="shared" ca="1" si="287"/>
        <v>5276e048-3c1e-4f7d-9ed3-73fe987ac85a</v>
      </c>
      <c r="C1425" s="14" t="str">
        <f t="shared" ca="1" si="288"/>
        <v>53ba2f34-6008-2505-e044-0003ba298018</v>
      </c>
      <c r="D1425" s="14">
        <f t="shared" ca="1" si="289"/>
        <v>2702985</v>
      </c>
      <c r="E1425" s="1">
        <f t="shared" ca="1" si="290"/>
        <v>130</v>
      </c>
      <c r="F1425" s="1">
        <f t="shared" ca="1" si="291"/>
        <v>108</v>
      </c>
      <c r="G1425" s="1">
        <f t="shared" ca="1" si="292"/>
        <v>2008</v>
      </c>
      <c r="H1425" s="1" t="str">
        <f ca="1">IFERROR(INDEX(Varmeinstallation!B:B,MATCH(INDIRECT($A$1&amp;"L"&amp;A1425)*1,Varmeinstallation!A:A,0)),"Ingen varmeinstallationer")</f>
        <v>Centralvarme fra eget anlæg, et-kammer fyr</v>
      </c>
      <c r="I1425" s="1" t="str">
        <f ca="1">IFERROR(INDEX(Opvarmningsmiddel!B:B,MATCH(INDIRECT($A$1&amp;"M"&amp;A1425)*1,Opvarmningsmiddel!A:A,0)),"")</f>
        <v>Naturgas</v>
      </c>
      <c r="J1425" s="1">
        <f t="shared" ca="1" si="293"/>
        <v>90</v>
      </c>
      <c r="K1425" s="1" t="str">
        <f ca="1">IFERROR(INDEX(Relationstabel!$C$3:$K$10,MATCH(VALUE(INDIRECT($A$1&amp;"L"&amp;A1425)),Relationstabel!$A$3:$A$10,0),MATCH(IFERROR(VALUE(INDIRECT($A$1&amp;"M"&amp;A1425)),0),Relationstabel!$C$1:$K$1,0)),"Ingen varmeinstallationer")</f>
        <v>Naturgas</v>
      </c>
      <c r="L1425" s="1" t="str">
        <f ca="1">INDEX(Anvendelseskode!B:B,MATCH($E1425,Anvendelseskode!$A:$A,0))</f>
        <v>Række-, kæde-, dobbelthus (lodret adskillelse mellem enhederne)</v>
      </c>
      <c r="M1425" s="1" t="str">
        <f ca="1">INDEX(Anvendelseskode!C:C,MATCH($E1425,Anvendelseskode!$A:$A,0))</f>
        <v>Række-, kæde og dobbelthuse</v>
      </c>
      <c r="N1425" s="1" t="str">
        <f ca="1">INDEX(Anvendelseskode!D:D,MATCH($E1425,Anvendelseskode!$A:$A,0))</f>
        <v>Private husholdninger</v>
      </c>
      <c r="O1425" s="1" t="str">
        <f ca="1">IFERROR(INDEX(SBi!$2:$2,MATCH(G1425,SBi!$1:$1,1)),SBi!$K$2)</f>
        <v>Efter 2006</v>
      </c>
      <c r="P1425" s="1">
        <f ca="1">IFERROR(INDEX(SBi!$C$3:$K$28,MATCH(E1425,SBi!$B$3:$B$28,0),MATCH(O1425,SBi!$C$2:$K$2,0)),0)</f>
        <v>66.400000000000006</v>
      </c>
      <c r="Q1425" s="19">
        <f t="shared" ca="1" si="294"/>
        <v>7.1712000000000007</v>
      </c>
      <c r="R1425" s="19" t="str">
        <f ca="1">IFERROR(INDEX(VpD!$2:$2,MATCH(G1425,VpD!$1:$1,1)),VpD!$I$2)</f>
        <v>&gt;1998</v>
      </c>
      <c r="S1425" s="1">
        <f ca="1">IFERROR(INDEX(VpD!$C$3:$I$27,MATCH(E1425,VpD!$B$3:$B$27,0),MATCH(R1425,VpD!$C$2:$I$2,0)),0)</f>
        <v>65</v>
      </c>
      <c r="T1425" s="19">
        <f t="shared" ca="1" si="295"/>
        <v>7.02</v>
      </c>
      <c r="U1425" s="14" t="str">
        <f t="shared" ca="1" si="296"/>
        <v xml:space="preserve">712644.43 </v>
      </c>
      <c r="V1425" s="14" t="str">
        <f t="shared" ca="1" si="297"/>
        <v>6168718.89</v>
      </c>
      <c r="W1425" s="14" t="str">
        <f t="shared" ca="1" si="298"/>
        <v>POINT(712644.43 6168718.89)</v>
      </c>
      <c r="X1425" s="14" t="str">
        <f>IFERROR(INDEX(BygningOmraade!B:B,MATCH(A1425,BygningOmraade!A:A,0)),"")</f>
        <v/>
      </c>
    </row>
    <row r="1426" spans="1:24" s="14" customFormat="1" x14ac:dyDescent="0.25">
      <c r="A1426" s="14">
        <f t="shared" si="286"/>
        <v>1426</v>
      </c>
      <c r="B1426" s="14" t="str">
        <f t="shared" ca="1" si="287"/>
        <v>52a4cabc-2468-4158-bd92-ff49b5bd687f</v>
      </c>
      <c r="C1426" s="14" t="str">
        <f t="shared" ca="1" si="288"/>
        <v>0a3f507e-18bc-32b8-e044-0003ba298018</v>
      </c>
      <c r="D1426" s="14">
        <f t="shared" ca="1" si="289"/>
        <v>994585</v>
      </c>
      <c r="E1426" s="1">
        <f t="shared" ca="1" si="290"/>
        <v>130</v>
      </c>
      <c r="F1426" s="1">
        <f t="shared" ca="1" si="291"/>
        <v>141</v>
      </c>
      <c r="G1426" s="1">
        <f t="shared" ca="1" si="292"/>
        <v>1984</v>
      </c>
      <c r="H1426" s="1" t="str">
        <f ca="1">IFERROR(INDEX(Varmeinstallation!B:B,MATCH(INDIRECT($A$1&amp;"L"&amp;A1426)*1,Varmeinstallation!A:A,0)),"Ingen varmeinstallationer")</f>
        <v>Fjernvarme/blokvarme (radiatorsystemer eller varmluftanlæg)</v>
      </c>
      <c r="I1426" s="1" t="str">
        <f ca="1">IFERROR(INDEX(Opvarmningsmiddel!B:B,MATCH(INDIRECT($A$1&amp;"M"&amp;A1426)*1,Opvarmningsmiddel!A:A,0)),"")</f>
        <v/>
      </c>
      <c r="J1426" s="1">
        <f t="shared" ca="1" si="293"/>
        <v>0</v>
      </c>
      <c r="K1426" s="1" t="str">
        <f ca="1">IFERROR(INDEX(Relationstabel!$C$3:$K$10,MATCH(VALUE(INDIRECT($A$1&amp;"L"&amp;A1426)),Relationstabel!$A$3:$A$10,0),MATCH(IFERROR(VALUE(INDIRECT($A$1&amp;"M"&amp;A1426)),0),Relationstabel!$C$1:$K$1,0)),"Ingen varmeinstallationer")</f>
        <v>Fjernvarme/ Blokvarme</v>
      </c>
      <c r="L1426" s="1" t="str">
        <f ca="1">INDEX(Anvendelseskode!B:B,MATCH($E1426,Anvendelseskode!$A:$A,0))</f>
        <v>Række-, kæde-, dobbelthus (lodret adskillelse mellem enhederne)</v>
      </c>
      <c r="M1426" s="1" t="str">
        <f ca="1">INDEX(Anvendelseskode!C:C,MATCH($E1426,Anvendelseskode!$A:$A,0))</f>
        <v>Række-, kæde og dobbelthuse</v>
      </c>
      <c r="N1426" s="1" t="str">
        <f ca="1">INDEX(Anvendelseskode!D:D,MATCH($E1426,Anvendelseskode!$A:$A,0))</f>
        <v>Private husholdninger</v>
      </c>
      <c r="O1426" s="1" t="str">
        <f ca="1">IFERROR(INDEX(SBi!$2:$2,MATCH(G1426,SBi!$1:$1,1)),SBi!$K$2)</f>
        <v>1979-1998</v>
      </c>
      <c r="P1426" s="1">
        <f ca="1">IFERROR(INDEX(SBi!$C$3:$K$28,MATCH(E1426,SBi!$B$3:$B$28,0),MATCH(O1426,SBi!$C$2:$K$2,0)),0)</f>
        <v>96.8</v>
      </c>
      <c r="Q1426" s="19">
        <f t="shared" ca="1" si="294"/>
        <v>13.6488</v>
      </c>
      <c r="R1426" s="19" t="str">
        <f ca="1">IFERROR(INDEX(VpD!$2:$2,MATCH(G1426,VpD!$1:$1,1)),VpD!$I$2)</f>
        <v>1979-1998</v>
      </c>
      <c r="S1426" s="1">
        <f ca="1">IFERROR(INDEX(VpD!$C$3:$I$27,MATCH(E1426,VpD!$B$3:$B$27,0),MATCH(R1426,VpD!$C$2:$I$2,0)),0)</f>
        <v>74</v>
      </c>
      <c r="T1426" s="19">
        <f t="shared" ca="1" si="295"/>
        <v>10.433999999999999</v>
      </c>
      <c r="U1426" s="14" t="str">
        <f t="shared" ca="1" si="296"/>
        <v xml:space="preserve">711465.35 </v>
      </c>
      <c r="V1426" s="14" t="str">
        <f t="shared" ca="1" si="297"/>
        <v>6171788.2</v>
      </c>
      <c r="W1426" s="14" t="str">
        <f t="shared" ca="1" si="298"/>
        <v>POINT(711465.35 6171788.2)</v>
      </c>
      <c r="X1426" s="14" t="str">
        <f>IFERROR(INDEX(BygningOmraade!B:B,MATCH(A1426,BygningOmraade!A:A,0)),"")</f>
        <v/>
      </c>
    </row>
    <row r="1427" spans="1:24" s="14" customFormat="1" x14ac:dyDescent="0.25">
      <c r="A1427" s="14">
        <f t="shared" si="286"/>
        <v>1427</v>
      </c>
      <c r="B1427" s="14" t="str">
        <f t="shared" ca="1" si="287"/>
        <v>52b25122-bf6f-4bec-9919-4d03b638d868</v>
      </c>
      <c r="C1427" s="14" t="str">
        <f t="shared" ca="1" si="288"/>
        <v>0a3f507e-2355-32b8-e044-0003ba298018</v>
      </c>
      <c r="D1427" s="14">
        <f t="shared" ca="1" si="289"/>
        <v>995715</v>
      </c>
      <c r="E1427" s="1">
        <f t="shared" ca="1" si="290"/>
        <v>120</v>
      </c>
      <c r="F1427" s="1">
        <f t="shared" ca="1" si="291"/>
        <v>153</v>
      </c>
      <c r="G1427" s="1">
        <f t="shared" ca="1" si="292"/>
        <v>2000</v>
      </c>
      <c r="H1427" s="1" t="str">
        <f ca="1">IFERROR(INDEX(Varmeinstallation!B:B,MATCH(INDIRECT($A$1&amp;"L"&amp;A1427)*1,Varmeinstallation!A:A,0)),"Ingen varmeinstallationer")</f>
        <v>Centralvarme fra eget anlæg, et-kammer fyr</v>
      </c>
      <c r="I1427" s="1" t="str">
        <f ca="1">IFERROR(INDEX(Opvarmningsmiddel!B:B,MATCH(INDIRECT($A$1&amp;"M"&amp;A1427)*1,Opvarmningsmiddel!A:A,0)),"")</f>
        <v>Naturgas</v>
      </c>
      <c r="J1427" s="1">
        <f t="shared" ca="1" si="293"/>
        <v>90</v>
      </c>
      <c r="K1427" s="1" t="str">
        <f ca="1">IFERROR(INDEX(Relationstabel!$C$3:$K$10,MATCH(VALUE(INDIRECT($A$1&amp;"L"&amp;A1427)),Relationstabel!$A$3:$A$10,0),MATCH(IFERROR(VALUE(INDIRECT($A$1&amp;"M"&amp;A1427)),0),Relationstabel!$C$1:$K$1,0)),"Ingen varmeinstallationer")</f>
        <v>Naturgas</v>
      </c>
      <c r="L1427" s="1" t="str">
        <f ca="1">INDEX(Anvendelseskode!B:B,MATCH($E1427,Anvendelseskode!$A:$A,0))</f>
        <v>Fritliggende enfamilieshus (parcelhus)</v>
      </c>
      <c r="M1427" s="1" t="str">
        <f ca="1">INDEX(Anvendelseskode!C:C,MATCH($E1427,Anvendelseskode!$A:$A,0))</f>
        <v>Parcelhuse</v>
      </c>
      <c r="N1427" s="1" t="str">
        <f ca="1">INDEX(Anvendelseskode!D:D,MATCH($E1427,Anvendelseskode!$A:$A,0))</f>
        <v>Private husholdninger</v>
      </c>
      <c r="O1427" s="1" t="str">
        <f ca="1">IFERROR(INDEX(SBi!$2:$2,MATCH(G1427,SBi!$1:$1,1)),SBi!$K$2)</f>
        <v>1999-2006</v>
      </c>
      <c r="P1427" s="1">
        <f ca="1">IFERROR(INDEX(SBi!$C$3:$K$28,MATCH(E1427,SBi!$B$3:$B$28,0),MATCH(O1427,SBi!$C$2:$K$2,0)),0)</f>
        <v>83.9</v>
      </c>
      <c r="Q1427" s="19">
        <f t="shared" ca="1" si="294"/>
        <v>12.8367</v>
      </c>
      <c r="R1427" s="19" t="str">
        <f ca="1">IFERROR(INDEX(VpD!$2:$2,MATCH(G1427,VpD!$1:$1,1)),VpD!$I$2)</f>
        <v>&gt;1998</v>
      </c>
      <c r="S1427" s="1">
        <f ca="1">IFERROR(INDEX(VpD!$C$3:$I$27,MATCH(E1427,VpD!$B$3:$B$27,0),MATCH(R1427,VpD!$C$2:$I$2,0)),0)</f>
        <v>72</v>
      </c>
      <c r="T1427" s="19">
        <f t="shared" ca="1" si="295"/>
        <v>11.016</v>
      </c>
      <c r="U1427" s="14" t="str">
        <f t="shared" ca="1" si="296"/>
        <v xml:space="preserve">712266.73 </v>
      </c>
      <c r="V1427" s="14" t="str">
        <f t="shared" ca="1" si="297"/>
        <v>6169105.5</v>
      </c>
      <c r="W1427" s="14" t="str">
        <f t="shared" ca="1" si="298"/>
        <v>POINT(712266.73 6169105.5)</v>
      </c>
      <c r="X1427" s="14" t="str">
        <f>IFERROR(INDEX(BygningOmraade!B:B,MATCH(A1427,BygningOmraade!A:A,0)),"")</f>
        <v/>
      </c>
    </row>
    <row r="1428" spans="1:24" s="14" customFormat="1" x14ac:dyDescent="0.25">
      <c r="A1428" s="14">
        <f t="shared" si="286"/>
        <v>1428</v>
      </c>
      <c r="B1428" s="14" t="str">
        <f t="shared" ca="1" si="287"/>
        <v>530275f5-233f-4b73-a72c-24d4b971b031</v>
      </c>
      <c r="C1428" s="14" t="str">
        <f t="shared" ca="1" si="288"/>
        <v>0a3f507e-23ec-32b8-e044-0003ba298018</v>
      </c>
      <c r="D1428" s="14">
        <f t="shared" ca="1" si="289"/>
        <v>996260</v>
      </c>
      <c r="E1428" s="1">
        <f t="shared" ca="1" si="290"/>
        <v>120</v>
      </c>
      <c r="F1428" s="1">
        <f t="shared" ca="1" si="291"/>
        <v>206</v>
      </c>
      <c r="G1428" s="1">
        <f t="shared" ca="1" si="292"/>
        <v>2005</v>
      </c>
      <c r="H1428" s="1" t="str">
        <f ca="1">IFERROR(INDEX(Varmeinstallation!B:B,MATCH(INDIRECT($A$1&amp;"L"&amp;A1428)*1,Varmeinstallation!A:A,0)),"Ingen varmeinstallationer")</f>
        <v>Centralvarme fra eget anlæg, et-kammer fyr</v>
      </c>
      <c r="I1428" s="1" t="str">
        <f ca="1">IFERROR(INDEX(Opvarmningsmiddel!B:B,MATCH(INDIRECT($A$1&amp;"M"&amp;A1428)*1,Opvarmningsmiddel!A:A,0)),"")</f>
        <v>Naturgas</v>
      </c>
      <c r="J1428" s="1">
        <f t="shared" ca="1" si="293"/>
        <v>2</v>
      </c>
      <c r="K1428" s="1" t="str">
        <f ca="1">IFERROR(INDEX(Relationstabel!$C$3:$K$10,MATCH(VALUE(INDIRECT($A$1&amp;"L"&amp;A1428)),Relationstabel!$A$3:$A$10,0),MATCH(IFERROR(VALUE(INDIRECT($A$1&amp;"M"&amp;A1428)),0),Relationstabel!$C$1:$K$1,0)),"Ingen varmeinstallationer")</f>
        <v>Naturgas</v>
      </c>
      <c r="L1428" s="1" t="str">
        <f ca="1">INDEX(Anvendelseskode!B:B,MATCH($E1428,Anvendelseskode!$A:$A,0))</f>
        <v>Fritliggende enfamilieshus (parcelhus)</v>
      </c>
      <c r="M1428" s="1" t="str">
        <f ca="1">INDEX(Anvendelseskode!C:C,MATCH($E1428,Anvendelseskode!$A:$A,0))</f>
        <v>Parcelhuse</v>
      </c>
      <c r="N1428" s="1" t="str">
        <f ca="1">INDEX(Anvendelseskode!D:D,MATCH($E1428,Anvendelseskode!$A:$A,0))</f>
        <v>Private husholdninger</v>
      </c>
      <c r="O1428" s="1" t="str">
        <f ca="1">IFERROR(INDEX(SBi!$2:$2,MATCH(G1428,SBi!$1:$1,1)),SBi!$K$2)</f>
        <v>1999-2006</v>
      </c>
      <c r="P1428" s="1">
        <f ca="1">IFERROR(INDEX(SBi!$C$3:$K$28,MATCH(E1428,SBi!$B$3:$B$28,0),MATCH(O1428,SBi!$C$2:$K$2,0)),0)</f>
        <v>83.9</v>
      </c>
      <c r="Q1428" s="19">
        <f t="shared" ca="1" si="294"/>
        <v>17.2834</v>
      </c>
      <c r="R1428" s="19" t="str">
        <f ca="1">IFERROR(INDEX(VpD!$2:$2,MATCH(G1428,VpD!$1:$1,1)),VpD!$I$2)</f>
        <v>&gt;1998</v>
      </c>
      <c r="S1428" s="1">
        <f ca="1">IFERROR(INDEX(VpD!$C$3:$I$27,MATCH(E1428,VpD!$B$3:$B$27,0),MATCH(R1428,VpD!$C$2:$I$2,0)),0)</f>
        <v>72</v>
      </c>
      <c r="T1428" s="19">
        <f t="shared" ca="1" si="295"/>
        <v>14.832000000000001</v>
      </c>
      <c r="U1428" s="14" t="str">
        <f t="shared" ca="1" si="296"/>
        <v xml:space="preserve">713015.52 </v>
      </c>
      <c r="V1428" s="14" t="str">
        <f t="shared" ca="1" si="297"/>
        <v>6168372.46</v>
      </c>
      <c r="W1428" s="14" t="str">
        <f t="shared" ca="1" si="298"/>
        <v>POINT(713015.52 6168372.46)</v>
      </c>
      <c r="X1428" s="14" t="str">
        <f>IFERROR(INDEX(BygningOmraade!B:B,MATCH(A1428,BygningOmraade!A:A,0)),"")</f>
        <v/>
      </c>
    </row>
    <row r="1429" spans="1:24" s="14" customFormat="1" x14ac:dyDescent="0.25">
      <c r="A1429" s="14">
        <f t="shared" si="286"/>
        <v>1429</v>
      </c>
      <c r="B1429" s="14" t="str">
        <f t="shared" ca="1" si="287"/>
        <v>5305e79d-c7e9-4e83-a79e-4446d400d87b</v>
      </c>
      <c r="C1429" s="14" t="str">
        <f t="shared" ca="1" si="288"/>
        <v>0a3f507e-1932-32b8-e044-0003ba298018</v>
      </c>
      <c r="D1429" s="14">
        <f t="shared" ca="1" si="289"/>
        <v>996723</v>
      </c>
      <c r="E1429" s="1">
        <f t="shared" ca="1" si="290"/>
        <v>130</v>
      </c>
      <c r="F1429" s="1">
        <f t="shared" ca="1" si="291"/>
        <v>112</v>
      </c>
      <c r="G1429" s="1">
        <f t="shared" ca="1" si="292"/>
        <v>1978</v>
      </c>
      <c r="H1429" s="1" t="str">
        <f ca="1">IFERROR(INDEX(Varmeinstallation!B:B,MATCH(INDIRECT($A$1&amp;"L"&amp;A1429)*1,Varmeinstallation!A:A,0)),"Ingen varmeinstallationer")</f>
        <v>Fjernvarme/blokvarme (radiatorsystemer eller varmluftanlæg)</v>
      </c>
      <c r="I1429" s="1" t="str">
        <f ca="1">IFERROR(INDEX(Opvarmningsmiddel!B:B,MATCH(INDIRECT($A$1&amp;"M"&amp;A1429)*1,Opvarmningsmiddel!A:A,0)),"")</f>
        <v/>
      </c>
      <c r="J1429" s="1">
        <f t="shared" ca="1" si="293"/>
        <v>0</v>
      </c>
      <c r="K1429" s="1" t="str">
        <f ca="1">IFERROR(INDEX(Relationstabel!$C$3:$K$10,MATCH(VALUE(INDIRECT($A$1&amp;"L"&amp;A1429)),Relationstabel!$A$3:$A$10,0),MATCH(IFERROR(VALUE(INDIRECT($A$1&amp;"M"&amp;A1429)),0),Relationstabel!$C$1:$K$1,0)),"Ingen varmeinstallationer")</f>
        <v>Fjernvarme/ Blokvarme</v>
      </c>
      <c r="L1429" s="1" t="str">
        <f ca="1">INDEX(Anvendelseskode!B:B,MATCH($E1429,Anvendelseskode!$A:$A,0))</f>
        <v>Række-, kæde-, dobbelthus (lodret adskillelse mellem enhederne)</v>
      </c>
      <c r="M1429" s="1" t="str">
        <f ca="1">INDEX(Anvendelseskode!C:C,MATCH($E1429,Anvendelseskode!$A:$A,0))</f>
        <v>Række-, kæde og dobbelthuse</v>
      </c>
      <c r="N1429" s="1" t="str">
        <f ca="1">INDEX(Anvendelseskode!D:D,MATCH($E1429,Anvendelseskode!$A:$A,0))</f>
        <v>Private husholdninger</v>
      </c>
      <c r="O1429" s="1" t="str">
        <f ca="1">IFERROR(INDEX(SBi!$2:$2,MATCH(G1429,SBi!$1:$1,1)),SBi!$K$2)</f>
        <v>1973-1978</v>
      </c>
      <c r="P1429" s="1">
        <f ca="1">IFERROR(INDEX(SBi!$C$3:$K$28,MATCH(E1429,SBi!$B$3:$B$28,0),MATCH(O1429,SBi!$C$2:$K$2,0)),0)</f>
        <v>112.6</v>
      </c>
      <c r="Q1429" s="19">
        <f t="shared" ca="1" si="294"/>
        <v>12.611199999999998</v>
      </c>
      <c r="R1429" s="19" t="str">
        <f ca="1">IFERROR(INDEX(VpD!$2:$2,MATCH(G1429,VpD!$1:$1,1)),VpD!$I$2)</f>
        <v>1973-1978</v>
      </c>
      <c r="S1429" s="1">
        <f ca="1">IFERROR(INDEX(VpD!$C$3:$I$27,MATCH(E1429,VpD!$B$3:$B$27,0),MATCH(R1429,VpD!$C$2:$I$2,0)),0)</f>
        <v>98</v>
      </c>
      <c r="T1429" s="19">
        <f t="shared" ca="1" si="295"/>
        <v>10.976000000000001</v>
      </c>
      <c r="U1429" s="14" t="str">
        <f t="shared" ca="1" si="296"/>
        <v xml:space="preserve">713505.08 </v>
      </c>
      <c r="V1429" s="14" t="str">
        <f t="shared" ca="1" si="297"/>
        <v>6169838.06</v>
      </c>
      <c r="W1429" s="14" t="str">
        <f t="shared" ca="1" si="298"/>
        <v>POINT(713505.08 6169838.06)</v>
      </c>
      <c r="X1429" s="14" t="str">
        <f>IFERROR(INDEX(BygningOmraade!B:B,MATCH(A1429,BygningOmraade!A:A,0)),"")</f>
        <v/>
      </c>
    </row>
    <row r="1430" spans="1:24" s="14" customFormat="1" x14ac:dyDescent="0.25">
      <c r="A1430" s="14">
        <f t="shared" si="286"/>
        <v>1430</v>
      </c>
      <c r="B1430" s="14" t="str">
        <f t="shared" ca="1" si="287"/>
        <v>5306da20-5fe0-4ef9-904c-d38c47599b46</v>
      </c>
      <c r="C1430" s="14" t="str">
        <f t="shared" ca="1" si="288"/>
        <v>0a3f507e-1963-32b8-e044-0003ba298018</v>
      </c>
      <c r="D1430" s="14">
        <f t="shared" ca="1" si="289"/>
        <v>995334</v>
      </c>
      <c r="E1430" s="1">
        <f t="shared" ca="1" si="290"/>
        <v>130</v>
      </c>
      <c r="F1430" s="1">
        <f t="shared" ca="1" si="291"/>
        <v>101</v>
      </c>
      <c r="G1430" s="1">
        <f t="shared" ca="1" si="292"/>
        <v>1978</v>
      </c>
      <c r="H1430" s="1" t="str">
        <f ca="1">IFERROR(INDEX(Varmeinstallation!B:B,MATCH(INDIRECT($A$1&amp;"L"&amp;A1430)*1,Varmeinstallation!A:A,0)),"Ingen varmeinstallationer")</f>
        <v>Elovne, elpaneler</v>
      </c>
      <c r="I1430" s="1" t="str">
        <f ca="1">IFERROR(INDEX(Opvarmningsmiddel!B:B,MATCH(INDIRECT($A$1&amp;"M"&amp;A1430)*1,Opvarmningsmiddel!A:A,0)),"")</f>
        <v>Elektricitet</v>
      </c>
      <c r="J1430" s="1">
        <f t="shared" ca="1" si="293"/>
        <v>0</v>
      </c>
      <c r="K1430" s="1" t="str">
        <f ca="1">IFERROR(INDEX(Relationstabel!$C$3:$K$10,MATCH(VALUE(INDIRECT($A$1&amp;"L"&amp;A1430)),Relationstabel!$A$3:$A$10,0),MATCH(IFERROR(VALUE(INDIRECT($A$1&amp;"M"&amp;A1430)),0),Relationstabel!$C$1:$K$1,0)),"Ingen varmeinstallationer")</f>
        <v>Elvarme</v>
      </c>
      <c r="L1430" s="1" t="str">
        <f ca="1">INDEX(Anvendelseskode!B:B,MATCH($E1430,Anvendelseskode!$A:$A,0))</f>
        <v>Række-, kæde-, dobbelthus (lodret adskillelse mellem enhederne)</v>
      </c>
      <c r="M1430" s="1" t="str">
        <f ca="1">INDEX(Anvendelseskode!C:C,MATCH($E1430,Anvendelseskode!$A:$A,0))</f>
        <v>Række-, kæde og dobbelthuse</v>
      </c>
      <c r="N1430" s="1" t="str">
        <f ca="1">INDEX(Anvendelseskode!D:D,MATCH($E1430,Anvendelseskode!$A:$A,0))</f>
        <v>Private husholdninger</v>
      </c>
      <c r="O1430" s="1" t="str">
        <f ca="1">IFERROR(INDEX(SBi!$2:$2,MATCH(G1430,SBi!$1:$1,1)),SBi!$K$2)</f>
        <v>1973-1978</v>
      </c>
      <c r="P1430" s="1">
        <f ca="1">IFERROR(INDEX(SBi!$C$3:$K$28,MATCH(E1430,SBi!$B$3:$B$28,0),MATCH(O1430,SBi!$C$2:$K$2,0)),0)</f>
        <v>112.6</v>
      </c>
      <c r="Q1430" s="19">
        <f t="shared" ca="1" si="294"/>
        <v>11.372599999999998</v>
      </c>
      <c r="R1430" s="19" t="str">
        <f ca="1">IFERROR(INDEX(VpD!$2:$2,MATCH(G1430,VpD!$1:$1,1)),VpD!$I$2)</f>
        <v>1973-1978</v>
      </c>
      <c r="S1430" s="1">
        <f ca="1">IFERROR(INDEX(VpD!$C$3:$I$27,MATCH(E1430,VpD!$B$3:$B$27,0),MATCH(R1430,VpD!$C$2:$I$2,0)),0)</f>
        <v>98</v>
      </c>
      <c r="T1430" s="19">
        <f t="shared" ca="1" si="295"/>
        <v>9.8979999999999997</v>
      </c>
      <c r="U1430" s="14" t="str">
        <f t="shared" ca="1" si="296"/>
        <v xml:space="preserve">711770.89 </v>
      </c>
      <c r="V1430" s="14" t="str">
        <f t="shared" ca="1" si="297"/>
        <v>6172523.18</v>
      </c>
      <c r="W1430" s="14" t="str">
        <f t="shared" ca="1" si="298"/>
        <v>POINT(711770.89 6172523.18)</v>
      </c>
      <c r="X1430" s="14" t="str">
        <f>IFERROR(INDEX(BygningOmraade!B:B,MATCH(A1430,BygningOmraade!A:A,0)),"")</f>
        <v/>
      </c>
    </row>
    <row r="1431" spans="1:24" s="14" customFormat="1" x14ac:dyDescent="0.25">
      <c r="A1431" s="14">
        <f t="shared" si="286"/>
        <v>1431</v>
      </c>
      <c r="B1431" s="14" t="str">
        <f t="shared" ca="1" si="287"/>
        <v>5326c3b7-d50e-4ebc-96c4-7351bfa4a673</v>
      </c>
      <c r="C1431" s="14" t="str">
        <f t="shared" ca="1" si="288"/>
        <v>0a3f507e-168c-32b8-e044-0003ba298018</v>
      </c>
      <c r="D1431" s="14">
        <f t="shared" ca="1" si="289"/>
        <v>995988</v>
      </c>
      <c r="E1431" s="1">
        <f t="shared" ca="1" si="290"/>
        <v>140</v>
      </c>
      <c r="F1431" s="1">
        <f t="shared" ca="1" si="291"/>
        <v>372</v>
      </c>
      <c r="G1431" s="1">
        <f t="shared" ca="1" si="292"/>
        <v>1988</v>
      </c>
      <c r="H1431" s="1" t="str">
        <f ca="1">IFERROR(INDEX(Varmeinstallation!B:B,MATCH(INDIRECT($A$1&amp;"L"&amp;A1431)*1,Varmeinstallation!A:A,0)),"Ingen varmeinstallationer")</f>
        <v>Fjernvarme/blokvarme (radiatorsystemer eller varmluftanlæg)</v>
      </c>
      <c r="I1431" s="1" t="str">
        <f ca="1">IFERROR(INDEX(Opvarmningsmiddel!B:B,MATCH(INDIRECT($A$1&amp;"M"&amp;A1431)*1,Opvarmningsmiddel!A:A,0)),"")</f>
        <v/>
      </c>
      <c r="J1431" s="1">
        <f t="shared" ca="1" si="293"/>
        <v>0</v>
      </c>
      <c r="K1431" s="1" t="str">
        <f ca="1">IFERROR(INDEX(Relationstabel!$C$3:$K$10,MATCH(VALUE(INDIRECT($A$1&amp;"L"&amp;A1431)),Relationstabel!$A$3:$A$10,0),MATCH(IFERROR(VALUE(INDIRECT($A$1&amp;"M"&amp;A1431)),0),Relationstabel!$C$1:$K$1,0)),"Ingen varmeinstallationer")</f>
        <v>Fjernvarme/ Blokvarme</v>
      </c>
      <c r="L1431" s="1" t="str">
        <f ca="1">INDEX(Anvendelseskode!B:B,MATCH($E1431,Anvendelseskode!$A:$A,0))</f>
        <v>Etageboligbebyggelse</v>
      </c>
      <c r="M1431" s="1" t="str">
        <f ca="1">INDEX(Anvendelseskode!C:C,MATCH($E1431,Anvendelseskode!$A:$A,0))</f>
        <v>Etageboligbebyggelse</v>
      </c>
      <c r="N1431" s="1" t="str">
        <f ca="1">INDEX(Anvendelseskode!D:D,MATCH($E1431,Anvendelseskode!$A:$A,0))</f>
        <v>Private husholdninger</v>
      </c>
      <c r="O1431" s="1" t="str">
        <f ca="1">IFERROR(INDEX(SBi!$2:$2,MATCH(G1431,SBi!$1:$1,1)),SBi!$K$2)</f>
        <v>1979-1998</v>
      </c>
      <c r="P1431" s="1">
        <f ca="1">IFERROR(INDEX(SBi!$C$3:$K$28,MATCH(E1431,SBi!$B$3:$B$28,0),MATCH(O1431,SBi!$C$2:$K$2,0)),0)</f>
        <v>108.5</v>
      </c>
      <c r="Q1431" s="19">
        <f t="shared" ca="1" si="294"/>
        <v>40.362000000000002</v>
      </c>
      <c r="R1431" s="19" t="str">
        <f ca="1">IFERROR(INDEX(VpD!$2:$2,MATCH(G1431,VpD!$1:$1,1)),VpD!$I$2)</f>
        <v>1979-1998</v>
      </c>
      <c r="S1431" s="1">
        <f ca="1">IFERROR(INDEX(VpD!$C$3:$I$27,MATCH(E1431,VpD!$B$3:$B$27,0),MATCH(R1431,VpD!$C$2:$I$2,0)),0)</f>
        <v>80</v>
      </c>
      <c r="T1431" s="19">
        <f t="shared" ca="1" si="295"/>
        <v>29.76</v>
      </c>
      <c r="U1431" s="14" t="str">
        <f t="shared" ca="1" si="296"/>
        <v xml:space="preserve">712839.42 </v>
      </c>
      <c r="V1431" s="14" t="str">
        <f t="shared" ca="1" si="297"/>
        <v>6169704.38</v>
      </c>
      <c r="W1431" s="14" t="str">
        <f t="shared" ca="1" si="298"/>
        <v>POINT(712839.42 6169704.38)</v>
      </c>
      <c r="X1431" s="14" t="str">
        <f>IFERROR(INDEX(BygningOmraade!B:B,MATCH(A1431,BygningOmraade!A:A,0)),"")</f>
        <v/>
      </c>
    </row>
    <row r="1432" spans="1:24" s="14" customFormat="1" x14ac:dyDescent="0.25">
      <c r="A1432" s="14">
        <f t="shared" si="286"/>
        <v>1432</v>
      </c>
      <c r="B1432" s="14" t="str">
        <f t="shared" ca="1" si="287"/>
        <v>533f31b4-430b-471c-9a12-e84af26574fa</v>
      </c>
      <c r="C1432" s="14" t="str">
        <f t="shared" ca="1" si="288"/>
        <v>0a3f507e-23ef-32b8-e044-0003ba298018</v>
      </c>
      <c r="D1432" s="14">
        <f t="shared" ca="1" si="289"/>
        <v>996307</v>
      </c>
      <c r="E1432" s="1">
        <f t="shared" ca="1" si="290"/>
        <v>120</v>
      </c>
      <c r="F1432" s="1">
        <f t="shared" ca="1" si="291"/>
        <v>214</v>
      </c>
      <c r="G1432" s="1">
        <f t="shared" ca="1" si="292"/>
        <v>1989</v>
      </c>
      <c r="H1432" s="1" t="str">
        <f ca="1">IFERROR(INDEX(Varmeinstallation!B:B,MATCH(INDIRECT($A$1&amp;"L"&amp;A1432)*1,Varmeinstallation!A:A,0)),"Ingen varmeinstallationer")</f>
        <v>Centralvarme fra eget anlæg, et-kammer fyr</v>
      </c>
      <c r="I1432" s="1" t="str">
        <f ca="1">IFERROR(INDEX(Opvarmningsmiddel!B:B,MATCH(INDIRECT($A$1&amp;"M"&amp;A1432)*1,Opvarmningsmiddel!A:A,0)),"")</f>
        <v>Naturgas</v>
      </c>
      <c r="J1432" s="1">
        <f t="shared" ca="1" si="293"/>
        <v>0</v>
      </c>
      <c r="K1432" s="1" t="str">
        <f ca="1">IFERROR(INDEX(Relationstabel!$C$3:$K$10,MATCH(VALUE(INDIRECT($A$1&amp;"L"&amp;A1432)),Relationstabel!$A$3:$A$10,0),MATCH(IFERROR(VALUE(INDIRECT($A$1&amp;"M"&amp;A1432)),0),Relationstabel!$C$1:$K$1,0)),"Ingen varmeinstallationer")</f>
        <v>Naturgas</v>
      </c>
      <c r="L1432" s="1" t="str">
        <f ca="1">INDEX(Anvendelseskode!B:B,MATCH($E1432,Anvendelseskode!$A:$A,0))</f>
        <v>Fritliggende enfamilieshus (parcelhus)</v>
      </c>
      <c r="M1432" s="1" t="str">
        <f ca="1">INDEX(Anvendelseskode!C:C,MATCH($E1432,Anvendelseskode!$A:$A,0))</f>
        <v>Parcelhuse</v>
      </c>
      <c r="N1432" s="1" t="str">
        <f ca="1">INDEX(Anvendelseskode!D:D,MATCH($E1432,Anvendelseskode!$A:$A,0))</f>
        <v>Private husholdninger</v>
      </c>
      <c r="O1432" s="1" t="str">
        <f ca="1">IFERROR(INDEX(SBi!$2:$2,MATCH(G1432,SBi!$1:$1,1)),SBi!$K$2)</f>
        <v>1979-1998</v>
      </c>
      <c r="P1432" s="1">
        <f ca="1">IFERROR(INDEX(SBi!$C$3:$K$28,MATCH(E1432,SBi!$B$3:$B$28,0),MATCH(O1432,SBi!$C$2:$K$2,0)),0)</f>
        <v>105.4</v>
      </c>
      <c r="Q1432" s="19">
        <f t="shared" ca="1" si="294"/>
        <v>22.555600000000002</v>
      </c>
      <c r="R1432" s="19" t="str">
        <f ca="1">IFERROR(INDEX(VpD!$2:$2,MATCH(G1432,VpD!$1:$1,1)),VpD!$I$2)</f>
        <v>1979-1998</v>
      </c>
      <c r="S1432" s="1">
        <f ca="1">IFERROR(INDEX(VpD!$C$3:$I$27,MATCH(E1432,VpD!$B$3:$B$27,0),MATCH(R1432,VpD!$C$2:$I$2,0)),0)</f>
        <v>90</v>
      </c>
      <c r="T1432" s="19">
        <f t="shared" ca="1" si="295"/>
        <v>19.260000000000002</v>
      </c>
      <c r="U1432" s="14" t="str">
        <f t="shared" ca="1" si="296"/>
        <v xml:space="preserve">712961.26 </v>
      </c>
      <c r="V1432" s="14" t="str">
        <f t="shared" ca="1" si="297"/>
        <v>6168408.68</v>
      </c>
      <c r="W1432" s="14" t="str">
        <f t="shared" ca="1" si="298"/>
        <v>POINT(712961.26 6168408.68)</v>
      </c>
      <c r="X1432" s="14" t="str">
        <f>IFERROR(INDEX(BygningOmraade!B:B,MATCH(A1432,BygningOmraade!A:A,0)),"")</f>
        <v/>
      </c>
    </row>
    <row r="1433" spans="1:24" s="14" customFormat="1" x14ac:dyDescent="0.25">
      <c r="A1433" s="14">
        <f t="shared" si="286"/>
        <v>1433</v>
      </c>
      <c r="B1433" s="14" t="str">
        <f t="shared" ca="1" si="287"/>
        <v>535664d2-a4ee-4c40-9621-8ec48de3181a</v>
      </c>
      <c r="C1433" s="14" t="str">
        <f t="shared" ca="1" si="288"/>
        <v>0a3f507e-1e35-32b8-e044-0003ba298018</v>
      </c>
      <c r="D1433" s="14">
        <f t="shared" ca="1" si="289"/>
        <v>994372</v>
      </c>
      <c r="E1433" s="1">
        <f t="shared" ca="1" si="290"/>
        <v>120</v>
      </c>
      <c r="F1433" s="1">
        <f t="shared" ca="1" si="291"/>
        <v>182</v>
      </c>
      <c r="G1433" s="1">
        <f t="shared" ca="1" si="292"/>
        <v>1984</v>
      </c>
      <c r="H1433" s="1" t="str">
        <f ca="1">IFERROR(INDEX(Varmeinstallation!B:B,MATCH(INDIRECT($A$1&amp;"L"&amp;A1433)*1,Varmeinstallation!A:A,0)),"Ingen varmeinstallationer")</f>
        <v>Centralvarme fra eget anlæg, et-kammer fyr</v>
      </c>
      <c r="I1433" s="1" t="str">
        <f ca="1">IFERROR(INDEX(Opvarmningsmiddel!B:B,MATCH(INDIRECT($A$1&amp;"M"&amp;A1433)*1,Opvarmningsmiddel!A:A,0)),"")</f>
        <v>Naturgas</v>
      </c>
      <c r="J1433" s="1">
        <f t="shared" ca="1" si="293"/>
        <v>0</v>
      </c>
      <c r="K1433" s="1" t="str">
        <f ca="1">IFERROR(INDEX(Relationstabel!$C$3:$K$10,MATCH(VALUE(INDIRECT($A$1&amp;"L"&amp;A1433)),Relationstabel!$A$3:$A$10,0),MATCH(IFERROR(VALUE(INDIRECT($A$1&amp;"M"&amp;A1433)),0),Relationstabel!$C$1:$K$1,0)),"Ingen varmeinstallationer")</f>
        <v>Naturgas</v>
      </c>
      <c r="L1433" s="1" t="str">
        <f ca="1">INDEX(Anvendelseskode!B:B,MATCH($E1433,Anvendelseskode!$A:$A,0))</f>
        <v>Fritliggende enfamilieshus (parcelhus)</v>
      </c>
      <c r="M1433" s="1" t="str">
        <f ca="1">INDEX(Anvendelseskode!C:C,MATCH($E1433,Anvendelseskode!$A:$A,0))</f>
        <v>Parcelhuse</v>
      </c>
      <c r="N1433" s="1" t="str">
        <f ca="1">INDEX(Anvendelseskode!D:D,MATCH($E1433,Anvendelseskode!$A:$A,0))</f>
        <v>Private husholdninger</v>
      </c>
      <c r="O1433" s="1" t="str">
        <f ca="1">IFERROR(INDEX(SBi!$2:$2,MATCH(G1433,SBi!$1:$1,1)),SBi!$K$2)</f>
        <v>1979-1998</v>
      </c>
      <c r="P1433" s="1">
        <f ca="1">IFERROR(INDEX(SBi!$C$3:$K$28,MATCH(E1433,SBi!$B$3:$B$28,0),MATCH(O1433,SBi!$C$2:$K$2,0)),0)</f>
        <v>105.4</v>
      </c>
      <c r="Q1433" s="19">
        <f t="shared" ca="1" si="294"/>
        <v>19.1828</v>
      </c>
      <c r="R1433" s="19" t="str">
        <f ca="1">IFERROR(INDEX(VpD!$2:$2,MATCH(G1433,VpD!$1:$1,1)),VpD!$I$2)</f>
        <v>1979-1998</v>
      </c>
      <c r="S1433" s="1">
        <f ca="1">IFERROR(INDEX(VpD!$C$3:$I$27,MATCH(E1433,VpD!$B$3:$B$27,0),MATCH(R1433,VpD!$C$2:$I$2,0)),0)</f>
        <v>90</v>
      </c>
      <c r="T1433" s="19">
        <f t="shared" ca="1" si="295"/>
        <v>16.38</v>
      </c>
      <c r="U1433" s="14" t="str">
        <f t="shared" ca="1" si="296"/>
        <v xml:space="preserve">711583.68 </v>
      </c>
      <c r="V1433" s="14" t="str">
        <f t="shared" ca="1" si="297"/>
        <v>6171570.04</v>
      </c>
      <c r="W1433" s="14" t="str">
        <f t="shared" ca="1" si="298"/>
        <v>POINT(711583.68 6171570.04)</v>
      </c>
      <c r="X1433" s="14" t="str">
        <f>IFERROR(INDEX(BygningOmraade!B:B,MATCH(A1433,BygningOmraade!A:A,0)),"")</f>
        <v/>
      </c>
    </row>
    <row r="1434" spans="1:24" s="14" customFormat="1" x14ac:dyDescent="0.25">
      <c r="A1434" s="14">
        <f t="shared" si="286"/>
        <v>1434</v>
      </c>
      <c r="B1434" s="14" t="str">
        <f t="shared" ca="1" si="287"/>
        <v>536c93c6-c3ad-42bc-8906-9817ec61d15b</v>
      </c>
      <c r="C1434" s="14" t="str">
        <f t="shared" ca="1" si="288"/>
        <v>0a3f507e-22b8-32b8-e044-0003ba298018</v>
      </c>
      <c r="D1434" s="14">
        <f t="shared" ca="1" si="289"/>
        <v>995574</v>
      </c>
      <c r="E1434" s="1">
        <f t="shared" ca="1" si="290"/>
        <v>120</v>
      </c>
      <c r="F1434" s="1">
        <f t="shared" ca="1" si="291"/>
        <v>153</v>
      </c>
      <c r="G1434" s="1">
        <f t="shared" ca="1" si="292"/>
        <v>1972</v>
      </c>
      <c r="H1434" s="1" t="str">
        <f ca="1">IFERROR(INDEX(Varmeinstallation!B:B,MATCH(INDIRECT($A$1&amp;"L"&amp;A1434)*1,Varmeinstallation!A:A,0)),"Ingen varmeinstallationer")</f>
        <v>Centralvarme fra eget anlæg, et-kammer fyr</v>
      </c>
      <c r="I1434" s="1" t="str">
        <f ca="1">IFERROR(INDEX(Opvarmningsmiddel!B:B,MATCH(INDIRECT($A$1&amp;"M"&amp;A1434)*1,Opvarmningsmiddel!A:A,0)),"")</f>
        <v>Naturgas</v>
      </c>
      <c r="J1434" s="1">
        <f t="shared" ca="1" si="293"/>
        <v>2</v>
      </c>
      <c r="K1434" s="1" t="str">
        <f ca="1">IFERROR(INDEX(Relationstabel!$C$3:$K$10,MATCH(VALUE(INDIRECT($A$1&amp;"L"&amp;A1434)),Relationstabel!$A$3:$A$10,0),MATCH(IFERROR(VALUE(INDIRECT($A$1&amp;"M"&amp;A1434)),0),Relationstabel!$C$1:$K$1,0)),"Ingen varmeinstallationer")</f>
        <v>Naturgas</v>
      </c>
      <c r="L1434" s="1" t="str">
        <f ca="1">INDEX(Anvendelseskode!B:B,MATCH($E1434,Anvendelseskode!$A:$A,0))</f>
        <v>Fritliggende enfamilieshus (parcelhus)</v>
      </c>
      <c r="M1434" s="1" t="str">
        <f ca="1">INDEX(Anvendelseskode!C:C,MATCH($E1434,Anvendelseskode!$A:$A,0))</f>
        <v>Parcelhuse</v>
      </c>
      <c r="N1434" s="1" t="str">
        <f ca="1">INDEX(Anvendelseskode!D:D,MATCH($E1434,Anvendelseskode!$A:$A,0))</f>
        <v>Private husholdninger</v>
      </c>
      <c r="O1434" s="1" t="str">
        <f ca="1">IFERROR(INDEX(SBi!$2:$2,MATCH(G1434,SBi!$1:$1,1)),SBi!$K$2)</f>
        <v>1961-1972</v>
      </c>
      <c r="P1434" s="1">
        <f ca="1">IFERROR(INDEX(SBi!$C$3:$K$28,MATCH(E1434,SBi!$B$3:$B$28,0),MATCH(O1434,SBi!$C$2:$K$2,0)),0)</f>
        <v>134.30000000000001</v>
      </c>
      <c r="Q1434" s="19">
        <f t="shared" ca="1" si="294"/>
        <v>20.547900000000002</v>
      </c>
      <c r="R1434" s="19" t="str">
        <f ca="1">IFERROR(INDEX(VpD!$2:$2,MATCH(G1434,VpD!$1:$1,1)),VpD!$I$2)</f>
        <v>1961-1972</v>
      </c>
      <c r="S1434" s="1">
        <f ca="1">IFERROR(INDEX(VpD!$C$3:$I$27,MATCH(E1434,VpD!$B$3:$B$27,0),MATCH(R1434,VpD!$C$2:$I$2,0)),0)</f>
        <v>143</v>
      </c>
      <c r="T1434" s="19">
        <f t="shared" ca="1" si="295"/>
        <v>21.879000000000001</v>
      </c>
      <c r="U1434" s="14" t="str">
        <f t="shared" ca="1" si="296"/>
        <v xml:space="preserve">711883.98 </v>
      </c>
      <c r="V1434" s="14" t="str">
        <f t="shared" ca="1" si="297"/>
        <v>6171993.5</v>
      </c>
      <c r="W1434" s="14" t="str">
        <f t="shared" ca="1" si="298"/>
        <v>POINT(711883.98 6171993.5)</v>
      </c>
      <c r="X1434" s="14" t="str">
        <f>IFERROR(INDEX(BygningOmraade!B:B,MATCH(A1434,BygningOmraade!A:A,0)),"")</f>
        <v/>
      </c>
    </row>
    <row r="1435" spans="1:24" s="14" customFormat="1" x14ac:dyDescent="0.25">
      <c r="A1435" s="14">
        <f t="shared" si="286"/>
        <v>1435</v>
      </c>
      <c r="B1435" s="14" t="str">
        <f t="shared" ca="1" si="287"/>
        <v>536efc83-88ca-4431-841c-68f352d839f8</v>
      </c>
      <c r="C1435" s="14" t="str">
        <f t="shared" ca="1" si="288"/>
        <v>0a3f507e-1bfe-32b8-e044-0003ba298018</v>
      </c>
      <c r="D1435" s="14">
        <f t="shared" ca="1" si="289"/>
        <v>997312</v>
      </c>
      <c r="E1435" s="1">
        <f t="shared" ca="1" si="290"/>
        <v>130</v>
      </c>
      <c r="F1435" s="1">
        <f t="shared" ca="1" si="291"/>
        <v>110</v>
      </c>
      <c r="G1435" s="1">
        <f t="shared" ca="1" si="292"/>
        <v>1967</v>
      </c>
      <c r="H1435" s="1" t="str">
        <f ca="1">IFERROR(INDEX(Varmeinstallation!B:B,MATCH(INDIRECT($A$1&amp;"L"&amp;A1435)*1,Varmeinstallation!A:A,0)),"Ingen varmeinstallationer")</f>
        <v>Fjernvarme/blokvarme (radiatorsystemer eller varmluftanlæg)</v>
      </c>
      <c r="I1435" s="1" t="str">
        <f ca="1">IFERROR(INDEX(Opvarmningsmiddel!B:B,MATCH(INDIRECT($A$1&amp;"M"&amp;A1435)*1,Opvarmningsmiddel!A:A,0)),"")</f>
        <v/>
      </c>
      <c r="J1435" s="1">
        <f t="shared" ca="1" si="293"/>
        <v>0</v>
      </c>
      <c r="K1435" s="1" t="str">
        <f ca="1">IFERROR(INDEX(Relationstabel!$C$3:$K$10,MATCH(VALUE(INDIRECT($A$1&amp;"L"&amp;A1435)),Relationstabel!$A$3:$A$10,0),MATCH(IFERROR(VALUE(INDIRECT($A$1&amp;"M"&amp;A1435)),0),Relationstabel!$C$1:$K$1,0)),"Ingen varmeinstallationer")</f>
        <v>Fjernvarme/ Blokvarme</v>
      </c>
      <c r="L1435" s="1" t="str">
        <f ca="1">INDEX(Anvendelseskode!B:B,MATCH($E1435,Anvendelseskode!$A:$A,0))</f>
        <v>Række-, kæde-, dobbelthus (lodret adskillelse mellem enhederne)</v>
      </c>
      <c r="M1435" s="1" t="str">
        <f ca="1">INDEX(Anvendelseskode!C:C,MATCH($E1435,Anvendelseskode!$A:$A,0))</f>
        <v>Række-, kæde og dobbelthuse</v>
      </c>
      <c r="N1435" s="1" t="str">
        <f ca="1">INDEX(Anvendelseskode!D:D,MATCH($E1435,Anvendelseskode!$A:$A,0))</f>
        <v>Private husholdninger</v>
      </c>
      <c r="O1435" s="1" t="str">
        <f ca="1">IFERROR(INDEX(SBi!$2:$2,MATCH(G1435,SBi!$1:$1,1)),SBi!$K$2)</f>
        <v>1961-1972</v>
      </c>
      <c r="P1435" s="1">
        <f ca="1">IFERROR(INDEX(SBi!$C$3:$K$28,MATCH(E1435,SBi!$B$3:$B$28,0),MATCH(O1435,SBi!$C$2:$K$2,0)),0)</f>
        <v>119.9</v>
      </c>
      <c r="Q1435" s="19">
        <f t="shared" ca="1" si="294"/>
        <v>13.189</v>
      </c>
      <c r="R1435" s="19" t="str">
        <f ca="1">IFERROR(INDEX(VpD!$2:$2,MATCH(G1435,VpD!$1:$1,1)),VpD!$I$2)</f>
        <v>1961-1972</v>
      </c>
      <c r="S1435" s="1">
        <f ca="1">IFERROR(INDEX(VpD!$C$3:$I$27,MATCH(E1435,VpD!$B$3:$B$27,0),MATCH(R1435,VpD!$C$2:$I$2,0)),0)</f>
        <v>120</v>
      </c>
      <c r="T1435" s="19">
        <f t="shared" ca="1" si="295"/>
        <v>13.2</v>
      </c>
      <c r="U1435" s="14" t="str">
        <f t="shared" ca="1" si="296"/>
        <v xml:space="preserve">713687 </v>
      </c>
      <c r="V1435" s="14" t="str">
        <f t="shared" ca="1" si="297"/>
        <v>6169211.58</v>
      </c>
      <c r="W1435" s="14" t="str">
        <f t="shared" ca="1" si="298"/>
        <v>POINT(713687 6169211.58)</v>
      </c>
      <c r="X1435" s="14" t="str">
        <f>IFERROR(INDEX(BygningOmraade!B:B,MATCH(A1435,BygningOmraade!A:A,0)),"")</f>
        <v/>
      </c>
    </row>
    <row r="1436" spans="1:24" s="14" customFormat="1" x14ac:dyDescent="0.25">
      <c r="A1436" s="14">
        <f t="shared" si="286"/>
        <v>1436</v>
      </c>
      <c r="B1436" s="14" t="str">
        <f t="shared" ca="1" si="287"/>
        <v>537f34fd-8c84-434f-a86d-539fdb8370de</v>
      </c>
      <c r="C1436" s="14" t="str">
        <f t="shared" ca="1" si="288"/>
        <v>0a3f507e-238a-32b8-e044-0003ba298018</v>
      </c>
      <c r="D1436" s="14">
        <f t="shared" ca="1" si="289"/>
        <v>994339</v>
      </c>
      <c r="E1436" s="1">
        <f t="shared" ca="1" si="290"/>
        <v>320</v>
      </c>
      <c r="F1436" s="1">
        <f t="shared" ca="1" si="291"/>
        <v>754</v>
      </c>
      <c r="G1436" s="1">
        <f t="shared" ca="1" si="292"/>
        <v>2005</v>
      </c>
      <c r="H1436" s="1" t="str">
        <f ca="1">IFERROR(INDEX(Varmeinstallation!B:B,MATCH(INDIRECT($A$1&amp;"L"&amp;A1436)*1,Varmeinstallation!A:A,0)),"Ingen varmeinstallationer")</f>
        <v>Fjernvarme/blokvarme (radiatorsystemer eller varmluftanlæg)</v>
      </c>
      <c r="I1436" s="1" t="str">
        <f ca="1">IFERROR(INDEX(Opvarmningsmiddel!B:B,MATCH(INDIRECT($A$1&amp;"M"&amp;A1436)*1,Opvarmningsmiddel!A:A,0)),"")</f>
        <v/>
      </c>
      <c r="J1436" s="1">
        <f t="shared" ca="1" si="293"/>
        <v>0</v>
      </c>
      <c r="K1436" s="1" t="str">
        <f ca="1">IFERROR(INDEX(Relationstabel!$C$3:$K$10,MATCH(VALUE(INDIRECT($A$1&amp;"L"&amp;A1436)),Relationstabel!$A$3:$A$10,0),MATCH(IFERROR(VALUE(INDIRECT($A$1&amp;"M"&amp;A1436)),0),Relationstabel!$C$1:$K$1,0)),"Ingen varmeinstallationer")</f>
        <v>Fjernvarme/ Blokvarme</v>
      </c>
      <c r="L1436" s="1" t="str">
        <f ca="1">INDEX(Anvendelseskode!B:B,MATCH($E1436,Anvendelseskode!$A:$A,0))</f>
        <v>Bygning til kontor, handel, lager herunder offentlig administration</v>
      </c>
      <c r="M1436" s="1" t="str">
        <f ca="1">INDEX(Anvendelseskode!C:C,MATCH($E1436,Anvendelseskode!$A:$A,0))</f>
        <v>Kontor, handel, lager, off. adm.</v>
      </c>
      <c r="N1436" s="1" t="str">
        <f ca="1">INDEX(Anvendelseskode!D:D,MATCH($E1436,Anvendelseskode!$A:$A,0))</f>
        <v>Handel og servicevirksomheder</v>
      </c>
      <c r="O1436" s="1" t="str">
        <f ca="1">IFERROR(INDEX(SBi!$2:$2,MATCH(G1436,SBi!$1:$1,1)),SBi!$K$2)</f>
        <v>1999-2006</v>
      </c>
      <c r="P1436" s="1">
        <f ca="1">IFERROR(INDEX(SBi!$C$3:$K$28,MATCH(E1436,SBi!$B$3:$B$28,0),MATCH(O1436,SBi!$C$2:$K$2,0)),0)</f>
        <v>89.6</v>
      </c>
      <c r="Q1436" s="19">
        <f t="shared" ca="1" si="294"/>
        <v>67.558399999999992</v>
      </c>
      <c r="R1436" s="19" t="str">
        <f ca="1">IFERROR(INDEX(VpD!$2:$2,MATCH(G1436,VpD!$1:$1,1)),VpD!$I$2)</f>
        <v>&gt;1998</v>
      </c>
      <c r="S1436" s="1">
        <f ca="1">IFERROR(INDEX(VpD!$C$3:$I$27,MATCH(E1436,VpD!$B$3:$B$27,0),MATCH(R1436,VpD!$C$2:$I$2,0)),0)</f>
        <v>77</v>
      </c>
      <c r="T1436" s="19">
        <f t="shared" ca="1" si="295"/>
        <v>58.058</v>
      </c>
      <c r="U1436" s="14" t="str">
        <f t="shared" ca="1" si="296"/>
        <v xml:space="preserve">711279.35 </v>
      </c>
      <c r="V1436" s="14" t="str">
        <f t="shared" ca="1" si="297"/>
        <v>6171944.77</v>
      </c>
      <c r="W1436" s="14" t="str">
        <f t="shared" ca="1" si="298"/>
        <v>POINT(711279.35 6171944.77)</v>
      </c>
      <c r="X1436" s="14" t="str">
        <f>IFERROR(INDEX(BygningOmraade!B:B,MATCH(A1436,BygningOmraade!A:A,0)),"")</f>
        <v/>
      </c>
    </row>
    <row r="1437" spans="1:24" s="14" customFormat="1" x14ac:dyDescent="0.25">
      <c r="A1437" s="14">
        <f t="shared" si="286"/>
        <v>1437</v>
      </c>
      <c r="B1437" s="14" t="str">
        <f t="shared" ca="1" si="287"/>
        <v>5385ae5d-180c-45a2-86bc-8f9ede8d7078</v>
      </c>
      <c r="C1437" s="14" t="str">
        <f t="shared" ca="1" si="288"/>
        <v>0a3f507e-1dff-32b8-e044-0003ba298018</v>
      </c>
      <c r="D1437" s="14">
        <f t="shared" ca="1" si="289"/>
        <v>997130</v>
      </c>
      <c r="E1437" s="1">
        <f t="shared" ca="1" si="290"/>
        <v>120</v>
      </c>
      <c r="F1437" s="1">
        <f t="shared" ca="1" si="291"/>
        <v>147</v>
      </c>
      <c r="G1437" s="1">
        <f t="shared" ca="1" si="292"/>
        <v>2007</v>
      </c>
      <c r="H1437" s="1" t="str">
        <f ca="1">IFERROR(INDEX(Varmeinstallation!B:B,MATCH(INDIRECT($A$1&amp;"L"&amp;A1437)*1,Varmeinstallation!A:A,0)),"Ingen varmeinstallationer")</f>
        <v>Centralvarme fra eget anlæg, et-kammer fyr</v>
      </c>
      <c r="I1437" s="1" t="str">
        <f ca="1">IFERROR(INDEX(Opvarmningsmiddel!B:B,MATCH(INDIRECT($A$1&amp;"M"&amp;A1437)*1,Opvarmningsmiddel!A:A,0)),"")</f>
        <v>Naturgas</v>
      </c>
      <c r="J1437" s="1">
        <f t="shared" ca="1" si="293"/>
        <v>0</v>
      </c>
      <c r="K1437" s="1" t="str">
        <f ca="1">IFERROR(INDEX(Relationstabel!$C$3:$K$10,MATCH(VALUE(INDIRECT($A$1&amp;"L"&amp;A1437)),Relationstabel!$A$3:$A$10,0),MATCH(IFERROR(VALUE(INDIRECT($A$1&amp;"M"&amp;A1437)),0),Relationstabel!$C$1:$K$1,0)),"Ingen varmeinstallationer")</f>
        <v>Naturgas</v>
      </c>
      <c r="L1437" s="1" t="str">
        <f ca="1">INDEX(Anvendelseskode!B:B,MATCH($E1437,Anvendelseskode!$A:$A,0))</f>
        <v>Fritliggende enfamilieshus (parcelhus)</v>
      </c>
      <c r="M1437" s="1" t="str">
        <f ca="1">INDEX(Anvendelseskode!C:C,MATCH($E1437,Anvendelseskode!$A:$A,0))</f>
        <v>Parcelhuse</v>
      </c>
      <c r="N1437" s="1" t="str">
        <f ca="1">INDEX(Anvendelseskode!D:D,MATCH($E1437,Anvendelseskode!$A:$A,0))</f>
        <v>Private husholdninger</v>
      </c>
      <c r="O1437" s="1" t="str">
        <f ca="1">IFERROR(INDEX(SBi!$2:$2,MATCH(G1437,SBi!$1:$1,1)),SBi!$K$2)</f>
        <v>Efter 2006</v>
      </c>
      <c r="P1437" s="1">
        <f ca="1">IFERROR(INDEX(SBi!$C$3:$K$28,MATCH(E1437,SBi!$B$3:$B$28,0),MATCH(O1437,SBi!$C$2:$K$2,0)),0)</f>
        <v>67.3</v>
      </c>
      <c r="Q1437" s="19">
        <f t="shared" ca="1" si="294"/>
        <v>9.8931000000000004</v>
      </c>
      <c r="R1437" s="19" t="str">
        <f ca="1">IFERROR(INDEX(VpD!$2:$2,MATCH(G1437,VpD!$1:$1,1)),VpD!$I$2)</f>
        <v>&gt;1998</v>
      </c>
      <c r="S1437" s="1">
        <f ca="1">IFERROR(INDEX(VpD!$C$3:$I$27,MATCH(E1437,VpD!$B$3:$B$27,0),MATCH(R1437,VpD!$C$2:$I$2,0)),0)</f>
        <v>72</v>
      </c>
      <c r="T1437" s="19">
        <f t="shared" ca="1" si="295"/>
        <v>10.584</v>
      </c>
      <c r="U1437" s="14" t="str">
        <f t="shared" ca="1" si="296"/>
        <v xml:space="preserve">713769.09 </v>
      </c>
      <c r="V1437" s="14" t="str">
        <f t="shared" ca="1" si="297"/>
        <v>6169390.31</v>
      </c>
      <c r="W1437" s="14" t="str">
        <f t="shared" ca="1" si="298"/>
        <v>POINT(713769.09 6169390.31)</v>
      </c>
      <c r="X1437" s="14" t="str">
        <f>IFERROR(INDEX(BygningOmraade!B:B,MATCH(A1437,BygningOmraade!A:A,0)),"")</f>
        <v/>
      </c>
    </row>
    <row r="1438" spans="1:24" s="14" customFormat="1" x14ac:dyDescent="0.25">
      <c r="A1438" s="14">
        <f t="shared" si="286"/>
        <v>1438</v>
      </c>
      <c r="B1438" s="14" t="str">
        <f t="shared" ca="1" si="287"/>
        <v>538fa444-abdf-4f0e-8faa-e090ada9a058</v>
      </c>
      <c r="C1438" s="14" t="str">
        <f t="shared" ca="1" si="288"/>
        <v>0a3f507e-2345-32b8-e044-0003ba298018</v>
      </c>
      <c r="D1438" s="14">
        <f t="shared" ca="1" si="289"/>
        <v>997040</v>
      </c>
      <c r="E1438" s="1">
        <f t="shared" ca="1" si="290"/>
        <v>120</v>
      </c>
      <c r="F1438" s="1">
        <f t="shared" ca="1" si="291"/>
        <v>118</v>
      </c>
      <c r="G1438" s="1">
        <f t="shared" ca="1" si="292"/>
        <v>1978</v>
      </c>
      <c r="H1438" s="1" t="str">
        <f ca="1">IFERROR(INDEX(Varmeinstallation!B:B,MATCH(INDIRECT($A$1&amp;"L"&amp;A1438)*1,Varmeinstallation!A:A,0)),"Ingen varmeinstallationer")</f>
        <v>Elovne, elpaneler</v>
      </c>
      <c r="I1438" s="1" t="str">
        <f ca="1">IFERROR(INDEX(Opvarmningsmiddel!B:B,MATCH(INDIRECT($A$1&amp;"M"&amp;A1438)*1,Opvarmningsmiddel!A:A,0)),"")</f>
        <v>Elektricitet</v>
      </c>
      <c r="J1438" s="1">
        <f t="shared" ca="1" si="293"/>
        <v>0</v>
      </c>
      <c r="K1438" s="1" t="str">
        <f ca="1">IFERROR(INDEX(Relationstabel!$C$3:$K$10,MATCH(VALUE(INDIRECT($A$1&amp;"L"&amp;A1438)),Relationstabel!$A$3:$A$10,0),MATCH(IFERROR(VALUE(INDIRECT($A$1&amp;"M"&amp;A1438)),0),Relationstabel!$C$1:$K$1,0)),"Ingen varmeinstallationer")</f>
        <v>Elvarme</v>
      </c>
      <c r="L1438" s="1" t="str">
        <f ca="1">INDEX(Anvendelseskode!B:B,MATCH($E1438,Anvendelseskode!$A:$A,0))</f>
        <v>Fritliggende enfamilieshus (parcelhus)</v>
      </c>
      <c r="M1438" s="1" t="str">
        <f ca="1">INDEX(Anvendelseskode!C:C,MATCH($E1438,Anvendelseskode!$A:$A,0))</f>
        <v>Parcelhuse</v>
      </c>
      <c r="N1438" s="1" t="str">
        <f ca="1">INDEX(Anvendelseskode!D:D,MATCH($E1438,Anvendelseskode!$A:$A,0))</f>
        <v>Private husholdninger</v>
      </c>
      <c r="O1438" s="1" t="str">
        <f ca="1">IFERROR(INDEX(SBi!$2:$2,MATCH(G1438,SBi!$1:$1,1)),SBi!$K$2)</f>
        <v>1973-1978</v>
      </c>
      <c r="P1438" s="1">
        <f ca="1">IFERROR(INDEX(SBi!$C$3:$K$28,MATCH(E1438,SBi!$B$3:$B$28,0),MATCH(O1438,SBi!$C$2:$K$2,0)),0)</f>
        <v>119.8</v>
      </c>
      <c r="Q1438" s="19">
        <f t="shared" ca="1" si="294"/>
        <v>14.1364</v>
      </c>
      <c r="R1438" s="19" t="str">
        <f ca="1">IFERROR(INDEX(VpD!$2:$2,MATCH(G1438,VpD!$1:$1,1)),VpD!$I$2)</f>
        <v>1973-1978</v>
      </c>
      <c r="S1438" s="1">
        <f ca="1">IFERROR(INDEX(VpD!$C$3:$I$27,MATCH(E1438,VpD!$B$3:$B$27,0),MATCH(R1438,VpD!$C$2:$I$2,0)),0)</f>
        <v>117</v>
      </c>
      <c r="T1438" s="19">
        <f t="shared" ca="1" si="295"/>
        <v>13.805999999999999</v>
      </c>
      <c r="U1438" s="14" t="str">
        <f t="shared" ca="1" si="296"/>
        <v xml:space="preserve">713605.74 </v>
      </c>
      <c r="V1438" s="14" t="str">
        <f t="shared" ca="1" si="297"/>
        <v>6168648.22</v>
      </c>
      <c r="W1438" s="14" t="str">
        <f t="shared" ca="1" si="298"/>
        <v>POINT(713605.74 6168648.22)</v>
      </c>
      <c r="X1438" s="14" t="str">
        <f>IFERROR(INDEX(BygningOmraade!B:B,MATCH(A1438,BygningOmraade!A:A,0)),"")</f>
        <v/>
      </c>
    </row>
    <row r="1439" spans="1:24" s="14" customFormat="1" x14ac:dyDescent="0.25">
      <c r="A1439" s="14">
        <f t="shared" si="286"/>
        <v>1439</v>
      </c>
      <c r="B1439" s="14" t="str">
        <f t="shared" ca="1" si="287"/>
        <v>539189b6-a816-48b3-a8bd-af7f8a0330dd</v>
      </c>
      <c r="C1439" s="14" t="str">
        <f t="shared" ca="1" si="288"/>
        <v>0a3f507e-24bd-32b8-e044-0003ba298018</v>
      </c>
      <c r="D1439" s="14">
        <f t="shared" ca="1" si="289"/>
        <v>996878</v>
      </c>
      <c r="E1439" s="1">
        <f t="shared" ca="1" si="290"/>
        <v>130</v>
      </c>
      <c r="F1439" s="1">
        <f t="shared" ca="1" si="291"/>
        <v>109</v>
      </c>
      <c r="G1439" s="1">
        <f t="shared" ca="1" si="292"/>
        <v>1978</v>
      </c>
      <c r="H1439" s="1" t="str">
        <f ca="1">IFERROR(INDEX(Varmeinstallation!B:B,MATCH(INDIRECT($A$1&amp;"L"&amp;A1439)*1,Varmeinstallation!A:A,0)),"Ingen varmeinstallationer")</f>
        <v>Fjernvarme/blokvarme (radiatorsystemer eller varmluftanlæg)</v>
      </c>
      <c r="I1439" s="1" t="str">
        <f ca="1">IFERROR(INDEX(Opvarmningsmiddel!B:B,MATCH(INDIRECT($A$1&amp;"M"&amp;A1439)*1,Opvarmningsmiddel!A:A,0)),"")</f>
        <v/>
      </c>
      <c r="J1439" s="1">
        <f t="shared" ca="1" si="293"/>
        <v>0</v>
      </c>
      <c r="K1439" s="1" t="str">
        <f ca="1">IFERROR(INDEX(Relationstabel!$C$3:$K$10,MATCH(VALUE(INDIRECT($A$1&amp;"L"&amp;A1439)),Relationstabel!$A$3:$A$10,0),MATCH(IFERROR(VALUE(INDIRECT($A$1&amp;"M"&amp;A1439)),0),Relationstabel!$C$1:$K$1,0)),"Ingen varmeinstallationer")</f>
        <v>Fjernvarme/ Blokvarme</v>
      </c>
      <c r="L1439" s="1" t="str">
        <f ca="1">INDEX(Anvendelseskode!B:B,MATCH($E1439,Anvendelseskode!$A:$A,0))</f>
        <v>Række-, kæde-, dobbelthus (lodret adskillelse mellem enhederne)</v>
      </c>
      <c r="M1439" s="1" t="str">
        <f ca="1">INDEX(Anvendelseskode!C:C,MATCH($E1439,Anvendelseskode!$A:$A,0))</f>
        <v>Række-, kæde og dobbelthuse</v>
      </c>
      <c r="N1439" s="1" t="str">
        <f ca="1">INDEX(Anvendelseskode!D:D,MATCH($E1439,Anvendelseskode!$A:$A,0))</f>
        <v>Private husholdninger</v>
      </c>
      <c r="O1439" s="1" t="str">
        <f ca="1">IFERROR(INDEX(SBi!$2:$2,MATCH(G1439,SBi!$1:$1,1)),SBi!$K$2)</f>
        <v>1973-1978</v>
      </c>
      <c r="P1439" s="1">
        <f ca="1">IFERROR(INDEX(SBi!$C$3:$K$28,MATCH(E1439,SBi!$B$3:$B$28,0),MATCH(O1439,SBi!$C$2:$K$2,0)),0)</f>
        <v>112.6</v>
      </c>
      <c r="Q1439" s="19">
        <f t="shared" ca="1" si="294"/>
        <v>12.273399999999999</v>
      </c>
      <c r="R1439" s="19" t="str">
        <f ca="1">IFERROR(INDEX(VpD!$2:$2,MATCH(G1439,VpD!$1:$1,1)),VpD!$I$2)</f>
        <v>1973-1978</v>
      </c>
      <c r="S1439" s="1">
        <f ca="1">IFERROR(INDEX(VpD!$C$3:$I$27,MATCH(E1439,VpD!$B$3:$B$27,0),MATCH(R1439,VpD!$C$2:$I$2,0)),0)</f>
        <v>98</v>
      </c>
      <c r="T1439" s="19">
        <f t="shared" ca="1" si="295"/>
        <v>10.682</v>
      </c>
      <c r="U1439" s="14" t="str">
        <f t="shared" ca="1" si="296"/>
        <v xml:space="preserve">713641.65 </v>
      </c>
      <c r="V1439" s="14" t="str">
        <f t="shared" ca="1" si="297"/>
        <v>6169785.97</v>
      </c>
      <c r="W1439" s="14" t="str">
        <f t="shared" ca="1" si="298"/>
        <v>POINT(713641.65 6169785.97)</v>
      </c>
      <c r="X1439" s="14" t="str">
        <f>IFERROR(INDEX(BygningOmraade!B:B,MATCH(A1439,BygningOmraade!A:A,0)),"")</f>
        <v/>
      </c>
    </row>
    <row r="1440" spans="1:24" s="14" customFormat="1" x14ac:dyDescent="0.25">
      <c r="A1440" s="14">
        <f t="shared" si="286"/>
        <v>1440</v>
      </c>
      <c r="B1440" s="14" t="str">
        <f t="shared" ca="1" si="287"/>
        <v>5392e2c1-2887-4279-beb4-7ba8e13db402</v>
      </c>
      <c r="C1440" s="14" t="str">
        <f t="shared" ca="1" si="288"/>
        <v>0a3f507e-227b-32b8-e044-0003ba298018</v>
      </c>
      <c r="D1440" s="14">
        <f t="shared" ca="1" si="289"/>
        <v>995801</v>
      </c>
      <c r="E1440" s="1">
        <f t="shared" ca="1" si="290"/>
        <v>120</v>
      </c>
      <c r="F1440" s="1">
        <f t="shared" ca="1" si="291"/>
        <v>182</v>
      </c>
      <c r="G1440" s="1">
        <f t="shared" ca="1" si="292"/>
        <v>1976</v>
      </c>
      <c r="H1440" s="1" t="str">
        <f ca="1">IFERROR(INDEX(Varmeinstallation!B:B,MATCH(INDIRECT($A$1&amp;"L"&amp;A1440)*1,Varmeinstallation!A:A,0)),"Ingen varmeinstallationer")</f>
        <v>Centralvarme fra eget anlæg, et-kammer fyr</v>
      </c>
      <c r="I1440" s="1" t="str">
        <f ca="1">IFERROR(INDEX(Opvarmningsmiddel!B:B,MATCH(INDIRECT($A$1&amp;"M"&amp;A1440)*1,Opvarmningsmiddel!A:A,0)),"")</f>
        <v>Naturgas</v>
      </c>
      <c r="J1440" s="1">
        <f t="shared" ca="1" si="293"/>
        <v>0</v>
      </c>
      <c r="K1440" s="1" t="str">
        <f ca="1">IFERROR(INDEX(Relationstabel!$C$3:$K$10,MATCH(VALUE(INDIRECT($A$1&amp;"L"&amp;A1440)),Relationstabel!$A$3:$A$10,0),MATCH(IFERROR(VALUE(INDIRECT($A$1&amp;"M"&amp;A1440)),0),Relationstabel!$C$1:$K$1,0)),"Ingen varmeinstallationer")</f>
        <v>Naturgas</v>
      </c>
      <c r="L1440" s="1" t="str">
        <f ca="1">INDEX(Anvendelseskode!B:B,MATCH($E1440,Anvendelseskode!$A:$A,0))</f>
        <v>Fritliggende enfamilieshus (parcelhus)</v>
      </c>
      <c r="M1440" s="1" t="str">
        <f ca="1">INDEX(Anvendelseskode!C:C,MATCH($E1440,Anvendelseskode!$A:$A,0))</f>
        <v>Parcelhuse</v>
      </c>
      <c r="N1440" s="1" t="str">
        <f ca="1">INDEX(Anvendelseskode!D:D,MATCH($E1440,Anvendelseskode!$A:$A,0))</f>
        <v>Private husholdninger</v>
      </c>
      <c r="O1440" s="1" t="str">
        <f ca="1">IFERROR(INDEX(SBi!$2:$2,MATCH(G1440,SBi!$1:$1,1)),SBi!$K$2)</f>
        <v>1973-1978</v>
      </c>
      <c r="P1440" s="1">
        <f ca="1">IFERROR(INDEX(SBi!$C$3:$K$28,MATCH(E1440,SBi!$B$3:$B$28,0),MATCH(O1440,SBi!$C$2:$K$2,0)),0)</f>
        <v>119.8</v>
      </c>
      <c r="Q1440" s="19">
        <f t="shared" ca="1" si="294"/>
        <v>21.803599999999999</v>
      </c>
      <c r="R1440" s="19" t="str">
        <f ca="1">IFERROR(INDEX(VpD!$2:$2,MATCH(G1440,VpD!$1:$1,1)),VpD!$I$2)</f>
        <v>1973-1978</v>
      </c>
      <c r="S1440" s="1">
        <f ca="1">IFERROR(INDEX(VpD!$C$3:$I$27,MATCH(E1440,VpD!$B$3:$B$27,0),MATCH(R1440,VpD!$C$2:$I$2,0)),0)</f>
        <v>117</v>
      </c>
      <c r="T1440" s="19">
        <f t="shared" ca="1" si="295"/>
        <v>21.294</v>
      </c>
      <c r="U1440" s="14" t="str">
        <f t="shared" ca="1" si="296"/>
        <v xml:space="preserve">712067.22 </v>
      </c>
      <c r="V1440" s="14" t="str">
        <f t="shared" ca="1" si="297"/>
        <v>6171837.2</v>
      </c>
      <c r="W1440" s="14" t="str">
        <f t="shared" ca="1" si="298"/>
        <v>POINT(712067.22 6171837.2)</v>
      </c>
      <c r="X1440" s="14" t="str">
        <f>IFERROR(INDEX(BygningOmraade!B:B,MATCH(A1440,BygningOmraade!A:A,0)),"")</f>
        <v/>
      </c>
    </row>
    <row r="1441" spans="1:24" s="14" customFormat="1" x14ac:dyDescent="0.25">
      <c r="A1441" s="14">
        <f t="shared" si="286"/>
        <v>1441</v>
      </c>
      <c r="B1441" s="14" t="str">
        <f t="shared" ca="1" si="287"/>
        <v>539b7151-ccfb-48ba-93d1-846773007a68</v>
      </c>
      <c r="C1441" s="14" t="str">
        <f t="shared" ca="1" si="288"/>
        <v>0a3f507e-1c18-32b8-e044-0003ba298018</v>
      </c>
      <c r="D1441" s="14">
        <f t="shared" ca="1" si="289"/>
        <v>997400</v>
      </c>
      <c r="E1441" s="1">
        <f t="shared" ca="1" si="290"/>
        <v>120</v>
      </c>
      <c r="F1441" s="1">
        <f t="shared" ca="1" si="291"/>
        <v>189</v>
      </c>
      <c r="G1441" s="1">
        <f t="shared" ca="1" si="292"/>
        <v>1977</v>
      </c>
      <c r="H1441" s="1" t="str">
        <f ca="1">IFERROR(INDEX(Varmeinstallation!B:B,MATCH(INDIRECT($A$1&amp;"L"&amp;A1441)*1,Varmeinstallation!A:A,0)),"Ingen varmeinstallationer")</f>
        <v>Centralvarme fra eget anlæg, et-kammer fyr</v>
      </c>
      <c r="I1441" s="1" t="str">
        <f ca="1">IFERROR(INDEX(Opvarmningsmiddel!B:B,MATCH(INDIRECT($A$1&amp;"M"&amp;A1441)*1,Opvarmningsmiddel!A:A,0)),"")</f>
        <v>Naturgas</v>
      </c>
      <c r="J1441" s="1">
        <f t="shared" ca="1" si="293"/>
        <v>2</v>
      </c>
      <c r="K1441" s="1" t="str">
        <f ca="1">IFERROR(INDEX(Relationstabel!$C$3:$K$10,MATCH(VALUE(INDIRECT($A$1&amp;"L"&amp;A1441)),Relationstabel!$A$3:$A$10,0),MATCH(IFERROR(VALUE(INDIRECT($A$1&amp;"M"&amp;A1441)),0),Relationstabel!$C$1:$K$1,0)),"Ingen varmeinstallationer")</f>
        <v>Naturgas</v>
      </c>
      <c r="L1441" s="1" t="str">
        <f ca="1">INDEX(Anvendelseskode!B:B,MATCH($E1441,Anvendelseskode!$A:$A,0))</f>
        <v>Fritliggende enfamilieshus (parcelhus)</v>
      </c>
      <c r="M1441" s="1" t="str">
        <f ca="1">INDEX(Anvendelseskode!C:C,MATCH($E1441,Anvendelseskode!$A:$A,0))</f>
        <v>Parcelhuse</v>
      </c>
      <c r="N1441" s="1" t="str">
        <f ca="1">INDEX(Anvendelseskode!D:D,MATCH($E1441,Anvendelseskode!$A:$A,0))</f>
        <v>Private husholdninger</v>
      </c>
      <c r="O1441" s="1" t="str">
        <f ca="1">IFERROR(INDEX(SBi!$2:$2,MATCH(G1441,SBi!$1:$1,1)),SBi!$K$2)</f>
        <v>1973-1978</v>
      </c>
      <c r="P1441" s="1">
        <f ca="1">IFERROR(INDEX(SBi!$C$3:$K$28,MATCH(E1441,SBi!$B$3:$B$28,0),MATCH(O1441,SBi!$C$2:$K$2,0)),0)</f>
        <v>119.8</v>
      </c>
      <c r="Q1441" s="19">
        <f t="shared" ca="1" si="294"/>
        <v>22.642199999999999</v>
      </c>
      <c r="R1441" s="19" t="str">
        <f ca="1">IFERROR(INDEX(VpD!$2:$2,MATCH(G1441,VpD!$1:$1,1)),VpD!$I$2)</f>
        <v>1973-1978</v>
      </c>
      <c r="S1441" s="1">
        <f ca="1">IFERROR(INDEX(VpD!$C$3:$I$27,MATCH(E1441,VpD!$B$3:$B$27,0),MATCH(R1441,VpD!$C$2:$I$2,0)),0)</f>
        <v>117</v>
      </c>
      <c r="T1441" s="19">
        <f t="shared" ca="1" si="295"/>
        <v>22.113</v>
      </c>
      <c r="U1441" s="14" t="str">
        <f t="shared" ca="1" si="296"/>
        <v xml:space="preserve">714025.94 </v>
      </c>
      <c r="V1441" s="14" t="str">
        <f t="shared" ca="1" si="297"/>
        <v>6169292.58</v>
      </c>
      <c r="W1441" s="14" t="str">
        <f t="shared" ca="1" si="298"/>
        <v>POINT(714025.94 6169292.58)</v>
      </c>
      <c r="X1441" s="14" t="str">
        <f>IFERROR(INDEX(BygningOmraade!B:B,MATCH(A1441,BygningOmraade!A:A,0)),"")</f>
        <v/>
      </c>
    </row>
    <row r="1442" spans="1:24" s="14" customFormat="1" x14ac:dyDescent="0.25">
      <c r="A1442" s="14">
        <f t="shared" si="286"/>
        <v>1442</v>
      </c>
      <c r="B1442" s="14" t="str">
        <f t="shared" ca="1" si="287"/>
        <v>53ad358c-4b2b-436c-a7b5-b4ca93c7c2c9</v>
      </c>
      <c r="C1442" s="14" t="str">
        <f t="shared" ca="1" si="288"/>
        <v>0a3f507e-2491-32b8-e044-0003ba298018</v>
      </c>
      <c r="D1442" s="14">
        <f t="shared" ca="1" si="289"/>
        <v>994290</v>
      </c>
      <c r="E1442" s="1">
        <f t="shared" ca="1" si="290"/>
        <v>210</v>
      </c>
      <c r="F1442" s="1">
        <f t="shared" ca="1" si="291"/>
        <v>75</v>
      </c>
      <c r="G1442" s="1">
        <f t="shared" ca="1" si="292"/>
        <v>1983</v>
      </c>
      <c r="H1442" s="1" t="str">
        <f ca="1">IFERROR(INDEX(Varmeinstallation!B:B,MATCH(INDIRECT($A$1&amp;"L"&amp;A1442)*1,Varmeinstallation!A:A,0)),"Ingen varmeinstallationer")</f>
        <v>Ingen varmeinstallationer</v>
      </c>
      <c r="I1442" s="1" t="str">
        <f ca="1">IFERROR(INDEX(Opvarmningsmiddel!B:B,MATCH(INDIRECT($A$1&amp;"M"&amp;A1442)*1,Opvarmningsmiddel!A:A,0)),"")</f>
        <v/>
      </c>
      <c r="J1442" s="1">
        <f t="shared" ca="1" si="293"/>
        <v>0</v>
      </c>
      <c r="K1442" s="1" t="str">
        <f ca="1">IFERROR(INDEX(Relationstabel!$C$3:$K$10,MATCH(VALUE(INDIRECT($A$1&amp;"L"&amp;A1442)),Relationstabel!$A$3:$A$10,0),MATCH(IFERROR(VALUE(INDIRECT($A$1&amp;"M"&amp;A1442)),0),Relationstabel!$C$1:$K$1,0)),"Ingen varmeinstallationer")</f>
        <v>Ingen varmeinstallation</v>
      </c>
      <c r="L1442" s="1" t="str">
        <f ca="1">INDEX(Anvendelseskode!B:B,MATCH($E1442,Anvendelseskode!$A:$A,0))</f>
        <v>Bygning til erhvervsmæssig produktion vedrørende landbrug, gartneri, råstofudvinding o.lign</v>
      </c>
      <c r="M1442" s="1" t="str">
        <f ca="1">INDEX(Anvendelseskode!C:C,MATCH($E1442,Anvendelseskode!$A:$A,0))</f>
        <v>Avls- og driftsbygning</v>
      </c>
      <c r="N1442" s="1" t="str">
        <f ca="1">INDEX(Anvendelseskode!D:D,MATCH($E1442,Anvendelseskode!$A:$A,0))</f>
        <v>Landbrug og gartneri</v>
      </c>
      <c r="O1442" s="1" t="str">
        <f ca="1">IFERROR(INDEX(SBi!$2:$2,MATCH(G1442,SBi!$1:$1,1)),SBi!$K$2)</f>
        <v>1979-1998</v>
      </c>
      <c r="P1442" s="1">
        <f ca="1">IFERROR(INDEX(SBi!$C$3:$K$28,MATCH(E1442,SBi!$B$3:$B$28,0),MATCH(O1442,SBi!$C$2:$K$2,0)),0)</f>
        <v>22</v>
      </c>
      <c r="Q1442" s="19">
        <f t="shared" ca="1" si="294"/>
        <v>1.65</v>
      </c>
      <c r="R1442" s="19" t="str">
        <f ca="1">IFERROR(INDEX(VpD!$2:$2,MATCH(G1442,VpD!$1:$1,1)),VpD!$I$2)</f>
        <v>1979-1998</v>
      </c>
      <c r="S1442" s="1">
        <f ca="1">IFERROR(INDEX(VpD!$C$3:$I$27,MATCH(E1442,VpD!$B$3:$B$27,0),MATCH(R1442,VpD!$C$2:$I$2,0)),0)</f>
        <v>22</v>
      </c>
      <c r="T1442" s="19">
        <f t="shared" ca="1" si="295"/>
        <v>1.65</v>
      </c>
      <c r="U1442" s="14" t="str">
        <f t="shared" ca="1" si="296"/>
        <v xml:space="preserve">711393.67 </v>
      </c>
      <c r="V1442" s="14" t="str">
        <f t="shared" ca="1" si="297"/>
        <v>6170301.84</v>
      </c>
      <c r="W1442" s="14" t="str">
        <f t="shared" ca="1" si="298"/>
        <v>POINT(711393.67 6170301.84)</v>
      </c>
      <c r="X1442" s="14" t="str">
        <f>IFERROR(INDEX(BygningOmraade!B:B,MATCH(A1442,BygningOmraade!A:A,0)),"")</f>
        <v/>
      </c>
    </row>
    <row r="1443" spans="1:24" s="14" customFormat="1" x14ac:dyDescent="0.25">
      <c r="A1443" s="14">
        <f t="shared" si="286"/>
        <v>1443</v>
      </c>
      <c r="B1443" s="14" t="str">
        <f t="shared" ca="1" si="287"/>
        <v>53c26e41-01d5-4c68-832e-3828fe2c38fd</v>
      </c>
      <c r="C1443" s="14" t="str">
        <f t="shared" ca="1" si="288"/>
        <v>0a3f507e-1d17-32b8-e044-0003ba298018</v>
      </c>
      <c r="D1443" s="14">
        <f t="shared" ca="1" si="289"/>
        <v>994066</v>
      </c>
      <c r="E1443" s="1">
        <f t="shared" ca="1" si="290"/>
        <v>120</v>
      </c>
      <c r="F1443" s="1">
        <f t="shared" ca="1" si="291"/>
        <v>134</v>
      </c>
      <c r="G1443" s="1">
        <f t="shared" ca="1" si="292"/>
        <v>1969</v>
      </c>
      <c r="H1443" s="1" t="str">
        <f ca="1">IFERROR(INDEX(Varmeinstallation!B:B,MATCH(INDIRECT($A$1&amp;"L"&amp;A1443)*1,Varmeinstallation!A:A,0)),"Ingen varmeinstallationer")</f>
        <v>Centralvarme fra eget anlæg, et-kammer fyr</v>
      </c>
      <c r="I1443" s="1" t="str">
        <f ca="1">IFERROR(INDEX(Opvarmningsmiddel!B:B,MATCH(INDIRECT($A$1&amp;"M"&amp;A1443)*1,Opvarmningsmiddel!A:A,0)),"")</f>
        <v>Naturgas</v>
      </c>
      <c r="J1443" s="1">
        <f t="shared" ca="1" si="293"/>
        <v>2</v>
      </c>
      <c r="K1443" s="1" t="str">
        <f ca="1">IFERROR(INDEX(Relationstabel!$C$3:$K$10,MATCH(VALUE(INDIRECT($A$1&amp;"L"&amp;A1443)),Relationstabel!$A$3:$A$10,0),MATCH(IFERROR(VALUE(INDIRECT($A$1&amp;"M"&amp;A1443)),0),Relationstabel!$C$1:$K$1,0)),"Ingen varmeinstallationer")</f>
        <v>Naturgas</v>
      </c>
      <c r="L1443" s="1" t="str">
        <f ca="1">INDEX(Anvendelseskode!B:B,MATCH($E1443,Anvendelseskode!$A:$A,0))</f>
        <v>Fritliggende enfamilieshus (parcelhus)</v>
      </c>
      <c r="M1443" s="1" t="str">
        <f ca="1">INDEX(Anvendelseskode!C:C,MATCH($E1443,Anvendelseskode!$A:$A,0))</f>
        <v>Parcelhuse</v>
      </c>
      <c r="N1443" s="1" t="str">
        <f ca="1">INDEX(Anvendelseskode!D:D,MATCH($E1443,Anvendelseskode!$A:$A,0))</f>
        <v>Private husholdninger</v>
      </c>
      <c r="O1443" s="1" t="str">
        <f ca="1">IFERROR(INDEX(SBi!$2:$2,MATCH(G1443,SBi!$1:$1,1)),SBi!$K$2)</f>
        <v>1961-1972</v>
      </c>
      <c r="P1443" s="1">
        <f ca="1">IFERROR(INDEX(SBi!$C$3:$K$28,MATCH(E1443,SBi!$B$3:$B$28,0),MATCH(O1443,SBi!$C$2:$K$2,0)),0)</f>
        <v>134.30000000000001</v>
      </c>
      <c r="Q1443" s="19">
        <f t="shared" ca="1" si="294"/>
        <v>17.996200000000002</v>
      </c>
      <c r="R1443" s="19" t="str">
        <f ca="1">IFERROR(INDEX(VpD!$2:$2,MATCH(G1443,VpD!$1:$1,1)),VpD!$I$2)</f>
        <v>1961-1972</v>
      </c>
      <c r="S1443" s="1">
        <f ca="1">IFERROR(INDEX(VpD!$C$3:$I$27,MATCH(E1443,VpD!$B$3:$B$27,0),MATCH(R1443,VpD!$C$2:$I$2,0)),0)</f>
        <v>143</v>
      </c>
      <c r="T1443" s="19">
        <f t="shared" ca="1" si="295"/>
        <v>19.161999999999999</v>
      </c>
      <c r="U1443" s="14" t="str">
        <f t="shared" ca="1" si="296"/>
        <v xml:space="preserve">711038.92 </v>
      </c>
      <c r="V1443" s="14" t="str">
        <f t="shared" ca="1" si="297"/>
        <v>6172062.03</v>
      </c>
      <c r="W1443" s="14" t="str">
        <f t="shared" ca="1" si="298"/>
        <v>POINT(711038.92 6172062.03)</v>
      </c>
      <c r="X1443" s="14" t="str">
        <f>IFERROR(INDEX(BygningOmraade!B:B,MATCH(A1443,BygningOmraade!A:A,0)),"")</f>
        <v/>
      </c>
    </row>
    <row r="1444" spans="1:24" s="14" customFormat="1" x14ac:dyDescent="0.25">
      <c r="A1444" s="14">
        <f t="shared" si="286"/>
        <v>1444</v>
      </c>
      <c r="B1444" s="14" t="str">
        <f t="shared" ca="1" si="287"/>
        <v>53cc29f5-14a4-452d-91d2-ce28042939d1</v>
      </c>
      <c r="C1444" s="14" t="str">
        <f t="shared" ca="1" si="288"/>
        <v>0a3f507e-1557-32b8-e044-0003ba298018</v>
      </c>
      <c r="D1444" s="14">
        <f t="shared" ca="1" si="289"/>
        <v>996659</v>
      </c>
      <c r="E1444" s="1">
        <f t="shared" ca="1" si="290"/>
        <v>130</v>
      </c>
      <c r="F1444" s="1">
        <f t="shared" ca="1" si="291"/>
        <v>102</v>
      </c>
      <c r="G1444" s="1">
        <f t="shared" ca="1" si="292"/>
        <v>1977</v>
      </c>
      <c r="H1444" s="1" t="str">
        <f ca="1">IFERROR(INDEX(Varmeinstallation!B:B,MATCH(INDIRECT($A$1&amp;"L"&amp;A1444)*1,Varmeinstallation!A:A,0)),"Ingen varmeinstallationer")</f>
        <v>Fjernvarme/blokvarme (radiatorsystemer eller varmluftanlæg)</v>
      </c>
      <c r="I1444" s="1" t="str">
        <f ca="1">IFERROR(INDEX(Opvarmningsmiddel!B:B,MATCH(INDIRECT($A$1&amp;"M"&amp;A1444)*1,Opvarmningsmiddel!A:A,0)),"")</f>
        <v/>
      </c>
      <c r="J1444" s="1">
        <f t="shared" ca="1" si="293"/>
        <v>0</v>
      </c>
      <c r="K1444" s="1" t="str">
        <f ca="1">IFERROR(INDEX(Relationstabel!$C$3:$K$10,MATCH(VALUE(INDIRECT($A$1&amp;"L"&amp;A1444)),Relationstabel!$A$3:$A$10,0),MATCH(IFERROR(VALUE(INDIRECT($A$1&amp;"M"&amp;A1444)),0),Relationstabel!$C$1:$K$1,0)),"Ingen varmeinstallationer")</f>
        <v>Fjernvarme/ Blokvarme</v>
      </c>
      <c r="L1444" s="1" t="str">
        <f ca="1">INDEX(Anvendelseskode!B:B,MATCH($E1444,Anvendelseskode!$A:$A,0))</f>
        <v>Række-, kæde-, dobbelthus (lodret adskillelse mellem enhederne)</v>
      </c>
      <c r="M1444" s="1" t="str">
        <f ca="1">INDEX(Anvendelseskode!C:C,MATCH($E1444,Anvendelseskode!$A:$A,0))</f>
        <v>Række-, kæde og dobbelthuse</v>
      </c>
      <c r="N1444" s="1" t="str">
        <f ca="1">INDEX(Anvendelseskode!D:D,MATCH($E1444,Anvendelseskode!$A:$A,0))</f>
        <v>Private husholdninger</v>
      </c>
      <c r="O1444" s="1" t="str">
        <f ca="1">IFERROR(INDEX(SBi!$2:$2,MATCH(G1444,SBi!$1:$1,1)),SBi!$K$2)</f>
        <v>1973-1978</v>
      </c>
      <c r="P1444" s="1">
        <f ca="1">IFERROR(INDEX(SBi!$C$3:$K$28,MATCH(E1444,SBi!$B$3:$B$28,0),MATCH(O1444,SBi!$C$2:$K$2,0)),0)</f>
        <v>112.6</v>
      </c>
      <c r="Q1444" s="19">
        <f t="shared" ca="1" si="294"/>
        <v>11.485199999999999</v>
      </c>
      <c r="R1444" s="19" t="str">
        <f ca="1">IFERROR(INDEX(VpD!$2:$2,MATCH(G1444,VpD!$1:$1,1)),VpD!$I$2)</f>
        <v>1973-1978</v>
      </c>
      <c r="S1444" s="1">
        <f ca="1">IFERROR(INDEX(VpD!$C$3:$I$27,MATCH(E1444,VpD!$B$3:$B$27,0),MATCH(R1444,VpD!$C$2:$I$2,0)),0)</f>
        <v>98</v>
      </c>
      <c r="T1444" s="19">
        <f t="shared" ca="1" si="295"/>
        <v>9.9960000000000004</v>
      </c>
      <c r="U1444" s="14" t="str">
        <f t="shared" ca="1" si="296"/>
        <v xml:space="preserve">713529.49 </v>
      </c>
      <c r="V1444" s="14" t="str">
        <f t="shared" ca="1" si="297"/>
        <v>6169534.68</v>
      </c>
      <c r="W1444" s="14" t="str">
        <f t="shared" ca="1" si="298"/>
        <v>POINT(713529.49 6169534.68)</v>
      </c>
      <c r="X1444" s="14" t="str">
        <f>IFERROR(INDEX(BygningOmraade!B:B,MATCH(A1444,BygningOmraade!A:A,0)),"")</f>
        <v/>
      </c>
    </row>
    <row r="1445" spans="1:24" s="14" customFormat="1" x14ac:dyDescent="0.25">
      <c r="A1445" s="14">
        <f t="shared" si="286"/>
        <v>1445</v>
      </c>
      <c r="B1445" s="14" t="str">
        <f t="shared" ca="1" si="287"/>
        <v>53e1ef71-b2b8-42e4-8854-d062a8e9aaae</v>
      </c>
      <c r="C1445" s="14" t="str">
        <f t="shared" ca="1" si="288"/>
        <v>0a3f507e-1948-32b8-e044-0003ba298018</v>
      </c>
      <c r="D1445" s="14">
        <f t="shared" ca="1" si="289"/>
        <v>996642</v>
      </c>
      <c r="E1445" s="1">
        <f t="shared" ca="1" si="290"/>
        <v>130</v>
      </c>
      <c r="F1445" s="1">
        <f t="shared" ca="1" si="291"/>
        <v>109</v>
      </c>
      <c r="G1445" s="1">
        <f t="shared" ca="1" si="292"/>
        <v>1978</v>
      </c>
      <c r="H1445" s="1" t="str">
        <f ca="1">IFERROR(INDEX(Varmeinstallation!B:B,MATCH(INDIRECT($A$1&amp;"L"&amp;A1445)*1,Varmeinstallation!A:A,0)),"Ingen varmeinstallationer")</f>
        <v>Fjernvarme/blokvarme (radiatorsystemer eller varmluftanlæg)</v>
      </c>
      <c r="I1445" s="1" t="str">
        <f ca="1">IFERROR(INDEX(Opvarmningsmiddel!B:B,MATCH(INDIRECT($A$1&amp;"M"&amp;A1445)*1,Opvarmningsmiddel!A:A,0)),"")</f>
        <v/>
      </c>
      <c r="J1445" s="1">
        <f t="shared" ca="1" si="293"/>
        <v>0</v>
      </c>
      <c r="K1445" s="1" t="str">
        <f ca="1">IFERROR(INDEX(Relationstabel!$C$3:$K$10,MATCH(VALUE(INDIRECT($A$1&amp;"L"&amp;A1445)),Relationstabel!$A$3:$A$10,0),MATCH(IFERROR(VALUE(INDIRECT($A$1&amp;"M"&amp;A1445)),0),Relationstabel!$C$1:$K$1,0)),"Ingen varmeinstallationer")</f>
        <v>Fjernvarme/ Blokvarme</v>
      </c>
      <c r="L1445" s="1" t="str">
        <f ca="1">INDEX(Anvendelseskode!B:B,MATCH($E1445,Anvendelseskode!$A:$A,0))</f>
        <v>Række-, kæde-, dobbelthus (lodret adskillelse mellem enhederne)</v>
      </c>
      <c r="M1445" s="1" t="str">
        <f ca="1">INDEX(Anvendelseskode!C:C,MATCH($E1445,Anvendelseskode!$A:$A,0))</f>
        <v>Række-, kæde og dobbelthuse</v>
      </c>
      <c r="N1445" s="1" t="str">
        <f ca="1">INDEX(Anvendelseskode!D:D,MATCH($E1445,Anvendelseskode!$A:$A,0))</f>
        <v>Private husholdninger</v>
      </c>
      <c r="O1445" s="1" t="str">
        <f ca="1">IFERROR(INDEX(SBi!$2:$2,MATCH(G1445,SBi!$1:$1,1)),SBi!$K$2)</f>
        <v>1973-1978</v>
      </c>
      <c r="P1445" s="1">
        <f ca="1">IFERROR(INDEX(SBi!$C$3:$K$28,MATCH(E1445,SBi!$B$3:$B$28,0),MATCH(O1445,SBi!$C$2:$K$2,0)),0)</f>
        <v>112.6</v>
      </c>
      <c r="Q1445" s="19">
        <f t="shared" ca="1" si="294"/>
        <v>12.273399999999999</v>
      </c>
      <c r="R1445" s="19" t="str">
        <f ca="1">IFERROR(INDEX(VpD!$2:$2,MATCH(G1445,VpD!$1:$1,1)),VpD!$I$2)</f>
        <v>1973-1978</v>
      </c>
      <c r="S1445" s="1">
        <f ca="1">IFERROR(INDEX(VpD!$C$3:$I$27,MATCH(E1445,VpD!$B$3:$B$27,0),MATCH(R1445,VpD!$C$2:$I$2,0)),0)</f>
        <v>98</v>
      </c>
      <c r="T1445" s="19">
        <f t="shared" ca="1" si="295"/>
        <v>10.682</v>
      </c>
      <c r="U1445" s="14" t="str">
        <f t="shared" ca="1" si="296"/>
        <v xml:space="preserve">713540.67 </v>
      </c>
      <c r="V1445" s="14" t="str">
        <f t="shared" ca="1" si="297"/>
        <v>6169779.42</v>
      </c>
      <c r="W1445" s="14" t="str">
        <f t="shared" ca="1" si="298"/>
        <v>POINT(713540.67 6169779.42)</v>
      </c>
      <c r="X1445" s="14" t="str">
        <f>IFERROR(INDEX(BygningOmraade!B:B,MATCH(A1445,BygningOmraade!A:A,0)),"")</f>
        <v/>
      </c>
    </row>
    <row r="1446" spans="1:24" s="14" customFormat="1" x14ac:dyDescent="0.25">
      <c r="A1446" s="14">
        <f t="shared" si="286"/>
        <v>1446</v>
      </c>
      <c r="B1446" s="14" t="str">
        <f t="shared" ca="1" si="287"/>
        <v>53fe972a-d2be-4521-a39c-502b0390e7fd</v>
      </c>
      <c r="C1446" s="14" t="str">
        <f t="shared" ca="1" si="288"/>
        <v>0a3f507e-1665-32b8-e044-0003ba298018</v>
      </c>
      <c r="D1446" s="14">
        <f t="shared" ca="1" si="289"/>
        <v>996921</v>
      </c>
      <c r="E1446" s="1">
        <f t="shared" ca="1" si="290"/>
        <v>130</v>
      </c>
      <c r="F1446" s="1">
        <f t="shared" ca="1" si="291"/>
        <v>102</v>
      </c>
      <c r="G1446" s="1">
        <f t="shared" ca="1" si="292"/>
        <v>1977</v>
      </c>
      <c r="H1446" s="1" t="str">
        <f ca="1">IFERROR(INDEX(Varmeinstallation!B:B,MATCH(INDIRECT($A$1&amp;"L"&amp;A1446)*1,Varmeinstallation!A:A,0)),"Ingen varmeinstallationer")</f>
        <v>Fjernvarme/blokvarme (radiatorsystemer eller varmluftanlæg)</v>
      </c>
      <c r="I1446" s="1" t="str">
        <f ca="1">IFERROR(INDEX(Opvarmningsmiddel!B:B,MATCH(INDIRECT($A$1&amp;"M"&amp;A1446)*1,Opvarmningsmiddel!A:A,0)),"")</f>
        <v/>
      </c>
      <c r="J1446" s="1">
        <f t="shared" ca="1" si="293"/>
        <v>0</v>
      </c>
      <c r="K1446" s="1" t="str">
        <f ca="1">IFERROR(INDEX(Relationstabel!$C$3:$K$10,MATCH(VALUE(INDIRECT($A$1&amp;"L"&amp;A1446)),Relationstabel!$A$3:$A$10,0),MATCH(IFERROR(VALUE(INDIRECT($A$1&amp;"M"&amp;A1446)),0),Relationstabel!$C$1:$K$1,0)),"Ingen varmeinstallationer")</f>
        <v>Fjernvarme/ Blokvarme</v>
      </c>
      <c r="L1446" s="1" t="str">
        <f ca="1">INDEX(Anvendelseskode!B:B,MATCH($E1446,Anvendelseskode!$A:$A,0))</f>
        <v>Række-, kæde-, dobbelthus (lodret adskillelse mellem enhederne)</v>
      </c>
      <c r="M1446" s="1" t="str">
        <f ca="1">INDEX(Anvendelseskode!C:C,MATCH($E1446,Anvendelseskode!$A:$A,0))</f>
        <v>Række-, kæde og dobbelthuse</v>
      </c>
      <c r="N1446" s="1" t="str">
        <f ca="1">INDEX(Anvendelseskode!D:D,MATCH($E1446,Anvendelseskode!$A:$A,0))</f>
        <v>Private husholdninger</v>
      </c>
      <c r="O1446" s="1" t="str">
        <f ca="1">IFERROR(INDEX(SBi!$2:$2,MATCH(G1446,SBi!$1:$1,1)),SBi!$K$2)</f>
        <v>1973-1978</v>
      </c>
      <c r="P1446" s="1">
        <f ca="1">IFERROR(INDEX(SBi!$C$3:$K$28,MATCH(E1446,SBi!$B$3:$B$28,0),MATCH(O1446,SBi!$C$2:$K$2,0)),0)</f>
        <v>112.6</v>
      </c>
      <c r="Q1446" s="19">
        <f t="shared" ca="1" si="294"/>
        <v>11.485199999999999</v>
      </c>
      <c r="R1446" s="19" t="str">
        <f ca="1">IFERROR(INDEX(VpD!$2:$2,MATCH(G1446,VpD!$1:$1,1)),VpD!$I$2)</f>
        <v>1973-1978</v>
      </c>
      <c r="S1446" s="1">
        <f ca="1">IFERROR(INDEX(VpD!$C$3:$I$27,MATCH(E1446,VpD!$B$3:$B$27,0),MATCH(R1446,VpD!$C$2:$I$2,0)),0)</f>
        <v>98</v>
      </c>
      <c r="T1446" s="19">
        <f t="shared" ca="1" si="295"/>
        <v>9.9960000000000004</v>
      </c>
      <c r="U1446" s="14" t="str">
        <f t="shared" ca="1" si="296"/>
        <v xml:space="preserve">713639.3 </v>
      </c>
      <c r="V1446" s="14" t="str">
        <f t="shared" ca="1" si="297"/>
        <v>6169489.37</v>
      </c>
      <c r="W1446" s="14" t="str">
        <f t="shared" ca="1" si="298"/>
        <v>POINT(713639.3 6169489.37)</v>
      </c>
      <c r="X1446" s="14" t="str">
        <f>IFERROR(INDEX(BygningOmraade!B:B,MATCH(A1446,BygningOmraade!A:A,0)),"")</f>
        <v/>
      </c>
    </row>
    <row r="1447" spans="1:24" s="14" customFormat="1" x14ac:dyDescent="0.25">
      <c r="A1447" s="14">
        <f t="shared" si="286"/>
        <v>1447</v>
      </c>
      <c r="B1447" s="14" t="str">
        <f t="shared" ca="1" si="287"/>
        <v>541bb8ea-d110-461a-ae21-944e0f471653</v>
      </c>
      <c r="C1447" s="14" t="str">
        <f t="shared" ca="1" si="288"/>
        <v>0a3f507e-1d19-32b8-e044-0003ba298018</v>
      </c>
      <c r="D1447" s="14">
        <f t="shared" ca="1" si="289"/>
        <v>994072</v>
      </c>
      <c r="E1447" s="1">
        <f t="shared" ca="1" si="290"/>
        <v>120</v>
      </c>
      <c r="F1447" s="1">
        <f t="shared" ca="1" si="291"/>
        <v>170</v>
      </c>
      <c r="G1447" s="1">
        <f t="shared" ca="1" si="292"/>
        <v>1978</v>
      </c>
      <c r="H1447" s="1" t="str">
        <f ca="1">IFERROR(INDEX(Varmeinstallation!B:B,MATCH(INDIRECT($A$1&amp;"L"&amp;A1447)*1,Varmeinstallation!A:A,0)),"Ingen varmeinstallationer")</f>
        <v>Centralvarme fra eget anlæg, et-kammer fyr</v>
      </c>
      <c r="I1447" s="1" t="str">
        <f ca="1">IFERROR(INDEX(Opvarmningsmiddel!B:B,MATCH(INDIRECT($A$1&amp;"M"&amp;A1447)*1,Opvarmningsmiddel!A:A,0)),"")</f>
        <v>Naturgas</v>
      </c>
      <c r="J1447" s="1">
        <f t="shared" ca="1" si="293"/>
        <v>5</v>
      </c>
      <c r="K1447" s="1" t="str">
        <f ca="1">IFERROR(INDEX(Relationstabel!$C$3:$K$10,MATCH(VALUE(INDIRECT($A$1&amp;"L"&amp;A1447)),Relationstabel!$A$3:$A$10,0),MATCH(IFERROR(VALUE(INDIRECT($A$1&amp;"M"&amp;A1447)),0),Relationstabel!$C$1:$K$1,0)),"Ingen varmeinstallationer")</f>
        <v>Naturgas</v>
      </c>
      <c r="L1447" s="1" t="str">
        <f ca="1">INDEX(Anvendelseskode!B:B,MATCH($E1447,Anvendelseskode!$A:$A,0))</f>
        <v>Fritliggende enfamilieshus (parcelhus)</v>
      </c>
      <c r="M1447" s="1" t="str">
        <f ca="1">INDEX(Anvendelseskode!C:C,MATCH($E1447,Anvendelseskode!$A:$A,0))</f>
        <v>Parcelhuse</v>
      </c>
      <c r="N1447" s="1" t="str">
        <f ca="1">INDEX(Anvendelseskode!D:D,MATCH($E1447,Anvendelseskode!$A:$A,0))</f>
        <v>Private husholdninger</v>
      </c>
      <c r="O1447" s="1" t="str">
        <f ca="1">IFERROR(INDEX(SBi!$2:$2,MATCH(G1447,SBi!$1:$1,1)),SBi!$K$2)</f>
        <v>1973-1978</v>
      </c>
      <c r="P1447" s="1">
        <f ca="1">IFERROR(INDEX(SBi!$C$3:$K$28,MATCH(E1447,SBi!$B$3:$B$28,0),MATCH(O1447,SBi!$C$2:$K$2,0)),0)</f>
        <v>119.8</v>
      </c>
      <c r="Q1447" s="19">
        <f t="shared" ca="1" si="294"/>
        <v>20.366</v>
      </c>
      <c r="R1447" s="19" t="str">
        <f ca="1">IFERROR(INDEX(VpD!$2:$2,MATCH(G1447,VpD!$1:$1,1)),VpD!$I$2)</f>
        <v>1973-1978</v>
      </c>
      <c r="S1447" s="1">
        <f ca="1">IFERROR(INDEX(VpD!$C$3:$I$27,MATCH(E1447,VpD!$B$3:$B$27,0),MATCH(R1447,VpD!$C$2:$I$2,0)),0)</f>
        <v>117</v>
      </c>
      <c r="T1447" s="19">
        <f t="shared" ca="1" si="295"/>
        <v>19.89</v>
      </c>
      <c r="U1447" s="14" t="str">
        <f t="shared" ca="1" si="296"/>
        <v xml:space="preserve">711034.24 </v>
      </c>
      <c r="V1447" s="14" t="str">
        <f t="shared" ca="1" si="297"/>
        <v>6172081.91</v>
      </c>
      <c r="W1447" s="14" t="str">
        <f t="shared" ca="1" si="298"/>
        <v>POINT(711034.24 6172081.91)</v>
      </c>
      <c r="X1447" s="14" t="str">
        <f>IFERROR(INDEX(BygningOmraade!B:B,MATCH(A1447,BygningOmraade!A:A,0)),"")</f>
        <v/>
      </c>
    </row>
    <row r="1448" spans="1:24" s="14" customFormat="1" x14ac:dyDescent="0.25">
      <c r="A1448" s="14">
        <f t="shared" si="286"/>
        <v>1448</v>
      </c>
      <c r="B1448" s="14" t="str">
        <f t="shared" ca="1" si="287"/>
        <v>542c3491-d351-4511-a9d2-b9d307e3d741</v>
      </c>
      <c r="C1448" s="14" t="str">
        <f t="shared" ca="1" si="288"/>
        <v>0a3f507e-218e-32b8-e044-0003ba298018</v>
      </c>
      <c r="D1448" s="14">
        <f t="shared" ca="1" si="289"/>
        <v>996757</v>
      </c>
      <c r="E1448" s="1">
        <f t="shared" ca="1" si="290"/>
        <v>320</v>
      </c>
      <c r="F1448" s="1">
        <f t="shared" ca="1" si="291"/>
        <v>5194</v>
      </c>
      <c r="G1448" s="1">
        <f t="shared" ca="1" si="292"/>
        <v>1999</v>
      </c>
      <c r="H1448" s="1" t="str">
        <f ca="1">IFERROR(INDEX(Varmeinstallation!B:B,MATCH(INDIRECT($A$1&amp;"L"&amp;A1448)*1,Varmeinstallation!A:A,0)),"Ingen varmeinstallationer")</f>
        <v>Fjernvarme/blokvarme (radiatorsystemer eller varmluftanlæg)</v>
      </c>
      <c r="I1448" s="1" t="str">
        <f ca="1">IFERROR(INDEX(Opvarmningsmiddel!B:B,MATCH(INDIRECT($A$1&amp;"M"&amp;A1448)*1,Opvarmningsmiddel!A:A,0)),"")</f>
        <v/>
      </c>
      <c r="J1448" s="1">
        <f t="shared" ca="1" si="293"/>
        <v>90</v>
      </c>
      <c r="K1448" s="1" t="str">
        <f ca="1">IFERROR(INDEX(Relationstabel!$C$3:$K$10,MATCH(VALUE(INDIRECT($A$1&amp;"L"&amp;A1448)),Relationstabel!$A$3:$A$10,0),MATCH(IFERROR(VALUE(INDIRECT($A$1&amp;"M"&amp;A1448)),0),Relationstabel!$C$1:$K$1,0)),"Ingen varmeinstallationer")</f>
        <v>Fjernvarme/ Blokvarme</v>
      </c>
      <c r="L1448" s="1" t="str">
        <f ca="1">INDEX(Anvendelseskode!B:B,MATCH($E1448,Anvendelseskode!$A:$A,0))</f>
        <v>Bygning til kontor, handel, lager herunder offentlig administration</v>
      </c>
      <c r="M1448" s="1" t="str">
        <f ca="1">INDEX(Anvendelseskode!C:C,MATCH($E1448,Anvendelseskode!$A:$A,0))</f>
        <v>Kontor, handel, lager, off. adm.</v>
      </c>
      <c r="N1448" s="1" t="str">
        <f ca="1">INDEX(Anvendelseskode!D:D,MATCH($E1448,Anvendelseskode!$A:$A,0))</f>
        <v>Handel og servicevirksomheder</v>
      </c>
      <c r="O1448" s="1" t="str">
        <f ca="1">IFERROR(INDEX(SBi!$2:$2,MATCH(G1448,SBi!$1:$1,1)),SBi!$K$2)</f>
        <v>1999-2006</v>
      </c>
      <c r="P1448" s="1">
        <f ca="1">IFERROR(INDEX(SBi!$C$3:$K$28,MATCH(E1448,SBi!$B$3:$B$28,0),MATCH(O1448,SBi!$C$2:$K$2,0)),0)</f>
        <v>89.6</v>
      </c>
      <c r="Q1448" s="19">
        <f t="shared" ca="1" si="294"/>
        <v>465.38239999999996</v>
      </c>
      <c r="R1448" s="19" t="str">
        <f ca="1">IFERROR(INDEX(VpD!$2:$2,MATCH(G1448,VpD!$1:$1,1)),VpD!$I$2)</f>
        <v>&gt;1998</v>
      </c>
      <c r="S1448" s="1">
        <f ca="1">IFERROR(INDEX(VpD!$C$3:$I$27,MATCH(E1448,VpD!$B$3:$B$27,0),MATCH(R1448,VpD!$C$2:$I$2,0)),0)</f>
        <v>77</v>
      </c>
      <c r="T1448" s="19">
        <f t="shared" ca="1" si="295"/>
        <v>399.93799999999999</v>
      </c>
      <c r="U1448" s="14" t="str">
        <f t="shared" ca="1" si="296"/>
        <v xml:space="preserve">713581.34 </v>
      </c>
      <c r="V1448" s="14" t="str">
        <f t="shared" ca="1" si="297"/>
        <v>6169365.5</v>
      </c>
      <c r="W1448" s="14" t="str">
        <f t="shared" ca="1" si="298"/>
        <v>POINT(713581.34 6169365.5)</v>
      </c>
      <c r="X1448" s="14" t="str">
        <f>IFERROR(INDEX(BygningOmraade!B:B,MATCH(A1448,BygningOmraade!A:A,0)),"")</f>
        <v/>
      </c>
    </row>
    <row r="1449" spans="1:24" s="14" customFormat="1" x14ac:dyDescent="0.25">
      <c r="A1449" s="14">
        <f t="shared" si="286"/>
        <v>1449</v>
      </c>
      <c r="B1449" s="14" t="str">
        <f t="shared" ca="1" si="287"/>
        <v>5432ccde-fa89-437f-8aaf-03b568e2caa3</v>
      </c>
      <c r="C1449" s="14" t="str">
        <f t="shared" ca="1" si="288"/>
        <v>0a3f507e-15d0-32b8-e044-0003ba298018</v>
      </c>
      <c r="D1449" s="14">
        <f t="shared" ca="1" si="289"/>
        <v>994891</v>
      </c>
      <c r="E1449" s="1">
        <f t="shared" ca="1" si="290"/>
        <v>120</v>
      </c>
      <c r="F1449" s="1">
        <f t="shared" ca="1" si="291"/>
        <v>94</v>
      </c>
      <c r="G1449" s="1">
        <f t="shared" ca="1" si="292"/>
        <v>1957</v>
      </c>
      <c r="H1449" s="1" t="str">
        <f ca="1">IFERROR(INDEX(Varmeinstallation!B:B,MATCH(INDIRECT($A$1&amp;"L"&amp;A1449)*1,Varmeinstallation!A:A,0)),"Ingen varmeinstallationer")</f>
        <v>Centralvarme fra eget anlæg, et-kammer fyr</v>
      </c>
      <c r="I1449" s="1" t="str">
        <f ca="1">IFERROR(INDEX(Opvarmningsmiddel!B:B,MATCH(INDIRECT($A$1&amp;"M"&amp;A1449)*1,Opvarmningsmiddel!A:A,0)),"")</f>
        <v>Naturgas</v>
      </c>
      <c r="J1449" s="1">
        <f t="shared" ca="1" si="293"/>
        <v>0</v>
      </c>
      <c r="K1449" s="1" t="str">
        <f ca="1">IFERROR(INDEX(Relationstabel!$C$3:$K$10,MATCH(VALUE(INDIRECT($A$1&amp;"L"&amp;A1449)),Relationstabel!$A$3:$A$10,0),MATCH(IFERROR(VALUE(INDIRECT($A$1&amp;"M"&amp;A1449)),0),Relationstabel!$C$1:$K$1,0)),"Ingen varmeinstallationer")</f>
        <v>Naturgas</v>
      </c>
      <c r="L1449" s="1" t="str">
        <f ca="1">INDEX(Anvendelseskode!B:B,MATCH($E1449,Anvendelseskode!$A:$A,0))</f>
        <v>Fritliggende enfamilieshus (parcelhus)</v>
      </c>
      <c r="M1449" s="1" t="str">
        <f ca="1">INDEX(Anvendelseskode!C:C,MATCH($E1449,Anvendelseskode!$A:$A,0))</f>
        <v>Parcelhuse</v>
      </c>
      <c r="N1449" s="1" t="str">
        <f ca="1">INDEX(Anvendelseskode!D:D,MATCH($E1449,Anvendelseskode!$A:$A,0))</f>
        <v>Private husholdninger</v>
      </c>
      <c r="O1449" s="1" t="str">
        <f ca="1">IFERROR(INDEX(SBi!$2:$2,MATCH(G1449,SBi!$1:$1,1)),SBi!$K$2)</f>
        <v>1951-1960</v>
      </c>
      <c r="P1449" s="1">
        <f ca="1">IFERROR(INDEX(SBi!$C$3:$K$28,MATCH(E1449,SBi!$B$3:$B$28,0),MATCH(O1449,SBi!$C$2:$K$2,0)),0)</f>
        <v>154.9</v>
      </c>
      <c r="Q1449" s="19">
        <f t="shared" ca="1" si="294"/>
        <v>14.560600000000001</v>
      </c>
      <c r="R1449" s="19" t="str">
        <f ca="1">IFERROR(INDEX(VpD!$2:$2,MATCH(G1449,VpD!$1:$1,1)),VpD!$I$2)</f>
        <v>1951-1960</v>
      </c>
      <c r="S1449" s="1">
        <f ca="1">IFERROR(INDEX(VpD!$C$3:$I$27,MATCH(E1449,VpD!$B$3:$B$27,0),MATCH(R1449,VpD!$C$2:$I$2,0)),0)</f>
        <v>204</v>
      </c>
      <c r="T1449" s="19">
        <f t="shared" ca="1" si="295"/>
        <v>19.175999999999998</v>
      </c>
      <c r="U1449" s="14" t="str">
        <f t="shared" ca="1" si="296"/>
        <v xml:space="preserve">711782.27 </v>
      </c>
      <c r="V1449" s="14" t="str">
        <f t="shared" ca="1" si="297"/>
        <v>6170711.51</v>
      </c>
      <c r="W1449" s="14" t="str">
        <f t="shared" ca="1" si="298"/>
        <v>POINT(711782.27 6170711.51)</v>
      </c>
      <c r="X1449" s="14" t="str">
        <f>IFERROR(INDEX(BygningOmraade!B:B,MATCH(A1449,BygningOmraade!A:A,0)),"")</f>
        <v/>
      </c>
    </row>
    <row r="1450" spans="1:24" s="14" customFormat="1" x14ac:dyDescent="0.25">
      <c r="A1450" s="14">
        <f t="shared" si="286"/>
        <v>1450</v>
      </c>
      <c r="B1450" s="14" t="str">
        <f t="shared" ca="1" si="287"/>
        <v>543694fa-eb60-4b69-b89d-060686d136b0</v>
      </c>
      <c r="C1450" s="14" t="str">
        <f t="shared" ca="1" si="288"/>
        <v>0a3f507e-1b1a-32b8-e044-0003ba298018</v>
      </c>
      <c r="D1450" s="14">
        <f t="shared" ca="1" si="289"/>
        <v>995620</v>
      </c>
      <c r="E1450" s="1">
        <f t="shared" ca="1" si="290"/>
        <v>320</v>
      </c>
      <c r="F1450" s="1">
        <f t="shared" ca="1" si="291"/>
        <v>513</v>
      </c>
      <c r="G1450" s="1">
        <f t="shared" ca="1" si="292"/>
        <v>1993</v>
      </c>
      <c r="H1450" s="1" t="str">
        <f ca="1">IFERROR(INDEX(Varmeinstallation!B:B,MATCH(INDIRECT($A$1&amp;"L"&amp;A1450)*1,Varmeinstallation!A:A,0)),"Ingen varmeinstallationer")</f>
        <v>Centralvarme fra eget anlæg, et-kammer fyr</v>
      </c>
      <c r="I1450" s="1" t="str">
        <f ca="1">IFERROR(INDEX(Opvarmningsmiddel!B:B,MATCH(INDIRECT($A$1&amp;"M"&amp;A1450)*1,Opvarmningsmiddel!A:A,0)),"")</f>
        <v>Naturgas</v>
      </c>
      <c r="J1450" s="1">
        <f t="shared" ca="1" si="293"/>
        <v>0</v>
      </c>
      <c r="K1450" s="1" t="str">
        <f ca="1">IFERROR(INDEX(Relationstabel!$C$3:$K$10,MATCH(VALUE(INDIRECT($A$1&amp;"L"&amp;A1450)),Relationstabel!$A$3:$A$10,0),MATCH(IFERROR(VALUE(INDIRECT($A$1&amp;"M"&amp;A1450)),0),Relationstabel!$C$1:$K$1,0)),"Ingen varmeinstallationer")</f>
        <v>Naturgas</v>
      </c>
      <c r="L1450" s="1" t="str">
        <f ca="1">INDEX(Anvendelseskode!B:B,MATCH($E1450,Anvendelseskode!$A:$A,0))</f>
        <v>Bygning til kontor, handel, lager herunder offentlig administration</v>
      </c>
      <c r="M1450" s="1" t="str">
        <f ca="1">INDEX(Anvendelseskode!C:C,MATCH($E1450,Anvendelseskode!$A:$A,0))</f>
        <v>Kontor, handel, lager, off. adm.</v>
      </c>
      <c r="N1450" s="1" t="str">
        <f ca="1">INDEX(Anvendelseskode!D:D,MATCH($E1450,Anvendelseskode!$A:$A,0))</f>
        <v>Handel og servicevirksomheder</v>
      </c>
      <c r="O1450" s="1" t="str">
        <f ca="1">IFERROR(INDEX(SBi!$2:$2,MATCH(G1450,SBi!$1:$1,1)),SBi!$K$2)</f>
        <v>1979-1998</v>
      </c>
      <c r="P1450" s="1">
        <f ca="1">IFERROR(INDEX(SBi!$C$3:$K$28,MATCH(E1450,SBi!$B$3:$B$28,0),MATCH(O1450,SBi!$C$2:$K$2,0)),0)</f>
        <v>103.3</v>
      </c>
      <c r="Q1450" s="19">
        <f t="shared" ca="1" si="294"/>
        <v>52.992899999999999</v>
      </c>
      <c r="R1450" s="19" t="str">
        <f ca="1">IFERROR(INDEX(VpD!$2:$2,MATCH(G1450,VpD!$1:$1,1)),VpD!$I$2)</f>
        <v>1979-1998</v>
      </c>
      <c r="S1450" s="1">
        <f ca="1">IFERROR(INDEX(VpD!$C$3:$I$27,MATCH(E1450,VpD!$B$3:$B$27,0),MATCH(R1450,VpD!$C$2:$I$2,0)),0)</f>
        <v>77</v>
      </c>
      <c r="T1450" s="19">
        <f t="shared" ca="1" si="295"/>
        <v>39.500999999999998</v>
      </c>
      <c r="U1450" s="14" t="str">
        <f t="shared" ca="1" si="296"/>
        <v xml:space="preserve">712365.98 </v>
      </c>
      <c r="V1450" s="14" t="str">
        <f t="shared" ca="1" si="297"/>
        <v>6171749.25</v>
      </c>
      <c r="W1450" s="14" t="str">
        <f t="shared" ca="1" si="298"/>
        <v>POINT(712365.98 6171749.25)</v>
      </c>
      <c r="X1450" s="14" t="str">
        <f>IFERROR(INDEX(BygningOmraade!B:B,MATCH(A1450,BygningOmraade!A:A,0)),"")</f>
        <v/>
      </c>
    </row>
    <row r="1451" spans="1:24" s="14" customFormat="1" x14ac:dyDescent="0.25">
      <c r="A1451" s="14">
        <f t="shared" si="286"/>
        <v>1451</v>
      </c>
      <c r="B1451" s="14" t="str">
        <f t="shared" ca="1" si="287"/>
        <v>54469c62-953f-4327-a95b-0d3ad6944804</v>
      </c>
      <c r="C1451" s="14" t="str">
        <f t="shared" ca="1" si="288"/>
        <v>0350dea4-c85f-4e8f-a98c-912779b633c2</v>
      </c>
      <c r="D1451" s="14">
        <f t="shared" ca="1" si="289"/>
        <v>100098590</v>
      </c>
      <c r="E1451" s="1">
        <f t="shared" ca="1" si="290"/>
        <v>130</v>
      </c>
      <c r="F1451" s="1">
        <f t="shared" ca="1" si="291"/>
        <v>120</v>
      </c>
      <c r="G1451" s="1">
        <f t="shared" ca="1" si="292"/>
        <v>2017</v>
      </c>
      <c r="H1451" s="1" t="str">
        <f ca="1">IFERROR(INDEX(Varmeinstallation!B:B,MATCH(INDIRECT($A$1&amp;"L"&amp;A1451)*1,Varmeinstallation!A:A,0)),"Ingen varmeinstallationer")</f>
        <v>Fjernvarme/blokvarme (radiatorsystemer eller varmluftanlæg)</v>
      </c>
      <c r="I1451" s="1" t="str">
        <f ca="1">IFERROR(INDEX(Opvarmningsmiddel!B:B,MATCH(INDIRECT($A$1&amp;"M"&amp;A1451)*1,Opvarmningsmiddel!A:A,0)),"")</f>
        <v/>
      </c>
      <c r="J1451" s="1">
        <f t="shared" ca="1" si="293"/>
        <v>0</v>
      </c>
      <c r="K1451" s="1" t="str">
        <f ca="1">IFERROR(INDEX(Relationstabel!$C$3:$K$10,MATCH(VALUE(INDIRECT($A$1&amp;"L"&amp;A1451)),Relationstabel!$A$3:$A$10,0),MATCH(IFERROR(VALUE(INDIRECT($A$1&amp;"M"&amp;A1451)),0),Relationstabel!$C$1:$K$1,0)),"Ingen varmeinstallationer")</f>
        <v>Fjernvarme/ Blokvarme</v>
      </c>
      <c r="L1451" s="1" t="str">
        <f ca="1">INDEX(Anvendelseskode!B:B,MATCH($E1451,Anvendelseskode!$A:$A,0))</f>
        <v>Række-, kæde-, dobbelthus (lodret adskillelse mellem enhederne)</v>
      </c>
      <c r="M1451" s="1" t="str">
        <f ca="1">INDEX(Anvendelseskode!C:C,MATCH($E1451,Anvendelseskode!$A:$A,0))</f>
        <v>Række-, kæde og dobbelthuse</v>
      </c>
      <c r="N1451" s="1" t="str">
        <f ca="1">INDEX(Anvendelseskode!D:D,MATCH($E1451,Anvendelseskode!$A:$A,0))</f>
        <v>Private husholdninger</v>
      </c>
      <c r="O1451" s="1" t="str">
        <f ca="1">IFERROR(INDEX(SBi!$2:$2,MATCH(G1451,SBi!$1:$1,1)),SBi!$K$2)</f>
        <v>Efter 2006</v>
      </c>
      <c r="P1451" s="1">
        <f ca="1">IFERROR(INDEX(SBi!$C$3:$K$28,MATCH(E1451,SBi!$B$3:$B$28,0),MATCH(O1451,SBi!$C$2:$K$2,0)),0)</f>
        <v>66.400000000000006</v>
      </c>
      <c r="Q1451" s="19">
        <f t="shared" ca="1" si="294"/>
        <v>7.9680000000000009</v>
      </c>
      <c r="R1451" s="19" t="str">
        <f ca="1">IFERROR(INDEX(VpD!$2:$2,MATCH(G1451,VpD!$1:$1,1)),VpD!$I$2)</f>
        <v>&gt;1998</v>
      </c>
      <c r="S1451" s="1">
        <f ca="1">IFERROR(INDEX(VpD!$C$3:$I$27,MATCH(E1451,VpD!$B$3:$B$27,0),MATCH(R1451,VpD!$C$2:$I$2,0)),0)</f>
        <v>65</v>
      </c>
      <c r="T1451" s="19">
        <f t="shared" ca="1" si="295"/>
        <v>7.8</v>
      </c>
      <c r="U1451" s="14" t="str">
        <f t="shared" ca="1" si="296"/>
        <v xml:space="preserve">711644.52 </v>
      </c>
      <c r="V1451" s="14" t="str">
        <f t="shared" ca="1" si="297"/>
        <v>6172726.84</v>
      </c>
      <c r="W1451" s="14" t="str">
        <f t="shared" ca="1" si="298"/>
        <v>POINT(711644.52 6172726.84)</v>
      </c>
      <c r="X1451" s="14" t="str">
        <f>IFERROR(INDEX(BygningOmraade!B:B,MATCH(A1451,BygningOmraade!A:A,0)),"")</f>
        <v/>
      </c>
    </row>
    <row r="1452" spans="1:24" s="14" customFormat="1" x14ac:dyDescent="0.25">
      <c r="A1452" s="14">
        <f t="shared" si="286"/>
        <v>1452</v>
      </c>
      <c r="B1452" s="14" t="str">
        <f t="shared" ca="1" si="287"/>
        <v>5452dba6-ed7f-46e2-a880-13907edbbfca</v>
      </c>
      <c r="C1452" s="14" t="str">
        <f t="shared" ca="1" si="288"/>
        <v>0a3f507e-1d9c-32b8-e044-0003ba298018</v>
      </c>
      <c r="D1452" s="14">
        <f t="shared" ca="1" si="289"/>
        <v>2540558</v>
      </c>
      <c r="E1452" s="1">
        <f t="shared" ca="1" si="290"/>
        <v>120</v>
      </c>
      <c r="F1452" s="1">
        <f t="shared" ca="1" si="291"/>
        <v>138</v>
      </c>
      <c r="G1452" s="1">
        <f t="shared" ca="1" si="292"/>
        <v>2000</v>
      </c>
      <c r="H1452" s="1" t="str">
        <f ca="1">IFERROR(INDEX(Varmeinstallation!B:B,MATCH(INDIRECT($A$1&amp;"L"&amp;A1452)*1,Varmeinstallation!A:A,0)),"Ingen varmeinstallationer")</f>
        <v>Fjernvarme/blokvarme (radiatorsystemer eller varmluftanlæg)</v>
      </c>
      <c r="I1452" s="1" t="str">
        <f ca="1">IFERROR(INDEX(Opvarmningsmiddel!B:B,MATCH(INDIRECT($A$1&amp;"M"&amp;A1452)*1,Opvarmningsmiddel!A:A,0)),"")</f>
        <v/>
      </c>
      <c r="J1452" s="1">
        <f t="shared" ca="1" si="293"/>
        <v>0</v>
      </c>
      <c r="K1452" s="1" t="str">
        <f ca="1">IFERROR(INDEX(Relationstabel!$C$3:$K$10,MATCH(VALUE(INDIRECT($A$1&amp;"L"&amp;A1452)),Relationstabel!$A$3:$A$10,0),MATCH(IFERROR(VALUE(INDIRECT($A$1&amp;"M"&amp;A1452)),0),Relationstabel!$C$1:$K$1,0)),"Ingen varmeinstallationer")</f>
        <v>Fjernvarme/ Blokvarme</v>
      </c>
      <c r="L1452" s="1" t="str">
        <f ca="1">INDEX(Anvendelseskode!B:B,MATCH($E1452,Anvendelseskode!$A:$A,0))</f>
        <v>Fritliggende enfamilieshus (parcelhus)</v>
      </c>
      <c r="M1452" s="1" t="str">
        <f ca="1">INDEX(Anvendelseskode!C:C,MATCH($E1452,Anvendelseskode!$A:$A,0))</f>
        <v>Parcelhuse</v>
      </c>
      <c r="N1452" s="1" t="str">
        <f ca="1">INDEX(Anvendelseskode!D:D,MATCH($E1452,Anvendelseskode!$A:$A,0))</f>
        <v>Private husholdninger</v>
      </c>
      <c r="O1452" s="1" t="str">
        <f ca="1">IFERROR(INDEX(SBi!$2:$2,MATCH(G1452,SBi!$1:$1,1)),SBi!$K$2)</f>
        <v>1999-2006</v>
      </c>
      <c r="P1452" s="1">
        <f ca="1">IFERROR(INDEX(SBi!$C$3:$K$28,MATCH(E1452,SBi!$B$3:$B$28,0),MATCH(O1452,SBi!$C$2:$K$2,0)),0)</f>
        <v>83.9</v>
      </c>
      <c r="Q1452" s="19">
        <f t="shared" ca="1" si="294"/>
        <v>11.578200000000001</v>
      </c>
      <c r="R1452" s="19" t="str">
        <f ca="1">IFERROR(INDEX(VpD!$2:$2,MATCH(G1452,VpD!$1:$1,1)),VpD!$I$2)</f>
        <v>&gt;1998</v>
      </c>
      <c r="S1452" s="1">
        <f ca="1">IFERROR(INDEX(VpD!$C$3:$I$27,MATCH(E1452,VpD!$B$3:$B$27,0),MATCH(R1452,VpD!$C$2:$I$2,0)),0)</f>
        <v>72</v>
      </c>
      <c r="T1452" s="19">
        <f t="shared" ca="1" si="295"/>
        <v>9.9359999999999999</v>
      </c>
      <c r="U1452" s="14" t="str">
        <f t="shared" ca="1" si="296"/>
        <v xml:space="preserve">712050.71 </v>
      </c>
      <c r="V1452" s="14" t="str">
        <f t="shared" ca="1" si="297"/>
        <v>6172289.31</v>
      </c>
      <c r="W1452" s="14" t="str">
        <f t="shared" ca="1" si="298"/>
        <v>POINT(712050.71 6172289.31)</v>
      </c>
      <c r="X1452" s="14" t="str">
        <f>IFERROR(INDEX(BygningOmraade!B:B,MATCH(A1452,BygningOmraade!A:A,0)),"")</f>
        <v/>
      </c>
    </row>
    <row r="1453" spans="1:24" s="14" customFormat="1" x14ac:dyDescent="0.25">
      <c r="A1453" s="14">
        <f t="shared" si="286"/>
        <v>1453</v>
      </c>
      <c r="B1453" s="14" t="str">
        <f t="shared" ca="1" si="287"/>
        <v>545677de-4566-452f-8c44-b97f136fd8ec</v>
      </c>
      <c r="C1453" s="14" t="str">
        <f t="shared" ca="1" si="288"/>
        <v>0a3f507e-1573-32b8-e044-0003ba298018</v>
      </c>
      <c r="D1453" s="14">
        <f t="shared" ca="1" si="289"/>
        <v>997530</v>
      </c>
      <c r="E1453" s="1">
        <f t="shared" ca="1" si="290"/>
        <v>120</v>
      </c>
      <c r="F1453" s="1">
        <f t="shared" ca="1" si="291"/>
        <v>183</v>
      </c>
      <c r="G1453" s="1">
        <f t="shared" ca="1" si="292"/>
        <v>2008</v>
      </c>
      <c r="H1453" s="1" t="str">
        <f ca="1">IFERROR(INDEX(Varmeinstallation!B:B,MATCH(INDIRECT($A$1&amp;"L"&amp;A1453)*1,Varmeinstallation!A:A,0)),"Ingen varmeinstallationer")</f>
        <v>Centralvarme fra eget anlæg, et-kammer fyr</v>
      </c>
      <c r="I1453" s="1" t="str">
        <f ca="1">IFERROR(INDEX(Opvarmningsmiddel!B:B,MATCH(INDIRECT($A$1&amp;"M"&amp;A1453)*1,Opvarmningsmiddel!A:A,0)),"")</f>
        <v>Naturgas</v>
      </c>
      <c r="J1453" s="1">
        <f t="shared" ca="1" si="293"/>
        <v>80</v>
      </c>
      <c r="K1453" s="1" t="str">
        <f ca="1">IFERROR(INDEX(Relationstabel!$C$3:$K$10,MATCH(VALUE(INDIRECT($A$1&amp;"L"&amp;A1453)),Relationstabel!$A$3:$A$10,0),MATCH(IFERROR(VALUE(INDIRECT($A$1&amp;"M"&amp;A1453)),0),Relationstabel!$C$1:$K$1,0)),"Ingen varmeinstallationer")</f>
        <v>Naturgas</v>
      </c>
      <c r="L1453" s="1" t="str">
        <f ca="1">INDEX(Anvendelseskode!B:B,MATCH($E1453,Anvendelseskode!$A:$A,0))</f>
        <v>Fritliggende enfamilieshus (parcelhus)</v>
      </c>
      <c r="M1453" s="1" t="str">
        <f ca="1">INDEX(Anvendelseskode!C:C,MATCH($E1453,Anvendelseskode!$A:$A,0))</f>
        <v>Parcelhuse</v>
      </c>
      <c r="N1453" s="1" t="str">
        <f ca="1">INDEX(Anvendelseskode!D:D,MATCH($E1453,Anvendelseskode!$A:$A,0))</f>
        <v>Private husholdninger</v>
      </c>
      <c r="O1453" s="1" t="str">
        <f ca="1">IFERROR(INDEX(SBi!$2:$2,MATCH(G1453,SBi!$1:$1,1)),SBi!$K$2)</f>
        <v>Efter 2006</v>
      </c>
      <c r="P1453" s="1">
        <f ca="1">IFERROR(INDEX(SBi!$C$3:$K$28,MATCH(E1453,SBi!$B$3:$B$28,0),MATCH(O1453,SBi!$C$2:$K$2,0)),0)</f>
        <v>67.3</v>
      </c>
      <c r="Q1453" s="19">
        <f t="shared" ca="1" si="294"/>
        <v>12.315899999999999</v>
      </c>
      <c r="R1453" s="19" t="str">
        <f ca="1">IFERROR(INDEX(VpD!$2:$2,MATCH(G1453,VpD!$1:$1,1)),VpD!$I$2)</f>
        <v>&gt;1998</v>
      </c>
      <c r="S1453" s="1">
        <f ca="1">IFERROR(INDEX(VpD!$C$3:$I$27,MATCH(E1453,VpD!$B$3:$B$27,0),MATCH(R1453,VpD!$C$2:$I$2,0)),0)</f>
        <v>72</v>
      </c>
      <c r="T1453" s="19">
        <f t="shared" ca="1" si="295"/>
        <v>13.176</v>
      </c>
      <c r="U1453" s="14" t="str">
        <f t="shared" ca="1" si="296"/>
        <v xml:space="preserve">713868.81 </v>
      </c>
      <c r="V1453" s="14" t="str">
        <f t="shared" ca="1" si="297"/>
        <v>6169344.83</v>
      </c>
      <c r="W1453" s="14" t="str">
        <f t="shared" ca="1" si="298"/>
        <v>POINT(713868.81 6169344.83)</v>
      </c>
      <c r="X1453" s="14" t="str">
        <f>IFERROR(INDEX(BygningOmraade!B:B,MATCH(A1453,BygningOmraade!A:A,0)),"")</f>
        <v/>
      </c>
    </row>
    <row r="1454" spans="1:24" s="14" customFormat="1" x14ac:dyDescent="0.25">
      <c r="A1454" s="14">
        <f t="shared" si="286"/>
        <v>1454</v>
      </c>
      <c r="B1454" s="14" t="str">
        <f t="shared" ca="1" si="287"/>
        <v>545720f3-0859-45d4-97e9-c55e97ed2998</v>
      </c>
      <c r="C1454" s="14" t="str">
        <f t="shared" ca="1" si="288"/>
        <v>0a3f507e-1cd3-32b8-e044-0003ba298018</v>
      </c>
      <c r="D1454" s="14">
        <f t="shared" ca="1" si="289"/>
        <v>994289</v>
      </c>
      <c r="E1454" s="1">
        <f t="shared" ca="1" si="290"/>
        <v>130</v>
      </c>
      <c r="F1454" s="1">
        <f t="shared" ca="1" si="291"/>
        <v>134</v>
      </c>
      <c r="G1454" s="1">
        <f t="shared" ca="1" si="292"/>
        <v>1975</v>
      </c>
      <c r="H1454" s="1" t="str">
        <f ca="1">IFERROR(INDEX(Varmeinstallation!B:B,MATCH(INDIRECT($A$1&amp;"L"&amp;A1454)*1,Varmeinstallation!A:A,0)),"Ingen varmeinstallationer")</f>
        <v>Fjernvarme/blokvarme (radiatorsystemer eller varmluftanlæg)</v>
      </c>
      <c r="I1454" s="1" t="str">
        <f ca="1">IFERROR(INDEX(Opvarmningsmiddel!B:B,MATCH(INDIRECT($A$1&amp;"M"&amp;A1454)*1,Opvarmningsmiddel!A:A,0)),"")</f>
        <v/>
      </c>
      <c r="J1454" s="1">
        <f t="shared" ca="1" si="293"/>
        <v>0</v>
      </c>
      <c r="K1454" s="1" t="str">
        <f ca="1">IFERROR(INDEX(Relationstabel!$C$3:$K$10,MATCH(VALUE(INDIRECT($A$1&amp;"L"&amp;A1454)),Relationstabel!$A$3:$A$10,0),MATCH(IFERROR(VALUE(INDIRECT($A$1&amp;"M"&amp;A1454)),0),Relationstabel!$C$1:$K$1,0)),"Ingen varmeinstallationer")</f>
        <v>Fjernvarme/ Blokvarme</v>
      </c>
      <c r="L1454" s="1" t="str">
        <f ca="1">INDEX(Anvendelseskode!B:B,MATCH($E1454,Anvendelseskode!$A:$A,0))</f>
        <v>Række-, kæde-, dobbelthus (lodret adskillelse mellem enhederne)</v>
      </c>
      <c r="M1454" s="1" t="str">
        <f ca="1">INDEX(Anvendelseskode!C:C,MATCH($E1454,Anvendelseskode!$A:$A,0))</f>
        <v>Række-, kæde og dobbelthuse</v>
      </c>
      <c r="N1454" s="1" t="str">
        <f ca="1">INDEX(Anvendelseskode!D:D,MATCH($E1454,Anvendelseskode!$A:$A,0))</f>
        <v>Private husholdninger</v>
      </c>
      <c r="O1454" s="1" t="str">
        <f ca="1">IFERROR(INDEX(SBi!$2:$2,MATCH(G1454,SBi!$1:$1,1)),SBi!$K$2)</f>
        <v>1973-1978</v>
      </c>
      <c r="P1454" s="1">
        <f ca="1">IFERROR(INDEX(SBi!$C$3:$K$28,MATCH(E1454,SBi!$B$3:$B$28,0),MATCH(O1454,SBi!$C$2:$K$2,0)),0)</f>
        <v>112.6</v>
      </c>
      <c r="Q1454" s="19">
        <f t="shared" ca="1" si="294"/>
        <v>15.0884</v>
      </c>
      <c r="R1454" s="19" t="str">
        <f ca="1">IFERROR(INDEX(VpD!$2:$2,MATCH(G1454,VpD!$1:$1,1)),VpD!$I$2)</f>
        <v>1973-1978</v>
      </c>
      <c r="S1454" s="1">
        <f ca="1">IFERROR(INDEX(VpD!$C$3:$I$27,MATCH(E1454,VpD!$B$3:$B$27,0),MATCH(R1454,VpD!$C$2:$I$2,0)),0)</f>
        <v>98</v>
      </c>
      <c r="T1454" s="19">
        <f t="shared" ca="1" si="295"/>
        <v>13.132</v>
      </c>
      <c r="U1454" s="14" t="str">
        <f t="shared" ca="1" si="296"/>
        <v xml:space="preserve">711302.6 </v>
      </c>
      <c r="V1454" s="14" t="str">
        <f t="shared" ca="1" si="297"/>
        <v>6172451.62</v>
      </c>
      <c r="W1454" s="14" t="str">
        <f t="shared" ca="1" si="298"/>
        <v>POINT(711302.6 6172451.62)</v>
      </c>
      <c r="X1454" s="14" t="str">
        <f>IFERROR(INDEX(BygningOmraade!B:B,MATCH(A1454,BygningOmraade!A:A,0)),"")</f>
        <v/>
      </c>
    </row>
    <row r="1455" spans="1:24" s="14" customFormat="1" x14ac:dyDescent="0.25">
      <c r="A1455" s="14">
        <f t="shared" si="286"/>
        <v>1455</v>
      </c>
      <c r="B1455" s="14" t="str">
        <f t="shared" ca="1" si="287"/>
        <v>5468db3d-9a52-463a-8fbb-66e7850b8e7e</v>
      </c>
      <c r="C1455" s="14" t="str">
        <f t="shared" ca="1" si="288"/>
        <v>0a3f507e-20c7-32b8-e044-0003ba298018</v>
      </c>
      <c r="D1455" s="14">
        <f t="shared" ca="1" si="289"/>
        <v>994150</v>
      </c>
      <c r="E1455" s="1">
        <f t="shared" ca="1" si="290"/>
        <v>140</v>
      </c>
      <c r="F1455" s="1">
        <f t="shared" ca="1" si="291"/>
        <v>180</v>
      </c>
      <c r="G1455" s="1">
        <f t="shared" ca="1" si="292"/>
        <v>1991</v>
      </c>
      <c r="H1455" s="1" t="str">
        <f ca="1">IFERROR(INDEX(Varmeinstallation!B:B,MATCH(INDIRECT($A$1&amp;"L"&amp;A1455)*1,Varmeinstallation!A:A,0)),"Ingen varmeinstallationer")</f>
        <v>Fjernvarme/blokvarme (radiatorsystemer eller varmluftanlæg)</v>
      </c>
      <c r="I1455" s="1" t="str">
        <f ca="1">IFERROR(INDEX(Opvarmningsmiddel!B:B,MATCH(INDIRECT($A$1&amp;"M"&amp;A1455)*1,Opvarmningsmiddel!A:A,0)),"")</f>
        <v/>
      </c>
      <c r="J1455" s="1">
        <f t="shared" ca="1" si="293"/>
        <v>0</v>
      </c>
      <c r="K1455" s="1" t="str">
        <f ca="1">IFERROR(INDEX(Relationstabel!$C$3:$K$10,MATCH(VALUE(INDIRECT($A$1&amp;"L"&amp;A1455)),Relationstabel!$A$3:$A$10,0),MATCH(IFERROR(VALUE(INDIRECT($A$1&amp;"M"&amp;A1455)),0),Relationstabel!$C$1:$K$1,0)),"Ingen varmeinstallationer")</f>
        <v>Fjernvarme/ Blokvarme</v>
      </c>
      <c r="L1455" s="1" t="str">
        <f ca="1">INDEX(Anvendelseskode!B:B,MATCH($E1455,Anvendelseskode!$A:$A,0))</f>
        <v>Etageboligbebyggelse</v>
      </c>
      <c r="M1455" s="1" t="str">
        <f ca="1">INDEX(Anvendelseskode!C:C,MATCH($E1455,Anvendelseskode!$A:$A,0))</f>
        <v>Etageboligbebyggelse</v>
      </c>
      <c r="N1455" s="1" t="str">
        <f ca="1">INDEX(Anvendelseskode!D:D,MATCH($E1455,Anvendelseskode!$A:$A,0))</f>
        <v>Private husholdninger</v>
      </c>
      <c r="O1455" s="1" t="str">
        <f ca="1">IFERROR(INDEX(SBi!$2:$2,MATCH(G1455,SBi!$1:$1,1)),SBi!$K$2)</f>
        <v>1979-1998</v>
      </c>
      <c r="P1455" s="1">
        <f ca="1">IFERROR(INDEX(SBi!$C$3:$K$28,MATCH(E1455,SBi!$B$3:$B$28,0),MATCH(O1455,SBi!$C$2:$K$2,0)),0)</f>
        <v>108.5</v>
      </c>
      <c r="Q1455" s="19">
        <f t="shared" ca="1" si="294"/>
        <v>19.53</v>
      </c>
      <c r="R1455" s="19" t="str">
        <f ca="1">IFERROR(INDEX(VpD!$2:$2,MATCH(G1455,VpD!$1:$1,1)),VpD!$I$2)</f>
        <v>1979-1998</v>
      </c>
      <c r="S1455" s="1">
        <f ca="1">IFERROR(INDEX(VpD!$C$3:$I$27,MATCH(E1455,VpD!$B$3:$B$27,0),MATCH(R1455,VpD!$C$2:$I$2,0)),0)</f>
        <v>80</v>
      </c>
      <c r="T1455" s="19">
        <f t="shared" ca="1" si="295"/>
        <v>14.4</v>
      </c>
      <c r="U1455" s="14" t="str">
        <f t="shared" ca="1" si="296"/>
        <v xml:space="preserve">711505.36 </v>
      </c>
      <c r="V1455" s="14" t="str">
        <f t="shared" ca="1" si="297"/>
        <v>6172575.83</v>
      </c>
      <c r="W1455" s="14" t="str">
        <f t="shared" ca="1" si="298"/>
        <v>POINT(711505.36 6172575.83)</v>
      </c>
      <c r="X1455" s="14" t="str">
        <f>IFERROR(INDEX(BygningOmraade!B:B,MATCH(A1455,BygningOmraade!A:A,0)),"")</f>
        <v/>
      </c>
    </row>
    <row r="1456" spans="1:24" s="14" customFormat="1" x14ac:dyDescent="0.25">
      <c r="A1456" s="14">
        <f t="shared" si="286"/>
        <v>1456</v>
      </c>
      <c r="B1456" s="14" t="str">
        <f t="shared" ca="1" si="287"/>
        <v>547937b1-88cc-405e-b58f-41ec1bc5264a</v>
      </c>
      <c r="C1456" s="14" t="str">
        <f t="shared" ca="1" si="288"/>
        <v>0a3f507e-1b12-32b8-e044-0003ba298018</v>
      </c>
      <c r="D1456" s="14">
        <f t="shared" ca="1" si="289"/>
        <v>995832</v>
      </c>
      <c r="E1456" s="1">
        <f t="shared" ca="1" si="290"/>
        <v>420</v>
      </c>
      <c r="F1456" s="1">
        <f t="shared" ca="1" si="291"/>
        <v>134</v>
      </c>
      <c r="G1456" s="1">
        <f t="shared" ca="1" si="292"/>
        <v>1955</v>
      </c>
      <c r="H1456" s="1" t="str">
        <f ca="1">IFERROR(INDEX(Varmeinstallation!B:B,MATCH(INDIRECT($A$1&amp;"L"&amp;A1456)*1,Varmeinstallation!A:A,0)),"Ingen varmeinstallationer")</f>
        <v>Fjernvarme/blokvarme (radiatorsystemer eller varmluftanlæg)</v>
      </c>
      <c r="I1456" s="1" t="str">
        <f ca="1">IFERROR(INDEX(Opvarmningsmiddel!B:B,MATCH(INDIRECT($A$1&amp;"M"&amp;A1456)*1,Opvarmningsmiddel!A:A,0)),"")</f>
        <v/>
      </c>
      <c r="J1456" s="1">
        <f t="shared" ca="1" si="293"/>
        <v>90</v>
      </c>
      <c r="K1456" s="1" t="str">
        <f ca="1">IFERROR(INDEX(Relationstabel!$C$3:$K$10,MATCH(VALUE(INDIRECT($A$1&amp;"L"&amp;A1456)),Relationstabel!$A$3:$A$10,0),MATCH(IFERROR(VALUE(INDIRECT($A$1&amp;"M"&amp;A1456)),0),Relationstabel!$C$1:$K$1,0)),"Ingen varmeinstallationer")</f>
        <v>Fjernvarme/ Blokvarme</v>
      </c>
      <c r="L1456" s="1" t="str">
        <f ca="1">INDEX(Anvendelseskode!B:B,MATCH($E1456,Anvendelseskode!$A:$A,0))</f>
        <v>Bygning til undervisning og forskning (skole, gymnasium, forskningslabratorium o.lign.)</v>
      </c>
      <c r="M1456" s="1" t="str">
        <f ca="1">INDEX(Anvendelseskode!C:C,MATCH($E1456,Anvendelseskode!$A:$A,0))</f>
        <v>Undervisning, forskning o.l.</v>
      </c>
      <c r="N1456" s="1" t="str">
        <f ca="1">INDEX(Anvendelseskode!D:D,MATCH($E1456,Anvendelseskode!$A:$A,0))</f>
        <v>Kommunale og andre offentlige institutioner</v>
      </c>
      <c r="O1456" s="1" t="str">
        <f ca="1">IFERROR(INDEX(SBi!$2:$2,MATCH(G1456,SBi!$1:$1,1)),SBi!$K$2)</f>
        <v>1951-1960</v>
      </c>
      <c r="P1456" s="1">
        <f ca="1">IFERROR(INDEX(SBi!$C$3:$K$28,MATCH(E1456,SBi!$B$3:$B$28,0),MATCH(O1456,SBi!$C$2:$K$2,0)),0)</f>
        <v>133.80000000000001</v>
      </c>
      <c r="Q1456" s="19">
        <f t="shared" ca="1" si="294"/>
        <v>17.929200000000002</v>
      </c>
      <c r="R1456" s="19" t="str">
        <f ca="1">IFERROR(INDEX(VpD!$2:$2,MATCH(G1456,VpD!$1:$1,1)),VpD!$I$2)</f>
        <v>1951-1960</v>
      </c>
      <c r="S1456" s="1">
        <f ca="1">IFERROR(INDEX(VpD!$C$3:$I$27,MATCH(E1456,VpD!$B$3:$B$27,0),MATCH(R1456,VpD!$C$2:$I$2,0)),0)</f>
        <v>162</v>
      </c>
      <c r="T1456" s="19">
        <f t="shared" ca="1" si="295"/>
        <v>21.707999999999998</v>
      </c>
      <c r="U1456" s="14" t="str">
        <f t="shared" ca="1" si="296"/>
        <v xml:space="preserve">712080.95 </v>
      </c>
      <c r="V1456" s="14" t="str">
        <f t="shared" ca="1" si="297"/>
        <v>6170288.69</v>
      </c>
      <c r="W1456" s="14" t="str">
        <f t="shared" ca="1" si="298"/>
        <v>POINT(712080.95 6170288.69)</v>
      </c>
      <c r="X1456" s="14" t="str">
        <f>IFERROR(INDEX(BygningOmraade!B:B,MATCH(A1456,BygningOmraade!A:A,0)),"")</f>
        <v/>
      </c>
    </row>
    <row r="1457" spans="1:24" s="14" customFormat="1" x14ac:dyDescent="0.25">
      <c r="A1457" s="14">
        <f t="shared" si="286"/>
        <v>1457</v>
      </c>
      <c r="B1457" s="14" t="str">
        <f t="shared" ca="1" si="287"/>
        <v>547c0a90-6cd6-48b4-ae4e-f613bf1a2ca9</v>
      </c>
      <c r="C1457" s="14" t="str">
        <f t="shared" ca="1" si="288"/>
        <v>0a3f507e-1c7b-32b8-e044-0003ba298018</v>
      </c>
      <c r="D1457" s="14">
        <f t="shared" ca="1" si="289"/>
        <v>996057</v>
      </c>
      <c r="E1457" s="1">
        <f t="shared" ca="1" si="290"/>
        <v>120</v>
      </c>
      <c r="F1457" s="1">
        <f t="shared" ca="1" si="291"/>
        <v>177</v>
      </c>
      <c r="G1457" s="1">
        <f t="shared" ca="1" si="292"/>
        <v>2004</v>
      </c>
      <c r="H1457" s="1" t="str">
        <f ca="1">IFERROR(INDEX(Varmeinstallation!B:B,MATCH(INDIRECT($A$1&amp;"L"&amp;A1457)*1,Varmeinstallation!A:A,0)),"Ingen varmeinstallationer")</f>
        <v>Centralvarme fra eget anlæg, et-kammer fyr</v>
      </c>
      <c r="I1457" s="1" t="str">
        <f ca="1">IFERROR(INDEX(Opvarmningsmiddel!B:B,MATCH(INDIRECT($A$1&amp;"M"&amp;A1457)*1,Opvarmningsmiddel!A:A,0)),"")</f>
        <v>Naturgas</v>
      </c>
      <c r="J1457" s="1">
        <f t="shared" ca="1" si="293"/>
        <v>90</v>
      </c>
      <c r="K1457" s="1" t="str">
        <f ca="1">IFERROR(INDEX(Relationstabel!$C$3:$K$10,MATCH(VALUE(INDIRECT($A$1&amp;"L"&amp;A1457)),Relationstabel!$A$3:$A$10,0),MATCH(IFERROR(VALUE(INDIRECT($A$1&amp;"M"&amp;A1457)),0),Relationstabel!$C$1:$K$1,0)),"Ingen varmeinstallationer")</f>
        <v>Naturgas</v>
      </c>
      <c r="L1457" s="1" t="str">
        <f ca="1">INDEX(Anvendelseskode!B:B,MATCH($E1457,Anvendelseskode!$A:$A,0))</f>
        <v>Fritliggende enfamilieshus (parcelhus)</v>
      </c>
      <c r="M1457" s="1" t="str">
        <f ca="1">INDEX(Anvendelseskode!C:C,MATCH($E1457,Anvendelseskode!$A:$A,0))</f>
        <v>Parcelhuse</v>
      </c>
      <c r="N1457" s="1" t="str">
        <f ca="1">INDEX(Anvendelseskode!D:D,MATCH($E1457,Anvendelseskode!$A:$A,0))</f>
        <v>Private husholdninger</v>
      </c>
      <c r="O1457" s="1" t="str">
        <f ca="1">IFERROR(INDEX(SBi!$2:$2,MATCH(G1457,SBi!$1:$1,1)),SBi!$K$2)</f>
        <v>1999-2006</v>
      </c>
      <c r="P1457" s="1">
        <f ca="1">IFERROR(INDEX(SBi!$C$3:$K$28,MATCH(E1457,SBi!$B$3:$B$28,0),MATCH(O1457,SBi!$C$2:$K$2,0)),0)</f>
        <v>83.9</v>
      </c>
      <c r="Q1457" s="19">
        <f t="shared" ca="1" si="294"/>
        <v>14.850300000000001</v>
      </c>
      <c r="R1457" s="19" t="str">
        <f ca="1">IFERROR(INDEX(VpD!$2:$2,MATCH(G1457,VpD!$1:$1,1)),VpD!$I$2)</f>
        <v>&gt;1998</v>
      </c>
      <c r="S1457" s="1">
        <f ca="1">IFERROR(INDEX(VpD!$C$3:$I$27,MATCH(E1457,VpD!$B$3:$B$27,0),MATCH(R1457,VpD!$C$2:$I$2,0)),0)</f>
        <v>72</v>
      </c>
      <c r="T1457" s="19">
        <f t="shared" ca="1" si="295"/>
        <v>12.744</v>
      </c>
      <c r="U1457" s="14" t="str">
        <f t="shared" ca="1" si="296"/>
        <v xml:space="preserve">712501.67 </v>
      </c>
      <c r="V1457" s="14" t="str">
        <f t="shared" ca="1" si="297"/>
        <v>6169308.97</v>
      </c>
      <c r="W1457" s="14" t="str">
        <f t="shared" ca="1" si="298"/>
        <v>POINT(712501.67 6169308.97)</v>
      </c>
      <c r="X1457" s="14" t="str">
        <f>IFERROR(INDEX(BygningOmraade!B:B,MATCH(A1457,BygningOmraade!A:A,0)),"")</f>
        <v/>
      </c>
    </row>
    <row r="1458" spans="1:24" s="14" customFormat="1" x14ac:dyDescent="0.25">
      <c r="A1458" s="14">
        <f t="shared" si="286"/>
        <v>1458</v>
      </c>
      <c r="B1458" s="14" t="str">
        <f t="shared" ca="1" si="287"/>
        <v>5492587a-f098-4f2d-bc86-b723352a36dc</v>
      </c>
      <c r="C1458" s="14" t="str">
        <f t="shared" ca="1" si="288"/>
        <v>0a3f507e-1fb4-32b8-e044-0003ba298018</v>
      </c>
      <c r="D1458" s="14">
        <f t="shared" ca="1" si="289"/>
        <v>993965</v>
      </c>
      <c r="E1458" s="1">
        <f t="shared" ca="1" si="290"/>
        <v>120</v>
      </c>
      <c r="F1458" s="1">
        <f t="shared" ca="1" si="291"/>
        <v>119</v>
      </c>
      <c r="G1458" s="1">
        <f t="shared" ca="1" si="292"/>
        <v>1984</v>
      </c>
      <c r="H1458" s="1" t="str">
        <f ca="1">IFERROR(INDEX(Varmeinstallation!B:B,MATCH(INDIRECT($A$1&amp;"L"&amp;A1458)*1,Varmeinstallation!A:A,0)),"Ingen varmeinstallationer")</f>
        <v>Centralvarme fra eget anlæg, et-kammer fyr</v>
      </c>
      <c r="I1458" s="1" t="str">
        <f ca="1">IFERROR(INDEX(Opvarmningsmiddel!B:B,MATCH(INDIRECT($A$1&amp;"M"&amp;A1458)*1,Opvarmningsmiddel!A:A,0)),"")</f>
        <v>Naturgas</v>
      </c>
      <c r="J1458" s="1">
        <f t="shared" ca="1" si="293"/>
        <v>0</v>
      </c>
      <c r="K1458" s="1" t="str">
        <f ca="1">IFERROR(INDEX(Relationstabel!$C$3:$K$10,MATCH(VALUE(INDIRECT($A$1&amp;"L"&amp;A1458)),Relationstabel!$A$3:$A$10,0),MATCH(IFERROR(VALUE(INDIRECT($A$1&amp;"M"&amp;A1458)),0),Relationstabel!$C$1:$K$1,0)),"Ingen varmeinstallationer")</f>
        <v>Naturgas</v>
      </c>
      <c r="L1458" s="1" t="str">
        <f ca="1">INDEX(Anvendelseskode!B:B,MATCH($E1458,Anvendelseskode!$A:$A,0))</f>
        <v>Fritliggende enfamilieshus (parcelhus)</v>
      </c>
      <c r="M1458" s="1" t="str">
        <f ca="1">INDEX(Anvendelseskode!C:C,MATCH($E1458,Anvendelseskode!$A:$A,0))</f>
        <v>Parcelhuse</v>
      </c>
      <c r="N1458" s="1" t="str">
        <f ca="1">INDEX(Anvendelseskode!D:D,MATCH($E1458,Anvendelseskode!$A:$A,0))</f>
        <v>Private husholdninger</v>
      </c>
      <c r="O1458" s="1" t="str">
        <f ca="1">IFERROR(INDEX(SBi!$2:$2,MATCH(G1458,SBi!$1:$1,1)),SBi!$K$2)</f>
        <v>1979-1998</v>
      </c>
      <c r="P1458" s="1">
        <f ca="1">IFERROR(INDEX(SBi!$C$3:$K$28,MATCH(E1458,SBi!$B$3:$B$28,0),MATCH(O1458,SBi!$C$2:$K$2,0)),0)</f>
        <v>105.4</v>
      </c>
      <c r="Q1458" s="19">
        <f t="shared" ca="1" si="294"/>
        <v>12.5426</v>
      </c>
      <c r="R1458" s="19" t="str">
        <f ca="1">IFERROR(INDEX(VpD!$2:$2,MATCH(G1458,VpD!$1:$1,1)),VpD!$I$2)</f>
        <v>1979-1998</v>
      </c>
      <c r="S1458" s="1">
        <f ca="1">IFERROR(INDEX(VpD!$C$3:$I$27,MATCH(E1458,VpD!$B$3:$B$27,0),MATCH(R1458,VpD!$C$2:$I$2,0)),0)</f>
        <v>90</v>
      </c>
      <c r="T1458" s="19">
        <f t="shared" ca="1" si="295"/>
        <v>10.71</v>
      </c>
      <c r="U1458" s="14" t="str">
        <f t="shared" ca="1" si="296"/>
        <v xml:space="preserve">711140.01 </v>
      </c>
      <c r="V1458" s="14" t="str">
        <f t="shared" ca="1" si="297"/>
        <v>6171673.57</v>
      </c>
      <c r="W1458" s="14" t="str">
        <f t="shared" ca="1" si="298"/>
        <v>POINT(711140.01 6171673.57)</v>
      </c>
      <c r="X1458" s="14" t="str">
        <f>IFERROR(INDEX(BygningOmraade!B:B,MATCH(A1458,BygningOmraade!A:A,0)),"")</f>
        <v/>
      </c>
    </row>
    <row r="1459" spans="1:24" s="14" customFormat="1" x14ac:dyDescent="0.25">
      <c r="A1459" s="14">
        <f t="shared" si="286"/>
        <v>1459</v>
      </c>
      <c r="B1459" s="14" t="str">
        <f t="shared" ca="1" si="287"/>
        <v>54a1644c-66f3-4b73-a8c7-0b0f355e29d0</v>
      </c>
      <c r="C1459" s="14" t="str">
        <f t="shared" ca="1" si="288"/>
        <v>0a3f507e-1ccb-32b8-e044-0003ba298018</v>
      </c>
      <c r="D1459" s="14">
        <f t="shared" ca="1" si="289"/>
        <v>993949</v>
      </c>
      <c r="E1459" s="1">
        <f t="shared" ca="1" si="290"/>
        <v>440</v>
      </c>
      <c r="F1459" s="1">
        <f t="shared" ca="1" si="291"/>
        <v>45</v>
      </c>
      <c r="G1459" s="1">
        <f t="shared" ca="1" si="292"/>
        <v>1983</v>
      </c>
      <c r="H1459" s="1" t="str">
        <f ca="1">IFERROR(INDEX(Varmeinstallation!B:B,MATCH(INDIRECT($A$1&amp;"L"&amp;A1459)*1,Varmeinstallation!A:A,0)),"Ingen varmeinstallationer")</f>
        <v>Ingen varmeinstallationer</v>
      </c>
      <c r="I1459" s="1" t="str">
        <f ca="1">IFERROR(INDEX(Opvarmningsmiddel!B:B,MATCH(INDIRECT($A$1&amp;"M"&amp;A1459)*1,Opvarmningsmiddel!A:A,0)),"")</f>
        <v/>
      </c>
      <c r="J1459" s="1">
        <f t="shared" ca="1" si="293"/>
        <v>0</v>
      </c>
      <c r="K1459" s="1" t="str">
        <f ca="1">IFERROR(INDEX(Relationstabel!$C$3:$K$10,MATCH(VALUE(INDIRECT($A$1&amp;"L"&amp;A1459)),Relationstabel!$A$3:$A$10,0),MATCH(IFERROR(VALUE(INDIRECT($A$1&amp;"M"&amp;A1459)),0),Relationstabel!$C$1:$K$1,0)),"Ingen varmeinstallationer")</f>
        <v>Ingen varmeinstallation</v>
      </c>
      <c r="L1459" s="1" t="str">
        <f ca="1">INDEX(Anvendelseskode!B:B,MATCH($E1459,Anvendelseskode!$A:$A,0))</f>
        <v>Daginstitutioner</v>
      </c>
      <c r="M1459" s="1" t="str">
        <f ca="1">INDEX(Anvendelseskode!C:C,MATCH($E1459,Anvendelseskode!$A:$A,0))</f>
        <v>Daginstitutioner</v>
      </c>
      <c r="N1459" s="1" t="str">
        <f ca="1">INDEX(Anvendelseskode!D:D,MATCH($E1459,Anvendelseskode!$A:$A,0))</f>
        <v>Kommunale og andre offentlige institutioner</v>
      </c>
      <c r="O1459" s="1" t="str">
        <f ca="1">IFERROR(INDEX(SBi!$2:$2,MATCH(G1459,SBi!$1:$1,1)),SBi!$K$2)</f>
        <v>1979-1998</v>
      </c>
      <c r="P1459" s="1">
        <f ca="1">IFERROR(INDEX(SBi!$C$3:$K$28,MATCH(E1459,SBi!$B$3:$B$28,0),MATCH(O1459,SBi!$C$2:$K$2,0)),0)</f>
        <v>143.5</v>
      </c>
      <c r="Q1459" s="19">
        <f t="shared" ca="1" si="294"/>
        <v>6.4574999999999996</v>
      </c>
      <c r="R1459" s="19" t="str">
        <f ca="1">IFERROR(INDEX(VpD!$2:$2,MATCH(G1459,VpD!$1:$1,1)),VpD!$I$2)</f>
        <v>1979-1998</v>
      </c>
      <c r="S1459" s="1">
        <f ca="1">IFERROR(INDEX(VpD!$C$3:$I$27,MATCH(E1459,VpD!$B$3:$B$27,0),MATCH(R1459,VpD!$C$2:$I$2,0)),0)</f>
        <v>129</v>
      </c>
      <c r="T1459" s="19">
        <f t="shared" ca="1" si="295"/>
        <v>5.8049999999999997</v>
      </c>
      <c r="U1459" s="14" t="str">
        <f t="shared" ca="1" si="296"/>
        <v xml:space="preserve">711172.06 </v>
      </c>
      <c r="V1459" s="14" t="str">
        <f t="shared" ca="1" si="297"/>
        <v>6172559.09</v>
      </c>
      <c r="W1459" s="14" t="str">
        <f t="shared" ca="1" si="298"/>
        <v>POINT(711172.06 6172559.09)</v>
      </c>
      <c r="X1459" s="14" t="str">
        <f>IFERROR(INDEX(BygningOmraade!B:B,MATCH(A1459,BygningOmraade!A:A,0)),"")</f>
        <v/>
      </c>
    </row>
    <row r="1460" spans="1:24" s="14" customFormat="1" x14ac:dyDescent="0.25">
      <c r="A1460" s="14">
        <f t="shared" si="286"/>
        <v>1460</v>
      </c>
      <c r="B1460" s="14" t="str">
        <f t="shared" ca="1" si="287"/>
        <v>54ab7abc-608a-407f-816a-c22c10772a17</v>
      </c>
      <c r="C1460" s="14" t="str">
        <f t="shared" ca="1" si="288"/>
        <v>0a3f507e-180a-32b8-e044-0003ba298018</v>
      </c>
      <c r="D1460" s="14">
        <f t="shared" ca="1" si="289"/>
        <v>995753</v>
      </c>
      <c r="E1460" s="1">
        <f t="shared" ca="1" si="290"/>
        <v>120</v>
      </c>
      <c r="F1460" s="1">
        <f t="shared" ca="1" si="291"/>
        <v>107</v>
      </c>
      <c r="G1460" s="1">
        <f t="shared" ca="1" si="292"/>
        <v>1962</v>
      </c>
      <c r="H1460" s="1" t="str">
        <f ca="1">IFERROR(INDEX(Varmeinstallation!B:B,MATCH(INDIRECT($A$1&amp;"L"&amp;A1460)*1,Varmeinstallation!A:A,0)),"Ingen varmeinstallationer")</f>
        <v>Centralvarme fra eget anlæg, et-kammer fyr</v>
      </c>
      <c r="I1460" s="1" t="str">
        <f ca="1">IFERROR(INDEX(Opvarmningsmiddel!B:B,MATCH(INDIRECT($A$1&amp;"M"&amp;A1460)*1,Opvarmningsmiddel!A:A,0)),"")</f>
        <v>Naturgas</v>
      </c>
      <c r="J1460" s="1">
        <f t="shared" ca="1" si="293"/>
        <v>2</v>
      </c>
      <c r="K1460" s="1" t="str">
        <f ca="1">IFERROR(INDEX(Relationstabel!$C$3:$K$10,MATCH(VALUE(INDIRECT($A$1&amp;"L"&amp;A1460)),Relationstabel!$A$3:$A$10,0),MATCH(IFERROR(VALUE(INDIRECT($A$1&amp;"M"&amp;A1460)),0),Relationstabel!$C$1:$K$1,0)),"Ingen varmeinstallationer")</f>
        <v>Naturgas</v>
      </c>
      <c r="L1460" s="1" t="str">
        <f ca="1">INDEX(Anvendelseskode!B:B,MATCH($E1460,Anvendelseskode!$A:$A,0))</f>
        <v>Fritliggende enfamilieshus (parcelhus)</v>
      </c>
      <c r="M1460" s="1" t="str">
        <f ca="1">INDEX(Anvendelseskode!C:C,MATCH($E1460,Anvendelseskode!$A:$A,0))</f>
        <v>Parcelhuse</v>
      </c>
      <c r="N1460" s="1" t="str">
        <f ca="1">INDEX(Anvendelseskode!D:D,MATCH($E1460,Anvendelseskode!$A:$A,0))</f>
        <v>Private husholdninger</v>
      </c>
      <c r="O1460" s="1" t="str">
        <f ca="1">IFERROR(INDEX(SBi!$2:$2,MATCH(G1460,SBi!$1:$1,1)),SBi!$K$2)</f>
        <v>1961-1972</v>
      </c>
      <c r="P1460" s="1">
        <f ca="1">IFERROR(INDEX(SBi!$C$3:$K$28,MATCH(E1460,SBi!$B$3:$B$28,0),MATCH(O1460,SBi!$C$2:$K$2,0)),0)</f>
        <v>134.30000000000001</v>
      </c>
      <c r="Q1460" s="19">
        <f t="shared" ca="1" si="294"/>
        <v>14.370100000000001</v>
      </c>
      <c r="R1460" s="19" t="str">
        <f ca="1">IFERROR(INDEX(VpD!$2:$2,MATCH(G1460,VpD!$1:$1,1)),VpD!$I$2)</f>
        <v>1961-1972</v>
      </c>
      <c r="S1460" s="1">
        <f ca="1">IFERROR(INDEX(VpD!$C$3:$I$27,MATCH(E1460,VpD!$B$3:$B$27,0),MATCH(R1460,VpD!$C$2:$I$2,0)),0)</f>
        <v>143</v>
      </c>
      <c r="T1460" s="19">
        <f t="shared" ca="1" si="295"/>
        <v>15.301</v>
      </c>
      <c r="U1460" s="14" t="str">
        <f t="shared" ca="1" si="296"/>
        <v xml:space="preserve">712178.45 </v>
      </c>
      <c r="V1460" s="14" t="str">
        <f t="shared" ca="1" si="297"/>
        <v>6169524.75</v>
      </c>
      <c r="W1460" s="14" t="str">
        <f t="shared" ca="1" si="298"/>
        <v>POINT(712178.45 6169524.75)</v>
      </c>
      <c r="X1460" s="14" t="str">
        <f>IFERROR(INDEX(BygningOmraade!B:B,MATCH(A1460,BygningOmraade!A:A,0)),"")</f>
        <v/>
      </c>
    </row>
    <row r="1461" spans="1:24" s="14" customFormat="1" x14ac:dyDescent="0.25">
      <c r="A1461" s="14">
        <f t="shared" si="286"/>
        <v>1461</v>
      </c>
      <c r="B1461" s="14" t="str">
        <f t="shared" ca="1" si="287"/>
        <v>54b37978-e394-400c-bd8d-c7dc15373d87</v>
      </c>
      <c r="C1461" s="14" t="str">
        <f t="shared" ca="1" si="288"/>
        <v>0a3f507e-166a-32b8-e044-0003ba298018</v>
      </c>
      <c r="D1461" s="14">
        <f t="shared" ca="1" si="289"/>
        <v>997045</v>
      </c>
      <c r="E1461" s="1">
        <f t="shared" ca="1" si="290"/>
        <v>130</v>
      </c>
      <c r="F1461" s="1">
        <f t="shared" ca="1" si="291"/>
        <v>102</v>
      </c>
      <c r="G1461" s="1">
        <f t="shared" ca="1" si="292"/>
        <v>1977</v>
      </c>
      <c r="H1461" s="1" t="str">
        <f ca="1">IFERROR(INDEX(Varmeinstallation!B:B,MATCH(INDIRECT($A$1&amp;"L"&amp;A1461)*1,Varmeinstallation!A:A,0)),"Ingen varmeinstallationer")</f>
        <v>Fjernvarme/blokvarme (radiatorsystemer eller varmluftanlæg)</v>
      </c>
      <c r="I1461" s="1" t="str">
        <f ca="1">IFERROR(INDEX(Opvarmningsmiddel!B:B,MATCH(INDIRECT($A$1&amp;"M"&amp;A1461)*1,Opvarmningsmiddel!A:A,0)),"")</f>
        <v/>
      </c>
      <c r="J1461" s="1">
        <f t="shared" ca="1" si="293"/>
        <v>0</v>
      </c>
      <c r="K1461" s="1" t="str">
        <f ca="1">IFERROR(INDEX(Relationstabel!$C$3:$K$10,MATCH(VALUE(INDIRECT($A$1&amp;"L"&amp;A1461)),Relationstabel!$A$3:$A$10,0),MATCH(IFERROR(VALUE(INDIRECT($A$1&amp;"M"&amp;A1461)),0),Relationstabel!$C$1:$K$1,0)),"Ingen varmeinstallationer")</f>
        <v>Fjernvarme/ Blokvarme</v>
      </c>
      <c r="L1461" s="1" t="str">
        <f ca="1">INDEX(Anvendelseskode!B:B,MATCH($E1461,Anvendelseskode!$A:$A,0))</f>
        <v>Række-, kæde-, dobbelthus (lodret adskillelse mellem enhederne)</v>
      </c>
      <c r="M1461" s="1" t="str">
        <f ca="1">INDEX(Anvendelseskode!C:C,MATCH($E1461,Anvendelseskode!$A:$A,0))</f>
        <v>Række-, kæde og dobbelthuse</v>
      </c>
      <c r="N1461" s="1" t="str">
        <f ca="1">INDEX(Anvendelseskode!D:D,MATCH($E1461,Anvendelseskode!$A:$A,0))</f>
        <v>Private husholdninger</v>
      </c>
      <c r="O1461" s="1" t="str">
        <f ca="1">IFERROR(INDEX(SBi!$2:$2,MATCH(G1461,SBi!$1:$1,1)),SBi!$K$2)</f>
        <v>1973-1978</v>
      </c>
      <c r="P1461" s="1">
        <f ca="1">IFERROR(INDEX(SBi!$C$3:$K$28,MATCH(E1461,SBi!$B$3:$B$28,0),MATCH(O1461,SBi!$C$2:$K$2,0)),0)</f>
        <v>112.6</v>
      </c>
      <c r="Q1461" s="19">
        <f t="shared" ca="1" si="294"/>
        <v>11.485199999999999</v>
      </c>
      <c r="R1461" s="19" t="str">
        <f ca="1">IFERROR(INDEX(VpD!$2:$2,MATCH(G1461,VpD!$1:$1,1)),VpD!$I$2)</f>
        <v>1973-1978</v>
      </c>
      <c r="S1461" s="1">
        <f ca="1">IFERROR(INDEX(VpD!$C$3:$I$27,MATCH(E1461,VpD!$B$3:$B$27,0),MATCH(R1461,VpD!$C$2:$I$2,0)),0)</f>
        <v>98</v>
      </c>
      <c r="T1461" s="19">
        <f t="shared" ca="1" si="295"/>
        <v>9.9960000000000004</v>
      </c>
      <c r="U1461" s="14" t="str">
        <f t="shared" ca="1" si="296"/>
        <v xml:space="preserve">713586.74 </v>
      </c>
      <c r="V1461" s="14" t="str">
        <f t="shared" ca="1" si="297"/>
        <v>6169493.64</v>
      </c>
      <c r="W1461" s="14" t="str">
        <f t="shared" ca="1" si="298"/>
        <v>POINT(713586.74 6169493.64)</v>
      </c>
      <c r="X1461" s="14" t="str">
        <f>IFERROR(INDEX(BygningOmraade!B:B,MATCH(A1461,BygningOmraade!A:A,0)),"")</f>
        <v/>
      </c>
    </row>
    <row r="1462" spans="1:24" s="14" customFormat="1" x14ac:dyDescent="0.25">
      <c r="A1462" s="14">
        <f t="shared" si="286"/>
        <v>1462</v>
      </c>
      <c r="B1462" s="14" t="str">
        <f t="shared" ca="1" si="287"/>
        <v>54b84cc5-0a35-4f96-8462-7723f47bd141</v>
      </c>
      <c r="C1462" s="14" t="str">
        <f t="shared" ca="1" si="288"/>
        <v>0a3f507e-1b88-32b8-e044-0003ba298018</v>
      </c>
      <c r="D1462" s="14">
        <f t="shared" ca="1" si="289"/>
        <v>996673</v>
      </c>
      <c r="E1462" s="1">
        <f t="shared" ca="1" si="290"/>
        <v>130</v>
      </c>
      <c r="F1462" s="1">
        <f t="shared" ca="1" si="291"/>
        <v>109</v>
      </c>
      <c r="G1462" s="1">
        <f t="shared" ca="1" si="292"/>
        <v>1978</v>
      </c>
      <c r="H1462" s="1" t="str">
        <f ca="1">IFERROR(INDEX(Varmeinstallation!B:B,MATCH(INDIRECT($A$1&amp;"L"&amp;A1462)*1,Varmeinstallation!A:A,0)),"Ingen varmeinstallationer")</f>
        <v>Fjernvarme/blokvarme (radiatorsystemer eller varmluftanlæg)</v>
      </c>
      <c r="I1462" s="1" t="str">
        <f ca="1">IFERROR(INDEX(Opvarmningsmiddel!B:B,MATCH(INDIRECT($A$1&amp;"M"&amp;A1462)*1,Opvarmningsmiddel!A:A,0)),"")</f>
        <v/>
      </c>
      <c r="J1462" s="1">
        <f t="shared" ca="1" si="293"/>
        <v>0</v>
      </c>
      <c r="K1462" s="1" t="str">
        <f ca="1">IFERROR(INDEX(Relationstabel!$C$3:$K$10,MATCH(VALUE(INDIRECT($A$1&amp;"L"&amp;A1462)),Relationstabel!$A$3:$A$10,0),MATCH(IFERROR(VALUE(INDIRECT($A$1&amp;"M"&amp;A1462)),0),Relationstabel!$C$1:$K$1,0)),"Ingen varmeinstallationer")</f>
        <v>Fjernvarme/ Blokvarme</v>
      </c>
      <c r="L1462" s="1" t="str">
        <f ca="1">INDEX(Anvendelseskode!B:B,MATCH($E1462,Anvendelseskode!$A:$A,0))</f>
        <v>Række-, kæde-, dobbelthus (lodret adskillelse mellem enhederne)</v>
      </c>
      <c r="M1462" s="1" t="str">
        <f ca="1">INDEX(Anvendelseskode!C:C,MATCH($E1462,Anvendelseskode!$A:$A,0))</f>
        <v>Række-, kæde og dobbelthuse</v>
      </c>
      <c r="N1462" s="1" t="str">
        <f ca="1">INDEX(Anvendelseskode!D:D,MATCH($E1462,Anvendelseskode!$A:$A,0))</f>
        <v>Private husholdninger</v>
      </c>
      <c r="O1462" s="1" t="str">
        <f ca="1">IFERROR(INDEX(SBi!$2:$2,MATCH(G1462,SBi!$1:$1,1)),SBi!$K$2)</f>
        <v>1973-1978</v>
      </c>
      <c r="P1462" s="1">
        <f ca="1">IFERROR(INDEX(SBi!$C$3:$K$28,MATCH(E1462,SBi!$B$3:$B$28,0),MATCH(O1462,SBi!$C$2:$K$2,0)),0)</f>
        <v>112.6</v>
      </c>
      <c r="Q1462" s="19">
        <f t="shared" ca="1" si="294"/>
        <v>12.273399999999999</v>
      </c>
      <c r="R1462" s="19" t="str">
        <f ca="1">IFERROR(INDEX(VpD!$2:$2,MATCH(G1462,VpD!$1:$1,1)),VpD!$I$2)</f>
        <v>1973-1978</v>
      </c>
      <c r="S1462" s="1">
        <f ca="1">IFERROR(INDEX(VpD!$C$3:$I$27,MATCH(E1462,VpD!$B$3:$B$27,0),MATCH(R1462,VpD!$C$2:$I$2,0)),0)</f>
        <v>98</v>
      </c>
      <c r="T1462" s="19">
        <f t="shared" ca="1" si="295"/>
        <v>10.682</v>
      </c>
      <c r="U1462" s="14" t="str">
        <f t="shared" ca="1" si="296"/>
        <v xml:space="preserve">713519.52 </v>
      </c>
      <c r="V1462" s="14" t="str">
        <f t="shared" ca="1" si="297"/>
        <v>6169658.45</v>
      </c>
      <c r="W1462" s="14" t="str">
        <f t="shared" ca="1" si="298"/>
        <v>POINT(713519.52 6169658.45)</v>
      </c>
      <c r="X1462" s="14" t="str">
        <f>IFERROR(INDEX(BygningOmraade!B:B,MATCH(A1462,BygningOmraade!A:A,0)),"")</f>
        <v/>
      </c>
    </row>
    <row r="1463" spans="1:24" s="14" customFormat="1" x14ac:dyDescent="0.25">
      <c r="A1463" s="14">
        <f t="shared" si="286"/>
        <v>1463</v>
      </c>
      <c r="B1463" s="14" t="str">
        <f t="shared" ca="1" si="287"/>
        <v>54be91ef-d02c-4341-8f35-76f1419576c3</v>
      </c>
      <c r="C1463" s="14" t="str">
        <f t="shared" ca="1" si="288"/>
        <v>7096f618-6202-5ed1-e044-00144f3ead67</v>
      </c>
      <c r="D1463" s="14">
        <f t="shared" ca="1" si="289"/>
        <v>2572637</v>
      </c>
      <c r="E1463" s="1">
        <f t="shared" ca="1" si="290"/>
        <v>320</v>
      </c>
      <c r="F1463" s="1">
        <f t="shared" ca="1" si="291"/>
        <v>408</v>
      </c>
      <c r="G1463" s="1">
        <f t="shared" ca="1" si="292"/>
        <v>2002</v>
      </c>
      <c r="H1463" s="1" t="str">
        <f ca="1">IFERROR(INDEX(Varmeinstallation!B:B,MATCH(INDIRECT($A$1&amp;"L"&amp;A1463)*1,Varmeinstallation!A:A,0)),"Ingen varmeinstallationer")</f>
        <v>Fjernvarme/blokvarme (radiatorsystemer eller varmluftanlæg)</v>
      </c>
      <c r="I1463" s="1" t="str">
        <f ca="1">IFERROR(INDEX(Opvarmningsmiddel!B:B,MATCH(INDIRECT($A$1&amp;"M"&amp;A1463)*1,Opvarmningsmiddel!A:A,0)),"")</f>
        <v/>
      </c>
      <c r="J1463" s="1">
        <f t="shared" ca="1" si="293"/>
        <v>90</v>
      </c>
      <c r="K1463" s="1" t="str">
        <f ca="1">IFERROR(INDEX(Relationstabel!$C$3:$K$10,MATCH(VALUE(INDIRECT($A$1&amp;"L"&amp;A1463)),Relationstabel!$A$3:$A$10,0),MATCH(IFERROR(VALUE(INDIRECT($A$1&amp;"M"&amp;A1463)),0),Relationstabel!$C$1:$K$1,0)),"Ingen varmeinstallationer")</f>
        <v>Fjernvarme/ Blokvarme</v>
      </c>
      <c r="L1463" s="1" t="str">
        <f ca="1">INDEX(Anvendelseskode!B:B,MATCH($E1463,Anvendelseskode!$A:$A,0))</f>
        <v>Bygning til kontor, handel, lager herunder offentlig administration</v>
      </c>
      <c r="M1463" s="1" t="str">
        <f ca="1">INDEX(Anvendelseskode!C:C,MATCH($E1463,Anvendelseskode!$A:$A,0))</f>
        <v>Kontor, handel, lager, off. adm.</v>
      </c>
      <c r="N1463" s="1" t="str">
        <f ca="1">INDEX(Anvendelseskode!D:D,MATCH($E1463,Anvendelseskode!$A:$A,0))</f>
        <v>Handel og servicevirksomheder</v>
      </c>
      <c r="O1463" s="1" t="str">
        <f ca="1">IFERROR(INDEX(SBi!$2:$2,MATCH(G1463,SBi!$1:$1,1)),SBi!$K$2)</f>
        <v>1999-2006</v>
      </c>
      <c r="P1463" s="1">
        <f ca="1">IFERROR(INDEX(SBi!$C$3:$K$28,MATCH(E1463,SBi!$B$3:$B$28,0),MATCH(O1463,SBi!$C$2:$K$2,0)),0)</f>
        <v>89.6</v>
      </c>
      <c r="Q1463" s="19">
        <f t="shared" ca="1" si="294"/>
        <v>36.556799999999996</v>
      </c>
      <c r="R1463" s="19" t="str">
        <f ca="1">IFERROR(INDEX(VpD!$2:$2,MATCH(G1463,VpD!$1:$1,1)),VpD!$I$2)</f>
        <v>&gt;1998</v>
      </c>
      <c r="S1463" s="1">
        <f ca="1">IFERROR(INDEX(VpD!$C$3:$I$27,MATCH(E1463,VpD!$B$3:$B$27,0),MATCH(R1463,VpD!$C$2:$I$2,0)),0)</f>
        <v>77</v>
      </c>
      <c r="T1463" s="19">
        <f t="shared" ca="1" si="295"/>
        <v>31.416</v>
      </c>
      <c r="U1463" s="14" t="str">
        <f t="shared" ca="1" si="296"/>
        <v xml:space="preserve">713342.48 </v>
      </c>
      <c r="V1463" s="14" t="str">
        <f t="shared" ca="1" si="297"/>
        <v>6169358.97</v>
      </c>
      <c r="W1463" s="14" t="str">
        <f t="shared" ca="1" si="298"/>
        <v>POINT(713342.48 6169358.97)</v>
      </c>
      <c r="X1463" s="14" t="str">
        <f>IFERROR(INDEX(BygningOmraade!B:B,MATCH(A1463,BygningOmraade!A:A,0)),"")</f>
        <v/>
      </c>
    </row>
    <row r="1464" spans="1:24" s="14" customFormat="1" x14ac:dyDescent="0.25">
      <c r="A1464" s="14">
        <f t="shared" si="286"/>
        <v>1464</v>
      </c>
      <c r="B1464" s="14" t="str">
        <f t="shared" ca="1" si="287"/>
        <v>54cc56a9-8b28-4a23-bf8b-e06eb9948857</v>
      </c>
      <c r="C1464" s="14" t="str">
        <f t="shared" ca="1" si="288"/>
        <v>3cae7253-0949-0f90-e044-0003ba298018</v>
      </c>
      <c r="D1464" s="14">
        <f t="shared" ca="1" si="289"/>
        <v>2685025</v>
      </c>
      <c r="E1464" s="1">
        <f t="shared" ca="1" si="290"/>
        <v>130</v>
      </c>
      <c r="F1464" s="1">
        <f t="shared" ca="1" si="291"/>
        <v>119</v>
      </c>
      <c r="G1464" s="1">
        <f t="shared" ca="1" si="292"/>
        <v>2008</v>
      </c>
      <c r="H1464" s="1" t="str">
        <f ca="1">IFERROR(INDEX(Varmeinstallation!B:B,MATCH(INDIRECT($A$1&amp;"L"&amp;A1464)*1,Varmeinstallation!A:A,0)),"Ingen varmeinstallationer")</f>
        <v>Fjernvarme/blokvarme (radiatorsystemer eller varmluftanlæg)</v>
      </c>
      <c r="I1464" s="1" t="str">
        <f ca="1">IFERROR(INDEX(Opvarmningsmiddel!B:B,MATCH(INDIRECT($A$1&amp;"M"&amp;A1464)*1,Opvarmningsmiddel!A:A,0)),"")</f>
        <v/>
      </c>
      <c r="J1464" s="1">
        <f t="shared" ca="1" si="293"/>
        <v>90</v>
      </c>
      <c r="K1464" s="1" t="str">
        <f ca="1">IFERROR(INDEX(Relationstabel!$C$3:$K$10,MATCH(VALUE(INDIRECT($A$1&amp;"L"&amp;A1464)),Relationstabel!$A$3:$A$10,0),MATCH(IFERROR(VALUE(INDIRECT($A$1&amp;"M"&amp;A1464)),0),Relationstabel!$C$1:$K$1,0)),"Ingen varmeinstallationer")</f>
        <v>Fjernvarme/ Blokvarme</v>
      </c>
      <c r="L1464" s="1" t="str">
        <f ca="1">INDEX(Anvendelseskode!B:B,MATCH($E1464,Anvendelseskode!$A:$A,0))</f>
        <v>Række-, kæde-, dobbelthus (lodret adskillelse mellem enhederne)</v>
      </c>
      <c r="M1464" s="1" t="str">
        <f ca="1">INDEX(Anvendelseskode!C:C,MATCH($E1464,Anvendelseskode!$A:$A,0))</f>
        <v>Række-, kæde og dobbelthuse</v>
      </c>
      <c r="N1464" s="1" t="str">
        <f ca="1">INDEX(Anvendelseskode!D:D,MATCH($E1464,Anvendelseskode!$A:$A,0))</f>
        <v>Private husholdninger</v>
      </c>
      <c r="O1464" s="1" t="str">
        <f ca="1">IFERROR(INDEX(SBi!$2:$2,MATCH(G1464,SBi!$1:$1,1)),SBi!$K$2)</f>
        <v>Efter 2006</v>
      </c>
      <c r="P1464" s="1">
        <f ca="1">IFERROR(INDEX(SBi!$C$3:$K$28,MATCH(E1464,SBi!$B$3:$B$28,0),MATCH(O1464,SBi!$C$2:$K$2,0)),0)</f>
        <v>66.400000000000006</v>
      </c>
      <c r="Q1464" s="19">
        <f t="shared" ca="1" si="294"/>
        <v>7.9016000000000002</v>
      </c>
      <c r="R1464" s="19" t="str">
        <f ca="1">IFERROR(INDEX(VpD!$2:$2,MATCH(G1464,VpD!$1:$1,1)),VpD!$I$2)</f>
        <v>&gt;1998</v>
      </c>
      <c r="S1464" s="1">
        <f ca="1">IFERROR(INDEX(VpD!$C$3:$I$27,MATCH(E1464,VpD!$B$3:$B$27,0),MATCH(R1464,VpD!$C$2:$I$2,0)),0)</f>
        <v>65</v>
      </c>
      <c r="T1464" s="19">
        <f t="shared" ca="1" si="295"/>
        <v>7.7350000000000003</v>
      </c>
      <c r="U1464" s="14" t="str">
        <f t="shared" ca="1" si="296"/>
        <v xml:space="preserve">711771.54 </v>
      </c>
      <c r="V1464" s="14" t="str">
        <f t="shared" ca="1" si="297"/>
        <v>6172662.7</v>
      </c>
      <c r="W1464" s="14" t="str">
        <f t="shared" ca="1" si="298"/>
        <v>POINT(711771.54 6172662.7)</v>
      </c>
      <c r="X1464" s="14" t="str">
        <f>IFERROR(INDEX(BygningOmraade!B:B,MATCH(A1464,BygningOmraade!A:A,0)),"")</f>
        <v/>
      </c>
    </row>
    <row r="1465" spans="1:24" s="14" customFormat="1" x14ac:dyDescent="0.25">
      <c r="A1465" s="14">
        <f t="shared" si="286"/>
        <v>1465</v>
      </c>
      <c r="B1465" s="14" t="str">
        <f t="shared" ca="1" si="287"/>
        <v>54d41817-6629-4645-a559-c593f5385004</v>
      </c>
      <c r="C1465" s="14" t="str">
        <f t="shared" ca="1" si="288"/>
        <v>0a3f507e-16aa-32b8-e044-0003ba298018</v>
      </c>
      <c r="D1465" s="14">
        <f t="shared" ca="1" si="289"/>
        <v>2577951</v>
      </c>
      <c r="E1465" s="1">
        <f t="shared" ca="1" si="290"/>
        <v>130</v>
      </c>
      <c r="F1465" s="1">
        <f t="shared" ca="1" si="291"/>
        <v>92</v>
      </c>
      <c r="G1465" s="1">
        <f t="shared" ca="1" si="292"/>
        <v>2002</v>
      </c>
      <c r="H1465" s="1" t="str">
        <f ca="1">IFERROR(INDEX(Varmeinstallation!B:B,MATCH(INDIRECT($A$1&amp;"L"&amp;A1465)*1,Varmeinstallation!A:A,0)),"Ingen varmeinstallationer")</f>
        <v>Centralvarme fra eget anlæg, et-kammer fyr</v>
      </c>
      <c r="I1465" s="1" t="str">
        <f ca="1">IFERROR(INDEX(Opvarmningsmiddel!B:B,MATCH(INDIRECT($A$1&amp;"M"&amp;A1465)*1,Opvarmningsmiddel!A:A,0)),"")</f>
        <v>Naturgas</v>
      </c>
      <c r="J1465" s="1">
        <f t="shared" ca="1" si="293"/>
        <v>90</v>
      </c>
      <c r="K1465" s="1" t="str">
        <f ca="1">IFERROR(INDEX(Relationstabel!$C$3:$K$10,MATCH(VALUE(INDIRECT($A$1&amp;"L"&amp;A1465)),Relationstabel!$A$3:$A$10,0),MATCH(IFERROR(VALUE(INDIRECT($A$1&amp;"M"&amp;A1465)),0),Relationstabel!$C$1:$K$1,0)),"Ingen varmeinstallationer")</f>
        <v>Naturgas</v>
      </c>
      <c r="L1465" s="1" t="str">
        <f ca="1">INDEX(Anvendelseskode!B:B,MATCH($E1465,Anvendelseskode!$A:$A,0))</f>
        <v>Række-, kæde-, dobbelthus (lodret adskillelse mellem enhederne)</v>
      </c>
      <c r="M1465" s="1" t="str">
        <f ca="1">INDEX(Anvendelseskode!C:C,MATCH($E1465,Anvendelseskode!$A:$A,0))</f>
        <v>Række-, kæde og dobbelthuse</v>
      </c>
      <c r="N1465" s="1" t="str">
        <f ca="1">INDEX(Anvendelseskode!D:D,MATCH($E1465,Anvendelseskode!$A:$A,0))</f>
        <v>Private husholdninger</v>
      </c>
      <c r="O1465" s="1" t="str">
        <f ca="1">IFERROR(INDEX(SBi!$2:$2,MATCH(G1465,SBi!$1:$1,1)),SBi!$K$2)</f>
        <v>1999-2006</v>
      </c>
      <c r="P1465" s="1">
        <f ca="1">IFERROR(INDEX(SBi!$C$3:$K$28,MATCH(E1465,SBi!$B$3:$B$28,0),MATCH(O1465,SBi!$C$2:$K$2,0)),0)</f>
        <v>81.5</v>
      </c>
      <c r="Q1465" s="19">
        <f t="shared" ca="1" si="294"/>
        <v>7.4980000000000002</v>
      </c>
      <c r="R1465" s="19" t="str">
        <f ca="1">IFERROR(INDEX(VpD!$2:$2,MATCH(G1465,VpD!$1:$1,1)),VpD!$I$2)</f>
        <v>&gt;1998</v>
      </c>
      <c r="S1465" s="1">
        <f ca="1">IFERROR(INDEX(VpD!$C$3:$I$27,MATCH(E1465,VpD!$B$3:$B$27,0),MATCH(R1465,VpD!$C$2:$I$2,0)),0)</f>
        <v>65</v>
      </c>
      <c r="T1465" s="19">
        <f t="shared" ca="1" si="295"/>
        <v>5.98</v>
      </c>
      <c r="U1465" s="14" t="str">
        <f t="shared" ca="1" si="296"/>
        <v xml:space="preserve">712570.06 </v>
      </c>
      <c r="V1465" s="14" t="str">
        <f t="shared" ca="1" si="297"/>
        <v>6169752.55</v>
      </c>
      <c r="W1465" s="14" t="str">
        <f t="shared" ca="1" si="298"/>
        <v>POINT(712570.06 6169752.55)</v>
      </c>
      <c r="X1465" s="14" t="str">
        <f>IFERROR(INDEX(BygningOmraade!B:B,MATCH(A1465,BygningOmraade!A:A,0)),"")</f>
        <v/>
      </c>
    </row>
    <row r="1466" spans="1:24" s="14" customFormat="1" x14ac:dyDescent="0.25">
      <c r="A1466" s="14">
        <f t="shared" si="286"/>
        <v>1466</v>
      </c>
      <c r="B1466" s="14" t="str">
        <f t="shared" ca="1" si="287"/>
        <v>54d49b1c-948b-4398-bc2e-66e221753d6e</v>
      </c>
      <c r="C1466" s="14" t="str">
        <f t="shared" ca="1" si="288"/>
        <v>0a3f507e-1577-32b8-e044-0003ba298018</v>
      </c>
      <c r="D1466" s="14">
        <f t="shared" ca="1" si="289"/>
        <v>996727</v>
      </c>
      <c r="E1466" s="1">
        <f t="shared" ca="1" si="290"/>
        <v>120</v>
      </c>
      <c r="F1466" s="1">
        <f t="shared" ca="1" si="291"/>
        <v>153</v>
      </c>
      <c r="G1466" s="1">
        <f t="shared" ca="1" si="292"/>
        <v>1997</v>
      </c>
      <c r="H1466" s="1" t="str">
        <f ca="1">IFERROR(INDEX(Varmeinstallation!B:B,MATCH(INDIRECT($A$1&amp;"L"&amp;A1466)*1,Varmeinstallation!A:A,0)),"Ingen varmeinstallationer")</f>
        <v>Centralvarme fra eget anlæg, et-kammer fyr</v>
      </c>
      <c r="I1466" s="1" t="str">
        <f ca="1">IFERROR(INDEX(Opvarmningsmiddel!B:B,MATCH(INDIRECT($A$1&amp;"M"&amp;A1466)*1,Opvarmningsmiddel!A:A,0)),"")</f>
        <v>Naturgas</v>
      </c>
      <c r="J1466" s="1">
        <f t="shared" ca="1" si="293"/>
        <v>2</v>
      </c>
      <c r="K1466" s="1" t="str">
        <f ca="1">IFERROR(INDEX(Relationstabel!$C$3:$K$10,MATCH(VALUE(INDIRECT($A$1&amp;"L"&amp;A1466)),Relationstabel!$A$3:$A$10,0),MATCH(IFERROR(VALUE(INDIRECT($A$1&amp;"M"&amp;A1466)),0),Relationstabel!$C$1:$K$1,0)),"Ingen varmeinstallationer")</f>
        <v>Naturgas</v>
      </c>
      <c r="L1466" s="1" t="str">
        <f ca="1">INDEX(Anvendelseskode!B:B,MATCH($E1466,Anvendelseskode!$A:$A,0))</f>
        <v>Fritliggende enfamilieshus (parcelhus)</v>
      </c>
      <c r="M1466" s="1" t="str">
        <f ca="1">INDEX(Anvendelseskode!C:C,MATCH($E1466,Anvendelseskode!$A:$A,0))</f>
        <v>Parcelhuse</v>
      </c>
      <c r="N1466" s="1" t="str">
        <f ca="1">INDEX(Anvendelseskode!D:D,MATCH($E1466,Anvendelseskode!$A:$A,0))</f>
        <v>Private husholdninger</v>
      </c>
      <c r="O1466" s="1" t="str">
        <f ca="1">IFERROR(INDEX(SBi!$2:$2,MATCH(G1466,SBi!$1:$1,1)),SBi!$K$2)</f>
        <v>1979-1998</v>
      </c>
      <c r="P1466" s="1">
        <f ca="1">IFERROR(INDEX(SBi!$C$3:$K$28,MATCH(E1466,SBi!$B$3:$B$28,0),MATCH(O1466,SBi!$C$2:$K$2,0)),0)</f>
        <v>105.4</v>
      </c>
      <c r="Q1466" s="19">
        <f t="shared" ca="1" si="294"/>
        <v>16.126200000000001</v>
      </c>
      <c r="R1466" s="19" t="str">
        <f ca="1">IFERROR(INDEX(VpD!$2:$2,MATCH(G1466,VpD!$1:$1,1)),VpD!$I$2)</f>
        <v>1979-1998</v>
      </c>
      <c r="S1466" s="1">
        <f ca="1">IFERROR(INDEX(VpD!$C$3:$I$27,MATCH(E1466,VpD!$B$3:$B$27,0),MATCH(R1466,VpD!$C$2:$I$2,0)),0)</f>
        <v>90</v>
      </c>
      <c r="T1466" s="19">
        <f t="shared" ca="1" si="295"/>
        <v>13.77</v>
      </c>
      <c r="U1466" s="14" t="str">
        <f t="shared" ca="1" si="296"/>
        <v xml:space="preserve">713519.17 </v>
      </c>
      <c r="V1466" s="14" t="str">
        <f t="shared" ca="1" si="297"/>
        <v>6168733.64</v>
      </c>
      <c r="W1466" s="14" t="str">
        <f t="shared" ca="1" si="298"/>
        <v>POINT(713519.17 6168733.64)</v>
      </c>
      <c r="X1466" s="14" t="str">
        <f>IFERROR(INDEX(BygningOmraade!B:B,MATCH(A1466,BygningOmraade!A:A,0)),"")</f>
        <v/>
      </c>
    </row>
    <row r="1467" spans="1:24" s="14" customFormat="1" x14ac:dyDescent="0.25">
      <c r="A1467" s="14">
        <f t="shared" si="286"/>
        <v>1467</v>
      </c>
      <c r="B1467" s="14" t="str">
        <f t="shared" ca="1" si="287"/>
        <v>54d9bb53-56bb-4474-8435-cf439eb20535</v>
      </c>
      <c r="C1467" s="14" t="str">
        <f t="shared" ca="1" si="288"/>
        <v>4ca54b0f-2d33-0052-e044-0003ba298018</v>
      </c>
      <c r="D1467" s="14">
        <f t="shared" ca="1" si="289"/>
        <v>2702983</v>
      </c>
      <c r="E1467" s="1">
        <f t="shared" ca="1" si="290"/>
        <v>530</v>
      </c>
      <c r="F1467" s="1">
        <f t="shared" ca="1" si="291"/>
        <v>203</v>
      </c>
      <c r="G1467" s="1">
        <f t="shared" ca="1" si="292"/>
        <v>1994</v>
      </c>
      <c r="H1467" s="1" t="str">
        <f ca="1">IFERROR(INDEX(Varmeinstallation!B:B,MATCH(INDIRECT($A$1&amp;"L"&amp;A1467)*1,Varmeinstallation!A:A,0)),"Ingen varmeinstallationer")</f>
        <v>Elovne, elpaneler</v>
      </c>
      <c r="I1467" s="1" t="str">
        <f ca="1">IFERROR(INDEX(Opvarmningsmiddel!B:B,MATCH(INDIRECT($A$1&amp;"M"&amp;A1467)*1,Opvarmningsmiddel!A:A,0)),"")</f>
        <v>Elektricitet</v>
      </c>
      <c r="J1467" s="1">
        <f t="shared" ca="1" si="293"/>
        <v>0</v>
      </c>
      <c r="K1467" s="1" t="str">
        <f ca="1">IFERROR(INDEX(Relationstabel!$C$3:$K$10,MATCH(VALUE(INDIRECT($A$1&amp;"L"&amp;A1467)),Relationstabel!$A$3:$A$10,0),MATCH(IFERROR(VALUE(INDIRECT($A$1&amp;"M"&amp;A1467)),0),Relationstabel!$C$1:$K$1,0)),"Ingen varmeinstallationer")</f>
        <v>Elvarme</v>
      </c>
      <c r="L1467" s="1" t="str">
        <f ca="1">INDEX(Anvendelseskode!B:B,MATCH($E1467,Anvendelseskode!$A:$A,0))</f>
        <v>Bygning i forbindelse med idrætsudøvelse (klubhus, idrætshal, svømmehal o.lign.).</v>
      </c>
      <c r="M1467" s="1" t="str">
        <f ca="1">INDEX(Anvendelseskode!C:C,MATCH($E1467,Anvendelseskode!$A:$A,0))</f>
        <v>Bygning i forbindelse med idrætsudøvelse (klubhus, idrætshal, svømmehal o.lign.).</v>
      </c>
      <c r="N1467" s="1" t="str">
        <f ca="1">INDEX(Anvendelseskode!D:D,MATCH($E1467,Anvendelseskode!$A:$A,0))</f>
        <v>Kommunale og andre offentlige institutioner</v>
      </c>
      <c r="O1467" s="1" t="str">
        <f ca="1">IFERROR(INDEX(SBi!$2:$2,MATCH(G1467,SBi!$1:$1,1)),SBi!$K$2)</f>
        <v>1979-1998</v>
      </c>
      <c r="P1467" s="1">
        <f ca="1">IFERROR(INDEX(SBi!$C$3:$K$28,MATCH(E1467,SBi!$B$3:$B$28,0),MATCH(O1467,SBi!$C$2:$K$2,0)),0)</f>
        <v>155</v>
      </c>
      <c r="Q1467" s="19">
        <f t="shared" ca="1" si="294"/>
        <v>31.465</v>
      </c>
      <c r="R1467" s="19" t="str">
        <f ca="1">IFERROR(INDEX(VpD!$2:$2,MATCH(G1467,VpD!$1:$1,1)),VpD!$I$2)</f>
        <v>1979-1998</v>
      </c>
      <c r="S1467" s="1">
        <f ca="1">IFERROR(INDEX(VpD!$C$3:$I$27,MATCH(E1467,VpD!$B$3:$B$27,0),MATCH(R1467,VpD!$C$2:$I$2,0)),0)</f>
        <v>72</v>
      </c>
      <c r="T1467" s="19">
        <f t="shared" ca="1" si="295"/>
        <v>14.616</v>
      </c>
      <c r="U1467" s="14" t="str">
        <f t="shared" ca="1" si="296"/>
        <v xml:space="preserve">712669.2 </v>
      </c>
      <c r="V1467" s="14" t="str">
        <f t="shared" ca="1" si="297"/>
        <v>6168688.9</v>
      </c>
      <c r="W1467" s="14" t="str">
        <f t="shared" ca="1" si="298"/>
        <v>POINT(712669.2 6168688.9)</v>
      </c>
      <c r="X1467" s="14" t="str">
        <f>IFERROR(INDEX(BygningOmraade!B:B,MATCH(A1467,BygningOmraade!A:A,0)),"")</f>
        <v/>
      </c>
    </row>
    <row r="1468" spans="1:24" s="14" customFormat="1" x14ac:dyDescent="0.25">
      <c r="A1468" s="14">
        <f t="shared" si="286"/>
        <v>1468</v>
      </c>
      <c r="B1468" s="14" t="str">
        <f t="shared" ca="1" si="287"/>
        <v>54e06111-e149-45ea-af47-3b51c6e30150</v>
      </c>
      <c r="C1468" s="14" t="str">
        <f t="shared" ca="1" si="288"/>
        <v>0a3f507e-1950-32b8-e044-0003ba298018</v>
      </c>
      <c r="D1468" s="14">
        <f t="shared" ca="1" si="289"/>
        <v>996684</v>
      </c>
      <c r="E1468" s="1">
        <f t="shared" ca="1" si="290"/>
        <v>130</v>
      </c>
      <c r="F1468" s="1">
        <f t="shared" ca="1" si="291"/>
        <v>112</v>
      </c>
      <c r="G1468" s="1">
        <f t="shared" ca="1" si="292"/>
        <v>1978</v>
      </c>
      <c r="H1468" s="1" t="str">
        <f ca="1">IFERROR(INDEX(Varmeinstallation!B:B,MATCH(INDIRECT($A$1&amp;"L"&amp;A1468)*1,Varmeinstallation!A:A,0)),"Ingen varmeinstallationer")</f>
        <v>Fjernvarme/blokvarme (radiatorsystemer eller varmluftanlæg)</v>
      </c>
      <c r="I1468" s="1" t="str">
        <f ca="1">IFERROR(INDEX(Opvarmningsmiddel!B:B,MATCH(INDIRECT($A$1&amp;"M"&amp;A1468)*1,Opvarmningsmiddel!A:A,0)),"")</f>
        <v/>
      </c>
      <c r="J1468" s="1">
        <f t="shared" ca="1" si="293"/>
        <v>0</v>
      </c>
      <c r="K1468" s="1" t="str">
        <f ca="1">IFERROR(INDEX(Relationstabel!$C$3:$K$10,MATCH(VALUE(INDIRECT($A$1&amp;"L"&amp;A1468)),Relationstabel!$A$3:$A$10,0),MATCH(IFERROR(VALUE(INDIRECT($A$1&amp;"M"&amp;A1468)),0),Relationstabel!$C$1:$K$1,0)),"Ingen varmeinstallationer")</f>
        <v>Fjernvarme/ Blokvarme</v>
      </c>
      <c r="L1468" s="1" t="str">
        <f ca="1">INDEX(Anvendelseskode!B:B,MATCH($E1468,Anvendelseskode!$A:$A,0))</f>
        <v>Række-, kæde-, dobbelthus (lodret adskillelse mellem enhederne)</v>
      </c>
      <c r="M1468" s="1" t="str">
        <f ca="1">INDEX(Anvendelseskode!C:C,MATCH($E1468,Anvendelseskode!$A:$A,0))</f>
        <v>Række-, kæde og dobbelthuse</v>
      </c>
      <c r="N1468" s="1" t="str">
        <f ca="1">INDEX(Anvendelseskode!D:D,MATCH($E1468,Anvendelseskode!$A:$A,0))</f>
        <v>Private husholdninger</v>
      </c>
      <c r="O1468" s="1" t="str">
        <f ca="1">IFERROR(INDEX(SBi!$2:$2,MATCH(G1468,SBi!$1:$1,1)),SBi!$K$2)</f>
        <v>1973-1978</v>
      </c>
      <c r="P1468" s="1">
        <f ca="1">IFERROR(INDEX(SBi!$C$3:$K$28,MATCH(E1468,SBi!$B$3:$B$28,0),MATCH(O1468,SBi!$C$2:$K$2,0)),0)</f>
        <v>112.6</v>
      </c>
      <c r="Q1468" s="19">
        <f t="shared" ca="1" si="294"/>
        <v>12.611199999999998</v>
      </c>
      <c r="R1468" s="19" t="str">
        <f ca="1">IFERROR(INDEX(VpD!$2:$2,MATCH(G1468,VpD!$1:$1,1)),VpD!$I$2)</f>
        <v>1973-1978</v>
      </c>
      <c r="S1468" s="1">
        <f ca="1">IFERROR(INDEX(VpD!$C$3:$I$27,MATCH(E1468,VpD!$B$3:$B$27,0),MATCH(R1468,VpD!$C$2:$I$2,0)),0)</f>
        <v>98</v>
      </c>
      <c r="T1468" s="19">
        <f t="shared" ca="1" si="295"/>
        <v>10.976000000000001</v>
      </c>
      <c r="U1468" s="14" t="str">
        <f t="shared" ca="1" si="296"/>
        <v xml:space="preserve">713517.76 </v>
      </c>
      <c r="V1468" s="14" t="str">
        <f t="shared" ca="1" si="297"/>
        <v>6169731.52</v>
      </c>
      <c r="W1468" s="14" t="str">
        <f t="shared" ca="1" si="298"/>
        <v>POINT(713517.76 6169731.52)</v>
      </c>
      <c r="X1468" s="14" t="str">
        <f>IFERROR(INDEX(BygningOmraade!B:B,MATCH(A1468,BygningOmraade!A:A,0)),"")</f>
        <v/>
      </c>
    </row>
    <row r="1469" spans="1:24" s="14" customFormat="1" x14ac:dyDescent="0.25">
      <c r="A1469" s="14">
        <f t="shared" si="286"/>
        <v>1469</v>
      </c>
      <c r="B1469" s="14" t="str">
        <f t="shared" ca="1" si="287"/>
        <v>54e82ab3-8e17-4bce-9a12-48b138f5740a</v>
      </c>
      <c r="C1469" s="14" t="str">
        <f t="shared" ca="1" si="288"/>
        <v>0a3f507e-2161-32b8-e044-0003ba298018</v>
      </c>
      <c r="D1469" s="14">
        <f t="shared" ca="1" si="289"/>
        <v>997182</v>
      </c>
      <c r="E1469" s="1">
        <f t="shared" ca="1" si="290"/>
        <v>130</v>
      </c>
      <c r="F1469" s="1">
        <f t="shared" ca="1" si="291"/>
        <v>109</v>
      </c>
      <c r="G1469" s="1">
        <f t="shared" ca="1" si="292"/>
        <v>1978</v>
      </c>
      <c r="H1469" s="1" t="str">
        <f ca="1">IFERROR(INDEX(Varmeinstallation!B:B,MATCH(INDIRECT($A$1&amp;"L"&amp;A1469)*1,Varmeinstallation!A:A,0)),"Ingen varmeinstallationer")</f>
        <v>Fjernvarme/blokvarme (radiatorsystemer eller varmluftanlæg)</v>
      </c>
      <c r="I1469" s="1" t="str">
        <f ca="1">IFERROR(INDEX(Opvarmningsmiddel!B:B,MATCH(INDIRECT($A$1&amp;"M"&amp;A1469)*1,Opvarmningsmiddel!A:A,0)),"")</f>
        <v/>
      </c>
      <c r="J1469" s="1">
        <f t="shared" ca="1" si="293"/>
        <v>0</v>
      </c>
      <c r="K1469" s="1" t="str">
        <f ca="1">IFERROR(INDEX(Relationstabel!$C$3:$K$10,MATCH(VALUE(INDIRECT($A$1&amp;"L"&amp;A1469)),Relationstabel!$A$3:$A$10,0),MATCH(IFERROR(VALUE(INDIRECT($A$1&amp;"M"&amp;A1469)),0),Relationstabel!$C$1:$K$1,0)),"Ingen varmeinstallationer")</f>
        <v>Fjernvarme/ Blokvarme</v>
      </c>
      <c r="L1469" s="1" t="str">
        <f ca="1">INDEX(Anvendelseskode!B:B,MATCH($E1469,Anvendelseskode!$A:$A,0))</f>
        <v>Række-, kæde-, dobbelthus (lodret adskillelse mellem enhederne)</v>
      </c>
      <c r="M1469" s="1" t="str">
        <f ca="1">INDEX(Anvendelseskode!C:C,MATCH($E1469,Anvendelseskode!$A:$A,0))</f>
        <v>Række-, kæde og dobbelthuse</v>
      </c>
      <c r="N1469" s="1" t="str">
        <f ca="1">INDEX(Anvendelseskode!D:D,MATCH($E1469,Anvendelseskode!$A:$A,0))</f>
        <v>Private husholdninger</v>
      </c>
      <c r="O1469" s="1" t="str">
        <f ca="1">IFERROR(INDEX(SBi!$2:$2,MATCH(G1469,SBi!$1:$1,1)),SBi!$K$2)</f>
        <v>1973-1978</v>
      </c>
      <c r="P1469" s="1">
        <f ca="1">IFERROR(INDEX(SBi!$C$3:$K$28,MATCH(E1469,SBi!$B$3:$B$28,0),MATCH(O1469,SBi!$C$2:$K$2,0)),0)</f>
        <v>112.6</v>
      </c>
      <c r="Q1469" s="19">
        <f t="shared" ca="1" si="294"/>
        <v>12.273399999999999</v>
      </c>
      <c r="R1469" s="19" t="str">
        <f ca="1">IFERROR(INDEX(VpD!$2:$2,MATCH(G1469,VpD!$1:$1,1)),VpD!$I$2)</f>
        <v>1973-1978</v>
      </c>
      <c r="S1469" s="1">
        <f ca="1">IFERROR(INDEX(VpD!$C$3:$I$27,MATCH(E1469,VpD!$B$3:$B$27,0),MATCH(R1469,VpD!$C$2:$I$2,0)),0)</f>
        <v>98</v>
      </c>
      <c r="T1469" s="19">
        <f t="shared" ca="1" si="295"/>
        <v>10.682</v>
      </c>
      <c r="U1469" s="14" t="str">
        <f t="shared" ca="1" si="296"/>
        <v xml:space="preserve">713741.38 </v>
      </c>
      <c r="V1469" s="14" t="str">
        <f t="shared" ca="1" si="297"/>
        <v>6169510.1</v>
      </c>
      <c r="W1469" s="14" t="str">
        <f t="shared" ca="1" si="298"/>
        <v>POINT(713741.38 6169510.1)</v>
      </c>
      <c r="X1469" s="14" t="str">
        <f>IFERROR(INDEX(BygningOmraade!B:B,MATCH(A1469,BygningOmraade!A:A,0)),"")</f>
        <v/>
      </c>
    </row>
    <row r="1470" spans="1:24" s="14" customFormat="1" x14ac:dyDescent="0.25">
      <c r="A1470" s="14">
        <f t="shared" si="286"/>
        <v>1470</v>
      </c>
      <c r="B1470" s="14" t="str">
        <f t="shared" ca="1" si="287"/>
        <v>54ed0982-0394-445c-a4ee-dcbff818d0d0</v>
      </c>
      <c r="C1470" s="14" t="str">
        <f t="shared" ca="1" si="288"/>
        <v>0a3f507e-1b27-32b8-e044-0003ba298018</v>
      </c>
      <c r="D1470" s="14">
        <f t="shared" ca="1" si="289"/>
        <v>996256</v>
      </c>
      <c r="E1470" s="1">
        <f t="shared" ca="1" si="290"/>
        <v>120</v>
      </c>
      <c r="F1470" s="1">
        <f t="shared" ca="1" si="291"/>
        <v>121</v>
      </c>
      <c r="G1470" s="1">
        <f t="shared" ca="1" si="292"/>
        <v>1977</v>
      </c>
      <c r="H1470" s="1" t="str">
        <f ca="1">IFERROR(INDEX(Varmeinstallation!B:B,MATCH(INDIRECT($A$1&amp;"L"&amp;A1470)*1,Varmeinstallation!A:A,0)),"Ingen varmeinstallationer")</f>
        <v>Centralvarme fra eget anlæg, et-kammer fyr</v>
      </c>
      <c r="I1470" s="1" t="str">
        <f ca="1">IFERROR(INDEX(Opvarmningsmiddel!B:B,MATCH(INDIRECT($A$1&amp;"M"&amp;A1470)*1,Opvarmningsmiddel!A:A,0)),"")</f>
        <v>Naturgas</v>
      </c>
      <c r="J1470" s="1">
        <f t="shared" ca="1" si="293"/>
        <v>0</v>
      </c>
      <c r="K1470" s="1" t="str">
        <f ca="1">IFERROR(INDEX(Relationstabel!$C$3:$K$10,MATCH(VALUE(INDIRECT($A$1&amp;"L"&amp;A1470)),Relationstabel!$A$3:$A$10,0),MATCH(IFERROR(VALUE(INDIRECT($A$1&amp;"M"&amp;A1470)),0),Relationstabel!$C$1:$K$1,0)),"Ingen varmeinstallationer")</f>
        <v>Naturgas</v>
      </c>
      <c r="L1470" s="1" t="str">
        <f ca="1">INDEX(Anvendelseskode!B:B,MATCH($E1470,Anvendelseskode!$A:$A,0))</f>
        <v>Fritliggende enfamilieshus (parcelhus)</v>
      </c>
      <c r="M1470" s="1" t="str">
        <f ca="1">INDEX(Anvendelseskode!C:C,MATCH($E1470,Anvendelseskode!$A:$A,0))</f>
        <v>Parcelhuse</v>
      </c>
      <c r="N1470" s="1" t="str">
        <f ca="1">INDEX(Anvendelseskode!D:D,MATCH($E1470,Anvendelseskode!$A:$A,0))</f>
        <v>Private husholdninger</v>
      </c>
      <c r="O1470" s="1" t="str">
        <f ca="1">IFERROR(INDEX(SBi!$2:$2,MATCH(G1470,SBi!$1:$1,1)),SBi!$K$2)</f>
        <v>1973-1978</v>
      </c>
      <c r="P1470" s="1">
        <f ca="1">IFERROR(INDEX(SBi!$C$3:$K$28,MATCH(E1470,SBi!$B$3:$B$28,0),MATCH(O1470,SBi!$C$2:$K$2,0)),0)</f>
        <v>119.8</v>
      </c>
      <c r="Q1470" s="19">
        <f t="shared" ca="1" si="294"/>
        <v>14.495799999999999</v>
      </c>
      <c r="R1470" s="19" t="str">
        <f ca="1">IFERROR(INDEX(VpD!$2:$2,MATCH(G1470,VpD!$1:$1,1)),VpD!$I$2)</f>
        <v>1973-1978</v>
      </c>
      <c r="S1470" s="1">
        <f ca="1">IFERROR(INDEX(VpD!$C$3:$I$27,MATCH(E1470,VpD!$B$3:$B$27,0),MATCH(R1470,VpD!$C$2:$I$2,0)),0)</f>
        <v>117</v>
      </c>
      <c r="T1470" s="19">
        <f t="shared" ca="1" si="295"/>
        <v>14.157</v>
      </c>
      <c r="U1470" s="14" t="str">
        <f t="shared" ca="1" si="296"/>
        <v xml:space="preserve">713010.8 </v>
      </c>
      <c r="V1470" s="14" t="str">
        <f t="shared" ca="1" si="297"/>
        <v>6168491.72</v>
      </c>
      <c r="W1470" s="14" t="str">
        <f t="shared" ca="1" si="298"/>
        <v>POINT(713010.8 6168491.72)</v>
      </c>
      <c r="X1470" s="14" t="str">
        <f>IFERROR(INDEX(BygningOmraade!B:B,MATCH(A1470,BygningOmraade!A:A,0)),"")</f>
        <v/>
      </c>
    </row>
    <row r="1471" spans="1:24" s="14" customFormat="1" x14ac:dyDescent="0.25">
      <c r="A1471" s="14">
        <f t="shared" si="286"/>
        <v>1471</v>
      </c>
      <c r="B1471" s="14" t="str">
        <f t="shared" ca="1" si="287"/>
        <v>54f24c17-b98e-48d6-b775-6cd5a88f5f9c</v>
      </c>
      <c r="C1471" s="14" t="str">
        <f t="shared" ca="1" si="288"/>
        <v>0a3f507e-1ad4-32b8-e044-0003ba298018</v>
      </c>
      <c r="D1471" s="14">
        <f t="shared" ca="1" si="289"/>
        <v>995541</v>
      </c>
      <c r="E1471" s="1">
        <f t="shared" ca="1" si="290"/>
        <v>120</v>
      </c>
      <c r="F1471" s="1">
        <f t="shared" ca="1" si="291"/>
        <v>149</v>
      </c>
      <c r="G1471" s="1">
        <f t="shared" ca="1" si="292"/>
        <v>2018</v>
      </c>
      <c r="H1471" s="1" t="str">
        <f ca="1">IFERROR(INDEX(Varmeinstallation!B:B,MATCH(INDIRECT($A$1&amp;"L"&amp;A1471)*1,Varmeinstallation!A:A,0)),"Ingen varmeinstallationer")</f>
        <v>Varmepumpe</v>
      </c>
      <c r="I1471" s="1" t="str">
        <f ca="1">IFERROR(INDEX(Opvarmningsmiddel!B:B,MATCH(INDIRECT($A$1&amp;"M"&amp;A1471)*1,Opvarmningsmiddel!A:A,0)),"")</f>
        <v>Elektricitet</v>
      </c>
      <c r="J1471" s="1">
        <f t="shared" ca="1" si="293"/>
        <v>4</v>
      </c>
      <c r="K1471" s="1" t="str">
        <f ca="1">IFERROR(INDEX(Relationstabel!$C$3:$K$10,MATCH(VALUE(INDIRECT($A$1&amp;"L"&amp;A1471)),Relationstabel!$A$3:$A$10,0),MATCH(IFERROR(VALUE(INDIRECT($A$1&amp;"M"&amp;A1471)),0),Relationstabel!$C$1:$K$1,0)),"Ingen varmeinstallationer")</f>
        <v>Varmepumpe</v>
      </c>
      <c r="L1471" s="1" t="str">
        <f ca="1">INDEX(Anvendelseskode!B:B,MATCH($E1471,Anvendelseskode!$A:$A,0))</f>
        <v>Fritliggende enfamilieshus (parcelhus)</v>
      </c>
      <c r="M1471" s="1" t="str">
        <f ca="1">INDEX(Anvendelseskode!C:C,MATCH($E1471,Anvendelseskode!$A:$A,0))</f>
        <v>Parcelhuse</v>
      </c>
      <c r="N1471" s="1" t="str">
        <f ca="1">INDEX(Anvendelseskode!D:D,MATCH($E1471,Anvendelseskode!$A:$A,0))</f>
        <v>Private husholdninger</v>
      </c>
      <c r="O1471" s="1" t="str">
        <f ca="1">IFERROR(INDEX(SBi!$2:$2,MATCH(G1471,SBi!$1:$1,1)),SBi!$K$2)</f>
        <v>Efter 2006</v>
      </c>
      <c r="P1471" s="1">
        <f ca="1">IFERROR(INDEX(SBi!$C$3:$K$28,MATCH(E1471,SBi!$B$3:$B$28,0),MATCH(O1471,SBi!$C$2:$K$2,0)),0)</f>
        <v>67.3</v>
      </c>
      <c r="Q1471" s="19">
        <f t="shared" ca="1" si="294"/>
        <v>10.027699999999999</v>
      </c>
      <c r="R1471" s="19" t="str">
        <f ca="1">IFERROR(INDEX(VpD!$2:$2,MATCH(G1471,VpD!$1:$1,1)),VpD!$I$2)</f>
        <v>&gt;1998</v>
      </c>
      <c r="S1471" s="1">
        <f ca="1">IFERROR(INDEX(VpD!$C$3:$I$27,MATCH(E1471,VpD!$B$3:$B$27,0),MATCH(R1471,VpD!$C$2:$I$2,0)),0)</f>
        <v>72</v>
      </c>
      <c r="T1471" s="19">
        <f t="shared" ca="1" si="295"/>
        <v>10.728</v>
      </c>
      <c r="U1471" s="14" t="str">
        <f t="shared" ca="1" si="296"/>
        <v xml:space="preserve">711937.14 </v>
      </c>
      <c r="V1471" s="14" t="str">
        <f t="shared" ca="1" si="297"/>
        <v>6170558.28</v>
      </c>
      <c r="W1471" s="14" t="str">
        <f t="shared" ca="1" si="298"/>
        <v>POINT(711937.14 6170558.28)</v>
      </c>
      <c r="X1471" s="14" t="str">
        <f>IFERROR(INDEX(BygningOmraade!B:B,MATCH(A1471,BygningOmraade!A:A,0)),"")</f>
        <v/>
      </c>
    </row>
    <row r="1472" spans="1:24" s="14" customFormat="1" x14ac:dyDescent="0.25">
      <c r="A1472" s="14">
        <f t="shared" si="286"/>
        <v>1472</v>
      </c>
      <c r="B1472" s="14" t="str">
        <f t="shared" ca="1" si="287"/>
        <v>54fbffbd-ce00-4d99-b2d2-98dfe1e7f360</v>
      </c>
      <c r="C1472" s="14" t="str">
        <f t="shared" ca="1" si="288"/>
        <v>4591b5f9-a6c4-0dd9-e044-0003ba298018</v>
      </c>
      <c r="D1472" s="14">
        <f t="shared" ca="1" si="289"/>
        <v>2691175</v>
      </c>
      <c r="E1472" s="1">
        <f t="shared" ca="1" si="290"/>
        <v>130</v>
      </c>
      <c r="F1472" s="1">
        <f t="shared" ca="1" si="291"/>
        <v>108</v>
      </c>
      <c r="G1472" s="1">
        <f t="shared" ca="1" si="292"/>
        <v>2008</v>
      </c>
      <c r="H1472" s="1" t="str">
        <f ca="1">IFERROR(INDEX(Varmeinstallation!B:B,MATCH(INDIRECT($A$1&amp;"L"&amp;A1472)*1,Varmeinstallation!A:A,0)),"Ingen varmeinstallationer")</f>
        <v>Centralvarme fra eget anlæg, et-kammer fyr</v>
      </c>
      <c r="I1472" s="1" t="str">
        <f ca="1">IFERROR(INDEX(Opvarmningsmiddel!B:B,MATCH(INDIRECT($A$1&amp;"M"&amp;A1472)*1,Opvarmningsmiddel!A:A,0)),"")</f>
        <v>Naturgas</v>
      </c>
      <c r="J1472" s="1">
        <f t="shared" ca="1" si="293"/>
        <v>90</v>
      </c>
      <c r="K1472" s="1" t="str">
        <f ca="1">IFERROR(INDEX(Relationstabel!$C$3:$K$10,MATCH(VALUE(INDIRECT($A$1&amp;"L"&amp;A1472)),Relationstabel!$A$3:$A$10,0),MATCH(IFERROR(VALUE(INDIRECT($A$1&amp;"M"&amp;A1472)),0),Relationstabel!$C$1:$K$1,0)),"Ingen varmeinstallationer")</f>
        <v>Naturgas</v>
      </c>
      <c r="L1472" s="1" t="str">
        <f ca="1">INDEX(Anvendelseskode!B:B,MATCH($E1472,Anvendelseskode!$A:$A,0))</f>
        <v>Række-, kæde-, dobbelthus (lodret adskillelse mellem enhederne)</v>
      </c>
      <c r="M1472" s="1" t="str">
        <f ca="1">INDEX(Anvendelseskode!C:C,MATCH($E1472,Anvendelseskode!$A:$A,0))</f>
        <v>Række-, kæde og dobbelthuse</v>
      </c>
      <c r="N1472" s="1" t="str">
        <f ca="1">INDEX(Anvendelseskode!D:D,MATCH($E1472,Anvendelseskode!$A:$A,0))</f>
        <v>Private husholdninger</v>
      </c>
      <c r="O1472" s="1" t="str">
        <f ca="1">IFERROR(INDEX(SBi!$2:$2,MATCH(G1472,SBi!$1:$1,1)),SBi!$K$2)</f>
        <v>Efter 2006</v>
      </c>
      <c r="P1472" s="1">
        <f ca="1">IFERROR(INDEX(SBi!$C$3:$K$28,MATCH(E1472,SBi!$B$3:$B$28,0),MATCH(O1472,SBi!$C$2:$K$2,0)),0)</f>
        <v>66.400000000000006</v>
      </c>
      <c r="Q1472" s="19">
        <f t="shared" ca="1" si="294"/>
        <v>7.1712000000000007</v>
      </c>
      <c r="R1472" s="19" t="str">
        <f ca="1">IFERROR(INDEX(VpD!$2:$2,MATCH(G1472,VpD!$1:$1,1)),VpD!$I$2)</f>
        <v>&gt;1998</v>
      </c>
      <c r="S1472" s="1">
        <f ca="1">IFERROR(INDEX(VpD!$C$3:$I$27,MATCH(E1472,VpD!$B$3:$B$27,0),MATCH(R1472,VpD!$C$2:$I$2,0)),0)</f>
        <v>65</v>
      </c>
      <c r="T1472" s="19">
        <f t="shared" ca="1" si="295"/>
        <v>7.02</v>
      </c>
      <c r="U1472" s="14" t="str">
        <f t="shared" ca="1" si="296"/>
        <v xml:space="preserve">712612.01 </v>
      </c>
      <c r="V1472" s="14" t="str">
        <f t="shared" ca="1" si="297"/>
        <v>6168834.57</v>
      </c>
      <c r="W1472" s="14" t="str">
        <f t="shared" ca="1" si="298"/>
        <v>POINT(712612.01 6168834.57)</v>
      </c>
      <c r="X1472" s="14" t="str">
        <f>IFERROR(INDEX(BygningOmraade!B:B,MATCH(A1472,BygningOmraade!A:A,0)),"")</f>
        <v/>
      </c>
    </row>
    <row r="1473" spans="1:24" s="14" customFormat="1" x14ac:dyDescent="0.25">
      <c r="A1473" s="14">
        <f t="shared" si="286"/>
        <v>1473</v>
      </c>
      <c r="B1473" s="14" t="str">
        <f t="shared" ca="1" si="287"/>
        <v>5502b8e1-358b-4e3f-bf58-b2146081155a</v>
      </c>
      <c r="C1473" s="14" t="str">
        <f t="shared" ca="1" si="288"/>
        <v>0a3f507e-1967-32b8-e044-0003ba298018</v>
      </c>
      <c r="D1473" s="14">
        <f t="shared" ca="1" si="289"/>
        <v>995568</v>
      </c>
      <c r="E1473" s="1">
        <f t="shared" ca="1" si="290"/>
        <v>130</v>
      </c>
      <c r="F1473" s="1">
        <f t="shared" ca="1" si="291"/>
        <v>129</v>
      </c>
      <c r="G1473" s="1">
        <f t="shared" ca="1" si="292"/>
        <v>1978</v>
      </c>
      <c r="H1473" s="1" t="str">
        <f ca="1">IFERROR(INDEX(Varmeinstallation!B:B,MATCH(INDIRECT($A$1&amp;"L"&amp;A1473)*1,Varmeinstallation!A:A,0)),"Ingen varmeinstallationer")</f>
        <v>Fjernvarme/blokvarme (radiatorsystemer eller varmluftanlæg)</v>
      </c>
      <c r="I1473" s="1" t="str">
        <f ca="1">IFERROR(INDEX(Opvarmningsmiddel!B:B,MATCH(INDIRECT($A$1&amp;"M"&amp;A1473)*1,Opvarmningsmiddel!A:A,0)),"")</f>
        <v/>
      </c>
      <c r="J1473" s="1">
        <f t="shared" ca="1" si="293"/>
        <v>0</v>
      </c>
      <c r="K1473" s="1" t="str">
        <f ca="1">IFERROR(INDEX(Relationstabel!$C$3:$K$10,MATCH(VALUE(INDIRECT($A$1&amp;"L"&amp;A1473)),Relationstabel!$A$3:$A$10,0),MATCH(IFERROR(VALUE(INDIRECT($A$1&amp;"M"&amp;A1473)),0),Relationstabel!$C$1:$K$1,0)),"Ingen varmeinstallationer")</f>
        <v>Fjernvarme/ Blokvarme</v>
      </c>
      <c r="L1473" s="1" t="str">
        <f ca="1">INDEX(Anvendelseskode!B:B,MATCH($E1473,Anvendelseskode!$A:$A,0))</f>
        <v>Række-, kæde-, dobbelthus (lodret adskillelse mellem enhederne)</v>
      </c>
      <c r="M1473" s="1" t="str">
        <f ca="1">INDEX(Anvendelseskode!C:C,MATCH($E1473,Anvendelseskode!$A:$A,0))</f>
        <v>Række-, kæde og dobbelthuse</v>
      </c>
      <c r="N1473" s="1" t="str">
        <f ca="1">INDEX(Anvendelseskode!D:D,MATCH($E1473,Anvendelseskode!$A:$A,0))</f>
        <v>Private husholdninger</v>
      </c>
      <c r="O1473" s="1" t="str">
        <f ca="1">IFERROR(INDEX(SBi!$2:$2,MATCH(G1473,SBi!$1:$1,1)),SBi!$K$2)</f>
        <v>1973-1978</v>
      </c>
      <c r="P1473" s="1">
        <f ca="1">IFERROR(INDEX(SBi!$C$3:$K$28,MATCH(E1473,SBi!$B$3:$B$28,0),MATCH(O1473,SBi!$C$2:$K$2,0)),0)</f>
        <v>112.6</v>
      </c>
      <c r="Q1473" s="19">
        <f t="shared" ca="1" si="294"/>
        <v>14.525399999999999</v>
      </c>
      <c r="R1473" s="19" t="str">
        <f ca="1">IFERROR(INDEX(VpD!$2:$2,MATCH(G1473,VpD!$1:$1,1)),VpD!$I$2)</f>
        <v>1973-1978</v>
      </c>
      <c r="S1473" s="1">
        <f ca="1">IFERROR(INDEX(VpD!$C$3:$I$27,MATCH(E1473,VpD!$B$3:$B$27,0),MATCH(R1473,VpD!$C$2:$I$2,0)),0)</f>
        <v>98</v>
      </c>
      <c r="T1473" s="19">
        <f t="shared" ca="1" si="295"/>
        <v>12.641999999999999</v>
      </c>
      <c r="U1473" s="14" t="str">
        <f t="shared" ca="1" si="296"/>
        <v xml:space="preserve">711865.43 </v>
      </c>
      <c r="V1473" s="14" t="str">
        <f t="shared" ca="1" si="297"/>
        <v>6172541.88</v>
      </c>
      <c r="W1473" s="14" t="str">
        <f t="shared" ca="1" si="298"/>
        <v>POINT(711865.43 6172541.88)</v>
      </c>
      <c r="X1473" s="14" t="str">
        <f>IFERROR(INDEX(BygningOmraade!B:B,MATCH(A1473,BygningOmraade!A:A,0)),"")</f>
        <v/>
      </c>
    </row>
    <row r="1474" spans="1:24" s="14" customFormat="1" x14ac:dyDescent="0.25">
      <c r="A1474" s="14">
        <f t="shared" si="286"/>
        <v>1474</v>
      </c>
      <c r="B1474" s="14" t="str">
        <f t="shared" ca="1" si="287"/>
        <v>5506f26f-8476-4972-81c6-a177a24611e3</v>
      </c>
      <c r="C1474" s="14" t="str">
        <f t="shared" ca="1" si="288"/>
        <v>4591b5f9-a6ea-0dd9-e044-0003ba298018</v>
      </c>
      <c r="D1474" s="14">
        <f t="shared" ca="1" si="289"/>
        <v>2691210</v>
      </c>
      <c r="E1474" s="1">
        <f t="shared" ca="1" si="290"/>
        <v>130</v>
      </c>
      <c r="F1474" s="1">
        <f t="shared" ca="1" si="291"/>
        <v>108</v>
      </c>
      <c r="G1474" s="1">
        <f t="shared" ca="1" si="292"/>
        <v>2008</v>
      </c>
      <c r="H1474" s="1" t="str">
        <f ca="1">IFERROR(INDEX(Varmeinstallation!B:B,MATCH(INDIRECT($A$1&amp;"L"&amp;A1474)*1,Varmeinstallation!A:A,0)),"Ingen varmeinstallationer")</f>
        <v>Centralvarme fra eget anlæg, et-kammer fyr</v>
      </c>
      <c r="I1474" s="1" t="str">
        <f ca="1">IFERROR(INDEX(Opvarmningsmiddel!B:B,MATCH(INDIRECT($A$1&amp;"M"&amp;A1474)*1,Opvarmningsmiddel!A:A,0)),"")</f>
        <v>Naturgas</v>
      </c>
      <c r="J1474" s="1">
        <f t="shared" ca="1" si="293"/>
        <v>90</v>
      </c>
      <c r="K1474" s="1" t="str">
        <f ca="1">IFERROR(INDEX(Relationstabel!$C$3:$K$10,MATCH(VALUE(INDIRECT($A$1&amp;"L"&amp;A1474)),Relationstabel!$A$3:$A$10,0),MATCH(IFERROR(VALUE(INDIRECT($A$1&amp;"M"&amp;A1474)),0),Relationstabel!$C$1:$K$1,0)),"Ingen varmeinstallationer")</f>
        <v>Naturgas</v>
      </c>
      <c r="L1474" s="1" t="str">
        <f ca="1">INDEX(Anvendelseskode!B:B,MATCH($E1474,Anvendelseskode!$A:$A,0))</f>
        <v>Række-, kæde-, dobbelthus (lodret adskillelse mellem enhederne)</v>
      </c>
      <c r="M1474" s="1" t="str">
        <f ca="1">INDEX(Anvendelseskode!C:C,MATCH($E1474,Anvendelseskode!$A:$A,0))</f>
        <v>Række-, kæde og dobbelthuse</v>
      </c>
      <c r="N1474" s="1" t="str">
        <f ca="1">INDEX(Anvendelseskode!D:D,MATCH($E1474,Anvendelseskode!$A:$A,0))</f>
        <v>Private husholdninger</v>
      </c>
      <c r="O1474" s="1" t="str">
        <f ca="1">IFERROR(INDEX(SBi!$2:$2,MATCH(G1474,SBi!$1:$1,1)),SBi!$K$2)</f>
        <v>Efter 2006</v>
      </c>
      <c r="P1474" s="1">
        <f ca="1">IFERROR(INDEX(SBi!$C$3:$K$28,MATCH(E1474,SBi!$B$3:$B$28,0),MATCH(O1474,SBi!$C$2:$K$2,0)),0)</f>
        <v>66.400000000000006</v>
      </c>
      <c r="Q1474" s="19">
        <f t="shared" ca="1" si="294"/>
        <v>7.1712000000000007</v>
      </c>
      <c r="R1474" s="19" t="str">
        <f ca="1">IFERROR(INDEX(VpD!$2:$2,MATCH(G1474,VpD!$1:$1,1)),VpD!$I$2)</f>
        <v>&gt;1998</v>
      </c>
      <c r="S1474" s="1">
        <f ca="1">IFERROR(INDEX(VpD!$C$3:$I$27,MATCH(E1474,VpD!$B$3:$B$27,0),MATCH(R1474,VpD!$C$2:$I$2,0)),0)</f>
        <v>65</v>
      </c>
      <c r="T1474" s="19">
        <f t="shared" ca="1" si="295"/>
        <v>7.02</v>
      </c>
      <c r="U1474" s="14" t="str">
        <f t="shared" ca="1" si="296"/>
        <v xml:space="preserve">712559.36 </v>
      </c>
      <c r="V1474" s="14" t="str">
        <f t="shared" ca="1" si="297"/>
        <v>6168805.44</v>
      </c>
      <c r="W1474" s="14" t="str">
        <f t="shared" ca="1" si="298"/>
        <v>POINT(712559.36 6168805.44)</v>
      </c>
      <c r="X1474" s="14" t="str">
        <f>IFERROR(INDEX(BygningOmraade!B:B,MATCH(A1474,BygningOmraade!A:A,0)),"")</f>
        <v/>
      </c>
    </row>
    <row r="1475" spans="1:24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55110121-f616-45f7-be71-b7fd301ccba1</v>
      </c>
      <c r="C1475" s="14" t="str">
        <f t="shared" ref="C1475:C1538" ca="1" si="301">INDIRECT($A$1&amp;"C"&amp;A1475)</f>
        <v>0a3f507e-2102-32b8-e044-0003ba298018</v>
      </c>
      <c r="D1475" s="14">
        <f t="shared" ref="D1475:D1538" ca="1" si="302">INDIRECT($A$1&amp;"D"&amp;A1475)</f>
        <v>996125</v>
      </c>
      <c r="E1475" s="1">
        <f t="shared" ref="E1475:E1538" ca="1" si="303">ROUNDDOWN(INDIRECT($A$1&amp;"E"&amp;A1475),-1)</f>
        <v>120</v>
      </c>
      <c r="F1475" s="1">
        <f t="shared" ref="F1475:F1538" ca="1" si="304">INDIRECT($A$1&amp;"G"&amp;A1475)+INDIRECT($A$1&amp;"H"&amp;A1475)+INDIRECT($A$1&amp;"I"&amp;A1475)*0.5</f>
        <v>128</v>
      </c>
      <c r="G1475" s="1">
        <f t="shared" ref="G1475:G1538" ca="1" si="305">MAX(INDIRECT($A$1&amp;"J"&amp;A1475),INDIRECT($A$1&amp;"K"&amp;A1475))</f>
        <v>1980</v>
      </c>
      <c r="H1475" s="1" t="str">
        <f ca="1">IFERROR(INDEX(Varmeinstallation!B:B,MATCH(INDIRECT($A$1&amp;"L"&amp;A1475)*1,Varmeinstallation!A:A,0)),"Ingen varmeinstallationer")</f>
        <v>Elovne, elpaneler</v>
      </c>
      <c r="I1475" s="1" t="str">
        <f ca="1">IFERROR(INDEX(Opvarmningsmiddel!B:B,MATCH(INDIRECT($A$1&amp;"M"&amp;A1475)*1,Opvarmningsmiddel!A:A,0)),"")</f>
        <v>Elektricitet</v>
      </c>
      <c r="J1475" s="1">
        <f t="shared" ref="J1475:J1538" ca="1" si="306">VALUE(INDIRECT($A$1&amp;"N"&amp;A1475))</f>
        <v>4</v>
      </c>
      <c r="K1475" s="1" t="str">
        <f ca="1">IFERROR(INDEX(Relationstabel!$C$3:$K$10,MATCH(VALUE(INDIRECT($A$1&amp;"L"&amp;A1475)),Relationstabel!$A$3:$A$10,0),MATCH(IFERROR(VALUE(INDIRECT($A$1&amp;"M"&amp;A1475)),0),Relationstabel!$C$1:$K$1,0)),"Ingen varmeinstallationer")</f>
        <v>Elvarme</v>
      </c>
      <c r="L1475" s="1" t="str">
        <f ca="1">INDEX(Anvendelseskode!B:B,MATCH($E1475,Anvendelseskode!$A:$A,0))</f>
        <v>Fritliggende enfamilieshus (parcelhus)</v>
      </c>
      <c r="M1475" s="1" t="str">
        <f ca="1">INDEX(Anvendelseskode!C:C,MATCH($E1475,Anvendelseskode!$A:$A,0))</f>
        <v>Parcelhuse</v>
      </c>
      <c r="N1475" s="1" t="str">
        <f ca="1">INDEX(Anvendelseskode!D:D,MATCH($E1475,Anvendelseskode!$A:$A,0))</f>
        <v>Private husholdninger</v>
      </c>
      <c r="O1475" s="1" t="str">
        <f ca="1">IFERROR(INDEX(SBi!$2:$2,MATCH(G1475,SBi!$1:$1,1)),SBi!$K$2)</f>
        <v>1979-1998</v>
      </c>
      <c r="P1475" s="1">
        <f ca="1">IFERROR(INDEX(SBi!$C$3:$K$28,MATCH(E1475,SBi!$B$3:$B$28,0),MATCH(O1475,SBi!$C$2:$K$2,0)),0)</f>
        <v>105.4</v>
      </c>
      <c r="Q1475" s="19">
        <f t="shared" ref="Q1475:Q1538" ca="1" si="307">P1475*F1475/1000</f>
        <v>13.491200000000001</v>
      </c>
      <c r="R1475" s="19" t="str">
        <f ca="1">IFERROR(INDEX(VpD!$2:$2,MATCH(G1475,VpD!$1:$1,1)),VpD!$I$2)</f>
        <v>1979-1998</v>
      </c>
      <c r="S1475" s="1">
        <f ca="1">IFERROR(INDEX(VpD!$C$3:$I$27,MATCH(E1475,VpD!$B$3:$B$27,0),MATCH(R1475,VpD!$C$2:$I$2,0)),0)</f>
        <v>90</v>
      </c>
      <c r="T1475" s="19">
        <f t="shared" ref="T1475:T1538" ca="1" si="308">S1475*F1475/1000</f>
        <v>11.52</v>
      </c>
      <c r="U1475" s="14" t="str">
        <f t="shared" ref="U1475:U1538" ca="1" si="309">IFERROR(SUBSTITUTE(LEFT(W1475,FIND(" ",W1475)),"POINT(",""),"")</f>
        <v xml:space="preserve">713146 </v>
      </c>
      <c r="V1475" s="14" t="str">
        <f t="shared" ref="V1475:V1538" ca="1" si="310">IFERROR(SUBSTITUTE(RIGHT(W1475,LEN(W1475)-FIND(" ",W1475)),")",""),"")</f>
        <v>6168518.68</v>
      </c>
      <c r="W1475" s="14" t="str">
        <f t="shared" ref="W1475:W1538" ca="1" si="311">INDIRECT($A$1&amp;"o"&amp;A1475)</f>
        <v>POINT(713146 6168518.68)</v>
      </c>
      <c r="X1475" s="14" t="str">
        <f>IFERROR(INDEX(BygningOmraade!B:B,MATCH(A1475,BygningOmraade!A:A,0)),"")</f>
        <v/>
      </c>
    </row>
    <row r="1476" spans="1:24" s="14" customFormat="1" x14ac:dyDescent="0.25">
      <c r="A1476" s="14">
        <f t="shared" si="299"/>
        <v>1476</v>
      </c>
      <c r="B1476" s="14" t="str">
        <f t="shared" ca="1" si="300"/>
        <v>5525d998-07b2-45c6-b658-c92c720e42c2</v>
      </c>
      <c r="C1476" s="14" t="str">
        <f t="shared" ca="1" si="301"/>
        <v>0a3f507e-1d2f-32b8-e044-0003ba298018</v>
      </c>
      <c r="D1476" s="14">
        <f t="shared" ca="1" si="302"/>
        <v>997157</v>
      </c>
      <c r="E1476" s="1">
        <f t="shared" ca="1" si="303"/>
        <v>130</v>
      </c>
      <c r="F1476" s="1">
        <f t="shared" ca="1" si="304"/>
        <v>112</v>
      </c>
      <c r="G1476" s="1">
        <f t="shared" ca="1" si="305"/>
        <v>1978</v>
      </c>
      <c r="H1476" s="1" t="str">
        <f ca="1">IFERROR(INDEX(Varmeinstallation!B:B,MATCH(INDIRECT($A$1&amp;"L"&amp;A1476)*1,Varmeinstallation!A:A,0)),"Ingen varmeinstallationer")</f>
        <v>Fjernvarme/blokvarme (radiatorsystemer eller varmluftanlæg)</v>
      </c>
      <c r="I1476" s="1" t="str">
        <f ca="1">IFERROR(INDEX(Opvarmningsmiddel!B:B,MATCH(INDIRECT($A$1&amp;"M"&amp;A1476)*1,Opvarmningsmiddel!A:A,0)),"")</f>
        <v/>
      </c>
      <c r="J1476" s="1">
        <f t="shared" ca="1" si="306"/>
        <v>0</v>
      </c>
      <c r="K1476" s="1" t="str">
        <f ca="1">IFERROR(INDEX(Relationstabel!$C$3:$K$10,MATCH(VALUE(INDIRECT($A$1&amp;"L"&amp;A1476)),Relationstabel!$A$3:$A$10,0),MATCH(IFERROR(VALUE(INDIRECT($A$1&amp;"M"&amp;A1476)),0),Relationstabel!$C$1:$K$1,0)),"Ingen varmeinstallationer")</f>
        <v>Fjernvarme/ Blokvarme</v>
      </c>
      <c r="L1476" s="1" t="str">
        <f ca="1">INDEX(Anvendelseskode!B:B,MATCH($E1476,Anvendelseskode!$A:$A,0))</f>
        <v>Række-, kæde-, dobbelthus (lodret adskillelse mellem enhederne)</v>
      </c>
      <c r="M1476" s="1" t="str">
        <f ca="1">INDEX(Anvendelseskode!C:C,MATCH($E1476,Anvendelseskode!$A:$A,0))</f>
        <v>Række-, kæde og dobbelthuse</v>
      </c>
      <c r="N1476" s="1" t="str">
        <f ca="1">INDEX(Anvendelseskode!D:D,MATCH($E1476,Anvendelseskode!$A:$A,0))</f>
        <v>Private husholdninger</v>
      </c>
      <c r="O1476" s="1" t="str">
        <f ca="1">IFERROR(INDEX(SBi!$2:$2,MATCH(G1476,SBi!$1:$1,1)),SBi!$K$2)</f>
        <v>1973-1978</v>
      </c>
      <c r="P1476" s="1">
        <f ca="1">IFERROR(INDEX(SBi!$C$3:$K$28,MATCH(E1476,SBi!$B$3:$B$28,0),MATCH(O1476,SBi!$C$2:$K$2,0)),0)</f>
        <v>112.6</v>
      </c>
      <c r="Q1476" s="19">
        <f t="shared" ca="1" si="307"/>
        <v>12.611199999999998</v>
      </c>
      <c r="R1476" s="19" t="str">
        <f ca="1">IFERROR(INDEX(VpD!$2:$2,MATCH(G1476,VpD!$1:$1,1)),VpD!$I$2)</f>
        <v>1973-1978</v>
      </c>
      <c r="S1476" s="1">
        <f ca="1">IFERROR(INDEX(VpD!$C$3:$I$27,MATCH(E1476,VpD!$B$3:$B$27,0),MATCH(R1476,VpD!$C$2:$I$2,0)),0)</f>
        <v>98</v>
      </c>
      <c r="T1476" s="19">
        <f t="shared" ca="1" si="308"/>
        <v>10.976000000000001</v>
      </c>
      <c r="U1476" s="14" t="str">
        <f t="shared" ca="1" si="309"/>
        <v xml:space="preserve">713745.58 </v>
      </c>
      <c r="V1476" s="14" t="str">
        <f t="shared" ca="1" si="310"/>
        <v>6169680.44</v>
      </c>
      <c r="W1476" s="14" t="str">
        <f t="shared" ca="1" si="311"/>
        <v>POINT(713745.58 6169680.44)</v>
      </c>
      <c r="X1476" s="14" t="str">
        <f>IFERROR(INDEX(BygningOmraade!B:B,MATCH(A1476,BygningOmraade!A:A,0)),"")</f>
        <v/>
      </c>
    </row>
    <row r="1477" spans="1:24" s="14" customFormat="1" x14ac:dyDescent="0.25">
      <c r="A1477" s="14">
        <f t="shared" si="299"/>
        <v>1477</v>
      </c>
      <c r="B1477" s="14" t="str">
        <f t="shared" ca="1" si="300"/>
        <v>554efc27-cd0d-4b4a-98d9-4a67a4db3ee1</v>
      </c>
      <c r="C1477" s="14" t="str">
        <f t="shared" ca="1" si="301"/>
        <v>0a3f507e-18fd-32b8-e044-0003ba298018</v>
      </c>
      <c r="D1477" s="14">
        <f t="shared" ca="1" si="302"/>
        <v>994245</v>
      </c>
      <c r="E1477" s="1">
        <f t="shared" ca="1" si="303"/>
        <v>120</v>
      </c>
      <c r="F1477" s="1">
        <f t="shared" ca="1" si="304"/>
        <v>144</v>
      </c>
      <c r="G1477" s="1">
        <f t="shared" ca="1" si="305"/>
        <v>1988</v>
      </c>
      <c r="H1477" s="1" t="str">
        <f ca="1">IFERROR(INDEX(Varmeinstallation!B:B,MATCH(INDIRECT($A$1&amp;"L"&amp;A1477)*1,Varmeinstallation!A:A,0)),"Ingen varmeinstallationer")</f>
        <v>Fjernvarme/blokvarme (radiatorsystemer eller varmluftanlæg)</v>
      </c>
      <c r="I1477" s="1" t="str">
        <f ca="1">IFERROR(INDEX(Opvarmningsmiddel!B:B,MATCH(INDIRECT($A$1&amp;"M"&amp;A1477)*1,Opvarmningsmiddel!A:A,0)),"")</f>
        <v/>
      </c>
      <c r="J1477" s="1">
        <f t="shared" ca="1" si="306"/>
        <v>0</v>
      </c>
      <c r="K1477" s="1" t="str">
        <f ca="1">IFERROR(INDEX(Relationstabel!$C$3:$K$10,MATCH(VALUE(INDIRECT($A$1&amp;"L"&amp;A1477)),Relationstabel!$A$3:$A$10,0),MATCH(IFERROR(VALUE(INDIRECT($A$1&amp;"M"&amp;A1477)),0),Relationstabel!$C$1:$K$1,0)),"Ingen varmeinstallationer")</f>
        <v>Fjernvarme/ Blokvarme</v>
      </c>
      <c r="L1477" s="1" t="str">
        <f ca="1">INDEX(Anvendelseskode!B:B,MATCH($E1477,Anvendelseskode!$A:$A,0))</f>
        <v>Fritliggende enfamilieshus (parcelhus)</v>
      </c>
      <c r="M1477" s="1" t="str">
        <f ca="1">INDEX(Anvendelseskode!C:C,MATCH($E1477,Anvendelseskode!$A:$A,0))</f>
        <v>Parcelhuse</v>
      </c>
      <c r="N1477" s="1" t="str">
        <f ca="1">INDEX(Anvendelseskode!D:D,MATCH($E1477,Anvendelseskode!$A:$A,0))</f>
        <v>Private husholdninger</v>
      </c>
      <c r="O1477" s="1" t="str">
        <f ca="1">IFERROR(INDEX(SBi!$2:$2,MATCH(G1477,SBi!$1:$1,1)),SBi!$K$2)</f>
        <v>1979-1998</v>
      </c>
      <c r="P1477" s="1">
        <f ca="1">IFERROR(INDEX(SBi!$C$3:$K$28,MATCH(E1477,SBi!$B$3:$B$28,0),MATCH(O1477,SBi!$C$2:$K$2,0)),0)</f>
        <v>105.4</v>
      </c>
      <c r="Q1477" s="19">
        <f t="shared" ca="1" si="307"/>
        <v>15.1776</v>
      </c>
      <c r="R1477" s="19" t="str">
        <f ca="1">IFERROR(INDEX(VpD!$2:$2,MATCH(G1477,VpD!$1:$1,1)),VpD!$I$2)</f>
        <v>1979-1998</v>
      </c>
      <c r="S1477" s="1">
        <f ca="1">IFERROR(INDEX(VpD!$C$3:$I$27,MATCH(E1477,VpD!$B$3:$B$27,0),MATCH(R1477,VpD!$C$2:$I$2,0)),0)</f>
        <v>90</v>
      </c>
      <c r="T1477" s="19">
        <f t="shared" ca="1" si="308"/>
        <v>12.96</v>
      </c>
      <c r="U1477" s="14" t="str">
        <f t="shared" ca="1" si="309"/>
        <v xml:space="preserve">711346.21 </v>
      </c>
      <c r="V1477" s="14" t="str">
        <f t="shared" ca="1" si="310"/>
        <v>6172092.69</v>
      </c>
      <c r="W1477" s="14" t="str">
        <f t="shared" ca="1" si="311"/>
        <v>POINT(711346.21 6172092.69)</v>
      </c>
      <c r="X1477" s="14" t="str">
        <f>IFERROR(INDEX(BygningOmraade!B:B,MATCH(A1477,BygningOmraade!A:A,0)),"")</f>
        <v/>
      </c>
    </row>
    <row r="1478" spans="1:24" s="14" customFormat="1" x14ac:dyDescent="0.25">
      <c r="A1478" s="14">
        <f t="shared" si="299"/>
        <v>1478</v>
      </c>
      <c r="B1478" s="14" t="str">
        <f t="shared" ca="1" si="300"/>
        <v>5562fc2d-9382-4143-90a4-8176e409e0cc</v>
      </c>
      <c r="C1478" s="14" t="str">
        <f t="shared" ca="1" si="301"/>
        <v>0a3f507e-20c9-32b8-e044-0003ba298018</v>
      </c>
      <c r="D1478" s="14">
        <f t="shared" ca="1" si="302"/>
        <v>996747</v>
      </c>
      <c r="E1478" s="1">
        <f t="shared" ca="1" si="303"/>
        <v>130</v>
      </c>
      <c r="F1478" s="1">
        <f t="shared" ca="1" si="304"/>
        <v>104</v>
      </c>
      <c r="G1478" s="1">
        <f t="shared" ca="1" si="305"/>
        <v>1977</v>
      </c>
      <c r="H1478" s="1" t="str">
        <f ca="1">IFERROR(INDEX(Varmeinstallation!B:B,MATCH(INDIRECT($A$1&amp;"L"&amp;A1478)*1,Varmeinstallation!A:A,0)),"Ingen varmeinstallationer")</f>
        <v>Fjernvarme/blokvarme (radiatorsystemer eller varmluftanlæg)</v>
      </c>
      <c r="I1478" s="1" t="str">
        <f ca="1">IFERROR(INDEX(Opvarmningsmiddel!B:B,MATCH(INDIRECT($A$1&amp;"M"&amp;A1478)*1,Opvarmningsmiddel!A:A,0)),"")</f>
        <v/>
      </c>
      <c r="J1478" s="1">
        <f t="shared" ca="1" si="306"/>
        <v>0</v>
      </c>
      <c r="K1478" s="1" t="str">
        <f ca="1">IFERROR(INDEX(Relationstabel!$C$3:$K$10,MATCH(VALUE(INDIRECT($A$1&amp;"L"&amp;A1478)),Relationstabel!$A$3:$A$10,0),MATCH(IFERROR(VALUE(INDIRECT($A$1&amp;"M"&amp;A1478)),0),Relationstabel!$C$1:$K$1,0)),"Ingen varmeinstallationer")</f>
        <v>Fjernvarme/ Blokvarme</v>
      </c>
      <c r="L1478" s="1" t="str">
        <f ca="1">INDEX(Anvendelseskode!B:B,MATCH($E1478,Anvendelseskode!$A:$A,0))</f>
        <v>Række-, kæde-, dobbelthus (lodret adskillelse mellem enhederne)</v>
      </c>
      <c r="M1478" s="1" t="str">
        <f ca="1">INDEX(Anvendelseskode!C:C,MATCH($E1478,Anvendelseskode!$A:$A,0))</f>
        <v>Række-, kæde og dobbelthuse</v>
      </c>
      <c r="N1478" s="1" t="str">
        <f ca="1">INDEX(Anvendelseskode!D:D,MATCH($E1478,Anvendelseskode!$A:$A,0))</f>
        <v>Private husholdninger</v>
      </c>
      <c r="O1478" s="1" t="str">
        <f ca="1">IFERROR(INDEX(SBi!$2:$2,MATCH(G1478,SBi!$1:$1,1)),SBi!$K$2)</f>
        <v>1973-1978</v>
      </c>
      <c r="P1478" s="1">
        <f ca="1">IFERROR(INDEX(SBi!$C$3:$K$28,MATCH(E1478,SBi!$B$3:$B$28,0),MATCH(O1478,SBi!$C$2:$K$2,0)),0)</f>
        <v>112.6</v>
      </c>
      <c r="Q1478" s="19">
        <f t="shared" ca="1" si="307"/>
        <v>11.7104</v>
      </c>
      <c r="R1478" s="19" t="str">
        <f ca="1">IFERROR(INDEX(VpD!$2:$2,MATCH(G1478,VpD!$1:$1,1)),VpD!$I$2)</f>
        <v>1973-1978</v>
      </c>
      <c r="S1478" s="1">
        <f ca="1">IFERROR(INDEX(VpD!$C$3:$I$27,MATCH(E1478,VpD!$B$3:$B$27,0),MATCH(R1478,VpD!$C$2:$I$2,0)),0)</f>
        <v>98</v>
      </c>
      <c r="T1478" s="19">
        <f t="shared" ca="1" si="308"/>
        <v>10.192</v>
      </c>
      <c r="U1478" s="14" t="str">
        <f t="shared" ca="1" si="309"/>
        <v xml:space="preserve">713499.1 </v>
      </c>
      <c r="V1478" s="14" t="str">
        <f t="shared" ca="1" si="310"/>
        <v>6169443</v>
      </c>
      <c r="W1478" s="14" t="str">
        <f t="shared" ca="1" si="311"/>
        <v>POINT(713499.1 6169443)</v>
      </c>
      <c r="X1478" s="14" t="str">
        <f>IFERROR(INDEX(BygningOmraade!B:B,MATCH(A1478,BygningOmraade!A:A,0)),"")</f>
        <v/>
      </c>
    </row>
    <row r="1479" spans="1:24" s="14" customFormat="1" x14ac:dyDescent="0.25">
      <c r="A1479" s="14">
        <f t="shared" si="299"/>
        <v>1479</v>
      </c>
      <c r="B1479" s="14" t="str">
        <f t="shared" ca="1" si="300"/>
        <v>556e81b7-73de-4e0b-92c6-af5a2fdc5b94</v>
      </c>
      <c r="C1479" s="14" t="str">
        <f t="shared" ca="1" si="301"/>
        <v>0a3f507e-20d3-32b8-e044-0003ba298018</v>
      </c>
      <c r="D1479" s="14">
        <f t="shared" ca="1" si="302"/>
        <v>996815</v>
      </c>
      <c r="E1479" s="1">
        <f t="shared" ca="1" si="303"/>
        <v>130</v>
      </c>
      <c r="F1479" s="1">
        <f t="shared" ca="1" si="304"/>
        <v>104</v>
      </c>
      <c r="G1479" s="1">
        <f t="shared" ca="1" si="305"/>
        <v>1977</v>
      </c>
      <c r="H1479" s="1" t="str">
        <f ca="1">IFERROR(INDEX(Varmeinstallation!B:B,MATCH(INDIRECT($A$1&amp;"L"&amp;A1479)*1,Varmeinstallation!A:A,0)),"Ingen varmeinstallationer")</f>
        <v>Fjernvarme/blokvarme (radiatorsystemer eller varmluftanlæg)</v>
      </c>
      <c r="I1479" s="1" t="str">
        <f ca="1">IFERROR(INDEX(Opvarmningsmiddel!B:B,MATCH(INDIRECT($A$1&amp;"M"&amp;A1479)*1,Opvarmningsmiddel!A:A,0)),"")</f>
        <v/>
      </c>
      <c r="J1479" s="1">
        <f t="shared" ca="1" si="306"/>
        <v>0</v>
      </c>
      <c r="K1479" s="1" t="str">
        <f ca="1">IFERROR(INDEX(Relationstabel!$C$3:$K$10,MATCH(VALUE(INDIRECT($A$1&amp;"L"&amp;A1479)),Relationstabel!$A$3:$A$10,0),MATCH(IFERROR(VALUE(INDIRECT($A$1&amp;"M"&amp;A1479)),0),Relationstabel!$C$1:$K$1,0)),"Ingen varmeinstallationer")</f>
        <v>Fjernvarme/ Blokvarme</v>
      </c>
      <c r="L1479" s="1" t="str">
        <f ca="1">INDEX(Anvendelseskode!B:B,MATCH($E1479,Anvendelseskode!$A:$A,0))</f>
        <v>Række-, kæde-, dobbelthus (lodret adskillelse mellem enhederne)</v>
      </c>
      <c r="M1479" s="1" t="str">
        <f ca="1">INDEX(Anvendelseskode!C:C,MATCH($E1479,Anvendelseskode!$A:$A,0))</f>
        <v>Række-, kæde og dobbelthuse</v>
      </c>
      <c r="N1479" s="1" t="str">
        <f ca="1">INDEX(Anvendelseskode!D:D,MATCH($E1479,Anvendelseskode!$A:$A,0))</f>
        <v>Private husholdninger</v>
      </c>
      <c r="O1479" s="1" t="str">
        <f ca="1">IFERROR(INDEX(SBi!$2:$2,MATCH(G1479,SBi!$1:$1,1)),SBi!$K$2)</f>
        <v>1973-1978</v>
      </c>
      <c r="P1479" s="1">
        <f ca="1">IFERROR(INDEX(SBi!$C$3:$K$28,MATCH(E1479,SBi!$B$3:$B$28,0),MATCH(O1479,SBi!$C$2:$K$2,0)),0)</f>
        <v>112.6</v>
      </c>
      <c r="Q1479" s="19">
        <f t="shared" ca="1" si="307"/>
        <v>11.7104</v>
      </c>
      <c r="R1479" s="19" t="str">
        <f ca="1">IFERROR(INDEX(VpD!$2:$2,MATCH(G1479,VpD!$1:$1,1)),VpD!$I$2)</f>
        <v>1973-1978</v>
      </c>
      <c r="S1479" s="1">
        <f ca="1">IFERROR(INDEX(VpD!$C$3:$I$27,MATCH(E1479,VpD!$B$3:$B$27,0),MATCH(R1479,VpD!$C$2:$I$2,0)),0)</f>
        <v>98</v>
      </c>
      <c r="T1479" s="19">
        <f t="shared" ca="1" si="308"/>
        <v>10.192</v>
      </c>
      <c r="U1479" s="14" t="str">
        <f t="shared" ca="1" si="309"/>
        <v xml:space="preserve">713468.63 </v>
      </c>
      <c r="V1479" s="14" t="str">
        <f t="shared" ca="1" si="310"/>
        <v>6169497.59</v>
      </c>
      <c r="W1479" s="14" t="str">
        <f t="shared" ca="1" si="311"/>
        <v>POINT(713468.63 6169497.59)</v>
      </c>
      <c r="X1479" s="14" t="str">
        <f>IFERROR(INDEX(BygningOmraade!B:B,MATCH(A1479,BygningOmraade!A:A,0)),"")</f>
        <v/>
      </c>
    </row>
    <row r="1480" spans="1:24" s="14" customFormat="1" x14ac:dyDescent="0.25">
      <c r="A1480" s="14">
        <f t="shared" si="299"/>
        <v>1480</v>
      </c>
      <c r="B1480" s="14" t="str">
        <f t="shared" ca="1" si="300"/>
        <v>556f51ec-eb96-4b46-af2b-17639f2b349d</v>
      </c>
      <c r="C1480" s="14" t="str">
        <f t="shared" ca="1" si="301"/>
        <v>0a3f507e-201c-32b8-e044-0003ba298018</v>
      </c>
      <c r="D1480" s="14">
        <f t="shared" ca="1" si="302"/>
        <v>993627</v>
      </c>
      <c r="E1480" s="1">
        <f t="shared" ca="1" si="303"/>
        <v>120</v>
      </c>
      <c r="F1480" s="1">
        <f t="shared" ca="1" si="304"/>
        <v>134</v>
      </c>
      <c r="G1480" s="1">
        <f t="shared" ca="1" si="305"/>
        <v>1983</v>
      </c>
      <c r="H1480" s="1" t="str">
        <f ca="1">IFERROR(INDEX(Varmeinstallation!B:B,MATCH(INDIRECT($A$1&amp;"L"&amp;A1480)*1,Varmeinstallation!A:A,0)),"Ingen varmeinstallationer")</f>
        <v>Centralvarme fra eget anlæg, et-kammer fyr</v>
      </c>
      <c r="I1480" s="1" t="str">
        <f ca="1">IFERROR(INDEX(Opvarmningsmiddel!B:B,MATCH(INDIRECT($A$1&amp;"M"&amp;A1480)*1,Opvarmningsmiddel!A:A,0)),"")</f>
        <v>Naturgas</v>
      </c>
      <c r="J1480" s="1">
        <f t="shared" ca="1" si="306"/>
        <v>0</v>
      </c>
      <c r="K1480" s="1" t="str">
        <f ca="1">IFERROR(INDEX(Relationstabel!$C$3:$K$10,MATCH(VALUE(INDIRECT($A$1&amp;"L"&amp;A1480)),Relationstabel!$A$3:$A$10,0),MATCH(IFERROR(VALUE(INDIRECT($A$1&amp;"M"&amp;A1480)),0),Relationstabel!$C$1:$K$1,0)),"Ingen varmeinstallationer")</f>
        <v>Naturgas</v>
      </c>
      <c r="L1480" s="1" t="str">
        <f ca="1">INDEX(Anvendelseskode!B:B,MATCH($E1480,Anvendelseskode!$A:$A,0))</f>
        <v>Fritliggende enfamilieshus (parcelhus)</v>
      </c>
      <c r="M1480" s="1" t="str">
        <f ca="1">INDEX(Anvendelseskode!C:C,MATCH($E1480,Anvendelseskode!$A:$A,0))</f>
        <v>Parcelhuse</v>
      </c>
      <c r="N1480" s="1" t="str">
        <f ca="1">INDEX(Anvendelseskode!D:D,MATCH($E1480,Anvendelseskode!$A:$A,0))</f>
        <v>Private husholdninger</v>
      </c>
      <c r="O1480" s="1" t="str">
        <f ca="1">IFERROR(INDEX(SBi!$2:$2,MATCH(G1480,SBi!$1:$1,1)),SBi!$K$2)</f>
        <v>1979-1998</v>
      </c>
      <c r="P1480" s="1">
        <f ca="1">IFERROR(INDEX(SBi!$C$3:$K$28,MATCH(E1480,SBi!$B$3:$B$28,0),MATCH(O1480,SBi!$C$2:$K$2,0)),0)</f>
        <v>105.4</v>
      </c>
      <c r="Q1480" s="19">
        <f t="shared" ca="1" si="307"/>
        <v>14.1236</v>
      </c>
      <c r="R1480" s="19" t="str">
        <f ca="1">IFERROR(INDEX(VpD!$2:$2,MATCH(G1480,VpD!$1:$1,1)),VpD!$I$2)</f>
        <v>1979-1998</v>
      </c>
      <c r="S1480" s="1">
        <f ca="1">IFERROR(INDEX(VpD!$C$3:$I$27,MATCH(E1480,VpD!$B$3:$B$27,0),MATCH(R1480,VpD!$C$2:$I$2,0)),0)</f>
        <v>90</v>
      </c>
      <c r="T1480" s="19">
        <f t="shared" ca="1" si="308"/>
        <v>12.06</v>
      </c>
      <c r="U1480" s="14" t="str">
        <f t="shared" ca="1" si="309"/>
        <v xml:space="preserve">710994.58 </v>
      </c>
      <c r="V1480" s="14" t="str">
        <f t="shared" ca="1" si="310"/>
        <v>6171889.64</v>
      </c>
      <c r="W1480" s="14" t="str">
        <f t="shared" ca="1" si="311"/>
        <v>POINT(710994.58 6171889.64)</v>
      </c>
      <c r="X1480" s="14" t="str">
        <f>IFERROR(INDEX(BygningOmraade!B:B,MATCH(A1480,BygningOmraade!A:A,0)),"")</f>
        <v/>
      </c>
    </row>
    <row r="1481" spans="1:24" s="14" customFormat="1" x14ac:dyDescent="0.25">
      <c r="A1481" s="14">
        <f t="shared" si="299"/>
        <v>1481</v>
      </c>
      <c r="B1481" s="14" t="str">
        <f t="shared" ca="1" si="300"/>
        <v>5574d243-ceee-4661-9c2f-d49bd6c02767</v>
      </c>
      <c r="C1481" s="14" t="str">
        <f t="shared" ca="1" si="301"/>
        <v>0a3f507e-1ea0-32b8-e044-0003ba298018</v>
      </c>
      <c r="D1481" s="14">
        <f t="shared" ca="1" si="302"/>
        <v>995022</v>
      </c>
      <c r="E1481" s="1">
        <f t="shared" ca="1" si="303"/>
        <v>120</v>
      </c>
      <c r="F1481" s="1">
        <f t="shared" ca="1" si="304"/>
        <v>221</v>
      </c>
      <c r="G1481" s="1">
        <f t="shared" ca="1" si="305"/>
        <v>1970</v>
      </c>
      <c r="H1481" s="1" t="str">
        <f ca="1">IFERROR(INDEX(Varmeinstallation!B:B,MATCH(INDIRECT($A$1&amp;"L"&amp;A1481)*1,Varmeinstallation!A:A,0)),"Ingen varmeinstallationer")</f>
        <v>Centralvarme fra eget anlæg, et-kammer fyr</v>
      </c>
      <c r="I1481" s="1" t="str">
        <f ca="1">IFERROR(INDEX(Opvarmningsmiddel!B:B,MATCH(INDIRECT($A$1&amp;"M"&amp;A1481)*1,Opvarmningsmiddel!A:A,0)),"")</f>
        <v>Naturgas</v>
      </c>
      <c r="J1481" s="1">
        <f t="shared" ca="1" si="306"/>
        <v>0</v>
      </c>
      <c r="K1481" s="1" t="str">
        <f ca="1">IFERROR(INDEX(Relationstabel!$C$3:$K$10,MATCH(VALUE(INDIRECT($A$1&amp;"L"&amp;A1481)),Relationstabel!$A$3:$A$10,0),MATCH(IFERROR(VALUE(INDIRECT($A$1&amp;"M"&amp;A1481)),0),Relationstabel!$C$1:$K$1,0)),"Ingen varmeinstallationer")</f>
        <v>Naturgas</v>
      </c>
      <c r="L1481" s="1" t="str">
        <f ca="1">INDEX(Anvendelseskode!B:B,MATCH($E1481,Anvendelseskode!$A:$A,0))</f>
        <v>Fritliggende enfamilieshus (parcelhus)</v>
      </c>
      <c r="M1481" s="1" t="str">
        <f ca="1">INDEX(Anvendelseskode!C:C,MATCH($E1481,Anvendelseskode!$A:$A,0))</f>
        <v>Parcelhuse</v>
      </c>
      <c r="N1481" s="1" t="str">
        <f ca="1">INDEX(Anvendelseskode!D:D,MATCH($E1481,Anvendelseskode!$A:$A,0))</f>
        <v>Private husholdninger</v>
      </c>
      <c r="O1481" s="1" t="str">
        <f ca="1">IFERROR(INDEX(SBi!$2:$2,MATCH(G1481,SBi!$1:$1,1)),SBi!$K$2)</f>
        <v>1961-1972</v>
      </c>
      <c r="P1481" s="1">
        <f ca="1">IFERROR(INDEX(SBi!$C$3:$K$28,MATCH(E1481,SBi!$B$3:$B$28,0),MATCH(O1481,SBi!$C$2:$K$2,0)),0)</f>
        <v>134.30000000000001</v>
      </c>
      <c r="Q1481" s="19">
        <f t="shared" ca="1" si="307"/>
        <v>29.680300000000003</v>
      </c>
      <c r="R1481" s="19" t="str">
        <f ca="1">IFERROR(INDEX(VpD!$2:$2,MATCH(G1481,VpD!$1:$1,1)),VpD!$I$2)</f>
        <v>1961-1972</v>
      </c>
      <c r="S1481" s="1">
        <f ca="1">IFERROR(INDEX(VpD!$C$3:$I$27,MATCH(E1481,VpD!$B$3:$B$27,0),MATCH(R1481,VpD!$C$2:$I$2,0)),0)</f>
        <v>143</v>
      </c>
      <c r="T1481" s="19">
        <f t="shared" ca="1" si="308"/>
        <v>31.603000000000002</v>
      </c>
      <c r="U1481" s="14" t="str">
        <f t="shared" ca="1" si="309"/>
        <v xml:space="preserve">711713.42 </v>
      </c>
      <c r="V1481" s="14" t="str">
        <f t="shared" ca="1" si="310"/>
        <v>6171890.15</v>
      </c>
      <c r="W1481" s="14" t="str">
        <f t="shared" ca="1" si="311"/>
        <v>POINT(711713.42 6171890.15)</v>
      </c>
      <c r="X1481" s="14" t="str">
        <f>IFERROR(INDEX(BygningOmraade!B:B,MATCH(A1481,BygningOmraade!A:A,0)),"")</f>
        <v/>
      </c>
    </row>
    <row r="1482" spans="1:24" s="14" customFormat="1" x14ac:dyDescent="0.25">
      <c r="A1482" s="14">
        <f t="shared" si="299"/>
        <v>1482</v>
      </c>
      <c r="B1482" s="14" t="str">
        <f t="shared" ca="1" si="300"/>
        <v>5574d243-ceee-4661-9c2f-d49bd6c02767</v>
      </c>
      <c r="C1482" s="14" t="str">
        <f t="shared" ca="1" si="301"/>
        <v>0a3f507e-1ea0-32b8-e044-0003ba298018</v>
      </c>
      <c r="D1482" s="14">
        <f t="shared" ca="1" si="302"/>
        <v>995022</v>
      </c>
      <c r="E1482" s="1">
        <f t="shared" ca="1" si="303"/>
        <v>120</v>
      </c>
      <c r="F1482" s="1">
        <f t="shared" ca="1" si="304"/>
        <v>221</v>
      </c>
      <c r="G1482" s="1">
        <f t="shared" ca="1" si="305"/>
        <v>1970</v>
      </c>
      <c r="H1482" s="1" t="str">
        <f ca="1">IFERROR(INDEX(Varmeinstallation!B:B,MATCH(INDIRECT($A$1&amp;"L"&amp;A1482)*1,Varmeinstallation!A:A,0)),"Ingen varmeinstallationer")</f>
        <v>Centralvarme fra eget anlæg, et-kammer fyr</v>
      </c>
      <c r="I1482" s="1" t="str">
        <f ca="1">IFERROR(INDEX(Opvarmningsmiddel!B:B,MATCH(INDIRECT($A$1&amp;"M"&amp;A1482)*1,Opvarmningsmiddel!A:A,0)),"")</f>
        <v>Naturgas</v>
      </c>
      <c r="J1482" s="1">
        <f t="shared" ca="1" si="306"/>
        <v>0</v>
      </c>
      <c r="K1482" s="1" t="str">
        <f ca="1">IFERROR(INDEX(Relationstabel!$C$3:$K$10,MATCH(VALUE(INDIRECT($A$1&amp;"L"&amp;A1482)),Relationstabel!$A$3:$A$10,0),MATCH(IFERROR(VALUE(INDIRECT($A$1&amp;"M"&amp;A1482)),0),Relationstabel!$C$1:$K$1,0)),"Ingen varmeinstallationer")</f>
        <v>Naturgas</v>
      </c>
      <c r="L1482" s="1" t="str">
        <f ca="1">INDEX(Anvendelseskode!B:B,MATCH($E1482,Anvendelseskode!$A:$A,0))</f>
        <v>Fritliggende enfamilieshus (parcelhus)</v>
      </c>
      <c r="M1482" s="1" t="str">
        <f ca="1">INDEX(Anvendelseskode!C:C,MATCH($E1482,Anvendelseskode!$A:$A,0))</f>
        <v>Parcelhuse</v>
      </c>
      <c r="N1482" s="1" t="str">
        <f ca="1">INDEX(Anvendelseskode!D:D,MATCH($E1482,Anvendelseskode!$A:$A,0))</f>
        <v>Private husholdninger</v>
      </c>
      <c r="O1482" s="1" t="str">
        <f ca="1">IFERROR(INDEX(SBi!$2:$2,MATCH(G1482,SBi!$1:$1,1)),SBi!$K$2)</f>
        <v>1961-1972</v>
      </c>
      <c r="P1482" s="1">
        <f ca="1">IFERROR(INDEX(SBi!$C$3:$K$28,MATCH(E1482,SBi!$B$3:$B$28,0),MATCH(O1482,SBi!$C$2:$K$2,0)),0)</f>
        <v>134.30000000000001</v>
      </c>
      <c r="Q1482" s="19">
        <f t="shared" ca="1" si="307"/>
        <v>29.680300000000003</v>
      </c>
      <c r="R1482" s="19" t="str">
        <f ca="1">IFERROR(INDEX(VpD!$2:$2,MATCH(G1482,VpD!$1:$1,1)),VpD!$I$2)</f>
        <v>1961-1972</v>
      </c>
      <c r="S1482" s="1">
        <f ca="1">IFERROR(INDEX(VpD!$C$3:$I$27,MATCH(E1482,VpD!$B$3:$B$27,0),MATCH(R1482,VpD!$C$2:$I$2,0)),0)</f>
        <v>143</v>
      </c>
      <c r="T1482" s="19">
        <f t="shared" ca="1" si="308"/>
        <v>31.603000000000002</v>
      </c>
      <c r="U1482" s="14" t="str">
        <f t="shared" ca="1" si="309"/>
        <v xml:space="preserve">711713.42 </v>
      </c>
      <c r="V1482" s="14" t="str">
        <f t="shared" ca="1" si="310"/>
        <v>6171890.15</v>
      </c>
      <c r="W1482" s="14" t="str">
        <f t="shared" ca="1" si="311"/>
        <v>POINT(711713.42 6171890.15)</v>
      </c>
      <c r="X1482" s="14" t="str">
        <f>IFERROR(INDEX(BygningOmraade!B:B,MATCH(A1482,BygningOmraade!A:A,0)),"")</f>
        <v/>
      </c>
    </row>
    <row r="1483" spans="1:24" s="14" customFormat="1" x14ac:dyDescent="0.25">
      <c r="A1483" s="14">
        <f t="shared" si="299"/>
        <v>1483</v>
      </c>
      <c r="B1483" s="14" t="str">
        <f t="shared" ca="1" si="300"/>
        <v>5576cee6-d7ce-4775-9e90-977961a51133</v>
      </c>
      <c r="C1483" s="14" t="str">
        <f t="shared" ca="1" si="301"/>
        <v>0a3f507e-1a13-32b8-e044-0003ba298018</v>
      </c>
      <c r="D1483" s="14">
        <f t="shared" ca="1" si="302"/>
        <v>994514</v>
      </c>
      <c r="E1483" s="1">
        <f t="shared" ca="1" si="303"/>
        <v>130</v>
      </c>
      <c r="F1483" s="1">
        <f t="shared" ca="1" si="304"/>
        <v>125</v>
      </c>
      <c r="G1483" s="1">
        <f t="shared" ca="1" si="305"/>
        <v>1975</v>
      </c>
      <c r="H1483" s="1" t="str">
        <f ca="1">IFERROR(INDEX(Varmeinstallation!B:B,MATCH(INDIRECT($A$1&amp;"L"&amp;A1483)*1,Varmeinstallation!A:A,0)),"Ingen varmeinstallationer")</f>
        <v>Fjernvarme/blokvarme (radiatorsystemer eller varmluftanlæg)</v>
      </c>
      <c r="I1483" s="1" t="str">
        <f ca="1">IFERROR(INDEX(Opvarmningsmiddel!B:B,MATCH(INDIRECT($A$1&amp;"M"&amp;A1483)*1,Opvarmningsmiddel!A:A,0)),"")</f>
        <v/>
      </c>
      <c r="J1483" s="1">
        <f t="shared" ca="1" si="306"/>
        <v>0</v>
      </c>
      <c r="K1483" s="1" t="str">
        <f ca="1">IFERROR(INDEX(Relationstabel!$C$3:$K$10,MATCH(VALUE(INDIRECT($A$1&amp;"L"&amp;A1483)),Relationstabel!$A$3:$A$10,0),MATCH(IFERROR(VALUE(INDIRECT($A$1&amp;"M"&amp;A1483)),0),Relationstabel!$C$1:$K$1,0)),"Ingen varmeinstallationer")</f>
        <v>Fjernvarme/ Blokvarme</v>
      </c>
      <c r="L1483" s="1" t="str">
        <f ca="1">INDEX(Anvendelseskode!B:B,MATCH($E1483,Anvendelseskode!$A:$A,0))</f>
        <v>Række-, kæde-, dobbelthus (lodret adskillelse mellem enhederne)</v>
      </c>
      <c r="M1483" s="1" t="str">
        <f ca="1">INDEX(Anvendelseskode!C:C,MATCH($E1483,Anvendelseskode!$A:$A,0))</f>
        <v>Række-, kæde og dobbelthuse</v>
      </c>
      <c r="N1483" s="1" t="str">
        <f ca="1">INDEX(Anvendelseskode!D:D,MATCH($E1483,Anvendelseskode!$A:$A,0))</f>
        <v>Private husholdninger</v>
      </c>
      <c r="O1483" s="1" t="str">
        <f ca="1">IFERROR(INDEX(SBi!$2:$2,MATCH(G1483,SBi!$1:$1,1)),SBi!$K$2)</f>
        <v>1973-1978</v>
      </c>
      <c r="P1483" s="1">
        <f ca="1">IFERROR(INDEX(SBi!$C$3:$K$28,MATCH(E1483,SBi!$B$3:$B$28,0),MATCH(O1483,SBi!$C$2:$K$2,0)),0)</f>
        <v>112.6</v>
      </c>
      <c r="Q1483" s="19">
        <f t="shared" ca="1" si="307"/>
        <v>14.074999999999999</v>
      </c>
      <c r="R1483" s="19" t="str">
        <f ca="1">IFERROR(INDEX(VpD!$2:$2,MATCH(G1483,VpD!$1:$1,1)),VpD!$I$2)</f>
        <v>1973-1978</v>
      </c>
      <c r="S1483" s="1">
        <f ca="1">IFERROR(INDEX(VpD!$C$3:$I$27,MATCH(E1483,VpD!$B$3:$B$27,0),MATCH(R1483,VpD!$C$2:$I$2,0)),0)</f>
        <v>98</v>
      </c>
      <c r="T1483" s="19">
        <f t="shared" ca="1" si="308"/>
        <v>12.25</v>
      </c>
      <c r="U1483" s="14" t="str">
        <f t="shared" ca="1" si="309"/>
        <v xml:space="preserve">711503.32 </v>
      </c>
      <c r="V1483" s="14" t="str">
        <f t="shared" ca="1" si="310"/>
        <v>6172354.69</v>
      </c>
      <c r="W1483" s="14" t="str">
        <f t="shared" ca="1" si="311"/>
        <v>POINT(711503.32 6172354.69)</v>
      </c>
      <c r="X1483" s="14" t="str">
        <f>IFERROR(INDEX(BygningOmraade!B:B,MATCH(A1483,BygningOmraade!A:A,0)),"")</f>
        <v/>
      </c>
    </row>
    <row r="1484" spans="1:24" s="14" customFormat="1" x14ac:dyDescent="0.25">
      <c r="A1484" s="14">
        <f t="shared" si="299"/>
        <v>1484</v>
      </c>
      <c r="B1484" s="14" t="str">
        <f t="shared" ca="1" si="300"/>
        <v>557f261e-eddb-448d-9874-e06440bb7dd2</v>
      </c>
      <c r="C1484" s="14" t="str">
        <f t="shared" ca="1" si="301"/>
        <v>0a3f507e-1833-32b8-e044-0003ba298018</v>
      </c>
      <c r="D1484" s="14">
        <f t="shared" ca="1" si="302"/>
        <v>994016</v>
      </c>
      <c r="E1484" s="1">
        <f t="shared" ca="1" si="303"/>
        <v>420</v>
      </c>
      <c r="F1484" s="1">
        <f t="shared" ca="1" si="304"/>
        <v>9216</v>
      </c>
      <c r="G1484" s="1">
        <f t="shared" ca="1" si="305"/>
        <v>2013</v>
      </c>
      <c r="H1484" s="1" t="str">
        <f ca="1">IFERROR(INDEX(Varmeinstallation!B:B,MATCH(INDIRECT($A$1&amp;"L"&amp;A1484)*1,Varmeinstallation!A:A,0)),"Ingen varmeinstallationer")</f>
        <v>Fjernvarme/blokvarme (radiatorsystemer eller varmluftanlæg)</v>
      </c>
      <c r="I1484" s="1" t="str">
        <f ca="1">IFERROR(INDEX(Opvarmningsmiddel!B:B,MATCH(INDIRECT($A$1&amp;"M"&amp;A1484)*1,Opvarmningsmiddel!A:A,0)),"")</f>
        <v/>
      </c>
      <c r="J1484" s="1">
        <f t="shared" ca="1" si="306"/>
        <v>0</v>
      </c>
      <c r="K1484" s="1" t="str">
        <f ca="1">IFERROR(INDEX(Relationstabel!$C$3:$K$10,MATCH(VALUE(INDIRECT($A$1&amp;"L"&amp;A1484)),Relationstabel!$A$3:$A$10,0),MATCH(IFERROR(VALUE(INDIRECT($A$1&amp;"M"&amp;A1484)),0),Relationstabel!$C$1:$K$1,0)),"Ingen varmeinstallationer")</f>
        <v>Fjernvarme/ Blokvarme</v>
      </c>
      <c r="L1484" s="1" t="str">
        <f ca="1">INDEX(Anvendelseskode!B:B,MATCH($E1484,Anvendelseskode!$A:$A,0))</f>
        <v>Bygning til undervisning og forskning (skole, gymnasium, forskningslabratorium o.lign.)</v>
      </c>
      <c r="M1484" s="1" t="str">
        <f ca="1">INDEX(Anvendelseskode!C:C,MATCH($E1484,Anvendelseskode!$A:$A,0))</f>
        <v>Undervisning, forskning o.l.</v>
      </c>
      <c r="N1484" s="1" t="str">
        <f ca="1">INDEX(Anvendelseskode!D:D,MATCH($E1484,Anvendelseskode!$A:$A,0))</f>
        <v>Kommunale og andre offentlige institutioner</v>
      </c>
      <c r="O1484" s="1" t="str">
        <f ca="1">IFERROR(INDEX(SBi!$2:$2,MATCH(G1484,SBi!$1:$1,1)),SBi!$K$2)</f>
        <v>Efter 2006</v>
      </c>
      <c r="P1484" s="1">
        <f ca="1">IFERROR(INDEX(SBi!$C$3:$K$28,MATCH(E1484,SBi!$B$3:$B$28,0),MATCH(O1484,SBi!$C$2:$K$2,0)),0)</f>
        <v>86.2</v>
      </c>
      <c r="Q1484" s="19">
        <f t="shared" ca="1" si="307"/>
        <v>794.41920000000005</v>
      </c>
      <c r="R1484" s="19" t="str">
        <f ca="1">IFERROR(INDEX(VpD!$2:$2,MATCH(G1484,VpD!$1:$1,1)),VpD!$I$2)</f>
        <v>&gt;1998</v>
      </c>
      <c r="S1484" s="1">
        <f ca="1">IFERROR(INDEX(VpD!$C$3:$I$27,MATCH(E1484,VpD!$B$3:$B$27,0),MATCH(R1484,VpD!$C$2:$I$2,0)),0)</f>
        <v>98</v>
      </c>
      <c r="T1484" s="19">
        <f t="shared" ca="1" si="308"/>
        <v>903.16800000000001</v>
      </c>
      <c r="U1484" s="14" t="str">
        <f t="shared" ca="1" si="309"/>
        <v xml:space="preserve">711252.36 </v>
      </c>
      <c r="V1484" s="14" t="str">
        <f t="shared" ca="1" si="310"/>
        <v>6172675.29</v>
      </c>
      <c r="W1484" s="14" t="str">
        <f t="shared" ca="1" si="311"/>
        <v>POINT(711252.36 6172675.29)</v>
      </c>
      <c r="X1484" s="14" t="str">
        <f>IFERROR(INDEX(BygningOmraade!B:B,MATCH(A1484,BygningOmraade!A:A,0)),"")</f>
        <v/>
      </c>
    </row>
    <row r="1485" spans="1:24" s="14" customFormat="1" x14ac:dyDescent="0.25">
      <c r="A1485" s="14">
        <f t="shared" si="299"/>
        <v>1485</v>
      </c>
      <c r="B1485" s="14" t="str">
        <f t="shared" ca="1" si="300"/>
        <v>55901c9c-9134-41bb-817b-e446004d1654</v>
      </c>
      <c r="C1485" s="14" t="str">
        <f t="shared" ca="1" si="301"/>
        <v>0a3f507e-1f57-32b8-e044-0003ba298018</v>
      </c>
      <c r="D1485" s="14">
        <f t="shared" ca="1" si="302"/>
        <v>993898</v>
      </c>
      <c r="E1485" s="1">
        <f t="shared" ca="1" si="303"/>
        <v>120</v>
      </c>
      <c r="F1485" s="1">
        <f t="shared" ca="1" si="304"/>
        <v>125</v>
      </c>
      <c r="G1485" s="1">
        <f t="shared" ca="1" si="305"/>
        <v>1982</v>
      </c>
      <c r="H1485" s="1" t="str">
        <f ca="1">IFERROR(INDEX(Varmeinstallation!B:B,MATCH(INDIRECT($A$1&amp;"L"&amp;A1485)*1,Varmeinstallation!A:A,0)),"Ingen varmeinstallationer")</f>
        <v>Fjernvarme/blokvarme (radiatorsystemer eller varmluftanlæg)</v>
      </c>
      <c r="I1485" s="1" t="str">
        <f ca="1">IFERROR(INDEX(Opvarmningsmiddel!B:B,MATCH(INDIRECT($A$1&amp;"M"&amp;A1485)*1,Opvarmningsmiddel!A:A,0)),"")</f>
        <v/>
      </c>
      <c r="J1485" s="1">
        <f t="shared" ca="1" si="306"/>
        <v>0</v>
      </c>
      <c r="K1485" s="1" t="str">
        <f ca="1">IFERROR(INDEX(Relationstabel!$C$3:$K$10,MATCH(VALUE(INDIRECT($A$1&amp;"L"&amp;A1485)),Relationstabel!$A$3:$A$10,0),MATCH(IFERROR(VALUE(INDIRECT($A$1&amp;"M"&amp;A1485)),0),Relationstabel!$C$1:$K$1,0)),"Ingen varmeinstallationer")</f>
        <v>Fjernvarme/ Blokvarme</v>
      </c>
      <c r="L1485" s="1" t="str">
        <f ca="1">INDEX(Anvendelseskode!B:B,MATCH($E1485,Anvendelseskode!$A:$A,0))</f>
        <v>Fritliggende enfamilieshus (parcelhus)</v>
      </c>
      <c r="M1485" s="1" t="str">
        <f ca="1">INDEX(Anvendelseskode!C:C,MATCH($E1485,Anvendelseskode!$A:$A,0))</f>
        <v>Parcelhuse</v>
      </c>
      <c r="N1485" s="1" t="str">
        <f ca="1">INDEX(Anvendelseskode!D:D,MATCH($E1485,Anvendelseskode!$A:$A,0))</f>
        <v>Private husholdninger</v>
      </c>
      <c r="O1485" s="1" t="str">
        <f ca="1">IFERROR(INDEX(SBi!$2:$2,MATCH(G1485,SBi!$1:$1,1)),SBi!$K$2)</f>
        <v>1979-1998</v>
      </c>
      <c r="P1485" s="1">
        <f ca="1">IFERROR(INDEX(SBi!$C$3:$K$28,MATCH(E1485,SBi!$B$3:$B$28,0),MATCH(O1485,SBi!$C$2:$K$2,0)),0)</f>
        <v>105.4</v>
      </c>
      <c r="Q1485" s="19">
        <f t="shared" ca="1" si="307"/>
        <v>13.175000000000001</v>
      </c>
      <c r="R1485" s="19" t="str">
        <f ca="1">IFERROR(INDEX(VpD!$2:$2,MATCH(G1485,VpD!$1:$1,1)),VpD!$I$2)</f>
        <v>1979-1998</v>
      </c>
      <c r="S1485" s="1">
        <f ca="1">IFERROR(INDEX(VpD!$C$3:$I$27,MATCH(E1485,VpD!$B$3:$B$27,0),MATCH(R1485,VpD!$C$2:$I$2,0)),0)</f>
        <v>90</v>
      </c>
      <c r="T1485" s="19">
        <f t="shared" ca="1" si="308"/>
        <v>11.25</v>
      </c>
      <c r="U1485" s="14" t="str">
        <f t="shared" ca="1" si="309"/>
        <v xml:space="preserve">711191.56 </v>
      </c>
      <c r="V1485" s="14" t="str">
        <f t="shared" ca="1" si="310"/>
        <v>6172049.98</v>
      </c>
      <c r="W1485" s="14" t="str">
        <f t="shared" ca="1" si="311"/>
        <v>POINT(711191.56 6172049.98)</v>
      </c>
      <c r="X1485" s="14" t="str">
        <f>IFERROR(INDEX(BygningOmraade!B:B,MATCH(A1485,BygningOmraade!A:A,0)),"")</f>
        <v/>
      </c>
    </row>
    <row r="1486" spans="1:24" s="14" customFormat="1" x14ac:dyDescent="0.25">
      <c r="A1486" s="14">
        <f t="shared" si="299"/>
        <v>1486</v>
      </c>
      <c r="B1486" s="14" t="str">
        <f t="shared" ca="1" si="300"/>
        <v>55a0cfde-dbe1-4c21-96a8-5dd8e1426641</v>
      </c>
      <c r="C1486" s="14" t="str">
        <f t="shared" ca="1" si="301"/>
        <v>0a3f507e-1b70-32b8-e044-0003ba298018</v>
      </c>
      <c r="D1486" s="14">
        <f t="shared" ca="1" si="302"/>
        <v>996790</v>
      </c>
      <c r="E1486" s="1">
        <f t="shared" ca="1" si="303"/>
        <v>130</v>
      </c>
      <c r="F1486" s="1">
        <f t="shared" ca="1" si="304"/>
        <v>109</v>
      </c>
      <c r="G1486" s="1">
        <f t="shared" ca="1" si="305"/>
        <v>1978</v>
      </c>
      <c r="H1486" s="1" t="str">
        <f ca="1">IFERROR(INDEX(Varmeinstallation!B:B,MATCH(INDIRECT($A$1&amp;"L"&amp;A1486)*1,Varmeinstallation!A:A,0)),"Ingen varmeinstallationer")</f>
        <v>Fjernvarme/blokvarme (radiatorsystemer eller varmluftanlæg)</v>
      </c>
      <c r="I1486" s="1" t="str">
        <f ca="1">IFERROR(INDEX(Opvarmningsmiddel!B:B,MATCH(INDIRECT($A$1&amp;"M"&amp;A1486)*1,Opvarmningsmiddel!A:A,0)),"")</f>
        <v/>
      </c>
      <c r="J1486" s="1">
        <f t="shared" ca="1" si="306"/>
        <v>0</v>
      </c>
      <c r="K1486" s="1" t="str">
        <f ca="1">IFERROR(INDEX(Relationstabel!$C$3:$K$10,MATCH(VALUE(INDIRECT($A$1&amp;"L"&amp;A1486)),Relationstabel!$A$3:$A$10,0),MATCH(IFERROR(VALUE(INDIRECT($A$1&amp;"M"&amp;A1486)),0),Relationstabel!$C$1:$K$1,0)),"Ingen varmeinstallationer")</f>
        <v>Fjernvarme/ Blokvarme</v>
      </c>
      <c r="L1486" s="1" t="str">
        <f ca="1">INDEX(Anvendelseskode!B:B,MATCH($E1486,Anvendelseskode!$A:$A,0))</f>
        <v>Række-, kæde-, dobbelthus (lodret adskillelse mellem enhederne)</v>
      </c>
      <c r="M1486" s="1" t="str">
        <f ca="1">INDEX(Anvendelseskode!C:C,MATCH($E1486,Anvendelseskode!$A:$A,0))</f>
        <v>Række-, kæde og dobbelthuse</v>
      </c>
      <c r="N1486" s="1" t="str">
        <f ca="1">INDEX(Anvendelseskode!D:D,MATCH($E1486,Anvendelseskode!$A:$A,0))</f>
        <v>Private husholdninger</v>
      </c>
      <c r="O1486" s="1" t="str">
        <f ca="1">IFERROR(INDEX(SBi!$2:$2,MATCH(G1486,SBi!$1:$1,1)),SBi!$K$2)</f>
        <v>1973-1978</v>
      </c>
      <c r="P1486" s="1">
        <f ca="1">IFERROR(INDEX(SBi!$C$3:$K$28,MATCH(E1486,SBi!$B$3:$B$28,0),MATCH(O1486,SBi!$C$2:$K$2,0)),0)</f>
        <v>112.6</v>
      </c>
      <c r="Q1486" s="19">
        <f t="shared" ca="1" si="307"/>
        <v>12.273399999999999</v>
      </c>
      <c r="R1486" s="19" t="str">
        <f ca="1">IFERROR(INDEX(VpD!$2:$2,MATCH(G1486,VpD!$1:$1,1)),VpD!$I$2)</f>
        <v>1973-1978</v>
      </c>
      <c r="S1486" s="1">
        <f ca="1">IFERROR(INDEX(VpD!$C$3:$I$27,MATCH(E1486,VpD!$B$3:$B$27,0),MATCH(R1486,VpD!$C$2:$I$2,0)),0)</f>
        <v>98</v>
      </c>
      <c r="T1486" s="19">
        <f t="shared" ca="1" si="308"/>
        <v>10.682</v>
      </c>
      <c r="U1486" s="14" t="str">
        <f t="shared" ca="1" si="309"/>
        <v xml:space="preserve">713473.24 </v>
      </c>
      <c r="V1486" s="14" t="str">
        <f t="shared" ca="1" si="310"/>
        <v>6169668.67</v>
      </c>
      <c r="W1486" s="14" t="str">
        <f t="shared" ca="1" si="311"/>
        <v>POINT(713473.24 6169668.67)</v>
      </c>
      <c r="X1486" s="14" t="str">
        <f>IFERROR(INDEX(BygningOmraade!B:B,MATCH(A1486,BygningOmraade!A:A,0)),"")</f>
        <v/>
      </c>
    </row>
    <row r="1487" spans="1:24" s="14" customFormat="1" x14ac:dyDescent="0.25">
      <c r="A1487" s="14">
        <f t="shared" si="299"/>
        <v>1487</v>
      </c>
      <c r="B1487" s="14" t="str">
        <f t="shared" ca="1" si="300"/>
        <v>55a69779-1fb9-44d8-b028-5259739f4256</v>
      </c>
      <c r="C1487" s="14" t="str">
        <f t="shared" ca="1" si="301"/>
        <v>0a3f507e-1fa5-32b8-e044-0003ba298018</v>
      </c>
      <c r="D1487" s="14">
        <f t="shared" ca="1" si="302"/>
        <v>993633</v>
      </c>
      <c r="E1487" s="1">
        <f t="shared" ca="1" si="303"/>
        <v>120</v>
      </c>
      <c r="F1487" s="1">
        <f t="shared" ca="1" si="304"/>
        <v>109</v>
      </c>
      <c r="G1487" s="1">
        <f t="shared" ca="1" si="305"/>
        <v>1974</v>
      </c>
      <c r="H1487" s="1" t="str">
        <f ca="1">IFERROR(INDEX(Varmeinstallation!B:B,MATCH(INDIRECT($A$1&amp;"L"&amp;A1487)*1,Varmeinstallation!A:A,0)),"Ingen varmeinstallationer")</f>
        <v>Centralvarme fra eget anlæg, et-kammer fyr</v>
      </c>
      <c r="I1487" s="1" t="str">
        <f ca="1">IFERROR(INDEX(Opvarmningsmiddel!B:B,MATCH(INDIRECT($A$1&amp;"M"&amp;A1487)*1,Opvarmningsmiddel!A:A,0)),"")</f>
        <v>Naturgas</v>
      </c>
      <c r="J1487" s="1">
        <f t="shared" ca="1" si="306"/>
        <v>0</v>
      </c>
      <c r="K1487" s="1" t="str">
        <f ca="1">IFERROR(INDEX(Relationstabel!$C$3:$K$10,MATCH(VALUE(INDIRECT($A$1&amp;"L"&amp;A1487)),Relationstabel!$A$3:$A$10,0),MATCH(IFERROR(VALUE(INDIRECT($A$1&amp;"M"&amp;A1487)),0),Relationstabel!$C$1:$K$1,0)),"Ingen varmeinstallationer")</f>
        <v>Naturgas</v>
      </c>
      <c r="L1487" s="1" t="str">
        <f ca="1">INDEX(Anvendelseskode!B:B,MATCH($E1487,Anvendelseskode!$A:$A,0))</f>
        <v>Fritliggende enfamilieshus (parcelhus)</v>
      </c>
      <c r="M1487" s="1" t="str">
        <f ca="1">INDEX(Anvendelseskode!C:C,MATCH($E1487,Anvendelseskode!$A:$A,0))</f>
        <v>Parcelhuse</v>
      </c>
      <c r="N1487" s="1" t="str">
        <f ca="1">INDEX(Anvendelseskode!D:D,MATCH($E1487,Anvendelseskode!$A:$A,0))</f>
        <v>Private husholdninger</v>
      </c>
      <c r="O1487" s="1" t="str">
        <f ca="1">IFERROR(INDEX(SBi!$2:$2,MATCH(G1487,SBi!$1:$1,1)),SBi!$K$2)</f>
        <v>1973-1978</v>
      </c>
      <c r="P1487" s="1">
        <f ca="1">IFERROR(INDEX(SBi!$C$3:$K$28,MATCH(E1487,SBi!$B$3:$B$28,0),MATCH(O1487,SBi!$C$2:$K$2,0)),0)</f>
        <v>119.8</v>
      </c>
      <c r="Q1487" s="19">
        <f t="shared" ca="1" si="307"/>
        <v>13.058199999999999</v>
      </c>
      <c r="R1487" s="19" t="str">
        <f ca="1">IFERROR(INDEX(VpD!$2:$2,MATCH(G1487,VpD!$1:$1,1)),VpD!$I$2)</f>
        <v>1973-1978</v>
      </c>
      <c r="S1487" s="1">
        <f ca="1">IFERROR(INDEX(VpD!$C$3:$I$27,MATCH(E1487,VpD!$B$3:$B$27,0),MATCH(R1487,VpD!$C$2:$I$2,0)),0)</f>
        <v>117</v>
      </c>
      <c r="T1487" s="19">
        <f t="shared" ca="1" si="308"/>
        <v>12.753</v>
      </c>
      <c r="U1487" s="14" t="str">
        <f t="shared" ca="1" si="309"/>
        <v xml:space="preserve">710989.91 </v>
      </c>
      <c r="V1487" s="14" t="str">
        <f t="shared" ca="1" si="310"/>
        <v>6171515.21</v>
      </c>
      <c r="W1487" s="14" t="str">
        <f t="shared" ca="1" si="311"/>
        <v>POINT(710989.91 6171515.21)</v>
      </c>
      <c r="X1487" s="14" t="str">
        <f>IFERROR(INDEX(BygningOmraade!B:B,MATCH(A1487,BygningOmraade!A:A,0)),"")</f>
        <v/>
      </c>
    </row>
    <row r="1488" spans="1:24" s="14" customFormat="1" x14ac:dyDescent="0.25">
      <c r="A1488" s="14">
        <f t="shared" si="299"/>
        <v>1488</v>
      </c>
      <c r="B1488" s="14" t="str">
        <f t="shared" ca="1" si="300"/>
        <v>55abbf9c-8f81-43f4-ae5f-034131b53ff9</v>
      </c>
      <c r="C1488" s="14" t="str">
        <f t="shared" ca="1" si="301"/>
        <v>0a3f507e-18d3-32b8-e044-0003ba298018</v>
      </c>
      <c r="D1488" s="14">
        <f t="shared" ca="1" si="302"/>
        <v>994276</v>
      </c>
      <c r="E1488" s="1">
        <f t="shared" ca="1" si="303"/>
        <v>130</v>
      </c>
      <c r="F1488" s="1">
        <f t="shared" ca="1" si="304"/>
        <v>107</v>
      </c>
      <c r="G1488" s="1">
        <f t="shared" ca="1" si="305"/>
        <v>1987</v>
      </c>
      <c r="H1488" s="1" t="str">
        <f ca="1">IFERROR(INDEX(Varmeinstallation!B:B,MATCH(INDIRECT($A$1&amp;"L"&amp;A1488)*1,Varmeinstallation!A:A,0)),"Ingen varmeinstallationer")</f>
        <v>Fjernvarme/blokvarme (radiatorsystemer eller varmluftanlæg)</v>
      </c>
      <c r="I1488" s="1" t="str">
        <f ca="1">IFERROR(INDEX(Opvarmningsmiddel!B:B,MATCH(INDIRECT($A$1&amp;"M"&amp;A1488)*1,Opvarmningsmiddel!A:A,0)),"")</f>
        <v/>
      </c>
      <c r="J1488" s="1">
        <f t="shared" ca="1" si="306"/>
        <v>0</v>
      </c>
      <c r="K1488" s="1" t="str">
        <f ca="1">IFERROR(INDEX(Relationstabel!$C$3:$K$10,MATCH(VALUE(INDIRECT($A$1&amp;"L"&amp;A1488)),Relationstabel!$A$3:$A$10,0),MATCH(IFERROR(VALUE(INDIRECT($A$1&amp;"M"&amp;A1488)),0),Relationstabel!$C$1:$K$1,0)),"Ingen varmeinstallationer")</f>
        <v>Fjernvarme/ Blokvarme</v>
      </c>
      <c r="L1488" s="1" t="str">
        <f ca="1">INDEX(Anvendelseskode!B:B,MATCH($E1488,Anvendelseskode!$A:$A,0))</f>
        <v>Række-, kæde-, dobbelthus (lodret adskillelse mellem enhederne)</v>
      </c>
      <c r="M1488" s="1" t="str">
        <f ca="1">INDEX(Anvendelseskode!C:C,MATCH($E1488,Anvendelseskode!$A:$A,0))</f>
        <v>Række-, kæde og dobbelthuse</v>
      </c>
      <c r="N1488" s="1" t="str">
        <f ca="1">INDEX(Anvendelseskode!D:D,MATCH($E1488,Anvendelseskode!$A:$A,0))</f>
        <v>Private husholdninger</v>
      </c>
      <c r="O1488" s="1" t="str">
        <f ca="1">IFERROR(INDEX(SBi!$2:$2,MATCH(G1488,SBi!$1:$1,1)),SBi!$K$2)</f>
        <v>1979-1998</v>
      </c>
      <c r="P1488" s="1">
        <f ca="1">IFERROR(INDEX(SBi!$C$3:$K$28,MATCH(E1488,SBi!$B$3:$B$28,0),MATCH(O1488,SBi!$C$2:$K$2,0)),0)</f>
        <v>96.8</v>
      </c>
      <c r="Q1488" s="19">
        <f t="shared" ca="1" si="307"/>
        <v>10.3576</v>
      </c>
      <c r="R1488" s="19" t="str">
        <f ca="1">IFERROR(INDEX(VpD!$2:$2,MATCH(G1488,VpD!$1:$1,1)),VpD!$I$2)</f>
        <v>1979-1998</v>
      </c>
      <c r="S1488" s="1">
        <f ca="1">IFERROR(INDEX(VpD!$C$3:$I$27,MATCH(E1488,VpD!$B$3:$B$27,0),MATCH(R1488,VpD!$C$2:$I$2,0)),0)</f>
        <v>74</v>
      </c>
      <c r="T1488" s="19">
        <f t="shared" ca="1" si="308"/>
        <v>7.9180000000000001</v>
      </c>
      <c r="U1488" s="14" t="str">
        <f t="shared" ca="1" si="309"/>
        <v xml:space="preserve">711322.06 </v>
      </c>
      <c r="V1488" s="14" t="str">
        <f t="shared" ca="1" si="310"/>
        <v>6171811.57</v>
      </c>
      <c r="W1488" s="14" t="str">
        <f t="shared" ca="1" si="311"/>
        <v>POINT(711322.06 6171811.57)</v>
      </c>
      <c r="X1488" s="14" t="str">
        <f>IFERROR(INDEX(BygningOmraade!B:B,MATCH(A1488,BygningOmraade!A:A,0)),"")</f>
        <v/>
      </c>
    </row>
    <row r="1489" spans="1:24" s="14" customFormat="1" x14ac:dyDescent="0.25">
      <c r="A1489" s="14">
        <f t="shared" si="299"/>
        <v>1489</v>
      </c>
      <c r="B1489" s="14" t="str">
        <f t="shared" ca="1" si="300"/>
        <v>55ae74dc-25dc-4a60-8b25-149a888dcdab</v>
      </c>
      <c r="C1489" s="14" t="str">
        <f t="shared" ca="1" si="301"/>
        <v>0a3f507e-1644-32b8-e044-0003ba298018</v>
      </c>
      <c r="D1489" s="14">
        <f t="shared" ca="1" si="302"/>
        <v>997309</v>
      </c>
      <c r="E1489" s="1">
        <f t="shared" ca="1" si="303"/>
        <v>130</v>
      </c>
      <c r="F1489" s="1">
        <f t="shared" ca="1" si="304"/>
        <v>109</v>
      </c>
      <c r="G1489" s="1">
        <f t="shared" ca="1" si="305"/>
        <v>1978</v>
      </c>
      <c r="H1489" s="1" t="str">
        <f ca="1">IFERROR(INDEX(Varmeinstallation!B:B,MATCH(INDIRECT($A$1&amp;"L"&amp;A1489)*1,Varmeinstallation!A:A,0)),"Ingen varmeinstallationer")</f>
        <v>Fjernvarme/blokvarme (radiatorsystemer eller varmluftanlæg)</v>
      </c>
      <c r="I1489" s="1" t="str">
        <f ca="1">IFERROR(INDEX(Opvarmningsmiddel!B:B,MATCH(INDIRECT($A$1&amp;"M"&amp;A1489)*1,Opvarmningsmiddel!A:A,0)),"")</f>
        <v/>
      </c>
      <c r="J1489" s="1">
        <f t="shared" ca="1" si="306"/>
        <v>0</v>
      </c>
      <c r="K1489" s="1" t="str">
        <f ca="1">IFERROR(INDEX(Relationstabel!$C$3:$K$10,MATCH(VALUE(INDIRECT($A$1&amp;"L"&amp;A1489)),Relationstabel!$A$3:$A$10,0),MATCH(IFERROR(VALUE(INDIRECT($A$1&amp;"M"&amp;A1489)),0),Relationstabel!$C$1:$K$1,0)),"Ingen varmeinstallationer")</f>
        <v>Fjernvarme/ Blokvarme</v>
      </c>
      <c r="L1489" s="1" t="str">
        <f ca="1">INDEX(Anvendelseskode!B:B,MATCH($E1489,Anvendelseskode!$A:$A,0))</f>
        <v>Række-, kæde-, dobbelthus (lodret adskillelse mellem enhederne)</v>
      </c>
      <c r="M1489" s="1" t="str">
        <f ca="1">INDEX(Anvendelseskode!C:C,MATCH($E1489,Anvendelseskode!$A:$A,0))</f>
        <v>Række-, kæde og dobbelthuse</v>
      </c>
      <c r="N1489" s="1" t="str">
        <f ca="1">INDEX(Anvendelseskode!D:D,MATCH($E1489,Anvendelseskode!$A:$A,0))</f>
        <v>Private husholdninger</v>
      </c>
      <c r="O1489" s="1" t="str">
        <f ca="1">IFERROR(INDEX(SBi!$2:$2,MATCH(G1489,SBi!$1:$1,1)),SBi!$K$2)</f>
        <v>1973-1978</v>
      </c>
      <c r="P1489" s="1">
        <f ca="1">IFERROR(INDEX(SBi!$C$3:$K$28,MATCH(E1489,SBi!$B$3:$B$28,0),MATCH(O1489,SBi!$C$2:$K$2,0)),0)</f>
        <v>112.6</v>
      </c>
      <c r="Q1489" s="19">
        <f t="shared" ca="1" si="307"/>
        <v>12.273399999999999</v>
      </c>
      <c r="R1489" s="19" t="str">
        <f ca="1">IFERROR(INDEX(VpD!$2:$2,MATCH(G1489,VpD!$1:$1,1)),VpD!$I$2)</f>
        <v>1973-1978</v>
      </c>
      <c r="S1489" s="1">
        <f ca="1">IFERROR(INDEX(VpD!$C$3:$I$27,MATCH(E1489,VpD!$B$3:$B$27,0),MATCH(R1489,VpD!$C$2:$I$2,0)),0)</f>
        <v>98</v>
      </c>
      <c r="T1489" s="19">
        <f t="shared" ca="1" si="308"/>
        <v>10.682</v>
      </c>
      <c r="U1489" s="14" t="str">
        <f t="shared" ca="1" si="309"/>
        <v xml:space="preserve">713686.39 </v>
      </c>
      <c r="V1489" s="14" t="str">
        <f t="shared" ca="1" si="310"/>
        <v>6169548.87</v>
      </c>
      <c r="W1489" s="14" t="str">
        <f t="shared" ca="1" si="311"/>
        <v>POINT(713686.39 6169548.87)</v>
      </c>
      <c r="X1489" s="14" t="str">
        <f>IFERROR(INDEX(BygningOmraade!B:B,MATCH(A1489,BygningOmraade!A:A,0)),"")</f>
        <v/>
      </c>
    </row>
    <row r="1490" spans="1:24" s="14" customFormat="1" x14ac:dyDescent="0.25">
      <c r="A1490" s="14">
        <f t="shared" si="299"/>
        <v>1490</v>
      </c>
      <c r="B1490" s="14" t="str">
        <f t="shared" ca="1" si="300"/>
        <v>55b73965-58a8-471e-b9ac-231bfa607b55</v>
      </c>
      <c r="C1490" s="14" t="str">
        <f t="shared" ca="1" si="301"/>
        <v>0a3f507e-1a60-32b8-e044-0003ba298018</v>
      </c>
      <c r="D1490" s="14">
        <f t="shared" ca="1" si="302"/>
        <v>997705</v>
      </c>
      <c r="E1490" s="1">
        <f t="shared" ca="1" si="303"/>
        <v>120</v>
      </c>
      <c r="F1490" s="1">
        <f t="shared" ca="1" si="304"/>
        <v>160</v>
      </c>
      <c r="G1490" s="1">
        <f t="shared" ca="1" si="305"/>
        <v>1970</v>
      </c>
      <c r="H1490" s="1" t="str">
        <f ca="1">IFERROR(INDEX(Varmeinstallation!B:B,MATCH(INDIRECT($A$1&amp;"L"&amp;A1490)*1,Varmeinstallation!A:A,0)),"Ingen varmeinstallationer")</f>
        <v>Centralvarme fra eget anlæg, et-kammer fyr</v>
      </c>
      <c r="I1490" s="1" t="str">
        <f ca="1">IFERROR(INDEX(Opvarmningsmiddel!B:B,MATCH(INDIRECT($A$1&amp;"M"&amp;A1490)*1,Opvarmningsmiddel!A:A,0)),"")</f>
        <v>Naturgas</v>
      </c>
      <c r="J1490" s="1">
        <f t="shared" ca="1" si="306"/>
        <v>0</v>
      </c>
      <c r="K1490" s="1" t="str">
        <f ca="1">IFERROR(INDEX(Relationstabel!$C$3:$K$10,MATCH(VALUE(INDIRECT($A$1&amp;"L"&amp;A1490)),Relationstabel!$A$3:$A$10,0),MATCH(IFERROR(VALUE(INDIRECT($A$1&amp;"M"&amp;A1490)),0),Relationstabel!$C$1:$K$1,0)),"Ingen varmeinstallationer")</f>
        <v>Naturgas</v>
      </c>
      <c r="L1490" s="1" t="str">
        <f ca="1">INDEX(Anvendelseskode!B:B,MATCH($E1490,Anvendelseskode!$A:$A,0))</f>
        <v>Fritliggende enfamilieshus (parcelhus)</v>
      </c>
      <c r="M1490" s="1" t="str">
        <f ca="1">INDEX(Anvendelseskode!C:C,MATCH($E1490,Anvendelseskode!$A:$A,0))</f>
        <v>Parcelhuse</v>
      </c>
      <c r="N1490" s="1" t="str">
        <f ca="1">INDEX(Anvendelseskode!D:D,MATCH($E1490,Anvendelseskode!$A:$A,0))</f>
        <v>Private husholdninger</v>
      </c>
      <c r="O1490" s="1" t="str">
        <f ca="1">IFERROR(INDEX(SBi!$2:$2,MATCH(G1490,SBi!$1:$1,1)),SBi!$K$2)</f>
        <v>1961-1972</v>
      </c>
      <c r="P1490" s="1">
        <f ca="1">IFERROR(INDEX(SBi!$C$3:$K$28,MATCH(E1490,SBi!$B$3:$B$28,0),MATCH(O1490,SBi!$C$2:$K$2,0)),0)</f>
        <v>134.30000000000001</v>
      </c>
      <c r="Q1490" s="19">
        <f t="shared" ca="1" si="307"/>
        <v>21.488</v>
      </c>
      <c r="R1490" s="19" t="str">
        <f ca="1">IFERROR(INDEX(VpD!$2:$2,MATCH(G1490,VpD!$1:$1,1)),VpD!$I$2)</f>
        <v>1961-1972</v>
      </c>
      <c r="S1490" s="1">
        <f ca="1">IFERROR(INDEX(VpD!$C$3:$I$27,MATCH(E1490,VpD!$B$3:$B$27,0),MATCH(R1490,VpD!$C$2:$I$2,0)),0)</f>
        <v>143</v>
      </c>
      <c r="T1490" s="19">
        <f t="shared" ca="1" si="308"/>
        <v>22.88</v>
      </c>
      <c r="U1490" s="14" t="str">
        <f t="shared" ca="1" si="309"/>
        <v xml:space="preserve">714121.73 </v>
      </c>
      <c r="V1490" s="14" t="str">
        <f t="shared" ca="1" si="310"/>
        <v>6169127.31</v>
      </c>
      <c r="W1490" s="14" t="str">
        <f t="shared" ca="1" si="311"/>
        <v>POINT(714121.73 6169127.31)</v>
      </c>
      <c r="X1490" s="14" t="str">
        <f>IFERROR(INDEX(BygningOmraade!B:B,MATCH(A1490,BygningOmraade!A:A,0)),"")</f>
        <v/>
      </c>
    </row>
    <row r="1491" spans="1:24" s="14" customFormat="1" x14ac:dyDescent="0.25">
      <c r="A1491" s="14">
        <f t="shared" si="299"/>
        <v>1491</v>
      </c>
      <c r="B1491" s="14" t="str">
        <f t="shared" ca="1" si="300"/>
        <v>55c3c37b-fc24-430e-b0e6-873f150ebb6d</v>
      </c>
      <c r="C1491" s="14" t="str">
        <f t="shared" ca="1" si="301"/>
        <v>4591b5f9-a6d4-0dd9-e044-0003ba298018</v>
      </c>
      <c r="D1491" s="14">
        <f t="shared" ca="1" si="302"/>
        <v>2691184</v>
      </c>
      <c r="E1491" s="1">
        <f t="shared" ca="1" si="303"/>
        <v>130</v>
      </c>
      <c r="F1491" s="1">
        <f t="shared" ca="1" si="304"/>
        <v>127</v>
      </c>
      <c r="G1491" s="1">
        <f t="shared" ca="1" si="305"/>
        <v>2008</v>
      </c>
      <c r="H1491" s="1" t="str">
        <f ca="1">IFERROR(INDEX(Varmeinstallation!B:B,MATCH(INDIRECT($A$1&amp;"L"&amp;A1491)*1,Varmeinstallation!A:A,0)),"Ingen varmeinstallationer")</f>
        <v>Centralvarme fra eget anlæg, et-kammer fyr</v>
      </c>
      <c r="I1491" s="1" t="str">
        <f ca="1">IFERROR(INDEX(Opvarmningsmiddel!B:B,MATCH(INDIRECT($A$1&amp;"M"&amp;A1491)*1,Opvarmningsmiddel!A:A,0)),"")</f>
        <v>Naturgas</v>
      </c>
      <c r="J1491" s="1">
        <f t="shared" ca="1" si="306"/>
        <v>90</v>
      </c>
      <c r="K1491" s="1" t="str">
        <f ca="1">IFERROR(INDEX(Relationstabel!$C$3:$K$10,MATCH(VALUE(INDIRECT($A$1&amp;"L"&amp;A1491)),Relationstabel!$A$3:$A$10,0),MATCH(IFERROR(VALUE(INDIRECT($A$1&amp;"M"&amp;A1491)),0),Relationstabel!$C$1:$K$1,0)),"Ingen varmeinstallationer")</f>
        <v>Naturgas</v>
      </c>
      <c r="L1491" s="1" t="str">
        <f ca="1">INDEX(Anvendelseskode!B:B,MATCH($E1491,Anvendelseskode!$A:$A,0))</f>
        <v>Række-, kæde-, dobbelthus (lodret adskillelse mellem enhederne)</v>
      </c>
      <c r="M1491" s="1" t="str">
        <f ca="1">INDEX(Anvendelseskode!C:C,MATCH($E1491,Anvendelseskode!$A:$A,0))</f>
        <v>Række-, kæde og dobbelthuse</v>
      </c>
      <c r="N1491" s="1" t="str">
        <f ca="1">INDEX(Anvendelseskode!D:D,MATCH($E1491,Anvendelseskode!$A:$A,0))</f>
        <v>Private husholdninger</v>
      </c>
      <c r="O1491" s="1" t="str">
        <f ca="1">IFERROR(INDEX(SBi!$2:$2,MATCH(G1491,SBi!$1:$1,1)),SBi!$K$2)</f>
        <v>Efter 2006</v>
      </c>
      <c r="P1491" s="1">
        <f ca="1">IFERROR(INDEX(SBi!$C$3:$K$28,MATCH(E1491,SBi!$B$3:$B$28,0),MATCH(O1491,SBi!$C$2:$K$2,0)),0)</f>
        <v>66.400000000000006</v>
      </c>
      <c r="Q1491" s="19">
        <f t="shared" ca="1" si="307"/>
        <v>8.4328000000000003</v>
      </c>
      <c r="R1491" s="19" t="str">
        <f ca="1">IFERROR(INDEX(VpD!$2:$2,MATCH(G1491,VpD!$1:$1,1)),VpD!$I$2)</f>
        <v>&gt;1998</v>
      </c>
      <c r="S1491" s="1">
        <f ca="1">IFERROR(INDEX(VpD!$C$3:$I$27,MATCH(E1491,VpD!$B$3:$B$27,0),MATCH(R1491,VpD!$C$2:$I$2,0)),0)</f>
        <v>65</v>
      </c>
      <c r="T1491" s="19">
        <f t="shared" ca="1" si="308"/>
        <v>8.2550000000000008</v>
      </c>
      <c r="U1491" s="14" t="str">
        <f t="shared" ca="1" si="309"/>
        <v xml:space="preserve">712595.32 </v>
      </c>
      <c r="V1491" s="14" t="str">
        <f t="shared" ca="1" si="310"/>
        <v>6168808.61</v>
      </c>
      <c r="W1491" s="14" t="str">
        <f t="shared" ca="1" si="311"/>
        <v>POINT(712595.32 6168808.61)</v>
      </c>
      <c r="X1491" s="14" t="str">
        <f>IFERROR(INDEX(BygningOmraade!B:B,MATCH(A1491,BygningOmraade!A:A,0)),"")</f>
        <v/>
      </c>
    </row>
    <row r="1492" spans="1:24" s="14" customFormat="1" x14ac:dyDescent="0.25">
      <c r="A1492" s="14">
        <f t="shared" si="299"/>
        <v>1492</v>
      </c>
      <c r="B1492" s="14" t="str">
        <f t="shared" ca="1" si="300"/>
        <v>55ca25f3-fd7e-4e1d-aa18-a96eedfcbeda</v>
      </c>
      <c r="C1492" s="14" t="str">
        <f t="shared" ca="1" si="301"/>
        <v>0a3f507e-1881-32b8-e044-0003ba298018</v>
      </c>
      <c r="D1492" s="14">
        <f t="shared" ca="1" si="302"/>
        <v>994212</v>
      </c>
      <c r="E1492" s="1">
        <f t="shared" ca="1" si="303"/>
        <v>130</v>
      </c>
      <c r="F1492" s="1">
        <f t="shared" ca="1" si="304"/>
        <v>147</v>
      </c>
      <c r="G1492" s="1">
        <f t="shared" ca="1" si="305"/>
        <v>1983</v>
      </c>
      <c r="H1492" s="1" t="str">
        <f ca="1">IFERROR(INDEX(Varmeinstallation!B:B,MATCH(INDIRECT($A$1&amp;"L"&amp;A1492)*1,Varmeinstallation!A:A,0)),"Ingen varmeinstallationer")</f>
        <v>Fjernvarme/blokvarme (radiatorsystemer eller varmluftanlæg)</v>
      </c>
      <c r="I1492" s="1" t="str">
        <f ca="1">IFERROR(INDEX(Opvarmningsmiddel!B:B,MATCH(INDIRECT($A$1&amp;"M"&amp;A1492)*1,Opvarmningsmiddel!A:A,0)),"")</f>
        <v/>
      </c>
      <c r="J1492" s="1">
        <f t="shared" ca="1" si="306"/>
        <v>80</v>
      </c>
      <c r="K1492" s="1" t="str">
        <f ca="1">IFERROR(INDEX(Relationstabel!$C$3:$K$10,MATCH(VALUE(INDIRECT($A$1&amp;"L"&amp;A1492)),Relationstabel!$A$3:$A$10,0),MATCH(IFERROR(VALUE(INDIRECT($A$1&amp;"M"&amp;A1492)),0),Relationstabel!$C$1:$K$1,0)),"Ingen varmeinstallationer")</f>
        <v>Fjernvarme/ Blokvarme</v>
      </c>
      <c r="L1492" s="1" t="str">
        <f ca="1">INDEX(Anvendelseskode!B:B,MATCH($E1492,Anvendelseskode!$A:$A,0))</f>
        <v>Række-, kæde-, dobbelthus (lodret adskillelse mellem enhederne)</v>
      </c>
      <c r="M1492" s="1" t="str">
        <f ca="1">INDEX(Anvendelseskode!C:C,MATCH($E1492,Anvendelseskode!$A:$A,0))</f>
        <v>Række-, kæde og dobbelthuse</v>
      </c>
      <c r="N1492" s="1" t="str">
        <f ca="1">INDEX(Anvendelseskode!D:D,MATCH($E1492,Anvendelseskode!$A:$A,0))</f>
        <v>Private husholdninger</v>
      </c>
      <c r="O1492" s="1" t="str">
        <f ca="1">IFERROR(INDEX(SBi!$2:$2,MATCH(G1492,SBi!$1:$1,1)),SBi!$K$2)</f>
        <v>1979-1998</v>
      </c>
      <c r="P1492" s="1">
        <f ca="1">IFERROR(INDEX(SBi!$C$3:$K$28,MATCH(E1492,SBi!$B$3:$B$28,0),MATCH(O1492,SBi!$C$2:$K$2,0)),0)</f>
        <v>96.8</v>
      </c>
      <c r="Q1492" s="19">
        <f t="shared" ca="1" si="307"/>
        <v>14.2296</v>
      </c>
      <c r="R1492" s="19" t="str">
        <f ca="1">IFERROR(INDEX(VpD!$2:$2,MATCH(G1492,VpD!$1:$1,1)),VpD!$I$2)</f>
        <v>1979-1998</v>
      </c>
      <c r="S1492" s="1">
        <f ca="1">IFERROR(INDEX(VpD!$C$3:$I$27,MATCH(E1492,VpD!$B$3:$B$27,0),MATCH(R1492,VpD!$C$2:$I$2,0)),0)</f>
        <v>74</v>
      </c>
      <c r="T1492" s="19">
        <f t="shared" ca="1" si="308"/>
        <v>10.878</v>
      </c>
      <c r="U1492" s="14" t="str">
        <f t="shared" ca="1" si="309"/>
        <v xml:space="preserve">711378.07 </v>
      </c>
      <c r="V1492" s="14" t="str">
        <f t="shared" ca="1" si="310"/>
        <v>6171543</v>
      </c>
      <c r="W1492" s="14" t="str">
        <f t="shared" ca="1" si="311"/>
        <v>POINT(711378.07 6171543)</v>
      </c>
      <c r="X1492" s="14" t="str">
        <f>IFERROR(INDEX(BygningOmraade!B:B,MATCH(A1492,BygningOmraade!A:A,0)),"")</f>
        <v/>
      </c>
    </row>
    <row r="1493" spans="1:24" s="14" customFormat="1" x14ac:dyDescent="0.25">
      <c r="A1493" s="14">
        <f t="shared" si="299"/>
        <v>1493</v>
      </c>
      <c r="B1493" s="14" t="str">
        <f t="shared" ca="1" si="300"/>
        <v>55cc9880-ace0-4a09-915f-47230779a918</v>
      </c>
      <c r="C1493" s="14" t="str">
        <f t="shared" ca="1" si="301"/>
        <v>0a3f507e-1a47-32b8-e044-0003ba298018</v>
      </c>
      <c r="D1493" s="14">
        <f t="shared" ca="1" si="302"/>
        <v>997512</v>
      </c>
      <c r="E1493" s="1">
        <f t="shared" ca="1" si="303"/>
        <v>120</v>
      </c>
      <c r="F1493" s="1">
        <f t="shared" ca="1" si="304"/>
        <v>129</v>
      </c>
      <c r="G1493" s="1">
        <f t="shared" ca="1" si="305"/>
        <v>1962</v>
      </c>
      <c r="H1493" s="1" t="str">
        <f ca="1">IFERROR(INDEX(Varmeinstallation!B:B,MATCH(INDIRECT($A$1&amp;"L"&amp;A1493)*1,Varmeinstallation!A:A,0)),"Ingen varmeinstallationer")</f>
        <v>Centralvarme fra eget anlæg, et-kammer fyr</v>
      </c>
      <c r="I1493" s="1" t="str">
        <f ca="1">IFERROR(INDEX(Opvarmningsmiddel!B:B,MATCH(INDIRECT($A$1&amp;"M"&amp;A1493)*1,Opvarmningsmiddel!A:A,0)),"")</f>
        <v>Naturgas</v>
      </c>
      <c r="J1493" s="1">
        <f t="shared" ca="1" si="306"/>
        <v>0</v>
      </c>
      <c r="K1493" s="1" t="str">
        <f ca="1">IFERROR(INDEX(Relationstabel!$C$3:$K$10,MATCH(VALUE(INDIRECT($A$1&amp;"L"&amp;A1493)),Relationstabel!$A$3:$A$10,0),MATCH(IFERROR(VALUE(INDIRECT($A$1&amp;"M"&amp;A1493)),0),Relationstabel!$C$1:$K$1,0)),"Ingen varmeinstallationer")</f>
        <v>Naturgas</v>
      </c>
      <c r="L1493" s="1" t="str">
        <f ca="1">INDEX(Anvendelseskode!B:B,MATCH($E1493,Anvendelseskode!$A:$A,0))</f>
        <v>Fritliggende enfamilieshus (parcelhus)</v>
      </c>
      <c r="M1493" s="1" t="str">
        <f ca="1">INDEX(Anvendelseskode!C:C,MATCH($E1493,Anvendelseskode!$A:$A,0))</f>
        <v>Parcelhuse</v>
      </c>
      <c r="N1493" s="1" t="str">
        <f ca="1">INDEX(Anvendelseskode!D:D,MATCH($E1493,Anvendelseskode!$A:$A,0))</f>
        <v>Private husholdninger</v>
      </c>
      <c r="O1493" s="1" t="str">
        <f ca="1">IFERROR(INDEX(SBi!$2:$2,MATCH(G1493,SBi!$1:$1,1)),SBi!$K$2)</f>
        <v>1961-1972</v>
      </c>
      <c r="P1493" s="1">
        <f ca="1">IFERROR(INDEX(SBi!$C$3:$K$28,MATCH(E1493,SBi!$B$3:$B$28,0),MATCH(O1493,SBi!$C$2:$K$2,0)),0)</f>
        <v>134.30000000000001</v>
      </c>
      <c r="Q1493" s="19">
        <f t="shared" ca="1" si="307"/>
        <v>17.3247</v>
      </c>
      <c r="R1493" s="19" t="str">
        <f ca="1">IFERROR(INDEX(VpD!$2:$2,MATCH(G1493,VpD!$1:$1,1)),VpD!$I$2)</f>
        <v>1961-1972</v>
      </c>
      <c r="S1493" s="1">
        <f ca="1">IFERROR(INDEX(VpD!$C$3:$I$27,MATCH(E1493,VpD!$B$3:$B$27,0),MATCH(R1493,VpD!$C$2:$I$2,0)),0)</f>
        <v>143</v>
      </c>
      <c r="T1493" s="19">
        <f t="shared" ca="1" si="308"/>
        <v>18.446999999999999</v>
      </c>
      <c r="U1493" s="14" t="str">
        <f t="shared" ca="1" si="309"/>
        <v xml:space="preserve">713894.7 </v>
      </c>
      <c r="V1493" s="14" t="str">
        <f t="shared" ca="1" si="310"/>
        <v>6169043.39</v>
      </c>
      <c r="W1493" s="14" t="str">
        <f t="shared" ca="1" si="311"/>
        <v>POINT(713894.7 6169043.39)</v>
      </c>
      <c r="X1493" s="14" t="str">
        <f>IFERROR(INDEX(BygningOmraade!B:B,MATCH(A1493,BygningOmraade!A:A,0)),"")</f>
        <v/>
      </c>
    </row>
    <row r="1494" spans="1:24" s="14" customFormat="1" x14ac:dyDescent="0.25">
      <c r="A1494" s="14">
        <f t="shared" si="299"/>
        <v>1494</v>
      </c>
      <c r="B1494" s="14" t="str">
        <f t="shared" ca="1" si="300"/>
        <v>5607d0df-333f-47b3-9402-0d6d7c666052</v>
      </c>
      <c r="C1494" s="14" t="str">
        <f t="shared" ca="1" si="301"/>
        <v>3d3167ed-3f7a-40a1-bec0-218683850fa1</v>
      </c>
      <c r="D1494" s="14">
        <f t="shared" ca="1" si="302"/>
        <v>100103474</v>
      </c>
      <c r="E1494" s="1">
        <f t="shared" ca="1" si="303"/>
        <v>130</v>
      </c>
      <c r="F1494" s="1">
        <f t="shared" ca="1" si="304"/>
        <v>120</v>
      </c>
      <c r="G1494" s="1">
        <f t="shared" ca="1" si="305"/>
        <v>2018</v>
      </c>
      <c r="H1494" s="1" t="str">
        <f ca="1">IFERROR(INDEX(Varmeinstallation!B:B,MATCH(INDIRECT($A$1&amp;"L"&amp;A1494)*1,Varmeinstallation!A:A,0)),"Ingen varmeinstallationer")</f>
        <v>Fjernvarme/blokvarme (radiatorsystemer eller varmluftanlæg)</v>
      </c>
      <c r="I1494" s="1" t="str">
        <f ca="1">IFERROR(INDEX(Opvarmningsmiddel!B:B,MATCH(INDIRECT($A$1&amp;"M"&amp;A1494)*1,Opvarmningsmiddel!A:A,0)),"")</f>
        <v/>
      </c>
      <c r="J1494" s="1">
        <f t="shared" ca="1" si="306"/>
        <v>0</v>
      </c>
      <c r="K1494" s="1" t="str">
        <f ca="1">IFERROR(INDEX(Relationstabel!$C$3:$K$10,MATCH(VALUE(INDIRECT($A$1&amp;"L"&amp;A1494)),Relationstabel!$A$3:$A$10,0),MATCH(IFERROR(VALUE(INDIRECT($A$1&amp;"M"&amp;A1494)),0),Relationstabel!$C$1:$K$1,0)),"Ingen varmeinstallationer")</f>
        <v>Fjernvarme/ Blokvarme</v>
      </c>
      <c r="L1494" s="1" t="str">
        <f ca="1">INDEX(Anvendelseskode!B:B,MATCH($E1494,Anvendelseskode!$A:$A,0))</f>
        <v>Række-, kæde-, dobbelthus (lodret adskillelse mellem enhederne)</v>
      </c>
      <c r="M1494" s="1" t="str">
        <f ca="1">INDEX(Anvendelseskode!C:C,MATCH($E1494,Anvendelseskode!$A:$A,0))</f>
        <v>Række-, kæde og dobbelthuse</v>
      </c>
      <c r="N1494" s="1" t="str">
        <f ca="1">INDEX(Anvendelseskode!D:D,MATCH($E1494,Anvendelseskode!$A:$A,0))</f>
        <v>Private husholdninger</v>
      </c>
      <c r="O1494" s="1" t="str">
        <f ca="1">IFERROR(INDEX(SBi!$2:$2,MATCH(G1494,SBi!$1:$1,1)),SBi!$K$2)</f>
        <v>Efter 2006</v>
      </c>
      <c r="P1494" s="1">
        <f ca="1">IFERROR(INDEX(SBi!$C$3:$K$28,MATCH(E1494,SBi!$B$3:$B$28,0),MATCH(O1494,SBi!$C$2:$K$2,0)),0)</f>
        <v>66.400000000000006</v>
      </c>
      <c r="Q1494" s="19">
        <f t="shared" ca="1" si="307"/>
        <v>7.9680000000000009</v>
      </c>
      <c r="R1494" s="19" t="str">
        <f ca="1">IFERROR(INDEX(VpD!$2:$2,MATCH(G1494,VpD!$1:$1,1)),VpD!$I$2)</f>
        <v>&gt;1998</v>
      </c>
      <c r="S1494" s="1">
        <f ca="1">IFERROR(INDEX(VpD!$C$3:$I$27,MATCH(E1494,VpD!$B$3:$B$27,0),MATCH(R1494,VpD!$C$2:$I$2,0)),0)</f>
        <v>65</v>
      </c>
      <c r="T1494" s="19">
        <f t="shared" ca="1" si="308"/>
        <v>7.8</v>
      </c>
      <c r="U1494" s="14" t="str">
        <f t="shared" ca="1" si="309"/>
        <v xml:space="preserve">711554.35 </v>
      </c>
      <c r="V1494" s="14" t="str">
        <f t="shared" ca="1" si="310"/>
        <v>6172879.51</v>
      </c>
      <c r="W1494" s="14" t="str">
        <f t="shared" ca="1" si="311"/>
        <v>POINT(711554.35 6172879.51)</v>
      </c>
      <c r="X1494" s="14" t="str">
        <f>IFERROR(INDEX(BygningOmraade!B:B,MATCH(A1494,BygningOmraade!A:A,0)),"")</f>
        <v/>
      </c>
    </row>
    <row r="1495" spans="1:24" s="14" customFormat="1" x14ac:dyDescent="0.25">
      <c r="A1495" s="14">
        <f t="shared" si="299"/>
        <v>1495</v>
      </c>
      <c r="B1495" s="14" t="str">
        <f t="shared" ca="1" si="300"/>
        <v>5607eb09-e185-40e3-9443-a5244430233f</v>
      </c>
      <c r="C1495" s="14" t="str">
        <f t="shared" ca="1" si="301"/>
        <v>0a3f507e-1b40-32b8-e044-0003ba298018</v>
      </c>
      <c r="D1495" s="14">
        <f t="shared" ca="1" si="302"/>
        <v>994875</v>
      </c>
      <c r="E1495" s="1">
        <f t="shared" ca="1" si="303"/>
        <v>190</v>
      </c>
      <c r="F1495" s="1">
        <f t="shared" ca="1" si="304"/>
        <v>74</v>
      </c>
      <c r="G1495" s="1">
        <f t="shared" ca="1" si="305"/>
        <v>1940</v>
      </c>
      <c r="H1495" s="1" t="str">
        <f ca="1">IFERROR(INDEX(Varmeinstallation!B:B,MATCH(INDIRECT($A$1&amp;"L"&amp;A1495)*1,Varmeinstallation!A:A,0)),"Ingen varmeinstallationer")</f>
        <v>Elovne, elpaneler</v>
      </c>
      <c r="I1495" s="1" t="str">
        <f ca="1">IFERROR(INDEX(Opvarmningsmiddel!B:B,MATCH(INDIRECT($A$1&amp;"M"&amp;A1495)*1,Opvarmningsmiddel!A:A,0)),"")</f>
        <v>Elektricitet</v>
      </c>
      <c r="J1495" s="1">
        <f t="shared" ca="1" si="306"/>
        <v>0</v>
      </c>
      <c r="K1495" s="1" t="str">
        <f ca="1">IFERROR(INDEX(Relationstabel!$C$3:$K$10,MATCH(VALUE(INDIRECT($A$1&amp;"L"&amp;A1495)),Relationstabel!$A$3:$A$10,0),MATCH(IFERROR(VALUE(INDIRECT($A$1&amp;"M"&amp;A1495)),0),Relationstabel!$C$1:$K$1,0)),"Ingen varmeinstallationer")</f>
        <v>Elvarme</v>
      </c>
      <c r="L1495" s="1" t="str">
        <f ca="1">INDEX(Anvendelseskode!B:B,MATCH($E1495,Anvendelseskode!$A:$A,0))</f>
        <v>Anden helårsbeboelse</v>
      </c>
      <c r="M1495" s="1" t="str">
        <f ca="1">INDEX(Anvendelseskode!C:C,MATCH($E1495,Anvendelseskode!$A:$A,0))</f>
        <v>Anden helårsbeboelse</v>
      </c>
      <c r="N1495" s="1" t="str">
        <f ca="1">INDEX(Anvendelseskode!D:D,MATCH($E1495,Anvendelseskode!$A:$A,0))</f>
        <v>Private husholdninger</v>
      </c>
      <c r="O1495" s="1" t="str">
        <f ca="1">IFERROR(INDEX(SBi!$2:$2,MATCH(G1495,SBi!$1:$1,1)),SBi!$K$2)</f>
        <v>1931-1950</v>
      </c>
      <c r="P1495" s="1">
        <f ca="1">IFERROR(INDEX(SBi!$C$3:$K$28,MATCH(E1495,SBi!$B$3:$B$28,0),MATCH(O1495,SBi!$C$2:$K$2,0)),0)</f>
        <v>158.4</v>
      </c>
      <c r="Q1495" s="19">
        <f t="shared" ca="1" si="307"/>
        <v>11.7216</v>
      </c>
      <c r="R1495" s="19" t="str">
        <f ca="1">IFERROR(INDEX(VpD!$2:$2,MATCH(G1495,VpD!$1:$1,1)),VpD!$I$2)</f>
        <v>1931-1950</v>
      </c>
      <c r="S1495" s="1">
        <f ca="1">IFERROR(INDEX(VpD!$C$3:$I$27,MATCH(E1495,VpD!$B$3:$B$27,0),MATCH(R1495,VpD!$C$2:$I$2,0)),0)</f>
        <v>239</v>
      </c>
      <c r="T1495" s="19">
        <f t="shared" ca="1" si="308"/>
        <v>17.686</v>
      </c>
      <c r="U1495" s="14" t="str">
        <f t="shared" ca="1" si="309"/>
        <v xml:space="preserve">711863.16 </v>
      </c>
      <c r="V1495" s="14" t="str">
        <f t="shared" ca="1" si="310"/>
        <v>6171118.19</v>
      </c>
      <c r="W1495" s="14" t="str">
        <f t="shared" ca="1" si="311"/>
        <v>POINT(711863.16 6171118.19)</v>
      </c>
      <c r="X1495" s="14" t="str">
        <f>IFERROR(INDEX(BygningOmraade!B:B,MATCH(A1495,BygningOmraade!A:A,0)),"")</f>
        <v/>
      </c>
    </row>
    <row r="1496" spans="1:24" s="14" customFormat="1" x14ac:dyDescent="0.25">
      <c r="A1496" s="14">
        <f t="shared" si="299"/>
        <v>1496</v>
      </c>
      <c r="B1496" s="14" t="str">
        <f t="shared" ca="1" si="300"/>
        <v>56099948-9ea7-4782-a9e9-deb9a9f12f0c</v>
      </c>
      <c r="C1496" s="14" t="str">
        <f t="shared" ca="1" si="301"/>
        <v>0a3f507e-1f0b-32b8-e044-0003ba298018</v>
      </c>
      <c r="D1496" s="14">
        <f t="shared" ca="1" si="302"/>
        <v>993995</v>
      </c>
      <c r="E1496" s="1">
        <f t="shared" ca="1" si="303"/>
        <v>120</v>
      </c>
      <c r="F1496" s="1">
        <f t="shared" ca="1" si="304"/>
        <v>163</v>
      </c>
      <c r="G1496" s="1">
        <f t="shared" ca="1" si="305"/>
        <v>1970</v>
      </c>
      <c r="H1496" s="1" t="str">
        <f ca="1">IFERROR(INDEX(Varmeinstallation!B:B,MATCH(INDIRECT($A$1&amp;"L"&amp;A1496)*1,Varmeinstallation!A:A,0)),"Ingen varmeinstallationer")</f>
        <v>Fjernvarme/blokvarme (radiatorsystemer eller varmluftanlæg)</v>
      </c>
      <c r="I1496" s="1" t="str">
        <f ca="1">IFERROR(INDEX(Opvarmningsmiddel!B:B,MATCH(INDIRECT($A$1&amp;"M"&amp;A1496)*1,Opvarmningsmiddel!A:A,0)),"")</f>
        <v/>
      </c>
      <c r="J1496" s="1">
        <f t="shared" ca="1" si="306"/>
        <v>0</v>
      </c>
      <c r="K1496" s="1" t="str">
        <f ca="1">IFERROR(INDEX(Relationstabel!$C$3:$K$10,MATCH(VALUE(INDIRECT($A$1&amp;"L"&amp;A1496)),Relationstabel!$A$3:$A$10,0),MATCH(IFERROR(VALUE(INDIRECT($A$1&amp;"M"&amp;A1496)),0),Relationstabel!$C$1:$K$1,0)),"Ingen varmeinstallationer")</f>
        <v>Fjernvarme/ Blokvarme</v>
      </c>
      <c r="L1496" s="1" t="str">
        <f ca="1">INDEX(Anvendelseskode!B:B,MATCH($E1496,Anvendelseskode!$A:$A,0))</f>
        <v>Fritliggende enfamilieshus (parcelhus)</v>
      </c>
      <c r="M1496" s="1" t="str">
        <f ca="1">INDEX(Anvendelseskode!C:C,MATCH($E1496,Anvendelseskode!$A:$A,0))</f>
        <v>Parcelhuse</v>
      </c>
      <c r="N1496" s="1" t="str">
        <f ca="1">INDEX(Anvendelseskode!D:D,MATCH($E1496,Anvendelseskode!$A:$A,0))</f>
        <v>Private husholdninger</v>
      </c>
      <c r="O1496" s="1" t="str">
        <f ca="1">IFERROR(INDEX(SBi!$2:$2,MATCH(G1496,SBi!$1:$1,1)),SBi!$K$2)</f>
        <v>1961-1972</v>
      </c>
      <c r="P1496" s="1">
        <f ca="1">IFERROR(INDEX(SBi!$C$3:$K$28,MATCH(E1496,SBi!$B$3:$B$28,0),MATCH(O1496,SBi!$C$2:$K$2,0)),0)</f>
        <v>134.30000000000001</v>
      </c>
      <c r="Q1496" s="19">
        <f t="shared" ca="1" si="307"/>
        <v>21.890900000000002</v>
      </c>
      <c r="R1496" s="19" t="str">
        <f ca="1">IFERROR(INDEX(VpD!$2:$2,MATCH(G1496,VpD!$1:$1,1)),VpD!$I$2)</f>
        <v>1961-1972</v>
      </c>
      <c r="S1496" s="1">
        <f ca="1">IFERROR(INDEX(VpD!$C$3:$I$27,MATCH(E1496,VpD!$B$3:$B$27,0),MATCH(R1496,VpD!$C$2:$I$2,0)),0)</f>
        <v>143</v>
      </c>
      <c r="T1496" s="19">
        <f t="shared" ca="1" si="308"/>
        <v>23.309000000000001</v>
      </c>
      <c r="U1496" s="14" t="str">
        <f t="shared" ca="1" si="309"/>
        <v xml:space="preserve">711123.77 </v>
      </c>
      <c r="V1496" s="14" t="str">
        <f t="shared" ca="1" si="310"/>
        <v>6172035.84</v>
      </c>
      <c r="W1496" s="14" t="str">
        <f t="shared" ca="1" si="311"/>
        <v>POINT(711123.77 6172035.84)</v>
      </c>
      <c r="X1496" s="14" t="str">
        <f>IFERROR(INDEX(BygningOmraade!B:B,MATCH(A1496,BygningOmraade!A:A,0)),"")</f>
        <v/>
      </c>
    </row>
    <row r="1497" spans="1:24" s="14" customFormat="1" x14ac:dyDescent="0.25">
      <c r="A1497" s="14">
        <f t="shared" si="299"/>
        <v>1497</v>
      </c>
      <c r="B1497" s="14" t="str">
        <f t="shared" ca="1" si="300"/>
        <v>560c6eda-7d05-4886-b448-a18425b0b860</v>
      </c>
      <c r="C1497" s="14" t="str">
        <f t="shared" ca="1" si="301"/>
        <v>0a3f507e-184e-32b8-e044-0003ba298018</v>
      </c>
      <c r="D1497" s="14">
        <f t="shared" ca="1" si="302"/>
        <v>996377</v>
      </c>
      <c r="E1497" s="1">
        <f t="shared" ca="1" si="303"/>
        <v>440</v>
      </c>
      <c r="F1497" s="1">
        <f t="shared" ca="1" si="304"/>
        <v>37</v>
      </c>
      <c r="G1497" s="1">
        <f t="shared" ca="1" si="305"/>
        <v>2009</v>
      </c>
      <c r="H1497" s="1" t="str">
        <f ca="1">IFERROR(INDEX(Varmeinstallation!B:B,MATCH(INDIRECT($A$1&amp;"L"&amp;A1497)*1,Varmeinstallation!A:A,0)),"Ingen varmeinstallationer")</f>
        <v>Ingen varmeinstallationer</v>
      </c>
      <c r="I1497" s="1" t="str">
        <f ca="1">IFERROR(INDEX(Opvarmningsmiddel!B:B,MATCH(INDIRECT($A$1&amp;"M"&amp;A1497)*1,Opvarmningsmiddel!A:A,0)),"")</f>
        <v/>
      </c>
      <c r="J1497" s="1">
        <f t="shared" ca="1" si="306"/>
        <v>0</v>
      </c>
      <c r="K1497" s="1" t="str">
        <f ca="1">IFERROR(INDEX(Relationstabel!$C$3:$K$10,MATCH(VALUE(INDIRECT($A$1&amp;"L"&amp;A1497)),Relationstabel!$A$3:$A$10,0),MATCH(IFERROR(VALUE(INDIRECT($A$1&amp;"M"&amp;A1497)),0),Relationstabel!$C$1:$K$1,0)),"Ingen varmeinstallationer")</f>
        <v>Ingen varmeinstallation</v>
      </c>
      <c r="L1497" s="1" t="str">
        <f ca="1">INDEX(Anvendelseskode!B:B,MATCH($E1497,Anvendelseskode!$A:$A,0))</f>
        <v>Daginstitutioner</v>
      </c>
      <c r="M1497" s="1" t="str">
        <f ca="1">INDEX(Anvendelseskode!C:C,MATCH($E1497,Anvendelseskode!$A:$A,0))</f>
        <v>Daginstitutioner</v>
      </c>
      <c r="N1497" s="1" t="str">
        <f ca="1">INDEX(Anvendelseskode!D:D,MATCH($E1497,Anvendelseskode!$A:$A,0))</f>
        <v>Kommunale og andre offentlige institutioner</v>
      </c>
      <c r="O1497" s="1" t="str">
        <f ca="1">IFERROR(INDEX(SBi!$2:$2,MATCH(G1497,SBi!$1:$1,1)),SBi!$K$2)</f>
        <v>Efter 2006</v>
      </c>
      <c r="P1497" s="1">
        <f ca="1">IFERROR(INDEX(SBi!$C$3:$K$28,MATCH(E1497,SBi!$B$3:$B$28,0),MATCH(O1497,SBi!$C$2:$K$2,0)),0)</f>
        <v>115.9</v>
      </c>
      <c r="Q1497" s="19">
        <f t="shared" ca="1" si="307"/>
        <v>4.2883000000000004</v>
      </c>
      <c r="R1497" s="19" t="str">
        <f ca="1">IFERROR(INDEX(VpD!$2:$2,MATCH(G1497,VpD!$1:$1,1)),VpD!$I$2)</f>
        <v>&gt;1998</v>
      </c>
      <c r="S1497" s="1">
        <f ca="1">IFERROR(INDEX(VpD!$C$3:$I$27,MATCH(E1497,VpD!$B$3:$B$27,0),MATCH(R1497,VpD!$C$2:$I$2,0)),0)</f>
        <v>129</v>
      </c>
      <c r="T1497" s="19">
        <f t="shared" ca="1" si="308"/>
        <v>4.7729999999999997</v>
      </c>
      <c r="U1497" s="14" t="str">
        <f t="shared" ca="1" si="309"/>
        <v xml:space="preserve">713445.36 </v>
      </c>
      <c r="V1497" s="14" t="str">
        <f t="shared" ca="1" si="310"/>
        <v>6169605.85</v>
      </c>
      <c r="W1497" s="14" t="str">
        <f t="shared" ca="1" si="311"/>
        <v>POINT(713445.36 6169605.85)</v>
      </c>
      <c r="X1497" s="14" t="str">
        <f>IFERROR(INDEX(BygningOmraade!B:B,MATCH(A1497,BygningOmraade!A:A,0)),"")</f>
        <v/>
      </c>
    </row>
    <row r="1498" spans="1:24" s="14" customFormat="1" x14ac:dyDescent="0.25">
      <c r="A1498" s="14">
        <f t="shared" si="299"/>
        <v>1498</v>
      </c>
      <c r="B1498" s="14" t="str">
        <f t="shared" ca="1" si="300"/>
        <v>5622a18d-f3e8-4884-8f3d-cdb1cd1c0545</v>
      </c>
      <c r="C1498" s="14" t="str">
        <f t="shared" ca="1" si="301"/>
        <v>0a3f507e-166e-32b8-e044-0003ba298018</v>
      </c>
      <c r="D1498" s="14">
        <f t="shared" ca="1" si="302"/>
        <v>997051</v>
      </c>
      <c r="E1498" s="1">
        <f t="shared" ca="1" si="303"/>
        <v>130</v>
      </c>
      <c r="F1498" s="1">
        <f t="shared" ca="1" si="304"/>
        <v>104</v>
      </c>
      <c r="G1498" s="1">
        <f t="shared" ca="1" si="305"/>
        <v>1977</v>
      </c>
      <c r="H1498" s="1" t="str">
        <f ca="1">IFERROR(INDEX(Varmeinstallation!B:B,MATCH(INDIRECT($A$1&amp;"L"&amp;A1498)*1,Varmeinstallation!A:A,0)),"Ingen varmeinstallationer")</f>
        <v>Fjernvarme/blokvarme (radiatorsystemer eller varmluftanlæg)</v>
      </c>
      <c r="I1498" s="1" t="str">
        <f ca="1">IFERROR(INDEX(Opvarmningsmiddel!B:B,MATCH(INDIRECT($A$1&amp;"M"&amp;A1498)*1,Opvarmningsmiddel!A:A,0)),"")</f>
        <v/>
      </c>
      <c r="J1498" s="1">
        <f t="shared" ca="1" si="306"/>
        <v>0</v>
      </c>
      <c r="K1498" s="1" t="str">
        <f ca="1">IFERROR(INDEX(Relationstabel!$C$3:$K$10,MATCH(VALUE(INDIRECT($A$1&amp;"L"&amp;A1498)),Relationstabel!$A$3:$A$10,0),MATCH(IFERROR(VALUE(INDIRECT($A$1&amp;"M"&amp;A1498)),0),Relationstabel!$C$1:$K$1,0)),"Ingen varmeinstallationer")</f>
        <v>Fjernvarme/ Blokvarme</v>
      </c>
      <c r="L1498" s="1" t="str">
        <f ca="1">INDEX(Anvendelseskode!B:B,MATCH($E1498,Anvendelseskode!$A:$A,0))</f>
        <v>Række-, kæde-, dobbelthus (lodret adskillelse mellem enhederne)</v>
      </c>
      <c r="M1498" s="1" t="str">
        <f ca="1">INDEX(Anvendelseskode!C:C,MATCH($E1498,Anvendelseskode!$A:$A,0))</f>
        <v>Række-, kæde og dobbelthuse</v>
      </c>
      <c r="N1498" s="1" t="str">
        <f ca="1">INDEX(Anvendelseskode!D:D,MATCH($E1498,Anvendelseskode!$A:$A,0))</f>
        <v>Private husholdninger</v>
      </c>
      <c r="O1498" s="1" t="str">
        <f ca="1">IFERROR(INDEX(SBi!$2:$2,MATCH(G1498,SBi!$1:$1,1)),SBi!$K$2)</f>
        <v>1973-1978</v>
      </c>
      <c r="P1498" s="1">
        <f ca="1">IFERROR(INDEX(SBi!$C$3:$K$28,MATCH(E1498,SBi!$B$3:$B$28,0),MATCH(O1498,SBi!$C$2:$K$2,0)),0)</f>
        <v>112.6</v>
      </c>
      <c r="Q1498" s="19">
        <f t="shared" ca="1" si="307"/>
        <v>11.7104</v>
      </c>
      <c r="R1498" s="19" t="str">
        <f ca="1">IFERROR(INDEX(VpD!$2:$2,MATCH(G1498,VpD!$1:$1,1)),VpD!$I$2)</f>
        <v>1973-1978</v>
      </c>
      <c r="S1498" s="1">
        <f ca="1">IFERROR(INDEX(VpD!$C$3:$I$27,MATCH(E1498,VpD!$B$3:$B$27,0),MATCH(R1498,VpD!$C$2:$I$2,0)),0)</f>
        <v>98</v>
      </c>
      <c r="T1498" s="19">
        <f t="shared" ca="1" si="308"/>
        <v>10.192</v>
      </c>
      <c r="U1498" s="14" t="str">
        <f t="shared" ca="1" si="309"/>
        <v xml:space="preserve">713581.42 </v>
      </c>
      <c r="V1498" s="14" t="str">
        <f t="shared" ca="1" si="310"/>
        <v>6169506.64</v>
      </c>
      <c r="W1498" s="14" t="str">
        <f t="shared" ca="1" si="311"/>
        <v>POINT(713581.42 6169506.64)</v>
      </c>
      <c r="X1498" s="14" t="str">
        <f>IFERROR(INDEX(BygningOmraade!B:B,MATCH(A1498,BygningOmraade!A:A,0)),"")</f>
        <v/>
      </c>
    </row>
    <row r="1499" spans="1:24" s="14" customFormat="1" x14ac:dyDescent="0.25">
      <c r="A1499" s="14">
        <f t="shared" si="299"/>
        <v>1499</v>
      </c>
      <c r="B1499" s="14" t="str">
        <f t="shared" ca="1" si="300"/>
        <v>562df897-3528-411d-95e5-5cba427d0739</v>
      </c>
      <c r="C1499" s="14" t="str">
        <f t="shared" ca="1" si="301"/>
        <v>0a3f507e-197e-32b8-e044-0003ba298018</v>
      </c>
      <c r="D1499" s="14">
        <f t="shared" ca="1" si="302"/>
        <v>995545</v>
      </c>
      <c r="E1499" s="1">
        <f t="shared" ca="1" si="303"/>
        <v>130</v>
      </c>
      <c r="F1499" s="1">
        <f t="shared" ca="1" si="304"/>
        <v>128</v>
      </c>
      <c r="G1499" s="1">
        <f t="shared" ca="1" si="305"/>
        <v>1977</v>
      </c>
      <c r="H1499" s="1" t="str">
        <f ca="1">IFERROR(INDEX(Varmeinstallation!B:B,MATCH(INDIRECT($A$1&amp;"L"&amp;A1499)*1,Varmeinstallation!A:A,0)),"Ingen varmeinstallationer")</f>
        <v>Fjernvarme/blokvarme (radiatorsystemer eller varmluftanlæg)</v>
      </c>
      <c r="I1499" s="1" t="str">
        <f ca="1">IFERROR(INDEX(Opvarmningsmiddel!B:B,MATCH(INDIRECT($A$1&amp;"M"&amp;A1499)*1,Opvarmningsmiddel!A:A,0)),"")</f>
        <v/>
      </c>
      <c r="J1499" s="1">
        <f t="shared" ca="1" si="306"/>
        <v>0</v>
      </c>
      <c r="K1499" s="1" t="str">
        <f ca="1">IFERROR(INDEX(Relationstabel!$C$3:$K$10,MATCH(VALUE(INDIRECT($A$1&amp;"L"&amp;A1499)),Relationstabel!$A$3:$A$10,0),MATCH(IFERROR(VALUE(INDIRECT($A$1&amp;"M"&amp;A1499)),0),Relationstabel!$C$1:$K$1,0)),"Ingen varmeinstallationer")</f>
        <v>Fjernvarme/ Blokvarme</v>
      </c>
      <c r="L1499" s="1" t="str">
        <f ca="1">INDEX(Anvendelseskode!B:B,MATCH($E1499,Anvendelseskode!$A:$A,0))</f>
        <v>Række-, kæde-, dobbelthus (lodret adskillelse mellem enhederne)</v>
      </c>
      <c r="M1499" s="1" t="str">
        <f ca="1">INDEX(Anvendelseskode!C:C,MATCH($E1499,Anvendelseskode!$A:$A,0))</f>
        <v>Række-, kæde og dobbelthuse</v>
      </c>
      <c r="N1499" s="1" t="str">
        <f ca="1">INDEX(Anvendelseskode!D:D,MATCH($E1499,Anvendelseskode!$A:$A,0))</f>
        <v>Private husholdninger</v>
      </c>
      <c r="O1499" s="1" t="str">
        <f ca="1">IFERROR(INDEX(SBi!$2:$2,MATCH(G1499,SBi!$1:$1,1)),SBi!$K$2)</f>
        <v>1973-1978</v>
      </c>
      <c r="P1499" s="1">
        <f ca="1">IFERROR(INDEX(SBi!$C$3:$K$28,MATCH(E1499,SBi!$B$3:$B$28,0),MATCH(O1499,SBi!$C$2:$K$2,0)),0)</f>
        <v>112.6</v>
      </c>
      <c r="Q1499" s="19">
        <f t="shared" ca="1" si="307"/>
        <v>14.412799999999999</v>
      </c>
      <c r="R1499" s="19" t="str">
        <f ca="1">IFERROR(INDEX(VpD!$2:$2,MATCH(G1499,VpD!$1:$1,1)),VpD!$I$2)</f>
        <v>1973-1978</v>
      </c>
      <c r="S1499" s="1">
        <f ca="1">IFERROR(INDEX(VpD!$C$3:$I$27,MATCH(E1499,VpD!$B$3:$B$27,0),MATCH(R1499,VpD!$C$2:$I$2,0)),0)</f>
        <v>98</v>
      </c>
      <c r="T1499" s="19">
        <f t="shared" ca="1" si="308"/>
        <v>12.544</v>
      </c>
      <c r="U1499" s="14" t="str">
        <f t="shared" ca="1" si="309"/>
        <v xml:space="preserve">711879.79 </v>
      </c>
      <c r="V1499" s="14" t="str">
        <f t="shared" ca="1" si="310"/>
        <v>6172470.83</v>
      </c>
      <c r="W1499" s="14" t="str">
        <f t="shared" ca="1" si="311"/>
        <v>POINT(711879.79 6172470.83)</v>
      </c>
      <c r="X1499" s="14" t="str">
        <f>IFERROR(INDEX(BygningOmraade!B:B,MATCH(A1499,BygningOmraade!A:A,0)),"")</f>
        <v/>
      </c>
    </row>
    <row r="1500" spans="1:24" s="14" customFormat="1" x14ac:dyDescent="0.25">
      <c r="A1500" s="14">
        <f t="shared" si="299"/>
        <v>1500</v>
      </c>
      <c r="B1500" s="14" t="str">
        <f t="shared" ca="1" si="300"/>
        <v>5637f50c-6179-4e02-b918-e02e2b399ec4</v>
      </c>
      <c r="C1500" s="14" t="str">
        <f t="shared" ca="1" si="301"/>
        <v>c23f7bf3-cdfe-41b2-aedb-1e26928c300f</v>
      </c>
      <c r="D1500" s="14">
        <f t="shared" ca="1" si="302"/>
        <v>100089002</v>
      </c>
      <c r="E1500" s="1">
        <f t="shared" ca="1" si="303"/>
        <v>130</v>
      </c>
      <c r="F1500" s="1">
        <f t="shared" ca="1" si="304"/>
        <v>135</v>
      </c>
      <c r="G1500" s="1">
        <f t="shared" ca="1" si="305"/>
        <v>2015</v>
      </c>
      <c r="H1500" s="1" t="str">
        <f ca="1">IFERROR(INDEX(Varmeinstallation!B:B,MATCH(INDIRECT($A$1&amp;"L"&amp;A1500)*1,Varmeinstallation!A:A,0)),"Ingen varmeinstallationer")</f>
        <v>Fjernvarme/blokvarme (radiatorsystemer eller varmluftanlæg)</v>
      </c>
      <c r="I1500" s="1" t="str">
        <f ca="1">IFERROR(INDEX(Opvarmningsmiddel!B:B,MATCH(INDIRECT($A$1&amp;"M"&amp;A1500)*1,Opvarmningsmiddel!A:A,0)),"")</f>
        <v/>
      </c>
      <c r="J1500" s="1">
        <f t="shared" ca="1" si="306"/>
        <v>0</v>
      </c>
      <c r="K1500" s="1" t="str">
        <f ca="1">IFERROR(INDEX(Relationstabel!$C$3:$K$10,MATCH(VALUE(INDIRECT($A$1&amp;"L"&amp;A1500)),Relationstabel!$A$3:$A$10,0),MATCH(IFERROR(VALUE(INDIRECT($A$1&amp;"M"&amp;A1500)),0),Relationstabel!$C$1:$K$1,0)),"Ingen varmeinstallationer")</f>
        <v>Fjernvarme/ Blokvarme</v>
      </c>
      <c r="L1500" s="1" t="str">
        <f ca="1">INDEX(Anvendelseskode!B:B,MATCH($E1500,Anvendelseskode!$A:$A,0))</f>
        <v>Række-, kæde-, dobbelthus (lodret adskillelse mellem enhederne)</v>
      </c>
      <c r="M1500" s="1" t="str">
        <f ca="1">INDEX(Anvendelseskode!C:C,MATCH($E1500,Anvendelseskode!$A:$A,0))</f>
        <v>Række-, kæde og dobbelthuse</v>
      </c>
      <c r="N1500" s="1" t="str">
        <f ca="1">INDEX(Anvendelseskode!D:D,MATCH($E1500,Anvendelseskode!$A:$A,0))</f>
        <v>Private husholdninger</v>
      </c>
      <c r="O1500" s="1" t="str">
        <f ca="1">IFERROR(INDEX(SBi!$2:$2,MATCH(G1500,SBi!$1:$1,1)),SBi!$K$2)</f>
        <v>Efter 2006</v>
      </c>
      <c r="P1500" s="1">
        <f ca="1">IFERROR(INDEX(SBi!$C$3:$K$28,MATCH(E1500,SBi!$B$3:$B$28,0),MATCH(O1500,SBi!$C$2:$K$2,0)),0)</f>
        <v>66.400000000000006</v>
      </c>
      <c r="Q1500" s="19">
        <f t="shared" ca="1" si="307"/>
        <v>8.9640000000000004</v>
      </c>
      <c r="R1500" s="19" t="str">
        <f ca="1">IFERROR(INDEX(VpD!$2:$2,MATCH(G1500,VpD!$1:$1,1)),VpD!$I$2)</f>
        <v>&gt;1998</v>
      </c>
      <c r="S1500" s="1">
        <f ca="1">IFERROR(INDEX(VpD!$C$3:$I$27,MATCH(E1500,VpD!$B$3:$B$27,0),MATCH(R1500,VpD!$C$2:$I$2,0)),0)</f>
        <v>65</v>
      </c>
      <c r="T1500" s="19">
        <f t="shared" ca="1" si="308"/>
        <v>8.7750000000000004</v>
      </c>
      <c r="U1500" s="14" t="str">
        <f t="shared" ca="1" si="309"/>
        <v xml:space="preserve">711491.74 </v>
      </c>
      <c r="V1500" s="14" t="str">
        <f t="shared" ca="1" si="310"/>
        <v>6172761.02</v>
      </c>
      <c r="W1500" s="14" t="str">
        <f t="shared" ca="1" si="311"/>
        <v>POINT(711491.74 6172761.02)</v>
      </c>
      <c r="X1500" s="14" t="str">
        <f>IFERROR(INDEX(BygningOmraade!B:B,MATCH(A1500,BygningOmraade!A:A,0)),"")</f>
        <v/>
      </c>
    </row>
    <row r="1501" spans="1:24" s="14" customFormat="1" x14ac:dyDescent="0.25">
      <c r="A1501" s="14">
        <f t="shared" si="299"/>
        <v>1501</v>
      </c>
      <c r="B1501" s="14" t="str">
        <f t="shared" ca="1" si="300"/>
        <v>563d2714-207b-437e-98c9-2229e5f95c6c</v>
      </c>
      <c r="C1501" s="14" t="str">
        <f t="shared" ca="1" si="301"/>
        <v>0a3f507e-1e45-32b8-e044-0003ba298018</v>
      </c>
      <c r="D1501" s="14">
        <f t="shared" ca="1" si="302"/>
        <v>994802</v>
      </c>
      <c r="E1501" s="1">
        <f t="shared" ca="1" si="303"/>
        <v>120</v>
      </c>
      <c r="F1501" s="1">
        <f t="shared" ca="1" si="304"/>
        <v>165</v>
      </c>
      <c r="G1501" s="1">
        <f t="shared" ca="1" si="305"/>
        <v>1989</v>
      </c>
      <c r="H1501" s="1" t="str">
        <f ca="1">IFERROR(INDEX(Varmeinstallation!B:B,MATCH(INDIRECT($A$1&amp;"L"&amp;A1501)*1,Varmeinstallation!A:A,0)),"Ingen varmeinstallationer")</f>
        <v>Centralvarme fra eget anlæg, et-kammer fyr</v>
      </c>
      <c r="I1501" s="1" t="str">
        <f ca="1">IFERROR(INDEX(Opvarmningsmiddel!B:B,MATCH(INDIRECT($A$1&amp;"M"&amp;A1501)*1,Opvarmningsmiddel!A:A,0)),"")</f>
        <v>Naturgas</v>
      </c>
      <c r="J1501" s="1">
        <f t="shared" ca="1" si="306"/>
        <v>90</v>
      </c>
      <c r="K1501" s="1" t="str">
        <f ca="1">IFERROR(INDEX(Relationstabel!$C$3:$K$10,MATCH(VALUE(INDIRECT($A$1&amp;"L"&amp;A1501)),Relationstabel!$A$3:$A$10,0),MATCH(IFERROR(VALUE(INDIRECT($A$1&amp;"M"&amp;A1501)),0),Relationstabel!$C$1:$K$1,0)),"Ingen varmeinstallationer")</f>
        <v>Naturgas</v>
      </c>
      <c r="L1501" s="1" t="str">
        <f ca="1">INDEX(Anvendelseskode!B:B,MATCH($E1501,Anvendelseskode!$A:$A,0))</f>
        <v>Fritliggende enfamilieshus (parcelhus)</v>
      </c>
      <c r="M1501" s="1" t="str">
        <f ca="1">INDEX(Anvendelseskode!C:C,MATCH($E1501,Anvendelseskode!$A:$A,0))</f>
        <v>Parcelhuse</v>
      </c>
      <c r="N1501" s="1" t="str">
        <f ca="1">INDEX(Anvendelseskode!D:D,MATCH($E1501,Anvendelseskode!$A:$A,0))</f>
        <v>Private husholdninger</v>
      </c>
      <c r="O1501" s="1" t="str">
        <f ca="1">IFERROR(INDEX(SBi!$2:$2,MATCH(G1501,SBi!$1:$1,1)),SBi!$K$2)</f>
        <v>1979-1998</v>
      </c>
      <c r="P1501" s="1">
        <f ca="1">IFERROR(INDEX(SBi!$C$3:$K$28,MATCH(E1501,SBi!$B$3:$B$28,0),MATCH(O1501,SBi!$C$2:$K$2,0)),0)</f>
        <v>105.4</v>
      </c>
      <c r="Q1501" s="19">
        <f t="shared" ca="1" si="307"/>
        <v>17.390999999999998</v>
      </c>
      <c r="R1501" s="19" t="str">
        <f ca="1">IFERROR(INDEX(VpD!$2:$2,MATCH(G1501,VpD!$1:$1,1)),VpD!$I$2)</f>
        <v>1979-1998</v>
      </c>
      <c r="S1501" s="1">
        <f ca="1">IFERROR(INDEX(VpD!$C$3:$I$27,MATCH(E1501,VpD!$B$3:$B$27,0),MATCH(R1501,VpD!$C$2:$I$2,0)),0)</f>
        <v>90</v>
      </c>
      <c r="T1501" s="19">
        <f t="shared" ca="1" si="308"/>
        <v>14.85</v>
      </c>
      <c r="U1501" s="14" t="str">
        <f t="shared" ca="1" si="309"/>
        <v xml:space="preserve">711614.08 </v>
      </c>
      <c r="V1501" s="14" t="str">
        <f t="shared" ca="1" si="310"/>
        <v>6171614.29</v>
      </c>
      <c r="W1501" s="14" t="str">
        <f t="shared" ca="1" si="311"/>
        <v>POINT(711614.08 6171614.29)</v>
      </c>
      <c r="X1501" s="14" t="str">
        <f>IFERROR(INDEX(BygningOmraade!B:B,MATCH(A1501,BygningOmraade!A:A,0)),"")</f>
        <v/>
      </c>
    </row>
    <row r="1502" spans="1:24" s="14" customFormat="1" x14ac:dyDescent="0.25">
      <c r="A1502" s="14">
        <f t="shared" si="299"/>
        <v>1502</v>
      </c>
      <c r="B1502" s="14" t="str">
        <f t="shared" ca="1" si="300"/>
        <v>564c42b1-05e4-4a3b-a2c1-6fa790c87dfa</v>
      </c>
      <c r="C1502" s="14" t="str">
        <f t="shared" ca="1" si="301"/>
        <v>0a3f507e-21c6-32b8-e044-0003ba298018</v>
      </c>
      <c r="D1502" s="14">
        <f t="shared" ca="1" si="302"/>
        <v>996904</v>
      </c>
      <c r="E1502" s="1">
        <f t="shared" ca="1" si="303"/>
        <v>130</v>
      </c>
      <c r="F1502" s="1">
        <f t="shared" ca="1" si="304"/>
        <v>109</v>
      </c>
      <c r="G1502" s="1">
        <f t="shared" ca="1" si="305"/>
        <v>1979</v>
      </c>
      <c r="H1502" s="1" t="str">
        <f ca="1">IFERROR(INDEX(Varmeinstallation!B:B,MATCH(INDIRECT($A$1&amp;"L"&amp;A1502)*1,Varmeinstallation!A:A,0)),"Ingen varmeinstallationer")</f>
        <v>Fjernvarme/blokvarme (radiatorsystemer eller varmluftanlæg)</v>
      </c>
      <c r="I1502" s="1" t="str">
        <f ca="1">IFERROR(INDEX(Opvarmningsmiddel!B:B,MATCH(INDIRECT($A$1&amp;"M"&amp;A1502)*1,Opvarmningsmiddel!A:A,0)),"")</f>
        <v/>
      </c>
      <c r="J1502" s="1">
        <f t="shared" ca="1" si="306"/>
        <v>0</v>
      </c>
      <c r="K1502" s="1" t="str">
        <f ca="1">IFERROR(INDEX(Relationstabel!$C$3:$K$10,MATCH(VALUE(INDIRECT($A$1&amp;"L"&amp;A1502)),Relationstabel!$A$3:$A$10,0),MATCH(IFERROR(VALUE(INDIRECT($A$1&amp;"M"&amp;A1502)),0),Relationstabel!$C$1:$K$1,0)),"Ingen varmeinstallationer")</f>
        <v>Fjernvarme/ Blokvarme</v>
      </c>
      <c r="L1502" s="1" t="str">
        <f ca="1">INDEX(Anvendelseskode!B:B,MATCH($E1502,Anvendelseskode!$A:$A,0))</f>
        <v>Række-, kæde-, dobbelthus (lodret adskillelse mellem enhederne)</v>
      </c>
      <c r="M1502" s="1" t="str">
        <f ca="1">INDEX(Anvendelseskode!C:C,MATCH($E1502,Anvendelseskode!$A:$A,0))</f>
        <v>Række-, kæde og dobbelthuse</v>
      </c>
      <c r="N1502" s="1" t="str">
        <f ca="1">INDEX(Anvendelseskode!D:D,MATCH($E1502,Anvendelseskode!$A:$A,0))</f>
        <v>Private husholdninger</v>
      </c>
      <c r="O1502" s="1" t="str">
        <f ca="1">IFERROR(INDEX(SBi!$2:$2,MATCH(G1502,SBi!$1:$1,1)),SBi!$K$2)</f>
        <v>1979-1998</v>
      </c>
      <c r="P1502" s="1">
        <f ca="1">IFERROR(INDEX(SBi!$C$3:$K$28,MATCH(E1502,SBi!$B$3:$B$28,0),MATCH(O1502,SBi!$C$2:$K$2,0)),0)</f>
        <v>96.8</v>
      </c>
      <c r="Q1502" s="19">
        <f t="shared" ca="1" si="307"/>
        <v>10.5512</v>
      </c>
      <c r="R1502" s="19" t="str">
        <f ca="1">IFERROR(INDEX(VpD!$2:$2,MATCH(G1502,VpD!$1:$1,1)),VpD!$I$2)</f>
        <v>1979-1998</v>
      </c>
      <c r="S1502" s="1">
        <f ca="1">IFERROR(INDEX(VpD!$C$3:$I$27,MATCH(E1502,VpD!$B$3:$B$27,0),MATCH(R1502,VpD!$C$2:$I$2,0)),0)</f>
        <v>74</v>
      </c>
      <c r="T1502" s="19">
        <f t="shared" ca="1" si="308"/>
        <v>8.0660000000000007</v>
      </c>
      <c r="U1502" s="14" t="str">
        <f t="shared" ca="1" si="309"/>
        <v xml:space="preserve">713631.84 </v>
      </c>
      <c r="V1502" s="14" t="str">
        <f t="shared" ca="1" si="310"/>
        <v>6169699.63</v>
      </c>
      <c r="W1502" s="14" t="str">
        <f t="shared" ca="1" si="311"/>
        <v>POINT(713631.84 6169699.63)</v>
      </c>
      <c r="X1502" s="14" t="str">
        <f>IFERROR(INDEX(BygningOmraade!B:B,MATCH(A1502,BygningOmraade!A:A,0)),"")</f>
        <v/>
      </c>
    </row>
    <row r="1503" spans="1:24" s="14" customFormat="1" x14ac:dyDescent="0.25">
      <c r="A1503" s="14">
        <f t="shared" si="299"/>
        <v>1503</v>
      </c>
      <c r="B1503" s="14" t="str">
        <f t="shared" ca="1" si="300"/>
        <v>5657be2d-4c52-4e29-ac9b-bf39ff87aafe</v>
      </c>
      <c r="C1503" s="14" t="str">
        <f t="shared" ca="1" si="301"/>
        <v>0a3f507e-21e7-32b8-e044-0003ba298018</v>
      </c>
      <c r="D1503" s="14">
        <f t="shared" ca="1" si="302"/>
        <v>996547</v>
      </c>
      <c r="E1503" s="1">
        <f t="shared" ca="1" si="303"/>
        <v>120</v>
      </c>
      <c r="F1503" s="1">
        <f t="shared" ca="1" si="304"/>
        <v>151</v>
      </c>
      <c r="G1503" s="1">
        <f t="shared" ca="1" si="305"/>
        <v>1975</v>
      </c>
      <c r="H1503" s="1" t="str">
        <f ca="1">IFERROR(INDEX(Varmeinstallation!B:B,MATCH(INDIRECT($A$1&amp;"L"&amp;A1503)*1,Varmeinstallation!A:A,0)),"Ingen varmeinstallationer")</f>
        <v>Centralvarme fra eget anlæg, et-kammer fyr</v>
      </c>
      <c r="I1503" s="1" t="str">
        <f ca="1">IFERROR(INDEX(Opvarmningsmiddel!B:B,MATCH(INDIRECT($A$1&amp;"M"&amp;A1503)*1,Opvarmningsmiddel!A:A,0)),"")</f>
        <v>Naturgas</v>
      </c>
      <c r="J1503" s="1">
        <f t="shared" ca="1" si="306"/>
        <v>0</v>
      </c>
      <c r="K1503" s="1" t="str">
        <f ca="1">IFERROR(INDEX(Relationstabel!$C$3:$K$10,MATCH(VALUE(INDIRECT($A$1&amp;"L"&amp;A1503)),Relationstabel!$A$3:$A$10,0),MATCH(IFERROR(VALUE(INDIRECT($A$1&amp;"M"&amp;A1503)),0),Relationstabel!$C$1:$K$1,0)),"Ingen varmeinstallationer")</f>
        <v>Naturgas</v>
      </c>
      <c r="L1503" s="1" t="str">
        <f ca="1">INDEX(Anvendelseskode!B:B,MATCH($E1503,Anvendelseskode!$A:$A,0))</f>
        <v>Fritliggende enfamilieshus (parcelhus)</v>
      </c>
      <c r="M1503" s="1" t="str">
        <f ca="1">INDEX(Anvendelseskode!C:C,MATCH($E1503,Anvendelseskode!$A:$A,0))</f>
        <v>Parcelhuse</v>
      </c>
      <c r="N1503" s="1" t="str">
        <f ca="1">INDEX(Anvendelseskode!D:D,MATCH($E1503,Anvendelseskode!$A:$A,0))</f>
        <v>Private husholdninger</v>
      </c>
      <c r="O1503" s="1" t="str">
        <f ca="1">IFERROR(INDEX(SBi!$2:$2,MATCH(G1503,SBi!$1:$1,1)),SBi!$K$2)</f>
        <v>1973-1978</v>
      </c>
      <c r="P1503" s="1">
        <f ca="1">IFERROR(INDEX(SBi!$C$3:$K$28,MATCH(E1503,SBi!$B$3:$B$28,0),MATCH(O1503,SBi!$C$2:$K$2,0)),0)</f>
        <v>119.8</v>
      </c>
      <c r="Q1503" s="19">
        <f t="shared" ca="1" si="307"/>
        <v>18.0898</v>
      </c>
      <c r="R1503" s="19" t="str">
        <f ca="1">IFERROR(INDEX(VpD!$2:$2,MATCH(G1503,VpD!$1:$1,1)),VpD!$I$2)</f>
        <v>1973-1978</v>
      </c>
      <c r="S1503" s="1">
        <f ca="1">IFERROR(INDEX(VpD!$C$3:$I$27,MATCH(E1503,VpD!$B$3:$B$27,0),MATCH(R1503,VpD!$C$2:$I$2,0)),0)</f>
        <v>117</v>
      </c>
      <c r="T1503" s="19">
        <f t="shared" ca="1" si="308"/>
        <v>17.667000000000002</v>
      </c>
      <c r="U1503" s="14" t="str">
        <f t="shared" ca="1" si="309"/>
        <v xml:space="preserve">713212.53 </v>
      </c>
      <c r="V1503" s="14" t="str">
        <f t="shared" ca="1" si="310"/>
        <v>6168937.08</v>
      </c>
      <c r="W1503" s="14" t="str">
        <f t="shared" ca="1" si="311"/>
        <v>POINT(713212.53 6168937.08)</v>
      </c>
      <c r="X1503" s="14" t="str">
        <f>IFERROR(INDEX(BygningOmraade!B:B,MATCH(A1503,BygningOmraade!A:A,0)),"")</f>
        <v/>
      </c>
    </row>
    <row r="1504" spans="1:24" s="14" customFormat="1" x14ac:dyDescent="0.25">
      <c r="A1504" s="14">
        <f t="shared" si="299"/>
        <v>1504</v>
      </c>
      <c r="B1504" s="14" t="str">
        <f t="shared" ca="1" si="300"/>
        <v>567797b9-4f32-43b0-94c5-1c7deef0cdc1</v>
      </c>
      <c r="C1504" s="14" t="str">
        <f t="shared" ca="1" si="301"/>
        <v>75d4829b-35bc-165e-e044-00144f3ead67</v>
      </c>
      <c r="D1504" s="14">
        <f t="shared" ca="1" si="302"/>
        <v>996120</v>
      </c>
      <c r="E1504" s="1">
        <f t="shared" ca="1" si="303"/>
        <v>530</v>
      </c>
      <c r="F1504" s="1">
        <f t="shared" ca="1" si="304"/>
        <v>29</v>
      </c>
      <c r="G1504" s="1">
        <f t="shared" ca="1" si="305"/>
        <v>1995</v>
      </c>
      <c r="H1504" s="1" t="str">
        <f ca="1">IFERROR(INDEX(Varmeinstallation!B:B,MATCH(INDIRECT($A$1&amp;"L"&amp;A1504)*1,Varmeinstallation!A:A,0)),"Ingen varmeinstallationer")</f>
        <v>Ingen varmeinstallationer</v>
      </c>
      <c r="I1504" s="1" t="str">
        <f ca="1">IFERROR(INDEX(Opvarmningsmiddel!B:B,MATCH(INDIRECT($A$1&amp;"M"&amp;A1504)*1,Opvarmningsmiddel!A:A,0)),"")</f>
        <v/>
      </c>
      <c r="J1504" s="1">
        <f t="shared" ca="1" si="306"/>
        <v>0</v>
      </c>
      <c r="K1504" s="1" t="str">
        <f ca="1">IFERROR(INDEX(Relationstabel!$C$3:$K$10,MATCH(VALUE(INDIRECT($A$1&amp;"L"&amp;A1504)),Relationstabel!$A$3:$A$10,0),MATCH(IFERROR(VALUE(INDIRECT($A$1&amp;"M"&amp;A1504)),0),Relationstabel!$C$1:$K$1,0)),"Ingen varmeinstallationer")</f>
        <v>Ingen varmeinstallation</v>
      </c>
      <c r="L1504" s="1" t="str">
        <f ca="1">INDEX(Anvendelseskode!B:B,MATCH($E1504,Anvendelseskode!$A:$A,0))</f>
        <v>Bygning i forbindelse med idrætsudøvelse (klubhus, idrætshal, svømmehal o.lign.).</v>
      </c>
      <c r="M1504" s="1" t="str">
        <f ca="1">INDEX(Anvendelseskode!C:C,MATCH($E1504,Anvendelseskode!$A:$A,0))</f>
        <v>Bygning i forbindelse med idrætsudøvelse (klubhus, idrætshal, svømmehal o.lign.).</v>
      </c>
      <c r="N1504" s="1" t="str">
        <f ca="1">INDEX(Anvendelseskode!D:D,MATCH($E1504,Anvendelseskode!$A:$A,0))</f>
        <v>Kommunale og andre offentlige institutioner</v>
      </c>
      <c r="O1504" s="1" t="str">
        <f ca="1">IFERROR(INDEX(SBi!$2:$2,MATCH(G1504,SBi!$1:$1,1)),SBi!$K$2)</f>
        <v>1979-1998</v>
      </c>
      <c r="P1504" s="1">
        <f ca="1">IFERROR(INDEX(SBi!$C$3:$K$28,MATCH(E1504,SBi!$B$3:$B$28,0),MATCH(O1504,SBi!$C$2:$K$2,0)),0)</f>
        <v>155</v>
      </c>
      <c r="Q1504" s="19">
        <f t="shared" ca="1" si="307"/>
        <v>4.4950000000000001</v>
      </c>
      <c r="R1504" s="19" t="str">
        <f ca="1">IFERROR(INDEX(VpD!$2:$2,MATCH(G1504,VpD!$1:$1,1)),VpD!$I$2)</f>
        <v>1979-1998</v>
      </c>
      <c r="S1504" s="1">
        <f ca="1">IFERROR(INDEX(VpD!$C$3:$I$27,MATCH(E1504,VpD!$B$3:$B$27,0),MATCH(R1504,VpD!$C$2:$I$2,0)),0)</f>
        <v>72</v>
      </c>
      <c r="T1504" s="19">
        <f t="shared" ca="1" si="308"/>
        <v>2.0880000000000001</v>
      </c>
      <c r="U1504" s="14" t="str">
        <f t="shared" ca="1" si="309"/>
        <v xml:space="preserve">713891.59 </v>
      </c>
      <c r="V1504" s="14" t="str">
        <f t="shared" ca="1" si="310"/>
        <v>6168275.47</v>
      </c>
      <c r="W1504" s="14" t="str">
        <f t="shared" ca="1" si="311"/>
        <v>POINT(713891.59 6168275.47)</v>
      </c>
      <c r="X1504" s="14" t="str">
        <f>IFERROR(INDEX(BygningOmraade!B:B,MATCH(A1504,BygningOmraade!A:A,0)),"")</f>
        <v/>
      </c>
    </row>
    <row r="1505" spans="1:24" s="14" customFormat="1" x14ac:dyDescent="0.25">
      <c r="A1505" s="14">
        <f t="shared" si="299"/>
        <v>1505</v>
      </c>
      <c r="B1505" s="14" t="str">
        <f t="shared" ca="1" si="300"/>
        <v>56a9b937-8dd7-4339-bd42-b8ab86bfa58c</v>
      </c>
      <c r="C1505" s="14" t="str">
        <f t="shared" ca="1" si="301"/>
        <v>0a3f507e-15c4-32b8-e044-0003ba298018</v>
      </c>
      <c r="D1505" s="14">
        <f t="shared" ca="1" si="302"/>
        <v>995844</v>
      </c>
      <c r="E1505" s="1">
        <f t="shared" ca="1" si="303"/>
        <v>210</v>
      </c>
      <c r="F1505" s="1">
        <f t="shared" ca="1" si="304"/>
        <v>80</v>
      </c>
      <c r="G1505" s="1">
        <f t="shared" ca="1" si="305"/>
        <v>1944</v>
      </c>
      <c r="H1505" s="1" t="str">
        <f ca="1">IFERROR(INDEX(Varmeinstallation!B:B,MATCH(INDIRECT($A$1&amp;"L"&amp;A1505)*1,Varmeinstallation!A:A,0)),"Ingen varmeinstallationer")</f>
        <v>Ingen varmeinstallationer</v>
      </c>
      <c r="I1505" s="1" t="str">
        <f ca="1">IFERROR(INDEX(Opvarmningsmiddel!B:B,MATCH(INDIRECT($A$1&amp;"M"&amp;A1505)*1,Opvarmningsmiddel!A:A,0)),"")</f>
        <v/>
      </c>
      <c r="J1505" s="1">
        <f t="shared" ca="1" si="306"/>
        <v>0</v>
      </c>
      <c r="K1505" s="1" t="str">
        <f ca="1">IFERROR(INDEX(Relationstabel!$C$3:$K$10,MATCH(VALUE(INDIRECT($A$1&amp;"L"&amp;A1505)),Relationstabel!$A$3:$A$10,0),MATCH(IFERROR(VALUE(INDIRECT($A$1&amp;"M"&amp;A1505)),0),Relationstabel!$C$1:$K$1,0)),"Ingen varmeinstallationer")</f>
        <v>Ingen varmeinstallation</v>
      </c>
      <c r="L1505" s="1" t="str">
        <f ca="1">INDEX(Anvendelseskode!B:B,MATCH($E1505,Anvendelseskode!$A:$A,0))</f>
        <v>Bygning til erhvervsmæssig produktion vedrørende landbrug, gartneri, råstofudvinding o.lign</v>
      </c>
      <c r="M1505" s="1" t="str">
        <f ca="1">INDEX(Anvendelseskode!C:C,MATCH($E1505,Anvendelseskode!$A:$A,0))</f>
        <v>Avls- og driftsbygning</v>
      </c>
      <c r="N1505" s="1" t="str">
        <f ca="1">INDEX(Anvendelseskode!D:D,MATCH($E1505,Anvendelseskode!$A:$A,0))</f>
        <v>Landbrug og gartneri</v>
      </c>
      <c r="O1505" s="1" t="str">
        <f ca="1">IFERROR(INDEX(SBi!$2:$2,MATCH(G1505,SBi!$1:$1,1)),SBi!$K$2)</f>
        <v>1931-1950</v>
      </c>
      <c r="P1505" s="1">
        <f ca="1">IFERROR(INDEX(SBi!$C$3:$K$28,MATCH(E1505,SBi!$B$3:$B$28,0),MATCH(O1505,SBi!$C$2:$K$2,0)),0)</f>
        <v>45</v>
      </c>
      <c r="Q1505" s="19">
        <f t="shared" ca="1" si="307"/>
        <v>3.6</v>
      </c>
      <c r="R1505" s="19" t="str">
        <f ca="1">IFERROR(INDEX(VpD!$2:$2,MATCH(G1505,VpD!$1:$1,1)),VpD!$I$2)</f>
        <v>1931-1950</v>
      </c>
      <c r="S1505" s="1">
        <f ca="1">IFERROR(INDEX(VpD!$C$3:$I$27,MATCH(E1505,VpD!$B$3:$B$27,0),MATCH(R1505,VpD!$C$2:$I$2,0)),0)</f>
        <v>45</v>
      </c>
      <c r="T1505" s="19">
        <f t="shared" ca="1" si="308"/>
        <v>3.6</v>
      </c>
      <c r="U1505" s="14" t="str">
        <f t="shared" ca="1" si="309"/>
        <v xml:space="preserve">712190.35 </v>
      </c>
      <c r="V1505" s="14" t="str">
        <f t="shared" ca="1" si="310"/>
        <v>6170929.39</v>
      </c>
      <c r="W1505" s="14" t="str">
        <f t="shared" ca="1" si="311"/>
        <v>POINT(712190.35 6170929.39)</v>
      </c>
      <c r="X1505" s="14" t="str">
        <f>IFERROR(INDEX(BygningOmraade!B:B,MATCH(A1505,BygningOmraade!A:A,0)),"")</f>
        <v/>
      </c>
    </row>
    <row r="1506" spans="1:24" s="14" customFormat="1" x14ac:dyDescent="0.25">
      <c r="A1506" s="14">
        <f t="shared" si="299"/>
        <v>1506</v>
      </c>
      <c r="B1506" s="14" t="str">
        <f t="shared" ca="1" si="300"/>
        <v>56ac008a-2770-4b16-bb35-36728612602c</v>
      </c>
      <c r="C1506" s="14" t="str">
        <f t="shared" ca="1" si="301"/>
        <v>4591b5f9-a6c5-0dd9-e044-0003ba298018</v>
      </c>
      <c r="D1506" s="14">
        <f t="shared" ca="1" si="302"/>
        <v>2691176</v>
      </c>
      <c r="E1506" s="1">
        <f t="shared" ca="1" si="303"/>
        <v>130</v>
      </c>
      <c r="F1506" s="1">
        <f t="shared" ca="1" si="304"/>
        <v>108</v>
      </c>
      <c r="G1506" s="1">
        <f t="shared" ca="1" si="305"/>
        <v>2008</v>
      </c>
      <c r="H1506" s="1" t="str">
        <f ca="1">IFERROR(INDEX(Varmeinstallation!B:B,MATCH(INDIRECT($A$1&amp;"L"&amp;A1506)*1,Varmeinstallation!A:A,0)),"Ingen varmeinstallationer")</f>
        <v>Centralvarme fra eget anlæg, et-kammer fyr</v>
      </c>
      <c r="I1506" s="1" t="str">
        <f ca="1">IFERROR(INDEX(Opvarmningsmiddel!B:B,MATCH(INDIRECT($A$1&amp;"M"&amp;A1506)*1,Opvarmningsmiddel!A:A,0)),"")</f>
        <v>Naturgas</v>
      </c>
      <c r="J1506" s="1">
        <f t="shared" ca="1" si="306"/>
        <v>90</v>
      </c>
      <c r="K1506" s="1" t="str">
        <f ca="1">IFERROR(INDEX(Relationstabel!$C$3:$K$10,MATCH(VALUE(INDIRECT($A$1&amp;"L"&amp;A1506)),Relationstabel!$A$3:$A$10,0),MATCH(IFERROR(VALUE(INDIRECT($A$1&amp;"M"&amp;A1506)),0),Relationstabel!$C$1:$K$1,0)),"Ingen varmeinstallationer")</f>
        <v>Naturgas</v>
      </c>
      <c r="L1506" s="1" t="str">
        <f ca="1">INDEX(Anvendelseskode!B:B,MATCH($E1506,Anvendelseskode!$A:$A,0))</f>
        <v>Række-, kæde-, dobbelthus (lodret adskillelse mellem enhederne)</v>
      </c>
      <c r="M1506" s="1" t="str">
        <f ca="1">INDEX(Anvendelseskode!C:C,MATCH($E1506,Anvendelseskode!$A:$A,0))</f>
        <v>Række-, kæde og dobbelthuse</v>
      </c>
      <c r="N1506" s="1" t="str">
        <f ca="1">INDEX(Anvendelseskode!D:D,MATCH($E1506,Anvendelseskode!$A:$A,0))</f>
        <v>Private husholdninger</v>
      </c>
      <c r="O1506" s="1" t="str">
        <f ca="1">IFERROR(INDEX(SBi!$2:$2,MATCH(G1506,SBi!$1:$1,1)),SBi!$K$2)</f>
        <v>Efter 2006</v>
      </c>
      <c r="P1506" s="1">
        <f ca="1">IFERROR(INDEX(SBi!$C$3:$K$28,MATCH(E1506,SBi!$B$3:$B$28,0),MATCH(O1506,SBi!$C$2:$K$2,0)),0)</f>
        <v>66.400000000000006</v>
      </c>
      <c r="Q1506" s="19">
        <f t="shared" ca="1" si="307"/>
        <v>7.1712000000000007</v>
      </c>
      <c r="R1506" s="19" t="str">
        <f ca="1">IFERROR(INDEX(VpD!$2:$2,MATCH(G1506,VpD!$1:$1,1)),VpD!$I$2)</f>
        <v>&gt;1998</v>
      </c>
      <c r="S1506" s="1">
        <f ca="1">IFERROR(INDEX(VpD!$C$3:$I$27,MATCH(E1506,VpD!$B$3:$B$27,0),MATCH(R1506,VpD!$C$2:$I$2,0)),0)</f>
        <v>65</v>
      </c>
      <c r="T1506" s="19">
        <f t="shared" ca="1" si="308"/>
        <v>7.02</v>
      </c>
      <c r="U1506" s="14" t="str">
        <f t="shared" ca="1" si="309"/>
        <v xml:space="preserve">712609.41 </v>
      </c>
      <c r="V1506" s="14" t="str">
        <f t="shared" ca="1" si="310"/>
        <v>6168837.91</v>
      </c>
      <c r="W1506" s="14" t="str">
        <f t="shared" ca="1" si="311"/>
        <v>POINT(712609.41 6168837.91)</v>
      </c>
      <c r="X1506" s="14" t="str">
        <f>IFERROR(INDEX(BygningOmraade!B:B,MATCH(A1506,BygningOmraade!A:A,0)),"")</f>
        <v/>
      </c>
    </row>
    <row r="1507" spans="1:24" s="14" customFormat="1" x14ac:dyDescent="0.25">
      <c r="A1507" s="14">
        <f t="shared" si="299"/>
        <v>1507</v>
      </c>
      <c r="B1507" s="14" t="str">
        <f t="shared" ca="1" si="300"/>
        <v>56d7daea-5499-4f55-9f9a-3f1585c296af</v>
      </c>
      <c r="C1507" s="14" t="str">
        <f t="shared" ca="1" si="301"/>
        <v>0a3f507e-1a2c-32b8-e044-0003ba298018</v>
      </c>
      <c r="D1507" s="14">
        <f t="shared" ca="1" si="302"/>
        <v>997497</v>
      </c>
      <c r="E1507" s="1">
        <f t="shared" ca="1" si="303"/>
        <v>120</v>
      </c>
      <c r="F1507" s="1">
        <f t="shared" ca="1" si="304"/>
        <v>158</v>
      </c>
      <c r="G1507" s="1">
        <f t="shared" ca="1" si="305"/>
        <v>1974</v>
      </c>
      <c r="H1507" s="1" t="str">
        <f ca="1">IFERROR(INDEX(Varmeinstallation!B:B,MATCH(INDIRECT($A$1&amp;"L"&amp;A1507)*1,Varmeinstallation!A:A,0)),"Ingen varmeinstallationer")</f>
        <v>Centralvarme fra eget anlæg, et-kammer fyr</v>
      </c>
      <c r="I1507" s="1" t="str">
        <f ca="1">IFERROR(INDEX(Opvarmningsmiddel!B:B,MATCH(INDIRECT($A$1&amp;"M"&amp;A1507)*1,Opvarmningsmiddel!A:A,0)),"")</f>
        <v>Naturgas</v>
      </c>
      <c r="J1507" s="1">
        <f t="shared" ca="1" si="306"/>
        <v>0</v>
      </c>
      <c r="K1507" s="1" t="str">
        <f ca="1">IFERROR(INDEX(Relationstabel!$C$3:$K$10,MATCH(VALUE(INDIRECT($A$1&amp;"L"&amp;A1507)),Relationstabel!$A$3:$A$10,0),MATCH(IFERROR(VALUE(INDIRECT($A$1&amp;"M"&amp;A1507)),0),Relationstabel!$C$1:$K$1,0)),"Ingen varmeinstallationer")</f>
        <v>Naturgas</v>
      </c>
      <c r="L1507" s="1" t="str">
        <f ca="1">INDEX(Anvendelseskode!B:B,MATCH($E1507,Anvendelseskode!$A:$A,0))</f>
        <v>Fritliggende enfamilieshus (parcelhus)</v>
      </c>
      <c r="M1507" s="1" t="str">
        <f ca="1">INDEX(Anvendelseskode!C:C,MATCH($E1507,Anvendelseskode!$A:$A,0))</f>
        <v>Parcelhuse</v>
      </c>
      <c r="N1507" s="1" t="str">
        <f ca="1">INDEX(Anvendelseskode!D:D,MATCH($E1507,Anvendelseskode!$A:$A,0))</f>
        <v>Private husholdninger</v>
      </c>
      <c r="O1507" s="1" t="str">
        <f ca="1">IFERROR(INDEX(SBi!$2:$2,MATCH(G1507,SBi!$1:$1,1)),SBi!$K$2)</f>
        <v>1973-1978</v>
      </c>
      <c r="P1507" s="1">
        <f ca="1">IFERROR(INDEX(SBi!$C$3:$K$28,MATCH(E1507,SBi!$B$3:$B$28,0),MATCH(O1507,SBi!$C$2:$K$2,0)),0)</f>
        <v>119.8</v>
      </c>
      <c r="Q1507" s="19">
        <f t="shared" ca="1" si="307"/>
        <v>18.928399999999996</v>
      </c>
      <c r="R1507" s="19" t="str">
        <f ca="1">IFERROR(INDEX(VpD!$2:$2,MATCH(G1507,VpD!$1:$1,1)),VpD!$I$2)</f>
        <v>1973-1978</v>
      </c>
      <c r="S1507" s="1">
        <f ca="1">IFERROR(INDEX(VpD!$C$3:$I$27,MATCH(E1507,VpD!$B$3:$B$27,0),MATCH(R1507,VpD!$C$2:$I$2,0)),0)</f>
        <v>117</v>
      </c>
      <c r="T1507" s="19">
        <f t="shared" ca="1" si="308"/>
        <v>18.486000000000001</v>
      </c>
      <c r="U1507" s="14" t="str">
        <f t="shared" ca="1" si="309"/>
        <v xml:space="preserve">713909.76 </v>
      </c>
      <c r="V1507" s="14" t="str">
        <f t="shared" ca="1" si="310"/>
        <v>6169106.75</v>
      </c>
      <c r="W1507" s="14" t="str">
        <f t="shared" ca="1" si="311"/>
        <v>POINT(713909.76 6169106.75)</v>
      </c>
      <c r="X1507" s="14" t="str">
        <f>IFERROR(INDEX(BygningOmraade!B:B,MATCH(A1507,BygningOmraade!A:A,0)),"")</f>
        <v/>
      </c>
    </row>
    <row r="1508" spans="1:24" s="14" customFormat="1" x14ac:dyDescent="0.25">
      <c r="A1508" s="14">
        <f t="shared" si="299"/>
        <v>1508</v>
      </c>
      <c r="B1508" s="14" t="str">
        <f t="shared" ca="1" si="300"/>
        <v>56dd34aa-9386-4063-8d17-fe281c6dc14a</v>
      </c>
      <c r="C1508" s="14" t="str">
        <f t="shared" ca="1" si="301"/>
        <v>0a3f507e-165b-32b8-e044-0003ba298018</v>
      </c>
      <c r="D1508" s="14">
        <f t="shared" ca="1" si="302"/>
        <v>996881</v>
      </c>
      <c r="E1508" s="1">
        <f t="shared" ca="1" si="303"/>
        <v>130</v>
      </c>
      <c r="F1508" s="1">
        <f t="shared" ca="1" si="304"/>
        <v>104</v>
      </c>
      <c r="G1508" s="1">
        <f t="shared" ca="1" si="305"/>
        <v>1978</v>
      </c>
      <c r="H1508" s="1" t="str">
        <f ca="1">IFERROR(INDEX(Varmeinstallation!B:B,MATCH(INDIRECT($A$1&amp;"L"&amp;A1508)*1,Varmeinstallation!A:A,0)),"Ingen varmeinstallationer")</f>
        <v>Fjernvarme/blokvarme (radiatorsystemer eller varmluftanlæg)</v>
      </c>
      <c r="I1508" s="1" t="str">
        <f ca="1">IFERROR(INDEX(Opvarmningsmiddel!B:B,MATCH(INDIRECT($A$1&amp;"M"&amp;A1508)*1,Opvarmningsmiddel!A:A,0)),"")</f>
        <v/>
      </c>
      <c r="J1508" s="1">
        <f t="shared" ca="1" si="306"/>
        <v>0</v>
      </c>
      <c r="K1508" s="1" t="str">
        <f ca="1">IFERROR(INDEX(Relationstabel!$C$3:$K$10,MATCH(VALUE(INDIRECT($A$1&amp;"L"&amp;A1508)),Relationstabel!$A$3:$A$10,0),MATCH(IFERROR(VALUE(INDIRECT($A$1&amp;"M"&amp;A1508)),0),Relationstabel!$C$1:$K$1,0)),"Ingen varmeinstallationer")</f>
        <v>Fjernvarme/ Blokvarme</v>
      </c>
      <c r="L1508" s="1" t="str">
        <f ca="1">INDEX(Anvendelseskode!B:B,MATCH($E1508,Anvendelseskode!$A:$A,0))</f>
        <v>Række-, kæde-, dobbelthus (lodret adskillelse mellem enhederne)</v>
      </c>
      <c r="M1508" s="1" t="str">
        <f ca="1">INDEX(Anvendelseskode!C:C,MATCH($E1508,Anvendelseskode!$A:$A,0))</f>
        <v>Række-, kæde og dobbelthuse</v>
      </c>
      <c r="N1508" s="1" t="str">
        <f ca="1">INDEX(Anvendelseskode!D:D,MATCH($E1508,Anvendelseskode!$A:$A,0))</f>
        <v>Private husholdninger</v>
      </c>
      <c r="O1508" s="1" t="str">
        <f ca="1">IFERROR(INDEX(SBi!$2:$2,MATCH(G1508,SBi!$1:$1,1)),SBi!$K$2)</f>
        <v>1973-1978</v>
      </c>
      <c r="P1508" s="1">
        <f ca="1">IFERROR(INDEX(SBi!$C$3:$K$28,MATCH(E1508,SBi!$B$3:$B$28,0),MATCH(O1508,SBi!$C$2:$K$2,0)),0)</f>
        <v>112.6</v>
      </c>
      <c r="Q1508" s="19">
        <f t="shared" ca="1" si="307"/>
        <v>11.7104</v>
      </c>
      <c r="R1508" s="19" t="str">
        <f ca="1">IFERROR(INDEX(VpD!$2:$2,MATCH(G1508,VpD!$1:$1,1)),VpD!$I$2)</f>
        <v>1973-1978</v>
      </c>
      <c r="S1508" s="1">
        <f ca="1">IFERROR(INDEX(VpD!$C$3:$I$27,MATCH(E1508,VpD!$B$3:$B$27,0),MATCH(R1508,VpD!$C$2:$I$2,0)),0)</f>
        <v>98</v>
      </c>
      <c r="T1508" s="19">
        <f t="shared" ca="1" si="308"/>
        <v>10.192</v>
      </c>
      <c r="U1508" s="14" t="str">
        <f t="shared" ca="1" si="309"/>
        <v xml:space="preserve">713656.87 </v>
      </c>
      <c r="V1508" s="14" t="str">
        <f t="shared" ca="1" si="310"/>
        <v>6169463.49</v>
      </c>
      <c r="W1508" s="14" t="str">
        <f t="shared" ca="1" si="311"/>
        <v>POINT(713656.87 6169463.49)</v>
      </c>
      <c r="X1508" s="14" t="str">
        <f>IFERROR(INDEX(BygningOmraade!B:B,MATCH(A1508,BygningOmraade!A:A,0)),"")</f>
        <v/>
      </c>
    </row>
    <row r="1509" spans="1:24" s="14" customFormat="1" x14ac:dyDescent="0.25">
      <c r="A1509" s="14">
        <f t="shared" si="299"/>
        <v>1509</v>
      </c>
      <c r="B1509" s="14" t="str">
        <f t="shared" ca="1" si="300"/>
        <v>56df4704-cbff-4851-af0f-b359b119cda7</v>
      </c>
      <c r="C1509" s="14" t="str">
        <f t="shared" ca="1" si="301"/>
        <v>0a3f507e-1c2b-32b8-e044-0003ba298018</v>
      </c>
      <c r="D1509" s="14">
        <f t="shared" ca="1" si="302"/>
        <v>997214</v>
      </c>
      <c r="E1509" s="1">
        <f t="shared" ca="1" si="303"/>
        <v>130</v>
      </c>
      <c r="F1509" s="1">
        <f t="shared" ca="1" si="304"/>
        <v>138</v>
      </c>
      <c r="G1509" s="1">
        <f t="shared" ca="1" si="305"/>
        <v>1998</v>
      </c>
      <c r="H1509" s="1" t="str">
        <f ca="1">IFERROR(INDEX(Varmeinstallation!B:B,MATCH(INDIRECT($A$1&amp;"L"&amp;A1509)*1,Varmeinstallation!A:A,0)),"Ingen varmeinstallationer")</f>
        <v>Centralvarme fra eget anlæg, et-kammer fyr</v>
      </c>
      <c r="I1509" s="1" t="str">
        <f ca="1">IFERROR(INDEX(Opvarmningsmiddel!B:B,MATCH(INDIRECT($A$1&amp;"M"&amp;A1509)*1,Opvarmningsmiddel!A:A,0)),"")</f>
        <v>Naturgas</v>
      </c>
      <c r="J1509" s="1">
        <f t="shared" ca="1" si="306"/>
        <v>0</v>
      </c>
      <c r="K1509" s="1" t="str">
        <f ca="1">IFERROR(INDEX(Relationstabel!$C$3:$K$10,MATCH(VALUE(INDIRECT($A$1&amp;"L"&amp;A1509)),Relationstabel!$A$3:$A$10,0),MATCH(IFERROR(VALUE(INDIRECT($A$1&amp;"M"&amp;A1509)),0),Relationstabel!$C$1:$K$1,0)),"Ingen varmeinstallationer")</f>
        <v>Naturgas</v>
      </c>
      <c r="L1509" s="1" t="str">
        <f ca="1">INDEX(Anvendelseskode!B:B,MATCH($E1509,Anvendelseskode!$A:$A,0))</f>
        <v>Række-, kæde-, dobbelthus (lodret adskillelse mellem enhederne)</v>
      </c>
      <c r="M1509" s="1" t="str">
        <f ca="1">INDEX(Anvendelseskode!C:C,MATCH($E1509,Anvendelseskode!$A:$A,0))</f>
        <v>Række-, kæde og dobbelthuse</v>
      </c>
      <c r="N1509" s="1" t="str">
        <f ca="1">INDEX(Anvendelseskode!D:D,MATCH($E1509,Anvendelseskode!$A:$A,0))</f>
        <v>Private husholdninger</v>
      </c>
      <c r="O1509" s="1" t="str">
        <f ca="1">IFERROR(INDEX(SBi!$2:$2,MATCH(G1509,SBi!$1:$1,1)),SBi!$K$2)</f>
        <v>1979-1998</v>
      </c>
      <c r="P1509" s="1">
        <f ca="1">IFERROR(INDEX(SBi!$C$3:$K$28,MATCH(E1509,SBi!$B$3:$B$28,0),MATCH(O1509,SBi!$C$2:$K$2,0)),0)</f>
        <v>96.8</v>
      </c>
      <c r="Q1509" s="19">
        <f t="shared" ca="1" si="307"/>
        <v>13.3584</v>
      </c>
      <c r="R1509" s="19" t="str">
        <f ca="1">IFERROR(INDEX(VpD!$2:$2,MATCH(G1509,VpD!$1:$1,1)),VpD!$I$2)</f>
        <v>1979-1998</v>
      </c>
      <c r="S1509" s="1">
        <f ca="1">IFERROR(INDEX(VpD!$C$3:$I$27,MATCH(E1509,VpD!$B$3:$B$27,0),MATCH(R1509,VpD!$C$2:$I$2,0)),0)</f>
        <v>74</v>
      </c>
      <c r="T1509" s="19">
        <f t="shared" ca="1" si="308"/>
        <v>10.212</v>
      </c>
      <c r="U1509" s="14" t="str">
        <f t="shared" ca="1" si="309"/>
        <v xml:space="preserve">713746.32 </v>
      </c>
      <c r="V1509" s="14" t="str">
        <f t="shared" ca="1" si="310"/>
        <v>6169109.58</v>
      </c>
      <c r="W1509" s="14" t="str">
        <f t="shared" ca="1" si="311"/>
        <v>POINT(713746.32 6169109.58)</v>
      </c>
      <c r="X1509" s="14" t="str">
        <f>IFERROR(INDEX(BygningOmraade!B:B,MATCH(A1509,BygningOmraade!A:A,0)),"")</f>
        <v/>
      </c>
    </row>
    <row r="1510" spans="1:24" s="14" customFormat="1" x14ac:dyDescent="0.25">
      <c r="A1510" s="14">
        <f t="shared" si="299"/>
        <v>1510</v>
      </c>
      <c r="B1510" s="14" t="str">
        <f t="shared" ca="1" si="300"/>
        <v>56edd15c-27ea-4ca7-93b4-129fd1a77c9f</v>
      </c>
      <c r="C1510" s="14" t="str">
        <f t="shared" ca="1" si="301"/>
        <v>0a3f507e-22f5-32b8-e044-0003ba298018</v>
      </c>
      <c r="D1510" s="14">
        <f t="shared" ca="1" si="302"/>
        <v>995319</v>
      </c>
      <c r="E1510" s="1">
        <f t="shared" ca="1" si="303"/>
        <v>130</v>
      </c>
      <c r="F1510" s="1">
        <f t="shared" ca="1" si="304"/>
        <v>170</v>
      </c>
      <c r="G1510" s="1">
        <f t="shared" ca="1" si="305"/>
        <v>1971</v>
      </c>
      <c r="H1510" s="1" t="str">
        <f ca="1">IFERROR(INDEX(Varmeinstallation!B:B,MATCH(INDIRECT($A$1&amp;"L"&amp;A1510)*1,Varmeinstallation!A:A,0)),"Ingen varmeinstallationer")</f>
        <v>Fjernvarme/blokvarme (radiatorsystemer eller varmluftanlæg)</v>
      </c>
      <c r="I1510" s="1" t="str">
        <f ca="1">IFERROR(INDEX(Opvarmningsmiddel!B:B,MATCH(INDIRECT($A$1&amp;"M"&amp;A1510)*1,Opvarmningsmiddel!A:A,0)),"")</f>
        <v/>
      </c>
      <c r="J1510" s="1">
        <f t="shared" ca="1" si="306"/>
        <v>0</v>
      </c>
      <c r="K1510" s="1" t="str">
        <f ca="1">IFERROR(INDEX(Relationstabel!$C$3:$K$10,MATCH(VALUE(INDIRECT($A$1&amp;"L"&amp;A1510)),Relationstabel!$A$3:$A$10,0),MATCH(IFERROR(VALUE(INDIRECT($A$1&amp;"M"&amp;A1510)),0),Relationstabel!$C$1:$K$1,0)),"Ingen varmeinstallationer")</f>
        <v>Fjernvarme/ Blokvarme</v>
      </c>
      <c r="L1510" s="1" t="str">
        <f ca="1">INDEX(Anvendelseskode!B:B,MATCH($E1510,Anvendelseskode!$A:$A,0))</f>
        <v>Række-, kæde-, dobbelthus (lodret adskillelse mellem enhederne)</v>
      </c>
      <c r="M1510" s="1" t="str">
        <f ca="1">INDEX(Anvendelseskode!C:C,MATCH($E1510,Anvendelseskode!$A:$A,0))</f>
        <v>Række-, kæde og dobbelthuse</v>
      </c>
      <c r="N1510" s="1" t="str">
        <f ca="1">INDEX(Anvendelseskode!D:D,MATCH($E1510,Anvendelseskode!$A:$A,0))</f>
        <v>Private husholdninger</v>
      </c>
      <c r="O1510" s="1" t="str">
        <f ca="1">IFERROR(INDEX(SBi!$2:$2,MATCH(G1510,SBi!$1:$1,1)),SBi!$K$2)</f>
        <v>1961-1972</v>
      </c>
      <c r="P1510" s="1">
        <f ca="1">IFERROR(INDEX(SBi!$C$3:$K$28,MATCH(E1510,SBi!$B$3:$B$28,0),MATCH(O1510,SBi!$C$2:$K$2,0)),0)</f>
        <v>119.9</v>
      </c>
      <c r="Q1510" s="19">
        <f t="shared" ca="1" si="307"/>
        <v>20.382999999999999</v>
      </c>
      <c r="R1510" s="19" t="str">
        <f ca="1">IFERROR(INDEX(VpD!$2:$2,MATCH(G1510,VpD!$1:$1,1)),VpD!$I$2)</f>
        <v>1961-1972</v>
      </c>
      <c r="S1510" s="1">
        <f ca="1">IFERROR(INDEX(VpD!$C$3:$I$27,MATCH(E1510,VpD!$B$3:$B$27,0),MATCH(R1510,VpD!$C$2:$I$2,0)),0)</f>
        <v>120</v>
      </c>
      <c r="T1510" s="19">
        <f t="shared" ca="1" si="308"/>
        <v>20.399999999999999</v>
      </c>
      <c r="U1510" s="14" t="str">
        <f t="shared" ca="1" si="309"/>
        <v xml:space="preserve">711781.97 </v>
      </c>
      <c r="V1510" s="14" t="str">
        <f t="shared" ca="1" si="310"/>
        <v>6172199.02</v>
      </c>
      <c r="W1510" s="14" t="str">
        <f t="shared" ca="1" si="311"/>
        <v>POINT(711781.97 6172199.02)</v>
      </c>
      <c r="X1510" s="14" t="str">
        <f>IFERROR(INDEX(BygningOmraade!B:B,MATCH(A1510,BygningOmraade!A:A,0)),"")</f>
        <v/>
      </c>
    </row>
    <row r="1511" spans="1:24" s="14" customFormat="1" x14ac:dyDescent="0.25">
      <c r="A1511" s="14">
        <f t="shared" si="299"/>
        <v>1511</v>
      </c>
      <c r="B1511" s="14" t="str">
        <f t="shared" ca="1" si="300"/>
        <v>56f6bab7-c17a-44f1-b0f4-75353ef1e4c6</v>
      </c>
      <c r="C1511" s="14" t="str">
        <f t="shared" ca="1" si="301"/>
        <v>53ba2f34-5fc6-2505-e044-0003ba298018</v>
      </c>
      <c r="D1511" s="14">
        <f t="shared" ca="1" si="302"/>
        <v>2702930</v>
      </c>
      <c r="E1511" s="1">
        <f t="shared" ca="1" si="303"/>
        <v>130</v>
      </c>
      <c r="F1511" s="1">
        <f t="shared" ca="1" si="304"/>
        <v>108</v>
      </c>
      <c r="G1511" s="1">
        <f t="shared" ca="1" si="305"/>
        <v>2008</v>
      </c>
      <c r="H1511" s="1" t="str">
        <f ca="1">IFERROR(INDEX(Varmeinstallation!B:B,MATCH(INDIRECT($A$1&amp;"L"&amp;A1511)*1,Varmeinstallation!A:A,0)),"Ingen varmeinstallationer")</f>
        <v>Centralvarme fra eget anlæg, et-kammer fyr</v>
      </c>
      <c r="I1511" s="1" t="str">
        <f ca="1">IFERROR(INDEX(Opvarmningsmiddel!B:B,MATCH(INDIRECT($A$1&amp;"M"&amp;A1511)*1,Opvarmningsmiddel!A:A,0)),"")</f>
        <v>Naturgas</v>
      </c>
      <c r="J1511" s="1">
        <f t="shared" ca="1" si="306"/>
        <v>90</v>
      </c>
      <c r="K1511" s="1" t="str">
        <f ca="1">IFERROR(INDEX(Relationstabel!$C$3:$K$10,MATCH(VALUE(INDIRECT($A$1&amp;"L"&amp;A1511)),Relationstabel!$A$3:$A$10,0),MATCH(IFERROR(VALUE(INDIRECT($A$1&amp;"M"&amp;A1511)),0),Relationstabel!$C$1:$K$1,0)),"Ingen varmeinstallationer")</f>
        <v>Naturgas</v>
      </c>
      <c r="L1511" s="1" t="str">
        <f ca="1">INDEX(Anvendelseskode!B:B,MATCH($E1511,Anvendelseskode!$A:$A,0))</f>
        <v>Række-, kæde-, dobbelthus (lodret adskillelse mellem enhederne)</v>
      </c>
      <c r="M1511" s="1" t="str">
        <f ca="1">INDEX(Anvendelseskode!C:C,MATCH($E1511,Anvendelseskode!$A:$A,0))</f>
        <v>Række-, kæde og dobbelthuse</v>
      </c>
      <c r="N1511" s="1" t="str">
        <f ca="1">INDEX(Anvendelseskode!D:D,MATCH($E1511,Anvendelseskode!$A:$A,0))</f>
        <v>Private husholdninger</v>
      </c>
      <c r="O1511" s="1" t="str">
        <f ca="1">IFERROR(INDEX(SBi!$2:$2,MATCH(G1511,SBi!$1:$1,1)),SBi!$K$2)</f>
        <v>Efter 2006</v>
      </c>
      <c r="P1511" s="1">
        <f ca="1">IFERROR(INDEX(SBi!$C$3:$K$28,MATCH(E1511,SBi!$B$3:$B$28,0),MATCH(O1511,SBi!$C$2:$K$2,0)),0)</f>
        <v>66.400000000000006</v>
      </c>
      <c r="Q1511" s="19">
        <f t="shared" ca="1" si="307"/>
        <v>7.1712000000000007</v>
      </c>
      <c r="R1511" s="19" t="str">
        <f ca="1">IFERROR(INDEX(VpD!$2:$2,MATCH(G1511,VpD!$1:$1,1)),VpD!$I$2)</f>
        <v>&gt;1998</v>
      </c>
      <c r="S1511" s="1">
        <f ca="1">IFERROR(INDEX(VpD!$C$3:$I$27,MATCH(E1511,VpD!$B$3:$B$27,0),MATCH(R1511,VpD!$C$2:$I$2,0)),0)</f>
        <v>65</v>
      </c>
      <c r="T1511" s="19">
        <f t="shared" ca="1" si="308"/>
        <v>7.02</v>
      </c>
      <c r="U1511" s="14" t="str">
        <f t="shared" ca="1" si="309"/>
        <v xml:space="preserve">712726.86 </v>
      </c>
      <c r="V1511" s="14" t="str">
        <f t="shared" ca="1" si="310"/>
        <v>6168852.41</v>
      </c>
      <c r="W1511" s="14" t="str">
        <f t="shared" ca="1" si="311"/>
        <v>POINT(712726.86 6168852.41)</v>
      </c>
      <c r="X1511" s="14" t="str">
        <f>IFERROR(INDEX(BygningOmraade!B:B,MATCH(A1511,BygningOmraade!A:A,0)),"")</f>
        <v/>
      </c>
    </row>
    <row r="1512" spans="1:24" s="14" customFormat="1" x14ac:dyDescent="0.25">
      <c r="A1512" s="14">
        <f t="shared" si="299"/>
        <v>1512</v>
      </c>
      <c r="B1512" s="14" t="str">
        <f t="shared" ca="1" si="300"/>
        <v>56f9afa6-7173-4173-a966-c37c29df1c37</v>
      </c>
      <c r="C1512" s="14" t="str">
        <f t="shared" ca="1" si="301"/>
        <v>0a3f507e-2157-32b8-e044-0003ba298018</v>
      </c>
      <c r="D1512" s="14">
        <f t="shared" ca="1" si="302"/>
        <v>996853</v>
      </c>
      <c r="E1512" s="1">
        <f t="shared" ca="1" si="303"/>
        <v>130</v>
      </c>
      <c r="F1512" s="1">
        <f t="shared" ca="1" si="304"/>
        <v>110</v>
      </c>
      <c r="G1512" s="1">
        <f t="shared" ca="1" si="305"/>
        <v>1976</v>
      </c>
      <c r="H1512" s="1" t="str">
        <f ca="1">IFERROR(INDEX(Varmeinstallation!B:B,MATCH(INDIRECT($A$1&amp;"L"&amp;A1512)*1,Varmeinstallation!A:A,0)),"Ingen varmeinstallationer")</f>
        <v>Centralvarme fra eget anlæg, et-kammer fyr</v>
      </c>
      <c r="I1512" s="1" t="str">
        <f ca="1">IFERROR(INDEX(Opvarmningsmiddel!B:B,MATCH(INDIRECT($A$1&amp;"M"&amp;A1512)*1,Opvarmningsmiddel!A:A,0)),"")</f>
        <v>Naturgas</v>
      </c>
      <c r="J1512" s="1">
        <f t="shared" ca="1" si="306"/>
        <v>2</v>
      </c>
      <c r="K1512" s="1" t="str">
        <f ca="1">IFERROR(INDEX(Relationstabel!$C$3:$K$10,MATCH(VALUE(INDIRECT($A$1&amp;"L"&amp;A1512)),Relationstabel!$A$3:$A$10,0),MATCH(IFERROR(VALUE(INDIRECT($A$1&amp;"M"&amp;A1512)),0),Relationstabel!$C$1:$K$1,0)),"Ingen varmeinstallationer")</f>
        <v>Naturgas</v>
      </c>
      <c r="L1512" s="1" t="str">
        <f ca="1">INDEX(Anvendelseskode!B:B,MATCH($E1512,Anvendelseskode!$A:$A,0))</f>
        <v>Række-, kæde-, dobbelthus (lodret adskillelse mellem enhederne)</v>
      </c>
      <c r="M1512" s="1" t="str">
        <f ca="1">INDEX(Anvendelseskode!C:C,MATCH($E1512,Anvendelseskode!$A:$A,0))</f>
        <v>Række-, kæde og dobbelthuse</v>
      </c>
      <c r="N1512" s="1" t="str">
        <f ca="1">INDEX(Anvendelseskode!D:D,MATCH($E1512,Anvendelseskode!$A:$A,0))</f>
        <v>Private husholdninger</v>
      </c>
      <c r="O1512" s="1" t="str">
        <f ca="1">IFERROR(INDEX(SBi!$2:$2,MATCH(G1512,SBi!$1:$1,1)),SBi!$K$2)</f>
        <v>1973-1978</v>
      </c>
      <c r="P1512" s="1">
        <f ca="1">IFERROR(INDEX(SBi!$C$3:$K$28,MATCH(E1512,SBi!$B$3:$B$28,0),MATCH(O1512,SBi!$C$2:$K$2,0)),0)</f>
        <v>112.6</v>
      </c>
      <c r="Q1512" s="19">
        <f t="shared" ca="1" si="307"/>
        <v>12.385999999999999</v>
      </c>
      <c r="R1512" s="19" t="str">
        <f ca="1">IFERROR(INDEX(VpD!$2:$2,MATCH(G1512,VpD!$1:$1,1)),VpD!$I$2)</f>
        <v>1973-1978</v>
      </c>
      <c r="S1512" s="1">
        <f ca="1">IFERROR(INDEX(VpD!$C$3:$I$27,MATCH(E1512,VpD!$B$3:$B$27,0),MATCH(R1512,VpD!$C$2:$I$2,0)),0)</f>
        <v>98</v>
      </c>
      <c r="T1512" s="19">
        <f t="shared" ca="1" si="308"/>
        <v>10.78</v>
      </c>
      <c r="U1512" s="14" t="str">
        <f t="shared" ca="1" si="309"/>
        <v xml:space="preserve">713448.34 </v>
      </c>
      <c r="V1512" s="14" t="str">
        <f t="shared" ca="1" si="310"/>
        <v>6168918.99</v>
      </c>
      <c r="W1512" s="14" t="str">
        <f t="shared" ca="1" si="311"/>
        <v>POINT(713448.34 6168918.99)</v>
      </c>
      <c r="X1512" s="14" t="str">
        <f>IFERROR(INDEX(BygningOmraade!B:B,MATCH(A1512,BygningOmraade!A:A,0)),"")</f>
        <v/>
      </c>
    </row>
    <row r="1513" spans="1:24" s="14" customFormat="1" x14ac:dyDescent="0.25">
      <c r="A1513" s="14">
        <f t="shared" si="299"/>
        <v>1513</v>
      </c>
      <c r="B1513" s="14" t="str">
        <f t="shared" ca="1" si="300"/>
        <v>5701dd62-d811-48f1-80fe-487d44160f21</v>
      </c>
      <c r="C1513" s="14" t="str">
        <f t="shared" ca="1" si="301"/>
        <v>0a3f507e-193c-32b8-e044-0003ba298018</v>
      </c>
      <c r="D1513" s="14">
        <f t="shared" ca="1" si="302"/>
        <v>996685</v>
      </c>
      <c r="E1513" s="1">
        <f t="shared" ca="1" si="303"/>
        <v>130</v>
      </c>
      <c r="F1513" s="1">
        <f t="shared" ca="1" si="304"/>
        <v>109</v>
      </c>
      <c r="G1513" s="1">
        <f t="shared" ca="1" si="305"/>
        <v>1978</v>
      </c>
      <c r="H1513" s="1" t="str">
        <f ca="1">IFERROR(INDEX(Varmeinstallation!B:B,MATCH(INDIRECT($A$1&amp;"L"&amp;A1513)*1,Varmeinstallation!A:A,0)),"Ingen varmeinstallationer")</f>
        <v>Fjernvarme/blokvarme (radiatorsystemer eller varmluftanlæg)</v>
      </c>
      <c r="I1513" s="1" t="str">
        <f ca="1">IFERROR(INDEX(Opvarmningsmiddel!B:B,MATCH(INDIRECT($A$1&amp;"M"&amp;A1513)*1,Opvarmningsmiddel!A:A,0)),"")</f>
        <v/>
      </c>
      <c r="J1513" s="1">
        <f t="shared" ca="1" si="306"/>
        <v>0</v>
      </c>
      <c r="K1513" s="1" t="str">
        <f ca="1">IFERROR(INDEX(Relationstabel!$C$3:$K$10,MATCH(VALUE(INDIRECT($A$1&amp;"L"&amp;A1513)),Relationstabel!$A$3:$A$10,0),MATCH(IFERROR(VALUE(INDIRECT($A$1&amp;"M"&amp;A1513)),0),Relationstabel!$C$1:$K$1,0)),"Ingen varmeinstallationer")</f>
        <v>Fjernvarme/ Blokvarme</v>
      </c>
      <c r="L1513" s="1" t="str">
        <f ca="1">INDEX(Anvendelseskode!B:B,MATCH($E1513,Anvendelseskode!$A:$A,0))</f>
        <v>Række-, kæde-, dobbelthus (lodret adskillelse mellem enhederne)</v>
      </c>
      <c r="M1513" s="1" t="str">
        <f ca="1">INDEX(Anvendelseskode!C:C,MATCH($E1513,Anvendelseskode!$A:$A,0))</f>
        <v>Række-, kæde og dobbelthuse</v>
      </c>
      <c r="N1513" s="1" t="str">
        <f ca="1">INDEX(Anvendelseskode!D:D,MATCH($E1513,Anvendelseskode!$A:$A,0))</f>
        <v>Private husholdninger</v>
      </c>
      <c r="O1513" s="1" t="str">
        <f ca="1">IFERROR(INDEX(SBi!$2:$2,MATCH(G1513,SBi!$1:$1,1)),SBi!$K$2)</f>
        <v>1973-1978</v>
      </c>
      <c r="P1513" s="1">
        <f ca="1">IFERROR(INDEX(SBi!$C$3:$K$28,MATCH(E1513,SBi!$B$3:$B$28,0),MATCH(O1513,SBi!$C$2:$K$2,0)),0)</f>
        <v>112.6</v>
      </c>
      <c r="Q1513" s="19">
        <f t="shared" ca="1" si="307"/>
        <v>12.273399999999999</v>
      </c>
      <c r="R1513" s="19" t="str">
        <f ca="1">IFERROR(INDEX(VpD!$2:$2,MATCH(G1513,VpD!$1:$1,1)),VpD!$I$2)</f>
        <v>1973-1978</v>
      </c>
      <c r="S1513" s="1">
        <f ca="1">IFERROR(INDEX(VpD!$C$3:$I$27,MATCH(E1513,VpD!$B$3:$B$27,0),MATCH(R1513,VpD!$C$2:$I$2,0)),0)</f>
        <v>98</v>
      </c>
      <c r="T1513" s="19">
        <f t="shared" ca="1" si="308"/>
        <v>10.682</v>
      </c>
      <c r="U1513" s="14" t="str">
        <f t="shared" ca="1" si="309"/>
        <v xml:space="preserve">713521.17 </v>
      </c>
      <c r="V1513" s="14" t="str">
        <f t="shared" ca="1" si="310"/>
        <v>6169811.29</v>
      </c>
      <c r="W1513" s="14" t="str">
        <f t="shared" ca="1" si="311"/>
        <v>POINT(713521.17 6169811.29)</v>
      </c>
      <c r="X1513" s="14" t="str">
        <f>IFERROR(INDEX(BygningOmraade!B:B,MATCH(A1513,BygningOmraade!A:A,0)),"")</f>
        <v/>
      </c>
    </row>
    <row r="1514" spans="1:24" s="14" customFormat="1" x14ac:dyDescent="0.25">
      <c r="A1514" s="14">
        <f t="shared" si="299"/>
        <v>1514</v>
      </c>
      <c r="B1514" s="14" t="str">
        <f t="shared" ca="1" si="300"/>
        <v>57125a13-dda8-4776-9a3f-0fd0013b2d5f</v>
      </c>
      <c r="C1514" s="14" t="str">
        <f t="shared" ca="1" si="301"/>
        <v>0a3f507e-24cd-32b8-e044-0003ba298018</v>
      </c>
      <c r="D1514" s="14">
        <f t="shared" ca="1" si="302"/>
        <v>996987</v>
      </c>
      <c r="E1514" s="1">
        <f t="shared" ca="1" si="303"/>
        <v>130</v>
      </c>
      <c r="F1514" s="1">
        <f t="shared" ca="1" si="304"/>
        <v>109</v>
      </c>
      <c r="G1514" s="1">
        <f t="shared" ca="1" si="305"/>
        <v>1978</v>
      </c>
      <c r="H1514" s="1" t="str">
        <f ca="1">IFERROR(INDEX(Varmeinstallation!B:B,MATCH(INDIRECT($A$1&amp;"L"&amp;A1514)*1,Varmeinstallation!A:A,0)),"Ingen varmeinstallationer")</f>
        <v>Fjernvarme/blokvarme (radiatorsystemer eller varmluftanlæg)</v>
      </c>
      <c r="I1514" s="1" t="str">
        <f ca="1">IFERROR(INDEX(Opvarmningsmiddel!B:B,MATCH(INDIRECT($A$1&amp;"M"&amp;A1514)*1,Opvarmningsmiddel!A:A,0)),"")</f>
        <v/>
      </c>
      <c r="J1514" s="1">
        <f t="shared" ca="1" si="306"/>
        <v>0</v>
      </c>
      <c r="K1514" s="1" t="str">
        <f ca="1">IFERROR(INDEX(Relationstabel!$C$3:$K$10,MATCH(VALUE(INDIRECT($A$1&amp;"L"&amp;A1514)),Relationstabel!$A$3:$A$10,0),MATCH(IFERROR(VALUE(INDIRECT($A$1&amp;"M"&amp;A1514)),0),Relationstabel!$C$1:$K$1,0)),"Ingen varmeinstallationer")</f>
        <v>Fjernvarme/ Blokvarme</v>
      </c>
      <c r="L1514" s="1" t="str">
        <f ca="1">INDEX(Anvendelseskode!B:B,MATCH($E1514,Anvendelseskode!$A:$A,0))</f>
        <v>Række-, kæde-, dobbelthus (lodret adskillelse mellem enhederne)</v>
      </c>
      <c r="M1514" s="1" t="str">
        <f ca="1">INDEX(Anvendelseskode!C:C,MATCH($E1514,Anvendelseskode!$A:$A,0))</f>
        <v>Række-, kæde og dobbelthuse</v>
      </c>
      <c r="N1514" s="1" t="str">
        <f ca="1">INDEX(Anvendelseskode!D:D,MATCH($E1514,Anvendelseskode!$A:$A,0))</f>
        <v>Private husholdninger</v>
      </c>
      <c r="O1514" s="1" t="str">
        <f ca="1">IFERROR(INDEX(SBi!$2:$2,MATCH(G1514,SBi!$1:$1,1)),SBi!$K$2)</f>
        <v>1973-1978</v>
      </c>
      <c r="P1514" s="1">
        <f ca="1">IFERROR(INDEX(SBi!$C$3:$K$28,MATCH(E1514,SBi!$B$3:$B$28,0),MATCH(O1514,SBi!$C$2:$K$2,0)),0)</f>
        <v>112.6</v>
      </c>
      <c r="Q1514" s="19">
        <f t="shared" ca="1" si="307"/>
        <v>12.273399999999999</v>
      </c>
      <c r="R1514" s="19" t="str">
        <f ca="1">IFERROR(INDEX(VpD!$2:$2,MATCH(G1514,VpD!$1:$1,1)),VpD!$I$2)</f>
        <v>1973-1978</v>
      </c>
      <c r="S1514" s="1">
        <f ca="1">IFERROR(INDEX(VpD!$C$3:$I$27,MATCH(E1514,VpD!$B$3:$B$27,0),MATCH(R1514,VpD!$C$2:$I$2,0)),0)</f>
        <v>98</v>
      </c>
      <c r="T1514" s="19">
        <f t="shared" ca="1" si="308"/>
        <v>10.682</v>
      </c>
      <c r="U1514" s="14" t="str">
        <f t="shared" ca="1" si="309"/>
        <v xml:space="preserve">713600.61 </v>
      </c>
      <c r="V1514" s="14" t="str">
        <f t="shared" ca="1" si="310"/>
        <v>6169760.94</v>
      </c>
      <c r="W1514" s="14" t="str">
        <f t="shared" ca="1" si="311"/>
        <v>POINT(713600.61 6169760.94)</v>
      </c>
      <c r="X1514" s="14" t="str">
        <f>IFERROR(INDEX(BygningOmraade!B:B,MATCH(A1514,BygningOmraade!A:A,0)),"")</f>
        <v/>
      </c>
    </row>
    <row r="1515" spans="1:24" s="14" customFormat="1" x14ac:dyDescent="0.25">
      <c r="A1515" s="14">
        <f t="shared" si="299"/>
        <v>1515</v>
      </c>
      <c r="B1515" s="14" t="str">
        <f t="shared" ca="1" si="300"/>
        <v>5724c10a-b04e-469b-bc8e-06b979d460df</v>
      </c>
      <c r="C1515" s="14" t="str">
        <f t="shared" ca="1" si="301"/>
        <v>0a3f507e-15e9-32b8-e044-0003ba298018</v>
      </c>
      <c r="D1515" s="14">
        <f t="shared" ca="1" si="302"/>
        <v>995557</v>
      </c>
      <c r="E1515" s="1">
        <f t="shared" ca="1" si="303"/>
        <v>120</v>
      </c>
      <c r="F1515" s="1">
        <f t="shared" ca="1" si="304"/>
        <v>114</v>
      </c>
      <c r="G1515" s="1">
        <f t="shared" ca="1" si="305"/>
        <v>1927</v>
      </c>
      <c r="H1515" s="1" t="str">
        <f ca="1">IFERROR(INDEX(Varmeinstallation!B:B,MATCH(INDIRECT($A$1&amp;"L"&amp;A1515)*1,Varmeinstallation!A:A,0)),"Ingen varmeinstallationer")</f>
        <v>Centralvarme fra eget anlæg, et-kammer fyr</v>
      </c>
      <c r="I1515" s="1" t="str">
        <f ca="1">IFERROR(INDEX(Opvarmningsmiddel!B:B,MATCH(INDIRECT($A$1&amp;"M"&amp;A1515)*1,Opvarmningsmiddel!A:A,0)),"")</f>
        <v>Naturgas</v>
      </c>
      <c r="J1515" s="1">
        <f t="shared" ca="1" si="306"/>
        <v>2</v>
      </c>
      <c r="K1515" s="1" t="str">
        <f ca="1">IFERROR(INDEX(Relationstabel!$C$3:$K$10,MATCH(VALUE(INDIRECT($A$1&amp;"L"&amp;A1515)),Relationstabel!$A$3:$A$10,0),MATCH(IFERROR(VALUE(INDIRECT($A$1&amp;"M"&amp;A1515)),0),Relationstabel!$C$1:$K$1,0)),"Ingen varmeinstallationer")</f>
        <v>Naturgas</v>
      </c>
      <c r="L1515" s="1" t="str">
        <f ca="1">INDEX(Anvendelseskode!B:B,MATCH($E1515,Anvendelseskode!$A:$A,0))</f>
        <v>Fritliggende enfamilieshus (parcelhus)</v>
      </c>
      <c r="M1515" s="1" t="str">
        <f ca="1">INDEX(Anvendelseskode!C:C,MATCH($E1515,Anvendelseskode!$A:$A,0))</f>
        <v>Parcelhuse</v>
      </c>
      <c r="N1515" s="1" t="str">
        <f ca="1">INDEX(Anvendelseskode!D:D,MATCH($E1515,Anvendelseskode!$A:$A,0))</f>
        <v>Private husholdninger</v>
      </c>
      <c r="O1515" s="1" t="str">
        <f ca="1">IFERROR(INDEX(SBi!$2:$2,MATCH(G1515,SBi!$1:$1,1)),SBi!$K$2)</f>
        <v>1890-1930</v>
      </c>
      <c r="P1515" s="1">
        <f ca="1">IFERROR(INDEX(SBi!$C$3:$K$28,MATCH(E1515,SBi!$B$3:$B$28,0),MATCH(O1515,SBi!$C$2:$K$2,0)),0)</f>
        <v>164.7</v>
      </c>
      <c r="Q1515" s="19">
        <f t="shared" ca="1" si="307"/>
        <v>18.7758</v>
      </c>
      <c r="R1515" s="19" t="str">
        <f ca="1">IFERROR(INDEX(VpD!$2:$2,MATCH(G1515,VpD!$1:$1,1)),VpD!$I$2)</f>
        <v>&lt;1930</v>
      </c>
      <c r="S1515" s="1">
        <f ca="1">IFERROR(INDEX(VpD!$C$3:$I$27,MATCH(E1515,VpD!$B$3:$B$27,0),MATCH(R1515,VpD!$C$2:$I$2,0)),0)</f>
        <v>209</v>
      </c>
      <c r="T1515" s="19">
        <f t="shared" ca="1" si="308"/>
        <v>23.826000000000001</v>
      </c>
      <c r="U1515" s="14" t="str">
        <f t="shared" ca="1" si="309"/>
        <v xml:space="preserve">711916.21 </v>
      </c>
      <c r="V1515" s="14" t="str">
        <f t="shared" ca="1" si="310"/>
        <v>6170514.62</v>
      </c>
      <c r="W1515" s="14" t="str">
        <f t="shared" ca="1" si="311"/>
        <v>POINT(711916.21 6170514.62)</v>
      </c>
      <c r="X1515" s="14" t="str">
        <f>IFERROR(INDEX(BygningOmraade!B:B,MATCH(A1515,BygningOmraade!A:A,0)),"")</f>
        <v/>
      </c>
    </row>
    <row r="1516" spans="1:24" s="14" customFormat="1" x14ac:dyDescent="0.25">
      <c r="A1516" s="14">
        <f t="shared" si="299"/>
        <v>1516</v>
      </c>
      <c r="B1516" s="14" t="str">
        <f t="shared" ca="1" si="300"/>
        <v>57307091-0590-4d7c-8b09-c8af8af2c17b</v>
      </c>
      <c r="C1516" s="14" t="str">
        <f t="shared" ca="1" si="301"/>
        <v>0a3f507e-1da3-32b8-e044-0003ba298018</v>
      </c>
      <c r="D1516" s="14">
        <f t="shared" ca="1" si="302"/>
        <v>2540510</v>
      </c>
      <c r="E1516" s="1">
        <f t="shared" ca="1" si="303"/>
        <v>120</v>
      </c>
      <c r="F1516" s="1">
        <f t="shared" ca="1" si="304"/>
        <v>166</v>
      </c>
      <c r="G1516" s="1">
        <f t="shared" ca="1" si="305"/>
        <v>2000</v>
      </c>
      <c r="H1516" s="1" t="str">
        <f ca="1">IFERROR(INDEX(Varmeinstallation!B:B,MATCH(INDIRECT($A$1&amp;"L"&amp;A1516)*1,Varmeinstallation!A:A,0)),"Ingen varmeinstallationer")</f>
        <v>Fjernvarme/blokvarme (radiatorsystemer eller varmluftanlæg)</v>
      </c>
      <c r="I1516" s="1" t="str">
        <f ca="1">IFERROR(INDEX(Opvarmningsmiddel!B:B,MATCH(INDIRECT($A$1&amp;"M"&amp;A1516)*1,Opvarmningsmiddel!A:A,0)),"")</f>
        <v/>
      </c>
      <c r="J1516" s="1">
        <f t="shared" ca="1" si="306"/>
        <v>0</v>
      </c>
      <c r="K1516" s="1" t="str">
        <f ca="1">IFERROR(INDEX(Relationstabel!$C$3:$K$10,MATCH(VALUE(INDIRECT($A$1&amp;"L"&amp;A1516)),Relationstabel!$A$3:$A$10,0),MATCH(IFERROR(VALUE(INDIRECT($A$1&amp;"M"&amp;A1516)),0),Relationstabel!$C$1:$K$1,0)),"Ingen varmeinstallationer")</f>
        <v>Fjernvarme/ Blokvarme</v>
      </c>
      <c r="L1516" s="1" t="str">
        <f ca="1">INDEX(Anvendelseskode!B:B,MATCH($E1516,Anvendelseskode!$A:$A,0))</f>
        <v>Fritliggende enfamilieshus (parcelhus)</v>
      </c>
      <c r="M1516" s="1" t="str">
        <f ca="1">INDEX(Anvendelseskode!C:C,MATCH($E1516,Anvendelseskode!$A:$A,0))</f>
        <v>Parcelhuse</v>
      </c>
      <c r="N1516" s="1" t="str">
        <f ca="1">INDEX(Anvendelseskode!D:D,MATCH($E1516,Anvendelseskode!$A:$A,0))</f>
        <v>Private husholdninger</v>
      </c>
      <c r="O1516" s="1" t="str">
        <f ca="1">IFERROR(INDEX(SBi!$2:$2,MATCH(G1516,SBi!$1:$1,1)),SBi!$K$2)</f>
        <v>1999-2006</v>
      </c>
      <c r="P1516" s="1">
        <f ca="1">IFERROR(INDEX(SBi!$C$3:$K$28,MATCH(E1516,SBi!$B$3:$B$28,0),MATCH(O1516,SBi!$C$2:$K$2,0)),0)</f>
        <v>83.9</v>
      </c>
      <c r="Q1516" s="19">
        <f t="shared" ca="1" si="307"/>
        <v>13.927400000000002</v>
      </c>
      <c r="R1516" s="19" t="str">
        <f ca="1">IFERROR(INDEX(VpD!$2:$2,MATCH(G1516,VpD!$1:$1,1)),VpD!$I$2)</f>
        <v>&gt;1998</v>
      </c>
      <c r="S1516" s="1">
        <f ca="1">IFERROR(INDEX(VpD!$C$3:$I$27,MATCH(E1516,VpD!$B$3:$B$27,0),MATCH(R1516,VpD!$C$2:$I$2,0)),0)</f>
        <v>72</v>
      </c>
      <c r="T1516" s="19">
        <f t="shared" ca="1" si="308"/>
        <v>11.952</v>
      </c>
      <c r="U1516" s="14" t="str">
        <f t="shared" ca="1" si="309"/>
        <v xml:space="preserve">712145.84 </v>
      </c>
      <c r="V1516" s="14" t="str">
        <f t="shared" ca="1" si="310"/>
        <v>6172086.67</v>
      </c>
      <c r="W1516" s="14" t="str">
        <f t="shared" ca="1" si="311"/>
        <v>POINT(712145.84 6172086.67)</v>
      </c>
      <c r="X1516" s="14" t="str">
        <f>IFERROR(INDEX(BygningOmraade!B:B,MATCH(A1516,BygningOmraade!A:A,0)),"")</f>
        <v/>
      </c>
    </row>
    <row r="1517" spans="1:24" s="14" customFormat="1" x14ac:dyDescent="0.25">
      <c r="A1517" s="14">
        <f t="shared" si="299"/>
        <v>1517</v>
      </c>
      <c r="B1517" s="14" t="str">
        <f t="shared" ca="1" si="300"/>
        <v>578f073c-e92b-46ba-ab59-b7c98e71761a</v>
      </c>
      <c r="C1517" s="14" t="str">
        <f t="shared" ca="1" si="301"/>
        <v>0a3f507e-247b-32b8-e044-0003ba298018</v>
      </c>
      <c r="D1517" s="14">
        <f t="shared" ca="1" si="302"/>
        <v>995618</v>
      </c>
      <c r="E1517" s="1">
        <f t="shared" ca="1" si="303"/>
        <v>320</v>
      </c>
      <c r="F1517" s="1">
        <f t="shared" ca="1" si="304"/>
        <v>113</v>
      </c>
      <c r="G1517" s="1">
        <f t="shared" ca="1" si="305"/>
        <v>1949</v>
      </c>
      <c r="H1517" s="1" t="str">
        <f ca="1">IFERROR(INDEX(Varmeinstallation!B:B,MATCH(INDIRECT($A$1&amp;"L"&amp;A1517)*1,Varmeinstallation!A:A,0)),"Ingen varmeinstallationer")</f>
        <v>Centralvarme fra eget anlæg, et-kammer fyr</v>
      </c>
      <c r="I1517" s="1" t="str">
        <f ca="1">IFERROR(INDEX(Opvarmningsmiddel!B:B,MATCH(INDIRECT($A$1&amp;"M"&amp;A1517)*1,Opvarmningsmiddel!A:A,0)),"")</f>
        <v>Naturgas</v>
      </c>
      <c r="J1517" s="1">
        <f t="shared" ca="1" si="306"/>
        <v>0</v>
      </c>
      <c r="K1517" s="1" t="str">
        <f ca="1">IFERROR(INDEX(Relationstabel!$C$3:$K$10,MATCH(VALUE(INDIRECT($A$1&amp;"L"&amp;A1517)),Relationstabel!$A$3:$A$10,0),MATCH(IFERROR(VALUE(INDIRECT($A$1&amp;"M"&amp;A1517)),0),Relationstabel!$C$1:$K$1,0)),"Ingen varmeinstallationer")</f>
        <v>Naturgas</v>
      </c>
      <c r="L1517" s="1" t="str">
        <f ca="1">INDEX(Anvendelseskode!B:B,MATCH($E1517,Anvendelseskode!$A:$A,0))</f>
        <v>Bygning til kontor, handel, lager herunder offentlig administration</v>
      </c>
      <c r="M1517" s="1" t="str">
        <f ca="1">INDEX(Anvendelseskode!C:C,MATCH($E1517,Anvendelseskode!$A:$A,0))</f>
        <v>Kontor, handel, lager, off. adm.</v>
      </c>
      <c r="N1517" s="1" t="str">
        <f ca="1">INDEX(Anvendelseskode!D:D,MATCH($E1517,Anvendelseskode!$A:$A,0))</f>
        <v>Handel og servicevirksomheder</v>
      </c>
      <c r="O1517" s="1" t="str">
        <f ca="1">IFERROR(INDEX(SBi!$2:$2,MATCH(G1517,SBi!$1:$1,1)),SBi!$K$2)</f>
        <v>1931-1950</v>
      </c>
      <c r="P1517" s="1">
        <f ca="1">IFERROR(INDEX(SBi!$C$3:$K$28,MATCH(E1517,SBi!$B$3:$B$28,0),MATCH(O1517,SBi!$C$2:$K$2,0)),0)</f>
        <v>129</v>
      </c>
      <c r="Q1517" s="19">
        <f t="shared" ca="1" si="307"/>
        <v>14.577</v>
      </c>
      <c r="R1517" s="19" t="str">
        <f ca="1">IFERROR(INDEX(VpD!$2:$2,MATCH(G1517,VpD!$1:$1,1)),VpD!$I$2)</f>
        <v>1931-1950</v>
      </c>
      <c r="S1517" s="1">
        <f ca="1">IFERROR(INDEX(VpD!$C$3:$I$27,MATCH(E1517,VpD!$B$3:$B$27,0),MATCH(R1517,VpD!$C$2:$I$2,0)),0)</f>
        <v>126</v>
      </c>
      <c r="T1517" s="19">
        <f t="shared" ca="1" si="308"/>
        <v>14.238</v>
      </c>
      <c r="U1517" s="14" t="str">
        <f t="shared" ca="1" si="309"/>
        <v xml:space="preserve">712466.85 </v>
      </c>
      <c r="V1517" s="14" t="str">
        <f t="shared" ca="1" si="310"/>
        <v>6169381.26</v>
      </c>
      <c r="W1517" s="14" t="str">
        <f t="shared" ca="1" si="311"/>
        <v>POINT(712466.85 6169381.26)</v>
      </c>
      <c r="X1517" s="14" t="str">
        <f>IFERROR(INDEX(BygningOmraade!B:B,MATCH(A1517,BygningOmraade!A:A,0)),"")</f>
        <v/>
      </c>
    </row>
    <row r="1518" spans="1:24" s="14" customFormat="1" x14ac:dyDescent="0.25">
      <c r="A1518" s="14">
        <f t="shared" si="299"/>
        <v>1518</v>
      </c>
      <c r="B1518" s="14" t="str">
        <f t="shared" ca="1" si="300"/>
        <v>57a5aef6-2958-46b3-9d40-503bb829d258</v>
      </c>
      <c r="C1518" s="14" t="str">
        <f t="shared" ca="1" si="301"/>
        <v>0a3f507e-2020-32b8-e044-0003ba298018</v>
      </c>
      <c r="D1518" s="14">
        <f t="shared" ca="1" si="302"/>
        <v>993660</v>
      </c>
      <c r="E1518" s="1">
        <f t="shared" ca="1" si="303"/>
        <v>120</v>
      </c>
      <c r="F1518" s="1">
        <f t="shared" ca="1" si="304"/>
        <v>134</v>
      </c>
      <c r="G1518" s="1">
        <f t="shared" ca="1" si="305"/>
        <v>1971</v>
      </c>
      <c r="H1518" s="1" t="str">
        <f ca="1">IFERROR(INDEX(Varmeinstallation!B:B,MATCH(INDIRECT($A$1&amp;"L"&amp;A1518)*1,Varmeinstallation!A:A,0)),"Ingen varmeinstallationer")</f>
        <v>Centralvarme fra eget anlæg, et-kammer fyr</v>
      </c>
      <c r="I1518" s="1" t="str">
        <f ca="1">IFERROR(INDEX(Opvarmningsmiddel!B:B,MATCH(INDIRECT($A$1&amp;"M"&amp;A1518)*1,Opvarmningsmiddel!A:A,0)),"")</f>
        <v>Naturgas</v>
      </c>
      <c r="J1518" s="1">
        <f t="shared" ca="1" si="306"/>
        <v>0</v>
      </c>
      <c r="K1518" s="1" t="str">
        <f ca="1">IFERROR(INDEX(Relationstabel!$C$3:$K$10,MATCH(VALUE(INDIRECT($A$1&amp;"L"&amp;A1518)),Relationstabel!$A$3:$A$10,0),MATCH(IFERROR(VALUE(INDIRECT($A$1&amp;"M"&amp;A1518)),0),Relationstabel!$C$1:$K$1,0)),"Ingen varmeinstallationer")</f>
        <v>Naturgas</v>
      </c>
      <c r="L1518" s="1" t="str">
        <f ca="1">INDEX(Anvendelseskode!B:B,MATCH($E1518,Anvendelseskode!$A:$A,0))</f>
        <v>Fritliggende enfamilieshus (parcelhus)</v>
      </c>
      <c r="M1518" s="1" t="str">
        <f ca="1">INDEX(Anvendelseskode!C:C,MATCH($E1518,Anvendelseskode!$A:$A,0))</f>
        <v>Parcelhuse</v>
      </c>
      <c r="N1518" s="1" t="str">
        <f ca="1">INDEX(Anvendelseskode!D:D,MATCH($E1518,Anvendelseskode!$A:$A,0))</f>
        <v>Private husholdninger</v>
      </c>
      <c r="O1518" s="1" t="str">
        <f ca="1">IFERROR(INDEX(SBi!$2:$2,MATCH(G1518,SBi!$1:$1,1)),SBi!$K$2)</f>
        <v>1961-1972</v>
      </c>
      <c r="P1518" s="1">
        <f ca="1">IFERROR(INDEX(SBi!$C$3:$K$28,MATCH(E1518,SBi!$B$3:$B$28,0),MATCH(O1518,SBi!$C$2:$K$2,0)),0)</f>
        <v>134.30000000000001</v>
      </c>
      <c r="Q1518" s="19">
        <f t="shared" ca="1" si="307"/>
        <v>17.996200000000002</v>
      </c>
      <c r="R1518" s="19" t="str">
        <f ca="1">IFERROR(INDEX(VpD!$2:$2,MATCH(G1518,VpD!$1:$1,1)),VpD!$I$2)</f>
        <v>1961-1972</v>
      </c>
      <c r="S1518" s="1">
        <f ca="1">IFERROR(INDEX(VpD!$C$3:$I$27,MATCH(E1518,VpD!$B$3:$B$27,0),MATCH(R1518,VpD!$C$2:$I$2,0)),0)</f>
        <v>143</v>
      </c>
      <c r="T1518" s="19">
        <f t="shared" ca="1" si="308"/>
        <v>19.161999999999999</v>
      </c>
      <c r="U1518" s="14" t="str">
        <f t="shared" ca="1" si="309"/>
        <v xml:space="preserve">710957.44 </v>
      </c>
      <c r="V1518" s="14" t="str">
        <f t="shared" ca="1" si="310"/>
        <v>6171870.84</v>
      </c>
      <c r="W1518" s="14" t="str">
        <f t="shared" ca="1" si="311"/>
        <v>POINT(710957.44 6171870.84)</v>
      </c>
      <c r="X1518" s="14" t="str">
        <f>IFERROR(INDEX(BygningOmraade!B:B,MATCH(A1518,BygningOmraade!A:A,0)),"")</f>
        <v/>
      </c>
    </row>
    <row r="1519" spans="1:24" s="14" customFormat="1" x14ac:dyDescent="0.25">
      <c r="A1519" s="14">
        <f t="shared" si="299"/>
        <v>1519</v>
      </c>
      <c r="B1519" s="14" t="str">
        <f t="shared" ca="1" si="300"/>
        <v>57bc79c8-d199-435d-a5f8-586ac7efcb8c</v>
      </c>
      <c r="C1519" s="14" t="str">
        <f t="shared" ca="1" si="301"/>
        <v>c7c59ce1-055e-42df-a79a-4af57fc5507e</v>
      </c>
      <c r="D1519" s="14">
        <f t="shared" ca="1" si="302"/>
        <v>994328</v>
      </c>
      <c r="E1519" s="1">
        <f t="shared" ca="1" si="303"/>
        <v>230</v>
      </c>
      <c r="F1519" s="1">
        <f t="shared" ca="1" si="304"/>
        <v>20</v>
      </c>
      <c r="G1519" s="1">
        <f t="shared" ca="1" si="305"/>
        <v>1966</v>
      </c>
      <c r="H1519" s="1" t="str">
        <f ca="1">IFERROR(INDEX(Varmeinstallation!B:B,MATCH(INDIRECT($A$1&amp;"L"&amp;A1519)*1,Varmeinstallation!A:A,0)),"Ingen varmeinstallationer")</f>
        <v>Ingen varmeinstallationer</v>
      </c>
      <c r="I1519" s="1" t="str">
        <f ca="1">IFERROR(INDEX(Opvarmningsmiddel!B:B,MATCH(INDIRECT($A$1&amp;"M"&amp;A1519)*1,Opvarmningsmiddel!A:A,0)),"")</f>
        <v/>
      </c>
      <c r="J1519" s="1">
        <f t="shared" ca="1" si="306"/>
        <v>0</v>
      </c>
      <c r="K1519" s="1" t="str">
        <f ca="1">IFERROR(INDEX(Relationstabel!$C$3:$K$10,MATCH(VALUE(INDIRECT($A$1&amp;"L"&amp;A1519)),Relationstabel!$A$3:$A$10,0),MATCH(IFERROR(VALUE(INDIRECT($A$1&amp;"M"&amp;A1519)),0),Relationstabel!$C$1:$K$1,0)),"Ingen varmeinstallationer")</f>
        <v>Ingen varmeinstallation</v>
      </c>
      <c r="L1519" s="1" t="str">
        <f ca="1">INDEX(Anvendelseskode!B:B,MATCH($E1519,Anvendelseskode!$A:$A,0))</f>
        <v>El-, gas-, vand- eller varmeværk forbrændingsanstalt m.v..</v>
      </c>
      <c r="M1519" s="1" t="str">
        <f ca="1">INDEX(Anvendelseskode!C:C,MATCH($E1519,Anvendelseskode!$A:$A,0))</f>
        <v>El-, gas-, vand- og varmeværker</v>
      </c>
      <c r="N1519" s="1" t="str">
        <f ca="1">INDEX(Anvendelseskode!D:D,MATCH($E1519,Anvendelseskode!$A:$A,0))</f>
        <v>Industri</v>
      </c>
      <c r="O1519" s="1" t="str">
        <f ca="1">IFERROR(INDEX(SBi!$2:$2,MATCH(G1519,SBi!$1:$1,1)),SBi!$K$2)</f>
        <v>1961-1972</v>
      </c>
      <c r="P1519" s="1">
        <f ca="1">IFERROR(INDEX(SBi!$C$3:$K$28,MATCH(E1519,SBi!$B$3:$B$28,0),MATCH(O1519,SBi!$C$2:$K$2,0)),0)</f>
        <v>97</v>
      </c>
      <c r="Q1519" s="19">
        <f t="shared" ca="1" si="307"/>
        <v>1.94</v>
      </c>
      <c r="R1519" s="19" t="str">
        <f ca="1">IFERROR(INDEX(VpD!$2:$2,MATCH(G1519,VpD!$1:$1,1)),VpD!$I$2)</f>
        <v>1961-1972</v>
      </c>
      <c r="S1519" s="1">
        <f ca="1">IFERROR(INDEX(VpD!$C$3:$I$27,MATCH(E1519,VpD!$B$3:$B$27,0),MATCH(R1519,VpD!$C$2:$I$2,0)),0)</f>
        <v>97</v>
      </c>
      <c r="T1519" s="19">
        <f t="shared" ca="1" si="308"/>
        <v>1.94</v>
      </c>
      <c r="U1519" s="14" t="str">
        <f t="shared" ca="1" si="309"/>
        <v xml:space="preserve">711263.41 </v>
      </c>
      <c r="V1519" s="14" t="str">
        <f t="shared" ca="1" si="310"/>
        <v>6171913.85</v>
      </c>
      <c r="W1519" s="14" t="str">
        <f t="shared" ca="1" si="311"/>
        <v>POINT(711263.41 6171913.85)</v>
      </c>
      <c r="X1519" s="14" t="str">
        <f>IFERROR(INDEX(BygningOmraade!B:B,MATCH(A1519,BygningOmraade!A:A,0)),"")</f>
        <v/>
      </c>
    </row>
    <row r="1520" spans="1:24" s="14" customFormat="1" x14ac:dyDescent="0.25">
      <c r="A1520" s="14">
        <f t="shared" si="299"/>
        <v>1520</v>
      </c>
      <c r="B1520" s="14" t="str">
        <f t="shared" ca="1" si="300"/>
        <v>57c04440-cd80-40e4-ad9f-6b7aef4cc3db</v>
      </c>
      <c r="C1520" s="14" t="str">
        <f t="shared" ca="1" si="301"/>
        <v>0a3f507e-192e-32b8-e044-0003ba298018</v>
      </c>
      <c r="D1520" s="14">
        <f t="shared" ca="1" si="302"/>
        <v>993901</v>
      </c>
      <c r="E1520" s="1">
        <f t="shared" ca="1" si="303"/>
        <v>420</v>
      </c>
      <c r="F1520" s="1">
        <f t="shared" ca="1" si="304"/>
        <v>13436</v>
      </c>
      <c r="G1520" s="1">
        <f t="shared" ca="1" si="305"/>
        <v>1984</v>
      </c>
      <c r="H1520" s="1" t="str">
        <f ca="1">IFERROR(INDEX(Varmeinstallation!B:B,MATCH(INDIRECT($A$1&amp;"L"&amp;A1520)*1,Varmeinstallation!A:A,0)),"Ingen varmeinstallationer")</f>
        <v>Fjernvarme/blokvarme (radiatorsystemer eller varmluftanlæg)</v>
      </c>
      <c r="I1520" s="1" t="str">
        <f ca="1">IFERROR(INDEX(Opvarmningsmiddel!B:B,MATCH(INDIRECT($A$1&amp;"M"&amp;A1520)*1,Opvarmningsmiddel!A:A,0)),"")</f>
        <v/>
      </c>
      <c r="J1520" s="1">
        <f t="shared" ca="1" si="306"/>
        <v>0</v>
      </c>
      <c r="K1520" s="1" t="str">
        <f ca="1">IFERROR(INDEX(Relationstabel!$C$3:$K$10,MATCH(VALUE(INDIRECT($A$1&amp;"L"&amp;A1520)),Relationstabel!$A$3:$A$10,0),MATCH(IFERROR(VALUE(INDIRECT($A$1&amp;"M"&amp;A1520)),0),Relationstabel!$C$1:$K$1,0)),"Ingen varmeinstallationer")</f>
        <v>Fjernvarme/ Blokvarme</v>
      </c>
      <c r="L1520" s="1" t="str">
        <f ca="1">INDEX(Anvendelseskode!B:B,MATCH($E1520,Anvendelseskode!$A:$A,0))</f>
        <v>Bygning til undervisning og forskning (skole, gymnasium, forskningslabratorium o.lign.)</v>
      </c>
      <c r="M1520" s="1" t="str">
        <f ca="1">INDEX(Anvendelseskode!C:C,MATCH($E1520,Anvendelseskode!$A:$A,0))</f>
        <v>Undervisning, forskning o.l.</v>
      </c>
      <c r="N1520" s="1" t="str">
        <f ca="1">INDEX(Anvendelseskode!D:D,MATCH($E1520,Anvendelseskode!$A:$A,0))</f>
        <v>Kommunale og andre offentlige institutioner</v>
      </c>
      <c r="O1520" s="1" t="str">
        <f ca="1">IFERROR(INDEX(SBi!$2:$2,MATCH(G1520,SBi!$1:$1,1)),SBi!$K$2)</f>
        <v>1979-1998</v>
      </c>
      <c r="P1520" s="1">
        <f ca="1">IFERROR(INDEX(SBi!$C$3:$K$28,MATCH(E1520,SBi!$B$3:$B$28,0),MATCH(O1520,SBi!$C$2:$K$2,0)),0)</f>
        <v>115.1</v>
      </c>
      <c r="Q1520" s="19">
        <f t="shared" ca="1" si="307"/>
        <v>1546.4835999999998</v>
      </c>
      <c r="R1520" s="19" t="str">
        <f ca="1">IFERROR(INDEX(VpD!$2:$2,MATCH(G1520,VpD!$1:$1,1)),VpD!$I$2)</f>
        <v>1979-1998</v>
      </c>
      <c r="S1520" s="1">
        <f ca="1">IFERROR(INDEX(VpD!$C$3:$I$27,MATCH(E1520,VpD!$B$3:$B$27,0),MATCH(R1520,VpD!$C$2:$I$2,0)),0)</f>
        <v>98</v>
      </c>
      <c r="T1520" s="19">
        <f t="shared" ca="1" si="308"/>
        <v>1316.7280000000001</v>
      </c>
      <c r="U1520" s="14" t="str">
        <f t="shared" ca="1" si="309"/>
        <v xml:space="preserve">711220.69 </v>
      </c>
      <c r="V1520" s="14" t="str">
        <f t="shared" ca="1" si="310"/>
        <v>6172273.54</v>
      </c>
      <c r="W1520" s="14" t="str">
        <f t="shared" ca="1" si="311"/>
        <v>POINT(711220.69 6172273.54)</v>
      </c>
      <c r="X1520" s="14" t="str">
        <f>IFERROR(INDEX(BygningOmraade!B:B,MATCH(A1520,BygningOmraade!A:A,0)),"")</f>
        <v/>
      </c>
    </row>
    <row r="1521" spans="1:24" s="14" customFormat="1" x14ac:dyDescent="0.25">
      <c r="A1521" s="14">
        <f t="shared" si="299"/>
        <v>1521</v>
      </c>
      <c r="B1521" s="14" t="str">
        <f t="shared" ca="1" si="300"/>
        <v>57c24be3-c1d8-45a7-8d59-a6c59bd26f7e</v>
      </c>
      <c r="C1521" s="14" t="str">
        <f t="shared" ca="1" si="301"/>
        <v>75d4829b-3596-165e-e044-00144f3ead67</v>
      </c>
      <c r="D1521" s="14">
        <f t="shared" ca="1" si="302"/>
        <v>2577955</v>
      </c>
      <c r="E1521" s="1">
        <f t="shared" ca="1" si="303"/>
        <v>590</v>
      </c>
      <c r="F1521" s="1">
        <f t="shared" ca="1" si="304"/>
        <v>3</v>
      </c>
      <c r="G1521" s="1">
        <f t="shared" ca="1" si="305"/>
        <v>2009</v>
      </c>
      <c r="H1521" s="1" t="str">
        <f ca="1">IFERROR(INDEX(Varmeinstallation!B:B,MATCH(INDIRECT($A$1&amp;"L"&amp;A1521)*1,Varmeinstallation!A:A,0)),"Ingen varmeinstallationer")</f>
        <v>Ingen varmeinstallationer</v>
      </c>
      <c r="I1521" s="1" t="str">
        <f ca="1">IFERROR(INDEX(Opvarmningsmiddel!B:B,MATCH(INDIRECT($A$1&amp;"M"&amp;A1521)*1,Opvarmningsmiddel!A:A,0)),"")</f>
        <v/>
      </c>
      <c r="J1521" s="1">
        <f t="shared" ca="1" si="306"/>
        <v>0</v>
      </c>
      <c r="K1521" s="1" t="str">
        <f ca="1">IFERROR(INDEX(Relationstabel!$C$3:$K$10,MATCH(VALUE(INDIRECT($A$1&amp;"L"&amp;A1521)),Relationstabel!$A$3:$A$10,0),MATCH(IFERROR(VALUE(INDIRECT($A$1&amp;"M"&amp;A1521)),0),Relationstabel!$C$1:$K$1,0)),"Ingen varmeinstallationer")</f>
        <v>Ingen varmeinstallation</v>
      </c>
      <c r="L1521" s="1" t="str">
        <f ca="1">INDEX(Anvendelseskode!B:B,MATCH($E1521,Anvendelseskode!$A:$A,0))</f>
        <v>Uspecificeret fritidsformål</v>
      </c>
      <c r="M1521" s="1" t="str">
        <f ca="1">INDEX(Anvendelseskode!C:C,MATCH($E1521,Anvendelseskode!$A:$A,0))</f>
        <v>Anden bygning til fritidsformål</v>
      </c>
      <c r="N1521" s="1" t="str">
        <f ca="1">INDEX(Anvendelseskode!D:D,MATCH($E1521,Anvendelseskode!$A:$A,0))</f>
        <v>Kommunale og andre offentlige institutioner</v>
      </c>
      <c r="O1521" s="1" t="str">
        <f ca="1">IFERROR(INDEX(SBi!$2:$2,MATCH(G1521,SBi!$1:$1,1)),SBi!$K$2)</f>
        <v>Efter 2006</v>
      </c>
      <c r="P1521" s="1">
        <f ca="1">IFERROR(INDEX(SBi!$C$3:$K$28,MATCH(E1521,SBi!$B$3:$B$28,0),MATCH(O1521,SBi!$C$2:$K$2,0)),0)</f>
        <v>76.8</v>
      </c>
      <c r="Q1521" s="19">
        <f t="shared" ca="1" si="307"/>
        <v>0.23039999999999997</v>
      </c>
      <c r="R1521" s="19" t="str">
        <f ca="1">IFERROR(INDEX(VpD!$2:$2,MATCH(G1521,VpD!$1:$1,1)),VpD!$I$2)</f>
        <v>&gt;1998</v>
      </c>
      <c r="S1521" s="1">
        <f ca="1">IFERROR(INDEX(VpD!$C$3:$I$27,MATCH(E1521,VpD!$B$3:$B$27,0),MATCH(R1521,VpD!$C$2:$I$2,0)),0)</f>
        <v>26</v>
      </c>
      <c r="T1521" s="19">
        <f t="shared" ca="1" si="308"/>
        <v>7.8E-2</v>
      </c>
      <c r="U1521" s="14" t="str">
        <f t="shared" ca="1" si="309"/>
        <v xml:space="preserve">712561.31 </v>
      </c>
      <c r="V1521" s="14" t="str">
        <f t="shared" ca="1" si="310"/>
        <v>6169769.52</v>
      </c>
      <c r="W1521" s="14" t="str">
        <f t="shared" ca="1" si="311"/>
        <v>POINT(712561.31 6169769.52)</v>
      </c>
      <c r="X1521" s="14" t="str">
        <f>IFERROR(INDEX(BygningOmraade!B:B,MATCH(A1521,BygningOmraade!A:A,0)),"")</f>
        <v/>
      </c>
    </row>
    <row r="1522" spans="1:24" s="14" customFormat="1" x14ac:dyDescent="0.25">
      <c r="A1522" s="14">
        <f t="shared" si="299"/>
        <v>1522</v>
      </c>
      <c r="B1522" s="14" t="str">
        <f t="shared" ca="1" si="300"/>
        <v>57c4555f-9e4f-4ce1-9919-a40fcec46a7e</v>
      </c>
      <c r="C1522" s="14" t="str">
        <f t="shared" ca="1" si="301"/>
        <v>75d4829b-359d-165e-e044-00144f3ead67</v>
      </c>
      <c r="D1522" s="14">
        <f t="shared" ca="1" si="302"/>
        <v>995273</v>
      </c>
      <c r="E1522" s="1">
        <f t="shared" ca="1" si="303"/>
        <v>230</v>
      </c>
      <c r="F1522" s="1">
        <f t="shared" ca="1" si="304"/>
        <v>4</v>
      </c>
      <c r="G1522" s="1">
        <f t="shared" ca="1" si="305"/>
        <v>1976</v>
      </c>
      <c r="H1522" s="1" t="str">
        <f ca="1">IFERROR(INDEX(Varmeinstallation!B:B,MATCH(INDIRECT($A$1&amp;"L"&amp;A1522)*1,Varmeinstallation!A:A,0)),"Ingen varmeinstallationer")</f>
        <v>Ingen varmeinstallationer</v>
      </c>
      <c r="I1522" s="1" t="str">
        <f ca="1">IFERROR(INDEX(Opvarmningsmiddel!B:B,MATCH(INDIRECT($A$1&amp;"M"&amp;A1522)*1,Opvarmningsmiddel!A:A,0)),"")</f>
        <v/>
      </c>
      <c r="J1522" s="1">
        <f t="shared" ca="1" si="306"/>
        <v>0</v>
      </c>
      <c r="K1522" s="1" t="str">
        <f ca="1">IFERROR(INDEX(Relationstabel!$C$3:$K$10,MATCH(VALUE(INDIRECT($A$1&amp;"L"&amp;A1522)),Relationstabel!$A$3:$A$10,0),MATCH(IFERROR(VALUE(INDIRECT($A$1&amp;"M"&amp;A1522)),0),Relationstabel!$C$1:$K$1,0)),"Ingen varmeinstallationer")</f>
        <v>Ingen varmeinstallation</v>
      </c>
      <c r="L1522" s="1" t="str">
        <f ca="1">INDEX(Anvendelseskode!B:B,MATCH($E1522,Anvendelseskode!$A:$A,0))</f>
        <v>El-, gas-, vand- eller varmeværk forbrændingsanstalt m.v..</v>
      </c>
      <c r="M1522" s="1" t="str">
        <f ca="1">INDEX(Anvendelseskode!C:C,MATCH($E1522,Anvendelseskode!$A:$A,0))</f>
        <v>El-, gas-, vand- og varmeværker</v>
      </c>
      <c r="N1522" s="1" t="str">
        <f ca="1">INDEX(Anvendelseskode!D:D,MATCH($E1522,Anvendelseskode!$A:$A,0))</f>
        <v>Industri</v>
      </c>
      <c r="O1522" s="1" t="str">
        <f ca="1">IFERROR(INDEX(SBi!$2:$2,MATCH(G1522,SBi!$1:$1,1)),SBi!$K$2)</f>
        <v>1973-1978</v>
      </c>
      <c r="P1522" s="1">
        <f ca="1">IFERROR(INDEX(SBi!$C$3:$K$28,MATCH(E1522,SBi!$B$3:$B$28,0),MATCH(O1522,SBi!$C$2:$K$2,0)),0)</f>
        <v>97</v>
      </c>
      <c r="Q1522" s="19">
        <f t="shared" ca="1" si="307"/>
        <v>0.38800000000000001</v>
      </c>
      <c r="R1522" s="19" t="str">
        <f ca="1">IFERROR(INDEX(VpD!$2:$2,MATCH(G1522,VpD!$1:$1,1)),VpD!$I$2)</f>
        <v>1973-1978</v>
      </c>
      <c r="S1522" s="1">
        <f ca="1">IFERROR(INDEX(VpD!$C$3:$I$27,MATCH(E1522,VpD!$B$3:$B$27,0),MATCH(R1522,VpD!$C$2:$I$2,0)),0)</f>
        <v>97</v>
      </c>
      <c r="T1522" s="19">
        <f t="shared" ca="1" si="308"/>
        <v>0.38800000000000001</v>
      </c>
      <c r="U1522" s="14" t="str">
        <f t="shared" ca="1" si="309"/>
        <v xml:space="preserve">711907.02 </v>
      </c>
      <c r="V1522" s="14" t="str">
        <f t="shared" ca="1" si="310"/>
        <v>6172510.84</v>
      </c>
      <c r="W1522" s="14" t="str">
        <f t="shared" ca="1" si="311"/>
        <v>POINT(711907.02 6172510.84)</v>
      </c>
      <c r="X1522" s="14" t="str">
        <f>IFERROR(INDEX(BygningOmraade!B:B,MATCH(A1522,BygningOmraade!A:A,0)),"")</f>
        <v/>
      </c>
    </row>
    <row r="1523" spans="1:24" s="14" customFormat="1" x14ac:dyDescent="0.25">
      <c r="A1523" s="14">
        <f t="shared" si="299"/>
        <v>1523</v>
      </c>
      <c r="B1523" s="14" t="str">
        <f t="shared" ca="1" si="300"/>
        <v>57e0253e-9b69-4503-a8d6-b23c3c474800</v>
      </c>
      <c r="C1523" s="14" t="str">
        <f t="shared" ca="1" si="301"/>
        <v>4591b5f9-a6be-0dd9-e044-0003ba298018</v>
      </c>
      <c r="D1523" s="14">
        <f t="shared" ca="1" si="302"/>
        <v>2691166</v>
      </c>
      <c r="E1523" s="1">
        <f t="shared" ca="1" si="303"/>
        <v>130</v>
      </c>
      <c r="F1523" s="1">
        <f t="shared" ca="1" si="304"/>
        <v>138</v>
      </c>
      <c r="G1523" s="1">
        <f t="shared" ca="1" si="305"/>
        <v>2008</v>
      </c>
      <c r="H1523" s="1" t="str">
        <f ca="1">IFERROR(INDEX(Varmeinstallation!B:B,MATCH(INDIRECT($A$1&amp;"L"&amp;A1523)*1,Varmeinstallation!A:A,0)),"Ingen varmeinstallationer")</f>
        <v>Centralvarme fra eget anlæg, et-kammer fyr</v>
      </c>
      <c r="I1523" s="1" t="str">
        <f ca="1">IFERROR(INDEX(Opvarmningsmiddel!B:B,MATCH(INDIRECT($A$1&amp;"M"&amp;A1523)*1,Opvarmningsmiddel!A:A,0)),"")</f>
        <v>Naturgas</v>
      </c>
      <c r="J1523" s="1">
        <f t="shared" ca="1" si="306"/>
        <v>90</v>
      </c>
      <c r="K1523" s="1" t="str">
        <f ca="1">IFERROR(INDEX(Relationstabel!$C$3:$K$10,MATCH(VALUE(INDIRECT($A$1&amp;"L"&amp;A1523)),Relationstabel!$A$3:$A$10,0),MATCH(IFERROR(VALUE(INDIRECT($A$1&amp;"M"&amp;A1523)),0),Relationstabel!$C$1:$K$1,0)),"Ingen varmeinstallationer")</f>
        <v>Naturgas</v>
      </c>
      <c r="L1523" s="1" t="str">
        <f ca="1">INDEX(Anvendelseskode!B:B,MATCH($E1523,Anvendelseskode!$A:$A,0))</f>
        <v>Række-, kæde-, dobbelthus (lodret adskillelse mellem enhederne)</v>
      </c>
      <c r="M1523" s="1" t="str">
        <f ca="1">INDEX(Anvendelseskode!C:C,MATCH($E1523,Anvendelseskode!$A:$A,0))</f>
        <v>Række-, kæde og dobbelthuse</v>
      </c>
      <c r="N1523" s="1" t="str">
        <f ca="1">INDEX(Anvendelseskode!D:D,MATCH($E1523,Anvendelseskode!$A:$A,0))</f>
        <v>Private husholdninger</v>
      </c>
      <c r="O1523" s="1" t="str">
        <f ca="1">IFERROR(INDEX(SBi!$2:$2,MATCH(G1523,SBi!$1:$1,1)),SBi!$K$2)</f>
        <v>Efter 2006</v>
      </c>
      <c r="P1523" s="1">
        <f ca="1">IFERROR(INDEX(SBi!$C$3:$K$28,MATCH(E1523,SBi!$B$3:$B$28,0),MATCH(O1523,SBi!$C$2:$K$2,0)),0)</f>
        <v>66.400000000000006</v>
      </c>
      <c r="Q1523" s="19">
        <f t="shared" ca="1" si="307"/>
        <v>9.1632000000000016</v>
      </c>
      <c r="R1523" s="19" t="str">
        <f ca="1">IFERROR(INDEX(VpD!$2:$2,MATCH(G1523,VpD!$1:$1,1)),VpD!$I$2)</f>
        <v>&gt;1998</v>
      </c>
      <c r="S1523" s="1">
        <f ca="1">IFERROR(INDEX(VpD!$C$3:$I$27,MATCH(E1523,VpD!$B$3:$B$27,0),MATCH(R1523,VpD!$C$2:$I$2,0)),0)</f>
        <v>65</v>
      </c>
      <c r="T1523" s="19">
        <f t="shared" ca="1" si="308"/>
        <v>8.9700000000000006</v>
      </c>
      <c r="U1523" s="14" t="str">
        <f t="shared" ca="1" si="309"/>
        <v xml:space="preserve">712628.83 </v>
      </c>
      <c r="V1523" s="14" t="str">
        <f t="shared" ca="1" si="310"/>
        <v>6168813.36</v>
      </c>
      <c r="W1523" s="14" t="str">
        <f t="shared" ca="1" si="311"/>
        <v>POINT(712628.83 6168813.36)</v>
      </c>
      <c r="X1523" s="14" t="str">
        <f>IFERROR(INDEX(BygningOmraade!B:B,MATCH(A1523,BygningOmraade!A:A,0)),"")</f>
        <v/>
      </c>
    </row>
    <row r="1524" spans="1:24" s="14" customFormat="1" x14ac:dyDescent="0.25">
      <c r="A1524" s="14">
        <f t="shared" si="299"/>
        <v>1524</v>
      </c>
      <c r="B1524" s="14" t="str">
        <f t="shared" ca="1" si="300"/>
        <v>57e4502e-1345-4456-a520-b659dd5b839c</v>
      </c>
      <c r="C1524" s="14" t="str">
        <f t="shared" ca="1" si="301"/>
        <v>4e6b37a7-08e7-4d38-bf9d-ce91596c057f</v>
      </c>
      <c r="D1524" s="14">
        <f t="shared" ca="1" si="302"/>
        <v>100088999</v>
      </c>
      <c r="E1524" s="1">
        <f t="shared" ca="1" si="303"/>
        <v>130</v>
      </c>
      <c r="F1524" s="1">
        <f t="shared" ca="1" si="304"/>
        <v>115</v>
      </c>
      <c r="G1524" s="1">
        <f t="shared" ca="1" si="305"/>
        <v>2015</v>
      </c>
      <c r="H1524" s="1" t="str">
        <f ca="1">IFERROR(INDEX(Varmeinstallation!B:B,MATCH(INDIRECT($A$1&amp;"L"&amp;A1524)*1,Varmeinstallation!A:A,0)),"Ingen varmeinstallationer")</f>
        <v>Fjernvarme/blokvarme (radiatorsystemer eller varmluftanlæg)</v>
      </c>
      <c r="I1524" s="1" t="str">
        <f ca="1">IFERROR(INDEX(Opvarmningsmiddel!B:B,MATCH(INDIRECT($A$1&amp;"M"&amp;A1524)*1,Opvarmningsmiddel!A:A,0)),"")</f>
        <v/>
      </c>
      <c r="J1524" s="1">
        <f t="shared" ca="1" si="306"/>
        <v>0</v>
      </c>
      <c r="K1524" s="1" t="str">
        <f ca="1">IFERROR(INDEX(Relationstabel!$C$3:$K$10,MATCH(VALUE(INDIRECT($A$1&amp;"L"&amp;A1524)),Relationstabel!$A$3:$A$10,0),MATCH(IFERROR(VALUE(INDIRECT($A$1&amp;"M"&amp;A1524)),0),Relationstabel!$C$1:$K$1,0)),"Ingen varmeinstallationer")</f>
        <v>Fjernvarme/ Blokvarme</v>
      </c>
      <c r="L1524" s="1" t="str">
        <f ca="1">INDEX(Anvendelseskode!B:B,MATCH($E1524,Anvendelseskode!$A:$A,0))</f>
        <v>Række-, kæde-, dobbelthus (lodret adskillelse mellem enhederne)</v>
      </c>
      <c r="M1524" s="1" t="str">
        <f ca="1">INDEX(Anvendelseskode!C:C,MATCH($E1524,Anvendelseskode!$A:$A,0))</f>
        <v>Række-, kæde og dobbelthuse</v>
      </c>
      <c r="N1524" s="1" t="str">
        <f ca="1">INDEX(Anvendelseskode!D:D,MATCH($E1524,Anvendelseskode!$A:$A,0))</f>
        <v>Private husholdninger</v>
      </c>
      <c r="O1524" s="1" t="str">
        <f ca="1">IFERROR(INDEX(SBi!$2:$2,MATCH(G1524,SBi!$1:$1,1)),SBi!$K$2)</f>
        <v>Efter 2006</v>
      </c>
      <c r="P1524" s="1">
        <f ca="1">IFERROR(INDEX(SBi!$C$3:$K$28,MATCH(E1524,SBi!$B$3:$B$28,0),MATCH(O1524,SBi!$C$2:$K$2,0)),0)</f>
        <v>66.400000000000006</v>
      </c>
      <c r="Q1524" s="19">
        <f t="shared" ca="1" si="307"/>
        <v>7.636000000000001</v>
      </c>
      <c r="R1524" s="19" t="str">
        <f ca="1">IFERROR(INDEX(VpD!$2:$2,MATCH(G1524,VpD!$1:$1,1)),VpD!$I$2)</f>
        <v>&gt;1998</v>
      </c>
      <c r="S1524" s="1">
        <f ca="1">IFERROR(INDEX(VpD!$C$3:$I$27,MATCH(E1524,VpD!$B$3:$B$27,0),MATCH(R1524,VpD!$C$2:$I$2,0)),0)</f>
        <v>65</v>
      </c>
      <c r="T1524" s="19">
        <f t="shared" ca="1" si="308"/>
        <v>7.4749999999999996</v>
      </c>
      <c r="U1524" s="14" t="str">
        <f t="shared" ca="1" si="309"/>
        <v xml:space="preserve">711487.54 </v>
      </c>
      <c r="V1524" s="14" t="str">
        <f t="shared" ca="1" si="310"/>
        <v>6172778.16</v>
      </c>
      <c r="W1524" s="14" t="str">
        <f t="shared" ca="1" si="311"/>
        <v>POINT(711487.54 6172778.16)</v>
      </c>
      <c r="X1524" s="14" t="str">
        <f>IFERROR(INDEX(BygningOmraade!B:B,MATCH(A1524,BygningOmraade!A:A,0)),"")</f>
        <v/>
      </c>
    </row>
    <row r="1525" spans="1:24" s="14" customFormat="1" x14ac:dyDescent="0.25">
      <c r="A1525" s="14">
        <f t="shared" si="299"/>
        <v>1525</v>
      </c>
      <c r="B1525" s="14" t="str">
        <f t="shared" ca="1" si="300"/>
        <v>57e8243b-337d-44cc-b2c4-c70fabdb0d8e</v>
      </c>
      <c r="C1525" s="14" t="str">
        <f t="shared" ca="1" si="301"/>
        <v>0a3f507e-225a-32b8-e044-0003ba298018</v>
      </c>
      <c r="D1525" s="14">
        <f t="shared" ca="1" si="302"/>
        <v>995186</v>
      </c>
      <c r="E1525" s="1">
        <f t="shared" ca="1" si="303"/>
        <v>120</v>
      </c>
      <c r="F1525" s="1">
        <f t="shared" ca="1" si="304"/>
        <v>161</v>
      </c>
      <c r="G1525" s="1">
        <f t="shared" ca="1" si="305"/>
        <v>1973</v>
      </c>
      <c r="H1525" s="1" t="str">
        <f ca="1">IFERROR(INDEX(Varmeinstallation!B:B,MATCH(INDIRECT($A$1&amp;"L"&amp;A1525)*1,Varmeinstallation!A:A,0)),"Ingen varmeinstallationer")</f>
        <v>Centralvarme fra eget anlæg, et-kammer fyr</v>
      </c>
      <c r="I1525" s="1" t="str">
        <f ca="1">IFERROR(INDEX(Opvarmningsmiddel!B:B,MATCH(INDIRECT($A$1&amp;"M"&amp;A1525)*1,Opvarmningsmiddel!A:A,0)),"")</f>
        <v>Naturgas</v>
      </c>
      <c r="J1525" s="1">
        <f t="shared" ca="1" si="306"/>
        <v>5</v>
      </c>
      <c r="K1525" s="1" t="str">
        <f ca="1">IFERROR(INDEX(Relationstabel!$C$3:$K$10,MATCH(VALUE(INDIRECT($A$1&amp;"L"&amp;A1525)),Relationstabel!$A$3:$A$10,0),MATCH(IFERROR(VALUE(INDIRECT($A$1&amp;"M"&amp;A1525)),0),Relationstabel!$C$1:$K$1,0)),"Ingen varmeinstallationer")</f>
        <v>Naturgas</v>
      </c>
      <c r="L1525" s="1" t="str">
        <f ca="1">INDEX(Anvendelseskode!B:B,MATCH($E1525,Anvendelseskode!$A:$A,0))</f>
        <v>Fritliggende enfamilieshus (parcelhus)</v>
      </c>
      <c r="M1525" s="1" t="str">
        <f ca="1">INDEX(Anvendelseskode!C:C,MATCH($E1525,Anvendelseskode!$A:$A,0))</f>
        <v>Parcelhuse</v>
      </c>
      <c r="N1525" s="1" t="str">
        <f ca="1">INDEX(Anvendelseskode!D:D,MATCH($E1525,Anvendelseskode!$A:$A,0))</f>
        <v>Private husholdninger</v>
      </c>
      <c r="O1525" s="1" t="str">
        <f ca="1">IFERROR(INDEX(SBi!$2:$2,MATCH(G1525,SBi!$1:$1,1)),SBi!$K$2)</f>
        <v>1973-1978</v>
      </c>
      <c r="P1525" s="1">
        <f ca="1">IFERROR(INDEX(SBi!$C$3:$K$28,MATCH(E1525,SBi!$B$3:$B$28,0),MATCH(O1525,SBi!$C$2:$K$2,0)),0)</f>
        <v>119.8</v>
      </c>
      <c r="Q1525" s="19">
        <f t="shared" ca="1" si="307"/>
        <v>19.287800000000001</v>
      </c>
      <c r="R1525" s="19" t="str">
        <f ca="1">IFERROR(INDEX(VpD!$2:$2,MATCH(G1525,VpD!$1:$1,1)),VpD!$I$2)</f>
        <v>1973-1978</v>
      </c>
      <c r="S1525" s="1">
        <f ca="1">IFERROR(INDEX(VpD!$C$3:$I$27,MATCH(E1525,VpD!$B$3:$B$27,0),MATCH(R1525,VpD!$C$2:$I$2,0)),0)</f>
        <v>117</v>
      </c>
      <c r="T1525" s="19">
        <f t="shared" ca="1" si="308"/>
        <v>18.837</v>
      </c>
      <c r="U1525" s="14" t="str">
        <f t="shared" ca="1" si="309"/>
        <v xml:space="preserve">711844.17 </v>
      </c>
      <c r="V1525" s="14" t="str">
        <f t="shared" ca="1" si="310"/>
        <v>6171690.22</v>
      </c>
      <c r="W1525" s="14" t="str">
        <f t="shared" ca="1" si="311"/>
        <v>POINT(711844.17 6171690.22)</v>
      </c>
      <c r="X1525" s="14" t="str">
        <f>IFERROR(INDEX(BygningOmraade!B:B,MATCH(A1525,BygningOmraade!A:A,0)),"")</f>
        <v/>
      </c>
    </row>
    <row r="1526" spans="1:24" s="14" customFormat="1" x14ac:dyDescent="0.25">
      <c r="A1526" s="14">
        <f t="shared" si="299"/>
        <v>1526</v>
      </c>
      <c r="B1526" s="14" t="str">
        <f t="shared" ca="1" si="300"/>
        <v>5801a23e-d9cb-4880-bdff-ab0a40808eb4</v>
      </c>
      <c r="C1526" s="14" t="str">
        <f t="shared" ca="1" si="301"/>
        <v>0a3f507e-2335-32b8-e044-0003ba298018</v>
      </c>
      <c r="D1526" s="14">
        <f t="shared" ca="1" si="302"/>
        <v>996438</v>
      </c>
      <c r="E1526" s="1">
        <f t="shared" ca="1" si="303"/>
        <v>120</v>
      </c>
      <c r="F1526" s="1">
        <f t="shared" ca="1" si="304"/>
        <v>139</v>
      </c>
      <c r="G1526" s="1">
        <f t="shared" ca="1" si="305"/>
        <v>1983</v>
      </c>
      <c r="H1526" s="1" t="str">
        <f ca="1">IFERROR(INDEX(Varmeinstallation!B:B,MATCH(INDIRECT($A$1&amp;"L"&amp;A1526)*1,Varmeinstallation!A:A,0)),"Ingen varmeinstallationer")</f>
        <v>Centralvarme fra eget anlæg, et-kammer fyr</v>
      </c>
      <c r="I1526" s="1" t="str">
        <f ca="1">IFERROR(INDEX(Opvarmningsmiddel!B:B,MATCH(INDIRECT($A$1&amp;"M"&amp;A1526)*1,Opvarmningsmiddel!A:A,0)),"")</f>
        <v>Naturgas</v>
      </c>
      <c r="J1526" s="1">
        <f t="shared" ca="1" si="306"/>
        <v>2</v>
      </c>
      <c r="K1526" s="1" t="str">
        <f ca="1">IFERROR(INDEX(Relationstabel!$C$3:$K$10,MATCH(VALUE(INDIRECT($A$1&amp;"L"&amp;A1526)),Relationstabel!$A$3:$A$10,0),MATCH(IFERROR(VALUE(INDIRECT($A$1&amp;"M"&amp;A1526)),0),Relationstabel!$C$1:$K$1,0)),"Ingen varmeinstallationer")</f>
        <v>Naturgas</v>
      </c>
      <c r="L1526" s="1" t="str">
        <f ca="1">INDEX(Anvendelseskode!B:B,MATCH($E1526,Anvendelseskode!$A:$A,0))</f>
        <v>Fritliggende enfamilieshus (parcelhus)</v>
      </c>
      <c r="M1526" s="1" t="str">
        <f ca="1">INDEX(Anvendelseskode!C:C,MATCH($E1526,Anvendelseskode!$A:$A,0))</f>
        <v>Parcelhuse</v>
      </c>
      <c r="N1526" s="1" t="str">
        <f ca="1">INDEX(Anvendelseskode!D:D,MATCH($E1526,Anvendelseskode!$A:$A,0))</f>
        <v>Private husholdninger</v>
      </c>
      <c r="O1526" s="1" t="str">
        <f ca="1">IFERROR(INDEX(SBi!$2:$2,MATCH(G1526,SBi!$1:$1,1)),SBi!$K$2)</f>
        <v>1979-1998</v>
      </c>
      <c r="P1526" s="1">
        <f ca="1">IFERROR(INDEX(SBi!$C$3:$K$28,MATCH(E1526,SBi!$B$3:$B$28,0),MATCH(O1526,SBi!$C$2:$K$2,0)),0)</f>
        <v>105.4</v>
      </c>
      <c r="Q1526" s="19">
        <f t="shared" ca="1" si="307"/>
        <v>14.650600000000001</v>
      </c>
      <c r="R1526" s="19" t="str">
        <f ca="1">IFERROR(INDEX(VpD!$2:$2,MATCH(G1526,VpD!$1:$1,1)),VpD!$I$2)</f>
        <v>1979-1998</v>
      </c>
      <c r="S1526" s="1">
        <f ca="1">IFERROR(INDEX(VpD!$C$3:$I$27,MATCH(E1526,VpD!$B$3:$B$27,0),MATCH(R1526,VpD!$C$2:$I$2,0)),0)</f>
        <v>90</v>
      </c>
      <c r="T1526" s="19">
        <f t="shared" ca="1" si="308"/>
        <v>12.51</v>
      </c>
      <c r="U1526" s="14" t="str">
        <f t="shared" ca="1" si="309"/>
        <v xml:space="preserve">713352.93 </v>
      </c>
      <c r="V1526" s="14" t="str">
        <f t="shared" ca="1" si="310"/>
        <v>6168585.59</v>
      </c>
      <c r="W1526" s="14" t="str">
        <f t="shared" ca="1" si="311"/>
        <v>POINT(713352.93 6168585.59)</v>
      </c>
      <c r="X1526" s="14" t="str">
        <f>IFERROR(INDEX(BygningOmraade!B:B,MATCH(A1526,BygningOmraade!A:A,0)),"")</f>
        <v/>
      </c>
    </row>
    <row r="1527" spans="1:24" s="14" customFormat="1" x14ac:dyDescent="0.25">
      <c r="A1527" s="14">
        <f t="shared" si="299"/>
        <v>1527</v>
      </c>
      <c r="B1527" s="14" t="str">
        <f t="shared" ca="1" si="300"/>
        <v>580c0ed6-e6f9-4e1e-b73d-edcdc43a9bb0</v>
      </c>
      <c r="C1527" s="14" t="str">
        <f t="shared" ca="1" si="301"/>
        <v>0a3f507e-20e6-32b8-e044-0003ba298018</v>
      </c>
      <c r="D1527" s="14">
        <f t="shared" ca="1" si="302"/>
        <v>996183</v>
      </c>
      <c r="E1527" s="1">
        <f t="shared" ca="1" si="303"/>
        <v>120</v>
      </c>
      <c r="F1527" s="1">
        <f t="shared" ca="1" si="304"/>
        <v>200</v>
      </c>
      <c r="G1527" s="1">
        <f t="shared" ca="1" si="305"/>
        <v>1979</v>
      </c>
      <c r="H1527" s="1" t="str">
        <f ca="1">IFERROR(INDEX(Varmeinstallation!B:B,MATCH(INDIRECT($A$1&amp;"L"&amp;A1527)*1,Varmeinstallation!A:A,0)),"Ingen varmeinstallationer")</f>
        <v>Centralvarme fra eget anlæg, et-kammer fyr</v>
      </c>
      <c r="I1527" s="1" t="str">
        <f ca="1">IFERROR(INDEX(Opvarmningsmiddel!B:B,MATCH(INDIRECT($A$1&amp;"M"&amp;A1527)*1,Opvarmningsmiddel!A:A,0)),"")</f>
        <v>Naturgas</v>
      </c>
      <c r="J1527" s="1">
        <f t="shared" ca="1" si="306"/>
        <v>1</v>
      </c>
      <c r="K1527" s="1" t="str">
        <f ca="1">IFERROR(INDEX(Relationstabel!$C$3:$K$10,MATCH(VALUE(INDIRECT($A$1&amp;"L"&amp;A1527)),Relationstabel!$A$3:$A$10,0),MATCH(IFERROR(VALUE(INDIRECT($A$1&amp;"M"&amp;A1527)),0),Relationstabel!$C$1:$K$1,0)),"Ingen varmeinstallationer")</f>
        <v>Naturgas</v>
      </c>
      <c r="L1527" s="1" t="str">
        <f ca="1">INDEX(Anvendelseskode!B:B,MATCH($E1527,Anvendelseskode!$A:$A,0))</f>
        <v>Fritliggende enfamilieshus (parcelhus)</v>
      </c>
      <c r="M1527" s="1" t="str">
        <f ca="1">INDEX(Anvendelseskode!C:C,MATCH($E1527,Anvendelseskode!$A:$A,0))</f>
        <v>Parcelhuse</v>
      </c>
      <c r="N1527" s="1" t="str">
        <f ca="1">INDEX(Anvendelseskode!D:D,MATCH($E1527,Anvendelseskode!$A:$A,0))</f>
        <v>Private husholdninger</v>
      </c>
      <c r="O1527" s="1" t="str">
        <f ca="1">IFERROR(INDEX(SBi!$2:$2,MATCH(G1527,SBi!$1:$1,1)),SBi!$K$2)</f>
        <v>1979-1998</v>
      </c>
      <c r="P1527" s="1">
        <f ca="1">IFERROR(INDEX(SBi!$C$3:$K$28,MATCH(E1527,SBi!$B$3:$B$28,0),MATCH(O1527,SBi!$C$2:$K$2,0)),0)</f>
        <v>105.4</v>
      </c>
      <c r="Q1527" s="19">
        <f t="shared" ca="1" si="307"/>
        <v>21.08</v>
      </c>
      <c r="R1527" s="19" t="str">
        <f ca="1">IFERROR(INDEX(VpD!$2:$2,MATCH(G1527,VpD!$1:$1,1)),VpD!$I$2)</f>
        <v>1979-1998</v>
      </c>
      <c r="S1527" s="1">
        <f ca="1">IFERROR(INDEX(VpD!$C$3:$I$27,MATCH(E1527,VpD!$B$3:$B$27,0),MATCH(R1527,VpD!$C$2:$I$2,0)),0)</f>
        <v>90</v>
      </c>
      <c r="T1527" s="19">
        <f t="shared" ca="1" si="308"/>
        <v>18</v>
      </c>
      <c r="U1527" s="14" t="str">
        <f t="shared" ca="1" si="309"/>
        <v xml:space="preserve">713094.39 </v>
      </c>
      <c r="V1527" s="14" t="str">
        <f t="shared" ca="1" si="310"/>
        <v>6168365.28</v>
      </c>
      <c r="W1527" s="14" t="str">
        <f t="shared" ca="1" si="311"/>
        <v>POINT(713094.39 6168365.28)</v>
      </c>
      <c r="X1527" s="14" t="str">
        <f>IFERROR(INDEX(BygningOmraade!B:B,MATCH(A1527,BygningOmraade!A:A,0)),"")</f>
        <v/>
      </c>
    </row>
    <row r="1528" spans="1:24" s="14" customFormat="1" x14ac:dyDescent="0.25">
      <c r="A1528" s="14">
        <f t="shared" si="299"/>
        <v>1528</v>
      </c>
      <c r="B1528" s="14" t="str">
        <f t="shared" ca="1" si="300"/>
        <v>58337130-beeb-43e9-b5f6-af817f220b69</v>
      </c>
      <c r="C1528" s="14" t="str">
        <f t="shared" ca="1" si="301"/>
        <v>0a3f507e-1bc1-32b8-e044-0003ba298018</v>
      </c>
      <c r="D1528" s="14">
        <f t="shared" ca="1" si="302"/>
        <v>997152</v>
      </c>
      <c r="E1528" s="1">
        <f t="shared" ca="1" si="303"/>
        <v>130</v>
      </c>
      <c r="F1528" s="1">
        <f t="shared" ca="1" si="304"/>
        <v>91</v>
      </c>
      <c r="G1528" s="1">
        <f t="shared" ca="1" si="305"/>
        <v>1967</v>
      </c>
      <c r="H1528" s="1" t="str">
        <f ca="1">IFERROR(INDEX(Varmeinstallation!B:B,MATCH(INDIRECT($A$1&amp;"L"&amp;A1528)*1,Varmeinstallation!A:A,0)),"Ingen varmeinstallationer")</f>
        <v>Elovne, elpaneler</v>
      </c>
      <c r="I1528" s="1" t="str">
        <f ca="1">IFERROR(INDEX(Opvarmningsmiddel!B:B,MATCH(INDIRECT($A$1&amp;"M"&amp;A1528)*1,Opvarmningsmiddel!A:A,0)),"")</f>
        <v>Elektricitet</v>
      </c>
      <c r="J1528" s="1">
        <f t="shared" ca="1" si="306"/>
        <v>2</v>
      </c>
      <c r="K1528" s="1" t="str">
        <f ca="1">IFERROR(INDEX(Relationstabel!$C$3:$K$10,MATCH(VALUE(INDIRECT($A$1&amp;"L"&amp;A1528)),Relationstabel!$A$3:$A$10,0),MATCH(IFERROR(VALUE(INDIRECT($A$1&amp;"M"&amp;A1528)),0),Relationstabel!$C$1:$K$1,0)),"Ingen varmeinstallationer")</f>
        <v>Elvarme</v>
      </c>
      <c r="L1528" s="1" t="str">
        <f ca="1">INDEX(Anvendelseskode!B:B,MATCH($E1528,Anvendelseskode!$A:$A,0))</f>
        <v>Række-, kæde-, dobbelthus (lodret adskillelse mellem enhederne)</v>
      </c>
      <c r="M1528" s="1" t="str">
        <f ca="1">INDEX(Anvendelseskode!C:C,MATCH($E1528,Anvendelseskode!$A:$A,0))</f>
        <v>Række-, kæde og dobbelthuse</v>
      </c>
      <c r="N1528" s="1" t="str">
        <f ca="1">INDEX(Anvendelseskode!D:D,MATCH($E1528,Anvendelseskode!$A:$A,0))</f>
        <v>Private husholdninger</v>
      </c>
      <c r="O1528" s="1" t="str">
        <f ca="1">IFERROR(INDEX(SBi!$2:$2,MATCH(G1528,SBi!$1:$1,1)),SBi!$K$2)</f>
        <v>1961-1972</v>
      </c>
      <c r="P1528" s="1">
        <f ca="1">IFERROR(INDEX(SBi!$C$3:$K$28,MATCH(E1528,SBi!$B$3:$B$28,0),MATCH(O1528,SBi!$C$2:$K$2,0)),0)</f>
        <v>119.9</v>
      </c>
      <c r="Q1528" s="19">
        <f t="shared" ca="1" si="307"/>
        <v>10.9109</v>
      </c>
      <c r="R1528" s="19" t="str">
        <f ca="1">IFERROR(INDEX(VpD!$2:$2,MATCH(G1528,VpD!$1:$1,1)),VpD!$I$2)</f>
        <v>1961-1972</v>
      </c>
      <c r="S1528" s="1">
        <f ca="1">IFERROR(INDEX(VpD!$C$3:$I$27,MATCH(E1528,VpD!$B$3:$B$27,0),MATCH(R1528,VpD!$C$2:$I$2,0)),0)</f>
        <v>120</v>
      </c>
      <c r="T1528" s="19">
        <f t="shared" ca="1" si="308"/>
        <v>10.92</v>
      </c>
      <c r="U1528" s="14" t="str">
        <f t="shared" ca="1" si="309"/>
        <v xml:space="preserve">713766.12 </v>
      </c>
      <c r="V1528" s="14" t="str">
        <f t="shared" ca="1" si="310"/>
        <v>6169254.77</v>
      </c>
      <c r="W1528" s="14" t="str">
        <f t="shared" ca="1" si="311"/>
        <v>POINT(713766.12 6169254.77)</v>
      </c>
      <c r="X1528" s="14" t="str">
        <f>IFERROR(INDEX(BygningOmraade!B:B,MATCH(A1528,BygningOmraade!A:A,0)),"")</f>
        <v/>
      </c>
    </row>
    <row r="1529" spans="1:24" s="14" customFormat="1" x14ac:dyDescent="0.25">
      <c r="A1529" s="14">
        <f t="shared" si="299"/>
        <v>1529</v>
      </c>
      <c r="B1529" s="14" t="str">
        <f t="shared" ca="1" si="300"/>
        <v>584a4a9d-51f0-4068-8beb-258657d3e7eb</v>
      </c>
      <c r="C1529" s="14" t="str">
        <f t="shared" ca="1" si="301"/>
        <v>0a3f507e-1c39-32b8-e044-0003ba298018</v>
      </c>
      <c r="D1529" s="14">
        <f t="shared" ca="1" si="302"/>
        <v>997293</v>
      </c>
      <c r="E1529" s="1">
        <f t="shared" ca="1" si="303"/>
        <v>130</v>
      </c>
      <c r="F1529" s="1">
        <f t="shared" ca="1" si="304"/>
        <v>132</v>
      </c>
      <c r="G1529" s="1">
        <f t="shared" ca="1" si="305"/>
        <v>1974</v>
      </c>
      <c r="H1529" s="1" t="str">
        <f ca="1">IFERROR(INDEX(Varmeinstallation!B:B,MATCH(INDIRECT($A$1&amp;"L"&amp;A1529)*1,Varmeinstallation!A:A,0)),"Ingen varmeinstallationer")</f>
        <v>Fjernvarme/blokvarme (radiatorsystemer eller varmluftanlæg)</v>
      </c>
      <c r="I1529" s="1" t="str">
        <f ca="1">IFERROR(INDEX(Opvarmningsmiddel!B:B,MATCH(INDIRECT($A$1&amp;"M"&amp;A1529)*1,Opvarmningsmiddel!A:A,0)),"")</f>
        <v/>
      </c>
      <c r="J1529" s="1">
        <f t="shared" ca="1" si="306"/>
        <v>0</v>
      </c>
      <c r="K1529" s="1" t="str">
        <f ca="1">IFERROR(INDEX(Relationstabel!$C$3:$K$10,MATCH(VALUE(INDIRECT($A$1&amp;"L"&amp;A1529)),Relationstabel!$A$3:$A$10,0),MATCH(IFERROR(VALUE(INDIRECT($A$1&amp;"M"&amp;A1529)),0),Relationstabel!$C$1:$K$1,0)),"Ingen varmeinstallationer")</f>
        <v>Fjernvarme/ Blokvarme</v>
      </c>
      <c r="L1529" s="1" t="str">
        <f ca="1">INDEX(Anvendelseskode!B:B,MATCH($E1529,Anvendelseskode!$A:$A,0))</f>
        <v>Række-, kæde-, dobbelthus (lodret adskillelse mellem enhederne)</v>
      </c>
      <c r="M1529" s="1" t="str">
        <f ca="1">INDEX(Anvendelseskode!C:C,MATCH($E1529,Anvendelseskode!$A:$A,0))</f>
        <v>Række-, kæde og dobbelthuse</v>
      </c>
      <c r="N1529" s="1" t="str">
        <f ca="1">INDEX(Anvendelseskode!D:D,MATCH($E1529,Anvendelseskode!$A:$A,0))</f>
        <v>Private husholdninger</v>
      </c>
      <c r="O1529" s="1" t="str">
        <f ca="1">IFERROR(INDEX(SBi!$2:$2,MATCH(G1529,SBi!$1:$1,1)),SBi!$K$2)</f>
        <v>1973-1978</v>
      </c>
      <c r="P1529" s="1">
        <f ca="1">IFERROR(INDEX(SBi!$C$3:$K$28,MATCH(E1529,SBi!$B$3:$B$28,0),MATCH(O1529,SBi!$C$2:$K$2,0)),0)</f>
        <v>112.6</v>
      </c>
      <c r="Q1529" s="19">
        <f t="shared" ca="1" si="307"/>
        <v>14.863199999999999</v>
      </c>
      <c r="R1529" s="19" t="str">
        <f ca="1">IFERROR(INDEX(VpD!$2:$2,MATCH(G1529,VpD!$1:$1,1)),VpD!$I$2)</f>
        <v>1973-1978</v>
      </c>
      <c r="S1529" s="1">
        <f ca="1">IFERROR(INDEX(VpD!$C$3:$I$27,MATCH(E1529,VpD!$B$3:$B$27,0),MATCH(R1529,VpD!$C$2:$I$2,0)),0)</f>
        <v>98</v>
      </c>
      <c r="T1529" s="19">
        <f t="shared" ca="1" si="308"/>
        <v>12.936</v>
      </c>
      <c r="U1529" s="14" t="str">
        <f t="shared" ca="1" si="309"/>
        <v xml:space="preserve">713698.6 </v>
      </c>
      <c r="V1529" s="14" t="str">
        <f t="shared" ca="1" si="310"/>
        <v>6169044.25</v>
      </c>
      <c r="W1529" s="14" t="str">
        <f t="shared" ca="1" si="311"/>
        <v>POINT(713698.6 6169044.25)</v>
      </c>
      <c r="X1529" s="14" t="str">
        <f>IFERROR(INDEX(BygningOmraade!B:B,MATCH(A1529,BygningOmraade!A:A,0)),"")</f>
        <v/>
      </c>
    </row>
    <row r="1530" spans="1:24" s="14" customFormat="1" x14ac:dyDescent="0.25">
      <c r="A1530" s="14">
        <f t="shared" si="299"/>
        <v>1530</v>
      </c>
      <c r="B1530" s="14" t="str">
        <f t="shared" ca="1" si="300"/>
        <v>58995d4f-8afd-4a2d-bb52-eeb516e5299d</v>
      </c>
      <c r="C1530" s="14" t="str">
        <f t="shared" ca="1" si="301"/>
        <v>0a3f507e-1b8a-32b8-e044-0003ba298018</v>
      </c>
      <c r="D1530" s="14">
        <f t="shared" ca="1" si="302"/>
        <v>996311</v>
      </c>
      <c r="E1530" s="1">
        <f t="shared" ca="1" si="303"/>
        <v>120</v>
      </c>
      <c r="F1530" s="1">
        <f t="shared" ca="1" si="304"/>
        <v>110</v>
      </c>
      <c r="G1530" s="1">
        <f t="shared" ca="1" si="305"/>
        <v>1965</v>
      </c>
      <c r="H1530" s="1" t="str">
        <f ca="1">IFERROR(INDEX(Varmeinstallation!B:B,MATCH(INDIRECT($A$1&amp;"L"&amp;A1530)*1,Varmeinstallation!A:A,0)),"Ingen varmeinstallationer")</f>
        <v>Centralvarme fra eget anlæg, et-kammer fyr</v>
      </c>
      <c r="I1530" s="1" t="str">
        <f ca="1">IFERROR(INDEX(Opvarmningsmiddel!B:B,MATCH(INDIRECT($A$1&amp;"M"&amp;A1530)*1,Opvarmningsmiddel!A:A,0)),"")</f>
        <v>Naturgas</v>
      </c>
      <c r="J1530" s="1">
        <f t="shared" ca="1" si="306"/>
        <v>0</v>
      </c>
      <c r="K1530" s="1" t="str">
        <f ca="1">IFERROR(INDEX(Relationstabel!$C$3:$K$10,MATCH(VALUE(INDIRECT($A$1&amp;"L"&amp;A1530)),Relationstabel!$A$3:$A$10,0),MATCH(IFERROR(VALUE(INDIRECT($A$1&amp;"M"&amp;A1530)),0),Relationstabel!$C$1:$K$1,0)),"Ingen varmeinstallationer")</f>
        <v>Naturgas</v>
      </c>
      <c r="L1530" s="1" t="str">
        <f ca="1">INDEX(Anvendelseskode!B:B,MATCH($E1530,Anvendelseskode!$A:$A,0))</f>
        <v>Fritliggende enfamilieshus (parcelhus)</v>
      </c>
      <c r="M1530" s="1" t="str">
        <f ca="1">INDEX(Anvendelseskode!C:C,MATCH($E1530,Anvendelseskode!$A:$A,0))</f>
        <v>Parcelhuse</v>
      </c>
      <c r="N1530" s="1" t="str">
        <f ca="1">INDEX(Anvendelseskode!D:D,MATCH($E1530,Anvendelseskode!$A:$A,0))</f>
        <v>Private husholdninger</v>
      </c>
      <c r="O1530" s="1" t="str">
        <f ca="1">IFERROR(INDEX(SBi!$2:$2,MATCH(G1530,SBi!$1:$1,1)),SBi!$K$2)</f>
        <v>1961-1972</v>
      </c>
      <c r="P1530" s="1">
        <f ca="1">IFERROR(INDEX(SBi!$C$3:$K$28,MATCH(E1530,SBi!$B$3:$B$28,0),MATCH(O1530,SBi!$C$2:$K$2,0)),0)</f>
        <v>134.30000000000001</v>
      </c>
      <c r="Q1530" s="19">
        <f t="shared" ca="1" si="307"/>
        <v>14.773000000000001</v>
      </c>
      <c r="R1530" s="19" t="str">
        <f ca="1">IFERROR(INDEX(VpD!$2:$2,MATCH(G1530,VpD!$1:$1,1)),VpD!$I$2)</f>
        <v>1961-1972</v>
      </c>
      <c r="S1530" s="1">
        <f ca="1">IFERROR(INDEX(VpD!$C$3:$I$27,MATCH(E1530,VpD!$B$3:$B$27,0),MATCH(R1530,VpD!$C$2:$I$2,0)),0)</f>
        <v>143</v>
      </c>
      <c r="T1530" s="19">
        <f t="shared" ca="1" si="308"/>
        <v>15.73</v>
      </c>
      <c r="U1530" s="14" t="str">
        <f t="shared" ca="1" si="309"/>
        <v xml:space="preserve">712955.68 </v>
      </c>
      <c r="V1530" s="14" t="str">
        <f t="shared" ca="1" si="310"/>
        <v>6168913.32</v>
      </c>
      <c r="W1530" s="14" t="str">
        <f t="shared" ca="1" si="311"/>
        <v>POINT(712955.68 6168913.32)</v>
      </c>
      <c r="X1530" s="14" t="str">
        <f>IFERROR(INDEX(BygningOmraade!B:B,MATCH(A1530,BygningOmraade!A:A,0)),"")</f>
        <v/>
      </c>
    </row>
    <row r="1531" spans="1:24" s="14" customFormat="1" x14ac:dyDescent="0.25">
      <c r="A1531" s="14">
        <f t="shared" si="299"/>
        <v>1531</v>
      </c>
      <c r="B1531" s="14" t="str">
        <f t="shared" ca="1" si="300"/>
        <v>589e745c-1fd1-4407-b7bf-c8ff0ced8aac</v>
      </c>
      <c r="C1531" s="14" t="str">
        <f t="shared" ca="1" si="301"/>
        <v>0a3f507e-1c0f-32b8-e044-0003ba298018</v>
      </c>
      <c r="D1531" s="14">
        <f t="shared" ca="1" si="302"/>
        <v>996779</v>
      </c>
      <c r="E1531" s="1">
        <f t="shared" ca="1" si="303"/>
        <v>120</v>
      </c>
      <c r="F1531" s="1">
        <f t="shared" ca="1" si="304"/>
        <v>129</v>
      </c>
      <c r="G1531" s="1">
        <f t="shared" ca="1" si="305"/>
        <v>1994</v>
      </c>
      <c r="H1531" s="1" t="str">
        <f ca="1">IFERROR(INDEX(Varmeinstallation!B:B,MATCH(INDIRECT($A$1&amp;"L"&amp;A1531)*1,Varmeinstallation!A:A,0)),"Ingen varmeinstallationer")</f>
        <v>Centralvarme fra eget anlæg, et-kammer fyr</v>
      </c>
      <c r="I1531" s="1" t="str">
        <f ca="1">IFERROR(INDEX(Opvarmningsmiddel!B:B,MATCH(INDIRECT($A$1&amp;"M"&amp;A1531)*1,Opvarmningsmiddel!A:A,0)),"")</f>
        <v>Naturgas</v>
      </c>
      <c r="J1531" s="1">
        <f t="shared" ca="1" si="306"/>
        <v>2</v>
      </c>
      <c r="K1531" s="1" t="str">
        <f ca="1">IFERROR(INDEX(Relationstabel!$C$3:$K$10,MATCH(VALUE(INDIRECT($A$1&amp;"L"&amp;A1531)),Relationstabel!$A$3:$A$10,0),MATCH(IFERROR(VALUE(INDIRECT($A$1&amp;"M"&amp;A1531)),0),Relationstabel!$C$1:$K$1,0)),"Ingen varmeinstallationer")</f>
        <v>Naturgas</v>
      </c>
      <c r="L1531" s="1" t="str">
        <f ca="1">INDEX(Anvendelseskode!B:B,MATCH($E1531,Anvendelseskode!$A:$A,0))</f>
        <v>Fritliggende enfamilieshus (parcelhus)</v>
      </c>
      <c r="M1531" s="1" t="str">
        <f ca="1">INDEX(Anvendelseskode!C:C,MATCH($E1531,Anvendelseskode!$A:$A,0))</f>
        <v>Parcelhuse</v>
      </c>
      <c r="N1531" s="1" t="str">
        <f ca="1">INDEX(Anvendelseskode!D:D,MATCH($E1531,Anvendelseskode!$A:$A,0))</f>
        <v>Private husholdninger</v>
      </c>
      <c r="O1531" s="1" t="str">
        <f ca="1">IFERROR(INDEX(SBi!$2:$2,MATCH(G1531,SBi!$1:$1,1)),SBi!$K$2)</f>
        <v>1979-1998</v>
      </c>
      <c r="P1531" s="1">
        <f ca="1">IFERROR(INDEX(SBi!$C$3:$K$28,MATCH(E1531,SBi!$B$3:$B$28,0),MATCH(O1531,SBi!$C$2:$K$2,0)),0)</f>
        <v>105.4</v>
      </c>
      <c r="Q1531" s="19">
        <f t="shared" ca="1" si="307"/>
        <v>13.5966</v>
      </c>
      <c r="R1531" s="19" t="str">
        <f ca="1">IFERROR(INDEX(VpD!$2:$2,MATCH(G1531,VpD!$1:$1,1)),VpD!$I$2)</f>
        <v>1979-1998</v>
      </c>
      <c r="S1531" s="1">
        <f ca="1">IFERROR(INDEX(VpD!$C$3:$I$27,MATCH(E1531,VpD!$B$3:$B$27,0),MATCH(R1531,VpD!$C$2:$I$2,0)),0)</f>
        <v>90</v>
      </c>
      <c r="T1531" s="19">
        <f t="shared" ca="1" si="308"/>
        <v>11.61</v>
      </c>
      <c r="U1531" s="14" t="str">
        <f t="shared" ca="1" si="309"/>
        <v xml:space="preserve">713486.81 </v>
      </c>
      <c r="V1531" s="14" t="str">
        <f t="shared" ca="1" si="310"/>
        <v>6169260.95</v>
      </c>
      <c r="W1531" s="14" t="str">
        <f t="shared" ca="1" si="311"/>
        <v>POINT(713486.81 6169260.95)</v>
      </c>
      <c r="X1531" s="14" t="str">
        <f>IFERROR(INDEX(BygningOmraade!B:B,MATCH(A1531,BygningOmraade!A:A,0)),"")</f>
        <v/>
      </c>
    </row>
    <row r="1532" spans="1:24" s="14" customFormat="1" x14ac:dyDescent="0.25">
      <c r="A1532" s="14">
        <f t="shared" si="299"/>
        <v>1532</v>
      </c>
      <c r="B1532" s="14" t="str">
        <f t="shared" ca="1" si="300"/>
        <v>58b11d95-6a1c-4d6f-8dd2-dd6e58900087</v>
      </c>
      <c r="C1532" s="14" t="str">
        <f t="shared" ca="1" si="301"/>
        <v>0a3f507e-14e8-32b8-e044-0003ba298018</v>
      </c>
      <c r="D1532" s="14">
        <f t="shared" ca="1" si="302"/>
        <v>994089</v>
      </c>
      <c r="E1532" s="1">
        <f t="shared" ca="1" si="303"/>
        <v>140</v>
      </c>
      <c r="F1532" s="1">
        <f t="shared" ca="1" si="304"/>
        <v>2502</v>
      </c>
      <c r="G1532" s="1">
        <f t="shared" ca="1" si="305"/>
        <v>1964</v>
      </c>
      <c r="H1532" s="1" t="str">
        <f ca="1">IFERROR(INDEX(Varmeinstallation!B:B,MATCH(INDIRECT($A$1&amp;"L"&amp;A1532)*1,Varmeinstallation!A:A,0)),"Ingen varmeinstallationer")</f>
        <v>Fjernvarme/blokvarme (radiatorsystemer eller varmluftanlæg)</v>
      </c>
      <c r="I1532" s="1" t="str">
        <f ca="1">IFERROR(INDEX(Opvarmningsmiddel!B:B,MATCH(INDIRECT($A$1&amp;"M"&amp;A1532)*1,Opvarmningsmiddel!A:A,0)),"")</f>
        <v/>
      </c>
      <c r="J1532" s="1">
        <f t="shared" ca="1" si="306"/>
        <v>0</v>
      </c>
      <c r="K1532" s="1" t="str">
        <f ca="1">IFERROR(INDEX(Relationstabel!$C$3:$K$10,MATCH(VALUE(INDIRECT($A$1&amp;"L"&amp;A1532)),Relationstabel!$A$3:$A$10,0),MATCH(IFERROR(VALUE(INDIRECT($A$1&amp;"M"&amp;A1532)),0),Relationstabel!$C$1:$K$1,0)),"Ingen varmeinstallationer")</f>
        <v>Fjernvarme/ Blokvarme</v>
      </c>
      <c r="L1532" s="1" t="str">
        <f ca="1">INDEX(Anvendelseskode!B:B,MATCH($E1532,Anvendelseskode!$A:$A,0))</f>
        <v>Etageboligbebyggelse</v>
      </c>
      <c r="M1532" s="1" t="str">
        <f ca="1">INDEX(Anvendelseskode!C:C,MATCH($E1532,Anvendelseskode!$A:$A,0))</f>
        <v>Etageboligbebyggelse</v>
      </c>
      <c r="N1532" s="1" t="str">
        <f ca="1">INDEX(Anvendelseskode!D:D,MATCH($E1532,Anvendelseskode!$A:$A,0))</f>
        <v>Private husholdninger</v>
      </c>
      <c r="O1532" s="1" t="str">
        <f ca="1">IFERROR(INDEX(SBi!$2:$2,MATCH(G1532,SBi!$1:$1,1)),SBi!$K$2)</f>
        <v>1961-1972</v>
      </c>
      <c r="P1532" s="1">
        <f ca="1">IFERROR(INDEX(SBi!$C$3:$K$28,MATCH(E1532,SBi!$B$3:$B$28,0),MATCH(O1532,SBi!$C$2:$K$2,0)),0)</f>
        <v>132.30000000000001</v>
      </c>
      <c r="Q1532" s="19">
        <f t="shared" ca="1" si="307"/>
        <v>331.01460000000003</v>
      </c>
      <c r="R1532" s="19" t="str">
        <f ca="1">IFERROR(INDEX(VpD!$2:$2,MATCH(G1532,VpD!$1:$1,1)),VpD!$I$2)</f>
        <v>1961-1972</v>
      </c>
      <c r="S1532" s="1">
        <f ca="1">IFERROR(INDEX(VpD!$C$3:$I$27,MATCH(E1532,VpD!$B$3:$B$27,0),MATCH(R1532,VpD!$C$2:$I$2,0)),0)</f>
        <v>126</v>
      </c>
      <c r="T1532" s="19">
        <f t="shared" ca="1" si="308"/>
        <v>315.25200000000001</v>
      </c>
      <c r="U1532" s="14" t="str">
        <f t="shared" ca="1" si="309"/>
        <v xml:space="preserve">711022.64 </v>
      </c>
      <c r="V1532" s="14" t="str">
        <f t="shared" ca="1" si="310"/>
        <v>6172670.43</v>
      </c>
      <c r="W1532" s="14" t="str">
        <f t="shared" ca="1" si="311"/>
        <v>POINT(711022.64 6172670.43)</v>
      </c>
      <c r="X1532" s="14" t="str">
        <f>IFERROR(INDEX(BygningOmraade!B:B,MATCH(A1532,BygningOmraade!A:A,0)),"")</f>
        <v/>
      </c>
    </row>
    <row r="1533" spans="1:24" s="14" customFormat="1" x14ac:dyDescent="0.25">
      <c r="A1533" s="14">
        <f t="shared" si="299"/>
        <v>1533</v>
      </c>
      <c r="B1533" s="14" t="str">
        <f t="shared" ca="1" si="300"/>
        <v>58b9918a-c883-4f39-bf7f-1f1368fba80c</v>
      </c>
      <c r="C1533" s="14" t="str">
        <f t="shared" ca="1" si="301"/>
        <v>0a3f507e-1b7a-32b8-e044-0003ba298018</v>
      </c>
      <c r="D1533" s="14">
        <f t="shared" ca="1" si="302"/>
        <v>996745</v>
      </c>
      <c r="E1533" s="1">
        <f t="shared" ca="1" si="303"/>
        <v>130</v>
      </c>
      <c r="F1533" s="1">
        <f t="shared" ca="1" si="304"/>
        <v>109</v>
      </c>
      <c r="G1533" s="1">
        <f t="shared" ca="1" si="305"/>
        <v>1978</v>
      </c>
      <c r="H1533" s="1" t="str">
        <f ca="1">IFERROR(INDEX(Varmeinstallation!B:B,MATCH(INDIRECT($A$1&amp;"L"&amp;A1533)*1,Varmeinstallation!A:A,0)),"Ingen varmeinstallationer")</f>
        <v>Fjernvarme/blokvarme (radiatorsystemer eller varmluftanlæg)</v>
      </c>
      <c r="I1533" s="1" t="str">
        <f ca="1">IFERROR(INDEX(Opvarmningsmiddel!B:B,MATCH(INDIRECT($A$1&amp;"M"&amp;A1533)*1,Opvarmningsmiddel!A:A,0)),"")</f>
        <v/>
      </c>
      <c r="J1533" s="1">
        <f t="shared" ca="1" si="306"/>
        <v>0</v>
      </c>
      <c r="K1533" s="1" t="str">
        <f ca="1">IFERROR(INDEX(Relationstabel!$C$3:$K$10,MATCH(VALUE(INDIRECT($A$1&amp;"L"&amp;A1533)),Relationstabel!$A$3:$A$10,0),MATCH(IFERROR(VALUE(INDIRECT($A$1&amp;"M"&amp;A1533)),0),Relationstabel!$C$1:$K$1,0)),"Ingen varmeinstallationer")</f>
        <v>Fjernvarme/ Blokvarme</v>
      </c>
      <c r="L1533" s="1" t="str">
        <f ca="1">INDEX(Anvendelseskode!B:B,MATCH($E1533,Anvendelseskode!$A:$A,0))</f>
        <v>Række-, kæde-, dobbelthus (lodret adskillelse mellem enhederne)</v>
      </c>
      <c r="M1533" s="1" t="str">
        <f ca="1">INDEX(Anvendelseskode!C:C,MATCH($E1533,Anvendelseskode!$A:$A,0))</f>
        <v>Række-, kæde og dobbelthuse</v>
      </c>
      <c r="N1533" s="1" t="str">
        <f ca="1">INDEX(Anvendelseskode!D:D,MATCH($E1533,Anvendelseskode!$A:$A,0))</f>
        <v>Private husholdninger</v>
      </c>
      <c r="O1533" s="1" t="str">
        <f ca="1">IFERROR(INDEX(SBi!$2:$2,MATCH(G1533,SBi!$1:$1,1)),SBi!$K$2)</f>
        <v>1973-1978</v>
      </c>
      <c r="P1533" s="1">
        <f ca="1">IFERROR(INDEX(SBi!$C$3:$K$28,MATCH(E1533,SBi!$B$3:$B$28,0),MATCH(O1533,SBi!$C$2:$K$2,0)),0)</f>
        <v>112.6</v>
      </c>
      <c r="Q1533" s="19">
        <f t="shared" ca="1" si="307"/>
        <v>12.273399999999999</v>
      </c>
      <c r="R1533" s="19" t="str">
        <f ca="1">IFERROR(INDEX(VpD!$2:$2,MATCH(G1533,VpD!$1:$1,1)),VpD!$I$2)</f>
        <v>1973-1978</v>
      </c>
      <c r="S1533" s="1">
        <f ca="1">IFERROR(INDEX(VpD!$C$3:$I$27,MATCH(E1533,VpD!$B$3:$B$27,0),MATCH(R1533,VpD!$C$2:$I$2,0)),0)</f>
        <v>98</v>
      </c>
      <c r="T1533" s="19">
        <f t="shared" ca="1" si="308"/>
        <v>10.682</v>
      </c>
      <c r="U1533" s="14" t="str">
        <f t="shared" ca="1" si="309"/>
        <v xml:space="preserve">713495.91 </v>
      </c>
      <c r="V1533" s="14" t="str">
        <f t="shared" ca="1" si="310"/>
        <v>6169633.21</v>
      </c>
      <c r="W1533" s="14" t="str">
        <f t="shared" ca="1" si="311"/>
        <v>POINT(713495.91 6169633.21)</v>
      </c>
      <c r="X1533" s="14" t="str">
        <f>IFERROR(INDEX(BygningOmraade!B:B,MATCH(A1533,BygningOmraade!A:A,0)),"")</f>
        <v/>
      </c>
    </row>
    <row r="1534" spans="1:24" s="14" customFormat="1" x14ac:dyDescent="0.25">
      <c r="A1534" s="14">
        <f t="shared" si="299"/>
        <v>1534</v>
      </c>
      <c r="B1534" s="14" t="str">
        <f t="shared" ca="1" si="300"/>
        <v>58be7c79-3d3e-49a6-a665-33e43be722e3</v>
      </c>
      <c r="C1534" s="14" t="str">
        <f t="shared" ca="1" si="301"/>
        <v>0a3f507e-1a5e-32b8-e044-0003ba298018</v>
      </c>
      <c r="D1534" s="14">
        <f t="shared" ca="1" si="302"/>
        <v>997720</v>
      </c>
      <c r="E1534" s="1">
        <f t="shared" ca="1" si="303"/>
        <v>120</v>
      </c>
      <c r="F1534" s="1">
        <f t="shared" ca="1" si="304"/>
        <v>141</v>
      </c>
      <c r="G1534" s="1">
        <f t="shared" ca="1" si="305"/>
        <v>1966</v>
      </c>
      <c r="H1534" s="1" t="str">
        <f ca="1">IFERROR(INDEX(Varmeinstallation!B:B,MATCH(INDIRECT($A$1&amp;"L"&amp;A1534)*1,Varmeinstallation!A:A,0)),"Ingen varmeinstallationer")</f>
        <v>Centralvarme fra eget anlæg, et-kammer fyr</v>
      </c>
      <c r="I1534" s="1" t="str">
        <f ca="1">IFERROR(INDEX(Opvarmningsmiddel!B:B,MATCH(INDIRECT($A$1&amp;"M"&amp;A1534)*1,Opvarmningsmiddel!A:A,0)),"")</f>
        <v>Naturgas</v>
      </c>
      <c r="J1534" s="1">
        <f t="shared" ca="1" si="306"/>
        <v>0</v>
      </c>
      <c r="K1534" s="1" t="str">
        <f ca="1">IFERROR(INDEX(Relationstabel!$C$3:$K$10,MATCH(VALUE(INDIRECT($A$1&amp;"L"&amp;A1534)),Relationstabel!$A$3:$A$10,0),MATCH(IFERROR(VALUE(INDIRECT($A$1&amp;"M"&amp;A1534)),0),Relationstabel!$C$1:$K$1,0)),"Ingen varmeinstallationer")</f>
        <v>Naturgas</v>
      </c>
      <c r="L1534" s="1" t="str">
        <f ca="1">INDEX(Anvendelseskode!B:B,MATCH($E1534,Anvendelseskode!$A:$A,0))</f>
        <v>Fritliggende enfamilieshus (parcelhus)</v>
      </c>
      <c r="M1534" s="1" t="str">
        <f ca="1">INDEX(Anvendelseskode!C:C,MATCH($E1534,Anvendelseskode!$A:$A,0))</f>
        <v>Parcelhuse</v>
      </c>
      <c r="N1534" s="1" t="str">
        <f ca="1">INDEX(Anvendelseskode!D:D,MATCH($E1534,Anvendelseskode!$A:$A,0))</f>
        <v>Private husholdninger</v>
      </c>
      <c r="O1534" s="1" t="str">
        <f ca="1">IFERROR(INDEX(SBi!$2:$2,MATCH(G1534,SBi!$1:$1,1)),SBi!$K$2)</f>
        <v>1961-1972</v>
      </c>
      <c r="P1534" s="1">
        <f ca="1">IFERROR(INDEX(SBi!$C$3:$K$28,MATCH(E1534,SBi!$B$3:$B$28,0),MATCH(O1534,SBi!$C$2:$K$2,0)),0)</f>
        <v>134.30000000000001</v>
      </c>
      <c r="Q1534" s="19">
        <f t="shared" ca="1" si="307"/>
        <v>18.936300000000003</v>
      </c>
      <c r="R1534" s="19" t="str">
        <f ca="1">IFERROR(INDEX(VpD!$2:$2,MATCH(G1534,VpD!$1:$1,1)),VpD!$I$2)</f>
        <v>1961-1972</v>
      </c>
      <c r="S1534" s="1">
        <f ca="1">IFERROR(INDEX(VpD!$C$3:$I$27,MATCH(E1534,VpD!$B$3:$B$27,0),MATCH(R1534,VpD!$C$2:$I$2,0)),0)</f>
        <v>143</v>
      </c>
      <c r="T1534" s="19">
        <f t="shared" ca="1" si="308"/>
        <v>20.163</v>
      </c>
      <c r="U1534" s="14" t="str">
        <f t="shared" ca="1" si="309"/>
        <v xml:space="preserve">714086.65 </v>
      </c>
      <c r="V1534" s="14" t="str">
        <f t="shared" ca="1" si="310"/>
        <v>6169120.64</v>
      </c>
      <c r="W1534" s="14" t="str">
        <f t="shared" ca="1" si="311"/>
        <v>POINT(714086.65 6169120.64)</v>
      </c>
      <c r="X1534" s="14" t="str">
        <f>IFERROR(INDEX(BygningOmraade!B:B,MATCH(A1534,BygningOmraade!A:A,0)),"")</f>
        <v/>
      </c>
    </row>
    <row r="1535" spans="1:24" s="14" customFormat="1" x14ac:dyDescent="0.25">
      <c r="A1535" s="14">
        <f t="shared" si="299"/>
        <v>1535</v>
      </c>
      <c r="B1535" s="14" t="str">
        <f t="shared" ca="1" si="300"/>
        <v>58cdd36a-79ca-4645-9ae6-e393602e3771</v>
      </c>
      <c r="C1535" s="14" t="str">
        <f t="shared" ca="1" si="301"/>
        <v>0a3f507e-1b8b-32b8-e044-0003ba298018</v>
      </c>
      <c r="D1535" s="14">
        <f t="shared" ca="1" si="302"/>
        <v>996259</v>
      </c>
      <c r="E1535" s="1">
        <f t="shared" ca="1" si="303"/>
        <v>120</v>
      </c>
      <c r="F1535" s="1">
        <f t="shared" ca="1" si="304"/>
        <v>148</v>
      </c>
      <c r="G1535" s="1">
        <f t="shared" ca="1" si="305"/>
        <v>1972</v>
      </c>
      <c r="H1535" s="1" t="str">
        <f ca="1">IFERROR(INDEX(Varmeinstallation!B:B,MATCH(INDIRECT($A$1&amp;"L"&amp;A1535)*1,Varmeinstallation!A:A,0)),"Ingen varmeinstallationer")</f>
        <v>Centralvarme fra eget anlæg, et-kammer fyr</v>
      </c>
      <c r="I1535" s="1" t="str">
        <f ca="1">IFERROR(INDEX(Opvarmningsmiddel!B:B,MATCH(INDIRECT($A$1&amp;"M"&amp;A1535)*1,Opvarmningsmiddel!A:A,0)),"")</f>
        <v>Naturgas</v>
      </c>
      <c r="J1535" s="1">
        <f t="shared" ca="1" si="306"/>
        <v>0</v>
      </c>
      <c r="K1535" s="1" t="str">
        <f ca="1">IFERROR(INDEX(Relationstabel!$C$3:$K$10,MATCH(VALUE(INDIRECT($A$1&amp;"L"&amp;A1535)),Relationstabel!$A$3:$A$10,0),MATCH(IFERROR(VALUE(INDIRECT($A$1&amp;"M"&amp;A1535)),0),Relationstabel!$C$1:$K$1,0)),"Ingen varmeinstallationer")</f>
        <v>Naturgas</v>
      </c>
      <c r="L1535" s="1" t="str">
        <f ca="1">INDEX(Anvendelseskode!B:B,MATCH($E1535,Anvendelseskode!$A:$A,0))</f>
        <v>Fritliggende enfamilieshus (parcelhus)</v>
      </c>
      <c r="M1535" s="1" t="str">
        <f ca="1">INDEX(Anvendelseskode!C:C,MATCH($E1535,Anvendelseskode!$A:$A,0))</f>
        <v>Parcelhuse</v>
      </c>
      <c r="N1535" s="1" t="str">
        <f ca="1">INDEX(Anvendelseskode!D:D,MATCH($E1535,Anvendelseskode!$A:$A,0))</f>
        <v>Private husholdninger</v>
      </c>
      <c r="O1535" s="1" t="str">
        <f ca="1">IFERROR(INDEX(SBi!$2:$2,MATCH(G1535,SBi!$1:$1,1)),SBi!$K$2)</f>
        <v>1961-1972</v>
      </c>
      <c r="P1535" s="1">
        <f ca="1">IFERROR(INDEX(SBi!$C$3:$K$28,MATCH(E1535,SBi!$B$3:$B$28,0),MATCH(O1535,SBi!$C$2:$K$2,0)),0)</f>
        <v>134.30000000000001</v>
      </c>
      <c r="Q1535" s="19">
        <f t="shared" ca="1" si="307"/>
        <v>19.8764</v>
      </c>
      <c r="R1535" s="19" t="str">
        <f ca="1">IFERROR(INDEX(VpD!$2:$2,MATCH(G1535,VpD!$1:$1,1)),VpD!$I$2)</f>
        <v>1961-1972</v>
      </c>
      <c r="S1535" s="1">
        <f ca="1">IFERROR(INDEX(VpD!$C$3:$I$27,MATCH(E1535,VpD!$B$3:$B$27,0),MATCH(R1535,VpD!$C$2:$I$2,0)),0)</f>
        <v>143</v>
      </c>
      <c r="T1535" s="19">
        <f t="shared" ca="1" si="308"/>
        <v>21.164000000000001</v>
      </c>
      <c r="U1535" s="14" t="str">
        <f t="shared" ca="1" si="309"/>
        <v xml:space="preserve">713003.9 </v>
      </c>
      <c r="V1535" s="14" t="str">
        <f t="shared" ca="1" si="310"/>
        <v>6168898.11</v>
      </c>
      <c r="W1535" s="14" t="str">
        <f t="shared" ca="1" si="311"/>
        <v>POINT(713003.9 6168898.11)</v>
      </c>
      <c r="X1535" s="14" t="str">
        <f>IFERROR(INDEX(BygningOmraade!B:B,MATCH(A1535,BygningOmraade!A:A,0)),"")</f>
        <v/>
      </c>
    </row>
    <row r="1536" spans="1:24" s="14" customFormat="1" x14ac:dyDescent="0.25">
      <c r="A1536" s="14">
        <f t="shared" si="299"/>
        <v>1536</v>
      </c>
      <c r="B1536" s="14" t="str">
        <f t="shared" ca="1" si="300"/>
        <v>58d1a7e4-56ec-40a5-bc3b-93bb60910038</v>
      </c>
      <c r="C1536" s="14" t="str">
        <f t="shared" ca="1" si="301"/>
        <v>4591b5f9-a6cd-0dd9-e044-0003ba298018</v>
      </c>
      <c r="D1536" s="14">
        <f t="shared" ca="1" si="302"/>
        <v>2691196</v>
      </c>
      <c r="E1536" s="1">
        <f t="shared" ca="1" si="303"/>
        <v>130</v>
      </c>
      <c r="F1536" s="1">
        <f t="shared" ca="1" si="304"/>
        <v>108</v>
      </c>
      <c r="G1536" s="1">
        <f t="shared" ca="1" si="305"/>
        <v>2008</v>
      </c>
      <c r="H1536" s="1" t="str">
        <f ca="1">IFERROR(INDEX(Varmeinstallation!B:B,MATCH(INDIRECT($A$1&amp;"L"&amp;A1536)*1,Varmeinstallation!A:A,0)),"Ingen varmeinstallationer")</f>
        <v>Centralvarme fra eget anlæg, et-kammer fyr</v>
      </c>
      <c r="I1536" s="1" t="str">
        <f ca="1">IFERROR(INDEX(Opvarmningsmiddel!B:B,MATCH(INDIRECT($A$1&amp;"M"&amp;A1536)*1,Opvarmningsmiddel!A:A,0)),"")</f>
        <v>Naturgas</v>
      </c>
      <c r="J1536" s="1">
        <f t="shared" ca="1" si="306"/>
        <v>90</v>
      </c>
      <c r="K1536" s="1" t="str">
        <f ca="1">IFERROR(INDEX(Relationstabel!$C$3:$K$10,MATCH(VALUE(INDIRECT($A$1&amp;"L"&amp;A1536)),Relationstabel!$A$3:$A$10,0),MATCH(IFERROR(VALUE(INDIRECT($A$1&amp;"M"&amp;A1536)),0),Relationstabel!$C$1:$K$1,0)),"Ingen varmeinstallationer")</f>
        <v>Naturgas</v>
      </c>
      <c r="L1536" s="1" t="str">
        <f ca="1">INDEX(Anvendelseskode!B:B,MATCH($E1536,Anvendelseskode!$A:$A,0))</f>
        <v>Række-, kæde-, dobbelthus (lodret adskillelse mellem enhederne)</v>
      </c>
      <c r="M1536" s="1" t="str">
        <f ca="1">INDEX(Anvendelseskode!C:C,MATCH($E1536,Anvendelseskode!$A:$A,0))</f>
        <v>Række-, kæde og dobbelthuse</v>
      </c>
      <c r="N1536" s="1" t="str">
        <f ca="1">INDEX(Anvendelseskode!D:D,MATCH($E1536,Anvendelseskode!$A:$A,0))</f>
        <v>Private husholdninger</v>
      </c>
      <c r="O1536" s="1" t="str">
        <f ca="1">IFERROR(INDEX(SBi!$2:$2,MATCH(G1536,SBi!$1:$1,1)),SBi!$K$2)</f>
        <v>Efter 2006</v>
      </c>
      <c r="P1536" s="1">
        <f ca="1">IFERROR(INDEX(SBi!$C$3:$K$28,MATCH(E1536,SBi!$B$3:$B$28,0),MATCH(O1536,SBi!$C$2:$K$2,0)),0)</f>
        <v>66.400000000000006</v>
      </c>
      <c r="Q1536" s="19">
        <f t="shared" ca="1" si="307"/>
        <v>7.1712000000000007</v>
      </c>
      <c r="R1536" s="19" t="str">
        <f ca="1">IFERROR(INDEX(VpD!$2:$2,MATCH(G1536,VpD!$1:$1,1)),VpD!$I$2)</f>
        <v>&gt;1998</v>
      </c>
      <c r="S1536" s="1">
        <f ca="1">IFERROR(INDEX(VpD!$C$3:$I$27,MATCH(E1536,VpD!$B$3:$B$27,0),MATCH(R1536,VpD!$C$2:$I$2,0)),0)</f>
        <v>65</v>
      </c>
      <c r="T1536" s="19">
        <f t="shared" ca="1" si="308"/>
        <v>7.02</v>
      </c>
      <c r="U1536" s="14" t="str">
        <f t="shared" ca="1" si="309"/>
        <v xml:space="preserve">712578.3 </v>
      </c>
      <c r="V1536" s="14" t="str">
        <f t="shared" ca="1" si="310"/>
        <v>6168875.45</v>
      </c>
      <c r="W1536" s="14" t="str">
        <f t="shared" ca="1" si="311"/>
        <v>POINT(712578.3 6168875.45)</v>
      </c>
      <c r="X1536" s="14" t="str">
        <f>IFERROR(INDEX(BygningOmraade!B:B,MATCH(A1536,BygningOmraade!A:A,0)),"")</f>
        <v/>
      </c>
    </row>
    <row r="1537" spans="1:24" s="14" customFormat="1" x14ac:dyDescent="0.25">
      <c r="A1537" s="14">
        <f t="shared" si="299"/>
        <v>1537</v>
      </c>
      <c r="B1537" s="14" t="str">
        <f t="shared" ca="1" si="300"/>
        <v>58db41f5-8446-4fce-a3ae-db05ed989f21</v>
      </c>
      <c r="C1537" s="14" t="str">
        <f t="shared" ca="1" si="301"/>
        <v>0a3f507e-16f3-32b8-e044-0003ba298018</v>
      </c>
      <c r="D1537" s="14">
        <f t="shared" ca="1" si="302"/>
        <v>996525</v>
      </c>
      <c r="E1537" s="1">
        <f t="shared" ca="1" si="303"/>
        <v>420</v>
      </c>
      <c r="F1537" s="1">
        <f t="shared" ca="1" si="304"/>
        <v>178</v>
      </c>
      <c r="G1537" s="1">
        <f t="shared" ca="1" si="305"/>
        <v>1971</v>
      </c>
      <c r="H1537" s="1" t="str">
        <f ca="1">IFERROR(INDEX(Varmeinstallation!B:B,MATCH(INDIRECT($A$1&amp;"L"&amp;A1537)*1,Varmeinstallation!A:A,0)),"Ingen varmeinstallationer")</f>
        <v>Fjernvarme/blokvarme (radiatorsystemer eller varmluftanlæg)</v>
      </c>
      <c r="I1537" s="1" t="str">
        <f ca="1">IFERROR(INDEX(Opvarmningsmiddel!B:B,MATCH(INDIRECT($A$1&amp;"M"&amp;A1537)*1,Opvarmningsmiddel!A:A,0)),"")</f>
        <v/>
      </c>
      <c r="J1537" s="1">
        <f t="shared" ca="1" si="306"/>
        <v>0</v>
      </c>
      <c r="K1537" s="1" t="str">
        <f ca="1">IFERROR(INDEX(Relationstabel!$C$3:$K$10,MATCH(VALUE(INDIRECT($A$1&amp;"L"&amp;A1537)),Relationstabel!$A$3:$A$10,0),MATCH(IFERROR(VALUE(INDIRECT($A$1&amp;"M"&amp;A1537)),0),Relationstabel!$C$1:$K$1,0)),"Ingen varmeinstallationer")</f>
        <v>Fjernvarme/ Blokvarme</v>
      </c>
      <c r="L1537" s="1" t="str">
        <f ca="1">INDEX(Anvendelseskode!B:B,MATCH($E1537,Anvendelseskode!$A:$A,0))</f>
        <v>Bygning til undervisning og forskning (skole, gymnasium, forskningslabratorium o.lign.)</v>
      </c>
      <c r="M1537" s="1" t="str">
        <f ca="1">INDEX(Anvendelseskode!C:C,MATCH($E1537,Anvendelseskode!$A:$A,0))</f>
        <v>Undervisning, forskning o.l.</v>
      </c>
      <c r="N1537" s="1" t="str">
        <f ca="1">INDEX(Anvendelseskode!D:D,MATCH($E1537,Anvendelseskode!$A:$A,0))</f>
        <v>Kommunale og andre offentlige institutioner</v>
      </c>
      <c r="O1537" s="1" t="str">
        <f ca="1">IFERROR(INDEX(SBi!$2:$2,MATCH(G1537,SBi!$1:$1,1)),SBi!$K$2)</f>
        <v>1961-1972</v>
      </c>
      <c r="P1537" s="1">
        <f ca="1">IFERROR(INDEX(SBi!$C$3:$K$28,MATCH(E1537,SBi!$B$3:$B$28,0),MATCH(O1537,SBi!$C$2:$K$2,0)),0)</f>
        <v>135.1</v>
      </c>
      <c r="Q1537" s="19">
        <f t="shared" ca="1" si="307"/>
        <v>24.047799999999999</v>
      </c>
      <c r="R1537" s="19" t="str">
        <f ca="1">IFERROR(INDEX(VpD!$2:$2,MATCH(G1537,VpD!$1:$1,1)),VpD!$I$2)</f>
        <v>1961-1972</v>
      </c>
      <c r="S1537" s="1">
        <f ca="1">IFERROR(INDEX(VpD!$C$3:$I$27,MATCH(E1537,VpD!$B$3:$B$27,0),MATCH(R1537,VpD!$C$2:$I$2,0)),0)</f>
        <v>134</v>
      </c>
      <c r="T1537" s="19">
        <f t="shared" ca="1" si="308"/>
        <v>23.852</v>
      </c>
      <c r="U1537" s="14" t="str">
        <f t="shared" ca="1" si="309"/>
        <v xml:space="preserve">713301.77 </v>
      </c>
      <c r="V1537" s="14" t="str">
        <f t="shared" ca="1" si="310"/>
        <v>6169209.62</v>
      </c>
      <c r="W1537" s="14" t="str">
        <f t="shared" ca="1" si="311"/>
        <v>POINT(713301.77 6169209.62)</v>
      </c>
      <c r="X1537" s="14" t="str">
        <f>IFERROR(INDEX(BygningOmraade!B:B,MATCH(A1537,BygningOmraade!A:A,0)),"")</f>
        <v/>
      </c>
    </row>
    <row r="1538" spans="1:24" s="14" customFormat="1" x14ac:dyDescent="0.25">
      <c r="A1538" s="14">
        <f t="shared" si="299"/>
        <v>1538</v>
      </c>
      <c r="B1538" s="14" t="str">
        <f t="shared" ca="1" si="300"/>
        <v>58e15b54-401e-483a-9e1f-74e3cc90025a</v>
      </c>
      <c r="C1538" s="14" t="str">
        <f t="shared" ca="1" si="301"/>
        <v>0a3f507e-239d-32b8-e044-0003ba298018</v>
      </c>
      <c r="D1538" s="14">
        <f t="shared" ca="1" si="302"/>
        <v>996560</v>
      </c>
      <c r="E1538" s="1">
        <f t="shared" ca="1" si="303"/>
        <v>120</v>
      </c>
      <c r="F1538" s="1">
        <f t="shared" ca="1" si="304"/>
        <v>141</v>
      </c>
      <c r="G1538" s="1">
        <f t="shared" ca="1" si="305"/>
        <v>2014</v>
      </c>
      <c r="H1538" s="1" t="str">
        <f ca="1">IFERROR(INDEX(Varmeinstallation!B:B,MATCH(INDIRECT($A$1&amp;"L"&amp;A1538)*1,Varmeinstallation!A:A,0)),"Ingen varmeinstallationer")</f>
        <v>Centralvarme fra eget anlæg, et-kammer fyr</v>
      </c>
      <c r="I1538" s="1" t="str">
        <f ca="1">IFERROR(INDEX(Opvarmningsmiddel!B:B,MATCH(INDIRECT($A$1&amp;"M"&amp;A1538)*1,Opvarmningsmiddel!A:A,0)),"")</f>
        <v>Naturgas</v>
      </c>
      <c r="J1538" s="1">
        <f t="shared" ca="1" si="306"/>
        <v>0</v>
      </c>
      <c r="K1538" s="1" t="str">
        <f ca="1">IFERROR(INDEX(Relationstabel!$C$3:$K$10,MATCH(VALUE(INDIRECT($A$1&amp;"L"&amp;A1538)),Relationstabel!$A$3:$A$10,0),MATCH(IFERROR(VALUE(INDIRECT($A$1&amp;"M"&amp;A1538)),0),Relationstabel!$C$1:$K$1,0)),"Ingen varmeinstallationer")</f>
        <v>Naturgas</v>
      </c>
      <c r="L1538" s="1" t="str">
        <f ca="1">INDEX(Anvendelseskode!B:B,MATCH($E1538,Anvendelseskode!$A:$A,0))</f>
        <v>Fritliggende enfamilieshus (parcelhus)</v>
      </c>
      <c r="M1538" s="1" t="str">
        <f ca="1">INDEX(Anvendelseskode!C:C,MATCH($E1538,Anvendelseskode!$A:$A,0))</f>
        <v>Parcelhuse</v>
      </c>
      <c r="N1538" s="1" t="str">
        <f ca="1">INDEX(Anvendelseskode!D:D,MATCH($E1538,Anvendelseskode!$A:$A,0))</f>
        <v>Private husholdninger</v>
      </c>
      <c r="O1538" s="1" t="str">
        <f ca="1">IFERROR(INDEX(SBi!$2:$2,MATCH(G1538,SBi!$1:$1,1)),SBi!$K$2)</f>
        <v>Efter 2006</v>
      </c>
      <c r="P1538" s="1">
        <f ca="1">IFERROR(INDEX(SBi!$C$3:$K$28,MATCH(E1538,SBi!$B$3:$B$28,0),MATCH(O1538,SBi!$C$2:$K$2,0)),0)</f>
        <v>67.3</v>
      </c>
      <c r="Q1538" s="19">
        <f t="shared" ca="1" si="307"/>
        <v>9.4893000000000001</v>
      </c>
      <c r="R1538" s="19" t="str">
        <f ca="1">IFERROR(INDEX(VpD!$2:$2,MATCH(G1538,VpD!$1:$1,1)),VpD!$I$2)</f>
        <v>&gt;1998</v>
      </c>
      <c r="S1538" s="1">
        <f ca="1">IFERROR(INDEX(VpD!$C$3:$I$27,MATCH(E1538,VpD!$B$3:$B$27,0),MATCH(R1538,VpD!$C$2:$I$2,0)),0)</f>
        <v>72</v>
      </c>
      <c r="T1538" s="19">
        <f t="shared" ca="1" si="308"/>
        <v>10.151999999999999</v>
      </c>
      <c r="U1538" s="14" t="str">
        <f t="shared" ca="1" si="309"/>
        <v xml:space="preserve">713213.27 </v>
      </c>
      <c r="V1538" s="14" t="str">
        <f t="shared" ca="1" si="310"/>
        <v>6168498.73</v>
      </c>
      <c r="W1538" s="14" t="str">
        <f t="shared" ca="1" si="311"/>
        <v>POINT(713213.27 6168498.73)</v>
      </c>
      <c r="X1538" s="14" t="str">
        <f>IFERROR(INDEX(BygningOmraade!B:B,MATCH(A1538,BygningOmraade!A:A,0)),"")</f>
        <v/>
      </c>
    </row>
    <row r="1539" spans="1:24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58e38ef5-0ab8-4f0d-bff3-f35e04592914</v>
      </c>
      <c r="C1539" s="14" t="str">
        <f t="shared" ref="C1539:C1602" ca="1" si="314">INDIRECT($A$1&amp;"C"&amp;A1539)</f>
        <v>0a3f507e-1f83-32b8-e044-0003ba298018</v>
      </c>
      <c r="D1539" s="14">
        <f t="shared" ref="D1539:D1602" ca="1" si="315">INDIRECT($A$1&amp;"D"&amp;A1539)</f>
        <v>993734</v>
      </c>
      <c r="E1539" s="1">
        <f t="shared" ref="E1539:E1602" ca="1" si="316">ROUNDDOWN(INDIRECT($A$1&amp;"E"&amp;A1539),-1)</f>
        <v>320</v>
      </c>
      <c r="F1539" s="1">
        <f t="shared" ref="F1539:F1602" ca="1" si="317">INDIRECT($A$1&amp;"G"&amp;A1539)+INDIRECT($A$1&amp;"H"&amp;A1539)+INDIRECT($A$1&amp;"I"&amp;A1539)*0.5</f>
        <v>106</v>
      </c>
      <c r="G1539" s="1">
        <f t="shared" ref="G1539:G1602" ca="1" si="318">MAX(INDIRECT($A$1&amp;"J"&amp;A1539),INDIRECT($A$1&amp;"K"&amp;A1539))</f>
        <v>1981</v>
      </c>
      <c r="H1539" s="1" t="str">
        <f ca="1">IFERROR(INDEX(Varmeinstallation!B:B,MATCH(INDIRECT($A$1&amp;"L"&amp;A1539)*1,Varmeinstallation!A:A,0)),"Ingen varmeinstallationer")</f>
        <v>Centralvarme fra eget anlæg, et-kammer fyr</v>
      </c>
      <c r="I1539" s="1" t="str">
        <f ca="1">IFERROR(INDEX(Opvarmningsmiddel!B:B,MATCH(INDIRECT($A$1&amp;"M"&amp;A1539)*1,Opvarmningsmiddel!A:A,0)),"")</f>
        <v>Naturgas</v>
      </c>
      <c r="J1539" s="1">
        <f t="shared" ref="J1539:J1602" ca="1" si="319">VALUE(INDIRECT($A$1&amp;"N"&amp;A1539))</f>
        <v>90</v>
      </c>
      <c r="K1539" s="1" t="str">
        <f ca="1">IFERROR(INDEX(Relationstabel!$C$3:$K$10,MATCH(VALUE(INDIRECT($A$1&amp;"L"&amp;A1539)),Relationstabel!$A$3:$A$10,0),MATCH(IFERROR(VALUE(INDIRECT($A$1&amp;"M"&amp;A1539)),0),Relationstabel!$C$1:$K$1,0)),"Ingen varmeinstallationer")</f>
        <v>Naturgas</v>
      </c>
      <c r="L1539" s="1" t="str">
        <f ca="1">INDEX(Anvendelseskode!B:B,MATCH($E1539,Anvendelseskode!$A:$A,0))</f>
        <v>Bygning til kontor, handel, lager herunder offentlig administration</v>
      </c>
      <c r="M1539" s="1" t="str">
        <f ca="1">INDEX(Anvendelseskode!C:C,MATCH($E1539,Anvendelseskode!$A:$A,0))</f>
        <v>Kontor, handel, lager, off. adm.</v>
      </c>
      <c r="N1539" s="1" t="str">
        <f ca="1">INDEX(Anvendelseskode!D:D,MATCH($E1539,Anvendelseskode!$A:$A,0))</f>
        <v>Handel og servicevirksomheder</v>
      </c>
      <c r="O1539" s="1" t="str">
        <f ca="1">IFERROR(INDEX(SBi!$2:$2,MATCH(G1539,SBi!$1:$1,1)),SBi!$K$2)</f>
        <v>1979-1998</v>
      </c>
      <c r="P1539" s="1">
        <f ca="1">IFERROR(INDEX(SBi!$C$3:$K$28,MATCH(E1539,SBi!$B$3:$B$28,0),MATCH(O1539,SBi!$C$2:$K$2,0)),0)</f>
        <v>103.3</v>
      </c>
      <c r="Q1539" s="19">
        <f t="shared" ref="Q1539:Q1602" ca="1" si="320">P1539*F1539/1000</f>
        <v>10.9498</v>
      </c>
      <c r="R1539" s="19" t="str">
        <f ca="1">IFERROR(INDEX(VpD!$2:$2,MATCH(G1539,VpD!$1:$1,1)),VpD!$I$2)</f>
        <v>1979-1998</v>
      </c>
      <c r="S1539" s="1">
        <f ca="1">IFERROR(INDEX(VpD!$C$3:$I$27,MATCH(E1539,VpD!$B$3:$B$27,0),MATCH(R1539,VpD!$C$2:$I$2,0)),0)</f>
        <v>77</v>
      </c>
      <c r="T1539" s="19">
        <f t="shared" ref="T1539:T1602" ca="1" si="321">S1539*F1539/1000</f>
        <v>8.1620000000000008</v>
      </c>
      <c r="U1539" s="14" t="str">
        <f t="shared" ref="U1539:U1602" ca="1" si="322">IFERROR(SUBSTITUTE(LEFT(W1539,FIND(" ",W1539)),"POINT(",""),"")</f>
        <v xml:space="preserve">710906.84 </v>
      </c>
      <c r="V1539" s="14" t="str">
        <f t="shared" ref="V1539:V1602" ca="1" si="323">IFERROR(SUBSTITUTE(RIGHT(W1539,LEN(W1539)-FIND(" ",W1539)),")",""),"")</f>
        <v>6171377.46</v>
      </c>
      <c r="W1539" s="14" t="str">
        <f t="shared" ref="W1539:W1602" ca="1" si="324">INDIRECT($A$1&amp;"o"&amp;A1539)</f>
        <v>POINT(710906.84 6171377.46)</v>
      </c>
      <c r="X1539" s="14" t="str">
        <f>IFERROR(INDEX(BygningOmraade!B:B,MATCH(A1539,BygningOmraade!A:A,0)),"")</f>
        <v/>
      </c>
    </row>
    <row r="1540" spans="1:24" s="14" customFormat="1" x14ac:dyDescent="0.25">
      <c r="A1540" s="14">
        <f t="shared" si="312"/>
        <v>1540</v>
      </c>
      <c r="B1540" s="14" t="str">
        <f t="shared" ca="1" si="313"/>
        <v>58f5f143-04a1-4ab7-a8c5-7bded32ee038</v>
      </c>
      <c r="C1540" s="14" t="str">
        <f t="shared" ca="1" si="314"/>
        <v>0a3f507e-151c-32b8-e044-0003ba298018</v>
      </c>
      <c r="D1540" s="14">
        <f t="shared" ca="1" si="315"/>
        <v>994536</v>
      </c>
      <c r="E1540" s="1">
        <f t="shared" ca="1" si="316"/>
        <v>130</v>
      </c>
      <c r="F1540" s="1">
        <f t="shared" ca="1" si="317"/>
        <v>76</v>
      </c>
      <c r="G1540" s="1">
        <f t="shared" ca="1" si="318"/>
        <v>1993</v>
      </c>
      <c r="H1540" s="1" t="str">
        <f ca="1">IFERROR(INDEX(Varmeinstallation!B:B,MATCH(INDIRECT($A$1&amp;"L"&amp;A1540)*1,Varmeinstallation!A:A,0)),"Ingen varmeinstallationer")</f>
        <v>Fjernvarme/blokvarme (radiatorsystemer eller varmluftanlæg)</v>
      </c>
      <c r="I1540" s="1" t="str">
        <f ca="1">IFERROR(INDEX(Opvarmningsmiddel!B:B,MATCH(INDIRECT($A$1&amp;"M"&amp;A1540)*1,Opvarmningsmiddel!A:A,0)),"")</f>
        <v/>
      </c>
      <c r="J1540" s="1">
        <f t="shared" ca="1" si="319"/>
        <v>0</v>
      </c>
      <c r="K1540" s="1" t="str">
        <f ca="1">IFERROR(INDEX(Relationstabel!$C$3:$K$10,MATCH(VALUE(INDIRECT($A$1&amp;"L"&amp;A1540)),Relationstabel!$A$3:$A$10,0),MATCH(IFERROR(VALUE(INDIRECT($A$1&amp;"M"&amp;A1540)),0),Relationstabel!$C$1:$K$1,0)),"Ingen varmeinstallationer")</f>
        <v>Fjernvarme/ Blokvarme</v>
      </c>
      <c r="L1540" s="1" t="str">
        <f ca="1">INDEX(Anvendelseskode!B:B,MATCH($E1540,Anvendelseskode!$A:$A,0))</f>
        <v>Række-, kæde-, dobbelthus (lodret adskillelse mellem enhederne)</v>
      </c>
      <c r="M1540" s="1" t="str">
        <f ca="1">INDEX(Anvendelseskode!C:C,MATCH($E1540,Anvendelseskode!$A:$A,0))</f>
        <v>Række-, kæde og dobbelthuse</v>
      </c>
      <c r="N1540" s="1" t="str">
        <f ca="1">INDEX(Anvendelseskode!D:D,MATCH($E1540,Anvendelseskode!$A:$A,0))</f>
        <v>Private husholdninger</v>
      </c>
      <c r="O1540" s="1" t="str">
        <f ca="1">IFERROR(INDEX(SBi!$2:$2,MATCH(G1540,SBi!$1:$1,1)),SBi!$K$2)</f>
        <v>1979-1998</v>
      </c>
      <c r="P1540" s="1">
        <f ca="1">IFERROR(INDEX(SBi!$C$3:$K$28,MATCH(E1540,SBi!$B$3:$B$28,0),MATCH(O1540,SBi!$C$2:$K$2,0)),0)</f>
        <v>96.8</v>
      </c>
      <c r="Q1540" s="19">
        <f t="shared" ca="1" si="320"/>
        <v>7.3567999999999998</v>
      </c>
      <c r="R1540" s="19" t="str">
        <f ca="1">IFERROR(INDEX(VpD!$2:$2,MATCH(G1540,VpD!$1:$1,1)),VpD!$I$2)</f>
        <v>1979-1998</v>
      </c>
      <c r="S1540" s="1">
        <f ca="1">IFERROR(INDEX(VpD!$C$3:$I$27,MATCH(E1540,VpD!$B$3:$B$27,0),MATCH(R1540,VpD!$C$2:$I$2,0)),0)</f>
        <v>74</v>
      </c>
      <c r="T1540" s="19">
        <f t="shared" ca="1" si="321"/>
        <v>5.6239999999999997</v>
      </c>
      <c r="U1540" s="14" t="str">
        <f t="shared" ca="1" si="322"/>
        <v xml:space="preserve">711486.71 </v>
      </c>
      <c r="V1540" s="14" t="str">
        <f t="shared" ca="1" si="323"/>
        <v>6172434.24</v>
      </c>
      <c r="W1540" s="14" t="str">
        <f t="shared" ca="1" si="324"/>
        <v>POINT(711486.71 6172434.24)</v>
      </c>
      <c r="X1540" s="14" t="str">
        <f>IFERROR(INDEX(BygningOmraade!B:B,MATCH(A1540,BygningOmraade!A:A,0)),"")</f>
        <v/>
      </c>
    </row>
    <row r="1541" spans="1:24" s="14" customFormat="1" x14ac:dyDescent="0.25">
      <c r="A1541" s="14">
        <f t="shared" si="312"/>
        <v>1541</v>
      </c>
      <c r="B1541" s="14" t="str">
        <f t="shared" ca="1" si="313"/>
        <v>5913cccf-a3a7-46fb-8f57-8dd9fa2a5170</v>
      </c>
      <c r="C1541" s="14" t="str">
        <f t="shared" ca="1" si="314"/>
        <v>0a3f507e-18fa-32b8-e044-0003ba298018</v>
      </c>
      <c r="D1541" s="14">
        <f t="shared" ca="1" si="315"/>
        <v>994168</v>
      </c>
      <c r="E1541" s="1">
        <f t="shared" ca="1" si="316"/>
        <v>120</v>
      </c>
      <c r="F1541" s="1">
        <f t="shared" ca="1" si="317"/>
        <v>166</v>
      </c>
      <c r="G1541" s="1">
        <f t="shared" ca="1" si="318"/>
        <v>1970</v>
      </c>
      <c r="H1541" s="1" t="str">
        <f ca="1">IFERROR(INDEX(Varmeinstallation!B:B,MATCH(INDIRECT($A$1&amp;"L"&amp;A1541)*1,Varmeinstallation!A:A,0)),"Ingen varmeinstallationer")</f>
        <v>Fjernvarme/blokvarme (radiatorsystemer eller varmluftanlæg)</v>
      </c>
      <c r="I1541" s="1" t="str">
        <f ca="1">IFERROR(INDEX(Opvarmningsmiddel!B:B,MATCH(INDIRECT($A$1&amp;"M"&amp;A1541)*1,Opvarmningsmiddel!A:A,0)),"")</f>
        <v/>
      </c>
      <c r="J1541" s="1">
        <f t="shared" ca="1" si="319"/>
        <v>0</v>
      </c>
      <c r="K1541" s="1" t="str">
        <f ca="1">IFERROR(INDEX(Relationstabel!$C$3:$K$10,MATCH(VALUE(INDIRECT($A$1&amp;"L"&amp;A1541)),Relationstabel!$A$3:$A$10,0),MATCH(IFERROR(VALUE(INDIRECT($A$1&amp;"M"&amp;A1541)),0),Relationstabel!$C$1:$K$1,0)),"Ingen varmeinstallationer")</f>
        <v>Fjernvarme/ Blokvarme</v>
      </c>
      <c r="L1541" s="1" t="str">
        <f ca="1">INDEX(Anvendelseskode!B:B,MATCH($E1541,Anvendelseskode!$A:$A,0))</f>
        <v>Fritliggende enfamilieshus (parcelhus)</v>
      </c>
      <c r="M1541" s="1" t="str">
        <f ca="1">INDEX(Anvendelseskode!C:C,MATCH($E1541,Anvendelseskode!$A:$A,0))</f>
        <v>Parcelhuse</v>
      </c>
      <c r="N1541" s="1" t="str">
        <f ca="1">INDEX(Anvendelseskode!D:D,MATCH($E1541,Anvendelseskode!$A:$A,0))</f>
        <v>Private husholdninger</v>
      </c>
      <c r="O1541" s="1" t="str">
        <f ca="1">IFERROR(INDEX(SBi!$2:$2,MATCH(G1541,SBi!$1:$1,1)),SBi!$K$2)</f>
        <v>1961-1972</v>
      </c>
      <c r="P1541" s="1">
        <f ca="1">IFERROR(INDEX(SBi!$C$3:$K$28,MATCH(E1541,SBi!$B$3:$B$28,0),MATCH(O1541,SBi!$C$2:$K$2,0)),0)</f>
        <v>134.30000000000001</v>
      </c>
      <c r="Q1541" s="19">
        <f t="shared" ca="1" si="320"/>
        <v>22.293800000000005</v>
      </c>
      <c r="R1541" s="19" t="str">
        <f ca="1">IFERROR(INDEX(VpD!$2:$2,MATCH(G1541,VpD!$1:$1,1)),VpD!$I$2)</f>
        <v>1961-1972</v>
      </c>
      <c r="S1541" s="1">
        <f ca="1">IFERROR(INDEX(VpD!$C$3:$I$27,MATCH(E1541,VpD!$B$3:$B$27,0),MATCH(R1541,VpD!$C$2:$I$2,0)),0)</f>
        <v>143</v>
      </c>
      <c r="T1541" s="19">
        <f t="shared" ca="1" si="321"/>
        <v>23.738</v>
      </c>
      <c r="U1541" s="14" t="str">
        <f t="shared" ca="1" si="322"/>
        <v xml:space="preserve">711417.68 </v>
      </c>
      <c r="V1541" s="14" t="str">
        <f t="shared" ca="1" si="323"/>
        <v>6171985</v>
      </c>
      <c r="W1541" s="14" t="str">
        <f t="shared" ca="1" si="324"/>
        <v>POINT(711417.68 6171985)</v>
      </c>
      <c r="X1541" s="14" t="str">
        <f>IFERROR(INDEX(BygningOmraade!B:B,MATCH(A1541,BygningOmraade!A:A,0)),"")</f>
        <v/>
      </c>
    </row>
    <row r="1542" spans="1:24" s="14" customFormat="1" x14ac:dyDescent="0.25">
      <c r="A1542" s="14">
        <f t="shared" si="312"/>
        <v>1542</v>
      </c>
      <c r="B1542" s="14" t="str">
        <f t="shared" ca="1" si="313"/>
        <v>591c8601-ea91-4d95-a742-bed018d7a295</v>
      </c>
      <c r="C1542" s="14" t="str">
        <f t="shared" ca="1" si="314"/>
        <v>0a3f507e-1637-32b8-e044-0003ba298018</v>
      </c>
      <c r="D1542" s="14">
        <f t="shared" ca="1" si="315"/>
        <v>997259</v>
      </c>
      <c r="E1542" s="1">
        <f t="shared" ca="1" si="316"/>
        <v>130</v>
      </c>
      <c r="F1542" s="1">
        <f t="shared" ca="1" si="317"/>
        <v>109</v>
      </c>
      <c r="G1542" s="1">
        <f t="shared" ca="1" si="318"/>
        <v>1978</v>
      </c>
      <c r="H1542" s="1" t="str">
        <f ca="1">IFERROR(INDEX(Varmeinstallation!B:B,MATCH(INDIRECT($A$1&amp;"L"&amp;A1542)*1,Varmeinstallation!A:A,0)),"Ingen varmeinstallationer")</f>
        <v>Fjernvarme/blokvarme (radiatorsystemer eller varmluftanlæg)</v>
      </c>
      <c r="I1542" s="1" t="str">
        <f ca="1">IFERROR(INDEX(Opvarmningsmiddel!B:B,MATCH(INDIRECT($A$1&amp;"M"&amp;A1542)*1,Opvarmningsmiddel!A:A,0)),"")</f>
        <v/>
      </c>
      <c r="J1542" s="1">
        <f t="shared" ca="1" si="319"/>
        <v>0</v>
      </c>
      <c r="K1542" s="1" t="str">
        <f ca="1">IFERROR(INDEX(Relationstabel!$C$3:$K$10,MATCH(VALUE(INDIRECT($A$1&amp;"L"&amp;A1542)),Relationstabel!$A$3:$A$10,0),MATCH(IFERROR(VALUE(INDIRECT($A$1&amp;"M"&amp;A1542)),0),Relationstabel!$C$1:$K$1,0)),"Ingen varmeinstallationer")</f>
        <v>Fjernvarme/ Blokvarme</v>
      </c>
      <c r="L1542" s="1" t="str">
        <f ca="1">INDEX(Anvendelseskode!B:B,MATCH($E1542,Anvendelseskode!$A:$A,0))</f>
        <v>Række-, kæde-, dobbelthus (lodret adskillelse mellem enhederne)</v>
      </c>
      <c r="M1542" s="1" t="str">
        <f ca="1">INDEX(Anvendelseskode!C:C,MATCH($E1542,Anvendelseskode!$A:$A,0))</f>
        <v>Række-, kæde og dobbelthuse</v>
      </c>
      <c r="N1542" s="1" t="str">
        <f ca="1">INDEX(Anvendelseskode!D:D,MATCH($E1542,Anvendelseskode!$A:$A,0))</f>
        <v>Private husholdninger</v>
      </c>
      <c r="O1542" s="1" t="str">
        <f ca="1">IFERROR(INDEX(SBi!$2:$2,MATCH(G1542,SBi!$1:$1,1)),SBi!$K$2)</f>
        <v>1973-1978</v>
      </c>
      <c r="P1542" s="1">
        <f ca="1">IFERROR(INDEX(SBi!$C$3:$K$28,MATCH(E1542,SBi!$B$3:$B$28,0),MATCH(O1542,SBi!$C$2:$K$2,0)),0)</f>
        <v>112.6</v>
      </c>
      <c r="Q1542" s="19">
        <f t="shared" ca="1" si="320"/>
        <v>12.273399999999999</v>
      </c>
      <c r="R1542" s="19" t="str">
        <f ca="1">IFERROR(INDEX(VpD!$2:$2,MATCH(G1542,VpD!$1:$1,1)),VpD!$I$2)</f>
        <v>1973-1978</v>
      </c>
      <c r="S1542" s="1">
        <f ca="1">IFERROR(INDEX(VpD!$C$3:$I$27,MATCH(E1542,VpD!$B$3:$B$27,0),MATCH(R1542,VpD!$C$2:$I$2,0)),0)</f>
        <v>98</v>
      </c>
      <c r="T1542" s="19">
        <f t="shared" ca="1" si="321"/>
        <v>10.682</v>
      </c>
      <c r="U1542" s="14" t="str">
        <f t="shared" ca="1" si="322"/>
        <v xml:space="preserve">713712.38 </v>
      </c>
      <c r="V1542" s="14" t="str">
        <f t="shared" ca="1" si="323"/>
        <v>6169507.99</v>
      </c>
      <c r="W1542" s="14" t="str">
        <f t="shared" ca="1" si="324"/>
        <v>POINT(713712.38 6169507.99)</v>
      </c>
      <c r="X1542" s="14" t="str">
        <f>IFERROR(INDEX(BygningOmraade!B:B,MATCH(A1542,BygningOmraade!A:A,0)),"")</f>
        <v/>
      </c>
    </row>
    <row r="1543" spans="1:24" s="14" customFormat="1" x14ac:dyDescent="0.25">
      <c r="A1543" s="14">
        <f t="shared" si="312"/>
        <v>1543</v>
      </c>
      <c r="B1543" s="14" t="str">
        <f t="shared" ca="1" si="313"/>
        <v>59210dd6-ddc4-480c-935f-45dccc07091a</v>
      </c>
      <c r="C1543" s="14" t="str">
        <f t="shared" ca="1" si="314"/>
        <v>932a97d2-c042-4680-8b68-d6d29f0ab72c</v>
      </c>
      <c r="D1543" s="14">
        <f t="shared" ca="1" si="315"/>
        <v>100103479</v>
      </c>
      <c r="E1543" s="1">
        <f t="shared" ca="1" si="316"/>
        <v>130</v>
      </c>
      <c r="F1543" s="1">
        <f t="shared" ca="1" si="317"/>
        <v>120</v>
      </c>
      <c r="G1543" s="1">
        <f t="shared" ca="1" si="318"/>
        <v>2018</v>
      </c>
      <c r="H1543" s="1" t="str">
        <f ca="1">IFERROR(INDEX(Varmeinstallation!B:B,MATCH(INDIRECT($A$1&amp;"L"&amp;A1543)*1,Varmeinstallation!A:A,0)),"Ingen varmeinstallationer")</f>
        <v>Fjernvarme/blokvarme (radiatorsystemer eller varmluftanlæg)</v>
      </c>
      <c r="I1543" s="1" t="str">
        <f ca="1">IFERROR(INDEX(Opvarmningsmiddel!B:B,MATCH(INDIRECT($A$1&amp;"M"&amp;A1543)*1,Opvarmningsmiddel!A:A,0)),"")</f>
        <v/>
      </c>
      <c r="J1543" s="1">
        <f t="shared" ca="1" si="319"/>
        <v>0</v>
      </c>
      <c r="K1543" s="1" t="str">
        <f ca="1">IFERROR(INDEX(Relationstabel!$C$3:$K$10,MATCH(VALUE(INDIRECT($A$1&amp;"L"&amp;A1543)),Relationstabel!$A$3:$A$10,0),MATCH(IFERROR(VALUE(INDIRECT($A$1&amp;"M"&amp;A1543)),0),Relationstabel!$C$1:$K$1,0)),"Ingen varmeinstallationer")</f>
        <v>Fjernvarme/ Blokvarme</v>
      </c>
      <c r="L1543" s="1" t="str">
        <f ca="1">INDEX(Anvendelseskode!B:B,MATCH($E1543,Anvendelseskode!$A:$A,0))</f>
        <v>Række-, kæde-, dobbelthus (lodret adskillelse mellem enhederne)</v>
      </c>
      <c r="M1543" s="1" t="str">
        <f ca="1">INDEX(Anvendelseskode!C:C,MATCH($E1543,Anvendelseskode!$A:$A,0))</f>
        <v>Række-, kæde og dobbelthuse</v>
      </c>
      <c r="N1543" s="1" t="str">
        <f ca="1">INDEX(Anvendelseskode!D:D,MATCH($E1543,Anvendelseskode!$A:$A,0))</f>
        <v>Private husholdninger</v>
      </c>
      <c r="O1543" s="1" t="str">
        <f ca="1">IFERROR(INDEX(SBi!$2:$2,MATCH(G1543,SBi!$1:$1,1)),SBi!$K$2)</f>
        <v>Efter 2006</v>
      </c>
      <c r="P1543" s="1">
        <f ca="1">IFERROR(INDEX(SBi!$C$3:$K$28,MATCH(E1543,SBi!$B$3:$B$28,0),MATCH(O1543,SBi!$C$2:$K$2,0)),0)</f>
        <v>66.400000000000006</v>
      </c>
      <c r="Q1543" s="19">
        <f t="shared" ca="1" si="320"/>
        <v>7.9680000000000009</v>
      </c>
      <c r="R1543" s="19" t="str">
        <f ca="1">IFERROR(INDEX(VpD!$2:$2,MATCH(G1543,VpD!$1:$1,1)),VpD!$I$2)</f>
        <v>&gt;1998</v>
      </c>
      <c r="S1543" s="1">
        <f ca="1">IFERROR(INDEX(VpD!$C$3:$I$27,MATCH(E1543,VpD!$B$3:$B$27,0),MATCH(R1543,VpD!$C$2:$I$2,0)),0)</f>
        <v>65</v>
      </c>
      <c r="T1543" s="19">
        <f t="shared" ca="1" si="321"/>
        <v>7.8</v>
      </c>
      <c r="U1543" s="14" t="str">
        <f t="shared" ca="1" si="322"/>
        <v xml:space="preserve">711554.35 </v>
      </c>
      <c r="V1543" s="14" t="str">
        <f t="shared" ca="1" si="323"/>
        <v>6172879.51</v>
      </c>
      <c r="W1543" s="14" t="str">
        <f t="shared" ca="1" si="324"/>
        <v>POINT(711554.35 6172879.51)</v>
      </c>
      <c r="X1543" s="14" t="str">
        <f>IFERROR(INDEX(BygningOmraade!B:B,MATCH(A1543,BygningOmraade!A:A,0)),"")</f>
        <v/>
      </c>
    </row>
    <row r="1544" spans="1:24" s="14" customFormat="1" x14ac:dyDescent="0.25">
      <c r="A1544" s="14">
        <f t="shared" si="312"/>
        <v>1544</v>
      </c>
      <c r="B1544" s="14" t="str">
        <f t="shared" ca="1" si="313"/>
        <v>5935fc75-bb09-439f-90d8-776e17cc2427</v>
      </c>
      <c r="C1544" s="14" t="str">
        <f t="shared" ca="1" si="314"/>
        <v>0a3f507e-1ca8-32b8-e044-0003ba298018</v>
      </c>
      <c r="D1544" s="14">
        <f t="shared" ca="1" si="315"/>
        <v>997406</v>
      </c>
      <c r="E1544" s="1">
        <f t="shared" ca="1" si="316"/>
        <v>120</v>
      </c>
      <c r="F1544" s="1">
        <f t="shared" ca="1" si="317"/>
        <v>120</v>
      </c>
      <c r="G1544" s="1">
        <f t="shared" ca="1" si="318"/>
        <v>1963</v>
      </c>
      <c r="H1544" s="1" t="str">
        <f ca="1">IFERROR(INDEX(Varmeinstallation!B:B,MATCH(INDIRECT($A$1&amp;"L"&amp;A1544)*1,Varmeinstallation!A:A,0)),"Ingen varmeinstallationer")</f>
        <v>Centralvarme fra eget anlæg, et-kammer fyr</v>
      </c>
      <c r="I1544" s="1" t="str">
        <f ca="1">IFERROR(INDEX(Opvarmningsmiddel!B:B,MATCH(INDIRECT($A$1&amp;"M"&amp;A1544)*1,Opvarmningsmiddel!A:A,0)),"")</f>
        <v>Naturgas</v>
      </c>
      <c r="J1544" s="1">
        <f t="shared" ca="1" si="319"/>
        <v>5</v>
      </c>
      <c r="K1544" s="1" t="str">
        <f ca="1">IFERROR(INDEX(Relationstabel!$C$3:$K$10,MATCH(VALUE(INDIRECT($A$1&amp;"L"&amp;A1544)),Relationstabel!$A$3:$A$10,0),MATCH(IFERROR(VALUE(INDIRECT($A$1&amp;"M"&amp;A1544)),0),Relationstabel!$C$1:$K$1,0)),"Ingen varmeinstallationer")</f>
        <v>Naturgas</v>
      </c>
      <c r="L1544" s="1" t="str">
        <f ca="1">INDEX(Anvendelseskode!B:B,MATCH($E1544,Anvendelseskode!$A:$A,0))</f>
        <v>Fritliggende enfamilieshus (parcelhus)</v>
      </c>
      <c r="M1544" s="1" t="str">
        <f ca="1">INDEX(Anvendelseskode!C:C,MATCH($E1544,Anvendelseskode!$A:$A,0))</f>
        <v>Parcelhuse</v>
      </c>
      <c r="N1544" s="1" t="str">
        <f ca="1">INDEX(Anvendelseskode!D:D,MATCH($E1544,Anvendelseskode!$A:$A,0))</f>
        <v>Private husholdninger</v>
      </c>
      <c r="O1544" s="1" t="str">
        <f ca="1">IFERROR(INDEX(SBi!$2:$2,MATCH(G1544,SBi!$1:$1,1)),SBi!$K$2)</f>
        <v>1961-1972</v>
      </c>
      <c r="P1544" s="1">
        <f ca="1">IFERROR(INDEX(SBi!$C$3:$K$28,MATCH(E1544,SBi!$B$3:$B$28,0),MATCH(O1544,SBi!$C$2:$K$2,0)),0)</f>
        <v>134.30000000000001</v>
      </c>
      <c r="Q1544" s="19">
        <f t="shared" ca="1" si="320"/>
        <v>16.116000000000003</v>
      </c>
      <c r="R1544" s="19" t="str">
        <f ca="1">IFERROR(INDEX(VpD!$2:$2,MATCH(G1544,VpD!$1:$1,1)),VpD!$I$2)</f>
        <v>1961-1972</v>
      </c>
      <c r="S1544" s="1">
        <f ca="1">IFERROR(INDEX(VpD!$C$3:$I$27,MATCH(E1544,VpD!$B$3:$B$27,0),MATCH(R1544,VpD!$C$2:$I$2,0)),0)</f>
        <v>143</v>
      </c>
      <c r="T1544" s="19">
        <f t="shared" ca="1" si="321"/>
        <v>17.16</v>
      </c>
      <c r="U1544" s="14" t="str">
        <f t="shared" ca="1" si="322"/>
        <v xml:space="preserve">714027.87 </v>
      </c>
      <c r="V1544" s="14" t="str">
        <f t="shared" ca="1" si="323"/>
        <v>6168787.27</v>
      </c>
      <c r="W1544" s="14" t="str">
        <f t="shared" ca="1" si="324"/>
        <v>POINT(714027.87 6168787.27)</v>
      </c>
      <c r="X1544" s="14" t="str">
        <f>IFERROR(INDEX(BygningOmraade!B:B,MATCH(A1544,BygningOmraade!A:A,0)),"")</f>
        <v/>
      </c>
    </row>
    <row r="1545" spans="1:24" s="14" customFormat="1" x14ac:dyDescent="0.25">
      <c r="A1545" s="14">
        <f t="shared" si="312"/>
        <v>1545</v>
      </c>
      <c r="B1545" s="14" t="str">
        <f t="shared" ca="1" si="313"/>
        <v>593dbe67-5b50-47b7-b414-0ef449cb0411</v>
      </c>
      <c r="C1545" s="14" t="str">
        <f t="shared" ca="1" si="314"/>
        <v>0a3f507e-150c-32b8-e044-0003ba298018</v>
      </c>
      <c r="D1545" s="14">
        <f t="shared" ca="1" si="315"/>
        <v>994441</v>
      </c>
      <c r="E1545" s="1">
        <f t="shared" ca="1" si="316"/>
        <v>130</v>
      </c>
      <c r="F1545" s="1">
        <f t="shared" ca="1" si="317"/>
        <v>120</v>
      </c>
      <c r="G1545" s="1">
        <f t="shared" ca="1" si="318"/>
        <v>1993</v>
      </c>
      <c r="H1545" s="1" t="str">
        <f ca="1">IFERROR(INDEX(Varmeinstallation!B:B,MATCH(INDIRECT($A$1&amp;"L"&amp;A1545)*1,Varmeinstallation!A:A,0)),"Ingen varmeinstallationer")</f>
        <v>Fjernvarme/blokvarme (radiatorsystemer eller varmluftanlæg)</v>
      </c>
      <c r="I1545" s="1" t="str">
        <f ca="1">IFERROR(INDEX(Opvarmningsmiddel!B:B,MATCH(INDIRECT($A$1&amp;"M"&amp;A1545)*1,Opvarmningsmiddel!A:A,0)),"")</f>
        <v/>
      </c>
      <c r="J1545" s="1">
        <f t="shared" ca="1" si="319"/>
        <v>0</v>
      </c>
      <c r="K1545" s="1" t="str">
        <f ca="1">IFERROR(INDEX(Relationstabel!$C$3:$K$10,MATCH(VALUE(INDIRECT($A$1&amp;"L"&amp;A1545)),Relationstabel!$A$3:$A$10,0),MATCH(IFERROR(VALUE(INDIRECT($A$1&amp;"M"&amp;A1545)),0),Relationstabel!$C$1:$K$1,0)),"Ingen varmeinstallationer")</f>
        <v>Fjernvarme/ Blokvarme</v>
      </c>
      <c r="L1545" s="1" t="str">
        <f ca="1">INDEX(Anvendelseskode!B:B,MATCH($E1545,Anvendelseskode!$A:$A,0))</f>
        <v>Række-, kæde-, dobbelthus (lodret adskillelse mellem enhederne)</v>
      </c>
      <c r="M1545" s="1" t="str">
        <f ca="1">INDEX(Anvendelseskode!C:C,MATCH($E1545,Anvendelseskode!$A:$A,0))</f>
        <v>Række-, kæde og dobbelthuse</v>
      </c>
      <c r="N1545" s="1" t="str">
        <f ca="1">INDEX(Anvendelseskode!D:D,MATCH($E1545,Anvendelseskode!$A:$A,0))</f>
        <v>Private husholdninger</v>
      </c>
      <c r="O1545" s="1" t="str">
        <f ca="1">IFERROR(INDEX(SBi!$2:$2,MATCH(G1545,SBi!$1:$1,1)),SBi!$K$2)</f>
        <v>1979-1998</v>
      </c>
      <c r="P1545" s="1">
        <f ca="1">IFERROR(INDEX(SBi!$C$3:$K$28,MATCH(E1545,SBi!$B$3:$B$28,0),MATCH(O1545,SBi!$C$2:$K$2,0)),0)</f>
        <v>96.8</v>
      </c>
      <c r="Q1545" s="19">
        <f t="shared" ca="1" si="320"/>
        <v>11.616</v>
      </c>
      <c r="R1545" s="19" t="str">
        <f ca="1">IFERROR(INDEX(VpD!$2:$2,MATCH(G1545,VpD!$1:$1,1)),VpD!$I$2)</f>
        <v>1979-1998</v>
      </c>
      <c r="S1545" s="1">
        <f ca="1">IFERROR(INDEX(VpD!$C$3:$I$27,MATCH(E1545,VpD!$B$3:$B$27,0),MATCH(R1545,VpD!$C$2:$I$2,0)),0)</f>
        <v>74</v>
      </c>
      <c r="T1545" s="19">
        <f t="shared" ca="1" si="321"/>
        <v>8.8800000000000008</v>
      </c>
      <c r="U1545" s="14" t="str">
        <f t="shared" ca="1" si="322"/>
        <v xml:space="preserve">711524.94 </v>
      </c>
      <c r="V1545" s="14" t="str">
        <f t="shared" ca="1" si="323"/>
        <v>6172531.72</v>
      </c>
      <c r="W1545" s="14" t="str">
        <f t="shared" ca="1" si="324"/>
        <v>POINT(711524.94 6172531.72)</v>
      </c>
      <c r="X1545" s="14" t="str">
        <f>IFERROR(INDEX(BygningOmraade!B:B,MATCH(A1545,BygningOmraade!A:A,0)),"")</f>
        <v/>
      </c>
    </row>
    <row r="1546" spans="1:24" s="14" customFormat="1" x14ac:dyDescent="0.25">
      <c r="A1546" s="14">
        <f t="shared" si="312"/>
        <v>1546</v>
      </c>
      <c r="B1546" s="14" t="str">
        <f t="shared" ca="1" si="313"/>
        <v>594468e3-9277-4fbe-a49d-e9fcbc78e836</v>
      </c>
      <c r="C1546" s="14" t="str">
        <f t="shared" ca="1" si="314"/>
        <v>0a3f507e-1ff3-32b8-e044-0003ba298018</v>
      </c>
      <c r="D1546" s="14">
        <f t="shared" ca="1" si="315"/>
        <v>993719</v>
      </c>
      <c r="E1546" s="1">
        <f t="shared" ca="1" si="316"/>
        <v>120</v>
      </c>
      <c r="F1546" s="1">
        <f t="shared" ca="1" si="317"/>
        <v>109</v>
      </c>
      <c r="G1546" s="1">
        <f t="shared" ca="1" si="318"/>
        <v>1973</v>
      </c>
      <c r="H1546" s="1" t="str">
        <f ca="1">IFERROR(INDEX(Varmeinstallation!B:B,MATCH(INDIRECT($A$1&amp;"L"&amp;A1546)*1,Varmeinstallation!A:A,0)),"Ingen varmeinstallationer")</f>
        <v>Centralvarme fra eget anlæg, et-kammer fyr</v>
      </c>
      <c r="I1546" s="1" t="str">
        <f ca="1">IFERROR(INDEX(Opvarmningsmiddel!B:B,MATCH(INDIRECT($A$1&amp;"M"&amp;A1546)*1,Opvarmningsmiddel!A:A,0)),"")</f>
        <v>Naturgas</v>
      </c>
      <c r="J1546" s="1">
        <f t="shared" ca="1" si="319"/>
        <v>0</v>
      </c>
      <c r="K1546" s="1" t="str">
        <f ca="1">IFERROR(INDEX(Relationstabel!$C$3:$K$10,MATCH(VALUE(INDIRECT($A$1&amp;"L"&amp;A1546)),Relationstabel!$A$3:$A$10,0),MATCH(IFERROR(VALUE(INDIRECT($A$1&amp;"M"&amp;A1546)),0),Relationstabel!$C$1:$K$1,0)),"Ingen varmeinstallationer")</f>
        <v>Naturgas</v>
      </c>
      <c r="L1546" s="1" t="str">
        <f ca="1">INDEX(Anvendelseskode!B:B,MATCH($E1546,Anvendelseskode!$A:$A,0))</f>
        <v>Fritliggende enfamilieshus (parcelhus)</v>
      </c>
      <c r="M1546" s="1" t="str">
        <f ca="1">INDEX(Anvendelseskode!C:C,MATCH($E1546,Anvendelseskode!$A:$A,0))</f>
        <v>Parcelhuse</v>
      </c>
      <c r="N1546" s="1" t="str">
        <f ca="1">INDEX(Anvendelseskode!D:D,MATCH($E1546,Anvendelseskode!$A:$A,0))</f>
        <v>Private husholdninger</v>
      </c>
      <c r="O1546" s="1" t="str">
        <f ca="1">IFERROR(INDEX(SBi!$2:$2,MATCH(G1546,SBi!$1:$1,1)),SBi!$K$2)</f>
        <v>1973-1978</v>
      </c>
      <c r="P1546" s="1">
        <f ca="1">IFERROR(INDEX(SBi!$C$3:$K$28,MATCH(E1546,SBi!$B$3:$B$28,0),MATCH(O1546,SBi!$C$2:$K$2,0)),0)</f>
        <v>119.8</v>
      </c>
      <c r="Q1546" s="19">
        <f t="shared" ca="1" si="320"/>
        <v>13.058199999999999</v>
      </c>
      <c r="R1546" s="19" t="str">
        <f ca="1">IFERROR(INDEX(VpD!$2:$2,MATCH(G1546,VpD!$1:$1,1)),VpD!$I$2)</f>
        <v>1973-1978</v>
      </c>
      <c r="S1546" s="1">
        <f ca="1">IFERROR(INDEX(VpD!$C$3:$I$27,MATCH(E1546,VpD!$B$3:$B$27,0),MATCH(R1546,VpD!$C$2:$I$2,0)),0)</f>
        <v>117</v>
      </c>
      <c r="T1546" s="19">
        <f t="shared" ca="1" si="321"/>
        <v>12.753</v>
      </c>
      <c r="U1546" s="14" t="str">
        <f t="shared" ca="1" si="322"/>
        <v xml:space="preserve">710873.53 </v>
      </c>
      <c r="V1546" s="14" t="str">
        <f t="shared" ca="1" si="323"/>
        <v>6171744.43</v>
      </c>
      <c r="W1546" s="14" t="str">
        <f t="shared" ca="1" si="324"/>
        <v>POINT(710873.53 6171744.43)</v>
      </c>
      <c r="X1546" s="14" t="str">
        <f>IFERROR(INDEX(BygningOmraade!B:B,MATCH(A1546,BygningOmraade!A:A,0)),"")</f>
        <v/>
      </c>
    </row>
    <row r="1547" spans="1:24" s="14" customFormat="1" x14ac:dyDescent="0.25">
      <c r="A1547" s="14">
        <f t="shared" si="312"/>
        <v>1547</v>
      </c>
      <c r="B1547" s="14" t="str">
        <f t="shared" ca="1" si="313"/>
        <v>594c2079-49cb-4691-be52-6c2c337030ca</v>
      </c>
      <c r="C1547" s="14" t="str">
        <f t="shared" ca="1" si="314"/>
        <v>0a3f507e-2348-32b8-e044-0003ba298018</v>
      </c>
      <c r="D1547" s="14">
        <f t="shared" ca="1" si="315"/>
        <v>995621</v>
      </c>
      <c r="E1547" s="1">
        <f t="shared" ca="1" si="316"/>
        <v>120</v>
      </c>
      <c r="F1547" s="1">
        <f t="shared" ca="1" si="317"/>
        <v>126</v>
      </c>
      <c r="G1547" s="1">
        <f t="shared" ca="1" si="318"/>
        <v>1994</v>
      </c>
      <c r="H1547" s="1" t="str">
        <f ca="1">IFERROR(INDEX(Varmeinstallation!B:B,MATCH(INDIRECT($A$1&amp;"L"&amp;A1547)*1,Varmeinstallation!A:A,0)),"Ingen varmeinstallationer")</f>
        <v>Centralvarme fra eget anlæg, et-kammer fyr</v>
      </c>
      <c r="I1547" s="1" t="str">
        <f ca="1">IFERROR(INDEX(Opvarmningsmiddel!B:B,MATCH(INDIRECT($A$1&amp;"M"&amp;A1547)*1,Opvarmningsmiddel!A:A,0)),"")</f>
        <v>Naturgas</v>
      </c>
      <c r="J1547" s="1">
        <f t="shared" ca="1" si="319"/>
        <v>2</v>
      </c>
      <c r="K1547" s="1" t="str">
        <f ca="1">IFERROR(INDEX(Relationstabel!$C$3:$K$10,MATCH(VALUE(INDIRECT($A$1&amp;"L"&amp;A1547)),Relationstabel!$A$3:$A$10,0),MATCH(IFERROR(VALUE(INDIRECT($A$1&amp;"M"&amp;A1547)),0),Relationstabel!$C$1:$K$1,0)),"Ingen varmeinstallationer")</f>
        <v>Naturgas</v>
      </c>
      <c r="L1547" s="1" t="str">
        <f ca="1">INDEX(Anvendelseskode!B:B,MATCH($E1547,Anvendelseskode!$A:$A,0))</f>
        <v>Fritliggende enfamilieshus (parcelhus)</v>
      </c>
      <c r="M1547" s="1" t="str">
        <f ca="1">INDEX(Anvendelseskode!C:C,MATCH($E1547,Anvendelseskode!$A:$A,0))</f>
        <v>Parcelhuse</v>
      </c>
      <c r="N1547" s="1" t="str">
        <f ca="1">INDEX(Anvendelseskode!D:D,MATCH($E1547,Anvendelseskode!$A:$A,0))</f>
        <v>Private husholdninger</v>
      </c>
      <c r="O1547" s="1" t="str">
        <f ca="1">IFERROR(INDEX(SBi!$2:$2,MATCH(G1547,SBi!$1:$1,1)),SBi!$K$2)</f>
        <v>1979-1998</v>
      </c>
      <c r="P1547" s="1">
        <f ca="1">IFERROR(INDEX(SBi!$C$3:$K$28,MATCH(E1547,SBi!$B$3:$B$28,0),MATCH(O1547,SBi!$C$2:$K$2,0)),0)</f>
        <v>105.4</v>
      </c>
      <c r="Q1547" s="19">
        <f t="shared" ca="1" si="320"/>
        <v>13.280400000000002</v>
      </c>
      <c r="R1547" s="19" t="str">
        <f ca="1">IFERROR(INDEX(VpD!$2:$2,MATCH(G1547,VpD!$1:$1,1)),VpD!$I$2)</f>
        <v>1979-1998</v>
      </c>
      <c r="S1547" s="1">
        <f ca="1">IFERROR(INDEX(VpD!$C$3:$I$27,MATCH(E1547,VpD!$B$3:$B$27,0),MATCH(R1547,VpD!$C$2:$I$2,0)),0)</f>
        <v>90</v>
      </c>
      <c r="T1547" s="19">
        <f t="shared" ca="1" si="321"/>
        <v>11.34</v>
      </c>
      <c r="U1547" s="14" t="str">
        <f t="shared" ca="1" si="322"/>
        <v xml:space="preserve">712403.44 </v>
      </c>
      <c r="V1547" s="14" t="str">
        <f t="shared" ca="1" si="323"/>
        <v>6168967.41</v>
      </c>
      <c r="W1547" s="14" t="str">
        <f t="shared" ca="1" si="324"/>
        <v>POINT(712403.44 6168967.41)</v>
      </c>
      <c r="X1547" s="14" t="str">
        <f>IFERROR(INDEX(BygningOmraade!B:B,MATCH(A1547,BygningOmraade!A:A,0)),"")</f>
        <v/>
      </c>
    </row>
    <row r="1548" spans="1:24" s="14" customFormat="1" x14ac:dyDescent="0.25">
      <c r="A1548" s="14">
        <f t="shared" si="312"/>
        <v>1548</v>
      </c>
      <c r="B1548" s="14" t="str">
        <f t="shared" ca="1" si="313"/>
        <v>595316bc-c449-4c56-96e6-846558b5735e</v>
      </c>
      <c r="C1548" s="14" t="str">
        <f t="shared" ca="1" si="314"/>
        <v>0a3f507e-1dd0-32b8-e044-0003ba298018</v>
      </c>
      <c r="D1548" s="14">
        <f t="shared" ca="1" si="315"/>
        <v>2540585</v>
      </c>
      <c r="E1548" s="1">
        <f t="shared" ca="1" si="316"/>
        <v>130</v>
      </c>
      <c r="F1548" s="1">
        <f t="shared" ca="1" si="317"/>
        <v>118</v>
      </c>
      <c r="G1548" s="1">
        <f t="shared" ca="1" si="318"/>
        <v>2000</v>
      </c>
      <c r="H1548" s="1" t="str">
        <f ca="1">IFERROR(INDEX(Varmeinstallation!B:B,MATCH(INDIRECT($A$1&amp;"L"&amp;A1548)*1,Varmeinstallation!A:A,0)),"Ingen varmeinstallationer")</f>
        <v>Fjernvarme/blokvarme (radiatorsystemer eller varmluftanlæg)</v>
      </c>
      <c r="I1548" s="1" t="str">
        <f ca="1">IFERROR(INDEX(Opvarmningsmiddel!B:B,MATCH(INDIRECT($A$1&amp;"M"&amp;A1548)*1,Opvarmningsmiddel!A:A,0)),"")</f>
        <v/>
      </c>
      <c r="J1548" s="1">
        <f t="shared" ca="1" si="319"/>
        <v>0</v>
      </c>
      <c r="K1548" s="1" t="str">
        <f ca="1">IFERROR(INDEX(Relationstabel!$C$3:$K$10,MATCH(VALUE(INDIRECT($A$1&amp;"L"&amp;A1548)),Relationstabel!$A$3:$A$10,0),MATCH(IFERROR(VALUE(INDIRECT($A$1&amp;"M"&amp;A1548)),0),Relationstabel!$C$1:$K$1,0)),"Ingen varmeinstallationer")</f>
        <v>Fjernvarme/ Blokvarme</v>
      </c>
      <c r="L1548" s="1" t="str">
        <f ca="1">INDEX(Anvendelseskode!B:B,MATCH($E1548,Anvendelseskode!$A:$A,0))</f>
        <v>Række-, kæde-, dobbelthus (lodret adskillelse mellem enhederne)</v>
      </c>
      <c r="M1548" s="1" t="str">
        <f ca="1">INDEX(Anvendelseskode!C:C,MATCH($E1548,Anvendelseskode!$A:$A,0))</f>
        <v>Række-, kæde og dobbelthuse</v>
      </c>
      <c r="N1548" s="1" t="str">
        <f ca="1">INDEX(Anvendelseskode!D:D,MATCH($E1548,Anvendelseskode!$A:$A,0))</f>
        <v>Private husholdninger</v>
      </c>
      <c r="O1548" s="1" t="str">
        <f ca="1">IFERROR(INDEX(SBi!$2:$2,MATCH(G1548,SBi!$1:$1,1)),SBi!$K$2)</f>
        <v>1999-2006</v>
      </c>
      <c r="P1548" s="1">
        <f ca="1">IFERROR(INDEX(SBi!$C$3:$K$28,MATCH(E1548,SBi!$B$3:$B$28,0),MATCH(O1548,SBi!$C$2:$K$2,0)),0)</f>
        <v>81.5</v>
      </c>
      <c r="Q1548" s="19">
        <f t="shared" ca="1" si="320"/>
        <v>9.6170000000000009</v>
      </c>
      <c r="R1548" s="19" t="str">
        <f ca="1">IFERROR(INDEX(VpD!$2:$2,MATCH(G1548,VpD!$1:$1,1)),VpD!$I$2)</f>
        <v>&gt;1998</v>
      </c>
      <c r="S1548" s="1">
        <f ca="1">IFERROR(INDEX(VpD!$C$3:$I$27,MATCH(E1548,VpD!$B$3:$B$27,0),MATCH(R1548,VpD!$C$2:$I$2,0)),0)</f>
        <v>65</v>
      </c>
      <c r="T1548" s="19">
        <f t="shared" ca="1" si="321"/>
        <v>7.67</v>
      </c>
      <c r="U1548" s="14" t="str">
        <f t="shared" ca="1" si="322"/>
        <v xml:space="preserve">711973.64 </v>
      </c>
      <c r="V1548" s="14" t="str">
        <f t="shared" ca="1" si="323"/>
        <v>6172392.12</v>
      </c>
      <c r="W1548" s="14" t="str">
        <f t="shared" ca="1" si="324"/>
        <v>POINT(711973.64 6172392.12)</v>
      </c>
      <c r="X1548" s="14" t="str">
        <f>IFERROR(INDEX(BygningOmraade!B:B,MATCH(A1548,BygningOmraade!A:A,0)),"")</f>
        <v/>
      </c>
    </row>
    <row r="1549" spans="1:24" s="14" customFormat="1" x14ac:dyDescent="0.25">
      <c r="A1549" s="14">
        <f t="shared" si="312"/>
        <v>1549</v>
      </c>
      <c r="B1549" s="14" t="str">
        <f t="shared" ca="1" si="313"/>
        <v>5959011e-ac71-4745-9f81-3a19c16d99f8</v>
      </c>
      <c r="C1549" s="14" t="str">
        <f t="shared" ca="1" si="314"/>
        <v>0a3f507e-1f1a-32b8-e044-0003ba298018</v>
      </c>
      <c r="D1549" s="14">
        <f t="shared" ca="1" si="315"/>
        <v>993916</v>
      </c>
      <c r="E1549" s="1">
        <f t="shared" ca="1" si="316"/>
        <v>120</v>
      </c>
      <c r="F1549" s="1">
        <f t="shared" ca="1" si="317"/>
        <v>155</v>
      </c>
      <c r="G1549" s="1">
        <f t="shared" ca="1" si="318"/>
        <v>1972</v>
      </c>
      <c r="H1549" s="1" t="str">
        <f ca="1">IFERROR(INDEX(Varmeinstallation!B:B,MATCH(INDIRECT($A$1&amp;"L"&amp;A1549)*1,Varmeinstallation!A:A,0)),"Ingen varmeinstallationer")</f>
        <v>Fjernvarme/blokvarme (radiatorsystemer eller varmluftanlæg)</v>
      </c>
      <c r="I1549" s="1" t="str">
        <f ca="1">IFERROR(INDEX(Opvarmningsmiddel!B:B,MATCH(INDIRECT($A$1&amp;"M"&amp;A1549)*1,Opvarmningsmiddel!A:A,0)),"")</f>
        <v/>
      </c>
      <c r="J1549" s="1">
        <f t="shared" ca="1" si="319"/>
        <v>0</v>
      </c>
      <c r="K1549" s="1" t="str">
        <f ca="1">IFERROR(INDEX(Relationstabel!$C$3:$K$10,MATCH(VALUE(INDIRECT($A$1&amp;"L"&amp;A1549)),Relationstabel!$A$3:$A$10,0),MATCH(IFERROR(VALUE(INDIRECT($A$1&amp;"M"&amp;A1549)),0),Relationstabel!$C$1:$K$1,0)),"Ingen varmeinstallationer")</f>
        <v>Fjernvarme/ Blokvarme</v>
      </c>
      <c r="L1549" s="1" t="str">
        <f ca="1">INDEX(Anvendelseskode!B:B,MATCH($E1549,Anvendelseskode!$A:$A,0))</f>
        <v>Fritliggende enfamilieshus (parcelhus)</v>
      </c>
      <c r="M1549" s="1" t="str">
        <f ca="1">INDEX(Anvendelseskode!C:C,MATCH($E1549,Anvendelseskode!$A:$A,0))</f>
        <v>Parcelhuse</v>
      </c>
      <c r="N1549" s="1" t="str">
        <f ca="1">INDEX(Anvendelseskode!D:D,MATCH($E1549,Anvendelseskode!$A:$A,0))</f>
        <v>Private husholdninger</v>
      </c>
      <c r="O1549" s="1" t="str">
        <f ca="1">IFERROR(INDEX(SBi!$2:$2,MATCH(G1549,SBi!$1:$1,1)),SBi!$K$2)</f>
        <v>1961-1972</v>
      </c>
      <c r="P1549" s="1">
        <f ca="1">IFERROR(INDEX(SBi!$C$3:$K$28,MATCH(E1549,SBi!$B$3:$B$28,0),MATCH(O1549,SBi!$C$2:$K$2,0)),0)</f>
        <v>134.30000000000001</v>
      </c>
      <c r="Q1549" s="19">
        <f t="shared" ca="1" si="320"/>
        <v>20.816500000000001</v>
      </c>
      <c r="R1549" s="19" t="str">
        <f ca="1">IFERROR(INDEX(VpD!$2:$2,MATCH(G1549,VpD!$1:$1,1)),VpD!$I$2)</f>
        <v>1961-1972</v>
      </c>
      <c r="S1549" s="1">
        <f ca="1">IFERROR(INDEX(VpD!$C$3:$I$27,MATCH(E1549,VpD!$B$3:$B$27,0),MATCH(R1549,VpD!$C$2:$I$2,0)),0)</f>
        <v>143</v>
      </c>
      <c r="T1549" s="19">
        <f t="shared" ca="1" si="321"/>
        <v>22.164999999999999</v>
      </c>
      <c r="U1549" s="14" t="str">
        <f t="shared" ca="1" si="322"/>
        <v xml:space="preserve">711195.08 </v>
      </c>
      <c r="V1549" s="14" t="str">
        <f t="shared" ca="1" si="323"/>
        <v>6171731.85</v>
      </c>
      <c r="W1549" s="14" t="str">
        <f t="shared" ca="1" si="324"/>
        <v>POINT(711195.08 6171731.85)</v>
      </c>
      <c r="X1549" s="14" t="str">
        <f>IFERROR(INDEX(BygningOmraade!B:B,MATCH(A1549,BygningOmraade!A:A,0)),"")</f>
        <v/>
      </c>
    </row>
    <row r="1550" spans="1:24" s="14" customFormat="1" x14ac:dyDescent="0.25">
      <c r="A1550" s="14">
        <f t="shared" si="312"/>
        <v>1550</v>
      </c>
      <c r="B1550" s="14" t="str">
        <f t="shared" ca="1" si="313"/>
        <v>595a2c08-84d6-4d53-b6f3-f53cafb1f535</v>
      </c>
      <c r="C1550" s="14" t="str">
        <f t="shared" ca="1" si="314"/>
        <v>0a3f507e-23bc-32b8-e044-0003ba298018</v>
      </c>
      <c r="D1550" s="14">
        <f t="shared" ca="1" si="315"/>
        <v>996505</v>
      </c>
      <c r="E1550" s="1">
        <f t="shared" ca="1" si="316"/>
        <v>140</v>
      </c>
      <c r="F1550" s="1">
        <f t="shared" ca="1" si="317"/>
        <v>4938</v>
      </c>
      <c r="G1550" s="1">
        <f t="shared" ca="1" si="318"/>
        <v>1991</v>
      </c>
      <c r="H1550" s="1" t="str">
        <f ca="1">IFERROR(INDEX(Varmeinstallation!B:B,MATCH(INDIRECT($A$1&amp;"L"&amp;A1550)*1,Varmeinstallation!A:A,0)),"Ingen varmeinstallationer")</f>
        <v>Fjernvarme/blokvarme (radiatorsystemer eller varmluftanlæg)</v>
      </c>
      <c r="I1550" s="1" t="str">
        <f ca="1">IFERROR(INDEX(Opvarmningsmiddel!B:B,MATCH(INDIRECT($A$1&amp;"M"&amp;A1550)*1,Opvarmningsmiddel!A:A,0)),"")</f>
        <v/>
      </c>
      <c r="J1550" s="1">
        <f t="shared" ca="1" si="319"/>
        <v>0</v>
      </c>
      <c r="K1550" s="1" t="str">
        <f ca="1">IFERROR(INDEX(Relationstabel!$C$3:$K$10,MATCH(VALUE(INDIRECT($A$1&amp;"L"&amp;A1550)),Relationstabel!$A$3:$A$10,0),MATCH(IFERROR(VALUE(INDIRECT($A$1&amp;"M"&amp;A1550)),0),Relationstabel!$C$1:$K$1,0)),"Ingen varmeinstallationer")</f>
        <v>Fjernvarme/ Blokvarme</v>
      </c>
      <c r="L1550" s="1" t="str">
        <f ca="1">INDEX(Anvendelseskode!B:B,MATCH($E1550,Anvendelseskode!$A:$A,0))</f>
        <v>Etageboligbebyggelse</v>
      </c>
      <c r="M1550" s="1" t="str">
        <f ca="1">INDEX(Anvendelseskode!C:C,MATCH($E1550,Anvendelseskode!$A:$A,0))</f>
        <v>Etageboligbebyggelse</v>
      </c>
      <c r="N1550" s="1" t="str">
        <f ca="1">INDEX(Anvendelseskode!D:D,MATCH($E1550,Anvendelseskode!$A:$A,0))</f>
        <v>Private husholdninger</v>
      </c>
      <c r="O1550" s="1" t="str">
        <f ca="1">IFERROR(INDEX(SBi!$2:$2,MATCH(G1550,SBi!$1:$1,1)),SBi!$K$2)</f>
        <v>1979-1998</v>
      </c>
      <c r="P1550" s="1">
        <f ca="1">IFERROR(INDEX(SBi!$C$3:$K$28,MATCH(E1550,SBi!$B$3:$B$28,0),MATCH(O1550,SBi!$C$2:$K$2,0)),0)</f>
        <v>108.5</v>
      </c>
      <c r="Q1550" s="19">
        <f t="shared" ca="1" si="320"/>
        <v>535.77300000000002</v>
      </c>
      <c r="R1550" s="19" t="str">
        <f ca="1">IFERROR(INDEX(VpD!$2:$2,MATCH(G1550,VpD!$1:$1,1)),VpD!$I$2)</f>
        <v>1979-1998</v>
      </c>
      <c r="S1550" s="1">
        <f ca="1">IFERROR(INDEX(VpD!$C$3:$I$27,MATCH(E1550,VpD!$B$3:$B$27,0),MATCH(R1550,VpD!$C$2:$I$2,0)),0)</f>
        <v>80</v>
      </c>
      <c r="T1550" s="19">
        <f t="shared" ca="1" si="321"/>
        <v>395.04</v>
      </c>
      <c r="U1550" s="14" t="str">
        <f t="shared" ca="1" si="322"/>
        <v xml:space="preserve">713274.63 </v>
      </c>
      <c r="V1550" s="14" t="str">
        <f t="shared" ca="1" si="323"/>
        <v>6169567.13</v>
      </c>
      <c r="W1550" s="14" t="str">
        <f t="shared" ca="1" si="324"/>
        <v>POINT(713274.63 6169567.13)</v>
      </c>
      <c r="X1550" s="14" t="str">
        <f>IFERROR(INDEX(BygningOmraade!B:B,MATCH(A1550,BygningOmraade!A:A,0)),"")</f>
        <v/>
      </c>
    </row>
    <row r="1551" spans="1:24" s="14" customFormat="1" x14ac:dyDescent="0.25">
      <c r="A1551" s="14">
        <f t="shared" si="312"/>
        <v>1551</v>
      </c>
      <c r="B1551" s="14" t="str">
        <f t="shared" ca="1" si="313"/>
        <v>5968a42f-c1af-4e0a-aabd-37edc04ff435</v>
      </c>
      <c r="C1551" s="14" t="str">
        <f t="shared" ca="1" si="314"/>
        <v>0a3f507e-1586-32b8-e044-0003ba298018</v>
      </c>
      <c r="D1551" s="14">
        <f t="shared" ca="1" si="315"/>
        <v>997101</v>
      </c>
      <c r="E1551" s="1">
        <f t="shared" ca="1" si="316"/>
        <v>130</v>
      </c>
      <c r="F1551" s="1">
        <f t="shared" ca="1" si="317"/>
        <v>109</v>
      </c>
      <c r="G1551" s="1">
        <f t="shared" ca="1" si="318"/>
        <v>1978</v>
      </c>
      <c r="H1551" s="1" t="str">
        <f ca="1">IFERROR(INDEX(Varmeinstallation!B:B,MATCH(INDIRECT($A$1&amp;"L"&amp;A1551)*1,Varmeinstallation!A:A,0)),"Ingen varmeinstallationer")</f>
        <v>Fjernvarme/blokvarme (radiatorsystemer eller varmluftanlæg)</v>
      </c>
      <c r="I1551" s="1" t="str">
        <f ca="1">IFERROR(INDEX(Opvarmningsmiddel!B:B,MATCH(INDIRECT($A$1&amp;"M"&amp;A1551)*1,Opvarmningsmiddel!A:A,0)),"")</f>
        <v/>
      </c>
      <c r="J1551" s="1">
        <f t="shared" ca="1" si="319"/>
        <v>0</v>
      </c>
      <c r="K1551" s="1" t="str">
        <f ca="1">IFERROR(INDEX(Relationstabel!$C$3:$K$10,MATCH(VALUE(INDIRECT($A$1&amp;"L"&amp;A1551)),Relationstabel!$A$3:$A$10,0),MATCH(IFERROR(VALUE(INDIRECT($A$1&amp;"M"&amp;A1551)),0),Relationstabel!$C$1:$K$1,0)),"Ingen varmeinstallationer")</f>
        <v>Fjernvarme/ Blokvarme</v>
      </c>
      <c r="L1551" s="1" t="str">
        <f ca="1">INDEX(Anvendelseskode!B:B,MATCH($E1551,Anvendelseskode!$A:$A,0))</f>
        <v>Række-, kæde-, dobbelthus (lodret adskillelse mellem enhederne)</v>
      </c>
      <c r="M1551" s="1" t="str">
        <f ca="1">INDEX(Anvendelseskode!C:C,MATCH($E1551,Anvendelseskode!$A:$A,0))</f>
        <v>Række-, kæde og dobbelthuse</v>
      </c>
      <c r="N1551" s="1" t="str">
        <f ca="1">INDEX(Anvendelseskode!D:D,MATCH($E1551,Anvendelseskode!$A:$A,0))</f>
        <v>Private husholdninger</v>
      </c>
      <c r="O1551" s="1" t="str">
        <f ca="1">IFERROR(INDEX(SBi!$2:$2,MATCH(G1551,SBi!$1:$1,1)),SBi!$K$2)</f>
        <v>1973-1978</v>
      </c>
      <c r="P1551" s="1">
        <f ca="1">IFERROR(INDEX(SBi!$C$3:$K$28,MATCH(E1551,SBi!$B$3:$B$28,0),MATCH(O1551,SBi!$C$2:$K$2,0)),0)</f>
        <v>112.6</v>
      </c>
      <c r="Q1551" s="19">
        <f t="shared" ca="1" si="320"/>
        <v>12.273399999999999</v>
      </c>
      <c r="R1551" s="19" t="str">
        <f ca="1">IFERROR(INDEX(VpD!$2:$2,MATCH(G1551,VpD!$1:$1,1)),VpD!$I$2)</f>
        <v>1973-1978</v>
      </c>
      <c r="S1551" s="1">
        <f ca="1">IFERROR(INDEX(VpD!$C$3:$I$27,MATCH(E1551,VpD!$B$3:$B$27,0),MATCH(R1551,VpD!$C$2:$I$2,0)),0)</f>
        <v>98</v>
      </c>
      <c r="T1551" s="19">
        <f t="shared" ca="1" si="321"/>
        <v>10.682</v>
      </c>
      <c r="U1551" s="14" t="str">
        <f t="shared" ca="1" si="322"/>
        <v xml:space="preserve">713550.65 </v>
      </c>
      <c r="V1551" s="14" t="str">
        <f t="shared" ca="1" si="323"/>
        <v>6169815.84</v>
      </c>
      <c r="W1551" s="14" t="str">
        <f t="shared" ca="1" si="324"/>
        <v>POINT(713550.65 6169815.84)</v>
      </c>
      <c r="X1551" s="14" t="str">
        <f>IFERROR(INDEX(BygningOmraade!B:B,MATCH(A1551,BygningOmraade!A:A,0)),"")</f>
        <v/>
      </c>
    </row>
    <row r="1552" spans="1:24" s="14" customFormat="1" x14ac:dyDescent="0.25">
      <c r="A1552" s="14">
        <f t="shared" si="312"/>
        <v>1552</v>
      </c>
      <c r="B1552" s="14" t="str">
        <f t="shared" ca="1" si="313"/>
        <v>59693f2e-7f2d-4c1c-913b-12f6f6ad246e</v>
      </c>
      <c r="C1552" s="14" t="str">
        <f t="shared" ca="1" si="314"/>
        <v>0a3f507e-1c95-32b8-e044-0003ba298018</v>
      </c>
      <c r="D1552" s="14">
        <f t="shared" ca="1" si="315"/>
        <v>995729</v>
      </c>
      <c r="E1552" s="1">
        <f t="shared" ca="1" si="316"/>
        <v>120</v>
      </c>
      <c r="F1552" s="1">
        <f t="shared" ca="1" si="317"/>
        <v>143</v>
      </c>
      <c r="G1552" s="1">
        <f t="shared" ca="1" si="318"/>
        <v>2004</v>
      </c>
      <c r="H1552" s="1" t="str">
        <f ca="1">IFERROR(INDEX(Varmeinstallation!B:B,MATCH(INDIRECT($A$1&amp;"L"&amp;A1552)*1,Varmeinstallation!A:A,0)),"Ingen varmeinstallationer")</f>
        <v>Centralvarme fra eget anlæg, et-kammer fyr</v>
      </c>
      <c r="I1552" s="1" t="str">
        <f ca="1">IFERROR(INDEX(Opvarmningsmiddel!B:B,MATCH(INDIRECT($A$1&amp;"M"&amp;A1552)*1,Opvarmningsmiddel!A:A,0)),"")</f>
        <v>Naturgas</v>
      </c>
      <c r="J1552" s="1">
        <f t="shared" ca="1" si="319"/>
        <v>90</v>
      </c>
      <c r="K1552" s="1" t="str">
        <f ca="1">IFERROR(INDEX(Relationstabel!$C$3:$K$10,MATCH(VALUE(INDIRECT($A$1&amp;"L"&amp;A1552)),Relationstabel!$A$3:$A$10,0),MATCH(IFERROR(VALUE(INDIRECT($A$1&amp;"M"&amp;A1552)),0),Relationstabel!$C$1:$K$1,0)),"Ingen varmeinstallationer")</f>
        <v>Naturgas</v>
      </c>
      <c r="L1552" s="1" t="str">
        <f ca="1">INDEX(Anvendelseskode!B:B,MATCH($E1552,Anvendelseskode!$A:$A,0))</f>
        <v>Fritliggende enfamilieshus (parcelhus)</v>
      </c>
      <c r="M1552" s="1" t="str">
        <f ca="1">INDEX(Anvendelseskode!C:C,MATCH($E1552,Anvendelseskode!$A:$A,0))</f>
        <v>Parcelhuse</v>
      </c>
      <c r="N1552" s="1" t="str">
        <f ca="1">INDEX(Anvendelseskode!D:D,MATCH($E1552,Anvendelseskode!$A:$A,0))</f>
        <v>Private husholdninger</v>
      </c>
      <c r="O1552" s="1" t="str">
        <f ca="1">IFERROR(INDEX(SBi!$2:$2,MATCH(G1552,SBi!$1:$1,1)),SBi!$K$2)</f>
        <v>1999-2006</v>
      </c>
      <c r="P1552" s="1">
        <f ca="1">IFERROR(INDEX(SBi!$C$3:$K$28,MATCH(E1552,SBi!$B$3:$B$28,0),MATCH(O1552,SBi!$C$2:$K$2,0)),0)</f>
        <v>83.9</v>
      </c>
      <c r="Q1552" s="19">
        <f t="shared" ca="1" si="320"/>
        <v>11.9977</v>
      </c>
      <c r="R1552" s="19" t="str">
        <f ca="1">IFERROR(INDEX(VpD!$2:$2,MATCH(G1552,VpD!$1:$1,1)),VpD!$I$2)</f>
        <v>&gt;1998</v>
      </c>
      <c r="S1552" s="1">
        <f ca="1">IFERROR(INDEX(VpD!$C$3:$I$27,MATCH(E1552,VpD!$B$3:$B$27,0),MATCH(R1552,VpD!$C$2:$I$2,0)),0)</f>
        <v>72</v>
      </c>
      <c r="T1552" s="19">
        <f t="shared" ca="1" si="321"/>
        <v>10.295999999999999</v>
      </c>
      <c r="U1552" s="14" t="str">
        <f t="shared" ca="1" si="322"/>
        <v xml:space="preserve">712231.49 </v>
      </c>
      <c r="V1552" s="14" t="str">
        <f t="shared" ca="1" si="323"/>
        <v>6169226.3</v>
      </c>
      <c r="W1552" s="14" t="str">
        <f t="shared" ca="1" si="324"/>
        <v>POINT(712231.49 6169226.3)</v>
      </c>
      <c r="X1552" s="14" t="str">
        <f>IFERROR(INDEX(BygningOmraade!B:B,MATCH(A1552,BygningOmraade!A:A,0)),"")</f>
        <v/>
      </c>
    </row>
    <row r="1553" spans="1:24" s="14" customFormat="1" x14ac:dyDescent="0.25">
      <c r="A1553" s="14">
        <f t="shared" si="312"/>
        <v>1553</v>
      </c>
      <c r="B1553" s="14" t="str">
        <f t="shared" ca="1" si="313"/>
        <v>5972040f-2430-4b8b-8898-e9ff45e8fbb4</v>
      </c>
      <c r="C1553" s="14" t="str">
        <f t="shared" ca="1" si="314"/>
        <v>4899e5f7-f4a6-4bed-9499-52f9ee7d0621</v>
      </c>
      <c r="D1553" s="14">
        <f t="shared" ca="1" si="315"/>
        <v>100077123</v>
      </c>
      <c r="E1553" s="1">
        <f t="shared" ca="1" si="316"/>
        <v>120</v>
      </c>
      <c r="F1553" s="1">
        <f t="shared" ca="1" si="317"/>
        <v>135</v>
      </c>
      <c r="G1553" s="1">
        <f t="shared" ca="1" si="318"/>
        <v>2018</v>
      </c>
      <c r="H1553" s="1" t="str">
        <f ca="1">IFERROR(INDEX(Varmeinstallation!B:B,MATCH(INDIRECT($A$1&amp;"L"&amp;A1553)*1,Varmeinstallation!A:A,0)),"Ingen varmeinstallationer")</f>
        <v>Varmepumpe</v>
      </c>
      <c r="I1553" s="1" t="str">
        <f ca="1">IFERROR(INDEX(Opvarmningsmiddel!B:B,MATCH(INDIRECT($A$1&amp;"M"&amp;A1553)*1,Opvarmningsmiddel!A:A,0)),"")</f>
        <v>Elektricitet</v>
      </c>
      <c r="J1553" s="1">
        <f t="shared" ca="1" si="319"/>
        <v>0</v>
      </c>
      <c r="K1553" s="1" t="str">
        <f ca="1">IFERROR(INDEX(Relationstabel!$C$3:$K$10,MATCH(VALUE(INDIRECT($A$1&amp;"L"&amp;A1553)),Relationstabel!$A$3:$A$10,0),MATCH(IFERROR(VALUE(INDIRECT($A$1&amp;"M"&amp;A1553)),0),Relationstabel!$C$1:$K$1,0)),"Ingen varmeinstallationer")</f>
        <v>Varmepumpe</v>
      </c>
      <c r="L1553" s="1" t="str">
        <f ca="1">INDEX(Anvendelseskode!B:B,MATCH($E1553,Anvendelseskode!$A:$A,0))</f>
        <v>Fritliggende enfamilieshus (parcelhus)</v>
      </c>
      <c r="M1553" s="1" t="str">
        <f ca="1">INDEX(Anvendelseskode!C:C,MATCH($E1553,Anvendelseskode!$A:$A,0))</f>
        <v>Parcelhuse</v>
      </c>
      <c r="N1553" s="1" t="str">
        <f ca="1">INDEX(Anvendelseskode!D:D,MATCH($E1553,Anvendelseskode!$A:$A,0))</f>
        <v>Private husholdninger</v>
      </c>
      <c r="O1553" s="1" t="str">
        <f ca="1">IFERROR(INDEX(SBi!$2:$2,MATCH(G1553,SBi!$1:$1,1)),SBi!$K$2)</f>
        <v>Efter 2006</v>
      </c>
      <c r="P1553" s="1">
        <f ca="1">IFERROR(INDEX(SBi!$C$3:$K$28,MATCH(E1553,SBi!$B$3:$B$28,0),MATCH(O1553,SBi!$C$2:$K$2,0)),0)</f>
        <v>67.3</v>
      </c>
      <c r="Q1553" s="19">
        <f t="shared" ca="1" si="320"/>
        <v>9.0854999999999997</v>
      </c>
      <c r="R1553" s="19" t="str">
        <f ca="1">IFERROR(INDEX(VpD!$2:$2,MATCH(G1553,VpD!$1:$1,1)),VpD!$I$2)</f>
        <v>&gt;1998</v>
      </c>
      <c r="S1553" s="1">
        <f ca="1">IFERROR(INDEX(VpD!$C$3:$I$27,MATCH(E1553,VpD!$B$3:$B$27,0),MATCH(R1553,VpD!$C$2:$I$2,0)),0)</f>
        <v>72</v>
      </c>
      <c r="T1553" s="19">
        <f t="shared" ca="1" si="321"/>
        <v>9.7200000000000006</v>
      </c>
      <c r="U1553" s="14" t="str">
        <f t="shared" ca="1" si="322"/>
        <v xml:space="preserve">713227.05 </v>
      </c>
      <c r="V1553" s="14" t="str">
        <f t="shared" ca="1" si="323"/>
        <v>6168887.82</v>
      </c>
      <c r="W1553" s="14" t="str">
        <f t="shared" ca="1" si="324"/>
        <v>POINT(713227.05 6168887.82)</v>
      </c>
      <c r="X1553" s="14" t="str">
        <f>IFERROR(INDEX(BygningOmraade!B:B,MATCH(A1553,BygningOmraade!A:A,0)),"")</f>
        <v/>
      </c>
    </row>
    <row r="1554" spans="1:24" s="14" customFormat="1" x14ac:dyDescent="0.25">
      <c r="A1554" s="14">
        <f t="shared" si="312"/>
        <v>1554</v>
      </c>
      <c r="B1554" s="14" t="str">
        <f t="shared" ca="1" si="313"/>
        <v>598dd7da-a7f8-46be-92fc-150b2c3d84f9</v>
      </c>
      <c r="C1554" s="14" t="str">
        <f t="shared" ca="1" si="314"/>
        <v>0a3f507e-1981-32b8-e044-0003ba298018</v>
      </c>
      <c r="D1554" s="14">
        <f t="shared" ca="1" si="315"/>
        <v>995508</v>
      </c>
      <c r="E1554" s="1">
        <f t="shared" ca="1" si="316"/>
        <v>130</v>
      </c>
      <c r="F1554" s="1">
        <f t="shared" ca="1" si="317"/>
        <v>129</v>
      </c>
      <c r="G1554" s="1">
        <f t="shared" ca="1" si="318"/>
        <v>1977</v>
      </c>
      <c r="H1554" s="1" t="str">
        <f ca="1">IFERROR(INDEX(Varmeinstallation!B:B,MATCH(INDIRECT($A$1&amp;"L"&amp;A1554)*1,Varmeinstallation!A:A,0)),"Ingen varmeinstallationer")</f>
        <v>Fjernvarme/blokvarme (radiatorsystemer eller varmluftanlæg)</v>
      </c>
      <c r="I1554" s="1" t="str">
        <f ca="1">IFERROR(INDEX(Opvarmningsmiddel!B:B,MATCH(INDIRECT($A$1&amp;"M"&amp;A1554)*1,Opvarmningsmiddel!A:A,0)),"")</f>
        <v/>
      </c>
      <c r="J1554" s="1">
        <f t="shared" ca="1" si="319"/>
        <v>2</v>
      </c>
      <c r="K1554" s="1" t="str">
        <f ca="1">IFERROR(INDEX(Relationstabel!$C$3:$K$10,MATCH(VALUE(INDIRECT($A$1&amp;"L"&amp;A1554)),Relationstabel!$A$3:$A$10,0),MATCH(IFERROR(VALUE(INDIRECT($A$1&amp;"M"&amp;A1554)),0),Relationstabel!$C$1:$K$1,0)),"Ingen varmeinstallationer")</f>
        <v>Fjernvarme/ Blokvarme</v>
      </c>
      <c r="L1554" s="1" t="str">
        <f ca="1">INDEX(Anvendelseskode!B:B,MATCH($E1554,Anvendelseskode!$A:$A,0))</f>
        <v>Række-, kæde-, dobbelthus (lodret adskillelse mellem enhederne)</v>
      </c>
      <c r="M1554" s="1" t="str">
        <f ca="1">INDEX(Anvendelseskode!C:C,MATCH($E1554,Anvendelseskode!$A:$A,0))</f>
        <v>Række-, kæde og dobbelthuse</v>
      </c>
      <c r="N1554" s="1" t="str">
        <f ca="1">INDEX(Anvendelseskode!D:D,MATCH($E1554,Anvendelseskode!$A:$A,0))</f>
        <v>Private husholdninger</v>
      </c>
      <c r="O1554" s="1" t="str">
        <f ca="1">IFERROR(INDEX(SBi!$2:$2,MATCH(G1554,SBi!$1:$1,1)),SBi!$K$2)</f>
        <v>1973-1978</v>
      </c>
      <c r="P1554" s="1">
        <f ca="1">IFERROR(INDEX(SBi!$C$3:$K$28,MATCH(E1554,SBi!$B$3:$B$28,0),MATCH(O1554,SBi!$C$2:$K$2,0)),0)</f>
        <v>112.6</v>
      </c>
      <c r="Q1554" s="19">
        <f t="shared" ca="1" si="320"/>
        <v>14.525399999999999</v>
      </c>
      <c r="R1554" s="19" t="str">
        <f ca="1">IFERROR(INDEX(VpD!$2:$2,MATCH(G1554,VpD!$1:$1,1)),VpD!$I$2)</f>
        <v>1973-1978</v>
      </c>
      <c r="S1554" s="1">
        <f ca="1">IFERROR(INDEX(VpD!$C$3:$I$27,MATCH(E1554,VpD!$B$3:$B$27,0),MATCH(R1554,VpD!$C$2:$I$2,0)),0)</f>
        <v>98</v>
      </c>
      <c r="T1554" s="19">
        <f t="shared" ca="1" si="321"/>
        <v>12.641999999999999</v>
      </c>
      <c r="U1554" s="14" t="str">
        <f t="shared" ca="1" si="322"/>
        <v xml:space="preserve">711898.71 </v>
      </c>
      <c r="V1554" s="14" t="str">
        <f t="shared" ca="1" si="323"/>
        <v>6172447.27</v>
      </c>
      <c r="W1554" s="14" t="str">
        <f t="shared" ca="1" si="324"/>
        <v>POINT(711898.71 6172447.27)</v>
      </c>
      <c r="X1554" s="14" t="str">
        <f>IFERROR(INDEX(BygningOmraade!B:B,MATCH(A1554,BygningOmraade!A:A,0)),"")</f>
        <v/>
      </c>
    </row>
    <row r="1555" spans="1:24" s="14" customFormat="1" x14ac:dyDescent="0.25">
      <c r="A1555" s="14">
        <f t="shared" si="312"/>
        <v>1555</v>
      </c>
      <c r="B1555" s="14" t="str">
        <f t="shared" ca="1" si="313"/>
        <v>599e3713-4eae-43ee-b8cd-9abdc61b31af</v>
      </c>
      <c r="C1555" s="14" t="str">
        <f t="shared" ca="1" si="314"/>
        <v>0a3f507e-1949-32b8-e044-0003ba298018</v>
      </c>
      <c r="D1555" s="14">
        <f t="shared" ca="1" si="315"/>
        <v>996712</v>
      </c>
      <c r="E1555" s="1">
        <f t="shared" ca="1" si="316"/>
        <v>130</v>
      </c>
      <c r="F1555" s="1">
        <f t="shared" ca="1" si="317"/>
        <v>109</v>
      </c>
      <c r="G1555" s="1">
        <f t="shared" ca="1" si="318"/>
        <v>1978</v>
      </c>
      <c r="H1555" s="1" t="str">
        <f ca="1">IFERROR(INDEX(Varmeinstallation!B:B,MATCH(INDIRECT($A$1&amp;"L"&amp;A1555)*1,Varmeinstallation!A:A,0)),"Ingen varmeinstallationer")</f>
        <v>Fjernvarme/blokvarme (radiatorsystemer eller varmluftanlæg)</v>
      </c>
      <c r="I1555" s="1" t="str">
        <f ca="1">IFERROR(INDEX(Opvarmningsmiddel!B:B,MATCH(INDIRECT($A$1&amp;"M"&amp;A1555)*1,Opvarmningsmiddel!A:A,0)),"")</f>
        <v/>
      </c>
      <c r="J1555" s="1">
        <f t="shared" ca="1" si="319"/>
        <v>0</v>
      </c>
      <c r="K1555" s="1" t="str">
        <f ca="1">IFERROR(INDEX(Relationstabel!$C$3:$K$10,MATCH(VALUE(INDIRECT($A$1&amp;"L"&amp;A1555)),Relationstabel!$A$3:$A$10,0),MATCH(IFERROR(VALUE(INDIRECT($A$1&amp;"M"&amp;A1555)),0),Relationstabel!$C$1:$K$1,0)),"Ingen varmeinstallationer")</f>
        <v>Fjernvarme/ Blokvarme</v>
      </c>
      <c r="L1555" s="1" t="str">
        <f ca="1">INDEX(Anvendelseskode!B:B,MATCH($E1555,Anvendelseskode!$A:$A,0))</f>
        <v>Række-, kæde-, dobbelthus (lodret adskillelse mellem enhederne)</v>
      </c>
      <c r="M1555" s="1" t="str">
        <f ca="1">INDEX(Anvendelseskode!C:C,MATCH($E1555,Anvendelseskode!$A:$A,0))</f>
        <v>Række-, kæde og dobbelthuse</v>
      </c>
      <c r="N1555" s="1" t="str">
        <f ca="1">INDEX(Anvendelseskode!D:D,MATCH($E1555,Anvendelseskode!$A:$A,0))</f>
        <v>Private husholdninger</v>
      </c>
      <c r="O1555" s="1" t="str">
        <f ca="1">IFERROR(INDEX(SBi!$2:$2,MATCH(G1555,SBi!$1:$1,1)),SBi!$K$2)</f>
        <v>1973-1978</v>
      </c>
      <c r="P1555" s="1">
        <f ca="1">IFERROR(INDEX(SBi!$C$3:$K$28,MATCH(E1555,SBi!$B$3:$B$28,0),MATCH(O1555,SBi!$C$2:$K$2,0)),0)</f>
        <v>112.6</v>
      </c>
      <c r="Q1555" s="19">
        <f t="shared" ca="1" si="320"/>
        <v>12.273399999999999</v>
      </c>
      <c r="R1555" s="19" t="str">
        <f ca="1">IFERROR(INDEX(VpD!$2:$2,MATCH(G1555,VpD!$1:$1,1)),VpD!$I$2)</f>
        <v>1973-1978</v>
      </c>
      <c r="S1555" s="1">
        <f ca="1">IFERROR(INDEX(VpD!$C$3:$I$27,MATCH(E1555,VpD!$B$3:$B$27,0),MATCH(R1555,VpD!$C$2:$I$2,0)),0)</f>
        <v>98</v>
      </c>
      <c r="T1555" s="19">
        <f t="shared" ca="1" si="321"/>
        <v>10.682</v>
      </c>
      <c r="U1555" s="14" t="str">
        <f t="shared" ca="1" si="322"/>
        <v xml:space="preserve">713509.31 </v>
      </c>
      <c r="V1555" s="14" t="str">
        <f t="shared" ca="1" si="323"/>
        <v>6169753.22</v>
      </c>
      <c r="W1555" s="14" t="str">
        <f t="shared" ca="1" si="324"/>
        <v>POINT(713509.31 6169753.22)</v>
      </c>
      <c r="X1555" s="14" t="str">
        <f>IFERROR(INDEX(BygningOmraade!B:B,MATCH(A1555,BygningOmraade!A:A,0)),"")</f>
        <v/>
      </c>
    </row>
    <row r="1556" spans="1:24" s="14" customFormat="1" x14ac:dyDescent="0.25">
      <c r="A1556" s="14">
        <f t="shared" si="312"/>
        <v>1556</v>
      </c>
      <c r="B1556" s="14" t="str">
        <f t="shared" ca="1" si="313"/>
        <v>59ac8f0b-5ef6-4426-bee6-0da9858f211c</v>
      </c>
      <c r="C1556" s="14" t="str">
        <f t="shared" ca="1" si="314"/>
        <v>0a3f507e-20d7-32b8-e044-0003ba298018</v>
      </c>
      <c r="D1556" s="14">
        <f t="shared" ca="1" si="315"/>
        <v>996833</v>
      </c>
      <c r="E1556" s="1">
        <f t="shared" ca="1" si="316"/>
        <v>130</v>
      </c>
      <c r="F1556" s="1">
        <f t="shared" ca="1" si="317"/>
        <v>102</v>
      </c>
      <c r="G1556" s="1">
        <f t="shared" ca="1" si="318"/>
        <v>1977</v>
      </c>
      <c r="H1556" s="1" t="str">
        <f ca="1">IFERROR(INDEX(Varmeinstallation!B:B,MATCH(INDIRECT($A$1&amp;"L"&amp;A1556)*1,Varmeinstallation!A:A,0)),"Ingen varmeinstallationer")</f>
        <v>Fjernvarme/blokvarme (radiatorsystemer eller varmluftanlæg)</v>
      </c>
      <c r="I1556" s="1" t="str">
        <f ca="1">IFERROR(INDEX(Opvarmningsmiddel!B:B,MATCH(INDIRECT($A$1&amp;"M"&amp;A1556)*1,Opvarmningsmiddel!A:A,0)),"")</f>
        <v/>
      </c>
      <c r="J1556" s="1">
        <f t="shared" ca="1" si="319"/>
        <v>0</v>
      </c>
      <c r="K1556" s="1" t="str">
        <f ca="1">IFERROR(INDEX(Relationstabel!$C$3:$K$10,MATCH(VALUE(INDIRECT($A$1&amp;"L"&amp;A1556)),Relationstabel!$A$3:$A$10,0),MATCH(IFERROR(VALUE(INDIRECT($A$1&amp;"M"&amp;A1556)),0),Relationstabel!$C$1:$K$1,0)),"Ingen varmeinstallationer")</f>
        <v>Fjernvarme/ Blokvarme</v>
      </c>
      <c r="L1556" s="1" t="str">
        <f ca="1">INDEX(Anvendelseskode!B:B,MATCH($E1556,Anvendelseskode!$A:$A,0))</f>
        <v>Række-, kæde-, dobbelthus (lodret adskillelse mellem enhederne)</v>
      </c>
      <c r="M1556" s="1" t="str">
        <f ca="1">INDEX(Anvendelseskode!C:C,MATCH($E1556,Anvendelseskode!$A:$A,0))</f>
        <v>Række-, kæde og dobbelthuse</v>
      </c>
      <c r="N1556" s="1" t="str">
        <f ca="1">INDEX(Anvendelseskode!D:D,MATCH($E1556,Anvendelseskode!$A:$A,0))</f>
        <v>Private husholdninger</v>
      </c>
      <c r="O1556" s="1" t="str">
        <f ca="1">IFERROR(INDEX(SBi!$2:$2,MATCH(G1556,SBi!$1:$1,1)),SBi!$K$2)</f>
        <v>1973-1978</v>
      </c>
      <c r="P1556" s="1">
        <f ca="1">IFERROR(INDEX(SBi!$C$3:$K$28,MATCH(E1556,SBi!$B$3:$B$28,0),MATCH(O1556,SBi!$C$2:$K$2,0)),0)</f>
        <v>112.6</v>
      </c>
      <c r="Q1556" s="19">
        <f t="shared" ca="1" si="320"/>
        <v>11.485199999999999</v>
      </c>
      <c r="R1556" s="19" t="str">
        <f ca="1">IFERROR(INDEX(VpD!$2:$2,MATCH(G1556,VpD!$1:$1,1)),VpD!$I$2)</f>
        <v>1973-1978</v>
      </c>
      <c r="S1556" s="1">
        <f ca="1">IFERROR(INDEX(VpD!$C$3:$I$27,MATCH(E1556,VpD!$B$3:$B$27,0),MATCH(R1556,VpD!$C$2:$I$2,0)),0)</f>
        <v>98</v>
      </c>
      <c r="T1556" s="19">
        <f t="shared" ca="1" si="321"/>
        <v>9.9960000000000004</v>
      </c>
      <c r="U1556" s="14" t="str">
        <f t="shared" ca="1" si="322"/>
        <v xml:space="preserve">713457.01 </v>
      </c>
      <c r="V1556" s="14" t="str">
        <f t="shared" ca="1" si="323"/>
        <v>6169516.35</v>
      </c>
      <c r="W1556" s="14" t="str">
        <f t="shared" ca="1" si="324"/>
        <v>POINT(713457.01 6169516.35)</v>
      </c>
      <c r="X1556" s="14" t="str">
        <f>IFERROR(INDEX(BygningOmraade!B:B,MATCH(A1556,BygningOmraade!A:A,0)),"")</f>
        <v/>
      </c>
    </row>
    <row r="1557" spans="1:24" s="14" customFormat="1" x14ac:dyDescent="0.25">
      <c r="A1557" s="14">
        <f t="shared" si="312"/>
        <v>1557</v>
      </c>
      <c r="B1557" s="14" t="str">
        <f t="shared" ca="1" si="313"/>
        <v>59c1ee07-cef8-4a7b-a067-9a535cb84fc9</v>
      </c>
      <c r="C1557" s="14" t="str">
        <f t="shared" ca="1" si="314"/>
        <v>0a3f507e-1708-32b8-e044-0003ba298018</v>
      </c>
      <c r="D1557" s="14">
        <f t="shared" ca="1" si="315"/>
        <v>994862</v>
      </c>
      <c r="E1557" s="1">
        <f t="shared" ca="1" si="316"/>
        <v>220</v>
      </c>
      <c r="F1557" s="1">
        <f t="shared" ca="1" si="317"/>
        <v>45</v>
      </c>
      <c r="G1557" s="1">
        <f t="shared" ca="1" si="318"/>
        <v>1960</v>
      </c>
      <c r="H1557" s="1" t="str">
        <f ca="1">IFERROR(INDEX(Varmeinstallation!B:B,MATCH(INDIRECT($A$1&amp;"L"&amp;A1557)*1,Varmeinstallation!A:A,0)),"Ingen varmeinstallationer")</f>
        <v>Centralvarme fra eget anlæg, et-kammer fyr</v>
      </c>
      <c r="I1557" s="1" t="str">
        <f ca="1">IFERROR(INDEX(Opvarmningsmiddel!B:B,MATCH(INDIRECT($A$1&amp;"M"&amp;A1557)*1,Opvarmningsmiddel!A:A,0)),"")</f>
        <v>Fast brændsel (kul, koks, brænde m.m.)</v>
      </c>
      <c r="J1557" s="1">
        <f t="shared" ca="1" si="319"/>
        <v>0</v>
      </c>
      <c r="K1557" s="1" t="str">
        <f ca="1">IFERROR(INDEX(Relationstabel!$C$3:$K$10,MATCH(VALUE(INDIRECT($A$1&amp;"L"&amp;A1557)),Relationstabel!$A$3:$A$10,0),MATCH(IFERROR(VALUE(INDIRECT($A$1&amp;"M"&amp;A1557)),0),Relationstabel!$C$1:$K$1,0)),"Ingen varmeinstallationer")</f>
        <v>Biomasse</v>
      </c>
      <c r="L1557" s="1" t="str">
        <f ca="1">INDEX(Anvendelseskode!B:B,MATCH($E1557,Anvendelseskode!$A:$A,0))</f>
        <v>Bygning til erhvervsmæssig produktion vedrørende industri, håndværk m.v. (fabrik, værksted o.lign.)</v>
      </c>
      <c r="M1557" s="1" t="str">
        <f ca="1">INDEX(Anvendelseskode!C:C,MATCH($E1557,Anvendelseskode!$A:$A,0))</f>
        <v>Fabrikker, værksteder o.l.</v>
      </c>
      <c r="N1557" s="1" t="str">
        <f ca="1">INDEX(Anvendelseskode!D:D,MATCH($E1557,Anvendelseskode!$A:$A,0))</f>
        <v>Industri</v>
      </c>
      <c r="O1557" s="1" t="str">
        <f ca="1">IFERROR(INDEX(SBi!$2:$2,MATCH(G1557,SBi!$1:$1,1)),SBi!$K$2)</f>
        <v>1951-1960</v>
      </c>
      <c r="P1557" s="1">
        <f ca="1">IFERROR(INDEX(SBi!$C$3:$K$28,MATCH(E1557,SBi!$B$3:$B$28,0),MATCH(O1557,SBi!$C$2:$K$2,0)),0)</f>
        <v>120</v>
      </c>
      <c r="Q1557" s="19">
        <f t="shared" ca="1" si="320"/>
        <v>5.4</v>
      </c>
      <c r="R1557" s="19" t="str">
        <f ca="1">IFERROR(INDEX(VpD!$2:$2,MATCH(G1557,VpD!$1:$1,1)),VpD!$I$2)</f>
        <v>1951-1960</v>
      </c>
      <c r="S1557" s="1">
        <f ca="1">IFERROR(INDEX(VpD!$C$3:$I$27,MATCH(E1557,VpD!$B$3:$B$27,0),MATCH(R1557,VpD!$C$2:$I$2,0)),0)</f>
        <v>120</v>
      </c>
      <c r="T1557" s="19">
        <f t="shared" ca="1" si="321"/>
        <v>5.4</v>
      </c>
      <c r="U1557" s="14" t="str">
        <f t="shared" ca="1" si="322"/>
        <v xml:space="preserve">711621.38 </v>
      </c>
      <c r="V1557" s="14" t="str">
        <f t="shared" ca="1" si="323"/>
        <v>6170557.72</v>
      </c>
      <c r="W1557" s="14" t="str">
        <f t="shared" ca="1" si="324"/>
        <v>POINT(711621.38 6170557.72)</v>
      </c>
      <c r="X1557" s="14" t="str">
        <f>IFERROR(INDEX(BygningOmraade!B:B,MATCH(A1557,BygningOmraade!A:A,0)),"")</f>
        <v/>
      </c>
    </row>
    <row r="1558" spans="1:24" s="14" customFormat="1" x14ac:dyDescent="0.25">
      <c r="A1558" s="14">
        <f t="shared" si="312"/>
        <v>1558</v>
      </c>
      <c r="B1558" s="14" t="str">
        <f t="shared" ca="1" si="313"/>
        <v>59c6616c-7de3-4f49-9054-393bc2831289</v>
      </c>
      <c r="C1558" s="14" t="str">
        <f t="shared" ca="1" si="314"/>
        <v>f47eea2a-1942-4baa-ae29-67e082b62cc8</v>
      </c>
      <c r="D1558" s="14">
        <f t="shared" ca="1" si="315"/>
        <v>996024</v>
      </c>
      <c r="E1558" s="1">
        <f t="shared" ca="1" si="316"/>
        <v>320</v>
      </c>
      <c r="F1558" s="1">
        <f t="shared" ca="1" si="317"/>
        <v>110</v>
      </c>
      <c r="G1558" s="1">
        <f t="shared" ca="1" si="318"/>
        <v>1964</v>
      </c>
      <c r="H1558" s="1" t="str">
        <f ca="1">IFERROR(INDEX(Varmeinstallation!B:B,MATCH(INDIRECT($A$1&amp;"L"&amp;A1558)*1,Varmeinstallation!A:A,0)),"Ingen varmeinstallationer")</f>
        <v>Centralvarme fra eget anlæg, et-kammer fyr</v>
      </c>
      <c r="I1558" s="1" t="str">
        <f ca="1">IFERROR(INDEX(Opvarmningsmiddel!B:B,MATCH(INDIRECT($A$1&amp;"M"&amp;A1558)*1,Opvarmningsmiddel!A:A,0)),"")</f>
        <v>Naturgas</v>
      </c>
      <c r="J1558" s="1">
        <f t="shared" ca="1" si="319"/>
        <v>0</v>
      </c>
      <c r="K1558" s="1" t="str">
        <f ca="1">IFERROR(INDEX(Relationstabel!$C$3:$K$10,MATCH(VALUE(INDIRECT($A$1&amp;"L"&amp;A1558)),Relationstabel!$A$3:$A$10,0),MATCH(IFERROR(VALUE(INDIRECT($A$1&amp;"M"&amp;A1558)),0),Relationstabel!$C$1:$K$1,0)),"Ingen varmeinstallationer")</f>
        <v>Naturgas</v>
      </c>
      <c r="L1558" s="1" t="str">
        <f ca="1">INDEX(Anvendelseskode!B:B,MATCH($E1558,Anvendelseskode!$A:$A,0))</f>
        <v>Bygning til kontor, handel, lager herunder offentlig administration</v>
      </c>
      <c r="M1558" s="1" t="str">
        <f ca="1">INDEX(Anvendelseskode!C:C,MATCH($E1558,Anvendelseskode!$A:$A,0))</f>
        <v>Kontor, handel, lager, off. adm.</v>
      </c>
      <c r="N1558" s="1" t="str">
        <f ca="1">INDEX(Anvendelseskode!D:D,MATCH($E1558,Anvendelseskode!$A:$A,0))</f>
        <v>Handel og servicevirksomheder</v>
      </c>
      <c r="O1558" s="1" t="str">
        <f ca="1">IFERROR(INDEX(SBi!$2:$2,MATCH(G1558,SBi!$1:$1,1)),SBi!$K$2)</f>
        <v>1961-1972</v>
      </c>
      <c r="P1558" s="1">
        <f ca="1">IFERROR(INDEX(SBi!$C$3:$K$28,MATCH(E1558,SBi!$B$3:$B$28,0),MATCH(O1558,SBi!$C$2:$K$2,0)),0)</f>
        <v>117.5</v>
      </c>
      <c r="Q1558" s="19">
        <f t="shared" ca="1" si="320"/>
        <v>12.925000000000001</v>
      </c>
      <c r="R1558" s="19" t="str">
        <f ca="1">IFERROR(INDEX(VpD!$2:$2,MATCH(G1558,VpD!$1:$1,1)),VpD!$I$2)</f>
        <v>1961-1972</v>
      </c>
      <c r="S1558" s="1">
        <f ca="1">IFERROR(INDEX(VpD!$C$3:$I$27,MATCH(E1558,VpD!$B$3:$B$27,0),MATCH(R1558,VpD!$C$2:$I$2,0)),0)</f>
        <v>105</v>
      </c>
      <c r="T1558" s="19">
        <f t="shared" ca="1" si="321"/>
        <v>11.55</v>
      </c>
      <c r="U1558" s="14" t="str">
        <f t="shared" ca="1" si="322"/>
        <v xml:space="preserve">712565.03 </v>
      </c>
      <c r="V1558" s="14" t="str">
        <f t="shared" ca="1" si="323"/>
        <v>6169319.51</v>
      </c>
      <c r="W1558" s="14" t="str">
        <f t="shared" ca="1" si="324"/>
        <v>POINT(712565.03 6169319.51)</v>
      </c>
      <c r="X1558" s="14" t="str">
        <f>IFERROR(INDEX(BygningOmraade!B:B,MATCH(A1558,BygningOmraade!A:A,0)),"")</f>
        <v/>
      </c>
    </row>
    <row r="1559" spans="1:24" s="14" customFormat="1" x14ac:dyDescent="0.25">
      <c r="A1559" s="14">
        <f t="shared" si="312"/>
        <v>1559</v>
      </c>
      <c r="B1559" s="14" t="str">
        <f t="shared" ca="1" si="313"/>
        <v>5a08d1ee-761c-45a1-a08c-0e66df907375</v>
      </c>
      <c r="C1559" s="14" t="str">
        <f t="shared" ca="1" si="314"/>
        <v>0a3f507e-15d8-32b8-e044-0003ba298018</v>
      </c>
      <c r="D1559" s="14">
        <f t="shared" ca="1" si="315"/>
        <v>994824</v>
      </c>
      <c r="E1559" s="1">
        <f t="shared" ca="1" si="316"/>
        <v>120</v>
      </c>
      <c r="F1559" s="1">
        <f t="shared" ca="1" si="317"/>
        <v>117</v>
      </c>
      <c r="G1559" s="1">
        <f t="shared" ca="1" si="318"/>
        <v>1979</v>
      </c>
      <c r="H1559" s="1" t="str">
        <f ca="1">IFERROR(INDEX(Varmeinstallation!B:B,MATCH(INDIRECT($A$1&amp;"L"&amp;A1559)*1,Varmeinstallation!A:A,0)),"Ingen varmeinstallationer")</f>
        <v>Varmepumpe</v>
      </c>
      <c r="I1559" s="1" t="str">
        <f ca="1">IFERROR(INDEX(Opvarmningsmiddel!B:B,MATCH(INDIRECT($A$1&amp;"M"&amp;A1559)*1,Opvarmningsmiddel!A:A,0)),"")</f>
        <v>Elektricitet</v>
      </c>
      <c r="J1559" s="1">
        <f t="shared" ca="1" si="319"/>
        <v>2</v>
      </c>
      <c r="K1559" s="1" t="str">
        <f ca="1">IFERROR(INDEX(Relationstabel!$C$3:$K$10,MATCH(VALUE(INDIRECT($A$1&amp;"L"&amp;A1559)),Relationstabel!$A$3:$A$10,0),MATCH(IFERROR(VALUE(INDIRECT($A$1&amp;"M"&amp;A1559)),0),Relationstabel!$C$1:$K$1,0)),"Ingen varmeinstallationer")</f>
        <v>Varmepumpe</v>
      </c>
      <c r="L1559" s="1" t="str">
        <f ca="1">INDEX(Anvendelseskode!B:B,MATCH($E1559,Anvendelseskode!$A:$A,0))</f>
        <v>Fritliggende enfamilieshus (parcelhus)</v>
      </c>
      <c r="M1559" s="1" t="str">
        <f ca="1">INDEX(Anvendelseskode!C:C,MATCH($E1559,Anvendelseskode!$A:$A,0))</f>
        <v>Parcelhuse</v>
      </c>
      <c r="N1559" s="1" t="str">
        <f ca="1">INDEX(Anvendelseskode!D:D,MATCH($E1559,Anvendelseskode!$A:$A,0))</f>
        <v>Private husholdninger</v>
      </c>
      <c r="O1559" s="1" t="str">
        <f ca="1">IFERROR(INDEX(SBi!$2:$2,MATCH(G1559,SBi!$1:$1,1)),SBi!$K$2)</f>
        <v>1979-1998</v>
      </c>
      <c r="P1559" s="1">
        <f ca="1">IFERROR(INDEX(SBi!$C$3:$K$28,MATCH(E1559,SBi!$B$3:$B$28,0),MATCH(O1559,SBi!$C$2:$K$2,0)),0)</f>
        <v>105.4</v>
      </c>
      <c r="Q1559" s="19">
        <f t="shared" ca="1" si="320"/>
        <v>12.331800000000001</v>
      </c>
      <c r="R1559" s="19" t="str">
        <f ca="1">IFERROR(INDEX(VpD!$2:$2,MATCH(G1559,VpD!$1:$1,1)),VpD!$I$2)</f>
        <v>1979-1998</v>
      </c>
      <c r="S1559" s="1">
        <f ca="1">IFERROR(INDEX(VpD!$C$3:$I$27,MATCH(E1559,VpD!$B$3:$B$27,0),MATCH(R1559,VpD!$C$2:$I$2,0)),0)</f>
        <v>90</v>
      </c>
      <c r="T1559" s="19">
        <f t="shared" ca="1" si="321"/>
        <v>10.53</v>
      </c>
      <c r="U1559" s="14" t="str">
        <f t="shared" ca="1" si="322"/>
        <v xml:space="preserve">711617.88 </v>
      </c>
      <c r="V1559" s="14" t="str">
        <f t="shared" ca="1" si="323"/>
        <v>6170802.69</v>
      </c>
      <c r="W1559" s="14" t="str">
        <f t="shared" ca="1" si="324"/>
        <v>POINT(711617.88 6170802.69)</v>
      </c>
      <c r="X1559" s="14" t="str">
        <f>IFERROR(INDEX(BygningOmraade!B:B,MATCH(A1559,BygningOmraade!A:A,0)),"")</f>
        <v/>
      </c>
    </row>
    <row r="1560" spans="1:24" s="14" customFormat="1" x14ac:dyDescent="0.25">
      <c r="A1560" s="14">
        <f t="shared" si="312"/>
        <v>1560</v>
      </c>
      <c r="B1560" s="14" t="str">
        <f t="shared" ca="1" si="313"/>
        <v>5a0a2a62-675c-437d-9d59-420c1101cf46</v>
      </c>
      <c r="C1560" s="14" t="str">
        <f t="shared" ca="1" si="314"/>
        <v>0a3f507e-1b18-32b8-e044-0003ba298018</v>
      </c>
      <c r="D1560" s="14">
        <f t="shared" ca="1" si="315"/>
        <v>995642</v>
      </c>
      <c r="E1560" s="1">
        <f t="shared" ca="1" si="316"/>
        <v>320</v>
      </c>
      <c r="F1560" s="1">
        <f t="shared" ca="1" si="317"/>
        <v>620</v>
      </c>
      <c r="G1560" s="1">
        <f t="shared" ca="1" si="318"/>
        <v>2000</v>
      </c>
      <c r="H1560" s="1" t="str">
        <f ca="1">IFERROR(INDEX(Varmeinstallation!B:B,MATCH(INDIRECT($A$1&amp;"L"&amp;A1560)*1,Varmeinstallation!A:A,0)),"Ingen varmeinstallationer")</f>
        <v>Centralvarme fra eget anlæg, et-kammer fyr</v>
      </c>
      <c r="I1560" s="1" t="str">
        <f ca="1">IFERROR(INDEX(Opvarmningsmiddel!B:B,MATCH(INDIRECT($A$1&amp;"M"&amp;A1560)*1,Opvarmningsmiddel!A:A,0)),"")</f>
        <v>Naturgas</v>
      </c>
      <c r="J1560" s="1">
        <f t="shared" ca="1" si="319"/>
        <v>0</v>
      </c>
      <c r="K1560" s="1" t="str">
        <f ca="1">IFERROR(INDEX(Relationstabel!$C$3:$K$10,MATCH(VALUE(INDIRECT($A$1&amp;"L"&amp;A1560)),Relationstabel!$A$3:$A$10,0),MATCH(IFERROR(VALUE(INDIRECT($A$1&amp;"M"&amp;A1560)),0),Relationstabel!$C$1:$K$1,0)),"Ingen varmeinstallationer")</f>
        <v>Naturgas</v>
      </c>
      <c r="L1560" s="1" t="str">
        <f ca="1">INDEX(Anvendelseskode!B:B,MATCH($E1560,Anvendelseskode!$A:$A,0))</f>
        <v>Bygning til kontor, handel, lager herunder offentlig administration</v>
      </c>
      <c r="M1560" s="1" t="str">
        <f ca="1">INDEX(Anvendelseskode!C:C,MATCH($E1560,Anvendelseskode!$A:$A,0))</f>
        <v>Kontor, handel, lager, off. adm.</v>
      </c>
      <c r="N1560" s="1" t="str">
        <f ca="1">INDEX(Anvendelseskode!D:D,MATCH($E1560,Anvendelseskode!$A:$A,0))</f>
        <v>Handel og servicevirksomheder</v>
      </c>
      <c r="O1560" s="1" t="str">
        <f ca="1">IFERROR(INDEX(SBi!$2:$2,MATCH(G1560,SBi!$1:$1,1)),SBi!$K$2)</f>
        <v>1999-2006</v>
      </c>
      <c r="P1560" s="1">
        <f ca="1">IFERROR(INDEX(SBi!$C$3:$K$28,MATCH(E1560,SBi!$B$3:$B$28,0),MATCH(O1560,SBi!$C$2:$K$2,0)),0)</f>
        <v>89.6</v>
      </c>
      <c r="Q1560" s="19">
        <f t="shared" ca="1" si="320"/>
        <v>55.552</v>
      </c>
      <c r="R1560" s="19" t="str">
        <f ca="1">IFERROR(INDEX(VpD!$2:$2,MATCH(G1560,VpD!$1:$1,1)),VpD!$I$2)</f>
        <v>&gt;1998</v>
      </c>
      <c r="S1560" s="1">
        <f ca="1">IFERROR(INDEX(VpD!$C$3:$I$27,MATCH(E1560,VpD!$B$3:$B$27,0),MATCH(R1560,VpD!$C$2:$I$2,0)),0)</f>
        <v>77</v>
      </c>
      <c r="T1560" s="19">
        <f t="shared" ca="1" si="321"/>
        <v>47.74</v>
      </c>
      <c r="U1560" s="14" t="str">
        <f t="shared" ca="1" si="322"/>
        <v xml:space="preserve">712432.25 </v>
      </c>
      <c r="V1560" s="14" t="str">
        <f t="shared" ca="1" si="323"/>
        <v>6171798.6</v>
      </c>
      <c r="W1560" s="14" t="str">
        <f t="shared" ca="1" si="324"/>
        <v>POINT(712432.25 6171798.6)</v>
      </c>
      <c r="X1560" s="14" t="str">
        <f>IFERROR(INDEX(BygningOmraade!B:B,MATCH(A1560,BygningOmraade!A:A,0)),"")</f>
        <v/>
      </c>
    </row>
    <row r="1561" spans="1:24" s="14" customFormat="1" x14ac:dyDescent="0.25">
      <c r="A1561" s="14">
        <f t="shared" si="312"/>
        <v>1561</v>
      </c>
      <c r="B1561" s="14" t="str">
        <f t="shared" ca="1" si="313"/>
        <v>5a259666-2ebf-4650-90c7-8d4636aad5f3</v>
      </c>
      <c r="C1561" s="14" t="str">
        <f t="shared" ca="1" si="314"/>
        <v>53ba2f34-5fe3-2505-e044-0003ba298018</v>
      </c>
      <c r="D1561" s="14">
        <f t="shared" ca="1" si="315"/>
        <v>2702965</v>
      </c>
      <c r="E1561" s="1">
        <f t="shared" ca="1" si="316"/>
        <v>130</v>
      </c>
      <c r="F1561" s="1">
        <f t="shared" ca="1" si="317"/>
        <v>108</v>
      </c>
      <c r="G1561" s="1">
        <f t="shared" ca="1" si="318"/>
        <v>2008</v>
      </c>
      <c r="H1561" s="1" t="str">
        <f ca="1">IFERROR(INDEX(Varmeinstallation!B:B,MATCH(INDIRECT($A$1&amp;"L"&amp;A1561)*1,Varmeinstallation!A:A,0)),"Ingen varmeinstallationer")</f>
        <v>Centralvarme fra eget anlæg, et-kammer fyr</v>
      </c>
      <c r="I1561" s="1" t="str">
        <f ca="1">IFERROR(INDEX(Opvarmningsmiddel!B:B,MATCH(INDIRECT($A$1&amp;"M"&amp;A1561)*1,Opvarmningsmiddel!A:A,0)),"")</f>
        <v>Naturgas</v>
      </c>
      <c r="J1561" s="1">
        <f t="shared" ca="1" si="319"/>
        <v>90</v>
      </c>
      <c r="K1561" s="1" t="str">
        <f ca="1">IFERROR(INDEX(Relationstabel!$C$3:$K$10,MATCH(VALUE(INDIRECT($A$1&amp;"L"&amp;A1561)),Relationstabel!$A$3:$A$10,0),MATCH(IFERROR(VALUE(INDIRECT($A$1&amp;"M"&amp;A1561)),0),Relationstabel!$C$1:$K$1,0)),"Ingen varmeinstallationer")</f>
        <v>Naturgas</v>
      </c>
      <c r="L1561" s="1" t="str">
        <f ca="1">INDEX(Anvendelseskode!B:B,MATCH($E1561,Anvendelseskode!$A:$A,0))</f>
        <v>Række-, kæde-, dobbelthus (lodret adskillelse mellem enhederne)</v>
      </c>
      <c r="M1561" s="1" t="str">
        <f ca="1">INDEX(Anvendelseskode!C:C,MATCH($E1561,Anvendelseskode!$A:$A,0))</f>
        <v>Række-, kæde og dobbelthuse</v>
      </c>
      <c r="N1561" s="1" t="str">
        <f ca="1">INDEX(Anvendelseskode!D:D,MATCH($E1561,Anvendelseskode!$A:$A,0))</f>
        <v>Private husholdninger</v>
      </c>
      <c r="O1561" s="1" t="str">
        <f ca="1">IFERROR(INDEX(SBi!$2:$2,MATCH(G1561,SBi!$1:$1,1)),SBi!$K$2)</f>
        <v>Efter 2006</v>
      </c>
      <c r="P1561" s="1">
        <f ca="1">IFERROR(INDEX(SBi!$C$3:$K$28,MATCH(E1561,SBi!$B$3:$B$28,0),MATCH(O1561,SBi!$C$2:$K$2,0)),0)</f>
        <v>66.400000000000006</v>
      </c>
      <c r="Q1561" s="19">
        <f t="shared" ca="1" si="320"/>
        <v>7.1712000000000007</v>
      </c>
      <c r="R1561" s="19" t="str">
        <f ca="1">IFERROR(INDEX(VpD!$2:$2,MATCH(G1561,VpD!$1:$1,1)),VpD!$I$2)</f>
        <v>&gt;1998</v>
      </c>
      <c r="S1561" s="1">
        <f ca="1">IFERROR(INDEX(VpD!$C$3:$I$27,MATCH(E1561,VpD!$B$3:$B$27,0),MATCH(R1561,VpD!$C$2:$I$2,0)),0)</f>
        <v>65</v>
      </c>
      <c r="T1561" s="19">
        <f t="shared" ca="1" si="321"/>
        <v>7.02</v>
      </c>
      <c r="U1561" s="14" t="str">
        <f t="shared" ca="1" si="322"/>
        <v xml:space="preserve">712672.17 </v>
      </c>
      <c r="V1561" s="14" t="str">
        <f t="shared" ca="1" si="323"/>
        <v>6168779.19</v>
      </c>
      <c r="W1561" s="14" t="str">
        <f t="shared" ca="1" si="324"/>
        <v>POINT(712672.17 6168779.19)</v>
      </c>
      <c r="X1561" s="14" t="str">
        <f>IFERROR(INDEX(BygningOmraade!B:B,MATCH(A1561,BygningOmraade!A:A,0)),"")</f>
        <v/>
      </c>
    </row>
    <row r="1562" spans="1:24" s="14" customFormat="1" x14ac:dyDescent="0.25">
      <c r="A1562" s="14">
        <f t="shared" si="312"/>
        <v>1562</v>
      </c>
      <c r="B1562" s="14" t="str">
        <f t="shared" ca="1" si="313"/>
        <v>5a590479-5aff-4793-9f0f-28f7f598602a</v>
      </c>
      <c r="C1562" s="14" t="str">
        <f t="shared" ca="1" si="314"/>
        <v>0a3f507e-18a1-32b8-e044-0003ba298018</v>
      </c>
      <c r="D1562" s="14">
        <f t="shared" ca="1" si="315"/>
        <v>994235</v>
      </c>
      <c r="E1562" s="1">
        <f t="shared" ca="1" si="316"/>
        <v>130</v>
      </c>
      <c r="F1562" s="1">
        <f t="shared" ca="1" si="317"/>
        <v>124</v>
      </c>
      <c r="G1562" s="1">
        <f t="shared" ca="1" si="318"/>
        <v>1990</v>
      </c>
      <c r="H1562" s="1" t="str">
        <f ca="1">IFERROR(INDEX(Varmeinstallation!B:B,MATCH(INDIRECT($A$1&amp;"L"&amp;A1562)*1,Varmeinstallation!A:A,0)),"Ingen varmeinstallationer")</f>
        <v>Fjernvarme/blokvarme (radiatorsystemer eller varmluftanlæg)</v>
      </c>
      <c r="I1562" s="1" t="str">
        <f ca="1">IFERROR(INDEX(Opvarmningsmiddel!B:B,MATCH(INDIRECT($A$1&amp;"M"&amp;A1562)*1,Opvarmningsmiddel!A:A,0)),"")</f>
        <v/>
      </c>
      <c r="J1562" s="1">
        <f t="shared" ca="1" si="319"/>
        <v>0</v>
      </c>
      <c r="K1562" s="1" t="str">
        <f ca="1">IFERROR(INDEX(Relationstabel!$C$3:$K$10,MATCH(VALUE(INDIRECT($A$1&amp;"L"&amp;A1562)),Relationstabel!$A$3:$A$10,0),MATCH(IFERROR(VALUE(INDIRECT($A$1&amp;"M"&amp;A1562)),0),Relationstabel!$C$1:$K$1,0)),"Ingen varmeinstallationer")</f>
        <v>Fjernvarme/ Blokvarme</v>
      </c>
      <c r="L1562" s="1" t="str">
        <f ca="1">INDEX(Anvendelseskode!B:B,MATCH($E1562,Anvendelseskode!$A:$A,0))</f>
        <v>Række-, kæde-, dobbelthus (lodret adskillelse mellem enhederne)</v>
      </c>
      <c r="M1562" s="1" t="str">
        <f ca="1">INDEX(Anvendelseskode!C:C,MATCH($E1562,Anvendelseskode!$A:$A,0))</f>
        <v>Række-, kæde og dobbelthuse</v>
      </c>
      <c r="N1562" s="1" t="str">
        <f ca="1">INDEX(Anvendelseskode!D:D,MATCH($E1562,Anvendelseskode!$A:$A,0))</f>
        <v>Private husholdninger</v>
      </c>
      <c r="O1562" s="1" t="str">
        <f ca="1">IFERROR(INDEX(SBi!$2:$2,MATCH(G1562,SBi!$1:$1,1)),SBi!$K$2)</f>
        <v>1979-1998</v>
      </c>
      <c r="P1562" s="1">
        <f ca="1">IFERROR(INDEX(SBi!$C$3:$K$28,MATCH(E1562,SBi!$B$3:$B$28,0),MATCH(O1562,SBi!$C$2:$K$2,0)),0)</f>
        <v>96.8</v>
      </c>
      <c r="Q1562" s="19">
        <f t="shared" ca="1" si="320"/>
        <v>12.0032</v>
      </c>
      <c r="R1562" s="19" t="str">
        <f ca="1">IFERROR(INDEX(VpD!$2:$2,MATCH(G1562,VpD!$1:$1,1)),VpD!$I$2)</f>
        <v>1979-1998</v>
      </c>
      <c r="S1562" s="1">
        <f ca="1">IFERROR(INDEX(VpD!$C$3:$I$27,MATCH(E1562,VpD!$B$3:$B$27,0),MATCH(R1562,VpD!$C$2:$I$2,0)),0)</f>
        <v>74</v>
      </c>
      <c r="T1562" s="19">
        <f t="shared" ca="1" si="321"/>
        <v>9.1760000000000002</v>
      </c>
      <c r="U1562" s="14" t="str">
        <f t="shared" ca="1" si="322"/>
        <v xml:space="preserve">711361.26 </v>
      </c>
      <c r="V1562" s="14" t="str">
        <f t="shared" ca="1" si="323"/>
        <v>6171663.6</v>
      </c>
      <c r="W1562" s="14" t="str">
        <f t="shared" ca="1" si="324"/>
        <v>POINT(711361.26 6171663.6)</v>
      </c>
      <c r="X1562" s="14" t="str">
        <f>IFERROR(INDEX(BygningOmraade!B:B,MATCH(A1562,BygningOmraade!A:A,0)),"")</f>
        <v/>
      </c>
    </row>
    <row r="1563" spans="1:24" s="14" customFormat="1" x14ac:dyDescent="0.25">
      <c r="A1563" s="14">
        <f t="shared" si="312"/>
        <v>1563</v>
      </c>
      <c r="B1563" s="14" t="str">
        <f t="shared" ca="1" si="313"/>
        <v>5a6c226d-aaa5-43e6-b08a-502ed6de0eb7</v>
      </c>
      <c r="C1563" s="14" t="str">
        <f t="shared" ca="1" si="314"/>
        <v>0a3f507e-188d-32b8-e044-0003ba298018</v>
      </c>
      <c r="D1563" s="14">
        <f t="shared" ca="1" si="315"/>
        <v>994178</v>
      </c>
      <c r="E1563" s="1">
        <f t="shared" ca="1" si="316"/>
        <v>130</v>
      </c>
      <c r="F1563" s="1">
        <f t="shared" ca="1" si="317"/>
        <v>107</v>
      </c>
      <c r="G1563" s="1">
        <f t="shared" ca="1" si="318"/>
        <v>1983</v>
      </c>
      <c r="H1563" s="1" t="str">
        <f ca="1">IFERROR(INDEX(Varmeinstallation!B:B,MATCH(INDIRECT($A$1&amp;"L"&amp;A1563)*1,Varmeinstallation!A:A,0)),"Ingen varmeinstallationer")</f>
        <v>Fjernvarme/blokvarme (radiatorsystemer eller varmluftanlæg)</v>
      </c>
      <c r="I1563" s="1" t="str">
        <f ca="1">IFERROR(INDEX(Opvarmningsmiddel!B:B,MATCH(INDIRECT($A$1&amp;"M"&amp;A1563)*1,Opvarmningsmiddel!A:A,0)),"")</f>
        <v/>
      </c>
      <c r="J1563" s="1">
        <f t="shared" ca="1" si="319"/>
        <v>0</v>
      </c>
      <c r="K1563" s="1" t="str">
        <f ca="1">IFERROR(INDEX(Relationstabel!$C$3:$K$10,MATCH(VALUE(INDIRECT($A$1&amp;"L"&amp;A1563)),Relationstabel!$A$3:$A$10,0),MATCH(IFERROR(VALUE(INDIRECT($A$1&amp;"M"&amp;A1563)),0),Relationstabel!$C$1:$K$1,0)),"Ingen varmeinstallationer")</f>
        <v>Fjernvarme/ Blokvarme</v>
      </c>
      <c r="L1563" s="1" t="str">
        <f ca="1">INDEX(Anvendelseskode!B:B,MATCH($E1563,Anvendelseskode!$A:$A,0))</f>
        <v>Række-, kæde-, dobbelthus (lodret adskillelse mellem enhederne)</v>
      </c>
      <c r="M1563" s="1" t="str">
        <f ca="1">INDEX(Anvendelseskode!C:C,MATCH($E1563,Anvendelseskode!$A:$A,0))</f>
        <v>Række-, kæde og dobbelthuse</v>
      </c>
      <c r="N1563" s="1" t="str">
        <f ca="1">INDEX(Anvendelseskode!D:D,MATCH($E1563,Anvendelseskode!$A:$A,0))</f>
        <v>Private husholdninger</v>
      </c>
      <c r="O1563" s="1" t="str">
        <f ca="1">IFERROR(INDEX(SBi!$2:$2,MATCH(G1563,SBi!$1:$1,1)),SBi!$K$2)</f>
        <v>1979-1998</v>
      </c>
      <c r="P1563" s="1">
        <f ca="1">IFERROR(INDEX(SBi!$C$3:$K$28,MATCH(E1563,SBi!$B$3:$B$28,0),MATCH(O1563,SBi!$C$2:$K$2,0)),0)</f>
        <v>96.8</v>
      </c>
      <c r="Q1563" s="19">
        <f t="shared" ca="1" si="320"/>
        <v>10.3576</v>
      </c>
      <c r="R1563" s="19" t="str">
        <f ca="1">IFERROR(INDEX(VpD!$2:$2,MATCH(G1563,VpD!$1:$1,1)),VpD!$I$2)</f>
        <v>1979-1998</v>
      </c>
      <c r="S1563" s="1">
        <f ca="1">IFERROR(INDEX(VpD!$C$3:$I$27,MATCH(E1563,VpD!$B$3:$B$27,0),MATCH(R1563,VpD!$C$2:$I$2,0)),0)</f>
        <v>74</v>
      </c>
      <c r="T1563" s="19">
        <f t="shared" ca="1" si="321"/>
        <v>7.9180000000000001</v>
      </c>
      <c r="U1563" s="14" t="str">
        <f t="shared" ca="1" si="322"/>
        <v xml:space="preserve">711400.3 </v>
      </c>
      <c r="V1563" s="14" t="str">
        <f t="shared" ca="1" si="323"/>
        <v>6171603</v>
      </c>
      <c r="W1563" s="14" t="str">
        <f t="shared" ca="1" si="324"/>
        <v>POINT(711400.3 6171603)</v>
      </c>
      <c r="X1563" s="14" t="str">
        <f>IFERROR(INDEX(BygningOmraade!B:B,MATCH(A1563,BygningOmraade!A:A,0)),"")</f>
        <v/>
      </c>
    </row>
    <row r="1564" spans="1:24" s="14" customFormat="1" x14ac:dyDescent="0.25">
      <c r="A1564" s="14">
        <f t="shared" si="312"/>
        <v>1564</v>
      </c>
      <c r="B1564" s="14" t="str">
        <f t="shared" ca="1" si="313"/>
        <v>5a7ee3de-143e-402a-93a4-fc7f43838805</v>
      </c>
      <c r="C1564" s="14" t="str">
        <f t="shared" ca="1" si="314"/>
        <v>0a3f507e-235d-32b8-e044-0003ba298018</v>
      </c>
      <c r="D1564" s="14">
        <f t="shared" ca="1" si="315"/>
        <v>995653</v>
      </c>
      <c r="E1564" s="1">
        <f t="shared" ca="1" si="316"/>
        <v>220</v>
      </c>
      <c r="F1564" s="1">
        <f t="shared" ca="1" si="317"/>
        <v>626</v>
      </c>
      <c r="G1564" s="1">
        <f t="shared" ca="1" si="318"/>
        <v>1999</v>
      </c>
      <c r="H1564" s="1" t="str">
        <f ca="1">IFERROR(INDEX(Varmeinstallation!B:B,MATCH(INDIRECT($A$1&amp;"L"&amp;A1564)*1,Varmeinstallation!A:A,0)),"Ingen varmeinstallationer")</f>
        <v>Centralvarme fra eget anlæg, et-kammer fyr</v>
      </c>
      <c r="I1564" s="1" t="str">
        <f ca="1">IFERROR(INDEX(Opvarmningsmiddel!B:B,MATCH(INDIRECT($A$1&amp;"M"&amp;A1564)*1,Opvarmningsmiddel!A:A,0)),"")</f>
        <v>Naturgas</v>
      </c>
      <c r="J1564" s="1">
        <f t="shared" ca="1" si="319"/>
        <v>2</v>
      </c>
      <c r="K1564" s="1" t="str">
        <f ca="1">IFERROR(INDEX(Relationstabel!$C$3:$K$10,MATCH(VALUE(INDIRECT($A$1&amp;"L"&amp;A1564)),Relationstabel!$A$3:$A$10,0),MATCH(IFERROR(VALUE(INDIRECT($A$1&amp;"M"&amp;A1564)),0),Relationstabel!$C$1:$K$1,0)),"Ingen varmeinstallationer")</f>
        <v>Naturgas</v>
      </c>
      <c r="L1564" s="1" t="str">
        <f ca="1">INDEX(Anvendelseskode!B:B,MATCH($E1564,Anvendelseskode!$A:$A,0))</f>
        <v>Bygning til erhvervsmæssig produktion vedrørende industri, håndværk m.v. (fabrik, værksted o.lign.)</v>
      </c>
      <c r="M1564" s="1" t="str">
        <f ca="1">INDEX(Anvendelseskode!C:C,MATCH($E1564,Anvendelseskode!$A:$A,0))</f>
        <v>Fabrikker, værksteder o.l.</v>
      </c>
      <c r="N1564" s="1" t="str">
        <f ca="1">INDEX(Anvendelseskode!D:D,MATCH($E1564,Anvendelseskode!$A:$A,0))</f>
        <v>Industri</v>
      </c>
      <c r="O1564" s="1" t="str">
        <f ca="1">IFERROR(INDEX(SBi!$2:$2,MATCH(G1564,SBi!$1:$1,1)),SBi!$K$2)</f>
        <v>1999-2006</v>
      </c>
      <c r="P1564" s="1">
        <f ca="1">IFERROR(INDEX(SBi!$C$3:$K$28,MATCH(E1564,SBi!$B$3:$B$28,0),MATCH(O1564,SBi!$C$2:$K$2,0)),0)</f>
        <v>66</v>
      </c>
      <c r="Q1564" s="19">
        <f t="shared" ca="1" si="320"/>
        <v>41.316000000000003</v>
      </c>
      <c r="R1564" s="19" t="str">
        <f ca="1">IFERROR(INDEX(VpD!$2:$2,MATCH(G1564,VpD!$1:$1,1)),VpD!$I$2)</f>
        <v>&gt;1998</v>
      </c>
      <c r="S1564" s="1">
        <f ca="1">IFERROR(INDEX(VpD!$C$3:$I$27,MATCH(E1564,VpD!$B$3:$B$27,0),MATCH(R1564,VpD!$C$2:$I$2,0)),0)</f>
        <v>66</v>
      </c>
      <c r="T1564" s="19">
        <f t="shared" ca="1" si="321"/>
        <v>41.316000000000003</v>
      </c>
      <c r="U1564" s="14" t="str">
        <f t="shared" ca="1" si="322"/>
        <v xml:space="preserve">712351.88 </v>
      </c>
      <c r="V1564" s="14" t="str">
        <f t="shared" ca="1" si="323"/>
        <v>6169400.78</v>
      </c>
      <c r="W1564" s="14" t="str">
        <f t="shared" ca="1" si="324"/>
        <v>POINT(712351.88 6169400.78)</v>
      </c>
      <c r="X1564" s="14" t="str">
        <f>IFERROR(INDEX(BygningOmraade!B:B,MATCH(A1564,BygningOmraade!A:A,0)),"")</f>
        <v/>
      </c>
    </row>
    <row r="1565" spans="1:24" s="14" customFormat="1" x14ac:dyDescent="0.25">
      <c r="A1565" s="14">
        <f t="shared" si="312"/>
        <v>1565</v>
      </c>
      <c r="B1565" s="14" t="str">
        <f t="shared" ca="1" si="313"/>
        <v>5a9e727a-c306-4764-b5b4-75d138942720</v>
      </c>
      <c r="C1565" s="14" t="str">
        <f t="shared" ca="1" si="314"/>
        <v>0a3f507e-1ec7-32b8-e044-0003ba298018</v>
      </c>
      <c r="D1565" s="14">
        <f t="shared" ca="1" si="315"/>
        <v>995053</v>
      </c>
      <c r="E1565" s="1">
        <f t="shared" ca="1" si="316"/>
        <v>130</v>
      </c>
      <c r="F1565" s="1">
        <f t="shared" ca="1" si="317"/>
        <v>110</v>
      </c>
      <c r="G1565" s="1">
        <f t="shared" ca="1" si="318"/>
        <v>1973</v>
      </c>
      <c r="H1565" s="1" t="str">
        <f ca="1">IFERROR(INDEX(Varmeinstallation!B:B,MATCH(INDIRECT($A$1&amp;"L"&amp;A1565)*1,Varmeinstallation!A:A,0)),"Ingen varmeinstallationer")</f>
        <v>Fjernvarme/blokvarme (radiatorsystemer eller varmluftanlæg)</v>
      </c>
      <c r="I1565" s="1" t="str">
        <f ca="1">IFERROR(INDEX(Opvarmningsmiddel!B:B,MATCH(INDIRECT($A$1&amp;"M"&amp;A1565)*1,Opvarmningsmiddel!A:A,0)),"")</f>
        <v/>
      </c>
      <c r="J1565" s="1">
        <f t="shared" ca="1" si="319"/>
        <v>0</v>
      </c>
      <c r="K1565" s="1" t="str">
        <f ca="1">IFERROR(INDEX(Relationstabel!$C$3:$K$10,MATCH(VALUE(INDIRECT($A$1&amp;"L"&amp;A1565)),Relationstabel!$A$3:$A$10,0),MATCH(IFERROR(VALUE(INDIRECT($A$1&amp;"M"&amp;A1565)),0),Relationstabel!$C$1:$K$1,0)),"Ingen varmeinstallationer")</f>
        <v>Fjernvarme/ Blokvarme</v>
      </c>
      <c r="L1565" s="1" t="str">
        <f ca="1">INDEX(Anvendelseskode!B:B,MATCH($E1565,Anvendelseskode!$A:$A,0))</f>
        <v>Række-, kæde-, dobbelthus (lodret adskillelse mellem enhederne)</v>
      </c>
      <c r="M1565" s="1" t="str">
        <f ca="1">INDEX(Anvendelseskode!C:C,MATCH($E1565,Anvendelseskode!$A:$A,0))</f>
        <v>Række-, kæde og dobbelthuse</v>
      </c>
      <c r="N1565" s="1" t="str">
        <f ca="1">INDEX(Anvendelseskode!D:D,MATCH($E1565,Anvendelseskode!$A:$A,0))</f>
        <v>Private husholdninger</v>
      </c>
      <c r="O1565" s="1" t="str">
        <f ca="1">IFERROR(INDEX(SBi!$2:$2,MATCH(G1565,SBi!$1:$1,1)),SBi!$K$2)</f>
        <v>1973-1978</v>
      </c>
      <c r="P1565" s="1">
        <f ca="1">IFERROR(INDEX(SBi!$C$3:$K$28,MATCH(E1565,SBi!$B$3:$B$28,0),MATCH(O1565,SBi!$C$2:$K$2,0)),0)</f>
        <v>112.6</v>
      </c>
      <c r="Q1565" s="19">
        <f t="shared" ca="1" si="320"/>
        <v>12.385999999999999</v>
      </c>
      <c r="R1565" s="19" t="str">
        <f ca="1">IFERROR(INDEX(VpD!$2:$2,MATCH(G1565,VpD!$1:$1,1)),VpD!$I$2)</f>
        <v>1973-1978</v>
      </c>
      <c r="S1565" s="1">
        <f ca="1">IFERROR(INDEX(VpD!$C$3:$I$27,MATCH(E1565,VpD!$B$3:$B$27,0),MATCH(R1565,VpD!$C$2:$I$2,0)),0)</f>
        <v>98</v>
      </c>
      <c r="T1565" s="19">
        <f t="shared" ca="1" si="321"/>
        <v>10.78</v>
      </c>
      <c r="U1565" s="14" t="str">
        <f t="shared" ca="1" si="322"/>
        <v xml:space="preserve">711692.24 </v>
      </c>
      <c r="V1565" s="14" t="str">
        <f t="shared" ca="1" si="323"/>
        <v>6172030.4</v>
      </c>
      <c r="W1565" s="14" t="str">
        <f t="shared" ca="1" si="324"/>
        <v>POINT(711692.24 6172030.4)</v>
      </c>
      <c r="X1565" s="14" t="str">
        <f>IFERROR(INDEX(BygningOmraade!B:B,MATCH(A1565,BygningOmraade!A:A,0)),"")</f>
        <v/>
      </c>
    </row>
    <row r="1566" spans="1:24" s="14" customFormat="1" x14ac:dyDescent="0.25">
      <c r="A1566" s="14">
        <f t="shared" si="312"/>
        <v>1566</v>
      </c>
      <c r="B1566" s="14" t="str">
        <f t="shared" ca="1" si="313"/>
        <v>5aa3b8d7-ff92-4742-b7b8-130f050e430f</v>
      </c>
      <c r="C1566" s="14" t="str">
        <f t="shared" ca="1" si="314"/>
        <v>0a3f507e-1aa6-32b8-e044-0003ba298018</v>
      </c>
      <c r="D1566" s="14">
        <f t="shared" ca="1" si="315"/>
        <v>997528</v>
      </c>
      <c r="E1566" s="1">
        <f t="shared" ca="1" si="316"/>
        <v>120</v>
      </c>
      <c r="F1566" s="1">
        <f t="shared" ca="1" si="317"/>
        <v>124</v>
      </c>
      <c r="G1566" s="1">
        <f t="shared" ca="1" si="318"/>
        <v>1967</v>
      </c>
      <c r="H1566" s="1" t="str">
        <f ca="1">IFERROR(INDEX(Varmeinstallation!B:B,MATCH(INDIRECT($A$1&amp;"L"&amp;A1566)*1,Varmeinstallation!A:A,0)),"Ingen varmeinstallationer")</f>
        <v>Centralvarme fra eget anlæg, et-kammer fyr</v>
      </c>
      <c r="I1566" s="1" t="str">
        <f ca="1">IFERROR(INDEX(Opvarmningsmiddel!B:B,MATCH(INDIRECT($A$1&amp;"M"&amp;A1566)*1,Opvarmningsmiddel!A:A,0)),"")</f>
        <v>Naturgas</v>
      </c>
      <c r="J1566" s="1">
        <f t="shared" ca="1" si="319"/>
        <v>0</v>
      </c>
      <c r="K1566" s="1" t="str">
        <f ca="1">IFERROR(INDEX(Relationstabel!$C$3:$K$10,MATCH(VALUE(INDIRECT($A$1&amp;"L"&amp;A1566)),Relationstabel!$A$3:$A$10,0),MATCH(IFERROR(VALUE(INDIRECT($A$1&amp;"M"&amp;A1566)),0),Relationstabel!$C$1:$K$1,0)),"Ingen varmeinstallationer")</f>
        <v>Naturgas</v>
      </c>
      <c r="L1566" s="1" t="str">
        <f ca="1">INDEX(Anvendelseskode!B:B,MATCH($E1566,Anvendelseskode!$A:$A,0))</f>
        <v>Fritliggende enfamilieshus (parcelhus)</v>
      </c>
      <c r="M1566" s="1" t="str">
        <f ca="1">INDEX(Anvendelseskode!C:C,MATCH($E1566,Anvendelseskode!$A:$A,0))</f>
        <v>Parcelhuse</v>
      </c>
      <c r="N1566" s="1" t="str">
        <f ca="1">INDEX(Anvendelseskode!D:D,MATCH($E1566,Anvendelseskode!$A:$A,0))</f>
        <v>Private husholdninger</v>
      </c>
      <c r="O1566" s="1" t="str">
        <f ca="1">IFERROR(INDEX(SBi!$2:$2,MATCH(G1566,SBi!$1:$1,1)),SBi!$K$2)</f>
        <v>1961-1972</v>
      </c>
      <c r="P1566" s="1">
        <f ca="1">IFERROR(INDEX(SBi!$C$3:$K$28,MATCH(E1566,SBi!$B$3:$B$28,0),MATCH(O1566,SBi!$C$2:$K$2,0)),0)</f>
        <v>134.30000000000001</v>
      </c>
      <c r="Q1566" s="19">
        <f t="shared" ca="1" si="320"/>
        <v>16.653200000000002</v>
      </c>
      <c r="R1566" s="19" t="str">
        <f ca="1">IFERROR(INDEX(VpD!$2:$2,MATCH(G1566,VpD!$1:$1,1)),VpD!$I$2)</f>
        <v>1961-1972</v>
      </c>
      <c r="S1566" s="1">
        <f ca="1">IFERROR(INDEX(VpD!$C$3:$I$27,MATCH(E1566,VpD!$B$3:$B$27,0),MATCH(R1566,VpD!$C$2:$I$2,0)),0)</f>
        <v>143</v>
      </c>
      <c r="T1566" s="19">
        <f t="shared" ca="1" si="321"/>
        <v>17.731999999999999</v>
      </c>
      <c r="U1566" s="14" t="str">
        <f t="shared" ca="1" si="322"/>
        <v xml:space="preserve">713875.15 </v>
      </c>
      <c r="V1566" s="14" t="str">
        <f t="shared" ca="1" si="323"/>
        <v>6169013.83</v>
      </c>
      <c r="W1566" s="14" t="str">
        <f t="shared" ca="1" si="324"/>
        <v>POINT(713875.15 6169013.83)</v>
      </c>
      <c r="X1566" s="14" t="str">
        <f>IFERROR(INDEX(BygningOmraade!B:B,MATCH(A1566,BygningOmraade!A:A,0)),"")</f>
        <v/>
      </c>
    </row>
    <row r="1567" spans="1:24" s="14" customFormat="1" x14ac:dyDescent="0.25">
      <c r="A1567" s="14">
        <f t="shared" si="312"/>
        <v>1567</v>
      </c>
      <c r="B1567" s="14" t="str">
        <f t="shared" ca="1" si="313"/>
        <v>5ab62d01-4100-4ad8-8d11-c4c72660b029</v>
      </c>
      <c r="C1567" s="14" t="str">
        <f t="shared" ca="1" si="314"/>
        <v>0a3f507e-1e41-32b8-e044-0003ba298018</v>
      </c>
      <c r="D1567" s="14">
        <f t="shared" ca="1" si="315"/>
        <v>994368</v>
      </c>
      <c r="E1567" s="1">
        <f t="shared" ca="1" si="316"/>
        <v>120</v>
      </c>
      <c r="F1567" s="1">
        <f t="shared" ca="1" si="317"/>
        <v>177</v>
      </c>
      <c r="G1567" s="1">
        <f t="shared" ca="1" si="318"/>
        <v>2019</v>
      </c>
      <c r="H1567" s="1" t="str">
        <f ca="1">IFERROR(INDEX(Varmeinstallation!B:B,MATCH(INDIRECT($A$1&amp;"L"&amp;A1567)*1,Varmeinstallation!A:A,0)),"Ingen varmeinstallationer")</f>
        <v>Centralvarme fra eget anlæg, et-kammer fyr</v>
      </c>
      <c r="I1567" s="1" t="str">
        <f ca="1">IFERROR(INDEX(Opvarmningsmiddel!B:B,MATCH(INDIRECT($A$1&amp;"M"&amp;A1567)*1,Opvarmningsmiddel!A:A,0)),"")</f>
        <v>Naturgas</v>
      </c>
      <c r="J1567" s="1">
        <f t="shared" ca="1" si="319"/>
        <v>0</v>
      </c>
      <c r="K1567" s="1" t="str">
        <f ca="1">IFERROR(INDEX(Relationstabel!$C$3:$K$10,MATCH(VALUE(INDIRECT($A$1&amp;"L"&amp;A1567)),Relationstabel!$A$3:$A$10,0),MATCH(IFERROR(VALUE(INDIRECT($A$1&amp;"M"&amp;A1567)),0),Relationstabel!$C$1:$K$1,0)),"Ingen varmeinstallationer")</f>
        <v>Naturgas</v>
      </c>
      <c r="L1567" s="1" t="str">
        <f ca="1">INDEX(Anvendelseskode!B:B,MATCH($E1567,Anvendelseskode!$A:$A,0))</f>
        <v>Fritliggende enfamilieshus (parcelhus)</v>
      </c>
      <c r="M1567" s="1" t="str">
        <f ca="1">INDEX(Anvendelseskode!C:C,MATCH($E1567,Anvendelseskode!$A:$A,0))</f>
        <v>Parcelhuse</v>
      </c>
      <c r="N1567" s="1" t="str">
        <f ca="1">INDEX(Anvendelseskode!D:D,MATCH($E1567,Anvendelseskode!$A:$A,0))</f>
        <v>Private husholdninger</v>
      </c>
      <c r="O1567" s="1" t="str">
        <f ca="1">IFERROR(INDEX(SBi!$2:$2,MATCH(G1567,SBi!$1:$1,1)),SBi!$K$2)</f>
        <v>Efter 2006</v>
      </c>
      <c r="P1567" s="1">
        <f ca="1">IFERROR(INDEX(SBi!$C$3:$K$28,MATCH(E1567,SBi!$B$3:$B$28,0),MATCH(O1567,SBi!$C$2:$K$2,0)),0)</f>
        <v>67.3</v>
      </c>
      <c r="Q1567" s="19">
        <f t="shared" ca="1" si="320"/>
        <v>11.912100000000001</v>
      </c>
      <c r="R1567" s="19" t="str">
        <f ca="1">IFERROR(INDEX(VpD!$2:$2,MATCH(G1567,VpD!$1:$1,1)),VpD!$I$2)</f>
        <v>&gt;1998</v>
      </c>
      <c r="S1567" s="1">
        <f ca="1">IFERROR(INDEX(VpD!$C$3:$I$27,MATCH(E1567,VpD!$B$3:$B$27,0),MATCH(R1567,VpD!$C$2:$I$2,0)),0)</f>
        <v>72</v>
      </c>
      <c r="T1567" s="19">
        <f t="shared" ca="1" si="321"/>
        <v>12.744</v>
      </c>
      <c r="U1567" s="14" t="str">
        <f t="shared" ca="1" si="322"/>
        <v xml:space="preserve">711585.72 </v>
      </c>
      <c r="V1567" s="14" t="str">
        <f t="shared" ca="1" si="323"/>
        <v>6171633.97</v>
      </c>
      <c r="W1567" s="14" t="str">
        <f t="shared" ca="1" si="324"/>
        <v>POINT(711585.72 6171633.97)</v>
      </c>
      <c r="X1567" s="14" t="str">
        <f>IFERROR(INDEX(BygningOmraade!B:B,MATCH(A1567,BygningOmraade!A:A,0)),"")</f>
        <v/>
      </c>
    </row>
    <row r="1568" spans="1:24" s="14" customFormat="1" x14ac:dyDescent="0.25">
      <c r="A1568" s="14">
        <f t="shared" si="312"/>
        <v>1568</v>
      </c>
      <c r="B1568" s="14" t="str">
        <f t="shared" ca="1" si="313"/>
        <v>5ac6f99f-ae06-4f69-812d-bc85b686d9a2</v>
      </c>
      <c r="C1568" s="14" t="str">
        <f t="shared" ca="1" si="314"/>
        <v>0a3f507e-1f58-32b8-e044-0003ba298018</v>
      </c>
      <c r="D1568" s="14">
        <f t="shared" ca="1" si="315"/>
        <v>994326</v>
      </c>
      <c r="E1568" s="1">
        <f t="shared" ca="1" si="316"/>
        <v>120</v>
      </c>
      <c r="F1568" s="1">
        <f t="shared" ca="1" si="317"/>
        <v>122</v>
      </c>
      <c r="G1568" s="1">
        <f t="shared" ca="1" si="318"/>
        <v>1983</v>
      </c>
      <c r="H1568" s="1" t="str">
        <f ca="1">IFERROR(INDEX(Varmeinstallation!B:B,MATCH(INDIRECT($A$1&amp;"L"&amp;A1568)*1,Varmeinstallation!A:A,0)),"Ingen varmeinstallationer")</f>
        <v>Fjernvarme/blokvarme (radiatorsystemer eller varmluftanlæg)</v>
      </c>
      <c r="I1568" s="1" t="str">
        <f ca="1">IFERROR(INDEX(Opvarmningsmiddel!B:B,MATCH(INDIRECT($A$1&amp;"M"&amp;A1568)*1,Opvarmningsmiddel!A:A,0)),"")</f>
        <v/>
      </c>
      <c r="J1568" s="1">
        <f t="shared" ca="1" si="319"/>
        <v>0</v>
      </c>
      <c r="K1568" s="1" t="str">
        <f ca="1">IFERROR(INDEX(Relationstabel!$C$3:$K$10,MATCH(VALUE(INDIRECT($A$1&amp;"L"&amp;A1568)),Relationstabel!$A$3:$A$10,0),MATCH(IFERROR(VALUE(INDIRECT($A$1&amp;"M"&amp;A1568)),0),Relationstabel!$C$1:$K$1,0)),"Ingen varmeinstallationer")</f>
        <v>Fjernvarme/ Blokvarme</v>
      </c>
      <c r="L1568" s="1" t="str">
        <f ca="1">INDEX(Anvendelseskode!B:B,MATCH($E1568,Anvendelseskode!$A:$A,0))</f>
        <v>Fritliggende enfamilieshus (parcelhus)</v>
      </c>
      <c r="M1568" s="1" t="str">
        <f ca="1">INDEX(Anvendelseskode!C:C,MATCH($E1568,Anvendelseskode!$A:$A,0))</f>
        <v>Parcelhuse</v>
      </c>
      <c r="N1568" s="1" t="str">
        <f ca="1">INDEX(Anvendelseskode!D:D,MATCH($E1568,Anvendelseskode!$A:$A,0))</f>
        <v>Private husholdninger</v>
      </c>
      <c r="O1568" s="1" t="str">
        <f ca="1">IFERROR(INDEX(SBi!$2:$2,MATCH(G1568,SBi!$1:$1,1)),SBi!$K$2)</f>
        <v>1979-1998</v>
      </c>
      <c r="P1568" s="1">
        <f ca="1">IFERROR(INDEX(SBi!$C$3:$K$28,MATCH(E1568,SBi!$B$3:$B$28,0),MATCH(O1568,SBi!$C$2:$K$2,0)),0)</f>
        <v>105.4</v>
      </c>
      <c r="Q1568" s="19">
        <f t="shared" ca="1" si="320"/>
        <v>12.8588</v>
      </c>
      <c r="R1568" s="19" t="str">
        <f ca="1">IFERROR(INDEX(VpD!$2:$2,MATCH(G1568,VpD!$1:$1,1)),VpD!$I$2)</f>
        <v>1979-1998</v>
      </c>
      <c r="S1568" s="1">
        <f ca="1">IFERROR(INDEX(VpD!$C$3:$I$27,MATCH(E1568,VpD!$B$3:$B$27,0),MATCH(R1568,VpD!$C$2:$I$2,0)),0)</f>
        <v>90</v>
      </c>
      <c r="T1568" s="19">
        <f t="shared" ca="1" si="321"/>
        <v>10.98</v>
      </c>
      <c r="U1568" s="14" t="str">
        <f t="shared" ca="1" si="322"/>
        <v xml:space="preserve">711277.16 </v>
      </c>
      <c r="V1568" s="14" t="str">
        <f t="shared" ca="1" si="323"/>
        <v>6171776.17</v>
      </c>
      <c r="W1568" s="14" t="str">
        <f t="shared" ca="1" si="324"/>
        <v>POINT(711277.16 6171776.17)</v>
      </c>
      <c r="X1568" s="14" t="str">
        <f>IFERROR(INDEX(BygningOmraade!B:B,MATCH(A1568,BygningOmraade!A:A,0)),"")</f>
        <v/>
      </c>
    </row>
    <row r="1569" spans="1:24" s="14" customFormat="1" x14ac:dyDescent="0.25">
      <c r="A1569" s="14">
        <f t="shared" si="312"/>
        <v>1569</v>
      </c>
      <c r="B1569" s="14" t="str">
        <f t="shared" ca="1" si="313"/>
        <v>5ae2b890-ef4b-4d44-906c-1c25e40acbbe</v>
      </c>
      <c r="C1569" s="14" t="str">
        <f t="shared" ca="1" si="314"/>
        <v>0a3f507e-1e8d-32b8-e044-0003ba298018</v>
      </c>
      <c r="D1569" s="14">
        <f t="shared" ca="1" si="315"/>
        <v>994479</v>
      </c>
      <c r="E1569" s="1">
        <f t="shared" ca="1" si="316"/>
        <v>120</v>
      </c>
      <c r="F1569" s="1">
        <f t="shared" ca="1" si="317"/>
        <v>169</v>
      </c>
      <c r="G1569" s="1">
        <f t="shared" ca="1" si="318"/>
        <v>1970</v>
      </c>
      <c r="H1569" s="1" t="str">
        <f ca="1">IFERROR(INDEX(Varmeinstallation!B:B,MATCH(INDIRECT($A$1&amp;"L"&amp;A1569)*1,Varmeinstallation!A:A,0)),"Ingen varmeinstallationer")</f>
        <v>Centralvarme fra eget anlæg, et-kammer fyr</v>
      </c>
      <c r="I1569" s="1" t="str">
        <f ca="1">IFERROR(INDEX(Opvarmningsmiddel!B:B,MATCH(INDIRECT($A$1&amp;"M"&amp;A1569)*1,Opvarmningsmiddel!A:A,0)),"")</f>
        <v>Naturgas</v>
      </c>
      <c r="J1569" s="1">
        <f t="shared" ca="1" si="319"/>
        <v>0</v>
      </c>
      <c r="K1569" s="1" t="str">
        <f ca="1">IFERROR(INDEX(Relationstabel!$C$3:$K$10,MATCH(VALUE(INDIRECT($A$1&amp;"L"&amp;A1569)),Relationstabel!$A$3:$A$10,0),MATCH(IFERROR(VALUE(INDIRECT($A$1&amp;"M"&amp;A1569)),0),Relationstabel!$C$1:$K$1,0)),"Ingen varmeinstallationer")</f>
        <v>Naturgas</v>
      </c>
      <c r="L1569" s="1" t="str">
        <f ca="1">INDEX(Anvendelseskode!B:B,MATCH($E1569,Anvendelseskode!$A:$A,0))</f>
        <v>Fritliggende enfamilieshus (parcelhus)</v>
      </c>
      <c r="M1569" s="1" t="str">
        <f ca="1">INDEX(Anvendelseskode!C:C,MATCH($E1569,Anvendelseskode!$A:$A,0))</f>
        <v>Parcelhuse</v>
      </c>
      <c r="N1569" s="1" t="str">
        <f ca="1">INDEX(Anvendelseskode!D:D,MATCH($E1569,Anvendelseskode!$A:$A,0))</f>
        <v>Private husholdninger</v>
      </c>
      <c r="O1569" s="1" t="str">
        <f ca="1">IFERROR(INDEX(SBi!$2:$2,MATCH(G1569,SBi!$1:$1,1)),SBi!$K$2)</f>
        <v>1961-1972</v>
      </c>
      <c r="P1569" s="1">
        <f ca="1">IFERROR(INDEX(SBi!$C$3:$K$28,MATCH(E1569,SBi!$B$3:$B$28,0),MATCH(O1569,SBi!$C$2:$K$2,0)),0)</f>
        <v>134.30000000000001</v>
      </c>
      <c r="Q1569" s="19">
        <f t="shared" ca="1" si="320"/>
        <v>22.6967</v>
      </c>
      <c r="R1569" s="19" t="str">
        <f ca="1">IFERROR(INDEX(VpD!$2:$2,MATCH(G1569,VpD!$1:$1,1)),VpD!$I$2)</f>
        <v>1961-1972</v>
      </c>
      <c r="S1569" s="1">
        <f ca="1">IFERROR(INDEX(VpD!$C$3:$I$27,MATCH(E1569,VpD!$B$3:$B$27,0),MATCH(R1569,VpD!$C$2:$I$2,0)),0)</f>
        <v>143</v>
      </c>
      <c r="T1569" s="19">
        <f t="shared" ca="1" si="321"/>
        <v>24.167000000000002</v>
      </c>
      <c r="U1569" s="14" t="str">
        <f t="shared" ca="1" si="322"/>
        <v xml:space="preserve">711522.57 </v>
      </c>
      <c r="V1569" s="14" t="str">
        <f t="shared" ca="1" si="323"/>
        <v>6172028.77</v>
      </c>
      <c r="W1569" s="14" t="str">
        <f t="shared" ca="1" si="324"/>
        <v>POINT(711522.57 6172028.77)</v>
      </c>
      <c r="X1569" s="14" t="str">
        <f>IFERROR(INDEX(BygningOmraade!B:B,MATCH(A1569,BygningOmraade!A:A,0)),"")</f>
        <v/>
      </c>
    </row>
    <row r="1570" spans="1:24" s="14" customFormat="1" x14ac:dyDescent="0.25">
      <c r="A1570" s="14">
        <f t="shared" si="312"/>
        <v>1570</v>
      </c>
      <c r="B1570" s="14" t="str">
        <f t="shared" ca="1" si="313"/>
        <v>5ae878b2-dfbe-4e6a-863c-6dd6a698161c</v>
      </c>
      <c r="C1570" s="14" t="str">
        <f t="shared" ca="1" si="314"/>
        <v>0a3f507e-1dee-32b8-e044-0003ba298018</v>
      </c>
      <c r="D1570" s="14">
        <f t="shared" ca="1" si="315"/>
        <v>997500</v>
      </c>
      <c r="E1570" s="1">
        <f t="shared" ca="1" si="316"/>
        <v>120</v>
      </c>
      <c r="F1570" s="1">
        <f t="shared" ca="1" si="317"/>
        <v>112</v>
      </c>
      <c r="G1570" s="1">
        <f t="shared" ca="1" si="318"/>
        <v>1975</v>
      </c>
      <c r="H1570" s="1" t="str">
        <f ca="1">IFERROR(INDEX(Varmeinstallation!B:B,MATCH(INDIRECT($A$1&amp;"L"&amp;A1570)*1,Varmeinstallation!A:A,0)),"Ingen varmeinstallationer")</f>
        <v>Centralvarme fra eget anlæg, et-kammer fyr</v>
      </c>
      <c r="I1570" s="1" t="str">
        <f ca="1">IFERROR(INDEX(Opvarmningsmiddel!B:B,MATCH(INDIRECT($A$1&amp;"M"&amp;A1570)*1,Opvarmningsmiddel!A:A,0)),"")</f>
        <v>Naturgas</v>
      </c>
      <c r="J1570" s="1">
        <f t="shared" ca="1" si="319"/>
        <v>0</v>
      </c>
      <c r="K1570" s="1" t="str">
        <f ca="1">IFERROR(INDEX(Relationstabel!$C$3:$K$10,MATCH(VALUE(INDIRECT($A$1&amp;"L"&amp;A1570)),Relationstabel!$A$3:$A$10,0),MATCH(IFERROR(VALUE(INDIRECT($A$1&amp;"M"&amp;A1570)),0),Relationstabel!$C$1:$K$1,0)),"Ingen varmeinstallationer")</f>
        <v>Naturgas</v>
      </c>
      <c r="L1570" s="1" t="str">
        <f ca="1">INDEX(Anvendelseskode!B:B,MATCH($E1570,Anvendelseskode!$A:$A,0))</f>
        <v>Fritliggende enfamilieshus (parcelhus)</v>
      </c>
      <c r="M1570" s="1" t="str">
        <f ca="1">INDEX(Anvendelseskode!C:C,MATCH($E1570,Anvendelseskode!$A:$A,0))</f>
        <v>Parcelhuse</v>
      </c>
      <c r="N1570" s="1" t="str">
        <f ca="1">INDEX(Anvendelseskode!D:D,MATCH($E1570,Anvendelseskode!$A:$A,0))</f>
        <v>Private husholdninger</v>
      </c>
      <c r="O1570" s="1" t="str">
        <f ca="1">IFERROR(INDEX(SBi!$2:$2,MATCH(G1570,SBi!$1:$1,1)),SBi!$K$2)</f>
        <v>1973-1978</v>
      </c>
      <c r="P1570" s="1">
        <f ca="1">IFERROR(INDEX(SBi!$C$3:$K$28,MATCH(E1570,SBi!$B$3:$B$28,0),MATCH(O1570,SBi!$C$2:$K$2,0)),0)</f>
        <v>119.8</v>
      </c>
      <c r="Q1570" s="19">
        <f t="shared" ca="1" si="320"/>
        <v>13.4176</v>
      </c>
      <c r="R1570" s="19" t="str">
        <f ca="1">IFERROR(INDEX(VpD!$2:$2,MATCH(G1570,VpD!$1:$1,1)),VpD!$I$2)</f>
        <v>1973-1978</v>
      </c>
      <c r="S1570" s="1">
        <f ca="1">IFERROR(INDEX(VpD!$C$3:$I$27,MATCH(E1570,VpD!$B$3:$B$27,0),MATCH(R1570,VpD!$C$2:$I$2,0)),0)</f>
        <v>117</v>
      </c>
      <c r="T1570" s="19">
        <f t="shared" ca="1" si="321"/>
        <v>13.103999999999999</v>
      </c>
      <c r="U1570" s="14" t="str">
        <f t="shared" ca="1" si="322"/>
        <v xml:space="preserve">713904.04 </v>
      </c>
      <c r="V1570" s="14" t="str">
        <f t="shared" ca="1" si="323"/>
        <v>6169362.23</v>
      </c>
      <c r="W1570" s="14" t="str">
        <f t="shared" ca="1" si="324"/>
        <v>POINT(713904.04 6169362.23)</v>
      </c>
      <c r="X1570" s="14" t="str">
        <f>IFERROR(INDEX(BygningOmraade!B:B,MATCH(A1570,BygningOmraade!A:A,0)),"")</f>
        <v/>
      </c>
    </row>
    <row r="1571" spans="1:24" s="14" customFormat="1" x14ac:dyDescent="0.25">
      <c r="A1571" s="14">
        <f t="shared" si="312"/>
        <v>1571</v>
      </c>
      <c r="B1571" s="14" t="str">
        <f t="shared" ca="1" si="313"/>
        <v>5ae8fec6-a9c3-412c-8e40-2170bb1f23cf</v>
      </c>
      <c r="C1571" s="14" t="str">
        <f t="shared" ca="1" si="314"/>
        <v>0a3f507e-19c1-32b8-e044-0003ba298018</v>
      </c>
      <c r="D1571" s="14">
        <f t="shared" ca="1" si="315"/>
        <v>994957</v>
      </c>
      <c r="E1571" s="1">
        <f t="shared" ca="1" si="316"/>
        <v>130</v>
      </c>
      <c r="F1571" s="1">
        <f t="shared" ca="1" si="317"/>
        <v>131</v>
      </c>
      <c r="G1571" s="1">
        <f t="shared" ca="1" si="318"/>
        <v>1975</v>
      </c>
      <c r="H1571" s="1" t="str">
        <f ca="1">IFERROR(INDEX(Varmeinstallation!B:B,MATCH(INDIRECT($A$1&amp;"L"&amp;A1571)*1,Varmeinstallation!A:A,0)),"Ingen varmeinstallationer")</f>
        <v>Elovne, elpaneler</v>
      </c>
      <c r="I1571" s="1" t="str">
        <f ca="1">IFERROR(INDEX(Opvarmningsmiddel!B:B,MATCH(INDIRECT($A$1&amp;"M"&amp;A1571)*1,Opvarmningsmiddel!A:A,0)),"")</f>
        <v>Elektricitet</v>
      </c>
      <c r="J1571" s="1">
        <f t="shared" ca="1" si="319"/>
        <v>0</v>
      </c>
      <c r="K1571" s="1" t="str">
        <f ca="1">IFERROR(INDEX(Relationstabel!$C$3:$K$10,MATCH(VALUE(INDIRECT($A$1&amp;"L"&amp;A1571)),Relationstabel!$A$3:$A$10,0),MATCH(IFERROR(VALUE(INDIRECT($A$1&amp;"M"&amp;A1571)),0),Relationstabel!$C$1:$K$1,0)),"Ingen varmeinstallationer")</f>
        <v>Elvarme</v>
      </c>
      <c r="L1571" s="1" t="str">
        <f ca="1">INDEX(Anvendelseskode!B:B,MATCH($E1571,Anvendelseskode!$A:$A,0))</f>
        <v>Række-, kæde-, dobbelthus (lodret adskillelse mellem enhederne)</v>
      </c>
      <c r="M1571" s="1" t="str">
        <f ca="1">INDEX(Anvendelseskode!C:C,MATCH($E1571,Anvendelseskode!$A:$A,0))</f>
        <v>Række-, kæde og dobbelthuse</v>
      </c>
      <c r="N1571" s="1" t="str">
        <f ca="1">INDEX(Anvendelseskode!D:D,MATCH($E1571,Anvendelseskode!$A:$A,0))</f>
        <v>Private husholdninger</v>
      </c>
      <c r="O1571" s="1" t="str">
        <f ca="1">IFERROR(INDEX(SBi!$2:$2,MATCH(G1571,SBi!$1:$1,1)),SBi!$K$2)</f>
        <v>1973-1978</v>
      </c>
      <c r="P1571" s="1">
        <f ca="1">IFERROR(INDEX(SBi!$C$3:$K$28,MATCH(E1571,SBi!$B$3:$B$28,0),MATCH(O1571,SBi!$C$2:$K$2,0)),0)</f>
        <v>112.6</v>
      </c>
      <c r="Q1571" s="19">
        <f t="shared" ca="1" si="320"/>
        <v>14.750599999999999</v>
      </c>
      <c r="R1571" s="19" t="str">
        <f ca="1">IFERROR(INDEX(VpD!$2:$2,MATCH(G1571,VpD!$1:$1,1)),VpD!$I$2)</f>
        <v>1973-1978</v>
      </c>
      <c r="S1571" s="1">
        <f ca="1">IFERROR(INDEX(VpD!$C$3:$I$27,MATCH(E1571,VpD!$B$3:$B$27,0),MATCH(R1571,VpD!$C$2:$I$2,0)),0)</f>
        <v>98</v>
      </c>
      <c r="T1571" s="19">
        <f t="shared" ca="1" si="321"/>
        <v>12.837999999999999</v>
      </c>
      <c r="U1571" s="14" t="str">
        <f t="shared" ca="1" si="322"/>
        <v xml:space="preserve">711731.78 </v>
      </c>
      <c r="V1571" s="14" t="str">
        <f t="shared" ca="1" si="323"/>
        <v>6172439.49</v>
      </c>
      <c r="W1571" s="14" t="str">
        <f t="shared" ca="1" si="324"/>
        <v>POINT(711731.78 6172439.49)</v>
      </c>
      <c r="X1571" s="14" t="str">
        <f>IFERROR(INDEX(BygningOmraade!B:B,MATCH(A1571,BygningOmraade!A:A,0)),"")</f>
        <v/>
      </c>
    </row>
    <row r="1572" spans="1:24" s="14" customFormat="1" x14ac:dyDescent="0.25">
      <c r="A1572" s="14">
        <f t="shared" si="312"/>
        <v>1572</v>
      </c>
      <c r="B1572" s="14" t="str">
        <f t="shared" ca="1" si="313"/>
        <v>5af472d8-b971-4938-b7ec-d07bed812872</v>
      </c>
      <c r="C1572" s="14" t="str">
        <f t="shared" ca="1" si="314"/>
        <v>0a3f507e-1913-32b8-e044-0003ba298018</v>
      </c>
      <c r="D1572" s="14">
        <f t="shared" ca="1" si="315"/>
        <v>994348</v>
      </c>
      <c r="E1572" s="1">
        <f t="shared" ca="1" si="316"/>
        <v>120</v>
      </c>
      <c r="F1572" s="1">
        <f t="shared" ca="1" si="317"/>
        <v>142</v>
      </c>
      <c r="G1572" s="1">
        <f t="shared" ca="1" si="318"/>
        <v>1977</v>
      </c>
      <c r="H1572" s="1" t="str">
        <f ca="1">IFERROR(INDEX(Varmeinstallation!B:B,MATCH(INDIRECT($A$1&amp;"L"&amp;A1572)*1,Varmeinstallation!A:A,0)),"Ingen varmeinstallationer")</f>
        <v>Fjernvarme/blokvarme (radiatorsystemer eller varmluftanlæg)</v>
      </c>
      <c r="I1572" s="1" t="str">
        <f ca="1">IFERROR(INDEX(Opvarmningsmiddel!B:B,MATCH(INDIRECT($A$1&amp;"M"&amp;A1572)*1,Opvarmningsmiddel!A:A,0)),"")</f>
        <v/>
      </c>
      <c r="J1572" s="1">
        <f t="shared" ca="1" si="319"/>
        <v>0</v>
      </c>
      <c r="K1572" s="1" t="str">
        <f ca="1">IFERROR(INDEX(Relationstabel!$C$3:$K$10,MATCH(VALUE(INDIRECT($A$1&amp;"L"&amp;A1572)),Relationstabel!$A$3:$A$10,0),MATCH(IFERROR(VALUE(INDIRECT($A$1&amp;"M"&amp;A1572)),0),Relationstabel!$C$1:$K$1,0)),"Ingen varmeinstallationer")</f>
        <v>Fjernvarme/ Blokvarme</v>
      </c>
      <c r="L1572" s="1" t="str">
        <f ca="1">INDEX(Anvendelseskode!B:B,MATCH($E1572,Anvendelseskode!$A:$A,0))</f>
        <v>Fritliggende enfamilieshus (parcelhus)</v>
      </c>
      <c r="M1572" s="1" t="str">
        <f ca="1">INDEX(Anvendelseskode!C:C,MATCH($E1572,Anvendelseskode!$A:$A,0))</f>
        <v>Parcelhuse</v>
      </c>
      <c r="N1572" s="1" t="str">
        <f ca="1">INDEX(Anvendelseskode!D:D,MATCH($E1572,Anvendelseskode!$A:$A,0))</f>
        <v>Private husholdninger</v>
      </c>
      <c r="O1572" s="1" t="str">
        <f ca="1">IFERROR(INDEX(SBi!$2:$2,MATCH(G1572,SBi!$1:$1,1)),SBi!$K$2)</f>
        <v>1973-1978</v>
      </c>
      <c r="P1572" s="1">
        <f ca="1">IFERROR(INDEX(SBi!$C$3:$K$28,MATCH(E1572,SBi!$B$3:$B$28,0),MATCH(O1572,SBi!$C$2:$K$2,0)),0)</f>
        <v>119.8</v>
      </c>
      <c r="Q1572" s="19">
        <f t="shared" ca="1" si="320"/>
        <v>17.011599999999998</v>
      </c>
      <c r="R1572" s="19" t="str">
        <f ca="1">IFERROR(INDEX(VpD!$2:$2,MATCH(G1572,VpD!$1:$1,1)),VpD!$I$2)</f>
        <v>1973-1978</v>
      </c>
      <c r="S1572" s="1">
        <f ca="1">IFERROR(INDEX(VpD!$C$3:$I$27,MATCH(E1572,VpD!$B$3:$B$27,0),MATCH(R1572,VpD!$C$2:$I$2,0)),0)</f>
        <v>117</v>
      </c>
      <c r="T1572" s="19">
        <f t="shared" ca="1" si="321"/>
        <v>16.614000000000001</v>
      </c>
      <c r="U1572" s="14" t="str">
        <f t="shared" ca="1" si="322"/>
        <v xml:space="preserve">711248.44 </v>
      </c>
      <c r="V1572" s="14" t="str">
        <f t="shared" ca="1" si="323"/>
        <v>6172017.55</v>
      </c>
      <c r="W1572" s="14" t="str">
        <f t="shared" ca="1" si="324"/>
        <v>POINT(711248.44 6172017.55)</v>
      </c>
      <c r="X1572" s="14" t="str">
        <f>IFERROR(INDEX(BygningOmraade!B:B,MATCH(A1572,BygningOmraade!A:A,0)),"")</f>
        <v/>
      </c>
    </row>
    <row r="1573" spans="1:24" s="14" customFormat="1" x14ac:dyDescent="0.25">
      <c r="A1573" s="14">
        <f t="shared" si="312"/>
        <v>1573</v>
      </c>
      <c r="B1573" s="14" t="str">
        <f t="shared" ca="1" si="313"/>
        <v>5b090992-cba6-4258-a29f-c48a999f4ae6</v>
      </c>
      <c r="C1573" s="14" t="str">
        <f t="shared" ca="1" si="314"/>
        <v>0a3f507e-1aaf-32b8-e044-0003ba298018</v>
      </c>
      <c r="D1573" s="14">
        <f t="shared" ca="1" si="315"/>
        <v>997579</v>
      </c>
      <c r="E1573" s="1">
        <f t="shared" ca="1" si="316"/>
        <v>120</v>
      </c>
      <c r="F1573" s="1">
        <f t="shared" ca="1" si="317"/>
        <v>189</v>
      </c>
      <c r="G1573" s="1">
        <f t="shared" ca="1" si="318"/>
        <v>1963</v>
      </c>
      <c r="H1573" s="1" t="str">
        <f ca="1">IFERROR(INDEX(Varmeinstallation!B:B,MATCH(INDIRECT($A$1&amp;"L"&amp;A1573)*1,Varmeinstallation!A:A,0)),"Ingen varmeinstallationer")</f>
        <v>Centralvarme fra eget anlæg, et-kammer fyr</v>
      </c>
      <c r="I1573" s="1" t="str">
        <f ca="1">IFERROR(INDEX(Opvarmningsmiddel!B:B,MATCH(INDIRECT($A$1&amp;"M"&amp;A1573)*1,Opvarmningsmiddel!A:A,0)),"")</f>
        <v>Naturgas</v>
      </c>
      <c r="J1573" s="1">
        <f t="shared" ca="1" si="319"/>
        <v>0</v>
      </c>
      <c r="K1573" s="1" t="str">
        <f ca="1">IFERROR(INDEX(Relationstabel!$C$3:$K$10,MATCH(VALUE(INDIRECT($A$1&amp;"L"&amp;A1573)),Relationstabel!$A$3:$A$10,0),MATCH(IFERROR(VALUE(INDIRECT($A$1&amp;"M"&amp;A1573)),0),Relationstabel!$C$1:$K$1,0)),"Ingen varmeinstallationer")</f>
        <v>Naturgas</v>
      </c>
      <c r="L1573" s="1" t="str">
        <f ca="1">INDEX(Anvendelseskode!B:B,MATCH($E1573,Anvendelseskode!$A:$A,0))</f>
        <v>Fritliggende enfamilieshus (parcelhus)</v>
      </c>
      <c r="M1573" s="1" t="str">
        <f ca="1">INDEX(Anvendelseskode!C:C,MATCH($E1573,Anvendelseskode!$A:$A,0))</f>
        <v>Parcelhuse</v>
      </c>
      <c r="N1573" s="1" t="str">
        <f ca="1">INDEX(Anvendelseskode!D:D,MATCH($E1573,Anvendelseskode!$A:$A,0))</f>
        <v>Private husholdninger</v>
      </c>
      <c r="O1573" s="1" t="str">
        <f ca="1">IFERROR(INDEX(SBi!$2:$2,MATCH(G1573,SBi!$1:$1,1)),SBi!$K$2)</f>
        <v>1961-1972</v>
      </c>
      <c r="P1573" s="1">
        <f ca="1">IFERROR(INDEX(SBi!$C$3:$K$28,MATCH(E1573,SBi!$B$3:$B$28,0),MATCH(O1573,SBi!$C$2:$K$2,0)),0)</f>
        <v>134.30000000000001</v>
      </c>
      <c r="Q1573" s="19">
        <f t="shared" ca="1" si="320"/>
        <v>25.3827</v>
      </c>
      <c r="R1573" s="19" t="str">
        <f ca="1">IFERROR(INDEX(VpD!$2:$2,MATCH(G1573,VpD!$1:$1,1)),VpD!$I$2)</f>
        <v>1961-1972</v>
      </c>
      <c r="S1573" s="1">
        <f ca="1">IFERROR(INDEX(VpD!$C$3:$I$27,MATCH(E1573,VpD!$B$3:$B$27,0),MATCH(R1573,VpD!$C$2:$I$2,0)),0)</f>
        <v>143</v>
      </c>
      <c r="T1573" s="19">
        <f t="shared" ca="1" si="321"/>
        <v>27.027000000000001</v>
      </c>
      <c r="U1573" s="14" t="str">
        <f t="shared" ca="1" si="322"/>
        <v xml:space="preserve">713824.63 </v>
      </c>
      <c r="V1573" s="14" t="str">
        <f t="shared" ca="1" si="323"/>
        <v>6169136.51</v>
      </c>
      <c r="W1573" s="14" t="str">
        <f t="shared" ca="1" si="324"/>
        <v>POINT(713824.63 6169136.51)</v>
      </c>
      <c r="X1573" s="14" t="str">
        <f>IFERROR(INDEX(BygningOmraade!B:B,MATCH(A1573,BygningOmraade!A:A,0)),"")</f>
        <v/>
      </c>
    </row>
    <row r="1574" spans="1:24" s="14" customFormat="1" x14ac:dyDescent="0.25">
      <c r="A1574" s="14">
        <f t="shared" si="312"/>
        <v>1574</v>
      </c>
      <c r="B1574" s="14" t="str">
        <f t="shared" ca="1" si="313"/>
        <v>5b2156ff-0044-4ecb-b6cf-d12ed8634a94</v>
      </c>
      <c r="C1574" s="14" t="str">
        <f t="shared" ca="1" si="314"/>
        <v>0a3f507e-1ad3-32b8-e044-0003ba298018</v>
      </c>
      <c r="D1574" s="14">
        <f t="shared" ca="1" si="315"/>
        <v>995258</v>
      </c>
      <c r="E1574" s="1">
        <f t="shared" ca="1" si="316"/>
        <v>320</v>
      </c>
      <c r="F1574" s="1">
        <f t="shared" ca="1" si="317"/>
        <v>228</v>
      </c>
      <c r="G1574" s="1">
        <f t="shared" ca="1" si="318"/>
        <v>1953</v>
      </c>
      <c r="H1574" s="1" t="str">
        <f ca="1">IFERROR(INDEX(Varmeinstallation!B:B,MATCH(INDIRECT($A$1&amp;"L"&amp;A1574)*1,Varmeinstallation!A:A,0)),"Ingen varmeinstallationer")</f>
        <v>Centralvarme fra eget anlæg, et-kammer fyr</v>
      </c>
      <c r="I1574" s="1" t="str">
        <f ca="1">IFERROR(INDEX(Opvarmningsmiddel!B:B,MATCH(INDIRECT($A$1&amp;"M"&amp;A1574)*1,Opvarmningsmiddel!A:A,0)),"")</f>
        <v>Naturgas</v>
      </c>
      <c r="J1574" s="1">
        <f t="shared" ca="1" si="319"/>
        <v>0</v>
      </c>
      <c r="K1574" s="1" t="str">
        <f ca="1">IFERROR(INDEX(Relationstabel!$C$3:$K$10,MATCH(VALUE(INDIRECT($A$1&amp;"L"&amp;A1574)),Relationstabel!$A$3:$A$10,0),MATCH(IFERROR(VALUE(INDIRECT($A$1&amp;"M"&amp;A1574)),0),Relationstabel!$C$1:$K$1,0)),"Ingen varmeinstallationer")</f>
        <v>Naturgas</v>
      </c>
      <c r="L1574" s="1" t="str">
        <f ca="1">INDEX(Anvendelseskode!B:B,MATCH($E1574,Anvendelseskode!$A:$A,0))</f>
        <v>Bygning til kontor, handel, lager herunder offentlig administration</v>
      </c>
      <c r="M1574" s="1" t="str">
        <f ca="1">INDEX(Anvendelseskode!C:C,MATCH($E1574,Anvendelseskode!$A:$A,0))</f>
        <v>Kontor, handel, lager, off. adm.</v>
      </c>
      <c r="N1574" s="1" t="str">
        <f ca="1">INDEX(Anvendelseskode!D:D,MATCH($E1574,Anvendelseskode!$A:$A,0))</f>
        <v>Handel og servicevirksomheder</v>
      </c>
      <c r="O1574" s="1" t="str">
        <f ca="1">IFERROR(INDEX(SBi!$2:$2,MATCH(G1574,SBi!$1:$1,1)),SBi!$K$2)</f>
        <v>1951-1960</v>
      </c>
      <c r="P1574" s="1">
        <f ca="1">IFERROR(INDEX(SBi!$C$3:$K$28,MATCH(E1574,SBi!$B$3:$B$28,0),MATCH(O1574,SBi!$C$2:$K$2,0)),0)</f>
        <v>126.7</v>
      </c>
      <c r="Q1574" s="19">
        <f t="shared" ca="1" si="320"/>
        <v>28.887600000000003</v>
      </c>
      <c r="R1574" s="19" t="str">
        <f ca="1">IFERROR(INDEX(VpD!$2:$2,MATCH(G1574,VpD!$1:$1,1)),VpD!$I$2)</f>
        <v>1951-1960</v>
      </c>
      <c r="S1574" s="1">
        <f ca="1">IFERROR(INDEX(VpD!$C$3:$I$27,MATCH(E1574,VpD!$B$3:$B$27,0),MATCH(R1574,VpD!$C$2:$I$2,0)),0)</f>
        <v>126</v>
      </c>
      <c r="T1574" s="19">
        <f t="shared" ca="1" si="321"/>
        <v>28.728000000000002</v>
      </c>
      <c r="U1574" s="14" t="str">
        <f t="shared" ca="1" si="322"/>
        <v xml:space="preserve">711917.34 </v>
      </c>
      <c r="V1574" s="14" t="str">
        <f t="shared" ca="1" si="323"/>
        <v>6170623.85</v>
      </c>
      <c r="W1574" s="14" t="str">
        <f t="shared" ca="1" si="324"/>
        <v>POINT(711917.34 6170623.85)</v>
      </c>
      <c r="X1574" s="14" t="str">
        <f>IFERROR(INDEX(BygningOmraade!B:B,MATCH(A1574,BygningOmraade!A:A,0)),"")</f>
        <v/>
      </c>
    </row>
    <row r="1575" spans="1:24" s="14" customFormat="1" x14ac:dyDescent="0.25">
      <c r="A1575" s="14">
        <f t="shared" si="312"/>
        <v>1575</v>
      </c>
      <c r="B1575" s="14" t="str">
        <f t="shared" ca="1" si="313"/>
        <v>5b355a6a-52d1-4762-a2c9-fb6365bd228c</v>
      </c>
      <c r="C1575" s="14" t="str">
        <f t="shared" ca="1" si="314"/>
        <v>0a3f507e-2080-32b8-e044-0003ba298018</v>
      </c>
      <c r="D1575" s="14">
        <f t="shared" ca="1" si="315"/>
        <v>994150</v>
      </c>
      <c r="E1575" s="1">
        <f t="shared" ca="1" si="316"/>
        <v>140</v>
      </c>
      <c r="F1575" s="1">
        <f t="shared" ca="1" si="317"/>
        <v>978</v>
      </c>
      <c r="G1575" s="1">
        <f t="shared" ca="1" si="318"/>
        <v>1991</v>
      </c>
      <c r="H1575" s="1" t="str">
        <f ca="1">IFERROR(INDEX(Varmeinstallation!B:B,MATCH(INDIRECT($A$1&amp;"L"&amp;A1575)*1,Varmeinstallation!A:A,0)),"Ingen varmeinstallationer")</f>
        <v>Fjernvarme/blokvarme (radiatorsystemer eller varmluftanlæg)</v>
      </c>
      <c r="I1575" s="1" t="str">
        <f ca="1">IFERROR(INDEX(Opvarmningsmiddel!B:B,MATCH(INDIRECT($A$1&amp;"M"&amp;A1575)*1,Opvarmningsmiddel!A:A,0)),"")</f>
        <v/>
      </c>
      <c r="J1575" s="1">
        <f t="shared" ca="1" si="319"/>
        <v>0</v>
      </c>
      <c r="K1575" s="1" t="str">
        <f ca="1">IFERROR(INDEX(Relationstabel!$C$3:$K$10,MATCH(VALUE(INDIRECT($A$1&amp;"L"&amp;A1575)),Relationstabel!$A$3:$A$10,0),MATCH(IFERROR(VALUE(INDIRECT($A$1&amp;"M"&amp;A1575)),0),Relationstabel!$C$1:$K$1,0)),"Ingen varmeinstallationer")</f>
        <v>Fjernvarme/ Blokvarme</v>
      </c>
      <c r="L1575" s="1" t="str">
        <f ca="1">INDEX(Anvendelseskode!B:B,MATCH($E1575,Anvendelseskode!$A:$A,0))</f>
        <v>Etageboligbebyggelse</v>
      </c>
      <c r="M1575" s="1" t="str">
        <f ca="1">INDEX(Anvendelseskode!C:C,MATCH($E1575,Anvendelseskode!$A:$A,0))</f>
        <v>Etageboligbebyggelse</v>
      </c>
      <c r="N1575" s="1" t="str">
        <f ca="1">INDEX(Anvendelseskode!D:D,MATCH($E1575,Anvendelseskode!$A:$A,0))</f>
        <v>Private husholdninger</v>
      </c>
      <c r="O1575" s="1" t="str">
        <f ca="1">IFERROR(INDEX(SBi!$2:$2,MATCH(G1575,SBi!$1:$1,1)),SBi!$K$2)</f>
        <v>1979-1998</v>
      </c>
      <c r="P1575" s="1">
        <f ca="1">IFERROR(INDEX(SBi!$C$3:$K$28,MATCH(E1575,SBi!$B$3:$B$28,0),MATCH(O1575,SBi!$C$2:$K$2,0)),0)</f>
        <v>108.5</v>
      </c>
      <c r="Q1575" s="19">
        <f t="shared" ca="1" si="320"/>
        <v>106.113</v>
      </c>
      <c r="R1575" s="19" t="str">
        <f ca="1">IFERROR(INDEX(VpD!$2:$2,MATCH(G1575,VpD!$1:$1,1)),VpD!$I$2)</f>
        <v>1979-1998</v>
      </c>
      <c r="S1575" s="1">
        <f ca="1">IFERROR(INDEX(VpD!$C$3:$I$27,MATCH(E1575,VpD!$B$3:$B$27,0),MATCH(R1575,VpD!$C$2:$I$2,0)),0)</f>
        <v>80</v>
      </c>
      <c r="T1575" s="19">
        <f t="shared" ca="1" si="321"/>
        <v>78.239999999999995</v>
      </c>
      <c r="U1575" s="14" t="str">
        <f t="shared" ca="1" si="322"/>
        <v xml:space="preserve">711544.04 </v>
      </c>
      <c r="V1575" s="14" t="str">
        <f t="shared" ca="1" si="323"/>
        <v>6172572.1</v>
      </c>
      <c r="W1575" s="14" t="str">
        <f t="shared" ca="1" si="324"/>
        <v>POINT(711544.04 6172572.1)</v>
      </c>
      <c r="X1575" s="14" t="str">
        <f>IFERROR(INDEX(BygningOmraade!B:B,MATCH(A1575,BygningOmraade!A:A,0)),"")</f>
        <v/>
      </c>
    </row>
    <row r="1576" spans="1:24" s="14" customFormat="1" x14ac:dyDescent="0.25">
      <c r="A1576" s="14">
        <f t="shared" si="312"/>
        <v>1576</v>
      </c>
      <c r="B1576" s="14" t="str">
        <f t="shared" ca="1" si="313"/>
        <v>5b4159e4-1bab-4c87-9604-c805664e7e4b</v>
      </c>
      <c r="C1576" s="14" t="str">
        <f t="shared" ca="1" si="314"/>
        <v>0a3f507e-1713-32b8-e044-0003ba298018</v>
      </c>
      <c r="D1576" s="14">
        <f t="shared" ca="1" si="315"/>
        <v>994460</v>
      </c>
      <c r="E1576" s="1">
        <f t="shared" ca="1" si="316"/>
        <v>120</v>
      </c>
      <c r="F1576" s="1">
        <f t="shared" ca="1" si="317"/>
        <v>102</v>
      </c>
      <c r="G1576" s="1">
        <f t="shared" ca="1" si="318"/>
        <v>1962</v>
      </c>
      <c r="H1576" s="1" t="str">
        <f ca="1">IFERROR(INDEX(Varmeinstallation!B:B,MATCH(INDIRECT($A$1&amp;"L"&amp;A1576)*1,Varmeinstallation!A:A,0)),"Ingen varmeinstallationer")</f>
        <v>Centralvarme fra eget anlæg, et-kammer fyr</v>
      </c>
      <c r="I1576" s="1" t="str">
        <f ca="1">IFERROR(INDEX(Opvarmningsmiddel!B:B,MATCH(INDIRECT($A$1&amp;"M"&amp;A1576)*1,Opvarmningsmiddel!A:A,0)),"")</f>
        <v>Naturgas</v>
      </c>
      <c r="J1576" s="1">
        <f t="shared" ca="1" si="319"/>
        <v>0</v>
      </c>
      <c r="K1576" s="1" t="str">
        <f ca="1">IFERROR(INDEX(Relationstabel!$C$3:$K$10,MATCH(VALUE(INDIRECT($A$1&amp;"L"&amp;A1576)),Relationstabel!$A$3:$A$10,0),MATCH(IFERROR(VALUE(INDIRECT($A$1&amp;"M"&amp;A1576)),0),Relationstabel!$C$1:$K$1,0)),"Ingen varmeinstallationer")</f>
        <v>Naturgas</v>
      </c>
      <c r="L1576" s="1" t="str">
        <f ca="1">INDEX(Anvendelseskode!B:B,MATCH($E1576,Anvendelseskode!$A:$A,0))</f>
        <v>Fritliggende enfamilieshus (parcelhus)</v>
      </c>
      <c r="M1576" s="1" t="str">
        <f ca="1">INDEX(Anvendelseskode!C:C,MATCH($E1576,Anvendelseskode!$A:$A,0))</f>
        <v>Parcelhuse</v>
      </c>
      <c r="N1576" s="1" t="str">
        <f ca="1">INDEX(Anvendelseskode!D:D,MATCH($E1576,Anvendelseskode!$A:$A,0))</f>
        <v>Private husholdninger</v>
      </c>
      <c r="O1576" s="1" t="str">
        <f ca="1">IFERROR(INDEX(SBi!$2:$2,MATCH(G1576,SBi!$1:$1,1)),SBi!$K$2)</f>
        <v>1961-1972</v>
      </c>
      <c r="P1576" s="1">
        <f ca="1">IFERROR(INDEX(SBi!$C$3:$K$28,MATCH(E1576,SBi!$B$3:$B$28,0),MATCH(O1576,SBi!$C$2:$K$2,0)),0)</f>
        <v>134.30000000000001</v>
      </c>
      <c r="Q1576" s="19">
        <f t="shared" ca="1" si="320"/>
        <v>13.698600000000001</v>
      </c>
      <c r="R1576" s="19" t="str">
        <f ca="1">IFERROR(INDEX(VpD!$2:$2,MATCH(G1576,VpD!$1:$1,1)),VpD!$I$2)</f>
        <v>1961-1972</v>
      </c>
      <c r="S1576" s="1">
        <f ca="1">IFERROR(INDEX(VpD!$C$3:$I$27,MATCH(E1576,VpD!$B$3:$B$27,0),MATCH(R1576,VpD!$C$2:$I$2,0)),0)</f>
        <v>143</v>
      </c>
      <c r="T1576" s="19">
        <f t="shared" ca="1" si="321"/>
        <v>14.586</v>
      </c>
      <c r="U1576" s="14" t="str">
        <f t="shared" ca="1" si="322"/>
        <v xml:space="preserve">711572.98 </v>
      </c>
      <c r="V1576" s="14" t="str">
        <f t="shared" ca="1" si="323"/>
        <v>6170551.77</v>
      </c>
      <c r="W1576" s="14" t="str">
        <f t="shared" ca="1" si="324"/>
        <v>POINT(711572.98 6170551.77)</v>
      </c>
      <c r="X1576" s="14" t="str">
        <f>IFERROR(INDEX(BygningOmraade!B:B,MATCH(A1576,BygningOmraade!A:A,0)),"")</f>
        <v/>
      </c>
    </row>
    <row r="1577" spans="1:24" s="14" customFormat="1" x14ac:dyDescent="0.25">
      <c r="A1577" s="14">
        <f t="shared" si="312"/>
        <v>1577</v>
      </c>
      <c r="B1577" s="14" t="str">
        <f t="shared" ca="1" si="313"/>
        <v>5b6ba359-2444-440c-8f9a-ffd8f724dad5</v>
      </c>
      <c r="C1577" s="14" t="str">
        <f t="shared" ca="1" si="314"/>
        <v>0a3f507e-1a5b-32b8-e044-0003ba298018</v>
      </c>
      <c r="D1577" s="14">
        <f t="shared" ca="1" si="315"/>
        <v>997386</v>
      </c>
      <c r="E1577" s="1">
        <f t="shared" ca="1" si="316"/>
        <v>120</v>
      </c>
      <c r="F1577" s="1">
        <f t="shared" ca="1" si="317"/>
        <v>152</v>
      </c>
      <c r="G1577" s="1">
        <f t="shared" ca="1" si="318"/>
        <v>1971</v>
      </c>
      <c r="H1577" s="1" t="str">
        <f ca="1">IFERROR(INDEX(Varmeinstallation!B:B,MATCH(INDIRECT($A$1&amp;"L"&amp;A1577)*1,Varmeinstallation!A:A,0)),"Ingen varmeinstallationer")</f>
        <v>Centralvarme fra eget anlæg, et-kammer fyr</v>
      </c>
      <c r="I1577" s="1" t="str">
        <f ca="1">IFERROR(INDEX(Opvarmningsmiddel!B:B,MATCH(INDIRECT($A$1&amp;"M"&amp;A1577)*1,Opvarmningsmiddel!A:A,0)),"")</f>
        <v>Naturgas</v>
      </c>
      <c r="J1577" s="1">
        <f t="shared" ca="1" si="319"/>
        <v>0</v>
      </c>
      <c r="K1577" s="1" t="str">
        <f ca="1">IFERROR(INDEX(Relationstabel!$C$3:$K$10,MATCH(VALUE(INDIRECT($A$1&amp;"L"&amp;A1577)),Relationstabel!$A$3:$A$10,0),MATCH(IFERROR(VALUE(INDIRECT($A$1&amp;"M"&amp;A1577)),0),Relationstabel!$C$1:$K$1,0)),"Ingen varmeinstallationer")</f>
        <v>Naturgas</v>
      </c>
      <c r="L1577" s="1" t="str">
        <f ca="1">INDEX(Anvendelseskode!B:B,MATCH($E1577,Anvendelseskode!$A:$A,0))</f>
        <v>Fritliggende enfamilieshus (parcelhus)</v>
      </c>
      <c r="M1577" s="1" t="str">
        <f ca="1">INDEX(Anvendelseskode!C:C,MATCH($E1577,Anvendelseskode!$A:$A,0))</f>
        <v>Parcelhuse</v>
      </c>
      <c r="N1577" s="1" t="str">
        <f ca="1">INDEX(Anvendelseskode!D:D,MATCH($E1577,Anvendelseskode!$A:$A,0))</f>
        <v>Private husholdninger</v>
      </c>
      <c r="O1577" s="1" t="str">
        <f ca="1">IFERROR(INDEX(SBi!$2:$2,MATCH(G1577,SBi!$1:$1,1)),SBi!$K$2)</f>
        <v>1961-1972</v>
      </c>
      <c r="P1577" s="1">
        <f ca="1">IFERROR(INDEX(SBi!$C$3:$K$28,MATCH(E1577,SBi!$B$3:$B$28,0),MATCH(O1577,SBi!$C$2:$K$2,0)),0)</f>
        <v>134.30000000000001</v>
      </c>
      <c r="Q1577" s="19">
        <f t="shared" ca="1" si="320"/>
        <v>20.413600000000002</v>
      </c>
      <c r="R1577" s="19" t="str">
        <f ca="1">IFERROR(INDEX(VpD!$2:$2,MATCH(G1577,VpD!$1:$1,1)),VpD!$I$2)</f>
        <v>1961-1972</v>
      </c>
      <c r="S1577" s="1">
        <f ca="1">IFERROR(INDEX(VpD!$C$3:$I$27,MATCH(E1577,VpD!$B$3:$B$27,0),MATCH(R1577,VpD!$C$2:$I$2,0)),0)</f>
        <v>143</v>
      </c>
      <c r="T1577" s="19">
        <f t="shared" ca="1" si="321"/>
        <v>21.736000000000001</v>
      </c>
      <c r="U1577" s="14" t="str">
        <f t="shared" ca="1" si="322"/>
        <v xml:space="preserve">714052.37 </v>
      </c>
      <c r="V1577" s="14" t="str">
        <f t="shared" ca="1" si="323"/>
        <v>6169142.85</v>
      </c>
      <c r="W1577" s="14" t="str">
        <f t="shared" ca="1" si="324"/>
        <v>POINT(714052.37 6169142.85)</v>
      </c>
      <c r="X1577" s="14" t="str">
        <f>IFERROR(INDEX(BygningOmraade!B:B,MATCH(A1577,BygningOmraade!A:A,0)),"")</f>
        <v/>
      </c>
    </row>
    <row r="1578" spans="1:24" s="14" customFormat="1" x14ac:dyDescent="0.25">
      <c r="A1578" s="14">
        <f t="shared" si="312"/>
        <v>1578</v>
      </c>
      <c r="B1578" s="14" t="str">
        <f t="shared" ca="1" si="313"/>
        <v>5b6d48cc-bfd8-4507-8c2d-c59725c2ba4c</v>
      </c>
      <c r="C1578" s="14" t="str">
        <f t="shared" ca="1" si="314"/>
        <v>0a3f507e-217f-32b8-e044-0003ba298018</v>
      </c>
      <c r="D1578" s="14">
        <f t="shared" ca="1" si="315"/>
        <v>997215</v>
      </c>
      <c r="E1578" s="1">
        <f t="shared" ca="1" si="316"/>
        <v>130</v>
      </c>
      <c r="F1578" s="1">
        <f t="shared" ca="1" si="317"/>
        <v>112</v>
      </c>
      <c r="G1578" s="1">
        <f t="shared" ca="1" si="318"/>
        <v>1978</v>
      </c>
      <c r="H1578" s="1" t="str">
        <f ca="1">IFERROR(INDEX(Varmeinstallation!B:B,MATCH(INDIRECT($A$1&amp;"L"&amp;A1578)*1,Varmeinstallation!A:A,0)),"Ingen varmeinstallationer")</f>
        <v>Fjernvarme/blokvarme (radiatorsystemer eller varmluftanlæg)</v>
      </c>
      <c r="I1578" s="1" t="str">
        <f ca="1">IFERROR(INDEX(Opvarmningsmiddel!B:B,MATCH(INDIRECT($A$1&amp;"M"&amp;A1578)*1,Opvarmningsmiddel!A:A,0)),"")</f>
        <v/>
      </c>
      <c r="J1578" s="1">
        <f t="shared" ca="1" si="319"/>
        <v>0</v>
      </c>
      <c r="K1578" s="1" t="str">
        <f ca="1">IFERROR(INDEX(Relationstabel!$C$3:$K$10,MATCH(VALUE(INDIRECT($A$1&amp;"L"&amp;A1578)),Relationstabel!$A$3:$A$10,0),MATCH(IFERROR(VALUE(INDIRECT($A$1&amp;"M"&amp;A1578)),0),Relationstabel!$C$1:$K$1,0)),"Ingen varmeinstallationer")</f>
        <v>Fjernvarme/ Blokvarme</v>
      </c>
      <c r="L1578" s="1" t="str">
        <f ca="1">INDEX(Anvendelseskode!B:B,MATCH($E1578,Anvendelseskode!$A:$A,0))</f>
        <v>Række-, kæde-, dobbelthus (lodret adskillelse mellem enhederne)</v>
      </c>
      <c r="M1578" s="1" t="str">
        <f ca="1">INDEX(Anvendelseskode!C:C,MATCH($E1578,Anvendelseskode!$A:$A,0))</f>
        <v>Række-, kæde og dobbelthuse</v>
      </c>
      <c r="N1578" s="1" t="str">
        <f ca="1">INDEX(Anvendelseskode!D:D,MATCH($E1578,Anvendelseskode!$A:$A,0))</f>
        <v>Private husholdninger</v>
      </c>
      <c r="O1578" s="1" t="str">
        <f ca="1">IFERROR(INDEX(SBi!$2:$2,MATCH(G1578,SBi!$1:$1,1)),SBi!$K$2)</f>
        <v>1973-1978</v>
      </c>
      <c r="P1578" s="1">
        <f ca="1">IFERROR(INDEX(SBi!$C$3:$K$28,MATCH(E1578,SBi!$B$3:$B$28,0),MATCH(O1578,SBi!$C$2:$K$2,0)),0)</f>
        <v>112.6</v>
      </c>
      <c r="Q1578" s="19">
        <f t="shared" ca="1" si="320"/>
        <v>12.611199999999998</v>
      </c>
      <c r="R1578" s="19" t="str">
        <f ca="1">IFERROR(INDEX(VpD!$2:$2,MATCH(G1578,VpD!$1:$1,1)),VpD!$I$2)</f>
        <v>1973-1978</v>
      </c>
      <c r="S1578" s="1">
        <f ca="1">IFERROR(INDEX(VpD!$C$3:$I$27,MATCH(E1578,VpD!$B$3:$B$27,0),MATCH(R1578,VpD!$C$2:$I$2,0)),0)</f>
        <v>98</v>
      </c>
      <c r="T1578" s="19">
        <f t="shared" ca="1" si="321"/>
        <v>10.976000000000001</v>
      </c>
      <c r="U1578" s="14" t="str">
        <f t="shared" ca="1" si="322"/>
        <v xml:space="preserve">713723.34 </v>
      </c>
      <c r="V1578" s="14" t="str">
        <f t="shared" ca="1" si="323"/>
        <v>6169621.32</v>
      </c>
      <c r="W1578" s="14" t="str">
        <f t="shared" ca="1" si="324"/>
        <v>POINT(713723.34 6169621.32)</v>
      </c>
      <c r="X1578" s="14" t="str">
        <f>IFERROR(INDEX(BygningOmraade!B:B,MATCH(A1578,BygningOmraade!A:A,0)),"")</f>
        <v/>
      </c>
    </row>
    <row r="1579" spans="1:24" s="14" customFormat="1" x14ac:dyDescent="0.25">
      <c r="A1579" s="14">
        <f t="shared" si="312"/>
        <v>1579</v>
      </c>
      <c r="B1579" s="14" t="str">
        <f t="shared" ca="1" si="313"/>
        <v>5b72c715-c337-47cd-bfce-e6c642a96319</v>
      </c>
      <c r="C1579" s="14" t="str">
        <f t="shared" ca="1" si="314"/>
        <v>0a3f507e-2050-32b8-e044-0003ba298018</v>
      </c>
      <c r="D1579" s="14">
        <f t="shared" ca="1" si="315"/>
        <v>993844</v>
      </c>
      <c r="E1579" s="1">
        <f t="shared" ca="1" si="316"/>
        <v>120</v>
      </c>
      <c r="F1579" s="1">
        <f t="shared" ca="1" si="317"/>
        <v>109</v>
      </c>
      <c r="G1579" s="1">
        <f t="shared" ca="1" si="318"/>
        <v>1985</v>
      </c>
      <c r="H1579" s="1" t="str">
        <f ca="1">IFERROR(INDEX(Varmeinstallation!B:B,MATCH(INDIRECT($A$1&amp;"L"&amp;A1579)*1,Varmeinstallation!A:A,0)),"Ingen varmeinstallationer")</f>
        <v>Centralvarme fra eget anlæg, et-kammer fyr</v>
      </c>
      <c r="I1579" s="1" t="str">
        <f ca="1">IFERROR(INDEX(Opvarmningsmiddel!B:B,MATCH(INDIRECT($A$1&amp;"M"&amp;A1579)*1,Opvarmningsmiddel!A:A,0)),"")</f>
        <v>Flydende brændsel (olie, petroleum, flaskegas m.m.)</v>
      </c>
      <c r="J1579" s="1">
        <f t="shared" ca="1" si="319"/>
        <v>2</v>
      </c>
      <c r="K1579" s="1" t="str">
        <f ca="1">IFERROR(INDEX(Relationstabel!$C$3:$K$10,MATCH(VALUE(INDIRECT($A$1&amp;"L"&amp;A1579)),Relationstabel!$A$3:$A$10,0),MATCH(IFERROR(VALUE(INDIRECT($A$1&amp;"M"&amp;A1579)),0),Relationstabel!$C$1:$K$1,0)),"Ingen varmeinstallationer")</f>
        <v>Olie</v>
      </c>
      <c r="L1579" s="1" t="str">
        <f ca="1">INDEX(Anvendelseskode!B:B,MATCH($E1579,Anvendelseskode!$A:$A,0))</f>
        <v>Fritliggende enfamilieshus (parcelhus)</v>
      </c>
      <c r="M1579" s="1" t="str">
        <f ca="1">INDEX(Anvendelseskode!C:C,MATCH($E1579,Anvendelseskode!$A:$A,0))</f>
        <v>Parcelhuse</v>
      </c>
      <c r="N1579" s="1" t="str">
        <f ca="1">INDEX(Anvendelseskode!D:D,MATCH($E1579,Anvendelseskode!$A:$A,0))</f>
        <v>Private husholdninger</v>
      </c>
      <c r="O1579" s="1" t="str">
        <f ca="1">IFERROR(INDEX(SBi!$2:$2,MATCH(G1579,SBi!$1:$1,1)),SBi!$K$2)</f>
        <v>1979-1998</v>
      </c>
      <c r="P1579" s="1">
        <f ca="1">IFERROR(INDEX(SBi!$C$3:$K$28,MATCH(E1579,SBi!$B$3:$B$28,0),MATCH(O1579,SBi!$C$2:$K$2,0)),0)</f>
        <v>105.4</v>
      </c>
      <c r="Q1579" s="19">
        <f t="shared" ca="1" si="320"/>
        <v>11.4886</v>
      </c>
      <c r="R1579" s="19" t="str">
        <f ca="1">IFERROR(INDEX(VpD!$2:$2,MATCH(G1579,VpD!$1:$1,1)),VpD!$I$2)</f>
        <v>1979-1998</v>
      </c>
      <c r="S1579" s="1">
        <f ca="1">IFERROR(INDEX(VpD!$C$3:$I$27,MATCH(E1579,VpD!$B$3:$B$27,0),MATCH(R1579,VpD!$C$2:$I$2,0)),0)</f>
        <v>90</v>
      </c>
      <c r="T1579" s="19">
        <f t="shared" ca="1" si="321"/>
        <v>9.81</v>
      </c>
      <c r="U1579" s="14" t="str">
        <f t="shared" ca="1" si="322"/>
        <v xml:space="preserve">710654.47 </v>
      </c>
      <c r="V1579" s="14" t="str">
        <f t="shared" ca="1" si="323"/>
        <v>6171937.65</v>
      </c>
      <c r="W1579" s="14" t="str">
        <f t="shared" ca="1" si="324"/>
        <v>POINT(710654.47 6171937.65)</v>
      </c>
      <c r="X1579" s="14" t="str">
        <f>IFERROR(INDEX(BygningOmraade!B:B,MATCH(A1579,BygningOmraade!A:A,0)),"")</f>
        <v/>
      </c>
    </row>
    <row r="1580" spans="1:24" s="14" customFormat="1" x14ac:dyDescent="0.25">
      <c r="A1580" s="14">
        <f t="shared" si="312"/>
        <v>1580</v>
      </c>
      <c r="B1580" s="14" t="str">
        <f t="shared" ca="1" si="313"/>
        <v>5b89cf6b-ac30-420e-9111-cc00be76215e</v>
      </c>
      <c r="C1580" s="14" t="str">
        <f t="shared" ca="1" si="314"/>
        <v>0a3f507e-1f9c-32b8-e044-0003ba298018</v>
      </c>
      <c r="D1580" s="14">
        <f t="shared" ca="1" si="315"/>
        <v>993941</v>
      </c>
      <c r="E1580" s="1">
        <f t="shared" ca="1" si="316"/>
        <v>120</v>
      </c>
      <c r="F1580" s="1">
        <f t="shared" ca="1" si="317"/>
        <v>119</v>
      </c>
      <c r="G1580" s="1">
        <f t="shared" ca="1" si="318"/>
        <v>1972</v>
      </c>
      <c r="H1580" s="1" t="str">
        <f ca="1">IFERROR(INDEX(Varmeinstallation!B:B,MATCH(INDIRECT($A$1&amp;"L"&amp;A1580)*1,Varmeinstallation!A:A,0)),"Ingen varmeinstallationer")</f>
        <v>Centralvarme fra eget anlæg, et-kammer fyr</v>
      </c>
      <c r="I1580" s="1" t="str">
        <f ca="1">IFERROR(INDEX(Opvarmningsmiddel!B:B,MATCH(INDIRECT($A$1&amp;"M"&amp;A1580)*1,Opvarmningsmiddel!A:A,0)),"")</f>
        <v>Naturgas</v>
      </c>
      <c r="J1580" s="1">
        <f t="shared" ca="1" si="319"/>
        <v>2</v>
      </c>
      <c r="K1580" s="1" t="str">
        <f ca="1">IFERROR(INDEX(Relationstabel!$C$3:$K$10,MATCH(VALUE(INDIRECT($A$1&amp;"L"&amp;A1580)),Relationstabel!$A$3:$A$10,0),MATCH(IFERROR(VALUE(INDIRECT($A$1&amp;"M"&amp;A1580)),0),Relationstabel!$C$1:$K$1,0)),"Ingen varmeinstallationer")</f>
        <v>Naturgas</v>
      </c>
      <c r="L1580" s="1" t="str">
        <f ca="1">INDEX(Anvendelseskode!B:B,MATCH($E1580,Anvendelseskode!$A:$A,0))</f>
        <v>Fritliggende enfamilieshus (parcelhus)</v>
      </c>
      <c r="M1580" s="1" t="str">
        <f ca="1">INDEX(Anvendelseskode!C:C,MATCH($E1580,Anvendelseskode!$A:$A,0))</f>
        <v>Parcelhuse</v>
      </c>
      <c r="N1580" s="1" t="str">
        <f ca="1">INDEX(Anvendelseskode!D:D,MATCH($E1580,Anvendelseskode!$A:$A,0))</f>
        <v>Private husholdninger</v>
      </c>
      <c r="O1580" s="1" t="str">
        <f ca="1">IFERROR(INDEX(SBi!$2:$2,MATCH(G1580,SBi!$1:$1,1)),SBi!$K$2)</f>
        <v>1961-1972</v>
      </c>
      <c r="P1580" s="1">
        <f ca="1">IFERROR(INDEX(SBi!$C$3:$K$28,MATCH(E1580,SBi!$B$3:$B$28,0),MATCH(O1580,SBi!$C$2:$K$2,0)),0)</f>
        <v>134.30000000000001</v>
      </c>
      <c r="Q1580" s="19">
        <f t="shared" ca="1" si="320"/>
        <v>15.9817</v>
      </c>
      <c r="R1580" s="19" t="str">
        <f ca="1">IFERROR(INDEX(VpD!$2:$2,MATCH(G1580,VpD!$1:$1,1)),VpD!$I$2)</f>
        <v>1961-1972</v>
      </c>
      <c r="S1580" s="1">
        <f ca="1">IFERROR(INDEX(VpD!$C$3:$I$27,MATCH(E1580,VpD!$B$3:$B$27,0),MATCH(R1580,VpD!$C$2:$I$2,0)),0)</f>
        <v>143</v>
      </c>
      <c r="T1580" s="19">
        <f t="shared" ca="1" si="321"/>
        <v>17.016999999999999</v>
      </c>
      <c r="U1580" s="14" t="str">
        <f t="shared" ca="1" si="322"/>
        <v xml:space="preserve">711154.63 </v>
      </c>
      <c r="V1580" s="14" t="str">
        <f t="shared" ca="1" si="323"/>
        <v>6171593.94</v>
      </c>
      <c r="W1580" s="14" t="str">
        <f t="shared" ca="1" si="324"/>
        <v>POINT(711154.63 6171593.94)</v>
      </c>
      <c r="X1580" s="14" t="str">
        <f>IFERROR(INDEX(BygningOmraade!B:B,MATCH(A1580,BygningOmraade!A:A,0)),"")</f>
        <v/>
      </c>
    </row>
    <row r="1581" spans="1:24" s="14" customFormat="1" x14ac:dyDescent="0.25">
      <c r="A1581" s="14">
        <f t="shared" si="312"/>
        <v>1581</v>
      </c>
      <c r="B1581" s="14" t="str">
        <f t="shared" ca="1" si="313"/>
        <v>5b967e4e-e7f1-4697-a7a3-a56e8014e53d</v>
      </c>
      <c r="C1581" s="14" t="str">
        <f t="shared" ca="1" si="314"/>
        <v>0a3f507e-2255-32b8-e044-0003ba298018</v>
      </c>
      <c r="D1581" s="14">
        <f t="shared" ca="1" si="315"/>
        <v>995853</v>
      </c>
      <c r="E1581" s="1">
        <f t="shared" ca="1" si="316"/>
        <v>120</v>
      </c>
      <c r="F1581" s="1">
        <f t="shared" ca="1" si="317"/>
        <v>154</v>
      </c>
      <c r="G1581" s="1">
        <f t="shared" ca="1" si="318"/>
        <v>1972</v>
      </c>
      <c r="H1581" s="1" t="str">
        <f ca="1">IFERROR(INDEX(Varmeinstallation!B:B,MATCH(INDIRECT($A$1&amp;"L"&amp;A1581)*1,Varmeinstallation!A:A,0)),"Ingen varmeinstallationer")</f>
        <v>Centralvarme fra eget anlæg, et-kammer fyr</v>
      </c>
      <c r="I1581" s="1" t="str">
        <f ca="1">IFERROR(INDEX(Opvarmningsmiddel!B:B,MATCH(INDIRECT($A$1&amp;"M"&amp;A1581)*1,Opvarmningsmiddel!A:A,0)),"")</f>
        <v>Naturgas</v>
      </c>
      <c r="J1581" s="1">
        <f t="shared" ca="1" si="319"/>
        <v>2</v>
      </c>
      <c r="K1581" s="1" t="str">
        <f ca="1">IFERROR(INDEX(Relationstabel!$C$3:$K$10,MATCH(VALUE(INDIRECT($A$1&amp;"L"&amp;A1581)),Relationstabel!$A$3:$A$10,0),MATCH(IFERROR(VALUE(INDIRECT($A$1&amp;"M"&amp;A1581)),0),Relationstabel!$C$1:$K$1,0)),"Ingen varmeinstallationer")</f>
        <v>Naturgas</v>
      </c>
      <c r="L1581" s="1" t="str">
        <f ca="1">INDEX(Anvendelseskode!B:B,MATCH($E1581,Anvendelseskode!$A:$A,0))</f>
        <v>Fritliggende enfamilieshus (parcelhus)</v>
      </c>
      <c r="M1581" s="1" t="str">
        <f ca="1">INDEX(Anvendelseskode!C:C,MATCH($E1581,Anvendelseskode!$A:$A,0))</f>
        <v>Parcelhuse</v>
      </c>
      <c r="N1581" s="1" t="str">
        <f ca="1">INDEX(Anvendelseskode!D:D,MATCH($E1581,Anvendelseskode!$A:$A,0))</f>
        <v>Private husholdninger</v>
      </c>
      <c r="O1581" s="1" t="str">
        <f ca="1">IFERROR(INDEX(SBi!$2:$2,MATCH(G1581,SBi!$1:$1,1)),SBi!$K$2)</f>
        <v>1961-1972</v>
      </c>
      <c r="P1581" s="1">
        <f ca="1">IFERROR(INDEX(SBi!$C$3:$K$28,MATCH(E1581,SBi!$B$3:$B$28,0),MATCH(O1581,SBi!$C$2:$K$2,0)),0)</f>
        <v>134.30000000000001</v>
      </c>
      <c r="Q1581" s="19">
        <f t="shared" ca="1" si="320"/>
        <v>20.682200000000002</v>
      </c>
      <c r="R1581" s="19" t="str">
        <f ca="1">IFERROR(INDEX(VpD!$2:$2,MATCH(G1581,VpD!$1:$1,1)),VpD!$I$2)</f>
        <v>1961-1972</v>
      </c>
      <c r="S1581" s="1">
        <f ca="1">IFERROR(INDEX(VpD!$C$3:$I$27,MATCH(E1581,VpD!$B$3:$B$27,0),MATCH(R1581,VpD!$C$2:$I$2,0)),0)</f>
        <v>143</v>
      </c>
      <c r="T1581" s="19">
        <f t="shared" ca="1" si="321"/>
        <v>22.021999999999998</v>
      </c>
      <c r="U1581" s="14" t="str">
        <f t="shared" ca="1" si="322"/>
        <v xml:space="preserve">712031.66 </v>
      </c>
      <c r="V1581" s="14" t="str">
        <f t="shared" ca="1" si="323"/>
        <v>6171719.61</v>
      </c>
      <c r="W1581" s="14" t="str">
        <f t="shared" ca="1" si="324"/>
        <v>POINT(712031.66 6171719.61)</v>
      </c>
      <c r="X1581" s="14" t="str">
        <f>IFERROR(INDEX(BygningOmraade!B:B,MATCH(A1581,BygningOmraade!A:A,0)),"")</f>
        <v/>
      </c>
    </row>
    <row r="1582" spans="1:24" s="14" customFormat="1" x14ac:dyDescent="0.25">
      <c r="A1582" s="14">
        <f t="shared" si="312"/>
        <v>1582</v>
      </c>
      <c r="B1582" s="14" t="str">
        <f t="shared" ca="1" si="313"/>
        <v>5ba478bc-6c24-4b26-8e71-0a7b3aa01f2c</v>
      </c>
      <c r="C1582" s="14" t="str">
        <f t="shared" ca="1" si="314"/>
        <v>0a3f507e-2128-32b8-e044-0003ba298018</v>
      </c>
      <c r="D1582" s="14">
        <f t="shared" ca="1" si="315"/>
        <v>996523</v>
      </c>
      <c r="E1582" s="1">
        <f t="shared" ca="1" si="316"/>
        <v>120</v>
      </c>
      <c r="F1582" s="1">
        <f t="shared" ca="1" si="317"/>
        <v>100</v>
      </c>
      <c r="G1582" s="1">
        <f t="shared" ca="1" si="318"/>
        <v>1958</v>
      </c>
      <c r="H1582" s="1" t="str">
        <f ca="1">IFERROR(INDEX(Varmeinstallation!B:B,MATCH(INDIRECT($A$1&amp;"L"&amp;A1582)*1,Varmeinstallation!A:A,0)),"Ingen varmeinstallationer")</f>
        <v>Centralvarme fra eget anlæg, et-kammer fyr</v>
      </c>
      <c r="I1582" s="1" t="str">
        <f ca="1">IFERROR(INDEX(Opvarmningsmiddel!B:B,MATCH(INDIRECT($A$1&amp;"M"&amp;A1582)*1,Opvarmningsmiddel!A:A,0)),"")</f>
        <v>Naturgas</v>
      </c>
      <c r="J1582" s="1">
        <f t="shared" ca="1" si="319"/>
        <v>0</v>
      </c>
      <c r="K1582" s="1" t="str">
        <f ca="1">IFERROR(INDEX(Relationstabel!$C$3:$K$10,MATCH(VALUE(INDIRECT($A$1&amp;"L"&amp;A1582)),Relationstabel!$A$3:$A$10,0),MATCH(IFERROR(VALUE(INDIRECT($A$1&amp;"M"&amp;A1582)),0),Relationstabel!$C$1:$K$1,0)),"Ingen varmeinstallationer")</f>
        <v>Naturgas</v>
      </c>
      <c r="L1582" s="1" t="str">
        <f ca="1">INDEX(Anvendelseskode!B:B,MATCH($E1582,Anvendelseskode!$A:$A,0))</f>
        <v>Fritliggende enfamilieshus (parcelhus)</v>
      </c>
      <c r="M1582" s="1" t="str">
        <f ca="1">INDEX(Anvendelseskode!C:C,MATCH($E1582,Anvendelseskode!$A:$A,0))</f>
        <v>Parcelhuse</v>
      </c>
      <c r="N1582" s="1" t="str">
        <f ca="1">INDEX(Anvendelseskode!D:D,MATCH($E1582,Anvendelseskode!$A:$A,0))</f>
        <v>Private husholdninger</v>
      </c>
      <c r="O1582" s="1" t="str">
        <f ca="1">IFERROR(INDEX(SBi!$2:$2,MATCH(G1582,SBi!$1:$1,1)),SBi!$K$2)</f>
        <v>1951-1960</v>
      </c>
      <c r="P1582" s="1">
        <f ca="1">IFERROR(INDEX(SBi!$C$3:$K$28,MATCH(E1582,SBi!$B$3:$B$28,0),MATCH(O1582,SBi!$C$2:$K$2,0)),0)</f>
        <v>154.9</v>
      </c>
      <c r="Q1582" s="19">
        <f t="shared" ca="1" si="320"/>
        <v>15.49</v>
      </c>
      <c r="R1582" s="19" t="str">
        <f ca="1">IFERROR(INDEX(VpD!$2:$2,MATCH(G1582,VpD!$1:$1,1)),VpD!$I$2)</f>
        <v>1951-1960</v>
      </c>
      <c r="S1582" s="1">
        <f ca="1">IFERROR(INDEX(VpD!$C$3:$I$27,MATCH(E1582,VpD!$B$3:$B$27,0),MATCH(R1582,VpD!$C$2:$I$2,0)),0)</f>
        <v>204</v>
      </c>
      <c r="T1582" s="19">
        <f t="shared" ca="1" si="321"/>
        <v>20.399999999999999</v>
      </c>
      <c r="U1582" s="14" t="str">
        <f t="shared" ca="1" si="322"/>
        <v xml:space="preserve">713241.65 </v>
      </c>
      <c r="V1582" s="14" t="str">
        <f t="shared" ca="1" si="323"/>
        <v>6169042.31</v>
      </c>
      <c r="W1582" s="14" t="str">
        <f t="shared" ca="1" si="324"/>
        <v>POINT(713241.65 6169042.31)</v>
      </c>
      <c r="X1582" s="14" t="str">
        <f>IFERROR(INDEX(BygningOmraade!B:B,MATCH(A1582,BygningOmraade!A:A,0)),"")</f>
        <v/>
      </c>
    </row>
    <row r="1583" spans="1:24" s="14" customFormat="1" x14ac:dyDescent="0.25">
      <c r="A1583" s="14">
        <f t="shared" si="312"/>
        <v>1583</v>
      </c>
      <c r="B1583" s="14" t="str">
        <f t="shared" ca="1" si="313"/>
        <v>5bb10bf1-078a-4729-9434-670b8dd4babb</v>
      </c>
      <c r="C1583" s="14" t="str">
        <f t="shared" ca="1" si="314"/>
        <v>0a3f507e-1de5-32b8-e044-0003ba298018</v>
      </c>
      <c r="D1583" s="14">
        <f t="shared" ca="1" si="315"/>
        <v>2540547</v>
      </c>
      <c r="E1583" s="1">
        <f t="shared" ca="1" si="316"/>
        <v>120</v>
      </c>
      <c r="F1583" s="1">
        <f t="shared" ca="1" si="317"/>
        <v>140</v>
      </c>
      <c r="G1583" s="1">
        <f t="shared" ca="1" si="318"/>
        <v>2000</v>
      </c>
      <c r="H1583" s="1" t="str">
        <f ca="1">IFERROR(INDEX(Varmeinstallation!B:B,MATCH(INDIRECT($A$1&amp;"L"&amp;A1583)*1,Varmeinstallation!A:A,0)),"Ingen varmeinstallationer")</f>
        <v>Fjernvarme/blokvarme (radiatorsystemer eller varmluftanlæg)</v>
      </c>
      <c r="I1583" s="1" t="str">
        <f ca="1">IFERROR(INDEX(Opvarmningsmiddel!B:B,MATCH(INDIRECT($A$1&amp;"M"&amp;A1583)*1,Opvarmningsmiddel!A:A,0)),"")</f>
        <v/>
      </c>
      <c r="J1583" s="1">
        <f t="shared" ca="1" si="319"/>
        <v>90</v>
      </c>
      <c r="K1583" s="1" t="str">
        <f ca="1">IFERROR(INDEX(Relationstabel!$C$3:$K$10,MATCH(VALUE(INDIRECT($A$1&amp;"L"&amp;A1583)),Relationstabel!$A$3:$A$10,0),MATCH(IFERROR(VALUE(INDIRECT($A$1&amp;"M"&amp;A1583)),0),Relationstabel!$C$1:$K$1,0)),"Ingen varmeinstallationer")</f>
        <v>Fjernvarme/ Blokvarme</v>
      </c>
      <c r="L1583" s="1" t="str">
        <f ca="1">INDEX(Anvendelseskode!B:B,MATCH($E1583,Anvendelseskode!$A:$A,0))</f>
        <v>Fritliggende enfamilieshus (parcelhus)</v>
      </c>
      <c r="M1583" s="1" t="str">
        <f ca="1">INDEX(Anvendelseskode!C:C,MATCH($E1583,Anvendelseskode!$A:$A,0))</f>
        <v>Parcelhuse</v>
      </c>
      <c r="N1583" s="1" t="str">
        <f ca="1">INDEX(Anvendelseskode!D:D,MATCH($E1583,Anvendelseskode!$A:$A,0))</f>
        <v>Private husholdninger</v>
      </c>
      <c r="O1583" s="1" t="str">
        <f ca="1">IFERROR(INDEX(SBi!$2:$2,MATCH(G1583,SBi!$1:$1,1)),SBi!$K$2)</f>
        <v>1999-2006</v>
      </c>
      <c r="P1583" s="1">
        <f ca="1">IFERROR(INDEX(SBi!$C$3:$K$28,MATCH(E1583,SBi!$B$3:$B$28,0),MATCH(O1583,SBi!$C$2:$K$2,0)),0)</f>
        <v>83.9</v>
      </c>
      <c r="Q1583" s="19">
        <f t="shared" ca="1" si="320"/>
        <v>11.746</v>
      </c>
      <c r="R1583" s="19" t="str">
        <f ca="1">IFERROR(INDEX(VpD!$2:$2,MATCH(G1583,VpD!$1:$1,1)),VpD!$I$2)</f>
        <v>&gt;1998</v>
      </c>
      <c r="S1583" s="1">
        <f ca="1">IFERROR(INDEX(VpD!$C$3:$I$27,MATCH(E1583,VpD!$B$3:$B$27,0),MATCH(R1583,VpD!$C$2:$I$2,0)),0)</f>
        <v>72</v>
      </c>
      <c r="T1583" s="19">
        <f t="shared" ca="1" si="321"/>
        <v>10.08</v>
      </c>
      <c r="U1583" s="14" t="str">
        <f t="shared" ca="1" si="322"/>
        <v xml:space="preserve">712086.5 </v>
      </c>
      <c r="V1583" s="14" t="str">
        <f t="shared" ca="1" si="323"/>
        <v>6172010.77</v>
      </c>
      <c r="W1583" s="14" t="str">
        <f t="shared" ca="1" si="324"/>
        <v>POINT(712086.5 6172010.77)</v>
      </c>
      <c r="X1583" s="14" t="str">
        <f>IFERROR(INDEX(BygningOmraade!B:B,MATCH(A1583,BygningOmraade!A:A,0)),"")</f>
        <v/>
      </c>
    </row>
    <row r="1584" spans="1:24" s="14" customFormat="1" x14ac:dyDescent="0.25">
      <c r="A1584" s="14">
        <f t="shared" si="312"/>
        <v>1584</v>
      </c>
      <c r="B1584" s="14" t="str">
        <f t="shared" ca="1" si="313"/>
        <v>5bb16f74-7965-4fcf-9ca4-471e531eedc8</v>
      </c>
      <c r="C1584" s="14" t="str">
        <f t="shared" ca="1" si="314"/>
        <v>3e24cedf-a5c3-4eba-9d88-f5589aada4c3</v>
      </c>
      <c r="D1584" s="14">
        <f t="shared" ca="1" si="315"/>
        <v>994985</v>
      </c>
      <c r="E1584" s="1">
        <f t="shared" ca="1" si="316"/>
        <v>410</v>
      </c>
      <c r="F1584" s="1">
        <f t="shared" ca="1" si="317"/>
        <v>666</v>
      </c>
      <c r="G1584" s="1">
        <f t="shared" ca="1" si="318"/>
        <v>2012</v>
      </c>
      <c r="H1584" s="1" t="str">
        <f ca="1">IFERROR(INDEX(Varmeinstallation!B:B,MATCH(INDIRECT($A$1&amp;"L"&amp;A1584)*1,Varmeinstallation!A:A,0)),"Ingen varmeinstallationer")</f>
        <v>Centralvarme fra eget anlæg, et-kammer fyr</v>
      </c>
      <c r="I1584" s="1" t="str">
        <f ca="1">IFERROR(INDEX(Opvarmningsmiddel!B:B,MATCH(INDIRECT($A$1&amp;"M"&amp;A1584)*1,Opvarmningsmiddel!A:A,0)),"")</f>
        <v>Naturgas</v>
      </c>
      <c r="J1584" s="1">
        <f t="shared" ca="1" si="319"/>
        <v>0</v>
      </c>
      <c r="K1584" s="1" t="str">
        <f ca="1">IFERROR(INDEX(Relationstabel!$C$3:$K$10,MATCH(VALUE(INDIRECT($A$1&amp;"L"&amp;A1584)),Relationstabel!$A$3:$A$10,0),MATCH(IFERROR(VALUE(INDIRECT($A$1&amp;"M"&amp;A1584)),0),Relationstabel!$C$1:$K$1,0)),"Ingen varmeinstallationer")</f>
        <v>Naturgas</v>
      </c>
      <c r="L1584" s="1" t="str">
        <f ca="1">INDEX(Anvendelseskode!B:B,MATCH($E1584,Anvendelseskode!$A:$A,0))</f>
        <v>Bygning til biograf, teater, erhvervsmæssig udstilling, bibliotek, museum, kirke o.lign.</v>
      </c>
      <c r="M1584" s="1" t="str">
        <f ca="1">INDEX(Anvendelseskode!C:C,MATCH($E1584,Anvendelseskode!$A:$A,0))</f>
        <v>Bibliotek, kirke, museum o.l.</v>
      </c>
      <c r="N1584" s="1" t="str">
        <f ca="1">INDEX(Anvendelseskode!D:D,MATCH($E1584,Anvendelseskode!$A:$A,0))</f>
        <v>Kommunale og andre offentlige institutioner</v>
      </c>
      <c r="O1584" s="1" t="str">
        <f ca="1">IFERROR(INDEX(SBi!$2:$2,MATCH(G1584,SBi!$1:$1,1)),SBi!$K$2)</f>
        <v>Efter 2006</v>
      </c>
      <c r="P1584" s="1">
        <f ca="1">IFERROR(INDEX(SBi!$C$3:$K$28,MATCH(E1584,SBi!$B$3:$B$28,0),MATCH(O1584,SBi!$C$2:$K$2,0)),0)</f>
        <v>96.6</v>
      </c>
      <c r="Q1584" s="19">
        <f t="shared" ca="1" si="320"/>
        <v>64.335599999999999</v>
      </c>
      <c r="R1584" s="19" t="str">
        <f ca="1">IFERROR(INDEX(VpD!$2:$2,MATCH(G1584,VpD!$1:$1,1)),VpD!$I$2)</f>
        <v>&gt;1998</v>
      </c>
      <c r="S1584" s="1">
        <f ca="1">IFERROR(INDEX(VpD!$C$3:$I$27,MATCH(E1584,VpD!$B$3:$B$27,0),MATCH(R1584,VpD!$C$2:$I$2,0)),0)</f>
        <v>78</v>
      </c>
      <c r="T1584" s="19">
        <f t="shared" ca="1" si="321"/>
        <v>51.948</v>
      </c>
      <c r="U1584" s="14" t="str">
        <f t="shared" ca="1" si="322"/>
        <v xml:space="preserve">711768.39 </v>
      </c>
      <c r="V1584" s="14" t="str">
        <f t="shared" ca="1" si="323"/>
        <v>6170937.67</v>
      </c>
      <c r="W1584" s="14" t="str">
        <f t="shared" ca="1" si="324"/>
        <v>POINT(711768.39 6170937.67)</v>
      </c>
      <c r="X1584" s="14" t="str">
        <f>IFERROR(INDEX(BygningOmraade!B:B,MATCH(A1584,BygningOmraade!A:A,0)),"")</f>
        <v/>
      </c>
    </row>
    <row r="1585" spans="1:24" s="14" customFormat="1" x14ac:dyDescent="0.25">
      <c r="A1585" s="14">
        <f t="shared" si="312"/>
        <v>1585</v>
      </c>
      <c r="B1585" s="14" t="str">
        <f t="shared" ca="1" si="313"/>
        <v>5bc45a0d-85ee-45dc-80eb-4ba0eccd596d</v>
      </c>
      <c r="C1585" s="14" t="str">
        <f t="shared" ca="1" si="314"/>
        <v>0a3f507e-1ba5-32b8-e044-0003ba298018</v>
      </c>
      <c r="D1585" s="14">
        <f t="shared" ca="1" si="315"/>
        <v>997598</v>
      </c>
      <c r="E1585" s="1">
        <f t="shared" ca="1" si="316"/>
        <v>130</v>
      </c>
      <c r="F1585" s="1">
        <f t="shared" ca="1" si="317"/>
        <v>91</v>
      </c>
      <c r="G1585" s="1">
        <f t="shared" ca="1" si="318"/>
        <v>1965</v>
      </c>
      <c r="H1585" s="1" t="str">
        <f ca="1">IFERROR(INDEX(Varmeinstallation!B:B,MATCH(INDIRECT($A$1&amp;"L"&amp;A1585)*1,Varmeinstallation!A:A,0)),"Ingen varmeinstallationer")</f>
        <v>Centralvarme fra eget anlæg, et-kammer fyr</v>
      </c>
      <c r="I1585" s="1" t="str">
        <f ca="1">IFERROR(INDEX(Opvarmningsmiddel!B:B,MATCH(INDIRECT($A$1&amp;"M"&amp;A1585)*1,Opvarmningsmiddel!A:A,0)),"")</f>
        <v>Naturgas</v>
      </c>
      <c r="J1585" s="1">
        <f t="shared" ca="1" si="319"/>
        <v>0</v>
      </c>
      <c r="K1585" s="1" t="str">
        <f ca="1">IFERROR(INDEX(Relationstabel!$C$3:$K$10,MATCH(VALUE(INDIRECT($A$1&amp;"L"&amp;A1585)),Relationstabel!$A$3:$A$10,0),MATCH(IFERROR(VALUE(INDIRECT($A$1&amp;"M"&amp;A1585)),0),Relationstabel!$C$1:$K$1,0)),"Ingen varmeinstallationer")</f>
        <v>Naturgas</v>
      </c>
      <c r="L1585" s="1" t="str">
        <f ca="1">INDEX(Anvendelseskode!B:B,MATCH($E1585,Anvendelseskode!$A:$A,0))</f>
        <v>Række-, kæde-, dobbelthus (lodret adskillelse mellem enhederne)</v>
      </c>
      <c r="M1585" s="1" t="str">
        <f ca="1">INDEX(Anvendelseskode!C:C,MATCH($E1585,Anvendelseskode!$A:$A,0))</f>
        <v>Række-, kæde og dobbelthuse</v>
      </c>
      <c r="N1585" s="1" t="str">
        <f ca="1">INDEX(Anvendelseskode!D:D,MATCH($E1585,Anvendelseskode!$A:$A,0))</f>
        <v>Private husholdninger</v>
      </c>
      <c r="O1585" s="1" t="str">
        <f ca="1">IFERROR(INDEX(SBi!$2:$2,MATCH(G1585,SBi!$1:$1,1)),SBi!$K$2)</f>
        <v>1961-1972</v>
      </c>
      <c r="P1585" s="1">
        <f ca="1">IFERROR(INDEX(SBi!$C$3:$K$28,MATCH(E1585,SBi!$B$3:$B$28,0),MATCH(O1585,SBi!$C$2:$K$2,0)),0)</f>
        <v>119.9</v>
      </c>
      <c r="Q1585" s="19">
        <f t="shared" ca="1" si="320"/>
        <v>10.9109</v>
      </c>
      <c r="R1585" s="19" t="str">
        <f ca="1">IFERROR(INDEX(VpD!$2:$2,MATCH(G1585,VpD!$1:$1,1)),VpD!$I$2)</f>
        <v>1961-1972</v>
      </c>
      <c r="S1585" s="1">
        <f ca="1">IFERROR(INDEX(VpD!$C$3:$I$27,MATCH(E1585,VpD!$B$3:$B$27,0),MATCH(R1585,VpD!$C$2:$I$2,0)),0)</f>
        <v>120</v>
      </c>
      <c r="T1585" s="19">
        <f t="shared" ca="1" si="321"/>
        <v>10.92</v>
      </c>
      <c r="U1585" s="14" t="str">
        <f t="shared" ca="1" si="322"/>
        <v xml:space="preserve">713798.91 </v>
      </c>
      <c r="V1585" s="14" t="str">
        <f t="shared" ca="1" si="323"/>
        <v>6169195.36</v>
      </c>
      <c r="W1585" s="14" t="str">
        <f t="shared" ca="1" si="324"/>
        <v>POINT(713798.91 6169195.36)</v>
      </c>
      <c r="X1585" s="14" t="str">
        <f>IFERROR(INDEX(BygningOmraade!B:B,MATCH(A1585,BygningOmraade!A:A,0)),"")</f>
        <v/>
      </c>
    </row>
    <row r="1586" spans="1:24" s="14" customFormat="1" x14ac:dyDescent="0.25">
      <c r="A1586" s="14">
        <f t="shared" si="312"/>
        <v>1586</v>
      </c>
      <c r="B1586" s="14" t="str">
        <f t="shared" ca="1" si="313"/>
        <v>5bd44340-efb2-44d2-804b-caed4bbf1e5b</v>
      </c>
      <c r="C1586" s="14" t="str">
        <f t="shared" ca="1" si="314"/>
        <v>0a3f507e-1ce7-32b8-e044-0003ba298018</v>
      </c>
      <c r="D1586" s="14">
        <f t="shared" ca="1" si="315"/>
        <v>993696</v>
      </c>
      <c r="E1586" s="1">
        <f t="shared" ca="1" si="316"/>
        <v>120</v>
      </c>
      <c r="F1586" s="1">
        <f t="shared" ca="1" si="317"/>
        <v>170</v>
      </c>
      <c r="G1586" s="1">
        <f t="shared" ca="1" si="318"/>
        <v>1969</v>
      </c>
      <c r="H1586" s="1" t="str">
        <f ca="1">IFERROR(INDEX(Varmeinstallation!B:B,MATCH(INDIRECT($A$1&amp;"L"&amp;A1586)*1,Varmeinstallation!A:A,0)),"Ingen varmeinstallationer")</f>
        <v>Centralvarme fra eget anlæg, et-kammer fyr</v>
      </c>
      <c r="I1586" s="1" t="str">
        <f ca="1">IFERROR(INDEX(Opvarmningsmiddel!B:B,MATCH(INDIRECT($A$1&amp;"M"&amp;A1586)*1,Opvarmningsmiddel!A:A,0)),"")</f>
        <v>Naturgas</v>
      </c>
      <c r="J1586" s="1">
        <f t="shared" ca="1" si="319"/>
        <v>0</v>
      </c>
      <c r="K1586" s="1" t="str">
        <f ca="1">IFERROR(INDEX(Relationstabel!$C$3:$K$10,MATCH(VALUE(INDIRECT($A$1&amp;"L"&amp;A1586)),Relationstabel!$A$3:$A$10,0),MATCH(IFERROR(VALUE(INDIRECT($A$1&amp;"M"&amp;A1586)),0),Relationstabel!$C$1:$K$1,0)),"Ingen varmeinstallationer")</f>
        <v>Naturgas</v>
      </c>
      <c r="L1586" s="1" t="str">
        <f ca="1">INDEX(Anvendelseskode!B:B,MATCH($E1586,Anvendelseskode!$A:$A,0))</f>
        <v>Fritliggende enfamilieshus (parcelhus)</v>
      </c>
      <c r="M1586" s="1" t="str">
        <f ca="1">INDEX(Anvendelseskode!C:C,MATCH($E1586,Anvendelseskode!$A:$A,0))</f>
        <v>Parcelhuse</v>
      </c>
      <c r="N1586" s="1" t="str">
        <f ca="1">INDEX(Anvendelseskode!D:D,MATCH($E1586,Anvendelseskode!$A:$A,0))</f>
        <v>Private husholdninger</v>
      </c>
      <c r="O1586" s="1" t="str">
        <f ca="1">IFERROR(INDEX(SBi!$2:$2,MATCH(G1586,SBi!$1:$1,1)),SBi!$K$2)</f>
        <v>1961-1972</v>
      </c>
      <c r="P1586" s="1">
        <f ca="1">IFERROR(INDEX(SBi!$C$3:$K$28,MATCH(E1586,SBi!$B$3:$B$28,0),MATCH(O1586,SBi!$C$2:$K$2,0)),0)</f>
        <v>134.30000000000001</v>
      </c>
      <c r="Q1586" s="19">
        <f t="shared" ca="1" si="320"/>
        <v>22.831000000000003</v>
      </c>
      <c r="R1586" s="19" t="str">
        <f ca="1">IFERROR(INDEX(VpD!$2:$2,MATCH(G1586,VpD!$1:$1,1)),VpD!$I$2)</f>
        <v>1961-1972</v>
      </c>
      <c r="S1586" s="1">
        <f ca="1">IFERROR(INDEX(VpD!$C$3:$I$27,MATCH(E1586,VpD!$B$3:$B$27,0),MATCH(R1586,VpD!$C$2:$I$2,0)),0)</f>
        <v>143</v>
      </c>
      <c r="T1586" s="19">
        <f t="shared" ca="1" si="321"/>
        <v>24.31</v>
      </c>
      <c r="U1586" s="14" t="str">
        <f t="shared" ca="1" si="322"/>
        <v xml:space="preserve">710908.65 </v>
      </c>
      <c r="V1586" s="14" t="str">
        <f t="shared" ca="1" si="323"/>
        <v>6171919.44</v>
      </c>
      <c r="W1586" s="14" t="str">
        <f t="shared" ca="1" si="324"/>
        <v>POINT(710908.65 6171919.44)</v>
      </c>
      <c r="X1586" s="14" t="str">
        <f>IFERROR(INDEX(BygningOmraade!B:B,MATCH(A1586,BygningOmraade!A:A,0)),"")</f>
        <v/>
      </c>
    </row>
    <row r="1587" spans="1:24" s="14" customFormat="1" x14ac:dyDescent="0.25">
      <c r="A1587" s="14">
        <f t="shared" si="312"/>
        <v>1587</v>
      </c>
      <c r="B1587" s="14" t="str">
        <f t="shared" ca="1" si="313"/>
        <v>5bdfe43f-733a-4cac-afd1-c476cc8639fe</v>
      </c>
      <c r="C1587" s="14" t="str">
        <f t="shared" ca="1" si="314"/>
        <v>0a3f507e-17b5-32b8-e044-0003ba298018</v>
      </c>
      <c r="D1587" s="14">
        <f t="shared" ca="1" si="315"/>
        <v>996369</v>
      </c>
      <c r="E1587" s="1">
        <f t="shared" ca="1" si="316"/>
        <v>320</v>
      </c>
      <c r="F1587" s="1">
        <f t="shared" ca="1" si="317"/>
        <v>115</v>
      </c>
      <c r="G1587" s="1">
        <f t="shared" ca="1" si="318"/>
        <v>1963</v>
      </c>
      <c r="H1587" s="1" t="str">
        <f ca="1">IFERROR(INDEX(Varmeinstallation!B:B,MATCH(INDIRECT($A$1&amp;"L"&amp;A1587)*1,Varmeinstallation!A:A,0)),"Ingen varmeinstallationer")</f>
        <v>Centralvarme fra eget anlæg, et-kammer fyr</v>
      </c>
      <c r="I1587" s="1" t="str">
        <f ca="1">IFERROR(INDEX(Opvarmningsmiddel!B:B,MATCH(INDIRECT($A$1&amp;"M"&amp;A1587)*1,Opvarmningsmiddel!A:A,0)),"")</f>
        <v>Naturgas</v>
      </c>
      <c r="J1587" s="1">
        <f t="shared" ca="1" si="319"/>
        <v>0</v>
      </c>
      <c r="K1587" s="1" t="str">
        <f ca="1">IFERROR(INDEX(Relationstabel!$C$3:$K$10,MATCH(VALUE(INDIRECT($A$1&amp;"L"&amp;A1587)),Relationstabel!$A$3:$A$10,0),MATCH(IFERROR(VALUE(INDIRECT($A$1&amp;"M"&amp;A1587)),0),Relationstabel!$C$1:$K$1,0)),"Ingen varmeinstallationer")</f>
        <v>Naturgas</v>
      </c>
      <c r="L1587" s="1" t="str">
        <f ca="1">INDEX(Anvendelseskode!B:B,MATCH($E1587,Anvendelseskode!$A:$A,0))</f>
        <v>Bygning til kontor, handel, lager herunder offentlig administration</v>
      </c>
      <c r="M1587" s="1" t="str">
        <f ca="1">INDEX(Anvendelseskode!C:C,MATCH($E1587,Anvendelseskode!$A:$A,0))</f>
        <v>Kontor, handel, lager, off. adm.</v>
      </c>
      <c r="N1587" s="1" t="str">
        <f ca="1">INDEX(Anvendelseskode!D:D,MATCH($E1587,Anvendelseskode!$A:$A,0))</f>
        <v>Handel og servicevirksomheder</v>
      </c>
      <c r="O1587" s="1" t="str">
        <f ca="1">IFERROR(INDEX(SBi!$2:$2,MATCH(G1587,SBi!$1:$1,1)),SBi!$K$2)</f>
        <v>1961-1972</v>
      </c>
      <c r="P1587" s="1">
        <f ca="1">IFERROR(INDEX(SBi!$C$3:$K$28,MATCH(E1587,SBi!$B$3:$B$28,0),MATCH(O1587,SBi!$C$2:$K$2,0)),0)</f>
        <v>117.5</v>
      </c>
      <c r="Q1587" s="19">
        <f t="shared" ca="1" si="320"/>
        <v>13.512499999999999</v>
      </c>
      <c r="R1587" s="19" t="str">
        <f ca="1">IFERROR(INDEX(VpD!$2:$2,MATCH(G1587,VpD!$1:$1,1)),VpD!$I$2)</f>
        <v>1961-1972</v>
      </c>
      <c r="S1587" s="1">
        <f ca="1">IFERROR(INDEX(VpD!$C$3:$I$27,MATCH(E1587,VpD!$B$3:$B$27,0),MATCH(R1587,VpD!$C$2:$I$2,0)),0)</f>
        <v>105</v>
      </c>
      <c r="T1587" s="19">
        <f t="shared" ca="1" si="321"/>
        <v>12.074999999999999</v>
      </c>
      <c r="U1587" s="14" t="str">
        <f t="shared" ca="1" si="322"/>
        <v xml:space="preserve">713435.07 </v>
      </c>
      <c r="V1587" s="14" t="str">
        <f t="shared" ca="1" si="323"/>
        <v>6168794.07</v>
      </c>
      <c r="W1587" s="14" t="str">
        <f t="shared" ca="1" si="324"/>
        <v>POINT(713435.07 6168794.07)</v>
      </c>
      <c r="X1587" s="14" t="str">
        <f>IFERROR(INDEX(BygningOmraade!B:B,MATCH(A1587,BygningOmraade!A:A,0)),"")</f>
        <v/>
      </c>
    </row>
    <row r="1588" spans="1:24" s="14" customFormat="1" x14ac:dyDescent="0.25">
      <c r="A1588" s="14">
        <f t="shared" si="312"/>
        <v>1588</v>
      </c>
      <c r="B1588" s="14" t="str">
        <f t="shared" ca="1" si="313"/>
        <v>5c10d1c2-b9a6-4bfc-9d9a-9d382c47163c</v>
      </c>
      <c r="C1588" s="14" t="str">
        <f t="shared" ca="1" si="314"/>
        <v>0a3f507e-20d6-32b8-e044-0003ba298018</v>
      </c>
      <c r="D1588" s="14">
        <f t="shared" ca="1" si="315"/>
        <v>996828</v>
      </c>
      <c r="E1588" s="1">
        <f t="shared" ca="1" si="316"/>
        <v>130</v>
      </c>
      <c r="F1588" s="1">
        <f t="shared" ca="1" si="317"/>
        <v>102</v>
      </c>
      <c r="G1588" s="1">
        <f t="shared" ca="1" si="318"/>
        <v>1977</v>
      </c>
      <c r="H1588" s="1" t="str">
        <f ca="1">IFERROR(INDEX(Varmeinstallation!B:B,MATCH(INDIRECT($A$1&amp;"L"&amp;A1588)*1,Varmeinstallation!A:A,0)),"Ingen varmeinstallationer")</f>
        <v>Fjernvarme/blokvarme (radiatorsystemer eller varmluftanlæg)</v>
      </c>
      <c r="I1588" s="1" t="str">
        <f ca="1">IFERROR(INDEX(Opvarmningsmiddel!B:B,MATCH(INDIRECT($A$1&amp;"M"&amp;A1588)*1,Opvarmningsmiddel!A:A,0)),"")</f>
        <v/>
      </c>
      <c r="J1588" s="1">
        <f t="shared" ca="1" si="319"/>
        <v>0</v>
      </c>
      <c r="K1588" s="1" t="str">
        <f ca="1">IFERROR(INDEX(Relationstabel!$C$3:$K$10,MATCH(VALUE(INDIRECT($A$1&amp;"L"&amp;A1588)),Relationstabel!$A$3:$A$10,0),MATCH(IFERROR(VALUE(INDIRECT($A$1&amp;"M"&amp;A1588)),0),Relationstabel!$C$1:$K$1,0)),"Ingen varmeinstallationer")</f>
        <v>Fjernvarme/ Blokvarme</v>
      </c>
      <c r="L1588" s="1" t="str">
        <f ca="1">INDEX(Anvendelseskode!B:B,MATCH($E1588,Anvendelseskode!$A:$A,0))</f>
        <v>Række-, kæde-, dobbelthus (lodret adskillelse mellem enhederne)</v>
      </c>
      <c r="M1588" s="1" t="str">
        <f ca="1">INDEX(Anvendelseskode!C:C,MATCH($E1588,Anvendelseskode!$A:$A,0))</f>
        <v>Række-, kæde og dobbelthuse</v>
      </c>
      <c r="N1588" s="1" t="str">
        <f ca="1">INDEX(Anvendelseskode!D:D,MATCH($E1588,Anvendelseskode!$A:$A,0))</f>
        <v>Private husholdninger</v>
      </c>
      <c r="O1588" s="1" t="str">
        <f ca="1">IFERROR(INDEX(SBi!$2:$2,MATCH(G1588,SBi!$1:$1,1)),SBi!$K$2)</f>
        <v>1973-1978</v>
      </c>
      <c r="P1588" s="1">
        <f ca="1">IFERROR(INDEX(SBi!$C$3:$K$28,MATCH(E1588,SBi!$B$3:$B$28,0),MATCH(O1588,SBi!$C$2:$K$2,0)),0)</f>
        <v>112.6</v>
      </c>
      <c r="Q1588" s="19">
        <f t="shared" ca="1" si="320"/>
        <v>11.485199999999999</v>
      </c>
      <c r="R1588" s="19" t="str">
        <f ca="1">IFERROR(INDEX(VpD!$2:$2,MATCH(G1588,VpD!$1:$1,1)),VpD!$I$2)</f>
        <v>1973-1978</v>
      </c>
      <c r="S1588" s="1">
        <f ca="1">IFERROR(INDEX(VpD!$C$3:$I$27,MATCH(E1588,VpD!$B$3:$B$27,0),MATCH(R1588,VpD!$C$2:$I$2,0)),0)</f>
        <v>98</v>
      </c>
      <c r="T1588" s="19">
        <f t="shared" ca="1" si="321"/>
        <v>9.9960000000000004</v>
      </c>
      <c r="U1588" s="14" t="str">
        <f t="shared" ca="1" si="322"/>
        <v xml:space="preserve">713459.64 </v>
      </c>
      <c r="V1588" s="14" t="str">
        <f t="shared" ca="1" si="323"/>
        <v>6169511.34</v>
      </c>
      <c r="W1588" s="14" t="str">
        <f t="shared" ca="1" si="324"/>
        <v>POINT(713459.64 6169511.34)</v>
      </c>
      <c r="X1588" s="14" t="str">
        <f>IFERROR(INDEX(BygningOmraade!B:B,MATCH(A1588,BygningOmraade!A:A,0)),"")</f>
        <v/>
      </c>
    </row>
    <row r="1589" spans="1:24" s="14" customFormat="1" x14ac:dyDescent="0.25">
      <c r="A1589" s="14">
        <f t="shared" si="312"/>
        <v>1589</v>
      </c>
      <c r="B1589" s="14" t="str">
        <f t="shared" ca="1" si="313"/>
        <v>5c1b564d-773f-46db-a947-5dcf2552c53c</v>
      </c>
      <c r="C1589" s="14" t="str">
        <f t="shared" ca="1" si="314"/>
        <v>0a3f507e-14e5-32b8-e044-0003ba298018</v>
      </c>
      <c r="D1589" s="14">
        <f t="shared" ca="1" si="315"/>
        <v>993648</v>
      </c>
      <c r="E1589" s="1">
        <f t="shared" ca="1" si="316"/>
        <v>140</v>
      </c>
      <c r="F1589" s="1">
        <f t="shared" ca="1" si="317"/>
        <v>2502</v>
      </c>
      <c r="G1589" s="1">
        <f t="shared" ca="1" si="318"/>
        <v>1964</v>
      </c>
      <c r="H1589" s="1" t="str">
        <f ca="1">IFERROR(INDEX(Varmeinstallation!B:B,MATCH(INDIRECT($A$1&amp;"L"&amp;A1589)*1,Varmeinstallation!A:A,0)),"Ingen varmeinstallationer")</f>
        <v>Fjernvarme/blokvarme (radiatorsystemer eller varmluftanlæg)</v>
      </c>
      <c r="I1589" s="1" t="str">
        <f ca="1">IFERROR(INDEX(Opvarmningsmiddel!B:B,MATCH(INDIRECT($A$1&amp;"M"&amp;A1589)*1,Opvarmningsmiddel!A:A,0)),"")</f>
        <v/>
      </c>
      <c r="J1589" s="1">
        <f t="shared" ca="1" si="319"/>
        <v>0</v>
      </c>
      <c r="K1589" s="1" t="str">
        <f ca="1">IFERROR(INDEX(Relationstabel!$C$3:$K$10,MATCH(VALUE(INDIRECT($A$1&amp;"L"&amp;A1589)),Relationstabel!$A$3:$A$10,0),MATCH(IFERROR(VALUE(INDIRECT($A$1&amp;"M"&amp;A1589)),0),Relationstabel!$C$1:$K$1,0)),"Ingen varmeinstallationer")</f>
        <v>Fjernvarme/ Blokvarme</v>
      </c>
      <c r="L1589" s="1" t="str">
        <f ca="1">INDEX(Anvendelseskode!B:B,MATCH($E1589,Anvendelseskode!$A:$A,0))</f>
        <v>Etageboligbebyggelse</v>
      </c>
      <c r="M1589" s="1" t="str">
        <f ca="1">INDEX(Anvendelseskode!C:C,MATCH($E1589,Anvendelseskode!$A:$A,0))</f>
        <v>Etageboligbebyggelse</v>
      </c>
      <c r="N1589" s="1" t="str">
        <f ca="1">INDEX(Anvendelseskode!D:D,MATCH($E1589,Anvendelseskode!$A:$A,0))</f>
        <v>Private husholdninger</v>
      </c>
      <c r="O1589" s="1" t="str">
        <f ca="1">IFERROR(INDEX(SBi!$2:$2,MATCH(G1589,SBi!$1:$1,1)),SBi!$K$2)</f>
        <v>1961-1972</v>
      </c>
      <c r="P1589" s="1">
        <f ca="1">IFERROR(INDEX(SBi!$C$3:$K$28,MATCH(E1589,SBi!$B$3:$B$28,0),MATCH(O1589,SBi!$C$2:$K$2,0)),0)</f>
        <v>132.30000000000001</v>
      </c>
      <c r="Q1589" s="19">
        <f t="shared" ca="1" si="320"/>
        <v>331.01460000000003</v>
      </c>
      <c r="R1589" s="19" t="str">
        <f ca="1">IFERROR(INDEX(VpD!$2:$2,MATCH(G1589,VpD!$1:$1,1)),VpD!$I$2)</f>
        <v>1961-1972</v>
      </c>
      <c r="S1589" s="1">
        <f ca="1">IFERROR(INDEX(VpD!$C$3:$I$27,MATCH(E1589,VpD!$B$3:$B$27,0),MATCH(R1589,VpD!$C$2:$I$2,0)),0)</f>
        <v>126</v>
      </c>
      <c r="T1589" s="19">
        <f t="shared" ca="1" si="321"/>
        <v>315.25200000000001</v>
      </c>
      <c r="U1589" s="14" t="str">
        <f t="shared" ca="1" si="322"/>
        <v xml:space="preserve">710959.7 </v>
      </c>
      <c r="V1589" s="14" t="str">
        <f t="shared" ca="1" si="323"/>
        <v>6172655.12</v>
      </c>
      <c r="W1589" s="14" t="str">
        <f t="shared" ca="1" si="324"/>
        <v>POINT(710959.7 6172655.12)</v>
      </c>
      <c r="X1589" s="14" t="str">
        <f>IFERROR(INDEX(BygningOmraade!B:B,MATCH(A1589,BygningOmraade!A:A,0)),"")</f>
        <v/>
      </c>
    </row>
    <row r="1590" spans="1:24" s="14" customFormat="1" x14ac:dyDescent="0.25">
      <c r="A1590" s="14">
        <f t="shared" si="312"/>
        <v>1590</v>
      </c>
      <c r="B1590" s="14" t="str">
        <f t="shared" ca="1" si="313"/>
        <v>5c25365f-800e-4cff-a994-5280a5280e39</v>
      </c>
      <c r="C1590" s="14" t="str">
        <f t="shared" ca="1" si="314"/>
        <v>0a3f507e-2150-32b8-e044-0003ba298018</v>
      </c>
      <c r="D1590" s="14">
        <f t="shared" ca="1" si="315"/>
        <v>996753</v>
      </c>
      <c r="E1590" s="1">
        <f t="shared" ca="1" si="316"/>
        <v>130</v>
      </c>
      <c r="F1590" s="1">
        <f t="shared" ca="1" si="317"/>
        <v>100</v>
      </c>
      <c r="G1590" s="1">
        <f t="shared" ca="1" si="318"/>
        <v>1976</v>
      </c>
      <c r="H1590" s="1" t="str">
        <f ca="1">IFERROR(INDEX(Varmeinstallation!B:B,MATCH(INDIRECT($A$1&amp;"L"&amp;A1590)*1,Varmeinstallation!A:A,0)),"Ingen varmeinstallationer")</f>
        <v>Centralvarme fra eget anlæg, et-kammer fyr</v>
      </c>
      <c r="I1590" s="1" t="str">
        <f ca="1">IFERROR(INDEX(Opvarmningsmiddel!B:B,MATCH(INDIRECT($A$1&amp;"M"&amp;A1590)*1,Opvarmningsmiddel!A:A,0)),"")</f>
        <v>Naturgas</v>
      </c>
      <c r="J1590" s="1">
        <f t="shared" ca="1" si="319"/>
        <v>2</v>
      </c>
      <c r="K1590" s="1" t="str">
        <f ca="1">IFERROR(INDEX(Relationstabel!$C$3:$K$10,MATCH(VALUE(INDIRECT($A$1&amp;"L"&amp;A1590)),Relationstabel!$A$3:$A$10,0),MATCH(IFERROR(VALUE(INDIRECT($A$1&amp;"M"&amp;A1590)),0),Relationstabel!$C$1:$K$1,0)),"Ingen varmeinstallationer")</f>
        <v>Naturgas</v>
      </c>
      <c r="L1590" s="1" t="str">
        <f ca="1">INDEX(Anvendelseskode!B:B,MATCH($E1590,Anvendelseskode!$A:$A,0))</f>
        <v>Række-, kæde-, dobbelthus (lodret adskillelse mellem enhederne)</v>
      </c>
      <c r="M1590" s="1" t="str">
        <f ca="1">INDEX(Anvendelseskode!C:C,MATCH($E1590,Anvendelseskode!$A:$A,0))</f>
        <v>Række-, kæde og dobbelthuse</v>
      </c>
      <c r="N1590" s="1" t="str">
        <f ca="1">INDEX(Anvendelseskode!D:D,MATCH($E1590,Anvendelseskode!$A:$A,0))</f>
        <v>Private husholdninger</v>
      </c>
      <c r="O1590" s="1" t="str">
        <f ca="1">IFERROR(INDEX(SBi!$2:$2,MATCH(G1590,SBi!$1:$1,1)),SBi!$K$2)</f>
        <v>1973-1978</v>
      </c>
      <c r="P1590" s="1">
        <f ca="1">IFERROR(INDEX(SBi!$C$3:$K$28,MATCH(E1590,SBi!$B$3:$B$28,0),MATCH(O1590,SBi!$C$2:$K$2,0)),0)</f>
        <v>112.6</v>
      </c>
      <c r="Q1590" s="19">
        <f t="shared" ca="1" si="320"/>
        <v>11.26</v>
      </c>
      <c r="R1590" s="19" t="str">
        <f ca="1">IFERROR(INDEX(VpD!$2:$2,MATCH(G1590,VpD!$1:$1,1)),VpD!$I$2)</f>
        <v>1973-1978</v>
      </c>
      <c r="S1590" s="1">
        <f ca="1">IFERROR(INDEX(VpD!$C$3:$I$27,MATCH(E1590,VpD!$B$3:$B$27,0),MATCH(R1590,VpD!$C$2:$I$2,0)),0)</f>
        <v>98</v>
      </c>
      <c r="T1590" s="19">
        <f t="shared" ca="1" si="321"/>
        <v>9.8000000000000007</v>
      </c>
      <c r="U1590" s="14" t="str">
        <f t="shared" ca="1" si="322"/>
        <v xml:space="preserve">713493.62 </v>
      </c>
      <c r="V1590" s="14" t="str">
        <f t="shared" ca="1" si="323"/>
        <v>6168958.52</v>
      </c>
      <c r="W1590" s="14" t="str">
        <f t="shared" ca="1" si="324"/>
        <v>POINT(713493.62 6168958.52)</v>
      </c>
      <c r="X1590" s="14" t="str">
        <f>IFERROR(INDEX(BygningOmraade!B:B,MATCH(A1590,BygningOmraade!A:A,0)),"")</f>
        <v/>
      </c>
    </row>
    <row r="1591" spans="1:24" s="14" customFormat="1" x14ac:dyDescent="0.25">
      <c r="A1591" s="14">
        <f t="shared" si="312"/>
        <v>1591</v>
      </c>
      <c r="B1591" s="14" t="str">
        <f t="shared" ca="1" si="313"/>
        <v>5c45bc57-269f-48c7-a7de-2af35ed9e8cf</v>
      </c>
      <c r="C1591" s="14" t="str">
        <f t="shared" ca="1" si="314"/>
        <v>0a3f507e-24a0-32b8-e044-0003ba298018</v>
      </c>
      <c r="D1591" s="14">
        <f t="shared" ca="1" si="315"/>
        <v>995955</v>
      </c>
      <c r="E1591" s="1">
        <f t="shared" ca="1" si="316"/>
        <v>120</v>
      </c>
      <c r="F1591" s="1">
        <f t="shared" ca="1" si="317"/>
        <v>123</v>
      </c>
      <c r="G1591" s="1">
        <f t="shared" ca="1" si="318"/>
        <v>1961</v>
      </c>
      <c r="H1591" s="1" t="str">
        <f ca="1">IFERROR(INDEX(Varmeinstallation!B:B,MATCH(INDIRECT($A$1&amp;"L"&amp;A1591)*1,Varmeinstallation!A:A,0)),"Ingen varmeinstallationer")</f>
        <v>Centralvarme fra eget anlæg, et-kammer fyr</v>
      </c>
      <c r="I1591" s="1" t="str">
        <f ca="1">IFERROR(INDEX(Opvarmningsmiddel!B:B,MATCH(INDIRECT($A$1&amp;"M"&amp;A1591)*1,Opvarmningsmiddel!A:A,0)),"")</f>
        <v>Naturgas</v>
      </c>
      <c r="J1591" s="1">
        <f t="shared" ca="1" si="319"/>
        <v>0</v>
      </c>
      <c r="K1591" s="1" t="str">
        <f ca="1">IFERROR(INDEX(Relationstabel!$C$3:$K$10,MATCH(VALUE(INDIRECT($A$1&amp;"L"&amp;A1591)),Relationstabel!$A$3:$A$10,0),MATCH(IFERROR(VALUE(INDIRECT($A$1&amp;"M"&amp;A1591)),0),Relationstabel!$C$1:$K$1,0)),"Ingen varmeinstallationer")</f>
        <v>Naturgas</v>
      </c>
      <c r="L1591" s="1" t="str">
        <f ca="1">INDEX(Anvendelseskode!B:B,MATCH($E1591,Anvendelseskode!$A:$A,0))</f>
        <v>Fritliggende enfamilieshus (parcelhus)</v>
      </c>
      <c r="M1591" s="1" t="str">
        <f ca="1">INDEX(Anvendelseskode!C:C,MATCH($E1591,Anvendelseskode!$A:$A,0))</f>
        <v>Parcelhuse</v>
      </c>
      <c r="N1591" s="1" t="str">
        <f ca="1">INDEX(Anvendelseskode!D:D,MATCH($E1591,Anvendelseskode!$A:$A,0))</f>
        <v>Private husholdninger</v>
      </c>
      <c r="O1591" s="1" t="str">
        <f ca="1">IFERROR(INDEX(SBi!$2:$2,MATCH(G1591,SBi!$1:$1,1)),SBi!$K$2)</f>
        <v>1961-1972</v>
      </c>
      <c r="P1591" s="1">
        <f ca="1">IFERROR(INDEX(SBi!$C$3:$K$28,MATCH(E1591,SBi!$B$3:$B$28,0),MATCH(O1591,SBi!$C$2:$K$2,0)),0)</f>
        <v>134.30000000000001</v>
      </c>
      <c r="Q1591" s="19">
        <f t="shared" ca="1" si="320"/>
        <v>16.518900000000002</v>
      </c>
      <c r="R1591" s="19" t="str">
        <f ca="1">IFERROR(INDEX(VpD!$2:$2,MATCH(G1591,VpD!$1:$1,1)),VpD!$I$2)</f>
        <v>1961-1972</v>
      </c>
      <c r="S1591" s="1">
        <f ca="1">IFERROR(INDEX(VpD!$C$3:$I$27,MATCH(E1591,VpD!$B$3:$B$27,0),MATCH(R1591,VpD!$C$2:$I$2,0)),0)</f>
        <v>143</v>
      </c>
      <c r="T1591" s="19">
        <f t="shared" ca="1" si="321"/>
        <v>17.588999999999999</v>
      </c>
      <c r="U1591" s="14" t="str">
        <f t="shared" ca="1" si="322"/>
        <v xml:space="preserve">712731.26 </v>
      </c>
      <c r="V1591" s="14" t="str">
        <f t="shared" ca="1" si="323"/>
        <v>6169393.89</v>
      </c>
      <c r="W1591" s="14" t="str">
        <f t="shared" ca="1" si="324"/>
        <v>POINT(712731.26 6169393.89)</v>
      </c>
      <c r="X1591" s="14" t="str">
        <f>IFERROR(INDEX(BygningOmraade!B:B,MATCH(A1591,BygningOmraade!A:A,0)),"")</f>
        <v/>
      </c>
    </row>
    <row r="1592" spans="1:24" s="14" customFormat="1" x14ac:dyDescent="0.25">
      <c r="A1592" s="14">
        <f t="shared" si="312"/>
        <v>1592</v>
      </c>
      <c r="B1592" s="14" t="str">
        <f t="shared" ca="1" si="313"/>
        <v>5c511e37-deb5-400d-9dc7-cde8ae6c3012</v>
      </c>
      <c r="C1592" s="14" t="str">
        <f t="shared" ca="1" si="314"/>
        <v>0a3f507e-1bd9-32b8-e044-0003ba298018</v>
      </c>
      <c r="D1592" s="14">
        <f t="shared" ca="1" si="315"/>
        <v>997213</v>
      </c>
      <c r="E1592" s="1">
        <f t="shared" ca="1" si="316"/>
        <v>130</v>
      </c>
      <c r="F1592" s="1">
        <f t="shared" ca="1" si="317"/>
        <v>91</v>
      </c>
      <c r="G1592" s="1">
        <f t="shared" ca="1" si="318"/>
        <v>1967</v>
      </c>
      <c r="H1592" s="1" t="str">
        <f ca="1">IFERROR(INDEX(Varmeinstallation!B:B,MATCH(INDIRECT($A$1&amp;"L"&amp;A1592)*1,Varmeinstallation!A:A,0)),"Ingen varmeinstallationer")</f>
        <v>Elovne, elpaneler</v>
      </c>
      <c r="I1592" s="1" t="str">
        <f ca="1">IFERROR(INDEX(Opvarmningsmiddel!B:B,MATCH(INDIRECT($A$1&amp;"M"&amp;A1592)*1,Opvarmningsmiddel!A:A,0)),"")</f>
        <v>Elektricitet</v>
      </c>
      <c r="J1592" s="1">
        <f t="shared" ca="1" si="319"/>
        <v>2</v>
      </c>
      <c r="K1592" s="1" t="str">
        <f ca="1">IFERROR(INDEX(Relationstabel!$C$3:$K$10,MATCH(VALUE(INDIRECT($A$1&amp;"L"&amp;A1592)),Relationstabel!$A$3:$A$10,0),MATCH(IFERROR(VALUE(INDIRECT($A$1&amp;"M"&amp;A1592)),0),Relationstabel!$C$1:$K$1,0)),"Ingen varmeinstallationer")</f>
        <v>Elvarme</v>
      </c>
      <c r="L1592" s="1" t="str">
        <f ca="1">INDEX(Anvendelseskode!B:B,MATCH($E1592,Anvendelseskode!$A:$A,0))</f>
        <v>Række-, kæde-, dobbelthus (lodret adskillelse mellem enhederne)</v>
      </c>
      <c r="M1592" s="1" t="str">
        <f ca="1">INDEX(Anvendelseskode!C:C,MATCH($E1592,Anvendelseskode!$A:$A,0))</f>
        <v>Række-, kæde og dobbelthuse</v>
      </c>
      <c r="N1592" s="1" t="str">
        <f ca="1">INDEX(Anvendelseskode!D:D,MATCH($E1592,Anvendelseskode!$A:$A,0))</f>
        <v>Private husholdninger</v>
      </c>
      <c r="O1592" s="1" t="str">
        <f ca="1">IFERROR(INDEX(SBi!$2:$2,MATCH(G1592,SBi!$1:$1,1)),SBi!$K$2)</f>
        <v>1961-1972</v>
      </c>
      <c r="P1592" s="1">
        <f ca="1">IFERROR(INDEX(SBi!$C$3:$K$28,MATCH(E1592,SBi!$B$3:$B$28,0),MATCH(O1592,SBi!$C$2:$K$2,0)),0)</f>
        <v>119.9</v>
      </c>
      <c r="Q1592" s="19">
        <f t="shared" ca="1" si="320"/>
        <v>10.9109</v>
      </c>
      <c r="R1592" s="19" t="str">
        <f ca="1">IFERROR(INDEX(VpD!$2:$2,MATCH(G1592,VpD!$1:$1,1)),VpD!$I$2)</f>
        <v>1961-1972</v>
      </c>
      <c r="S1592" s="1">
        <f ca="1">IFERROR(INDEX(VpD!$C$3:$I$27,MATCH(E1592,VpD!$B$3:$B$27,0),MATCH(R1592,VpD!$C$2:$I$2,0)),0)</f>
        <v>120</v>
      </c>
      <c r="T1592" s="19">
        <f t="shared" ca="1" si="321"/>
        <v>10.92</v>
      </c>
      <c r="U1592" s="14" t="str">
        <f t="shared" ca="1" si="322"/>
        <v xml:space="preserve">713737.27 </v>
      </c>
      <c r="V1592" s="14" t="str">
        <f t="shared" ca="1" si="323"/>
        <v>6169304.32</v>
      </c>
      <c r="W1592" s="14" t="str">
        <f t="shared" ca="1" si="324"/>
        <v>POINT(713737.27 6169304.32)</v>
      </c>
      <c r="X1592" s="14" t="str">
        <f>IFERROR(INDEX(BygningOmraade!B:B,MATCH(A1592,BygningOmraade!A:A,0)),"")</f>
        <v/>
      </c>
    </row>
    <row r="1593" spans="1:24" s="14" customFormat="1" x14ac:dyDescent="0.25">
      <c r="A1593" s="14">
        <f t="shared" si="312"/>
        <v>1593</v>
      </c>
      <c r="B1593" s="14" t="str">
        <f t="shared" ca="1" si="313"/>
        <v>5c626577-ef70-4d15-b293-c9d7b8ccfaa5</v>
      </c>
      <c r="C1593" s="14" t="str">
        <f t="shared" ca="1" si="314"/>
        <v>0a3f507e-1a1e-32b8-e044-0003ba298018</v>
      </c>
      <c r="D1593" s="14">
        <f t="shared" ca="1" si="315"/>
        <v>997403</v>
      </c>
      <c r="E1593" s="1">
        <f t="shared" ca="1" si="316"/>
        <v>120</v>
      </c>
      <c r="F1593" s="1">
        <f t="shared" ca="1" si="317"/>
        <v>100</v>
      </c>
      <c r="G1593" s="1">
        <f t="shared" ca="1" si="318"/>
        <v>1964</v>
      </c>
      <c r="H1593" s="1" t="str">
        <f ca="1">IFERROR(INDEX(Varmeinstallation!B:B,MATCH(INDIRECT($A$1&amp;"L"&amp;A1593)*1,Varmeinstallation!A:A,0)),"Ingen varmeinstallationer")</f>
        <v>Centralvarme fra eget anlæg, et-kammer fyr</v>
      </c>
      <c r="I1593" s="1" t="str">
        <f ca="1">IFERROR(INDEX(Opvarmningsmiddel!B:B,MATCH(INDIRECT($A$1&amp;"M"&amp;A1593)*1,Opvarmningsmiddel!A:A,0)),"")</f>
        <v>Flydende brændsel (olie, petroleum, flaskegas m.m.)</v>
      </c>
      <c r="J1593" s="1">
        <f t="shared" ca="1" si="319"/>
        <v>0</v>
      </c>
      <c r="K1593" s="1" t="str">
        <f ca="1">IFERROR(INDEX(Relationstabel!$C$3:$K$10,MATCH(VALUE(INDIRECT($A$1&amp;"L"&amp;A1593)),Relationstabel!$A$3:$A$10,0),MATCH(IFERROR(VALUE(INDIRECT($A$1&amp;"M"&amp;A1593)),0),Relationstabel!$C$1:$K$1,0)),"Ingen varmeinstallationer")</f>
        <v>Olie</v>
      </c>
      <c r="L1593" s="1" t="str">
        <f ca="1">INDEX(Anvendelseskode!B:B,MATCH($E1593,Anvendelseskode!$A:$A,0))</f>
        <v>Fritliggende enfamilieshus (parcelhus)</v>
      </c>
      <c r="M1593" s="1" t="str">
        <f ca="1">INDEX(Anvendelseskode!C:C,MATCH($E1593,Anvendelseskode!$A:$A,0))</f>
        <v>Parcelhuse</v>
      </c>
      <c r="N1593" s="1" t="str">
        <f ca="1">INDEX(Anvendelseskode!D:D,MATCH($E1593,Anvendelseskode!$A:$A,0))</f>
        <v>Private husholdninger</v>
      </c>
      <c r="O1593" s="1" t="str">
        <f ca="1">IFERROR(INDEX(SBi!$2:$2,MATCH(G1593,SBi!$1:$1,1)),SBi!$K$2)</f>
        <v>1961-1972</v>
      </c>
      <c r="P1593" s="1">
        <f ca="1">IFERROR(INDEX(SBi!$C$3:$K$28,MATCH(E1593,SBi!$B$3:$B$28,0),MATCH(O1593,SBi!$C$2:$K$2,0)),0)</f>
        <v>134.30000000000001</v>
      </c>
      <c r="Q1593" s="19">
        <f t="shared" ca="1" si="320"/>
        <v>13.430000000000001</v>
      </c>
      <c r="R1593" s="19" t="str">
        <f ca="1">IFERROR(INDEX(VpD!$2:$2,MATCH(G1593,VpD!$1:$1,1)),VpD!$I$2)</f>
        <v>1961-1972</v>
      </c>
      <c r="S1593" s="1">
        <f ca="1">IFERROR(INDEX(VpD!$C$3:$I$27,MATCH(E1593,VpD!$B$3:$B$27,0),MATCH(R1593,VpD!$C$2:$I$2,0)),0)</f>
        <v>143</v>
      </c>
      <c r="T1593" s="19">
        <f t="shared" ca="1" si="321"/>
        <v>14.3</v>
      </c>
      <c r="U1593" s="14" t="str">
        <f t="shared" ca="1" si="322"/>
        <v xml:space="preserve">714025.17 </v>
      </c>
      <c r="V1593" s="14" t="str">
        <f t="shared" ca="1" si="323"/>
        <v>6169177.78</v>
      </c>
      <c r="W1593" s="14" t="str">
        <f t="shared" ca="1" si="324"/>
        <v>POINT(714025.17 6169177.78)</v>
      </c>
      <c r="X1593" s="14" t="str">
        <f>IFERROR(INDEX(BygningOmraade!B:B,MATCH(A1593,BygningOmraade!A:A,0)),"")</f>
        <v/>
      </c>
    </row>
    <row r="1594" spans="1:24" s="14" customFormat="1" x14ac:dyDescent="0.25">
      <c r="A1594" s="14">
        <f t="shared" si="312"/>
        <v>1594</v>
      </c>
      <c r="B1594" s="14" t="str">
        <f t="shared" ca="1" si="313"/>
        <v>5c7df5e4-c69e-46f6-b91e-b9cf4381148a</v>
      </c>
      <c r="C1594" s="14" t="str">
        <f t="shared" ca="1" si="314"/>
        <v>0a3f507e-218d-32b8-e044-0003ba298018</v>
      </c>
      <c r="D1594" s="14">
        <f t="shared" ca="1" si="315"/>
        <v>997585</v>
      </c>
      <c r="E1594" s="1">
        <f t="shared" ca="1" si="316"/>
        <v>420</v>
      </c>
      <c r="F1594" s="1">
        <f t="shared" ca="1" si="317"/>
        <v>1464</v>
      </c>
      <c r="G1594" s="1">
        <f t="shared" ca="1" si="318"/>
        <v>2001</v>
      </c>
      <c r="H1594" s="1" t="str">
        <f ca="1">IFERROR(INDEX(Varmeinstallation!B:B,MATCH(INDIRECT($A$1&amp;"L"&amp;A1594)*1,Varmeinstallation!A:A,0)),"Ingen varmeinstallationer")</f>
        <v>Centralvarme fra eget anlæg, et-kammer fyr</v>
      </c>
      <c r="I1594" s="1" t="str">
        <f ca="1">IFERROR(INDEX(Opvarmningsmiddel!B:B,MATCH(INDIRECT($A$1&amp;"M"&amp;A1594)*1,Opvarmningsmiddel!A:A,0)),"")</f>
        <v>Naturgas</v>
      </c>
      <c r="J1594" s="1">
        <f t="shared" ca="1" si="319"/>
        <v>90</v>
      </c>
      <c r="K1594" s="1" t="str">
        <f ca="1">IFERROR(INDEX(Relationstabel!$C$3:$K$10,MATCH(VALUE(INDIRECT($A$1&amp;"L"&amp;A1594)),Relationstabel!$A$3:$A$10,0),MATCH(IFERROR(VALUE(INDIRECT($A$1&amp;"M"&amp;A1594)),0),Relationstabel!$C$1:$K$1,0)),"Ingen varmeinstallationer")</f>
        <v>Naturgas</v>
      </c>
      <c r="L1594" s="1" t="str">
        <f ca="1">INDEX(Anvendelseskode!B:B,MATCH($E1594,Anvendelseskode!$A:$A,0))</f>
        <v>Bygning til undervisning og forskning (skole, gymnasium, forskningslabratorium o.lign.)</v>
      </c>
      <c r="M1594" s="1" t="str">
        <f ca="1">INDEX(Anvendelseskode!C:C,MATCH($E1594,Anvendelseskode!$A:$A,0))</f>
        <v>Undervisning, forskning o.l.</v>
      </c>
      <c r="N1594" s="1" t="str">
        <f ca="1">INDEX(Anvendelseskode!D:D,MATCH($E1594,Anvendelseskode!$A:$A,0))</f>
        <v>Kommunale og andre offentlige institutioner</v>
      </c>
      <c r="O1594" s="1" t="str">
        <f ca="1">IFERROR(INDEX(SBi!$2:$2,MATCH(G1594,SBi!$1:$1,1)),SBi!$K$2)</f>
        <v>1999-2006</v>
      </c>
      <c r="P1594" s="1">
        <f ca="1">IFERROR(INDEX(SBi!$C$3:$K$28,MATCH(E1594,SBi!$B$3:$B$28,0),MATCH(O1594,SBi!$C$2:$K$2,0)),0)</f>
        <v>100</v>
      </c>
      <c r="Q1594" s="19">
        <f t="shared" ca="1" si="320"/>
        <v>146.4</v>
      </c>
      <c r="R1594" s="19" t="str">
        <f ca="1">IFERROR(INDEX(VpD!$2:$2,MATCH(G1594,VpD!$1:$1,1)),VpD!$I$2)</f>
        <v>&gt;1998</v>
      </c>
      <c r="S1594" s="1">
        <f ca="1">IFERROR(INDEX(VpD!$C$3:$I$27,MATCH(E1594,VpD!$B$3:$B$27,0),MATCH(R1594,VpD!$C$2:$I$2,0)),0)</f>
        <v>98</v>
      </c>
      <c r="T1594" s="19">
        <f t="shared" ca="1" si="321"/>
        <v>143.47200000000001</v>
      </c>
      <c r="U1594" s="14" t="str">
        <f t="shared" ca="1" si="322"/>
        <v xml:space="preserve">713852.78 </v>
      </c>
      <c r="V1594" s="14" t="str">
        <f t="shared" ca="1" si="323"/>
        <v>6169483.87</v>
      </c>
      <c r="W1594" s="14" t="str">
        <f t="shared" ca="1" si="324"/>
        <v>POINT(713852.78 6169483.87)</v>
      </c>
      <c r="X1594" s="14" t="str">
        <f>IFERROR(INDEX(BygningOmraade!B:B,MATCH(A1594,BygningOmraade!A:A,0)),"")</f>
        <v/>
      </c>
    </row>
    <row r="1595" spans="1:24" s="14" customFormat="1" x14ac:dyDescent="0.25">
      <c r="A1595" s="14">
        <f t="shared" si="312"/>
        <v>1595</v>
      </c>
      <c r="B1595" s="14" t="str">
        <f t="shared" ca="1" si="313"/>
        <v>5cd0274a-bed7-4785-ab05-945882153957</v>
      </c>
      <c r="C1595" s="14" t="str">
        <f t="shared" ca="1" si="314"/>
        <v>0a3f507e-1fab-32b8-e044-0003ba298018</v>
      </c>
      <c r="D1595" s="14">
        <f t="shared" ca="1" si="315"/>
        <v>993626</v>
      </c>
      <c r="E1595" s="1">
        <f t="shared" ca="1" si="316"/>
        <v>120</v>
      </c>
      <c r="F1595" s="1">
        <f t="shared" ca="1" si="317"/>
        <v>109</v>
      </c>
      <c r="G1595" s="1">
        <f t="shared" ca="1" si="318"/>
        <v>1990</v>
      </c>
      <c r="H1595" s="1" t="str">
        <f ca="1">IFERROR(INDEX(Varmeinstallation!B:B,MATCH(INDIRECT($A$1&amp;"L"&amp;A1595)*1,Varmeinstallation!A:A,0)),"Ingen varmeinstallationer")</f>
        <v>Centralvarme fra eget anlæg, et-kammer fyr</v>
      </c>
      <c r="I1595" s="1" t="str">
        <f ca="1">IFERROR(INDEX(Opvarmningsmiddel!B:B,MATCH(INDIRECT($A$1&amp;"M"&amp;A1595)*1,Opvarmningsmiddel!A:A,0)),"")</f>
        <v>Naturgas</v>
      </c>
      <c r="J1595" s="1">
        <f t="shared" ca="1" si="319"/>
        <v>2</v>
      </c>
      <c r="K1595" s="1" t="str">
        <f ca="1">IFERROR(INDEX(Relationstabel!$C$3:$K$10,MATCH(VALUE(INDIRECT($A$1&amp;"L"&amp;A1595)),Relationstabel!$A$3:$A$10,0),MATCH(IFERROR(VALUE(INDIRECT($A$1&amp;"M"&amp;A1595)),0),Relationstabel!$C$1:$K$1,0)),"Ingen varmeinstallationer")</f>
        <v>Naturgas</v>
      </c>
      <c r="L1595" s="1" t="str">
        <f ca="1">INDEX(Anvendelseskode!B:B,MATCH($E1595,Anvendelseskode!$A:$A,0))</f>
        <v>Fritliggende enfamilieshus (parcelhus)</v>
      </c>
      <c r="M1595" s="1" t="str">
        <f ca="1">INDEX(Anvendelseskode!C:C,MATCH($E1595,Anvendelseskode!$A:$A,0))</f>
        <v>Parcelhuse</v>
      </c>
      <c r="N1595" s="1" t="str">
        <f ca="1">INDEX(Anvendelseskode!D:D,MATCH($E1595,Anvendelseskode!$A:$A,0))</f>
        <v>Private husholdninger</v>
      </c>
      <c r="O1595" s="1" t="str">
        <f ca="1">IFERROR(INDEX(SBi!$2:$2,MATCH(G1595,SBi!$1:$1,1)),SBi!$K$2)</f>
        <v>1979-1998</v>
      </c>
      <c r="P1595" s="1">
        <f ca="1">IFERROR(INDEX(SBi!$C$3:$K$28,MATCH(E1595,SBi!$B$3:$B$28,0),MATCH(O1595,SBi!$C$2:$K$2,0)),0)</f>
        <v>105.4</v>
      </c>
      <c r="Q1595" s="19">
        <f t="shared" ca="1" si="320"/>
        <v>11.4886</v>
      </c>
      <c r="R1595" s="19" t="str">
        <f ca="1">IFERROR(INDEX(VpD!$2:$2,MATCH(G1595,VpD!$1:$1,1)),VpD!$I$2)</f>
        <v>1979-1998</v>
      </c>
      <c r="S1595" s="1">
        <f ca="1">IFERROR(INDEX(VpD!$C$3:$I$27,MATCH(E1595,VpD!$B$3:$B$27,0),MATCH(R1595,VpD!$C$2:$I$2,0)),0)</f>
        <v>90</v>
      </c>
      <c r="T1595" s="19">
        <f t="shared" ca="1" si="321"/>
        <v>9.81</v>
      </c>
      <c r="U1595" s="14" t="str">
        <f t="shared" ca="1" si="322"/>
        <v xml:space="preserve">710996.58 </v>
      </c>
      <c r="V1595" s="14" t="str">
        <f t="shared" ca="1" si="323"/>
        <v>6171563.32</v>
      </c>
      <c r="W1595" s="14" t="str">
        <f t="shared" ca="1" si="324"/>
        <v>POINT(710996.58 6171563.32)</v>
      </c>
      <c r="X1595" s="14" t="str">
        <f>IFERROR(INDEX(BygningOmraade!B:B,MATCH(A1595,BygningOmraade!A:A,0)),"")</f>
        <v/>
      </c>
    </row>
    <row r="1596" spans="1:24" s="14" customFormat="1" x14ac:dyDescent="0.25">
      <c r="A1596" s="14">
        <f t="shared" si="312"/>
        <v>1596</v>
      </c>
      <c r="B1596" s="14" t="str">
        <f t="shared" ca="1" si="313"/>
        <v>5cd8daab-c358-44ff-9e14-ea68941bba2b</v>
      </c>
      <c r="C1596" s="14" t="str">
        <f t="shared" ca="1" si="314"/>
        <v>75d4829b-35cb-165e-e044-00144f3ead67</v>
      </c>
      <c r="D1596" s="14">
        <f t="shared" ca="1" si="315"/>
        <v>995927</v>
      </c>
      <c r="E1596" s="1">
        <f t="shared" ca="1" si="316"/>
        <v>230</v>
      </c>
      <c r="F1596" s="1">
        <f t="shared" ca="1" si="317"/>
        <v>20</v>
      </c>
      <c r="G1596" s="1">
        <f t="shared" ca="1" si="318"/>
        <v>1969</v>
      </c>
      <c r="H1596" s="1" t="str">
        <f ca="1">IFERROR(INDEX(Varmeinstallation!B:B,MATCH(INDIRECT($A$1&amp;"L"&amp;A1596)*1,Varmeinstallation!A:A,0)),"Ingen varmeinstallationer")</f>
        <v>Ingen varmeinstallationer</v>
      </c>
      <c r="I1596" s="1" t="str">
        <f ca="1">IFERROR(INDEX(Opvarmningsmiddel!B:B,MATCH(INDIRECT($A$1&amp;"M"&amp;A1596)*1,Opvarmningsmiddel!A:A,0)),"")</f>
        <v/>
      </c>
      <c r="J1596" s="1">
        <f t="shared" ca="1" si="319"/>
        <v>0</v>
      </c>
      <c r="K1596" s="1" t="str">
        <f ca="1">IFERROR(INDEX(Relationstabel!$C$3:$K$10,MATCH(VALUE(INDIRECT($A$1&amp;"L"&amp;A1596)),Relationstabel!$A$3:$A$10,0),MATCH(IFERROR(VALUE(INDIRECT($A$1&amp;"M"&amp;A1596)),0),Relationstabel!$C$1:$K$1,0)),"Ingen varmeinstallationer")</f>
        <v>Ingen varmeinstallation</v>
      </c>
      <c r="L1596" s="1" t="str">
        <f ca="1">INDEX(Anvendelseskode!B:B,MATCH($E1596,Anvendelseskode!$A:$A,0))</f>
        <v>El-, gas-, vand- eller varmeværk forbrændingsanstalt m.v..</v>
      </c>
      <c r="M1596" s="1" t="str">
        <f ca="1">INDEX(Anvendelseskode!C:C,MATCH($E1596,Anvendelseskode!$A:$A,0))</f>
        <v>El-, gas-, vand- og varmeværker</v>
      </c>
      <c r="N1596" s="1" t="str">
        <f ca="1">INDEX(Anvendelseskode!D:D,MATCH($E1596,Anvendelseskode!$A:$A,0))</f>
        <v>Industri</v>
      </c>
      <c r="O1596" s="1" t="str">
        <f ca="1">IFERROR(INDEX(SBi!$2:$2,MATCH(G1596,SBi!$1:$1,1)),SBi!$K$2)</f>
        <v>1961-1972</v>
      </c>
      <c r="P1596" s="1">
        <f ca="1">IFERROR(INDEX(SBi!$C$3:$K$28,MATCH(E1596,SBi!$B$3:$B$28,0),MATCH(O1596,SBi!$C$2:$K$2,0)),0)</f>
        <v>97</v>
      </c>
      <c r="Q1596" s="19">
        <f t="shared" ca="1" si="320"/>
        <v>1.94</v>
      </c>
      <c r="R1596" s="19" t="str">
        <f ca="1">IFERROR(INDEX(VpD!$2:$2,MATCH(G1596,VpD!$1:$1,1)),VpD!$I$2)</f>
        <v>1961-1972</v>
      </c>
      <c r="S1596" s="1">
        <f ca="1">IFERROR(INDEX(VpD!$C$3:$I$27,MATCH(E1596,VpD!$B$3:$B$27,0),MATCH(R1596,VpD!$C$2:$I$2,0)),0)</f>
        <v>97</v>
      </c>
      <c r="T1596" s="19">
        <f t="shared" ca="1" si="321"/>
        <v>1.94</v>
      </c>
      <c r="U1596" s="14" t="str">
        <f t="shared" ca="1" si="322"/>
        <v xml:space="preserve">712982.99 </v>
      </c>
      <c r="V1596" s="14" t="str">
        <f t="shared" ca="1" si="323"/>
        <v>6169494.77</v>
      </c>
      <c r="W1596" s="14" t="str">
        <f t="shared" ca="1" si="324"/>
        <v>POINT(712982.99 6169494.77)</v>
      </c>
      <c r="X1596" s="14" t="str">
        <f>IFERROR(INDEX(BygningOmraade!B:B,MATCH(A1596,BygningOmraade!A:A,0)),"")</f>
        <v/>
      </c>
    </row>
    <row r="1597" spans="1:24" s="14" customFormat="1" x14ac:dyDescent="0.25">
      <c r="A1597" s="14">
        <f t="shared" si="312"/>
        <v>1597</v>
      </c>
      <c r="B1597" s="14" t="str">
        <f t="shared" ca="1" si="313"/>
        <v>5cdbe596-db22-4f8d-baa9-a1a889bd3ebe</v>
      </c>
      <c r="C1597" s="14" t="str">
        <f t="shared" ca="1" si="314"/>
        <v>0a3f507e-1a20-32b8-e044-0003ba298018</v>
      </c>
      <c r="D1597" s="14">
        <f t="shared" ca="1" si="315"/>
        <v>997415</v>
      </c>
      <c r="E1597" s="1">
        <f t="shared" ca="1" si="316"/>
        <v>120</v>
      </c>
      <c r="F1597" s="1">
        <f t="shared" ca="1" si="317"/>
        <v>135</v>
      </c>
      <c r="G1597" s="1">
        <f t="shared" ca="1" si="318"/>
        <v>2003</v>
      </c>
      <c r="H1597" s="1" t="str">
        <f ca="1">IFERROR(INDEX(Varmeinstallation!B:B,MATCH(INDIRECT($A$1&amp;"L"&amp;A1597)*1,Varmeinstallation!A:A,0)),"Ingen varmeinstallationer")</f>
        <v>Centralvarme fra eget anlæg, et-kammer fyr</v>
      </c>
      <c r="I1597" s="1" t="str">
        <f ca="1">IFERROR(INDEX(Opvarmningsmiddel!B:B,MATCH(INDIRECT($A$1&amp;"M"&amp;A1597)*1,Opvarmningsmiddel!A:A,0)),"")</f>
        <v>Naturgas</v>
      </c>
      <c r="J1597" s="1">
        <f t="shared" ca="1" si="319"/>
        <v>2</v>
      </c>
      <c r="K1597" s="1" t="str">
        <f ca="1">IFERROR(INDEX(Relationstabel!$C$3:$K$10,MATCH(VALUE(INDIRECT($A$1&amp;"L"&amp;A1597)),Relationstabel!$A$3:$A$10,0),MATCH(IFERROR(VALUE(INDIRECT($A$1&amp;"M"&amp;A1597)),0),Relationstabel!$C$1:$K$1,0)),"Ingen varmeinstallationer")</f>
        <v>Naturgas</v>
      </c>
      <c r="L1597" s="1" t="str">
        <f ca="1">INDEX(Anvendelseskode!B:B,MATCH($E1597,Anvendelseskode!$A:$A,0))</f>
        <v>Fritliggende enfamilieshus (parcelhus)</v>
      </c>
      <c r="M1597" s="1" t="str">
        <f ca="1">INDEX(Anvendelseskode!C:C,MATCH($E1597,Anvendelseskode!$A:$A,0))</f>
        <v>Parcelhuse</v>
      </c>
      <c r="N1597" s="1" t="str">
        <f ca="1">INDEX(Anvendelseskode!D:D,MATCH($E1597,Anvendelseskode!$A:$A,0))</f>
        <v>Private husholdninger</v>
      </c>
      <c r="O1597" s="1" t="str">
        <f ca="1">IFERROR(INDEX(SBi!$2:$2,MATCH(G1597,SBi!$1:$1,1)),SBi!$K$2)</f>
        <v>1999-2006</v>
      </c>
      <c r="P1597" s="1">
        <f ca="1">IFERROR(INDEX(SBi!$C$3:$K$28,MATCH(E1597,SBi!$B$3:$B$28,0),MATCH(O1597,SBi!$C$2:$K$2,0)),0)</f>
        <v>83.9</v>
      </c>
      <c r="Q1597" s="19">
        <f t="shared" ca="1" si="320"/>
        <v>11.326499999999999</v>
      </c>
      <c r="R1597" s="19" t="str">
        <f ca="1">IFERROR(INDEX(VpD!$2:$2,MATCH(G1597,VpD!$1:$1,1)),VpD!$I$2)</f>
        <v>&gt;1998</v>
      </c>
      <c r="S1597" s="1">
        <f ca="1">IFERROR(INDEX(VpD!$C$3:$I$27,MATCH(E1597,VpD!$B$3:$B$27,0),MATCH(R1597,VpD!$C$2:$I$2,0)),0)</f>
        <v>72</v>
      </c>
      <c r="T1597" s="19">
        <f t="shared" ca="1" si="321"/>
        <v>9.7200000000000006</v>
      </c>
      <c r="U1597" s="14" t="str">
        <f t="shared" ca="1" si="322"/>
        <v xml:space="preserve">714011.1 </v>
      </c>
      <c r="V1597" s="14" t="str">
        <f t="shared" ca="1" si="323"/>
        <v>6169166.17</v>
      </c>
      <c r="W1597" s="14" t="str">
        <f t="shared" ca="1" si="324"/>
        <v>POINT(714011.1 6169166.17)</v>
      </c>
      <c r="X1597" s="14" t="str">
        <f>IFERROR(INDEX(BygningOmraade!B:B,MATCH(A1597,BygningOmraade!A:A,0)),"")</f>
        <v/>
      </c>
    </row>
    <row r="1598" spans="1:24" s="14" customFormat="1" x14ac:dyDescent="0.25">
      <c r="A1598" s="14">
        <f t="shared" si="312"/>
        <v>1598</v>
      </c>
      <c r="B1598" s="14" t="str">
        <f t="shared" ca="1" si="313"/>
        <v>5cef3379-23e1-4a65-b84b-eea43e2ec049</v>
      </c>
      <c r="C1598" s="14" t="str">
        <f t="shared" ca="1" si="314"/>
        <v>0a3f507e-1709-32b8-e044-0003ba298018</v>
      </c>
      <c r="D1598" s="14">
        <f t="shared" ca="1" si="315"/>
        <v>994662</v>
      </c>
      <c r="E1598" s="1">
        <f t="shared" ca="1" si="316"/>
        <v>120</v>
      </c>
      <c r="F1598" s="1">
        <f t="shared" ca="1" si="317"/>
        <v>93</v>
      </c>
      <c r="G1598" s="1">
        <f t="shared" ca="1" si="318"/>
        <v>1981</v>
      </c>
      <c r="H1598" s="1" t="str">
        <f ca="1">IFERROR(INDEX(Varmeinstallation!B:B,MATCH(INDIRECT($A$1&amp;"L"&amp;A1598)*1,Varmeinstallation!A:A,0)),"Ingen varmeinstallationer")</f>
        <v>Centralvarme fra eget anlæg, et-kammer fyr</v>
      </c>
      <c r="I1598" s="1" t="str">
        <f ca="1">IFERROR(INDEX(Opvarmningsmiddel!B:B,MATCH(INDIRECT($A$1&amp;"M"&amp;A1598)*1,Opvarmningsmiddel!A:A,0)),"")</f>
        <v>Flydende brændsel (olie, petroleum, flaskegas m.m.)</v>
      </c>
      <c r="J1598" s="1">
        <f t="shared" ca="1" si="319"/>
        <v>0</v>
      </c>
      <c r="K1598" s="1" t="str">
        <f ca="1">IFERROR(INDEX(Relationstabel!$C$3:$K$10,MATCH(VALUE(INDIRECT($A$1&amp;"L"&amp;A1598)),Relationstabel!$A$3:$A$10,0),MATCH(IFERROR(VALUE(INDIRECT($A$1&amp;"M"&amp;A1598)),0),Relationstabel!$C$1:$K$1,0)),"Ingen varmeinstallationer")</f>
        <v>Olie</v>
      </c>
      <c r="L1598" s="1" t="str">
        <f ca="1">INDEX(Anvendelseskode!B:B,MATCH($E1598,Anvendelseskode!$A:$A,0))</f>
        <v>Fritliggende enfamilieshus (parcelhus)</v>
      </c>
      <c r="M1598" s="1" t="str">
        <f ca="1">INDEX(Anvendelseskode!C:C,MATCH($E1598,Anvendelseskode!$A:$A,0))</f>
        <v>Parcelhuse</v>
      </c>
      <c r="N1598" s="1" t="str">
        <f ca="1">INDEX(Anvendelseskode!D:D,MATCH($E1598,Anvendelseskode!$A:$A,0))</f>
        <v>Private husholdninger</v>
      </c>
      <c r="O1598" s="1" t="str">
        <f ca="1">IFERROR(INDEX(SBi!$2:$2,MATCH(G1598,SBi!$1:$1,1)),SBi!$K$2)</f>
        <v>1979-1998</v>
      </c>
      <c r="P1598" s="1">
        <f ca="1">IFERROR(INDEX(SBi!$C$3:$K$28,MATCH(E1598,SBi!$B$3:$B$28,0),MATCH(O1598,SBi!$C$2:$K$2,0)),0)</f>
        <v>105.4</v>
      </c>
      <c r="Q1598" s="19">
        <f t="shared" ca="1" si="320"/>
        <v>9.8022000000000009</v>
      </c>
      <c r="R1598" s="19" t="str">
        <f ca="1">IFERROR(INDEX(VpD!$2:$2,MATCH(G1598,VpD!$1:$1,1)),VpD!$I$2)</f>
        <v>1979-1998</v>
      </c>
      <c r="S1598" s="1">
        <f ca="1">IFERROR(INDEX(VpD!$C$3:$I$27,MATCH(E1598,VpD!$B$3:$B$27,0),MATCH(R1598,VpD!$C$2:$I$2,0)),0)</f>
        <v>90</v>
      </c>
      <c r="T1598" s="19">
        <f t="shared" ca="1" si="321"/>
        <v>8.3699999999999992</v>
      </c>
      <c r="U1598" s="14" t="str">
        <f t="shared" ca="1" si="322"/>
        <v xml:space="preserve">711688.95 </v>
      </c>
      <c r="V1598" s="14" t="str">
        <f t="shared" ca="1" si="323"/>
        <v>6170520.91</v>
      </c>
      <c r="W1598" s="14" t="str">
        <f t="shared" ca="1" si="324"/>
        <v>POINT(711688.95 6170520.91)</v>
      </c>
      <c r="X1598" s="14" t="str">
        <f>IFERROR(INDEX(BygningOmraade!B:B,MATCH(A1598,BygningOmraade!A:A,0)),"")</f>
        <v/>
      </c>
    </row>
    <row r="1599" spans="1:24" s="14" customFormat="1" x14ac:dyDescent="0.25">
      <c r="A1599" s="14">
        <f t="shared" si="312"/>
        <v>1599</v>
      </c>
      <c r="B1599" s="14" t="str">
        <f t="shared" ca="1" si="313"/>
        <v>5cf438e3-2995-4644-a91e-e5fad8f4e177</v>
      </c>
      <c r="C1599" s="14" t="str">
        <f t="shared" ca="1" si="314"/>
        <v>0a3f507e-1ac2-32b8-e044-0003ba298018</v>
      </c>
      <c r="D1599" s="14">
        <f t="shared" ca="1" si="315"/>
        <v>997269</v>
      </c>
      <c r="E1599" s="1">
        <f t="shared" ca="1" si="316"/>
        <v>130</v>
      </c>
      <c r="F1599" s="1">
        <f t="shared" ca="1" si="317"/>
        <v>110</v>
      </c>
      <c r="G1599" s="1">
        <f t="shared" ca="1" si="318"/>
        <v>1966</v>
      </c>
      <c r="H1599" s="1" t="str">
        <f ca="1">IFERROR(INDEX(Varmeinstallation!B:B,MATCH(INDIRECT($A$1&amp;"L"&amp;A1599)*1,Varmeinstallation!A:A,0)),"Ingen varmeinstallationer")</f>
        <v>Fjernvarme/blokvarme (radiatorsystemer eller varmluftanlæg)</v>
      </c>
      <c r="I1599" s="1" t="str">
        <f ca="1">IFERROR(INDEX(Opvarmningsmiddel!B:B,MATCH(INDIRECT($A$1&amp;"M"&amp;A1599)*1,Opvarmningsmiddel!A:A,0)),"")</f>
        <v/>
      </c>
      <c r="J1599" s="1">
        <f t="shared" ca="1" si="319"/>
        <v>0</v>
      </c>
      <c r="K1599" s="1" t="str">
        <f ca="1">IFERROR(INDEX(Relationstabel!$C$3:$K$10,MATCH(VALUE(INDIRECT($A$1&amp;"L"&amp;A1599)),Relationstabel!$A$3:$A$10,0),MATCH(IFERROR(VALUE(INDIRECT($A$1&amp;"M"&amp;A1599)),0),Relationstabel!$C$1:$K$1,0)),"Ingen varmeinstallationer")</f>
        <v>Fjernvarme/ Blokvarme</v>
      </c>
      <c r="L1599" s="1" t="str">
        <f ca="1">INDEX(Anvendelseskode!B:B,MATCH($E1599,Anvendelseskode!$A:$A,0))</f>
        <v>Række-, kæde-, dobbelthus (lodret adskillelse mellem enhederne)</v>
      </c>
      <c r="M1599" s="1" t="str">
        <f ca="1">INDEX(Anvendelseskode!C:C,MATCH($E1599,Anvendelseskode!$A:$A,0))</f>
        <v>Række-, kæde og dobbelthuse</v>
      </c>
      <c r="N1599" s="1" t="str">
        <f ca="1">INDEX(Anvendelseskode!D:D,MATCH($E1599,Anvendelseskode!$A:$A,0))</f>
        <v>Private husholdninger</v>
      </c>
      <c r="O1599" s="1" t="str">
        <f ca="1">IFERROR(INDEX(SBi!$2:$2,MATCH(G1599,SBi!$1:$1,1)),SBi!$K$2)</f>
        <v>1961-1972</v>
      </c>
      <c r="P1599" s="1">
        <f ca="1">IFERROR(INDEX(SBi!$C$3:$K$28,MATCH(E1599,SBi!$B$3:$B$28,0),MATCH(O1599,SBi!$C$2:$K$2,0)),0)</f>
        <v>119.9</v>
      </c>
      <c r="Q1599" s="19">
        <f t="shared" ca="1" si="320"/>
        <v>13.189</v>
      </c>
      <c r="R1599" s="19" t="str">
        <f ca="1">IFERROR(INDEX(VpD!$2:$2,MATCH(G1599,VpD!$1:$1,1)),VpD!$I$2)</f>
        <v>1961-1972</v>
      </c>
      <c r="S1599" s="1">
        <f ca="1">IFERROR(INDEX(VpD!$C$3:$I$27,MATCH(E1599,VpD!$B$3:$B$27,0),MATCH(R1599,VpD!$C$2:$I$2,0)),0)</f>
        <v>120</v>
      </c>
      <c r="T1599" s="19">
        <f t="shared" ca="1" si="321"/>
        <v>13.2</v>
      </c>
      <c r="U1599" s="14" t="str">
        <f t="shared" ca="1" si="322"/>
        <v xml:space="preserve">713708.27 </v>
      </c>
      <c r="V1599" s="14" t="str">
        <f t="shared" ca="1" si="323"/>
        <v>6169250.98</v>
      </c>
      <c r="W1599" s="14" t="str">
        <f t="shared" ca="1" si="324"/>
        <v>POINT(713708.27 6169250.98)</v>
      </c>
      <c r="X1599" s="14" t="str">
        <f>IFERROR(INDEX(BygningOmraade!B:B,MATCH(A1599,BygningOmraade!A:A,0)),"")</f>
        <v/>
      </c>
    </row>
    <row r="1600" spans="1:24" s="14" customFormat="1" x14ac:dyDescent="0.25">
      <c r="A1600" s="14">
        <f t="shared" si="312"/>
        <v>1600</v>
      </c>
      <c r="B1600" s="14" t="str">
        <f t="shared" ca="1" si="313"/>
        <v>5d394da8-f74f-4528-81d8-320add1440c0</v>
      </c>
      <c r="C1600" s="14" t="str">
        <f t="shared" ca="1" si="314"/>
        <v>0a3f507e-155c-32b8-e044-0003ba298018</v>
      </c>
      <c r="D1600" s="14">
        <f t="shared" ca="1" si="315"/>
        <v>996791</v>
      </c>
      <c r="E1600" s="1">
        <f t="shared" ca="1" si="316"/>
        <v>130</v>
      </c>
      <c r="F1600" s="1">
        <f t="shared" ca="1" si="317"/>
        <v>102</v>
      </c>
      <c r="G1600" s="1">
        <f t="shared" ca="1" si="318"/>
        <v>1977</v>
      </c>
      <c r="H1600" s="1" t="str">
        <f ca="1">IFERROR(INDEX(Varmeinstallation!B:B,MATCH(INDIRECT($A$1&amp;"L"&amp;A1600)*1,Varmeinstallation!A:A,0)),"Ingen varmeinstallationer")</f>
        <v>Fjernvarme/blokvarme (radiatorsystemer eller varmluftanlæg)</v>
      </c>
      <c r="I1600" s="1" t="str">
        <f ca="1">IFERROR(INDEX(Opvarmningsmiddel!B:B,MATCH(INDIRECT($A$1&amp;"M"&amp;A1600)*1,Opvarmningsmiddel!A:A,0)),"")</f>
        <v/>
      </c>
      <c r="J1600" s="1">
        <f t="shared" ca="1" si="319"/>
        <v>0</v>
      </c>
      <c r="K1600" s="1" t="str">
        <f ca="1">IFERROR(INDEX(Relationstabel!$C$3:$K$10,MATCH(VALUE(INDIRECT($A$1&amp;"L"&amp;A1600)),Relationstabel!$A$3:$A$10,0),MATCH(IFERROR(VALUE(INDIRECT($A$1&amp;"M"&amp;A1600)),0),Relationstabel!$C$1:$K$1,0)),"Ingen varmeinstallationer")</f>
        <v>Fjernvarme/ Blokvarme</v>
      </c>
      <c r="L1600" s="1" t="str">
        <f ca="1">INDEX(Anvendelseskode!B:B,MATCH($E1600,Anvendelseskode!$A:$A,0))</f>
        <v>Række-, kæde-, dobbelthus (lodret adskillelse mellem enhederne)</v>
      </c>
      <c r="M1600" s="1" t="str">
        <f ca="1">INDEX(Anvendelseskode!C:C,MATCH($E1600,Anvendelseskode!$A:$A,0))</f>
        <v>Række-, kæde og dobbelthuse</v>
      </c>
      <c r="N1600" s="1" t="str">
        <f ca="1">INDEX(Anvendelseskode!D:D,MATCH($E1600,Anvendelseskode!$A:$A,0))</f>
        <v>Private husholdninger</v>
      </c>
      <c r="O1600" s="1" t="str">
        <f ca="1">IFERROR(INDEX(SBi!$2:$2,MATCH(G1600,SBi!$1:$1,1)),SBi!$K$2)</f>
        <v>1973-1978</v>
      </c>
      <c r="P1600" s="1">
        <f ca="1">IFERROR(INDEX(SBi!$C$3:$K$28,MATCH(E1600,SBi!$B$3:$B$28,0),MATCH(O1600,SBi!$C$2:$K$2,0)),0)</f>
        <v>112.6</v>
      </c>
      <c r="Q1600" s="19">
        <f t="shared" ca="1" si="320"/>
        <v>11.485199999999999</v>
      </c>
      <c r="R1600" s="19" t="str">
        <f ca="1">IFERROR(INDEX(VpD!$2:$2,MATCH(G1600,VpD!$1:$1,1)),VpD!$I$2)</f>
        <v>1973-1978</v>
      </c>
      <c r="S1600" s="1">
        <f ca="1">IFERROR(INDEX(VpD!$C$3:$I$27,MATCH(E1600,VpD!$B$3:$B$27,0),MATCH(R1600,VpD!$C$2:$I$2,0)),0)</f>
        <v>98</v>
      </c>
      <c r="T1600" s="19">
        <f t="shared" ca="1" si="321"/>
        <v>9.9960000000000004</v>
      </c>
      <c r="U1600" s="14" t="str">
        <f t="shared" ca="1" si="322"/>
        <v xml:space="preserve">713475.14 </v>
      </c>
      <c r="V1600" s="14" t="str">
        <f t="shared" ca="1" si="323"/>
        <v>6169544.4</v>
      </c>
      <c r="W1600" s="14" t="str">
        <f t="shared" ca="1" si="324"/>
        <v>POINT(713475.14 6169544.4)</v>
      </c>
      <c r="X1600" s="14" t="str">
        <f>IFERROR(INDEX(BygningOmraade!B:B,MATCH(A1600,BygningOmraade!A:A,0)),"")</f>
        <v/>
      </c>
    </row>
    <row r="1601" spans="1:24" s="14" customFormat="1" x14ac:dyDescent="0.25">
      <c r="A1601" s="14">
        <f t="shared" si="312"/>
        <v>1601</v>
      </c>
      <c r="B1601" s="14" t="str">
        <f t="shared" ca="1" si="313"/>
        <v>5d5f7817-6ac2-4f6c-b5c6-9e469be32218</v>
      </c>
      <c r="C1601" s="14" t="str">
        <f t="shared" ca="1" si="314"/>
        <v>0a3f507e-1726-32b8-e044-0003ba298018</v>
      </c>
      <c r="D1601" s="14">
        <f t="shared" ca="1" si="315"/>
        <v>996326</v>
      </c>
      <c r="E1601" s="1">
        <f t="shared" ca="1" si="316"/>
        <v>140</v>
      </c>
      <c r="F1601" s="1">
        <f t="shared" ca="1" si="317"/>
        <v>1580</v>
      </c>
      <c r="G1601" s="1">
        <f t="shared" ca="1" si="318"/>
        <v>1966</v>
      </c>
      <c r="H1601" s="1" t="str">
        <f ca="1">IFERROR(INDEX(Varmeinstallation!B:B,MATCH(INDIRECT($A$1&amp;"L"&amp;A1601)*1,Varmeinstallation!A:A,0)),"Ingen varmeinstallationer")</f>
        <v>Fjernvarme/blokvarme (radiatorsystemer eller varmluftanlæg)</v>
      </c>
      <c r="I1601" s="1" t="str">
        <f ca="1">IFERROR(INDEX(Opvarmningsmiddel!B:B,MATCH(INDIRECT($A$1&amp;"M"&amp;A1601)*1,Opvarmningsmiddel!A:A,0)),"")</f>
        <v/>
      </c>
      <c r="J1601" s="1">
        <f t="shared" ca="1" si="319"/>
        <v>0</v>
      </c>
      <c r="K1601" s="1" t="str">
        <f ca="1">IFERROR(INDEX(Relationstabel!$C$3:$K$10,MATCH(VALUE(INDIRECT($A$1&amp;"L"&amp;A1601)),Relationstabel!$A$3:$A$10,0),MATCH(IFERROR(VALUE(INDIRECT($A$1&amp;"M"&amp;A1601)),0),Relationstabel!$C$1:$K$1,0)),"Ingen varmeinstallationer")</f>
        <v>Fjernvarme/ Blokvarme</v>
      </c>
      <c r="L1601" s="1" t="str">
        <f ca="1">INDEX(Anvendelseskode!B:B,MATCH($E1601,Anvendelseskode!$A:$A,0))</f>
        <v>Etageboligbebyggelse</v>
      </c>
      <c r="M1601" s="1" t="str">
        <f ca="1">INDEX(Anvendelseskode!C:C,MATCH($E1601,Anvendelseskode!$A:$A,0))</f>
        <v>Etageboligbebyggelse</v>
      </c>
      <c r="N1601" s="1" t="str">
        <f ca="1">INDEX(Anvendelseskode!D:D,MATCH($E1601,Anvendelseskode!$A:$A,0))</f>
        <v>Private husholdninger</v>
      </c>
      <c r="O1601" s="1" t="str">
        <f ca="1">IFERROR(INDEX(SBi!$2:$2,MATCH(G1601,SBi!$1:$1,1)),SBi!$K$2)</f>
        <v>1961-1972</v>
      </c>
      <c r="P1601" s="1">
        <f ca="1">IFERROR(INDEX(SBi!$C$3:$K$28,MATCH(E1601,SBi!$B$3:$B$28,0),MATCH(O1601,SBi!$C$2:$K$2,0)),0)</f>
        <v>132.30000000000001</v>
      </c>
      <c r="Q1601" s="19">
        <f t="shared" ca="1" si="320"/>
        <v>209.03400000000002</v>
      </c>
      <c r="R1601" s="19" t="str">
        <f ca="1">IFERROR(INDEX(VpD!$2:$2,MATCH(G1601,VpD!$1:$1,1)),VpD!$I$2)</f>
        <v>1961-1972</v>
      </c>
      <c r="S1601" s="1">
        <f ca="1">IFERROR(INDEX(VpD!$C$3:$I$27,MATCH(E1601,VpD!$B$3:$B$27,0),MATCH(R1601,VpD!$C$2:$I$2,0)),0)</f>
        <v>126</v>
      </c>
      <c r="T1601" s="19">
        <f t="shared" ca="1" si="321"/>
        <v>199.08</v>
      </c>
      <c r="U1601" s="14" t="str">
        <f t="shared" ca="1" si="322"/>
        <v xml:space="preserve">713116.01 </v>
      </c>
      <c r="V1601" s="14" t="str">
        <f t="shared" ca="1" si="323"/>
        <v>6169640.6</v>
      </c>
      <c r="W1601" s="14" t="str">
        <f t="shared" ca="1" si="324"/>
        <v>POINT(713116.01 6169640.6)</v>
      </c>
      <c r="X1601" s="14" t="str">
        <f>IFERROR(INDEX(BygningOmraade!B:B,MATCH(A1601,BygningOmraade!A:A,0)),"")</f>
        <v/>
      </c>
    </row>
    <row r="1602" spans="1:24" s="14" customFormat="1" x14ac:dyDescent="0.25">
      <c r="A1602" s="14">
        <f t="shared" si="312"/>
        <v>1602</v>
      </c>
      <c r="B1602" s="14" t="str">
        <f t="shared" ca="1" si="313"/>
        <v>5d631043-fb62-498f-ab3b-989c237f3b60</v>
      </c>
      <c r="C1602" s="14" t="str">
        <f t="shared" ca="1" si="314"/>
        <v>0a3f507e-2002-32b8-e044-0003ba298018</v>
      </c>
      <c r="D1602" s="14">
        <f t="shared" ca="1" si="315"/>
        <v>993677</v>
      </c>
      <c r="E1602" s="1">
        <f t="shared" ca="1" si="316"/>
        <v>120</v>
      </c>
      <c r="F1602" s="1">
        <f t="shared" ca="1" si="317"/>
        <v>171</v>
      </c>
      <c r="G1602" s="1">
        <f t="shared" ca="1" si="318"/>
        <v>1979</v>
      </c>
      <c r="H1602" s="1" t="str">
        <f ca="1">IFERROR(INDEX(Varmeinstallation!B:B,MATCH(INDIRECT($A$1&amp;"L"&amp;A1602)*1,Varmeinstallation!A:A,0)),"Ingen varmeinstallationer")</f>
        <v>Centralvarme fra eget anlæg, et-kammer fyr</v>
      </c>
      <c r="I1602" s="1" t="str">
        <f ca="1">IFERROR(INDEX(Opvarmningsmiddel!B:B,MATCH(INDIRECT($A$1&amp;"M"&amp;A1602)*1,Opvarmningsmiddel!A:A,0)),"")</f>
        <v>Naturgas</v>
      </c>
      <c r="J1602" s="1">
        <f t="shared" ca="1" si="319"/>
        <v>2</v>
      </c>
      <c r="K1602" s="1" t="str">
        <f ca="1">IFERROR(INDEX(Relationstabel!$C$3:$K$10,MATCH(VALUE(INDIRECT($A$1&amp;"L"&amp;A1602)),Relationstabel!$A$3:$A$10,0),MATCH(IFERROR(VALUE(INDIRECT($A$1&amp;"M"&amp;A1602)),0),Relationstabel!$C$1:$K$1,0)),"Ingen varmeinstallationer")</f>
        <v>Naturgas</v>
      </c>
      <c r="L1602" s="1" t="str">
        <f ca="1">INDEX(Anvendelseskode!B:B,MATCH($E1602,Anvendelseskode!$A:$A,0))</f>
        <v>Fritliggende enfamilieshus (parcelhus)</v>
      </c>
      <c r="M1602" s="1" t="str">
        <f ca="1">INDEX(Anvendelseskode!C:C,MATCH($E1602,Anvendelseskode!$A:$A,0))</f>
        <v>Parcelhuse</v>
      </c>
      <c r="N1602" s="1" t="str">
        <f ca="1">INDEX(Anvendelseskode!D:D,MATCH($E1602,Anvendelseskode!$A:$A,0))</f>
        <v>Private husholdninger</v>
      </c>
      <c r="O1602" s="1" t="str">
        <f ca="1">IFERROR(INDEX(SBi!$2:$2,MATCH(G1602,SBi!$1:$1,1)),SBi!$K$2)</f>
        <v>1979-1998</v>
      </c>
      <c r="P1602" s="1">
        <f ca="1">IFERROR(INDEX(SBi!$C$3:$K$28,MATCH(E1602,SBi!$B$3:$B$28,0),MATCH(O1602,SBi!$C$2:$K$2,0)),0)</f>
        <v>105.4</v>
      </c>
      <c r="Q1602" s="19">
        <f t="shared" ca="1" si="320"/>
        <v>18.023400000000002</v>
      </c>
      <c r="R1602" s="19" t="str">
        <f ca="1">IFERROR(INDEX(VpD!$2:$2,MATCH(G1602,VpD!$1:$1,1)),VpD!$I$2)</f>
        <v>1979-1998</v>
      </c>
      <c r="S1602" s="1">
        <f ca="1">IFERROR(INDEX(VpD!$C$3:$I$27,MATCH(E1602,VpD!$B$3:$B$27,0),MATCH(R1602,VpD!$C$2:$I$2,0)),0)</f>
        <v>90</v>
      </c>
      <c r="T1602" s="19">
        <f t="shared" ca="1" si="321"/>
        <v>15.39</v>
      </c>
      <c r="U1602" s="14" t="str">
        <f t="shared" ca="1" si="322"/>
        <v xml:space="preserve">710935.53 </v>
      </c>
      <c r="V1602" s="14" t="str">
        <f t="shared" ca="1" si="323"/>
        <v>6171836.73</v>
      </c>
      <c r="W1602" s="14" t="str">
        <f t="shared" ca="1" si="324"/>
        <v>POINT(710935.53 6171836.73)</v>
      </c>
      <c r="X1602" s="14" t="str">
        <f>IFERROR(INDEX(BygningOmraade!B:B,MATCH(A1602,BygningOmraade!A:A,0)),"")</f>
        <v/>
      </c>
    </row>
    <row r="1603" spans="1:24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5d69b198-2bc8-4ddd-af53-732a3e29fd2d</v>
      </c>
      <c r="C1603" s="14" t="str">
        <f t="shared" ref="C1603:C1666" ca="1" si="327">INDIRECT($A$1&amp;"C"&amp;A1603)</f>
        <v>0a3f507e-2005-32b8-e044-0003ba298018</v>
      </c>
      <c r="D1603" s="14">
        <f t="shared" ref="D1603:D1666" ca="1" si="328">INDIRECT($A$1&amp;"D"&amp;A1603)</f>
        <v>993741</v>
      </c>
      <c r="E1603" s="1">
        <f t="shared" ref="E1603:E1666" ca="1" si="329">ROUNDDOWN(INDIRECT($A$1&amp;"E"&amp;A1603),-1)</f>
        <v>120</v>
      </c>
      <c r="F1603" s="1">
        <f t="shared" ref="F1603:F1666" ca="1" si="330">INDIRECT($A$1&amp;"G"&amp;A1603)+INDIRECT($A$1&amp;"H"&amp;A1603)+INDIRECT($A$1&amp;"I"&amp;A1603)*0.5</f>
        <v>109</v>
      </c>
      <c r="G1603" s="1">
        <f t="shared" ref="G1603:G1666" ca="1" si="331">MAX(INDIRECT($A$1&amp;"J"&amp;A1603),INDIRECT($A$1&amp;"K"&amp;A1603))</f>
        <v>1973</v>
      </c>
      <c r="H1603" s="1" t="str">
        <f ca="1">IFERROR(INDEX(Varmeinstallation!B:B,MATCH(INDIRECT($A$1&amp;"L"&amp;A1603)*1,Varmeinstallation!A:A,0)),"Ingen varmeinstallationer")</f>
        <v>Centralvarme fra eget anlæg, et-kammer fyr</v>
      </c>
      <c r="I1603" s="1" t="str">
        <f ca="1">IFERROR(INDEX(Opvarmningsmiddel!B:B,MATCH(INDIRECT($A$1&amp;"M"&amp;A1603)*1,Opvarmningsmiddel!A:A,0)),"")</f>
        <v>Naturgas</v>
      </c>
      <c r="J1603" s="1">
        <f t="shared" ref="J1603:J1666" ca="1" si="332">VALUE(INDIRECT($A$1&amp;"N"&amp;A1603))</f>
        <v>2</v>
      </c>
      <c r="K1603" s="1" t="str">
        <f ca="1">IFERROR(INDEX(Relationstabel!$C$3:$K$10,MATCH(VALUE(INDIRECT($A$1&amp;"L"&amp;A1603)),Relationstabel!$A$3:$A$10,0),MATCH(IFERROR(VALUE(INDIRECT($A$1&amp;"M"&amp;A1603)),0),Relationstabel!$C$1:$K$1,0)),"Ingen varmeinstallationer")</f>
        <v>Naturgas</v>
      </c>
      <c r="L1603" s="1" t="str">
        <f ca="1">INDEX(Anvendelseskode!B:B,MATCH($E1603,Anvendelseskode!$A:$A,0))</f>
        <v>Fritliggende enfamilieshus (parcelhus)</v>
      </c>
      <c r="M1603" s="1" t="str">
        <f ca="1">INDEX(Anvendelseskode!C:C,MATCH($E1603,Anvendelseskode!$A:$A,0))</f>
        <v>Parcelhuse</v>
      </c>
      <c r="N1603" s="1" t="str">
        <f ca="1">INDEX(Anvendelseskode!D:D,MATCH($E1603,Anvendelseskode!$A:$A,0))</f>
        <v>Private husholdninger</v>
      </c>
      <c r="O1603" s="1" t="str">
        <f ca="1">IFERROR(INDEX(SBi!$2:$2,MATCH(G1603,SBi!$1:$1,1)),SBi!$K$2)</f>
        <v>1973-1978</v>
      </c>
      <c r="P1603" s="1">
        <f ca="1">IFERROR(INDEX(SBi!$C$3:$K$28,MATCH(E1603,SBi!$B$3:$B$28,0),MATCH(O1603,SBi!$C$2:$K$2,0)),0)</f>
        <v>119.8</v>
      </c>
      <c r="Q1603" s="19">
        <f t="shared" ref="Q1603:Q1666" ca="1" si="333">P1603*F1603/1000</f>
        <v>13.058199999999999</v>
      </c>
      <c r="R1603" s="19" t="str">
        <f ca="1">IFERROR(INDEX(VpD!$2:$2,MATCH(G1603,VpD!$1:$1,1)),VpD!$I$2)</f>
        <v>1973-1978</v>
      </c>
      <c r="S1603" s="1">
        <f ca="1">IFERROR(INDEX(VpD!$C$3:$I$27,MATCH(E1603,VpD!$B$3:$B$27,0),MATCH(R1603,VpD!$C$2:$I$2,0)),0)</f>
        <v>117</v>
      </c>
      <c r="T1603" s="19">
        <f t="shared" ref="T1603:T1666" ca="1" si="334">S1603*F1603/1000</f>
        <v>12.753</v>
      </c>
      <c r="U1603" s="14" t="str">
        <f t="shared" ref="U1603:U1666" ca="1" si="335">IFERROR(SUBSTITUTE(LEFT(W1603,FIND(" ",W1603)),"POINT(",""),"")</f>
        <v xml:space="preserve">710839.83 </v>
      </c>
      <c r="V1603" s="14" t="str">
        <f t="shared" ref="V1603:V1666" ca="1" si="336">IFERROR(SUBSTITUTE(RIGHT(W1603,LEN(W1603)-FIND(" ",W1603)),")",""),"")</f>
        <v>6171768.05</v>
      </c>
      <c r="W1603" s="14" t="str">
        <f t="shared" ref="W1603:W1666" ca="1" si="337">INDIRECT($A$1&amp;"o"&amp;A1603)</f>
        <v>POINT(710839.83 6171768.05)</v>
      </c>
      <c r="X1603" s="14" t="str">
        <f>IFERROR(INDEX(BygningOmraade!B:B,MATCH(A1603,BygningOmraade!A:A,0)),"")</f>
        <v/>
      </c>
    </row>
    <row r="1604" spans="1:24" s="14" customFormat="1" x14ac:dyDescent="0.25">
      <c r="A1604" s="14">
        <f t="shared" si="325"/>
        <v>1604</v>
      </c>
      <c r="B1604" s="14" t="str">
        <f t="shared" ca="1" si="326"/>
        <v>5d6cb313-4e28-458f-a1bd-7acaecb1c51e</v>
      </c>
      <c r="C1604" s="14" t="str">
        <f t="shared" ca="1" si="327"/>
        <v>0a3f507e-19f5-32b8-e044-0003ba298018</v>
      </c>
      <c r="D1604" s="14">
        <f t="shared" ca="1" si="328"/>
        <v>994842</v>
      </c>
      <c r="E1604" s="1">
        <f t="shared" ca="1" si="329"/>
        <v>130</v>
      </c>
      <c r="F1604" s="1">
        <f t="shared" ca="1" si="330"/>
        <v>125</v>
      </c>
      <c r="G1604" s="1">
        <f t="shared" ca="1" si="331"/>
        <v>1975</v>
      </c>
      <c r="H1604" s="1" t="str">
        <f ca="1">IFERROR(INDEX(Varmeinstallation!B:B,MATCH(INDIRECT($A$1&amp;"L"&amp;A1604)*1,Varmeinstallation!A:A,0)),"Ingen varmeinstallationer")</f>
        <v>Elovne, elpaneler</v>
      </c>
      <c r="I1604" s="1" t="str">
        <f ca="1">IFERROR(INDEX(Opvarmningsmiddel!B:B,MATCH(INDIRECT($A$1&amp;"M"&amp;A1604)*1,Opvarmningsmiddel!A:A,0)),"")</f>
        <v>Elektricitet</v>
      </c>
      <c r="J1604" s="1">
        <f t="shared" ca="1" si="332"/>
        <v>0</v>
      </c>
      <c r="K1604" s="1" t="str">
        <f ca="1">IFERROR(INDEX(Relationstabel!$C$3:$K$10,MATCH(VALUE(INDIRECT($A$1&amp;"L"&amp;A1604)),Relationstabel!$A$3:$A$10,0),MATCH(IFERROR(VALUE(INDIRECT($A$1&amp;"M"&amp;A1604)),0),Relationstabel!$C$1:$K$1,0)),"Ingen varmeinstallationer")</f>
        <v>Elvarme</v>
      </c>
      <c r="L1604" s="1" t="str">
        <f ca="1">INDEX(Anvendelseskode!B:B,MATCH($E1604,Anvendelseskode!$A:$A,0))</f>
        <v>Række-, kæde-, dobbelthus (lodret adskillelse mellem enhederne)</v>
      </c>
      <c r="M1604" s="1" t="str">
        <f ca="1">INDEX(Anvendelseskode!C:C,MATCH($E1604,Anvendelseskode!$A:$A,0))</f>
        <v>Række-, kæde og dobbelthuse</v>
      </c>
      <c r="N1604" s="1" t="str">
        <f ca="1">INDEX(Anvendelseskode!D:D,MATCH($E1604,Anvendelseskode!$A:$A,0))</f>
        <v>Private husholdninger</v>
      </c>
      <c r="O1604" s="1" t="str">
        <f ca="1">IFERROR(INDEX(SBi!$2:$2,MATCH(G1604,SBi!$1:$1,1)),SBi!$K$2)</f>
        <v>1973-1978</v>
      </c>
      <c r="P1604" s="1">
        <f ca="1">IFERROR(INDEX(SBi!$C$3:$K$28,MATCH(E1604,SBi!$B$3:$B$28,0),MATCH(O1604,SBi!$C$2:$K$2,0)),0)</f>
        <v>112.6</v>
      </c>
      <c r="Q1604" s="19">
        <f t="shared" ca="1" si="333"/>
        <v>14.074999999999999</v>
      </c>
      <c r="R1604" s="19" t="str">
        <f ca="1">IFERROR(INDEX(VpD!$2:$2,MATCH(G1604,VpD!$1:$1,1)),VpD!$I$2)</f>
        <v>1973-1978</v>
      </c>
      <c r="S1604" s="1">
        <f ca="1">IFERROR(INDEX(VpD!$C$3:$I$27,MATCH(E1604,VpD!$B$3:$B$27,0),MATCH(R1604,VpD!$C$2:$I$2,0)),0)</f>
        <v>98</v>
      </c>
      <c r="T1604" s="19">
        <f t="shared" ca="1" si="334"/>
        <v>12.25</v>
      </c>
      <c r="U1604" s="14" t="str">
        <f t="shared" ca="1" si="335"/>
        <v xml:space="preserve">711578.73 </v>
      </c>
      <c r="V1604" s="14" t="str">
        <f t="shared" ca="1" si="336"/>
        <v>6172378.48</v>
      </c>
      <c r="W1604" s="14" t="str">
        <f t="shared" ca="1" si="337"/>
        <v>POINT(711578.73 6172378.48)</v>
      </c>
      <c r="X1604" s="14" t="str">
        <f>IFERROR(INDEX(BygningOmraade!B:B,MATCH(A1604,BygningOmraade!A:A,0)),"")</f>
        <v/>
      </c>
    </row>
    <row r="1605" spans="1:24" s="14" customFormat="1" x14ac:dyDescent="0.25">
      <c r="A1605" s="14">
        <f t="shared" si="325"/>
        <v>1605</v>
      </c>
      <c r="B1605" s="14" t="str">
        <f t="shared" ca="1" si="326"/>
        <v>5d81e24f-7298-413c-bfd5-2679798f8900</v>
      </c>
      <c r="C1605" s="14" t="str">
        <f t="shared" ca="1" si="327"/>
        <v>0a3f507e-1a11-32b8-e044-0003ba298018</v>
      </c>
      <c r="D1605" s="14">
        <f t="shared" ca="1" si="328"/>
        <v>994504</v>
      </c>
      <c r="E1605" s="1">
        <f t="shared" ca="1" si="329"/>
        <v>130</v>
      </c>
      <c r="F1605" s="1">
        <f t="shared" ca="1" si="330"/>
        <v>125</v>
      </c>
      <c r="G1605" s="1">
        <f t="shared" ca="1" si="331"/>
        <v>1975</v>
      </c>
      <c r="H1605" s="1" t="str">
        <f ca="1">IFERROR(INDEX(Varmeinstallation!B:B,MATCH(INDIRECT($A$1&amp;"L"&amp;A1605)*1,Varmeinstallation!A:A,0)),"Ingen varmeinstallationer")</f>
        <v>Fjernvarme/blokvarme (radiatorsystemer eller varmluftanlæg)</v>
      </c>
      <c r="I1605" s="1" t="str">
        <f ca="1">IFERROR(INDEX(Opvarmningsmiddel!B:B,MATCH(INDIRECT($A$1&amp;"M"&amp;A1605)*1,Opvarmningsmiddel!A:A,0)),"")</f>
        <v/>
      </c>
      <c r="J1605" s="1">
        <f t="shared" ca="1" si="332"/>
        <v>0</v>
      </c>
      <c r="K1605" s="1" t="str">
        <f ca="1">IFERROR(INDEX(Relationstabel!$C$3:$K$10,MATCH(VALUE(INDIRECT($A$1&amp;"L"&amp;A1605)),Relationstabel!$A$3:$A$10,0),MATCH(IFERROR(VALUE(INDIRECT($A$1&amp;"M"&amp;A1605)),0),Relationstabel!$C$1:$K$1,0)),"Ingen varmeinstallationer")</f>
        <v>Fjernvarme/ Blokvarme</v>
      </c>
      <c r="L1605" s="1" t="str">
        <f ca="1">INDEX(Anvendelseskode!B:B,MATCH($E1605,Anvendelseskode!$A:$A,0))</f>
        <v>Række-, kæde-, dobbelthus (lodret adskillelse mellem enhederne)</v>
      </c>
      <c r="M1605" s="1" t="str">
        <f ca="1">INDEX(Anvendelseskode!C:C,MATCH($E1605,Anvendelseskode!$A:$A,0))</f>
        <v>Række-, kæde og dobbelthuse</v>
      </c>
      <c r="N1605" s="1" t="str">
        <f ca="1">INDEX(Anvendelseskode!D:D,MATCH($E1605,Anvendelseskode!$A:$A,0))</f>
        <v>Private husholdninger</v>
      </c>
      <c r="O1605" s="1" t="str">
        <f ca="1">IFERROR(INDEX(SBi!$2:$2,MATCH(G1605,SBi!$1:$1,1)),SBi!$K$2)</f>
        <v>1973-1978</v>
      </c>
      <c r="P1605" s="1">
        <f ca="1">IFERROR(INDEX(SBi!$C$3:$K$28,MATCH(E1605,SBi!$B$3:$B$28,0),MATCH(O1605,SBi!$C$2:$K$2,0)),0)</f>
        <v>112.6</v>
      </c>
      <c r="Q1605" s="19">
        <f t="shared" ca="1" si="333"/>
        <v>14.074999999999999</v>
      </c>
      <c r="R1605" s="19" t="str">
        <f ca="1">IFERROR(INDEX(VpD!$2:$2,MATCH(G1605,VpD!$1:$1,1)),VpD!$I$2)</f>
        <v>1973-1978</v>
      </c>
      <c r="S1605" s="1">
        <f ca="1">IFERROR(INDEX(VpD!$C$3:$I$27,MATCH(E1605,VpD!$B$3:$B$27,0),MATCH(R1605,VpD!$C$2:$I$2,0)),0)</f>
        <v>98</v>
      </c>
      <c r="T1605" s="19">
        <f t="shared" ca="1" si="334"/>
        <v>12.25</v>
      </c>
      <c r="U1605" s="14" t="str">
        <f t="shared" ca="1" si="335"/>
        <v xml:space="preserve">711505.55 </v>
      </c>
      <c r="V1605" s="14" t="str">
        <f t="shared" ca="1" si="336"/>
        <v>6172343.8</v>
      </c>
      <c r="W1605" s="14" t="str">
        <f t="shared" ca="1" si="337"/>
        <v>POINT(711505.55 6172343.8)</v>
      </c>
      <c r="X1605" s="14" t="str">
        <f>IFERROR(INDEX(BygningOmraade!B:B,MATCH(A1605,BygningOmraade!A:A,0)),"")</f>
        <v/>
      </c>
    </row>
    <row r="1606" spans="1:24" s="14" customFormat="1" x14ac:dyDescent="0.25">
      <c r="A1606" s="14">
        <f t="shared" si="325"/>
        <v>1606</v>
      </c>
      <c r="B1606" s="14" t="str">
        <f t="shared" ca="1" si="326"/>
        <v>5d87ed4f-397a-4885-bb76-af06fad64eb2</v>
      </c>
      <c r="C1606" s="14" t="str">
        <f t="shared" ca="1" si="327"/>
        <v>0a3f507e-1943-32b8-e044-0003ba298018</v>
      </c>
      <c r="D1606" s="14">
        <f t="shared" ca="1" si="328"/>
        <v>996732</v>
      </c>
      <c r="E1606" s="1">
        <f t="shared" ca="1" si="329"/>
        <v>130</v>
      </c>
      <c r="F1606" s="1">
        <f t="shared" ca="1" si="330"/>
        <v>109</v>
      </c>
      <c r="G1606" s="1">
        <f t="shared" ca="1" si="331"/>
        <v>1978</v>
      </c>
      <c r="H1606" s="1" t="str">
        <f ca="1">IFERROR(INDEX(Varmeinstallation!B:B,MATCH(INDIRECT($A$1&amp;"L"&amp;A1606)*1,Varmeinstallation!A:A,0)),"Ingen varmeinstallationer")</f>
        <v>Fjernvarme/blokvarme (radiatorsystemer eller varmluftanlæg)</v>
      </c>
      <c r="I1606" s="1" t="str">
        <f ca="1">IFERROR(INDEX(Opvarmningsmiddel!B:B,MATCH(INDIRECT($A$1&amp;"M"&amp;A1606)*1,Opvarmningsmiddel!A:A,0)),"")</f>
        <v/>
      </c>
      <c r="J1606" s="1">
        <f t="shared" ca="1" si="332"/>
        <v>0</v>
      </c>
      <c r="K1606" s="1" t="str">
        <f ca="1">IFERROR(INDEX(Relationstabel!$C$3:$K$10,MATCH(VALUE(INDIRECT($A$1&amp;"L"&amp;A1606)),Relationstabel!$A$3:$A$10,0),MATCH(IFERROR(VALUE(INDIRECT($A$1&amp;"M"&amp;A1606)),0),Relationstabel!$C$1:$K$1,0)),"Ingen varmeinstallationer")</f>
        <v>Fjernvarme/ Blokvarme</v>
      </c>
      <c r="L1606" s="1" t="str">
        <f ca="1">INDEX(Anvendelseskode!B:B,MATCH($E1606,Anvendelseskode!$A:$A,0))</f>
        <v>Række-, kæde-, dobbelthus (lodret adskillelse mellem enhederne)</v>
      </c>
      <c r="M1606" s="1" t="str">
        <f ca="1">INDEX(Anvendelseskode!C:C,MATCH($E1606,Anvendelseskode!$A:$A,0))</f>
        <v>Række-, kæde og dobbelthuse</v>
      </c>
      <c r="N1606" s="1" t="str">
        <f ca="1">INDEX(Anvendelseskode!D:D,MATCH($E1606,Anvendelseskode!$A:$A,0))</f>
        <v>Private husholdninger</v>
      </c>
      <c r="O1606" s="1" t="str">
        <f ca="1">IFERROR(INDEX(SBi!$2:$2,MATCH(G1606,SBi!$1:$1,1)),SBi!$K$2)</f>
        <v>1973-1978</v>
      </c>
      <c r="P1606" s="1">
        <f ca="1">IFERROR(INDEX(SBi!$C$3:$K$28,MATCH(E1606,SBi!$B$3:$B$28,0),MATCH(O1606,SBi!$C$2:$K$2,0)),0)</f>
        <v>112.6</v>
      </c>
      <c r="Q1606" s="19">
        <f t="shared" ca="1" si="333"/>
        <v>12.273399999999999</v>
      </c>
      <c r="R1606" s="19" t="str">
        <f ca="1">IFERROR(INDEX(VpD!$2:$2,MATCH(G1606,VpD!$1:$1,1)),VpD!$I$2)</f>
        <v>1973-1978</v>
      </c>
      <c r="S1606" s="1">
        <f ca="1">IFERROR(INDEX(VpD!$C$3:$I$27,MATCH(E1606,VpD!$B$3:$B$27,0),MATCH(R1606,VpD!$C$2:$I$2,0)),0)</f>
        <v>98</v>
      </c>
      <c r="T1606" s="19">
        <f t="shared" ca="1" si="334"/>
        <v>10.682</v>
      </c>
      <c r="U1606" s="14" t="str">
        <f t="shared" ca="1" si="335"/>
        <v xml:space="preserve">713500.52 </v>
      </c>
      <c r="V1606" s="14" t="str">
        <f t="shared" ca="1" si="336"/>
        <v>6169767.21</v>
      </c>
      <c r="W1606" s="14" t="str">
        <f t="shared" ca="1" si="337"/>
        <v>POINT(713500.52 6169767.21)</v>
      </c>
      <c r="X1606" s="14" t="str">
        <f>IFERROR(INDEX(BygningOmraade!B:B,MATCH(A1606,BygningOmraade!A:A,0)),"")</f>
        <v/>
      </c>
    </row>
    <row r="1607" spans="1:24" s="14" customFormat="1" x14ac:dyDescent="0.25">
      <c r="A1607" s="14">
        <f t="shared" si="325"/>
        <v>1607</v>
      </c>
      <c r="B1607" s="14" t="str">
        <f t="shared" ca="1" si="326"/>
        <v>5db6d937-f785-4a53-9edc-715488a57667</v>
      </c>
      <c r="C1607" s="14" t="str">
        <f t="shared" ca="1" si="327"/>
        <v>0a3f507e-19ed-32b8-e044-0003ba298018</v>
      </c>
      <c r="D1607" s="14">
        <f t="shared" ca="1" si="328"/>
        <v>994812</v>
      </c>
      <c r="E1607" s="1">
        <f t="shared" ca="1" si="329"/>
        <v>130</v>
      </c>
      <c r="F1607" s="1">
        <f t="shared" ca="1" si="330"/>
        <v>131</v>
      </c>
      <c r="G1607" s="1">
        <f t="shared" ca="1" si="331"/>
        <v>1975</v>
      </c>
      <c r="H1607" s="1" t="str">
        <f ca="1">IFERROR(INDEX(Varmeinstallation!B:B,MATCH(INDIRECT($A$1&amp;"L"&amp;A1607)*1,Varmeinstallation!A:A,0)),"Ingen varmeinstallationer")</f>
        <v>Fjernvarme/blokvarme (radiatorsystemer eller varmluftanlæg)</v>
      </c>
      <c r="I1607" s="1" t="str">
        <f ca="1">IFERROR(INDEX(Opvarmningsmiddel!B:B,MATCH(INDIRECT($A$1&amp;"M"&amp;A1607)*1,Opvarmningsmiddel!A:A,0)),"")</f>
        <v/>
      </c>
      <c r="J1607" s="1">
        <f t="shared" ca="1" si="332"/>
        <v>2</v>
      </c>
      <c r="K1607" s="1" t="str">
        <f ca="1">IFERROR(INDEX(Relationstabel!$C$3:$K$10,MATCH(VALUE(INDIRECT($A$1&amp;"L"&amp;A1607)),Relationstabel!$A$3:$A$10,0),MATCH(IFERROR(VALUE(INDIRECT($A$1&amp;"M"&amp;A1607)),0),Relationstabel!$C$1:$K$1,0)),"Ingen varmeinstallationer")</f>
        <v>Fjernvarme/ Blokvarme</v>
      </c>
      <c r="L1607" s="1" t="str">
        <f ca="1">INDEX(Anvendelseskode!B:B,MATCH($E1607,Anvendelseskode!$A:$A,0))</f>
        <v>Række-, kæde-, dobbelthus (lodret adskillelse mellem enhederne)</v>
      </c>
      <c r="M1607" s="1" t="str">
        <f ca="1">INDEX(Anvendelseskode!C:C,MATCH($E1607,Anvendelseskode!$A:$A,0))</f>
        <v>Række-, kæde og dobbelthuse</v>
      </c>
      <c r="N1607" s="1" t="str">
        <f ca="1">INDEX(Anvendelseskode!D:D,MATCH($E1607,Anvendelseskode!$A:$A,0))</f>
        <v>Private husholdninger</v>
      </c>
      <c r="O1607" s="1" t="str">
        <f ca="1">IFERROR(INDEX(SBi!$2:$2,MATCH(G1607,SBi!$1:$1,1)),SBi!$K$2)</f>
        <v>1973-1978</v>
      </c>
      <c r="P1607" s="1">
        <f ca="1">IFERROR(INDEX(SBi!$C$3:$K$28,MATCH(E1607,SBi!$B$3:$B$28,0),MATCH(O1607,SBi!$C$2:$K$2,0)),0)</f>
        <v>112.6</v>
      </c>
      <c r="Q1607" s="19">
        <f t="shared" ca="1" si="333"/>
        <v>14.750599999999999</v>
      </c>
      <c r="R1607" s="19" t="str">
        <f ca="1">IFERROR(INDEX(VpD!$2:$2,MATCH(G1607,VpD!$1:$1,1)),VpD!$I$2)</f>
        <v>1973-1978</v>
      </c>
      <c r="S1607" s="1">
        <f ca="1">IFERROR(INDEX(VpD!$C$3:$I$27,MATCH(E1607,VpD!$B$3:$B$27,0),MATCH(R1607,VpD!$C$2:$I$2,0)),0)</f>
        <v>98</v>
      </c>
      <c r="T1607" s="19">
        <f t="shared" ca="1" si="334"/>
        <v>12.837999999999999</v>
      </c>
      <c r="U1607" s="14" t="str">
        <f t="shared" ca="1" si="335"/>
        <v xml:space="preserve">711589.13 </v>
      </c>
      <c r="V1607" s="14" t="str">
        <f t="shared" ca="1" si="336"/>
        <v>6172334.53</v>
      </c>
      <c r="W1607" s="14" t="str">
        <f t="shared" ca="1" si="337"/>
        <v>POINT(711589.13 6172334.53)</v>
      </c>
      <c r="X1607" s="14" t="str">
        <f>IFERROR(INDEX(BygningOmraade!B:B,MATCH(A1607,BygningOmraade!A:A,0)),"")</f>
        <v/>
      </c>
    </row>
    <row r="1608" spans="1:24" s="14" customFormat="1" x14ac:dyDescent="0.25">
      <c r="A1608" s="14">
        <f t="shared" si="325"/>
        <v>1608</v>
      </c>
      <c r="B1608" s="14" t="str">
        <f t="shared" ca="1" si="326"/>
        <v>5dc7a47c-73aa-4b21-b41f-c4d5d31a1a08</v>
      </c>
      <c r="C1608" s="14" t="str">
        <f t="shared" ca="1" si="327"/>
        <v>0a3f507e-22cf-32b8-e044-0003ba298018</v>
      </c>
      <c r="D1608" s="14">
        <f t="shared" ca="1" si="328"/>
        <v>995376</v>
      </c>
      <c r="E1608" s="1">
        <f t="shared" ca="1" si="329"/>
        <v>130</v>
      </c>
      <c r="F1608" s="1">
        <f t="shared" ca="1" si="330"/>
        <v>147</v>
      </c>
      <c r="G1608" s="1">
        <f t="shared" ca="1" si="331"/>
        <v>1970</v>
      </c>
      <c r="H1608" s="1" t="str">
        <f ca="1">IFERROR(INDEX(Varmeinstallation!B:B,MATCH(INDIRECT($A$1&amp;"L"&amp;A1608)*1,Varmeinstallation!A:A,0)),"Ingen varmeinstallationer")</f>
        <v>Fjernvarme/blokvarme (radiatorsystemer eller varmluftanlæg)</v>
      </c>
      <c r="I1608" s="1" t="str">
        <f ca="1">IFERROR(INDEX(Opvarmningsmiddel!B:B,MATCH(INDIRECT($A$1&amp;"M"&amp;A1608)*1,Opvarmningsmiddel!A:A,0)),"")</f>
        <v/>
      </c>
      <c r="J1608" s="1">
        <f t="shared" ca="1" si="332"/>
        <v>2</v>
      </c>
      <c r="K1608" s="1" t="str">
        <f ca="1">IFERROR(INDEX(Relationstabel!$C$3:$K$10,MATCH(VALUE(INDIRECT($A$1&amp;"L"&amp;A1608)),Relationstabel!$A$3:$A$10,0),MATCH(IFERROR(VALUE(INDIRECT($A$1&amp;"M"&amp;A1608)),0),Relationstabel!$C$1:$K$1,0)),"Ingen varmeinstallationer")</f>
        <v>Fjernvarme/ Blokvarme</v>
      </c>
      <c r="L1608" s="1" t="str">
        <f ca="1">INDEX(Anvendelseskode!B:B,MATCH($E1608,Anvendelseskode!$A:$A,0))</f>
        <v>Række-, kæde-, dobbelthus (lodret adskillelse mellem enhederne)</v>
      </c>
      <c r="M1608" s="1" t="str">
        <f ca="1">INDEX(Anvendelseskode!C:C,MATCH($E1608,Anvendelseskode!$A:$A,0))</f>
        <v>Række-, kæde og dobbelthuse</v>
      </c>
      <c r="N1608" s="1" t="str">
        <f ca="1">INDEX(Anvendelseskode!D:D,MATCH($E1608,Anvendelseskode!$A:$A,0))</f>
        <v>Private husholdninger</v>
      </c>
      <c r="O1608" s="1" t="str">
        <f ca="1">IFERROR(INDEX(SBi!$2:$2,MATCH(G1608,SBi!$1:$1,1)),SBi!$K$2)</f>
        <v>1961-1972</v>
      </c>
      <c r="P1608" s="1">
        <f ca="1">IFERROR(INDEX(SBi!$C$3:$K$28,MATCH(E1608,SBi!$B$3:$B$28,0),MATCH(O1608,SBi!$C$2:$K$2,0)),0)</f>
        <v>119.9</v>
      </c>
      <c r="Q1608" s="19">
        <f t="shared" ca="1" si="333"/>
        <v>17.625299999999999</v>
      </c>
      <c r="R1608" s="19" t="str">
        <f ca="1">IFERROR(INDEX(VpD!$2:$2,MATCH(G1608,VpD!$1:$1,1)),VpD!$I$2)</f>
        <v>1961-1972</v>
      </c>
      <c r="S1608" s="1">
        <f ca="1">IFERROR(INDEX(VpD!$C$3:$I$27,MATCH(E1608,VpD!$B$3:$B$27,0),MATCH(R1608,VpD!$C$2:$I$2,0)),0)</f>
        <v>120</v>
      </c>
      <c r="T1608" s="19">
        <f t="shared" ca="1" si="334"/>
        <v>17.64</v>
      </c>
      <c r="U1608" s="14" t="str">
        <f t="shared" ca="1" si="335"/>
        <v xml:space="preserve">712008.49 </v>
      </c>
      <c r="V1608" s="14" t="str">
        <f t="shared" ca="1" si="336"/>
        <v>6171977.7</v>
      </c>
      <c r="W1608" s="14" t="str">
        <f t="shared" ca="1" si="337"/>
        <v>POINT(712008.49 6171977.7)</v>
      </c>
      <c r="X1608" s="14" t="str">
        <f>IFERROR(INDEX(BygningOmraade!B:B,MATCH(A1608,BygningOmraade!A:A,0)),"")</f>
        <v/>
      </c>
    </row>
    <row r="1609" spans="1:24" s="14" customFormat="1" x14ac:dyDescent="0.25">
      <c r="A1609" s="14">
        <f t="shared" si="325"/>
        <v>1609</v>
      </c>
      <c r="B1609" s="14" t="str">
        <f t="shared" ca="1" si="326"/>
        <v>5dca4ebe-0ab6-41d9-b4db-4dd33569d376</v>
      </c>
      <c r="C1609" s="14" t="str">
        <f t="shared" ca="1" si="327"/>
        <v>0a3f507e-247d-32b8-e044-0003ba298018</v>
      </c>
      <c r="D1609" s="14">
        <f t="shared" ca="1" si="328"/>
        <v>995658</v>
      </c>
      <c r="E1609" s="1">
        <f t="shared" ca="1" si="329"/>
        <v>320</v>
      </c>
      <c r="F1609" s="1">
        <f t="shared" ca="1" si="330"/>
        <v>392</v>
      </c>
      <c r="G1609" s="1">
        <f t="shared" ca="1" si="331"/>
        <v>1966</v>
      </c>
      <c r="H1609" s="1" t="str">
        <f ca="1">IFERROR(INDEX(Varmeinstallation!B:B,MATCH(INDIRECT($A$1&amp;"L"&amp;A1609)*1,Varmeinstallation!A:A,0)),"Ingen varmeinstallationer")</f>
        <v>Centralvarme fra eget anlæg, et-kammer fyr</v>
      </c>
      <c r="I1609" s="1" t="str">
        <f ca="1">IFERROR(INDEX(Opvarmningsmiddel!B:B,MATCH(INDIRECT($A$1&amp;"M"&amp;A1609)*1,Opvarmningsmiddel!A:A,0)),"")</f>
        <v>Naturgas</v>
      </c>
      <c r="J1609" s="1">
        <f t="shared" ca="1" si="332"/>
        <v>0</v>
      </c>
      <c r="K1609" s="1" t="str">
        <f ca="1">IFERROR(INDEX(Relationstabel!$C$3:$K$10,MATCH(VALUE(INDIRECT($A$1&amp;"L"&amp;A1609)),Relationstabel!$A$3:$A$10,0),MATCH(IFERROR(VALUE(INDIRECT($A$1&amp;"M"&amp;A1609)),0),Relationstabel!$C$1:$K$1,0)),"Ingen varmeinstallationer")</f>
        <v>Naturgas</v>
      </c>
      <c r="L1609" s="1" t="str">
        <f ca="1">INDEX(Anvendelseskode!B:B,MATCH($E1609,Anvendelseskode!$A:$A,0))</f>
        <v>Bygning til kontor, handel, lager herunder offentlig administration</v>
      </c>
      <c r="M1609" s="1" t="str">
        <f ca="1">INDEX(Anvendelseskode!C:C,MATCH($E1609,Anvendelseskode!$A:$A,0))</f>
        <v>Kontor, handel, lager, off. adm.</v>
      </c>
      <c r="N1609" s="1" t="str">
        <f ca="1">INDEX(Anvendelseskode!D:D,MATCH($E1609,Anvendelseskode!$A:$A,0))</f>
        <v>Handel og servicevirksomheder</v>
      </c>
      <c r="O1609" s="1" t="str">
        <f ca="1">IFERROR(INDEX(SBi!$2:$2,MATCH(G1609,SBi!$1:$1,1)),SBi!$K$2)</f>
        <v>1961-1972</v>
      </c>
      <c r="P1609" s="1">
        <f ca="1">IFERROR(INDEX(SBi!$C$3:$K$28,MATCH(E1609,SBi!$B$3:$B$28,0),MATCH(O1609,SBi!$C$2:$K$2,0)),0)</f>
        <v>117.5</v>
      </c>
      <c r="Q1609" s="19">
        <f t="shared" ca="1" si="333"/>
        <v>46.06</v>
      </c>
      <c r="R1609" s="19" t="str">
        <f ca="1">IFERROR(INDEX(VpD!$2:$2,MATCH(G1609,VpD!$1:$1,1)),VpD!$I$2)</f>
        <v>1961-1972</v>
      </c>
      <c r="S1609" s="1">
        <f ca="1">IFERROR(INDEX(VpD!$C$3:$I$27,MATCH(E1609,VpD!$B$3:$B$27,0),MATCH(R1609,VpD!$C$2:$I$2,0)),0)</f>
        <v>105</v>
      </c>
      <c r="T1609" s="19">
        <f t="shared" ca="1" si="334"/>
        <v>41.16</v>
      </c>
      <c r="U1609" s="14" t="str">
        <f t="shared" ca="1" si="335"/>
        <v xml:space="preserve">712358.18 </v>
      </c>
      <c r="V1609" s="14" t="str">
        <f t="shared" ca="1" si="336"/>
        <v>6169519.33</v>
      </c>
      <c r="W1609" s="14" t="str">
        <f t="shared" ca="1" si="337"/>
        <v>POINT(712358.18 6169519.33)</v>
      </c>
      <c r="X1609" s="14" t="str">
        <f>IFERROR(INDEX(BygningOmraade!B:B,MATCH(A1609,BygningOmraade!A:A,0)),"")</f>
        <v/>
      </c>
    </row>
    <row r="1610" spans="1:24" s="14" customFormat="1" x14ac:dyDescent="0.25">
      <c r="A1610" s="14">
        <f t="shared" si="325"/>
        <v>1610</v>
      </c>
      <c r="B1610" s="14" t="str">
        <f t="shared" ca="1" si="326"/>
        <v>5dcef33f-b50c-4e0e-a11e-b1eb7e07ba8d</v>
      </c>
      <c r="C1610" s="14" t="str">
        <f t="shared" ca="1" si="327"/>
        <v>0a3f507e-1ef9-32b8-e044-0003ba298018</v>
      </c>
      <c r="D1610" s="14">
        <f t="shared" ca="1" si="328"/>
        <v>995045</v>
      </c>
      <c r="E1610" s="1">
        <f t="shared" ca="1" si="329"/>
        <v>130</v>
      </c>
      <c r="F1610" s="1">
        <f t="shared" ca="1" si="330"/>
        <v>107</v>
      </c>
      <c r="G1610" s="1">
        <f t="shared" ca="1" si="331"/>
        <v>1969</v>
      </c>
      <c r="H1610" s="1" t="str">
        <f ca="1">IFERROR(INDEX(Varmeinstallation!B:B,MATCH(INDIRECT($A$1&amp;"L"&amp;A1610)*1,Varmeinstallation!A:A,0)),"Ingen varmeinstallationer")</f>
        <v>Fjernvarme/blokvarme (radiatorsystemer eller varmluftanlæg)</v>
      </c>
      <c r="I1610" s="1" t="str">
        <f ca="1">IFERROR(INDEX(Opvarmningsmiddel!B:B,MATCH(INDIRECT($A$1&amp;"M"&amp;A1610)*1,Opvarmningsmiddel!A:A,0)),"")</f>
        <v/>
      </c>
      <c r="J1610" s="1">
        <f t="shared" ca="1" si="332"/>
        <v>0</v>
      </c>
      <c r="K1610" s="1" t="str">
        <f ca="1">IFERROR(INDEX(Relationstabel!$C$3:$K$10,MATCH(VALUE(INDIRECT($A$1&amp;"L"&amp;A1610)),Relationstabel!$A$3:$A$10,0),MATCH(IFERROR(VALUE(INDIRECT($A$1&amp;"M"&amp;A1610)),0),Relationstabel!$C$1:$K$1,0)),"Ingen varmeinstallationer")</f>
        <v>Fjernvarme/ Blokvarme</v>
      </c>
      <c r="L1610" s="1" t="str">
        <f ca="1">INDEX(Anvendelseskode!B:B,MATCH($E1610,Anvendelseskode!$A:$A,0))</f>
        <v>Række-, kæde-, dobbelthus (lodret adskillelse mellem enhederne)</v>
      </c>
      <c r="M1610" s="1" t="str">
        <f ca="1">INDEX(Anvendelseskode!C:C,MATCH($E1610,Anvendelseskode!$A:$A,0))</f>
        <v>Række-, kæde og dobbelthuse</v>
      </c>
      <c r="N1610" s="1" t="str">
        <f ca="1">INDEX(Anvendelseskode!D:D,MATCH($E1610,Anvendelseskode!$A:$A,0))</f>
        <v>Private husholdninger</v>
      </c>
      <c r="O1610" s="1" t="str">
        <f ca="1">IFERROR(INDEX(SBi!$2:$2,MATCH(G1610,SBi!$1:$1,1)),SBi!$K$2)</f>
        <v>1961-1972</v>
      </c>
      <c r="P1610" s="1">
        <f ca="1">IFERROR(INDEX(SBi!$C$3:$K$28,MATCH(E1610,SBi!$B$3:$B$28,0),MATCH(O1610,SBi!$C$2:$K$2,0)),0)</f>
        <v>119.9</v>
      </c>
      <c r="Q1610" s="19">
        <f t="shared" ca="1" si="333"/>
        <v>12.829300000000002</v>
      </c>
      <c r="R1610" s="19" t="str">
        <f ca="1">IFERROR(INDEX(VpD!$2:$2,MATCH(G1610,VpD!$1:$1,1)),VpD!$I$2)</f>
        <v>1961-1972</v>
      </c>
      <c r="S1610" s="1">
        <f ca="1">IFERROR(INDEX(VpD!$C$3:$I$27,MATCH(E1610,VpD!$B$3:$B$27,0),MATCH(R1610,VpD!$C$2:$I$2,0)),0)</f>
        <v>120</v>
      </c>
      <c r="T1610" s="19">
        <f t="shared" ca="1" si="334"/>
        <v>12.84</v>
      </c>
      <c r="U1610" s="14" t="str">
        <f t="shared" ca="1" si="335"/>
        <v xml:space="preserve">711702.02 </v>
      </c>
      <c r="V1610" s="14" t="str">
        <f t="shared" ca="1" si="336"/>
        <v>6172253.01</v>
      </c>
      <c r="W1610" s="14" t="str">
        <f t="shared" ca="1" si="337"/>
        <v>POINT(711702.02 6172253.01)</v>
      </c>
      <c r="X1610" s="14" t="str">
        <f>IFERROR(INDEX(BygningOmraade!B:B,MATCH(A1610,BygningOmraade!A:A,0)),"")</f>
        <v/>
      </c>
    </row>
    <row r="1611" spans="1:24" s="14" customFormat="1" x14ac:dyDescent="0.25">
      <c r="A1611" s="14">
        <f t="shared" si="325"/>
        <v>1611</v>
      </c>
      <c r="B1611" s="14" t="str">
        <f t="shared" ca="1" si="326"/>
        <v>5dfc9172-2066-4d3f-9ca0-26cbe8c0562a</v>
      </c>
      <c r="C1611" s="14" t="str">
        <f t="shared" ca="1" si="327"/>
        <v>0a3f507e-1de8-32b8-e044-0003ba298018</v>
      </c>
      <c r="D1611" s="14">
        <f t="shared" ca="1" si="328"/>
        <v>2540549</v>
      </c>
      <c r="E1611" s="1">
        <f t="shared" ca="1" si="329"/>
        <v>120</v>
      </c>
      <c r="F1611" s="1">
        <f t="shared" ca="1" si="330"/>
        <v>159</v>
      </c>
      <c r="G1611" s="1">
        <f t="shared" ca="1" si="331"/>
        <v>2000</v>
      </c>
      <c r="H1611" s="1" t="str">
        <f ca="1">IFERROR(INDEX(Varmeinstallation!B:B,MATCH(INDIRECT($A$1&amp;"L"&amp;A1611)*1,Varmeinstallation!A:A,0)),"Ingen varmeinstallationer")</f>
        <v>Fjernvarme/blokvarme (radiatorsystemer eller varmluftanlæg)</v>
      </c>
      <c r="I1611" s="1" t="str">
        <f ca="1">IFERROR(INDEX(Opvarmningsmiddel!B:B,MATCH(INDIRECT($A$1&amp;"M"&amp;A1611)*1,Opvarmningsmiddel!A:A,0)),"")</f>
        <v/>
      </c>
      <c r="J1611" s="1">
        <f t="shared" ca="1" si="332"/>
        <v>0</v>
      </c>
      <c r="K1611" s="1" t="str">
        <f ca="1">IFERROR(INDEX(Relationstabel!$C$3:$K$10,MATCH(VALUE(INDIRECT($A$1&amp;"L"&amp;A1611)),Relationstabel!$A$3:$A$10,0),MATCH(IFERROR(VALUE(INDIRECT($A$1&amp;"M"&amp;A1611)),0),Relationstabel!$C$1:$K$1,0)),"Ingen varmeinstallationer")</f>
        <v>Fjernvarme/ Blokvarme</v>
      </c>
      <c r="L1611" s="1" t="str">
        <f ca="1">INDEX(Anvendelseskode!B:B,MATCH($E1611,Anvendelseskode!$A:$A,0))</f>
        <v>Fritliggende enfamilieshus (parcelhus)</v>
      </c>
      <c r="M1611" s="1" t="str">
        <f ca="1">INDEX(Anvendelseskode!C:C,MATCH($E1611,Anvendelseskode!$A:$A,0))</f>
        <v>Parcelhuse</v>
      </c>
      <c r="N1611" s="1" t="str">
        <f ca="1">INDEX(Anvendelseskode!D:D,MATCH($E1611,Anvendelseskode!$A:$A,0))</f>
        <v>Private husholdninger</v>
      </c>
      <c r="O1611" s="1" t="str">
        <f ca="1">IFERROR(INDEX(SBi!$2:$2,MATCH(G1611,SBi!$1:$1,1)),SBi!$K$2)</f>
        <v>1999-2006</v>
      </c>
      <c r="P1611" s="1">
        <f ca="1">IFERROR(INDEX(SBi!$C$3:$K$28,MATCH(E1611,SBi!$B$3:$B$28,0),MATCH(O1611,SBi!$C$2:$K$2,0)),0)</f>
        <v>83.9</v>
      </c>
      <c r="Q1611" s="19">
        <f t="shared" ca="1" si="333"/>
        <v>13.3401</v>
      </c>
      <c r="R1611" s="19" t="str">
        <f ca="1">IFERROR(INDEX(VpD!$2:$2,MATCH(G1611,VpD!$1:$1,1)),VpD!$I$2)</f>
        <v>&gt;1998</v>
      </c>
      <c r="S1611" s="1">
        <f ca="1">IFERROR(INDEX(VpD!$C$3:$I$27,MATCH(E1611,VpD!$B$3:$B$27,0),MATCH(R1611,VpD!$C$2:$I$2,0)),0)</f>
        <v>72</v>
      </c>
      <c r="T1611" s="19">
        <f t="shared" ca="1" si="334"/>
        <v>11.448</v>
      </c>
      <c r="U1611" s="14" t="str">
        <f t="shared" ca="1" si="335"/>
        <v xml:space="preserve">712076.7 </v>
      </c>
      <c r="V1611" s="14" t="str">
        <f t="shared" ca="1" si="336"/>
        <v>6172097.79</v>
      </c>
      <c r="W1611" s="14" t="str">
        <f t="shared" ca="1" si="337"/>
        <v>POINT(712076.7 6172097.79)</v>
      </c>
      <c r="X1611" s="14" t="str">
        <f>IFERROR(INDEX(BygningOmraade!B:B,MATCH(A1611,BygningOmraade!A:A,0)),"")</f>
        <v/>
      </c>
    </row>
    <row r="1612" spans="1:24" s="14" customFormat="1" x14ac:dyDescent="0.25">
      <c r="A1612" s="14">
        <f t="shared" si="325"/>
        <v>1612</v>
      </c>
      <c r="B1612" s="14" t="str">
        <f t="shared" ca="1" si="326"/>
        <v>5e0c293a-876e-4ccd-befc-96fc1e656948</v>
      </c>
      <c r="C1612" s="14" t="str">
        <f t="shared" ca="1" si="327"/>
        <v>0a3f507e-22e0-32b8-e044-0003ba298018</v>
      </c>
      <c r="D1612" s="14">
        <f t="shared" ca="1" si="328"/>
        <v>995389</v>
      </c>
      <c r="E1612" s="1">
        <f t="shared" ca="1" si="329"/>
        <v>130</v>
      </c>
      <c r="F1612" s="1">
        <f t="shared" ca="1" si="330"/>
        <v>107</v>
      </c>
      <c r="G1612" s="1">
        <f t="shared" ca="1" si="331"/>
        <v>1983</v>
      </c>
      <c r="H1612" s="1" t="str">
        <f ca="1">IFERROR(INDEX(Varmeinstallation!B:B,MATCH(INDIRECT($A$1&amp;"L"&amp;A1612)*1,Varmeinstallation!A:A,0)),"Ingen varmeinstallationer")</f>
        <v>Fjernvarme/blokvarme (radiatorsystemer eller varmluftanlæg)</v>
      </c>
      <c r="I1612" s="1" t="str">
        <f ca="1">IFERROR(INDEX(Opvarmningsmiddel!B:B,MATCH(INDIRECT($A$1&amp;"M"&amp;A1612)*1,Opvarmningsmiddel!A:A,0)),"")</f>
        <v/>
      </c>
      <c r="J1612" s="1">
        <f t="shared" ca="1" si="332"/>
        <v>0</v>
      </c>
      <c r="K1612" s="1" t="str">
        <f ca="1">IFERROR(INDEX(Relationstabel!$C$3:$K$10,MATCH(VALUE(INDIRECT($A$1&amp;"L"&amp;A1612)),Relationstabel!$A$3:$A$10,0),MATCH(IFERROR(VALUE(INDIRECT($A$1&amp;"M"&amp;A1612)),0),Relationstabel!$C$1:$K$1,0)),"Ingen varmeinstallationer")</f>
        <v>Fjernvarme/ Blokvarme</v>
      </c>
      <c r="L1612" s="1" t="str">
        <f ca="1">INDEX(Anvendelseskode!B:B,MATCH($E1612,Anvendelseskode!$A:$A,0))</f>
        <v>Række-, kæde-, dobbelthus (lodret adskillelse mellem enhederne)</v>
      </c>
      <c r="M1612" s="1" t="str">
        <f ca="1">INDEX(Anvendelseskode!C:C,MATCH($E1612,Anvendelseskode!$A:$A,0))</f>
        <v>Række-, kæde og dobbelthuse</v>
      </c>
      <c r="N1612" s="1" t="str">
        <f ca="1">INDEX(Anvendelseskode!D:D,MATCH($E1612,Anvendelseskode!$A:$A,0))</f>
        <v>Private husholdninger</v>
      </c>
      <c r="O1612" s="1" t="str">
        <f ca="1">IFERROR(INDEX(SBi!$2:$2,MATCH(G1612,SBi!$1:$1,1)),SBi!$K$2)</f>
        <v>1979-1998</v>
      </c>
      <c r="P1612" s="1">
        <f ca="1">IFERROR(INDEX(SBi!$C$3:$K$28,MATCH(E1612,SBi!$B$3:$B$28,0),MATCH(O1612,SBi!$C$2:$K$2,0)),0)</f>
        <v>96.8</v>
      </c>
      <c r="Q1612" s="19">
        <f t="shared" ca="1" si="333"/>
        <v>10.3576</v>
      </c>
      <c r="R1612" s="19" t="str">
        <f ca="1">IFERROR(INDEX(VpD!$2:$2,MATCH(G1612,VpD!$1:$1,1)),VpD!$I$2)</f>
        <v>1979-1998</v>
      </c>
      <c r="S1612" s="1">
        <f ca="1">IFERROR(INDEX(VpD!$C$3:$I$27,MATCH(E1612,VpD!$B$3:$B$27,0),MATCH(R1612,VpD!$C$2:$I$2,0)),0)</f>
        <v>74</v>
      </c>
      <c r="T1612" s="19">
        <f t="shared" ca="1" si="334"/>
        <v>7.9180000000000001</v>
      </c>
      <c r="U1612" s="14" t="str">
        <f t="shared" ca="1" si="335"/>
        <v xml:space="preserve">711992.62 </v>
      </c>
      <c r="V1612" s="14" t="str">
        <f t="shared" ca="1" si="336"/>
        <v>6172032.83</v>
      </c>
      <c r="W1612" s="14" t="str">
        <f t="shared" ca="1" si="337"/>
        <v>POINT(711992.62 6172032.83)</v>
      </c>
      <c r="X1612" s="14" t="str">
        <f>IFERROR(INDEX(BygningOmraade!B:B,MATCH(A1612,BygningOmraade!A:A,0)),"")</f>
        <v/>
      </c>
    </row>
    <row r="1613" spans="1:24" s="14" customFormat="1" x14ac:dyDescent="0.25">
      <c r="A1613" s="14">
        <f t="shared" si="325"/>
        <v>1613</v>
      </c>
      <c r="B1613" s="14" t="str">
        <f t="shared" ca="1" si="326"/>
        <v>5e135d95-9257-4be1-9c6d-ed75131d9d62</v>
      </c>
      <c r="C1613" s="14" t="str">
        <f t="shared" ca="1" si="327"/>
        <v>0a3f507e-158a-32b8-e044-0003ba298018</v>
      </c>
      <c r="D1613" s="14">
        <f t="shared" ca="1" si="328"/>
        <v>997030</v>
      </c>
      <c r="E1613" s="1">
        <f t="shared" ca="1" si="329"/>
        <v>130</v>
      </c>
      <c r="F1613" s="1">
        <f t="shared" ca="1" si="330"/>
        <v>109</v>
      </c>
      <c r="G1613" s="1">
        <f t="shared" ca="1" si="331"/>
        <v>1978</v>
      </c>
      <c r="H1613" s="1" t="str">
        <f ca="1">IFERROR(INDEX(Varmeinstallation!B:B,MATCH(INDIRECT($A$1&amp;"L"&amp;A1613)*1,Varmeinstallation!A:A,0)),"Ingen varmeinstallationer")</f>
        <v>Fjernvarme/blokvarme (radiatorsystemer eller varmluftanlæg)</v>
      </c>
      <c r="I1613" s="1" t="str">
        <f ca="1">IFERROR(INDEX(Opvarmningsmiddel!B:B,MATCH(INDIRECT($A$1&amp;"M"&amp;A1613)*1,Opvarmningsmiddel!A:A,0)),"")</f>
        <v/>
      </c>
      <c r="J1613" s="1">
        <f t="shared" ca="1" si="332"/>
        <v>0</v>
      </c>
      <c r="K1613" s="1" t="str">
        <f ca="1">IFERROR(INDEX(Relationstabel!$C$3:$K$10,MATCH(VALUE(INDIRECT($A$1&amp;"L"&amp;A1613)),Relationstabel!$A$3:$A$10,0),MATCH(IFERROR(VALUE(INDIRECT($A$1&amp;"M"&amp;A1613)),0),Relationstabel!$C$1:$K$1,0)),"Ingen varmeinstallationer")</f>
        <v>Fjernvarme/ Blokvarme</v>
      </c>
      <c r="L1613" s="1" t="str">
        <f ca="1">INDEX(Anvendelseskode!B:B,MATCH($E1613,Anvendelseskode!$A:$A,0))</f>
        <v>Række-, kæde-, dobbelthus (lodret adskillelse mellem enhederne)</v>
      </c>
      <c r="M1613" s="1" t="str">
        <f ca="1">INDEX(Anvendelseskode!C:C,MATCH($E1613,Anvendelseskode!$A:$A,0))</f>
        <v>Række-, kæde og dobbelthuse</v>
      </c>
      <c r="N1613" s="1" t="str">
        <f ca="1">INDEX(Anvendelseskode!D:D,MATCH($E1613,Anvendelseskode!$A:$A,0))</f>
        <v>Private husholdninger</v>
      </c>
      <c r="O1613" s="1" t="str">
        <f ca="1">IFERROR(INDEX(SBi!$2:$2,MATCH(G1613,SBi!$1:$1,1)),SBi!$K$2)</f>
        <v>1973-1978</v>
      </c>
      <c r="P1613" s="1">
        <f ca="1">IFERROR(INDEX(SBi!$C$3:$K$28,MATCH(E1613,SBi!$B$3:$B$28,0),MATCH(O1613,SBi!$C$2:$K$2,0)),0)</f>
        <v>112.6</v>
      </c>
      <c r="Q1613" s="19">
        <f t="shared" ca="1" si="333"/>
        <v>12.273399999999999</v>
      </c>
      <c r="R1613" s="19" t="str">
        <f ca="1">IFERROR(INDEX(VpD!$2:$2,MATCH(G1613,VpD!$1:$1,1)),VpD!$I$2)</f>
        <v>1973-1978</v>
      </c>
      <c r="S1613" s="1">
        <f ca="1">IFERROR(INDEX(VpD!$C$3:$I$27,MATCH(E1613,VpD!$B$3:$B$27,0),MATCH(R1613,VpD!$C$2:$I$2,0)),0)</f>
        <v>98</v>
      </c>
      <c r="T1613" s="19">
        <f t="shared" ca="1" si="334"/>
        <v>10.682</v>
      </c>
      <c r="U1613" s="14" t="str">
        <f t="shared" ca="1" si="335"/>
        <v xml:space="preserve">713580.18 </v>
      </c>
      <c r="V1613" s="14" t="str">
        <f t="shared" ca="1" si="336"/>
        <v>6169834.74</v>
      </c>
      <c r="W1613" s="14" t="str">
        <f t="shared" ca="1" si="337"/>
        <v>POINT(713580.18 6169834.74)</v>
      </c>
      <c r="X1613" s="14" t="str">
        <f>IFERROR(INDEX(BygningOmraade!B:B,MATCH(A1613,BygningOmraade!A:A,0)),"")</f>
        <v/>
      </c>
    </row>
    <row r="1614" spans="1:24" s="14" customFormat="1" x14ac:dyDescent="0.25">
      <c r="A1614" s="14">
        <f t="shared" si="325"/>
        <v>1614</v>
      </c>
      <c r="B1614" s="14" t="str">
        <f t="shared" ca="1" si="326"/>
        <v>5e18a2b5-725e-4e70-b8c9-f573fa2f1e3e</v>
      </c>
      <c r="C1614" s="14" t="str">
        <f t="shared" ca="1" si="327"/>
        <v>0a3f507e-1aa5-32b8-e044-0003ba298018</v>
      </c>
      <c r="D1614" s="14">
        <f t="shared" ca="1" si="328"/>
        <v>997575</v>
      </c>
      <c r="E1614" s="1">
        <f t="shared" ca="1" si="329"/>
        <v>120</v>
      </c>
      <c r="F1614" s="1">
        <f t="shared" ca="1" si="330"/>
        <v>215</v>
      </c>
      <c r="G1614" s="1">
        <f t="shared" ca="1" si="331"/>
        <v>1977</v>
      </c>
      <c r="H1614" s="1" t="str">
        <f ca="1">IFERROR(INDEX(Varmeinstallation!B:B,MATCH(INDIRECT($A$1&amp;"L"&amp;A1614)*1,Varmeinstallation!A:A,0)),"Ingen varmeinstallationer")</f>
        <v>Centralvarme fra eget anlæg, et-kammer fyr</v>
      </c>
      <c r="I1614" s="1" t="str">
        <f ca="1">IFERROR(INDEX(Opvarmningsmiddel!B:B,MATCH(INDIRECT($A$1&amp;"M"&amp;A1614)*1,Opvarmningsmiddel!A:A,0)),"")</f>
        <v>Naturgas</v>
      </c>
      <c r="J1614" s="1">
        <f t="shared" ca="1" si="332"/>
        <v>2</v>
      </c>
      <c r="K1614" s="1" t="str">
        <f ca="1">IFERROR(INDEX(Relationstabel!$C$3:$K$10,MATCH(VALUE(INDIRECT($A$1&amp;"L"&amp;A1614)),Relationstabel!$A$3:$A$10,0),MATCH(IFERROR(VALUE(INDIRECT($A$1&amp;"M"&amp;A1614)),0),Relationstabel!$C$1:$K$1,0)),"Ingen varmeinstallationer")</f>
        <v>Naturgas</v>
      </c>
      <c r="L1614" s="1" t="str">
        <f ca="1">INDEX(Anvendelseskode!B:B,MATCH($E1614,Anvendelseskode!$A:$A,0))</f>
        <v>Fritliggende enfamilieshus (parcelhus)</v>
      </c>
      <c r="M1614" s="1" t="str">
        <f ca="1">INDEX(Anvendelseskode!C:C,MATCH($E1614,Anvendelseskode!$A:$A,0))</f>
        <v>Parcelhuse</v>
      </c>
      <c r="N1614" s="1" t="str">
        <f ca="1">INDEX(Anvendelseskode!D:D,MATCH($E1614,Anvendelseskode!$A:$A,0))</f>
        <v>Private husholdninger</v>
      </c>
      <c r="O1614" s="1" t="str">
        <f ca="1">IFERROR(INDEX(SBi!$2:$2,MATCH(G1614,SBi!$1:$1,1)),SBi!$K$2)</f>
        <v>1973-1978</v>
      </c>
      <c r="P1614" s="1">
        <f ca="1">IFERROR(INDEX(SBi!$C$3:$K$28,MATCH(E1614,SBi!$B$3:$B$28,0),MATCH(O1614,SBi!$C$2:$K$2,0)),0)</f>
        <v>119.8</v>
      </c>
      <c r="Q1614" s="19">
        <f t="shared" ca="1" si="333"/>
        <v>25.757000000000001</v>
      </c>
      <c r="R1614" s="19" t="str">
        <f ca="1">IFERROR(INDEX(VpD!$2:$2,MATCH(G1614,VpD!$1:$1,1)),VpD!$I$2)</f>
        <v>1973-1978</v>
      </c>
      <c r="S1614" s="1">
        <f ca="1">IFERROR(INDEX(VpD!$C$3:$I$27,MATCH(E1614,VpD!$B$3:$B$27,0),MATCH(R1614,VpD!$C$2:$I$2,0)),0)</f>
        <v>117</v>
      </c>
      <c r="T1614" s="19">
        <f t="shared" ca="1" si="334"/>
        <v>25.155000000000001</v>
      </c>
      <c r="U1614" s="14" t="str">
        <f t="shared" ca="1" si="335"/>
        <v xml:space="preserve">713838.32 </v>
      </c>
      <c r="V1614" s="14" t="str">
        <f t="shared" ca="1" si="336"/>
        <v>6168995.76</v>
      </c>
      <c r="W1614" s="14" t="str">
        <f t="shared" ca="1" si="337"/>
        <v>POINT(713838.32 6168995.76)</v>
      </c>
      <c r="X1614" s="14" t="str">
        <f>IFERROR(INDEX(BygningOmraade!B:B,MATCH(A1614,BygningOmraade!A:A,0)),"")</f>
        <v/>
      </c>
    </row>
    <row r="1615" spans="1:24" s="14" customFormat="1" x14ac:dyDescent="0.25">
      <c r="A1615" s="14">
        <f t="shared" si="325"/>
        <v>1615</v>
      </c>
      <c r="B1615" s="14" t="str">
        <f t="shared" ca="1" si="326"/>
        <v>5e1e8722-d0d5-436b-aeac-1b6d4f9c9e5c</v>
      </c>
      <c r="C1615" s="14" t="str">
        <f t="shared" ca="1" si="327"/>
        <v>0a3f507e-1966-32b8-e044-0003ba298018</v>
      </c>
      <c r="D1615" s="14">
        <f t="shared" ca="1" si="328"/>
        <v>995257</v>
      </c>
      <c r="E1615" s="1">
        <f t="shared" ca="1" si="329"/>
        <v>130</v>
      </c>
      <c r="F1615" s="1">
        <f t="shared" ca="1" si="330"/>
        <v>104</v>
      </c>
      <c r="G1615" s="1">
        <f t="shared" ca="1" si="331"/>
        <v>1978</v>
      </c>
      <c r="H1615" s="1" t="str">
        <f ca="1">IFERROR(INDEX(Varmeinstallation!B:B,MATCH(INDIRECT($A$1&amp;"L"&amp;A1615)*1,Varmeinstallation!A:A,0)),"Ingen varmeinstallationer")</f>
        <v>Fjernvarme/blokvarme (radiatorsystemer eller varmluftanlæg)</v>
      </c>
      <c r="I1615" s="1" t="str">
        <f ca="1">IFERROR(INDEX(Opvarmningsmiddel!B:B,MATCH(INDIRECT($A$1&amp;"M"&amp;A1615)*1,Opvarmningsmiddel!A:A,0)),"")</f>
        <v/>
      </c>
      <c r="J1615" s="1">
        <f t="shared" ca="1" si="332"/>
        <v>2</v>
      </c>
      <c r="K1615" s="1" t="str">
        <f ca="1">IFERROR(INDEX(Relationstabel!$C$3:$K$10,MATCH(VALUE(INDIRECT($A$1&amp;"L"&amp;A1615)),Relationstabel!$A$3:$A$10,0),MATCH(IFERROR(VALUE(INDIRECT($A$1&amp;"M"&amp;A1615)),0),Relationstabel!$C$1:$K$1,0)),"Ingen varmeinstallationer")</f>
        <v>Fjernvarme/ Blokvarme</v>
      </c>
      <c r="L1615" s="1" t="str">
        <f ca="1">INDEX(Anvendelseskode!B:B,MATCH($E1615,Anvendelseskode!$A:$A,0))</f>
        <v>Række-, kæde-, dobbelthus (lodret adskillelse mellem enhederne)</v>
      </c>
      <c r="M1615" s="1" t="str">
        <f ca="1">INDEX(Anvendelseskode!C:C,MATCH($E1615,Anvendelseskode!$A:$A,0))</f>
        <v>Række-, kæde og dobbelthuse</v>
      </c>
      <c r="N1615" s="1" t="str">
        <f ca="1">INDEX(Anvendelseskode!D:D,MATCH($E1615,Anvendelseskode!$A:$A,0))</f>
        <v>Private husholdninger</v>
      </c>
      <c r="O1615" s="1" t="str">
        <f ca="1">IFERROR(INDEX(SBi!$2:$2,MATCH(G1615,SBi!$1:$1,1)),SBi!$K$2)</f>
        <v>1973-1978</v>
      </c>
      <c r="P1615" s="1">
        <f ca="1">IFERROR(INDEX(SBi!$C$3:$K$28,MATCH(E1615,SBi!$B$3:$B$28,0),MATCH(O1615,SBi!$C$2:$K$2,0)),0)</f>
        <v>112.6</v>
      </c>
      <c r="Q1615" s="19">
        <f t="shared" ca="1" si="333"/>
        <v>11.7104</v>
      </c>
      <c r="R1615" s="19" t="str">
        <f ca="1">IFERROR(INDEX(VpD!$2:$2,MATCH(G1615,VpD!$1:$1,1)),VpD!$I$2)</f>
        <v>1973-1978</v>
      </c>
      <c r="S1615" s="1">
        <f ca="1">IFERROR(INDEX(VpD!$C$3:$I$27,MATCH(E1615,VpD!$B$3:$B$27,0),MATCH(R1615,VpD!$C$2:$I$2,0)),0)</f>
        <v>98</v>
      </c>
      <c r="T1615" s="19">
        <f t="shared" ca="1" si="334"/>
        <v>10.192</v>
      </c>
      <c r="U1615" s="14" t="str">
        <f t="shared" ca="1" si="335"/>
        <v xml:space="preserve">711796.88 </v>
      </c>
      <c r="V1615" s="14" t="str">
        <f t="shared" ca="1" si="336"/>
        <v>6172529.37</v>
      </c>
      <c r="W1615" s="14" t="str">
        <f t="shared" ca="1" si="337"/>
        <v>POINT(711796.88 6172529.37)</v>
      </c>
      <c r="X1615" s="14" t="str">
        <f>IFERROR(INDEX(BygningOmraade!B:B,MATCH(A1615,BygningOmraade!A:A,0)),"")</f>
        <v/>
      </c>
    </row>
    <row r="1616" spans="1:24" s="14" customFormat="1" x14ac:dyDescent="0.25">
      <c r="A1616" s="14">
        <f t="shared" si="325"/>
        <v>1616</v>
      </c>
      <c r="B1616" s="14" t="str">
        <f t="shared" ca="1" si="326"/>
        <v>5e2644c3-3441-44b6-822a-fb2db9b07a25</v>
      </c>
      <c r="C1616" s="14" t="str">
        <f t="shared" ca="1" si="327"/>
        <v>0a3f507e-1930-32b8-e044-0003ba298018</v>
      </c>
      <c r="D1616" s="14">
        <f t="shared" ca="1" si="328"/>
        <v>993890</v>
      </c>
      <c r="E1616" s="1">
        <f t="shared" ca="1" si="329"/>
        <v>230</v>
      </c>
      <c r="F1616" s="1">
        <f t="shared" ca="1" si="330"/>
        <v>312</v>
      </c>
      <c r="G1616" s="1">
        <f t="shared" ca="1" si="331"/>
        <v>1968</v>
      </c>
      <c r="H1616" s="1" t="str">
        <f ca="1">IFERROR(INDEX(Varmeinstallation!B:B,MATCH(INDIRECT($A$1&amp;"L"&amp;A1616)*1,Varmeinstallation!A:A,0)),"Ingen varmeinstallationer")</f>
        <v>Fjernvarme/blokvarme (radiatorsystemer eller varmluftanlæg)</v>
      </c>
      <c r="I1616" s="1" t="str">
        <f ca="1">IFERROR(INDEX(Opvarmningsmiddel!B:B,MATCH(INDIRECT($A$1&amp;"M"&amp;A1616)*1,Opvarmningsmiddel!A:A,0)),"")</f>
        <v/>
      </c>
      <c r="J1616" s="1">
        <f t="shared" ca="1" si="332"/>
        <v>0</v>
      </c>
      <c r="K1616" s="1" t="str">
        <f ca="1">IFERROR(INDEX(Relationstabel!$C$3:$K$10,MATCH(VALUE(INDIRECT($A$1&amp;"L"&amp;A1616)),Relationstabel!$A$3:$A$10,0),MATCH(IFERROR(VALUE(INDIRECT($A$1&amp;"M"&amp;A1616)),0),Relationstabel!$C$1:$K$1,0)),"Ingen varmeinstallationer")</f>
        <v>Fjernvarme/ Blokvarme</v>
      </c>
      <c r="L1616" s="1" t="str">
        <f ca="1">INDEX(Anvendelseskode!B:B,MATCH($E1616,Anvendelseskode!$A:$A,0))</f>
        <v>El-, gas-, vand- eller varmeværk forbrændingsanstalt m.v..</v>
      </c>
      <c r="M1616" s="1" t="str">
        <f ca="1">INDEX(Anvendelseskode!C:C,MATCH($E1616,Anvendelseskode!$A:$A,0))</f>
        <v>El-, gas-, vand- og varmeværker</v>
      </c>
      <c r="N1616" s="1" t="str">
        <f ca="1">INDEX(Anvendelseskode!D:D,MATCH($E1616,Anvendelseskode!$A:$A,0))</f>
        <v>Industri</v>
      </c>
      <c r="O1616" s="1" t="str">
        <f ca="1">IFERROR(INDEX(SBi!$2:$2,MATCH(G1616,SBi!$1:$1,1)),SBi!$K$2)</f>
        <v>1961-1972</v>
      </c>
      <c r="P1616" s="1">
        <f ca="1">IFERROR(INDEX(SBi!$C$3:$K$28,MATCH(E1616,SBi!$B$3:$B$28,0),MATCH(O1616,SBi!$C$2:$K$2,0)),0)</f>
        <v>97</v>
      </c>
      <c r="Q1616" s="19">
        <f t="shared" ca="1" si="333"/>
        <v>30.263999999999999</v>
      </c>
      <c r="R1616" s="19" t="str">
        <f ca="1">IFERROR(INDEX(VpD!$2:$2,MATCH(G1616,VpD!$1:$1,1)),VpD!$I$2)</f>
        <v>1961-1972</v>
      </c>
      <c r="S1616" s="1">
        <f ca="1">IFERROR(INDEX(VpD!$C$3:$I$27,MATCH(E1616,VpD!$B$3:$B$27,0),MATCH(R1616,VpD!$C$2:$I$2,0)),0)</f>
        <v>97</v>
      </c>
      <c r="T1616" s="19">
        <f t="shared" ca="1" si="334"/>
        <v>30.263999999999999</v>
      </c>
      <c r="U1616" s="14" t="str">
        <f t="shared" ca="1" si="335"/>
        <v xml:space="preserve">711222 </v>
      </c>
      <c r="V1616" s="14" t="str">
        <f t="shared" ca="1" si="336"/>
        <v>6172218.55</v>
      </c>
      <c r="W1616" s="14" t="str">
        <f t="shared" ca="1" si="337"/>
        <v>POINT(711222 6172218.55)</v>
      </c>
      <c r="X1616" s="14" t="str">
        <f>IFERROR(INDEX(BygningOmraade!B:B,MATCH(A1616,BygningOmraade!A:A,0)),"")</f>
        <v/>
      </c>
    </row>
    <row r="1617" spans="1:24" s="14" customFormat="1" x14ac:dyDescent="0.25">
      <c r="A1617" s="14">
        <f t="shared" si="325"/>
        <v>1617</v>
      </c>
      <c r="B1617" s="14" t="str">
        <f t="shared" ca="1" si="326"/>
        <v>5e2edf6c-3af3-4ea5-8fab-e59c4e3ce52f</v>
      </c>
      <c r="C1617" s="14" t="str">
        <f t="shared" ca="1" si="327"/>
        <v>b84f3f1e-01db-4f3f-b9b8-2351af5f79f7</v>
      </c>
      <c r="D1617" s="14">
        <f t="shared" ca="1" si="328"/>
        <v>100094115</v>
      </c>
      <c r="E1617" s="1">
        <f t="shared" ca="1" si="329"/>
        <v>130</v>
      </c>
      <c r="F1617" s="1">
        <f t="shared" ca="1" si="330"/>
        <v>120</v>
      </c>
      <c r="G1617" s="1">
        <f t="shared" ca="1" si="331"/>
        <v>2016</v>
      </c>
      <c r="H1617" s="1" t="str">
        <f ca="1">IFERROR(INDEX(Varmeinstallation!B:B,MATCH(INDIRECT($A$1&amp;"L"&amp;A1617)*1,Varmeinstallation!A:A,0)),"Ingen varmeinstallationer")</f>
        <v>Fjernvarme/blokvarme (radiatorsystemer eller varmluftanlæg)</v>
      </c>
      <c r="I1617" s="1" t="str">
        <f ca="1">IFERROR(INDEX(Opvarmningsmiddel!B:B,MATCH(INDIRECT($A$1&amp;"M"&amp;A1617)*1,Opvarmningsmiddel!A:A,0)),"")</f>
        <v/>
      </c>
      <c r="J1617" s="1">
        <f t="shared" ca="1" si="332"/>
        <v>0</v>
      </c>
      <c r="K1617" s="1" t="str">
        <f ca="1">IFERROR(INDEX(Relationstabel!$C$3:$K$10,MATCH(VALUE(INDIRECT($A$1&amp;"L"&amp;A1617)),Relationstabel!$A$3:$A$10,0),MATCH(IFERROR(VALUE(INDIRECT($A$1&amp;"M"&amp;A1617)),0),Relationstabel!$C$1:$K$1,0)),"Ingen varmeinstallationer")</f>
        <v>Fjernvarme/ Blokvarme</v>
      </c>
      <c r="L1617" s="1" t="str">
        <f ca="1">INDEX(Anvendelseskode!B:B,MATCH($E1617,Anvendelseskode!$A:$A,0))</f>
        <v>Række-, kæde-, dobbelthus (lodret adskillelse mellem enhederne)</v>
      </c>
      <c r="M1617" s="1" t="str">
        <f ca="1">INDEX(Anvendelseskode!C:C,MATCH($E1617,Anvendelseskode!$A:$A,0))</f>
        <v>Række-, kæde og dobbelthuse</v>
      </c>
      <c r="N1617" s="1" t="str">
        <f ca="1">INDEX(Anvendelseskode!D:D,MATCH($E1617,Anvendelseskode!$A:$A,0))</f>
        <v>Private husholdninger</v>
      </c>
      <c r="O1617" s="1" t="str">
        <f ca="1">IFERROR(INDEX(SBi!$2:$2,MATCH(G1617,SBi!$1:$1,1)),SBi!$K$2)</f>
        <v>Efter 2006</v>
      </c>
      <c r="P1617" s="1">
        <f ca="1">IFERROR(INDEX(SBi!$C$3:$K$28,MATCH(E1617,SBi!$B$3:$B$28,0),MATCH(O1617,SBi!$C$2:$K$2,0)),0)</f>
        <v>66.400000000000006</v>
      </c>
      <c r="Q1617" s="19">
        <f t="shared" ca="1" si="333"/>
        <v>7.9680000000000009</v>
      </c>
      <c r="R1617" s="19" t="str">
        <f ca="1">IFERROR(INDEX(VpD!$2:$2,MATCH(G1617,VpD!$1:$1,1)),VpD!$I$2)</f>
        <v>&gt;1998</v>
      </c>
      <c r="S1617" s="1">
        <f ca="1">IFERROR(INDEX(VpD!$C$3:$I$27,MATCH(E1617,VpD!$B$3:$B$27,0),MATCH(R1617,VpD!$C$2:$I$2,0)),0)</f>
        <v>65</v>
      </c>
      <c r="T1617" s="19">
        <f t="shared" ca="1" si="334"/>
        <v>7.8</v>
      </c>
      <c r="U1617" s="14" t="str">
        <f t="shared" ca="1" si="335"/>
        <v xml:space="preserve">711569.92 </v>
      </c>
      <c r="V1617" s="14" t="str">
        <f t="shared" ca="1" si="336"/>
        <v>6172813.29</v>
      </c>
      <c r="W1617" s="14" t="str">
        <f t="shared" ca="1" si="337"/>
        <v>POINT(711569.92 6172813.29)</v>
      </c>
      <c r="X1617" s="14" t="str">
        <f>IFERROR(INDEX(BygningOmraade!B:B,MATCH(A1617,BygningOmraade!A:A,0)),"")</f>
        <v/>
      </c>
    </row>
    <row r="1618" spans="1:24" s="14" customFormat="1" x14ac:dyDescent="0.25">
      <c r="A1618" s="14">
        <f t="shared" si="325"/>
        <v>1618</v>
      </c>
      <c r="B1618" s="14" t="str">
        <f t="shared" ca="1" si="326"/>
        <v>5e45d996-a829-4efb-b2d3-0ad314ed4cdf</v>
      </c>
      <c r="C1618" s="14" t="str">
        <f t="shared" ca="1" si="327"/>
        <v>0a3f507e-1c53-32b8-e044-0003ba298018</v>
      </c>
      <c r="D1618" s="14">
        <f t="shared" ca="1" si="328"/>
        <v>997656</v>
      </c>
      <c r="E1618" s="1">
        <f t="shared" ca="1" si="329"/>
        <v>120</v>
      </c>
      <c r="F1618" s="1">
        <f t="shared" ca="1" si="330"/>
        <v>155</v>
      </c>
      <c r="G1618" s="1">
        <f t="shared" ca="1" si="331"/>
        <v>2016</v>
      </c>
      <c r="H1618" s="1" t="str">
        <f ca="1">IFERROR(INDEX(Varmeinstallation!B:B,MATCH(INDIRECT($A$1&amp;"L"&amp;A1618)*1,Varmeinstallation!A:A,0)),"Ingen varmeinstallationer")</f>
        <v>Centralvarme fra eget anlæg, et-kammer fyr</v>
      </c>
      <c r="I1618" s="1" t="str">
        <f ca="1">IFERROR(INDEX(Opvarmningsmiddel!B:B,MATCH(INDIRECT($A$1&amp;"M"&amp;A1618)*1,Opvarmningsmiddel!A:A,0)),"")</f>
        <v>Naturgas</v>
      </c>
      <c r="J1618" s="1">
        <f t="shared" ca="1" si="332"/>
        <v>0</v>
      </c>
      <c r="K1618" s="1" t="str">
        <f ca="1">IFERROR(INDEX(Relationstabel!$C$3:$K$10,MATCH(VALUE(INDIRECT($A$1&amp;"L"&amp;A1618)),Relationstabel!$A$3:$A$10,0),MATCH(IFERROR(VALUE(INDIRECT($A$1&amp;"M"&amp;A1618)),0),Relationstabel!$C$1:$K$1,0)),"Ingen varmeinstallationer")</f>
        <v>Naturgas</v>
      </c>
      <c r="L1618" s="1" t="str">
        <f ca="1">INDEX(Anvendelseskode!B:B,MATCH($E1618,Anvendelseskode!$A:$A,0))</f>
        <v>Fritliggende enfamilieshus (parcelhus)</v>
      </c>
      <c r="M1618" s="1" t="str">
        <f ca="1">INDEX(Anvendelseskode!C:C,MATCH($E1618,Anvendelseskode!$A:$A,0))</f>
        <v>Parcelhuse</v>
      </c>
      <c r="N1618" s="1" t="str">
        <f ca="1">INDEX(Anvendelseskode!D:D,MATCH($E1618,Anvendelseskode!$A:$A,0))</f>
        <v>Private husholdninger</v>
      </c>
      <c r="O1618" s="1" t="str">
        <f ca="1">IFERROR(INDEX(SBi!$2:$2,MATCH(G1618,SBi!$1:$1,1)),SBi!$K$2)</f>
        <v>Efter 2006</v>
      </c>
      <c r="P1618" s="1">
        <f ca="1">IFERROR(INDEX(SBi!$C$3:$K$28,MATCH(E1618,SBi!$B$3:$B$28,0),MATCH(O1618,SBi!$C$2:$K$2,0)),0)</f>
        <v>67.3</v>
      </c>
      <c r="Q1618" s="19">
        <f t="shared" ca="1" si="333"/>
        <v>10.4315</v>
      </c>
      <c r="R1618" s="19" t="str">
        <f ca="1">IFERROR(INDEX(VpD!$2:$2,MATCH(G1618,VpD!$1:$1,1)),VpD!$I$2)</f>
        <v>&gt;1998</v>
      </c>
      <c r="S1618" s="1">
        <f ca="1">IFERROR(INDEX(VpD!$C$3:$I$27,MATCH(E1618,VpD!$B$3:$B$27,0),MATCH(R1618,VpD!$C$2:$I$2,0)),0)</f>
        <v>72</v>
      </c>
      <c r="T1618" s="19">
        <f t="shared" ca="1" si="334"/>
        <v>11.16</v>
      </c>
      <c r="U1618" s="14" t="str">
        <f t="shared" ca="1" si="335"/>
        <v xml:space="preserve">714197.97 </v>
      </c>
      <c r="V1618" s="14" t="str">
        <f t="shared" ca="1" si="336"/>
        <v>6168821.8</v>
      </c>
      <c r="W1618" s="14" t="str">
        <f t="shared" ca="1" si="337"/>
        <v>POINT(714197.97 6168821.8)</v>
      </c>
      <c r="X1618" s="14" t="str">
        <f>IFERROR(INDEX(BygningOmraade!B:B,MATCH(A1618,BygningOmraade!A:A,0)),"")</f>
        <v/>
      </c>
    </row>
    <row r="1619" spans="1:24" s="14" customFormat="1" x14ac:dyDescent="0.25">
      <c r="A1619" s="14">
        <f t="shared" si="325"/>
        <v>1619</v>
      </c>
      <c r="B1619" s="14" t="str">
        <f t="shared" ca="1" si="326"/>
        <v>5e586524-b317-498d-8c02-0cd08b7b9235</v>
      </c>
      <c r="C1619" s="14" t="str">
        <f t="shared" ca="1" si="327"/>
        <v>0a3f507e-1661-32b8-e044-0003ba298018</v>
      </c>
      <c r="D1619" s="14">
        <f t="shared" ca="1" si="328"/>
        <v>996908</v>
      </c>
      <c r="E1619" s="1">
        <f t="shared" ca="1" si="329"/>
        <v>130</v>
      </c>
      <c r="F1619" s="1">
        <f t="shared" ca="1" si="330"/>
        <v>104</v>
      </c>
      <c r="G1619" s="1">
        <f t="shared" ca="1" si="331"/>
        <v>1978</v>
      </c>
      <c r="H1619" s="1" t="str">
        <f ca="1">IFERROR(INDEX(Varmeinstallation!B:B,MATCH(INDIRECT($A$1&amp;"L"&amp;A1619)*1,Varmeinstallation!A:A,0)),"Ingen varmeinstallationer")</f>
        <v>Fjernvarme/blokvarme (radiatorsystemer eller varmluftanlæg)</v>
      </c>
      <c r="I1619" s="1" t="str">
        <f ca="1">IFERROR(INDEX(Opvarmningsmiddel!B:B,MATCH(INDIRECT($A$1&amp;"M"&amp;A1619)*1,Opvarmningsmiddel!A:A,0)),"")</f>
        <v/>
      </c>
      <c r="J1619" s="1">
        <f t="shared" ca="1" si="332"/>
        <v>0</v>
      </c>
      <c r="K1619" s="1" t="str">
        <f ca="1">IFERROR(INDEX(Relationstabel!$C$3:$K$10,MATCH(VALUE(INDIRECT($A$1&amp;"L"&amp;A1619)),Relationstabel!$A$3:$A$10,0),MATCH(IFERROR(VALUE(INDIRECT($A$1&amp;"M"&amp;A1619)),0),Relationstabel!$C$1:$K$1,0)),"Ingen varmeinstallationer")</f>
        <v>Fjernvarme/ Blokvarme</v>
      </c>
      <c r="L1619" s="1" t="str">
        <f ca="1">INDEX(Anvendelseskode!B:B,MATCH($E1619,Anvendelseskode!$A:$A,0))</f>
        <v>Række-, kæde-, dobbelthus (lodret adskillelse mellem enhederne)</v>
      </c>
      <c r="M1619" s="1" t="str">
        <f ca="1">INDEX(Anvendelseskode!C:C,MATCH($E1619,Anvendelseskode!$A:$A,0))</f>
        <v>Række-, kæde og dobbelthuse</v>
      </c>
      <c r="N1619" s="1" t="str">
        <f ca="1">INDEX(Anvendelseskode!D:D,MATCH($E1619,Anvendelseskode!$A:$A,0))</f>
        <v>Private husholdninger</v>
      </c>
      <c r="O1619" s="1" t="str">
        <f ca="1">IFERROR(INDEX(SBi!$2:$2,MATCH(G1619,SBi!$1:$1,1)),SBi!$K$2)</f>
        <v>1973-1978</v>
      </c>
      <c r="P1619" s="1">
        <f ca="1">IFERROR(INDEX(SBi!$C$3:$K$28,MATCH(E1619,SBi!$B$3:$B$28,0),MATCH(O1619,SBi!$C$2:$K$2,0)),0)</f>
        <v>112.6</v>
      </c>
      <c r="Q1619" s="19">
        <f t="shared" ca="1" si="333"/>
        <v>11.7104</v>
      </c>
      <c r="R1619" s="19" t="str">
        <f ca="1">IFERROR(INDEX(VpD!$2:$2,MATCH(G1619,VpD!$1:$1,1)),VpD!$I$2)</f>
        <v>1973-1978</v>
      </c>
      <c r="S1619" s="1">
        <f ca="1">IFERROR(INDEX(VpD!$C$3:$I$27,MATCH(E1619,VpD!$B$3:$B$27,0),MATCH(R1619,VpD!$C$2:$I$2,0)),0)</f>
        <v>98</v>
      </c>
      <c r="T1619" s="19">
        <f t="shared" ca="1" si="334"/>
        <v>10.192</v>
      </c>
      <c r="U1619" s="14" t="str">
        <f t="shared" ca="1" si="335"/>
        <v xml:space="preserve">713645.12 </v>
      </c>
      <c r="V1619" s="14" t="str">
        <f t="shared" ca="1" si="336"/>
        <v>6169479.72</v>
      </c>
      <c r="W1619" s="14" t="str">
        <f t="shared" ca="1" si="337"/>
        <v>POINT(713645.12 6169479.72)</v>
      </c>
      <c r="X1619" s="14" t="str">
        <f>IFERROR(INDEX(BygningOmraade!B:B,MATCH(A1619,BygningOmraade!A:A,0)),"")</f>
        <v/>
      </c>
    </row>
    <row r="1620" spans="1:24" s="14" customFormat="1" x14ac:dyDescent="0.25">
      <c r="A1620" s="14">
        <f t="shared" si="325"/>
        <v>1620</v>
      </c>
      <c r="B1620" s="14" t="str">
        <f t="shared" ca="1" si="326"/>
        <v>5e6f1f0f-3fc1-4242-9a28-391200259ae9</v>
      </c>
      <c r="C1620" s="14" t="str">
        <f t="shared" ca="1" si="327"/>
        <v>0a3f507e-1660-32b8-e044-0003ba298018</v>
      </c>
      <c r="D1620" s="14">
        <f t="shared" ca="1" si="328"/>
        <v>997008</v>
      </c>
      <c r="E1620" s="1">
        <f t="shared" ca="1" si="329"/>
        <v>130</v>
      </c>
      <c r="F1620" s="1">
        <f t="shared" ca="1" si="330"/>
        <v>102</v>
      </c>
      <c r="G1620" s="1">
        <f t="shared" ca="1" si="331"/>
        <v>1977</v>
      </c>
      <c r="H1620" s="1" t="str">
        <f ca="1">IFERROR(INDEX(Varmeinstallation!B:B,MATCH(INDIRECT($A$1&amp;"L"&amp;A1620)*1,Varmeinstallation!A:A,0)),"Ingen varmeinstallationer")</f>
        <v>Fjernvarme/blokvarme (radiatorsystemer eller varmluftanlæg)</v>
      </c>
      <c r="I1620" s="1" t="str">
        <f ca="1">IFERROR(INDEX(Opvarmningsmiddel!B:B,MATCH(INDIRECT($A$1&amp;"M"&amp;A1620)*1,Opvarmningsmiddel!A:A,0)),"")</f>
        <v/>
      </c>
      <c r="J1620" s="1">
        <f t="shared" ca="1" si="332"/>
        <v>0</v>
      </c>
      <c r="K1620" s="1" t="str">
        <f ca="1">IFERROR(INDEX(Relationstabel!$C$3:$K$10,MATCH(VALUE(INDIRECT($A$1&amp;"L"&amp;A1620)),Relationstabel!$A$3:$A$10,0),MATCH(IFERROR(VALUE(INDIRECT($A$1&amp;"M"&amp;A1620)),0),Relationstabel!$C$1:$K$1,0)),"Ingen varmeinstallationer")</f>
        <v>Fjernvarme/ Blokvarme</v>
      </c>
      <c r="L1620" s="1" t="str">
        <f ca="1">INDEX(Anvendelseskode!B:B,MATCH($E1620,Anvendelseskode!$A:$A,0))</f>
        <v>Række-, kæde-, dobbelthus (lodret adskillelse mellem enhederne)</v>
      </c>
      <c r="M1620" s="1" t="str">
        <f ca="1">INDEX(Anvendelseskode!C:C,MATCH($E1620,Anvendelseskode!$A:$A,0))</f>
        <v>Række-, kæde og dobbelthuse</v>
      </c>
      <c r="N1620" s="1" t="str">
        <f ca="1">INDEX(Anvendelseskode!D:D,MATCH($E1620,Anvendelseskode!$A:$A,0))</f>
        <v>Private husholdninger</v>
      </c>
      <c r="O1620" s="1" t="str">
        <f ca="1">IFERROR(INDEX(SBi!$2:$2,MATCH(G1620,SBi!$1:$1,1)),SBi!$K$2)</f>
        <v>1973-1978</v>
      </c>
      <c r="P1620" s="1">
        <f ca="1">IFERROR(INDEX(SBi!$C$3:$K$28,MATCH(E1620,SBi!$B$3:$B$28,0),MATCH(O1620,SBi!$C$2:$K$2,0)),0)</f>
        <v>112.6</v>
      </c>
      <c r="Q1620" s="19">
        <f t="shared" ca="1" si="333"/>
        <v>11.485199999999999</v>
      </c>
      <c r="R1620" s="19" t="str">
        <f ca="1">IFERROR(INDEX(VpD!$2:$2,MATCH(G1620,VpD!$1:$1,1)),VpD!$I$2)</f>
        <v>1973-1978</v>
      </c>
      <c r="S1620" s="1">
        <f ca="1">IFERROR(INDEX(VpD!$C$3:$I$27,MATCH(E1620,VpD!$B$3:$B$27,0),MATCH(R1620,VpD!$C$2:$I$2,0)),0)</f>
        <v>98</v>
      </c>
      <c r="T1620" s="19">
        <f t="shared" ca="1" si="334"/>
        <v>9.9960000000000004</v>
      </c>
      <c r="U1620" s="14" t="str">
        <f t="shared" ca="1" si="335"/>
        <v xml:space="preserve">713601.25 </v>
      </c>
      <c r="V1620" s="14" t="str">
        <f t="shared" ca="1" si="336"/>
        <v>6169468.92</v>
      </c>
      <c r="W1620" s="14" t="str">
        <f t="shared" ca="1" si="337"/>
        <v>POINT(713601.25 6169468.92)</v>
      </c>
      <c r="X1620" s="14" t="str">
        <f>IFERROR(INDEX(BygningOmraade!B:B,MATCH(A1620,BygningOmraade!A:A,0)),"")</f>
        <v/>
      </c>
    </row>
    <row r="1621" spans="1:24" s="14" customFormat="1" x14ac:dyDescent="0.25">
      <c r="A1621" s="14">
        <f t="shared" si="325"/>
        <v>1621</v>
      </c>
      <c r="B1621" s="14" t="str">
        <f t="shared" ca="1" si="326"/>
        <v>5e7ef20d-204f-4e97-a129-a2d13e6b2fc0</v>
      </c>
      <c r="C1621" s="14" t="str">
        <f t="shared" ca="1" si="327"/>
        <v>0a3f507e-1e4b-32b8-e044-0003ba298018</v>
      </c>
      <c r="D1621" s="14">
        <f t="shared" ca="1" si="328"/>
        <v>994393</v>
      </c>
      <c r="E1621" s="1">
        <f t="shared" ca="1" si="329"/>
        <v>120</v>
      </c>
      <c r="F1621" s="1">
        <f t="shared" ca="1" si="330"/>
        <v>140</v>
      </c>
      <c r="G1621" s="1">
        <f t="shared" ca="1" si="331"/>
        <v>1973</v>
      </c>
      <c r="H1621" s="1" t="str">
        <f ca="1">IFERROR(INDEX(Varmeinstallation!B:B,MATCH(INDIRECT($A$1&amp;"L"&amp;A1621)*1,Varmeinstallation!A:A,0)),"Ingen varmeinstallationer")</f>
        <v>Centralvarme fra eget anlæg, et-kammer fyr</v>
      </c>
      <c r="I1621" s="1" t="str">
        <f ca="1">IFERROR(INDEX(Opvarmningsmiddel!B:B,MATCH(INDIRECT($A$1&amp;"M"&amp;A1621)*1,Opvarmningsmiddel!A:A,0)),"")</f>
        <v>Naturgas</v>
      </c>
      <c r="J1621" s="1">
        <f t="shared" ca="1" si="332"/>
        <v>2</v>
      </c>
      <c r="K1621" s="1" t="str">
        <f ca="1">IFERROR(INDEX(Relationstabel!$C$3:$K$10,MATCH(VALUE(INDIRECT($A$1&amp;"L"&amp;A1621)),Relationstabel!$A$3:$A$10,0),MATCH(IFERROR(VALUE(INDIRECT($A$1&amp;"M"&amp;A1621)),0),Relationstabel!$C$1:$K$1,0)),"Ingen varmeinstallationer")</f>
        <v>Naturgas</v>
      </c>
      <c r="L1621" s="1" t="str">
        <f ca="1">INDEX(Anvendelseskode!B:B,MATCH($E1621,Anvendelseskode!$A:$A,0))</f>
        <v>Fritliggende enfamilieshus (parcelhus)</v>
      </c>
      <c r="M1621" s="1" t="str">
        <f ca="1">INDEX(Anvendelseskode!C:C,MATCH($E1621,Anvendelseskode!$A:$A,0))</f>
        <v>Parcelhuse</v>
      </c>
      <c r="N1621" s="1" t="str">
        <f ca="1">INDEX(Anvendelseskode!D:D,MATCH($E1621,Anvendelseskode!$A:$A,0))</f>
        <v>Private husholdninger</v>
      </c>
      <c r="O1621" s="1" t="str">
        <f ca="1">IFERROR(INDEX(SBi!$2:$2,MATCH(G1621,SBi!$1:$1,1)),SBi!$K$2)</f>
        <v>1973-1978</v>
      </c>
      <c r="P1621" s="1">
        <f ca="1">IFERROR(INDEX(SBi!$C$3:$K$28,MATCH(E1621,SBi!$B$3:$B$28,0),MATCH(O1621,SBi!$C$2:$K$2,0)),0)</f>
        <v>119.8</v>
      </c>
      <c r="Q1621" s="19">
        <f t="shared" ca="1" si="333"/>
        <v>16.771999999999998</v>
      </c>
      <c r="R1621" s="19" t="str">
        <f ca="1">IFERROR(INDEX(VpD!$2:$2,MATCH(G1621,VpD!$1:$1,1)),VpD!$I$2)</f>
        <v>1973-1978</v>
      </c>
      <c r="S1621" s="1">
        <f ca="1">IFERROR(INDEX(VpD!$C$3:$I$27,MATCH(E1621,VpD!$B$3:$B$27,0),MATCH(R1621,VpD!$C$2:$I$2,0)),0)</f>
        <v>117</v>
      </c>
      <c r="T1621" s="19">
        <f t="shared" ca="1" si="334"/>
        <v>16.38</v>
      </c>
      <c r="U1621" s="14" t="str">
        <f t="shared" ca="1" si="335"/>
        <v xml:space="preserve">711567.62 </v>
      </c>
      <c r="V1621" s="14" t="str">
        <f t="shared" ca="1" si="336"/>
        <v>6171675.24</v>
      </c>
      <c r="W1621" s="14" t="str">
        <f t="shared" ca="1" si="337"/>
        <v>POINT(711567.62 6171675.24)</v>
      </c>
      <c r="X1621" s="14" t="str">
        <f>IFERROR(INDEX(BygningOmraade!B:B,MATCH(A1621,BygningOmraade!A:A,0)),"")</f>
        <v/>
      </c>
    </row>
    <row r="1622" spans="1:24" s="14" customFormat="1" x14ac:dyDescent="0.25">
      <c r="A1622" s="14">
        <f t="shared" si="325"/>
        <v>1622</v>
      </c>
      <c r="B1622" s="14" t="str">
        <f t="shared" ca="1" si="326"/>
        <v>5e828b7c-b48c-4dd7-881b-9e45c7941677</v>
      </c>
      <c r="C1622" s="14" t="str">
        <f t="shared" ca="1" si="327"/>
        <v>0a3f507e-1b75-32b8-e044-0003ba298018</v>
      </c>
      <c r="D1622" s="14">
        <f t="shared" ca="1" si="328"/>
        <v>996644</v>
      </c>
      <c r="E1622" s="1">
        <f t="shared" ca="1" si="329"/>
        <v>130</v>
      </c>
      <c r="F1622" s="1">
        <f t="shared" ca="1" si="330"/>
        <v>109</v>
      </c>
      <c r="G1622" s="1">
        <f t="shared" ca="1" si="331"/>
        <v>1978</v>
      </c>
      <c r="H1622" s="1" t="str">
        <f ca="1">IFERROR(INDEX(Varmeinstallation!B:B,MATCH(INDIRECT($A$1&amp;"L"&amp;A1622)*1,Varmeinstallation!A:A,0)),"Ingen varmeinstallationer")</f>
        <v>Fjernvarme/blokvarme (radiatorsystemer eller varmluftanlæg)</v>
      </c>
      <c r="I1622" s="1" t="str">
        <f ca="1">IFERROR(INDEX(Opvarmningsmiddel!B:B,MATCH(INDIRECT($A$1&amp;"M"&amp;A1622)*1,Opvarmningsmiddel!A:A,0)),"")</f>
        <v/>
      </c>
      <c r="J1622" s="1">
        <f t="shared" ca="1" si="332"/>
        <v>0</v>
      </c>
      <c r="K1622" s="1" t="str">
        <f ca="1">IFERROR(INDEX(Relationstabel!$C$3:$K$10,MATCH(VALUE(INDIRECT($A$1&amp;"L"&amp;A1622)),Relationstabel!$A$3:$A$10,0),MATCH(IFERROR(VALUE(INDIRECT($A$1&amp;"M"&amp;A1622)),0),Relationstabel!$C$1:$K$1,0)),"Ingen varmeinstallationer")</f>
        <v>Fjernvarme/ Blokvarme</v>
      </c>
      <c r="L1622" s="1" t="str">
        <f ca="1">INDEX(Anvendelseskode!B:B,MATCH($E1622,Anvendelseskode!$A:$A,0))</f>
        <v>Række-, kæde-, dobbelthus (lodret adskillelse mellem enhederne)</v>
      </c>
      <c r="M1622" s="1" t="str">
        <f ca="1">INDEX(Anvendelseskode!C:C,MATCH($E1622,Anvendelseskode!$A:$A,0))</f>
        <v>Række-, kæde og dobbelthuse</v>
      </c>
      <c r="N1622" s="1" t="str">
        <f ca="1">INDEX(Anvendelseskode!D:D,MATCH($E1622,Anvendelseskode!$A:$A,0))</f>
        <v>Private husholdninger</v>
      </c>
      <c r="O1622" s="1" t="str">
        <f ca="1">IFERROR(INDEX(SBi!$2:$2,MATCH(G1622,SBi!$1:$1,1)),SBi!$K$2)</f>
        <v>1973-1978</v>
      </c>
      <c r="P1622" s="1">
        <f ca="1">IFERROR(INDEX(SBi!$C$3:$K$28,MATCH(E1622,SBi!$B$3:$B$28,0),MATCH(O1622,SBi!$C$2:$K$2,0)),0)</f>
        <v>112.6</v>
      </c>
      <c r="Q1622" s="19">
        <f t="shared" ca="1" si="333"/>
        <v>12.273399999999999</v>
      </c>
      <c r="R1622" s="19" t="str">
        <f ca="1">IFERROR(INDEX(VpD!$2:$2,MATCH(G1622,VpD!$1:$1,1)),VpD!$I$2)</f>
        <v>1973-1978</v>
      </c>
      <c r="S1622" s="1">
        <f ca="1">IFERROR(INDEX(VpD!$C$3:$I$27,MATCH(E1622,VpD!$B$3:$B$27,0),MATCH(R1622,VpD!$C$2:$I$2,0)),0)</f>
        <v>98</v>
      </c>
      <c r="T1622" s="19">
        <f t="shared" ca="1" si="334"/>
        <v>10.682</v>
      </c>
      <c r="U1622" s="14" t="str">
        <f t="shared" ca="1" si="335"/>
        <v xml:space="preserve">713530.76 </v>
      </c>
      <c r="V1622" s="14" t="str">
        <f t="shared" ca="1" si="336"/>
        <v>6169709.57</v>
      </c>
      <c r="W1622" s="14" t="str">
        <f t="shared" ca="1" si="337"/>
        <v>POINT(713530.76 6169709.57)</v>
      </c>
      <c r="X1622" s="14" t="str">
        <f>IFERROR(INDEX(BygningOmraade!B:B,MATCH(A1622,BygningOmraade!A:A,0)),"")</f>
        <v/>
      </c>
    </row>
    <row r="1623" spans="1:24" s="14" customFormat="1" x14ac:dyDescent="0.25">
      <c r="A1623" s="14">
        <f t="shared" si="325"/>
        <v>1623</v>
      </c>
      <c r="B1623" s="14" t="str">
        <f t="shared" ca="1" si="326"/>
        <v>5e9047a0-ddae-4e7b-9c5a-87186ee06937</v>
      </c>
      <c r="C1623" s="14" t="str">
        <f t="shared" ca="1" si="327"/>
        <v>0a3f507e-1d9a-32b8-e044-0003ba298018</v>
      </c>
      <c r="D1623" s="14">
        <f t="shared" ca="1" si="328"/>
        <v>2540555</v>
      </c>
      <c r="E1623" s="1">
        <f t="shared" ca="1" si="329"/>
        <v>120</v>
      </c>
      <c r="F1623" s="1">
        <f t="shared" ca="1" si="330"/>
        <v>130</v>
      </c>
      <c r="G1623" s="1">
        <f t="shared" ca="1" si="331"/>
        <v>2001</v>
      </c>
      <c r="H1623" s="1" t="str">
        <f ca="1">IFERROR(INDEX(Varmeinstallation!B:B,MATCH(INDIRECT($A$1&amp;"L"&amp;A1623)*1,Varmeinstallation!A:A,0)),"Ingen varmeinstallationer")</f>
        <v>Fjernvarme/blokvarme (radiatorsystemer eller varmluftanlæg)</v>
      </c>
      <c r="I1623" s="1" t="str">
        <f ca="1">IFERROR(INDEX(Opvarmningsmiddel!B:B,MATCH(INDIRECT($A$1&amp;"M"&amp;A1623)*1,Opvarmningsmiddel!A:A,0)),"")</f>
        <v/>
      </c>
      <c r="J1623" s="1">
        <f t="shared" ca="1" si="332"/>
        <v>0</v>
      </c>
      <c r="K1623" s="1" t="str">
        <f ca="1">IFERROR(INDEX(Relationstabel!$C$3:$K$10,MATCH(VALUE(INDIRECT($A$1&amp;"L"&amp;A1623)),Relationstabel!$A$3:$A$10,0),MATCH(IFERROR(VALUE(INDIRECT($A$1&amp;"M"&amp;A1623)),0),Relationstabel!$C$1:$K$1,0)),"Ingen varmeinstallationer")</f>
        <v>Fjernvarme/ Blokvarme</v>
      </c>
      <c r="L1623" s="1" t="str">
        <f ca="1">INDEX(Anvendelseskode!B:B,MATCH($E1623,Anvendelseskode!$A:$A,0))</f>
        <v>Fritliggende enfamilieshus (parcelhus)</v>
      </c>
      <c r="M1623" s="1" t="str">
        <f ca="1">INDEX(Anvendelseskode!C:C,MATCH($E1623,Anvendelseskode!$A:$A,0))</f>
        <v>Parcelhuse</v>
      </c>
      <c r="N1623" s="1" t="str">
        <f ca="1">INDEX(Anvendelseskode!D:D,MATCH($E1623,Anvendelseskode!$A:$A,0))</f>
        <v>Private husholdninger</v>
      </c>
      <c r="O1623" s="1" t="str">
        <f ca="1">IFERROR(INDEX(SBi!$2:$2,MATCH(G1623,SBi!$1:$1,1)),SBi!$K$2)</f>
        <v>1999-2006</v>
      </c>
      <c r="P1623" s="1">
        <f ca="1">IFERROR(INDEX(SBi!$C$3:$K$28,MATCH(E1623,SBi!$B$3:$B$28,0),MATCH(O1623,SBi!$C$2:$K$2,0)),0)</f>
        <v>83.9</v>
      </c>
      <c r="Q1623" s="19">
        <f t="shared" ca="1" si="333"/>
        <v>10.907</v>
      </c>
      <c r="R1623" s="19" t="str">
        <f ca="1">IFERROR(INDEX(VpD!$2:$2,MATCH(G1623,VpD!$1:$1,1)),VpD!$I$2)</f>
        <v>&gt;1998</v>
      </c>
      <c r="S1623" s="1">
        <f ca="1">IFERROR(INDEX(VpD!$C$3:$I$27,MATCH(E1623,VpD!$B$3:$B$27,0),MATCH(R1623,VpD!$C$2:$I$2,0)),0)</f>
        <v>72</v>
      </c>
      <c r="T1623" s="19">
        <f t="shared" ca="1" si="334"/>
        <v>9.36</v>
      </c>
      <c r="U1623" s="14" t="str">
        <f t="shared" ca="1" si="335"/>
        <v xml:space="preserve">712078.05 </v>
      </c>
      <c r="V1623" s="14" t="str">
        <f t="shared" ca="1" si="336"/>
        <v>6172298.06</v>
      </c>
      <c r="W1623" s="14" t="str">
        <f t="shared" ca="1" si="337"/>
        <v>POINT(712078.05 6172298.06)</v>
      </c>
      <c r="X1623" s="14" t="str">
        <f>IFERROR(INDEX(BygningOmraade!B:B,MATCH(A1623,BygningOmraade!A:A,0)),"")</f>
        <v/>
      </c>
    </row>
    <row r="1624" spans="1:24" s="14" customFormat="1" x14ac:dyDescent="0.25">
      <c r="A1624" s="14">
        <f t="shared" si="325"/>
        <v>1624</v>
      </c>
      <c r="B1624" s="14" t="str">
        <f t="shared" ca="1" si="326"/>
        <v>5e93ad5f-b4c3-426b-95b8-995bff45281c</v>
      </c>
      <c r="C1624" s="14" t="str">
        <f t="shared" ca="1" si="327"/>
        <v>0a3f507e-19c3-32b8-e044-0003ba298018</v>
      </c>
      <c r="D1624" s="14">
        <f t="shared" ca="1" si="328"/>
        <v>995065</v>
      </c>
      <c r="E1624" s="1">
        <f t="shared" ca="1" si="329"/>
        <v>130</v>
      </c>
      <c r="F1624" s="1">
        <f t="shared" ca="1" si="330"/>
        <v>126</v>
      </c>
      <c r="G1624" s="1">
        <f t="shared" ca="1" si="331"/>
        <v>1975</v>
      </c>
      <c r="H1624" s="1" t="str">
        <f ca="1">IFERROR(INDEX(Varmeinstallation!B:B,MATCH(INDIRECT($A$1&amp;"L"&amp;A1624)*1,Varmeinstallation!A:A,0)),"Ingen varmeinstallationer")</f>
        <v>Elovne, elpaneler</v>
      </c>
      <c r="I1624" s="1" t="str">
        <f ca="1">IFERROR(INDEX(Opvarmningsmiddel!B:B,MATCH(INDIRECT($A$1&amp;"M"&amp;A1624)*1,Opvarmningsmiddel!A:A,0)),"")</f>
        <v>Elektricitet</v>
      </c>
      <c r="J1624" s="1">
        <f t="shared" ca="1" si="332"/>
        <v>0</v>
      </c>
      <c r="K1624" s="1" t="str">
        <f ca="1">IFERROR(INDEX(Relationstabel!$C$3:$K$10,MATCH(VALUE(INDIRECT($A$1&amp;"L"&amp;A1624)),Relationstabel!$A$3:$A$10,0),MATCH(IFERROR(VALUE(INDIRECT($A$1&amp;"M"&amp;A1624)),0),Relationstabel!$C$1:$K$1,0)),"Ingen varmeinstallationer")</f>
        <v>Elvarme</v>
      </c>
      <c r="L1624" s="1" t="str">
        <f ca="1">INDEX(Anvendelseskode!B:B,MATCH($E1624,Anvendelseskode!$A:$A,0))</f>
        <v>Række-, kæde-, dobbelthus (lodret adskillelse mellem enhederne)</v>
      </c>
      <c r="M1624" s="1" t="str">
        <f ca="1">INDEX(Anvendelseskode!C:C,MATCH($E1624,Anvendelseskode!$A:$A,0))</f>
        <v>Række-, kæde og dobbelthuse</v>
      </c>
      <c r="N1624" s="1" t="str">
        <f ca="1">INDEX(Anvendelseskode!D:D,MATCH($E1624,Anvendelseskode!$A:$A,0))</f>
        <v>Private husholdninger</v>
      </c>
      <c r="O1624" s="1" t="str">
        <f ca="1">IFERROR(INDEX(SBi!$2:$2,MATCH(G1624,SBi!$1:$1,1)),SBi!$K$2)</f>
        <v>1973-1978</v>
      </c>
      <c r="P1624" s="1">
        <f ca="1">IFERROR(INDEX(SBi!$C$3:$K$28,MATCH(E1624,SBi!$B$3:$B$28,0),MATCH(O1624,SBi!$C$2:$K$2,0)),0)</f>
        <v>112.6</v>
      </c>
      <c r="Q1624" s="19">
        <f t="shared" ca="1" si="333"/>
        <v>14.187599999999998</v>
      </c>
      <c r="R1624" s="19" t="str">
        <f ca="1">IFERROR(INDEX(VpD!$2:$2,MATCH(G1624,VpD!$1:$1,1)),VpD!$I$2)</f>
        <v>1973-1978</v>
      </c>
      <c r="S1624" s="1">
        <f ca="1">IFERROR(INDEX(VpD!$C$3:$I$27,MATCH(E1624,VpD!$B$3:$B$27,0),MATCH(R1624,VpD!$C$2:$I$2,0)),0)</f>
        <v>98</v>
      </c>
      <c r="T1624" s="19">
        <f t="shared" ca="1" si="334"/>
        <v>12.348000000000001</v>
      </c>
      <c r="U1624" s="14" t="str">
        <f t="shared" ca="1" si="335"/>
        <v xml:space="preserve">711690.66 </v>
      </c>
      <c r="V1624" s="14" t="str">
        <f t="shared" ca="1" si="336"/>
        <v>6172418.71</v>
      </c>
      <c r="W1624" s="14" t="str">
        <f t="shared" ca="1" si="337"/>
        <v>POINT(711690.66 6172418.71)</v>
      </c>
      <c r="X1624" s="14" t="str">
        <f>IFERROR(INDEX(BygningOmraade!B:B,MATCH(A1624,BygningOmraade!A:A,0)),"")</f>
        <v/>
      </c>
    </row>
    <row r="1625" spans="1:24" s="14" customFormat="1" x14ac:dyDescent="0.25">
      <c r="A1625" s="14">
        <f t="shared" si="325"/>
        <v>1625</v>
      </c>
      <c r="B1625" s="14" t="str">
        <f t="shared" ca="1" si="326"/>
        <v>5e9613dd-3f57-487a-b624-8cc4e11c71bc</v>
      </c>
      <c r="C1625" s="14" t="str">
        <f t="shared" ca="1" si="327"/>
        <v>4591b5f9-a6f6-0dd9-e044-0003ba298018</v>
      </c>
      <c r="D1625" s="14">
        <f t="shared" ca="1" si="328"/>
        <v>2691214</v>
      </c>
      <c r="E1625" s="1">
        <f t="shared" ca="1" si="329"/>
        <v>130</v>
      </c>
      <c r="F1625" s="1">
        <f t="shared" ca="1" si="330"/>
        <v>108</v>
      </c>
      <c r="G1625" s="1">
        <f t="shared" ca="1" si="331"/>
        <v>2008</v>
      </c>
      <c r="H1625" s="1" t="str">
        <f ca="1">IFERROR(INDEX(Varmeinstallation!B:B,MATCH(INDIRECT($A$1&amp;"L"&amp;A1625)*1,Varmeinstallation!A:A,0)),"Ingen varmeinstallationer")</f>
        <v>Centralvarme fra eget anlæg, et-kammer fyr</v>
      </c>
      <c r="I1625" s="1" t="str">
        <f ca="1">IFERROR(INDEX(Opvarmningsmiddel!B:B,MATCH(INDIRECT($A$1&amp;"M"&amp;A1625)*1,Opvarmningsmiddel!A:A,0)),"")</f>
        <v>Naturgas</v>
      </c>
      <c r="J1625" s="1">
        <f t="shared" ca="1" si="332"/>
        <v>90</v>
      </c>
      <c r="K1625" s="1" t="str">
        <f ca="1">IFERROR(INDEX(Relationstabel!$C$3:$K$10,MATCH(VALUE(INDIRECT($A$1&amp;"L"&amp;A1625)),Relationstabel!$A$3:$A$10,0),MATCH(IFERROR(VALUE(INDIRECT($A$1&amp;"M"&amp;A1625)),0),Relationstabel!$C$1:$K$1,0)),"Ingen varmeinstallationer")</f>
        <v>Naturgas</v>
      </c>
      <c r="L1625" s="1" t="str">
        <f ca="1">INDEX(Anvendelseskode!B:B,MATCH($E1625,Anvendelseskode!$A:$A,0))</f>
        <v>Række-, kæde-, dobbelthus (lodret adskillelse mellem enhederne)</v>
      </c>
      <c r="M1625" s="1" t="str">
        <f ca="1">INDEX(Anvendelseskode!C:C,MATCH($E1625,Anvendelseskode!$A:$A,0))</f>
        <v>Række-, kæde og dobbelthuse</v>
      </c>
      <c r="N1625" s="1" t="str">
        <f ca="1">INDEX(Anvendelseskode!D:D,MATCH($E1625,Anvendelseskode!$A:$A,0))</f>
        <v>Private husholdninger</v>
      </c>
      <c r="O1625" s="1" t="str">
        <f ca="1">IFERROR(INDEX(SBi!$2:$2,MATCH(G1625,SBi!$1:$1,1)),SBi!$K$2)</f>
        <v>Efter 2006</v>
      </c>
      <c r="P1625" s="1">
        <f ca="1">IFERROR(INDEX(SBi!$C$3:$K$28,MATCH(E1625,SBi!$B$3:$B$28,0),MATCH(O1625,SBi!$C$2:$K$2,0)),0)</f>
        <v>66.400000000000006</v>
      </c>
      <c r="Q1625" s="19">
        <f t="shared" ca="1" si="333"/>
        <v>7.1712000000000007</v>
      </c>
      <c r="R1625" s="19" t="str">
        <f ca="1">IFERROR(INDEX(VpD!$2:$2,MATCH(G1625,VpD!$1:$1,1)),VpD!$I$2)</f>
        <v>&gt;1998</v>
      </c>
      <c r="S1625" s="1">
        <f ca="1">IFERROR(INDEX(VpD!$C$3:$I$27,MATCH(E1625,VpD!$B$3:$B$27,0),MATCH(R1625,VpD!$C$2:$I$2,0)),0)</f>
        <v>65</v>
      </c>
      <c r="T1625" s="19">
        <f t="shared" ca="1" si="334"/>
        <v>7.02</v>
      </c>
      <c r="U1625" s="14" t="str">
        <f t="shared" ca="1" si="335"/>
        <v xml:space="preserve">712559.77 </v>
      </c>
      <c r="V1625" s="14" t="str">
        <f t="shared" ca="1" si="336"/>
        <v>6168759.01</v>
      </c>
      <c r="W1625" s="14" t="str">
        <f t="shared" ca="1" si="337"/>
        <v>POINT(712559.77 6168759.01)</v>
      </c>
      <c r="X1625" s="14" t="str">
        <f>IFERROR(INDEX(BygningOmraade!B:B,MATCH(A1625,BygningOmraade!A:A,0)),"")</f>
        <v/>
      </c>
    </row>
    <row r="1626" spans="1:24" s="14" customFormat="1" x14ac:dyDescent="0.25">
      <c r="A1626" s="14">
        <f t="shared" si="325"/>
        <v>1626</v>
      </c>
      <c r="B1626" s="14" t="str">
        <f t="shared" ca="1" si="326"/>
        <v>5ea1ef76-3e55-4a21-8fc2-717c1672ea91</v>
      </c>
      <c r="C1626" s="14" t="str">
        <f t="shared" ca="1" si="327"/>
        <v>0a3f507e-2139-32b8-e044-0003ba298018</v>
      </c>
      <c r="D1626" s="14">
        <f t="shared" ca="1" si="328"/>
        <v>996224</v>
      </c>
      <c r="E1626" s="1">
        <f t="shared" ca="1" si="329"/>
        <v>120</v>
      </c>
      <c r="F1626" s="1">
        <f t="shared" ca="1" si="330"/>
        <v>143</v>
      </c>
      <c r="G1626" s="1">
        <f t="shared" ca="1" si="331"/>
        <v>1960</v>
      </c>
      <c r="H1626" s="1" t="str">
        <f ca="1">IFERROR(INDEX(Varmeinstallation!B:B,MATCH(INDIRECT($A$1&amp;"L"&amp;A1626)*1,Varmeinstallation!A:A,0)),"Ingen varmeinstallationer")</f>
        <v>Centralvarme fra eget anlæg, et-kammer fyr</v>
      </c>
      <c r="I1626" s="1" t="str">
        <f ca="1">IFERROR(INDEX(Opvarmningsmiddel!B:B,MATCH(INDIRECT($A$1&amp;"M"&amp;A1626)*1,Opvarmningsmiddel!A:A,0)),"")</f>
        <v>Naturgas</v>
      </c>
      <c r="J1626" s="1">
        <f t="shared" ca="1" si="332"/>
        <v>2</v>
      </c>
      <c r="K1626" s="1" t="str">
        <f ca="1">IFERROR(INDEX(Relationstabel!$C$3:$K$10,MATCH(VALUE(INDIRECT($A$1&amp;"L"&amp;A1626)),Relationstabel!$A$3:$A$10,0),MATCH(IFERROR(VALUE(INDIRECT($A$1&amp;"M"&amp;A1626)),0),Relationstabel!$C$1:$K$1,0)),"Ingen varmeinstallationer")</f>
        <v>Naturgas</v>
      </c>
      <c r="L1626" s="1" t="str">
        <f ca="1">INDEX(Anvendelseskode!B:B,MATCH($E1626,Anvendelseskode!$A:$A,0))</f>
        <v>Fritliggende enfamilieshus (parcelhus)</v>
      </c>
      <c r="M1626" s="1" t="str">
        <f ca="1">INDEX(Anvendelseskode!C:C,MATCH($E1626,Anvendelseskode!$A:$A,0))</f>
        <v>Parcelhuse</v>
      </c>
      <c r="N1626" s="1" t="str">
        <f ca="1">INDEX(Anvendelseskode!D:D,MATCH($E1626,Anvendelseskode!$A:$A,0))</f>
        <v>Private husholdninger</v>
      </c>
      <c r="O1626" s="1" t="str">
        <f ca="1">IFERROR(INDEX(SBi!$2:$2,MATCH(G1626,SBi!$1:$1,1)),SBi!$K$2)</f>
        <v>1951-1960</v>
      </c>
      <c r="P1626" s="1">
        <f ca="1">IFERROR(INDEX(SBi!$C$3:$K$28,MATCH(E1626,SBi!$B$3:$B$28,0),MATCH(O1626,SBi!$C$2:$K$2,0)),0)</f>
        <v>154.9</v>
      </c>
      <c r="Q1626" s="19">
        <f t="shared" ca="1" si="333"/>
        <v>22.150700000000001</v>
      </c>
      <c r="R1626" s="19" t="str">
        <f ca="1">IFERROR(INDEX(VpD!$2:$2,MATCH(G1626,VpD!$1:$1,1)),VpD!$I$2)</f>
        <v>1951-1960</v>
      </c>
      <c r="S1626" s="1">
        <f ca="1">IFERROR(INDEX(VpD!$C$3:$I$27,MATCH(E1626,VpD!$B$3:$B$27,0),MATCH(R1626,VpD!$C$2:$I$2,0)),0)</f>
        <v>204</v>
      </c>
      <c r="T1626" s="19">
        <f t="shared" ca="1" si="334"/>
        <v>29.172000000000001</v>
      </c>
      <c r="U1626" s="14" t="str">
        <f t="shared" ca="1" si="335"/>
        <v xml:space="preserve">713023.87 </v>
      </c>
      <c r="V1626" s="14" t="str">
        <f t="shared" ca="1" si="336"/>
        <v>6169138.7</v>
      </c>
      <c r="W1626" s="14" t="str">
        <f t="shared" ca="1" si="337"/>
        <v>POINT(713023.87 6169138.7)</v>
      </c>
      <c r="X1626" s="14" t="str">
        <f>IFERROR(INDEX(BygningOmraade!B:B,MATCH(A1626,BygningOmraade!A:A,0)),"")</f>
        <v/>
      </c>
    </row>
    <row r="1627" spans="1:24" s="14" customFormat="1" x14ac:dyDescent="0.25">
      <c r="A1627" s="14">
        <f t="shared" si="325"/>
        <v>1627</v>
      </c>
      <c r="B1627" s="14" t="str">
        <f t="shared" ca="1" si="326"/>
        <v>5ebb8c9e-4269-479d-8bc4-18484726709a</v>
      </c>
      <c r="C1627" s="14" t="str">
        <f t="shared" ca="1" si="327"/>
        <v>0a3f507e-15fe-32b8-e044-0003ba298018</v>
      </c>
      <c r="D1627" s="14">
        <f t="shared" ca="1" si="328"/>
        <v>994377</v>
      </c>
      <c r="E1627" s="1">
        <f t="shared" ca="1" si="329"/>
        <v>120</v>
      </c>
      <c r="F1627" s="1">
        <f t="shared" ca="1" si="330"/>
        <v>209</v>
      </c>
      <c r="G1627" s="1">
        <f t="shared" ca="1" si="331"/>
        <v>1976</v>
      </c>
      <c r="H1627" s="1" t="str">
        <f ca="1">IFERROR(INDEX(Varmeinstallation!B:B,MATCH(INDIRECT($A$1&amp;"L"&amp;A1627)*1,Varmeinstallation!A:A,0)),"Ingen varmeinstallationer")</f>
        <v>Centralvarme fra eget anlæg, et-kammer fyr</v>
      </c>
      <c r="I1627" s="1" t="str">
        <f ca="1">IFERROR(INDEX(Opvarmningsmiddel!B:B,MATCH(INDIRECT($A$1&amp;"M"&amp;A1627)*1,Opvarmningsmiddel!A:A,0)),"")</f>
        <v>Naturgas</v>
      </c>
      <c r="J1627" s="1">
        <f t="shared" ca="1" si="332"/>
        <v>0</v>
      </c>
      <c r="K1627" s="1" t="str">
        <f ca="1">IFERROR(INDEX(Relationstabel!$C$3:$K$10,MATCH(VALUE(INDIRECT($A$1&amp;"L"&amp;A1627)),Relationstabel!$A$3:$A$10,0),MATCH(IFERROR(VALUE(INDIRECT($A$1&amp;"M"&amp;A1627)),0),Relationstabel!$C$1:$K$1,0)),"Ingen varmeinstallationer")</f>
        <v>Naturgas</v>
      </c>
      <c r="L1627" s="1" t="str">
        <f ca="1">INDEX(Anvendelseskode!B:B,MATCH($E1627,Anvendelseskode!$A:$A,0))</f>
        <v>Fritliggende enfamilieshus (parcelhus)</v>
      </c>
      <c r="M1627" s="1" t="str">
        <f ca="1">INDEX(Anvendelseskode!C:C,MATCH($E1627,Anvendelseskode!$A:$A,0))</f>
        <v>Parcelhuse</v>
      </c>
      <c r="N1627" s="1" t="str">
        <f ca="1">INDEX(Anvendelseskode!D:D,MATCH($E1627,Anvendelseskode!$A:$A,0))</f>
        <v>Private husholdninger</v>
      </c>
      <c r="O1627" s="1" t="str">
        <f ca="1">IFERROR(INDEX(SBi!$2:$2,MATCH(G1627,SBi!$1:$1,1)),SBi!$K$2)</f>
        <v>1973-1978</v>
      </c>
      <c r="P1627" s="1">
        <f ca="1">IFERROR(INDEX(SBi!$C$3:$K$28,MATCH(E1627,SBi!$B$3:$B$28,0),MATCH(O1627,SBi!$C$2:$K$2,0)),0)</f>
        <v>119.8</v>
      </c>
      <c r="Q1627" s="19">
        <f t="shared" ca="1" si="333"/>
        <v>25.0382</v>
      </c>
      <c r="R1627" s="19" t="str">
        <f ca="1">IFERROR(INDEX(VpD!$2:$2,MATCH(G1627,VpD!$1:$1,1)),VpD!$I$2)</f>
        <v>1973-1978</v>
      </c>
      <c r="S1627" s="1">
        <f ca="1">IFERROR(INDEX(VpD!$C$3:$I$27,MATCH(E1627,VpD!$B$3:$B$27,0),MATCH(R1627,VpD!$C$2:$I$2,0)),0)</f>
        <v>117</v>
      </c>
      <c r="T1627" s="19">
        <f t="shared" ca="1" si="334"/>
        <v>24.452999999999999</v>
      </c>
      <c r="U1627" s="14" t="str">
        <f t="shared" ca="1" si="335"/>
        <v xml:space="preserve">711602.94 </v>
      </c>
      <c r="V1627" s="14" t="str">
        <f t="shared" ca="1" si="336"/>
        <v>6170659.83</v>
      </c>
      <c r="W1627" s="14" t="str">
        <f t="shared" ca="1" si="337"/>
        <v>POINT(711602.94 6170659.83)</v>
      </c>
      <c r="X1627" s="14" t="str">
        <f>IFERROR(INDEX(BygningOmraade!B:B,MATCH(A1627,BygningOmraade!A:A,0)),"")</f>
        <v/>
      </c>
    </row>
    <row r="1628" spans="1:24" s="14" customFormat="1" x14ac:dyDescent="0.25">
      <c r="A1628" s="14">
        <f t="shared" si="325"/>
        <v>1628</v>
      </c>
      <c r="B1628" s="14" t="str">
        <f t="shared" ca="1" si="326"/>
        <v>5ec27265-dd67-40e7-b4eb-56a9a65ec3e9</v>
      </c>
      <c r="C1628" s="14" t="str">
        <f t="shared" ca="1" si="327"/>
        <v>0a3f507e-1cf3-32b8-e044-0003ba298018</v>
      </c>
      <c r="D1628" s="14">
        <f t="shared" ca="1" si="328"/>
        <v>993738</v>
      </c>
      <c r="E1628" s="1">
        <f t="shared" ca="1" si="329"/>
        <v>120</v>
      </c>
      <c r="F1628" s="1">
        <f t="shared" ca="1" si="330"/>
        <v>134</v>
      </c>
      <c r="G1628" s="1">
        <f t="shared" ca="1" si="331"/>
        <v>1969</v>
      </c>
      <c r="H1628" s="1" t="str">
        <f ca="1">IFERROR(INDEX(Varmeinstallation!B:B,MATCH(INDIRECT($A$1&amp;"L"&amp;A1628)*1,Varmeinstallation!A:A,0)),"Ingen varmeinstallationer")</f>
        <v>Centralvarme fra eget anlæg, et-kammer fyr</v>
      </c>
      <c r="I1628" s="1" t="str">
        <f ca="1">IFERROR(INDEX(Opvarmningsmiddel!B:B,MATCH(INDIRECT($A$1&amp;"M"&amp;A1628)*1,Opvarmningsmiddel!A:A,0)),"")</f>
        <v>Naturgas</v>
      </c>
      <c r="J1628" s="1">
        <f t="shared" ca="1" si="332"/>
        <v>0</v>
      </c>
      <c r="K1628" s="1" t="str">
        <f ca="1">IFERROR(INDEX(Relationstabel!$C$3:$K$10,MATCH(VALUE(INDIRECT($A$1&amp;"L"&amp;A1628)),Relationstabel!$A$3:$A$10,0),MATCH(IFERROR(VALUE(INDIRECT($A$1&amp;"M"&amp;A1628)),0),Relationstabel!$C$1:$K$1,0)),"Ingen varmeinstallationer")</f>
        <v>Naturgas</v>
      </c>
      <c r="L1628" s="1" t="str">
        <f ca="1">INDEX(Anvendelseskode!B:B,MATCH($E1628,Anvendelseskode!$A:$A,0))</f>
        <v>Fritliggende enfamilieshus (parcelhus)</v>
      </c>
      <c r="M1628" s="1" t="str">
        <f ca="1">INDEX(Anvendelseskode!C:C,MATCH($E1628,Anvendelseskode!$A:$A,0))</f>
        <v>Parcelhuse</v>
      </c>
      <c r="N1628" s="1" t="str">
        <f ca="1">INDEX(Anvendelseskode!D:D,MATCH($E1628,Anvendelseskode!$A:$A,0))</f>
        <v>Private husholdninger</v>
      </c>
      <c r="O1628" s="1" t="str">
        <f ca="1">IFERROR(INDEX(SBi!$2:$2,MATCH(G1628,SBi!$1:$1,1)),SBi!$K$2)</f>
        <v>1961-1972</v>
      </c>
      <c r="P1628" s="1">
        <f ca="1">IFERROR(INDEX(SBi!$C$3:$K$28,MATCH(E1628,SBi!$B$3:$B$28,0),MATCH(O1628,SBi!$C$2:$K$2,0)),0)</f>
        <v>134.30000000000001</v>
      </c>
      <c r="Q1628" s="19">
        <f t="shared" ca="1" si="333"/>
        <v>17.996200000000002</v>
      </c>
      <c r="R1628" s="19" t="str">
        <f ca="1">IFERROR(INDEX(VpD!$2:$2,MATCH(G1628,VpD!$1:$1,1)),VpD!$I$2)</f>
        <v>1961-1972</v>
      </c>
      <c r="S1628" s="1">
        <f ca="1">IFERROR(INDEX(VpD!$C$3:$I$27,MATCH(E1628,VpD!$B$3:$B$27,0),MATCH(R1628,VpD!$C$2:$I$2,0)),0)</f>
        <v>143</v>
      </c>
      <c r="T1628" s="19">
        <f t="shared" ca="1" si="334"/>
        <v>19.161999999999999</v>
      </c>
      <c r="U1628" s="14" t="str">
        <f t="shared" ca="1" si="335"/>
        <v xml:space="preserve">710858.37 </v>
      </c>
      <c r="V1628" s="14" t="str">
        <f t="shared" ca="1" si="336"/>
        <v>6171973.13</v>
      </c>
      <c r="W1628" s="14" t="str">
        <f t="shared" ca="1" si="337"/>
        <v>POINT(710858.37 6171973.13)</v>
      </c>
      <c r="X1628" s="14" t="str">
        <f>IFERROR(INDEX(BygningOmraade!B:B,MATCH(A1628,BygningOmraade!A:A,0)),"")</f>
        <v/>
      </c>
    </row>
    <row r="1629" spans="1:24" s="14" customFormat="1" x14ac:dyDescent="0.25">
      <c r="A1629" s="14">
        <f t="shared" si="325"/>
        <v>1629</v>
      </c>
      <c r="B1629" s="14" t="str">
        <f t="shared" ca="1" si="326"/>
        <v>5ec35c4e-5715-4e63-9bb2-31c2e5a10ae1</v>
      </c>
      <c r="C1629" s="14" t="str">
        <f t="shared" ca="1" si="327"/>
        <v>0a3f507e-1f13-32b8-e044-0003ba298018</v>
      </c>
      <c r="D1629" s="14">
        <f t="shared" ca="1" si="328"/>
        <v>994012</v>
      </c>
      <c r="E1629" s="1">
        <f t="shared" ca="1" si="329"/>
        <v>120</v>
      </c>
      <c r="F1629" s="1">
        <f t="shared" ca="1" si="330"/>
        <v>159</v>
      </c>
      <c r="G1629" s="1">
        <f t="shared" ca="1" si="331"/>
        <v>1971</v>
      </c>
      <c r="H1629" s="1" t="str">
        <f ca="1">IFERROR(INDEX(Varmeinstallation!B:B,MATCH(INDIRECT($A$1&amp;"L"&amp;A1629)*1,Varmeinstallation!A:A,0)),"Ingen varmeinstallationer")</f>
        <v>Fjernvarme/blokvarme (radiatorsystemer eller varmluftanlæg)</v>
      </c>
      <c r="I1629" s="1" t="str">
        <f ca="1">IFERROR(INDEX(Opvarmningsmiddel!B:B,MATCH(INDIRECT($A$1&amp;"M"&amp;A1629)*1,Opvarmningsmiddel!A:A,0)),"")</f>
        <v/>
      </c>
      <c r="J1629" s="1">
        <f t="shared" ca="1" si="332"/>
        <v>0</v>
      </c>
      <c r="K1629" s="1" t="str">
        <f ca="1">IFERROR(INDEX(Relationstabel!$C$3:$K$10,MATCH(VALUE(INDIRECT($A$1&amp;"L"&amp;A1629)),Relationstabel!$A$3:$A$10,0),MATCH(IFERROR(VALUE(INDIRECT($A$1&amp;"M"&amp;A1629)),0),Relationstabel!$C$1:$K$1,0)),"Ingen varmeinstallationer")</f>
        <v>Fjernvarme/ Blokvarme</v>
      </c>
      <c r="L1629" s="1" t="str">
        <f ca="1">INDEX(Anvendelseskode!B:B,MATCH($E1629,Anvendelseskode!$A:$A,0))</f>
        <v>Fritliggende enfamilieshus (parcelhus)</v>
      </c>
      <c r="M1629" s="1" t="str">
        <f ca="1">INDEX(Anvendelseskode!C:C,MATCH($E1629,Anvendelseskode!$A:$A,0))</f>
        <v>Parcelhuse</v>
      </c>
      <c r="N1629" s="1" t="str">
        <f ca="1">INDEX(Anvendelseskode!D:D,MATCH($E1629,Anvendelseskode!$A:$A,0))</f>
        <v>Private husholdninger</v>
      </c>
      <c r="O1629" s="1" t="str">
        <f ca="1">IFERROR(INDEX(SBi!$2:$2,MATCH(G1629,SBi!$1:$1,1)),SBi!$K$2)</f>
        <v>1961-1972</v>
      </c>
      <c r="P1629" s="1">
        <f ca="1">IFERROR(INDEX(SBi!$C$3:$K$28,MATCH(E1629,SBi!$B$3:$B$28,0),MATCH(O1629,SBi!$C$2:$K$2,0)),0)</f>
        <v>134.30000000000001</v>
      </c>
      <c r="Q1629" s="19">
        <f t="shared" ca="1" si="333"/>
        <v>21.3537</v>
      </c>
      <c r="R1629" s="19" t="str">
        <f ca="1">IFERROR(INDEX(VpD!$2:$2,MATCH(G1629,VpD!$1:$1,1)),VpD!$I$2)</f>
        <v>1961-1972</v>
      </c>
      <c r="S1629" s="1">
        <f ca="1">IFERROR(INDEX(VpD!$C$3:$I$27,MATCH(E1629,VpD!$B$3:$B$27,0),MATCH(R1629,VpD!$C$2:$I$2,0)),0)</f>
        <v>143</v>
      </c>
      <c r="T1629" s="19">
        <f t="shared" ca="1" si="334"/>
        <v>22.736999999999998</v>
      </c>
      <c r="U1629" s="14" t="str">
        <f t="shared" ca="1" si="335"/>
        <v xml:space="preserve">711098.17 </v>
      </c>
      <c r="V1629" s="14" t="str">
        <f t="shared" ca="1" si="336"/>
        <v>6172119.73</v>
      </c>
      <c r="W1629" s="14" t="str">
        <f t="shared" ca="1" si="337"/>
        <v>POINT(711098.17 6172119.73)</v>
      </c>
      <c r="X1629" s="14" t="str">
        <f>IFERROR(INDEX(BygningOmraade!B:B,MATCH(A1629,BygningOmraade!A:A,0)),"")</f>
        <v/>
      </c>
    </row>
    <row r="1630" spans="1:24" s="14" customFormat="1" x14ac:dyDescent="0.25">
      <c r="A1630" s="14">
        <f t="shared" si="325"/>
        <v>1630</v>
      </c>
      <c r="B1630" s="14" t="str">
        <f t="shared" ca="1" si="326"/>
        <v>5ed14af9-d384-4b8c-aeb8-3301b140b473</v>
      </c>
      <c r="C1630" s="14" t="str">
        <f t="shared" ca="1" si="327"/>
        <v>a95e61bc-3d2e-4519-8516-2a78bb89b4e7</v>
      </c>
      <c r="D1630" s="14">
        <f t="shared" ca="1" si="328"/>
        <v>100094124</v>
      </c>
      <c r="E1630" s="1">
        <f t="shared" ca="1" si="329"/>
        <v>130</v>
      </c>
      <c r="F1630" s="1">
        <f t="shared" ca="1" si="330"/>
        <v>120</v>
      </c>
      <c r="G1630" s="1">
        <f t="shared" ca="1" si="331"/>
        <v>2016</v>
      </c>
      <c r="H1630" s="1" t="str">
        <f ca="1">IFERROR(INDEX(Varmeinstallation!B:B,MATCH(INDIRECT($A$1&amp;"L"&amp;A1630)*1,Varmeinstallation!A:A,0)),"Ingen varmeinstallationer")</f>
        <v>Fjernvarme/blokvarme (radiatorsystemer eller varmluftanlæg)</v>
      </c>
      <c r="I1630" s="1" t="str">
        <f ca="1">IFERROR(INDEX(Opvarmningsmiddel!B:B,MATCH(INDIRECT($A$1&amp;"M"&amp;A1630)*1,Opvarmningsmiddel!A:A,0)),"")</f>
        <v/>
      </c>
      <c r="J1630" s="1">
        <f t="shared" ca="1" si="332"/>
        <v>0</v>
      </c>
      <c r="K1630" s="1" t="str">
        <f ca="1">IFERROR(INDEX(Relationstabel!$C$3:$K$10,MATCH(VALUE(INDIRECT($A$1&amp;"L"&amp;A1630)),Relationstabel!$A$3:$A$10,0),MATCH(IFERROR(VALUE(INDIRECT($A$1&amp;"M"&amp;A1630)),0),Relationstabel!$C$1:$K$1,0)),"Ingen varmeinstallationer")</f>
        <v>Fjernvarme/ Blokvarme</v>
      </c>
      <c r="L1630" s="1" t="str">
        <f ca="1">INDEX(Anvendelseskode!B:B,MATCH($E1630,Anvendelseskode!$A:$A,0))</f>
        <v>Række-, kæde-, dobbelthus (lodret adskillelse mellem enhederne)</v>
      </c>
      <c r="M1630" s="1" t="str">
        <f ca="1">INDEX(Anvendelseskode!C:C,MATCH($E1630,Anvendelseskode!$A:$A,0))</f>
        <v>Række-, kæde og dobbelthuse</v>
      </c>
      <c r="N1630" s="1" t="str">
        <f ca="1">INDEX(Anvendelseskode!D:D,MATCH($E1630,Anvendelseskode!$A:$A,0))</f>
        <v>Private husholdninger</v>
      </c>
      <c r="O1630" s="1" t="str">
        <f ca="1">IFERROR(INDEX(SBi!$2:$2,MATCH(G1630,SBi!$1:$1,1)),SBi!$K$2)</f>
        <v>Efter 2006</v>
      </c>
      <c r="P1630" s="1">
        <f ca="1">IFERROR(INDEX(SBi!$C$3:$K$28,MATCH(E1630,SBi!$B$3:$B$28,0),MATCH(O1630,SBi!$C$2:$K$2,0)),0)</f>
        <v>66.400000000000006</v>
      </c>
      <c r="Q1630" s="19">
        <f t="shared" ca="1" si="333"/>
        <v>7.9680000000000009</v>
      </c>
      <c r="R1630" s="19" t="str">
        <f ca="1">IFERROR(INDEX(VpD!$2:$2,MATCH(G1630,VpD!$1:$1,1)),VpD!$I$2)</f>
        <v>&gt;1998</v>
      </c>
      <c r="S1630" s="1">
        <f ca="1">IFERROR(INDEX(VpD!$C$3:$I$27,MATCH(E1630,VpD!$B$3:$B$27,0),MATCH(R1630,VpD!$C$2:$I$2,0)),0)</f>
        <v>65</v>
      </c>
      <c r="T1630" s="19">
        <f t="shared" ca="1" si="334"/>
        <v>7.8</v>
      </c>
      <c r="U1630" s="14" t="str">
        <f t="shared" ca="1" si="335"/>
        <v xml:space="preserve">711601.47 </v>
      </c>
      <c r="V1630" s="14" t="str">
        <f t="shared" ca="1" si="336"/>
        <v>6172833.01</v>
      </c>
      <c r="W1630" s="14" t="str">
        <f t="shared" ca="1" si="337"/>
        <v>POINT(711601.47 6172833.01)</v>
      </c>
      <c r="X1630" s="14" t="str">
        <f>IFERROR(INDEX(BygningOmraade!B:B,MATCH(A1630,BygningOmraade!A:A,0)),"")</f>
        <v/>
      </c>
    </row>
    <row r="1631" spans="1:24" s="14" customFormat="1" x14ac:dyDescent="0.25">
      <c r="A1631" s="14">
        <f t="shared" si="325"/>
        <v>1631</v>
      </c>
      <c r="B1631" s="14" t="str">
        <f t="shared" ca="1" si="326"/>
        <v>5ee2b834-78e3-4a31-84f6-bcfb1dd91254</v>
      </c>
      <c r="C1631" s="14" t="str">
        <f t="shared" ca="1" si="327"/>
        <v>0a3f507e-2262-32b8-e044-0003ba298018</v>
      </c>
      <c r="D1631" s="14">
        <f t="shared" ca="1" si="328"/>
        <v>995263</v>
      </c>
      <c r="E1631" s="1">
        <f t="shared" ca="1" si="329"/>
        <v>120</v>
      </c>
      <c r="F1631" s="1">
        <f t="shared" ca="1" si="330"/>
        <v>143</v>
      </c>
      <c r="G1631" s="1">
        <f t="shared" ca="1" si="331"/>
        <v>1970</v>
      </c>
      <c r="H1631" s="1" t="str">
        <f ca="1">IFERROR(INDEX(Varmeinstallation!B:B,MATCH(INDIRECT($A$1&amp;"L"&amp;A1631)*1,Varmeinstallation!A:A,0)),"Ingen varmeinstallationer")</f>
        <v>Centralvarme fra eget anlæg, et-kammer fyr</v>
      </c>
      <c r="I1631" s="1" t="str">
        <f ca="1">IFERROR(INDEX(Opvarmningsmiddel!B:B,MATCH(INDIRECT($A$1&amp;"M"&amp;A1631)*1,Opvarmningsmiddel!A:A,0)),"")</f>
        <v>Naturgas</v>
      </c>
      <c r="J1631" s="1">
        <f t="shared" ca="1" si="332"/>
        <v>0</v>
      </c>
      <c r="K1631" s="1" t="str">
        <f ca="1">IFERROR(INDEX(Relationstabel!$C$3:$K$10,MATCH(VALUE(INDIRECT($A$1&amp;"L"&amp;A1631)),Relationstabel!$A$3:$A$10,0),MATCH(IFERROR(VALUE(INDIRECT($A$1&amp;"M"&amp;A1631)),0),Relationstabel!$C$1:$K$1,0)),"Ingen varmeinstallationer")</f>
        <v>Naturgas</v>
      </c>
      <c r="L1631" s="1" t="str">
        <f ca="1">INDEX(Anvendelseskode!B:B,MATCH($E1631,Anvendelseskode!$A:$A,0))</f>
        <v>Fritliggende enfamilieshus (parcelhus)</v>
      </c>
      <c r="M1631" s="1" t="str">
        <f ca="1">INDEX(Anvendelseskode!C:C,MATCH($E1631,Anvendelseskode!$A:$A,0))</f>
        <v>Parcelhuse</v>
      </c>
      <c r="N1631" s="1" t="str">
        <f ca="1">INDEX(Anvendelseskode!D:D,MATCH($E1631,Anvendelseskode!$A:$A,0))</f>
        <v>Private husholdninger</v>
      </c>
      <c r="O1631" s="1" t="str">
        <f ca="1">IFERROR(INDEX(SBi!$2:$2,MATCH(G1631,SBi!$1:$1,1)),SBi!$K$2)</f>
        <v>1961-1972</v>
      </c>
      <c r="P1631" s="1">
        <f ca="1">IFERROR(INDEX(SBi!$C$3:$K$28,MATCH(E1631,SBi!$B$3:$B$28,0),MATCH(O1631,SBi!$C$2:$K$2,0)),0)</f>
        <v>134.30000000000001</v>
      </c>
      <c r="Q1631" s="19">
        <f t="shared" ca="1" si="333"/>
        <v>19.204900000000002</v>
      </c>
      <c r="R1631" s="19" t="str">
        <f ca="1">IFERROR(INDEX(VpD!$2:$2,MATCH(G1631,VpD!$1:$1,1)),VpD!$I$2)</f>
        <v>1961-1972</v>
      </c>
      <c r="S1631" s="1">
        <f ca="1">IFERROR(INDEX(VpD!$C$3:$I$27,MATCH(E1631,VpD!$B$3:$B$27,0),MATCH(R1631,VpD!$C$2:$I$2,0)),0)</f>
        <v>143</v>
      </c>
      <c r="T1631" s="19">
        <f t="shared" ca="1" si="334"/>
        <v>20.449000000000002</v>
      </c>
      <c r="U1631" s="14" t="str">
        <f t="shared" ca="1" si="335"/>
        <v xml:space="preserve">711818.85 </v>
      </c>
      <c r="V1631" s="14" t="str">
        <f t="shared" ca="1" si="336"/>
        <v>6171732.07</v>
      </c>
      <c r="W1631" s="14" t="str">
        <f t="shared" ca="1" si="337"/>
        <v>POINT(711818.85 6171732.07)</v>
      </c>
      <c r="X1631" s="14" t="str">
        <f>IFERROR(INDEX(BygningOmraade!B:B,MATCH(A1631,BygningOmraade!A:A,0)),"")</f>
        <v/>
      </c>
    </row>
    <row r="1632" spans="1:24" s="14" customFormat="1" x14ac:dyDescent="0.25">
      <c r="A1632" s="14">
        <f t="shared" si="325"/>
        <v>1632</v>
      </c>
      <c r="B1632" s="14" t="str">
        <f t="shared" ca="1" si="326"/>
        <v>5f03f4f8-10bd-4114-a4d5-fb95ea786510</v>
      </c>
      <c r="C1632" s="14" t="str">
        <f t="shared" ca="1" si="327"/>
        <v>0a3f507e-1bfd-32b8-e044-0003ba298018</v>
      </c>
      <c r="D1632" s="14">
        <f t="shared" ca="1" si="328"/>
        <v>996749</v>
      </c>
      <c r="E1632" s="1">
        <f t="shared" ca="1" si="329"/>
        <v>120</v>
      </c>
      <c r="F1632" s="1">
        <f t="shared" ca="1" si="330"/>
        <v>160</v>
      </c>
      <c r="G1632" s="1">
        <f t="shared" ca="1" si="331"/>
        <v>1972</v>
      </c>
      <c r="H1632" s="1" t="str">
        <f ca="1">IFERROR(INDEX(Varmeinstallation!B:B,MATCH(INDIRECT($A$1&amp;"L"&amp;A1632)*1,Varmeinstallation!A:A,0)),"Ingen varmeinstallationer")</f>
        <v>Centralvarme fra eget anlæg, et-kammer fyr</v>
      </c>
      <c r="I1632" s="1" t="str">
        <f ca="1">IFERROR(INDEX(Opvarmningsmiddel!B:B,MATCH(INDIRECT($A$1&amp;"M"&amp;A1632)*1,Opvarmningsmiddel!A:A,0)),"")</f>
        <v>Flydende brændsel (olie, petroleum, flaskegas m.m.)</v>
      </c>
      <c r="J1632" s="1">
        <f t="shared" ca="1" si="332"/>
        <v>0</v>
      </c>
      <c r="K1632" s="1" t="str">
        <f ca="1">IFERROR(INDEX(Relationstabel!$C$3:$K$10,MATCH(VALUE(INDIRECT($A$1&amp;"L"&amp;A1632)),Relationstabel!$A$3:$A$10,0),MATCH(IFERROR(VALUE(INDIRECT($A$1&amp;"M"&amp;A1632)),0),Relationstabel!$C$1:$K$1,0)),"Ingen varmeinstallationer")</f>
        <v>Olie</v>
      </c>
      <c r="L1632" s="1" t="str">
        <f ca="1">INDEX(Anvendelseskode!B:B,MATCH($E1632,Anvendelseskode!$A:$A,0))</f>
        <v>Fritliggende enfamilieshus (parcelhus)</v>
      </c>
      <c r="M1632" s="1" t="str">
        <f ca="1">INDEX(Anvendelseskode!C:C,MATCH($E1632,Anvendelseskode!$A:$A,0))</f>
        <v>Parcelhuse</v>
      </c>
      <c r="N1632" s="1" t="str">
        <f ca="1">INDEX(Anvendelseskode!D:D,MATCH($E1632,Anvendelseskode!$A:$A,0))</f>
        <v>Private husholdninger</v>
      </c>
      <c r="O1632" s="1" t="str">
        <f ca="1">IFERROR(INDEX(SBi!$2:$2,MATCH(G1632,SBi!$1:$1,1)),SBi!$K$2)</f>
        <v>1961-1972</v>
      </c>
      <c r="P1632" s="1">
        <f ca="1">IFERROR(INDEX(SBi!$C$3:$K$28,MATCH(E1632,SBi!$B$3:$B$28,0),MATCH(O1632,SBi!$C$2:$K$2,0)),0)</f>
        <v>134.30000000000001</v>
      </c>
      <c r="Q1632" s="19">
        <f t="shared" ca="1" si="333"/>
        <v>21.488</v>
      </c>
      <c r="R1632" s="19" t="str">
        <f ca="1">IFERROR(INDEX(VpD!$2:$2,MATCH(G1632,VpD!$1:$1,1)),VpD!$I$2)</f>
        <v>1961-1972</v>
      </c>
      <c r="S1632" s="1">
        <f ca="1">IFERROR(INDEX(VpD!$C$3:$I$27,MATCH(E1632,VpD!$B$3:$B$27,0),MATCH(R1632,VpD!$C$2:$I$2,0)),0)</f>
        <v>143</v>
      </c>
      <c r="T1632" s="19">
        <f t="shared" ca="1" si="334"/>
        <v>22.88</v>
      </c>
      <c r="U1632" s="14" t="str">
        <f t="shared" ca="1" si="335"/>
        <v xml:space="preserve">713505.98 </v>
      </c>
      <c r="V1632" s="14" t="str">
        <f t="shared" ca="1" si="336"/>
        <v>6169194.58</v>
      </c>
      <c r="W1632" s="14" t="str">
        <f t="shared" ca="1" si="337"/>
        <v>POINT(713505.98 6169194.58)</v>
      </c>
      <c r="X1632" s="14" t="str">
        <f>IFERROR(INDEX(BygningOmraade!B:B,MATCH(A1632,BygningOmraade!A:A,0)),"")</f>
        <v/>
      </c>
    </row>
    <row r="1633" spans="1:24" s="14" customFormat="1" x14ac:dyDescent="0.25">
      <c r="A1633" s="14">
        <f t="shared" si="325"/>
        <v>1633</v>
      </c>
      <c r="B1633" s="14" t="str">
        <f t="shared" ca="1" si="326"/>
        <v>5f0cee93-6c0e-4c42-a411-da29a9103403</v>
      </c>
      <c r="C1633" s="14" t="str">
        <f t="shared" ca="1" si="327"/>
        <v>0a3f507e-1d04-32b8-e044-0003ba298018</v>
      </c>
      <c r="D1633" s="14">
        <f t="shared" ca="1" si="328"/>
        <v>993742</v>
      </c>
      <c r="E1633" s="1">
        <f t="shared" ca="1" si="329"/>
        <v>120</v>
      </c>
      <c r="F1633" s="1">
        <f t="shared" ca="1" si="330"/>
        <v>134</v>
      </c>
      <c r="G1633" s="1">
        <f t="shared" ca="1" si="331"/>
        <v>1969</v>
      </c>
      <c r="H1633" s="1" t="str">
        <f ca="1">IFERROR(INDEX(Varmeinstallation!B:B,MATCH(INDIRECT($A$1&amp;"L"&amp;A1633)*1,Varmeinstallation!A:A,0)),"Ingen varmeinstallationer")</f>
        <v>Centralvarme fra eget anlæg, et-kammer fyr</v>
      </c>
      <c r="I1633" s="1" t="str">
        <f ca="1">IFERROR(INDEX(Opvarmningsmiddel!B:B,MATCH(INDIRECT($A$1&amp;"M"&amp;A1633)*1,Opvarmningsmiddel!A:A,0)),"")</f>
        <v>Naturgas</v>
      </c>
      <c r="J1633" s="1">
        <f t="shared" ca="1" si="332"/>
        <v>0</v>
      </c>
      <c r="K1633" s="1" t="str">
        <f ca="1">IFERROR(INDEX(Relationstabel!$C$3:$K$10,MATCH(VALUE(INDIRECT($A$1&amp;"L"&amp;A1633)),Relationstabel!$A$3:$A$10,0),MATCH(IFERROR(VALUE(INDIRECT($A$1&amp;"M"&amp;A1633)),0),Relationstabel!$C$1:$K$1,0)),"Ingen varmeinstallationer")</f>
        <v>Naturgas</v>
      </c>
      <c r="L1633" s="1" t="str">
        <f ca="1">INDEX(Anvendelseskode!B:B,MATCH($E1633,Anvendelseskode!$A:$A,0))</f>
        <v>Fritliggende enfamilieshus (parcelhus)</v>
      </c>
      <c r="M1633" s="1" t="str">
        <f ca="1">INDEX(Anvendelseskode!C:C,MATCH($E1633,Anvendelseskode!$A:$A,0))</f>
        <v>Parcelhuse</v>
      </c>
      <c r="N1633" s="1" t="str">
        <f ca="1">INDEX(Anvendelseskode!D:D,MATCH($E1633,Anvendelseskode!$A:$A,0))</f>
        <v>Private husholdninger</v>
      </c>
      <c r="O1633" s="1" t="str">
        <f ca="1">IFERROR(INDEX(SBi!$2:$2,MATCH(G1633,SBi!$1:$1,1)),SBi!$K$2)</f>
        <v>1961-1972</v>
      </c>
      <c r="P1633" s="1">
        <f ca="1">IFERROR(INDEX(SBi!$C$3:$K$28,MATCH(E1633,SBi!$B$3:$B$28,0),MATCH(O1633,SBi!$C$2:$K$2,0)),0)</f>
        <v>134.30000000000001</v>
      </c>
      <c r="Q1633" s="19">
        <f t="shared" ca="1" si="333"/>
        <v>17.996200000000002</v>
      </c>
      <c r="R1633" s="19" t="str">
        <f ca="1">IFERROR(INDEX(VpD!$2:$2,MATCH(G1633,VpD!$1:$1,1)),VpD!$I$2)</f>
        <v>1961-1972</v>
      </c>
      <c r="S1633" s="1">
        <f ca="1">IFERROR(INDEX(VpD!$C$3:$I$27,MATCH(E1633,VpD!$B$3:$B$27,0),MATCH(R1633,VpD!$C$2:$I$2,0)),0)</f>
        <v>143</v>
      </c>
      <c r="T1633" s="19">
        <f t="shared" ca="1" si="334"/>
        <v>19.161999999999999</v>
      </c>
      <c r="U1633" s="14" t="str">
        <f t="shared" ca="1" si="335"/>
        <v xml:space="preserve">710849.58 </v>
      </c>
      <c r="V1633" s="14" t="str">
        <f t="shared" ca="1" si="336"/>
        <v>6172001.7</v>
      </c>
      <c r="W1633" s="14" t="str">
        <f t="shared" ca="1" si="337"/>
        <v>POINT(710849.58 6172001.7)</v>
      </c>
      <c r="X1633" s="14" t="str">
        <f>IFERROR(INDEX(BygningOmraade!B:B,MATCH(A1633,BygningOmraade!A:A,0)),"")</f>
        <v/>
      </c>
    </row>
    <row r="1634" spans="1:24" s="14" customFormat="1" x14ac:dyDescent="0.25">
      <c r="A1634" s="14">
        <f t="shared" si="325"/>
        <v>1634</v>
      </c>
      <c r="B1634" s="14" t="str">
        <f t="shared" ca="1" si="326"/>
        <v>5f11a403-2737-4cfa-b88b-1d27a4ff052d</v>
      </c>
      <c r="C1634" s="14" t="str">
        <f t="shared" ca="1" si="327"/>
        <v>0a3f507e-1806-32b8-e044-0003ba298018</v>
      </c>
      <c r="D1634" s="14">
        <f t="shared" ca="1" si="328"/>
        <v>995739</v>
      </c>
      <c r="E1634" s="1">
        <f t="shared" ca="1" si="329"/>
        <v>220</v>
      </c>
      <c r="F1634" s="1">
        <f t="shared" ca="1" si="330"/>
        <v>780</v>
      </c>
      <c r="G1634" s="1">
        <f t="shared" ca="1" si="331"/>
        <v>1962</v>
      </c>
      <c r="H1634" s="1" t="str">
        <f ca="1">IFERROR(INDEX(Varmeinstallation!B:B,MATCH(INDIRECT($A$1&amp;"L"&amp;A1634)*1,Varmeinstallation!A:A,0)),"Ingen varmeinstallationer")</f>
        <v>Centralvarme fra eget anlæg, et-kammer fyr</v>
      </c>
      <c r="I1634" s="1" t="str">
        <f ca="1">IFERROR(INDEX(Opvarmningsmiddel!B:B,MATCH(INDIRECT($A$1&amp;"M"&amp;A1634)*1,Opvarmningsmiddel!A:A,0)),"")</f>
        <v>Naturgas</v>
      </c>
      <c r="J1634" s="1">
        <f t="shared" ca="1" si="332"/>
        <v>1</v>
      </c>
      <c r="K1634" s="1" t="str">
        <f ca="1">IFERROR(INDEX(Relationstabel!$C$3:$K$10,MATCH(VALUE(INDIRECT($A$1&amp;"L"&amp;A1634)),Relationstabel!$A$3:$A$10,0),MATCH(IFERROR(VALUE(INDIRECT($A$1&amp;"M"&amp;A1634)),0),Relationstabel!$C$1:$K$1,0)),"Ingen varmeinstallationer")</f>
        <v>Naturgas</v>
      </c>
      <c r="L1634" s="1" t="str">
        <f ca="1">INDEX(Anvendelseskode!B:B,MATCH($E1634,Anvendelseskode!$A:$A,0))</f>
        <v>Bygning til erhvervsmæssig produktion vedrørende industri, håndværk m.v. (fabrik, værksted o.lign.)</v>
      </c>
      <c r="M1634" s="1" t="str">
        <f ca="1">INDEX(Anvendelseskode!C:C,MATCH($E1634,Anvendelseskode!$A:$A,0))</f>
        <v>Fabrikker, værksteder o.l.</v>
      </c>
      <c r="N1634" s="1" t="str">
        <f ca="1">INDEX(Anvendelseskode!D:D,MATCH($E1634,Anvendelseskode!$A:$A,0))</f>
        <v>Industri</v>
      </c>
      <c r="O1634" s="1" t="str">
        <f ca="1">IFERROR(INDEX(SBi!$2:$2,MATCH(G1634,SBi!$1:$1,1)),SBi!$K$2)</f>
        <v>1961-1972</v>
      </c>
      <c r="P1634" s="1">
        <f ca="1">IFERROR(INDEX(SBi!$C$3:$K$28,MATCH(E1634,SBi!$B$3:$B$28,0),MATCH(O1634,SBi!$C$2:$K$2,0)),0)</f>
        <v>97</v>
      </c>
      <c r="Q1634" s="19">
        <f t="shared" ca="1" si="333"/>
        <v>75.66</v>
      </c>
      <c r="R1634" s="19" t="str">
        <f ca="1">IFERROR(INDEX(VpD!$2:$2,MATCH(G1634,VpD!$1:$1,1)),VpD!$I$2)</f>
        <v>1961-1972</v>
      </c>
      <c r="S1634" s="1">
        <f ca="1">IFERROR(INDEX(VpD!$C$3:$I$27,MATCH(E1634,VpD!$B$3:$B$27,0),MATCH(R1634,VpD!$C$2:$I$2,0)),0)</f>
        <v>97</v>
      </c>
      <c r="T1634" s="19">
        <f t="shared" ca="1" si="334"/>
        <v>75.66</v>
      </c>
      <c r="U1634" s="14" t="str">
        <f t="shared" ca="1" si="335"/>
        <v xml:space="preserve">712228.25 </v>
      </c>
      <c r="V1634" s="14" t="str">
        <f t="shared" ca="1" si="336"/>
        <v>6169496.68</v>
      </c>
      <c r="W1634" s="14" t="str">
        <f t="shared" ca="1" si="337"/>
        <v>POINT(712228.25 6169496.68)</v>
      </c>
      <c r="X1634" s="14" t="str">
        <f>IFERROR(INDEX(BygningOmraade!B:B,MATCH(A1634,BygningOmraade!A:A,0)),"")</f>
        <v/>
      </c>
    </row>
    <row r="1635" spans="1:24" s="14" customFormat="1" x14ac:dyDescent="0.25">
      <c r="A1635" s="14">
        <f t="shared" si="325"/>
        <v>1635</v>
      </c>
      <c r="B1635" s="14" t="str">
        <f t="shared" ca="1" si="326"/>
        <v>5f125134-da8b-47b6-aabb-100e0563a2b2</v>
      </c>
      <c r="C1635" s="14" t="str">
        <f t="shared" ca="1" si="327"/>
        <v>0a3f507e-1bb4-32b8-e044-0003ba298018</v>
      </c>
      <c r="D1635" s="14">
        <f t="shared" ca="1" si="328"/>
        <v>997548</v>
      </c>
      <c r="E1635" s="1">
        <f t="shared" ca="1" si="329"/>
        <v>130</v>
      </c>
      <c r="F1635" s="1">
        <f t="shared" ca="1" si="330"/>
        <v>101</v>
      </c>
      <c r="G1635" s="1">
        <f t="shared" ca="1" si="331"/>
        <v>1964</v>
      </c>
      <c r="H1635" s="1" t="str">
        <f ca="1">IFERROR(INDEX(Varmeinstallation!B:B,MATCH(INDIRECT($A$1&amp;"L"&amp;A1635)*1,Varmeinstallation!A:A,0)),"Ingen varmeinstallationer")</f>
        <v>Centralvarme fra eget anlæg, et-kammer fyr</v>
      </c>
      <c r="I1635" s="1" t="str">
        <f ca="1">IFERROR(INDEX(Opvarmningsmiddel!B:B,MATCH(INDIRECT($A$1&amp;"M"&amp;A1635)*1,Opvarmningsmiddel!A:A,0)),"")</f>
        <v>Naturgas</v>
      </c>
      <c r="J1635" s="1">
        <f t="shared" ca="1" si="332"/>
        <v>0</v>
      </c>
      <c r="K1635" s="1" t="str">
        <f ca="1">IFERROR(INDEX(Relationstabel!$C$3:$K$10,MATCH(VALUE(INDIRECT($A$1&amp;"L"&amp;A1635)),Relationstabel!$A$3:$A$10,0),MATCH(IFERROR(VALUE(INDIRECT($A$1&amp;"M"&amp;A1635)),0),Relationstabel!$C$1:$K$1,0)),"Ingen varmeinstallationer")</f>
        <v>Naturgas</v>
      </c>
      <c r="L1635" s="1" t="str">
        <f ca="1">INDEX(Anvendelseskode!B:B,MATCH($E1635,Anvendelseskode!$A:$A,0))</f>
        <v>Række-, kæde-, dobbelthus (lodret adskillelse mellem enhederne)</v>
      </c>
      <c r="M1635" s="1" t="str">
        <f ca="1">INDEX(Anvendelseskode!C:C,MATCH($E1635,Anvendelseskode!$A:$A,0))</f>
        <v>Række-, kæde og dobbelthuse</v>
      </c>
      <c r="N1635" s="1" t="str">
        <f ca="1">INDEX(Anvendelseskode!D:D,MATCH($E1635,Anvendelseskode!$A:$A,0))</f>
        <v>Private husholdninger</v>
      </c>
      <c r="O1635" s="1" t="str">
        <f ca="1">IFERROR(INDEX(SBi!$2:$2,MATCH(G1635,SBi!$1:$1,1)),SBi!$K$2)</f>
        <v>1961-1972</v>
      </c>
      <c r="P1635" s="1">
        <f ca="1">IFERROR(INDEX(SBi!$C$3:$K$28,MATCH(E1635,SBi!$B$3:$B$28,0),MATCH(O1635,SBi!$C$2:$K$2,0)),0)</f>
        <v>119.9</v>
      </c>
      <c r="Q1635" s="19">
        <f t="shared" ca="1" si="333"/>
        <v>12.109900000000001</v>
      </c>
      <c r="R1635" s="19" t="str">
        <f ca="1">IFERROR(INDEX(VpD!$2:$2,MATCH(G1635,VpD!$1:$1,1)),VpD!$I$2)</f>
        <v>1961-1972</v>
      </c>
      <c r="S1635" s="1">
        <f ca="1">IFERROR(INDEX(VpD!$C$3:$I$27,MATCH(E1635,VpD!$B$3:$B$27,0),MATCH(R1635,VpD!$C$2:$I$2,0)),0)</f>
        <v>120</v>
      </c>
      <c r="T1635" s="19">
        <f t="shared" ca="1" si="334"/>
        <v>12.12</v>
      </c>
      <c r="U1635" s="14" t="str">
        <f t="shared" ca="1" si="335"/>
        <v xml:space="preserve">713838.73 </v>
      </c>
      <c r="V1635" s="14" t="str">
        <f t="shared" ca="1" si="336"/>
        <v>6169249.47</v>
      </c>
      <c r="W1635" s="14" t="str">
        <f t="shared" ca="1" si="337"/>
        <v>POINT(713838.73 6169249.47)</v>
      </c>
      <c r="X1635" s="14" t="str">
        <f>IFERROR(INDEX(BygningOmraade!B:B,MATCH(A1635,BygningOmraade!A:A,0)),"")</f>
        <v/>
      </c>
    </row>
    <row r="1636" spans="1:24" s="14" customFormat="1" x14ac:dyDescent="0.25">
      <c r="A1636" s="14">
        <f t="shared" si="325"/>
        <v>1636</v>
      </c>
      <c r="B1636" s="14" t="str">
        <f t="shared" ca="1" si="326"/>
        <v>5f2bc99d-eb27-44ac-a2b9-49ef91f5c871</v>
      </c>
      <c r="C1636" s="14" t="str">
        <f t="shared" ca="1" si="327"/>
        <v>0a3f507e-1673-32b8-e044-0003ba298018</v>
      </c>
      <c r="D1636" s="14">
        <f t="shared" ca="1" si="328"/>
        <v>996964</v>
      </c>
      <c r="E1636" s="1">
        <f t="shared" ca="1" si="329"/>
        <v>130</v>
      </c>
      <c r="F1636" s="1">
        <f t="shared" ca="1" si="330"/>
        <v>102</v>
      </c>
      <c r="G1636" s="1">
        <f t="shared" ca="1" si="331"/>
        <v>1978</v>
      </c>
      <c r="H1636" s="1" t="str">
        <f ca="1">IFERROR(INDEX(Varmeinstallation!B:B,MATCH(INDIRECT($A$1&amp;"L"&amp;A1636)*1,Varmeinstallation!A:A,0)),"Ingen varmeinstallationer")</f>
        <v>Fjernvarme/blokvarme (radiatorsystemer eller varmluftanlæg)</v>
      </c>
      <c r="I1636" s="1" t="str">
        <f ca="1">IFERROR(INDEX(Opvarmningsmiddel!B:B,MATCH(INDIRECT($A$1&amp;"M"&amp;A1636)*1,Opvarmningsmiddel!A:A,0)),"")</f>
        <v/>
      </c>
      <c r="J1636" s="1">
        <f t="shared" ca="1" si="332"/>
        <v>0</v>
      </c>
      <c r="K1636" s="1" t="str">
        <f ca="1">IFERROR(INDEX(Relationstabel!$C$3:$K$10,MATCH(VALUE(INDIRECT($A$1&amp;"L"&amp;A1636)),Relationstabel!$A$3:$A$10,0),MATCH(IFERROR(VALUE(INDIRECT($A$1&amp;"M"&amp;A1636)),0),Relationstabel!$C$1:$K$1,0)),"Ingen varmeinstallationer")</f>
        <v>Fjernvarme/ Blokvarme</v>
      </c>
      <c r="L1636" s="1" t="str">
        <f ca="1">INDEX(Anvendelseskode!B:B,MATCH($E1636,Anvendelseskode!$A:$A,0))</f>
        <v>Række-, kæde-, dobbelthus (lodret adskillelse mellem enhederne)</v>
      </c>
      <c r="M1636" s="1" t="str">
        <f ca="1">INDEX(Anvendelseskode!C:C,MATCH($E1636,Anvendelseskode!$A:$A,0))</f>
        <v>Række-, kæde og dobbelthuse</v>
      </c>
      <c r="N1636" s="1" t="str">
        <f ca="1">INDEX(Anvendelseskode!D:D,MATCH($E1636,Anvendelseskode!$A:$A,0))</f>
        <v>Private husholdninger</v>
      </c>
      <c r="O1636" s="1" t="str">
        <f ca="1">IFERROR(INDEX(SBi!$2:$2,MATCH(G1636,SBi!$1:$1,1)),SBi!$K$2)</f>
        <v>1973-1978</v>
      </c>
      <c r="P1636" s="1">
        <f ca="1">IFERROR(INDEX(SBi!$C$3:$K$28,MATCH(E1636,SBi!$B$3:$B$28,0),MATCH(O1636,SBi!$C$2:$K$2,0)),0)</f>
        <v>112.6</v>
      </c>
      <c r="Q1636" s="19">
        <f t="shared" ca="1" si="333"/>
        <v>11.485199999999999</v>
      </c>
      <c r="R1636" s="19" t="str">
        <f ca="1">IFERROR(INDEX(VpD!$2:$2,MATCH(G1636,VpD!$1:$1,1)),VpD!$I$2)</f>
        <v>1973-1978</v>
      </c>
      <c r="S1636" s="1">
        <f ca="1">IFERROR(INDEX(VpD!$C$3:$I$27,MATCH(E1636,VpD!$B$3:$B$27,0),MATCH(R1636,VpD!$C$2:$I$2,0)),0)</f>
        <v>98</v>
      </c>
      <c r="T1636" s="19">
        <f t="shared" ca="1" si="334"/>
        <v>9.9960000000000004</v>
      </c>
      <c r="U1636" s="14" t="str">
        <f t="shared" ca="1" si="335"/>
        <v xml:space="preserve">713614.11 </v>
      </c>
      <c r="V1636" s="14" t="str">
        <f t="shared" ca="1" si="336"/>
        <v>6169536.09</v>
      </c>
      <c r="W1636" s="14" t="str">
        <f t="shared" ca="1" si="337"/>
        <v>POINT(713614.11 6169536.09)</v>
      </c>
      <c r="X1636" s="14" t="str">
        <f>IFERROR(INDEX(BygningOmraade!B:B,MATCH(A1636,BygningOmraade!A:A,0)),"")</f>
        <v/>
      </c>
    </row>
    <row r="1637" spans="1:24" s="14" customFormat="1" x14ac:dyDescent="0.25">
      <c r="A1637" s="14">
        <f t="shared" si="325"/>
        <v>1637</v>
      </c>
      <c r="B1637" s="14" t="str">
        <f t="shared" ca="1" si="326"/>
        <v>5f2c05d5-fc58-4f5c-8de4-0491d7e5e7fe</v>
      </c>
      <c r="C1637" s="14" t="str">
        <f t="shared" ca="1" si="327"/>
        <v>0a3f507e-1b84-32b8-e044-0003ba298018</v>
      </c>
      <c r="D1637" s="14">
        <f t="shared" ca="1" si="328"/>
        <v>996713</v>
      </c>
      <c r="E1637" s="1">
        <f t="shared" ca="1" si="329"/>
        <v>130</v>
      </c>
      <c r="F1637" s="1">
        <f t="shared" ca="1" si="330"/>
        <v>109</v>
      </c>
      <c r="G1637" s="1">
        <f t="shared" ca="1" si="331"/>
        <v>1978</v>
      </c>
      <c r="H1637" s="1" t="str">
        <f ca="1">IFERROR(INDEX(Varmeinstallation!B:B,MATCH(INDIRECT($A$1&amp;"L"&amp;A1637)*1,Varmeinstallation!A:A,0)),"Ingen varmeinstallationer")</f>
        <v>Fjernvarme/blokvarme (radiatorsystemer eller varmluftanlæg)</v>
      </c>
      <c r="I1637" s="1" t="str">
        <f ca="1">IFERROR(INDEX(Opvarmningsmiddel!B:B,MATCH(INDIRECT($A$1&amp;"M"&amp;A1637)*1,Opvarmningsmiddel!A:A,0)),"")</f>
        <v/>
      </c>
      <c r="J1637" s="1">
        <f t="shared" ca="1" si="332"/>
        <v>0</v>
      </c>
      <c r="K1637" s="1" t="str">
        <f ca="1">IFERROR(INDEX(Relationstabel!$C$3:$K$10,MATCH(VALUE(INDIRECT($A$1&amp;"L"&amp;A1637)),Relationstabel!$A$3:$A$10,0),MATCH(IFERROR(VALUE(INDIRECT($A$1&amp;"M"&amp;A1637)),0),Relationstabel!$C$1:$K$1,0)),"Ingen varmeinstallationer")</f>
        <v>Fjernvarme/ Blokvarme</v>
      </c>
      <c r="L1637" s="1" t="str">
        <f ca="1">INDEX(Anvendelseskode!B:B,MATCH($E1637,Anvendelseskode!$A:$A,0))</f>
        <v>Række-, kæde-, dobbelthus (lodret adskillelse mellem enhederne)</v>
      </c>
      <c r="M1637" s="1" t="str">
        <f ca="1">INDEX(Anvendelseskode!C:C,MATCH($E1637,Anvendelseskode!$A:$A,0))</f>
        <v>Række-, kæde og dobbelthuse</v>
      </c>
      <c r="N1637" s="1" t="str">
        <f ca="1">INDEX(Anvendelseskode!D:D,MATCH($E1637,Anvendelseskode!$A:$A,0))</f>
        <v>Private husholdninger</v>
      </c>
      <c r="O1637" s="1" t="str">
        <f ca="1">IFERROR(INDEX(SBi!$2:$2,MATCH(G1637,SBi!$1:$1,1)),SBi!$K$2)</f>
        <v>1973-1978</v>
      </c>
      <c r="P1637" s="1">
        <f ca="1">IFERROR(INDEX(SBi!$C$3:$K$28,MATCH(E1637,SBi!$B$3:$B$28,0),MATCH(O1637,SBi!$C$2:$K$2,0)),0)</f>
        <v>112.6</v>
      </c>
      <c r="Q1637" s="19">
        <f t="shared" ca="1" si="333"/>
        <v>12.273399999999999</v>
      </c>
      <c r="R1637" s="19" t="str">
        <f ca="1">IFERROR(INDEX(VpD!$2:$2,MATCH(G1637,VpD!$1:$1,1)),VpD!$I$2)</f>
        <v>1973-1978</v>
      </c>
      <c r="S1637" s="1">
        <f ca="1">IFERROR(INDEX(VpD!$C$3:$I$27,MATCH(E1637,VpD!$B$3:$B$27,0),MATCH(R1637,VpD!$C$2:$I$2,0)),0)</f>
        <v>98</v>
      </c>
      <c r="T1637" s="19">
        <f t="shared" ca="1" si="334"/>
        <v>10.682</v>
      </c>
      <c r="U1637" s="14" t="str">
        <f t="shared" ca="1" si="335"/>
        <v xml:space="preserve">713507.29 </v>
      </c>
      <c r="V1637" s="14" t="str">
        <f t="shared" ca="1" si="336"/>
        <v>6169607.96</v>
      </c>
      <c r="W1637" s="14" t="str">
        <f t="shared" ca="1" si="337"/>
        <v>POINT(713507.29 6169607.96)</v>
      </c>
      <c r="X1637" s="14" t="str">
        <f>IFERROR(INDEX(BygningOmraade!B:B,MATCH(A1637,BygningOmraade!A:A,0)),"")</f>
        <v/>
      </c>
    </row>
    <row r="1638" spans="1:24" s="14" customFormat="1" x14ac:dyDescent="0.25">
      <c r="A1638" s="14">
        <f t="shared" si="325"/>
        <v>1638</v>
      </c>
      <c r="B1638" s="14" t="str">
        <f t="shared" ca="1" si="326"/>
        <v>5f2d5f4f-13ec-4d6f-8d49-a0dea65eba68</v>
      </c>
      <c r="C1638" s="14" t="str">
        <f t="shared" ca="1" si="327"/>
        <v>0a3f507e-16f2-32b8-e044-0003ba298018</v>
      </c>
      <c r="D1638" s="14">
        <f t="shared" ca="1" si="328"/>
        <v>996403</v>
      </c>
      <c r="E1638" s="1">
        <f t="shared" ca="1" si="329"/>
        <v>120</v>
      </c>
      <c r="F1638" s="1">
        <f t="shared" ca="1" si="330"/>
        <v>133</v>
      </c>
      <c r="G1638" s="1">
        <f t="shared" ca="1" si="331"/>
        <v>2009</v>
      </c>
      <c r="H1638" s="1" t="str">
        <f ca="1">IFERROR(INDEX(Varmeinstallation!B:B,MATCH(INDIRECT($A$1&amp;"L"&amp;A1638)*1,Varmeinstallation!A:A,0)),"Ingen varmeinstallationer")</f>
        <v>Centralvarme fra eget anlæg, et-kammer fyr</v>
      </c>
      <c r="I1638" s="1" t="str">
        <f ca="1">IFERROR(INDEX(Opvarmningsmiddel!B:B,MATCH(INDIRECT($A$1&amp;"M"&amp;A1638)*1,Opvarmningsmiddel!A:A,0)),"")</f>
        <v>Naturgas</v>
      </c>
      <c r="J1638" s="1">
        <f t="shared" ca="1" si="332"/>
        <v>90</v>
      </c>
      <c r="K1638" s="1" t="str">
        <f ca="1">IFERROR(INDEX(Relationstabel!$C$3:$K$10,MATCH(VALUE(INDIRECT($A$1&amp;"L"&amp;A1638)),Relationstabel!$A$3:$A$10,0),MATCH(IFERROR(VALUE(INDIRECT($A$1&amp;"M"&amp;A1638)),0),Relationstabel!$C$1:$K$1,0)),"Ingen varmeinstallationer")</f>
        <v>Naturgas</v>
      </c>
      <c r="L1638" s="1" t="str">
        <f ca="1">INDEX(Anvendelseskode!B:B,MATCH($E1638,Anvendelseskode!$A:$A,0))</f>
        <v>Fritliggende enfamilieshus (parcelhus)</v>
      </c>
      <c r="M1638" s="1" t="str">
        <f ca="1">INDEX(Anvendelseskode!C:C,MATCH($E1638,Anvendelseskode!$A:$A,0))</f>
        <v>Parcelhuse</v>
      </c>
      <c r="N1638" s="1" t="str">
        <f ca="1">INDEX(Anvendelseskode!D:D,MATCH($E1638,Anvendelseskode!$A:$A,0))</f>
        <v>Private husholdninger</v>
      </c>
      <c r="O1638" s="1" t="str">
        <f ca="1">IFERROR(INDEX(SBi!$2:$2,MATCH(G1638,SBi!$1:$1,1)),SBi!$K$2)</f>
        <v>Efter 2006</v>
      </c>
      <c r="P1638" s="1">
        <f ca="1">IFERROR(INDEX(SBi!$C$3:$K$28,MATCH(E1638,SBi!$B$3:$B$28,0),MATCH(O1638,SBi!$C$2:$K$2,0)),0)</f>
        <v>67.3</v>
      </c>
      <c r="Q1638" s="19">
        <f t="shared" ca="1" si="333"/>
        <v>8.950899999999999</v>
      </c>
      <c r="R1638" s="19" t="str">
        <f ca="1">IFERROR(INDEX(VpD!$2:$2,MATCH(G1638,VpD!$1:$1,1)),VpD!$I$2)</f>
        <v>&gt;1998</v>
      </c>
      <c r="S1638" s="1">
        <f ca="1">IFERROR(INDEX(VpD!$C$3:$I$27,MATCH(E1638,VpD!$B$3:$B$27,0),MATCH(R1638,VpD!$C$2:$I$2,0)),0)</f>
        <v>72</v>
      </c>
      <c r="T1638" s="19">
        <f t="shared" ca="1" si="334"/>
        <v>9.5760000000000005</v>
      </c>
      <c r="U1638" s="14" t="str">
        <f t="shared" ca="1" si="335"/>
        <v xml:space="preserve">713395.53 </v>
      </c>
      <c r="V1638" s="14" t="str">
        <f t="shared" ca="1" si="336"/>
        <v>6169045.62</v>
      </c>
      <c r="W1638" s="14" t="str">
        <f t="shared" ca="1" si="337"/>
        <v>POINT(713395.53 6169045.62)</v>
      </c>
      <c r="X1638" s="14" t="str">
        <f>IFERROR(INDEX(BygningOmraade!B:B,MATCH(A1638,BygningOmraade!A:A,0)),"")</f>
        <v/>
      </c>
    </row>
    <row r="1639" spans="1:24" s="14" customFormat="1" x14ac:dyDescent="0.25">
      <c r="A1639" s="14">
        <f t="shared" si="325"/>
        <v>1639</v>
      </c>
      <c r="B1639" s="14" t="str">
        <f t="shared" ca="1" si="326"/>
        <v>5f401395-4389-4e3d-9fa4-3156e7bc4d5c</v>
      </c>
      <c r="C1639" s="14" t="str">
        <f t="shared" ca="1" si="327"/>
        <v>0a3f507e-1853-32b8-e044-0003ba298018</v>
      </c>
      <c r="D1639" s="14">
        <f t="shared" ca="1" si="328"/>
        <v>996486</v>
      </c>
      <c r="E1639" s="1">
        <f t="shared" ca="1" si="329"/>
        <v>140</v>
      </c>
      <c r="F1639" s="1">
        <f t="shared" ca="1" si="330"/>
        <v>266</v>
      </c>
      <c r="G1639" s="1">
        <f t="shared" ca="1" si="331"/>
        <v>1965</v>
      </c>
      <c r="H1639" s="1" t="str">
        <f ca="1">IFERROR(INDEX(Varmeinstallation!B:B,MATCH(INDIRECT($A$1&amp;"L"&amp;A1639)*1,Varmeinstallation!A:A,0)),"Ingen varmeinstallationer")</f>
        <v>Centralvarme fra eget anlæg, et-kammer fyr</v>
      </c>
      <c r="I1639" s="1" t="str">
        <f ca="1">IFERROR(INDEX(Opvarmningsmiddel!B:B,MATCH(INDIRECT($A$1&amp;"M"&amp;A1639)*1,Opvarmningsmiddel!A:A,0)),"")</f>
        <v>Naturgas</v>
      </c>
      <c r="J1639" s="1">
        <f t="shared" ca="1" si="332"/>
        <v>0</v>
      </c>
      <c r="K1639" s="1" t="str">
        <f ca="1">IFERROR(INDEX(Relationstabel!$C$3:$K$10,MATCH(VALUE(INDIRECT($A$1&amp;"L"&amp;A1639)),Relationstabel!$A$3:$A$10,0),MATCH(IFERROR(VALUE(INDIRECT($A$1&amp;"M"&amp;A1639)),0),Relationstabel!$C$1:$K$1,0)),"Ingen varmeinstallationer")</f>
        <v>Naturgas</v>
      </c>
      <c r="L1639" s="1" t="str">
        <f ca="1">INDEX(Anvendelseskode!B:B,MATCH($E1639,Anvendelseskode!$A:$A,0))</f>
        <v>Etageboligbebyggelse</v>
      </c>
      <c r="M1639" s="1" t="str">
        <f ca="1">INDEX(Anvendelseskode!C:C,MATCH($E1639,Anvendelseskode!$A:$A,0))</f>
        <v>Etageboligbebyggelse</v>
      </c>
      <c r="N1639" s="1" t="str">
        <f ca="1">INDEX(Anvendelseskode!D:D,MATCH($E1639,Anvendelseskode!$A:$A,0))</f>
        <v>Private husholdninger</v>
      </c>
      <c r="O1639" s="1" t="str">
        <f ca="1">IFERROR(INDEX(SBi!$2:$2,MATCH(G1639,SBi!$1:$1,1)),SBi!$K$2)</f>
        <v>1961-1972</v>
      </c>
      <c r="P1639" s="1">
        <f ca="1">IFERROR(INDEX(SBi!$C$3:$K$28,MATCH(E1639,SBi!$B$3:$B$28,0),MATCH(O1639,SBi!$C$2:$K$2,0)),0)</f>
        <v>132.30000000000001</v>
      </c>
      <c r="Q1639" s="19">
        <f t="shared" ca="1" si="333"/>
        <v>35.191800000000001</v>
      </c>
      <c r="R1639" s="19" t="str">
        <f ca="1">IFERROR(INDEX(VpD!$2:$2,MATCH(G1639,VpD!$1:$1,1)),VpD!$I$2)</f>
        <v>1961-1972</v>
      </c>
      <c r="S1639" s="1">
        <f ca="1">IFERROR(INDEX(VpD!$C$3:$I$27,MATCH(E1639,VpD!$B$3:$B$27,0),MATCH(R1639,VpD!$C$2:$I$2,0)),0)</f>
        <v>126</v>
      </c>
      <c r="T1639" s="19">
        <f t="shared" ca="1" si="334"/>
        <v>33.515999999999998</v>
      </c>
      <c r="U1639" s="14" t="str">
        <f t="shared" ca="1" si="335"/>
        <v xml:space="preserve">713301.14 </v>
      </c>
      <c r="V1639" s="14" t="str">
        <f t="shared" ca="1" si="336"/>
        <v>6168770.68</v>
      </c>
      <c r="W1639" s="14" t="str">
        <f t="shared" ca="1" si="337"/>
        <v>POINT(713301.14 6168770.68)</v>
      </c>
      <c r="X1639" s="14" t="str">
        <f>IFERROR(INDEX(BygningOmraade!B:B,MATCH(A1639,BygningOmraade!A:A,0)),"")</f>
        <v/>
      </c>
    </row>
    <row r="1640" spans="1:24" s="14" customFormat="1" x14ac:dyDescent="0.25">
      <c r="A1640" s="14">
        <f t="shared" si="325"/>
        <v>1640</v>
      </c>
      <c r="B1640" s="14" t="str">
        <f t="shared" ca="1" si="326"/>
        <v>5f42be79-39b0-486f-9e06-e037319a4fc0</v>
      </c>
      <c r="C1640" s="14" t="str">
        <f t="shared" ca="1" si="327"/>
        <v>53ba2f34-5fd8-2505-e044-0003ba298018</v>
      </c>
      <c r="D1640" s="14">
        <f t="shared" ca="1" si="328"/>
        <v>2702946</v>
      </c>
      <c r="E1640" s="1">
        <f t="shared" ca="1" si="329"/>
        <v>130</v>
      </c>
      <c r="F1640" s="1">
        <f t="shared" ca="1" si="330"/>
        <v>108</v>
      </c>
      <c r="G1640" s="1">
        <f t="shared" ca="1" si="331"/>
        <v>2008</v>
      </c>
      <c r="H1640" s="1" t="str">
        <f ca="1">IFERROR(INDEX(Varmeinstallation!B:B,MATCH(INDIRECT($A$1&amp;"L"&amp;A1640)*1,Varmeinstallation!A:A,0)),"Ingen varmeinstallationer")</f>
        <v>Centralvarme fra eget anlæg, et-kammer fyr</v>
      </c>
      <c r="I1640" s="1" t="str">
        <f ca="1">IFERROR(INDEX(Opvarmningsmiddel!B:B,MATCH(INDIRECT($A$1&amp;"M"&amp;A1640)*1,Opvarmningsmiddel!A:A,0)),"")</f>
        <v>Naturgas</v>
      </c>
      <c r="J1640" s="1">
        <f t="shared" ca="1" si="332"/>
        <v>90</v>
      </c>
      <c r="K1640" s="1" t="str">
        <f ca="1">IFERROR(INDEX(Relationstabel!$C$3:$K$10,MATCH(VALUE(INDIRECT($A$1&amp;"L"&amp;A1640)),Relationstabel!$A$3:$A$10,0),MATCH(IFERROR(VALUE(INDIRECT($A$1&amp;"M"&amp;A1640)),0),Relationstabel!$C$1:$K$1,0)),"Ingen varmeinstallationer")</f>
        <v>Naturgas</v>
      </c>
      <c r="L1640" s="1" t="str">
        <f ca="1">INDEX(Anvendelseskode!B:B,MATCH($E1640,Anvendelseskode!$A:$A,0))</f>
        <v>Række-, kæde-, dobbelthus (lodret adskillelse mellem enhederne)</v>
      </c>
      <c r="M1640" s="1" t="str">
        <f ca="1">INDEX(Anvendelseskode!C:C,MATCH($E1640,Anvendelseskode!$A:$A,0))</f>
        <v>Række-, kæde og dobbelthuse</v>
      </c>
      <c r="N1640" s="1" t="str">
        <f ca="1">INDEX(Anvendelseskode!D:D,MATCH($E1640,Anvendelseskode!$A:$A,0))</f>
        <v>Private husholdninger</v>
      </c>
      <c r="O1640" s="1" t="str">
        <f ca="1">IFERROR(INDEX(SBi!$2:$2,MATCH(G1640,SBi!$1:$1,1)),SBi!$K$2)</f>
        <v>Efter 2006</v>
      </c>
      <c r="P1640" s="1">
        <f ca="1">IFERROR(INDEX(SBi!$C$3:$K$28,MATCH(E1640,SBi!$B$3:$B$28,0),MATCH(O1640,SBi!$C$2:$K$2,0)),0)</f>
        <v>66.400000000000006</v>
      </c>
      <c r="Q1640" s="19">
        <f t="shared" ca="1" si="333"/>
        <v>7.1712000000000007</v>
      </c>
      <c r="R1640" s="19" t="str">
        <f ca="1">IFERROR(INDEX(VpD!$2:$2,MATCH(G1640,VpD!$1:$1,1)),VpD!$I$2)</f>
        <v>&gt;1998</v>
      </c>
      <c r="S1640" s="1">
        <f ca="1">IFERROR(INDEX(VpD!$C$3:$I$27,MATCH(E1640,VpD!$B$3:$B$27,0),MATCH(R1640,VpD!$C$2:$I$2,0)),0)</f>
        <v>65</v>
      </c>
      <c r="T1640" s="19">
        <f t="shared" ca="1" si="334"/>
        <v>7.02</v>
      </c>
      <c r="U1640" s="14" t="str">
        <f t="shared" ca="1" si="335"/>
        <v xml:space="preserve">712695.07 </v>
      </c>
      <c r="V1640" s="14" t="str">
        <f t="shared" ca="1" si="336"/>
        <v>6168798.23</v>
      </c>
      <c r="W1640" s="14" t="str">
        <f t="shared" ca="1" si="337"/>
        <v>POINT(712695.07 6168798.23)</v>
      </c>
      <c r="X1640" s="14" t="str">
        <f>IFERROR(INDEX(BygningOmraade!B:B,MATCH(A1640,BygningOmraade!A:A,0)),"")</f>
        <v/>
      </c>
    </row>
    <row r="1641" spans="1:24" s="14" customFormat="1" x14ac:dyDescent="0.25">
      <c r="A1641" s="14">
        <f t="shared" si="325"/>
        <v>1641</v>
      </c>
      <c r="B1641" s="14" t="str">
        <f t="shared" ca="1" si="326"/>
        <v>5f478aec-e1dc-451a-bd56-c46afd06a493</v>
      </c>
      <c r="C1641" s="14" t="str">
        <f t="shared" ca="1" si="327"/>
        <v>53ba2f34-5fe1-2505-e044-0003ba298018</v>
      </c>
      <c r="D1641" s="14">
        <f t="shared" ca="1" si="328"/>
        <v>2702969</v>
      </c>
      <c r="E1641" s="1">
        <f t="shared" ca="1" si="329"/>
        <v>130</v>
      </c>
      <c r="F1641" s="1">
        <f t="shared" ca="1" si="330"/>
        <v>160</v>
      </c>
      <c r="G1641" s="1">
        <f t="shared" ca="1" si="331"/>
        <v>2008</v>
      </c>
      <c r="H1641" s="1" t="str">
        <f ca="1">IFERROR(INDEX(Varmeinstallation!B:B,MATCH(INDIRECT($A$1&amp;"L"&amp;A1641)*1,Varmeinstallation!A:A,0)),"Ingen varmeinstallationer")</f>
        <v>Centralvarme fra eget anlæg, et-kammer fyr</v>
      </c>
      <c r="I1641" s="1" t="str">
        <f ca="1">IFERROR(INDEX(Opvarmningsmiddel!B:B,MATCH(INDIRECT($A$1&amp;"M"&amp;A1641)*1,Opvarmningsmiddel!A:A,0)),"")</f>
        <v>Naturgas</v>
      </c>
      <c r="J1641" s="1">
        <f t="shared" ca="1" si="332"/>
        <v>90</v>
      </c>
      <c r="K1641" s="1" t="str">
        <f ca="1">IFERROR(INDEX(Relationstabel!$C$3:$K$10,MATCH(VALUE(INDIRECT($A$1&amp;"L"&amp;A1641)),Relationstabel!$A$3:$A$10,0),MATCH(IFERROR(VALUE(INDIRECT($A$1&amp;"M"&amp;A1641)),0),Relationstabel!$C$1:$K$1,0)),"Ingen varmeinstallationer")</f>
        <v>Naturgas</v>
      </c>
      <c r="L1641" s="1" t="str">
        <f ca="1">INDEX(Anvendelseskode!B:B,MATCH($E1641,Anvendelseskode!$A:$A,0))</f>
        <v>Række-, kæde-, dobbelthus (lodret adskillelse mellem enhederne)</v>
      </c>
      <c r="M1641" s="1" t="str">
        <f ca="1">INDEX(Anvendelseskode!C:C,MATCH($E1641,Anvendelseskode!$A:$A,0))</f>
        <v>Række-, kæde og dobbelthuse</v>
      </c>
      <c r="N1641" s="1" t="str">
        <f ca="1">INDEX(Anvendelseskode!D:D,MATCH($E1641,Anvendelseskode!$A:$A,0))</f>
        <v>Private husholdninger</v>
      </c>
      <c r="O1641" s="1" t="str">
        <f ca="1">IFERROR(INDEX(SBi!$2:$2,MATCH(G1641,SBi!$1:$1,1)),SBi!$K$2)</f>
        <v>Efter 2006</v>
      </c>
      <c r="P1641" s="1">
        <f ca="1">IFERROR(INDEX(SBi!$C$3:$K$28,MATCH(E1641,SBi!$B$3:$B$28,0),MATCH(O1641,SBi!$C$2:$K$2,0)),0)</f>
        <v>66.400000000000006</v>
      </c>
      <c r="Q1641" s="19">
        <f t="shared" ca="1" si="333"/>
        <v>10.624000000000001</v>
      </c>
      <c r="R1641" s="19" t="str">
        <f ca="1">IFERROR(INDEX(VpD!$2:$2,MATCH(G1641,VpD!$1:$1,1)),VpD!$I$2)</f>
        <v>&gt;1998</v>
      </c>
      <c r="S1641" s="1">
        <f ca="1">IFERROR(INDEX(VpD!$C$3:$I$27,MATCH(E1641,VpD!$B$3:$B$27,0),MATCH(R1641,VpD!$C$2:$I$2,0)),0)</f>
        <v>65</v>
      </c>
      <c r="T1641" s="19">
        <f t="shared" ca="1" si="334"/>
        <v>10.4</v>
      </c>
      <c r="U1641" s="14" t="str">
        <f t="shared" ca="1" si="335"/>
        <v xml:space="preserve">712665.21 </v>
      </c>
      <c r="V1641" s="14" t="str">
        <f t="shared" ca="1" si="336"/>
        <v>6168787.56</v>
      </c>
      <c r="W1641" s="14" t="str">
        <f t="shared" ca="1" si="337"/>
        <v>POINT(712665.21 6168787.56)</v>
      </c>
      <c r="X1641" s="14" t="str">
        <f>IFERROR(INDEX(BygningOmraade!B:B,MATCH(A1641,BygningOmraade!A:A,0)),"")</f>
        <v/>
      </c>
    </row>
    <row r="1642" spans="1:24" s="14" customFormat="1" x14ac:dyDescent="0.25">
      <c r="A1642" s="14">
        <f t="shared" si="325"/>
        <v>1642</v>
      </c>
      <c r="B1642" s="14" t="str">
        <f t="shared" ca="1" si="326"/>
        <v>5f5ad533-be60-4223-9933-5c6608195b0c</v>
      </c>
      <c r="C1642" s="14" t="str">
        <f t="shared" ca="1" si="327"/>
        <v>0a3f507e-1982-32b8-e044-0003ba298018</v>
      </c>
      <c r="D1642" s="14">
        <f t="shared" ca="1" si="328"/>
        <v>995528</v>
      </c>
      <c r="E1642" s="1">
        <f t="shared" ca="1" si="329"/>
        <v>130</v>
      </c>
      <c r="F1642" s="1">
        <f t="shared" ca="1" si="330"/>
        <v>128</v>
      </c>
      <c r="G1642" s="1">
        <f t="shared" ca="1" si="331"/>
        <v>1977</v>
      </c>
      <c r="H1642" s="1" t="str">
        <f ca="1">IFERROR(INDEX(Varmeinstallation!B:B,MATCH(INDIRECT($A$1&amp;"L"&amp;A1642)*1,Varmeinstallation!A:A,0)),"Ingen varmeinstallationer")</f>
        <v>Fjernvarme/blokvarme (radiatorsystemer eller varmluftanlæg)</v>
      </c>
      <c r="I1642" s="1" t="str">
        <f ca="1">IFERROR(INDEX(Opvarmningsmiddel!B:B,MATCH(INDIRECT($A$1&amp;"M"&amp;A1642)*1,Opvarmningsmiddel!A:A,0)),"")</f>
        <v/>
      </c>
      <c r="J1642" s="1">
        <f t="shared" ca="1" si="332"/>
        <v>0</v>
      </c>
      <c r="K1642" s="1" t="str">
        <f ca="1">IFERROR(INDEX(Relationstabel!$C$3:$K$10,MATCH(VALUE(INDIRECT($A$1&amp;"L"&amp;A1642)),Relationstabel!$A$3:$A$10,0),MATCH(IFERROR(VALUE(INDIRECT($A$1&amp;"M"&amp;A1642)),0),Relationstabel!$C$1:$K$1,0)),"Ingen varmeinstallationer")</f>
        <v>Fjernvarme/ Blokvarme</v>
      </c>
      <c r="L1642" s="1" t="str">
        <f ca="1">INDEX(Anvendelseskode!B:B,MATCH($E1642,Anvendelseskode!$A:$A,0))</f>
        <v>Række-, kæde-, dobbelthus (lodret adskillelse mellem enhederne)</v>
      </c>
      <c r="M1642" s="1" t="str">
        <f ca="1">INDEX(Anvendelseskode!C:C,MATCH($E1642,Anvendelseskode!$A:$A,0))</f>
        <v>Række-, kæde og dobbelthuse</v>
      </c>
      <c r="N1642" s="1" t="str">
        <f ca="1">INDEX(Anvendelseskode!D:D,MATCH($E1642,Anvendelseskode!$A:$A,0))</f>
        <v>Private husholdninger</v>
      </c>
      <c r="O1642" s="1" t="str">
        <f ca="1">IFERROR(INDEX(SBi!$2:$2,MATCH(G1642,SBi!$1:$1,1)),SBi!$K$2)</f>
        <v>1973-1978</v>
      </c>
      <c r="P1642" s="1">
        <f ca="1">IFERROR(INDEX(SBi!$C$3:$K$28,MATCH(E1642,SBi!$B$3:$B$28,0),MATCH(O1642,SBi!$C$2:$K$2,0)),0)</f>
        <v>112.6</v>
      </c>
      <c r="Q1642" s="19">
        <f t="shared" ca="1" si="333"/>
        <v>14.412799999999999</v>
      </c>
      <c r="R1642" s="19" t="str">
        <f ca="1">IFERROR(INDEX(VpD!$2:$2,MATCH(G1642,VpD!$1:$1,1)),VpD!$I$2)</f>
        <v>1973-1978</v>
      </c>
      <c r="S1642" s="1">
        <f ca="1">IFERROR(INDEX(VpD!$C$3:$I$27,MATCH(E1642,VpD!$B$3:$B$27,0),MATCH(R1642,VpD!$C$2:$I$2,0)),0)</f>
        <v>98</v>
      </c>
      <c r="T1642" s="19">
        <f t="shared" ca="1" si="334"/>
        <v>12.544</v>
      </c>
      <c r="U1642" s="14" t="str">
        <f t="shared" ca="1" si="335"/>
        <v xml:space="preserve">711888.75 </v>
      </c>
      <c r="V1642" s="14" t="str">
        <f t="shared" ca="1" si="336"/>
        <v>6172446.07</v>
      </c>
      <c r="W1642" s="14" t="str">
        <f t="shared" ca="1" si="337"/>
        <v>POINT(711888.75 6172446.07)</v>
      </c>
      <c r="X1642" s="14" t="str">
        <f>IFERROR(INDEX(BygningOmraade!B:B,MATCH(A1642,BygningOmraade!A:A,0)),"")</f>
        <v/>
      </c>
    </row>
    <row r="1643" spans="1:24" s="14" customFormat="1" x14ac:dyDescent="0.25">
      <c r="A1643" s="14">
        <f t="shared" si="325"/>
        <v>1643</v>
      </c>
      <c r="B1643" s="14" t="str">
        <f t="shared" ca="1" si="326"/>
        <v>5f645870-9c7b-4a0f-8dbd-3391550457d8</v>
      </c>
      <c r="C1643" s="14" t="str">
        <f t="shared" ca="1" si="327"/>
        <v>0a3f507e-1bbc-32b8-e044-0003ba298018</v>
      </c>
      <c r="D1643" s="14">
        <f t="shared" ca="1" si="328"/>
        <v>997553</v>
      </c>
      <c r="E1643" s="1">
        <f t="shared" ca="1" si="329"/>
        <v>130</v>
      </c>
      <c r="F1643" s="1">
        <f t="shared" ca="1" si="330"/>
        <v>101</v>
      </c>
      <c r="G1643" s="1">
        <f t="shared" ca="1" si="331"/>
        <v>1964</v>
      </c>
      <c r="H1643" s="1" t="str">
        <f ca="1">IFERROR(INDEX(Varmeinstallation!B:B,MATCH(INDIRECT($A$1&amp;"L"&amp;A1643)*1,Varmeinstallation!A:A,0)),"Ingen varmeinstallationer")</f>
        <v>Centralvarme fra eget anlæg, et-kammer fyr</v>
      </c>
      <c r="I1643" s="1" t="str">
        <f ca="1">IFERROR(INDEX(Opvarmningsmiddel!B:B,MATCH(INDIRECT($A$1&amp;"M"&amp;A1643)*1,Opvarmningsmiddel!A:A,0)),"")</f>
        <v>Naturgas</v>
      </c>
      <c r="J1643" s="1">
        <f t="shared" ca="1" si="332"/>
        <v>2</v>
      </c>
      <c r="K1643" s="1" t="str">
        <f ca="1">IFERROR(INDEX(Relationstabel!$C$3:$K$10,MATCH(VALUE(INDIRECT($A$1&amp;"L"&amp;A1643)),Relationstabel!$A$3:$A$10,0),MATCH(IFERROR(VALUE(INDIRECT($A$1&amp;"M"&amp;A1643)),0),Relationstabel!$C$1:$K$1,0)),"Ingen varmeinstallationer")</f>
        <v>Naturgas</v>
      </c>
      <c r="L1643" s="1" t="str">
        <f ca="1">INDEX(Anvendelseskode!B:B,MATCH($E1643,Anvendelseskode!$A:$A,0))</f>
        <v>Række-, kæde-, dobbelthus (lodret adskillelse mellem enhederne)</v>
      </c>
      <c r="M1643" s="1" t="str">
        <f ca="1">INDEX(Anvendelseskode!C:C,MATCH($E1643,Anvendelseskode!$A:$A,0))</f>
        <v>Række-, kæde og dobbelthuse</v>
      </c>
      <c r="N1643" s="1" t="str">
        <f ca="1">INDEX(Anvendelseskode!D:D,MATCH($E1643,Anvendelseskode!$A:$A,0))</f>
        <v>Private husholdninger</v>
      </c>
      <c r="O1643" s="1" t="str">
        <f ca="1">IFERROR(INDEX(SBi!$2:$2,MATCH(G1643,SBi!$1:$1,1)),SBi!$K$2)</f>
        <v>1961-1972</v>
      </c>
      <c r="P1643" s="1">
        <f ca="1">IFERROR(INDEX(SBi!$C$3:$K$28,MATCH(E1643,SBi!$B$3:$B$28,0),MATCH(O1643,SBi!$C$2:$K$2,0)),0)</f>
        <v>119.9</v>
      </c>
      <c r="Q1643" s="19">
        <f t="shared" ca="1" si="333"/>
        <v>12.109900000000001</v>
      </c>
      <c r="R1643" s="19" t="str">
        <f ca="1">IFERROR(INDEX(VpD!$2:$2,MATCH(G1643,VpD!$1:$1,1)),VpD!$I$2)</f>
        <v>1961-1972</v>
      </c>
      <c r="S1643" s="1">
        <f ca="1">IFERROR(INDEX(VpD!$C$3:$I$27,MATCH(E1643,VpD!$B$3:$B$27,0),MATCH(R1643,VpD!$C$2:$I$2,0)),0)</f>
        <v>120</v>
      </c>
      <c r="T1643" s="19">
        <f t="shared" ca="1" si="334"/>
        <v>12.12</v>
      </c>
      <c r="U1643" s="14" t="str">
        <f t="shared" ca="1" si="335"/>
        <v xml:space="preserve">713834.88 </v>
      </c>
      <c r="V1643" s="14" t="str">
        <f t="shared" ca="1" si="336"/>
        <v>6169264.24</v>
      </c>
      <c r="W1643" s="14" t="str">
        <f t="shared" ca="1" si="337"/>
        <v>POINT(713834.88 6169264.24)</v>
      </c>
      <c r="X1643" s="14" t="str">
        <f>IFERROR(INDEX(BygningOmraade!B:B,MATCH(A1643,BygningOmraade!A:A,0)),"")</f>
        <v/>
      </c>
    </row>
    <row r="1644" spans="1:24" s="14" customFormat="1" x14ac:dyDescent="0.25">
      <c r="A1644" s="14">
        <f t="shared" si="325"/>
        <v>1644</v>
      </c>
      <c r="B1644" s="14" t="str">
        <f t="shared" ca="1" si="326"/>
        <v>5f695b13-1a47-4a8f-ab31-bfd90e6847ec</v>
      </c>
      <c r="C1644" s="14" t="str">
        <f t="shared" ca="1" si="327"/>
        <v>0a3f507e-192f-32b8-e044-0003ba298018</v>
      </c>
      <c r="D1644" s="14">
        <f t="shared" ca="1" si="328"/>
        <v>993901</v>
      </c>
      <c r="E1644" s="1">
        <f t="shared" ca="1" si="329"/>
        <v>440</v>
      </c>
      <c r="F1644" s="1">
        <f t="shared" ca="1" si="330"/>
        <v>144</v>
      </c>
      <c r="G1644" s="1">
        <f t="shared" ca="1" si="331"/>
        <v>2000</v>
      </c>
      <c r="H1644" s="1" t="str">
        <f ca="1">IFERROR(INDEX(Varmeinstallation!B:B,MATCH(INDIRECT($A$1&amp;"L"&amp;A1644)*1,Varmeinstallation!A:A,0)),"Ingen varmeinstallationer")</f>
        <v>Fjernvarme/blokvarme (radiatorsystemer eller varmluftanlæg)</v>
      </c>
      <c r="I1644" s="1" t="str">
        <f ca="1">IFERROR(INDEX(Opvarmningsmiddel!B:B,MATCH(INDIRECT($A$1&amp;"M"&amp;A1644)*1,Opvarmningsmiddel!A:A,0)),"")</f>
        <v/>
      </c>
      <c r="J1644" s="1">
        <f t="shared" ca="1" si="332"/>
        <v>0</v>
      </c>
      <c r="K1644" s="1" t="str">
        <f ca="1">IFERROR(INDEX(Relationstabel!$C$3:$K$10,MATCH(VALUE(INDIRECT($A$1&amp;"L"&amp;A1644)),Relationstabel!$A$3:$A$10,0),MATCH(IFERROR(VALUE(INDIRECT($A$1&amp;"M"&amp;A1644)),0),Relationstabel!$C$1:$K$1,0)),"Ingen varmeinstallationer")</f>
        <v>Fjernvarme/ Blokvarme</v>
      </c>
      <c r="L1644" s="1" t="str">
        <f ca="1">INDEX(Anvendelseskode!B:B,MATCH($E1644,Anvendelseskode!$A:$A,0))</f>
        <v>Daginstitutioner</v>
      </c>
      <c r="M1644" s="1" t="str">
        <f ca="1">INDEX(Anvendelseskode!C:C,MATCH($E1644,Anvendelseskode!$A:$A,0))</f>
        <v>Daginstitutioner</v>
      </c>
      <c r="N1644" s="1" t="str">
        <f ca="1">INDEX(Anvendelseskode!D:D,MATCH($E1644,Anvendelseskode!$A:$A,0))</f>
        <v>Kommunale og andre offentlige institutioner</v>
      </c>
      <c r="O1644" s="1" t="str">
        <f ca="1">IFERROR(INDEX(SBi!$2:$2,MATCH(G1644,SBi!$1:$1,1)),SBi!$K$2)</f>
        <v>1999-2006</v>
      </c>
      <c r="P1644" s="1">
        <f ca="1">IFERROR(INDEX(SBi!$C$3:$K$28,MATCH(E1644,SBi!$B$3:$B$28,0),MATCH(O1644,SBi!$C$2:$K$2,0)),0)</f>
        <v>133.9</v>
      </c>
      <c r="Q1644" s="19">
        <f t="shared" ca="1" si="333"/>
        <v>19.281600000000001</v>
      </c>
      <c r="R1644" s="19" t="str">
        <f ca="1">IFERROR(INDEX(VpD!$2:$2,MATCH(G1644,VpD!$1:$1,1)),VpD!$I$2)</f>
        <v>&gt;1998</v>
      </c>
      <c r="S1644" s="1">
        <f ca="1">IFERROR(INDEX(VpD!$C$3:$I$27,MATCH(E1644,VpD!$B$3:$B$27,0),MATCH(R1644,VpD!$C$2:$I$2,0)),0)</f>
        <v>129</v>
      </c>
      <c r="T1644" s="19">
        <f t="shared" ca="1" si="334"/>
        <v>18.576000000000001</v>
      </c>
      <c r="U1644" s="14" t="str">
        <f t="shared" ca="1" si="335"/>
        <v xml:space="preserve">711238.59 </v>
      </c>
      <c r="V1644" s="14" t="str">
        <f t="shared" ca="1" si="336"/>
        <v>6172227</v>
      </c>
      <c r="W1644" s="14" t="str">
        <f t="shared" ca="1" si="337"/>
        <v>POINT(711238.59 6172227)</v>
      </c>
      <c r="X1644" s="14" t="str">
        <f>IFERROR(INDEX(BygningOmraade!B:B,MATCH(A1644,BygningOmraade!A:A,0)),"")</f>
        <v/>
      </c>
    </row>
    <row r="1645" spans="1:24" s="14" customFormat="1" x14ac:dyDescent="0.25">
      <c r="A1645" s="14">
        <f t="shared" si="325"/>
        <v>1645</v>
      </c>
      <c r="B1645" s="14" t="str">
        <f t="shared" ca="1" si="326"/>
        <v>5f8ebe48-d917-45f2-a888-985af312dd0d</v>
      </c>
      <c r="C1645" s="14" t="str">
        <f t="shared" ca="1" si="327"/>
        <v>0a3f507e-2274-32b8-e044-0003ba298018</v>
      </c>
      <c r="D1645" s="14">
        <f t="shared" ca="1" si="328"/>
        <v>995155</v>
      </c>
      <c r="E1645" s="1">
        <f t="shared" ca="1" si="329"/>
        <v>120</v>
      </c>
      <c r="F1645" s="1">
        <f t="shared" ca="1" si="330"/>
        <v>143</v>
      </c>
      <c r="G1645" s="1">
        <f t="shared" ca="1" si="331"/>
        <v>2011</v>
      </c>
      <c r="H1645" s="1" t="str">
        <f ca="1">IFERROR(INDEX(Varmeinstallation!B:B,MATCH(INDIRECT($A$1&amp;"L"&amp;A1645)*1,Varmeinstallation!A:A,0)),"Ingen varmeinstallationer")</f>
        <v>Centralvarme fra eget anlæg, et-kammer fyr</v>
      </c>
      <c r="I1645" s="1" t="str">
        <f ca="1">IFERROR(INDEX(Opvarmningsmiddel!B:B,MATCH(INDIRECT($A$1&amp;"M"&amp;A1645)*1,Opvarmningsmiddel!A:A,0)),"")</f>
        <v>Naturgas</v>
      </c>
      <c r="J1645" s="1">
        <f t="shared" ca="1" si="332"/>
        <v>0</v>
      </c>
      <c r="K1645" s="1" t="str">
        <f ca="1">IFERROR(INDEX(Relationstabel!$C$3:$K$10,MATCH(VALUE(INDIRECT($A$1&amp;"L"&amp;A1645)),Relationstabel!$A$3:$A$10,0),MATCH(IFERROR(VALUE(INDIRECT($A$1&amp;"M"&amp;A1645)),0),Relationstabel!$C$1:$K$1,0)),"Ingen varmeinstallationer")</f>
        <v>Naturgas</v>
      </c>
      <c r="L1645" s="1" t="str">
        <f ca="1">INDEX(Anvendelseskode!B:B,MATCH($E1645,Anvendelseskode!$A:$A,0))</f>
        <v>Fritliggende enfamilieshus (parcelhus)</v>
      </c>
      <c r="M1645" s="1" t="str">
        <f ca="1">INDEX(Anvendelseskode!C:C,MATCH($E1645,Anvendelseskode!$A:$A,0))</f>
        <v>Parcelhuse</v>
      </c>
      <c r="N1645" s="1" t="str">
        <f ca="1">INDEX(Anvendelseskode!D:D,MATCH($E1645,Anvendelseskode!$A:$A,0))</f>
        <v>Private husholdninger</v>
      </c>
      <c r="O1645" s="1" t="str">
        <f ca="1">IFERROR(INDEX(SBi!$2:$2,MATCH(G1645,SBi!$1:$1,1)),SBi!$K$2)</f>
        <v>Efter 2006</v>
      </c>
      <c r="P1645" s="1">
        <f ca="1">IFERROR(INDEX(SBi!$C$3:$K$28,MATCH(E1645,SBi!$B$3:$B$28,0),MATCH(O1645,SBi!$C$2:$K$2,0)),0)</f>
        <v>67.3</v>
      </c>
      <c r="Q1645" s="19">
        <f t="shared" ca="1" si="333"/>
        <v>9.623899999999999</v>
      </c>
      <c r="R1645" s="19" t="str">
        <f ca="1">IFERROR(INDEX(VpD!$2:$2,MATCH(G1645,VpD!$1:$1,1)),VpD!$I$2)</f>
        <v>&gt;1998</v>
      </c>
      <c r="S1645" s="1">
        <f ca="1">IFERROR(INDEX(VpD!$C$3:$I$27,MATCH(E1645,VpD!$B$3:$B$27,0),MATCH(R1645,VpD!$C$2:$I$2,0)),0)</f>
        <v>72</v>
      </c>
      <c r="T1645" s="19">
        <f t="shared" ca="1" si="334"/>
        <v>10.295999999999999</v>
      </c>
      <c r="U1645" s="14" t="str">
        <f t="shared" ca="1" si="335"/>
        <v xml:space="preserve">711856.14 </v>
      </c>
      <c r="V1645" s="14" t="str">
        <f t="shared" ca="1" si="336"/>
        <v>6171778.94</v>
      </c>
      <c r="W1645" s="14" t="str">
        <f t="shared" ca="1" si="337"/>
        <v>POINT(711856.14 6171778.94)</v>
      </c>
      <c r="X1645" s="14" t="str">
        <f>IFERROR(INDEX(BygningOmraade!B:B,MATCH(A1645,BygningOmraade!A:A,0)),"")</f>
        <v/>
      </c>
    </row>
    <row r="1646" spans="1:24" s="14" customFormat="1" x14ac:dyDescent="0.25">
      <c r="A1646" s="14">
        <f t="shared" si="325"/>
        <v>1646</v>
      </c>
      <c r="B1646" s="14" t="str">
        <f t="shared" ca="1" si="326"/>
        <v>5fa01bac-3788-481e-a72b-f033e61ed1f5</v>
      </c>
      <c r="C1646" s="14" t="str">
        <f t="shared" ca="1" si="327"/>
        <v>0a3f507e-1a06-32b8-e044-0003ba298018</v>
      </c>
      <c r="D1646" s="14">
        <f t="shared" ca="1" si="328"/>
        <v>994453</v>
      </c>
      <c r="E1646" s="1">
        <f t="shared" ca="1" si="329"/>
        <v>130</v>
      </c>
      <c r="F1646" s="1">
        <f t="shared" ca="1" si="330"/>
        <v>130</v>
      </c>
      <c r="G1646" s="1">
        <f t="shared" ca="1" si="331"/>
        <v>1975</v>
      </c>
      <c r="H1646" s="1" t="str">
        <f ca="1">IFERROR(INDEX(Varmeinstallation!B:B,MATCH(INDIRECT($A$1&amp;"L"&amp;A1646)*1,Varmeinstallation!A:A,0)),"Ingen varmeinstallationer")</f>
        <v>Fjernvarme/blokvarme (radiatorsystemer eller varmluftanlæg)</v>
      </c>
      <c r="I1646" s="1" t="str">
        <f ca="1">IFERROR(INDEX(Opvarmningsmiddel!B:B,MATCH(INDIRECT($A$1&amp;"M"&amp;A1646)*1,Opvarmningsmiddel!A:A,0)),"")</f>
        <v/>
      </c>
      <c r="J1646" s="1">
        <f t="shared" ca="1" si="332"/>
        <v>2</v>
      </c>
      <c r="K1646" s="1" t="str">
        <f ca="1">IFERROR(INDEX(Relationstabel!$C$3:$K$10,MATCH(VALUE(INDIRECT($A$1&amp;"L"&amp;A1646)),Relationstabel!$A$3:$A$10,0),MATCH(IFERROR(VALUE(INDIRECT($A$1&amp;"M"&amp;A1646)),0),Relationstabel!$C$1:$K$1,0)),"Ingen varmeinstallationer")</f>
        <v>Fjernvarme/ Blokvarme</v>
      </c>
      <c r="L1646" s="1" t="str">
        <f ca="1">INDEX(Anvendelseskode!B:B,MATCH($E1646,Anvendelseskode!$A:$A,0))</f>
        <v>Række-, kæde-, dobbelthus (lodret adskillelse mellem enhederne)</v>
      </c>
      <c r="M1646" s="1" t="str">
        <f ca="1">INDEX(Anvendelseskode!C:C,MATCH($E1646,Anvendelseskode!$A:$A,0))</f>
        <v>Række-, kæde og dobbelthuse</v>
      </c>
      <c r="N1646" s="1" t="str">
        <f ca="1">INDEX(Anvendelseskode!D:D,MATCH($E1646,Anvendelseskode!$A:$A,0))</f>
        <v>Private husholdninger</v>
      </c>
      <c r="O1646" s="1" t="str">
        <f ca="1">IFERROR(INDEX(SBi!$2:$2,MATCH(G1646,SBi!$1:$1,1)),SBi!$K$2)</f>
        <v>1973-1978</v>
      </c>
      <c r="P1646" s="1">
        <f ca="1">IFERROR(INDEX(SBi!$C$3:$K$28,MATCH(E1646,SBi!$B$3:$B$28,0),MATCH(O1646,SBi!$C$2:$K$2,0)),0)</f>
        <v>112.6</v>
      </c>
      <c r="Q1646" s="19">
        <f t="shared" ca="1" si="333"/>
        <v>14.638</v>
      </c>
      <c r="R1646" s="19" t="str">
        <f ca="1">IFERROR(INDEX(VpD!$2:$2,MATCH(G1646,VpD!$1:$1,1)),VpD!$I$2)</f>
        <v>1973-1978</v>
      </c>
      <c r="S1646" s="1">
        <f ca="1">IFERROR(INDEX(VpD!$C$3:$I$27,MATCH(E1646,VpD!$B$3:$B$27,0),MATCH(R1646,VpD!$C$2:$I$2,0)),0)</f>
        <v>98</v>
      </c>
      <c r="T1646" s="19">
        <f t="shared" ca="1" si="334"/>
        <v>12.74</v>
      </c>
      <c r="U1646" s="14" t="str">
        <f t="shared" ca="1" si="335"/>
        <v xml:space="preserve">711525.6 </v>
      </c>
      <c r="V1646" s="14" t="str">
        <f t="shared" ca="1" si="336"/>
        <v>6172282.46</v>
      </c>
      <c r="W1646" s="14" t="str">
        <f t="shared" ca="1" si="337"/>
        <v>POINT(711525.6 6172282.46)</v>
      </c>
      <c r="X1646" s="14" t="str">
        <f>IFERROR(INDEX(BygningOmraade!B:B,MATCH(A1646,BygningOmraade!A:A,0)),"")</f>
        <v/>
      </c>
    </row>
    <row r="1647" spans="1:24" s="14" customFormat="1" x14ac:dyDescent="0.25">
      <c r="A1647" s="14">
        <f t="shared" si="325"/>
        <v>1647</v>
      </c>
      <c r="B1647" s="14" t="str">
        <f t="shared" ca="1" si="326"/>
        <v>5fa2283e-1b4e-4ace-9ed3-ae05485b4c1b</v>
      </c>
      <c r="C1647" s="14" t="str">
        <f t="shared" ca="1" si="327"/>
        <v>0a3f507e-247e-32b8-e044-0003ba298018</v>
      </c>
      <c r="D1647" s="14">
        <f t="shared" ca="1" si="328"/>
        <v>995674</v>
      </c>
      <c r="E1647" s="1">
        <f t="shared" ca="1" si="329"/>
        <v>220</v>
      </c>
      <c r="F1647" s="1">
        <f t="shared" ca="1" si="330"/>
        <v>957</v>
      </c>
      <c r="G1647" s="1">
        <f t="shared" ca="1" si="331"/>
        <v>1999</v>
      </c>
      <c r="H1647" s="1" t="str">
        <f ca="1">IFERROR(INDEX(Varmeinstallation!B:B,MATCH(INDIRECT($A$1&amp;"L"&amp;A1647)*1,Varmeinstallation!A:A,0)),"Ingen varmeinstallationer")</f>
        <v>Centralvarme med to fyringsenheder(fast/flydende brændsel samt gas)</v>
      </c>
      <c r="I1647" s="1" t="str">
        <f ca="1">IFERROR(INDEX(Opvarmningsmiddel!B:B,MATCH(INDIRECT($A$1&amp;"M"&amp;A1647)*1,Opvarmningsmiddel!A:A,0)),"")</f>
        <v>Flydende brændsel (olie, petroleum, flaskegas m.m.)</v>
      </c>
      <c r="J1647" s="1">
        <f t="shared" ca="1" si="332"/>
        <v>0</v>
      </c>
      <c r="K1647" s="1" t="str">
        <f ca="1">IFERROR(INDEX(Relationstabel!$C$3:$K$10,MATCH(VALUE(INDIRECT($A$1&amp;"L"&amp;A1647)),Relationstabel!$A$3:$A$10,0),MATCH(IFERROR(VALUE(INDIRECT($A$1&amp;"M"&amp;A1647)),0),Relationstabel!$C$1:$K$1,0)),"Ingen varmeinstallationer")</f>
        <v>Olie</v>
      </c>
      <c r="L1647" s="1" t="str">
        <f ca="1">INDEX(Anvendelseskode!B:B,MATCH($E1647,Anvendelseskode!$A:$A,0))</f>
        <v>Bygning til erhvervsmæssig produktion vedrørende industri, håndværk m.v. (fabrik, værksted o.lign.)</v>
      </c>
      <c r="M1647" s="1" t="str">
        <f ca="1">INDEX(Anvendelseskode!C:C,MATCH($E1647,Anvendelseskode!$A:$A,0))</f>
        <v>Fabrikker, værksteder o.l.</v>
      </c>
      <c r="N1647" s="1" t="str">
        <f ca="1">INDEX(Anvendelseskode!D:D,MATCH($E1647,Anvendelseskode!$A:$A,0))</f>
        <v>Industri</v>
      </c>
      <c r="O1647" s="1" t="str">
        <f ca="1">IFERROR(INDEX(SBi!$2:$2,MATCH(G1647,SBi!$1:$1,1)),SBi!$K$2)</f>
        <v>1999-2006</v>
      </c>
      <c r="P1647" s="1">
        <f ca="1">IFERROR(INDEX(SBi!$C$3:$K$28,MATCH(E1647,SBi!$B$3:$B$28,0),MATCH(O1647,SBi!$C$2:$K$2,0)),0)</f>
        <v>66</v>
      </c>
      <c r="Q1647" s="19">
        <f t="shared" ca="1" si="333"/>
        <v>63.161999999999999</v>
      </c>
      <c r="R1647" s="19" t="str">
        <f ca="1">IFERROR(INDEX(VpD!$2:$2,MATCH(G1647,VpD!$1:$1,1)),VpD!$I$2)</f>
        <v>&gt;1998</v>
      </c>
      <c r="S1647" s="1">
        <f ca="1">IFERROR(INDEX(VpD!$C$3:$I$27,MATCH(E1647,VpD!$B$3:$B$27,0),MATCH(R1647,VpD!$C$2:$I$2,0)),0)</f>
        <v>66</v>
      </c>
      <c r="T1647" s="19">
        <f t="shared" ca="1" si="334"/>
        <v>63.161999999999999</v>
      </c>
      <c r="U1647" s="14" t="str">
        <f t="shared" ca="1" si="335"/>
        <v xml:space="preserve">712334.65 </v>
      </c>
      <c r="V1647" s="14" t="str">
        <f t="shared" ca="1" si="336"/>
        <v>6169540.72</v>
      </c>
      <c r="W1647" s="14" t="str">
        <f t="shared" ca="1" si="337"/>
        <v>POINT(712334.65 6169540.72)</v>
      </c>
      <c r="X1647" s="14" t="str">
        <f>IFERROR(INDEX(BygningOmraade!B:B,MATCH(A1647,BygningOmraade!A:A,0)),"")</f>
        <v/>
      </c>
    </row>
    <row r="1648" spans="1:24" s="14" customFormat="1" x14ac:dyDescent="0.25">
      <c r="A1648" s="14">
        <f t="shared" si="325"/>
        <v>1648</v>
      </c>
      <c r="B1648" s="14" t="str">
        <f t="shared" ca="1" si="326"/>
        <v>5fbe2145-807f-4a68-9c0b-855893a55eae</v>
      </c>
      <c r="C1648" s="14" t="str">
        <f t="shared" ca="1" si="327"/>
        <v>0a3f507e-224e-32b8-e044-0003ba298018</v>
      </c>
      <c r="D1648" s="14">
        <f t="shared" ca="1" si="328"/>
        <v>995521</v>
      </c>
      <c r="E1648" s="1">
        <f t="shared" ca="1" si="329"/>
        <v>120</v>
      </c>
      <c r="F1648" s="1">
        <f t="shared" ca="1" si="330"/>
        <v>183</v>
      </c>
      <c r="G1648" s="1">
        <f t="shared" ca="1" si="331"/>
        <v>1978</v>
      </c>
      <c r="H1648" s="1" t="str">
        <f ca="1">IFERROR(INDEX(Varmeinstallation!B:B,MATCH(INDIRECT($A$1&amp;"L"&amp;A1648)*1,Varmeinstallation!A:A,0)),"Ingen varmeinstallationer")</f>
        <v>Centralvarme fra eget anlæg, et-kammer fyr</v>
      </c>
      <c r="I1648" s="1" t="str">
        <f ca="1">IFERROR(INDEX(Opvarmningsmiddel!B:B,MATCH(INDIRECT($A$1&amp;"M"&amp;A1648)*1,Opvarmningsmiddel!A:A,0)),"")</f>
        <v>Naturgas</v>
      </c>
      <c r="J1648" s="1">
        <f t="shared" ca="1" si="332"/>
        <v>5</v>
      </c>
      <c r="K1648" s="1" t="str">
        <f ca="1">IFERROR(INDEX(Relationstabel!$C$3:$K$10,MATCH(VALUE(INDIRECT($A$1&amp;"L"&amp;A1648)),Relationstabel!$A$3:$A$10,0),MATCH(IFERROR(VALUE(INDIRECT($A$1&amp;"M"&amp;A1648)),0),Relationstabel!$C$1:$K$1,0)),"Ingen varmeinstallationer")</f>
        <v>Naturgas</v>
      </c>
      <c r="L1648" s="1" t="str">
        <f ca="1">INDEX(Anvendelseskode!B:B,MATCH($E1648,Anvendelseskode!$A:$A,0))</f>
        <v>Fritliggende enfamilieshus (parcelhus)</v>
      </c>
      <c r="M1648" s="1" t="str">
        <f ca="1">INDEX(Anvendelseskode!C:C,MATCH($E1648,Anvendelseskode!$A:$A,0))</f>
        <v>Parcelhuse</v>
      </c>
      <c r="N1648" s="1" t="str">
        <f ca="1">INDEX(Anvendelseskode!D:D,MATCH($E1648,Anvendelseskode!$A:$A,0))</f>
        <v>Private husholdninger</v>
      </c>
      <c r="O1648" s="1" t="str">
        <f ca="1">IFERROR(INDEX(SBi!$2:$2,MATCH(G1648,SBi!$1:$1,1)),SBi!$K$2)</f>
        <v>1973-1978</v>
      </c>
      <c r="P1648" s="1">
        <f ca="1">IFERROR(INDEX(SBi!$C$3:$K$28,MATCH(E1648,SBi!$B$3:$B$28,0),MATCH(O1648,SBi!$C$2:$K$2,0)),0)</f>
        <v>119.8</v>
      </c>
      <c r="Q1648" s="19">
        <f t="shared" ca="1" si="333"/>
        <v>21.923399999999997</v>
      </c>
      <c r="R1648" s="19" t="str">
        <f ca="1">IFERROR(INDEX(VpD!$2:$2,MATCH(G1648,VpD!$1:$1,1)),VpD!$I$2)</f>
        <v>1973-1978</v>
      </c>
      <c r="S1648" s="1">
        <f ca="1">IFERROR(INDEX(VpD!$C$3:$I$27,MATCH(E1648,VpD!$B$3:$B$27,0),MATCH(R1648,VpD!$C$2:$I$2,0)),0)</f>
        <v>117</v>
      </c>
      <c r="T1648" s="19">
        <f t="shared" ca="1" si="334"/>
        <v>21.411000000000001</v>
      </c>
      <c r="U1648" s="14" t="str">
        <f t="shared" ca="1" si="335"/>
        <v xml:space="preserve">711914.38 </v>
      </c>
      <c r="V1648" s="14" t="str">
        <f t="shared" ca="1" si="336"/>
        <v>6171657.37</v>
      </c>
      <c r="W1648" s="14" t="str">
        <f t="shared" ca="1" si="337"/>
        <v>POINT(711914.38 6171657.37)</v>
      </c>
      <c r="X1648" s="14" t="str">
        <f>IFERROR(INDEX(BygningOmraade!B:B,MATCH(A1648,BygningOmraade!A:A,0)),"")</f>
        <v/>
      </c>
    </row>
    <row r="1649" spans="1:24" s="14" customFormat="1" x14ac:dyDescent="0.25">
      <c r="A1649" s="14">
        <f t="shared" si="325"/>
        <v>1649</v>
      </c>
      <c r="B1649" s="14" t="str">
        <f t="shared" ca="1" si="326"/>
        <v>5fe0bcfc-a35a-43e6-8d42-7279cfef17c2</v>
      </c>
      <c r="C1649" s="14" t="str">
        <f t="shared" ca="1" si="327"/>
        <v>3cae7253-0963-0f90-e044-0003ba298018</v>
      </c>
      <c r="D1649" s="14">
        <f t="shared" ca="1" si="328"/>
        <v>2685055</v>
      </c>
      <c r="E1649" s="1">
        <f t="shared" ca="1" si="329"/>
        <v>130</v>
      </c>
      <c r="F1649" s="1">
        <f t="shared" ca="1" si="330"/>
        <v>119</v>
      </c>
      <c r="G1649" s="1">
        <f t="shared" ca="1" si="331"/>
        <v>2008</v>
      </c>
      <c r="H1649" s="1" t="str">
        <f ca="1">IFERROR(INDEX(Varmeinstallation!B:B,MATCH(INDIRECT($A$1&amp;"L"&amp;A1649)*1,Varmeinstallation!A:A,0)),"Ingen varmeinstallationer")</f>
        <v>Fjernvarme/blokvarme (radiatorsystemer eller varmluftanlæg)</v>
      </c>
      <c r="I1649" s="1" t="str">
        <f ca="1">IFERROR(INDEX(Opvarmningsmiddel!B:B,MATCH(INDIRECT($A$1&amp;"M"&amp;A1649)*1,Opvarmningsmiddel!A:A,0)),"")</f>
        <v/>
      </c>
      <c r="J1649" s="1">
        <f t="shared" ca="1" si="332"/>
        <v>90</v>
      </c>
      <c r="K1649" s="1" t="str">
        <f ca="1">IFERROR(INDEX(Relationstabel!$C$3:$K$10,MATCH(VALUE(INDIRECT($A$1&amp;"L"&amp;A1649)),Relationstabel!$A$3:$A$10,0),MATCH(IFERROR(VALUE(INDIRECT($A$1&amp;"M"&amp;A1649)),0),Relationstabel!$C$1:$K$1,0)),"Ingen varmeinstallationer")</f>
        <v>Fjernvarme/ Blokvarme</v>
      </c>
      <c r="L1649" s="1" t="str">
        <f ca="1">INDEX(Anvendelseskode!B:B,MATCH($E1649,Anvendelseskode!$A:$A,0))</f>
        <v>Række-, kæde-, dobbelthus (lodret adskillelse mellem enhederne)</v>
      </c>
      <c r="M1649" s="1" t="str">
        <f ca="1">INDEX(Anvendelseskode!C:C,MATCH($E1649,Anvendelseskode!$A:$A,0))</f>
        <v>Række-, kæde og dobbelthuse</v>
      </c>
      <c r="N1649" s="1" t="str">
        <f ca="1">INDEX(Anvendelseskode!D:D,MATCH($E1649,Anvendelseskode!$A:$A,0))</f>
        <v>Private husholdninger</v>
      </c>
      <c r="O1649" s="1" t="str">
        <f ca="1">IFERROR(INDEX(SBi!$2:$2,MATCH(G1649,SBi!$1:$1,1)),SBi!$K$2)</f>
        <v>Efter 2006</v>
      </c>
      <c r="P1649" s="1">
        <f ca="1">IFERROR(INDEX(SBi!$C$3:$K$28,MATCH(E1649,SBi!$B$3:$B$28,0),MATCH(O1649,SBi!$C$2:$K$2,0)),0)</f>
        <v>66.400000000000006</v>
      </c>
      <c r="Q1649" s="19">
        <f t="shared" ca="1" si="333"/>
        <v>7.9016000000000002</v>
      </c>
      <c r="R1649" s="19" t="str">
        <f ca="1">IFERROR(INDEX(VpD!$2:$2,MATCH(G1649,VpD!$1:$1,1)),VpD!$I$2)</f>
        <v>&gt;1998</v>
      </c>
      <c r="S1649" s="1">
        <f ca="1">IFERROR(INDEX(VpD!$C$3:$I$27,MATCH(E1649,VpD!$B$3:$B$27,0),MATCH(R1649,VpD!$C$2:$I$2,0)),0)</f>
        <v>65</v>
      </c>
      <c r="T1649" s="19">
        <f t="shared" ca="1" si="334"/>
        <v>7.7350000000000003</v>
      </c>
      <c r="U1649" s="14" t="str">
        <f t="shared" ca="1" si="335"/>
        <v xml:space="preserve">711709.44 </v>
      </c>
      <c r="V1649" s="14" t="str">
        <f t="shared" ca="1" si="336"/>
        <v>6172716.29</v>
      </c>
      <c r="W1649" s="14" t="str">
        <f t="shared" ca="1" si="337"/>
        <v>POINT(711709.44 6172716.29)</v>
      </c>
      <c r="X1649" s="14" t="str">
        <f>IFERROR(INDEX(BygningOmraade!B:B,MATCH(A1649,BygningOmraade!A:A,0)),"")</f>
        <v/>
      </c>
    </row>
    <row r="1650" spans="1:24" s="14" customFormat="1" x14ac:dyDescent="0.25">
      <c r="A1650" s="14">
        <f t="shared" si="325"/>
        <v>1650</v>
      </c>
      <c r="B1650" s="14" t="str">
        <f t="shared" ca="1" si="326"/>
        <v>5fef75c2-31bf-459f-a718-f94c6e2cc20b</v>
      </c>
      <c r="C1650" s="14" t="str">
        <f t="shared" ca="1" si="327"/>
        <v>0a3f507e-24a0-32b8-e044-0003ba298018</v>
      </c>
      <c r="D1650" s="14">
        <f t="shared" ca="1" si="328"/>
        <v>995955</v>
      </c>
      <c r="E1650" s="1">
        <f t="shared" ca="1" si="329"/>
        <v>220</v>
      </c>
      <c r="F1650" s="1">
        <f t="shared" ca="1" si="330"/>
        <v>277</v>
      </c>
      <c r="G1650" s="1">
        <f t="shared" ca="1" si="331"/>
        <v>1961</v>
      </c>
      <c r="H1650" s="1" t="str">
        <f ca="1">IFERROR(INDEX(Varmeinstallation!B:B,MATCH(INDIRECT($A$1&amp;"L"&amp;A1650)*1,Varmeinstallation!A:A,0)),"Ingen varmeinstallationer")</f>
        <v>Centralvarme fra eget anlæg, et-kammer fyr</v>
      </c>
      <c r="I1650" s="1" t="str">
        <f ca="1">IFERROR(INDEX(Opvarmningsmiddel!B:B,MATCH(INDIRECT($A$1&amp;"M"&amp;A1650)*1,Opvarmningsmiddel!A:A,0)),"")</f>
        <v>Naturgas</v>
      </c>
      <c r="J1650" s="1">
        <f t="shared" ca="1" si="332"/>
        <v>0</v>
      </c>
      <c r="K1650" s="1" t="str">
        <f ca="1">IFERROR(INDEX(Relationstabel!$C$3:$K$10,MATCH(VALUE(INDIRECT($A$1&amp;"L"&amp;A1650)),Relationstabel!$A$3:$A$10,0),MATCH(IFERROR(VALUE(INDIRECT($A$1&amp;"M"&amp;A1650)),0),Relationstabel!$C$1:$K$1,0)),"Ingen varmeinstallationer")</f>
        <v>Naturgas</v>
      </c>
      <c r="L1650" s="1" t="str">
        <f ca="1">INDEX(Anvendelseskode!B:B,MATCH($E1650,Anvendelseskode!$A:$A,0))</f>
        <v>Bygning til erhvervsmæssig produktion vedrørende industri, håndværk m.v. (fabrik, værksted o.lign.)</v>
      </c>
      <c r="M1650" s="1" t="str">
        <f ca="1">INDEX(Anvendelseskode!C:C,MATCH($E1650,Anvendelseskode!$A:$A,0))</f>
        <v>Fabrikker, værksteder o.l.</v>
      </c>
      <c r="N1650" s="1" t="str">
        <f ca="1">INDEX(Anvendelseskode!D:D,MATCH($E1650,Anvendelseskode!$A:$A,0))</f>
        <v>Industri</v>
      </c>
      <c r="O1650" s="1" t="str">
        <f ca="1">IFERROR(INDEX(SBi!$2:$2,MATCH(G1650,SBi!$1:$1,1)),SBi!$K$2)</f>
        <v>1961-1972</v>
      </c>
      <c r="P1650" s="1">
        <f ca="1">IFERROR(INDEX(SBi!$C$3:$K$28,MATCH(E1650,SBi!$B$3:$B$28,0),MATCH(O1650,SBi!$C$2:$K$2,0)),0)</f>
        <v>97</v>
      </c>
      <c r="Q1650" s="19">
        <f t="shared" ca="1" si="333"/>
        <v>26.869</v>
      </c>
      <c r="R1650" s="19" t="str">
        <f ca="1">IFERROR(INDEX(VpD!$2:$2,MATCH(G1650,VpD!$1:$1,1)),VpD!$I$2)</f>
        <v>1961-1972</v>
      </c>
      <c r="S1650" s="1">
        <f ca="1">IFERROR(INDEX(VpD!$C$3:$I$27,MATCH(E1650,VpD!$B$3:$B$27,0),MATCH(R1650,VpD!$C$2:$I$2,0)),0)</f>
        <v>97</v>
      </c>
      <c r="T1650" s="19">
        <f t="shared" ca="1" si="334"/>
        <v>26.869</v>
      </c>
      <c r="U1650" s="14" t="str">
        <f t="shared" ca="1" si="335"/>
        <v xml:space="preserve">712726.98 </v>
      </c>
      <c r="V1650" s="14" t="str">
        <f t="shared" ca="1" si="336"/>
        <v>6169417.57</v>
      </c>
      <c r="W1650" s="14" t="str">
        <f t="shared" ca="1" si="337"/>
        <v>POINT(712726.98 6169417.57)</v>
      </c>
      <c r="X1650" s="14" t="str">
        <f>IFERROR(INDEX(BygningOmraade!B:B,MATCH(A1650,BygningOmraade!A:A,0)),"")</f>
        <v/>
      </c>
    </row>
    <row r="1651" spans="1:24" s="14" customFormat="1" x14ac:dyDescent="0.25">
      <c r="A1651" s="14">
        <f t="shared" si="325"/>
        <v>1651</v>
      </c>
      <c r="B1651" s="14" t="str">
        <f t="shared" ca="1" si="326"/>
        <v>5ff4733f-3103-487a-be8f-d96c951fb6c4</v>
      </c>
      <c r="C1651" s="14" t="str">
        <f t="shared" ca="1" si="327"/>
        <v>0a3f507e-1cfe-32b8-e044-0003ba298018</v>
      </c>
      <c r="D1651" s="14">
        <f t="shared" ca="1" si="328"/>
        <v>993705</v>
      </c>
      <c r="E1651" s="1">
        <f t="shared" ca="1" si="329"/>
        <v>120</v>
      </c>
      <c r="F1651" s="1">
        <f t="shared" ca="1" si="330"/>
        <v>134</v>
      </c>
      <c r="G1651" s="1">
        <f t="shared" ca="1" si="331"/>
        <v>1983</v>
      </c>
      <c r="H1651" s="1" t="str">
        <f ca="1">IFERROR(INDEX(Varmeinstallation!B:B,MATCH(INDIRECT($A$1&amp;"L"&amp;A1651)*1,Varmeinstallation!A:A,0)),"Ingen varmeinstallationer")</f>
        <v>Centralvarme fra eget anlæg, et-kammer fyr</v>
      </c>
      <c r="I1651" s="1" t="str">
        <f ca="1">IFERROR(INDEX(Opvarmningsmiddel!B:B,MATCH(INDIRECT($A$1&amp;"M"&amp;A1651)*1,Opvarmningsmiddel!A:A,0)),"")</f>
        <v>Naturgas</v>
      </c>
      <c r="J1651" s="1">
        <f t="shared" ca="1" si="332"/>
        <v>2</v>
      </c>
      <c r="K1651" s="1" t="str">
        <f ca="1">IFERROR(INDEX(Relationstabel!$C$3:$K$10,MATCH(VALUE(INDIRECT($A$1&amp;"L"&amp;A1651)),Relationstabel!$A$3:$A$10,0),MATCH(IFERROR(VALUE(INDIRECT($A$1&amp;"M"&amp;A1651)),0),Relationstabel!$C$1:$K$1,0)),"Ingen varmeinstallationer")</f>
        <v>Naturgas</v>
      </c>
      <c r="L1651" s="1" t="str">
        <f ca="1">INDEX(Anvendelseskode!B:B,MATCH($E1651,Anvendelseskode!$A:$A,0))</f>
        <v>Fritliggende enfamilieshus (parcelhus)</v>
      </c>
      <c r="M1651" s="1" t="str">
        <f ca="1">INDEX(Anvendelseskode!C:C,MATCH($E1651,Anvendelseskode!$A:$A,0))</f>
        <v>Parcelhuse</v>
      </c>
      <c r="N1651" s="1" t="str">
        <f ca="1">INDEX(Anvendelseskode!D:D,MATCH($E1651,Anvendelseskode!$A:$A,0))</f>
        <v>Private husholdninger</v>
      </c>
      <c r="O1651" s="1" t="str">
        <f ca="1">IFERROR(INDEX(SBi!$2:$2,MATCH(G1651,SBi!$1:$1,1)),SBi!$K$2)</f>
        <v>1979-1998</v>
      </c>
      <c r="P1651" s="1">
        <f ca="1">IFERROR(INDEX(SBi!$C$3:$K$28,MATCH(E1651,SBi!$B$3:$B$28,0),MATCH(O1651,SBi!$C$2:$K$2,0)),0)</f>
        <v>105.4</v>
      </c>
      <c r="Q1651" s="19">
        <f t="shared" ca="1" si="333"/>
        <v>14.1236</v>
      </c>
      <c r="R1651" s="19" t="str">
        <f ca="1">IFERROR(INDEX(VpD!$2:$2,MATCH(G1651,VpD!$1:$1,1)),VpD!$I$2)</f>
        <v>1979-1998</v>
      </c>
      <c r="S1651" s="1">
        <f ca="1">IFERROR(INDEX(VpD!$C$3:$I$27,MATCH(E1651,VpD!$B$3:$B$27,0),MATCH(R1651,VpD!$C$2:$I$2,0)),0)</f>
        <v>90</v>
      </c>
      <c r="T1651" s="19">
        <f t="shared" ca="1" si="334"/>
        <v>12.06</v>
      </c>
      <c r="U1651" s="14" t="str">
        <f t="shared" ca="1" si="335"/>
        <v xml:space="preserve">710897.59 </v>
      </c>
      <c r="V1651" s="14" t="str">
        <f t="shared" ca="1" si="336"/>
        <v>6172034.78</v>
      </c>
      <c r="W1651" s="14" t="str">
        <f t="shared" ca="1" si="337"/>
        <v>POINT(710897.59 6172034.78)</v>
      </c>
      <c r="X1651" s="14" t="str">
        <f>IFERROR(INDEX(BygningOmraade!B:B,MATCH(A1651,BygningOmraade!A:A,0)),"")</f>
        <v/>
      </c>
    </row>
    <row r="1652" spans="1:24" s="14" customFormat="1" x14ac:dyDescent="0.25">
      <c r="A1652" s="14">
        <f t="shared" si="325"/>
        <v>1652</v>
      </c>
      <c r="B1652" s="14" t="str">
        <f t="shared" ca="1" si="326"/>
        <v>6002581a-5ed1-4fc6-9aa7-2e742c180246</v>
      </c>
      <c r="C1652" s="14" t="str">
        <f t="shared" ca="1" si="327"/>
        <v>0a3f507e-14f1-32b8-e044-0003ba298018</v>
      </c>
      <c r="D1652" s="14">
        <f t="shared" ca="1" si="328"/>
        <v>993616</v>
      </c>
      <c r="E1652" s="1">
        <f t="shared" ca="1" si="329"/>
        <v>140</v>
      </c>
      <c r="F1652" s="1">
        <f t="shared" ca="1" si="330"/>
        <v>2502</v>
      </c>
      <c r="G1652" s="1">
        <f t="shared" ca="1" si="331"/>
        <v>1964</v>
      </c>
      <c r="H1652" s="1" t="str">
        <f ca="1">IFERROR(INDEX(Varmeinstallation!B:B,MATCH(INDIRECT($A$1&amp;"L"&amp;A1652)*1,Varmeinstallation!A:A,0)),"Ingen varmeinstallationer")</f>
        <v>Fjernvarme/blokvarme (radiatorsystemer eller varmluftanlæg)</v>
      </c>
      <c r="I1652" s="1" t="str">
        <f ca="1">IFERROR(INDEX(Opvarmningsmiddel!B:B,MATCH(INDIRECT($A$1&amp;"M"&amp;A1652)*1,Opvarmningsmiddel!A:A,0)),"")</f>
        <v/>
      </c>
      <c r="J1652" s="1">
        <f t="shared" ca="1" si="332"/>
        <v>0</v>
      </c>
      <c r="K1652" s="1" t="str">
        <f ca="1">IFERROR(INDEX(Relationstabel!$C$3:$K$10,MATCH(VALUE(INDIRECT($A$1&amp;"L"&amp;A1652)),Relationstabel!$A$3:$A$10,0),MATCH(IFERROR(VALUE(INDIRECT($A$1&amp;"M"&amp;A1652)),0),Relationstabel!$C$1:$K$1,0)),"Ingen varmeinstallationer")</f>
        <v>Fjernvarme/ Blokvarme</v>
      </c>
      <c r="L1652" s="1" t="str">
        <f ca="1">INDEX(Anvendelseskode!B:B,MATCH($E1652,Anvendelseskode!$A:$A,0))</f>
        <v>Etageboligbebyggelse</v>
      </c>
      <c r="M1652" s="1" t="str">
        <f ca="1">INDEX(Anvendelseskode!C:C,MATCH($E1652,Anvendelseskode!$A:$A,0))</f>
        <v>Etageboligbebyggelse</v>
      </c>
      <c r="N1652" s="1" t="str">
        <f ca="1">INDEX(Anvendelseskode!D:D,MATCH($E1652,Anvendelseskode!$A:$A,0))</f>
        <v>Private husholdninger</v>
      </c>
      <c r="O1652" s="1" t="str">
        <f ca="1">IFERROR(INDEX(SBi!$2:$2,MATCH(G1652,SBi!$1:$1,1)),SBi!$K$2)</f>
        <v>1961-1972</v>
      </c>
      <c r="P1652" s="1">
        <f ca="1">IFERROR(INDEX(SBi!$C$3:$K$28,MATCH(E1652,SBi!$B$3:$B$28,0),MATCH(O1652,SBi!$C$2:$K$2,0)),0)</f>
        <v>132.30000000000001</v>
      </c>
      <c r="Q1652" s="19">
        <f t="shared" ca="1" si="333"/>
        <v>331.01460000000003</v>
      </c>
      <c r="R1652" s="19" t="str">
        <f ca="1">IFERROR(INDEX(VpD!$2:$2,MATCH(G1652,VpD!$1:$1,1)),VpD!$I$2)</f>
        <v>1961-1972</v>
      </c>
      <c r="S1652" s="1">
        <f ca="1">IFERROR(INDEX(VpD!$C$3:$I$27,MATCH(E1652,VpD!$B$3:$B$27,0),MATCH(R1652,VpD!$C$2:$I$2,0)),0)</f>
        <v>126</v>
      </c>
      <c r="T1652" s="19">
        <f t="shared" ca="1" si="334"/>
        <v>315.25200000000001</v>
      </c>
      <c r="U1652" s="14" t="str">
        <f t="shared" ca="1" si="335"/>
        <v xml:space="preserve">710996.11 </v>
      </c>
      <c r="V1652" s="14" t="str">
        <f t="shared" ca="1" si="336"/>
        <v>6172507.35</v>
      </c>
      <c r="W1652" s="14" t="str">
        <f t="shared" ca="1" si="337"/>
        <v>POINT(710996.11 6172507.35)</v>
      </c>
      <c r="X1652" s="14" t="str">
        <f>IFERROR(INDEX(BygningOmraade!B:B,MATCH(A1652,BygningOmraade!A:A,0)),"")</f>
        <v/>
      </c>
    </row>
    <row r="1653" spans="1:24" s="14" customFormat="1" x14ac:dyDescent="0.25">
      <c r="A1653" s="14">
        <f t="shared" si="325"/>
        <v>1653</v>
      </c>
      <c r="B1653" s="14" t="str">
        <f t="shared" ca="1" si="326"/>
        <v>600af033-6d82-41cd-a09d-d2cae35f382c</v>
      </c>
      <c r="C1653" s="14" t="str">
        <f t="shared" ca="1" si="327"/>
        <v>0a3f507e-1d81-32b8-e044-0003ba298018</v>
      </c>
      <c r="D1653" s="14">
        <f t="shared" ca="1" si="328"/>
        <v>995671</v>
      </c>
      <c r="E1653" s="1">
        <f t="shared" ca="1" si="329"/>
        <v>120</v>
      </c>
      <c r="F1653" s="1">
        <f t="shared" ca="1" si="330"/>
        <v>178</v>
      </c>
      <c r="G1653" s="1">
        <f t="shared" ca="1" si="331"/>
        <v>2001</v>
      </c>
      <c r="H1653" s="1" t="str">
        <f ca="1">IFERROR(INDEX(Varmeinstallation!B:B,MATCH(INDIRECT($A$1&amp;"L"&amp;A1653)*1,Varmeinstallation!A:A,0)),"Ingen varmeinstallationer")</f>
        <v>Centralvarme fra eget anlæg, et-kammer fyr</v>
      </c>
      <c r="I1653" s="1" t="str">
        <f ca="1">IFERROR(INDEX(Opvarmningsmiddel!B:B,MATCH(INDIRECT($A$1&amp;"M"&amp;A1653)*1,Opvarmningsmiddel!A:A,0)),"")</f>
        <v>Naturgas</v>
      </c>
      <c r="J1653" s="1">
        <f t="shared" ca="1" si="332"/>
        <v>5</v>
      </c>
      <c r="K1653" s="1" t="str">
        <f ca="1">IFERROR(INDEX(Relationstabel!$C$3:$K$10,MATCH(VALUE(INDIRECT($A$1&amp;"L"&amp;A1653)),Relationstabel!$A$3:$A$10,0),MATCH(IFERROR(VALUE(INDIRECT($A$1&amp;"M"&amp;A1653)),0),Relationstabel!$C$1:$K$1,0)),"Ingen varmeinstallationer")</f>
        <v>Naturgas</v>
      </c>
      <c r="L1653" s="1" t="str">
        <f ca="1">INDEX(Anvendelseskode!B:B,MATCH($E1653,Anvendelseskode!$A:$A,0))</f>
        <v>Fritliggende enfamilieshus (parcelhus)</v>
      </c>
      <c r="M1653" s="1" t="str">
        <f ca="1">INDEX(Anvendelseskode!C:C,MATCH($E1653,Anvendelseskode!$A:$A,0))</f>
        <v>Parcelhuse</v>
      </c>
      <c r="N1653" s="1" t="str">
        <f ca="1">INDEX(Anvendelseskode!D:D,MATCH($E1653,Anvendelseskode!$A:$A,0))</f>
        <v>Private husholdninger</v>
      </c>
      <c r="O1653" s="1" t="str">
        <f ca="1">IFERROR(INDEX(SBi!$2:$2,MATCH(G1653,SBi!$1:$1,1)),SBi!$K$2)</f>
        <v>1999-2006</v>
      </c>
      <c r="P1653" s="1">
        <f ca="1">IFERROR(INDEX(SBi!$C$3:$K$28,MATCH(E1653,SBi!$B$3:$B$28,0),MATCH(O1653,SBi!$C$2:$K$2,0)),0)</f>
        <v>83.9</v>
      </c>
      <c r="Q1653" s="19">
        <f t="shared" ca="1" si="333"/>
        <v>14.934200000000001</v>
      </c>
      <c r="R1653" s="19" t="str">
        <f ca="1">IFERROR(INDEX(VpD!$2:$2,MATCH(G1653,VpD!$1:$1,1)),VpD!$I$2)</f>
        <v>&gt;1998</v>
      </c>
      <c r="S1653" s="1">
        <f ca="1">IFERROR(INDEX(VpD!$C$3:$I$27,MATCH(E1653,VpD!$B$3:$B$27,0),MATCH(R1653,VpD!$C$2:$I$2,0)),0)</f>
        <v>72</v>
      </c>
      <c r="T1653" s="19">
        <f t="shared" ca="1" si="334"/>
        <v>12.816000000000001</v>
      </c>
      <c r="U1653" s="14" t="str">
        <f t="shared" ca="1" si="335"/>
        <v xml:space="preserve">712312.94 </v>
      </c>
      <c r="V1653" s="14" t="str">
        <f t="shared" ca="1" si="336"/>
        <v>6169362.43</v>
      </c>
      <c r="W1653" s="14" t="str">
        <f t="shared" ca="1" si="337"/>
        <v>POINT(712312.94 6169362.43)</v>
      </c>
      <c r="X1653" s="14" t="str">
        <f>IFERROR(INDEX(BygningOmraade!B:B,MATCH(A1653,BygningOmraade!A:A,0)),"")</f>
        <v/>
      </c>
    </row>
    <row r="1654" spans="1:24" s="14" customFormat="1" x14ac:dyDescent="0.25">
      <c r="A1654" s="14">
        <f t="shared" si="325"/>
        <v>1654</v>
      </c>
      <c r="B1654" s="14" t="str">
        <f t="shared" ca="1" si="326"/>
        <v>600ed6f0-e386-40e6-99c6-561b3d9b2728</v>
      </c>
      <c r="C1654" s="14" t="str">
        <f t="shared" ca="1" si="327"/>
        <v>0a3f507e-1e19-32b8-e044-0003ba298018</v>
      </c>
      <c r="D1654" s="14">
        <f t="shared" ca="1" si="328"/>
        <v>995480</v>
      </c>
      <c r="E1654" s="1">
        <f t="shared" ca="1" si="329"/>
        <v>120</v>
      </c>
      <c r="F1654" s="1">
        <f t="shared" ca="1" si="330"/>
        <v>166</v>
      </c>
      <c r="G1654" s="1">
        <f t="shared" ca="1" si="331"/>
        <v>1976</v>
      </c>
      <c r="H1654" s="1" t="str">
        <f ca="1">IFERROR(INDEX(Varmeinstallation!B:B,MATCH(INDIRECT($A$1&amp;"L"&amp;A1654)*1,Varmeinstallation!A:A,0)),"Ingen varmeinstallationer")</f>
        <v>Centralvarme fra eget anlæg, et-kammer fyr</v>
      </c>
      <c r="I1654" s="1" t="str">
        <f ca="1">IFERROR(INDEX(Opvarmningsmiddel!B:B,MATCH(INDIRECT($A$1&amp;"M"&amp;A1654)*1,Opvarmningsmiddel!A:A,0)),"")</f>
        <v>Naturgas</v>
      </c>
      <c r="J1654" s="1">
        <f t="shared" ca="1" si="332"/>
        <v>2</v>
      </c>
      <c r="K1654" s="1" t="str">
        <f ca="1">IFERROR(INDEX(Relationstabel!$C$3:$K$10,MATCH(VALUE(INDIRECT($A$1&amp;"L"&amp;A1654)),Relationstabel!$A$3:$A$10,0),MATCH(IFERROR(VALUE(INDIRECT($A$1&amp;"M"&amp;A1654)),0),Relationstabel!$C$1:$K$1,0)),"Ingen varmeinstallationer")</f>
        <v>Naturgas</v>
      </c>
      <c r="L1654" s="1" t="str">
        <f ca="1">INDEX(Anvendelseskode!B:B,MATCH($E1654,Anvendelseskode!$A:$A,0))</f>
        <v>Fritliggende enfamilieshus (parcelhus)</v>
      </c>
      <c r="M1654" s="1" t="str">
        <f ca="1">INDEX(Anvendelseskode!C:C,MATCH($E1654,Anvendelseskode!$A:$A,0))</f>
        <v>Parcelhuse</v>
      </c>
      <c r="N1654" s="1" t="str">
        <f ca="1">INDEX(Anvendelseskode!D:D,MATCH($E1654,Anvendelseskode!$A:$A,0))</f>
        <v>Private husholdninger</v>
      </c>
      <c r="O1654" s="1" t="str">
        <f ca="1">IFERROR(INDEX(SBi!$2:$2,MATCH(G1654,SBi!$1:$1,1)),SBi!$K$2)</f>
        <v>1973-1978</v>
      </c>
      <c r="P1654" s="1">
        <f ca="1">IFERROR(INDEX(SBi!$C$3:$K$28,MATCH(E1654,SBi!$B$3:$B$28,0),MATCH(O1654,SBi!$C$2:$K$2,0)),0)</f>
        <v>119.8</v>
      </c>
      <c r="Q1654" s="19">
        <f t="shared" ca="1" si="333"/>
        <v>19.886800000000001</v>
      </c>
      <c r="R1654" s="19" t="str">
        <f ca="1">IFERROR(INDEX(VpD!$2:$2,MATCH(G1654,VpD!$1:$1,1)),VpD!$I$2)</f>
        <v>1973-1978</v>
      </c>
      <c r="S1654" s="1">
        <f ca="1">IFERROR(INDEX(VpD!$C$3:$I$27,MATCH(E1654,VpD!$B$3:$B$27,0),MATCH(R1654,VpD!$C$2:$I$2,0)),0)</f>
        <v>117</v>
      </c>
      <c r="T1654" s="19">
        <f t="shared" ca="1" si="334"/>
        <v>19.422000000000001</v>
      </c>
      <c r="U1654" s="14" t="str">
        <f t="shared" ca="1" si="335"/>
        <v xml:space="preserve">711981.84 </v>
      </c>
      <c r="V1654" s="14" t="str">
        <f t="shared" ca="1" si="336"/>
        <v>6169529.8</v>
      </c>
      <c r="W1654" s="14" t="str">
        <f t="shared" ca="1" si="337"/>
        <v>POINT(711981.84 6169529.8)</v>
      </c>
      <c r="X1654" s="14" t="str">
        <f>IFERROR(INDEX(BygningOmraade!B:B,MATCH(A1654,BygningOmraade!A:A,0)),"")</f>
        <v/>
      </c>
    </row>
    <row r="1655" spans="1:24" s="14" customFormat="1" x14ac:dyDescent="0.25">
      <c r="A1655" s="14">
        <f t="shared" si="325"/>
        <v>1655</v>
      </c>
      <c r="B1655" s="14" t="str">
        <f t="shared" ca="1" si="326"/>
        <v>600ef97a-f036-4ed4-a1aa-6b07e0afe8b8</v>
      </c>
      <c r="C1655" s="14" t="str">
        <f t="shared" ca="1" si="327"/>
        <v>0a3f507e-2354-32b8-e044-0003ba298018</v>
      </c>
      <c r="D1655" s="14">
        <f t="shared" ca="1" si="328"/>
        <v>995708</v>
      </c>
      <c r="E1655" s="1">
        <f t="shared" ca="1" si="329"/>
        <v>120</v>
      </c>
      <c r="F1655" s="1">
        <f t="shared" ca="1" si="330"/>
        <v>216</v>
      </c>
      <c r="G1655" s="1">
        <f t="shared" ca="1" si="331"/>
        <v>1999</v>
      </c>
      <c r="H1655" s="1" t="str">
        <f ca="1">IFERROR(INDEX(Varmeinstallation!B:B,MATCH(INDIRECT($A$1&amp;"L"&amp;A1655)*1,Varmeinstallation!A:A,0)),"Ingen varmeinstallationer")</f>
        <v>Centralvarme fra eget anlæg, et-kammer fyr</v>
      </c>
      <c r="I1655" s="1" t="str">
        <f ca="1">IFERROR(INDEX(Opvarmningsmiddel!B:B,MATCH(INDIRECT($A$1&amp;"M"&amp;A1655)*1,Opvarmningsmiddel!A:A,0)),"")</f>
        <v>Naturgas</v>
      </c>
      <c r="J1655" s="1">
        <f t="shared" ca="1" si="332"/>
        <v>0</v>
      </c>
      <c r="K1655" s="1" t="str">
        <f ca="1">IFERROR(INDEX(Relationstabel!$C$3:$K$10,MATCH(VALUE(INDIRECT($A$1&amp;"L"&amp;A1655)),Relationstabel!$A$3:$A$10,0),MATCH(IFERROR(VALUE(INDIRECT($A$1&amp;"M"&amp;A1655)),0),Relationstabel!$C$1:$K$1,0)),"Ingen varmeinstallationer")</f>
        <v>Naturgas</v>
      </c>
      <c r="L1655" s="1" t="str">
        <f ca="1">INDEX(Anvendelseskode!B:B,MATCH($E1655,Anvendelseskode!$A:$A,0))</f>
        <v>Fritliggende enfamilieshus (parcelhus)</v>
      </c>
      <c r="M1655" s="1" t="str">
        <f ca="1">INDEX(Anvendelseskode!C:C,MATCH($E1655,Anvendelseskode!$A:$A,0))</f>
        <v>Parcelhuse</v>
      </c>
      <c r="N1655" s="1" t="str">
        <f ca="1">INDEX(Anvendelseskode!D:D,MATCH($E1655,Anvendelseskode!$A:$A,0))</f>
        <v>Private husholdninger</v>
      </c>
      <c r="O1655" s="1" t="str">
        <f ca="1">IFERROR(INDEX(SBi!$2:$2,MATCH(G1655,SBi!$1:$1,1)),SBi!$K$2)</f>
        <v>1999-2006</v>
      </c>
      <c r="P1655" s="1">
        <f ca="1">IFERROR(INDEX(SBi!$C$3:$K$28,MATCH(E1655,SBi!$B$3:$B$28,0),MATCH(O1655,SBi!$C$2:$K$2,0)),0)</f>
        <v>83.9</v>
      </c>
      <c r="Q1655" s="19">
        <f t="shared" ca="1" si="333"/>
        <v>18.122400000000003</v>
      </c>
      <c r="R1655" s="19" t="str">
        <f ca="1">IFERROR(INDEX(VpD!$2:$2,MATCH(G1655,VpD!$1:$1,1)),VpD!$I$2)</f>
        <v>&gt;1998</v>
      </c>
      <c r="S1655" s="1">
        <f ca="1">IFERROR(INDEX(VpD!$C$3:$I$27,MATCH(E1655,VpD!$B$3:$B$27,0),MATCH(R1655,VpD!$C$2:$I$2,0)),0)</f>
        <v>72</v>
      </c>
      <c r="T1655" s="19">
        <f t="shared" ca="1" si="334"/>
        <v>15.552</v>
      </c>
      <c r="U1655" s="14" t="str">
        <f t="shared" ca="1" si="335"/>
        <v xml:space="preserve">712290.56 </v>
      </c>
      <c r="V1655" s="14" t="str">
        <f t="shared" ca="1" si="336"/>
        <v>6169083.68</v>
      </c>
      <c r="W1655" s="14" t="str">
        <f t="shared" ca="1" si="337"/>
        <v>POINT(712290.56 6169083.68)</v>
      </c>
      <c r="X1655" s="14" t="str">
        <f>IFERROR(INDEX(BygningOmraade!B:B,MATCH(A1655,BygningOmraade!A:A,0)),"")</f>
        <v/>
      </c>
    </row>
    <row r="1656" spans="1:24" s="14" customFormat="1" x14ac:dyDescent="0.25">
      <c r="A1656" s="14">
        <f t="shared" si="325"/>
        <v>1656</v>
      </c>
      <c r="B1656" s="14" t="str">
        <f t="shared" ca="1" si="326"/>
        <v>602187ba-260a-4d39-9101-62d8d42375af</v>
      </c>
      <c r="C1656" s="14" t="str">
        <f t="shared" ca="1" si="327"/>
        <v>0a3f507e-14dc-32b8-e044-0003ba298018</v>
      </c>
      <c r="D1656" s="14">
        <f t="shared" ca="1" si="328"/>
        <v>993663</v>
      </c>
      <c r="E1656" s="1">
        <f t="shared" ca="1" si="329"/>
        <v>140</v>
      </c>
      <c r="F1656" s="1">
        <f t="shared" ca="1" si="330"/>
        <v>2025</v>
      </c>
      <c r="G1656" s="1">
        <f t="shared" ca="1" si="331"/>
        <v>1964</v>
      </c>
      <c r="H1656" s="1" t="str">
        <f ca="1">IFERROR(INDEX(Varmeinstallation!B:B,MATCH(INDIRECT($A$1&amp;"L"&amp;A1656)*1,Varmeinstallation!A:A,0)),"Ingen varmeinstallationer")</f>
        <v>Fjernvarme/blokvarme (radiatorsystemer eller varmluftanlæg)</v>
      </c>
      <c r="I1656" s="1" t="str">
        <f ca="1">IFERROR(INDEX(Opvarmningsmiddel!B:B,MATCH(INDIRECT($A$1&amp;"M"&amp;A1656)*1,Opvarmningsmiddel!A:A,0)),"")</f>
        <v/>
      </c>
      <c r="J1656" s="1">
        <f t="shared" ca="1" si="332"/>
        <v>0</v>
      </c>
      <c r="K1656" s="1" t="str">
        <f ca="1">IFERROR(INDEX(Relationstabel!$C$3:$K$10,MATCH(VALUE(INDIRECT($A$1&amp;"L"&amp;A1656)),Relationstabel!$A$3:$A$10,0),MATCH(IFERROR(VALUE(INDIRECT($A$1&amp;"M"&amp;A1656)),0),Relationstabel!$C$1:$K$1,0)),"Ingen varmeinstallationer")</f>
        <v>Fjernvarme/ Blokvarme</v>
      </c>
      <c r="L1656" s="1" t="str">
        <f ca="1">INDEX(Anvendelseskode!B:B,MATCH($E1656,Anvendelseskode!$A:$A,0))</f>
        <v>Etageboligbebyggelse</v>
      </c>
      <c r="M1656" s="1" t="str">
        <f ca="1">INDEX(Anvendelseskode!C:C,MATCH($E1656,Anvendelseskode!$A:$A,0))</f>
        <v>Etageboligbebyggelse</v>
      </c>
      <c r="N1656" s="1" t="str">
        <f ca="1">INDEX(Anvendelseskode!D:D,MATCH($E1656,Anvendelseskode!$A:$A,0))</f>
        <v>Private husholdninger</v>
      </c>
      <c r="O1656" s="1" t="str">
        <f ca="1">IFERROR(INDEX(SBi!$2:$2,MATCH(G1656,SBi!$1:$1,1)),SBi!$K$2)</f>
        <v>1961-1972</v>
      </c>
      <c r="P1656" s="1">
        <f ca="1">IFERROR(INDEX(SBi!$C$3:$K$28,MATCH(E1656,SBi!$B$3:$B$28,0),MATCH(O1656,SBi!$C$2:$K$2,0)),0)</f>
        <v>132.30000000000001</v>
      </c>
      <c r="Q1656" s="19">
        <f t="shared" ca="1" si="333"/>
        <v>267.90750000000003</v>
      </c>
      <c r="R1656" s="19" t="str">
        <f ca="1">IFERROR(INDEX(VpD!$2:$2,MATCH(G1656,VpD!$1:$1,1)),VpD!$I$2)</f>
        <v>1961-1972</v>
      </c>
      <c r="S1656" s="1">
        <f ca="1">IFERROR(INDEX(VpD!$C$3:$I$27,MATCH(E1656,VpD!$B$3:$B$27,0),MATCH(R1656,VpD!$C$2:$I$2,0)),0)</f>
        <v>126</v>
      </c>
      <c r="T1656" s="19">
        <f t="shared" ca="1" si="334"/>
        <v>255.15</v>
      </c>
      <c r="U1656" s="14" t="str">
        <f t="shared" ca="1" si="335"/>
        <v xml:space="preserve">710941.21 </v>
      </c>
      <c r="V1656" s="14" t="str">
        <f t="shared" ca="1" si="336"/>
        <v>6172730.15</v>
      </c>
      <c r="W1656" s="14" t="str">
        <f t="shared" ca="1" si="337"/>
        <v>POINT(710941.21 6172730.15)</v>
      </c>
      <c r="X1656" s="14" t="str">
        <f>IFERROR(INDEX(BygningOmraade!B:B,MATCH(A1656,BygningOmraade!A:A,0)),"")</f>
        <v/>
      </c>
    </row>
    <row r="1657" spans="1:24" s="14" customFormat="1" x14ac:dyDescent="0.25">
      <c r="A1657" s="14">
        <f t="shared" si="325"/>
        <v>1657</v>
      </c>
      <c r="B1657" s="14" t="str">
        <f t="shared" ca="1" si="326"/>
        <v>602d45ee-9fa7-457f-8201-8ef7bba60921</v>
      </c>
      <c r="C1657" s="14" t="str">
        <f t="shared" ca="1" si="327"/>
        <v>0a3f507e-1d54-32b8-e044-0003ba298018</v>
      </c>
      <c r="D1657" s="14">
        <f t="shared" ca="1" si="328"/>
        <v>994903</v>
      </c>
      <c r="E1657" s="1">
        <f t="shared" ca="1" si="329"/>
        <v>120</v>
      </c>
      <c r="F1657" s="1">
        <f t="shared" ca="1" si="330"/>
        <v>182</v>
      </c>
      <c r="G1657" s="1">
        <f t="shared" ca="1" si="331"/>
        <v>1997</v>
      </c>
      <c r="H1657" s="1" t="str">
        <f ca="1">IFERROR(INDEX(Varmeinstallation!B:B,MATCH(INDIRECT($A$1&amp;"L"&amp;A1657)*1,Varmeinstallation!A:A,0)),"Ingen varmeinstallationer")</f>
        <v>Centralvarme fra eget anlæg, et-kammer fyr</v>
      </c>
      <c r="I1657" s="1" t="str">
        <f ca="1">IFERROR(INDEX(Opvarmningsmiddel!B:B,MATCH(INDIRECT($A$1&amp;"M"&amp;A1657)*1,Opvarmningsmiddel!A:A,0)),"")</f>
        <v>Naturgas</v>
      </c>
      <c r="J1657" s="1">
        <f t="shared" ca="1" si="332"/>
        <v>2</v>
      </c>
      <c r="K1657" s="1" t="str">
        <f ca="1">IFERROR(INDEX(Relationstabel!$C$3:$K$10,MATCH(VALUE(INDIRECT($A$1&amp;"L"&amp;A1657)),Relationstabel!$A$3:$A$10,0),MATCH(IFERROR(VALUE(INDIRECT($A$1&amp;"M"&amp;A1657)),0),Relationstabel!$C$1:$K$1,0)),"Ingen varmeinstallationer")</f>
        <v>Naturgas</v>
      </c>
      <c r="L1657" s="1" t="str">
        <f ca="1">INDEX(Anvendelseskode!B:B,MATCH($E1657,Anvendelseskode!$A:$A,0))</f>
        <v>Fritliggende enfamilieshus (parcelhus)</v>
      </c>
      <c r="M1657" s="1" t="str">
        <f ca="1">INDEX(Anvendelseskode!C:C,MATCH($E1657,Anvendelseskode!$A:$A,0))</f>
        <v>Parcelhuse</v>
      </c>
      <c r="N1657" s="1" t="str">
        <f ca="1">INDEX(Anvendelseskode!D:D,MATCH($E1657,Anvendelseskode!$A:$A,0))</f>
        <v>Private husholdninger</v>
      </c>
      <c r="O1657" s="1" t="str">
        <f ca="1">IFERROR(INDEX(SBi!$2:$2,MATCH(G1657,SBi!$1:$1,1)),SBi!$K$2)</f>
        <v>1979-1998</v>
      </c>
      <c r="P1657" s="1">
        <f ca="1">IFERROR(INDEX(SBi!$C$3:$K$28,MATCH(E1657,SBi!$B$3:$B$28,0),MATCH(O1657,SBi!$C$2:$K$2,0)),0)</f>
        <v>105.4</v>
      </c>
      <c r="Q1657" s="19">
        <f t="shared" ca="1" si="333"/>
        <v>19.1828</v>
      </c>
      <c r="R1657" s="19" t="str">
        <f ca="1">IFERROR(INDEX(VpD!$2:$2,MATCH(G1657,VpD!$1:$1,1)),VpD!$I$2)</f>
        <v>1979-1998</v>
      </c>
      <c r="S1657" s="1">
        <f ca="1">IFERROR(INDEX(VpD!$C$3:$I$27,MATCH(E1657,VpD!$B$3:$B$27,0),MATCH(R1657,VpD!$C$2:$I$2,0)),0)</f>
        <v>90</v>
      </c>
      <c r="T1657" s="19">
        <f t="shared" ca="1" si="334"/>
        <v>16.38</v>
      </c>
      <c r="U1657" s="14" t="str">
        <f t="shared" ca="1" si="335"/>
        <v xml:space="preserve">711791.65 </v>
      </c>
      <c r="V1657" s="14" t="str">
        <f t="shared" ca="1" si="336"/>
        <v>6170309.49</v>
      </c>
      <c r="W1657" s="14" t="str">
        <f t="shared" ca="1" si="337"/>
        <v>POINT(711791.65 6170309.49)</v>
      </c>
      <c r="X1657" s="14" t="str">
        <f>IFERROR(INDEX(BygningOmraade!B:B,MATCH(A1657,BygningOmraade!A:A,0)),"")</f>
        <v/>
      </c>
    </row>
    <row r="1658" spans="1:24" s="14" customFormat="1" x14ac:dyDescent="0.25">
      <c r="A1658" s="14">
        <f t="shared" si="325"/>
        <v>1658</v>
      </c>
      <c r="B1658" s="14" t="str">
        <f t="shared" ca="1" si="326"/>
        <v>603bf5ef-aa5f-4fa3-b32a-e4de1bdd36c3</v>
      </c>
      <c r="C1658" s="14" t="str">
        <f t="shared" ca="1" si="327"/>
        <v>0a3f507e-1e7c-32b8-e044-0003ba298018</v>
      </c>
      <c r="D1658" s="14">
        <f t="shared" ca="1" si="328"/>
        <v>994930</v>
      </c>
      <c r="E1658" s="1">
        <f t="shared" ca="1" si="329"/>
        <v>120</v>
      </c>
      <c r="F1658" s="1">
        <f t="shared" ca="1" si="330"/>
        <v>143</v>
      </c>
      <c r="G1658" s="1">
        <f t="shared" ca="1" si="331"/>
        <v>1969</v>
      </c>
      <c r="H1658" s="1" t="str">
        <f ca="1">IFERROR(INDEX(Varmeinstallation!B:B,MATCH(INDIRECT($A$1&amp;"L"&amp;A1658)*1,Varmeinstallation!A:A,0)),"Ingen varmeinstallationer")</f>
        <v>Centralvarme fra eget anlæg, et-kammer fyr</v>
      </c>
      <c r="I1658" s="1" t="str">
        <f ca="1">IFERROR(INDEX(Opvarmningsmiddel!B:B,MATCH(INDIRECT($A$1&amp;"M"&amp;A1658)*1,Opvarmningsmiddel!A:A,0)),"")</f>
        <v>Flydende brændsel (olie, petroleum, flaskegas m.m.)</v>
      </c>
      <c r="J1658" s="1">
        <f t="shared" ca="1" si="332"/>
        <v>0</v>
      </c>
      <c r="K1658" s="1" t="str">
        <f ca="1">IFERROR(INDEX(Relationstabel!$C$3:$K$10,MATCH(VALUE(INDIRECT($A$1&amp;"L"&amp;A1658)),Relationstabel!$A$3:$A$10,0),MATCH(IFERROR(VALUE(INDIRECT($A$1&amp;"M"&amp;A1658)),0),Relationstabel!$C$1:$K$1,0)),"Ingen varmeinstallationer")</f>
        <v>Olie</v>
      </c>
      <c r="L1658" s="1" t="str">
        <f ca="1">INDEX(Anvendelseskode!B:B,MATCH($E1658,Anvendelseskode!$A:$A,0))</f>
        <v>Fritliggende enfamilieshus (parcelhus)</v>
      </c>
      <c r="M1658" s="1" t="str">
        <f ca="1">INDEX(Anvendelseskode!C:C,MATCH($E1658,Anvendelseskode!$A:$A,0))</f>
        <v>Parcelhuse</v>
      </c>
      <c r="N1658" s="1" t="str">
        <f ca="1">INDEX(Anvendelseskode!D:D,MATCH($E1658,Anvendelseskode!$A:$A,0))</f>
        <v>Private husholdninger</v>
      </c>
      <c r="O1658" s="1" t="str">
        <f ca="1">IFERROR(INDEX(SBi!$2:$2,MATCH(G1658,SBi!$1:$1,1)),SBi!$K$2)</f>
        <v>1961-1972</v>
      </c>
      <c r="P1658" s="1">
        <f ca="1">IFERROR(INDEX(SBi!$C$3:$K$28,MATCH(E1658,SBi!$B$3:$B$28,0),MATCH(O1658,SBi!$C$2:$K$2,0)),0)</f>
        <v>134.30000000000001</v>
      </c>
      <c r="Q1658" s="19">
        <f t="shared" ca="1" si="333"/>
        <v>19.204900000000002</v>
      </c>
      <c r="R1658" s="19" t="str">
        <f ca="1">IFERROR(INDEX(VpD!$2:$2,MATCH(G1658,VpD!$1:$1,1)),VpD!$I$2)</f>
        <v>1961-1972</v>
      </c>
      <c r="S1658" s="1">
        <f ca="1">IFERROR(INDEX(VpD!$C$3:$I$27,MATCH(E1658,VpD!$B$3:$B$27,0),MATCH(R1658,VpD!$C$2:$I$2,0)),0)</f>
        <v>143</v>
      </c>
      <c r="T1658" s="19">
        <f t="shared" ca="1" si="334"/>
        <v>20.449000000000002</v>
      </c>
      <c r="U1658" s="14" t="str">
        <f t="shared" ca="1" si="335"/>
        <v xml:space="preserve">711757.08 </v>
      </c>
      <c r="V1658" s="14" t="str">
        <f t="shared" ca="1" si="336"/>
        <v>6171748.88</v>
      </c>
      <c r="W1658" s="14" t="str">
        <f t="shared" ca="1" si="337"/>
        <v>POINT(711757.08 6171748.88)</v>
      </c>
      <c r="X1658" s="14" t="str">
        <f>IFERROR(INDEX(BygningOmraade!B:B,MATCH(A1658,BygningOmraade!A:A,0)),"")</f>
        <v/>
      </c>
    </row>
    <row r="1659" spans="1:24" s="14" customFormat="1" x14ac:dyDescent="0.25">
      <c r="A1659" s="14">
        <f t="shared" si="325"/>
        <v>1659</v>
      </c>
      <c r="B1659" s="14" t="str">
        <f t="shared" ca="1" si="326"/>
        <v>605e488f-bf16-4e70-8fb5-38300ddad366</v>
      </c>
      <c r="C1659" s="14" t="str">
        <f t="shared" ca="1" si="327"/>
        <v>0a3f507e-1b03-32b8-e044-0003ba298018</v>
      </c>
      <c r="D1659" s="14">
        <f t="shared" ca="1" si="328"/>
        <v>996195</v>
      </c>
      <c r="E1659" s="1">
        <f t="shared" ca="1" si="329"/>
        <v>120</v>
      </c>
      <c r="F1659" s="1">
        <f t="shared" ca="1" si="330"/>
        <v>141</v>
      </c>
      <c r="G1659" s="1">
        <f t="shared" ca="1" si="331"/>
        <v>1961</v>
      </c>
      <c r="H1659" s="1" t="str">
        <f ca="1">IFERROR(INDEX(Varmeinstallation!B:B,MATCH(INDIRECT($A$1&amp;"L"&amp;A1659)*1,Varmeinstallation!A:A,0)),"Ingen varmeinstallationer")</f>
        <v>Centralvarme fra eget anlæg, et-kammer fyr</v>
      </c>
      <c r="I1659" s="1" t="str">
        <f ca="1">IFERROR(INDEX(Opvarmningsmiddel!B:B,MATCH(INDIRECT($A$1&amp;"M"&amp;A1659)*1,Opvarmningsmiddel!A:A,0)),"")</f>
        <v>Naturgas</v>
      </c>
      <c r="J1659" s="1">
        <f t="shared" ca="1" si="332"/>
        <v>2</v>
      </c>
      <c r="K1659" s="1" t="str">
        <f ca="1">IFERROR(INDEX(Relationstabel!$C$3:$K$10,MATCH(VALUE(INDIRECT($A$1&amp;"L"&amp;A1659)),Relationstabel!$A$3:$A$10,0),MATCH(IFERROR(VALUE(INDIRECT($A$1&amp;"M"&amp;A1659)),0),Relationstabel!$C$1:$K$1,0)),"Ingen varmeinstallationer")</f>
        <v>Naturgas</v>
      </c>
      <c r="L1659" s="1" t="str">
        <f ca="1">INDEX(Anvendelseskode!B:B,MATCH($E1659,Anvendelseskode!$A:$A,0))</f>
        <v>Fritliggende enfamilieshus (parcelhus)</v>
      </c>
      <c r="M1659" s="1" t="str">
        <f ca="1">INDEX(Anvendelseskode!C:C,MATCH($E1659,Anvendelseskode!$A:$A,0))</f>
        <v>Parcelhuse</v>
      </c>
      <c r="N1659" s="1" t="str">
        <f ca="1">INDEX(Anvendelseskode!D:D,MATCH($E1659,Anvendelseskode!$A:$A,0))</f>
        <v>Private husholdninger</v>
      </c>
      <c r="O1659" s="1" t="str">
        <f ca="1">IFERROR(INDEX(SBi!$2:$2,MATCH(G1659,SBi!$1:$1,1)),SBi!$K$2)</f>
        <v>1961-1972</v>
      </c>
      <c r="P1659" s="1">
        <f ca="1">IFERROR(INDEX(SBi!$C$3:$K$28,MATCH(E1659,SBi!$B$3:$B$28,0),MATCH(O1659,SBi!$C$2:$K$2,0)),0)</f>
        <v>134.30000000000001</v>
      </c>
      <c r="Q1659" s="19">
        <f t="shared" ca="1" si="333"/>
        <v>18.936300000000003</v>
      </c>
      <c r="R1659" s="19" t="str">
        <f ca="1">IFERROR(INDEX(VpD!$2:$2,MATCH(G1659,VpD!$1:$1,1)),VpD!$I$2)</f>
        <v>1961-1972</v>
      </c>
      <c r="S1659" s="1">
        <f ca="1">IFERROR(INDEX(VpD!$C$3:$I$27,MATCH(E1659,VpD!$B$3:$B$27,0),MATCH(R1659,VpD!$C$2:$I$2,0)),0)</f>
        <v>143</v>
      </c>
      <c r="T1659" s="19">
        <f t="shared" ca="1" si="334"/>
        <v>20.163</v>
      </c>
      <c r="U1659" s="14" t="str">
        <f t="shared" ca="1" si="335"/>
        <v xml:space="preserve">713070.23 </v>
      </c>
      <c r="V1659" s="14" t="str">
        <f t="shared" ca="1" si="336"/>
        <v>6168989.69</v>
      </c>
      <c r="W1659" s="14" t="str">
        <f t="shared" ca="1" si="337"/>
        <v>POINT(713070.23 6168989.69)</v>
      </c>
      <c r="X1659" s="14" t="str">
        <f>IFERROR(INDEX(BygningOmraade!B:B,MATCH(A1659,BygningOmraade!A:A,0)),"")</f>
        <v/>
      </c>
    </row>
    <row r="1660" spans="1:24" s="14" customFormat="1" x14ac:dyDescent="0.25">
      <c r="A1660" s="14">
        <f t="shared" si="325"/>
        <v>1660</v>
      </c>
      <c r="B1660" s="14" t="str">
        <f t="shared" ca="1" si="326"/>
        <v>60602a80-4780-43c2-9932-b3084051ad2c</v>
      </c>
      <c r="C1660" s="14" t="str">
        <f t="shared" ca="1" si="327"/>
        <v>0a3f507e-23af-32b8-e044-0003ba298018</v>
      </c>
      <c r="D1660" s="14">
        <f t="shared" ca="1" si="328"/>
        <v>996886</v>
      </c>
      <c r="E1660" s="1">
        <f t="shared" ca="1" si="329"/>
        <v>120</v>
      </c>
      <c r="F1660" s="1">
        <f t="shared" ca="1" si="330"/>
        <v>114</v>
      </c>
      <c r="G1660" s="1">
        <f t="shared" ca="1" si="331"/>
        <v>1983</v>
      </c>
      <c r="H1660" s="1" t="str">
        <f ca="1">IFERROR(INDEX(Varmeinstallation!B:B,MATCH(INDIRECT($A$1&amp;"L"&amp;A1660)*1,Varmeinstallation!A:A,0)),"Ingen varmeinstallationer")</f>
        <v>Elovne, elpaneler</v>
      </c>
      <c r="I1660" s="1" t="str">
        <f ca="1">IFERROR(INDEX(Opvarmningsmiddel!B:B,MATCH(INDIRECT($A$1&amp;"M"&amp;A1660)*1,Opvarmningsmiddel!A:A,0)),"")</f>
        <v>Elektricitet</v>
      </c>
      <c r="J1660" s="1">
        <f t="shared" ca="1" si="332"/>
        <v>0</v>
      </c>
      <c r="K1660" s="1" t="str">
        <f ca="1">IFERROR(INDEX(Relationstabel!$C$3:$K$10,MATCH(VALUE(INDIRECT($A$1&amp;"L"&amp;A1660)),Relationstabel!$A$3:$A$10,0),MATCH(IFERROR(VALUE(INDIRECT($A$1&amp;"M"&amp;A1660)),0),Relationstabel!$C$1:$K$1,0)),"Ingen varmeinstallationer")</f>
        <v>Elvarme</v>
      </c>
      <c r="L1660" s="1" t="str">
        <f ca="1">INDEX(Anvendelseskode!B:B,MATCH($E1660,Anvendelseskode!$A:$A,0))</f>
        <v>Fritliggende enfamilieshus (parcelhus)</v>
      </c>
      <c r="M1660" s="1" t="str">
        <f ca="1">INDEX(Anvendelseskode!C:C,MATCH($E1660,Anvendelseskode!$A:$A,0))</f>
        <v>Parcelhuse</v>
      </c>
      <c r="N1660" s="1" t="str">
        <f ca="1">INDEX(Anvendelseskode!D:D,MATCH($E1660,Anvendelseskode!$A:$A,0))</f>
        <v>Private husholdninger</v>
      </c>
      <c r="O1660" s="1" t="str">
        <f ca="1">IFERROR(INDEX(SBi!$2:$2,MATCH(G1660,SBi!$1:$1,1)),SBi!$K$2)</f>
        <v>1979-1998</v>
      </c>
      <c r="P1660" s="1">
        <f ca="1">IFERROR(INDEX(SBi!$C$3:$K$28,MATCH(E1660,SBi!$B$3:$B$28,0),MATCH(O1660,SBi!$C$2:$K$2,0)),0)</f>
        <v>105.4</v>
      </c>
      <c r="Q1660" s="19">
        <f t="shared" ca="1" si="333"/>
        <v>12.015600000000001</v>
      </c>
      <c r="R1660" s="19" t="str">
        <f ca="1">IFERROR(INDEX(VpD!$2:$2,MATCH(G1660,VpD!$1:$1,1)),VpD!$I$2)</f>
        <v>1979-1998</v>
      </c>
      <c r="S1660" s="1">
        <f ca="1">IFERROR(INDEX(VpD!$C$3:$I$27,MATCH(E1660,VpD!$B$3:$B$27,0),MATCH(R1660,VpD!$C$2:$I$2,0)),0)</f>
        <v>90</v>
      </c>
      <c r="T1660" s="19">
        <f t="shared" ca="1" si="334"/>
        <v>10.26</v>
      </c>
      <c r="U1660" s="14" t="str">
        <f t="shared" ca="1" si="335"/>
        <v xml:space="preserve">713668.96 </v>
      </c>
      <c r="V1660" s="14" t="str">
        <f t="shared" ca="1" si="336"/>
        <v>6168659.58</v>
      </c>
      <c r="W1660" s="14" t="str">
        <f t="shared" ca="1" si="337"/>
        <v>POINT(713668.96 6168659.58)</v>
      </c>
      <c r="X1660" s="14" t="str">
        <f>IFERROR(INDEX(BygningOmraade!B:B,MATCH(A1660,BygningOmraade!A:A,0)),"")</f>
        <v/>
      </c>
    </row>
    <row r="1661" spans="1:24" s="14" customFormat="1" x14ac:dyDescent="0.25">
      <c r="A1661" s="14">
        <f t="shared" si="325"/>
        <v>1661</v>
      </c>
      <c r="B1661" s="14" t="str">
        <f t="shared" ca="1" si="326"/>
        <v>608a98d5-26f4-483e-a872-c1193c2ffeca</v>
      </c>
      <c r="C1661" s="14" t="str">
        <f t="shared" ca="1" si="327"/>
        <v>0a3f507e-1b60-32b8-e044-0003ba298018</v>
      </c>
      <c r="D1661" s="14">
        <f t="shared" ca="1" si="328"/>
        <v>996830</v>
      </c>
      <c r="E1661" s="1">
        <f t="shared" ca="1" si="329"/>
        <v>130</v>
      </c>
      <c r="F1661" s="1">
        <f t="shared" ca="1" si="330"/>
        <v>112</v>
      </c>
      <c r="G1661" s="1">
        <f t="shared" ca="1" si="331"/>
        <v>1978</v>
      </c>
      <c r="H1661" s="1" t="str">
        <f ca="1">IFERROR(INDEX(Varmeinstallation!B:B,MATCH(INDIRECT($A$1&amp;"L"&amp;A1661)*1,Varmeinstallation!A:A,0)),"Ingen varmeinstallationer")</f>
        <v>Fjernvarme/blokvarme (radiatorsystemer eller varmluftanlæg)</v>
      </c>
      <c r="I1661" s="1" t="str">
        <f ca="1">IFERROR(INDEX(Opvarmningsmiddel!B:B,MATCH(INDIRECT($A$1&amp;"M"&amp;A1661)*1,Opvarmningsmiddel!A:A,0)),"")</f>
        <v/>
      </c>
      <c r="J1661" s="1">
        <f t="shared" ca="1" si="332"/>
        <v>0</v>
      </c>
      <c r="K1661" s="1" t="str">
        <f ca="1">IFERROR(INDEX(Relationstabel!$C$3:$K$10,MATCH(VALUE(INDIRECT($A$1&amp;"L"&amp;A1661)),Relationstabel!$A$3:$A$10,0),MATCH(IFERROR(VALUE(INDIRECT($A$1&amp;"M"&amp;A1661)),0),Relationstabel!$C$1:$K$1,0)),"Ingen varmeinstallationer")</f>
        <v>Fjernvarme/ Blokvarme</v>
      </c>
      <c r="L1661" s="1" t="str">
        <f ca="1">INDEX(Anvendelseskode!B:B,MATCH($E1661,Anvendelseskode!$A:$A,0))</f>
        <v>Række-, kæde-, dobbelthus (lodret adskillelse mellem enhederne)</v>
      </c>
      <c r="M1661" s="1" t="str">
        <f ca="1">INDEX(Anvendelseskode!C:C,MATCH($E1661,Anvendelseskode!$A:$A,0))</f>
        <v>Række-, kæde og dobbelthuse</v>
      </c>
      <c r="N1661" s="1" t="str">
        <f ca="1">INDEX(Anvendelseskode!D:D,MATCH($E1661,Anvendelseskode!$A:$A,0))</f>
        <v>Private husholdninger</v>
      </c>
      <c r="O1661" s="1" t="str">
        <f ca="1">IFERROR(INDEX(SBi!$2:$2,MATCH(G1661,SBi!$1:$1,1)),SBi!$K$2)</f>
        <v>1973-1978</v>
      </c>
      <c r="P1661" s="1">
        <f ca="1">IFERROR(INDEX(SBi!$C$3:$K$28,MATCH(E1661,SBi!$B$3:$B$28,0),MATCH(O1661,SBi!$C$2:$K$2,0)),0)</f>
        <v>112.6</v>
      </c>
      <c r="Q1661" s="19">
        <f t="shared" ca="1" si="333"/>
        <v>12.611199999999998</v>
      </c>
      <c r="R1661" s="19" t="str">
        <f ca="1">IFERROR(INDEX(VpD!$2:$2,MATCH(G1661,VpD!$1:$1,1)),VpD!$I$2)</f>
        <v>1973-1978</v>
      </c>
      <c r="S1661" s="1">
        <f ca="1">IFERROR(INDEX(VpD!$C$3:$I$27,MATCH(E1661,VpD!$B$3:$B$27,0),MATCH(R1661,VpD!$C$2:$I$2,0)),0)</f>
        <v>98</v>
      </c>
      <c r="T1661" s="19">
        <f t="shared" ca="1" si="334"/>
        <v>10.976000000000001</v>
      </c>
      <c r="U1661" s="14" t="str">
        <f t="shared" ca="1" si="335"/>
        <v xml:space="preserve">713450.86 </v>
      </c>
      <c r="V1661" s="14" t="str">
        <f t="shared" ca="1" si="336"/>
        <v>6169707.99</v>
      </c>
      <c r="W1661" s="14" t="str">
        <f t="shared" ca="1" si="337"/>
        <v>POINT(713450.86 6169707.99)</v>
      </c>
      <c r="X1661" s="14" t="str">
        <f>IFERROR(INDEX(BygningOmraade!B:B,MATCH(A1661,BygningOmraade!A:A,0)),"")</f>
        <v/>
      </c>
    </row>
    <row r="1662" spans="1:24" s="14" customFormat="1" x14ac:dyDescent="0.25">
      <c r="A1662" s="14">
        <f t="shared" si="325"/>
        <v>1662</v>
      </c>
      <c r="B1662" s="14" t="str">
        <f t="shared" ca="1" si="326"/>
        <v>608ac0b0-0e15-4cc4-a847-519860f3a831</v>
      </c>
      <c r="C1662" s="14" t="str">
        <f t="shared" ca="1" si="327"/>
        <v>0a3f507e-2378-32b8-e044-0003ba298018</v>
      </c>
      <c r="D1662" s="14">
        <f t="shared" ca="1" si="328"/>
        <v>996522</v>
      </c>
      <c r="E1662" s="1">
        <f t="shared" ca="1" si="329"/>
        <v>120</v>
      </c>
      <c r="F1662" s="1">
        <f t="shared" ca="1" si="330"/>
        <v>130</v>
      </c>
      <c r="G1662" s="1">
        <f t="shared" ca="1" si="331"/>
        <v>1979</v>
      </c>
      <c r="H1662" s="1" t="str">
        <f ca="1">IFERROR(INDEX(Varmeinstallation!B:B,MATCH(INDIRECT($A$1&amp;"L"&amp;A1662)*1,Varmeinstallation!A:A,0)),"Ingen varmeinstallationer")</f>
        <v>Elovne, elpaneler</v>
      </c>
      <c r="I1662" s="1" t="str">
        <f ca="1">IFERROR(INDEX(Opvarmningsmiddel!B:B,MATCH(INDIRECT($A$1&amp;"M"&amp;A1662)*1,Opvarmningsmiddel!A:A,0)),"")</f>
        <v>Elektricitet</v>
      </c>
      <c r="J1662" s="1">
        <f t="shared" ca="1" si="332"/>
        <v>2</v>
      </c>
      <c r="K1662" s="1" t="str">
        <f ca="1">IFERROR(INDEX(Relationstabel!$C$3:$K$10,MATCH(VALUE(INDIRECT($A$1&amp;"L"&amp;A1662)),Relationstabel!$A$3:$A$10,0),MATCH(IFERROR(VALUE(INDIRECT($A$1&amp;"M"&amp;A1662)),0),Relationstabel!$C$1:$K$1,0)),"Ingen varmeinstallationer")</f>
        <v>Elvarme</v>
      </c>
      <c r="L1662" s="1" t="str">
        <f ca="1">INDEX(Anvendelseskode!B:B,MATCH($E1662,Anvendelseskode!$A:$A,0))</f>
        <v>Fritliggende enfamilieshus (parcelhus)</v>
      </c>
      <c r="M1662" s="1" t="str">
        <f ca="1">INDEX(Anvendelseskode!C:C,MATCH($E1662,Anvendelseskode!$A:$A,0))</f>
        <v>Parcelhuse</v>
      </c>
      <c r="N1662" s="1" t="str">
        <f ca="1">INDEX(Anvendelseskode!D:D,MATCH($E1662,Anvendelseskode!$A:$A,0))</f>
        <v>Private husholdninger</v>
      </c>
      <c r="O1662" s="1" t="str">
        <f ca="1">IFERROR(INDEX(SBi!$2:$2,MATCH(G1662,SBi!$1:$1,1)),SBi!$K$2)</f>
        <v>1979-1998</v>
      </c>
      <c r="P1662" s="1">
        <f ca="1">IFERROR(INDEX(SBi!$C$3:$K$28,MATCH(E1662,SBi!$B$3:$B$28,0),MATCH(O1662,SBi!$C$2:$K$2,0)),0)</f>
        <v>105.4</v>
      </c>
      <c r="Q1662" s="19">
        <f t="shared" ca="1" si="333"/>
        <v>13.702</v>
      </c>
      <c r="R1662" s="19" t="str">
        <f ca="1">IFERROR(INDEX(VpD!$2:$2,MATCH(G1662,VpD!$1:$1,1)),VpD!$I$2)</f>
        <v>1979-1998</v>
      </c>
      <c r="S1662" s="1">
        <f ca="1">IFERROR(INDEX(VpD!$C$3:$I$27,MATCH(E1662,VpD!$B$3:$B$27,0),MATCH(R1662,VpD!$C$2:$I$2,0)),0)</f>
        <v>90</v>
      </c>
      <c r="T1662" s="19">
        <f t="shared" ca="1" si="334"/>
        <v>11.7</v>
      </c>
      <c r="U1662" s="14" t="str">
        <f t="shared" ca="1" si="335"/>
        <v xml:space="preserve">713252.43 </v>
      </c>
      <c r="V1662" s="14" t="str">
        <f t="shared" ca="1" si="336"/>
        <v>6168606.99</v>
      </c>
      <c r="W1662" s="14" t="str">
        <f t="shared" ca="1" si="337"/>
        <v>POINT(713252.43 6168606.99)</v>
      </c>
      <c r="X1662" s="14" t="str">
        <f>IFERROR(INDEX(BygningOmraade!B:B,MATCH(A1662,BygningOmraade!A:A,0)),"")</f>
        <v/>
      </c>
    </row>
    <row r="1663" spans="1:24" s="14" customFormat="1" x14ac:dyDescent="0.25">
      <c r="A1663" s="14">
        <f t="shared" si="325"/>
        <v>1663</v>
      </c>
      <c r="B1663" s="14" t="str">
        <f t="shared" ca="1" si="326"/>
        <v>60af6615-eb1c-4a20-9722-3d1e12f5f913</v>
      </c>
      <c r="C1663" s="14" t="str">
        <f t="shared" ca="1" si="327"/>
        <v>0a3f507e-2064-32b8-e044-0003ba298018</v>
      </c>
      <c r="D1663" s="14">
        <f t="shared" ca="1" si="328"/>
        <v>995999</v>
      </c>
      <c r="E1663" s="1">
        <f t="shared" ca="1" si="329"/>
        <v>120</v>
      </c>
      <c r="F1663" s="1">
        <f t="shared" ca="1" si="330"/>
        <v>109</v>
      </c>
      <c r="G1663" s="1">
        <f t="shared" ca="1" si="331"/>
        <v>1961</v>
      </c>
      <c r="H1663" s="1" t="str">
        <f ca="1">IFERROR(INDEX(Varmeinstallation!B:B,MATCH(INDIRECT($A$1&amp;"L"&amp;A1663)*1,Varmeinstallation!A:A,0)),"Ingen varmeinstallationer")</f>
        <v>Centralvarme fra eget anlæg, et-kammer fyr</v>
      </c>
      <c r="I1663" s="1" t="str">
        <f ca="1">IFERROR(INDEX(Opvarmningsmiddel!B:B,MATCH(INDIRECT($A$1&amp;"M"&amp;A1663)*1,Opvarmningsmiddel!A:A,0)),"")</f>
        <v>Naturgas</v>
      </c>
      <c r="J1663" s="1">
        <f t="shared" ca="1" si="332"/>
        <v>90</v>
      </c>
      <c r="K1663" s="1" t="str">
        <f ca="1">IFERROR(INDEX(Relationstabel!$C$3:$K$10,MATCH(VALUE(INDIRECT($A$1&amp;"L"&amp;A1663)),Relationstabel!$A$3:$A$10,0),MATCH(IFERROR(VALUE(INDIRECT($A$1&amp;"M"&amp;A1663)),0),Relationstabel!$C$1:$K$1,0)),"Ingen varmeinstallationer")</f>
        <v>Naturgas</v>
      </c>
      <c r="L1663" s="1" t="str">
        <f ca="1">INDEX(Anvendelseskode!B:B,MATCH($E1663,Anvendelseskode!$A:$A,0))</f>
        <v>Fritliggende enfamilieshus (parcelhus)</v>
      </c>
      <c r="M1663" s="1" t="str">
        <f ca="1">INDEX(Anvendelseskode!C:C,MATCH($E1663,Anvendelseskode!$A:$A,0))</f>
        <v>Parcelhuse</v>
      </c>
      <c r="N1663" s="1" t="str">
        <f ca="1">INDEX(Anvendelseskode!D:D,MATCH($E1663,Anvendelseskode!$A:$A,0))</f>
        <v>Private husholdninger</v>
      </c>
      <c r="O1663" s="1" t="str">
        <f ca="1">IFERROR(INDEX(SBi!$2:$2,MATCH(G1663,SBi!$1:$1,1)),SBi!$K$2)</f>
        <v>1961-1972</v>
      </c>
      <c r="P1663" s="1">
        <f ca="1">IFERROR(INDEX(SBi!$C$3:$K$28,MATCH(E1663,SBi!$B$3:$B$28,0),MATCH(O1663,SBi!$C$2:$K$2,0)),0)</f>
        <v>134.30000000000001</v>
      </c>
      <c r="Q1663" s="19">
        <f t="shared" ca="1" si="333"/>
        <v>14.6387</v>
      </c>
      <c r="R1663" s="19" t="str">
        <f ca="1">IFERROR(INDEX(VpD!$2:$2,MATCH(G1663,VpD!$1:$1,1)),VpD!$I$2)</f>
        <v>1961-1972</v>
      </c>
      <c r="S1663" s="1">
        <f ca="1">IFERROR(INDEX(VpD!$C$3:$I$27,MATCH(E1663,VpD!$B$3:$B$27,0),MATCH(R1663,VpD!$C$2:$I$2,0)),0)</f>
        <v>143</v>
      </c>
      <c r="T1663" s="19">
        <f t="shared" ca="1" si="334"/>
        <v>15.587</v>
      </c>
      <c r="U1663" s="14" t="str">
        <f t="shared" ca="1" si="335"/>
        <v xml:space="preserve">712636.22 </v>
      </c>
      <c r="V1663" s="14" t="str">
        <f t="shared" ca="1" si="336"/>
        <v>6168940.58</v>
      </c>
      <c r="W1663" s="14" t="str">
        <f t="shared" ca="1" si="337"/>
        <v>POINT(712636.22 6168940.58)</v>
      </c>
      <c r="X1663" s="14" t="str">
        <f>IFERROR(INDEX(BygningOmraade!B:B,MATCH(A1663,BygningOmraade!A:A,0)),"")</f>
        <v/>
      </c>
    </row>
    <row r="1664" spans="1:24" s="14" customFormat="1" x14ac:dyDescent="0.25">
      <c r="A1664" s="14">
        <f t="shared" si="325"/>
        <v>1664</v>
      </c>
      <c r="B1664" s="14" t="str">
        <f t="shared" ca="1" si="326"/>
        <v>60b723cc-3313-4d81-a143-d3c20d268e4f</v>
      </c>
      <c r="C1664" s="14" t="str">
        <f t="shared" ca="1" si="327"/>
        <v>0a3f507e-1e2a-32b8-e044-0003ba298018</v>
      </c>
      <c r="D1664" s="14">
        <f t="shared" ca="1" si="328"/>
        <v>996440</v>
      </c>
      <c r="E1664" s="1">
        <f t="shared" ca="1" si="329"/>
        <v>120</v>
      </c>
      <c r="F1664" s="1">
        <f t="shared" ca="1" si="330"/>
        <v>145</v>
      </c>
      <c r="G1664" s="1">
        <f t="shared" ca="1" si="331"/>
        <v>1988</v>
      </c>
      <c r="H1664" s="1" t="str">
        <f ca="1">IFERROR(INDEX(Varmeinstallation!B:B,MATCH(INDIRECT($A$1&amp;"L"&amp;A1664)*1,Varmeinstallation!A:A,0)),"Ingen varmeinstallationer")</f>
        <v>Centralvarme fra eget anlæg, et-kammer fyr</v>
      </c>
      <c r="I1664" s="1" t="str">
        <f ca="1">IFERROR(INDEX(Opvarmningsmiddel!B:B,MATCH(INDIRECT($A$1&amp;"M"&amp;A1664)*1,Opvarmningsmiddel!A:A,0)),"")</f>
        <v>Naturgas</v>
      </c>
      <c r="J1664" s="1">
        <f t="shared" ca="1" si="332"/>
        <v>0</v>
      </c>
      <c r="K1664" s="1" t="str">
        <f ca="1">IFERROR(INDEX(Relationstabel!$C$3:$K$10,MATCH(VALUE(INDIRECT($A$1&amp;"L"&amp;A1664)),Relationstabel!$A$3:$A$10,0),MATCH(IFERROR(VALUE(INDIRECT($A$1&amp;"M"&amp;A1664)),0),Relationstabel!$C$1:$K$1,0)),"Ingen varmeinstallationer")</f>
        <v>Naturgas</v>
      </c>
      <c r="L1664" s="1" t="str">
        <f ca="1">INDEX(Anvendelseskode!B:B,MATCH($E1664,Anvendelseskode!$A:$A,0))</f>
        <v>Fritliggende enfamilieshus (parcelhus)</v>
      </c>
      <c r="M1664" s="1" t="str">
        <f ca="1">INDEX(Anvendelseskode!C:C,MATCH($E1664,Anvendelseskode!$A:$A,0))</f>
        <v>Parcelhuse</v>
      </c>
      <c r="N1664" s="1" t="str">
        <f ca="1">INDEX(Anvendelseskode!D:D,MATCH($E1664,Anvendelseskode!$A:$A,0))</f>
        <v>Private husholdninger</v>
      </c>
      <c r="O1664" s="1" t="str">
        <f ca="1">IFERROR(INDEX(SBi!$2:$2,MATCH(G1664,SBi!$1:$1,1)),SBi!$K$2)</f>
        <v>1979-1998</v>
      </c>
      <c r="P1664" s="1">
        <f ca="1">IFERROR(INDEX(SBi!$C$3:$K$28,MATCH(E1664,SBi!$B$3:$B$28,0),MATCH(O1664,SBi!$C$2:$K$2,0)),0)</f>
        <v>105.4</v>
      </c>
      <c r="Q1664" s="19">
        <f t="shared" ca="1" si="333"/>
        <v>15.282999999999999</v>
      </c>
      <c r="R1664" s="19" t="str">
        <f ca="1">IFERROR(INDEX(VpD!$2:$2,MATCH(G1664,VpD!$1:$1,1)),VpD!$I$2)</f>
        <v>1979-1998</v>
      </c>
      <c r="S1664" s="1">
        <f ca="1">IFERROR(INDEX(VpD!$C$3:$I$27,MATCH(E1664,VpD!$B$3:$B$27,0),MATCH(R1664,VpD!$C$2:$I$2,0)),0)</f>
        <v>90</v>
      </c>
      <c r="T1664" s="19">
        <f t="shared" ca="1" si="334"/>
        <v>13.05</v>
      </c>
      <c r="U1664" s="14" t="str">
        <f t="shared" ca="1" si="335"/>
        <v xml:space="preserve">713355.49 </v>
      </c>
      <c r="V1664" s="14" t="str">
        <f t="shared" ca="1" si="336"/>
        <v>6168697.36</v>
      </c>
      <c r="W1664" s="14" t="str">
        <f t="shared" ca="1" si="337"/>
        <v>POINT(713355.49 6168697.36)</v>
      </c>
      <c r="X1664" s="14" t="str">
        <f>IFERROR(INDEX(BygningOmraade!B:B,MATCH(A1664,BygningOmraade!A:A,0)),"")</f>
        <v/>
      </c>
    </row>
    <row r="1665" spans="1:24" s="14" customFormat="1" x14ac:dyDescent="0.25">
      <c r="A1665" s="14">
        <f t="shared" si="325"/>
        <v>1665</v>
      </c>
      <c r="B1665" s="14" t="str">
        <f t="shared" ca="1" si="326"/>
        <v>60c11989-257f-48ab-951e-f34ec4608eed</v>
      </c>
      <c r="C1665" s="14" t="str">
        <f t="shared" ca="1" si="327"/>
        <v>0a3f507e-16f4-32b8-e044-0003ba298018</v>
      </c>
      <c r="D1665" s="14">
        <f t="shared" ca="1" si="328"/>
        <v>996525</v>
      </c>
      <c r="E1665" s="1">
        <f t="shared" ca="1" si="329"/>
        <v>420</v>
      </c>
      <c r="F1665" s="1">
        <f t="shared" ca="1" si="330"/>
        <v>11200</v>
      </c>
      <c r="G1665" s="1">
        <f t="shared" ca="1" si="331"/>
        <v>2013</v>
      </c>
      <c r="H1665" s="1" t="str">
        <f ca="1">IFERROR(INDEX(Varmeinstallation!B:B,MATCH(INDIRECT($A$1&amp;"L"&amp;A1665)*1,Varmeinstallation!A:A,0)),"Ingen varmeinstallationer")</f>
        <v>Fjernvarme/blokvarme (radiatorsystemer eller varmluftanlæg)</v>
      </c>
      <c r="I1665" s="1" t="str">
        <f ca="1">IFERROR(INDEX(Opvarmningsmiddel!B:B,MATCH(INDIRECT($A$1&amp;"M"&amp;A1665)*1,Opvarmningsmiddel!A:A,0)),"")</f>
        <v/>
      </c>
      <c r="J1665" s="1">
        <f t="shared" ca="1" si="332"/>
        <v>0</v>
      </c>
      <c r="K1665" s="1" t="str">
        <f ca="1">IFERROR(INDEX(Relationstabel!$C$3:$K$10,MATCH(VALUE(INDIRECT($A$1&amp;"L"&amp;A1665)),Relationstabel!$A$3:$A$10,0),MATCH(IFERROR(VALUE(INDIRECT($A$1&amp;"M"&amp;A1665)),0),Relationstabel!$C$1:$K$1,0)),"Ingen varmeinstallationer")</f>
        <v>Fjernvarme/ Blokvarme</v>
      </c>
      <c r="L1665" s="1" t="str">
        <f ca="1">INDEX(Anvendelseskode!B:B,MATCH($E1665,Anvendelseskode!$A:$A,0))</f>
        <v>Bygning til undervisning og forskning (skole, gymnasium, forskningslabratorium o.lign.)</v>
      </c>
      <c r="M1665" s="1" t="str">
        <f ca="1">INDEX(Anvendelseskode!C:C,MATCH($E1665,Anvendelseskode!$A:$A,0))</f>
        <v>Undervisning, forskning o.l.</v>
      </c>
      <c r="N1665" s="1" t="str">
        <f ca="1">INDEX(Anvendelseskode!D:D,MATCH($E1665,Anvendelseskode!$A:$A,0))</f>
        <v>Kommunale og andre offentlige institutioner</v>
      </c>
      <c r="O1665" s="1" t="str">
        <f ca="1">IFERROR(INDEX(SBi!$2:$2,MATCH(G1665,SBi!$1:$1,1)),SBi!$K$2)</f>
        <v>Efter 2006</v>
      </c>
      <c r="P1665" s="1">
        <f ca="1">IFERROR(INDEX(SBi!$C$3:$K$28,MATCH(E1665,SBi!$B$3:$B$28,0),MATCH(O1665,SBi!$C$2:$K$2,0)),0)</f>
        <v>86.2</v>
      </c>
      <c r="Q1665" s="19">
        <f t="shared" ca="1" si="333"/>
        <v>965.44</v>
      </c>
      <c r="R1665" s="19" t="str">
        <f ca="1">IFERROR(INDEX(VpD!$2:$2,MATCH(G1665,VpD!$1:$1,1)),VpD!$I$2)</f>
        <v>&gt;1998</v>
      </c>
      <c r="S1665" s="1">
        <f ca="1">IFERROR(INDEX(VpD!$C$3:$I$27,MATCH(E1665,VpD!$B$3:$B$27,0),MATCH(R1665,VpD!$C$2:$I$2,0)),0)</f>
        <v>98</v>
      </c>
      <c r="T1665" s="19">
        <f t="shared" ca="1" si="334"/>
        <v>1097.5999999999999</v>
      </c>
      <c r="U1665" s="14" t="str">
        <f t="shared" ca="1" si="335"/>
        <v xml:space="preserve">713438.81 </v>
      </c>
      <c r="V1665" s="14" t="str">
        <f t="shared" ca="1" si="336"/>
        <v>6169106.13</v>
      </c>
      <c r="W1665" s="14" t="str">
        <f t="shared" ca="1" si="337"/>
        <v>POINT(713438.81 6169106.13)</v>
      </c>
      <c r="X1665" s="14" t="str">
        <f>IFERROR(INDEX(BygningOmraade!B:B,MATCH(A1665,BygningOmraade!A:A,0)),"")</f>
        <v/>
      </c>
    </row>
    <row r="1666" spans="1:24" s="14" customFormat="1" x14ac:dyDescent="0.25">
      <c r="A1666" s="14">
        <f t="shared" si="325"/>
        <v>1666</v>
      </c>
      <c r="B1666" s="14" t="str">
        <f t="shared" ca="1" si="326"/>
        <v>60c55274-e2ba-458f-bd83-ead9ee07b60e</v>
      </c>
      <c r="C1666" s="14" t="str">
        <f t="shared" ca="1" si="327"/>
        <v>0a3f507e-2395-32b8-e044-0003ba298018</v>
      </c>
      <c r="D1666" s="14">
        <f t="shared" ca="1" si="328"/>
        <v>996574</v>
      </c>
      <c r="E1666" s="1">
        <f t="shared" ca="1" si="329"/>
        <v>120</v>
      </c>
      <c r="F1666" s="1">
        <f t="shared" ca="1" si="330"/>
        <v>110</v>
      </c>
      <c r="G1666" s="1">
        <f t="shared" ca="1" si="331"/>
        <v>1977</v>
      </c>
      <c r="H1666" s="1" t="str">
        <f ca="1">IFERROR(INDEX(Varmeinstallation!B:B,MATCH(INDIRECT($A$1&amp;"L"&amp;A1666)*1,Varmeinstallation!A:A,0)),"Ingen varmeinstallationer")</f>
        <v>Centralvarme fra eget anlæg, et-kammer fyr</v>
      </c>
      <c r="I1666" s="1" t="str">
        <f ca="1">IFERROR(INDEX(Opvarmningsmiddel!B:B,MATCH(INDIRECT($A$1&amp;"M"&amp;A1666)*1,Opvarmningsmiddel!A:A,0)),"")</f>
        <v>Naturgas</v>
      </c>
      <c r="J1666" s="1">
        <f t="shared" ca="1" si="332"/>
        <v>90</v>
      </c>
      <c r="K1666" s="1" t="str">
        <f ca="1">IFERROR(INDEX(Relationstabel!$C$3:$K$10,MATCH(VALUE(INDIRECT($A$1&amp;"L"&amp;A1666)),Relationstabel!$A$3:$A$10,0),MATCH(IFERROR(VALUE(INDIRECT($A$1&amp;"M"&amp;A1666)),0),Relationstabel!$C$1:$K$1,0)),"Ingen varmeinstallationer")</f>
        <v>Naturgas</v>
      </c>
      <c r="L1666" s="1" t="str">
        <f ca="1">INDEX(Anvendelseskode!B:B,MATCH($E1666,Anvendelseskode!$A:$A,0))</f>
        <v>Fritliggende enfamilieshus (parcelhus)</v>
      </c>
      <c r="M1666" s="1" t="str">
        <f ca="1">INDEX(Anvendelseskode!C:C,MATCH($E1666,Anvendelseskode!$A:$A,0))</f>
        <v>Parcelhuse</v>
      </c>
      <c r="N1666" s="1" t="str">
        <f ca="1">INDEX(Anvendelseskode!D:D,MATCH($E1666,Anvendelseskode!$A:$A,0))</f>
        <v>Private husholdninger</v>
      </c>
      <c r="O1666" s="1" t="str">
        <f ca="1">IFERROR(INDEX(SBi!$2:$2,MATCH(G1666,SBi!$1:$1,1)),SBi!$K$2)</f>
        <v>1973-1978</v>
      </c>
      <c r="P1666" s="1">
        <f ca="1">IFERROR(INDEX(SBi!$C$3:$K$28,MATCH(E1666,SBi!$B$3:$B$28,0),MATCH(O1666,SBi!$C$2:$K$2,0)),0)</f>
        <v>119.8</v>
      </c>
      <c r="Q1666" s="19">
        <f t="shared" ca="1" si="333"/>
        <v>13.178000000000001</v>
      </c>
      <c r="R1666" s="19" t="str">
        <f ca="1">IFERROR(INDEX(VpD!$2:$2,MATCH(G1666,VpD!$1:$1,1)),VpD!$I$2)</f>
        <v>1973-1978</v>
      </c>
      <c r="S1666" s="1">
        <f ca="1">IFERROR(INDEX(VpD!$C$3:$I$27,MATCH(E1666,VpD!$B$3:$B$27,0),MATCH(R1666,VpD!$C$2:$I$2,0)),0)</f>
        <v>117</v>
      </c>
      <c r="T1666" s="19">
        <f t="shared" ca="1" si="334"/>
        <v>12.87</v>
      </c>
      <c r="U1666" s="14" t="str">
        <f t="shared" ca="1" si="335"/>
        <v xml:space="preserve">713201.74 </v>
      </c>
      <c r="V1666" s="14" t="str">
        <f t="shared" ca="1" si="336"/>
        <v>6168567.88</v>
      </c>
      <c r="W1666" s="14" t="str">
        <f t="shared" ca="1" si="337"/>
        <v>POINT(713201.74 6168567.88)</v>
      </c>
      <c r="X1666" s="14" t="str">
        <f>IFERROR(INDEX(BygningOmraade!B:B,MATCH(A1666,BygningOmraade!A:A,0)),"")</f>
        <v/>
      </c>
    </row>
    <row r="1667" spans="1:24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60cbc280-12e4-4b0a-84ed-2cbd4721b442</v>
      </c>
      <c r="C1667" s="14" t="str">
        <f t="shared" ref="C1667:C1730" ca="1" si="340">INDIRECT($A$1&amp;"C"&amp;A1667)</f>
        <v>0a3f507e-24a3-32b8-e044-0003ba298018</v>
      </c>
      <c r="D1667" s="14">
        <f t="shared" ref="D1667:D1730" ca="1" si="341">INDIRECT($A$1&amp;"D"&amp;A1667)</f>
        <v>995914</v>
      </c>
      <c r="E1667" s="1">
        <f t="shared" ref="E1667:E1730" ca="1" si="342">ROUNDDOWN(INDIRECT($A$1&amp;"E"&amp;A1667),-1)</f>
        <v>120</v>
      </c>
      <c r="F1667" s="1">
        <f t="shared" ref="F1667:F1730" ca="1" si="343">INDIRECT($A$1&amp;"G"&amp;A1667)+INDIRECT($A$1&amp;"H"&amp;A1667)+INDIRECT($A$1&amp;"I"&amp;A1667)*0.5</f>
        <v>155</v>
      </c>
      <c r="G1667" s="1">
        <f t="shared" ref="G1667:G1730" ca="1" si="344">MAX(INDIRECT($A$1&amp;"J"&amp;A1667),INDIRECT($A$1&amp;"K"&amp;A1667))</f>
        <v>1973</v>
      </c>
      <c r="H1667" s="1" t="str">
        <f ca="1">IFERROR(INDEX(Varmeinstallation!B:B,MATCH(INDIRECT($A$1&amp;"L"&amp;A1667)*1,Varmeinstallation!A:A,0)),"Ingen varmeinstallationer")</f>
        <v>Centralvarme fra eget anlæg, et-kammer fyr</v>
      </c>
      <c r="I1667" s="1" t="str">
        <f ca="1">IFERROR(INDEX(Opvarmningsmiddel!B:B,MATCH(INDIRECT($A$1&amp;"M"&amp;A1667)*1,Opvarmningsmiddel!A:A,0)),"")</f>
        <v>Naturgas</v>
      </c>
      <c r="J1667" s="1">
        <f t="shared" ref="J1667:J1730" ca="1" si="345">VALUE(INDIRECT($A$1&amp;"N"&amp;A1667))</f>
        <v>2</v>
      </c>
      <c r="K1667" s="1" t="str">
        <f ca="1">IFERROR(INDEX(Relationstabel!$C$3:$K$10,MATCH(VALUE(INDIRECT($A$1&amp;"L"&amp;A1667)),Relationstabel!$A$3:$A$10,0),MATCH(IFERROR(VALUE(INDIRECT($A$1&amp;"M"&amp;A1667)),0),Relationstabel!$C$1:$K$1,0)),"Ingen varmeinstallationer")</f>
        <v>Naturgas</v>
      </c>
      <c r="L1667" s="1" t="str">
        <f ca="1">INDEX(Anvendelseskode!B:B,MATCH($E1667,Anvendelseskode!$A:$A,0))</f>
        <v>Fritliggende enfamilieshus (parcelhus)</v>
      </c>
      <c r="M1667" s="1" t="str">
        <f ca="1">INDEX(Anvendelseskode!C:C,MATCH($E1667,Anvendelseskode!$A:$A,0))</f>
        <v>Parcelhuse</v>
      </c>
      <c r="N1667" s="1" t="str">
        <f ca="1">INDEX(Anvendelseskode!D:D,MATCH($E1667,Anvendelseskode!$A:$A,0))</f>
        <v>Private husholdninger</v>
      </c>
      <c r="O1667" s="1" t="str">
        <f ca="1">IFERROR(INDEX(SBi!$2:$2,MATCH(G1667,SBi!$1:$1,1)),SBi!$K$2)</f>
        <v>1973-1978</v>
      </c>
      <c r="P1667" s="1">
        <f ca="1">IFERROR(INDEX(SBi!$C$3:$K$28,MATCH(E1667,SBi!$B$3:$B$28,0),MATCH(O1667,SBi!$C$2:$K$2,0)),0)</f>
        <v>119.8</v>
      </c>
      <c r="Q1667" s="19">
        <f t="shared" ref="Q1667:Q1730" ca="1" si="346">P1667*F1667/1000</f>
        <v>18.568999999999999</v>
      </c>
      <c r="R1667" s="19" t="str">
        <f ca="1">IFERROR(INDEX(VpD!$2:$2,MATCH(G1667,VpD!$1:$1,1)),VpD!$I$2)</f>
        <v>1973-1978</v>
      </c>
      <c r="S1667" s="1">
        <f ca="1">IFERROR(INDEX(VpD!$C$3:$I$27,MATCH(E1667,VpD!$B$3:$B$27,0),MATCH(R1667,VpD!$C$2:$I$2,0)),0)</f>
        <v>117</v>
      </c>
      <c r="T1667" s="19">
        <f t="shared" ref="T1667:T1730" ca="1" si="347">S1667*F1667/1000</f>
        <v>18.135000000000002</v>
      </c>
      <c r="U1667" s="14" t="str">
        <f t="shared" ref="U1667:U1730" ca="1" si="348">IFERROR(SUBSTITUTE(LEFT(W1667,FIND(" ",W1667)),"POINT(",""),"")</f>
        <v xml:space="preserve">712806.4 </v>
      </c>
      <c r="V1667" s="14" t="str">
        <f t="shared" ref="V1667:V1730" ca="1" si="349">IFERROR(SUBSTITUTE(RIGHT(W1667,LEN(W1667)-FIND(" ",W1667)),")",""),"")</f>
        <v>6169128.7</v>
      </c>
      <c r="W1667" s="14" t="str">
        <f t="shared" ref="W1667:W1730" ca="1" si="350">INDIRECT($A$1&amp;"o"&amp;A1667)</f>
        <v>POINT(712806.4 6169128.7)</v>
      </c>
      <c r="X1667" s="14" t="str">
        <f>IFERROR(INDEX(BygningOmraade!B:B,MATCH(A1667,BygningOmraade!A:A,0)),"")</f>
        <v/>
      </c>
    </row>
    <row r="1668" spans="1:24" s="14" customFormat="1" x14ac:dyDescent="0.25">
      <c r="A1668" s="14">
        <f t="shared" si="338"/>
        <v>1668</v>
      </c>
      <c r="B1668" s="14" t="str">
        <f t="shared" ca="1" si="339"/>
        <v>60d8eae8-2b25-4faf-9fde-6f38a71bb3eb</v>
      </c>
      <c r="C1668" s="14" t="str">
        <f t="shared" ca="1" si="340"/>
        <v>0a3f507e-177e-32b8-e044-0003ba298018</v>
      </c>
      <c r="D1668" s="14">
        <f t="shared" ca="1" si="341"/>
        <v>997627</v>
      </c>
      <c r="E1668" s="1">
        <f t="shared" ca="1" si="342"/>
        <v>220</v>
      </c>
      <c r="F1668" s="1">
        <f t="shared" ca="1" si="343"/>
        <v>262</v>
      </c>
      <c r="G1668" s="1">
        <f t="shared" ca="1" si="344"/>
        <v>1945</v>
      </c>
      <c r="H1668" s="1" t="str">
        <f ca="1">IFERROR(INDEX(Varmeinstallation!B:B,MATCH(INDIRECT($A$1&amp;"L"&amp;A1668)*1,Varmeinstallation!A:A,0)),"Ingen varmeinstallationer")</f>
        <v>Varmepumpe</v>
      </c>
      <c r="I1668" s="1" t="str">
        <f ca="1">IFERROR(INDEX(Opvarmningsmiddel!B:B,MATCH(INDIRECT($A$1&amp;"M"&amp;A1668)*1,Opvarmningsmiddel!A:A,0)),"")</f>
        <v>Elektricitet</v>
      </c>
      <c r="J1668" s="1">
        <f t="shared" ca="1" si="345"/>
        <v>0</v>
      </c>
      <c r="K1668" s="1" t="str">
        <f ca="1">IFERROR(INDEX(Relationstabel!$C$3:$K$10,MATCH(VALUE(INDIRECT($A$1&amp;"L"&amp;A1668)),Relationstabel!$A$3:$A$10,0),MATCH(IFERROR(VALUE(INDIRECT($A$1&amp;"M"&amp;A1668)),0),Relationstabel!$C$1:$K$1,0)),"Ingen varmeinstallationer")</f>
        <v>Varmepumpe</v>
      </c>
      <c r="L1668" s="1" t="str">
        <f ca="1">INDEX(Anvendelseskode!B:B,MATCH($E1668,Anvendelseskode!$A:$A,0))</f>
        <v>Bygning til erhvervsmæssig produktion vedrørende industri, håndværk m.v. (fabrik, værksted o.lign.)</v>
      </c>
      <c r="M1668" s="1" t="str">
        <f ca="1">INDEX(Anvendelseskode!C:C,MATCH($E1668,Anvendelseskode!$A:$A,0))</f>
        <v>Fabrikker, værksteder o.l.</v>
      </c>
      <c r="N1668" s="1" t="str">
        <f ca="1">INDEX(Anvendelseskode!D:D,MATCH($E1668,Anvendelseskode!$A:$A,0))</f>
        <v>Industri</v>
      </c>
      <c r="O1668" s="1" t="str">
        <f ca="1">IFERROR(INDEX(SBi!$2:$2,MATCH(G1668,SBi!$1:$1,1)),SBi!$K$2)</f>
        <v>1931-1950</v>
      </c>
      <c r="P1668" s="1">
        <f ca="1">IFERROR(INDEX(SBi!$C$3:$K$28,MATCH(E1668,SBi!$B$3:$B$28,0),MATCH(O1668,SBi!$C$2:$K$2,0)),0)</f>
        <v>120</v>
      </c>
      <c r="Q1668" s="19">
        <f t="shared" ca="1" si="346"/>
        <v>31.44</v>
      </c>
      <c r="R1668" s="19" t="str">
        <f ca="1">IFERROR(INDEX(VpD!$2:$2,MATCH(G1668,VpD!$1:$1,1)),VpD!$I$2)</f>
        <v>1931-1950</v>
      </c>
      <c r="S1668" s="1">
        <f ca="1">IFERROR(INDEX(VpD!$C$3:$I$27,MATCH(E1668,VpD!$B$3:$B$27,0),MATCH(R1668,VpD!$C$2:$I$2,0)),0)</f>
        <v>120</v>
      </c>
      <c r="T1668" s="19">
        <f t="shared" ca="1" si="347"/>
        <v>31.44</v>
      </c>
      <c r="U1668" s="14" t="str">
        <f t="shared" ca="1" si="348"/>
        <v xml:space="preserve">714264.79 </v>
      </c>
      <c r="V1668" s="14" t="str">
        <f t="shared" ca="1" si="349"/>
        <v>6168874.92</v>
      </c>
      <c r="W1668" s="14" t="str">
        <f t="shared" ca="1" si="350"/>
        <v>POINT(714264.79 6168874.92)</v>
      </c>
      <c r="X1668" s="14" t="str">
        <f>IFERROR(INDEX(BygningOmraade!B:B,MATCH(A1668,BygningOmraade!A:A,0)),"")</f>
        <v/>
      </c>
    </row>
    <row r="1669" spans="1:24" s="14" customFormat="1" x14ac:dyDescent="0.25">
      <c r="A1669" s="14">
        <f t="shared" si="338"/>
        <v>1669</v>
      </c>
      <c r="B1669" s="14" t="str">
        <f t="shared" ca="1" si="339"/>
        <v>6108c8a5-d3ce-4f24-86ef-2bc25b9675a3</v>
      </c>
      <c r="C1669" s="14" t="str">
        <f t="shared" ca="1" si="340"/>
        <v>0a3f507e-1c91-32b8-e044-0003ba298018</v>
      </c>
      <c r="D1669" s="14">
        <f t="shared" ca="1" si="341"/>
        <v>995705</v>
      </c>
      <c r="E1669" s="1">
        <f t="shared" ca="1" si="342"/>
        <v>120</v>
      </c>
      <c r="F1669" s="1">
        <f t="shared" ca="1" si="343"/>
        <v>124</v>
      </c>
      <c r="G1669" s="1">
        <f t="shared" ca="1" si="344"/>
        <v>1971</v>
      </c>
      <c r="H1669" s="1" t="str">
        <f ca="1">IFERROR(INDEX(Varmeinstallation!B:B,MATCH(INDIRECT($A$1&amp;"L"&amp;A1669)*1,Varmeinstallation!A:A,0)),"Ingen varmeinstallationer")</f>
        <v>Centralvarme fra eget anlæg, et-kammer fyr</v>
      </c>
      <c r="I1669" s="1" t="str">
        <f ca="1">IFERROR(INDEX(Opvarmningsmiddel!B:B,MATCH(INDIRECT($A$1&amp;"M"&amp;A1669)*1,Opvarmningsmiddel!A:A,0)),"")</f>
        <v>Flydende brændsel (olie, petroleum, flaskegas m.m.)</v>
      </c>
      <c r="J1669" s="1">
        <f t="shared" ca="1" si="345"/>
        <v>0</v>
      </c>
      <c r="K1669" s="1" t="str">
        <f ca="1">IFERROR(INDEX(Relationstabel!$C$3:$K$10,MATCH(VALUE(INDIRECT($A$1&amp;"L"&amp;A1669)),Relationstabel!$A$3:$A$10,0),MATCH(IFERROR(VALUE(INDIRECT($A$1&amp;"M"&amp;A1669)),0),Relationstabel!$C$1:$K$1,0)),"Ingen varmeinstallationer")</f>
        <v>Olie</v>
      </c>
      <c r="L1669" s="1" t="str">
        <f ca="1">INDEX(Anvendelseskode!B:B,MATCH($E1669,Anvendelseskode!$A:$A,0))</f>
        <v>Fritliggende enfamilieshus (parcelhus)</v>
      </c>
      <c r="M1669" s="1" t="str">
        <f ca="1">INDEX(Anvendelseskode!C:C,MATCH($E1669,Anvendelseskode!$A:$A,0))</f>
        <v>Parcelhuse</v>
      </c>
      <c r="N1669" s="1" t="str">
        <f ca="1">INDEX(Anvendelseskode!D:D,MATCH($E1669,Anvendelseskode!$A:$A,0))</f>
        <v>Private husholdninger</v>
      </c>
      <c r="O1669" s="1" t="str">
        <f ca="1">IFERROR(INDEX(SBi!$2:$2,MATCH(G1669,SBi!$1:$1,1)),SBi!$K$2)</f>
        <v>1961-1972</v>
      </c>
      <c r="P1669" s="1">
        <f ca="1">IFERROR(INDEX(SBi!$C$3:$K$28,MATCH(E1669,SBi!$B$3:$B$28,0),MATCH(O1669,SBi!$C$2:$K$2,0)),0)</f>
        <v>134.30000000000001</v>
      </c>
      <c r="Q1669" s="19">
        <f t="shared" ca="1" si="346"/>
        <v>16.653200000000002</v>
      </c>
      <c r="R1669" s="19" t="str">
        <f ca="1">IFERROR(INDEX(VpD!$2:$2,MATCH(G1669,VpD!$1:$1,1)),VpD!$I$2)</f>
        <v>1961-1972</v>
      </c>
      <c r="S1669" s="1">
        <f ca="1">IFERROR(INDEX(VpD!$C$3:$I$27,MATCH(E1669,VpD!$B$3:$B$27,0),MATCH(R1669,VpD!$C$2:$I$2,0)),0)</f>
        <v>143</v>
      </c>
      <c r="T1669" s="19">
        <f t="shared" ca="1" si="347"/>
        <v>17.731999999999999</v>
      </c>
      <c r="U1669" s="14" t="str">
        <f t="shared" ca="1" si="348"/>
        <v xml:space="preserve">712261.6 </v>
      </c>
      <c r="V1669" s="14" t="str">
        <f t="shared" ca="1" si="349"/>
        <v>6169248.6</v>
      </c>
      <c r="W1669" s="14" t="str">
        <f t="shared" ca="1" si="350"/>
        <v>POINT(712261.6 6169248.6)</v>
      </c>
      <c r="X1669" s="14" t="str">
        <f>IFERROR(INDEX(BygningOmraade!B:B,MATCH(A1669,BygningOmraade!A:A,0)),"")</f>
        <v/>
      </c>
    </row>
    <row r="1670" spans="1:24" s="14" customFormat="1" x14ac:dyDescent="0.25">
      <c r="A1670" s="14">
        <f t="shared" si="338"/>
        <v>1670</v>
      </c>
      <c r="B1670" s="14" t="str">
        <f t="shared" ca="1" si="339"/>
        <v>6115304e-400c-4029-b9f4-c6320f76b12e</v>
      </c>
      <c r="C1670" s="14" t="str">
        <f t="shared" ca="1" si="340"/>
        <v>0a3f507e-1793-32b8-e044-0003ba298018</v>
      </c>
      <c r="D1670" s="14">
        <f t="shared" ca="1" si="341"/>
        <v>997533</v>
      </c>
      <c r="E1670" s="1">
        <f t="shared" ca="1" si="342"/>
        <v>120</v>
      </c>
      <c r="F1670" s="1">
        <f t="shared" ca="1" si="343"/>
        <v>170</v>
      </c>
      <c r="G1670" s="1">
        <f t="shared" ca="1" si="344"/>
        <v>1917</v>
      </c>
      <c r="H1670" s="1" t="str">
        <f ca="1">IFERROR(INDEX(Varmeinstallation!B:B,MATCH(INDIRECT($A$1&amp;"L"&amp;A1670)*1,Varmeinstallation!A:A,0)),"Ingen varmeinstallationer")</f>
        <v>Centralvarme fra eget anlæg, et-kammer fyr</v>
      </c>
      <c r="I1670" s="1" t="str">
        <f ca="1">IFERROR(INDEX(Opvarmningsmiddel!B:B,MATCH(INDIRECT($A$1&amp;"M"&amp;A1670)*1,Opvarmningsmiddel!A:A,0)),"")</f>
        <v>Naturgas</v>
      </c>
      <c r="J1670" s="1">
        <f t="shared" ca="1" si="345"/>
        <v>2</v>
      </c>
      <c r="K1670" s="1" t="str">
        <f ca="1">IFERROR(INDEX(Relationstabel!$C$3:$K$10,MATCH(VALUE(INDIRECT($A$1&amp;"L"&amp;A1670)),Relationstabel!$A$3:$A$10,0),MATCH(IFERROR(VALUE(INDIRECT($A$1&amp;"M"&amp;A1670)),0),Relationstabel!$C$1:$K$1,0)),"Ingen varmeinstallationer")</f>
        <v>Naturgas</v>
      </c>
      <c r="L1670" s="1" t="str">
        <f ca="1">INDEX(Anvendelseskode!B:B,MATCH($E1670,Anvendelseskode!$A:$A,0))</f>
        <v>Fritliggende enfamilieshus (parcelhus)</v>
      </c>
      <c r="M1670" s="1" t="str">
        <f ca="1">INDEX(Anvendelseskode!C:C,MATCH($E1670,Anvendelseskode!$A:$A,0))</f>
        <v>Parcelhuse</v>
      </c>
      <c r="N1670" s="1" t="str">
        <f ca="1">INDEX(Anvendelseskode!D:D,MATCH($E1670,Anvendelseskode!$A:$A,0))</f>
        <v>Private husholdninger</v>
      </c>
      <c r="O1670" s="1" t="str">
        <f ca="1">IFERROR(INDEX(SBi!$2:$2,MATCH(G1670,SBi!$1:$1,1)),SBi!$K$2)</f>
        <v>1890-1930</v>
      </c>
      <c r="P1670" s="1">
        <f ca="1">IFERROR(INDEX(SBi!$C$3:$K$28,MATCH(E1670,SBi!$B$3:$B$28,0),MATCH(O1670,SBi!$C$2:$K$2,0)),0)</f>
        <v>164.7</v>
      </c>
      <c r="Q1670" s="19">
        <f t="shared" ca="1" si="346"/>
        <v>27.998999999999995</v>
      </c>
      <c r="R1670" s="19" t="str">
        <f ca="1">IFERROR(INDEX(VpD!$2:$2,MATCH(G1670,VpD!$1:$1,1)),VpD!$I$2)</f>
        <v>&lt;1930</v>
      </c>
      <c r="S1670" s="1">
        <f ca="1">IFERROR(INDEX(VpD!$C$3:$I$27,MATCH(E1670,VpD!$B$3:$B$27,0),MATCH(R1670,VpD!$C$2:$I$2,0)),0)</f>
        <v>209</v>
      </c>
      <c r="T1670" s="19">
        <f t="shared" ca="1" si="347"/>
        <v>35.53</v>
      </c>
      <c r="U1670" s="14" t="str">
        <f t="shared" ca="1" si="348"/>
        <v xml:space="preserve">713875.5 </v>
      </c>
      <c r="V1670" s="14" t="str">
        <f t="shared" ca="1" si="349"/>
        <v>6168876.58</v>
      </c>
      <c r="W1670" s="14" t="str">
        <f t="shared" ca="1" si="350"/>
        <v>POINT(713875.5 6168876.58)</v>
      </c>
      <c r="X1670" s="14" t="str">
        <f>IFERROR(INDEX(BygningOmraade!B:B,MATCH(A1670,BygningOmraade!A:A,0)),"")</f>
        <v/>
      </c>
    </row>
    <row r="1671" spans="1:24" s="14" customFormat="1" x14ac:dyDescent="0.25">
      <c r="A1671" s="14">
        <f t="shared" si="338"/>
        <v>1671</v>
      </c>
      <c r="B1671" s="14" t="str">
        <f t="shared" ca="1" si="339"/>
        <v>6118250a-f4c4-4674-96c0-88dd26cfb672</v>
      </c>
      <c r="C1671" s="14" t="str">
        <f t="shared" ca="1" si="340"/>
        <v>3cae7253-0943-0f90-e044-0003ba298018</v>
      </c>
      <c r="D1671" s="14">
        <f t="shared" ca="1" si="341"/>
        <v>2685022</v>
      </c>
      <c r="E1671" s="1">
        <f t="shared" ca="1" si="342"/>
        <v>130</v>
      </c>
      <c r="F1671" s="1">
        <f t="shared" ca="1" si="343"/>
        <v>119</v>
      </c>
      <c r="G1671" s="1">
        <f t="shared" ca="1" si="344"/>
        <v>2008</v>
      </c>
      <c r="H1671" s="1" t="str">
        <f ca="1">IFERROR(INDEX(Varmeinstallation!B:B,MATCH(INDIRECT($A$1&amp;"L"&amp;A1671)*1,Varmeinstallation!A:A,0)),"Ingen varmeinstallationer")</f>
        <v>Fjernvarme/blokvarme (radiatorsystemer eller varmluftanlæg)</v>
      </c>
      <c r="I1671" s="1" t="str">
        <f ca="1">IFERROR(INDEX(Opvarmningsmiddel!B:B,MATCH(INDIRECT($A$1&amp;"M"&amp;A1671)*1,Opvarmningsmiddel!A:A,0)),"")</f>
        <v/>
      </c>
      <c r="J1671" s="1">
        <f t="shared" ca="1" si="345"/>
        <v>90</v>
      </c>
      <c r="K1671" s="1" t="str">
        <f ca="1">IFERROR(INDEX(Relationstabel!$C$3:$K$10,MATCH(VALUE(INDIRECT($A$1&amp;"L"&amp;A1671)),Relationstabel!$A$3:$A$10,0),MATCH(IFERROR(VALUE(INDIRECT($A$1&amp;"M"&amp;A1671)),0),Relationstabel!$C$1:$K$1,0)),"Ingen varmeinstallationer")</f>
        <v>Fjernvarme/ Blokvarme</v>
      </c>
      <c r="L1671" s="1" t="str">
        <f ca="1">INDEX(Anvendelseskode!B:B,MATCH($E1671,Anvendelseskode!$A:$A,0))</f>
        <v>Række-, kæde-, dobbelthus (lodret adskillelse mellem enhederne)</v>
      </c>
      <c r="M1671" s="1" t="str">
        <f ca="1">INDEX(Anvendelseskode!C:C,MATCH($E1671,Anvendelseskode!$A:$A,0))</f>
        <v>Række-, kæde og dobbelthuse</v>
      </c>
      <c r="N1671" s="1" t="str">
        <f ca="1">INDEX(Anvendelseskode!D:D,MATCH($E1671,Anvendelseskode!$A:$A,0))</f>
        <v>Private husholdninger</v>
      </c>
      <c r="O1671" s="1" t="str">
        <f ca="1">IFERROR(INDEX(SBi!$2:$2,MATCH(G1671,SBi!$1:$1,1)),SBi!$K$2)</f>
        <v>Efter 2006</v>
      </c>
      <c r="P1671" s="1">
        <f ca="1">IFERROR(INDEX(SBi!$C$3:$K$28,MATCH(E1671,SBi!$B$3:$B$28,0),MATCH(O1671,SBi!$C$2:$K$2,0)),0)</f>
        <v>66.400000000000006</v>
      </c>
      <c r="Q1671" s="19">
        <f t="shared" ca="1" si="346"/>
        <v>7.9016000000000002</v>
      </c>
      <c r="R1671" s="19" t="str">
        <f ca="1">IFERROR(INDEX(VpD!$2:$2,MATCH(G1671,VpD!$1:$1,1)),VpD!$I$2)</f>
        <v>&gt;1998</v>
      </c>
      <c r="S1671" s="1">
        <f ca="1">IFERROR(INDEX(VpD!$C$3:$I$27,MATCH(E1671,VpD!$B$3:$B$27,0),MATCH(R1671,VpD!$C$2:$I$2,0)),0)</f>
        <v>65</v>
      </c>
      <c r="T1671" s="19">
        <f t="shared" ca="1" si="347"/>
        <v>7.7350000000000003</v>
      </c>
      <c r="U1671" s="14" t="str">
        <f t="shared" ca="1" si="348"/>
        <v xml:space="preserve">711784.81 </v>
      </c>
      <c r="V1671" s="14" t="str">
        <f t="shared" ca="1" si="349"/>
        <v>6172627.95</v>
      </c>
      <c r="W1671" s="14" t="str">
        <f t="shared" ca="1" si="350"/>
        <v>POINT(711784.81 6172627.95)</v>
      </c>
      <c r="X1671" s="14" t="str">
        <f>IFERROR(INDEX(BygningOmraade!B:B,MATCH(A1671,BygningOmraade!A:A,0)),"")</f>
        <v/>
      </c>
    </row>
    <row r="1672" spans="1:24" s="14" customFormat="1" x14ac:dyDescent="0.25">
      <c r="A1672" s="14">
        <f t="shared" si="338"/>
        <v>1672</v>
      </c>
      <c r="B1672" s="14" t="str">
        <f t="shared" ca="1" si="339"/>
        <v>611880a3-f0fa-49e5-8edd-b9f7fd8d33dc</v>
      </c>
      <c r="C1672" s="14" t="str">
        <f t="shared" ca="1" si="340"/>
        <v>0a3f507e-23ab-32b8-e044-0003ba298018</v>
      </c>
      <c r="D1672" s="14">
        <f t="shared" ca="1" si="341"/>
        <v>996906</v>
      </c>
      <c r="E1672" s="1">
        <f t="shared" ca="1" si="342"/>
        <v>120</v>
      </c>
      <c r="F1672" s="1">
        <f t="shared" ca="1" si="343"/>
        <v>138</v>
      </c>
      <c r="G1672" s="1">
        <f t="shared" ca="1" si="344"/>
        <v>1989</v>
      </c>
      <c r="H1672" s="1" t="str">
        <f ca="1">IFERROR(INDEX(Varmeinstallation!B:B,MATCH(INDIRECT($A$1&amp;"L"&amp;A1672)*1,Varmeinstallation!A:A,0)),"Ingen varmeinstallationer")</f>
        <v>Centralvarme fra eget anlæg, et-kammer fyr</v>
      </c>
      <c r="I1672" s="1" t="str">
        <f ca="1">IFERROR(INDEX(Opvarmningsmiddel!B:B,MATCH(INDIRECT($A$1&amp;"M"&amp;A1672)*1,Opvarmningsmiddel!A:A,0)),"")</f>
        <v>Naturgas</v>
      </c>
      <c r="J1672" s="1">
        <f t="shared" ca="1" si="345"/>
        <v>2</v>
      </c>
      <c r="K1672" s="1" t="str">
        <f ca="1">IFERROR(INDEX(Relationstabel!$C$3:$K$10,MATCH(VALUE(INDIRECT($A$1&amp;"L"&amp;A1672)),Relationstabel!$A$3:$A$10,0),MATCH(IFERROR(VALUE(INDIRECT($A$1&amp;"M"&amp;A1672)),0),Relationstabel!$C$1:$K$1,0)),"Ingen varmeinstallationer")</f>
        <v>Naturgas</v>
      </c>
      <c r="L1672" s="1" t="str">
        <f ca="1">INDEX(Anvendelseskode!B:B,MATCH($E1672,Anvendelseskode!$A:$A,0))</f>
        <v>Fritliggende enfamilieshus (parcelhus)</v>
      </c>
      <c r="M1672" s="1" t="str">
        <f ca="1">INDEX(Anvendelseskode!C:C,MATCH($E1672,Anvendelseskode!$A:$A,0))</f>
        <v>Parcelhuse</v>
      </c>
      <c r="N1672" s="1" t="str">
        <f ca="1">INDEX(Anvendelseskode!D:D,MATCH($E1672,Anvendelseskode!$A:$A,0))</f>
        <v>Private husholdninger</v>
      </c>
      <c r="O1672" s="1" t="str">
        <f ca="1">IFERROR(INDEX(SBi!$2:$2,MATCH(G1672,SBi!$1:$1,1)),SBi!$K$2)</f>
        <v>1979-1998</v>
      </c>
      <c r="P1672" s="1">
        <f ca="1">IFERROR(INDEX(SBi!$C$3:$K$28,MATCH(E1672,SBi!$B$3:$B$28,0),MATCH(O1672,SBi!$C$2:$K$2,0)),0)</f>
        <v>105.4</v>
      </c>
      <c r="Q1672" s="19">
        <f t="shared" ca="1" si="346"/>
        <v>14.545200000000001</v>
      </c>
      <c r="R1672" s="19" t="str">
        <f ca="1">IFERROR(INDEX(VpD!$2:$2,MATCH(G1672,VpD!$1:$1,1)),VpD!$I$2)</f>
        <v>1979-1998</v>
      </c>
      <c r="S1672" s="1">
        <f ca="1">IFERROR(INDEX(VpD!$C$3:$I$27,MATCH(E1672,VpD!$B$3:$B$27,0),MATCH(R1672,VpD!$C$2:$I$2,0)),0)</f>
        <v>90</v>
      </c>
      <c r="T1672" s="19">
        <f t="shared" ca="1" si="347"/>
        <v>12.42</v>
      </c>
      <c r="U1672" s="14" t="str">
        <f t="shared" ca="1" si="348"/>
        <v xml:space="preserve">713661.83 </v>
      </c>
      <c r="V1672" s="14" t="str">
        <f t="shared" ca="1" si="349"/>
        <v>6168689.92</v>
      </c>
      <c r="W1672" s="14" t="str">
        <f t="shared" ca="1" si="350"/>
        <v>POINT(713661.83 6168689.92)</v>
      </c>
      <c r="X1672" s="14" t="str">
        <f>IFERROR(INDEX(BygningOmraade!B:B,MATCH(A1672,BygningOmraade!A:A,0)),"")</f>
        <v/>
      </c>
    </row>
    <row r="1673" spans="1:24" s="14" customFormat="1" x14ac:dyDescent="0.25">
      <c r="A1673" s="14">
        <f t="shared" si="338"/>
        <v>1673</v>
      </c>
      <c r="B1673" s="14" t="str">
        <f t="shared" ca="1" si="339"/>
        <v>6123221e-60a7-4f4e-821f-6af56368a013</v>
      </c>
      <c r="C1673" s="14" t="str">
        <f t="shared" ca="1" si="340"/>
        <v>0a3f507e-2059-32b8-e044-0003ba298018</v>
      </c>
      <c r="D1673" s="14">
        <f t="shared" ca="1" si="341"/>
        <v>993822</v>
      </c>
      <c r="E1673" s="1">
        <f t="shared" ca="1" si="342"/>
        <v>120</v>
      </c>
      <c r="F1673" s="1">
        <f t="shared" ca="1" si="343"/>
        <v>109</v>
      </c>
      <c r="G1673" s="1">
        <f t="shared" ca="1" si="344"/>
        <v>1973</v>
      </c>
      <c r="H1673" s="1" t="str">
        <f ca="1">IFERROR(INDEX(Varmeinstallation!B:B,MATCH(INDIRECT($A$1&amp;"L"&amp;A1673)*1,Varmeinstallation!A:A,0)),"Ingen varmeinstallationer")</f>
        <v>Centralvarme fra eget anlæg, et-kammer fyr</v>
      </c>
      <c r="I1673" s="1" t="str">
        <f ca="1">IFERROR(INDEX(Opvarmningsmiddel!B:B,MATCH(INDIRECT($A$1&amp;"M"&amp;A1673)*1,Opvarmningsmiddel!A:A,0)),"")</f>
        <v>Naturgas</v>
      </c>
      <c r="J1673" s="1">
        <f t="shared" ca="1" si="345"/>
        <v>2</v>
      </c>
      <c r="K1673" s="1" t="str">
        <f ca="1">IFERROR(INDEX(Relationstabel!$C$3:$K$10,MATCH(VALUE(INDIRECT($A$1&amp;"L"&amp;A1673)),Relationstabel!$A$3:$A$10,0),MATCH(IFERROR(VALUE(INDIRECT($A$1&amp;"M"&amp;A1673)),0),Relationstabel!$C$1:$K$1,0)),"Ingen varmeinstallationer")</f>
        <v>Naturgas</v>
      </c>
      <c r="L1673" s="1" t="str">
        <f ca="1">INDEX(Anvendelseskode!B:B,MATCH($E1673,Anvendelseskode!$A:$A,0))</f>
        <v>Fritliggende enfamilieshus (parcelhus)</v>
      </c>
      <c r="M1673" s="1" t="str">
        <f ca="1">INDEX(Anvendelseskode!C:C,MATCH($E1673,Anvendelseskode!$A:$A,0))</f>
        <v>Parcelhuse</v>
      </c>
      <c r="N1673" s="1" t="str">
        <f ca="1">INDEX(Anvendelseskode!D:D,MATCH($E1673,Anvendelseskode!$A:$A,0))</f>
        <v>Private husholdninger</v>
      </c>
      <c r="O1673" s="1" t="str">
        <f ca="1">IFERROR(INDEX(SBi!$2:$2,MATCH(G1673,SBi!$1:$1,1)),SBi!$K$2)</f>
        <v>1973-1978</v>
      </c>
      <c r="P1673" s="1">
        <f ca="1">IFERROR(INDEX(SBi!$C$3:$K$28,MATCH(E1673,SBi!$B$3:$B$28,0),MATCH(O1673,SBi!$C$2:$K$2,0)),0)</f>
        <v>119.8</v>
      </c>
      <c r="Q1673" s="19">
        <f t="shared" ca="1" si="346"/>
        <v>13.058199999999999</v>
      </c>
      <c r="R1673" s="19" t="str">
        <f ca="1">IFERROR(INDEX(VpD!$2:$2,MATCH(G1673,VpD!$1:$1,1)),VpD!$I$2)</f>
        <v>1973-1978</v>
      </c>
      <c r="S1673" s="1">
        <f ca="1">IFERROR(INDEX(VpD!$C$3:$I$27,MATCH(E1673,VpD!$B$3:$B$27,0),MATCH(R1673,VpD!$C$2:$I$2,0)),0)</f>
        <v>117</v>
      </c>
      <c r="T1673" s="19">
        <f t="shared" ca="1" si="347"/>
        <v>12.753</v>
      </c>
      <c r="U1673" s="14" t="str">
        <f t="shared" ca="1" si="348"/>
        <v xml:space="preserve">710705.87 </v>
      </c>
      <c r="V1673" s="14" t="str">
        <f t="shared" ca="1" si="349"/>
        <v>6172022.48</v>
      </c>
      <c r="W1673" s="14" t="str">
        <f t="shared" ca="1" si="350"/>
        <v>POINT(710705.87 6172022.48)</v>
      </c>
      <c r="X1673" s="14" t="str">
        <f>IFERROR(INDEX(BygningOmraade!B:B,MATCH(A1673,BygningOmraade!A:A,0)),"")</f>
        <v/>
      </c>
    </row>
    <row r="1674" spans="1:24" s="14" customFormat="1" x14ac:dyDescent="0.25">
      <c r="A1674" s="14">
        <f t="shared" si="338"/>
        <v>1674</v>
      </c>
      <c r="B1674" s="14" t="str">
        <f t="shared" ca="1" si="339"/>
        <v>61559543-19f2-43ec-8ddf-44ccc6a1f299</v>
      </c>
      <c r="C1674" s="14" t="str">
        <f t="shared" ca="1" si="340"/>
        <v>0a3f507e-161d-32b8-e044-0003ba298018</v>
      </c>
      <c r="D1674" s="14">
        <f t="shared" ca="1" si="341"/>
        <v>996157</v>
      </c>
      <c r="E1674" s="1">
        <f t="shared" ca="1" si="342"/>
        <v>120</v>
      </c>
      <c r="F1674" s="1">
        <f t="shared" ca="1" si="343"/>
        <v>206</v>
      </c>
      <c r="G1674" s="1">
        <f t="shared" ca="1" si="344"/>
        <v>1972</v>
      </c>
      <c r="H1674" s="1" t="str">
        <f ca="1">IFERROR(INDEX(Varmeinstallation!B:B,MATCH(INDIRECT($A$1&amp;"L"&amp;A1674)*1,Varmeinstallation!A:A,0)),"Ingen varmeinstallationer")</f>
        <v>Centralvarme fra eget anlæg, et-kammer fyr</v>
      </c>
      <c r="I1674" s="1" t="str">
        <f ca="1">IFERROR(INDEX(Opvarmningsmiddel!B:B,MATCH(INDIRECT($A$1&amp;"M"&amp;A1674)*1,Opvarmningsmiddel!A:A,0)),"")</f>
        <v>Naturgas</v>
      </c>
      <c r="J1674" s="1">
        <f t="shared" ca="1" si="345"/>
        <v>0</v>
      </c>
      <c r="K1674" s="1" t="str">
        <f ca="1">IFERROR(INDEX(Relationstabel!$C$3:$K$10,MATCH(VALUE(INDIRECT($A$1&amp;"L"&amp;A1674)),Relationstabel!$A$3:$A$10,0),MATCH(IFERROR(VALUE(INDIRECT($A$1&amp;"M"&amp;A1674)),0),Relationstabel!$C$1:$K$1,0)),"Ingen varmeinstallationer")</f>
        <v>Naturgas</v>
      </c>
      <c r="L1674" s="1" t="str">
        <f ca="1">INDEX(Anvendelseskode!B:B,MATCH($E1674,Anvendelseskode!$A:$A,0))</f>
        <v>Fritliggende enfamilieshus (parcelhus)</v>
      </c>
      <c r="M1674" s="1" t="str">
        <f ca="1">INDEX(Anvendelseskode!C:C,MATCH($E1674,Anvendelseskode!$A:$A,0))</f>
        <v>Parcelhuse</v>
      </c>
      <c r="N1674" s="1" t="str">
        <f ca="1">INDEX(Anvendelseskode!D:D,MATCH($E1674,Anvendelseskode!$A:$A,0))</f>
        <v>Private husholdninger</v>
      </c>
      <c r="O1674" s="1" t="str">
        <f ca="1">IFERROR(INDEX(SBi!$2:$2,MATCH(G1674,SBi!$1:$1,1)),SBi!$K$2)</f>
        <v>1961-1972</v>
      </c>
      <c r="P1674" s="1">
        <f ca="1">IFERROR(INDEX(SBi!$C$3:$K$28,MATCH(E1674,SBi!$B$3:$B$28,0),MATCH(O1674,SBi!$C$2:$K$2,0)),0)</f>
        <v>134.30000000000001</v>
      </c>
      <c r="Q1674" s="19">
        <f t="shared" ca="1" si="346"/>
        <v>27.665800000000004</v>
      </c>
      <c r="R1674" s="19" t="str">
        <f ca="1">IFERROR(INDEX(VpD!$2:$2,MATCH(G1674,VpD!$1:$1,1)),VpD!$I$2)</f>
        <v>1961-1972</v>
      </c>
      <c r="S1674" s="1">
        <f ca="1">IFERROR(INDEX(VpD!$C$3:$I$27,MATCH(E1674,VpD!$B$3:$B$27,0),MATCH(R1674,VpD!$C$2:$I$2,0)),0)</f>
        <v>143</v>
      </c>
      <c r="T1674" s="19">
        <f t="shared" ca="1" si="347"/>
        <v>29.457999999999998</v>
      </c>
      <c r="U1674" s="14" t="str">
        <f t="shared" ca="1" si="348"/>
        <v xml:space="preserve">713101.68 </v>
      </c>
      <c r="V1674" s="14" t="str">
        <f t="shared" ca="1" si="349"/>
        <v>6168849.04</v>
      </c>
      <c r="W1674" s="14" t="str">
        <f t="shared" ca="1" si="350"/>
        <v>POINT(713101.68 6168849.04)</v>
      </c>
      <c r="X1674" s="14" t="str">
        <f>IFERROR(INDEX(BygningOmraade!B:B,MATCH(A1674,BygningOmraade!A:A,0)),"")</f>
        <v/>
      </c>
    </row>
    <row r="1675" spans="1:24" s="14" customFormat="1" x14ac:dyDescent="0.25">
      <c r="A1675" s="14">
        <f t="shared" si="338"/>
        <v>1675</v>
      </c>
      <c r="B1675" s="14" t="str">
        <f t="shared" ca="1" si="339"/>
        <v>616f2abe-6787-4322-bf8d-2f2acc24464f</v>
      </c>
      <c r="C1675" s="14" t="str">
        <f t="shared" ca="1" si="340"/>
        <v>0a3f507e-2055-32b8-e044-0003ba298018</v>
      </c>
      <c r="D1675" s="14">
        <f t="shared" ca="1" si="341"/>
        <v>993834</v>
      </c>
      <c r="E1675" s="1">
        <f t="shared" ca="1" si="342"/>
        <v>120</v>
      </c>
      <c r="F1675" s="1">
        <f t="shared" ca="1" si="343"/>
        <v>109</v>
      </c>
      <c r="G1675" s="1">
        <f t="shared" ca="1" si="344"/>
        <v>1973</v>
      </c>
      <c r="H1675" s="1" t="str">
        <f ca="1">IFERROR(INDEX(Varmeinstallation!B:B,MATCH(INDIRECT($A$1&amp;"L"&amp;A1675)*1,Varmeinstallation!A:A,0)),"Ingen varmeinstallationer")</f>
        <v>Centralvarme fra eget anlæg, et-kammer fyr</v>
      </c>
      <c r="I1675" s="1" t="str">
        <f ca="1">IFERROR(INDEX(Opvarmningsmiddel!B:B,MATCH(INDIRECT($A$1&amp;"M"&amp;A1675)*1,Opvarmningsmiddel!A:A,0)),"")</f>
        <v>Naturgas</v>
      </c>
      <c r="J1675" s="1">
        <f t="shared" ca="1" si="345"/>
        <v>2</v>
      </c>
      <c r="K1675" s="1" t="str">
        <f ca="1">IFERROR(INDEX(Relationstabel!$C$3:$K$10,MATCH(VALUE(INDIRECT($A$1&amp;"L"&amp;A1675)),Relationstabel!$A$3:$A$10,0),MATCH(IFERROR(VALUE(INDIRECT($A$1&amp;"M"&amp;A1675)),0),Relationstabel!$C$1:$K$1,0)),"Ingen varmeinstallationer")</f>
        <v>Naturgas</v>
      </c>
      <c r="L1675" s="1" t="str">
        <f ca="1">INDEX(Anvendelseskode!B:B,MATCH($E1675,Anvendelseskode!$A:$A,0))</f>
        <v>Fritliggende enfamilieshus (parcelhus)</v>
      </c>
      <c r="M1675" s="1" t="str">
        <f ca="1">INDEX(Anvendelseskode!C:C,MATCH($E1675,Anvendelseskode!$A:$A,0))</f>
        <v>Parcelhuse</v>
      </c>
      <c r="N1675" s="1" t="str">
        <f ca="1">INDEX(Anvendelseskode!D:D,MATCH($E1675,Anvendelseskode!$A:$A,0))</f>
        <v>Private husholdninger</v>
      </c>
      <c r="O1675" s="1" t="str">
        <f ca="1">IFERROR(INDEX(SBi!$2:$2,MATCH(G1675,SBi!$1:$1,1)),SBi!$K$2)</f>
        <v>1973-1978</v>
      </c>
      <c r="P1675" s="1">
        <f ca="1">IFERROR(INDEX(SBi!$C$3:$K$28,MATCH(E1675,SBi!$B$3:$B$28,0),MATCH(O1675,SBi!$C$2:$K$2,0)),0)</f>
        <v>119.8</v>
      </c>
      <c r="Q1675" s="19">
        <f t="shared" ca="1" si="346"/>
        <v>13.058199999999999</v>
      </c>
      <c r="R1675" s="19" t="str">
        <f ca="1">IFERROR(INDEX(VpD!$2:$2,MATCH(G1675,VpD!$1:$1,1)),VpD!$I$2)</f>
        <v>1973-1978</v>
      </c>
      <c r="S1675" s="1">
        <f ca="1">IFERROR(INDEX(VpD!$C$3:$I$27,MATCH(E1675,VpD!$B$3:$B$27,0),MATCH(R1675,VpD!$C$2:$I$2,0)),0)</f>
        <v>117</v>
      </c>
      <c r="T1675" s="19">
        <f t="shared" ca="1" si="347"/>
        <v>12.753</v>
      </c>
      <c r="U1675" s="14" t="str">
        <f t="shared" ca="1" si="348"/>
        <v xml:space="preserve">710677.77 </v>
      </c>
      <c r="V1675" s="14" t="str">
        <f t="shared" ca="1" si="349"/>
        <v>6171955.51</v>
      </c>
      <c r="W1675" s="14" t="str">
        <f t="shared" ca="1" si="350"/>
        <v>POINT(710677.77 6171955.51)</v>
      </c>
      <c r="X1675" s="14" t="str">
        <f>IFERROR(INDEX(BygningOmraade!B:B,MATCH(A1675,BygningOmraade!A:A,0)),"")</f>
        <v/>
      </c>
    </row>
    <row r="1676" spans="1:24" s="14" customFormat="1" x14ac:dyDescent="0.25">
      <c r="A1676" s="14">
        <f t="shared" si="338"/>
        <v>1676</v>
      </c>
      <c r="B1676" s="14" t="str">
        <f t="shared" ca="1" si="339"/>
        <v>61712de3-3ebd-48b5-9bcd-b24ce277836e</v>
      </c>
      <c r="C1676" s="14" t="str">
        <f t="shared" ca="1" si="340"/>
        <v>0a3f507e-1b5c-32b8-e044-0003ba298018</v>
      </c>
      <c r="D1676" s="14">
        <f t="shared" ca="1" si="341"/>
        <v>996838</v>
      </c>
      <c r="E1676" s="1">
        <f t="shared" ca="1" si="342"/>
        <v>130</v>
      </c>
      <c r="F1676" s="1">
        <f t="shared" ca="1" si="343"/>
        <v>109</v>
      </c>
      <c r="G1676" s="1">
        <f t="shared" ca="1" si="344"/>
        <v>1978</v>
      </c>
      <c r="H1676" s="1" t="str">
        <f ca="1">IFERROR(INDEX(Varmeinstallation!B:B,MATCH(INDIRECT($A$1&amp;"L"&amp;A1676)*1,Varmeinstallation!A:A,0)),"Ingen varmeinstallationer")</f>
        <v>Fjernvarme/blokvarme (radiatorsystemer eller varmluftanlæg)</v>
      </c>
      <c r="I1676" s="1" t="str">
        <f ca="1">IFERROR(INDEX(Opvarmningsmiddel!B:B,MATCH(INDIRECT($A$1&amp;"M"&amp;A1676)*1,Opvarmningsmiddel!A:A,0)),"")</f>
        <v/>
      </c>
      <c r="J1676" s="1">
        <f t="shared" ca="1" si="345"/>
        <v>0</v>
      </c>
      <c r="K1676" s="1" t="str">
        <f ca="1">IFERROR(INDEX(Relationstabel!$C$3:$K$10,MATCH(VALUE(INDIRECT($A$1&amp;"L"&amp;A1676)),Relationstabel!$A$3:$A$10,0),MATCH(IFERROR(VALUE(INDIRECT($A$1&amp;"M"&amp;A1676)),0),Relationstabel!$C$1:$K$1,0)),"Ingen varmeinstallationer")</f>
        <v>Fjernvarme/ Blokvarme</v>
      </c>
      <c r="L1676" s="1" t="str">
        <f ca="1">INDEX(Anvendelseskode!B:B,MATCH($E1676,Anvendelseskode!$A:$A,0))</f>
        <v>Række-, kæde-, dobbelthus (lodret adskillelse mellem enhederne)</v>
      </c>
      <c r="M1676" s="1" t="str">
        <f ca="1">INDEX(Anvendelseskode!C:C,MATCH($E1676,Anvendelseskode!$A:$A,0))</f>
        <v>Række-, kæde og dobbelthuse</v>
      </c>
      <c r="N1676" s="1" t="str">
        <f ca="1">INDEX(Anvendelseskode!D:D,MATCH($E1676,Anvendelseskode!$A:$A,0))</f>
        <v>Private husholdninger</v>
      </c>
      <c r="O1676" s="1" t="str">
        <f ca="1">IFERROR(INDEX(SBi!$2:$2,MATCH(G1676,SBi!$1:$1,1)),SBi!$K$2)</f>
        <v>1973-1978</v>
      </c>
      <c r="P1676" s="1">
        <f ca="1">IFERROR(INDEX(SBi!$C$3:$K$28,MATCH(E1676,SBi!$B$3:$B$28,0),MATCH(O1676,SBi!$C$2:$K$2,0)),0)</f>
        <v>112.6</v>
      </c>
      <c r="Q1676" s="19">
        <f t="shared" ca="1" si="346"/>
        <v>12.273399999999999</v>
      </c>
      <c r="R1676" s="19" t="str">
        <f ca="1">IFERROR(INDEX(VpD!$2:$2,MATCH(G1676,VpD!$1:$1,1)),VpD!$I$2)</f>
        <v>1973-1978</v>
      </c>
      <c r="S1676" s="1">
        <f ca="1">IFERROR(INDEX(VpD!$C$3:$I$27,MATCH(E1676,VpD!$B$3:$B$27,0),MATCH(R1676,VpD!$C$2:$I$2,0)),0)</f>
        <v>98</v>
      </c>
      <c r="T1676" s="19">
        <f t="shared" ca="1" si="347"/>
        <v>10.682</v>
      </c>
      <c r="U1676" s="14" t="str">
        <f t="shared" ca="1" si="348"/>
        <v xml:space="preserve">713445.49 </v>
      </c>
      <c r="V1676" s="14" t="str">
        <f t="shared" ca="1" si="349"/>
        <v>6169721.73</v>
      </c>
      <c r="W1676" s="14" t="str">
        <f t="shared" ca="1" si="350"/>
        <v>POINT(713445.49 6169721.73)</v>
      </c>
      <c r="X1676" s="14" t="str">
        <f>IFERROR(INDEX(BygningOmraade!B:B,MATCH(A1676,BygningOmraade!A:A,0)),"")</f>
        <v/>
      </c>
    </row>
    <row r="1677" spans="1:24" s="14" customFormat="1" x14ac:dyDescent="0.25">
      <c r="A1677" s="14">
        <f t="shared" si="338"/>
        <v>1677</v>
      </c>
      <c r="B1677" s="14" t="str">
        <f t="shared" ca="1" si="339"/>
        <v>6193e83f-58f6-4e1a-8604-0c4cf148bbdc</v>
      </c>
      <c r="C1677" s="14" t="str">
        <f t="shared" ca="1" si="340"/>
        <v>0a3f507e-21e0-32b8-e044-0003ba298018</v>
      </c>
      <c r="D1677" s="14">
        <f t="shared" ca="1" si="341"/>
        <v>996481</v>
      </c>
      <c r="E1677" s="1">
        <f t="shared" ca="1" si="342"/>
        <v>120</v>
      </c>
      <c r="F1677" s="1">
        <f t="shared" ca="1" si="343"/>
        <v>91</v>
      </c>
      <c r="G1677" s="1">
        <f t="shared" ca="1" si="344"/>
        <v>1985</v>
      </c>
      <c r="H1677" s="1" t="str">
        <f ca="1">IFERROR(INDEX(Varmeinstallation!B:B,MATCH(INDIRECT($A$1&amp;"L"&amp;A1677)*1,Varmeinstallation!A:A,0)),"Ingen varmeinstallationer")</f>
        <v>Elovne, elpaneler</v>
      </c>
      <c r="I1677" s="1" t="str">
        <f ca="1">IFERROR(INDEX(Opvarmningsmiddel!B:B,MATCH(INDIRECT($A$1&amp;"M"&amp;A1677)*1,Opvarmningsmiddel!A:A,0)),"")</f>
        <v>Elektricitet</v>
      </c>
      <c r="J1677" s="1">
        <f t="shared" ca="1" si="345"/>
        <v>0</v>
      </c>
      <c r="K1677" s="1" t="str">
        <f ca="1">IFERROR(INDEX(Relationstabel!$C$3:$K$10,MATCH(VALUE(INDIRECT($A$1&amp;"L"&amp;A1677)),Relationstabel!$A$3:$A$10,0),MATCH(IFERROR(VALUE(INDIRECT($A$1&amp;"M"&amp;A1677)),0),Relationstabel!$C$1:$K$1,0)),"Ingen varmeinstallationer")</f>
        <v>Elvarme</v>
      </c>
      <c r="L1677" s="1" t="str">
        <f ca="1">INDEX(Anvendelseskode!B:B,MATCH($E1677,Anvendelseskode!$A:$A,0))</f>
        <v>Fritliggende enfamilieshus (parcelhus)</v>
      </c>
      <c r="M1677" s="1" t="str">
        <f ca="1">INDEX(Anvendelseskode!C:C,MATCH($E1677,Anvendelseskode!$A:$A,0))</f>
        <v>Parcelhuse</v>
      </c>
      <c r="N1677" s="1" t="str">
        <f ca="1">INDEX(Anvendelseskode!D:D,MATCH($E1677,Anvendelseskode!$A:$A,0))</f>
        <v>Private husholdninger</v>
      </c>
      <c r="O1677" s="1" t="str">
        <f ca="1">IFERROR(INDEX(SBi!$2:$2,MATCH(G1677,SBi!$1:$1,1)),SBi!$K$2)</f>
        <v>1979-1998</v>
      </c>
      <c r="P1677" s="1">
        <f ca="1">IFERROR(INDEX(SBi!$C$3:$K$28,MATCH(E1677,SBi!$B$3:$B$28,0),MATCH(O1677,SBi!$C$2:$K$2,0)),0)</f>
        <v>105.4</v>
      </c>
      <c r="Q1677" s="19">
        <f t="shared" ca="1" si="346"/>
        <v>9.5914000000000001</v>
      </c>
      <c r="R1677" s="19" t="str">
        <f ca="1">IFERROR(INDEX(VpD!$2:$2,MATCH(G1677,VpD!$1:$1,1)),VpD!$I$2)</f>
        <v>1979-1998</v>
      </c>
      <c r="S1677" s="1">
        <f ca="1">IFERROR(INDEX(VpD!$C$3:$I$27,MATCH(E1677,VpD!$B$3:$B$27,0),MATCH(R1677,VpD!$C$2:$I$2,0)),0)</f>
        <v>90</v>
      </c>
      <c r="T1677" s="19">
        <f t="shared" ca="1" si="347"/>
        <v>8.19</v>
      </c>
      <c r="U1677" s="14" t="str">
        <f t="shared" ca="1" si="348"/>
        <v xml:space="preserve">713281.2 </v>
      </c>
      <c r="V1677" s="14" t="str">
        <f t="shared" ca="1" si="349"/>
        <v>6168979.18</v>
      </c>
      <c r="W1677" s="14" t="str">
        <f t="shared" ca="1" si="350"/>
        <v>POINT(713281.2 6168979.18)</v>
      </c>
      <c r="X1677" s="14" t="str">
        <f>IFERROR(INDEX(BygningOmraade!B:B,MATCH(A1677,BygningOmraade!A:A,0)),"")</f>
        <v/>
      </c>
    </row>
    <row r="1678" spans="1:24" s="14" customFormat="1" x14ac:dyDescent="0.25">
      <c r="A1678" s="14">
        <f t="shared" si="338"/>
        <v>1678</v>
      </c>
      <c r="B1678" s="14" t="str">
        <f t="shared" ca="1" si="339"/>
        <v>619f6afb-633f-45ff-bc2c-3393c5d7c4e3</v>
      </c>
      <c r="C1678" s="14" t="str">
        <f t="shared" ca="1" si="340"/>
        <v>0a3f507e-2483-32b8-e044-0003ba298018</v>
      </c>
      <c r="D1678" s="14">
        <f t="shared" ca="1" si="341"/>
        <v>995737</v>
      </c>
      <c r="E1678" s="1">
        <f t="shared" ca="1" si="342"/>
        <v>220</v>
      </c>
      <c r="F1678" s="1">
        <f t="shared" ca="1" si="343"/>
        <v>963</v>
      </c>
      <c r="G1678" s="1">
        <f t="shared" ca="1" si="344"/>
        <v>1963</v>
      </c>
      <c r="H1678" s="1" t="str">
        <f ca="1">IFERROR(INDEX(Varmeinstallation!B:B,MATCH(INDIRECT($A$1&amp;"L"&amp;A1678)*1,Varmeinstallation!A:A,0)),"Ingen varmeinstallationer")</f>
        <v>Centralvarme fra eget anlæg, et-kammer fyr</v>
      </c>
      <c r="I1678" s="1" t="str">
        <f ca="1">IFERROR(INDEX(Opvarmningsmiddel!B:B,MATCH(INDIRECT($A$1&amp;"M"&amp;A1678)*1,Opvarmningsmiddel!A:A,0)),"")</f>
        <v>Naturgas</v>
      </c>
      <c r="J1678" s="1">
        <f t="shared" ca="1" si="345"/>
        <v>0</v>
      </c>
      <c r="K1678" s="1" t="str">
        <f ca="1">IFERROR(INDEX(Relationstabel!$C$3:$K$10,MATCH(VALUE(INDIRECT($A$1&amp;"L"&amp;A1678)),Relationstabel!$A$3:$A$10,0),MATCH(IFERROR(VALUE(INDIRECT($A$1&amp;"M"&amp;A1678)),0),Relationstabel!$C$1:$K$1,0)),"Ingen varmeinstallationer")</f>
        <v>Naturgas</v>
      </c>
      <c r="L1678" s="1" t="str">
        <f ca="1">INDEX(Anvendelseskode!B:B,MATCH($E1678,Anvendelseskode!$A:$A,0))</f>
        <v>Bygning til erhvervsmæssig produktion vedrørende industri, håndværk m.v. (fabrik, værksted o.lign.)</v>
      </c>
      <c r="M1678" s="1" t="str">
        <f ca="1">INDEX(Anvendelseskode!C:C,MATCH($E1678,Anvendelseskode!$A:$A,0))</f>
        <v>Fabrikker, værksteder o.l.</v>
      </c>
      <c r="N1678" s="1" t="str">
        <f ca="1">INDEX(Anvendelseskode!D:D,MATCH($E1678,Anvendelseskode!$A:$A,0))</f>
        <v>Industri</v>
      </c>
      <c r="O1678" s="1" t="str">
        <f ca="1">IFERROR(INDEX(SBi!$2:$2,MATCH(G1678,SBi!$1:$1,1)),SBi!$K$2)</f>
        <v>1961-1972</v>
      </c>
      <c r="P1678" s="1">
        <f ca="1">IFERROR(INDEX(SBi!$C$3:$K$28,MATCH(E1678,SBi!$B$3:$B$28,0),MATCH(O1678,SBi!$C$2:$K$2,0)),0)</f>
        <v>97</v>
      </c>
      <c r="Q1678" s="19">
        <f t="shared" ca="1" si="346"/>
        <v>93.411000000000001</v>
      </c>
      <c r="R1678" s="19" t="str">
        <f ca="1">IFERROR(INDEX(VpD!$2:$2,MATCH(G1678,VpD!$1:$1,1)),VpD!$I$2)</f>
        <v>1961-1972</v>
      </c>
      <c r="S1678" s="1">
        <f ca="1">IFERROR(INDEX(VpD!$C$3:$I$27,MATCH(E1678,VpD!$B$3:$B$27,0),MATCH(R1678,VpD!$C$2:$I$2,0)),0)</f>
        <v>97</v>
      </c>
      <c r="T1678" s="19">
        <f t="shared" ca="1" si="347"/>
        <v>93.411000000000001</v>
      </c>
      <c r="U1678" s="14" t="str">
        <f t="shared" ca="1" si="348"/>
        <v xml:space="preserve">712213.79 </v>
      </c>
      <c r="V1678" s="14" t="str">
        <f t="shared" ca="1" si="349"/>
        <v>6169628.17</v>
      </c>
      <c r="W1678" s="14" t="str">
        <f t="shared" ca="1" si="350"/>
        <v>POINT(712213.79 6169628.17)</v>
      </c>
      <c r="X1678" s="14" t="str">
        <f>IFERROR(INDEX(BygningOmraade!B:B,MATCH(A1678,BygningOmraade!A:A,0)),"")</f>
        <v/>
      </c>
    </row>
    <row r="1679" spans="1:24" s="14" customFormat="1" x14ac:dyDescent="0.25">
      <c r="A1679" s="14">
        <f t="shared" si="338"/>
        <v>1679</v>
      </c>
      <c r="B1679" s="14" t="str">
        <f t="shared" ca="1" si="339"/>
        <v>61c5e461-7950-469b-a07b-cdecd75cdae6</v>
      </c>
      <c r="C1679" s="14" t="str">
        <f t="shared" ca="1" si="340"/>
        <v>0a3f507e-1693-32b8-e044-0003ba298018</v>
      </c>
      <c r="D1679" s="14">
        <f t="shared" ca="1" si="341"/>
        <v>2577938</v>
      </c>
      <c r="E1679" s="1">
        <f t="shared" ca="1" si="342"/>
        <v>130</v>
      </c>
      <c r="F1679" s="1">
        <f t="shared" ca="1" si="343"/>
        <v>98</v>
      </c>
      <c r="G1679" s="1">
        <f t="shared" ca="1" si="344"/>
        <v>2002</v>
      </c>
      <c r="H1679" s="1" t="str">
        <f ca="1">IFERROR(INDEX(Varmeinstallation!B:B,MATCH(INDIRECT($A$1&amp;"L"&amp;A1679)*1,Varmeinstallation!A:A,0)),"Ingen varmeinstallationer")</f>
        <v>Centralvarme fra eget anlæg, et-kammer fyr</v>
      </c>
      <c r="I1679" s="1" t="str">
        <f ca="1">IFERROR(INDEX(Opvarmningsmiddel!B:B,MATCH(INDIRECT($A$1&amp;"M"&amp;A1679)*1,Opvarmningsmiddel!A:A,0)),"")</f>
        <v>Naturgas</v>
      </c>
      <c r="J1679" s="1">
        <f t="shared" ca="1" si="345"/>
        <v>90</v>
      </c>
      <c r="K1679" s="1" t="str">
        <f ca="1">IFERROR(INDEX(Relationstabel!$C$3:$K$10,MATCH(VALUE(INDIRECT($A$1&amp;"L"&amp;A1679)),Relationstabel!$A$3:$A$10,0),MATCH(IFERROR(VALUE(INDIRECT($A$1&amp;"M"&amp;A1679)),0),Relationstabel!$C$1:$K$1,0)),"Ingen varmeinstallationer")</f>
        <v>Naturgas</v>
      </c>
      <c r="L1679" s="1" t="str">
        <f ca="1">INDEX(Anvendelseskode!B:B,MATCH($E1679,Anvendelseskode!$A:$A,0))</f>
        <v>Række-, kæde-, dobbelthus (lodret adskillelse mellem enhederne)</v>
      </c>
      <c r="M1679" s="1" t="str">
        <f ca="1">INDEX(Anvendelseskode!C:C,MATCH($E1679,Anvendelseskode!$A:$A,0))</f>
        <v>Række-, kæde og dobbelthuse</v>
      </c>
      <c r="N1679" s="1" t="str">
        <f ca="1">INDEX(Anvendelseskode!D:D,MATCH($E1679,Anvendelseskode!$A:$A,0))</f>
        <v>Private husholdninger</v>
      </c>
      <c r="O1679" s="1" t="str">
        <f ca="1">IFERROR(INDEX(SBi!$2:$2,MATCH(G1679,SBi!$1:$1,1)),SBi!$K$2)</f>
        <v>1999-2006</v>
      </c>
      <c r="P1679" s="1">
        <f ca="1">IFERROR(INDEX(SBi!$C$3:$K$28,MATCH(E1679,SBi!$B$3:$B$28,0),MATCH(O1679,SBi!$C$2:$K$2,0)),0)</f>
        <v>81.5</v>
      </c>
      <c r="Q1679" s="19">
        <f t="shared" ca="1" si="346"/>
        <v>7.9870000000000001</v>
      </c>
      <c r="R1679" s="19" t="str">
        <f ca="1">IFERROR(INDEX(VpD!$2:$2,MATCH(G1679,VpD!$1:$1,1)),VpD!$I$2)</f>
        <v>&gt;1998</v>
      </c>
      <c r="S1679" s="1">
        <f ca="1">IFERROR(INDEX(VpD!$C$3:$I$27,MATCH(E1679,VpD!$B$3:$B$27,0),MATCH(R1679,VpD!$C$2:$I$2,0)),0)</f>
        <v>65</v>
      </c>
      <c r="T1679" s="19">
        <f t="shared" ca="1" si="347"/>
        <v>6.37</v>
      </c>
      <c r="U1679" s="14" t="str">
        <f t="shared" ca="1" si="348"/>
        <v xml:space="preserve">712618.35 </v>
      </c>
      <c r="V1679" s="14" t="str">
        <f t="shared" ca="1" si="349"/>
        <v>6169761.4</v>
      </c>
      <c r="W1679" s="14" t="str">
        <f t="shared" ca="1" si="350"/>
        <v>POINT(712618.35 6169761.4)</v>
      </c>
      <c r="X1679" s="14" t="str">
        <f>IFERROR(INDEX(BygningOmraade!B:B,MATCH(A1679,BygningOmraade!A:A,0)),"")</f>
        <v/>
      </c>
    </row>
    <row r="1680" spans="1:24" s="14" customFormat="1" x14ac:dyDescent="0.25">
      <c r="A1680" s="14">
        <f t="shared" si="338"/>
        <v>1680</v>
      </c>
      <c r="B1680" s="14" t="str">
        <f t="shared" ca="1" si="339"/>
        <v>61cbc0ba-ea3f-43a0-9a44-11bd92887a1e</v>
      </c>
      <c r="C1680" s="14" t="str">
        <f t="shared" ca="1" si="340"/>
        <v>0a3f507e-1f36-32b8-e044-0003ba298018</v>
      </c>
      <c r="D1680" s="14">
        <f t="shared" ca="1" si="341"/>
        <v>994303</v>
      </c>
      <c r="E1680" s="1">
        <f t="shared" ca="1" si="342"/>
        <v>120</v>
      </c>
      <c r="F1680" s="1">
        <f t="shared" ca="1" si="343"/>
        <v>102</v>
      </c>
      <c r="G1680" s="1">
        <f t="shared" ca="1" si="344"/>
        <v>1966</v>
      </c>
      <c r="H1680" s="1" t="str">
        <f ca="1">IFERROR(INDEX(Varmeinstallation!B:B,MATCH(INDIRECT($A$1&amp;"L"&amp;A1680)*1,Varmeinstallation!A:A,0)),"Ingen varmeinstallationer")</f>
        <v>Fjernvarme/blokvarme (radiatorsystemer eller varmluftanlæg)</v>
      </c>
      <c r="I1680" s="1" t="str">
        <f ca="1">IFERROR(INDEX(Opvarmningsmiddel!B:B,MATCH(INDIRECT($A$1&amp;"M"&amp;A1680)*1,Opvarmningsmiddel!A:A,0)),"")</f>
        <v/>
      </c>
      <c r="J1680" s="1">
        <f t="shared" ca="1" si="345"/>
        <v>0</v>
      </c>
      <c r="K1680" s="1" t="str">
        <f ca="1">IFERROR(INDEX(Relationstabel!$C$3:$K$10,MATCH(VALUE(INDIRECT($A$1&amp;"L"&amp;A1680)),Relationstabel!$A$3:$A$10,0),MATCH(IFERROR(VALUE(INDIRECT($A$1&amp;"M"&amp;A1680)),0),Relationstabel!$C$1:$K$1,0)),"Ingen varmeinstallationer")</f>
        <v>Fjernvarme/ Blokvarme</v>
      </c>
      <c r="L1680" s="1" t="str">
        <f ca="1">INDEX(Anvendelseskode!B:B,MATCH($E1680,Anvendelseskode!$A:$A,0))</f>
        <v>Fritliggende enfamilieshus (parcelhus)</v>
      </c>
      <c r="M1680" s="1" t="str">
        <f ca="1">INDEX(Anvendelseskode!C:C,MATCH($E1680,Anvendelseskode!$A:$A,0))</f>
        <v>Parcelhuse</v>
      </c>
      <c r="N1680" s="1" t="str">
        <f ca="1">INDEX(Anvendelseskode!D:D,MATCH($E1680,Anvendelseskode!$A:$A,0))</f>
        <v>Private husholdninger</v>
      </c>
      <c r="O1680" s="1" t="str">
        <f ca="1">IFERROR(INDEX(SBi!$2:$2,MATCH(G1680,SBi!$1:$1,1)),SBi!$K$2)</f>
        <v>1961-1972</v>
      </c>
      <c r="P1680" s="1">
        <f ca="1">IFERROR(INDEX(SBi!$C$3:$K$28,MATCH(E1680,SBi!$B$3:$B$28,0),MATCH(O1680,SBi!$C$2:$K$2,0)),0)</f>
        <v>134.30000000000001</v>
      </c>
      <c r="Q1680" s="19">
        <f t="shared" ca="1" si="346"/>
        <v>13.698600000000001</v>
      </c>
      <c r="R1680" s="19" t="str">
        <f ca="1">IFERROR(INDEX(VpD!$2:$2,MATCH(G1680,VpD!$1:$1,1)),VpD!$I$2)</f>
        <v>1961-1972</v>
      </c>
      <c r="S1680" s="1">
        <f ca="1">IFERROR(INDEX(VpD!$C$3:$I$27,MATCH(E1680,VpD!$B$3:$B$27,0),MATCH(R1680,VpD!$C$2:$I$2,0)),0)</f>
        <v>143</v>
      </c>
      <c r="T1680" s="19">
        <f t="shared" ca="1" si="347"/>
        <v>14.586</v>
      </c>
      <c r="U1680" s="14" t="str">
        <f t="shared" ca="1" si="348"/>
        <v xml:space="preserve">711310.46 </v>
      </c>
      <c r="V1680" s="14" t="str">
        <f t="shared" ca="1" si="349"/>
        <v>6171540.16</v>
      </c>
      <c r="W1680" s="14" t="str">
        <f t="shared" ca="1" si="350"/>
        <v>POINT(711310.46 6171540.16)</v>
      </c>
      <c r="X1680" s="14" t="str">
        <f>IFERROR(INDEX(BygningOmraade!B:B,MATCH(A1680,BygningOmraade!A:A,0)),"")</f>
        <v/>
      </c>
    </row>
    <row r="1681" spans="1:24" s="14" customFormat="1" x14ac:dyDescent="0.25">
      <c r="A1681" s="14">
        <f t="shared" si="338"/>
        <v>1681</v>
      </c>
      <c r="B1681" s="14" t="str">
        <f t="shared" ca="1" si="339"/>
        <v>61cd6edc-6226-4065-a704-65fdb793f899</v>
      </c>
      <c r="C1681" s="14" t="str">
        <f t="shared" ca="1" si="340"/>
        <v>0a3f507e-1c33-32b8-e044-0003ba298018</v>
      </c>
      <c r="D1681" s="14">
        <f t="shared" ca="1" si="341"/>
        <v>997349</v>
      </c>
      <c r="E1681" s="1">
        <f t="shared" ca="1" si="342"/>
        <v>130</v>
      </c>
      <c r="F1681" s="1">
        <f t="shared" ca="1" si="343"/>
        <v>132</v>
      </c>
      <c r="G1681" s="1">
        <f t="shared" ca="1" si="344"/>
        <v>1974</v>
      </c>
      <c r="H1681" s="1" t="str">
        <f ca="1">IFERROR(INDEX(Varmeinstallation!B:B,MATCH(INDIRECT($A$1&amp;"L"&amp;A1681)*1,Varmeinstallation!A:A,0)),"Ingen varmeinstallationer")</f>
        <v>Centralvarme fra eget anlæg, et-kammer fyr</v>
      </c>
      <c r="I1681" s="1" t="str">
        <f ca="1">IFERROR(INDEX(Opvarmningsmiddel!B:B,MATCH(INDIRECT($A$1&amp;"M"&amp;A1681)*1,Opvarmningsmiddel!A:A,0)),"")</f>
        <v>Naturgas</v>
      </c>
      <c r="J1681" s="1">
        <f t="shared" ca="1" si="345"/>
        <v>0</v>
      </c>
      <c r="K1681" s="1" t="str">
        <f ca="1">IFERROR(INDEX(Relationstabel!$C$3:$K$10,MATCH(VALUE(INDIRECT($A$1&amp;"L"&amp;A1681)),Relationstabel!$A$3:$A$10,0),MATCH(IFERROR(VALUE(INDIRECT($A$1&amp;"M"&amp;A1681)),0),Relationstabel!$C$1:$K$1,0)),"Ingen varmeinstallationer")</f>
        <v>Naturgas</v>
      </c>
      <c r="L1681" s="1" t="str">
        <f ca="1">INDEX(Anvendelseskode!B:B,MATCH($E1681,Anvendelseskode!$A:$A,0))</f>
        <v>Række-, kæde-, dobbelthus (lodret adskillelse mellem enhederne)</v>
      </c>
      <c r="M1681" s="1" t="str">
        <f ca="1">INDEX(Anvendelseskode!C:C,MATCH($E1681,Anvendelseskode!$A:$A,0))</f>
        <v>Række-, kæde og dobbelthuse</v>
      </c>
      <c r="N1681" s="1" t="str">
        <f ca="1">INDEX(Anvendelseskode!D:D,MATCH($E1681,Anvendelseskode!$A:$A,0))</f>
        <v>Private husholdninger</v>
      </c>
      <c r="O1681" s="1" t="str">
        <f ca="1">IFERROR(INDEX(SBi!$2:$2,MATCH(G1681,SBi!$1:$1,1)),SBi!$K$2)</f>
        <v>1973-1978</v>
      </c>
      <c r="P1681" s="1">
        <f ca="1">IFERROR(INDEX(SBi!$C$3:$K$28,MATCH(E1681,SBi!$B$3:$B$28,0),MATCH(O1681,SBi!$C$2:$K$2,0)),0)</f>
        <v>112.6</v>
      </c>
      <c r="Q1681" s="19">
        <f t="shared" ca="1" si="346"/>
        <v>14.863199999999999</v>
      </c>
      <c r="R1681" s="19" t="str">
        <f ca="1">IFERROR(INDEX(VpD!$2:$2,MATCH(G1681,VpD!$1:$1,1)),VpD!$I$2)</f>
        <v>1973-1978</v>
      </c>
      <c r="S1681" s="1">
        <f ca="1">IFERROR(INDEX(VpD!$C$3:$I$27,MATCH(E1681,VpD!$B$3:$B$27,0),MATCH(R1681,VpD!$C$2:$I$2,0)),0)</f>
        <v>98</v>
      </c>
      <c r="T1681" s="19">
        <f t="shared" ca="1" si="347"/>
        <v>12.936</v>
      </c>
      <c r="U1681" s="14" t="str">
        <f t="shared" ca="1" si="348"/>
        <v xml:space="preserve">713674.65 </v>
      </c>
      <c r="V1681" s="14" t="str">
        <f t="shared" ca="1" si="349"/>
        <v>6169081.67</v>
      </c>
      <c r="W1681" s="14" t="str">
        <f t="shared" ca="1" si="350"/>
        <v>POINT(713674.65 6169081.67)</v>
      </c>
      <c r="X1681" s="14" t="str">
        <f>IFERROR(INDEX(BygningOmraade!B:B,MATCH(A1681,BygningOmraade!A:A,0)),"")</f>
        <v/>
      </c>
    </row>
    <row r="1682" spans="1:24" s="14" customFormat="1" x14ac:dyDescent="0.25">
      <c r="A1682" s="14">
        <f t="shared" si="338"/>
        <v>1682</v>
      </c>
      <c r="B1682" s="14" t="str">
        <f t="shared" ca="1" si="339"/>
        <v>61f0bd4b-2685-4a00-bdef-3abd2e18ed23</v>
      </c>
      <c r="C1682" s="14" t="str">
        <f t="shared" ca="1" si="340"/>
        <v>0a3f507e-16ef-32b8-e044-0003ba298018</v>
      </c>
      <c r="D1682" s="14">
        <f t="shared" ca="1" si="341"/>
        <v>996439</v>
      </c>
      <c r="E1682" s="1">
        <f t="shared" ca="1" si="342"/>
        <v>120</v>
      </c>
      <c r="F1682" s="1">
        <f t="shared" ca="1" si="343"/>
        <v>201</v>
      </c>
      <c r="G1682" s="1">
        <f t="shared" ca="1" si="344"/>
        <v>2013</v>
      </c>
      <c r="H1682" s="1" t="str">
        <f ca="1">IFERROR(INDEX(Varmeinstallation!B:B,MATCH(INDIRECT($A$1&amp;"L"&amp;A1682)*1,Varmeinstallation!A:A,0)),"Ingen varmeinstallationer")</f>
        <v>Centralvarme fra eget anlæg, et-kammer fyr</v>
      </c>
      <c r="I1682" s="1" t="str">
        <f ca="1">IFERROR(INDEX(Opvarmningsmiddel!B:B,MATCH(INDIRECT($A$1&amp;"M"&amp;A1682)*1,Opvarmningsmiddel!A:A,0)),"")</f>
        <v>Naturgas</v>
      </c>
      <c r="J1682" s="1">
        <f t="shared" ca="1" si="345"/>
        <v>0</v>
      </c>
      <c r="K1682" s="1" t="str">
        <f ca="1">IFERROR(INDEX(Relationstabel!$C$3:$K$10,MATCH(VALUE(INDIRECT($A$1&amp;"L"&amp;A1682)),Relationstabel!$A$3:$A$10,0),MATCH(IFERROR(VALUE(INDIRECT($A$1&amp;"M"&amp;A1682)),0),Relationstabel!$C$1:$K$1,0)),"Ingen varmeinstallationer")</f>
        <v>Naturgas</v>
      </c>
      <c r="L1682" s="1" t="str">
        <f ca="1">INDEX(Anvendelseskode!B:B,MATCH($E1682,Anvendelseskode!$A:$A,0))</f>
        <v>Fritliggende enfamilieshus (parcelhus)</v>
      </c>
      <c r="M1682" s="1" t="str">
        <f ca="1">INDEX(Anvendelseskode!C:C,MATCH($E1682,Anvendelseskode!$A:$A,0))</f>
        <v>Parcelhuse</v>
      </c>
      <c r="N1682" s="1" t="str">
        <f ca="1">INDEX(Anvendelseskode!D:D,MATCH($E1682,Anvendelseskode!$A:$A,0))</f>
        <v>Private husholdninger</v>
      </c>
      <c r="O1682" s="1" t="str">
        <f ca="1">IFERROR(INDEX(SBi!$2:$2,MATCH(G1682,SBi!$1:$1,1)),SBi!$K$2)</f>
        <v>Efter 2006</v>
      </c>
      <c r="P1682" s="1">
        <f ca="1">IFERROR(INDEX(SBi!$C$3:$K$28,MATCH(E1682,SBi!$B$3:$B$28,0),MATCH(O1682,SBi!$C$2:$K$2,0)),0)</f>
        <v>67.3</v>
      </c>
      <c r="Q1682" s="19">
        <f t="shared" ca="1" si="346"/>
        <v>13.527299999999999</v>
      </c>
      <c r="R1682" s="19" t="str">
        <f ca="1">IFERROR(INDEX(VpD!$2:$2,MATCH(G1682,VpD!$1:$1,1)),VpD!$I$2)</f>
        <v>&gt;1998</v>
      </c>
      <c r="S1682" s="1">
        <f ca="1">IFERROR(INDEX(VpD!$C$3:$I$27,MATCH(E1682,VpD!$B$3:$B$27,0),MATCH(R1682,VpD!$C$2:$I$2,0)),0)</f>
        <v>72</v>
      </c>
      <c r="T1682" s="19">
        <f t="shared" ca="1" si="347"/>
        <v>14.472</v>
      </c>
      <c r="U1682" s="14" t="str">
        <f t="shared" ca="1" si="348"/>
        <v xml:space="preserve">713360.75 </v>
      </c>
      <c r="V1682" s="14" t="str">
        <f t="shared" ca="1" si="349"/>
        <v>6168988.93</v>
      </c>
      <c r="W1682" s="14" t="str">
        <f t="shared" ca="1" si="350"/>
        <v>POINT(713360.75 6168988.93)</v>
      </c>
      <c r="X1682" s="14" t="str">
        <f>IFERROR(INDEX(BygningOmraade!B:B,MATCH(A1682,BygningOmraade!A:A,0)),"")</f>
        <v/>
      </c>
    </row>
    <row r="1683" spans="1:24" s="14" customFormat="1" x14ac:dyDescent="0.25">
      <c r="A1683" s="14">
        <f t="shared" si="338"/>
        <v>1683</v>
      </c>
      <c r="B1683" s="14" t="str">
        <f t="shared" ca="1" si="339"/>
        <v>61f8a506-a1a2-4dbd-9af4-dff951810929</v>
      </c>
      <c r="C1683" s="14" t="str">
        <f t="shared" ca="1" si="340"/>
        <v>0a3f507e-1f47-32b8-e044-0003ba298018</v>
      </c>
      <c r="D1683" s="14">
        <f t="shared" ca="1" si="341"/>
        <v>993900</v>
      </c>
      <c r="E1683" s="1">
        <f t="shared" ca="1" si="342"/>
        <v>120</v>
      </c>
      <c r="F1683" s="1">
        <f t="shared" ca="1" si="343"/>
        <v>129</v>
      </c>
      <c r="G1683" s="1">
        <f t="shared" ca="1" si="344"/>
        <v>1968</v>
      </c>
      <c r="H1683" s="1" t="str">
        <f ca="1">IFERROR(INDEX(Varmeinstallation!B:B,MATCH(INDIRECT($A$1&amp;"L"&amp;A1683)*1,Varmeinstallation!A:A,0)),"Ingen varmeinstallationer")</f>
        <v>Fjernvarme/blokvarme (radiatorsystemer eller varmluftanlæg)</v>
      </c>
      <c r="I1683" s="1" t="str">
        <f ca="1">IFERROR(INDEX(Opvarmningsmiddel!B:B,MATCH(INDIRECT($A$1&amp;"M"&amp;A1683)*1,Opvarmningsmiddel!A:A,0)),"")</f>
        <v/>
      </c>
      <c r="J1683" s="1">
        <f t="shared" ca="1" si="345"/>
        <v>0</v>
      </c>
      <c r="K1683" s="1" t="str">
        <f ca="1">IFERROR(INDEX(Relationstabel!$C$3:$K$10,MATCH(VALUE(INDIRECT($A$1&amp;"L"&amp;A1683)),Relationstabel!$A$3:$A$10,0),MATCH(IFERROR(VALUE(INDIRECT($A$1&amp;"M"&amp;A1683)),0),Relationstabel!$C$1:$K$1,0)),"Ingen varmeinstallationer")</f>
        <v>Fjernvarme/ Blokvarme</v>
      </c>
      <c r="L1683" s="1" t="str">
        <f ca="1">INDEX(Anvendelseskode!B:B,MATCH($E1683,Anvendelseskode!$A:$A,0))</f>
        <v>Fritliggende enfamilieshus (parcelhus)</v>
      </c>
      <c r="M1683" s="1" t="str">
        <f ca="1">INDEX(Anvendelseskode!C:C,MATCH($E1683,Anvendelseskode!$A:$A,0))</f>
        <v>Parcelhuse</v>
      </c>
      <c r="N1683" s="1" t="str">
        <f ca="1">INDEX(Anvendelseskode!D:D,MATCH($E1683,Anvendelseskode!$A:$A,0))</f>
        <v>Private husholdninger</v>
      </c>
      <c r="O1683" s="1" t="str">
        <f ca="1">IFERROR(INDEX(SBi!$2:$2,MATCH(G1683,SBi!$1:$1,1)),SBi!$K$2)</f>
        <v>1961-1972</v>
      </c>
      <c r="P1683" s="1">
        <f ca="1">IFERROR(INDEX(SBi!$C$3:$K$28,MATCH(E1683,SBi!$B$3:$B$28,0),MATCH(O1683,SBi!$C$2:$K$2,0)),0)</f>
        <v>134.30000000000001</v>
      </c>
      <c r="Q1683" s="19">
        <f t="shared" ca="1" si="346"/>
        <v>17.3247</v>
      </c>
      <c r="R1683" s="19" t="str">
        <f ca="1">IFERROR(INDEX(VpD!$2:$2,MATCH(G1683,VpD!$1:$1,1)),VpD!$I$2)</f>
        <v>1961-1972</v>
      </c>
      <c r="S1683" s="1">
        <f ca="1">IFERROR(INDEX(VpD!$C$3:$I$27,MATCH(E1683,VpD!$B$3:$B$27,0),MATCH(R1683,VpD!$C$2:$I$2,0)),0)</f>
        <v>143</v>
      </c>
      <c r="T1683" s="19">
        <f t="shared" ca="1" si="347"/>
        <v>18.446999999999999</v>
      </c>
      <c r="U1683" s="14" t="str">
        <f t="shared" ca="1" si="348"/>
        <v xml:space="preserve">711186.76 </v>
      </c>
      <c r="V1683" s="14" t="str">
        <f t="shared" ca="1" si="349"/>
        <v>6172152.23</v>
      </c>
      <c r="W1683" s="14" t="str">
        <f t="shared" ca="1" si="350"/>
        <v>POINT(711186.76 6172152.23)</v>
      </c>
      <c r="X1683" s="14" t="str">
        <f>IFERROR(INDEX(BygningOmraade!B:B,MATCH(A1683,BygningOmraade!A:A,0)),"")</f>
        <v/>
      </c>
    </row>
    <row r="1684" spans="1:24" s="14" customFormat="1" x14ac:dyDescent="0.25">
      <c r="A1684" s="14">
        <f t="shared" si="338"/>
        <v>1684</v>
      </c>
      <c r="B1684" s="14" t="str">
        <f t="shared" ca="1" si="339"/>
        <v>62081159-d61d-4756-837a-d1f624a1faa2</v>
      </c>
      <c r="C1684" s="14" t="str">
        <f t="shared" ca="1" si="340"/>
        <v>0a3f507e-15ee-32b8-e044-0003ba298018</v>
      </c>
      <c r="D1684" s="14">
        <f t="shared" ca="1" si="341"/>
        <v>994907</v>
      </c>
      <c r="E1684" s="1">
        <f t="shared" ca="1" si="342"/>
        <v>120</v>
      </c>
      <c r="F1684" s="1">
        <f t="shared" ca="1" si="343"/>
        <v>95</v>
      </c>
      <c r="G1684" s="1">
        <f t="shared" ca="1" si="344"/>
        <v>1968</v>
      </c>
      <c r="H1684" s="1" t="str">
        <f ca="1">IFERROR(INDEX(Varmeinstallation!B:B,MATCH(INDIRECT($A$1&amp;"L"&amp;A1684)*1,Varmeinstallation!A:A,0)),"Ingen varmeinstallationer")</f>
        <v>Centralvarme fra eget anlæg, et-kammer fyr</v>
      </c>
      <c r="I1684" s="1" t="str">
        <f ca="1">IFERROR(INDEX(Opvarmningsmiddel!B:B,MATCH(INDIRECT($A$1&amp;"M"&amp;A1684)*1,Opvarmningsmiddel!A:A,0)),"")</f>
        <v>Naturgas</v>
      </c>
      <c r="J1684" s="1">
        <f t="shared" ca="1" si="345"/>
        <v>0</v>
      </c>
      <c r="K1684" s="1" t="str">
        <f ca="1">IFERROR(INDEX(Relationstabel!$C$3:$K$10,MATCH(VALUE(INDIRECT($A$1&amp;"L"&amp;A1684)),Relationstabel!$A$3:$A$10,0),MATCH(IFERROR(VALUE(INDIRECT($A$1&amp;"M"&amp;A1684)),0),Relationstabel!$C$1:$K$1,0)),"Ingen varmeinstallationer")</f>
        <v>Naturgas</v>
      </c>
      <c r="L1684" s="1" t="str">
        <f ca="1">INDEX(Anvendelseskode!B:B,MATCH($E1684,Anvendelseskode!$A:$A,0))</f>
        <v>Fritliggende enfamilieshus (parcelhus)</v>
      </c>
      <c r="M1684" s="1" t="str">
        <f ca="1">INDEX(Anvendelseskode!C:C,MATCH($E1684,Anvendelseskode!$A:$A,0))</f>
        <v>Parcelhuse</v>
      </c>
      <c r="N1684" s="1" t="str">
        <f ca="1">INDEX(Anvendelseskode!D:D,MATCH($E1684,Anvendelseskode!$A:$A,0))</f>
        <v>Private husholdninger</v>
      </c>
      <c r="O1684" s="1" t="str">
        <f ca="1">IFERROR(INDEX(SBi!$2:$2,MATCH(G1684,SBi!$1:$1,1)),SBi!$K$2)</f>
        <v>1961-1972</v>
      </c>
      <c r="P1684" s="1">
        <f ca="1">IFERROR(INDEX(SBi!$C$3:$K$28,MATCH(E1684,SBi!$B$3:$B$28,0),MATCH(O1684,SBi!$C$2:$K$2,0)),0)</f>
        <v>134.30000000000001</v>
      </c>
      <c r="Q1684" s="19">
        <f t="shared" ca="1" si="346"/>
        <v>12.758500000000002</v>
      </c>
      <c r="R1684" s="19" t="str">
        <f ca="1">IFERROR(INDEX(VpD!$2:$2,MATCH(G1684,VpD!$1:$1,1)),VpD!$I$2)</f>
        <v>1961-1972</v>
      </c>
      <c r="S1684" s="1">
        <f ca="1">IFERROR(INDEX(VpD!$C$3:$I$27,MATCH(E1684,VpD!$B$3:$B$27,0),MATCH(R1684,VpD!$C$2:$I$2,0)),0)</f>
        <v>143</v>
      </c>
      <c r="T1684" s="19">
        <f t="shared" ca="1" si="347"/>
        <v>13.585000000000001</v>
      </c>
      <c r="U1684" s="14" t="str">
        <f t="shared" ca="1" si="348"/>
        <v xml:space="preserve">711777 </v>
      </c>
      <c r="V1684" s="14" t="str">
        <f t="shared" ca="1" si="349"/>
        <v>6170667.38</v>
      </c>
      <c r="W1684" s="14" t="str">
        <f t="shared" ca="1" si="350"/>
        <v>POINT(711777 6170667.38)</v>
      </c>
      <c r="X1684" s="14" t="str">
        <f>IFERROR(INDEX(BygningOmraade!B:B,MATCH(A1684,BygningOmraade!A:A,0)),"")</f>
        <v/>
      </c>
    </row>
    <row r="1685" spans="1:24" s="14" customFormat="1" x14ac:dyDescent="0.25">
      <c r="A1685" s="14">
        <f t="shared" si="338"/>
        <v>1685</v>
      </c>
      <c r="B1685" s="14" t="str">
        <f t="shared" ca="1" si="339"/>
        <v>620cc690-708a-4ff5-8998-576f1ad32667</v>
      </c>
      <c r="C1685" s="14" t="str">
        <f t="shared" ca="1" si="340"/>
        <v>0a3f507e-1a4d-32b8-e044-0003ba298018</v>
      </c>
      <c r="D1685" s="14">
        <f t="shared" ca="1" si="341"/>
        <v>997473</v>
      </c>
      <c r="E1685" s="1">
        <f t="shared" ca="1" si="342"/>
        <v>120</v>
      </c>
      <c r="F1685" s="1">
        <f t="shared" ca="1" si="343"/>
        <v>152</v>
      </c>
      <c r="G1685" s="1">
        <f t="shared" ca="1" si="344"/>
        <v>1981</v>
      </c>
      <c r="H1685" s="1" t="str">
        <f ca="1">IFERROR(INDEX(Varmeinstallation!B:B,MATCH(INDIRECT($A$1&amp;"L"&amp;A1685)*1,Varmeinstallation!A:A,0)),"Ingen varmeinstallationer")</f>
        <v>Centralvarme fra eget anlæg, et-kammer fyr</v>
      </c>
      <c r="I1685" s="1" t="str">
        <f ca="1">IFERROR(INDEX(Opvarmningsmiddel!B:B,MATCH(INDIRECT($A$1&amp;"M"&amp;A1685)*1,Opvarmningsmiddel!A:A,0)),"")</f>
        <v>Naturgas</v>
      </c>
      <c r="J1685" s="1">
        <f t="shared" ca="1" si="345"/>
        <v>0</v>
      </c>
      <c r="K1685" s="1" t="str">
        <f ca="1">IFERROR(INDEX(Relationstabel!$C$3:$K$10,MATCH(VALUE(INDIRECT($A$1&amp;"L"&amp;A1685)),Relationstabel!$A$3:$A$10,0),MATCH(IFERROR(VALUE(INDIRECT($A$1&amp;"M"&amp;A1685)),0),Relationstabel!$C$1:$K$1,0)),"Ingen varmeinstallationer")</f>
        <v>Naturgas</v>
      </c>
      <c r="L1685" s="1" t="str">
        <f ca="1">INDEX(Anvendelseskode!B:B,MATCH($E1685,Anvendelseskode!$A:$A,0))</f>
        <v>Fritliggende enfamilieshus (parcelhus)</v>
      </c>
      <c r="M1685" s="1" t="str">
        <f ca="1">INDEX(Anvendelseskode!C:C,MATCH($E1685,Anvendelseskode!$A:$A,0))</f>
        <v>Parcelhuse</v>
      </c>
      <c r="N1685" s="1" t="str">
        <f ca="1">INDEX(Anvendelseskode!D:D,MATCH($E1685,Anvendelseskode!$A:$A,0))</f>
        <v>Private husholdninger</v>
      </c>
      <c r="O1685" s="1" t="str">
        <f ca="1">IFERROR(INDEX(SBi!$2:$2,MATCH(G1685,SBi!$1:$1,1)),SBi!$K$2)</f>
        <v>1979-1998</v>
      </c>
      <c r="P1685" s="1">
        <f ca="1">IFERROR(INDEX(SBi!$C$3:$K$28,MATCH(E1685,SBi!$B$3:$B$28,0),MATCH(O1685,SBi!$C$2:$K$2,0)),0)</f>
        <v>105.4</v>
      </c>
      <c r="Q1685" s="19">
        <f t="shared" ca="1" si="346"/>
        <v>16.020800000000001</v>
      </c>
      <c r="R1685" s="19" t="str">
        <f ca="1">IFERROR(INDEX(VpD!$2:$2,MATCH(G1685,VpD!$1:$1,1)),VpD!$I$2)</f>
        <v>1979-1998</v>
      </c>
      <c r="S1685" s="1">
        <f ca="1">IFERROR(INDEX(VpD!$C$3:$I$27,MATCH(E1685,VpD!$B$3:$B$27,0),MATCH(R1685,VpD!$C$2:$I$2,0)),0)</f>
        <v>90</v>
      </c>
      <c r="T1685" s="19">
        <f t="shared" ca="1" si="347"/>
        <v>13.68</v>
      </c>
      <c r="U1685" s="14" t="str">
        <f t="shared" ca="1" si="348"/>
        <v xml:space="preserve">713948.54 </v>
      </c>
      <c r="V1685" s="14" t="str">
        <f t="shared" ca="1" si="349"/>
        <v>6169063.3</v>
      </c>
      <c r="W1685" s="14" t="str">
        <f t="shared" ca="1" si="350"/>
        <v>POINT(713948.54 6169063.3)</v>
      </c>
      <c r="X1685" s="14" t="str">
        <f>IFERROR(INDEX(BygningOmraade!B:B,MATCH(A1685,BygningOmraade!A:A,0)),"")</f>
        <v/>
      </c>
    </row>
    <row r="1686" spans="1:24" s="14" customFormat="1" x14ac:dyDescent="0.25">
      <c r="A1686" s="14">
        <f t="shared" si="338"/>
        <v>1686</v>
      </c>
      <c r="B1686" s="14" t="str">
        <f t="shared" ca="1" si="339"/>
        <v>621390d9-439a-44c1-9bef-37270fc2a5bd</v>
      </c>
      <c r="C1686" s="14" t="str">
        <f t="shared" ca="1" si="340"/>
        <v>0a3f507e-16fa-32b8-e044-0003ba298018</v>
      </c>
      <c r="D1686" s="14">
        <f t="shared" ca="1" si="341"/>
        <v>994990</v>
      </c>
      <c r="E1686" s="1">
        <f t="shared" ca="1" si="342"/>
        <v>120</v>
      </c>
      <c r="F1686" s="1">
        <f t="shared" ca="1" si="343"/>
        <v>191</v>
      </c>
      <c r="G1686" s="1">
        <f t="shared" ca="1" si="344"/>
        <v>1977</v>
      </c>
      <c r="H1686" s="1" t="str">
        <f ca="1">IFERROR(INDEX(Varmeinstallation!B:B,MATCH(INDIRECT($A$1&amp;"L"&amp;A1686)*1,Varmeinstallation!A:A,0)),"Ingen varmeinstallationer")</f>
        <v>Centralvarme fra eget anlæg, et-kammer fyr</v>
      </c>
      <c r="I1686" s="1" t="str">
        <f ca="1">IFERROR(INDEX(Opvarmningsmiddel!B:B,MATCH(INDIRECT($A$1&amp;"M"&amp;A1686)*1,Opvarmningsmiddel!A:A,0)),"")</f>
        <v>Naturgas</v>
      </c>
      <c r="J1686" s="1">
        <f t="shared" ca="1" si="345"/>
        <v>7</v>
      </c>
      <c r="K1686" s="1" t="str">
        <f ca="1">IFERROR(INDEX(Relationstabel!$C$3:$K$10,MATCH(VALUE(INDIRECT($A$1&amp;"L"&amp;A1686)),Relationstabel!$A$3:$A$10,0),MATCH(IFERROR(VALUE(INDIRECT($A$1&amp;"M"&amp;A1686)),0),Relationstabel!$C$1:$K$1,0)),"Ingen varmeinstallationer")</f>
        <v>Naturgas</v>
      </c>
      <c r="L1686" s="1" t="str">
        <f ca="1">INDEX(Anvendelseskode!B:B,MATCH($E1686,Anvendelseskode!$A:$A,0))</f>
        <v>Fritliggende enfamilieshus (parcelhus)</v>
      </c>
      <c r="M1686" s="1" t="str">
        <f ca="1">INDEX(Anvendelseskode!C:C,MATCH($E1686,Anvendelseskode!$A:$A,0))</f>
        <v>Parcelhuse</v>
      </c>
      <c r="N1686" s="1" t="str">
        <f ca="1">INDEX(Anvendelseskode!D:D,MATCH($E1686,Anvendelseskode!$A:$A,0))</f>
        <v>Private husholdninger</v>
      </c>
      <c r="O1686" s="1" t="str">
        <f ca="1">IFERROR(INDEX(SBi!$2:$2,MATCH(G1686,SBi!$1:$1,1)),SBi!$K$2)</f>
        <v>1973-1978</v>
      </c>
      <c r="P1686" s="1">
        <f ca="1">IFERROR(INDEX(SBi!$C$3:$K$28,MATCH(E1686,SBi!$B$3:$B$28,0),MATCH(O1686,SBi!$C$2:$K$2,0)),0)</f>
        <v>119.8</v>
      </c>
      <c r="Q1686" s="19">
        <f t="shared" ca="1" si="346"/>
        <v>22.881799999999998</v>
      </c>
      <c r="R1686" s="19" t="str">
        <f ca="1">IFERROR(INDEX(VpD!$2:$2,MATCH(G1686,VpD!$1:$1,1)),VpD!$I$2)</f>
        <v>1973-1978</v>
      </c>
      <c r="S1686" s="1">
        <f ca="1">IFERROR(INDEX(VpD!$C$3:$I$27,MATCH(E1686,VpD!$B$3:$B$27,0),MATCH(R1686,VpD!$C$2:$I$2,0)),0)</f>
        <v>117</v>
      </c>
      <c r="T1686" s="19">
        <f t="shared" ca="1" si="347"/>
        <v>22.347000000000001</v>
      </c>
      <c r="U1686" s="14" t="str">
        <f t="shared" ca="1" si="348"/>
        <v xml:space="preserve">711750.42 </v>
      </c>
      <c r="V1686" s="14" t="str">
        <f t="shared" ca="1" si="349"/>
        <v>6170482.06</v>
      </c>
      <c r="W1686" s="14" t="str">
        <f t="shared" ca="1" si="350"/>
        <v>POINT(711750.42 6170482.06)</v>
      </c>
      <c r="X1686" s="14" t="str">
        <f>IFERROR(INDEX(BygningOmraade!B:B,MATCH(A1686,BygningOmraade!A:A,0)),"")</f>
        <v/>
      </c>
    </row>
    <row r="1687" spans="1:24" s="14" customFormat="1" x14ac:dyDescent="0.25">
      <c r="A1687" s="14">
        <f t="shared" si="338"/>
        <v>1687</v>
      </c>
      <c r="B1687" s="14" t="str">
        <f t="shared" ca="1" si="339"/>
        <v>62157098-ef41-4db3-8bce-1f864d6ca04c</v>
      </c>
      <c r="C1687" s="14" t="str">
        <f t="shared" ca="1" si="340"/>
        <v>0a3f507e-1d55-32b8-e044-0003ba298018</v>
      </c>
      <c r="D1687" s="14">
        <f t="shared" ca="1" si="341"/>
        <v>995121</v>
      </c>
      <c r="E1687" s="1">
        <f t="shared" ca="1" si="342"/>
        <v>120</v>
      </c>
      <c r="F1687" s="1">
        <f t="shared" ca="1" si="343"/>
        <v>171</v>
      </c>
      <c r="G1687" s="1">
        <f t="shared" ca="1" si="344"/>
        <v>1991</v>
      </c>
      <c r="H1687" s="1" t="str">
        <f ca="1">IFERROR(INDEX(Varmeinstallation!B:B,MATCH(INDIRECT($A$1&amp;"L"&amp;A1687)*1,Varmeinstallation!A:A,0)),"Ingen varmeinstallationer")</f>
        <v>Centralvarme fra eget anlæg, et-kammer fyr</v>
      </c>
      <c r="I1687" s="1" t="str">
        <f ca="1">IFERROR(INDEX(Opvarmningsmiddel!B:B,MATCH(INDIRECT($A$1&amp;"M"&amp;A1687)*1,Opvarmningsmiddel!A:A,0)),"")</f>
        <v>Naturgas</v>
      </c>
      <c r="J1687" s="1">
        <f t="shared" ca="1" si="345"/>
        <v>0</v>
      </c>
      <c r="K1687" s="1" t="str">
        <f ca="1">IFERROR(INDEX(Relationstabel!$C$3:$K$10,MATCH(VALUE(INDIRECT($A$1&amp;"L"&amp;A1687)),Relationstabel!$A$3:$A$10,0),MATCH(IFERROR(VALUE(INDIRECT($A$1&amp;"M"&amp;A1687)),0),Relationstabel!$C$1:$K$1,0)),"Ingen varmeinstallationer")</f>
        <v>Naturgas</v>
      </c>
      <c r="L1687" s="1" t="str">
        <f ca="1">INDEX(Anvendelseskode!B:B,MATCH($E1687,Anvendelseskode!$A:$A,0))</f>
        <v>Fritliggende enfamilieshus (parcelhus)</v>
      </c>
      <c r="M1687" s="1" t="str">
        <f ca="1">INDEX(Anvendelseskode!C:C,MATCH($E1687,Anvendelseskode!$A:$A,0))</f>
        <v>Parcelhuse</v>
      </c>
      <c r="N1687" s="1" t="str">
        <f ca="1">INDEX(Anvendelseskode!D:D,MATCH($E1687,Anvendelseskode!$A:$A,0))</f>
        <v>Private husholdninger</v>
      </c>
      <c r="O1687" s="1" t="str">
        <f ca="1">IFERROR(INDEX(SBi!$2:$2,MATCH(G1687,SBi!$1:$1,1)),SBi!$K$2)</f>
        <v>1979-1998</v>
      </c>
      <c r="P1687" s="1">
        <f ca="1">IFERROR(INDEX(SBi!$C$3:$K$28,MATCH(E1687,SBi!$B$3:$B$28,0),MATCH(O1687,SBi!$C$2:$K$2,0)),0)</f>
        <v>105.4</v>
      </c>
      <c r="Q1687" s="19">
        <f t="shared" ca="1" si="346"/>
        <v>18.023400000000002</v>
      </c>
      <c r="R1687" s="19" t="str">
        <f ca="1">IFERROR(INDEX(VpD!$2:$2,MATCH(G1687,VpD!$1:$1,1)),VpD!$I$2)</f>
        <v>1979-1998</v>
      </c>
      <c r="S1687" s="1">
        <f ca="1">IFERROR(INDEX(VpD!$C$3:$I$27,MATCH(E1687,VpD!$B$3:$B$27,0),MATCH(R1687,VpD!$C$2:$I$2,0)),0)</f>
        <v>90</v>
      </c>
      <c r="T1687" s="19">
        <f t="shared" ca="1" si="347"/>
        <v>15.39</v>
      </c>
      <c r="U1687" s="14" t="str">
        <f t="shared" ca="1" si="348"/>
        <v xml:space="preserve">711902.62 </v>
      </c>
      <c r="V1687" s="14" t="str">
        <f t="shared" ca="1" si="349"/>
        <v>6170357.86</v>
      </c>
      <c r="W1687" s="14" t="str">
        <f t="shared" ca="1" si="350"/>
        <v>POINT(711902.62 6170357.86)</v>
      </c>
      <c r="X1687" s="14" t="str">
        <f>IFERROR(INDEX(BygningOmraade!B:B,MATCH(A1687,BygningOmraade!A:A,0)),"")</f>
        <v/>
      </c>
    </row>
    <row r="1688" spans="1:24" s="14" customFormat="1" x14ac:dyDescent="0.25">
      <c r="A1688" s="14">
        <f t="shared" si="338"/>
        <v>1688</v>
      </c>
      <c r="B1688" s="14" t="str">
        <f t="shared" ca="1" si="339"/>
        <v>621d5c56-87b8-47f4-b8c5-9aea05c9bee5</v>
      </c>
      <c r="C1688" s="14" t="str">
        <f t="shared" ca="1" si="340"/>
        <v>0a3f507e-1bb1-32b8-e044-0003ba298018</v>
      </c>
      <c r="D1688" s="14">
        <f t="shared" ca="1" si="341"/>
        <v>997120</v>
      </c>
      <c r="E1688" s="1">
        <f t="shared" ca="1" si="342"/>
        <v>130</v>
      </c>
      <c r="F1688" s="1">
        <f t="shared" ca="1" si="343"/>
        <v>91</v>
      </c>
      <c r="G1688" s="1">
        <f t="shared" ca="1" si="344"/>
        <v>1965</v>
      </c>
      <c r="H1688" s="1" t="str">
        <f ca="1">IFERROR(INDEX(Varmeinstallation!B:B,MATCH(INDIRECT($A$1&amp;"L"&amp;A1688)*1,Varmeinstallation!A:A,0)),"Ingen varmeinstallationer")</f>
        <v>Ovne (kakkelovne, kamin, brændeovn og lignende)</v>
      </c>
      <c r="I1688" s="1" t="str">
        <f ca="1">IFERROR(INDEX(Opvarmningsmiddel!B:B,MATCH(INDIRECT($A$1&amp;"M"&amp;A1688)*1,Opvarmningsmiddel!A:A,0)),"")</f>
        <v>Fast brændsel (kul, koks, brænde m.m.)</v>
      </c>
      <c r="J1688" s="1">
        <f t="shared" ca="1" si="345"/>
        <v>1</v>
      </c>
      <c r="K1688" s="1" t="str">
        <f ca="1">IFERROR(INDEX(Relationstabel!$C$3:$K$10,MATCH(VALUE(INDIRECT($A$1&amp;"L"&amp;A1688)),Relationstabel!$A$3:$A$10,0),MATCH(IFERROR(VALUE(INDIRECT($A$1&amp;"M"&amp;A1688)),0),Relationstabel!$C$1:$K$1,0)),"Ingen varmeinstallationer")</f>
        <v>Biomasse</v>
      </c>
      <c r="L1688" s="1" t="str">
        <f ca="1">INDEX(Anvendelseskode!B:B,MATCH($E1688,Anvendelseskode!$A:$A,0))</f>
        <v>Række-, kæde-, dobbelthus (lodret adskillelse mellem enhederne)</v>
      </c>
      <c r="M1688" s="1" t="str">
        <f ca="1">INDEX(Anvendelseskode!C:C,MATCH($E1688,Anvendelseskode!$A:$A,0))</f>
        <v>Række-, kæde og dobbelthuse</v>
      </c>
      <c r="N1688" s="1" t="str">
        <f ca="1">INDEX(Anvendelseskode!D:D,MATCH($E1688,Anvendelseskode!$A:$A,0))</f>
        <v>Private husholdninger</v>
      </c>
      <c r="O1688" s="1" t="str">
        <f ca="1">IFERROR(INDEX(SBi!$2:$2,MATCH(G1688,SBi!$1:$1,1)),SBi!$K$2)</f>
        <v>1961-1972</v>
      </c>
      <c r="P1688" s="1">
        <f ca="1">IFERROR(INDEX(SBi!$C$3:$K$28,MATCH(E1688,SBi!$B$3:$B$28,0),MATCH(O1688,SBi!$C$2:$K$2,0)),0)</f>
        <v>119.9</v>
      </c>
      <c r="Q1688" s="19">
        <f t="shared" ca="1" si="346"/>
        <v>10.9109</v>
      </c>
      <c r="R1688" s="19" t="str">
        <f ca="1">IFERROR(INDEX(VpD!$2:$2,MATCH(G1688,VpD!$1:$1,1)),VpD!$I$2)</f>
        <v>1961-1972</v>
      </c>
      <c r="S1688" s="1">
        <f ca="1">IFERROR(INDEX(VpD!$C$3:$I$27,MATCH(E1688,VpD!$B$3:$B$27,0),MATCH(R1688,VpD!$C$2:$I$2,0)),0)</f>
        <v>120</v>
      </c>
      <c r="T1688" s="19">
        <f t="shared" ca="1" si="347"/>
        <v>10.92</v>
      </c>
      <c r="U1688" s="14" t="str">
        <f t="shared" ca="1" si="348"/>
        <v xml:space="preserve">713785.76 </v>
      </c>
      <c r="V1688" s="14" t="str">
        <f t="shared" ca="1" si="349"/>
        <v>6169221.49</v>
      </c>
      <c r="W1688" s="14" t="str">
        <f t="shared" ca="1" si="350"/>
        <v>POINT(713785.76 6169221.49)</v>
      </c>
      <c r="X1688" s="14" t="str">
        <f>IFERROR(INDEX(BygningOmraade!B:B,MATCH(A1688,BygningOmraade!A:A,0)),"")</f>
        <v/>
      </c>
    </row>
    <row r="1689" spans="1:24" s="14" customFormat="1" x14ac:dyDescent="0.25">
      <c r="A1689" s="14">
        <f t="shared" si="338"/>
        <v>1689</v>
      </c>
      <c r="B1689" s="14" t="str">
        <f t="shared" ca="1" si="339"/>
        <v>623a7784-9253-427e-9dae-63c9529e0618</v>
      </c>
      <c r="C1689" s="14" t="str">
        <f t="shared" ca="1" si="340"/>
        <v>53ba2f34-5fe8-2505-e044-0003ba298018</v>
      </c>
      <c r="D1689" s="14">
        <f t="shared" ca="1" si="341"/>
        <v>2702951</v>
      </c>
      <c r="E1689" s="1">
        <f t="shared" ca="1" si="342"/>
        <v>130</v>
      </c>
      <c r="F1689" s="1">
        <f t="shared" ca="1" si="343"/>
        <v>86</v>
      </c>
      <c r="G1689" s="1">
        <f t="shared" ca="1" si="344"/>
        <v>2008</v>
      </c>
      <c r="H1689" s="1" t="str">
        <f ca="1">IFERROR(INDEX(Varmeinstallation!B:B,MATCH(INDIRECT($A$1&amp;"L"&amp;A1689)*1,Varmeinstallation!A:A,0)),"Ingen varmeinstallationer")</f>
        <v>Centralvarme fra eget anlæg, et-kammer fyr</v>
      </c>
      <c r="I1689" s="1" t="str">
        <f ca="1">IFERROR(INDEX(Opvarmningsmiddel!B:B,MATCH(INDIRECT($A$1&amp;"M"&amp;A1689)*1,Opvarmningsmiddel!A:A,0)),"")</f>
        <v>Naturgas</v>
      </c>
      <c r="J1689" s="1">
        <f t="shared" ca="1" si="345"/>
        <v>90</v>
      </c>
      <c r="K1689" s="1" t="str">
        <f ca="1">IFERROR(INDEX(Relationstabel!$C$3:$K$10,MATCH(VALUE(INDIRECT($A$1&amp;"L"&amp;A1689)),Relationstabel!$A$3:$A$10,0),MATCH(IFERROR(VALUE(INDIRECT($A$1&amp;"M"&amp;A1689)),0),Relationstabel!$C$1:$K$1,0)),"Ingen varmeinstallationer")</f>
        <v>Naturgas</v>
      </c>
      <c r="L1689" s="1" t="str">
        <f ca="1">INDEX(Anvendelseskode!B:B,MATCH($E1689,Anvendelseskode!$A:$A,0))</f>
        <v>Række-, kæde-, dobbelthus (lodret adskillelse mellem enhederne)</v>
      </c>
      <c r="M1689" s="1" t="str">
        <f ca="1">INDEX(Anvendelseskode!C:C,MATCH($E1689,Anvendelseskode!$A:$A,0))</f>
        <v>Række-, kæde og dobbelthuse</v>
      </c>
      <c r="N1689" s="1" t="str">
        <f ca="1">INDEX(Anvendelseskode!D:D,MATCH($E1689,Anvendelseskode!$A:$A,0))</f>
        <v>Private husholdninger</v>
      </c>
      <c r="O1689" s="1" t="str">
        <f ca="1">IFERROR(INDEX(SBi!$2:$2,MATCH(G1689,SBi!$1:$1,1)),SBi!$K$2)</f>
        <v>Efter 2006</v>
      </c>
      <c r="P1689" s="1">
        <f ca="1">IFERROR(INDEX(SBi!$C$3:$K$28,MATCH(E1689,SBi!$B$3:$B$28,0),MATCH(O1689,SBi!$C$2:$K$2,0)),0)</f>
        <v>66.400000000000006</v>
      </c>
      <c r="Q1689" s="19">
        <f t="shared" ca="1" si="346"/>
        <v>5.7104000000000008</v>
      </c>
      <c r="R1689" s="19" t="str">
        <f ca="1">IFERROR(INDEX(VpD!$2:$2,MATCH(G1689,VpD!$1:$1,1)),VpD!$I$2)</f>
        <v>&gt;1998</v>
      </c>
      <c r="S1689" s="1">
        <f ca="1">IFERROR(INDEX(VpD!$C$3:$I$27,MATCH(E1689,VpD!$B$3:$B$27,0),MATCH(R1689,VpD!$C$2:$I$2,0)),0)</f>
        <v>65</v>
      </c>
      <c r="T1689" s="19">
        <f t="shared" ca="1" si="347"/>
        <v>5.59</v>
      </c>
      <c r="U1689" s="14" t="str">
        <f t="shared" ca="1" si="348"/>
        <v xml:space="preserve">712688.55 </v>
      </c>
      <c r="V1689" s="14" t="str">
        <f t="shared" ca="1" si="349"/>
        <v>6168759.98</v>
      </c>
      <c r="W1689" s="14" t="str">
        <f t="shared" ca="1" si="350"/>
        <v>POINT(712688.55 6168759.98)</v>
      </c>
      <c r="X1689" s="14" t="str">
        <f>IFERROR(INDEX(BygningOmraade!B:B,MATCH(A1689,BygningOmraade!A:A,0)),"")</f>
        <v/>
      </c>
    </row>
    <row r="1690" spans="1:24" s="14" customFormat="1" x14ac:dyDescent="0.25">
      <c r="A1690" s="14">
        <f t="shared" si="338"/>
        <v>1690</v>
      </c>
      <c r="B1690" s="14" t="str">
        <f t="shared" ca="1" si="339"/>
        <v>6240fc3d-bd61-44c1-a5bb-44d96ea5152f</v>
      </c>
      <c r="C1690" s="14" t="str">
        <f t="shared" ca="1" si="340"/>
        <v>0a3f507e-1e7a-32b8-e044-0003ba298018</v>
      </c>
      <c r="D1690" s="14">
        <f t="shared" ca="1" si="341"/>
        <v>994988</v>
      </c>
      <c r="E1690" s="1">
        <f t="shared" ca="1" si="342"/>
        <v>120</v>
      </c>
      <c r="F1690" s="1">
        <f t="shared" ca="1" si="343"/>
        <v>143</v>
      </c>
      <c r="G1690" s="1">
        <f t="shared" ca="1" si="344"/>
        <v>1970</v>
      </c>
      <c r="H1690" s="1" t="str">
        <f ca="1">IFERROR(INDEX(Varmeinstallation!B:B,MATCH(INDIRECT($A$1&amp;"L"&amp;A1690)*1,Varmeinstallation!A:A,0)),"Ingen varmeinstallationer")</f>
        <v>Centralvarme fra eget anlæg, et-kammer fyr</v>
      </c>
      <c r="I1690" s="1" t="str">
        <f ca="1">IFERROR(INDEX(Opvarmningsmiddel!B:B,MATCH(INDIRECT($A$1&amp;"M"&amp;A1690)*1,Opvarmningsmiddel!A:A,0)),"")</f>
        <v>Naturgas</v>
      </c>
      <c r="J1690" s="1">
        <f t="shared" ca="1" si="345"/>
        <v>0</v>
      </c>
      <c r="K1690" s="1" t="str">
        <f ca="1">IFERROR(INDEX(Relationstabel!$C$3:$K$10,MATCH(VALUE(INDIRECT($A$1&amp;"L"&amp;A1690)),Relationstabel!$A$3:$A$10,0),MATCH(IFERROR(VALUE(INDIRECT($A$1&amp;"M"&amp;A1690)),0),Relationstabel!$C$1:$K$1,0)),"Ingen varmeinstallationer")</f>
        <v>Naturgas</v>
      </c>
      <c r="L1690" s="1" t="str">
        <f ca="1">INDEX(Anvendelseskode!B:B,MATCH($E1690,Anvendelseskode!$A:$A,0))</f>
        <v>Fritliggende enfamilieshus (parcelhus)</v>
      </c>
      <c r="M1690" s="1" t="str">
        <f ca="1">INDEX(Anvendelseskode!C:C,MATCH($E1690,Anvendelseskode!$A:$A,0))</f>
        <v>Parcelhuse</v>
      </c>
      <c r="N1690" s="1" t="str">
        <f ca="1">INDEX(Anvendelseskode!D:D,MATCH($E1690,Anvendelseskode!$A:$A,0))</f>
        <v>Private husholdninger</v>
      </c>
      <c r="O1690" s="1" t="str">
        <f ca="1">IFERROR(INDEX(SBi!$2:$2,MATCH(G1690,SBi!$1:$1,1)),SBi!$K$2)</f>
        <v>1961-1972</v>
      </c>
      <c r="P1690" s="1">
        <f ca="1">IFERROR(INDEX(SBi!$C$3:$K$28,MATCH(E1690,SBi!$B$3:$B$28,0),MATCH(O1690,SBi!$C$2:$K$2,0)),0)</f>
        <v>134.30000000000001</v>
      </c>
      <c r="Q1690" s="19">
        <f t="shared" ca="1" si="346"/>
        <v>19.204900000000002</v>
      </c>
      <c r="R1690" s="19" t="str">
        <f ca="1">IFERROR(INDEX(VpD!$2:$2,MATCH(G1690,VpD!$1:$1,1)),VpD!$I$2)</f>
        <v>1961-1972</v>
      </c>
      <c r="S1690" s="1">
        <f ca="1">IFERROR(INDEX(VpD!$C$3:$I$27,MATCH(E1690,VpD!$B$3:$B$27,0),MATCH(R1690,VpD!$C$2:$I$2,0)),0)</f>
        <v>143</v>
      </c>
      <c r="T1690" s="19">
        <f t="shared" ca="1" si="347"/>
        <v>20.449000000000002</v>
      </c>
      <c r="U1690" s="14" t="str">
        <f t="shared" ca="1" si="348"/>
        <v xml:space="preserve">711728.46 </v>
      </c>
      <c r="V1690" s="14" t="str">
        <f t="shared" ca="1" si="349"/>
        <v>6171760.48</v>
      </c>
      <c r="W1690" s="14" t="str">
        <f t="shared" ca="1" si="350"/>
        <v>POINT(711728.46 6171760.48)</v>
      </c>
      <c r="X1690" s="14" t="str">
        <f>IFERROR(INDEX(BygningOmraade!B:B,MATCH(A1690,BygningOmraade!A:A,0)),"")</f>
        <v/>
      </c>
    </row>
    <row r="1691" spans="1:24" s="14" customFormat="1" x14ac:dyDescent="0.25">
      <c r="A1691" s="14">
        <f t="shared" si="338"/>
        <v>1691</v>
      </c>
      <c r="B1691" s="14" t="str">
        <f t="shared" ca="1" si="339"/>
        <v>62411291-c229-48fa-a8dc-7f81f52cc6aa</v>
      </c>
      <c r="C1691" s="14" t="str">
        <f t="shared" ca="1" si="340"/>
        <v>0a3f507e-1f19-32b8-e044-0003ba298018</v>
      </c>
      <c r="D1691" s="14">
        <f t="shared" ca="1" si="341"/>
        <v>994027</v>
      </c>
      <c r="E1691" s="1">
        <f t="shared" ca="1" si="342"/>
        <v>120</v>
      </c>
      <c r="F1691" s="1">
        <f t="shared" ca="1" si="343"/>
        <v>124</v>
      </c>
      <c r="G1691" s="1">
        <f t="shared" ca="1" si="344"/>
        <v>1980</v>
      </c>
      <c r="H1691" s="1" t="str">
        <f ca="1">IFERROR(INDEX(Varmeinstallation!B:B,MATCH(INDIRECT($A$1&amp;"L"&amp;A1691)*1,Varmeinstallation!A:A,0)),"Ingen varmeinstallationer")</f>
        <v>Fjernvarme/blokvarme (radiatorsystemer eller varmluftanlæg)</v>
      </c>
      <c r="I1691" s="1" t="str">
        <f ca="1">IFERROR(INDEX(Opvarmningsmiddel!B:B,MATCH(INDIRECT($A$1&amp;"M"&amp;A1691)*1,Opvarmningsmiddel!A:A,0)),"")</f>
        <v/>
      </c>
      <c r="J1691" s="1">
        <f t="shared" ca="1" si="345"/>
        <v>2</v>
      </c>
      <c r="K1691" s="1" t="str">
        <f ca="1">IFERROR(INDEX(Relationstabel!$C$3:$K$10,MATCH(VALUE(INDIRECT($A$1&amp;"L"&amp;A1691)),Relationstabel!$A$3:$A$10,0),MATCH(IFERROR(VALUE(INDIRECT($A$1&amp;"M"&amp;A1691)),0),Relationstabel!$C$1:$K$1,0)),"Ingen varmeinstallationer")</f>
        <v>Fjernvarme/ Blokvarme</v>
      </c>
      <c r="L1691" s="1" t="str">
        <f ca="1">INDEX(Anvendelseskode!B:B,MATCH($E1691,Anvendelseskode!$A:$A,0))</f>
        <v>Fritliggende enfamilieshus (parcelhus)</v>
      </c>
      <c r="M1691" s="1" t="str">
        <f ca="1">INDEX(Anvendelseskode!C:C,MATCH($E1691,Anvendelseskode!$A:$A,0))</f>
        <v>Parcelhuse</v>
      </c>
      <c r="N1691" s="1" t="str">
        <f ca="1">INDEX(Anvendelseskode!D:D,MATCH($E1691,Anvendelseskode!$A:$A,0))</f>
        <v>Private husholdninger</v>
      </c>
      <c r="O1691" s="1" t="str">
        <f ca="1">IFERROR(INDEX(SBi!$2:$2,MATCH(G1691,SBi!$1:$1,1)),SBi!$K$2)</f>
        <v>1979-1998</v>
      </c>
      <c r="P1691" s="1">
        <f ca="1">IFERROR(INDEX(SBi!$C$3:$K$28,MATCH(E1691,SBi!$B$3:$B$28,0),MATCH(O1691,SBi!$C$2:$K$2,0)),0)</f>
        <v>105.4</v>
      </c>
      <c r="Q1691" s="19">
        <f t="shared" ca="1" si="346"/>
        <v>13.069600000000001</v>
      </c>
      <c r="R1691" s="19" t="str">
        <f ca="1">IFERROR(INDEX(VpD!$2:$2,MATCH(G1691,VpD!$1:$1,1)),VpD!$I$2)</f>
        <v>1979-1998</v>
      </c>
      <c r="S1691" s="1">
        <f ca="1">IFERROR(INDEX(VpD!$C$3:$I$27,MATCH(E1691,VpD!$B$3:$B$27,0),MATCH(R1691,VpD!$C$2:$I$2,0)),0)</f>
        <v>90</v>
      </c>
      <c r="T1691" s="19">
        <f t="shared" ca="1" si="347"/>
        <v>11.16</v>
      </c>
      <c r="U1691" s="14" t="str">
        <f t="shared" ca="1" si="348"/>
        <v xml:space="preserve">711083.11 </v>
      </c>
      <c r="V1691" s="14" t="str">
        <f t="shared" ca="1" si="349"/>
        <v>6172189</v>
      </c>
      <c r="W1691" s="14" t="str">
        <f t="shared" ca="1" si="350"/>
        <v>POINT(711083.11 6172189)</v>
      </c>
      <c r="X1691" s="14" t="str">
        <f>IFERROR(INDEX(BygningOmraade!B:B,MATCH(A1691,BygningOmraade!A:A,0)),"")</f>
        <v/>
      </c>
    </row>
    <row r="1692" spans="1:24" s="14" customFormat="1" x14ac:dyDescent="0.25">
      <c r="A1692" s="14">
        <f t="shared" si="338"/>
        <v>1692</v>
      </c>
      <c r="B1692" s="14" t="str">
        <f t="shared" ca="1" si="339"/>
        <v>6252ff3b-e700-4bf4-b679-1e1d31fc5929</v>
      </c>
      <c r="C1692" s="14" t="str">
        <f t="shared" ca="1" si="340"/>
        <v>0a3f507e-1b17-32b8-e044-0003ba298018</v>
      </c>
      <c r="D1692" s="14">
        <f t="shared" ca="1" si="341"/>
        <v>996110</v>
      </c>
      <c r="E1692" s="1">
        <f t="shared" ca="1" si="342"/>
        <v>320</v>
      </c>
      <c r="F1692" s="1">
        <f t="shared" ca="1" si="343"/>
        <v>2048</v>
      </c>
      <c r="G1692" s="1">
        <f t="shared" ca="1" si="344"/>
        <v>2003</v>
      </c>
      <c r="H1692" s="1" t="str">
        <f ca="1">IFERROR(INDEX(Varmeinstallation!B:B,MATCH(INDIRECT($A$1&amp;"L"&amp;A1692)*1,Varmeinstallation!A:A,0)),"Ingen varmeinstallationer")</f>
        <v>Fjernvarme/blokvarme (radiatorsystemer eller varmluftanlæg)</v>
      </c>
      <c r="I1692" s="1" t="str">
        <f ca="1">IFERROR(INDEX(Opvarmningsmiddel!B:B,MATCH(INDIRECT($A$1&amp;"M"&amp;A1692)*1,Opvarmningsmiddel!A:A,0)),"")</f>
        <v/>
      </c>
      <c r="J1692" s="1">
        <f t="shared" ca="1" si="345"/>
        <v>0</v>
      </c>
      <c r="K1692" s="1" t="str">
        <f ca="1">IFERROR(INDEX(Relationstabel!$C$3:$K$10,MATCH(VALUE(INDIRECT($A$1&amp;"L"&amp;A1692)),Relationstabel!$A$3:$A$10,0),MATCH(IFERROR(VALUE(INDIRECT($A$1&amp;"M"&amp;A1692)),0),Relationstabel!$C$1:$K$1,0)),"Ingen varmeinstallationer")</f>
        <v>Fjernvarme/ Blokvarme</v>
      </c>
      <c r="L1692" s="1" t="str">
        <f ca="1">INDEX(Anvendelseskode!B:B,MATCH($E1692,Anvendelseskode!$A:$A,0))</f>
        <v>Bygning til kontor, handel, lager herunder offentlig administration</v>
      </c>
      <c r="M1692" s="1" t="str">
        <f ca="1">INDEX(Anvendelseskode!C:C,MATCH($E1692,Anvendelseskode!$A:$A,0))</f>
        <v>Kontor, handel, lager, off. adm.</v>
      </c>
      <c r="N1692" s="1" t="str">
        <f ca="1">INDEX(Anvendelseskode!D:D,MATCH($E1692,Anvendelseskode!$A:$A,0))</f>
        <v>Handel og servicevirksomheder</v>
      </c>
      <c r="O1692" s="1" t="str">
        <f ca="1">IFERROR(INDEX(SBi!$2:$2,MATCH(G1692,SBi!$1:$1,1)),SBi!$K$2)</f>
        <v>1999-2006</v>
      </c>
      <c r="P1692" s="1">
        <f ca="1">IFERROR(INDEX(SBi!$C$3:$K$28,MATCH(E1692,SBi!$B$3:$B$28,0),MATCH(O1692,SBi!$C$2:$K$2,0)),0)</f>
        <v>89.6</v>
      </c>
      <c r="Q1692" s="19">
        <f t="shared" ca="1" si="346"/>
        <v>183.5008</v>
      </c>
      <c r="R1692" s="19" t="str">
        <f ca="1">IFERROR(INDEX(VpD!$2:$2,MATCH(G1692,VpD!$1:$1,1)),VpD!$I$2)</f>
        <v>&gt;1998</v>
      </c>
      <c r="S1692" s="1">
        <f ca="1">IFERROR(INDEX(VpD!$C$3:$I$27,MATCH(E1692,VpD!$B$3:$B$27,0),MATCH(R1692,VpD!$C$2:$I$2,0)),0)</f>
        <v>77</v>
      </c>
      <c r="T1692" s="19">
        <f t="shared" ca="1" si="347"/>
        <v>157.696</v>
      </c>
      <c r="U1692" s="14" t="str">
        <f t="shared" ca="1" si="348"/>
        <v xml:space="preserve">712392.1 </v>
      </c>
      <c r="V1692" s="14" t="str">
        <f t="shared" ca="1" si="349"/>
        <v>6171688.63</v>
      </c>
      <c r="W1692" s="14" t="str">
        <f t="shared" ca="1" si="350"/>
        <v>POINT(712392.1 6171688.63)</v>
      </c>
      <c r="X1692" s="14" t="str">
        <f>IFERROR(INDEX(BygningOmraade!B:B,MATCH(A1692,BygningOmraade!A:A,0)),"")</f>
        <v/>
      </c>
    </row>
    <row r="1693" spans="1:24" s="14" customFormat="1" x14ac:dyDescent="0.25">
      <c r="A1693" s="14">
        <f t="shared" si="338"/>
        <v>1693</v>
      </c>
      <c r="B1693" s="14" t="str">
        <f t="shared" ca="1" si="339"/>
        <v>62824d1b-9ec5-4957-8421-b36bcee5f1a5</v>
      </c>
      <c r="C1693" s="14" t="str">
        <f t="shared" ca="1" si="340"/>
        <v>4591b5f9-a6b4-0dd9-e044-0003ba298018</v>
      </c>
      <c r="D1693" s="14">
        <f t="shared" ca="1" si="341"/>
        <v>2691158</v>
      </c>
      <c r="E1693" s="1">
        <f t="shared" ca="1" si="342"/>
        <v>130</v>
      </c>
      <c r="F1693" s="1">
        <f t="shared" ca="1" si="343"/>
        <v>119</v>
      </c>
      <c r="G1693" s="1">
        <f t="shared" ca="1" si="344"/>
        <v>2008</v>
      </c>
      <c r="H1693" s="1" t="str">
        <f ca="1">IFERROR(INDEX(Varmeinstallation!B:B,MATCH(INDIRECT($A$1&amp;"L"&amp;A1693)*1,Varmeinstallation!A:A,0)),"Ingen varmeinstallationer")</f>
        <v>Centralvarme fra eget anlæg, et-kammer fyr</v>
      </c>
      <c r="I1693" s="1" t="str">
        <f ca="1">IFERROR(INDEX(Opvarmningsmiddel!B:B,MATCH(INDIRECT($A$1&amp;"M"&amp;A1693)*1,Opvarmningsmiddel!A:A,0)),"")</f>
        <v>Naturgas</v>
      </c>
      <c r="J1693" s="1">
        <f t="shared" ca="1" si="345"/>
        <v>90</v>
      </c>
      <c r="K1693" s="1" t="str">
        <f ca="1">IFERROR(INDEX(Relationstabel!$C$3:$K$10,MATCH(VALUE(INDIRECT($A$1&amp;"L"&amp;A1693)),Relationstabel!$A$3:$A$10,0),MATCH(IFERROR(VALUE(INDIRECT($A$1&amp;"M"&amp;A1693)),0),Relationstabel!$C$1:$K$1,0)),"Ingen varmeinstallationer")</f>
        <v>Naturgas</v>
      </c>
      <c r="L1693" s="1" t="str">
        <f ca="1">INDEX(Anvendelseskode!B:B,MATCH($E1693,Anvendelseskode!$A:$A,0))</f>
        <v>Række-, kæde-, dobbelthus (lodret adskillelse mellem enhederne)</v>
      </c>
      <c r="M1693" s="1" t="str">
        <f ca="1">INDEX(Anvendelseskode!C:C,MATCH($E1693,Anvendelseskode!$A:$A,0))</f>
        <v>Række-, kæde og dobbelthuse</v>
      </c>
      <c r="N1693" s="1" t="str">
        <f ca="1">INDEX(Anvendelseskode!D:D,MATCH($E1693,Anvendelseskode!$A:$A,0))</f>
        <v>Private husholdninger</v>
      </c>
      <c r="O1693" s="1" t="str">
        <f ca="1">IFERROR(INDEX(SBi!$2:$2,MATCH(G1693,SBi!$1:$1,1)),SBi!$K$2)</f>
        <v>Efter 2006</v>
      </c>
      <c r="P1693" s="1">
        <f ca="1">IFERROR(INDEX(SBi!$C$3:$K$28,MATCH(E1693,SBi!$B$3:$B$28,0),MATCH(O1693,SBi!$C$2:$K$2,0)),0)</f>
        <v>66.400000000000006</v>
      </c>
      <c r="Q1693" s="19">
        <f t="shared" ca="1" si="346"/>
        <v>7.9016000000000002</v>
      </c>
      <c r="R1693" s="19" t="str">
        <f ca="1">IFERROR(INDEX(VpD!$2:$2,MATCH(G1693,VpD!$1:$1,1)),VpD!$I$2)</f>
        <v>&gt;1998</v>
      </c>
      <c r="S1693" s="1">
        <f ca="1">IFERROR(INDEX(VpD!$C$3:$I$27,MATCH(E1693,VpD!$B$3:$B$27,0),MATCH(R1693,VpD!$C$2:$I$2,0)),0)</f>
        <v>65</v>
      </c>
      <c r="T1693" s="19">
        <f t="shared" ca="1" si="347"/>
        <v>7.7350000000000003</v>
      </c>
      <c r="U1693" s="14" t="str">
        <f t="shared" ca="1" si="348"/>
        <v xml:space="preserve">712651.24 </v>
      </c>
      <c r="V1693" s="14" t="str">
        <f t="shared" ca="1" si="349"/>
        <v>6168833.56</v>
      </c>
      <c r="W1693" s="14" t="str">
        <f t="shared" ca="1" si="350"/>
        <v>POINT(712651.24 6168833.56)</v>
      </c>
      <c r="X1693" s="14" t="str">
        <f>IFERROR(INDEX(BygningOmraade!B:B,MATCH(A1693,BygningOmraade!A:A,0)),"")</f>
        <v/>
      </c>
    </row>
    <row r="1694" spans="1:24" s="14" customFormat="1" x14ac:dyDescent="0.25">
      <c r="A1694" s="14">
        <f t="shared" si="338"/>
        <v>1694</v>
      </c>
      <c r="B1694" s="14" t="str">
        <f t="shared" ca="1" si="339"/>
        <v>62988adb-eda7-4d7d-9c9d-987d11d88f8d</v>
      </c>
      <c r="C1694" s="14" t="str">
        <f t="shared" ca="1" si="340"/>
        <v>0a3f507e-24ce-32b8-e044-0003ba298018</v>
      </c>
      <c r="D1694" s="14">
        <f t="shared" ca="1" si="341"/>
        <v>997032</v>
      </c>
      <c r="E1694" s="1">
        <f t="shared" ca="1" si="342"/>
        <v>130</v>
      </c>
      <c r="F1694" s="1">
        <f t="shared" ca="1" si="343"/>
        <v>109</v>
      </c>
      <c r="G1694" s="1">
        <f t="shared" ca="1" si="344"/>
        <v>1978</v>
      </c>
      <c r="H1694" s="1" t="str">
        <f ca="1">IFERROR(INDEX(Varmeinstallation!B:B,MATCH(INDIRECT($A$1&amp;"L"&amp;A1694)*1,Varmeinstallation!A:A,0)),"Ingen varmeinstallationer")</f>
        <v>Fjernvarme/blokvarme (radiatorsystemer eller varmluftanlæg)</v>
      </c>
      <c r="I1694" s="1" t="str">
        <f ca="1">IFERROR(INDEX(Opvarmningsmiddel!B:B,MATCH(INDIRECT($A$1&amp;"M"&amp;A1694)*1,Opvarmningsmiddel!A:A,0)),"")</f>
        <v/>
      </c>
      <c r="J1694" s="1">
        <f t="shared" ca="1" si="345"/>
        <v>0</v>
      </c>
      <c r="K1694" s="1" t="str">
        <f ca="1">IFERROR(INDEX(Relationstabel!$C$3:$K$10,MATCH(VALUE(INDIRECT($A$1&amp;"L"&amp;A1694)),Relationstabel!$A$3:$A$10,0),MATCH(IFERROR(VALUE(INDIRECT($A$1&amp;"M"&amp;A1694)),0),Relationstabel!$C$1:$K$1,0)),"Ingen varmeinstallationer")</f>
        <v>Fjernvarme/ Blokvarme</v>
      </c>
      <c r="L1694" s="1" t="str">
        <f ca="1">INDEX(Anvendelseskode!B:B,MATCH($E1694,Anvendelseskode!$A:$A,0))</f>
        <v>Række-, kæde-, dobbelthus (lodret adskillelse mellem enhederne)</v>
      </c>
      <c r="M1694" s="1" t="str">
        <f ca="1">INDEX(Anvendelseskode!C:C,MATCH($E1694,Anvendelseskode!$A:$A,0))</f>
        <v>Række-, kæde og dobbelthuse</v>
      </c>
      <c r="N1694" s="1" t="str">
        <f ca="1">INDEX(Anvendelseskode!D:D,MATCH($E1694,Anvendelseskode!$A:$A,0))</f>
        <v>Private husholdninger</v>
      </c>
      <c r="O1694" s="1" t="str">
        <f ca="1">IFERROR(INDEX(SBi!$2:$2,MATCH(G1694,SBi!$1:$1,1)),SBi!$K$2)</f>
        <v>1973-1978</v>
      </c>
      <c r="P1694" s="1">
        <f ca="1">IFERROR(INDEX(SBi!$C$3:$K$28,MATCH(E1694,SBi!$B$3:$B$28,0),MATCH(O1694,SBi!$C$2:$K$2,0)),0)</f>
        <v>112.6</v>
      </c>
      <c r="Q1694" s="19">
        <f t="shared" ca="1" si="346"/>
        <v>12.273399999999999</v>
      </c>
      <c r="R1694" s="19" t="str">
        <f ca="1">IFERROR(INDEX(VpD!$2:$2,MATCH(G1694,VpD!$1:$1,1)),VpD!$I$2)</f>
        <v>1973-1978</v>
      </c>
      <c r="S1694" s="1">
        <f ca="1">IFERROR(INDEX(VpD!$C$3:$I$27,MATCH(E1694,VpD!$B$3:$B$27,0),MATCH(R1694,VpD!$C$2:$I$2,0)),0)</f>
        <v>98</v>
      </c>
      <c r="T1694" s="19">
        <f t="shared" ca="1" si="347"/>
        <v>10.682</v>
      </c>
      <c r="U1694" s="14" t="str">
        <f t="shared" ca="1" si="348"/>
        <v xml:space="preserve">713580.21 </v>
      </c>
      <c r="V1694" s="14" t="str">
        <f t="shared" ca="1" si="349"/>
        <v>6169795.43</v>
      </c>
      <c r="W1694" s="14" t="str">
        <f t="shared" ca="1" si="350"/>
        <v>POINT(713580.21 6169795.43)</v>
      </c>
      <c r="X1694" s="14" t="str">
        <f>IFERROR(INDEX(BygningOmraade!B:B,MATCH(A1694,BygningOmraade!A:A,0)),"")</f>
        <v/>
      </c>
    </row>
    <row r="1695" spans="1:24" s="14" customFormat="1" x14ac:dyDescent="0.25">
      <c r="A1695" s="14">
        <f t="shared" si="338"/>
        <v>1695</v>
      </c>
      <c r="B1695" s="14" t="str">
        <f t="shared" ca="1" si="339"/>
        <v>629a25d0-8273-4bac-8701-8f70e4801388</v>
      </c>
      <c r="C1695" s="14" t="str">
        <f t="shared" ca="1" si="340"/>
        <v>0a3f507e-1679-32b8-e044-0003ba298018</v>
      </c>
      <c r="D1695" s="14">
        <f t="shared" ca="1" si="341"/>
        <v>996924</v>
      </c>
      <c r="E1695" s="1">
        <f t="shared" ca="1" si="342"/>
        <v>130</v>
      </c>
      <c r="F1695" s="1">
        <f t="shared" ca="1" si="343"/>
        <v>104</v>
      </c>
      <c r="G1695" s="1">
        <f t="shared" ca="1" si="344"/>
        <v>1978</v>
      </c>
      <c r="H1695" s="1" t="str">
        <f ca="1">IFERROR(INDEX(Varmeinstallation!B:B,MATCH(INDIRECT($A$1&amp;"L"&amp;A1695)*1,Varmeinstallation!A:A,0)),"Ingen varmeinstallationer")</f>
        <v>Fjernvarme/blokvarme (radiatorsystemer eller varmluftanlæg)</v>
      </c>
      <c r="I1695" s="1" t="str">
        <f ca="1">IFERROR(INDEX(Opvarmningsmiddel!B:B,MATCH(INDIRECT($A$1&amp;"M"&amp;A1695)*1,Opvarmningsmiddel!A:A,0)),"")</f>
        <v/>
      </c>
      <c r="J1695" s="1">
        <f t="shared" ca="1" si="345"/>
        <v>0</v>
      </c>
      <c r="K1695" s="1" t="str">
        <f ca="1">IFERROR(INDEX(Relationstabel!$C$3:$K$10,MATCH(VALUE(INDIRECT($A$1&amp;"L"&amp;A1695)),Relationstabel!$A$3:$A$10,0),MATCH(IFERROR(VALUE(INDIRECT($A$1&amp;"M"&amp;A1695)),0),Relationstabel!$C$1:$K$1,0)),"Ingen varmeinstallationer")</f>
        <v>Fjernvarme/ Blokvarme</v>
      </c>
      <c r="L1695" s="1" t="str">
        <f ca="1">INDEX(Anvendelseskode!B:B,MATCH($E1695,Anvendelseskode!$A:$A,0))</f>
        <v>Række-, kæde-, dobbelthus (lodret adskillelse mellem enhederne)</v>
      </c>
      <c r="M1695" s="1" t="str">
        <f ca="1">INDEX(Anvendelseskode!C:C,MATCH($E1695,Anvendelseskode!$A:$A,0))</f>
        <v>Række-, kæde og dobbelthuse</v>
      </c>
      <c r="N1695" s="1" t="str">
        <f ca="1">INDEX(Anvendelseskode!D:D,MATCH($E1695,Anvendelseskode!$A:$A,0))</f>
        <v>Private husholdninger</v>
      </c>
      <c r="O1695" s="1" t="str">
        <f ca="1">IFERROR(INDEX(SBi!$2:$2,MATCH(G1695,SBi!$1:$1,1)),SBi!$K$2)</f>
        <v>1973-1978</v>
      </c>
      <c r="P1695" s="1">
        <f ca="1">IFERROR(INDEX(SBi!$C$3:$K$28,MATCH(E1695,SBi!$B$3:$B$28,0),MATCH(O1695,SBi!$C$2:$K$2,0)),0)</f>
        <v>112.6</v>
      </c>
      <c r="Q1695" s="19">
        <f t="shared" ca="1" si="346"/>
        <v>11.7104</v>
      </c>
      <c r="R1695" s="19" t="str">
        <f ca="1">IFERROR(INDEX(VpD!$2:$2,MATCH(G1695,VpD!$1:$1,1)),VpD!$I$2)</f>
        <v>1973-1978</v>
      </c>
      <c r="S1695" s="1">
        <f ca="1">IFERROR(INDEX(VpD!$C$3:$I$27,MATCH(E1695,VpD!$B$3:$B$27,0),MATCH(R1695,VpD!$C$2:$I$2,0)),0)</f>
        <v>98</v>
      </c>
      <c r="T1695" s="19">
        <f t="shared" ca="1" si="347"/>
        <v>10.192</v>
      </c>
      <c r="U1695" s="14" t="str">
        <f t="shared" ca="1" si="348"/>
        <v xml:space="preserve">713627.31 </v>
      </c>
      <c r="V1695" s="14" t="str">
        <f t="shared" ca="1" si="349"/>
        <v>6169545.56</v>
      </c>
      <c r="W1695" s="14" t="str">
        <f t="shared" ca="1" si="350"/>
        <v>POINT(713627.31 6169545.56)</v>
      </c>
      <c r="X1695" s="14" t="str">
        <f>IFERROR(INDEX(BygningOmraade!B:B,MATCH(A1695,BygningOmraade!A:A,0)),"")</f>
        <v/>
      </c>
    </row>
    <row r="1696" spans="1:24" s="14" customFormat="1" x14ac:dyDescent="0.25">
      <c r="A1696" s="14">
        <f t="shared" si="338"/>
        <v>1696</v>
      </c>
      <c r="B1696" s="14" t="str">
        <f t="shared" ca="1" si="339"/>
        <v>62a92464-3f4b-4040-826d-f3585e39d613</v>
      </c>
      <c r="C1696" s="14" t="str">
        <f t="shared" ca="1" si="340"/>
        <v>75d4829b-35b6-165e-e044-00144f3ead67</v>
      </c>
      <c r="D1696" s="14">
        <f t="shared" ca="1" si="341"/>
        <v>2691163</v>
      </c>
      <c r="E1696" s="1">
        <f t="shared" ca="1" si="342"/>
        <v>220</v>
      </c>
      <c r="F1696" s="1">
        <f t="shared" ca="1" si="343"/>
        <v>112</v>
      </c>
      <c r="G1696" s="1">
        <f t="shared" ca="1" si="344"/>
        <v>1930</v>
      </c>
      <c r="H1696" s="1" t="str">
        <f ca="1">IFERROR(INDEX(Varmeinstallation!B:B,MATCH(INDIRECT($A$1&amp;"L"&amp;A1696)*1,Varmeinstallation!A:A,0)),"Ingen varmeinstallationer")</f>
        <v>Centralvarme fra eget anlæg, et-kammer fyr</v>
      </c>
      <c r="I1696" s="1" t="str">
        <f ca="1">IFERROR(INDEX(Opvarmningsmiddel!B:B,MATCH(INDIRECT($A$1&amp;"M"&amp;A1696)*1,Opvarmningsmiddel!A:A,0)),"")</f>
        <v>Naturgas</v>
      </c>
      <c r="J1696" s="1">
        <f t="shared" ca="1" si="345"/>
        <v>0</v>
      </c>
      <c r="K1696" s="1" t="str">
        <f ca="1">IFERROR(INDEX(Relationstabel!$C$3:$K$10,MATCH(VALUE(INDIRECT($A$1&amp;"L"&amp;A1696)),Relationstabel!$A$3:$A$10,0),MATCH(IFERROR(VALUE(INDIRECT($A$1&amp;"M"&amp;A1696)),0),Relationstabel!$C$1:$K$1,0)),"Ingen varmeinstallationer")</f>
        <v>Naturgas</v>
      </c>
      <c r="L1696" s="1" t="str">
        <f ca="1">INDEX(Anvendelseskode!B:B,MATCH($E1696,Anvendelseskode!$A:$A,0))</f>
        <v>Bygning til erhvervsmæssig produktion vedrørende industri, håndværk m.v. (fabrik, værksted o.lign.)</v>
      </c>
      <c r="M1696" s="1" t="str">
        <f ca="1">INDEX(Anvendelseskode!C:C,MATCH($E1696,Anvendelseskode!$A:$A,0))</f>
        <v>Fabrikker, værksteder o.l.</v>
      </c>
      <c r="N1696" s="1" t="str">
        <f ca="1">INDEX(Anvendelseskode!D:D,MATCH($E1696,Anvendelseskode!$A:$A,0))</f>
        <v>Industri</v>
      </c>
      <c r="O1696" s="1" t="str">
        <f ca="1">IFERROR(INDEX(SBi!$2:$2,MATCH(G1696,SBi!$1:$1,1)),SBi!$K$2)</f>
        <v>1890-1930</v>
      </c>
      <c r="P1696" s="1">
        <f ca="1">IFERROR(INDEX(SBi!$C$3:$K$28,MATCH(E1696,SBi!$B$3:$B$28,0),MATCH(O1696,SBi!$C$2:$K$2,0)),0)</f>
        <v>120</v>
      </c>
      <c r="Q1696" s="19">
        <f t="shared" ca="1" si="346"/>
        <v>13.44</v>
      </c>
      <c r="R1696" s="19" t="str">
        <f ca="1">IFERROR(INDEX(VpD!$2:$2,MATCH(G1696,VpD!$1:$1,1)),VpD!$I$2)</f>
        <v>&lt;1930</v>
      </c>
      <c r="S1696" s="1">
        <f ca="1">IFERROR(INDEX(VpD!$C$3:$I$27,MATCH(E1696,VpD!$B$3:$B$27,0),MATCH(R1696,VpD!$C$2:$I$2,0)),0)</f>
        <v>120</v>
      </c>
      <c r="T1696" s="19">
        <f t="shared" ca="1" si="347"/>
        <v>13.44</v>
      </c>
      <c r="U1696" s="14" t="str">
        <f t="shared" ca="1" si="348"/>
        <v xml:space="preserve">712701.74 </v>
      </c>
      <c r="V1696" s="14" t="str">
        <f t="shared" ca="1" si="349"/>
        <v>6168919.01</v>
      </c>
      <c r="W1696" s="14" t="str">
        <f t="shared" ca="1" si="350"/>
        <v>POINT(712701.74 6168919.01)</v>
      </c>
      <c r="X1696" s="14" t="str">
        <f>IFERROR(INDEX(BygningOmraade!B:B,MATCH(A1696,BygningOmraade!A:A,0)),"")</f>
        <v/>
      </c>
    </row>
    <row r="1697" spans="1:24" s="14" customFormat="1" x14ac:dyDescent="0.25">
      <c r="A1697" s="14">
        <f t="shared" si="338"/>
        <v>1697</v>
      </c>
      <c r="B1697" s="14" t="str">
        <f t="shared" ca="1" si="339"/>
        <v>62c4d3dd-9bd7-452d-a34a-93dd7ba407fc</v>
      </c>
      <c r="C1697" s="14" t="str">
        <f t="shared" ca="1" si="340"/>
        <v>0a3f507e-1be7-32b8-e044-0003ba298018</v>
      </c>
      <c r="D1697" s="14">
        <f t="shared" ca="1" si="341"/>
        <v>996939</v>
      </c>
      <c r="E1697" s="1">
        <f t="shared" ca="1" si="342"/>
        <v>120</v>
      </c>
      <c r="F1697" s="1">
        <f t="shared" ca="1" si="343"/>
        <v>154</v>
      </c>
      <c r="G1697" s="1">
        <f t="shared" ca="1" si="344"/>
        <v>1967</v>
      </c>
      <c r="H1697" s="1" t="str">
        <f ca="1">IFERROR(INDEX(Varmeinstallation!B:B,MATCH(INDIRECT($A$1&amp;"L"&amp;A1697)*1,Varmeinstallation!A:A,0)),"Ingen varmeinstallationer")</f>
        <v>Centralvarme fra eget anlæg, et-kammer fyr</v>
      </c>
      <c r="I1697" s="1" t="str">
        <f ca="1">IFERROR(INDEX(Opvarmningsmiddel!B:B,MATCH(INDIRECT($A$1&amp;"M"&amp;A1697)*1,Opvarmningsmiddel!A:A,0)),"")</f>
        <v>Naturgas</v>
      </c>
      <c r="J1697" s="1">
        <f t="shared" ca="1" si="345"/>
        <v>0</v>
      </c>
      <c r="K1697" s="1" t="str">
        <f ca="1">IFERROR(INDEX(Relationstabel!$C$3:$K$10,MATCH(VALUE(INDIRECT($A$1&amp;"L"&amp;A1697)),Relationstabel!$A$3:$A$10,0),MATCH(IFERROR(VALUE(INDIRECT($A$1&amp;"M"&amp;A1697)),0),Relationstabel!$C$1:$K$1,0)),"Ingen varmeinstallationer")</f>
        <v>Naturgas</v>
      </c>
      <c r="L1697" s="1" t="str">
        <f ca="1">INDEX(Anvendelseskode!B:B,MATCH($E1697,Anvendelseskode!$A:$A,0))</f>
        <v>Fritliggende enfamilieshus (parcelhus)</v>
      </c>
      <c r="M1697" s="1" t="str">
        <f ca="1">INDEX(Anvendelseskode!C:C,MATCH($E1697,Anvendelseskode!$A:$A,0))</f>
        <v>Parcelhuse</v>
      </c>
      <c r="N1697" s="1" t="str">
        <f ca="1">INDEX(Anvendelseskode!D:D,MATCH($E1697,Anvendelseskode!$A:$A,0))</f>
        <v>Private husholdninger</v>
      </c>
      <c r="O1697" s="1" t="str">
        <f ca="1">IFERROR(INDEX(SBi!$2:$2,MATCH(G1697,SBi!$1:$1,1)),SBi!$K$2)</f>
        <v>1961-1972</v>
      </c>
      <c r="P1697" s="1">
        <f ca="1">IFERROR(INDEX(SBi!$C$3:$K$28,MATCH(E1697,SBi!$B$3:$B$28,0),MATCH(O1697,SBi!$C$2:$K$2,0)),0)</f>
        <v>134.30000000000001</v>
      </c>
      <c r="Q1697" s="19">
        <f t="shared" ca="1" si="346"/>
        <v>20.682200000000002</v>
      </c>
      <c r="R1697" s="19" t="str">
        <f ca="1">IFERROR(INDEX(VpD!$2:$2,MATCH(G1697,VpD!$1:$1,1)),VpD!$I$2)</f>
        <v>1961-1972</v>
      </c>
      <c r="S1697" s="1">
        <f ca="1">IFERROR(INDEX(VpD!$C$3:$I$27,MATCH(E1697,VpD!$B$3:$B$27,0),MATCH(R1697,VpD!$C$2:$I$2,0)),0)</f>
        <v>143</v>
      </c>
      <c r="T1697" s="19">
        <f t="shared" ca="1" si="347"/>
        <v>22.021999999999998</v>
      </c>
      <c r="U1697" s="14" t="str">
        <f t="shared" ca="1" si="348"/>
        <v xml:space="preserve">713635.38 </v>
      </c>
      <c r="V1697" s="14" t="str">
        <f t="shared" ca="1" si="349"/>
        <v>6169124.01</v>
      </c>
      <c r="W1697" s="14" t="str">
        <f t="shared" ca="1" si="350"/>
        <v>POINT(713635.38 6169124.01)</v>
      </c>
      <c r="X1697" s="14" t="str">
        <f>IFERROR(INDEX(BygningOmraade!B:B,MATCH(A1697,BygningOmraade!A:A,0)),"")</f>
        <v/>
      </c>
    </row>
    <row r="1698" spans="1:24" s="14" customFormat="1" x14ac:dyDescent="0.25">
      <c r="A1698" s="14">
        <f t="shared" si="338"/>
        <v>1698</v>
      </c>
      <c r="B1698" s="14" t="str">
        <f t="shared" ca="1" si="339"/>
        <v>62c4e35a-36d0-4357-b86c-745d8ad5f6e0</v>
      </c>
      <c r="C1698" s="14" t="str">
        <f t="shared" ca="1" si="340"/>
        <v>0a3f507e-2132-32b8-e044-0003ba298018</v>
      </c>
      <c r="D1698" s="14">
        <f t="shared" ca="1" si="341"/>
        <v>996117</v>
      </c>
      <c r="E1698" s="1">
        <f t="shared" ca="1" si="342"/>
        <v>120</v>
      </c>
      <c r="F1698" s="1">
        <f t="shared" ca="1" si="343"/>
        <v>224</v>
      </c>
      <c r="G1698" s="1">
        <f t="shared" ca="1" si="344"/>
        <v>1981</v>
      </c>
      <c r="H1698" s="1" t="str">
        <f ca="1">IFERROR(INDEX(Varmeinstallation!B:B,MATCH(INDIRECT($A$1&amp;"L"&amp;A1698)*1,Varmeinstallation!A:A,0)),"Ingen varmeinstallationer")</f>
        <v>Centralvarme fra eget anlæg, et-kammer fyr</v>
      </c>
      <c r="I1698" s="1" t="str">
        <f ca="1">IFERROR(INDEX(Opvarmningsmiddel!B:B,MATCH(INDIRECT($A$1&amp;"M"&amp;A1698)*1,Opvarmningsmiddel!A:A,0)),"")</f>
        <v>Naturgas</v>
      </c>
      <c r="J1698" s="1">
        <f t="shared" ca="1" si="345"/>
        <v>2</v>
      </c>
      <c r="K1698" s="1" t="str">
        <f ca="1">IFERROR(INDEX(Relationstabel!$C$3:$K$10,MATCH(VALUE(INDIRECT($A$1&amp;"L"&amp;A1698)),Relationstabel!$A$3:$A$10,0),MATCH(IFERROR(VALUE(INDIRECT($A$1&amp;"M"&amp;A1698)),0),Relationstabel!$C$1:$K$1,0)),"Ingen varmeinstallationer")</f>
        <v>Naturgas</v>
      </c>
      <c r="L1698" s="1" t="str">
        <f ca="1">INDEX(Anvendelseskode!B:B,MATCH($E1698,Anvendelseskode!$A:$A,0))</f>
        <v>Fritliggende enfamilieshus (parcelhus)</v>
      </c>
      <c r="M1698" s="1" t="str">
        <f ca="1">INDEX(Anvendelseskode!C:C,MATCH($E1698,Anvendelseskode!$A:$A,0))</f>
        <v>Parcelhuse</v>
      </c>
      <c r="N1698" s="1" t="str">
        <f ca="1">INDEX(Anvendelseskode!D:D,MATCH($E1698,Anvendelseskode!$A:$A,0))</f>
        <v>Private husholdninger</v>
      </c>
      <c r="O1698" s="1" t="str">
        <f ca="1">IFERROR(INDEX(SBi!$2:$2,MATCH(G1698,SBi!$1:$1,1)),SBi!$K$2)</f>
        <v>1979-1998</v>
      </c>
      <c r="P1698" s="1">
        <f ca="1">IFERROR(INDEX(SBi!$C$3:$K$28,MATCH(E1698,SBi!$B$3:$B$28,0),MATCH(O1698,SBi!$C$2:$K$2,0)),0)</f>
        <v>105.4</v>
      </c>
      <c r="Q1698" s="19">
        <f t="shared" ca="1" si="346"/>
        <v>23.609600000000004</v>
      </c>
      <c r="R1698" s="19" t="str">
        <f ca="1">IFERROR(INDEX(VpD!$2:$2,MATCH(G1698,VpD!$1:$1,1)),VpD!$I$2)</f>
        <v>1979-1998</v>
      </c>
      <c r="S1698" s="1">
        <f ca="1">IFERROR(INDEX(VpD!$C$3:$I$27,MATCH(E1698,VpD!$B$3:$B$27,0),MATCH(R1698,VpD!$C$2:$I$2,0)),0)</f>
        <v>90</v>
      </c>
      <c r="T1698" s="19">
        <f t="shared" ca="1" si="347"/>
        <v>20.16</v>
      </c>
      <c r="U1698" s="14" t="str">
        <f t="shared" ca="1" si="348"/>
        <v xml:space="preserve">713149.46 </v>
      </c>
      <c r="V1698" s="14" t="str">
        <f t="shared" ca="1" si="349"/>
        <v>6169072.56</v>
      </c>
      <c r="W1698" s="14" t="str">
        <f t="shared" ca="1" si="350"/>
        <v>POINT(713149.46 6169072.56)</v>
      </c>
      <c r="X1698" s="14" t="str">
        <f>IFERROR(INDEX(BygningOmraade!B:B,MATCH(A1698,BygningOmraade!A:A,0)),"")</f>
        <v/>
      </c>
    </row>
    <row r="1699" spans="1:24" s="14" customFormat="1" x14ac:dyDescent="0.25">
      <c r="A1699" s="14">
        <f t="shared" si="338"/>
        <v>1699</v>
      </c>
      <c r="B1699" s="14" t="str">
        <f t="shared" ca="1" si="339"/>
        <v>62c69eb9-5e47-44de-affb-96f254049f8e</v>
      </c>
      <c r="C1699" s="14" t="str">
        <f t="shared" ca="1" si="340"/>
        <v>0a3f507e-23e9-32b8-e044-0003ba298018</v>
      </c>
      <c r="D1699" s="14">
        <f t="shared" ca="1" si="341"/>
        <v>996249</v>
      </c>
      <c r="E1699" s="1">
        <f t="shared" ca="1" si="342"/>
        <v>120</v>
      </c>
      <c r="F1699" s="1">
        <f t="shared" ca="1" si="343"/>
        <v>202</v>
      </c>
      <c r="G1699" s="1">
        <f t="shared" ca="1" si="344"/>
        <v>1987</v>
      </c>
      <c r="H1699" s="1" t="str">
        <f ca="1">IFERROR(INDEX(Varmeinstallation!B:B,MATCH(INDIRECT($A$1&amp;"L"&amp;A1699)*1,Varmeinstallation!A:A,0)),"Ingen varmeinstallationer")</f>
        <v>Centralvarme fra eget anlæg, et-kammer fyr</v>
      </c>
      <c r="I1699" s="1" t="str">
        <f ca="1">IFERROR(INDEX(Opvarmningsmiddel!B:B,MATCH(INDIRECT($A$1&amp;"M"&amp;A1699)*1,Opvarmningsmiddel!A:A,0)),"")</f>
        <v>Naturgas</v>
      </c>
      <c r="J1699" s="1">
        <f t="shared" ca="1" si="345"/>
        <v>80</v>
      </c>
      <c r="K1699" s="1" t="str">
        <f ca="1">IFERROR(INDEX(Relationstabel!$C$3:$K$10,MATCH(VALUE(INDIRECT($A$1&amp;"L"&amp;A1699)),Relationstabel!$A$3:$A$10,0),MATCH(IFERROR(VALUE(INDIRECT($A$1&amp;"M"&amp;A1699)),0),Relationstabel!$C$1:$K$1,0)),"Ingen varmeinstallationer")</f>
        <v>Naturgas</v>
      </c>
      <c r="L1699" s="1" t="str">
        <f ca="1">INDEX(Anvendelseskode!B:B,MATCH($E1699,Anvendelseskode!$A:$A,0))</f>
        <v>Fritliggende enfamilieshus (parcelhus)</v>
      </c>
      <c r="M1699" s="1" t="str">
        <f ca="1">INDEX(Anvendelseskode!C:C,MATCH($E1699,Anvendelseskode!$A:$A,0))</f>
        <v>Parcelhuse</v>
      </c>
      <c r="N1699" s="1" t="str">
        <f ca="1">INDEX(Anvendelseskode!D:D,MATCH($E1699,Anvendelseskode!$A:$A,0))</f>
        <v>Private husholdninger</v>
      </c>
      <c r="O1699" s="1" t="str">
        <f ca="1">IFERROR(INDEX(SBi!$2:$2,MATCH(G1699,SBi!$1:$1,1)),SBi!$K$2)</f>
        <v>1979-1998</v>
      </c>
      <c r="P1699" s="1">
        <f ca="1">IFERROR(INDEX(SBi!$C$3:$K$28,MATCH(E1699,SBi!$B$3:$B$28,0),MATCH(O1699,SBi!$C$2:$K$2,0)),0)</f>
        <v>105.4</v>
      </c>
      <c r="Q1699" s="19">
        <f t="shared" ca="1" si="346"/>
        <v>21.290800000000004</v>
      </c>
      <c r="R1699" s="19" t="str">
        <f ca="1">IFERROR(INDEX(VpD!$2:$2,MATCH(G1699,VpD!$1:$1,1)),VpD!$I$2)</f>
        <v>1979-1998</v>
      </c>
      <c r="S1699" s="1">
        <f ca="1">IFERROR(INDEX(VpD!$C$3:$I$27,MATCH(E1699,VpD!$B$3:$B$27,0),MATCH(R1699,VpD!$C$2:$I$2,0)),0)</f>
        <v>90</v>
      </c>
      <c r="T1699" s="19">
        <f t="shared" ca="1" si="347"/>
        <v>18.18</v>
      </c>
      <c r="U1699" s="14" t="str">
        <f t="shared" ca="1" si="348"/>
        <v xml:space="preserve">713022.71 </v>
      </c>
      <c r="V1699" s="14" t="str">
        <f t="shared" ca="1" si="349"/>
        <v>6168440.24</v>
      </c>
      <c r="W1699" s="14" t="str">
        <f t="shared" ca="1" si="350"/>
        <v>POINT(713022.71 6168440.24)</v>
      </c>
      <c r="X1699" s="14" t="str">
        <f>IFERROR(INDEX(BygningOmraade!B:B,MATCH(A1699,BygningOmraade!A:A,0)),"")</f>
        <v/>
      </c>
    </row>
    <row r="1700" spans="1:24" s="14" customFormat="1" x14ac:dyDescent="0.25">
      <c r="A1700" s="14">
        <f t="shared" si="338"/>
        <v>1700</v>
      </c>
      <c r="B1700" s="14" t="str">
        <f t="shared" ca="1" si="339"/>
        <v>62cb14ad-0e17-4738-88e3-9f252cf5484b</v>
      </c>
      <c r="C1700" s="14" t="str">
        <f t="shared" ca="1" si="340"/>
        <v>0a3f507e-2201-32b8-e044-0003ba298018</v>
      </c>
      <c r="D1700" s="14">
        <f t="shared" ca="1" si="341"/>
        <v>996327</v>
      </c>
      <c r="E1700" s="1">
        <f t="shared" ca="1" si="342"/>
        <v>130</v>
      </c>
      <c r="F1700" s="1">
        <f t="shared" ca="1" si="343"/>
        <v>94</v>
      </c>
      <c r="G1700" s="1">
        <f t="shared" ca="1" si="344"/>
        <v>1959</v>
      </c>
      <c r="H1700" s="1" t="str">
        <f ca="1">IFERROR(INDEX(Varmeinstallation!B:B,MATCH(INDIRECT($A$1&amp;"L"&amp;A1700)*1,Varmeinstallation!A:A,0)),"Ingen varmeinstallationer")</f>
        <v>Centralvarme fra eget anlæg, et-kammer fyr</v>
      </c>
      <c r="I1700" s="1" t="str">
        <f ca="1">IFERROR(INDEX(Opvarmningsmiddel!B:B,MATCH(INDIRECT($A$1&amp;"M"&amp;A1700)*1,Opvarmningsmiddel!A:A,0)),"")</f>
        <v>Naturgas</v>
      </c>
      <c r="J1700" s="1">
        <f t="shared" ca="1" si="345"/>
        <v>0</v>
      </c>
      <c r="K1700" s="1" t="str">
        <f ca="1">IFERROR(INDEX(Relationstabel!$C$3:$K$10,MATCH(VALUE(INDIRECT($A$1&amp;"L"&amp;A1700)),Relationstabel!$A$3:$A$10,0),MATCH(IFERROR(VALUE(INDIRECT($A$1&amp;"M"&amp;A1700)),0),Relationstabel!$C$1:$K$1,0)),"Ingen varmeinstallationer")</f>
        <v>Naturgas</v>
      </c>
      <c r="L1700" s="1" t="str">
        <f ca="1">INDEX(Anvendelseskode!B:B,MATCH($E1700,Anvendelseskode!$A:$A,0))</f>
        <v>Række-, kæde-, dobbelthus (lodret adskillelse mellem enhederne)</v>
      </c>
      <c r="M1700" s="1" t="str">
        <f ca="1">INDEX(Anvendelseskode!C:C,MATCH($E1700,Anvendelseskode!$A:$A,0))</f>
        <v>Række-, kæde og dobbelthuse</v>
      </c>
      <c r="N1700" s="1" t="str">
        <f ca="1">INDEX(Anvendelseskode!D:D,MATCH($E1700,Anvendelseskode!$A:$A,0))</f>
        <v>Private husholdninger</v>
      </c>
      <c r="O1700" s="1" t="str">
        <f ca="1">IFERROR(INDEX(SBi!$2:$2,MATCH(G1700,SBi!$1:$1,1)),SBi!$K$2)</f>
        <v>1951-1960</v>
      </c>
      <c r="P1700" s="1">
        <f ca="1">IFERROR(INDEX(SBi!$C$3:$K$28,MATCH(E1700,SBi!$B$3:$B$28,0),MATCH(O1700,SBi!$C$2:$K$2,0)),0)</f>
        <v>142.80000000000001</v>
      </c>
      <c r="Q1700" s="19">
        <f t="shared" ca="1" si="346"/>
        <v>13.423200000000001</v>
      </c>
      <c r="R1700" s="19" t="str">
        <f ca="1">IFERROR(INDEX(VpD!$2:$2,MATCH(G1700,VpD!$1:$1,1)),VpD!$I$2)</f>
        <v>1951-1960</v>
      </c>
      <c r="S1700" s="1">
        <f ca="1">IFERROR(INDEX(VpD!$C$3:$I$27,MATCH(E1700,VpD!$B$3:$B$27,0),MATCH(R1700,VpD!$C$2:$I$2,0)),0)</f>
        <v>162</v>
      </c>
      <c r="T1700" s="19">
        <f t="shared" ca="1" si="347"/>
        <v>15.228</v>
      </c>
      <c r="U1700" s="14" t="str">
        <f t="shared" ca="1" si="348"/>
        <v xml:space="preserve">712912.35 </v>
      </c>
      <c r="V1700" s="14" t="str">
        <f t="shared" ca="1" si="349"/>
        <v>6169284.37</v>
      </c>
      <c r="W1700" s="14" t="str">
        <f t="shared" ca="1" si="350"/>
        <v>POINT(712912.35 6169284.37)</v>
      </c>
      <c r="X1700" s="14" t="str">
        <f>IFERROR(INDEX(BygningOmraade!B:B,MATCH(A1700,BygningOmraade!A:A,0)),"")</f>
        <v/>
      </c>
    </row>
    <row r="1701" spans="1:24" s="14" customFormat="1" x14ac:dyDescent="0.25">
      <c r="A1701" s="14">
        <f t="shared" si="338"/>
        <v>1701</v>
      </c>
      <c r="B1701" s="14" t="str">
        <f t="shared" ca="1" si="339"/>
        <v>62df0fff-f1c5-482c-8196-3420636ec85e</v>
      </c>
      <c r="C1701" s="14" t="str">
        <f t="shared" ca="1" si="340"/>
        <v>0a3f507e-1805-32b8-e044-0003ba298018</v>
      </c>
      <c r="D1701" s="14">
        <f t="shared" ca="1" si="341"/>
        <v>995767</v>
      </c>
      <c r="E1701" s="1">
        <f t="shared" ca="1" si="342"/>
        <v>120</v>
      </c>
      <c r="F1701" s="1">
        <f t="shared" ca="1" si="343"/>
        <v>111</v>
      </c>
      <c r="G1701" s="1">
        <f t="shared" ca="1" si="344"/>
        <v>1981</v>
      </c>
      <c r="H1701" s="1" t="str">
        <f ca="1">IFERROR(INDEX(Varmeinstallation!B:B,MATCH(INDIRECT($A$1&amp;"L"&amp;A1701)*1,Varmeinstallation!A:A,0)),"Ingen varmeinstallationer")</f>
        <v>Elovne, elpaneler</v>
      </c>
      <c r="I1701" s="1" t="str">
        <f ca="1">IFERROR(INDEX(Opvarmningsmiddel!B:B,MATCH(INDIRECT($A$1&amp;"M"&amp;A1701)*1,Opvarmningsmiddel!A:A,0)),"")</f>
        <v>Elektricitet</v>
      </c>
      <c r="J1701" s="1">
        <f t="shared" ca="1" si="345"/>
        <v>0</v>
      </c>
      <c r="K1701" s="1" t="str">
        <f ca="1">IFERROR(INDEX(Relationstabel!$C$3:$K$10,MATCH(VALUE(INDIRECT($A$1&amp;"L"&amp;A1701)),Relationstabel!$A$3:$A$10,0),MATCH(IFERROR(VALUE(INDIRECT($A$1&amp;"M"&amp;A1701)),0),Relationstabel!$C$1:$K$1,0)),"Ingen varmeinstallationer")</f>
        <v>Elvarme</v>
      </c>
      <c r="L1701" s="1" t="str">
        <f ca="1">INDEX(Anvendelseskode!B:B,MATCH($E1701,Anvendelseskode!$A:$A,0))</f>
        <v>Fritliggende enfamilieshus (parcelhus)</v>
      </c>
      <c r="M1701" s="1" t="str">
        <f ca="1">INDEX(Anvendelseskode!C:C,MATCH($E1701,Anvendelseskode!$A:$A,0))</f>
        <v>Parcelhuse</v>
      </c>
      <c r="N1701" s="1" t="str">
        <f ca="1">INDEX(Anvendelseskode!D:D,MATCH($E1701,Anvendelseskode!$A:$A,0))</f>
        <v>Private husholdninger</v>
      </c>
      <c r="O1701" s="1" t="str">
        <f ca="1">IFERROR(INDEX(SBi!$2:$2,MATCH(G1701,SBi!$1:$1,1)),SBi!$K$2)</f>
        <v>1979-1998</v>
      </c>
      <c r="P1701" s="1">
        <f ca="1">IFERROR(INDEX(SBi!$C$3:$K$28,MATCH(E1701,SBi!$B$3:$B$28,0),MATCH(O1701,SBi!$C$2:$K$2,0)),0)</f>
        <v>105.4</v>
      </c>
      <c r="Q1701" s="19">
        <f t="shared" ca="1" si="346"/>
        <v>11.699400000000001</v>
      </c>
      <c r="R1701" s="19" t="str">
        <f ca="1">IFERROR(INDEX(VpD!$2:$2,MATCH(G1701,VpD!$1:$1,1)),VpD!$I$2)</f>
        <v>1979-1998</v>
      </c>
      <c r="S1701" s="1">
        <f ca="1">IFERROR(INDEX(VpD!$C$3:$I$27,MATCH(E1701,VpD!$B$3:$B$27,0),MATCH(R1701,VpD!$C$2:$I$2,0)),0)</f>
        <v>90</v>
      </c>
      <c r="T1701" s="19">
        <f t="shared" ca="1" si="347"/>
        <v>9.99</v>
      </c>
      <c r="U1701" s="14" t="str">
        <f t="shared" ca="1" si="348"/>
        <v xml:space="preserve">712167.22 </v>
      </c>
      <c r="V1701" s="14" t="str">
        <f t="shared" ca="1" si="349"/>
        <v>6169478.54</v>
      </c>
      <c r="W1701" s="14" t="str">
        <f t="shared" ca="1" si="350"/>
        <v>POINT(712167.22 6169478.54)</v>
      </c>
      <c r="X1701" s="14" t="str">
        <f>IFERROR(INDEX(BygningOmraade!B:B,MATCH(A1701,BygningOmraade!A:A,0)),"")</f>
        <v/>
      </c>
    </row>
    <row r="1702" spans="1:24" s="14" customFormat="1" x14ac:dyDescent="0.25">
      <c r="A1702" s="14">
        <f t="shared" si="338"/>
        <v>1702</v>
      </c>
      <c r="B1702" s="14" t="str">
        <f t="shared" ca="1" si="339"/>
        <v>62f72060-964b-4f20-8140-0c9c623cf2cf</v>
      </c>
      <c r="C1702" s="14" t="str">
        <f t="shared" ca="1" si="340"/>
        <v>7b6d7e7c-e171-415a-a89f-5868a2c29f7f</v>
      </c>
      <c r="D1702" s="14">
        <f t="shared" ca="1" si="341"/>
        <v>100098586</v>
      </c>
      <c r="E1702" s="1">
        <f t="shared" ca="1" si="342"/>
        <v>130</v>
      </c>
      <c r="F1702" s="1">
        <f t="shared" ca="1" si="343"/>
        <v>120</v>
      </c>
      <c r="G1702" s="1">
        <f t="shared" ca="1" si="344"/>
        <v>2017</v>
      </c>
      <c r="H1702" s="1" t="str">
        <f ca="1">IFERROR(INDEX(Varmeinstallation!B:B,MATCH(INDIRECT($A$1&amp;"L"&amp;A1702)*1,Varmeinstallation!A:A,0)),"Ingen varmeinstallationer")</f>
        <v>Fjernvarme/blokvarme (radiatorsystemer eller varmluftanlæg)</v>
      </c>
      <c r="I1702" s="1" t="str">
        <f ca="1">IFERROR(INDEX(Opvarmningsmiddel!B:B,MATCH(INDIRECT($A$1&amp;"M"&amp;A1702)*1,Opvarmningsmiddel!A:A,0)),"")</f>
        <v/>
      </c>
      <c r="J1702" s="1">
        <f t="shared" ca="1" si="345"/>
        <v>0</v>
      </c>
      <c r="K1702" s="1" t="str">
        <f ca="1">IFERROR(INDEX(Relationstabel!$C$3:$K$10,MATCH(VALUE(INDIRECT($A$1&amp;"L"&amp;A1702)),Relationstabel!$A$3:$A$10,0),MATCH(IFERROR(VALUE(INDIRECT($A$1&amp;"M"&amp;A1702)),0),Relationstabel!$C$1:$K$1,0)),"Ingen varmeinstallationer")</f>
        <v>Fjernvarme/ Blokvarme</v>
      </c>
      <c r="L1702" s="1" t="str">
        <f ca="1">INDEX(Anvendelseskode!B:B,MATCH($E1702,Anvendelseskode!$A:$A,0))</f>
        <v>Række-, kæde-, dobbelthus (lodret adskillelse mellem enhederne)</v>
      </c>
      <c r="M1702" s="1" t="str">
        <f ca="1">INDEX(Anvendelseskode!C:C,MATCH($E1702,Anvendelseskode!$A:$A,0))</f>
        <v>Række-, kæde og dobbelthuse</v>
      </c>
      <c r="N1702" s="1" t="str">
        <f ca="1">INDEX(Anvendelseskode!D:D,MATCH($E1702,Anvendelseskode!$A:$A,0))</f>
        <v>Private husholdninger</v>
      </c>
      <c r="O1702" s="1" t="str">
        <f ca="1">IFERROR(INDEX(SBi!$2:$2,MATCH(G1702,SBi!$1:$1,1)),SBi!$K$2)</f>
        <v>Efter 2006</v>
      </c>
      <c r="P1702" s="1">
        <f ca="1">IFERROR(INDEX(SBi!$C$3:$K$28,MATCH(E1702,SBi!$B$3:$B$28,0),MATCH(O1702,SBi!$C$2:$K$2,0)),0)</f>
        <v>66.400000000000006</v>
      </c>
      <c r="Q1702" s="19">
        <f t="shared" ca="1" si="346"/>
        <v>7.9680000000000009</v>
      </c>
      <c r="R1702" s="19" t="str">
        <f ca="1">IFERROR(INDEX(VpD!$2:$2,MATCH(G1702,VpD!$1:$1,1)),VpD!$I$2)</f>
        <v>&gt;1998</v>
      </c>
      <c r="S1702" s="1">
        <f ca="1">IFERROR(INDEX(VpD!$C$3:$I$27,MATCH(E1702,VpD!$B$3:$B$27,0),MATCH(R1702,VpD!$C$2:$I$2,0)),0)</f>
        <v>65</v>
      </c>
      <c r="T1702" s="19">
        <f t="shared" ca="1" si="347"/>
        <v>7.8</v>
      </c>
      <c r="U1702" s="14" t="str">
        <f t="shared" ca="1" si="348"/>
        <v xml:space="preserve">711620.88 </v>
      </c>
      <c r="V1702" s="14" t="str">
        <f t="shared" ca="1" si="349"/>
        <v>6172720.87</v>
      </c>
      <c r="W1702" s="14" t="str">
        <f t="shared" ca="1" si="350"/>
        <v>POINT(711620.88 6172720.87)</v>
      </c>
      <c r="X1702" s="14" t="str">
        <f>IFERROR(INDEX(BygningOmraade!B:B,MATCH(A1702,BygningOmraade!A:A,0)),"")</f>
        <v/>
      </c>
    </row>
    <row r="1703" spans="1:24" s="14" customFormat="1" x14ac:dyDescent="0.25">
      <c r="A1703" s="14">
        <f t="shared" si="338"/>
        <v>1703</v>
      </c>
      <c r="B1703" s="14" t="str">
        <f t="shared" ca="1" si="339"/>
        <v>631cf5c2-1dad-4bbb-a501-20e06695776b</v>
      </c>
      <c r="C1703" s="14" t="str">
        <f t="shared" ca="1" si="340"/>
        <v>0a3f507e-168c-32b8-e044-0003ba298018</v>
      </c>
      <c r="D1703" s="14">
        <f t="shared" ca="1" si="341"/>
        <v>995988</v>
      </c>
      <c r="E1703" s="1">
        <f t="shared" ca="1" si="342"/>
        <v>140</v>
      </c>
      <c r="F1703" s="1">
        <f t="shared" ca="1" si="343"/>
        <v>544</v>
      </c>
      <c r="G1703" s="1">
        <f t="shared" ca="1" si="344"/>
        <v>1988</v>
      </c>
      <c r="H1703" s="1" t="str">
        <f ca="1">IFERROR(INDEX(Varmeinstallation!B:B,MATCH(INDIRECT($A$1&amp;"L"&amp;A1703)*1,Varmeinstallation!A:A,0)),"Ingen varmeinstallationer")</f>
        <v>Fjernvarme/blokvarme (radiatorsystemer eller varmluftanlæg)</v>
      </c>
      <c r="I1703" s="1" t="str">
        <f ca="1">IFERROR(INDEX(Opvarmningsmiddel!B:B,MATCH(INDIRECT($A$1&amp;"M"&amp;A1703)*1,Opvarmningsmiddel!A:A,0)),"")</f>
        <v/>
      </c>
      <c r="J1703" s="1">
        <f t="shared" ca="1" si="345"/>
        <v>0</v>
      </c>
      <c r="K1703" s="1" t="str">
        <f ca="1">IFERROR(INDEX(Relationstabel!$C$3:$K$10,MATCH(VALUE(INDIRECT($A$1&amp;"L"&amp;A1703)),Relationstabel!$A$3:$A$10,0),MATCH(IFERROR(VALUE(INDIRECT($A$1&amp;"M"&amp;A1703)),0),Relationstabel!$C$1:$K$1,0)),"Ingen varmeinstallationer")</f>
        <v>Fjernvarme/ Blokvarme</v>
      </c>
      <c r="L1703" s="1" t="str">
        <f ca="1">INDEX(Anvendelseskode!B:B,MATCH($E1703,Anvendelseskode!$A:$A,0))</f>
        <v>Etageboligbebyggelse</v>
      </c>
      <c r="M1703" s="1" t="str">
        <f ca="1">INDEX(Anvendelseskode!C:C,MATCH($E1703,Anvendelseskode!$A:$A,0))</f>
        <v>Etageboligbebyggelse</v>
      </c>
      <c r="N1703" s="1" t="str">
        <f ca="1">INDEX(Anvendelseskode!D:D,MATCH($E1703,Anvendelseskode!$A:$A,0))</f>
        <v>Private husholdninger</v>
      </c>
      <c r="O1703" s="1" t="str">
        <f ca="1">IFERROR(INDEX(SBi!$2:$2,MATCH(G1703,SBi!$1:$1,1)),SBi!$K$2)</f>
        <v>1979-1998</v>
      </c>
      <c r="P1703" s="1">
        <f ca="1">IFERROR(INDEX(SBi!$C$3:$K$28,MATCH(E1703,SBi!$B$3:$B$28,0),MATCH(O1703,SBi!$C$2:$K$2,0)),0)</f>
        <v>108.5</v>
      </c>
      <c r="Q1703" s="19">
        <f t="shared" ca="1" si="346"/>
        <v>59.024000000000001</v>
      </c>
      <c r="R1703" s="19" t="str">
        <f ca="1">IFERROR(INDEX(VpD!$2:$2,MATCH(G1703,VpD!$1:$1,1)),VpD!$I$2)</f>
        <v>1979-1998</v>
      </c>
      <c r="S1703" s="1">
        <f ca="1">IFERROR(INDEX(VpD!$C$3:$I$27,MATCH(E1703,VpD!$B$3:$B$27,0),MATCH(R1703,VpD!$C$2:$I$2,0)),0)</f>
        <v>80</v>
      </c>
      <c r="T1703" s="19">
        <f t="shared" ca="1" si="347"/>
        <v>43.52</v>
      </c>
      <c r="U1703" s="14" t="str">
        <f t="shared" ca="1" si="348"/>
        <v xml:space="preserve">712855.95 </v>
      </c>
      <c r="V1703" s="14" t="str">
        <f t="shared" ca="1" si="349"/>
        <v>6169792.82</v>
      </c>
      <c r="W1703" s="14" t="str">
        <f t="shared" ca="1" si="350"/>
        <v>POINT(712855.95 6169792.82)</v>
      </c>
      <c r="X1703" s="14" t="str">
        <f>IFERROR(INDEX(BygningOmraade!B:B,MATCH(A1703,BygningOmraade!A:A,0)),"")</f>
        <v/>
      </c>
    </row>
    <row r="1704" spans="1:24" s="14" customFormat="1" x14ac:dyDescent="0.25">
      <c r="A1704" s="14">
        <f t="shared" si="338"/>
        <v>1704</v>
      </c>
      <c r="B1704" s="14" t="str">
        <f t="shared" ca="1" si="339"/>
        <v>631df0ca-f001-41a4-837a-5fb619d7751f</v>
      </c>
      <c r="C1704" s="14" t="str">
        <f t="shared" ca="1" si="340"/>
        <v>0a3f507e-1d3c-32b8-e044-0003ba298018</v>
      </c>
      <c r="D1704" s="14">
        <f t="shared" ca="1" si="341"/>
        <v>997245</v>
      </c>
      <c r="E1704" s="1">
        <f t="shared" ca="1" si="342"/>
        <v>130</v>
      </c>
      <c r="F1704" s="1">
        <f t="shared" ca="1" si="343"/>
        <v>112</v>
      </c>
      <c r="G1704" s="1">
        <f t="shared" ca="1" si="344"/>
        <v>1978</v>
      </c>
      <c r="H1704" s="1" t="str">
        <f ca="1">IFERROR(INDEX(Varmeinstallation!B:B,MATCH(INDIRECT($A$1&amp;"L"&amp;A1704)*1,Varmeinstallation!A:A,0)),"Ingen varmeinstallationer")</f>
        <v>Fjernvarme/blokvarme (radiatorsystemer eller varmluftanlæg)</v>
      </c>
      <c r="I1704" s="1" t="str">
        <f ca="1">IFERROR(INDEX(Opvarmningsmiddel!B:B,MATCH(INDIRECT($A$1&amp;"M"&amp;A1704)*1,Opvarmningsmiddel!A:A,0)),"")</f>
        <v/>
      </c>
      <c r="J1704" s="1">
        <f t="shared" ca="1" si="345"/>
        <v>0</v>
      </c>
      <c r="K1704" s="1" t="str">
        <f ca="1">IFERROR(INDEX(Relationstabel!$C$3:$K$10,MATCH(VALUE(INDIRECT($A$1&amp;"L"&amp;A1704)),Relationstabel!$A$3:$A$10,0),MATCH(IFERROR(VALUE(INDIRECT($A$1&amp;"M"&amp;A1704)),0),Relationstabel!$C$1:$K$1,0)),"Ingen varmeinstallationer")</f>
        <v>Fjernvarme/ Blokvarme</v>
      </c>
      <c r="L1704" s="1" t="str">
        <f ca="1">INDEX(Anvendelseskode!B:B,MATCH($E1704,Anvendelseskode!$A:$A,0))</f>
        <v>Række-, kæde-, dobbelthus (lodret adskillelse mellem enhederne)</v>
      </c>
      <c r="M1704" s="1" t="str">
        <f ca="1">INDEX(Anvendelseskode!C:C,MATCH($E1704,Anvendelseskode!$A:$A,0))</f>
        <v>Række-, kæde og dobbelthuse</v>
      </c>
      <c r="N1704" s="1" t="str">
        <f ca="1">INDEX(Anvendelseskode!D:D,MATCH($E1704,Anvendelseskode!$A:$A,0))</f>
        <v>Private husholdninger</v>
      </c>
      <c r="O1704" s="1" t="str">
        <f ca="1">IFERROR(INDEX(SBi!$2:$2,MATCH(G1704,SBi!$1:$1,1)),SBi!$K$2)</f>
        <v>1973-1978</v>
      </c>
      <c r="P1704" s="1">
        <f ca="1">IFERROR(INDEX(SBi!$C$3:$K$28,MATCH(E1704,SBi!$B$3:$B$28,0),MATCH(O1704,SBi!$C$2:$K$2,0)),0)</f>
        <v>112.6</v>
      </c>
      <c r="Q1704" s="19">
        <f t="shared" ca="1" si="346"/>
        <v>12.611199999999998</v>
      </c>
      <c r="R1704" s="19" t="str">
        <f ca="1">IFERROR(INDEX(VpD!$2:$2,MATCH(G1704,VpD!$1:$1,1)),VpD!$I$2)</f>
        <v>1973-1978</v>
      </c>
      <c r="S1704" s="1">
        <f ca="1">IFERROR(INDEX(VpD!$C$3:$I$27,MATCH(E1704,VpD!$B$3:$B$27,0),MATCH(R1704,VpD!$C$2:$I$2,0)),0)</f>
        <v>98</v>
      </c>
      <c r="T1704" s="19">
        <f t="shared" ca="1" si="347"/>
        <v>10.976000000000001</v>
      </c>
      <c r="U1704" s="14" t="str">
        <f t="shared" ca="1" si="348"/>
        <v xml:space="preserve">713706.93 </v>
      </c>
      <c r="V1704" s="14" t="str">
        <f t="shared" ca="1" si="349"/>
        <v>6169652.31</v>
      </c>
      <c r="W1704" s="14" t="str">
        <f t="shared" ca="1" si="350"/>
        <v>POINT(713706.93 6169652.31)</v>
      </c>
      <c r="X1704" s="14" t="str">
        <f>IFERROR(INDEX(BygningOmraade!B:B,MATCH(A1704,BygningOmraade!A:A,0)),"")</f>
        <v/>
      </c>
    </row>
    <row r="1705" spans="1:24" s="14" customFormat="1" x14ac:dyDescent="0.25">
      <c r="A1705" s="14">
        <f t="shared" si="338"/>
        <v>1705</v>
      </c>
      <c r="B1705" s="14" t="str">
        <f t="shared" ca="1" si="339"/>
        <v>6325bb95-c306-4d29-ad8a-34a2fe60d66b</v>
      </c>
      <c r="C1705" s="14" t="str">
        <f t="shared" ca="1" si="340"/>
        <v>0a3f507e-1e54-32b8-e044-0003ba298018</v>
      </c>
      <c r="D1705" s="14">
        <f t="shared" ca="1" si="341"/>
        <v>994836</v>
      </c>
      <c r="E1705" s="1">
        <f t="shared" ca="1" si="342"/>
        <v>120</v>
      </c>
      <c r="F1705" s="1">
        <f t="shared" ca="1" si="343"/>
        <v>147</v>
      </c>
      <c r="G1705" s="1">
        <f t="shared" ca="1" si="344"/>
        <v>2012</v>
      </c>
      <c r="H1705" s="1" t="str">
        <f ca="1">IFERROR(INDEX(Varmeinstallation!B:B,MATCH(INDIRECT($A$1&amp;"L"&amp;A1705)*1,Varmeinstallation!A:A,0)),"Ingen varmeinstallationer")</f>
        <v>Centralvarme fra eget anlæg, et-kammer fyr</v>
      </c>
      <c r="I1705" s="1" t="str">
        <f ca="1">IFERROR(INDEX(Opvarmningsmiddel!B:B,MATCH(INDIRECT($A$1&amp;"M"&amp;A1705)*1,Opvarmningsmiddel!A:A,0)),"")</f>
        <v>Naturgas</v>
      </c>
      <c r="J1705" s="1">
        <f t="shared" ca="1" si="345"/>
        <v>2</v>
      </c>
      <c r="K1705" s="1" t="str">
        <f ca="1">IFERROR(INDEX(Relationstabel!$C$3:$K$10,MATCH(VALUE(INDIRECT($A$1&amp;"L"&amp;A1705)),Relationstabel!$A$3:$A$10,0),MATCH(IFERROR(VALUE(INDIRECT($A$1&amp;"M"&amp;A1705)),0),Relationstabel!$C$1:$K$1,0)),"Ingen varmeinstallationer")</f>
        <v>Naturgas</v>
      </c>
      <c r="L1705" s="1" t="str">
        <f ca="1">INDEX(Anvendelseskode!B:B,MATCH($E1705,Anvendelseskode!$A:$A,0))</f>
        <v>Fritliggende enfamilieshus (parcelhus)</v>
      </c>
      <c r="M1705" s="1" t="str">
        <f ca="1">INDEX(Anvendelseskode!C:C,MATCH($E1705,Anvendelseskode!$A:$A,0))</f>
        <v>Parcelhuse</v>
      </c>
      <c r="N1705" s="1" t="str">
        <f ca="1">INDEX(Anvendelseskode!D:D,MATCH($E1705,Anvendelseskode!$A:$A,0))</f>
        <v>Private husholdninger</v>
      </c>
      <c r="O1705" s="1" t="str">
        <f ca="1">IFERROR(INDEX(SBi!$2:$2,MATCH(G1705,SBi!$1:$1,1)),SBi!$K$2)</f>
        <v>Efter 2006</v>
      </c>
      <c r="P1705" s="1">
        <f ca="1">IFERROR(INDEX(SBi!$C$3:$K$28,MATCH(E1705,SBi!$B$3:$B$28,0),MATCH(O1705,SBi!$C$2:$K$2,0)),0)</f>
        <v>67.3</v>
      </c>
      <c r="Q1705" s="19">
        <f t="shared" ca="1" si="346"/>
        <v>9.8931000000000004</v>
      </c>
      <c r="R1705" s="19" t="str">
        <f ca="1">IFERROR(INDEX(VpD!$2:$2,MATCH(G1705,VpD!$1:$1,1)),VpD!$I$2)</f>
        <v>&gt;1998</v>
      </c>
      <c r="S1705" s="1">
        <f ca="1">IFERROR(INDEX(VpD!$C$3:$I$27,MATCH(E1705,VpD!$B$3:$B$27,0),MATCH(R1705,VpD!$C$2:$I$2,0)),0)</f>
        <v>72</v>
      </c>
      <c r="T1705" s="19">
        <f t="shared" ca="1" si="347"/>
        <v>10.584</v>
      </c>
      <c r="U1705" s="14" t="str">
        <f t="shared" ca="1" si="348"/>
        <v xml:space="preserve">711587.39 </v>
      </c>
      <c r="V1705" s="14" t="str">
        <f t="shared" ca="1" si="349"/>
        <v>6171765.79</v>
      </c>
      <c r="W1705" s="14" t="str">
        <f t="shared" ca="1" si="350"/>
        <v>POINT(711587.39 6171765.79)</v>
      </c>
      <c r="X1705" s="14" t="str">
        <f>IFERROR(INDEX(BygningOmraade!B:B,MATCH(A1705,BygningOmraade!A:A,0)),"")</f>
        <v/>
      </c>
    </row>
    <row r="1706" spans="1:24" s="14" customFormat="1" x14ac:dyDescent="0.25">
      <c r="A1706" s="14">
        <f t="shared" si="338"/>
        <v>1706</v>
      </c>
      <c r="B1706" s="14" t="str">
        <f t="shared" ca="1" si="339"/>
        <v>632a1726-3a79-439d-8ba4-c53b4627200e</v>
      </c>
      <c r="C1706" s="14" t="str">
        <f t="shared" ca="1" si="340"/>
        <v>0a3f507e-180a-32b8-e044-0003ba298018</v>
      </c>
      <c r="D1706" s="14">
        <f t="shared" ca="1" si="341"/>
        <v>995753</v>
      </c>
      <c r="E1706" s="1">
        <f t="shared" ca="1" si="342"/>
        <v>320</v>
      </c>
      <c r="F1706" s="1">
        <f t="shared" ca="1" si="343"/>
        <v>321</v>
      </c>
      <c r="G1706" s="1">
        <f t="shared" ca="1" si="344"/>
        <v>1978</v>
      </c>
      <c r="H1706" s="1" t="str">
        <f ca="1">IFERROR(INDEX(Varmeinstallation!B:B,MATCH(INDIRECT($A$1&amp;"L"&amp;A1706)*1,Varmeinstallation!A:A,0)),"Ingen varmeinstallationer")</f>
        <v>Ingen varmeinstallationer</v>
      </c>
      <c r="I1706" s="1" t="str">
        <f ca="1">IFERROR(INDEX(Opvarmningsmiddel!B:B,MATCH(INDIRECT($A$1&amp;"M"&amp;A1706)*1,Opvarmningsmiddel!A:A,0)),"")</f>
        <v/>
      </c>
      <c r="J1706" s="1">
        <f t="shared" ca="1" si="345"/>
        <v>0</v>
      </c>
      <c r="K1706" s="1" t="str">
        <f ca="1">IFERROR(INDEX(Relationstabel!$C$3:$K$10,MATCH(VALUE(INDIRECT($A$1&amp;"L"&amp;A1706)),Relationstabel!$A$3:$A$10,0),MATCH(IFERROR(VALUE(INDIRECT($A$1&amp;"M"&amp;A1706)),0),Relationstabel!$C$1:$K$1,0)),"Ingen varmeinstallationer")</f>
        <v>Ingen varmeinstallation</v>
      </c>
      <c r="L1706" s="1" t="str">
        <f ca="1">INDEX(Anvendelseskode!B:B,MATCH($E1706,Anvendelseskode!$A:$A,0))</f>
        <v>Bygning til kontor, handel, lager herunder offentlig administration</v>
      </c>
      <c r="M1706" s="1" t="str">
        <f ca="1">INDEX(Anvendelseskode!C:C,MATCH($E1706,Anvendelseskode!$A:$A,0))</f>
        <v>Kontor, handel, lager, off. adm.</v>
      </c>
      <c r="N1706" s="1" t="str">
        <f ca="1">INDEX(Anvendelseskode!D:D,MATCH($E1706,Anvendelseskode!$A:$A,0))</f>
        <v>Handel og servicevirksomheder</v>
      </c>
      <c r="O1706" s="1" t="str">
        <f ca="1">IFERROR(INDEX(SBi!$2:$2,MATCH(G1706,SBi!$1:$1,1)),SBi!$K$2)</f>
        <v>1973-1978</v>
      </c>
      <c r="P1706" s="1">
        <f ca="1">IFERROR(INDEX(SBi!$C$3:$K$28,MATCH(E1706,SBi!$B$3:$B$28,0),MATCH(O1706,SBi!$C$2:$K$2,0)),0)</f>
        <v>120</v>
      </c>
      <c r="Q1706" s="19">
        <f t="shared" ca="1" si="346"/>
        <v>38.520000000000003</v>
      </c>
      <c r="R1706" s="19" t="str">
        <f ca="1">IFERROR(INDEX(VpD!$2:$2,MATCH(G1706,VpD!$1:$1,1)),VpD!$I$2)</f>
        <v>1973-1978</v>
      </c>
      <c r="S1706" s="1">
        <f ca="1">IFERROR(INDEX(VpD!$C$3:$I$27,MATCH(E1706,VpD!$B$3:$B$27,0),MATCH(R1706,VpD!$C$2:$I$2,0)),0)</f>
        <v>105</v>
      </c>
      <c r="T1706" s="19">
        <f t="shared" ca="1" si="347"/>
        <v>33.704999999999998</v>
      </c>
      <c r="U1706" s="14" t="str">
        <f t="shared" ca="1" si="348"/>
        <v xml:space="preserve">712200.73 </v>
      </c>
      <c r="V1706" s="14" t="str">
        <f t="shared" ca="1" si="349"/>
        <v>6169536.88</v>
      </c>
      <c r="W1706" s="14" t="str">
        <f t="shared" ca="1" si="350"/>
        <v>POINT(712200.73 6169536.88)</v>
      </c>
      <c r="X1706" s="14" t="str">
        <f>IFERROR(INDEX(BygningOmraade!B:B,MATCH(A1706,BygningOmraade!A:A,0)),"")</f>
        <v/>
      </c>
    </row>
    <row r="1707" spans="1:24" s="14" customFormat="1" x14ac:dyDescent="0.25">
      <c r="A1707" s="14">
        <f t="shared" si="338"/>
        <v>1707</v>
      </c>
      <c r="B1707" s="14" t="str">
        <f t="shared" ca="1" si="339"/>
        <v>632c0561-7058-4580-ba2f-c4f766d6674b</v>
      </c>
      <c r="C1707" s="14" t="str">
        <f t="shared" ca="1" si="340"/>
        <v>0a3f507e-177f-32b8-e044-0003ba298018</v>
      </c>
      <c r="D1707" s="14">
        <f t="shared" ca="1" si="341"/>
        <v>997632</v>
      </c>
      <c r="E1707" s="1">
        <f t="shared" ca="1" si="342"/>
        <v>120</v>
      </c>
      <c r="F1707" s="1">
        <f t="shared" ca="1" si="343"/>
        <v>174</v>
      </c>
      <c r="G1707" s="1">
        <f t="shared" ca="1" si="344"/>
        <v>1992</v>
      </c>
      <c r="H1707" s="1" t="str">
        <f ca="1">IFERROR(INDEX(Varmeinstallation!B:B,MATCH(INDIRECT($A$1&amp;"L"&amp;A1707)*1,Varmeinstallation!A:A,0)),"Ingen varmeinstallationer")</f>
        <v>Centralvarme fra eget anlæg, et-kammer fyr</v>
      </c>
      <c r="I1707" s="1" t="str">
        <f ca="1">IFERROR(INDEX(Opvarmningsmiddel!B:B,MATCH(INDIRECT($A$1&amp;"M"&amp;A1707)*1,Opvarmningsmiddel!A:A,0)),"")</f>
        <v>Naturgas</v>
      </c>
      <c r="J1707" s="1">
        <f t="shared" ca="1" si="345"/>
        <v>0</v>
      </c>
      <c r="K1707" s="1" t="str">
        <f ca="1">IFERROR(INDEX(Relationstabel!$C$3:$K$10,MATCH(VALUE(INDIRECT($A$1&amp;"L"&amp;A1707)),Relationstabel!$A$3:$A$10,0),MATCH(IFERROR(VALUE(INDIRECT($A$1&amp;"M"&amp;A1707)),0),Relationstabel!$C$1:$K$1,0)),"Ingen varmeinstallationer")</f>
        <v>Naturgas</v>
      </c>
      <c r="L1707" s="1" t="str">
        <f ca="1">INDEX(Anvendelseskode!B:B,MATCH($E1707,Anvendelseskode!$A:$A,0))</f>
        <v>Fritliggende enfamilieshus (parcelhus)</v>
      </c>
      <c r="M1707" s="1" t="str">
        <f ca="1">INDEX(Anvendelseskode!C:C,MATCH($E1707,Anvendelseskode!$A:$A,0))</f>
        <v>Parcelhuse</v>
      </c>
      <c r="N1707" s="1" t="str">
        <f ca="1">INDEX(Anvendelseskode!D:D,MATCH($E1707,Anvendelseskode!$A:$A,0))</f>
        <v>Private husholdninger</v>
      </c>
      <c r="O1707" s="1" t="str">
        <f ca="1">IFERROR(INDEX(SBi!$2:$2,MATCH(G1707,SBi!$1:$1,1)),SBi!$K$2)</f>
        <v>1979-1998</v>
      </c>
      <c r="P1707" s="1">
        <f ca="1">IFERROR(INDEX(SBi!$C$3:$K$28,MATCH(E1707,SBi!$B$3:$B$28,0),MATCH(O1707,SBi!$C$2:$K$2,0)),0)</f>
        <v>105.4</v>
      </c>
      <c r="Q1707" s="19">
        <f t="shared" ca="1" si="346"/>
        <v>18.339600000000001</v>
      </c>
      <c r="R1707" s="19" t="str">
        <f ca="1">IFERROR(INDEX(VpD!$2:$2,MATCH(G1707,VpD!$1:$1,1)),VpD!$I$2)</f>
        <v>1979-1998</v>
      </c>
      <c r="S1707" s="1">
        <f ca="1">IFERROR(INDEX(VpD!$C$3:$I$27,MATCH(E1707,VpD!$B$3:$B$27,0),MATCH(R1707,VpD!$C$2:$I$2,0)),0)</f>
        <v>90</v>
      </c>
      <c r="T1707" s="19">
        <f t="shared" ca="1" si="347"/>
        <v>15.66</v>
      </c>
      <c r="U1707" s="14" t="str">
        <f t="shared" ca="1" si="348"/>
        <v xml:space="preserve">714255.61 </v>
      </c>
      <c r="V1707" s="14" t="str">
        <f t="shared" ca="1" si="349"/>
        <v>6168908.53</v>
      </c>
      <c r="W1707" s="14" t="str">
        <f t="shared" ca="1" si="350"/>
        <v>POINT(714255.61 6168908.53)</v>
      </c>
      <c r="X1707" s="14" t="str">
        <f>IFERROR(INDEX(BygningOmraade!B:B,MATCH(A1707,BygningOmraade!A:A,0)),"")</f>
        <v/>
      </c>
    </row>
    <row r="1708" spans="1:24" s="14" customFormat="1" x14ac:dyDescent="0.25">
      <c r="A1708" s="14">
        <f t="shared" si="338"/>
        <v>1708</v>
      </c>
      <c r="B1708" s="14" t="str">
        <f t="shared" ca="1" si="339"/>
        <v>633f5210-3332-4c8f-b627-3a6b142831a3</v>
      </c>
      <c r="C1708" s="14" t="str">
        <f t="shared" ca="1" si="340"/>
        <v>0a3f507e-2031-32b8-e044-0003ba298018</v>
      </c>
      <c r="D1708" s="14">
        <f t="shared" ca="1" si="341"/>
        <v>993763</v>
      </c>
      <c r="E1708" s="1">
        <f t="shared" ca="1" si="342"/>
        <v>120</v>
      </c>
      <c r="F1708" s="1">
        <f t="shared" ca="1" si="343"/>
        <v>109</v>
      </c>
      <c r="G1708" s="1">
        <f t="shared" ca="1" si="344"/>
        <v>1973</v>
      </c>
      <c r="H1708" s="1" t="str">
        <f ca="1">IFERROR(INDEX(Varmeinstallation!B:B,MATCH(INDIRECT($A$1&amp;"L"&amp;A1708)*1,Varmeinstallation!A:A,0)),"Ingen varmeinstallationer")</f>
        <v>Centralvarme fra eget anlæg, et-kammer fyr</v>
      </c>
      <c r="I1708" s="1" t="str">
        <f ca="1">IFERROR(INDEX(Opvarmningsmiddel!B:B,MATCH(INDIRECT($A$1&amp;"M"&amp;A1708)*1,Opvarmningsmiddel!A:A,0)),"")</f>
        <v>Naturgas</v>
      </c>
      <c r="J1708" s="1">
        <f t="shared" ca="1" si="345"/>
        <v>0</v>
      </c>
      <c r="K1708" s="1" t="str">
        <f ca="1">IFERROR(INDEX(Relationstabel!$C$3:$K$10,MATCH(VALUE(INDIRECT($A$1&amp;"L"&amp;A1708)),Relationstabel!$A$3:$A$10,0),MATCH(IFERROR(VALUE(INDIRECT($A$1&amp;"M"&amp;A1708)),0),Relationstabel!$C$1:$K$1,0)),"Ingen varmeinstallationer")</f>
        <v>Naturgas</v>
      </c>
      <c r="L1708" s="1" t="str">
        <f ca="1">INDEX(Anvendelseskode!B:B,MATCH($E1708,Anvendelseskode!$A:$A,0))</f>
        <v>Fritliggende enfamilieshus (parcelhus)</v>
      </c>
      <c r="M1708" s="1" t="str">
        <f ca="1">INDEX(Anvendelseskode!C:C,MATCH($E1708,Anvendelseskode!$A:$A,0))</f>
        <v>Parcelhuse</v>
      </c>
      <c r="N1708" s="1" t="str">
        <f ca="1">INDEX(Anvendelseskode!D:D,MATCH($E1708,Anvendelseskode!$A:$A,0))</f>
        <v>Private husholdninger</v>
      </c>
      <c r="O1708" s="1" t="str">
        <f ca="1">IFERROR(INDEX(SBi!$2:$2,MATCH(G1708,SBi!$1:$1,1)),SBi!$K$2)</f>
        <v>1973-1978</v>
      </c>
      <c r="P1708" s="1">
        <f ca="1">IFERROR(INDEX(SBi!$C$3:$K$28,MATCH(E1708,SBi!$B$3:$B$28,0),MATCH(O1708,SBi!$C$2:$K$2,0)),0)</f>
        <v>119.8</v>
      </c>
      <c r="Q1708" s="19">
        <f t="shared" ca="1" si="346"/>
        <v>13.058199999999999</v>
      </c>
      <c r="R1708" s="19" t="str">
        <f ca="1">IFERROR(INDEX(VpD!$2:$2,MATCH(G1708,VpD!$1:$1,1)),VpD!$I$2)</f>
        <v>1973-1978</v>
      </c>
      <c r="S1708" s="1">
        <f ca="1">IFERROR(INDEX(VpD!$C$3:$I$27,MATCH(E1708,VpD!$B$3:$B$27,0),MATCH(R1708,VpD!$C$2:$I$2,0)),0)</f>
        <v>117</v>
      </c>
      <c r="T1708" s="19">
        <f t="shared" ca="1" si="347"/>
        <v>12.753</v>
      </c>
      <c r="U1708" s="14" t="str">
        <f t="shared" ca="1" si="348"/>
        <v xml:space="preserve">710801.91 </v>
      </c>
      <c r="V1708" s="14" t="str">
        <f t="shared" ca="1" si="349"/>
        <v>6171876.16</v>
      </c>
      <c r="W1708" s="14" t="str">
        <f t="shared" ca="1" si="350"/>
        <v>POINT(710801.91 6171876.16)</v>
      </c>
      <c r="X1708" s="14" t="str">
        <f>IFERROR(INDEX(BygningOmraade!B:B,MATCH(A1708,BygningOmraade!A:A,0)),"")</f>
        <v/>
      </c>
    </row>
    <row r="1709" spans="1:24" s="14" customFormat="1" x14ac:dyDescent="0.25">
      <c r="A1709" s="14">
        <f t="shared" si="338"/>
        <v>1709</v>
      </c>
      <c r="B1709" s="14" t="str">
        <f t="shared" ca="1" si="339"/>
        <v>634c7fb3-f96a-4224-8618-ac15ab332011</v>
      </c>
      <c r="C1709" s="14" t="str">
        <f t="shared" ca="1" si="340"/>
        <v>0a3f507e-1de4-32b8-e044-0003ba298018</v>
      </c>
      <c r="D1709" s="14">
        <f t="shared" ca="1" si="341"/>
        <v>2540557</v>
      </c>
      <c r="E1709" s="1">
        <f t="shared" ca="1" si="342"/>
        <v>120</v>
      </c>
      <c r="F1709" s="1">
        <f t="shared" ca="1" si="343"/>
        <v>136</v>
      </c>
      <c r="G1709" s="1">
        <f t="shared" ca="1" si="344"/>
        <v>2001</v>
      </c>
      <c r="H1709" s="1" t="str">
        <f ca="1">IFERROR(INDEX(Varmeinstallation!B:B,MATCH(INDIRECT($A$1&amp;"L"&amp;A1709)*1,Varmeinstallation!A:A,0)),"Ingen varmeinstallationer")</f>
        <v>Fjernvarme/blokvarme (radiatorsystemer eller varmluftanlæg)</v>
      </c>
      <c r="I1709" s="1" t="str">
        <f ca="1">IFERROR(INDEX(Opvarmningsmiddel!B:B,MATCH(INDIRECT($A$1&amp;"M"&amp;A1709)*1,Opvarmningsmiddel!A:A,0)),"")</f>
        <v/>
      </c>
      <c r="J1709" s="1">
        <f t="shared" ca="1" si="345"/>
        <v>0</v>
      </c>
      <c r="K1709" s="1" t="str">
        <f ca="1">IFERROR(INDEX(Relationstabel!$C$3:$K$10,MATCH(VALUE(INDIRECT($A$1&amp;"L"&amp;A1709)),Relationstabel!$A$3:$A$10,0),MATCH(IFERROR(VALUE(INDIRECT($A$1&amp;"M"&amp;A1709)),0),Relationstabel!$C$1:$K$1,0)),"Ingen varmeinstallationer")</f>
        <v>Fjernvarme/ Blokvarme</v>
      </c>
      <c r="L1709" s="1" t="str">
        <f ca="1">INDEX(Anvendelseskode!B:B,MATCH($E1709,Anvendelseskode!$A:$A,0))</f>
        <v>Fritliggende enfamilieshus (parcelhus)</v>
      </c>
      <c r="M1709" s="1" t="str">
        <f ca="1">INDEX(Anvendelseskode!C:C,MATCH($E1709,Anvendelseskode!$A:$A,0))</f>
        <v>Parcelhuse</v>
      </c>
      <c r="N1709" s="1" t="str">
        <f ca="1">INDEX(Anvendelseskode!D:D,MATCH($E1709,Anvendelseskode!$A:$A,0))</f>
        <v>Private husholdninger</v>
      </c>
      <c r="O1709" s="1" t="str">
        <f ca="1">IFERROR(INDEX(SBi!$2:$2,MATCH(G1709,SBi!$1:$1,1)),SBi!$K$2)</f>
        <v>1999-2006</v>
      </c>
      <c r="P1709" s="1">
        <f ca="1">IFERROR(INDEX(SBi!$C$3:$K$28,MATCH(E1709,SBi!$B$3:$B$28,0),MATCH(O1709,SBi!$C$2:$K$2,0)),0)</f>
        <v>83.9</v>
      </c>
      <c r="Q1709" s="19">
        <f t="shared" ca="1" si="346"/>
        <v>11.410400000000001</v>
      </c>
      <c r="R1709" s="19" t="str">
        <f ca="1">IFERROR(INDEX(VpD!$2:$2,MATCH(G1709,VpD!$1:$1,1)),VpD!$I$2)</f>
        <v>&gt;1998</v>
      </c>
      <c r="S1709" s="1">
        <f ca="1">IFERROR(INDEX(VpD!$C$3:$I$27,MATCH(E1709,VpD!$B$3:$B$27,0),MATCH(R1709,VpD!$C$2:$I$2,0)),0)</f>
        <v>72</v>
      </c>
      <c r="T1709" s="19">
        <f t="shared" ca="1" si="347"/>
        <v>9.7919999999999998</v>
      </c>
      <c r="U1709" s="14" t="str">
        <f t="shared" ca="1" si="348"/>
        <v xml:space="preserve">712061.08 </v>
      </c>
      <c r="V1709" s="14" t="str">
        <f t="shared" ca="1" si="349"/>
        <v>6172011.3</v>
      </c>
      <c r="W1709" s="14" t="str">
        <f t="shared" ca="1" si="350"/>
        <v>POINT(712061.08 6172011.3)</v>
      </c>
      <c r="X1709" s="14" t="str">
        <f>IFERROR(INDEX(BygningOmraade!B:B,MATCH(A1709,BygningOmraade!A:A,0)),"")</f>
        <v/>
      </c>
    </row>
    <row r="1710" spans="1:24" s="14" customFormat="1" x14ac:dyDescent="0.25">
      <c r="A1710" s="14">
        <f t="shared" si="338"/>
        <v>1710</v>
      </c>
      <c r="B1710" s="14" t="str">
        <f t="shared" ca="1" si="339"/>
        <v>636026ee-5531-4878-a1a8-a63a81baa151</v>
      </c>
      <c r="C1710" s="14" t="str">
        <f t="shared" ca="1" si="340"/>
        <v>0a3f507e-1634-32b8-e044-0003ba298018</v>
      </c>
      <c r="D1710" s="14">
        <f t="shared" ca="1" si="341"/>
        <v>997334</v>
      </c>
      <c r="E1710" s="1">
        <f t="shared" ca="1" si="342"/>
        <v>130</v>
      </c>
      <c r="F1710" s="1">
        <f t="shared" ca="1" si="343"/>
        <v>109</v>
      </c>
      <c r="G1710" s="1">
        <f t="shared" ca="1" si="344"/>
        <v>1978</v>
      </c>
      <c r="H1710" s="1" t="str">
        <f ca="1">IFERROR(INDEX(Varmeinstallation!B:B,MATCH(INDIRECT($A$1&amp;"L"&amp;A1710)*1,Varmeinstallation!A:A,0)),"Ingen varmeinstallationer")</f>
        <v>Fjernvarme/blokvarme (radiatorsystemer eller varmluftanlæg)</v>
      </c>
      <c r="I1710" s="1" t="str">
        <f ca="1">IFERROR(INDEX(Opvarmningsmiddel!B:B,MATCH(INDIRECT($A$1&amp;"M"&amp;A1710)*1,Opvarmningsmiddel!A:A,0)),"")</f>
        <v/>
      </c>
      <c r="J1710" s="1">
        <f t="shared" ca="1" si="345"/>
        <v>0</v>
      </c>
      <c r="K1710" s="1" t="str">
        <f ca="1">IFERROR(INDEX(Relationstabel!$C$3:$K$10,MATCH(VALUE(INDIRECT($A$1&amp;"L"&amp;A1710)),Relationstabel!$A$3:$A$10,0),MATCH(IFERROR(VALUE(INDIRECT($A$1&amp;"M"&amp;A1710)),0),Relationstabel!$C$1:$K$1,0)),"Ingen varmeinstallationer")</f>
        <v>Fjernvarme/ Blokvarme</v>
      </c>
      <c r="L1710" s="1" t="str">
        <f ca="1">INDEX(Anvendelseskode!B:B,MATCH($E1710,Anvendelseskode!$A:$A,0))</f>
        <v>Række-, kæde-, dobbelthus (lodret adskillelse mellem enhederne)</v>
      </c>
      <c r="M1710" s="1" t="str">
        <f ca="1">INDEX(Anvendelseskode!C:C,MATCH($E1710,Anvendelseskode!$A:$A,0))</f>
        <v>Række-, kæde og dobbelthuse</v>
      </c>
      <c r="N1710" s="1" t="str">
        <f ca="1">INDEX(Anvendelseskode!D:D,MATCH($E1710,Anvendelseskode!$A:$A,0))</f>
        <v>Private husholdninger</v>
      </c>
      <c r="O1710" s="1" t="str">
        <f ca="1">IFERROR(INDEX(SBi!$2:$2,MATCH(G1710,SBi!$1:$1,1)),SBi!$K$2)</f>
        <v>1973-1978</v>
      </c>
      <c r="P1710" s="1">
        <f ca="1">IFERROR(INDEX(SBi!$C$3:$K$28,MATCH(E1710,SBi!$B$3:$B$28,0),MATCH(O1710,SBi!$C$2:$K$2,0)),0)</f>
        <v>112.6</v>
      </c>
      <c r="Q1710" s="19">
        <f t="shared" ca="1" si="346"/>
        <v>12.273399999999999</v>
      </c>
      <c r="R1710" s="19" t="str">
        <f ca="1">IFERROR(INDEX(VpD!$2:$2,MATCH(G1710,VpD!$1:$1,1)),VpD!$I$2)</f>
        <v>1973-1978</v>
      </c>
      <c r="S1710" s="1">
        <f ca="1">IFERROR(INDEX(VpD!$C$3:$I$27,MATCH(E1710,VpD!$B$3:$B$27,0),MATCH(R1710,VpD!$C$2:$I$2,0)),0)</f>
        <v>98</v>
      </c>
      <c r="T1710" s="19">
        <f t="shared" ca="1" si="347"/>
        <v>10.682</v>
      </c>
      <c r="U1710" s="14" t="str">
        <f t="shared" ca="1" si="348"/>
        <v xml:space="preserve">713674.76 </v>
      </c>
      <c r="V1710" s="14" t="str">
        <f t="shared" ca="1" si="349"/>
        <v>6169488.95</v>
      </c>
      <c r="W1710" s="14" t="str">
        <f t="shared" ca="1" si="350"/>
        <v>POINT(713674.76 6169488.95)</v>
      </c>
      <c r="X1710" s="14" t="str">
        <f>IFERROR(INDEX(BygningOmraade!B:B,MATCH(A1710,BygningOmraade!A:A,0)),"")</f>
        <v/>
      </c>
    </row>
    <row r="1711" spans="1:24" s="14" customFormat="1" x14ac:dyDescent="0.25">
      <c r="A1711" s="14">
        <f t="shared" si="338"/>
        <v>1711</v>
      </c>
      <c r="B1711" s="14" t="str">
        <f t="shared" ca="1" si="339"/>
        <v>636df1e7-248d-427a-bcdf-ce1fe1603b64</v>
      </c>
      <c r="C1711" s="14" t="str">
        <f t="shared" ca="1" si="340"/>
        <v>0a3f507e-1c93-32b8-e044-0003ba298018</v>
      </c>
      <c r="D1711" s="14">
        <f t="shared" ca="1" si="341"/>
        <v>995719</v>
      </c>
      <c r="E1711" s="1">
        <f t="shared" ca="1" si="342"/>
        <v>120</v>
      </c>
      <c r="F1711" s="1">
        <f t="shared" ca="1" si="343"/>
        <v>100</v>
      </c>
      <c r="G1711" s="1">
        <f t="shared" ca="1" si="344"/>
        <v>1999</v>
      </c>
      <c r="H1711" s="1" t="str">
        <f ca="1">IFERROR(INDEX(Varmeinstallation!B:B,MATCH(INDIRECT($A$1&amp;"L"&amp;A1711)*1,Varmeinstallation!A:A,0)),"Ingen varmeinstallationer")</f>
        <v>Centralvarme fra eget anlæg, et-kammer fyr</v>
      </c>
      <c r="I1711" s="1" t="str">
        <f ca="1">IFERROR(INDEX(Opvarmningsmiddel!B:B,MATCH(INDIRECT($A$1&amp;"M"&amp;A1711)*1,Opvarmningsmiddel!A:A,0)),"")</f>
        <v>Naturgas</v>
      </c>
      <c r="J1711" s="1">
        <f t="shared" ca="1" si="345"/>
        <v>0</v>
      </c>
      <c r="K1711" s="1" t="str">
        <f ca="1">IFERROR(INDEX(Relationstabel!$C$3:$K$10,MATCH(VALUE(INDIRECT($A$1&amp;"L"&amp;A1711)),Relationstabel!$A$3:$A$10,0),MATCH(IFERROR(VALUE(INDIRECT($A$1&amp;"M"&amp;A1711)),0),Relationstabel!$C$1:$K$1,0)),"Ingen varmeinstallationer")</f>
        <v>Naturgas</v>
      </c>
      <c r="L1711" s="1" t="str">
        <f ca="1">INDEX(Anvendelseskode!B:B,MATCH($E1711,Anvendelseskode!$A:$A,0))</f>
        <v>Fritliggende enfamilieshus (parcelhus)</v>
      </c>
      <c r="M1711" s="1" t="str">
        <f ca="1">INDEX(Anvendelseskode!C:C,MATCH($E1711,Anvendelseskode!$A:$A,0))</f>
        <v>Parcelhuse</v>
      </c>
      <c r="N1711" s="1" t="str">
        <f ca="1">INDEX(Anvendelseskode!D:D,MATCH($E1711,Anvendelseskode!$A:$A,0))</f>
        <v>Private husholdninger</v>
      </c>
      <c r="O1711" s="1" t="str">
        <f ca="1">IFERROR(INDEX(SBi!$2:$2,MATCH(G1711,SBi!$1:$1,1)),SBi!$K$2)</f>
        <v>1999-2006</v>
      </c>
      <c r="P1711" s="1">
        <f ca="1">IFERROR(INDEX(SBi!$C$3:$K$28,MATCH(E1711,SBi!$B$3:$B$28,0),MATCH(O1711,SBi!$C$2:$K$2,0)),0)</f>
        <v>83.9</v>
      </c>
      <c r="Q1711" s="19">
        <f t="shared" ca="1" si="346"/>
        <v>8.39</v>
      </c>
      <c r="R1711" s="19" t="str">
        <f ca="1">IFERROR(INDEX(VpD!$2:$2,MATCH(G1711,VpD!$1:$1,1)),VpD!$I$2)</f>
        <v>&gt;1998</v>
      </c>
      <c r="S1711" s="1">
        <f ca="1">IFERROR(INDEX(VpD!$C$3:$I$27,MATCH(E1711,VpD!$B$3:$B$27,0),MATCH(R1711,VpD!$C$2:$I$2,0)),0)</f>
        <v>72</v>
      </c>
      <c r="T1711" s="19">
        <f t="shared" ca="1" si="347"/>
        <v>7.2</v>
      </c>
      <c r="U1711" s="14" t="str">
        <f t="shared" ca="1" si="348"/>
        <v xml:space="preserve">712248.28 </v>
      </c>
      <c r="V1711" s="14" t="str">
        <f t="shared" ca="1" si="349"/>
        <v>6169229.99</v>
      </c>
      <c r="W1711" s="14" t="str">
        <f t="shared" ca="1" si="350"/>
        <v>POINT(712248.28 6169229.99)</v>
      </c>
      <c r="X1711" s="14" t="str">
        <f>IFERROR(INDEX(BygningOmraade!B:B,MATCH(A1711,BygningOmraade!A:A,0)),"")</f>
        <v/>
      </c>
    </row>
    <row r="1712" spans="1:24" s="14" customFormat="1" x14ac:dyDescent="0.25">
      <c r="A1712" s="14">
        <f t="shared" si="338"/>
        <v>1712</v>
      </c>
      <c r="B1712" s="14" t="str">
        <f t="shared" ca="1" si="339"/>
        <v>637e60ec-af05-4bc3-9841-15b18d423d44</v>
      </c>
      <c r="C1712" s="14" t="str">
        <f t="shared" ca="1" si="340"/>
        <v>0a3f507e-1b36-32b8-e044-0003ba298018</v>
      </c>
      <c r="D1712" s="14">
        <f t="shared" ca="1" si="341"/>
        <v>996357</v>
      </c>
      <c r="E1712" s="1">
        <f t="shared" ca="1" si="342"/>
        <v>120</v>
      </c>
      <c r="F1712" s="1">
        <f t="shared" ca="1" si="343"/>
        <v>197</v>
      </c>
      <c r="G1712" s="1">
        <f t="shared" ca="1" si="344"/>
        <v>1995</v>
      </c>
      <c r="H1712" s="1" t="str">
        <f ca="1">IFERROR(INDEX(Varmeinstallation!B:B,MATCH(INDIRECT($A$1&amp;"L"&amp;A1712)*1,Varmeinstallation!A:A,0)),"Ingen varmeinstallationer")</f>
        <v>Centralvarme fra eget anlæg, et-kammer fyr</v>
      </c>
      <c r="I1712" s="1" t="str">
        <f ca="1">IFERROR(INDEX(Opvarmningsmiddel!B:B,MATCH(INDIRECT($A$1&amp;"M"&amp;A1712)*1,Opvarmningsmiddel!A:A,0)),"")</f>
        <v>Naturgas</v>
      </c>
      <c r="J1712" s="1">
        <f t="shared" ca="1" si="345"/>
        <v>0</v>
      </c>
      <c r="K1712" s="1" t="str">
        <f ca="1">IFERROR(INDEX(Relationstabel!$C$3:$K$10,MATCH(VALUE(INDIRECT($A$1&amp;"L"&amp;A1712)),Relationstabel!$A$3:$A$10,0),MATCH(IFERROR(VALUE(INDIRECT($A$1&amp;"M"&amp;A1712)),0),Relationstabel!$C$1:$K$1,0)),"Ingen varmeinstallationer")</f>
        <v>Naturgas</v>
      </c>
      <c r="L1712" s="1" t="str">
        <f ca="1">INDEX(Anvendelseskode!B:B,MATCH($E1712,Anvendelseskode!$A:$A,0))</f>
        <v>Fritliggende enfamilieshus (parcelhus)</v>
      </c>
      <c r="M1712" s="1" t="str">
        <f ca="1">INDEX(Anvendelseskode!C:C,MATCH($E1712,Anvendelseskode!$A:$A,0))</f>
        <v>Parcelhuse</v>
      </c>
      <c r="N1712" s="1" t="str">
        <f ca="1">INDEX(Anvendelseskode!D:D,MATCH($E1712,Anvendelseskode!$A:$A,0))</f>
        <v>Private husholdninger</v>
      </c>
      <c r="O1712" s="1" t="str">
        <f ca="1">IFERROR(INDEX(SBi!$2:$2,MATCH(G1712,SBi!$1:$1,1)),SBi!$K$2)</f>
        <v>1979-1998</v>
      </c>
      <c r="P1712" s="1">
        <f ca="1">IFERROR(INDEX(SBi!$C$3:$K$28,MATCH(E1712,SBi!$B$3:$B$28,0),MATCH(O1712,SBi!$C$2:$K$2,0)),0)</f>
        <v>105.4</v>
      </c>
      <c r="Q1712" s="19">
        <f t="shared" ca="1" si="346"/>
        <v>20.763800000000003</v>
      </c>
      <c r="R1712" s="19" t="str">
        <f ca="1">IFERROR(INDEX(VpD!$2:$2,MATCH(G1712,VpD!$1:$1,1)),VpD!$I$2)</f>
        <v>1979-1998</v>
      </c>
      <c r="S1712" s="1">
        <f ca="1">IFERROR(INDEX(VpD!$C$3:$I$27,MATCH(E1712,VpD!$B$3:$B$27,0),MATCH(R1712,VpD!$C$2:$I$2,0)),0)</f>
        <v>90</v>
      </c>
      <c r="T1712" s="19">
        <f t="shared" ca="1" si="347"/>
        <v>17.73</v>
      </c>
      <c r="U1712" s="14" t="str">
        <f t="shared" ca="1" si="348"/>
        <v xml:space="preserve">712904.2 </v>
      </c>
      <c r="V1712" s="14" t="str">
        <f t="shared" ca="1" si="349"/>
        <v>6168665.71</v>
      </c>
      <c r="W1712" s="14" t="str">
        <f t="shared" ca="1" si="350"/>
        <v>POINT(712904.2 6168665.71)</v>
      </c>
      <c r="X1712" s="14" t="str">
        <f>IFERROR(INDEX(BygningOmraade!B:B,MATCH(A1712,BygningOmraade!A:A,0)),"")</f>
        <v/>
      </c>
    </row>
    <row r="1713" spans="1:24" s="14" customFormat="1" x14ac:dyDescent="0.25">
      <c r="A1713" s="14">
        <f t="shared" si="338"/>
        <v>1713</v>
      </c>
      <c r="B1713" s="14" t="str">
        <f t="shared" ca="1" si="339"/>
        <v>63899ac3-bbdb-4dcd-88b7-8e4c270a29eb</v>
      </c>
      <c r="C1713" s="14" t="str">
        <f t="shared" ca="1" si="340"/>
        <v>0a3f507e-16f6-32b8-e044-0003ba298018</v>
      </c>
      <c r="D1713" s="14">
        <f t="shared" ca="1" si="341"/>
        <v>994929</v>
      </c>
      <c r="E1713" s="1">
        <f t="shared" ca="1" si="342"/>
        <v>120</v>
      </c>
      <c r="F1713" s="1">
        <f t="shared" ca="1" si="343"/>
        <v>171</v>
      </c>
      <c r="G1713" s="1">
        <f t="shared" ca="1" si="344"/>
        <v>1828</v>
      </c>
      <c r="H1713" s="1" t="str">
        <f ca="1">IFERROR(INDEX(Varmeinstallation!B:B,MATCH(INDIRECT($A$1&amp;"L"&amp;A1713)*1,Varmeinstallation!A:A,0)),"Ingen varmeinstallationer")</f>
        <v>Centralvarme fra eget anlæg, et-kammer fyr</v>
      </c>
      <c r="I1713" s="1" t="str">
        <f ca="1">IFERROR(INDEX(Opvarmningsmiddel!B:B,MATCH(INDIRECT($A$1&amp;"M"&amp;A1713)*1,Opvarmningsmiddel!A:A,0)),"")</f>
        <v>Naturgas</v>
      </c>
      <c r="J1713" s="1">
        <f t="shared" ca="1" si="345"/>
        <v>2</v>
      </c>
      <c r="K1713" s="1" t="str">
        <f ca="1">IFERROR(INDEX(Relationstabel!$C$3:$K$10,MATCH(VALUE(INDIRECT($A$1&amp;"L"&amp;A1713)),Relationstabel!$A$3:$A$10,0),MATCH(IFERROR(VALUE(INDIRECT($A$1&amp;"M"&amp;A1713)),0),Relationstabel!$C$1:$K$1,0)),"Ingen varmeinstallationer")</f>
        <v>Naturgas</v>
      </c>
      <c r="L1713" s="1" t="str">
        <f ca="1">INDEX(Anvendelseskode!B:B,MATCH($E1713,Anvendelseskode!$A:$A,0))</f>
        <v>Fritliggende enfamilieshus (parcelhus)</v>
      </c>
      <c r="M1713" s="1" t="str">
        <f ca="1">INDEX(Anvendelseskode!C:C,MATCH($E1713,Anvendelseskode!$A:$A,0))</f>
        <v>Parcelhuse</v>
      </c>
      <c r="N1713" s="1" t="str">
        <f ca="1">INDEX(Anvendelseskode!D:D,MATCH($E1713,Anvendelseskode!$A:$A,0))</f>
        <v>Private husholdninger</v>
      </c>
      <c r="O1713" s="1" t="str">
        <f ca="1">IFERROR(INDEX(SBi!$2:$2,MATCH(G1713,SBi!$1:$1,1)),SBi!$K$2)</f>
        <v>Før 1890</v>
      </c>
      <c r="P1713" s="1">
        <f ca="1">IFERROR(INDEX(SBi!$C$3:$K$28,MATCH(E1713,SBi!$B$3:$B$28,0),MATCH(O1713,SBi!$C$2:$K$2,0)),0)</f>
        <v>170.3</v>
      </c>
      <c r="Q1713" s="19">
        <f t="shared" ca="1" si="346"/>
        <v>29.121300000000002</v>
      </c>
      <c r="R1713" s="19" t="str">
        <f ca="1">IFERROR(INDEX(VpD!$2:$2,MATCH(G1713,VpD!$1:$1,1)),VpD!$I$2)</f>
        <v>&lt;1930</v>
      </c>
      <c r="S1713" s="1">
        <f ca="1">IFERROR(INDEX(VpD!$C$3:$I$27,MATCH(E1713,VpD!$B$3:$B$27,0),MATCH(R1713,VpD!$C$2:$I$2,0)),0)</f>
        <v>209</v>
      </c>
      <c r="T1713" s="19">
        <f t="shared" ca="1" si="347"/>
        <v>35.738999999999997</v>
      </c>
      <c r="U1713" s="14" t="str">
        <f t="shared" ca="1" si="348"/>
        <v xml:space="preserve">711770.8 </v>
      </c>
      <c r="V1713" s="14" t="str">
        <f t="shared" ca="1" si="349"/>
        <v>6170531.84</v>
      </c>
      <c r="W1713" s="14" t="str">
        <f t="shared" ca="1" si="350"/>
        <v>POINT(711770.8 6170531.84)</v>
      </c>
      <c r="X1713" s="14" t="str">
        <f>IFERROR(INDEX(BygningOmraade!B:B,MATCH(A1713,BygningOmraade!A:A,0)),"")</f>
        <v/>
      </c>
    </row>
    <row r="1714" spans="1:24" s="14" customFormat="1" x14ac:dyDescent="0.25">
      <c r="A1714" s="14">
        <f t="shared" si="338"/>
        <v>1714</v>
      </c>
      <c r="B1714" s="14" t="str">
        <f t="shared" ca="1" si="339"/>
        <v>63cfc318-e6fa-4c90-93ac-04734f06736d</v>
      </c>
      <c r="C1714" s="14" t="str">
        <f t="shared" ca="1" si="340"/>
        <v>53ba2f34-5ff3-2505-e044-0003ba298018</v>
      </c>
      <c r="D1714" s="14">
        <f t="shared" ca="1" si="341"/>
        <v>2702975</v>
      </c>
      <c r="E1714" s="1">
        <f t="shared" ca="1" si="342"/>
        <v>130</v>
      </c>
      <c r="F1714" s="1">
        <f t="shared" ca="1" si="343"/>
        <v>108</v>
      </c>
      <c r="G1714" s="1">
        <f t="shared" ca="1" si="344"/>
        <v>2008</v>
      </c>
      <c r="H1714" s="1" t="str">
        <f ca="1">IFERROR(INDEX(Varmeinstallation!B:B,MATCH(INDIRECT($A$1&amp;"L"&amp;A1714)*1,Varmeinstallation!A:A,0)),"Ingen varmeinstallationer")</f>
        <v>Centralvarme fra eget anlæg, et-kammer fyr</v>
      </c>
      <c r="I1714" s="1" t="str">
        <f ca="1">IFERROR(INDEX(Opvarmningsmiddel!B:B,MATCH(INDIRECT($A$1&amp;"M"&amp;A1714)*1,Opvarmningsmiddel!A:A,0)),"")</f>
        <v>Naturgas</v>
      </c>
      <c r="J1714" s="1">
        <f t="shared" ca="1" si="345"/>
        <v>90</v>
      </c>
      <c r="K1714" s="1" t="str">
        <f ca="1">IFERROR(INDEX(Relationstabel!$C$3:$K$10,MATCH(VALUE(INDIRECT($A$1&amp;"L"&amp;A1714)),Relationstabel!$A$3:$A$10,0),MATCH(IFERROR(VALUE(INDIRECT($A$1&amp;"M"&amp;A1714)),0),Relationstabel!$C$1:$K$1,0)),"Ingen varmeinstallationer")</f>
        <v>Naturgas</v>
      </c>
      <c r="L1714" s="1" t="str">
        <f ca="1">INDEX(Anvendelseskode!B:B,MATCH($E1714,Anvendelseskode!$A:$A,0))</f>
        <v>Række-, kæde-, dobbelthus (lodret adskillelse mellem enhederne)</v>
      </c>
      <c r="M1714" s="1" t="str">
        <f ca="1">INDEX(Anvendelseskode!C:C,MATCH($E1714,Anvendelseskode!$A:$A,0))</f>
        <v>Række-, kæde og dobbelthuse</v>
      </c>
      <c r="N1714" s="1" t="str">
        <f ca="1">INDEX(Anvendelseskode!D:D,MATCH($E1714,Anvendelseskode!$A:$A,0))</f>
        <v>Private husholdninger</v>
      </c>
      <c r="O1714" s="1" t="str">
        <f ca="1">IFERROR(INDEX(SBi!$2:$2,MATCH(G1714,SBi!$1:$1,1)),SBi!$K$2)</f>
        <v>Efter 2006</v>
      </c>
      <c r="P1714" s="1">
        <f ca="1">IFERROR(INDEX(SBi!$C$3:$K$28,MATCH(E1714,SBi!$B$3:$B$28,0),MATCH(O1714,SBi!$C$2:$K$2,0)),0)</f>
        <v>66.400000000000006</v>
      </c>
      <c r="Q1714" s="19">
        <f t="shared" ca="1" si="346"/>
        <v>7.1712000000000007</v>
      </c>
      <c r="R1714" s="19" t="str">
        <f ca="1">IFERROR(INDEX(VpD!$2:$2,MATCH(G1714,VpD!$1:$1,1)),VpD!$I$2)</f>
        <v>&gt;1998</v>
      </c>
      <c r="S1714" s="1">
        <f ca="1">IFERROR(INDEX(VpD!$C$3:$I$27,MATCH(E1714,VpD!$B$3:$B$27,0),MATCH(R1714,VpD!$C$2:$I$2,0)),0)</f>
        <v>65</v>
      </c>
      <c r="T1714" s="19">
        <f t="shared" ca="1" si="347"/>
        <v>7.02</v>
      </c>
      <c r="U1714" s="14" t="str">
        <f t="shared" ca="1" si="348"/>
        <v xml:space="preserve">712656.42 </v>
      </c>
      <c r="V1714" s="14" t="str">
        <f t="shared" ca="1" si="349"/>
        <v>6168751.8</v>
      </c>
      <c r="W1714" s="14" t="str">
        <f t="shared" ca="1" si="350"/>
        <v>POINT(712656.42 6168751.8)</v>
      </c>
      <c r="X1714" s="14" t="str">
        <f>IFERROR(INDEX(BygningOmraade!B:B,MATCH(A1714,BygningOmraade!A:A,0)),"")</f>
        <v/>
      </c>
    </row>
    <row r="1715" spans="1:24" s="14" customFormat="1" x14ac:dyDescent="0.25">
      <c r="A1715" s="14">
        <f t="shared" si="338"/>
        <v>1715</v>
      </c>
      <c r="B1715" s="14" t="str">
        <f t="shared" ca="1" si="339"/>
        <v>63d4fe48-f61a-43b2-8af6-f03737e0829d</v>
      </c>
      <c r="C1715" s="14" t="str">
        <f t="shared" ca="1" si="340"/>
        <v>0a3f507e-1c19-32b8-e044-0003ba298018</v>
      </c>
      <c r="D1715" s="14">
        <f t="shared" ca="1" si="341"/>
        <v>997424</v>
      </c>
      <c r="E1715" s="1">
        <f t="shared" ca="1" si="342"/>
        <v>120</v>
      </c>
      <c r="F1715" s="1">
        <f t="shared" ca="1" si="343"/>
        <v>135</v>
      </c>
      <c r="G1715" s="1">
        <f t="shared" ca="1" si="344"/>
        <v>1985</v>
      </c>
      <c r="H1715" s="1" t="str">
        <f ca="1">IFERROR(INDEX(Varmeinstallation!B:B,MATCH(INDIRECT($A$1&amp;"L"&amp;A1715)*1,Varmeinstallation!A:A,0)),"Ingen varmeinstallationer")</f>
        <v>Centralvarme fra eget anlæg, et-kammer fyr</v>
      </c>
      <c r="I1715" s="1" t="str">
        <f ca="1">IFERROR(INDEX(Opvarmningsmiddel!B:B,MATCH(INDIRECT($A$1&amp;"M"&amp;A1715)*1,Opvarmningsmiddel!A:A,0)),"")</f>
        <v>Naturgas</v>
      </c>
      <c r="J1715" s="1">
        <f t="shared" ca="1" si="345"/>
        <v>2</v>
      </c>
      <c r="K1715" s="1" t="str">
        <f ca="1">IFERROR(INDEX(Relationstabel!$C$3:$K$10,MATCH(VALUE(INDIRECT($A$1&amp;"L"&amp;A1715)),Relationstabel!$A$3:$A$10,0),MATCH(IFERROR(VALUE(INDIRECT($A$1&amp;"M"&amp;A1715)),0),Relationstabel!$C$1:$K$1,0)),"Ingen varmeinstallationer")</f>
        <v>Naturgas</v>
      </c>
      <c r="L1715" s="1" t="str">
        <f ca="1">INDEX(Anvendelseskode!B:B,MATCH($E1715,Anvendelseskode!$A:$A,0))</f>
        <v>Fritliggende enfamilieshus (parcelhus)</v>
      </c>
      <c r="M1715" s="1" t="str">
        <f ca="1">INDEX(Anvendelseskode!C:C,MATCH($E1715,Anvendelseskode!$A:$A,0))</f>
        <v>Parcelhuse</v>
      </c>
      <c r="N1715" s="1" t="str">
        <f ca="1">INDEX(Anvendelseskode!D:D,MATCH($E1715,Anvendelseskode!$A:$A,0))</f>
        <v>Private husholdninger</v>
      </c>
      <c r="O1715" s="1" t="str">
        <f ca="1">IFERROR(INDEX(SBi!$2:$2,MATCH(G1715,SBi!$1:$1,1)),SBi!$K$2)</f>
        <v>1979-1998</v>
      </c>
      <c r="P1715" s="1">
        <f ca="1">IFERROR(INDEX(SBi!$C$3:$K$28,MATCH(E1715,SBi!$B$3:$B$28,0),MATCH(O1715,SBi!$C$2:$K$2,0)),0)</f>
        <v>105.4</v>
      </c>
      <c r="Q1715" s="19">
        <f t="shared" ca="1" si="346"/>
        <v>14.228999999999999</v>
      </c>
      <c r="R1715" s="19" t="str">
        <f ca="1">IFERROR(INDEX(VpD!$2:$2,MATCH(G1715,VpD!$1:$1,1)),VpD!$I$2)</f>
        <v>1979-1998</v>
      </c>
      <c r="S1715" s="1">
        <f ca="1">IFERROR(INDEX(VpD!$C$3:$I$27,MATCH(E1715,VpD!$B$3:$B$27,0),MATCH(R1715,VpD!$C$2:$I$2,0)),0)</f>
        <v>90</v>
      </c>
      <c r="T1715" s="19">
        <f t="shared" ca="1" si="347"/>
        <v>12.15</v>
      </c>
      <c r="U1715" s="14" t="str">
        <f t="shared" ca="1" si="348"/>
        <v xml:space="preserve">714000.27 </v>
      </c>
      <c r="V1715" s="14" t="str">
        <f t="shared" ca="1" si="349"/>
        <v>6169326.77</v>
      </c>
      <c r="W1715" s="14" t="str">
        <f t="shared" ca="1" si="350"/>
        <v>POINT(714000.27 6169326.77)</v>
      </c>
      <c r="X1715" s="14" t="str">
        <f>IFERROR(INDEX(BygningOmraade!B:B,MATCH(A1715,BygningOmraade!A:A,0)),"")</f>
        <v/>
      </c>
    </row>
    <row r="1716" spans="1:24" s="14" customFormat="1" x14ac:dyDescent="0.25">
      <c r="A1716" s="14">
        <f t="shared" si="338"/>
        <v>1716</v>
      </c>
      <c r="B1716" s="14" t="str">
        <f t="shared" ca="1" si="339"/>
        <v>63d970f1-a893-457f-b722-e92dac624fcc</v>
      </c>
      <c r="C1716" s="14" t="str">
        <f t="shared" ca="1" si="340"/>
        <v>0a3f507e-1f0e-32b8-e044-0003ba298018</v>
      </c>
      <c r="D1716" s="14">
        <f t="shared" ca="1" si="341"/>
        <v>993942</v>
      </c>
      <c r="E1716" s="1">
        <f t="shared" ca="1" si="342"/>
        <v>120</v>
      </c>
      <c r="F1716" s="1">
        <f t="shared" ca="1" si="343"/>
        <v>149</v>
      </c>
      <c r="G1716" s="1">
        <f t="shared" ca="1" si="344"/>
        <v>1979</v>
      </c>
      <c r="H1716" s="1" t="str">
        <f ca="1">IFERROR(INDEX(Varmeinstallation!B:B,MATCH(INDIRECT($A$1&amp;"L"&amp;A1716)*1,Varmeinstallation!A:A,0)),"Ingen varmeinstallationer")</f>
        <v>Fjernvarme/blokvarme (radiatorsystemer eller varmluftanlæg)</v>
      </c>
      <c r="I1716" s="1" t="str">
        <f ca="1">IFERROR(INDEX(Opvarmningsmiddel!B:B,MATCH(INDIRECT($A$1&amp;"M"&amp;A1716)*1,Opvarmningsmiddel!A:A,0)),"")</f>
        <v/>
      </c>
      <c r="J1716" s="1">
        <f t="shared" ca="1" si="345"/>
        <v>5</v>
      </c>
      <c r="K1716" s="1" t="str">
        <f ca="1">IFERROR(INDEX(Relationstabel!$C$3:$K$10,MATCH(VALUE(INDIRECT($A$1&amp;"L"&amp;A1716)),Relationstabel!$A$3:$A$10,0),MATCH(IFERROR(VALUE(INDIRECT($A$1&amp;"M"&amp;A1716)),0),Relationstabel!$C$1:$K$1,0)),"Ingen varmeinstallationer")</f>
        <v>Fjernvarme/ Blokvarme</v>
      </c>
      <c r="L1716" s="1" t="str">
        <f ca="1">INDEX(Anvendelseskode!B:B,MATCH($E1716,Anvendelseskode!$A:$A,0))</f>
        <v>Fritliggende enfamilieshus (parcelhus)</v>
      </c>
      <c r="M1716" s="1" t="str">
        <f ca="1">INDEX(Anvendelseskode!C:C,MATCH($E1716,Anvendelseskode!$A:$A,0))</f>
        <v>Parcelhuse</v>
      </c>
      <c r="N1716" s="1" t="str">
        <f ca="1">INDEX(Anvendelseskode!D:D,MATCH($E1716,Anvendelseskode!$A:$A,0))</f>
        <v>Private husholdninger</v>
      </c>
      <c r="O1716" s="1" t="str">
        <f ca="1">IFERROR(INDEX(SBi!$2:$2,MATCH(G1716,SBi!$1:$1,1)),SBi!$K$2)</f>
        <v>1979-1998</v>
      </c>
      <c r="P1716" s="1">
        <f ca="1">IFERROR(INDEX(SBi!$C$3:$K$28,MATCH(E1716,SBi!$B$3:$B$28,0),MATCH(O1716,SBi!$C$2:$K$2,0)),0)</f>
        <v>105.4</v>
      </c>
      <c r="Q1716" s="19">
        <f t="shared" ca="1" si="346"/>
        <v>15.704600000000001</v>
      </c>
      <c r="R1716" s="19" t="str">
        <f ca="1">IFERROR(INDEX(VpD!$2:$2,MATCH(G1716,VpD!$1:$1,1)),VpD!$I$2)</f>
        <v>1979-1998</v>
      </c>
      <c r="S1716" s="1">
        <f ca="1">IFERROR(INDEX(VpD!$C$3:$I$27,MATCH(E1716,VpD!$B$3:$B$27,0),MATCH(R1716,VpD!$C$2:$I$2,0)),0)</f>
        <v>90</v>
      </c>
      <c r="T1716" s="19">
        <f t="shared" ca="1" si="347"/>
        <v>13.41</v>
      </c>
      <c r="U1716" s="14" t="str">
        <f t="shared" ca="1" si="348"/>
        <v xml:space="preserve">711159.39 </v>
      </c>
      <c r="V1716" s="14" t="str">
        <f t="shared" ca="1" si="349"/>
        <v>6171851.15</v>
      </c>
      <c r="W1716" s="14" t="str">
        <f t="shared" ca="1" si="350"/>
        <v>POINT(711159.39 6171851.15)</v>
      </c>
      <c r="X1716" s="14" t="str">
        <f>IFERROR(INDEX(BygningOmraade!B:B,MATCH(A1716,BygningOmraade!A:A,0)),"")</f>
        <v/>
      </c>
    </row>
    <row r="1717" spans="1:24" s="14" customFormat="1" x14ac:dyDescent="0.25">
      <c r="A1717" s="14">
        <f t="shared" si="338"/>
        <v>1717</v>
      </c>
      <c r="B1717" s="14" t="str">
        <f t="shared" ca="1" si="339"/>
        <v>63f82386-47aa-4036-a7c3-621997b470df</v>
      </c>
      <c r="C1717" s="14" t="str">
        <f t="shared" ca="1" si="340"/>
        <v>3cae7253-0967-0f90-e044-0003ba298018</v>
      </c>
      <c r="D1717" s="14">
        <f t="shared" ca="1" si="341"/>
        <v>2685075</v>
      </c>
      <c r="E1717" s="1">
        <f t="shared" ca="1" si="342"/>
        <v>130</v>
      </c>
      <c r="F1717" s="1">
        <f t="shared" ca="1" si="343"/>
        <v>118</v>
      </c>
      <c r="G1717" s="1">
        <f t="shared" ca="1" si="344"/>
        <v>2008</v>
      </c>
      <c r="H1717" s="1" t="str">
        <f ca="1">IFERROR(INDEX(Varmeinstallation!B:B,MATCH(INDIRECT($A$1&amp;"L"&amp;A1717)*1,Varmeinstallation!A:A,0)),"Ingen varmeinstallationer")</f>
        <v>Fjernvarme/blokvarme (radiatorsystemer eller varmluftanlæg)</v>
      </c>
      <c r="I1717" s="1" t="str">
        <f ca="1">IFERROR(INDEX(Opvarmningsmiddel!B:B,MATCH(INDIRECT($A$1&amp;"M"&amp;A1717)*1,Opvarmningsmiddel!A:A,0)),"")</f>
        <v/>
      </c>
      <c r="J1717" s="1">
        <f t="shared" ca="1" si="345"/>
        <v>90</v>
      </c>
      <c r="K1717" s="1" t="str">
        <f ca="1">IFERROR(INDEX(Relationstabel!$C$3:$K$10,MATCH(VALUE(INDIRECT($A$1&amp;"L"&amp;A1717)),Relationstabel!$A$3:$A$10,0),MATCH(IFERROR(VALUE(INDIRECT($A$1&amp;"M"&amp;A1717)),0),Relationstabel!$C$1:$K$1,0)),"Ingen varmeinstallationer")</f>
        <v>Fjernvarme/ Blokvarme</v>
      </c>
      <c r="L1717" s="1" t="str">
        <f ca="1">INDEX(Anvendelseskode!B:B,MATCH($E1717,Anvendelseskode!$A:$A,0))</f>
        <v>Række-, kæde-, dobbelthus (lodret adskillelse mellem enhederne)</v>
      </c>
      <c r="M1717" s="1" t="str">
        <f ca="1">INDEX(Anvendelseskode!C:C,MATCH($E1717,Anvendelseskode!$A:$A,0))</f>
        <v>Række-, kæde og dobbelthuse</v>
      </c>
      <c r="N1717" s="1" t="str">
        <f ca="1">INDEX(Anvendelseskode!D:D,MATCH($E1717,Anvendelseskode!$A:$A,0))</f>
        <v>Private husholdninger</v>
      </c>
      <c r="O1717" s="1" t="str">
        <f ca="1">IFERROR(INDEX(SBi!$2:$2,MATCH(G1717,SBi!$1:$1,1)),SBi!$K$2)</f>
        <v>Efter 2006</v>
      </c>
      <c r="P1717" s="1">
        <f ca="1">IFERROR(INDEX(SBi!$C$3:$K$28,MATCH(E1717,SBi!$B$3:$B$28,0),MATCH(O1717,SBi!$C$2:$K$2,0)),0)</f>
        <v>66.400000000000006</v>
      </c>
      <c r="Q1717" s="19">
        <f t="shared" ca="1" si="346"/>
        <v>7.8352000000000004</v>
      </c>
      <c r="R1717" s="19" t="str">
        <f ca="1">IFERROR(INDEX(VpD!$2:$2,MATCH(G1717,VpD!$1:$1,1)),VpD!$I$2)</f>
        <v>&gt;1998</v>
      </c>
      <c r="S1717" s="1">
        <f ca="1">IFERROR(INDEX(VpD!$C$3:$I$27,MATCH(E1717,VpD!$B$3:$B$27,0),MATCH(R1717,VpD!$C$2:$I$2,0)),0)</f>
        <v>65</v>
      </c>
      <c r="T1717" s="19">
        <f t="shared" ca="1" si="347"/>
        <v>7.67</v>
      </c>
      <c r="U1717" s="14" t="str">
        <f t="shared" ca="1" si="348"/>
        <v xml:space="preserve">711676.27 </v>
      </c>
      <c r="V1717" s="14" t="str">
        <f t="shared" ca="1" si="349"/>
        <v>6172751.4</v>
      </c>
      <c r="W1717" s="14" t="str">
        <f t="shared" ca="1" si="350"/>
        <v>POINT(711676.27 6172751.4)</v>
      </c>
      <c r="X1717" s="14" t="str">
        <f>IFERROR(INDEX(BygningOmraade!B:B,MATCH(A1717,BygningOmraade!A:A,0)),"")</f>
        <v/>
      </c>
    </row>
    <row r="1718" spans="1:24" s="14" customFormat="1" x14ac:dyDescent="0.25">
      <c r="A1718" s="14">
        <f t="shared" si="338"/>
        <v>1718</v>
      </c>
      <c r="B1718" s="14" t="str">
        <f t="shared" ca="1" si="339"/>
        <v>6400deaa-7d96-44f1-ba05-749a41263b8e</v>
      </c>
      <c r="C1718" s="14" t="str">
        <f t="shared" ca="1" si="340"/>
        <v>0a3f507e-1b5e-32b8-e044-0003ba298018</v>
      </c>
      <c r="D1718" s="14">
        <f t="shared" ca="1" si="341"/>
        <v>996835</v>
      </c>
      <c r="E1718" s="1">
        <f t="shared" ca="1" si="342"/>
        <v>130</v>
      </c>
      <c r="F1718" s="1">
        <f t="shared" ca="1" si="343"/>
        <v>112</v>
      </c>
      <c r="G1718" s="1">
        <f t="shared" ca="1" si="344"/>
        <v>1978</v>
      </c>
      <c r="H1718" s="1" t="str">
        <f ca="1">IFERROR(INDEX(Varmeinstallation!B:B,MATCH(INDIRECT($A$1&amp;"L"&amp;A1718)*1,Varmeinstallation!A:A,0)),"Ingen varmeinstallationer")</f>
        <v>Fjernvarme/blokvarme (radiatorsystemer eller varmluftanlæg)</v>
      </c>
      <c r="I1718" s="1" t="str">
        <f ca="1">IFERROR(INDEX(Opvarmningsmiddel!B:B,MATCH(INDIRECT($A$1&amp;"M"&amp;A1718)*1,Opvarmningsmiddel!A:A,0)),"")</f>
        <v/>
      </c>
      <c r="J1718" s="1">
        <f t="shared" ca="1" si="345"/>
        <v>0</v>
      </c>
      <c r="K1718" s="1" t="str">
        <f ca="1">IFERROR(INDEX(Relationstabel!$C$3:$K$10,MATCH(VALUE(INDIRECT($A$1&amp;"L"&amp;A1718)),Relationstabel!$A$3:$A$10,0),MATCH(IFERROR(VALUE(INDIRECT($A$1&amp;"M"&amp;A1718)),0),Relationstabel!$C$1:$K$1,0)),"Ingen varmeinstallationer")</f>
        <v>Fjernvarme/ Blokvarme</v>
      </c>
      <c r="L1718" s="1" t="str">
        <f ca="1">INDEX(Anvendelseskode!B:B,MATCH($E1718,Anvendelseskode!$A:$A,0))</f>
        <v>Række-, kæde-, dobbelthus (lodret adskillelse mellem enhederne)</v>
      </c>
      <c r="M1718" s="1" t="str">
        <f ca="1">INDEX(Anvendelseskode!C:C,MATCH($E1718,Anvendelseskode!$A:$A,0))</f>
        <v>Række-, kæde og dobbelthuse</v>
      </c>
      <c r="N1718" s="1" t="str">
        <f ca="1">INDEX(Anvendelseskode!D:D,MATCH($E1718,Anvendelseskode!$A:$A,0))</f>
        <v>Private husholdninger</v>
      </c>
      <c r="O1718" s="1" t="str">
        <f ca="1">IFERROR(INDEX(SBi!$2:$2,MATCH(G1718,SBi!$1:$1,1)),SBi!$K$2)</f>
        <v>1973-1978</v>
      </c>
      <c r="P1718" s="1">
        <f ca="1">IFERROR(INDEX(SBi!$C$3:$K$28,MATCH(E1718,SBi!$B$3:$B$28,0),MATCH(O1718,SBi!$C$2:$K$2,0)),0)</f>
        <v>112.6</v>
      </c>
      <c r="Q1718" s="19">
        <f t="shared" ca="1" si="346"/>
        <v>12.611199999999998</v>
      </c>
      <c r="R1718" s="19" t="str">
        <f ca="1">IFERROR(INDEX(VpD!$2:$2,MATCH(G1718,VpD!$1:$1,1)),VpD!$I$2)</f>
        <v>1973-1978</v>
      </c>
      <c r="S1718" s="1">
        <f ca="1">IFERROR(INDEX(VpD!$C$3:$I$27,MATCH(E1718,VpD!$B$3:$B$27,0),MATCH(R1718,VpD!$C$2:$I$2,0)),0)</f>
        <v>98</v>
      </c>
      <c r="T1718" s="19">
        <f t="shared" ca="1" si="347"/>
        <v>10.976000000000001</v>
      </c>
      <c r="U1718" s="14" t="str">
        <f t="shared" ca="1" si="348"/>
        <v xml:space="preserve">713447.59 </v>
      </c>
      <c r="V1718" s="14" t="str">
        <f t="shared" ca="1" si="349"/>
        <v>6169715.69</v>
      </c>
      <c r="W1718" s="14" t="str">
        <f t="shared" ca="1" si="350"/>
        <v>POINT(713447.59 6169715.69)</v>
      </c>
      <c r="X1718" s="14" t="str">
        <f>IFERROR(INDEX(BygningOmraade!B:B,MATCH(A1718,BygningOmraade!A:A,0)),"")</f>
        <v/>
      </c>
    </row>
    <row r="1719" spans="1:24" s="14" customFormat="1" x14ac:dyDescent="0.25">
      <c r="A1719" s="14">
        <f t="shared" si="338"/>
        <v>1719</v>
      </c>
      <c r="B1719" s="14" t="str">
        <f t="shared" ca="1" si="339"/>
        <v>6413fd48-3301-4c7a-9ea0-67bdec4802a4</v>
      </c>
      <c r="C1719" s="14" t="str">
        <f t="shared" ca="1" si="340"/>
        <v>0a3f507e-20a3-32b8-e044-0003ba298018</v>
      </c>
      <c r="D1719" s="14">
        <f t="shared" ca="1" si="341"/>
        <v>994150</v>
      </c>
      <c r="E1719" s="1">
        <f t="shared" ca="1" si="342"/>
        <v>140</v>
      </c>
      <c r="F1719" s="1">
        <f t="shared" ca="1" si="343"/>
        <v>580</v>
      </c>
      <c r="G1719" s="1">
        <f t="shared" ca="1" si="344"/>
        <v>1991</v>
      </c>
      <c r="H1719" s="1" t="str">
        <f ca="1">IFERROR(INDEX(Varmeinstallation!B:B,MATCH(INDIRECT($A$1&amp;"L"&amp;A1719)*1,Varmeinstallation!A:A,0)),"Ingen varmeinstallationer")</f>
        <v>Fjernvarme/blokvarme (radiatorsystemer eller varmluftanlæg)</v>
      </c>
      <c r="I1719" s="1" t="str">
        <f ca="1">IFERROR(INDEX(Opvarmningsmiddel!B:B,MATCH(INDIRECT($A$1&amp;"M"&amp;A1719)*1,Opvarmningsmiddel!A:A,0)),"")</f>
        <v/>
      </c>
      <c r="J1719" s="1">
        <f t="shared" ca="1" si="345"/>
        <v>0</v>
      </c>
      <c r="K1719" s="1" t="str">
        <f ca="1">IFERROR(INDEX(Relationstabel!$C$3:$K$10,MATCH(VALUE(INDIRECT($A$1&amp;"L"&amp;A1719)),Relationstabel!$A$3:$A$10,0),MATCH(IFERROR(VALUE(INDIRECT($A$1&amp;"M"&amp;A1719)),0),Relationstabel!$C$1:$K$1,0)),"Ingen varmeinstallationer")</f>
        <v>Fjernvarme/ Blokvarme</v>
      </c>
      <c r="L1719" s="1" t="str">
        <f ca="1">INDEX(Anvendelseskode!B:B,MATCH($E1719,Anvendelseskode!$A:$A,0))</f>
        <v>Etageboligbebyggelse</v>
      </c>
      <c r="M1719" s="1" t="str">
        <f ca="1">INDEX(Anvendelseskode!C:C,MATCH($E1719,Anvendelseskode!$A:$A,0))</f>
        <v>Etageboligbebyggelse</v>
      </c>
      <c r="N1719" s="1" t="str">
        <f ca="1">INDEX(Anvendelseskode!D:D,MATCH($E1719,Anvendelseskode!$A:$A,0))</f>
        <v>Private husholdninger</v>
      </c>
      <c r="O1719" s="1" t="str">
        <f ca="1">IFERROR(INDEX(SBi!$2:$2,MATCH(G1719,SBi!$1:$1,1)),SBi!$K$2)</f>
        <v>1979-1998</v>
      </c>
      <c r="P1719" s="1">
        <f ca="1">IFERROR(INDEX(SBi!$C$3:$K$28,MATCH(E1719,SBi!$B$3:$B$28,0),MATCH(O1719,SBi!$C$2:$K$2,0)),0)</f>
        <v>108.5</v>
      </c>
      <c r="Q1719" s="19">
        <f t="shared" ca="1" si="346"/>
        <v>62.93</v>
      </c>
      <c r="R1719" s="19" t="str">
        <f ca="1">IFERROR(INDEX(VpD!$2:$2,MATCH(G1719,VpD!$1:$1,1)),VpD!$I$2)</f>
        <v>1979-1998</v>
      </c>
      <c r="S1719" s="1">
        <f ca="1">IFERROR(INDEX(VpD!$C$3:$I$27,MATCH(E1719,VpD!$B$3:$B$27,0),MATCH(R1719,VpD!$C$2:$I$2,0)),0)</f>
        <v>80</v>
      </c>
      <c r="T1719" s="19">
        <f t="shared" ca="1" si="347"/>
        <v>46.4</v>
      </c>
      <c r="U1719" s="14" t="str">
        <f t="shared" ca="1" si="348"/>
        <v xml:space="preserve">711419.64 </v>
      </c>
      <c r="V1719" s="14" t="str">
        <f t="shared" ca="1" si="349"/>
        <v>6172639.72</v>
      </c>
      <c r="W1719" s="14" t="str">
        <f t="shared" ca="1" si="350"/>
        <v>POINT(711419.64 6172639.72)</v>
      </c>
      <c r="X1719" s="14" t="str">
        <f>IFERROR(INDEX(BygningOmraade!B:B,MATCH(A1719,BygningOmraade!A:A,0)),"")</f>
        <v/>
      </c>
    </row>
    <row r="1720" spans="1:24" s="14" customFormat="1" x14ac:dyDescent="0.25">
      <c r="A1720" s="14">
        <f t="shared" si="338"/>
        <v>1720</v>
      </c>
      <c r="B1720" s="14" t="str">
        <f t="shared" ca="1" si="339"/>
        <v>641bccda-d6da-4171-9859-fe045dd83eeb</v>
      </c>
      <c r="C1720" s="14" t="str">
        <f t="shared" ca="1" si="340"/>
        <v>0a3f507e-218a-32b8-e044-0003ba298018</v>
      </c>
      <c r="D1720" s="14">
        <f t="shared" ca="1" si="341"/>
        <v>997282</v>
      </c>
      <c r="E1720" s="1">
        <f t="shared" ca="1" si="342"/>
        <v>130</v>
      </c>
      <c r="F1720" s="1">
        <f t="shared" ca="1" si="343"/>
        <v>109</v>
      </c>
      <c r="G1720" s="1">
        <f t="shared" ca="1" si="344"/>
        <v>1978</v>
      </c>
      <c r="H1720" s="1" t="str">
        <f ca="1">IFERROR(INDEX(Varmeinstallation!B:B,MATCH(INDIRECT($A$1&amp;"L"&amp;A1720)*1,Varmeinstallation!A:A,0)),"Ingen varmeinstallationer")</f>
        <v>Fjernvarme/blokvarme (radiatorsystemer eller varmluftanlæg)</v>
      </c>
      <c r="I1720" s="1" t="str">
        <f ca="1">IFERROR(INDEX(Opvarmningsmiddel!B:B,MATCH(INDIRECT($A$1&amp;"M"&amp;A1720)*1,Opvarmningsmiddel!A:A,0)),"")</f>
        <v/>
      </c>
      <c r="J1720" s="1">
        <f t="shared" ca="1" si="345"/>
        <v>0</v>
      </c>
      <c r="K1720" s="1" t="str">
        <f ca="1">IFERROR(INDEX(Relationstabel!$C$3:$K$10,MATCH(VALUE(INDIRECT($A$1&amp;"L"&amp;A1720)),Relationstabel!$A$3:$A$10,0),MATCH(IFERROR(VALUE(INDIRECT($A$1&amp;"M"&amp;A1720)),0),Relationstabel!$C$1:$K$1,0)),"Ingen varmeinstallationer")</f>
        <v>Fjernvarme/ Blokvarme</v>
      </c>
      <c r="L1720" s="1" t="str">
        <f ca="1">INDEX(Anvendelseskode!B:B,MATCH($E1720,Anvendelseskode!$A:$A,0))</f>
        <v>Række-, kæde-, dobbelthus (lodret adskillelse mellem enhederne)</v>
      </c>
      <c r="M1720" s="1" t="str">
        <f ca="1">INDEX(Anvendelseskode!C:C,MATCH($E1720,Anvendelseskode!$A:$A,0))</f>
        <v>Række-, kæde og dobbelthuse</v>
      </c>
      <c r="N1720" s="1" t="str">
        <f ca="1">INDEX(Anvendelseskode!D:D,MATCH($E1720,Anvendelseskode!$A:$A,0))</f>
        <v>Private husholdninger</v>
      </c>
      <c r="O1720" s="1" t="str">
        <f ca="1">IFERROR(INDEX(SBi!$2:$2,MATCH(G1720,SBi!$1:$1,1)),SBi!$K$2)</f>
        <v>1973-1978</v>
      </c>
      <c r="P1720" s="1">
        <f ca="1">IFERROR(INDEX(SBi!$C$3:$K$28,MATCH(E1720,SBi!$B$3:$B$28,0),MATCH(O1720,SBi!$C$2:$K$2,0)),0)</f>
        <v>112.6</v>
      </c>
      <c r="Q1720" s="19">
        <f t="shared" ca="1" si="346"/>
        <v>12.273399999999999</v>
      </c>
      <c r="R1720" s="19" t="str">
        <f ca="1">IFERROR(INDEX(VpD!$2:$2,MATCH(G1720,VpD!$1:$1,1)),VpD!$I$2)</f>
        <v>1973-1978</v>
      </c>
      <c r="S1720" s="1">
        <f ca="1">IFERROR(INDEX(VpD!$C$3:$I$27,MATCH(E1720,VpD!$B$3:$B$27,0),MATCH(R1720,VpD!$C$2:$I$2,0)),0)</f>
        <v>98</v>
      </c>
      <c r="T1720" s="19">
        <f t="shared" ca="1" si="347"/>
        <v>10.682</v>
      </c>
      <c r="U1720" s="14" t="str">
        <f t="shared" ca="1" si="348"/>
        <v xml:space="preserve">713691.81 </v>
      </c>
      <c r="V1720" s="14" t="str">
        <f t="shared" ca="1" si="349"/>
        <v>6169602.79</v>
      </c>
      <c r="W1720" s="14" t="str">
        <f t="shared" ca="1" si="350"/>
        <v>POINT(713691.81 6169602.79)</v>
      </c>
      <c r="X1720" s="14" t="str">
        <f>IFERROR(INDEX(BygningOmraade!B:B,MATCH(A1720,BygningOmraade!A:A,0)),"")</f>
        <v/>
      </c>
    </row>
    <row r="1721" spans="1:24" s="14" customFormat="1" x14ac:dyDescent="0.25">
      <c r="A1721" s="14">
        <f t="shared" si="338"/>
        <v>1721</v>
      </c>
      <c r="B1721" s="14" t="str">
        <f t="shared" ca="1" si="339"/>
        <v>64248c19-8df7-459f-ab22-ed7f8e93f13a</v>
      </c>
      <c r="C1721" s="14" t="str">
        <f t="shared" ca="1" si="340"/>
        <v>0a3f507e-1681-32b8-e044-0003ba298018</v>
      </c>
      <c r="D1721" s="14">
        <f t="shared" ca="1" si="341"/>
        <v>996956</v>
      </c>
      <c r="E1721" s="1">
        <f t="shared" ca="1" si="342"/>
        <v>130</v>
      </c>
      <c r="F1721" s="1">
        <f t="shared" ca="1" si="343"/>
        <v>102</v>
      </c>
      <c r="G1721" s="1">
        <f t="shared" ca="1" si="344"/>
        <v>1977</v>
      </c>
      <c r="H1721" s="1" t="str">
        <f ca="1">IFERROR(INDEX(Varmeinstallation!B:B,MATCH(INDIRECT($A$1&amp;"L"&amp;A1721)*1,Varmeinstallation!A:A,0)),"Ingen varmeinstallationer")</f>
        <v>Fjernvarme/blokvarme (radiatorsystemer eller varmluftanlæg)</v>
      </c>
      <c r="I1721" s="1" t="str">
        <f ca="1">IFERROR(INDEX(Opvarmningsmiddel!B:B,MATCH(INDIRECT($A$1&amp;"M"&amp;A1721)*1,Opvarmningsmiddel!A:A,0)),"")</f>
        <v/>
      </c>
      <c r="J1721" s="1">
        <f t="shared" ca="1" si="345"/>
        <v>0</v>
      </c>
      <c r="K1721" s="1" t="str">
        <f ca="1">IFERROR(INDEX(Relationstabel!$C$3:$K$10,MATCH(VALUE(INDIRECT($A$1&amp;"L"&amp;A1721)),Relationstabel!$A$3:$A$10,0),MATCH(IFERROR(VALUE(INDIRECT($A$1&amp;"M"&amp;A1721)),0),Relationstabel!$C$1:$K$1,0)),"Ingen varmeinstallationer")</f>
        <v>Fjernvarme/ Blokvarme</v>
      </c>
      <c r="L1721" s="1" t="str">
        <f ca="1">INDEX(Anvendelseskode!B:B,MATCH($E1721,Anvendelseskode!$A:$A,0))</f>
        <v>Række-, kæde-, dobbelthus (lodret adskillelse mellem enhederne)</v>
      </c>
      <c r="M1721" s="1" t="str">
        <f ca="1">INDEX(Anvendelseskode!C:C,MATCH($E1721,Anvendelseskode!$A:$A,0))</f>
        <v>Række-, kæde og dobbelthuse</v>
      </c>
      <c r="N1721" s="1" t="str">
        <f ca="1">INDEX(Anvendelseskode!D:D,MATCH($E1721,Anvendelseskode!$A:$A,0))</f>
        <v>Private husholdninger</v>
      </c>
      <c r="O1721" s="1" t="str">
        <f ca="1">IFERROR(INDEX(SBi!$2:$2,MATCH(G1721,SBi!$1:$1,1)),SBi!$K$2)</f>
        <v>1973-1978</v>
      </c>
      <c r="P1721" s="1">
        <f ca="1">IFERROR(INDEX(SBi!$C$3:$K$28,MATCH(E1721,SBi!$B$3:$B$28,0),MATCH(O1721,SBi!$C$2:$K$2,0)),0)</f>
        <v>112.6</v>
      </c>
      <c r="Q1721" s="19">
        <f t="shared" ca="1" si="346"/>
        <v>11.485199999999999</v>
      </c>
      <c r="R1721" s="19" t="str">
        <f ca="1">IFERROR(INDEX(VpD!$2:$2,MATCH(G1721,VpD!$1:$1,1)),VpD!$I$2)</f>
        <v>1973-1978</v>
      </c>
      <c r="S1721" s="1">
        <f ca="1">IFERROR(INDEX(VpD!$C$3:$I$27,MATCH(E1721,VpD!$B$3:$B$27,0),MATCH(R1721,VpD!$C$2:$I$2,0)),0)</f>
        <v>98</v>
      </c>
      <c r="T1721" s="19">
        <f t="shared" ca="1" si="347"/>
        <v>9.9960000000000004</v>
      </c>
      <c r="U1721" s="14" t="str">
        <f t="shared" ca="1" si="348"/>
        <v xml:space="preserve">713616.46 </v>
      </c>
      <c r="V1721" s="14" t="str">
        <f t="shared" ca="1" si="349"/>
        <v>6169582.28</v>
      </c>
      <c r="W1721" s="14" t="str">
        <f t="shared" ca="1" si="350"/>
        <v>POINT(713616.46 6169582.28)</v>
      </c>
      <c r="X1721" s="14" t="str">
        <f>IFERROR(INDEX(BygningOmraade!B:B,MATCH(A1721,BygningOmraade!A:A,0)),"")</f>
        <v/>
      </c>
    </row>
    <row r="1722" spans="1:24" s="14" customFormat="1" x14ac:dyDescent="0.25">
      <c r="A1722" s="14">
        <f t="shared" si="338"/>
        <v>1722</v>
      </c>
      <c r="B1722" s="14" t="str">
        <f t="shared" ca="1" si="339"/>
        <v>642a7480-4ae3-4170-9c99-35c71b3f0021</v>
      </c>
      <c r="C1722" s="14" t="str">
        <f t="shared" ca="1" si="340"/>
        <v>4591b5f9-a6c9-0dd9-e044-0003ba298018</v>
      </c>
      <c r="D1722" s="14">
        <f t="shared" ca="1" si="341"/>
        <v>2691185</v>
      </c>
      <c r="E1722" s="1">
        <f t="shared" ca="1" si="342"/>
        <v>130</v>
      </c>
      <c r="F1722" s="1">
        <f t="shared" ca="1" si="343"/>
        <v>119</v>
      </c>
      <c r="G1722" s="1">
        <f t="shared" ca="1" si="344"/>
        <v>2008</v>
      </c>
      <c r="H1722" s="1" t="str">
        <f ca="1">IFERROR(INDEX(Varmeinstallation!B:B,MATCH(INDIRECT($A$1&amp;"L"&amp;A1722)*1,Varmeinstallation!A:A,0)),"Ingen varmeinstallationer")</f>
        <v>Centralvarme fra eget anlæg, et-kammer fyr</v>
      </c>
      <c r="I1722" s="1" t="str">
        <f ca="1">IFERROR(INDEX(Opvarmningsmiddel!B:B,MATCH(INDIRECT($A$1&amp;"M"&amp;A1722)*1,Opvarmningsmiddel!A:A,0)),"")</f>
        <v>Naturgas</v>
      </c>
      <c r="J1722" s="1">
        <f t="shared" ca="1" si="345"/>
        <v>90</v>
      </c>
      <c r="K1722" s="1" t="str">
        <f ca="1">IFERROR(INDEX(Relationstabel!$C$3:$K$10,MATCH(VALUE(INDIRECT($A$1&amp;"L"&amp;A1722)),Relationstabel!$A$3:$A$10,0),MATCH(IFERROR(VALUE(INDIRECT($A$1&amp;"M"&amp;A1722)),0),Relationstabel!$C$1:$K$1,0)),"Ingen varmeinstallationer")</f>
        <v>Naturgas</v>
      </c>
      <c r="L1722" s="1" t="str">
        <f ca="1">INDEX(Anvendelseskode!B:B,MATCH($E1722,Anvendelseskode!$A:$A,0))</f>
        <v>Række-, kæde-, dobbelthus (lodret adskillelse mellem enhederne)</v>
      </c>
      <c r="M1722" s="1" t="str">
        <f ca="1">INDEX(Anvendelseskode!C:C,MATCH($E1722,Anvendelseskode!$A:$A,0))</f>
        <v>Række-, kæde og dobbelthuse</v>
      </c>
      <c r="N1722" s="1" t="str">
        <f ca="1">INDEX(Anvendelseskode!D:D,MATCH($E1722,Anvendelseskode!$A:$A,0))</f>
        <v>Private husholdninger</v>
      </c>
      <c r="O1722" s="1" t="str">
        <f ca="1">IFERROR(INDEX(SBi!$2:$2,MATCH(G1722,SBi!$1:$1,1)),SBi!$K$2)</f>
        <v>Efter 2006</v>
      </c>
      <c r="P1722" s="1">
        <f ca="1">IFERROR(INDEX(SBi!$C$3:$K$28,MATCH(E1722,SBi!$B$3:$B$28,0),MATCH(O1722,SBi!$C$2:$K$2,0)),0)</f>
        <v>66.400000000000006</v>
      </c>
      <c r="Q1722" s="19">
        <f t="shared" ca="1" si="346"/>
        <v>7.9016000000000002</v>
      </c>
      <c r="R1722" s="19" t="str">
        <f ca="1">IFERROR(INDEX(VpD!$2:$2,MATCH(G1722,VpD!$1:$1,1)),VpD!$I$2)</f>
        <v>&gt;1998</v>
      </c>
      <c r="S1722" s="1">
        <f ca="1">IFERROR(INDEX(VpD!$C$3:$I$27,MATCH(E1722,VpD!$B$3:$B$27,0),MATCH(R1722,VpD!$C$2:$I$2,0)),0)</f>
        <v>65</v>
      </c>
      <c r="T1722" s="19">
        <f t="shared" ca="1" si="347"/>
        <v>7.7350000000000003</v>
      </c>
      <c r="U1722" s="14" t="str">
        <f t="shared" ca="1" si="348"/>
        <v xml:space="preserve">712595.2 </v>
      </c>
      <c r="V1722" s="14" t="str">
        <f t="shared" ca="1" si="349"/>
        <v>6168854.64</v>
      </c>
      <c r="W1722" s="14" t="str">
        <f t="shared" ca="1" si="350"/>
        <v>POINT(712595.2 6168854.64)</v>
      </c>
      <c r="X1722" s="14" t="str">
        <f>IFERROR(INDEX(BygningOmraade!B:B,MATCH(A1722,BygningOmraade!A:A,0)),"")</f>
        <v/>
      </c>
    </row>
    <row r="1723" spans="1:24" s="14" customFormat="1" x14ac:dyDescent="0.25">
      <c r="A1723" s="14">
        <f t="shared" si="338"/>
        <v>1723</v>
      </c>
      <c r="B1723" s="14" t="str">
        <f t="shared" ca="1" si="339"/>
        <v>6443a9ed-a582-48f6-a473-0261b57c2901</v>
      </c>
      <c r="C1723" s="14" t="str">
        <f t="shared" ca="1" si="340"/>
        <v>0a3f507e-1e28-32b8-e044-0003ba298018</v>
      </c>
      <c r="D1723" s="14">
        <f t="shared" ca="1" si="341"/>
        <v>996446</v>
      </c>
      <c r="E1723" s="1">
        <f t="shared" ca="1" si="342"/>
        <v>120</v>
      </c>
      <c r="F1723" s="1">
        <f t="shared" ca="1" si="343"/>
        <v>229</v>
      </c>
      <c r="G1723" s="1">
        <f t="shared" ca="1" si="344"/>
        <v>1978</v>
      </c>
      <c r="H1723" s="1" t="str">
        <f ca="1">IFERROR(INDEX(Varmeinstallation!B:B,MATCH(INDIRECT($A$1&amp;"L"&amp;A1723)*1,Varmeinstallation!A:A,0)),"Ingen varmeinstallationer")</f>
        <v>Centralvarme fra eget anlæg, et-kammer fyr</v>
      </c>
      <c r="I1723" s="1" t="str">
        <f ca="1">IFERROR(INDEX(Opvarmningsmiddel!B:B,MATCH(INDIRECT($A$1&amp;"M"&amp;A1723)*1,Opvarmningsmiddel!A:A,0)),"")</f>
        <v>Naturgas</v>
      </c>
      <c r="J1723" s="1">
        <f t="shared" ca="1" si="345"/>
        <v>0</v>
      </c>
      <c r="K1723" s="1" t="str">
        <f ca="1">IFERROR(INDEX(Relationstabel!$C$3:$K$10,MATCH(VALUE(INDIRECT($A$1&amp;"L"&amp;A1723)),Relationstabel!$A$3:$A$10,0),MATCH(IFERROR(VALUE(INDIRECT($A$1&amp;"M"&amp;A1723)),0),Relationstabel!$C$1:$K$1,0)),"Ingen varmeinstallationer")</f>
        <v>Naturgas</v>
      </c>
      <c r="L1723" s="1" t="str">
        <f ca="1">INDEX(Anvendelseskode!B:B,MATCH($E1723,Anvendelseskode!$A:$A,0))</f>
        <v>Fritliggende enfamilieshus (parcelhus)</v>
      </c>
      <c r="M1723" s="1" t="str">
        <f ca="1">INDEX(Anvendelseskode!C:C,MATCH($E1723,Anvendelseskode!$A:$A,0))</f>
        <v>Parcelhuse</v>
      </c>
      <c r="N1723" s="1" t="str">
        <f ca="1">INDEX(Anvendelseskode!D:D,MATCH($E1723,Anvendelseskode!$A:$A,0))</f>
        <v>Private husholdninger</v>
      </c>
      <c r="O1723" s="1" t="str">
        <f ca="1">IFERROR(INDEX(SBi!$2:$2,MATCH(G1723,SBi!$1:$1,1)),SBi!$K$2)</f>
        <v>1973-1978</v>
      </c>
      <c r="P1723" s="1">
        <f ca="1">IFERROR(INDEX(SBi!$C$3:$K$28,MATCH(E1723,SBi!$B$3:$B$28,0),MATCH(O1723,SBi!$C$2:$K$2,0)),0)</f>
        <v>119.8</v>
      </c>
      <c r="Q1723" s="19">
        <f t="shared" ca="1" si="346"/>
        <v>27.434200000000001</v>
      </c>
      <c r="R1723" s="19" t="str">
        <f ca="1">IFERROR(INDEX(VpD!$2:$2,MATCH(G1723,VpD!$1:$1,1)),VpD!$I$2)</f>
        <v>1973-1978</v>
      </c>
      <c r="S1723" s="1">
        <f ca="1">IFERROR(INDEX(VpD!$C$3:$I$27,MATCH(E1723,VpD!$B$3:$B$27,0),MATCH(R1723,VpD!$C$2:$I$2,0)),0)</f>
        <v>117</v>
      </c>
      <c r="T1723" s="19">
        <f t="shared" ca="1" si="347"/>
        <v>26.792999999999999</v>
      </c>
      <c r="U1723" s="14" t="str">
        <f t="shared" ca="1" si="348"/>
        <v xml:space="preserve">713345.31 </v>
      </c>
      <c r="V1723" s="14" t="str">
        <f t="shared" ca="1" si="349"/>
        <v>6168718.04</v>
      </c>
      <c r="W1723" s="14" t="str">
        <f t="shared" ca="1" si="350"/>
        <v>POINT(713345.31 6168718.04)</v>
      </c>
      <c r="X1723" s="14" t="str">
        <f>IFERROR(INDEX(BygningOmraade!B:B,MATCH(A1723,BygningOmraade!A:A,0)),"")</f>
        <v/>
      </c>
    </row>
    <row r="1724" spans="1:24" s="14" customFormat="1" x14ac:dyDescent="0.25">
      <c r="A1724" s="14">
        <f t="shared" si="338"/>
        <v>1724</v>
      </c>
      <c r="B1724" s="14" t="str">
        <f t="shared" ca="1" si="339"/>
        <v>64518e8e-9d64-4f08-8667-84a925806c92</v>
      </c>
      <c r="C1724" s="14" t="str">
        <f t="shared" ca="1" si="340"/>
        <v>0a3f507e-1f3a-32b8-e044-0003ba298018</v>
      </c>
      <c r="D1724" s="14">
        <f t="shared" ca="1" si="341"/>
        <v>994311</v>
      </c>
      <c r="E1724" s="1">
        <f t="shared" ca="1" si="342"/>
        <v>120</v>
      </c>
      <c r="F1724" s="1">
        <f t="shared" ca="1" si="343"/>
        <v>112</v>
      </c>
      <c r="G1724" s="1">
        <f t="shared" ca="1" si="344"/>
        <v>1990</v>
      </c>
      <c r="H1724" s="1" t="str">
        <f ca="1">IFERROR(INDEX(Varmeinstallation!B:B,MATCH(INDIRECT($A$1&amp;"L"&amp;A1724)*1,Varmeinstallation!A:A,0)),"Ingen varmeinstallationer")</f>
        <v>Fjernvarme/blokvarme (radiatorsystemer eller varmluftanlæg)</v>
      </c>
      <c r="I1724" s="1" t="str">
        <f ca="1">IFERROR(INDEX(Opvarmningsmiddel!B:B,MATCH(INDIRECT($A$1&amp;"M"&amp;A1724)*1,Opvarmningsmiddel!A:A,0)),"")</f>
        <v/>
      </c>
      <c r="J1724" s="1">
        <f t="shared" ca="1" si="345"/>
        <v>0</v>
      </c>
      <c r="K1724" s="1" t="str">
        <f ca="1">IFERROR(INDEX(Relationstabel!$C$3:$K$10,MATCH(VALUE(INDIRECT($A$1&amp;"L"&amp;A1724)),Relationstabel!$A$3:$A$10,0),MATCH(IFERROR(VALUE(INDIRECT($A$1&amp;"M"&amp;A1724)),0),Relationstabel!$C$1:$K$1,0)),"Ingen varmeinstallationer")</f>
        <v>Fjernvarme/ Blokvarme</v>
      </c>
      <c r="L1724" s="1" t="str">
        <f ca="1">INDEX(Anvendelseskode!B:B,MATCH($E1724,Anvendelseskode!$A:$A,0))</f>
        <v>Fritliggende enfamilieshus (parcelhus)</v>
      </c>
      <c r="M1724" s="1" t="str">
        <f ca="1">INDEX(Anvendelseskode!C:C,MATCH($E1724,Anvendelseskode!$A:$A,0))</f>
        <v>Parcelhuse</v>
      </c>
      <c r="N1724" s="1" t="str">
        <f ca="1">INDEX(Anvendelseskode!D:D,MATCH($E1724,Anvendelseskode!$A:$A,0))</f>
        <v>Private husholdninger</v>
      </c>
      <c r="O1724" s="1" t="str">
        <f ca="1">IFERROR(INDEX(SBi!$2:$2,MATCH(G1724,SBi!$1:$1,1)),SBi!$K$2)</f>
        <v>1979-1998</v>
      </c>
      <c r="P1724" s="1">
        <f ca="1">IFERROR(INDEX(SBi!$C$3:$K$28,MATCH(E1724,SBi!$B$3:$B$28,0),MATCH(O1724,SBi!$C$2:$K$2,0)),0)</f>
        <v>105.4</v>
      </c>
      <c r="Q1724" s="19">
        <f t="shared" ca="1" si="346"/>
        <v>11.804800000000002</v>
      </c>
      <c r="R1724" s="19" t="str">
        <f ca="1">IFERROR(INDEX(VpD!$2:$2,MATCH(G1724,VpD!$1:$1,1)),VpD!$I$2)</f>
        <v>1979-1998</v>
      </c>
      <c r="S1724" s="1">
        <f ca="1">IFERROR(INDEX(VpD!$C$3:$I$27,MATCH(E1724,VpD!$B$3:$B$27,0),MATCH(R1724,VpD!$C$2:$I$2,0)),0)</f>
        <v>90</v>
      </c>
      <c r="T1724" s="19">
        <f t="shared" ca="1" si="347"/>
        <v>10.08</v>
      </c>
      <c r="U1724" s="14" t="str">
        <f t="shared" ca="1" si="348"/>
        <v xml:space="preserve">711300.13 </v>
      </c>
      <c r="V1724" s="14" t="str">
        <f t="shared" ca="1" si="349"/>
        <v>6171583.74</v>
      </c>
      <c r="W1724" s="14" t="str">
        <f t="shared" ca="1" si="350"/>
        <v>POINT(711300.13 6171583.74)</v>
      </c>
      <c r="X1724" s="14" t="str">
        <f>IFERROR(INDEX(BygningOmraade!B:B,MATCH(A1724,BygningOmraade!A:A,0)),"")</f>
        <v/>
      </c>
    </row>
    <row r="1725" spans="1:24" s="14" customFormat="1" x14ac:dyDescent="0.25">
      <c r="A1725" s="14">
        <f t="shared" si="338"/>
        <v>1725</v>
      </c>
      <c r="B1725" s="14" t="str">
        <f t="shared" ca="1" si="339"/>
        <v>645dfee9-0f1d-422b-9934-3b9430174dbd</v>
      </c>
      <c r="C1725" s="14" t="str">
        <f t="shared" ca="1" si="340"/>
        <v>0a3f507e-1eb3-32b8-e044-0003ba298018</v>
      </c>
      <c r="D1725" s="14">
        <f t="shared" ca="1" si="341"/>
        <v>994456</v>
      </c>
      <c r="E1725" s="1">
        <f t="shared" ca="1" si="342"/>
        <v>120</v>
      </c>
      <c r="F1725" s="1">
        <f t="shared" ca="1" si="343"/>
        <v>194</v>
      </c>
      <c r="G1725" s="1">
        <f t="shared" ca="1" si="344"/>
        <v>1986</v>
      </c>
      <c r="H1725" s="1" t="str">
        <f ca="1">IFERROR(INDEX(Varmeinstallation!B:B,MATCH(INDIRECT($A$1&amp;"L"&amp;A1725)*1,Varmeinstallation!A:A,0)),"Ingen varmeinstallationer")</f>
        <v>Centralvarme fra eget anlæg, et-kammer fyr</v>
      </c>
      <c r="I1725" s="1" t="str">
        <f ca="1">IFERROR(INDEX(Opvarmningsmiddel!B:B,MATCH(INDIRECT($A$1&amp;"M"&amp;A1725)*1,Opvarmningsmiddel!A:A,0)),"")</f>
        <v>Naturgas</v>
      </c>
      <c r="J1725" s="1">
        <f t="shared" ca="1" si="345"/>
        <v>0</v>
      </c>
      <c r="K1725" s="1" t="str">
        <f ca="1">IFERROR(INDEX(Relationstabel!$C$3:$K$10,MATCH(VALUE(INDIRECT($A$1&amp;"L"&amp;A1725)),Relationstabel!$A$3:$A$10,0),MATCH(IFERROR(VALUE(INDIRECT($A$1&amp;"M"&amp;A1725)),0),Relationstabel!$C$1:$K$1,0)),"Ingen varmeinstallationer")</f>
        <v>Naturgas</v>
      </c>
      <c r="L1725" s="1" t="str">
        <f ca="1">INDEX(Anvendelseskode!B:B,MATCH($E1725,Anvendelseskode!$A:$A,0))</f>
        <v>Fritliggende enfamilieshus (parcelhus)</v>
      </c>
      <c r="M1725" s="1" t="str">
        <f ca="1">INDEX(Anvendelseskode!C:C,MATCH($E1725,Anvendelseskode!$A:$A,0))</f>
        <v>Parcelhuse</v>
      </c>
      <c r="N1725" s="1" t="str">
        <f ca="1">INDEX(Anvendelseskode!D:D,MATCH($E1725,Anvendelseskode!$A:$A,0))</f>
        <v>Private husholdninger</v>
      </c>
      <c r="O1725" s="1" t="str">
        <f ca="1">IFERROR(INDEX(SBi!$2:$2,MATCH(G1725,SBi!$1:$1,1)),SBi!$K$2)</f>
        <v>1979-1998</v>
      </c>
      <c r="P1725" s="1">
        <f ca="1">IFERROR(INDEX(SBi!$C$3:$K$28,MATCH(E1725,SBi!$B$3:$B$28,0),MATCH(O1725,SBi!$C$2:$K$2,0)),0)</f>
        <v>105.4</v>
      </c>
      <c r="Q1725" s="19">
        <f t="shared" ca="1" si="346"/>
        <v>20.447600000000001</v>
      </c>
      <c r="R1725" s="19" t="str">
        <f ca="1">IFERROR(INDEX(VpD!$2:$2,MATCH(G1725,VpD!$1:$1,1)),VpD!$I$2)</f>
        <v>1979-1998</v>
      </c>
      <c r="S1725" s="1">
        <f ca="1">IFERROR(INDEX(VpD!$C$3:$I$27,MATCH(E1725,VpD!$B$3:$B$27,0),MATCH(R1725,VpD!$C$2:$I$2,0)),0)</f>
        <v>90</v>
      </c>
      <c r="T1725" s="19">
        <f t="shared" ca="1" si="347"/>
        <v>17.46</v>
      </c>
      <c r="U1725" s="14" t="str">
        <f t="shared" ca="1" si="348"/>
        <v xml:space="preserve">711536.3 </v>
      </c>
      <c r="V1725" s="14" t="str">
        <f t="shared" ca="1" si="349"/>
        <v>6172196.14</v>
      </c>
      <c r="W1725" s="14" t="str">
        <f t="shared" ca="1" si="350"/>
        <v>POINT(711536.3 6172196.14)</v>
      </c>
      <c r="X1725" s="14" t="str">
        <f>IFERROR(INDEX(BygningOmraade!B:B,MATCH(A1725,BygningOmraade!A:A,0)),"")</f>
        <v/>
      </c>
    </row>
    <row r="1726" spans="1:24" s="14" customFormat="1" x14ac:dyDescent="0.25">
      <c r="A1726" s="14">
        <f t="shared" si="338"/>
        <v>1726</v>
      </c>
      <c r="B1726" s="14" t="str">
        <f t="shared" ca="1" si="339"/>
        <v>64ac8930-55f4-4a93-bea1-b1ac17df338d</v>
      </c>
      <c r="C1726" s="14" t="str">
        <f t="shared" ca="1" si="340"/>
        <v>0a3f507e-1dec-32b8-e044-0003ba298018</v>
      </c>
      <c r="D1726" s="14">
        <f t="shared" ca="1" si="341"/>
        <v>997469</v>
      </c>
      <c r="E1726" s="1">
        <f t="shared" ca="1" si="342"/>
        <v>120</v>
      </c>
      <c r="F1726" s="1">
        <f t="shared" ca="1" si="343"/>
        <v>142</v>
      </c>
      <c r="G1726" s="1">
        <f t="shared" ca="1" si="344"/>
        <v>2011</v>
      </c>
      <c r="H1726" s="1" t="str">
        <f ca="1">IFERROR(INDEX(Varmeinstallation!B:B,MATCH(INDIRECT($A$1&amp;"L"&amp;A1726)*1,Varmeinstallation!A:A,0)),"Ingen varmeinstallationer")</f>
        <v>Centralvarme fra eget anlæg, et-kammer fyr</v>
      </c>
      <c r="I1726" s="1" t="str">
        <f ca="1">IFERROR(INDEX(Opvarmningsmiddel!B:B,MATCH(INDIRECT($A$1&amp;"M"&amp;A1726)*1,Opvarmningsmiddel!A:A,0)),"")</f>
        <v>Naturgas</v>
      </c>
      <c r="J1726" s="1">
        <f t="shared" ca="1" si="345"/>
        <v>0</v>
      </c>
      <c r="K1726" s="1" t="str">
        <f ca="1">IFERROR(INDEX(Relationstabel!$C$3:$K$10,MATCH(VALUE(INDIRECT($A$1&amp;"L"&amp;A1726)),Relationstabel!$A$3:$A$10,0),MATCH(IFERROR(VALUE(INDIRECT($A$1&amp;"M"&amp;A1726)),0),Relationstabel!$C$1:$K$1,0)),"Ingen varmeinstallationer")</f>
        <v>Naturgas</v>
      </c>
      <c r="L1726" s="1" t="str">
        <f ca="1">INDEX(Anvendelseskode!B:B,MATCH($E1726,Anvendelseskode!$A:$A,0))</f>
        <v>Fritliggende enfamilieshus (parcelhus)</v>
      </c>
      <c r="M1726" s="1" t="str">
        <f ca="1">INDEX(Anvendelseskode!C:C,MATCH($E1726,Anvendelseskode!$A:$A,0))</f>
        <v>Parcelhuse</v>
      </c>
      <c r="N1726" s="1" t="str">
        <f ca="1">INDEX(Anvendelseskode!D:D,MATCH($E1726,Anvendelseskode!$A:$A,0))</f>
        <v>Private husholdninger</v>
      </c>
      <c r="O1726" s="1" t="str">
        <f ca="1">IFERROR(INDEX(SBi!$2:$2,MATCH(G1726,SBi!$1:$1,1)),SBi!$K$2)</f>
        <v>Efter 2006</v>
      </c>
      <c r="P1726" s="1">
        <f ca="1">IFERROR(INDEX(SBi!$C$3:$K$28,MATCH(E1726,SBi!$B$3:$B$28,0),MATCH(O1726,SBi!$C$2:$K$2,0)),0)</f>
        <v>67.3</v>
      </c>
      <c r="Q1726" s="19">
        <f t="shared" ca="1" si="346"/>
        <v>9.5565999999999995</v>
      </c>
      <c r="R1726" s="19" t="str">
        <f ca="1">IFERROR(INDEX(VpD!$2:$2,MATCH(G1726,VpD!$1:$1,1)),VpD!$I$2)</f>
        <v>&gt;1998</v>
      </c>
      <c r="S1726" s="1">
        <f ca="1">IFERROR(INDEX(VpD!$C$3:$I$27,MATCH(E1726,VpD!$B$3:$B$27,0),MATCH(R1726,VpD!$C$2:$I$2,0)),0)</f>
        <v>72</v>
      </c>
      <c r="T1726" s="19">
        <f t="shared" ca="1" si="347"/>
        <v>10.224</v>
      </c>
      <c r="U1726" s="14" t="str">
        <f t="shared" ca="1" si="348"/>
        <v xml:space="preserve">713937.86 </v>
      </c>
      <c r="V1726" s="14" t="str">
        <f t="shared" ca="1" si="349"/>
        <v>6169363.37</v>
      </c>
      <c r="W1726" s="14" t="str">
        <f t="shared" ca="1" si="350"/>
        <v>POINT(713937.86 6169363.37)</v>
      </c>
      <c r="X1726" s="14" t="str">
        <f>IFERROR(INDEX(BygningOmraade!B:B,MATCH(A1726,BygningOmraade!A:A,0)),"")</f>
        <v/>
      </c>
    </row>
    <row r="1727" spans="1:24" s="14" customFormat="1" x14ac:dyDescent="0.25">
      <c r="A1727" s="14">
        <f t="shared" si="338"/>
        <v>1727</v>
      </c>
      <c r="B1727" s="14" t="str">
        <f t="shared" ca="1" si="339"/>
        <v>64c331a1-5c2a-4ef4-9139-86688d23ad6c</v>
      </c>
      <c r="C1727" s="14" t="str">
        <f t="shared" ca="1" si="340"/>
        <v>0a3f507e-1fc7-32b8-e044-0003ba298018</v>
      </c>
      <c r="D1727" s="14">
        <f t="shared" ca="1" si="341"/>
        <v>993650</v>
      </c>
      <c r="E1727" s="1">
        <f t="shared" ca="1" si="342"/>
        <v>120</v>
      </c>
      <c r="F1727" s="1">
        <f t="shared" ca="1" si="343"/>
        <v>109</v>
      </c>
      <c r="G1727" s="1">
        <f t="shared" ca="1" si="344"/>
        <v>1973</v>
      </c>
      <c r="H1727" s="1" t="str">
        <f ca="1">IFERROR(INDEX(Varmeinstallation!B:B,MATCH(INDIRECT($A$1&amp;"L"&amp;A1727)*1,Varmeinstallation!A:A,0)),"Ingen varmeinstallationer")</f>
        <v>Centralvarme fra eget anlæg, et-kammer fyr</v>
      </c>
      <c r="I1727" s="1" t="str">
        <f ca="1">IFERROR(INDEX(Opvarmningsmiddel!B:B,MATCH(INDIRECT($A$1&amp;"M"&amp;A1727)*1,Opvarmningsmiddel!A:A,0)),"")</f>
        <v>Naturgas</v>
      </c>
      <c r="J1727" s="1">
        <f t="shared" ca="1" si="345"/>
        <v>0</v>
      </c>
      <c r="K1727" s="1" t="str">
        <f ca="1">IFERROR(INDEX(Relationstabel!$C$3:$K$10,MATCH(VALUE(INDIRECT($A$1&amp;"L"&amp;A1727)),Relationstabel!$A$3:$A$10,0),MATCH(IFERROR(VALUE(INDIRECT($A$1&amp;"M"&amp;A1727)),0),Relationstabel!$C$1:$K$1,0)),"Ingen varmeinstallationer")</f>
        <v>Naturgas</v>
      </c>
      <c r="L1727" s="1" t="str">
        <f ca="1">INDEX(Anvendelseskode!B:B,MATCH($E1727,Anvendelseskode!$A:$A,0))</f>
        <v>Fritliggende enfamilieshus (parcelhus)</v>
      </c>
      <c r="M1727" s="1" t="str">
        <f ca="1">INDEX(Anvendelseskode!C:C,MATCH($E1727,Anvendelseskode!$A:$A,0))</f>
        <v>Parcelhuse</v>
      </c>
      <c r="N1727" s="1" t="str">
        <f ca="1">INDEX(Anvendelseskode!D:D,MATCH($E1727,Anvendelseskode!$A:$A,0))</f>
        <v>Private husholdninger</v>
      </c>
      <c r="O1727" s="1" t="str">
        <f ca="1">IFERROR(INDEX(SBi!$2:$2,MATCH(G1727,SBi!$1:$1,1)),SBi!$K$2)</f>
        <v>1973-1978</v>
      </c>
      <c r="P1727" s="1">
        <f ca="1">IFERROR(INDEX(SBi!$C$3:$K$28,MATCH(E1727,SBi!$B$3:$B$28,0),MATCH(O1727,SBi!$C$2:$K$2,0)),0)</f>
        <v>119.8</v>
      </c>
      <c r="Q1727" s="19">
        <f t="shared" ca="1" si="346"/>
        <v>13.058199999999999</v>
      </c>
      <c r="R1727" s="19" t="str">
        <f ca="1">IFERROR(INDEX(VpD!$2:$2,MATCH(G1727,VpD!$1:$1,1)),VpD!$I$2)</f>
        <v>1973-1978</v>
      </c>
      <c r="S1727" s="1">
        <f ca="1">IFERROR(INDEX(VpD!$C$3:$I$27,MATCH(E1727,VpD!$B$3:$B$27,0),MATCH(R1727,VpD!$C$2:$I$2,0)),0)</f>
        <v>117</v>
      </c>
      <c r="T1727" s="19">
        <f t="shared" ca="1" si="347"/>
        <v>12.753</v>
      </c>
      <c r="U1727" s="14" t="str">
        <f t="shared" ca="1" si="348"/>
        <v xml:space="preserve">710968.7 </v>
      </c>
      <c r="V1727" s="14" t="str">
        <f t="shared" ca="1" si="349"/>
        <v>6171658.9</v>
      </c>
      <c r="W1727" s="14" t="str">
        <f t="shared" ca="1" si="350"/>
        <v>POINT(710968.7 6171658.9)</v>
      </c>
      <c r="X1727" s="14" t="str">
        <f>IFERROR(INDEX(BygningOmraade!B:B,MATCH(A1727,BygningOmraade!A:A,0)),"")</f>
        <v/>
      </c>
    </row>
    <row r="1728" spans="1:24" s="14" customFormat="1" x14ac:dyDescent="0.25">
      <c r="A1728" s="14">
        <f t="shared" si="338"/>
        <v>1728</v>
      </c>
      <c r="B1728" s="14" t="str">
        <f t="shared" ca="1" si="339"/>
        <v>64cccbca-2707-4996-9001-526d7d7aab58</v>
      </c>
      <c r="C1728" s="14" t="str">
        <f t="shared" ca="1" si="340"/>
        <v>0a3f507e-1559-32b8-e044-0003ba298018</v>
      </c>
      <c r="D1728" s="14">
        <f t="shared" ca="1" si="341"/>
        <v>996647</v>
      </c>
      <c r="E1728" s="1">
        <f t="shared" ca="1" si="342"/>
        <v>130</v>
      </c>
      <c r="F1728" s="1">
        <f t="shared" ca="1" si="343"/>
        <v>102</v>
      </c>
      <c r="G1728" s="1">
        <f t="shared" ca="1" si="344"/>
        <v>1977</v>
      </c>
      <c r="H1728" s="1" t="str">
        <f ca="1">IFERROR(INDEX(Varmeinstallation!B:B,MATCH(INDIRECT($A$1&amp;"L"&amp;A1728)*1,Varmeinstallation!A:A,0)),"Ingen varmeinstallationer")</f>
        <v>Fjernvarme/blokvarme (radiatorsystemer eller varmluftanlæg)</v>
      </c>
      <c r="I1728" s="1" t="str">
        <f ca="1">IFERROR(INDEX(Opvarmningsmiddel!B:B,MATCH(INDIRECT($A$1&amp;"M"&amp;A1728)*1,Opvarmningsmiddel!A:A,0)),"")</f>
        <v/>
      </c>
      <c r="J1728" s="1">
        <f t="shared" ca="1" si="345"/>
        <v>0</v>
      </c>
      <c r="K1728" s="1" t="str">
        <f ca="1">IFERROR(INDEX(Relationstabel!$C$3:$K$10,MATCH(VALUE(INDIRECT($A$1&amp;"L"&amp;A1728)),Relationstabel!$A$3:$A$10,0),MATCH(IFERROR(VALUE(INDIRECT($A$1&amp;"M"&amp;A1728)),0),Relationstabel!$C$1:$K$1,0)),"Ingen varmeinstallationer")</f>
        <v>Fjernvarme/ Blokvarme</v>
      </c>
      <c r="L1728" s="1" t="str">
        <f ca="1">INDEX(Anvendelseskode!B:B,MATCH($E1728,Anvendelseskode!$A:$A,0))</f>
        <v>Række-, kæde-, dobbelthus (lodret adskillelse mellem enhederne)</v>
      </c>
      <c r="M1728" s="1" t="str">
        <f ca="1">INDEX(Anvendelseskode!C:C,MATCH($E1728,Anvendelseskode!$A:$A,0))</f>
        <v>Række-, kæde og dobbelthuse</v>
      </c>
      <c r="N1728" s="1" t="str">
        <f ca="1">INDEX(Anvendelseskode!D:D,MATCH($E1728,Anvendelseskode!$A:$A,0))</f>
        <v>Private husholdninger</v>
      </c>
      <c r="O1728" s="1" t="str">
        <f ca="1">IFERROR(INDEX(SBi!$2:$2,MATCH(G1728,SBi!$1:$1,1)),SBi!$K$2)</f>
        <v>1973-1978</v>
      </c>
      <c r="P1728" s="1">
        <f ca="1">IFERROR(INDEX(SBi!$C$3:$K$28,MATCH(E1728,SBi!$B$3:$B$28,0),MATCH(O1728,SBi!$C$2:$K$2,0)),0)</f>
        <v>112.6</v>
      </c>
      <c r="Q1728" s="19">
        <f t="shared" ca="1" si="346"/>
        <v>11.485199999999999</v>
      </c>
      <c r="R1728" s="19" t="str">
        <f ca="1">IFERROR(INDEX(VpD!$2:$2,MATCH(G1728,VpD!$1:$1,1)),VpD!$I$2)</f>
        <v>1973-1978</v>
      </c>
      <c r="S1728" s="1">
        <f ca="1">IFERROR(INDEX(VpD!$C$3:$I$27,MATCH(E1728,VpD!$B$3:$B$27,0),MATCH(R1728,VpD!$C$2:$I$2,0)),0)</f>
        <v>98</v>
      </c>
      <c r="T1728" s="19">
        <f t="shared" ca="1" si="347"/>
        <v>9.9960000000000004</v>
      </c>
      <c r="U1728" s="14" t="str">
        <f t="shared" ca="1" si="348"/>
        <v xml:space="preserve">713534.88 </v>
      </c>
      <c r="V1728" s="14" t="str">
        <f t="shared" ca="1" si="349"/>
        <v>6169537.71</v>
      </c>
      <c r="W1728" s="14" t="str">
        <f t="shared" ca="1" si="350"/>
        <v>POINT(713534.88 6169537.71)</v>
      </c>
      <c r="X1728" s="14" t="str">
        <f>IFERROR(INDEX(BygningOmraade!B:B,MATCH(A1728,BygningOmraade!A:A,0)),"")</f>
        <v/>
      </c>
    </row>
    <row r="1729" spans="1:24" s="14" customFormat="1" x14ac:dyDescent="0.25">
      <c r="A1729" s="14">
        <f t="shared" si="338"/>
        <v>1729</v>
      </c>
      <c r="B1729" s="14" t="str">
        <f t="shared" ca="1" si="339"/>
        <v>64d5a988-549c-4eb4-ac10-6a990de4063b</v>
      </c>
      <c r="C1729" s="14" t="str">
        <f t="shared" ca="1" si="340"/>
        <v>0a3f507e-22b0-32b8-e044-0003ba298018</v>
      </c>
      <c r="D1729" s="14">
        <f t="shared" ca="1" si="341"/>
        <v>995355</v>
      </c>
      <c r="E1729" s="1">
        <f t="shared" ca="1" si="342"/>
        <v>120</v>
      </c>
      <c r="F1729" s="1">
        <f t="shared" ca="1" si="343"/>
        <v>160</v>
      </c>
      <c r="G1729" s="1">
        <f t="shared" ca="1" si="344"/>
        <v>1973</v>
      </c>
      <c r="H1729" s="1" t="str">
        <f ca="1">IFERROR(INDEX(Varmeinstallation!B:B,MATCH(INDIRECT($A$1&amp;"L"&amp;A1729)*1,Varmeinstallation!A:A,0)),"Ingen varmeinstallationer")</f>
        <v>Centralvarme fra eget anlæg, et-kammer fyr</v>
      </c>
      <c r="I1729" s="1" t="str">
        <f ca="1">IFERROR(INDEX(Opvarmningsmiddel!B:B,MATCH(INDIRECT($A$1&amp;"M"&amp;A1729)*1,Opvarmningsmiddel!A:A,0)),"")</f>
        <v>Naturgas</v>
      </c>
      <c r="J1729" s="1">
        <f t="shared" ca="1" si="345"/>
        <v>2</v>
      </c>
      <c r="K1729" s="1" t="str">
        <f ca="1">IFERROR(INDEX(Relationstabel!$C$3:$K$10,MATCH(VALUE(INDIRECT($A$1&amp;"L"&amp;A1729)),Relationstabel!$A$3:$A$10,0),MATCH(IFERROR(VALUE(INDIRECT($A$1&amp;"M"&amp;A1729)),0),Relationstabel!$C$1:$K$1,0)),"Ingen varmeinstallationer")</f>
        <v>Naturgas</v>
      </c>
      <c r="L1729" s="1" t="str">
        <f ca="1">INDEX(Anvendelseskode!B:B,MATCH($E1729,Anvendelseskode!$A:$A,0))</f>
        <v>Fritliggende enfamilieshus (parcelhus)</v>
      </c>
      <c r="M1729" s="1" t="str">
        <f ca="1">INDEX(Anvendelseskode!C:C,MATCH($E1729,Anvendelseskode!$A:$A,0))</f>
        <v>Parcelhuse</v>
      </c>
      <c r="N1729" s="1" t="str">
        <f ca="1">INDEX(Anvendelseskode!D:D,MATCH($E1729,Anvendelseskode!$A:$A,0))</f>
        <v>Private husholdninger</v>
      </c>
      <c r="O1729" s="1" t="str">
        <f ca="1">IFERROR(INDEX(SBi!$2:$2,MATCH(G1729,SBi!$1:$1,1)),SBi!$K$2)</f>
        <v>1973-1978</v>
      </c>
      <c r="P1729" s="1">
        <f ca="1">IFERROR(INDEX(SBi!$C$3:$K$28,MATCH(E1729,SBi!$B$3:$B$28,0),MATCH(O1729,SBi!$C$2:$K$2,0)),0)</f>
        <v>119.8</v>
      </c>
      <c r="Q1729" s="19">
        <f t="shared" ca="1" si="346"/>
        <v>19.167999999999999</v>
      </c>
      <c r="R1729" s="19" t="str">
        <f ca="1">IFERROR(INDEX(VpD!$2:$2,MATCH(G1729,VpD!$1:$1,1)),VpD!$I$2)</f>
        <v>1973-1978</v>
      </c>
      <c r="S1729" s="1">
        <f ca="1">IFERROR(INDEX(VpD!$C$3:$I$27,MATCH(E1729,VpD!$B$3:$B$27,0),MATCH(R1729,VpD!$C$2:$I$2,0)),0)</f>
        <v>117</v>
      </c>
      <c r="T1729" s="19">
        <f t="shared" ca="1" si="347"/>
        <v>18.72</v>
      </c>
      <c r="U1729" s="14" t="str">
        <f t="shared" ca="1" si="348"/>
        <v xml:space="preserve">711781.27 </v>
      </c>
      <c r="V1729" s="14" t="str">
        <f t="shared" ca="1" si="349"/>
        <v>6171976.28</v>
      </c>
      <c r="W1729" s="14" t="str">
        <f t="shared" ca="1" si="350"/>
        <v>POINT(711781.27 6171976.28)</v>
      </c>
      <c r="X1729" s="14" t="str">
        <f>IFERROR(INDEX(BygningOmraade!B:B,MATCH(A1729,BygningOmraade!A:A,0)),"")</f>
        <v/>
      </c>
    </row>
    <row r="1730" spans="1:24" s="14" customFormat="1" x14ac:dyDescent="0.25">
      <c r="A1730" s="14">
        <f t="shared" si="338"/>
        <v>1730</v>
      </c>
      <c r="B1730" s="14" t="str">
        <f t="shared" ca="1" si="339"/>
        <v>65057b29-1491-44e8-87a0-476a4acca0c6</v>
      </c>
      <c r="C1730" s="14" t="str">
        <f t="shared" ca="1" si="340"/>
        <v>0a3f507e-1b58-32b8-e044-0003ba298018</v>
      </c>
      <c r="D1730" s="14">
        <f t="shared" ca="1" si="341"/>
        <v>996847</v>
      </c>
      <c r="E1730" s="1">
        <f t="shared" ca="1" si="342"/>
        <v>130</v>
      </c>
      <c r="F1730" s="1">
        <f t="shared" ca="1" si="343"/>
        <v>109</v>
      </c>
      <c r="G1730" s="1">
        <f t="shared" ca="1" si="344"/>
        <v>1978</v>
      </c>
      <c r="H1730" s="1" t="str">
        <f ca="1">IFERROR(INDEX(Varmeinstallation!B:B,MATCH(INDIRECT($A$1&amp;"L"&amp;A1730)*1,Varmeinstallation!A:A,0)),"Ingen varmeinstallationer")</f>
        <v>Fjernvarme/blokvarme (radiatorsystemer eller varmluftanlæg)</v>
      </c>
      <c r="I1730" s="1" t="str">
        <f ca="1">IFERROR(INDEX(Opvarmningsmiddel!B:B,MATCH(INDIRECT($A$1&amp;"M"&amp;A1730)*1,Opvarmningsmiddel!A:A,0)),"")</f>
        <v/>
      </c>
      <c r="J1730" s="1">
        <f t="shared" ca="1" si="345"/>
        <v>0</v>
      </c>
      <c r="K1730" s="1" t="str">
        <f ca="1">IFERROR(INDEX(Relationstabel!$C$3:$K$10,MATCH(VALUE(INDIRECT($A$1&amp;"L"&amp;A1730)),Relationstabel!$A$3:$A$10,0),MATCH(IFERROR(VALUE(INDIRECT($A$1&amp;"M"&amp;A1730)),0),Relationstabel!$C$1:$K$1,0)),"Ingen varmeinstallationer")</f>
        <v>Fjernvarme/ Blokvarme</v>
      </c>
      <c r="L1730" s="1" t="str">
        <f ca="1">INDEX(Anvendelseskode!B:B,MATCH($E1730,Anvendelseskode!$A:$A,0))</f>
        <v>Række-, kæde-, dobbelthus (lodret adskillelse mellem enhederne)</v>
      </c>
      <c r="M1730" s="1" t="str">
        <f ca="1">INDEX(Anvendelseskode!C:C,MATCH($E1730,Anvendelseskode!$A:$A,0))</f>
        <v>Række-, kæde og dobbelthuse</v>
      </c>
      <c r="N1730" s="1" t="str">
        <f ca="1">INDEX(Anvendelseskode!D:D,MATCH($E1730,Anvendelseskode!$A:$A,0))</f>
        <v>Private husholdninger</v>
      </c>
      <c r="O1730" s="1" t="str">
        <f ca="1">IFERROR(INDEX(SBi!$2:$2,MATCH(G1730,SBi!$1:$1,1)),SBi!$K$2)</f>
        <v>1973-1978</v>
      </c>
      <c r="P1730" s="1">
        <f ca="1">IFERROR(INDEX(SBi!$C$3:$K$28,MATCH(E1730,SBi!$B$3:$B$28,0),MATCH(O1730,SBi!$C$2:$K$2,0)),0)</f>
        <v>112.6</v>
      </c>
      <c r="Q1730" s="19">
        <f t="shared" ca="1" si="346"/>
        <v>12.273399999999999</v>
      </c>
      <c r="R1730" s="19" t="str">
        <f ca="1">IFERROR(INDEX(VpD!$2:$2,MATCH(G1730,VpD!$1:$1,1)),VpD!$I$2)</f>
        <v>1973-1978</v>
      </c>
      <c r="S1730" s="1">
        <f ca="1">IFERROR(INDEX(VpD!$C$3:$I$27,MATCH(E1730,VpD!$B$3:$B$27,0),MATCH(R1730,VpD!$C$2:$I$2,0)),0)</f>
        <v>98</v>
      </c>
      <c r="T1730" s="19">
        <f t="shared" ca="1" si="347"/>
        <v>10.682</v>
      </c>
      <c r="U1730" s="14" t="str">
        <f t="shared" ca="1" si="348"/>
        <v xml:space="preserve">713439.58 </v>
      </c>
      <c r="V1730" s="14" t="str">
        <f t="shared" ca="1" si="349"/>
        <v>6169731.13</v>
      </c>
      <c r="W1730" s="14" t="str">
        <f t="shared" ca="1" si="350"/>
        <v>POINT(713439.58 6169731.13)</v>
      </c>
      <c r="X1730" s="14" t="str">
        <f>IFERROR(INDEX(BygningOmraade!B:B,MATCH(A1730,BygningOmraade!A:A,0)),"")</f>
        <v/>
      </c>
    </row>
    <row r="1731" spans="1:24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65128582-39ec-4cab-8bc1-3c79c2b8ec78</v>
      </c>
      <c r="C1731" s="14" t="str">
        <f t="shared" ref="C1731:C1794" ca="1" si="353">INDIRECT($A$1&amp;"C"&amp;A1731)</f>
        <v>53ba2f34-5ff0-2505-e044-0003ba298018</v>
      </c>
      <c r="D1731" s="14">
        <f t="shared" ref="D1731:D1794" ca="1" si="354">INDIRECT($A$1&amp;"D"&amp;A1731)</f>
        <v>2702981</v>
      </c>
      <c r="E1731" s="1">
        <f t="shared" ref="E1731:E1794" ca="1" si="355">ROUNDDOWN(INDIRECT($A$1&amp;"E"&amp;A1731),-1)</f>
        <v>130</v>
      </c>
      <c r="F1731" s="1">
        <f t="shared" ref="F1731:F1794" ca="1" si="356">INDIRECT($A$1&amp;"G"&amp;A1731)+INDIRECT($A$1&amp;"H"&amp;A1731)+INDIRECT($A$1&amp;"I"&amp;A1731)*0.5</f>
        <v>108</v>
      </c>
      <c r="G1731" s="1">
        <f t="shared" ref="G1731:G1794" ca="1" si="357">MAX(INDIRECT($A$1&amp;"J"&amp;A1731),INDIRECT($A$1&amp;"K"&amp;A1731))</f>
        <v>2008</v>
      </c>
      <c r="H1731" s="1" t="str">
        <f ca="1">IFERROR(INDEX(Varmeinstallation!B:B,MATCH(INDIRECT($A$1&amp;"L"&amp;A1731)*1,Varmeinstallation!A:A,0)),"Ingen varmeinstallationer")</f>
        <v>Centralvarme fra eget anlæg, et-kammer fyr</v>
      </c>
      <c r="I1731" s="1" t="str">
        <f ca="1">IFERROR(INDEX(Opvarmningsmiddel!B:B,MATCH(INDIRECT($A$1&amp;"M"&amp;A1731)*1,Opvarmningsmiddel!A:A,0)),"")</f>
        <v>Naturgas</v>
      </c>
      <c r="J1731" s="1">
        <f t="shared" ref="J1731:J1794" ca="1" si="358">VALUE(INDIRECT($A$1&amp;"N"&amp;A1731))</f>
        <v>90</v>
      </c>
      <c r="K1731" s="1" t="str">
        <f ca="1">IFERROR(INDEX(Relationstabel!$C$3:$K$10,MATCH(VALUE(INDIRECT($A$1&amp;"L"&amp;A1731)),Relationstabel!$A$3:$A$10,0),MATCH(IFERROR(VALUE(INDIRECT($A$1&amp;"M"&amp;A1731)),0),Relationstabel!$C$1:$K$1,0)),"Ingen varmeinstallationer")</f>
        <v>Naturgas</v>
      </c>
      <c r="L1731" s="1" t="str">
        <f ca="1">INDEX(Anvendelseskode!B:B,MATCH($E1731,Anvendelseskode!$A:$A,0))</f>
        <v>Række-, kæde-, dobbelthus (lodret adskillelse mellem enhederne)</v>
      </c>
      <c r="M1731" s="1" t="str">
        <f ca="1">INDEX(Anvendelseskode!C:C,MATCH($E1731,Anvendelseskode!$A:$A,0))</f>
        <v>Række-, kæde og dobbelthuse</v>
      </c>
      <c r="N1731" s="1" t="str">
        <f ca="1">INDEX(Anvendelseskode!D:D,MATCH($E1731,Anvendelseskode!$A:$A,0))</f>
        <v>Private husholdninger</v>
      </c>
      <c r="O1731" s="1" t="str">
        <f ca="1">IFERROR(INDEX(SBi!$2:$2,MATCH(G1731,SBi!$1:$1,1)),SBi!$K$2)</f>
        <v>Efter 2006</v>
      </c>
      <c r="P1731" s="1">
        <f ca="1">IFERROR(INDEX(SBi!$C$3:$K$28,MATCH(E1731,SBi!$B$3:$B$28,0),MATCH(O1731,SBi!$C$2:$K$2,0)),0)</f>
        <v>66.400000000000006</v>
      </c>
      <c r="Q1731" s="19">
        <f t="shared" ref="Q1731:Q1794" ca="1" si="359">P1731*F1731/1000</f>
        <v>7.1712000000000007</v>
      </c>
      <c r="R1731" s="19" t="str">
        <f ca="1">IFERROR(INDEX(VpD!$2:$2,MATCH(G1731,VpD!$1:$1,1)),VpD!$I$2)</f>
        <v>&gt;1998</v>
      </c>
      <c r="S1731" s="1">
        <f ca="1">IFERROR(INDEX(VpD!$C$3:$I$27,MATCH(E1731,VpD!$B$3:$B$27,0),MATCH(R1731,VpD!$C$2:$I$2,0)),0)</f>
        <v>65</v>
      </c>
      <c r="T1731" s="19">
        <f t="shared" ref="T1731:T1794" ca="1" si="360">S1731*F1731/1000</f>
        <v>7.02</v>
      </c>
      <c r="U1731" s="14" t="str">
        <f t="shared" ref="U1731:U1794" ca="1" si="361">IFERROR(SUBSTITUTE(LEFT(W1731,FIND(" ",W1731)),"POINT(",""),"")</f>
        <v xml:space="preserve">712646.74 </v>
      </c>
      <c r="V1731" s="14" t="str">
        <f t="shared" ref="V1731:V1794" ca="1" si="362">IFERROR(SUBSTITUTE(RIGHT(W1731,LEN(W1731)-FIND(" ",W1731)),")",""),"")</f>
        <v>6168763.27</v>
      </c>
      <c r="W1731" s="14" t="str">
        <f t="shared" ref="W1731:W1794" ca="1" si="363">INDIRECT($A$1&amp;"o"&amp;A1731)</f>
        <v>POINT(712646.74 6168763.27)</v>
      </c>
      <c r="X1731" s="14" t="str">
        <f>IFERROR(INDEX(BygningOmraade!B:B,MATCH(A1731,BygningOmraade!A:A,0)),"")</f>
        <v/>
      </c>
    </row>
    <row r="1732" spans="1:24" s="14" customFormat="1" x14ac:dyDescent="0.25">
      <c r="A1732" s="14">
        <f t="shared" si="351"/>
        <v>1732</v>
      </c>
      <c r="B1732" s="14" t="str">
        <f t="shared" ca="1" si="352"/>
        <v>651be2dc-92c6-4c3a-9485-f92075f81e77</v>
      </c>
      <c r="C1732" s="14" t="str">
        <f t="shared" ca="1" si="353"/>
        <v>0a3f507e-1a5f-32b8-e044-0003ba298018</v>
      </c>
      <c r="D1732" s="14">
        <f t="shared" ca="1" si="354"/>
        <v>997366</v>
      </c>
      <c r="E1732" s="1">
        <f t="shared" ca="1" si="355"/>
        <v>120</v>
      </c>
      <c r="F1732" s="1">
        <f t="shared" ca="1" si="356"/>
        <v>102</v>
      </c>
      <c r="G1732" s="1">
        <f t="shared" ca="1" si="357"/>
        <v>1958</v>
      </c>
      <c r="H1732" s="1" t="str">
        <f ca="1">IFERROR(INDEX(Varmeinstallation!B:B,MATCH(INDIRECT($A$1&amp;"L"&amp;A1732)*1,Varmeinstallation!A:A,0)),"Ingen varmeinstallationer")</f>
        <v>Centralvarme fra eget anlæg, et-kammer fyr</v>
      </c>
      <c r="I1732" s="1" t="str">
        <f ca="1">IFERROR(INDEX(Opvarmningsmiddel!B:B,MATCH(INDIRECT($A$1&amp;"M"&amp;A1732)*1,Opvarmningsmiddel!A:A,0)),"")</f>
        <v>Naturgas</v>
      </c>
      <c r="J1732" s="1">
        <f t="shared" ca="1" si="358"/>
        <v>0</v>
      </c>
      <c r="K1732" s="1" t="str">
        <f ca="1">IFERROR(INDEX(Relationstabel!$C$3:$K$10,MATCH(VALUE(INDIRECT($A$1&amp;"L"&amp;A1732)),Relationstabel!$A$3:$A$10,0),MATCH(IFERROR(VALUE(INDIRECT($A$1&amp;"M"&amp;A1732)),0),Relationstabel!$C$1:$K$1,0)),"Ingen varmeinstallationer")</f>
        <v>Naturgas</v>
      </c>
      <c r="L1732" s="1" t="str">
        <f ca="1">INDEX(Anvendelseskode!B:B,MATCH($E1732,Anvendelseskode!$A:$A,0))</f>
        <v>Fritliggende enfamilieshus (parcelhus)</v>
      </c>
      <c r="M1732" s="1" t="str">
        <f ca="1">INDEX(Anvendelseskode!C:C,MATCH($E1732,Anvendelseskode!$A:$A,0))</f>
        <v>Parcelhuse</v>
      </c>
      <c r="N1732" s="1" t="str">
        <f ca="1">INDEX(Anvendelseskode!D:D,MATCH($E1732,Anvendelseskode!$A:$A,0))</f>
        <v>Private husholdninger</v>
      </c>
      <c r="O1732" s="1" t="str">
        <f ca="1">IFERROR(INDEX(SBi!$2:$2,MATCH(G1732,SBi!$1:$1,1)),SBi!$K$2)</f>
        <v>1951-1960</v>
      </c>
      <c r="P1732" s="1">
        <f ca="1">IFERROR(INDEX(SBi!$C$3:$K$28,MATCH(E1732,SBi!$B$3:$B$28,0),MATCH(O1732,SBi!$C$2:$K$2,0)),0)</f>
        <v>154.9</v>
      </c>
      <c r="Q1732" s="19">
        <f t="shared" ca="1" si="359"/>
        <v>15.799800000000001</v>
      </c>
      <c r="R1732" s="19" t="str">
        <f ca="1">IFERROR(INDEX(VpD!$2:$2,MATCH(G1732,VpD!$1:$1,1)),VpD!$I$2)</f>
        <v>1951-1960</v>
      </c>
      <c r="S1732" s="1">
        <f ca="1">IFERROR(INDEX(VpD!$C$3:$I$27,MATCH(E1732,VpD!$B$3:$B$27,0),MATCH(R1732,VpD!$C$2:$I$2,0)),0)</f>
        <v>204</v>
      </c>
      <c r="T1732" s="19">
        <f t="shared" ca="1" si="360"/>
        <v>20.808</v>
      </c>
      <c r="U1732" s="14" t="str">
        <f t="shared" ca="1" si="361"/>
        <v xml:space="preserve">714083.14 </v>
      </c>
      <c r="V1732" s="14" t="str">
        <f t="shared" ca="1" si="362"/>
        <v>6169164.41</v>
      </c>
      <c r="W1732" s="14" t="str">
        <f t="shared" ca="1" si="363"/>
        <v>POINT(714083.14 6169164.41)</v>
      </c>
      <c r="X1732" s="14" t="str">
        <f>IFERROR(INDEX(BygningOmraade!B:B,MATCH(A1732,BygningOmraade!A:A,0)),"")</f>
        <v/>
      </c>
    </row>
    <row r="1733" spans="1:24" s="14" customFormat="1" x14ac:dyDescent="0.25">
      <c r="A1733" s="14">
        <f t="shared" si="351"/>
        <v>1733</v>
      </c>
      <c r="B1733" s="14" t="str">
        <f t="shared" ca="1" si="352"/>
        <v>652c645a-d8f0-4a41-b840-937c2df6c1cc</v>
      </c>
      <c r="C1733" s="14" t="str">
        <f t="shared" ca="1" si="353"/>
        <v>0a3f507e-1dba-32b8-e044-0003ba298018</v>
      </c>
      <c r="D1733" s="14">
        <f t="shared" ca="1" si="354"/>
        <v>2540582</v>
      </c>
      <c r="E1733" s="1">
        <f t="shared" ca="1" si="355"/>
        <v>130</v>
      </c>
      <c r="F1733" s="1">
        <f t="shared" ca="1" si="356"/>
        <v>118</v>
      </c>
      <c r="G1733" s="1">
        <f t="shared" ca="1" si="357"/>
        <v>2000</v>
      </c>
      <c r="H1733" s="1" t="str">
        <f ca="1">IFERROR(INDEX(Varmeinstallation!B:B,MATCH(INDIRECT($A$1&amp;"L"&amp;A1733)*1,Varmeinstallation!A:A,0)),"Ingen varmeinstallationer")</f>
        <v>Fjernvarme/blokvarme (radiatorsystemer eller varmluftanlæg)</v>
      </c>
      <c r="I1733" s="1" t="str">
        <f ca="1">IFERROR(INDEX(Opvarmningsmiddel!B:B,MATCH(INDIRECT($A$1&amp;"M"&amp;A1733)*1,Opvarmningsmiddel!A:A,0)),"")</f>
        <v/>
      </c>
      <c r="J1733" s="1">
        <f t="shared" ca="1" si="358"/>
        <v>0</v>
      </c>
      <c r="K1733" s="1" t="str">
        <f ca="1">IFERROR(INDEX(Relationstabel!$C$3:$K$10,MATCH(VALUE(INDIRECT($A$1&amp;"L"&amp;A1733)),Relationstabel!$A$3:$A$10,0),MATCH(IFERROR(VALUE(INDIRECT($A$1&amp;"M"&amp;A1733)),0),Relationstabel!$C$1:$K$1,0)),"Ingen varmeinstallationer")</f>
        <v>Fjernvarme/ Blokvarme</v>
      </c>
      <c r="L1733" s="1" t="str">
        <f ca="1">INDEX(Anvendelseskode!B:B,MATCH($E1733,Anvendelseskode!$A:$A,0))</f>
        <v>Række-, kæde-, dobbelthus (lodret adskillelse mellem enhederne)</v>
      </c>
      <c r="M1733" s="1" t="str">
        <f ca="1">INDEX(Anvendelseskode!C:C,MATCH($E1733,Anvendelseskode!$A:$A,0))</f>
        <v>Række-, kæde og dobbelthuse</v>
      </c>
      <c r="N1733" s="1" t="str">
        <f ca="1">INDEX(Anvendelseskode!D:D,MATCH($E1733,Anvendelseskode!$A:$A,0))</f>
        <v>Private husholdninger</v>
      </c>
      <c r="O1733" s="1" t="str">
        <f ca="1">IFERROR(INDEX(SBi!$2:$2,MATCH(G1733,SBi!$1:$1,1)),SBi!$K$2)</f>
        <v>1999-2006</v>
      </c>
      <c r="P1733" s="1">
        <f ca="1">IFERROR(INDEX(SBi!$C$3:$K$28,MATCH(E1733,SBi!$B$3:$B$28,0),MATCH(O1733,SBi!$C$2:$K$2,0)),0)</f>
        <v>81.5</v>
      </c>
      <c r="Q1733" s="19">
        <f t="shared" ca="1" si="359"/>
        <v>9.6170000000000009</v>
      </c>
      <c r="R1733" s="19" t="str">
        <f ca="1">IFERROR(INDEX(VpD!$2:$2,MATCH(G1733,VpD!$1:$1,1)),VpD!$I$2)</f>
        <v>&gt;1998</v>
      </c>
      <c r="S1733" s="1">
        <f ca="1">IFERROR(INDEX(VpD!$C$3:$I$27,MATCH(E1733,VpD!$B$3:$B$27,0),MATCH(R1733,VpD!$C$2:$I$2,0)),0)</f>
        <v>65</v>
      </c>
      <c r="T1733" s="19">
        <f t="shared" ca="1" si="360"/>
        <v>7.67</v>
      </c>
      <c r="U1733" s="14" t="str">
        <f t="shared" ca="1" si="361"/>
        <v xml:space="preserve">711980.47 </v>
      </c>
      <c r="V1733" s="14" t="str">
        <f t="shared" ca="1" si="362"/>
        <v>6172462.99</v>
      </c>
      <c r="W1733" s="14" t="str">
        <f t="shared" ca="1" si="363"/>
        <v>POINT(711980.47 6172462.99)</v>
      </c>
      <c r="X1733" s="14" t="str">
        <f>IFERROR(INDEX(BygningOmraade!B:B,MATCH(A1733,BygningOmraade!A:A,0)),"")</f>
        <v/>
      </c>
    </row>
    <row r="1734" spans="1:24" s="14" customFormat="1" x14ac:dyDescent="0.25">
      <c r="A1734" s="14">
        <f t="shared" si="351"/>
        <v>1734</v>
      </c>
      <c r="B1734" s="14" t="str">
        <f t="shared" ca="1" si="352"/>
        <v>65402433-c629-435b-a6ac-964373ec6636</v>
      </c>
      <c r="C1734" s="14" t="str">
        <f t="shared" ca="1" si="353"/>
        <v>0a3f507e-1fbd-32b8-e044-0003ba298018</v>
      </c>
      <c r="D1734" s="14">
        <f t="shared" ca="1" si="354"/>
        <v>993667</v>
      </c>
      <c r="E1734" s="1">
        <f t="shared" ca="1" si="355"/>
        <v>120</v>
      </c>
      <c r="F1734" s="1">
        <f t="shared" ca="1" si="356"/>
        <v>109</v>
      </c>
      <c r="G1734" s="1">
        <f t="shared" ca="1" si="357"/>
        <v>1973</v>
      </c>
      <c r="H1734" s="1" t="str">
        <f ca="1">IFERROR(INDEX(Varmeinstallation!B:B,MATCH(INDIRECT($A$1&amp;"L"&amp;A1734)*1,Varmeinstallation!A:A,0)),"Ingen varmeinstallationer")</f>
        <v>Centralvarme fra eget anlæg, et-kammer fyr</v>
      </c>
      <c r="I1734" s="1" t="str">
        <f ca="1">IFERROR(INDEX(Opvarmningsmiddel!B:B,MATCH(INDIRECT($A$1&amp;"M"&amp;A1734)*1,Opvarmningsmiddel!A:A,0)),"")</f>
        <v>Naturgas</v>
      </c>
      <c r="J1734" s="1">
        <f t="shared" ca="1" si="358"/>
        <v>0</v>
      </c>
      <c r="K1734" s="1" t="str">
        <f ca="1">IFERROR(INDEX(Relationstabel!$C$3:$K$10,MATCH(VALUE(INDIRECT($A$1&amp;"L"&amp;A1734)),Relationstabel!$A$3:$A$10,0),MATCH(IFERROR(VALUE(INDIRECT($A$1&amp;"M"&amp;A1734)),0),Relationstabel!$C$1:$K$1,0)),"Ingen varmeinstallationer")</f>
        <v>Naturgas</v>
      </c>
      <c r="L1734" s="1" t="str">
        <f ca="1">INDEX(Anvendelseskode!B:B,MATCH($E1734,Anvendelseskode!$A:$A,0))</f>
        <v>Fritliggende enfamilieshus (parcelhus)</v>
      </c>
      <c r="M1734" s="1" t="str">
        <f ca="1">INDEX(Anvendelseskode!C:C,MATCH($E1734,Anvendelseskode!$A:$A,0))</f>
        <v>Parcelhuse</v>
      </c>
      <c r="N1734" s="1" t="str">
        <f ca="1">INDEX(Anvendelseskode!D:D,MATCH($E1734,Anvendelseskode!$A:$A,0))</f>
        <v>Private husholdninger</v>
      </c>
      <c r="O1734" s="1" t="str">
        <f ca="1">IFERROR(INDEX(SBi!$2:$2,MATCH(G1734,SBi!$1:$1,1)),SBi!$K$2)</f>
        <v>1973-1978</v>
      </c>
      <c r="P1734" s="1">
        <f ca="1">IFERROR(INDEX(SBi!$C$3:$K$28,MATCH(E1734,SBi!$B$3:$B$28,0),MATCH(O1734,SBi!$C$2:$K$2,0)),0)</f>
        <v>119.8</v>
      </c>
      <c r="Q1734" s="19">
        <f t="shared" ca="1" si="359"/>
        <v>13.058199999999999</v>
      </c>
      <c r="R1734" s="19" t="str">
        <f ca="1">IFERROR(INDEX(VpD!$2:$2,MATCH(G1734,VpD!$1:$1,1)),VpD!$I$2)</f>
        <v>1973-1978</v>
      </c>
      <c r="S1734" s="1">
        <f ca="1">IFERROR(INDEX(VpD!$C$3:$I$27,MATCH(E1734,VpD!$B$3:$B$27,0),MATCH(R1734,VpD!$C$2:$I$2,0)),0)</f>
        <v>117</v>
      </c>
      <c r="T1734" s="19">
        <f t="shared" ca="1" si="360"/>
        <v>12.753</v>
      </c>
      <c r="U1734" s="14" t="str">
        <f t="shared" ca="1" si="361"/>
        <v xml:space="preserve">710947.04 </v>
      </c>
      <c r="V1734" s="14" t="str">
        <f t="shared" ca="1" si="362"/>
        <v>6171613.4</v>
      </c>
      <c r="W1734" s="14" t="str">
        <f t="shared" ca="1" si="363"/>
        <v>POINT(710947.04 6171613.4)</v>
      </c>
      <c r="X1734" s="14" t="str">
        <f>IFERROR(INDEX(BygningOmraade!B:B,MATCH(A1734,BygningOmraade!A:A,0)),"")</f>
        <v/>
      </c>
    </row>
    <row r="1735" spans="1:24" s="14" customFormat="1" x14ac:dyDescent="0.25">
      <c r="A1735" s="14">
        <f t="shared" si="351"/>
        <v>1735</v>
      </c>
      <c r="B1735" s="14" t="str">
        <f t="shared" ca="1" si="352"/>
        <v>65650f47-ecfd-411a-a369-e5f92cdaf222</v>
      </c>
      <c r="C1735" s="14" t="str">
        <f t="shared" ca="1" si="353"/>
        <v>0a3f507e-184e-32b8-e044-0003ba298018</v>
      </c>
      <c r="D1735" s="14">
        <f t="shared" ca="1" si="354"/>
        <v>996377</v>
      </c>
      <c r="E1735" s="1">
        <f t="shared" ca="1" si="355"/>
        <v>440</v>
      </c>
      <c r="F1735" s="1">
        <f t="shared" ca="1" si="356"/>
        <v>33</v>
      </c>
      <c r="G1735" s="1">
        <f t="shared" ca="1" si="357"/>
        <v>1978</v>
      </c>
      <c r="H1735" s="1" t="str">
        <f ca="1">IFERROR(INDEX(Varmeinstallation!B:B,MATCH(INDIRECT($A$1&amp;"L"&amp;A1735)*1,Varmeinstallation!A:A,0)),"Ingen varmeinstallationer")</f>
        <v>Ingen varmeinstallationer</v>
      </c>
      <c r="I1735" s="1" t="str">
        <f ca="1">IFERROR(INDEX(Opvarmningsmiddel!B:B,MATCH(INDIRECT($A$1&amp;"M"&amp;A1735)*1,Opvarmningsmiddel!A:A,0)),"")</f>
        <v/>
      </c>
      <c r="J1735" s="1">
        <f t="shared" ca="1" si="358"/>
        <v>0</v>
      </c>
      <c r="K1735" s="1" t="str">
        <f ca="1">IFERROR(INDEX(Relationstabel!$C$3:$K$10,MATCH(VALUE(INDIRECT($A$1&amp;"L"&amp;A1735)),Relationstabel!$A$3:$A$10,0),MATCH(IFERROR(VALUE(INDIRECT($A$1&amp;"M"&amp;A1735)),0),Relationstabel!$C$1:$K$1,0)),"Ingen varmeinstallationer")</f>
        <v>Ingen varmeinstallation</v>
      </c>
      <c r="L1735" s="1" t="str">
        <f ca="1">INDEX(Anvendelseskode!B:B,MATCH($E1735,Anvendelseskode!$A:$A,0))</f>
        <v>Daginstitutioner</v>
      </c>
      <c r="M1735" s="1" t="str">
        <f ca="1">INDEX(Anvendelseskode!C:C,MATCH($E1735,Anvendelseskode!$A:$A,0))</f>
        <v>Daginstitutioner</v>
      </c>
      <c r="N1735" s="1" t="str">
        <f ca="1">INDEX(Anvendelseskode!D:D,MATCH($E1735,Anvendelseskode!$A:$A,0))</f>
        <v>Kommunale og andre offentlige institutioner</v>
      </c>
      <c r="O1735" s="1" t="str">
        <f ca="1">IFERROR(INDEX(SBi!$2:$2,MATCH(G1735,SBi!$1:$1,1)),SBi!$K$2)</f>
        <v>1973-1978</v>
      </c>
      <c r="P1735" s="1">
        <f ca="1">IFERROR(INDEX(SBi!$C$3:$K$28,MATCH(E1735,SBi!$B$3:$B$28,0),MATCH(O1735,SBi!$C$2:$K$2,0)),0)</f>
        <v>166.1</v>
      </c>
      <c r="Q1735" s="19">
        <f t="shared" ca="1" si="359"/>
        <v>5.4813000000000001</v>
      </c>
      <c r="R1735" s="19" t="str">
        <f ca="1">IFERROR(INDEX(VpD!$2:$2,MATCH(G1735,VpD!$1:$1,1)),VpD!$I$2)</f>
        <v>1973-1978</v>
      </c>
      <c r="S1735" s="1">
        <f ca="1">IFERROR(INDEX(VpD!$C$3:$I$27,MATCH(E1735,VpD!$B$3:$B$27,0),MATCH(R1735,VpD!$C$2:$I$2,0)),0)</f>
        <v>186</v>
      </c>
      <c r="T1735" s="19">
        <f t="shared" ca="1" si="360"/>
        <v>6.1379999999999999</v>
      </c>
      <c r="U1735" s="14" t="str">
        <f t="shared" ca="1" si="361"/>
        <v xml:space="preserve">713438.93 </v>
      </c>
      <c r="V1735" s="14" t="str">
        <f t="shared" ca="1" si="362"/>
        <v>6169616.41</v>
      </c>
      <c r="W1735" s="14" t="str">
        <f t="shared" ca="1" si="363"/>
        <v>POINT(713438.93 6169616.41)</v>
      </c>
      <c r="X1735" s="14" t="str">
        <f>IFERROR(INDEX(BygningOmraade!B:B,MATCH(A1735,BygningOmraade!A:A,0)),"")</f>
        <v/>
      </c>
    </row>
    <row r="1736" spans="1:24" s="14" customFormat="1" x14ac:dyDescent="0.25">
      <c r="A1736" s="14">
        <f t="shared" si="351"/>
        <v>1736</v>
      </c>
      <c r="B1736" s="14" t="str">
        <f t="shared" ca="1" si="352"/>
        <v>65714992-f2b4-432e-967f-2faf3b051a39</v>
      </c>
      <c r="C1736" s="14" t="str">
        <f t="shared" ca="1" si="353"/>
        <v>0a3f507e-1efc-32b8-e044-0003ba298018</v>
      </c>
      <c r="D1736" s="14">
        <f t="shared" ca="1" si="354"/>
        <v>995043</v>
      </c>
      <c r="E1736" s="1">
        <f t="shared" ca="1" si="355"/>
        <v>130</v>
      </c>
      <c r="F1736" s="1">
        <f t="shared" ca="1" si="356"/>
        <v>107</v>
      </c>
      <c r="G1736" s="1">
        <f t="shared" ca="1" si="357"/>
        <v>1969</v>
      </c>
      <c r="H1736" s="1" t="str">
        <f ca="1">IFERROR(INDEX(Varmeinstallation!B:B,MATCH(INDIRECT($A$1&amp;"L"&amp;A1736)*1,Varmeinstallation!A:A,0)),"Ingen varmeinstallationer")</f>
        <v>Fjernvarme/blokvarme (radiatorsystemer eller varmluftanlæg)</v>
      </c>
      <c r="I1736" s="1" t="str">
        <f ca="1">IFERROR(INDEX(Opvarmningsmiddel!B:B,MATCH(INDIRECT($A$1&amp;"M"&amp;A1736)*1,Opvarmningsmiddel!A:A,0)),"")</f>
        <v/>
      </c>
      <c r="J1736" s="1">
        <f t="shared" ca="1" si="358"/>
        <v>0</v>
      </c>
      <c r="K1736" s="1" t="str">
        <f ca="1">IFERROR(INDEX(Relationstabel!$C$3:$K$10,MATCH(VALUE(INDIRECT($A$1&amp;"L"&amp;A1736)),Relationstabel!$A$3:$A$10,0),MATCH(IFERROR(VALUE(INDIRECT($A$1&amp;"M"&amp;A1736)),0),Relationstabel!$C$1:$K$1,0)),"Ingen varmeinstallationer")</f>
        <v>Fjernvarme/ Blokvarme</v>
      </c>
      <c r="L1736" s="1" t="str">
        <f ca="1">INDEX(Anvendelseskode!B:B,MATCH($E1736,Anvendelseskode!$A:$A,0))</f>
        <v>Række-, kæde-, dobbelthus (lodret adskillelse mellem enhederne)</v>
      </c>
      <c r="M1736" s="1" t="str">
        <f ca="1">INDEX(Anvendelseskode!C:C,MATCH($E1736,Anvendelseskode!$A:$A,0))</f>
        <v>Række-, kæde og dobbelthuse</v>
      </c>
      <c r="N1736" s="1" t="str">
        <f ca="1">INDEX(Anvendelseskode!D:D,MATCH($E1736,Anvendelseskode!$A:$A,0))</f>
        <v>Private husholdninger</v>
      </c>
      <c r="O1736" s="1" t="str">
        <f ca="1">IFERROR(INDEX(SBi!$2:$2,MATCH(G1736,SBi!$1:$1,1)),SBi!$K$2)</f>
        <v>1961-1972</v>
      </c>
      <c r="P1736" s="1">
        <f ca="1">IFERROR(INDEX(SBi!$C$3:$K$28,MATCH(E1736,SBi!$B$3:$B$28,0),MATCH(O1736,SBi!$C$2:$K$2,0)),0)</f>
        <v>119.9</v>
      </c>
      <c r="Q1736" s="19">
        <f t="shared" ca="1" si="359"/>
        <v>12.829300000000002</v>
      </c>
      <c r="R1736" s="19" t="str">
        <f ca="1">IFERROR(INDEX(VpD!$2:$2,MATCH(G1736,VpD!$1:$1,1)),VpD!$I$2)</f>
        <v>1961-1972</v>
      </c>
      <c r="S1736" s="1">
        <f ca="1">IFERROR(INDEX(VpD!$C$3:$I$27,MATCH(E1736,VpD!$B$3:$B$27,0),MATCH(R1736,VpD!$C$2:$I$2,0)),0)</f>
        <v>120</v>
      </c>
      <c r="T1736" s="19">
        <f t="shared" ca="1" si="360"/>
        <v>12.84</v>
      </c>
      <c r="U1736" s="14" t="str">
        <f t="shared" ca="1" si="361"/>
        <v xml:space="preserve">711700.84 </v>
      </c>
      <c r="V1736" s="14" t="str">
        <f t="shared" ca="1" si="362"/>
        <v>6172290.8</v>
      </c>
      <c r="W1736" s="14" t="str">
        <f t="shared" ca="1" si="363"/>
        <v>POINT(711700.84 6172290.8)</v>
      </c>
      <c r="X1736" s="14" t="str">
        <f>IFERROR(INDEX(BygningOmraade!B:B,MATCH(A1736,BygningOmraade!A:A,0)),"")</f>
        <v/>
      </c>
    </row>
    <row r="1737" spans="1:24" s="14" customFormat="1" x14ac:dyDescent="0.25">
      <c r="A1737" s="14">
        <f t="shared" si="351"/>
        <v>1737</v>
      </c>
      <c r="B1737" s="14" t="str">
        <f t="shared" ca="1" si="352"/>
        <v>657b7c00-42a9-4717-bb49-752e1c19dfdd</v>
      </c>
      <c r="C1737" s="14" t="str">
        <f t="shared" ca="1" si="353"/>
        <v>0a3f507e-1acf-32b8-e044-0003ba298018</v>
      </c>
      <c r="D1737" s="14">
        <f t="shared" ca="1" si="354"/>
        <v>997354</v>
      </c>
      <c r="E1737" s="1">
        <f t="shared" ca="1" si="355"/>
        <v>130</v>
      </c>
      <c r="F1737" s="1">
        <f t="shared" ca="1" si="356"/>
        <v>110</v>
      </c>
      <c r="G1737" s="1">
        <f t="shared" ca="1" si="357"/>
        <v>1966</v>
      </c>
      <c r="H1737" s="1" t="str">
        <f ca="1">IFERROR(INDEX(Varmeinstallation!B:B,MATCH(INDIRECT($A$1&amp;"L"&amp;A1737)*1,Varmeinstallation!A:A,0)),"Ingen varmeinstallationer")</f>
        <v>Fjernvarme/blokvarme (radiatorsystemer eller varmluftanlæg)</v>
      </c>
      <c r="I1737" s="1" t="str">
        <f ca="1">IFERROR(INDEX(Opvarmningsmiddel!B:B,MATCH(INDIRECT($A$1&amp;"M"&amp;A1737)*1,Opvarmningsmiddel!A:A,0)),"")</f>
        <v/>
      </c>
      <c r="J1737" s="1">
        <f t="shared" ca="1" si="358"/>
        <v>0</v>
      </c>
      <c r="K1737" s="1" t="str">
        <f ca="1">IFERROR(INDEX(Relationstabel!$C$3:$K$10,MATCH(VALUE(INDIRECT($A$1&amp;"L"&amp;A1737)),Relationstabel!$A$3:$A$10,0),MATCH(IFERROR(VALUE(INDIRECT($A$1&amp;"M"&amp;A1737)),0),Relationstabel!$C$1:$K$1,0)),"Ingen varmeinstallationer")</f>
        <v>Fjernvarme/ Blokvarme</v>
      </c>
      <c r="L1737" s="1" t="str">
        <f ca="1">INDEX(Anvendelseskode!B:B,MATCH($E1737,Anvendelseskode!$A:$A,0))</f>
        <v>Række-, kæde-, dobbelthus (lodret adskillelse mellem enhederne)</v>
      </c>
      <c r="M1737" s="1" t="str">
        <f ca="1">INDEX(Anvendelseskode!C:C,MATCH($E1737,Anvendelseskode!$A:$A,0))</f>
        <v>Række-, kæde og dobbelthuse</v>
      </c>
      <c r="N1737" s="1" t="str">
        <f ca="1">INDEX(Anvendelseskode!D:D,MATCH($E1737,Anvendelseskode!$A:$A,0))</f>
        <v>Private husholdninger</v>
      </c>
      <c r="O1737" s="1" t="str">
        <f ca="1">IFERROR(INDEX(SBi!$2:$2,MATCH(G1737,SBi!$1:$1,1)),SBi!$K$2)</f>
        <v>1961-1972</v>
      </c>
      <c r="P1737" s="1">
        <f ca="1">IFERROR(INDEX(SBi!$C$3:$K$28,MATCH(E1737,SBi!$B$3:$B$28,0),MATCH(O1737,SBi!$C$2:$K$2,0)),0)</f>
        <v>119.9</v>
      </c>
      <c r="Q1737" s="19">
        <f t="shared" ca="1" si="359"/>
        <v>13.189</v>
      </c>
      <c r="R1737" s="19" t="str">
        <f ca="1">IFERROR(INDEX(VpD!$2:$2,MATCH(G1737,VpD!$1:$1,1)),VpD!$I$2)</f>
        <v>1961-1972</v>
      </c>
      <c r="S1737" s="1">
        <f ca="1">IFERROR(INDEX(VpD!$C$3:$I$27,MATCH(E1737,VpD!$B$3:$B$27,0),MATCH(R1737,VpD!$C$2:$I$2,0)),0)</f>
        <v>120</v>
      </c>
      <c r="T1737" s="19">
        <f t="shared" ca="1" si="360"/>
        <v>13.2</v>
      </c>
      <c r="U1737" s="14" t="str">
        <f t="shared" ca="1" si="361"/>
        <v xml:space="preserve">713667.08 </v>
      </c>
      <c r="V1737" s="14" t="str">
        <f t="shared" ca="1" si="362"/>
        <v>6169321.63</v>
      </c>
      <c r="W1737" s="14" t="str">
        <f t="shared" ca="1" si="363"/>
        <v>POINT(713667.08 6169321.63)</v>
      </c>
      <c r="X1737" s="14" t="str">
        <f>IFERROR(INDEX(BygningOmraade!B:B,MATCH(A1737,BygningOmraade!A:A,0)),"")</f>
        <v/>
      </c>
    </row>
    <row r="1738" spans="1:24" s="14" customFormat="1" x14ac:dyDescent="0.25">
      <c r="A1738" s="14">
        <f t="shared" si="351"/>
        <v>1738</v>
      </c>
      <c r="B1738" s="14" t="str">
        <f t="shared" ca="1" si="352"/>
        <v>657f1ad3-d09b-48f5-954c-d7d6ee91d558</v>
      </c>
      <c r="C1738" s="14" t="str">
        <f t="shared" ca="1" si="353"/>
        <v>75d4829b-35c1-165e-e044-00144f3ead67</v>
      </c>
      <c r="D1738" s="14">
        <f t="shared" ca="1" si="354"/>
        <v>996120</v>
      </c>
      <c r="E1738" s="1">
        <f t="shared" ca="1" si="355"/>
        <v>530</v>
      </c>
      <c r="F1738" s="1">
        <f t="shared" ca="1" si="356"/>
        <v>530</v>
      </c>
      <c r="G1738" s="1">
        <f t="shared" ca="1" si="357"/>
        <v>2009</v>
      </c>
      <c r="H1738" s="1" t="str">
        <f ca="1">IFERROR(INDEX(Varmeinstallation!B:B,MATCH(INDIRECT($A$1&amp;"L"&amp;A1738)*1,Varmeinstallation!A:A,0)),"Ingen varmeinstallationer")</f>
        <v>Centralvarme fra eget anlæg, et-kammer fyr</v>
      </c>
      <c r="I1738" s="1" t="str">
        <f ca="1">IFERROR(INDEX(Opvarmningsmiddel!B:B,MATCH(INDIRECT($A$1&amp;"M"&amp;A1738)*1,Opvarmningsmiddel!A:A,0)),"")</f>
        <v>Flydende brændsel (olie, petroleum, flaskegas m.m.)</v>
      </c>
      <c r="J1738" s="1">
        <f t="shared" ca="1" si="358"/>
        <v>0</v>
      </c>
      <c r="K1738" s="1" t="str">
        <f ca="1">IFERROR(INDEX(Relationstabel!$C$3:$K$10,MATCH(VALUE(INDIRECT($A$1&amp;"L"&amp;A1738)),Relationstabel!$A$3:$A$10,0),MATCH(IFERROR(VALUE(INDIRECT($A$1&amp;"M"&amp;A1738)),0),Relationstabel!$C$1:$K$1,0)),"Ingen varmeinstallationer")</f>
        <v>Olie</v>
      </c>
      <c r="L1738" s="1" t="str">
        <f ca="1">INDEX(Anvendelseskode!B:B,MATCH($E1738,Anvendelseskode!$A:$A,0))</f>
        <v>Bygning i forbindelse med idrætsudøvelse (klubhus, idrætshal, svømmehal o.lign.).</v>
      </c>
      <c r="M1738" s="1" t="str">
        <f ca="1">INDEX(Anvendelseskode!C:C,MATCH($E1738,Anvendelseskode!$A:$A,0))</f>
        <v>Bygning i forbindelse med idrætsudøvelse (klubhus, idrætshal, svømmehal o.lign.).</v>
      </c>
      <c r="N1738" s="1" t="str">
        <f ca="1">INDEX(Anvendelseskode!D:D,MATCH($E1738,Anvendelseskode!$A:$A,0))</f>
        <v>Kommunale og andre offentlige institutioner</v>
      </c>
      <c r="O1738" s="1" t="str">
        <f ca="1">IFERROR(INDEX(SBi!$2:$2,MATCH(G1738,SBi!$1:$1,1)),SBi!$K$2)</f>
        <v>Efter 2006</v>
      </c>
      <c r="P1738" s="1">
        <f ca="1">IFERROR(INDEX(SBi!$C$3:$K$28,MATCH(E1738,SBi!$B$3:$B$28,0),MATCH(O1738,SBi!$C$2:$K$2,0)),0)</f>
        <v>119.3</v>
      </c>
      <c r="Q1738" s="19">
        <f t="shared" ca="1" si="359"/>
        <v>63.228999999999999</v>
      </c>
      <c r="R1738" s="19" t="str">
        <f ca="1">IFERROR(INDEX(VpD!$2:$2,MATCH(G1738,VpD!$1:$1,1)),VpD!$I$2)</f>
        <v>&gt;1998</v>
      </c>
      <c r="S1738" s="1">
        <f ca="1">IFERROR(INDEX(VpD!$C$3:$I$27,MATCH(E1738,VpD!$B$3:$B$27,0),MATCH(R1738,VpD!$C$2:$I$2,0)),0)</f>
        <v>72</v>
      </c>
      <c r="T1738" s="19">
        <f t="shared" ca="1" si="360"/>
        <v>38.159999999999997</v>
      </c>
      <c r="U1738" s="14" t="str">
        <f t="shared" ca="1" si="361"/>
        <v xml:space="preserve">714033.55 </v>
      </c>
      <c r="V1738" s="14" t="str">
        <f t="shared" ca="1" si="362"/>
        <v>6168162.19</v>
      </c>
      <c r="W1738" s="14" t="str">
        <f t="shared" ca="1" si="363"/>
        <v>POINT(714033.55 6168162.19)</v>
      </c>
      <c r="X1738" s="14" t="str">
        <f>IFERROR(INDEX(BygningOmraade!B:B,MATCH(A1738,BygningOmraade!A:A,0)),"")</f>
        <v/>
      </c>
    </row>
    <row r="1739" spans="1:24" s="14" customFormat="1" x14ac:dyDescent="0.25">
      <c r="A1739" s="14">
        <f t="shared" si="351"/>
        <v>1739</v>
      </c>
      <c r="B1739" s="14" t="str">
        <f t="shared" ca="1" si="352"/>
        <v>658cf94e-d3e1-4c09-b3ef-f95464d21e4e</v>
      </c>
      <c r="C1739" s="14" t="str">
        <f t="shared" ca="1" si="353"/>
        <v>0a3f507e-230e-32b8-e044-0003ba298018</v>
      </c>
      <c r="D1739" s="14">
        <f t="shared" ca="1" si="354"/>
        <v>995484</v>
      </c>
      <c r="E1739" s="1">
        <f t="shared" ca="1" si="355"/>
        <v>130</v>
      </c>
      <c r="F1739" s="1">
        <f t="shared" ca="1" si="356"/>
        <v>107</v>
      </c>
      <c r="G1739" s="1">
        <f t="shared" ca="1" si="357"/>
        <v>1983</v>
      </c>
      <c r="H1739" s="1" t="str">
        <f ca="1">IFERROR(INDEX(Varmeinstallation!B:B,MATCH(INDIRECT($A$1&amp;"L"&amp;A1739)*1,Varmeinstallation!A:A,0)),"Ingen varmeinstallationer")</f>
        <v>Fjernvarme/blokvarme (radiatorsystemer eller varmluftanlæg)</v>
      </c>
      <c r="I1739" s="1" t="str">
        <f ca="1">IFERROR(INDEX(Opvarmningsmiddel!B:B,MATCH(INDIRECT($A$1&amp;"M"&amp;A1739)*1,Opvarmningsmiddel!A:A,0)),"")</f>
        <v/>
      </c>
      <c r="J1739" s="1">
        <f t="shared" ca="1" si="358"/>
        <v>0</v>
      </c>
      <c r="K1739" s="1" t="str">
        <f ca="1">IFERROR(INDEX(Relationstabel!$C$3:$K$10,MATCH(VALUE(INDIRECT($A$1&amp;"L"&amp;A1739)),Relationstabel!$A$3:$A$10,0),MATCH(IFERROR(VALUE(INDIRECT($A$1&amp;"M"&amp;A1739)),0),Relationstabel!$C$1:$K$1,0)),"Ingen varmeinstallationer")</f>
        <v>Fjernvarme/ Blokvarme</v>
      </c>
      <c r="L1739" s="1" t="str">
        <f ca="1">INDEX(Anvendelseskode!B:B,MATCH($E1739,Anvendelseskode!$A:$A,0))</f>
        <v>Række-, kæde-, dobbelthus (lodret adskillelse mellem enhederne)</v>
      </c>
      <c r="M1739" s="1" t="str">
        <f ca="1">INDEX(Anvendelseskode!C:C,MATCH($E1739,Anvendelseskode!$A:$A,0))</f>
        <v>Række-, kæde og dobbelthuse</v>
      </c>
      <c r="N1739" s="1" t="str">
        <f ca="1">INDEX(Anvendelseskode!D:D,MATCH($E1739,Anvendelseskode!$A:$A,0))</f>
        <v>Private husholdninger</v>
      </c>
      <c r="O1739" s="1" t="str">
        <f ca="1">IFERROR(INDEX(SBi!$2:$2,MATCH(G1739,SBi!$1:$1,1)),SBi!$K$2)</f>
        <v>1979-1998</v>
      </c>
      <c r="P1739" s="1">
        <f ca="1">IFERROR(INDEX(SBi!$C$3:$K$28,MATCH(E1739,SBi!$B$3:$B$28,0),MATCH(O1739,SBi!$C$2:$K$2,0)),0)</f>
        <v>96.8</v>
      </c>
      <c r="Q1739" s="19">
        <f t="shared" ca="1" si="359"/>
        <v>10.3576</v>
      </c>
      <c r="R1739" s="19" t="str">
        <f ca="1">IFERROR(INDEX(VpD!$2:$2,MATCH(G1739,VpD!$1:$1,1)),VpD!$I$2)</f>
        <v>1979-1998</v>
      </c>
      <c r="S1739" s="1">
        <f ca="1">IFERROR(INDEX(VpD!$C$3:$I$27,MATCH(E1739,VpD!$B$3:$B$27,0),MATCH(R1739,VpD!$C$2:$I$2,0)),0)</f>
        <v>74</v>
      </c>
      <c r="T1739" s="19">
        <f t="shared" ca="1" si="360"/>
        <v>7.9180000000000001</v>
      </c>
      <c r="U1739" s="14" t="str">
        <f t="shared" ca="1" si="361"/>
        <v xml:space="preserve">711934.03 </v>
      </c>
      <c r="V1739" s="14" t="str">
        <f t="shared" ca="1" si="362"/>
        <v>6172164.4</v>
      </c>
      <c r="W1739" s="14" t="str">
        <f t="shared" ca="1" si="363"/>
        <v>POINT(711934.03 6172164.4)</v>
      </c>
      <c r="X1739" s="14" t="str">
        <f>IFERROR(INDEX(BygningOmraade!B:B,MATCH(A1739,BygningOmraade!A:A,0)),"")</f>
        <v/>
      </c>
    </row>
    <row r="1740" spans="1:24" s="14" customFormat="1" x14ac:dyDescent="0.25">
      <c r="A1740" s="14">
        <f t="shared" si="351"/>
        <v>1740</v>
      </c>
      <c r="B1740" s="14" t="str">
        <f t="shared" ca="1" si="352"/>
        <v>659d6fcb-bc5f-4000-b6c9-e86940e4c3b2</v>
      </c>
      <c r="C1740" s="14" t="str">
        <f t="shared" ca="1" si="353"/>
        <v>0a3f507e-1a30-32b8-e044-0003ba298018</v>
      </c>
      <c r="D1740" s="14">
        <f t="shared" ca="1" si="354"/>
        <v>997524</v>
      </c>
      <c r="E1740" s="1">
        <f t="shared" ca="1" si="355"/>
        <v>120</v>
      </c>
      <c r="F1740" s="1">
        <f t="shared" ca="1" si="356"/>
        <v>144</v>
      </c>
      <c r="G1740" s="1">
        <f t="shared" ca="1" si="357"/>
        <v>1956</v>
      </c>
      <c r="H1740" s="1" t="str">
        <f ca="1">IFERROR(INDEX(Varmeinstallation!B:B,MATCH(INDIRECT($A$1&amp;"L"&amp;A1740)*1,Varmeinstallation!A:A,0)),"Ingen varmeinstallationer")</f>
        <v>Centralvarme fra eget anlæg, et-kammer fyr</v>
      </c>
      <c r="I1740" s="1" t="str">
        <f ca="1">IFERROR(INDEX(Opvarmningsmiddel!B:B,MATCH(INDIRECT($A$1&amp;"M"&amp;A1740)*1,Opvarmningsmiddel!A:A,0)),"")</f>
        <v>Naturgas</v>
      </c>
      <c r="J1740" s="1">
        <f t="shared" ca="1" si="358"/>
        <v>2</v>
      </c>
      <c r="K1740" s="1" t="str">
        <f ca="1">IFERROR(INDEX(Relationstabel!$C$3:$K$10,MATCH(VALUE(INDIRECT($A$1&amp;"L"&amp;A1740)),Relationstabel!$A$3:$A$10,0),MATCH(IFERROR(VALUE(INDIRECT($A$1&amp;"M"&amp;A1740)),0),Relationstabel!$C$1:$K$1,0)),"Ingen varmeinstallationer")</f>
        <v>Naturgas</v>
      </c>
      <c r="L1740" s="1" t="str">
        <f ca="1">INDEX(Anvendelseskode!B:B,MATCH($E1740,Anvendelseskode!$A:$A,0))</f>
        <v>Fritliggende enfamilieshus (parcelhus)</v>
      </c>
      <c r="M1740" s="1" t="str">
        <f ca="1">INDEX(Anvendelseskode!C:C,MATCH($E1740,Anvendelseskode!$A:$A,0))</f>
        <v>Parcelhuse</v>
      </c>
      <c r="N1740" s="1" t="str">
        <f ca="1">INDEX(Anvendelseskode!D:D,MATCH($E1740,Anvendelseskode!$A:$A,0))</f>
        <v>Private husholdninger</v>
      </c>
      <c r="O1740" s="1" t="str">
        <f ca="1">IFERROR(INDEX(SBi!$2:$2,MATCH(G1740,SBi!$1:$1,1)),SBi!$K$2)</f>
        <v>1951-1960</v>
      </c>
      <c r="P1740" s="1">
        <f ca="1">IFERROR(INDEX(SBi!$C$3:$K$28,MATCH(E1740,SBi!$B$3:$B$28,0),MATCH(O1740,SBi!$C$2:$K$2,0)),0)</f>
        <v>154.9</v>
      </c>
      <c r="Q1740" s="19">
        <f t="shared" ca="1" si="359"/>
        <v>22.305600000000002</v>
      </c>
      <c r="R1740" s="19" t="str">
        <f ca="1">IFERROR(INDEX(VpD!$2:$2,MATCH(G1740,VpD!$1:$1,1)),VpD!$I$2)</f>
        <v>1951-1960</v>
      </c>
      <c r="S1740" s="1">
        <f ca="1">IFERROR(INDEX(VpD!$C$3:$I$27,MATCH(E1740,VpD!$B$3:$B$27,0),MATCH(R1740,VpD!$C$2:$I$2,0)),0)</f>
        <v>204</v>
      </c>
      <c r="T1740" s="19">
        <f t="shared" ca="1" si="360"/>
        <v>29.376000000000001</v>
      </c>
      <c r="U1740" s="14" t="str">
        <f t="shared" ca="1" si="361"/>
        <v xml:space="preserve">713879.68 </v>
      </c>
      <c r="V1740" s="14" t="str">
        <f t="shared" ca="1" si="362"/>
        <v>6169085.25</v>
      </c>
      <c r="W1740" s="14" t="str">
        <f t="shared" ca="1" si="363"/>
        <v>POINT(713879.68 6169085.25)</v>
      </c>
      <c r="X1740" s="14" t="str">
        <f>IFERROR(INDEX(BygningOmraade!B:B,MATCH(A1740,BygningOmraade!A:A,0)),"")</f>
        <v/>
      </c>
    </row>
    <row r="1741" spans="1:24" s="14" customFormat="1" x14ac:dyDescent="0.25">
      <c r="A1741" s="14">
        <f t="shared" si="351"/>
        <v>1741</v>
      </c>
      <c r="B1741" s="14" t="str">
        <f t="shared" ca="1" si="352"/>
        <v>65a9361b-bd12-4c18-b21c-d661523c0122</v>
      </c>
      <c r="C1741" s="14" t="str">
        <f t="shared" ca="1" si="353"/>
        <v>0a3f507e-1fcd-32b8-e044-0003ba298018</v>
      </c>
      <c r="D1741" s="14">
        <f t="shared" ca="1" si="354"/>
        <v>993679</v>
      </c>
      <c r="E1741" s="1">
        <f t="shared" ca="1" si="355"/>
        <v>120</v>
      </c>
      <c r="F1741" s="1">
        <f t="shared" ca="1" si="356"/>
        <v>109</v>
      </c>
      <c r="G1741" s="1">
        <f t="shared" ca="1" si="357"/>
        <v>1984</v>
      </c>
      <c r="H1741" s="1" t="str">
        <f ca="1">IFERROR(INDEX(Varmeinstallation!B:B,MATCH(INDIRECT($A$1&amp;"L"&amp;A1741)*1,Varmeinstallation!A:A,0)),"Ingen varmeinstallationer")</f>
        <v>Centralvarme fra eget anlæg, et-kammer fyr</v>
      </c>
      <c r="I1741" s="1" t="str">
        <f ca="1">IFERROR(INDEX(Opvarmningsmiddel!B:B,MATCH(INDIRECT($A$1&amp;"M"&amp;A1741)*1,Opvarmningsmiddel!A:A,0)),"")</f>
        <v>Naturgas</v>
      </c>
      <c r="J1741" s="1">
        <f t="shared" ca="1" si="358"/>
        <v>1</v>
      </c>
      <c r="K1741" s="1" t="str">
        <f ca="1">IFERROR(INDEX(Relationstabel!$C$3:$K$10,MATCH(VALUE(INDIRECT($A$1&amp;"L"&amp;A1741)),Relationstabel!$A$3:$A$10,0),MATCH(IFERROR(VALUE(INDIRECT($A$1&amp;"M"&amp;A1741)),0),Relationstabel!$C$1:$K$1,0)),"Ingen varmeinstallationer")</f>
        <v>Naturgas</v>
      </c>
      <c r="L1741" s="1" t="str">
        <f ca="1">INDEX(Anvendelseskode!B:B,MATCH($E1741,Anvendelseskode!$A:$A,0))</f>
        <v>Fritliggende enfamilieshus (parcelhus)</v>
      </c>
      <c r="M1741" s="1" t="str">
        <f ca="1">INDEX(Anvendelseskode!C:C,MATCH($E1741,Anvendelseskode!$A:$A,0))</f>
        <v>Parcelhuse</v>
      </c>
      <c r="N1741" s="1" t="str">
        <f ca="1">INDEX(Anvendelseskode!D:D,MATCH($E1741,Anvendelseskode!$A:$A,0))</f>
        <v>Private husholdninger</v>
      </c>
      <c r="O1741" s="1" t="str">
        <f ca="1">IFERROR(INDEX(SBi!$2:$2,MATCH(G1741,SBi!$1:$1,1)),SBi!$K$2)</f>
        <v>1979-1998</v>
      </c>
      <c r="P1741" s="1">
        <f ca="1">IFERROR(INDEX(SBi!$C$3:$K$28,MATCH(E1741,SBi!$B$3:$B$28,0),MATCH(O1741,SBi!$C$2:$K$2,0)),0)</f>
        <v>105.4</v>
      </c>
      <c r="Q1741" s="19">
        <f t="shared" ca="1" si="359"/>
        <v>11.4886</v>
      </c>
      <c r="R1741" s="19" t="str">
        <f ca="1">IFERROR(INDEX(VpD!$2:$2,MATCH(G1741,VpD!$1:$1,1)),VpD!$I$2)</f>
        <v>1979-1998</v>
      </c>
      <c r="S1741" s="1">
        <f ca="1">IFERROR(INDEX(VpD!$C$3:$I$27,MATCH(E1741,VpD!$B$3:$B$27,0),MATCH(R1741,VpD!$C$2:$I$2,0)),0)</f>
        <v>90</v>
      </c>
      <c r="T1741" s="19">
        <f t="shared" ca="1" si="360"/>
        <v>9.81</v>
      </c>
      <c r="U1741" s="14" t="str">
        <f t="shared" ca="1" si="361"/>
        <v xml:space="preserve">710930.72 </v>
      </c>
      <c r="V1741" s="14" t="str">
        <f t="shared" ca="1" si="362"/>
        <v>6171649.06</v>
      </c>
      <c r="W1741" s="14" t="str">
        <f t="shared" ca="1" si="363"/>
        <v>POINT(710930.72 6171649.06)</v>
      </c>
      <c r="X1741" s="14" t="str">
        <f>IFERROR(INDEX(BygningOmraade!B:B,MATCH(A1741,BygningOmraade!A:A,0)),"")</f>
        <v/>
      </c>
    </row>
    <row r="1742" spans="1:24" s="14" customFormat="1" x14ac:dyDescent="0.25">
      <c r="A1742" s="14">
        <f t="shared" si="351"/>
        <v>1742</v>
      </c>
      <c r="B1742" s="14" t="str">
        <f t="shared" ca="1" si="352"/>
        <v>65ae4927-52c5-4f03-b731-d52cc4fb46b3</v>
      </c>
      <c r="C1742" s="14" t="str">
        <f t="shared" ca="1" si="353"/>
        <v>0a3f507e-1940-32b8-e044-0003ba298018</v>
      </c>
      <c r="D1742" s="14">
        <f t="shared" ca="1" si="354"/>
        <v>996671</v>
      </c>
      <c r="E1742" s="1">
        <f t="shared" ca="1" si="355"/>
        <v>130</v>
      </c>
      <c r="F1742" s="1">
        <f t="shared" ca="1" si="356"/>
        <v>109</v>
      </c>
      <c r="G1742" s="1">
        <f t="shared" ca="1" si="357"/>
        <v>1978</v>
      </c>
      <c r="H1742" s="1" t="str">
        <f ca="1">IFERROR(INDEX(Varmeinstallation!B:B,MATCH(INDIRECT($A$1&amp;"L"&amp;A1742)*1,Varmeinstallation!A:A,0)),"Ingen varmeinstallationer")</f>
        <v>Fjernvarme/blokvarme (radiatorsystemer eller varmluftanlæg)</v>
      </c>
      <c r="I1742" s="1" t="str">
        <f ca="1">IFERROR(INDEX(Opvarmningsmiddel!B:B,MATCH(INDIRECT($A$1&amp;"M"&amp;A1742)*1,Opvarmningsmiddel!A:A,0)),"")</f>
        <v/>
      </c>
      <c r="J1742" s="1">
        <f t="shared" ca="1" si="358"/>
        <v>0</v>
      </c>
      <c r="K1742" s="1" t="str">
        <f ca="1">IFERROR(INDEX(Relationstabel!$C$3:$K$10,MATCH(VALUE(INDIRECT($A$1&amp;"L"&amp;A1742)),Relationstabel!$A$3:$A$10,0),MATCH(IFERROR(VALUE(INDIRECT($A$1&amp;"M"&amp;A1742)),0),Relationstabel!$C$1:$K$1,0)),"Ingen varmeinstallationer")</f>
        <v>Fjernvarme/ Blokvarme</v>
      </c>
      <c r="L1742" s="1" t="str">
        <f ca="1">INDEX(Anvendelseskode!B:B,MATCH($E1742,Anvendelseskode!$A:$A,0))</f>
        <v>Række-, kæde-, dobbelthus (lodret adskillelse mellem enhederne)</v>
      </c>
      <c r="M1742" s="1" t="str">
        <f ca="1">INDEX(Anvendelseskode!C:C,MATCH($E1742,Anvendelseskode!$A:$A,0))</f>
        <v>Række-, kæde og dobbelthuse</v>
      </c>
      <c r="N1742" s="1" t="str">
        <f ca="1">INDEX(Anvendelseskode!D:D,MATCH($E1742,Anvendelseskode!$A:$A,0))</f>
        <v>Private husholdninger</v>
      </c>
      <c r="O1742" s="1" t="str">
        <f ca="1">IFERROR(INDEX(SBi!$2:$2,MATCH(G1742,SBi!$1:$1,1)),SBi!$K$2)</f>
        <v>1973-1978</v>
      </c>
      <c r="P1742" s="1">
        <f ca="1">IFERROR(INDEX(SBi!$C$3:$K$28,MATCH(E1742,SBi!$B$3:$B$28,0),MATCH(O1742,SBi!$C$2:$K$2,0)),0)</f>
        <v>112.6</v>
      </c>
      <c r="Q1742" s="19">
        <f t="shared" ca="1" si="359"/>
        <v>12.273399999999999</v>
      </c>
      <c r="R1742" s="19" t="str">
        <f ca="1">IFERROR(INDEX(VpD!$2:$2,MATCH(G1742,VpD!$1:$1,1)),VpD!$I$2)</f>
        <v>1973-1978</v>
      </c>
      <c r="S1742" s="1">
        <f ca="1">IFERROR(INDEX(VpD!$C$3:$I$27,MATCH(E1742,VpD!$B$3:$B$27,0),MATCH(R1742,VpD!$C$2:$I$2,0)),0)</f>
        <v>98</v>
      </c>
      <c r="T1742" s="19">
        <f t="shared" ca="1" si="360"/>
        <v>10.682</v>
      </c>
      <c r="U1742" s="14" t="str">
        <f t="shared" ca="1" si="361"/>
        <v xml:space="preserve">713524.68 </v>
      </c>
      <c r="V1742" s="14" t="str">
        <f t="shared" ca="1" si="362"/>
        <v>6169800.18</v>
      </c>
      <c r="W1742" s="14" t="str">
        <f t="shared" ca="1" si="363"/>
        <v>POINT(713524.68 6169800.18)</v>
      </c>
      <c r="X1742" s="14" t="str">
        <f>IFERROR(INDEX(BygningOmraade!B:B,MATCH(A1742,BygningOmraade!A:A,0)),"")</f>
        <v/>
      </c>
    </row>
    <row r="1743" spans="1:24" s="14" customFormat="1" x14ac:dyDescent="0.25">
      <c r="A1743" s="14">
        <f t="shared" si="351"/>
        <v>1743</v>
      </c>
      <c r="B1743" s="14" t="str">
        <f t="shared" ca="1" si="352"/>
        <v>65b94852-cd69-48bb-a72d-f240960cd2c7</v>
      </c>
      <c r="C1743" s="14" t="str">
        <f t="shared" ca="1" si="353"/>
        <v>0a3f507e-1a28-32b8-e044-0003ba298018</v>
      </c>
      <c r="D1743" s="14">
        <f t="shared" ca="1" si="354"/>
        <v>997471</v>
      </c>
      <c r="E1743" s="1">
        <f t="shared" ca="1" si="355"/>
        <v>120</v>
      </c>
      <c r="F1743" s="1">
        <f t="shared" ca="1" si="356"/>
        <v>115</v>
      </c>
      <c r="G1743" s="1">
        <f t="shared" ca="1" si="357"/>
        <v>1992</v>
      </c>
      <c r="H1743" s="1" t="str">
        <f ca="1">IFERROR(INDEX(Varmeinstallation!B:B,MATCH(INDIRECT($A$1&amp;"L"&amp;A1743)*1,Varmeinstallation!A:A,0)),"Ingen varmeinstallationer")</f>
        <v>Centralvarme fra eget anlæg, et-kammer fyr</v>
      </c>
      <c r="I1743" s="1" t="str">
        <f ca="1">IFERROR(INDEX(Opvarmningsmiddel!B:B,MATCH(INDIRECT($A$1&amp;"M"&amp;A1743)*1,Opvarmningsmiddel!A:A,0)),"")</f>
        <v>Naturgas</v>
      </c>
      <c r="J1743" s="1">
        <f t="shared" ca="1" si="358"/>
        <v>2</v>
      </c>
      <c r="K1743" s="1" t="str">
        <f ca="1">IFERROR(INDEX(Relationstabel!$C$3:$K$10,MATCH(VALUE(INDIRECT($A$1&amp;"L"&amp;A1743)),Relationstabel!$A$3:$A$10,0),MATCH(IFERROR(VALUE(INDIRECT($A$1&amp;"M"&amp;A1743)),0),Relationstabel!$C$1:$K$1,0)),"Ingen varmeinstallationer")</f>
        <v>Naturgas</v>
      </c>
      <c r="L1743" s="1" t="str">
        <f ca="1">INDEX(Anvendelseskode!B:B,MATCH($E1743,Anvendelseskode!$A:$A,0))</f>
        <v>Fritliggende enfamilieshus (parcelhus)</v>
      </c>
      <c r="M1743" s="1" t="str">
        <f ca="1">INDEX(Anvendelseskode!C:C,MATCH($E1743,Anvendelseskode!$A:$A,0))</f>
        <v>Parcelhuse</v>
      </c>
      <c r="N1743" s="1" t="str">
        <f ca="1">INDEX(Anvendelseskode!D:D,MATCH($E1743,Anvendelseskode!$A:$A,0))</f>
        <v>Private husholdninger</v>
      </c>
      <c r="O1743" s="1" t="str">
        <f ca="1">IFERROR(INDEX(SBi!$2:$2,MATCH(G1743,SBi!$1:$1,1)),SBi!$K$2)</f>
        <v>1979-1998</v>
      </c>
      <c r="P1743" s="1">
        <f ca="1">IFERROR(INDEX(SBi!$C$3:$K$28,MATCH(E1743,SBi!$B$3:$B$28,0),MATCH(O1743,SBi!$C$2:$K$2,0)),0)</f>
        <v>105.4</v>
      </c>
      <c r="Q1743" s="19">
        <f t="shared" ca="1" si="359"/>
        <v>12.121</v>
      </c>
      <c r="R1743" s="19" t="str">
        <f ca="1">IFERROR(INDEX(VpD!$2:$2,MATCH(G1743,VpD!$1:$1,1)),VpD!$I$2)</f>
        <v>1979-1998</v>
      </c>
      <c r="S1743" s="1">
        <f ca="1">IFERROR(INDEX(VpD!$C$3:$I$27,MATCH(E1743,VpD!$B$3:$B$27,0),MATCH(R1743,VpD!$C$2:$I$2,0)),0)</f>
        <v>90</v>
      </c>
      <c r="T1743" s="19">
        <f t="shared" ca="1" si="360"/>
        <v>10.35</v>
      </c>
      <c r="U1743" s="14" t="str">
        <f t="shared" ca="1" si="361"/>
        <v xml:space="preserve">713948.8 </v>
      </c>
      <c r="V1743" s="14" t="str">
        <f t="shared" ca="1" si="362"/>
        <v>6169119.61</v>
      </c>
      <c r="W1743" s="14" t="str">
        <f t="shared" ca="1" si="363"/>
        <v>POINT(713948.8 6169119.61)</v>
      </c>
      <c r="X1743" s="14" t="str">
        <f>IFERROR(INDEX(BygningOmraade!B:B,MATCH(A1743,BygningOmraade!A:A,0)),"")</f>
        <v/>
      </c>
    </row>
    <row r="1744" spans="1:24" s="14" customFormat="1" x14ac:dyDescent="0.25">
      <c r="A1744" s="14">
        <f t="shared" si="351"/>
        <v>1744</v>
      </c>
      <c r="B1744" s="14" t="str">
        <f t="shared" ca="1" si="352"/>
        <v>65be2515-8e62-42a9-993d-fb1272e7b343</v>
      </c>
      <c r="C1744" s="14" t="str">
        <f t="shared" ca="1" si="353"/>
        <v>0a3f507e-2315-32b8-e044-0003ba298018</v>
      </c>
      <c r="D1744" s="14">
        <f t="shared" ca="1" si="354"/>
        <v>994896</v>
      </c>
      <c r="E1744" s="1">
        <f t="shared" ca="1" si="355"/>
        <v>130</v>
      </c>
      <c r="F1744" s="1">
        <f t="shared" ca="1" si="356"/>
        <v>126</v>
      </c>
      <c r="G1744" s="1">
        <f t="shared" ca="1" si="357"/>
        <v>1971</v>
      </c>
      <c r="H1744" s="1" t="str">
        <f ca="1">IFERROR(INDEX(Varmeinstallation!B:B,MATCH(INDIRECT($A$1&amp;"L"&amp;A1744)*1,Varmeinstallation!A:A,0)),"Ingen varmeinstallationer")</f>
        <v>Fjernvarme/blokvarme (radiatorsystemer eller varmluftanlæg)</v>
      </c>
      <c r="I1744" s="1" t="str">
        <f ca="1">IFERROR(INDEX(Opvarmningsmiddel!B:B,MATCH(INDIRECT($A$1&amp;"M"&amp;A1744)*1,Opvarmningsmiddel!A:A,0)),"")</f>
        <v/>
      </c>
      <c r="J1744" s="1">
        <f t="shared" ca="1" si="358"/>
        <v>0</v>
      </c>
      <c r="K1744" s="1" t="str">
        <f ca="1">IFERROR(INDEX(Relationstabel!$C$3:$K$10,MATCH(VALUE(INDIRECT($A$1&amp;"L"&amp;A1744)),Relationstabel!$A$3:$A$10,0),MATCH(IFERROR(VALUE(INDIRECT($A$1&amp;"M"&amp;A1744)),0),Relationstabel!$C$1:$K$1,0)),"Ingen varmeinstallationer")</f>
        <v>Fjernvarme/ Blokvarme</v>
      </c>
      <c r="L1744" s="1" t="str">
        <f ca="1">INDEX(Anvendelseskode!B:B,MATCH($E1744,Anvendelseskode!$A:$A,0))</f>
        <v>Række-, kæde-, dobbelthus (lodret adskillelse mellem enhederne)</v>
      </c>
      <c r="M1744" s="1" t="str">
        <f ca="1">INDEX(Anvendelseskode!C:C,MATCH($E1744,Anvendelseskode!$A:$A,0))</f>
        <v>Række-, kæde og dobbelthuse</v>
      </c>
      <c r="N1744" s="1" t="str">
        <f ca="1">INDEX(Anvendelseskode!D:D,MATCH($E1744,Anvendelseskode!$A:$A,0))</f>
        <v>Private husholdninger</v>
      </c>
      <c r="O1744" s="1" t="str">
        <f ca="1">IFERROR(INDEX(SBi!$2:$2,MATCH(G1744,SBi!$1:$1,1)),SBi!$K$2)</f>
        <v>1961-1972</v>
      </c>
      <c r="P1744" s="1">
        <f ca="1">IFERROR(INDEX(SBi!$C$3:$K$28,MATCH(E1744,SBi!$B$3:$B$28,0),MATCH(O1744,SBi!$C$2:$K$2,0)),0)</f>
        <v>119.9</v>
      </c>
      <c r="Q1744" s="19">
        <f t="shared" ca="1" si="359"/>
        <v>15.107400000000002</v>
      </c>
      <c r="R1744" s="19" t="str">
        <f ca="1">IFERROR(INDEX(VpD!$2:$2,MATCH(G1744,VpD!$1:$1,1)),VpD!$I$2)</f>
        <v>1961-1972</v>
      </c>
      <c r="S1744" s="1">
        <f ca="1">IFERROR(INDEX(VpD!$C$3:$I$27,MATCH(E1744,VpD!$B$3:$B$27,0),MATCH(R1744,VpD!$C$2:$I$2,0)),0)</f>
        <v>120</v>
      </c>
      <c r="T1744" s="19">
        <f t="shared" ca="1" si="360"/>
        <v>15.12</v>
      </c>
      <c r="U1744" s="14" t="str">
        <f t="shared" ca="1" si="361"/>
        <v xml:space="preserve">711760.11 </v>
      </c>
      <c r="V1744" s="14" t="str">
        <f t="shared" ca="1" si="362"/>
        <v>6172269.06</v>
      </c>
      <c r="W1744" s="14" t="str">
        <f t="shared" ca="1" si="363"/>
        <v>POINT(711760.11 6172269.06)</v>
      </c>
      <c r="X1744" s="14" t="str">
        <f>IFERROR(INDEX(BygningOmraade!B:B,MATCH(A1744,BygningOmraade!A:A,0)),"")</f>
        <v/>
      </c>
    </row>
    <row r="1745" spans="1:24" s="14" customFormat="1" x14ac:dyDescent="0.25">
      <c r="A1745" s="14">
        <f t="shared" si="351"/>
        <v>1745</v>
      </c>
      <c r="B1745" s="14" t="str">
        <f t="shared" ca="1" si="352"/>
        <v>65c33a21-9f9f-45c2-9e79-1d678d8fb0f0</v>
      </c>
      <c r="C1745" s="14" t="str">
        <f t="shared" ca="1" si="353"/>
        <v>0a3f507e-1cc8-32b8-e044-0003ba298018</v>
      </c>
      <c r="D1745" s="14">
        <f t="shared" ca="1" si="354"/>
        <v>993949</v>
      </c>
      <c r="E1745" s="1">
        <f t="shared" ca="1" si="355"/>
        <v>490</v>
      </c>
      <c r="F1745" s="1">
        <f t="shared" ca="1" si="356"/>
        <v>41</v>
      </c>
      <c r="G1745" s="1">
        <f t="shared" ca="1" si="357"/>
        <v>2009</v>
      </c>
      <c r="H1745" s="1" t="str">
        <f ca="1">IFERROR(INDEX(Varmeinstallation!B:B,MATCH(INDIRECT($A$1&amp;"L"&amp;A1745)*1,Varmeinstallation!A:A,0)),"Ingen varmeinstallationer")</f>
        <v>Ingen varmeinstallationer</v>
      </c>
      <c r="I1745" s="1" t="str">
        <f ca="1">IFERROR(INDEX(Opvarmningsmiddel!B:B,MATCH(INDIRECT($A$1&amp;"M"&amp;A1745)*1,Opvarmningsmiddel!A:A,0)),"")</f>
        <v/>
      </c>
      <c r="J1745" s="1">
        <f t="shared" ca="1" si="358"/>
        <v>0</v>
      </c>
      <c r="K1745" s="1" t="str">
        <f ca="1">IFERROR(INDEX(Relationstabel!$C$3:$K$10,MATCH(VALUE(INDIRECT($A$1&amp;"L"&amp;A1745)),Relationstabel!$A$3:$A$10,0),MATCH(IFERROR(VALUE(INDIRECT($A$1&amp;"M"&amp;A1745)),0),Relationstabel!$C$1:$K$1,0)),"Ingen varmeinstallationer")</f>
        <v>Ingen varmeinstallation</v>
      </c>
      <c r="L1745" s="1" t="str">
        <f ca="1">INDEX(Anvendelseskode!B:B,MATCH($E1745,Anvendelseskode!$A:$A,0))</f>
        <v>Uspecificeret institution</v>
      </c>
      <c r="M1745" s="1" t="str">
        <f ca="1">INDEX(Anvendelseskode!C:C,MATCH($E1745,Anvendelseskode!$A:$A,0))</f>
        <v>Uspecificeret institution</v>
      </c>
      <c r="N1745" s="1" t="str">
        <f ca="1">INDEX(Anvendelseskode!D:D,MATCH($E1745,Anvendelseskode!$A:$A,0))</f>
        <v>Kommunale og andre offentlige institutioner</v>
      </c>
      <c r="O1745" s="1" t="str">
        <f ca="1">IFERROR(INDEX(SBi!$2:$2,MATCH(G1745,SBi!$1:$1,1)),SBi!$K$2)</f>
        <v>Efter 2006</v>
      </c>
      <c r="P1745" s="1">
        <f ca="1">IFERROR(INDEX(SBi!$C$3:$K$28,MATCH(E1745,SBi!$B$3:$B$28,0),MATCH(O1745,SBi!$C$2:$K$2,0)),0)</f>
        <v>117.6</v>
      </c>
      <c r="Q1745" s="19">
        <f t="shared" ca="1" si="359"/>
        <v>4.8215999999999992</v>
      </c>
      <c r="R1745" s="19" t="str">
        <f ca="1">IFERROR(INDEX(VpD!$2:$2,MATCH(G1745,VpD!$1:$1,1)),VpD!$I$2)</f>
        <v>&gt;1998</v>
      </c>
      <c r="S1745" s="1">
        <f ca="1">IFERROR(INDEX(VpD!$C$3:$I$27,MATCH(E1745,VpD!$B$3:$B$27,0),MATCH(R1745,VpD!$C$2:$I$2,0)),0)</f>
        <v>120</v>
      </c>
      <c r="T1745" s="19">
        <f t="shared" ca="1" si="360"/>
        <v>4.92</v>
      </c>
      <c r="U1745" s="14" t="str">
        <f t="shared" ca="1" si="361"/>
        <v xml:space="preserve">711227.11 </v>
      </c>
      <c r="V1745" s="14" t="str">
        <f t="shared" ca="1" si="362"/>
        <v>6172466.31</v>
      </c>
      <c r="W1745" s="14" t="str">
        <f t="shared" ca="1" si="363"/>
        <v>POINT(711227.11 6172466.31)</v>
      </c>
      <c r="X1745" s="14" t="str">
        <f>IFERROR(INDEX(BygningOmraade!B:B,MATCH(A1745,BygningOmraade!A:A,0)),"")</f>
        <v/>
      </c>
    </row>
    <row r="1746" spans="1:24" s="14" customFormat="1" x14ac:dyDescent="0.25">
      <c r="A1746" s="14">
        <f t="shared" si="351"/>
        <v>1746</v>
      </c>
      <c r="B1746" s="14" t="str">
        <f t="shared" ca="1" si="352"/>
        <v>65ed3cc9-bc3a-4381-8ac9-40a4e53a715f</v>
      </c>
      <c r="C1746" s="14" t="str">
        <f t="shared" ca="1" si="353"/>
        <v>0a3f507e-1c92-32b8-e044-0003ba298018</v>
      </c>
      <c r="D1746" s="14">
        <f t="shared" ca="1" si="354"/>
        <v>995691</v>
      </c>
      <c r="E1746" s="1">
        <f t="shared" ca="1" si="355"/>
        <v>120</v>
      </c>
      <c r="F1746" s="1">
        <f t="shared" ca="1" si="356"/>
        <v>108</v>
      </c>
      <c r="G1746" s="1">
        <f t="shared" ca="1" si="357"/>
        <v>1982</v>
      </c>
      <c r="H1746" s="1" t="str">
        <f ca="1">IFERROR(INDEX(Varmeinstallation!B:B,MATCH(INDIRECT($A$1&amp;"L"&amp;A1746)*1,Varmeinstallation!A:A,0)),"Ingen varmeinstallationer")</f>
        <v>Centralvarme fra eget anlæg, et-kammer fyr</v>
      </c>
      <c r="I1746" s="1" t="str">
        <f ca="1">IFERROR(INDEX(Opvarmningsmiddel!B:B,MATCH(INDIRECT($A$1&amp;"M"&amp;A1746)*1,Opvarmningsmiddel!A:A,0)),"")</f>
        <v>Naturgas</v>
      </c>
      <c r="J1746" s="1">
        <f t="shared" ca="1" si="358"/>
        <v>0</v>
      </c>
      <c r="K1746" s="1" t="str">
        <f ca="1">IFERROR(INDEX(Relationstabel!$C$3:$K$10,MATCH(VALUE(INDIRECT($A$1&amp;"L"&amp;A1746)),Relationstabel!$A$3:$A$10,0),MATCH(IFERROR(VALUE(INDIRECT($A$1&amp;"M"&amp;A1746)),0),Relationstabel!$C$1:$K$1,0)),"Ingen varmeinstallationer")</f>
        <v>Naturgas</v>
      </c>
      <c r="L1746" s="1" t="str">
        <f ca="1">INDEX(Anvendelseskode!B:B,MATCH($E1746,Anvendelseskode!$A:$A,0))</f>
        <v>Fritliggende enfamilieshus (parcelhus)</v>
      </c>
      <c r="M1746" s="1" t="str">
        <f ca="1">INDEX(Anvendelseskode!C:C,MATCH($E1746,Anvendelseskode!$A:$A,0))</f>
        <v>Parcelhuse</v>
      </c>
      <c r="N1746" s="1" t="str">
        <f ca="1">INDEX(Anvendelseskode!D:D,MATCH($E1746,Anvendelseskode!$A:$A,0))</f>
        <v>Private husholdninger</v>
      </c>
      <c r="O1746" s="1" t="str">
        <f ca="1">IFERROR(INDEX(SBi!$2:$2,MATCH(G1746,SBi!$1:$1,1)),SBi!$K$2)</f>
        <v>1979-1998</v>
      </c>
      <c r="P1746" s="1">
        <f ca="1">IFERROR(INDEX(SBi!$C$3:$K$28,MATCH(E1746,SBi!$B$3:$B$28,0),MATCH(O1746,SBi!$C$2:$K$2,0)),0)</f>
        <v>105.4</v>
      </c>
      <c r="Q1746" s="19">
        <f t="shared" ca="1" si="359"/>
        <v>11.3832</v>
      </c>
      <c r="R1746" s="19" t="str">
        <f ca="1">IFERROR(INDEX(VpD!$2:$2,MATCH(G1746,VpD!$1:$1,1)),VpD!$I$2)</f>
        <v>1979-1998</v>
      </c>
      <c r="S1746" s="1">
        <f ca="1">IFERROR(INDEX(VpD!$C$3:$I$27,MATCH(E1746,VpD!$B$3:$B$27,0),MATCH(R1746,VpD!$C$2:$I$2,0)),0)</f>
        <v>90</v>
      </c>
      <c r="T1746" s="19">
        <f t="shared" ca="1" si="360"/>
        <v>9.7200000000000006</v>
      </c>
      <c r="U1746" s="14" t="str">
        <f t="shared" ca="1" si="361"/>
        <v xml:space="preserve">712282.01 </v>
      </c>
      <c r="V1746" s="14" t="str">
        <f t="shared" ca="1" si="362"/>
        <v>6169200.87</v>
      </c>
      <c r="W1746" s="14" t="str">
        <f t="shared" ca="1" si="363"/>
        <v>POINT(712282.01 6169200.87)</v>
      </c>
      <c r="X1746" s="14" t="str">
        <f>IFERROR(INDEX(BygningOmraade!B:B,MATCH(A1746,BygningOmraade!A:A,0)),"")</f>
        <v/>
      </c>
    </row>
    <row r="1747" spans="1:24" s="14" customFormat="1" x14ac:dyDescent="0.25">
      <c r="A1747" s="14">
        <f t="shared" si="351"/>
        <v>1747</v>
      </c>
      <c r="B1747" s="14" t="str">
        <f t="shared" ca="1" si="352"/>
        <v>65fe34b2-ae06-4e65-9594-fc4b5a61369d</v>
      </c>
      <c r="C1747" s="14" t="str">
        <f t="shared" ca="1" si="353"/>
        <v>0a3f507e-1d6d-32b8-e044-0003ba298018</v>
      </c>
      <c r="D1747" s="14">
        <f t="shared" ca="1" si="354"/>
        <v>995269</v>
      </c>
      <c r="E1747" s="1">
        <f t="shared" ca="1" si="355"/>
        <v>120</v>
      </c>
      <c r="F1747" s="1">
        <f t="shared" ca="1" si="356"/>
        <v>190</v>
      </c>
      <c r="G1747" s="1">
        <f t="shared" ca="1" si="357"/>
        <v>1992</v>
      </c>
      <c r="H1747" s="1" t="str">
        <f ca="1">IFERROR(INDEX(Varmeinstallation!B:B,MATCH(INDIRECT($A$1&amp;"L"&amp;A1747)*1,Varmeinstallation!A:A,0)),"Ingen varmeinstallationer")</f>
        <v>Centralvarme fra eget anlæg, et-kammer fyr</v>
      </c>
      <c r="I1747" s="1" t="str">
        <f ca="1">IFERROR(INDEX(Opvarmningsmiddel!B:B,MATCH(INDIRECT($A$1&amp;"M"&amp;A1747)*1,Opvarmningsmiddel!A:A,0)),"")</f>
        <v>Naturgas</v>
      </c>
      <c r="J1747" s="1">
        <f t="shared" ca="1" si="358"/>
        <v>0</v>
      </c>
      <c r="K1747" s="1" t="str">
        <f ca="1">IFERROR(INDEX(Relationstabel!$C$3:$K$10,MATCH(VALUE(INDIRECT($A$1&amp;"L"&amp;A1747)),Relationstabel!$A$3:$A$10,0),MATCH(IFERROR(VALUE(INDIRECT($A$1&amp;"M"&amp;A1747)),0),Relationstabel!$C$1:$K$1,0)),"Ingen varmeinstallationer")</f>
        <v>Naturgas</v>
      </c>
      <c r="L1747" s="1" t="str">
        <f ca="1">INDEX(Anvendelseskode!B:B,MATCH($E1747,Anvendelseskode!$A:$A,0))</f>
        <v>Fritliggende enfamilieshus (parcelhus)</v>
      </c>
      <c r="M1747" s="1" t="str">
        <f ca="1">INDEX(Anvendelseskode!C:C,MATCH($E1747,Anvendelseskode!$A:$A,0))</f>
        <v>Parcelhuse</v>
      </c>
      <c r="N1747" s="1" t="str">
        <f ca="1">INDEX(Anvendelseskode!D:D,MATCH($E1747,Anvendelseskode!$A:$A,0))</f>
        <v>Private husholdninger</v>
      </c>
      <c r="O1747" s="1" t="str">
        <f ca="1">IFERROR(INDEX(SBi!$2:$2,MATCH(G1747,SBi!$1:$1,1)),SBi!$K$2)</f>
        <v>1979-1998</v>
      </c>
      <c r="P1747" s="1">
        <f ca="1">IFERROR(INDEX(SBi!$C$3:$K$28,MATCH(E1747,SBi!$B$3:$B$28,0),MATCH(O1747,SBi!$C$2:$K$2,0)),0)</f>
        <v>105.4</v>
      </c>
      <c r="Q1747" s="19">
        <f t="shared" ca="1" si="359"/>
        <v>20.026</v>
      </c>
      <c r="R1747" s="19" t="str">
        <f ca="1">IFERROR(INDEX(VpD!$2:$2,MATCH(G1747,VpD!$1:$1,1)),VpD!$I$2)</f>
        <v>1979-1998</v>
      </c>
      <c r="S1747" s="1">
        <f ca="1">IFERROR(INDEX(VpD!$C$3:$I$27,MATCH(E1747,VpD!$B$3:$B$27,0),MATCH(R1747,VpD!$C$2:$I$2,0)),0)</f>
        <v>90</v>
      </c>
      <c r="T1747" s="19">
        <f t="shared" ca="1" si="360"/>
        <v>17.100000000000001</v>
      </c>
      <c r="U1747" s="14" t="str">
        <f t="shared" ca="1" si="361"/>
        <v xml:space="preserve">711850.34 </v>
      </c>
      <c r="V1747" s="14" t="str">
        <f t="shared" ca="1" si="362"/>
        <v>6170345.9</v>
      </c>
      <c r="W1747" s="14" t="str">
        <f t="shared" ca="1" si="363"/>
        <v>POINT(711850.34 6170345.9)</v>
      </c>
      <c r="X1747" s="14" t="str">
        <f>IFERROR(INDEX(BygningOmraade!B:B,MATCH(A1747,BygningOmraade!A:A,0)),"")</f>
        <v/>
      </c>
    </row>
    <row r="1748" spans="1:24" s="14" customFormat="1" x14ac:dyDescent="0.25">
      <c r="A1748" s="14">
        <f t="shared" si="351"/>
        <v>1748</v>
      </c>
      <c r="B1748" s="14" t="str">
        <f t="shared" ca="1" si="352"/>
        <v>661544d4-bcd2-40d7-b1b0-28377b1ee577</v>
      </c>
      <c r="C1748" s="14" t="str">
        <f t="shared" ca="1" si="353"/>
        <v>4ca54b0f-2d25-0052-e044-0003ba298018</v>
      </c>
      <c r="D1748" s="14">
        <f t="shared" ca="1" si="354"/>
        <v>2648139</v>
      </c>
      <c r="E1748" s="1">
        <f t="shared" ca="1" si="355"/>
        <v>140</v>
      </c>
      <c r="F1748" s="1">
        <f t="shared" ca="1" si="356"/>
        <v>5690</v>
      </c>
      <c r="G1748" s="1">
        <f t="shared" ca="1" si="357"/>
        <v>2008</v>
      </c>
      <c r="H1748" s="1" t="str">
        <f ca="1">IFERROR(INDEX(Varmeinstallation!B:B,MATCH(INDIRECT($A$1&amp;"L"&amp;A1748)*1,Varmeinstallation!A:A,0)),"Ingen varmeinstallationer")</f>
        <v>Fjernvarme/blokvarme (radiatorsystemer eller varmluftanlæg)</v>
      </c>
      <c r="I1748" s="1" t="str">
        <f ca="1">IFERROR(INDEX(Opvarmningsmiddel!B:B,MATCH(INDIRECT($A$1&amp;"M"&amp;A1748)*1,Opvarmningsmiddel!A:A,0)),"")</f>
        <v/>
      </c>
      <c r="J1748" s="1">
        <f t="shared" ca="1" si="358"/>
        <v>90</v>
      </c>
      <c r="K1748" s="1" t="str">
        <f ca="1">IFERROR(INDEX(Relationstabel!$C$3:$K$10,MATCH(VALUE(INDIRECT($A$1&amp;"L"&amp;A1748)),Relationstabel!$A$3:$A$10,0),MATCH(IFERROR(VALUE(INDIRECT($A$1&amp;"M"&amp;A1748)),0),Relationstabel!$C$1:$K$1,0)),"Ingen varmeinstallationer")</f>
        <v>Fjernvarme/ Blokvarme</v>
      </c>
      <c r="L1748" s="1" t="str">
        <f ca="1">INDEX(Anvendelseskode!B:B,MATCH($E1748,Anvendelseskode!$A:$A,0))</f>
        <v>Etageboligbebyggelse</v>
      </c>
      <c r="M1748" s="1" t="str">
        <f ca="1">INDEX(Anvendelseskode!C:C,MATCH($E1748,Anvendelseskode!$A:$A,0))</f>
        <v>Etageboligbebyggelse</v>
      </c>
      <c r="N1748" s="1" t="str">
        <f ca="1">INDEX(Anvendelseskode!D:D,MATCH($E1748,Anvendelseskode!$A:$A,0))</f>
        <v>Private husholdninger</v>
      </c>
      <c r="O1748" s="1" t="str">
        <f ca="1">IFERROR(INDEX(SBi!$2:$2,MATCH(G1748,SBi!$1:$1,1)),SBi!$K$2)</f>
        <v>Efter 2006</v>
      </c>
      <c r="P1748" s="1">
        <f ca="1">IFERROR(INDEX(SBi!$C$3:$K$28,MATCH(E1748,SBi!$B$3:$B$28,0),MATCH(O1748,SBi!$C$2:$K$2,0)),0)</f>
        <v>60.7</v>
      </c>
      <c r="Q1748" s="19">
        <f t="shared" ca="1" si="359"/>
        <v>345.38299999999998</v>
      </c>
      <c r="R1748" s="19" t="str">
        <f ca="1">IFERROR(INDEX(VpD!$2:$2,MATCH(G1748,VpD!$1:$1,1)),VpD!$I$2)</f>
        <v>&gt;1998</v>
      </c>
      <c r="S1748" s="1">
        <f ca="1">IFERROR(INDEX(VpD!$C$3:$I$27,MATCH(E1748,VpD!$B$3:$B$27,0),MATCH(R1748,VpD!$C$2:$I$2,0)),0)</f>
        <v>64</v>
      </c>
      <c r="T1748" s="19">
        <f t="shared" ca="1" si="360"/>
        <v>364.16</v>
      </c>
      <c r="U1748" s="14" t="str">
        <f t="shared" ca="1" si="361"/>
        <v xml:space="preserve">711686.21 </v>
      </c>
      <c r="V1748" s="14" t="str">
        <f t="shared" ca="1" si="362"/>
        <v>6172877.47</v>
      </c>
      <c r="W1748" s="14" t="str">
        <f t="shared" ca="1" si="363"/>
        <v>POINT(711686.21 6172877.47)</v>
      </c>
      <c r="X1748" s="14" t="str">
        <f>IFERROR(INDEX(BygningOmraade!B:B,MATCH(A1748,BygningOmraade!A:A,0)),"")</f>
        <v/>
      </c>
    </row>
    <row r="1749" spans="1:24" s="14" customFormat="1" x14ac:dyDescent="0.25">
      <c r="A1749" s="14">
        <f t="shared" si="351"/>
        <v>1749</v>
      </c>
      <c r="B1749" s="14" t="str">
        <f t="shared" ca="1" si="352"/>
        <v>6618158b-223d-49d2-b317-02c95423b235</v>
      </c>
      <c r="C1749" s="14" t="str">
        <f t="shared" ca="1" si="353"/>
        <v>0a3f507e-168c-32b8-e044-0003ba298018</v>
      </c>
      <c r="D1749" s="14">
        <f t="shared" ca="1" si="354"/>
        <v>995988</v>
      </c>
      <c r="E1749" s="1">
        <f t="shared" ca="1" si="355"/>
        <v>140</v>
      </c>
      <c r="F1749" s="1">
        <f t="shared" ca="1" si="356"/>
        <v>372</v>
      </c>
      <c r="G1749" s="1">
        <f t="shared" ca="1" si="357"/>
        <v>1988</v>
      </c>
      <c r="H1749" s="1" t="str">
        <f ca="1">IFERROR(INDEX(Varmeinstallation!B:B,MATCH(INDIRECT($A$1&amp;"L"&amp;A1749)*1,Varmeinstallation!A:A,0)),"Ingen varmeinstallationer")</f>
        <v>Fjernvarme/blokvarme (radiatorsystemer eller varmluftanlæg)</v>
      </c>
      <c r="I1749" s="1" t="str">
        <f ca="1">IFERROR(INDEX(Opvarmningsmiddel!B:B,MATCH(INDIRECT($A$1&amp;"M"&amp;A1749)*1,Opvarmningsmiddel!A:A,0)),"")</f>
        <v/>
      </c>
      <c r="J1749" s="1">
        <f t="shared" ca="1" si="358"/>
        <v>0</v>
      </c>
      <c r="K1749" s="1" t="str">
        <f ca="1">IFERROR(INDEX(Relationstabel!$C$3:$K$10,MATCH(VALUE(INDIRECT($A$1&amp;"L"&amp;A1749)),Relationstabel!$A$3:$A$10,0),MATCH(IFERROR(VALUE(INDIRECT($A$1&amp;"M"&amp;A1749)),0),Relationstabel!$C$1:$K$1,0)),"Ingen varmeinstallationer")</f>
        <v>Fjernvarme/ Blokvarme</v>
      </c>
      <c r="L1749" s="1" t="str">
        <f ca="1">INDEX(Anvendelseskode!B:B,MATCH($E1749,Anvendelseskode!$A:$A,0))</f>
        <v>Etageboligbebyggelse</v>
      </c>
      <c r="M1749" s="1" t="str">
        <f ca="1">INDEX(Anvendelseskode!C:C,MATCH($E1749,Anvendelseskode!$A:$A,0))</f>
        <v>Etageboligbebyggelse</v>
      </c>
      <c r="N1749" s="1" t="str">
        <f ca="1">INDEX(Anvendelseskode!D:D,MATCH($E1749,Anvendelseskode!$A:$A,0))</f>
        <v>Private husholdninger</v>
      </c>
      <c r="O1749" s="1" t="str">
        <f ca="1">IFERROR(INDEX(SBi!$2:$2,MATCH(G1749,SBi!$1:$1,1)),SBi!$K$2)</f>
        <v>1979-1998</v>
      </c>
      <c r="P1749" s="1">
        <f ca="1">IFERROR(INDEX(SBi!$C$3:$K$28,MATCH(E1749,SBi!$B$3:$B$28,0),MATCH(O1749,SBi!$C$2:$K$2,0)),0)</f>
        <v>108.5</v>
      </c>
      <c r="Q1749" s="19">
        <f t="shared" ca="1" si="359"/>
        <v>40.362000000000002</v>
      </c>
      <c r="R1749" s="19" t="str">
        <f ca="1">IFERROR(INDEX(VpD!$2:$2,MATCH(G1749,VpD!$1:$1,1)),VpD!$I$2)</f>
        <v>1979-1998</v>
      </c>
      <c r="S1749" s="1">
        <f ca="1">IFERROR(INDEX(VpD!$C$3:$I$27,MATCH(E1749,VpD!$B$3:$B$27,0),MATCH(R1749,VpD!$C$2:$I$2,0)),0)</f>
        <v>80</v>
      </c>
      <c r="T1749" s="19">
        <f t="shared" ca="1" si="360"/>
        <v>29.76</v>
      </c>
      <c r="U1749" s="14" t="str">
        <f t="shared" ca="1" si="361"/>
        <v xml:space="preserve">712653.15 </v>
      </c>
      <c r="V1749" s="14" t="str">
        <f t="shared" ca="1" si="362"/>
        <v>6169756.5</v>
      </c>
      <c r="W1749" s="14" t="str">
        <f t="shared" ca="1" si="363"/>
        <v>POINT(712653.15 6169756.5)</v>
      </c>
      <c r="X1749" s="14" t="str">
        <f>IFERROR(INDEX(BygningOmraade!B:B,MATCH(A1749,BygningOmraade!A:A,0)),"")</f>
        <v/>
      </c>
    </row>
    <row r="1750" spans="1:24" s="14" customFormat="1" x14ac:dyDescent="0.25">
      <c r="A1750" s="14">
        <f t="shared" si="351"/>
        <v>1750</v>
      </c>
      <c r="B1750" s="14" t="str">
        <f t="shared" ca="1" si="352"/>
        <v>663041d7-d0d9-4477-8483-3c7e508a232f</v>
      </c>
      <c r="C1750" s="14" t="str">
        <f t="shared" ca="1" si="353"/>
        <v>0a3f507e-1533-32b8-e044-0003ba298018</v>
      </c>
      <c r="D1750" s="14">
        <f t="shared" ca="1" si="354"/>
        <v>994840</v>
      </c>
      <c r="E1750" s="1">
        <f t="shared" ca="1" si="355"/>
        <v>130</v>
      </c>
      <c r="F1750" s="1">
        <f t="shared" ca="1" si="356"/>
        <v>123</v>
      </c>
      <c r="G1750" s="1">
        <f t="shared" ca="1" si="357"/>
        <v>1993</v>
      </c>
      <c r="H1750" s="1" t="str">
        <f ca="1">IFERROR(INDEX(Varmeinstallation!B:B,MATCH(INDIRECT($A$1&amp;"L"&amp;A1750)*1,Varmeinstallation!A:A,0)),"Ingen varmeinstallationer")</f>
        <v>Fjernvarme/blokvarme (radiatorsystemer eller varmluftanlæg)</v>
      </c>
      <c r="I1750" s="1" t="str">
        <f ca="1">IFERROR(INDEX(Opvarmningsmiddel!B:B,MATCH(INDIRECT($A$1&amp;"M"&amp;A1750)*1,Opvarmningsmiddel!A:A,0)),"")</f>
        <v/>
      </c>
      <c r="J1750" s="1">
        <f t="shared" ca="1" si="358"/>
        <v>0</v>
      </c>
      <c r="K1750" s="1" t="str">
        <f ca="1">IFERROR(INDEX(Relationstabel!$C$3:$K$10,MATCH(VALUE(INDIRECT($A$1&amp;"L"&amp;A1750)),Relationstabel!$A$3:$A$10,0),MATCH(IFERROR(VALUE(INDIRECT($A$1&amp;"M"&amp;A1750)),0),Relationstabel!$C$1:$K$1,0)),"Ingen varmeinstallationer")</f>
        <v>Fjernvarme/ Blokvarme</v>
      </c>
      <c r="L1750" s="1" t="str">
        <f ca="1">INDEX(Anvendelseskode!B:B,MATCH($E1750,Anvendelseskode!$A:$A,0))</f>
        <v>Række-, kæde-, dobbelthus (lodret adskillelse mellem enhederne)</v>
      </c>
      <c r="M1750" s="1" t="str">
        <f ca="1">INDEX(Anvendelseskode!C:C,MATCH($E1750,Anvendelseskode!$A:$A,0))</f>
        <v>Række-, kæde og dobbelthuse</v>
      </c>
      <c r="N1750" s="1" t="str">
        <f ca="1">INDEX(Anvendelseskode!D:D,MATCH($E1750,Anvendelseskode!$A:$A,0))</f>
        <v>Private husholdninger</v>
      </c>
      <c r="O1750" s="1" t="str">
        <f ca="1">IFERROR(INDEX(SBi!$2:$2,MATCH(G1750,SBi!$1:$1,1)),SBi!$K$2)</f>
        <v>1979-1998</v>
      </c>
      <c r="P1750" s="1">
        <f ca="1">IFERROR(INDEX(SBi!$C$3:$K$28,MATCH(E1750,SBi!$B$3:$B$28,0),MATCH(O1750,SBi!$C$2:$K$2,0)),0)</f>
        <v>96.8</v>
      </c>
      <c r="Q1750" s="19">
        <f t="shared" ca="1" si="359"/>
        <v>11.9064</v>
      </c>
      <c r="R1750" s="19" t="str">
        <f ca="1">IFERROR(INDEX(VpD!$2:$2,MATCH(G1750,VpD!$1:$1,1)),VpD!$I$2)</f>
        <v>1979-1998</v>
      </c>
      <c r="S1750" s="1">
        <f ca="1">IFERROR(INDEX(VpD!$C$3:$I$27,MATCH(E1750,VpD!$B$3:$B$27,0),MATCH(R1750,VpD!$C$2:$I$2,0)),0)</f>
        <v>74</v>
      </c>
      <c r="T1750" s="19">
        <f t="shared" ca="1" si="360"/>
        <v>9.1020000000000003</v>
      </c>
      <c r="U1750" s="14" t="str">
        <f t="shared" ca="1" si="361"/>
        <v xml:space="preserve">711571.15 </v>
      </c>
      <c r="V1750" s="14" t="str">
        <f t="shared" ca="1" si="362"/>
        <v>6172491.35</v>
      </c>
      <c r="W1750" s="14" t="str">
        <f t="shared" ca="1" si="363"/>
        <v>POINT(711571.15 6172491.35)</v>
      </c>
      <c r="X1750" s="14" t="str">
        <f>IFERROR(INDEX(BygningOmraade!B:B,MATCH(A1750,BygningOmraade!A:A,0)),"")</f>
        <v/>
      </c>
    </row>
    <row r="1751" spans="1:24" s="14" customFormat="1" x14ac:dyDescent="0.25">
      <c r="A1751" s="14">
        <f t="shared" si="351"/>
        <v>1751</v>
      </c>
      <c r="B1751" s="14" t="str">
        <f t="shared" ca="1" si="352"/>
        <v>663b64e3-c2e0-4524-90c7-776787f97a83</v>
      </c>
      <c r="C1751" s="14" t="str">
        <f t="shared" ca="1" si="353"/>
        <v>0a3f507e-170d-32b8-e044-0003ba298018</v>
      </c>
      <c r="D1751" s="14">
        <f t="shared" ca="1" si="354"/>
        <v>994762</v>
      </c>
      <c r="E1751" s="1">
        <f t="shared" ca="1" si="355"/>
        <v>120</v>
      </c>
      <c r="F1751" s="1">
        <f t="shared" ca="1" si="356"/>
        <v>94</v>
      </c>
      <c r="G1751" s="1">
        <f t="shared" ca="1" si="357"/>
        <v>1800</v>
      </c>
      <c r="H1751" s="1" t="str">
        <f ca="1">IFERROR(INDEX(Varmeinstallation!B:B,MATCH(INDIRECT($A$1&amp;"L"&amp;A1751)*1,Varmeinstallation!A:A,0)),"Ingen varmeinstallationer")</f>
        <v>Elovne, elpaneler</v>
      </c>
      <c r="I1751" s="1" t="str">
        <f ca="1">IFERROR(INDEX(Opvarmningsmiddel!B:B,MATCH(INDIRECT($A$1&amp;"M"&amp;A1751)*1,Opvarmningsmiddel!A:A,0)),"")</f>
        <v>Elektricitet</v>
      </c>
      <c r="J1751" s="1">
        <f t="shared" ca="1" si="358"/>
        <v>0</v>
      </c>
      <c r="K1751" s="1" t="str">
        <f ca="1">IFERROR(INDEX(Relationstabel!$C$3:$K$10,MATCH(VALUE(INDIRECT($A$1&amp;"L"&amp;A1751)),Relationstabel!$A$3:$A$10,0),MATCH(IFERROR(VALUE(INDIRECT($A$1&amp;"M"&amp;A1751)),0),Relationstabel!$C$1:$K$1,0)),"Ingen varmeinstallationer")</f>
        <v>Elvarme</v>
      </c>
      <c r="L1751" s="1" t="str">
        <f ca="1">INDEX(Anvendelseskode!B:B,MATCH($E1751,Anvendelseskode!$A:$A,0))</f>
        <v>Fritliggende enfamilieshus (parcelhus)</v>
      </c>
      <c r="M1751" s="1" t="str">
        <f ca="1">INDEX(Anvendelseskode!C:C,MATCH($E1751,Anvendelseskode!$A:$A,0))</f>
        <v>Parcelhuse</v>
      </c>
      <c r="N1751" s="1" t="str">
        <f ca="1">INDEX(Anvendelseskode!D:D,MATCH($E1751,Anvendelseskode!$A:$A,0))</f>
        <v>Private husholdninger</v>
      </c>
      <c r="O1751" s="1" t="str">
        <f ca="1">IFERROR(INDEX(SBi!$2:$2,MATCH(G1751,SBi!$1:$1,1)),SBi!$K$2)</f>
        <v>Før 1890</v>
      </c>
      <c r="P1751" s="1">
        <f ca="1">IFERROR(INDEX(SBi!$C$3:$K$28,MATCH(E1751,SBi!$B$3:$B$28,0),MATCH(O1751,SBi!$C$2:$K$2,0)),0)</f>
        <v>170.3</v>
      </c>
      <c r="Q1751" s="19">
        <f t="shared" ca="1" si="359"/>
        <v>16.008200000000002</v>
      </c>
      <c r="R1751" s="19" t="str">
        <f ca="1">IFERROR(INDEX(VpD!$2:$2,MATCH(G1751,VpD!$1:$1,1)),VpD!$I$2)</f>
        <v>&lt;1930</v>
      </c>
      <c r="S1751" s="1">
        <f ca="1">IFERROR(INDEX(VpD!$C$3:$I$27,MATCH(E1751,VpD!$B$3:$B$27,0),MATCH(R1751,VpD!$C$2:$I$2,0)),0)</f>
        <v>209</v>
      </c>
      <c r="T1751" s="19">
        <f t="shared" ca="1" si="360"/>
        <v>19.646000000000001</v>
      </c>
      <c r="U1751" s="14" t="str">
        <f t="shared" ca="1" si="361"/>
        <v xml:space="preserve">711642.35 </v>
      </c>
      <c r="V1751" s="14" t="str">
        <f t="shared" ca="1" si="362"/>
        <v>6170506.82</v>
      </c>
      <c r="W1751" s="14" t="str">
        <f t="shared" ca="1" si="363"/>
        <v>POINT(711642.35 6170506.82)</v>
      </c>
      <c r="X1751" s="14" t="str">
        <f>IFERROR(INDEX(BygningOmraade!B:B,MATCH(A1751,BygningOmraade!A:A,0)),"")</f>
        <v/>
      </c>
    </row>
    <row r="1752" spans="1:24" s="14" customFormat="1" x14ac:dyDescent="0.25">
      <c r="A1752" s="14">
        <f t="shared" si="351"/>
        <v>1752</v>
      </c>
      <c r="B1752" s="14" t="str">
        <f t="shared" ca="1" si="352"/>
        <v>6647c1dd-3dcb-4bd3-b9f5-736e81821068</v>
      </c>
      <c r="C1752" s="14" t="str">
        <f t="shared" ca="1" si="353"/>
        <v>0a3f507e-20cf-32b8-e044-0003ba298018</v>
      </c>
      <c r="D1752" s="14">
        <f t="shared" ca="1" si="354"/>
        <v>996792</v>
      </c>
      <c r="E1752" s="1">
        <f t="shared" ca="1" si="355"/>
        <v>130</v>
      </c>
      <c r="F1752" s="1">
        <f t="shared" ca="1" si="356"/>
        <v>102</v>
      </c>
      <c r="G1752" s="1">
        <f t="shared" ca="1" si="357"/>
        <v>1977</v>
      </c>
      <c r="H1752" s="1" t="str">
        <f ca="1">IFERROR(INDEX(Varmeinstallation!B:B,MATCH(INDIRECT($A$1&amp;"L"&amp;A1752)*1,Varmeinstallation!A:A,0)),"Ingen varmeinstallationer")</f>
        <v>Fjernvarme/blokvarme (radiatorsystemer eller varmluftanlæg)</v>
      </c>
      <c r="I1752" s="1" t="str">
        <f ca="1">IFERROR(INDEX(Opvarmningsmiddel!B:B,MATCH(INDIRECT($A$1&amp;"M"&amp;A1752)*1,Opvarmningsmiddel!A:A,0)),"")</f>
        <v/>
      </c>
      <c r="J1752" s="1">
        <f t="shared" ca="1" si="358"/>
        <v>0</v>
      </c>
      <c r="K1752" s="1" t="str">
        <f ca="1">IFERROR(INDEX(Relationstabel!$C$3:$K$10,MATCH(VALUE(INDIRECT($A$1&amp;"L"&amp;A1752)),Relationstabel!$A$3:$A$10,0),MATCH(IFERROR(VALUE(INDIRECT($A$1&amp;"M"&amp;A1752)),0),Relationstabel!$C$1:$K$1,0)),"Ingen varmeinstallationer")</f>
        <v>Fjernvarme/ Blokvarme</v>
      </c>
      <c r="L1752" s="1" t="str">
        <f ca="1">INDEX(Anvendelseskode!B:B,MATCH($E1752,Anvendelseskode!$A:$A,0))</f>
        <v>Række-, kæde-, dobbelthus (lodret adskillelse mellem enhederne)</v>
      </c>
      <c r="M1752" s="1" t="str">
        <f ca="1">INDEX(Anvendelseskode!C:C,MATCH($E1752,Anvendelseskode!$A:$A,0))</f>
        <v>Række-, kæde og dobbelthuse</v>
      </c>
      <c r="N1752" s="1" t="str">
        <f ca="1">INDEX(Anvendelseskode!D:D,MATCH($E1752,Anvendelseskode!$A:$A,0))</f>
        <v>Private husholdninger</v>
      </c>
      <c r="O1752" s="1" t="str">
        <f ca="1">IFERROR(INDEX(SBi!$2:$2,MATCH(G1752,SBi!$1:$1,1)),SBi!$K$2)</f>
        <v>1973-1978</v>
      </c>
      <c r="P1752" s="1">
        <f ca="1">IFERROR(INDEX(SBi!$C$3:$K$28,MATCH(E1752,SBi!$B$3:$B$28,0),MATCH(O1752,SBi!$C$2:$K$2,0)),0)</f>
        <v>112.6</v>
      </c>
      <c r="Q1752" s="19">
        <f t="shared" ca="1" si="359"/>
        <v>11.485199999999999</v>
      </c>
      <c r="R1752" s="19" t="str">
        <f ca="1">IFERROR(INDEX(VpD!$2:$2,MATCH(G1752,VpD!$1:$1,1)),VpD!$I$2)</f>
        <v>1973-1978</v>
      </c>
      <c r="S1752" s="1">
        <f ca="1">IFERROR(INDEX(VpD!$C$3:$I$27,MATCH(E1752,VpD!$B$3:$B$27,0),MATCH(R1752,VpD!$C$2:$I$2,0)),0)</f>
        <v>98</v>
      </c>
      <c r="T1752" s="19">
        <f t="shared" ca="1" si="360"/>
        <v>9.9960000000000004</v>
      </c>
      <c r="U1752" s="14" t="str">
        <f t="shared" ca="1" si="361"/>
        <v xml:space="preserve">713479.98 </v>
      </c>
      <c r="V1752" s="14" t="str">
        <f t="shared" ca="1" si="362"/>
        <v>6169474.24</v>
      </c>
      <c r="W1752" s="14" t="str">
        <f t="shared" ca="1" si="363"/>
        <v>POINT(713479.98 6169474.24)</v>
      </c>
      <c r="X1752" s="14" t="str">
        <f>IFERROR(INDEX(BygningOmraade!B:B,MATCH(A1752,BygningOmraade!A:A,0)),"")</f>
        <v/>
      </c>
    </row>
    <row r="1753" spans="1:24" s="14" customFormat="1" x14ac:dyDescent="0.25">
      <c r="A1753" s="14">
        <f t="shared" si="351"/>
        <v>1753</v>
      </c>
      <c r="B1753" s="14" t="str">
        <f t="shared" ca="1" si="352"/>
        <v>664bfbae-3de9-4323-a88a-98dee1109d2b</v>
      </c>
      <c r="C1753" s="14" t="str">
        <f t="shared" ca="1" si="353"/>
        <v>3cae7253-0961-0f90-e044-0003ba298018</v>
      </c>
      <c r="D1753" s="14">
        <f t="shared" ca="1" si="354"/>
        <v>2685046</v>
      </c>
      <c r="E1753" s="1">
        <f t="shared" ca="1" si="355"/>
        <v>130</v>
      </c>
      <c r="F1753" s="1">
        <f t="shared" ca="1" si="356"/>
        <v>125</v>
      </c>
      <c r="G1753" s="1">
        <f t="shared" ca="1" si="357"/>
        <v>2008</v>
      </c>
      <c r="H1753" s="1" t="str">
        <f ca="1">IFERROR(INDEX(Varmeinstallation!B:B,MATCH(INDIRECT($A$1&amp;"L"&amp;A1753)*1,Varmeinstallation!A:A,0)),"Ingen varmeinstallationer")</f>
        <v>Fjernvarme/blokvarme (radiatorsystemer eller varmluftanlæg)</v>
      </c>
      <c r="I1753" s="1" t="str">
        <f ca="1">IFERROR(INDEX(Opvarmningsmiddel!B:B,MATCH(INDIRECT($A$1&amp;"M"&amp;A1753)*1,Opvarmningsmiddel!A:A,0)),"")</f>
        <v/>
      </c>
      <c r="J1753" s="1">
        <f t="shared" ca="1" si="358"/>
        <v>90</v>
      </c>
      <c r="K1753" s="1" t="str">
        <f ca="1">IFERROR(INDEX(Relationstabel!$C$3:$K$10,MATCH(VALUE(INDIRECT($A$1&amp;"L"&amp;A1753)),Relationstabel!$A$3:$A$10,0),MATCH(IFERROR(VALUE(INDIRECT($A$1&amp;"M"&amp;A1753)),0),Relationstabel!$C$1:$K$1,0)),"Ingen varmeinstallationer")</f>
        <v>Fjernvarme/ Blokvarme</v>
      </c>
      <c r="L1753" s="1" t="str">
        <f ca="1">INDEX(Anvendelseskode!B:B,MATCH($E1753,Anvendelseskode!$A:$A,0))</f>
        <v>Række-, kæde-, dobbelthus (lodret adskillelse mellem enhederne)</v>
      </c>
      <c r="M1753" s="1" t="str">
        <f ca="1">INDEX(Anvendelseskode!C:C,MATCH($E1753,Anvendelseskode!$A:$A,0))</f>
        <v>Række-, kæde og dobbelthuse</v>
      </c>
      <c r="N1753" s="1" t="str">
        <f ca="1">INDEX(Anvendelseskode!D:D,MATCH($E1753,Anvendelseskode!$A:$A,0))</f>
        <v>Private husholdninger</v>
      </c>
      <c r="O1753" s="1" t="str">
        <f ca="1">IFERROR(INDEX(SBi!$2:$2,MATCH(G1753,SBi!$1:$1,1)),SBi!$K$2)</f>
        <v>Efter 2006</v>
      </c>
      <c r="P1753" s="1">
        <f ca="1">IFERROR(INDEX(SBi!$C$3:$K$28,MATCH(E1753,SBi!$B$3:$B$28,0),MATCH(O1753,SBi!$C$2:$K$2,0)),0)</f>
        <v>66.400000000000006</v>
      </c>
      <c r="Q1753" s="19">
        <f t="shared" ca="1" si="359"/>
        <v>8.3000000000000007</v>
      </c>
      <c r="R1753" s="19" t="str">
        <f ca="1">IFERROR(INDEX(VpD!$2:$2,MATCH(G1753,VpD!$1:$1,1)),VpD!$I$2)</f>
        <v>&gt;1998</v>
      </c>
      <c r="S1753" s="1">
        <f ca="1">IFERROR(INDEX(VpD!$C$3:$I$27,MATCH(E1753,VpD!$B$3:$B$27,0),MATCH(R1753,VpD!$C$2:$I$2,0)),0)</f>
        <v>65</v>
      </c>
      <c r="T1753" s="19">
        <f t="shared" ca="1" si="360"/>
        <v>8.125</v>
      </c>
      <c r="U1753" s="14" t="str">
        <f t="shared" ca="1" si="361"/>
        <v xml:space="preserve">711722.81 </v>
      </c>
      <c r="V1753" s="14" t="str">
        <f t="shared" ca="1" si="362"/>
        <v>6172720.5</v>
      </c>
      <c r="W1753" s="14" t="str">
        <f t="shared" ca="1" si="363"/>
        <v>POINT(711722.81 6172720.5)</v>
      </c>
      <c r="X1753" s="14" t="str">
        <f>IFERROR(INDEX(BygningOmraade!B:B,MATCH(A1753,BygningOmraade!A:A,0)),"")</f>
        <v/>
      </c>
    </row>
    <row r="1754" spans="1:24" s="14" customFormat="1" x14ac:dyDescent="0.25">
      <c r="A1754" s="14">
        <f t="shared" si="351"/>
        <v>1754</v>
      </c>
      <c r="B1754" s="14" t="str">
        <f t="shared" ca="1" si="352"/>
        <v>664cb4dc-7441-478a-bb99-ecdb44e64cfc</v>
      </c>
      <c r="C1754" s="14" t="str">
        <f t="shared" ca="1" si="353"/>
        <v>0a3f507e-23f6-32b8-e044-0003ba298018</v>
      </c>
      <c r="D1754" s="14">
        <f t="shared" ca="1" si="354"/>
        <v>994641</v>
      </c>
      <c r="E1754" s="1">
        <f t="shared" ca="1" si="355"/>
        <v>130</v>
      </c>
      <c r="F1754" s="1">
        <f t="shared" ca="1" si="356"/>
        <v>123</v>
      </c>
      <c r="G1754" s="1">
        <f t="shared" ca="1" si="357"/>
        <v>1993</v>
      </c>
      <c r="H1754" s="1" t="str">
        <f ca="1">IFERROR(INDEX(Varmeinstallation!B:B,MATCH(INDIRECT($A$1&amp;"L"&amp;A1754)*1,Varmeinstallation!A:A,0)),"Ingen varmeinstallationer")</f>
        <v>Fjernvarme/blokvarme (radiatorsystemer eller varmluftanlæg)</v>
      </c>
      <c r="I1754" s="1" t="str">
        <f ca="1">IFERROR(INDEX(Opvarmningsmiddel!B:B,MATCH(INDIRECT($A$1&amp;"M"&amp;A1754)*1,Opvarmningsmiddel!A:A,0)),"")</f>
        <v/>
      </c>
      <c r="J1754" s="1">
        <f t="shared" ca="1" si="358"/>
        <v>0</v>
      </c>
      <c r="K1754" s="1" t="str">
        <f ca="1">IFERROR(INDEX(Relationstabel!$C$3:$K$10,MATCH(VALUE(INDIRECT($A$1&amp;"L"&amp;A1754)),Relationstabel!$A$3:$A$10,0),MATCH(IFERROR(VALUE(INDIRECT($A$1&amp;"M"&amp;A1754)),0),Relationstabel!$C$1:$K$1,0)),"Ingen varmeinstallationer")</f>
        <v>Fjernvarme/ Blokvarme</v>
      </c>
      <c r="L1754" s="1" t="str">
        <f ca="1">INDEX(Anvendelseskode!B:B,MATCH($E1754,Anvendelseskode!$A:$A,0))</f>
        <v>Række-, kæde-, dobbelthus (lodret adskillelse mellem enhederne)</v>
      </c>
      <c r="M1754" s="1" t="str">
        <f ca="1">INDEX(Anvendelseskode!C:C,MATCH($E1754,Anvendelseskode!$A:$A,0))</f>
        <v>Række-, kæde og dobbelthuse</v>
      </c>
      <c r="N1754" s="1" t="str">
        <f ca="1">INDEX(Anvendelseskode!D:D,MATCH($E1754,Anvendelseskode!$A:$A,0))</f>
        <v>Private husholdninger</v>
      </c>
      <c r="O1754" s="1" t="str">
        <f ca="1">IFERROR(INDEX(SBi!$2:$2,MATCH(G1754,SBi!$1:$1,1)),SBi!$K$2)</f>
        <v>1979-1998</v>
      </c>
      <c r="P1754" s="1">
        <f ca="1">IFERROR(INDEX(SBi!$C$3:$K$28,MATCH(E1754,SBi!$B$3:$B$28,0),MATCH(O1754,SBi!$C$2:$K$2,0)),0)</f>
        <v>96.8</v>
      </c>
      <c r="Q1754" s="19">
        <f t="shared" ca="1" si="359"/>
        <v>11.9064</v>
      </c>
      <c r="R1754" s="19" t="str">
        <f ca="1">IFERROR(INDEX(VpD!$2:$2,MATCH(G1754,VpD!$1:$1,1)),VpD!$I$2)</f>
        <v>1979-1998</v>
      </c>
      <c r="S1754" s="1">
        <f ca="1">IFERROR(INDEX(VpD!$C$3:$I$27,MATCH(E1754,VpD!$B$3:$B$27,0),MATCH(R1754,VpD!$C$2:$I$2,0)),0)</f>
        <v>74</v>
      </c>
      <c r="T1754" s="19">
        <f t="shared" ca="1" si="360"/>
        <v>9.1020000000000003</v>
      </c>
      <c r="U1754" s="14" t="str">
        <f t="shared" ca="1" si="361"/>
        <v xml:space="preserve">711648.4 </v>
      </c>
      <c r="V1754" s="14" t="str">
        <f t="shared" ca="1" si="362"/>
        <v>6172558.64</v>
      </c>
      <c r="W1754" s="14" t="str">
        <f t="shared" ca="1" si="363"/>
        <v>POINT(711648.4 6172558.64)</v>
      </c>
      <c r="X1754" s="14" t="str">
        <f>IFERROR(INDEX(BygningOmraade!B:B,MATCH(A1754,BygningOmraade!A:A,0)),"")</f>
        <v/>
      </c>
    </row>
    <row r="1755" spans="1:24" s="14" customFormat="1" x14ac:dyDescent="0.25">
      <c r="A1755" s="14">
        <f t="shared" si="351"/>
        <v>1755</v>
      </c>
      <c r="B1755" s="14" t="str">
        <f t="shared" ca="1" si="352"/>
        <v>66543137-16fb-47a9-beb7-9f45e7c151e9</v>
      </c>
      <c r="C1755" s="14" t="str">
        <f t="shared" ca="1" si="353"/>
        <v>0a3f507e-19ab-32b8-e044-0003ba298018</v>
      </c>
      <c r="D1755" s="14">
        <f t="shared" ca="1" si="354"/>
        <v>995252</v>
      </c>
      <c r="E1755" s="1">
        <f t="shared" ca="1" si="355"/>
        <v>130</v>
      </c>
      <c r="F1755" s="1">
        <f t="shared" ca="1" si="356"/>
        <v>130</v>
      </c>
      <c r="G1755" s="1">
        <f t="shared" ca="1" si="357"/>
        <v>1976</v>
      </c>
      <c r="H1755" s="1" t="str">
        <f ca="1">IFERROR(INDEX(Varmeinstallation!B:B,MATCH(INDIRECT($A$1&amp;"L"&amp;A1755)*1,Varmeinstallation!A:A,0)),"Ingen varmeinstallationer")</f>
        <v>Fjernvarme/blokvarme (radiatorsystemer eller varmluftanlæg)</v>
      </c>
      <c r="I1755" s="1" t="str">
        <f ca="1">IFERROR(INDEX(Opvarmningsmiddel!B:B,MATCH(INDIRECT($A$1&amp;"M"&amp;A1755)*1,Opvarmningsmiddel!A:A,0)),"")</f>
        <v/>
      </c>
      <c r="J1755" s="1">
        <f t="shared" ca="1" si="358"/>
        <v>0</v>
      </c>
      <c r="K1755" s="1" t="str">
        <f ca="1">IFERROR(INDEX(Relationstabel!$C$3:$K$10,MATCH(VALUE(INDIRECT($A$1&amp;"L"&amp;A1755)),Relationstabel!$A$3:$A$10,0),MATCH(IFERROR(VALUE(INDIRECT($A$1&amp;"M"&amp;A1755)),0),Relationstabel!$C$1:$K$1,0)),"Ingen varmeinstallationer")</f>
        <v>Fjernvarme/ Blokvarme</v>
      </c>
      <c r="L1755" s="1" t="str">
        <f ca="1">INDEX(Anvendelseskode!B:B,MATCH($E1755,Anvendelseskode!$A:$A,0))</f>
        <v>Række-, kæde-, dobbelthus (lodret adskillelse mellem enhederne)</v>
      </c>
      <c r="M1755" s="1" t="str">
        <f ca="1">INDEX(Anvendelseskode!C:C,MATCH($E1755,Anvendelseskode!$A:$A,0))</f>
        <v>Række-, kæde og dobbelthuse</v>
      </c>
      <c r="N1755" s="1" t="str">
        <f ca="1">INDEX(Anvendelseskode!D:D,MATCH($E1755,Anvendelseskode!$A:$A,0))</f>
        <v>Private husholdninger</v>
      </c>
      <c r="O1755" s="1" t="str">
        <f ca="1">IFERROR(INDEX(SBi!$2:$2,MATCH(G1755,SBi!$1:$1,1)),SBi!$K$2)</f>
        <v>1973-1978</v>
      </c>
      <c r="P1755" s="1">
        <f ca="1">IFERROR(INDEX(SBi!$C$3:$K$28,MATCH(E1755,SBi!$B$3:$B$28,0),MATCH(O1755,SBi!$C$2:$K$2,0)),0)</f>
        <v>112.6</v>
      </c>
      <c r="Q1755" s="19">
        <f t="shared" ca="1" si="359"/>
        <v>14.638</v>
      </c>
      <c r="R1755" s="19" t="str">
        <f ca="1">IFERROR(INDEX(VpD!$2:$2,MATCH(G1755,VpD!$1:$1,1)),VpD!$I$2)</f>
        <v>1973-1978</v>
      </c>
      <c r="S1755" s="1">
        <f ca="1">IFERROR(INDEX(VpD!$C$3:$I$27,MATCH(E1755,VpD!$B$3:$B$27,0),MATCH(R1755,VpD!$C$2:$I$2,0)),0)</f>
        <v>98</v>
      </c>
      <c r="T1755" s="19">
        <f t="shared" ca="1" si="360"/>
        <v>12.74</v>
      </c>
      <c r="U1755" s="14" t="str">
        <f t="shared" ca="1" si="361"/>
        <v xml:space="preserve">711799.4 </v>
      </c>
      <c r="V1755" s="14" t="str">
        <f t="shared" ca="1" si="362"/>
        <v>6172349.97</v>
      </c>
      <c r="W1755" s="14" t="str">
        <f t="shared" ca="1" si="363"/>
        <v>POINT(711799.4 6172349.97)</v>
      </c>
      <c r="X1755" s="14" t="str">
        <f>IFERROR(INDEX(BygningOmraade!B:B,MATCH(A1755,BygningOmraade!A:A,0)),"")</f>
        <v/>
      </c>
    </row>
    <row r="1756" spans="1:24" s="14" customFormat="1" x14ac:dyDescent="0.25">
      <c r="A1756" s="14">
        <f t="shared" si="351"/>
        <v>1756</v>
      </c>
      <c r="B1756" s="14" t="str">
        <f t="shared" ca="1" si="352"/>
        <v>665e4844-348d-4f10-b073-77ad77b0c0a8</v>
      </c>
      <c r="C1756" s="14" t="str">
        <f t="shared" ca="1" si="353"/>
        <v>4ca54b0f-2d0d-0052-e044-0003ba298018</v>
      </c>
      <c r="D1756" s="14">
        <f t="shared" ca="1" si="354"/>
        <v>2648137</v>
      </c>
      <c r="E1756" s="1">
        <f t="shared" ca="1" si="355"/>
        <v>140</v>
      </c>
      <c r="F1756" s="1">
        <f t="shared" ca="1" si="356"/>
        <v>1668</v>
      </c>
      <c r="G1756" s="1">
        <f t="shared" ca="1" si="357"/>
        <v>2008</v>
      </c>
      <c r="H1756" s="1" t="str">
        <f ca="1">IFERROR(INDEX(Varmeinstallation!B:B,MATCH(INDIRECT($A$1&amp;"L"&amp;A1756)*1,Varmeinstallation!A:A,0)),"Ingen varmeinstallationer")</f>
        <v>Fjernvarme/blokvarme (radiatorsystemer eller varmluftanlæg)</v>
      </c>
      <c r="I1756" s="1" t="str">
        <f ca="1">IFERROR(INDEX(Opvarmningsmiddel!B:B,MATCH(INDIRECT($A$1&amp;"M"&amp;A1756)*1,Opvarmningsmiddel!A:A,0)),"")</f>
        <v/>
      </c>
      <c r="J1756" s="1">
        <f t="shared" ca="1" si="358"/>
        <v>90</v>
      </c>
      <c r="K1756" s="1" t="str">
        <f ca="1">IFERROR(INDEX(Relationstabel!$C$3:$K$10,MATCH(VALUE(INDIRECT($A$1&amp;"L"&amp;A1756)),Relationstabel!$A$3:$A$10,0),MATCH(IFERROR(VALUE(INDIRECT($A$1&amp;"M"&amp;A1756)),0),Relationstabel!$C$1:$K$1,0)),"Ingen varmeinstallationer")</f>
        <v>Fjernvarme/ Blokvarme</v>
      </c>
      <c r="L1756" s="1" t="str">
        <f ca="1">INDEX(Anvendelseskode!B:B,MATCH($E1756,Anvendelseskode!$A:$A,0))</f>
        <v>Etageboligbebyggelse</v>
      </c>
      <c r="M1756" s="1" t="str">
        <f ca="1">INDEX(Anvendelseskode!C:C,MATCH($E1756,Anvendelseskode!$A:$A,0))</f>
        <v>Etageboligbebyggelse</v>
      </c>
      <c r="N1756" s="1" t="str">
        <f ca="1">INDEX(Anvendelseskode!D:D,MATCH($E1756,Anvendelseskode!$A:$A,0))</f>
        <v>Private husholdninger</v>
      </c>
      <c r="O1756" s="1" t="str">
        <f ca="1">IFERROR(INDEX(SBi!$2:$2,MATCH(G1756,SBi!$1:$1,1)),SBi!$K$2)</f>
        <v>Efter 2006</v>
      </c>
      <c r="P1756" s="1">
        <f ca="1">IFERROR(INDEX(SBi!$C$3:$K$28,MATCH(E1756,SBi!$B$3:$B$28,0),MATCH(O1756,SBi!$C$2:$K$2,0)),0)</f>
        <v>60.7</v>
      </c>
      <c r="Q1756" s="19">
        <f t="shared" ca="1" si="359"/>
        <v>101.24760000000001</v>
      </c>
      <c r="R1756" s="19" t="str">
        <f ca="1">IFERROR(INDEX(VpD!$2:$2,MATCH(G1756,VpD!$1:$1,1)),VpD!$I$2)</f>
        <v>&gt;1998</v>
      </c>
      <c r="S1756" s="1">
        <f ca="1">IFERROR(INDEX(VpD!$C$3:$I$27,MATCH(E1756,VpD!$B$3:$B$27,0),MATCH(R1756,VpD!$C$2:$I$2,0)),0)</f>
        <v>64</v>
      </c>
      <c r="T1756" s="19">
        <f t="shared" ca="1" si="360"/>
        <v>106.752</v>
      </c>
      <c r="U1756" s="14" t="str">
        <f t="shared" ca="1" si="361"/>
        <v xml:space="preserve">711750.3 </v>
      </c>
      <c r="V1756" s="14" t="str">
        <f t="shared" ca="1" si="362"/>
        <v>6172737.61</v>
      </c>
      <c r="W1756" s="14" t="str">
        <f t="shared" ca="1" si="363"/>
        <v>POINT(711750.3 6172737.61)</v>
      </c>
      <c r="X1756" s="14" t="str">
        <f>IFERROR(INDEX(BygningOmraade!B:B,MATCH(A1756,BygningOmraade!A:A,0)),"")</f>
        <v/>
      </c>
    </row>
    <row r="1757" spans="1:24" s="14" customFormat="1" x14ac:dyDescent="0.25">
      <c r="A1757" s="14">
        <f t="shared" si="351"/>
        <v>1757</v>
      </c>
      <c r="B1757" s="14" t="str">
        <f t="shared" ca="1" si="352"/>
        <v>66693b76-98f5-41e6-8b77-ffaeb485ffad</v>
      </c>
      <c r="C1757" s="14" t="str">
        <f t="shared" ca="1" si="353"/>
        <v>0a3f507e-1bea-32b8-e044-0003ba298018</v>
      </c>
      <c r="D1757" s="14">
        <f t="shared" ca="1" si="354"/>
        <v>997303</v>
      </c>
      <c r="E1757" s="1">
        <f t="shared" ca="1" si="355"/>
        <v>130</v>
      </c>
      <c r="F1757" s="1">
        <f t="shared" ca="1" si="356"/>
        <v>110</v>
      </c>
      <c r="G1757" s="1">
        <f t="shared" ca="1" si="357"/>
        <v>1967</v>
      </c>
      <c r="H1757" s="1" t="str">
        <f ca="1">IFERROR(INDEX(Varmeinstallation!B:B,MATCH(INDIRECT($A$1&amp;"L"&amp;A1757)*1,Varmeinstallation!A:A,0)),"Ingen varmeinstallationer")</f>
        <v>Fjernvarme/blokvarme (radiatorsystemer eller varmluftanlæg)</v>
      </c>
      <c r="I1757" s="1" t="str">
        <f ca="1">IFERROR(INDEX(Opvarmningsmiddel!B:B,MATCH(INDIRECT($A$1&amp;"M"&amp;A1757)*1,Opvarmningsmiddel!A:A,0)),"")</f>
        <v/>
      </c>
      <c r="J1757" s="1">
        <f t="shared" ca="1" si="358"/>
        <v>0</v>
      </c>
      <c r="K1757" s="1" t="str">
        <f ca="1">IFERROR(INDEX(Relationstabel!$C$3:$K$10,MATCH(VALUE(INDIRECT($A$1&amp;"L"&amp;A1757)),Relationstabel!$A$3:$A$10,0),MATCH(IFERROR(VALUE(INDIRECT($A$1&amp;"M"&amp;A1757)),0),Relationstabel!$C$1:$K$1,0)),"Ingen varmeinstallationer")</f>
        <v>Fjernvarme/ Blokvarme</v>
      </c>
      <c r="L1757" s="1" t="str">
        <f ca="1">INDEX(Anvendelseskode!B:B,MATCH($E1757,Anvendelseskode!$A:$A,0))</f>
        <v>Række-, kæde-, dobbelthus (lodret adskillelse mellem enhederne)</v>
      </c>
      <c r="M1757" s="1" t="str">
        <f ca="1">INDEX(Anvendelseskode!C:C,MATCH($E1757,Anvendelseskode!$A:$A,0))</f>
        <v>Række-, kæde og dobbelthuse</v>
      </c>
      <c r="N1757" s="1" t="str">
        <f ca="1">INDEX(Anvendelseskode!D:D,MATCH($E1757,Anvendelseskode!$A:$A,0))</f>
        <v>Private husholdninger</v>
      </c>
      <c r="O1757" s="1" t="str">
        <f ca="1">IFERROR(INDEX(SBi!$2:$2,MATCH(G1757,SBi!$1:$1,1)),SBi!$K$2)</f>
        <v>1961-1972</v>
      </c>
      <c r="P1757" s="1">
        <f ca="1">IFERROR(INDEX(SBi!$C$3:$K$28,MATCH(E1757,SBi!$B$3:$B$28,0),MATCH(O1757,SBi!$C$2:$K$2,0)),0)</f>
        <v>119.9</v>
      </c>
      <c r="Q1757" s="19">
        <f t="shared" ca="1" si="359"/>
        <v>13.189</v>
      </c>
      <c r="R1757" s="19" t="str">
        <f ca="1">IFERROR(INDEX(VpD!$2:$2,MATCH(G1757,VpD!$1:$1,1)),VpD!$I$2)</f>
        <v>1961-1972</v>
      </c>
      <c r="S1757" s="1">
        <f ca="1">IFERROR(INDEX(VpD!$C$3:$I$27,MATCH(E1757,VpD!$B$3:$B$27,0),MATCH(R1757,VpD!$C$2:$I$2,0)),0)</f>
        <v>120</v>
      </c>
      <c r="T1757" s="19">
        <f t="shared" ca="1" si="360"/>
        <v>13.2</v>
      </c>
      <c r="U1757" s="14" t="str">
        <f t="shared" ca="1" si="361"/>
        <v xml:space="preserve">713689.69 </v>
      </c>
      <c r="V1757" s="14" t="str">
        <f t="shared" ca="1" si="362"/>
        <v>6169132.34</v>
      </c>
      <c r="W1757" s="14" t="str">
        <f t="shared" ca="1" si="363"/>
        <v>POINT(713689.69 6169132.34)</v>
      </c>
      <c r="X1757" s="14" t="str">
        <f>IFERROR(INDEX(BygningOmraade!B:B,MATCH(A1757,BygningOmraade!A:A,0)),"")</f>
        <v/>
      </c>
    </row>
    <row r="1758" spans="1:24" s="14" customFormat="1" x14ac:dyDescent="0.25">
      <c r="A1758" s="14">
        <f t="shared" si="351"/>
        <v>1758</v>
      </c>
      <c r="B1758" s="14" t="str">
        <f t="shared" ca="1" si="352"/>
        <v>666b7fbd-dfa9-4489-a8ca-6641dde265f7</v>
      </c>
      <c r="C1758" s="14" t="str">
        <f t="shared" ca="1" si="353"/>
        <v>0a3f507e-1b16-32b8-e044-0003ba298018</v>
      </c>
      <c r="D1758" s="14">
        <f t="shared" ca="1" si="354"/>
        <v>995664</v>
      </c>
      <c r="E1758" s="1">
        <f t="shared" ca="1" si="355"/>
        <v>330</v>
      </c>
      <c r="F1758" s="1">
        <f t="shared" ca="1" si="356"/>
        <v>60</v>
      </c>
      <c r="G1758" s="1">
        <f t="shared" ca="1" si="357"/>
        <v>1968</v>
      </c>
      <c r="H1758" s="1" t="str">
        <f ca="1">IFERROR(INDEX(Varmeinstallation!B:B,MATCH(INDIRECT($A$1&amp;"L"&amp;A1758)*1,Varmeinstallation!A:A,0)),"Ingen varmeinstallationer")</f>
        <v>Ingen varmeinstallationer</v>
      </c>
      <c r="I1758" s="1" t="str">
        <f ca="1">IFERROR(INDEX(Opvarmningsmiddel!B:B,MATCH(INDIRECT($A$1&amp;"M"&amp;A1758)*1,Opvarmningsmiddel!A:A,0)),"")</f>
        <v/>
      </c>
      <c r="J1758" s="1">
        <f t="shared" ca="1" si="358"/>
        <v>0</v>
      </c>
      <c r="K1758" s="1" t="str">
        <f ca="1">IFERROR(INDEX(Relationstabel!$C$3:$K$10,MATCH(VALUE(INDIRECT($A$1&amp;"L"&amp;A1758)),Relationstabel!$A$3:$A$10,0),MATCH(IFERROR(VALUE(INDIRECT($A$1&amp;"M"&amp;A1758)),0),Relationstabel!$C$1:$K$1,0)),"Ingen varmeinstallationer")</f>
        <v>Ingen varmeinstallation</v>
      </c>
      <c r="L1758" s="1" t="str">
        <f ca="1">INDEX(Anvendelseskode!B:B,MATCH($E1758,Anvendelseskode!$A:$A,0))</f>
        <v>Bygning til hotel, restaurant, vaskeri, frisør og anden servicevirksomhed</v>
      </c>
      <c r="M1758" s="1" t="str">
        <f ca="1">INDEX(Anvendelseskode!C:C,MATCH($E1758,Anvendelseskode!$A:$A,0))</f>
        <v>Hotel, restauration, frisør o</v>
      </c>
      <c r="N1758" s="1" t="str">
        <f ca="1">INDEX(Anvendelseskode!D:D,MATCH($E1758,Anvendelseskode!$A:$A,0))</f>
        <v>Handel og servicevirksomheder</v>
      </c>
      <c r="O1758" s="1" t="str">
        <f ca="1">IFERROR(INDEX(SBi!$2:$2,MATCH(G1758,SBi!$1:$1,1)),SBi!$K$2)</f>
        <v>1961-1972</v>
      </c>
      <c r="P1758" s="1">
        <f ca="1">IFERROR(INDEX(SBi!$C$3:$K$28,MATCH(E1758,SBi!$B$3:$B$28,0),MATCH(O1758,SBi!$C$2:$K$2,0)),0)</f>
        <v>157.19999999999999</v>
      </c>
      <c r="Q1758" s="19">
        <f t="shared" ca="1" si="359"/>
        <v>9.4320000000000004</v>
      </c>
      <c r="R1758" s="19" t="str">
        <f ca="1">IFERROR(INDEX(VpD!$2:$2,MATCH(G1758,VpD!$1:$1,1)),VpD!$I$2)</f>
        <v>1961-1972</v>
      </c>
      <c r="S1758" s="1">
        <f ca="1">IFERROR(INDEX(VpD!$C$3:$I$27,MATCH(E1758,VpD!$B$3:$B$27,0),MATCH(R1758,VpD!$C$2:$I$2,0)),0)</f>
        <v>195</v>
      </c>
      <c r="T1758" s="19">
        <f t="shared" ca="1" si="360"/>
        <v>11.7</v>
      </c>
      <c r="U1758" s="14" t="str">
        <f t="shared" ca="1" si="361"/>
        <v xml:space="preserve">712315.95 </v>
      </c>
      <c r="V1758" s="14" t="str">
        <f t="shared" ca="1" si="362"/>
        <v>6171651.99</v>
      </c>
      <c r="W1758" s="14" t="str">
        <f t="shared" ca="1" si="363"/>
        <v>POINT(712315.95 6171651.99)</v>
      </c>
      <c r="X1758" s="14" t="str">
        <f>IFERROR(INDEX(BygningOmraade!B:B,MATCH(A1758,BygningOmraade!A:A,0)),"")</f>
        <v/>
      </c>
    </row>
    <row r="1759" spans="1:24" s="14" customFormat="1" x14ac:dyDescent="0.25">
      <c r="A1759" s="14">
        <f t="shared" si="351"/>
        <v>1759</v>
      </c>
      <c r="B1759" s="14" t="str">
        <f t="shared" ca="1" si="352"/>
        <v>667608f2-5569-4f96-a5b2-3aa36c3087a6</v>
      </c>
      <c r="C1759" s="14" t="str">
        <f t="shared" ca="1" si="353"/>
        <v>0a3f507e-16a8-32b8-e044-0003ba298018</v>
      </c>
      <c r="D1759" s="14">
        <f t="shared" ca="1" si="354"/>
        <v>2577950</v>
      </c>
      <c r="E1759" s="1">
        <f t="shared" ca="1" si="355"/>
        <v>130</v>
      </c>
      <c r="F1759" s="1">
        <f t="shared" ca="1" si="356"/>
        <v>98</v>
      </c>
      <c r="G1759" s="1">
        <f t="shared" ca="1" si="357"/>
        <v>2002</v>
      </c>
      <c r="H1759" s="1" t="str">
        <f ca="1">IFERROR(INDEX(Varmeinstallation!B:B,MATCH(INDIRECT($A$1&amp;"L"&amp;A1759)*1,Varmeinstallation!A:A,0)),"Ingen varmeinstallationer")</f>
        <v>Centralvarme fra eget anlæg, et-kammer fyr</v>
      </c>
      <c r="I1759" s="1" t="str">
        <f ca="1">IFERROR(INDEX(Opvarmningsmiddel!B:B,MATCH(INDIRECT($A$1&amp;"M"&amp;A1759)*1,Opvarmningsmiddel!A:A,0)),"")</f>
        <v>Naturgas</v>
      </c>
      <c r="J1759" s="1">
        <f t="shared" ca="1" si="358"/>
        <v>90</v>
      </c>
      <c r="K1759" s="1" t="str">
        <f ca="1">IFERROR(INDEX(Relationstabel!$C$3:$K$10,MATCH(VALUE(INDIRECT($A$1&amp;"L"&amp;A1759)),Relationstabel!$A$3:$A$10,0),MATCH(IFERROR(VALUE(INDIRECT($A$1&amp;"M"&amp;A1759)),0),Relationstabel!$C$1:$K$1,0)),"Ingen varmeinstallationer")</f>
        <v>Naturgas</v>
      </c>
      <c r="L1759" s="1" t="str">
        <f ca="1">INDEX(Anvendelseskode!B:B,MATCH($E1759,Anvendelseskode!$A:$A,0))</f>
        <v>Række-, kæde-, dobbelthus (lodret adskillelse mellem enhederne)</v>
      </c>
      <c r="M1759" s="1" t="str">
        <f ca="1">INDEX(Anvendelseskode!C:C,MATCH($E1759,Anvendelseskode!$A:$A,0))</f>
        <v>Række-, kæde og dobbelthuse</v>
      </c>
      <c r="N1759" s="1" t="str">
        <f ca="1">INDEX(Anvendelseskode!D:D,MATCH($E1759,Anvendelseskode!$A:$A,0))</f>
        <v>Private husholdninger</v>
      </c>
      <c r="O1759" s="1" t="str">
        <f ca="1">IFERROR(INDEX(SBi!$2:$2,MATCH(G1759,SBi!$1:$1,1)),SBi!$K$2)</f>
        <v>1999-2006</v>
      </c>
      <c r="P1759" s="1">
        <f ca="1">IFERROR(INDEX(SBi!$C$3:$K$28,MATCH(E1759,SBi!$B$3:$B$28,0),MATCH(O1759,SBi!$C$2:$K$2,0)),0)</f>
        <v>81.5</v>
      </c>
      <c r="Q1759" s="19">
        <f t="shared" ca="1" si="359"/>
        <v>7.9870000000000001</v>
      </c>
      <c r="R1759" s="19" t="str">
        <f ca="1">IFERROR(INDEX(VpD!$2:$2,MATCH(G1759,VpD!$1:$1,1)),VpD!$I$2)</f>
        <v>&gt;1998</v>
      </c>
      <c r="S1759" s="1">
        <f ca="1">IFERROR(INDEX(VpD!$C$3:$I$27,MATCH(E1759,VpD!$B$3:$B$27,0),MATCH(R1759,VpD!$C$2:$I$2,0)),0)</f>
        <v>65</v>
      </c>
      <c r="T1759" s="19">
        <f t="shared" ca="1" si="360"/>
        <v>6.37</v>
      </c>
      <c r="U1759" s="14" t="str">
        <f t="shared" ca="1" si="361"/>
        <v xml:space="preserve">712575.11 </v>
      </c>
      <c r="V1759" s="14" t="str">
        <f t="shared" ca="1" si="362"/>
        <v>6169750.4</v>
      </c>
      <c r="W1759" s="14" t="str">
        <f t="shared" ca="1" si="363"/>
        <v>POINT(712575.11 6169750.4)</v>
      </c>
      <c r="X1759" s="14" t="str">
        <f>IFERROR(INDEX(BygningOmraade!B:B,MATCH(A1759,BygningOmraade!A:A,0)),"")</f>
        <v/>
      </c>
    </row>
    <row r="1760" spans="1:24" s="14" customFormat="1" x14ac:dyDescent="0.25">
      <c r="A1760" s="14">
        <f t="shared" si="351"/>
        <v>1760</v>
      </c>
      <c r="B1760" s="14" t="str">
        <f t="shared" ca="1" si="352"/>
        <v>6694f7c5-a016-4909-859c-f049d8e7da31</v>
      </c>
      <c r="C1760" s="14" t="str">
        <f t="shared" ca="1" si="353"/>
        <v>0a3f507e-1b51-32b8-e044-0003ba298018</v>
      </c>
      <c r="D1760" s="14">
        <f t="shared" ca="1" si="354"/>
        <v>996824</v>
      </c>
      <c r="E1760" s="1">
        <f t="shared" ca="1" si="355"/>
        <v>130</v>
      </c>
      <c r="F1760" s="1">
        <f t="shared" ca="1" si="356"/>
        <v>112</v>
      </c>
      <c r="G1760" s="1">
        <f t="shared" ca="1" si="357"/>
        <v>1978</v>
      </c>
      <c r="H1760" s="1" t="str">
        <f ca="1">IFERROR(INDEX(Varmeinstallation!B:B,MATCH(INDIRECT($A$1&amp;"L"&amp;A1760)*1,Varmeinstallation!A:A,0)),"Ingen varmeinstallationer")</f>
        <v>Fjernvarme/blokvarme (radiatorsystemer eller varmluftanlæg)</v>
      </c>
      <c r="I1760" s="1" t="str">
        <f ca="1">IFERROR(INDEX(Opvarmningsmiddel!B:B,MATCH(INDIRECT($A$1&amp;"M"&amp;A1760)*1,Opvarmningsmiddel!A:A,0)),"")</f>
        <v/>
      </c>
      <c r="J1760" s="1">
        <f t="shared" ca="1" si="358"/>
        <v>0</v>
      </c>
      <c r="K1760" s="1" t="str">
        <f ca="1">IFERROR(INDEX(Relationstabel!$C$3:$K$10,MATCH(VALUE(INDIRECT($A$1&amp;"L"&amp;A1760)),Relationstabel!$A$3:$A$10,0),MATCH(IFERROR(VALUE(INDIRECT($A$1&amp;"M"&amp;A1760)),0),Relationstabel!$C$1:$K$1,0)),"Ingen varmeinstallationer")</f>
        <v>Fjernvarme/ Blokvarme</v>
      </c>
      <c r="L1760" s="1" t="str">
        <f ca="1">INDEX(Anvendelseskode!B:B,MATCH($E1760,Anvendelseskode!$A:$A,0))</f>
        <v>Række-, kæde-, dobbelthus (lodret adskillelse mellem enhederne)</v>
      </c>
      <c r="M1760" s="1" t="str">
        <f ca="1">INDEX(Anvendelseskode!C:C,MATCH($E1760,Anvendelseskode!$A:$A,0))</f>
        <v>Række-, kæde og dobbelthuse</v>
      </c>
      <c r="N1760" s="1" t="str">
        <f ca="1">INDEX(Anvendelseskode!D:D,MATCH($E1760,Anvendelseskode!$A:$A,0))</f>
        <v>Private husholdninger</v>
      </c>
      <c r="O1760" s="1" t="str">
        <f ca="1">IFERROR(INDEX(SBi!$2:$2,MATCH(G1760,SBi!$1:$1,1)),SBi!$K$2)</f>
        <v>1973-1978</v>
      </c>
      <c r="P1760" s="1">
        <f ca="1">IFERROR(INDEX(SBi!$C$3:$K$28,MATCH(E1760,SBi!$B$3:$B$28,0),MATCH(O1760,SBi!$C$2:$K$2,0)),0)</f>
        <v>112.6</v>
      </c>
      <c r="Q1760" s="19">
        <f t="shared" ca="1" si="359"/>
        <v>12.611199999999998</v>
      </c>
      <c r="R1760" s="19" t="str">
        <f ca="1">IFERROR(INDEX(VpD!$2:$2,MATCH(G1760,VpD!$1:$1,1)),VpD!$I$2)</f>
        <v>1973-1978</v>
      </c>
      <c r="S1760" s="1">
        <f ca="1">IFERROR(INDEX(VpD!$C$3:$I$27,MATCH(E1760,VpD!$B$3:$B$27,0),MATCH(R1760,VpD!$C$2:$I$2,0)),0)</f>
        <v>98</v>
      </c>
      <c r="T1760" s="19">
        <f t="shared" ca="1" si="360"/>
        <v>10.976000000000001</v>
      </c>
      <c r="U1760" s="14" t="str">
        <f t="shared" ca="1" si="361"/>
        <v xml:space="preserve">713457.87 </v>
      </c>
      <c r="V1760" s="14" t="str">
        <f t="shared" ca="1" si="362"/>
        <v>6169778.67</v>
      </c>
      <c r="W1760" s="14" t="str">
        <f t="shared" ca="1" si="363"/>
        <v>POINT(713457.87 6169778.67)</v>
      </c>
      <c r="X1760" s="14" t="str">
        <f>IFERROR(INDEX(BygningOmraade!B:B,MATCH(A1760,BygningOmraade!A:A,0)),"")</f>
        <v/>
      </c>
    </row>
    <row r="1761" spans="1:24" s="14" customFormat="1" x14ac:dyDescent="0.25">
      <c r="A1761" s="14">
        <f t="shared" si="351"/>
        <v>1761</v>
      </c>
      <c r="B1761" s="14" t="str">
        <f t="shared" ca="1" si="352"/>
        <v>669a90bd-1f28-4ee6-bac2-02e92ff05888</v>
      </c>
      <c r="C1761" s="14" t="str">
        <f t="shared" ca="1" si="353"/>
        <v>0a3f507e-207c-32b8-e044-0003ba298018</v>
      </c>
      <c r="D1761" s="14">
        <f t="shared" ca="1" si="354"/>
        <v>996305</v>
      </c>
      <c r="E1761" s="1">
        <f t="shared" ca="1" si="355"/>
        <v>120</v>
      </c>
      <c r="F1761" s="1">
        <f t="shared" ca="1" si="356"/>
        <v>140</v>
      </c>
      <c r="G1761" s="1">
        <f t="shared" ca="1" si="357"/>
        <v>1982</v>
      </c>
      <c r="H1761" s="1" t="str">
        <f ca="1">IFERROR(INDEX(Varmeinstallation!B:B,MATCH(INDIRECT($A$1&amp;"L"&amp;A1761)*1,Varmeinstallation!A:A,0)),"Ingen varmeinstallationer")</f>
        <v>Centralvarme fra eget anlæg, et-kammer fyr</v>
      </c>
      <c r="I1761" s="1" t="str">
        <f ca="1">IFERROR(INDEX(Opvarmningsmiddel!B:B,MATCH(INDIRECT($A$1&amp;"M"&amp;A1761)*1,Opvarmningsmiddel!A:A,0)),"")</f>
        <v>Flydende brændsel (olie, petroleum, flaskegas m.m.)</v>
      </c>
      <c r="J1761" s="1">
        <f t="shared" ca="1" si="358"/>
        <v>0</v>
      </c>
      <c r="K1761" s="1" t="str">
        <f ca="1">IFERROR(INDEX(Relationstabel!$C$3:$K$10,MATCH(VALUE(INDIRECT($A$1&amp;"L"&amp;A1761)),Relationstabel!$A$3:$A$10,0),MATCH(IFERROR(VALUE(INDIRECT($A$1&amp;"M"&amp;A1761)),0),Relationstabel!$C$1:$K$1,0)),"Ingen varmeinstallationer")</f>
        <v>Olie</v>
      </c>
      <c r="L1761" s="1" t="str">
        <f ca="1">INDEX(Anvendelseskode!B:B,MATCH($E1761,Anvendelseskode!$A:$A,0))</f>
        <v>Fritliggende enfamilieshus (parcelhus)</v>
      </c>
      <c r="M1761" s="1" t="str">
        <f ca="1">INDEX(Anvendelseskode!C:C,MATCH($E1761,Anvendelseskode!$A:$A,0))</f>
        <v>Parcelhuse</v>
      </c>
      <c r="N1761" s="1" t="str">
        <f ca="1">INDEX(Anvendelseskode!D:D,MATCH($E1761,Anvendelseskode!$A:$A,0))</f>
        <v>Private husholdninger</v>
      </c>
      <c r="O1761" s="1" t="str">
        <f ca="1">IFERROR(INDEX(SBi!$2:$2,MATCH(G1761,SBi!$1:$1,1)),SBi!$K$2)</f>
        <v>1979-1998</v>
      </c>
      <c r="P1761" s="1">
        <f ca="1">IFERROR(INDEX(SBi!$C$3:$K$28,MATCH(E1761,SBi!$B$3:$B$28,0),MATCH(O1761,SBi!$C$2:$K$2,0)),0)</f>
        <v>105.4</v>
      </c>
      <c r="Q1761" s="19">
        <f t="shared" ca="1" si="359"/>
        <v>14.756</v>
      </c>
      <c r="R1761" s="19" t="str">
        <f ca="1">IFERROR(INDEX(VpD!$2:$2,MATCH(G1761,VpD!$1:$1,1)),VpD!$I$2)</f>
        <v>1979-1998</v>
      </c>
      <c r="S1761" s="1">
        <f ca="1">IFERROR(INDEX(VpD!$C$3:$I$27,MATCH(E1761,VpD!$B$3:$B$27,0),MATCH(R1761,VpD!$C$2:$I$2,0)),0)</f>
        <v>90</v>
      </c>
      <c r="T1761" s="19">
        <f t="shared" ca="1" si="360"/>
        <v>12.6</v>
      </c>
      <c r="U1761" s="14" t="str">
        <f t="shared" ca="1" si="361"/>
        <v xml:space="preserve">712956.56 </v>
      </c>
      <c r="V1761" s="14" t="str">
        <f t="shared" ca="1" si="362"/>
        <v>6168805.03</v>
      </c>
      <c r="W1761" s="14" t="str">
        <f t="shared" ca="1" si="363"/>
        <v>POINT(712956.56 6168805.03)</v>
      </c>
      <c r="X1761" s="14" t="str">
        <f>IFERROR(INDEX(BygningOmraade!B:B,MATCH(A1761,BygningOmraade!A:A,0)),"")</f>
        <v/>
      </c>
    </row>
    <row r="1762" spans="1:24" s="14" customFormat="1" x14ac:dyDescent="0.25">
      <c r="A1762" s="14">
        <f t="shared" si="351"/>
        <v>1762</v>
      </c>
      <c r="B1762" s="14" t="str">
        <f t="shared" ca="1" si="352"/>
        <v>669aefbd-7c0b-48f6-a586-799e9353f056</v>
      </c>
      <c r="C1762" s="14" t="str">
        <f t="shared" ca="1" si="353"/>
        <v>0a3f507e-1bc0-32b8-e044-0003ba298018</v>
      </c>
      <c r="D1762" s="14">
        <f t="shared" ca="1" si="354"/>
        <v>997558</v>
      </c>
      <c r="E1762" s="1">
        <f t="shared" ca="1" si="355"/>
        <v>130</v>
      </c>
      <c r="F1762" s="1">
        <f t="shared" ca="1" si="356"/>
        <v>101</v>
      </c>
      <c r="G1762" s="1">
        <f t="shared" ca="1" si="357"/>
        <v>1964</v>
      </c>
      <c r="H1762" s="1" t="str">
        <f ca="1">IFERROR(INDEX(Varmeinstallation!B:B,MATCH(INDIRECT($A$1&amp;"L"&amp;A1762)*1,Varmeinstallation!A:A,0)),"Ingen varmeinstallationer")</f>
        <v>Elovne, elpaneler</v>
      </c>
      <c r="I1762" s="1" t="str">
        <f ca="1">IFERROR(INDEX(Opvarmningsmiddel!B:B,MATCH(INDIRECT($A$1&amp;"M"&amp;A1762)*1,Opvarmningsmiddel!A:A,0)),"")</f>
        <v>Elektricitet</v>
      </c>
      <c r="J1762" s="1">
        <f t="shared" ca="1" si="358"/>
        <v>0</v>
      </c>
      <c r="K1762" s="1" t="str">
        <f ca="1">IFERROR(INDEX(Relationstabel!$C$3:$K$10,MATCH(VALUE(INDIRECT($A$1&amp;"L"&amp;A1762)),Relationstabel!$A$3:$A$10,0),MATCH(IFERROR(VALUE(INDIRECT($A$1&amp;"M"&amp;A1762)),0),Relationstabel!$C$1:$K$1,0)),"Ingen varmeinstallationer")</f>
        <v>Elvarme</v>
      </c>
      <c r="L1762" s="1" t="str">
        <f ca="1">INDEX(Anvendelseskode!B:B,MATCH($E1762,Anvendelseskode!$A:$A,0))</f>
        <v>Række-, kæde-, dobbelthus (lodret adskillelse mellem enhederne)</v>
      </c>
      <c r="M1762" s="1" t="str">
        <f ca="1">INDEX(Anvendelseskode!C:C,MATCH($E1762,Anvendelseskode!$A:$A,0))</f>
        <v>Række-, kæde og dobbelthuse</v>
      </c>
      <c r="N1762" s="1" t="str">
        <f ca="1">INDEX(Anvendelseskode!D:D,MATCH($E1762,Anvendelseskode!$A:$A,0))</f>
        <v>Private husholdninger</v>
      </c>
      <c r="O1762" s="1" t="str">
        <f ca="1">IFERROR(INDEX(SBi!$2:$2,MATCH(G1762,SBi!$1:$1,1)),SBi!$K$2)</f>
        <v>1961-1972</v>
      </c>
      <c r="P1762" s="1">
        <f ca="1">IFERROR(INDEX(SBi!$C$3:$K$28,MATCH(E1762,SBi!$B$3:$B$28,0),MATCH(O1762,SBi!$C$2:$K$2,0)),0)</f>
        <v>119.9</v>
      </c>
      <c r="Q1762" s="19">
        <f t="shared" ca="1" si="359"/>
        <v>12.109900000000001</v>
      </c>
      <c r="R1762" s="19" t="str">
        <f ca="1">IFERROR(INDEX(VpD!$2:$2,MATCH(G1762,VpD!$1:$1,1)),VpD!$I$2)</f>
        <v>1961-1972</v>
      </c>
      <c r="S1762" s="1">
        <f ca="1">IFERROR(INDEX(VpD!$C$3:$I$27,MATCH(E1762,VpD!$B$3:$B$27,0),MATCH(R1762,VpD!$C$2:$I$2,0)),0)</f>
        <v>120</v>
      </c>
      <c r="T1762" s="19">
        <f t="shared" ca="1" si="360"/>
        <v>12.12</v>
      </c>
      <c r="U1762" s="14" t="str">
        <f t="shared" ca="1" si="361"/>
        <v xml:space="preserve">713831.1 </v>
      </c>
      <c r="V1762" s="14" t="str">
        <f t="shared" ca="1" si="362"/>
        <v>6169279.7</v>
      </c>
      <c r="W1762" s="14" t="str">
        <f t="shared" ca="1" si="363"/>
        <v>POINT(713831.1 6169279.7)</v>
      </c>
      <c r="X1762" s="14" t="str">
        <f>IFERROR(INDEX(BygningOmraade!B:B,MATCH(A1762,BygningOmraade!A:A,0)),"")</f>
        <v/>
      </c>
    </row>
    <row r="1763" spans="1:24" s="14" customFormat="1" x14ac:dyDescent="0.25">
      <c r="A1763" s="14">
        <f t="shared" si="351"/>
        <v>1763</v>
      </c>
      <c r="B1763" s="14" t="str">
        <f t="shared" ca="1" si="352"/>
        <v>66a892bc-d8f9-4b7a-ba9c-b3fdacd6fb2e</v>
      </c>
      <c r="C1763" s="14" t="str">
        <f t="shared" ca="1" si="353"/>
        <v>0a3f507e-17be-32b8-e044-0003ba298018</v>
      </c>
      <c r="D1763" s="14">
        <f t="shared" ca="1" si="354"/>
        <v>996459</v>
      </c>
      <c r="E1763" s="1">
        <f t="shared" ca="1" si="355"/>
        <v>120</v>
      </c>
      <c r="F1763" s="1">
        <f t="shared" ca="1" si="356"/>
        <v>155</v>
      </c>
      <c r="G1763" s="1">
        <f t="shared" ca="1" si="357"/>
        <v>1981</v>
      </c>
      <c r="H1763" s="1" t="str">
        <f ca="1">IFERROR(INDEX(Varmeinstallation!B:B,MATCH(INDIRECT($A$1&amp;"L"&amp;A1763)*1,Varmeinstallation!A:A,0)),"Ingen varmeinstallationer")</f>
        <v>Centralvarme fra eget anlæg, et-kammer fyr</v>
      </c>
      <c r="I1763" s="1" t="str">
        <f ca="1">IFERROR(INDEX(Opvarmningsmiddel!B:B,MATCH(INDIRECT($A$1&amp;"M"&amp;A1763)*1,Opvarmningsmiddel!A:A,0)),"")</f>
        <v>Naturgas</v>
      </c>
      <c r="J1763" s="1">
        <f t="shared" ca="1" si="358"/>
        <v>0</v>
      </c>
      <c r="K1763" s="1" t="str">
        <f ca="1">IFERROR(INDEX(Relationstabel!$C$3:$K$10,MATCH(VALUE(INDIRECT($A$1&amp;"L"&amp;A1763)),Relationstabel!$A$3:$A$10,0),MATCH(IFERROR(VALUE(INDIRECT($A$1&amp;"M"&amp;A1763)),0),Relationstabel!$C$1:$K$1,0)),"Ingen varmeinstallationer")</f>
        <v>Naturgas</v>
      </c>
      <c r="L1763" s="1" t="str">
        <f ca="1">INDEX(Anvendelseskode!B:B,MATCH($E1763,Anvendelseskode!$A:$A,0))</f>
        <v>Fritliggende enfamilieshus (parcelhus)</v>
      </c>
      <c r="M1763" s="1" t="str">
        <f ca="1">INDEX(Anvendelseskode!C:C,MATCH($E1763,Anvendelseskode!$A:$A,0))</f>
        <v>Parcelhuse</v>
      </c>
      <c r="N1763" s="1" t="str">
        <f ca="1">INDEX(Anvendelseskode!D:D,MATCH($E1763,Anvendelseskode!$A:$A,0))</f>
        <v>Private husholdninger</v>
      </c>
      <c r="O1763" s="1" t="str">
        <f ca="1">IFERROR(INDEX(SBi!$2:$2,MATCH(G1763,SBi!$1:$1,1)),SBi!$K$2)</f>
        <v>1979-1998</v>
      </c>
      <c r="P1763" s="1">
        <f ca="1">IFERROR(INDEX(SBi!$C$3:$K$28,MATCH(E1763,SBi!$B$3:$B$28,0),MATCH(O1763,SBi!$C$2:$K$2,0)),0)</f>
        <v>105.4</v>
      </c>
      <c r="Q1763" s="19">
        <f t="shared" ca="1" si="359"/>
        <v>16.337</v>
      </c>
      <c r="R1763" s="19" t="str">
        <f ca="1">IFERROR(INDEX(VpD!$2:$2,MATCH(G1763,VpD!$1:$1,1)),VpD!$I$2)</f>
        <v>1979-1998</v>
      </c>
      <c r="S1763" s="1">
        <f ca="1">IFERROR(INDEX(VpD!$C$3:$I$27,MATCH(E1763,VpD!$B$3:$B$27,0),MATCH(R1763,VpD!$C$2:$I$2,0)),0)</f>
        <v>90</v>
      </c>
      <c r="T1763" s="19">
        <f t="shared" ca="1" si="360"/>
        <v>13.95</v>
      </c>
      <c r="U1763" s="14" t="str">
        <f t="shared" ca="1" si="361"/>
        <v xml:space="preserve">713316.67 </v>
      </c>
      <c r="V1763" s="14" t="str">
        <f t="shared" ca="1" si="362"/>
        <v>6168781.2</v>
      </c>
      <c r="W1763" s="14" t="str">
        <f t="shared" ca="1" si="363"/>
        <v>POINT(713316.67 6168781.2)</v>
      </c>
      <c r="X1763" s="14" t="str">
        <f>IFERROR(INDEX(BygningOmraade!B:B,MATCH(A1763,BygningOmraade!A:A,0)),"")</f>
        <v/>
      </c>
    </row>
    <row r="1764" spans="1:24" s="14" customFormat="1" x14ac:dyDescent="0.25">
      <c r="A1764" s="14">
        <f t="shared" si="351"/>
        <v>1764</v>
      </c>
      <c r="B1764" s="14" t="str">
        <f t="shared" ca="1" si="352"/>
        <v>66b1ef55-da22-4670-89ad-7831a9ebf7cf</v>
      </c>
      <c r="C1764" s="14" t="str">
        <f t="shared" ca="1" si="353"/>
        <v>0a3f507e-199e-32b8-e044-0003ba298018</v>
      </c>
      <c r="D1764" s="14">
        <f t="shared" ca="1" si="354"/>
        <v>995226</v>
      </c>
      <c r="E1764" s="1">
        <f t="shared" ca="1" si="355"/>
        <v>130</v>
      </c>
      <c r="F1764" s="1">
        <f t="shared" ca="1" si="356"/>
        <v>125</v>
      </c>
      <c r="G1764" s="1">
        <f t="shared" ca="1" si="357"/>
        <v>1976</v>
      </c>
      <c r="H1764" s="1" t="str">
        <f ca="1">IFERROR(INDEX(Varmeinstallation!B:B,MATCH(INDIRECT($A$1&amp;"L"&amp;A1764)*1,Varmeinstallation!A:A,0)),"Ingen varmeinstallationer")</f>
        <v>Fjernvarme/blokvarme (radiatorsystemer eller varmluftanlæg)</v>
      </c>
      <c r="I1764" s="1" t="str">
        <f ca="1">IFERROR(INDEX(Opvarmningsmiddel!B:B,MATCH(INDIRECT($A$1&amp;"M"&amp;A1764)*1,Opvarmningsmiddel!A:A,0)),"")</f>
        <v/>
      </c>
      <c r="J1764" s="1">
        <f t="shared" ca="1" si="358"/>
        <v>0</v>
      </c>
      <c r="K1764" s="1" t="str">
        <f ca="1">IFERROR(INDEX(Relationstabel!$C$3:$K$10,MATCH(VALUE(INDIRECT($A$1&amp;"L"&amp;A1764)),Relationstabel!$A$3:$A$10,0),MATCH(IFERROR(VALUE(INDIRECT($A$1&amp;"M"&amp;A1764)),0),Relationstabel!$C$1:$K$1,0)),"Ingen varmeinstallationer")</f>
        <v>Fjernvarme/ Blokvarme</v>
      </c>
      <c r="L1764" s="1" t="str">
        <f ca="1">INDEX(Anvendelseskode!B:B,MATCH($E1764,Anvendelseskode!$A:$A,0))</f>
        <v>Række-, kæde-, dobbelthus (lodret adskillelse mellem enhederne)</v>
      </c>
      <c r="M1764" s="1" t="str">
        <f ca="1">INDEX(Anvendelseskode!C:C,MATCH($E1764,Anvendelseskode!$A:$A,0))</f>
        <v>Række-, kæde og dobbelthuse</v>
      </c>
      <c r="N1764" s="1" t="str">
        <f ca="1">INDEX(Anvendelseskode!D:D,MATCH($E1764,Anvendelseskode!$A:$A,0))</f>
        <v>Private husholdninger</v>
      </c>
      <c r="O1764" s="1" t="str">
        <f ca="1">IFERROR(INDEX(SBi!$2:$2,MATCH(G1764,SBi!$1:$1,1)),SBi!$K$2)</f>
        <v>1973-1978</v>
      </c>
      <c r="P1764" s="1">
        <f ca="1">IFERROR(INDEX(SBi!$C$3:$K$28,MATCH(E1764,SBi!$B$3:$B$28,0),MATCH(O1764,SBi!$C$2:$K$2,0)),0)</f>
        <v>112.6</v>
      </c>
      <c r="Q1764" s="19">
        <f t="shared" ca="1" si="359"/>
        <v>14.074999999999999</v>
      </c>
      <c r="R1764" s="19" t="str">
        <f ca="1">IFERROR(INDEX(VpD!$2:$2,MATCH(G1764,VpD!$1:$1,1)),VpD!$I$2)</f>
        <v>1973-1978</v>
      </c>
      <c r="S1764" s="1">
        <f ca="1">IFERROR(INDEX(VpD!$C$3:$I$27,MATCH(E1764,VpD!$B$3:$B$27,0),MATCH(R1764,VpD!$C$2:$I$2,0)),0)</f>
        <v>98</v>
      </c>
      <c r="T1764" s="19">
        <f t="shared" ca="1" si="360"/>
        <v>12.25</v>
      </c>
      <c r="U1764" s="14" t="str">
        <f t="shared" ca="1" si="361"/>
        <v xml:space="preserve">711815.41 </v>
      </c>
      <c r="V1764" s="14" t="str">
        <f t="shared" ca="1" si="362"/>
        <v>6172419.57</v>
      </c>
      <c r="W1764" s="14" t="str">
        <f t="shared" ca="1" si="363"/>
        <v>POINT(711815.41 6172419.57)</v>
      </c>
      <c r="X1764" s="14" t="str">
        <f>IFERROR(INDEX(BygningOmraade!B:B,MATCH(A1764,BygningOmraade!A:A,0)),"")</f>
        <v/>
      </c>
    </row>
    <row r="1765" spans="1:24" s="14" customFormat="1" x14ac:dyDescent="0.25">
      <c r="A1765" s="14">
        <f t="shared" si="351"/>
        <v>1765</v>
      </c>
      <c r="B1765" s="14" t="str">
        <f t="shared" ca="1" si="352"/>
        <v>66c437fd-94e9-45fa-91c2-94dde5e42891</v>
      </c>
      <c r="C1765" s="14" t="str">
        <f t="shared" ca="1" si="353"/>
        <v>0a3f507e-1635-32b8-e044-0003ba298018</v>
      </c>
      <c r="D1765" s="14">
        <f t="shared" ca="1" si="354"/>
        <v>997254</v>
      </c>
      <c r="E1765" s="1">
        <f t="shared" ca="1" si="355"/>
        <v>130</v>
      </c>
      <c r="F1765" s="1">
        <f t="shared" ca="1" si="356"/>
        <v>109</v>
      </c>
      <c r="G1765" s="1">
        <f t="shared" ca="1" si="357"/>
        <v>1978</v>
      </c>
      <c r="H1765" s="1" t="str">
        <f ca="1">IFERROR(INDEX(Varmeinstallation!B:B,MATCH(INDIRECT($A$1&amp;"L"&amp;A1765)*1,Varmeinstallation!A:A,0)),"Ingen varmeinstallationer")</f>
        <v>Fjernvarme/blokvarme (radiatorsystemer eller varmluftanlæg)</v>
      </c>
      <c r="I1765" s="1" t="str">
        <f ca="1">IFERROR(INDEX(Opvarmningsmiddel!B:B,MATCH(INDIRECT($A$1&amp;"M"&amp;A1765)*1,Opvarmningsmiddel!A:A,0)),"")</f>
        <v/>
      </c>
      <c r="J1765" s="1">
        <f t="shared" ca="1" si="358"/>
        <v>0</v>
      </c>
      <c r="K1765" s="1" t="str">
        <f ca="1">IFERROR(INDEX(Relationstabel!$C$3:$K$10,MATCH(VALUE(INDIRECT($A$1&amp;"L"&amp;A1765)),Relationstabel!$A$3:$A$10,0),MATCH(IFERROR(VALUE(INDIRECT($A$1&amp;"M"&amp;A1765)),0),Relationstabel!$C$1:$K$1,0)),"Ingen varmeinstallationer")</f>
        <v>Fjernvarme/ Blokvarme</v>
      </c>
      <c r="L1765" s="1" t="str">
        <f ca="1">INDEX(Anvendelseskode!B:B,MATCH($E1765,Anvendelseskode!$A:$A,0))</f>
        <v>Række-, kæde-, dobbelthus (lodret adskillelse mellem enhederne)</v>
      </c>
      <c r="M1765" s="1" t="str">
        <f ca="1">INDEX(Anvendelseskode!C:C,MATCH($E1765,Anvendelseskode!$A:$A,0))</f>
        <v>Række-, kæde og dobbelthuse</v>
      </c>
      <c r="N1765" s="1" t="str">
        <f ca="1">INDEX(Anvendelseskode!D:D,MATCH($E1765,Anvendelseskode!$A:$A,0))</f>
        <v>Private husholdninger</v>
      </c>
      <c r="O1765" s="1" t="str">
        <f ca="1">IFERROR(INDEX(SBi!$2:$2,MATCH(G1765,SBi!$1:$1,1)),SBi!$K$2)</f>
        <v>1973-1978</v>
      </c>
      <c r="P1765" s="1">
        <f ca="1">IFERROR(INDEX(SBi!$C$3:$K$28,MATCH(E1765,SBi!$B$3:$B$28,0),MATCH(O1765,SBi!$C$2:$K$2,0)),0)</f>
        <v>112.6</v>
      </c>
      <c r="Q1765" s="19">
        <f t="shared" ca="1" si="359"/>
        <v>12.273399999999999</v>
      </c>
      <c r="R1765" s="19" t="str">
        <f ca="1">IFERROR(INDEX(VpD!$2:$2,MATCH(G1765,VpD!$1:$1,1)),VpD!$I$2)</f>
        <v>1973-1978</v>
      </c>
      <c r="S1765" s="1">
        <f ca="1">IFERROR(INDEX(VpD!$C$3:$I$27,MATCH(E1765,VpD!$B$3:$B$27,0),MATCH(R1765,VpD!$C$2:$I$2,0)),0)</f>
        <v>98</v>
      </c>
      <c r="T1765" s="19">
        <f t="shared" ca="1" si="360"/>
        <v>10.682</v>
      </c>
      <c r="U1765" s="14" t="str">
        <f t="shared" ca="1" si="361"/>
        <v xml:space="preserve">713716.06 </v>
      </c>
      <c r="V1765" s="14" t="str">
        <f t="shared" ca="1" si="362"/>
        <v>6169503.08</v>
      </c>
      <c r="W1765" s="14" t="str">
        <f t="shared" ca="1" si="363"/>
        <v>POINT(713716.06 6169503.08)</v>
      </c>
      <c r="X1765" s="14" t="str">
        <f>IFERROR(INDEX(BygningOmraade!B:B,MATCH(A1765,BygningOmraade!A:A,0)),"")</f>
        <v/>
      </c>
    </row>
    <row r="1766" spans="1:24" s="14" customFormat="1" x14ac:dyDescent="0.25">
      <c r="A1766" s="14">
        <f t="shared" si="351"/>
        <v>1766</v>
      </c>
      <c r="B1766" s="14" t="str">
        <f t="shared" ca="1" si="352"/>
        <v>66ceda41-7317-400b-923a-732a8d4f5a4d</v>
      </c>
      <c r="C1766" s="14" t="str">
        <f t="shared" ca="1" si="353"/>
        <v>0a3f507e-2119-32b8-e044-0003ba298018</v>
      </c>
      <c r="D1766" s="14">
        <f t="shared" ca="1" si="354"/>
        <v>996384</v>
      </c>
      <c r="E1766" s="1">
        <f t="shared" ca="1" si="355"/>
        <v>120</v>
      </c>
      <c r="F1766" s="1">
        <f t="shared" ca="1" si="356"/>
        <v>170</v>
      </c>
      <c r="G1766" s="1">
        <f t="shared" ca="1" si="357"/>
        <v>2012</v>
      </c>
      <c r="H1766" s="1" t="str">
        <f ca="1">IFERROR(INDEX(Varmeinstallation!B:B,MATCH(INDIRECT($A$1&amp;"L"&amp;A1766)*1,Varmeinstallation!A:A,0)),"Ingen varmeinstallationer")</f>
        <v>Centralvarme fra eget anlæg, et-kammer fyr</v>
      </c>
      <c r="I1766" s="1" t="str">
        <f ca="1">IFERROR(INDEX(Opvarmningsmiddel!B:B,MATCH(INDIRECT($A$1&amp;"M"&amp;A1766)*1,Opvarmningsmiddel!A:A,0)),"")</f>
        <v>Naturgas</v>
      </c>
      <c r="J1766" s="1">
        <f t="shared" ca="1" si="358"/>
        <v>0</v>
      </c>
      <c r="K1766" s="1" t="str">
        <f ca="1">IFERROR(INDEX(Relationstabel!$C$3:$K$10,MATCH(VALUE(INDIRECT($A$1&amp;"L"&amp;A1766)),Relationstabel!$A$3:$A$10,0),MATCH(IFERROR(VALUE(INDIRECT($A$1&amp;"M"&amp;A1766)),0),Relationstabel!$C$1:$K$1,0)),"Ingen varmeinstallationer")</f>
        <v>Naturgas</v>
      </c>
      <c r="L1766" s="1" t="str">
        <f ca="1">INDEX(Anvendelseskode!B:B,MATCH($E1766,Anvendelseskode!$A:$A,0))</f>
        <v>Fritliggende enfamilieshus (parcelhus)</v>
      </c>
      <c r="M1766" s="1" t="str">
        <f ca="1">INDEX(Anvendelseskode!C:C,MATCH($E1766,Anvendelseskode!$A:$A,0))</f>
        <v>Parcelhuse</v>
      </c>
      <c r="N1766" s="1" t="str">
        <f ca="1">INDEX(Anvendelseskode!D:D,MATCH($E1766,Anvendelseskode!$A:$A,0))</f>
        <v>Private husholdninger</v>
      </c>
      <c r="O1766" s="1" t="str">
        <f ca="1">IFERROR(INDEX(SBi!$2:$2,MATCH(G1766,SBi!$1:$1,1)),SBi!$K$2)</f>
        <v>Efter 2006</v>
      </c>
      <c r="P1766" s="1">
        <f ca="1">IFERROR(INDEX(SBi!$C$3:$K$28,MATCH(E1766,SBi!$B$3:$B$28,0),MATCH(O1766,SBi!$C$2:$K$2,0)),0)</f>
        <v>67.3</v>
      </c>
      <c r="Q1766" s="19">
        <f t="shared" ca="1" si="359"/>
        <v>11.441000000000001</v>
      </c>
      <c r="R1766" s="19" t="str">
        <f ca="1">IFERROR(INDEX(VpD!$2:$2,MATCH(G1766,VpD!$1:$1,1)),VpD!$I$2)</f>
        <v>&gt;1998</v>
      </c>
      <c r="S1766" s="1">
        <f ca="1">IFERROR(INDEX(VpD!$C$3:$I$27,MATCH(E1766,VpD!$B$3:$B$27,0),MATCH(R1766,VpD!$C$2:$I$2,0)),0)</f>
        <v>72</v>
      </c>
      <c r="T1766" s="19">
        <f t="shared" ca="1" si="360"/>
        <v>12.24</v>
      </c>
      <c r="U1766" s="14" t="str">
        <f t="shared" ca="1" si="361"/>
        <v xml:space="preserve">713416.73 </v>
      </c>
      <c r="V1766" s="14" t="str">
        <f t="shared" ca="1" si="362"/>
        <v>6169042.78</v>
      </c>
      <c r="W1766" s="14" t="str">
        <f t="shared" ca="1" si="363"/>
        <v>POINT(713416.73 6169042.78)</v>
      </c>
      <c r="X1766" s="14" t="str">
        <f>IFERROR(INDEX(BygningOmraade!B:B,MATCH(A1766,BygningOmraade!A:A,0)),"")</f>
        <v/>
      </c>
    </row>
    <row r="1767" spans="1:24" s="14" customFormat="1" x14ac:dyDescent="0.25">
      <c r="A1767" s="14">
        <f t="shared" si="351"/>
        <v>1767</v>
      </c>
      <c r="B1767" s="14" t="str">
        <f t="shared" ca="1" si="352"/>
        <v>66e68905-8100-431a-8214-82b1b3c45635</v>
      </c>
      <c r="C1767" s="14" t="str">
        <f t="shared" ca="1" si="353"/>
        <v>0a3f507e-24c3-32b8-e044-0003ba298018</v>
      </c>
      <c r="D1767" s="14">
        <f t="shared" ca="1" si="354"/>
        <v>996916</v>
      </c>
      <c r="E1767" s="1">
        <f t="shared" ca="1" si="355"/>
        <v>130</v>
      </c>
      <c r="F1767" s="1">
        <f t="shared" ca="1" si="356"/>
        <v>112</v>
      </c>
      <c r="G1767" s="1">
        <f t="shared" ca="1" si="357"/>
        <v>1978</v>
      </c>
      <c r="H1767" s="1" t="str">
        <f ca="1">IFERROR(INDEX(Varmeinstallation!B:B,MATCH(INDIRECT($A$1&amp;"L"&amp;A1767)*1,Varmeinstallation!A:A,0)),"Ingen varmeinstallationer")</f>
        <v>Fjernvarme/blokvarme (radiatorsystemer eller varmluftanlæg)</v>
      </c>
      <c r="I1767" s="1" t="str">
        <f ca="1">IFERROR(INDEX(Opvarmningsmiddel!B:B,MATCH(INDIRECT($A$1&amp;"M"&amp;A1767)*1,Opvarmningsmiddel!A:A,0)),"")</f>
        <v/>
      </c>
      <c r="J1767" s="1">
        <f t="shared" ca="1" si="358"/>
        <v>0</v>
      </c>
      <c r="K1767" s="1" t="str">
        <f ca="1">IFERROR(INDEX(Relationstabel!$C$3:$K$10,MATCH(VALUE(INDIRECT($A$1&amp;"L"&amp;A1767)),Relationstabel!$A$3:$A$10,0),MATCH(IFERROR(VALUE(INDIRECT($A$1&amp;"M"&amp;A1767)),0),Relationstabel!$C$1:$K$1,0)),"Ingen varmeinstallationer")</f>
        <v>Fjernvarme/ Blokvarme</v>
      </c>
      <c r="L1767" s="1" t="str">
        <f ca="1">INDEX(Anvendelseskode!B:B,MATCH($E1767,Anvendelseskode!$A:$A,0))</f>
        <v>Række-, kæde-, dobbelthus (lodret adskillelse mellem enhederne)</v>
      </c>
      <c r="M1767" s="1" t="str">
        <f ca="1">INDEX(Anvendelseskode!C:C,MATCH($E1767,Anvendelseskode!$A:$A,0))</f>
        <v>Række-, kæde og dobbelthuse</v>
      </c>
      <c r="N1767" s="1" t="str">
        <f ca="1">INDEX(Anvendelseskode!D:D,MATCH($E1767,Anvendelseskode!$A:$A,0))</f>
        <v>Private husholdninger</v>
      </c>
      <c r="O1767" s="1" t="str">
        <f ca="1">IFERROR(INDEX(SBi!$2:$2,MATCH(G1767,SBi!$1:$1,1)),SBi!$K$2)</f>
        <v>1973-1978</v>
      </c>
      <c r="P1767" s="1">
        <f ca="1">IFERROR(INDEX(SBi!$C$3:$K$28,MATCH(E1767,SBi!$B$3:$B$28,0),MATCH(O1767,SBi!$C$2:$K$2,0)),0)</f>
        <v>112.6</v>
      </c>
      <c r="Q1767" s="19">
        <f t="shared" ca="1" si="359"/>
        <v>12.611199999999998</v>
      </c>
      <c r="R1767" s="19" t="str">
        <f ca="1">IFERROR(INDEX(VpD!$2:$2,MATCH(G1767,VpD!$1:$1,1)),VpD!$I$2)</f>
        <v>1973-1978</v>
      </c>
      <c r="S1767" s="1">
        <f ca="1">IFERROR(INDEX(VpD!$C$3:$I$27,MATCH(E1767,VpD!$B$3:$B$27,0),MATCH(R1767,VpD!$C$2:$I$2,0)),0)</f>
        <v>98</v>
      </c>
      <c r="T1767" s="19">
        <f t="shared" ca="1" si="360"/>
        <v>10.976000000000001</v>
      </c>
      <c r="U1767" s="14" t="str">
        <f t="shared" ca="1" si="361"/>
        <v xml:space="preserve">713628.08 </v>
      </c>
      <c r="V1767" s="14" t="str">
        <f t="shared" ca="1" si="362"/>
        <v>6169776.08</v>
      </c>
      <c r="W1767" s="14" t="str">
        <f t="shared" ca="1" si="363"/>
        <v>POINT(713628.08 6169776.08)</v>
      </c>
      <c r="X1767" s="14" t="str">
        <f>IFERROR(INDEX(BygningOmraade!B:B,MATCH(A1767,BygningOmraade!A:A,0)),"")</f>
        <v/>
      </c>
    </row>
    <row r="1768" spans="1:24" s="14" customFormat="1" x14ac:dyDescent="0.25">
      <c r="A1768" s="14">
        <f t="shared" si="351"/>
        <v>1768</v>
      </c>
      <c r="B1768" s="14" t="str">
        <f t="shared" ca="1" si="352"/>
        <v>66f79f07-630c-4602-9a8d-196bff89bfaf</v>
      </c>
      <c r="C1768" s="14" t="str">
        <f t="shared" ca="1" si="353"/>
        <v>0a3f507e-21a6-32b8-e044-0003ba298018</v>
      </c>
      <c r="D1768" s="14">
        <f t="shared" ca="1" si="354"/>
        <v>996841</v>
      </c>
      <c r="E1768" s="1">
        <f t="shared" ca="1" si="355"/>
        <v>120</v>
      </c>
      <c r="F1768" s="1">
        <f t="shared" ca="1" si="356"/>
        <v>181</v>
      </c>
      <c r="G1768" s="1">
        <f t="shared" ca="1" si="357"/>
        <v>1980</v>
      </c>
      <c r="H1768" s="1" t="str">
        <f ca="1">IFERROR(INDEX(Varmeinstallation!B:B,MATCH(INDIRECT($A$1&amp;"L"&amp;A1768)*1,Varmeinstallation!A:A,0)),"Ingen varmeinstallationer")</f>
        <v>Centralvarme fra eget anlæg, et-kammer fyr</v>
      </c>
      <c r="I1768" s="1" t="str">
        <f ca="1">IFERROR(INDEX(Opvarmningsmiddel!B:B,MATCH(INDIRECT($A$1&amp;"M"&amp;A1768)*1,Opvarmningsmiddel!A:A,0)),"")</f>
        <v>Flydende brændsel (olie, petroleum, flaskegas m.m.)</v>
      </c>
      <c r="J1768" s="1">
        <f t="shared" ca="1" si="358"/>
        <v>0</v>
      </c>
      <c r="K1768" s="1" t="str">
        <f ca="1">IFERROR(INDEX(Relationstabel!$C$3:$K$10,MATCH(VALUE(INDIRECT($A$1&amp;"L"&amp;A1768)),Relationstabel!$A$3:$A$10,0),MATCH(IFERROR(VALUE(INDIRECT($A$1&amp;"M"&amp;A1768)),0),Relationstabel!$C$1:$K$1,0)),"Ingen varmeinstallationer")</f>
        <v>Olie</v>
      </c>
      <c r="L1768" s="1" t="str">
        <f ca="1">INDEX(Anvendelseskode!B:B,MATCH($E1768,Anvendelseskode!$A:$A,0))</f>
        <v>Fritliggende enfamilieshus (parcelhus)</v>
      </c>
      <c r="M1768" s="1" t="str">
        <f ca="1">INDEX(Anvendelseskode!C:C,MATCH($E1768,Anvendelseskode!$A:$A,0))</f>
        <v>Parcelhuse</v>
      </c>
      <c r="N1768" s="1" t="str">
        <f ca="1">INDEX(Anvendelseskode!D:D,MATCH($E1768,Anvendelseskode!$A:$A,0))</f>
        <v>Private husholdninger</v>
      </c>
      <c r="O1768" s="1" t="str">
        <f ca="1">IFERROR(INDEX(SBi!$2:$2,MATCH(G1768,SBi!$1:$1,1)),SBi!$K$2)</f>
        <v>1979-1998</v>
      </c>
      <c r="P1768" s="1">
        <f ca="1">IFERROR(INDEX(SBi!$C$3:$K$28,MATCH(E1768,SBi!$B$3:$B$28,0),MATCH(O1768,SBi!$C$2:$K$2,0)),0)</f>
        <v>105.4</v>
      </c>
      <c r="Q1768" s="19">
        <f t="shared" ca="1" si="359"/>
        <v>19.077400000000001</v>
      </c>
      <c r="R1768" s="19" t="str">
        <f ca="1">IFERROR(INDEX(VpD!$2:$2,MATCH(G1768,VpD!$1:$1,1)),VpD!$I$2)</f>
        <v>1979-1998</v>
      </c>
      <c r="S1768" s="1">
        <f ca="1">IFERROR(INDEX(VpD!$C$3:$I$27,MATCH(E1768,VpD!$B$3:$B$27,0),MATCH(R1768,VpD!$C$2:$I$2,0)),0)</f>
        <v>90</v>
      </c>
      <c r="T1768" s="19">
        <f t="shared" ca="1" si="360"/>
        <v>16.29</v>
      </c>
      <c r="U1768" s="14" t="str">
        <f t="shared" ca="1" si="361"/>
        <v xml:space="preserve">713465.4 </v>
      </c>
      <c r="V1768" s="14" t="str">
        <f t="shared" ca="1" si="362"/>
        <v>6168573.04</v>
      </c>
      <c r="W1768" s="14" t="str">
        <f t="shared" ca="1" si="363"/>
        <v>POINT(713465.4 6168573.04)</v>
      </c>
      <c r="X1768" s="14" t="str">
        <f>IFERROR(INDEX(BygningOmraade!B:B,MATCH(A1768,BygningOmraade!A:A,0)),"")</f>
        <v/>
      </c>
    </row>
    <row r="1769" spans="1:24" s="14" customFormat="1" x14ac:dyDescent="0.25">
      <c r="A1769" s="14">
        <f t="shared" si="351"/>
        <v>1769</v>
      </c>
      <c r="B1769" s="14" t="str">
        <f t="shared" ca="1" si="352"/>
        <v>670ec610-da98-4621-8d8b-cc82e73b00ab</v>
      </c>
      <c r="C1769" s="14" t="str">
        <f t="shared" ca="1" si="353"/>
        <v>0a3f507e-22f6-32b8-e044-0003ba298018</v>
      </c>
      <c r="D1769" s="14">
        <f t="shared" ca="1" si="354"/>
        <v>995460</v>
      </c>
      <c r="E1769" s="1">
        <f t="shared" ca="1" si="355"/>
        <v>130</v>
      </c>
      <c r="F1769" s="1">
        <f t="shared" ca="1" si="356"/>
        <v>107</v>
      </c>
      <c r="G1769" s="1">
        <f t="shared" ca="1" si="357"/>
        <v>1983</v>
      </c>
      <c r="H1769" s="1" t="str">
        <f ca="1">IFERROR(INDEX(Varmeinstallation!B:B,MATCH(INDIRECT($A$1&amp;"L"&amp;A1769)*1,Varmeinstallation!A:A,0)),"Ingen varmeinstallationer")</f>
        <v>Fjernvarme/blokvarme (radiatorsystemer eller varmluftanlæg)</v>
      </c>
      <c r="I1769" s="1" t="str">
        <f ca="1">IFERROR(INDEX(Opvarmningsmiddel!B:B,MATCH(INDIRECT($A$1&amp;"M"&amp;A1769)*1,Opvarmningsmiddel!A:A,0)),"")</f>
        <v/>
      </c>
      <c r="J1769" s="1">
        <f t="shared" ca="1" si="358"/>
        <v>2</v>
      </c>
      <c r="K1769" s="1" t="str">
        <f ca="1">IFERROR(INDEX(Relationstabel!$C$3:$K$10,MATCH(VALUE(INDIRECT($A$1&amp;"L"&amp;A1769)),Relationstabel!$A$3:$A$10,0),MATCH(IFERROR(VALUE(INDIRECT($A$1&amp;"M"&amp;A1769)),0),Relationstabel!$C$1:$K$1,0)),"Ingen varmeinstallationer")</f>
        <v>Fjernvarme/ Blokvarme</v>
      </c>
      <c r="L1769" s="1" t="str">
        <f ca="1">INDEX(Anvendelseskode!B:B,MATCH($E1769,Anvendelseskode!$A:$A,0))</f>
        <v>Række-, kæde-, dobbelthus (lodret adskillelse mellem enhederne)</v>
      </c>
      <c r="M1769" s="1" t="str">
        <f ca="1">INDEX(Anvendelseskode!C:C,MATCH($E1769,Anvendelseskode!$A:$A,0))</f>
        <v>Række-, kæde og dobbelthuse</v>
      </c>
      <c r="N1769" s="1" t="str">
        <f ca="1">INDEX(Anvendelseskode!D:D,MATCH($E1769,Anvendelseskode!$A:$A,0))</f>
        <v>Private husholdninger</v>
      </c>
      <c r="O1769" s="1" t="str">
        <f ca="1">IFERROR(INDEX(SBi!$2:$2,MATCH(G1769,SBi!$1:$1,1)),SBi!$K$2)</f>
        <v>1979-1998</v>
      </c>
      <c r="P1769" s="1">
        <f ca="1">IFERROR(INDEX(SBi!$C$3:$K$28,MATCH(E1769,SBi!$B$3:$B$28,0),MATCH(O1769,SBi!$C$2:$K$2,0)),0)</f>
        <v>96.8</v>
      </c>
      <c r="Q1769" s="19">
        <f t="shared" ca="1" si="359"/>
        <v>10.3576</v>
      </c>
      <c r="R1769" s="19" t="str">
        <f ca="1">IFERROR(INDEX(VpD!$2:$2,MATCH(G1769,VpD!$1:$1,1)),VpD!$I$2)</f>
        <v>1979-1998</v>
      </c>
      <c r="S1769" s="1">
        <f ca="1">IFERROR(INDEX(VpD!$C$3:$I$27,MATCH(E1769,VpD!$B$3:$B$27,0),MATCH(R1769,VpD!$C$2:$I$2,0)),0)</f>
        <v>74</v>
      </c>
      <c r="T1769" s="19">
        <f t="shared" ca="1" si="360"/>
        <v>7.9180000000000001</v>
      </c>
      <c r="U1769" s="14" t="str">
        <f t="shared" ca="1" si="361"/>
        <v xml:space="preserve">711946.19 </v>
      </c>
      <c r="V1769" s="14" t="str">
        <f t="shared" ca="1" si="362"/>
        <v>6172087.17</v>
      </c>
      <c r="W1769" s="14" t="str">
        <f t="shared" ca="1" si="363"/>
        <v>POINT(711946.19 6172087.17)</v>
      </c>
      <c r="X1769" s="14" t="str">
        <f>IFERROR(INDEX(BygningOmraade!B:B,MATCH(A1769,BygningOmraade!A:A,0)),"")</f>
        <v/>
      </c>
    </row>
    <row r="1770" spans="1:24" s="14" customFormat="1" x14ac:dyDescent="0.25">
      <c r="A1770" s="14">
        <f t="shared" si="351"/>
        <v>1770</v>
      </c>
      <c r="B1770" s="14" t="str">
        <f t="shared" ca="1" si="352"/>
        <v>671873d9-6f3e-42e0-b97f-1b3fad35a66f</v>
      </c>
      <c r="C1770" s="14" t="str">
        <f t="shared" ca="1" si="353"/>
        <v>0a3f507e-1b95-32b8-e044-0003ba298018</v>
      </c>
      <c r="D1770" s="14">
        <f t="shared" ca="1" si="354"/>
        <v>996238</v>
      </c>
      <c r="E1770" s="1">
        <f t="shared" ca="1" si="355"/>
        <v>120</v>
      </c>
      <c r="F1770" s="1">
        <f t="shared" ca="1" si="356"/>
        <v>179</v>
      </c>
      <c r="G1770" s="1">
        <f t="shared" ca="1" si="357"/>
        <v>1986</v>
      </c>
      <c r="H1770" s="1" t="str">
        <f ca="1">IFERROR(INDEX(Varmeinstallation!B:B,MATCH(INDIRECT($A$1&amp;"L"&amp;A1770)*1,Varmeinstallation!A:A,0)),"Ingen varmeinstallationer")</f>
        <v>Centralvarme fra eget anlæg, et-kammer fyr</v>
      </c>
      <c r="I1770" s="1" t="str">
        <f ca="1">IFERROR(INDEX(Opvarmningsmiddel!B:B,MATCH(INDIRECT($A$1&amp;"M"&amp;A1770)*1,Opvarmningsmiddel!A:A,0)),"")</f>
        <v>Naturgas</v>
      </c>
      <c r="J1770" s="1">
        <f t="shared" ca="1" si="358"/>
        <v>5</v>
      </c>
      <c r="K1770" s="1" t="str">
        <f ca="1">IFERROR(INDEX(Relationstabel!$C$3:$K$10,MATCH(VALUE(INDIRECT($A$1&amp;"L"&amp;A1770)),Relationstabel!$A$3:$A$10,0),MATCH(IFERROR(VALUE(INDIRECT($A$1&amp;"M"&amp;A1770)),0),Relationstabel!$C$1:$K$1,0)),"Ingen varmeinstallationer")</f>
        <v>Naturgas</v>
      </c>
      <c r="L1770" s="1" t="str">
        <f ca="1">INDEX(Anvendelseskode!B:B,MATCH($E1770,Anvendelseskode!$A:$A,0))</f>
        <v>Fritliggende enfamilieshus (parcelhus)</v>
      </c>
      <c r="M1770" s="1" t="str">
        <f ca="1">INDEX(Anvendelseskode!C:C,MATCH($E1770,Anvendelseskode!$A:$A,0))</f>
        <v>Parcelhuse</v>
      </c>
      <c r="N1770" s="1" t="str">
        <f ca="1">INDEX(Anvendelseskode!D:D,MATCH($E1770,Anvendelseskode!$A:$A,0))</f>
        <v>Private husholdninger</v>
      </c>
      <c r="O1770" s="1" t="str">
        <f ca="1">IFERROR(INDEX(SBi!$2:$2,MATCH(G1770,SBi!$1:$1,1)),SBi!$K$2)</f>
        <v>1979-1998</v>
      </c>
      <c r="P1770" s="1">
        <f ca="1">IFERROR(INDEX(SBi!$C$3:$K$28,MATCH(E1770,SBi!$B$3:$B$28,0),MATCH(O1770,SBi!$C$2:$K$2,0)),0)</f>
        <v>105.4</v>
      </c>
      <c r="Q1770" s="19">
        <f t="shared" ca="1" si="359"/>
        <v>18.866600000000002</v>
      </c>
      <c r="R1770" s="19" t="str">
        <f ca="1">IFERROR(INDEX(VpD!$2:$2,MATCH(G1770,VpD!$1:$1,1)),VpD!$I$2)</f>
        <v>1979-1998</v>
      </c>
      <c r="S1770" s="1">
        <f ca="1">IFERROR(INDEX(VpD!$C$3:$I$27,MATCH(E1770,VpD!$B$3:$B$27,0),MATCH(R1770,VpD!$C$2:$I$2,0)),0)</f>
        <v>90</v>
      </c>
      <c r="T1770" s="19">
        <f t="shared" ca="1" si="360"/>
        <v>16.11</v>
      </c>
      <c r="U1770" s="14" t="str">
        <f t="shared" ca="1" si="361"/>
        <v xml:space="preserve">713013.85 </v>
      </c>
      <c r="V1770" s="14" t="str">
        <f t="shared" ca="1" si="362"/>
        <v>6169006.5</v>
      </c>
      <c r="W1770" s="14" t="str">
        <f t="shared" ca="1" si="363"/>
        <v>POINT(713013.85 6169006.5)</v>
      </c>
      <c r="X1770" s="14" t="str">
        <f>IFERROR(INDEX(BygningOmraade!B:B,MATCH(A1770,BygningOmraade!A:A,0)),"")</f>
        <v/>
      </c>
    </row>
    <row r="1771" spans="1:24" s="14" customFormat="1" x14ac:dyDescent="0.25">
      <c r="A1771" s="14">
        <f t="shared" si="351"/>
        <v>1771</v>
      </c>
      <c r="B1771" s="14" t="str">
        <f t="shared" ca="1" si="352"/>
        <v>67245cf2-fe32-4d32-a9ce-69a14eac8e9e</v>
      </c>
      <c r="C1771" s="14" t="str">
        <f t="shared" ca="1" si="353"/>
        <v>0a3f507e-1b2b-32b8-e044-0003ba298018</v>
      </c>
      <c r="D1771" s="14">
        <f t="shared" ca="1" si="354"/>
        <v>996276</v>
      </c>
      <c r="E1771" s="1">
        <f t="shared" ca="1" si="355"/>
        <v>120</v>
      </c>
      <c r="F1771" s="1">
        <f t="shared" ca="1" si="356"/>
        <v>161</v>
      </c>
      <c r="G1771" s="1">
        <f t="shared" ca="1" si="357"/>
        <v>2013</v>
      </c>
      <c r="H1771" s="1" t="str">
        <f ca="1">IFERROR(INDEX(Varmeinstallation!B:B,MATCH(INDIRECT($A$1&amp;"L"&amp;A1771)*1,Varmeinstallation!A:A,0)),"Ingen varmeinstallationer")</f>
        <v>Centralvarme fra eget anlæg, et-kammer fyr</v>
      </c>
      <c r="I1771" s="1" t="str">
        <f ca="1">IFERROR(INDEX(Opvarmningsmiddel!B:B,MATCH(INDIRECT($A$1&amp;"M"&amp;A1771)*1,Opvarmningsmiddel!A:A,0)),"")</f>
        <v>Naturgas</v>
      </c>
      <c r="J1771" s="1">
        <f t="shared" ca="1" si="358"/>
        <v>0</v>
      </c>
      <c r="K1771" s="1" t="str">
        <f ca="1">IFERROR(INDEX(Relationstabel!$C$3:$K$10,MATCH(VALUE(INDIRECT($A$1&amp;"L"&amp;A1771)),Relationstabel!$A$3:$A$10,0),MATCH(IFERROR(VALUE(INDIRECT($A$1&amp;"M"&amp;A1771)),0),Relationstabel!$C$1:$K$1,0)),"Ingen varmeinstallationer")</f>
        <v>Naturgas</v>
      </c>
      <c r="L1771" s="1" t="str">
        <f ca="1">INDEX(Anvendelseskode!B:B,MATCH($E1771,Anvendelseskode!$A:$A,0))</f>
        <v>Fritliggende enfamilieshus (parcelhus)</v>
      </c>
      <c r="M1771" s="1" t="str">
        <f ca="1">INDEX(Anvendelseskode!C:C,MATCH($E1771,Anvendelseskode!$A:$A,0))</f>
        <v>Parcelhuse</v>
      </c>
      <c r="N1771" s="1" t="str">
        <f ca="1">INDEX(Anvendelseskode!D:D,MATCH($E1771,Anvendelseskode!$A:$A,0))</f>
        <v>Private husholdninger</v>
      </c>
      <c r="O1771" s="1" t="str">
        <f ca="1">IFERROR(INDEX(SBi!$2:$2,MATCH(G1771,SBi!$1:$1,1)),SBi!$K$2)</f>
        <v>Efter 2006</v>
      </c>
      <c r="P1771" s="1">
        <f ca="1">IFERROR(INDEX(SBi!$C$3:$K$28,MATCH(E1771,SBi!$B$3:$B$28,0),MATCH(O1771,SBi!$C$2:$K$2,0)),0)</f>
        <v>67.3</v>
      </c>
      <c r="Q1771" s="19">
        <f t="shared" ca="1" si="359"/>
        <v>10.8353</v>
      </c>
      <c r="R1771" s="19" t="str">
        <f ca="1">IFERROR(INDEX(VpD!$2:$2,MATCH(G1771,VpD!$1:$1,1)),VpD!$I$2)</f>
        <v>&gt;1998</v>
      </c>
      <c r="S1771" s="1">
        <f ca="1">IFERROR(INDEX(VpD!$C$3:$I$27,MATCH(E1771,VpD!$B$3:$B$27,0),MATCH(R1771,VpD!$C$2:$I$2,0)),0)</f>
        <v>72</v>
      </c>
      <c r="T1771" s="19">
        <f t="shared" ca="1" si="360"/>
        <v>11.592000000000001</v>
      </c>
      <c r="U1771" s="14" t="str">
        <f t="shared" ca="1" si="361"/>
        <v xml:space="preserve">712989.6 </v>
      </c>
      <c r="V1771" s="14" t="str">
        <f t="shared" ca="1" si="362"/>
        <v>6168524.81</v>
      </c>
      <c r="W1771" s="14" t="str">
        <f t="shared" ca="1" si="363"/>
        <v>POINT(712989.6 6168524.81)</v>
      </c>
      <c r="X1771" s="14" t="str">
        <f>IFERROR(INDEX(BygningOmraade!B:B,MATCH(A1771,BygningOmraade!A:A,0)),"")</f>
        <v/>
      </c>
    </row>
    <row r="1772" spans="1:24" s="14" customFormat="1" x14ac:dyDescent="0.25">
      <c r="A1772" s="14">
        <f t="shared" si="351"/>
        <v>1772</v>
      </c>
      <c r="B1772" s="14" t="str">
        <f t="shared" ca="1" si="352"/>
        <v>6727323d-93c6-49a2-8b91-f0aaeaaab80a</v>
      </c>
      <c r="C1772" s="14" t="str">
        <f t="shared" ca="1" si="353"/>
        <v>0a3f507e-1627-32b8-e044-0003ba298018</v>
      </c>
      <c r="D1772" s="14">
        <f t="shared" ca="1" si="354"/>
        <v>995896</v>
      </c>
      <c r="E1772" s="1">
        <f t="shared" ca="1" si="355"/>
        <v>320</v>
      </c>
      <c r="F1772" s="1">
        <f t="shared" ca="1" si="356"/>
        <v>1135</v>
      </c>
      <c r="G1772" s="1">
        <f t="shared" ca="1" si="357"/>
        <v>1989</v>
      </c>
      <c r="H1772" s="1" t="str">
        <f ca="1">IFERROR(INDEX(Varmeinstallation!B:B,MATCH(INDIRECT($A$1&amp;"L"&amp;A1772)*1,Varmeinstallation!A:A,0)),"Ingen varmeinstallationer")</f>
        <v>Centralvarme fra eget anlæg, et-kammer fyr</v>
      </c>
      <c r="I1772" s="1" t="str">
        <f ca="1">IFERROR(INDEX(Opvarmningsmiddel!B:B,MATCH(INDIRECT($A$1&amp;"M"&amp;A1772)*1,Opvarmningsmiddel!A:A,0)),"")</f>
        <v>Naturgas</v>
      </c>
      <c r="J1772" s="1">
        <f t="shared" ca="1" si="358"/>
        <v>0</v>
      </c>
      <c r="K1772" s="1" t="str">
        <f ca="1">IFERROR(INDEX(Relationstabel!$C$3:$K$10,MATCH(VALUE(INDIRECT($A$1&amp;"L"&amp;A1772)),Relationstabel!$A$3:$A$10,0),MATCH(IFERROR(VALUE(INDIRECT($A$1&amp;"M"&amp;A1772)),0),Relationstabel!$C$1:$K$1,0)),"Ingen varmeinstallationer")</f>
        <v>Naturgas</v>
      </c>
      <c r="L1772" s="1" t="str">
        <f ca="1">INDEX(Anvendelseskode!B:B,MATCH($E1772,Anvendelseskode!$A:$A,0))</f>
        <v>Bygning til kontor, handel, lager herunder offentlig administration</v>
      </c>
      <c r="M1772" s="1" t="str">
        <f ca="1">INDEX(Anvendelseskode!C:C,MATCH($E1772,Anvendelseskode!$A:$A,0))</f>
        <v>Kontor, handel, lager, off. adm.</v>
      </c>
      <c r="N1772" s="1" t="str">
        <f ca="1">INDEX(Anvendelseskode!D:D,MATCH($E1772,Anvendelseskode!$A:$A,0))</f>
        <v>Handel og servicevirksomheder</v>
      </c>
      <c r="O1772" s="1" t="str">
        <f ca="1">IFERROR(INDEX(SBi!$2:$2,MATCH(G1772,SBi!$1:$1,1)),SBi!$K$2)</f>
        <v>1979-1998</v>
      </c>
      <c r="P1772" s="1">
        <f ca="1">IFERROR(INDEX(SBi!$C$3:$K$28,MATCH(E1772,SBi!$B$3:$B$28,0),MATCH(O1772,SBi!$C$2:$K$2,0)),0)</f>
        <v>103.3</v>
      </c>
      <c r="Q1772" s="19">
        <f t="shared" ca="1" si="359"/>
        <v>117.24550000000001</v>
      </c>
      <c r="R1772" s="19" t="str">
        <f ca="1">IFERROR(INDEX(VpD!$2:$2,MATCH(G1772,VpD!$1:$1,1)),VpD!$I$2)</f>
        <v>1979-1998</v>
      </c>
      <c r="S1772" s="1">
        <f ca="1">IFERROR(INDEX(VpD!$C$3:$I$27,MATCH(E1772,VpD!$B$3:$B$27,0),MATCH(R1772,VpD!$C$2:$I$2,0)),0)</f>
        <v>77</v>
      </c>
      <c r="T1772" s="19">
        <f t="shared" ca="1" si="360"/>
        <v>87.394999999999996</v>
      </c>
      <c r="U1772" s="14" t="str">
        <f t="shared" ca="1" si="361"/>
        <v xml:space="preserve">712856.36 </v>
      </c>
      <c r="V1772" s="14" t="str">
        <f t="shared" ca="1" si="362"/>
        <v>6168816.81</v>
      </c>
      <c r="W1772" s="14" t="str">
        <f t="shared" ca="1" si="363"/>
        <v>POINT(712856.36 6168816.81)</v>
      </c>
      <c r="X1772" s="14" t="str">
        <f>IFERROR(INDEX(BygningOmraade!B:B,MATCH(A1772,BygningOmraade!A:A,0)),"")</f>
        <v/>
      </c>
    </row>
    <row r="1773" spans="1:24" s="14" customFormat="1" x14ac:dyDescent="0.25">
      <c r="A1773" s="14">
        <f t="shared" si="351"/>
        <v>1773</v>
      </c>
      <c r="B1773" s="14" t="str">
        <f t="shared" ca="1" si="352"/>
        <v>672dd06a-cad0-4059-87ae-ca82efc803dd</v>
      </c>
      <c r="C1773" s="14" t="str">
        <f t="shared" ca="1" si="353"/>
        <v>0a3f507e-1c7e-32b8-e044-0003ba298018</v>
      </c>
      <c r="D1773" s="14">
        <f t="shared" ca="1" si="354"/>
        <v>996072</v>
      </c>
      <c r="E1773" s="1">
        <f t="shared" ca="1" si="355"/>
        <v>130</v>
      </c>
      <c r="F1773" s="1">
        <f t="shared" ca="1" si="356"/>
        <v>109</v>
      </c>
      <c r="G1773" s="1">
        <f t="shared" ca="1" si="357"/>
        <v>1964</v>
      </c>
      <c r="H1773" s="1" t="str">
        <f ca="1">IFERROR(INDEX(Varmeinstallation!B:B,MATCH(INDIRECT($A$1&amp;"L"&amp;A1773)*1,Varmeinstallation!A:A,0)),"Ingen varmeinstallationer")</f>
        <v>Centralvarme fra eget anlæg, et-kammer fyr</v>
      </c>
      <c r="I1773" s="1" t="str">
        <f ca="1">IFERROR(INDEX(Opvarmningsmiddel!B:B,MATCH(INDIRECT($A$1&amp;"M"&amp;A1773)*1,Opvarmningsmiddel!A:A,0)),"")</f>
        <v>Naturgas</v>
      </c>
      <c r="J1773" s="1">
        <f t="shared" ca="1" si="358"/>
        <v>0</v>
      </c>
      <c r="K1773" s="1" t="str">
        <f ca="1">IFERROR(INDEX(Relationstabel!$C$3:$K$10,MATCH(VALUE(INDIRECT($A$1&amp;"L"&amp;A1773)),Relationstabel!$A$3:$A$10,0),MATCH(IFERROR(VALUE(INDIRECT($A$1&amp;"M"&amp;A1773)),0),Relationstabel!$C$1:$K$1,0)),"Ingen varmeinstallationer")</f>
        <v>Naturgas</v>
      </c>
      <c r="L1773" s="1" t="str">
        <f ca="1">INDEX(Anvendelseskode!B:B,MATCH($E1773,Anvendelseskode!$A:$A,0))</f>
        <v>Række-, kæde-, dobbelthus (lodret adskillelse mellem enhederne)</v>
      </c>
      <c r="M1773" s="1" t="str">
        <f ca="1">INDEX(Anvendelseskode!C:C,MATCH($E1773,Anvendelseskode!$A:$A,0))</f>
        <v>Række-, kæde og dobbelthuse</v>
      </c>
      <c r="N1773" s="1" t="str">
        <f ca="1">INDEX(Anvendelseskode!D:D,MATCH($E1773,Anvendelseskode!$A:$A,0))</f>
        <v>Private husholdninger</v>
      </c>
      <c r="O1773" s="1" t="str">
        <f ca="1">IFERROR(INDEX(SBi!$2:$2,MATCH(G1773,SBi!$1:$1,1)),SBi!$K$2)</f>
        <v>1961-1972</v>
      </c>
      <c r="P1773" s="1">
        <f ca="1">IFERROR(INDEX(SBi!$C$3:$K$28,MATCH(E1773,SBi!$B$3:$B$28,0),MATCH(O1773,SBi!$C$2:$K$2,0)),0)</f>
        <v>119.9</v>
      </c>
      <c r="Q1773" s="19">
        <f t="shared" ca="1" si="359"/>
        <v>13.069100000000001</v>
      </c>
      <c r="R1773" s="19" t="str">
        <f ca="1">IFERROR(INDEX(VpD!$2:$2,MATCH(G1773,VpD!$1:$1,1)),VpD!$I$2)</f>
        <v>1961-1972</v>
      </c>
      <c r="S1773" s="1">
        <f ca="1">IFERROR(INDEX(VpD!$C$3:$I$27,MATCH(E1773,VpD!$B$3:$B$27,0),MATCH(R1773,VpD!$C$2:$I$2,0)),0)</f>
        <v>120</v>
      </c>
      <c r="T1773" s="19">
        <f t="shared" ca="1" si="360"/>
        <v>13.08</v>
      </c>
      <c r="U1773" s="14" t="str">
        <f t="shared" ca="1" si="361"/>
        <v xml:space="preserve">712493.6 </v>
      </c>
      <c r="V1773" s="14" t="str">
        <f t="shared" ca="1" si="362"/>
        <v>6169265.91</v>
      </c>
      <c r="W1773" s="14" t="str">
        <f t="shared" ca="1" si="363"/>
        <v>POINT(712493.6 6169265.91)</v>
      </c>
      <c r="X1773" s="14" t="str">
        <f>IFERROR(INDEX(BygningOmraade!B:B,MATCH(A1773,BygningOmraade!A:A,0)),"")</f>
        <v/>
      </c>
    </row>
    <row r="1774" spans="1:24" s="14" customFormat="1" x14ac:dyDescent="0.25">
      <c r="A1774" s="14">
        <f t="shared" si="351"/>
        <v>1774</v>
      </c>
      <c r="B1774" s="14" t="str">
        <f t="shared" ca="1" si="352"/>
        <v>673983cc-1822-4aaf-8a07-798dbea6fcd5</v>
      </c>
      <c r="C1774" s="14" t="str">
        <f t="shared" ca="1" si="353"/>
        <v>0a3f507e-1623-32b8-e044-0003ba298018</v>
      </c>
      <c r="D1774" s="14">
        <f t="shared" ca="1" si="354"/>
        <v>996345</v>
      </c>
      <c r="E1774" s="1">
        <f t="shared" ca="1" si="355"/>
        <v>220</v>
      </c>
      <c r="F1774" s="1">
        <f t="shared" ca="1" si="356"/>
        <v>100</v>
      </c>
      <c r="G1774" s="1">
        <f t="shared" ca="1" si="357"/>
        <v>1971</v>
      </c>
      <c r="H1774" s="1" t="str">
        <f ca="1">IFERROR(INDEX(Varmeinstallation!B:B,MATCH(INDIRECT($A$1&amp;"L"&amp;A1774)*1,Varmeinstallation!A:A,0)),"Ingen varmeinstallationer")</f>
        <v>Centralvarme fra eget anlæg, et-kammer fyr</v>
      </c>
      <c r="I1774" s="1" t="str">
        <f ca="1">IFERROR(INDEX(Opvarmningsmiddel!B:B,MATCH(INDIRECT($A$1&amp;"M"&amp;A1774)*1,Opvarmningsmiddel!A:A,0)),"")</f>
        <v>Naturgas</v>
      </c>
      <c r="J1774" s="1">
        <f t="shared" ca="1" si="358"/>
        <v>0</v>
      </c>
      <c r="K1774" s="1" t="str">
        <f ca="1">IFERROR(INDEX(Relationstabel!$C$3:$K$10,MATCH(VALUE(INDIRECT($A$1&amp;"L"&amp;A1774)),Relationstabel!$A$3:$A$10,0),MATCH(IFERROR(VALUE(INDIRECT($A$1&amp;"M"&amp;A1774)),0),Relationstabel!$C$1:$K$1,0)),"Ingen varmeinstallationer")</f>
        <v>Naturgas</v>
      </c>
      <c r="L1774" s="1" t="str">
        <f ca="1">INDEX(Anvendelseskode!B:B,MATCH($E1774,Anvendelseskode!$A:$A,0))</f>
        <v>Bygning til erhvervsmæssig produktion vedrørende industri, håndværk m.v. (fabrik, værksted o.lign.)</v>
      </c>
      <c r="M1774" s="1" t="str">
        <f ca="1">INDEX(Anvendelseskode!C:C,MATCH($E1774,Anvendelseskode!$A:$A,0))</f>
        <v>Fabrikker, værksteder o.l.</v>
      </c>
      <c r="N1774" s="1" t="str">
        <f ca="1">INDEX(Anvendelseskode!D:D,MATCH($E1774,Anvendelseskode!$A:$A,0))</f>
        <v>Industri</v>
      </c>
      <c r="O1774" s="1" t="str">
        <f ca="1">IFERROR(INDEX(SBi!$2:$2,MATCH(G1774,SBi!$1:$1,1)),SBi!$K$2)</f>
        <v>1961-1972</v>
      </c>
      <c r="P1774" s="1">
        <f ca="1">IFERROR(INDEX(SBi!$C$3:$K$28,MATCH(E1774,SBi!$B$3:$B$28,0),MATCH(O1774,SBi!$C$2:$K$2,0)),0)</f>
        <v>97</v>
      </c>
      <c r="Q1774" s="19">
        <f t="shared" ca="1" si="359"/>
        <v>9.6999999999999993</v>
      </c>
      <c r="R1774" s="19" t="str">
        <f ca="1">IFERROR(INDEX(VpD!$2:$2,MATCH(G1774,VpD!$1:$1,1)),VpD!$I$2)</f>
        <v>1961-1972</v>
      </c>
      <c r="S1774" s="1">
        <f ca="1">IFERROR(INDEX(VpD!$C$3:$I$27,MATCH(E1774,VpD!$B$3:$B$27,0),MATCH(R1774,VpD!$C$2:$I$2,0)),0)</f>
        <v>97</v>
      </c>
      <c r="T1774" s="19">
        <f t="shared" ca="1" si="360"/>
        <v>9.6999999999999993</v>
      </c>
      <c r="U1774" s="14" t="str">
        <f t="shared" ca="1" si="361"/>
        <v xml:space="preserve">712916.07 </v>
      </c>
      <c r="V1774" s="14" t="str">
        <f t="shared" ca="1" si="362"/>
        <v>6168827.14</v>
      </c>
      <c r="W1774" s="14" t="str">
        <f t="shared" ca="1" si="363"/>
        <v>POINT(712916.07 6168827.14)</v>
      </c>
      <c r="X1774" s="14" t="str">
        <f>IFERROR(INDEX(BygningOmraade!B:B,MATCH(A1774,BygningOmraade!A:A,0)),"")</f>
        <v/>
      </c>
    </row>
    <row r="1775" spans="1:24" s="14" customFormat="1" x14ac:dyDescent="0.25">
      <c r="A1775" s="14">
        <f t="shared" si="351"/>
        <v>1775</v>
      </c>
      <c r="B1775" s="14" t="str">
        <f t="shared" ca="1" si="352"/>
        <v>675452e1-507b-4dbe-8292-6f431f0464de</v>
      </c>
      <c r="C1775" s="14" t="str">
        <f t="shared" ca="1" si="353"/>
        <v>0a3f507e-2480-32b8-e044-0003ba298018</v>
      </c>
      <c r="D1775" s="14">
        <f t="shared" ca="1" si="354"/>
        <v>995727</v>
      </c>
      <c r="E1775" s="1">
        <f t="shared" ca="1" si="355"/>
        <v>220</v>
      </c>
      <c r="F1775" s="1">
        <f t="shared" ca="1" si="356"/>
        <v>1106</v>
      </c>
      <c r="G1775" s="1">
        <f t="shared" ca="1" si="357"/>
        <v>1964</v>
      </c>
      <c r="H1775" s="1" t="str">
        <f ca="1">IFERROR(INDEX(Varmeinstallation!B:B,MATCH(INDIRECT($A$1&amp;"L"&amp;A1775)*1,Varmeinstallation!A:A,0)),"Ingen varmeinstallationer")</f>
        <v>Centralvarme fra eget anlæg, et-kammer fyr</v>
      </c>
      <c r="I1775" s="1" t="str">
        <f ca="1">IFERROR(INDEX(Opvarmningsmiddel!B:B,MATCH(INDIRECT($A$1&amp;"M"&amp;A1775)*1,Opvarmningsmiddel!A:A,0)),"")</f>
        <v>Naturgas</v>
      </c>
      <c r="J1775" s="1">
        <f t="shared" ca="1" si="358"/>
        <v>90</v>
      </c>
      <c r="K1775" s="1" t="str">
        <f ca="1">IFERROR(INDEX(Relationstabel!$C$3:$K$10,MATCH(VALUE(INDIRECT($A$1&amp;"L"&amp;A1775)),Relationstabel!$A$3:$A$10,0),MATCH(IFERROR(VALUE(INDIRECT($A$1&amp;"M"&amp;A1775)),0),Relationstabel!$C$1:$K$1,0)),"Ingen varmeinstallationer")</f>
        <v>Naturgas</v>
      </c>
      <c r="L1775" s="1" t="str">
        <f ca="1">INDEX(Anvendelseskode!B:B,MATCH($E1775,Anvendelseskode!$A:$A,0))</f>
        <v>Bygning til erhvervsmæssig produktion vedrørende industri, håndværk m.v. (fabrik, værksted o.lign.)</v>
      </c>
      <c r="M1775" s="1" t="str">
        <f ca="1">INDEX(Anvendelseskode!C:C,MATCH($E1775,Anvendelseskode!$A:$A,0))</f>
        <v>Fabrikker, værksteder o.l.</v>
      </c>
      <c r="N1775" s="1" t="str">
        <f ca="1">INDEX(Anvendelseskode!D:D,MATCH($E1775,Anvendelseskode!$A:$A,0))</f>
        <v>Industri</v>
      </c>
      <c r="O1775" s="1" t="str">
        <f ca="1">IFERROR(INDEX(SBi!$2:$2,MATCH(G1775,SBi!$1:$1,1)),SBi!$K$2)</f>
        <v>1961-1972</v>
      </c>
      <c r="P1775" s="1">
        <f ca="1">IFERROR(INDEX(SBi!$C$3:$K$28,MATCH(E1775,SBi!$B$3:$B$28,0),MATCH(O1775,SBi!$C$2:$K$2,0)),0)</f>
        <v>97</v>
      </c>
      <c r="Q1775" s="19">
        <f t="shared" ca="1" si="359"/>
        <v>107.282</v>
      </c>
      <c r="R1775" s="19" t="str">
        <f ca="1">IFERROR(INDEX(VpD!$2:$2,MATCH(G1775,VpD!$1:$1,1)),VpD!$I$2)</f>
        <v>1961-1972</v>
      </c>
      <c r="S1775" s="1">
        <f ca="1">IFERROR(INDEX(VpD!$C$3:$I$27,MATCH(E1775,VpD!$B$3:$B$27,0),MATCH(R1775,VpD!$C$2:$I$2,0)),0)</f>
        <v>97</v>
      </c>
      <c r="T1775" s="19">
        <f t="shared" ca="1" si="360"/>
        <v>107.282</v>
      </c>
      <c r="U1775" s="14" t="str">
        <f t="shared" ca="1" si="361"/>
        <v xml:space="preserve">712251.18 </v>
      </c>
      <c r="V1775" s="14" t="str">
        <f t="shared" ca="1" si="362"/>
        <v>6169548.37</v>
      </c>
      <c r="W1775" s="14" t="str">
        <f t="shared" ca="1" si="363"/>
        <v>POINT(712251.18 6169548.37)</v>
      </c>
      <c r="X1775" s="14" t="str">
        <f>IFERROR(INDEX(BygningOmraade!B:B,MATCH(A1775,BygningOmraade!A:A,0)),"")</f>
        <v/>
      </c>
    </row>
    <row r="1776" spans="1:24" s="14" customFormat="1" x14ac:dyDescent="0.25">
      <c r="A1776" s="14">
        <f t="shared" si="351"/>
        <v>1776</v>
      </c>
      <c r="B1776" s="14" t="str">
        <f t="shared" ca="1" si="352"/>
        <v>6762aa42-a6b1-43ce-9c7c-f1a58d44936c</v>
      </c>
      <c r="C1776" s="14" t="str">
        <f t="shared" ca="1" si="353"/>
        <v>0a3f507e-15c0-32b8-e044-0003ba298018</v>
      </c>
      <c r="D1776" s="14">
        <f t="shared" ca="1" si="354"/>
        <v>996045</v>
      </c>
      <c r="E1776" s="1">
        <f t="shared" ca="1" si="355"/>
        <v>120</v>
      </c>
      <c r="F1776" s="1">
        <f t="shared" ca="1" si="356"/>
        <v>126</v>
      </c>
      <c r="G1776" s="1">
        <f t="shared" ca="1" si="357"/>
        <v>1928</v>
      </c>
      <c r="H1776" s="1" t="str">
        <f ca="1">IFERROR(INDEX(Varmeinstallation!B:B,MATCH(INDIRECT($A$1&amp;"L"&amp;A1776)*1,Varmeinstallation!A:A,0)),"Ingen varmeinstallationer")</f>
        <v>Centralvarme fra eget anlæg, et-kammer fyr</v>
      </c>
      <c r="I1776" s="1" t="str">
        <f ca="1">IFERROR(INDEX(Opvarmningsmiddel!B:B,MATCH(INDIRECT($A$1&amp;"M"&amp;A1776)*1,Opvarmningsmiddel!A:A,0)),"")</f>
        <v>Flydende brændsel (olie, petroleum, flaskegas m.m.)</v>
      </c>
      <c r="J1776" s="1">
        <f t="shared" ca="1" si="358"/>
        <v>2</v>
      </c>
      <c r="K1776" s="1" t="str">
        <f ca="1">IFERROR(INDEX(Relationstabel!$C$3:$K$10,MATCH(VALUE(INDIRECT($A$1&amp;"L"&amp;A1776)),Relationstabel!$A$3:$A$10,0),MATCH(IFERROR(VALUE(INDIRECT($A$1&amp;"M"&amp;A1776)),0),Relationstabel!$C$1:$K$1,0)),"Ingen varmeinstallationer")</f>
        <v>Olie</v>
      </c>
      <c r="L1776" s="1" t="str">
        <f ca="1">INDEX(Anvendelseskode!B:B,MATCH($E1776,Anvendelseskode!$A:$A,0))</f>
        <v>Fritliggende enfamilieshus (parcelhus)</v>
      </c>
      <c r="M1776" s="1" t="str">
        <f ca="1">INDEX(Anvendelseskode!C:C,MATCH($E1776,Anvendelseskode!$A:$A,0))</f>
        <v>Parcelhuse</v>
      </c>
      <c r="N1776" s="1" t="str">
        <f ca="1">INDEX(Anvendelseskode!D:D,MATCH($E1776,Anvendelseskode!$A:$A,0))</f>
        <v>Private husholdninger</v>
      </c>
      <c r="O1776" s="1" t="str">
        <f ca="1">IFERROR(INDEX(SBi!$2:$2,MATCH(G1776,SBi!$1:$1,1)),SBi!$K$2)</f>
        <v>1890-1930</v>
      </c>
      <c r="P1776" s="1">
        <f ca="1">IFERROR(INDEX(SBi!$C$3:$K$28,MATCH(E1776,SBi!$B$3:$B$28,0),MATCH(O1776,SBi!$C$2:$K$2,0)),0)</f>
        <v>164.7</v>
      </c>
      <c r="Q1776" s="19">
        <f t="shared" ca="1" si="359"/>
        <v>20.752199999999998</v>
      </c>
      <c r="R1776" s="19" t="str">
        <f ca="1">IFERROR(INDEX(VpD!$2:$2,MATCH(G1776,VpD!$1:$1,1)),VpD!$I$2)</f>
        <v>&lt;1930</v>
      </c>
      <c r="S1776" s="1">
        <f ca="1">IFERROR(INDEX(VpD!$C$3:$I$27,MATCH(E1776,VpD!$B$3:$B$27,0),MATCH(R1776,VpD!$C$2:$I$2,0)),0)</f>
        <v>209</v>
      </c>
      <c r="T1776" s="19">
        <f t="shared" ca="1" si="360"/>
        <v>26.334</v>
      </c>
      <c r="U1776" s="14" t="str">
        <f t="shared" ca="1" si="361"/>
        <v xml:space="preserve">712634.8 </v>
      </c>
      <c r="V1776" s="14" t="str">
        <f t="shared" ca="1" si="362"/>
        <v>6171248.11</v>
      </c>
      <c r="W1776" s="14" t="str">
        <f t="shared" ca="1" si="363"/>
        <v>POINT(712634.8 6171248.11)</v>
      </c>
      <c r="X1776" s="14" t="str">
        <f>IFERROR(INDEX(BygningOmraade!B:B,MATCH(A1776,BygningOmraade!A:A,0)),"")</f>
        <v/>
      </c>
    </row>
    <row r="1777" spans="1:24" s="14" customFormat="1" x14ac:dyDescent="0.25">
      <c r="A1777" s="14">
        <f t="shared" si="351"/>
        <v>1777</v>
      </c>
      <c r="B1777" s="14" t="str">
        <f t="shared" ca="1" si="352"/>
        <v>676a9e87-0c9b-4ede-a59a-f8211fe75daf</v>
      </c>
      <c r="C1777" s="14" t="str">
        <f t="shared" ca="1" si="353"/>
        <v>0a3f507e-2471-32b8-e044-0003ba298018</v>
      </c>
      <c r="D1777" s="14">
        <f t="shared" ca="1" si="354"/>
        <v>995996</v>
      </c>
      <c r="E1777" s="1">
        <f t="shared" ca="1" si="355"/>
        <v>120</v>
      </c>
      <c r="F1777" s="1">
        <f t="shared" ca="1" si="356"/>
        <v>143</v>
      </c>
      <c r="G1777" s="1">
        <f t="shared" ca="1" si="357"/>
        <v>1980</v>
      </c>
      <c r="H1777" s="1" t="str">
        <f ca="1">IFERROR(INDEX(Varmeinstallation!B:B,MATCH(INDIRECT($A$1&amp;"L"&amp;A1777)*1,Varmeinstallation!A:A,0)),"Ingen varmeinstallationer")</f>
        <v>Elovne, elpaneler</v>
      </c>
      <c r="I1777" s="1" t="str">
        <f ca="1">IFERROR(INDEX(Opvarmningsmiddel!B:B,MATCH(INDIRECT($A$1&amp;"M"&amp;A1777)*1,Opvarmningsmiddel!A:A,0)),"")</f>
        <v>Elektricitet</v>
      </c>
      <c r="J1777" s="1">
        <f t="shared" ca="1" si="358"/>
        <v>2</v>
      </c>
      <c r="K1777" s="1" t="str">
        <f ca="1">IFERROR(INDEX(Relationstabel!$C$3:$K$10,MATCH(VALUE(INDIRECT($A$1&amp;"L"&amp;A1777)),Relationstabel!$A$3:$A$10,0),MATCH(IFERROR(VALUE(INDIRECT($A$1&amp;"M"&amp;A1777)),0),Relationstabel!$C$1:$K$1,0)),"Ingen varmeinstallationer")</f>
        <v>Elvarme</v>
      </c>
      <c r="L1777" s="1" t="str">
        <f ca="1">INDEX(Anvendelseskode!B:B,MATCH($E1777,Anvendelseskode!$A:$A,0))</f>
        <v>Fritliggende enfamilieshus (parcelhus)</v>
      </c>
      <c r="M1777" s="1" t="str">
        <f ca="1">INDEX(Anvendelseskode!C:C,MATCH($E1777,Anvendelseskode!$A:$A,0))</f>
        <v>Parcelhuse</v>
      </c>
      <c r="N1777" s="1" t="str">
        <f ca="1">INDEX(Anvendelseskode!D:D,MATCH($E1777,Anvendelseskode!$A:$A,0))</f>
        <v>Private husholdninger</v>
      </c>
      <c r="O1777" s="1" t="str">
        <f ca="1">IFERROR(INDEX(SBi!$2:$2,MATCH(G1777,SBi!$1:$1,1)),SBi!$K$2)</f>
        <v>1979-1998</v>
      </c>
      <c r="P1777" s="1">
        <f ca="1">IFERROR(INDEX(SBi!$C$3:$K$28,MATCH(E1777,SBi!$B$3:$B$28,0),MATCH(O1777,SBi!$C$2:$K$2,0)),0)</f>
        <v>105.4</v>
      </c>
      <c r="Q1777" s="19">
        <f t="shared" ca="1" si="359"/>
        <v>15.0722</v>
      </c>
      <c r="R1777" s="19" t="str">
        <f ca="1">IFERROR(INDEX(VpD!$2:$2,MATCH(G1777,VpD!$1:$1,1)),VpD!$I$2)</f>
        <v>1979-1998</v>
      </c>
      <c r="S1777" s="1">
        <f ca="1">IFERROR(INDEX(VpD!$C$3:$I$27,MATCH(E1777,VpD!$B$3:$B$27,0),MATCH(R1777,VpD!$C$2:$I$2,0)),0)</f>
        <v>90</v>
      </c>
      <c r="T1777" s="19">
        <f t="shared" ca="1" si="360"/>
        <v>12.87</v>
      </c>
      <c r="U1777" s="14" t="str">
        <f t="shared" ca="1" si="361"/>
        <v xml:space="preserve">712631.81 </v>
      </c>
      <c r="V1777" s="14" t="str">
        <f t="shared" ca="1" si="362"/>
        <v>6169142.54</v>
      </c>
      <c r="W1777" s="14" t="str">
        <f t="shared" ca="1" si="363"/>
        <v>POINT(712631.81 6169142.54)</v>
      </c>
      <c r="X1777" s="14" t="str">
        <f>IFERROR(INDEX(BygningOmraade!B:B,MATCH(A1777,BygningOmraade!A:A,0)),"")</f>
        <v/>
      </c>
    </row>
    <row r="1778" spans="1:24" s="14" customFormat="1" x14ac:dyDescent="0.25">
      <c r="A1778" s="14">
        <f t="shared" si="351"/>
        <v>1778</v>
      </c>
      <c r="B1778" s="14" t="str">
        <f t="shared" ca="1" si="352"/>
        <v>67750101-8d37-4b0b-baff-57c9d0dde64a</v>
      </c>
      <c r="C1778" s="14" t="str">
        <f t="shared" ca="1" si="353"/>
        <v>0a3f507e-195a-32b8-e044-0003ba298018</v>
      </c>
      <c r="D1778" s="14">
        <f t="shared" ca="1" si="354"/>
        <v>995274</v>
      </c>
      <c r="E1778" s="1">
        <f t="shared" ca="1" si="355"/>
        <v>130</v>
      </c>
      <c r="F1778" s="1">
        <f t="shared" ca="1" si="356"/>
        <v>125</v>
      </c>
      <c r="G1778" s="1">
        <f t="shared" ca="1" si="357"/>
        <v>1978</v>
      </c>
      <c r="H1778" s="1" t="str">
        <f ca="1">IFERROR(INDEX(Varmeinstallation!B:B,MATCH(INDIRECT($A$1&amp;"L"&amp;A1778)*1,Varmeinstallation!A:A,0)),"Ingen varmeinstallationer")</f>
        <v>Fjernvarme/blokvarme (radiatorsystemer eller varmluftanlæg)</v>
      </c>
      <c r="I1778" s="1" t="str">
        <f ca="1">IFERROR(INDEX(Opvarmningsmiddel!B:B,MATCH(INDIRECT($A$1&amp;"M"&amp;A1778)*1,Opvarmningsmiddel!A:A,0)),"")</f>
        <v/>
      </c>
      <c r="J1778" s="1">
        <f t="shared" ca="1" si="358"/>
        <v>90</v>
      </c>
      <c r="K1778" s="1" t="str">
        <f ca="1">IFERROR(INDEX(Relationstabel!$C$3:$K$10,MATCH(VALUE(INDIRECT($A$1&amp;"L"&amp;A1778)),Relationstabel!$A$3:$A$10,0),MATCH(IFERROR(VALUE(INDIRECT($A$1&amp;"M"&amp;A1778)),0),Relationstabel!$C$1:$K$1,0)),"Ingen varmeinstallationer")</f>
        <v>Fjernvarme/ Blokvarme</v>
      </c>
      <c r="L1778" s="1" t="str">
        <f ca="1">INDEX(Anvendelseskode!B:B,MATCH($E1778,Anvendelseskode!$A:$A,0))</f>
        <v>Række-, kæde-, dobbelthus (lodret adskillelse mellem enhederne)</v>
      </c>
      <c r="M1778" s="1" t="str">
        <f ca="1">INDEX(Anvendelseskode!C:C,MATCH($E1778,Anvendelseskode!$A:$A,0))</f>
        <v>Række-, kæde og dobbelthuse</v>
      </c>
      <c r="N1778" s="1" t="str">
        <f ca="1">INDEX(Anvendelseskode!D:D,MATCH($E1778,Anvendelseskode!$A:$A,0))</f>
        <v>Private husholdninger</v>
      </c>
      <c r="O1778" s="1" t="str">
        <f ca="1">IFERROR(INDEX(SBi!$2:$2,MATCH(G1778,SBi!$1:$1,1)),SBi!$K$2)</f>
        <v>1973-1978</v>
      </c>
      <c r="P1778" s="1">
        <f ca="1">IFERROR(INDEX(SBi!$C$3:$K$28,MATCH(E1778,SBi!$B$3:$B$28,0),MATCH(O1778,SBi!$C$2:$K$2,0)),0)</f>
        <v>112.6</v>
      </c>
      <c r="Q1778" s="19">
        <f t="shared" ca="1" si="359"/>
        <v>14.074999999999999</v>
      </c>
      <c r="R1778" s="19" t="str">
        <f ca="1">IFERROR(INDEX(VpD!$2:$2,MATCH(G1778,VpD!$1:$1,1)),VpD!$I$2)</f>
        <v>1973-1978</v>
      </c>
      <c r="S1778" s="1">
        <f ca="1">IFERROR(INDEX(VpD!$C$3:$I$27,MATCH(E1778,VpD!$B$3:$B$27,0),MATCH(R1778,VpD!$C$2:$I$2,0)),0)</f>
        <v>98</v>
      </c>
      <c r="T1778" s="19">
        <f t="shared" ca="1" si="360"/>
        <v>12.25</v>
      </c>
      <c r="U1778" s="14" t="str">
        <f t="shared" ca="1" si="361"/>
        <v xml:space="preserve">711788.83 </v>
      </c>
      <c r="V1778" s="14" t="str">
        <f t="shared" ca="1" si="362"/>
        <v>6172568.53</v>
      </c>
      <c r="W1778" s="14" t="str">
        <f t="shared" ca="1" si="363"/>
        <v>POINT(711788.83 6172568.53)</v>
      </c>
      <c r="X1778" s="14" t="str">
        <f>IFERROR(INDEX(BygningOmraade!B:B,MATCH(A1778,BygningOmraade!A:A,0)),"")</f>
        <v/>
      </c>
    </row>
    <row r="1779" spans="1:24" s="14" customFormat="1" x14ac:dyDescent="0.25">
      <c r="A1779" s="14">
        <f t="shared" si="351"/>
        <v>1779</v>
      </c>
      <c r="B1779" s="14" t="str">
        <f t="shared" ca="1" si="352"/>
        <v>678234fb-c09f-4262-849f-6fe5fa4bdd4a</v>
      </c>
      <c r="C1779" s="14" t="str">
        <f t="shared" ca="1" si="353"/>
        <v>0a3f507e-1dd3-32b8-e044-0003ba298018</v>
      </c>
      <c r="D1779" s="14">
        <f t="shared" ca="1" si="354"/>
        <v>2540539</v>
      </c>
      <c r="E1779" s="1">
        <f t="shared" ca="1" si="355"/>
        <v>120</v>
      </c>
      <c r="F1779" s="1">
        <f t="shared" ca="1" si="356"/>
        <v>187</v>
      </c>
      <c r="G1779" s="1">
        <f t="shared" ca="1" si="357"/>
        <v>2002</v>
      </c>
      <c r="H1779" s="1" t="str">
        <f ca="1">IFERROR(INDEX(Varmeinstallation!B:B,MATCH(INDIRECT($A$1&amp;"L"&amp;A1779)*1,Varmeinstallation!A:A,0)),"Ingen varmeinstallationer")</f>
        <v>Fjernvarme/blokvarme (radiatorsystemer eller varmluftanlæg)</v>
      </c>
      <c r="I1779" s="1" t="str">
        <f ca="1">IFERROR(INDEX(Opvarmningsmiddel!B:B,MATCH(INDIRECT($A$1&amp;"M"&amp;A1779)*1,Opvarmningsmiddel!A:A,0)),"")</f>
        <v/>
      </c>
      <c r="J1779" s="1">
        <f t="shared" ca="1" si="358"/>
        <v>5</v>
      </c>
      <c r="K1779" s="1" t="str">
        <f ca="1">IFERROR(INDEX(Relationstabel!$C$3:$K$10,MATCH(VALUE(INDIRECT($A$1&amp;"L"&amp;A1779)),Relationstabel!$A$3:$A$10,0),MATCH(IFERROR(VALUE(INDIRECT($A$1&amp;"M"&amp;A1779)),0),Relationstabel!$C$1:$K$1,0)),"Ingen varmeinstallationer")</f>
        <v>Fjernvarme/ Blokvarme</v>
      </c>
      <c r="L1779" s="1" t="str">
        <f ca="1">INDEX(Anvendelseskode!B:B,MATCH($E1779,Anvendelseskode!$A:$A,0))</f>
        <v>Fritliggende enfamilieshus (parcelhus)</v>
      </c>
      <c r="M1779" s="1" t="str">
        <f ca="1">INDEX(Anvendelseskode!C:C,MATCH($E1779,Anvendelseskode!$A:$A,0))</f>
        <v>Parcelhuse</v>
      </c>
      <c r="N1779" s="1" t="str">
        <f ca="1">INDEX(Anvendelseskode!D:D,MATCH($E1779,Anvendelseskode!$A:$A,0))</f>
        <v>Private husholdninger</v>
      </c>
      <c r="O1779" s="1" t="str">
        <f ca="1">IFERROR(INDEX(SBi!$2:$2,MATCH(G1779,SBi!$1:$1,1)),SBi!$K$2)</f>
        <v>1999-2006</v>
      </c>
      <c r="P1779" s="1">
        <f ca="1">IFERROR(INDEX(SBi!$C$3:$K$28,MATCH(E1779,SBi!$B$3:$B$28,0),MATCH(O1779,SBi!$C$2:$K$2,0)),0)</f>
        <v>83.9</v>
      </c>
      <c r="Q1779" s="19">
        <f t="shared" ca="1" si="359"/>
        <v>15.689300000000001</v>
      </c>
      <c r="R1779" s="19" t="str">
        <f ca="1">IFERROR(INDEX(VpD!$2:$2,MATCH(G1779,VpD!$1:$1,1)),VpD!$I$2)</f>
        <v>&gt;1998</v>
      </c>
      <c r="S1779" s="1">
        <f ca="1">IFERROR(INDEX(VpD!$C$3:$I$27,MATCH(E1779,VpD!$B$3:$B$27,0),MATCH(R1779,VpD!$C$2:$I$2,0)),0)</f>
        <v>72</v>
      </c>
      <c r="T1779" s="19">
        <f t="shared" ca="1" si="360"/>
        <v>13.464</v>
      </c>
      <c r="U1779" s="14" t="str">
        <f t="shared" ca="1" si="361"/>
        <v xml:space="preserve">712104.57 </v>
      </c>
      <c r="V1779" s="14" t="str">
        <f t="shared" ca="1" si="362"/>
        <v>6171839.05</v>
      </c>
      <c r="W1779" s="14" t="str">
        <f t="shared" ca="1" si="363"/>
        <v>POINT(712104.57 6171839.05)</v>
      </c>
      <c r="X1779" s="14" t="str">
        <f>IFERROR(INDEX(BygningOmraade!B:B,MATCH(A1779,BygningOmraade!A:A,0)),"")</f>
        <v/>
      </c>
    </row>
    <row r="1780" spans="1:24" s="14" customFormat="1" x14ac:dyDescent="0.25">
      <c r="A1780" s="14">
        <f t="shared" si="351"/>
        <v>1780</v>
      </c>
      <c r="B1780" s="14" t="str">
        <f t="shared" ca="1" si="352"/>
        <v>6794d1d6-41ac-48af-857f-3e309c3bb6bb</v>
      </c>
      <c r="C1780" s="14" t="str">
        <f t="shared" ca="1" si="353"/>
        <v>0a3f507e-1f33-32b8-e044-0003ba298018</v>
      </c>
      <c r="D1780" s="14">
        <f t="shared" ca="1" si="354"/>
        <v>993992</v>
      </c>
      <c r="E1780" s="1">
        <f t="shared" ca="1" si="355"/>
        <v>120</v>
      </c>
      <c r="F1780" s="1">
        <f t="shared" ca="1" si="356"/>
        <v>184</v>
      </c>
      <c r="G1780" s="1">
        <f t="shared" ca="1" si="357"/>
        <v>2019</v>
      </c>
      <c r="H1780" s="1" t="str">
        <f ca="1">IFERROR(INDEX(Varmeinstallation!B:B,MATCH(INDIRECT($A$1&amp;"L"&amp;A1780)*1,Varmeinstallation!A:A,0)),"Ingen varmeinstallationer")</f>
        <v>Fjernvarme/blokvarme (radiatorsystemer eller varmluftanlæg)</v>
      </c>
      <c r="I1780" s="1" t="str">
        <f ca="1">IFERROR(INDEX(Opvarmningsmiddel!B:B,MATCH(INDIRECT($A$1&amp;"M"&amp;A1780)*1,Opvarmningsmiddel!A:A,0)),"")</f>
        <v/>
      </c>
      <c r="J1780" s="1">
        <f t="shared" ca="1" si="358"/>
        <v>0</v>
      </c>
      <c r="K1780" s="1" t="str">
        <f ca="1">IFERROR(INDEX(Relationstabel!$C$3:$K$10,MATCH(VALUE(INDIRECT($A$1&amp;"L"&amp;A1780)),Relationstabel!$A$3:$A$10,0),MATCH(IFERROR(VALUE(INDIRECT($A$1&amp;"M"&amp;A1780)),0),Relationstabel!$C$1:$K$1,0)),"Ingen varmeinstallationer")</f>
        <v>Fjernvarme/ Blokvarme</v>
      </c>
      <c r="L1780" s="1" t="str">
        <f ca="1">INDEX(Anvendelseskode!B:B,MATCH($E1780,Anvendelseskode!$A:$A,0))</f>
        <v>Fritliggende enfamilieshus (parcelhus)</v>
      </c>
      <c r="M1780" s="1" t="str">
        <f ca="1">INDEX(Anvendelseskode!C:C,MATCH($E1780,Anvendelseskode!$A:$A,0))</f>
        <v>Parcelhuse</v>
      </c>
      <c r="N1780" s="1" t="str">
        <f ca="1">INDEX(Anvendelseskode!D:D,MATCH($E1780,Anvendelseskode!$A:$A,0))</f>
        <v>Private husholdninger</v>
      </c>
      <c r="O1780" s="1" t="str">
        <f ca="1">IFERROR(INDEX(SBi!$2:$2,MATCH(G1780,SBi!$1:$1,1)),SBi!$K$2)</f>
        <v>Efter 2006</v>
      </c>
      <c r="P1780" s="1">
        <f ca="1">IFERROR(INDEX(SBi!$C$3:$K$28,MATCH(E1780,SBi!$B$3:$B$28,0),MATCH(O1780,SBi!$C$2:$K$2,0)),0)</f>
        <v>67.3</v>
      </c>
      <c r="Q1780" s="19">
        <f t="shared" ca="1" si="359"/>
        <v>12.383199999999999</v>
      </c>
      <c r="R1780" s="19" t="str">
        <f ca="1">IFERROR(INDEX(VpD!$2:$2,MATCH(G1780,VpD!$1:$1,1)),VpD!$I$2)</f>
        <v>&gt;1998</v>
      </c>
      <c r="S1780" s="1">
        <f ca="1">IFERROR(INDEX(VpD!$C$3:$I$27,MATCH(E1780,VpD!$B$3:$B$27,0),MATCH(R1780,VpD!$C$2:$I$2,0)),0)</f>
        <v>72</v>
      </c>
      <c r="T1780" s="19">
        <f t="shared" ca="1" si="360"/>
        <v>13.247999999999999</v>
      </c>
      <c r="U1780" s="14" t="str">
        <f t="shared" ca="1" si="361"/>
        <v xml:space="preserve">711102.3 </v>
      </c>
      <c r="V1780" s="14" t="str">
        <f t="shared" ca="1" si="362"/>
        <v>6172255.45</v>
      </c>
      <c r="W1780" s="14" t="str">
        <f t="shared" ca="1" si="363"/>
        <v>POINT(711102.3 6172255.45)</v>
      </c>
      <c r="X1780" s="14" t="str">
        <f>IFERROR(INDEX(BygningOmraade!B:B,MATCH(A1780,BygningOmraade!A:A,0)),"")</f>
        <v/>
      </c>
    </row>
    <row r="1781" spans="1:24" s="14" customFormat="1" x14ac:dyDescent="0.25">
      <c r="A1781" s="14">
        <f t="shared" si="351"/>
        <v>1781</v>
      </c>
      <c r="B1781" s="14" t="str">
        <f t="shared" ca="1" si="352"/>
        <v>6794d1d6-41ac-48af-857f-3e309c3bb6bb</v>
      </c>
      <c r="C1781" s="14" t="str">
        <f t="shared" ca="1" si="353"/>
        <v>0a3f507e-1f33-32b8-e044-0003ba298018</v>
      </c>
      <c r="D1781" s="14">
        <f t="shared" ca="1" si="354"/>
        <v>993992</v>
      </c>
      <c r="E1781" s="1">
        <f t="shared" ca="1" si="355"/>
        <v>120</v>
      </c>
      <c r="F1781" s="1">
        <f t="shared" ca="1" si="356"/>
        <v>184</v>
      </c>
      <c r="G1781" s="1">
        <f t="shared" ca="1" si="357"/>
        <v>2019</v>
      </c>
      <c r="H1781" s="1" t="str">
        <f ca="1">IFERROR(INDEX(Varmeinstallation!B:B,MATCH(INDIRECT($A$1&amp;"L"&amp;A1781)*1,Varmeinstallation!A:A,0)),"Ingen varmeinstallationer")</f>
        <v>Fjernvarme/blokvarme (radiatorsystemer eller varmluftanlæg)</v>
      </c>
      <c r="I1781" s="1" t="str">
        <f ca="1">IFERROR(INDEX(Opvarmningsmiddel!B:B,MATCH(INDIRECT($A$1&amp;"M"&amp;A1781)*1,Opvarmningsmiddel!A:A,0)),"")</f>
        <v/>
      </c>
      <c r="J1781" s="1">
        <f t="shared" ca="1" si="358"/>
        <v>0</v>
      </c>
      <c r="K1781" s="1" t="str">
        <f ca="1">IFERROR(INDEX(Relationstabel!$C$3:$K$10,MATCH(VALUE(INDIRECT($A$1&amp;"L"&amp;A1781)),Relationstabel!$A$3:$A$10,0),MATCH(IFERROR(VALUE(INDIRECT($A$1&amp;"M"&amp;A1781)),0),Relationstabel!$C$1:$K$1,0)),"Ingen varmeinstallationer")</f>
        <v>Fjernvarme/ Blokvarme</v>
      </c>
      <c r="L1781" s="1" t="str">
        <f ca="1">INDEX(Anvendelseskode!B:B,MATCH($E1781,Anvendelseskode!$A:$A,0))</f>
        <v>Fritliggende enfamilieshus (parcelhus)</v>
      </c>
      <c r="M1781" s="1" t="str">
        <f ca="1">INDEX(Anvendelseskode!C:C,MATCH($E1781,Anvendelseskode!$A:$A,0))</f>
        <v>Parcelhuse</v>
      </c>
      <c r="N1781" s="1" t="str">
        <f ca="1">INDEX(Anvendelseskode!D:D,MATCH($E1781,Anvendelseskode!$A:$A,0))</f>
        <v>Private husholdninger</v>
      </c>
      <c r="O1781" s="1" t="str">
        <f ca="1">IFERROR(INDEX(SBi!$2:$2,MATCH(G1781,SBi!$1:$1,1)),SBi!$K$2)</f>
        <v>Efter 2006</v>
      </c>
      <c r="P1781" s="1">
        <f ca="1">IFERROR(INDEX(SBi!$C$3:$K$28,MATCH(E1781,SBi!$B$3:$B$28,0),MATCH(O1781,SBi!$C$2:$K$2,0)),0)</f>
        <v>67.3</v>
      </c>
      <c r="Q1781" s="19">
        <f t="shared" ca="1" si="359"/>
        <v>12.383199999999999</v>
      </c>
      <c r="R1781" s="19" t="str">
        <f ca="1">IFERROR(INDEX(VpD!$2:$2,MATCH(G1781,VpD!$1:$1,1)),VpD!$I$2)</f>
        <v>&gt;1998</v>
      </c>
      <c r="S1781" s="1">
        <f ca="1">IFERROR(INDEX(VpD!$C$3:$I$27,MATCH(E1781,VpD!$B$3:$B$27,0),MATCH(R1781,VpD!$C$2:$I$2,0)),0)</f>
        <v>72</v>
      </c>
      <c r="T1781" s="19">
        <f t="shared" ca="1" si="360"/>
        <v>13.247999999999999</v>
      </c>
      <c r="U1781" s="14" t="str">
        <f t="shared" ca="1" si="361"/>
        <v xml:space="preserve">711102.3 </v>
      </c>
      <c r="V1781" s="14" t="str">
        <f t="shared" ca="1" si="362"/>
        <v>6172255.45</v>
      </c>
      <c r="W1781" s="14" t="str">
        <f t="shared" ca="1" si="363"/>
        <v>POINT(711102.3 6172255.45)</v>
      </c>
      <c r="X1781" s="14" t="str">
        <f>IFERROR(INDEX(BygningOmraade!B:B,MATCH(A1781,BygningOmraade!A:A,0)),"")</f>
        <v/>
      </c>
    </row>
    <row r="1782" spans="1:24" s="14" customFormat="1" x14ac:dyDescent="0.25">
      <c r="A1782" s="14">
        <f t="shared" si="351"/>
        <v>1782</v>
      </c>
      <c r="B1782" s="14" t="str">
        <f t="shared" ca="1" si="352"/>
        <v>6794d1d6-41ac-48af-857f-3e309c3bb6bb</v>
      </c>
      <c r="C1782" s="14" t="str">
        <f t="shared" ca="1" si="353"/>
        <v>0a3f507e-1f33-32b8-e044-0003ba298018</v>
      </c>
      <c r="D1782" s="14">
        <f t="shared" ca="1" si="354"/>
        <v>993992</v>
      </c>
      <c r="E1782" s="1">
        <f t="shared" ca="1" si="355"/>
        <v>120</v>
      </c>
      <c r="F1782" s="1">
        <f t="shared" ca="1" si="356"/>
        <v>184</v>
      </c>
      <c r="G1782" s="1">
        <f t="shared" ca="1" si="357"/>
        <v>2019</v>
      </c>
      <c r="H1782" s="1" t="str">
        <f ca="1">IFERROR(INDEX(Varmeinstallation!B:B,MATCH(INDIRECT($A$1&amp;"L"&amp;A1782)*1,Varmeinstallation!A:A,0)),"Ingen varmeinstallationer")</f>
        <v>Fjernvarme/blokvarme (radiatorsystemer eller varmluftanlæg)</v>
      </c>
      <c r="I1782" s="1" t="str">
        <f ca="1">IFERROR(INDEX(Opvarmningsmiddel!B:B,MATCH(INDIRECT($A$1&amp;"M"&amp;A1782)*1,Opvarmningsmiddel!A:A,0)),"")</f>
        <v/>
      </c>
      <c r="J1782" s="1">
        <f t="shared" ca="1" si="358"/>
        <v>0</v>
      </c>
      <c r="K1782" s="1" t="str">
        <f ca="1">IFERROR(INDEX(Relationstabel!$C$3:$K$10,MATCH(VALUE(INDIRECT($A$1&amp;"L"&amp;A1782)),Relationstabel!$A$3:$A$10,0),MATCH(IFERROR(VALUE(INDIRECT($A$1&amp;"M"&amp;A1782)),0),Relationstabel!$C$1:$K$1,0)),"Ingen varmeinstallationer")</f>
        <v>Fjernvarme/ Blokvarme</v>
      </c>
      <c r="L1782" s="1" t="str">
        <f ca="1">INDEX(Anvendelseskode!B:B,MATCH($E1782,Anvendelseskode!$A:$A,0))</f>
        <v>Fritliggende enfamilieshus (parcelhus)</v>
      </c>
      <c r="M1782" s="1" t="str">
        <f ca="1">INDEX(Anvendelseskode!C:C,MATCH($E1782,Anvendelseskode!$A:$A,0))</f>
        <v>Parcelhuse</v>
      </c>
      <c r="N1782" s="1" t="str">
        <f ca="1">INDEX(Anvendelseskode!D:D,MATCH($E1782,Anvendelseskode!$A:$A,0))</f>
        <v>Private husholdninger</v>
      </c>
      <c r="O1782" s="1" t="str">
        <f ca="1">IFERROR(INDEX(SBi!$2:$2,MATCH(G1782,SBi!$1:$1,1)),SBi!$K$2)</f>
        <v>Efter 2006</v>
      </c>
      <c r="P1782" s="1">
        <f ca="1">IFERROR(INDEX(SBi!$C$3:$K$28,MATCH(E1782,SBi!$B$3:$B$28,0),MATCH(O1782,SBi!$C$2:$K$2,0)),0)</f>
        <v>67.3</v>
      </c>
      <c r="Q1782" s="19">
        <f t="shared" ca="1" si="359"/>
        <v>12.383199999999999</v>
      </c>
      <c r="R1782" s="19" t="str">
        <f ca="1">IFERROR(INDEX(VpD!$2:$2,MATCH(G1782,VpD!$1:$1,1)),VpD!$I$2)</f>
        <v>&gt;1998</v>
      </c>
      <c r="S1782" s="1">
        <f ca="1">IFERROR(INDEX(VpD!$C$3:$I$27,MATCH(E1782,VpD!$B$3:$B$27,0),MATCH(R1782,VpD!$C$2:$I$2,0)),0)</f>
        <v>72</v>
      </c>
      <c r="T1782" s="19">
        <f t="shared" ca="1" si="360"/>
        <v>13.247999999999999</v>
      </c>
      <c r="U1782" s="14" t="str">
        <f t="shared" ca="1" si="361"/>
        <v xml:space="preserve">711102.3 </v>
      </c>
      <c r="V1782" s="14" t="str">
        <f t="shared" ca="1" si="362"/>
        <v>6172255.45</v>
      </c>
      <c r="W1782" s="14" t="str">
        <f t="shared" ca="1" si="363"/>
        <v>POINT(711102.3 6172255.45)</v>
      </c>
      <c r="X1782" s="14" t="str">
        <f>IFERROR(INDEX(BygningOmraade!B:B,MATCH(A1782,BygningOmraade!A:A,0)),"")</f>
        <v/>
      </c>
    </row>
    <row r="1783" spans="1:24" s="14" customFormat="1" x14ac:dyDescent="0.25">
      <c r="A1783" s="14">
        <f t="shared" si="351"/>
        <v>1783</v>
      </c>
      <c r="B1783" s="14" t="str">
        <f t="shared" ca="1" si="352"/>
        <v>679b545d-739f-4596-8b27-766915430cf1</v>
      </c>
      <c r="C1783" s="14" t="str">
        <f t="shared" ca="1" si="353"/>
        <v>0a3f507e-18cd-32b8-e044-0003ba298018</v>
      </c>
      <c r="D1783" s="14">
        <f t="shared" ca="1" si="354"/>
        <v>994219</v>
      </c>
      <c r="E1783" s="1">
        <f t="shared" ca="1" si="355"/>
        <v>130</v>
      </c>
      <c r="F1783" s="1">
        <f t="shared" ca="1" si="356"/>
        <v>107</v>
      </c>
      <c r="G1783" s="1">
        <f t="shared" ca="1" si="357"/>
        <v>1984</v>
      </c>
      <c r="H1783" s="1" t="str">
        <f ca="1">IFERROR(INDEX(Varmeinstallation!B:B,MATCH(INDIRECT($A$1&amp;"L"&amp;A1783)*1,Varmeinstallation!A:A,0)),"Ingen varmeinstallationer")</f>
        <v>Fjernvarme/blokvarme (radiatorsystemer eller varmluftanlæg)</v>
      </c>
      <c r="I1783" s="1" t="str">
        <f ca="1">IFERROR(INDEX(Opvarmningsmiddel!B:B,MATCH(INDIRECT($A$1&amp;"M"&amp;A1783)*1,Opvarmningsmiddel!A:A,0)),"")</f>
        <v/>
      </c>
      <c r="J1783" s="1">
        <f t="shared" ca="1" si="358"/>
        <v>0</v>
      </c>
      <c r="K1783" s="1" t="str">
        <f ca="1">IFERROR(INDEX(Relationstabel!$C$3:$K$10,MATCH(VALUE(INDIRECT($A$1&amp;"L"&amp;A1783)),Relationstabel!$A$3:$A$10,0),MATCH(IFERROR(VALUE(INDIRECT($A$1&amp;"M"&amp;A1783)),0),Relationstabel!$C$1:$K$1,0)),"Ingen varmeinstallationer")</f>
        <v>Fjernvarme/ Blokvarme</v>
      </c>
      <c r="L1783" s="1" t="str">
        <f ca="1">INDEX(Anvendelseskode!B:B,MATCH($E1783,Anvendelseskode!$A:$A,0))</f>
        <v>Række-, kæde-, dobbelthus (lodret adskillelse mellem enhederne)</v>
      </c>
      <c r="M1783" s="1" t="str">
        <f ca="1">INDEX(Anvendelseskode!C:C,MATCH($E1783,Anvendelseskode!$A:$A,0))</f>
        <v>Række-, kæde og dobbelthuse</v>
      </c>
      <c r="N1783" s="1" t="str">
        <f ca="1">INDEX(Anvendelseskode!D:D,MATCH($E1783,Anvendelseskode!$A:$A,0))</f>
        <v>Private husholdninger</v>
      </c>
      <c r="O1783" s="1" t="str">
        <f ca="1">IFERROR(INDEX(SBi!$2:$2,MATCH(G1783,SBi!$1:$1,1)),SBi!$K$2)</f>
        <v>1979-1998</v>
      </c>
      <c r="P1783" s="1">
        <f ca="1">IFERROR(INDEX(SBi!$C$3:$K$28,MATCH(E1783,SBi!$B$3:$B$28,0),MATCH(O1783,SBi!$C$2:$K$2,0)),0)</f>
        <v>96.8</v>
      </c>
      <c r="Q1783" s="19">
        <f t="shared" ca="1" si="359"/>
        <v>10.3576</v>
      </c>
      <c r="R1783" s="19" t="str">
        <f ca="1">IFERROR(INDEX(VpD!$2:$2,MATCH(G1783,VpD!$1:$1,1)),VpD!$I$2)</f>
        <v>1979-1998</v>
      </c>
      <c r="S1783" s="1">
        <f ca="1">IFERROR(INDEX(VpD!$C$3:$I$27,MATCH(E1783,VpD!$B$3:$B$27,0),MATCH(R1783,VpD!$C$2:$I$2,0)),0)</f>
        <v>74</v>
      </c>
      <c r="T1783" s="19">
        <f t="shared" ca="1" si="360"/>
        <v>7.9180000000000001</v>
      </c>
      <c r="U1783" s="14" t="str">
        <f t="shared" ca="1" si="361"/>
        <v xml:space="preserve">711367.9 </v>
      </c>
      <c r="V1783" s="14" t="str">
        <f t="shared" ca="1" si="362"/>
        <v>6171818.27</v>
      </c>
      <c r="W1783" s="14" t="str">
        <f t="shared" ca="1" si="363"/>
        <v>POINT(711367.9 6171818.27)</v>
      </c>
      <c r="X1783" s="14" t="str">
        <f>IFERROR(INDEX(BygningOmraade!B:B,MATCH(A1783,BygningOmraade!A:A,0)),"")</f>
        <v/>
      </c>
    </row>
    <row r="1784" spans="1:24" s="14" customFormat="1" x14ac:dyDescent="0.25">
      <c r="A1784" s="14">
        <f t="shared" si="351"/>
        <v>1784</v>
      </c>
      <c r="B1784" s="14" t="str">
        <f t="shared" ca="1" si="352"/>
        <v>67aa6e7b-b33f-43a7-8ffb-a4e348450dc4</v>
      </c>
      <c r="C1784" s="14" t="str">
        <f t="shared" ca="1" si="353"/>
        <v>0a3f507e-1e4d-32b8-e044-0003ba298018</v>
      </c>
      <c r="D1784" s="14">
        <f t="shared" ca="1" si="354"/>
        <v>994444</v>
      </c>
      <c r="E1784" s="1">
        <f t="shared" ca="1" si="355"/>
        <v>120</v>
      </c>
      <c r="F1784" s="1">
        <f t="shared" ca="1" si="356"/>
        <v>156</v>
      </c>
      <c r="G1784" s="1">
        <f t="shared" ca="1" si="357"/>
        <v>2018</v>
      </c>
      <c r="H1784" s="1" t="str">
        <f ca="1">IFERROR(INDEX(Varmeinstallation!B:B,MATCH(INDIRECT($A$1&amp;"L"&amp;A1784)*1,Varmeinstallation!A:A,0)),"Ingen varmeinstallationer")</f>
        <v>Centralvarme fra eget anlæg, et-kammer fyr</v>
      </c>
      <c r="I1784" s="1" t="str">
        <f ca="1">IFERROR(INDEX(Opvarmningsmiddel!B:B,MATCH(INDIRECT($A$1&amp;"M"&amp;A1784)*1,Opvarmningsmiddel!A:A,0)),"")</f>
        <v>Naturgas</v>
      </c>
      <c r="J1784" s="1">
        <f t="shared" ca="1" si="358"/>
        <v>0</v>
      </c>
      <c r="K1784" s="1" t="str">
        <f ca="1">IFERROR(INDEX(Relationstabel!$C$3:$K$10,MATCH(VALUE(INDIRECT($A$1&amp;"L"&amp;A1784)),Relationstabel!$A$3:$A$10,0),MATCH(IFERROR(VALUE(INDIRECT($A$1&amp;"M"&amp;A1784)),0),Relationstabel!$C$1:$K$1,0)),"Ingen varmeinstallationer")</f>
        <v>Naturgas</v>
      </c>
      <c r="L1784" s="1" t="str">
        <f ca="1">INDEX(Anvendelseskode!B:B,MATCH($E1784,Anvendelseskode!$A:$A,0))</f>
        <v>Fritliggende enfamilieshus (parcelhus)</v>
      </c>
      <c r="M1784" s="1" t="str">
        <f ca="1">INDEX(Anvendelseskode!C:C,MATCH($E1784,Anvendelseskode!$A:$A,0))</f>
        <v>Parcelhuse</v>
      </c>
      <c r="N1784" s="1" t="str">
        <f ca="1">INDEX(Anvendelseskode!D:D,MATCH($E1784,Anvendelseskode!$A:$A,0))</f>
        <v>Private husholdninger</v>
      </c>
      <c r="O1784" s="1" t="str">
        <f ca="1">IFERROR(INDEX(SBi!$2:$2,MATCH(G1784,SBi!$1:$1,1)),SBi!$K$2)</f>
        <v>Efter 2006</v>
      </c>
      <c r="P1784" s="1">
        <f ca="1">IFERROR(INDEX(SBi!$C$3:$K$28,MATCH(E1784,SBi!$B$3:$B$28,0),MATCH(O1784,SBi!$C$2:$K$2,0)),0)</f>
        <v>67.3</v>
      </c>
      <c r="Q1784" s="19">
        <f t="shared" ca="1" si="359"/>
        <v>10.498799999999999</v>
      </c>
      <c r="R1784" s="19" t="str">
        <f ca="1">IFERROR(INDEX(VpD!$2:$2,MATCH(G1784,VpD!$1:$1,1)),VpD!$I$2)</f>
        <v>&gt;1998</v>
      </c>
      <c r="S1784" s="1">
        <f ca="1">IFERROR(INDEX(VpD!$C$3:$I$27,MATCH(E1784,VpD!$B$3:$B$27,0),MATCH(R1784,VpD!$C$2:$I$2,0)),0)</f>
        <v>72</v>
      </c>
      <c r="T1784" s="19">
        <f t="shared" ca="1" si="360"/>
        <v>11.231999999999999</v>
      </c>
      <c r="U1784" s="14" t="str">
        <f t="shared" ca="1" si="361"/>
        <v xml:space="preserve">711546.81 </v>
      </c>
      <c r="V1784" s="14" t="str">
        <f t="shared" ca="1" si="362"/>
        <v>6171675.98</v>
      </c>
      <c r="W1784" s="14" t="str">
        <f t="shared" ca="1" si="363"/>
        <v>POINT(711546.81 6171675.98)</v>
      </c>
      <c r="X1784" s="14" t="str">
        <f>IFERROR(INDEX(BygningOmraade!B:B,MATCH(A1784,BygningOmraade!A:A,0)),"")</f>
        <v/>
      </c>
    </row>
    <row r="1785" spans="1:24" s="14" customFormat="1" x14ac:dyDescent="0.25">
      <c r="A1785" s="14">
        <f t="shared" si="351"/>
        <v>1785</v>
      </c>
      <c r="B1785" s="14" t="str">
        <f t="shared" ca="1" si="352"/>
        <v>67aadd95-87b7-4619-93ec-664ef3af6dfb</v>
      </c>
      <c r="C1785" s="14" t="str">
        <f t="shared" ca="1" si="353"/>
        <v>0a3f507e-1e57-32b8-e044-0003ba298018</v>
      </c>
      <c r="D1785" s="14">
        <f t="shared" ca="1" si="354"/>
        <v>994438</v>
      </c>
      <c r="E1785" s="1">
        <f t="shared" ca="1" si="355"/>
        <v>120</v>
      </c>
      <c r="F1785" s="1">
        <f t="shared" ca="1" si="356"/>
        <v>157</v>
      </c>
      <c r="G1785" s="1">
        <f t="shared" ca="1" si="357"/>
        <v>1975</v>
      </c>
      <c r="H1785" s="1" t="str">
        <f ca="1">IFERROR(INDEX(Varmeinstallation!B:B,MATCH(INDIRECT($A$1&amp;"L"&amp;A1785)*1,Varmeinstallation!A:A,0)),"Ingen varmeinstallationer")</f>
        <v>Centralvarme fra eget anlæg, et-kammer fyr</v>
      </c>
      <c r="I1785" s="1" t="str">
        <f ca="1">IFERROR(INDEX(Opvarmningsmiddel!B:B,MATCH(INDIRECT($A$1&amp;"M"&amp;A1785)*1,Opvarmningsmiddel!A:A,0)),"")</f>
        <v>Naturgas</v>
      </c>
      <c r="J1785" s="1">
        <f t="shared" ca="1" si="358"/>
        <v>0</v>
      </c>
      <c r="K1785" s="1" t="str">
        <f ca="1">IFERROR(INDEX(Relationstabel!$C$3:$K$10,MATCH(VALUE(INDIRECT($A$1&amp;"L"&amp;A1785)),Relationstabel!$A$3:$A$10,0),MATCH(IFERROR(VALUE(INDIRECT($A$1&amp;"M"&amp;A1785)),0),Relationstabel!$C$1:$K$1,0)),"Ingen varmeinstallationer")</f>
        <v>Naturgas</v>
      </c>
      <c r="L1785" s="1" t="str">
        <f ca="1">INDEX(Anvendelseskode!B:B,MATCH($E1785,Anvendelseskode!$A:$A,0))</f>
        <v>Fritliggende enfamilieshus (parcelhus)</v>
      </c>
      <c r="M1785" s="1" t="str">
        <f ca="1">INDEX(Anvendelseskode!C:C,MATCH($E1785,Anvendelseskode!$A:$A,0))</f>
        <v>Parcelhuse</v>
      </c>
      <c r="N1785" s="1" t="str">
        <f ca="1">INDEX(Anvendelseskode!D:D,MATCH($E1785,Anvendelseskode!$A:$A,0))</f>
        <v>Private husholdninger</v>
      </c>
      <c r="O1785" s="1" t="str">
        <f ca="1">IFERROR(INDEX(SBi!$2:$2,MATCH(G1785,SBi!$1:$1,1)),SBi!$K$2)</f>
        <v>1973-1978</v>
      </c>
      <c r="P1785" s="1">
        <f ca="1">IFERROR(INDEX(SBi!$C$3:$K$28,MATCH(E1785,SBi!$B$3:$B$28,0),MATCH(O1785,SBi!$C$2:$K$2,0)),0)</f>
        <v>119.8</v>
      </c>
      <c r="Q1785" s="19">
        <f t="shared" ca="1" si="359"/>
        <v>18.808599999999998</v>
      </c>
      <c r="R1785" s="19" t="str">
        <f ca="1">IFERROR(INDEX(VpD!$2:$2,MATCH(G1785,VpD!$1:$1,1)),VpD!$I$2)</f>
        <v>1973-1978</v>
      </c>
      <c r="S1785" s="1">
        <f ca="1">IFERROR(INDEX(VpD!$C$3:$I$27,MATCH(E1785,VpD!$B$3:$B$27,0),MATCH(R1785,VpD!$C$2:$I$2,0)),0)</f>
        <v>117</v>
      </c>
      <c r="T1785" s="19">
        <f t="shared" ca="1" si="360"/>
        <v>18.369</v>
      </c>
      <c r="U1785" s="14" t="str">
        <f t="shared" ca="1" si="361"/>
        <v xml:space="preserve">711546.35 </v>
      </c>
      <c r="V1785" s="14" t="str">
        <f t="shared" ca="1" si="362"/>
        <v>6171800.55</v>
      </c>
      <c r="W1785" s="14" t="str">
        <f t="shared" ca="1" si="363"/>
        <v>POINT(711546.35 6171800.55)</v>
      </c>
      <c r="X1785" s="14" t="str">
        <f>IFERROR(INDEX(BygningOmraade!B:B,MATCH(A1785,BygningOmraade!A:A,0)),"")</f>
        <v/>
      </c>
    </row>
    <row r="1786" spans="1:24" s="14" customFormat="1" x14ac:dyDescent="0.25">
      <c r="A1786" s="14">
        <f t="shared" si="351"/>
        <v>1786</v>
      </c>
      <c r="B1786" s="14" t="str">
        <f t="shared" ca="1" si="352"/>
        <v>67ad0895-4f7a-462d-8939-d4db0a124404</v>
      </c>
      <c r="C1786" s="14" t="str">
        <f t="shared" ca="1" si="353"/>
        <v>0a3f507e-1e7e-32b8-e044-0003ba298018</v>
      </c>
      <c r="D1786" s="14">
        <f t="shared" ca="1" si="354"/>
        <v>994910</v>
      </c>
      <c r="E1786" s="1">
        <f t="shared" ca="1" si="355"/>
        <v>120</v>
      </c>
      <c r="F1786" s="1">
        <f t="shared" ca="1" si="356"/>
        <v>143</v>
      </c>
      <c r="G1786" s="1">
        <f t="shared" ca="1" si="357"/>
        <v>1987</v>
      </c>
      <c r="H1786" s="1" t="str">
        <f ca="1">IFERROR(INDEX(Varmeinstallation!B:B,MATCH(INDIRECT($A$1&amp;"L"&amp;A1786)*1,Varmeinstallation!A:A,0)),"Ingen varmeinstallationer")</f>
        <v>Centralvarme fra eget anlæg, et-kammer fyr</v>
      </c>
      <c r="I1786" s="1" t="str">
        <f ca="1">IFERROR(INDEX(Opvarmningsmiddel!B:B,MATCH(INDIRECT($A$1&amp;"M"&amp;A1786)*1,Opvarmningsmiddel!A:A,0)),"")</f>
        <v>Naturgas</v>
      </c>
      <c r="J1786" s="1">
        <f t="shared" ca="1" si="358"/>
        <v>2</v>
      </c>
      <c r="K1786" s="1" t="str">
        <f ca="1">IFERROR(INDEX(Relationstabel!$C$3:$K$10,MATCH(VALUE(INDIRECT($A$1&amp;"L"&amp;A1786)),Relationstabel!$A$3:$A$10,0),MATCH(IFERROR(VALUE(INDIRECT($A$1&amp;"M"&amp;A1786)),0),Relationstabel!$C$1:$K$1,0)),"Ingen varmeinstallationer")</f>
        <v>Naturgas</v>
      </c>
      <c r="L1786" s="1" t="str">
        <f ca="1">INDEX(Anvendelseskode!B:B,MATCH($E1786,Anvendelseskode!$A:$A,0))</f>
        <v>Fritliggende enfamilieshus (parcelhus)</v>
      </c>
      <c r="M1786" s="1" t="str">
        <f ca="1">INDEX(Anvendelseskode!C:C,MATCH($E1786,Anvendelseskode!$A:$A,0))</f>
        <v>Parcelhuse</v>
      </c>
      <c r="N1786" s="1" t="str">
        <f ca="1">INDEX(Anvendelseskode!D:D,MATCH($E1786,Anvendelseskode!$A:$A,0))</f>
        <v>Private husholdninger</v>
      </c>
      <c r="O1786" s="1" t="str">
        <f ca="1">IFERROR(INDEX(SBi!$2:$2,MATCH(G1786,SBi!$1:$1,1)),SBi!$K$2)</f>
        <v>1979-1998</v>
      </c>
      <c r="P1786" s="1">
        <f ca="1">IFERROR(INDEX(SBi!$C$3:$K$28,MATCH(E1786,SBi!$B$3:$B$28,0),MATCH(O1786,SBi!$C$2:$K$2,0)),0)</f>
        <v>105.4</v>
      </c>
      <c r="Q1786" s="19">
        <f t="shared" ca="1" si="359"/>
        <v>15.0722</v>
      </c>
      <c r="R1786" s="19" t="str">
        <f ca="1">IFERROR(INDEX(VpD!$2:$2,MATCH(G1786,VpD!$1:$1,1)),VpD!$I$2)</f>
        <v>1979-1998</v>
      </c>
      <c r="S1786" s="1">
        <f ca="1">IFERROR(INDEX(VpD!$C$3:$I$27,MATCH(E1786,VpD!$B$3:$B$27,0),MATCH(R1786,VpD!$C$2:$I$2,0)),0)</f>
        <v>90</v>
      </c>
      <c r="T1786" s="19">
        <f t="shared" ca="1" si="360"/>
        <v>12.87</v>
      </c>
      <c r="U1786" s="14" t="str">
        <f t="shared" ca="1" si="361"/>
        <v xml:space="preserve">711760.37 </v>
      </c>
      <c r="V1786" s="14" t="str">
        <f t="shared" ca="1" si="362"/>
        <v>6171769.5</v>
      </c>
      <c r="W1786" s="14" t="str">
        <f t="shared" ca="1" si="363"/>
        <v>POINT(711760.37 6171769.5)</v>
      </c>
      <c r="X1786" s="14" t="str">
        <f>IFERROR(INDEX(BygningOmraade!B:B,MATCH(A1786,BygningOmraade!A:A,0)),"")</f>
        <v/>
      </c>
    </row>
    <row r="1787" spans="1:24" s="14" customFormat="1" x14ac:dyDescent="0.25">
      <c r="A1787" s="14">
        <f t="shared" si="351"/>
        <v>1787</v>
      </c>
      <c r="B1787" s="14" t="str">
        <f t="shared" ca="1" si="352"/>
        <v>67ad62ad-7a12-4f8a-90a4-a35092c285f0</v>
      </c>
      <c r="C1787" s="14" t="str">
        <f t="shared" ca="1" si="353"/>
        <v>0a3f507e-1a84-32b8-e044-0003ba298018</v>
      </c>
      <c r="D1787" s="14">
        <f t="shared" ca="1" si="354"/>
        <v>997448</v>
      </c>
      <c r="E1787" s="1">
        <f t="shared" ca="1" si="355"/>
        <v>120</v>
      </c>
      <c r="F1787" s="1">
        <f t="shared" ca="1" si="356"/>
        <v>138</v>
      </c>
      <c r="G1787" s="1">
        <f t="shared" ca="1" si="357"/>
        <v>1966</v>
      </c>
      <c r="H1787" s="1" t="str">
        <f ca="1">IFERROR(INDEX(Varmeinstallation!B:B,MATCH(INDIRECT($A$1&amp;"L"&amp;A1787)*1,Varmeinstallation!A:A,0)),"Ingen varmeinstallationer")</f>
        <v>Centralvarme fra eget anlæg, et-kammer fyr</v>
      </c>
      <c r="I1787" s="1" t="str">
        <f ca="1">IFERROR(INDEX(Opvarmningsmiddel!B:B,MATCH(INDIRECT($A$1&amp;"M"&amp;A1787)*1,Opvarmningsmiddel!A:A,0)),"")</f>
        <v>Naturgas</v>
      </c>
      <c r="J1787" s="1">
        <f t="shared" ca="1" si="358"/>
        <v>0</v>
      </c>
      <c r="K1787" s="1" t="str">
        <f ca="1">IFERROR(INDEX(Relationstabel!$C$3:$K$10,MATCH(VALUE(INDIRECT($A$1&amp;"L"&amp;A1787)),Relationstabel!$A$3:$A$10,0),MATCH(IFERROR(VALUE(INDIRECT($A$1&amp;"M"&amp;A1787)),0),Relationstabel!$C$1:$K$1,0)),"Ingen varmeinstallationer")</f>
        <v>Naturgas</v>
      </c>
      <c r="L1787" s="1" t="str">
        <f ca="1">INDEX(Anvendelseskode!B:B,MATCH($E1787,Anvendelseskode!$A:$A,0))</f>
        <v>Fritliggende enfamilieshus (parcelhus)</v>
      </c>
      <c r="M1787" s="1" t="str">
        <f ca="1">INDEX(Anvendelseskode!C:C,MATCH($E1787,Anvendelseskode!$A:$A,0))</f>
        <v>Parcelhuse</v>
      </c>
      <c r="N1787" s="1" t="str">
        <f ca="1">INDEX(Anvendelseskode!D:D,MATCH($E1787,Anvendelseskode!$A:$A,0))</f>
        <v>Private husholdninger</v>
      </c>
      <c r="O1787" s="1" t="str">
        <f ca="1">IFERROR(INDEX(SBi!$2:$2,MATCH(G1787,SBi!$1:$1,1)),SBi!$K$2)</f>
        <v>1961-1972</v>
      </c>
      <c r="P1787" s="1">
        <f ca="1">IFERROR(INDEX(SBi!$C$3:$K$28,MATCH(E1787,SBi!$B$3:$B$28,0),MATCH(O1787,SBi!$C$2:$K$2,0)),0)</f>
        <v>134.30000000000001</v>
      </c>
      <c r="Q1787" s="19">
        <f t="shared" ca="1" si="359"/>
        <v>18.5334</v>
      </c>
      <c r="R1787" s="19" t="str">
        <f ca="1">IFERROR(INDEX(VpD!$2:$2,MATCH(G1787,VpD!$1:$1,1)),VpD!$I$2)</f>
        <v>1961-1972</v>
      </c>
      <c r="S1787" s="1">
        <f ca="1">IFERROR(INDEX(VpD!$C$3:$I$27,MATCH(E1787,VpD!$B$3:$B$27,0),MATCH(R1787,VpD!$C$2:$I$2,0)),0)</f>
        <v>143</v>
      </c>
      <c r="T1787" s="19">
        <f t="shared" ca="1" si="360"/>
        <v>19.734000000000002</v>
      </c>
      <c r="U1787" s="14" t="str">
        <f t="shared" ca="1" si="361"/>
        <v xml:space="preserve">713973.41 </v>
      </c>
      <c r="V1787" s="14" t="str">
        <f t="shared" ca="1" si="362"/>
        <v>6168934.62</v>
      </c>
      <c r="W1787" s="14" t="str">
        <f t="shared" ca="1" si="363"/>
        <v>POINT(713973.41 6168934.62)</v>
      </c>
      <c r="X1787" s="14" t="str">
        <f>IFERROR(INDEX(BygningOmraade!B:B,MATCH(A1787,BygningOmraade!A:A,0)),"")</f>
        <v/>
      </c>
    </row>
    <row r="1788" spans="1:24" s="14" customFormat="1" x14ac:dyDescent="0.25">
      <c r="A1788" s="14">
        <f t="shared" si="351"/>
        <v>1788</v>
      </c>
      <c r="B1788" s="14" t="str">
        <f t="shared" ca="1" si="352"/>
        <v>67c6a6e4-7fe7-4d05-b6f4-ba1bbe99d561</v>
      </c>
      <c r="C1788" s="14" t="str">
        <f t="shared" ca="1" si="353"/>
        <v>0a3f507e-1d91-32b8-e044-0003ba298018</v>
      </c>
      <c r="D1788" s="14">
        <f t="shared" ca="1" si="354"/>
        <v>995759</v>
      </c>
      <c r="E1788" s="1">
        <f t="shared" ca="1" si="355"/>
        <v>120</v>
      </c>
      <c r="F1788" s="1">
        <f t="shared" ca="1" si="356"/>
        <v>120</v>
      </c>
      <c r="G1788" s="1">
        <f t="shared" ca="1" si="357"/>
        <v>1998</v>
      </c>
      <c r="H1788" s="1" t="str">
        <f ca="1">IFERROR(INDEX(Varmeinstallation!B:B,MATCH(INDIRECT($A$1&amp;"L"&amp;A1788)*1,Varmeinstallation!A:A,0)),"Ingen varmeinstallationer")</f>
        <v>Centralvarme fra eget anlæg, et-kammer fyr</v>
      </c>
      <c r="I1788" s="1" t="str">
        <f ca="1">IFERROR(INDEX(Opvarmningsmiddel!B:B,MATCH(INDIRECT($A$1&amp;"M"&amp;A1788)*1,Opvarmningsmiddel!A:A,0)),"")</f>
        <v>Naturgas</v>
      </c>
      <c r="J1788" s="1">
        <f t="shared" ca="1" si="358"/>
        <v>0</v>
      </c>
      <c r="K1788" s="1" t="str">
        <f ca="1">IFERROR(INDEX(Relationstabel!$C$3:$K$10,MATCH(VALUE(INDIRECT($A$1&amp;"L"&amp;A1788)),Relationstabel!$A$3:$A$10,0),MATCH(IFERROR(VALUE(INDIRECT($A$1&amp;"M"&amp;A1788)),0),Relationstabel!$C$1:$K$1,0)),"Ingen varmeinstallationer")</f>
        <v>Naturgas</v>
      </c>
      <c r="L1788" s="1" t="str">
        <f ca="1">INDEX(Anvendelseskode!B:B,MATCH($E1788,Anvendelseskode!$A:$A,0))</f>
        <v>Fritliggende enfamilieshus (parcelhus)</v>
      </c>
      <c r="M1788" s="1" t="str">
        <f ca="1">INDEX(Anvendelseskode!C:C,MATCH($E1788,Anvendelseskode!$A:$A,0))</f>
        <v>Parcelhuse</v>
      </c>
      <c r="N1788" s="1" t="str">
        <f ca="1">INDEX(Anvendelseskode!D:D,MATCH($E1788,Anvendelseskode!$A:$A,0))</f>
        <v>Private husholdninger</v>
      </c>
      <c r="O1788" s="1" t="str">
        <f ca="1">IFERROR(INDEX(SBi!$2:$2,MATCH(G1788,SBi!$1:$1,1)),SBi!$K$2)</f>
        <v>1979-1998</v>
      </c>
      <c r="P1788" s="1">
        <f ca="1">IFERROR(INDEX(SBi!$C$3:$K$28,MATCH(E1788,SBi!$B$3:$B$28,0),MATCH(O1788,SBi!$C$2:$K$2,0)),0)</f>
        <v>105.4</v>
      </c>
      <c r="Q1788" s="19">
        <f t="shared" ca="1" si="359"/>
        <v>12.648</v>
      </c>
      <c r="R1788" s="19" t="str">
        <f ca="1">IFERROR(INDEX(VpD!$2:$2,MATCH(G1788,VpD!$1:$1,1)),VpD!$I$2)</f>
        <v>1979-1998</v>
      </c>
      <c r="S1788" s="1">
        <f ca="1">IFERROR(INDEX(VpD!$C$3:$I$27,MATCH(E1788,VpD!$B$3:$B$27,0),MATCH(R1788,VpD!$C$2:$I$2,0)),0)</f>
        <v>90</v>
      </c>
      <c r="T1788" s="19">
        <f t="shared" ca="1" si="360"/>
        <v>10.8</v>
      </c>
      <c r="U1788" s="14" t="str">
        <f t="shared" ca="1" si="361"/>
        <v xml:space="preserve">712165.69 </v>
      </c>
      <c r="V1788" s="14" t="str">
        <f t="shared" ca="1" si="362"/>
        <v>6169311.77</v>
      </c>
      <c r="W1788" s="14" t="str">
        <f t="shared" ca="1" si="363"/>
        <v>POINT(712165.69 6169311.77)</v>
      </c>
      <c r="X1788" s="14" t="str">
        <f>IFERROR(INDEX(BygningOmraade!B:B,MATCH(A1788,BygningOmraade!A:A,0)),"")</f>
        <v/>
      </c>
    </row>
    <row r="1789" spans="1:24" s="14" customFormat="1" x14ac:dyDescent="0.25">
      <c r="A1789" s="14">
        <f t="shared" si="351"/>
        <v>1789</v>
      </c>
      <c r="B1789" s="14" t="str">
        <f t="shared" ca="1" si="352"/>
        <v>67d8c3a0-8b6f-4c87-ba96-012373c9ffda</v>
      </c>
      <c r="C1789" s="14" t="str">
        <f t="shared" ca="1" si="353"/>
        <v>0a3f507e-1a57-32b8-e044-0003ba298018</v>
      </c>
      <c r="D1789" s="14">
        <f t="shared" ca="1" si="354"/>
        <v>997408</v>
      </c>
      <c r="E1789" s="1">
        <f t="shared" ca="1" si="355"/>
        <v>120</v>
      </c>
      <c r="F1789" s="1">
        <f t="shared" ca="1" si="356"/>
        <v>125</v>
      </c>
      <c r="G1789" s="1">
        <f t="shared" ca="1" si="357"/>
        <v>1966</v>
      </c>
      <c r="H1789" s="1" t="str">
        <f ca="1">IFERROR(INDEX(Varmeinstallation!B:B,MATCH(INDIRECT($A$1&amp;"L"&amp;A1789)*1,Varmeinstallation!A:A,0)),"Ingen varmeinstallationer")</f>
        <v>Centralvarme fra eget anlæg, et-kammer fyr</v>
      </c>
      <c r="I1789" s="1" t="str">
        <f ca="1">IFERROR(INDEX(Opvarmningsmiddel!B:B,MATCH(INDIRECT($A$1&amp;"M"&amp;A1789)*1,Opvarmningsmiddel!A:A,0)),"")</f>
        <v>Naturgas</v>
      </c>
      <c r="J1789" s="1">
        <f t="shared" ca="1" si="358"/>
        <v>0</v>
      </c>
      <c r="K1789" s="1" t="str">
        <f ca="1">IFERROR(INDEX(Relationstabel!$C$3:$K$10,MATCH(VALUE(INDIRECT($A$1&amp;"L"&amp;A1789)),Relationstabel!$A$3:$A$10,0),MATCH(IFERROR(VALUE(INDIRECT($A$1&amp;"M"&amp;A1789)),0),Relationstabel!$C$1:$K$1,0)),"Ingen varmeinstallationer")</f>
        <v>Naturgas</v>
      </c>
      <c r="L1789" s="1" t="str">
        <f ca="1">INDEX(Anvendelseskode!B:B,MATCH($E1789,Anvendelseskode!$A:$A,0))</f>
        <v>Fritliggende enfamilieshus (parcelhus)</v>
      </c>
      <c r="M1789" s="1" t="str">
        <f ca="1">INDEX(Anvendelseskode!C:C,MATCH($E1789,Anvendelseskode!$A:$A,0))</f>
        <v>Parcelhuse</v>
      </c>
      <c r="N1789" s="1" t="str">
        <f ca="1">INDEX(Anvendelseskode!D:D,MATCH($E1789,Anvendelseskode!$A:$A,0))</f>
        <v>Private husholdninger</v>
      </c>
      <c r="O1789" s="1" t="str">
        <f ca="1">IFERROR(INDEX(SBi!$2:$2,MATCH(G1789,SBi!$1:$1,1)),SBi!$K$2)</f>
        <v>1961-1972</v>
      </c>
      <c r="P1789" s="1">
        <f ca="1">IFERROR(INDEX(SBi!$C$3:$K$28,MATCH(E1789,SBi!$B$3:$B$28,0),MATCH(O1789,SBi!$C$2:$K$2,0)),0)</f>
        <v>134.30000000000001</v>
      </c>
      <c r="Q1789" s="19">
        <f t="shared" ca="1" si="359"/>
        <v>16.787500000000001</v>
      </c>
      <c r="R1789" s="19" t="str">
        <f ca="1">IFERROR(INDEX(VpD!$2:$2,MATCH(G1789,VpD!$1:$1,1)),VpD!$I$2)</f>
        <v>1961-1972</v>
      </c>
      <c r="S1789" s="1">
        <f ca="1">IFERROR(INDEX(VpD!$C$3:$I$27,MATCH(E1789,VpD!$B$3:$B$27,0),MATCH(R1789,VpD!$C$2:$I$2,0)),0)</f>
        <v>143</v>
      </c>
      <c r="T1789" s="19">
        <f t="shared" ca="1" si="360"/>
        <v>17.875</v>
      </c>
      <c r="U1789" s="14" t="str">
        <f t="shared" ca="1" si="361"/>
        <v xml:space="preserve">714017.34 </v>
      </c>
      <c r="V1789" s="14" t="str">
        <f t="shared" ca="1" si="362"/>
        <v>6169130.68</v>
      </c>
      <c r="W1789" s="14" t="str">
        <f t="shared" ca="1" si="363"/>
        <v>POINT(714017.34 6169130.68)</v>
      </c>
      <c r="X1789" s="14" t="str">
        <f>IFERROR(INDEX(BygningOmraade!B:B,MATCH(A1789,BygningOmraade!A:A,0)),"")</f>
        <v/>
      </c>
    </row>
    <row r="1790" spans="1:24" s="14" customFormat="1" x14ac:dyDescent="0.25">
      <c r="A1790" s="14">
        <f t="shared" si="351"/>
        <v>1790</v>
      </c>
      <c r="B1790" s="14" t="str">
        <f t="shared" ca="1" si="352"/>
        <v>67ecf0ce-b602-4497-9966-735b1996538c</v>
      </c>
      <c r="C1790" s="14" t="str">
        <f t="shared" ca="1" si="353"/>
        <v>0a3f507e-1a97-32b8-e044-0003ba298018</v>
      </c>
      <c r="D1790" s="14">
        <f t="shared" ca="1" si="354"/>
        <v>997710</v>
      </c>
      <c r="E1790" s="1">
        <f t="shared" ca="1" si="355"/>
        <v>120</v>
      </c>
      <c r="F1790" s="1">
        <f t="shared" ca="1" si="356"/>
        <v>135</v>
      </c>
      <c r="G1790" s="1">
        <f t="shared" ca="1" si="357"/>
        <v>1987</v>
      </c>
      <c r="H1790" s="1" t="str">
        <f ca="1">IFERROR(INDEX(Varmeinstallation!B:B,MATCH(INDIRECT($A$1&amp;"L"&amp;A1790)*1,Varmeinstallation!A:A,0)),"Ingen varmeinstallationer")</f>
        <v>Centralvarme fra eget anlæg, et-kammer fyr</v>
      </c>
      <c r="I1790" s="1" t="str">
        <f ca="1">IFERROR(INDEX(Opvarmningsmiddel!B:B,MATCH(INDIRECT($A$1&amp;"M"&amp;A1790)*1,Opvarmningsmiddel!A:A,0)),"")</f>
        <v>Naturgas</v>
      </c>
      <c r="J1790" s="1">
        <f t="shared" ca="1" si="358"/>
        <v>0</v>
      </c>
      <c r="K1790" s="1" t="str">
        <f ca="1">IFERROR(INDEX(Relationstabel!$C$3:$K$10,MATCH(VALUE(INDIRECT($A$1&amp;"L"&amp;A1790)),Relationstabel!$A$3:$A$10,0),MATCH(IFERROR(VALUE(INDIRECT($A$1&amp;"M"&amp;A1790)),0),Relationstabel!$C$1:$K$1,0)),"Ingen varmeinstallationer")</f>
        <v>Naturgas</v>
      </c>
      <c r="L1790" s="1" t="str">
        <f ca="1">INDEX(Anvendelseskode!B:B,MATCH($E1790,Anvendelseskode!$A:$A,0))</f>
        <v>Fritliggende enfamilieshus (parcelhus)</v>
      </c>
      <c r="M1790" s="1" t="str">
        <f ca="1">INDEX(Anvendelseskode!C:C,MATCH($E1790,Anvendelseskode!$A:$A,0))</f>
        <v>Parcelhuse</v>
      </c>
      <c r="N1790" s="1" t="str">
        <f ca="1">INDEX(Anvendelseskode!D:D,MATCH($E1790,Anvendelseskode!$A:$A,0))</f>
        <v>Private husholdninger</v>
      </c>
      <c r="O1790" s="1" t="str">
        <f ca="1">IFERROR(INDEX(SBi!$2:$2,MATCH(G1790,SBi!$1:$1,1)),SBi!$K$2)</f>
        <v>1979-1998</v>
      </c>
      <c r="P1790" s="1">
        <f ca="1">IFERROR(INDEX(SBi!$C$3:$K$28,MATCH(E1790,SBi!$B$3:$B$28,0),MATCH(O1790,SBi!$C$2:$K$2,0)),0)</f>
        <v>105.4</v>
      </c>
      <c r="Q1790" s="19">
        <f t="shared" ca="1" si="359"/>
        <v>14.228999999999999</v>
      </c>
      <c r="R1790" s="19" t="str">
        <f ca="1">IFERROR(INDEX(VpD!$2:$2,MATCH(G1790,VpD!$1:$1,1)),VpD!$I$2)</f>
        <v>1979-1998</v>
      </c>
      <c r="S1790" s="1">
        <f ca="1">IFERROR(INDEX(VpD!$C$3:$I$27,MATCH(E1790,VpD!$B$3:$B$27,0),MATCH(R1790,VpD!$C$2:$I$2,0)),0)</f>
        <v>90</v>
      </c>
      <c r="T1790" s="19">
        <f t="shared" ca="1" si="360"/>
        <v>12.15</v>
      </c>
      <c r="U1790" s="14" t="str">
        <f t="shared" ca="1" si="361"/>
        <v xml:space="preserve">714109.37 </v>
      </c>
      <c r="V1790" s="14" t="str">
        <f t="shared" ca="1" si="362"/>
        <v>6168976.84</v>
      </c>
      <c r="W1790" s="14" t="str">
        <f t="shared" ca="1" si="363"/>
        <v>POINT(714109.37 6168976.84)</v>
      </c>
      <c r="X1790" s="14" t="str">
        <f>IFERROR(INDEX(BygningOmraade!B:B,MATCH(A1790,BygningOmraade!A:A,0)),"")</f>
        <v/>
      </c>
    </row>
    <row r="1791" spans="1:24" s="14" customFormat="1" x14ac:dyDescent="0.25">
      <c r="A1791" s="14">
        <f t="shared" si="351"/>
        <v>1791</v>
      </c>
      <c r="B1791" s="14" t="str">
        <f t="shared" ca="1" si="352"/>
        <v>67fbb90d-d5c7-4063-a4d1-5913285caa58</v>
      </c>
      <c r="C1791" s="14" t="str">
        <f t="shared" ca="1" si="353"/>
        <v>0a3f507e-1dbc-32b8-e044-0003ba298018</v>
      </c>
      <c r="D1791" s="14">
        <f t="shared" ca="1" si="354"/>
        <v>2540583</v>
      </c>
      <c r="E1791" s="1">
        <f t="shared" ca="1" si="355"/>
        <v>130</v>
      </c>
      <c r="F1791" s="1">
        <f t="shared" ca="1" si="356"/>
        <v>118</v>
      </c>
      <c r="G1791" s="1">
        <f t="shared" ca="1" si="357"/>
        <v>2000</v>
      </c>
      <c r="H1791" s="1" t="str">
        <f ca="1">IFERROR(INDEX(Varmeinstallation!B:B,MATCH(INDIRECT($A$1&amp;"L"&amp;A1791)*1,Varmeinstallation!A:A,0)),"Ingen varmeinstallationer")</f>
        <v>Fjernvarme/blokvarme (radiatorsystemer eller varmluftanlæg)</v>
      </c>
      <c r="I1791" s="1" t="str">
        <f ca="1">IFERROR(INDEX(Opvarmningsmiddel!B:B,MATCH(INDIRECT($A$1&amp;"M"&amp;A1791)*1,Opvarmningsmiddel!A:A,0)),"")</f>
        <v/>
      </c>
      <c r="J1791" s="1">
        <f t="shared" ca="1" si="358"/>
        <v>0</v>
      </c>
      <c r="K1791" s="1" t="str">
        <f ca="1">IFERROR(INDEX(Relationstabel!$C$3:$K$10,MATCH(VALUE(INDIRECT($A$1&amp;"L"&amp;A1791)),Relationstabel!$A$3:$A$10,0),MATCH(IFERROR(VALUE(INDIRECT($A$1&amp;"M"&amp;A1791)),0),Relationstabel!$C$1:$K$1,0)),"Ingen varmeinstallationer")</f>
        <v>Fjernvarme/ Blokvarme</v>
      </c>
      <c r="L1791" s="1" t="str">
        <f ca="1">INDEX(Anvendelseskode!B:B,MATCH($E1791,Anvendelseskode!$A:$A,0))</f>
        <v>Række-, kæde-, dobbelthus (lodret adskillelse mellem enhederne)</v>
      </c>
      <c r="M1791" s="1" t="str">
        <f ca="1">INDEX(Anvendelseskode!C:C,MATCH($E1791,Anvendelseskode!$A:$A,0))</f>
        <v>Række-, kæde og dobbelthuse</v>
      </c>
      <c r="N1791" s="1" t="str">
        <f ca="1">INDEX(Anvendelseskode!D:D,MATCH($E1791,Anvendelseskode!$A:$A,0))</f>
        <v>Private husholdninger</v>
      </c>
      <c r="O1791" s="1" t="str">
        <f ca="1">IFERROR(INDEX(SBi!$2:$2,MATCH(G1791,SBi!$1:$1,1)),SBi!$K$2)</f>
        <v>1999-2006</v>
      </c>
      <c r="P1791" s="1">
        <f ca="1">IFERROR(INDEX(SBi!$C$3:$K$28,MATCH(E1791,SBi!$B$3:$B$28,0),MATCH(O1791,SBi!$C$2:$K$2,0)),0)</f>
        <v>81.5</v>
      </c>
      <c r="Q1791" s="19">
        <f t="shared" ca="1" si="359"/>
        <v>9.6170000000000009</v>
      </c>
      <c r="R1791" s="19" t="str">
        <f ca="1">IFERROR(INDEX(VpD!$2:$2,MATCH(G1791,VpD!$1:$1,1)),VpD!$I$2)</f>
        <v>&gt;1998</v>
      </c>
      <c r="S1791" s="1">
        <f ca="1">IFERROR(INDEX(VpD!$C$3:$I$27,MATCH(E1791,VpD!$B$3:$B$27,0),MATCH(R1791,VpD!$C$2:$I$2,0)),0)</f>
        <v>65</v>
      </c>
      <c r="T1791" s="19">
        <f t="shared" ca="1" si="360"/>
        <v>7.67</v>
      </c>
      <c r="U1791" s="14" t="str">
        <f t="shared" ca="1" si="361"/>
        <v xml:space="preserve">711973.59 </v>
      </c>
      <c r="V1791" s="14" t="str">
        <f t="shared" ca="1" si="362"/>
        <v>6172481.62</v>
      </c>
      <c r="W1791" s="14" t="str">
        <f t="shared" ca="1" si="363"/>
        <v>POINT(711973.59 6172481.62)</v>
      </c>
      <c r="X1791" s="14" t="str">
        <f>IFERROR(INDEX(BygningOmraade!B:B,MATCH(A1791,BygningOmraade!A:A,0)),"")</f>
        <v/>
      </c>
    </row>
    <row r="1792" spans="1:24" s="14" customFormat="1" x14ac:dyDescent="0.25">
      <c r="A1792" s="14">
        <f t="shared" si="351"/>
        <v>1792</v>
      </c>
      <c r="B1792" s="14" t="str">
        <f t="shared" ca="1" si="352"/>
        <v>68014149-6b24-4429-8082-b26a3350e22f</v>
      </c>
      <c r="C1792" s="14" t="str">
        <f t="shared" ca="1" si="353"/>
        <v>0a3f507e-1668-32b8-e044-0003ba298018</v>
      </c>
      <c r="D1792" s="14">
        <f t="shared" ca="1" si="354"/>
        <v>997035</v>
      </c>
      <c r="E1792" s="1">
        <f t="shared" ca="1" si="355"/>
        <v>130</v>
      </c>
      <c r="F1792" s="1">
        <f t="shared" ca="1" si="356"/>
        <v>102</v>
      </c>
      <c r="G1792" s="1">
        <f t="shared" ca="1" si="357"/>
        <v>1977</v>
      </c>
      <c r="H1792" s="1" t="str">
        <f ca="1">IFERROR(INDEX(Varmeinstallation!B:B,MATCH(INDIRECT($A$1&amp;"L"&amp;A1792)*1,Varmeinstallation!A:A,0)),"Ingen varmeinstallationer")</f>
        <v>Fjernvarme/blokvarme (radiatorsystemer eller varmluftanlæg)</v>
      </c>
      <c r="I1792" s="1" t="str">
        <f ca="1">IFERROR(INDEX(Opvarmningsmiddel!B:B,MATCH(INDIRECT($A$1&amp;"M"&amp;A1792)*1,Opvarmningsmiddel!A:A,0)),"")</f>
        <v/>
      </c>
      <c r="J1792" s="1">
        <f t="shared" ca="1" si="358"/>
        <v>0</v>
      </c>
      <c r="K1792" s="1" t="str">
        <f ca="1">IFERROR(INDEX(Relationstabel!$C$3:$K$10,MATCH(VALUE(INDIRECT($A$1&amp;"L"&amp;A1792)),Relationstabel!$A$3:$A$10,0),MATCH(IFERROR(VALUE(INDIRECT($A$1&amp;"M"&amp;A1792)),0),Relationstabel!$C$1:$K$1,0)),"Ingen varmeinstallationer")</f>
        <v>Fjernvarme/ Blokvarme</v>
      </c>
      <c r="L1792" s="1" t="str">
        <f ca="1">INDEX(Anvendelseskode!B:B,MATCH($E1792,Anvendelseskode!$A:$A,0))</f>
        <v>Række-, kæde-, dobbelthus (lodret adskillelse mellem enhederne)</v>
      </c>
      <c r="M1792" s="1" t="str">
        <f ca="1">INDEX(Anvendelseskode!C:C,MATCH($E1792,Anvendelseskode!$A:$A,0))</f>
        <v>Række-, kæde og dobbelthuse</v>
      </c>
      <c r="N1792" s="1" t="str">
        <f ca="1">INDEX(Anvendelseskode!D:D,MATCH($E1792,Anvendelseskode!$A:$A,0))</f>
        <v>Private husholdninger</v>
      </c>
      <c r="O1792" s="1" t="str">
        <f ca="1">IFERROR(INDEX(SBi!$2:$2,MATCH(G1792,SBi!$1:$1,1)),SBi!$K$2)</f>
        <v>1973-1978</v>
      </c>
      <c r="P1792" s="1">
        <f ca="1">IFERROR(INDEX(SBi!$C$3:$K$28,MATCH(E1792,SBi!$B$3:$B$28,0),MATCH(O1792,SBi!$C$2:$K$2,0)),0)</f>
        <v>112.6</v>
      </c>
      <c r="Q1792" s="19">
        <f t="shared" ca="1" si="359"/>
        <v>11.485199999999999</v>
      </c>
      <c r="R1792" s="19" t="str">
        <f ca="1">IFERROR(INDEX(VpD!$2:$2,MATCH(G1792,VpD!$1:$1,1)),VpD!$I$2)</f>
        <v>1973-1978</v>
      </c>
      <c r="S1792" s="1">
        <f ca="1">IFERROR(INDEX(VpD!$C$3:$I$27,MATCH(E1792,VpD!$B$3:$B$27,0),MATCH(R1792,VpD!$C$2:$I$2,0)),0)</f>
        <v>98</v>
      </c>
      <c r="T1792" s="19">
        <f t="shared" ca="1" si="360"/>
        <v>9.9960000000000004</v>
      </c>
      <c r="U1792" s="14" t="str">
        <f t="shared" ca="1" si="361"/>
        <v xml:space="preserve">713590.27 </v>
      </c>
      <c r="V1792" s="14" t="str">
        <f t="shared" ca="1" si="362"/>
        <v>6169489.61</v>
      </c>
      <c r="W1792" s="14" t="str">
        <f t="shared" ca="1" si="363"/>
        <v>POINT(713590.27 6169489.61)</v>
      </c>
      <c r="X1792" s="14" t="str">
        <f>IFERROR(INDEX(BygningOmraade!B:B,MATCH(A1792,BygningOmraade!A:A,0)),"")</f>
        <v/>
      </c>
    </row>
    <row r="1793" spans="1:24" s="14" customFormat="1" x14ac:dyDescent="0.25">
      <c r="A1793" s="14">
        <f t="shared" si="351"/>
        <v>1793</v>
      </c>
      <c r="B1793" s="14" t="str">
        <f t="shared" ca="1" si="352"/>
        <v>68116f41-6362-4213-9c06-5a1431a2ba1b</v>
      </c>
      <c r="C1793" s="14" t="str">
        <f t="shared" ca="1" si="353"/>
        <v>0a3f507e-1d10-32b8-e044-0003ba298018</v>
      </c>
      <c r="D1793" s="14">
        <f t="shared" ca="1" si="354"/>
        <v>993765</v>
      </c>
      <c r="E1793" s="1">
        <f t="shared" ca="1" si="355"/>
        <v>120</v>
      </c>
      <c r="F1793" s="1">
        <f t="shared" ca="1" si="356"/>
        <v>134</v>
      </c>
      <c r="G1793" s="1">
        <f t="shared" ca="1" si="357"/>
        <v>1982</v>
      </c>
      <c r="H1793" s="1" t="str">
        <f ca="1">IFERROR(INDEX(Varmeinstallation!B:B,MATCH(INDIRECT($A$1&amp;"L"&amp;A1793)*1,Varmeinstallation!A:A,0)),"Ingen varmeinstallationer")</f>
        <v>Centralvarme fra eget anlæg, et-kammer fyr</v>
      </c>
      <c r="I1793" s="1" t="str">
        <f ca="1">IFERROR(INDEX(Opvarmningsmiddel!B:B,MATCH(INDIRECT($A$1&amp;"M"&amp;A1793)*1,Opvarmningsmiddel!A:A,0)),"")</f>
        <v>Naturgas</v>
      </c>
      <c r="J1793" s="1">
        <f t="shared" ca="1" si="358"/>
        <v>90</v>
      </c>
      <c r="K1793" s="1" t="str">
        <f ca="1">IFERROR(INDEX(Relationstabel!$C$3:$K$10,MATCH(VALUE(INDIRECT($A$1&amp;"L"&amp;A1793)),Relationstabel!$A$3:$A$10,0),MATCH(IFERROR(VALUE(INDIRECT($A$1&amp;"M"&amp;A1793)),0),Relationstabel!$C$1:$K$1,0)),"Ingen varmeinstallationer")</f>
        <v>Naturgas</v>
      </c>
      <c r="L1793" s="1" t="str">
        <f ca="1">INDEX(Anvendelseskode!B:B,MATCH($E1793,Anvendelseskode!$A:$A,0))</f>
        <v>Fritliggende enfamilieshus (parcelhus)</v>
      </c>
      <c r="M1793" s="1" t="str">
        <f ca="1">INDEX(Anvendelseskode!C:C,MATCH($E1793,Anvendelseskode!$A:$A,0))</f>
        <v>Parcelhuse</v>
      </c>
      <c r="N1793" s="1" t="str">
        <f ca="1">INDEX(Anvendelseskode!D:D,MATCH($E1793,Anvendelseskode!$A:$A,0))</f>
        <v>Private husholdninger</v>
      </c>
      <c r="O1793" s="1" t="str">
        <f ca="1">IFERROR(INDEX(SBi!$2:$2,MATCH(G1793,SBi!$1:$1,1)),SBi!$K$2)</f>
        <v>1979-1998</v>
      </c>
      <c r="P1793" s="1">
        <f ca="1">IFERROR(INDEX(SBi!$C$3:$K$28,MATCH(E1793,SBi!$B$3:$B$28,0),MATCH(O1793,SBi!$C$2:$K$2,0)),0)</f>
        <v>105.4</v>
      </c>
      <c r="Q1793" s="19">
        <f t="shared" ca="1" si="359"/>
        <v>14.1236</v>
      </c>
      <c r="R1793" s="19" t="str">
        <f ca="1">IFERROR(INDEX(VpD!$2:$2,MATCH(G1793,VpD!$1:$1,1)),VpD!$I$2)</f>
        <v>1979-1998</v>
      </c>
      <c r="S1793" s="1">
        <f ca="1">IFERROR(INDEX(VpD!$C$3:$I$27,MATCH(E1793,VpD!$B$3:$B$27,0),MATCH(R1793,VpD!$C$2:$I$2,0)),0)</f>
        <v>90</v>
      </c>
      <c r="T1793" s="19">
        <f t="shared" ca="1" si="360"/>
        <v>12.06</v>
      </c>
      <c r="U1793" s="14" t="str">
        <f t="shared" ca="1" si="361"/>
        <v xml:space="preserve">710801.05 </v>
      </c>
      <c r="V1793" s="14" t="str">
        <f t="shared" ca="1" si="362"/>
        <v>6172058.88</v>
      </c>
      <c r="W1793" s="14" t="str">
        <f t="shared" ca="1" si="363"/>
        <v>POINT(710801.05 6172058.88)</v>
      </c>
      <c r="X1793" s="14" t="str">
        <f>IFERROR(INDEX(BygningOmraade!B:B,MATCH(A1793,BygningOmraade!A:A,0)),"")</f>
        <v/>
      </c>
    </row>
    <row r="1794" spans="1:24" s="14" customFormat="1" x14ac:dyDescent="0.25">
      <c r="A1794" s="14">
        <f t="shared" si="351"/>
        <v>1794</v>
      </c>
      <c r="B1794" s="14" t="str">
        <f t="shared" ca="1" si="352"/>
        <v>681ec57b-fb5f-480f-b8a3-189533563390</v>
      </c>
      <c r="C1794" s="14" t="str">
        <f t="shared" ca="1" si="353"/>
        <v>0a3f507e-1fc2-32b8-e044-0003ba298018</v>
      </c>
      <c r="D1794" s="14">
        <f t="shared" ca="1" si="354"/>
        <v>994102</v>
      </c>
      <c r="E1794" s="1">
        <f t="shared" ca="1" si="355"/>
        <v>120</v>
      </c>
      <c r="F1794" s="1">
        <f t="shared" ca="1" si="356"/>
        <v>119</v>
      </c>
      <c r="G1794" s="1">
        <f t="shared" ca="1" si="357"/>
        <v>1972</v>
      </c>
      <c r="H1794" s="1" t="str">
        <f ca="1">IFERROR(INDEX(Varmeinstallation!B:B,MATCH(INDIRECT($A$1&amp;"L"&amp;A1794)*1,Varmeinstallation!A:A,0)),"Ingen varmeinstallationer")</f>
        <v>Centralvarme fra eget anlæg, et-kammer fyr</v>
      </c>
      <c r="I1794" s="1" t="str">
        <f ca="1">IFERROR(INDEX(Opvarmningsmiddel!B:B,MATCH(INDIRECT($A$1&amp;"M"&amp;A1794)*1,Opvarmningsmiddel!A:A,0)),"")</f>
        <v>Naturgas</v>
      </c>
      <c r="J1794" s="1">
        <f t="shared" ca="1" si="358"/>
        <v>2</v>
      </c>
      <c r="K1794" s="1" t="str">
        <f ca="1">IFERROR(INDEX(Relationstabel!$C$3:$K$10,MATCH(VALUE(INDIRECT($A$1&amp;"L"&amp;A1794)),Relationstabel!$A$3:$A$10,0),MATCH(IFERROR(VALUE(INDIRECT($A$1&amp;"M"&amp;A1794)),0),Relationstabel!$C$1:$K$1,0)),"Ingen varmeinstallationer")</f>
        <v>Naturgas</v>
      </c>
      <c r="L1794" s="1" t="str">
        <f ca="1">INDEX(Anvendelseskode!B:B,MATCH($E1794,Anvendelseskode!$A:$A,0))</f>
        <v>Fritliggende enfamilieshus (parcelhus)</v>
      </c>
      <c r="M1794" s="1" t="str">
        <f ca="1">INDEX(Anvendelseskode!C:C,MATCH($E1794,Anvendelseskode!$A:$A,0))</f>
        <v>Parcelhuse</v>
      </c>
      <c r="N1794" s="1" t="str">
        <f ca="1">INDEX(Anvendelseskode!D:D,MATCH($E1794,Anvendelseskode!$A:$A,0))</f>
        <v>Private husholdninger</v>
      </c>
      <c r="O1794" s="1" t="str">
        <f ca="1">IFERROR(INDEX(SBi!$2:$2,MATCH(G1794,SBi!$1:$1,1)),SBi!$K$2)</f>
        <v>1961-1972</v>
      </c>
      <c r="P1794" s="1">
        <f ca="1">IFERROR(INDEX(SBi!$C$3:$K$28,MATCH(E1794,SBi!$B$3:$B$28,0),MATCH(O1794,SBi!$C$2:$K$2,0)),0)</f>
        <v>134.30000000000001</v>
      </c>
      <c r="Q1794" s="19">
        <f t="shared" ca="1" si="359"/>
        <v>15.9817</v>
      </c>
      <c r="R1794" s="19" t="str">
        <f ca="1">IFERROR(INDEX(VpD!$2:$2,MATCH(G1794,VpD!$1:$1,1)),VpD!$I$2)</f>
        <v>1961-1972</v>
      </c>
      <c r="S1794" s="1">
        <f ca="1">IFERROR(INDEX(VpD!$C$3:$I$27,MATCH(E1794,VpD!$B$3:$B$27,0),MATCH(R1794,VpD!$C$2:$I$2,0)),0)</f>
        <v>143</v>
      </c>
      <c r="T1794" s="19">
        <f t="shared" ca="1" si="360"/>
        <v>17.016999999999999</v>
      </c>
      <c r="U1794" s="14" t="str">
        <f t="shared" ca="1" si="361"/>
        <v xml:space="preserve">711015.34 </v>
      </c>
      <c r="V1794" s="14" t="str">
        <f t="shared" ca="1" si="362"/>
        <v>6171712.28</v>
      </c>
      <c r="W1794" s="14" t="str">
        <f t="shared" ca="1" si="363"/>
        <v>POINT(711015.34 6171712.28)</v>
      </c>
      <c r="X1794" s="14" t="str">
        <f>IFERROR(INDEX(BygningOmraade!B:B,MATCH(A1794,BygningOmraade!A:A,0)),"")</f>
        <v/>
      </c>
    </row>
    <row r="1795" spans="1:24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682bac2c-f52f-4784-9ece-c9de30a9ff98</v>
      </c>
      <c r="C1795" s="14" t="str">
        <f t="shared" ref="C1795:C1858" ca="1" si="366">INDIRECT($A$1&amp;"C"&amp;A1795)</f>
        <v>0a3f507e-19ad-32b8-e044-0003ba298018</v>
      </c>
      <c r="D1795" s="14">
        <f t="shared" ref="D1795:D1858" ca="1" si="367">INDIRECT($A$1&amp;"D"&amp;A1795)</f>
        <v>995280</v>
      </c>
      <c r="E1795" s="1">
        <f t="shared" ref="E1795:E1858" ca="1" si="368">ROUNDDOWN(INDIRECT($A$1&amp;"E"&amp;A1795),-1)</f>
        <v>130</v>
      </c>
      <c r="F1795" s="1">
        <f t="shared" ref="F1795:F1858" ca="1" si="369">INDIRECT($A$1&amp;"G"&amp;A1795)+INDIRECT($A$1&amp;"H"&amp;A1795)+INDIRECT($A$1&amp;"I"&amp;A1795)*0.5</f>
        <v>124</v>
      </c>
      <c r="G1795" s="1">
        <f t="shared" ref="G1795:G1858" ca="1" si="370">MAX(INDIRECT($A$1&amp;"J"&amp;A1795),INDIRECT($A$1&amp;"K"&amp;A1795))</f>
        <v>1976</v>
      </c>
      <c r="H1795" s="1" t="str">
        <f ca="1">IFERROR(INDEX(Varmeinstallation!B:B,MATCH(INDIRECT($A$1&amp;"L"&amp;A1795)*1,Varmeinstallation!A:A,0)),"Ingen varmeinstallationer")</f>
        <v>Elovne, elpaneler</v>
      </c>
      <c r="I1795" s="1" t="str">
        <f ca="1">IFERROR(INDEX(Opvarmningsmiddel!B:B,MATCH(INDIRECT($A$1&amp;"M"&amp;A1795)*1,Opvarmningsmiddel!A:A,0)),"")</f>
        <v>Elektricitet</v>
      </c>
      <c r="J1795" s="1">
        <f t="shared" ref="J1795:J1858" ca="1" si="371">VALUE(INDIRECT($A$1&amp;"N"&amp;A1795))</f>
        <v>0</v>
      </c>
      <c r="K1795" s="1" t="str">
        <f ca="1">IFERROR(INDEX(Relationstabel!$C$3:$K$10,MATCH(VALUE(INDIRECT($A$1&amp;"L"&amp;A1795)),Relationstabel!$A$3:$A$10,0),MATCH(IFERROR(VALUE(INDIRECT($A$1&amp;"M"&amp;A1795)),0),Relationstabel!$C$1:$K$1,0)),"Ingen varmeinstallationer")</f>
        <v>Elvarme</v>
      </c>
      <c r="L1795" s="1" t="str">
        <f ca="1">INDEX(Anvendelseskode!B:B,MATCH($E1795,Anvendelseskode!$A:$A,0))</f>
        <v>Række-, kæde-, dobbelthus (lodret adskillelse mellem enhederne)</v>
      </c>
      <c r="M1795" s="1" t="str">
        <f ca="1">INDEX(Anvendelseskode!C:C,MATCH($E1795,Anvendelseskode!$A:$A,0))</f>
        <v>Række-, kæde og dobbelthuse</v>
      </c>
      <c r="N1795" s="1" t="str">
        <f ca="1">INDEX(Anvendelseskode!D:D,MATCH($E1795,Anvendelseskode!$A:$A,0))</f>
        <v>Private husholdninger</v>
      </c>
      <c r="O1795" s="1" t="str">
        <f ca="1">IFERROR(INDEX(SBi!$2:$2,MATCH(G1795,SBi!$1:$1,1)),SBi!$K$2)</f>
        <v>1973-1978</v>
      </c>
      <c r="P1795" s="1">
        <f ca="1">IFERROR(INDEX(SBi!$C$3:$K$28,MATCH(E1795,SBi!$B$3:$B$28,0),MATCH(O1795,SBi!$C$2:$K$2,0)),0)</f>
        <v>112.6</v>
      </c>
      <c r="Q1795" s="19">
        <f t="shared" ref="Q1795:Q1858" ca="1" si="372">P1795*F1795/1000</f>
        <v>13.962399999999999</v>
      </c>
      <c r="R1795" s="19" t="str">
        <f ca="1">IFERROR(INDEX(VpD!$2:$2,MATCH(G1795,VpD!$1:$1,1)),VpD!$I$2)</f>
        <v>1973-1978</v>
      </c>
      <c r="S1795" s="1">
        <f ca="1">IFERROR(INDEX(VpD!$C$3:$I$27,MATCH(E1795,VpD!$B$3:$B$27,0),MATCH(R1795,VpD!$C$2:$I$2,0)),0)</f>
        <v>98</v>
      </c>
      <c r="T1795" s="19">
        <f t="shared" ref="T1795:T1858" ca="1" si="373">S1795*F1795/1000</f>
        <v>12.151999999999999</v>
      </c>
      <c r="U1795" s="14" t="str">
        <f t="shared" ref="U1795:U1858" ca="1" si="374">IFERROR(SUBSTITUTE(LEFT(W1795,FIND(" ",W1795)),"POINT(",""),"")</f>
        <v xml:space="preserve">711787.99 </v>
      </c>
      <c r="V1795" s="14" t="str">
        <f t="shared" ref="V1795:V1858" ca="1" si="375">IFERROR(SUBSTITUTE(RIGHT(W1795,LEN(W1795)-FIND(" ",W1795)),")",""),"")</f>
        <v>6172347.39</v>
      </c>
      <c r="W1795" s="14" t="str">
        <f t="shared" ref="W1795:W1858" ca="1" si="376">INDIRECT($A$1&amp;"o"&amp;A1795)</f>
        <v>POINT(711787.99 6172347.39)</v>
      </c>
      <c r="X1795" s="14" t="str">
        <f>IFERROR(INDEX(BygningOmraade!B:B,MATCH(A1795,BygningOmraade!A:A,0)),"")</f>
        <v/>
      </c>
    </row>
    <row r="1796" spans="1:24" s="14" customFormat="1" x14ac:dyDescent="0.25">
      <c r="A1796" s="14">
        <f t="shared" si="364"/>
        <v>1796</v>
      </c>
      <c r="B1796" s="14" t="str">
        <f t="shared" ca="1" si="365"/>
        <v>682dcd03-6f95-4830-bce7-5a08320a3960</v>
      </c>
      <c r="C1796" s="14" t="str">
        <f t="shared" ca="1" si="366"/>
        <v>0a3f507e-199a-32b8-e044-0003ba298018</v>
      </c>
      <c r="D1796" s="14">
        <f t="shared" ca="1" si="367"/>
        <v>995213</v>
      </c>
      <c r="E1796" s="1">
        <f t="shared" ca="1" si="368"/>
        <v>130</v>
      </c>
      <c r="F1796" s="1">
        <f t="shared" ca="1" si="369"/>
        <v>125</v>
      </c>
      <c r="G1796" s="1">
        <f t="shared" ca="1" si="370"/>
        <v>1976</v>
      </c>
      <c r="H1796" s="1" t="str">
        <f ca="1">IFERROR(INDEX(Varmeinstallation!B:B,MATCH(INDIRECT($A$1&amp;"L"&amp;A1796)*1,Varmeinstallation!A:A,0)),"Ingen varmeinstallationer")</f>
        <v>Fjernvarme/blokvarme (radiatorsystemer eller varmluftanlæg)</v>
      </c>
      <c r="I1796" s="1" t="str">
        <f ca="1">IFERROR(INDEX(Opvarmningsmiddel!B:B,MATCH(INDIRECT($A$1&amp;"M"&amp;A1796)*1,Opvarmningsmiddel!A:A,0)),"")</f>
        <v/>
      </c>
      <c r="J1796" s="1">
        <f t="shared" ca="1" si="371"/>
        <v>2</v>
      </c>
      <c r="K1796" s="1" t="str">
        <f ca="1">IFERROR(INDEX(Relationstabel!$C$3:$K$10,MATCH(VALUE(INDIRECT($A$1&amp;"L"&amp;A1796)),Relationstabel!$A$3:$A$10,0),MATCH(IFERROR(VALUE(INDIRECT($A$1&amp;"M"&amp;A1796)),0),Relationstabel!$C$1:$K$1,0)),"Ingen varmeinstallationer")</f>
        <v>Fjernvarme/ Blokvarme</v>
      </c>
      <c r="L1796" s="1" t="str">
        <f ca="1">INDEX(Anvendelseskode!B:B,MATCH($E1796,Anvendelseskode!$A:$A,0))</f>
        <v>Række-, kæde-, dobbelthus (lodret adskillelse mellem enhederne)</v>
      </c>
      <c r="M1796" s="1" t="str">
        <f ca="1">INDEX(Anvendelseskode!C:C,MATCH($E1796,Anvendelseskode!$A:$A,0))</f>
        <v>Række-, kæde og dobbelthuse</v>
      </c>
      <c r="N1796" s="1" t="str">
        <f ca="1">INDEX(Anvendelseskode!D:D,MATCH($E1796,Anvendelseskode!$A:$A,0))</f>
        <v>Private husholdninger</v>
      </c>
      <c r="O1796" s="1" t="str">
        <f ca="1">IFERROR(INDEX(SBi!$2:$2,MATCH(G1796,SBi!$1:$1,1)),SBi!$K$2)</f>
        <v>1973-1978</v>
      </c>
      <c r="P1796" s="1">
        <f ca="1">IFERROR(INDEX(SBi!$C$3:$K$28,MATCH(E1796,SBi!$B$3:$B$28,0),MATCH(O1796,SBi!$C$2:$K$2,0)),0)</f>
        <v>112.6</v>
      </c>
      <c r="Q1796" s="19">
        <f t="shared" ca="1" si="372"/>
        <v>14.074999999999999</v>
      </c>
      <c r="R1796" s="19" t="str">
        <f ca="1">IFERROR(INDEX(VpD!$2:$2,MATCH(G1796,VpD!$1:$1,1)),VpD!$I$2)</f>
        <v>1973-1978</v>
      </c>
      <c r="S1796" s="1">
        <f ca="1">IFERROR(INDEX(VpD!$C$3:$I$27,MATCH(E1796,VpD!$B$3:$B$27,0),MATCH(R1796,VpD!$C$2:$I$2,0)),0)</f>
        <v>98</v>
      </c>
      <c r="T1796" s="19">
        <f t="shared" ca="1" si="373"/>
        <v>12.25</v>
      </c>
      <c r="U1796" s="14" t="str">
        <f t="shared" ca="1" si="374"/>
        <v xml:space="preserve">711820.3 </v>
      </c>
      <c r="V1796" s="14" t="str">
        <f t="shared" ca="1" si="375"/>
        <v>6172397.13</v>
      </c>
      <c r="W1796" s="14" t="str">
        <f t="shared" ca="1" si="376"/>
        <v>POINT(711820.3 6172397.13)</v>
      </c>
      <c r="X1796" s="14" t="str">
        <f>IFERROR(INDEX(BygningOmraade!B:B,MATCH(A1796,BygningOmraade!A:A,0)),"")</f>
        <v/>
      </c>
    </row>
    <row r="1797" spans="1:24" s="14" customFormat="1" x14ac:dyDescent="0.25">
      <c r="A1797" s="14">
        <f t="shared" si="364"/>
        <v>1797</v>
      </c>
      <c r="B1797" s="14" t="str">
        <f t="shared" ca="1" si="365"/>
        <v>68332121-a77e-49dc-8f34-3f25c9688d30</v>
      </c>
      <c r="C1797" s="14" t="str">
        <f t="shared" ca="1" si="366"/>
        <v>0a3f507e-1888-32b8-e044-0003ba298018</v>
      </c>
      <c r="D1797" s="14">
        <f t="shared" ca="1" si="367"/>
        <v>994550</v>
      </c>
      <c r="E1797" s="1">
        <f t="shared" ca="1" si="368"/>
        <v>130</v>
      </c>
      <c r="F1797" s="1">
        <f t="shared" ca="1" si="369"/>
        <v>107</v>
      </c>
      <c r="G1797" s="1">
        <f t="shared" ca="1" si="370"/>
        <v>1967</v>
      </c>
      <c r="H1797" s="1" t="str">
        <f ca="1">IFERROR(INDEX(Varmeinstallation!B:B,MATCH(INDIRECT($A$1&amp;"L"&amp;A1797)*1,Varmeinstallation!A:A,0)),"Ingen varmeinstallationer")</f>
        <v>Fjernvarme/blokvarme (radiatorsystemer eller varmluftanlæg)</v>
      </c>
      <c r="I1797" s="1" t="str">
        <f ca="1">IFERROR(INDEX(Opvarmningsmiddel!B:B,MATCH(INDIRECT($A$1&amp;"M"&amp;A1797)*1,Opvarmningsmiddel!A:A,0)),"")</f>
        <v/>
      </c>
      <c r="J1797" s="1">
        <f t="shared" ca="1" si="371"/>
        <v>0</v>
      </c>
      <c r="K1797" s="1" t="str">
        <f ca="1">IFERROR(INDEX(Relationstabel!$C$3:$K$10,MATCH(VALUE(INDIRECT($A$1&amp;"L"&amp;A1797)),Relationstabel!$A$3:$A$10,0),MATCH(IFERROR(VALUE(INDIRECT($A$1&amp;"M"&amp;A1797)),0),Relationstabel!$C$1:$K$1,0)),"Ingen varmeinstallationer")</f>
        <v>Fjernvarme/ Blokvarme</v>
      </c>
      <c r="L1797" s="1" t="str">
        <f ca="1">INDEX(Anvendelseskode!B:B,MATCH($E1797,Anvendelseskode!$A:$A,0))</f>
        <v>Række-, kæde-, dobbelthus (lodret adskillelse mellem enhederne)</v>
      </c>
      <c r="M1797" s="1" t="str">
        <f ca="1">INDEX(Anvendelseskode!C:C,MATCH($E1797,Anvendelseskode!$A:$A,0))</f>
        <v>Række-, kæde og dobbelthuse</v>
      </c>
      <c r="N1797" s="1" t="str">
        <f ca="1">INDEX(Anvendelseskode!D:D,MATCH($E1797,Anvendelseskode!$A:$A,0))</f>
        <v>Private husholdninger</v>
      </c>
      <c r="O1797" s="1" t="str">
        <f ca="1">IFERROR(INDEX(SBi!$2:$2,MATCH(G1797,SBi!$1:$1,1)),SBi!$K$2)</f>
        <v>1961-1972</v>
      </c>
      <c r="P1797" s="1">
        <f ca="1">IFERROR(INDEX(SBi!$C$3:$K$28,MATCH(E1797,SBi!$B$3:$B$28,0),MATCH(O1797,SBi!$C$2:$K$2,0)),0)</f>
        <v>119.9</v>
      </c>
      <c r="Q1797" s="19">
        <f t="shared" ca="1" si="372"/>
        <v>12.829300000000002</v>
      </c>
      <c r="R1797" s="19" t="str">
        <f ca="1">IFERROR(INDEX(VpD!$2:$2,MATCH(G1797,VpD!$1:$1,1)),VpD!$I$2)</f>
        <v>1961-1972</v>
      </c>
      <c r="S1797" s="1">
        <f ca="1">IFERROR(INDEX(VpD!$C$3:$I$27,MATCH(E1797,VpD!$B$3:$B$27,0),MATCH(R1797,VpD!$C$2:$I$2,0)),0)</f>
        <v>120</v>
      </c>
      <c r="T1797" s="19">
        <f t="shared" ca="1" si="373"/>
        <v>12.84</v>
      </c>
      <c r="U1797" s="14" t="str">
        <f t="shared" ca="1" si="374"/>
        <v xml:space="preserve">711489.05 </v>
      </c>
      <c r="V1797" s="14" t="str">
        <f t="shared" ca="1" si="375"/>
        <v>6171606.08</v>
      </c>
      <c r="W1797" s="14" t="str">
        <f t="shared" ca="1" si="376"/>
        <v>POINT(711489.05 6171606.08)</v>
      </c>
      <c r="X1797" s="14" t="str">
        <f>IFERROR(INDEX(BygningOmraade!B:B,MATCH(A1797,BygningOmraade!A:A,0)),"")</f>
        <v/>
      </c>
    </row>
    <row r="1798" spans="1:24" s="14" customFormat="1" x14ac:dyDescent="0.25">
      <c r="A1798" s="14">
        <f t="shared" si="364"/>
        <v>1798</v>
      </c>
      <c r="B1798" s="14" t="str">
        <f t="shared" ca="1" si="365"/>
        <v>684c981a-3e7b-46e6-8595-97f2aa611c42</v>
      </c>
      <c r="C1798" s="14" t="str">
        <f t="shared" ca="1" si="366"/>
        <v>0a3f507e-18a2-32b8-e044-0003ba298018</v>
      </c>
      <c r="D1798" s="14">
        <f t="shared" ca="1" si="367"/>
        <v>994543</v>
      </c>
      <c r="E1798" s="1">
        <f t="shared" ca="1" si="368"/>
        <v>130</v>
      </c>
      <c r="F1798" s="1">
        <f t="shared" ca="1" si="369"/>
        <v>107</v>
      </c>
      <c r="G1798" s="1">
        <f t="shared" ca="1" si="370"/>
        <v>1967</v>
      </c>
      <c r="H1798" s="1" t="str">
        <f ca="1">IFERROR(INDEX(Varmeinstallation!B:B,MATCH(INDIRECT($A$1&amp;"L"&amp;A1798)*1,Varmeinstallation!A:A,0)),"Ingen varmeinstallationer")</f>
        <v>Fjernvarme/blokvarme (radiatorsystemer eller varmluftanlæg)</v>
      </c>
      <c r="I1798" s="1" t="str">
        <f ca="1">IFERROR(INDEX(Opvarmningsmiddel!B:B,MATCH(INDIRECT($A$1&amp;"M"&amp;A1798)*1,Opvarmningsmiddel!A:A,0)),"")</f>
        <v/>
      </c>
      <c r="J1798" s="1">
        <f t="shared" ca="1" si="371"/>
        <v>0</v>
      </c>
      <c r="K1798" s="1" t="str">
        <f ca="1">IFERROR(INDEX(Relationstabel!$C$3:$K$10,MATCH(VALUE(INDIRECT($A$1&amp;"L"&amp;A1798)),Relationstabel!$A$3:$A$10,0),MATCH(IFERROR(VALUE(INDIRECT($A$1&amp;"M"&amp;A1798)),0),Relationstabel!$C$1:$K$1,0)),"Ingen varmeinstallationer")</f>
        <v>Fjernvarme/ Blokvarme</v>
      </c>
      <c r="L1798" s="1" t="str">
        <f ca="1">INDEX(Anvendelseskode!B:B,MATCH($E1798,Anvendelseskode!$A:$A,0))</f>
        <v>Række-, kæde-, dobbelthus (lodret adskillelse mellem enhederne)</v>
      </c>
      <c r="M1798" s="1" t="str">
        <f ca="1">INDEX(Anvendelseskode!C:C,MATCH($E1798,Anvendelseskode!$A:$A,0))</f>
        <v>Række-, kæde og dobbelthuse</v>
      </c>
      <c r="N1798" s="1" t="str">
        <f ca="1">INDEX(Anvendelseskode!D:D,MATCH($E1798,Anvendelseskode!$A:$A,0))</f>
        <v>Private husholdninger</v>
      </c>
      <c r="O1798" s="1" t="str">
        <f ca="1">IFERROR(INDEX(SBi!$2:$2,MATCH(G1798,SBi!$1:$1,1)),SBi!$K$2)</f>
        <v>1961-1972</v>
      </c>
      <c r="P1798" s="1">
        <f ca="1">IFERROR(INDEX(SBi!$C$3:$K$28,MATCH(E1798,SBi!$B$3:$B$28,0),MATCH(O1798,SBi!$C$2:$K$2,0)),0)</f>
        <v>119.9</v>
      </c>
      <c r="Q1798" s="19">
        <f t="shared" ca="1" si="372"/>
        <v>12.829300000000002</v>
      </c>
      <c r="R1798" s="19" t="str">
        <f ca="1">IFERROR(INDEX(VpD!$2:$2,MATCH(G1798,VpD!$1:$1,1)),VpD!$I$2)</f>
        <v>1961-1972</v>
      </c>
      <c r="S1798" s="1">
        <f ca="1">IFERROR(INDEX(VpD!$C$3:$I$27,MATCH(E1798,VpD!$B$3:$B$27,0),MATCH(R1798,VpD!$C$2:$I$2,0)),0)</f>
        <v>120</v>
      </c>
      <c r="T1798" s="19">
        <f t="shared" ca="1" si="373"/>
        <v>12.84</v>
      </c>
      <c r="U1798" s="14" t="str">
        <f t="shared" ca="1" si="374"/>
        <v xml:space="preserve">711492.61 </v>
      </c>
      <c r="V1798" s="14" t="str">
        <f t="shared" ca="1" si="375"/>
        <v>6171693.05</v>
      </c>
      <c r="W1798" s="14" t="str">
        <f t="shared" ca="1" si="376"/>
        <v>POINT(711492.61 6171693.05)</v>
      </c>
      <c r="X1798" s="14" t="str">
        <f>IFERROR(INDEX(BygningOmraade!B:B,MATCH(A1798,BygningOmraade!A:A,0)),"")</f>
        <v/>
      </c>
    </row>
    <row r="1799" spans="1:24" s="14" customFormat="1" x14ac:dyDescent="0.25">
      <c r="A1799" s="14">
        <f t="shared" si="364"/>
        <v>1799</v>
      </c>
      <c r="B1799" s="14" t="str">
        <f t="shared" ca="1" si="365"/>
        <v>68697b6d-7f35-4ea0-b686-0603a6ec9170</v>
      </c>
      <c r="C1799" s="14" t="str">
        <f t="shared" ca="1" si="366"/>
        <v>044ffc85-0bce-45d9-a1d4-c86a3290b264</v>
      </c>
      <c r="D1799" s="14">
        <f t="shared" ca="1" si="367"/>
        <v>100103511</v>
      </c>
      <c r="E1799" s="1">
        <f t="shared" ca="1" si="368"/>
        <v>130</v>
      </c>
      <c r="F1799" s="1">
        <f t="shared" ca="1" si="369"/>
        <v>120</v>
      </c>
      <c r="G1799" s="1">
        <f t="shared" ca="1" si="370"/>
        <v>2017</v>
      </c>
      <c r="H1799" s="1" t="str">
        <f ca="1">IFERROR(INDEX(Varmeinstallation!B:B,MATCH(INDIRECT($A$1&amp;"L"&amp;A1799)*1,Varmeinstallation!A:A,0)),"Ingen varmeinstallationer")</f>
        <v>Fjernvarme/blokvarme (radiatorsystemer eller varmluftanlæg)</v>
      </c>
      <c r="I1799" s="1" t="str">
        <f ca="1">IFERROR(INDEX(Opvarmningsmiddel!B:B,MATCH(INDIRECT($A$1&amp;"M"&amp;A1799)*1,Opvarmningsmiddel!A:A,0)),"")</f>
        <v/>
      </c>
      <c r="J1799" s="1">
        <f t="shared" ca="1" si="371"/>
        <v>0</v>
      </c>
      <c r="K1799" s="1" t="str">
        <f ca="1">IFERROR(INDEX(Relationstabel!$C$3:$K$10,MATCH(VALUE(INDIRECT($A$1&amp;"L"&amp;A1799)),Relationstabel!$A$3:$A$10,0),MATCH(IFERROR(VALUE(INDIRECT($A$1&amp;"M"&amp;A1799)),0),Relationstabel!$C$1:$K$1,0)),"Ingen varmeinstallationer")</f>
        <v>Fjernvarme/ Blokvarme</v>
      </c>
      <c r="L1799" s="1" t="str">
        <f ca="1">INDEX(Anvendelseskode!B:B,MATCH($E1799,Anvendelseskode!$A:$A,0))</f>
        <v>Række-, kæde-, dobbelthus (lodret adskillelse mellem enhederne)</v>
      </c>
      <c r="M1799" s="1" t="str">
        <f ca="1">INDEX(Anvendelseskode!C:C,MATCH($E1799,Anvendelseskode!$A:$A,0))</f>
        <v>Række-, kæde og dobbelthuse</v>
      </c>
      <c r="N1799" s="1" t="str">
        <f ca="1">INDEX(Anvendelseskode!D:D,MATCH($E1799,Anvendelseskode!$A:$A,0))</f>
        <v>Private husholdninger</v>
      </c>
      <c r="O1799" s="1" t="str">
        <f ca="1">IFERROR(INDEX(SBi!$2:$2,MATCH(G1799,SBi!$1:$1,1)),SBi!$K$2)</f>
        <v>Efter 2006</v>
      </c>
      <c r="P1799" s="1">
        <f ca="1">IFERROR(INDEX(SBi!$C$3:$K$28,MATCH(E1799,SBi!$B$3:$B$28,0),MATCH(O1799,SBi!$C$2:$K$2,0)),0)</f>
        <v>66.400000000000006</v>
      </c>
      <c r="Q1799" s="19">
        <f t="shared" ca="1" si="372"/>
        <v>7.9680000000000009</v>
      </c>
      <c r="R1799" s="19" t="str">
        <f ca="1">IFERROR(INDEX(VpD!$2:$2,MATCH(G1799,VpD!$1:$1,1)),VpD!$I$2)</f>
        <v>&gt;1998</v>
      </c>
      <c r="S1799" s="1">
        <f ca="1">IFERROR(INDEX(VpD!$C$3:$I$27,MATCH(E1799,VpD!$B$3:$B$27,0),MATCH(R1799,VpD!$C$2:$I$2,0)),0)</f>
        <v>65</v>
      </c>
      <c r="T1799" s="19">
        <f t="shared" ca="1" si="373"/>
        <v>7.8</v>
      </c>
      <c r="U1799" s="14" t="str">
        <f t="shared" ca="1" si="374"/>
        <v xml:space="preserve">711554.35 </v>
      </c>
      <c r="V1799" s="14" t="str">
        <f t="shared" ca="1" si="375"/>
        <v>6172879.51</v>
      </c>
      <c r="W1799" s="14" t="str">
        <f t="shared" ca="1" si="376"/>
        <v>POINT(711554.35 6172879.51)</v>
      </c>
      <c r="X1799" s="14" t="str">
        <f>IFERROR(INDEX(BygningOmraade!B:B,MATCH(A1799,BygningOmraade!A:A,0)),"")</f>
        <v/>
      </c>
    </row>
    <row r="1800" spans="1:24" s="14" customFormat="1" x14ac:dyDescent="0.25">
      <c r="A1800" s="14">
        <f t="shared" si="364"/>
        <v>1800</v>
      </c>
      <c r="B1800" s="14" t="str">
        <f t="shared" ca="1" si="365"/>
        <v>688db712-745a-4060-b51d-b0e6eca9503b</v>
      </c>
      <c r="C1800" s="14" t="str">
        <f t="shared" ca="1" si="366"/>
        <v>0a3f507e-1e42-32b8-e044-0003ba298018</v>
      </c>
      <c r="D1800" s="14">
        <f t="shared" ca="1" si="367"/>
        <v>994874</v>
      </c>
      <c r="E1800" s="1">
        <f t="shared" ca="1" si="368"/>
        <v>120</v>
      </c>
      <c r="F1800" s="1">
        <f t="shared" ca="1" si="369"/>
        <v>154</v>
      </c>
      <c r="G1800" s="1">
        <f t="shared" ca="1" si="370"/>
        <v>1972</v>
      </c>
      <c r="H1800" s="1" t="str">
        <f ca="1">IFERROR(INDEX(Varmeinstallation!B:B,MATCH(INDIRECT($A$1&amp;"L"&amp;A1800)*1,Varmeinstallation!A:A,0)),"Ingen varmeinstallationer")</f>
        <v>Centralvarme fra eget anlæg, et-kammer fyr</v>
      </c>
      <c r="I1800" s="1" t="str">
        <f ca="1">IFERROR(INDEX(Opvarmningsmiddel!B:B,MATCH(INDIRECT($A$1&amp;"M"&amp;A1800)*1,Opvarmningsmiddel!A:A,0)),"")</f>
        <v>Flydende brændsel (olie, petroleum, flaskegas m.m.)</v>
      </c>
      <c r="J1800" s="1">
        <f t="shared" ca="1" si="371"/>
        <v>2</v>
      </c>
      <c r="K1800" s="1" t="str">
        <f ca="1">IFERROR(INDEX(Relationstabel!$C$3:$K$10,MATCH(VALUE(INDIRECT($A$1&amp;"L"&amp;A1800)),Relationstabel!$A$3:$A$10,0),MATCH(IFERROR(VALUE(INDIRECT($A$1&amp;"M"&amp;A1800)),0),Relationstabel!$C$1:$K$1,0)),"Ingen varmeinstallationer")</f>
        <v>Olie</v>
      </c>
      <c r="L1800" s="1" t="str">
        <f ca="1">INDEX(Anvendelseskode!B:B,MATCH($E1800,Anvendelseskode!$A:$A,0))</f>
        <v>Fritliggende enfamilieshus (parcelhus)</v>
      </c>
      <c r="M1800" s="1" t="str">
        <f ca="1">INDEX(Anvendelseskode!C:C,MATCH($E1800,Anvendelseskode!$A:$A,0))</f>
        <v>Parcelhuse</v>
      </c>
      <c r="N1800" s="1" t="str">
        <f ca="1">INDEX(Anvendelseskode!D:D,MATCH($E1800,Anvendelseskode!$A:$A,0))</f>
        <v>Private husholdninger</v>
      </c>
      <c r="O1800" s="1" t="str">
        <f ca="1">IFERROR(INDEX(SBi!$2:$2,MATCH(G1800,SBi!$1:$1,1)),SBi!$K$2)</f>
        <v>1961-1972</v>
      </c>
      <c r="P1800" s="1">
        <f ca="1">IFERROR(INDEX(SBi!$C$3:$K$28,MATCH(E1800,SBi!$B$3:$B$28,0),MATCH(O1800,SBi!$C$2:$K$2,0)),0)</f>
        <v>134.30000000000001</v>
      </c>
      <c r="Q1800" s="19">
        <f t="shared" ca="1" si="372"/>
        <v>20.682200000000002</v>
      </c>
      <c r="R1800" s="19" t="str">
        <f ca="1">IFERROR(INDEX(VpD!$2:$2,MATCH(G1800,VpD!$1:$1,1)),VpD!$I$2)</f>
        <v>1961-1972</v>
      </c>
      <c r="S1800" s="1">
        <f ca="1">IFERROR(INDEX(VpD!$C$3:$I$27,MATCH(E1800,VpD!$B$3:$B$27,0),MATCH(R1800,VpD!$C$2:$I$2,0)),0)</f>
        <v>143</v>
      </c>
      <c r="T1800" s="19">
        <f t="shared" ca="1" si="373"/>
        <v>22.021999999999998</v>
      </c>
      <c r="U1800" s="14" t="str">
        <f t="shared" ca="1" si="374"/>
        <v xml:space="preserve">711777.1 </v>
      </c>
      <c r="V1800" s="14" t="str">
        <f t="shared" ca="1" si="375"/>
        <v>6171645.84</v>
      </c>
      <c r="W1800" s="14" t="str">
        <f t="shared" ca="1" si="376"/>
        <v>POINT(711777.1 6171645.84)</v>
      </c>
      <c r="X1800" s="14" t="str">
        <f>IFERROR(INDEX(BygningOmraade!B:B,MATCH(A1800,BygningOmraade!A:A,0)),"")</f>
        <v/>
      </c>
    </row>
    <row r="1801" spans="1:24" s="14" customFormat="1" x14ac:dyDescent="0.25">
      <c r="A1801" s="14">
        <f t="shared" si="364"/>
        <v>1801</v>
      </c>
      <c r="B1801" s="14" t="str">
        <f t="shared" ca="1" si="365"/>
        <v>68fef5ce-a65f-4561-8329-9dac0ec865ee</v>
      </c>
      <c r="C1801" s="14" t="str">
        <f t="shared" ca="1" si="366"/>
        <v>0a3f507e-23f4-32b8-e044-0003ba298018</v>
      </c>
      <c r="D1801" s="14">
        <f t="shared" ca="1" si="367"/>
        <v>995031</v>
      </c>
      <c r="E1801" s="1">
        <f t="shared" ca="1" si="368"/>
        <v>130</v>
      </c>
      <c r="F1801" s="1">
        <f t="shared" ca="1" si="369"/>
        <v>74</v>
      </c>
      <c r="G1801" s="1">
        <f t="shared" ca="1" si="370"/>
        <v>1993</v>
      </c>
      <c r="H1801" s="1" t="str">
        <f ca="1">IFERROR(INDEX(Varmeinstallation!B:B,MATCH(INDIRECT($A$1&amp;"L"&amp;A1801)*1,Varmeinstallation!A:A,0)),"Ingen varmeinstallationer")</f>
        <v>Fjernvarme/blokvarme (radiatorsystemer eller varmluftanlæg)</v>
      </c>
      <c r="I1801" s="1" t="str">
        <f ca="1">IFERROR(INDEX(Opvarmningsmiddel!B:B,MATCH(INDIRECT($A$1&amp;"M"&amp;A1801)*1,Opvarmningsmiddel!A:A,0)),"")</f>
        <v/>
      </c>
      <c r="J1801" s="1">
        <f t="shared" ca="1" si="371"/>
        <v>0</v>
      </c>
      <c r="K1801" s="1" t="str">
        <f ca="1">IFERROR(INDEX(Relationstabel!$C$3:$K$10,MATCH(VALUE(INDIRECT($A$1&amp;"L"&amp;A1801)),Relationstabel!$A$3:$A$10,0),MATCH(IFERROR(VALUE(INDIRECT($A$1&amp;"M"&amp;A1801)),0),Relationstabel!$C$1:$K$1,0)),"Ingen varmeinstallationer")</f>
        <v>Fjernvarme/ Blokvarme</v>
      </c>
      <c r="L1801" s="1" t="str">
        <f ca="1">INDEX(Anvendelseskode!B:B,MATCH($E1801,Anvendelseskode!$A:$A,0))</f>
        <v>Række-, kæde-, dobbelthus (lodret adskillelse mellem enhederne)</v>
      </c>
      <c r="M1801" s="1" t="str">
        <f ca="1">INDEX(Anvendelseskode!C:C,MATCH($E1801,Anvendelseskode!$A:$A,0))</f>
        <v>Række-, kæde og dobbelthuse</v>
      </c>
      <c r="N1801" s="1" t="str">
        <f ca="1">INDEX(Anvendelseskode!D:D,MATCH($E1801,Anvendelseskode!$A:$A,0))</f>
        <v>Private husholdninger</v>
      </c>
      <c r="O1801" s="1" t="str">
        <f ca="1">IFERROR(INDEX(SBi!$2:$2,MATCH(G1801,SBi!$1:$1,1)),SBi!$K$2)</f>
        <v>1979-1998</v>
      </c>
      <c r="P1801" s="1">
        <f ca="1">IFERROR(INDEX(SBi!$C$3:$K$28,MATCH(E1801,SBi!$B$3:$B$28,0),MATCH(O1801,SBi!$C$2:$K$2,0)),0)</f>
        <v>96.8</v>
      </c>
      <c r="Q1801" s="19">
        <f t="shared" ca="1" si="372"/>
        <v>7.1631999999999998</v>
      </c>
      <c r="R1801" s="19" t="str">
        <f ca="1">IFERROR(INDEX(VpD!$2:$2,MATCH(G1801,VpD!$1:$1,1)),VpD!$I$2)</f>
        <v>1979-1998</v>
      </c>
      <c r="S1801" s="1">
        <f ca="1">IFERROR(INDEX(VpD!$C$3:$I$27,MATCH(E1801,VpD!$B$3:$B$27,0),MATCH(R1801,VpD!$C$2:$I$2,0)),0)</f>
        <v>74</v>
      </c>
      <c r="T1801" s="19">
        <f t="shared" ca="1" si="373"/>
        <v>5.476</v>
      </c>
      <c r="U1801" s="14" t="str">
        <f t="shared" ca="1" si="374"/>
        <v xml:space="preserve">711686.69 </v>
      </c>
      <c r="V1801" s="14" t="str">
        <f t="shared" ca="1" si="375"/>
        <v>6172568.38</v>
      </c>
      <c r="W1801" s="14" t="str">
        <f t="shared" ca="1" si="376"/>
        <v>POINT(711686.69 6172568.38)</v>
      </c>
      <c r="X1801" s="14" t="str">
        <f>IFERROR(INDEX(BygningOmraade!B:B,MATCH(A1801,BygningOmraade!A:A,0)),"")</f>
        <v/>
      </c>
    </row>
    <row r="1802" spans="1:24" s="14" customFormat="1" x14ac:dyDescent="0.25">
      <c r="A1802" s="14">
        <f t="shared" si="364"/>
        <v>1802</v>
      </c>
      <c r="B1802" s="14" t="str">
        <f t="shared" ca="1" si="365"/>
        <v>6927439d-2b83-4dc3-9e3d-dc682eee7b8b</v>
      </c>
      <c r="C1802" s="14" t="str">
        <f t="shared" ca="1" si="366"/>
        <v>53ba2f34-5fdd-2505-e044-0003ba298018</v>
      </c>
      <c r="D1802" s="14">
        <f t="shared" ca="1" si="367"/>
        <v>2702937</v>
      </c>
      <c r="E1802" s="1">
        <f t="shared" ca="1" si="368"/>
        <v>130</v>
      </c>
      <c r="F1802" s="1">
        <f t="shared" ca="1" si="369"/>
        <v>120</v>
      </c>
      <c r="G1802" s="1">
        <f t="shared" ca="1" si="370"/>
        <v>2008</v>
      </c>
      <c r="H1802" s="1" t="str">
        <f ca="1">IFERROR(INDEX(Varmeinstallation!B:B,MATCH(INDIRECT($A$1&amp;"L"&amp;A1802)*1,Varmeinstallation!A:A,0)),"Ingen varmeinstallationer")</f>
        <v>Centralvarme fra eget anlæg, et-kammer fyr</v>
      </c>
      <c r="I1802" s="1" t="str">
        <f ca="1">IFERROR(INDEX(Opvarmningsmiddel!B:B,MATCH(INDIRECT($A$1&amp;"M"&amp;A1802)*1,Opvarmningsmiddel!A:A,0)),"")</f>
        <v>Naturgas</v>
      </c>
      <c r="J1802" s="1">
        <f t="shared" ca="1" si="371"/>
        <v>90</v>
      </c>
      <c r="K1802" s="1" t="str">
        <f ca="1">IFERROR(INDEX(Relationstabel!$C$3:$K$10,MATCH(VALUE(INDIRECT($A$1&amp;"L"&amp;A1802)),Relationstabel!$A$3:$A$10,0),MATCH(IFERROR(VALUE(INDIRECT($A$1&amp;"M"&amp;A1802)),0),Relationstabel!$C$1:$K$1,0)),"Ingen varmeinstallationer")</f>
        <v>Naturgas</v>
      </c>
      <c r="L1802" s="1" t="str">
        <f ca="1">INDEX(Anvendelseskode!B:B,MATCH($E1802,Anvendelseskode!$A:$A,0))</f>
        <v>Række-, kæde-, dobbelthus (lodret adskillelse mellem enhederne)</v>
      </c>
      <c r="M1802" s="1" t="str">
        <f ca="1">INDEX(Anvendelseskode!C:C,MATCH($E1802,Anvendelseskode!$A:$A,0))</f>
        <v>Række-, kæde og dobbelthuse</v>
      </c>
      <c r="N1802" s="1" t="str">
        <f ca="1">INDEX(Anvendelseskode!D:D,MATCH($E1802,Anvendelseskode!$A:$A,0))</f>
        <v>Private husholdninger</v>
      </c>
      <c r="O1802" s="1" t="str">
        <f ca="1">IFERROR(INDEX(SBi!$2:$2,MATCH(G1802,SBi!$1:$1,1)),SBi!$K$2)</f>
        <v>Efter 2006</v>
      </c>
      <c r="P1802" s="1">
        <f ca="1">IFERROR(INDEX(SBi!$C$3:$K$28,MATCH(E1802,SBi!$B$3:$B$28,0),MATCH(O1802,SBi!$C$2:$K$2,0)),0)</f>
        <v>66.400000000000006</v>
      </c>
      <c r="Q1802" s="19">
        <f t="shared" ca="1" si="372"/>
        <v>7.9680000000000009</v>
      </c>
      <c r="R1802" s="19" t="str">
        <f ca="1">IFERROR(INDEX(VpD!$2:$2,MATCH(G1802,VpD!$1:$1,1)),VpD!$I$2)</f>
        <v>&gt;1998</v>
      </c>
      <c r="S1802" s="1">
        <f ca="1">IFERROR(INDEX(VpD!$C$3:$I$27,MATCH(E1802,VpD!$B$3:$B$27,0),MATCH(R1802,VpD!$C$2:$I$2,0)),0)</f>
        <v>65</v>
      </c>
      <c r="T1802" s="19">
        <f t="shared" ca="1" si="373"/>
        <v>7.8</v>
      </c>
      <c r="U1802" s="14" t="str">
        <f t="shared" ca="1" si="374"/>
        <v xml:space="preserve">712711.09 </v>
      </c>
      <c r="V1802" s="14" t="str">
        <f t="shared" ca="1" si="375"/>
        <v>6168778.13</v>
      </c>
      <c r="W1802" s="14" t="str">
        <f t="shared" ca="1" si="376"/>
        <v>POINT(712711.09 6168778.13)</v>
      </c>
      <c r="X1802" s="14" t="str">
        <f>IFERROR(INDEX(BygningOmraade!B:B,MATCH(A1802,BygningOmraade!A:A,0)),"")</f>
        <v/>
      </c>
    </row>
    <row r="1803" spans="1:24" s="14" customFormat="1" x14ac:dyDescent="0.25">
      <c r="A1803" s="14">
        <f t="shared" si="364"/>
        <v>1803</v>
      </c>
      <c r="B1803" s="14" t="str">
        <f t="shared" ca="1" si="365"/>
        <v>6927bfd8-737c-4ade-8f10-d20bead7a379</v>
      </c>
      <c r="C1803" s="14" t="str">
        <f t="shared" ca="1" si="366"/>
        <v>aa2f57d8-b877-44cb-a35d-946b88fd6b32</v>
      </c>
      <c r="D1803" s="14">
        <f t="shared" ca="1" si="367"/>
        <v>995497</v>
      </c>
      <c r="E1803" s="1">
        <f t="shared" ca="1" si="368"/>
        <v>320</v>
      </c>
      <c r="F1803" s="1">
        <f t="shared" ca="1" si="369"/>
        <v>564</v>
      </c>
      <c r="G1803" s="1">
        <f t="shared" ca="1" si="370"/>
        <v>1965</v>
      </c>
      <c r="H1803" s="1" t="str">
        <f ca="1">IFERROR(INDEX(Varmeinstallation!B:B,MATCH(INDIRECT($A$1&amp;"L"&amp;A1803)*1,Varmeinstallation!A:A,0)),"Ingen varmeinstallationer")</f>
        <v>Centralvarme fra eget anlæg, et-kammer fyr</v>
      </c>
      <c r="I1803" s="1" t="str">
        <f ca="1">IFERROR(INDEX(Opvarmningsmiddel!B:B,MATCH(INDIRECT($A$1&amp;"M"&amp;A1803)*1,Opvarmningsmiddel!A:A,0)),"")</f>
        <v>Naturgas</v>
      </c>
      <c r="J1803" s="1">
        <f t="shared" ca="1" si="371"/>
        <v>0</v>
      </c>
      <c r="K1803" s="1" t="str">
        <f ca="1">IFERROR(INDEX(Relationstabel!$C$3:$K$10,MATCH(VALUE(INDIRECT($A$1&amp;"L"&amp;A1803)),Relationstabel!$A$3:$A$10,0),MATCH(IFERROR(VALUE(INDIRECT($A$1&amp;"M"&amp;A1803)),0),Relationstabel!$C$1:$K$1,0)),"Ingen varmeinstallationer")</f>
        <v>Naturgas</v>
      </c>
      <c r="L1803" s="1" t="str">
        <f ca="1">INDEX(Anvendelseskode!B:B,MATCH($E1803,Anvendelseskode!$A:$A,0))</f>
        <v>Bygning til kontor, handel, lager herunder offentlig administration</v>
      </c>
      <c r="M1803" s="1" t="str">
        <f ca="1">INDEX(Anvendelseskode!C:C,MATCH($E1803,Anvendelseskode!$A:$A,0))</f>
        <v>Kontor, handel, lager, off. adm.</v>
      </c>
      <c r="N1803" s="1" t="str">
        <f ca="1">INDEX(Anvendelseskode!D:D,MATCH($E1803,Anvendelseskode!$A:$A,0))</f>
        <v>Handel og servicevirksomheder</v>
      </c>
      <c r="O1803" s="1" t="str">
        <f ca="1">IFERROR(INDEX(SBi!$2:$2,MATCH(G1803,SBi!$1:$1,1)),SBi!$K$2)</f>
        <v>1961-1972</v>
      </c>
      <c r="P1803" s="1">
        <f ca="1">IFERROR(INDEX(SBi!$C$3:$K$28,MATCH(E1803,SBi!$B$3:$B$28,0),MATCH(O1803,SBi!$C$2:$K$2,0)),0)</f>
        <v>117.5</v>
      </c>
      <c r="Q1803" s="19">
        <f t="shared" ca="1" si="372"/>
        <v>66.27</v>
      </c>
      <c r="R1803" s="19" t="str">
        <f ca="1">IFERROR(INDEX(VpD!$2:$2,MATCH(G1803,VpD!$1:$1,1)),VpD!$I$2)</f>
        <v>1961-1972</v>
      </c>
      <c r="S1803" s="1">
        <f ca="1">IFERROR(INDEX(VpD!$C$3:$I$27,MATCH(E1803,VpD!$B$3:$B$27,0),MATCH(R1803,VpD!$C$2:$I$2,0)),0)</f>
        <v>105</v>
      </c>
      <c r="T1803" s="19">
        <f t="shared" ca="1" si="373"/>
        <v>59.22</v>
      </c>
      <c r="U1803" s="14" t="str">
        <f t="shared" ca="1" si="374"/>
        <v xml:space="preserve">712014.15 </v>
      </c>
      <c r="V1803" s="14" t="str">
        <f t="shared" ca="1" si="375"/>
        <v>6169743.55</v>
      </c>
      <c r="W1803" s="14" t="str">
        <f t="shared" ca="1" si="376"/>
        <v>POINT(712014.15 6169743.55)</v>
      </c>
      <c r="X1803" s="14" t="str">
        <f>IFERROR(INDEX(BygningOmraade!B:B,MATCH(A1803,BygningOmraade!A:A,0)),"")</f>
        <v/>
      </c>
    </row>
    <row r="1804" spans="1:24" s="14" customFormat="1" x14ac:dyDescent="0.25">
      <c r="A1804" s="14">
        <f t="shared" si="364"/>
        <v>1804</v>
      </c>
      <c r="B1804" s="14" t="str">
        <f t="shared" ca="1" si="365"/>
        <v>694d2b3d-3654-44f0-b8a3-bc24af1b2fd9</v>
      </c>
      <c r="C1804" s="14" t="str">
        <f t="shared" ca="1" si="366"/>
        <v>0a3f507e-1fd5-32b8-e044-0003ba298018</v>
      </c>
      <c r="D1804" s="14">
        <f t="shared" ca="1" si="367"/>
        <v>993701</v>
      </c>
      <c r="E1804" s="1">
        <f t="shared" ca="1" si="368"/>
        <v>120</v>
      </c>
      <c r="F1804" s="1">
        <f t="shared" ca="1" si="369"/>
        <v>109</v>
      </c>
      <c r="G1804" s="1">
        <f t="shared" ca="1" si="370"/>
        <v>1984</v>
      </c>
      <c r="H1804" s="1" t="str">
        <f ca="1">IFERROR(INDEX(Varmeinstallation!B:B,MATCH(INDIRECT($A$1&amp;"L"&amp;A1804)*1,Varmeinstallation!A:A,0)),"Ingen varmeinstallationer")</f>
        <v>Centralvarme fra eget anlæg, et-kammer fyr</v>
      </c>
      <c r="I1804" s="1" t="str">
        <f ca="1">IFERROR(INDEX(Opvarmningsmiddel!B:B,MATCH(INDIRECT($A$1&amp;"M"&amp;A1804)*1,Opvarmningsmiddel!A:A,0)),"")</f>
        <v>Naturgas</v>
      </c>
      <c r="J1804" s="1">
        <f t="shared" ca="1" si="371"/>
        <v>2</v>
      </c>
      <c r="K1804" s="1" t="str">
        <f ca="1">IFERROR(INDEX(Relationstabel!$C$3:$K$10,MATCH(VALUE(INDIRECT($A$1&amp;"L"&amp;A1804)),Relationstabel!$A$3:$A$10,0),MATCH(IFERROR(VALUE(INDIRECT($A$1&amp;"M"&amp;A1804)),0),Relationstabel!$C$1:$K$1,0)),"Ingen varmeinstallationer")</f>
        <v>Naturgas</v>
      </c>
      <c r="L1804" s="1" t="str">
        <f ca="1">INDEX(Anvendelseskode!B:B,MATCH($E1804,Anvendelseskode!$A:$A,0))</f>
        <v>Fritliggende enfamilieshus (parcelhus)</v>
      </c>
      <c r="M1804" s="1" t="str">
        <f ca="1">INDEX(Anvendelseskode!C:C,MATCH($E1804,Anvendelseskode!$A:$A,0))</f>
        <v>Parcelhuse</v>
      </c>
      <c r="N1804" s="1" t="str">
        <f ca="1">INDEX(Anvendelseskode!D:D,MATCH($E1804,Anvendelseskode!$A:$A,0))</f>
        <v>Private husholdninger</v>
      </c>
      <c r="O1804" s="1" t="str">
        <f ca="1">IFERROR(INDEX(SBi!$2:$2,MATCH(G1804,SBi!$1:$1,1)),SBi!$K$2)</f>
        <v>1979-1998</v>
      </c>
      <c r="P1804" s="1">
        <f ca="1">IFERROR(INDEX(SBi!$C$3:$K$28,MATCH(E1804,SBi!$B$3:$B$28,0),MATCH(O1804,SBi!$C$2:$K$2,0)),0)</f>
        <v>105.4</v>
      </c>
      <c r="Q1804" s="19">
        <f t="shared" ca="1" si="372"/>
        <v>11.4886</v>
      </c>
      <c r="R1804" s="19" t="str">
        <f ca="1">IFERROR(INDEX(VpD!$2:$2,MATCH(G1804,VpD!$1:$1,1)),VpD!$I$2)</f>
        <v>1979-1998</v>
      </c>
      <c r="S1804" s="1">
        <f ca="1">IFERROR(INDEX(VpD!$C$3:$I$27,MATCH(E1804,VpD!$B$3:$B$27,0),MATCH(R1804,VpD!$C$2:$I$2,0)),0)</f>
        <v>90</v>
      </c>
      <c r="T1804" s="19">
        <f t="shared" ca="1" si="373"/>
        <v>9.81</v>
      </c>
      <c r="U1804" s="14" t="str">
        <f t="shared" ca="1" si="374"/>
        <v xml:space="preserve">710903.81 </v>
      </c>
      <c r="V1804" s="14" t="str">
        <f t="shared" ca="1" si="375"/>
        <v>6171669.89</v>
      </c>
      <c r="W1804" s="14" t="str">
        <f t="shared" ca="1" si="376"/>
        <v>POINT(710903.81 6171669.89)</v>
      </c>
      <c r="X1804" s="14" t="str">
        <f>IFERROR(INDEX(BygningOmraade!B:B,MATCH(A1804,BygningOmraade!A:A,0)),"")</f>
        <v/>
      </c>
    </row>
    <row r="1805" spans="1:24" s="14" customFormat="1" x14ac:dyDescent="0.25">
      <c r="A1805" s="14">
        <f t="shared" si="364"/>
        <v>1805</v>
      </c>
      <c r="B1805" s="14" t="str">
        <f t="shared" ca="1" si="365"/>
        <v>695d546b-73a5-425b-a2a2-125a5ea0f96f</v>
      </c>
      <c r="C1805" s="14" t="str">
        <f t="shared" ca="1" si="366"/>
        <v>0a3f507e-216a-32b8-e044-0003ba298018</v>
      </c>
      <c r="D1805" s="14">
        <f t="shared" ca="1" si="367"/>
        <v>997227</v>
      </c>
      <c r="E1805" s="1">
        <f t="shared" ca="1" si="368"/>
        <v>130</v>
      </c>
      <c r="F1805" s="1">
        <f t="shared" ca="1" si="369"/>
        <v>109</v>
      </c>
      <c r="G1805" s="1">
        <f t="shared" ca="1" si="370"/>
        <v>1978</v>
      </c>
      <c r="H1805" s="1" t="str">
        <f ca="1">IFERROR(INDEX(Varmeinstallation!B:B,MATCH(INDIRECT($A$1&amp;"L"&amp;A1805)*1,Varmeinstallation!A:A,0)),"Ingen varmeinstallationer")</f>
        <v>Fjernvarme/blokvarme (radiatorsystemer eller varmluftanlæg)</v>
      </c>
      <c r="I1805" s="1" t="str">
        <f ca="1">IFERROR(INDEX(Opvarmningsmiddel!B:B,MATCH(INDIRECT($A$1&amp;"M"&amp;A1805)*1,Opvarmningsmiddel!A:A,0)),"")</f>
        <v/>
      </c>
      <c r="J1805" s="1">
        <f t="shared" ca="1" si="371"/>
        <v>0</v>
      </c>
      <c r="K1805" s="1" t="str">
        <f ca="1">IFERROR(INDEX(Relationstabel!$C$3:$K$10,MATCH(VALUE(INDIRECT($A$1&amp;"L"&amp;A1805)),Relationstabel!$A$3:$A$10,0),MATCH(IFERROR(VALUE(INDIRECT($A$1&amp;"M"&amp;A1805)),0),Relationstabel!$C$1:$K$1,0)),"Ingen varmeinstallationer")</f>
        <v>Fjernvarme/ Blokvarme</v>
      </c>
      <c r="L1805" s="1" t="str">
        <f ca="1">INDEX(Anvendelseskode!B:B,MATCH($E1805,Anvendelseskode!$A:$A,0))</f>
        <v>Række-, kæde-, dobbelthus (lodret adskillelse mellem enhederne)</v>
      </c>
      <c r="M1805" s="1" t="str">
        <f ca="1">INDEX(Anvendelseskode!C:C,MATCH($E1805,Anvendelseskode!$A:$A,0))</f>
        <v>Række-, kæde og dobbelthuse</v>
      </c>
      <c r="N1805" s="1" t="str">
        <f ca="1">INDEX(Anvendelseskode!D:D,MATCH($E1805,Anvendelseskode!$A:$A,0))</f>
        <v>Private husholdninger</v>
      </c>
      <c r="O1805" s="1" t="str">
        <f ca="1">IFERROR(INDEX(SBi!$2:$2,MATCH(G1805,SBi!$1:$1,1)),SBi!$K$2)</f>
        <v>1973-1978</v>
      </c>
      <c r="P1805" s="1">
        <f ca="1">IFERROR(INDEX(SBi!$C$3:$K$28,MATCH(E1805,SBi!$B$3:$B$28,0),MATCH(O1805,SBi!$C$2:$K$2,0)),0)</f>
        <v>112.6</v>
      </c>
      <c r="Q1805" s="19">
        <f t="shared" ca="1" si="372"/>
        <v>12.273399999999999</v>
      </c>
      <c r="R1805" s="19" t="str">
        <f ca="1">IFERROR(INDEX(VpD!$2:$2,MATCH(G1805,VpD!$1:$1,1)),VpD!$I$2)</f>
        <v>1973-1978</v>
      </c>
      <c r="S1805" s="1">
        <f ca="1">IFERROR(INDEX(VpD!$C$3:$I$27,MATCH(E1805,VpD!$B$3:$B$27,0),MATCH(R1805,VpD!$C$2:$I$2,0)),0)</f>
        <v>98</v>
      </c>
      <c r="T1805" s="19">
        <f t="shared" ca="1" si="373"/>
        <v>10.682</v>
      </c>
      <c r="U1805" s="14" t="str">
        <f t="shared" ca="1" si="374"/>
        <v xml:space="preserve">713724.04 </v>
      </c>
      <c r="V1805" s="14" t="str">
        <f t="shared" ca="1" si="375"/>
        <v>6169542.64</v>
      </c>
      <c r="W1805" s="14" t="str">
        <f t="shared" ca="1" si="376"/>
        <v>POINT(713724.04 6169542.64)</v>
      </c>
      <c r="X1805" s="14" t="str">
        <f>IFERROR(INDEX(BygningOmraade!B:B,MATCH(A1805,BygningOmraade!A:A,0)),"")</f>
        <v/>
      </c>
    </row>
    <row r="1806" spans="1:24" s="14" customFormat="1" x14ac:dyDescent="0.25">
      <c r="A1806" s="14">
        <f t="shared" si="364"/>
        <v>1806</v>
      </c>
      <c r="B1806" s="14" t="str">
        <f t="shared" ca="1" si="365"/>
        <v>696d1eba-e0bc-4fbe-8b0e-afceda73e0d8</v>
      </c>
      <c r="C1806" s="14" t="str">
        <f t="shared" ca="1" si="366"/>
        <v>0a3f507e-162b-32b8-e044-0003ba298018</v>
      </c>
      <c r="D1806" s="14">
        <f t="shared" ca="1" si="367"/>
        <v>997221</v>
      </c>
      <c r="E1806" s="1">
        <f t="shared" ca="1" si="368"/>
        <v>130</v>
      </c>
      <c r="F1806" s="1">
        <f t="shared" ca="1" si="369"/>
        <v>112</v>
      </c>
      <c r="G1806" s="1">
        <f t="shared" ca="1" si="370"/>
        <v>1978</v>
      </c>
      <c r="H1806" s="1" t="str">
        <f ca="1">IFERROR(INDEX(Varmeinstallation!B:B,MATCH(INDIRECT($A$1&amp;"L"&amp;A1806)*1,Varmeinstallation!A:A,0)),"Ingen varmeinstallationer")</f>
        <v>Fjernvarme/blokvarme (radiatorsystemer eller varmluftanlæg)</v>
      </c>
      <c r="I1806" s="1" t="str">
        <f ca="1">IFERROR(INDEX(Opvarmningsmiddel!B:B,MATCH(INDIRECT($A$1&amp;"M"&amp;A1806)*1,Opvarmningsmiddel!A:A,0)),"")</f>
        <v/>
      </c>
      <c r="J1806" s="1">
        <f t="shared" ca="1" si="371"/>
        <v>0</v>
      </c>
      <c r="K1806" s="1" t="str">
        <f ca="1">IFERROR(INDEX(Relationstabel!$C$3:$K$10,MATCH(VALUE(INDIRECT($A$1&amp;"L"&amp;A1806)),Relationstabel!$A$3:$A$10,0),MATCH(IFERROR(VALUE(INDIRECT($A$1&amp;"M"&amp;A1806)),0),Relationstabel!$C$1:$K$1,0)),"Ingen varmeinstallationer")</f>
        <v>Fjernvarme/ Blokvarme</v>
      </c>
      <c r="L1806" s="1" t="str">
        <f ca="1">INDEX(Anvendelseskode!B:B,MATCH($E1806,Anvendelseskode!$A:$A,0))</f>
        <v>Række-, kæde-, dobbelthus (lodret adskillelse mellem enhederne)</v>
      </c>
      <c r="M1806" s="1" t="str">
        <f ca="1">INDEX(Anvendelseskode!C:C,MATCH($E1806,Anvendelseskode!$A:$A,0))</f>
        <v>Række-, kæde og dobbelthuse</v>
      </c>
      <c r="N1806" s="1" t="str">
        <f ca="1">INDEX(Anvendelseskode!D:D,MATCH($E1806,Anvendelseskode!$A:$A,0))</f>
        <v>Private husholdninger</v>
      </c>
      <c r="O1806" s="1" t="str">
        <f ca="1">IFERROR(INDEX(SBi!$2:$2,MATCH(G1806,SBi!$1:$1,1)),SBi!$K$2)</f>
        <v>1973-1978</v>
      </c>
      <c r="P1806" s="1">
        <f ca="1">IFERROR(INDEX(SBi!$C$3:$K$28,MATCH(E1806,SBi!$B$3:$B$28,0),MATCH(O1806,SBi!$C$2:$K$2,0)),0)</f>
        <v>112.6</v>
      </c>
      <c r="Q1806" s="19">
        <f t="shared" ca="1" si="372"/>
        <v>12.611199999999998</v>
      </c>
      <c r="R1806" s="19" t="str">
        <f ca="1">IFERROR(INDEX(VpD!$2:$2,MATCH(G1806,VpD!$1:$1,1)),VpD!$I$2)</f>
        <v>1973-1978</v>
      </c>
      <c r="S1806" s="1">
        <f ca="1">IFERROR(INDEX(VpD!$C$3:$I$27,MATCH(E1806,VpD!$B$3:$B$27,0),MATCH(R1806,VpD!$C$2:$I$2,0)),0)</f>
        <v>98</v>
      </c>
      <c r="T1806" s="19">
        <f t="shared" ca="1" si="373"/>
        <v>10.976000000000001</v>
      </c>
      <c r="U1806" s="14" t="str">
        <f t="shared" ca="1" si="374"/>
        <v xml:space="preserve">713733.88 </v>
      </c>
      <c r="V1806" s="14" t="str">
        <f t="shared" ca="1" si="375"/>
        <v>6169476.47</v>
      </c>
      <c r="W1806" s="14" t="str">
        <f t="shared" ca="1" si="376"/>
        <v>POINT(713733.88 6169476.47)</v>
      </c>
      <c r="X1806" s="14" t="str">
        <f>IFERROR(INDEX(BygningOmraade!B:B,MATCH(A1806,BygningOmraade!A:A,0)),"")</f>
        <v/>
      </c>
    </row>
    <row r="1807" spans="1:24" s="14" customFormat="1" x14ac:dyDescent="0.25">
      <c r="A1807" s="14">
        <f t="shared" si="364"/>
        <v>1807</v>
      </c>
      <c r="B1807" s="14" t="str">
        <f t="shared" ca="1" si="365"/>
        <v>697acb0c-490a-44ba-b610-11af27e6d4db</v>
      </c>
      <c r="C1807" s="14" t="str">
        <f t="shared" ca="1" si="366"/>
        <v>0a3f507e-1ef8-32b8-e044-0003ba298018</v>
      </c>
      <c r="D1807" s="14">
        <f t="shared" ca="1" si="367"/>
        <v>995111</v>
      </c>
      <c r="E1807" s="1">
        <f t="shared" ca="1" si="368"/>
        <v>130</v>
      </c>
      <c r="F1807" s="1">
        <f t="shared" ca="1" si="369"/>
        <v>107</v>
      </c>
      <c r="G1807" s="1">
        <f t="shared" ca="1" si="370"/>
        <v>1988</v>
      </c>
      <c r="H1807" s="1" t="str">
        <f ca="1">IFERROR(INDEX(Varmeinstallation!B:B,MATCH(INDIRECT($A$1&amp;"L"&amp;A1807)*1,Varmeinstallation!A:A,0)),"Ingen varmeinstallationer")</f>
        <v>Fjernvarme/blokvarme (radiatorsystemer eller varmluftanlæg)</v>
      </c>
      <c r="I1807" s="1" t="str">
        <f ca="1">IFERROR(INDEX(Opvarmningsmiddel!B:B,MATCH(INDIRECT($A$1&amp;"M"&amp;A1807)*1,Opvarmningsmiddel!A:A,0)),"")</f>
        <v/>
      </c>
      <c r="J1807" s="1">
        <f t="shared" ca="1" si="371"/>
        <v>0</v>
      </c>
      <c r="K1807" s="1" t="str">
        <f ca="1">IFERROR(INDEX(Relationstabel!$C$3:$K$10,MATCH(VALUE(INDIRECT($A$1&amp;"L"&amp;A1807)),Relationstabel!$A$3:$A$10,0),MATCH(IFERROR(VALUE(INDIRECT($A$1&amp;"M"&amp;A1807)),0),Relationstabel!$C$1:$K$1,0)),"Ingen varmeinstallationer")</f>
        <v>Fjernvarme/ Blokvarme</v>
      </c>
      <c r="L1807" s="1" t="str">
        <f ca="1">INDEX(Anvendelseskode!B:B,MATCH($E1807,Anvendelseskode!$A:$A,0))</f>
        <v>Række-, kæde-, dobbelthus (lodret adskillelse mellem enhederne)</v>
      </c>
      <c r="M1807" s="1" t="str">
        <f ca="1">INDEX(Anvendelseskode!C:C,MATCH($E1807,Anvendelseskode!$A:$A,0))</f>
        <v>Række-, kæde og dobbelthuse</v>
      </c>
      <c r="N1807" s="1" t="str">
        <f ca="1">INDEX(Anvendelseskode!D:D,MATCH($E1807,Anvendelseskode!$A:$A,0))</f>
        <v>Private husholdninger</v>
      </c>
      <c r="O1807" s="1" t="str">
        <f ca="1">IFERROR(INDEX(SBi!$2:$2,MATCH(G1807,SBi!$1:$1,1)),SBi!$K$2)</f>
        <v>1979-1998</v>
      </c>
      <c r="P1807" s="1">
        <f ca="1">IFERROR(INDEX(SBi!$C$3:$K$28,MATCH(E1807,SBi!$B$3:$B$28,0),MATCH(O1807,SBi!$C$2:$K$2,0)),0)</f>
        <v>96.8</v>
      </c>
      <c r="Q1807" s="19">
        <f t="shared" ca="1" si="372"/>
        <v>10.3576</v>
      </c>
      <c r="R1807" s="19" t="str">
        <f ca="1">IFERROR(INDEX(VpD!$2:$2,MATCH(G1807,VpD!$1:$1,1)),VpD!$I$2)</f>
        <v>1979-1998</v>
      </c>
      <c r="S1807" s="1">
        <f ca="1">IFERROR(INDEX(VpD!$C$3:$I$27,MATCH(E1807,VpD!$B$3:$B$27,0),MATCH(R1807,VpD!$C$2:$I$2,0)),0)</f>
        <v>74</v>
      </c>
      <c r="T1807" s="19">
        <f t="shared" ca="1" si="373"/>
        <v>7.9180000000000001</v>
      </c>
      <c r="U1807" s="14" t="str">
        <f t="shared" ca="1" si="374"/>
        <v xml:space="preserve">711675.08 </v>
      </c>
      <c r="V1807" s="14" t="str">
        <f t="shared" ca="1" si="375"/>
        <v>6172252.17</v>
      </c>
      <c r="W1807" s="14" t="str">
        <f t="shared" ca="1" si="376"/>
        <v>POINT(711675.08 6172252.17)</v>
      </c>
      <c r="X1807" s="14" t="str">
        <f>IFERROR(INDEX(BygningOmraade!B:B,MATCH(A1807,BygningOmraade!A:A,0)),"")</f>
        <v/>
      </c>
    </row>
    <row r="1808" spans="1:24" s="14" customFormat="1" x14ac:dyDescent="0.25">
      <c r="A1808" s="14">
        <f t="shared" si="364"/>
        <v>1808</v>
      </c>
      <c r="B1808" s="14" t="str">
        <f t="shared" ca="1" si="365"/>
        <v>697f5cfa-1bd8-43f4-9b20-e30360420e32</v>
      </c>
      <c r="C1808" s="14" t="str">
        <f t="shared" ca="1" si="366"/>
        <v>0a3f507e-194b-32b8-e044-0003ba298018</v>
      </c>
      <c r="D1808" s="14">
        <f t="shared" ca="1" si="367"/>
        <v>996706</v>
      </c>
      <c r="E1808" s="1">
        <f t="shared" ca="1" si="368"/>
        <v>130</v>
      </c>
      <c r="F1808" s="1">
        <f t="shared" ca="1" si="369"/>
        <v>109</v>
      </c>
      <c r="G1808" s="1">
        <f t="shared" ca="1" si="370"/>
        <v>1978</v>
      </c>
      <c r="H1808" s="1" t="str">
        <f ca="1">IFERROR(INDEX(Varmeinstallation!B:B,MATCH(INDIRECT($A$1&amp;"L"&amp;A1808)*1,Varmeinstallation!A:A,0)),"Ingen varmeinstallationer")</f>
        <v>Fjernvarme/blokvarme (radiatorsystemer eller varmluftanlæg)</v>
      </c>
      <c r="I1808" s="1" t="str">
        <f ca="1">IFERROR(INDEX(Opvarmningsmiddel!B:B,MATCH(INDIRECT($A$1&amp;"M"&amp;A1808)*1,Opvarmningsmiddel!A:A,0)),"")</f>
        <v/>
      </c>
      <c r="J1808" s="1">
        <f t="shared" ca="1" si="371"/>
        <v>0</v>
      </c>
      <c r="K1808" s="1" t="str">
        <f ca="1">IFERROR(INDEX(Relationstabel!$C$3:$K$10,MATCH(VALUE(INDIRECT($A$1&amp;"L"&amp;A1808)),Relationstabel!$A$3:$A$10,0),MATCH(IFERROR(VALUE(INDIRECT($A$1&amp;"M"&amp;A1808)),0),Relationstabel!$C$1:$K$1,0)),"Ingen varmeinstallationer")</f>
        <v>Fjernvarme/ Blokvarme</v>
      </c>
      <c r="L1808" s="1" t="str">
        <f ca="1">INDEX(Anvendelseskode!B:B,MATCH($E1808,Anvendelseskode!$A:$A,0))</f>
        <v>Række-, kæde-, dobbelthus (lodret adskillelse mellem enhederne)</v>
      </c>
      <c r="M1808" s="1" t="str">
        <f ca="1">INDEX(Anvendelseskode!C:C,MATCH($E1808,Anvendelseskode!$A:$A,0))</f>
        <v>Række-, kæde og dobbelthuse</v>
      </c>
      <c r="N1808" s="1" t="str">
        <f ca="1">INDEX(Anvendelseskode!D:D,MATCH($E1808,Anvendelseskode!$A:$A,0))</f>
        <v>Private husholdninger</v>
      </c>
      <c r="O1808" s="1" t="str">
        <f ca="1">IFERROR(INDEX(SBi!$2:$2,MATCH(G1808,SBi!$1:$1,1)),SBi!$K$2)</f>
        <v>1973-1978</v>
      </c>
      <c r="P1808" s="1">
        <f ca="1">IFERROR(INDEX(SBi!$C$3:$K$28,MATCH(E1808,SBi!$B$3:$B$28,0),MATCH(O1808,SBi!$C$2:$K$2,0)),0)</f>
        <v>112.6</v>
      </c>
      <c r="Q1808" s="19">
        <f t="shared" ca="1" si="372"/>
        <v>12.273399999999999</v>
      </c>
      <c r="R1808" s="19" t="str">
        <f ca="1">IFERROR(INDEX(VpD!$2:$2,MATCH(G1808,VpD!$1:$1,1)),VpD!$I$2)</f>
        <v>1973-1978</v>
      </c>
      <c r="S1808" s="1">
        <f ca="1">IFERROR(INDEX(VpD!$C$3:$I$27,MATCH(E1808,VpD!$B$3:$B$27,0),MATCH(R1808,VpD!$C$2:$I$2,0)),0)</f>
        <v>98</v>
      </c>
      <c r="T1808" s="19">
        <f t="shared" ca="1" si="373"/>
        <v>10.682</v>
      </c>
      <c r="U1808" s="14" t="str">
        <f t="shared" ca="1" si="374"/>
        <v xml:space="preserve">713512.12 </v>
      </c>
      <c r="V1808" s="14" t="str">
        <f t="shared" ca="1" si="375"/>
        <v>6169748.62</v>
      </c>
      <c r="W1808" s="14" t="str">
        <f t="shared" ca="1" si="376"/>
        <v>POINT(713512.12 6169748.62)</v>
      </c>
      <c r="X1808" s="14" t="str">
        <f>IFERROR(INDEX(BygningOmraade!B:B,MATCH(A1808,BygningOmraade!A:A,0)),"")</f>
        <v/>
      </c>
    </row>
    <row r="1809" spans="1:24" s="14" customFormat="1" x14ac:dyDescent="0.25">
      <c r="A1809" s="14">
        <f t="shared" si="364"/>
        <v>1809</v>
      </c>
      <c r="B1809" s="14" t="str">
        <f t="shared" ca="1" si="365"/>
        <v>69925dea-5d3b-4f77-8d84-1b6d9b1f1cfa</v>
      </c>
      <c r="C1809" s="14" t="str">
        <f t="shared" ca="1" si="366"/>
        <v>0a3f507e-1d4d-32b8-e044-0003ba298018</v>
      </c>
      <c r="D1809" s="14">
        <f t="shared" ca="1" si="367"/>
        <v>996884</v>
      </c>
      <c r="E1809" s="1">
        <f t="shared" ca="1" si="368"/>
        <v>130</v>
      </c>
      <c r="F1809" s="1">
        <f t="shared" ca="1" si="369"/>
        <v>109</v>
      </c>
      <c r="G1809" s="1">
        <f t="shared" ca="1" si="370"/>
        <v>1978</v>
      </c>
      <c r="H1809" s="1" t="str">
        <f ca="1">IFERROR(INDEX(Varmeinstallation!B:B,MATCH(INDIRECT($A$1&amp;"L"&amp;A1809)*1,Varmeinstallation!A:A,0)),"Ingen varmeinstallationer")</f>
        <v>Fjernvarme/blokvarme (radiatorsystemer eller varmluftanlæg)</v>
      </c>
      <c r="I1809" s="1" t="str">
        <f ca="1">IFERROR(INDEX(Opvarmningsmiddel!B:B,MATCH(INDIRECT($A$1&amp;"M"&amp;A1809)*1,Opvarmningsmiddel!A:A,0)),"")</f>
        <v/>
      </c>
      <c r="J1809" s="1">
        <f t="shared" ca="1" si="371"/>
        <v>0</v>
      </c>
      <c r="K1809" s="1" t="str">
        <f ca="1">IFERROR(INDEX(Relationstabel!$C$3:$K$10,MATCH(VALUE(INDIRECT($A$1&amp;"L"&amp;A1809)),Relationstabel!$A$3:$A$10,0),MATCH(IFERROR(VALUE(INDIRECT($A$1&amp;"M"&amp;A1809)),0),Relationstabel!$C$1:$K$1,0)),"Ingen varmeinstallationer")</f>
        <v>Fjernvarme/ Blokvarme</v>
      </c>
      <c r="L1809" s="1" t="str">
        <f ca="1">INDEX(Anvendelseskode!B:B,MATCH($E1809,Anvendelseskode!$A:$A,0))</f>
        <v>Række-, kæde-, dobbelthus (lodret adskillelse mellem enhederne)</v>
      </c>
      <c r="M1809" s="1" t="str">
        <f ca="1">INDEX(Anvendelseskode!C:C,MATCH($E1809,Anvendelseskode!$A:$A,0))</f>
        <v>Række-, kæde og dobbelthuse</v>
      </c>
      <c r="N1809" s="1" t="str">
        <f ca="1">INDEX(Anvendelseskode!D:D,MATCH($E1809,Anvendelseskode!$A:$A,0))</f>
        <v>Private husholdninger</v>
      </c>
      <c r="O1809" s="1" t="str">
        <f ca="1">IFERROR(INDEX(SBi!$2:$2,MATCH(G1809,SBi!$1:$1,1)),SBi!$K$2)</f>
        <v>1973-1978</v>
      </c>
      <c r="P1809" s="1">
        <f ca="1">IFERROR(INDEX(SBi!$C$3:$K$28,MATCH(E1809,SBi!$B$3:$B$28,0),MATCH(O1809,SBi!$C$2:$K$2,0)),0)</f>
        <v>112.6</v>
      </c>
      <c r="Q1809" s="19">
        <f t="shared" ca="1" si="372"/>
        <v>12.273399999999999</v>
      </c>
      <c r="R1809" s="19" t="str">
        <f ca="1">IFERROR(INDEX(VpD!$2:$2,MATCH(G1809,VpD!$1:$1,1)),VpD!$I$2)</f>
        <v>1973-1978</v>
      </c>
      <c r="S1809" s="1">
        <f ca="1">IFERROR(INDEX(VpD!$C$3:$I$27,MATCH(E1809,VpD!$B$3:$B$27,0),MATCH(R1809,VpD!$C$2:$I$2,0)),0)</f>
        <v>98</v>
      </c>
      <c r="T1809" s="19">
        <f t="shared" ca="1" si="373"/>
        <v>10.682</v>
      </c>
      <c r="U1809" s="14" t="str">
        <f t="shared" ca="1" si="374"/>
        <v xml:space="preserve">713648.91 </v>
      </c>
      <c r="V1809" s="14" t="str">
        <f t="shared" ca="1" si="375"/>
        <v>6169590.27</v>
      </c>
      <c r="W1809" s="14" t="str">
        <f t="shared" ca="1" si="376"/>
        <v>POINT(713648.91 6169590.27)</v>
      </c>
      <c r="X1809" s="14" t="str">
        <f>IFERROR(INDEX(BygningOmraade!B:B,MATCH(A1809,BygningOmraade!A:A,0)),"")</f>
        <v/>
      </c>
    </row>
    <row r="1810" spans="1:24" s="14" customFormat="1" x14ac:dyDescent="0.25">
      <c r="A1810" s="14">
        <f t="shared" si="364"/>
        <v>1810</v>
      </c>
      <c r="B1810" s="14" t="str">
        <f t="shared" ca="1" si="365"/>
        <v>6998e2f5-49e8-480b-9f09-1f3e5c204f5b</v>
      </c>
      <c r="C1810" s="14" t="str">
        <f t="shared" ca="1" si="366"/>
        <v>0a3f507e-2094-32b8-e044-0003ba298018</v>
      </c>
      <c r="D1810" s="14">
        <f t="shared" ca="1" si="367"/>
        <v>994150</v>
      </c>
      <c r="E1810" s="1">
        <f t="shared" ca="1" si="368"/>
        <v>140</v>
      </c>
      <c r="F1810" s="1">
        <f t="shared" ca="1" si="369"/>
        <v>379</v>
      </c>
      <c r="G1810" s="1">
        <f t="shared" ca="1" si="370"/>
        <v>1991</v>
      </c>
      <c r="H1810" s="1" t="str">
        <f ca="1">IFERROR(INDEX(Varmeinstallation!B:B,MATCH(INDIRECT($A$1&amp;"L"&amp;A1810)*1,Varmeinstallation!A:A,0)),"Ingen varmeinstallationer")</f>
        <v>Fjernvarme/blokvarme (radiatorsystemer eller varmluftanlæg)</v>
      </c>
      <c r="I1810" s="1" t="str">
        <f ca="1">IFERROR(INDEX(Opvarmningsmiddel!B:B,MATCH(INDIRECT($A$1&amp;"M"&amp;A1810)*1,Opvarmningsmiddel!A:A,0)),"")</f>
        <v/>
      </c>
      <c r="J1810" s="1">
        <f t="shared" ca="1" si="371"/>
        <v>0</v>
      </c>
      <c r="K1810" s="1" t="str">
        <f ca="1">IFERROR(INDEX(Relationstabel!$C$3:$K$10,MATCH(VALUE(INDIRECT($A$1&amp;"L"&amp;A1810)),Relationstabel!$A$3:$A$10,0),MATCH(IFERROR(VALUE(INDIRECT($A$1&amp;"M"&amp;A1810)),0),Relationstabel!$C$1:$K$1,0)),"Ingen varmeinstallationer")</f>
        <v>Fjernvarme/ Blokvarme</v>
      </c>
      <c r="L1810" s="1" t="str">
        <f ca="1">INDEX(Anvendelseskode!B:B,MATCH($E1810,Anvendelseskode!$A:$A,0))</f>
        <v>Etageboligbebyggelse</v>
      </c>
      <c r="M1810" s="1" t="str">
        <f ca="1">INDEX(Anvendelseskode!C:C,MATCH($E1810,Anvendelseskode!$A:$A,0))</f>
        <v>Etageboligbebyggelse</v>
      </c>
      <c r="N1810" s="1" t="str">
        <f ca="1">INDEX(Anvendelseskode!D:D,MATCH($E1810,Anvendelseskode!$A:$A,0))</f>
        <v>Private husholdninger</v>
      </c>
      <c r="O1810" s="1" t="str">
        <f ca="1">IFERROR(INDEX(SBi!$2:$2,MATCH(G1810,SBi!$1:$1,1)),SBi!$K$2)</f>
        <v>1979-1998</v>
      </c>
      <c r="P1810" s="1">
        <f ca="1">IFERROR(INDEX(SBi!$C$3:$K$28,MATCH(E1810,SBi!$B$3:$B$28,0),MATCH(O1810,SBi!$C$2:$K$2,0)),0)</f>
        <v>108.5</v>
      </c>
      <c r="Q1810" s="19">
        <f t="shared" ca="1" si="372"/>
        <v>41.121499999999997</v>
      </c>
      <c r="R1810" s="19" t="str">
        <f ca="1">IFERROR(INDEX(VpD!$2:$2,MATCH(G1810,VpD!$1:$1,1)),VpD!$I$2)</f>
        <v>1979-1998</v>
      </c>
      <c r="S1810" s="1">
        <f ca="1">IFERROR(INDEX(VpD!$C$3:$I$27,MATCH(E1810,VpD!$B$3:$B$27,0),MATCH(R1810,VpD!$C$2:$I$2,0)),0)</f>
        <v>80</v>
      </c>
      <c r="T1810" s="19">
        <f t="shared" ca="1" si="373"/>
        <v>30.32</v>
      </c>
      <c r="U1810" s="14" t="str">
        <f t="shared" ca="1" si="374"/>
        <v xml:space="preserve">711536.08 </v>
      </c>
      <c r="V1810" s="14" t="str">
        <f t="shared" ca="1" si="375"/>
        <v>6172648.48</v>
      </c>
      <c r="W1810" s="14" t="str">
        <f t="shared" ca="1" si="376"/>
        <v>POINT(711536.08 6172648.48)</v>
      </c>
      <c r="X1810" s="14" t="str">
        <f>IFERROR(INDEX(BygningOmraade!B:B,MATCH(A1810,BygningOmraade!A:A,0)),"")</f>
        <v/>
      </c>
    </row>
    <row r="1811" spans="1:24" s="14" customFormat="1" x14ac:dyDescent="0.25">
      <c r="A1811" s="14">
        <f t="shared" si="364"/>
        <v>1811</v>
      </c>
      <c r="B1811" s="14" t="str">
        <f t="shared" ca="1" si="365"/>
        <v>69a18093-d562-459f-bce8-5a0239103442</v>
      </c>
      <c r="C1811" s="14" t="str">
        <f t="shared" ca="1" si="366"/>
        <v>0a3f507e-21cb-32b8-e044-0003ba298018</v>
      </c>
      <c r="D1811" s="14">
        <f t="shared" ca="1" si="367"/>
        <v>996979</v>
      </c>
      <c r="E1811" s="1">
        <f t="shared" ca="1" si="368"/>
        <v>130</v>
      </c>
      <c r="F1811" s="1">
        <f t="shared" ca="1" si="369"/>
        <v>112</v>
      </c>
      <c r="G1811" s="1">
        <f t="shared" ca="1" si="370"/>
        <v>1979</v>
      </c>
      <c r="H1811" s="1" t="str">
        <f ca="1">IFERROR(INDEX(Varmeinstallation!B:B,MATCH(INDIRECT($A$1&amp;"L"&amp;A1811)*1,Varmeinstallation!A:A,0)),"Ingen varmeinstallationer")</f>
        <v>Fjernvarme/blokvarme (radiatorsystemer eller varmluftanlæg)</v>
      </c>
      <c r="I1811" s="1" t="str">
        <f ca="1">IFERROR(INDEX(Opvarmningsmiddel!B:B,MATCH(INDIRECT($A$1&amp;"M"&amp;A1811)*1,Opvarmningsmiddel!A:A,0)),"")</f>
        <v/>
      </c>
      <c r="J1811" s="1">
        <f t="shared" ca="1" si="371"/>
        <v>0</v>
      </c>
      <c r="K1811" s="1" t="str">
        <f ca="1">IFERROR(INDEX(Relationstabel!$C$3:$K$10,MATCH(VALUE(INDIRECT($A$1&amp;"L"&amp;A1811)),Relationstabel!$A$3:$A$10,0),MATCH(IFERROR(VALUE(INDIRECT($A$1&amp;"M"&amp;A1811)),0),Relationstabel!$C$1:$K$1,0)),"Ingen varmeinstallationer")</f>
        <v>Fjernvarme/ Blokvarme</v>
      </c>
      <c r="L1811" s="1" t="str">
        <f ca="1">INDEX(Anvendelseskode!B:B,MATCH($E1811,Anvendelseskode!$A:$A,0))</f>
        <v>Række-, kæde-, dobbelthus (lodret adskillelse mellem enhederne)</v>
      </c>
      <c r="M1811" s="1" t="str">
        <f ca="1">INDEX(Anvendelseskode!C:C,MATCH($E1811,Anvendelseskode!$A:$A,0))</f>
        <v>Række-, kæde og dobbelthuse</v>
      </c>
      <c r="N1811" s="1" t="str">
        <f ca="1">INDEX(Anvendelseskode!D:D,MATCH($E1811,Anvendelseskode!$A:$A,0))</f>
        <v>Private husholdninger</v>
      </c>
      <c r="O1811" s="1" t="str">
        <f ca="1">IFERROR(INDEX(SBi!$2:$2,MATCH(G1811,SBi!$1:$1,1)),SBi!$K$2)</f>
        <v>1979-1998</v>
      </c>
      <c r="P1811" s="1">
        <f ca="1">IFERROR(INDEX(SBi!$C$3:$K$28,MATCH(E1811,SBi!$B$3:$B$28,0),MATCH(O1811,SBi!$C$2:$K$2,0)),0)</f>
        <v>96.8</v>
      </c>
      <c r="Q1811" s="19">
        <f t="shared" ca="1" si="372"/>
        <v>10.8416</v>
      </c>
      <c r="R1811" s="19" t="str">
        <f ca="1">IFERROR(INDEX(VpD!$2:$2,MATCH(G1811,VpD!$1:$1,1)),VpD!$I$2)</f>
        <v>1979-1998</v>
      </c>
      <c r="S1811" s="1">
        <f ca="1">IFERROR(INDEX(VpD!$C$3:$I$27,MATCH(E1811,VpD!$B$3:$B$27,0),MATCH(R1811,VpD!$C$2:$I$2,0)),0)</f>
        <v>74</v>
      </c>
      <c r="T1811" s="19">
        <f t="shared" ca="1" si="373"/>
        <v>8.2880000000000003</v>
      </c>
      <c r="U1811" s="14" t="str">
        <f t="shared" ca="1" si="374"/>
        <v xml:space="preserve">713604.59 </v>
      </c>
      <c r="V1811" s="14" t="str">
        <f t="shared" ca="1" si="375"/>
        <v>6169723.3</v>
      </c>
      <c r="W1811" s="14" t="str">
        <f t="shared" ca="1" si="376"/>
        <v>POINT(713604.59 6169723.3)</v>
      </c>
      <c r="X1811" s="14" t="str">
        <f>IFERROR(INDEX(BygningOmraade!B:B,MATCH(A1811,BygningOmraade!A:A,0)),"")</f>
        <v/>
      </c>
    </row>
    <row r="1812" spans="1:24" s="14" customFormat="1" x14ac:dyDescent="0.25">
      <c r="A1812" s="14">
        <f t="shared" si="364"/>
        <v>1812</v>
      </c>
      <c r="B1812" s="14" t="str">
        <f t="shared" ca="1" si="365"/>
        <v>69a36153-5c0e-450c-a11d-4dd52545013b</v>
      </c>
      <c r="C1812" s="14" t="str">
        <f t="shared" ca="1" si="366"/>
        <v>0a3f507e-2342-32b8-e044-0003ba298018</v>
      </c>
      <c r="D1812" s="14">
        <f t="shared" ca="1" si="367"/>
        <v>997093</v>
      </c>
      <c r="E1812" s="1">
        <f t="shared" ca="1" si="368"/>
        <v>120</v>
      </c>
      <c r="F1812" s="1">
        <f t="shared" ca="1" si="369"/>
        <v>167</v>
      </c>
      <c r="G1812" s="1">
        <f t="shared" ca="1" si="370"/>
        <v>1998</v>
      </c>
      <c r="H1812" s="1" t="str">
        <f ca="1">IFERROR(INDEX(Varmeinstallation!B:B,MATCH(INDIRECT($A$1&amp;"L"&amp;A1812)*1,Varmeinstallation!A:A,0)),"Ingen varmeinstallationer")</f>
        <v>Centralvarme fra eget anlæg, et-kammer fyr</v>
      </c>
      <c r="I1812" s="1" t="str">
        <f ca="1">IFERROR(INDEX(Opvarmningsmiddel!B:B,MATCH(INDIRECT($A$1&amp;"M"&amp;A1812)*1,Opvarmningsmiddel!A:A,0)),"")</f>
        <v>Naturgas</v>
      </c>
      <c r="J1812" s="1">
        <f t="shared" ca="1" si="371"/>
        <v>1</v>
      </c>
      <c r="K1812" s="1" t="str">
        <f ca="1">IFERROR(INDEX(Relationstabel!$C$3:$K$10,MATCH(VALUE(INDIRECT($A$1&amp;"L"&amp;A1812)),Relationstabel!$A$3:$A$10,0),MATCH(IFERROR(VALUE(INDIRECT($A$1&amp;"M"&amp;A1812)),0),Relationstabel!$C$1:$K$1,0)),"Ingen varmeinstallationer")</f>
        <v>Naturgas</v>
      </c>
      <c r="L1812" s="1" t="str">
        <f ca="1">INDEX(Anvendelseskode!B:B,MATCH($E1812,Anvendelseskode!$A:$A,0))</f>
        <v>Fritliggende enfamilieshus (parcelhus)</v>
      </c>
      <c r="M1812" s="1" t="str">
        <f ca="1">INDEX(Anvendelseskode!C:C,MATCH($E1812,Anvendelseskode!$A:$A,0))</f>
        <v>Parcelhuse</v>
      </c>
      <c r="N1812" s="1" t="str">
        <f ca="1">INDEX(Anvendelseskode!D:D,MATCH($E1812,Anvendelseskode!$A:$A,0))</f>
        <v>Private husholdninger</v>
      </c>
      <c r="O1812" s="1" t="str">
        <f ca="1">IFERROR(INDEX(SBi!$2:$2,MATCH(G1812,SBi!$1:$1,1)),SBi!$K$2)</f>
        <v>1979-1998</v>
      </c>
      <c r="P1812" s="1">
        <f ca="1">IFERROR(INDEX(SBi!$C$3:$K$28,MATCH(E1812,SBi!$B$3:$B$28,0),MATCH(O1812,SBi!$C$2:$K$2,0)),0)</f>
        <v>105.4</v>
      </c>
      <c r="Q1812" s="19">
        <f t="shared" ca="1" si="372"/>
        <v>17.601800000000001</v>
      </c>
      <c r="R1812" s="19" t="str">
        <f ca="1">IFERROR(INDEX(VpD!$2:$2,MATCH(G1812,VpD!$1:$1,1)),VpD!$I$2)</f>
        <v>1979-1998</v>
      </c>
      <c r="S1812" s="1">
        <f ca="1">IFERROR(INDEX(VpD!$C$3:$I$27,MATCH(E1812,VpD!$B$3:$B$27,0),MATCH(R1812,VpD!$C$2:$I$2,0)),0)</f>
        <v>90</v>
      </c>
      <c r="T1812" s="19">
        <f t="shared" ca="1" si="373"/>
        <v>15.03</v>
      </c>
      <c r="U1812" s="14" t="str">
        <f t="shared" ca="1" si="374"/>
        <v xml:space="preserve">713573.13 </v>
      </c>
      <c r="V1812" s="14" t="str">
        <f t="shared" ca="1" si="375"/>
        <v>6168674.47</v>
      </c>
      <c r="W1812" s="14" t="str">
        <f t="shared" ca="1" si="376"/>
        <v>POINT(713573.13 6168674.47)</v>
      </c>
      <c r="X1812" s="14" t="str">
        <f>IFERROR(INDEX(BygningOmraade!B:B,MATCH(A1812,BygningOmraade!A:A,0)),"")</f>
        <v/>
      </c>
    </row>
    <row r="1813" spans="1:24" s="14" customFormat="1" x14ac:dyDescent="0.25">
      <c r="A1813" s="14">
        <f t="shared" si="364"/>
        <v>1813</v>
      </c>
      <c r="B1813" s="14" t="str">
        <f t="shared" ca="1" si="365"/>
        <v>69af48ca-ee23-4a4b-8de6-93ef417b3e48</v>
      </c>
      <c r="C1813" s="14" t="str">
        <f t="shared" ca="1" si="366"/>
        <v>0a3f507e-1d60-32b8-e044-0003ba298018</v>
      </c>
      <c r="D1813" s="14">
        <f t="shared" ca="1" si="367"/>
        <v>994871</v>
      </c>
      <c r="E1813" s="1">
        <f t="shared" ca="1" si="368"/>
        <v>120</v>
      </c>
      <c r="F1813" s="1">
        <f t="shared" ca="1" si="369"/>
        <v>180</v>
      </c>
      <c r="G1813" s="1">
        <f t="shared" ca="1" si="370"/>
        <v>1988</v>
      </c>
      <c r="H1813" s="1" t="str">
        <f ca="1">IFERROR(INDEX(Varmeinstallation!B:B,MATCH(INDIRECT($A$1&amp;"L"&amp;A1813)*1,Varmeinstallation!A:A,0)),"Ingen varmeinstallationer")</f>
        <v>Centralvarme fra eget anlæg, et-kammer fyr</v>
      </c>
      <c r="I1813" s="1" t="str">
        <f ca="1">IFERROR(INDEX(Opvarmningsmiddel!B:B,MATCH(INDIRECT($A$1&amp;"M"&amp;A1813)*1,Opvarmningsmiddel!A:A,0)),"")</f>
        <v>Naturgas</v>
      </c>
      <c r="J1813" s="1">
        <f t="shared" ca="1" si="371"/>
        <v>0</v>
      </c>
      <c r="K1813" s="1" t="str">
        <f ca="1">IFERROR(INDEX(Relationstabel!$C$3:$K$10,MATCH(VALUE(INDIRECT($A$1&amp;"L"&amp;A1813)),Relationstabel!$A$3:$A$10,0),MATCH(IFERROR(VALUE(INDIRECT($A$1&amp;"M"&amp;A1813)),0),Relationstabel!$C$1:$K$1,0)),"Ingen varmeinstallationer")</f>
        <v>Naturgas</v>
      </c>
      <c r="L1813" s="1" t="str">
        <f ca="1">INDEX(Anvendelseskode!B:B,MATCH($E1813,Anvendelseskode!$A:$A,0))</f>
        <v>Fritliggende enfamilieshus (parcelhus)</v>
      </c>
      <c r="M1813" s="1" t="str">
        <f ca="1">INDEX(Anvendelseskode!C:C,MATCH($E1813,Anvendelseskode!$A:$A,0))</f>
        <v>Parcelhuse</v>
      </c>
      <c r="N1813" s="1" t="str">
        <f ca="1">INDEX(Anvendelseskode!D:D,MATCH($E1813,Anvendelseskode!$A:$A,0))</f>
        <v>Private husholdninger</v>
      </c>
      <c r="O1813" s="1" t="str">
        <f ca="1">IFERROR(INDEX(SBi!$2:$2,MATCH(G1813,SBi!$1:$1,1)),SBi!$K$2)</f>
        <v>1979-1998</v>
      </c>
      <c r="P1813" s="1">
        <f ca="1">IFERROR(INDEX(SBi!$C$3:$K$28,MATCH(E1813,SBi!$B$3:$B$28,0),MATCH(O1813,SBi!$C$2:$K$2,0)),0)</f>
        <v>105.4</v>
      </c>
      <c r="Q1813" s="19">
        <f t="shared" ca="1" si="372"/>
        <v>18.972000000000001</v>
      </c>
      <c r="R1813" s="19" t="str">
        <f ca="1">IFERROR(INDEX(VpD!$2:$2,MATCH(G1813,VpD!$1:$1,1)),VpD!$I$2)</f>
        <v>1979-1998</v>
      </c>
      <c r="S1813" s="1">
        <f ca="1">IFERROR(INDEX(VpD!$C$3:$I$27,MATCH(E1813,VpD!$B$3:$B$27,0),MATCH(R1813,VpD!$C$2:$I$2,0)),0)</f>
        <v>90</v>
      </c>
      <c r="T1813" s="19">
        <f t="shared" ca="1" si="373"/>
        <v>16.2</v>
      </c>
      <c r="U1813" s="14" t="str">
        <f t="shared" ca="1" si="374"/>
        <v xml:space="preserve">711809.21 </v>
      </c>
      <c r="V1813" s="14" t="str">
        <f t="shared" ca="1" si="375"/>
        <v>6170351.62</v>
      </c>
      <c r="W1813" s="14" t="str">
        <f t="shared" ca="1" si="376"/>
        <v>POINT(711809.21 6170351.62)</v>
      </c>
      <c r="X1813" s="14" t="str">
        <f>IFERROR(INDEX(BygningOmraade!B:B,MATCH(A1813,BygningOmraade!A:A,0)),"")</f>
        <v/>
      </c>
    </row>
    <row r="1814" spans="1:24" s="14" customFormat="1" x14ac:dyDescent="0.25">
      <c r="A1814" s="14">
        <f t="shared" si="364"/>
        <v>1814</v>
      </c>
      <c r="B1814" s="14" t="str">
        <f t="shared" ca="1" si="365"/>
        <v>69afa5ff-1bd3-4542-8342-f93f1e5d73d7</v>
      </c>
      <c r="C1814" s="14" t="str">
        <f t="shared" ca="1" si="366"/>
        <v>0a3f507e-2465-32b8-e044-0003ba298018</v>
      </c>
      <c r="D1814" s="14">
        <f t="shared" ca="1" si="367"/>
        <v>995982</v>
      </c>
      <c r="E1814" s="1">
        <f t="shared" ca="1" si="368"/>
        <v>140</v>
      </c>
      <c r="F1814" s="1">
        <f t="shared" ca="1" si="369"/>
        <v>4380</v>
      </c>
      <c r="G1814" s="1">
        <f t="shared" ca="1" si="370"/>
        <v>1969</v>
      </c>
      <c r="H1814" s="1" t="str">
        <f ca="1">IFERROR(INDEX(Varmeinstallation!B:B,MATCH(INDIRECT($A$1&amp;"L"&amp;A1814)*1,Varmeinstallation!A:A,0)),"Ingen varmeinstallationer")</f>
        <v>Fjernvarme/blokvarme (radiatorsystemer eller varmluftanlæg)</v>
      </c>
      <c r="I1814" s="1" t="str">
        <f ca="1">IFERROR(INDEX(Opvarmningsmiddel!B:B,MATCH(INDIRECT($A$1&amp;"M"&amp;A1814)*1,Opvarmningsmiddel!A:A,0)),"")</f>
        <v/>
      </c>
      <c r="J1814" s="1">
        <f t="shared" ca="1" si="371"/>
        <v>0</v>
      </c>
      <c r="K1814" s="1" t="str">
        <f ca="1">IFERROR(INDEX(Relationstabel!$C$3:$K$10,MATCH(VALUE(INDIRECT($A$1&amp;"L"&amp;A1814)),Relationstabel!$A$3:$A$10,0),MATCH(IFERROR(VALUE(INDIRECT($A$1&amp;"M"&amp;A1814)),0),Relationstabel!$C$1:$K$1,0)),"Ingen varmeinstallationer")</f>
        <v>Fjernvarme/ Blokvarme</v>
      </c>
      <c r="L1814" s="1" t="str">
        <f ca="1">INDEX(Anvendelseskode!B:B,MATCH($E1814,Anvendelseskode!$A:$A,0))</f>
        <v>Etageboligbebyggelse</v>
      </c>
      <c r="M1814" s="1" t="str">
        <f ca="1">INDEX(Anvendelseskode!C:C,MATCH($E1814,Anvendelseskode!$A:$A,0))</f>
        <v>Etageboligbebyggelse</v>
      </c>
      <c r="N1814" s="1" t="str">
        <f ca="1">INDEX(Anvendelseskode!D:D,MATCH($E1814,Anvendelseskode!$A:$A,0))</f>
        <v>Private husholdninger</v>
      </c>
      <c r="O1814" s="1" t="str">
        <f ca="1">IFERROR(INDEX(SBi!$2:$2,MATCH(G1814,SBi!$1:$1,1)),SBi!$K$2)</f>
        <v>1961-1972</v>
      </c>
      <c r="P1814" s="1">
        <f ca="1">IFERROR(INDEX(SBi!$C$3:$K$28,MATCH(E1814,SBi!$B$3:$B$28,0),MATCH(O1814,SBi!$C$2:$K$2,0)),0)</f>
        <v>132.30000000000001</v>
      </c>
      <c r="Q1814" s="19">
        <f t="shared" ca="1" si="372"/>
        <v>579.47400000000005</v>
      </c>
      <c r="R1814" s="19" t="str">
        <f ca="1">IFERROR(INDEX(VpD!$2:$2,MATCH(G1814,VpD!$1:$1,1)),VpD!$I$2)</f>
        <v>1961-1972</v>
      </c>
      <c r="S1814" s="1">
        <f ca="1">IFERROR(INDEX(VpD!$C$3:$I$27,MATCH(E1814,VpD!$B$3:$B$27,0),MATCH(R1814,VpD!$C$2:$I$2,0)),0)</f>
        <v>126</v>
      </c>
      <c r="T1814" s="19">
        <f t="shared" ca="1" si="373"/>
        <v>551.88</v>
      </c>
      <c r="U1814" s="14" t="str">
        <f t="shared" ca="1" si="374"/>
        <v xml:space="preserve">712717.35 </v>
      </c>
      <c r="V1814" s="14" t="str">
        <f t="shared" ca="1" si="375"/>
        <v>6169654.4</v>
      </c>
      <c r="W1814" s="14" t="str">
        <f t="shared" ca="1" si="376"/>
        <v>POINT(712717.35 6169654.4)</v>
      </c>
      <c r="X1814" s="14" t="str">
        <f>IFERROR(INDEX(BygningOmraade!B:B,MATCH(A1814,BygningOmraade!A:A,0)),"")</f>
        <v/>
      </c>
    </row>
    <row r="1815" spans="1:24" s="14" customFormat="1" x14ac:dyDescent="0.25">
      <c r="A1815" s="14">
        <f t="shared" si="364"/>
        <v>1815</v>
      </c>
      <c r="B1815" s="14" t="str">
        <f t="shared" ca="1" si="365"/>
        <v>69cfa71c-44a5-4808-ad9c-de9fa28ce7dd</v>
      </c>
      <c r="C1815" s="14" t="str">
        <f t="shared" ca="1" si="366"/>
        <v>0a3f507e-214c-32b8-e044-0003ba298018</v>
      </c>
      <c r="D1815" s="14">
        <f t="shared" ca="1" si="367"/>
        <v>996689</v>
      </c>
      <c r="E1815" s="1">
        <f t="shared" ca="1" si="368"/>
        <v>130</v>
      </c>
      <c r="F1815" s="1">
        <f t="shared" ca="1" si="369"/>
        <v>113</v>
      </c>
      <c r="G1815" s="1">
        <f t="shared" ca="1" si="370"/>
        <v>1978</v>
      </c>
      <c r="H1815" s="1" t="str">
        <f ca="1">IFERROR(INDEX(Varmeinstallation!B:B,MATCH(INDIRECT($A$1&amp;"L"&amp;A1815)*1,Varmeinstallation!A:A,0)),"Ingen varmeinstallationer")</f>
        <v>Centralvarme fra eget anlæg, et-kammer fyr</v>
      </c>
      <c r="I1815" s="1" t="str">
        <f ca="1">IFERROR(INDEX(Opvarmningsmiddel!B:B,MATCH(INDIRECT($A$1&amp;"M"&amp;A1815)*1,Opvarmningsmiddel!A:A,0)),"")</f>
        <v>Naturgas</v>
      </c>
      <c r="J1815" s="1">
        <f t="shared" ca="1" si="371"/>
        <v>2</v>
      </c>
      <c r="K1815" s="1" t="str">
        <f ca="1">IFERROR(INDEX(Relationstabel!$C$3:$K$10,MATCH(VALUE(INDIRECT($A$1&amp;"L"&amp;A1815)),Relationstabel!$A$3:$A$10,0),MATCH(IFERROR(VALUE(INDIRECT($A$1&amp;"M"&amp;A1815)),0),Relationstabel!$C$1:$K$1,0)),"Ingen varmeinstallationer")</f>
        <v>Naturgas</v>
      </c>
      <c r="L1815" s="1" t="str">
        <f ca="1">INDEX(Anvendelseskode!B:B,MATCH($E1815,Anvendelseskode!$A:$A,0))</f>
        <v>Række-, kæde-, dobbelthus (lodret adskillelse mellem enhederne)</v>
      </c>
      <c r="M1815" s="1" t="str">
        <f ca="1">INDEX(Anvendelseskode!C:C,MATCH($E1815,Anvendelseskode!$A:$A,0))</f>
        <v>Række-, kæde og dobbelthuse</v>
      </c>
      <c r="N1815" s="1" t="str">
        <f ca="1">INDEX(Anvendelseskode!D:D,MATCH($E1815,Anvendelseskode!$A:$A,0))</f>
        <v>Private husholdninger</v>
      </c>
      <c r="O1815" s="1" t="str">
        <f ca="1">IFERROR(INDEX(SBi!$2:$2,MATCH(G1815,SBi!$1:$1,1)),SBi!$K$2)</f>
        <v>1973-1978</v>
      </c>
      <c r="P1815" s="1">
        <f ca="1">IFERROR(INDEX(SBi!$C$3:$K$28,MATCH(E1815,SBi!$B$3:$B$28,0),MATCH(O1815,SBi!$C$2:$K$2,0)),0)</f>
        <v>112.6</v>
      </c>
      <c r="Q1815" s="19">
        <f t="shared" ca="1" si="372"/>
        <v>12.723799999999999</v>
      </c>
      <c r="R1815" s="19" t="str">
        <f ca="1">IFERROR(INDEX(VpD!$2:$2,MATCH(G1815,VpD!$1:$1,1)),VpD!$I$2)</f>
        <v>1973-1978</v>
      </c>
      <c r="S1815" s="1">
        <f ca="1">IFERROR(INDEX(VpD!$C$3:$I$27,MATCH(E1815,VpD!$B$3:$B$27,0),MATCH(R1815,VpD!$C$2:$I$2,0)),0)</f>
        <v>98</v>
      </c>
      <c r="T1815" s="19">
        <f t="shared" ca="1" si="373"/>
        <v>11.074</v>
      </c>
      <c r="U1815" s="14" t="str">
        <f t="shared" ca="1" si="374"/>
        <v xml:space="preserve">713525 </v>
      </c>
      <c r="V1815" s="14" t="str">
        <f t="shared" ca="1" si="375"/>
        <v>6168946.82</v>
      </c>
      <c r="W1815" s="14" t="str">
        <f t="shared" ca="1" si="376"/>
        <v>POINT(713525 6168946.82)</v>
      </c>
      <c r="X1815" s="14" t="str">
        <f>IFERROR(INDEX(BygningOmraade!B:B,MATCH(A1815,BygningOmraade!A:A,0)),"")</f>
        <v/>
      </c>
    </row>
    <row r="1816" spans="1:24" s="14" customFormat="1" x14ac:dyDescent="0.25">
      <c r="A1816" s="14">
        <f t="shared" si="364"/>
        <v>1816</v>
      </c>
      <c r="B1816" s="14" t="str">
        <f t="shared" ca="1" si="365"/>
        <v>69ed6a51-165b-4897-8b49-db246c080897</v>
      </c>
      <c r="C1816" s="14" t="str">
        <f t="shared" ca="1" si="366"/>
        <v>0a3f507e-1c67-32b8-e044-0003ba298018</v>
      </c>
      <c r="D1816" s="14">
        <f t="shared" ca="1" si="367"/>
        <v>994375</v>
      </c>
      <c r="E1816" s="1">
        <f t="shared" ca="1" si="368"/>
        <v>140</v>
      </c>
      <c r="F1816" s="1">
        <f t="shared" ca="1" si="369"/>
        <v>650</v>
      </c>
      <c r="G1816" s="1">
        <f t="shared" ca="1" si="370"/>
        <v>1992</v>
      </c>
      <c r="H1816" s="1" t="str">
        <f ca="1">IFERROR(INDEX(Varmeinstallation!B:B,MATCH(INDIRECT($A$1&amp;"L"&amp;A1816)*1,Varmeinstallation!A:A,0)),"Ingen varmeinstallationer")</f>
        <v>Fjernvarme/blokvarme (radiatorsystemer eller varmluftanlæg)</v>
      </c>
      <c r="I1816" s="1" t="str">
        <f ca="1">IFERROR(INDEX(Opvarmningsmiddel!B:B,MATCH(INDIRECT($A$1&amp;"M"&amp;A1816)*1,Opvarmningsmiddel!A:A,0)),"")</f>
        <v/>
      </c>
      <c r="J1816" s="1">
        <f t="shared" ca="1" si="371"/>
        <v>0</v>
      </c>
      <c r="K1816" s="1" t="str">
        <f ca="1">IFERROR(INDEX(Relationstabel!$C$3:$K$10,MATCH(VALUE(INDIRECT($A$1&amp;"L"&amp;A1816)),Relationstabel!$A$3:$A$10,0),MATCH(IFERROR(VALUE(INDIRECT($A$1&amp;"M"&amp;A1816)),0),Relationstabel!$C$1:$K$1,0)),"Ingen varmeinstallationer")</f>
        <v>Fjernvarme/ Blokvarme</v>
      </c>
      <c r="L1816" s="1" t="str">
        <f ca="1">INDEX(Anvendelseskode!B:B,MATCH($E1816,Anvendelseskode!$A:$A,0))</f>
        <v>Etageboligbebyggelse</v>
      </c>
      <c r="M1816" s="1" t="str">
        <f ca="1">INDEX(Anvendelseskode!C:C,MATCH($E1816,Anvendelseskode!$A:$A,0))</f>
        <v>Etageboligbebyggelse</v>
      </c>
      <c r="N1816" s="1" t="str">
        <f ca="1">INDEX(Anvendelseskode!D:D,MATCH($E1816,Anvendelseskode!$A:$A,0))</f>
        <v>Private husholdninger</v>
      </c>
      <c r="O1816" s="1" t="str">
        <f ca="1">IFERROR(INDEX(SBi!$2:$2,MATCH(G1816,SBi!$1:$1,1)),SBi!$K$2)</f>
        <v>1979-1998</v>
      </c>
      <c r="P1816" s="1">
        <f ca="1">IFERROR(INDEX(SBi!$C$3:$K$28,MATCH(E1816,SBi!$B$3:$B$28,0),MATCH(O1816,SBi!$C$2:$K$2,0)),0)</f>
        <v>108.5</v>
      </c>
      <c r="Q1816" s="19">
        <f t="shared" ca="1" si="372"/>
        <v>70.525000000000006</v>
      </c>
      <c r="R1816" s="19" t="str">
        <f ca="1">IFERROR(INDEX(VpD!$2:$2,MATCH(G1816,VpD!$1:$1,1)),VpD!$I$2)</f>
        <v>1979-1998</v>
      </c>
      <c r="S1816" s="1">
        <f ca="1">IFERROR(INDEX(VpD!$C$3:$I$27,MATCH(E1816,VpD!$B$3:$B$27,0),MATCH(R1816,VpD!$C$2:$I$2,0)),0)</f>
        <v>80</v>
      </c>
      <c r="T1816" s="19">
        <f t="shared" ca="1" si="373"/>
        <v>52</v>
      </c>
      <c r="U1816" s="14" t="str">
        <f t="shared" ca="1" si="374"/>
        <v xml:space="preserve">711581.75 </v>
      </c>
      <c r="V1816" s="14" t="str">
        <f t="shared" ca="1" si="375"/>
        <v>6172588.91</v>
      </c>
      <c r="W1816" s="14" t="str">
        <f t="shared" ca="1" si="376"/>
        <v>POINT(711581.75 6172588.91)</v>
      </c>
      <c r="X1816" s="14" t="str">
        <f>IFERROR(INDEX(BygningOmraade!B:B,MATCH(A1816,BygningOmraade!A:A,0)),"")</f>
        <v/>
      </c>
    </row>
    <row r="1817" spans="1:24" s="14" customFormat="1" x14ac:dyDescent="0.25">
      <c r="A1817" s="14">
        <f t="shared" si="364"/>
        <v>1817</v>
      </c>
      <c r="B1817" s="14" t="str">
        <f t="shared" ca="1" si="365"/>
        <v>6a15b8cb-9f26-4c0c-8d37-149a32e625e3</v>
      </c>
      <c r="C1817" s="14" t="str">
        <f t="shared" ca="1" si="366"/>
        <v>0a3f507e-1705-32b8-e044-0003ba298018</v>
      </c>
      <c r="D1817" s="14">
        <f t="shared" ca="1" si="367"/>
        <v>994745</v>
      </c>
      <c r="E1817" s="1">
        <f t="shared" ca="1" si="368"/>
        <v>120</v>
      </c>
      <c r="F1817" s="1">
        <f t="shared" ca="1" si="369"/>
        <v>180</v>
      </c>
      <c r="G1817" s="1">
        <f t="shared" ca="1" si="370"/>
        <v>1975</v>
      </c>
      <c r="H1817" s="1" t="str">
        <f ca="1">IFERROR(INDEX(Varmeinstallation!B:B,MATCH(INDIRECT($A$1&amp;"L"&amp;A1817)*1,Varmeinstallation!A:A,0)),"Ingen varmeinstallationer")</f>
        <v>Centralvarme fra eget anlæg, et-kammer fyr</v>
      </c>
      <c r="I1817" s="1" t="str">
        <f ca="1">IFERROR(INDEX(Opvarmningsmiddel!B:B,MATCH(INDIRECT($A$1&amp;"M"&amp;A1817)*1,Opvarmningsmiddel!A:A,0)),"")</f>
        <v>Naturgas</v>
      </c>
      <c r="J1817" s="1">
        <f t="shared" ca="1" si="371"/>
        <v>80</v>
      </c>
      <c r="K1817" s="1" t="str">
        <f ca="1">IFERROR(INDEX(Relationstabel!$C$3:$K$10,MATCH(VALUE(INDIRECT($A$1&amp;"L"&amp;A1817)),Relationstabel!$A$3:$A$10,0),MATCH(IFERROR(VALUE(INDIRECT($A$1&amp;"M"&amp;A1817)),0),Relationstabel!$C$1:$K$1,0)),"Ingen varmeinstallationer")</f>
        <v>Naturgas</v>
      </c>
      <c r="L1817" s="1" t="str">
        <f ca="1">INDEX(Anvendelseskode!B:B,MATCH($E1817,Anvendelseskode!$A:$A,0))</f>
        <v>Fritliggende enfamilieshus (parcelhus)</v>
      </c>
      <c r="M1817" s="1" t="str">
        <f ca="1">INDEX(Anvendelseskode!C:C,MATCH($E1817,Anvendelseskode!$A:$A,0))</f>
        <v>Parcelhuse</v>
      </c>
      <c r="N1817" s="1" t="str">
        <f ca="1">INDEX(Anvendelseskode!D:D,MATCH($E1817,Anvendelseskode!$A:$A,0))</f>
        <v>Private husholdninger</v>
      </c>
      <c r="O1817" s="1" t="str">
        <f ca="1">IFERROR(INDEX(SBi!$2:$2,MATCH(G1817,SBi!$1:$1,1)),SBi!$K$2)</f>
        <v>1973-1978</v>
      </c>
      <c r="P1817" s="1">
        <f ca="1">IFERROR(INDEX(SBi!$C$3:$K$28,MATCH(E1817,SBi!$B$3:$B$28,0),MATCH(O1817,SBi!$C$2:$K$2,0)),0)</f>
        <v>119.8</v>
      </c>
      <c r="Q1817" s="19">
        <f t="shared" ca="1" si="372"/>
        <v>21.564</v>
      </c>
      <c r="R1817" s="19" t="str">
        <f ca="1">IFERROR(INDEX(VpD!$2:$2,MATCH(G1817,VpD!$1:$1,1)),VpD!$I$2)</f>
        <v>1973-1978</v>
      </c>
      <c r="S1817" s="1">
        <f ca="1">IFERROR(INDEX(VpD!$C$3:$I$27,MATCH(E1817,VpD!$B$3:$B$27,0),MATCH(R1817,VpD!$C$2:$I$2,0)),0)</f>
        <v>117</v>
      </c>
      <c r="T1817" s="19">
        <f t="shared" ca="1" si="373"/>
        <v>21.06</v>
      </c>
      <c r="U1817" s="14" t="str">
        <f t="shared" ca="1" si="374"/>
        <v xml:space="preserve">711660.58 </v>
      </c>
      <c r="V1817" s="14" t="str">
        <f t="shared" ca="1" si="375"/>
        <v>6170483.92</v>
      </c>
      <c r="W1817" s="14" t="str">
        <f t="shared" ca="1" si="376"/>
        <v>POINT(711660.58 6170483.92)</v>
      </c>
      <c r="X1817" s="14" t="str">
        <f>IFERROR(INDEX(BygningOmraade!B:B,MATCH(A1817,BygningOmraade!A:A,0)),"")</f>
        <v/>
      </c>
    </row>
    <row r="1818" spans="1:24" s="14" customFormat="1" x14ac:dyDescent="0.25">
      <c r="A1818" s="14">
        <f t="shared" si="364"/>
        <v>1818</v>
      </c>
      <c r="B1818" s="14" t="str">
        <f t="shared" ca="1" si="365"/>
        <v>6a1ef355-7805-423a-a562-db5005d1d5ee</v>
      </c>
      <c r="C1818" s="14" t="str">
        <f t="shared" ca="1" si="366"/>
        <v>0a3f507e-2065-32b8-e044-0003ba298018</v>
      </c>
      <c r="D1818" s="14">
        <f t="shared" ca="1" si="367"/>
        <v>996009</v>
      </c>
      <c r="E1818" s="1">
        <f t="shared" ca="1" si="368"/>
        <v>120</v>
      </c>
      <c r="F1818" s="1">
        <f t="shared" ca="1" si="369"/>
        <v>163</v>
      </c>
      <c r="G1818" s="1">
        <f t="shared" ca="1" si="370"/>
        <v>1964</v>
      </c>
      <c r="H1818" s="1" t="str">
        <f ca="1">IFERROR(INDEX(Varmeinstallation!B:B,MATCH(INDIRECT($A$1&amp;"L"&amp;A1818)*1,Varmeinstallation!A:A,0)),"Ingen varmeinstallationer")</f>
        <v>Centralvarme fra eget anlæg, et-kammer fyr</v>
      </c>
      <c r="I1818" s="1" t="str">
        <f ca="1">IFERROR(INDEX(Opvarmningsmiddel!B:B,MATCH(INDIRECT($A$1&amp;"M"&amp;A1818)*1,Opvarmningsmiddel!A:A,0)),"")</f>
        <v>Naturgas</v>
      </c>
      <c r="J1818" s="1">
        <f t="shared" ca="1" si="371"/>
        <v>0</v>
      </c>
      <c r="K1818" s="1" t="str">
        <f ca="1">IFERROR(INDEX(Relationstabel!$C$3:$K$10,MATCH(VALUE(INDIRECT($A$1&amp;"L"&amp;A1818)),Relationstabel!$A$3:$A$10,0),MATCH(IFERROR(VALUE(INDIRECT($A$1&amp;"M"&amp;A1818)),0),Relationstabel!$C$1:$K$1,0)),"Ingen varmeinstallationer")</f>
        <v>Naturgas</v>
      </c>
      <c r="L1818" s="1" t="str">
        <f ca="1">INDEX(Anvendelseskode!B:B,MATCH($E1818,Anvendelseskode!$A:$A,0))</f>
        <v>Fritliggende enfamilieshus (parcelhus)</v>
      </c>
      <c r="M1818" s="1" t="str">
        <f ca="1">INDEX(Anvendelseskode!C:C,MATCH($E1818,Anvendelseskode!$A:$A,0))</f>
        <v>Parcelhuse</v>
      </c>
      <c r="N1818" s="1" t="str">
        <f ca="1">INDEX(Anvendelseskode!D:D,MATCH($E1818,Anvendelseskode!$A:$A,0))</f>
        <v>Private husholdninger</v>
      </c>
      <c r="O1818" s="1" t="str">
        <f ca="1">IFERROR(INDEX(SBi!$2:$2,MATCH(G1818,SBi!$1:$1,1)),SBi!$K$2)</f>
        <v>1961-1972</v>
      </c>
      <c r="P1818" s="1">
        <f ca="1">IFERROR(INDEX(SBi!$C$3:$K$28,MATCH(E1818,SBi!$B$3:$B$28,0),MATCH(O1818,SBi!$C$2:$K$2,0)),0)</f>
        <v>134.30000000000001</v>
      </c>
      <c r="Q1818" s="19">
        <f t="shared" ca="1" si="372"/>
        <v>21.890900000000002</v>
      </c>
      <c r="R1818" s="19" t="str">
        <f ca="1">IFERROR(INDEX(VpD!$2:$2,MATCH(G1818,VpD!$1:$1,1)),VpD!$I$2)</f>
        <v>1961-1972</v>
      </c>
      <c r="S1818" s="1">
        <f ca="1">IFERROR(INDEX(VpD!$C$3:$I$27,MATCH(E1818,VpD!$B$3:$B$27,0),MATCH(R1818,VpD!$C$2:$I$2,0)),0)</f>
        <v>143</v>
      </c>
      <c r="T1818" s="19">
        <f t="shared" ca="1" si="373"/>
        <v>23.309000000000001</v>
      </c>
      <c r="U1818" s="14" t="str">
        <f t="shared" ca="1" si="374"/>
        <v xml:space="preserve">712622.87 </v>
      </c>
      <c r="V1818" s="14" t="str">
        <f t="shared" ca="1" si="375"/>
        <v>6168951.56</v>
      </c>
      <c r="W1818" s="14" t="str">
        <f t="shared" ca="1" si="376"/>
        <v>POINT(712622.87 6168951.56)</v>
      </c>
      <c r="X1818" s="14" t="str">
        <f>IFERROR(INDEX(BygningOmraade!B:B,MATCH(A1818,BygningOmraade!A:A,0)),"")</f>
        <v/>
      </c>
    </row>
    <row r="1819" spans="1:24" s="14" customFormat="1" x14ac:dyDescent="0.25">
      <c r="A1819" s="14">
        <f t="shared" si="364"/>
        <v>1819</v>
      </c>
      <c r="B1819" s="14" t="str">
        <f t="shared" ca="1" si="365"/>
        <v>6a33fe13-72fe-4599-9e34-dc6cb9851c7e</v>
      </c>
      <c r="C1819" s="14" t="str">
        <f t="shared" ca="1" si="366"/>
        <v>0a3f507e-21f6-32b8-e044-0003ba298018</v>
      </c>
      <c r="D1819" s="14">
        <f t="shared" ca="1" si="367"/>
        <v>996316</v>
      </c>
      <c r="E1819" s="1">
        <f t="shared" ca="1" si="368"/>
        <v>130</v>
      </c>
      <c r="F1819" s="1">
        <f t="shared" ca="1" si="369"/>
        <v>94</v>
      </c>
      <c r="G1819" s="1">
        <f t="shared" ca="1" si="370"/>
        <v>1959</v>
      </c>
      <c r="H1819" s="1" t="str">
        <f ca="1">IFERROR(INDEX(Varmeinstallation!B:B,MATCH(INDIRECT($A$1&amp;"L"&amp;A1819)*1,Varmeinstallation!A:A,0)),"Ingen varmeinstallationer")</f>
        <v>Centralvarme fra eget anlæg, et-kammer fyr</v>
      </c>
      <c r="I1819" s="1" t="str">
        <f ca="1">IFERROR(INDEX(Opvarmningsmiddel!B:B,MATCH(INDIRECT($A$1&amp;"M"&amp;A1819)*1,Opvarmningsmiddel!A:A,0)),"")</f>
        <v>Naturgas</v>
      </c>
      <c r="J1819" s="1">
        <f t="shared" ca="1" si="371"/>
        <v>0</v>
      </c>
      <c r="K1819" s="1" t="str">
        <f ca="1">IFERROR(INDEX(Relationstabel!$C$3:$K$10,MATCH(VALUE(INDIRECT($A$1&amp;"L"&amp;A1819)),Relationstabel!$A$3:$A$10,0),MATCH(IFERROR(VALUE(INDIRECT($A$1&amp;"M"&amp;A1819)),0),Relationstabel!$C$1:$K$1,0)),"Ingen varmeinstallationer")</f>
        <v>Naturgas</v>
      </c>
      <c r="L1819" s="1" t="str">
        <f ca="1">INDEX(Anvendelseskode!B:B,MATCH($E1819,Anvendelseskode!$A:$A,0))</f>
        <v>Række-, kæde-, dobbelthus (lodret adskillelse mellem enhederne)</v>
      </c>
      <c r="M1819" s="1" t="str">
        <f ca="1">INDEX(Anvendelseskode!C:C,MATCH($E1819,Anvendelseskode!$A:$A,0))</f>
        <v>Række-, kæde og dobbelthuse</v>
      </c>
      <c r="N1819" s="1" t="str">
        <f ca="1">INDEX(Anvendelseskode!D:D,MATCH($E1819,Anvendelseskode!$A:$A,0))</f>
        <v>Private husholdninger</v>
      </c>
      <c r="O1819" s="1" t="str">
        <f ca="1">IFERROR(INDEX(SBi!$2:$2,MATCH(G1819,SBi!$1:$1,1)),SBi!$K$2)</f>
        <v>1951-1960</v>
      </c>
      <c r="P1819" s="1">
        <f ca="1">IFERROR(INDEX(SBi!$C$3:$K$28,MATCH(E1819,SBi!$B$3:$B$28,0),MATCH(O1819,SBi!$C$2:$K$2,0)),0)</f>
        <v>142.80000000000001</v>
      </c>
      <c r="Q1819" s="19">
        <f t="shared" ca="1" si="372"/>
        <v>13.423200000000001</v>
      </c>
      <c r="R1819" s="19" t="str">
        <f ca="1">IFERROR(INDEX(VpD!$2:$2,MATCH(G1819,VpD!$1:$1,1)),VpD!$I$2)</f>
        <v>1951-1960</v>
      </c>
      <c r="S1819" s="1">
        <f ca="1">IFERROR(INDEX(VpD!$C$3:$I$27,MATCH(E1819,VpD!$B$3:$B$27,0),MATCH(R1819,VpD!$C$2:$I$2,0)),0)</f>
        <v>162</v>
      </c>
      <c r="T1819" s="19">
        <f t="shared" ca="1" si="373"/>
        <v>15.228</v>
      </c>
      <c r="U1819" s="14" t="str">
        <f t="shared" ca="1" si="374"/>
        <v xml:space="preserve">712938.63 </v>
      </c>
      <c r="V1819" s="14" t="str">
        <f t="shared" ca="1" si="375"/>
        <v>6169249.81</v>
      </c>
      <c r="W1819" s="14" t="str">
        <f t="shared" ca="1" si="376"/>
        <v>POINT(712938.63 6169249.81)</v>
      </c>
      <c r="X1819" s="14" t="str">
        <f>IFERROR(INDEX(BygningOmraade!B:B,MATCH(A1819,BygningOmraade!A:A,0)),"")</f>
        <v/>
      </c>
    </row>
    <row r="1820" spans="1:24" s="14" customFormat="1" x14ac:dyDescent="0.25">
      <c r="A1820" s="14">
        <f t="shared" si="364"/>
        <v>1820</v>
      </c>
      <c r="B1820" s="14" t="str">
        <f t="shared" ca="1" si="365"/>
        <v>6a3dcf8b-882e-40f8-8cd1-caf63bc02951</v>
      </c>
      <c r="C1820" s="14" t="str">
        <f t="shared" ca="1" si="366"/>
        <v>0a3f507e-20d5-32b8-e044-0003ba298018</v>
      </c>
      <c r="D1820" s="14">
        <f t="shared" ca="1" si="367"/>
        <v>996825</v>
      </c>
      <c r="E1820" s="1">
        <f t="shared" ca="1" si="368"/>
        <v>130</v>
      </c>
      <c r="F1820" s="1">
        <f t="shared" ca="1" si="369"/>
        <v>102</v>
      </c>
      <c r="G1820" s="1">
        <f t="shared" ca="1" si="370"/>
        <v>1977</v>
      </c>
      <c r="H1820" s="1" t="str">
        <f ca="1">IFERROR(INDEX(Varmeinstallation!B:B,MATCH(INDIRECT($A$1&amp;"L"&amp;A1820)*1,Varmeinstallation!A:A,0)),"Ingen varmeinstallationer")</f>
        <v>Fjernvarme/blokvarme (radiatorsystemer eller varmluftanlæg)</v>
      </c>
      <c r="I1820" s="1" t="str">
        <f ca="1">IFERROR(INDEX(Opvarmningsmiddel!B:B,MATCH(INDIRECT($A$1&amp;"M"&amp;A1820)*1,Opvarmningsmiddel!A:A,0)),"")</f>
        <v/>
      </c>
      <c r="J1820" s="1">
        <f t="shared" ca="1" si="371"/>
        <v>0</v>
      </c>
      <c r="K1820" s="1" t="str">
        <f ca="1">IFERROR(INDEX(Relationstabel!$C$3:$K$10,MATCH(VALUE(INDIRECT($A$1&amp;"L"&amp;A1820)),Relationstabel!$A$3:$A$10,0),MATCH(IFERROR(VALUE(INDIRECT($A$1&amp;"M"&amp;A1820)),0),Relationstabel!$C$1:$K$1,0)),"Ingen varmeinstallationer")</f>
        <v>Fjernvarme/ Blokvarme</v>
      </c>
      <c r="L1820" s="1" t="str">
        <f ca="1">INDEX(Anvendelseskode!B:B,MATCH($E1820,Anvendelseskode!$A:$A,0))</f>
        <v>Række-, kæde-, dobbelthus (lodret adskillelse mellem enhederne)</v>
      </c>
      <c r="M1820" s="1" t="str">
        <f ca="1">INDEX(Anvendelseskode!C:C,MATCH($E1820,Anvendelseskode!$A:$A,0))</f>
        <v>Række-, kæde og dobbelthuse</v>
      </c>
      <c r="N1820" s="1" t="str">
        <f ca="1">INDEX(Anvendelseskode!D:D,MATCH($E1820,Anvendelseskode!$A:$A,0))</f>
        <v>Private husholdninger</v>
      </c>
      <c r="O1820" s="1" t="str">
        <f ca="1">IFERROR(INDEX(SBi!$2:$2,MATCH(G1820,SBi!$1:$1,1)),SBi!$K$2)</f>
        <v>1973-1978</v>
      </c>
      <c r="P1820" s="1">
        <f ca="1">IFERROR(INDEX(SBi!$C$3:$K$28,MATCH(E1820,SBi!$B$3:$B$28,0),MATCH(O1820,SBi!$C$2:$K$2,0)),0)</f>
        <v>112.6</v>
      </c>
      <c r="Q1820" s="19">
        <f t="shared" ca="1" si="372"/>
        <v>11.485199999999999</v>
      </c>
      <c r="R1820" s="19" t="str">
        <f ca="1">IFERROR(INDEX(VpD!$2:$2,MATCH(G1820,VpD!$1:$1,1)),VpD!$I$2)</f>
        <v>1973-1978</v>
      </c>
      <c r="S1820" s="1">
        <f ca="1">IFERROR(INDEX(VpD!$C$3:$I$27,MATCH(E1820,VpD!$B$3:$B$27,0),MATCH(R1820,VpD!$C$2:$I$2,0)),0)</f>
        <v>98</v>
      </c>
      <c r="T1820" s="19">
        <f t="shared" ca="1" si="373"/>
        <v>9.9960000000000004</v>
      </c>
      <c r="U1820" s="14" t="str">
        <f t="shared" ca="1" si="374"/>
        <v xml:space="preserve">713460.6 </v>
      </c>
      <c r="V1820" s="14" t="str">
        <f t="shared" ca="1" si="375"/>
        <v>6169505.63</v>
      </c>
      <c r="W1820" s="14" t="str">
        <f t="shared" ca="1" si="376"/>
        <v>POINT(713460.6 6169505.63)</v>
      </c>
      <c r="X1820" s="14" t="str">
        <f>IFERROR(INDEX(BygningOmraade!B:B,MATCH(A1820,BygningOmraade!A:A,0)),"")</f>
        <v/>
      </c>
    </row>
    <row r="1821" spans="1:24" s="14" customFormat="1" x14ac:dyDescent="0.25">
      <c r="A1821" s="14">
        <f t="shared" si="364"/>
        <v>1821</v>
      </c>
      <c r="B1821" s="14" t="str">
        <f t="shared" ca="1" si="365"/>
        <v>6a40bcbc-0bf9-4c63-b141-5bbb1a2919d2</v>
      </c>
      <c r="C1821" s="14" t="str">
        <f t="shared" ca="1" si="366"/>
        <v>0a3f507e-1caf-32b8-e044-0003ba298018</v>
      </c>
      <c r="D1821" s="14">
        <f t="shared" ca="1" si="367"/>
        <v>997407</v>
      </c>
      <c r="E1821" s="1">
        <f t="shared" ca="1" si="368"/>
        <v>120</v>
      </c>
      <c r="F1821" s="1">
        <f t="shared" ca="1" si="369"/>
        <v>175</v>
      </c>
      <c r="G1821" s="1">
        <f t="shared" ca="1" si="370"/>
        <v>2016</v>
      </c>
      <c r="H1821" s="1" t="str">
        <f ca="1">IFERROR(INDEX(Varmeinstallation!B:B,MATCH(INDIRECT($A$1&amp;"L"&amp;A1821)*1,Varmeinstallation!A:A,0)),"Ingen varmeinstallationer")</f>
        <v>Centralvarme fra eget anlæg, et-kammer fyr</v>
      </c>
      <c r="I1821" s="1" t="str">
        <f ca="1">IFERROR(INDEX(Opvarmningsmiddel!B:B,MATCH(INDIRECT($A$1&amp;"M"&amp;A1821)*1,Opvarmningsmiddel!A:A,0)),"")</f>
        <v>Naturgas</v>
      </c>
      <c r="J1821" s="1">
        <f t="shared" ca="1" si="371"/>
        <v>0</v>
      </c>
      <c r="K1821" s="1" t="str">
        <f ca="1">IFERROR(INDEX(Relationstabel!$C$3:$K$10,MATCH(VALUE(INDIRECT($A$1&amp;"L"&amp;A1821)),Relationstabel!$A$3:$A$10,0),MATCH(IFERROR(VALUE(INDIRECT($A$1&amp;"M"&amp;A1821)),0),Relationstabel!$C$1:$K$1,0)),"Ingen varmeinstallationer")</f>
        <v>Naturgas</v>
      </c>
      <c r="L1821" s="1" t="str">
        <f ca="1">INDEX(Anvendelseskode!B:B,MATCH($E1821,Anvendelseskode!$A:$A,0))</f>
        <v>Fritliggende enfamilieshus (parcelhus)</v>
      </c>
      <c r="M1821" s="1" t="str">
        <f ca="1">INDEX(Anvendelseskode!C:C,MATCH($E1821,Anvendelseskode!$A:$A,0))</f>
        <v>Parcelhuse</v>
      </c>
      <c r="N1821" s="1" t="str">
        <f ca="1">INDEX(Anvendelseskode!D:D,MATCH($E1821,Anvendelseskode!$A:$A,0))</f>
        <v>Private husholdninger</v>
      </c>
      <c r="O1821" s="1" t="str">
        <f ca="1">IFERROR(INDEX(SBi!$2:$2,MATCH(G1821,SBi!$1:$1,1)),SBi!$K$2)</f>
        <v>Efter 2006</v>
      </c>
      <c r="P1821" s="1">
        <f ca="1">IFERROR(INDEX(SBi!$C$3:$K$28,MATCH(E1821,SBi!$B$3:$B$28,0),MATCH(O1821,SBi!$C$2:$K$2,0)),0)</f>
        <v>67.3</v>
      </c>
      <c r="Q1821" s="19">
        <f t="shared" ca="1" si="372"/>
        <v>11.7775</v>
      </c>
      <c r="R1821" s="19" t="str">
        <f ca="1">IFERROR(INDEX(VpD!$2:$2,MATCH(G1821,VpD!$1:$1,1)),VpD!$I$2)</f>
        <v>&gt;1998</v>
      </c>
      <c r="S1821" s="1">
        <f ca="1">IFERROR(INDEX(VpD!$C$3:$I$27,MATCH(E1821,VpD!$B$3:$B$27,0),MATCH(R1821,VpD!$C$2:$I$2,0)),0)</f>
        <v>72</v>
      </c>
      <c r="T1821" s="19">
        <f t="shared" ca="1" si="373"/>
        <v>12.6</v>
      </c>
      <c r="U1821" s="14" t="str">
        <f t="shared" ca="1" si="374"/>
        <v xml:space="preserve">714024.9 </v>
      </c>
      <c r="V1821" s="14" t="str">
        <f t="shared" ca="1" si="375"/>
        <v>6168664.03</v>
      </c>
      <c r="W1821" s="14" t="str">
        <f t="shared" ca="1" si="376"/>
        <v>POINT(714024.9 6168664.03)</v>
      </c>
      <c r="X1821" s="14" t="str">
        <f>IFERROR(INDEX(BygningOmraade!B:B,MATCH(A1821,BygningOmraade!A:A,0)),"")</f>
        <v/>
      </c>
    </row>
    <row r="1822" spans="1:24" s="14" customFormat="1" x14ac:dyDescent="0.25">
      <c r="A1822" s="14">
        <f t="shared" si="364"/>
        <v>1822</v>
      </c>
      <c r="B1822" s="14" t="str">
        <f t="shared" ca="1" si="365"/>
        <v>6a414282-db11-4db8-b83a-d420eacf2c9a</v>
      </c>
      <c r="C1822" s="14" t="str">
        <f t="shared" ca="1" si="366"/>
        <v>0a3f507e-1cb4-32b8-e044-0003ba298018</v>
      </c>
      <c r="D1822" s="14">
        <f t="shared" ca="1" si="367"/>
        <v>993933</v>
      </c>
      <c r="E1822" s="1">
        <f t="shared" ca="1" si="368"/>
        <v>440</v>
      </c>
      <c r="F1822" s="1">
        <f t="shared" ca="1" si="369"/>
        <v>1114</v>
      </c>
      <c r="G1822" s="1">
        <f t="shared" ca="1" si="370"/>
        <v>1999</v>
      </c>
      <c r="H1822" s="1" t="str">
        <f ca="1">IFERROR(INDEX(Varmeinstallation!B:B,MATCH(INDIRECT($A$1&amp;"L"&amp;A1822)*1,Varmeinstallation!A:A,0)),"Ingen varmeinstallationer")</f>
        <v>Fjernvarme/blokvarme (radiatorsystemer eller varmluftanlæg)</v>
      </c>
      <c r="I1822" s="1" t="str">
        <f ca="1">IFERROR(INDEX(Opvarmningsmiddel!B:B,MATCH(INDIRECT($A$1&amp;"M"&amp;A1822)*1,Opvarmningsmiddel!A:A,0)),"")</f>
        <v/>
      </c>
      <c r="J1822" s="1">
        <f t="shared" ca="1" si="371"/>
        <v>5</v>
      </c>
      <c r="K1822" s="1" t="str">
        <f ca="1">IFERROR(INDEX(Relationstabel!$C$3:$K$10,MATCH(VALUE(INDIRECT($A$1&amp;"L"&amp;A1822)),Relationstabel!$A$3:$A$10,0),MATCH(IFERROR(VALUE(INDIRECT($A$1&amp;"M"&amp;A1822)),0),Relationstabel!$C$1:$K$1,0)),"Ingen varmeinstallationer")</f>
        <v>Fjernvarme/ Blokvarme</v>
      </c>
      <c r="L1822" s="1" t="str">
        <f ca="1">INDEX(Anvendelseskode!B:B,MATCH($E1822,Anvendelseskode!$A:$A,0))</f>
        <v>Daginstitutioner</v>
      </c>
      <c r="M1822" s="1" t="str">
        <f ca="1">INDEX(Anvendelseskode!C:C,MATCH($E1822,Anvendelseskode!$A:$A,0))</f>
        <v>Daginstitutioner</v>
      </c>
      <c r="N1822" s="1" t="str">
        <f ca="1">INDEX(Anvendelseskode!D:D,MATCH($E1822,Anvendelseskode!$A:$A,0))</f>
        <v>Kommunale og andre offentlige institutioner</v>
      </c>
      <c r="O1822" s="1" t="str">
        <f ca="1">IFERROR(INDEX(SBi!$2:$2,MATCH(G1822,SBi!$1:$1,1)),SBi!$K$2)</f>
        <v>1999-2006</v>
      </c>
      <c r="P1822" s="1">
        <f ca="1">IFERROR(INDEX(SBi!$C$3:$K$28,MATCH(E1822,SBi!$B$3:$B$28,0),MATCH(O1822,SBi!$C$2:$K$2,0)),0)</f>
        <v>133.9</v>
      </c>
      <c r="Q1822" s="19">
        <f t="shared" ca="1" si="372"/>
        <v>149.16460000000001</v>
      </c>
      <c r="R1822" s="19" t="str">
        <f ca="1">IFERROR(INDEX(VpD!$2:$2,MATCH(G1822,VpD!$1:$1,1)),VpD!$I$2)</f>
        <v>&gt;1998</v>
      </c>
      <c r="S1822" s="1">
        <f ca="1">IFERROR(INDEX(VpD!$C$3:$I$27,MATCH(E1822,VpD!$B$3:$B$27,0),MATCH(R1822,VpD!$C$2:$I$2,0)),0)</f>
        <v>129</v>
      </c>
      <c r="T1822" s="19">
        <f t="shared" ca="1" si="373"/>
        <v>143.70599999999999</v>
      </c>
      <c r="U1822" s="14" t="str">
        <f t="shared" ca="1" si="374"/>
        <v xml:space="preserve">711177.56 </v>
      </c>
      <c r="V1822" s="14" t="str">
        <f t="shared" ca="1" si="375"/>
        <v>6172376.62</v>
      </c>
      <c r="W1822" s="14" t="str">
        <f t="shared" ca="1" si="376"/>
        <v>POINT(711177.56 6172376.62)</v>
      </c>
      <c r="X1822" s="14" t="str">
        <f>IFERROR(INDEX(BygningOmraade!B:B,MATCH(A1822,BygningOmraade!A:A,0)),"")</f>
        <v/>
      </c>
    </row>
    <row r="1823" spans="1:24" s="14" customFormat="1" x14ac:dyDescent="0.25">
      <c r="A1823" s="14">
        <f t="shared" si="364"/>
        <v>1823</v>
      </c>
      <c r="B1823" s="14" t="str">
        <f t="shared" ca="1" si="365"/>
        <v>6a538b3f-9d77-4627-8574-a26df3c8d7c2</v>
      </c>
      <c r="C1823" s="14" t="str">
        <f t="shared" ca="1" si="366"/>
        <v>0a3f507e-18bd-32b8-e044-0003ba298018</v>
      </c>
      <c r="D1823" s="14">
        <f t="shared" ca="1" si="367"/>
        <v>994248</v>
      </c>
      <c r="E1823" s="1">
        <f t="shared" ca="1" si="368"/>
        <v>130</v>
      </c>
      <c r="F1823" s="1">
        <f t="shared" ca="1" si="369"/>
        <v>107</v>
      </c>
      <c r="G1823" s="1">
        <f t="shared" ca="1" si="370"/>
        <v>1982</v>
      </c>
      <c r="H1823" s="1" t="str">
        <f ca="1">IFERROR(INDEX(Varmeinstallation!B:B,MATCH(INDIRECT($A$1&amp;"L"&amp;A1823)*1,Varmeinstallation!A:A,0)),"Ingen varmeinstallationer")</f>
        <v>Fjernvarme/blokvarme (radiatorsystemer eller varmluftanlæg)</v>
      </c>
      <c r="I1823" s="1" t="str">
        <f ca="1">IFERROR(INDEX(Opvarmningsmiddel!B:B,MATCH(INDIRECT($A$1&amp;"M"&amp;A1823)*1,Opvarmningsmiddel!A:A,0)),"")</f>
        <v/>
      </c>
      <c r="J1823" s="1">
        <f t="shared" ca="1" si="371"/>
        <v>0</v>
      </c>
      <c r="K1823" s="1" t="str">
        <f ca="1">IFERROR(INDEX(Relationstabel!$C$3:$K$10,MATCH(VALUE(INDIRECT($A$1&amp;"L"&amp;A1823)),Relationstabel!$A$3:$A$10,0),MATCH(IFERROR(VALUE(INDIRECT($A$1&amp;"M"&amp;A1823)),0),Relationstabel!$C$1:$K$1,0)),"Ingen varmeinstallationer")</f>
        <v>Fjernvarme/ Blokvarme</v>
      </c>
      <c r="L1823" s="1" t="str">
        <f ca="1">INDEX(Anvendelseskode!B:B,MATCH($E1823,Anvendelseskode!$A:$A,0))</f>
        <v>Række-, kæde-, dobbelthus (lodret adskillelse mellem enhederne)</v>
      </c>
      <c r="M1823" s="1" t="str">
        <f ca="1">INDEX(Anvendelseskode!C:C,MATCH($E1823,Anvendelseskode!$A:$A,0))</f>
        <v>Række-, kæde og dobbelthuse</v>
      </c>
      <c r="N1823" s="1" t="str">
        <f ca="1">INDEX(Anvendelseskode!D:D,MATCH($E1823,Anvendelseskode!$A:$A,0))</f>
        <v>Private husholdninger</v>
      </c>
      <c r="O1823" s="1" t="str">
        <f ca="1">IFERROR(INDEX(SBi!$2:$2,MATCH(G1823,SBi!$1:$1,1)),SBi!$K$2)</f>
        <v>1979-1998</v>
      </c>
      <c r="P1823" s="1">
        <f ca="1">IFERROR(INDEX(SBi!$C$3:$K$28,MATCH(E1823,SBi!$B$3:$B$28,0),MATCH(O1823,SBi!$C$2:$K$2,0)),0)</f>
        <v>96.8</v>
      </c>
      <c r="Q1823" s="19">
        <f t="shared" ca="1" si="372"/>
        <v>10.3576</v>
      </c>
      <c r="R1823" s="19" t="str">
        <f ca="1">IFERROR(INDEX(VpD!$2:$2,MATCH(G1823,VpD!$1:$1,1)),VpD!$I$2)</f>
        <v>1979-1998</v>
      </c>
      <c r="S1823" s="1">
        <f ca="1">IFERROR(INDEX(VpD!$C$3:$I$27,MATCH(E1823,VpD!$B$3:$B$27,0),MATCH(R1823,VpD!$C$2:$I$2,0)),0)</f>
        <v>74</v>
      </c>
      <c r="T1823" s="19">
        <f t="shared" ca="1" si="373"/>
        <v>7.9180000000000001</v>
      </c>
      <c r="U1823" s="14" t="str">
        <f t="shared" ca="1" si="374"/>
        <v xml:space="preserve">711346.89 </v>
      </c>
      <c r="V1823" s="14" t="str">
        <f t="shared" ca="1" si="375"/>
        <v>6171755.19</v>
      </c>
      <c r="W1823" s="14" t="str">
        <f t="shared" ca="1" si="376"/>
        <v>POINT(711346.89 6171755.19)</v>
      </c>
      <c r="X1823" s="14" t="str">
        <f>IFERROR(INDEX(BygningOmraade!B:B,MATCH(A1823,BygningOmraade!A:A,0)),"")</f>
        <v/>
      </c>
    </row>
    <row r="1824" spans="1:24" s="14" customFormat="1" x14ac:dyDescent="0.25">
      <c r="A1824" s="14">
        <f t="shared" si="364"/>
        <v>1824</v>
      </c>
      <c r="B1824" s="14" t="str">
        <f t="shared" ca="1" si="365"/>
        <v>6a681f3f-872a-43ca-bf7a-3af49ef1b758</v>
      </c>
      <c r="C1824" s="14" t="str">
        <f t="shared" ca="1" si="366"/>
        <v>0a3f507e-1571-32b8-e044-0003ba298018</v>
      </c>
      <c r="D1824" s="14">
        <f t="shared" ca="1" si="367"/>
        <v>997521</v>
      </c>
      <c r="E1824" s="1">
        <f t="shared" ca="1" si="368"/>
        <v>120</v>
      </c>
      <c r="F1824" s="1">
        <f t="shared" ca="1" si="369"/>
        <v>120</v>
      </c>
      <c r="G1824" s="1">
        <f t="shared" ca="1" si="370"/>
        <v>1978</v>
      </c>
      <c r="H1824" s="1" t="str">
        <f ca="1">IFERROR(INDEX(Varmeinstallation!B:B,MATCH(INDIRECT($A$1&amp;"L"&amp;A1824)*1,Varmeinstallation!A:A,0)),"Ingen varmeinstallationer")</f>
        <v>Centralvarme fra eget anlæg, et-kammer fyr</v>
      </c>
      <c r="I1824" s="1" t="str">
        <f ca="1">IFERROR(INDEX(Opvarmningsmiddel!B:B,MATCH(INDIRECT($A$1&amp;"M"&amp;A1824)*1,Opvarmningsmiddel!A:A,0)),"")</f>
        <v>Naturgas</v>
      </c>
      <c r="J1824" s="1">
        <f t="shared" ca="1" si="371"/>
        <v>0</v>
      </c>
      <c r="K1824" s="1" t="str">
        <f ca="1">IFERROR(INDEX(Relationstabel!$C$3:$K$10,MATCH(VALUE(INDIRECT($A$1&amp;"L"&amp;A1824)),Relationstabel!$A$3:$A$10,0),MATCH(IFERROR(VALUE(INDIRECT($A$1&amp;"M"&amp;A1824)),0),Relationstabel!$C$1:$K$1,0)),"Ingen varmeinstallationer")</f>
        <v>Naturgas</v>
      </c>
      <c r="L1824" s="1" t="str">
        <f ca="1">INDEX(Anvendelseskode!B:B,MATCH($E1824,Anvendelseskode!$A:$A,0))</f>
        <v>Fritliggende enfamilieshus (parcelhus)</v>
      </c>
      <c r="M1824" s="1" t="str">
        <f ca="1">INDEX(Anvendelseskode!C:C,MATCH($E1824,Anvendelseskode!$A:$A,0))</f>
        <v>Parcelhuse</v>
      </c>
      <c r="N1824" s="1" t="str">
        <f ca="1">INDEX(Anvendelseskode!D:D,MATCH($E1824,Anvendelseskode!$A:$A,0))</f>
        <v>Private husholdninger</v>
      </c>
      <c r="O1824" s="1" t="str">
        <f ca="1">IFERROR(INDEX(SBi!$2:$2,MATCH(G1824,SBi!$1:$1,1)),SBi!$K$2)</f>
        <v>1973-1978</v>
      </c>
      <c r="P1824" s="1">
        <f ca="1">IFERROR(INDEX(SBi!$C$3:$K$28,MATCH(E1824,SBi!$B$3:$B$28,0),MATCH(O1824,SBi!$C$2:$K$2,0)),0)</f>
        <v>119.8</v>
      </c>
      <c r="Q1824" s="19">
        <f t="shared" ca="1" si="372"/>
        <v>14.375999999999999</v>
      </c>
      <c r="R1824" s="19" t="str">
        <f ca="1">IFERROR(INDEX(VpD!$2:$2,MATCH(G1824,VpD!$1:$1,1)),VpD!$I$2)</f>
        <v>1973-1978</v>
      </c>
      <c r="S1824" s="1">
        <f ca="1">IFERROR(INDEX(VpD!$C$3:$I$27,MATCH(E1824,VpD!$B$3:$B$27,0),MATCH(R1824,VpD!$C$2:$I$2,0)),0)</f>
        <v>117</v>
      </c>
      <c r="T1824" s="19">
        <f t="shared" ca="1" si="373"/>
        <v>14.04</v>
      </c>
      <c r="U1824" s="14" t="str">
        <f t="shared" ca="1" si="374"/>
        <v xml:space="preserve">713882.47 </v>
      </c>
      <c r="V1824" s="14" t="str">
        <f t="shared" ca="1" si="375"/>
        <v>6169307.7</v>
      </c>
      <c r="W1824" s="14" t="str">
        <f t="shared" ca="1" si="376"/>
        <v>POINT(713882.47 6169307.7)</v>
      </c>
      <c r="X1824" s="14" t="str">
        <f>IFERROR(INDEX(BygningOmraade!B:B,MATCH(A1824,BygningOmraade!A:A,0)),"")</f>
        <v/>
      </c>
    </row>
    <row r="1825" spans="1:24" s="14" customFormat="1" x14ac:dyDescent="0.25">
      <c r="A1825" s="14">
        <f t="shared" si="364"/>
        <v>1825</v>
      </c>
      <c r="B1825" s="14" t="str">
        <f t="shared" ca="1" si="365"/>
        <v>6a7ac86f-5c42-45f5-ad7b-face36923bfa</v>
      </c>
      <c r="C1825" s="14" t="str">
        <f t="shared" ca="1" si="366"/>
        <v>0a3f507e-2044-32b8-e044-0003ba298018</v>
      </c>
      <c r="D1825" s="14">
        <f t="shared" ca="1" si="367"/>
        <v>993790</v>
      </c>
      <c r="E1825" s="1">
        <f t="shared" ca="1" si="368"/>
        <v>120</v>
      </c>
      <c r="F1825" s="1">
        <f t="shared" ca="1" si="369"/>
        <v>109</v>
      </c>
      <c r="G1825" s="1">
        <f t="shared" ca="1" si="370"/>
        <v>1973</v>
      </c>
      <c r="H1825" s="1" t="str">
        <f ca="1">IFERROR(INDEX(Varmeinstallation!B:B,MATCH(INDIRECT($A$1&amp;"L"&amp;A1825)*1,Varmeinstallation!A:A,0)),"Ingen varmeinstallationer")</f>
        <v>Centralvarme fra eget anlæg, et-kammer fyr</v>
      </c>
      <c r="I1825" s="1" t="str">
        <f ca="1">IFERROR(INDEX(Opvarmningsmiddel!B:B,MATCH(INDIRECT($A$1&amp;"M"&amp;A1825)*1,Opvarmningsmiddel!A:A,0)),"")</f>
        <v>Naturgas</v>
      </c>
      <c r="J1825" s="1">
        <f t="shared" ca="1" si="371"/>
        <v>2</v>
      </c>
      <c r="K1825" s="1" t="str">
        <f ca="1">IFERROR(INDEX(Relationstabel!$C$3:$K$10,MATCH(VALUE(INDIRECT($A$1&amp;"L"&amp;A1825)),Relationstabel!$A$3:$A$10,0),MATCH(IFERROR(VALUE(INDIRECT($A$1&amp;"M"&amp;A1825)),0),Relationstabel!$C$1:$K$1,0)),"Ingen varmeinstallationer")</f>
        <v>Naturgas</v>
      </c>
      <c r="L1825" s="1" t="str">
        <f ca="1">INDEX(Anvendelseskode!B:B,MATCH($E1825,Anvendelseskode!$A:$A,0))</f>
        <v>Fritliggende enfamilieshus (parcelhus)</v>
      </c>
      <c r="M1825" s="1" t="str">
        <f ca="1">INDEX(Anvendelseskode!C:C,MATCH($E1825,Anvendelseskode!$A:$A,0))</f>
        <v>Parcelhuse</v>
      </c>
      <c r="N1825" s="1" t="str">
        <f ca="1">INDEX(Anvendelseskode!D:D,MATCH($E1825,Anvendelseskode!$A:$A,0))</f>
        <v>Private husholdninger</v>
      </c>
      <c r="O1825" s="1" t="str">
        <f ca="1">IFERROR(INDEX(SBi!$2:$2,MATCH(G1825,SBi!$1:$1,1)),SBi!$K$2)</f>
        <v>1973-1978</v>
      </c>
      <c r="P1825" s="1">
        <f ca="1">IFERROR(INDEX(SBi!$C$3:$K$28,MATCH(E1825,SBi!$B$3:$B$28,0),MATCH(O1825,SBi!$C$2:$K$2,0)),0)</f>
        <v>119.8</v>
      </c>
      <c r="Q1825" s="19">
        <f t="shared" ca="1" si="372"/>
        <v>13.058199999999999</v>
      </c>
      <c r="R1825" s="19" t="str">
        <f ca="1">IFERROR(INDEX(VpD!$2:$2,MATCH(G1825,VpD!$1:$1,1)),VpD!$I$2)</f>
        <v>1973-1978</v>
      </c>
      <c r="S1825" s="1">
        <f ca="1">IFERROR(INDEX(VpD!$C$3:$I$27,MATCH(E1825,VpD!$B$3:$B$27,0),MATCH(R1825,VpD!$C$2:$I$2,0)),0)</f>
        <v>117</v>
      </c>
      <c r="T1825" s="19">
        <f t="shared" ca="1" si="373"/>
        <v>12.753</v>
      </c>
      <c r="U1825" s="14" t="str">
        <f t="shared" ca="1" si="374"/>
        <v xml:space="preserve">710760.34 </v>
      </c>
      <c r="V1825" s="14" t="str">
        <f t="shared" ca="1" si="375"/>
        <v>6171939.7</v>
      </c>
      <c r="W1825" s="14" t="str">
        <f t="shared" ca="1" si="376"/>
        <v>POINT(710760.34 6171939.7)</v>
      </c>
      <c r="X1825" s="14" t="str">
        <f>IFERROR(INDEX(BygningOmraade!B:B,MATCH(A1825,BygningOmraade!A:A,0)),"")</f>
        <v/>
      </c>
    </row>
    <row r="1826" spans="1:24" s="14" customFormat="1" x14ac:dyDescent="0.25">
      <c r="A1826" s="14">
        <f t="shared" si="364"/>
        <v>1826</v>
      </c>
      <c r="B1826" s="14" t="str">
        <f t="shared" ca="1" si="365"/>
        <v>6a82df6b-9dbc-411c-9747-61f063de1a3a</v>
      </c>
      <c r="C1826" s="14" t="str">
        <f t="shared" ca="1" si="366"/>
        <v>0a3f507e-2178-32b8-e044-0003ba298018</v>
      </c>
      <c r="D1826" s="14">
        <f t="shared" ca="1" si="367"/>
        <v>997144</v>
      </c>
      <c r="E1826" s="1">
        <f t="shared" ca="1" si="368"/>
        <v>130</v>
      </c>
      <c r="F1826" s="1">
        <f t="shared" ca="1" si="369"/>
        <v>109</v>
      </c>
      <c r="G1826" s="1">
        <f t="shared" ca="1" si="370"/>
        <v>1978</v>
      </c>
      <c r="H1826" s="1" t="str">
        <f ca="1">IFERROR(INDEX(Varmeinstallation!B:B,MATCH(INDIRECT($A$1&amp;"L"&amp;A1826)*1,Varmeinstallation!A:A,0)),"Ingen varmeinstallationer")</f>
        <v>Fjernvarme/blokvarme (radiatorsystemer eller varmluftanlæg)</v>
      </c>
      <c r="I1826" s="1" t="str">
        <f ca="1">IFERROR(INDEX(Opvarmningsmiddel!B:B,MATCH(INDIRECT($A$1&amp;"M"&amp;A1826)*1,Opvarmningsmiddel!A:A,0)),"")</f>
        <v/>
      </c>
      <c r="J1826" s="1">
        <f t="shared" ca="1" si="371"/>
        <v>0</v>
      </c>
      <c r="K1826" s="1" t="str">
        <f ca="1">IFERROR(INDEX(Relationstabel!$C$3:$K$10,MATCH(VALUE(INDIRECT($A$1&amp;"L"&amp;A1826)),Relationstabel!$A$3:$A$10,0),MATCH(IFERROR(VALUE(INDIRECT($A$1&amp;"M"&amp;A1826)),0),Relationstabel!$C$1:$K$1,0)),"Ingen varmeinstallationer")</f>
        <v>Fjernvarme/ Blokvarme</v>
      </c>
      <c r="L1826" s="1" t="str">
        <f ca="1">INDEX(Anvendelseskode!B:B,MATCH($E1826,Anvendelseskode!$A:$A,0))</f>
        <v>Række-, kæde-, dobbelthus (lodret adskillelse mellem enhederne)</v>
      </c>
      <c r="M1826" s="1" t="str">
        <f ca="1">INDEX(Anvendelseskode!C:C,MATCH($E1826,Anvendelseskode!$A:$A,0))</f>
        <v>Række-, kæde og dobbelthuse</v>
      </c>
      <c r="N1826" s="1" t="str">
        <f ca="1">INDEX(Anvendelseskode!D:D,MATCH($E1826,Anvendelseskode!$A:$A,0))</f>
        <v>Private husholdninger</v>
      </c>
      <c r="O1826" s="1" t="str">
        <f ca="1">IFERROR(INDEX(SBi!$2:$2,MATCH(G1826,SBi!$1:$1,1)),SBi!$K$2)</f>
        <v>1973-1978</v>
      </c>
      <c r="P1826" s="1">
        <f ca="1">IFERROR(INDEX(SBi!$C$3:$K$28,MATCH(E1826,SBi!$B$3:$B$28,0),MATCH(O1826,SBi!$C$2:$K$2,0)),0)</f>
        <v>112.6</v>
      </c>
      <c r="Q1826" s="19">
        <f t="shared" ca="1" si="372"/>
        <v>12.273399999999999</v>
      </c>
      <c r="R1826" s="19" t="str">
        <f ca="1">IFERROR(INDEX(VpD!$2:$2,MATCH(G1826,VpD!$1:$1,1)),VpD!$I$2)</f>
        <v>1973-1978</v>
      </c>
      <c r="S1826" s="1">
        <f ca="1">IFERROR(INDEX(VpD!$C$3:$I$27,MATCH(E1826,VpD!$B$3:$B$27,0),MATCH(R1826,VpD!$C$2:$I$2,0)),0)</f>
        <v>98</v>
      </c>
      <c r="T1826" s="19">
        <f t="shared" ca="1" si="373"/>
        <v>10.682</v>
      </c>
      <c r="U1826" s="14" t="str">
        <f t="shared" ca="1" si="374"/>
        <v xml:space="preserve">713755.17 </v>
      </c>
      <c r="V1826" s="14" t="str">
        <f t="shared" ca="1" si="375"/>
        <v>6169601.94</v>
      </c>
      <c r="W1826" s="14" t="str">
        <f t="shared" ca="1" si="376"/>
        <v>POINT(713755.17 6169601.94)</v>
      </c>
      <c r="X1826" s="14" t="str">
        <f>IFERROR(INDEX(BygningOmraade!B:B,MATCH(A1826,BygningOmraade!A:A,0)),"")</f>
        <v/>
      </c>
    </row>
    <row r="1827" spans="1:24" s="14" customFormat="1" x14ac:dyDescent="0.25">
      <c r="A1827" s="14">
        <f t="shared" si="364"/>
        <v>1827</v>
      </c>
      <c r="B1827" s="14" t="str">
        <f t="shared" ca="1" si="365"/>
        <v>6a84651b-5f22-4d29-9879-419699fc1737</v>
      </c>
      <c r="C1827" s="14" t="str">
        <f t="shared" ca="1" si="366"/>
        <v>0a3f507e-1d0e-32b8-e044-0003ba298018</v>
      </c>
      <c r="D1827" s="14">
        <f t="shared" ca="1" si="367"/>
        <v>993785</v>
      </c>
      <c r="E1827" s="1">
        <f t="shared" ca="1" si="368"/>
        <v>120</v>
      </c>
      <c r="F1827" s="1">
        <f t="shared" ca="1" si="369"/>
        <v>134</v>
      </c>
      <c r="G1827" s="1">
        <f t="shared" ca="1" si="370"/>
        <v>1969</v>
      </c>
      <c r="H1827" s="1" t="str">
        <f ca="1">IFERROR(INDEX(Varmeinstallation!B:B,MATCH(INDIRECT($A$1&amp;"L"&amp;A1827)*1,Varmeinstallation!A:A,0)),"Ingen varmeinstallationer")</f>
        <v>Centralvarme fra eget anlæg, et-kammer fyr</v>
      </c>
      <c r="I1827" s="1" t="str">
        <f ca="1">IFERROR(INDEX(Opvarmningsmiddel!B:B,MATCH(INDIRECT($A$1&amp;"M"&amp;A1827)*1,Opvarmningsmiddel!A:A,0)),"")</f>
        <v>Naturgas</v>
      </c>
      <c r="J1827" s="1">
        <f t="shared" ca="1" si="371"/>
        <v>0</v>
      </c>
      <c r="K1827" s="1" t="str">
        <f ca="1">IFERROR(INDEX(Relationstabel!$C$3:$K$10,MATCH(VALUE(INDIRECT($A$1&amp;"L"&amp;A1827)),Relationstabel!$A$3:$A$10,0),MATCH(IFERROR(VALUE(INDIRECT($A$1&amp;"M"&amp;A1827)),0),Relationstabel!$C$1:$K$1,0)),"Ingen varmeinstallationer")</f>
        <v>Naturgas</v>
      </c>
      <c r="L1827" s="1" t="str">
        <f ca="1">INDEX(Anvendelseskode!B:B,MATCH($E1827,Anvendelseskode!$A:$A,0))</f>
        <v>Fritliggende enfamilieshus (parcelhus)</v>
      </c>
      <c r="M1827" s="1" t="str">
        <f ca="1">INDEX(Anvendelseskode!C:C,MATCH($E1827,Anvendelseskode!$A:$A,0))</f>
        <v>Parcelhuse</v>
      </c>
      <c r="N1827" s="1" t="str">
        <f ca="1">INDEX(Anvendelseskode!D:D,MATCH($E1827,Anvendelseskode!$A:$A,0))</f>
        <v>Private husholdninger</v>
      </c>
      <c r="O1827" s="1" t="str">
        <f ca="1">IFERROR(INDEX(SBi!$2:$2,MATCH(G1827,SBi!$1:$1,1)),SBi!$K$2)</f>
        <v>1961-1972</v>
      </c>
      <c r="P1827" s="1">
        <f ca="1">IFERROR(INDEX(SBi!$C$3:$K$28,MATCH(E1827,SBi!$B$3:$B$28,0),MATCH(O1827,SBi!$C$2:$K$2,0)),0)</f>
        <v>134.30000000000001</v>
      </c>
      <c r="Q1827" s="19">
        <f t="shared" ca="1" si="372"/>
        <v>17.996200000000002</v>
      </c>
      <c r="R1827" s="19" t="str">
        <f ca="1">IFERROR(INDEX(VpD!$2:$2,MATCH(G1827,VpD!$1:$1,1)),VpD!$I$2)</f>
        <v>1961-1972</v>
      </c>
      <c r="S1827" s="1">
        <f ca="1">IFERROR(INDEX(VpD!$C$3:$I$27,MATCH(E1827,VpD!$B$3:$B$27,0),MATCH(R1827,VpD!$C$2:$I$2,0)),0)</f>
        <v>143</v>
      </c>
      <c r="T1827" s="19">
        <f t="shared" ca="1" si="373"/>
        <v>19.161999999999999</v>
      </c>
      <c r="U1827" s="14" t="str">
        <f t="shared" ca="1" si="374"/>
        <v xml:space="preserve">710782.28 </v>
      </c>
      <c r="V1827" s="14" t="str">
        <f t="shared" ca="1" si="375"/>
        <v>6172054.28</v>
      </c>
      <c r="W1827" s="14" t="str">
        <f t="shared" ca="1" si="376"/>
        <v>POINT(710782.28 6172054.28)</v>
      </c>
      <c r="X1827" s="14" t="str">
        <f>IFERROR(INDEX(BygningOmraade!B:B,MATCH(A1827,BygningOmraade!A:A,0)),"")</f>
        <v/>
      </c>
    </row>
    <row r="1828" spans="1:24" s="14" customFormat="1" x14ac:dyDescent="0.25">
      <c r="A1828" s="14">
        <f t="shared" si="364"/>
        <v>1828</v>
      </c>
      <c r="B1828" s="14" t="str">
        <f t="shared" ca="1" si="365"/>
        <v>6a91fcf3-49ea-451a-8922-17a58c4f8e8b</v>
      </c>
      <c r="C1828" s="14" t="str">
        <f t="shared" ca="1" si="366"/>
        <v>0a3f507e-1ff7-32b8-e044-0003ba298018</v>
      </c>
      <c r="D1828" s="14">
        <f t="shared" ca="1" si="367"/>
        <v>993687</v>
      </c>
      <c r="E1828" s="1">
        <f t="shared" ca="1" si="368"/>
        <v>120</v>
      </c>
      <c r="F1828" s="1">
        <f t="shared" ca="1" si="369"/>
        <v>109</v>
      </c>
      <c r="G1828" s="1">
        <f t="shared" ca="1" si="370"/>
        <v>1973</v>
      </c>
      <c r="H1828" s="1" t="str">
        <f ca="1">IFERROR(INDEX(Varmeinstallation!B:B,MATCH(INDIRECT($A$1&amp;"L"&amp;A1828)*1,Varmeinstallation!A:A,0)),"Ingen varmeinstallationer")</f>
        <v>Centralvarme fra eget anlæg, et-kammer fyr</v>
      </c>
      <c r="I1828" s="1" t="str">
        <f ca="1">IFERROR(INDEX(Opvarmningsmiddel!B:B,MATCH(INDIRECT($A$1&amp;"M"&amp;A1828)*1,Opvarmningsmiddel!A:A,0)),"")</f>
        <v>Naturgas</v>
      </c>
      <c r="J1828" s="1">
        <f t="shared" ca="1" si="371"/>
        <v>0</v>
      </c>
      <c r="K1828" s="1" t="str">
        <f ca="1">IFERROR(INDEX(Relationstabel!$C$3:$K$10,MATCH(VALUE(INDIRECT($A$1&amp;"L"&amp;A1828)),Relationstabel!$A$3:$A$10,0),MATCH(IFERROR(VALUE(INDIRECT($A$1&amp;"M"&amp;A1828)),0),Relationstabel!$C$1:$K$1,0)),"Ingen varmeinstallationer")</f>
        <v>Naturgas</v>
      </c>
      <c r="L1828" s="1" t="str">
        <f ca="1">INDEX(Anvendelseskode!B:B,MATCH($E1828,Anvendelseskode!$A:$A,0))</f>
        <v>Fritliggende enfamilieshus (parcelhus)</v>
      </c>
      <c r="M1828" s="1" t="str">
        <f ca="1">INDEX(Anvendelseskode!C:C,MATCH($E1828,Anvendelseskode!$A:$A,0))</f>
        <v>Parcelhuse</v>
      </c>
      <c r="N1828" s="1" t="str">
        <f ca="1">INDEX(Anvendelseskode!D:D,MATCH($E1828,Anvendelseskode!$A:$A,0))</f>
        <v>Private husholdninger</v>
      </c>
      <c r="O1828" s="1" t="str">
        <f ca="1">IFERROR(INDEX(SBi!$2:$2,MATCH(G1828,SBi!$1:$1,1)),SBi!$K$2)</f>
        <v>1973-1978</v>
      </c>
      <c r="P1828" s="1">
        <f ca="1">IFERROR(INDEX(SBi!$C$3:$K$28,MATCH(E1828,SBi!$B$3:$B$28,0),MATCH(O1828,SBi!$C$2:$K$2,0)),0)</f>
        <v>119.8</v>
      </c>
      <c r="Q1828" s="19">
        <f t="shared" ca="1" si="372"/>
        <v>13.058199999999999</v>
      </c>
      <c r="R1828" s="19" t="str">
        <f ca="1">IFERROR(INDEX(VpD!$2:$2,MATCH(G1828,VpD!$1:$1,1)),VpD!$I$2)</f>
        <v>1973-1978</v>
      </c>
      <c r="S1828" s="1">
        <f ca="1">IFERROR(INDEX(VpD!$C$3:$I$27,MATCH(E1828,VpD!$B$3:$B$27,0),MATCH(R1828,VpD!$C$2:$I$2,0)),0)</f>
        <v>117</v>
      </c>
      <c r="T1828" s="19">
        <f t="shared" ca="1" si="373"/>
        <v>12.753</v>
      </c>
      <c r="U1828" s="14" t="str">
        <f t="shared" ca="1" si="374"/>
        <v xml:space="preserve">710916.69 </v>
      </c>
      <c r="V1828" s="14" t="str">
        <f t="shared" ca="1" si="375"/>
        <v>6171748.34</v>
      </c>
      <c r="W1828" s="14" t="str">
        <f t="shared" ca="1" si="376"/>
        <v>POINT(710916.69 6171748.34)</v>
      </c>
      <c r="X1828" s="14" t="str">
        <f>IFERROR(INDEX(BygningOmraade!B:B,MATCH(A1828,BygningOmraade!A:A,0)),"")</f>
        <v/>
      </c>
    </row>
    <row r="1829" spans="1:24" s="14" customFormat="1" x14ac:dyDescent="0.25">
      <c r="A1829" s="14">
        <f t="shared" si="364"/>
        <v>1829</v>
      </c>
      <c r="B1829" s="14" t="str">
        <f t="shared" ca="1" si="365"/>
        <v>6ab48f9b-c0e2-458e-937e-0d81d5cf43b7</v>
      </c>
      <c r="C1829" s="14" t="str">
        <f t="shared" ca="1" si="366"/>
        <v>0a3f507e-23b1-32b8-e044-0003ba298018</v>
      </c>
      <c r="D1829" s="14">
        <f t="shared" ca="1" si="367"/>
        <v>996876</v>
      </c>
      <c r="E1829" s="1">
        <f t="shared" ca="1" si="368"/>
        <v>120</v>
      </c>
      <c r="F1829" s="1">
        <f t="shared" ca="1" si="369"/>
        <v>122</v>
      </c>
      <c r="G1829" s="1">
        <f t="shared" ca="1" si="370"/>
        <v>1979</v>
      </c>
      <c r="H1829" s="1" t="str">
        <f ca="1">IFERROR(INDEX(Varmeinstallation!B:B,MATCH(INDIRECT($A$1&amp;"L"&amp;A1829)*1,Varmeinstallation!A:A,0)),"Ingen varmeinstallationer")</f>
        <v>Elovne, elpaneler</v>
      </c>
      <c r="I1829" s="1" t="str">
        <f ca="1">IFERROR(INDEX(Opvarmningsmiddel!B:B,MATCH(INDIRECT($A$1&amp;"M"&amp;A1829)*1,Opvarmningsmiddel!A:A,0)),"")</f>
        <v>Elektricitet</v>
      </c>
      <c r="J1829" s="1">
        <f t="shared" ca="1" si="371"/>
        <v>2</v>
      </c>
      <c r="K1829" s="1" t="str">
        <f ca="1">IFERROR(INDEX(Relationstabel!$C$3:$K$10,MATCH(VALUE(INDIRECT($A$1&amp;"L"&amp;A1829)),Relationstabel!$A$3:$A$10,0),MATCH(IFERROR(VALUE(INDIRECT($A$1&amp;"M"&amp;A1829)),0),Relationstabel!$C$1:$K$1,0)),"Ingen varmeinstallationer")</f>
        <v>Elvarme</v>
      </c>
      <c r="L1829" s="1" t="str">
        <f ca="1">INDEX(Anvendelseskode!B:B,MATCH($E1829,Anvendelseskode!$A:$A,0))</f>
        <v>Fritliggende enfamilieshus (parcelhus)</v>
      </c>
      <c r="M1829" s="1" t="str">
        <f ca="1">INDEX(Anvendelseskode!C:C,MATCH($E1829,Anvendelseskode!$A:$A,0))</f>
        <v>Parcelhuse</v>
      </c>
      <c r="N1829" s="1" t="str">
        <f ca="1">INDEX(Anvendelseskode!D:D,MATCH($E1829,Anvendelseskode!$A:$A,0))</f>
        <v>Private husholdninger</v>
      </c>
      <c r="O1829" s="1" t="str">
        <f ca="1">IFERROR(INDEX(SBi!$2:$2,MATCH(G1829,SBi!$1:$1,1)),SBi!$K$2)</f>
        <v>1979-1998</v>
      </c>
      <c r="P1829" s="1">
        <f ca="1">IFERROR(INDEX(SBi!$C$3:$K$28,MATCH(E1829,SBi!$B$3:$B$28,0),MATCH(O1829,SBi!$C$2:$K$2,0)),0)</f>
        <v>105.4</v>
      </c>
      <c r="Q1829" s="19">
        <f t="shared" ca="1" si="372"/>
        <v>12.8588</v>
      </c>
      <c r="R1829" s="19" t="str">
        <f ca="1">IFERROR(INDEX(VpD!$2:$2,MATCH(G1829,VpD!$1:$1,1)),VpD!$I$2)</f>
        <v>1979-1998</v>
      </c>
      <c r="S1829" s="1">
        <f ca="1">IFERROR(INDEX(VpD!$C$3:$I$27,MATCH(E1829,VpD!$B$3:$B$27,0),MATCH(R1829,VpD!$C$2:$I$2,0)),0)</f>
        <v>90</v>
      </c>
      <c r="T1829" s="19">
        <f t="shared" ca="1" si="373"/>
        <v>10.98</v>
      </c>
      <c r="U1829" s="14" t="str">
        <f t="shared" ca="1" si="374"/>
        <v xml:space="preserve">713669.66 </v>
      </c>
      <c r="V1829" s="14" t="str">
        <f t="shared" ca="1" si="375"/>
        <v>6168641.73</v>
      </c>
      <c r="W1829" s="14" t="str">
        <f t="shared" ca="1" si="376"/>
        <v>POINT(713669.66 6168641.73)</v>
      </c>
      <c r="X1829" s="14" t="str">
        <f>IFERROR(INDEX(BygningOmraade!B:B,MATCH(A1829,BygningOmraade!A:A,0)),"")</f>
        <v/>
      </c>
    </row>
    <row r="1830" spans="1:24" s="14" customFormat="1" x14ac:dyDescent="0.25">
      <c r="A1830" s="14">
        <f t="shared" si="364"/>
        <v>1830</v>
      </c>
      <c r="B1830" s="14" t="str">
        <f t="shared" ca="1" si="365"/>
        <v>6ab4af8f-d311-4e8e-910f-55fb2fbee709</v>
      </c>
      <c r="C1830" s="14" t="str">
        <f t="shared" ca="1" si="366"/>
        <v>42303fa8-1b63-441f-9453-ee525bfc0f08</v>
      </c>
      <c r="D1830" s="14">
        <f t="shared" ca="1" si="367"/>
        <v>100077122</v>
      </c>
      <c r="E1830" s="1">
        <f t="shared" ca="1" si="368"/>
        <v>120</v>
      </c>
      <c r="F1830" s="1">
        <f t="shared" ca="1" si="369"/>
        <v>158</v>
      </c>
      <c r="G1830" s="1">
        <f t="shared" ca="1" si="370"/>
        <v>2018</v>
      </c>
      <c r="H1830" s="1" t="str">
        <f ca="1">IFERROR(INDEX(Varmeinstallation!B:B,MATCH(INDIRECT($A$1&amp;"L"&amp;A1830)*1,Varmeinstallation!A:A,0)),"Ingen varmeinstallationer")</f>
        <v>Varmepumpe</v>
      </c>
      <c r="I1830" s="1" t="str">
        <f ca="1">IFERROR(INDEX(Opvarmningsmiddel!B:B,MATCH(INDIRECT($A$1&amp;"M"&amp;A1830)*1,Opvarmningsmiddel!A:A,0)),"")</f>
        <v>Elektricitet</v>
      </c>
      <c r="J1830" s="1">
        <f t="shared" ca="1" si="371"/>
        <v>0</v>
      </c>
      <c r="K1830" s="1" t="str">
        <f ca="1">IFERROR(INDEX(Relationstabel!$C$3:$K$10,MATCH(VALUE(INDIRECT($A$1&amp;"L"&amp;A1830)),Relationstabel!$A$3:$A$10,0),MATCH(IFERROR(VALUE(INDIRECT($A$1&amp;"M"&amp;A1830)),0),Relationstabel!$C$1:$K$1,0)),"Ingen varmeinstallationer")</f>
        <v>Varmepumpe</v>
      </c>
      <c r="L1830" s="1" t="str">
        <f ca="1">INDEX(Anvendelseskode!B:B,MATCH($E1830,Anvendelseskode!$A:$A,0))</f>
        <v>Fritliggende enfamilieshus (parcelhus)</v>
      </c>
      <c r="M1830" s="1" t="str">
        <f ca="1">INDEX(Anvendelseskode!C:C,MATCH($E1830,Anvendelseskode!$A:$A,0))</f>
        <v>Parcelhuse</v>
      </c>
      <c r="N1830" s="1" t="str">
        <f ca="1">INDEX(Anvendelseskode!D:D,MATCH($E1830,Anvendelseskode!$A:$A,0))</f>
        <v>Private husholdninger</v>
      </c>
      <c r="O1830" s="1" t="str">
        <f ca="1">IFERROR(INDEX(SBi!$2:$2,MATCH(G1830,SBi!$1:$1,1)),SBi!$K$2)</f>
        <v>Efter 2006</v>
      </c>
      <c r="P1830" s="1">
        <f ca="1">IFERROR(INDEX(SBi!$C$3:$K$28,MATCH(E1830,SBi!$B$3:$B$28,0),MATCH(O1830,SBi!$C$2:$K$2,0)),0)</f>
        <v>67.3</v>
      </c>
      <c r="Q1830" s="19">
        <f t="shared" ca="1" si="372"/>
        <v>10.6334</v>
      </c>
      <c r="R1830" s="19" t="str">
        <f ca="1">IFERROR(INDEX(VpD!$2:$2,MATCH(G1830,VpD!$1:$1,1)),VpD!$I$2)</f>
        <v>&gt;1998</v>
      </c>
      <c r="S1830" s="1">
        <f ca="1">IFERROR(INDEX(VpD!$C$3:$I$27,MATCH(E1830,VpD!$B$3:$B$27,0),MATCH(R1830,VpD!$C$2:$I$2,0)),0)</f>
        <v>72</v>
      </c>
      <c r="T1830" s="19">
        <f t="shared" ca="1" si="373"/>
        <v>11.375999999999999</v>
      </c>
      <c r="U1830" s="14" t="str">
        <f t="shared" ca="1" si="374"/>
        <v xml:space="preserve">713206.28 </v>
      </c>
      <c r="V1830" s="14" t="str">
        <f t="shared" ca="1" si="375"/>
        <v>6168890.97</v>
      </c>
      <c r="W1830" s="14" t="str">
        <f t="shared" ca="1" si="376"/>
        <v>POINT(713206.28 6168890.97)</v>
      </c>
      <c r="X1830" s="14" t="str">
        <f>IFERROR(INDEX(BygningOmraade!B:B,MATCH(A1830,BygningOmraade!A:A,0)),"")</f>
        <v/>
      </c>
    </row>
    <row r="1831" spans="1:24" s="14" customFormat="1" x14ac:dyDescent="0.25">
      <c r="A1831" s="14">
        <f t="shared" si="364"/>
        <v>1831</v>
      </c>
      <c r="B1831" s="14" t="str">
        <f t="shared" ca="1" si="365"/>
        <v>6abfc5d4-7a49-4b2c-bb78-bd2b075dabb3</v>
      </c>
      <c r="C1831" s="14" t="str">
        <f t="shared" ca="1" si="366"/>
        <v>0a3f507e-21a5-32b8-e044-0003ba298018</v>
      </c>
      <c r="D1831" s="14">
        <f t="shared" ca="1" si="367"/>
        <v>996801</v>
      </c>
      <c r="E1831" s="1">
        <f t="shared" ca="1" si="368"/>
        <v>120</v>
      </c>
      <c r="F1831" s="1">
        <f t="shared" ca="1" si="369"/>
        <v>187</v>
      </c>
      <c r="G1831" s="1">
        <f t="shared" ca="1" si="370"/>
        <v>1982</v>
      </c>
      <c r="H1831" s="1" t="str">
        <f ca="1">IFERROR(INDEX(Varmeinstallation!B:B,MATCH(INDIRECT($A$1&amp;"L"&amp;A1831)*1,Varmeinstallation!A:A,0)),"Ingen varmeinstallationer")</f>
        <v>Centralvarme fra eget anlæg, et-kammer fyr</v>
      </c>
      <c r="I1831" s="1" t="str">
        <f ca="1">IFERROR(INDEX(Opvarmningsmiddel!B:B,MATCH(INDIRECT($A$1&amp;"M"&amp;A1831)*1,Opvarmningsmiddel!A:A,0)),"")</f>
        <v>Flydende brændsel (olie, petroleum, flaskegas m.m.)</v>
      </c>
      <c r="J1831" s="1">
        <f t="shared" ca="1" si="371"/>
        <v>80</v>
      </c>
      <c r="K1831" s="1" t="str">
        <f ca="1">IFERROR(INDEX(Relationstabel!$C$3:$K$10,MATCH(VALUE(INDIRECT($A$1&amp;"L"&amp;A1831)),Relationstabel!$A$3:$A$10,0),MATCH(IFERROR(VALUE(INDIRECT($A$1&amp;"M"&amp;A1831)),0),Relationstabel!$C$1:$K$1,0)),"Ingen varmeinstallationer")</f>
        <v>Olie</v>
      </c>
      <c r="L1831" s="1" t="str">
        <f ca="1">INDEX(Anvendelseskode!B:B,MATCH($E1831,Anvendelseskode!$A:$A,0))</f>
        <v>Fritliggende enfamilieshus (parcelhus)</v>
      </c>
      <c r="M1831" s="1" t="str">
        <f ca="1">INDEX(Anvendelseskode!C:C,MATCH($E1831,Anvendelseskode!$A:$A,0))</f>
        <v>Parcelhuse</v>
      </c>
      <c r="N1831" s="1" t="str">
        <f ca="1">INDEX(Anvendelseskode!D:D,MATCH($E1831,Anvendelseskode!$A:$A,0))</f>
        <v>Private husholdninger</v>
      </c>
      <c r="O1831" s="1" t="str">
        <f ca="1">IFERROR(INDEX(SBi!$2:$2,MATCH(G1831,SBi!$1:$1,1)),SBi!$K$2)</f>
        <v>1979-1998</v>
      </c>
      <c r="P1831" s="1">
        <f ca="1">IFERROR(INDEX(SBi!$C$3:$K$28,MATCH(E1831,SBi!$B$3:$B$28,0),MATCH(O1831,SBi!$C$2:$K$2,0)),0)</f>
        <v>105.4</v>
      </c>
      <c r="Q1831" s="19">
        <f t="shared" ca="1" si="372"/>
        <v>19.709799999999998</v>
      </c>
      <c r="R1831" s="19" t="str">
        <f ca="1">IFERROR(INDEX(VpD!$2:$2,MATCH(G1831,VpD!$1:$1,1)),VpD!$I$2)</f>
        <v>1979-1998</v>
      </c>
      <c r="S1831" s="1">
        <f ca="1">IFERROR(INDEX(VpD!$C$3:$I$27,MATCH(E1831,VpD!$B$3:$B$27,0),MATCH(R1831,VpD!$C$2:$I$2,0)),0)</f>
        <v>90</v>
      </c>
      <c r="T1831" s="19">
        <f t="shared" ca="1" si="373"/>
        <v>16.829999999999998</v>
      </c>
      <c r="U1831" s="14" t="str">
        <f t="shared" ca="1" si="374"/>
        <v xml:space="preserve">713494.97 </v>
      </c>
      <c r="V1831" s="14" t="str">
        <f t="shared" ca="1" si="375"/>
        <v>6168601.72</v>
      </c>
      <c r="W1831" s="14" t="str">
        <f t="shared" ca="1" si="376"/>
        <v>POINT(713494.97 6168601.72)</v>
      </c>
      <c r="X1831" s="14" t="str">
        <f>IFERROR(INDEX(BygningOmraade!B:B,MATCH(A1831,BygningOmraade!A:A,0)),"")</f>
        <v/>
      </c>
    </row>
    <row r="1832" spans="1:24" s="14" customFormat="1" x14ac:dyDescent="0.25">
      <c r="A1832" s="14">
        <f t="shared" si="364"/>
        <v>1832</v>
      </c>
      <c r="B1832" s="14" t="str">
        <f t="shared" ca="1" si="365"/>
        <v>6ac59c67-2871-4497-8a40-e3847b5b5262</v>
      </c>
      <c r="C1832" s="14" t="str">
        <f t="shared" ca="1" si="366"/>
        <v>0a3f507e-22a3-32b8-e044-0003ba298018</v>
      </c>
      <c r="D1832" s="14">
        <f t="shared" ca="1" si="367"/>
        <v>995813</v>
      </c>
      <c r="E1832" s="1">
        <f t="shared" ca="1" si="368"/>
        <v>130</v>
      </c>
      <c r="F1832" s="1">
        <f t="shared" ca="1" si="369"/>
        <v>107</v>
      </c>
      <c r="G1832" s="1">
        <f t="shared" ca="1" si="370"/>
        <v>1983</v>
      </c>
      <c r="H1832" s="1" t="str">
        <f ca="1">IFERROR(INDEX(Varmeinstallation!B:B,MATCH(INDIRECT($A$1&amp;"L"&amp;A1832)*1,Varmeinstallation!A:A,0)),"Ingen varmeinstallationer")</f>
        <v>Fjernvarme/blokvarme (radiatorsystemer eller varmluftanlæg)</v>
      </c>
      <c r="I1832" s="1" t="str">
        <f ca="1">IFERROR(INDEX(Opvarmningsmiddel!B:B,MATCH(INDIRECT($A$1&amp;"M"&amp;A1832)*1,Opvarmningsmiddel!A:A,0)),"")</f>
        <v/>
      </c>
      <c r="J1832" s="1">
        <f t="shared" ca="1" si="371"/>
        <v>2</v>
      </c>
      <c r="K1832" s="1" t="str">
        <f ca="1">IFERROR(INDEX(Relationstabel!$C$3:$K$10,MATCH(VALUE(INDIRECT($A$1&amp;"L"&amp;A1832)),Relationstabel!$A$3:$A$10,0),MATCH(IFERROR(VALUE(INDIRECT($A$1&amp;"M"&amp;A1832)),0),Relationstabel!$C$1:$K$1,0)),"Ingen varmeinstallationer")</f>
        <v>Fjernvarme/ Blokvarme</v>
      </c>
      <c r="L1832" s="1" t="str">
        <f ca="1">INDEX(Anvendelseskode!B:B,MATCH($E1832,Anvendelseskode!$A:$A,0))</f>
        <v>Række-, kæde-, dobbelthus (lodret adskillelse mellem enhederne)</v>
      </c>
      <c r="M1832" s="1" t="str">
        <f ca="1">INDEX(Anvendelseskode!C:C,MATCH($E1832,Anvendelseskode!$A:$A,0))</f>
        <v>Række-, kæde og dobbelthuse</v>
      </c>
      <c r="N1832" s="1" t="str">
        <f ca="1">INDEX(Anvendelseskode!D:D,MATCH($E1832,Anvendelseskode!$A:$A,0))</f>
        <v>Private husholdninger</v>
      </c>
      <c r="O1832" s="1" t="str">
        <f ca="1">IFERROR(INDEX(SBi!$2:$2,MATCH(G1832,SBi!$1:$1,1)),SBi!$K$2)</f>
        <v>1979-1998</v>
      </c>
      <c r="P1832" s="1">
        <f ca="1">IFERROR(INDEX(SBi!$C$3:$K$28,MATCH(E1832,SBi!$B$3:$B$28,0),MATCH(O1832,SBi!$C$2:$K$2,0)),0)</f>
        <v>96.8</v>
      </c>
      <c r="Q1832" s="19">
        <f t="shared" ca="1" si="372"/>
        <v>10.3576</v>
      </c>
      <c r="R1832" s="19" t="str">
        <f ca="1">IFERROR(INDEX(VpD!$2:$2,MATCH(G1832,VpD!$1:$1,1)),VpD!$I$2)</f>
        <v>1979-1998</v>
      </c>
      <c r="S1832" s="1">
        <f ca="1">IFERROR(INDEX(VpD!$C$3:$I$27,MATCH(E1832,VpD!$B$3:$B$27,0),MATCH(R1832,VpD!$C$2:$I$2,0)),0)</f>
        <v>74</v>
      </c>
      <c r="T1832" s="19">
        <f t="shared" ca="1" si="373"/>
        <v>7.9180000000000001</v>
      </c>
      <c r="U1832" s="14" t="str">
        <f t="shared" ca="1" si="374"/>
        <v xml:space="preserve">712058.1 </v>
      </c>
      <c r="V1832" s="14" t="str">
        <f t="shared" ca="1" si="375"/>
        <v>6171898.15</v>
      </c>
      <c r="W1832" s="14" t="str">
        <f t="shared" ca="1" si="376"/>
        <v>POINT(712058.1 6171898.15)</v>
      </c>
      <c r="X1832" s="14" t="str">
        <f>IFERROR(INDEX(BygningOmraade!B:B,MATCH(A1832,BygningOmraade!A:A,0)),"")</f>
        <v/>
      </c>
    </row>
    <row r="1833" spans="1:24" s="14" customFormat="1" x14ac:dyDescent="0.25">
      <c r="A1833" s="14">
        <f t="shared" si="364"/>
        <v>1833</v>
      </c>
      <c r="B1833" s="14" t="str">
        <f t="shared" ca="1" si="365"/>
        <v>6ae7d2df-5968-4260-b9fb-a17bbb3ef37d</v>
      </c>
      <c r="C1833" s="14" t="str">
        <f t="shared" ca="1" si="366"/>
        <v>0a3f507e-1e5f-32b8-e044-0003ba298018</v>
      </c>
      <c r="D1833" s="14">
        <f t="shared" ca="1" si="367"/>
        <v>994792</v>
      </c>
      <c r="E1833" s="1">
        <f t="shared" ca="1" si="368"/>
        <v>120</v>
      </c>
      <c r="F1833" s="1">
        <f t="shared" ca="1" si="369"/>
        <v>143</v>
      </c>
      <c r="G1833" s="1">
        <f t="shared" ca="1" si="370"/>
        <v>1972</v>
      </c>
      <c r="H1833" s="1" t="str">
        <f ca="1">IFERROR(INDEX(Varmeinstallation!B:B,MATCH(INDIRECT($A$1&amp;"L"&amp;A1833)*1,Varmeinstallation!A:A,0)),"Ingen varmeinstallationer")</f>
        <v>Centralvarme fra eget anlæg, et-kammer fyr</v>
      </c>
      <c r="I1833" s="1" t="str">
        <f ca="1">IFERROR(INDEX(Opvarmningsmiddel!B:B,MATCH(INDIRECT($A$1&amp;"M"&amp;A1833)*1,Opvarmningsmiddel!A:A,0)),"")</f>
        <v>Naturgas</v>
      </c>
      <c r="J1833" s="1">
        <f t="shared" ca="1" si="371"/>
        <v>0</v>
      </c>
      <c r="K1833" s="1" t="str">
        <f ca="1">IFERROR(INDEX(Relationstabel!$C$3:$K$10,MATCH(VALUE(INDIRECT($A$1&amp;"L"&amp;A1833)),Relationstabel!$A$3:$A$10,0),MATCH(IFERROR(VALUE(INDIRECT($A$1&amp;"M"&amp;A1833)),0),Relationstabel!$C$1:$K$1,0)),"Ingen varmeinstallationer")</f>
        <v>Naturgas</v>
      </c>
      <c r="L1833" s="1" t="str">
        <f ca="1">INDEX(Anvendelseskode!B:B,MATCH($E1833,Anvendelseskode!$A:$A,0))</f>
        <v>Fritliggende enfamilieshus (parcelhus)</v>
      </c>
      <c r="M1833" s="1" t="str">
        <f ca="1">INDEX(Anvendelseskode!C:C,MATCH($E1833,Anvendelseskode!$A:$A,0))</f>
        <v>Parcelhuse</v>
      </c>
      <c r="N1833" s="1" t="str">
        <f ca="1">INDEX(Anvendelseskode!D:D,MATCH($E1833,Anvendelseskode!$A:$A,0))</f>
        <v>Private husholdninger</v>
      </c>
      <c r="O1833" s="1" t="str">
        <f ca="1">IFERROR(INDEX(SBi!$2:$2,MATCH(G1833,SBi!$1:$1,1)),SBi!$K$2)</f>
        <v>1961-1972</v>
      </c>
      <c r="P1833" s="1">
        <f ca="1">IFERROR(INDEX(SBi!$C$3:$K$28,MATCH(E1833,SBi!$B$3:$B$28,0),MATCH(O1833,SBi!$C$2:$K$2,0)),0)</f>
        <v>134.30000000000001</v>
      </c>
      <c r="Q1833" s="19">
        <f t="shared" ca="1" si="372"/>
        <v>19.204900000000002</v>
      </c>
      <c r="R1833" s="19" t="str">
        <f ca="1">IFERROR(INDEX(VpD!$2:$2,MATCH(G1833,VpD!$1:$1,1)),VpD!$I$2)</f>
        <v>1961-1972</v>
      </c>
      <c r="S1833" s="1">
        <f ca="1">IFERROR(INDEX(VpD!$C$3:$I$27,MATCH(E1833,VpD!$B$3:$B$27,0),MATCH(R1833,VpD!$C$2:$I$2,0)),0)</f>
        <v>143</v>
      </c>
      <c r="T1833" s="19">
        <f t="shared" ca="1" si="373"/>
        <v>20.449000000000002</v>
      </c>
      <c r="U1833" s="14" t="str">
        <f t="shared" ca="1" si="374"/>
        <v xml:space="preserve">711608.54 </v>
      </c>
      <c r="V1833" s="14" t="str">
        <f t="shared" ca="1" si="375"/>
        <v>6171846.13</v>
      </c>
      <c r="W1833" s="14" t="str">
        <f t="shared" ca="1" si="376"/>
        <v>POINT(711608.54 6171846.13)</v>
      </c>
      <c r="X1833" s="14" t="str">
        <f>IFERROR(INDEX(BygningOmraade!B:B,MATCH(A1833,BygningOmraade!A:A,0)),"")</f>
        <v/>
      </c>
    </row>
    <row r="1834" spans="1:24" s="14" customFormat="1" x14ac:dyDescent="0.25">
      <c r="A1834" s="14">
        <f t="shared" si="364"/>
        <v>1834</v>
      </c>
      <c r="B1834" s="14" t="str">
        <f t="shared" ca="1" si="365"/>
        <v>6af09ae8-7724-4aa0-b8df-ba232bcf5ecd</v>
      </c>
      <c r="C1834" s="14" t="str">
        <f t="shared" ca="1" si="366"/>
        <v>0a3f507e-1822-32b8-e044-0003ba298018</v>
      </c>
      <c r="D1834" s="14">
        <f t="shared" ca="1" si="367"/>
        <v>995451</v>
      </c>
      <c r="E1834" s="1">
        <f t="shared" ca="1" si="368"/>
        <v>120</v>
      </c>
      <c r="F1834" s="1">
        <f t="shared" ca="1" si="369"/>
        <v>107</v>
      </c>
      <c r="G1834" s="1">
        <f t="shared" ca="1" si="370"/>
        <v>1967</v>
      </c>
      <c r="H1834" s="1" t="str">
        <f ca="1">IFERROR(INDEX(Varmeinstallation!B:B,MATCH(INDIRECT($A$1&amp;"L"&amp;A1834)*1,Varmeinstallation!A:A,0)),"Ingen varmeinstallationer")</f>
        <v>Centralvarme fra eget anlæg, et-kammer fyr</v>
      </c>
      <c r="I1834" s="1" t="str">
        <f ca="1">IFERROR(INDEX(Opvarmningsmiddel!B:B,MATCH(INDIRECT($A$1&amp;"M"&amp;A1834)*1,Opvarmningsmiddel!A:A,0)),"")</f>
        <v>Naturgas</v>
      </c>
      <c r="J1834" s="1">
        <f t="shared" ca="1" si="371"/>
        <v>1</v>
      </c>
      <c r="K1834" s="1" t="str">
        <f ca="1">IFERROR(INDEX(Relationstabel!$C$3:$K$10,MATCH(VALUE(INDIRECT($A$1&amp;"L"&amp;A1834)),Relationstabel!$A$3:$A$10,0),MATCH(IFERROR(VALUE(INDIRECT($A$1&amp;"M"&amp;A1834)),0),Relationstabel!$C$1:$K$1,0)),"Ingen varmeinstallationer")</f>
        <v>Naturgas</v>
      </c>
      <c r="L1834" s="1" t="str">
        <f ca="1">INDEX(Anvendelseskode!B:B,MATCH($E1834,Anvendelseskode!$A:$A,0))</f>
        <v>Fritliggende enfamilieshus (parcelhus)</v>
      </c>
      <c r="M1834" s="1" t="str">
        <f ca="1">INDEX(Anvendelseskode!C:C,MATCH($E1834,Anvendelseskode!$A:$A,0))</f>
        <v>Parcelhuse</v>
      </c>
      <c r="N1834" s="1" t="str">
        <f ca="1">INDEX(Anvendelseskode!D:D,MATCH($E1834,Anvendelseskode!$A:$A,0))</f>
        <v>Private husholdninger</v>
      </c>
      <c r="O1834" s="1" t="str">
        <f ca="1">IFERROR(INDEX(SBi!$2:$2,MATCH(G1834,SBi!$1:$1,1)),SBi!$K$2)</f>
        <v>1961-1972</v>
      </c>
      <c r="P1834" s="1">
        <f ca="1">IFERROR(INDEX(SBi!$C$3:$K$28,MATCH(E1834,SBi!$B$3:$B$28,0),MATCH(O1834,SBi!$C$2:$K$2,0)),0)</f>
        <v>134.30000000000001</v>
      </c>
      <c r="Q1834" s="19">
        <f t="shared" ca="1" si="372"/>
        <v>14.370100000000001</v>
      </c>
      <c r="R1834" s="19" t="str">
        <f ca="1">IFERROR(INDEX(VpD!$2:$2,MATCH(G1834,VpD!$1:$1,1)),VpD!$I$2)</f>
        <v>1961-1972</v>
      </c>
      <c r="S1834" s="1">
        <f ca="1">IFERROR(INDEX(VpD!$C$3:$I$27,MATCH(E1834,VpD!$B$3:$B$27,0),MATCH(R1834,VpD!$C$2:$I$2,0)),0)</f>
        <v>143</v>
      </c>
      <c r="T1834" s="19">
        <f t="shared" ca="1" si="373"/>
        <v>15.301</v>
      </c>
      <c r="U1834" s="14" t="str">
        <f t="shared" ca="1" si="374"/>
        <v xml:space="preserve">712014.21 </v>
      </c>
      <c r="V1834" s="14" t="str">
        <f t="shared" ca="1" si="375"/>
        <v>6169557.02</v>
      </c>
      <c r="W1834" s="14" t="str">
        <f t="shared" ca="1" si="376"/>
        <v>POINT(712014.21 6169557.02)</v>
      </c>
      <c r="X1834" s="14" t="str">
        <f>IFERROR(INDEX(BygningOmraade!B:B,MATCH(A1834,BygningOmraade!A:A,0)),"")</f>
        <v/>
      </c>
    </row>
    <row r="1835" spans="1:24" s="14" customFormat="1" x14ac:dyDescent="0.25">
      <c r="A1835" s="14">
        <f t="shared" si="364"/>
        <v>1835</v>
      </c>
      <c r="B1835" s="14" t="str">
        <f t="shared" ca="1" si="365"/>
        <v>6afb6b5e-b929-47de-a910-321dee8a69d9</v>
      </c>
      <c r="C1835" s="14" t="str">
        <f t="shared" ca="1" si="366"/>
        <v>0a3f507e-2491-32b8-e044-0003ba298018</v>
      </c>
      <c r="D1835" s="14">
        <f t="shared" ca="1" si="367"/>
        <v>994290</v>
      </c>
      <c r="E1835" s="1">
        <f t="shared" ca="1" si="368"/>
        <v>120</v>
      </c>
      <c r="F1835" s="1">
        <f t="shared" ca="1" si="369"/>
        <v>112</v>
      </c>
      <c r="G1835" s="1">
        <f t="shared" ca="1" si="370"/>
        <v>1963</v>
      </c>
      <c r="H1835" s="1" t="str">
        <f ca="1">IFERROR(INDEX(Varmeinstallation!B:B,MATCH(INDIRECT($A$1&amp;"L"&amp;A1835)*1,Varmeinstallation!A:A,0)),"Ingen varmeinstallationer")</f>
        <v>Centralvarme fra eget anlæg, et-kammer fyr</v>
      </c>
      <c r="I1835" s="1" t="str">
        <f ca="1">IFERROR(INDEX(Opvarmningsmiddel!B:B,MATCH(INDIRECT($A$1&amp;"M"&amp;A1835)*1,Opvarmningsmiddel!A:A,0)),"")</f>
        <v>Flydende brændsel (olie, petroleum, flaskegas m.m.)</v>
      </c>
      <c r="J1835" s="1">
        <f t="shared" ca="1" si="371"/>
        <v>0</v>
      </c>
      <c r="K1835" s="1" t="str">
        <f ca="1">IFERROR(INDEX(Relationstabel!$C$3:$K$10,MATCH(VALUE(INDIRECT($A$1&amp;"L"&amp;A1835)),Relationstabel!$A$3:$A$10,0),MATCH(IFERROR(VALUE(INDIRECT($A$1&amp;"M"&amp;A1835)),0),Relationstabel!$C$1:$K$1,0)),"Ingen varmeinstallationer")</f>
        <v>Olie</v>
      </c>
      <c r="L1835" s="1" t="str">
        <f ca="1">INDEX(Anvendelseskode!B:B,MATCH($E1835,Anvendelseskode!$A:$A,0))</f>
        <v>Fritliggende enfamilieshus (parcelhus)</v>
      </c>
      <c r="M1835" s="1" t="str">
        <f ca="1">INDEX(Anvendelseskode!C:C,MATCH($E1835,Anvendelseskode!$A:$A,0))</f>
        <v>Parcelhuse</v>
      </c>
      <c r="N1835" s="1" t="str">
        <f ca="1">INDEX(Anvendelseskode!D:D,MATCH($E1835,Anvendelseskode!$A:$A,0))</f>
        <v>Private husholdninger</v>
      </c>
      <c r="O1835" s="1" t="str">
        <f ca="1">IFERROR(INDEX(SBi!$2:$2,MATCH(G1835,SBi!$1:$1,1)),SBi!$K$2)</f>
        <v>1961-1972</v>
      </c>
      <c r="P1835" s="1">
        <f ca="1">IFERROR(INDEX(SBi!$C$3:$K$28,MATCH(E1835,SBi!$B$3:$B$28,0),MATCH(O1835,SBi!$C$2:$K$2,0)),0)</f>
        <v>134.30000000000001</v>
      </c>
      <c r="Q1835" s="19">
        <f t="shared" ca="1" si="372"/>
        <v>15.041600000000003</v>
      </c>
      <c r="R1835" s="19" t="str">
        <f ca="1">IFERROR(INDEX(VpD!$2:$2,MATCH(G1835,VpD!$1:$1,1)),VpD!$I$2)</f>
        <v>1961-1972</v>
      </c>
      <c r="S1835" s="1">
        <f ca="1">IFERROR(INDEX(VpD!$C$3:$I$27,MATCH(E1835,VpD!$B$3:$B$27,0),MATCH(R1835,VpD!$C$2:$I$2,0)),0)</f>
        <v>143</v>
      </c>
      <c r="T1835" s="19">
        <f t="shared" ca="1" si="373"/>
        <v>16.015999999999998</v>
      </c>
      <c r="U1835" s="14" t="str">
        <f t="shared" ca="1" si="374"/>
        <v xml:space="preserve">711485.54 </v>
      </c>
      <c r="V1835" s="14" t="str">
        <f t="shared" ca="1" si="375"/>
        <v>6170337.74</v>
      </c>
      <c r="W1835" s="14" t="str">
        <f t="shared" ca="1" si="376"/>
        <v>POINT(711485.54 6170337.74)</v>
      </c>
      <c r="X1835" s="14" t="str">
        <f>IFERROR(INDEX(BygningOmraade!B:B,MATCH(A1835,BygningOmraade!A:A,0)),"")</f>
        <v/>
      </c>
    </row>
    <row r="1836" spans="1:24" s="14" customFormat="1" x14ac:dyDescent="0.25">
      <c r="A1836" s="14">
        <f t="shared" si="364"/>
        <v>1836</v>
      </c>
      <c r="B1836" s="14" t="str">
        <f t="shared" ca="1" si="365"/>
        <v>6b111c4a-b51f-4194-b11b-d7d8395cf151</v>
      </c>
      <c r="C1836" s="14" t="str">
        <f t="shared" ca="1" si="366"/>
        <v>0a3f507e-2198-32b8-e044-0003ba298018</v>
      </c>
      <c r="D1836" s="14">
        <f t="shared" ca="1" si="367"/>
        <v>996854</v>
      </c>
      <c r="E1836" s="1">
        <f t="shared" ca="1" si="368"/>
        <v>120</v>
      </c>
      <c r="F1836" s="1">
        <f t="shared" ca="1" si="369"/>
        <v>178</v>
      </c>
      <c r="G1836" s="1">
        <f t="shared" ca="1" si="370"/>
        <v>2002</v>
      </c>
      <c r="H1836" s="1" t="str">
        <f ca="1">IFERROR(INDEX(Varmeinstallation!B:B,MATCH(INDIRECT($A$1&amp;"L"&amp;A1836)*1,Varmeinstallation!A:A,0)),"Ingen varmeinstallationer")</f>
        <v>Centralvarme fra eget anlæg, et-kammer fyr</v>
      </c>
      <c r="I1836" s="1" t="str">
        <f ca="1">IFERROR(INDEX(Opvarmningsmiddel!B:B,MATCH(INDIRECT($A$1&amp;"M"&amp;A1836)*1,Opvarmningsmiddel!A:A,0)),"")</f>
        <v>Naturgas</v>
      </c>
      <c r="J1836" s="1">
        <f t="shared" ca="1" si="371"/>
        <v>1</v>
      </c>
      <c r="K1836" s="1" t="str">
        <f ca="1">IFERROR(INDEX(Relationstabel!$C$3:$K$10,MATCH(VALUE(INDIRECT($A$1&amp;"L"&amp;A1836)),Relationstabel!$A$3:$A$10,0),MATCH(IFERROR(VALUE(INDIRECT($A$1&amp;"M"&amp;A1836)),0),Relationstabel!$C$1:$K$1,0)),"Ingen varmeinstallationer")</f>
        <v>Naturgas</v>
      </c>
      <c r="L1836" s="1" t="str">
        <f ca="1">INDEX(Anvendelseskode!B:B,MATCH($E1836,Anvendelseskode!$A:$A,0))</f>
        <v>Fritliggende enfamilieshus (parcelhus)</v>
      </c>
      <c r="M1836" s="1" t="str">
        <f ca="1">INDEX(Anvendelseskode!C:C,MATCH($E1836,Anvendelseskode!$A:$A,0))</f>
        <v>Parcelhuse</v>
      </c>
      <c r="N1836" s="1" t="str">
        <f ca="1">INDEX(Anvendelseskode!D:D,MATCH($E1836,Anvendelseskode!$A:$A,0))</f>
        <v>Private husholdninger</v>
      </c>
      <c r="O1836" s="1" t="str">
        <f ca="1">IFERROR(INDEX(SBi!$2:$2,MATCH(G1836,SBi!$1:$1,1)),SBi!$K$2)</f>
        <v>1999-2006</v>
      </c>
      <c r="P1836" s="1">
        <f ca="1">IFERROR(INDEX(SBi!$C$3:$K$28,MATCH(E1836,SBi!$B$3:$B$28,0),MATCH(O1836,SBi!$C$2:$K$2,0)),0)</f>
        <v>83.9</v>
      </c>
      <c r="Q1836" s="19">
        <f t="shared" ca="1" si="372"/>
        <v>14.934200000000001</v>
      </c>
      <c r="R1836" s="19" t="str">
        <f ca="1">IFERROR(INDEX(VpD!$2:$2,MATCH(G1836,VpD!$1:$1,1)),VpD!$I$2)</f>
        <v>&gt;1998</v>
      </c>
      <c r="S1836" s="1">
        <f ca="1">IFERROR(INDEX(VpD!$C$3:$I$27,MATCH(E1836,VpD!$B$3:$B$27,0),MATCH(R1836,VpD!$C$2:$I$2,0)),0)</f>
        <v>72</v>
      </c>
      <c r="T1836" s="19">
        <f t="shared" ca="1" si="373"/>
        <v>12.816000000000001</v>
      </c>
      <c r="U1836" s="14" t="str">
        <f t="shared" ca="1" si="374"/>
        <v xml:space="preserve">713450.97 </v>
      </c>
      <c r="V1836" s="14" t="str">
        <f t="shared" ca="1" si="375"/>
        <v>6168753.51</v>
      </c>
      <c r="W1836" s="14" t="str">
        <f t="shared" ca="1" si="376"/>
        <v>POINT(713450.97 6168753.51)</v>
      </c>
      <c r="X1836" s="14" t="str">
        <f>IFERROR(INDEX(BygningOmraade!B:B,MATCH(A1836,BygningOmraade!A:A,0)),"")</f>
        <v/>
      </c>
    </row>
    <row r="1837" spans="1:24" s="14" customFormat="1" x14ac:dyDescent="0.25">
      <c r="A1837" s="14">
        <f t="shared" si="364"/>
        <v>1837</v>
      </c>
      <c r="B1837" s="14" t="str">
        <f t="shared" ca="1" si="365"/>
        <v>6b1186a3-ac8e-46cb-a463-f34b80db1d54</v>
      </c>
      <c r="C1837" s="14" t="str">
        <f t="shared" ca="1" si="366"/>
        <v>0a3f507e-1def-32b8-e044-0003ba298018</v>
      </c>
      <c r="D1837" s="14">
        <f t="shared" ca="1" si="367"/>
        <v>997538</v>
      </c>
      <c r="E1837" s="1">
        <f t="shared" ca="1" si="368"/>
        <v>120</v>
      </c>
      <c r="F1837" s="1">
        <f t="shared" ca="1" si="369"/>
        <v>190</v>
      </c>
      <c r="G1837" s="1">
        <f t="shared" ca="1" si="370"/>
        <v>2018</v>
      </c>
      <c r="H1837" s="1" t="str">
        <f ca="1">IFERROR(INDEX(Varmeinstallation!B:B,MATCH(INDIRECT($A$1&amp;"L"&amp;A1837)*1,Varmeinstallation!A:A,0)),"Ingen varmeinstallationer")</f>
        <v>Varmepumpe</v>
      </c>
      <c r="I1837" s="1" t="str">
        <f ca="1">IFERROR(INDEX(Opvarmningsmiddel!B:B,MATCH(INDIRECT($A$1&amp;"M"&amp;A1837)*1,Opvarmningsmiddel!A:A,0)),"")</f>
        <v>Elektricitet</v>
      </c>
      <c r="J1837" s="1">
        <f t="shared" ca="1" si="371"/>
        <v>0</v>
      </c>
      <c r="K1837" s="1" t="str">
        <f ca="1">IFERROR(INDEX(Relationstabel!$C$3:$K$10,MATCH(VALUE(INDIRECT($A$1&amp;"L"&amp;A1837)),Relationstabel!$A$3:$A$10,0),MATCH(IFERROR(VALUE(INDIRECT($A$1&amp;"M"&amp;A1837)),0),Relationstabel!$C$1:$K$1,0)),"Ingen varmeinstallationer")</f>
        <v>Varmepumpe</v>
      </c>
      <c r="L1837" s="1" t="str">
        <f ca="1">INDEX(Anvendelseskode!B:B,MATCH($E1837,Anvendelseskode!$A:$A,0))</f>
        <v>Fritliggende enfamilieshus (parcelhus)</v>
      </c>
      <c r="M1837" s="1" t="str">
        <f ca="1">INDEX(Anvendelseskode!C:C,MATCH($E1837,Anvendelseskode!$A:$A,0))</f>
        <v>Parcelhuse</v>
      </c>
      <c r="N1837" s="1" t="str">
        <f ca="1">INDEX(Anvendelseskode!D:D,MATCH($E1837,Anvendelseskode!$A:$A,0))</f>
        <v>Private husholdninger</v>
      </c>
      <c r="O1837" s="1" t="str">
        <f ca="1">IFERROR(INDEX(SBi!$2:$2,MATCH(G1837,SBi!$1:$1,1)),SBi!$K$2)</f>
        <v>Efter 2006</v>
      </c>
      <c r="P1837" s="1">
        <f ca="1">IFERROR(INDEX(SBi!$C$3:$K$28,MATCH(E1837,SBi!$B$3:$B$28,0),MATCH(O1837,SBi!$C$2:$K$2,0)),0)</f>
        <v>67.3</v>
      </c>
      <c r="Q1837" s="19">
        <f t="shared" ca="1" si="372"/>
        <v>12.787000000000001</v>
      </c>
      <c r="R1837" s="19" t="str">
        <f ca="1">IFERROR(INDEX(VpD!$2:$2,MATCH(G1837,VpD!$1:$1,1)),VpD!$I$2)</f>
        <v>&gt;1998</v>
      </c>
      <c r="S1837" s="1">
        <f ca="1">IFERROR(INDEX(VpD!$C$3:$I$27,MATCH(E1837,VpD!$B$3:$B$27,0),MATCH(R1837,VpD!$C$2:$I$2,0)),0)</f>
        <v>72</v>
      </c>
      <c r="T1837" s="19">
        <f t="shared" ca="1" si="373"/>
        <v>13.68</v>
      </c>
      <c r="U1837" s="14" t="str">
        <f t="shared" ca="1" si="374"/>
        <v xml:space="preserve">713860.97 </v>
      </c>
      <c r="V1837" s="14" t="str">
        <f t="shared" ca="1" si="375"/>
        <v>6169364.86</v>
      </c>
      <c r="W1837" s="14" t="str">
        <f t="shared" ca="1" si="376"/>
        <v>POINT(713860.97 6169364.86)</v>
      </c>
      <c r="X1837" s="14" t="str">
        <f>IFERROR(INDEX(BygningOmraade!B:B,MATCH(A1837,BygningOmraade!A:A,0)),"")</f>
        <v/>
      </c>
    </row>
    <row r="1838" spans="1:24" s="14" customFormat="1" x14ac:dyDescent="0.25">
      <c r="A1838" s="14">
        <f t="shared" si="364"/>
        <v>1838</v>
      </c>
      <c r="B1838" s="14" t="str">
        <f t="shared" ca="1" si="365"/>
        <v>6b1542ab-e808-4834-8ce2-81d8a5a66182</v>
      </c>
      <c r="C1838" s="14" t="str">
        <f t="shared" ca="1" si="366"/>
        <v>0a3f507e-18ad-32b8-e044-0003ba298018</v>
      </c>
      <c r="D1838" s="14">
        <f t="shared" ca="1" si="367"/>
        <v>994179</v>
      </c>
      <c r="E1838" s="1">
        <f t="shared" ca="1" si="368"/>
        <v>130</v>
      </c>
      <c r="F1838" s="1">
        <f t="shared" ca="1" si="369"/>
        <v>125</v>
      </c>
      <c r="G1838" s="1">
        <f t="shared" ca="1" si="370"/>
        <v>1985</v>
      </c>
      <c r="H1838" s="1" t="str">
        <f ca="1">IFERROR(INDEX(Varmeinstallation!B:B,MATCH(INDIRECT($A$1&amp;"L"&amp;A1838)*1,Varmeinstallation!A:A,0)),"Ingen varmeinstallationer")</f>
        <v>Fjernvarme/blokvarme (radiatorsystemer eller varmluftanlæg)</v>
      </c>
      <c r="I1838" s="1" t="str">
        <f ca="1">IFERROR(INDEX(Opvarmningsmiddel!B:B,MATCH(INDIRECT($A$1&amp;"M"&amp;A1838)*1,Opvarmningsmiddel!A:A,0)),"")</f>
        <v/>
      </c>
      <c r="J1838" s="1">
        <f t="shared" ca="1" si="371"/>
        <v>0</v>
      </c>
      <c r="K1838" s="1" t="str">
        <f ca="1">IFERROR(INDEX(Relationstabel!$C$3:$K$10,MATCH(VALUE(INDIRECT($A$1&amp;"L"&amp;A1838)),Relationstabel!$A$3:$A$10,0),MATCH(IFERROR(VALUE(INDIRECT($A$1&amp;"M"&amp;A1838)),0),Relationstabel!$C$1:$K$1,0)),"Ingen varmeinstallationer")</f>
        <v>Fjernvarme/ Blokvarme</v>
      </c>
      <c r="L1838" s="1" t="str">
        <f ca="1">INDEX(Anvendelseskode!B:B,MATCH($E1838,Anvendelseskode!$A:$A,0))</f>
        <v>Række-, kæde-, dobbelthus (lodret adskillelse mellem enhederne)</v>
      </c>
      <c r="M1838" s="1" t="str">
        <f ca="1">INDEX(Anvendelseskode!C:C,MATCH($E1838,Anvendelseskode!$A:$A,0))</f>
        <v>Række-, kæde og dobbelthuse</v>
      </c>
      <c r="N1838" s="1" t="str">
        <f ca="1">INDEX(Anvendelseskode!D:D,MATCH($E1838,Anvendelseskode!$A:$A,0))</f>
        <v>Private husholdninger</v>
      </c>
      <c r="O1838" s="1" t="str">
        <f ca="1">IFERROR(INDEX(SBi!$2:$2,MATCH(G1838,SBi!$1:$1,1)),SBi!$K$2)</f>
        <v>1979-1998</v>
      </c>
      <c r="P1838" s="1">
        <f ca="1">IFERROR(INDEX(SBi!$C$3:$K$28,MATCH(E1838,SBi!$B$3:$B$28,0),MATCH(O1838,SBi!$C$2:$K$2,0)),0)</f>
        <v>96.8</v>
      </c>
      <c r="Q1838" s="19">
        <f t="shared" ca="1" si="372"/>
        <v>12.1</v>
      </c>
      <c r="R1838" s="19" t="str">
        <f ca="1">IFERROR(INDEX(VpD!$2:$2,MATCH(G1838,VpD!$1:$1,1)),VpD!$I$2)</f>
        <v>1979-1998</v>
      </c>
      <c r="S1838" s="1">
        <f ca="1">IFERROR(INDEX(VpD!$C$3:$I$27,MATCH(E1838,VpD!$B$3:$B$27,0),MATCH(R1838,VpD!$C$2:$I$2,0)),0)</f>
        <v>74</v>
      </c>
      <c r="T1838" s="19">
        <f t="shared" ca="1" si="373"/>
        <v>9.25</v>
      </c>
      <c r="U1838" s="14" t="str">
        <f t="shared" ca="1" si="374"/>
        <v xml:space="preserve">711397.9 </v>
      </c>
      <c r="V1838" s="14" t="str">
        <f t="shared" ca="1" si="375"/>
        <v>6171727.27</v>
      </c>
      <c r="W1838" s="14" t="str">
        <f t="shared" ca="1" si="376"/>
        <v>POINT(711397.9 6171727.27)</v>
      </c>
      <c r="X1838" s="14" t="str">
        <f>IFERROR(INDEX(BygningOmraade!B:B,MATCH(A1838,BygningOmraade!A:A,0)),"")</f>
        <v/>
      </c>
    </row>
    <row r="1839" spans="1:24" s="14" customFormat="1" x14ac:dyDescent="0.25">
      <c r="A1839" s="14">
        <f t="shared" si="364"/>
        <v>1839</v>
      </c>
      <c r="B1839" s="14" t="str">
        <f t="shared" ca="1" si="365"/>
        <v>6b3c129f-c68e-4454-b8d1-774c1682c832</v>
      </c>
      <c r="C1839" s="14" t="str">
        <f t="shared" ca="1" si="366"/>
        <v>0a3f507e-17cf-32b8-e044-0003ba298018</v>
      </c>
      <c r="D1839" s="14">
        <f t="shared" ca="1" si="367"/>
        <v>996151</v>
      </c>
      <c r="E1839" s="1">
        <f t="shared" ca="1" si="368"/>
        <v>120</v>
      </c>
      <c r="F1839" s="1">
        <f t="shared" ca="1" si="369"/>
        <v>87</v>
      </c>
      <c r="G1839" s="1">
        <f t="shared" ca="1" si="370"/>
        <v>1950</v>
      </c>
      <c r="H1839" s="1" t="str">
        <f ca="1">IFERROR(INDEX(Varmeinstallation!B:B,MATCH(INDIRECT($A$1&amp;"L"&amp;A1839)*1,Varmeinstallation!A:A,0)),"Ingen varmeinstallationer")</f>
        <v>Centralvarme fra eget anlæg, et-kammer fyr</v>
      </c>
      <c r="I1839" s="1" t="str">
        <f ca="1">IFERROR(INDEX(Opvarmningsmiddel!B:B,MATCH(INDIRECT($A$1&amp;"M"&amp;A1839)*1,Opvarmningsmiddel!A:A,0)),"")</f>
        <v>Naturgas</v>
      </c>
      <c r="J1839" s="1">
        <f t="shared" ca="1" si="371"/>
        <v>0</v>
      </c>
      <c r="K1839" s="1" t="str">
        <f ca="1">IFERROR(INDEX(Relationstabel!$C$3:$K$10,MATCH(VALUE(INDIRECT($A$1&amp;"L"&amp;A1839)),Relationstabel!$A$3:$A$10,0),MATCH(IFERROR(VALUE(INDIRECT($A$1&amp;"M"&amp;A1839)),0),Relationstabel!$C$1:$K$1,0)),"Ingen varmeinstallationer")</f>
        <v>Naturgas</v>
      </c>
      <c r="L1839" s="1" t="str">
        <f ca="1">INDEX(Anvendelseskode!B:B,MATCH($E1839,Anvendelseskode!$A:$A,0))</f>
        <v>Fritliggende enfamilieshus (parcelhus)</v>
      </c>
      <c r="M1839" s="1" t="str">
        <f ca="1">INDEX(Anvendelseskode!C:C,MATCH($E1839,Anvendelseskode!$A:$A,0))</f>
        <v>Parcelhuse</v>
      </c>
      <c r="N1839" s="1" t="str">
        <f ca="1">INDEX(Anvendelseskode!D:D,MATCH($E1839,Anvendelseskode!$A:$A,0))</f>
        <v>Private husholdninger</v>
      </c>
      <c r="O1839" s="1" t="str">
        <f ca="1">IFERROR(INDEX(SBi!$2:$2,MATCH(G1839,SBi!$1:$1,1)),SBi!$K$2)</f>
        <v>1931-1950</v>
      </c>
      <c r="P1839" s="1">
        <f ca="1">IFERROR(INDEX(SBi!$C$3:$K$28,MATCH(E1839,SBi!$B$3:$B$28,0),MATCH(O1839,SBi!$C$2:$K$2,0)),0)</f>
        <v>164.1</v>
      </c>
      <c r="Q1839" s="19">
        <f t="shared" ca="1" si="372"/>
        <v>14.276699999999998</v>
      </c>
      <c r="R1839" s="19" t="str">
        <f ca="1">IFERROR(INDEX(VpD!$2:$2,MATCH(G1839,VpD!$1:$1,1)),VpD!$I$2)</f>
        <v>1931-1950</v>
      </c>
      <c r="S1839" s="1">
        <f ca="1">IFERROR(INDEX(VpD!$C$3:$I$27,MATCH(E1839,VpD!$B$3:$B$27,0),MATCH(R1839,VpD!$C$2:$I$2,0)),0)</f>
        <v>217</v>
      </c>
      <c r="T1839" s="19">
        <f t="shared" ca="1" si="373"/>
        <v>18.879000000000001</v>
      </c>
      <c r="U1839" s="14" t="str">
        <f t="shared" ca="1" si="374"/>
        <v xml:space="preserve">713109.89 </v>
      </c>
      <c r="V1839" s="14" t="str">
        <f t="shared" ca="1" si="375"/>
        <v>6168742.15</v>
      </c>
      <c r="W1839" s="14" t="str">
        <f t="shared" ca="1" si="376"/>
        <v>POINT(713109.89 6168742.15)</v>
      </c>
      <c r="X1839" s="14" t="str">
        <f>IFERROR(INDEX(BygningOmraade!B:B,MATCH(A1839,BygningOmraade!A:A,0)),"")</f>
        <v/>
      </c>
    </row>
    <row r="1840" spans="1:24" s="14" customFormat="1" x14ac:dyDescent="0.25">
      <c r="A1840" s="14">
        <f t="shared" si="364"/>
        <v>1840</v>
      </c>
      <c r="B1840" s="14" t="str">
        <f t="shared" ca="1" si="365"/>
        <v>6b42e2ad-4ef3-49bf-bb35-ae73f4b63ef7</v>
      </c>
      <c r="C1840" s="14" t="str">
        <f t="shared" ca="1" si="366"/>
        <v>0a3f507e-1510-32b8-e044-0003ba298018</v>
      </c>
      <c r="D1840" s="14">
        <f t="shared" ca="1" si="367"/>
        <v>994494</v>
      </c>
      <c r="E1840" s="1">
        <f t="shared" ca="1" si="368"/>
        <v>130</v>
      </c>
      <c r="F1840" s="1">
        <f t="shared" ca="1" si="369"/>
        <v>123</v>
      </c>
      <c r="G1840" s="1">
        <f t="shared" ca="1" si="370"/>
        <v>1993</v>
      </c>
      <c r="H1840" s="1" t="str">
        <f ca="1">IFERROR(INDEX(Varmeinstallation!B:B,MATCH(INDIRECT($A$1&amp;"L"&amp;A1840)*1,Varmeinstallation!A:A,0)),"Ingen varmeinstallationer")</f>
        <v>Fjernvarme/blokvarme (radiatorsystemer eller varmluftanlæg)</v>
      </c>
      <c r="I1840" s="1" t="str">
        <f ca="1">IFERROR(INDEX(Opvarmningsmiddel!B:B,MATCH(INDIRECT($A$1&amp;"M"&amp;A1840)*1,Opvarmningsmiddel!A:A,0)),"")</f>
        <v/>
      </c>
      <c r="J1840" s="1">
        <f t="shared" ca="1" si="371"/>
        <v>0</v>
      </c>
      <c r="K1840" s="1" t="str">
        <f ca="1">IFERROR(INDEX(Relationstabel!$C$3:$K$10,MATCH(VALUE(INDIRECT($A$1&amp;"L"&amp;A1840)),Relationstabel!$A$3:$A$10,0),MATCH(IFERROR(VALUE(INDIRECT($A$1&amp;"M"&amp;A1840)),0),Relationstabel!$C$1:$K$1,0)),"Ingen varmeinstallationer")</f>
        <v>Fjernvarme/ Blokvarme</v>
      </c>
      <c r="L1840" s="1" t="str">
        <f ca="1">INDEX(Anvendelseskode!B:B,MATCH($E1840,Anvendelseskode!$A:$A,0))</f>
        <v>Række-, kæde-, dobbelthus (lodret adskillelse mellem enhederne)</v>
      </c>
      <c r="M1840" s="1" t="str">
        <f ca="1">INDEX(Anvendelseskode!C:C,MATCH($E1840,Anvendelseskode!$A:$A,0))</f>
        <v>Række-, kæde og dobbelthuse</v>
      </c>
      <c r="N1840" s="1" t="str">
        <f ca="1">INDEX(Anvendelseskode!D:D,MATCH($E1840,Anvendelseskode!$A:$A,0))</f>
        <v>Private husholdninger</v>
      </c>
      <c r="O1840" s="1" t="str">
        <f ca="1">IFERROR(INDEX(SBi!$2:$2,MATCH(G1840,SBi!$1:$1,1)),SBi!$K$2)</f>
        <v>1979-1998</v>
      </c>
      <c r="P1840" s="1">
        <f ca="1">IFERROR(INDEX(SBi!$C$3:$K$28,MATCH(E1840,SBi!$B$3:$B$28,0),MATCH(O1840,SBi!$C$2:$K$2,0)),0)</f>
        <v>96.8</v>
      </c>
      <c r="Q1840" s="19">
        <f t="shared" ca="1" si="372"/>
        <v>11.9064</v>
      </c>
      <c r="R1840" s="19" t="str">
        <f ca="1">IFERROR(INDEX(VpD!$2:$2,MATCH(G1840,VpD!$1:$1,1)),VpD!$I$2)</f>
        <v>1979-1998</v>
      </c>
      <c r="S1840" s="1">
        <f ca="1">IFERROR(INDEX(VpD!$C$3:$I$27,MATCH(E1840,VpD!$B$3:$B$27,0),MATCH(R1840,VpD!$C$2:$I$2,0)),0)</f>
        <v>74</v>
      </c>
      <c r="T1840" s="19">
        <f t="shared" ca="1" si="373"/>
        <v>9.1020000000000003</v>
      </c>
      <c r="U1840" s="14" t="str">
        <f t="shared" ca="1" si="374"/>
        <v xml:space="preserve">711499 </v>
      </c>
      <c r="V1840" s="14" t="str">
        <f t="shared" ca="1" si="375"/>
        <v>6172525.16</v>
      </c>
      <c r="W1840" s="14" t="str">
        <f t="shared" ca="1" si="376"/>
        <v>POINT(711499 6172525.16)</v>
      </c>
      <c r="X1840" s="14" t="str">
        <f>IFERROR(INDEX(BygningOmraade!B:B,MATCH(A1840,BygningOmraade!A:A,0)),"")</f>
        <v/>
      </c>
    </row>
    <row r="1841" spans="1:24" s="14" customFormat="1" x14ac:dyDescent="0.25">
      <c r="A1841" s="14">
        <f t="shared" si="364"/>
        <v>1841</v>
      </c>
      <c r="B1841" s="14" t="str">
        <f t="shared" ca="1" si="365"/>
        <v>6b50c6ef-56a1-4c20-b54c-7de43bbfb424</v>
      </c>
      <c r="C1841" s="14" t="str">
        <f t="shared" ca="1" si="366"/>
        <v>0a3f507e-2291-32b8-e044-0003ba298018</v>
      </c>
      <c r="D1841" s="14">
        <f t="shared" ca="1" si="367"/>
        <v>995462</v>
      </c>
      <c r="E1841" s="1">
        <f t="shared" ca="1" si="368"/>
        <v>130</v>
      </c>
      <c r="F1841" s="1">
        <f t="shared" ca="1" si="369"/>
        <v>126</v>
      </c>
      <c r="G1841" s="1">
        <f t="shared" ca="1" si="370"/>
        <v>1984</v>
      </c>
      <c r="H1841" s="1" t="str">
        <f ca="1">IFERROR(INDEX(Varmeinstallation!B:B,MATCH(INDIRECT($A$1&amp;"L"&amp;A1841)*1,Varmeinstallation!A:A,0)),"Ingen varmeinstallationer")</f>
        <v>Fjernvarme/blokvarme (radiatorsystemer eller varmluftanlæg)</v>
      </c>
      <c r="I1841" s="1" t="str">
        <f ca="1">IFERROR(INDEX(Opvarmningsmiddel!B:B,MATCH(INDIRECT($A$1&amp;"M"&amp;A1841)*1,Opvarmningsmiddel!A:A,0)),"")</f>
        <v/>
      </c>
      <c r="J1841" s="1">
        <f t="shared" ca="1" si="371"/>
        <v>2</v>
      </c>
      <c r="K1841" s="1" t="str">
        <f ca="1">IFERROR(INDEX(Relationstabel!$C$3:$K$10,MATCH(VALUE(INDIRECT($A$1&amp;"L"&amp;A1841)),Relationstabel!$A$3:$A$10,0),MATCH(IFERROR(VALUE(INDIRECT($A$1&amp;"M"&amp;A1841)),0),Relationstabel!$C$1:$K$1,0)),"Ingen varmeinstallationer")</f>
        <v>Fjernvarme/ Blokvarme</v>
      </c>
      <c r="L1841" s="1" t="str">
        <f ca="1">INDEX(Anvendelseskode!B:B,MATCH($E1841,Anvendelseskode!$A:$A,0))</f>
        <v>Række-, kæde-, dobbelthus (lodret adskillelse mellem enhederne)</v>
      </c>
      <c r="M1841" s="1" t="str">
        <f ca="1">INDEX(Anvendelseskode!C:C,MATCH($E1841,Anvendelseskode!$A:$A,0))</f>
        <v>Række-, kæde og dobbelthuse</v>
      </c>
      <c r="N1841" s="1" t="str">
        <f ca="1">INDEX(Anvendelseskode!D:D,MATCH($E1841,Anvendelseskode!$A:$A,0))</f>
        <v>Private husholdninger</v>
      </c>
      <c r="O1841" s="1" t="str">
        <f ca="1">IFERROR(INDEX(SBi!$2:$2,MATCH(G1841,SBi!$1:$1,1)),SBi!$K$2)</f>
        <v>1979-1998</v>
      </c>
      <c r="P1841" s="1">
        <f ca="1">IFERROR(INDEX(SBi!$C$3:$K$28,MATCH(E1841,SBi!$B$3:$B$28,0),MATCH(O1841,SBi!$C$2:$K$2,0)),0)</f>
        <v>96.8</v>
      </c>
      <c r="Q1841" s="19">
        <f t="shared" ca="1" si="372"/>
        <v>12.1968</v>
      </c>
      <c r="R1841" s="19" t="str">
        <f ca="1">IFERROR(INDEX(VpD!$2:$2,MATCH(G1841,VpD!$1:$1,1)),VpD!$I$2)</f>
        <v>1979-1998</v>
      </c>
      <c r="S1841" s="1">
        <f ca="1">IFERROR(INDEX(VpD!$C$3:$I$27,MATCH(E1841,VpD!$B$3:$B$27,0),MATCH(R1841,VpD!$C$2:$I$2,0)),0)</f>
        <v>74</v>
      </c>
      <c r="T1841" s="19">
        <f t="shared" ca="1" si="373"/>
        <v>9.3239999999999998</v>
      </c>
      <c r="U1841" s="14" t="str">
        <f t="shared" ca="1" si="374"/>
        <v xml:space="preserve">711950.3 </v>
      </c>
      <c r="V1841" s="14" t="str">
        <f t="shared" ca="1" si="375"/>
        <v>6171867.59</v>
      </c>
      <c r="W1841" s="14" t="str">
        <f t="shared" ca="1" si="376"/>
        <v>POINT(711950.3 6171867.59)</v>
      </c>
      <c r="X1841" s="14" t="str">
        <f>IFERROR(INDEX(BygningOmraade!B:B,MATCH(A1841,BygningOmraade!A:A,0)),"")</f>
        <v/>
      </c>
    </row>
    <row r="1842" spans="1:24" s="14" customFormat="1" x14ac:dyDescent="0.25">
      <c r="A1842" s="14">
        <f t="shared" si="364"/>
        <v>1842</v>
      </c>
      <c r="B1842" s="14" t="str">
        <f t="shared" ca="1" si="365"/>
        <v>6b859edc-ba54-48d6-859d-3e2cf09f0d83</v>
      </c>
      <c r="C1842" s="14" t="str">
        <f t="shared" ca="1" si="366"/>
        <v>0a3f507e-1b2d-32b8-e044-0003ba298018</v>
      </c>
      <c r="D1842" s="14">
        <f t="shared" ca="1" si="367"/>
        <v>996288</v>
      </c>
      <c r="E1842" s="1">
        <f t="shared" ca="1" si="368"/>
        <v>120</v>
      </c>
      <c r="F1842" s="1">
        <f t="shared" ca="1" si="369"/>
        <v>87</v>
      </c>
      <c r="G1842" s="1">
        <f t="shared" ca="1" si="370"/>
        <v>1980</v>
      </c>
      <c r="H1842" s="1" t="str">
        <f ca="1">IFERROR(INDEX(Varmeinstallation!B:B,MATCH(INDIRECT($A$1&amp;"L"&amp;A1842)*1,Varmeinstallation!A:A,0)),"Ingen varmeinstallationer")</f>
        <v>Centralvarme fra eget anlæg, et-kammer fyr</v>
      </c>
      <c r="I1842" s="1" t="str">
        <f ca="1">IFERROR(INDEX(Opvarmningsmiddel!B:B,MATCH(INDIRECT($A$1&amp;"M"&amp;A1842)*1,Opvarmningsmiddel!A:A,0)),"")</f>
        <v>Naturgas</v>
      </c>
      <c r="J1842" s="1">
        <f t="shared" ca="1" si="371"/>
        <v>2</v>
      </c>
      <c r="K1842" s="1" t="str">
        <f ca="1">IFERROR(INDEX(Relationstabel!$C$3:$K$10,MATCH(VALUE(INDIRECT($A$1&amp;"L"&amp;A1842)),Relationstabel!$A$3:$A$10,0),MATCH(IFERROR(VALUE(INDIRECT($A$1&amp;"M"&amp;A1842)),0),Relationstabel!$C$1:$K$1,0)),"Ingen varmeinstallationer")</f>
        <v>Naturgas</v>
      </c>
      <c r="L1842" s="1" t="str">
        <f ca="1">INDEX(Anvendelseskode!B:B,MATCH($E1842,Anvendelseskode!$A:$A,0))</f>
        <v>Fritliggende enfamilieshus (parcelhus)</v>
      </c>
      <c r="M1842" s="1" t="str">
        <f ca="1">INDEX(Anvendelseskode!C:C,MATCH($E1842,Anvendelseskode!$A:$A,0))</f>
        <v>Parcelhuse</v>
      </c>
      <c r="N1842" s="1" t="str">
        <f ca="1">INDEX(Anvendelseskode!D:D,MATCH($E1842,Anvendelseskode!$A:$A,0))</f>
        <v>Private husholdninger</v>
      </c>
      <c r="O1842" s="1" t="str">
        <f ca="1">IFERROR(INDEX(SBi!$2:$2,MATCH(G1842,SBi!$1:$1,1)),SBi!$K$2)</f>
        <v>1979-1998</v>
      </c>
      <c r="P1842" s="1">
        <f ca="1">IFERROR(INDEX(SBi!$C$3:$K$28,MATCH(E1842,SBi!$B$3:$B$28,0),MATCH(O1842,SBi!$C$2:$K$2,0)),0)</f>
        <v>105.4</v>
      </c>
      <c r="Q1842" s="19">
        <f t="shared" ca="1" si="372"/>
        <v>9.1698000000000004</v>
      </c>
      <c r="R1842" s="19" t="str">
        <f ca="1">IFERROR(INDEX(VpD!$2:$2,MATCH(G1842,VpD!$1:$1,1)),VpD!$I$2)</f>
        <v>1979-1998</v>
      </c>
      <c r="S1842" s="1">
        <f ca="1">IFERROR(INDEX(VpD!$C$3:$I$27,MATCH(E1842,VpD!$B$3:$B$27,0),MATCH(R1842,VpD!$C$2:$I$2,0)),0)</f>
        <v>90</v>
      </c>
      <c r="T1842" s="19">
        <f t="shared" ca="1" si="373"/>
        <v>7.83</v>
      </c>
      <c r="U1842" s="14" t="str">
        <f t="shared" ca="1" si="374"/>
        <v xml:space="preserve">712973.55 </v>
      </c>
      <c r="V1842" s="14" t="str">
        <f t="shared" ca="1" si="375"/>
        <v>6168536.45</v>
      </c>
      <c r="W1842" s="14" t="str">
        <f t="shared" ca="1" si="376"/>
        <v>POINT(712973.55 6168536.45)</v>
      </c>
      <c r="X1842" s="14" t="str">
        <f>IFERROR(INDEX(BygningOmraade!B:B,MATCH(A1842,BygningOmraade!A:A,0)),"")</f>
        <v/>
      </c>
    </row>
    <row r="1843" spans="1:24" s="14" customFormat="1" x14ac:dyDescent="0.25">
      <c r="A1843" s="14">
        <f t="shared" si="364"/>
        <v>1843</v>
      </c>
      <c r="B1843" s="14" t="str">
        <f t="shared" ca="1" si="365"/>
        <v>6ba3c329-abd2-4023-8ff2-696268f77e74</v>
      </c>
      <c r="C1843" s="14" t="str">
        <f t="shared" ca="1" si="366"/>
        <v>3cae7253-0948-0f90-e044-0003ba298018</v>
      </c>
      <c r="D1843" s="14">
        <f t="shared" ca="1" si="367"/>
        <v>2685023</v>
      </c>
      <c r="E1843" s="1">
        <f t="shared" ca="1" si="368"/>
        <v>130</v>
      </c>
      <c r="F1843" s="1">
        <f t="shared" ca="1" si="369"/>
        <v>119</v>
      </c>
      <c r="G1843" s="1">
        <f t="shared" ca="1" si="370"/>
        <v>2008</v>
      </c>
      <c r="H1843" s="1" t="str">
        <f ca="1">IFERROR(INDEX(Varmeinstallation!B:B,MATCH(INDIRECT($A$1&amp;"L"&amp;A1843)*1,Varmeinstallation!A:A,0)),"Ingen varmeinstallationer")</f>
        <v>Fjernvarme/blokvarme (radiatorsystemer eller varmluftanlæg)</v>
      </c>
      <c r="I1843" s="1" t="str">
        <f ca="1">IFERROR(INDEX(Opvarmningsmiddel!B:B,MATCH(INDIRECT($A$1&amp;"M"&amp;A1843)*1,Opvarmningsmiddel!A:A,0)),"")</f>
        <v/>
      </c>
      <c r="J1843" s="1">
        <f t="shared" ca="1" si="371"/>
        <v>90</v>
      </c>
      <c r="K1843" s="1" t="str">
        <f ca="1">IFERROR(INDEX(Relationstabel!$C$3:$K$10,MATCH(VALUE(INDIRECT($A$1&amp;"L"&amp;A1843)),Relationstabel!$A$3:$A$10,0),MATCH(IFERROR(VALUE(INDIRECT($A$1&amp;"M"&amp;A1843)),0),Relationstabel!$C$1:$K$1,0)),"Ingen varmeinstallationer")</f>
        <v>Fjernvarme/ Blokvarme</v>
      </c>
      <c r="L1843" s="1" t="str">
        <f ca="1">INDEX(Anvendelseskode!B:B,MATCH($E1843,Anvendelseskode!$A:$A,0))</f>
        <v>Række-, kæde-, dobbelthus (lodret adskillelse mellem enhederne)</v>
      </c>
      <c r="M1843" s="1" t="str">
        <f ca="1">INDEX(Anvendelseskode!C:C,MATCH($E1843,Anvendelseskode!$A:$A,0))</f>
        <v>Række-, kæde og dobbelthuse</v>
      </c>
      <c r="N1843" s="1" t="str">
        <f ca="1">INDEX(Anvendelseskode!D:D,MATCH($E1843,Anvendelseskode!$A:$A,0))</f>
        <v>Private husholdninger</v>
      </c>
      <c r="O1843" s="1" t="str">
        <f ca="1">IFERROR(INDEX(SBi!$2:$2,MATCH(G1843,SBi!$1:$1,1)),SBi!$K$2)</f>
        <v>Efter 2006</v>
      </c>
      <c r="P1843" s="1">
        <f ca="1">IFERROR(INDEX(SBi!$C$3:$K$28,MATCH(E1843,SBi!$B$3:$B$28,0),MATCH(O1843,SBi!$C$2:$K$2,0)),0)</f>
        <v>66.400000000000006</v>
      </c>
      <c r="Q1843" s="19">
        <f t="shared" ca="1" si="372"/>
        <v>7.9016000000000002</v>
      </c>
      <c r="R1843" s="19" t="str">
        <f ca="1">IFERROR(INDEX(VpD!$2:$2,MATCH(G1843,VpD!$1:$1,1)),VpD!$I$2)</f>
        <v>&gt;1998</v>
      </c>
      <c r="S1843" s="1">
        <f ca="1">IFERROR(INDEX(VpD!$C$3:$I$27,MATCH(E1843,VpD!$B$3:$B$27,0),MATCH(R1843,VpD!$C$2:$I$2,0)),0)</f>
        <v>65</v>
      </c>
      <c r="T1843" s="19">
        <f t="shared" ca="1" si="373"/>
        <v>7.7350000000000003</v>
      </c>
      <c r="U1843" s="14" t="str">
        <f t="shared" ca="1" si="374"/>
        <v xml:space="preserve">711777.74 </v>
      </c>
      <c r="V1843" s="14" t="str">
        <f t="shared" ca="1" si="375"/>
        <v>6172665.02</v>
      </c>
      <c r="W1843" s="14" t="str">
        <f t="shared" ca="1" si="376"/>
        <v>POINT(711777.74 6172665.02)</v>
      </c>
      <c r="X1843" s="14" t="str">
        <f>IFERROR(INDEX(BygningOmraade!B:B,MATCH(A1843,BygningOmraade!A:A,0)),"")</f>
        <v/>
      </c>
    </row>
    <row r="1844" spans="1:24" s="14" customFormat="1" x14ac:dyDescent="0.25">
      <c r="A1844" s="14">
        <f t="shared" si="364"/>
        <v>1844</v>
      </c>
      <c r="B1844" s="14" t="str">
        <f t="shared" ca="1" si="365"/>
        <v>6bda567c-f238-4e50-a856-9eee2d82fb29</v>
      </c>
      <c r="C1844" s="14" t="str">
        <f t="shared" ca="1" si="366"/>
        <v>0a3f507e-1703-32b8-e044-0003ba298018</v>
      </c>
      <c r="D1844" s="14">
        <f t="shared" ca="1" si="367"/>
        <v>994718</v>
      </c>
      <c r="E1844" s="1">
        <f t="shared" ca="1" si="368"/>
        <v>120</v>
      </c>
      <c r="F1844" s="1">
        <f t="shared" ca="1" si="369"/>
        <v>141</v>
      </c>
      <c r="G1844" s="1">
        <f t="shared" ca="1" si="370"/>
        <v>1981</v>
      </c>
      <c r="H1844" s="1" t="str">
        <f ca="1">IFERROR(INDEX(Varmeinstallation!B:B,MATCH(INDIRECT($A$1&amp;"L"&amp;A1844)*1,Varmeinstallation!A:A,0)),"Ingen varmeinstallationer")</f>
        <v>Centralvarme fra eget anlæg, et-kammer fyr</v>
      </c>
      <c r="I1844" s="1" t="str">
        <f ca="1">IFERROR(INDEX(Opvarmningsmiddel!B:B,MATCH(INDIRECT($A$1&amp;"M"&amp;A1844)*1,Opvarmningsmiddel!A:A,0)),"")</f>
        <v>Naturgas</v>
      </c>
      <c r="J1844" s="1">
        <f t="shared" ca="1" si="371"/>
        <v>7</v>
      </c>
      <c r="K1844" s="1" t="str">
        <f ca="1">IFERROR(INDEX(Relationstabel!$C$3:$K$10,MATCH(VALUE(INDIRECT($A$1&amp;"L"&amp;A1844)),Relationstabel!$A$3:$A$10,0),MATCH(IFERROR(VALUE(INDIRECT($A$1&amp;"M"&amp;A1844)),0),Relationstabel!$C$1:$K$1,0)),"Ingen varmeinstallationer")</f>
        <v>Naturgas</v>
      </c>
      <c r="L1844" s="1" t="str">
        <f ca="1">INDEX(Anvendelseskode!B:B,MATCH($E1844,Anvendelseskode!$A:$A,0))</f>
        <v>Fritliggende enfamilieshus (parcelhus)</v>
      </c>
      <c r="M1844" s="1" t="str">
        <f ca="1">INDEX(Anvendelseskode!C:C,MATCH($E1844,Anvendelseskode!$A:$A,0))</f>
        <v>Parcelhuse</v>
      </c>
      <c r="N1844" s="1" t="str">
        <f ca="1">INDEX(Anvendelseskode!D:D,MATCH($E1844,Anvendelseskode!$A:$A,0))</f>
        <v>Private husholdninger</v>
      </c>
      <c r="O1844" s="1" t="str">
        <f ca="1">IFERROR(INDEX(SBi!$2:$2,MATCH(G1844,SBi!$1:$1,1)),SBi!$K$2)</f>
        <v>1979-1998</v>
      </c>
      <c r="P1844" s="1">
        <f ca="1">IFERROR(INDEX(SBi!$C$3:$K$28,MATCH(E1844,SBi!$B$3:$B$28,0),MATCH(O1844,SBi!$C$2:$K$2,0)),0)</f>
        <v>105.4</v>
      </c>
      <c r="Q1844" s="19">
        <f t="shared" ca="1" si="372"/>
        <v>14.861400000000001</v>
      </c>
      <c r="R1844" s="19" t="str">
        <f ca="1">IFERROR(INDEX(VpD!$2:$2,MATCH(G1844,VpD!$1:$1,1)),VpD!$I$2)</f>
        <v>1979-1998</v>
      </c>
      <c r="S1844" s="1">
        <f ca="1">IFERROR(INDEX(VpD!$C$3:$I$27,MATCH(E1844,VpD!$B$3:$B$27,0),MATCH(R1844,VpD!$C$2:$I$2,0)),0)</f>
        <v>90</v>
      </c>
      <c r="T1844" s="19">
        <f t="shared" ca="1" si="373"/>
        <v>12.69</v>
      </c>
      <c r="U1844" s="14" t="str">
        <f t="shared" ca="1" si="374"/>
        <v xml:space="preserve">711683.49 </v>
      </c>
      <c r="V1844" s="14" t="str">
        <f t="shared" ca="1" si="375"/>
        <v>6170480.41</v>
      </c>
      <c r="W1844" s="14" t="str">
        <f t="shared" ca="1" si="376"/>
        <v>POINT(711683.49 6170480.41)</v>
      </c>
      <c r="X1844" s="14" t="str">
        <f>IFERROR(INDEX(BygningOmraade!B:B,MATCH(A1844,BygningOmraade!A:A,0)),"")</f>
        <v/>
      </c>
    </row>
    <row r="1845" spans="1:24" s="14" customFormat="1" x14ac:dyDescent="0.25">
      <c r="A1845" s="14">
        <f t="shared" si="364"/>
        <v>1845</v>
      </c>
      <c r="B1845" s="14" t="str">
        <f t="shared" ca="1" si="365"/>
        <v>6be74e44-d337-4c58-bbad-2bd0ebfe528c</v>
      </c>
      <c r="C1845" s="14" t="str">
        <f t="shared" ca="1" si="366"/>
        <v>0a3f507e-1bec-32b8-e044-0003ba298018</v>
      </c>
      <c r="D1845" s="14">
        <f t="shared" ca="1" si="367"/>
        <v>997267</v>
      </c>
      <c r="E1845" s="1">
        <f t="shared" ca="1" si="368"/>
        <v>130</v>
      </c>
      <c r="F1845" s="1">
        <f t="shared" ca="1" si="369"/>
        <v>110</v>
      </c>
      <c r="G1845" s="1">
        <f t="shared" ca="1" si="370"/>
        <v>1967</v>
      </c>
      <c r="H1845" s="1" t="str">
        <f ca="1">IFERROR(INDEX(Varmeinstallation!B:B,MATCH(INDIRECT($A$1&amp;"L"&amp;A1845)*1,Varmeinstallation!A:A,0)),"Ingen varmeinstallationer")</f>
        <v>Fjernvarme/blokvarme (radiatorsystemer eller varmluftanlæg)</v>
      </c>
      <c r="I1845" s="1" t="str">
        <f ca="1">IFERROR(INDEX(Opvarmningsmiddel!B:B,MATCH(INDIRECT($A$1&amp;"M"&amp;A1845)*1,Opvarmningsmiddel!A:A,0)),"")</f>
        <v/>
      </c>
      <c r="J1845" s="1">
        <f t="shared" ca="1" si="371"/>
        <v>0</v>
      </c>
      <c r="K1845" s="1" t="str">
        <f ca="1">IFERROR(INDEX(Relationstabel!$C$3:$K$10,MATCH(VALUE(INDIRECT($A$1&amp;"L"&amp;A1845)),Relationstabel!$A$3:$A$10,0),MATCH(IFERROR(VALUE(INDIRECT($A$1&amp;"M"&amp;A1845)),0),Relationstabel!$C$1:$K$1,0)),"Ingen varmeinstallationer")</f>
        <v>Fjernvarme/ Blokvarme</v>
      </c>
      <c r="L1845" s="1" t="str">
        <f ca="1">INDEX(Anvendelseskode!B:B,MATCH($E1845,Anvendelseskode!$A:$A,0))</f>
        <v>Række-, kæde-, dobbelthus (lodret adskillelse mellem enhederne)</v>
      </c>
      <c r="M1845" s="1" t="str">
        <f ca="1">INDEX(Anvendelseskode!C:C,MATCH($E1845,Anvendelseskode!$A:$A,0))</f>
        <v>Række-, kæde og dobbelthuse</v>
      </c>
      <c r="N1845" s="1" t="str">
        <f ca="1">INDEX(Anvendelseskode!D:D,MATCH($E1845,Anvendelseskode!$A:$A,0))</f>
        <v>Private husholdninger</v>
      </c>
      <c r="O1845" s="1" t="str">
        <f ca="1">IFERROR(INDEX(SBi!$2:$2,MATCH(G1845,SBi!$1:$1,1)),SBi!$K$2)</f>
        <v>1961-1972</v>
      </c>
      <c r="P1845" s="1">
        <f ca="1">IFERROR(INDEX(SBi!$C$3:$K$28,MATCH(E1845,SBi!$B$3:$B$28,0),MATCH(O1845,SBi!$C$2:$K$2,0)),0)</f>
        <v>119.9</v>
      </c>
      <c r="Q1845" s="19">
        <f t="shared" ca="1" si="372"/>
        <v>13.189</v>
      </c>
      <c r="R1845" s="19" t="str">
        <f ca="1">IFERROR(INDEX(VpD!$2:$2,MATCH(G1845,VpD!$1:$1,1)),VpD!$I$2)</f>
        <v>1961-1972</v>
      </c>
      <c r="S1845" s="1">
        <f ca="1">IFERROR(INDEX(VpD!$C$3:$I$27,MATCH(E1845,VpD!$B$3:$B$27,0),MATCH(R1845,VpD!$C$2:$I$2,0)),0)</f>
        <v>120</v>
      </c>
      <c r="T1845" s="19">
        <f t="shared" ca="1" si="373"/>
        <v>13.2</v>
      </c>
      <c r="U1845" s="14" t="str">
        <f t="shared" ca="1" si="374"/>
        <v xml:space="preserve">713707.79 </v>
      </c>
      <c r="V1845" s="14" t="str">
        <f t="shared" ca="1" si="375"/>
        <v>6169139.43</v>
      </c>
      <c r="W1845" s="14" t="str">
        <f t="shared" ca="1" si="376"/>
        <v>POINT(713707.79 6169139.43)</v>
      </c>
      <c r="X1845" s="14" t="str">
        <f>IFERROR(INDEX(BygningOmraade!B:B,MATCH(A1845,BygningOmraade!A:A,0)),"")</f>
        <v/>
      </c>
    </row>
    <row r="1846" spans="1:24" s="14" customFormat="1" x14ac:dyDescent="0.25">
      <c r="A1846" s="14">
        <f t="shared" si="364"/>
        <v>1846</v>
      </c>
      <c r="B1846" s="14" t="str">
        <f t="shared" ca="1" si="365"/>
        <v>6bec0447-536d-4ed7-9354-60ef48c7e462</v>
      </c>
      <c r="C1846" s="14" t="str">
        <f t="shared" ca="1" si="366"/>
        <v>0a3f507e-1dc7-32b8-e044-0003ba298018</v>
      </c>
      <c r="D1846" s="14">
        <f t="shared" ca="1" si="367"/>
        <v>2540593</v>
      </c>
      <c r="E1846" s="1">
        <f t="shared" ca="1" si="368"/>
        <v>130</v>
      </c>
      <c r="F1846" s="1">
        <f t="shared" ca="1" si="369"/>
        <v>118</v>
      </c>
      <c r="G1846" s="1">
        <f t="shared" ca="1" si="370"/>
        <v>2000</v>
      </c>
      <c r="H1846" s="1" t="str">
        <f ca="1">IFERROR(INDEX(Varmeinstallation!B:B,MATCH(INDIRECT($A$1&amp;"L"&amp;A1846)*1,Varmeinstallation!A:A,0)),"Ingen varmeinstallationer")</f>
        <v>Fjernvarme/blokvarme (radiatorsystemer eller varmluftanlæg)</v>
      </c>
      <c r="I1846" s="1" t="str">
        <f ca="1">IFERROR(INDEX(Opvarmningsmiddel!B:B,MATCH(INDIRECT($A$1&amp;"M"&amp;A1846)*1,Opvarmningsmiddel!A:A,0)),"")</f>
        <v/>
      </c>
      <c r="J1846" s="1">
        <f t="shared" ca="1" si="371"/>
        <v>0</v>
      </c>
      <c r="K1846" s="1" t="str">
        <f ca="1">IFERROR(INDEX(Relationstabel!$C$3:$K$10,MATCH(VALUE(INDIRECT($A$1&amp;"L"&amp;A1846)),Relationstabel!$A$3:$A$10,0),MATCH(IFERROR(VALUE(INDIRECT($A$1&amp;"M"&amp;A1846)),0),Relationstabel!$C$1:$K$1,0)),"Ingen varmeinstallationer")</f>
        <v>Fjernvarme/ Blokvarme</v>
      </c>
      <c r="L1846" s="1" t="str">
        <f ca="1">INDEX(Anvendelseskode!B:B,MATCH($E1846,Anvendelseskode!$A:$A,0))</f>
        <v>Række-, kæde-, dobbelthus (lodret adskillelse mellem enhederne)</v>
      </c>
      <c r="M1846" s="1" t="str">
        <f ca="1">INDEX(Anvendelseskode!C:C,MATCH($E1846,Anvendelseskode!$A:$A,0))</f>
        <v>Række-, kæde og dobbelthuse</v>
      </c>
      <c r="N1846" s="1" t="str">
        <f ca="1">INDEX(Anvendelseskode!D:D,MATCH($E1846,Anvendelseskode!$A:$A,0))</f>
        <v>Private husholdninger</v>
      </c>
      <c r="O1846" s="1" t="str">
        <f ca="1">IFERROR(INDEX(SBi!$2:$2,MATCH(G1846,SBi!$1:$1,1)),SBi!$K$2)</f>
        <v>1999-2006</v>
      </c>
      <c r="P1846" s="1">
        <f ca="1">IFERROR(INDEX(SBi!$C$3:$K$28,MATCH(E1846,SBi!$B$3:$B$28,0),MATCH(O1846,SBi!$C$2:$K$2,0)),0)</f>
        <v>81.5</v>
      </c>
      <c r="Q1846" s="19">
        <f t="shared" ca="1" si="372"/>
        <v>9.6170000000000009</v>
      </c>
      <c r="R1846" s="19" t="str">
        <f ca="1">IFERROR(INDEX(VpD!$2:$2,MATCH(G1846,VpD!$1:$1,1)),VpD!$I$2)</f>
        <v>&gt;1998</v>
      </c>
      <c r="S1846" s="1">
        <f ca="1">IFERROR(INDEX(VpD!$C$3:$I$27,MATCH(E1846,VpD!$B$3:$B$27,0),MATCH(R1846,VpD!$C$2:$I$2,0)),0)</f>
        <v>65</v>
      </c>
      <c r="T1846" s="19">
        <f t="shared" ca="1" si="373"/>
        <v>7.67</v>
      </c>
      <c r="U1846" s="14" t="str">
        <f t="shared" ca="1" si="374"/>
        <v xml:space="preserve">711950.13 </v>
      </c>
      <c r="V1846" s="14" t="str">
        <f t="shared" ca="1" si="375"/>
        <v>6172468.12</v>
      </c>
      <c r="W1846" s="14" t="str">
        <f t="shared" ca="1" si="376"/>
        <v>POINT(711950.13 6172468.12)</v>
      </c>
      <c r="X1846" s="14" t="str">
        <f>IFERROR(INDEX(BygningOmraade!B:B,MATCH(A1846,BygningOmraade!A:A,0)),"")</f>
        <v/>
      </c>
    </row>
    <row r="1847" spans="1:24" s="14" customFormat="1" x14ac:dyDescent="0.25">
      <c r="A1847" s="14">
        <f t="shared" si="364"/>
        <v>1847</v>
      </c>
      <c r="B1847" s="14" t="str">
        <f t="shared" ca="1" si="365"/>
        <v>6bf66d80-97b7-4bcb-b8e8-aecd873fbcaf</v>
      </c>
      <c r="C1847" s="14" t="str">
        <f t="shared" ca="1" si="366"/>
        <v>0a3f507e-15cf-32b8-e044-0003ba298018</v>
      </c>
      <c r="D1847" s="14">
        <f t="shared" ca="1" si="367"/>
        <v>994979</v>
      </c>
      <c r="E1847" s="1">
        <f t="shared" ca="1" si="368"/>
        <v>120</v>
      </c>
      <c r="F1847" s="1">
        <f t="shared" ca="1" si="369"/>
        <v>168</v>
      </c>
      <c r="G1847" s="1">
        <f t="shared" ca="1" si="370"/>
        <v>2008</v>
      </c>
      <c r="H1847" s="1" t="str">
        <f ca="1">IFERROR(INDEX(Varmeinstallation!B:B,MATCH(INDIRECT($A$1&amp;"L"&amp;A1847)*1,Varmeinstallation!A:A,0)),"Ingen varmeinstallationer")</f>
        <v>Centralvarme fra eget anlæg, et-kammer fyr</v>
      </c>
      <c r="I1847" s="1" t="str">
        <f ca="1">IFERROR(INDEX(Opvarmningsmiddel!B:B,MATCH(INDIRECT($A$1&amp;"M"&amp;A1847)*1,Opvarmningsmiddel!A:A,0)),"")</f>
        <v>Naturgas</v>
      </c>
      <c r="J1847" s="1">
        <f t="shared" ca="1" si="371"/>
        <v>0</v>
      </c>
      <c r="K1847" s="1" t="str">
        <f ca="1">IFERROR(INDEX(Relationstabel!$C$3:$K$10,MATCH(VALUE(INDIRECT($A$1&amp;"L"&amp;A1847)),Relationstabel!$A$3:$A$10,0),MATCH(IFERROR(VALUE(INDIRECT($A$1&amp;"M"&amp;A1847)),0),Relationstabel!$C$1:$K$1,0)),"Ingen varmeinstallationer")</f>
        <v>Naturgas</v>
      </c>
      <c r="L1847" s="1" t="str">
        <f ca="1">INDEX(Anvendelseskode!B:B,MATCH($E1847,Anvendelseskode!$A:$A,0))</f>
        <v>Fritliggende enfamilieshus (parcelhus)</v>
      </c>
      <c r="M1847" s="1" t="str">
        <f ca="1">INDEX(Anvendelseskode!C:C,MATCH($E1847,Anvendelseskode!$A:$A,0))</f>
        <v>Parcelhuse</v>
      </c>
      <c r="N1847" s="1" t="str">
        <f ca="1">INDEX(Anvendelseskode!D:D,MATCH($E1847,Anvendelseskode!$A:$A,0))</f>
        <v>Private husholdninger</v>
      </c>
      <c r="O1847" s="1" t="str">
        <f ca="1">IFERROR(INDEX(SBi!$2:$2,MATCH(G1847,SBi!$1:$1,1)),SBi!$K$2)</f>
        <v>Efter 2006</v>
      </c>
      <c r="P1847" s="1">
        <f ca="1">IFERROR(INDEX(SBi!$C$3:$K$28,MATCH(E1847,SBi!$B$3:$B$28,0),MATCH(O1847,SBi!$C$2:$K$2,0)),0)</f>
        <v>67.3</v>
      </c>
      <c r="Q1847" s="19">
        <f t="shared" ca="1" si="372"/>
        <v>11.3064</v>
      </c>
      <c r="R1847" s="19" t="str">
        <f ca="1">IFERROR(INDEX(VpD!$2:$2,MATCH(G1847,VpD!$1:$1,1)),VpD!$I$2)</f>
        <v>&gt;1998</v>
      </c>
      <c r="S1847" s="1">
        <f ca="1">IFERROR(INDEX(VpD!$C$3:$I$27,MATCH(E1847,VpD!$B$3:$B$27,0),MATCH(R1847,VpD!$C$2:$I$2,0)),0)</f>
        <v>72</v>
      </c>
      <c r="T1847" s="19">
        <f t="shared" ca="1" si="373"/>
        <v>12.096</v>
      </c>
      <c r="U1847" s="14" t="str">
        <f t="shared" ca="1" si="374"/>
        <v xml:space="preserve">711752.26 </v>
      </c>
      <c r="V1847" s="14" t="str">
        <f t="shared" ca="1" si="375"/>
        <v>6170767.53</v>
      </c>
      <c r="W1847" s="14" t="str">
        <f t="shared" ca="1" si="376"/>
        <v>POINT(711752.26 6170767.53)</v>
      </c>
      <c r="X1847" s="14" t="str">
        <f>IFERROR(INDEX(BygningOmraade!B:B,MATCH(A1847,BygningOmraade!A:A,0)),"")</f>
        <v/>
      </c>
    </row>
    <row r="1848" spans="1:24" s="14" customFormat="1" x14ac:dyDescent="0.25">
      <c r="A1848" s="14">
        <f t="shared" si="364"/>
        <v>1848</v>
      </c>
      <c r="B1848" s="14" t="str">
        <f t="shared" ca="1" si="365"/>
        <v>6bfc5251-08bd-4a9f-91d0-2cc35f96f8eb</v>
      </c>
      <c r="C1848" s="14" t="str">
        <f t="shared" ca="1" si="366"/>
        <v>0a3f507e-2197-32b8-e044-0003ba298018</v>
      </c>
      <c r="D1848" s="14">
        <f t="shared" ca="1" si="367"/>
        <v>996864</v>
      </c>
      <c r="E1848" s="1">
        <f t="shared" ca="1" si="368"/>
        <v>120</v>
      </c>
      <c r="F1848" s="1">
        <f t="shared" ca="1" si="369"/>
        <v>174</v>
      </c>
      <c r="G1848" s="1">
        <f t="shared" ca="1" si="370"/>
        <v>1988</v>
      </c>
      <c r="H1848" s="1" t="str">
        <f ca="1">IFERROR(INDEX(Varmeinstallation!B:B,MATCH(INDIRECT($A$1&amp;"L"&amp;A1848)*1,Varmeinstallation!A:A,0)),"Ingen varmeinstallationer")</f>
        <v>Centralvarme fra eget anlæg, et-kammer fyr</v>
      </c>
      <c r="I1848" s="1" t="str">
        <f ca="1">IFERROR(INDEX(Opvarmningsmiddel!B:B,MATCH(INDIRECT($A$1&amp;"M"&amp;A1848)*1,Opvarmningsmiddel!A:A,0)),"")</f>
        <v>Naturgas</v>
      </c>
      <c r="J1848" s="1">
        <f t="shared" ca="1" si="371"/>
        <v>2</v>
      </c>
      <c r="K1848" s="1" t="str">
        <f ca="1">IFERROR(INDEX(Relationstabel!$C$3:$K$10,MATCH(VALUE(INDIRECT($A$1&amp;"L"&amp;A1848)),Relationstabel!$A$3:$A$10,0),MATCH(IFERROR(VALUE(INDIRECT($A$1&amp;"M"&amp;A1848)),0),Relationstabel!$C$1:$K$1,0)),"Ingen varmeinstallationer")</f>
        <v>Naturgas</v>
      </c>
      <c r="L1848" s="1" t="str">
        <f ca="1">INDEX(Anvendelseskode!B:B,MATCH($E1848,Anvendelseskode!$A:$A,0))</f>
        <v>Fritliggende enfamilieshus (parcelhus)</v>
      </c>
      <c r="M1848" s="1" t="str">
        <f ca="1">INDEX(Anvendelseskode!C:C,MATCH($E1848,Anvendelseskode!$A:$A,0))</f>
        <v>Parcelhuse</v>
      </c>
      <c r="N1848" s="1" t="str">
        <f ca="1">INDEX(Anvendelseskode!D:D,MATCH($E1848,Anvendelseskode!$A:$A,0))</f>
        <v>Private husholdninger</v>
      </c>
      <c r="O1848" s="1" t="str">
        <f ca="1">IFERROR(INDEX(SBi!$2:$2,MATCH(G1848,SBi!$1:$1,1)),SBi!$K$2)</f>
        <v>1979-1998</v>
      </c>
      <c r="P1848" s="1">
        <f ca="1">IFERROR(INDEX(SBi!$C$3:$K$28,MATCH(E1848,SBi!$B$3:$B$28,0),MATCH(O1848,SBi!$C$2:$K$2,0)),0)</f>
        <v>105.4</v>
      </c>
      <c r="Q1848" s="19">
        <f t="shared" ca="1" si="372"/>
        <v>18.339600000000001</v>
      </c>
      <c r="R1848" s="19" t="str">
        <f ca="1">IFERROR(INDEX(VpD!$2:$2,MATCH(G1848,VpD!$1:$1,1)),VpD!$I$2)</f>
        <v>1979-1998</v>
      </c>
      <c r="S1848" s="1">
        <f ca="1">IFERROR(INDEX(VpD!$C$3:$I$27,MATCH(E1848,VpD!$B$3:$B$27,0),MATCH(R1848,VpD!$C$2:$I$2,0)),0)</f>
        <v>90</v>
      </c>
      <c r="T1848" s="19">
        <f t="shared" ca="1" si="373"/>
        <v>15.66</v>
      </c>
      <c r="U1848" s="14" t="str">
        <f t="shared" ca="1" si="374"/>
        <v xml:space="preserve">713447.32 </v>
      </c>
      <c r="V1848" s="14" t="str">
        <f t="shared" ca="1" si="375"/>
        <v>6168778.17</v>
      </c>
      <c r="W1848" s="14" t="str">
        <f t="shared" ca="1" si="376"/>
        <v>POINT(713447.32 6168778.17)</v>
      </c>
      <c r="X1848" s="14" t="str">
        <f>IFERROR(INDEX(BygningOmraade!B:B,MATCH(A1848,BygningOmraade!A:A,0)),"")</f>
        <v/>
      </c>
    </row>
    <row r="1849" spans="1:24" s="14" customFormat="1" x14ac:dyDescent="0.25">
      <c r="A1849" s="14">
        <f t="shared" si="364"/>
        <v>1849</v>
      </c>
      <c r="B1849" s="14" t="str">
        <f t="shared" ca="1" si="365"/>
        <v>6c2cb402-90c8-4b7c-9416-f93e069cd884</v>
      </c>
      <c r="C1849" s="14" t="str">
        <f t="shared" ca="1" si="366"/>
        <v>b17ae17f-425d-484c-b799-9264e913718a</v>
      </c>
      <c r="D1849" s="14">
        <f t="shared" ca="1" si="367"/>
        <v>100103522</v>
      </c>
      <c r="E1849" s="1">
        <f t="shared" ca="1" si="368"/>
        <v>130</v>
      </c>
      <c r="F1849" s="1">
        <f t="shared" ca="1" si="369"/>
        <v>120</v>
      </c>
      <c r="G1849" s="1">
        <f t="shared" ca="1" si="370"/>
        <v>2017</v>
      </c>
      <c r="H1849" s="1" t="str">
        <f ca="1">IFERROR(INDEX(Varmeinstallation!B:B,MATCH(INDIRECT($A$1&amp;"L"&amp;A1849)*1,Varmeinstallation!A:A,0)),"Ingen varmeinstallationer")</f>
        <v>Fjernvarme/blokvarme (radiatorsystemer eller varmluftanlæg)</v>
      </c>
      <c r="I1849" s="1" t="str">
        <f ca="1">IFERROR(INDEX(Opvarmningsmiddel!B:B,MATCH(INDIRECT($A$1&amp;"M"&amp;A1849)*1,Opvarmningsmiddel!A:A,0)),"")</f>
        <v/>
      </c>
      <c r="J1849" s="1">
        <f t="shared" ca="1" si="371"/>
        <v>0</v>
      </c>
      <c r="K1849" s="1" t="str">
        <f ca="1">IFERROR(INDEX(Relationstabel!$C$3:$K$10,MATCH(VALUE(INDIRECT($A$1&amp;"L"&amp;A1849)),Relationstabel!$A$3:$A$10,0),MATCH(IFERROR(VALUE(INDIRECT($A$1&amp;"M"&amp;A1849)),0),Relationstabel!$C$1:$K$1,0)),"Ingen varmeinstallationer")</f>
        <v>Fjernvarme/ Blokvarme</v>
      </c>
      <c r="L1849" s="1" t="str">
        <f ca="1">INDEX(Anvendelseskode!B:B,MATCH($E1849,Anvendelseskode!$A:$A,0))</f>
        <v>Række-, kæde-, dobbelthus (lodret adskillelse mellem enhederne)</v>
      </c>
      <c r="M1849" s="1" t="str">
        <f ca="1">INDEX(Anvendelseskode!C:C,MATCH($E1849,Anvendelseskode!$A:$A,0))</f>
        <v>Række-, kæde og dobbelthuse</v>
      </c>
      <c r="N1849" s="1" t="str">
        <f ca="1">INDEX(Anvendelseskode!D:D,MATCH($E1849,Anvendelseskode!$A:$A,0))</f>
        <v>Private husholdninger</v>
      </c>
      <c r="O1849" s="1" t="str">
        <f ca="1">IFERROR(INDEX(SBi!$2:$2,MATCH(G1849,SBi!$1:$1,1)),SBi!$K$2)</f>
        <v>Efter 2006</v>
      </c>
      <c r="P1849" s="1">
        <f ca="1">IFERROR(INDEX(SBi!$C$3:$K$28,MATCH(E1849,SBi!$B$3:$B$28,0),MATCH(O1849,SBi!$C$2:$K$2,0)),0)</f>
        <v>66.400000000000006</v>
      </c>
      <c r="Q1849" s="19">
        <f t="shared" ca="1" si="372"/>
        <v>7.9680000000000009</v>
      </c>
      <c r="R1849" s="19" t="str">
        <f ca="1">IFERROR(INDEX(VpD!$2:$2,MATCH(G1849,VpD!$1:$1,1)),VpD!$I$2)</f>
        <v>&gt;1998</v>
      </c>
      <c r="S1849" s="1">
        <f ca="1">IFERROR(INDEX(VpD!$C$3:$I$27,MATCH(E1849,VpD!$B$3:$B$27,0),MATCH(R1849,VpD!$C$2:$I$2,0)),0)</f>
        <v>65</v>
      </c>
      <c r="T1849" s="19">
        <f t="shared" ca="1" si="373"/>
        <v>7.8</v>
      </c>
      <c r="U1849" s="14" t="str">
        <f t="shared" ca="1" si="374"/>
        <v xml:space="preserve">711519.35 </v>
      </c>
      <c r="V1849" s="14" t="str">
        <f t="shared" ca="1" si="375"/>
        <v>6172878.22</v>
      </c>
      <c r="W1849" s="14" t="str">
        <f t="shared" ca="1" si="376"/>
        <v>POINT(711519.35 6172878.22)</v>
      </c>
      <c r="X1849" s="14" t="str">
        <f>IFERROR(INDEX(BygningOmraade!B:B,MATCH(A1849,BygningOmraade!A:A,0)),"")</f>
        <v/>
      </c>
    </row>
    <row r="1850" spans="1:24" s="14" customFormat="1" x14ac:dyDescent="0.25">
      <c r="A1850" s="14">
        <f t="shared" si="364"/>
        <v>1850</v>
      </c>
      <c r="B1850" s="14" t="str">
        <f t="shared" ca="1" si="365"/>
        <v>6c2f66bb-db7d-4a76-8d6d-87d88101e950</v>
      </c>
      <c r="C1850" s="14" t="str">
        <f t="shared" ca="1" si="366"/>
        <v>0a3f507e-1e9a-32b8-e044-0003ba298018</v>
      </c>
      <c r="D1850" s="14">
        <f t="shared" ca="1" si="367"/>
        <v>994912</v>
      </c>
      <c r="E1850" s="1">
        <f t="shared" ca="1" si="368"/>
        <v>120</v>
      </c>
      <c r="F1850" s="1">
        <f t="shared" ca="1" si="369"/>
        <v>181</v>
      </c>
      <c r="G1850" s="1">
        <f t="shared" ca="1" si="370"/>
        <v>1975</v>
      </c>
      <c r="H1850" s="1" t="str">
        <f ca="1">IFERROR(INDEX(Varmeinstallation!B:B,MATCH(INDIRECT($A$1&amp;"L"&amp;A1850)*1,Varmeinstallation!A:A,0)),"Ingen varmeinstallationer")</f>
        <v>Centralvarme fra eget anlæg, et-kammer fyr</v>
      </c>
      <c r="I1850" s="1" t="str">
        <f ca="1">IFERROR(INDEX(Opvarmningsmiddel!B:B,MATCH(INDIRECT($A$1&amp;"M"&amp;A1850)*1,Opvarmningsmiddel!A:A,0)),"")</f>
        <v>Naturgas</v>
      </c>
      <c r="J1850" s="1">
        <f t="shared" ca="1" si="371"/>
        <v>0</v>
      </c>
      <c r="K1850" s="1" t="str">
        <f ca="1">IFERROR(INDEX(Relationstabel!$C$3:$K$10,MATCH(VALUE(INDIRECT($A$1&amp;"L"&amp;A1850)),Relationstabel!$A$3:$A$10,0),MATCH(IFERROR(VALUE(INDIRECT($A$1&amp;"M"&amp;A1850)),0),Relationstabel!$C$1:$K$1,0)),"Ingen varmeinstallationer")</f>
        <v>Naturgas</v>
      </c>
      <c r="L1850" s="1" t="str">
        <f ca="1">INDEX(Anvendelseskode!B:B,MATCH($E1850,Anvendelseskode!$A:$A,0))</f>
        <v>Fritliggende enfamilieshus (parcelhus)</v>
      </c>
      <c r="M1850" s="1" t="str">
        <f ca="1">INDEX(Anvendelseskode!C:C,MATCH($E1850,Anvendelseskode!$A:$A,0))</f>
        <v>Parcelhuse</v>
      </c>
      <c r="N1850" s="1" t="str">
        <f ca="1">INDEX(Anvendelseskode!D:D,MATCH($E1850,Anvendelseskode!$A:$A,0))</f>
        <v>Private husholdninger</v>
      </c>
      <c r="O1850" s="1" t="str">
        <f ca="1">IFERROR(INDEX(SBi!$2:$2,MATCH(G1850,SBi!$1:$1,1)),SBi!$K$2)</f>
        <v>1973-1978</v>
      </c>
      <c r="P1850" s="1">
        <f ca="1">IFERROR(INDEX(SBi!$C$3:$K$28,MATCH(E1850,SBi!$B$3:$B$28,0),MATCH(O1850,SBi!$C$2:$K$2,0)),0)</f>
        <v>119.8</v>
      </c>
      <c r="Q1850" s="19">
        <f t="shared" ca="1" si="372"/>
        <v>21.683799999999998</v>
      </c>
      <c r="R1850" s="19" t="str">
        <f ca="1">IFERROR(INDEX(VpD!$2:$2,MATCH(G1850,VpD!$1:$1,1)),VpD!$I$2)</f>
        <v>1973-1978</v>
      </c>
      <c r="S1850" s="1">
        <f ca="1">IFERROR(INDEX(VpD!$C$3:$I$27,MATCH(E1850,VpD!$B$3:$B$27,0),MATCH(R1850,VpD!$C$2:$I$2,0)),0)</f>
        <v>117</v>
      </c>
      <c r="T1850" s="19">
        <f t="shared" ca="1" si="373"/>
        <v>21.177</v>
      </c>
      <c r="U1850" s="14" t="str">
        <f t="shared" ca="1" si="374"/>
        <v xml:space="preserve">711743.82 </v>
      </c>
      <c r="V1850" s="14" t="str">
        <f t="shared" ca="1" si="375"/>
        <v>6171857.54</v>
      </c>
      <c r="W1850" s="14" t="str">
        <f t="shared" ca="1" si="376"/>
        <v>POINT(711743.82 6171857.54)</v>
      </c>
      <c r="X1850" s="14" t="str">
        <f>IFERROR(INDEX(BygningOmraade!B:B,MATCH(A1850,BygningOmraade!A:A,0)),"")</f>
        <v/>
      </c>
    </row>
    <row r="1851" spans="1:24" s="14" customFormat="1" x14ac:dyDescent="0.25">
      <c r="A1851" s="14">
        <f t="shared" si="364"/>
        <v>1851</v>
      </c>
      <c r="B1851" s="14" t="str">
        <f t="shared" ca="1" si="365"/>
        <v>6c314ae4-5b0c-4606-a1a1-f72cd5919da6</v>
      </c>
      <c r="C1851" s="14" t="str">
        <f t="shared" ca="1" si="366"/>
        <v>0a3f507e-17b4-32b8-e044-0003ba298018</v>
      </c>
      <c r="D1851" s="14">
        <f t="shared" ca="1" si="367"/>
        <v>996453</v>
      </c>
      <c r="E1851" s="1">
        <f t="shared" ca="1" si="368"/>
        <v>120</v>
      </c>
      <c r="F1851" s="1">
        <f t="shared" ca="1" si="369"/>
        <v>159</v>
      </c>
      <c r="G1851" s="1">
        <f t="shared" ca="1" si="370"/>
        <v>1979</v>
      </c>
      <c r="H1851" s="1" t="str">
        <f ca="1">IFERROR(INDEX(Varmeinstallation!B:B,MATCH(INDIRECT($A$1&amp;"L"&amp;A1851)*1,Varmeinstallation!A:A,0)),"Ingen varmeinstallationer")</f>
        <v>Centralvarme fra eget anlæg, et-kammer fyr</v>
      </c>
      <c r="I1851" s="1" t="str">
        <f ca="1">IFERROR(INDEX(Opvarmningsmiddel!B:B,MATCH(INDIRECT($A$1&amp;"M"&amp;A1851)*1,Opvarmningsmiddel!A:A,0)),"")</f>
        <v>Naturgas</v>
      </c>
      <c r="J1851" s="1">
        <f t="shared" ca="1" si="371"/>
        <v>0</v>
      </c>
      <c r="K1851" s="1" t="str">
        <f ca="1">IFERROR(INDEX(Relationstabel!$C$3:$K$10,MATCH(VALUE(INDIRECT($A$1&amp;"L"&amp;A1851)),Relationstabel!$A$3:$A$10,0),MATCH(IFERROR(VALUE(INDIRECT($A$1&amp;"M"&amp;A1851)),0),Relationstabel!$C$1:$K$1,0)),"Ingen varmeinstallationer")</f>
        <v>Naturgas</v>
      </c>
      <c r="L1851" s="1" t="str">
        <f ca="1">INDEX(Anvendelseskode!B:B,MATCH($E1851,Anvendelseskode!$A:$A,0))</f>
        <v>Fritliggende enfamilieshus (parcelhus)</v>
      </c>
      <c r="M1851" s="1" t="str">
        <f ca="1">INDEX(Anvendelseskode!C:C,MATCH($E1851,Anvendelseskode!$A:$A,0))</f>
        <v>Parcelhuse</v>
      </c>
      <c r="N1851" s="1" t="str">
        <f ca="1">INDEX(Anvendelseskode!D:D,MATCH($E1851,Anvendelseskode!$A:$A,0))</f>
        <v>Private husholdninger</v>
      </c>
      <c r="O1851" s="1" t="str">
        <f ca="1">IFERROR(INDEX(SBi!$2:$2,MATCH(G1851,SBi!$1:$1,1)),SBi!$K$2)</f>
        <v>1979-1998</v>
      </c>
      <c r="P1851" s="1">
        <f ca="1">IFERROR(INDEX(SBi!$C$3:$K$28,MATCH(E1851,SBi!$B$3:$B$28,0),MATCH(O1851,SBi!$C$2:$K$2,0)),0)</f>
        <v>105.4</v>
      </c>
      <c r="Q1851" s="19">
        <f t="shared" ca="1" si="372"/>
        <v>16.758600000000001</v>
      </c>
      <c r="R1851" s="19" t="str">
        <f ca="1">IFERROR(INDEX(VpD!$2:$2,MATCH(G1851,VpD!$1:$1,1)),VpD!$I$2)</f>
        <v>1979-1998</v>
      </c>
      <c r="S1851" s="1">
        <f ca="1">IFERROR(INDEX(VpD!$C$3:$I$27,MATCH(E1851,VpD!$B$3:$B$27,0),MATCH(R1851,VpD!$C$2:$I$2,0)),0)</f>
        <v>90</v>
      </c>
      <c r="T1851" s="19">
        <f t="shared" ca="1" si="373"/>
        <v>14.31</v>
      </c>
      <c r="U1851" s="14" t="str">
        <f t="shared" ca="1" si="374"/>
        <v xml:space="preserve">713325.46 </v>
      </c>
      <c r="V1851" s="14" t="str">
        <f t="shared" ca="1" si="375"/>
        <v>6168841.91</v>
      </c>
      <c r="W1851" s="14" t="str">
        <f t="shared" ca="1" si="376"/>
        <v>POINT(713325.46 6168841.91)</v>
      </c>
      <c r="X1851" s="14" t="str">
        <f>IFERROR(INDEX(BygningOmraade!B:B,MATCH(A1851,BygningOmraade!A:A,0)),"")</f>
        <v/>
      </c>
    </row>
    <row r="1852" spans="1:24" s="14" customFormat="1" x14ac:dyDescent="0.25">
      <c r="A1852" s="14">
        <f t="shared" si="364"/>
        <v>1852</v>
      </c>
      <c r="B1852" s="14" t="str">
        <f t="shared" ca="1" si="365"/>
        <v>6c3457c9-185a-4934-8cde-ddc840c1ad07</v>
      </c>
      <c r="C1852" s="14" t="str">
        <f t="shared" ca="1" si="366"/>
        <v>f7199c82-b64f-4cde-ba98-0e31982098ec</v>
      </c>
      <c r="D1852" s="14">
        <f t="shared" ca="1" si="367"/>
        <v>100133764</v>
      </c>
      <c r="E1852" s="1">
        <f t="shared" ca="1" si="368"/>
        <v>130</v>
      </c>
      <c r="F1852" s="1">
        <f t="shared" ca="1" si="369"/>
        <v>113</v>
      </c>
      <c r="G1852" s="1">
        <f t="shared" ca="1" si="370"/>
        <v>2019</v>
      </c>
      <c r="H1852" s="1" t="str">
        <f ca="1">IFERROR(INDEX(Varmeinstallation!B:B,MATCH(INDIRECT($A$1&amp;"L"&amp;A1852)*1,Varmeinstallation!A:A,0)),"Ingen varmeinstallationer")</f>
        <v>Centralvarme fra eget anlæg, et-kammer fyr</v>
      </c>
      <c r="I1852" s="1" t="str">
        <f ca="1">IFERROR(INDEX(Opvarmningsmiddel!B:B,MATCH(INDIRECT($A$1&amp;"M"&amp;A1852)*1,Opvarmningsmiddel!A:A,0)),"")</f>
        <v>Naturgas</v>
      </c>
      <c r="J1852" s="1">
        <f t="shared" ca="1" si="371"/>
        <v>0</v>
      </c>
      <c r="K1852" s="1" t="str">
        <f ca="1">IFERROR(INDEX(Relationstabel!$C$3:$K$10,MATCH(VALUE(INDIRECT($A$1&amp;"L"&amp;A1852)),Relationstabel!$A$3:$A$10,0),MATCH(IFERROR(VALUE(INDIRECT($A$1&amp;"M"&amp;A1852)),0),Relationstabel!$C$1:$K$1,0)),"Ingen varmeinstallationer")</f>
        <v>Naturgas</v>
      </c>
      <c r="L1852" s="1" t="str">
        <f ca="1">INDEX(Anvendelseskode!B:B,MATCH($E1852,Anvendelseskode!$A:$A,0))</f>
        <v>Række-, kæde-, dobbelthus (lodret adskillelse mellem enhederne)</v>
      </c>
      <c r="M1852" s="1" t="str">
        <f ca="1">INDEX(Anvendelseskode!C:C,MATCH($E1852,Anvendelseskode!$A:$A,0))</f>
        <v>Række-, kæde og dobbelthuse</v>
      </c>
      <c r="N1852" s="1" t="str">
        <f ca="1">INDEX(Anvendelseskode!D:D,MATCH($E1852,Anvendelseskode!$A:$A,0))</f>
        <v>Private husholdninger</v>
      </c>
      <c r="O1852" s="1" t="str">
        <f ca="1">IFERROR(INDEX(SBi!$2:$2,MATCH(G1852,SBi!$1:$1,1)),SBi!$K$2)</f>
        <v>Efter 2006</v>
      </c>
      <c r="P1852" s="1">
        <f ca="1">IFERROR(INDEX(SBi!$C$3:$K$28,MATCH(E1852,SBi!$B$3:$B$28,0),MATCH(O1852,SBi!$C$2:$K$2,0)),0)</f>
        <v>66.400000000000006</v>
      </c>
      <c r="Q1852" s="19">
        <f t="shared" ca="1" si="372"/>
        <v>7.5032000000000005</v>
      </c>
      <c r="R1852" s="19" t="str">
        <f ca="1">IFERROR(INDEX(VpD!$2:$2,MATCH(G1852,VpD!$1:$1,1)),VpD!$I$2)</f>
        <v>&gt;1998</v>
      </c>
      <c r="S1852" s="1">
        <f ca="1">IFERROR(INDEX(VpD!$C$3:$I$27,MATCH(E1852,VpD!$B$3:$B$27,0),MATCH(R1852,VpD!$C$2:$I$2,0)),0)</f>
        <v>65</v>
      </c>
      <c r="T1852" s="19">
        <f t="shared" ca="1" si="373"/>
        <v>7.3449999999999998</v>
      </c>
      <c r="U1852" s="14" t="str">
        <f t="shared" ca="1" si="374"/>
        <v xml:space="preserve">712100.91 </v>
      </c>
      <c r="V1852" s="14" t="str">
        <f t="shared" ca="1" si="375"/>
        <v>6169620.17</v>
      </c>
      <c r="W1852" s="14" t="str">
        <f t="shared" ca="1" si="376"/>
        <v>POINT(712100.91 6169620.17)</v>
      </c>
      <c r="X1852" s="14" t="str">
        <f>IFERROR(INDEX(BygningOmraade!B:B,MATCH(A1852,BygningOmraade!A:A,0)),"")</f>
        <v/>
      </c>
    </row>
    <row r="1853" spans="1:24" s="14" customFormat="1" x14ac:dyDescent="0.25">
      <c r="A1853" s="14">
        <f t="shared" si="364"/>
        <v>1853</v>
      </c>
      <c r="B1853" s="14" t="str">
        <f t="shared" ca="1" si="365"/>
        <v>6c4be3dd-5f63-4a97-b072-81c0320b566e</v>
      </c>
      <c r="C1853" s="14" t="str">
        <f t="shared" ca="1" si="366"/>
        <v>0a3f507e-189c-32b8-e044-0003ba298018</v>
      </c>
      <c r="D1853" s="14">
        <f t="shared" ca="1" si="367"/>
        <v>994116</v>
      </c>
      <c r="E1853" s="1">
        <f t="shared" ca="1" si="368"/>
        <v>130</v>
      </c>
      <c r="F1853" s="1">
        <f t="shared" ca="1" si="369"/>
        <v>107</v>
      </c>
      <c r="G1853" s="1">
        <f t="shared" ca="1" si="370"/>
        <v>1984</v>
      </c>
      <c r="H1853" s="1" t="str">
        <f ca="1">IFERROR(INDEX(Varmeinstallation!B:B,MATCH(INDIRECT($A$1&amp;"L"&amp;A1853)*1,Varmeinstallation!A:A,0)),"Ingen varmeinstallationer")</f>
        <v>Fjernvarme/blokvarme (radiatorsystemer eller varmluftanlæg)</v>
      </c>
      <c r="I1853" s="1" t="str">
        <f ca="1">IFERROR(INDEX(Opvarmningsmiddel!B:B,MATCH(INDIRECT($A$1&amp;"M"&amp;A1853)*1,Opvarmningsmiddel!A:A,0)),"")</f>
        <v/>
      </c>
      <c r="J1853" s="1">
        <f t="shared" ca="1" si="371"/>
        <v>0</v>
      </c>
      <c r="K1853" s="1" t="str">
        <f ca="1">IFERROR(INDEX(Relationstabel!$C$3:$K$10,MATCH(VALUE(INDIRECT($A$1&amp;"L"&amp;A1853)),Relationstabel!$A$3:$A$10,0),MATCH(IFERROR(VALUE(INDIRECT($A$1&amp;"M"&amp;A1853)),0),Relationstabel!$C$1:$K$1,0)),"Ingen varmeinstallationer")</f>
        <v>Fjernvarme/ Blokvarme</v>
      </c>
      <c r="L1853" s="1" t="str">
        <f ca="1">INDEX(Anvendelseskode!B:B,MATCH($E1853,Anvendelseskode!$A:$A,0))</f>
        <v>Række-, kæde-, dobbelthus (lodret adskillelse mellem enhederne)</v>
      </c>
      <c r="M1853" s="1" t="str">
        <f ca="1">INDEX(Anvendelseskode!C:C,MATCH($E1853,Anvendelseskode!$A:$A,0))</f>
        <v>Række-, kæde og dobbelthuse</v>
      </c>
      <c r="N1853" s="1" t="str">
        <f ca="1">INDEX(Anvendelseskode!D:D,MATCH($E1853,Anvendelseskode!$A:$A,0))</f>
        <v>Private husholdninger</v>
      </c>
      <c r="O1853" s="1" t="str">
        <f ca="1">IFERROR(INDEX(SBi!$2:$2,MATCH(G1853,SBi!$1:$1,1)),SBi!$K$2)</f>
        <v>1979-1998</v>
      </c>
      <c r="P1853" s="1">
        <f ca="1">IFERROR(INDEX(SBi!$C$3:$K$28,MATCH(E1853,SBi!$B$3:$B$28,0),MATCH(O1853,SBi!$C$2:$K$2,0)),0)</f>
        <v>96.8</v>
      </c>
      <c r="Q1853" s="19">
        <f t="shared" ca="1" si="372"/>
        <v>10.3576</v>
      </c>
      <c r="R1853" s="19" t="str">
        <f ca="1">IFERROR(INDEX(VpD!$2:$2,MATCH(G1853,VpD!$1:$1,1)),VpD!$I$2)</f>
        <v>1979-1998</v>
      </c>
      <c r="S1853" s="1">
        <f ca="1">IFERROR(INDEX(VpD!$C$3:$I$27,MATCH(E1853,VpD!$B$3:$B$27,0),MATCH(R1853,VpD!$C$2:$I$2,0)),0)</f>
        <v>74</v>
      </c>
      <c r="T1853" s="19">
        <f t="shared" ca="1" si="373"/>
        <v>7.9180000000000001</v>
      </c>
      <c r="U1853" s="14" t="str">
        <f t="shared" ca="1" si="374"/>
        <v xml:space="preserve">711446.45 </v>
      </c>
      <c r="V1853" s="14" t="str">
        <f t="shared" ca="1" si="375"/>
        <v>6171689.98</v>
      </c>
      <c r="W1853" s="14" t="str">
        <f t="shared" ca="1" si="376"/>
        <v>POINT(711446.45 6171689.98)</v>
      </c>
      <c r="X1853" s="14" t="str">
        <f>IFERROR(INDEX(BygningOmraade!B:B,MATCH(A1853,BygningOmraade!A:A,0)),"")</f>
        <v/>
      </c>
    </row>
    <row r="1854" spans="1:24" s="14" customFormat="1" x14ac:dyDescent="0.25">
      <c r="A1854" s="14">
        <f t="shared" si="364"/>
        <v>1854</v>
      </c>
      <c r="B1854" s="14" t="str">
        <f t="shared" ca="1" si="365"/>
        <v>6c741c4b-e4bd-4edd-8d89-b9f24db73b0a</v>
      </c>
      <c r="C1854" s="14" t="str">
        <f t="shared" ca="1" si="366"/>
        <v>0a3f507e-150f-32b8-e044-0003ba298018</v>
      </c>
      <c r="D1854" s="14">
        <f t="shared" ca="1" si="367"/>
        <v>994480</v>
      </c>
      <c r="E1854" s="1">
        <f t="shared" ca="1" si="368"/>
        <v>130</v>
      </c>
      <c r="F1854" s="1">
        <f t="shared" ca="1" si="369"/>
        <v>120</v>
      </c>
      <c r="G1854" s="1">
        <f t="shared" ca="1" si="370"/>
        <v>1993</v>
      </c>
      <c r="H1854" s="1" t="str">
        <f ca="1">IFERROR(INDEX(Varmeinstallation!B:B,MATCH(INDIRECT($A$1&amp;"L"&amp;A1854)*1,Varmeinstallation!A:A,0)),"Ingen varmeinstallationer")</f>
        <v>Fjernvarme/blokvarme (radiatorsystemer eller varmluftanlæg)</v>
      </c>
      <c r="I1854" s="1" t="str">
        <f ca="1">IFERROR(INDEX(Opvarmningsmiddel!B:B,MATCH(INDIRECT($A$1&amp;"M"&amp;A1854)*1,Opvarmningsmiddel!A:A,0)),"")</f>
        <v/>
      </c>
      <c r="J1854" s="1">
        <f t="shared" ca="1" si="371"/>
        <v>0</v>
      </c>
      <c r="K1854" s="1" t="str">
        <f ca="1">IFERROR(INDEX(Relationstabel!$C$3:$K$10,MATCH(VALUE(INDIRECT($A$1&amp;"L"&amp;A1854)),Relationstabel!$A$3:$A$10,0),MATCH(IFERROR(VALUE(INDIRECT($A$1&amp;"M"&amp;A1854)),0),Relationstabel!$C$1:$K$1,0)),"Ingen varmeinstallationer")</f>
        <v>Fjernvarme/ Blokvarme</v>
      </c>
      <c r="L1854" s="1" t="str">
        <f ca="1">INDEX(Anvendelseskode!B:B,MATCH($E1854,Anvendelseskode!$A:$A,0))</f>
        <v>Række-, kæde-, dobbelthus (lodret adskillelse mellem enhederne)</v>
      </c>
      <c r="M1854" s="1" t="str">
        <f ca="1">INDEX(Anvendelseskode!C:C,MATCH($E1854,Anvendelseskode!$A:$A,0))</f>
        <v>Række-, kæde og dobbelthuse</v>
      </c>
      <c r="N1854" s="1" t="str">
        <f ca="1">INDEX(Anvendelseskode!D:D,MATCH($E1854,Anvendelseskode!$A:$A,0))</f>
        <v>Private husholdninger</v>
      </c>
      <c r="O1854" s="1" t="str">
        <f ca="1">IFERROR(INDEX(SBi!$2:$2,MATCH(G1854,SBi!$1:$1,1)),SBi!$K$2)</f>
        <v>1979-1998</v>
      </c>
      <c r="P1854" s="1">
        <f ca="1">IFERROR(INDEX(SBi!$C$3:$K$28,MATCH(E1854,SBi!$B$3:$B$28,0),MATCH(O1854,SBi!$C$2:$K$2,0)),0)</f>
        <v>96.8</v>
      </c>
      <c r="Q1854" s="19">
        <f t="shared" ca="1" si="372"/>
        <v>11.616</v>
      </c>
      <c r="R1854" s="19" t="str">
        <f ca="1">IFERROR(INDEX(VpD!$2:$2,MATCH(G1854,VpD!$1:$1,1)),VpD!$I$2)</f>
        <v>1979-1998</v>
      </c>
      <c r="S1854" s="1">
        <f ca="1">IFERROR(INDEX(VpD!$C$3:$I$27,MATCH(E1854,VpD!$B$3:$B$27,0),MATCH(R1854,VpD!$C$2:$I$2,0)),0)</f>
        <v>74</v>
      </c>
      <c r="T1854" s="19">
        <f t="shared" ca="1" si="373"/>
        <v>8.8800000000000008</v>
      </c>
      <c r="U1854" s="14" t="str">
        <f t="shared" ca="1" si="374"/>
        <v xml:space="preserve">711505.8 </v>
      </c>
      <c r="V1854" s="14" t="str">
        <f t="shared" ca="1" si="375"/>
        <v>6172526.68</v>
      </c>
      <c r="W1854" s="14" t="str">
        <f t="shared" ca="1" si="376"/>
        <v>POINT(711505.8 6172526.68)</v>
      </c>
      <c r="X1854" s="14" t="str">
        <f>IFERROR(INDEX(BygningOmraade!B:B,MATCH(A1854,BygningOmraade!A:A,0)),"")</f>
        <v/>
      </c>
    </row>
    <row r="1855" spans="1:24" s="14" customFormat="1" x14ac:dyDescent="0.25">
      <c r="A1855" s="14">
        <f t="shared" si="364"/>
        <v>1855</v>
      </c>
      <c r="B1855" s="14" t="str">
        <f t="shared" ca="1" si="365"/>
        <v>6c74d58f-056a-49b7-882f-50ab13443e81</v>
      </c>
      <c r="C1855" s="14" t="str">
        <f t="shared" ca="1" si="366"/>
        <v>0a3f507e-1c02-32b8-e044-0003ba298018</v>
      </c>
      <c r="D1855" s="14">
        <f t="shared" ca="1" si="367"/>
        <v>996883</v>
      </c>
      <c r="E1855" s="1">
        <f t="shared" ca="1" si="368"/>
        <v>130</v>
      </c>
      <c r="F1855" s="1">
        <f t="shared" ca="1" si="369"/>
        <v>149</v>
      </c>
      <c r="G1855" s="1">
        <f t="shared" ca="1" si="370"/>
        <v>1979</v>
      </c>
      <c r="H1855" s="1" t="str">
        <f ca="1">IFERROR(INDEX(Varmeinstallation!B:B,MATCH(INDIRECT($A$1&amp;"L"&amp;A1855)*1,Varmeinstallation!A:A,0)),"Ingen varmeinstallationer")</f>
        <v>Fjernvarme/blokvarme (radiatorsystemer eller varmluftanlæg)</v>
      </c>
      <c r="I1855" s="1" t="str">
        <f ca="1">IFERROR(INDEX(Opvarmningsmiddel!B:B,MATCH(INDIRECT($A$1&amp;"M"&amp;A1855)*1,Opvarmningsmiddel!A:A,0)),"")</f>
        <v/>
      </c>
      <c r="J1855" s="1">
        <f t="shared" ca="1" si="371"/>
        <v>0</v>
      </c>
      <c r="K1855" s="1" t="str">
        <f ca="1">IFERROR(INDEX(Relationstabel!$C$3:$K$10,MATCH(VALUE(INDIRECT($A$1&amp;"L"&amp;A1855)),Relationstabel!$A$3:$A$10,0),MATCH(IFERROR(VALUE(INDIRECT($A$1&amp;"M"&amp;A1855)),0),Relationstabel!$C$1:$K$1,0)),"Ingen varmeinstallationer")</f>
        <v>Fjernvarme/ Blokvarme</v>
      </c>
      <c r="L1855" s="1" t="str">
        <f ca="1">INDEX(Anvendelseskode!B:B,MATCH($E1855,Anvendelseskode!$A:$A,0))</f>
        <v>Række-, kæde-, dobbelthus (lodret adskillelse mellem enhederne)</v>
      </c>
      <c r="M1855" s="1" t="str">
        <f ca="1">INDEX(Anvendelseskode!C:C,MATCH($E1855,Anvendelseskode!$A:$A,0))</f>
        <v>Række-, kæde og dobbelthuse</v>
      </c>
      <c r="N1855" s="1" t="str">
        <f ca="1">INDEX(Anvendelseskode!D:D,MATCH($E1855,Anvendelseskode!$A:$A,0))</f>
        <v>Private husholdninger</v>
      </c>
      <c r="O1855" s="1" t="str">
        <f ca="1">IFERROR(INDEX(SBi!$2:$2,MATCH(G1855,SBi!$1:$1,1)),SBi!$K$2)</f>
        <v>1979-1998</v>
      </c>
      <c r="P1855" s="1">
        <f ca="1">IFERROR(INDEX(SBi!$C$3:$K$28,MATCH(E1855,SBi!$B$3:$B$28,0),MATCH(O1855,SBi!$C$2:$K$2,0)),0)</f>
        <v>96.8</v>
      </c>
      <c r="Q1855" s="19">
        <f t="shared" ca="1" si="372"/>
        <v>14.4232</v>
      </c>
      <c r="R1855" s="19" t="str">
        <f ca="1">IFERROR(INDEX(VpD!$2:$2,MATCH(G1855,VpD!$1:$1,1)),VpD!$I$2)</f>
        <v>1979-1998</v>
      </c>
      <c r="S1855" s="1">
        <f ca="1">IFERROR(INDEX(VpD!$C$3:$I$27,MATCH(E1855,VpD!$B$3:$B$27,0),MATCH(R1855,VpD!$C$2:$I$2,0)),0)</f>
        <v>74</v>
      </c>
      <c r="T1855" s="19">
        <f t="shared" ca="1" si="373"/>
        <v>11.026</v>
      </c>
      <c r="U1855" s="14" t="str">
        <f t="shared" ca="1" si="374"/>
        <v xml:space="preserve">713657.21 </v>
      </c>
      <c r="V1855" s="14" t="str">
        <f t="shared" ca="1" si="375"/>
        <v>6169221.75</v>
      </c>
      <c r="W1855" s="14" t="str">
        <f t="shared" ca="1" si="376"/>
        <v>POINT(713657.21 6169221.75)</v>
      </c>
      <c r="X1855" s="14" t="str">
        <f>IFERROR(INDEX(BygningOmraade!B:B,MATCH(A1855,BygningOmraade!A:A,0)),"")</f>
        <v/>
      </c>
    </row>
    <row r="1856" spans="1:24" s="14" customFormat="1" x14ac:dyDescent="0.25">
      <c r="A1856" s="14">
        <f t="shared" si="364"/>
        <v>1856</v>
      </c>
      <c r="B1856" s="14" t="str">
        <f t="shared" ca="1" si="365"/>
        <v>6c74fbe8-12af-49f5-90aa-22b272a60d17</v>
      </c>
      <c r="C1856" s="14" t="str">
        <f t="shared" ca="1" si="366"/>
        <v>0a3f507e-1914-32b8-e044-0003ba298018</v>
      </c>
      <c r="D1856" s="14">
        <f t="shared" ca="1" si="367"/>
        <v>994198</v>
      </c>
      <c r="E1856" s="1">
        <f t="shared" ca="1" si="368"/>
        <v>120</v>
      </c>
      <c r="F1856" s="1">
        <f t="shared" ca="1" si="369"/>
        <v>167</v>
      </c>
      <c r="G1856" s="1">
        <f t="shared" ca="1" si="370"/>
        <v>1994</v>
      </c>
      <c r="H1856" s="1" t="str">
        <f ca="1">IFERROR(INDEX(Varmeinstallation!B:B,MATCH(INDIRECT($A$1&amp;"L"&amp;A1856)*1,Varmeinstallation!A:A,0)),"Ingen varmeinstallationer")</f>
        <v>Fjernvarme/blokvarme (radiatorsystemer eller varmluftanlæg)</v>
      </c>
      <c r="I1856" s="1" t="str">
        <f ca="1">IFERROR(INDEX(Opvarmningsmiddel!B:B,MATCH(INDIRECT($A$1&amp;"M"&amp;A1856)*1,Opvarmningsmiddel!A:A,0)),"")</f>
        <v/>
      </c>
      <c r="J1856" s="1">
        <f t="shared" ca="1" si="371"/>
        <v>90</v>
      </c>
      <c r="K1856" s="1" t="str">
        <f ca="1">IFERROR(INDEX(Relationstabel!$C$3:$K$10,MATCH(VALUE(INDIRECT($A$1&amp;"L"&amp;A1856)),Relationstabel!$A$3:$A$10,0),MATCH(IFERROR(VALUE(INDIRECT($A$1&amp;"M"&amp;A1856)),0),Relationstabel!$C$1:$K$1,0)),"Ingen varmeinstallationer")</f>
        <v>Fjernvarme/ Blokvarme</v>
      </c>
      <c r="L1856" s="1" t="str">
        <f ca="1">INDEX(Anvendelseskode!B:B,MATCH($E1856,Anvendelseskode!$A:$A,0))</f>
        <v>Fritliggende enfamilieshus (parcelhus)</v>
      </c>
      <c r="M1856" s="1" t="str">
        <f ca="1">INDEX(Anvendelseskode!C:C,MATCH($E1856,Anvendelseskode!$A:$A,0))</f>
        <v>Parcelhuse</v>
      </c>
      <c r="N1856" s="1" t="str">
        <f ca="1">INDEX(Anvendelseskode!D:D,MATCH($E1856,Anvendelseskode!$A:$A,0))</f>
        <v>Private husholdninger</v>
      </c>
      <c r="O1856" s="1" t="str">
        <f ca="1">IFERROR(INDEX(SBi!$2:$2,MATCH(G1856,SBi!$1:$1,1)),SBi!$K$2)</f>
        <v>1979-1998</v>
      </c>
      <c r="P1856" s="1">
        <f ca="1">IFERROR(INDEX(SBi!$C$3:$K$28,MATCH(E1856,SBi!$B$3:$B$28,0),MATCH(O1856,SBi!$C$2:$K$2,0)),0)</f>
        <v>105.4</v>
      </c>
      <c r="Q1856" s="19">
        <f t="shared" ca="1" si="372"/>
        <v>17.601800000000001</v>
      </c>
      <c r="R1856" s="19" t="str">
        <f ca="1">IFERROR(INDEX(VpD!$2:$2,MATCH(G1856,VpD!$1:$1,1)),VpD!$I$2)</f>
        <v>1979-1998</v>
      </c>
      <c r="S1856" s="1">
        <f ca="1">IFERROR(INDEX(VpD!$C$3:$I$27,MATCH(E1856,VpD!$B$3:$B$27,0),MATCH(R1856,VpD!$C$2:$I$2,0)),0)</f>
        <v>90</v>
      </c>
      <c r="T1856" s="19">
        <f t="shared" ca="1" si="373"/>
        <v>15.03</v>
      </c>
      <c r="U1856" s="14" t="str">
        <f t="shared" ca="1" si="374"/>
        <v xml:space="preserve">711399.34 </v>
      </c>
      <c r="V1856" s="14" t="str">
        <f t="shared" ca="1" si="375"/>
        <v>6172218.35</v>
      </c>
      <c r="W1856" s="14" t="str">
        <f t="shared" ca="1" si="376"/>
        <v>POINT(711399.34 6172218.35)</v>
      </c>
      <c r="X1856" s="14" t="str">
        <f>IFERROR(INDEX(BygningOmraade!B:B,MATCH(A1856,BygningOmraade!A:A,0)),"")</f>
        <v/>
      </c>
    </row>
    <row r="1857" spans="1:24" s="14" customFormat="1" x14ac:dyDescent="0.25">
      <c r="A1857" s="14">
        <f t="shared" si="364"/>
        <v>1857</v>
      </c>
      <c r="B1857" s="14" t="str">
        <f t="shared" ca="1" si="365"/>
        <v>6c7d4150-6cf3-4168-9c26-7b4c5e3d686a</v>
      </c>
      <c r="C1857" s="14" t="str">
        <f t="shared" ca="1" si="366"/>
        <v>740a3b06-e996-4aeb-9585-1bc0ae1a71df</v>
      </c>
      <c r="D1857" s="14">
        <f t="shared" ca="1" si="367"/>
        <v>100098587</v>
      </c>
      <c r="E1857" s="1">
        <f t="shared" ca="1" si="368"/>
        <v>130</v>
      </c>
      <c r="F1857" s="1">
        <f t="shared" ca="1" si="369"/>
        <v>130</v>
      </c>
      <c r="G1857" s="1">
        <f t="shared" ca="1" si="370"/>
        <v>2017</v>
      </c>
      <c r="H1857" s="1" t="str">
        <f ca="1">IFERROR(INDEX(Varmeinstallation!B:B,MATCH(INDIRECT($A$1&amp;"L"&amp;A1857)*1,Varmeinstallation!A:A,0)),"Ingen varmeinstallationer")</f>
        <v>Fjernvarme/blokvarme (radiatorsystemer eller varmluftanlæg)</v>
      </c>
      <c r="I1857" s="1" t="str">
        <f ca="1">IFERROR(INDEX(Opvarmningsmiddel!B:B,MATCH(INDIRECT($A$1&amp;"M"&amp;A1857)*1,Opvarmningsmiddel!A:A,0)),"")</f>
        <v/>
      </c>
      <c r="J1857" s="1">
        <f t="shared" ca="1" si="371"/>
        <v>0</v>
      </c>
      <c r="K1857" s="1" t="str">
        <f ca="1">IFERROR(INDEX(Relationstabel!$C$3:$K$10,MATCH(VALUE(INDIRECT($A$1&amp;"L"&amp;A1857)),Relationstabel!$A$3:$A$10,0),MATCH(IFERROR(VALUE(INDIRECT($A$1&amp;"M"&amp;A1857)),0),Relationstabel!$C$1:$K$1,0)),"Ingen varmeinstallationer")</f>
        <v>Fjernvarme/ Blokvarme</v>
      </c>
      <c r="L1857" s="1" t="str">
        <f ca="1">INDEX(Anvendelseskode!B:B,MATCH($E1857,Anvendelseskode!$A:$A,0))</f>
        <v>Række-, kæde-, dobbelthus (lodret adskillelse mellem enhederne)</v>
      </c>
      <c r="M1857" s="1" t="str">
        <f ca="1">INDEX(Anvendelseskode!C:C,MATCH($E1857,Anvendelseskode!$A:$A,0))</f>
        <v>Række-, kæde og dobbelthuse</v>
      </c>
      <c r="N1857" s="1" t="str">
        <f ca="1">INDEX(Anvendelseskode!D:D,MATCH($E1857,Anvendelseskode!$A:$A,0))</f>
        <v>Private husholdninger</v>
      </c>
      <c r="O1857" s="1" t="str">
        <f ca="1">IFERROR(INDEX(SBi!$2:$2,MATCH(G1857,SBi!$1:$1,1)),SBi!$K$2)</f>
        <v>Efter 2006</v>
      </c>
      <c r="P1857" s="1">
        <f ca="1">IFERROR(INDEX(SBi!$C$3:$K$28,MATCH(E1857,SBi!$B$3:$B$28,0),MATCH(O1857,SBi!$C$2:$K$2,0)),0)</f>
        <v>66.400000000000006</v>
      </c>
      <c r="Q1857" s="19">
        <f t="shared" ca="1" si="372"/>
        <v>8.6319999999999997</v>
      </c>
      <c r="R1857" s="19" t="str">
        <f ca="1">IFERROR(INDEX(VpD!$2:$2,MATCH(G1857,VpD!$1:$1,1)),VpD!$I$2)</f>
        <v>&gt;1998</v>
      </c>
      <c r="S1857" s="1">
        <f ca="1">IFERROR(INDEX(VpD!$C$3:$I$27,MATCH(E1857,VpD!$B$3:$B$27,0),MATCH(R1857,VpD!$C$2:$I$2,0)),0)</f>
        <v>65</v>
      </c>
      <c r="T1857" s="19">
        <f t="shared" ca="1" si="373"/>
        <v>8.4499999999999993</v>
      </c>
      <c r="U1857" s="14" t="str">
        <f t="shared" ca="1" si="374"/>
        <v xml:space="preserve">711626.59 </v>
      </c>
      <c r="V1857" s="14" t="str">
        <f t="shared" ca="1" si="375"/>
        <v>6172722.86</v>
      </c>
      <c r="W1857" s="14" t="str">
        <f t="shared" ca="1" si="376"/>
        <v>POINT(711626.59 6172722.86)</v>
      </c>
      <c r="X1857" s="14" t="str">
        <f>IFERROR(INDEX(BygningOmraade!B:B,MATCH(A1857,BygningOmraade!A:A,0)),"")</f>
        <v/>
      </c>
    </row>
    <row r="1858" spans="1:24" s="14" customFormat="1" x14ac:dyDescent="0.25">
      <c r="A1858" s="14">
        <f t="shared" si="364"/>
        <v>1858</v>
      </c>
      <c r="B1858" s="14" t="str">
        <f t="shared" ca="1" si="365"/>
        <v>6c841ffe-e2b6-49f0-8737-c783f2721b6c</v>
      </c>
      <c r="C1858" s="14" t="str">
        <f t="shared" ca="1" si="366"/>
        <v>0a3f507e-1e0f-32b8-e044-0003ba298018</v>
      </c>
      <c r="D1858" s="14">
        <f t="shared" ca="1" si="367"/>
        <v>995425</v>
      </c>
      <c r="E1858" s="1">
        <f t="shared" ca="1" si="368"/>
        <v>120</v>
      </c>
      <c r="F1858" s="1">
        <f t="shared" ca="1" si="369"/>
        <v>171</v>
      </c>
      <c r="G1858" s="1">
        <f t="shared" ca="1" si="370"/>
        <v>2012</v>
      </c>
      <c r="H1858" s="1" t="str">
        <f ca="1">IFERROR(INDEX(Varmeinstallation!B:B,MATCH(INDIRECT($A$1&amp;"L"&amp;A1858)*1,Varmeinstallation!A:A,0)),"Ingen varmeinstallationer")</f>
        <v>Centralvarme fra eget anlæg, et-kammer fyr</v>
      </c>
      <c r="I1858" s="1" t="str">
        <f ca="1">IFERROR(INDEX(Opvarmningsmiddel!B:B,MATCH(INDIRECT($A$1&amp;"M"&amp;A1858)*1,Opvarmningsmiddel!A:A,0)),"")</f>
        <v>Naturgas</v>
      </c>
      <c r="J1858" s="1">
        <f t="shared" ca="1" si="371"/>
        <v>5</v>
      </c>
      <c r="K1858" s="1" t="str">
        <f ca="1">IFERROR(INDEX(Relationstabel!$C$3:$K$10,MATCH(VALUE(INDIRECT($A$1&amp;"L"&amp;A1858)),Relationstabel!$A$3:$A$10,0),MATCH(IFERROR(VALUE(INDIRECT($A$1&amp;"M"&amp;A1858)),0),Relationstabel!$C$1:$K$1,0)),"Ingen varmeinstallationer")</f>
        <v>Naturgas</v>
      </c>
      <c r="L1858" s="1" t="str">
        <f ca="1">INDEX(Anvendelseskode!B:B,MATCH($E1858,Anvendelseskode!$A:$A,0))</f>
        <v>Fritliggende enfamilieshus (parcelhus)</v>
      </c>
      <c r="M1858" s="1" t="str">
        <f ca="1">INDEX(Anvendelseskode!C:C,MATCH($E1858,Anvendelseskode!$A:$A,0))</f>
        <v>Parcelhuse</v>
      </c>
      <c r="N1858" s="1" t="str">
        <f ca="1">INDEX(Anvendelseskode!D:D,MATCH($E1858,Anvendelseskode!$A:$A,0))</f>
        <v>Private husholdninger</v>
      </c>
      <c r="O1858" s="1" t="str">
        <f ca="1">IFERROR(INDEX(SBi!$2:$2,MATCH(G1858,SBi!$1:$1,1)),SBi!$K$2)</f>
        <v>Efter 2006</v>
      </c>
      <c r="P1858" s="1">
        <f ca="1">IFERROR(INDEX(SBi!$C$3:$K$28,MATCH(E1858,SBi!$B$3:$B$28,0),MATCH(O1858,SBi!$C$2:$K$2,0)),0)</f>
        <v>67.3</v>
      </c>
      <c r="Q1858" s="19">
        <f t="shared" ca="1" si="372"/>
        <v>11.508299999999998</v>
      </c>
      <c r="R1858" s="19" t="str">
        <f ca="1">IFERROR(INDEX(VpD!$2:$2,MATCH(G1858,VpD!$1:$1,1)),VpD!$I$2)</f>
        <v>&gt;1998</v>
      </c>
      <c r="S1858" s="1">
        <f ca="1">IFERROR(INDEX(VpD!$C$3:$I$27,MATCH(E1858,VpD!$B$3:$B$27,0),MATCH(R1858,VpD!$C$2:$I$2,0)),0)</f>
        <v>72</v>
      </c>
      <c r="T1858" s="19">
        <f t="shared" ca="1" si="373"/>
        <v>12.311999999999999</v>
      </c>
      <c r="U1858" s="14" t="str">
        <f t="shared" ca="1" si="374"/>
        <v xml:space="preserve">712034.08 </v>
      </c>
      <c r="V1858" s="14" t="str">
        <f t="shared" ca="1" si="375"/>
        <v>6169444.3</v>
      </c>
      <c r="W1858" s="14" t="str">
        <f t="shared" ca="1" si="376"/>
        <v>POINT(712034.08 6169444.3)</v>
      </c>
      <c r="X1858" s="14" t="str">
        <f>IFERROR(INDEX(BygningOmraade!B:B,MATCH(A1858,BygningOmraade!A:A,0)),"")</f>
        <v/>
      </c>
    </row>
    <row r="1859" spans="1:24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6c9c601e-5d8b-4743-b58e-f53e936db253</v>
      </c>
      <c r="C1859" s="14" t="str">
        <f t="shared" ref="C1859:C1922" ca="1" si="379">INDIRECT($A$1&amp;"C"&amp;A1859)</f>
        <v>7096f618-6206-5ed1-e044-00144f3ead67</v>
      </c>
      <c r="D1859" s="14">
        <f t="shared" ref="D1859:D1922" ca="1" si="380">INDIRECT($A$1&amp;"D"&amp;A1859)</f>
        <v>2572637</v>
      </c>
      <c r="E1859" s="1">
        <f t="shared" ref="E1859:E1922" ca="1" si="381">ROUNDDOWN(INDIRECT($A$1&amp;"E"&amp;A1859),-1)</f>
        <v>320</v>
      </c>
      <c r="F1859" s="1">
        <f t="shared" ref="F1859:F1922" ca="1" si="382">INDIRECT($A$1&amp;"G"&amp;A1859)+INDIRECT($A$1&amp;"H"&amp;A1859)+INDIRECT($A$1&amp;"I"&amp;A1859)*0.5</f>
        <v>68</v>
      </c>
      <c r="G1859" s="1">
        <f t="shared" ref="G1859:G1922" ca="1" si="383">MAX(INDIRECT($A$1&amp;"J"&amp;A1859),INDIRECT($A$1&amp;"K"&amp;A1859))</f>
        <v>2002</v>
      </c>
      <c r="H1859" s="1" t="str">
        <f ca="1">IFERROR(INDEX(Varmeinstallation!B:B,MATCH(INDIRECT($A$1&amp;"L"&amp;A1859)*1,Varmeinstallation!A:A,0)),"Ingen varmeinstallationer")</f>
        <v>Ingen varmeinstallationer</v>
      </c>
      <c r="I1859" s="1" t="str">
        <f ca="1">IFERROR(INDEX(Opvarmningsmiddel!B:B,MATCH(INDIRECT($A$1&amp;"M"&amp;A1859)*1,Opvarmningsmiddel!A:A,0)),"")</f>
        <v/>
      </c>
      <c r="J1859" s="1">
        <f t="shared" ref="J1859:J1922" ca="1" si="384">VALUE(INDIRECT($A$1&amp;"N"&amp;A1859))</f>
        <v>0</v>
      </c>
      <c r="K1859" s="1" t="str">
        <f ca="1">IFERROR(INDEX(Relationstabel!$C$3:$K$10,MATCH(VALUE(INDIRECT($A$1&amp;"L"&amp;A1859)),Relationstabel!$A$3:$A$10,0),MATCH(IFERROR(VALUE(INDIRECT($A$1&amp;"M"&amp;A1859)),0),Relationstabel!$C$1:$K$1,0)),"Ingen varmeinstallationer")</f>
        <v>Ingen varmeinstallation</v>
      </c>
      <c r="L1859" s="1" t="str">
        <f ca="1">INDEX(Anvendelseskode!B:B,MATCH($E1859,Anvendelseskode!$A:$A,0))</f>
        <v>Bygning til kontor, handel, lager herunder offentlig administration</v>
      </c>
      <c r="M1859" s="1" t="str">
        <f ca="1">INDEX(Anvendelseskode!C:C,MATCH($E1859,Anvendelseskode!$A:$A,0))</f>
        <v>Kontor, handel, lager, off. adm.</v>
      </c>
      <c r="N1859" s="1" t="str">
        <f ca="1">INDEX(Anvendelseskode!D:D,MATCH($E1859,Anvendelseskode!$A:$A,0))</f>
        <v>Handel og servicevirksomheder</v>
      </c>
      <c r="O1859" s="1" t="str">
        <f ca="1">IFERROR(INDEX(SBi!$2:$2,MATCH(G1859,SBi!$1:$1,1)),SBi!$K$2)</f>
        <v>1999-2006</v>
      </c>
      <c r="P1859" s="1">
        <f ca="1">IFERROR(INDEX(SBi!$C$3:$K$28,MATCH(E1859,SBi!$B$3:$B$28,0),MATCH(O1859,SBi!$C$2:$K$2,0)),0)</f>
        <v>89.6</v>
      </c>
      <c r="Q1859" s="19">
        <f t="shared" ref="Q1859:Q1922" ca="1" si="385">P1859*F1859/1000</f>
        <v>6.0927999999999995</v>
      </c>
      <c r="R1859" s="19" t="str">
        <f ca="1">IFERROR(INDEX(VpD!$2:$2,MATCH(G1859,VpD!$1:$1,1)),VpD!$I$2)</f>
        <v>&gt;1998</v>
      </c>
      <c r="S1859" s="1">
        <f ca="1">IFERROR(INDEX(VpD!$C$3:$I$27,MATCH(E1859,VpD!$B$3:$B$27,0),MATCH(R1859,VpD!$C$2:$I$2,0)),0)</f>
        <v>77</v>
      </c>
      <c r="T1859" s="19">
        <f t="shared" ref="T1859:T1922" ca="1" si="386">S1859*F1859/1000</f>
        <v>5.2359999999999998</v>
      </c>
      <c r="U1859" s="14" t="str">
        <f t="shared" ref="U1859:U1922" ca="1" si="387">IFERROR(SUBSTITUTE(LEFT(W1859,FIND(" ",W1859)),"POINT(",""),"")</f>
        <v xml:space="preserve">713256.45 </v>
      </c>
      <c r="V1859" s="14" t="str">
        <f t="shared" ref="V1859:V1922" ca="1" si="388">IFERROR(SUBSTITUTE(RIGHT(W1859,LEN(W1859)-FIND(" ",W1859)),")",""),"")</f>
        <v>6169291.85</v>
      </c>
      <c r="W1859" s="14" t="str">
        <f t="shared" ref="W1859:W1922" ca="1" si="389">INDIRECT($A$1&amp;"o"&amp;A1859)</f>
        <v>POINT(713256.45 6169291.85)</v>
      </c>
      <c r="X1859" s="14" t="str">
        <f>IFERROR(INDEX(BygningOmraade!B:B,MATCH(A1859,BygningOmraade!A:A,0)),"")</f>
        <v/>
      </c>
    </row>
    <row r="1860" spans="1:24" s="14" customFormat="1" x14ac:dyDescent="0.25">
      <c r="A1860" s="14">
        <f t="shared" si="377"/>
        <v>1860</v>
      </c>
      <c r="B1860" s="14" t="str">
        <f t="shared" ca="1" si="378"/>
        <v>6ca6537d-709e-46cd-b37a-ca091d0c58d4</v>
      </c>
      <c r="C1860" s="14" t="str">
        <f t="shared" ca="1" si="379"/>
        <v>0a3f507e-18a8-32b8-e044-0003ba298018</v>
      </c>
      <c r="D1860" s="14">
        <f t="shared" ca="1" si="380"/>
        <v>994574</v>
      </c>
      <c r="E1860" s="1">
        <f t="shared" ca="1" si="381"/>
        <v>130</v>
      </c>
      <c r="F1860" s="1">
        <f t="shared" ca="1" si="382"/>
        <v>107</v>
      </c>
      <c r="G1860" s="1">
        <f t="shared" ca="1" si="383"/>
        <v>1985</v>
      </c>
      <c r="H1860" s="1" t="str">
        <f ca="1">IFERROR(INDEX(Varmeinstallation!B:B,MATCH(INDIRECT($A$1&amp;"L"&amp;A1860)*1,Varmeinstallation!A:A,0)),"Ingen varmeinstallationer")</f>
        <v>Fjernvarme/blokvarme (radiatorsystemer eller varmluftanlæg)</v>
      </c>
      <c r="I1860" s="1" t="str">
        <f ca="1">IFERROR(INDEX(Opvarmningsmiddel!B:B,MATCH(INDIRECT($A$1&amp;"M"&amp;A1860)*1,Opvarmningsmiddel!A:A,0)),"")</f>
        <v/>
      </c>
      <c r="J1860" s="1">
        <f t="shared" ca="1" si="384"/>
        <v>0</v>
      </c>
      <c r="K1860" s="1" t="str">
        <f ca="1">IFERROR(INDEX(Relationstabel!$C$3:$K$10,MATCH(VALUE(INDIRECT($A$1&amp;"L"&amp;A1860)),Relationstabel!$A$3:$A$10,0),MATCH(IFERROR(VALUE(INDIRECT($A$1&amp;"M"&amp;A1860)),0),Relationstabel!$C$1:$K$1,0)),"Ingen varmeinstallationer")</f>
        <v>Fjernvarme/ Blokvarme</v>
      </c>
      <c r="L1860" s="1" t="str">
        <f ca="1">INDEX(Anvendelseskode!B:B,MATCH($E1860,Anvendelseskode!$A:$A,0))</f>
        <v>Række-, kæde-, dobbelthus (lodret adskillelse mellem enhederne)</v>
      </c>
      <c r="M1860" s="1" t="str">
        <f ca="1">INDEX(Anvendelseskode!C:C,MATCH($E1860,Anvendelseskode!$A:$A,0))</f>
        <v>Række-, kæde og dobbelthuse</v>
      </c>
      <c r="N1860" s="1" t="str">
        <f ca="1">INDEX(Anvendelseskode!D:D,MATCH($E1860,Anvendelseskode!$A:$A,0))</f>
        <v>Private husholdninger</v>
      </c>
      <c r="O1860" s="1" t="str">
        <f ca="1">IFERROR(INDEX(SBi!$2:$2,MATCH(G1860,SBi!$1:$1,1)),SBi!$K$2)</f>
        <v>1979-1998</v>
      </c>
      <c r="P1860" s="1">
        <f ca="1">IFERROR(INDEX(SBi!$C$3:$K$28,MATCH(E1860,SBi!$B$3:$B$28,0),MATCH(O1860,SBi!$C$2:$K$2,0)),0)</f>
        <v>96.8</v>
      </c>
      <c r="Q1860" s="19">
        <f t="shared" ca="1" si="385"/>
        <v>10.3576</v>
      </c>
      <c r="R1860" s="19" t="str">
        <f ca="1">IFERROR(INDEX(VpD!$2:$2,MATCH(G1860,VpD!$1:$1,1)),VpD!$I$2)</f>
        <v>1979-1998</v>
      </c>
      <c r="S1860" s="1">
        <f ca="1">IFERROR(INDEX(VpD!$C$3:$I$27,MATCH(E1860,VpD!$B$3:$B$27,0),MATCH(R1860,VpD!$C$2:$I$2,0)),0)</f>
        <v>74</v>
      </c>
      <c r="T1860" s="19">
        <f t="shared" ca="1" si="386"/>
        <v>7.9180000000000001</v>
      </c>
      <c r="U1860" s="14" t="str">
        <f t="shared" ca="1" si="387"/>
        <v xml:space="preserve">711471.49 </v>
      </c>
      <c r="V1860" s="14" t="str">
        <f t="shared" ca="1" si="388"/>
        <v>6171724.13</v>
      </c>
      <c r="W1860" s="14" t="str">
        <f t="shared" ca="1" si="389"/>
        <v>POINT(711471.49 6171724.13)</v>
      </c>
      <c r="X1860" s="14" t="str">
        <f>IFERROR(INDEX(BygningOmraade!B:B,MATCH(A1860,BygningOmraade!A:A,0)),"")</f>
        <v/>
      </c>
    </row>
    <row r="1861" spans="1:24" s="14" customFormat="1" x14ac:dyDescent="0.25">
      <c r="A1861" s="14">
        <f t="shared" si="377"/>
        <v>1861</v>
      </c>
      <c r="B1861" s="14" t="str">
        <f t="shared" ca="1" si="378"/>
        <v>6cc487b8-9a7f-4aac-842d-a8fba61d7117</v>
      </c>
      <c r="C1861" s="14" t="str">
        <f t="shared" ca="1" si="379"/>
        <v>0a3f507e-1e0d-32b8-e044-0003ba298018</v>
      </c>
      <c r="D1861" s="14">
        <f t="shared" ca="1" si="380"/>
        <v>995406</v>
      </c>
      <c r="E1861" s="1">
        <f t="shared" ca="1" si="381"/>
        <v>120</v>
      </c>
      <c r="F1861" s="1">
        <f t="shared" ca="1" si="382"/>
        <v>143</v>
      </c>
      <c r="G1861" s="1">
        <f t="shared" ca="1" si="383"/>
        <v>1989</v>
      </c>
      <c r="H1861" s="1" t="str">
        <f ca="1">IFERROR(INDEX(Varmeinstallation!B:B,MATCH(INDIRECT($A$1&amp;"L"&amp;A1861)*1,Varmeinstallation!A:A,0)),"Ingen varmeinstallationer")</f>
        <v>Centralvarme fra eget anlæg, et-kammer fyr</v>
      </c>
      <c r="I1861" s="1" t="str">
        <f ca="1">IFERROR(INDEX(Opvarmningsmiddel!B:B,MATCH(INDIRECT($A$1&amp;"M"&amp;A1861)*1,Opvarmningsmiddel!A:A,0)),"")</f>
        <v>Flydende brændsel (olie, petroleum, flaskegas m.m.)</v>
      </c>
      <c r="J1861" s="1">
        <f t="shared" ca="1" si="384"/>
        <v>0</v>
      </c>
      <c r="K1861" s="1" t="str">
        <f ca="1">IFERROR(INDEX(Relationstabel!$C$3:$K$10,MATCH(VALUE(INDIRECT($A$1&amp;"L"&amp;A1861)),Relationstabel!$A$3:$A$10,0),MATCH(IFERROR(VALUE(INDIRECT($A$1&amp;"M"&amp;A1861)),0),Relationstabel!$C$1:$K$1,0)),"Ingen varmeinstallationer")</f>
        <v>Olie</v>
      </c>
      <c r="L1861" s="1" t="str">
        <f ca="1">INDEX(Anvendelseskode!B:B,MATCH($E1861,Anvendelseskode!$A:$A,0))</f>
        <v>Fritliggende enfamilieshus (parcelhus)</v>
      </c>
      <c r="M1861" s="1" t="str">
        <f ca="1">INDEX(Anvendelseskode!C:C,MATCH($E1861,Anvendelseskode!$A:$A,0))</f>
        <v>Parcelhuse</v>
      </c>
      <c r="N1861" s="1" t="str">
        <f ca="1">INDEX(Anvendelseskode!D:D,MATCH($E1861,Anvendelseskode!$A:$A,0))</f>
        <v>Private husholdninger</v>
      </c>
      <c r="O1861" s="1" t="str">
        <f ca="1">IFERROR(INDEX(SBi!$2:$2,MATCH(G1861,SBi!$1:$1,1)),SBi!$K$2)</f>
        <v>1979-1998</v>
      </c>
      <c r="P1861" s="1">
        <f ca="1">IFERROR(INDEX(SBi!$C$3:$K$28,MATCH(E1861,SBi!$B$3:$B$28,0),MATCH(O1861,SBi!$C$2:$K$2,0)),0)</f>
        <v>105.4</v>
      </c>
      <c r="Q1861" s="19">
        <f t="shared" ca="1" si="385"/>
        <v>15.0722</v>
      </c>
      <c r="R1861" s="19" t="str">
        <f ca="1">IFERROR(INDEX(VpD!$2:$2,MATCH(G1861,VpD!$1:$1,1)),VpD!$I$2)</f>
        <v>1979-1998</v>
      </c>
      <c r="S1861" s="1">
        <f ca="1">IFERROR(INDEX(VpD!$C$3:$I$27,MATCH(E1861,VpD!$B$3:$B$27,0),MATCH(R1861,VpD!$C$2:$I$2,0)),0)</f>
        <v>90</v>
      </c>
      <c r="T1861" s="19">
        <f t="shared" ca="1" si="386"/>
        <v>12.87</v>
      </c>
      <c r="U1861" s="14" t="str">
        <f t="shared" ca="1" si="387"/>
        <v xml:space="preserve">712041 </v>
      </c>
      <c r="V1861" s="14" t="str">
        <f t="shared" ca="1" si="388"/>
        <v>6169425.32</v>
      </c>
      <c r="W1861" s="14" t="str">
        <f t="shared" ca="1" si="389"/>
        <v>POINT(712041 6169425.32)</v>
      </c>
      <c r="X1861" s="14" t="str">
        <f>IFERROR(INDEX(BygningOmraade!B:B,MATCH(A1861,BygningOmraade!A:A,0)),"")</f>
        <v/>
      </c>
    </row>
    <row r="1862" spans="1:24" s="14" customFormat="1" x14ac:dyDescent="0.25">
      <c r="A1862" s="14">
        <f t="shared" si="377"/>
        <v>1862</v>
      </c>
      <c r="B1862" s="14" t="str">
        <f t="shared" ca="1" si="378"/>
        <v>6cc4f295-47fe-4313-babf-7522f9916703</v>
      </c>
      <c r="C1862" s="14" t="str">
        <f t="shared" ca="1" si="379"/>
        <v>0a3f507e-1bb5-32b8-e044-0003ba298018</v>
      </c>
      <c r="D1862" s="14">
        <f t="shared" ca="1" si="380"/>
        <v>997129</v>
      </c>
      <c r="E1862" s="1">
        <f t="shared" ca="1" si="381"/>
        <v>130</v>
      </c>
      <c r="F1862" s="1">
        <f t="shared" ca="1" si="382"/>
        <v>91</v>
      </c>
      <c r="G1862" s="1">
        <f t="shared" ca="1" si="383"/>
        <v>1965</v>
      </c>
      <c r="H1862" s="1" t="str">
        <f ca="1">IFERROR(INDEX(Varmeinstallation!B:B,MATCH(INDIRECT($A$1&amp;"L"&amp;A1862)*1,Varmeinstallation!A:A,0)),"Ingen varmeinstallationer")</f>
        <v>Centralvarme fra eget anlæg, et-kammer fyr</v>
      </c>
      <c r="I1862" s="1" t="str">
        <f ca="1">IFERROR(INDEX(Opvarmningsmiddel!B:B,MATCH(INDIRECT($A$1&amp;"M"&amp;A1862)*1,Opvarmningsmiddel!A:A,0)),"")</f>
        <v>Flydende brændsel (olie, petroleum, flaskegas m.m.)</v>
      </c>
      <c r="J1862" s="1">
        <f t="shared" ca="1" si="384"/>
        <v>90</v>
      </c>
      <c r="K1862" s="1" t="str">
        <f ca="1">IFERROR(INDEX(Relationstabel!$C$3:$K$10,MATCH(VALUE(INDIRECT($A$1&amp;"L"&amp;A1862)),Relationstabel!$A$3:$A$10,0),MATCH(IFERROR(VALUE(INDIRECT($A$1&amp;"M"&amp;A1862)),0),Relationstabel!$C$1:$K$1,0)),"Ingen varmeinstallationer")</f>
        <v>Olie</v>
      </c>
      <c r="L1862" s="1" t="str">
        <f ca="1">INDEX(Anvendelseskode!B:B,MATCH($E1862,Anvendelseskode!$A:$A,0))</f>
        <v>Række-, kæde-, dobbelthus (lodret adskillelse mellem enhederne)</v>
      </c>
      <c r="M1862" s="1" t="str">
        <f ca="1">INDEX(Anvendelseskode!C:C,MATCH($E1862,Anvendelseskode!$A:$A,0))</f>
        <v>Række-, kæde og dobbelthuse</v>
      </c>
      <c r="N1862" s="1" t="str">
        <f ca="1">INDEX(Anvendelseskode!D:D,MATCH($E1862,Anvendelseskode!$A:$A,0))</f>
        <v>Private husholdninger</v>
      </c>
      <c r="O1862" s="1" t="str">
        <f ca="1">IFERROR(INDEX(SBi!$2:$2,MATCH(G1862,SBi!$1:$1,1)),SBi!$K$2)</f>
        <v>1961-1972</v>
      </c>
      <c r="P1862" s="1">
        <f ca="1">IFERROR(INDEX(SBi!$C$3:$K$28,MATCH(E1862,SBi!$B$3:$B$28,0),MATCH(O1862,SBi!$C$2:$K$2,0)),0)</f>
        <v>119.9</v>
      </c>
      <c r="Q1862" s="19">
        <f t="shared" ca="1" si="385"/>
        <v>10.9109</v>
      </c>
      <c r="R1862" s="19" t="str">
        <f ca="1">IFERROR(INDEX(VpD!$2:$2,MATCH(G1862,VpD!$1:$1,1)),VpD!$I$2)</f>
        <v>1961-1972</v>
      </c>
      <c r="S1862" s="1">
        <f ca="1">IFERROR(INDEX(VpD!$C$3:$I$27,MATCH(E1862,VpD!$B$3:$B$27,0),MATCH(R1862,VpD!$C$2:$I$2,0)),0)</f>
        <v>120</v>
      </c>
      <c r="T1862" s="19">
        <f t="shared" ca="1" si="386"/>
        <v>10.92</v>
      </c>
      <c r="U1862" s="14" t="str">
        <f t="shared" ca="1" si="387"/>
        <v xml:space="preserve">713778.53 </v>
      </c>
      <c r="V1862" s="14" t="str">
        <f t="shared" ca="1" si="388"/>
        <v>6169228.26</v>
      </c>
      <c r="W1862" s="14" t="str">
        <f t="shared" ca="1" si="389"/>
        <v>POINT(713778.53 6169228.26)</v>
      </c>
      <c r="X1862" s="14" t="str">
        <f>IFERROR(INDEX(BygningOmraade!B:B,MATCH(A1862,BygningOmraade!A:A,0)),"")</f>
        <v/>
      </c>
    </row>
    <row r="1863" spans="1:24" s="14" customFormat="1" x14ac:dyDescent="0.25">
      <c r="A1863" s="14">
        <f t="shared" si="377"/>
        <v>1863</v>
      </c>
      <c r="B1863" s="14" t="str">
        <f t="shared" ca="1" si="378"/>
        <v>6cd9b48f-88ba-4f72-9e40-529238dc94d4</v>
      </c>
      <c r="C1863" s="14" t="str">
        <f t="shared" ca="1" si="379"/>
        <v>f21c4a23-0235-4b7b-bc4c-7a99a1dc2de6</v>
      </c>
      <c r="D1863" s="14">
        <f t="shared" ca="1" si="380"/>
        <v>100088996</v>
      </c>
      <c r="E1863" s="1">
        <f t="shared" ca="1" si="381"/>
        <v>130</v>
      </c>
      <c r="F1863" s="1">
        <f t="shared" ca="1" si="382"/>
        <v>135</v>
      </c>
      <c r="G1863" s="1">
        <f t="shared" ca="1" si="383"/>
        <v>2015</v>
      </c>
      <c r="H1863" s="1" t="str">
        <f ca="1">IFERROR(INDEX(Varmeinstallation!B:B,MATCH(INDIRECT($A$1&amp;"L"&amp;A1863)*1,Varmeinstallation!A:A,0)),"Ingen varmeinstallationer")</f>
        <v>Fjernvarme/blokvarme (radiatorsystemer eller varmluftanlæg)</v>
      </c>
      <c r="I1863" s="1" t="str">
        <f ca="1">IFERROR(INDEX(Opvarmningsmiddel!B:B,MATCH(INDIRECT($A$1&amp;"M"&amp;A1863)*1,Opvarmningsmiddel!A:A,0)),"")</f>
        <v/>
      </c>
      <c r="J1863" s="1">
        <f t="shared" ca="1" si="384"/>
        <v>0</v>
      </c>
      <c r="K1863" s="1" t="str">
        <f ca="1">IFERROR(INDEX(Relationstabel!$C$3:$K$10,MATCH(VALUE(INDIRECT($A$1&amp;"L"&amp;A1863)),Relationstabel!$A$3:$A$10,0),MATCH(IFERROR(VALUE(INDIRECT($A$1&amp;"M"&amp;A1863)),0),Relationstabel!$C$1:$K$1,0)),"Ingen varmeinstallationer")</f>
        <v>Fjernvarme/ Blokvarme</v>
      </c>
      <c r="L1863" s="1" t="str">
        <f ca="1">INDEX(Anvendelseskode!B:B,MATCH($E1863,Anvendelseskode!$A:$A,0))</f>
        <v>Række-, kæde-, dobbelthus (lodret adskillelse mellem enhederne)</v>
      </c>
      <c r="M1863" s="1" t="str">
        <f ca="1">INDEX(Anvendelseskode!C:C,MATCH($E1863,Anvendelseskode!$A:$A,0))</f>
        <v>Række-, kæde og dobbelthuse</v>
      </c>
      <c r="N1863" s="1" t="str">
        <f ca="1">INDEX(Anvendelseskode!D:D,MATCH($E1863,Anvendelseskode!$A:$A,0))</f>
        <v>Private husholdninger</v>
      </c>
      <c r="O1863" s="1" t="str">
        <f ca="1">IFERROR(INDEX(SBi!$2:$2,MATCH(G1863,SBi!$1:$1,1)),SBi!$K$2)</f>
        <v>Efter 2006</v>
      </c>
      <c r="P1863" s="1">
        <f ca="1">IFERROR(INDEX(SBi!$C$3:$K$28,MATCH(E1863,SBi!$B$3:$B$28,0),MATCH(O1863,SBi!$C$2:$K$2,0)),0)</f>
        <v>66.400000000000006</v>
      </c>
      <c r="Q1863" s="19">
        <f t="shared" ca="1" si="385"/>
        <v>8.9640000000000004</v>
      </c>
      <c r="R1863" s="19" t="str">
        <f ca="1">IFERROR(INDEX(VpD!$2:$2,MATCH(G1863,VpD!$1:$1,1)),VpD!$I$2)</f>
        <v>&gt;1998</v>
      </c>
      <c r="S1863" s="1">
        <f ca="1">IFERROR(INDEX(VpD!$C$3:$I$27,MATCH(E1863,VpD!$B$3:$B$27,0),MATCH(R1863,VpD!$C$2:$I$2,0)),0)</f>
        <v>65</v>
      </c>
      <c r="T1863" s="19">
        <f t="shared" ca="1" si="386"/>
        <v>8.7750000000000004</v>
      </c>
      <c r="U1863" s="14" t="str">
        <f t="shared" ca="1" si="387"/>
        <v xml:space="preserve">711483.34 </v>
      </c>
      <c r="V1863" s="14" t="str">
        <f t="shared" ca="1" si="388"/>
        <v>6172795.29</v>
      </c>
      <c r="W1863" s="14" t="str">
        <f t="shared" ca="1" si="389"/>
        <v>POINT(711483.34 6172795.29)</v>
      </c>
      <c r="X1863" s="14" t="str">
        <f>IFERROR(INDEX(BygningOmraade!B:B,MATCH(A1863,BygningOmraade!A:A,0)),"")</f>
        <v/>
      </c>
    </row>
    <row r="1864" spans="1:24" s="14" customFormat="1" x14ac:dyDescent="0.25">
      <c r="A1864" s="14">
        <f t="shared" si="377"/>
        <v>1864</v>
      </c>
      <c r="B1864" s="14" t="str">
        <f t="shared" ca="1" si="378"/>
        <v>6cf10abd-d0d7-4cf4-b4ad-8a9b5b9349cc</v>
      </c>
      <c r="C1864" s="14" t="str">
        <f t="shared" ca="1" si="379"/>
        <v>0a3f507e-19e9-32b8-e044-0003ba298018</v>
      </c>
      <c r="D1864" s="14">
        <f t="shared" ca="1" si="380"/>
        <v>994782</v>
      </c>
      <c r="E1864" s="1">
        <f t="shared" ca="1" si="381"/>
        <v>130</v>
      </c>
      <c r="F1864" s="1">
        <f t="shared" ca="1" si="382"/>
        <v>113</v>
      </c>
      <c r="G1864" s="1">
        <f t="shared" ca="1" si="383"/>
        <v>1975</v>
      </c>
      <c r="H1864" s="1" t="str">
        <f ca="1">IFERROR(INDEX(Varmeinstallation!B:B,MATCH(INDIRECT($A$1&amp;"L"&amp;A1864)*1,Varmeinstallation!A:A,0)),"Ingen varmeinstallationer")</f>
        <v>Fjernvarme/blokvarme (radiatorsystemer eller varmluftanlæg)</v>
      </c>
      <c r="I1864" s="1" t="str">
        <f ca="1">IFERROR(INDEX(Opvarmningsmiddel!B:B,MATCH(INDIRECT($A$1&amp;"M"&amp;A1864)*1,Opvarmningsmiddel!A:A,0)),"")</f>
        <v/>
      </c>
      <c r="J1864" s="1">
        <f t="shared" ca="1" si="384"/>
        <v>0</v>
      </c>
      <c r="K1864" s="1" t="str">
        <f ca="1">IFERROR(INDEX(Relationstabel!$C$3:$K$10,MATCH(VALUE(INDIRECT($A$1&amp;"L"&amp;A1864)),Relationstabel!$A$3:$A$10,0),MATCH(IFERROR(VALUE(INDIRECT($A$1&amp;"M"&amp;A1864)),0),Relationstabel!$C$1:$K$1,0)),"Ingen varmeinstallationer")</f>
        <v>Fjernvarme/ Blokvarme</v>
      </c>
      <c r="L1864" s="1" t="str">
        <f ca="1">INDEX(Anvendelseskode!B:B,MATCH($E1864,Anvendelseskode!$A:$A,0))</f>
        <v>Række-, kæde-, dobbelthus (lodret adskillelse mellem enhederne)</v>
      </c>
      <c r="M1864" s="1" t="str">
        <f ca="1">INDEX(Anvendelseskode!C:C,MATCH($E1864,Anvendelseskode!$A:$A,0))</f>
        <v>Række-, kæde og dobbelthuse</v>
      </c>
      <c r="N1864" s="1" t="str">
        <f ca="1">INDEX(Anvendelseskode!D:D,MATCH($E1864,Anvendelseskode!$A:$A,0))</f>
        <v>Private husholdninger</v>
      </c>
      <c r="O1864" s="1" t="str">
        <f ca="1">IFERROR(INDEX(SBi!$2:$2,MATCH(G1864,SBi!$1:$1,1)),SBi!$K$2)</f>
        <v>1973-1978</v>
      </c>
      <c r="P1864" s="1">
        <f ca="1">IFERROR(INDEX(SBi!$C$3:$K$28,MATCH(E1864,SBi!$B$3:$B$28,0),MATCH(O1864,SBi!$C$2:$K$2,0)),0)</f>
        <v>112.6</v>
      </c>
      <c r="Q1864" s="19">
        <f t="shared" ca="1" si="385"/>
        <v>12.723799999999999</v>
      </c>
      <c r="R1864" s="19" t="str">
        <f ca="1">IFERROR(INDEX(VpD!$2:$2,MATCH(G1864,VpD!$1:$1,1)),VpD!$I$2)</f>
        <v>1973-1978</v>
      </c>
      <c r="S1864" s="1">
        <f ca="1">IFERROR(INDEX(VpD!$C$3:$I$27,MATCH(E1864,VpD!$B$3:$B$27,0),MATCH(R1864,VpD!$C$2:$I$2,0)),0)</f>
        <v>98</v>
      </c>
      <c r="T1864" s="19">
        <f t="shared" ca="1" si="386"/>
        <v>11.074</v>
      </c>
      <c r="U1864" s="14" t="str">
        <f t="shared" ca="1" si="387"/>
        <v xml:space="preserve">711601.12 </v>
      </c>
      <c r="V1864" s="14" t="str">
        <f t="shared" ca="1" si="388"/>
        <v>6172300.56</v>
      </c>
      <c r="W1864" s="14" t="str">
        <f t="shared" ca="1" si="389"/>
        <v>POINT(711601.12 6172300.56)</v>
      </c>
      <c r="X1864" s="14" t="str">
        <f>IFERROR(INDEX(BygningOmraade!B:B,MATCH(A1864,BygningOmraade!A:A,0)),"")</f>
        <v/>
      </c>
    </row>
    <row r="1865" spans="1:24" s="14" customFormat="1" x14ac:dyDescent="0.25">
      <c r="A1865" s="14">
        <f t="shared" si="377"/>
        <v>1865</v>
      </c>
      <c r="B1865" s="14" t="str">
        <f t="shared" ca="1" si="378"/>
        <v>6d02affb-5ae1-4dfb-8c73-9f80e97da608</v>
      </c>
      <c r="C1865" s="14" t="str">
        <f t="shared" ca="1" si="379"/>
        <v>0a3f507e-206b-32b8-e044-0003ba298018</v>
      </c>
      <c r="D1865" s="14">
        <f t="shared" ca="1" si="380"/>
        <v>996049</v>
      </c>
      <c r="E1865" s="1">
        <f t="shared" ca="1" si="381"/>
        <v>120</v>
      </c>
      <c r="F1865" s="1">
        <f t="shared" ca="1" si="382"/>
        <v>142</v>
      </c>
      <c r="G1865" s="1">
        <f t="shared" ca="1" si="383"/>
        <v>1955</v>
      </c>
      <c r="H1865" s="1" t="str">
        <f ca="1">IFERROR(INDEX(Varmeinstallation!B:B,MATCH(INDIRECT($A$1&amp;"L"&amp;A1865)*1,Varmeinstallation!A:A,0)),"Ingen varmeinstallationer")</f>
        <v>Centralvarme fra eget anlæg, et-kammer fyr</v>
      </c>
      <c r="I1865" s="1" t="str">
        <f ca="1">IFERROR(INDEX(Opvarmningsmiddel!B:B,MATCH(INDIRECT($A$1&amp;"M"&amp;A1865)*1,Opvarmningsmiddel!A:A,0)),"")</f>
        <v>Naturgas</v>
      </c>
      <c r="J1865" s="1">
        <f t="shared" ca="1" si="384"/>
        <v>2</v>
      </c>
      <c r="K1865" s="1" t="str">
        <f ca="1">IFERROR(INDEX(Relationstabel!$C$3:$K$10,MATCH(VALUE(INDIRECT($A$1&amp;"L"&amp;A1865)),Relationstabel!$A$3:$A$10,0),MATCH(IFERROR(VALUE(INDIRECT($A$1&amp;"M"&amp;A1865)),0),Relationstabel!$C$1:$K$1,0)),"Ingen varmeinstallationer")</f>
        <v>Naturgas</v>
      </c>
      <c r="L1865" s="1" t="str">
        <f ca="1">INDEX(Anvendelseskode!B:B,MATCH($E1865,Anvendelseskode!$A:$A,0))</f>
        <v>Fritliggende enfamilieshus (parcelhus)</v>
      </c>
      <c r="M1865" s="1" t="str">
        <f ca="1">INDEX(Anvendelseskode!C:C,MATCH($E1865,Anvendelseskode!$A:$A,0))</f>
        <v>Parcelhuse</v>
      </c>
      <c r="N1865" s="1" t="str">
        <f ca="1">INDEX(Anvendelseskode!D:D,MATCH($E1865,Anvendelseskode!$A:$A,0))</f>
        <v>Private husholdninger</v>
      </c>
      <c r="O1865" s="1" t="str">
        <f ca="1">IFERROR(INDEX(SBi!$2:$2,MATCH(G1865,SBi!$1:$1,1)),SBi!$K$2)</f>
        <v>1951-1960</v>
      </c>
      <c r="P1865" s="1">
        <f ca="1">IFERROR(INDEX(SBi!$C$3:$K$28,MATCH(E1865,SBi!$B$3:$B$28,0),MATCH(O1865,SBi!$C$2:$K$2,0)),0)</f>
        <v>154.9</v>
      </c>
      <c r="Q1865" s="19">
        <f t="shared" ca="1" si="385"/>
        <v>21.995799999999999</v>
      </c>
      <c r="R1865" s="19" t="str">
        <f ca="1">IFERROR(INDEX(VpD!$2:$2,MATCH(G1865,VpD!$1:$1,1)),VpD!$I$2)</f>
        <v>1951-1960</v>
      </c>
      <c r="S1865" s="1">
        <f ca="1">IFERROR(INDEX(VpD!$C$3:$I$27,MATCH(E1865,VpD!$B$3:$B$27,0),MATCH(R1865,VpD!$C$2:$I$2,0)),0)</f>
        <v>204</v>
      </c>
      <c r="T1865" s="19">
        <f t="shared" ca="1" si="386"/>
        <v>28.968</v>
      </c>
      <c r="U1865" s="14" t="str">
        <f t="shared" ca="1" si="387"/>
        <v xml:space="preserve">712529.55 </v>
      </c>
      <c r="V1865" s="14" t="str">
        <f t="shared" ca="1" si="388"/>
        <v>6168977.88</v>
      </c>
      <c r="W1865" s="14" t="str">
        <f t="shared" ca="1" si="389"/>
        <v>POINT(712529.55 6168977.88)</v>
      </c>
      <c r="X1865" s="14" t="str">
        <f>IFERROR(INDEX(BygningOmraade!B:B,MATCH(A1865,BygningOmraade!A:A,0)),"")</f>
        <v/>
      </c>
    </row>
    <row r="1866" spans="1:24" s="14" customFormat="1" x14ac:dyDescent="0.25">
      <c r="A1866" s="14">
        <f t="shared" si="377"/>
        <v>1866</v>
      </c>
      <c r="B1866" s="14" t="str">
        <f t="shared" ca="1" si="378"/>
        <v>6d0c0a4b-6a36-429e-8be5-e1599992b07c</v>
      </c>
      <c r="C1866" s="14" t="str">
        <f t="shared" ca="1" si="379"/>
        <v>0a3f507e-2052-32b8-e044-0003ba298018</v>
      </c>
      <c r="D1866" s="14">
        <f t="shared" ca="1" si="380"/>
        <v>993849</v>
      </c>
      <c r="E1866" s="1">
        <f t="shared" ca="1" si="381"/>
        <v>120</v>
      </c>
      <c r="F1866" s="1">
        <f t="shared" ca="1" si="382"/>
        <v>109</v>
      </c>
      <c r="G1866" s="1">
        <f t="shared" ca="1" si="383"/>
        <v>1973</v>
      </c>
      <c r="H1866" s="1" t="str">
        <f ca="1">IFERROR(INDEX(Varmeinstallation!B:B,MATCH(INDIRECT($A$1&amp;"L"&amp;A1866)*1,Varmeinstallation!A:A,0)),"Ingen varmeinstallationer")</f>
        <v>Centralvarme fra eget anlæg, et-kammer fyr</v>
      </c>
      <c r="I1866" s="1" t="str">
        <f ca="1">IFERROR(INDEX(Opvarmningsmiddel!B:B,MATCH(INDIRECT($A$1&amp;"M"&amp;A1866)*1,Opvarmningsmiddel!A:A,0)),"")</f>
        <v>Naturgas</v>
      </c>
      <c r="J1866" s="1">
        <f t="shared" ca="1" si="384"/>
        <v>0</v>
      </c>
      <c r="K1866" s="1" t="str">
        <f ca="1">IFERROR(INDEX(Relationstabel!$C$3:$K$10,MATCH(VALUE(INDIRECT($A$1&amp;"L"&amp;A1866)),Relationstabel!$A$3:$A$10,0),MATCH(IFERROR(VALUE(INDIRECT($A$1&amp;"M"&amp;A1866)),0),Relationstabel!$C$1:$K$1,0)),"Ingen varmeinstallationer")</f>
        <v>Naturgas</v>
      </c>
      <c r="L1866" s="1" t="str">
        <f ca="1">INDEX(Anvendelseskode!B:B,MATCH($E1866,Anvendelseskode!$A:$A,0))</f>
        <v>Fritliggende enfamilieshus (parcelhus)</v>
      </c>
      <c r="M1866" s="1" t="str">
        <f ca="1">INDEX(Anvendelseskode!C:C,MATCH($E1866,Anvendelseskode!$A:$A,0))</f>
        <v>Parcelhuse</v>
      </c>
      <c r="N1866" s="1" t="str">
        <f ca="1">INDEX(Anvendelseskode!D:D,MATCH($E1866,Anvendelseskode!$A:$A,0))</f>
        <v>Private husholdninger</v>
      </c>
      <c r="O1866" s="1" t="str">
        <f ca="1">IFERROR(INDEX(SBi!$2:$2,MATCH(G1866,SBi!$1:$1,1)),SBi!$K$2)</f>
        <v>1973-1978</v>
      </c>
      <c r="P1866" s="1">
        <f ca="1">IFERROR(INDEX(SBi!$C$3:$K$28,MATCH(E1866,SBi!$B$3:$B$28,0),MATCH(O1866,SBi!$C$2:$K$2,0)),0)</f>
        <v>119.8</v>
      </c>
      <c r="Q1866" s="19">
        <f t="shared" ca="1" si="385"/>
        <v>13.058199999999999</v>
      </c>
      <c r="R1866" s="19" t="str">
        <f ca="1">IFERROR(INDEX(VpD!$2:$2,MATCH(G1866,VpD!$1:$1,1)),VpD!$I$2)</f>
        <v>1973-1978</v>
      </c>
      <c r="S1866" s="1">
        <f ca="1">IFERROR(INDEX(VpD!$C$3:$I$27,MATCH(E1866,VpD!$B$3:$B$27,0),MATCH(R1866,VpD!$C$2:$I$2,0)),0)</f>
        <v>117</v>
      </c>
      <c r="T1866" s="19">
        <f t="shared" ca="1" si="386"/>
        <v>12.753</v>
      </c>
      <c r="U1866" s="14" t="str">
        <f t="shared" ca="1" si="387"/>
        <v xml:space="preserve">710630.18 </v>
      </c>
      <c r="V1866" s="14" t="str">
        <f t="shared" ca="1" si="388"/>
        <v>6171955.29</v>
      </c>
      <c r="W1866" s="14" t="str">
        <f t="shared" ca="1" si="389"/>
        <v>POINT(710630.18 6171955.29)</v>
      </c>
      <c r="X1866" s="14" t="str">
        <f>IFERROR(INDEX(BygningOmraade!B:B,MATCH(A1866,BygningOmraade!A:A,0)),"")</f>
        <v/>
      </c>
    </row>
    <row r="1867" spans="1:24" s="14" customFormat="1" x14ac:dyDescent="0.25">
      <c r="A1867" s="14">
        <f t="shared" si="377"/>
        <v>1867</v>
      </c>
      <c r="B1867" s="14" t="str">
        <f t="shared" ca="1" si="378"/>
        <v>6d1de269-f476-4e3e-a14d-1d1df5726a5c</v>
      </c>
      <c r="C1867" s="14" t="str">
        <f t="shared" ca="1" si="379"/>
        <v>0a3f507e-18bf-32b8-e044-0003ba298018</v>
      </c>
      <c r="D1867" s="14">
        <f t="shared" ca="1" si="380"/>
        <v>994266</v>
      </c>
      <c r="E1867" s="1">
        <f t="shared" ca="1" si="381"/>
        <v>130</v>
      </c>
      <c r="F1867" s="1">
        <f t="shared" ca="1" si="382"/>
        <v>107</v>
      </c>
      <c r="G1867" s="1">
        <f t="shared" ca="1" si="383"/>
        <v>1985</v>
      </c>
      <c r="H1867" s="1" t="str">
        <f ca="1">IFERROR(INDEX(Varmeinstallation!B:B,MATCH(INDIRECT($A$1&amp;"L"&amp;A1867)*1,Varmeinstallation!A:A,0)),"Ingen varmeinstallationer")</f>
        <v>Fjernvarme/blokvarme (radiatorsystemer eller varmluftanlæg)</v>
      </c>
      <c r="I1867" s="1" t="str">
        <f ca="1">IFERROR(INDEX(Opvarmningsmiddel!B:B,MATCH(INDIRECT($A$1&amp;"M"&amp;A1867)*1,Opvarmningsmiddel!A:A,0)),"")</f>
        <v/>
      </c>
      <c r="J1867" s="1">
        <f t="shared" ca="1" si="384"/>
        <v>2</v>
      </c>
      <c r="K1867" s="1" t="str">
        <f ca="1">IFERROR(INDEX(Relationstabel!$C$3:$K$10,MATCH(VALUE(INDIRECT($A$1&amp;"L"&amp;A1867)),Relationstabel!$A$3:$A$10,0),MATCH(IFERROR(VALUE(INDIRECT($A$1&amp;"M"&amp;A1867)),0),Relationstabel!$C$1:$K$1,0)),"Ingen varmeinstallationer")</f>
        <v>Fjernvarme/ Blokvarme</v>
      </c>
      <c r="L1867" s="1" t="str">
        <f ca="1">INDEX(Anvendelseskode!B:B,MATCH($E1867,Anvendelseskode!$A:$A,0))</f>
        <v>Række-, kæde-, dobbelthus (lodret adskillelse mellem enhederne)</v>
      </c>
      <c r="M1867" s="1" t="str">
        <f ca="1">INDEX(Anvendelseskode!C:C,MATCH($E1867,Anvendelseskode!$A:$A,0))</f>
        <v>Række-, kæde og dobbelthuse</v>
      </c>
      <c r="N1867" s="1" t="str">
        <f ca="1">INDEX(Anvendelseskode!D:D,MATCH($E1867,Anvendelseskode!$A:$A,0))</f>
        <v>Private husholdninger</v>
      </c>
      <c r="O1867" s="1" t="str">
        <f ca="1">IFERROR(INDEX(SBi!$2:$2,MATCH(G1867,SBi!$1:$1,1)),SBi!$K$2)</f>
        <v>1979-1998</v>
      </c>
      <c r="P1867" s="1">
        <f ca="1">IFERROR(INDEX(SBi!$C$3:$K$28,MATCH(E1867,SBi!$B$3:$B$28,0),MATCH(O1867,SBi!$C$2:$K$2,0)),0)</f>
        <v>96.8</v>
      </c>
      <c r="Q1867" s="19">
        <f t="shared" ca="1" si="385"/>
        <v>10.3576</v>
      </c>
      <c r="R1867" s="19" t="str">
        <f ca="1">IFERROR(INDEX(VpD!$2:$2,MATCH(G1867,VpD!$1:$1,1)),VpD!$I$2)</f>
        <v>1979-1998</v>
      </c>
      <c r="S1867" s="1">
        <f ca="1">IFERROR(INDEX(VpD!$C$3:$I$27,MATCH(E1867,VpD!$B$3:$B$27,0),MATCH(R1867,VpD!$C$2:$I$2,0)),0)</f>
        <v>74</v>
      </c>
      <c r="T1867" s="19">
        <f t="shared" ca="1" si="386"/>
        <v>7.9180000000000001</v>
      </c>
      <c r="U1867" s="14" t="str">
        <f t="shared" ca="1" si="387"/>
        <v xml:space="preserve">711331.04 </v>
      </c>
      <c r="V1867" s="14" t="str">
        <f t="shared" ca="1" si="388"/>
        <v>6171751.88</v>
      </c>
      <c r="W1867" s="14" t="str">
        <f t="shared" ca="1" si="389"/>
        <v>POINT(711331.04 6171751.88)</v>
      </c>
      <c r="X1867" s="14" t="str">
        <f>IFERROR(INDEX(BygningOmraade!B:B,MATCH(A1867,BygningOmraade!A:A,0)),"")</f>
        <v/>
      </c>
    </row>
    <row r="1868" spans="1:24" s="14" customFormat="1" x14ac:dyDescent="0.25">
      <c r="A1868" s="14">
        <f t="shared" si="377"/>
        <v>1868</v>
      </c>
      <c r="B1868" s="14" t="str">
        <f t="shared" ca="1" si="378"/>
        <v>6d2ae4f4-378f-489c-a494-2409109f0d51</v>
      </c>
      <c r="C1868" s="14" t="str">
        <f t="shared" ca="1" si="379"/>
        <v>0a3f507e-1fc1-32b8-e044-0003ba298018</v>
      </c>
      <c r="D1868" s="14">
        <f t="shared" ca="1" si="380"/>
        <v>993631</v>
      </c>
      <c r="E1868" s="1">
        <f t="shared" ca="1" si="381"/>
        <v>120</v>
      </c>
      <c r="F1868" s="1">
        <f t="shared" ca="1" si="382"/>
        <v>136</v>
      </c>
      <c r="G1868" s="1">
        <f t="shared" ca="1" si="383"/>
        <v>1996</v>
      </c>
      <c r="H1868" s="1" t="str">
        <f ca="1">IFERROR(INDEX(Varmeinstallation!B:B,MATCH(INDIRECT($A$1&amp;"L"&amp;A1868)*1,Varmeinstallation!A:A,0)),"Ingen varmeinstallationer")</f>
        <v>Centralvarme fra eget anlæg, et-kammer fyr</v>
      </c>
      <c r="I1868" s="1" t="str">
        <f ca="1">IFERROR(INDEX(Opvarmningsmiddel!B:B,MATCH(INDIRECT($A$1&amp;"M"&amp;A1868)*1,Opvarmningsmiddel!A:A,0)),"")</f>
        <v>Naturgas</v>
      </c>
      <c r="J1868" s="1">
        <f t="shared" ca="1" si="384"/>
        <v>2</v>
      </c>
      <c r="K1868" s="1" t="str">
        <f ca="1">IFERROR(INDEX(Relationstabel!$C$3:$K$10,MATCH(VALUE(INDIRECT($A$1&amp;"L"&amp;A1868)),Relationstabel!$A$3:$A$10,0),MATCH(IFERROR(VALUE(INDIRECT($A$1&amp;"M"&amp;A1868)),0),Relationstabel!$C$1:$K$1,0)),"Ingen varmeinstallationer")</f>
        <v>Naturgas</v>
      </c>
      <c r="L1868" s="1" t="str">
        <f ca="1">INDEX(Anvendelseskode!B:B,MATCH($E1868,Anvendelseskode!$A:$A,0))</f>
        <v>Fritliggende enfamilieshus (parcelhus)</v>
      </c>
      <c r="M1868" s="1" t="str">
        <f ca="1">INDEX(Anvendelseskode!C:C,MATCH($E1868,Anvendelseskode!$A:$A,0))</f>
        <v>Parcelhuse</v>
      </c>
      <c r="N1868" s="1" t="str">
        <f ca="1">INDEX(Anvendelseskode!D:D,MATCH($E1868,Anvendelseskode!$A:$A,0))</f>
        <v>Private husholdninger</v>
      </c>
      <c r="O1868" s="1" t="str">
        <f ca="1">IFERROR(INDEX(SBi!$2:$2,MATCH(G1868,SBi!$1:$1,1)),SBi!$K$2)</f>
        <v>1979-1998</v>
      </c>
      <c r="P1868" s="1">
        <f ca="1">IFERROR(INDEX(SBi!$C$3:$K$28,MATCH(E1868,SBi!$B$3:$B$28,0),MATCH(O1868,SBi!$C$2:$K$2,0)),0)</f>
        <v>105.4</v>
      </c>
      <c r="Q1868" s="19">
        <f t="shared" ca="1" si="385"/>
        <v>14.334400000000002</v>
      </c>
      <c r="R1868" s="19" t="str">
        <f ca="1">IFERROR(INDEX(VpD!$2:$2,MATCH(G1868,VpD!$1:$1,1)),VpD!$I$2)</f>
        <v>1979-1998</v>
      </c>
      <c r="S1868" s="1">
        <f ca="1">IFERROR(INDEX(VpD!$C$3:$I$27,MATCH(E1868,VpD!$B$3:$B$27,0),MATCH(R1868,VpD!$C$2:$I$2,0)),0)</f>
        <v>90</v>
      </c>
      <c r="T1868" s="19">
        <f t="shared" ca="1" si="386"/>
        <v>12.24</v>
      </c>
      <c r="U1868" s="14" t="str">
        <f t="shared" ca="1" si="387"/>
        <v xml:space="preserve">710992.97 </v>
      </c>
      <c r="V1868" s="14" t="str">
        <f t="shared" ca="1" si="388"/>
        <v>6171619.57</v>
      </c>
      <c r="W1868" s="14" t="str">
        <f t="shared" ca="1" si="389"/>
        <v>POINT(710992.97 6171619.57)</v>
      </c>
      <c r="X1868" s="14" t="str">
        <f>IFERROR(INDEX(BygningOmraade!B:B,MATCH(A1868,BygningOmraade!A:A,0)),"")</f>
        <v/>
      </c>
    </row>
    <row r="1869" spans="1:24" s="14" customFormat="1" x14ac:dyDescent="0.25">
      <c r="A1869" s="14">
        <f t="shared" si="377"/>
        <v>1869</v>
      </c>
      <c r="B1869" s="14" t="str">
        <f t="shared" ca="1" si="378"/>
        <v>6d3e069f-4702-454d-840a-226fd166eb45</v>
      </c>
      <c r="C1869" s="14" t="str">
        <f t="shared" ca="1" si="379"/>
        <v>0a3f507e-1929-32b8-e044-0003ba298018</v>
      </c>
      <c r="D1869" s="14">
        <f t="shared" ca="1" si="380"/>
        <v>994302</v>
      </c>
      <c r="E1869" s="1">
        <f t="shared" ca="1" si="381"/>
        <v>120</v>
      </c>
      <c r="F1869" s="1">
        <f t="shared" ca="1" si="382"/>
        <v>172</v>
      </c>
      <c r="G1869" s="1">
        <f t="shared" ca="1" si="383"/>
        <v>1970</v>
      </c>
      <c r="H1869" s="1" t="str">
        <f ca="1">IFERROR(INDEX(Varmeinstallation!B:B,MATCH(INDIRECT($A$1&amp;"L"&amp;A1869)*1,Varmeinstallation!A:A,0)),"Ingen varmeinstallationer")</f>
        <v>Fjernvarme/blokvarme (radiatorsystemer eller varmluftanlæg)</v>
      </c>
      <c r="I1869" s="1" t="str">
        <f ca="1">IFERROR(INDEX(Opvarmningsmiddel!B:B,MATCH(INDIRECT($A$1&amp;"M"&amp;A1869)*1,Opvarmningsmiddel!A:A,0)),"")</f>
        <v/>
      </c>
      <c r="J1869" s="1">
        <f t="shared" ca="1" si="384"/>
        <v>2</v>
      </c>
      <c r="K1869" s="1" t="str">
        <f ca="1">IFERROR(INDEX(Relationstabel!$C$3:$K$10,MATCH(VALUE(INDIRECT($A$1&amp;"L"&amp;A1869)),Relationstabel!$A$3:$A$10,0),MATCH(IFERROR(VALUE(INDIRECT($A$1&amp;"M"&amp;A1869)),0),Relationstabel!$C$1:$K$1,0)),"Ingen varmeinstallationer")</f>
        <v>Fjernvarme/ Blokvarme</v>
      </c>
      <c r="L1869" s="1" t="str">
        <f ca="1">INDEX(Anvendelseskode!B:B,MATCH($E1869,Anvendelseskode!$A:$A,0))</f>
        <v>Fritliggende enfamilieshus (parcelhus)</v>
      </c>
      <c r="M1869" s="1" t="str">
        <f ca="1">INDEX(Anvendelseskode!C:C,MATCH($E1869,Anvendelseskode!$A:$A,0))</f>
        <v>Parcelhuse</v>
      </c>
      <c r="N1869" s="1" t="str">
        <f ca="1">INDEX(Anvendelseskode!D:D,MATCH($E1869,Anvendelseskode!$A:$A,0))</f>
        <v>Private husholdninger</v>
      </c>
      <c r="O1869" s="1" t="str">
        <f ca="1">IFERROR(INDEX(SBi!$2:$2,MATCH(G1869,SBi!$1:$1,1)),SBi!$K$2)</f>
        <v>1961-1972</v>
      </c>
      <c r="P1869" s="1">
        <f ca="1">IFERROR(INDEX(SBi!$C$3:$K$28,MATCH(E1869,SBi!$B$3:$B$28,0),MATCH(O1869,SBi!$C$2:$K$2,0)),0)</f>
        <v>134.30000000000001</v>
      </c>
      <c r="Q1869" s="19">
        <f t="shared" ca="1" si="385"/>
        <v>23.099600000000002</v>
      </c>
      <c r="R1869" s="19" t="str">
        <f ca="1">IFERROR(INDEX(VpD!$2:$2,MATCH(G1869,VpD!$1:$1,1)),VpD!$I$2)</f>
        <v>1961-1972</v>
      </c>
      <c r="S1869" s="1">
        <f ca="1">IFERROR(INDEX(VpD!$C$3:$I$27,MATCH(E1869,VpD!$B$3:$B$27,0),MATCH(R1869,VpD!$C$2:$I$2,0)),0)</f>
        <v>143</v>
      </c>
      <c r="T1869" s="19">
        <f t="shared" ca="1" si="386"/>
        <v>24.596</v>
      </c>
      <c r="U1869" s="14" t="str">
        <f t="shared" ca="1" si="387"/>
        <v xml:space="preserve">711296 </v>
      </c>
      <c r="V1869" s="14" t="str">
        <f t="shared" ca="1" si="388"/>
        <v>6172141.85</v>
      </c>
      <c r="W1869" s="14" t="str">
        <f t="shared" ca="1" si="389"/>
        <v>POINT(711296 6172141.85)</v>
      </c>
      <c r="X1869" s="14" t="str">
        <f>IFERROR(INDEX(BygningOmraade!B:B,MATCH(A1869,BygningOmraade!A:A,0)),"")</f>
        <v/>
      </c>
    </row>
    <row r="1870" spans="1:24" s="14" customFormat="1" x14ac:dyDescent="0.25">
      <c r="A1870" s="14">
        <f t="shared" si="377"/>
        <v>1870</v>
      </c>
      <c r="B1870" s="14" t="str">
        <f t="shared" ca="1" si="378"/>
        <v>6d5331df-e6c3-4345-a5eb-b9c7f1d7360c</v>
      </c>
      <c r="C1870" s="14" t="str">
        <f t="shared" ca="1" si="379"/>
        <v>0a3f507e-1f40-32b8-e044-0003ba298018</v>
      </c>
      <c r="D1870" s="14">
        <f t="shared" ca="1" si="380"/>
        <v>994344</v>
      </c>
      <c r="E1870" s="1">
        <f t="shared" ca="1" si="381"/>
        <v>120</v>
      </c>
      <c r="F1870" s="1">
        <f t="shared" ca="1" si="382"/>
        <v>106</v>
      </c>
      <c r="G1870" s="1">
        <f t="shared" ca="1" si="383"/>
        <v>1966</v>
      </c>
      <c r="H1870" s="1" t="str">
        <f ca="1">IFERROR(INDEX(Varmeinstallation!B:B,MATCH(INDIRECT($A$1&amp;"L"&amp;A1870)*1,Varmeinstallation!A:A,0)),"Ingen varmeinstallationer")</f>
        <v>Fjernvarme/blokvarme (radiatorsystemer eller varmluftanlæg)</v>
      </c>
      <c r="I1870" s="1" t="str">
        <f ca="1">IFERROR(INDEX(Opvarmningsmiddel!B:B,MATCH(INDIRECT($A$1&amp;"M"&amp;A1870)*1,Opvarmningsmiddel!A:A,0)),"")</f>
        <v/>
      </c>
      <c r="J1870" s="1">
        <f t="shared" ca="1" si="384"/>
        <v>0</v>
      </c>
      <c r="K1870" s="1" t="str">
        <f ca="1">IFERROR(INDEX(Relationstabel!$C$3:$K$10,MATCH(VALUE(INDIRECT($A$1&amp;"L"&amp;A1870)),Relationstabel!$A$3:$A$10,0),MATCH(IFERROR(VALUE(INDIRECT($A$1&amp;"M"&amp;A1870)),0),Relationstabel!$C$1:$K$1,0)),"Ingen varmeinstallationer")</f>
        <v>Fjernvarme/ Blokvarme</v>
      </c>
      <c r="L1870" s="1" t="str">
        <f ca="1">INDEX(Anvendelseskode!B:B,MATCH($E1870,Anvendelseskode!$A:$A,0))</f>
        <v>Fritliggende enfamilieshus (parcelhus)</v>
      </c>
      <c r="M1870" s="1" t="str">
        <f ca="1">INDEX(Anvendelseskode!C:C,MATCH($E1870,Anvendelseskode!$A:$A,0))</f>
        <v>Parcelhuse</v>
      </c>
      <c r="N1870" s="1" t="str">
        <f ca="1">INDEX(Anvendelseskode!D:D,MATCH($E1870,Anvendelseskode!$A:$A,0))</f>
        <v>Private husholdninger</v>
      </c>
      <c r="O1870" s="1" t="str">
        <f ca="1">IFERROR(INDEX(SBi!$2:$2,MATCH(G1870,SBi!$1:$1,1)),SBi!$K$2)</f>
        <v>1961-1972</v>
      </c>
      <c r="P1870" s="1">
        <f ca="1">IFERROR(INDEX(SBi!$C$3:$K$28,MATCH(E1870,SBi!$B$3:$B$28,0),MATCH(O1870,SBi!$C$2:$K$2,0)),0)</f>
        <v>134.30000000000001</v>
      </c>
      <c r="Q1870" s="19">
        <f t="shared" ca="1" si="385"/>
        <v>14.235800000000001</v>
      </c>
      <c r="R1870" s="19" t="str">
        <f ca="1">IFERROR(INDEX(VpD!$2:$2,MATCH(G1870,VpD!$1:$1,1)),VpD!$I$2)</f>
        <v>1961-1972</v>
      </c>
      <c r="S1870" s="1">
        <f ca="1">IFERROR(INDEX(VpD!$C$3:$I$27,MATCH(E1870,VpD!$B$3:$B$27,0),MATCH(R1870,VpD!$C$2:$I$2,0)),0)</f>
        <v>143</v>
      </c>
      <c r="T1870" s="19">
        <f t="shared" ca="1" si="386"/>
        <v>15.157999999999999</v>
      </c>
      <c r="U1870" s="14" t="str">
        <f t="shared" ca="1" si="387"/>
        <v xml:space="preserve">711267.22 </v>
      </c>
      <c r="V1870" s="14" t="str">
        <f t="shared" ca="1" si="388"/>
        <v>6171610.21</v>
      </c>
      <c r="W1870" s="14" t="str">
        <f t="shared" ca="1" si="389"/>
        <v>POINT(711267.22 6171610.21)</v>
      </c>
      <c r="X1870" s="14" t="str">
        <f>IFERROR(INDEX(BygningOmraade!B:B,MATCH(A1870,BygningOmraade!A:A,0)),"")</f>
        <v/>
      </c>
    </row>
    <row r="1871" spans="1:24" s="14" customFormat="1" x14ac:dyDescent="0.25">
      <c r="A1871" s="14">
        <f t="shared" si="377"/>
        <v>1871</v>
      </c>
      <c r="B1871" s="14" t="str">
        <f t="shared" ca="1" si="378"/>
        <v>6d6322e5-b526-4583-82d2-17f07cb86a24</v>
      </c>
      <c r="C1871" s="14" t="str">
        <f t="shared" ca="1" si="379"/>
        <v>0a3f507e-1b04-32b8-e044-0003ba298018</v>
      </c>
      <c r="D1871" s="14">
        <f t="shared" ca="1" si="380"/>
        <v>996190</v>
      </c>
      <c r="E1871" s="1">
        <f t="shared" ca="1" si="381"/>
        <v>120</v>
      </c>
      <c r="F1871" s="1">
        <f t="shared" ca="1" si="382"/>
        <v>126</v>
      </c>
      <c r="G1871" s="1">
        <f t="shared" ca="1" si="383"/>
        <v>1997</v>
      </c>
      <c r="H1871" s="1" t="str">
        <f ca="1">IFERROR(INDEX(Varmeinstallation!B:B,MATCH(INDIRECT($A$1&amp;"L"&amp;A1871)*1,Varmeinstallation!A:A,0)),"Ingen varmeinstallationer")</f>
        <v>Centralvarme fra eget anlæg, et-kammer fyr</v>
      </c>
      <c r="I1871" s="1" t="str">
        <f ca="1">IFERROR(INDEX(Opvarmningsmiddel!B:B,MATCH(INDIRECT($A$1&amp;"M"&amp;A1871)*1,Opvarmningsmiddel!A:A,0)),"")</f>
        <v>Naturgas</v>
      </c>
      <c r="J1871" s="1">
        <f t="shared" ca="1" si="384"/>
        <v>0</v>
      </c>
      <c r="K1871" s="1" t="str">
        <f ca="1">IFERROR(INDEX(Relationstabel!$C$3:$K$10,MATCH(VALUE(INDIRECT($A$1&amp;"L"&amp;A1871)),Relationstabel!$A$3:$A$10,0),MATCH(IFERROR(VALUE(INDIRECT($A$1&amp;"M"&amp;A1871)),0),Relationstabel!$C$1:$K$1,0)),"Ingen varmeinstallationer")</f>
        <v>Naturgas</v>
      </c>
      <c r="L1871" s="1" t="str">
        <f ca="1">INDEX(Anvendelseskode!B:B,MATCH($E1871,Anvendelseskode!$A:$A,0))</f>
        <v>Fritliggende enfamilieshus (parcelhus)</v>
      </c>
      <c r="M1871" s="1" t="str">
        <f ca="1">INDEX(Anvendelseskode!C:C,MATCH($E1871,Anvendelseskode!$A:$A,0))</f>
        <v>Parcelhuse</v>
      </c>
      <c r="N1871" s="1" t="str">
        <f ca="1">INDEX(Anvendelseskode!D:D,MATCH($E1871,Anvendelseskode!$A:$A,0))</f>
        <v>Private husholdninger</v>
      </c>
      <c r="O1871" s="1" t="str">
        <f ca="1">IFERROR(INDEX(SBi!$2:$2,MATCH(G1871,SBi!$1:$1,1)),SBi!$K$2)</f>
        <v>1979-1998</v>
      </c>
      <c r="P1871" s="1">
        <f ca="1">IFERROR(INDEX(SBi!$C$3:$K$28,MATCH(E1871,SBi!$B$3:$B$28,0),MATCH(O1871,SBi!$C$2:$K$2,0)),0)</f>
        <v>105.4</v>
      </c>
      <c r="Q1871" s="19">
        <f t="shared" ca="1" si="385"/>
        <v>13.280400000000002</v>
      </c>
      <c r="R1871" s="19" t="str">
        <f ca="1">IFERROR(INDEX(VpD!$2:$2,MATCH(G1871,VpD!$1:$1,1)),VpD!$I$2)</f>
        <v>1979-1998</v>
      </c>
      <c r="S1871" s="1">
        <f ca="1">IFERROR(INDEX(VpD!$C$3:$I$27,MATCH(E1871,VpD!$B$3:$B$27,0),MATCH(R1871,VpD!$C$2:$I$2,0)),0)</f>
        <v>90</v>
      </c>
      <c r="T1871" s="19">
        <f t="shared" ca="1" si="386"/>
        <v>11.34</v>
      </c>
      <c r="U1871" s="14" t="str">
        <f t="shared" ca="1" si="387"/>
        <v xml:space="preserve">713079.15 </v>
      </c>
      <c r="V1871" s="14" t="str">
        <f t="shared" ca="1" si="388"/>
        <v>6169004.6</v>
      </c>
      <c r="W1871" s="14" t="str">
        <f t="shared" ca="1" si="389"/>
        <v>POINT(713079.15 6169004.6)</v>
      </c>
      <c r="X1871" s="14" t="str">
        <f>IFERROR(INDEX(BygningOmraade!B:B,MATCH(A1871,BygningOmraade!A:A,0)),"")</f>
        <v/>
      </c>
    </row>
    <row r="1872" spans="1:24" s="14" customFormat="1" x14ac:dyDescent="0.25">
      <c r="A1872" s="14">
        <f t="shared" si="377"/>
        <v>1872</v>
      </c>
      <c r="B1872" s="14" t="str">
        <f t="shared" ca="1" si="378"/>
        <v>6d762094-0f88-4179-bd39-164ec8e06dfc</v>
      </c>
      <c r="C1872" s="14" t="str">
        <f t="shared" ca="1" si="379"/>
        <v>0a3f507e-1c5b-32b8-e044-0003ba298018</v>
      </c>
      <c r="D1872" s="14">
        <f t="shared" ca="1" si="380"/>
        <v>997638</v>
      </c>
      <c r="E1872" s="1">
        <f t="shared" ca="1" si="381"/>
        <v>120</v>
      </c>
      <c r="F1872" s="1">
        <f t="shared" ca="1" si="382"/>
        <v>158</v>
      </c>
      <c r="G1872" s="1">
        <f t="shared" ca="1" si="383"/>
        <v>2015</v>
      </c>
      <c r="H1872" s="1" t="str">
        <f ca="1">IFERROR(INDEX(Varmeinstallation!B:B,MATCH(INDIRECT($A$1&amp;"L"&amp;A1872)*1,Varmeinstallation!A:A,0)),"Ingen varmeinstallationer")</f>
        <v>Centralvarme fra eget anlæg, et-kammer fyr</v>
      </c>
      <c r="I1872" s="1" t="str">
        <f ca="1">IFERROR(INDEX(Opvarmningsmiddel!B:B,MATCH(INDIRECT($A$1&amp;"M"&amp;A1872)*1,Opvarmningsmiddel!A:A,0)),"")</f>
        <v>Naturgas</v>
      </c>
      <c r="J1872" s="1">
        <f t="shared" ca="1" si="384"/>
        <v>90</v>
      </c>
      <c r="K1872" s="1" t="str">
        <f ca="1">IFERROR(INDEX(Relationstabel!$C$3:$K$10,MATCH(VALUE(INDIRECT($A$1&amp;"L"&amp;A1872)),Relationstabel!$A$3:$A$10,0),MATCH(IFERROR(VALUE(INDIRECT($A$1&amp;"M"&amp;A1872)),0),Relationstabel!$C$1:$K$1,0)),"Ingen varmeinstallationer")</f>
        <v>Naturgas</v>
      </c>
      <c r="L1872" s="1" t="str">
        <f ca="1">INDEX(Anvendelseskode!B:B,MATCH($E1872,Anvendelseskode!$A:$A,0))</f>
        <v>Fritliggende enfamilieshus (parcelhus)</v>
      </c>
      <c r="M1872" s="1" t="str">
        <f ca="1">INDEX(Anvendelseskode!C:C,MATCH($E1872,Anvendelseskode!$A:$A,0))</f>
        <v>Parcelhuse</v>
      </c>
      <c r="N1872" s="1" t="str">
        <f ca="1">INDEX(Anvendelseskode!D:D,MATCH($E1872,Anvendelseskode!$A:$A,0))</f>
        <v>Private husholdninger</v>
      </c>
      <c r="O1872" s="1" t="str">
        <f ca="1">IFERROR(INDEX(SBi!$2:$2,MATCH(G1872,SBi!$1:$1,1)),SBi!$K$2)</f>
        <v>Efter 2006</v>
      </c>
      <c r="P1872" s="1">
        <f ca="1">IFERROR(INDEX(SBi!$C$3:$K$28,MATCH(E1872,SBi!$B$3:$B$28,0),MATCH(O1872,SBi!$C$2:$K$2,0)),0)</f>
        <v>67.3</v>
      </c>
      <c r="Q1872" s="19">
        <f t="shared" ca="1" si="385"/>
        <v>10.6334</v>
      </c>
      <c r="R1872" s="19" t="str">
        <f ca="1">IFERROR(INDEX(VpD!$2:$2,MATCH(G1872,VpD!$1:$1,1)),VpD!$I$2)</f>
        <v>&gt;1998</v>
      </c>
      <c r="S1872" s="1">
        <f ca="1">IFERROR(INDEX(VpD!$C$3:$I$27,MATCH(E1872,VpD!$B$3:$B$27,0),MATCH(R1872,VpD!$C$2:$I$2,0)),0)</f>
        <v>72</v>
      </c>
      <c r="T1872" s="19">
        <f t="shared" ca="1" si="386"/>
        <v>11.375999999999999</v>
      </c>
      <c r="U1872" s="14" t="str">
        <f t="shared" ca="1" si="387"/>
        <v xml:space="preserve">714249.42 </v>
      </c>
      <c r="V1872" s="14" t="str">
        <f t="shared" ca="1" si="388"/>
        <v>6168713.43</v>
      </c>
      <c r="W1872" s="14" t="str">
        <f t="shared" ca="1" si="389"/>
        <v>POINT(714249.42 6168713.43)</v>
      </c>
      <c r="X1872" s="14" t="str">
        <f>IFERROR(INDEX(BygningOmraade!B:B,MATCH(A1872,BygningOmraade!A:A,0)),"")</f>
        <v/>
      </c>
    </row>
    <row r="1873" spans="1:24" s="14" customFormat="1" x14ac:dyDescent="0.25">
      <c r="A1873" s="14">
        <f t="shared" si="377"/>
        <v>1873</v>
      </c>
      <c r="B1873" s="14" t="str">
        <f t="shared" ca="1" si="378"/>
        <v>6d79e3f7-2795-457e-b4e2-7b304ced2833</v>
      </c>
      <c r="C1873" s="14" t="str">
        <f t="shared" ca="1" si="379"/>
        <v>0a3f507e-165d-32b8-e044-0003ba298018</v>
      </c>
      <c r="D1873" s="14">
        <f t="shared" ca="1" si="380"/>
        <v>996887</v>
      </c>
      <c r="E1873" s="1">
        <f t="shared" ca="1" si="381"/>
        <v>130</v>
      </c>
      <c r="F1873" s="1">
        <f t="shared" ca="1" si="382"/>
        <v>102</v>
      </c>
      <c r="G1873" s="1">
        <f t="shared" ca="1" si="383"/>
        <v>1978</v>
      </c>
      <c r="H1873" s="1" t="str">
        <f ca="1">IFERROR(INDEX(Varmeinstallation!B:B,MATCH(INDIRECT($A$1&amp;"L"&amp;A1873)*1,Varmeinstallation!A:A,0)),"Ingen varmeinstallationer")</f>
        <v>Fjernvarme/blokvarme (radiatorsystemer eller varmluftanlæg)</v>
      </c>
      <c r="I1873" s="1" t="str">
        <f ca="1">IFERROR(INDEX(Opvarmningsmiddel!B:B,MATCH(INDIRECT($A$1&amp;"M"&amp;A1873)*1,Opvarmningsmiddel!A:A,0)),"")</f>
        <v/>
      </c>
      <c r="J1873" s="1">
        <f t="shared" ca="1" si="384"/>
        <v>0</v>
      </c>
      <c r="K1873" s="1" t="str">
        <f ca="1">IFERROR(INDEX(Relationstabel!$C$3:$K$10,MATCH(VALUE(INDIRECT($A$1&amp;"L"&amp;A1873)),Relationstabel!$A$3:$A$10,0),MATCH(IFERROR(VALUE(INDIRECT($A$1&amp;"M"&amp;A1873)),0),Relationstabel!$C$1:$K$1,0)),"Ingen varmeinstallationer")</f>
        <v>Fjernvarme/ Blokvarme</v>
      </c>
      <c r="L1873" s="1" t="str">
        <f ca="1">INDEX(Anvendelseskode!B:B,MATCH($E1873,Anvendelseskode!$A:$A,0))</f>
        <v>Række-, kæde-, dobbelthus (lodret adskillelse mellem enhederne)</v>
      </c>
      <c r="M1873" s="1" t="str">
        <f ca="1">INDEX(Anvendelseskode!C:C,MATCH($E1873,Anvendelseskode!$A:$A,0))</f>
        <v>Række-, kæde og dobbelthuse</v>
      </c>
      <c r="N1873" s="1" t="str">
        <f ca="1">INDEX(Anvendelseskode!D:D,MATCH($E1873,Anvendelseskode!$A:$A,0))</f>
        <v>Private husholdninger</v>
      </c>
      <c r="O1873" s="1" t="str">
        <f ca="1">IFERROR(INDEX(SBi!$2:$2,MATCH(G1873,SBi!$1:$1,1)),SBi!$K$2)</f>
        <v>1973-1978</v>
      </c>
      <c r="P1873" s="1">
        <f ca="1">IFERROR(INDEX(SBi!$C$3:$K$28,MATCH(E1873,SBi!$B$3:$B$28,0),MATCH(O1873,SBi!$C$2:$K$2,0)),0)</f>
        <v>112.6</v>
      </c>
      <c r="Q1873" s="19">
        <f t="shared" ca="1" si="385"/>
        <v>11.485199999999999</v>
      </c>
      <c r="R1873" s="19" t="str">
        <f ca="1">IFERROR(INDEX(VpD!$2:$2,MATCH(G1873,VpD!$1:$1,1)),VpD!$I$2)</f>
        <v>1973-1978</v>
      </c>
      <c r="S1873" s="1">
        <f ca="1">IFERROR(INDEX(VpD!$C$3:$I$27,MATCH(E1873,VpD!$B$3:$B$27,0),MATCH(R1873,VpD!$C$2:$I$2,0)),0)</f>
        <v>98</v>
      </c>
      <c r="T1873" s="19">
        <f t="shared" ca="1" si="386"/>
        <v>9.9960000000000004</v>
      </c>
      <c r="U1873" s="14" t="str">
        <f t="shared" ca="1" si="387"/>
        <v xml:space="preserve">713654.01 </v>
      </c>
      <c r="V1873" s="14" t="str">
        <f t="shared" ca="1" si="388"/>
        <v>6169468.24</v>
      </c>
      <c r="W1873" s="14" t="str">
        <f t="shared" ca="1" si="389"/>
        <v>POINT(713654.01 6169468.24)</v>
      </c>
      <c r="X1873" s="14" t="str">
        <f>IFERROR(INDEX(BygningOmraade!B:B,MATCH(A1873,BygningOmraade!A:A,0)),"")</f>
        <v/>
      </c>
    </row>
    <row r="1874" spans="1:24" s="14" customFormat="1" x14ac:dyDescent="0.25">
      <c r="A1874" s="14">
        <f t="shared" si="377"/>
        <v>1874</v>
      </c>
      <c r="B1874" s="14" t="str">
        <f t="shared" ca="1" si="378"/>
        <v>6d7c4131-e204-4ffd-af32-44ab5487c17f</v>
      </c>
      <c r="C1874" s="14" t="str">
        <f t="shared" ca="1" si="379"/>
        <v>0a3f507e-160c-32b8-e044-0003ba298018</v>
      </c>
      <c r="D1874" s="14">
        <f t="shared" ca="1" si="380"/>
        <v>994590</v>
      </c>
      <c r="E1874" s="1">
        <f t="shared" ca="1" si="381"/>
        <v>120</v>
      </c>
      <c r="F1874" s="1">
        <f t="shared" ca="1" si="382"/>
        <v>188</v>
      </c>
      <c r="G1874" s="1">
        <f t="shared" ca="1" si="383"/>
        <v>1985</v>
      </c>
      <c r="H1874" s="1" t="str">
        <f ca="1">IFERROR(INDEX(Varmeinstallation!B:B,MATCH(INDIRECT($A$1&amp;"L"&amp;A1874)*1,Varmeinstallation!A:A,0)),"Ingen varmeinstallationer")</f>
        <v>Centralvarme fra eget anlæg, et-kammer fyr</v>
      </c>
      <c r="I1874" s="1" t="str">
        <f ca="1">IFERROR(INDEX(Opvarmningsmiddel!B:B,MATCH(INDIRECT($A$1&amp;"M"&amp;A1874)*1,Opvarmningsmiddel!A:A,0)),"")</f>
        <v>Naturgas</v>
      </c>
      <c r="J1874" s="1">
        <f t="shared" ca="1" si="384"/>
        <v>0</v>
      </c>
      <c r="K1874" s="1" t="str">
        <f ca="1">IFERROR(INDEX(Relationstabel!$C$3:$K$10,MATCH(VALUE(INDIRECT($A$1&amp;"L"&amp;A1874)),Relationstabel!$A$3:$A$10,0),MATCH(IFERROR(VALUE(INDIRECT($A$1&amp;"M"&amp;A1874)),0),Relationstabel!$C$1:$K$1,0)),"Ingen varmeinstallationer")</f>
        <v>Naturgas</v>
      </c>
      <c r="L1874" s="1" t="str">
        <f ca="1">INDEX(Anvendelseskode!B:B,MATCH($E1874,Anvendelseskode!$A:$A,0))</f>
        <v>Fritliggende enfamilieshus (parcelhus)</v>
      </c>
      <c r="M1874" s="1" t="str">
        <f ca="1">INDEX(Anvendelseskode!C:C,MATCH($E1874,Anvendelseskode!$A:$A,0))</f>
        <v>Parcelhuse</v>
      </c>
      <c r="N1874" s="1" t="str">
        <f ca="1">INDEX(Anvendelseskode!D:D,MATCH($E1874,Anvendelseskode!$A:$A,0))</f>
        <v>Private husholdninger</v>
      </c>
      <c r="O1874" s="1" t="str">
        <f ca="1">IFERROR(INDEX(SBi!$2:$2,MATCH(G1874,SBi!$1:$1,1)),SBi!$K$2)</f>
        <v>1979-1998</v>
      </c>
      <c r="P1874" s="1">
        <f ca="1">IFERROR(INDEX(SBi!$C$3:$K$28,MATCH(E1874,SBi!$B$3:$B$28,0),MATCH(O1874,SBi!$C$2:$K$2,0)),0)</f>
        <v>105.4</v>
      </c>
      <c r="Q1874" s="19">
        <f t="shared" ca="1" si="385"/>
        <v>19.815200000000001</v>
      </c>
      <c r="R1874" s="19" t="str">
        <f ca="1">IFERROR(INDEX(VpD!$2:$2,MATCH(G1874,VpD!$1:$1,1)),VpD!$I$2)</f>
        <v>1979-1998</v>
      </c>
      <c r="S1874" s="1">
        <f ca="1">IFERROR(INDEX(VpD!$C$3:$I$27,MATCH(E1874,VpD!$B$3:$B$27,0),MATCH(R1874,VpD!$C$2:$I$2,0)),0)</f>
        <v>90</v>
      </c>
      <c r="T1874" s="19">
        <f t="shared" ca="1" si="386"/>
        <v>16.920000000000002</v>
      </c>
      <c r="U1874" s="14" t="str">
        <f t="shared" ca="1" si="387"/>
        <v xml:space="preserve">711497.04 </v>
      </c>
      <c r="V1874" s="14" t="str">
        <f t="shared" ca="1" si="388"/>
        <v>6170813.75</v>
      </c>
      <c r="W1874" s="14" t="str">
        <f t="shared" ca="1" si="389"/>
        <v>POINT(711497.04 6170813.75)</v>
      </c>
      <c r="X1874" s="14" t="str">
        <f>IFERROR(INDEX(BygningOmraade!B:B,MATCH(A1874,BygningOmraade!A:A,0)),"")</f>
        <v/>
      </c>
    </row>
    <row r="1875" spans="1:24" s="14" customFormat="1" x14ac:dyDescent="0.25">
      <c r="A1875" s="14">
        <f t="shared" si="377"/>
        <v>1875</v>
      </c>
      <c r="B1875" s="14" t="str">
        <f t="shared" ca="1" si="378"/>
        <v>6d9ad46c-3708-4608-b93f-c23e4108e981</v>
      </c>
      <c r="C1875" s="14" t="str">
        <f t="shared" ca="1" si="379"/>
        <v>0a3f507e-1b77-32b8-e044-0003ba298018</v>
      </c>
      <c r="D1875" s="14">
        <f t="shared" ca="1" si="380"/>
        <v>996631</v>
      </c>
      <c r="E1875" s="1">
        <f t="shared" ca="1" si="381"/>
        <v>130</v>
      </c>
      <c r="F1875" s="1">
        <f t="shared" ca="1" si="382"/>
        <v>109</v>
      </c>
      <c r="G1875" s="1">
        <f t="shared" ca="1" si="383"/>
        <v>1978</v>
      </c>
      <c r="H1875" s="1" t="str">
        <f ca="1">IFERROR(INDEX(Varmeinstallation!B:B,MATCH(INDIRECT($A$1&amp;"L"&amp;A1875)*1,Varmeinstallation!A:A,0)),"Ingen varmeinstallationer")</f>
        <v>Fjernvarme/blokvarme (radiatorsystemer eller varmluftanlæg)</v>
      </c>
      <c r="I1875" s="1" t="str">
        <f ca="1">IFERROR(INDEX(Opvarmningsmiddel!B:B,MATCH(INDIRECT($A$1&amp;"M"&amp;A1875)*1,Opvarmningsmiddel!A:A,0)),"")</f>
        <v/>
      </c>
      <c r="J1875" s="1">
        <f t="shared" ca="1" si="384"/>
        <v>0</v>
      </c>
      <c r="K1875" s="1" t="str">
        <f ca="1">IFERROR(INDEX(Relationstabel!$C$3:$K$10,MATCH(VALUE(INDIRECT($A$1&amp;"L"&amp;A1875)),Relationstabel!$A$3:$A$10,0),MATCH(IFERROR(VALUE(INDIRECT($A$1&amp;"M"&amp;A1875)),0),Relationstabel!$C$1:$K$1,0)),"Ingen varmeinstallationer")</f>
        <v>Fjernvarme/ Blokvarme</v>
      </c>
      <c r="L1875" s="1" t="str">
        <f ca="1">INDEX(Anvendelseskode!B:B,MATCH($E1875,Anvendelseskode!$A:$A,0))</f>
        <v>Række-, kæde-, dobbelthus (lodret adskillelse mellem enhederne)</v>
      </c>
      <c r="M1875" s="1" t="str">
        <f ca="1">INDEX(Anvendelseskode!C:C,MATCH($E1875,Anvendelseskode!$A:$A,0))</f>
        <v>Række-, kæde og dobbelthuse</v>
      </c>
      <c r="N1875" s="1" t="str">
        <f ca="1">INDEX(Anvendelseskode!D:D,MATCH($E1875,Anvendelseskode!$A:$A,0))</f>
        <v>Private husholdninger</v>
      </c>
      <c r="O1875" s="1" t="str">
        <f ca="1">IFERROR(INDEX(SBi!$2:$2,MATCH(G1875,SBi!$1:$1,1)),SBi!$K$2)</f>
        <v>1973-1978</v>
      </c>
      <c r="P1875" s="1">
        <f ca="1">IFERROR(INDEX(SBi!$C$3:$K$28,MATCH(E1875,SBi!$B$3:$B$28,0),MATCH(O1875,SBi!$C$2:$K$2,0)),0)</f>
        <v>112.6</v>
      </c>
      <c r="Q1875" s="19">
        <f t="shared" ca="1" si="385"/>
        <v>12.273399999999999</v>
      </c>
      <c r="R1875" s="19" t="str">
        <f ca="1">IFERROR(INDEX(VpD!$2:$2,MATCH(G1875,VpD!$1:$1,1)),VpD!$I$2)</f>
        <v>1973-1978</v>
      </c>
      <c r="S1875" s="1">
        <f ca="1">IFERROR(INDEX(VpD!$C$3:$I$27,MATCH(E1875,VpD!$B$3:$B$27,0),MATCH(R1875,VpD!$C$2:$I$2,0)),0)</f>
        <v>98</v>
      </c>
      <c r="T1875" s="19">
        <f t="shared" ca="1" si="386"/>
        <v>10.682</v>
      </c>
      <c r="U1875" s="14" t="str">
        <f t="shared" ca="1" si="387"/>
        <v xml:space="preserve">713536.96 </v>
      </c>
      <c r="V1875" s="14" t="str">
        <f t="shared" ca="1" si="388"/>
        <v>6169712.33</v>
      </c>
      <c r="W1875" s="14" t="str">
        <f t="shared" ca="1" si="389"/>
        <v>POINT(713536.96 6169712.33)</v>
      </c>
      <c r="X1875" s="14" t="str">
        <f>IFERROR(INDEX(BygningOmraade!B:B,MATCH(A1875,BygningOmraade!A:A,0)),"")</f>
        <v/>
      </c>
    </row>
    <row r="1876" spans="1:24" s="14" customFormat="1" x14ac:dyDescent="0.25">
      <c r="A1876" s="14">
        <f t="shared" si="377"/>
        <v>1876</v>
      </c>
      <c r="B1876" s="14" t="str">
        <f t="shared" ca="1" si="378"/>
        <v>6da3cd47-fda4-4121-a881-414e914a224e</v>
      </c>
      <c r="C1876" s="14" t="str">
        <f t="shared" ca="1" si="379"/>
        <v>0a3f507e-15b4-32b8-e044-0003ba298018</v>
      </c>
      <c r="D1876" s="14">
        <f t="shared" ca="1" si="380"/>
        <v>995898</v>
      </c>
      <c r="E1876" s="1">
        <f t="shared" ca="1" si="381"/>
        <v>130</v>
      </c>
      <c r="F1876" s="1">
        <f t="shared" ca="1" si="382"/>
        <v>159</v>
      </c>
      <c r="G1876" s="1">
        <f t="shared" ca="1" si="383"/>
        <v>1975</v>
      </c>
      <c r="H1876" s="1" t="str">
        <f ca="1">IFERROR(INDEX(Varmeinstallation!B:B,MATCH(INDIRECT($A$1&amp;"L"&amp;A1876)*1,Varmeinstallation!A:A,0)),"Ingen varmeinstallationer")</f>
        <v>Centralvarme fra eget anlæg, et-kammer fyr</v>
      </c>
      <c r="I1876" s="1" t="str">
        <f ca="1">IFERROR(INDEX(Opvarmningsmiddel!B:B,MATCH(INDIRECT($A$1&amp;"M"&amp;A1876)*1,Opvarmningsmiddel!A:A,0)),"")</f>
        <v>Naturgas</v>
      </c>
      <c r="J1876" s="1">
        <f t="shared" ca="1" si="384"/>
        <v>2</v>
      </c>
      <c r="K1876" s="1" t="str">
        <f ca="1">IFERROR(INDEX(Relationstabel!$C$3:$K$10,MATCH(VALUE(INDIRECT($A$1&amp;"L"&amp;A1876)),Relationstabel!$A$3:$A$10,0),MATCH(IFERROR(VALUE(INDIRECT($A$1&amp;"M"&amp;A1876)),0),Relationstabel!$C$1:$K$1,0)),"Ingen varmeinstallationer")</f>
        <v>Naturgas</v>
      </c>
      <c r="L1876" s="1" t="str">
        <f ca="1">INDEX(Anvendelseskode!B:B,MATCH($E1876,Anvendelseskode!$A:$A,0))</f>
        <v>Række-, kæde-, dobbelthus (lodret adskillelse mellem enhederne)</v>
      </c>
      <c r="M1876" s="1" t="str">
        <f ca="1">INDEX(Anvendelseskode!C:C,MATCH($E1876,Anvendelseskode!$A:$A,0))</f>
        <v>Række-, kæde og dobbelthuse</v>
      </c>
      <c r="N1876" s="1" t="str">
        <f ca="1">INDEX(Anvendelseskode!D:D,MATCH($E1876,Anvendelseskode!$A:$A,0))</f>
        <v>Private husholdninger</v>
      </c>
      <c r="O1876" s="1" t="str">
        <f ca="1">IFERROR(INDEX(SBi!$2:$2,MATCH(G1876,SBi!$1:$1,1)),SBi!$K$2)</f>
        <v>1973-1978</v>
      </c>
      <c r="P1876" s="1">
        <f ca="1">IFERROR(INDEX(SBi!$C$3:$K$28,MATCH(E1876,SBi!$B$3:$B$28,0),MATCH(O1876,SBi!$C$2:$K$2,0)),0)</f>
        <v>112.6</v>
      </c>
      <c r="Q1876" s="19">
        <f t="shared" ca="1" si="385"/>
        <v>17.903399999999998</v>
      </c>
      <c r="R1876" s="19" t="str">
        <f ca="1">IFERROR(INDEX(VpD!$2:$2,MATCH(G1876,VpD!$1:$1,1)),VpD!$I$2)</f>
        <v>1973-1978</v>
      </c>
      <c r="S1876" s="1">
        <f ca="1">IFERROR(INDEX(VpD!$C$3:$I$27,MATCH(E1876,VpD!$B$3:$B$27,0),MATCH(R1876,VpD!$C$2:$I$2,0)),0)</f>
        <v>98</v>
      </c>
      <c r="T1876" s="19">
        <f t="shared" ca="1" si="386"/>
        <v>15.582000000000001</v>
      </c>
      <c r="U1876" s="14" t="str">
        <f t="shared" ca="1" si="387"/>
        <v xml:space="preserve">712841.69 </v>
      </c>
      <c r="V1876" s="14" t="str">
        <f t="shared" ca="1" si="388"/>
        <v>6169039.72</v>
      </c>
      <c r="W1876" s="14" t="str">
        <f t="shared" ca="1" si="389"/>
        <v>POINT(712841.69 6169039.72)</v>
      </c>
      <c r="X1876" s="14" t="str">
        <f>IFERROR(INDEX(BygningOmraade!B:B,MATCH(A1876,BygningOmraade!A:A,0)),"")</f>
        <v/>
      </c>
    </row>
    <row r="1877" spans="1:24" s="14" customFormat="1" x14ac:dyDescent="0.25">
      <c r="A1877" s="14">
        <f t="shared" si="377"/>
        <v>1877</v>
      </c>
      <c r="B1877" s="14" t="str">
        <f t="shared" ca="1" si="378"/>
        <v>6db5fb19-c387-41a9-9b78-c7ef60bf757f</v>
      </c>
      <c r="C1877" s="14" t="str">
        <f t="shared" ca="1" si="379"/>
        <v>0a3f507e-21d6-32b8-e044-0003ba298018</v>
      </c>
      <c r="D1877" s="14">
        <f t="shared" ca="1" si="380"/>
        <v>997062</v>
      </c>
      <c r="E1877" s="1">
        <f t="shared" ca="1" si="381"/>
        <v>130</v>
      </c>
      <c r="F1877" s="1">
        <f t="shared" ca="1" si="382"/>
        <v>109</v>
      </c>
      <c r="G1877" s="1">
        <f t="shared" ca="1" si="383"/>
        <v>1978</v>
      </c>
      <c r="H1877" s="1" t="str">
        <f ca="1">IFERROR(INDEX(Varmeinstallation!B:B,MATCH(INDIRECT($A$1&amp;"L"&amp;A1877)*1,Varmeinstallation!A:A,0)),"Ingen varmeinstallationer")</f>
        <v>Fjernvarme/blokvarme (radiatorsystemer eller varmluftanlæg)</v>
      </c>
      <c r="I1877" s="1" t="str">
        <f ca="1">IFERROR(INDEX(Opvarmningsmiddel!B:B,MATCH(INDIRECT($A$1&amp;"M"&amp;A1877)*1,Opvarmningsmiddel!A:A,0)),"")</f>
        <v/>
      </c>
      <c r="J1877" s="1">
        <f t="shared" ca="1" si="384"/>
        <v>0</v>
      </c>
      <c r="K1877" s="1" t="str">
        <f ca="1">IFERROR(INDEX(Relationstabel!$C$3:$K$10,MATCH(VALUE(INDIRECT($A$1&amp;"L"&amp;A1877)),Relationstabel!$A$3:$A$10,0),MATCH(IFERROR(VALUE(INDIRECT($A$1&amp;"M"&amp;A1877)),0),Relationstabel!$C$1:$K$1,0)),"Ingen varmeinstallationer")</f>
        <v>Fjernvarme/ Blokvarme</v>
      </c>
      <c r="L1877" s="1" t="str">
        <f ca="1">INDEX(Anvendelseskode!B:B,MATCH($E1877,Anvendelseskode!$A:$A,0))</f>
        <v>Række-, kæde-, dobbelthus (lodret adskillelse mellem enhederne)</v>
      </c>
      <c r="M1877" s="1" t="str">
        <f ca="1">INDEX(Anvendelseskode!C:C,MATCH($E1877,Anvendelseskode!$A:$A,0))</f>
        <v>Række-, kæde og dobbelthuse</v>
      </c>
      <c r="N1877" s="1" t="str">
        <f ca="1">INDEX(Anvendelseskode!D:D,MATCH($E1877,Anvendelseskode!$A:$A,0))</f>
        <v>Private husholdninger</v>
      </c>
      <c r="O1877" s="1" t="str">
        <f ca="1">IFERROR(INDEX(SBi!$2:$2,MATCH(G1877,SBi!$1:$1,1)),SBi!$K$2)</f>
        <v>1973-1978</v>
      </c>
      <c r="P1877" s="1">
        <f ca="1">IFERROR(INDEX(SBi!$C$3:$K$28,MATCH(E1877,SBi!$B$3:$B$28,0),MATCH(O1877,SBi!$C$2:$K$2,0)),0)</f>
        <v>112.6</v>
      </c>
      <c r="Q1877" s="19">
        <f t="shared" ca="1" si="385"/>
        <v>12.273399999999999</v>
      </c>
      <c r="R1877" s="19" t="str">
        <f ca="1">IFERROR(INDEX(VpD!$2:$2,MATCH(G1877,VpD!$1:$1,1)),VpD!$I$2)</f>
        <v>1973-1978</v>
      </c>
      <c r="S1877" s="1">
        <f ca="1">IFERROR(INDEX(VpD!$C$3:$I$27,MATCH(E1877,VpD!$B$3:$B$27,0),MATCH(R1877,VpD!$C$2:$I$2,0)),0)</f>
        <v>98</v>
      </c>
      <c r="T1877" s="19">
        <f t="shared" ca="1" si="386"/>
        <v>10.682</v>
      </c>
      <c r="U1877" s="14" t="str">
        <f t="shared" ca="1" si="387"/>
        <v xml:space="preserve">713572.13 </v>
      </c>
      <c r="V1877" s="14" t="str">
        <f t="shared" ca="1" si="388"/>
        <v>6169710.29</v>
      </c>
      <c r="W1877" s="14" t="str">
        <f t="shared" ca="1" si="389"/>
        <v>POINT(713572.13 6169710.29)</v>
      </c>
      <c r="X1877" s="14" t="str">
        <f>IFERROR(INDEX(BygningOmraade!B:B,MATCH(A1877,BygningOmraade!A:A,0)),"")</f>
        <v/>
      </c>
    </row>
    <row r="1878" spans="1:24" s="14" customFormat="1" x14ac:dyDescent="0.25">
      <c r="A1878" s="14">
        <f t="shared" si="377"/>
        <v>1878</v>
      </c>
      <c r="B1878" s="14" t="str">
        <f t="shared" ca="1" si="378"/>
        <v>6ddc9805-d6c4-48ba-be02-3670c852680d</v>
      </c>
      <c r="C1878" s="14" t="str">
        <f t="shared" ca="1" si="379"/>
        <v>0a3f507e-1b12-32b8-e044-0003ba298018</v>
      </c>
      <c r="D1878" s="14">
        <f t="shared" ca="1" si="380"/>
        <v>995498</v>
      </c>
      <c r="E1878" s="1">
        <f t="shared" ca="1" si="381"/>
        <v>420</v>
      </c>
      <c r="F1878" s="1">
        <f t="shared" ca="1" si="382"/>
        <v>850</v>
      </c>
      <c r="G1878" s="1">
        <f t="shared" ca="1" si="383"/>
        <v>2000</v>
      </c>
      <c r="H1878" s="1" t="str">
        <f ca="1">IFERROR(INDEX(Varmeinstallation!B:B,MATCH(INDIRECT($A$1&amp;"L"&amp;A1878)*1,Varmeinstallation!A:A,0)),"Ingen varmeinstallationer")</f>
        <v>Fjernvarme/blokvarme (radiatorsystemer eller varmluftanlæg)</v>
      </c>
      <c r="I1878" s="1" t="str">
        <f ca="1">IFERROR(INDEX(Opvarmningsmiddel!B:B,MATCH(INDIRECT($A$1&amp;"M"&amp;A1878)*1,Opvarmningsmiddel!A:A,0)),"")</f>
        <v/>
      </c>
      <c r="J1878" s="1">
        <f t="shared" ca="1" si="384"/>
        <v>0</v>
      </c>
      <c r="K1878" s="1" t="str">
        <f ca="1">IFERROR(INDEX(Relationstabel!$C$3:$K$10,MATCH(VALUE(INDIRECT($A$1&amp;"L"&amp;A1878)),Relationstabel!$A$3:$A$10,0),MATCH(IFERROR(VALUE(INDIRECT($A$1&amp;"M"&amp;A1878)),0),Relationstabel!$C$1:$K$1,0)),"Ingen varmeinstallationer")</f>
        <v>Fjernvarme/ Blokvarme</v>
      </c>
      <c r="L1878" s="1" t="str">
        <f ca="1">INDEX(Anvendelseskode!B:B,MATCH($E1878,Anvendelseskode!$A:$A,0))</f>
        <v>Bygning til undervisning og forskning (skole, gymnasium, forskningslabratorium o.lign.)</v>
      </c>
      <c r="M1878" s="1" t="str">
        <f ca="1">INDEX(Anvendelseskode!C:C,MATCH($E1878,Anvendelseskode!$A:$A,0))</f>
        <v>Undervisning, forskning o.l.</v>
      </c>
      <c r="N1878" s="1" t="str">
        <f ca="1">INDEX(Anvendelseskode!D:D,MATCH($E1878,Anvendelseskode!$A:$A,0))</f>
        <v>Kommunale og andre offentlige institutioner</v>
      </c>
      <c r="O1878" s="1" t="str">
        <f ca="1">IFERROR(INDEX(SBi!$2:$2,MATCH(G1878,SBi!$1:$1,1)),SBi!$K$2)</f>
        <v>1999-2006</v>
      </c>
      <c r="P1878" s="1">
        <f ca="1">IFERROR(INDEX(SBi!$C$3:$K$28,MATCH(E1878,SBi!$B$3:$B$28,0),MATCH(O1878,SBi!$C$2:$K$2,0)),0)</f>
        <v>100</v>
      </c>
      <c r="Q1878" s="19">
        <f t="shared" ca="1" si="385"/>
        <v>85</v>
      </c>
      <c r="R1878" s="19" t="str">
        <f ca="1">IFERROR(INDEX(VpD!$2:$2,MATCH(G1878,VpD!$1:$1,1)),VpD!$I$2)</f>
        <v>&gt;1998</v>
      </c>
      <c r="S1878" s="1">
        <f ca="1">IFERROR(INDEX(VpD!$C$3:$I$27,MATCH(E1878,VpD!$B$3:$B$27,0),MATCH(R1878,VpD!$C$2:$I$2,0)),0)</f>
        <v>98</v>
      </c>
      <c r="T1878" s="19">
        <f t="shared" ca="1" si="386"/>
        <v>83.3</v>
      </c>
      <c r="U1878" s="14" t="str">
        <f t="shared" ca="1" si="387"/>
        <v xml:space="preserve">712080.95 </v>
      </c>
      <c r="V1878" s="14" t="str">
        <f t="shared" ca="1" si="388"/>
        <v>6170347.41</v>
      </c>
      <c r="W1878" s="14" t="str">
        <f t="shared" ca="1" si="389"/>
        <v>POINT(712080.95 6170347.41)</v>
      </c>
      <c r="X1878" s="14" t="str">
        <f>IFERROR(INDEX(BygningOmraade!B:B,MATCH(A1878,BygningOmraade!A:A,0)),"")</f>
        <v/>
      </c>
    </row>
    <row r="1879" spans="1:24" s="14" customFormat="1" x14ac:dyDescent="0.25">
      <c r="A1879" s="14">
        <f t="shared" si="377"/>
        <v>1879</v>
      </c>
      <c r="B1879" s="14" t="str">
        <f t="shared" ca="1" si="378"/>
        <v>6debcc1d-9a43-404d-894b-4371af0587c8</v>
      </c>
      <c r="C1879" s="14" t="str">
        <f t="shared" ca="1" si="379"/>
        <v>0a3f507e-1f8a-32b8-e044-0003ba298018</v>
      </c>
      <c r="D1879" s="14">
        <f t="shared" ca="1" si="380"/>
        <v>994008</v>
      </c>
      <c r="E1879" s="1">
        <f t="shared" ca="1" si="381"/>
        <v>120</v>
      </c>
      <c r="F1879" s="1">
        <f t="shared" ca="1" si="382"/>
        <v>119</v>
      </c>
      <c r="G1879" s="1">
        <f t="shared" ca="1" si="383"/>
        <v>1982</v>
      </c>
      <c r="H1879" s="1" t="str">
        <f ca="1">IFERROR(INDEX(Varmeinstallation!B:B,MATCH(INDIRECT($A$1&amp;"L"&amp;A1879)*1,Varmeinstallation!A:A,0)),"Ingen varmeinstallationer")</f>
        <v>Centralvarme fra eget anlæg, et-kammer fyr</v>
      </c>
      <c r="I1879" s="1" t="str">
        <f ca="1">IFERROR(INDEX(Opvarmningsmiddel!B:B,MATCH(INDIRECT($A$1&amp;"M"&amp;A1879)*1,Opvarmningsmiddel!A:A,0)),"")</f>
        <v>Naturgas</v>
      </c>
      <c r="J1879" s="1">
        <f t="shared" ca="1" si="384"/>
        <v>2</v>
      </c>
      <c r="K1879" s="1" t="str">
        <f ca="1">IFERROR(INDEX(Relationstabel!$C$3:$K$10,MATCH(VALUE(INDIRECT($A$1&amp;"L"&amp;A1879)),Relationstabel!$A$3:$A$10,0),MATCH(IFERROR(VALUE(INDIRECT($A$1&amp;"M"&amp;A1879)),0),Relationstabel!$C$1:$K$1,0)),"Ingen varmeinstallationer")</f>
        <v>Naturgas</v>
      </c>
      <c r="L1879" s="1" t="str">
        <f ca="1">INDEX(Anvendelseskode!B:B,MATCH($E1879,Anvendelseskode!$A:$A,0))</f>
        <v>Fritliggende enfamilieshus (parcelhus)</v>
      </c>
      <c r="M1879" s="1" t="str">
        <f ca="1">INDEX(Anvendelseskode!C:C,MATCH($E1879,Anvendelseskode!$A:$A,0))</f>
        <v>Parcelhuse</v>
      </c>
      <c r="N1879" s="1" t="str">
        <f ca="1">INDEX(Anvendelseskode!D:D,MATCH($E1879,Anvendelseskode!$A:$A,0))</f>
        <v>Private husholdninger</v>
      </c>
      <c r="O1879" s="1" t="str">
        <f ca="1">IFERROR(INDEX(SBi!$2:$2,MATCH(G1879,SBi!$1:$1,1)),SBi!$K$2)</f>
        <v>1979-1998</v>
      </c>
      <c r="P1879" s="1">
        <f ca="1">IFERROR(INDEX(SBi!$C$3:$K$28,MATCH(E1879,SBi!$B$3:$B$28,0),MATCH(O1879,SBi!$C$2:$K$2,0)),0)</f>
        <v>105.4</v>
      </c>
      <c r="Q1879" s="19">
        <f t="shared" ca="1" si="385"/>
        <v>12.5426</v>
      </c>
      <c r="R1879" s="19" t="str">
        <f ca="1">IFERROR(INDEX(VpD!$2:$2,MATCH(G1879,VpD!$1:$1,1)),VpD!$I$2)</f>
        <v>1979-1998</v>
      </c>
      <c r="S1879" s="1">
        <f ca="1">IFERROR(INDEX(VpD!$C$3:$I$27,MATCH(E1879,VpD!$B$3:$B$27,0),MATCH(R1879,VpD!$C$2:$I$2,0)),0)</f>
        <v>90</v>
      </c>
      <c r="T1879" s="19">
        <f t="shared" ca="1" si="386"/>
        <v>10.71</v>
      </c>
      <c r="U1879" s="14" t="str">
        <f t="shared" ca="1" si="387"/>
        <v xml:space="preserve">711105.81 </v>
      </c>
      <c r="V1879" s="14" t="str">
        <f t="shared" ca="1" si="388"/>
        <v>6171506.27</v>
      </c>
      <c r="W1879" s="14" t="str">
        <f t="shared" ca="1" si="389"/>
        <v>POINT(711105.81 6171506.27)</v>
      </c>
      <c r="X1879" s="14" t="str">
        <f>IFERROR(INDEX(BygningOmraade!B:B,MATCH(A1879,BygningOmraade!A:A,0)),"")</f>
        <v/>
      </c>
    </row>
    <row r="1880" spans="1:24" s="14" customFormat="1" x14ac:dyDescent="0.25">
      <c r="A1880" s="14">
        <f t="shared" si="377"/>
        <v>1880</v>
      </c>
      <c r="B1880" s="14" t="str">
        <f t="shared" ca="1" si="378"/>
        <v>6dfeee5a-3ca4-4069-a7b9-1792705825a2</v>
      </c>
      <c r="C1880" s="14" t="str">
        <f t="shared" ca="1" si="379"/>
        <v>0a3f507e-18d9-32b8-e044-0003ba298018</v>
      </c>
      <c r="D1880" s="14">
        <f t="shared" ca="1" si="380"/>
        <v>994243</v>
      </c>
      <c r="E1880" s="1">
        <f t="shared" ca="1" si="381"/>
        <v>130</v>
      </c>
      <c r="F1880" s="1">
        <f t="shared" ca="1" si="382"/>
        <v>0</v>
      </c>
      <c r="G1880" s="1">
        <f t="shared" ca="1" si="383"/>
        <v>0</v>
      </c>
      <c r="H1880" s="1" t="str">
        <f ca="1">IFERROR(INDEX(Varmeinstallation!B:B,MATCH(INDIRECT($A$1&amp;"L"&amp;A1880)*1,Varmeinstallation!A:A,0)),"Ingen varmeinstallationer")</f>
        <v>Ingen varmeinstallationer</v>
      </c>
      <c r="I1880" s="1" t="str">
        <f ca="1">IFERROR(INDEX(Opvarmningsmiddel!B:B,MATCH(INDIRECT($A$1&amp;"M"&amp;A1880)*1,Opvarmningsmiddel!A:A,0)),"")</f>
        <v/>
      </c>
      <c r="J1880" s="1">
        <f t="shared" ca="1" si="384"/>
        <v>0</v>
      </c>
      <c r="K1880" s="1" t="str">
        <f ca="1">IFERROR(INDEX(Relationstabel!$C$3:$K$10,MATCH(VALUE(INDIRECT($A$1&amp;"L"&amp;A1880)),Relationstabel!$A$3:$A$10,0),MATCH(IFERROR(VALUE(INDIRECT($A$1&amp;"M"&amp;A1880)),0),Relationstabel!$C$1:$K$1,0)),"Ingen varmeinstallationer")</f>
        <v>Ingen varmeinstallationer</v>
      </c>
      <c r="L1880" s="1" t="str">
        <f ca="1">INDEX(Anvendelseskode!B:B,MATCH($E1880,Anvendelseskode!$A:$A,0))</f>
        <v>Række-, kæde-, dobbelthus (lodret adskillelse mellem enhederne)</v>
      </c>
      <c r="M1880" s="1" t="str">
        <f ca="1">INDEX(Anvendelseskode!C:C,MATCH($E1880,Anvendelseskode!$A:$A,0))</f>
        <v>Række-, kæde og dobbelthuse</v>
      </c>
      <c r="N1880" s="1" t="str">
        <f ca="1">INDEX(Anvendelseskode!D:D,MATCH($E1880,Anvendelseskode!$A:$A,0))</f>
        <v>Private husholdninger</v>
      </c>
      <c r="O1880" s="1" t="str">
        <f ca="1">IFERROR(INDEX(SBi!$2:$2,MATCH(G1880,SBi!$1:$1,1)),SBi!$K$2)</f>
        <v>Før 1890</v>
      </c>
      <c r="P1880" s="1">
        <f ca="1">IFERROR(INDEX(SBi!$C$3:$K$28,MATCH(E1880,SBi!$B$3:$B$28,0),MATCH(O1880,SBi!$C$2:$K$2,0)),0)</f>
        <v>158.19999999999999</v>
      </c>
      <c r="Q1880" s="19">
        <f t="shared" ca="1" si="385"/>
        <v>0</v>
      </c>
      <c r="R1880" s="19" t="str">
        <f ca="1">IFERROR(INDEX(VpD!$2:$2,MATCH(G1880,VpD!$1:$1,1)),VpD!$I$2)</f>
        <v>&lt;1930</v>
      </c>
      <c r="S1880" s="1">
        <f ca="1">IFERROR(INDEX(VpD!$C$3:$I$27,MATCH(E1880,VpD!$B$3:$B$27,0),MATCH(R1880,VpD!$C$2:$I$2,0)),0)</f>
        <v>175</v>
      </c>
      <c r="T1880" s="19">
        <f t="shared" ca="1" si="386"/>
        <v>0</v>
      </c>
      <c r="U1880" s="14" t="str">
        <f t="shared" ca="1" si="387"/>
        <v xml:space="preserve">711351.24 </v>
      </c>
      <c r="V1880" s="14" t="str">
        <f t="shared" ca="1" si="388"/>
        <v>6171838.77</v>
      </c>
      <c r="W1880" s="14" t="str">
        <f t="shared" ca="1" si="389"/>
        <v>POINT(711351.24 6171838.77)</v>
      </c>
      <c r="X1880" s="14" t="str">
        <f>IFERROR(INDEX(BygningOmraade!B:B,MATCH(A1880,BygningOmraade!A:A,0)),"")</f>
        <v/>
      </c>
    </row>
    <row r="1881" spans="1:24" s="14" customFormat="1" x14ac:dyDescent="0.25">
      <c r="A1881" s="14">
        <f t="shared" si="377"/>
        <v>1881</v>
      </c>
      <c r="B1881" s="14" t="str">
        <f t="shared" ca="1" si="378"/>
        <v>6e48ebea-f868-4488-837e-a1a7225fed53</v>
      </c>
      <c r="C1881" s="14" t="str">
        <f t="shared" ca="1" si="379"/>
        <v>0a3f507e-23b6-32b8-e044-0003ba298018</v>
      </c>
      <c r="D1881" s="14">
        <f t="shared" ca="1" si="380"/>
        <v>996958</v>
      </c>
      <c r="E1881" s="1">
        <f t="shared" ca="1" si="381"/>
        <v>120</v>
      </c>
      <c r="F1881" s="1">
        <f t="shared" ca="1" si="382"/>
        <v>110</v>
      </c>
      <c r="G1881" s="1">
        <f t="shared" ca="1" si="383"/>
        <v>1977</v>
      </c>
      <c r="H1881" s="1" t="str">
        <f ca="1">IFERROR(INDEX(Varmeinstallation!B:B,MATCH(INDIRECT($A$1&amp;"L"&amp;A1881)*1,Varmeinstallation!A:A,0)),"Ingen varmeinstallationer")</f>
        <v>Centralvarme fra eget anlæg, et-kammer fyr</v>
      </c>
      <c r="I1881" s="1" t="str">
        <f ca="1">IFERROR(INDEX(Opvarmningsmiddel!B:B,MATCH(INDIRECT($A$1&amp;"M"&amp;A1881)*1,Opvarmningsmiddel!A:A,0)),"")</f>
        <v>Naturgas</v>
      </c>
      <c r="J1881" s="1">
        <f t="shared" ca="1" si="384"/>
        <v>0</v>
      </c>
      <c r="K1881" s="1" t="str">
        <f ca="1">IFERROR(INDEX(Relationstabel!$C$3:$K$10,MATCH(VALUE(INDIRECT($A$1&amp;"L"&amp;A1881)),Relationstabel!$A$3:$A$10,0),MATCH(IFERROR(VALUE(INDIRECT($A$1&amp;"M"&amp;A1881)),0),Relationstabel!$C$1:$K$1,0)),"Ingen varmeinstallationer")</f>
        <v>Naturgas</v>
      </c>
      <c r="L1881" s="1" t="str">
        <f ca="1">INDEX(Anvendelseskode!B:B,MATCH($E1881,Anvendelseskode!$A:$A,0))</f>
        <v>Fritliggende enfamilieshus (parcelhus)</v>
      </c>
      <c r="M1881" s="1" t="str">
        <f ca="1">INDEX(Anvendelseskode!C:C,MATCH($E1881,Anvendelseskode!$A:$A,0))</f>
        <v>Parcelhuse</v>
      </c>
      <c r="N1881" s="1" t="str">
        <f ca="1">INDEX(Anvendelseskode!D:D,MATCH($E1881,Anvendelseskode!$A:$A,0))</f>
        <v>Private husholdninger</v>
      </c>
      <c r="O1881" s="1" t="str">
        <f ca="1">IFERROR(INDEX(SBi!$2:$2,MATCH(G1881,SBi!$1:$1,1)),SBi!$K$2)</f>
        <v>1973-1978</v>
      </c>
      <c r="P1881" s="1">
        <f ca="1">IFERROR(INDEX(SBi!$C$3:$K$28,MATCH(E1881,SBi!$B$3:$B$28,0),MATCH(O1881,SBi!$C$2:$K$2,0)),0)</f>
        <v>119.8</v>
      </c>
      <c r="Q1881" s="19">
        <f t="shared" ca="1" si="385"/>
        <v>13.178000000000001</v>
      </c>
      <c r="R1881" s="19" t="str">
        <f ca="1">IFERROR(INDEX(VpD!$2:$2,MATCH(G1881,VpD!$1:$1,1)),VpD!$I$2)</f>
        <v>1973-1978</v>
      </c>
      <c r="S1881" s="1">
        <f ca="1">IFERROR(INDEX(VpD!$C$3:$I$27,MATCH(E1881,VpD!$B$3:$B$27,0),MATCH(R1881,VpD!$C$2:$I$2,0)),0)</f>
        <v>117</v>
      </c>
      <c r="T1881" s="19">
        <f t="shared" ca="1" si="386"/>
        <v>12.87</v>
      </c>
      <c r="U1881" s="14" t="str">
        <f t="shared" ca="1" si="387"/>
        <v xml:space="preserve">713647.77 </v>
      </c>
      <c r="V1881" s="14" t="str">
        <f t="shared" ca="1" si="388"/>
        <v>6168600.71</v>
      </c>
      <c r="W1881" s="14" t="str">
        <f t="shared" ca="1" si="389"/>
        <v>POINT(713647.77 6168600.71)</v>
      </c>
      <c r="X1881" s="14" t="str">
        <f>IFERROR(INDEX(BygningOmraade!B:B,MATCH(A1881,BygningOmraade!A:A,0)),"")</f>
        <v/>
      </c>
    </row>
    <row r="1882" spans="1:24" s="14" customFormat="1" x14ac:dyDescent="0.25">
      <c r="A1882" s="14">
        <f t="shared" si="377"/>
        <v>1882</v>
      </c>
      <c r="B1882" s="14" t="str">
        <f t="shared" ca="1" si="378"/>
        <v>6e61769e-b5a4-4ab0-aeac-04dca6226029</v>
      </c>
      <c r="C1882" s="14" t="str">
        <f t="shared" ca="1" si="379"/>
        <v>500afcef-6e1b-444a-8dd9-e8d98f695e92</v>
      </c>
      <c r="D1882" s="14">
        <f t="shared" ca="1" si="380"/>
        <v>100103481</v>
      </c>
      <c r="E1882" s="1">
        <f t="shared" ca="1" si="381"/>
        <v>130</v>
      </c>
      <c r="F1882" s="1">
        <f t="shared" ca="1" si="382"/>
        <v>120</v>
      </c>
      <c r="G1882" s="1">
        <f t="shared" ca="1" si="383"/>
        <v>2018</v>
      </c>
      <c r="H1882" s="1" t="str">
        <f ca="1">IFERROR(INDEX(Varmeinstallation!B:B,MATCH(INDIRECT($A$1&amp;"L"&amp;A1882)*1,Varmeinstallation!A:A,0)),"Ingen varmeinstallationer")</f>
        <v>Fjernvarme/blokvarme (radiatorsystemer eller varmluftanlæg)</v>
      </c>
      <c r="I1882" s="1" t="str">
        <f ca="1">IFERROR(INDEX(Opvarmningsmiddel!B:B,MATCH(INDIRECT($A$1&amp;"M"&amp;A1882)*1,Opvarmningsmiddel!A:A,0)),"")</f>
        <v/>
      </c>
      <c r="J1882" s="1">
        <f t="shared" ca="1" si="384"/>
        <v>0</v>
      </c>
      <c r="K1882" s="1" t="str">
        <f ca="1">IFERROR(INDEX(Relationstabel!$C$3:$K$10,MATCH(VALUE(INDIRECT($A$1&amp;"L"&amp;A1882)),Relationstabel!$A$3:$A$10,0),MATCH(IFERROR(VALUE(INDIRECT($A$1&amp;"M"&amp;A1882)),0),Relationstabel!$C$1:$K$1,0)),"Ingen varmeinstallationer")</f>
        <v>Fjernvarme/ Blokvarme</v>
      </c>
      <c r="L1882" s="1" t="str">
        <f ca="1">INDEX(Anvendelseskode!B:B,MATCH($E1882,Anvendelseskode!$A:$A,0))</f>
        <v>Række-, kæde-, dobbelthus (lodret adskillelse mellem enhederne)</v>
      </c>
      <c r="M1882" s="1" t="str">
        <f ca="1">INDEX(Anvendelseskode!C:C,MATCH($E1882,Anvendelseskode!$A:$A,0))</f>
        <v>Række-, kæde og dobbelthuse</v>
      </c>
      <c r="N1882" s="1" t="str">
        <f ca="1">INDEX(Anvendelseskode!D:D,MATCH($E1882,Anvendelseskode!$A:$A,0))</f>
        <v>Private husholdninger</v>
      </c>
      <c r="O1882" s="1" t="str">
        <f ca="1">IFERROR(INDEX(SBi!$2:$2,MATCH(G1882,SBi!$1:$1,1)),SBi!$K$2)</f>
        <v>Efter 2006</v>
      </c>
      <c r="P1882" s="1">
        <f ca="1">IFERROR(INDEX(SBi!$C$3:$K$28,MATCH(E1882,SBi!$B$3:$B$28,0),MATCH(O1882,SBi!$C$2:$K$2,0)),0)</f>
        <v>66.400000000000006</v>
      </c>
      <c r="Q1882" s="19">
        <f t="shared" ca="1" si="385"/>
        <v>7.9680000000000009</v>
      </c>
      <c r="R1882" s="19" t="str">
        <f ca="1">IFERROR(INDEX(VpD!$2:$2,MATCH(G1882,VpD!$1:$1,1)),VpD!$I$2)</f>
        <v>&gt;1998</v>
      </c>
      <c r="S1882" s="1">
        <f ca="1">IFERROR(INDEX(VpD!$C$3:$I$27,MATCH(E1882,VpD!$B$3:$B$27,0),MATCH(R1882,VpD!$C$2:$I$2,0)),0)</f>
        <v>65</v>
      </c>
      <c r="T1882" s="19">
        <f t="shared" ca="1" si="386"/>
        <v>7.8</v>
      </c>
      <c r="U1882" s="14" t="str">
        <f t="shared" ca="1" si="387"/>
        <v xml:space="preserve">711554.35 </v>
      </c>
      <c r="V1882" s="14" t="str">
        <f t="shared" ca="1" si="388"/>
        <v>6172879.51</v>
      </c>
      <c r="W1882" s="14" t="str">
        <f t="shared" ca="1" si="389"/>
        <v>POINT(711554.35 6172879.51)</v>
      </c>
      <c r="X1882" s="14" t="str">
        <f>IFERROR(INDEX(BygningOmraade!B:B,MATCH(A1882,BygningOmraade!A:A,0)),"")</f>
        <v/>
      </c>
    </row>
    <row r="1883" spans="1:24" s="14" customFormat="1" x14ac:dyDescent="0.25">
      <c r="A1883" s="14">
        <f t="shared" si="377"/>
        <v>1883</v>
      </c>
      <c r="B1883" s="14" t="str">
        <f t="shared" ca="1" si="378"/>
        <v>6e74b5a9-e9a1-4dfc-97ac-6b536c8b7e3b</v>
      </c>
      <c r="C1883" s="14" t="str">
        <f t="shared" ca="1" si="379"/>
        <v>0a3f507e-17bd-32b8-e044-0003ba298018</v>
      </c>
      <c r="D1883" s="14">
        <f t="shared" ca="1" si="380"/>
        <v>996445</v>
      </c>
      <c r="E1883" s="1">
        <f t="shared" ca="1" si="381"/>
        <v>120</v>
      </c>
      <c r="F1883" s="1">
        <f t="shared" ca="1" si="382"/>
        <v>132</v>
      </c>
      <c r="G1883" s="1">
        <f t="shared" ca="1" si="383"/>
        <v>1984</v>
      </c>
      <c r="H1883" s="1" t="str">
        <f ca="1">IFERROR(INDEX(Varmeinstallation!B:B,MATCH(INDIRECT($A$1&amp;"L"&amp;A1883)*1,Varmeinstallation!A:A,0)),"Ingen varmeinstallationer")</f>
        <v>Centralvarme fra eget anlæg, et-kammer fyr</v>
      </c>
      <c r="I1883" s="1" t="str">
        <f ca="1">IFERROR(INDEX(Opvarmningsmiddel!B:B,MATCH(INDIRECT($A$1&amp;"M"&amp;A1883)*1,Opvarmningsmiddel!A:A,0)),"")</f>
        <v>Naturgas</v>
      </c>
      <c r="J1883" s="1">
        <f t="shared" ca="1" si="384"/>
        <v>0</v>
      </c>
      <c r="K1883" s="1" t="str">
        <f ca="1">IFERROR(INDEX(Relationstabel!$C$3:$K$10,MATCH(VALUE(INDIRECT($A$1&amp;"L"&amp;A1883)),Relationstabel!$A$3:$A$10,0),MATCH(IFERROR(VALUE(INDIRECT($A$1&amp;"M"&amp;A1883)),0),Relationstabel!$C$1:$K$1,0)),"Ingen varmeinstallationer")</f>
        <v>Naturgas</v>
      </c>
      <c r="L1883" s="1" t="str">
        <f ca="1">INDEX(Anvendelseskode!B:B,MATCH($E1883,Anvendelseskode!$A:$A,0))</f>
        <v>Fritliggende enfamilieshus (parcelhus)</v>
      </c>
      <c r="M1883" s="1" t="str">
        <f ca="1">INDEX(Anvendelseskode!C:C,MATCH($E1883,Anvendelseskode!$A:$A,0))</f>
        <v>Parcelhuse</v>
      </c>
      <c r="N1883" s="1" t="str">
        <f ca="1">INDEX(Anvendelseskode!D:D,MATCH($E1883,Anvendelseskode!$A:$A,0))</f>
        <v>Private husholdninger</v>
      </c>
      <c r="O1883" s="1" t="str">
        <f ca="1">IFERROR(INDEX(SBi!$2:$2,MATCH(G1883,SBi!$1:$1,1)),SBi!$K$2)</f>
        <v>1979-1998</v>
      </c>
      <c r="P1883" s="1">
        <f ca="1">IFERROR(INDEX(SBi!$C$3:$K$28,MATCH(E1883,SBi!$B$3:$B$28,0),MATCH(O1883,SBi!$C$2:$K$2,0)),0)</f>
        <v>105.4</v>
      </c>
      <c r="Q1883" s="19">
        <f t="shared" ca="1" si="385"/>
        <v>13.912800000000001</v>
      </c>
      <c r="R1883" s="19" t="str">
        <f ca="1">IFERROR(INDEX(VpD!$2:$2,MATCH(G1883,VpD!$1:$1,1)),VpD!$I$2)</f>
        <v>1979-1998</v>
      </c>
      <c r="S1883" s="1">
        <f ca="1">IFERROR(INDEX(VpD!$C$3:$I$27,MATCH(E1883,VpD!$B$3:$B$27,0),MATCH(R1883,VpD!$C$2:$I$2,0)),0)</f>
        <v>90</v>
      </c>
      <c r="T1883" s="19">
        <f t="shared" ca="1" si="386"/>
        <v>11.88</v>
      </c>
      <c r="U1883" s="14" t="str">
        <f t="shared" ca="1" si="387"/>
        <v xml:space="preserve">713337.81 </v>
      </c>
      <c r="V1883" s="14" t="str">
        <f t="shared" ca="1" si="388"/>
        <v>6168789.5</v>
      </c>
      <c r="W1883" s="14" t="str">
        <f t="shared" ca="1" si="389"/>
        <v>POINT(713337.81 6168789.5)</v>
      </c>
      <c r="X1883" s="14" t="str">
        <f>IFERROR(INDEX(BygningOmraade!B:B,MATCH(A1883,BygningOmraade!A:A,0)),"")</f>
        <v/>
      </c>
    </row>
    <row r="1884" spans="1:24" s="14" customFormat="1" x14ac:dyDescent="0.25">
      <c r="A1884" s="14">
        <f t="shared" si="377"/>
        <v>1884</v>
      </c>
      <c r="B1884" s="14" t="str">
        <f t="shared" ca="1" si="378"/>
        <v>6e7d45d9-8c32-4f79-8d53-b0da21caf89f</v>
      </c>
      <c r="C1884" s="14" t="str">
        <f t="shared" ca="1" si="379"/>
        <v>0a3f507e-22dc-32b8-e044-0003ba298018</v>
      </c>
      <c r="D1884" s="14">
        <f t="shared" ca="1" si="380"/>
        <v>995400</v>
      </c>
      <c r="E1884" s="1">
        <f t="shared" ca="1" si="381"/>
        <v>130</v>
      </c>
      <c r="F1884" s="1">
        <f t="shared" ca="1" si="382"/>
        <v>107</v>
      </c>
      <c r="G1884" s="1">
        <f t="shared" ca="1" si="383"/>
        <v>1970</v>
      </c>
      <c r="H1884" s="1" t="str">
        <f ca="1">IFERROR(INDEX(Varmeinstallation!B:B,MATCH(INDIRECT($A$1&amp;"L"&amp;A1884)*1,Varmeinstallation!A:A,0)),"Ingen varmeinstallationer")</f>
        <v>Fjernvarme/blokvarme (radiatorsystemer eller varmluftanlæg)</v>
      </c>
      <c r="I1884" s="1" t="str">
        <f ca="1">IFERROR(INDEX(Opvarmningsmiddel!B:B,MATCH(INDIRECT($A$1&amp;"M"&amp;A1884)*1,Opvarmningsmiddel!A:A,0)),"")</f>
        <v/>
      </c>
      <c r="J1884" s="1">
        <f t="shared" ca="1" si="384"/>
        <v>2</v>
      </c>
      <c r="K1884" s="1" t="str">
        <f ca="1">IFERROR(INDEX(Relationstabel!$C$3:$K$10,MATCH(VALUE(INDIRECT($A$1&amp;"L"&amp;A1884)),Relationstabel!$A$3:$A$10,0),MATCH(IFERROR(VALUE(INDIRECT($A$1&amp;"M"&amp;A1884)),0),Relationstabel!$C$1:$K$1,0)),"Ingen varmeinstallationer")</f>
        <v>Fjernvarme/ Blokvarme</v>
      </c>
      <c r="L1884" s="1" t="str">
        <f ca="1">INDEX(Anvendelseskode!B:B,MATCH($E1884,Anvendelseskode!$A:$A,0))</f>
        <v>Række-, kæde-, dobbelthus (lodret adskillelse mellem enhederne)</v>
      </c>
      <c r="M1884" s="1" t="str">
        <f ca="1">INDEX(Anvendelseskode!C:C,MATCH($E1884,Anvendelseskode!$A:$A,0))</f>
        <v>Række-, kæde og dobbelthuse</v>
      </c>
      <c r="N1884" s="1" t="str">
        <f ca="1">INDEX(Anvendelseskode!D:D,MATCH($E1884,Anvendelseskode!$A:$A,0))</f>
        <v>Private husholdninger</v>
      </c>
      <c r="O1884" s="1" t="str">
        <f ca="1">IFERROR(INDEX(SBi!$2:$2,MATCH(G1884,SBi!$1:$1,1)),SBi!$K$2)</f>
        <v>1961-1972</v>
      </c>
      <c r="P1884" s="1">
        <f ca="1">IFERROR(INDEX(SBi!$C$3:$K$28,MATCH(E1884,SBi!$B$3:$B$28,0),MATCH(O1884,SBi!$C$2:$K$2,0)),0)</f>
        <v>119.9</v>
      </c>
      <c r="Q1884" s="19">
        <f t="shared" ca="1" si="385"/>
        <v>12.829300000000002</v>
      </c>
      <c r="R1884" s="19" t="str">
        <f ca="1">IFERROR(INDEX(VpD!$2:$2,MATCH(G1884,VpD!$1:$1,1)),VpD!$I$2)</f>
        <v>1961-1972</v>
      </c>
      <c r="S1884" s="1">
        <f ca="1">IFERROR(INDEX(VpD!$C$3:$I$27,MATCH(E1884,VpD!$B$3:$B$27,0),MATCH(R1884,VpD!$C$2:$I$2,0)),0)</f>
        <v>120</v>
      </c>
      <c r="T1884" s="19">
        <f t="shared" ca="1" si="386"/>
        <v>12.84</v>
      </c>
      <c r="U1884" s="14" t="str">
        <f t="shared" ca="1" si="387"/>
        <v xml:space="preserve">711988.44 </v>
      </c>
      <c r="V1884" s="14" t="str">
        <f t="shared" ca="1" si="388"/>
        <v>6172063.38</v>
      </c>
      <c r="W1884" s="14" t="str">
        <f t="shared" ca="1" si="389"/>
        <v>POINT(711988.44 6172063.38)</v>
      </c>
      <c r="X1884" s="14" t="str">
        <f>IFERROR(INDEX(BygningOmraade!B:B,MATCH(A1884,BygningOmraade!A:A,0)),"")</f>
        <v/>
      </c>
    </row>
    <row r="1885" spans="1:24" s="14" customFormat="1" x14ac:dyDescent="0.25">
      <c r="A1885" s="14">
        <f t="shared" si="377"/>
        <v>1885</v>
      </c>
      <c r="B1885" s="14" t="str">
        <f t="shared" ca="1" si="378"/>
        <v>6e7dee0a-815e-47d7-b844-dcd1d0a653a1</v>
      </c>
      <c r="C1885" s="14" t="str">
        <f t="shared" ca="1" si="379"/>
        <v>25f375bb-27c8-48d7-aa0d-b3a2d7220951</v>
      </c>
      <c r="D1885" s="14">
        <f t="shared" ca="1" si="380"/>
        <v>100103483</v>
      </c>
      <c r="E1885" s="1">
        <f t="shared" ca="1" si="381"/>
        <v>130</v>
      </c>
      <c r="F1885" s="1">
        <f t="shared" ca="1" si="382"/>
        <v>136</v>
      </c>
      <c r="G1885" s="1">
        <f t="shared" ca="1" si="383"/>
        <v>2018</v>
      </c>
      <c r="H1885" s="1" t="str">
        <f ca="1">IFERROR(INDEX(Varmeinstallation!B:B,MATCH(INDIRECT($A$1&amp;"L"&amp;A1885)*1,Varmeinstallation!A:A,0)),"Ingen varmeinstallationer")</f>
        <v>Fjernvarme/blokvarme (radiatorsystemer eller varmluftanlæg)</v>
      </c>
      <c r="I1885" s="1" t="str">
        <f ca="1">IFERROR(INDEX(Opvarmningsmiddel!B:B,MATCH(INDIRECT($A$1&amp;"M"&amp;A1885)*1,Opvarmningsmiddel!A:A,0)),"")</f>
        <v/>
      </c>
      <c r="J1885" s="1">
        <f t="shared" ca="1" si="384"/>
        <v>0</v>
      </c>
      <c r="K1885" s="1" t="str">
        <f ca="1">IFERROR(INDEX(Relationstabel!$C$3:$K$10,MATCH(VALUE(INDIRECT($A$1&amp;"L"&amp;A1885)),Relationstabel!$A$3:$A$10,0),MATCH(IFERROR(VALUE(INDIRECT($A$1&amp;"M"&amp;A1885)),0),Relationstabel!$C$1:$K$1,0)),"Ingen varmeinstallationer")</f>
        <v>Fjernvarme/ Blokvarme</v>
      </c>
      <c r="L1885" s="1" t="str">
        <f ca="1">INDEX(Anvendelseskode!B:B,MATCH($E1885,Anvendelseskode!$A:$A,0))</f>
        <v>Række-, kæde-, dobbelthus (lodret adskillelse mellem enhederne)</v>
      </c>
      <c r="M1885" s="1" t="str">
        <f ca="1">INDEX(Anvendelseskode!C:C,MATCH($E1885,Anvendelseskode!$A:$A,0))</f>
        <v>Række-, kæde og dobbelthuse</v>
      </c>
      <c r="N1885" s="1" t="str">
        <f ca="1">INDEX(Anvendelseskode!D:D,MATCH($E1885,Anvendelseskode!$A:$A,0))</f>
        <v>Private husholdninger</v>
      </c>
      <c r="O1885" s="1" t="str">
        <f ca="1">IFERROR(INDEX(SBi!$2:$2,MATCH(G1885,SBi!$1:$1,1)),SBi!$K$2)</f>
        <v>Efter 2006</v>
      </c>
      <c r="P1885" s="1">
        <f ca="1">IFERROR(INDEX(SBi!$C$3:$K$28,MATCH(E1885,SBi!$B$3:$B$28,0),MATCH(O1885,SBi!$C$2:$K$2,0)),0)</f>
        <v>66.400000000000006</v>
      </c>
      <c r="Q1885" s="19">
        <f t="shared" ca="1" si="385"/>
        <v>9.030400000000002</v>
      </c>
      <c r="R1885" s="19" t="str">
        <f ca="1">IFERROR(INDEX(VpD!$2:$2,MATCH(G1885,VpD!$1:$1,1)),VpD!$I$2)</f>
        <v>&gt;1998</v>
      </c>
      <c r="S1885" s="1">
        <f ca="1">IFERROR(INDEX(VpD!$C$3:$I$27,MATCH(E1885,VpD!$B$3:$B$27,0),MATCH(R1885,VpD!$C$2:$I$2,0)),0)</f>
        <v>65</v>
      </c>
      <c r="T1885" s="19">
        <f t="shared" ca="1" si="386"/>
        <v>8.84</v>
      </c>
      <c r="U1885" s="14" t="str">
        <f t="shared" ca="1" si="387"/>
        <v xml:space="preserve">711554.35 </v>
      </c>
      <c r="V1885" s="14" t="str">
        <f t="shared" ca="1" si="388"/>
        <v>6172879.51</v>
      </c>
      <c r="W1885" s="14" t="str">
        <f t="shared" ca="1" si="389"/>
        <v>POINT(711554.35 6172879.51)</v>
      </c>
      <c r="X1885" s="14" t="str">
        <f>IFERROR(INDEX(BygningOmraade!B:B,MATCH(A1885,BygningOmraade!A:A,0)),"")</f>
        <v/>
      </c>
    </row>
    <row r="1886" spans="1:24" s="14" customFormat="1" x14ac:dyDescent="0.25">
      <c r="A1886" s="14">
        <f t="shared" si="377"/>
        <v>1886</v>
      </c>
      <c r="B1886" s="14" t="str">
        <f t="shared" ca="1" si="378"/>
        <v>6e883e87-b0bd-4447-860a-1b03001e3b3b</v>
      </c>
      <c r="C1886" s="14" t="str">
        <f t="shared" ca="1" si="379"/>
        <v>0a3f507e-236a-32b8-e044-0003ba298018</v>
      </c>
      <c r="D1886" s="14">
        <f t="shared" ca="1" si="380"/>
        <v>995390</v>
      </c>
      <c r="E1886" s="1">
        <f t="shared" ca="1" si="381"/>
        <v>120</v>
      </c>
      <c r="F1886" s="1">
        <f t="shared" ca="1" si="382"/>
        <v>110</v>
      </c>
      <c r="G1886" s="1">
        <f t="shared" ca="1" si="383"/>
        <v>1963</v>
      </c>
      <c r="H1886" s="1" t="str">
        <f ca="1">IFERROR(INDEX(Varmeinstallation!B:B,MATCH(INDIRECT($A$1&amp;"L"&amp;A1886)*1,Varmeinstallation!A:A,0)),"Ingen varmeinstallationer")</f>
        <v>Centralvarme fra eget anlæg, et-kammer fyr</v>
      </c>
      <c r="I1886" s="1" t="str">
        <f ca="1">IFERROR(INDEX(Opvarmningsmiddel!B:B,MATCH(INDIRECT($A$1&amp;"M"&amp;A1886)*1,Opvarmningsmiddel!A:A,0)),"")</f>
        <v>Naturgas</v>
      </c>
      <c r="J1886" s="1">
        <f t="shared" ca="1" si="384"/>
        <v>2</v>
      </c>
      <c r="K1886" s="1" t="str">
        <f ca="1">IFERROR(INDEX(Relationstabel!$C$3:$K$10,MATCH(VALUE(INDIRECT($A$1&amp;"L"&amp;A1886)),Relationstabel!$A$3:$A$10,0),MATCH(IFERROR(VALUE(INDIRECT($A$1&amp;"M"&amp;A1886)),0),Relationstabel!$C$1:$K$1,0)),"Ingen varmeinstallationer")</f>
        <v>Naturgas</v>
      </c>
      <c r="L1886" s="1" t="str">
        <f ca="1">INDEX(Anvendelseskode!B:B,MATCH($E1886,Anvendelseskode!$A:$A,0))</f>
        <v>Fritliggende enfamilieshus (parcelhus)</v>
      </c>
      <c r="M1886" s="1" t="str">
        <f ca="1">INDEX(Anvendelseskode!C:C,MATCH($E1886,Anvendelseskode!$A:$A,0))</f>
        <v>Parcelhuse</v>
      </c>
      <c r="N1886" s="1" t="str">
        <f ca="1">INDEX(Anvendelseskode!D:D,MATCH($E1886,Anvendelseskode!$A:$A,0))</f>
        <v>Private husholdninger</v>
      </c>
      <c r="O1886" s="1" t="str">
        <f ca="1">IFERROR(INDEX(SBi!$2:$2,MATCH(G1886,SBi!$1:$1,1)),SBi!$K$2)</f>
        <v>1961-1972</v>
      </c>
      <c r="P1886" s="1">
        <f ca="1">IFERROR(INDEX(SBi!$C$3:$K$28,MATCH(E1886,SBi!$B$3:$B$28,0),MATCH(O1886,SBi!$C$2:$K$2,0)),0)</f>
        <v>134.30000000000001</v>
      </c>
      <c r="Q1886" s="19">
        <f t="shared" ca="1" si="385"/>
        <v>14.773000000000001</v>
      </c>
      <c r="R1886" s="19" t="str">
        <f ca="1">IFERROR(INDEX(VpD!$2:$2,MATCH(G1886,VpD!$1:$1,1)),VpD!$I$2)</f>
        <v>1961-1972</v>
      </c>
      <c r="S1886" s="1">
        <f ca="1">IFERROR(INDEX(VpD!$C$3:$I$27,MATCH(E1886,VpD!$B$3:$B$27,0),MATCH(R1886,VpD!$C$2:$I$2,0)),0)</f>
        <v>143</v>
      </c>
      <c r="T1886" s="19">
        <f t="shared" ca="1" si="386"/>
        <v>15.73</v>
      </c>
      <c r="U1886" s="14" t="str">
        <f t="shared" ca="1" si="387"/>
        <v xml:space="preserve">712056.28 </v>
      </c>
      <c r="V1886" s="14" t="str">
        <f t="shared" ca="1" si="388"/>
        <v>6169398.95</v>
      </c>
      <c r="W1886" s="14" t="str">
        <f t="shared" ca="1" si="389"/>
        <v>POINT(712056.28 6169398.95)</v>
      </c>
      <c r="X1886" s="14" t="str">
        <f>IFERROR(INDEX(BygningOmraade!B:B,MATCH(A1886,BygningOmraade!A:A,0)),"")</f>
        <v/>
      </c>
    </row>
    <row r="1887" spans="1:24" s="14" customFormat="1" x14ac:dyDescent="0.25">
      <c r="A1887" s="14">
        <f t="shared" si="377"/>
        <v>1887</v>
      </c>
      <c r="B1887" s="14" t="str">
        <f t="shared" ca="1" si="378"/>
        <v>6ea53d5e-6e10-44b6-a4b5-5b7d9b1bc131</v>
      </c>
      <c r="C1887" s="14" t="str">
        <f t="shared" ca="1" si="379"/>
        <v>0a3f507e-21a8-32b8-e044-0003ba298018</v>
      </c>
      <c r="D1887" s="14">
        <f t="shared" ca="1" si="380"/>
        <v>997241</v>
      </c>
      <c r="E1887" s="1">
        <f t="shared" ca="1" si="381"/>
        <v>130</v>
      </c>
      <c r="F1887" s="1">
        <f t="shared" ca="1" si="382"/>
        <v>112</v>
      </c>
      <c r="G1887" s="1">
        <f t="shared" ca="1" si="383"/>
        <v>1979</v>
      </c>
      <c r="H1887" s="1" t="str">
        <f ca="1">IFERROR(INDEX(Varmeinstallation!B:B,MATCH(INDIRECT($A$1&amp;"L"&amp;A1887)*1,Varmeinstallation!A:A,0)),"Ingen varmeinstallationer")</f>
        <v>Fjernvarme/blokvarme (radiatorsystemer eller varmluftanlæg)</v>
      </c>
      <c r="I1887" s="1" t="str">
        <f ca="1">IFERROR(INDEX(Opvarmningsmiddel!B:B,MATCH(INDIRECT($A$1&amp;"M"&amp;A1887)*1,Opvarmningsmiddel!A:A,0)),"")</f>
        <v/>
      </c>
      <c r="J1887" s="1">
        <f t="shared" ca="1" si="384"/>
        <v>0</v>
      </c>
      <c r="K1887" s="1" t="str">
        <f ca="1">IFERROR(INDEX(Relationstabel!$C$3:$K$10,MATCH(VALUE(INDIRECT($A$1&amp;"L"&amp;A1887)),Relationstabel!$A$3:$A$10,0),MATCH(IFERROR(VALUE(INDIRECT($A$1&amp;"M"&amp;A1887)),0),Relationstabel!$C$1:$K$1,0)),"Ingen varmeinstallationer")</f>
        <v>Fjernvarme/ Blokvarme</v>
      </c>
      <c r="L1887" s="1" t="str">
        <f ca="1">INDEX(Anvendelseskode!B:B,MATCH($E1887,Anvendelseskode!$A:$A,0))</f>
        <v>Række-, kæde-, dobbelthus (lodret adskillelse mellem enhederne)</v>
      </c>
      <c r="M1887" s="1" t="str">
        <f ca="1">INDEX(Anvendelseskode!C:C,MATCH($E1887,Anvendelseskode!$A:$A,0))</f>
        <v>Række-, kæde og dobbelthuse</v>
      </c>
      <c r="N1887" s="1" t="str">
        <f ca="1">INDEX(Anvendelseskode!D:D,MATCH($E1887,Anvendelseskode!$A:$A,0))</f>
        <v>Private husholdninger</v>
      </c>
      <c r="O1887" s="1" t="str">
        <f ca="1">IFERROR(INDEX(SBi!$2:$2,MATCH(G1887,SBi!$1:$1,1)),SBi!$K$2)</f>
        <v>1979-1998</v>
      </c>
      <c r="P1887" s="1">
        <f ca="1">IFERROR(INDEX(SBi!$C$3:$K$28,MATCH(E1887,SBi!$B$3:$B$28,0),MATCH(O1887,SBi!$C$2:$K$2,0)),0)</f>
        <v>96.8</v>
      </c>
      <c r="Q1887" s="19">
        <f t="shared" ca="1" si="385"/>
        <v>10.8416</v>
      </c>
      <c r="R1887" s="19" t="str">
        <f ca="1">IFERROR(INDEX(VpD!$2:$2,MATCH(G1887,VpD!$1:$1,1)),VpD!$I$2)</f>
        <v>1979-1998</v>
      </c>
      <c r="S1887" s="1">
        <f ca="1">IFERROR(INDEX(VpD!$C$3:$I$27,MATCH(E1887,VpD!$B$3:$B$27,0),MATCH(R1887,VpD!$C$2:$I$2,0)),0)</f>
        <v>74</v>
      </c>
      <c r="T1887" s="19">
        <f t="shared" ca="1" si="386"/>
        <v>8.2880000000000003</v>
      </c>
      <c r="U1887" s="14" t="str">
        <f t="shared" ca="1" si="387"/>
        <v xml:space="preserve">713706.34 </v>
      </c>
      <c r="V1887" s="14" t="str">
        <f t="shared" ca="1" si="388"/>
        <v>6169745.49</v>
      </c>
      <c r="W1887" s="14" t="str">
        <f t="shared" ca="1" si="389"/>
        <v>POINT(713706.34 6169745.49)</v>
      </c>
      <c r="X1887" s="14" t="str">
        <f>IFERROR(INDEX(BygningOmraade!B:B,MATCH(A1887,BygningOmraade!A:A,0)),"")</f>
        <v/>
      </c>
    </row>
    <row r="1888" spans="1:24" s="14" customFormat="1" x14ac:dyDescent="0.25">
      <c r="A1888" s="14">
        <f t="shared" si="377"/>
        <v>1888</v>
      </c>
      <c r="B1888" s="14" t="str">
        <f t="shared" ca="1" si="378"/>
        <v>6eac5194-f3d4-4a6d-ba8a-9bdbd822dd47</v>
      </c>
      <c r="C1888" s="14" t="str">
        <f t="shared" ca="1" si="379"/>
        <v>4591b5f9-a6d0-0dd9-e044-0003ba298018</v>
      </c>
      <c r="D1888" s="14">
        <f t="shared" ca="1" si="380"/>
        <v>2691177</v>
      </c>
      <c r="E1888" s="1">
        <f t="shared" ca="1" si="381"/>
        <v>130</v>
      </c>
      <c r="F1888" s="1">
        <f t="shared" ca="1" si="382"/>
        <v>138</v>
      </c>
      <c r="G1888" s="1">
        <f t="shared" ca="1" si="383"/>
        <v>2008</v>
      </c>
      <c r="H1888" s="1" t="str">
        <f ca="1">IFERROR(INDEX(Varmeinstallation!B:B,MATCH(INDIRECT($A$1&amp;"L"&amp;A1888)*1,Varmeinstallation!A:A,0)),"Ingen varmeinstallationer")</f>
        <v>Centralvarme fra eget anlæg, et-kammer fyr</v>
      </c>
      <c r="I1888" s="1" t="str">
        <f ca="1">IFERROR(INDEX(Opvarmningsmiddel!B:B,MATCH(INDIRECT($A$1&amp;"M"&amp;A1888)*1,Opvarmningsmiddel!A:A,0)),"")</f>
        <v>Naturgas</v>
      </c>
      <c r="J1888" s="1">
        <f t="shared" ca="1" si="384"/>
        <v>90</v>
      </c>
      <c r="K1888" s="1" t="str">
        <f ca="1">IFERROR(INDEX(Relationstabel!$C$3:$K$10,MATCH(VALUE(INDIRECT($A$1&amp;"L"&amp;A1888)),Relationstabel!$A$3:$A$10,0),MATCH(IFERROR(VALUE(INDIRECT($A$1&amp;"M"&amp;A1888)),0),Relationstabel!$C$1:$K$1,0)),"Ingen varmeinstallationer")</f>
        <v>Naturgas</v>
      </c>
      <c r="L1888" s="1" t="str">
        <f ca="1">INDEX(Anvendelseskode!B:B,MATCH($E1888,Anvendelseskode!$A:$A,0))</f>
        <v>Række-, kæde-, dobbelthus (lodret adskillelse mellem enhederne)</v>
      </c>
      <c r="M1888" s="1" t="str">
        <f ca="1">INDEX(Anvendelseskode!C:C,MATCH($E1888,Anvendelseskode!$A:$A,0))</f>
        <v>Række-, kæde og dobbelthuse</v>
      </c>
      <c r="N1888" s="1" t="str">
        <f ca="1">INDEX(Anvendelseskode!D:D,MATCH($E1888,Anvendelseskode!$A:$A,0))</f>
        <v>Private husholdninger</v>
      </c>
      <c r="O1888" s="1" t="str">
        <f ca="1">IFERROR(INDEX(SBi!$2:$2,MATCH(G1888,SBi!$1:$1,1)),SBi!$K$2)</f>
        <v>Efter 2006</v>
      </c>
      <c r="P1888" s="1">
        <f ca="1">IFERROR(INDEX(SBi!$C$3:$K$28,MATCH(E1888,SBi!$B$3:$B$28,0),MATCH(O1888,SBi!$C$2:$K$2,0)),0)</f>
        <v>66.400000000000006</v>
      </c>
      <c r="Q1888" s="19">
        <f t="shared" ca="1" si="385"/>
        <v>9.1632000000000016</v>
      </c>
      <c r="R1888" s="19" t="str">
        <f ca="1">IFERROR(INDEX(VpD!$2:$2,MATCH(G1888,VpD!$1:$1,1)),VpD!$I$2)</f>
        <v>&gt;1998</v>
      </c>
      <c r="S1888" s="1">
        <f ca="1">IFERROR(INDEX(VpD!$C$3:$I$27,MATCH(E1888,VpD!$B$3:$B$27,0),MATCH(R1888,VpD!$C$2:$I$2,0)),0)</f>
        <v>65</v>
      </c>
      <c r="T1888" s="19">
        <f t="shared" ca="1" si="386"/>
        <v>8.9700000000000006</v>
      </c>
      <c r="U1888" s="14" t="str">
        <f t="shared" ca="1" si="387"/>
        <v xml:space="preserve">712606.29 </v>
      </c>
      <c r="V1888" s="14" t="str">
        <f t="shared" ca="1" si="388"/>
        <v>6168795.05</v>
      </c>
      <c r="W1888" s="14" t="str">
        <f t="shared" ca="1" si="389"/>
        <v>POINT(712606.29 6168795.05)</v>
      </c>
      <c r="X1888" s="14" t="str">
        <f>IFERROR(INDEX(BygningOmraade!B:B,MATCH(A1888,BygningOmraade!A:A,0)),"")</f>
        <v/>
      </c>
    </row>
    <row r="1889" spans="1:24" s="14" customFormat="1" x14ac:dyDescent="0.25">
      <c r="A1889" s="14">
        <f t="shared" si="377"/>
        <v>1889</v>
      </c>
      <c r="B1889" s="14" t="str">
        <f t="shared" ca="1" si="378"/>
        <v>6eb2bfa1-aa85-4ab3-9612-12dd8efccd4a</v>
      </c>
      <c r="C1889" s="14" t="str">
        <f t="shared" ca="1" si="379"/>
        <v>0a3f507e-1f98-32b8-e044-0003ba298018</v>
      </c>
      <c r="D1889" s="14">
        <f t="shared" ca="1" si="380"/>
        <v>993934</v>
      </c>
      <c r="E1889" s="1">
        <f t="shared" ca="1" si="381"/>
        <v>120</v>
      </c>
      <c r="F1889" s="1">
        <f t="shared" ca="1" si="382"/>
        <v>119</v>
      </c>
      <c r="G1889" s="1">
        <f t="shared" ca="1" si="383"/>
        <v>2018</v>
      </c>
      <c r="H1889" s="1" t="str">
        <f ca="1">IFERROR(INDEX(Varmeinstallation!B:B,MATCH(INDIRECT($A$1&amp;"L"&amp;A1889)*1,Varmeinstallation!A:A,0)),"Ingen varmeinstallationer")</f>
        <v>Centralvarme fra eget anlæg, et-kammer fyr</v>
      </c>
      <c r="I1889" s="1" t="str">
        <f ca="1">IFERROR(INDEX(Opvarmningsmiddel!B:B,MATCH(INDIRECT($A$1&amp;"M"&amp;A1889)*1,Opvarmningsmiddel!A:A,0)),"")</f>
        <v>Naturgas</v>
      </c>
      <c r="J1889" s="1">
        <f t="shared" ca="1" si="384"/>
        <v>0</v>
      </c>
      <c r="K1889" s="1" t="str">
        <f ca="1">IFERROR(INDEX(Relationstabel!$C$3:$K$10,MATCH(VALUE(INDIRECT($A$1&amp;"L"&amp;A1889)),Relationstabel!$A$3:$A$10,0),MATCH(IFERROR(VALUE(INDIRECT($A$1&amp;"M"&amp;A1889)),0),Relationstabel!$C$1:$K$1,0)),"Ingen varmeinstallationer")</f>
        <v>Naturgas</v>
      </c>
      <c r="L1889" s="1" t="str">
        <f ca="1">INDEX(Anvendelseskode!B:B,MATCH($E1889,Anvendelseskode!$A:$A,0))</f>
        <v>Fritliggende enfamilieshus (parcelhus)</v>
      </c>
      <c r="M1889" s="1" t="str">
        <f ca="1">INDEX(Anvendelseskode!C:C,MATCH($E1889,Anvendelseskode!$A:$A,0))</f>
        <v>Parcelhuse</v>
      </c>
      <c r="N1889" s="1" t="str">
        <f ca="1">INDEX(Anvendelseskode!D:D,MATCH($E1889,Anvendelseskode!$A:$A,0))</f>
        <v>Private husholdninger</v>
      </c>
      <c r="O1889" s="1" t="str">
        <f ca="1">IFERROR(INDEX(SBi!$2:$2,MATCH(G1889,SBi!$1:$1,1)),SBi!$K$2)</f>
        <v>Efter 2006</v>
      </c>
      <c r="P1889" s="1">
        <f ca="1">IFERROR(INDEX(SBi!$C$3:$K$28,MATCH(E1889,SBi!$B$3:$B$28,0),MATCH(O1889,SBi!$C$2:$K$2,0)),0)</f>
        <v>67.3</v>
      </c>
      <c r="Q1889" s="19">
        <f t="shared" ca="1" si="385"/>
        <v>8.0086999999999993</v>
      </c>
      <c r="R1889" s="19" t="str">
        <f ca="1">IFERROR(INDEX(VpD!$2:$2,MATCH(G1889,VpD!$1:$1,1)),VpD!$I$2)</f>
        <v>&gt;1998</v>
      </c>
      <c r="S1889" s="1">
        <f ca="1">IFERROR(INDEX(VpD!$C$3:$I$27,MATCH(E1889,VpD!$B$3:$B$27,0),MATCH(R1889,VpD!$C$2:$I$2,0)),0)</f>
        <v>72</v>
      </c>
      <c r="T1889" s="19">
        <f t="shared" ca="1" si="386"/>
        <v>8.5679999999999996</v>
      </c>
      <c r="U1889" s="14" t="str">
        <f t="shared" ca="1" si="387"/>
        <v xml:space="preserve">711166.85 </v>
      </c>
      <c r="V1889" s="14" t="str">
        <f t="shared" ca="1" si="388"/>
        <v>6171553.73</v>
      </c>
      <c r="W1889" s="14" t="str">
        <f t="shared" ca="1" si="389"/>
        <v>POINT(711166.85 6171553.73)</v>
      </c>
      <c r="X1889" s="14" t="str">
        <f>IFERROR(INDEX(BygningOmraade!B:B,MATCH(A1889,BygningOmraade!A:A,0)),"")</f>
        <v/>
      </c>
    </row>
    <row r="1890" spans="1:24" s="14" customFormat="1" x14ac:dyDescent="0.25">
      <c r="A1890" s="14">
        <f t="shared" si="377"/>
        <v>1890</v>
      </c>
      <c r="B1890" s="14" t="str">
        <f t="shared" ca="1" si="378"/>
        <v>6ec0da22-f284-4d6d-bf38-b18a4d33bc05</v>
      </c>
      <c r="C1890" s="14" t="str">
        <f t="shared" ca="1" si="379"/>
        <v>d84b669d-efbc-484f-b742-f7c6fa7630bb</v>
      </c>
      <c r="D1890" s="14">
        <f t="shared" ca="1" si="380"/>
        <v>995974</v>
      </c>
      <c r="E1890" s="1">
        <f t="shared" ca="1" si="381"/>
        <v>140</v>
      </c>
      <c r="F1890" s="1">
        <f t="shared" ca="1" si="382"/>
        <v>325</v>
      </c>
      <c r="G1890" s="1">
        <f t="shared" ca="1" si="383"/>
        <v>2013</v>
      </c>
      <c r="H1890" s="1" t="str">
        <f ca="1">IFERROR(INDEX(Varmeinstallation!B:B,MATCH(INDIRECT($A$1&amp;"L"&amp;A1890)*1,Varmeinstallation!A:A,0)),"Ingen varmeinstallationer")</f>
        <v>Centralvarme fra eget anlæg, et-kammer fyr</v>
      </c>
      <c r="I1890" s="1" t="str">
        <f ca="1">IFERROR(INDEX(Opvarmningsmiddel!B:B,MATCH(INDIRECT($A$1&amp;"M"&amp;A1890)*1,Opvarmningsmiddel!A:A,0)),"")</f>
        <v>Naturgas</v>
      </c>
      <c r="J1890" s="1">
        <f t="shared" ca="1" si="384"/>
        <v>0</v>
      </c>
      <c r="K1890" s="1" t="str">
        <f ca="1">IFERROR(INDEX(Relationstabel!$C$3:$K$10,MATCH(VALUE(INDIRECT($A$1&amp;"L"&amp;A1890)),Relationstabel!$A$3:$A$10,0),MATCH(IFERROR(VALUE(INDIRECT($A$1&amp;"M"&amp;A1890)),0),Relationstabel!$C$1:$K$1,0)),"Ingen varmeinstallationer")</f>
        <v>Naturgas</v>
      </c>
      <c r="L1890" s="1" t="str">
        <f ca="1">INDEX(Anvendelseskode!B:B,MATCH($E1890,Anvendelseskode!$A:$A,0))</f>
        <v>Etageboligbebyggelse</v>
      </c>
      <c r="M1890" s="1" t="str">
        <f ca="1">INDEX(Anvendelseskode!C:C,MATCH($E1890,Anvendelseskode!$A:$A,0))</f>
        <v>Etageboligbebyggelse</v>
      </c>
      <c r="N1890" s="1" t="str">
        <f ca="1">INDEX(Anvendelseskode!D:D,MATCH($E1890,Anvendelseskode!$A:$A,0))</f>
        <v>Private husholdninger</v>
      </c>
      <c r="O1890" s="1" t="str">
        <f ca="1">IFERROR(INDEX(SBi!$2:$2,MATCH(G1890,SBi!$1:$1,1)),SBi!$K$2)</f>
        <v>Efter 2006</v>
      </c>
      <c r="P1890" s="1">
        <f ca="1">IFERROR(INDEX(SBi!$C$3:$K$28,MATCH(E1890,SBi!$B$3:$B$28,0),MATCH(O1890,SBi!$C$2:$K$2,0)),0)</f>
        <v>60.7</v>
      </c>
      <c r="Q1890" s="19">
        <f t="shared" ca="1" si="385"/>
        <v>19.727499999999999</v>
      </c>
      <c r="R1890" s="19" t="str">
        <f ca="1">IFERROR(INDEX(VpD!$2:$2,MATCH(G1890,VpD!$1:$1,1)),VpD!$I$2)</f>
        <v>&gt;1998</v>
      </c>
      <c r="S1890" s="1">
        <f ca="1">IFERROR(INDEX(VpD!$C$3:$I$27,MATCH(E1890,VpD!$B$3:$B$27,0),MATCH(R1890,VpD!$C$2:$I$2,0)),0)</f>
        <v>64</v>
      </c>
      <c r="T1890" s="19">
        <f t="shared" ca="1" si="386"/>
        <v>20.8</v>
      </c>
      <c r="U1890" s="14" t="str">
        <f t="shared" ca="1" si="387"/>
        <v xml:space="preserve">712683.16 </v>
      </c>
      <c r="V1890" s="14" t="str">
        <f t="shared" ca="1" si="388"/>
        <v>6169432.09</v>
      </c>
      <c r="W1890" s="14" t="str">
        <f t="shared" ca="1" si="389"/>
        <v>POINT(712683.16 6169432.09)</v>
      </c>
      <c r="X1890" s="14" t="str">
        <f>IFERROR(INDEX(BygningOmraade!B:B,MATCH(A1890,BygningOmraade!A:A,0)),"")</f>
        <v/>
      </c>
    </row>
    <row r="1891" spans="1:24" s="14" customFormat="1" x14ac:dyDescent="0.25">
      <c r="A1891" s="14">
        <f t="shared" si="377"/>
        <v>1891</v>
      </c>
      <c r="B1891" s="14" t="str">
        <f t="shared" ca="1" si="378"/>
        <v>6ec67da9-b826-406b-a9f0-aaf3a854df9f</v>
      </c>
      <c r="C1891" s="14" t="str">
        <f t="shared" ca="1" si="379"/>
        <v>0a3f507e-23f2-32b8-e044-0003ba298018</v>
      </c>
      <c r="D1891" s="14">
        <f t="shared" ca="1" si="380"/>
        <v>994983</v>
      </c>
      <c r="E1891" s="1">
        <f t="shared" ca="1" si="381"/>
        <v>130</v>
      </c>
      <c r="F1891" s="1">
        <f t="shared" ca="1" si="382"/>
        <v>74</v>
      </c>
      <c r="G1891" s="1">
        <f t="shared" ca="1" si="383"/>
        <v>1993</v>
      </c>
      <c r="H1891" s="1" t="str">
        <f ca="1">IFERROR(INDEX(Varmeinstallation!B:B,MATCH(INDIRECT($A$1&amp;"L"&amp;A1891)*1,Varmeinstallation!A:A,0)),"Ingen varmeinstallationer")</f>
        <v>Fjernvarme/blokvarme (radiatorsystemer eller varmluftanlæg)</v>
      </c>
      <c r="I1891" s="1" t="str">
        <f ca="1">IFERROR(INDEX(Opvarmningsmiddel!B:B,MATCH(INDIRECT($A$1&amp;"M"&amp;A1891)*1,Opvarmningsmiddel!A:A,0)),"")</f>
        <v/>
      </c>
      <c r="J1891" s="1">
        <f t="shared" ca="1" si="384"/>
        <v>0</v>
      </c>
      <c r="K1891" s="1" t="str">
        <f ca="1">IFERROR(INDEX(Relationstabel!$C$3:$K$10,MATCH(VALUE(INDIRECT($A$1&amp;"L"&amp;A1891)),Relationstabel!$A$3:$A$10,0),MATCH(IFERROR(VALUE(INDIRECT($A$1&amp;"M"&amp;A1891)),0),Relationstabel!$C$1:$K$1,0)),"Ingen varmeinstallationer")</f>
        <v>Fjernvarme/ Blokvarme</v>
      </c>
      <c r="L1891" s="1" t="str">
        <f ca="1">INDEX(Anvendelseskode!B:B,MATCH($E1891,Anvendelseskode!$A:$A,0))</f>
        <v>Række-, kæde-, dobbelthus (lodret adskillelse mellem enhederne)</v>
      </c>
      <c r="M1891" s="1" t="str">
        <f ca="1">INDEX(Anvendelseskode!C:C,MATCH($E1891,Anvendelseskode!$A:$A,0))</f>
        <v>Række-, kæde og dobbelthuse</v>
      </c>
      <c r="N1891" s="1" t="str">
        <f ca="1">INDEX(Anvendelseskode!D:D,MATCH($E1891,Anvendelseskode!$A:$A,0))</f>
        <v>Private husholdninger</v>
      </c>
      <c r="O1891" s="1" t="str">
        <f ca="1">IFERROR(INDEX(SBi!$2:$2,MATCH(G1891,SBi!$1:$1,1)),SBi!$K$2)</f>
        <v>1979-1998</v>
      </c>
      <c r="P1891" s="1">
        <f ca="1">IFERROR(INDEX(SBi!$C$3:$K$28,MATCH(E1891,SBi!$B$3:$B$28,0),MATCH(O1891,SBi!$C$2:$K$2,0)),0)</f>
        <v>96.8</v>
      </c>
      <c r="Q1891" s="19">
        <f t="shared" ca="1" si="385"/>
        <v>7.1631999999999998</v>
      </c>
      <c r="R1891" s="19" t="str">
        <f ca="1">IFERROR(INDEX(VpD!$2:$2,MATCH(G1891,VpD!$1:$1,1)),VpD!$I$2)</f>
        <v>1979-1998</v>
      </c>
      <c r="S1891" s="1">
        <f ca="1">IFERROR(INDEX(VpD!$C$3:$I$27,MATCH(E1891,VpD!$B$3:$B$27,0),MATCH(R1891,VpD!$C$2:$I$2,0)),0)</f>
        <v>74</v>
      </c>
      <c r="T1891" s="19">
        <f t="shared" ca="1" si="386"/>
        <v>5.476</v>
      </c>
      <c r="U1891" s="14" t="str">
        <f t="shared" ca="1" si="387"/>
        <v xml:space="preserve">711705.07 </v>
      </c>
      <c r="V1891" s="14" t="str">
        <f t="shared" ca="1" si="388"/>
        <v>6172572.62</v>
      </c>
      <c r="W1891" s="14" t="str">
        <f t="shared" ca="1" si="389"/>
        <v>POINT(711705.07 6172572.62)</v>
      </c>
      <c r="X1891" s="14" t="str">
        <f>IFERROR(INDEX(BygningOmraade!B:B,MATCH(A1891,BygningOmraade!A:A,0)),"")</f>
        <v/>
      </c>
    </row>
    <row r="1892" spans="1:24" s="14" customFormat="1" x14ac:dyDescent="0.25">
      <c r="A1892" s="14">
        <f t="shared" si="377"/>
        <v>1892</v>
      </c>
      <c r="B1892" s="14" t="str">
        <f t="shared" ca="1" si="378"/>
        <v>6ecef6e3-506a-44cc-af73-8f2a909abd13</v>
      </c>
      <c r="C1892" s="14" t="str">
        <f t="shared" ca="1" si="379"/>
        <v>0a3f507e-2293-32b8-e044-0003ba298018</v>
      </c>
      <c r="D1892" s="14">
        <f t="shared" ca="1" si="380"/>
        <v>995459</v>
      </c>
      <c r="E1892" s="1">
        <f t="shared" ca="1" si="381"/>
        <v>130</v>
      </c>
      <c r="F1892" s="1">
        <f t="shared" ca="1" si="382"/>
        <v>107</v>
      </c>
      <c r="G1892" s="1">
        <f t="shared" ca="1" si="383"/>
        <v>2007</v>
      </c>
      <c r="H1892" s="1" t="str">
        <f ca="1">IFERROR(INDEX(Varmeinstallation!B:B,MATCH(INDIRECT($A$1&amp;"L"&amp;A1892)*1,Varmeinstallation!A:A,0)),"Ingen varmeinstallationer")</f>
        <v>Fjernvarme/blokvarme (radiatorsystemer eller varmluftanlæg)</v>
      </c>
      <c r="I1892" s="1" t="str">
        <f ca="1">IFERROR(INDEX(Opvarmningsmiddel!B:B,MATCH(INDIRECT($A$1&amp;"M"&amp;A1892)*1,Opvarmningsmiddel!A:A,0)),"")</f>
        <v/>
      </c>
      <c r="J1892" s="1">
        <f t="shared" ca="1" si="384"/>
        <v>0</v>
      </c>
      <c r="K1892" s="1" t="str">
        <f ca="1">IFERROR(INDEX(Relationstabel!$C$3:$K$10,MATCH(VALUE(INDIRECT($A$1&amp;"L"&amp;A1892)),Relationstabel!$A$3:$A$10,0),MATCH(IFERROR(VALUE(INDIRECT($A$1&amp;"M"&amp;A1892)),0),Relationstabel!$C$1:$K$1,0)),"Ingen varmeinstallationer")</f>
        <v>Fjernvarme/ Blokvarme</v>
      </c>
      <c r="L1892" s="1" t="str">
        <f ca="1">INDEX(Anvendelseskode!B:B,MATCH($E1892,Anvendelseskode!$A:$A,0))</f>
        <v>Række-, kæde-, dobbelthus (lodret adskillelse mellem enhederne)</v>
      </c>
      <c r="M1892" s="1" t="str">
        <f ca="1">INDEX(Anvendelseskode!C:C,MATCH($E1892,Anvendelseskode!$A:$A,0))</f>
        <v>Række-, kæde og dobbelthuse</v>
      </c>
      <c r="N1892" s="1" t="str">
        <f ca="1">INDEX(Anvendelseskode!D:D,MATCH($E1892,Anvendelseskode!$A:$A,0))</f>
        <v>Private husholdninger</v>
      </c>
      <c r="O1892" s="1" t="str">
        <f ca="1">IFERROR(INDEX(SBi!$2:$2,MATCH(G1892,SBi!$1:$1,1)),SBi!$K$2)</f>
        <v>Efter 2006</v>
      </c>
      <c r="P1892" s="1">
        <f ca="1">IFERROR(INDEX(SBi!$C$3:$K$28,MATCH(E1892,SBi!$B$3:$B$28,0),MATCH(O1892,SBi!$C$2:$K$2,0)),0)</f>
        <v>66.400000000000006</v>
      </c>
      <c r="Q1892" s="19">
        <f t="shared" ca="1" si="385"/>
        <v>7.1048</v>
      </c>
      <c r="R1892" s="19" t="str">
        <f ca="1">IFERROR(INDEX(VpD!$2:$2,MATCH(G1892,VpD!$1:$1,1)),VpD!$I$2)</f>
        <v>&gt;1998</v>
      </c>
      <c r="S1892" s="1">
        <f ca="1">IFERROR(INDEX(VpD!$C$3:$I$27,MATCH(E1892,VpD!$B$3:$B$27,0),MATCH(R1892,VpD!$C$2:$I$2,0)),0)</f>
        <v>65</v>
      </c>
      <c r="T1892" s="19">
        <f t="shared" ca="1" si="386"/>
        <v>6.9550000000000001</v>
      </c>
      <c r="U1892" s="14" t="str">
        <f t="shared" ca="1" si="387"/>
        <v xml:space="preserve">711956.99 </v>
      </c>
      <c r="V1892" s="14" t="str">
        <f t="shared" ca="1" si="388"/>
        <v>6171854.69</v>
      </c>
      <c r="W1892" s="14" t="str">
        <f t="shared" ca="1" si="389"/>
        <v>POINT(711956.99 6171854.69)</v>
      </c>
      <c r="X1892" s="14" t="str">
        <f>IFERROR(INDEX(BygningOmraade!B:B,MATCH(A1892,BygningOmraade!A:A,0)),"")</f>
        <v/>
      </c>
    </row>
    <row r="1893" spans="1:24" s="14" customFormat="1" x14ac:dyDescent="0.25">
      <c r="A1893" s="14">
        <f t="shared" si="377"/>
        <v>1893</v>
      </c>
      <c r="B1893" s="14" t="str">
        <f t="shared" ca="1" si="378"/>
        <v>6f1cd88b-688f-4198-b22c-8a71667a5429</v>
      </c>
      <c r="C1893" s="14" t="str">
        <f t="shared" ca="1" si="379"/>
        <v>0a3f507e-2027-32b8-e044-0003ba298018</v>
      </c>
      <c r="D1893" s="14">
        <f t="shared" ca="1" si="380"/>
        <v>993779</v>
      </c>
      <c r="E1893" s="1">
        <f t="shared" ca="1" si="381"/>
        <v>120</v>
      </c>
      <c r="F1893" s="1">
        <f t="shared" ca="1" si="382"/>
        <v>109</v>
      </c>
      <c r="G1893" s="1">
        <f t="shared" ca="1" si="383"/>
        <v>1973</v>
      </c>
      <c r="H1893" s="1" t="str">
        <f ca="1">IFERROR(INDEX(Varmeinstallation!B:B,MATCH(INDIRECT($A$1&amp;"L"&amp;A1893)*1,Varmeinstallation!A:A,0)),"Ingen varmeinstallationer")</f>
        <v>Centralvarme fra eget anlæg, et-kammer fyr</v>
      </c>
      <c r="I1893" s="1" t="str">
        <f ca="1">IFERROR(INDEX(Opvarmningsmiddel!B:B,MATCH(INDIRECT($A$1&amp;"M"&amp;A1893)*1,Opvarmningsmiddel!A:A,0)),"")</f>
        <v>Naturgas</v>
      </c>
      <c r="J1893" s="1">
        <f t="shared" ca="1" si="384"/>
        <v>0</v>
      </c>
      <c r="K1893" s="1" t="str">
        <f ca="1">IFERROR(INDEX(Relationstabel!$C$3:$K$10,MATCH(VALUE(INDIRECT($A$1&amp;"L"&amp;A1893)),Relationstabel!$A$3:$A$10,0),MATCH(IFERROR(VALUE(INDIRECT($A$1&amp;"M"&amp;A1893)),0),Relationstabel!$C$1:$K$1,0)),"Ingen varmeinstallationer")</f>
        <v>Naturgas</v>
      </c>
      <c r="L1893" s="1" t="str">
        <f ca="1">INDEX(Anvendelseskode!B:B,MATCH($E1893,Anvendelseskode!$A:$A,0))</f>
        <v>Fritliggende enfamilieshus (parcelhus)</v>
      </c>
      <c r="M1893" s="1" t="str">
        <f ca="1">INDEX(Anvendelseskode!C:C,MATCH($E1893,Anvendelseskode!$A:$A,0))</f>
        <v>Parcelhuse</v>
      </c>
      <c r="N1893" s="1" t="str">
        <f ca="1">INDEX(Anvendelseskode!D:D,MATCH($E1893,Anvendelseskode!$A:$A,0))</f>
        <v>Private husholdninger</v>
      </c>
      <c r="O1893" s="1" t="str">
        <f ca="1">IFERROR(INDEX(SBi!$2:$2,MATCH(G1893,SBi!$1:$1,1)),SBi!$K$2)</f>
        <v>1973-1978</v>
      </c>
      <c r="P1893" s="1">
        <f ca="1">IFERROR(INDEX(SBi!$C$3:$K$28,MATCH(E1893,SBi!$B$3:$B$28,0),MATCH(O1893,SBi!$C$2:$K$2,0)),0)</f>
        <v>119.8</v>
      </c>
      <c r="Q1893" s="19">
        <f t="shared" ca="1" si="385"/>
        <v>13.058199999999999</v>
      </c>
      <c r="R1893" s="19" t="str">
        <f ca="1">IFERROR(INDEX(VpD!$2:$2,MATCH(G1893,VpD!$1:$1,1)),VpD!$I$2)</f>
        <v>1973-1978</v>
      </c>
      <c r="S1893" s="1">
        <f ca="1">IFERROR(INDEX(VpD!$C$3:$I$27,MATCH(E1893,VpD!$B$3:$B$27,0),MATCH(R1893,VpD!$C$2:$I$2,0)),0)</f>
        <v>117</v>
      </c>
      <c r="T1893" s="19">
        <f t="shared" ca="1" si="386"/>
        <v>12.753</v>
      </c>
      <c r="U1893" s="14" t="str">
        <f t="shared" ca="1" si="387"/>
        <v xml:space="preserve">710786.74 </v>
      </c>
      <c r="V1893" s="14" t="str">
        <f t="shared" ca="1" si="388"/>
        <v>6171822.84</v>
      </c>
      <c r="W1893" s="14" t="str">
        <f t="shared" ca="1" si="389"/>
        <v>POINT(710786.74 6171822.84)</v>
      </c>
      <c r="X1893" s="14" t="str">
        <f>IFERROR(INDEX(BygningOmraade!B:B,MATCH(A1893,BygningOmraade!A:A,0)),"")</f>
        <v/>
      </c>
    </row>
    <row r="1894" spans="1:24" s="14" customFormat="1" x14ac:dyDescent="0.25">
      <c r="A1894" s="14">
        <f t="shared" si="377"/>
        <v>1894</v>
      </c>
      <c r="B1894" s="14" t="str">
        <f t="shared" ca="1" si="378"/>
        <v>6f212cc8-20fc-4866-85aa-014d0cc7dc47</v>
      </c>
      <c r="C1894" s="14" t="str">
        <f t="shared" ca="1" si="379"/>
        <v>3cae7253-0959-0f90-e044-0003ba298018</v>
      </c>
      <c r="D1894" s="14">
        <f t="shared" ca="1" si="380"/>
        <v>2685049</v>
      </c>
      <c r="E1894" s="1">
        <f t="shared" ca="1" si="381"/>
        <v>130</v>
      </c>
      <c r="F1894" s="1">
        <f t="shared" ca="1" si="382"/>
        <v>111</v>
      </c>
      <c r="G1894" s="1">
        <f t="shared" ca="1" si="383"/>
        <v>2008</v>
      </c>
      <c r="H1894" s="1" t="str">
        <f ca="1">IFERROR(INDEX(Varmeinstallation!B:B,MATCH(INDIRECT($A$1&amp;"L"&amp;A1894)*1,Varmeinstallation!A:A,0)),"Ingen varmeinstallationer")</f>
        <v>Fjernvarme/blokvarme (radiatorsystemer eller varmluftanlæg)</v>
      </c>
      <c r="I1894" s="1" t="str">
        <f ca="1">IFERROR(INDEX(Opvarmningsmiddel!B:B,MATCH(INDIRECT($A$1&amp;"M"&amp;A1894)*1,Opvarmningsmiddel!A:A,0)),"")</f>
        <v/>
      </c>
      <c r="J1894" s="1">
        <f t="shared" ca="1" si="384"/>
        <v>90</v>
      </c>
      <c r="K1894" s="1" t="str">
        <f ca="1">IFERROR(INDEX(Relationstabel!$C$3:$K$10,MATCH(VALUE(INDIRECT($A$1&amp;"L"&amp;A1894)),Relationstabel!$A$3:$A$10,0),MATCH(IFERROR(VALUE(INDIRECT($A$1&amp;"M"&amp;A1894)),0),Relationstabel!$C$1:$K$1,0)),"Ingen varmeinstallationer")</f>
        <v>Fjernvarme/ Blokvarme</v>
      </c>
      <c r="L1894" s="1" t="str">
        <f ca="1">INDEX(Anvendelseskode!B:B,MATCH($E1894,Anvendelseskode!$A:$A,0))</f>
        <v>Række-, kæde-, dobbelthus (lodret adskillelse mellem enhederne)</v>
      </c>
      <c r="M1894" s="1" t="str">
        <f ca="1">INDEX(Anvendelseskode!C:C,MATCH($E1894,Anvendelseskode!$A:$A,0))</f>
        <v>Række-, kæde og dobbelthuse</v>
      </c>
      <c r="N1894" s="1" t="str">
        <f ca="1">INDEX(Anvendelseskode!D:D,MATCH($E1894,Anvendelseskode!$A:$A,0))</f>
        <v>Private husholdninger</v>
      </c>
      <c r="O1894" s="1" t="str">
        <f ca="1">IFERROR(INDEX(SBi!$2:$2,MATCH(G1894,SBi!$1:$1,1)),SBi!$K$2)</f>
        <v>Efter 2006</v>
      </c>
      <c r="P1894" s="1">
        <f ca="1">IFERROR(INDEX(SBi!$C$3:$K$28,MATCH(E1894,SBi!$B$3:$B$28,0),MATCH(O1894,SBi!$C$2:$K$2,0)),0)</f>
        <v>66.400000000000006</v>
      </c>
      <c r="Q1894" s="19">
        <f t="shared" ca="1" si="385"/>
        <v>7.370400000000001</v>
      </c>
      <c r="R1894" s="19" t="str">
        <f ca="1">IFERROR(INDEX(VpD!$2:$2,MATCH(G1894,VpD!$1:$1,1)),VpD!$I$2)</f>
        <v>&gt;1998</v>
      </c>
      <c r="S1894" s="1">
        <f ca="1">IFERROR(INDEX(VpD!$C$3:$I$27,MATCH(E1894,VpD!$B$3:$B$27,0),MATCH(R1894,VpD!$C$2:$I$2,0)),0)</f>
        <v>65</v>
      </c>
      <c r="T1894" s="19">
        <f t="shared" ca="1" si="386"/>
        <v>7.2149999999999999</v>
      </c>
      <c r="U1894" s="14" t="str">
        <f t="shared" ca="1" si="387"/>
        <v xml:space="preserve">711719.33 </v>
      </c>
      <c r="V1894" s="14" t="str">
        <f t="shared" ca="1" si="388"/>
        <v>6172684.04</v>
      </c>
      <c r="W1894" s="14" t="str">
        <f t="shared" ca="1" si="389"/>
        <v>POINT(711719.33 6172684.04)</v>
      </c>
      <c r="X1894" s="14" t="str">
        <f>IFERROR(INDEX(BygningOmraade!B:B,MATCH(A1894,BygningOmraade!A:A,0)),"")</f>
        <v/>
      </c>
    </row>
    <row r="1895" spans="1:24" s="14" customFormat="1" x14ac:dyDescent="0.25">
      <c r="A1895" s="14">
        <f t="shared" si="377"/>
        <v>1895</v>
      </c>
      <c r="B1895" s="14" t="str">
        <f t="shared" ca="1" si="378"/>
        <v>6f42c5d9-2446-4537-b6be-150e9f0b9949</v>
      </c>
      <c r="C1895" s="14" t="str">
        <f t="shared" ca="1" si="379"/>
        <v>0a3f507e-1df2-32b8-e044-0003ba298018</v>
      </c>
      <c r="D1895" s="14">
        <f t="shared" ca="1" si="380"/>
        <v>997606</v>
      </c>
      <c r="E1895" s="1">
        <f t="shared" ca="1" si="381"/>
        <v>130</v>
      </c>
      <c r="F1895" s="1">
        <f t="shared" ca="1" si="382"/>
        <v>118</v>
      </c>
      <c r="G1895" s="1">
        <f t="shared" ca="1" si="383"/>
        <v>1972</v>
      </c>
      <c r="H1895" s="1" t="str">
        <f ca="1">IFERROR(INDEX(Varmeinstallation!B:B,MATCH(INDIRECT($A$1&amp;"L"&amp;A1895)*1,Varmeinstallation!A:A,0)),"Ingen varmeinstallationer")</f>
        <v>Centralvarme fra eget anlæg, et-kammer fyr</v>
      </c>
      <c r="I1895" s="1" t="str">
        <f ca="1">IFERROR(INDEX(Opvarmningsmiddel!B:B,MATCH(INDIRECT($A$1&amp;"M"&amp;A1895)*1,Opvarmningsmiddel!A:A,0)),"")</f>
        <v>Naturgas</v>
      </c>
      <c r="J1895" s="1">
        <f t="shared" ca="1" si="384"/>
        <v>2</v>
      </c>
      <c r="K1895" s="1" t="str">
        <f ca="1">IFERROR(INDEX(Relationstabel!$C$3:$K$10,MATCH(VALUE(INDIRECT($A$1&amp;"L"&amp;A1895)),Relationstabel!$A$3:$A$10,0),MATCH(IFERROR(VALUE(INDIRECT($A$1&amp;"M"&amp;A1895)),0),Relationstabel!$C$1:$K$1,0)),"Ingen varmeinstallationer")</f>
        <v>Naturgas</v>
      </c>
      <c r="L1895" s="1" t="str">
        <f ca="1">INDEX(Anvendelseskode!B:B,MATCH($E1895,Anvendelseskode!$A:$A,0))</f>
        <v>Række-, kæde-, dobbelthus (lodret adskillelse mellem enhederne)</v>
      </c>
      <c r="M1895" s="1" t="str">
        <f ca="1">INDEX(Anvendelseskode!C:C,MATCH($E1895,Anvendelseskode!$A:$A,0))</f>
        <v>Række-, kæde og dobbelthuse</v>
      </c>
      <c r="N1895" s="1" t="str">
        <f ca="1">INDEX(Anvendelseskode!D:D,MATCH($E1895,Anvendelseskode!$A:$A,0))</f>
        <v>Private husholdninger</v>
      </c>
      <c r="O1895" s="1" t="str">
        <f ca="1">IFERROR(INDEX(SBi!$2:$2,MATCH(G1895,SBi!$1:$1,1)),SBi!$K$2)</f>
        <v>1961-1972</v>
      </c>
      <c r="P1895" s="1">
        <f ca="1">IFERROR(INDEX(SBi!$C$3:$K$28,MATCH(E1895,SBi!$B$3:$B$28,0),MATCH(O1895,SBi!$C$2:$K$2,0)),0)</f>
        <v>119.9</v>
      </c>
      <c r="Q1895" s="19">
        <f t="shared" ca="1" si="385"/>
        <v>14.148200000000001</v>
      </c>
      <c r="R1895" s="19" t="str">
        <f ca="1">IFERROR(INDEX(VpD!$2:$2,MATCH(G1895,VpD!$1:$1,1)),VpD!$I$2)</f>
        <v>1961-1972</v>
      </c>
      <c r="S1895" s="1">
        <f ca="1">IFERROR(INDEX(VpD!$C$3:$I$27,MATCH(E1895,VpD!$B$3:$B$27,0),MATCH(R1895,VpD!$C$2:$I$2,0)),0)</f>
        <v>120</v>
      </c>
      <c r="T1895" s="19">
        <f t="shared" ca="1" si="386"/>
        <v>14.16</v>
      </c>
      <c r="U1895" s="14" t="str">
        <f t="shared" ca="1" si="387"/>
        <v xml:space="preserve">713780.03 </v>
      </c>
      <c r="V1895" s="14" t="str">
        <f t="shared" ca="1" si="388"/>
        <v>6169349.79</v>
      </c>
      <c r="W1895" s="14" t="str">
        <f t="shared" ca="1" si="389"/>
        <v>POINT(713780.03 6169349.79)</v>
      </c>
      <c r="X1895" s="14" t="str">
        <f>IFERROR(INDEX(BygningOmraade!B:B,MATCH(A1895,BygningOmraade!A:A,0)),"")</f>
        <v/>
      </c>
    </row>
    <row r="1896" spans="1:24" s="14" customFormat="1" x14ac:dyDescent="0.25">
      <c r="A1896" s="14">
        <f t="shared" si="377"/>
        <v>1896</v>
      </c>
      <c r="B1896" s="14" t="str">
        <f t="shared" ca="1" si="378"/>
        <v>6f4fab2a-84dd-469d-ab1f-391de0c5db7b</v>
      </c>
      <c r="C1896" s="14" t="str">
        <f t="shared" ca="1" si="379"/>
        <v>0a3f507e-1fdd-32b8-e044-0003ba298018</v>
      </c>
      <c r="D1896" s="14">
        <f t="shared" ca="1" si="380"/>
        <v>993664</v>
      </c>
      <c r="E1896" s="1">
        <f t="shared" ca="1" si="381"/>
        <v>120</v>
      </c>
      <c r="F1896" s="1">
        <f t="shared" ca="1" si="382"/>
        <v>109</v>
      </c>
      <c r="G1896" s="1">
        <f t="shared" ca="1" si="383"/>
        <v>1973</v>
      </c>
      <c r="H1896" s="1" t="str">
        <f ca="1">IFERROR(INDEX(Varmeinstallation!B:B,MATCH(INDIRECT($A$1&amp;"L"&amp;A1896)*1,Varmeinstallation!A:A,0)),"Ingen varmeinstallationer")</f>
        <v>Centralvarme fra eget anlæg, et-kammer fyr</v>
      </c>
      <c r="I1896" s="1" t="str">
        <f ca="1">IFERROR(INDEX(Opvarmningsmiddel!B:B,MATCH(INDIRECT($A$1&amp;"M"&amp;A1896)*1,Opvarmningsmiddel!A:A,0)),"")</f>
        <v>Naturgas</v>
      </c>
      <c r="J1896" s="1">
        <f t="shared" ca="1" si="384"/>
        <v>0</v>
      </c>
      <c r="K1896" s="1" t="str">
        <f ca="1">IFERROR(INDEX(Relationstabel!$C$3:$K$10,MATCH(VALUE(INDIRECT($A$1&amp;"L"&amp;A1896)),Relationstabel!$A$3:$A$10,0),MATCH(IFERROR(VALUE(INDIRECT($A$1&amp;"M"&amp;A1896)),0),Relationstabel!$C$1:$K$1,0)),"Ingen varmeinstallationer")</f>
        <v>Naturgas</v>
      </c>
      <c r="L1896" s="1" t="str">
        <f ca="1">INDEX(Anvendelseskode!B:B,MATCH($E1896,Anvendelseskode!$A:$A,0))</f>
        <v>Fritliggende enfamilieshus (parcelhus)</v>
      </c>
      <c r="M1896" s="1" t="str">
        <f ca="1">INDEX(Anvendelseskode!C:C,MATCH($E1896,Anvendelseskode!$A:$A,0))</f>
        <v>Parcelhuse</v>
      </c>
      <c r="N1896" s="1" t="str">
        <f ca="1">INDEX(Anvendelseskode!D:D,MATCH($E1896,Anvendelseskode!$A:$A,0))</f>
        <v>Private husholdninger</v>
      </c>
      <c r="O1896" s="1" t="str">
        <f ca="1">IFERROR(INDEX(SBi!$2:$2,MATCH(G1896,SBi!$1:$1,1)),SBi!$K$2)</f>
        <v>1973-1978</v>
      </c>
      <c r="P1896" s="1">
        <f ca="1">IFERROR(INDEX(SBi!$C$3:$K$28,MATCH(E1896,SBi!$B$3:$B$28,0),MATCH(O1896,SBi!$C$2:$K$2,0)),0)</f>
        <v>119.8</v>
      </c>
      <c r="Q1896" s="19">
        <f t="shared" ca="1" si="385"/>
        <v>13.058199999999999</v>
      </c>
      <c r="R1896" s="19" t="str">
        <f ca="1">IFERROR(INDEX(VpD!$2:$2,MATCH(G1896,VpD!$1:$1,1)),VpD!$I$2)</f>
        <v>1973-1978</v>
      </c>
      <c r="S1896" s="1">
        <f ca="1">IFERROR(INDEX(VpD!$C$3:$I$27,MATCH(E1896,VpD!$B$3:$B$27,0),MATCH(R1896,VpD!$C$2:$I$2,0)),0)</f>
        <v>117</v>
      </c>
      <c r="T1896" s="19">
        <f t="shared" ca="1" si="386"/>
        <v>12.753</v>
      </c>
      <c r="U1896" s="14" t="str">
        <f t="shared" ca="1" si="387"/>
        <v xml:space="preserve">710950.63 </v>
      </c>
      <c r="V1896" s="14" t="str">
        <f t="shared" ca="1" si="388"/>
        <v>6171702.19</v>
      </c>
      <c r="W1896" s="14" t="str">
        <f t="shared" ca="1" si="389"/>
        <v>POINT(710950.63 6171702.19)</v>
      </c>
      <c r="X1896" s="14" t="str">
        <f>IFERROR(INDEX(BygningOmraade!B:B,MATCH(A1896,BygningOmraade!A:A,0)),"")</f>
        <v/>
      </c>
    </row>
    <row r="1897" spans="1:24" s="14" customFormat="1" x14ac:dyDescent="0.25">
      <c r="A1897" s="14">
        <f t="shared" si="377"/>
        <v>1897</v>
      </c>
      <c r="B1897" s="14" t="str">
        <f t="shared" ca="1" si="378"/>
        <v>6f57690d-cfc8-476f-87fe-9cc137fa37af</v>
      </c>
      <c r="C1897" s="14" t="str">
        <f t="shared" ca="1" si="379"/>
        <v>0a3f507e-1f18-32b8-e044-0003ba298018</v>
      </c>
      <c r="D1897" s="14">
        <f t="shared" ca="1" si="380"/>
        <v>993920</v>
      </c>
      <c r="E1897" s="1">
        <f t="shared" ca="1" si="381"/>
        <v>120</v>
      </c>
      <c r="F1897" s="1">
        <f t="shared" ca="1" si="382"/>
        <v>118</v>
      </c>
      <c r="G1897" s="1">
        <f t="shared" ca="1" si="383"/>
        <v>1967</v>
      </c>
      <c r="H1897" s="1" t="str">
        <f ca="1">IFERROR(INDEX(Varmeinstallation!B:B,MATCH(INDIRECT($A$1&amp;"L"&amp;A1897)*1,Varmeinstallation!A:A,0)),"Ingen varmeinstallationer")</f>
        <v>Fjernvarme/blokvarme (radiatorsystemer eller varmluftanlæg)</v>
      </c>
      <c r="I1897" s="1" t="str">
        <f ca="1">IFERROR(INDEX(Opvarmningsmiddel!B:B,MATCH(INDIRECT($A$1&amp;"M"&amp;A1897)*1,Opvarmningsmiddel!A:A,0)),"")</f>
        <v/>
      </c>
      <c r="J1897" s="1">
        <f t="shared" ca="1" si="384"/>
        <v>0</v>
      </c>
      <c r="K1897" s="1" t="str">
        <f ca="1">IFERROR(INDEX(Relationstabel!$C$3:$K$10,MATCH(VALUE(INDIRECT($A$1&amp;"L"&amp;A1897)),Relationstabel!$A$3:$A$10,0),MATCH(IFERROR(VALUE(INDIRECT($A$1&amp;"M"&amp;A1897)),0),Relationstabel!$C$1:$K$1,0)),"Ingen varmeinstallationer")</f>
        <v>Fjernvarme/ Blokvarme</v>
      </c>
      <c r="L1897" s="1" t="str">
        <f ca="1">INDEX(Anvendelseskode!B:B,MATCH($E1897,Anvendelseskode!$A:$A,0))</f>
        <v>Fritliggende enfamilieshus (parcelhus)</v>
      </c>
      <c r="M1897" s="1" t="str">
        <f ca="1">INDEX(Anvendelseskode!C:C,MATCH($E1897,Anvendelseskode!$A:$A,0))</f>
        <v>Parcelhuse</v>
      </c>
      <c r="N1897" s="1" t="str">
        <f ca="1">INDEX(Anvendelseskode!D:D,MATCH($E1897,Anvendelseskode!$A:$A,0))</f>
        <v>Private husholdninger</v>
      </c>
      <c r="O1897" s="1" t="str">
        <f ca="1">IFERROR(INDEX(SBi!$2:$2,MATCH(G1897,SBi!$1:$1,1)),SBi!$K$2)</f>
        <v>1961-1972</v>
      </c>
      <c r="P1897" s="1">
        <f ca="1">IFERROR(INDEX(SBi!$C$3:$K$28,MATCH(E1897,SBi!$B$3:$B$28,0),MATCH(O1897,SBi!$C$2:$K$2,0)),0)</f>
        <v>134.30000000000001</v>
      </c>
      <c r="Q1897" s="19">
        <f t="shared" ca="1" si="385"/>
        <v>15.847400000000002</v>
      </c>
      <c r="R1897" s="19" t="str">
        <f ca="1">IFERROR(INDEX(VpD!$2:$2,MATCH(G1897,VpD!$1:$1,1)),VpD!$I$2)</f>
        <v>1961-1972</v>
      </c>
      <c r="S1897" s="1">
        <f ca="1">IFERROR(INDEX(VpD!$C$3:$I$27,MATCH(E1897,VpD!$B$3:$B$27,0),MATCH(R1897,VpD!$C$2:$I$2,0)),0)</f>
        <v>143</v>
      </c>
      <c r="T1897" s="19">
        <f t="shared" ca="1" si="386"/>
        <v>16.873999999999999</v>
      </c>
      <c r="U1897" s="14" t="str">
        <f t="shared" ca="1" si="387"/>
        <v xml:space="preserve">711187.26 </v>
      </c>
      <c r="V1897" s="14" t="str">
        <f t="shared" ca="1" si="388"/>
        <v>6171752.37</v>
      </c>
      <c r="W1897" s="14" t="str">
        <f t="shared" ca="1" si="389"/>
        <v>POINT(711187.26 6171752.37)</v>
      </c>
      <c r="X1897" s="14" t="str">
        <f>IFERROR(INDEX(BygningOmraade!B:B,MATCH(A1897,BygningOmraade!A:A,0)),"")</f>
        <v/>
      </c>
    </row>
    <row r="1898" spans="1:24" s="14" customFormat="1" x14ac:dyDescent="0.25">
      <c r="A1898" s="14">
        <f t="shared" si="377"/>
        <v>1898</v>
      </c>
      <c r="B1898" s="14" t="str">
        <f t="shared" ca="1" si="378"/>
        <v>6f58e489-6015-4628-870a-e665dc78672b</v>
      </c>
      <c r="C1898" s="14" t="str">
        <f t="shared" ca="1" si="379"/>
        <v>0a3f507e-1e04-32b8-e044-0003ba298018</v>
      </c>
      <c r="D1898" s="14">
        <f t="shared" ca="1" si="380"/>
        <v>995750</v>
      </c>
      <c r="E1898" s="1">
        <f t="shared" ca="1" si="381"/>
        <v>510</v>
      </c>
      <c r="F1898" s="1">
        <f t="shared" ca="1" si="382"/>
        <v>75</v>
      </c>
      <c r="G1898" s="1">
        <f t="shared" ca="1" si="383"/>
        <v>1961</v>
      </c>
      <c r="H1898" s="1" t="str">
        <f ca="1">IFERROR(INDEX(Varmeinstallation!B:B,MATCH(INDIRECT($A$1&amp;"L"&amp;A1898)*1,Varmeinstallation!A:A,0)),"Ingen varmeinstallationer")</f>
        <v>Centralvarme fra eget anlæg, et-kammer fyr</v>
      </c>
      <c r="I1898" s="1" t="str">
        <f ca="1">IFERROR(INDEX(Opvarmningsmiddel!B:B,MATCH(INDIRECT($A$1&amp;"M"&amp;A1898)*1,Opvarmningsmiddel!A:A,0)),"")</f>
        <v>Flydende brændsel (olie, petroleum, flaskegas m.m.)</v>
      </c>
      <c r="J1898" s="1">
        <f t="shared" ca="1" si="384"/>
        <v>2</v>
      </c>
      <c r="K1898" s="1" t="str">
        <f ca="1">IFERROR(INDEX(Relationstabel!$C$3:$K$10,MATCH(VALUE(INDIRECT($A$1&amp;"L"&amp;A1898)),Relationstabel!$A$3:$A$10,0),MATCH(IFERROR(VALUE(INDIRECT($A$1&amp;"M"&amp;A1898)),0),Relationstabel!$C$1:$K$1,0)),"Ingen varmeinstallationer")</f>
        <v>Olie</v>
      </c>
      <c r="L1898" s="1" t="str">
        <f ca="1">INDEX(Anvendelseskode!B:B,MATCH($E1898,Anvendelseskode!$A:$A,0))</f>
        <v>Sommerhuse</v>
      </c>
      <c r="M1898" s="1" t="str">
        <f ca="1">INDEX(Anvendelseskode!C:C,MATCH($E1898,Anvendelseskode!$A:$A,0))</f>
        <v>Sommerhuse</v>
      </c>
      <c r="N1898" s="1" t="str">
        <f ca="1">INDEX(Anvendelseskode!D:D,MATCH($E1898,Anvendelseskode!$A:$A,0))</f>
        <v>Private husholdninger</v>
      </c>
      <c r="O1898" s="1" t="str">
        <f ca="1">IFERROR(INDEX(SBi!$2:$2,MATCH(G1898,SBi!$1:$1,1)),SBi!$K$2)</f>
        <v>1961-1972</v>
      </c>
      <c r="P1898" s="1">
        <f ca="1">IFERROR(INDEX(SBi!$C$3:$K$28,MATCH(E1898,SBi!$B$3:$B$28,0),MATCH(O1898,SBi!$C$2:$K$2,0)),0)</f>
        <v>154.6</v>
      </c>
      <c r="Q1898" s="19">
        <f t="shared" ca="1" si="385"/>
        <v>11.595000000000001</v>
      </c>
      <c r="R1898" s="19" t="str">
        <f ca="1">IFERROR(INDEX(VpD!$2:$2,MATCH(G1898,VpD!$1:$1,1)),VpD!$I$2)</f>
        <v>1961-1972</v>
      </c>
      <c r="S1898" s="1">
        <f ca="1">IFERROR(INDEX(VpD!$C$3:$I$27,MATCH(E1898,VpD!$B$3:$B$27,0),MATCH(R1898,VpD!$C$2:$I$2,0)),0)</f>
        <v>58</v>
      </c>
      <c r="T1898" s="19">
        <f t="shared" ca="1" si="386"/>
        <v>4.3499999999999996</v>
      </c>
      <c r="U1898" s="14" t="str">
        <f t="shared" ca="1" si="387"/>
        <v xml:space="preserve">712189.33 </v>
      </c>
      <c r="V1898" s="14" t="str">
        <f t="shared" ca="1" si="388"/>
        <v>6169162.6</v>
      </c>
      <c r="W1898" s="14" t="str">
        <f t="shared" ca="1" si="389"/>
        <v>POINT(712189.33 6169162.6)</v>
      </c>
      <c r="X1898" s="14" t="str">
        <f>IFERROR(INDEX(BygningOmraade!B:B,MATCH(A1898,BygningOmraade!A:A,0)),"")</f>
        <v/>
      </c>
    </row>
    <row r="1899" spans="1:24" s="14" customFormat="1" x14ac:dyDescent="0.25">
      <c r="A1899" s="14">
        <f t="shared" si="377"/>
        <v>1899</v>
      </c>
      <c r="B1899" s="14" t="str">
        <f t="shared" ca="1" si="378"/>
        <v>6f76dc0e-b55d-476a-87ea-6119c158250f</v>
      </c>
      <c r="C1899" s="14" t="str">
        <f t="shared" ca="1" si="379"/>
        <v>4591b5f9-a6f0-0dd9-e044-0003ba298018</v>
      </c>
      <c r="D1899" s="14">
        <f t="shared" ca="1" si="380"/>
        <v>2691228</v>
      </c>
      <c r="E1899" s="1">
        <f t="shared" ca="1" si="381"/>
        <v>130</v>
      </c>
      <c r="F1899" s="1">
        <f t="shared" ca="1" si="382"/>
        <v>108</v>
      </c>
      <c r="G1899" s="1">
        <f t="shared" ca="1" si="383"/>
        <v>2008</v>
      </c>
      <c r="H1899" s="1" t="str">
        <f ca="1">IFERROR(INDEX(Varmeinstallation!B:B,MATCH(INDIRECT($A$1&amp;"L"&amp;A1899)*1,Varmeinstallation!A:A,0)),"Ingen varmeinstallationer")</f>
        <v>Centralvarme fra eget anlæg, et-kammer fyr</v>
      </c>
      <c r="I1899" s="1" t="str">
        <f ca="1">IFERROR(INDEX(Opvarmningsmiddel!B:B,MATCH(INDIRECT($A$1&amp;"M"&amp;A1899)*1,Opvarmningsmiddel!A:A,0)),"")</f>
        <v>Naturgas</v>
      </c>
      <c r="J1899" s="1">
        <f t="shared" ca="1" si="384"/>
        <v>90</v>
      </c>
      <c r="K1899" s="1" t="str">
        <f ca="1">IFERROR(INDEX(Relationstabel!$C$3:$K$10,MATCH(VALUE(INDIRECT($A$1&amp;"L"&amp;A1899)),Relationstabel!$A$3:$A$10,0),MATCH(IFERROR(VALUE(INDIRECT($A$1&amp;"M"&amp;A1899)),0),Relationstabel!$C$1:$K$1,0)),"Ingen varmeinstallationer")</f>
        <v>Naturgas</v>
      </c>
      <c r="L1899" s="1" t="str">
        <f ca="1">INDEX(Anvendelseskode!B:B,MATCH($E1899,Anvendelseskode!$A:$A,0))</f>
        <v>Række-, kæde-, dobbelthus (lodret adskillelse mellem enhederne)</v>
      </c>
      <c r="M1899" s="1" t="str">
        <f ca="1">INDEX(Anvendelseskode!C:C,MATCH($E1899,Anvendelseskode!$A:$A,0))</f>
        <v>Række-, kæde og dobbelthuse</v>
      </c>
      <c r="N1899" s="1" t="str">
        <f ca="1">INDEX(Anvendelseskode!D:D,MATCH($E1899,Anvendelseskode!$A:$A,0))</f>
        <v>Private husholdninger</v>
      </c>
      <c r="O1899" s="1" t="str">
        <f ca="1">IFERROR(INDEX(SBi!$2:$2,MATCH(G1899,SBi!$1:$1,1)),SBi!$K$2)</f>
        <v>Efter 2006</v>
      </c>
      <c r="P1899" s="1">
        <f ca="1">IFERROR(INDEX(SBi!$C$3:$K$28,MATCH(E1899,SBi!$B$3:$B$28,0),MATCH(O1899,SBi!$C$2:$K$2,0)),0)</f>
        <v>66.400000000000006</v>
      </c>
      <c r="Q1899" s="19">
        <f t="shared" ca="1" si="385"/>
        <v>7.1712000000000007</v>
      </c>
      <c r="R1899" s="19" t="str">
        <f ca="1">IFERROR(INDEX(VpD!$2:$2,MATCH(G1899,VpD!$1:$1,1)),VpD!$I$2)</f>
        <v>&gt;1998</v>
      </c>
      <c r="S1899" s="1">
        <f ca="1">IFERROR(INDEX(VpD!$C$3:$I$27,MATCH(E1899,VpD!$B$3:$B$27,0),MATCH(R1899,VpD!$C$2:$I$2,0)),0)</f>
        <v>65</v>
      </c>
      <c r="T1899" s="19">
        <f t="shared" ca="1" si="386"/>
        <v>7.02</v>
      </c>
      <c r="U1899" s="14" t="str">
        <f t="shared" ca="1" si="387"/>
        <v xml:space="preserve">712535.33 </v>
      </c>
      <c r="V1899" s="14" t="str">
        <f t="shared" ca="1" si="388"/>
        <v>6168834.56</v>
      </c>
      <c r="W1899" s="14" t="str">
        <f t="shared" ca="1" si="389"/>
        <v>POINT(712535.33 6168834.56)</v>
      </c>
      <c r="X1899" s="14" t="str">
        <f>IFERROR(INDEX(BygningOmraade!B:B,MATCH(A1899,BygningOmraade!A:A,0)),"")</f>
        <v/>
      </c>
    </row>
    <row r="1900" spans="1:24" s="14" customFormat="1" x14ac:dyDescent="0.25">
      <c r="A1900" s="14">
        <f t="shared" si="377"/>
        <v>1900</v>
      </c>
      <c r="B1900" s="14" t="str">
        <f t="shared" ca="1" si="378"/>
        <v>6f7c5231-c3d9-4b55-9f0a-adb11bb12ff9</v>
      </c>
      <c r="C1900" s="14" t="str">
        <f t="shared" ca="1" si="379"/>
        <v>0a3f507e-1780-32b8-e044-0003ba298018</v>
      </c>
      <c r="D1900" s="14">
        <f t="shared" ca="1" si="380"/>
        <v>997637</v>
      </c>
      <c r="E1900" s="1">
        <f t="shared" ca="1" si="381"/>
        <v>120</v>
      </c>
      <c r="F1900" s="1">
        <f t="shared" ca="1" si="382"/>
        <v>118</v>
      </c>
      <c r="G1900" s="1">
        <f t="shared" ca="1" si="383"/>
        <v>1958</v>
      </c>
      <c r="H1900" s="1" t="str">
        <f ca="1">IFERROR(INDEX(Varmeinstallation!B:B,MATCH(INDIRECT($A$1&amp;"L"&amp;A1900)*1,Varmeinstallation!A:A,0)),"Ingen varmeinstallationer")</f>
        <v>Centralvarme fra eget anlæg, et-kammer fyr</v>
      </c>
      <c r="I1900" s="1" t="str">
        <f ca="1">IFERROR(INDEX(Opvarmningsmiddel!B:B,MATCH(INDIRECT($A$1&amp;"M"&amp;A1900)*1,Opvarmningsmiddel!A:A,0)),"")</f>
        <v>Naturgas</v>
      </c>
      <c r="J1900" s="1">
        <f t="shared" ca="1" si="384"/>
        <v>2</v>
      </c>
      <c r="K1900" s="1" t="str">
        <f ca="1">IFERROR(INDEX(Relationstabel!$C$3:$K$10,MATCH(VALUE(INDIRECT($A$1&amp;"L"&amp;A1900)),Relationstabel!$A$3:$A$10,0),MATCH(IFERROR(VALUE(INDIRECT($A$1&amp;"M"&amp;A1900)),0),Relationstabel!$C$1:$K$1,0)),"Ingen varmeinstallationer")</f>
        <v>Naturgas</v>
      </c>
      <c r="L1900" s="1" t="str">
        <f ca="1">INDEX(Anvendelseskode!B:B,MATCH($E1900,Anvendelseskode!$A:$A,0))</f>
        <v>Fritliggende enfamilieshus (parcelhus)</v>
      </c>
      <c r="M1900" s="1" t="str">
        <f ca="1">INDEX(Anvendelseskode!C:C,MATCH($E1900,Anvendelseskode!$A:$A,0))</f>
        <v>Parcelhuse</v>
      </c>
      <c r="N1900" s="1" t="str">
        <f ca="1">INDEX(Anvendelseskode!D:D,MATCH($E1900,Anvendelseskode!$A:$A,0))</f>
        <v>Private husholdninger</v>
      </c>
      <c r="O1900" s="1" t="str">
        <f ca="1">IFERROR(INDEX(SBi!$2:$2,MATCH(G1900,SBi!$1:$1,1)),SBi!$K$2)</f>
        <v>1951-1960</v>
      </c>
      <c r="P1900" s="1">
        <f ca="1">IFERROR(INDEX(SBi!$C$3:$K$28,MATCH(E1900,SBi!$B$3:$B$28,0),MATCH(O1900,SBi!$C$2:$K$2,0)),0)</f>
        <v>154.9</v>
      </c>
      <c r="Q1900" s="19">
        <f t="shared" ca="1" si="385"/>
        <v>18.278200000000002</v>
      </c>
      <c r="R1900" s="19" t="str">
        <f ca="1">IFERROR(INDEX(VpD!$2:$2,MATCH(G1900,VpD!$1:$1,1)),VpD!$I$2)</f>
        <v>1951-1960</v>
      </c>
      <c r="S1900" s="1">
        <f ca="1">IFERROR(INDEX(VpD!$C$3:$I$27,MATCH(E1900,VpD!$B$3:$B$27,0),MATCH(R1900,VpD!$C$2:$I$2,0)),0)</f>
        <v>204</v>
      </c>
      <c r="T1900" s="19">
        <f t="shared" ca="1" si="386"/>
        <v>24.071999999999999</v>
      </c>
      <c r="U1900" s="14" t="str">
        <f t="shared" ca="1" si="387"/>
        <v xml:space="preserve">714238.45 </v>
      </c>
      <c r="V1900" s="14" t="str">
        <f t="shared" ca="1" si="388"/>
        <v>6168873.38</v>
      </c>
      <c r="W1900" s="14" t="str">
        <f t="shared" ca="1" si="389"/>
        <v>POINT(714238.45 6168873.38)</v>
      </c>
      <c r="X1900" s="14" t="str">
        <f>IFERROR(INDEX(BygningOmraade!B:B,MATCH(A1900,BygningOmraade!A:A,0)),"")</f>
        <v/>
      </c>
    </row>
    <row r="1901" spans="1:24" s="14" customFormat="1" x14ac:dyDescent="0.25">
      <c r="A1901" s="14">
        <f t="shared" si="377"/>
        <v>1901</v>
      </c>
      <c r="B1901" s="14" t="str">
        <f t="shared" ca="1" si="378"/>
        <v>6f9f024f-4b8f-4131-a47e-b578db0f708b</v>
      </c>
      <c r="C1901" s="14" t="str">
        <f t="shared" ca="1" si="379"/>
        <v>0a3f507e-1de7-32b8-e044-0003ba298018</v>
      </c>
      <c r="D1901" s="14">
        <f t="shared" ca="1" si="380"/>
        <v>2540550</v>
      </c>
      <c r="E1901" s="1">
        <f t="shared" ca="1" si="381"/>
        <v>120</v>
      </c>
      <c r="F1901" s="1">
        <f t="shared" ca="1" si="382"/>
        <v>148</v>
      </c>
      <c r="G1901" s="1">
        <f t="shared" ca="1" si="383"/>
        <v>2000</v>
      </c>
      <c r="H1901" s="1" t="str">
        <f ca="1">IFERROR(INDEX(Varmeinstallation!B:B,MATCH(INDIRECT($A$1&amp;"L"&amp;A1901)*1,Varmeinstallation!A:A,0)),"Ingen varmeinstallationer")</f>
        <v>Fjernvarme/blokvarme (radiatorsystemer eller varmluftanlæg)</v>
      </c>
      <c r="I1901" s="1" t="str">
        <f ca="1">IFERROR(INDEX(Opvarmningsmiddel!B:B,MATCH(INDIRECT($A$1&amp;"M"&amp;A1901)*1,Opvarmningsmiddel!A:A,0)),"")</f>
        <v/>
      </c>
      <c r="J1901" s="1">
        <f t="shared" ca="1" si="384"/>
        <v>0</v>
      </c>
      <c r="K1901" s="1" t="str">
        <f ca="1">IFERROR(INDEX(Relationstabel!$C$3:$K$10,MATCH(VALUE(INDIRECT($A$1&amp;"L"&amp;A1901)),Relationstabel!$A$3:$A$10,0),MATCH(IFERROR(VALUE(INDIRECT($A$1&amp;"M"&amp;A1901)),0),Relationstabel!$C$1:$K$1,0)),"Ingen varmeinstallationer")</f>
        <v>Fjernvarme/ Blokvarme</v>
      </c>
      <c r="L1901" s="1" t="str">
        <f ca="1">INDEX(Anvendelseskode!B:B,MATCH($E1901,Anvendelseskode!$A:$A,0))</f>
        <v>Fritliggende enfamilieshus (parcelhus)</v>
      </c>
      <c r="M1901" s="1" t="str">
        <f ca="1">INDEX(Anvendelseskode!C:C,MATCH($E1901,Anvendelseskode!$A:$A,0))</f>
        <v>Parcelhuse</v>
      </c>
      <c r="N1901" s="1" t="str">
        <f ca="1">INDEX(Anvendelseskode!D:D,MATCH($E1901,Anvendelseskode!$A:$A,0))</f>
        <v>Private husholdninger</v>
      </c>
      <c r="O1901" s="1" t="str">
        <f ca="1">IFERROR(INDEX(SBi!$2:$2,MATCH(G1901,SBi!$1:$1,1)),SBi!$K$2)</f>
        <v>1999-2006</v>
      </c>
      <c r="P1901" s="1">
        <f ca="1">IFERROR(INDEX(SBi!$C$3:$K$28,MATCH(E1901,SBi!$B$3:$B$28,0),MATCH(O1901,SBi!$C$2:$K$2,0)),0)</f>
        <v>83.9</v>
      </c>
      <c r="Q1901" s="19">
        <f t="shared" ca="1" si="385"/>
        <v>12.417200000000001</v>
      </c>
      <c r="R1901" s="19" t="str">
        <f ca="1">IFERROR(INDEX(VpD!$2:$2,MATCH(G1901,VpD!$1:$1,1)),VpD!$I$2)</f>
        <v>&gt;1998</v>
      </c>
      <c r="S1901" s="1">
        <f ca="1">IFERROR(INDEX(VpD!$C$3:$I$27,MATCH(E1901,VpD!$B$3:$B$27,0),MATCH(R1901,VpD!$C$2:$I$2,0)),0)</f>
        <v>72</v>
      </c>
      <c r="T1901" s="19">
        <f t="shared" ca="1" si="386"/>
        <v>10.656000000000001</v>
      </c>
      <c r="U1901" s="14" t="str">
        <f t="shared" ca="1" si="387"/>
        <v xml:space="preserve">712075.72 </v>
      </c>
      <c r="V1901" s="14" t="str">
        <f t="shared" ca="1" si="388"/>
        <v>6172068.47</v>
      </c>
      <c r="W1901" s="14" t="str">
        <f t="shared" ca="1" si="389"/>
        <v>POINT(712075.72 6172068.47)</v>
      </c>
      <c r="X1901" s="14" t="str">
        <f>IFERROR(INDEX(BygningOmraade!B:B,MATCH(A1901,BygningOmraade!A:A,0)),"")</f>
        <v/>
      </c>
    </row>
    <row r="1902" spans="1:24" s="14" customFormat="1" x14ac:dyDescent="0.25">
      <c r="A1902" s="14">
        <f t="shared" si="377"/>
        <v>1902</v>
      </c>
      <c r="B1902" s="14" t="str">
        <f t="shared" ca="1" si="378"/>
        <v>6fbe1bef-443e-4b62-9d32-fd5b93005f37</v>
      </c>
      <c r="C1902" s="14" t="str">
        <f t="shared" ca="1" si="379"/>
        <v>0a3f507e-222e-32b8-e044-0003ba298018</v>
      </c>
      <c r="D1902" s="14">
        <f t="shared" ca="1" si="380"/>
        <v>996105</v>
      </c>
      <c r="E1902" s="1">
        <f t="shared" ca="1" si="381"/>
        <v>120</v>
      </c>
      <c r="F1902" s="1">
        <f t="shared" ca="1" si="382"/>
        <v>121</v>
      </c>
      <c r="G1902" s="1">
        <f t="shared" ca="1" si="383"/>
        <v>1971</v>
      </c>
      <c r="H1902" s="1" t="str">
        <f ca="1">IFERROR(INDEX(Varmeinstallation!B:B,MATCH(INDIRECT($A$1&amp;"L"&amp;A1902)*1,Varmeinstallation!A:A,0)),"Ingen varmeinstallationer")</f>
        <v>Centralvarme fra eget anlæg, et-kammer fyr</v>
      </c>
      <c r="I1902" s="1" t="str">
        <f ca="1">IFERROR(INDEX(Opvarmningsmiddel!B:B,MATCH(INDIRECT($A$1&amp;"M"&amp;A1902)*1,Opvarmningsmiddel!A:A,0)),"")</f>
        <v>Naturgas</v>
      </c>
      <c r="J1902" s="1">
        <f t="shared" ca="1" si="384"/>
        <v>0</v>
      </c>
      <c r="K1902" s="1" t="str">
        <f ca="1">IFERROR(INDEX(Relationstabel!$C$3:$K$10,MATCH(VALUE(INDIRECT($A$1&amp;"L"&amp;A1902)),Relationstabel!$A$3:$A$10,0),MATCH(IFERROR(VALUE(INDIRECT($A$1&amp;"M"&amp;A1902)),0),Relationstabel!$C$1:$K$1,0)),"Ingen varmeinstallationer")</f>
        <v>Naturgas</v>
      </c>
      <c r="L1902" s="1" t="str">
        <f ca="1">INDEX(Anvendelseskode!B:B,MATCH($E1902,Anvendelseskode!$A:$A,0))</f>
        <v>Fritliggende enfamilieshus (parcelhus)</v>
      </c>
      <c r="M1902" s="1" t="str">
        <f ca="1">INDEX(Anvendelseskode!C:C,MATCH($E1902,Anvendelseskode!$A:$A,0))</f>
        <v>Parcelhuse</v>
      </c>
      <c r="N1902" s="1" t="str">
        <f ca="1">INDEX(Anvendelseskode!D:D,MATCH($E1902,Anvendelseskode!$A:$A,0))</f>
        <v>Private husholdninger</v>
      </c>
      <c r="O1902" s="1" t="str">
        <f ca="1">IFERROR(INDEX(SBi!$2:$2,MATCH(G1902,SBi!$1:$1,1)),SBi!$K$2)</f>
        <v>1961-1972</v>
      </c>
      <c r="P1902" s="1">
        <f ca="1">IFERROR(INDEX(SBi!$C$3:$K$28,MATCH(E1902,SBi!$B$3:$B$28,0),MATCH(O1902,SBi!$C$2:$K$2,0)),0)</f>
        <v>134.30000000000001</v>
      </c>
      <c r="Q1902" s="19">
        <f t="shared" ca="1" si="385"/>
        <v>16.250300000000003</v>
      </c>
      <c r="R1902" s="19" t="str">
        <f ca="1">IFERROR(INDEX(VpD!$2:$2,MATCH(G1902,VpD!$1:$1,1)),VpD!$I$2)</f>
        <v>1961-1972</v>
      </c>
      <c r="S1902" s="1">
        <f ca="1">IFERROR(INDEX(VpD!$C$3:$I$27,MATCH(E1902,VpD!$B$3:$B$27,0),MATCH(R1902,VpD!$C$2:$I$2,0)),0)</f>
        <v>143</v>
      </c>
      <c r="T1902" s="19">
        <f t="shared" ca="1" si="386"/>
        <v>17.303000000000001</v>
      </c>
      <c r="U1902" s="14" t="str">
        <f t="shared" ca="1" si="387"/>
        <v xml:space="preserve">712415.92 </v>
      </c>
      <c r="V1902" s="14" t="str">
        <f t="shared" ca="1" si="388"/>
        <v>6169185.43</v>
      </c>
      <c r="W1902" s="14" t="str">
        <f t="shared" ca="1" si="389"/>
        <v>POINT(712415.92 6169185.43)</v>
      </c>
      <c r="X1902" s="14" t="str">
        <f>IFERROR(INDEX(BygningOmraade!B:B,MATCH(A1902,BygningOmraade!A:A,0)),"")</f>
        <v/>
      </c>
    </row>
    <row r="1903" spans="1:24" s="14" customFormat="1" x14ac:dyDescent="0.25">
      <c r="A1903" s="14">
        <f t="shared" si="377"/>
        <v>1903</v>
      </c>
      <c r="B1903" s="14" t="str">
        <f t="shared" ca="1" si="378"/>
        <v>6fc1a22d-08b8-4b56-aff8-7c238f7ca412</v>
      </c>
      <c r="C1903" s="14" t="str">
        <f t="shared" ca="1" si="379"/>
        <v>0a3f507e-1d41-32b8-e044-0003ba298018</v>
      </c>
      <c r="D1903" s="14">
        <f t="shared" ca="1" si="380"/>
        <v>996925</v>
      </c>
      <c r="E1903" s="1">
        <f t="shared" ca="1" si="381"/>
        <v>130</v>
      </c>
      <c r="F1903" s="1">
        <f t="shared" ca="1" si="382"/>
        <v>112</v>
      </c>
      <c r="G1903" s="1">
        <f t="shared" ca="1" si="383"/>
        <v>1978</v>
      </c>
      <c r="H1903" s="1" t="str">
        <f ca="1">IFERROR(INDEX(Varmeinstallation!B:B,MATCH(INDIRECT($A$1&amp;"L"&amp;A1903)*1,Varmeinstallation!A:A,0)),"Ingen varmeinstallationer")</f>
        <v>Fjernvarme/blokvarme (radiatorsystemer eller varmluftanlæg)</v>
      </c>
      <c r="I1903" s="1" t="str">
        <f ca="1">IFERROR(INDEX(Opvarmningsmiddel!B:B,MATCH(INDIRECT($A$1&amp;"M"&amp;A1903)*1,Opvarmningsmiddel!A:A,0)),"")</f>
        <v/>
      </c>
      <c r="J1903" s="1">
        <f t="shared" ca="1" si="384"/>
        <v>0</v>
      </c>
      <c r="K1903" s="1" t="str">
        <f ca="1">IFERROR(INDEX(Relationstabel!$C$3:$K$10,MATCH(VALUE(INDIRECT($A$1&amp;"L"&amp;A1903)),Relationstabel!$A$3:$A$10,0),MATCH(IFERROR(VALUE(INDIRECT($A$1&amp;"M"&amp;A1903)),0),Relationstabel!$C$1:$K$1,0)),"Ingen varmeinstallationer")</f>
        <v>Fjernvarme/ Blokvarme</v>
      </c>
      <c r="L1903" s="1" t="str">
        <f ca="1">INDEX(Anvendelseskode!B:B,MATCH($E1903,Anvendelseskode!$A:$A,0))</f>
        <v>Række-, kæde-, dobbelthus (lodret adskillelse mellem enhederne)</v>
      </c>
      <c r="M1903" s="1" t="str">
        <f ca="1">INDEX(Anvendelseskode!C:C,MATCH($E1903,Anvendelseskode!$A:$A,0))</f>
        <v>Række-, kæde og dobbelthuse</v>
      </c>
      <c r="N1903" s="1" t="str">
        <f ca="1">INDEX(Anvendelseskode!D:D,MATCH($E1903,Anvendelseskode!$A:$A,0))</f>
        <v>Private husholdninger</v>
      </c>
      <c r="O1903" s="1" t="str">
        <f ca="1">IFERROR(INDEX(SBi!$2:$2,MATCH(G1903,SBi!$1:$1,1)),SBi!$K$2)</f>
        <v>1973-1978</v>
      </c>
      <c r="P1903" s="1">
        <f ca="1">IFERROR(INDEX(SBi!$C$3:$K$28,MATCH(E1903,SBi!$B$3:$B$28,0),MATCH(O1903,SBi!$C$2:$K$2,0)),0)</f>
        <v>112.6</v>
      </c>
      <c r="Q1903" s="19">
        <f t="shared" ca="1" si="385"/>
        <v>12.611199999999998</v>
      </c>
      <c r="R1903" s="19" t="str">
        <f ca="1">IFERROR(INDEX(VpD!$2:$2,MATCH(G1903,VpD!$1:$1,1)),VpD!$I$2)</f>
        <v>1973-1978</v>
      </c>
      <c r="S1903" s="1">
        <f ca="1">IFERROR(INDEX(VpD!$C$3:$I$27,MATCH(E1903,VpD!$B$3:$B$27,0),MATCH(R1903,VpD!$C$2:$I$2,0)),0)</f>
        <v>98</v>
      </c>
      <c r="T1903" s="19">
        <f t="shared" ca="1" si="386"/>
        <v>10.976000000000001</v>
      </c>
      <c r="U1903" s="14" t="str">
        <f t="shared" ca="1" si="387"/>
        <v xml:space="preserve">713631.7 </v>
      </c>
      <c r="V1903" s="14" t="str">
        <f t="shared" ca="1" si="388"/>
        <v>6169619.01</v>
      </c>
      <c r="W1903" s="14" t="str">
        <f t="shared" ca="1" si="389"/>
        <v>POINT(713631.7 6169619.01)</v>
      </c>
      <c r="X1903" s="14" t="str">
        <f>IFERROR(INDEX(BygningOmraade!B:B,MATCH(A1903,BygningOmraade!A:A,0)),"")</f>
        <v/>
      </c>
    </row>
    <row r="1904" spans="1:24" s="14" customFormat="1" x14ac:dyDescent="0.25">
      <c r="A1904" s="14">
        <f t="shared" si="377"/>
        <v>1904</v>
      </c>
      <c r="B1904" s="14" t="str">
        <f t="shared" ca="1" si="378"/>
        <v>6fcfd7a9-18eb-4885-a81e-1c394e372c4c</v>
      </c>
      <c r="C1904" s="14" t="str">
        <f t="shared" ca="1" si="379"/>
        <v>0a3f507e-1b39-32b8-e044-0003ba298018</v>
      </c>
      <c r="D1904" s="14">
        <f t="shared" ca="1" si="380"/>
        <v>995288</v>
      </c>
      <c r="E1904" s="1">
        <f t="shared" ca="1" si="381"/>
        <v>410</v>
      </c>
      <c r="F1904" s="1">
        <f t="shared" ca="1" si="382"/>
        <v>207</v>
      </c>
      <c r="G1904" s="1">
        <f t="shared" ca="1" si="383"/>
        <v>1898</v>
      </c>
      <c r="H1904" s="1" t="str">
        <f ca="1">IFERROR(INDEX(Varmeinstallation!B:B,MATCH(INDIRECT($A$1&amp;"L"&amp;A1904)*1,Varmeinstallation!A:A,0)),"Ingen varmeinstallationer")</f>
        <v>Elovne, elpaneler</v>
      </c>
      <c r="I1904" s="1" t="str">
        <f ca="1">IFERROR(INDEX(Opvarmningsmiddel!B:B,MATCH(INDIRECT($A$1&amp;"M"&amp;A1904)*1,Opvarmningsmiddel!A:A,0)),"")</f>
        <v>Elektricitet</v>
      </c>
      <c r="J1904" s="1">
        <f t="shared" ca="1" si="384"/>
        <v>3</v>
      </c>
      <c r="K1904" s="1" t="str">
        <f ca="1">IFERROR(INDEX(Relationstabel!$C$3:$K$10,MATCH(VALUE(INDIRECT($A$1&amp;"L"&amp;A1904)),Relationstabel!$A$3:$A$10,0),MATCH(IFERROR(VALUE(INDIRECT($A$1&amp;"M"&amp;A1904)),0),Relationstabel!$C$1:$K$1,0)),"Ingen varmeinstallationer")</f>
        <v>Elvarme</v>
      </c>
      <c r="L1904" s="1" t="str">
        <f ca="1">INDEX(Anvendelseskode!B:B,MATCH($E1904,Anvendelseskode!$A:$A,0))</f>
        <v>Bygning til biograf, teater, erhvervsmæssig udstilling, bibliotek, museum, kirke o.lign.</v>
      </c>
      <c r="M1904" s="1" t="str">
        <f ca="1">INDEX(Anvendelseskode!C:C,MATCH($E1904,Anvendelseskode!$A:$A,0))</f>
        <v>Bibliotek, kirke, museum o.l.</v>
      </c>
      <c r="N1904" s="1" t="str">
        <f ca="1">INDEX(Anvendelseskode!D:D,MATCH($E1904,Anvendelseskode!$A:$A,0))</f>
        <v>Kommunale og andre offentlige institutioner</v>
      </c>
      <c r="O1904" s="1" t="str">
        <f ca="1">IFERROR(INDEX(SBi!$2:$2,MATCH(G1904,SBi!$1:$1,1)),SBi!$K$2)</f>
        <v>1890-1930</v>
      </c>
      <c r="P1904" s="1">
        <f ca="1">IFERROR(INDEX(SBi!$C$3:$K$28,MATCH(E1904,SBi!$B$3:$B$28,0),MATCH(O1904,SBi!$C$2:$K$2,0)),0)</f>
        <v>156.1</v>
      </c>
      <c r="Q1904" s="19">
        <f t="shared" ca="1" si="385"/>
        <v>32.3127</v>
      </c>
      <c r="R1904" s="19" t="str">
        <f ca="1">IFERROR(INDEX(VpD!$2:$2,MATCH(G1904,VpD!$1:$1,1)),VpD!$I$2)</f>
        <v>&lt;1930</v>
      </c>
      <c r="S1904" s="1">
        <f ca="1">IFERROR(INDEX(VpD!$C$3:$I$27,MATCH(E1904,VpD!$B$3:$B$27,0),MATCH(R1904,VpD!$C$2:$I$2,0)),0)</f>
        <v>140</v>
      </c>
      <c r="T1904" s="19">
        <f t="shared" ca="1" si="386"/>
        <v>28.98</v>
      </c>
      <c r="U1904" s="14" t="str">
        <f t="shared" ca="1" si="387"/>
        <v xml:space="preserve">711820.1 </v>
      </c>
      <c r="V1904" s="14" t="str">
        <f t="shared" ca="1" si="388"/>
        <v>6170832.39</v>
      </c>
      <c r="W1904" s="14" t="str">
        <f t="shared" ca="1" si="389"/>
        <v>POINT(711820.1 6170832.39)</v>
      </c>
      <c r="X1904" s="14" t="str">
        <f>IFERROR(INDEX(BygningOmraade!B:B,MATCH(A1904,BygningOmraade!A:A,0)),"")</f>
        <v/>
      </c>
    </row>
    <row r="1905" spans="1:24" s="14" customFormat="1" x14ac:dyDescent="0.25">
      <c r="A1905" s="14">
        <f t="shared" si="377"/>
        <v>1905</v>
      </c>
      <c r="B1905" s="14" t="str">
        <f t="shared" ca="1" si="378"/>
        <v>6fe90bb2-08e8-43e6-90f4-355bf75819b5</v>
      </c>
      <c r="C1905" s="14" t="str">
        <f t="shared" ca="1" si="379"/>
        <v>0a3f507e-2130-32b8-e044-0003ba298018</v>
      </c>
      <c r="D1905" s="14">
        <f t="shared" ca="1" si="380"/>
        <v>996601</v>
      </c>
      <c r="E1905" s="1">
        <f t="shared" ca="1" si="381"/>
        <v>120</v>
      </c>
      <c r="F1905" s="1">
        <f t="shared" ca="1" si="382"/>
        <v>177</v>
      </c>
      <c r="G1905" s="1">
        <f t="shared" ca="1" si="383"/>
        <v>2006</v>
      </c>
      <c r="H1905" s="1" t="str">
        <f ca="1">IFERROR(INDEX(Varmeinstallation!B:B,MATCH(INDIRECT($A$1&amp;"L"&amp;A1905)*1,Varmeinstallation!A:A,0)),"Ingen varmeinstallationer")</f>
        <v>Centralvarme fra eget anlæg, et-kammer fyr</v>
      </c>
      <c r="I1905" s="1" t="str">
        <f ca="1">IFERROR(INDEX(Opvarmningsmiddel!B:B,MATCH(INDIRECT($A$1&amp;"M"&amp;A1905)*1,Opvarmningsmiddel!A:A,0)),"")</f>
        <v>Naturgas</v>
      </c>
      <c r="J1905" s="1">
        <f t="shared" ca="1" si="384"/>
        <v>0</v>
      </c>
      <c r="K1905" s="1" t="str">
        <f ca="1">IFERROR(INDEX(Relationstabel!$C$3:$K$10,MATCH(VALUE(INDIRECT($A$1&amp;"L"&amp;A1905)),Relationstabel!$A$3:$A$10,0),MATCH(IFERROR(VALUE(INDIRECT($A$1&amp;"M"&amp;A1905)),0),Relationstabel!$C$1:$K$1,0)),"Ingen varmeinstallationer")</f>
        <v>Naturgas</v>
      </c>
      <c r="L1905" s="1" t="str">
        <f ca="1">INDEX(Anvendelseskode!B:B,MATCH($E1905,Anvendelseskode!$A:$A,0))</f>
        <v>Fritliggende enfamilieshus (parcelhus)</v>
      </c>
      <c r="M1905" s="1" t="str">
        <f ca="1">INDEX(Anvendelseskode!C:C,MATCH($E1905,Anvendelseskode!$A:$A,0))</f>
        <v>Parcelhuse</v>
      </c>
      <c r="N1905" s="1" t="str">
        <f ca="1">INDEX(Anvendelseskode!D:D,MATCH($E1905,Anvendelseskode!$A:$A,0))</f>
        <v>Private husholdninger</v>
      </c>
      <c r="O1905" s="1" t="str">
        <f ca="1">IFERROR(INDEX(SBi!$2:$2,MATCH(G1905,SBi!$1:$1,1)),SBi!$K$2)</f>
        <v>1999-2006</v>
      </c>
      <c r="P1905" s="1">
        <f ca="1">IFERROR(INDEX(SBi!$C$3:$K$28,MATCH(E1905,SBi!$B$3:$B$28,0),MATCH(O1905,SBi!$C$2:$K$2,0)),0)</f>
        <v>83.9</v>
      </c>
      <c r="Q1905" s="19">
        <f t="shared" ca="1" si="385"/>
        <v>14.850300000000001</v>
      </c>
      <c r="R1905" s="19" t="str">
        <f ca="1">IFERROR(INDEX(VpD!$2:$2,MATCH(G1905,VpD!$1:$1,1)),VpD!$I$2)</f>
        <v>&gt;1998</v>
      </c>
      <c r="S1905" s="1">
        <f ca="1">IFERROR(INDEX(VpD!$C$3:$I$27,MATCH(E1905,VpD!$B$3:$B$27,0),MATCH(R1905,VpD!$C$2:$I$2,0)),0)</f>
        <v>72</v>
      </c>
      <c r="T1905" s="19">
        <f t="shared" ca="1" si="386"/>
        <v>12.744</v>
      </c>
      <c r="U1905" s="14" t="str">
        <f t="shared" ca="1" si="387"/>
        <v xml:space="preserve">713167.57 </v>
      </c>
      <c r="V1905" s="14" t="str">
        <f t="shared" ca="1" si="388"/>
        <v>6169068.42</v>
      </c>
      <c r="W1905" s="14" t="str">
        <f t="shared" ca="1" si="389"/>
        <v>POINT(713167.57 6169068.42)</v>
      </c>
      <c r="X1905" s="14" t="str">
        <f>IFERROR(INDEX(BygningOmraade!B:B,MATCH(A1905,BygningOmraade!A:A,0)),"")</f>
        <v/>
      </c>
    </row>
    <row r="1906" spans="1:24" s="14" customFormat="1" x14ac:dyDescent="0.25">
      <c r="A1906" s="14">
        <f t="shared" si="377"/>
        <v>1906</v>
      </c>
      <c r="B1906" s="14" t="str">
        <f t="shared" ca="1" si="378"/>
        <v>6feda8a4-502a-4416-91f3-b5742b5361f2</v>
      </c>
      <c r="C1906" s="14" t="str">
        <f t="shared" ca="1" si="379"/>
        <v>0a3f507e-187c-32b8-e044-0003ba298018</v>
      </c>
      <c r="D1906" s="14">
        <f t="shared" ca="1" si="380"/>
        <v>994592</v>
      </c>
      <c r="E1906" s="1">
        <f t="shared" ca="1" si="381"/>
        <v>130</v>
      </c>
      <c r="F1906" s="1">
        <f t="shared" ca="1" si="382"/>
        <v>107</v>
      </c>
      <c r="G1906" s="1">
        <f t="shared" ca="1" si="383"/>
        <v>1983</v>
      </c>
      <c r="H1906" s="1" t="str">
        <f ca="1">IFERROR(INDEX(Varmeinstallation!B:B,MATCH(INDIRECT($A$1&amp;"L"&amp;A1906)*1,Varmeinstallation!A:A,0)),"Ingen varmeinstallationer")</f>
        <v>Fjernvarme/blokvarme (radiatorsystemer eller varmluftanlæg)</v>
      </c>
      <c r="I1906" s="1" t="str">
        <f ca="1">IFERROR(INDEX(Opvarmningsmiddel!B:B,MATCH(INDIRECT($A$1&amp;"M"&amp;A1906)*1,Opvarmningsmiddel!A:A,0)),"")</f>
        <v/>
      </c>
      <c r="J1906" s="1">
        <f t="shared" ca="1" si="384"/>
        <v>0</v>
      </c>
      <c r="K1906" s="1" t="str">
        <f ca="1">IFERROR(INDEX(Relationstabel!$C$3:$K$10,MATCH(VALUE(INDIRECT($A$1&amp;"L"&amp;A1906)),Relationstabel!$A$3:$A$10,0),MATCH(IFERROR(VALUE(INDIRECT($A$1&amp;"M"&amp;A1906)),0),Relationstabel!$C$1:$K$1,0)),"Ingen varmeinstallationer")</f>
        <v>Fjernvarme/ Blokvarme</v>
      </c>
      <c r="L1906" s="1" t="str">
        <f ca="1">INDEX(Anvendelseskode!B:B,MATCH($E1906,Anvendelseskode!$A:$A,0))</f>
        <v>Række-, kæde-, dobbelthus (lodret adskillelse mellem enhederne)</v>
      </c>
      <c r="M1906" s="1" t="str">
        <f ca="1">INDEX(Anvendelseskode!C:C,MATCH($E1906,Anvendelseskode!$A:$A,0))</f>
        <v>Række-, kæde og dobbelthuse</v>
      </c>
      <c r="N1906" s="1" t="str">
        <f ca="1">INDEX(Anvendelseskode!D:D,MATCH($E1906,Anvendelseskode!$A:$A,0))</f>
        <v>Private husholdninger</v>
      </c>
      <c r="O1906" s="1" t="str">
        <f ca="1">IFERROR(INDEX(SBi!$2:$2,MATCH(G1906,SBi!$1:$1,1)),SBi!$K$2)</f>
        <v>1979-1998</v>
      </c>
      <c r="P1906" s="1">
        <f ca="1">IFERROR(INDEX(SBi!$C$3:$K$28,MATCH(E1906,SBi!$B$3:$B$28,0),MATCH(O1906,SBi!$C$2:$K$2,0)),0)</f>
        <v>96.8</v>
      </c>
      <c r="Q1906" s="19">
        <f t="shared" ca="1" si="385"/>
        <v>10.3576</v>
      </c>
      <c r="R1906" s="19" t="str">
        <f ca="1">IFERROR(INDEX(VpD!$2:$2,MATCH(G1906,VpD!$1:$1,1)),VpD!$I$2)</f>
        <v>1979-1998</v>
      </c>
      <c r="S1906" s="1">
        <f ca="1">IFERROR(INDEX(VpD!$C$3:$I$27,MATCH(E1906,VpD!$B$3:$B$27,0),MATCH(R1906,VpD!$C$2:$I$2,0)),0)</f>
        <v>74</v>
      </c>
      <c r="T1906" s="19">
        <f t="shared" ca="1" si="386"/>
        <v>7.9180000000000001</v>
      </c>
      <c r="U1906" s="14" t="str">
        <f t="shared" ca="1" si="387"/>
        <v xml:space="preserve">711464.32 </v>
      </c>
      <c r="V1906" s="14" t="str">
        <f t="shared" ca="1" si="388"/>
        <v>6171569.36</v>
      </c>
      <c r="W1906" s="14" t="str">
        <f t="shared" ca="1" si="389"/>
        <v>POINT(711464.32 6171569.36)</v>
      </c>
      <c r="X1906" s="14" t="str">
        <f>IFERROR(INDEX(BygningOmraade!B:B,MATCH(A1906,BygningOmraade!A:A,0)),"")</f>
        <v/>
      </c>
    </row>
    <row r="1907" spans="1:24" s="14" customFormat="1" x14ac:dyDescent="0.25">
      <c r="A1907" s="14">
        <f t="shared" si="377"/>
        <v>1907</v>
      </c>
      <c r="B1907" s="14" t="str">
        <f t="shared" ca="1" si="378"/>
        <v>70050a4c-74d0-448a-a1c6-b4d7b1c121e3</v>
      </c>
      <c r="C1907" s="14" t="str">
        <f t="shared" ca="1" si="379"/>
        <v>0a3f507e-184e-32b8-e044-0003ba298018</v>
      </c>
      <c r="D1907" s="14">
        <f t="shared" ca="1" si="380"/>
        <v>996377</v>
      </c>
      <c r="E1907" s="1">
        <f t="shared" ca="1" si="381"/>
        <v>440</v>
      </c>
      <c r="F1907" s="1">
        <f t="shared" ca="1" si="382"/>
        <v>1033</v>
      </c>
      <c r="G1907" s="1">
        <f t="shared" ca="1" si="383"/>
        <v>2011</v>
      </c>
      <c r="H1907" s="1" t="str">
        <f ca="1">IFERROR(INDEX(Varmeinstallation!B:B,MATCH(INDIRECT($A$1&amp;"L"&amp;A1907)*1,Varmeinstallation!A:A,0)),"Ingen varmeinstallationer")</f>
        <v>Fjernvarme/blokvarme (radiatorsystemer eller varmluftanlæg)</v>
      </c>
      <c r="I1907" s="1" t="str">
        <f ca="1">IFERROR(INDEX(Opvarmningsmiddel!B:B,MATCH(INDIRECT($A$1&amp;"M"&amp;A1907)*1,Opvarmningsmiddel!A:A,0)),"")</f>
        <v/>
      </c>
      <c r="J1907" s="1">
        <f t="shared" ca="1" si="384"/>
        <v>0</v>
      </c>
      <c r="K1907" s="1" t="str">
        <f ca="1">IFERROR(INDEX(Relationstabel!$C$3:$K$10,MATCH(VALUE(INDIRECT($A$1&amp;"L"&amp;A1907)),Relationstabel!$A$3:$A$10,0),MATCH(IFERROR(VALUE(INDIRECT($A$1&amp;"M"&amp;A1907)),0),Relationstabel!$C$1:$K$1,0)),"Ingen varmeinstallationer")</f>
        <v>Fjernvarme/ Blokvarme</v>
      </c>
      <c r="L1907" s="1" t="str">
        <f ca="1">INDEX(Anvendelseskode!B:B,MATCH($E1907,Anvendelseskode!$A:$A,0))</f>
        <v>Daginstitutioner</v>
      </c>
      <c r="M1907" s="1" t="str">
        <f ca="1">INDEX(Anvendelseskode!C:C,MATCH($E1907,Anvendelseskode!$A:$A,0))</f>
        <v>Daginstitutioner</v>
      </c>
      <c r="N1907" s="1" t="str">
        <f ca="1">INDEX(Anvendelseskode!D:D,MATCH($E1907,Anvendelseskode!$A:$A,0))</f>
        <v>Kommunale og andre offentlige institutioner</v>
      </c>
      <c r="O1907" s="1" t="str">
        <f ca="1">IFERROR(INDEX(SBi!$2:$2,MATCH(G1907,SBi!$1:$1,1)),SBi!$K$2)</f>
        <v>Efter 2006</v>
      </c>
      <c r="P1907" s="1">
        <f ca="1">IFERROR(INDEX(SBi!$C$3:$K$28,MATCH(E1907,SBi!$B$3:$B$28,0),MATCH(O1907,SBi!$C$2:$K$2,0)),0)</f>
        <v>115.9</v>
      </c>
      <c r="Q1907" s="19">
        <f t="shared" ca="1" si="385"/>
        <v>119.72470000000001</v>
      </c>
      <c r="R1907" s="19" t="str">
        <f ca="1">IFERROR(INDEX(VpD!$2:$2,MATCH(G1907,VpD!$1:$1,1)),VpD!$I$2)</f>
        <v>&gt;1998</v>
      </c>
      <c r="S1907" s="1">
        <f ca="1">IFERROR(INDEX(VpD!$C$3:$I$27,MATCH(E1907,VpD!$B$3:$B$27,0),MATCH(R1907,VpD!$C$2:$I$2,0)),0)</f>
        <v>129</v>
      </c>
      <c r="T1907" s="19">
        <f t="shared" ca="1" si="386"/>
        <v>133.25700000000001</v>
      </c>
      <c r="U1907" s="14" t="str">
        <f t="shared" ca="1" si="387"/>
        <v xml:space="preserve">713449.95 </v>
      </c>
      <c r="V1907" s="14" t="str">
        <f t="shared" ca="1" si="388"/>
        <v>6169613.56</v>
      </c>
      <c r="W1907" s="14" t="str">
        <f t="shared" ca="1" si="389"/>
        <v>POINT(713449.95 6169613.56)</v>
      </c>
      <c r="X1907" s="14" t="str">
        <f>IFERROR(INDEX(BygningOmraade!B:B,MATCH(A1907,BygningOmraade!A:A,0)),"")</f>
        <v/>
      </c>
    </row>
    <row r="1908" spans="1:24" s="14" customFormat="1" x14ac:dyDescent="0.25">
      <c r="A1908" s="14">
        <f t="shared" si="377"/>
        <v>1908</v>
      </c>
      <c r="B1908" s="14" t="str">
        <f t="shared" ca="1" si="378"/>
        <v>7014b838-33e5-4f84-9b2b-e667a79d7d6b</v>
      </c>
      <c r="C1908" s="14" t="str">
        <f t="shared" ca="1" si="379"/>
        <v>0a3f507e-2182-32b8-e044-0003ba298018</v>
      </c>
      <c r="D1908" s="14">
        <f t="shared" ca="1" si="380"/>
        <v>997200</v>
      </c>
      <c r="E1908" s="1">
        <f t="shared" ca="1" si="381"/>
        <v>130</v>
      </c>
      <c r="F1908" s="1">
        <f t="shared" ca="1" si="382"/>
        <v>109</v>
      </c>
      <c r="G1908" s="1">
        <f t="shared" ca="1" si="383"/>
        <v>1978</v>
      </c>
      <c r="H1908" s="1" t="str">
        <f ca="1">IFERROR(INDEX(Varmeinstallation!B:B,MATCH(INDIRECT($A$1&amp;"L"&amp;A1908)*1,Varmeinstallation!A:A,0)),"Ingen varmeinstallationer")</f>
        <v>Fjernvarme/blokvarme (radiatorsystemer eller varmluftanlæg)</v>
      </c>
      <c r="I1908" s="1" t="str">
        <f ca="1">IFERROR(INDEX(Opvarmningsmiddel!B:B,MATCH(INDIRECT($A$1&amp;"M"&amp;A1908)*1,Opvarmningsmiddel!A:A,0)),"")</f>
        <v/>
      </c>
      <c r="J1908" s="1">
        <f t="shared" ca="1" si="384"/>
        <v>0</v>
      </c>
      <c r="K1908" s="1" t="str">
        <f ca="1">IFERROR(INDEX(Relationstabel!$C$3:$K$10,MATCH(VALUE(INDIRECT($A$1&amp;"L"&amp;A1908)),Relationstabel!$A$3:$A$10,0),MATCH(IFERROR(VALUE(INDIRECT($A$1&amp;"M"&amp;A1908)),0),Relationstabel!$C$1:$K$1,0)),"Ingen varmeinstallationer")</f>
        <v>Fjernvarme/ Blokvarme</v>
      </c>
      <c r="L1908" s="1" t="str">
        <f ca="1">INDEX(Anvendelseskode!B:B,MATCH($E1908,Anvendelseskode!$A:$A,0))</f>
        <v>Række-, kæde-, dobbelthus (lodret adskillelse mellem enhederne)</v>
      </c>
      <c r="M1908" s="1" t="str">
        <f ca="1">INDEX(Anvendelseskode!C:C,MATCH($E1908,Anvendelseskode!$A:$A,0))</f>
        <v>Række-, kæde og dobbelthuse</v>
      </c>
      <c r="N1908" s="1" t="str">
        <f ca="1">INDEX(Anvendelseskode!D:D,MATCH($E1908,Anvendelseskode!$A:$A,0))</f>
        <v>Private husholdninger</v>
      </c>
      <c r="O1908" s="1" t="str">
        <f ca="1">IFERROR(INDEX(SBi!$2:$2,MATCH(G1908,SBi!$1:$1,1)),SBi!$K$2)</f>
        <v>1973-1978</v>
      </c>
      <c r="P1908" s="1">
        <f ca="1">IFERROR(INDEX(SBi!$C$3:$K$28,MATCH(E1908,SBi!$B$3:$B$28,0),MATCH(O1908,SBi!$C$2:$K$2,0)),0)</f>
        <v>112.6</v>
      </c>
      <c r="Q1908" s="19">
        <f t="shared" ca="1" si="385"/>
        <v>12.273399999999999</v>
      </c>
      <c r="R1908" s="19" t="str">
        <f ca="1">IFERROR(INDEX(VpD!$2:$2,MATCH(G1908,VpD!$1:$1,1)),VpD!$I$2)</f>
        <v>1973-1978</v>
      </c>
      <c r="S1908" s="1">
        <f ca="1">IFERROR(INDEX(VpD!$C$3:$I$27,MATCH(E1908,VpD!$B$3:$B$27,0),MATCH(R1908,VpD!$C$2:$I$2,0)),0)</f>
        <v>98</v>
      </c>
      <c r="T1908" s="19">
        <f t="shared" ca="1" si="386"/>
        <v>10.682</v>
      </c>
      <c r="U1908" s="14" t="str">
        <f t="shared" ca="1" si="387"/>
        <v xml:space="preserve">713727.84 </v>
      </c>
      <c r="V1908" s="14" t="str">
        <f t="shared" ca="1" si="388"/>
        <v>6169585.9</v>
      </c>
      <c r="W1908" s="14" t="str">
        <f t="shared" ca="1" si="389"/>
        <v>POINT(713727.84 6169585.9)</v>
      </c>
      <c r="X1908" s="14" t="str">
        <f>IFERROR(INDEX(BygningOmraade!B:B,MATCH(A1908,BygningOmraade!A:A,0)),"")</f>
        <v/>
      </c>
    </row>
    <row r="1909" spans="1:24" s="14" customFormat="1" x14ac:dyDescent="0.25">
      <c r="A1909" s="14">
        <f t="shared" si="377"/>
        <v>1909</v>
      </c>
      <c r="B1909" s="14" t="str">
        <f t="shared" ca="1" si="378"/>
        <v>70210818-e4c1-4d94-9d60-0c627d134353</v>
      </c>
      <c r="C1909" s="14" t="str">
        <f t="shared" ca="1" si="379"/>
        <v>0a3f507e-17f8-32b8-e044-0003ba298018</v>
      </c>
      <c r="D1909" s="14">
        <f t="shared" ca="1" si="380"/>
        <v>996095</v>
      </c>
      <c r="E1909" s="1">
        <f t="shared" ca="1" si="381"/>
        <v>120</v>
      </c>
      <c r="F1909" s="1">
        <f t="shared" ca="1" si="382"/>
        <v>116</v>
      </c>
      <c r="G1909" s="1">
        <f t="shared" ca="1" si="383"/>
        <v>1961</v>
      </c>
      <c r="H1909" s="1" t="str">
        <f ca="1">IFERROR(INDEX(Varmeinstallation!B:B,MATCH(INDIRECT($A$1&amp;"L"&amp;A1909)*1,Varmeinstallation!A:A,0)),"Ingen varmeinstallationer")</f>
        <v>Centralvarme fra eget anlæg, et-kammer fyr</v>
      </c>
      <c r="I1909" s="1" t="str">
        <f ca="1">IFERROR(INDEX(Opvarmningsmiddel!B:B,MATCH(INDIRECT($A$1&amp;"M"&amp;A1909)*1,Opvarmningsmiddel!A:A,0)),"")</f>
        <v>Naturgas</v>
      </c>
      <c r="J1909" s="1">
        <f t="shared" ca="1" si="384"/>
        <v>2</v>
      </c>
      <c r="K1909" s="1" t="str">
        <f ca="1">IFERROR(INDEX(Relationstabel!$C$3:$K$10,MATCH(VALUE(INDIRECT($A$1&amp;"L"&amp;A1909)),Relationstabel!$A$3:$A$10,0),MATCH(IFERROR(VALUE(INDIRECT($A$1&amp;"M"&amp;A1909)),0),Relationstabel!$C$1:$K$1,0)),"Ingen varmeinstallationer")</f>
        <v>Naturgas</v>
      </c>
      <c r="L1909" s="1" t="str">
        <f ca="1">INDEX(Anvendelseskode!B:B,MATCH($E1909,Anvendelseskode!$A:$A,0))</f>
        <v>Fritliggende enfamilieshus (parcelhus)</v>
      </c>
      <c r="M1909" s="1" t="str">
        <f ca="1">INDEX(Anvendelseskode!C:C,MATCH($E1909,Anvendelseskode!$A:$A,0))</f>
        <v>Parcelhuse</v>
      </c>
      <c r="N1909" s="1" t="str">
        <f ca="1">INDEX(Anvendelseskode!D:D,MATCH($E1909,Anvendelseskode!$A:$A,0))</f>
        <v>Private husholdninger</v>
      </c>
      <c r="O1909" s="1" t="str">
        <f ca="1">IFERROR(INDEX(SBi!$2:$2,MATCH(G1909,SBi!$1:$1,1)),SBi!$K$2)</f>
        <v>1961-1972</v>
      </c>
      <c r="P1909" s="1">
        <f ca="1">IFERROR(INDEX(SBi!$C$3:$K$28,MATCH(E1909,SBi!$B$3:$B$28,0),MATCH(O1909,SBi!$C$2:$K$2,0)),0)</f>
        <v>134.30000000000001</v>
      </c>
      <c r="Q1909" s="19">
        <f t="shared" ca="1" si="385"/>
        <v>15.578800000000001</v>
      </c>
      <c r="R1909" s="19" t="str">
        <f ca="1">IFERROR(INDEX(VpD!$2:$2,MATCH(G1909,VpD!$1:$1,1)),VpD!$I$2)</f>
        <v>1961-1972</v>
      </c>
      <c r="S1909" s="1">
        <f ca="1">IFERROR(INDEX(VpD!$C$3:$I$27,MATCH(E1909,VpD!$B$3:$B$27,0),MATCH(R1909,VpD!$C$2:$I$2,0)),0)</f>
        <v>143</v>
      </c>
      <c r="T1909" s="19">
        <f t="shared" ca="1" si="386"/>
        <v>16.588000000000001</v>
      </c>
      <c r="U1909" s="14" t="str">
        <f t="shared" ca="1" si="387"/>
        <v xml:space="preserve">712446.02 </v>
      </c>
      <c r="V1909" s="14" t="str">
        <f t="shared" ca="1" si="388"/>
        <v>6169068.93</v>
      </c>
      <c r="W1909" s="14" t="str">
        <f t="shared" ca="1" si="389"/>
        <v>POINT(712446.02 6169068.93)</v>
      </c>
      <c r="X1909" s="14" t="str">
        <f>IFERROR(INDEX(BygningOmraade!B:B,MATCH(A1909,BygningOmraade!A:A,0)),"")</f>
        <v/>
      </c>
    </row>
    <row r="1910" spans="1:24" s="14" customFormat="1" x14ac:dyDescent="0.25">
      <c r="A1910" s="14">
        <f t="shared" si="377"/>
        <v>1910</v>
      </c>
      <c r="B1910" s="14" t="str">
        <f t="shared" ca="1" si="378"/>
        <v>7036fac7-3e6a-4b19-89a6-338d561362f0</v>
      </c>
      <c r="C1910" s="14" t="str">
        <f t="shared" ca="1" si="379"/>
        <v>0a3f507e-1f4d-32b8-e044-0003ba298018</v>
      </c>
      <c r="D1910" s="14">
        <f t="shared" ca="1" si="380"/>
        <v>993947</v>
      </c>
      <c r="E1910" s="1">
        <f t="shared" ca="1" si="381"/>
        <v>120</v>
      </c>
      <c r="F1910" s="1">
        <f t="shared" ca="1" si="382"/>
        <v>173</v>
      </c>
      <c r="G1910" s="1">
        <f t="shared" ca="1" si="383"/>
        <v>1971</v>
      </c>
      <c r="H1910" s="1" t="str">
        <f ca="1">IFERROR(INDEX(Varmeinstallation!B:B,MATCH(INDIRECT($A$1&amp;"L"&amp;A1910)*1,Varmeinstallation!A:A,0)),"Ingen varmeinstallationer")</f>
        <v>Fjernvarme/blokvarme (radiatorsystemer eller varmluftanlæg)</v>
      </c>
      <c r="I1910" s="1" t="str">
        <f ca="1">IFERROR(INDEX(Opvarmningsmiddel!B:B,MATCH(INDIRECT($A$1&amp;"M"&amp;A1910)*1,Opvarmningsmiddel!A:A,0)),"")</f>
        <v/>
      </c>
      <c r="J1910" s="1">
        <f t="shared" ca="1" si="384"/>
        <v>0</v>
      </c>
      <c r="K1910" s="1" t="str">
        <f ca="1">IFERROR(INDEX(Relationstabel!$C$3:$K$10,MATCH(VALUE(INDIRECT($A$1&amp;"L"&amp;A1910)),Relationstabel!$A$3:$A$10,0),MATCH(IFERROR(VALUE(INDIRECT($A$1&amp;"M"&amp;A1910)),0),Relationstabel!$C$1:$K$1,0)),"Ingen varmeinstallationer")</f>
        <v>Fjernvarme/ Blokvarme</v>
      </c>
      <c r="L1910" s="1" t="str">
        <f ca="1">INDEX(Anvendelseskode!B:B,MATCH($E1910,Anvendelseskode!$A:$A,0))</f>
        <v>Fritliggende enfamilieshus (parcelhus)</v>
      </c>
      <c r="M1910" s="1" t="str">
        <f ca="1">INDEX(Anvendelseskode!C:C,MATCH($E1910,Anvendelseskode!$A:$A,0))</f>
        <v>Parcelhuse</v>
      </c>
      <c r="N1910" s="1" t="str">
        <f ca="1">INDEX(Anvendelseskode!D:D,MATCH($E1910,Anvendelseskode!$A:$A,0))</f>
        <v>Private husholdninger</v>
      </c>
      <c r="O1910" s="1" t="str">
        <f ca="1">IFERROR(INDEX(SBi!$2:$2,MATCH(G1910,SBi!$1:$1,1)),SBi!$K$2)</f>
        <v>1961-1972</v>
      </c>
      <c r="P1910" s="1">
        <f ca="1">IFERROR(INDEX(SBi!$C$3:$K$28,MATCH(E1910,SBi!$B$3:$B$28,0),MATCH(O1910,SBi!$C$2:$K$2,0)),0)</f>
        <v>134.30000000000001</v>
      </c>
      <c r="Q1910" s="19">
        <f t="shared" ca="1" si="385"/>
        <v>23.233900000000002</v>
      </c>
      <c r="R1910" s="19" t="str">
        <f ca="1">IFERROR(INDEX(VpD!$2:$2,MATCH(G1910,VpD!$1:$1,1)),VpD!$I$2)</f>
        <v>1961-1972</v>
      </c>
      <c r="S1910" s="1">
        <f ca="1">IFERROR(INDEX(VpD!$C$3:$I$27,MATCH(E1910,VpD!$B$3:$B$27,0),MATCH(R1910,VpD!$C$2:$I$2,0)),0)</f>
        <v>143</v>
      </c>
      <c r="T1910" s="19">
        <f t="shared" ca="1" si="386"/>
        <v>24.739000000000001</v>
      </c>
      <c r="U1910" s="14" t="str">
        <f t="shared" ca="1" si="387"/>
        <v xml:space="preserve">711149.86 </v>
      </c>
      <c r="V1910" s="14" t="str">
        <f t="shared" ca="1" si="388"/>
        <v>6172109.59</v>
      </c>
      <c r="W1910" s="14" t="str">
        <f t="shared" ca="1" si="389"/>
        <v>POINT(711149.86 6172109.59)</v>
      </c>
      <c r="X1910" s="14" t="str">
        <f>IFERROR(INDEX(BygningOmraade!B:B,MATCH(A1910,BygningOmraade!A:A,0)),"")</f>
        <v/>
      </c>
    </row>
    <row r="1911" spans="1:24" s="14" customFormat="1" x14ac:dyDescent="0.25">
      <c r="A1911" s="14">
        <f t="shared" si="377"/>
        <v>1911</v>
      </c>
      <c r="B1911" s="14" t="str">
        <f t="shared" ca="1" si="378"/>
        <v>706443c4-8226-4699-9111-75cb08cfc632</v>
      </c>
      <c r="C1911" s="14" t="str">
        <f t="shared" ca="1" si="379"/>
        <v>76ede3bb-3cc1-1e91-e044-00144f3ead67</v>
      </c>
      <c r="D1911" s="14">
        <f t="shared" ca="1" si="380"/>
        <v>100021908</v>
      </c>
      <c r="E1911" s="1">
        <f t="shared" ca="1" si="381"/>
        <v>130</v>
      </c>
      <c r="F1911" s="1">
        <f t="shared" ca="1" si="382"/>
        <v>125</v>
      </c>
      <c r="G1911" s="1">
        <f t="shared" ca="1" si="383"/>
        <v>2009</v>
      </c>
      <c r="H1911" s="1" t="str">
        <f ca="1">IFERROR(INDEX(Varmeinstallation!B:B,MATCH(INDIRECT($A$1&amp;"L"&amp;A1911)*1,Varmeinstallation!A:A,0)),"Ingen varmeinstallationer")</f>
        <v>Centralvarme fra eget anlæg, et-kammer fyr</v>
      </c>
      <c r="I1911" s="1" t="str">
        <f ca="1">IFERROR(INDEX(Opvarmningsmiddel!B:B,MATCH(INDIRECT($A$1&amp;"M"&amp;A1911)*1,Opvarmningsmiddel!A:A,0)),"")</f>
        <v>Naturgas</v>
      </c>
      <c r="J1911" s="1">
        <f t="shared" ca="1" si="384"/>
        <v>90</v>
      </c>
      <c r="K1911" s="1" t="str">
        <f ca="1">IFERROR(INDEX(Relationstabel!$C$3:$K$10,MATCH(VALUE(INDIRECT($A$1&amp;"L"&amp;A1911)),Relationstabel!$A$3:$A$10,0),MATCH(IFERROR(VALUE(INDIRECT($A$1&amp;"M"&amp;A1911)),0),Relationstabel!$C$1:$K$1,0)),"Ingen varmeinstallationer")</f>
        <v>Naturgas</v>
      </c>
      <c r="L1911" s="1" t="str">
        <f ca="1">INDEX(Anvendelseskode!B:B,MATCH($E1911,Anvendelseskode!$A:$A,0))</f>
        <v>Række-, kæde-, dobbelthus (lodret adskillelse mellem enhederne)</v>
      </c>
      <c r="M1911" s="1" t="str">
        <f ca="1">INDEX(Anvendelseskode!C:C,MATCH($E1911,Anvendelseskode!$A:$A,0))</f>
        <v>Række-, kæde og dobbelthuse</v>
      </c>
      <c r="N1911" s="1" t="str">
        <f ca="1">INDEX(Anvendelseskode!D:D,MATCH($E1911,Anvendelseskode!$A:$A,0))</f>
        <v>Private husholdninger</v>
      </c>
      <c r="O1911" s="1" t="str">
        <f ca="1">IFERROR(INDEX(SBi!$2:$2,MATCH(G1911,SBi!$1:$1,1)),SBi!$K$2)</f>
        <v>Efter 2006</v>
      </c>
      <c r="P1911" s="1">
        <f ca="1">IFERROR(INDEX(SBi!$C$3:$K$28,MATCH(E1911,SBi!$B$3:$B$28,0),MATCH(O1911,SBi!$C$2:$K$2,0)),0)</f>
        <v>66.400000000000006</v>
      </c>
      <c r="Q1911" s="19">
        <f t="shared" ca="1" si="385"/>
        <v>8.3000000000000007</v>
      </c>
      <c r="R1911" s="19" t="str">
        <f ca="1">IFERROR(INDEX(VpD!$2:$2,MATCH(G1911,VpD!$1:$1,1)),VpD!$I$2)</f>
        <v>&gt;1998</v>
      </c>
      <c r="S1911" s="1">
        <f ca="1">IFERROR(INDEX(VpD!$C$3:$I$27,MATCH(E1911,VpD!$B$3:$B$27,0),MATCH(R1911,VpD!$C$2:$I$2,0)),0)</f>
        <v>65</v>
      </c>
      <c r="T1911" s="19">
        <f t="shared" ca="1" si="386"/>
        <v>8.125</v>
      </c>
      <c r="U1911" s="14" t="str">
        <f t="shared" ca="1" si="387"/>
        <v xml:space="preserve">712820.22 </v>
      </c>
      <c r="V1911" s="14" t="str">
        <f t="shared" ca="1" si="388"/>
        <v>6168956.96</v>
      </c>
      <c r="W1911" s="14" t="str">
        <f t="shared" ca="1" si="389"/>
        <v>POINT(712820.22 6168956.96)</v>
      </c>
      <c r="X1911" s="14" t="str">
        <f>IFERROR(INDEX(BygningOmraade!B:B,MATCH(A1911,BygningOmraade!A:A,0)),"")</f>
        <v/>
      </c>
    </row>
    <row r="1912" spans="1:24" s="14" customFormat="1" x14ac:dyDescent="0.25">
      <c r="A1912" s="14">
        <f t="shared" si="377"/>
        <v>1912</v>
      </c>
      <c r="B1912" s="14" t="str">
        <f t="shared" ca="1" si="378"/>
        <v>706e30e0-cc03-4b3f-bdb6-6fd6090e19bd</v>
      </c>
      <c r="C1912" s="14" t="str">
        <f t="shared" ca="1" si="379"/>
        <v>0a3f507e-1c8c-32b8-e044-0003ba298018</v>
      </c>
      <c r="D1912" s="14">
        <f t="shared" ca="1" si="380"/>
        <v>995655</v>
      </c>
      <c r="E1912" s="1">
        <f t="shared" ca="1" si="381"/>
        <v>120</v>
      </c>
      <c r="F1912" s="1">
        <f t="shared" ca="1" si="382"/>
        <v>103</v>
      </c>
      <c r="G1912" s="1">
        <f t="shared" ca="1" si="383"/>
        <v>1958</v>
      </c>
      <c r="H1912" s="1" t="str">
        <f ca="1">IFERROR(INDEX(Varmeinstallation!B:B,MATCH(INDIRECT($A$1&amp;"L"&amp;A1912)*1,Varmeinstallation!A:A,0)),"Ingen varmeinstallationer")</f>
        <v>Elovne, elpaneler</v>
      </c>
      <c r="I1912" s="1" t="str">
        <f ca="1">IFERROR(INDEX(Opvarmningsmiddel!B:B,MATCH(INDIRECT($A$1&amp;"M"&amp;A1912)*1,Opvarmningsmiddel!A:A,0)),"")</f>
        <v>Elektricitet</v>
      </c>
      <c r="J1912" s="1">
        <f t="shared" ca="1" si="384"/>
        <v>2</v>
      </c>
      <c r="K1912" s="1" t="str">
        <f ca="1">IFERROR(INDEX(Relationstabel!$C$3:$K$10,MATCH(VALUE(INDIRECT($A$1&amp;"L"&amp;A1912)),Relationstabel!$A$3:$A$10,0),MATCH(IFERROR(VALUE(INDIRECT($A$1&amp;"M"&amp;A1912)),0),Relationstabel!$C$1:$K$1,0)),"Ingen varmeinstallationer")</f>
        <v>Elvarme</v>
      </c>
      <c r="L1912" s="1" t="str">
        <f ca="1">INDEX(Anvendelseskode!B:B,MATCH($E1912,Anvendelseskode!$A:$A,0))</f>
        <v>Fritliggende enfamilieshus (parcelhus)</v>
      </c>
      <c r="M1912" s="1" t="str">
        <f ca="1">INDEX(Anvendelseskode!C:C,MATCH($E1912,Anvendelseskode!$A:$A,0))</f>
        <v>Parcelhuse</v>
      </c>
      <c r="N1912" s="1" t="str">
        <f ca="1">INDEX(Anvendelseskode!D:D,MATCH($E1912,Anvendelseskode!$A:$A,0))</f>
        <v>Private husholdninger</v>
      </c>
      <c r="O1912" s="1" t="str">
        <f ca="1">IFERROR(INDEX(SBi!$2:$2,MATCH(G1912,SBi!$1:$1,1)),SBi!$K$2)</f>
        <v>1951-1960</v>
      </c>
      <c r="P1912" s="1">
        <f ca="1">IFERROR(INDEX(SBi!$C$3:$K$28,MATCH(E1912,SBi!$B$3:$B$28,0),MATCH(O1912,SBi!$C$2:$K$2,0)),0)</f>
        <v>154.9</v>
      </c>
      <c r="Q1912" s="19">
        <f t="shared" ca="1" si="385"/>
        <v>15.954700000000001</v>
      </c>
      <c r="R1912" s="19" t="str">
        <f ca="1">IFERROR(INDEX(VpD!$2:$2,MATCH(G1912,VpD!$1:$1,1)),VpD!$I$2)</f>
        <v>1951-1960</v>
      </c>
      <c r="S1912" s="1">
        <f ca="1">IFERROR(INDEX(VpD!$C$3:$I$27,MATCH(E1912,VpD!$B$3:$B$27,0),MATCH(R1912,VpD!$C$2:$I$2,0)),0)</f>
        <v>204</v>
      </c>
      <c r="T1912" s="19">
        <f t="shared" ca="1" si="386"/>
        <v>21.012</v>
      </c>
      <c r="U1912" s="14" t="str">
        <f t="shared" ca="1" si="387"/>
        <v xml:space="preserve">712333.69 </v>
      </c>
      <c r="V1912" s="14" t="str">
        <f t="shared" ca="1" si="388"/>
        <v>6169217.6</v>
      </c>
      <c r="W1912" s="14" t="str">
        <f t="shared" ca="1" si="389"/>
        <v>POINT(712333.69 6169217.6)</v>
      </c>
      <c r="X1912" s="14" t="str">
        <f>IFERROR(INDEX(BygningOmraade!B:B,MATCH(A1912,BygningOmraade!A:A,0)),"")</f>
        <v/>
      </c>
    </row>
    <row r="1913" spans="1:24" s="14" customFormat="1" x14ac:dyDescent="0.25">
      <c r="A1913" s="14">
        <f t="shared" si="377"/>
        <v>1913</v>
      </c>
      <c r="B1913" s="14" t="str">
        <f t="shared" ca="1" si="378"/>
        <v>706ec288-521f-4b3c-b2a9-df63824e9b41</v>
      </c>
      <c r="C1913" s="14" t="str">
        <f t="shared" ca="1" si="379"/>
        <v>0a3f507e-1700-32b8-e044-0003ba298018</v>
      </c>
      <c r="D1913" s="14">
        <f t="shared" ca="1" si="380"/>
        <v>994622</v>
      </c>
      <c r="E1913" s="1">
        <f t="shared" ca="1" si="381"/>
        <v>120</v>
      </c>
      <c r="F1913" s="1">
        <f t="shared" ca="1" si="382"/>
        <v>169</v>
      </c>
      <c r="G1913" s="1">
        <f t="shared" ca="1" si="383"/>
        <v>1976</v>
      </c>
      <c r="H1913" s="1" t="str">
        <f ca="1">IFERROR(INDEX(Varmeinstallation!B:B,MATCH(INDIRECT($A$1&amp;"L"&amp;A1913)*1,Varmeinstallation!A:A,0)),"Ingen varmeinstallationer")</f>
        <v>Centralvarme fra eget anlæg, et-kammer fyr</v>
      </c>
      <c r="I1913" s="1" t="str">
        <f ca="1">IFERROR(INDEX(Opvarmningsmiddel!B:B,MATCH(INDIRECT($A$1&amp;"M"&amp;A1913)*1,Opvarmningsmiddel!A:A,0)),"")</f>
        <v>Naturgas</v>
      </c>
      <c r="J1913" s="1">
        <f t="shared" ca="1" si="384"/>
        <v>0</v>
      </c>
      <c r="K1913" s="1" t="str">
        <f ca="1">IFERROR(INDEX(Relationstabel!$C$3:$K$10,MATCH(VALUE(INDIRECT($A$1&amp;"L"&amp;A1913)),Relationstabel!$A$3:$A$10,0),MATCH(IFERROR(VALUE(INDIRECT($A$1&amp;"M"&amp;A1913)),0),Relationstabel!$C$1:$K$1,0)),"Ingen varmeinstallationer")</f>
        <v>Naturgas</v>
      </c>
      <c r="L1913" s="1" t="str">
        <f ca="1">INDEX(Anvendelseskode!B:B,MATCH($E1913,Anvendelseskode!$A:$A,0))</f>
        <v>Fritliggende enfamilieshus (parcelhus)</v>
      </c>
      <c r="M1913" s="1" t="str">
        <f ca="1">INDEX(Anvendelseskode!C:C,MATCH($E1913,Anvendelseskode!$A:$A,0))</f>
        <v>Parcelhuse</v>
      </c>
      <c r="N1913" s="1" t="str">
        <f ca="1">INDEX(Anvendelseskode!D:D,MATCH($E1913,Anvendelseskode!$A:$A,0))</f>
        <v>Private husholdninger</v>
      </c>
      <c r="O1913" s="1" t="str">
        <f ca="1">IFERROR(INDEX(SBi!$2:$2,MATCH(G1913,SBi!$1:$1,1)),SBi!$K$2)</f>
        <v>1973-1978</v>
      </c>
      <c r="P1913" s="1">
        <f ca="1">IFERROR(INDEX(SBi!$C$3:$K$28,MATCH(E1913,SBi!$B$3:$B$28,0),MATCH(O1913,SBi!$C$2:$K$2,0)),0)</f>
        <v>119.8</v>
      </c>
      <c r="Q1913" s="19">
        <f t="shared" ca="1" si="385"/>
        <v>20.246200000000002</v>
      </c>
      <c r="R1913" s="19" t="str">
        <f ca="1">IFERROR(INDEX(VpD!$2:$2,MATCH(G1913,VpD!$1:$1,1)),VpD!$I$2)</f>
        <v>1973-1978</v>
      </c>
      <c r="S1913" s="1">
        <f ca="1">IFERROR(INDEX(VpD!$C$3:$I$27,MATCH(E1913,VpD!$B$3:$B$27,0),MATCH(R1913,VpD!$C$2:$I$2,0)),0)</f>
        <v>117</v>
      </c>
      <c r="T1913" s="19">
        <f t="shared" ca="1" si="386"/>
        <v>19.773</v>
      </c>
      <c r="U1913" s="14" t="str">
        <f t="shared" ca="1" si="387"/>
        <v xml:space="preserve">711703.88 </v>
      </c>
      <c r="V1913" s="14" t="str">
        <f t="shared" ca="1" si="388"/>
        <v>6170548.2</v>
      </c>
      <c r="W1913" s="14" t="str">
        <f t="shared" ca="1" si="389"/>
        <v>POINT(711703.88 6170548.2)</v>
      </c>
      <c r="X1913" s="14" t="str">
        <f>IFERROR(INDEX(BygningOmraade!B:B,MATCH(A1913,BygningOmraade!A:A,0)),"")</f>
        <v/>
      </c>
    </row>
    <row r="1914" spans="1:24" s="14" customFormat="1" x14ac:dyDescent="0.25">
      <c r="A1914" s="14">
        <f t="shared" si="377"/>
        <v>1914</v>
      </c>
      <c r="B1914" s="14" t="str">
        <f t="shared" ca="1" si="378"/>
        <v>7075ecd0-8280-4b52-a17a-394abbbd86e3</v>
      </c>
      <c r="C1914" s="14" t="str">
        <f t="shared" ca="1" si="379"/>
        <v>0a3f507e-1647-32b8-e044-0003ba298018</v>
      </c>
      <c r="D1914" s="14">
        <f t="shared" ca="1" si="380"/>
        <v>997681</v>
      </c>
      <c r="E1914" s="1">
        <f t="shared" ca="1" si="381"/>
        <v>130</v>
      </c>
      <c r="F1914" s="1">
        <f t="shared" ca="1" si="382"/>
        <v>124</v>
      </c>
      <c r="G1914" s="1">
        <f t="shared" ca="1" si="383"/>
        <v>1980</v>
      </c>
      <c r="H1914" s="1" t="str">
        <f ca="1">IFERROR(INDEX(Varmeinstallation!B:B,MATCH(INDIRECT($A$1&amp;"L"&amp;A1914)*1,Varmeinstallation!A:A,0)),"Ingen varmeinstallationer")</f>
        <v>Centralvarme fra eget anlæg, et-kammer fyr</v>
      </c>
      <c r="I1914" s="1" t="str">
        <f ca="1">IFERROR(INDEX(Opvarmningsmiddel!B:B,MATCH(INDIRECT($A$1&amp;"M"&amp;A1914)*1,Opvarmningsmiddel!A:A,0)),"")</f>
        <v>Naturgas</v>
      </c>
      <c r="J1914" s="1">
        <f t="shared" ca="1" si="384"/>
        <v>0</v>
      </c>
      <c r="K1914" s="1" t="str">
        <f ca="1">IFERROR(INDEX(Relationstabel!$C$3:$K$10,MATCH(VALUE(INDIRECT($A$1&amp;"L"&amp;A1914)),Relationstabel!$A$3:$A$10,0),MATCH(IFERROR(VALUE(INDIRECT($A$1&amp;"M"&amp;A1914)),0),Relationstabel!$C$1:$K$1,0)),"Ingen varmeinstallationer")</f>
        <v>Naturgas</v>
      </c>
      <c r="L1914" s="1" t="str">
        <f ca="1">INDEX(Anvendelseskode!B:B,MATCH($E1914,Anvendelseskode!$A:$A,0))</f>
        <v>Række-, kæde-, dobbelthus (lodret adskillelse mellem enhederne)</v>
      </c>
      <c r="M1914" s="1" t="str">
        <f ca="1">INDEX(Anvendelseskode!C:C,MATCH($E1914,Anvendelseskode!$A:$A,0))</f>
        <v>Række-, kæde og dobbelthuse</v>
      </c>
      <c r="N1914" s="1" t="str">
        <f ca="1">INDEX(Anvendelseskode!D:D,MATCH($E1914,Anvendelseskode!$A:$A,0))</f>
        <v>Private husholdninger</v>
      </c>
      <c r="O1914" s="1" t="str">
        <f ca="1">IFERROR(INDEX(SBi!$2:$2,MATCH(G1914,SBi!$1:$1,1)),SBi!$K$2)</f>
        <v>1979-1998</v>
      </c>
      <c r="P1914" s="1">
        <f ca="1">IFERROR(INDEX(SBi!$C$3:$K$28,MATCH(E1914,SBi!$B$3:$B$28,0),MATCH(O1914,SBi!$C$2:$K$2,0)),0)</f>
        <v>96.8</v>
      </c>
      <c r="Q1914" s="19">
        <f t="shared" ca="1" si="385"/>
        <v>12.0032</v>
      </c>
      <c r="R1914" s="19" t="str">
        <f ca="1">IFERROR(INDEX(VpD!$2:$2,MATCH(G1914,VpD!$1:$1,1)),VpD!$I$2)</f>
        <v>1979-1998</v>
      </c>
      <c r="S1914" s="1">
        <f ca="1">IFERROR(INDEX(VpD!$C$3:$I$27,MATCH(E1914,VpD!$B$3:$B$27,0),MATCH(R1914,VpD!$C$2:$I$2,0)),0)</f>
        <v>74</v>
      </c>
      <c r="T1914" s="19">
        <f t="shared" ca="1" si="386"/>
        <v>9.1760000000000002</v>
      </c>
      <c r="U1914" s="14" t="str">
        <f t="shared" ca="1" si="387"/>
        <v xml:space="preserve">714154.56 </v>
      </c>
      <c r="V1914" s="14" t="str">
        <f t="shared" ca="1" si="388"/>
        <v>6168816.73</v>
      </c>
      <c r="W1914" s="14" t="str">
        <f t="shared" ca="1" si="389"/>
        <v>POINT(714154.56 6168816.73)</v>
      </c>
      <c r="X1914" s="14" t="str">
        <f>IFERROR(INDEX(BygningOmraade!B:B,MATCH(A1914,BygningOmraade!A:A,0)),"")</f>
        <v/>
      </c>
    </row>
    <row r="1915" spans="1:24" s="14" customFormat="1" x14ac:dyDescent="0.25">
      <c r="A1915" s="14">
        <f t="shared" si="377"/>
        <v>1915</v>
      </c>
      <c r="B1915" s="14" t="str">
        <f t="shared" ca="1" si="378"/>
        <v>7083ec72-d044-4f52-a011-d098f6b8ec7e</v>
      </c>
      <c r="C1915" s="14" t="str">
        <f t="shared" ca="1" si="379"/>
        <v>4591b5f9-a6d2-0dd9-e044-0003ba298018</v>
      </c>
      <c r="D1915" s="14">
        <f t="shared" ca="1" si="380"/>
        <v>2691181</v>
      </c>
      <c r="E1915" s="1">
        <f t="shared" ca="1" si="381"/>
        <v>130</v>
      </c>
      <c r="F1915" s="1">
        <f t="shared" ca="1" si="382"/>
        <v>127</v>
      </c>
      <c r="G1915" s="1">
        <f t="shared" ca="1" si="383"/>
        <v>2008</v>
      </c>
      <c r="H1915" s="1" t="str">
        <f ca="1">IFERROR(INDEX(Varmeinstallation!B:B,MATCH(INDIRECT($A$1&amp;"L"&amp;A1915)*1,Varmeinstallation!A:A,0)),"Ingen varmeinstallationer")</f>
        <v>Centralvarme fra eget anlæg, et-kammer fyr</v>
      </c>
      <c r="I1915" s="1" t="str">
        <f ca="1">IFERROR(INDEX(Opvarmningsmiddel!B:B,MATCH(INDIRECT($A$1&amp;"M"&amp;A1915)*1,Opvarmningsmiddel!A:A,0)),"")</f>
        <v>Naturgas</v>
      </c>
      <c r="J1915" s="1">
        <f t="shared" ca="1" si="384"/>
        <v>90</v>
      </c>
      <c r="K1915" s="1" t="str">
        <f ca="1">IFERROR(INDEX(Relationstabel!$C$3:$K$10,MATCH(VALUE(INDIRECT($A$1&amp;"L"&amp;A1915)),Relationstabel!$A$3:$A$10,0),MATCH(IFERROR(VALUE(INDIRECT($A$1&amp;"M"&amp;A1915)),0),Relationstabel!$C$1:$K$1,0)),"Ingen varmeinstallationer")</f>
        <v>Naturgas</v>
      </c>
      <c r="L1915" s="1" t="str">
        <f ca="1">INDEX(Anvendelseskode!B:B,MATCH($E1915,Anvendelseskode!$A:$A,0))</f>
        <v>Række-, kæde-, dobbelthus (lodret adskillelse mellem enhederne)</v>
      </c>
      <c r="M1915" s="1" t="str">
        <f ca="1">INDEX(Anvendelseskode!C:C,MATCH($E1915,Anvendelseskode!$A:$A,0))</f>
        <v>Række-, kæde og dobbelthuse</v>
      </c>
      <c r="N1915" s="1" t="str">
        <f ca="1">INDEX(Anvendelseskode!D:D,MATCH($E1915,Anvendelseskode!$A:$A,0))</f>
        <v>Private husholdninger</v>
      </c>
      <c r="O1915" s="1" t="str">
        <f ca="1">IFERROR(INDEX(SBi!$2:$2,MATCH(G1915,SBi!$1:$1,1)),SBi!$K$2)</f>
        <v>Efter 2006</v>
      </c>
      <c r="P1915" s="1">
        <f ca="1">IFERROR(INDEX(SBi!$C$3:$K$28,MATCH(E1915,SBi!$B$3:$B$28,0),MATCH(O1915,SBi!$C$2:$K$2,0)),0)</f>
        <v>66.400000000000006</v>
      </c>
      <c r="Q1915" s="19">
        <f t="shared" ca="1" si="385"/>
        <v>8.4328000000000003</v>
      </c>
      <c r="R1915" s="19" t="str">
        <f ca="1">IFERROR(INDEX(VpD!$2:$2,MATCH(G1915,VpD!$1:$1,1)),VpD!$I$2)</f>
        <v>&gt;1998</v>
      </c>
      <c r="S1915" s="1">
        <f ca="1">IFERROR(INDEX(VpD!$C$3:$I$27,MATCH(E1915,VpD!$B$3:$B$27,0),MATCH(R1915,VpD!$C$2:$I$2,0)),0)</f>
        <v>65</v>
      </c>
      <c r="T1915" s="19">
        <f t="shared" ca="1" si="386"/>
        <v>8.2550000000000008</v>
      </c>
      <c r="U1915" s="14" t="str">
        <f t="shared" ca="1" si="387"/>
        <v xml:space="preserve">712600.94 </v>
      </c>
      <c r="V1915" s="14" t="str">
        <f t="shared" ca="1" si="388"/>
        <v>6168801.98</v>
      </c>
      <c r="W1915" s="14" t="str">
        <f t="shared" ca="1" si="389"/>
        <v>POINT(712600.94 6168801.98)</v>
      </c>
      <c r="X1915" s="14" t="str">
        <f>IFERROR(INDEX(BygningOmraade!B:B,MATCH(A1915,BygningOmraade!A:A,0)),"")</f>
        <v/>
      </c>
    </row>
    <row r="1916" spans="1:24" s="14" customFormat="1" x14ac:dyDescent="0.25">
      <c r="A1916" s="14">
        <f t="shared" si="377"/>
        <v>1916</v>
      </c>
      <c r="B1916" s="14" t="str">
        <f t="shared" ca="1" si="378"/>
        <v>7092efb8-4d16-464b-8275-14020b1306aa</v>
      </c>
      <c r="C1916" s="14" t="str">
        <f t="shared" ca="1" si="379"/>
        <v>0a3f507e-17c8-32b8-e044-0003ba298018</v>
      </c>
      <c r="D1916" s="14">
        <f t="shared" ca="1" si="380"/>
        <v>996286</v>
      </c>
      <c r="E1916" s="1">
        <f t="shared" ca="1" si="381"/>
        <v>120</v>
      </c>
      <c r="F1916" s="1">
        <f t="shared" ca="1" si="382"/>
        <v>213</v>
      </c>
      <c r="G1916" s="1">
        <f t="shared" ca="1" si="383"/>
        <v>1949</v>
      </c>
      <c r="H1916" s="1" t="str">
        <f ca="1">IFERROR(INDEX(Varmeinstallation!B:B,MATCH(INDIRECT($A$1&amp;"L"&amp;A1916)*1,Varmeinstallation!A:A,0)),"Ingen varmeinstallationer")</f>
        <v>Centralvarme fra eget anlæg, et-kammer fyr</v>
      </c>
      <c r="I1916" s="1" t="str">
        <f ca="1">IFERROR(INDEX(Opvarmningsmiddel!B:B,MATCH(INDIRECT($A$1&amp;"M"&amp;A1916)*1,Opvarmningsmiddel!A:A,0)),"")</f>
        <v>Naturgas</v>
      </c>
      <c r="J1916" s="1">
        <f t="shared" ca="1" si="384"/>
        <v>2</v>
      </c>
      <c r="K1916" s="1" t="str">
        <f ca="1">IFERROR(INDEX(Relationstabel!$C$3:$K$10,MATCH(VALUE(INDIRECT($A$1&amp;"L"&amp;A1916)),Relationstabel!$A$3:$A$10,0),MATCH(IFERROR(VALUE(INDIRECT($A$1&amp;"M"&amp;A1916)),0),Relationstabel!$C$1:$K$1,0)),"Ingen varmeinstallationer")</f>
        <v>Naturgas</v>
      </c>
      <c r="L1916" s="1" t="str">
        <f ca="1">INDEX(Anvendelseskode!B:B,MATCH($E1916,Anvendelseskode!$A:$A,0))</f>
        <v>Fritliggende enfamilieshus (parcelhus)</v>
      </c>
      <c r="M1916" s="1" t="str">
        <f ca="1">INDEX(Anvendelseskode!C:C,MATCH($E1916,Anvendelseskode!$A:$A,0))</f>
        <v>Parcelhuse</v>
      </c>
      <c r="N1916" s="1" t="str">
        <f ca="1">INDEX(Anvendelseskode!D:D,MATCH($E1916,Anvendelseskode!$A:$A,0))</f>
        <v>Private husholdninger</v>
      </c>
      <c r="O1916" s="1" t="str">
        <f ca="1">IFERROR(INDEX(SBi!$2:$2,MATCH(G1916,SBi!$1:$1,1)),SBi!$K$2)</f>
        <v>1931-1950</v>
      </c>
      <c r="P1916" s="1">
        <f ca="1">IFERROR(INDEX(SBi!$C$3:$K$28,MATCH(E1916,SBi!$B$3:$B$28,0),MATCH(O1916,SBi!$C$2:$K$2,0)),0)</f>
        <v>164.1</v>
      </c>
      <c r="Q1916" s="19">
        <f t="shared" ca="1" si="385"/>
        <v>34.953299999999999</v>
      </c>
      <c r="R1916" s="19" t="str">
        <f ca="1">IFERROR(INDEX(VpD!$2:$2,MATCH(G1916,VpD!$1:$1,1)),VpD!$I$2)</f>
        <v>1931-1950</v>
      </c>
      <c r="S1916" s="1">
        <f ca="1">IFERROR(INDEX(VpD!$C$3:$I$27,MATCH(E1916,VpD!$B$3:$B$27,0),MATCH(R1916,VpD!$C$2:$I$2,0)),0)</f>
        <v>217</v>
      </c>
      <c r="T1916" s="19">
        <f t="shared" ca="1" si="386"/>
        <v>46.220999999999997</v>
      </c>
      <c r="U1916" s="14" t="str">
        <f t="shared" ca="1" si="387"/>
        <v xml:space="preserve">712979.92 </v>
      </c>
      <c r="V1916" s="14" t="str">
        <f t="shared" ca="1" si="388"/>
        <v>6168780.65</v>
      </c>
      <c r="W1916" s="14" t="str">
        <f t="shared" ca="1" si="389"/>
        <v>POINT(712979.92 6168780.65)</v>
      </c>
      <c r="X1916" s="14" t="str">
        <f>IFERROR(INDEX(BygningOmraade!B:B,MATCH(A1916,BygningOmraade!A:A,0)),"")</f>
        <v/>
      </c>
    </row>
    <row r="1917" spans="1:24" s="14" customFormat="1" x14ac:dyDescent="0.25">
      <c r="A1917" s="14">
        <f t="shared" si="377"/>
        <v>1917</v>
      </c>
      <c r="B1917" s="14" t="str">
        <f t="shared" ca="1" si="378"/>
        <v>70a0358d-1b28-481a-9446-eefabde198f6</v>
      </c>
      <c r="C1917" s="14" t="str">
        <f t="shared" ca="1" si="379"/>
        <v>0a3f507e-1b41-32b8-e044-0003ba298018</v>
      </c>
      <c r="D1917" s="14">
        <f t="shared" ca="1" si="380"/>
        <v>994628</v>
      </c>
      <c r="E1917" s="1">
        <f t="shared" ca="1" si="381"/>
        <v>210</v>
      </c>
      <c r="F1917" s="1">
        <f t="shared" ca="1" si="382"/>
        <v>252</v>
      </c>
      <c r="G1917" s="1">
        <f t="shared" ca="1" si="383"/>
        <v>1920</v>
      </c>
      <c r="H1917" s="1" t="str">
        <f ca="1">IFERROR(INDEX(Varmeinstallation!B:B,MATCH(INDIRECT($A$1&amp;"L"&amp;A1917)*1,Varmeinstallation!A:A,0)),"Ingen varmeinstallationer")</f>
        <v>Ingen varmeinstallationer</v>
      </c>
      <c r="I1917" s="1" t="str">
        <f ca="1">IFERROR(INDEX(Opvarmningsmiddel!B:B,MATCH(INDIRECT($A$1&amp;"M"&amp;A1917)*1,Opvarmningsmiddel!A:A,0)),"")</f>
        <v/>
      </c>
      <c r="J1917" s="1">
        <f t="shared" ca="1" si="384"/>
        <v>0</v>
      </c>
      <c r="K1917" s="1" t="str">
        <f ca="1">IFERROR(INDEX(Relationstabel!$C$3:$K$10,MATCH(VALUE(INDIRECT($A$1&amp;"L"&amp;A1917)),Relationstabel!$A$3:$A$10,0),MATCH(IFERROR(VALUE(INDIRECT($A$1&amp;"M"&amp;A1917)),0),Relationstabel!$C$1:$K$1,0)),"Ingen varmeinstallationer")</f>
        <v>Ingen varmeinstallation</v>
      </c>
      <c r="L1917" s="1" t="str">
        <f ca="1">INDEX(Anvendelseskode!B:B,MATCH($E1917,Anvendelseskode!$A:$A,0))</f>
        <v>Bygning til erhvervsmæssig produktion vedrørende landbrug, gartneri, råstofudvinding o.lign</v>
      </c>
      <c r="M1917" s="1" t="str">
        <f ca="1">INDEX(Anvendelseskode!C:C,MATCH($E1917,Anvendelseskode!$A:$A,0))</f>
        <v>Avls- og driftsbygning</v>
      </c>
      <c r="N1917" s="1" t="str">
        <f ca="1">INDEX(Anvendelseskode!D:D,MATCH($E1917,Anvendelseskode!$A:$A,0))</f>
        <v>Landbrug og gartneri</v>
      </c>
      <c r="O1917" s="1" t="str">
        <f ca="1">IFERROR(INDEX(SBi!$2:$2,MATCH(G1917,SBi!$1:$1,1)),SBi!$K$2)</f>
        <v>1890-1930</v>
      </c>
      <c r="P1917" s="1">
        <f ca="1">IFERROR(INDEX(SBi!$C$3:$K$28,MATCH(E1917,SBi!$B$3:$B$28,0),MATCH(O1917,SBi!$C$2:$K$2,0)),0)</f>
        <v>45</v>
      </c>
      <c r="Q1917" s="19">
        <f t="shared" ca="1" si="385"/>
        <v>11.34</v>
      </c>
      <c r="R1917" s="19" t="str">
        <f ca="1">IFERROR(INDEX(VpD!$2:$2,MATCH(G1917,VpD!$1:$1,1)),VpD!$I$2)</f>
        <v>&lt;1930</v>
      </c>
      <c r="S1917" s="1">
        <f ca="1">IFERROR(INDEX(VpD!$C$3:$I$27,MATCH(E1917,VpD!$B$3:$B$27,0),MATCH(R1917,VpD!$C$2:$I$2,0)),0)</f>
        <v>45</v>
      </c>
      <c r="T1917" s="19">
        <f t="shared" ca="1" si="386"/>
        <v>11.34</v>
      </c>
      <c r="U1917" s="14" t="str">
        <f t="shared" ca="1" si="387"/>
        <v xml:space="preserve">711741.8 </v>
      </c>
      <c r="V1917" s="14" t="str">
        <f t="shared" ca="1" si="388"/>
        <v>6171264.41</v>
      </c>
      <c r="W1917" s="14" t="str">
        <f t="shared" ca="1" si="389"/>
        <v>POINT(711741.8 6171264.41)</v>
      </c>
      <c r="X1917" s="14" t="str">
        <f>IFERROR(INDEX(BygningOmraade!B:B,MATCH(A1917,BygningOmraade!A:A,0)),"")</f>
        <v/>
      </c>
    </row>
    <row r="1918" spans="1:24" s="14" customFormat="1" x14ac:dyDescent="0.25">
      <c r="A1918" s="14">
        <f t="shared" si="377"/>
        <v>1918</v>
      </c>
      <c r="B1918" s="14" t="str">
        <f t="shared" ca="1" si="378"/>
        <v>70a5924a-53f7-4c33-8b25-18249cff5324</v>
      </c>
      <c r="C1918" s="14" t="str">
        <f t="shared" ca="1" si="379"/>
        <v>0a3f507e-1eee-32b8-e044-0003ba298018</v>
      </c>
      <c r="D1918" s="14">
        <f t="shared" ca="1" si="380"/>
        <v>995049</v>
      </c>
      <c r="E1918" s="1">
        <f t="shared" ca="1" si="381"/>
        <v>130</v>
      </c>
      <c r="F1918" s="1">
        <f t="shared" ca="1" si="382"/>
        <v>107</v>
      </c>
      <c r="G1918" s="1">
        <f t="shared" ca="1" si="383"/>
        <v>1969</v>
      </c>
      <c r="H1918" s="1" t="str">
        <f ca="1">IFERROR(INDEX(Varmeinstallation!B:B,MATCH(INDIRECT($A$1&amp;"L"&amp;A1918)*1,Varmeinstallation!A:A,0)),"Ingen varmeinstallationer")</f>
        <v>Fjernvarme/blokvarme (radiatorsystemer eller varmluftanlæg)</v>
      </c>
      <c r="I1918" s="1" t="str">
        <f ca="1">IFERROR(INDEX(Opvarmningsmiddel!B:B,MATCH(INDIRECT($A$1&amp;"M"&amp;A1918)*1,Opvarmningsmiddel!A:A,0)),"")</f>
        <v/>
      </c>
      <c r="J1918" s="1">
        <f t="shared" ca="1" si="384"/>
        <v>0</v>
      </c>
      <c r="K1918" s="1" t="str">
        <f ca="1">IFERROR(INDEX(Relationstabel!$C$3:$K$10,MATCH(VALUE(INDIRECT($A$1&amp;"L"&amp;A1918)),Relationstabel!$A$3:$A$10,0),MATCH(IFERROR(VALUE(INDIRECT($A$1&amp;"M"&amp;A1918)),0),Relationstabel!$C$1:$K$1,0)),"Ingen varmeinstallationer")</f>
        <v>Fjernvarme/ Blokvarme</v>
      </c>
      <c r="L1918" s="1" t="str">
        <f ca="1">INDEX(Anvendelseskode!B:B,MATCH($E1918,Anvendelseskode!$A:$A,0))</f>
        <v>Række-, kæde-, dobbelthus (lodret adskillelse mellem enhederne)</v>
      </c>
      <c r="M1918" s="1" t="str">
        <f ca="1">INDEX(Anvendelseskode!C:C,MATCH($E1918,Anvendelseskode!$A:$A,0))</f>
        <v>Række-, kæde og dobbelthuse</v>
      </c>
      <c r="N1918" s="1" t="str">
        <f ca="1">INDEX(Anvendelseskode!D:D,MATCH($E1918,Anvendelseskode!$A:$A,0))</f>
        <v>Private husholdninger</v>
      </c>
      <c r="O1918" s="1" t="str">
        <f ca="1">IFERROR(INDEX(SBi!$2:$2,MATCH(G1918,SBi!$1:$1,1)),SBi!$K$2)</f>
        <v>1961-1972</v>
      </c>
      <c r="P1918" s="1">
        <f ca="1">IFERROR(INDEX(SBi!$C$3:$K$28,MATCH(E1918,SBi!$B$3:$B$28,0),MATCH(O1918,SBi!$C$2:$K$2,0)),0)</f>
        <v>119.9</v>
      </c>
      <c r="Q1918" s="19">
        <f t="shared" ca="1" si="385"/>
        <v>12.829300000000002</v>
      </c>
      <c r="R1918" s="19" t="str">
        <f ca="1">IFERROR(INDEX(VpD!$2:$2,MATCH(G1918,VpD!$1:$1,1)),VpD!$I$2)</f>
        <v>1961-1972</v>
      </c>
      <c r="S1918" s="1">
        <f ca="1">IFERROR(INDEX(VpD!$C$3:$I$27,MATCH(E1918,VpD!$B$3:$B$27,0),MATCH(R1918,VpD!$C$2:$I$2,0)),0)</f>
        <v>120</v>
      </c>
      <c r="T1918" s="19">
        <f t="shared" ca="1" si="386"/>
        <v>12.84</v>
      </c>
      <c r="U1918" s="14" t="str">
        <f t="shared" ca="1" si="387"/>
        <v xml:space="preserve">711702.54 </v>
      </c>
      <c r="V1918" s="14" t="str">
        <f t="shared" ca="1" si="388"/>
        <v>6172188.04</v>
      </c>
      <c r="W1918" s="14" t="str">
        <f t="shared" ca="1" si="389"/>
        <v>POINT(711702.54 6172188.04)</v>
      </c>
      <c r="X1918" s="14" t="str">
        <f>IFERROR(INDEX(BygningOmraade!B:B,MATCH(A1918,BygningOmraade!A:A,0)),"")</f>
        <v/>
      </c>
    </row>
    <row r="1919" spans="1:24" s="14" customFormat="1" x14ac:dyDescent="0.25">
      <c r="A1919" s="14">
        <f t="shared" si="377"/>
        <v>1919</v>
      </c>
      <c r="B1919" s="14" t="str">
        <f t="shared" ca="1" si="378"/>
        <v>70a6b639-9574-4198-acf7-533cc29a3713</v>
      </c>
      <c r="C1919" s="14" t="str">
        <f t="shared" ca="1" si="379"/>
        <v>0a3f507e-2238-32b8-e044-0003ba298018</v>
      </c>
      <c r="D1919" s="14">
        <f t="shared" ca="1" si="380"/>
        <v>995517</v>
      </c>
      <c r="E1919" s="1">
        <f t="shared" ca="1" si="381"/>
        <v>120</v>
      </c>
      <c r="F1919" s="1">
        <f t="shared" ca="1" si="382"/>
        <v>195</v>
      </c>
      <c r="G1919" s="1">
        <f t="shared" ca="1" si="383"/>
        <v>1984</v>
      </c>
      <c r="H1919" s="1" t="str">
        <f ca="1">IFERROR(INDEX(Varmeinstallation!B:B,MATCH(INDIRECT($A$1&amp;"L"&amp;A1919)*1,Varmeinstallation!A:A,0)),"Ingen varmeinstallationer")</f>
        <v>Varmepumpe</v>
      </c>
      <c r="I1919" s="1" t="str">
        <f ca="1">IFERROR(INDEX(Opvarmningsmiddel!B:B,MATCH(INDIRECT($A$1&amp;"M"&amp;A1919)*1,Opvarmningsmiddel!A:A,0)),"")</f>
        <v>Elektricitet</v>
      </c>
      <c r="J1919" s="1">
        <f t="shared" ca="1" si="384"/>
        <v>80</v>
      </c>
      <c r="K1919" s="1" t="str">
        <f ca="1">IFERROR(INDEX(Relationstabel!$C$3:$K$10,MATCH(VALUE(INDIRECT($A$1&amp;"L"&amp;A1919)),Relationstabel!$A$3:$A$10,0),MATCH(IFERROR(VALUE(INDIRECT($A$1&amp;"M"&amp;A1919)),0),Relationstabel!$C$1:$K$1,0)),"Ingen varmeinstallationer")</f>
        <v>Varmepumpe</v>
      </c>
      <c r="L1919" s="1" t="str">
        <f ca="1">INDEX(Anvendelseskode!B:B,MATCH($E1919,Anvendelseskode!$A:$A,0))</f>
        <v>Fritliggende enfamilieshus (parcelhus)</v>
      </c>
      <c r="M1919" s="1" t="str">
        <f ca="1">INDEX(Anvendelseskode!C:C,MATCH($E1919,Anvendelseskode!$A:$A,0))</f>
        <v>Parcelhuse</v>
      </c>
      <c r="N1919" s="1" t="str">
        <f ca="1">INDEX(Anvendelseskode!D:D,MATCH($E1919,Anvendelseskode!$A:$A,0))</f>
        <v>Private husholdninger</v>
      </c>
      <c r="O1919" s="1" t="str">
        <f ca="1">IFERROR(INDEX(SBi!$2:$2,MATCH(G1919,SBi!$1:$1,1)),SBi!$K$2)</f>
        <v>1979-1998</v>
      </c>
      <c r="P1919" s="1">
        <f ca="1">IFERROR(INDEX(SBi!$C$3:$K$28,MATCH(E1919,SBi!$B$3:$B$28,0),MATCH(O1919,SBi!$C$2:$K$2,0)),0)</f>
        <v>105.4</v>
      </c>
      <c r="Q1919" s="19">
        <f t="shared" ca="1" si="385"/>
        <v>20.553000000000001</v>
      </c>
      <c r="R1919" s="19" t="str">
        <f ca="1">IFERROR(INDEX(VpD!$2:$2,MATCH(G1919,VpD!$1:$1,1)),VpD!$I$2)</f>
        <v>1979-1998</v>
      </c>
      <c r="S1919" s="1">
        <f ca="1">IFERROR(INDEX(VpD!$C$3:$I$27,MATCH(E1919,VpD!$B$3:$B$27,0),MATCH(R1919,VpD!$C$2:$I$2,0)),0)</f>
        <v>90</v>
      </c>
      <c r="T1919" s="19">
        <f t="shared" ca="1" si="386"/>
        <v>17.55</v>
      </c>
      <c r="U1919" s="14" t="str">
        <f t="shared" ca="1" si="387"/>
        <v xml:space="preserve">711919.63 </v>
      </c>
      <c r="V1919" s="14" t="str">
        <f t="shared" ca="1" si="388"/>
        <v>6171622.51</v>
      </c>
      <c r="W1919" s="14" t="str">
        <f t="shared" ca="1" si="389"/>
        <v>POINT(711919.63 6171622.51)</v>
      </c>
      <c r="X1919" s="14" t="str">
        <f>IFERROR(INDEX(BygningOmraade!B:B,MATCH(A1919,BygningOmraade!A:A,0)),"")</f>
        <v/>
      </c>
    </row>
    <row r="1920" spans="1:24" s="14" customFormat="1" x14ac:dyDescent="0.25">
      <c r="A1920" s="14">
        <f t="shared" si="377"/>
        <v>1920</v>
      </c>
      <c r="B1920" s="14" t="str">
        <f t="shared" ca="1" si="378"/>
        <v>70bd15e5-d833-4a87-acf8-84f4623d1e02</v>
      </c>
      <c r="C1920" s="14" t="str">
        <f t="shared" ca="1" si="379"/>
        <v>0a3f507e-1f3f-32b8-e044-0003ba298018</v>
      </c>
      <c r="D1920" s="14">
        <f t="shared" ca="1" si="380"/>
        <v>993968</v>
      </c>
      <c r="E1920" s="1">
        <f t="shared" ca="1" si="381"/>
        <v>120</v>
      </c>
      <c r="F1920" s="1">
        <f t="shared" ca="1" si="382"/>
        <v>170</v>
      </c>
      <c r="G1920" s="1">
        <f t="shared" ca="1" si="383"/>
        <v>1976</v>
      </c>
      <c r="H1920" s="1" t="str">
        <f ca="1">IFERROR(INDEX(Varmeinstallation!B:B,MATCH(INDIRECT($A$1&amp;"L"&amp;A1920)*1,Varmeinstallation!A:A,0)),"Ingen varmeinstallationer")</f>
        <v>Fjernvarme/blokvarme (radiatorsystemer eller varmluftanlæg)</v>
      </c>
      <c r="I1920" s="1" t="str">
        <f ca="1">IFERROR(INDEX(Opvarmningsmiddel!B:B,MATCH(INDIRECT($A$1&amp;"M"&amp;A1920)*1,Opvarmningsmiddel!A:A,0)),"")</f>
        <v/>
      </c>
      <c r="J1920" s="1">
        <f t="shared" ca="1" si="384"/>
        <v>0</v>
      </c>
      <c r="K1920" s="1" t="str">
        <f ca="1">IFERROR(INDEX(Relationstabel!$C$3:$K$10,MATCH(VALUE(INDIRECT($A$1&amp;"L"&amp;A1920)),Relationstabel!$A$3:$A$10,0),MATCH(IFERROR(VALUE(INDIRECT($A$1&amp;"M"&amp;A1920)),0),Relationstabel!$C$1:$K$1,0)),"Ingen varmeinstallationer")</f>
        <v>Fjernvarme/ Blokvarme</v>
      </c>
      <c r="L1920" s="1" t="str">
        <f ca="1">INDEX(Anvendelseskode!B:B,MATCH($E1920,Anvendelseskode!$A:$A,0))</f>
        <v>Fritliggende enfamilieshus (parcelhus)</v>
      </c>
      <c r="M1920" s="1" t="str">
        <f ca="1">INDEX(Anvendelseskode!C:C,MATCH($E1920,Anvendelseskode!$A:$A,0))</f>
        <v>Parcelhuse</v>
      </c>
      <c r="N1920" s="1" t="str">
        <f ca="1">INDEX(Anvendelseskode!D:D,MATCH($E1920,Anvendelseskode!$A:$A,0))</f>
        <v>Private husholdninger</v>
      </c>
      <c r="O1920" s="1" t="str">
        <f ca="1">IFERROR(INDEX(SBi!$2:$2,MATCH(G1920,SBi!$1:$1,1)),SBi!$K$2)</f>
        <v>1973-1978</v>
      </c>
      <c r="P1920" s="1">
        <f ca="1">IFERROR(INDEX(SBi!$C$3:$K$28,MATCH(E1920,SBi!$B$3:$B$28,0),MATCH(O1920,SBi!$C$2:$K$2,0)),0)</f>
        <v>119.8</v>
      </c>
      <c r="Q1920" s="19">
        <f t="shared" ca="1" si="385"/>
        <v>20.366</v>
      </c>
      <c r="R1920" s="19" t="str">
        <f ca="1">IFERROR(INDEX(VpD!$2:$2,MATCH(G1920,VpD!$1:$1,1)),VpD!$I$2)</f>
        <v>1973-1978</v>
      </c>
      <c r="S1920" s="1">
        <f ca="1">IFERROR(INDEX(VpD!$C$3:$I$27,MATCH(E1920,VpD!$B$3:$B$27,0),MATCH(R1920,VpD!$C$2:$I$2,0)),0)</f>
        <v>117</v>
      </c>
      <c r="T1920" s="19">
        <f t="shared" ca="1" si="386"/>
        <v>19.89</v>
      </c>
      <c r="U1920" s="14" t="str">
        <f t="shared" ca="1" si="387"/>
        <v xml:space="preserve">711127.83 </v>
      </c>
      <c r="V1920" s="14" t="str">
        <f t="shared" ca="1" si="388"/>
        <v>6172180.17</v>
      </c>
      <c r="W1920" s="14" t="str">
        <f t="shared" ca="1" si="389"/>
        <v>POINT(711127.83 6172180.17)</v>
      </c>
      <c r="X1920" s="14" t="str">
        <f>IFERROR(INDEX(BygningOmraade!B:B,MATCH(A1920,BygningOmraade!A:A,0)),"")</f>
        <v/>
      </c>
    </row>
    <row r="1921" spans="1:24" s="14" customFormat="1" x14ac:dyDescent="0.25">
      <c r="A1921" s="14">
        <f t="shared" si="377"/>
        <v>1921</v>
      </c>
      <c r="B1921" s="14" t="str">
        <f t="shared" ca="1" si="378"/>
        <v>70d03b5b-6155-4e5f-88c0-18fb073872ce</v>
      </c>
      <c r="C1921" s="14" t="str">
        <f t="shared" ca="1" si="379"/>
        <v>0a3f507e-18ee-32b8-e044-0003ba298018</v>
      </c>
      <c r="D1921" s="14">
        <f t="shared" ca="1" si="380"/>
        <v>994614</v>
      </c>
      <c r="E1921" s="1">
        <f t="shared" ca="1" si="381"/>
        <v>130</v>
      </c>
      <c r="F1921" s="1">
        <f t="shared" ca="1" si="382"/>
        <v>151</v>
      </c>
      <c r="G1921" s="1">
        <f t="shared" ca="1" si="383"/>
        <v>2006</v>
      </c>
      <c r="H1921" s="1" t="str">
        <f ca="1">IFERROR(INDEX(Varmeinstallation!B:B,MATCH(INDIRECT($A$1&amp;"L"&amp;A1921)*1,Varmeinstallation!A:A,0)),"Ingen varmeinstallationer")</f>
        <v>Fjernvarme/blokvarme (radiatorsystemer eller varmluftanlæg)</v>
      </c>
      <c r="I1921" s="1" t="str">
        <f ca="1">IFERROR(INDEX(Opvarmningsmiddel!B:B,MATCH(INDIRECT($A$1&amp;"M"&amp;A1921)*1,Opvarmningsmiddel!A:A,0)),"")</f>
        <v/>
      </c>
      <c r="J1921" s="1">
        <f t="shared" ca="1" si="384"/>
        <v>2</v>
      </c>
      <c r="K1921" s="1" t="str">
        <f ca="1">IFERROR(INDEX(Relationstabel!$C$3:$K$10,MATCH(VALUE(INDIRECT($A$1&amp;"L"&amp;A1921)),Relationstabel!$A$3:$A$10,0),MATCH(IFERROR(VALUE(INDIRECT($A$1&amp;"M"&amp;A1921)),0),Relationstabel!$C$1:$K$1,0)),"Ingen varmeinstallationer")</f>
        <v>Fjernvarme/ Blokvarme</v>
      </c>
      <c r="L1921" s="1" t="str">
        <f ca="1">INDEX(Anvendelseskode!B:B,MATCH($E1921,Anvendelseskode!$A:$A,0))</f>
        <v>Række-, kæde-, dobbelthus (lodret adskillelse mellem enhederne)</v>
      </c>
      <c r="M1921" s="1" t="str">
        <f ca="1">INDEX(Anvendelseskode!C:C,MATCH($E1921,Anvendelseskode!$A:$A,0))</f>
        <v>Række-, kæde og dobbelthuse</v>
      </c>
      <c r="N1921" s="1" t="str">
        <f ca="1">INDEX(Anvendelseskode!D:D,MATCH($E1921,Anvendelseskode!$A:$A,0))</f>
        <v>Private husholdninger</v>
      </c>
      <c r="O1921" s="1" t="str">
        <f ca="1">IFERROR(INDEX(SBi!$2:$2,MATCH(G1921,SBi!$1:$1,1)),SBi!$K$2)</f>
        <v>1999-2006</v>
      </c>
      <c r="P1921" s="1">
        <f ca="1">IFERROR(INDEX(SBi!$C$3:$K$28,MATCH(E1921,SBi!$B$3:$B$28,0),MATCH(O1921,SBi!$C$2:$K$2,0)),0)</f>
        <v>81.5</v>
      </c>
      <c r="Q1921" s="19">
        <f t="shared" ca="1" si="385"/>
        <v>12.3065</v>
      </c>
      <c r="R1921" s="19" t="str">
        <f ca="1">IFERROR(INDEX(VpD!$2:$2,MATCH(G1921,VpD!$1:$1,1)),VpD!$I$2)</f>
        <v>&gt;1998</v>
      </c>
      <c r="S1921" s="1">
        <f ca="1">IFERROR(INDEX(VpD!$C$3:$I$27,MATCH(E1921,VpD!$B$3:$B$27,0),MATCH(R1921,VpD!$C$2:$I$2,0)),0)</f>
        <v>65</v>
      </c>
      <c r="T1921" s="19">
        <f t="shared" ca="1" si="386"/>
        <v>9.8149999999999995</v>
      </c>
      <c r="U1921" s="14" t="str">
        <f t="shared" ca="1" si="387"/>
        <v xml:space="preserve">711444.85 </v>
      </c>
      <c r="V1921" s="14" t="str">
        <f t="shared" ca="1" si="388"/>
        <v>6171932.09</v>
      </c>
      <c r="W1921" s="14" t="str">
        <f t="shared" ca="1" si="389"/>
        <v>POINT(711444.85 6171932.09)</v>
      </c>
      <c r="X1921" s="14" t="str">
        <f>IFERROR(INDEX(BygningOmraade!B:B,MATCH(A1921,BygningOmraade!A:A,0)),"")</f>
        <v/>
      </c>
    </row>
    <row r="1922" spans="1:24" s="14" customFormat="1" x14ac:dyDescent="0.25">
      <c r="A1922" s="14">
        <f t="shared" si="377"/>
        <v>1922</v>
      </c>
      <c r="B1922" s="14" t="str">
        <f t="shared" ca="1" si="378"/>
        <v>70d3fb07-5bd1-43e0-86d4-b7bf41d1d31b</v>
      </c>
      <c r="C1922" s="14" t="str">
        <f t="shared" ca="1" si="379"/>
        <v>0a3f507e-20d4-32b8-e044-0003ba298018</v>
      </c>
      <c r="D1922" s="14">
        <f t="shared" ca="1" si="380"/>
        <v>996820</v>
      </c>
      <c r="E1922" s="1">
        <f t="shared" ca="1" si="381"/>
        <v>130</v>
      </c>
      <c r="F1922" s="1">
        <f t="shared" ca="1" si="382"/>
        <v>102</v>
      </c>
      <c r="G1922" s="1">
        <f t="shared" ca="1" si="383"/>
        <v>1977</v>
      </c>
      <c r="H1922" s="1" t="str">
        <f ca="1">IFERROR(INDEX(Varmeinstallation!B:B,MATCH(INDIRECT($A$1&amp;"L"&amp;A1922)*1,Varmeinstallation!A:A,0)),"Ingen varmeinstallationer")</f>
        <v>Fjernvarme/blokvarme (radiatorsystemer eller varmluftanlæg)</v>
      </c>
      <c r="I1922" s="1" t="str">
        <f ca="1">IFERROR(INDEX(Opvarmningsmiddel!B:B,MATCH(INDIRECT($A$1&amp;"M"&amp;A1922)*1,Opvarmningsmiddel!A:A,0)),"")</f>
        <v/>
      </c>
      <c r="J1922" s="1">
        <f t="shared" ca="1" si="384"/>
        <v>0</v>
      </c>
      <c r="K1922" s="1" t="str">
        <f ca="1">IFERROR(INDEX(Relationstabel!$C$3:$K$10,MATCH(VALUE(INDIRECT($A$1&amp;"L"&amp;A1922)),Relationstabel!$A$3:$A$10,0),MATCH(IFERROR(VALUE(INDIRECT($A$1&amp;"M"&amp;A1922)),0),Relationstabel!$C$1:$K$1,0)),"Ingen varmeinstallationer")</f>
        <v>Fjernvarme/ Blokvarme</v>
      </c>
      <c r="L1922" s="1" t="str">
        <f ca="1">INDEX(Anvendelseskode!B:B,MATCH($E1922,Anvendelseskode!$A:$A,0))</f>
        <v>Række-, kæde-, dobbelthus (lodret adskillelse mellem enhederne)</v>
      </c>
      <c r="M1922" s="1" t="str">
        <f ca="1">INDEX(Anvendelseskode!C:C,MATCH($E1922,Anvendelseskode!$A:$A,0))</f>
        <v>Række-, kæde og dobbelthuse</v>
      </c>
      <c r="N1922" s="1" t="str">
        <f ca="1">INDEX(Anvendelseskode!D:D,MATCH($E1922,Anvendelseskode!$A:$A,0))</f>
        <v>Private husholdninger</v>
      </c>
      <c r="O1922" s="1" t="str">
        <f ca="1">IFERROR(INDEX(SBi!$2:$2,MATCH(G1922,SBi!$1:$1,1)),SBi!$K$2)</f>
        <v>1973-1978</v>
      </c>
      <c r="P1922" s="1">
        <f ca="1">IFERROR(INDEX(SBi!$C$3:$K$28,MATCH(E1922,SBi!$B$3:$B$28,0),MATCH(O1922,SBi!$C$2:$K$2,0)),0)</f>
        <v>112.6</v>
      </c>
      <c r="Q1922" s="19">
        <f t="shared" ca="1" si="385"/>
        <v>11.485199999999999</v>
      </c>
      <c r="R1922" s="19" t="str">
        <f ca="1">IFERROR(INDEX(VpD!$2:$2,MATCH(G1922,VpD!$1:$1,1)),VpD!$I$2)</f>
        <v>1973-1978</v>
      </c>
      <c r="S1922" s="1">
        <f ca="1">IFERROR(INDEX(VpD!$C$3:$I$27,MATCH(E1922,VpD!$B$3:$B$27,0),MATCH(R1922,VpD!$C$2:$I$2,0)),0)</f>
        <v>98</v>
      </c>
      <c r="T1922" s="19">
        <f t="shared" ca="1" si="386"/>
        <v>9.9960000000000004</v>
      </c>
      <c r="U1922" s="14" t="str">
        <f t="shared" ca="1" si="387"/>
        <v xml:space="preserve">713464.74 </v>
      </c>
      <c r="V1922" s="14" t="str">
        <f t="shared" ca="1" si="388"/>
        <v>6169502.41</v>
      </c>
      <c r="W1922" s="14" t="str">
        <f t="shared" ca="1" si="389"/>
        <v>POINT(713464.74 6169502.41)</v>
      </c>
      <c r="X1922" s="14" t="str">
        <f>IFERROR(INDEX(BygningOmraade!B:B,MATCH(A1922,BygningOmraade!A:A,0)),"")</f>
        <v/>
      </c>
    </row>
    <row r="1923" spans="1:24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70e92d3c-fc9d-40d2-a66a-8278b102785c</v>
      </c>
      <c r="C1923" s="14" t="str">
        <f t="shared" ref="C1923:C1986" ca="1" si="392">INDIRECT($A$1&amp;"C"&amp;A1923)</f>
        <v>0a3f507e-247b-32b8-e044-0003ba298018</v>
      </c>
      <c r="D1923" s="14">
        <f t="shared" ref="D1923:D1986" ca="1" si="393">INDIRECT($A$1&amp;"D"&amp;A1923)</f>
        <v>995618</v>
      </c>
      <c r="E1923" s="1">
        <f t="shared" ref="E1923:E1986" ca="1" si="394">ROUNDDOWN(INDIRECT($A$1&amp;"E"&amp;A1923),-1)</f>
        <v>220</v>
      </c>
      <c r="F1923" s="1">
        <f t="shared" ref="F1923:F1986" ca="1" si="395">INDIRECT($A$1&amp;"G"&amp;A1923)+INDIRECT($A$1&amp;"H"&amp;A1923)+INDIRECT($A$1&amp;"I"&amp;A1923)*0.5</f>
        <v>535</v>
      </c>
      <c r="G1923" s="1">
        <f t="shared" ref="G1923:G1986" ca="1" si="396">MAX(INDIRECT($A$1&amp;"J"&amp;A1923),INDIRECT($A$1&amp;"K"&amp;A1923))</f>
        <v>1999</v>
      </c>
      <c r="H1923" s="1" t="str">
        <f ca="1">IFERROR(INDEX(Varmeinstallation!B:B,MATCH(INDIRECT($A$1&amp;"L"&amp;A1923)*1,Varmeinstallation!A:A,0)),"Ingen varmeinstallationer")</f>
        <v>Centralvarme fra eget anlæg, et-kammer fyr</v>
      </c>
      <c r="I1923" s="1" t="str">
        <f ca="1">IFERROR(INDEX(Opvarmningsmiddel!B:B,MATCH(INDIRECT($A$1&amp;"M"&amp;A1923)*1,Opvarmningsmiddel!A:A,0)),"")</f>
        <v>Naturgas</v>
      </c>
      <c r="J1923" s="1">
        <f t="shared" ref="J1923:J1986" ca="1" si="397">VALUE(INDIRECT($A$1&amp;"N"&amp;A1923))</f>
        <v>0</v>
      </c>
      <c r="K1923" s="1" t="str">
        <f ca="1">IFERROR(INDEX(Relationstabel!$C$3:$K$10,MATCH(VALUE(INDIRECT($A$1&amp;"L"&amp;A1923)),Relationstabel!$A$3:$A$10,0),MATCH(IFERROR(VALUE(INDIRECT($A$1&amp;"M"&amp;A1923)),0),Relationstabel!$C$1:$K$1,0)),"Ingen varmeinstallationer")</f>
        <v>Naturgas</v>
      </c>
      <c r="L1923" s="1" t="str">
        <f ca="1">INDEX(Anvendelseskode!B:B,MATCH($E1923,Anvendelseskode!$A:$A,0))</f>
        <v>Bygning til erhvervsmæssig produktion vedrørende industri, håndværk m.v. (fabrik, værksted o.lign.)</v>
      </c>
      <c r="M1923" s="1" t="str">
        <f ca="1">INDEX(Anvendelseskode!C:C,MATCH($E1923,Anvendelseskode!$A:$A,0))</f>
        <v>Fabrikker, værksteder o.l.</v>
      </c>
      <c r="N1923" s="1" t="str">
        <f ca="1">INDEX(Anvendelseskode!D:D,MATCH($E1923,Anvendelseskode!$A:$A,0))</f>
        <v>Industri</v>
      </c>
      <c r="O1923" s="1" t="str">
        <f ca="1">IFERROR(INDEX(SBi!$2:$2,MATCH(G1923,SBi!$1:$1,1)),SBi!$K$2)</f>
        <v>1999-2006</v>
      </c>
      <c r="P1923" s="1">
        <f ca="1">IFERROR(INDEX(SBi!$C$3:$K$28,MATCH(E1923,SBi!$B$3:$B$28,0),MATCH(O1923,SBi!$C$2:$K$2,0)),0)</f>
        <v>66</v>
      </c>
      <c r="Q1923" s="19">
        <f t="shared" ref="Q1923:Q1986" ca="1" si="398">P1923*F1923/1000</f>
        <v>35.31</v>
      </c>
      <c r="R1923" s="19" t="str">
        <f ca="1">IFERROR(INDEX(VpD!$2:$2,MATCH(G1923,VpD!$1:$1,1)),VpD!$I$2)</f>
        <v>&gt;1998</v>
      </c>
      <c r="S1923" s="1">
        <f ca="1">IFERROR(INDEX(VpD!$C$3:$I$27,MATCH(E1923,VpD!$B$3:$B$27,0),MATCH(R1923,VpD!$C$2:$I$2,0)),0)</f>
        <v>66</v>
      </c>
      <c r="T1923" s="19">
        <f t="shared" ref="T1923:T1986" ca="1" si="399">S1923*F1923/1000</f>
        <v>35.31</v>
      </c>
      <c r="U1923" s="14" t="str">
        <f t="shared" ref="U1923:U1986" ca="1" si="400">IFERROR(SUBSTITUTE(LEFT(W1923,FIND(" ",W1923)),"POINT(",""),"")</f>
        <v xml:space="preserve">712446.72 </v>
      </c>
      <c r="V1923" s="14" t="str">
        <f t="shared" ref="V1923:V1986" ca="1" si="401">IFERROR(SUBSTITUTE(RIGHT(W1923,LEN(W1923)-FIND(" ",W1923)),")",""),"")</f>
        <v>6169385.89</v>
      </c>
      <c r="W1923" s="14" t="str">
        <f t="shared" ref="W1923:W1986" ca="1" si="402">INDIRECT($A$1&amp;"o"&amp;A1923)</f>
        <v>POINT(712446.72 6169385.89)</v>
      </c>
      <c r="X1923" s="14" t="str">
        <f>IFERROR(INDEX(BygningOmraade!B:B,MATCH(A1923,BygningOmraade!A:A,0)),"")</f>
        <v/>
      </c>
    </row>
    <row r="1924" spans="1:24" s="14" customFormat="1" x14ac:dyDescent="0.25">
      <c r="A1924" s="14">
        <f t="shared" si="390"/>
        <v>1924</v>
      </c>
      <c r="B1924" s="14" t="str">
        <f t="shared" ca="1" si="391"/>
        <v>70ed19d3-1a83-4350-90a1-ddd5dd823845</v>
      </c>
      <c r="C1924" s="14" t="str">
        <f t="shared" ca="1" si="392"/>
        <v>0a3f507e-1d1e-32b8-e044-0003ba298018</v>
      </c>
      <c r="D1924" s="14">
        <f t="shared" ca="1" si="393"/>
        <v>993637</v>
      </c>
      <c r="E1924" s="1">
        <f t="shared" ca="1" si="394"/>
        <v>120</v>
      </c>
      <c r="F1924" s="1">
        <f t="shared" ca="1" si="395"/>
        <v>134</v>
      </c>
      <c r="G1924" s="1">
        <f t="shared" ca="1" si="396"/>
        <v>1969</v>
      </c>
      <c r="H1924" s="1" t="str">
        <f ca="1">IFERROR(INDEX(Varmeinstallation!B:B,MATCH(INDIRECT($A$1&amp;"L"&amp;A1924)*1,Varmeinstallation!A:A,0)),"Ingen varmeinstallationer")</f>
        <v>Centralvarme fra eget anlæg, et-kammer fyr</v>
      </c>
      <c r="I1924" s="1" t="str">
        <f ca="1">IFERROR(INDEX(Opvarmningsmiddel!B:B,MATCH(INDIRECT($A$1&amp;"M"&amp;A1924)*1,Opvarmningsmiddel!A:A,0)),"")</f>
        <v>Naturgas</v>
      </c>
      <c r="J1924" s="1">
        <f t="shared" ca="1" si="397"/>
        <v>0</v>
      </c>
      <c r="K1924" s="1" t="str">
        <f ca="1">IFERROR(INDEX(Relationstabel!$C$3:$K$10,MATCH(VALUE(INDIRECT($A$1&amp;"L"&amp;A1924)),Relationstabel!$A$3:$A$10,0),MATCH(IFERROR(VALUE(INDIRECT($A$1&amp;"M"&amp;A1924)),0),Relationstabel!$C$1:$K$1,0)),"Ingen varmeinstallationer")</f>
        <v>Naturgas</v>
      </c>
      <c r="L1924" s="1" t="str">
        <f ca="1">INDEX(Anvendelseskode!B:B,MATCH($E1924,Anvendelseskode!$A:$A,0))</f>
        <v>Fritliggende enfamilieshus (parcelhus)</v>
      </c>
      <c r="M1924" s="1" t="str">
        <f ca="1">INDEX(Anvendelseskode!C:C,MATCH($E1924,Anvendelseskode!$A:$A,0))</f>
        <v>Parcelhuse</v>
      </c>
      <c r="N1924" s="1" t="str">
        <f ca="1">INDEX(Anvendelseskode!D:D,MATCH($E1924,Anvendelseskode!$A:$A,0))</f>
        <v>Private husholdninger</v>
      </c>
      <c r="O1924" s="1" t="str">
        <f ca="1">IFERROR(INDEX(SBi!$2:$2,MATCH(G1924,SBi!$1:$1,1)),SBi!$K$2)</f>
        <v>1961-1972</v>
      </c>
      <c r="P1924" s="1">
        <f ca="1">IFERROR(INDEX(SBi!$C$3:$K$28,MATCH(E1924,SBi!$B$3:$B$28,0),MATCH(O1924,SBi!$C$2:$K$2,0)),0)</f>
        <v>134.30000000000001</v>
      </c>
      <c r="Q1924" s="19">
        <f t="shared" ca="1" si="398"/>
        <v>17.996200000000002</v>
      </c>
      <c r="R1924" s="19" t="str">
        <f ca="1">IFERROR(INDEX(VpD!$2:$2,MATCH(G1924,VpD!$1:$1,1)),VpD!$I$2)</f>
        <v>1961-1972</v>
      </c>
      <c r="S1924" s="1">
        <f ca="1">IFERROR(INDEX(VpD!$C$3:$I$27,MATCH(E1924,VpD!$B$3:$B$27,0),MATCH(R1924,VpD!$C$2:$I$2,0)),0)</f>
        <v>143</v>
      </c>
      <c r="T1924" s="19">
        <f t="shared" ca="1" si="399"/>
        <v>19.161999999999999</v>
      </c>
      <c r="U1924" s="14" t="str">
        <f t="shared" ca="1" si="400"/>
        <v xml:space="preserve">710977.53 </v>
      </c>
      <c r="V1924" s="14" t="str">
        <f t="shared" ca="1" si="401"/>
        <v>6172107.06</v>
      </c>
      <c r="W1924" s="14" t="str">
        <f t="shared" ca="1" si="402"/>
        <v>POINT(710977.53 6172107.06)</v>
      </c>
      <c r="X1924" s="14" t="str">
        <f>IFERROR(INDEX(BygningOmraade!B:B,MATCH(A1924,BygningOmraade!A:A,0)),"")</f>
        <v/>
      </c>
    </row>
    <row r="1925" spans="1:24" s="14" customFormat="1" x14ac:dyDescent="0.25">
      <c r="A1925" s="14">
        <f t="shared" si="390"/>
        <v>1925</v>
      </c>
      <c r="B1925" s="14" t="str">
        <f t="shared" ca="1" si="391"/>
        <v>70fa5e8b-ea89-4eb4-b54b-b7d4af1db962</v>
      </c>
      <c r="C1925" s="14" t="str">
        <f t="shared" ca="1" si="392"/>
        <v>0a3f507e-23fc-32b8-e044-0003ba298018</v>
      </c>
      <c r="D1925" s="14">
        <f t="shared" ca="1" si="393"/>
        <v>994999</v>
      </c>
      <c r="E1925" s="1">
        <f t="shared" ca="1" si="394"/>
        <v>130</v>
      </c>
      <c r="F1925" s="1">
        <f t="shared" ca="1" si="395"/>
        <v>104</v>
      </c>
      <c r="G1925" s="1">
        <f t="shared" ca="1" si="396"/>
        <v>1993</v>
      </c>
      <c r="H1925" s="1" t="str">
        <f ca="1">IFERROR(INDEX(Varmeinstallation!B:B,MATCH(INDIRECT($A$1&amp;"L"&amp;A1925)*1,Varmeinstallation!A:A,0)),"Ingen varmeinstallationer")</f>
        <v>Fjernvarme/blokvarme (radiatorsystemer eller varmluftanlæg)</v>
      </c>
      <c r="I1925" s="1" t="str">
        <f ca="1">IFERROR(INDEX(Opvarmningsmiddel!B:B,MATCH(INDIRECT($A$1&amp;"M"&amp;A1925)*1,Opvarmningsmiddel!A:A,0)),"")</f>
        <v/>
      </c>
      <c r="J1925" s="1">
        <f t="shared" ca="1" si="397"/>
        <v>0</v>
      </c>
      <c r="K1925" s="1" t="str">
        <f ca="1">IFERROR(INDEX(Relationstabel!$C$3:$K$10,MATCH(VALUE(INDIRECT($A$1&amp;"L"&amp;A1925)),Relationstabel!$A$3:$A$10,0),MATCH(IFERROR(VALUE(INDIRECT($A$1&amp;"M"&amp;A1925)),0),Relationstabel!$C$1:$K$1,0)),"Ingen varmeinstallationer")</f>
        <v>Fjernvarme/ Blokvarme</v>
      </c>
      <c r="L1925" s="1" t="str">
        <f ca="1">INDEX(Anvendelseskode!B:B,MATCH($E1925,Anvendelseskode!$A:$A,0))</f>
        <v>Række-, kæde-, dobbelthus (lodret adskillelse mellem enhederne)</v>
      </c>
      <c r="M1925" s="1" t="str">
        <f ca="1">INDEX(Anvendelseskode!C:C,MATCH($E1925,Anvendelseskode!$A:$A,0))</f>
        <v>Række-, kæde og dobbelthuse</v>
      </c>
      <c r="N1925" s="1" t="str">
        <f ca="1">INDEX(Anvendelseskode!D:D,MATCH($E1925,Anvendelseskode!$A:$A,0))</f>
        <v>Private husholdninger</v>
      </c>
      <c r="O1925" s="1" t="str">
        <f ca="1">IFERROR(INDEX(SBi!$2:$2,MATCH(G1925,SBi!$1:$1,1)),SBi!$K$2)</f>
        <v>1979-1998</v>
      </c>
      <c r="P1925" s="1">
        <f ca="1">IFERROR(INDEX(SBi!$C$3:$K$28,MATCH(E1925,SBi!$B$3:$B$28,0),MATCH(O1925,SBi!$C$2:$K$2,0)),0)</f>
        <v>96.8</v>
      </c>
      <c r="Q1925" s="19">
        <f t="shared" ca="1" si="398"/>
        <v>10.0672</v>
      </c>
      <c r="R1925" s="19" t="str">
        <f ca="1">IFERROR(INDEX(VpD!$2:$2,MATCH(G1925,VpD!$1:$1,1)),VpD!$I$2)</f>
        <v>1979-1998</v>
      </c>
      <c r="S1925" s="1">
        <f ca="1">IFERROR(INDEX(VpD!$C$3:$I$27,MATCH(E1925,VpD!$B$3:$B$27,0),MATCH(R1925,VpD!$C$2:$I$2,0)),0)</f>
        <v>74</v>
      </c>
      <c r="T1925" s="19">
        <f t="shared" ca="1" si="399"/>
        <v>7.6959999999999997</v>
      </c>
      <c r="U1925" s="14" t="str">
        <f t="shared" ca="1" si="400"/>
        <v xml:space="preserve">711701.13 </v>
      </c>
      <c r="V1925" s="14" t="str">
        <f t="shared" ca="1" si="401"/>
        <v>6172546.26</v>
      </c>
      <c r="W1925" s="14" t="str">
        <f t="shared" ca="1" si="402"/>
        <v>POINT(711701.13 6172546.26)</v>
      </c>
      <c r="X1925" s="14" t="str">
        <f>IFERROR(INDEX(BygningOmraade!B:B,MATCH(A1925,BygningOmraade!A:A,0)),"")</f>
        <v/>
      </c>
    </row>
    <row r="1926" spans="1:24" s="14" customFormat="1" x14ac:dyDescent="0.25">
      <c r="A1926" s="14">
        <f t="shared" si="390"/>
        <v>1926</v>
      </c>
      <c r="B1926" s="14" t="str">
        <f t="shared" ca="1" si="391"/>
        <v>711c7163-73f1-4b54-9d95-fbedf9b9d518</v>
      </c>
      <c r="C1926" s="14" t="str">
        <f t="shared" ca="1" si="392"/>
        <v>0a3f507e-1f10-32b8-e044-0003ba298018</v>
      </c>
      <c r="D1926" s="14">
        <f t="shared" ca="1" si="393"/>
        <v>993939</v>
      </c>
      <c r="E1926" s="1">
        <f t="shared" ca="1" si="394"/>
        <v>120</v>
      </c>
      <c r="F1926" s="1">
        <f t="shared" ca="1" si="395"/>
        <v>160</v>
      </c>
      <c r="G1926" s="1">
        <f t="shared" ca="1" si="396"/>
        <v>1967</v>
      </c>
      <c r="H1926" s="1" t="str">
        <f ca="1">IFERROR(INDEX(Varmeinstallation!B:B,MATCH(INDIRECT($A$1&amp;"L"&amp;A1926)*1,Varmeinstallation!A:A,0)),"Ingen varmeinstallationer")</f>
        <v>Fjernvarme/blokvarme (radiatorsystemer eller varmluftanlæg)</v>
      </c>
      <c r="I1926" s="1" t="str">
        <f ca="1">IFERROR(INDEX(Opvarmningsmiddel!B:B,MATCH(INDIRECT($A$1&amp;"M"&amp;A1926)*1,Opvarmningsmiddel!A:A,0)),"")</f>
        <v/>
      </c>
      <c r="J1926" s="1">
        <f t="shared" ca="1" si="397"/>
        <v>0</v>
      </c>
      <c r="K1926" s="1" t="str">
        <f ca="1">IFERROR(INDEX(Relationstabel!$C$3:$K$10,MATCH(VALUE(INDIRECT($A$1&amp;"L"&amp;A1926)),Relationstabel!$A$3:$A$10,0),MATCH(IFERROR(VALUE(INDIRECT($A$1&amp;"M"&amp;A1926)),0),Relationstabel!$C$1:$K$1,0)),"Ingen varmeinstallationer")</f>
        <v>Fjernvarme/ Blokvarme</v>
      </c>
      <c r="L1926" s="1" t="str">
        <f ca="1">INDEX(Anvendelseskode!B:B,MATCH($E1926,Anvendelseskode!$A:$A,0))</f>
        <v>Fritliggende enfamilieshus (parcelhus)</v>
      </c>
      <c r="M1926" s="1" t="str">
        <f ca="1">INDEX(Anvendelseskode!C:C,MATCH($E1926,Anvendelseskode!$A:$A,0))</f>
        <v>Parcelhuse</v>
      </c>
      <c r="N1926" s="1" t="str">
        <f ca="1">INDEX(Anvendelseskode!D:D,MATCH($E1926,Anvendelseskode!$A:$A,0))</f>
        <v>Private husholdninger</v>
      </c>
      <c r="O1926" s="1" t="str">
        <f ca="1">IFERROR(INDEX(SBi!$2:$2,MATCH(G1926,SBi!$1:$1,1)),SBi!$K$2)</f>
        <v>1961-1972</v>
      </c>
      <c r="P1926" s="1">
        <f ca="1">IFERROR(INDEX(SBi!$C$3:$K$28,MATCH(E1926,SBi!$B$3:$B$28,0),MATCH(O1926,SBi!$C$2:$K$2,0)),0)</f>
        <v>134.30000000000001</v>
      </c>
      <c r="Q1926" s="19">
        <f t="shared" ca="1" si="398"/>
        <v>21.488</v>
      </c>
      <c r="R1926" s="19" t="str">
        <f ca="1">IFERROR(INDEX(VpD!$2:$2,MATCH(G1926,VpD!$1:$1,1)),VpD!$I$2)</f>
        <v>1961-1972</v>
      </c>
      <c r="S1926" s="1">
        <f ca="1">IFERROR(INDEX(VpD!$C$3:$I$27,MATCH(E1926,VpD!$B$3:$B$27,0),MATCH(R1926,VpD!$C$2:$I$2,0)),0)</f>
        <v>143</v>
      </c>
      <c r="T1926" s="19">
        <f t="shared" ca="1" si="399"/>
        <v>22.88</v>
      </c>
      <c r="U1926" s="14" t="str">
        <f t="shared" ca="1" si="400"/>
        <v xml:space="preserve">711167.12 </v>
      </c>
      <c r="V1926" s="14" t="str">
        <f t="shared" ca="1" si="401"/>
        <v>6171831.69</v>
      </c>
      <c r="W1926" s="14" t="str">
        <f t="shared" ca="1" si="402"/>
        <v>POINT(711167.12 6171831.69)</v>
      </c>
      <c r="X1926" s="14" t="str">
        <f>IFERROR(INDEX(BygningOmraade!B:B,MATCH(A1926,BygningOmraade!A:A,0)),"")</f>
        <v/>
      </c>
    </row>
    <row r="1927" spans="1:24" s="14" customFormat="1" x14ac:dyDescent="0.25">
      <c r="A1927" s="14">
        <f t="shared" si="390"/>
        <v>1927</v>
      </c>
      <c r="B1927" s="14" t="str">
        <f t="shared" ca="1" si="391"/>
        <v>7127f7bc-9596-4aa0-b747-e91714d09d73</v>
      </c>
      <c r="C1927" s="14" t="str">
        <f t="shared" ca="1" si="392"/>
        <v>0a3f507e-1f59-32b8-e044-0003ba298018</v>
      </c>
      <c r="D1927" s="14">
        <f t="shared" ca="1" si="393"/>
        <v>993885</v>
      </c>
      <c r="E1927" s="1">
        <f t="shared" ca="1" si="394"/>
        <v>120</v>
      </c>
      <c r="F1927" s="1">
        <f t="shared" ca="1" si="395"/>
        <v>149</v>
      </c>
      <c r="G1927" s="1">
        <f t="shared" ca="1" si="396"/>
        <v>2009</v>
      </c>
      <c r="H1927" s="1" t="str">
        <f ca="1">IFERROR(INDEX(Varmeinstallation!B:B,MATCH(INDIRECT($A$1&amp;"L"&amp;A1927)*1,Varmeinstallation!A:A,0)),"Ingen varmeinstallationer")</f>
        <v>Fjernvarme/blokvarme (radiatorsystemer eller varmluftanlæg)</v>
      </c>
      <c r="I1927" s="1" t="str">
        <f ca="1">IFERROR(INDEX(Opvarmningsmiddel!B:B,MATCH(INDIRECT($A$1&amp;"M"&amp;A1927)*1,Opvarmningsmiddel!A:A,0)),"")</f>
        <v/>
      </c>
      <c r="J1927" s="1">
        <f t="shared" ca="1" si="397"/>
        <v>0</v>
      </c>
      <c r="K1927" s="1" t="str">
        <f ca="1">IFERROR(INDEX(Relationstabel!$C$3:$K$10,MATCH(VALUE(INDIRECT($A$1&amp;"L"&amp;A1927)),Relationstabel!$A$3:$A$10,0),MATCH(IFERROR(VALUE(INDIRECT($A$1&amp;"M"&amp;A1927)),0),Relationstabel!$C$1:$K$1,0)),"Ingen varmeinstallationer")</f>
        <v>Fjernvarme/ Blokvarme</v>
      </c>
      <c r="L1927" s="1" t="str">
        <f ca="1">INDEX(Anvendelseskode!B:B,MATCH($E1927,Anvendelseskode!$A:$A,0))</f>
        <v>Fritliggende enfamilieshus (parcelhus)</v>
      </c>
      <c r="M1927" s="1" t="str">
        <f ca="1">INDEX(Anvendelseskode!C:C,MATCH($E1927,Anvendelseskode!$A:$A,0))</f>
        <v>Parcelhuse</v>
      </c>
      <c r="N1927" s="1" t="str">
        <f ca="1">INDEX(Anvendelseskode!D:D,MATCH($E1927,Anvendelseskode!$A:$A,0))</f>
        <v>Private husholdninger</v>
      </c>
      <c r="O1927" s="1" t="str">
        <f ca="1">IFERROR(INDEX(SBi!$2:$2,MATCH(G1927,SBi!$1:$1,1)),SBi!$K$2)</f>
        <v>Efter 2006</v>
      </c>
      <c r="P1927" s="1">
        <f ca="1">IFERROR(INDEX(SBi!$C$3:$K$28,MATCH(E1927,SBi!$B$3:$B$28,0),MATCH(O1927,SBi!$C$2:$K$2,0)),0)</f>
        <v>67.3</v>
      </c>
      <c r="Q1927" s="19">
        <f t="shared" ca="1" si="398"/>
        <v>10.027699999999999</v>
      </c>
      <c r="R1927" s="19" t="str">
        <f ca="1">IFERROR(INDEX(VpD!$2:$2,MATCH(G1927,VpD!$1:$1,1)),VpD!$I$2)</f>
        <v>&gt;1998</v>
      </c>
      <c r="S1927" s="1">
        <f ca="1">IFERROR(INDEX(VpD!$C$3:$I$27,MATCH(E1927,VpD!$B$3:$B$27,0),MATCH(R1927,VpD!$C$2:$I$2,0)),0)</f>
        <v>72</v>
      </c>
      <c r="T1927" s="19">
        <f t="shared" ca="1" si="399"/>
        <v>10.728</v>
      </c>
      <c r="U1927" s="14" t="str">
        <f t="shared" ca="1" si="400"/>
        <v xml:space="preserve">711210.27 </v>
      </c>
      <c r="V1927" s="14" t="str">
        <f t="shared" ca="1" si="401"/>
        <v>6172059.45</v>
      </c>
      <c r="W1927" s="14" t="str">
        <f t="shared" ca="1" si="402"/>
        <v>POINT(711210.27 6172059.45)</v>
      </c>
      <c r="X1927" s="14" t="str">
        <f>IFERROR(INDEX(BygningOmraade!B:B,MATCH(A1927,BygningOmraade!A:A,0)),"")</f>
        <v/>
      </c>
    </row>
    <row r="1928" spans="1:24" s="14" customFormat="1" x14ac:dyDescent="0.25">
      <c r="A1928" s="14">
        <f t="shared" si="390"/>
        <v>1928</v>
      </c>
      <c r="B1928" s="14" t="str">
        <f t="shared" ca="1" si="391"/>
        <v>712a6ecc-d2be-4495-8e5d-c7d231a241ec</v>
      </c>
      <c r="C1928" s="14" t="str">
        <f t="shared" ca="1" si="392"/>
        <v>0a3f507e-2033-32b8-e044-0003ba298018</v>
      </c>
      <c r="D1928" s="14">
        <f t="shared" ca="1" si="393"/>
        <v>993751</v>
      </c>
      <c r="E1928" s="1">
        <f t="shared" ca="1" si="394"/>
        <v>120</v>
      </c>
      <c r="F1928" s="1">
        <f t="shared" ca="1" si="395"/>
        <v>109</v>
      </c>
      <c r="G1928" s="1">
        <f t="shared" ca="1" si="396"/>
        <v>1985</v>
      </c>
      <c r="H1928" s="1" t="str">
        <f ca="1">IFERROR(INDEX(Varmeinstallation!B:B,MATCH(INDIRECT($A$1&amp;"L"&amp;A1928)*1,Varmeinstallation!A:A,0)),"Ingen varmeinstallationer")</f>
        <v>Centralvarme fra eget anlæg, et-kammer fyr</v>
      </c>
      <c r="I1928" s="1" t="str">
        <f ca="1">IFERROR(INDEX(Opvarmningsmiddel!B:B,MATCH(INDIRECT($A$1&amp;"M"&amp;A1928)*1,Opvarmningsmiddel!A:A,0)),"")</f>
        <v>Naturgas</v>
      </c>
      <c r="J1928" s="1">
        <f t="shared" ca="1" si="397"/>
        <v>0</v>
      </c>
      <c r="K1928" s="1" t="str">
        <f ca="1">IFERROR(INDEX(Relationstabel!$C$3:$K$10,MATCH(VALUE(INDIRECT($A$1&amp;"L"&amp;A1928)),Relationstabel!$A$3:$A$10,0),MATCH(IFERROR(VALUE(INDIRECT($A$1&amp;"M"&amp;A1928)),0),Relationstabel!$C$1:$K$1,0)),"Ingen varmeinstallationer")</f>
        <v>Naturgas</v>
      </c>
      <c r="L1928" s="1" t="str">
        <f ca="1">INDEX(Anvendelseskode!B:B,MATCH($E1928,Anvendelseskode!$A:$A,0))</f>
        <v>Fritliggende enfamilieshus (parcelhus)</v>
      </c>
      <c r="M1928" s="1" t="str">
        <f ca="1">INDEX(Anvendelseskode!C:C,MATCH($E1928,Anvendelseskode!$A:$A,0))</f>
        <v>Parcelhuse</v>
      </c>
      <c r="N1928" s="1" t="str">
        <f ca="1">INDEX(Anvendelseskode!D:D,MATCH($E1928,Anvendelseskode!$A:$A,0))</f>
        <v>Private husholdninger</v>
      </c>
      <c r="O1928" s="1" t="str">
        <f ca="1">IFERROR(INDEX(SBi!$2:$2,MATCH(G1928,SBi!$1:$1,1)),SBi!$K$2)</f>
        <v>1979-1998</v>
      </c>
      <c r="P1928" s="1">
        <f ca="1">IFERROR(INDEX(SBi!$C$3:$K$28,MATCH(E1928,SBi!$B$3:$B$28,0),MATCH(O1928,SBi!$C$2:$K$2,0)),0)</f>
        <v>105.4</v>
      </c>
      <c r="Q1928" s="19">
        <f t="shared" ca="1" si="398"/>
        <v>11.4886</v>
      </c>
      <c r="R1928" s="19" t="str">
        <f ca="1">IFERROR(INDEX(VpD!$2:$2,MATCH(G1928,VpD!$1:$1,1)),VpD!$I$2)</f>
        <v>1979-1998</v>
      </c>
      <c r="S1928" s="1">
        <f ca="1">IFERROR(INDEX(VpD!$C$3:$I$27,MATCH(E1928,VpD!$B$3:$B$27,0),MATCH(R1928,VpD!$C$2:$I$2,0)),0)</f>
        <v>90</v>
      </c>
      <c r="T1928" s="19">
        <f t="shared" ca="1" si="399"/>
        <v>9.81</v>
      </c>
      <c r="U1928" s="14" t="str">
        <f t="shared" ca="1" si="400"/>
        <v xml:space="preserve">710825.38 </v>
      </c>
      <c r="V1928" s="14" t="str">
        <f t="shared" ca="1" si="401"/>
        <v>6171895.05</v>
      </c>
      <c r="W1928" s="14" t="str">
        <f t="shared" ca="1" si="402"/>
        <v>POINT(710825.38 6171895.05)</v>
      </c>
      <c r="X1928" s="14" t="str">
        <f>IFERROR(INDEX(BygningOmraade!B:B,MATCH(A1928,BygningOmraade!A:A,0)),"")</f>
        <v/>
      </c>
    </row>
    <row r="1929" spans="1:24" s="14" customFormat="1" x14ac:dyDescent="0.25">
      <c r="A1929" s="14">
        <f t="shared" si="390"/>
        <v>1929</v>
      </c>
      <c r="B1929" s="14" t="str">
        <f t="shared" ca="1" si="391"/>
        <v>712fffe1-e949-46df-9377-a02c25aed97b</v>
      </c>
      <c r="C1929" s="14" t="str">
        <f t="shared" ca="1" si="392"/>
        <v>7096f618-61fa-5ed1-e044-00144f3ead67</v>
      </c>
      <c r="D1929" s="14">
        <f t="shared" ca="1" si="393"/>
        <v>994216</v>
      </c>
      <c r="E1929" s="1">
        <f t="shared" ca="1" si="394"/>
        <v>320</v>
      </c>
      <c r="F1929" s="1">
        <f t="shared" ca="1" si="395"/>
        <v>1257</v>
      </c>
      <c r="G1929" s="1">
        <f t="shared" ca="1" si="396"/>
        <v>2011</v>
      </c>
      <c r="H1929" s="1" t="str">
        <f ca="1">IFERROR(INDEX(Varmeinstallation!B:B,MATCH(INDIRECT($A$1&amp;"L"&amp;A1929)*1,Varmeinstallation!A:A,0)),"Ingen varmeinstallationer")</f>
        <v>Centralvarme fra eget anlæg, et-kammer fyr</v>
      </c>
      <c r="I1929" s="1" t="str">
        <f ca="1">IFERROR(INDEX(Opvarmningsmiddel!B:B,MATCH(INDIRECT($A$1&amp;"M"&amp;A1929)*1,Opvarmningsmiddel!A:A,0)),"")</f>
        <v>Naturgas</v>
      </c>
      <c r="J1929" s="1">
        <f t="shared" ca="1" si="397"/>
        <v>0</v>
      </c>
      <c r="K1929" s="1" t="str">
        <f ca="1">IFERROR(INDEX(Relationstabel!$C$3:$K$10,MATCH(VALUE(INDIRECT($A$1&amp;"L"&amp;A1929)),Relationstabel!$A$3:$A$10,0),MATCH(IFERROR(VALUE(INDIRECT($A$1&amp;"M"&amp;A1929)),0),Relationstabel!$C$1:$K$1,0)),"Ingen varmeinstallationer")</f>
        <v>Naturgas</v>
      </c>
      <c r="L1929" s="1" t="str">
        <f ca="1">INDEX(Anvendelseskode!B:B,MATCH($E1929,Anvendelseskode!$A:$A,0))</f>
        <v>Bygning til kontor, handel, lager herunder offentlig administration</v>
      </c>
      <c r="M1929" s="1" t="str">
        <f ca="1">INDEX(Anvendelseskode!C:C,MATCH($E1929,Anvendelseskode!$A:$A,0))</f>
        <v>Kontor, handel, lager, off. adm.</v>
      </c>
      <c r="N1929" s="1" t="str">
        <f ca="1">INDEX(Anvendelseskode!D:D,MATCH($E1929,Anvendelseskode!$A:$A,0))</f>
        <v>Handel og servicevirksomheder</v>
      </c>
      <c r="O1929" s="1" t="str">
        <f ca="1">IFERROR(INDEX(SBi!$2:$2,MATCH(G1929,SBi!$1:$1,1)),SBi!$K$2)</f>
        <v>Efter 2006</v>
      </c>
      <c r="P1929" s="1">
        <f ca="1">IFERROR(INDEX(SBi!$C$3:$K$28,MATCH(E1929,SBi!$B$3:$B$28,0),MATCH(O1929,SBi!$C$2:$K$2,0)),0)</f>
        <v>82.8</v>
      </c>
      <c r="Q1929" s="19">
        <f t="shared" ca="1" si="398"/>
        <v>104.07959999999999</v>
      </c>
      <c r="R1929" s="19" t="str">
        <f ca="1">IFERROR(INDEX(VpD!$2:$2,MATCH(G1929,VpD!$1:$1,1)),VpD!$I$2)</f>
        <v>&gt;1998</v>
      </c>
      <c r="S1929" s="1">
        <f ca="1">IFERROR(INDEX(VpD!$C$3:$I$27,MATCH(E1929,VpD!$B$3:$B$27,0),MATCH(R1929,VpD!$C$2:$I$2,0)),0)</f>
        <v>77</v>
      </c>
      <c r="T1929" s="19">
        <f t="shared" ca="1" si="399"/>
        <v>96.789000000000001</v>
      </c>
      <c r="U1929" s="14" t="str">
        <f t="shared" ca="1" si="400"/>
        <v xml:space="preserve">711908.76 </v>
      </c>
      <c r="V1929" s="14" t="str">
        <f t="shared" ca="1" si="401"/>
        <v>6172609.4</v>
      </c>
      <c r="W1929" s="14" t="str">
        <f t="shared" ca="1" si="402"/>
        <v>POINT(711908.76 6172609.4)</v>
      </c>
      <c r="X1929" s="14" t="str">
        <f>IFERROR(INDEX(BygningOmraade!B:B,MATCH(A1929,BygningOmraade!A:A,0)),"")</f>
        <v/>
      </c>
    </row>
    <row r="1930" spans="1:24" s="14" customFormat="1" x14ac:dyDescent="0.25">
      <c r="A1930" s="14">
        <f t="shared" si="390"/>
        <v>1930</v>
      </c>
      <c r="B1930" s="14" t="str">
        <f t="shared" ca="1" si="391"/>
        <v>7173f583-58c7-40ea-9dfc-a0199c99c9f2</v>
      </c>
      <c r="C1930" s="14" t="str">
        <f t="shared" ca="1" si="392"/>
        <v>59d7f445-c676-4d1d-ab24-bce6fa8549e8</v>
      </c>
      <c r="D1930" s="14">
        <f t="shared" ca="1" si="393"/>
        <v>100103489</v>
      </c>
      <c r="E1930" s="1">
        <f t="shared" ca="1" si="394"/>
        <v>130</v>
      </c>
      <c r="F1930" s="1">
        <f t="shared" ca="1" si="395"/>
        <v>120</v>
      </c>
      <c r="G1930" s="1">
        <f t="shared" ca="1" si="396"/>
        <v>2017</v>
      </c>
      <c r="H1930" s="1" t="str">
        <f ca="1">IFERROR(INDEX(Varmeinstallation!B:B,MATCH(INDIRECT($A$1&amp;"L"&amp;A1930)*1,Varmeinstallation!A:A,0)),"Ingen varmeinstallationer")</f>
        <v>Fjernvarme/blokvarme (radiatorsystemer eller varmluftanlæg)</v>
      </c>
      <c r="I1930" s="1" t="str">
        <f ca="1">IFERROR(INDEX(Opvarmningsmiddel!B:B,MATCH(INDIRECT($A$1&amp;"M"&amp;A1930)*1,Opvarmningsmiddel!A:A,0)),"")</f>
        <v/>
      </c>
      <c r="J1930" s="1">
        <f t="shared" ca="1" si="397"/>
        <v>0</v>
      </c>
      <c r="K1930" s="1" t="str">
        <f ca="1">IFERROR(INDEX(Relationstabel!$C$3:$K$10,MATCH(VALUE(INDIRECT($A$1&amp;"L"&amp;A1930)),Relationstabel!$A$3:$A$10,0),MATCH(IFERROR(VALUE(INDIRECT($A$1&amp;"M"&amp;A1930)),0),Relationstabel!$C$1:$K$1,0)),"Ingen varmeinstallationer")</f>
        <v>Fjernvarme/ Blokvarme</v>
      </c>
      <c r="L1930" s="1" t="str">
        <f ca="1">INDEX(Anvendelseskode!B:B,MATCH($E1930,Anvendelseskode!$A:$A,0))</f>
        <v>Række-, kæde-, dobbelthus (lodret adskillelse mellem enhederne)</v>
      </c>
      <c r="M1930" s="1" t="str">
        <f ca="1">INDEX(Anvendelseskode!C:C,MATCH($E1930,Anvendelseskode!$A:$A,0))</f>
        <v>Række-, kæde og dobbelthuse</v>
      </c>
      <c r="N1930" s="1" t="str">
        <f ca="1">INDEX(Anvendelseskode!D:D,MATCH($E1930,Anvendelseskode!$A:$A,0))</f>
        <v>Private husholdninger</v>
      </c>
      <c r="O1930" s="1" t="str">
        <f ca="1">IFERROR(INDEX(SBi!$2:$2,MATCH(G1930,SBi!$1:$1,1)),SBi!$K$2)</f>
        <v>Efter 2006</v>
      </c>
      <c r="P1930" s="1">
        <f ca="1">IFERROR(INDEX(SBi!$C$3:$K$28,MATCH(E1930,SBi!$B$3:$B$28,0),MATCH(O1930,SBi!$C$2:$K$2,0)),0)</f>
        <v>66.400000000000006</v>
      </c>
      <c r="Q1930" s="19">
        <f t="shared" ca="1" si="398"/>
        <v>7.9680000000000009</v>
      </c>
      <c r="R1930" s="19" t="str">
        <f ca="1">IFERROR(INDEX(VpD!$2:$2,MATCH(G1930,VpD!$1:$1,1)),VpD!$I$2)</f>
        <v>&gt;1998</v>
      </c>
      <c r="S1930" s="1">
        <f ca="1">IFERROR(INDEX(VpD!$C$3:$I$27,MATCH(E1930,VpD!$B$3:$B$27,0),MATCH(R1930,VpD!$C$2:$I$2,0)),0)</f>
        <v>65</v>
      </c>
      <c r="T1930" s="19">
        <f t="shared" ca="1" si="399"/>
        <v>7.8</v>
      </c>
      <c r="U1930" s="14" t="str">
        <f t="shared" ca="1" si="400"/>
        <v xml:space="preserve">711554.35 </v>
      </c>
      <c r="V1930" s="14" t="str">
        <f t="shared" ca="1" si="401"/>
        <v>6172879.51</v>
      </c>
      <c r="W1930" s="14" t="str">
        <f t="shared" ca="1" si="402"/>
        <v>POINT(711554.35 6172879.51)</v>
      </c>
      <c r="X1930" s="14" t="str">
        <f>IFERROR(INDEX(BygningOmraade!B:B,MATCH(A1930,BygningOmraade!A:A,0)),"")</f>
        <v/>
      </c>
    </row>
    <row r="1931" spans="1:24" s="14" customFormat="1" x14ac:dyDescent="0.25">
      <c r="A1931" s="14">
        <f t="shared" si="390"/>
        <v>1931</v>
      </c>
      <c r="B1931" s="14" t="str">
        <f t="shared" ca="1" si="391"/>
        <v>71850372-ecc8-4f5a-babd-9f700f34e774</v>
      </c>
      <c r="C1931" s="14" t="str">
        <f t="shared" ca="1" si="392"/>
        <v>0a3f507e-17cd-32b8-e044-0003ba298018</v>
      </c>
      <c r="D1931" s="14">
        <f t="shared" ca="1" si="393"/>
        <v>996134</v>
      </c>
      <c r="E1931" s="1">
        <f t="shared" ca="1" si="394"/>
        <v>120</v>
      </c>
      <c r="F1931" s="1">
        <f t="shared" ca="1" si="395"/>
        <v>132</v>
      </c>
      <c r="G1931" s="1">
        <f t="shared" ca="1" si="396"/>
        <v>1964</v>
      </c>
      <c r="H1931" s="1" t="str">
        <f ca="1">IFERROR(INDEX(Varmeinstallation!B:B,MATCH(INDIRECT($A$1&amp;"L"&amp;A1931)*1,Varmeinstallation!A:A,0)),"Ingen varmeinstallationer")</f>
        <v>Centralvarme fra eget anlæg, et-kammer fyr</v>
      </c>
      <c r="I1931" s="1" t="str">
        <f ca="1">IFERROR(INDEX(Opvarmningsmiddel!B:B,MATCH(INDIRECT($A$1&amp;"M"&amp;A1931)*1,Opvarmningsmiddel!A:A,0)),"")</f>
        <v>Naturgas</v>
      </c>
      <c r="J1931" s="1">
        <f t="shared" ca="1" si="397"/>
        <v>2</v>
      </c>
      <c r="K1931" s="1" t="str">
        <f ca="1">IFERROR(INDEX(Relationstabel!$C$3:$K$10,MATCH(VALUE(INDIRECT($A$1&amp;"L"&amp;A1931)),Relationstabel!$A$3:$A$10,0),MATCH(IFERROR(VALUE(INDIRECT($A$1&amp;"M"&amp;A1931)),0),Relationstabel!$C$1:$K$1,0)),"Ingen varmeinstallationer")</f>
        <v>Naturgas</v>
      </c>
      <c r="L1931" s="1" t="str">
        <f ca="1">INDEX(Anvendelseskode!B:B,MATCH($E1931,Anvendelseskode!$A:$A,0))</f>
        <v>Fritliggende enfamilieshus (parcelhus)</v>
      </c>
      <c r="M1931" s="1" t="str">
        <f ca="1">INDEX(Anvendelseskode!C:C,MATCH($E1931,Anvendelseskode!$A:$A,0))</f>
        <v>Parcelhuse</v>
      </c>
      <c r="N1931" s="1" t="str">
        <f ca="1">INDEX(Anvendelseskode!D:D,MATCH($E1931,Anvendelseskode!$A:$A,0))</f>
        <v>Private husholdninger</v>
      </c>
      <c r="O1931" s="1" t="str">
        <f ca="1">IFERROR(INDEX(SBi!$2:$2,MATCH(G1931,SBi!$1:$1,1)),SBi!$K$2)</f>
        <v>1961-1972</v>
      </c>
      <c r="P1931" s="1">
        <f ca="1">IFERROR(INDEX(SBi!$C$3:$K$28,MATCH(E1931,SBi!$B$3:$B$28,0),MATCH(O1931,SBi!$C$2:$K$2,0)),0)</f>
        <v>134.30000000000001</v>
      </c>
      <c r="Q1931" s="19">
        <f t="shared" ca="1" si="398"/>
        <v>17.727600000000002</v>
      </c>
      <c r="R1931" s="19" t="str">
        <f ca="1">IFERROR(INDEX(VpD!$2:$2,MATCH(G1931,VpD!$1:$1,1)),VpD!$I$2)</f>
        <v>1961-1972</v>
      </c>
      <c r="S1931" s="1">
        <f ca="1">IFERROR(INDEX(VpD!$C$3:$I$27,MATCH(E1931,VpD!$B$3:$B$27,0),MATCH(R1931,VpD!$C$2:$I$2,0)),0)</f>
        <v>143</v>
      </c>
      <c r="T1931" s="19">
        <f t="shared" ca="1" si="399"/>
        <v>18.876000000000001</v>
      </c>
      <c r="U1931" s="14" t="str">
        <f t="shared" ca="1" si="400"/>
        <v xml:space="preserve">713131.85 </v>
      </c>
      <c r="V1931" s="14" t="str">
        <f t="shared" ca="1" si="401"/>
        <v>6168745.1</v>
      </c>
      <c r="W1931" s="14" t="str">
        <f t="shared" ca="1" si="402"/>
        <v>POINT(713131.85 6168745.1)</v>
      </c>
      <c r="X1931" s="14" t="str">
        <f>IFERROR(INDEX(BygningOmraade!B:B,MATCH(A1931,BygningOmraade!A:A,0)),"")</f>
        <v/>
      </c>
    </row>
    <row r="1932" spans="1:24" s="14" customFormat="1" x14ac:dyDescent="0.25">
      <c r="A1932" s="14">
        <f t="shared" si="390"/>
        <v>1932</v>
      </c>
      <c r="B1932" s="14" t="str">
        <f t="shared" ca="1" si="391"/>
        <v>718aa355-5347-44fd-a017-d02155da219f</v>
      </c>
      <c r="C1932" s="14" t="str">
        <f t="shared" ca="1" si="392"/>
        <v>0a3f507e-21b1-32b8-e044-0003ba298018</v>
      </c>
      <c r="D1932" s="14">
        <f t="shared" ca="1" si="393"/>
        <v>997322</v>
      </c>
      <c r="E1932" s="1">
        <f t="shared" ca="1" si="394"/>
        <v>130</v>
      </c>
      <c r="F1932" s="1">
        <f t="shared" ca="1" si="395"/>
        <v>109</v>
      </c>
      <c r="G1932" s="1">
        <f t="shared" ca="1" si="396"/>
        <v>1979</v>
      </c>
      <c r="H1932" s="1" t="str">
        <f ca="1">IFERROR(INDEX(Varmeinstallation!B:B,MATCH(INDIRECT($A$1&amp;"L"&amp;A1932)*1,Varmeinstallation!A:A,0)),"Ingen varmeinstallationer")</f>
        <v>Fjernvarme/blokvarme (radiatorsystemer eller varmluftanlæg)</v>
      </c>
      <c r="I1932" s="1" t="str">
        <f ca="1">IFERROR(INDEX(Opvarmningsmiddel!B:B,MATCH(INDIRECT($A$1&amp;"M"&amp;A1932)*1,Opvarmningsmiddel!A:A,0)),"")</f>
        <v/>
      </c>
      <c r="J1932" s="1">
        <f t="shared" ca="1" si="397"/>
        <v>0</v>
      </c>
      <c r="K1932" s="1" t="str">
        <f ca="1">IFERROR(INDEX(Relationstabel!$C$3:$K$10,MATCH(VALUE(INDIRECT($A$1&amp;"L"&amp;A1932)),Relationstabel!$A$3:$A$10,0),MATCH(IFERROR(VALUE(INDIRECT($A$1&amp;"M"&amp;A1932)),0),Relationstabel!$C$1:$K$1,0)),"Ingen varmeinstallationer")</f>
        <v>Fjernvarme/ Blokvarme</v>
      </c>
      <c r="L1932" s="1" t="str">
        <f ca="1">INDEX(Anvendelseskode!B:B,MATCH($E1932,Anvendelseskode!$A:$A,0))</f>
        <v>Række-, kæde-, dobbelthus (lodret adskillelse mellem enhederne)</v>
      </c>
      <c r="M1932" s="1" t="str">
        <f ca="1">INDEX(Anvendelseskode!C:C,MATCH($E1932,Anvendelseskode!$A:$A,0))</f>
        <v>Række-, kæde og dobbelthuse</v>
      </c>
      <c r="N1932" s="1" t="str">
        <f ca="1">INDEX(Anvendelseskode!D:D,MATCH($E1932,Anvendelseskode!$A:$A,0))</f>
        <v>Private husholdninger</v>
      </c>
      <c r="O1932" s="1" t="str">
        <f ca="1">IFERROR(INDEX(SBi!$2:$2,MATCH(G1932,SBi!$1:$1,1)),SBi!$K$2)</f>
        <v>1979-1998</v>
      </c>
      <c r="P1932" s="1">
        <f ca="1">IFERROR(INDEX(SBi!$C$3:$K$28,MATCH(E1932,SBi!$B$3:$B$28,0),MATCH(O1932,SBi!$C$2:$K$2,0)),0)</f>
        <v>96.8</v>
      </c>
      <c r="Q1932" s="19">
        <f t="shared" ca="1" si="398"/>
        <v>10.5512</v>
      </c>
      <c r="R1932" s="19" t="str">
        <f ca="1">IFERROR(INDEX(VpD!$2:$2,MATCH(G1932,VpD!$1:$1,1)),VpD!$I$2)</f>
        <v>1979-1998</v>
      </c>
      <c r="S1932" s="1">
        <f ca="1">IFERROR(INDEX(VpD!$C$3:$I$27,MATCH(E1932,VpD!$B$3:$B$27,0),MATCH(R1932,VpD!$C$2:$I$2,0)),0)</f>
        <v>74</v>
      </c>
      <c r="T1932" s="19">
        <f t="shared" ca="1" si="399"/>
        <v>8.0660000000000007</v>
      </c>
      <c r="U1932" s="14" t="str">
        <f t="shared" ca="1" si="400"/>
        <v xml:space="preserve">713669.06 </v>
      </c>
      <c r="V1932" s="14" t="str">
        <f t="shared" ca="1" si="401"/>
        <v>6169762.6</v>
      </c>
      <c r="W1932" s="14" t="str">
        <f t="shared" ca="1" si="402"/>
        <v>POINT(713669.06 6169762.6)</v>
      </c>
      <c r="X1932" s="14" t="str">
        <f>IFERROR(INDEX(BygningOmraade!B:B,MATCH(A1932,BygningOmraade!A:A,0)),"")</f>
        <v/>
      </c>
    </row>
    <row r="1933" spans="1:24" s="14" customFormat="1" x14ac:dyDescent="0.25">
      <c r="A1933" s="14">
        <f t="shared" si="390"/>
        <v>1933</v>
      </c>
      <c r="B1933" s="14" t="str">
        <f t="shared" ca="1" si="391"/>
        <v>718f7965-41ab-43a0-a425-22a346577081</v>
      </c>
      <c r="C1933" s="14" t="str">
        <f t="shared" ca="1" si="392"/>
        <v>3cae7253-093e-0f90-e044-0003ba298018</v>
      </c>
      <c r="D1933" s="14">
        <f t="shared" ca="1" si="393"/>
        <v>2685035</v>
      </c>
      <c r="E1933" s="1">
        <f t="shared" ca="1" si="394"/>
        <v>130</v>
      </c>
      <c r="F1933" s="1">
        <f t="shared" ca="1" si="395"/>
        <v>111</v>
      </c>
      <c r="G1933" s="1">
        <f t="shared" ca="1" si="396"/>
        <v>2008</v>
      </c>
      <c r="H1933" s="1" t="str">
        <f ca="1">IFERROR(INDEX(Varmeinstallation!B:B,MATCH(INDIRECT($A$1&amp;"L"&amp;A1933)*1,Varmeinstallation!A:A,0)),"Ingen varmeinstallationer")</f>
        <v>Fjernvarme/blokvarme (radiatorsystemer eller varmluftanlæg)</v>
      </c>
      <c r="I1933" s="1" t="str">
        <f ca="1">IFERROR(INDEX(Opvarmningsmiddel!B:B,MATCH(INDIRECT($A$1&amp;"M"&amp;A1933)*1,Opvarmningsmiddel!A:A,0)),"")</f>
        <v/>
      </c>
      <c r="J1933" s="1">
        <f t="shared" ca="1" si="397"/>
        <v>90</v>
      </c>
      <c r="K1933" s="1" t="str">
        <f ca="1">IFERROR(INDEX(Relationstabel!$C$3:$K$10,MATCH(VALUE(INDIRECT($A$1&amp;"L"&amp;A1933)),Relationstabel!$A$3:$A$10,0),MATCH(IFERROR(VALUE(INDIRECT($A$1&amp;"M"&amp;A1933)),0),Relationstabel!$C$1:$K$1,0)),"Ingen varmeinstallationer")</f>
        <v>Fjernvarme/ Blokvarme</v>
      </c>
      <c r="L1933" s="1" t="str">
        <f ca="1">INDEX(Anvendelseskode!B:B,MATCH($E1933,Anvendelseskode!$A:$A,0))</f>
        <v>Række-, kæde-, dobbelthus (lodret adskillelse mellem enhederne)</v>
      </c>
      <c r="M1933" s="1" t="str">
        <f ca="1">INDEX(Anvendelseskode!C:C,MATCH($E1933,Anvendelseskode!$A:$A,0))</f>
        <v>Række-, kæde og dobbelthuse</v>
      </c>
      <c r="N1933" s="1" t="str">
        <f ca="1">INDEX(Anvendelseskode!D:D,MATCH($E1933,Anvendelseskode!$A:$A,0))</f>
        <v>Private husholdninger</v>
      </c>
      <c r="O1933" s="1" t="str">
        <f ca="1">IFERROR(INDEX(SBi!$2:$2,MATCH(G1933,SBi!$1:$1,1)),SBi!$K$2)</f>
        <v>Efter 2006</v>
      </c>
      <c r="P1933" s="1">
        <f ca="1">IFERROR(INDEX(SBi!$C$3:$K$28,MATCH(E1933,SBi!$B$3:$B$28,0),MATCH(O1933,SBi!$C$2:$K$2,0)),0)</f>
        <v>66.400000000000006</v>
      </c>
      <c r="Q1933" s="19">
        <f t="shared" ca="1" si="398"/>
        <v>7.370400000000001</v>
      </c>
      <c r="R1933" s="19" t="str">
        <f ca="1">IFERROR(INDEX(VpD!$2:$2,MATCH(G1933,VpD!$1:$1,1)),VpD!$I$2)</f>
        <v>&gt;1998</v>
      </c>
      <c r="S1933" s="1">
        <f ca="1">IFERROR(INDEX(VpD!$C$3:$I$27,MATCH(E1933,VpD!$B$3:$B$27,0),MATCH(R1933,VpD!$C$2:$I$2,0)),0)</f>
        <v>65</v>
      </c>
      <c r="T1933" s="19">
        <f t="shared" ca="1" si="399"/>
        <v>7.2149999999999999</v>
      </c>
      <c r="U1933" s="14" t="str">
        <f t="shared" ca="1" si="400"/>
        <v xml:space="preserve">711747.73 </v>
      </c>
      <c r="V1933" s="14" t="str">
        <f t="shared" ca="1" si="401"/>
        <v>6172618.53</v>
      </c>
      <c r="W1933" s="14" t="str">
        <f t="shared" ca="1" si="402"/>
        <v>POINT(711747.73 6172618.53)</v>
      </c>
      <c r="X1933" s="14" t="str">
        <f>IFERROR(INDEX(BygningOmraade!B:B,MATCH(A1933,BygningOmraade!A:A,0)),"")</f>
        <v/>
      </c>
    </row>
    <row r="1934" spans="1:24" s="14" customFormat="1" x14ac:dyDescent="0.25">
      <c r="A1934" s="14">
        <f t="shared" si="390"/>
        <v>1934</v>
      </c>
      <c r="B1934" s="14" t="str">
        <f t="shared" ca="1" si="391"/>
        <v>71bfb5ef-4ea2-418d-be58-eda75de2448b</v>
      </c>
      <c r="C1934" s="14" t="str">
        <f t="shared" ca="1" si="392"/>
        <v>0a3f507e-1521-32b8-e044-0003ba298018</v>
      </c>
      <c r="D1934" s="14">
        <f t="shared" ca="1" si="393"/>
        <v>994481</v>
      </c>
      <c r="E1934" s="1">
        <f t="shared" ca="1" si="394"/>
        <v>130</v>
      </c>
      <c r="F1934" s="1">
        <f t="shared" ca="1" si="395"/>
        <v>104</v>
      </c>
      <c r="G1934" s="1">
        <f t="shared" ca="1" si="396"/>
        <v>1993</v>
      </c>
      <c r="H1934" s="1" t="str">
        <f ca="1">IFERROR(INDEX(Varmeinstallation!B:B,MATCH(INDIRECT($A$1&amp;"L"&amp;A1934)*1,Varmeinstallation!A:A,0)),"Ingen varmeinstallationer")</f>
        <v>Fjernvarme/blokvarme (radiatorsystemer eller varmluftanlæg)</v>
      </c>
      <c r="I1934" s="1" t="str">
        <f ca="1">IFERROR(INDEX(Opvarmningsmiddel!B:B,MATCH(INDIRECT($A$1&amp;"M"&amp;A1934)*1,Opvarmningsmiddel!A:A,0)),"")</f>
        <v/>
      </c>
      <c r="J1934" s="1">
        <f t="shared" ca="1" si="397"/>
        <v>0</v>
      </c>
      <c r="K1934" s="1" t="str">
        <f ca="1">IFERROR(INDEX(Relationstabel!$C$3:$K$10,MATCH(VALUE(INDIRECT($A$1&amp;"L"&amp;A1934)),Relationstabel!$A$3:$A$10,0),MATCH(IFERROR(VALUE(INDIRECT($A$1&amp;"M"&amp;A1934)),0),Relationstabel!$C$1:$K$1,0)),"Ingen varmeinstallationer")</f>
        <v>Fjernvarme/ Blokvarme</v>
      </c>
      <c r="L1934" s="1" t="str">
        <f ca="1">INDEX(Anvendelseskode!B:B,MATCH($E1934,Anvendelseskode!$A:$A,0))</f>
        <v>Række-, kæde-, dobbelthus (lodret adskillelse mellem enhederne)</v>
      </c>
      <c r="M1934" s="1" t="str">
        <f ca="1">INDEX(Anvendelseskode!C:C,MATCH($E1934,Anvendelseskode!$A:$A,0))</f>
        <v>Række-, kæde og dobbelthuse</v>
      </c>
      <c r="N1934" s="1" t="str">
        <f ca="1">INDEX(Anvendelseskode!D:D,MATCH($E1934,Anvendelseskode!$A:$A,0))</f>
        <v>Private husholdninger</v>
      </c>
      <c r="O1934" s="1" t="str">
        <f ca="1">IFERROR(INDEX(SBi!$2:$2,MATCH(G1934,SBi!$1:$1,1)),SBi!$K$2)</f>
        <v>1979-1998</v>
      </c>
      <c r="P1934" s="1">
        <f ca="1">IFERROR(INDEX(SBi!$C$3:$K$28,MATCH(E1934,SBi!$B$3:$B$28,0),MATCH(O1934,SBi!$C$2:$K$2,0)),0)</f>
        <v>96.8</v>
      </c>
      <c r="Q1934" s="19">
        <f t="shared" ca="1" si="398"/>
        <v>10.0672</v>
      </c>
      <c r="R1934" s="19" t="str">
        <f ca="1">IFERROR(INDEX(VpD!$2:$2,MATCH(G1934,VpD!$1:$1,1)),VpD!$I$2)</f>
        <v>1979-1998</v>
      </c>
      <c r="S1934" s="1">
        <f ca="1">IFERROR(INDEX(VpD!$C$3:$I$27,MATCH(E1934,VpD!$B$3:$B$27,0),MATCH(R1934,VpD!$C$2:$I$2,0)),0)</f>
        <v>74</v>
      </c>
      <c r="T1934" s="19">
        <f t="shared" ca="1" si="399"/>
        <v>7.6959999999999997</v>
      </c>
      <c r="U1934" s="14" t="str">
        <f t="shared" ca="1" si="400"/>
        <v xml:space="preserve">711511.93 </v>
      </c>
      <c r="V1934" s="14" t="str">
        <f t="shared" ca="1" si="401"/>
        <v>6172415.58</v>
      </c>
      <c r="W1934" s="14" t="str">
        <f t="shared" ca="1" si="402"/>
        <v>POINT(711511.93 6172415.58)</v>
      </c>
      <c r="X1934" s="14" t="str">
        <f>IFERROR(INDEX(BygningOmraade!B:B,MATCH(A1934,BygningOmraade!A:A,0)),"")</f>
        <v/>
      </c>
    </row>
    <row r="1935" spans="1:24" s="14" customFormat="1" x14ac:dyDescent="0.25">
      <c r="A1935" s="14">
        <f t="shared" si="390"/>
        <v>1935</v>
      </c>
      <c r="B1935" s="14" t="str">
        <f t="shared" ca="1" si="391"/>
        <v>71c94e02-313c-457c-8435-79c4070008f8</v>
      </c>
      <c r="C1935" s="14" t="str">
        <f t="shared" ca="1" si="392"/>
        <v>0a3f507e-2017-32b8-e044-0003ba298018</v>
      </c>
      <c r="D1935" s="14">
        <f t="shared" ca="1" si="393"/>
        <v>993737</v>
      </c>
      <c r="E1935" s="1">
        <f t="shared" ca="1" si="394"/>
        <v>120</v>
      </c>
      <c r="F1935" s="1">
        <f t="shared" ca="1" si="395"/>
        <v>109</v>
      </c>
      <c r="G1935" s="1">
        <f t="shared" ca="1" si="396"/>
        <v>1973</v>
      </c>
      <c r="H1935" s="1" t="str">
        <f ca="1">IFERROR(INDEX(Varmeinstallation!B:B,MATCH(INDIRECT($A$1&amp;"L"&amp;A1935)*1,Varmeinstallation!A:A,0)),"Ingen varmeinstallationer")</f>
        <v>Centralvarme fra eget anlæg, et-kammer fyr</v>
      </c>
      <c r="I1935" s="1" t="str">
        <f ca="1">IFERROR(INDEX(Opvarmningsmiddel!B:B,MATCH(INDIRECT($A$1&amp;"M"&amp;A1935)*1,Opvarmningsmiddel!A:A,0)),"")</f>
        <v>Naturgas</v>
      </c>
      <c r="J1935" s="1">
        <f t="shared" ca="1" si="397"/>
        <v>0</v>
      </c>
      <c r="K1935" s="1" t="str">
        <f ca="1">IFERROR(INDEX(Relationstabel!$C$3:$K$10,MATCH(VALUE(INDIRECT($A$1&amp;"L"&amp;A1935)),Relationstabel!$A$3:$A$10,0),MATCH(IFERROR(VALUE(INDIRECT($A$1&amp;"M"&amp;A1935)),0),Relationstabel!$C$1:$K$1,0)),"Ingen varmeinstallationer")</f>
        <v>Naturgas</v>
      </c>
      <c r="L1935" s="1" t="str">
        <f ca="1">INDEX(Anvendelseskode!B:B,MATCH($E1935,Anvendelseskode!$A:$A,0))</f>
        <v>Fritliggende enfamilieshus (parcelhus)</v>
      </c>
      <c r="M1935" s="1" t="str">
        <f ca="1">INDEX(Anvendelseskode!C:C,MATCH($E1935,Anvendelseskode!$A:$A,0))</f>
        <v>Parcelhuse</v>
      </c>
      <c r="N1935" s="1" t="str">
        <f ca="1">INDEX(Anvendelseskode!D:D,MATCH($E1935,Anvendelseskode!$A:$A,0))</f>
        <v>Private husholdninger</v>
      </c>
      <c r="O1935" s="1" t="str">
        <f ca="1">IFERROR(INDEX(SBi!$2:$2,MATCH(G1935,SBi!$1:$1,1)),SBi!$K$2)</f>
        <v>1973-1978</v>
      </c>
      <c r="P1935" s="1">
        <f ca="1">IFERROR(INDEX(SBi!$C$3:$K$28,MATCH(E1935,SBi!$B$3:$B$28,0),MATCH(O1935,SBi!$C$2:$K$2,0)),0)</f>
        <v>119.8</v>
      </c>
      <c r="Q1935" s="19">
        <f t="shared" ca="1" si="398"/>
        <v>13.058199999999999</v>
      </c>
      <c r="R1935" s="19" t="str">
        <f ca="1">IFERROR(INDEX(VpD!$2:$2,MATCH(G1935,VpD!$1:$1,1)),VpD!$I$2)</f>
        <v>1973-1978</v>
      </c>
      <c r="S1935" s="1">
        <f ca="1">IFERROR(INDEX(VpD!$C$3:$I$27,MATCH(E1935,VpD!$B$3:$B$27,0),MATCH(R1935,VpD!$C$2:$I$2,0)),0)</f>
        <v>117</v>
      </c>
      <c r="T1935" s="19">
        <f t="shared" ca="1" si="399"/>
        <v>12.753</v>
      </c>
      <c r="U1935" s="14" t="str">
        <f t="shared" ca="1" si="400"/>
        <v xml:space="preserve">710847.65 </v>
      </c>
      <c r="V1935" s="14" t="str">
        <f t="shared" ca="1" si="401"/>
        <v>6171809.03</v>
      </c>
      <c r="W1935" s="14" t="str">
        <f t="shared" ca="1" si="402"/>
        <v>POINT(710847.65 6171809.03)</v>
      </c>
      <c r="X1935" s="14" t="str">
        <f>IFERROR(INDEX(BygningOmraade!B:B,MATCH(A1935,BygningOmraade!A:A,0)),"")</f>
        <v/>
      </c>
    </row>
    <row r="1936" spans="1:24" s="14" customFormat="1" x14ac:dyDescent="0.25">
      <c r="A1936" s="14">
        <f t="shared" si="390"/>
        <v>1936</v>
      </c>
      <c r="B1936" s="14" t="str">
        <f t="shared" ca="1" si="391"/>
        <v>71cf5819-d1a1-4ead-83db-ad4cce1872b4</v>
      </c>
      <c r="C1936" s="14" t="str">
        <f t="shared" ca="1" si="392"/>
        <v>75d4829b-35c3-165e-e044-00144f3ead67</v>
      </c>
      <c r="D1936" s="14">
        <f t="shared" ca="1" si="393"/>
        <v>996199</v>
      </c>
      <c r="E1936" s="1">
        <f t="shared" ca="1" si="394"/>
        <v>330</v>
      </c>
      <c r="F1936" s="1">
        <f t="shared" ca="1" si="395"/>
        <v>67</v>
      </c>
      <c r="G1936" s="1">
        <f t="shared" ca="1" si="396"/>
        <v>1982</v>
      </c>
      <c r="H1936" s="1" t="str">
        <f ca="1">IFERROR(INDEX(Varmeinstallation!B:B,MATCH(INDIRECT($A$1&amp;"L"&amp;A1936)*1,Varmeinstallation!A:A,0)),"Ingen varmeinstallationer")</f>
        <v>Ingen varmeinstallationer</v>
      </c>
      <c r="I1936" s="1" t="str">
        <f ca="1">IFERROR(INDEX(Opvarmningsmiddel!B:B,MATCH(INDIRECT($A$1&amp;"M"&amp;A1936)*1,Opvarmningsmiddel!A:A,0)),"")</f>
        <v/>
      </c>
      <c r="J1936" s="1">
        <f t="shared" ca="1" si="397"/>
        <v>0</v>
      </c>
      <c r="K1936" s="1" t="str">
        <f ca="1">IFERROR(INDEX(Relationstabel!$C$3:$K$10,MATCH(VALUE(INDIRECT($A$1&amp;"L"&amp;A1936)),Relationstabel!$A$3:$A$10,0),MATCH(IFERROR(VALUE(INDIRECT($A$1&amp;"M"&amp;A1936)),0),Relationstabel!$C$1:$K$1,0)),"Ingen varmeinstallationer")</f>
        <v>Ingen varmeinstallation</v>
      </c>
      <c r="L1936" s="1" t="str">
        <f ca="1">INDEX(Anvendelseskode!B:B,MATCH($E1936,Anvendelseskode!$A:$A,0))</f>
        <v>Bygning til hotel, restaurant, vaskeri, frisør og anden servicevirksomhed</v>
      </c>
      <c r="M1936" s="1" t="str">
        <f ca="1">INDEX(Anvendelseskode!C:C,MATCH($E1936,Anvendelseskode!$A:$A,0))</f>
        <v>Hotel, restauration, frisør o</v>
      </c>
      <c r="N1936" s="1" t="str">
        <f ca="1">INDEX(Anvendelseskode!D:D,MATCH($E1936,Anvendelseskode!$A:$A,0))</f>
        <v>Handel og servicevirksomheder</v>
      </c>
      <c r="O1936" s="1" t="str">
        <f ca="1">IFERROR(INDEX(SBi!$2:$2,MATCH(G1936,SBi!$1:$1,1)),SBi!$K$2)</f>
        <v>1979-1998</v>
      </c>
      <c r="P1936" s="1">
        <f ca="1">IFERROR(INDEX(SBi!$C$3:$K$28,MATCH(E1936,SBi!$B$3:$B$28,0),MATCH(O1936,SBi!$C$2:$K$2,0)),0)</f>
        <v>141.80000000000001</v>
      </c>
      <c r="Q1936" s="19">
        <f t="shared" ca="1" si="398"/>
        <v>9.5006000000000004</v>
      </c>
      <c r="R1936" s="19" t="str">
        <f ca="1">IFERROR(INDEX(VpD!$2:$2,MATCH(G1936,VpD!$1:$1,1)),VpD!$I$2)</f>
        <v>1979-1998</v>
      </c>
      <c r="S1936" s="1">
        <f ca="1">IFERROR(INDEX(VpD!$C$3:$I$27,MATCH(E1936,VpD!$B$3:$B$27,0),MATCH(R1936,VpD!$C$2:$I$2,0)),0)</f>
        <v>123</v>
      </c>
      <c r="T1936" s="19">
        <f t="shared" ca="1" si="399"/>
        <v>8.2409999999999997</v>
      </c>
      <c r="U1936" s="14" t="str">
        <f t="shared" ca="1" si="400"/>
        <v xml:space="preserve">714194.63 </v>
      </c>
      <c r="V1936" s="14" t="str">
        <f t="shared" ca="1" si="401"/>
        <v>6168311.91</v>
      </c>
      <c r="W1936" s="14" t="str">
        <f t="shared" ca="1" si="402"/>
        <v>POINT(714194.63 6168311.91)</v>
      </c>
      <c r="X1936" s="14" t="str">
        <f>IFERROR(INDEX(BygningOmraade!B:B,MATCH(A1936,BygningOmraade!A:A,0)),"")</f>
        <v/>
      </c>
    </row>
    <row r="1937" spans="1:24" s="14" customFormat="1" x14ac:dyDescent="0.25">
      <c r="A1937" s="14">
        <f t="shared" si="390"/>
        <v>1937</v>
      </c>
      <c r="B1937" s="14" t="str">
        <f t="shared" ca="1" si="391"/>
        <v>71d076a4-9d4f-412a-abc3-c4f76f56d488</v>
      </c>
      <c r="C1937" s="14" t="str">
        <f t="shared" ca="1" si="392"/>
        <v>0a3f507e-22ff-32b8-e044-0003ba298018</v>
      </c>
      <c r="D1937" s="14">
        <f t="shared" ca="1" si="393"/>
        <v>995230</v>
      </c>
      <c r="E1937" s="1">
        <f t="shared" ca="1" si="394"/>
        <v>130</v>
      </c>
      <c r="F1937" s="1">
        <f t="shared" ca="1" si="395"/>
        <v>340</v>
      </c>
      <c r="G1937" s="1">
        <f t="shared" ca="1" si="396"/>
        <v>1971</v>
      </c>
      <c r="H1937" s="1" t="str">
        <f ca="1">IFERROR(INDEX(Varmeinstallation!B:B,MATCH(INDIRECT($A$1&amp;"L"&amp;A1937)*1,Varmeinstallation!A:A,0)),"Ingen varmeinstallationer")</f>
        <v>Fjernvarme/blokvarme (radiatorsystemer eller varmluftanlæg)</v>
      </c>
      <c r="I1937" s="1" t="str">
        <f ca="1">IFERROR(INDEX(Opvarmningsmiddel!B:B,MATCH(INDIRECT($A$1&amp;"M"&amp;A1937)*1,Opvarmningsmiddel!A:A,0)),"")</f>
        <v/>
      </c>
      <c r="J1937" s="1">
        <f t="shared" ca="1" si="397"/>
        <v>2</v>
      </c>
      <c r="K1937" s="1" t="str">
        <f ca="1">IFERROR(INDEX(Relationstabel!$C$3:$K$10,MATCH(VALUE(INDIRECT($A$1&amp;"L"&amp;A1937)),Relationstabel!$A$3:$A$10,0),MATCH(IFERROR(VALUE(INDIRECT($A$1&amp;"M"&amp;A1937)),0),Relationstabel!$C$1:$K$1,0)),"Ingen varmeinstallationer")</f>
        <v>Fjernvarme/ Blokvarme</v>
      </c>
      <c r="L1937" s="1" t="str">
        <f ca="1">INDEX(Anvendelseskode!B:B,MATCH($E1937,Anvendelseskode!$A:$A,0))</f>
        <v>Række-, kæde-, dobbelthus (lodret adskillelse mellem enhederne)</v>
      </c>
      <c r="M1937" s="1" t="str">
        <f ca="1">INDEX(Anvendelseskode!C:C,MATCH($E1937,Anvendelseskode!$A:$A,0))</f>
        <v>Række-, kæde og dobbelthuse</v>
      </c>
      <c r="N1937" s="1" t="str">
        <f ca="1">INDEX(Anvendelseskode!D:D,MATCH($E1937,Anvendelseskode!$A:$A,0))</f>
        <v>Private husholdninger</v>
      </c>
      <c r="O1937" s="1" t="str">
        <f ca="1">IFERROR(INDEX(SBi!$2:$2,MATCH(G1937,SBi!$1:$1,1)),SBi!$K$2)</f>
        <v>1961-1972</v>
      </c>
      <c r="P1937" s="1">
        <f ca="1">IFERROR(INDEX(SBi!$C$3:$K$28,MATCH(E1937,SBi!$B$3:$B$28,0),MATCH(O1937,SBi!$C$2:$K$2,0)),0)</f>
        <v>119.9</v>
      </c>
      <c r="Q1937" s="19">
        <f t="shared" ca="1" si="398"/>
        <v>40.765999999999998</v>
      </c>
      <c r="R1937" s="19" t="str">
        <f ca="1">IFERROR(INDEX(VpD!$2:$2,MATCH(G1937,VpD!$1:$1,1)),VpD!$I$2)</f>
        <v>1961-1972</v>
      </c>
      <c r="S1937" s="1">
        <f ca="1">IFERROR(INDEX(VpD!$C$3:$I$27,MATCH(E1937,VpD!$B$3:$B$27,0),MATCH(R1937,VpD!$C$2:$I$2,0)),0)</f>
        <v>120</v>
      </c>
      <c r="T1937" s="19">
        <f t="shared" ca="1" si="399"/>
        <v>40.799999999999997</v>
      </c>
      <c r="U1937" s="14" t="str">
        <f t="shared" ca="1" si="400"/>
        <v xml:space="preserve">711810.27 </v>
      </c>
      <c r="V1937" s="14" t="str">
        <f t="shared" ca="1" si="401"/>
        <v>6172240.76</v>
      </c>
      <c r="W1937" s="14" t="str">
        <f t="shared" ca="1" si="402"/>
        <v>POINT(711810.27 6172240.76)</v>
      </c>
      <c r="X1937" s="14" t="str">
        <f>IFERROR(INDEX(BygningOmraade!B:B,MATCH(A1937,BygningOmraade!A:A,0)),"")</f>
        <v/>
      </c>
    </row>
    <row r="1938" spans="1:24" s="14" customFormat="1" x14ac:dyDescent="0.25">
      <c r="A1938" s="14">
        <f t="shared" si="390"/>
        <v>1938</v>
      </c>
      <c r="B1938" s="14" t="str">
        <f t="shared" ca="1" si="391"/>
        <v>71d2ef50-bbc5-4f48-b294-f1db3fd01bcb</v>
      </c>
      <c r="C1938" s="14" t="str">
        <f t="shared" ca="1" si="392"/>
        <v>0a3f507e-1aac-32b8-e044-0003ba298018</v>
      </c>
      <c r="D1938" s="14">
        <f t="shared" ca="1" si="393"/>
        <v>997116</v>
      </c>
      <c r="E1938" s="1">
        <f t="shared" ca="1" si="394"/>
        <v>130</v>
      </c>
      <c r="F1938" s="1">
        <f t="shared" ca="1" si="395"/>
        <v>137</v>
      </c>
      <c r="G1938" s="1">
        <f t="shared" ca="1" si="396"/>
        <v>1964</v>
      </c>
      <c r="H1938" s="1" t="str">
        <f ca="1">IFERROR(INDEX(Varmeinstallation!B:B,MATCH(INDIRECT($A$1&amp;"L"&amp;A1938)*1,Varmeinstallation!A:A,0)),"Ingen varmeinstallationer")</f>
        <v>Centralvarme fra eget anlæg, et-kammer fyr</v>
      </c>
      <c r="I1938" s="1" t="str">
        <f ca="1">IFERROR(INDEX(Opvarmningsmiddel!B:B,MATCH(INDIRECT($A$1&amp;"M"&amp;A1938)*1,Opvarmningsmiddel!A:A,0)),"")</f>
        <v>Naturgas</v>
      </c>
      <c r="J1938" s="1">
        <f t="shared" ca="1" si="397"/>
        <v>0</v>
      </c>
      <c r="K1938" s="1" t="str">
        <f ca="1">IFERROR(INDEX(Relationstabel!$C$3:$K$10,MATCH(VALUE(INDIRECT($A$1&amp;"L"&amp;A1938)),Relationstabel!$A$3:$A$10,0),MATCH(IFERROR(VALUE(INDIRECT($A$1&amp;"M"&amp;A1938)),0),Relationstabel!$C$1:$K$1,0)),"Ingen varmeinstallationer")</f>
        <v>Naturgas</v>
      </c>
      <c r="L1938" s="1" t="str">
        <f ca="1">INDEX(Anvendelseskode!B:B,MATCH($E1938,Anvendelseskode!$A:$A,0))</f>
        <v>Række-, kæde-, dobbelthus (lodret adskillelse mellem enhederne)</v>
      </c>
      <c r="M1938" s="1" t="str">
        <f ca="1">INDEX(Anvendelseskode!C:C,MATCH($E1938,Anvendelseskode!$A:$A,0))</f>
        <v>Række-, kæde og dobbelthuse</v>
      </c>
      <c r="N1938" s="1" t="str">
        <f ca="1">INDEX(Anvendelseskode!D:D,MATCH($E1938,Anvendelseskode!$A:$A,0))</f>
        <v>Private husholdninger</v>
      </c>
      <c r="O1938" s="1" t="str">
        <f ca="1">IFERROR(INDEX(SBi!$2:$2,MATCH(G1938,SBi!$1:$1,1)),SBi!$K$2)</f>
        <v>1961-1972</v>
      </c>
      <c r="P1938" s="1">
        <f ca="1">IFERROR(INDEX(SBi!$C$3:$K$28,MATCH(E1938,SBi!$B$3:$B$28,0),MATCH(O1938,SBi!$C$2:$K$2,0)),0)</f>
        <v>119.9</v>
      </c>
      <c r="Q1938" s="19">
        <f t="shared" ca="1" si="398"/>
        <v>16.426299999999998</v>
      </c>
      <c r="R1938" s="19" t="str">
        <f ca="1">IFERROR(INDEX(VpD!$2:$2,MATCH(G1938,VpD!$1:$1,1)),VpD!$I$2)</f>
        <v>1961-1972</v>
      </c>
      <c r="S1938" s="1">
        <f ca="1">IFERROR(INDEX(VpD!$C$3:$I$27,MATCH(E1938,VpD!$B$3:$B$27,0),MATCH(R1938,VpD!$C$2:$I$2,0)),0)</f>
        <v>120</v>
      </c>
      <c r="T1938" s="19">
        <f t="shared" ca="1" si="399"/>
        <v>16.440000000000001</v>
      </c>
      <c r="U1938" s="14" t="str">
        <f t="shared" ca="1" si="400"/>
        <v xml:space="preserve">713791.16 </v>
      </c>
      <c r="V1938" s="14" t="str">
        <f t="shared" ca="1" si="401"/>
        <v>6169105.98</v>
      </c>
      <c r="W1938" s="14" t="str">
        <f t="shared" ca="1" si="402"/>
        <v>POINT(713791.16 6169105.98)</v>
      </c>
      <c r="X1938" s="14" t="str">
        <f>IFERROR(INDEX(BygningOmraade!B:B,MATCH(A1938,BygningOmraade!A:A,0)),"")</f>
        <v/>
      </c>
    </row>
    <row r="1939" spans="1:24" s="14" customFormat="1" x14ac:dyDescent="0.25">
      <c r="A1939" s="14">
        <f t="shared" si="390"/>
        <v>1939</v>
      </c>
      <c r="B1939" s="14" t="str">
        <f t="shared" ca="1" si="391"/>
        <v>71d77d03-4d8e-4ecf-8da4-1dfd6fa70ab3</v>
      </c>
      <c r="C1939" s="14" t="str">
        <f t="shared" ca="1" si="392"/>
        <v>0a3f507e-17d9-32b8-e044-0003ba298018</v>
      </c>
      <c r="D1939" s="14">
        <f t="shared" ca="1" si="393"/>
        <v>995190</v>
      </c>
      <c r="E1939" s="1">
        <f t="shared" ca="1" si="394"/>
        <v>120</v>
      </c>
      <c r="F1939" s="1">
        <f t="shared" ca="1" si="395"/>
        <v>181</v>
      </c>
      <c r="G1939" s="1">
        <f t="shared" ca="1" si="396"/>
        <v>1990</v>
      </c>
      <c r="H1939" s="1" t="str">
        <f ca="1">IFERROR(INDEX(Varmeinstallation!B:B,MATCH(INDIRECT($A$1&amp;"L"&amp;A1939)*1,Varmeinstallation!A:A,0)),"Ingen varmeinstallationer")</f>
        <v>Elovne, elpaneler</v>
      </c>
      <c r="I1939" s="1" t="str">
        <f ca="1">IFERROR(INDEX(Opvarmningsmiddel!B:B,MATCH(INDIRECT($A$1&amp;"M"&amp;A1939)*1,Opvarmningsmiddel!A:A,0)),"")</f>
        <v>Elektricitet</v>
      </c>
      <c r="J1939" s="1">
        <f t="shared" ca="1" si="397"/>
        <v>1</v>
      </c>
      <c r="K1939" s="1" t="str">
        <f ca="1">IFERROR(INDEX(Relationstabel!$C$3:$K$10,MATCH(VALUE(INDIRECT($A$1&amp;"L"&amp;A1939)),Relationstabel!$A$3:$A$10,0),MATCH(IFERROR(VALUE(INDIRECT($A$1&amp;"M"&amp;A1939)),0),Relationstabel!$C$1:$K$1,0)),"Ingen varmeinstallationer")</f>
        <v>Elvarme</v>
      </c>
      <c r="L1939" s="1" t="str">
        <f ca="1">INDEX(Anvendelseskode!B:B,MATCH($E1939,Anvendelseskode!$A:$A,0))</f>
        <v>Fritliggende enfamilieshus (parcelhus)</v>
      </c>
      <c r="M1939" s="1" t="str">
        <f ca="1">INDEX(Anvendelseskode!C:C,MATCH($E1939,Anvendelseskode!$A:$A,0))</f>
        <v>Parcelhuse</v>
      </c>
      <c r="N1939" s="1" t="str">
        <f ca="1">INDEX(Anvendelseskode!D:D,MATCH($E1939,Anvendelseskode!$A:$A,0))</f>
        <v>Private husholdninger</v>
      </c>
      <c r="O1939" s="1" t="str">
        <f ca="1">IFERROR(INDEX(SBi!$2:$2,MATCH(G1939,SBi!$1:$1,1)),SBi!$K$2)</f>
        <v>1979-1998</v>
      </c>
      <c r="P1939" s="1">
        <f ca="1">IFERROR(INDEX(SBi!$C$3:$K$28,MATCH(E1939,SBi!$B$3:$B$28,0),MATCH(O1939,SBi!$C$2:$K$2,0)),0)</f>
        <v>105.4</v>
      </c>
      <c r="Q1939" s="19">
        <f t="shared" ca="1" si="398"/>
        <v>19.077400000000001</v>
      </c>
      <c r="R1939" s="19" t="str">
        <f ca="1">IFERROR(INDEX(VpD!$2:$2,MATCH(G1939,VpD!$1:$1,1)),VpD!$I$2)</f>
        <v>1979-1998</v>
      </c>
      <c r="S1939" s="1">
        <f ca="1">IFERROR(INDEX(VpD!$C$3:$I$27,MATCH(E1939,VpD!$B$3:$B$27,0),MATCH(R1939,VpD!$C$2:$I$2,0)),0)</f>
        <v>90</v>
      </c>
      <c r="T1939" s="19">
        <f t="shared" ca="1" si="399"/>
        <v>16.29</v>
      </c>
      <c r="U1939" s="14" t="str">
        <f t="shared" ca="1" si="400"/>
        <v xml:space="preserve">711867.91 </v>
      </c>
      <c r="V1939" s="14" t="str">
        <f t="shared" ca="1" si="401"/>
        <v>6170613.48</v>
      </c>
      <c r="W1939" s="14" t="str">
        <f t="shared" ca="1" si="402"/>
        <v>POINT(711867.91 6170613.48)</v>
      </c>
      <c r="X1939" s="14" t="str">
        <f>IFERROR(INDEX(BygningOmraade!B:B,MATCH(A1939,BygningOmraade!A:A,0)),"")</f>
        <v/>
      </c>
    </row>
    <row r="1940" spans="1:24" s="14" customFormat="1" x14ac:dyDescent="0.25">
      <c r="A1940" s="14">
        <f t="shared" si="390"/>
        <v>1940</v>
      </c>
      <c r="B1940" s="14" t="str">
        <f t="shared" ca="1" si="391"/>
        <v>71daa967-603b-4083-be0a-edbe6dfdb6c7</v>
      </c>
      <c r="C1940" s="14" t="str">
        <f t="shared" ca="1" si="392"/>
        <v>0a3f507e-1a9c-32b8-e044-0003ba298018</v>
      </c>
      <c r="D1940" s="14">
        <f t="shared" ca="1" si="393"/>
        <v>997649</v>
      </c>
      <c r="E1940" s="1">
        <f t="shared" ca="1" si="394"/>
        <v>120</v>
      </c>
      <c r="F1940" s="1">
        <f t="shared" ca="1" si="395"/>
        <v>143</v>
      </c>
      <c r="G1940" s="1">
        <f t="shared" ca="1" si="396"/>
        <v>1972</v>
      </c>
      <c r="H1940" s="1" t="str">
        <f ca="1">IFERROR(INDEX(Varmeinstallation!B:B,MATCH(INDIRECT($A$1&amp;"L"&amp;A1940)*1,Varmeinstallation!A:A,0)),"Ingen varmeinstallationer")</f>
        <v>Centralvarme fra eget anlæg, et-kammer fyr</v>
      </c>
      <c r="I1940" s="1" t="str">
        <f ca="1">IFERROR(INDEX(Opvarmningsmiddel!B:B,MATCH(INDIRECT($A$1&amp;"M"&amp;A1940)*1,Opvarmningsmiddel!A:A,0)),"")</f>
        <v>Naturgas</v>
      </c>
      <c r="J1940" s="1">
        <f t="shared" ca="1" si="397"/>
        <v>0</v>
      </c>
      <c r="K1940" s="1" t="str">
        <f ca="1">IFERROR(INDEX(Relationstabel!$C$3:$K$10,MATCH(VALUE(INDIRECT($A$1&amp;"L"&amp;A1940)),Relationstabel!$A$3:$A$10,0),MATCH(IFERROR(VALUE(INDIRECT($A$1&amp;"M"&amp;A1940)),0),Relationstabel!$C$1:$K$1,0)),"Ingen varmeinstallationer")</f>
        <v>Naturgas</v>
      </c>
      <c r="L1940" s="1" t="str">
        <f ca="1">INDEX(Anvendelseskode!B:B,MATCH($E1940,Anvendelseskode!$A:$A,0))</f>
        <v>Fritliggende enfamilieshus (parcelhus)</v>
      </c>
      <c r="M1940" s="1" t="str">
        <f ca="1">INDEX(Anvendelseskode!C:C,MATCH($E1940,Anvendelseskode!$A:$A,0))</f>
        <v>Parcelhuse</v>
      </c>
      <c r="N1940" s="1" t="str">
        <f ca="1">INDEX(Anvendelseskode!D:D,MATCH($E1940,Anvendelseskode!$A:$A,0))</f>
        <v>Private husholdninger</v>
      </c>
      <c r="O1940" s="1" t="str">
        <f ca="1">IFERROR(INDEX(SBi!$2:$2,MATCH(G1940,SBi!$1:$1,1)),SBi!$K$2)</f>
        <v>1961-1972</v>
      </c>
      <c r="P1940" s="1">
        <f ca="1">IFERROR(INDEX(SBi!$C$3:$K$28,MATCH(E1940,SBi!$B$3:$B$28,0),MATCH(O1940,SBi!$C$2:$K$2,0)),0)</f>
        <v>134.30000000000001</v>
      </c>
      <c r="Q1940" s="19">
        <f t="shared" ca="1" si="398"/>
        <v>19.204900000000002</v>
      </c>
      <c r="R1940" s="19" t="str">
        <f ca="1">IFERROR(INDEX(VpD!$2:$2,MATCH(G1940,VpD!$1:$1,1)),VpD!$I$2)</f>
        <v>1961-1972</v>
      </c>
      <c r="S1940" s="1">
        <f ca="1">IFERROR(INDEX(VpD!$C$3:$I$27,MATCH(E1940,VpD!$B$3:$B$27,0),MATCH(R1940,VpD!$C$2:$I$2,0)),0)</f>
        <v>143</v>
      </c>
      <c r="T1940" s="19">
        <f t="shared" ca="1" si="399"/>
        <v>20.449000000000002</v>
      </c>
      <c r="U1940" s="14" t="str">
        <f t="shared" ca="1" si="400"/>
        <v xml:space="preserve">714217.51 </v>
      </c>
      <c r="V1940" s="14" t="str">
        <f t="shared" ca="1" si="401"/>
        <v>6168915.38</v>
      </c>
      <c r="W1940" s="14" t="str">
        <f t="shared" ca="1" si="402"/>
        <v>POINT(714217.51 6168915.38)</v>
      </c>
      <c r="X1940" s="14" t="str">
        <f>IFERROR(INDEX(BygningOmraade!B:B,MATCH(A1940,BygningOmraade!A:A,0)),"")</f>
        <v/>
      </c>
    </row>
    <row r="1941" spans="1:24" s="14" customFormat="1" x14ac:dyDescent="0.25">
      <c r="A1941" s="14">
        <f t="shared" si="390"/>
        <v>1941</v>
      </c>
      <c r="B1941" s="14" t="str">
        <f t="shared" ca="1" si="391"/>
        <v>71e6338a-a431-44bb-b19d-33a3e5288992</v>
      </c>
      <c r="C1941" s="14" t="str">
        <f t="shared" ca="1" si="392"/>
        <v>0a3f507e-1f28-32b8-e044-0003ba298018</v>
      </c>
      <c r="D1941" s="14">
        <f t="shared" ca="1" si="393"/>
        <v>993889</v>
      </c>
      <c r="E1941" s="1">
        <f t="shared" ca="1" si="394"/>
        <v>120</v>
      </c>
      <c r="F1941" s="1">
        <f t="shared" ca="1" si="395"/>
        <v>152</v>
      </c>
      <c r="G1941" s="1">
        <f t="shared" ca="1" si="396"/>
        <v>1980</v>
      </c>
      <c r="H1941" s="1" t="str">
        <f ca="1">IFERROR(INDEX(Varmeinstallation!B:B,MATCH(INDIRECT($A$1&amp;"L"&amp;A1941)*1,Varmeinstallation!A:A,0)),"Ingen varmeinstallationer")</f>
        <v>Fjernvarme/blokvarme (radiatorsystemer eller varmluftanlæg)</v>
      </c>
      <c r="I1941" s="1" t="str">
        <f ca="1">IFERROR(INDEX(Opvarmningsmiddel!B:B,MATCH(INDIRECT($A$1&amp;"M"&amp;A1941)*1,Opvarmningsmiddel!A:A,0)),"")</f>
        <v/>
      </c>
      <c r="J1941" s="1">
        <f t="shared" ca="1" si="397"/>
        <v>0</v>
      </c>
      <c r="K1941" s="1" t="str">
        <f ca="1">IFERROR(INDEX(Relationstabel!$C$3:$K$10,MATCH(VALUE(INDIRECT($A$1&amp;"L"&amp;A1941)),Relationstabel!$A$3:$A$10,0),MATCH(IFERROR(VALUE(INDIRECT($A$1&amp;"M"&amp;A1941)),0),Relationstabel!$C$1:$K$1,0)),"Ingen varmeinstallationer")</f>
        <v>Fjernvarme/ Blokvarme</v>
      </c>
      <c r="L1941" s="1" t="str">
        <f ca="1">INDEX(Anvendelseskode!B:B,MATCH($E1941,Anvendelseskode!$A:$A,0))</f>
        <v>Fritliggende enfamilieshus (parcelhus)</v>
      </c>
      <c r="M1941" s="1" t="str">
        <f ca="1">INDEX(Anvendelseskode!C:C,MATCH($E1941,Anvendelseskode!$A:$A,0))</f>
        <v>Parcelhuse</v>
      </c>
      <c r="N1941" s="1" t="str">
        <f ca="1">INDEX(Anvendelseskode!D:D,MATCH($E1941,Anvendelseskode!$A:$A,0))</f>
        <v>Private husholdninger</v>
      </c>
      <c r="O1941" s="1" t="str">
        <f ca="1">IFERROR(INDEX(SBi!$2:$2,MATCH(G1941,SBi!$1:$1,1)),SBi!$K$2)</f>
        <v>1979-1998</v>
      </c>
      <c r="P1941" s="1">
        <f ca="1">IFERROR(INDEX(SBi!$C$3:$K$28,MATCH(E1941,SBi!$B$3:$B$28,0),MATCH(O1941,SBi!$C$2:$K$2,0)),0)</f>
        <v>105.4</v>
      </c>
      <c r="Q1941" s="19">
        <f t="shared" ca="1" si="398"/>
        <v>16.020800000000001</v>
      </c>
      <c r="R1941" s="19" t="str">
        <f ca="1">IFERROR(INDEX(VpD!$2:$2,MATCH(G1941,VpD!$1:$1,1)),VpD!$I$2)</f>
        <v>1979-1998</v>
      </c>
      <c r="S1941" s="1">
        <f ca="1">IFERROR(INDEX(VpD!$C$3:$I$27,MATCH(E1941,VpD!$B$3:$B$27,0),MATCH(R1941,VpD!$C$2:$I$2,0)),0)</f>
        <v>90</v>
      </c>
      <c r="T1941" s="19">
        <f t="shared" ca="1" si="399"/>
        <v>13.68</v>
      </c>
      <c r="U1941" s="14" t="str">
        <f t="shared" ca="1" si="400"/>
        <v xml:space="preserve">711224.88 </v>
      </c>
      <c r="V1941" s="14" t="str">
        <f t="shared" ca="1" si="401"/>
        <v>6171597.2</v>
      </c>
      <c r="W1941" s="14" t="str">
        <f t="shared" ca="1" si="402"/>
        <v>POINT(711224.88 6171597.2)</v>
      </c>
      <c r="X1941" s="14" t="str">
        <f>IFERROR(INDEX(BygningOmraade!B:B,MATCH(A1941,BygningOmraade!A:A,0)),"")</f>
        <v/>
      </c>
    </row>
    <row r="1942" spans="1:24" s="14" customFormat="1" x14ac:dyDescent="0.25">
      <c r="A1942" s="14">
        <f t="shared" si="390"/>
        <v>1942</v>
      </c>
      <c r="B1942" s="14" t="str">
        <f t="shared" ca="1" si="391"/>
        <v>71eb1f85-9e11-422f-b35e-101cf4871d53</v>
      </c>
      <c r="C1942" s="14" t="str">
        <f t="shared" ca="1" si="392"/>
        <v>0a3f507e-1fed-32b8-e044-0003ba298018</v>
      </c>
      <c r="D1942" s="14">
        <f t="shared" ca="1" si="393"/>
        <v>993744</v>
      </c>
      <c r="E1942" s="1">
        <f t="shared" ca="1" si="394"/>
        <v>120</v>
      </c>
      <c r="F1942" s="1">
        <f t="shared" ca="1" si="395"/>
        <v>109</v>
      </c>
      <c r="G1942" s="1">
        <f t="shared" ca="1" si="396"/>
        <v>1987</v>
      </c>
      <c r="H1942" s="1" t="str">
        <f ca="1">IFERROR(INDEX(Varmeinstallation!B:B,MATCH(INDIRECT($A$1&amp;"L"&amp;A1942)*1,Varmeinstallation!A:A,0)),"Ingen varmeinstallationer")</f>
        <v>Centralvarme fra eget anlæg, et-kammer fyr</v>
      </c>
      <c r="I1942" s="1" t="str">
        <f ca="1">IFERROR(INDEX(Opvarmningsmiddel!B:B,MATCH(INDIRECT($A$1&amp;"M"&amp;A1942)*1,Opvarmningsmiddel!A:A,0)),"")</f>
        <v>Naturgas</v>
      </c>
      <c r="J1942" s="1">
        <f t="shared" ca="1" si="397"/>
        <v>0</v>
      </c>
      <c r="K1942" s="1" t="str">
        <f ca="1">IFERROR(INDEX(Relationstabel!$C$3:$K$10,MATCH(VALUE(INDIRECT($A$1&amp;"L"&amp;A1942)),Relationstabel!$A$3:$A$10,0),MATCH(IFERROR(VALUE(INDIRECT($A$1&amp;"M"&amp;A1942)),0),Relationstabel!$C$1:$K$1,0)),"Ingen varmeinstallationer")</f>
        <v>Naturgas</v>
      </c>
      <c r="L1942" s="1" t="str">
        <f ca="1">INDEX(Anvendelseskode!B:B,MATCH($E1942,Anvendelseskode!$A:$A,0))</f>
        <v>Fritliggende enfamilieshus (parcelhus)</v>
      </c>
      <c r="M1942" s="1" t="str">
        <f ca="1">INDEX(Anvendelseskode!C:C,MATCH($E1942,Anvendelseskode!$A:$A,0))</f>
        <v>Parcelhuse</v>
      </c>
      <c r="N1942" s="1" t="str">
        <f ca="1">INDEX(Anvendelseskode!D:D,MATCH($E1942,Anvendelseskode!$A:$A,0))</f>
        <v>Private husholdninger</v>
      </c>
      <c r="O1942" s="1" t="str">
        <f ca="1">IFERROR(INDEX(SBi!$2:$2,MATCH(G1942,SBi!$1:$1,1)),SBi!$K$2)</f>
        <v>1979-1998</v>
      </c>
      <c r="P1942" s="1">
        <f ca="1">IFERROR(INDEX(SBi!$C$3:$K$28,MATCH(E1942,SBi!$B$3:$B$28,0),MATCH(O1942,SBi!$C$2:$K$2,0)),0)</f>
        <v>105.4</v>
      </c>
      <c r="Q1942" s="19">
        <f t="shared" ca="1" si="398"/>
        <v>11.4886</v>
      </c>
      <c r="R1942" s="19" t="str">
        <f ca="1">IFERROR(INDEX(VpD!$2:$2,MATCH(G1942,VpD!$1:$1,1)),VpD!$I$2)</f>
        <v>1979-1998</v>
      </c>
      <c r="S1942" s="1">
        <f ca="1">IFERROR(INDEX(VpD!$C$3:$I$27,MATCH(E1942,VpD!$B$3:$B$27,0),MATCH(R1942,VpD!$C$2:$I$2,0)),0)</f>
        <v>90</v>
      </c>
      <c r="T1942" s="19">
        <f t="shared" ca="1" si="399"/>
        <v>9.81</v>
      </c>
      <c r="U1942" s="14" t="str">
        <f t="shared" ca="1" si="400"/>
        <v xml:space="preserve">710838.99 </v>
      </c>
      <c r="V1942" s="14" t="str">
        <f t="shared" ca="1" si="401"/>
        <v>6171714.38</v>
      </c>
      <c r="W1942" s="14" t="str">
        <f t="shared" ca="1" si="402"/>
        <v>POINT(710838.99 6171714.38)</v>
      </c>
      <c r="X1942" s="14" t="str">
        <f>IFERROR(INDEX(BygningOmraade!B:B,MATCH(A1942,BygningOmraade!A:A,0)),"")</f>
        <v/>
      </c>
    </row>
    <row r="1943" spans="1:24" s="14" customFormat="1" x14ac:dyDescent="0.25">
      <c r="A1943" s="14">
        <f t="shared" si="390"/>
        <v>1943</v>
      </c>
      <c r="B1943" s="14" t="str">
        <f t="shared" ca="1" si="391"/>
        <v>7211e98a-ee6d-461d-86d5-3a96ed2f01ee</v>
      </c>
      <c r="C1943" s="14" t="str">
        <f t="shared" ca="1" si="392"/>
        <v>0a3f507e-1cad-32b8-e044-0003ba298018</v>
      </c>
      <c r="D1943" s="14">
        <f t="shared" ca="1" si="393"/>
        <v>997411</v>
      </c>
      <c r="E1943" s="1">
        <f t="shared" ca="1" si="394"/>
        <v>120</v>
      </c>
      <c r="F1943" s="1">
        <f t="shared" ca="1" si="395"/>
        <v>140</v>
      </c>
      <c r="G1943" s="1">
        <f t="shared" ca="1" si="396"/>
        <v>1981</v>
      </c>
      <c r="H1943" s="1" t="str">
        <f ca="1">IFERROR(INDEX(Varmeinstallation!B:B,MATCH(INDIRECT($A$1&amp;"L"&amp;A1943)*1,Varmeinstallation!A:A,0)),"Ingen varmeinstallationer")</f>
        <v>Centralvarme fra eget anlæg, et-kammer fyr</v>
      </c>
      <c r="I1943" s="1" t="str">
        <f ca="1">IFERROR(INDEX(Opvarmningsmiddel!B:B,MATCH(INDIRECT($A$1&amp;"M"&amp;A1943)*1,Opvarmningsmiddel!A:A,0)),"")</f>
        <v>Naturgas</v>
      </c>
      <c r="J1943" s="1">
        <f t="shared" ca="1" si="397"/>
        <v>0</v>
      </c>
      <c r="K1943" s="1" t="str">
        <f ca="1">IFERROR(INDEX(Relationstabel!$C$3:$K$10,MATCH(VALUE(INDIRECT($A$1&amp;"L"&amp;A1943)),Relationstabel!$A$3:$A$10,0),MATCH(IFERROR(VALUE(INDIRECT($A$1&amp;"M"&amp;A1943)),0),Relationstabel!$C$1:$K$1,0)),"Ingen varmeinstallationer")</f>
        <v>Naturgas</v>
      </c>
      <c r="L1943" s="1" t="str">
        <f ca="1">INDEX(Anvendelseskode!B:B,MATCH($E1943,Anvendelseskode!$A:$A,0))</f>
        <v>Fritliggende enfamilieshus (parcelhus)</v>
      </c>
      <c r="M1943" s="1" t="str">
        <f ca="1">INDEX(Anvendelseskode!C:C,MATCH($E1943,Anvendelseskode!$A:$A,0))</f>
        <v>Parcelhuse</v>
      </c>
      <c r="N1943" s="1" t="str">
        <f ca="1">INDEX(Anvendelseskode!D:D,MATCH($E1943,Anvendelseskode!$A:$A,0))</f>
        <v>Private husholdninger</v>
      </c>
      <c r="O1943" s="1" t="str">
        <f ca="1">IFERROR(INDEX(SBi!$2:$2,MATCH(G1943,SBi!$1:$1,1)),SBi!$K$2)</f>
        <v>1979-1998</v>
      </c>
      <c r="P1943" s="1">
        <f ca="1">IFERROR(INDEX(SBi!$C$3:$K$28,MATCH(E1943,SBi!$B$3:$B$28,0),MATCH(O1943,SBi!$C$2:$K$2,0)),0)</f>
        <v>105.4</v>
      </c>
      <c r="Q1943" s="19">
        <f t="shared" ca="1" si="398"/>
        <v>14.756</v>
      </c>
      <c r="R1943" s="19" t="str">
        <f ca="1">IFERROR(INDEX(VpD!$2:$2,MATCH(G1943,VpD!$1:$1,1)),VpD!$I$2)</f>
        <v>1979-1998</v>
      </c>
      <c r="S1943" s="1">
        <f ca="1">IFERROR(INDEX(VpD!$C$3:$I$27,MATCH(E1943,VpD!$B$3:$B$27,0),MATCH(R1943,VpD!$C$2:$I$2,0)),0)</f>
        <v>90</v>
      </c>
      <c r="T1943" s="19">
        <f t="shared" ca="1" si="399"/>
        <v>12.6</v>
      </c>
      <c r="U1943" s="14" t="str">
        <f t="shared" ca="1" si="400"/>
        <v xml:space="preserve">714017.63 </v>
      </c>
      <c r="V1943" s="14" t="str">
        <f t="shared" ca="1" si="401"/>
        <v>6168707.37</v>
      </c>
      <c r="W1943" s="14" t="str">
        <f t="shared" ca="1" si="402"/>
        <v>POINT(714017.63 6168707.37)</v>
      </c>
      <c r="X1943" s="14" t="str">
        <f>IFERROR(INDEX(BygningOmraade!B:B,MATCH(A1943,BygningOmraade!A:A,0)),"")</f>
        <v/>
      </c>
    </row>
    <row r="1944" spans="1:24" s="14" customFormat="1" x14ac:dyDescent="0.25">
      <c r="A1944" s="14">
        <f t="shared" si="390"/>
        <v>1944</v>
      </c>
      <c r="B1944" s="14" t="str">
        <f t="shared" ca="1" si="391"/>
        <v>7233308c-f170-4773-9436-95609591a193</v>
      </c>
      <c r="C1944" s="14" t="str">
        <f t="shared" ca="1" si="392"/>
        <v>0a3f507e-1c5d-32b8-e044-0003ba298018</v>
      </c>
      <c r="D1944" s="14">
        <f t="shared" ca="1" si="393"/>
        <v>997636</v>
      </c>
      <c r="E1944" s="1">
        <f t="shared" ca="1" si="394"/>
        <v>120</v>
      </c>
      <c r="F1944" s="1">
        <f t="shared" ca="1" si="395"/>
        <v>206</v>
      </c>
      <c r="G1944" s="1">
        <f t="shared" ca="1" si="396"/>
        <v>1942</v>
      </c>
      <c r="H1944" s="1" t="str">
        <f ca="1">IFERROR(INDEX(Varmeinstallation!B:B,MATCH(INDIRECT($A$1&amp;"L"&amp;A1944)*1,Varmeinstallation!A:A,0)),"Ingen varmeinstallationer")</f>
        <v>Centralvarme fra eget anlæg, et-kammer fyr</v>
      </c>
      <c r="I1944" s="1" t="str">
        <f ca="1">IFERROR(INDEX(Opvarmningsmiddel!B:B,MATCH(INDIRECT($A$1&amp;"M"&amp;A1944)*1,Opvarmningsmiddel!A:A,0)),"")</f>
        <v>Naturgas</v>
      </c>
      <c r="J1944" s="1">
        <f t="shared" ca="1" si="397"/>
        <v>2</v>
      </c>
      <c r="K1944" s="1" t="str">
        <f ca="1">IFERROR(INDEX(Relationstabel!$C$3:$K$10,MATCH(VALUE(INDIRECT($A$1&amp;"L"&amp;A1944)),Relationstabel!$A$3:$A$10,0),MATCH(IFERROR(VALUE(INDIRECT($A$1&amp;"M"&amp;A1944)),0),Relationstabel!$C$1:$K$1,0)),"Ingen varmeinstallationer")</f>
        <v>Naturgas</v>
      </c>
      <c r="L1944" s="1" t="str">
        <f ca="1">INDEX(Anvendelseskode!B:B,MATCH($E1944,Anvendelseskode!$A:$A,0))</f>
        <v>Fritliggende enfamilieshus (parcelhus)</v>
      </c>
      <c r="M1944" s="1" t="str">
        <f ca="1">INDEX(Anvendelseskode!C:C,MATCH($E1944,Anvendelseskode!$A:$A,0))</f>
        <v>Parcelhuse</v>
      </c>
      <c r="N1944" s="1" t="str">
        <f ca="1">INDEX(Anvendelseskode!D:D,MATCH($E1944,Anvendelseskode!$A:$A,0))</f>
        <v>Private husholdninger</v>
      </c>
      <c r="O1944" s="1" t="str">
        <f ca="1">IFERROR(INDEX(SBi!$2:$2,MATCH(G1944,SBi!$1:$1,1)),SBi!$K$2)</f>
        <v>1931-1950</v>
      </c>
      <c r="P1944" s="1">
        <f ca="1">IFERROR(INDEX(SBi!$C$3:$K$28,MATCH(E1944,SBi!$B$3:$B$28,0),MATCH(O1944,SBi!$C$2:$K$2,0)),0)</f>
        <v>164.1</v>
      </c>
      <c r="Q1944" s="19">
        <f t="shared" ca="1" si="398"/>
        <v>33.804600000000001</v>
      </c>
      <c r="R1944" s="19" t="str">
        <f ca="1">IFERROR(INDEX(VpD!$2:$2,MATCH(G1944,VpD!$1:$1,1)),VpD!$I$2)</f>
        <v>1931-1950</v>
      </c>
      <c r="S1944" s="1">
        <f ca="1">IFERROR(INDEX(VpD!$C$3:$I$27,MATCH(E1944,VpD!$B$3:$B$27,0),MATCH(R1944,VpD!$C$2:$I$2,0)),0)</f>
        <v>217</v>
      </c>
      <c r="T1944" s="19">
        <f t="shared" ca="1" si="399"/>
        <v>44.701999999999998</v>
      </c>
      <c r="U1944" s="14" t="str">
        <f t="shared" ca="1" si="400"/>
        <v xml:space="preserve">714245.14 </v>
      </c>
      <c r="V1944" s="14" t="str">
        <f t="shared" ca="1" si="401"/>
        <v>6168694.76</v>
      </c>
      <c r="W1944" s="14" t="str">
        <f t="shared" ca="1" si="402"/>
        <v>POINT(714245.14 6168694.76)</v>
      </c>
      <c r="X1944" s="14" t="str">
        <f>IFERROR(INDEX(BygningOmraade!B:B,MATCH(A1944,BygningOmraade!A:A,0)),"")</f>
        <v/>
      </c>
    </row>
    <row r="1945" spans="1:24" s="14" customFormat="1" x14ac:dyDescent="0.25">
      <c r="A1945" s="14">
        <f t="shared" si="390"/>
        <v>1945</v>
      </c>
      <c r="B1945" s="14" t="str">
        <f t="shared" ca="1" si="391"/>
        <v>723c6e30-7736-4f41-9e1b-2481e14e71d8</v>
      </c>
      <c r="C1945" s="14" t="str">
        <f t="shared" ca="1" si="392"/>
        <v>0a3f507e-1633-32b8-e044-0003ba298018</v>
      </c>
      <c r="D1945" s="14">
        <f t="shared" ca="1" si="393"/>
        <v>997246</v>
      </c>
      <c r="E1945" s="1">
        <f t="shared" ca="1" si="394"/>
        <v>130</v>
      </c>
      <c r="F1945" s="1">
        <f t="shared" ca="1" si="395"/>
        <v>109</v>
      </c>
      <c r="G1945" s="1">
        <f t="shared" ca="1" si="396"/>
        <v>1978</v>
      </c>
      <c r="H1945" s="1" t="str">
        <f ca="1">IFERROR(INDEX(Varmeinstallation!B:B,MATCH(INDIRECT($A$1&amp;"L"&amp;A1945)*1,Varmeinstallation!A:A,0)),"Ingen varmeinstallationer")</f>
        <v>Fjernvarme/blokvarme (radiatorsystemer eller varmluftanlæg)</v>
      </c>
      <c r="I1945" s="1" t="str">
        <f ca="1">IFERROR(INDEX(Opvarmningsmiddel!B:B,MATCH(INDIRECT($A$1&amp;"M"&amp;A1945)*1,Opvarmningsmiddel!A:A,0)),"")</f>
        <v/>
      </c>
      <c r="J1945" s="1">
        <f t="shared" ca="1" si="397"/>
        <v>0</v>
      </c>
      <c r="K1945" s="1" t="str">
        <f ca="1">IFERROR(INDEX(Relationstabel!$C$3:$K$10,MATCH(VALUE(INDIRECT($A$1&amp;"L"&amp;A1945)),Relationstabel!$A$3:$A$10,0),MATCH(IFERROR(VALUE(INDIRECT($A$1&amp;"M"&amp;A1945)),0),Relationstabel!$C$1:$K$1,0)),"Ingen varmeinstallationer")</f>
        <v>Fjernvarme/ Blokvarme</v>
      </c>
      <c r="L1945" s="1" t="str">
        <f ca="1">INDEX(Anvendelseskode!B:B,MATCH($E1945,Anvendelseskode!$A:$A,0))</f>
        <v>Række-, kæde-, dobbelthus (lodret adskillelse mellem enhederne)</v>
      </c>
      <c r="M1945" s="1" t="str">
        <f ca="1">INDEX(Anvendelseskode!C:C,MATCH($E1945,Anvendelseskode!$A:$A,0))</f>
        <v>Række-, kæde og dobbelthuse</v>
      </c>
      <c r="N1945" s="1" t="str">
        <f ca="1">INDEX(Anvendelseskode!D:D,MATCH($E1945,Anvendelseskode!$A:$A,0))</f>
        <v>Private husholdninger</v>
      </c>
      <c r="O1945" s="1" t="str">
        <f ca="1">IFERROR(INDEX(SBi!$2:$2,MATCH(G1945,SBi!$1:$1,1)),SBi!$K$2)</f>
        <v>1973-1978</v>
      </c>
      <c r="P1945" s="1">
        <f ca="1">IFERROR(INDEX(SBi!$C$3:$K$28,MATCH(E1945,SBi!$B$3:$B$28,0),MATCH(O1945,SBi!$C$2:$K$2,0)),0)</f>
        <v>112.6</v>
      </c>
      <c r="Q1945" s="19">
        <f t="shared" ca="1" si="398"/>
        <v>12.273399999999999</v>
      </c>
      <c r="R1945" s="19" t="str">
        <f ca="1">IFERROR(INDEX(VpD!$2:$2,MATCH(G1945,VpD!$1:$1,1)),VpD!$I$2)</f>
        <v>1973-1978</v>
      </c>
      <c r="S1945" s="1">
        <f ca="1">IFERROR(INDEX(VpD!$C$3:$I$27,MATCH(E1945,VpD!$B$3:$B$27,0),MATCH(R1945,VpD!$C$2:$I$2,0)),0)</f>
        <v>98</v>
      </c>
      <c r="T1945" s="19">
        <f t="shared" ca="1" si="399"/>
        <v>10.682</v>
      </c>
      <c r="U1945" s="14" t="str">
        <f t="shared" ca="1" si="400"/>
        <v xml:space="preserve">713718.43 </v>
      </c>
      <c r="V1945" s="14" t="str">
        <f t="shared" ca="1" si="401"/>
        <v>6169498.4</v>
      </c>
      <c r="W1945" s="14" t="str">
        <f t="shared" ca="1" si="402"/>
        <v>POINT(713718.43 6169498.4)</v>
      </c>
      <c r="X1945" s="14" t="str">
        <f>IFERROR(INDEX(BygningOmraade!B:B,MATCH(A1945,BygningOmraade!A:A,0)),"")</f>
        <v/>
      </c>
    </row>
    <row r="1946" spans="1:24" s="14" customFormat="1" x14ac:dyDescent="0.25">
      <c r="A1946" s="14">
        <f t="shared" si="390"/>
        <v>1946</v>
      </c>
      <c r="B1946" s="14" t="str">
        <f t="shared" ca="1" si="391"/>
        <v>72548f0f-8eba-4e30-ba3b-aae4e1f5c74b</v>
      </c>
      <c r="C1946" s="14" t="str">
        <f t="shared" ca="1" si="392"/>
        <v>0a3f507e-2000-32b8-e044-0003ba298018</v>
      </c>
      <c r="D1946" s="14">
        <f t="shared" ca="1" si="393"/>
        <v>993693</v>
      </c>
      <c r="E1946" s="1">
        <f t="shared" ca="1" si="394"/>
        <v>120</v>
      </c>
      <c r="F1946" s="1">
        <f t="shared" ca="1" si="395"/>
        <v>134</v>
      </c>
      <c r="G1946" s="1">
        <f t="shared" ca="1" si="396"/>
        <v>1972</v>
      </c>
      <c r="H1946" s="1" t="str">
        <f ca="1">IFERROR(INDEX(Varmeinstallation!B:B,MATCH(INDIRECT($A$1&amp;"L"&amp;A1946)*1,Varmeinstallation!A:A,0)),"Ingen varmeinstallationer")</f>
        <v>Centralvarme fra eget anlæg, et-kammer fyr</v>
      </c>
      <c r="I1946" s="1" t="str">
        <f ca="1">IFERROR(INDEX(Opvarmningsmiddel!B:B,MATCH(INDIRECT($A$1&amp;"M"&amp;A1946)*1,Opvarmningsmiddel!A:A,0)),"")</f>
        <v>Naturgas</v>
      </c>
      <c r="J1946" s="1">
        <f t="shared" ca="1" si="397"/>
        <v>0</v>
      </c>
      <c r="K1946" s="1" t="str">
        <f ca="1">IFERROR(INDEX(Relationstabel!$C$3:$K$10,MATCH(VALUE(INDIRECT($A$1&amp;"L"&amp;A1946)),Relationstabel!$A$3:$A$10,0),MATCH(IFERROR(VALUE(INDIRECT($A$1&amp;"M"&amp;A1946)),0),Relationstabel!$C$1:$K$1,0)),"Ingen varmeinstallationer")</f>
        <v>Naturgas</v>
      </c>
      <c r="L1946" s="1" t="str">
        <f ca="1">INDEX(Anvendelseskode!B:B,MATCH($E1946,Anvendelseskode!$A:$A,0))</f>
        <v>Fritliggende enfamilieshus (parcelhus)</v>
      </c>
      <c r="M1946" s="1" t="str">
        <f ca="1">INDEX(Anvendelseskode!C:C,MATCH($E1946,Anvendelseskode!$A:$A,0))</f>
        <v>Parcelhuse</v>
      </c>
      <c r="N1946" s="1" t="str">
        <f ca="1">INDEX(Anvendelseskode!D:D,MATCH($E1946,Anvendelseskode!$A:$A,0))</f>
        <v>Private husholdninger</v>
      </c>
      <c r="O1946" s="1" t="str">
        <f ca="1">IFERROR(INDEX(SBi!$2:$2,MATCH(G1946,SBi!$1:$1,1)),SBi!$K$2)</f>
        <v>1961-1972</v>
      </c>
      <c r="P1946" s="1">
        <f ca="1">IFERROR(INDEX(SBi!$C$3:$K$28,MATCH(E1946,SBi!$B$3:$B$28,0),MATCH(O1946,SBi!$C$2:$K$2,0)),0)</f>
        <v>134.30000000000001</v>
      </c>
      <c r="Q1946" s="19">
        <f t="shared" ca="1" si="398"/>
        <v>17.996200000000002</v>
      </c>
      <c r="R1946" s="19" t="str">
        <f ca="1">IFERROR(INDEX(VpD!$2:$2,MATCH(G1946,VpD!$1:$1,1)),VpD!$I$2)</f>
        <v>1961-1972</v>
      </c>
      <c r="S1946" s="1">
        <f ca="1">IFERROR(INDEX(VpD!$C$3:$I$27,MATCH(E1946,VpD!$B$3:$B$27,0),MATCH(R1946,VpD!$C$2:$I$2,0)),0)</f>
        <v>143</v>
      </c>
      <c r="T1946" s="19">
        <f t="shared" ca="1" si="399"/>
        <v>19.161999999999999</v>
      </c>
      <c r="U1946" s="14" t="str">
        <f t="shared" ca="1" si="400"/>
        <v xml:space="preserve">710915.14 </v>
      </c>
      <c r="V1946" s="14" t="str">
        <f t="shared" ca="1" si="401"/>
        <v>6171836.5</v>
      </c>
      <c r="W1946" s="14" t="str">
        <f t="shared" ca="1" si="402"/>
        <v>POINT(710915.14 6171836.5)</v>
      </c>
      <c r="X1946" s="14" t="str">
        <f>IFERROR(INDEX(BygningOmraade!B:B,MATCH(A1946,BygningOmraade!A:A,0)),"")</f>
        <v/>
      </c>
    </row>
    <row r="1947" spans="1:24" s="14" customFormat="1" x14ac:dyDescent="0.25">
      <c r="A1947" s="14">
        <f t="shared" si="390"/>
        <v>1947</v>
      </c>
      <c r="B1947" s="14" t="str">
        <f t="shared" ca="1" si="391"/>
        <v>729ad850-29ff-4c9d-bdbe-53c5b608ef47</v>
      </c>
      <c r="C1947" s="14" t="str">
        <f t="shared" ca="1" si="392"/>
        <v>0a3f507e-1b45-32b8-e044-0003ba298018</v>
      </c>
      <c r="D1947" s="14">
        <f t="shared" ca="1" si="393"/>
        <v>996156</v>
      </c>
      <c r="E1947" s="1">
        <f t="shared" ca="1" si="394"/>
        <v>120</v>
      </c>
      <c r="F1947" s="1">
        <f t="shared" ca="1" si="395"/>
        <v>117</v>
      </c>
      <c r="G1947" s="1">
        <f t="shared" ca="1" si="396"/>
        <v>1979</v>
      </c>
      <c r="H1947" s="1" t="str">
        <f ca="1">IFERROR(INDEX(Varmeinstallation!B:B,MATCH(INDIRECT($A$1&amp;"L"&amp;A1947)*1,Varmeinstallation!A:A,0)),"Ingen varmeinstallationer")</f>
        <v>Centralvarme fra eget anlæg, et-kammer fyr</v>
      </c>
      <c r="I1947" s="1" t="str">
        <f ca="1">IFERROR(INDEX(Opvarmningsmiddel!B:B,MATCH(INDIRECT($A$1&amp;"M"&amp;A1947)*1,Opvarmningsmiddel!A:A,0)),"")</f>
        <v>Naturgas</v>
      </c>
      <c r="J1947" s="1">
        <f t="shared" ca="1" si="397"/>
        <v>0</v>
      </c>
      <c r="K1947" s="1" t="str">
        <f ca="1">IFERROR(INDEX(Relationstabel!$C$3:$K$10,MATCH(VALUE(INDIRECT($A$1&amp;"L"&amp;A1947)),Relationstabel!$A$3:$A$10,0),MATCH(IFERROR(VALUE(INDIRECT($A$1&amp;"M"&amp;A1947)),0),Relationstabel!$C$1:$K$1,0)),"Ingen varmeinstallationer")</f>
        <v>Naturgas</v>
      </c>
      <c r="L1947" s="1" t="str">
        <f ca="1">INDEX(Anvendelseskode!B:B,MATCH($E1947,Anvendelseskode!$A:$A,0))</f>
        <v>Fritliggende enfamilieshus (parcelhus)</v>
      </c>
      <c r="M1947" s="1" t="str">
        <f ca="1">INDEX(Anvendelseskode!C:C,MATCH($E1947,Anvendelseskode!$A:$A,0))</f>
        <v>Parcelhuse</v>
      </c>
      <c r="N1947" s="1" t="str">
        <f ca="1">INDEX(Anvendelseskode!D:D,MATCH($E1947,Anvendelseskode!$A:$A,0))</f>
        <v>Private husholdninger</v>
      </c>
      <c r="O1947" s="1" t="str">
        <f ca="1">IFERROR(INDEX(SBi!$2:$2,MATCH(G1947,SBi!$1:$1,1)),SBi!$K$2)</f>
        <v>1979-1998</v>
      </c>
      <c r="P1947" s="1">
        <f ca="1">IFERROR(INDEX(SBi!$C$3:$K$28,MATCH(E1947,SBi!$B$3:$B$28,0),MATCH(O1947,SBi!$C$2:$K$2,0)),0)</f>
        <v>105.4</v>
      </c>
      <c r="Q1947" s="19">
        <f t="shared" ca="1" si="398"/>
        <v>12.331800000000001</v>
      </c>
      <c r="R1947" s="19" t="str">
        <f ca="1">IFERROR(INDEX(VpD!$2:$2,MATCH(G1947,VpD!$1:$1,1)),VpD!$I$2)</f>
        <v>1979-1998</v>
      </c>
      <c r="S1947" s="1">
        <f ca="1">IFERROR(INDEX(VpD!$C$3:$I$27,MATCH(E1947,VpD!$B$3:$B$27,0),MATCH(R1947,VpD!$C$2:$I$2,0)),0)</f>
        <v>90</v>
      </c>
      <c r="T1947" s="19">
        <f t="shared" ca="1" si="399"/>
        <v>10.53</v>
      </c>
      <c r="U1947" s="14" t="str">
        <f t="shared" ca="1" si="400"/>
        <v xml:space="preserve">713110.74 </v>
      </c>
      <c r="V1947" s="14" t="str">
        <f t="shared" ca="1" si="401"/>
        <v>6168660.29</v>
      </c>
      <c r="W1947" s="14" t="str">
        <f t="shared" ca="1" si="402"/>
        <v>POINT(713110.74 6168660.29)</v>
      </c>
      <c r="X1947" s="14" t="str">
        <f>IFERROR(INDEX(BygningOmraade!B:B,MATCH(A1947,BygningOmraade!A:A,0)),"")</f>
        <v/>
      </c>
    </row>
    <row r="1948" spans="1:24" s="14" customFormat="1" x14ac:dyDescent="0.25">
      <c r="A1948" s="14">
        <f t="shared" si="390"/>
        <v>1948</v>
      </c>
      <c r="B1948" s="14" t="str">
        <f t="shared" ca="1" si="391"/>
        <v>72a17e10-ac1c-4896-a7a5-9b6b0eca076d</v>
      </c>
      <c r="C1948" s="14" t="str">
        <f t="shared" ca="1" si="392"/>
        <v>0a3f507e-242b-32b8-e044-0003ba298018</v>
      </c>
      <c r="D1948" s="14">
        <f t="shared" ca="1" si="393"/>
        <v>994776</v>
      </c>
      <c r="E1948" s="1">
        <f t="shared" ca="1" si="394"/>
        <v>120</v>
      </c>
      <c r="F1948" s="1">
        <f t="shared" ca="1" si="395"/>
        <v>117</v>
      </c>
      <c r="G1948" s="1">
        <f t="shared" ca="1" si="396"/>
        <v>1964</v>
      </c>
      <c r="H1948" s="1" t="str">
        <f ca="1">IFERROR(INDEX(Varmeinstallation!B:B,MATCH(INDIRECT($A$1&amp;"L"&amp;A1948)*1,Varmeinstallation!A:A,0)),"Ingen varmeinstallationer")</f>
        <v>Centralvarme fra eget anlæg, et-kammer fyr</v>
      </c>
      <c r="I1948" s="1" t="str">
        <f ca="1">IFERROR(INDEX(Opvarmningsmiddel!B:B,MATCH(INDIRECT($A$1&amp;"M"&amp;A1948)*1,Opvarmningsmiddel!A:A,0)),"")</f>
        <v>Naturgas</v>
      </c>
      <c r="J1948" s="1">
        <f t="shared" ca="1" si="397"/>
        <v>1</v>
      </c>
      <c r="K1948" s="1" t="str">
        <f ca="1">IFERROR(INDEX(Relationstabel!$C$3:$K$10,MATCH(VALUE(INDIRECT($A$1&amp;"L"&amp;A1948)),Relationstabel!$A$3:$A$10,0),MATCH(IFERROR(VALUE(INDIRECT($A$1&amp;"M"&amp;A1948)),0),Relationstabel!$C$1:$K$1,0)),"Ingen varmeinstallationer")</f>
        <v>Naturgas</v>
      </c>
      <c r="L1948" s="1" t="str">
        <f ca="1">INDEX(Anvendelseskode!B:B,MATCH($E1948,Anvendelseskode!$A:$A,0))</f>
        <v>Fritliggende enfamilieshus (parcelhus)</v>
      </c>
      <c r="M1948" s="1" t="str">
        <f ca="1">INDEX(Anvendelseskode!C:C,MATCH($E1948,Anvendelseskode!$A:$A,0))</f>
        <v>Parcelhuse</v>
      </c>
      <c r="N1948" s="1" t="str">
        <f ca="1">INDEX(Anvendelseskode!D:D,MATCH($E1948,Anvendelseskode!$A:$A,0))</f>
        <v>Private husholdninger</v>
      </c>
      <c r="O1948" s="1" t="str">
        <f ca="1">IFERROR(INDEX(SBi!$2:$2,MATCH(G1948,SBi!$1:$1,1)),SBi!$K$2)</f>
        <v>1961-1972</v>
      </c>
      <c r="P1948" s="1">
        <f ca="1">IFERROR(INDEX(SBi!$C$3:$K$28,MATCH(E1948,SBi!$B$3:$B$28,0),MATCH(O1948,SBi!$C$2:$K$2,0)),0)</f>
        <v>134.30000000000001</v>
      </c>
      <c r="Q1948" s="19">
        <f t="shared" ca="1" si="398"/>
        <v>15.713100000000003</v>
      </c>
      <c r="R1948" s="19" t="str">
        <f ca="1">IFERROR(INDEX(VpD!$2:$2,MATCH(G1948,VpD!$1:$1,1)),VpD!$I$2)</f>
        <v>1961-1972</v>
      </c>
      <c r="S1948" s="1">
        <f ca="1">IFERROR(INDEX(VpD!$C$3:$I$27,MATCH(E1948,VpD!$B$3:$B$27,0),MATCH(R1948,VpD!$C$2:$I$2,0)),0)</f>
        <v>143</v>
      </c>
      <c r="T1948" s="19">
        <f t="shared" ca="1" si="399"/>
        <v>16.731000000000002</v>
      </c>
      <c r="U1948" s="14" t="str">
        <f t="shared" ca="1" si="400"/>
        <v xml:space="preserve">711645.85 </v>
      </c>
      <c r="V1948" s="14" t="str">
        <f t="shared" ca="1" si="401"/>
        <v>6170599.1</v>
      </c>
      <c r="W1948" s="14" t="str">
        <f t="shared" ca="1" si="402"/>
        <v>POINT(711645.85 6170599.1)</v>
      </c>
      <c r="X1948" s="14" t="str">
        <f>IFERROR(INDEX(BygningOmraade!B:B,MATCH(A1948,BygningOmraade!A:A,0)),"")</f>
        <v/>
      </c>
    </row>
    <row r="1949" spans="1:24" s="14" customFormat="1" x14ac:dyDescent="0.25">
      <c r="A1949" s="14">
        <f t="shared" si="390"/>
        <v>1949</v>
      </c>
      <c r="B1949" s="14" t="str">
        <f t="shared" ca="1" si="391"/>
        <v>72a54519-cee9-4399-8c83-f1ce4b93ae02</v>
      </c>
      <c r="C1949" s="14" t="str">
        <f t="shared" ca="1" si="392"/>
        <v>0a3f507e-1f8b-32b8-e044-0003ba298018</v>
      </c>
      <c r="D1949" s="14">
        <f t="shared" ca="1" si="393"/>
        <v>994065</v>
      </c>
      <c r="E1949" s="1">
        <f t="shared" ca="1" si="394"/>
        <v>120</v>
      </c>
      <c r="F1949" s="1">
        <f t="shared" ca="1" si="395"/>
        <v>109</v>
      </c>
      <c r="G1949" s="1">
        <f t="shared" ca="1" si="396"/>
        <v>1973</v>
      </c>
      <c r="H1949" s="1" t="str">
        <f ca="1">IFERROR(INDEX(Varmeinstallation!B:B,MATCH(INDIRECT($A$1&amp;"L"&amp;A1949)*1,Varmeinstallation!A:A,0)),"Ingen varmeinstallationer")</f>
        <v>Centralvarme fra eget anlæg, et-kammer fyr</v>
      </c>
      <c r="I1949" s="1" t="str">
        <f ca="1">IFERROR(INDEX(Opvarmningsmiddel!B:B,MATCH(INDIRECT($A$1&amp;"M"&amp;A1949)*1,Opvarmningsmiddel!A:A,0)),"")</f>
        <v>Naturgas</v>
      </c>
      <c r="J1949" s="1">
        <f t="shared" ca="1" si="397"/>
        <v>0</v>
      </c>
      <c r="K1949" s="1" t="str">
        <f ca="1">IFERROR(INDEX(Relationstabel!$C$3:$K$10,MATCH(VALUE(INDIRECT($A$1&amp;"L"&amp;A1949)),Relationstabel!$A$3:$A$10,0),MATCH(IFERROR(VALUE(INDIRECT($A$1&amp;"M"&amp;A1949)),0),Relationstabel!$C$1:$K$1,0)),"Ingen varmeinstallationer")</f>
        <v>Naturgas</v>
      </c>
      <c r="L1949" s="1" t="str">
        <f ca="1">INDEX(Anvendelseskode!B:B,MATCH($E1949,Anvendelseskode!$A:$A,0))</f>
        <v>Fritliggende enfamilieshus (parcelhus)</v>
      </c>
      <c r="M1949" s="1" t="str">
        <f ca="1">INDEX(Anvendelseskode!C:C,MATCH($E1949,Anvendelseskode!$A:$A,0))</f>
        <v>Parcelhuse</v>
      </c>
      <c r="N1949" s="1" t="str">
        <f ca="1">INDEX(Anvendelseskode!D:D,MATCH($E1949,Anvendelseskode!$A:$A,0))</f>
        <v>Private husholdninger</v>
      </c>
      <c r="O1949" s="1" t="str">
        <f ca="1">IFERROR(INDEX(SBi!$2:$2,MATCH(G1949,SBi!$1:$1,1)),SBi!$K$2)</f>
        <v>1973-1978</v>
      </c>
      <c r="P1949" s="1">
        <f ca="1">IFERROR(INDEX(SBi!$C$3:$K$28,MATCH(E1949,SBi!$B$3:$B$28,0),MATCH(O1949,SBi!$C$2:$K$2,0)),0)</f>
        <v>119.8</v>
      </c>
      <c r="Q1949" s="19">
        <f t="shared" ca="1" si="398"/>
        <v>13.058199999999999</v>
      </c>
      <c r="R1949" s="19" t="str">
        <f ca="1">IFERROR(INDEX(VpD!$2:$2,MATCH(G1949,VpD!$1:$1,1)),VpD!$I$2)</f>
        <v>1973-1978</v>
      </c>
      <c r="S1949" s="1">
        <f ca="1">IFERROR(INDEX(VpD!$C$3:$I$27,MATCH(E1949,VpD!$B$3:$B$27,0),MATCH(R1949,VpD!$C$2:$I$2,0)),0)</f>
        <v>117</v>
      </c>
      <c r="T1949" s="19">
        <f t="shared" ca="1" si="399"/>
        <v>12.753</v>
      </c>
      <c r="U1949" s="14" t="str">
        <f t="shared" ca="1" si="400"/>
        <v xml:space="preserve">711049.61 </v>
      </c>
      <c r="V1949" s="14" t="str">
        <f t="shared" ca="1" si="401"/>
        <v>6171459.78</v>
      </c>
      <c r="W1949" s="14" t="str">
        <f t="shared" ca="1" si="402"/>
        <v>POINT(711049.61 6171459.78)</v>
      </c>
      <c r="X1949" s="14" t="str">
        <f>IFERROR(INDEX(BygningOmraade!B:B,MATCH(A1949,BygningOmraade!A:A,0)),"")</f>
        <v/>
      </c>
    </row>
    <row r="1950" spans="1:24" s="14" customFormat="1" x14ac:dyDescent="0.25">
      <c r="A1950" s="14">
        <f t="shared" si="390"/>
        <v>1950</v>
      </c>
      <c r="B1950" s="14" t="str">
        <f t="shared" ca="1" si="391"/>
        <v>72b3e3c0-c5fc-42c3-8c49-14f6e04d7edc</v>
      </c>
      <c r="C1950" s="14" t="str">
        <f t="shared" ca="1" si="392"/>
        <v>0a3f507e-15d1-32b8-e044-0003ba298018</v>
      </c>
      <c r="D1950" s="14">
        <f t="shared" ca="1" si="393"/>
        <v>995012</v>
      </c>
      <c r="E1950" s="1">
        <f t="shared" ca="1" si="394"/>
        <v>120</v>
      </c>
      <c r="F1950" s="1">
        <f t="shared" ca="1" si="395"/>
        <v>452</v>
      </c>
      <c r="G1950" s="1">
        <f t="shared" ca="1" si="396"/>
        <v>1970</v>
      </c>
      <c r="H1950" s="1" t="str">
        <f ca="1">IFERROR(INDEX(Varmeinstallation!B:B,MATCH(INDIRECT($A$1&amp;"L"&amp;A1950)*1,Varmeinstallation!A:A,0)),"Ingen varmeinstallationer")</f>
        <v>Centralvarme fra eget anlæg, et-kammer fyr</v>
      </c>
      <c r="I1950" s="1" t="str">
        <f ca="1">IFERROR(INDEX(Opvarmningsmiddel!B:B,MATCH(INDIRECT($A$1&amp;"M"&amp;A1950)*1,Opvarmningsmiddel!A:A,0)),"")</f>
        <v>Naturgas</v>
      </c>
      <c r="J1950" s="1">
        <f t="shared" ca="1" si="397"/>
        <v>2</v>
      </c>
      <c r="K1950" s="1" t="str">
        <f ca="1">IFERROR(INDEX(Relationstabel!$C$3:$K$10,MATCH(VALUE(INDIRECT($A$1&amp;"L"&amp;A1950)),Relationstabel!$A$3:$A$10,0),MATCH(IFERROR(VALUE(INDIRECT($A$1&amp;"M"&amp;A1950)),0),Relationstabel!$C$1:$K$1,0)),"Ingen varmeinstallationer")</f>
        <v>Naturgas</v>
      </c>
      <c r="L1950" s="1" t="str">
        <f ca="1">INDEX(Anvendelseskode!B:B,MATCH($E1950,Anvendelseskode!$A:$A,0))</f>
        <v>Fritliggende enfamilieshus (parcelhus)</v>
      </c>
      <c r="M1950" s="1" t="str">
        <f ca="1">INDEX(Anvendelseskode!C:C,MATCH($E1950,Anvendelseskode!$A:$A,0))</f>
        <v>Parcelhuse</v>
      </c>
      <c r="N1950" s="1" t="str">
        <f ca="1">INDEX(Anvendelseskode!D:D,MATCH($E1950,Anvendelseskode!$A:$A,0))</f>
        <v>Private husholdninger</v>
      </c>
      <c r="O1950" s="1" t="str">
        <f ca="1">IFERROR(INDEX(SBi!$2:$2,MATCH(G1950,SBi!$1:$1,1)),SBi!$K$2)</f>
        <v>1961-1972</v>
      </c>
      <c r="P1950" s="1">
        <f ca="1">IFERROR(INDEX(SBi!$C$3:$K$28,MATCH(E1950,SBi!$B$3:$B$28,0),MATCH(O1950,SBi!$C$2:$K$2,0)),0)</f>
        <v>134.30000000000001</v>
      </c>
      <c r="Q1950" s="19">
        <f t="shared" ca="1" si="398"/>
        <v>60.703600000000009</v>
      </c>
      <c r="R1950" s="19" t="str">
        <f ca="1">IFERROR(INDEX(VpD!$2:$2,MATCH(G1950,VpD!$1:$1,1)),VpD!$I$2)</f>
        <v>1961-1972</v>
      </c>
      <c r="S1950" s="1">
        <f ca="1">IFERROR(INDEX(VpD!$C$3:$I$27,MATCH(E1950,VpD!$B$3:$B$27,0),MATCH(R1950,VpD!$C$2:$I$2,0)),0)</f>
        <v>143</v>
      </c>
      <c r="T1950" s="19">
        <f t="shared" ca="1" si="399"/>
        <v>64.635999999999996</v>
      </c>
      <c r="U1950" s="14" t="str">
        <f t="shared" ca="1" si="400"/>
        <v xml:space="preserve">711750.23 </v>
      </c>
      <c r="V1950" s="14" t="str">
        <f t="shared" ca="1" si="401"/>
        <v>6170795.8</v>
      </c>
      <c r="W1950" s="14" t="str">
        <f t="shared" ca="1" si="402"/>
        <v>POINT(711750.23 6170795.8)</v>
      </c>
      <c r="X1950" s="14" t="str">
        <f>IFERROR(INDEX(BygningOmraade!B:B,MATCH(A1950,BygningOmraade!A:A,0)),"")</f>
        <v/>
      </c>
    </row>
    <row r="1951" spans="1:24" s="14" customFormat="1" x14ac:dyDescent="0.25">
      <c r="A1951" s="14">
        <f t="shared" si="390"/>
        <v>1951</v>
      </c>
      <c r="B1951" s="14" t="str">
        <f t="shared" ca="1" si="391"/>
        <v>72d02621-48bc-4928-b543-addf31e25cc2</v>
      </c>
      <c r="C1951" s="14" t="str">
        <f t="shared" ca="1" si="392"/>
        <v>0a3f507e-1f22-32b8-e044-0003ba298018</v>
      </c>
      <c r="D1951" s="14">
        <f t="shared" ca="1" si="393"/>
        <v>993899</v>
      </c>
      <c r="E1951" s="1">
        <f t="shared" ca="1" si="394"/>
        <v>120</v>
      </c>
      <c r="F1951" s="1">
        <f t="shared" ca="1" si="395"/>
        <v>120</v>
      </c>
      <c r="G1951" s="1">
        <f t="shared" ca="1" si="396"/>
        <v>1984</v>
      </c>
      <c r="H1951" s="1" t="str">
        <f ca="1">IFERROR(INDEX(Varmeinstallation!B:B,MATCH(INDIRECT($A$1&amp;"L"&amp;A1951)*1,Varmeinstallation!A:A,0)),"Ingen varmeinstallationer")</f>
        <v>Fjernvarme/blokvarme (radiatorsystemer eller varmluftanlæg)</v>
      </c>
      <c r="I1951" s="1" t="str">
        <f ca="1">IFERROR(INDEX(Opvarmningsmiddel!B:B,MATCH(INDIRECT($A$1&amp;"M"&amp;A1951)*1,Opvarmningsmiddel!A:A,0)),"")</f>
        <v/>
      </c>
      <c r="J1951" s="1">
        <f t="shared" ca="1" si="397"/>
        <v>5</v>
      </c>
      <c r="K1951" s="1" t="str">
        <f ca="1">IFERROR(INDEX(Relationstabel!$C$3:$K$10,MATCH(VALUE(INDIRECT($A$1&amp;"L"&amp;A1951)),Relationstabel!$A$3:$A$10,0),MATCH(IFERROR(VALUE(INDIRECT($A$1&amp;"M"&amp;A1951)),0),Relationstabel!$C$1:$K$1,0)),"Ingen varmeinstallationer")</f>
        <v>Fjernvarme/ Blokvarme</v>
      </c>
      <c r="L1951" s="1" t="str">
        <f ca="1">INDEX(Anvendelseskode!B:B,MATCH($E1951,Anvendelseskode!$A:$A,0))</f>
        <v>Fritliggende enfamilieshus (parcelhus)</v>
      </c>
      <c r="M1951" s="1" t="str">
        <f ca="1">INDEX(Anvendelseskode!C:C,MATCH($E1951,Anvendelseskode!$A:$A,0))</f>
        <v>Parcelhuse</v>
      </c>
      <c r="N1951" s="1" t="str">
        <f ca="1">INDEX(Anvendelseskode!D:D,MATCH($E1951,Anvendelseskode!$A:$A,0))</f>
        <v>Private husholdninger</v>
      </c>
      <c r="O1951" s="1" t="str">
        <f ca="1">IFERROR(INDEX(SBi!$2:$2,MATCH(G1951,SBi!$1:$1,1)),SBi!$K$2)</f>
        <v>1979-1998</v>
      </c>
      <c r="P1951" s="1">
        <f ca="1">IFERROR(INDEX(SBi!$C$3:$K$28,MATCH(E1951,SBi!$B$3:$B$28,0),MATCH(O1951,SBi!$C$2:$K$2,0)),0)</f>
        <v>105.4</v>
      </c>
      <c r="Q1951" s="19">
        <f t="shared" ca="1" si="398"/>
        <v>12.648</v>
      </c>
      <c r="R1951" s="19" t="str">
        <f ca="1">IFERROR(INDEX(VpD!$2:$2,MATCH(G1951,VpD!$1:$1,1)),VpD!$I$2)</f>
        <v>1979-1998</v>
      </c>
      <c r="S1951" s="1">
        <f ca="1">IFERROR(INDEX(VpD!$C$3:$I$27,MATCH(E1951,VpD!$B$3:$B$27,0),MATCH(R1951,VpD!$C$2:$I$2,0)),0)</f>
        <v>90</v>
      </c>
      <c r="T1951" s="19">
        <f t="shared" ca="1" si="399"/>
        <v>10.8</v>
      </c>
      <c r="U1951" s="14" t="str">
        <f t="shared" ca="1" si="400"/>
        <v xml:space="preserve">711211.6 </v>
      </c>
      <c r="V1951" s="14" t="str">
        <f t="shared" ca="1" si="401"/>
        <v>6171653.93</v>
      </c>
      <c r="W1951" s="14" t="str">
        <f t="shared" ca="1" si="402"/>
        <v>POINT(711211.6 6171653.93)</v>
      </c>
      <c r="X1951" s="14" t="str">
        <f>IFERROR(INDEX(BygningOmraade!B:B,MATCH(A1951,BygningOmraade!A:A,0)),"")</f>
        <v/>
      </c>
    </row>
    <row r="1952" spans="1:24" s="14" customFormat="1" x14ac:dyDescent="0.25">
      <c r="A1952" s="14">
        <f t="shared" si="390"/>
        <v>1952</v>
      </c>
      <c r="B1952" s="14" t="str">
        <f t="shared" ca="1" si="391"/>
        <v>72e0a9de-d2c2-44d8-9e97-1e6a37e899cf</v>
      </c>
      <c r="C1952" s="14" t="str">
        <f t="shared" ca="1" si="392"/>
        <v>0a3f507e-18bb-32b8-e044-0003ba298018</v>
      </c>
      <c r="D1952" s="14">
        <f t="shared" ca="1" si="393"/>
        <v>994231</v>
      </c>
      <c r="E1952" s="1">
        <f t="shared" ca="1" si="394"/>
        <v>130</v>
      </c>
      <c r="F1952" s="1">
        <f t="shared" ca="1" si="395"/>
        <v>107</v>
      </c>
      <c r="G1952" s="1">
        <f t="shared" ca="1" si="396"/>
        <v>1988</v>
      </c>
      <c r="H1952" s="1" t="str">
        <f ca="1">IFERROR(INDEX(Varmeinstallation!B:B,MATCH(INDIRECT($A$1&amp;"L"&amp;A1952)*1,Varmeinstallation!A:A,0)),"Ingen varmeinstallationer")</f>
        <v>Fjernvarme/blokvarme (radiatorsystemer eller varmluftanlæg)</v>
      </c>
      <c r="I1952" s="1" t="str">
        <f ca="1">IFERROR(INDEX(Opvarmningsmiddel!B:B,MATCH(INDIRECT($A$1&amp;"M"&amp;A1952)*1,Opvarmningsmiddel!A:A,0)),"")</f>
        <v/>
      </c>
      <c r="J1952" s="1">
        <f t="shared" ca="1" si="397"/>
        <v>0</v>
      </c>
      <c r="K1952" s="1" t="str">
        <f ca="1">IFERROR(INDEX(Relationstabel!$C$3:$K$10,MATCH(VALUE(INDIRECT($A$1&amp;"L"&amp;A1952)),Relationstabel!$A$3:$A$10,0),MATCH(IFERROR(VALUE(INDIRECT($A$1&amp;"M"&amp;A1952)),0),Relationstabel!$C$1:$K$1,0)),"Ingen varmeinstallationer")</f>
        <v>Fjernvarme/ Blokvarme</v>
      </c>
      <c r="L1952" s="1" t="str">
        <f ca="1">INDEX(Anvendelseskode!B:B,MATCH($E1952,Anvendelseskode!$A:$A,0))</f>
        <v>Række-, kæde-, dobbelthus (lodret adskillelse mellem enhederne)</v>
      </c>
      <c r="M1952" s="1" t="str">
        <f ca="1">INDEX(Anvendelseskode!C:C,MATCH($E1952,Anvendelseskode!$A:$A,0))</f>
        <v>Række-, kæde og dobbelthuse</v>
      </c>
      <c r="N1952" s="1" t="str">
        <f ca="1">INDEX(Anvendelseskode!D:D,MATCH($E1952,Anvendelseskode!$A:$A,0))</f>
        <v>Private husholdninger</v>
      </c>
      <c r="O1952" s="1" t="str">
        <f ca="1">IFERROR(INDEX(SBi!$2:$2,MATCH(G1952,SBi!$1:$1,1)),SBi!$K$2)</f>
        <v>1979-1998</v>
      </c>
      <c r="P1952" s="1">
        <f ca="1">IFERROR(INDEX(SBi!$C$3:$K$28,MATCH(E1952,SBi!$B$3:$B$28,0),MATCH(O1952,SBi!$C$2:$K$2,0)),0)</f>
        <v>96.8</v>
      </c>
      <c r="Q1952" s="19">
        <f t="shared" ca="1" si="398"/>
        <v>10.3576</v>
      </c>
      <c r="R1952" s="19" t="str">
        <f ca="1">IFERROR(INDEX(VpD!$2:$2,MATCH(G1952,VpD!$1:$1,1)),VpD!$I$2)</f>
        <v>1979-1998</v>
      </c>
      <c r="S1952" s="1">
        <f ca="1">IFERROR(INDEX(VpD!$C$3:$I$27,MATCH(E1952,VpD!$B$3:$B$27,0),MATCH(R1952,VpD!$C$2:$I$2,0)),0)</f>
        <v>74</v>
      </c>
      <c r="T1952" s="19">
        <f t="shared" ca="1" si="399"/>
        <v>7.9180000000000001</v>
      </c>
      <c r="U1952" s="14" t="str">
        <f t="shared" ca="1" si="400"/>
        <v xml:space="preserve">711362.24 </v>
      </c>
      <c r="V1952" s="14" t="str">
        <f t="shared" ca="1" si="401"/>
        <v>6171757.61</v>
      </c>
      <c r="W1952" s="14" t="str">
        <f t="shared" ca="1" si="402"/>
        <v>POINT(711362.24 6171757.61)</v>
      </c>
      <c r="X1952" s="14" t="str">
        <f>IFERROR(INDEX(BygningOmraade!B:B,MATCH(A1952,BygningOmraade!A:A,0)),"")</f>
        <v/>
      </c>
    </row>
    <row r="1953" spans="1:24" s="14" customFormat="1" x14ac:dyDescent="0.25">
      <c r="A1953" s="14">
        <f t="shared" si="390"/>
        <v>1953</v>
      </c>
      <c r="B1953" s="14" t="str">
        <f t="shared" ca="1" si="391"/>
        <v>72edf661-d44e-4184-8339-0c31d9903699</v>
      </c>
      <c r="C1953" s="14" t="str">
        <f t="shared" ca="1" si="392"/>
        <v>0a3f507e-162d-32b8-e044-0003ba298018</v>
      </c>
      <c r="D1953" s="14">
        <f t="shared" ca="1" si="393"/>
        <v>997228</v>
      </c>
      <c r="E1953" s="1">
        <f t="shared" ca="1" si="394"/>
        <v>130</v>
      </c>
      <c r="F1953" s="1">
        <f t="shared" ca="1" si="395"/>
        <v>109</v>
      </c>
      <c r="G1953" s="1">
        <f t="shared" ca="1" si="396"/>
        <v>1978</v>
      </c>
      <c r="H1953" s="1" t="str">
        <f ca="1">IFERROR(INDEX(Varmeinstallation!B:B,MATCH(INDIRECT($A$1&amp;"L"&amp;A1953)*1,Varmeinstallation!A:A,0)),"Ingen varmeinstallationer")</f>
        <v>Fjernvarme/blokvarme (radiatorsystemer eller varmluftanlæg)</v>
      </c>
      <c r="I1953" s="1" t="str">
        <f ca="1">IFERROR(INDEX(Opvarmningsmiddel!B:B,MATCH(INDIRECT($A$1&amp;"M"&amp;A1953)*1,Opvarmningsmiddel!A:A,0)),"")</f>
        <v/>
      </c>
      <c r="J1953" s="1">
        <f t="shared" ca="1" si="397"/>
        <v>0</v>
      </c>
      <c r="K1953" s="1" t="str">
        <f ca="1">IFERROR(INDEX(Relationstabel!$C$3:$K$10,MATCH(VALUE(INDIRECT($A$1&amp;"L"&amp;A1953)),Relationstabel!$A$3:$A$10,0),MATCH(IFERROR(VALUE(INDIRECT($A$1&amp;"M"&amp;A1953)),0),Relationstabel!$C$1:$K$1,0)),"Ingen varmeinstallationer")</f>
        <v>Fjernvarme/ Blokvarme</v>
      </c>
      <c r="L1953" s="1" t="str">
        <f ca="1">INDEX(Anvendelseskode!B:B,MATCH($E1953,Anvendelseskode!$A:$A,0))</f>
        <v>Række-, kæde-, dobbelthus (lodret adskillelse mellem enhederne)</v>
      </c>
      <c r="M1953" s="1" t="str">
        <f ca="1">INDEX(Anvendelseskode!C:C,MATCH($E1953,Anvendelseskode!$A:$A,0))</f>
        <v>Række-, kæde og dobbelthuse</v>
      </c>
      <c r="N1953" s="1" t="str">
        <f ca="1">INDEX(Anvendelseskode!D:D,MATCH($E1953,Anvendelseskode!$A:$A,0))</f>
        <v>Private husholdninger</v>
      </c>
      <c r="O1953" s="1" t="str">
        <f ca="1">IFERROR(INDEX(SBi!$2:$2,MATCH(G1953,SBi!$1:$1,1)),SBi!$K$2)</f>
        <v>1973-1978</v>
      </c>
      <c r="P1953" s="1">
        <f ca="1">IFERROR(INDEX(SBi!$C$3:$K$28,MATCH(E1953,SBi!$B$3:$B$28,0),MATCH(O1953,SBi!$C$2:$K$2,0)),0)</f>
        <v>112.6</v>
      </c>
      <c r="Q1953" s="19">
        <f t="shared" ca="1" si="398"/>
        <v>12.273399999999999</v>
      </c>
      <c r="R1953" s="19" t="str">
        <f ca="1">IFERROR(INDEX(VpD!$2:$2,MATCH(G1953,VpD!$1:$1,1)),VpD!$I$2)</f>
        <v>1973-1978</v>
      </c>
      <c r="S1953" s="1">
        <f ca="1">IFERROR(INDEX(VpD!$C$3:$I$27,MATCH(E1953,VpD!$B$3:$B$27,0),MATCH(R1953,VpD!$C$2:$I$2,0)),0)</f>
        <v>98</v>
      </c>
      <c r="T1953" s="19">
        <f t="shared" ca="1" si="399"/>
        <v>10.682</v>
      </c>
      <c r="U1953" s="14" t="str">
        <f t="shared" ca="1" si="400"/>
        <v xml:space="preserve">713728.64 </v>
      </c>
      <c r="V1953" s="14" t="str">
        <f t="shared" ca="1" si="401"/>
        <v>6169480.92</v>
      </c>
      <c r="W1953" s="14" t="str">
        <f t="shared" ca="1" si="402"/>
        <v>POINT(713728.64 6169480.92)</v>
      </c>
      <c r="X1953" s="14" t="str">
        <f>IFERROR(INDEX(BygningOmraade!B:B,MATCH(A1953,BygningOmraade!A:A,0)),"")</f>
        <v/>
      </c>
    </row>
    <row r="1954" spans="1:24" s="14" customFormat="1" x14ac:dyDescent="0.25">
      <c r="A1954" s="14">
        <f t="shared" si="390"/>
        <v>1954</v>
      </c>
      <c r="B1954" s="14" t="str">
        <f t="shared" ca="1" si="391"/>
        <v>72fadc02-1b28-462d-b6f0-c73b92c76437</v>
      </c>
      <c r="C1954" s="14" t="str">
        <f t="shared" ca="1" si="392"/>
        <v>0a3f507e-17c6-32b8-e044-0003ba298018</v>
      </c>
      <c r="D1954" s="14">
        <f t="shared" ca="1" si="393"/>
        <v>996266</v>
      </c>
      <c r="E1954" s="1">
        <f t="shared" ca="1" si="394"/>
        <v>120</v>
      </c>
      <c r="F1954" s="1">
        <f t="shared" ca="1" si="395"/>
        <v>106</v>
      </c>
      <c r="G1954" s="1">
        <f t="shared" ca="1" si="396"/>
        <v>1986</v>
      </c>
      <c r="H1954" s="1" t="str">
        <f ca="1">IFERROR(INDEX(Varmeinstallation!B:B,MATCH(INDIRECT($A$1&amp;"L"&amp;A1954)*1,Varmeinstallation!A:A,0)),"Ingen varmeinstallationer")</f>
        <v>Elovne, elpaneler</v>
      </c>
      <c r="I1954" s="1" t="str">
        <f ca="1">IFERROR(INDEX(Opvarmningsmiddel!B:B,MATCH(INDIRECT($A$1&amp;"M"&amp;A1954)*1,Opvarmningsmiddel!A:A,0)),"")</f>
        <v>Elektricitet</v>
      </c>
      <c r="J1954" s="1">
        <f t="shared" ca="1" si="397"/>
        <v>2</v>
      </c>
      <c r="K1954" s="1" t="str">
        <f ca="1">IFERROR(INDEX(Relationstabel!$C$3:$K$10,MATCH(VALUE(INDIRECT($A$1&amp;"L"&amp;A1954)),Relationstabel!$A$3:$A$10,0),MATCH(IFERROR(VALUE(INDIRECT($A$1&amp;"M"&amp;A1954)),0),Relationstabel!$C$1:$K$1,0)),"Ingen varmeinstallationer")</f>
        <v>Elvarme</v>
      </c>
      <c r="L1954" s="1" t="str">
        <f ca="1">INDEX(Anvendelseskode!B:B,MATCH($E1954,Anvendelseskode!$A:$A,0))</f>
        <v>Fritliggende enfamilieshus (parcelhus)</v>
      </c>
      <c r="M1954" s="1" t="str">
        <f ca="1">INDEX(Anvendelseskode!C:C,MATCH($E1954,Anvendelseskode!$A:$A,0))</f>
        <v>Parcelhuse</v>
      </c>
      <c r="N1954" s="1" t="str">
        <f ca="1">INDEX(Anvendelseskode!D:D,MATCH($E1954,Anvendelseskode!$A:$A,0))</f>
        <v>Private husholdninger</v>
      </c>
      <c r="O1954" s="1" t="str">
        <f ca="1">IFERROR(INDEX(SBi!$2:$2,MATCH(G1954,SBi!$1:$1,1)),SBi!$K$2)</f>
        <v>1979-1998</v>
      </c>
      <c r="P1954" s="1">
        <f ca="1">IFERROR(INDEX(SBi!$C$3:$K$28,MATCH(E1954,SBi!$B$3:$B$28,0),MATCH(O1954,SBi!$C$2:$K$2,0)),0)</f>
        <v>105.4</v>
      </c>
      <c r="Q1954" s="19">
        <f t="shared" ca="1" si="398"/>
        <v>11.172400000000001</v>
      </c>
      <c r="R1954" s="19" t="str">
        <f ca="1">IFERROR(INDEX(VpD!$2:$2,MATCH(G1954,VpD!$1:$1,1)),VpD!$I$2)</f>
        <v>1979-1998</v>
      </c>
      <c r="S1954" s="1">
        <f ca="1">IFERROR(INDEX(VpD!$C$3:$I$27,MATCH(E1954,VpD!$B$3:$B$27,0),MATCH(R1954,VpD!$C$2:$I$2,0)),0)</f>
        <v>90</v>
      </c>
      <c r="T1954" s="19">
        <f t="shared" ca="1" si="399"/>
        <v>9.5399999999999991</v>
      </c>
      <c r="U1954" s="14" t="str">
        <f t="shared" ca="1" si="400"/>
        <v xml:space="preserve">713002.38 </v>
      </c>
      <c r="V1954" s="14" t="str">
        <f t="shared" ca="1" si="401"/>
        <v>6168762.21</v>
      </c>
      <c r="W1954" s="14" t="str">
        <f t="shared" ca="1" si="402"/>
        <v>POINT(713002.38 6168762.21)</v>
      </c>
      <c r="X1954" s="14" t="str">
        <f>IFERROR(INDEX(BygningOmraade!B:B,MATCH(A1954,BygningOmraade!A:A,0)),"")</f>
        <v/>
      </c>
    </row>
    <row r="1955" spans="1:24" s="14" customFormat="1" x14ac:dyDescent="0.25">
      <c r="A1955" s="14">
        <f t="shared" si="390"/>
        <v>1955</v>
      </c>
      <c r="B1955" s="14" t="str">
        <f t="shared" ca="1" si="391"/>
        <v>72fed9a9-021f-4e2f-9a96-813ee7a4b65a</v>
      </c>
      <c r="C1955" s="14" t="str">
        <f t="shared" ca="1" si="392"/>
        <v>0a3f507e-23d5-32b8-e044-0003ba298018</v>
      </c>
      <c r="D1955" s="14">
        <f t="shared" ca="1" si="393"/>
        <v>995985</v>
      </c>
      <c r="E1955" s="1">
        <f t="shared" ca="1" si="394"/>
        <v>220</v>
      </c>
      <c r="F1955" s="1">
        <f t="shared" ca="1" si="395"/>
        <v>24</v>
      </c>
      <c r="G1955" s="1">
        <f t="shared" ca="1" si="396"/>
        <v>1981</v>
      </c>
      <c r="H1955" s="1" t="str">
        <f ca="1">IFERROR(INDEX(Varmeinstallation!B:B,MATCH(INDIRECT($A$1&amp;"L"&amp;A1955)*1,Varmeinstallation!A:A,0)),"Ingen varmeinstallationer")</f>
        <v>Ingen varmeinstallationer</v>
      </c>
      <c r="I1955" s="1" t="str">
        <f ca="1">IFERROR(INDEX(Opvarmningsmiddel!B:B,MATCH(INDIRECT($A$1&amp;"M"&amp;A1955)*1,Opvarmningsmiddel!A:A,0)),"")</f>
        <v/>
      </c>
      <c r="J1955" s="1">
        <f t="shared" ca="1" si="397"/>
        <v>0</v>
      </c>
      <c r="K1955" s="1" t="str">
        <f ca="1">IFERROR(INDEX(Relationstabel!$C$3:$K$10,MATCH(VALUE(INDIRECT($A$1&amp;"L"&amp;A1955)),Relationstabel!$A$3:$A$10,0),MATCH(IFERROR(VALUE(INDIRECT($A$1&amp;"M"&amp;A1955)),0),Relationstabel!$C$1:$K$1,0)),"Ingen varmeinstallationer")</f>
        <v>Ingen varmeinstallation</v>
      </c>
      <c r="L1955" s="1" t="str">
        <f ca="1">INDEX(Anvendelseskode!B:B,MATCH($E1955,Anvendelseskode!$A:$A,0))</f>
        <v>Bygning til erhvervsmæssig produktion vedrørende industri, håndværk m.v. (fabrik, værksted o.lign.)</v>
      </c>
      <c r="M1955" s="1" t="str">
        <f ca="1">INDEX(Anvendelseskode!C:C,MATCH($E1955,Anvendelseskode!$A:$A,0))</f>
        <v>Fabrikker, værksteder o.l.</v>
      </c>
      <c r="N1955" s="1" t="str">
        <f ca="1">INDEX(Anvendelseskode!D:D,MATCH($E1955,Anvendelseskode!$A:$A,0))</f>
        <v>Industri</v>
      </c>
      <c r="O1955" s="1" t="str">
        <f ca="1">IFERROR(INDEX(SBi!$2:$2,MATCH(G1955,SBi!$1:$1,1)),SBi!$K$2)</f>
        <v>1979-1998</v>
      </c>
      <c r="P1955" s="1">
        <f ca="1">IFERROR(INDEX(SBi!$C$3:$K$28,MATCH(E1955,SBi!$B$3:$B$28,0),MATCH(O1955,SBi!$C$2:$K$2,0)),0)</f>
        <v>66</v>
      </c>
      <c r="Q1955" s="19">
        <f t="shared" ca="1" si="398"/>
        <v>1.5840000000000001</v>
      </c>
      <c r="R1955" s="19" t="str">
        <f ca="1">IFERROR(INDEX(VpD!$2:$2,MATCH(G1955,VpD!$1:$1,1)),VpD!$I$2)</f>
        <v>1979-1998</v>
      </c>
      <c r="S1955" s="1">
        <f ca="1">IFERROR(INDEX(VpD!$C$3:$I$27,MATCH(E1955,VpD!$B$3:$B$27,0),MATCH(R1955,VpD!$C$2:$I$2,0)),0)</f>
        <v>66</v>
      </c>
      <c r="T1955" s="19">
        <f t="shared" ca="1" si="399"/>
        <v>1.5840000000000001</v>
      </c>
      <c r="U1955" s="14" t="str">
        <f t="shared" ca="1" si="400"/>
        <v xml:space="preserve">712635.46 </v>
      </c>
      <c r="V1955" s="14" t="str">
        <f t="shared" ca="1" si="401"/>
        <v>6171676.67</v>
      </c>
      <c r="W1955" s="14" t="str">
        <f t="shared" ca="1" si="402"/>
        <v>POINT(712635.46 6171676.67)</v>
      </c>
      <c r="X1955" s="14" t="str">
        <f>IFERROR(INDEX(BygningOmraade!B:B,MATCH(A1955,BygningOmraade!A:A,0)),"")</f>
        <v/>
      </c>
    </row>
    <row r="1956" spans="1:24" s="14" customFormat="1" x14ac:dyDescent="0.25">
      <c r="A1956" s="14">
        <f t="shared" si="390"/>
        <v>1956</v>
      </c>
      <c r="B1956" s="14" t="str">
        <f t="shared" ca="1" si="391"/>
        <v>72ff66dd-1297-4834-8f3f-bc0228dbd74d</v>
      </c>
      <c r="C1956" s="14" t="str">
        <f t="shared" ca="1" si="392"/>
        <v>0a3f507e-1e6b-32b8-e044-0003ba298018</v>
      </c>
      <c r="D1956" s="14">
        <f t="shared" ca="1" si="393"/>
        <v>994388</v>
      </c>
      <c r="E1956" s="1">
        <f t="shared" ca="1" si="394"/>
        <v>120</v>
      </c>
      <c r="F1956" s="1">
        <f t="shared" ca="1" si="395"/>
        <v>182</v>
      </c>
      <c r="G1956" s="1">
        <f t="shared" ca="1" si="396"/>
        <v>1981</v>
      </c>
      <c r="H1956" s="1" t="str">
        <f ca="1">IFERROR(INDEX(Varmeinstallation!B:B,MATCH(INDIRECT($A$1&amp;"L"&amp;A1956)*1,Varmeinstallation!A:A,0)),"Ingen varmeinstallationer")</f>
        <v>Centralvarme fra eget anlæg, et-kammer fyr</v>
      </c>
      <c r="I1956" s="1" t="str">
        <f ca="1">IFERROR(INDEX(Opvarmningsmiddel!B:B,MATCH(INDIRECT($A$1&amp;"M"&amp;A1956)*1,Opvarmningsmiddel!A:A,0)),"")</f>
        <v>Naturgas</v>
      </c>
      <c r="J1956" s="1">
        <f t="shared" ca="1" si="397"/>
        <v>2</v>
      </c>
      <c r="K1956" s="1" t="str">
        <f ca="1">IFERROR(INDEX(Relationstabel!$C$3:$K$10,MATCH(VALUE(INDIRECT($A$1&amp;"L"&amp;A1956)),Relationstabel!$A$3:$A$10,0),MATCH(IFERROR(VALUE(INDIRECT($A$1&amp;"M"&amp;A1956)),0),Relationstabel!$C$1:$K$1,0)),"Ingen varmeinstallationer")</f>
        <v>Naturgas</v>
      </c>
      <c r="L1956" s="1" t="str">
        <f ca="1">INDEX(Anvendelseskode!B:B,MATCH($E1956,Anvendelseskode!$A:$A,0))</f>
        <v>Fritliggende enfamilieshus (parcelhus)</v>
      </c>
      <c r="M1956" s="1" t="str">
        <f ca="1">INDEX(Anvendelseskode!C:C,MATCH($E1956,Anvendelseskode!$A:$A,0))</f>
        <v>Parcelhuse</v>
      </c>
      <c r="N1956" s="1" t="str">
        <f ca="1">INDEX(Anvendelseskode!D:D,MATCH($E1956,Anvendelseskode!$A:$A,0))</f>
        <v>Private husholdninger</v>
      </c>
      <c r="O1956" s="1" t="str">
        <f ca="1">IFERROR(INDEX(SBi!$2:$2,MATCH(G1956,SBi!$1:$1,1)),SBi!$K$2)</f>
        <v>1979-1998</v>
      </c>
      <c r="P1956" s="1">
        <f ca="1">IFERROR(INDEX(SBi!$C$3:$K$28,MATCH(E1956,SBi!$B$3:$B$28,0),MATCH(O1956,SBi!$C$2:$K$2,0)),0)</f>
        <v>105.4</v>
      </c>
      <c r="Q1956" s="19">
        <f t="shared" ca="1" si="398"/>
        <v>19.1828</v>
      </c>
      <c r="R1956" s="19" t="str">
        <f ca="1">IFERROR(INDEX(VpD!$2:$2,MATCH(G1956,VpD!$1:$1,1)),VpD!$I$2)</f>
        <v>1979-1998</v>
      </c>
      <c r="S1956" s="1">
        <f ca="1">IFERROR(INDEX(VpD!$C$3:$I$27,MATCH(E1956,VpD!$B$3:$B$27,0),MATCH(R1956,VpD!$C$2:$I$2,0)),0)</f>
        <v>90</v>
      </c>
      <c r="T1956" s="19">
        <f t="shared" ca="1" si="399"/>
        <v>16.38</v>
      </c>
      <c r="U1956" s="14" t="str">
        <f t="shared" ca="1" si="400"/>
        <v xml:space="preserve">711564.29 </v>
      </c>
      <c r="V1956" s="14" t="str">
        <f t="shared" ca="1" si="401"/>
        <v>6171892.59</v>
      </c>
      <c r="W1956" s="14" t="str">
        <f t="shared" ca="1" si="402"/>
        <v>POINT(711564.29 6171892.59)</v>
      </c>
      <c r="X1956" s="14" t="str">
        <f>IFERROR(INDEX(BygningOmraade!B:B,MATCH(A1956,BygningOmraade!A:A,0)),"")</f>
        <v/>
      </c>
    </row>
    <row r="1957" spans="1:24" s="14" customFormat="1" x14ac:dyDescent="0.25">
      <c r="A1957" s="14">
        <f t="shared" si="390"/>
        <v>1957</v>
      </c>
      <c r="B1957" s="14" t="str">
        <f t="shared" ca="1" si="391"/>
        <v>730f65a9-3980-44c8-af26-6d173b721373</v>
      </c>
      <c r="C1957" s="14" t="str">
        <f t="shared" ca="1" si="392"/>
        <v>0a3f507e-232a-32b8-e044-0003ba298018</v>
      </c>
      <c r="D1957" s="14">
        <f t="shared" ca="1" si="393"/>
        <v>995507</v>
      </c>
      <c r="E1957" s="1">
        <f t="shared" ca="1" si="394"/>
        <v>120</v>
      </c>
      <c r="F1957" s="1">
        <f t="shared" ca="1" si="395"/>
        <v>187</v>
      </c>
      <c r="G1957" s="1">
        <f t="shared" ca="1" si="396"/>
        <v>1970</v>
      </c>
      <c r="H1957" s="1" t="str">
        <f ca="1">IFERROR(INDEX(Varmeinstallation!B:B,MATCH(INDIRECT($A$1&amp;"L"&amp;A1957)*1,Varmeinstallation!A:A,0)),"Ingen varmeinstallationer")</f>
        <v>Centralvarme fra eget anlæg, et-kammer fyr</v>
      </c>
      <c r="I1957" s="1" t="str">
        <f ca="1">IFERROR(INDEX(Opvarmningsmiddel!B:B,MATCH(INDIRECT($A$1&amp;"M"&amp;A1957)*1,Opvarmningsmiddel!A:A,0)),"")</f>
        <v>Naturgas</v>
      </c>
      <c r="J1957" s="1">
        <f t="shared" ca="1" si="397"/>
        <v>0</v>
      </c>
      <c r="K1957" s="1" t="str">
        <f ca="1">IFERROR(INDEX(Relationstabel!$C$3:$K$10,MATCH(VALUE(INDIRECT($A$1&amp;"L"&amp;A1957)),Relationstabel!$A$3:$A$10,0),MATCH(IFERROR(VALUE(INDIRECT($A$1&amp;"M"&amp;A1957)),0),Relationstabel!$C$1:$K$1,0)),"Ingen varmeinstallationer")</f>
        <v>Naturgas</v>
      </c>
      <c r="L1957" s="1" t="str">
        <f ca="1">INDEX(Anvendelseskode!B:B,MATCH($E1957,Anvendelseskode!$A:$A,0))</f>
        <v>Fritliggende enfamilieshus (parcelhus)</v>
      </c>
      <c r="M1957" s="1" t="str">
        <f ca="1">INDEX(Anvendelseskode!C:C,MATCH($E1957,Anvendelseskode!$A:$A,0))</f>
        <v>Parcelhuse</v>
      </c>
      <c r="N1957" s="1" t="str">
        <f ca="1">INDEX(Anvendelseskode!D:D,MATCH($E1957,Anvendelseskode!$A:$A,0))</f>
        <v>Private husholdninger</v>
      </c>
      <c r="O1957" s="1" t="str">
        <f ca="1">IFERROR(INDEX(SBi!$2:$2,MATCH(G1957,SBi!$1:$1,1)),SBi!$K$2)</f>
        <v>1961-1972</v>
      </c>
      <c r="P1957" s="1">
        <f ca="1">IFERROR(INDEX(SBi!$C$3:$K$28,MATCH(E1957,SBi!$B$3:$B$28,0),MATCH(O1957,SBi!$C$2:$K$2,0)),0)</f>
        <v>134.30000000000001</v>
      </c>
      <c r="Q1957" s="19">
        <f t="shared" ca="1" si="398"/>
        <v>25.114100000000001</v>
      </c>
      <c r="R1957" s="19" t="str">
        <f ca="1">IFERROR(INDEX(VpD!$2:$2,MATCH(G1957,VpD!$1:$1,1)),VpD!$I$2)</f>
        <v>1961-1972</v>
      </c>
      <c r="S1957" s="1">
        <f ca="1">IFERROR(INDEX(VpD!$C$3:$I$27,MATCH(E1957,VpD!$B$3:$B$27,0),MATCH(R1957,VpD!$C$2:$I$2,0)),0)</f>
        <v>143</v>
      </c>
      <c r="T1957" s="19">
        <f t="shared" ca="1" si="399"/>
        <v>26.741</v>
      </c>
      <c r="U1957" s="14" t="str">
        <f t="shared" ca="1" si="400"/>
        <v xml:space="preserve">711906.8 </v>
      </c>
      <c r="V1957" s="14" t="str">
        <f t="shared" ca="1" si="401"/>
        <v>6172298.54</v>
      </c>
      <c r="W1957" s="14" t="str">
        <f t="shared" ca="1" si="402"/>
        <v>POINT(711906.8 6172298.54)</v>
      </c>
      <c r="X1957" s="14" t="str">
        <f>IFERROR(INDEX(BygningOmraade!B:B,MATCH(A1957,BygningOmraade!A:A,0)),"")</f>
        <v/>
      </c>
    </row>
    <row r="1958" spans="1:24" s="14" customFormat="1" x14ac:dyDescent="0.25">
      <c r="A1958" s="14">
        <f t="shared" si="390"/>
        <v>1958</v>
      </c>
      <c r="B1958" s="14" t="str">
        <f t="shared" ca="1" si="391"/>
        <v>73587ea2-a13f-4072-8c90-82ec92729c3e</v>
      </c>
      <c r="C1958" s="14" t="str">
        <f t="shared" ca="1" si="392"/>
        <v>0a3f507e-1818-32b8-e044-0003ba298018</v>
      </c>
      <c r="D1958" s="14">
        <f t="shared" ca="1" si="393"/>
        <v>995373</v>
      </c>
      <c r="E1958" s="1">
        <f t="shared" ca="1" si="394"/>
        <v>120</v>
      </c>
      <c r="F1958" s="1">
        <f t="shared" ca="1" si="395"/>
        <v>144</v>
      </c>
      <c r="G1958" s="1">
        <f t="shared" ca="1" si="396"/>
        <v>1976</v>
      </c>
      <c r="H1958" s="1" t="str">
        <f ca="1">IFERROR(INDEX(Varmeinstallation!B:B,MATCH(INDIRECT($A$1&amp;"L"&amp;A1958)*1,Varmeinstallation!A:A,0)),"Ingen varmeinstallationer")</f>
        <v>Centralvarme fra eget anlæg, et-kammer fyr</v>
      </c>
      <c r="I1958" s="1" t="str">
        <f ca="1">IFERROR(INDEX(Opvarmningsmiddel!B:B,MATCH(INDIRECT($A$1&amp;"M"&amp;A1958)*1,Opvarmningsmiddel!A:A,0)),"")</f>
        <v>Fast brændsel (kul, koks, brænde m.m.)</v>
      </c>
      <c r="J1958" s="1">
        <f t="shared" ca="1" si="397"/>
        <v>0</v>
      </c>
      <c r="K1958" s="1" t="str">
        <f ca="1">IFERROR(INDEX(Relationstabel!$C$3:$K$10,MATCH(VALUE(INDIRECT($A$1&amp;"L"&amp;A1958)),Relationstabel!$A$3:$A$10,0),MATCH(IFERROR(VALUE(INDIRECT($A$1&amp;"M"&amp;A1958)),0),Relationstabel!$C$1:$K$1,0)),"Ingen varmeinstallationer")</f>
        <v>Biomasse</v>
      </c>
      <c r="L1958" s="1" t="str">
        <f ca="1">INDEX(Anvendelseskode!B:B,MATCH($E1958,Anvendelseskode!$A:$A,0))</f>
        <v>Fritliggende enfamilieshus (parcelhus)</v>
      </c>
      <c r="M1958" s="1" t="str">
        <f ca="1">INDEX(Anvendelseskode!C:C,MATCH($E1958,Anvendelseskode!$A:$A,0))</f>
        <v>Parcelhuse</v>
      </c>
      <c r="N1958" s="1" t="str">
        <f ca="1">INDEX(Anvendelseskode!D:D,MATCH($E1958,Anvendelseskode!$A:$A,0))</f>
        <v>Private husholdninger</v>
      </c>
      <c r="O1958" s="1" t="str">
        <f ca="1">IFERROR(INDEX(SBi!$2:$2,MATCH(G1958,SBi!$1:$1,1)),SBi!$K$2)</f>
        <v>1973-1978</v>
      </c>
      <c r="P1958" s="1">
        <f ca="1">IFERROR(INDEX(SBi!$C$3:$K$28,MATCH(E1958,SBi!$B$3:$B$28,0),MATCH(O1958,SBi!$C$2:$K$2,0)),0)</f>
        <v>119.8</v>
      </c>
      <c r="Q1958" s="19">
        <f t="shared" ca="1" si="398"/>
        <v>17.251200000000001</v>
      </c>
      <c r="R1958" s="19" t="str">
        <f ca="1">IFERROR(INDEX(VpD!$2:$2,MATCH(G1958,VpD!$1:$1,1)),VpD!$I$2)</f>
        <v>1973-1978</v>
      </c>
      <c r="S1958" s="1">
        <f ca="1">IFERROR(INDEX(VpD!$C$3:$I$27,MATCH(E1958,VpD!$B$3:$B$27,0),MATCH(R1958,VpD!$C$2:$I$2,0)),0)</f>
        <v>117</v>
      </c>
      <c r="T1958" s="19">
        <f t="shared" ca="1" si="399"/>
        <v>16.847999999999999</v>
      </c>
      <c r="U1958" s="14" t="str">
        <f t="shared" ca="1" si="400"/>
        <v xml:space="preserve">712070.26 </v>
      </c>
      <c r="V1958" s="14" t="str">
        <f t="shared" ca="1" si="401"/>
        <v>6169464.09</v>
      </c>
      <c r="W1958" s="14" t="str">
        <f t="shared" ca="1" si="402"/>
        <v>POINT(712070.26 6169464.09)</v>
      </c>
      <c r="X1958" s="14" t="str">
        <f>IFERROR(INDEX(BygningOmraade!B:B,MATCH(A1958,BygningOmraade!A:A,0)),"")</f>
        <v/>
      </c>
    </row>
    <row r="1959" spans="1:24" s="14" customFormat="1" x14ac:dyDescent="0.25">
      <c r="A1959" s="14">
        <f t="shared" si="390"/>
        <v>1959</v>
      </c>
      <c r="B1959" s="14" t="str">
        <f t="shared" ca="1" si="391"/>
        <v>735b73fc-37a9-4153-8692-fcd655d43df9</v>
      </c>
      <c r="C1959" s="14" t="str">
        <f t="shared" ca="1" si="392"/>
        <v>0a3f507e-1f01-32b8-e044-0003ba298018</v>
      </c>
      <c r="D1959" s="14">
        <f t="shared" ca="1" si="393"/>
        <v>995716</v>
      </c>
      <c r="E1959" s="1">
        <f t="shared" ca="1" si="394"/>
        <v>320</v>
      </c>
      <c r="F1959" s="1">
        <f t="shared" ca="1" si="395"/>
        <v>304</v>
      </c>
      <c r="G1959" s="1">
        <f t="shared" ca="1" si="396"/>
        <v>1976</v>
      </c>
      <c r="H1959" s="1" t="str">
        <f ca="1">IFERROR(INDEX(Varmeinstallation!B:B,MATCH(INDIRECT($A$1&amp;"L"&amp;A1959)*1,Varmeinstallation!A:A,0)),"Ingen varmeinstallationer")</f>
        <v>Ingen varmeinstallationer</v>
      </c>
      <c r="I1959" s="1" t="str">
        <f ca="1">IFERROR(INDEX(Opvarmningsmiddel!B:B,MATCH(INDIRECT($A$1&amp;"M"&amp;A1959)*1,Opvarmningsmiddel!A:A,0)),"")</f>
        <v/>
      </c>
      <c r="J1959" s="1">
        <f t="shared" ca="1" si="397"/>
        <v>0</v>
      </c>
      <c r="K1959" s="1" t="str">
        <f ca="1">IFERROR(INDEX(Relationstabel!$C$3:$K$10,MATCH(VALUE(INDIRECT($A$1&amp;"L"&amp;A1959)),Relationstabel!$A$3:$A$10,0),MATCH(IFERROR(VALUE(INDIRECT($A$1&amp;"M"&amp;A1959)),0),Relationstabel!$C$1:$K$1,0)),"Ingen varmeinstallationer")</f>
        <v>Ingen varmeinstallation</v>
      </c>
      <c r="L1959" s="1" t="str">
        <f ca="1">INDEX(Anvendelseskode!B:B,MATCH($E1959,Anvendelseskode!$A:$A,0))</f>
        <v>Bygning til kontor, handel, lager herunder offentlig administration</v>
      </c>
      <c r="M1959" s="1" t="str">
        <f ca="1">INDEX(Anvendelseskode!C:C,MATCH($E1959,Anvendelseskode!$A:$A,0))</f>
        <v>Kontor, handel, lager, off. adm.</v>
      </c>
      <c r="N1959" s="1" t="str">
        <f ca="1">INDEX(Anvendelseskode!D:D,MATCH($E1959,Anvendelseskode!$A:$A,0))</f>
        <v>Handel og servicevirksomheder</v>
      </c>
      <c r="O1959" s="1" t="str">
        <f ca="1">IFERROR(INDEX(SBi!$2:$2,MATCH(G1959,SBi!$1:$1,1)),SBi!$K$2)</f>
        <v>1973-1978</v>
      </c>
      <c r="P1959" s="1">
        <f ca="1">IFERROR(INDEX(SBi!$C$3:$K$28,MATCH(E1959,SBi!$B$3:$B$28,0),MATCH(O1959,SBi!$C$2:$K$2,0)),0)</f>
        <v>120</v>
      </c>
      <c r="Q1959" s="19">
        <f t="shared" ca="1" si="398"/>
        <v>36.479999999999997</v>
      </c>
      <c r="R1959" s="19" t="str">
        <f ca="1">IFERROR(INDEX(VpD!$2:$2,MATCH(G1959,VpD!$1:$1,1)),VpD!$I$2)</f>
        <v>1973-1978</v>
      </c>
      <c r="S1959" s="1">
        <f ca="1">IFERROR(INDEX(VpD!$C$3:$I$27,MATCH(E1959,VpD!$B$3:$B$27,0),MATCH(R1959,VpD!$C$2:$I$2,0)),0)</f>
        <v>105</v>
      </c>
      <c r="T1959" s="19">
        <f t="shared" ca="1" si="399"/>
        <v>31.92</v>
      </c>
      <c r="U1959" s="14" t="str">
        <f t="shared" ca="1" si="400"/>
        <v xml:space="preserve">712297.87 </v>
      </c>
      <c r="V1959" s="14" t="str">
        <f t="shared" ca="1" si="401"/>
        <v>6172022.91</v>
      </c>
      <c r="W1959" s="14" t="str">
        <f t="shared" ca="1" si="402"/>
        <v>POINT(712297.87 6172022.91)</v>
      </c>
      <c r="X1959" s="14" t="str">
        <f>IFERROR(INDEX(BygningOmraade!B:B,MATCH(A1959,BygningOmraade!A:A,0)),"")</f>
        <v/>
      </c>
    </row>
    <row r="1960" spans="1:24" s="14" customFormat="1" x14ac:dyDescent="0.25">
      <c r="A1960" s="14">
        <f t="shared" si="390"/>
        <v>1960</v>
      </c>
      <c r="B1960" s="14" t="str">
        <f t="shared" ca="1" si="391"/>
        <v>73698ad3-0ab2-409c-952f-b7091c472712</v>
      </c>
      <c r="C1960" s="14" t="str">
        <f t="shared" ca="1" si="392"/>
        <v>0a3f507e-2180-32b8-e044-0003ba298018</v>
      </c>
      <c r="D1960" s="14">
        <f t="shared" ca="1" si="393"/>
        <v>997190</v>
      </c>
      <c r="E1960" s="1">
        <f t="shared" ca="1" si="394"/>
        <v>130</v>
      </c>
      <c r="F1960" s="1">
        <f t="shared" ca="1" si="395"/>
        <v>109</v>
      </c>
      <c r="G1960" s="1">
        <f t="shared" ca="1" si="396"/>
        <v>1978</v>
      </c>
      <c r="H1960" s="1" t="str">
        <f ca="1">IFERROR(INDEX(Varmeinstallation!B:B,MATCH(INDIRECT($A$1&amp;"L"&amp;A1960)*1,Varmeinstallation!A:A,0)),"Ingen varmeinstallationer")</f>
        <v>Fjernvarme/blokvarme (radiatorsystemer eller varmluftanlæg)</v>
      </c>
      <c r="I1960" s="1" t="str">
        <f ca="1">IFERROR(INDEX(Opvarmningsmiddel!B:B,MATCH(INDIRECT($A$1&amp;"M"&amp;A1960)*1,Opvarmningsmiddel!A:A,0)),"")</f>
        <v/>
      </c>
      <c r="J1960" s="1">
        <f t="shared" ca="1" si="397"/>
        <v>0</v>
      </c>
      <c r="K1960" s="1" t="str">
        <f ca="1">IFERROR(INDEX(Relationstabel!$C$3:$K$10,MATCH(VALUE(INDIRECT($A$1&amp;"L"&amp;A1960)),Relationstabel!$A$3:$A$10,0),MATCH(IFERROR(VALUE(INDIRECT($A$1&amp;"M"&amp;A1960)),0),Relationstabel!$C$1:$K$1,0)),"Ingen varmeinstallationer")</f>
        <v>Fjernvarme/ Blokvarme</v>
      </c>
      <c r="L1960" s="1" t="str">
        <f ca="1">INDEX(Anvendelseskode!B:B,MATCH($E1960,Anvendelseskode!$A:$A,0))</f>
        <v>Række-, kæde-, dobbelthus (lodret adskillelse mellem enhederne)</v>
      </c>
      <c r="M1960" s="1" t="str">
        <f ca="1">INDEX(Anvendelseskode!C:C,MATCH($E1960,Anvendelseskode!$A:$A,0))</f>
        <v>Række-, kæde og dobbelthuse</v>
      </c>
      <c r="N1960" s="1" t="str">
        <f ca="1">INDEX(Anvendelseskode!D:D,MATCH($E1960,Anvendelseskode!$A:$A,0))</f>
        <v>Private husholdninger</v>
      </c>
      <c r="O1960" s="1" t="str">
        <f ca="1">IFERROR(INDEX(SBi!$2:$2,MATCH(G1960,SBi!$1:$1,1)),SBi!$K$2)</f>
        <v>1973-1978</v>
      </c>
      <c r="P1960" s="1">
        <f ca="1">IFERROR(INDEX(SBi!$C$3:$K$28,MATCH(E1960,SBi!$B$3:$B$28,0),MATCH(O1960,SBi!$C$2:$K$2,0)),0)</f>
        <v>112.6</v>
      </c>
      <c r="Q1960" s="19">
        <f t="shared" ca="1" si="398"/>
        <v>12.273399999999999</v>
      </c>
      <c r="R1960" s="19" t="str">
        <f ca="1">IFERROR(INDEX(VpD!$2:$2,MATCH(G1960,VpD!$1:$1,1)),VpD!$I$2)</f>
        <v>1973-1978</v>
      </c>
      <c r="S1960" s="1">
        <f ca="1">IFERROR(INDEX(VpD!$C$3:$I$27,MATCH(E1960,VpD!$B$3:$B$27,0),MATCH(R1960,VpD!$C$2:$I$2,0)),0)</f>
        <v>98</v>
      </c>
      <c r="T1960" s="19">
        <f t="shared" ca="1" si="399"/>
        <v>10.682</v>
      </c>
      <c r="U1960" s="14" t="str">
        <f t="shared" ca="1" si="400"/>
        <v xml:space="preserve">713732.61 </v>
      </c>
      <c r="V1960" s="14" t="str">
        <f t="shared" ca="1" si="401"/>
        <v>6169587.83</v>
      </c>
      <c r="W1960" s="14" t="str">
        <f t="shared" ca="1" si="402"/>
        <v>POINT(713732.61 6169587.83)</v>
      </c>
      <c r="X1960" s="14" t="str">
        <f>IFERROR(INDEX(BygningOmraade!B:B,MATCH(A1960,BygningOmraade!A:A,0)),"")</f>
        <v/>
      </c>
    </row>
    <row r="1961" spans="1:24" s="14" customFormat="1" x14ac:dyDescent="0.25">
      <c r="A1961" s="14">
        <f t="shared" si="390"/>
        <v>1961</v>
      </c>
      <c r="B1961" s="14" t="str">
        <f t="shared" ca="1" si="391"/>
        <v>7382e745-7252-45f3-b5b3-3ba01c1610a7</v>
      </c>
      <c r="C1961" s="14" t="str">
        <f t="shared" ca="1" si="392"/>
        <v>0a3f507e-2175-32b8-e044-0003ba298018</v>
      </c>
      <c r="D1961" s="14">
        <f t="shared" ca="1" si="393"/>
        <v>997161</v>
      </c>
      <c r="E1961" s="1">
        <f t="shared" ca="1" si="394"/>
        <v>130</v>
      </c>
      <c r="F1961" s="1">
        <f t="shared" ca="1" si="395"/>
        <v>109</v>
      </c>
      <c r="G1961" s="1">
        <f t="shared" ca="1" si="396"/>
        <v>1978</v>
      </c>
      <c r="H1961" s="1" t="str">
        <f ca="1">IFERROR(INDEX(Varmeinstallation!B:B,MATCH(INDIRECT($A$1&amp;"L"&amp;A1961)*1,Varmeinstallation!A:A,0)),"Ingen varmeinstallationer")</f>
        <v>Fjernvarme/blokvarme (radiatorsystemer eller varmluftanlæg)</v>
      </c>
      <c r="I1961" s="1" t="str">
        <f ca="1">IFERROR(INDEX(Opvarmningsmiddel!B:B,MATCH(INDIRECT($A$1&amp;"M"&amp;A1961)*1,Opvarmningsmiddel!A:A,0)),"")</f>
        <v/>
      </c>
      <c r="J1961" s="1">
        <f t="shared" ca="1" si="397"/>
        <v>0</v>
      </c>
      <c r="K1961" s="1" t="str">
        <f ca="1">IFERROR(INDEX(Relationstabel!$C$3:$K$10,MATCH(VALUE(INDIRECT($A$1&amp;"L"&amp;A1961)),Relationstabel!$A$3:$A$10,0),MATCH(IFERROR(VALUE(INDIRECT($A$1&amp;"M"&amp;A1961)),0),Relationstabel!$C$1:$K$1,0)),"Ingen varmeinstallationer")</f>
        <v>Fjernvarme/ Blokvarme</v>
      </c>
      <c r="L1961" s="1" t="str">
        <f ca="1">INDEX(Anvendelseskode!B:B,MATCH($E1961,Anvendelseskode!$A:$A,0))</f>
        <v>Række-, kæde-, dobbelthus (lodret adskillelse mellem enhederne)</v>
      </c>
      <c r="M1961" s="1" t="str">
        <f ca="1">INDEX(Anvendelseskode!C:C,MATCH($E1961,Anvendelseskode!$A:$A,0))</f>
        <v>Række-, kæde og dobbelthuse</v>
      </c>
      <c r="N1961" s="1" t="str">
        <f ca="1">INDEX(Anvendelseskode!D:D,MATCH($E1961,Anvendelseskode!$A:$A,0))</f>
        <v>Private husholdninger</v>
      </c>
      <c r="O1961" s="1" t="str">
        <f ca="1">IFERROR(INDEX(SBi!$2:$2,MATCH(G1961,SBi!$1:$1,1)),SBi!$K$2)</f>
        <v>1973-1978</v>
      </c>
      <c r="P1961" s="1">
        <f ca="1">IFERROR(INDEX(SBi!$C$3:$K$28,MATCH(E1961,SBi!$B$3:$B$28,0),MATCH(O1961,SBi!$C$2:$K$2,0)),0)</f>
        <v>112.6</v>
      </c>
      <c r="Q1961" s="19">
        <f t="shared" ca="1" si="398"/>
        <v>12.273399999999999</v>
      </c>
      <c r="R1961" s="19" t="str">
        <f ca="1">IFERROR(INDEX(VpD!$2:$2,MATCH(G1961,VpD!$1:$1,1)),VpD!$I$2)</f>
        <v>1973-1978</v>
      </c>
      <c r="S1961" s="1">
        <f ca="1">IFERROR(INDEX(VpD!$C$3:$I$27,MATCH(E1961,VpD!$B$3:$B$27,0),MATCH(R1961,VpD!$C$2:$I$2,0)),0)</f>
        <v>98</v>
      </c>
      <c r="T1961" s="19">
        <f t="shared" ca="1" si="399"/>
        <v>10.682</v>
      </c>
      <c r="U1961" s="14" t="str">
        <f t="shared" ca="1" si="400"/>
        <v xml:space="preserve">713747.4 </v>
      </c>
      <c r="V1961" s="14" t="str">
        <f t="shared" ca="1" si="401"/>
        <v>6169637.49</v>
      </c>
      <c r="W1961" s="14" t="str">
        <f t="shared" ca="1" si="402"/>
        <v>POINT(713747.4 6169637.49)</v>
      </c>
      <c r="X1961" s="14" t="str">
        <f>IFERROR(INDEX(BygningOmraade!B:B,MATCH(A1961,BygningOmraade!A:A,0)),"")</f>
        <v/>
      </c>
    </row>
    <row r="1962" spans="1:24" s="14" customFormat="1" x14ac:dyDescent="0.25">
      <c r="A1962" s="14">
        <f t="shared" si="390"/>
        <v>1962</v>
      </c>
      <c r="B1962" s="14" t="str">
        <f t="shared" ca="1" si="391"/>
        <v>738da755-5525-434b-9bdb-a086f829177d</v>
      </c>
      <c r="C1962" s="14" t="str">
        <f t="shared" ca="1" si="392"/>
        <v>0a3f507e-1fbf-32b8-e044-0003ba298018</v>
      </c>
      <c r="D1962" s="14">
        <f t="shared" ca="1" si="393"/>
        <v>993657</v>
      </c>
      <c r="E1962" s="1">
        <f t="shared" ca="1" si="394"/>
        <v>120</v>
      </c>
      <c r="F1962" s="1">
        <f t="shared" ca="1" si="395"/>
        <v>109</v>
      </c>
      <c r="G1962" s="1">
        <f t="shared" ca="1" si="396"/>
        <v>1973</v>
      </c>
      <c r="H1962" s="1" t="str">
        <f ca="1">IFERROR(INDEX(Varmeinstallation!B:B,MATCH(INDIRECT($A$1&amp;"L"&amp;A1962)*1,Varmeinstallation!A:A,0)),"Ingen varmeinstallationer")</f>
        <v>Centralvarme fra eget anlæg, et-kammer fyr</v>
      </c>
      <c r="I1962" s="1" t="str">
        <f ca="1">IFERROR(INDEX(Opvarmningsmiddel!B:B,MATCH(INDIRECT($A$1&amp;"M"&amp;A1962)*1,Opvarmningsmiddel!A:A,0)),"")</f>
        <v>Naturgas</v>
      </c>
      <c r="J1962" s="1">
        <f t="shared" ca="1" si="397"/>
        <v>0</v>
      </c>
      <c r="K1962" s="1" t="str">
        <f ca="1">IFERROR(INDEX(Relationstabel!$C$3:$K$10,MATCH(VALUE(INDIRECT($A$1&amp;"L"&amp;A1962)),Relationstabel!$A$3:$A$10,0),MATCH(IFERROR(VALUE(INDIRECT($A$1&amp;"M"&amp;A1962)),0),Relationstabel!$C$1:$K$1,0)),"Ingen varmeinstallationer")</f>
        <v>Naturgas</v>
      </c>
      <c r="L1962" s="1" t="str">
        <f ca="1">INDEX(Anvendelseskode!B:B,MATCH($E1962,Anvendelseskode!$A:$A,0))</f>
        <v>Fritliggende enfamilieshus (parcelhus)</v>
      </c>
      <c r="M1962" s="1" t="str">
        <f ca="1">INDEX(Anvendelseskode!C:C,MATCH($E1962,Anvendelseskode!$A:$A,0))</f>
        <v>Parcelhuse</v>
      </c>
      <c r="N1962" s="1" t="str">
        <f ca="1">INDEX(Anvendelseskode!D:D,MATCH($E1962,Anvendelseskode!$A:$A,0))</f>
        <v>Private husholdninger</v>
      </c>
      <c r="O1962" s="1" t="str">
        <f ca="1">IFERROR(INDEX(SBi!$2:$2,MATCH(G1962,SBi!$1:$1,1)),SBi!$K$2)</f>
        <v>1973-1978</v>
      </c>
      <c r="P1962" s="1">
        <f ca="1">IFERROR(INDEX(SBi!$C$3:$K$28,MATCH(E1962,SBi!$B$3:$B$28,0),MATCH(O1962,SBi!$C$2:$K$2,0)),0)</f>
        <v>119.8</v>
      </c>
      <c r="Q1962" s="19">
        <f t="shared" ca="1" si="398"/>
        <v>13.058199999999999</v>
      </c>
      <c r="R1962" s="19" t="str">
        <f ca="1">IFERROR(INDEX(VpD!$2:$2,MATCH(G1962,VpD!$1:$1,1)),VpD!$I$2)</f>
        <v>1973-1978</v>
      </c>
      <c r="S1962" s="1">
        <f ca="1">IFERROR(INDEX(VpD!$C$3:$I$27,MATCH(E1962,VpD!$B$3:$B$27,0),MATCH(R1962,VpD!$C$2:$I$2,0)),0)</f>
        <v>117</v>
      </c>
      <c r="T1962" s="19">
        <f t="shared" ca="1" si="399"/>
        <v>12.753</v>
      </c>
      <c r="U1962" s="14" t="str">
        <f t="shared" ca="1" si="400"/>
        <v xml:space="preserve">710963.52 </v>
      </c>
      <c r="V1962" s="14" t="str">
        <f t="shared" ca="1" si="401"/>
        <v>6171620.69</v>
      </c>
      <c r="W1962" s="14" t="str">
        <f t="shared" ca="1" si="402"/>
        <v>POINT(710963.52 6171620.69)</v>
      </c>
      <c r="X1962" s="14" t="str">
        <f>IFERROR(INDEX(BygningOmraade!B:B,MATCH(A1962,BygningOmraade!A:A,0)),"")</f>
        <v/>
      </c>
    </row>
    <row r="1963" spans="1:24" s="14" customFormat="1" x14ac:dyDescent="0.25">
      <c r="A1963" s="14">
        <f t="shared" si="390"/>
        <v>1963</v>
      </c>
      <c r="B1963" s="14" t="str">
        <f t="shared" ca="1" si="391"/>
        <v>739aae27-d27b-482e-9a31-27f784bdda06</v>
      </c>
      <c r="C1963" s="14" t="str">
        <f t="shared" ca="1" si="392"/>
        <v>0a3f507e-236c-32b8-e044-0003ba298018</v>
      </c>
      <c r="D1963" s="14">
        <f t="shared" ca="1" si="393"/>
        <v>995768</v>
      </c>
      <c r="E1963" s="1">
        <f t="shared" ca="1" si="394"/>
        <v>120</v>
      </c>
      <c r="F1963" s="1">
        <f t="shared" ca="1" si="395"/>
        <v>128</v>
      </c>
      <c r="G1963" s="1">
        <f t="shared" ca="1" si="396"/>
        <v>1980</v>
      </c>
      <c r="H1963" s="1" t="str">
        <f ca="1">IFERROR(INDEX(Varmeinstallation!B:B,MATCH(INDIRECT($A$1&amp;"L"&amp;A1963)*1,Varmeinstallation!A:A,0)),"Ingen varmeinstallationer")</f>
        <v>Centralvarme fra eget anlæg, et-kammer fyr</v>
      </c>
      <c r="I1963" s="1" t="str">
        <f ca="1">IFERROR(INDEX(Opvarmningsmiddel!B:B,MATCH(INDIRECT($A$1&amp;"M"&amp;A1963)*1,Opvarmningsmiddel!A:A,0)),"")</f>
        <v>Naturgas</v>
      </c>
      <c r="J1963" s="1">
        <f t="shared" ca="1" si="397"/>
        <v>0</v>
      </c>
      <c r="K1963" s="1" t="str">
        <f ca="1">IFERROR(INDEX(Relationstabel!$C$3:$K$10,MATCH(VALUE(INDIRECT($A$1&amp;"L"&amp;A1963)),Relationstabel!$A$3:$A$10,0),MATCH(IFERROR(VALUE(INDIRECT($A$1&amp;"M"&amp;A1963)),0),Relationstabel!$C$1:$K$1,0)),"Ingen varmeinstallationer")</f>
        <v>Naturgas</v>
      </c>
      <c r="L1963" s="1" t="str">
        <f ca="1">INDEX(Anvendelseskode!B:B,MATCH($E1963,Anvendelseskode!$A:$A,0))</f>
        <v>Fritliggende enfamilieshus (parcelhus)</v>
      </c>
      <c r="M1963" s="1" t="str">
        <f ca="1">INDEX(Anvendelseskode!C:C,MATCH($E1963,Anvendelseskode!$A:$A,0))</f>
        <v>Parcelhuse</v>
      </c>
      <c r="N1963" s="1" t="str">
        <f ca="1">INDEX(Anvendelseskode!D:D,MATCH($E1963,Anvendelseskode!$A:$A,0))</f>
        <v>Private husholdninger</v>
      </c>
      <c r="O1963" s="1" t="str">
        <f ca="1">IFERROR(INDEX(SBi!$2:$2,MATCH(G1963,SBi!$1:$1,1)),SBi!$K$2)</f>
        <v>1979-1998</v>
      </c>
      <c r="P1963" s="1">
        <f ca="1">IFERROR(INDEX(SBi!$C$3:$K$28,MATCH(E1963,SBi!$B$3:$B$28,0),MATCH(O1963,SBi!$C$2:$K$2,0)),0)</f>
        <v>105.4</v>
      </c>
      <c r="Q1963" s="19">
        <f t="shared" ca="1" si="398"/>
        <v>13.491200000000001</v>
      </c>
      <c r="R1963" s="19" t="str">
        <f ca="1">IFERROR(INDEX(VpD!$2:$2,MATCH(G1963,VpD!$1:$1,1)),VpD!$I$2)</f>
        <v>1979-1998</v>
      </c>
      <c r="S1963" s="1">
        <f ca="1">IFERROR(INDEX(VpD!$C$3:$I$27,MATCH(E1963,VpD!$B$3:$B$27,0),MATCH(R1963,VpD!$C$2:$I$2,0)),0)</f>
        <v>90</v>
      </c>
      <c r="T1963" s="19">
        <f t="shared" ca="1" si="399"/>
        <v>11.52</v>
      </c>
      <c r="U1963" s="14" t="str">
        <f t="shared" ca="1" si="400"/>
        <v xml:space="preserve">712152.78 </v>
      </c>
      <c r="V1963" s="14" t="str">
        <f t="shared" ca="1" si="401"/>
        <v>6169373.76</v>
      </c>
      <c r="W1963" s="14" t="str">
        <f t="shared" ca="1" si="402"/>
        <v>POINT(712152.78 6169373.76)</v>
      </c>
      <c r="X1963" s="14" t="str">
        <f>IFERROR(INDEX(BygningOmraade!B:B,MATCH(A1963,BygningOmraade!A:A,0)),"")</f>
        <v/>
      </c>
    </row>
    <row r="1964" spans="1:24" s="14" customFormat="1" x14ac:dyDescent="0.25">
      <c r="A1964" s="14">
        <f t="shared" si="390"/>
        <v>1964</v>
      </c>
      <c r="B1964" s="14" t="str">
        <f t="shared" ca="1" si="391"/>
        <v>73a16368-29da-45ee-b153-3d7f160c2d4d</v>
      </c>
      <c r="C1964" s="14" t="str">
        <f t="shared" ca="1" si="392"/>
        <v>0a3f507e-21c2-32b8-e044-0003ba298018</v>
      </c>
      <c r="D1964" s="14">
        <f t="shared" ca="1" si="393"/>
        <v>996880</v>
      </c>
      <c r="E1964" s="1">
        <f t="shared" ca="1" si="394"/>
        <v>130</v>
      </c>
      <c r="F1964" s="1">
        <f t="shared" ca="1" si="395"/>
        <v>109</v>
      </c>
      <c r="G1964" s="1">
        <f t="shared" ca="1" si="396"/>
        <v>1979</v>
      </c>
      <c r="H1964" s="1" t="str">
        <f ca="1">IFERROR(INDEX(Varmeinstallation!B:B,MATCH(INDIRECT($A$1&amp;"L"&amp;A1964)*1,Varmeinstallation!A:A,0)),"Ingen varmeinstallationer")</f>
        <v>Fjernvarme/blokvarme (radiatorsystemer eller varmluftanlæg)</v>
      </c>
      <c r="I1964" s="1" t="str">
        <f ca="1">IFERROR(INDEX(Opvarmningsmiddel!B:B,MATCH(INDIRECT($A$1&amp;"M"&amp;A1964)*1,Opvarmningsmiddel!A:A,0)),"")</f>
        <v/>
      </c>
      <c r="J1964" s="1">
        <f t="shared" ca="1" si="397"/>
        <v>0</v>
      </c>
      <c r="K1964" s="1" t="str">
        <f ca="1">IFERROR(INDEX(Relationstabel!$C$3:$K$10,MATCH(VALUE(INDIRECT($A$1&amp;"L"&amp;A1964)),Relationstabel!$A$3:$A$10,0),MATCH(IFERROR(VALUE(INDIRECT($A$1&amp;"M"&amp;A1964)),0),Relationstabel!$C$1:$K$1,0)),"Ingen varmeinstallationer")</f>
        <v>Fjernvarme/ Blokvarme</v>
      </c>
      <c r="L1964" s="1" t="str">
        <f ca="1">INDEX(Anvendelseskode!B:B,MATCH($E1964,Anvendelseskode!$A:$A,0))</f>
        <v>Række-, kæde-, dobbelthus (lodret adskillelse mellem enhederne)</v>
      </c>
      <c r="M1964" s="1" t="str">
        <f ca="1">INDEX(Anvendelseskode!C:C,MATCH($E1964,Anvendelseskode!$A:$A,0))</f>
        <v>Række-, kæde og dobbelthuse</v>
      </c>
      <c r="N1964" s="1" t="str">
        <f ca="1">INDEX(Anvendelseskode!D:D,MATCH($E1964,Anvendelseskode!$A:$A,0))</f>
        <v>Private husholdninger</v>
      </c>
      <c r="O1964" s="1" t="str">
        <f ca="1">IFERROR(INDEX(SBi!$2:$2,MATCH(G1964,SBi!$1:$1,1)),SBi!$K$2)</f>
        <v>1979-1998</v>
      </c>
      <c r="P1964" s="1">
        <f ca="1">IFERROR(INDEX(SBi!$C$3:$K$28,MATCH(E1964,SBi!$B$3:$B$28,0),MATCH(O1964,SBi!$C$2:$K$2,0)),0)</f>
        <v>96.8</v>
      </c>
      <c r="Q1964" s="19">
        <f t="shared" ca="1" si="398"/>
        <v>10.5512</v>
      </c>
      <c r="R1964" s="19" t="str">
        <f ca="1">IFERROR(INDEX(VpD!$2:$2,MATCH(G1964,VpD!$1:$1,1)),VpD!$I$2)</f>
        <v>1979-1998</v>
      </c>
      <c r="S1964" s="1">
        <f ca="1">IFERROR(INDEX(VpD!$C$3:$I$27,MATCH(E1964,VpD!$B$3:$B$27,0),MATCH(R1964,VpD!$C$2:$I$2,0)),0)</f>
        <v>74</v>
      </c>
      <c r="T1964" s="19">
        <f t="shared" ca="1" si="399"/>
        <v>8.0660000000000007</v>
      </c>
      <c r="U1964" s="14" t="str">
        <f t="shared" ca="1" si="400"/>
        <v xml:space="preserve">713641.56 </v>
      </c>
      <c r="V1964" s="14" t="str">
        <f t="shared" ca="1" si="401"/>
        <v>6169705.61</v>
      </c>
      <c r="W1964" s="14" t="str">
        <f t="shared" ca="1" si="402"/>
        <v>POINT(713641.56 6169705.61)</v>
      </c>
      <c r="X1964" s="14" t="str">
        <f>IFERROR(INDEX(BygningOmraade!B:B,MATCH(A1964,BygningOmraade!A:A,0)),"")</f>
        <v/>
      </c>
    </row>
    <row r="1965" spans="1:24" s="14" customFormat="1" x14ac:dyDescent="0.25">
      <c r="A1965" s="14">
        <f t="shared" si="390"/>
        <v>1965</v>
      </c>
      <c r="B1965" s="14" t="str">
        <f t="shared" ca="1" si="391"/>
        <v>73ab9b42-731e-4dfd-bed8-47e839aca5cd</v>
      </c>
      <c r="C1965" s="14" t="str">
        <f t="shared" ca="1" si="392"/>
        <v>b4730764-3f59-4b2f-832c-5110b2629d3e</v>
      </c>
      <c r="D1965" s="14">
        <f t="shared" ca="1" si="393"/>
        <v>100098567</v>
      </c>
      <c r="E1965" s="1">
        <f t="shared" ca="1" si="394"/>
        <v>130</v>
      </c>
      <c r="F1965" s="1">
        <f t="shared" ca="1" si="395"/>
        <v>130</v>
      </c>
      <c r="G1965" s="1">
        <f t="shared" ca="1" si="396"/>
        <v>2017</v>
      </c>
      <c r="H1965" s="1" t="str">
        <f ca="1">IFERROR(INDEX(Varmeinstallation!B:B,MATCH(INDIRECT($A$1&amp;"L"&amp;A1965)*1,Varmeinstallation!A:A,0)),"Ingen varmeinstallationer")</f>
        <v>Fjernvarme/blokvarme (radiatorsystemer eller varmluftanlæg)</v>
      </c>
      <c r="I1965" s="1" t="str">
        <f ca="1">IFERROR(INDEX(Opvarmningsmiddel!B:B,MATCH(INDIRECT($A$1&amp;"M"&amp;A1965)*1,Opvarmningsmiddel!A:A,0)),"")</f>
        <v/>
      </c>
      <c r="J1965" s="1">
        <f t="shared" ca="1" si="397"/>
        <v>0</v>
      </c>
      <c r="K1965" s="1" t="str">
        <f ca="1">IFERROR(INDEX(Relationstabel!$C$3:$K$10,MATCH(VALUE(INDIRECT($A$1&amp;"L"&amp;A1965)),Relationstabel!$A$3:$A$10,0),MATCH(IFERROR(VALUE(INDIRECT($A$1&amp;"M"&amp;A1965)),0),Relationstabel!$C$1:$K$1,0)),"Ingen varmeinstallationer")</f>
        <v>Fjernvarme/ Blokvarme</v>
      </c>
      <c r="L1965" s="1" t="str">
        <f ca="1">INDEX(Anvendelseskode!B:B,MATCH($E1965,Anvendelseskode!$A:$A,0))</f>
        <v>Række-, kæde-, dobbelthus (lodret adskillelse mellem enhederne)</v>
      </c>
      <c r="M1965" s="1" t="str">
        <f ca="1">INDEX(Anvendelseskode!C:C,MATCH($E1965,Anvendelseskode!$A:$A,0))</f>
        <v>Række-, kæde og dobbelthuse</v>
      </c>
      <c r="N1965" s="1" t="str">
        <f ca="1">INDEX(Anvendelseskode!D:D,MATCH($E1965,Anvendelseskode!$A:$A,0))</f>
        <v>Private husholdninger</v>
      </c>
      <c r="O1965" s="1" t="str">
        <f ca="1">IFERROR(INDEX(SBi!$2:$2,MATCH(G1965,SBi!$1:$1,1)),SBi!$K$2)</f>
        <v>Efter 2006</v>
      </c>
      <c r="P1965" s="1">
        <f ca="1">IFERROR(INDEX(SBi!$C$3:$K$28,MATCH(E1965,SBi!$B$3:$B$28,0),MATCH(O1965,SBi!$C$2:$K$2,0)),0)</f>
        <v>66.400000000000006</v>
      </c>
      <c r="Q1965" s="19">
        <f t="shared" ca="1" si="398"/>
        <v>8.6319999999999997</v>
      </c>
      <c r="R1965" s="19" t="str">
        <f ca="1">IFERROR(INDEX(VpD!$2:$2,MATCH(G1965,VpD!$1:$1,1)),VpD!$I$2)</f>
        <v>&gt;1998</v>
      </c>
      <c r="S1965" s="1">
        <f ca="1">IFERROR(INDEX(VpD!$C$3:$I$27,MATCH(E1965,VpD!$B$3:$B$27,0),MATCH(R1965,VpD!$C$2:$I$2,0)),0)</f>
        <v>65</v>
      </c>
      <c r="T1965" s="19">
        <f t="shared" ca="1" si="399"/>
        <v>8.4499999999999993</v>
      </c>
      <c r="U1965" s="14" t="str">
        <f t="shared" ca="1" si="400"/>
        <v xml:space="preserve">711584.05 </v>
      </c>
      <c r="V1965" s="14" t="str">
        <f t="shared" ca="1" si="401"/>
        <v>6172754.81</v>
      </c>
      <c r="W1965" s="14" t="str">
        <f t="shared" ca="1" si="402"/>
        <v>POINT(711584.05 6172754.81)</v>
      </c>
      <c r="X1965" s="14" t="str">
        <f>IFERROR(INDEX(BygningOmraade!B:B,MATCH(A1965,BygningOmraade!A:A,0)),"")</f>
        <v/>
      </c>
    </row>
    <row r="1966" spans="1:24" s="14" customFormat="1" x14ac:dyDescent="0.25">
      <c r="A1966" s="14">
        <f t="shared" si="390"/>
        <v>1966</v>
      </c>
      <c r="B1966" s="14" t="str">
        <f t="shared" ca="1" si="391"/>
        <v>73c9ac94-1982-46cd-b800-30f11d4336dc</v>
      </c>
      <c r="C1966" s="14" t="str">
        <f t="shared" ca="1" si="392"/>
        <v>0a3f507e-1dd1-32b8-e044-0003ba298018</v>
      </c>
      <c r="D1966" s="14">
        <f t="shared" ca="1" si="393"/>
        <v>2540524</v>
      </c>
      <c r="E1966" s="1">
        <f t="shared" ca="1" si="394"/>
        <v>120</v>
      </c>
      <c r="F1966" s="1">
        <f t="shared" ca="1" si="395"/>
        <v>193</v>
      </c>
      <c r="G1966" s="1">
        <f t="shared" ca="1" si="396"/>
        <v>2001</v>
      </c>
      <c r="H1966" s="1" t="str">
        <f ca="1">IFERROR(INDEX(Varmeinstallation!B:B,MATCH(INDIRECT($A$1&amp;"L"&amp;A1966)*1,Varmeinstallation!A:A,0)),"Ingen varmeinstallationer")</f>
        <v>Fjernvarme/blokvarme (radiatorsystemer eller varmluftanlæg)</v>
      </c>
      <c r="I1966" s="1" t="str">
        <f ca="1">IFERROR(INDEX(Opvarmningsmiddel!B:B,MATCH(INDIRECT($A$1&amp;"M"&amp;A1966)*1,Opvarmningsmiddel!A:A,0)),"")</f>
        <v/>
      </c>
      <c r="J1966" s="1">
        <f t="shared" ca="1" si="397"/>
        <v>90</v>
      </c>
      <c r="K1966" s="1" t="str">
        <f ca="1">IFERROR(INDEX(Relationstabel!$C$3:$K$10,MATCH(VALUE(INDIRECT($A$1&amp;"L"&amp;A1966)),Relationstabel!$A$3:$A$10,0),MATCH(IFERROR(VALUE(INDIRECT($A$1&amp;"M"&amp;A1966)),0),Relationstabel!$C$1:$K$1,0)),"Ingen varmeinstallationer")</f>
        <v>Fjernvarme/ Blokvarme</v>
      </c>
      <c r="L1966" s="1" t="str">
        <f ca="1">INDEX(Anvendelseskode!B:B,MATCH($E1966,Anvendelseskode!$A:$A,0))</f>
        <v>Fritliggende enfamilieshus (parcelhus)</v>
      </c>
      <c r="M1966" s="1" t="str">
        <f ca="1">INDEX(Anvendelseskode!C:C,MATCH($E1966,Anvendelseskode!$A:$A,0))</f>
        <v>Parcelhuse</v>
      </c>
      <c r="N1966" s="1" t="str">
        <f ca="1">INDEX(Anvendelseskode!D:D,MATCH($E1966,Anvendelseskode!$A:$A,0))</f>
        <v>Private husholdninger</v>
      </c>
      <c r="O1966" s="1" t="str">
        <f ca="1">IFERROR(INDEX(SBi!$2:$2,MATCH(G1966,SBi!$1:$1,1)),SBi!$K$2)</f>
        <v>1999-2006</v>
      </c>
      <c r="P1966" s="1">
        <f ca="1">IFERROR(INDEX(SBi!$C$3:$K$28,MATCH(E1966,SBi!$B$3:$B$28,0),MATCH(O1966,SBi!$C$2:$K$2,0)),0)</f>
        <v>83.9</v>
      </c>
      <c r="Q1966" s="19">
        <f t="shared" ca="1" si="398"/>
        <v>16.192700000000002</v>
      </c>
      <c r="R1966" s="19" t="str">
        <f ca="1">IFERROR(INDEX(VpD!$2:$2,MATCH(G1966,VpD!$1:$1,1)),VpD!$I$2)</f>
        <v>&gt;1998</v>
      </c>
      <c r="S1966" s="1">
        <f ca="1">IFERROR(INDEX(VpD!$C$3:$I$27,MATCH(E1966,VpD!$B$3:$B$27,0),MATCH(R1966,VpD!$C$2:$I$2,0)),0)</f>
        <v>72</v>
      </c>
      <c r="T1966" s="19">
        <f t="shared" ca="1" si="399"/>
        <v>13.896000000000001</v>
      </c>
      <c r="U1966" s="14" t="str">
        <f t="shared" ca="1" si="400"/>
        <v xml:space="preserve">712128.43 </v>
      </c>
      <c r="V1966" s="14" t="str">
        <f t="shared" ca="1" si="401"/>
        <v>6171844.87</v>
      </c>
      <c r="W1966" s="14" t="str">
        <f t="shared" ca="1" si="402"/>
        <v>POINT(712128.43 6171844.87)</v>
      </c>
      <c r="X1966" s="14" t="str">
        <f>IFERROR(INDEX(BygningOmraade!B:B,MATCH(A1966,BygningOmraade!A:A,0)),"")</f>
        <v/>
      </c>
    </row>
    <row r="1967" spans="1:24" s="14" customFormat="1" x14ac:dyDescent="0.25">
      <c r="A1967" s="14">
        <f t="shared" si="390"/>
        <v>1967</v>
      </c>
      <c r="B1967" s="14" t="str">
        <f t="shared" ca="1" si="391"/>
        <v>73c9fd60-c550-4c27-93f9-38b400f3d8f9</v>
      </c>
      <c r="C1967" s="14" t="str">
        <f t="shared" ca="1" si="392"/>
        <v>0a3f507e-18e1-32b8-e044-0003ba298018</v>
      </c>
      <c r="D1967" s="14">
        <f t="shared" ca="1" si="393"/>
        <v>994230</v>
      </c>
      <c r="E1967" s="1">
        <f t="shared" ca="1" si="394"/>
        <v>130</v>
      </c>
      <c r="F1967" s="1">
        <f t="shared" ca="1" si="395"/>
        <v>107</v>
      </c>
      <c r="G1967" s="1">
        <f t="shared" ca="1" si="396"/>
        <v>1983</v>
      </c>
      <c r="H1967" s="1" t="str">
        <f ca="1">IFERROR(INDEX(Varmeinstallation!B:B,MATCH(INDIRECT($A$1&amp;"L"&amp;A1967)*1,Varmeinstallation!A:A,0)),"Ingen varmeinstallationer")</f>
        <v>Fjernvarme/blokvarme (radiatorsystemer eller varmluftanlæg)</v>
      </c>
      <c r="I1967" s="1" t="str">
        <f ca="1">IFERROR(INDEX(Opvarmningsmiddel!B:B,MATCH(INDIRECT($A$1&amp;"M"&amp;A1967)*1,Opvarmningsmiddel!A:A,0)),"")</f>
        <v/>
      </c>
      <c r="J1967" s="1">
        <f t="shared" ca="1" si="397"/>
        <v>2</v>
      </c>
      <c r="K1967" s="1" t="str">
        <f ca="1">IFERROR(INDEX(Relationstabel!$C$3:$K$10,MATCH(VALUE(INDIRECT($A$1&amp;"L"&amp;A1967)),Relationstabel!$A$3:$A$10,0),MATCH(IFERROR(VALUE(INDIRECT($A$1&amp;"M"&amp;A1967)),0),Relationstabel!$C$1:$K$1,0)),"Ingen varmeinstallationer")</f>
        <v>Fjernvarme/ Blokvarme</v>
      </c>
      <c r="L1967" s="1" t="str">
        <f ca="1">INDEX(Anvendelseskode!B:B,MATCH($E1967,Anvendelseskode!$A:$A,0))</f>
        <v>Række-, kæde-, dobbelthus (lodret adskillelse mellem enhederne)</v>
      </c>
      <c r="M1967" s="1" t="str">
        <f ca="1">INDEX(Anvendelseskode!C:C,MATCH($E1967,Anvendelseskode!$A:$A,0))</f>
        <v>Række-, kæde og dobbelthuse</v>
      </c>
      <c r="N1967" s="1" t="str">
        <f ca="1">INDEX(Anvendelseskode!D:D,MATCH($E1967,Anvendelseskode!$A:$A,0))</f>
        <v>Private husholdninger</v>
      </c>
      <c r="O1967" s="1" t="str">
        <f ca="1">IFERROR(INDEX(SBi!$2:$2,MATCH(G1967,SBi!$1:$1,1)),SBi!$K$2)</f>
        <v>1979-1998</v>
      </c>
      <c r="P1967" s="1">
        <f ca="1">IFERROR(INDEX(SBi!$C$3:$K$28,MATCH(E1967,SBi!$B$3:$B$28,0),MATCH(O1967,SBi!$C$2:$K$2,0)),0)</f>
        <v>96.8</v>
      </c>
      <c r="Q1967" s="19">
        <f t="shared" ca="1" si="398"/>
        <v>10.3576</v>
      </c>
      <c r="R1967" s="19" t="str">
        <f ca="1">IFERROR(INDEX(VpD!$2:$2,MATCH(G1967,VpD!$1:$1,1)),VpD!$I$2)</f>
        <v>1979-1998</v>
      </c>
      <c r="S1967" s="1">
        <f ca="1">IFERROR(INDEX(VpD!$C$3:$I$27,MATCH(E1967,VpD!$B$3:$B$27,0),MATCH(R1967,VpD!$C$2:$I$2,0)),0)</f>
        <v>74</v>
      </c>
      <c r="T1967" s="19">
        <f t="shared" ca="1" si="399"/>
        <v>7.9180000000000001</v>
      </c>
      <c r="U1967" s="14" t="str">
        <f t="shared" ca="1" si="400"/>
        <v xml:space="preserve">711359.23 </v>
      </c>
      <c r="V1967" s="14" t="str">
        <f t="shared" ca="1" si="401"/>
        <v>6171880.63</v>
      </c>
      <c r="W1967" s="14" t="str">
        <f t="shared" ca="1" si="402"/>
        <v>POINT(711359.23 6171880.63)</v>
      </c>
      <c r="X1967" s="14" t="str">
        <f>IFERROR(INDEX(BygningOmraade!B:B,MATCH(A1967,BygningOmraade!A:A,0)),"")</f>
        <v/>
      </c>
    </row>
    <row r="1968" spans="1:24" s="14" customFormat="1" x14ac:dyDescent="0.25">
      <c r="A1968" s="14">
        <f t="shared" si="390"/>
        <v>1968</v>
      </c>
      <c r="B1968" s="14" t="str">
        <f t="shared" ca="1" si="391"/>
        <v>73cdbff6-3648-4e5e-93f5-4b64d34ae266</v>
      </c>
      <c r="C1968" s="14" t="str">
        <f t="shared" ca="1" si="392"/>
        <v>0a3f507e-15ec-32b8-e044-0003ba298018</v>
      </c>
      <c r="D1968" s="14">
        <f t="shared" ca="1" si="393"/>
        <v>995488</v>
      </c>
      <c r="E1968" s="1">
        <f t="shared" ca="1" si="394"/>
        <v>120</v>
      </c>
      <c r="F1968" s="1">
        <f t="shared" ca="1" si="395"/>
        <v>243</v>
      </c>
      <c r="G1968" s="1">
        <f t="shared" ca="1" si="396"/>
        <v>1995</v>
      </c>
      <c r="H1968" s="1" t="str">
        <f ca="1">IFERROR(INDEX(Varmeinstallation!B:B,MATCH(INDIRECT($A$1&amp;"L"&amp;A1968)*1,Varmeinstallation!A:A,0)),"Ingen varmeinstallationer")</f>
        <v>Centralvarme fra eget anlæg, et-kammer fyr</v>
      </c>
      <c r="I1968" s="1" t="str">
        <f ca="1">IFERROR(INDEX(Opvarmningsmiddel!B:B,MATCH(INDIRECT($A$1&amp;"M"&amp;A1968)*1,Opvarmningsmiddel!A:A,0)),"")</f>
        <v>Naturgas</v>
      </c>
      <c r="J1968" s="1">
        <f t="shared" ca="1" si="397"/>
        <v>0</v>
      </c>
      <c r="K1968" s="1" t="str">
        <f ca="1">IFERROR(INDEX(Relationstabel!$C$3:$K$10,MATCH(VALUE(INDIRECT($A$1&amp;"L"&amp;A1968)),Relationstabel!$A$3:$A$10,0),MATCH(IFERROR(VALUE(INDIRECT($A$1&amp;"M"&amp;A1968)),0),Relationstabel!$C$1:$K$1,0)),"Ingen varmeinstallationer")</f>
        <v>Naturgas</v>
      </c>
      <c r="L1968" s="1" t="str">
        <f ca="1">INDEX(Anvendelseskode!B:B,MATCH($E1968,Anvendelseskode!$A:$A,0))</f>
        <v>Fritliggende enfamilieshus (parcelhus)</v>
      </c>
      <c r="M1968" s="1" t="str">
        <f ca="1">INDEX(Anvendelseskode!C:C,MATCH($E1968,Anvendelseskode!$A:$A,0))</f>
        <v>Parcelhuse</v>
      </c>
      <c r="N1968" s="1" t="str">
        <f ca="1">INDEX(Anvendelseskode!D:D,MATCH($E1968,Anvendelseskode!$A:$A,0))</f>
        <v>Private husholdninger</v>
      </c>
      <c r="O1968" s="1" t="str">
        <f ca="1">IFERROR(INDEX(SBi!$2:$2,MATCH(G1968,SBi!$1:$1,1)),SBi!$K$2)</f>
        <v>1979-1998</v>
      </c>
      <c r="P1968" s="1">
        <f ca="1">IFERROR(INDEX(SBi!$C$3:$K$28,MATCH(E1968,SBi!$B$3:$B$28,0),MATCH(O1968,SBi!$C$2:$K$2,0)),0)</f>
        <v>105.4</v>
      </c>
      <c r="Q1968" s="19">
        <f t="shared" ca="1" si="398"/>
        <v>25.612200000000001</v>
      </c>
      <c r="R1968" s="19" t="str">
        <f ca="1">IFERROR(INDEX(VpD!$2:$2,MATCH(G1968,VpD!$1:$1,1)),VpD!$I$2)</f>
        <v>1979-1998</v>
      </c>
      <c r="S1968" s="1">
        <f ca="1">IFERROR(INDEX(VpD!$C$3:$I$27,MATCH(E1968,VpD!$B$3:$B$27,0),MATCH(R1968,VpD!$C$2:$I$2,0)),0)</f>
        <v>90</v>
      </c>
      <c r="T1968" s="19">
        <f t="shared" ca="1" si="399"/>
        <v>21.87</v>
      </c>
      <c r="U1968" s="14" t="str">
        <f t="shared" ca="1" si="400"/>
        <v xml:space="preserve">711802.34 </v>
      </c>
      <c r="V1968" s="14" t="str">
        <f t="shared" ca="1" si="401"/>
        <v>6170608.84</v>
      </c>
      <c r="W1968" s="14" t="str">
        <f t="shared" ca="1" si="402"/>
        <v>POINT(711802.34 6170608.84)</v>
      </c>
      <c r="X1968" s="14" t="str">
        <f>IFERROR(INDEX(BygningOmraade!B:B,MATCH(A1968,BygningOmraade!A:A,0)),"")</f>
        <v/>
      </c>
    </row>
    <row r="1969" spans="1:24" s="14" customFormat="1" x14ac:dyDescent="0.25">
      <c r="A1969" s="14">
        <f t="shared" si="390"/>
        <v>1969</v>
      </c>
      <c r="B1969" s="14" t="str">
        <f t="shared" ca="1" si="391"/>
        <v>73d03a3a-5223-4bbd-850a-8da7d1bad5d1</v>
      </c>
      <c r="C1969" s="14" t="str">
        <f t="shared" ca="1" si="392"/>
        <v>0a3f507e-1cb5-32b8-e044-0003ba298018</v>
      </c>
      <c r="D1969" s="14">
        <f t="shared" ca="1" si="393"/>
        <v>994320</v>
      </c>
      <c r="E1969" s="1">
        <f t="shared" ca="1" si="394"/>
        <v>130</v>
      </c>
      <c r="F1969" s="1">
        <f t="shared" ca="1" si="395"/>
        <v>134</v>
      </c>
      <c r="G1969" s="1">
        <f t="shared" ca="1" si="396"/>
        <v>1975</v>
      </c>
      <c r="H1969" s="1" t="str">
        <f ca="1">IFERROR(INDEX(Varmeinstallation!B:B,MATCH(INDIRECT($A$1&amp;"L"&amp;A1969)*1,Varmeinstallation!A:A,0)),"Ingen varmeinstallationer")</f>
        <v>Fjernvarme/blokvarme (radiatorsystemer eller varmluftanlæg)</v>
      </c>
      <c r="I1969" s="1" t="str">
        <f ca="1">IFERROR(INDEX(Opvarmningsmiddel!B:B,MATCH(INDIRECT($A$1&amp;"M"&amp;A1969)*1,Opvarmningsmiddel!A:A,0)),"")</f>
        <v/>
      </c>
      <c r="J1969" s="1">
        <f t="shared" ca="1" si="397"/>
        <v>0</v>
      </c>
      <c r="K1969" s="1" t="str">
        <f ca="1">IFERROR(INDEX(Relationstabel!$C$3:$K$10,MATCH(VALUE(INDIRECT($A$1&amp;"L"&amp;A1969)),Relationstabel!$A$3:$A$10,0),MATCH(IFERROR(VALUE(INDIRECT($A$1&amp;"M"&amp;A1969)),0),Relationstabel!$C$1:$K$1,0)),"Ingen varmeinstallationer")</f>
        <v>Fjernvarme/ Blokvarme</v>
      </c>
      <c r="L1969" s="1" t="str">
        <f ca="1">INDEX(Anvendelseskode!B:B,MATCH($E1969,Anvendelseskode!$A:$A,0))</f>
        <v>Række-, kæde-, dobbelthus (lodret adskillelse mellem enhederne)</v>
      </c>
      <c r="M1969" s="1" t="str">
        <f ca="1">INDEX(Anvendelseskode!C:C,MATCH($E1969,Anvendelseskode!$A:$A,0))</f>
        <v>Række-, kæde og dobbelthuse</v>
      </c>
      <c r="N1969" s="1" t="str">
        <f ca="1">INDEX(Anvendelseskode!D:D,MATCH($E1969,Anvendelseskode!$A:$A,0))</f>
        <v>Private husholdninger</v>
      </c>
      <c r="O1969" s="1" t="str">
        <f ca="1">IFERROR(INDEX(SBi!$2:$2,MATCH(G1969,SBi!$1:$1,1)),SBi!$K$2)</f>
        <v>1973-1978</v>
      </c>
      <c r="P1969" s="1">
        <f ca="1">IFERROR(INDEX(SBi!$C$3:$K$28,MATCH(E1969,SBi!$B$3:$B$28,0),MATCH(O1969,SBi!$C$2:$K$2,0)),0)</f>
        <v>112.6</v>
      </c>
      <c r="Q1969" s="19">
        <f t="shared" ca="1" si="398"/>
        <v>15.0884</v>
      </c>
      <c r="R1969" s="19" t="str">
        <f ca="1">IFERROR(INDEX(VpD!$2:$2,MATCH(G1969,VpD!$1:$1,1)),VpD!$I$2)</f>
        <v>1973-1978</v>
      </c>
      <c r="S1969" s="1">
        <f ca="1">IFERROR(INDEX(VpD!$C$3:$I$27,MATCH(E1969,VpD!$B$3:$B$27,0),MATCH(R1969,VpD!$C$2:$I$2,0)),0)</f>
        <v>98</v>
      </c>
      <c r="T1969" s="19">
        <f t="shared" ca="1" si="399"/>
        <v>13.132</v>
      </c>
      <c r="U1969" s="14" t="str">
        <f t="shared" ca="1" si="400"/>
        <v xml:space="preserve">711267.16 </v>
      </c>
      <c r="V1969" s="14" t="str">
        <f t="shared" ca="1" si="401"/>
        <v>6172428.82</v>
      </c>
      <c r="W1969" s="14" t="str">
        <f t="shared" ca="1" si="402"/>
        <v>POINT(711267.16 6172428.82)</v>
      </c>
      <c r="X1969" s="14" t="str">
        <f>IFERROR(INDEX(BygningOmraade!B:B,MATCH(A1969,BygningOmraade!A:A,0)),"")</f>
        <v/>
      </c>
    </row>
    <row r="1970" spans="1:24" s="14" customFormat="1" x14ac:dyDescent="0.25">
      <c r="A1970" s="14">
        <f t="shared" si="390"/>
        <v>1970</v>
      </c>
      <c r="B1970" s="14" t="str">
        <f t="shared" ca="1" si="391"/>
        <v>73f85101-be96-4e69-a528-89a223bf3a2d</v>
      </c>
      <c r="C1970" s="14" t="str">
        <f t="shared" ca="1" si="392"/>
        <v>1357eb80-9cfa-3d79-e044-0003ba298018</v>
      </c>
      <c r="D1970" s="14">
        <f t="shared" ca="1" si="393"/>
        <v>2650123</v>
      </c>
      <c r="E1970" s="1">
        <f t="shared" ca="1" si="394"/>
        <v>120</v>
      </c>
      <c r="F1970" s="1">
        <f t="shared" ca="1" si="395"/>
        <v>174</v>
      </c>
      <c r="G1970" s="1">
        <f t="shared" ca="1" si="396"/>
        <v>2007</v>
      </c>
      <c r="H1970" s="1" t="str">
        <f ca="1">IFERROR(INDEX(Varmeinstallation!B:B,MATCH(INDIRECT($A$1&amp;"L"&amp;A1970)*1,Varmeinstallation!A:A,0)),"Ingen varmeinstallationer")</f>
        <v>Centralvarme fra eget anlæg, et-kammer fyr</v>
      </c>
      <c r="I1970" s="1" t="str">
        <f ca="1">IFERROR(INDEX(Opvarmningsmiddel!B:B,MATCH(INDIRECT($A$1&amp;"M"&amp;A1970)*1,Opvarmningsmiddel!A:A,0)),"")</f>
        <v>Naturgas</v>
      </c>
      <c r="J1970" s="1">
        <f t="shared" ca="1" si="397"/>
        <v>90</v>
      </c>
      <c r="K1970" s="1" t="str">
        <f ca="1">IFERROR(INDEX(Relationstabel!$C$3:$K$10,MATCH(VALUE(INDIRECT($A$1&amp;"L"&amp;A1970)),Relationstabel!$A$3:$A$10,0),MATCH(IFERROR(VALUE(INDIRECT($A$1&amp;"M"&amp;A1970)),0),Relationstabel!$C$1:$K$1,0)),"Ingen varmeinstallationer")</f>
        <v>Naturgas</v>
      </c>
      <c r="L1970" s="1" t="str">
        <f ca="1">INDEX(Anvendelseskode!B:B,MATCH($E1970,Anvendelseskode!$A:$A,0))</f>
        <v>Fritliggende enfamilieshus (parcelhus)</v>
      </c>
      <c r="M1970" s="1" t="str">
        <f ca="1">INDEX(Anvendelseskode!C:C,MATCH($E1970,Anvendelseskode!$A:$A,0))</f>
        <v>Parcelhuse</v>
      </c>
      <c r="N1970" s="1" t="str">
        <f ca="1">INDEX(Anvendelseskode!D:D,MATCH($E1970,Anvendelseskode!$A:$A,0))</f>
        <v>Private husholdninger</v>
      </c>
      <c r="O1970" s="1" t="str">
        <f ca="1">IFERROR(INDEX(SBi!$2:$2,MATCH(G1970,SBi!$1:$1,1)),SBi!$K$2)</f>
        <v>Efter 2006</v>
      </c>
      <c r="P1970" s="1">
        <f ca="1">IFERROR(INDEX(SBi!$C$3:$K$28,MATCH(E1970,SBi!$B$3:$B$28,0),MATCH(O1970,SBi!$C$2:$K$2,0)),0)</f>
        <v>67.3</v>
      </c>
      <c r="Q1970" s="19">
        <f t="shared" ca="1" si="398"/>
        <v>11.710199999999999</v>
      </c>
      <c r="R1970" s="19" t="str">
        <f ca="1">IFERROR(INDEX(VpD!$2:$2,MATCH(G1970,VpD!$1:$1,1)),VpD!$I$2)</f>
        <v>&gt;1998</v>
      </c>
      <c r="S1970" s="1">
        <f ca="1">IFERROR(INDEX(VpD!$C$3:$I$27,MATCH(E1970,VpD!$B$3:$B$27,0),MATCH(R1970,VpD!$C$2:$I$2,0)),0)</f>
        <v>72</v>
      </c>
      <c r="T1970" s="19">
        <f t="shared" ca="1" si="399"/>
        <v>12.528</v>
      </c>
      <c r="U1970" s="14" t="str">
        <f t="shared" ca="1" si="400"/>
        <v xml:space="preserve">711788.79 </v>
      </c>
      <c r="V1970" s="14" t="str">
        <f t="shared" ca="1" si="401"/>
        <v>6170473.37</v>
      </c>
      <c r="W1970" s="14" t="str">
        <f t="shared" ca="1" si="402"/>
        <v>POINT(711788.79 6170473.37)</v>
      </c>
      <c r="X1970" s="14" t="str">
        <f>IFERROR(INDEX(BygningOmraade!B:B,MATCH(A1970,BygningOmraade!A:A,0)),"")</f>
        <v/>
      </c>
    </row>
    <row r="1971" spans="1:24" s="14" customFormat="1" x14ac:dyDescent="0.25">
      <c r="A1971" s="14">
        <f t="shared" si="390"/>
        <v>1971</v>
      </c>
      <c r="B1971" s="14" t="str">
        <f t="shared" ca="1" si="391"/>
        <v>7402081e-612a-4211-ad0e-8a6f463bb25c</v>
      </c>
      <c r="C1971" s="14" t="str">
        <f t="shared" ca="1" si="392"/>
        <v>0a3f507e-1e1e-32b8-e044-0003ba298018</v>
      </c>
      <c r="D1971" s="14">
        <f t="shared" ca="1" si="393"/>
        <v>995164</v>
      </c>
      <c r="E1971" s="1">
        <f t="shared" ca="1" si="394"/>
        <v>120</v>
      </c>
      <c r="F1971" s="1">
        <f t="shared" ca="1" si="395"/>
        <v>125</v>
      </c>
      <c r="G1971" s="1">
        <f t="shared" ca="1" si="396"/>
        <v>1968</v>
      </c>
      <c r="H1971" s="1" t="str">
        <f ca="1">IFERROR(INDEX(Varmeinstallation!B:B,MATCH(INDIRECT($A$1&amp;"L"&amp;A1971)*1,Varmeinstallation!A:A,0)),"Ingen varmeinstallationer")</f>
        <v>Centralvarme fra eget anlæg, et-kammer fyr</v>
      </c>
      <c r="I1971" s="1" t="str">
        <f ca="1">IFERROR(INDEX(Opvarmningsmiddel!B:B,MATCH(INDIRECT($A$1&amp;"M"&amp;A1971)*1,Opvarmningsmiddel!A:A,0)),"")</f>
        <v>Naturgas</v>
      </c>
      <c r="J1971" s="1">
        <f t="shared" ca="1" si="397"/>
        <v>2</v>
      </c>
      <c r="K1971" s="1" t="str">
        <f ca="1">IFERROR(INDEX(Relationstabel!$C$3:$K$10,MATCH(VALUE(INDIRECT($A$1&amp;"L"&amp;A1971)),Relationstabel!$A$3:$A$10,0),MATCH(IFERROR(VALUE(INDIRECT($A$1&amp;"M"&amp;A1971)),0),Relationstabel!$C$1:$K$1,0)),"Ingen varmeinstallationer")</f>
        <v>Naturgas</v>
      </c>
      <c r="L1971" s="1" t="str">
        <f ca="1">INDEX(Anvendelseskode!B:B,MATCH($E1971,Anvendelseskode!$A:$A,0))</f>
        <v>Fritliggende enfamilieshus (parcelhus)</v>
      </c>
      <c r="M1971" s="1" t="str">
        <f ca="1">INDEX(Anvendelseskode!C:C,MATCH($E1971,Anvendelseskode!$A:$A,0))</f>
        <v>Parcelhuse</v>
      </c>
      <c r="N1971" s="1" t="str">
        <f ca="1">INDEX(Anvendelseskode!D:D,MATCH($E1971,Anvendelseskode!$A:$A,0))</f>
        <v>Private husholdninger</v>
      </c>
      <c r="O1971" s="1" t="str">
        <f ca="1">IFERROR(INDEX(SBi!$2:$2,MATCH(G1971,SBi!$1:$1,1)),SBi!$K$2)</f>
        <v>1961-1972</v>
      </c>
      <c r="P1971" s="1">
        <f ca="1">IFERROR(INDEX(SBi!$C$3:$K$28,MATCH(E1971,SBi!$B$3:$B$28,0),MATCH(O1971,SBi!$C$2:$K$2,0)),0)</f>
        <v>134.30000000000001</v>
      </c>
      <c r="Q1971" s="19">
        <f t="shared" ca="1" si="398"/>
        <v>16.787500000000001</v>
      </c>
      <c r="R1971" s="19" t="str">
        <f ca="1">IFERROR(INDEX(VpD!$2:$2,MATCH(G1971,VpD!$1:$1,1)),VpD!$I$2)</f>
        <v>1961-1972</v>
      </c>
      <c r="S1971" s="1">
        <f ca="1">IFERROR(INDEX(VpD!$C$3:$I$27,MATCH(E1971,VpD!$B$3:$B$27,0),MATCH(R1971,VpD!$C$2:$I$2,0)),0)</f>
        <v>143</v>
      </c>
      <c r="T1971" s="19">
        <f t="shared" ca="1" si="399"/>
        <v>17.875</v>
      </c>
      <c r="U1971" s="14" t="str">
        <f t="shared" ca="1" si="400"/>
        <v xml:space="preserve">711933.56 </v>
      </c>
      <c r="V1971" s="14" t="str">
        <f t="shared" ca="1" si="401"/>
        <v>6169519.01</v>
      </c>
      <c r="W1971" s="14" t="str">
        <f t="shared" ca="1" si="402"/>
        <v>POINT(711933.56 6169519.01)</v>
      </c>
      <c r="X1971" s="14" t="str">
        <f>IFERROR(INDEX(BygningOmraade!B:B,MATCH(A1971,BygningOmraade!A:A,0)),"")</f>
        <v/>
      </c>
    </row>
    <row r="1972" spans="1:24" s="14" customFormat="1" x14ac:dyDescent="0.25">
      <c r="A1972" s="14">
        <f t="shared" si="390"/>
        <v>1972</v>
      </c>
      <c r="B1972" s="14" t="str">
        <f t="shared" ca="1" si="391"/>
        <v>74063313-506f-40c0-9e29-27b212252965</v>
      </c>
      <c r="C1972" s="14" t="str">
        <f t="shared" ca="1" si="392"/>
        <v>0a3f507e-20fd-32b8-e044-0003ba298018</v>
      </c>
      <c r="D1972" s="14">
        <f t="shared" ca="1" si="393"/>
        <v>996172</v>
      </c>
      <c r="E1972" s="1">
        <f t="shared" ca="1" si="394"/>
        <v>120</v>
      </c>
      <c r="F1972" s="1">
        <f t="shared" ca="1" si="395"/>
        <v>116</v>
      </c>
      <c r="G1972" s="1">
        <f t="shared" ca="1" si="396"/>
        <v>1987</v>
      </c>
      <c r="H1972" s="1" t="str">
        <f ca="1">IFERROR(INDEX(Varmeinstallation!B:B,MATCH(INDIRECT($A$1&amp;"L"&amp;A1972)*1,Varmeinstallation!A:A,0)),"Ingen varmeinstallationer")</f>
        <v>Elovne, elpaneler</v>
      </c>
      <c r="I1972" s="1" t="str">
        <f ca="1">IFERROR(INDEX(Opvarmningsmiddel!B:B,MATCH(INDIRECT($A$1&amp;"M"&amp;A1972)*1,Opvarmningsmiddel!A:A,0)),"")</f>
        <v>Elektricitet</v>
      </c>
      <c r="J1972" s="1">
        <f t="shared" ca="1" si="397"/>
        <v>2</v>
      </c>
      <c r="K1972" s="1" t="str">
        <f ca="1">IFERROR(INDEX(Relationstabel!$C$3:$K$10,MATCH(VALUE(INDIRECT($A$1&amp;"L"&amp;A1972)),Relationstabel!$A$3:$A$10,0),MATCH(IFERROR(VALUE(INDIRECT($A$1&amp;"M"&amp;A1972)),0),Relationstabel!$C$1:$K$1,0)),"Ingen varmeinstallationer")</f>
        <v>Elvarme</v>
      </c>
      <c r="L1972" s="1" t="str">
        <f ca="1">INDEX(Anvendelseskode!B:B,MATCH($E1972,Anvendelseskode!$A:$A,0))</f>
        <v>Fritliggende enfamilieshus (parcelhus)</v>
      </c>
      <c r="M1972" s="1" t="str">
        <f ca="1">INDEX(Anvendelseskode!C:C,MATCH($E1972,Anvendelseskode!$A:$A,0))</f>
        <v>Parcelhuse</v>
      </c>
      <c r="N1972" s="1" t="str">
        <f ca="1">INDEX(Anvendelseskode!D:D,MATCH($E1972,Anvendelseskode!$A:$A,0))</f>
        <v>Private husholdninger</v>
      </c>
      <c r="O1972" s="1" t="str">
        <f ca="1">IFERROR(INDEX(SBi!$2:$2,MATCH(G1972,SBi!$1:$1,1)),SBi!$K$2)</f>
        <v>1979-1998</v>
      </c>
      <c r="P1972" s="1">
        <f ca="1">IFERROR(INDEX(SBi!$C$3:$K$28,MATCH(E1972,SBi!$B$3:$B$28,0),MATCH(O1972,SBi!$C$2:$K$2,0)),0)</f>
        <v>105.4</v>
      </c>
      <c r="Q1972" s="19">
        <f t="shared" ca="1" si="398"/>
        <v>12.226400000000002</v>
      </c>
      <c r="R1972" s="19" t="str">
        <f ca="1">IFERROR(INDEX(VpD!$2:$2,MATCH(G1972,VpD!$1:$1,1)),VpD!$I$2)</f>
        <v>1979-1998</v>
      </c>
      <c r="S1972" s="1">
        <f ca="1">IFERROR(INDEX(VpD!$C$3:$I$27,MATCH(E1972,VpD!$B$3:$B$27,0),MATCH(R1972,VpD!$C$2:$I$2,0)),0)</f>
        <v>90</v>
      </c>
      <c r="T1972" s="19">
        <f t="shared" ca="1" si="399"/>
        <v>10.44</v>
      </c>
      <c r="U1972" s="14" t="str">
        <f t="shared" ca="1" si="400"/>
        <v xml:space="preserve">713092.56 </v>
      </c>
      <c r="V1972" s="14" t="str">
        <f t="shared" ca="1" si="401"/>
        <v>6168595.64</v>
      </c>
      <c r="W1972" s="14" t="str">
        <f t="shared" ca="1" si="402"/>
        <v>POINT(713092.56 6168595.64)</v>
      </c>
      <c r="X1972" s="14" t="str">
        <f>IFERROR(INDEX(BygningOmraade!B:B,MATCH(A1972,BygningOmraade!A:A,0)),"")</f>
        <v/>
      </c>
    </row>
    <row r="1973" spans="1:24" s="14" customFormat="1" x14ac:dyDescent="0.25">
      <c r="A1973" s="14">
        <f t="shared" si="390"/>
        <v>1973</v>
      </c>
      <c r="B1973" s="14" t="str">
        <f t="shared" ca="1" si="391"/>
        <v>741252a6-028e-4401-99eb-500b88fc006d</v>
      </c>
      <c r="C1973" s="14" t="str">
        <f t="shared" ca="1" si="392"/>
        <v>0a3f507e-1e75-32b8-e044-0003ba298018</v>
      </c>
      <c r="D1973" s="14">
        <f t="shared" ca="1" si="393"/>
        <v>994387</v>
      </c>
      <c r="E1973" s="1">
        <f t="shared" ca="1" si="394"/>
        <v>120</v>
      </c>
      <c r="F1973" s="1">
        <f t="shared" ca="1" si="395"/>
        <v>154</v>
      </c>
      <c r="G1973" s="1">
        <f t="shared" ca="1" si="396"/>
        <v>1973</v>
      </c>
      <c r="H1973" s="1" t="str">
        <f ca="1">IFERROR(INDEX(Varmeinstallation!B:B,MATCH(INDIRECT($A$1&amp;"L"&amp;A1973)*1,Varmeinstallation!A:A,0)),"Ingen varmeinstallationer")</f>
        <v>Centralvarme fra eget anlæg, et-kammer fyr</v>
      </c>
      <c r="I1973" s="1" t="str">
        <f ca="1">IFERROR(INDEX(Opvarmningsmiddel!B:B,MATCH(INDIRECT($A$1&amp;"M"&amp;A1973)*1,Opvarmningsmiddel!A:A,0)),"")</f>
        <v>Naturgas</v>
      </c>
      <c r="J1973" s="1">
        <f t="shared" ca="1" si="397"/>
        <v>0</v>
      </c>
      <c r="K1973" s="1" t="str">
        <f ca="1">IFERROR(INDEX(Relationstabel!$C$3:$K$10,MATCH(VALUE(INDIRECT($A$1&amp;"L"&amp;A1973)),Relationstabel!$A$3:$A$10,0),MATCH(IFERROR(VALUE(INDIRECT($A$1&amp;"M"&amp;A1973)),0),Relationstabel!$C$1:$K$1,0)),"Ingen varmeinstallationer")</f>
        <v>Naturgas</v>
      </c>
      <c r="L1973" s="1" t="str">
        <f ca="1">INDEX(Anvendelseskode!B:B,MATCH($E1973,Anvendelseskode!$A:$A,0))</f>
        <v>Fritliggende enfamilieshus (parcelhus)</v>
      </c>
      <c r="M1973" s="1" t="str">
        <f ca="1">INDEX(Anvendelseskode!C:C,MATCH($E1973,Anvendelseskode!$A:$A,0))</f>
        <v>Parcelhuse</v>
      </c>
      <c r="N1973" s="1" t="str">
        <f ca="1">INDEX(Anvendelseskode!D:D,MATCH($E1973,Anvendelseskode!$A:$A,0))</f>
        <v>Private husholdninger</v>
      </c>
      <c r="O1973" s="1" t="str">
        <f ca="1">IFERROR(INDEX(SBi!$2:$2,MATCH(G1973,SBi!$1:$1,1)),SBi!$K$2)</f>
        <v>1973-1978</v>
      </c>
      <c r="P1973" s="1">
        <f ca="1">IFERROR(INDEX(SBi!$C$3:$K$28,MATCH(E1973,SBi!$B$3:$B$28,0),MATCH(O1973,SBi!$C$2:$K$2,0)),0)</f>
        <v>119.8</v>
      </c>
      <c r="Q1973" s="19">
        <f t="shared" ca="1" si="398"/>
        <v>18.449200000000001</v>
      </c>
      <c r="R1973" s="19" t="str">
        <f ca="1">IFERROR(INDEX(VpD!$2:$2,MATCH(G1973,VpD!$1:$1,1)),VpD!$I$2)</f>
        <v>1973-1978</v>
      </c>
      <c r="S1973" s="1">
        <f ca="1">IFERROR(INDEX(VpD!$C$3:$I$27,MATCH(E1973,VpD!$B$3:$B$27,0),MATCH(R1973,VpD!$C$2:$I$2,0)),0)</f>
        <v>117</v>
      </c>
      <c r="T1973" s="19">
        <f t="shared" ca="1" si="399"/>
        <v>18.018000000000001</v>
      </c>
      <c r="U1973" s="14" t="str">
        <f t="shared" ca="1" si="400"/>
        <v xml:space="preserve">711564.98 </v>
      </c>
      <c r="V1973" s="14" t="str">
        <f t="shared" ca="1" si="401"/>
        <v>6171933.98</v>
      </c>
      <c r="W1973" s="14" t="str">
        <f t="shared" ca="1" si="402"/>
        <v>POINT(711564.98 6171933.98)</v>
      </c>
      <c r="X1973" s="14" t="str">
        <f>IFERROR(INDEX(BygningOmraade!B:B,MATCH(A1973,BygningOmraade!A:A,0)),"")</f>
        <v/>
      </c>
    </row>
    <row r="1974" spans="1:24" s="14" customFormat="1" x14ac:dyDescent="0.25">
      <c r="A1974" s="14">
        <f t="shared" si="390"/>
        <v>1974</v>
      </c>
      <c r="B1974" s="14" t="str">
        <f t="shared" ca="1" si="391"/>
        <v>741e4bdf-085f-4f09-bdd0-192bd23e3931</v>
      </c>
      <c r="C1974" s="14" t="str">
        <f t="shared" ca="1" si="392"/>
        <v>0a3f507e-1e66-32b8-e044-0003ba298018</v>
      </c>
      <c r="D1974" s="14">
        <f t="shared" ca="1" si="393"/>
        <v>994931</v>
      </c>
      <c r="E1974" s="1">
        <f t="shared" ca="1" si="394"/>
        <v>120</v>
      </c>
      <c r="F1974" s="1">
        <f t="shared" ca="1" si="395"/>
        <v>155</v>
      </c>
      <c r="G1974" s="1">
        <f t="shared" ca="1" si="396"/>
        <v>1972</v>
      </c>
      <c r="H1974" s="1" t="str">
        <f ca="1">IFERROR(INDEX(Varmeinstallation!B:B,MATCH(INDIRECT($A$1&amp;"L"&amp;A1974)*1,Varmeinstallation!A:A,0)),"Ingen varmeinstallationer")</f>
        <v>Centralvarme fra eget anlæg, et-kammer fyr</v>
      </c>
      <c r="I1974" s="1" t="str">
        <f ca="1">IFERROR(INDEX(Opvarmningsmiddel!B:B,MATCH(INDIRECT($A$1&amp;"M"&amp;A1974)*1,Opvarmningsmiddel!A:A,0)),"")</f>
        <v>Naturgas</v>
      </c>
      <c r="J1974" s="1">
        <f t="shared" ca="1" si="397"/>
        <v>2</v>
      </c>
      <c r="K1974" s="1" t="str">
        <f ca="1">IFERROR(INDEX(Relationstabel!$C$3:$K$10,MATCH(VALUE(INDIRECT($A$1&amp;"L"&amp;A1974)),Relationstabel!$A$3:$A$10,0),MATCH(IFERROR(VALUE(INDIRECT($A$1&amp;"M"&amp;A1974)),0),Relationstabel!$C$1:$K$1,0)),"Ingen varmeinstallationer")</f>
        <v>Naturgas</v>
      </c>
      <c r="L1974" s="1" t="str">
        <f ca="1">INDEX(Anvendelseskode!B:B,MATCH($E1974,Anvendelseskode!$A:$A,0))</f>
        <v>Fritliggende enfamilieshus (parcelhus)</v>
      </c>
      <c r="M1974" s="1" t="str">
        <f ca="1">INDEX(Anvendelseskode!C:C,MATCH($E1974,Anvendelseskode!$A:$A,0))</f>
        <v>Parcelhuse</v>
      </c>
      <c r="N1974" s="1" t="str">
        <f ca="1">INDEX(Anvendelseskode!D:D,MATCH($E1974,Anvendelseskode!$A:$A,0))</f>
        <v>Private husholdninger</v>
      </c>
      <c r="O1974" s="1" t="str">
        <f ca="1">IFERROR(INDEX(SBi!$2:$2,MATCH(G1974,SBi!$1:$1,1)),SBi!$K$2)</f>
        <v>1961-1972</v>
      </c>
      <c r="P1974" s="1">
        <f ca="1">IFERROR(INDEX(SBi!$C$3:$K$28,MATCH(E1974,SBi!$B$3:$B$28,0),MATCH(O1974,SBi!$C$2:$K$2,0)),0)</f>
        <v>134.30000000000001</v>
      </c>
      <c r="Q1974" s="19">
        <f t="shared" ca="1" si="398"/>
        <v>20.816500000000001</v>
      </c>
      <c r="R1974" s="19" t="str">
        <f ca="1">IFERROR(INDEX(VpD!$2:$2,MATCH(G1974,VpD!$1:$1,1)),VpD!$I$2)</f>
        <v>1961-1972</v>
      </c>
      <c r="S1974" s="1">
        <f ca="1">IFERROR(INDEX(VpD!$C$3:$I$27,MATCH(E1974,VpD!$B$3:$B$27,0),MATCH(R1974,VpD!$C$2:$I$2,0)),0)</f>
        <v>143</v>
      </c>
      <c r="T1974" s="19">
        <f t="shared" ca="1" si="399"/>
        <v>22.164999999999999</v>
      </c>
      <c r="U1974" s="14" t="str">
        <f t="shared" ca="1" si="400"/>
        <v xml:space="preserve">711750.38 </v>
      </c>
      <c r="V1974" s="14" t="str">
        <f t="shared" ca="1" si="401"/>
        <v>6171719.36</v>
      </c>
      <c r="W1974" s="14" t="str">
        <f t="shared" ca="1" si="402"/>
        <v>POINT(711750.38 6171719.36)</v>
      </c>
      <c r="X1974" s="14" t="str">
        <f>IFERROR(INDEX(BygningOmraade!B:B,MATCH(A1974,BygningOmraade!A:A,0)),"")</f>
        <v/>
      </c>
    </row>
    <row r="1975" spans="1:24" s="14" customFormat="1" x14ac:dyDescent="0.25">
      <c r="A1975" s="14">
        <f t="shared" si="390"/>
        <v>1975</v>
      </c>
      <c r="B1975" s="14" t="str">
        <f t="shared" ca="1" si="391"/>
        <v>741e4cf6-3b62-4cb6-ac6a-8beae1cce1e0</v>
      </c>
      <c r="C1975" s="14" t="str">
        <f t="shared" ca="1" si="392"/>
        <v>3cae7253-0947-0f90-e044-0003ba298018</v>
      </c>
      <c r="D1975" s="14">
        <f t="shared" ca="1" si="393"/>
        <v>2685021</v>
      </c>
      <c r="E1975" s="1">
        <f t="shared" ca="1" si="394"/>
        <v>130</v>
      </c>
      <c r="F1975" s="1">
        <f t="shared" ca="1" si="395"/>
        <v>119</v>
      </c>
      <c r="G1975" s="1">
        <f t="shared" ca="1" si="396"/>
        <v>2008</v>
      </c>
      <c r="H1975" s="1" t="str">
        <f ca="1">IFERROR(INDEX(Varmeinstallation!B:B,MATCH(INDIRECT($A$1&amp;"L"&amp;A1975)*1,Varmeinstallation!A:A,0)),"Ingen varmeinstallationer")</f>
        <v>Fjernvarme/blokvarme (radiatorsystemer eller varmluftanlæg)</v>
      </c>
      <c r="I1975" s="1" t="str">
        <f ca="1">IFERROR(INDEX(Opvarmningsmiddel!B:B,MATCH(INDIRECT($A$1&amp;"M"&amp;A1975)*1,Opvarmningsmiddel!A:A,0)),"")</f>
        <v/>
      </c>
      <c r="J1975" s="1">
        <f t="shared" ca="1" si="397"/>
        <v>90</v>
      </c>
      <c r="K1975" s="1" t="str">
        <f ca="1">IFERROR(INDEX(Relationstabel!$C$3:$K$10,MATCH(VALUE(INDIRECT($A$1&amp;"L"&amp;A1975)),Relationstabel!$A$3:$A$10,0),MATCH(IFERROR(VALUE(INDIRECT($A$1&amp;"M"&amp;A1975)),0),Relationstabel!$C$1:$K$1,0)),"Ingen varmeinstallationer")</f>
        <v>Fjernvarme/ Blokvarme</v>
      </c>
      <c r="L1975" s="1" t="str">
        <f ca="1">INDEX(Anvendelseskode!B:B,MATCH($E1975,Anvendelseskode!$A:$A,0))</f>
        <v>Række-, kæde-, dobbelthus (lodret adskillelse mellem enhederne)</v>
      </c>
      <c r="M1975" s="1" t="str">
        <f ca="1">INDEX(Anvendelseskode!C:C,MATCH($E1975,Anvendelseskode!$A:$A,0))</f>
        <v>Række-, kæde og dobbelthuse</v>
      </c>
      <c r="N1975" s="1" t="str">
        <f ca="1">INDEX(Anvendelseskode!D:D,MATCH($E1975,Anvendelseskode!$A:$A,0))</f>
        <v>Private husholdninger</v>
      </c>
      <c r="O1975" s="1" t="str">
        <f ca="1">IFERROR(INDEX(SBi!$2:$2,MATCH(G1975,SBi!$1:$1,1)),SBi!$K$2)</f>
        <v>Efter 2006</v>
      </c>
      <c r="P1975" s="1">
        <f ca="1">IFERROR(INDEX(SBi!$C$3:$K$28,MATCH(E1975,SBi!$B$3:$B$28,0),MATCH(O1975,SBi!$C$2:$K$2,0)),0)</f>
        <v>66.400000000000006</v>
      </c>
      <c r="Q1975" s="19">
        <f t="shared" ca="1" si="398"/>
        <v>7.9016000000000002</v>
      </c>
      <c r="R1975" s="19" t="str">
        <f ca="1">IFERROR(INDEX(VpD!$2:$2,MATCH(G1975,VpD!$1:$1,1)),VpD!$I$2)</f>
        <v>&gt;1998</v>
      </c>
      <c r="S1975" s="1">
        <f ca="1">IFERROR(INDEX(VpD!$C$3:$I$27,MATCH(E1975,VpD!$B$3:$B$27,0),MATCH(R1975,VpD!$C$2:$I$2,0)),0)</f>
        <v>65</v>
      </c>
      <c r="T1975" s="19">
        <f t="shared" ca="1" si="399"/>
        <v>7.7350000000000003</v>
      </c>
      <c r="U1975" s="14" t="str">
        <f t="shared" ca="1" si="400"/>
        <v xml:space="preserve">711782.58 </v>
      </c>
      <c r="V1975" s="14" t="str">
        <f t="shared" ca="1" si="401"/>
        <v>6172666.93</v>
      </c>
      <c r="W1975" s="14" t="str">
        <f t="shared" ca="1" si="402"/>
        <v>POINT(711782.58 6172666.93)</v>
      </c>
      <c r="X1975" s="14" t="str">
        <f>IFERROR(INDEX(BygningOmraade!B:B,MATCH(A1975,BygningOmraade!A:A,0)),"")</f>
        <v/>
      </c>
    </row>
    <row r="1976" spans="1:24" s="14" customFormat="1" x14ac:dyDescent="0.25">
      <c r="A1976" s="14">
        <f t="shared" si="390"/>
        <v>1976</v>
      </c>
      <c r="B1976" s="14" t="str">
        <f t="shared" ca="1" si="391"/>
        <v>74268178-16a0-4ae1-a7c9-3dcf3c9d7f18</v>
      </c>
      <c r="C1976" s="14" t="str">
        <f t="shared" ca="1" si="392"/>
        <v>0a3f507e-23a2-32b8-e044-0003ba298018</v>
      </c>
      <c r="D1976" s="14">
        <f t="shared" ca="1" si="393"/>
        <v>997053</v>
      </c>
      <c r="E1976" s="1">
        <f t="shared" ca="1" si="394"/>
        <v>120</v>
      </c>
      <c r="F1976" s="1">
        <f t="shared" ca="1" si="395"/>
        <v>130</v>
      </c>
      <c r="G1976" s="1">
        <f t="shared" ca="1" si="396"/>
        <v>1977</v>
      </c>
      <c r="H1976" s="1" t="str">
        <f ca="1">IFERROR(INDEX(Varmeinstallation!B:B,MATCH(INDIRECT($A$1&amp;"L"&amp;A1976)*1,Varmeinstallation!A:A,0)),"Ingen varmeinstallationer")</f>
        <v>Centralvarme fra eget anlæg, et-kammer fyr</v>
      </c>
      <c r="I1976" s="1" t="str">
        <f ca="1">IFERROR(INDEX(Opvarmningsmiddel!B:B,MATCH(INDIRECT($A$1&amp;"M"&amp;A1976)*1,Opvarmningsmiddel!A:A,0)),"")</f>
        <v>Naturgas</v>
      </c>
      <c r="J1976" s="1">
        <f t="shared" ca="1" si="397"/>
        <v>4</v>
      </c>
      <c r="K1976" s="1" t="str">
        <f ca="1">IFERROR(INDEX(Relationstabel!$C$3:$K$10,MATCH(VALUE(INDIRECT($A$1&amp;"L"&amp;A1976)),Relationstabel!$A$3:$A$10,0),MATCH(IFERROR(VALUE(INDIRECT($A$1&amp;"M"&amp;A1976)),0),Relationstabel!$C$1:$K$1,0)),"Ingen varmeinstallationer")</f>
        <v>Naturgas</v>
      </c>
      <c r="L1976" s="1" t="str">
        <f ca="1">INDEX(Anvendelseskode!B:B,MATCH($E1976,Anvendelseskode!$A:$A,0))</f>
        <v>Fritliggende enfamilieshus (parcelhus)</v>
      </c>
      <c r="M1976" s="1" t="str">
        <f ca="1">INDEX(Anvendelseskode!C:C,MATCH($E1976,Anvendelseskode!$A:$A,0))</f>
        <v>Parcelhuse</v>
      </c>
      <c r="N1976" s="1" t="str">
        <f ca="1">INDEX(Anvendelseskode!D:D,MATCH($E1976,Anvendelseskode!$A:$A,0))</f>
        <v>Private husholdninger</v>
      </c>
      <c r="O1976" s="1" t="str">
        <f ca="1">IFERROR(INDEX(SBi!$2:$2,MATCH(G1976,SBi!$1:$1,1)),SBi!$K$2)</f>
        <v>1973-1978</v>
      </c>
      <c r="P1976" s="1">
        <f ca="1">IFERROR(INDEX(SBi!$C$3:$K$28,MATCH(E1976,SBi!$B$3:$B$28,0),MATCH(O1976,SBi!$C$2:$K$2,0)),0)</f>
        <v>119.8</v>
      </c>
      <c r="Q1976" s="19">
        <f t="shared" ca="1" si="398"/>
        <v>15.574</v>
      </c>
      <c r="R1976" s="19" t="str">
        <f ca="1">IFERROR(INDEX(VpD!$2:$2,MATCH(G1976,VpD!$1:$1,1)),VpD!$I$2)</f>
        <v>1973-1978</v>
      </c>
      <c r="S1976" s="1">
        <f ca="1">IFERROR(INDEX(VpD!$C$3:$I$27,MATCH(E1976,VpD!$B$3:$B$27,0),MATCH(R1976,VpD!$C$2:$I$2,0)),0)</f>
        <v>117</v>
      </c>
      <c r="T1976" s="19">
        <f t="shared" ca="1" si="399"/>
        <v>15.21</v>
      </c>
      <c r="U1976" s="14" t="str">
        <f t="shared" ca="1" si="400"/>
        <v xml:space="preserve">713594.77 </v>
      </c>
      <c r="V1976" s="14" t="str">
        <f t="shared" ca="1" si="401"/>
        <v>6168801.9</v>
      </c>
      <c r="W1976" s="14" t="str">
        <f t="shared" ca="1" si="402"/>
        <v>POINT(713594.77 6168801.9)</v>
      </c>
      <c r="X1976" s="14" t="str">
        <f>IFERROR(INDEX(BygningOmraade!B:B,MATCH(A1976,BygningOmraade!A:A,0)),"")</f>
        <v/>
      </c>
    </row>
    <row r="1977" spans="1:24" s="14" customFormat="1" x14ac:dyDescent="0.25">
      <c r="A1977" s="14">
        <f t="shared" si="390"/>
        <v>1977</v>
      </c>
      <c r="B1977" s="14" t="str">
        <f t="shared" ca="1" si="391"/>
        <v>742a2eee-01ce-4838-9379-075be2ab1d65</v>
      </c>
      <c r="C1977" s="14" t="str">
        <f t="shared" ca="1" si="392"/>
        <v>0a3f507e-201e-32b8-e044-0003ba298018</v>
      </c>
      <c r="D1977" s="14">
        <f t="shared" ca="1" si="393"/>
        <v>993645</v>
      </c>
      <c r="E1977" s="1">
        <f t="shared" ca="1" si="394"/>
        <v>120</v>
      </c>
      <c r="F1977" s="1">
        <f t="shared" ca="1" si="395"/>
        <v>134</v>
      </c>
      <c r="G1977" s="1">
        <f t="shared" ca="1" si="396"/>
        <v>1971</v>
      </c>
      <c r="H1977" s="1" t="str">
        <f ca="1">IFERROR(INDEX(Varmeinstallation!B:B,MATCH(INDIRECT($A$1&amp;"L"&amp;A1977)*1,Varmeinstallation!A:A,0)),"Ingen varmeinstallationer")</f>
        <v>Centralvarme fra eget anlæg, et-kammer fyr</v>
      </c>
      <c r="I1977" s="1" t="str">
        <f ca="1">IFERROR(INDEX(Opvarmningsmiddel!B:B,MATCH(INDIRECT($A$1&amp;"M"&amp;A1977)*1,Opvarmningsmiddel!A:A,0)),"")</f>
        <v>Naturgas</v>
      </c>
      <c r="J1977" s="1">
        <f t="shared" ca="1" si="397"/>
        <v>0</v>
      </c>
      <c r="K1977" s="1" t="str">
        <f ca="1">IFERROR(INDEX(Relationstabel!$C$3:$K$10,MATCH(VALUE(INDIRECT($A$1&amp;"L"&amp;A1977)),Relationstabel!$A$3:$A$10,0),MATCH(IFERROR(VALUE(INDIRECT($A$1&amp;"M"&amp;A1977)),0),Relationstabel!$C$1:$K$1,0)),"Ingen varmeinstallationer")</f>
        <v>Naturgas</v>
      </c>
      <c r="L1977" s="1" t="str">
        <f ca="1">INDEX(Anvendelseskode!B:B,MATCH($E1977,Anvendelseskode!$A:$A,0))</f>
        <v>Fritliggende enfamilieshus (parcelhus)</v>
      </c>
      <c r="M1977" s="1" t="str">
        <f ca="1">INDEX(Anvendelseskode!C:C,MATCH($E1977,Anvendelseskode!$A:$A,0))</f>
        <v>Parcelhuse</v>
      </c>
      <c r="N1977" s="1" t="str">
        <f ca="1">INDEX(Anvendelseskode!D:D,MATCH($E1977,Anvendelseskode!$A:$A,0))</f>
        <v>Private husholdninger</v>
      </c>
      <c r="O1977" s="1" t="str">
        <f ca="1">IFERROR(INDEX(SBi!$2:$2,MATCH(G1977,SBi!$1:$1,1)),SBi!$K$2)</f>
        <v>1961-1972</v>
      </c>
      <c r="P1977" s="1">
        <f ca="1">IFERROR(INDEX(SBi!$C$3:$K$28,MATCH(E1977,SBi!$B$3:$B$28,0),MATCH(O1977,SBi!$C$2:$K$2,0)),0)</f>
        <v>134.30000000000001</v>
      </c>
      <c r="Q1977" s="19">
        <f t="shared" ca="1" si="398"/>
        <v>17.996200000000002</v>
      </c>
      <c r="R1977" s="19" t="str">
        <f ca="1">IFERROR(INDEX(VpD!$2:$2,MATCH(G1977,VpD!$1:$1,1)),VpD!$I$2)</f>
        <v>1961-1972</v>
      </c>
      <c r="S1977" s="1">
        <f ca="1">IFERROR(INDEX(VpD!$C$3:$I$27,MATCH(E1977,VpD!$B$3:$B$27,0),MATCH(R1977,VpD!$C$2:$I$2,0)),0)</f>
        <v>143</v>
      </c>
      <c r="T1977" s="19">
        <f t="shared" ca="1" si="399"/>
        <v>19.161999999999999</v>
      </c>
      <c r="U1977" s="14" t="str">
        <f t="shared" ca="1" si="400"/>
        <v xml:space="preserve">710976.41 </v>
      </c>
      <c r="V1977" s="14" t="str">
        <f t="shared" ca="1" si="401"/>
        <v>6171876.67</v>
      </c>
      <c r="W1977" s="14" t="str">
        <f t="shared" ca="1" si="402"/>
        <v>POINT(710976.41 6171876.67)</v>
      </c>
      <c r="X1977" s="14" t="str">
        <f>IFERROR(INDEX(BygningOmraade!B:B,MATCH(A1977,BygningOmraade!A:A,0)),"")</f>
        <v/>
      </c>
    </row>
    <row r="1978" spans="1:24" s="14" customFormat="1" x14ac:dyDescent="0.25">
      <c r="A1978" s="14">
        <f t="shared" si="390"/>
        <v>1978</v>
      </c>
      <c r="B1978" s="14" t="str">
        <f t="shared" ca="1" si="391"/>
        <v>7437578d-7da8-4d0d-91fc-4e3b044d752a</v>
      </c>
      <c r="C1978" s="14" t="str">
        <f t="shared" ca="1" si="392"/>
        <v>0a3f507e-1ba1-32b8-e044-0003ba298018</v>
      </c>
      <c r="D1978" s="14">
        <f t="shared" ca="1" si="393"/>
        <v>997593</v>
      </c>
      <c r="E1978" s="1">
        <f t="shared" ca="1" si="394"/>
        <v>130</v>
      </c>
      <c r="F1978" s="1">
        <f t="shared" ca="1" si="395"/>
        <v>91</v>
      </c>
      <c r="G1978" s="1">
        <f t="shared" ca="1" si="396"/>
        <v>1965</v>
      </c>
      <c r="H1978" s="1" t="str">
        <f ca="1">IFERROR(INDEX(Varmeinstallation!B:B,MATCH(INDIRECT($A$1&amp;"L"&amp;A1978)*1,Varmeinstallation!A:A,0)),"Ingen varmeinstallationer")</f>
        <v>Centralvarme fra eget anlæg, et-kammer fyr</v>
      </c>
      <c r="I1978" s="1" t="str">
        <f ca="1">IFERROR(INDEX(Opvarmningsmiddel!B:B,MATCH(INDIRECT($A$1&amp;"M"&amp;A1978)*1,Opvarmningsmiddel!A:A,0)),"")</f>
        <v>Naturgas</v>
      </c>
      <c r="J1978" s="1">
        <f t="shared" ca="1" si="397"/>
        <v>0</v>
      </c>
      <c r="K1978" s="1" t="str">
        <f ca="1">IFERROR(INDEX(Relationstabel!$C$3:$K$10,MATCH(VALUE(INDIRECT($A$1&amp;"L"&amp;A1978)),Relationstabel!$A$3:$A$10,0),MATCH(IFERROR(VALUE(INDIRECT($A$1&amp;"M"&amp;A1978)),0),Relationstabel!$C$1:$K$1,0)),"Ingen varmeinstallationer")</f>
        <v>Naturgas</v>
      </c>
      <c r="L1978" s="1" t="str">
        <f ca="1">INDEX(Anvendelseskode!B:B,MATCH($E1978,Anvendelseskode!$A:$A,0))</f>
        <v>Række-, kæde-, dobbelthus (lodret adskillelse mellem enhederne)</v>
      </c>
      <c r="M1978" s="1" t="str">
        <f ca="1">INDEX(Anvendelseskode!C:C,MATCH($E1978,Anvendelseskode!$A:$A,0))</f>
        <v>Række-, kæde og dobbelthuse</v>
      </c>
      <c r="N1978" s="1" t="str">
        <f ca="1">INDEX(Anvendelseskode!D:D,MATCH($E1978,Anvendelseskode!$A:$A,0))</f>
        <v>Private husholdninger</v>
      </c>
      <c r="O1978" s="1" t="str">
        <f ca="1">IFERROR(INDEX(SBi!$2:$2,MATCH(G1978,SBi!$1:$1,1)),SBi!$K$2)</f>
        <v>1961-1972</v>
      </c>
      <c r="P1978" s="1">
        <f ca="1">IFERROR(INDEX(SBi!$C$3:$K$28,MATCH(E1978,SBi!$B$3:$B$28,0),MATCH(O1978,SBi!$C$2:$K$2,0)),0)</f>
        <v>119.9</v>
      </c>
      <c r="Q1978" s="19">
        <f t="shared" ca="1" si="398"/>
        <v>10.9109</v>
      </c>
      <c r="R1978" s="19" t="str">
        <f ca="1">IFERROR(INDEX(VpD!$2:$2,MATCH(G1978,VpD!$1:$1,1)),VpD!$I$2)</f>
        <v>1961-1972</v>
      </c>
      <c r="S1978" s="1">
        <f ca="1">IFERROR(INDEX(VpD!$C$3:$I$27,MATCH(E1978,VpD!$B$3:$B$27,0),MATCH(R1978,VpD!$C$2:$I$2,0)),0)</f>
        <v>120</v>
      </c>
      <c r="T1978" s="19">
        <f t="shared" ca="1" si="399"/>
        <v>10.92</v>
      </c>
      <c r="U1978" s="14" t="str">
        <f t="shared" ca="1" si="400"/>
        <v xml:space="preserve">713803.17 </v>
      </c>
      <c r="V1978" s="14" t="str">
        <f t="shared" ca="1" si="401"/>
        <v>6169186.73</v>
      </c>
      <c r="W1978" s="14" t="str">
        <f t="shared" ca="1" si="402"/>
        <v>POINT(713803.17 6169186.73)</v>
      </c>
      <c r="X1978" s="14" t="str">
        <f>IFERROR(INDEX(BygningOmraade!B:B,MATCH(A1978,BygningOmraade!A:A,0)),"")</f>
        <v/>
      </c>
    </row>
    <row r="1979" spans="1:24" s="14" customFormat="1" x14ac:dyDescent="0.25">
      <c r="A1979" s="14">
        <f t="shared" si="390"/>
        <v>1979</v>
      </c>
      <c r="B1979" s="14" t="str">
        <f t="shared" ca="1" si="391"/>
        <v>7439faac-a409-4ce5-af16-423e5f2d46e7</v>
      </c>
      <c r="C1979" s="14" t="str">
        <f t="shared" ca="1" si="392"/>
        <v>0a3f507e-16ac-32b8-e044-0003ba298018</v>
      </c>
      <c r="D1979" s="14">
        <f t="shared" ca="1" si="393"/>
        <v>2577952</v>
      </c>
      <c r="E1979" s="1">
        <f t="shared" ca="1" si="394"/>
        <v>130</v>
      </c>
      <c r="F1979" s="1">
        <f t="shared" ca="1" si="395"/>
        <v>96</v>
      </c>
      <c r="G1979" s="1">
        <f t="shared" ca="1" si="396"/>
        <v>2002</v>
      </c>
      <c r="H1979" s="1" t="str">
        <f ca="1">IFERROR(INDEX(Varmeinstallation!B:B,MATCH(INDIRECT($A$1&amp;"L"&amp;A1979)*1,Varmeinstallation!A:A,0)),"Ingen varmeinstallationer")</f>
        <v>Centralvarme fra eget anlæg, et-kammer fyr</v>
      </c>
      <c r="I1979" s="1" t="str">
        <f ca="1">IFERROR(INDEX(Opvarmningsmiddel!B:B,MATCH(INDIRECT($A$1&amp;"M"&amp;A1979)*1,Opvarmningsmiddel!A:A,0)),"")</f>
        <v>Naturgas</v>
      </c>
      <c r="J1979" s="1">
        <f t="shared" ca="1" si="397"/>
        <v>90</v>
      </c>
      <c r="K1979" s="1" t="str">
        <f ca="1">IFERROR(INDEX(Relationstabel!$C$3:$K$10,MATCH(VALUE(INDIRECT($A$1&amp;"L"&amp;A1979)),Relationstabel!$A$3:$A$10,0),MATCH(IFERROR(VALUE(INDIRECT($A$1&amp;"M"&amp;A1979)),0),Relationstabel!$C$1:$K$1,0)),"Ingen varmeinstallationer")</f>
        <v>Naturgas</v>
      </c>
      <c r="L1979" s="1" t="str">
        <f ca="1">INDEX(Anvendelseskode!B:B,MATCH($E1979,Anvendelseskode!$A:$A,0))</f>
        <v>Række-, kæde-, dobbelthus (lodret adskillelse mellem enhederne)</v>
      </c>
      <c r="M1979" s="1" t="str">
        <f ca="1">INDEX(Anvendelseskode!C:C,MATCH($E1979,Anvendelseskode!$A:$A,0))</f>
        <v>Række-, kæde og dobbelthuse</v>
      </c>
      <c r="N1979" s="1" t="str">
        <f ca="1">INDEX(Anvendelseskode!D:D,MATCH($E1979,Anvendelseskode!$A:$A,0))</f>
        <v>Private husholdninger</v>
      </c>
      <c r="O1979" s="1" t="str">
        <f ca="1">IFERROR(INDEX(SBi!$2:$2,MATCH(G1979,SBi!$1:$1,1)),SBi!$K$2)</f>
        <v>1999-2006</v>
      </c>
      <c r="P1979" s="1">
        <f ca="1">IFERROR(INDEX(SBi!$C$3:$K$28,MATCH(E1979,SBi!$B$3:$B$28,0),MATCH(O1979,SBi!$C$2:$K$2,0)),0)</f>
        <v>81.5</v>
      </c>
      <c r="Q1979" s="19">
        <f t="shared" ca="1" si="398"/>
        <v>7.8239999999999998</v>
      </c>
      <c r="R1979" s="19" t="str">
        <f ca="1">IFERROR(INDEX(VpD!$2:$2,MATCH(G1979,VpD!$1:$1,1)),VpD!$I$2)</f>
        <v>&gt;1998</v>
      </c>
      <c r="S1979" s="1">
        <f ca="1">IFERROR(INDEX(VpD!$C$3:$I$27,MATCH(E1979,VpD!$B$3:$B$27,0),MATCH(R1979,VpD!$C$2:$I$2,0)),0)</f>
        <v>65</v>
      </c>
      <c r="T1979" s="19">
        <f t="shared" ca="1" si="399"/>
        <v>6.24</v>
      </c>
      <c r="U1979" s="14" t="str">
        <f t="shared" ca="1" si="400"/>
        <v xml:space="preserve">712565.17 </v>
      </c>
      <c r="V1979" s="14" t="str">
        <f t="shared" ca="1" si="401"/>
        <v>6169754.54</v>
      </c>
      <c r="W1979" s="14" t="str">
        <f t="shared" ca="1" si="402"/>
        <v>POINT(712565.17 6169754.54)</v>
      </c>
      <c r="X1979" s="14" t="str">
        <f>IFERROR(INDEX(BygningOmraade!B:B,MATCH(A1979,BygningOmraade!A:A,0)),"")</f>
        <v/>
      </c>
    </row>
    <row r="1980" spans="1:24" s="14" customFormat="1" x14ac:dyDescent="0.25">
      <c r="A1980" s="14">
        <f t="shared" si="390"/>
        <v>1980</v>
      </c>
      <c r="B1980" s="14" t="str">
        <f t="shared" ca="1" si="391"/>
        <v>743f2ccd-06b9-4fc1-a0f1-f90ca95fad29</v>
      </c>
      <c r="C1980" s="14" t="str">
        <f t="shared" ca="1" si="392"/>
        <v>0a3f507e-22ae-32b8-e044-0003ba298018</v>
      </c>
      <c r="D1980" s="14">
        <f t="shared" ca="1" si="393"/>
        <v>995350</v>
      </c>
      <c r="E1980" s="1">
        <f t="shared" ca="1" si="394"/>
        <v>120</v>
      </c>
      <c r="F1980" s="1">
        <f t="shared" ca="1" si="395"/>
        <v>122</v>
      </c>
      <c r="G1980" s="1">
        <f t="shared" ca="1" si="396"/>
        <v>1971</v>
      </c>
      <c r="H1980" s="1" t="str">
        <f ca="1">IFERROR(INDEX(Varmeinstallation!B:B,MATCH(INDIRECT($A$1&amp;"L"&amp;A1980)*1,Varmeinstallation!A:A,0)),"Ingen varmeinstallationer")</f>
        <v>Centralvarme fra eget anlæg, et-kammer fyr</v>
      </c>
      <c r="I1980" s="1" t="str">
        <f ca="1">IFERROR(INDEX(Opvarmningsmiddel!B:B,MATCH(INDIRECT($A$1&amp;"M"&amp;A1980)*1,Opvarmningsmiddel!A:A,0)),"")</f>
        <v>Naturgas</v>
      </c>
      <c r="J1980" s="1">
        <f t="shared" ca="1" si="397"/>
        <v>0</v>
      </c>
      <c r="K1980" s="1" t="str">
        <f ca="1">IFERROR(INDEX(Relationstabel!$C$3:$K$10,MATCH(VALUE(INDIRECT($A$1&amp;"L"&amp;A1980)),Relationstabel!$A$3:$A$10,0),MATCH(IFERROR(VALUE(INDIRECT($A$1&amp;"M"&amp;A1980)),0),Relationstabel!$C$1:$K$1,0)),"Ingen varmeinstallationer")</f>
        <v>Naturgas</v>
      </c>
      <c r="L1980" s="1" t="str">
        <f ca="1">INDEX(Anvendelseskode!B:B,MATCH($E1980,Anvendelseskode!$A:$A,0))</f>
        <v>Fritliggende enfamilieshus (parcelhus)</v>
      </c>
      <c r="M1980" s="1" t="str">
        <f ca="1">INDEX(Anvendelseskode!C:C,MATCH($E1980,Anvendelseskode!$A:$A,0))</f>
        <v>Parcelhuse</v>
      </c>
      <c r="N1980" s="1" t="str">
        <f ca="1">INDEX(Anvendelseskode!D:D,MATCH($E1980,Anvendelseskode!$A:$A,0))</f>
        <v>Private husholdninger</v>
      </c>
      <c r="O1980" s="1" t="str">
        <f ca="1">IFERROR(INDEX(SBi!$2:$2,MATCH(G1980,SBi!$1:$1,1)),SBi!$K$2)</f>
        <v>1961-1972</v>
      </c>
      <c r="P1980" s="1">
        <f ca="1">IFERROR(INDEX(SBi!$C$3:$K$28,MATCH(E1980,SBi!$B$3:$B$28,0),MATCH(O1980,SBi!$C$2:$K$2,0)),0)</f>
        <v>134.30000000000001</v>
      </c>
      <c r="Q1980" s="19">
        <f t="shared" ca="1" si="398"/>
        <v>16.384600000000002</v>
      </c>
      <c r="R1980" s="19" t="str">
        <f ca="1">IFERROR(INDEX(VpD!$2:$2,MATCH(G1980,VpD!$1:$1,1)),VpD!$I$2)</f>
        <v>1961-1972</v>
      </c>
      <c r="S1980" s="1">
        <f ca="1">IFERROR(INDEX(VpD!$C$3:$I$27,MATCH(E1980,VpD!$B$3:$B$27,0),MATCH(R1980,VpD!$C$2:$I$2,0)),0)</f>
        <v>143</v>
      </c>
      <c r="T1980" s="19">
        <f t="shared" ca="1" si="399"/>
        <v>17.446000000000002</v>
      </c>
      <c r="U1980" s="14" t="str">
        <f t="shared" ca="1" si="400"/>
        <v xml:space="preserve">711779.68 </v>
      </c>
      <c r="V1980" s="14" t="str">
        <f t="shared" ca="1" si="401"/>
        <v>6171935.68</v>
      </c>
      <c r="W1980" s="14" t="str">
        <f t="shared" ca="1" si="402"/>
        <v>POINT(711779.68 6171935.68)</v>
      </c>
      <c r="X1980" s="14" t="str">
        <f>IFERROR(INDEX(BygningOmraade!B:B,MATCH(A1980,BygningOmraade!A:A,0)),"")</f>
        <v/>
      </c>
    </row>
    <row r="1981" spans="1:24" s="14" customFormat="1" x14ac:dyDescent="0.25">
      <c r="A1981" s="14">
        <f t="shared" si="390"/>
        <v>1981</v>
      </c>
      <c r="B1981" s="14" t="str">
        <f t="shared" ca="1" si="391"/>
        <v>7468f77b-3096-432f-a065-e3d9c973d428</v>
      </c>
      <c r="C1981" s="14" t="str">
        <f t="shared" ca="1" si="392"/>
        <v>0a3f507e-1a21-32b8-e044-0003ba298018</v>
      </c>
      <c r="D1981" s="14">
        <f t="shared" ca="1" si="393"/>
        <v>997399</v>
      </c>
      <c r="E1981" s="1">
        <f t="shared" ca="1" si="394"/>
        <v>120</v>
      </c>
      <c r="F1981" s="1">
        <f t="shared" ca="1" si="395"/>
        <v>112</v>
      </c>
      <c r="G1981" s="1">
        <f t="shared" ca="1" si="396"/>
        <v>1965</v>
      </c>
      <c r="H1981" s="1" t="str">
        <f ca="1">IFERROR(INDEX(Varmeinstallation!B:B,MATCH(INDIRECT($A$1&amp;"L"&amp;A1981)*1,Varmeinstallation!A:A,0)),"Ingen varmeinstallationer")</f>
        <v>Centralvarme fra eget anlæg, et-kammer fyr</v>
      </c>
      <c r="I1981" s="1" t="str">
        <f ca="1">IFERROR(INDEX(Opvarmningsmiddel!B:B,MATCH(INDIRECT($A$1&amp;"M"&amp;A1981)*1,Opvarmningsmiddel!A:A,0)),"")</f>
        <v>Naturgas</v>
      </c>
      <c r="J1981" s="1">
        <f t="shared" ca="1" si="397"/>
        <v>2</v>
      </c>
      <c r="K1981" s="1" t="str">
        <f ca="1">IFERROR(INDEX(Relationstabel!$C$3:$K$10,MATCH(VALUE(INDIRECT($A$1&amp;"L"&amp;A1981)),Relationstabel!$A$3:$A$10,0),MATCH(IFERROR(VALUE(INDIRECT($A$1&amp;"M"&amp;A1981)),0),Relationstabel!$C$1:$K$1,0)),"Ingen varmeinstallationer")</f>
        <v>Naturgas</v>
      </c>
      <c r="L1981" s="1" t="str">
        <f ca="1">INDEX(Anvendelseskode!B:B,MATCH($E1981,Anvendelseskode!$A:$A,0))</f>
        <v>Fritliggende enfamilieshus (parcelhus)</v>
      </c>
      <c r="M1981" s="1" t="str">
        <f ca="1">INDEX(Anvendelseskode!C:C,MATCH($E1981,Anvendelseskode!$A:$A,0))</f>
        <v>Parcelhuse</v>
      </c>
      <c r="N1981" s="1" t="str">
        <f ca="1">INDEX(Anvendelseskode!D:D,MATCH($E1981,Anvendelseskode!$A:$A,0))</f>
        <v>Private husholdninger</v>
      </c>
      <c r="O1981" s="1" t="str">
        <f ca="1">IFERROR(INDEX(SBi!$2:$2,MATCH(G1981,SBi!$1:$1,1)),SBi!$K$2)</f>
        <v>1961-1972</v>
      </c>
      <c r="P1981" s="1">
        <f ca="1">IFERROR(INDEX(SBi!$C$3:$K$28,MATCH(E1981,SBi!$B$3:$B$28,0),MATCH(O1981,SBi!$C$2:$K$2,0)),0)</f>
        <v>134.30000000000001</v>
      </c>
      <c r="Q1981" s="19">
        <f t="shared" ca="1" si="398"/>
        <v>15.041600000000003</v>
      </c>
      <c r="R1981" s="19" t="str">
        <f ca="1">IFERROR(INDEX(VpD!$2:$2,MATCH(G1981,VpD!$1:$1,1)),VpD!$I$2)</f>
        <v>1961-1972</v>
      </c>
      <c r="S1981" s="1">
        <f ca="1">IFERROR(INDEX(VpD!$C$3:$I$27,MATCH(E1981,VpD!$B$3:$B$27,0),MATCH(R1981,VpD!$C$2:$I$2,0)),0)</f>
        <v>143</v>
      </c>
      <c r="T1981" s="19">
        <f t="shared" ca="1" si="399"/>
        <v>16.015999999999998</v>
      </c>
      <c r="U1981" s="14" t="str">
        <f t="shared" ca="1" si="400"/>
        <v xml:space="preserve">714037.83 </v>
      </c>
      <c r="V1981" s="14" t="str">
        <f t="shared" ca="1" si="401"/>
        <v>6169235.28</v>
      </c>
      <c r="W1981" s="14" t="str">
        <f t="shared" ca="1" si="402"/>
        <v>POINT(714037.83 6169235.28)</v>
      </c>
      <c r="X1981" s="14" t="str">
        <f>IFERROR(INDEX(BygningOmraade!B:B,MATCH(A1981,BygningOmraade!A:A,0)),"")</f>
        <v/>
      </c>
    </row>
    <row r="1982" spans="1:24" s="14" customFormat="1" x14ac:dyDescent="0.25">
      <c r="A1982" s="14">
        <f t="shared" si="390"/>
        <v>1982</v>
      </c>
      <c r="B1982" s="14" t="str">
        <f t="shared" ca="1" si="391"/>
        <v>746af624-3d26-471b-966f-7a6fac7e9d9a</v>
      </c>
      <c r="C1982" s="14" t="str">
        <f t="shared" ca="1" si="392"/>
        <v>0a3f507e-16a5-32b8-e044-0003ba298018</v>
      </c>
      <c r="D1982" s="14">
        <f t="shared" ca="1" si="393"/>
        <v>2577946</v>
      </c>
      <c r="E1982" s="1">
        <f t="shared" ca="1" si="394"/>
        <v>130</v>
      </c>
      <c r="F1982" s="1">
        <f t="shared" ca="1" si="395"/>
        <v>102</v>
      </c>
      <c r="G1982" s="1">
        <f t="shared" ca="1" si="396"/>
        <v>2002</v>
      </c>
      <c r="H1982" s="1" t="str">
        <f ca="1">IFERROR(INDEX(Varmeinstallation!B:B,MATCH(INDIRECT($A$1&amp;"L"&amp;A1982)*1,Varmeinstallation!A:A,0)),"Ingen varmeinstallationer")</f>
        <v>Centralvarme fra eget anlæg, et-kammer fyr</v>
      </c>
      <c r="I1982" s="1" t="str">
        <f ca="1">IFERROR(INDEX(Opvarmningsmiddel!B:B,MATCH(INDIRECT($A$1&amp;"M"&amp;A1982)*1,Opvarmningsmiddel!A:A,0)),"")</f>
        <v>Naturgas</v>
      </c>
      <c r="J1982" s="1">
        <f t="shared" ca="1" si="397"/>
        <v>90</v>
      </c>
      <c r="K1982" s="1" t="str">
        <f ca="1">IFERROR(INDEX(Relationstabel!$C$3:$K$10,MATCH(VALUE(INDIRECT($A$1&amp;"L"&amp;A1982)),Relationstabel!$A$3:$A$10,0),MATCH(IFERROR(VALUE(INDIRECT($A$1&amp;"M"&amp;A1982)),0),Relationstabel!$C$1:$K$1,0)),"Ingen varmeinstallationer")</f>
        <v>Naturgas</v>
      </c>
      <c r="L1982" s="1" t="str">
        <f ca="1">INDEX(Anvendelseskode!B:B,MATCH($E1982,Anvendelseskode!$A:$A,0))</f>
        <v>Række-, kæde-, dobbelthus (lodret adskillelse mellem enhederne)</v>
      </c>
      <c r="M1982" s="1" t="str">
        <f ca="1">INDEX(Anvendelseskode!C:C,MATCH($E1982,Anvendelseskode!$A:$A,0))</f>
        <v>Række-, kæde og dobbelthuse</v>
      </c>
      <c r="N1982" s="1" t="str">
        <f ca="1">INDEX(Anvendelseskode!D:D,MATCH($E1982,Anvendelseskode!$A:$A,0))</f>
        <v>Private husholdninger</v>
      </c>
      <c r="O1982" s="1" t="str">
        <f ca="1">IFERROR(INDEX(SBi!$2:$2,MATCH(G1982,SBi!$1:$1,1)),SBi!$K$2)</f>
        <v>1999-2006</v>
      </c>
      <c r="P1982" s="1">
        <f ca="1">IFERROR(INDEX(SBi!$C$3:$K$28,MATCH(E1982,SBi!$B$3:$B$28,0),MATCH(O1982,SBi!$C$2:$K$2,0)),0)</f>
        <v>81.5</v>
      </c>
      <c r="Q1982" s="19">
        <f t="shared" ca="1" si="398"/>
        <v>8.3130000000000006</v>
      </c>
      <c r="R1982" s="19" t="str">
        <f ca="1">IFERROR(INDEX(VpD!$2:$2,MATCH(G1982,VpD!$1:$1,1)),VpD!$I$2)</f>
        <v>&gt;1998</v>
      </c>
      <c r="S1982" s="1">
        <f ca="1">IFERROR(INDEX(VpD!$C$3:$I$27,MATCH(E1982,VpD!$B$3:$B$27,0),MATCH(R1982,VpD!$C$2:$I$2,0)),0)</f>
        <v>65</v>
      </c>
      <c r="T1982" s="19">
        <f t="shared" ca="1" si="399"/>
        <v>6.63</v>
      </c>
      <c r="U1982" s="14" t="str">
        <f t="shared" ca="1" si="400"/>
        <v xml:space="preserve">712583.41 </v>
      </c>
      <c r="V1982" s="14" t="str">
        <f t="shared" ca="1" si="401"/>
        <v>6169747.56</v>
      </c>
      <c r="W1982" s="14" t="str">
        <f t="shared" ca="1" si="402"/>
        <v>POINT(712583.41 6169747.56)</v>
      </c>
      <c r="X1982" s="14" t="str">
        <f>IFERROR(INDEX(BygningOmraade!B:B,MATCH(A1982,BygningOmraade!A:A,0)),"")</f>
        <v/>
      </c>
    </row>
    <row r="1983" spans="1:24" s="14" customFormat="1" x14ac:dyDescent="0.25">
      <c r="A1983" s="14">
        <f t="shared" si="390"/>
        <v>1983</v>
      </c>
      <c r="B1983" s="14" t="str">
        <f t="shared" ca="1" si="391"/>
        <v>7480eeaf-5952-4780-a81d-c61ac74601ec</v>
      </c>
      <c r="C1983" s="14" t="str">
        <f t="shared" ca="1" si="392"/>
        <v>0a3f507e-1a48-32b8-e044-0003ba298018</v>
      </c>
      <c r="D1983" s="14">
        <f t="shared" ca="1" si="393"/>
        <v>997506</v>
      </c>
      <c r="E1983" s="1">
        <f t="shared" ca="1" si="394"/>
        <v>120</v>
      </c>
      <c r="F1983" s="1">
        <f t="shared" ca="1" si="395"/>
        <v>146</v>
      </c>
      <c r="G1983" s="1">
        <f t="shared" ca="1" si="396"/>
        <v>2016</v>
      </c>
      <c r="H1983" s="1" t="str">
        <f ca="1">IFERROR(INDEX(Varmeinstallation!B:B,MATCH(INDIRECT($A$1&amp;"L"&amp;A1983)*1,Varmeinstallation!A:A,0)),"Ingen varmeinstallationer")</f>
        <v>Centralvarme fra eget anlæg, et-kammer fyr</v>
      </c>
      <c r="I1983" s="1" t="str">
        <f ca="1">IFERROR(INDEX(Opvarmningsmiddel!B:B,MATCH(INDIRECT($A$1&amp;"M"&amp;A1983)*1,Opvarmningsmiddel!A:A,0)),"")</f>
        <v>Naturgas</v>
      </c>
      <c r="J1983" s="1">
        <f t="shared" ca="1" si="397"/>
        <v>0</v>
      </c>
      <c r="K1983" s="1" t="str">
        <f ca="1">IFERROR(INDEX(Relationstabel!$C$3:$K$10,MATCH(VALUE(INDIRECT($A$1&amp;"L"&amp;A1983)),Relationstabel!$A$3:$A$10,0),MATCH(IFERROR(VALUE(INDIRECT($A$1&amp;"M"&amp;A1983)),0),Relationstabel!$C$1:$K$1,0)),"Ingen varmeinstallationer")</f>
        <v>Naturgas</v>
      </c>
      <c r="L1983" s="1" t="str">
        <f ca="1">INDEX(Anvendelseskode!B:B,MATCH($E1983,Anvendelseskode!$A:$A,0))</f>
        <v>Fritliggende enfamilieshus (parcelhus)</v>
      </c>
      <c r="M1983" s="1" t="str">
        <f ca="1">INDEX(Anvendelseskode!C:C,MATCH($E1983,Anvendelseskode!$A:$A,0))</f>
        <v>Parcelhuse</v>
      </c>
      <c r="N1983" s="1" t="str">
        <f ca="1">INDEX(Anvendelseskode!D:D,MATCH($E1983,Anvendelseskode!$A:$A,0))</f>
        <v>Private husholdninger</v>
      </c>
      <c r="O1983" s="1" t="str">
        <f ca="1">IFERROR(INDEX(SBi!$2:$2,MATCH(G1983,SBi!$1:$1,1)),SBi!$K$2)</f>
        <v>Efter 2006</v>
      </c>
      <c r="P1983" s="1">
        <f ca="1">IFERROR(INDEX(SBi!$C$3:$K$28,MATCH(E1983,SBi!$B$3:$B$28,0),MATCH(O1983,SBi!$C$2:$K$2,0)),0)</f>
        <v>67.3</v>
      </c>
      <c r="Q1983" s="19">
        <f t="shared" ca="1" si="398"/>
        <v>9.8257999999999992</v>
      </c>
      <c r="R1983" s="19" t="str">
        <f ca="1">IFERROR(INDEX(VpD!$2:$2,MATCH(G1983,VpD!$1:$1,1)),VpD!$I$2)</f>
        <v>&gt;1998</v>
      </c>
      <c r="S1983" s="1">
        <f ca="1">IFERROR(INDEX(VpD!$C$3:$I$27,MATCH(E1983,VpD!$B$3:$B$27,0),MATCH(R1983,VpD!$C$2:$I$2,0)),0)</f>
        <v>72</v>
      </c>
      <c r="T1983" s="19">
        <f t="shared" ca="1" si="399"/>
        <v>10.512</v>
      </c>
      <c r="U1983" s="14" t="str">
        <f t="shared" ca="1" si="400"/>
        <v xml:space="preserve">713910.79 </v>
      </c>
      <c r="V1983" s="14" t="str">
        <f t="shared" ca="1" si="401"/>
        <v>6168991.78</v>
      </c>
      <c r="W1983" s="14" t="str">
        <f t="shared" ca="1" si="402"/>
        <v>POINT(713910.79 6168991.78)</v>
      </c>
      <c r="X1983" s="14" t="str">
        <f>IFERROR(INDEX(BygningOmraade!B:B,MATCH(A1983,BygningOmraade!A:A,0)),"")</f>
        <v/>
      </c>
    </row>
    <row r="1984" spans="1:24" s="14" customFormat="1" x14ac:dyDescent="0.25">
      <c r="A1984" s="14">
        <f t="shared" si="390"/>
        <v>1984</v>
      </c>
      <c r="B1984" s="14" t="str">
        <f t="shared" ca="1" si="391"/>
        <v>74860fbb-574e-4f73-9f31-314214eebdd6</v>
      </c>
      <c r="C1984" s="14" t="str">
        <f t="shared" ca="1" si="392"/>
        <v>0a3f507e-227c-32b8-e044-0003ba298018</v>
      </c>
      <c r="D1984" s="14">
        <f t="shared" ca="1" si="393"/>
        <v>995325</v>
      </c>
      <c r="E1984" s="1">
        <f t="shared" ca="1" si="394"/>
        <v>120</v>
      </c>
      <c r="F1984" s="1">
        <f t="shared" ca="1" si="395"/>
        <v>143</v>
      </c>
      <c r="G1984" s="1">
        <f t="shared" ca="1" si="396"/>
        <v>1970</v>
      </c>
      <c r="H1984" s="1" t="str">
        <f ca="1">IFERROR(INDEX(Varmeinstallation!B:B,MATCH(INDIRECT($A$1&amp;"L"&amp;A1984)*1,Varmeinstallation!A:A,0)),"Ingen varmeinstallationer")</f>
        <v>Centralvarme fra eget anlæg, et-kammer fyr</v>
      </c>
      <c r="I1984" s="1" t="str">
        <f ca="1">IFERROR(INDEX(Opvarmningsmiddel!B:B,MATCH(INDIRECT($A$1&amp;"M"&amp;A1984)*1,Opvarmningsmiddel!A:A,0)),"")</f>
        <v>Naturgas</v>
      </c>
      <c r="J1984" s="1">
        <f t="shared" ca="1" si="397"/>
        <v>0</v>
      </c>
      <c r="K1984" s="1" t="str">
        <f ca="1">IFERROR(INDEX(Relationstabel!$C$3:$K$10,MATCH(VALUE(INDIRECT($A$1&amp;"L"&amp;A1984)),Relationstabel!$A$3:$A$10,0),MATCH(IFERROR(VALUE(INDIRECT($A$1&amp;"M"&amp;A1984)),0),Relationstabel!$C$1:$K$1,0)),"Ingen varmeinstallationer")</f>
        <v>Naturgas</v>
      </c>
      <c r="L1984" s="1" t="str">
        <f ca="1">INDEX(Anvendelseskode!B:B,MATCH($E1984,Anvendelseskode!$A:$A,0))</f>
        <v>Fritliggende enfamilieshus (parcelhus)</v>
      </c>
      <c r="M1984" s="1" t="str">
        <f ca="1">INDEX(Anvendelseskode!C:C,MATCH($E1984,Anvendelseskode!$A:$A,0))</f>
        <v>Parcelhuse</v>
      </c>
      <c r="N1984" s="1" t="str">
        <f ca="1">INDEX(Anvendelseskode!D:D,MATCH($E1984,Anvendelseskode!$A:$A,0))</f>
        <v>Private husholdninger</v>
      </c>
      <c r="O1984" s="1" t="str">
        <f ca="1">IFERROR(INDEX(SBi!$2:$2,MATCH(G1984,SBi!$1:$1,1)),SBi!$K$2)</f>
        <v>1961-1972</v>
      </c>
      <c r="P1984" s="1">
        <f ca="1">IFERROR(INDEX(SBi!$C$3:$K$28,MATCH(E1984,SBi!$B$3:$B$28,0),MATCH(O1984,SBi!$C$2:$K$2,0)),0)</f>
        <v>134.30000000000001</v>
      </c>
      <c r="Q1984" s="19">
        <f t="shared" ca="1" si="398"/>
        <v>19.204900000000002</v>
      </c>
      <c r="R1984" s="19" t="str">
        <f ca="1">IFERROR(INDEX(VpD!$2:$2,MATCH(G1984,VpD!$1:$1,1)),VpD!$I$2)</f>
        <v>1961-1972</v>
      </c>
      <c r="S1984" s="1">
        <f ca="1">IFERROR(INDEX(VpD!$C$3:$I$27,MATCH(E1984,VpD!$B$3:$B$27,0),MATCH(R1984,VpD!$C$2:$I$2,0)),0)</f>
        <v>143</v>
      </c>
      <c r="T1984" s="19">
        <f t="shared" ca="1" si="399"/>
        <v>20.449000000000002</v>
      </c>
      <c r="U1984" s="14" t="str">
        <f t="shared" ca="1" si="400"/>
        <v xml:space="preserve">711799.77 </v>
      </c>
      <c r="V1984" s="14" t="str">
        <f t="shared" ca="1" si="401"/>
        <v>6171808.2</v>
      </c>
      <c r="W1984" s="14" t="str">
        <f t="shared" ca="1" si="402"/>
        <v>POINT(711799.77 6171808.2)</v>
      </c>
      <c r="X1984" s="14" t="str">
        <f>IFERROR(INDEX(BygningOmraade!B:B,MATCH(A1984,BygningOmraade!A:A,0)),"")</f>
        <v/>
      </c>
    </row>
    <row r="1985" spans="1:24" s="14" customFormat="1" x14ac:dyDescent="0.25">
      <c r="A1985" s="14">
        <f t="shared" si="390"/>
        <v>1985</v>
      </c>
      <c r="B1985" s="14" t="str">
        <f t="shared" ca="1" si="391"/>
        <v>748f32ab-66d3-4419-9877-f5c7fa23bfb9</v>
      </c>
      <c r="C1985" s="14" t="str">
        <f t="shared" ca="1" si="392"/>
        <v>0a3f507e-1db0-32b8-e044-0003ba298018</v>
      </c>
      <c r="D1985" s="14">
        <f t="shared" ca="1" si="393"/>
        <v>2540570</v>
      </c>
      <c r="E1985" s="1">
        <f t="shared" ca="1" si="394"/>
        <v>130</v>
      </c>
      <c r="F1985" s="1">
        <f t="shared" ca="1" si="395"/>
        <v>133</v>
      </c>
      <c r="G1985" s="1">
        <f t="shared" ca="1" si="396"/>
        <v>2000</v>
      </c>
      <c r="H1985" s="1" t="str">
        <f ca="1">IFERROR(INDEX(Varmeinstallation!B:B,MATCH(INDIRECT($A$1&amp;"L"&amp;A1985)*1,Varmeinstallation!A:A,0)),"Ingen varmeinstallationer")</f>
        <v>Fjernvarme/blokvarme (radiatorsystemer eller varmluftanlæg)</v>
      </c>
      <c r="I1985" s="1" t="str">
        <f ca="1">IFERROR(INDEX(Opvarmningsmiddel!B:B,MATCH(INDIRECT($A$1&amp;"M"&amp;A1985)*1,Opvarmningsmiddel!A:A,0)),"")</f>
        <v/>
      </c>
      <c r="J1985" s="1">
        <f t="shared" ca="1" si="397"/>
        <v>0</v>
      </c>
      <c r="K1985" s="1" t="str">
        <f ca="1">IFERROR(INDEX(Relationstabel!$C$3:$K$10,MATCH(VALUE(INDIRECT($A$1&amp;"L"&amp;A1985)),Relationstabel!$A$3:$A$10,0),MATCH(IFERROR(VALUE(INDIRECT($A$1&amp;"M"&amp;A1985)),0),Relationstabel!$C$1:$K$1,0)),"Ingen varmeinstallationer")</f>
        <v>Fjernvarme/ Blokvarme</v>
      </c>
      <c r="L1985" s="1" t="str">
        <f ca="1">INDEX(Anvendelseskode!B:B,MATCH($E1985,Anvendelseskode!$A:$A,0))</f>
        <v>Række-, kæde-, dobbelthus (lodret adskillelse mellem enhederne)</v>
      </c>
      <c r="M1985" s="1" t="str">
        <f ca="1">INDEX(Anvendelseskode!C:C,MATCH($E1985,Anvendelseskode!$A:$A,0))</f>
        <v>Række-, kæde og dobbelthuse</v>
      </c>
      <c r="N1985" s="1" t="str">
        <f ca="1">INDEX(Anvendelseskode!D:D,MATCH($E1985,Anvendelseskode!$A:$A,0))</f>
        <v>Private husholdninger</v>
      </c>
      <c r="O1985" s="1" t="str">
        <f ca="1">IFERROR(INDEX(SBi!$2:$2,MATCH(G1985,SBi!$1:$1,1)),SBi!$K$2)</f>
        <v>1999-2006</v>
      </c>
      <c r="P1985" s="1">
        <f ca="1">IFERROR(INDEX(SBi!$C$3:$K$28,MATCH(E1985,SBi!$B$3:$B$28,0),MATCH(O1985,SBi!$C$2:$K$2,0)),0)</f>
        <v>81.5</v>
      </c>
      <c r="Q1985" s="19">
        <f t="shared" ca="1" si="398"/>
        <v>10.839499999999999</v>
      </c>
      <c r="R1985" s="19" t="str">
        <f ca="1">IFERROR(INDEX(VpD!$2:$2,MATCH(G1985,VpD!$1:$1,1)),VpD!$I$2)</f>
        <v>&gt;1998</v>
      </c>
      <c r="S1985" s="1">
        <f ca="1">IFERROR(INDEX(VpD!$C$3:$I$27,MATCH(E1985,VpD!$B$3:$B$27,0),MATCH(R1985,VpD!$C$2:$I$2,0)),0)</f>
        <v>65</v>
      </c>
      <c r="T1985" s="19">
        <f t="shared" ca="1" si="399"/>
        <v>8.6449999999999996</v>
      </c>
      <c r="U1985" s="14" t="str">
        <f t="shared" ca="1" si="400"/>
        <v xml:space="preserve">712010.82 </v>
      </c>
      <c r="V1985" s="14" t="str">
        <f t="shared" ca="1" si="401"/>
        <v>6172440.18</v>
      </c>
      <c r="W1985" s="14" t="str">
        <f t="shared" ca="1" si="402"/>
        <v>POINT(712010.82 6172440.18)</v>
      </c>
      <c r="X1985" s="14" t="str">
        <f>IFERROR(INDEX(BygningOmraade!B:B,MATCH(A1985,BygningOmraade!A:A,0)),"")</f>
        <v/>
      </c>
    </row>
    <row r="1986" spans="1:24" s="14" customFormat="1" x14ac:dyDescent="0.25">
      <c r="A1986" s="14">
        <f t="shared" si="390"/>
        <v>1986</v>
      </c>
      <c r="B1986" s="14" t="str">
        <f t="shared" ca="1" si="391"/>
        <v>748fcd20-90fd-4bc7-abd6-4da698bc6bde</v>
      </c>
      <c r="C1986" s="14" t="str">
        <f t="shared" ca="1" si="392"/>
        <v>0a3f507e-188c-32b8-e044-0003ba298018</v>
      </c>
      <c r="D1986" s="14">
        <f t="shared" ca="1" si="393"/>
        <v>994600</v>
      </c>
      <c r="E1986" s="1">
        <f t="shared" ca="1" si="394"/>
        <v>130</v>
      </c>
      <c r="F1986" s="1">
        <f t="shared" ca="1" si="395"/>
        <v>125</v>
      </c>
      <c r="G1986" s="1">
        <f t="shared" ca="1" si="396"/>
        <v>1997</v>
      </c>
      <c r="H1986" s="1" t="str">
        <f ca="1">IFERROR(INDEX(Varmeinstallation!B:B,MATCH(INDIRECT($A$1&amp;"L"&amp;A1986)*1,Varmeinstallation!A:A,0)),"Ingen varmeinstallationer")</f>
        <v>Fjernvarme/blokvarme (radiatorsystemer eller varmluftanlæg)</v>
      </c>
      <c r="I1986" s="1" t="str">
        <f ca="1">IFERROR(INDEX(Opvarmningsmiddel!B:B,MATCH(INDIRECT($A$1&amp;"M"&amp;A1986)*1,Opvarmningsmiddel!A:A,0)),"")</f>
        <v/>
      </c>
      <c r="J1986" s="1">
        <f t="shared" ca="1" si="397"/>
        <v>0</v>
      </c>
      <c r="K1986" s="1" t="str">
        <f ca="1">IFERROR(INDEX(Relationstabel!$C$3:$K$10,MATCH(VALUE(INDIRECT($A$1&amp;"L"&amp;A1986)),Relationstabel!$A$3:$A$10,0),MATCH(IFERROR(VALUE(INDIRECT($A$1&amp;"M"&amp;A1986)),0),Relationstabel!$C$1:$K$1,0)),"Ingen varmeinstallationer")</f>
        <v>Fjernvarme/ Blokvarme</v>
      </c>
      <c r="L1986" s="1" t="str">
        <f ca="1">INDEX(Anvendelseskode!B:B,MATCH($E1986,Anvendelseskode!$A:$A,0))</f>
        <v>Række-, kæde-, dobbelthus (lodret adskillelse mellem enhederne)</v>
      </c>
      <c r="M1986" s="1" t="str">
        <f ca="1">INDEX(Anvendelseskode!C:C,MATCH($E1986,Anvendelseskode!$A:$A,0))</f>
        <v>Række-, kæde og dobbelthuse</v>
      </c>
      <c r="N1986" s="1" t="str">
        <f ca="1">INDEX(Anvendelseskode!D:D,MATCH($E1986,Anvendelseskode!$A:$A,0))</f>
        <v>Private husholdninger</v>
      </c>
      <c r="O1986" s="1" t="str">
        <f ca="1">IFERROR(INDEX(SBi!$2:$2,MATCH(G1986,SBi!$1:$1,1)),SBi!$K$2)</f>
        <v>1979-1998</v>
      </c>
      <c r="P1986" s="1">
        <f ca="1">IFERROR(INDEX(SBi!$C$3:$K$28,MATCH(E1986,SBi!$B$3:$B$28,0),MATCH(O1986,SBi!$C$2:$K$2,0)),0)</f>
        <v>96.8</v>
      </c>
      <c r="Q1986" s="19">
        <f t="shared" ca="1" si="398"/>
        <v>12.1</v>
      </c>
      <c r="R1986" s="19" t="str">
        <f ca="1">IFERROR(INDEX(VpD!$2:$2,MATCH(G1986,VpD!$1:$1,1)),VpD!$I$2)</f>
        <v>1979-1998</v>
      </c>
      <c r="S1986" s="1">
        <f ca="1">IFERROR(INDEX(VpD!$C$3:$I$27,MATCH(E1986,VpD!$B$3:$B$27,0),MATCH(R1986,VpD!$C$2:$I$2,0)),0)</f>
        <v>74</v>
      </c>
      <c r="T1986" s="19">
        <f t="shared" ca="1" si="399"/>
        <v>9.25</v>
      </c>
      <c r="U1986" s="14" t="str">
        <f t="shared" ca="1" si="400"/>
        <v xml:space="preserve">711454.06 </v>
      </c>
      <c r="V1986" s="14" t="str">
        <f t="shared" ca="1" si="401"/>
        <v>6171627.54</v>
      </c>
      <c r="W1986" s="14" t="str">
        <f t="shared" ca="1" si="402"/>
        <v>POINT(711454.06 6171627.54)</v>
      </c>
      <c r="X1986" s="14" t="str">
        <f>IFERROR(INDEX(BygningOmraade!B:B,MATCH(A1986,BygningOmraade!A:A,0)),"")</f>
        <v/>
      </c>
    </row>
    <row r="1987" spans="1:24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74911d54-0b5d-4b3e-92be-f3f4b3850924</v>
      </c>
      <c r="C1987" s="14" t="str">
        <f t="shared" ref="C1987:C2050" ca="1" si="405">INDIRECT($A$1&amp;"C"&amp;A1987)</f>
        <v>0a3f507e-188a-32b8-e044-0003ba298018</v>
      </c>
      <c r="D1987" s="14">
        <f t="shared" ref="D1987:D2050" ca="1" si="406">INDIRECT($A$1&amp;"D"&amp;A1987)</f>
        <v>994520</v>
      </c>
      <c r="E1987" s="1">
        <f t="shared" ref="E1987:E2050" ca="1" si="407">ROUNDDOWN(INDIRECT($A$1&amp;"E"&amp;A1987),-1)</f>
        <v>130</v>
      </c>
      <c r="F1987" s="1">
        <f t="shared" ref="F1987:F2050" ca="1" si="408">INDIRECT($A$1&amp;"G"&amp;A1987)+INDIRECT($A$1&amp;"H"&amp;A1987)+INDIRECT($A$1&amp;"I"&amp;A1987)*0.5</f>
        <v>107</v>
      </c>
      <c r="G1987" s="1">
        <f t="shared" ref="G1987:G2050" ca="1" si="409">MAX(INDIRECT($A$1&amp;"J"&amp;A1987),INDIRECT($A$1&amp;"K"&amp;A1987))</f>
        <v>1984</v>
      </c>
      <c r="H1987" s="1" t="str">
        <f ca="1">IFERROR(INDEX(Varmeinstallation!B:B,MATCH(INDIRECT($A$1&amp;"L"&amp;A1987)*1,Varmeinstallation!A:A,0)),"Ingen varmeinstallationer")</f>
        <v>Fjernvarme/blokvarme (radiatorsystemer eller varmluftanlæg)</v>
      </c>
      <c r="I1987" s="1" t="str">
        <f ca="1">IFERROR(INDEX(Opvarmningsmiddel!B:B,MATCH(INDIRECT($A$1&amp;"M"&amp;A1987)*1,Opvarmningsmiddel!A:A,0)),"")</f>
        <v/>
      </c>
      <c r="J1987" s="1">
        <f t="shared" ref="J1987:J2050" ca="1" si="410">VALUE(INDIRECT($A$1&amp;"N"&amp;A1987))</f>
        <v>0</v>
      </c>
      <c r="K1987" s="1" t="str">
        <f ca="1">IFERROR(INDEX(Relationstabel!$C$3:$K$10,MATCH(VALUE(INDIRECT($A$1&amp;"L"&amp;A1987)),Relationstabel!$A$3:$A$10,0),MATCH(IFERROR(VALUE(INDIRECT($A$1&amp;"M"&amp;A1987)),0),Relationstabel!$C$1:$K$1,0)),"Ingen varmeinstallationer")</f>
        <v>Fjernvarme/ Blokvarme</v>
      </c>
      <c r="L1987" s="1" t="str">
        <f ca="1">INDEX(Anvendelseskode!B:B,MATCH($E1987,Anvendelseskode!$A:$A,0))</f>
        <v>Række-, kæde-, dobbelthus (lodret adskillelse mellem enhederne)</v>
      </c>
      <c r="M1987" s="1" t="str">
        <f ca="1">INDEX(Anvendelseskode!C:C,MATCH($E1987,Anvendelseskode!$A:$A,0))</f>
        <v>Række-, kæde og dobbelthuse</v>
      </c>
      <c r="N1987" s="1" t="str">
        <f ca="1">INDEX(Anvendelseskode!D:D,MATCH($E1987,Anvendelseskode!$A:$A,0))</f>
        <v>Private husholdninger</v>
      </c>
      <c r="O1987" s="1" t="str">
        <f ca="1">IFERROR(INDEX(SBi!$2:$2,MATCH(G1987,SBi!$1:$1,1)),SBi!$K$2)</f>
        <v>1979-1998</v>
      </c>
      <c r="P1987" s="1">
        <f ca="1">IFERROR(INDEX(SBi!$C$3:$K$28,MATCH(E1987,SBi!$B$3:$B$28,0),MATCH(O1987,SBi!$C$2:$K$2,0)),0)</f>
        <v>96.8</v>
      </c>
      <c r="Q1987" s="19">
        <f t="shared" ref="Q1987:Q2050" ca="1" si="411">P1987*F1987/1000</f>
        <v>10.3576</v>
      </c>
      <c r="R1987" s="19" t="str">
        <f ca="1">IFERROR(INDEX(VpD!$2:$2,MATCH(G1987,VpD!$1:$1,1)),VpD!$I$2)</f>
        <v>1979-1998</v>
      </c>
      <c r="S1987" s="1">
        <f ca="1">IFERROR(INDEX(VpD!$C$3:$I$27,MATCH(E1987,VpD!$B$3:$B$27,0),MATCH(R1987,VpD!$C$2:$I$2,0)),0)</f>
        <v>74</v>
      </c>
      <c r="T1987" s="19">
        <f t="shared" ref="T1987:T2050" ca="1" si="412">S1987*F1987/1000</f>
        <v>7.9180000000000001</v>
      </c>
      <c r="U1987" s="14" t="str">
        <f t="shared" ref="U1987:U2050" ca="1" si="413">IFERROR(SUBSTITUTE(LEFT(W1987,FIND(" ",W1987)),"POINT(",""),"")</f>
        <v xml:space="preserve">711504.45 </v>
      </c>
      <c r="V1987" s="14" t="str">
        <f t="shared" ref="V1987:V2050" ca="1" si="414">IFERROR(SUBSTITUTE(RIGHT(W1987,LEN(W1987)-FIND(" ",W1987)),")",""),"")</f>
        <v>6171608.48</v>
      </c>
      <c r="W1987" s="14" t="str">
        <f t="shared" ref="W1987:W2050" ca="1" si="415">INDIRECT($A$1&amp;"o"&amp;A1987)</f>
        <v>POINT(711504.45 6171608.48)</v>
      </c>
      <c r="X1987" s="14" t="str">
        <f>IFERROR(INDEX(BygningOmraade!B:B,MATCH(A1987,BygningOmraade!A:A,0)),"")</f>
        <v/>
      </c>
    </row>
    <row r="1988" spans="1:24" s="14" customFormat="1" x14ac:dyDescent="0.25">
      <c r="A1988" s="14">
        <f t="shared" si="403"/>
        <v>1988</v>
      </c>
      <c r="B1988" s="14" t="str">
        <f t="shared" ca="1" si="404"/>
        <v>749265c0-32a6-49b0-b23e-0eda66ac8b33</v>
      </c>
      <c r="C1988" s="14" t="str">
        <f t="shared" ca="1" si="405"/>
        <v>0a3f507e-2079-32b8-e044-0003ba298018</v>
      </c>
      <c r="D1988" s="14">
        <f t="shared" ca="1" si="406"/>
        <v>996063</v>
      </c>
      <c r="E1988" s="1">
        <f t="shared" ca="1" si="407"/>
        <v>120</v>
      </c>
      <c r="F1988" s="1">
        <f t="shared" ca="1" si="408"/>
        <v>177</v>
      </c>
      <c r="G1988" s="1">
        <f t="shared" ca="1" si="409"/>
        <v>1994</v>
      </c>
      <c r="H1988" s="1" t="str">
        <f ca="1">IFERROR(INDEX(Varmeinstallation!B:B,MATCH(INDIRECT($A$1&amp;"L"&amp;A1988)*1,Varmeinstallation!A:A,0)),"Ingen varmeinstallationer")</f>
        <v>Centralvarme fra eget anlæg, et-kammer fyr</v>
      </c>
      <c r="I1988" s="1" t="str">
        <f ca="1">IFERROR(INDEX(Opvarmningsmiddel!B:B,MATCH(INDIRECT($A$1&amp;"M"&amp;A1988)*1,Opvarmningsmiddel!A:A,0)),"")</f>
        <v>Naturgas</v>
      </c>
      <c r="J1988" s="1">
        <f t="shared" ca="1" si="410"/>
        <v>0</v>
      </c>
      <c r="K1988" s="1" t="str">
        <f ca="1">IFERROR(INDEX(Relationstabel!$C$3:$K$10,MATCH(VALUE(INDIRECT($A$1&amp;"L"&amp;A1988)),Relationstabel!$A$3:$A$10,0),MATCH(IFERROR(VALUE(INDIRECT($A$1&amp;"M"&amp;A1988)),0),Relationstabel!$C$1:$K$1,0)),"Ingen varmeinstallationer")</f>
        <v>Naturgas</v>
      </c>
      <c r="L1988" s="1" t="str">
        <f ca="1">INDEX(Anvendelseskode!B:B,MATCH($E1988,Anvendelseskode!$A:$A,0))</f>
        <v>Fritliggende enfamilieshus (parcelhus)</v>
      </c>
      <c r="M1988" s="1" t="str">
        <f ca="1">INDEX(Anvendelseskode!C:C,MATCH($E1988,Anvendelseskode!$A:$A,0))</f>
        <v>Parcelhuse</v>
      </c>
      <c r="N1988" s="1" t="str">
        <f ca="1">INDEX(Anvendelseskode!D:D,MATCH($E1988,Anvendelseskode!$A:$A,0))</f>
        <v>Private husholdninger</v>
      </c>
      <c r="O1988" s="1" t="str">
        <f ca="1">IFERROR(INDEX(SBi!$2:$2,MATCH(G1988,SBi!$1:$1,1)),SBi!$K$2)</f>
        <v>1979-1998</v>
      </c>
      <c r="P1988" s="1">
        <f ca="1">IFERROR(INDEX(SBi!$C$3:$K$28,MATCH(E1988,SBi!$B$3:$B$28,0),MATCH(O1988,SBi!$C$2:$K$2,0)),0)</f>
        <v>105.4</v>
      </c>
      <c r="Q1988" s="19">
        <f t="shared" ca="1" si="411"/>
        <v>18.655799999999999</v>
      </c>
      <c r="R1988" s="19" t="str">
        <f ca="1">IFERROR(INDEX(VpD!$2:$2,MATCH(G1988,VpD!$1:$1,1)),VpD!$I$2)</f>
        <v>1979-1998</v>
      </c>
      <c r="S1988" s="1">
        <f ca="1">IFERROR(INDEX(VpD!$C$3:$I$27,MATCH(E1988,VpD!$B$3:$B$27,0),MATCH(R1988,VpD!$C$2:$I$2,0)),0)</f>
        <v>90</v>
      </c>
      <c r="T1988" s="19">
        <f t="shared" ca="1" si="412"/>
        <v>15.93</v>
      </c>
      <c r="U1988" s="14" t="str">
        <f t="shared" ca="1" si="413"/>
        <v xml:space="preserve">712507.74 </v>
      </c>
      <c r="V1988" s="14" t="str">
        <f t="shared" ca="1" si="414"/>
        <v>6168935.96</v>
      </c>
      <c r="W1988" s="14" t="str">
        <f t="shared" ca="1" si="415"/>
        <v>POINT(712507.74 6168935.96)</v>
      </c>
      <c r="X1988" s="14" t="str">
        <f>IFERROR(INDEX(BygningOmraade!B:B,MATCH(A1988,BygningOmraade!A:A,0)),"")</f>
        <v/>
      </c>
    </row>
    <row r="1989" spans="1:24" s="14" customFormat="1" x14ac:dyDescent="0.25">
      <c r="A1989" s="14">
        <f t="shared" si="403"/>
        <v>1989</v>
      </c>
      <c r="B1989" s="14" t="str">
        <f t="shared" ca="1" si="404"/>
        <v>7497127f-f917-424a-a931-055dcf0ef130</v>
      </c>
      <c r="C1989" s="14" t="str">
        <f t="shared" ca="1" si="405"/>
        <v>0a3f507e-2237-32b8-e044-0003ba298018</v>
      </c>
      <c r="D1989" s="14">
        <f t="shared" ca="1" si="406"/>
        <v>995423</v>
      </c>
      <c r="E1989" s="1">
        <f t="shared" ca="1" si="407"/>
        <v>120</v>
      </c>
      <c r="F1989" s="1">
        <f t="shared" ca="1" si="408"/>
        <v>154</v>
      </c>
      <c r="G1989" s="1">
        <f t="shared" ca="1" si="409"/>
        <v>1969</v>
      </c>
      <c r="H1989" s="1" t="str">
        <f ca="1">IFERROR(INDEX(Varmeinstallation!B:B,MATCH(INDIRECT($A$1&amp;"L"&amp;A1989)*1,Varmeinstallation!A:A,0)),"Ingen varmeinstallationer")</f>
        <v>Centralvarme fra eget anlæg, et-kammer fyr</v>
      </c>
      <c r="I1989" s="1" t="str">
        <f ca="1">IFERROR(INDEX(Opvarmningsmiddel!B:B,MATCH(INDIRECT($A$1&amp;"M"&amp;A1989)*1,Opvarmningsmiddel!A:A,0)),"")</f>
        <v>Naturgas</v>
      </c>
      <c r="J1989" s="1">
        <f t="shared" ca="1" si="410"/>
        <v>0</v>
      </c>
      <c r="K1989" s="1" t="str">
        <f ca="1">IFERROR(INDEX(Relationstabel!$C$3:$K$10,MATCH(VALUE(INDIRECT($A$1&amp;"L"&amp;A1989)),Relationstabel!$A$3:$A$10,0),MATCH(IFERROR(VALUE(INDIRECT($A$1&amp;"M"&amp;A1989)),0),Relationstabel!$C$1:$K$1,0)),"Ingen varmeinstallationer")</f>
        <v>Naturgas</v>
      </c>
      <c r="L1989" s="1" t="str">
        <f ca="1">INDEX(Anvendelseskode!B:B,MATCH($E1989,Anvendelseskode!$A:$A,0))</f>
        <v>Fritliggende enfamilieshus (parcelhus)</v>
      </c>
      <c r="M1989" s="1" t="str">
        <f ca="1">INDEX(Anvendelseskode!C:C,MATCH($E1989,Anvendelseskode!$A:$A,0))</f>
        <v>Parcelhuse</v>
      </c>
      <c r="N1989" s="1" t="str">
        <f ca="1">INDEX(Anvendelseskode!D:D,MATCH($E1989,Anvendelseskode!$A:$A,0))</f>
        <v>Private husholdninger</v>
      </c>
      <c r="O1989" s="1" t="str">
        <f ca="1">IFERROR(INDEX(SBi!$2:$2,MATCH(G1989,SBi!$1:$1,1)),SBi!$K$2)</f>
        <v>1961-1972</v>
      </c>
      <c r="P1989" s="1">
        <f ca="1">IFERROR(INDEX(SBi!$C$3:$K$28,MATCH(E1989,SBi!$B$3:$B$28,0),MATCH(O1989,SBi!$C$2:$K$2,0)),0)</f>
        <v>134.30000000000001</v>
      </c>
      <c r="Q1989" s="19">
        <f t="shared" ca="1" si="411"/>
        <v>20.682200000000002</v>
      </c>
      <c r="R1989" s="19" t="str">
        <f ca="1">IFERROR(INDEX(VpD!$2:$2,MATCH(G1989,VpD!$1:$1,1)),VpD!$I$2)</f>
        <v>1961-1972</v>
      </c>
      <c r="S1989" s="1">
        <f ca="1">IFERROR(INDEX(VpD!$C$3:$I$27,MATCH(E1989,VpD!$B$3:$B$27,0),MATCH(R1989,VpD!$C$2:$I$2,0)),0)</f>
        <v>143</v>
      </c>
      <c r="T1989" s="19">
        <f t="shared" ca="1" si="412"/>
        <v>22.021999999999998</v>
      </c>
      <c r="U1989" s="14" t="str">
        <f t="shared" ca="1" si="413"/>
        <v xml:space="preserve">711977.68 </v>
      </c>
      <c r="V1989" s="14" t="str">
        <f t="shared" ca="1" si="414"/>
        <v>6171652.39</v>
      </c>
      <c r="W1989" s="14" t="str">
        <f t="shared" ca="1" si="415"/>
        <v>POINT(711977.68 6171652.39)</v>
      </c>
      <c r="X1989" s="14" t="str">
        <f>IFERROR(INDEX(BygningOmraade!B:B,MATCH(A1989,BygningOmraade!A:A,0)),"")</f>
        <v/>
      </c>
    </row>
    <row r="1990" spans="1:24" s="14" customFormat="1" x14ac:dyDescent="0.25">
      <c r="A1990" s="14">
        <f t="shared" si="403"/>
        <v>1990</v>
      </c>
      <c r="B1990" s="14" t="str">
        <f t="shared" ca="1" si="404"/>
        <v>749736b9-ce7b-4f5c-bb8f-70b9bf032377</v>
      </c>
      <c r="C1990" s="14" t="str">
        <f t="shared" ca="1" si="405"/>
        <v>0a3f507e-23dd-32b8-e044-0003ba298018</v>
      </c>
      <c r="D1990" s="14">
        <f t="shared" ca="1" si="406"/>
        <v>995076</v>
      </c>
      <c r="E1990" s="1">
        <f t="shared" ca="1" si="407"/>
        <v>590</v>
      </c>
      <c r="F1990" s="1">
        <f t="shared" ca="1" si="408"/>
        <v>0</v>
      </c>
      <c r="G1990" s="1">
        <f t="shared" ca="1" si="409"/>
        <v>2008</v>
      </c>
      <c r="H1990" s="1" t="str">
        <f ca="1">IFERROR(INDEX(Varmeinstallation!B:B,MATCH(INDIRECT($A$1&amp;"L"&amp;A1990)*1,Varmeinstallation!A:A,0)),"Ingen varmeinstallationer")</f>
        <v>Ingen varmeinstallationer</v>
      </c>
      <c r="I1990" s="1" t="str">
        <f ca="1">IFERROR(INDEX(Opvarmningsmiddel!B:B,MATCH(INDIRECT($A$1&amp;"M"&amp;A1990)*1,Opvarmningsmiddel!A:A,0)),"")</f>
        <v/>
      </c>
      <c r="J1990" s="1">
        <f t="shared" ca="1" si="410"/>
        <v>0</v>
      </c>
      <c r="K1990" s="1" t="str">
        <f ca="1">IFERROR(INDEX(Relationstabel!$C$3:$K$10,MATCH(VALUE(INDIRECT($A$1&amp;"L"&amp;A1990)),Relationstabel!$A$3:$A$10,0),MATCH(IFERROR(VALUE(INDIRECT($A$1&amp;"M"&amp;A1990)),0),Relationstabel!$C$1:$K$1,0)),"Ingen varmeinstallationer")</f>
        <v>Ingen varmeinstallation</v>
      </c>
      <c r="L1990" s="1" t="str">
        <f ca="1">INDEX(Anvendelseskode!B:B,MATCH($E1990,Anvendelseskode!$A:$A,0))</f>
        <v>Uspecificeret fritidsformål</v>
      </c>
      <c r="M1990" s="1" t="str">
        <f ca="1">INDEX(Anvendelseskode!C:C,MATCH($E1990,Anvendelseskode!$A:$A,0))</f>
        <v>Anden bygning til fritidsformål</v>
      </c>
      <c r="N1990" s="1" t="str">
        <f ca="1">INDEX(Anvendelseskode!D:D,MATCH($E1990,Anvendelseskode!$A:$A,0))</f>
        <v>Kommunale og andre offentlige institutioner</v>
      </c>
      <c r="O1990" s="1" t="str">
        <f ca="1">IFERROR(INDEX(SBi!$2:$2,MATCH(G1990,SBi!$1:$1,1)),SBi!$K$2)</f>
        <v>Efter 2006</v>
      </c>
      <c r="P1990" s="1">
        <f ca="1">IFERROR(INDEX(SBi!$C$3:$K$28,MATCH(E1990,SBi!$B$3:$B$28,0),MATCH(O1990,SBi!$C$2:$K$2,0)),0)</f>
        <v>76.8</v>
      </c>
      <c r="Q1990" s="19">
        <f t="shared" ca="1" si="411"/>
        <v>0</v>
      </c>
      <c r="R1990" s="19" t="str">
        <f ca="1">IFERROR(INDEX(VpD!$2:$2,MATCH(G1990,VpD!$1:$1,1)),VpD!$I$2)</f>
        <v>&gt;1998</v>
      </c>
      <c r="S1990" s="1">
        <f ca="1">IFERROR(INDEX(VpD!$C$3:$I$27,MATCH(E1990,VpD!$B$3:$B$27,0),MATCH(R1990,VpD!$C$2:$I$2,0)),0)</f>
        <v>26</v>
      </c>
      <c r="T1990" s="19">
        <f t="shared" ca="1" si="412"/>
        <v>0</v>
      </c>
      <c r="U1990" s="14" t="str">
        <f t="shared" ca="1" si="413"/>
        <v xml:space="preserve">711892.36 </v>
      </c>
      <c r="V1990" s="14" t="str">
        <f t="shared" ca="1" si="414"/>
        <v>6171536.57</v>
      </c>
      <c r="W1990" s="14" t="str">
        <f t="shared" ca="1" si="415"/>
        <v>POINT(711892.36 6171536.57)</v>
      </c>
      <c r="X1990" s="14" t="str">
        <f>IFERROR(INDEX(BygningOmraade!B:B,MATCH(A1990,BygningOmraade!A:A,0)),"")</f>
        <v/>
      </c>
    </row>
    <row r="1991" spans="1:24" s="14" customFormat="1" x14ac:dyDescent="0.25">
      <c r="A1991" s="14">
        <f t="shared" si="403"/>
        <v>1991</v>
      </c>
      <c r="B1991" s="14" t="str">
        <f t="shared" ca="1" si="404"/>
        <v>74bdaf86-0e34-4348-b93a-1e9debabd0ec</v>
      </c>
      <c r="C1991" s="14" t="str">
        <f t="shared" ca="1" si="405"/>
        <v>0a3f507e-18ba-32b8-e044-0003ba298018</v>
      </c>
      <c r="D1991" s="14">
        <f t="shared" ca="1" si="406"/>
        <v>994612</v>
      </c>
      <c r="E1991" s="1">
        <f t="shared" ca="1" si="407"/>
        <v>130</v>
      </c>
      <c r="F1991" s="1">
        <f t="shared" ca="1" si="408"/>
        <v>107</v>
      </c>
      <c r="G1991" s="1">
        <f t="shared" ca="1" si="409"/>
        <v>1990</v>
      </c>
      <c r="H1991" s="1" t="str">
        <f ca="1">IFERROR(INDEX(Varmeinstallation!B:B,MATCH(INDIRECT($A$1&amp;"L"&amp;A1991)*1,Varmeinstallation!A:A,0)),"Ingen varmeinstallationer")</f>
        <v>Fjernvarme/blokvarme (radiatorsystemer eller varmluftanlæg)</v>
      </c>
      <c r="I1991" s="1" t="str">
        <f ca="1">IFERROR(INDEX(Opvarmningsmiddel!B:B,MATCH(INDIRECT($A$1&amp;"M"&amp;A1991)*1,Opvarmningsmiddel!A:A,0)),"")</f>
        <v/>
      </c>
      <c r="J1991" s="1">
        <f t="shared" ca="1" si="410"/>
        <v>0</v>
      </c>
      <c r="K1991" s="1" t="str">
        <f ca="1">IFERROR(INDEX(Relationstabel!$C$3:$K$10,MATCH(VALUE(INDIRECT($A$1&amp;"L"&amp;A1991)),Relationstabel!$A$3:$A$10,0),MATCH(IFERROR(VALUE(INDIRECT($A$1&amp;"M"&amp;A1991)),0),Relationstabel!$C$1:$K$1,0)),"Ingen varmeinstallationer")</f>
        <v>Fjernvarme/ Blokvarme</v>
      </c>
      <c r="L1991" s="1" t="str">
        <f ca="1">INDEX(Anvendelseskode!B:B,MATCH($E1991,Anvendelseskode!$A:$A,0))</f>
        <v>Række-, kæde-, dobbelthus (lodret adskillelse mellem enhederne)</v>
      </c>
      <c r="M1991" s="1" t="str">
        <f ca="1">INDEX(Anvendelseskode!C:C,MATCH($E1991,Anvendelseskode!$A:$A,0))</f>
        <v>Række-, kæde og dobbelthuse</v>
      </c>
      <c r="N1991" s="1" t="str">
        <f ca="1">INDEX(Anvendelseskode!D:D,MATCH($E1991,Anvendelseskode!$A:$A,0))</f>
        <v>Private husholdninger</v>
      </c>
      <c r="O1991" s="1" t="str">
        <f ca="1">IFERROR(INDEX(SBi!$2:$2,MATCH(G1991,SBi!$1:$1,1)),SBi!$K$2)</f>
        <v>1979-1998</v>
      </c>
      <c r="P1991" s="1">
        <f ca="1">IFERROR(INDEX(SBi!$C$3:$K$28,MATCH(E1991,SBi!$B$3:$B$28,0),MATCH(O1991,SBi!$C$2:$K$2,0)),0)</f>
        <v>96.8</v>
      </c>
      <c r="Q1991" s="19">
        <f t="shared" ca="1" si="411"/>
        <v>10.3576</v>
      </c>
      <c r="R1991" s="19" t="str">
        <f ca="1">IFERROR(INDEX(VpD!$2:$2,MATCH(G1991,VpD!$1:$1,1)),VpD!$I$2)</f>
        <v>1979-1998</v>
      </c>
      <c r="S1991" s="1">
        <f ca="1">IFERROR(INDEX(VpD!$C$3:$I$27,MATCH(E1991,VpD!$B$3:$B$27,0),MATCH(R1991,VpD!$C$2:$I$2,0)),0)</f>
        <v>74</v>
      </c>
      <c r="T1991" s="19">
        <f t="shared" ca="1" si="412"/>
        <v>7.9180000000000001</v>
      </c>
      <c r="U1991" s="14" t="str">
        <f t="shared" ca="1" si="413"/>
        <v xml:space="preserve">711447.12 </v>
      </c>
      <c r="V1991" s="14" t="str">
        <f t="shared" ca="1" si="414"/>
        <v>6171784.81</v>
      </c>
      <c r="W1991" s="14" t="str">
        <f t="shared" ca="1" si="415"/>
        <v>POINT(711447.12 6171784.81)</v>
      </c>
      <c r="X1991" s="14" t="str">
        <f>IFERROR(INDEX(BygningOmraade!B:B,MATCH(A1991,BygningOmraade!A:A,0)),"")</f>
        <v/>
      </c>
    </row>
    <row r="1992" spans="1:24" s="14" customFormat="1" x14ac:dyDescent="0.25">
      <c r="A1992" s="14">
        <f t="shared" si="403"/>
        <v>1992</v>
      </c>
      <c r="B1992" s="14" t="str">
        <f t="shared" ca="1" si="404"/>
        <v>74f160e6-690a-4445-a595-724b2f30601c</v>
      </c>
      <c r="C1992" s="14" t="str">
        <f t="shared" ca="1" si="405"/>
        <v>0a3f507e-1d2c-32b8-e044-0003ba298018</v>
      </c>
      <c r="D1992" s="14">
        <f t="shared" ca="1" si="406"/>
        <v>997701</v>
      </c>
      <c r="E1992" s="1">
        <f t="shared" ca="1" si="407"/>
        <v>120</v>
      </c>
      <c r="F1992" s="1">
        <f t="shared" ca="1" si="408"/>
        <v>159</v>
      </c>
      <c r="G1992" s="1">
        <f t="shared" ca="1" si="409"/>
        <v>1995</v>
      </c>
      <c r="H1992" s="1" t="str">
        <f ca="1">IFERROR(INDEX(Varmeinstallation!B:B,MATCH(INDIRECT($A$1&amp;"L"&amp;A1992)*1,Varmeinstallation!A:A,0)),"Ingen varmeinstallationer")</f>
        <v>Centralvarme fra eget anlæg, et-kammer fyr</v>
      </c>
      <c r="I1992" s="1" t="str">
        <f ca="1">IFERROR(INDEX(Opvarmningsmiddel!B:B,MATCH(INDIRECT($A$1&amp;"M"&amp;A1992)*1,Opvarmningsmiddel!A:A,0)),"")</f>
        <v>Naturgas</v>
      </c>
      <c r="J1992" s="1">
        <f t="shared" ca="1" si="410"/>
        <v>0</v>
      </c>
      <c r="K1992" s="1" t="str">
        <f ca="1">IFERROR(INDEX(Relationstabel!$C$3:$K$10,MATCH(VALUE(INDIRECT($A$1&amp;"L"&amp;A1992)),Relationstabel!$A$3:$A$10,0),MATCH(IFERROR(VALUE(INDIRECT($A$1&amp;"M"&amp;A1992)),0),Relationstabel!$C$1:$K$1,0)),"Ingen varmeinstallationer")</f>
        <v>Naturgas</v>
      </c>
      <c r="L1992" s="1" t="str">
        <f ca="1">INDEX(Anvendelseskode!B:B,MATCH($E1992,Anvendelseskode!$A:$A,0))</f>
        <v>Fritliggende enfamilieshus (parcelhus)</v>
      </c>
      <c r="M1992" s="1" t="str">
        <f ca="1">INDEX(Anvendelseskode!C:C,MATCH($E1992,Anvendelseskode!$A:$A,0))</f>
        <v>Parcelhuse</v>
      </c>
      <c r="N1992" s="1" t="str">
        <f ca="1">INDEX(Anvendelseskode!D:D,MATCH($E1992,Anvendelseskode!$A:$A,0))</f>
        <v>Private husholdninger</v>
      </c>
      <c r="O1992" s="1" t="str">
        <f ca="1">IFERROR(INDEX(SBi!$2:$2,MATCH(G1992,SBi!$1:$1,1)),SBi!$K$2)</f>
        <v>1979-1998</v>
      </c>
      <c r="P1992" s="1">
        <f ca="1">IFERROR(INDEX(SBi!$C$3:$K$28,MATCH(E1992,SBi!$B$3:$B$28,0),MATCH(O1992,SBi!$C$2:$K$2,0)),0)</f>
        <v>105.4</v>
      </c>
      <c r="Q1992" s="19">
        <f t="shared" ca="1" si="411"/>
        <v>16.758600000000001</v>
      </c>
      <c r="R1992" s="19" t="str">
        <f ca="1">IFERROR(INDEX(VpD!$2:$2,MATCH(G1992,VpD!$1:$1,1)),VpD!$I$2)</f>
        <v>1979-1998</v>
      </c>
      <c r="S1992" s="1">
        <f ca="1">IFERROR(INDEX(VpD!$C$3:$I$27,MATCH(E1992,VpD!$B$3:$B$27,0),MATCH(R1992,VpD!$C$2:$I$2,0)),0)</f>
        <v>90</v>
      </c>
      <c r="T1992" s="19">
        <f t="shared" ca="1" si="412"/>
        <v>14.31</v>
      </c>
      <c r="U1992" s="14" t="str">
        <f t="shared" ca="1" si="413"/>
        <v xml:space="preserve">714123.29 </v>
      </c>
      <c r="V1992" s="14" t="str">
        <f t="shared" ca="1" si="414"/>
        <v>6168696.03</v>
      </c>
      <c r="W1992" s="14" t="str">
        <f t="shared" ca="1" si="415"/>
        <v>POINT(714123.29 6168696.03)</v>
      </c>
      <c r="X1992" s="14" t="str">
        <f>IFERROR(INDEX(BygningOmraade!B:B,MATCH(A1992,BygningOmraade!A:A,0)),"")</f>
        <v/>
      </c>
    </row>
    <row r="1993" spans="1:24" s="14" customFormat="1" x14ac:dyDescent="0.25">
      <c r="A1993" s="14">
        <f t="shared" si="403"/>
        <v>1993</v>
      </c>
      <c r="B1993" s="14" t="str">
        <f t="shared" ca="1" si="404"/>
        <v>74f895e3-4102-42eb-9e38-e72b62c654b3</v>
      </c>
      <c r="C1993" s="14" t="str">
        <f t="shared" ca="1" si="405"/>
        <v>0a3f507e-21d9-32b8-e044-0003ba298018</v>
      </c>
      <c r="D1993" s="14">
        <f t="shared" ca="1" si="406"/>
        <v>997048</v>
      </c>
      <c r="E1993" s="1">
        <f t="shared" ca="1" si="407"/>
        <v>130</v>
      </c>
      <c r="F1993" s="1">
        <f t="shared" ca="1" si="408"/>
        <v>109</v>
      </c>
      <c r="G1993" s="1">
        <f t="shared" ca="1" si="409"/>
        <v>1978</v>
      </c>
      <c r="H1993" s="1" t="str">
        <f ca="1">IFERROR(INDEX(Varmeinstallation!B:B,MATCH(INDIRECT($A$1&amp;"L"&amp;A1993)*1,Varmeinstallation!A:A,0)),"Ingen varmeinstallationer")</f>
        <v>Fjernvarme/blokvarme (radiatorsystemer eller varmluftanlæg)</v>
      </c>
      <c r="I1993" s="1" t="str">
        <f ca="1">IFERROR(INDEX(Opvarmningsmiddel!B:B,MATCH(INDIRECT($A$1&amp;"M"&amp;A1993)*1,Opvarmningsmiddel!A:A,0)),"")</f>
        <v/>
      </c>
      <c r="J1993" s="1">
        <f t="shared" ca="1" si="410"/>
        <v>0</v>
      </c>
      <c r="K1993" s="1" t="str">
        <f ca="1">IFERROR(INDEX(Relationstabel!$C$3:$K$10,MATCH(VALUE(INDIRECT($A$1&amp;"L"&amp;A1993)),Relationstabel!$A$3:$A$10,0),MATCH(IFERROR(VALUE(INDIRECT($A$1&amp;"M"&amp;A1993)),0),Relationstabel!$C$1:$K$1,0)),"Ingen varmeinstallationer")</f>
        <v>Fjernvarme/ Blokvarme</v>
      </c>
      <c r="L1993" s="1" t="str">
        <f ca="1">INDEX(Anvendelseskode!B:B,MATCH($E1993,Anvendelseskode!$A:$A,0))</f>
        <v>Række-, kæde-, dobbelthus (lodret adskillelse mellem enhederne)</v>
      </c>
      <c r="M1993" s="1" t="str">
        <f ca="1">INDEX(Anvendelseskode!C:C,MATCH($E1993,Anvendelseskode!$A:$A,0))</f>
        <v>Række-, kæde og dobbelthuse</v>
      </c>
      <c r="N1993" s="1" t="str">
        <f ca="1">INDEX(Anvendelseskode!D:D,MATCH($E1993,Anvendelseskode!$A:$A,0))</f>
        <v>Private husholdninger</v>
      </c>
      <c r="O1993" s="1" t="str">
        <f ca="1">IFERROR(INDEX(SBi!$2:$2,MATCH(G1993,SBi!$1:$1,1)),SBi!$K$2)</f>
        <v>1973-1978</v>
      </c>
      <c r="P1993" s="1">
        <f ca="1">IFERROR(INDEX(SBi!$C$3:$K$28,MATCH(E1993,SBi!$B$3:$B$28,0),MATCH(O1993,SBi!$C$2:$K$2,0)),0)</f>
        <v>112.6</v>
      </c>
      <c r="Q1993" s="19">
        <f t="shared" ca="1" si="411"/>
        <v>12.273399999999999</v>
      </c>
      <c r="R1993" s="19" t="str">
        <f ca="1">IFERROR(INDEX(VpD!$2:$2,MATCH(G1993,VpD!$1:$1,1)),VpD!$I$2)</f>
        <v>1973-1978</v>
      </c>
      <c r="S1993" s="1">
        <f ca="1">IFERROR(INDEX(VpD!$C$3:$I$27,MATCH(E1993,VpD!$B$3:$B$27,0),MATCH(R1993,VpD!$C$2:$I$2,0)),0)</f>
        <v>98</v>
      </c>
      <c r="T1993" s="19">
        <f t="shared" ca="1" si="412"/>
        <v>10.682</v>
      </c>
      <c r="U1993" s="14" t="str">
        <f t="shared" ca="1" si="413"/>
        <v xml:space="preserve">713581.25 </v>
      </c>
      <c r="V1993" s="14" t="str">
        <f t="shared" ca="1" si="414"/>
        <v>6169696.06</v>
      </c>
      <c r="W1993" s="14" t="str">
        <f t="shared" ca="1" si="415"/>
        <v>POINT(713581.25 6169696.06)</v>
      </c>
      <c r="X1993" s="14" t="str">
        <f>IFERROR(INDEX(BygningOmraade!B:B,MATCH(A1993,BygningOmraade!A:A,0)),"")</f>
        <v/>
      </c>
    </row>
    <row r="1994" spans="1:24" s="14" customFormat="1" x14ac:dyDescent="0.25">
      <c r="A1994" s="14">
        <f t="shared" si="403"/>
        <v>1994</v>
      </c>
      <c r="B1994" s="14" t="str">
        <f t="shared" ca="1" si="404"/>
        <v>74fd20b0-bfec-450f-8934-9e10ed5832c5</v>
      </c>
      <c r="C1994" s="14" t="str">
        <f t="shared" ca="1" si="405"/>
        <v>0a3f507e-2387-32b8-e044-0003ba298018</v>
      </c>
      <c r="D1994" s="14">
        <f t="shared" ca="1" si="406"/>
        <v>996521</v>
      </c>
      <c r="E1994" s="1">
        <f t="shared" ca="1" si="407"/>
        <v>120</v>
      </c>
      <c r="F1994" s="1">
        <f t="shared" ca="1" si="408"/>
        <v>130</v>
      </c>
      <c r="G1994" s="1">
        <f t="shared" ca="1" si="409"/>
        <v>1985</v>
      </c>
      <c r="H1994" s="1" t="str">
        <f ca="1">IFERROR(INDEX(Varmeinstallation!B:B,MATCH(INDIRECT($A$1&amp;"L"&amp;A1994)*1,Varmeinstallation!A:A,0)),"Ingen varmeinstallationer")</f>
        <v>Centralvarme fra eget anlæg, et-kammer fyr</v>
      </c>
      <c r="I1994" s="1" t="str">
        <f ca="1">IFERROR(INDEX(Opvarmningsmiddel!B:B,MATCH(INDIRECT($A$1&amp;"M"&amp;A1994)*1,Opvarmningsmiddel!A:A,0)),"")</f>
        <v>Naturgas</v>
      </c>
      <c r="J1994" s="1">
        <f t="shared" ca="1" si="410"/>
        <v>0</v>
      </c>
      <c r="K1994" s="1" t="str">
        <f ca="1">IFERROR(INDEX(Relationstabel!$C$3:$K$10,MATCH(VALUE(INDIRECT($A$1&amp;"L"&amp;A1994)),Relationstabel!$A$3:$A$10,0),MATCH(IFERROR(VALUE(INDIRECT($A$1&amp;"M"&amp;A1994)),0),Relationstabel!$C$1:$K$1,0)),"Ingen varmeinstallationer")</f>
        <v>Naturgas</v>
      </c>
      <c r="L1994" s="1" t="str">
        <f ca="1">INDEX(Anvendelseskode!B:B,MATCH($E1994,Anvendelseskode!$A:$A,0))</f>
        <v>Fritliggende enfamilieshus (parcelhus)</v>
      </c>
      <c r="M1994" s="1" t="str">
        <f ca="1">INDEX(Anvendelseskode!C:C,MATCH($E1994,Anvendelseskode!$A:$A,0))</f>
        <v>Parcelhuse</v>
      </c>
      <c r="N1994" s="1" t="str">
        <f ca="1">INDEX(Anvendelseskode!D:D,MATCH($E1994,Anvendelseskode!$A:$A,0))</f>
        <v>Private husholdninger</v>
      </c>
      <c r="O1994" s="1" t="str">
        <f ca="1">IFERROR(INDEX(SBi!$2:$2,MATCH(G1994,SBi!$1:$1,1)),SBi!$K$2)</f>
        <v>1979-1998</v>
      </c>
      <c r="P1994" s="1">
        <f ca="1">IFERROR(INDEX(SBi!$C$3:$K$28,MATCH(E1994,SBi!$B$3:$B$28,0),MATCH(O1994,SBi!$C$2:$K$2,0)),0)</f>
        <v>105.4</v>
      </c>
      <c r="Q1994" s="19">
        <f t="shared" ca="1" si="411"/>
        <v>13.702</v>
      </c>
      <c r="R1994" s="19" t="str">
        <f ca="1">IFERROR(INDEX(VpD!$2:$2,MATCH(G1994,VpD!$1:$1,1)),VpD!$I$2)</f>
        <v>1979-1998</v>
      </c>
      <c r="S1994" s="1">
        <f ca="1">IFERROR(INDEX(VpD!$C$3:$I$27,MATCH(E1994,VpD!$B$3:$B$27,0),MATCH(R1994,VpD!$C$2:$I$2,0)),0)</f>
        <v>90</v>
      </c>
      <c r="T1994" s="19">
        <f t="shared" ca="1" si="412"/>
        <v>11.7</v>
      </c>
      <c r="U1994" s="14" t="str">
        <f t="shared" ca="1" si="413"/>
        <v xml:space="preserve">713254.21 </v>
      </c>
      <c r="V1994" s="14" t="str">
        <f t="shared" ca="1" si="414"/>
        <v>6168469.51</v>
      </c>
      <c r="W1994" s="14" t="str">
        <f t="shared" ca="1" si="415"/>
        <v>POINT(713254.21 6168469.51)</v>
      </c>
      <c r="X1994" s="14" t="str">
        <f>IFERROR(INDEX(BygningOmraade!B:B,MATCH(A1994,BygningOmraade!A:A,0)),"")</f>
        <v/>
      </c>
    </row>
    <row r="1995" spans="1:24" s="14" customFormat="1" x14ac:dyDescent="0.25">
      <c r="A1995" s="14">
        <f t="shared" si="403"/>
        <v>1995</v>
      </c>
      <c r="B1995" s="14" t="str">
        <f t="shared" ca="1" si="404"/>
        <v>751d04ab-f9f1-403c-b031-e64d77b55e4d</v>
      </c>
      <c r="C1995" s="14" t="str">
        <f t="shared" ca="1" si="405"/>
        <v>0a3f507e-16b6-32b8-e044-0003ba298018</v>
      </c>
      <c r="D1995" s="14">
        <f t="shared" ca="1" si="406"/>
        <v>2577948</v>
      </c>
      <c r="E1995" s="1">
        <f t="shared" ca="1" si="407"/>
        <v>130</v>
      </c>
      <c r="F1995" s="1">
        <f t="shared" ca="1" si="408"/>
        <v>88</v>
      </c>
      <c r="G1995" s="1">
        <f t="shared" ca="1" si="409"/>
        <v>2002</v>
      </c>
      <c r="H1995" s="1" t="str">
        <f ca="1">IFERROR(INDEX(Varmeinstallation!B:B,MATCH(INDIRECT($A$1&amp;"L"&amp;A1995)*1,Varmeinstallation!A:A,0)),"Ingen varmeinstallationer")</f>
        <v>Centralvarme fra eget anlæg, et-kammer fyr</v>
      </c>
      <c r="I1995" s="1" t="str">
        <f ca="1">IFERROR(INDEX(Opvarmningsmiddel!B:B,MATCH(INDIRECT($A$1&amp;"M"&amp;A1995)*1,Opvarmningsmiddel!A:A,0)),"")</f>
        <v>Naturgas</v>
      </c>
      <c r="J1995" s="1">
        <f t="shared" ca="1" si="410"/>
        <v>90</v>
      </c>
      <c r="K1995" s="1" t="str">
        <f ca="1">IFERROR(INDEX(Relationstabel!$C$3:$K$10,MATCH(VALUE(INDIRECT($A$1&amp;"L"&amp;A1995)),Relationstabel!$A$3:$A$10,0),MATCH(IFERROR(VALUE(INDIRECT($A$1&amp;"M"&amp;A1995)),0),Relationstabel!$C$1:$K$1,0)),"Ingen varmeinstallationer")</f>
        <v>Naturgas</v>
      </c>
      <c r="L1995" s="1" t="str">
        <f ca="1">INDEX(Anvendelseskode!B:B,MATCH($E1995,Anvendelseskode!$A:$A,0))</f>
        <v>Række-, kæde-, dobbelthus (lodret adskillelse mellem enhederne)</v>
      </c>
      <c r="M1995" s="1" t="str">
        <f ca="1">INDEX(Anvendelseskode!C:C,MATCH($E1995,Anvendelseskode!$A:$A,0))</f>
        <v>Række-, kæde og dobbelthuse</v>
      </c>
      <c r="N1995" s="1" t="str">
        <f ca="1">INDEX(Anvendelseskode!D:D,MATCH($E1995,Anvendelseskode!$A:$A,0))</f>
        <v>Private husholdninger</v>
      </c>
      <c r="O1995" s="1" t="str">
        <f ca="1">IFERROR(INDEX(SBi!$2:$2,MATCH(G1995,SBi!$1:$1,1)),SBi!$K$2)</f>
        <v>1999-2006</v>
      </c>
      <c r="P1995" s="1">
        <f ca="1">IFERROR(INDEX(SBi!$C$3:$K$28,MATCH(E1995,SBi!$B$3:$B$28,0),MATCH(O1995,SBi!$C$2:$K$2,0)),0)</f>
        <v>81.5</v>
      </c>
      <c r="Q1995" s="19">
        <f t="shared" ca="1" si="411"/>
        <v>7.1719999999999997</v>
      </c>
      <c r="R1995" s="19" t="str">
        <f ca="1">IFERROR(INDEX(VpD!$2:$2,MATCH(G1995,VpD!$1:$1,1)),VpD!$I$2)</f>
        <v>&gt;1998</v>
      </c>
      <c r="S1995" s="1">
        <f ca="1">IFERROR(INDEX(VpD!$C$3:$I$27,MATCH(E1995,VpD!$B$3:$B$27,0),MATCH(R1995,VpD!$C$2:$I$2,0)),0)</f>
        <v>65</v>
      </c>
      <c r="T1995" s="19">
        <f t="shared" ca="1" si="412"/>
        <v>5.72</v>
      </c>
      <c r="U1995" s="14" t="str">
        <f t="shared" ca="1" si="413"/>
        <v xml:space="preserve">712583.87 </v>
      </c>
      <c r="V1995" s="14" t="str">
        <f t="shared" ca="1" si="414"/>
        <v>6169765.49</v>
      </c>
      <c r="W1995" s="14" t="str">
        <f t="shared" ca="1" si="415"/>
        <v>POINT(712583.87 6169765.49)</v>
      </c>
      <c r="X1995" s="14" t="str">
        <f>IFERROR(INDEX(BygningOmraade!B:B,MATCH(A1995,BygningOmraade!A:A,0)),"")</f>
        <v/>
      </c>
    </row>
    <row r="1996" spans="1:24" s="14" customFormat="1" x14ac:dyDescent="0.25">
      <c r="A1996" s="14">
        <f t="shared" si="403"/>
        <v>1996</v>
      </c>
      <c r="B1996" s="14" t="str">
        <f t="shared" ca="1" si="404"/>
        <v>7528fa8d-cfdd-48ae-adc7-4103874b4dc2</v>
      </c>
      <c r="C1996" s="14" t="str">
        <f t="shared" ca="1" si="405"/>
        <v>0a3f507e-21ae-32b8-e044-0003ba298018</v>
      </c>
      <c r="D1996" s="14">
        <f t="shared" ca="1" si="406"/>
        <v>997271</v>
      </c>
      <c r="E1996" s="1">
        <f t="shared" ca="1" si="407"/>
        <v>130</v>
      </c>
      <c r="F1996" s="1">
        <f t="shared" ca="1" si="408"/>
        <v>109</v>
      </c>
      <c r="G1996" s="1">
        <f t="shared" ca="1" si="409"/>
        <v>1979</v>
      </c>
      <c r="H1996" s="1" t="str">
        <f ca="1">IFERROR(INDEX(Varmeinstallation!B:B,MATCH(INDIRECT($A$1&amp;"L"&amp;A1996)*1,Varmeinstallation!A:A,0)),"Ingen varmeinstallationer")</f>
        <v>Fjernvarme/blokvarme (radiatorsystemer eller varmluftanlæg)</v>
      </c>
      <c r="I1996" s="1" t="str">
        <f ca="1">IFERROR(INDEX(Opvarmningsmiddel!B:B,MATCH(INDIRECT($A$1&amp;"M"&amp;A1996)*1,Opvarmningsmiddel!A:A,0)),"")</f>
        <v/>
      </c>
      <c r="J1996" s="1">
        <f t="shared" ca="1" si="410"/>
        <v>0</v>
      </c>
      <c r="K1996" s="1" t="str">
        <f ca="1">IFERROR(INDEX(Relationstabel!$C$3:$K$10,MATCH(VALUE(INDIRECT($A$1&amp;"L"&amp;A1996)),Relationstabel!$A$3:$A$10,0),MATCH(IFERROR(VALUE(INDIRECT($A$1&amp;"M"&amp;A1996)),0),Relationstabel!$C$1:$K$1,0)),"Ingen varmeinstallationer")</f>
        <v>Fjernvarme/ Blokvarme</v>
      </c>
      <c r="L1996" s="1" t="str">
        <f ca="1">INDEX(Anvendelseskode!B:B,MATCH($E1996,Anvendelseskode!$A:$A,0))</f>
        <v>Række-, kæde-, dobbelthus (lodret adskillelse mellem enhederne)</v>
      </c>
      <c r="M1996" s="1" t="str">
        <f ca="1">INDEX(Anvendelseskode!C:C,MATCH($E1996,Anvendelseskode!$A:$A,0))</f>
        <v>Række-, kæde og dobbelthuse</v>
      </c>
      <c r="N1996" s="1" t="str">
        <f ca="1">INDEX(Anvendelseskode!D:D,MATCH($E1996,Anvendelseskode!$A:$A,0))</f>
        <v>Private husholdninger</v>
      </c>
      <c r="O1996" s="1" t="str">
        <f ca="1">IFERROR(INDEX(SBi!$2:$2,MATCH(G1996,SBi!$1:$1,1)),SBi!$K$2)</f>
        <v>1979-1998</v>
      </c>
      <c r="P1996" s="1">
        <f ca="1">IFERROR(INDEX(SBi!$C$3:$K$28,MATCH(E1996,SBi!$B$3:$B$28,0),MATCH(O1996,SBi!$C$2:$K$2,0)),0)</f>
        <v>96.8</v>
      </c>
      <c r="Q1996" s="19">
        <f t="shared" ca="1" si="411"/>
        <v>10.5512</v>
      </c>
      <c r="R1996" s="19" t="str">
        <f ca="1">IFERROR(INDEX(VpD!$2:$2,MATCH(G1996,VpD!$1:$1,1)),VpD!$I$2)</f>
        <v>1979-1998</v>
      </c>
      <c r="S1996" s="1">
        <f ca="1">IFERROR(INDEX(VpD!$C$3:$I$27,MATCH(E1996,VpD!$B$3:$B$27,0),MATCH(R1996,VpD!$C$2:$I$2,0)),0)</f>
        <v>74</v>
      </c>
      <c r="T1996" s="19">
        <f t="shared" ca="1" si="412"/>
        <v>8.0660000000000007</v>
      </c>
      <c r="U1996" s="14" t="str">
        <f t="shared" ca="1" si="413"/>
        <v xml:space="preserve">713693.04 </v>
      </c>
      <c r="V1996" s="14" t="str">
        <f t="shared" ca="1" si="414"/>
        <v>6169734.26</v>
      </c>
      <c r="W1996" s="14" t="str">
        <f t="shared" ca="1" si="415"/>
        <v>POINT(713693.04 6169734.26)</v>
      </c>
      <c r="X1996" s="14" t="str">
        <f>IFERROR(INDEX(BygningOmraade!B:B,MATCH(A1996,BygningOmraade!A:A,0)),"")</f>
        <v/>
      </c>
    </row>
    <row r="1997" spans="1:24" s="14" customFormat="1" x14ac:dyDescent="0.25">
      <c r="A1997" s="14">
        <f t="shared" si="403"/>
        <v>1997</v>
      </c>
      <c r="B1997" s="14" t="str">
        <f t="shared" ca="1" si="404"/>
        <v>753ee2d8-9cff-433f-b394-b5a695b55dd1</v>
      </c>
      <c r="C1997" s="14" t="str">
        <f t="shared" ca="1" si="405"/>
        <v>0a3f507e-2029-32b8-e044-0003ba298018</v>
      </c>
      <c r="D1997" s="14">
        <f t="shared" ca="1" si="406"/>
        <v>993793</v>
      </c>
      <c r="E1997" s="1">
        <f t="shared" ca="1" si="407"/>
        <v>120</v>
      </c>
      <c r="F1997" s="1">
        <f t="shared" ca="1" si="408"/>
        <v>109</v>
      </c>
      <c r="G1997" s="1">
        <f t="shared" ca="1" si="409"/>
        <v>1973</v>
      </c>
      <c r="H1997" s="1" t="str">
        <f ca="1">IFERROR(INDEX(Varmeinstallation!B:B,MATCH(INDIRECT($A$1&amp;"L"&amp;A1997)*1,Varmeinstallation!A:A,0)),"Ingen varmeinstallationer")</f>
        <v>Centralvarme fra eget anlæg, et-kammer fyr</v>
      </c>
      <c r="I1997" s="1" t="str">
        <f ca="1">IFERROR(INDEX(Opvarmningsmiddel!B:B,MATCH(INDIRECT($A$1&amp;"M"&amp;A1997)*1,Opvarmningsmiddel!A:A,0)),"")</f>
        <v>Naturgas</v>
      </c>
      <c r="J1997" s="1">
        <f t="shared" ca="1" si="410"/>
        <v>2</v>
      </c>
      <c r="K1997" s="1" t="str">
        <f ca="1">IFERROR(INDEX(Relationstabel!$C$3:$K$10,MATCH(VALUE(INDIRECT($A$1&amp;"L"&amp;A1997)),Relationstabel!$A$3:$A$10,0),MATCH(IFERROR(VALUE(INDIRECT($A$1&amp;"M"&amp;A1997)),0),Relationstabel!$C$1:$K$1,0)),"Ingen varmeinstallationer")</f>
        <v>Naturgas</v>
      </c>
      <c r="L1997" s="1" t="str">
        <f ca="1">INDEX(Anvendelseskode!B:B,MATCH($E1997,Anvendelseskode!$A:$A,0))</f>
        <v>Fritliggende enfamilieshus (parcelhus)</v>
      </c>
      <c r="M1997" s="1" t="str">
        <f ca="1">INDEX(Anvendelseskode!C:C,MATCH($E1997,Anvendelseskode!$A:$A,0))</f>
        <v>Parcelhuse</v>
      </c>
      <c r="N1997" s="1" t="str">
        <f ca="1">INDEX(Anvendelseskode!D:D,MATCH($E1997,Anvendelseskode!$A:$A,0))</f>
        <v>Private husholdninger</v>
      </c>
      <c r="O1997" s="1" t="str">
        <f ca="1">IFERROR(INDEX(SBi!$2:$2,MATCH(G1997,SBi!$1:$1,1)),SBi!$K$2)</f>
        <v>1973-1978</v>
      </c>
      <c r="P1997" s="1">
        <f ca="1">IFERROR(INDEX(SBi!$C$3:$K$28,MATCH(E1997,SBi!$B$3:$B$28,0),MATCH(O1997,SBi!$C$2:$K$2,0)),0)</f>
        <v>119.8</v>
      </c>
      <c r="Q1997" s="19">
        <f t="shared" ca="1" si="411"/>
        <v>13.058199999999999</v>
      </c>
      <c r="R1997" s="19" t="str">
        <f ca="1">IFERROR(INDEX(VpD!$2:$2,MATCH(G1997,VpD!$1:$1,1)),VpD!$I$2)</f>
        <v>1973-1978</v>
      </c>
      <c r="S1997" s="1">
        <f ca="1">IFERROR(INDEX(VpD!$C$3:$I$27,MATCH(E1997,VpD!$B$3:$B$27,0),MATCH(R1997,VpD!$C$2:$I$2,0)),0)</f>
        <v>117</v>
      </c>
      <c r="T1997" s="19">
        <f t="shared" ca="1" si="412"/>
        <v>12.753</v>
      </c>
      <c r="U1997" s="14" t="str">
        <f t="shared" ca="1" si="413"/>
        <v xml:space="preserve">710762.88 </v>
      </c>
      <c r="V1997" s="14" t="str">
        <f t="shared" ca="1" si="414"/>
        <v>6171807.34</v>
      </c>
      <c r="W1997" s="14" t="str">
        <f t="shared" ca="1" si="415"/>
        <v>POINT(710762.88 6171807.34)</v>
      </c>
      <c r="X1997" s="14" t="str">
        <f>IFERROR(INDEX(BygningOmraade!B:B,MATCH(A1997,BygningOmraade!A:A,0)),"")</f>
        <v/>
      </c>
    </row>
    <row r="1998" spans="1:24" s="14" customFormat="1" x14ac:dyDescent="0.25">
      <c r="A1998" s="14">
        <f t="shared" si="403"/>
        <v>1998</v>
      </c>
      <c r="B1998" s="14" t="str">
        <f t="shared" ca="1" si="404"/>
        <v>753ef337-e3cd-4a5c-806e-5ee3e077d5af</v>
      </c>
      <c r="C1998" s="14" t="str">
        <f t="shared" ca="1" si="405"/>
        <v>0a3f507e-1e84-32b8-e044-0003ba298018</v>
      </c>
      <c r="D1998" s="14">
        <f t="shared" ca="1" si="406"/>
        <v>994987</v>
      </c>
      <c r="E1998" s="1">
        <f t="shared" ca="1" si="407"/>
        <v>120</v>
      </c>
      <c r="F1998" s="1">
        <f t="shared" ca="1" si="408"/>
        <v>143</v>
      </c>
      <c r="G1998" s="1">
        <f t="shared" ca="1" si="409"/>
        <v>1970</v>
      </c>
      <c r="H1998" s="1" t="str">
        <f ca="1">IFERROR(INDEX(Varmeinstallation!B:B,MATCH(INDIRECT($A$1&amp;"L"&amp;A1998)*1,Varmeinstallation!A:A,0)),"Ingen varmeinstallationer")</f>
        <v>Centralvarme fra eget anlæg, et-kammer fyr</v>
      </c>
      <c r="I1998" s="1" t="str">
        <f ca="1">IFERROR(INDEX(Opvarmningsmiddel!B:B,MATCH(INDIRECT($A$1&amp;"M"&amp;A1998)*1,Opvarmningsmiddel!A:A,0)),"")</f>
        <v>Naturgas</v>
      </c>
      <c r="J1998" s="1">
        <f t="shared" ca="1" si="410"/>
        <v>0</v>
      </c>
      <c r="K1998" s="1" t="str">
        <f ca="1">IFERROR(INDEX(Relationstabel!$C$3:$K$10,MATCH(VALUE(INDIRECT($A$1&amp;"L"&amp;A1998)),Relationstabel!$A$3:$A$10,0),MATCH(IFERROR(VALUE(INDIRECT($A$1&amp;"M"&amp;A1998)),0),Relationstabel!$C$1:$K$1,0)),"Ingen varmeinstallationer")</f>
        <v>Naturgas</v>
      </c>
      <c r="L1998" s="1" t="str">
        <f ca="1">INDEX(Anvendelseskode!B:B,MATCH($E1998,Anvendelseskode!$A:$A,0))</f>
        <v>Fritliggende enfamilieshus (parcelhus)</v>
      </c>
      <c r="M1998" s="1" t="str">
        <f ca="1">INDEX(Anvendelseskode!C:C,MATCH($E1998,Anvendelseskode!$A:$A,0))</f>
        <v>Parcelhuse</v>
      </c>
      <c r="N1998" s="1" t="str">
        <f ca="1">INDEX(Anvendelseskode!D:D,MATCH($E1998,Anvendelseskode!$A:$A,0))</f>
        <v>Private husholdninger</v>
      </c>
      <c r="O1998" s="1" t="str">
        <f ca="1">IFERROR(INDEX(SBi!$2:$2,MATCH(G1998,SBi!$1:$1,1)),SBi!$K$2)</f>
        <v>1961-1972</v>
      </c>
      <c r="P1998" s="1">
        <f ca="1">IFERROR(INDEX(SBi!$C$3:$K$28,MATCH(E1998,SBi!$B$3:$B$28,0),MATCH(O1998,SBi!$C$2:$K$2,0)),0)</f>
        <v>134.30000000000001</v>
      </c>
      <c r="Q1998" s="19">
        <f t="shared" ca="1" si="411"/>
        <v>19.204900000000002</v>
      </c>
      <c r="R1998" s="19" t="str">
        <f ca="1">IFERROR(INDEX(VpD!$2:$2,MATCH(G1998,VpD!$1:$1,1)),VpD!$I$2)</f>
        <v>1961-1972</v>
      </c>
      <c r="S1998" s="1">
        <f ca="1">IFERROR(INDEX(VpD!$C$3:$I$27,MATCH(E1998,VpD!$B$3:$B$27,0),MATCH(R1998,VpD!$C$2:$I$2,0)),0)</f>
        <v>143</v>
      </c>
      <c r="T1998" s="19">
        <f t="shared" ca="1" si="412"/>
        <v>20.449000000000002</v>
      </c>
      <c r="U1998" s="14" t="str">
        <f t="shared" ca="1" si="413"/>
        <v xml:space="preserve">711727.74 </v>
      </c>
      <c r="V1998" s="14" t="str">
        <f t="shared" ca="1" si="414"/>
        <v>6171804.1</v>
      </c>
      <c r="W1998" s="14" t="str">
        <f t="shared" ca="1" si="415"/>
        <v>POINT(711727.74 6171804.1)</v>
      </c>
      <c r="X1998" s="14" t="str">
        <f>IFERROR(INDEX(BygningOmraade!B:B,MATCH(A1998,BygningOmraade!A:A,0)),"")</f>
        <v/>
      </c>
    </row>
    <row r="1999" spans="1:24" s="14" customFormat="1" x14ac:dyDescent="0.25">
      <c r="A1999" s="14">
        <f t="shared" si="403"/>
        <v>1999</v>
      </c>
      <c r="B1999" s="14" t="str">
        <f t="shared" ca="1" si="404"/>
        <v>756ff4b5-9a24-4bd0-b9ab-9dd088114529</v>
      </c>
      <c r="C1999" s="14" t="str">
        <f t="shared" ca="1" si="405"/>
        <v>0a3f507e-1a6b-32b8-e044-0003ba298018</v>
      </c>
      <c r="D1999" s="14">
        <f t="shared" ca="1" si="406"/>
        <v>997682</v>
      </c>
      <c r="E1999" s="1">
        <f t="shared" ca="1" si="407"/>
        <v>120</v>
      </c>
      <c r="F1999" s="1">
        <f t="shared" ca="1" si="408"/>
        <v>186</v>
      </c>
      <c r="G1999" s="1">
        <f t="shared" ca="1" si="409"/>
        <v>2008</v>
      </c>
      <c r="H1999" s="1" t="str">
        <f ca="1">IFERROR(INDEX(Varmeinstallation!B:B,MATCH(INDIRECT($A$1&amp;"L"&amp;A1999)*1,Varmeinstallation!A:A,0)),"Ingen varmeinstallationer")</f>
        <v>Centralvarme fra eget anlæg, et-kammer fyr</v>
      </c>
      <c r="I1999" s="1" t="str">
        <f ca="1">IFERROR(INDEX(Opvarmningsmiddel!B:B,MATCH(INDIRECT($A$1&amp;"M"&amp;A1999)*1,Opvarmningsmiddel!A:A,0)),"")</f>
        <v>Naturgas</v>
      </c>
      <c r="J1999" s="1">
        <f t="shared" ca="1" si="410"/>
        <v>0</v>
      </c>
      <c r="K1999" s="1" t="str">
        <f ca="1">IFERROR(INDEX(Relationstabel!$C$3:$K$10,MATCH(VALUE(INDIRECT($A$1&amp;"L"&amp;A1999)),Relationstabel!$A$3:$A$10,0),MATCH(IFERROR(VALUE(INDIRECT($A$1&amp;"M"&amp;A1999)),0),Relationstabel!$C$1:$K$1,0)),"Ingen varmeinstallationer")</f>
        <v>Naturgas</v>
      </c>
      <c r="L1999" s="1" t="str">
        <f ca="1">INDEX(Anvendelseskode!B:B,MATCH($E1999,Anvendelseskode!$A:$A,0))</f>
        <v>Fritliggende enfamilieshus (parcelhus)</v>
      </c>
      <c r="M1999" s="1" t="str">
        <f ca="1">INDEX(Anvendelseskode!C:C,MATCH($E1999,Anvendelseskode!$A:$A,0))</f>
        <v>Parcelhuse</v>
      </c>
      <c r="N1999" s="1" t="str">
        <f ca="1">INDEX(Anvendelseskode!D:D,MATCH($E1999,Anvendelseskode!$A:$A,0))</f>
        <v>Private husholdninger</v>
      </c>
      <c r="O1999" s="1" t="str">
        <f ca="1">IFERROR(INDEX(SBi!$2:$2,MATCH(G1999,SBi!$1:$1,1)),SBi!$K$2)</f>
        <v>Efter 2006</v>
      </c>
      <c r="P1999" s="1">
        <f ca="1">IFERROR(INDEX(SBi!$C$3:$K$28,MATCH(E1999,SBi!$B$3:$B$28,0),MATCH(O1999,SBi!$C$2:$K$2,0)),0)</f>
        <v>67.3</v>
      </c>
      <c r="Q1999" s="19">
        <f t="shared" ca="1" si="411"/>
        <v>12.517799999999999</v>
      </c>
      <c r="R1999" s="19" t="str">
        <f ca="1">IFERROR(INDEX(VpD!$2:$2,MATCH(G1999,VpD!$1:$1,1)),VpD!$I$2)</f>
        <v>&gt;1998</v>
      </c>
      <c r="S1999" s="1">
        <f ca="1">IFERROR(INDEX(VpD!$C$3:$I$27,MATCH(E1999,VpD!$B$3:$B$27,0),MATCH(R1999,VpD!$C$2:$I$2,0)),0)</f>
        <v>72</v>
      </c>
      <c r="T1999" s="19">
        <f t="shared" ca="1" si="412"/>
        <v>13.391999999999999</v>
      </c>
      <c r="U1999" s="14" t="str">
        <f t="shared" ca="1" si="413"/>
        <v xml:space="preserve">714155.89 </v>
      </c>
      <c r="V1999" s="14" t="str">
        <f t="shared" ca="1" si="414"/>
        <v>6169062.39</v>
      </c>
      <c r="W1999" s="14" t="str">
        <f t="shared" ca="1" si="415"/>
        <v>POINT(714155.89 6169062.39)</v>
      </c>
      <c r="X1999" s="14" t="str">
        <f>IFERROR(INDEX(BygningOmraade!B:B,MATCH(A1999,BygningOmraade!A:A,0)),"")</f>
        <v/>
      </c>
    </row>
    <row r="2000" spans="1:24" s="14" customFormat="1" x14ac:dyDescent="0.25">
      <c r="A2000" s="14">
        <f t="shared" si="403"/>
        <v>2000</v>
      </c>
      <c r="B2000" s="14" t="str">
        <f t="shared" ca="1" si="404"/>
        <v>7578d565-50d5-419d-8e3f-3ef2362d79bc</v>
      </c>
      <c r="C2000" s="14" t="str">
        <f t="shared" ca="1" si="405"/>
        <v>0a3f507e-1dc6-32b8-e044-0003ba298018</v>
      </c>
      <c r="D2000" s="14">
        <f t="shared" ca="1" si="406"/>
        <v>2540594</v>
      </c>
      <c r="E2000" s="1">
        <f t="shared" ca="1" si="407"/>
        <v>130</v>
      </c>
      <c r="F2000" s="1">
        <f t="shared" ca="1" si="408"/>
        <v>133</v>
      </c>
      <c r="G2000" s="1">
        <f t="shared" ca="1" si="409"/>
        <v>2000</v>
      </c>
      <c r="H2000" s="1" t="str">
        <f ca="1">IFERROR(INDEX(Varmeinstallation!B:B,MATCH(INDIRECT($A$1&amp;"L"&amp;A2000)*1,Varmeinstallation!A:A,0)),"Ingen varmeinstallationer")</f>
        <v>Fjernvarme/blokvarme (radiatorsystemer eller varmluftanlæg)</v>
      </c>
      <c r="I2000" s="1" t="str">
        <f ca="1">IFERROR(INDEX(Opvarmningsmiddel!B:B,MATCH(INDIRECT($A$1&amp;"M"&amp;A2000)*1,Opvarmningsmiddel!A:A,0)),"")</f>
        <v/>
      </c>
      <c r="J2000" s="1">
        <f t="shared" ca="1" si="410"/>
        <v>0</v>
      </c>
      <c r="K2000" s="1" t="str">
        <f ca="1">IFERROR(INDEX(Relationstabel!$C$3:$K$10,MATCH(VALUE(INDIRECT($A$1&amp;"L"&amp;A2000)),Relationstabel!$A$3:$A$10,0),MATCH(IFERROR(VALUE(INDIRECT($A$1&amp;"M"&amp;A2000)),0),Relationstabel!$C$1:$K$1,0)),"Ingen varmeinstallationer")</f>
        <v>Fjernvarme/ Blokvarme</v>
      </c>
      <c r="L2000" s="1" t="str">
        <f ca="1">INDEX(Anvendelseskode!B:B,MATCH($E2000,Anvendelseskode!$A:$A,0))</f>
        <v>Række-, kæde-, dobbelthus (lodret adskillelse mellem enhederne)</v>
      </c>
      <c r="M2000" s="1" t="str">
        <f ca="1">INDEX(Anvendelseskode!C:C,MATCH($E2000,Anvendelseskode!$A:$A,0))</f>
        <v>Række-, kæde og dobbelthuse</v>
      </c>
      <c r="N2000" s="1" t="str">
        <f ca="1">INDEX(Anvendelseskode!D:D,MATCH($E2000,Anvendelseskode!$A:$A,0))</f>
        <v>Private husholdninger</v>
      </c>
      <c r="O2000" s="1" t="str">
        <f ca="1">IFERROR(INDEX(SBi!$2:$2,MATCH(G2000,SBi!$1:$1,1)),SBi!$K$2)</f>
        <v>1999-2006</v>
      </c>
      <c r="P2000" s="1">
        <f ca="1">IFERROR(INDEX(SBi!$C$3:$K$28,MATCH(E2000,SBi!$B$3:$B$28,0),MATCH(O2000,SBi!$C$2:$K$2,0)),0)</f>
        <v>81.5</v>
      </c>
      <c r="Q2000" s="19">
        <f t="shared" ca="1" si="411"/>
        <v>10.839499999999999</v>
      </c>
      <c r="R2000" s="19" t="str">
        <f ca="1">IFERROR(INDEX(VpD!$2:$2,MATCH(G2000,VpD!$1:$1,1)),VpD!$I$2)</f>
        <v>&gt;1998</v>
      </c>
      <c r="S2000" s="1">
        <f ca="1">IFERROR(INDEX(VpD!$C$3:$I$27,MATCH(E2000,VpD!$B$3:$B$27,0),MATCH(R2000,VpD!$C$2:$I$2,0)),0)</f>
        <v>65</v>
      </c>
      <c r="T2000" s="19">
        <f t="shared" ca="1" si="412"/>
        <v>8.6449999999999996</v>
      </c>
      <c r="U2000" s="14" t="str">
        <f t="shared" ca="1" si="413"/>
        <v xml:space="preserve">711943.38 </v>
      </c>
      <c r="V2000" s="14" t="str">
        <f t="shared" ca="1" si="414"/>
        <v>6172487.76</v>
      </c>
      <c r="W2000" s="14" t="str">
        <f t="shared" ca="1" si="415"/>
        <v>POINT(711943.38 6172487.76)</v>
      </c>
      <c r="X2000" s="14" t="str">
        <f>IFERROR(INDEX(BygningOmraade!B:B,MATCH(A2000,BygningOmraade!A:A,0)),"")</f>
        <v/>
      </c>
    </row>
    <row r="2001" spans="1:24" s="14" customFormat="1" x14ac:dyDescent="0.25">
      <c r="A2001" s="14">
        <f t="shared" si="403"/>
        <v>2001</v>
      </c>
      <c r="B2001" s="14" t="str">
        <f t="shared" ca="1" si="404"/>
        <v>758b2913-f7cd-40a2-949e-945afe770100</v>
      </c>
      <c r="C2001" s="14" t="str">
        <f t="shared" ca="1" si="405"/>
        <v>0a3f507e-230a-32b8-e044-0003ba298018</v>
      </c>
      <c r="D2001" s="14">
        <f t="shared" ca="1" si="406"/>
        <v>995432</v>
      </c>
      <c r="E2001" s="1">
        <f t="shared" ca="1" si="407"/>
        <v>130</v>
      </c>
      <c r="F2001" s="1">
        <f t="shared" ca="1" si="408"/>
        <v>107</v>
      </c>
      <c r="G2001" s="1">
        <f t="shared" ca="1" si="409"/>
        <v>1971</v>
      </c>
      <c r="H2001" s="1" t="str">
        <f ca="1">IFERROR(INDEX(Varmeinstallation!B:B,MATCH(INDIRECT($A$1&amp;"L"&amp;A2001)*1,Varmeinstallation!A:A,0)),"Ingen varmeinstallationer")</f>
        <v>Fjernvarme/blokvarme (radiatorsystemer eller varmluftanlæg)</v>
      </c>
      <c r="I2001" s="1" t="str">
        <f ca="1">IFERROR(INDEX(Opvarmningsmiddel!B:B,MATCH(INDIRECT($A$1&amp;"M"&amp;A2001)*1,Opvarmningsmiddel!A:A,0)),"")</f>
        <v/>
      </c>
      <c r="J2001" s="1">
        <f t="shared" ca="1" si="410"/>
        <v>2</v>
      </c>
      <c r="K2001" s="1" t="str">
        <f ca="1">IFERROR(INDEX(Relationstabel!$C$3:$K$10,MATCH(VALUE(INDIRECT($A$1&amp;"L"&amp;A2001)),Relationstabel!$A$3:$A$10,0),MATCH(IFERROR(VALUE(INDIRECT($A$1&amp;"M"&amp;A2001)),0),Relationstabel!$C$1:$K$1,0)),"Ingen varmeinstallationer")</f>
        <v>Fjernvarme/ Blokvarme</v>
      </c>
      <c r="L2001" s="1" t="str">
        <f ca="1">INDEX(Anvendelseskode!B:B,MATCH($E2001,Anvendelseskode!$A:$A,0))</f>
        <v>Række-, kæde-, dobbelthus (lodret adskillelse mellem enhederne)</v>
      </c>
      <c r="M2001" s="1" t="str">
        <f ca="1">INDEX(Anvendelseskode!C:C,MATCH($E2001,Anvendelseskode!$A:$A,0))</f>
        <v>Række-, kæde og dobbelthuse</v>
      </c>
      <c r="N2001" s="1" t="str">
        <f ca="1">INDEX(Anvendelseskode!D:D,MATCH($E2001,Anvendelseskode!$A:$A,0))</f>
        <v>Private husholdninger</v>
      </c>
      <c r="O2001" s="1" t="str">
        <f ca="1">IFERROR(INDEX(SBi!$2:$2,MATCH(G2001,SBi!$1:$1,1)),SBi!$K$2)</f>
        <v>1961-1972</v>
      </c>
      <c r="P2001" s="1">
        <f ca="1">IFERROR(INDEX(SBi!$C$3:$K$28,MATCH(E2001,SBi!$B$3:$B$28,0),MATCH(O2001,SBi!$C$2:$K$2,0)),0)</f>
        <v>119.9</v>
      </c>
      <c r="Q2001" s="19">
        <f t="shared" ca="1" si="411"/>
        <v>12.829300000000002</v>
      </c>
      <c r="R2001" s="19" t="str">
        <f ca="1">IFERROR(INDEX(VpD!$2:$2,MATCH(G2001,VpD!$1:$1,1)),VpD!$I$2)</f>
        <v>1961-1972</v>
      </c>
      <c r="S2001" s="1">
        <f ca="1">IFERROR(INDEX(VpD!$C$3:$I$27,MATCH(E2001,VpD!$B$3:$B$27,0),MATCH(R2001,VpD!$C$2:$I$2,0)),0)</f>
        <v>120</v>
      </c>
      <c r="T2001" s="19">
        <f t="shared" ca="1" si="412"/>
        <v>12.84</v>
      </c>
      <c r="U2001" s="14" t="str">
        <f t="shared" ca="1" si="413"/>
        <v xml:space="preserve">711967.34 </v>
      </c>
      <c r="V2001" s="14" t="str">
        <f t="shared" ca="1" si="414"/>
        <v>6172155.56</v>
      </c>
      <c r="W2001" s="14" t="str">
        <f t="shared" ca="1" si="415"/>
        <v>POINT(711967.34 6172155.56)</v>
      </c>
      <c r="X2001" s="14" t="str">
        <f>IFERROR(INDEX(BygningOmraade!B:B,MATCH(A2001,BygningOmraade!A:A,0)),"")</f>
        <v/>
      </c>
    </row>
    <row r="2002" spans="1:24" s="14" customFormat="1" x14ac:dyDescent="0.25">
      <c r="A2002" s="14">
        <f t="shared" si="403"/>
        <v>2002</v>
      </c>
      <c r="B2002" s="14" t="str">
        <f t="shared" ca="1" si="404"/>
        <v>7597a1dc-be3b-4b3c-be18-0a9eaa71dd11</v>
      </c>
      <c r="C2002" s="14" t="str">
        <f t="shared" ca="1" si="405"/>
        <v>0a3f507e-2054-32b8-e044-0003ba298018</v>
      </c>
      <c r="D2002" s="14">
        <f t="shared" ca="1" si="406"/>
        <v>993839</v>
      </c>
      <c r="E2002" s="1">
        <f t="shared" ca="1" si="407"/>
        <v>120</v>
      </c>
      <c r="F2002" s="1">
        <f t="shared" ca="1" si="408"/>
        <v>109</v>
      </c>
      <c r="G2002" s="1">
        <f t="shared" ca="1" si="409"/>
        <v>1973</v>
      </c>
      <c r="H2002" s="1" t="str">
        <f ca="1">IFERROR(INDEX(Varmeinstallation!B:B,MATCH(INDIRECT($A$1&amp;"L"&amp;A2002)*1,Varmeinstallation!A:A,0)),"Ingen varmeinstallationer")</f>
        <v>Centralvarme fra eget anlæg, et-kammer fyr</v>
      </c>
      <c r="I2002" s="1" t="str">
        <f ca="1">IFERROR(INDEX(Opvarmningsmiddel!B:B,MATCH(INDIRECT($A$1&amp;"M"&amp;A2002)*1,Opvarmningsmiddel!A:A,0)),"")</f>
        <v>Naturgas</v>
      </c>
      <c r="J2002" s="1">
        <f t="shared" ca="1" si="410"/>
        <v>0</v>
      </c>
      <c r="K2002" s="1" t="str">
        <f ca="1">IFERROR(INDEX(Relationstabel!$C$3:$K$10,MATCH(VALUE(INDIRECT($A$1&amp;"L"&amp;A2002)),Relationstabel!$A$3:$A$10,0),MATCH(IFERROR(VALUE(INDIRECT($A$1&amp;"M"&amp;A2002)),0),Relationstabel!$C$1:$K$1,0)),"Ingen varmeinstallationer")</f>
        <v>Naturgas</v>
      </c>
      <c r="L2002" s="1" t="str">
        <f ca="1">INDEX(Anvendelseskode!B:B,MATCH($E2002,Anvendelseskode!$A:$A,0))</f>
        <v>Fritliggende enfamilieshus (parcelhus)</v>
      </c>
      <c r="M2002" s="1" t="str">
        <f ca="1">INDEX(Anvendelseskode!C:C,MATCH($E2002,Anvendelseskode!$A:$A,0))</f>
        <v>Parcelhuse</v>
      </c>
      <c r="N2002" s="1" t="str">
        <f ca="1">INDEX(Anvendelseskode!D:D,MATCH($E2002,Anvendelseskode!$A:$A,0))</f>
        <v>Private husholdninger</v>
      </c>
      <c r="O2002" s="1" t="str">
        <f ca="1">IFERROR(INDEX(SBi!$2:$2,MATCH(G2002,SBi!$1:$1,1)),SBi!$K$2)</f>
        <v>1973-1978</v>
      </c>
      <c r="P2002" s="1">
        <f ca="1">IFERROR(INDEX(SBi!$C$3:$K$28,MATCH(E2002,SBi!$B$3:$B$28,0),MATCH(O2002,SBi!$C$2:$K$2,0)),0)</f>
        <v>119.8</v>
      </c>
      <c r="Q2002" s="19">
        <f t="shared" ca="1" si="411"/>
        <v>13.058199999999999</v>
      </c>
      <c r="R2002" s="19" t="str">
        <f ca="1">IFERROR(INDEX(VpD!$2:$2,MATCH(G2002,VpD!$1:$1,1)),VpD!$I$2)</f>
        <v>1973-1978</v>
      </c>
      <c r="S2002" s="1">
        <f ca="1">IFERROR(INDEX(VpD!$C$3:$I$27,MATCH(E2002,VpD!$B$3:$B$27,0),MATCH(R2002,VpD!$C$2:$I$2,0)),0)</f>
        <v>117</v>
      </c>
      <c r="T2002" s="19">
        <f t="shared" ca="1" si="412"/>
        <v>12.753</v>
      </c>
      <c r="U2002" s="14" t="str">
        <f t="shared" ca="1" si="413"/>
        <v xml:space="preserve">710666.39 </v>
      </c>
      <c r="V2002" s="14" t="str">
        <f t="shared" ca="1" si="414"/>
        <v>6171967.2</v>
      </c>
      <c r="W2002" s="14" t="str">
        <f t="shared" ca="1" si="415"/>
        <v>POINT(710666.39 6171967.2)</v>
      </c>
      <c r="X2002" s="14" t="str">
        <f>IFERROR(INDEX(BygningOmraade!B:B,MATCH(A2002,BygningOmraade!A:A,0)),"")</f>
        <v/>
      </c>
    </row>
    <row r="2003" spans="1:24" s="14" customFormat="1" x14ac:dyDescent="0.25">
      <c r="A2003" s="14">
        <f t="shared" si="403"/>
        <v>2003</v>
      </c>
      <c r="B2003" s="14" t="str">
        <f t="shared" ca="1" si="404"/>
        <v>759a8935-5570-4048-97a8-08d3f2e60034</v>
      </c>
      <c r="C2003" s="14" t="str">
        <f t="shared" ca="1" si="405"/>
        <v>0a3f507e-17c4-32b8-e044-0003ba298018</v>
      </c>
      <c r="D2003" s="14">
        <f t="shared" ca="1" si="406"/>
        <v>996245</v>
      </c>
      <c r="E2003" s="1">
        <f t="shared" ca="1" si="407"/>
        <v>320</v>
      </c>
      <c r="F2003" s="1">
        <f t="shared" ca="1" si="408"/>
        <v>597</v>
      </c>
      <c r="G2003" s="1">
        <f t="shared" ca="1" si="409"/>
        <v>1961</v>
      </c>
      <c r="H2003" s="1" t="str">
        <f ca="1">IFERROR(INDEX(Varmeinstallation!B:B,MATCH(INDIRECT($A$1&amp;"L"&amp;A2003)*1,Varmeinstallation!A:A,0)),"Ingen varmeinstallationer")</f>
        <v>Centralvarme fra eget anlæg, et-kammer fyr</v>
      </c>
      <c r="I2003" s="1" t="str">
        <f ca="1">IFERROR(INDEX(Opvarmningsmiddel!B:B,MATCH(INDIRECT($A$1&amp;"M"&amp;A2003)*1,Opvarmningsmiddel!A:A,0)),"")</f>
        <v>Naturgas</v>
      </c>
      <c r="J2003" s="1">
        <f t="shared" ca="1" si="410"/>
        <v>0</v>
      </c>
      <c r="K2003" s="1" t="str">
        <f ca="1">IFERROR(INDEX(Relationstabel!$C$3:$K$10,MATCH(VALUE(INDIRECT($A$1&amp;"L"&amp;A2003)),Relationstabel!$A$3:$A$10,0),MATCH(IFERROR(VALUE(INDIRECT($A$1&amp;"M"&amp;A2003)),0),Relationstabel!$C$1:$K$1,0)),"Ingen varmeinstallationer")</f>
        <v>Naturgas</v>
      </c>
      <c r="L2003" s="1" t="str">
        <f ca="1">INDEX(Anvendelseskode!B:B,MATCH($E2003,Anvendelseskode!$A:$A,0))</f>
        <v>Bygning til kontor, handel, lager herunder offentlig administration</v>
      </c>
      <c r="M2003" s="1" t="str">
        <f ca="1">INDEX(Anvendelseskode!C:C,MATCH($E2003,Anvendelseskode!$A:$A,0))</f>
        <v>Kontor, handel, lager, off. adm.</v>
      </c>
      <c r="N2003" s="1" t="str">
        <f ca="1">INDEX(Anvendelseskode!D:D,MATCH($E2003,Anvendelseskode!$A:$A,0))</f>
        <v>Handel og servicevirksomheder</v>
      </c>
      <c r="O2003" s="1" t="str">
        <f ca="1">IFERROR(INDEX(SBi!$2:$2,MATCH(G2003,SBi!$1:$1,1)),SBi!$K$2)</f>
        <v>1961-1972</v>
      </c>
      <c r="P2003" s="1">
        <f ca="1">IFERROR(INDEX(SBi!$C$3:$K$28,MATCH(E2003,SBi!$B$3:$B$28,0),MATCH(O2003,SBi!$C$2:$K$2,0)),0)</f>
        <v>117.5</v>
      </c>
      <c r="Q2003" s="19">
        <f t="shared" ca="1" si="411"/>
        <v>70.147499999999994</v>
      </c>
      <c r="R2003" s="19" t="str">
        <f ca="1">IFERROR(INDEX(VpD!$2:$2,MATCH(G2003,VpD!$1:$1,1)),VpD!$I$2)</f>
        <v>1961-1972</v>
      </c>
      <c r="S2003" s="1">
        <f ca="1">IFERROR(INDEX(VpD!$C$3:$I$27,MATCH(E2003,VpD!$B$3:$B$27,0),MATCH(R2003,VpD!$C$2:$I$2,0)),0)</f>
        <v>105</v>
      </c>
      <c r="T2003" s="19">
        <f t="shared" ca="1" si="412"/>
        <v>62.685000000000002</v>
      </c>
      <c r="U2003" s="14" t="str">
        <f t="shared" ca="1" si="413"/>
        <v xml:space="preserve">713026.6 </v>
      </c>
      <c r="V2003" s="14" t="str">
        <f t="shared" ca="1" si="414"/>
        <v>6168767.51</v>
      </c>
      <c r="W2003" s="14" t="str">
        <f t="shared" ca="1" si="415"/>
        <v>POINT(713026.6 6168767.51)</v>
      </c>
      <c r="X2003" s="14" t="str">
        <f>IFERROR(INDEX(BygningOmraade!B:B,MATCH(A2003,BygningOmraade!A:A,0)),"")</f>
        <v/>
      </c>
    </row>
    <row r="2004" spans="1:24" s="14" customFormat="1" x14ac:dyDescent="0.25">
      <c r="A2004" s="14">
        <f t="shared" si="403"/>
        <v>2004</v>
      </c>
      <c r="B2004" s="14" t="str">
        <f t="shared" ca="1" si="404"/>
        <v>75a1f18f-7a19-4788-a82c-e14403406767</v>
      </c>
      <c r="C2004" s="14" t="str">
        <f t="shared" ca="1" si="405"/>
        <v>0a3f507e-22dd-32b8-e044-0003ba298018</v>
      </c>
      <c r="D2004" s="14">
        <f t="shared" ca="1" si="406"/>
        <v>995178</v>
      </c>
      <c r="E2004" s="1">
        <f t="shared" ca="1" si="407"/>
        <v>130</v>
      </c>
      <c r="F2004" s="1">
        <f t="shared" ca="1" si="408"/>
        <v>145</v>
      </c>
      <c r="G2004" s="1">
        <f t="shared" ca="1" si="409"/>
        <v>1971</v>
      </c>
      <c r="H2004" s="1" t="str">
        <f ca="1">IFERROR(INDEX(Varmeinstallation!B:B,MATCH(INDIRECT($A$1&amp;"L"&amp;A2004)*1,Varmeinstallation!A:A,0)),"Ingen varmeinstallationer")</f>
        <v>Fjernvarme/blokvarme (radiatorsystemer eller varmluftanlæg)</v>
      </c>
      <c r="I2004" s="1" t="str">
        <f ca="1">IFERROR(INDEX(Opvarmningsmiddel!B:B,MATCH(INDIRECT($A$1&amp;"M"&amp;A2004)*1,Opvarmningsmiddel!A:A,0)),"")</f>
        <v/>
      </c>
      <c r="J2004" s="1">
        <f t="shared" ca="1" si="410"/>
        <v>2</v>
      </c>
      <c r="K2004" s="1" t="str">
        <f ca="1">IFERROR(INDEX(Relationstabel!$C$3:$K$10,MATCH(VALUE(INDIRECT($A$1&amp;"L"&amp;A2004)),Relationstabel!$A$3:$A$10,0),MATCH(IFERROR(VALUE(INDIRECT($A$1&amp;"M"&amp;A2004)),0),Relationstabel!$C$1:$K$1,0)),"Ingen varmeinstallationer")</f>
        <v>Fjernvarme/ Blokvarme</v>
      </c>
      <c r="L2004" s="1" t="str">
        <f ca="1">INDEX(Anvendelseskode!B:B,MATCH($E2004,Anvendelseskode!$A:$A,0))</f>
        <v>Række-, kæde-, dobbelthus (lodret adskillelse mellem enhederne)</v>
      </c>
      <c r="M2004" s="1" t="str">
        <f ca="1">INDEX(Anvendelseskode!C:C,MATCH($E2004,Anvendelseskode!$A:$A,0))</f>
        <v>Række-, kæde og dobbelthuse</v>
      </c>
      <c r="N2004" s="1" t="str">
        <f ca="1">INDEX(Anvendelseskode!D:D,MATCH($E2004,Anvendelseskode!$A:$A,0))</f>
        <v>Private husholdninger</v>
      </c>
      <c r="O2004" s="1" t="str">
        <f ca="1">IFERROR(INDEX(SBi!$2:$2,MATCH(G2004,SBi!$1:$1,1)),SBi!$K$2)</f>
        <v>1961-1972</v>
      </c>
      <c r="P2004" s="1">
        <f ca="1">IFERROR(INDEX(SBi!$C$3:$K$28,MATCH(E2004,SBi!$B$3:$B$28,0),MATCH(O2004,SBi!$C$2:$K$2,0)),0)</f>
        <v>119.9</v>
      </c>
      <c r="Q2004" s="19">
        <f t="shared" ca="1" si="411"/>
        <v>17.3855</v>
      </c>
      <c r="R2004" s="19" t="str">
        <f ca="1">IFERROR(INDEX(VpD!$2:$2,MATCH(G2004,VpD!$1:$1,1)),VpD!$I$2)</f>
        <v>1961-1972</v>
      </c>
      <c r="S2004" s="1">
        <f ca="1">IFERROR(INDEX(VpD!$C$3:$I$27,MATCH(E2004,VpD!$B$3:$B$27,0),MATCH(R2004,VpD!$C$2:$I$2,0)),0)</f>
        <v>120</v>
      </c>
      <c r="T2004" s="19">
        <f t="shared" ca="1" si="412"/>
        <v>17.399999999999999</v>
      </c>
      <c r="U2004" s="14" t="str">
        <f t="shared" ca="1" si="413"/>
        <v xml:space="preserve">711833.87 </v>
      </c>
      <c r="V2004" s="14" t="str">
        <f t="shared" ca="1" si="414"/>
        <v>6172175.3</v>
      </c>
      <c r="W2004" s="14" t="str">
        <f t="shared" ca="1" si="415"/>
        <v>POINT(711833.87 6172175.3)</v>
      </c>
      <c r="X2004" s="14" t="str">
        <f>IFERROR(INDEX(BygningOmraade!B:B,MATCH(A2004,BygningOmraade!A:A,0)),"")</f>
        <v/>
      </c>
    </row>
    <row r="2005" spans="1:24" s="14" customFormat="1" x14ac:dyDescent="0.25">
      <c r="A2005" s="14">
        <f t="shared" si="403"/>
        <v>2005</v>
      </c>
      <c r="B2005" s="14" t="str">
        <f t="shared" ca="1" si="404"/>
        <v>75be3c5b-ecc2-44eb-bc45-dc281b15325e</v>
      </c>
      <c r="C2005" s="14" t="str">
        <f t="shared" ca="1" si="405"/>
        <v>0a3f507e-2106-32b8-e044-0003ba298018</v>
      </c>
      <c r="D2005" s="14">
        <f t="shared" ca="1" si="406"/>
        <v>996150</v>
      </c>
      <c r="E2005" s="1">
        <f t="shared" ca="1" si="407"/>
        <v>120</v>
      </c>
      <c r="F2005" s="1">
        <f t="shared" ca="1" si="408"/>
        <v>171</v>
      </c>
      <c r="G2005" s="1">
        <f t="shared" ca="1" si="409"/>
        <v>1979</v>
      </c>
      <c r="H2005" s="1" t="str">
        <f ca="1">IFERROR(INDEX(Varmeinstallation!B:B,MATCH(INDIRECT($A$1&amp;"L"&amp;A2005)*1,Varmeinstallation!A:A,0)),"Ingen varmeinstallationer")</f>
        <v>Elovne, elpaneler</v>
      </c>
      <c r="I2005" s="1" t="str">
        <f ca="1">IFERROR(INDEX(Opvarmningsmiddel!B:B,MATCH(INDIRECT($A$1&amp;"M"&amp;A2005)*1,Opvarmningsmiddel!A:A,0)),"")</f>
        <v>Elektricitet</v>
      </c>
      <c r="J2005" s="1">
        <f t="shared" ca="1" si="410"/>
        <v>0</v>
      </c>
      <c r="K2005" s="1" t="str">
        <f ca="1">IFERROR(INDEX(Relationstabel!$C$3:$K$10,MATCH(VALUE(INDIRECT($A$1&amp;"L"&amp;A2005)),Relationstabel!$A$3:$A$10,0),MATCH(IFERROR(VALUE(INDIRECT($A$1&amp;"M"&amp;A2005)),0),Relationstabel!$C$1:$K$1,0)),"Ingen varmeinstallationer")</f>
        <v>Elvarme</v>
      </c>
      <c r="L2005" s="1" t="str">
        <f ca="1">INDEX(Anvendelseskode!B:B,MATCH($E2005,Anvendelseskode!$A:$A,0))</f>
        <v>Fritliggende enfamilieshus (parcelhus)</v>
      </c>
      <c r="M2005" s="1" t="str">
        <f ca="1">INDEX(Anvendelseskode!C:C,MATCH($E2005,Anvendelseskode!$A:$A,0))</f>
        <v>Parcelhuse</v>
      </c>
      <c r="N2005" s="1" t="str">
        <f ca="1">INDEX(Anvendelseskode!D:D,MATCH($E2005,Anvendelseskode!$A:$A,0))</f>
        <v>Private husholdninger</v>
      </c>
      <c r="O2005" s="1" t="str">
        <f ca="1">IFERROR(INDEX(SBi!$2:$2,MATCH(G2005,SBi!$1:$1,1)),SBi!$K$2)</f>
        <v>1979-1998</v>
      </c>
      <c r="P2005" s="1">
        <f ca="1">IFERROR(INDEX(SBi!$C$3:$K$28,MATCH(E2005,SBi!$B$3:$B$28,0),MATCH(O2005,SBi!$C$2:$K$2,0)),0)</f>
        <v>105.4</v>
      </c>
      <c r="Q2005" s="19">
        <f t="shared" ca="1" si="411"/>
        <v>18.023400000000002</v>
      </c>
      <c r="R2005" s="19" t="str">
        <f ca="1">IFERROR(INDEX(VpD!$2:$2,MATCH(G2005,VpD!$1:$1,1)),VpD!$I$2)</f>
        <v>1979-1998</v>
      </c>
      <c r="S2005" s="1">
        <f ca="1">IFERROR(INDEX(VpD!$C$3:$I$27,MATCH(E2005,VpD!$B$3:$B$27,0),MATCH(R2005,VpD!$C$2:$I$2,0)),0)</f>
        <v>90</v>
      </c>
      <c r="T2005" s="19">
        <f t="shared" ca="1" si="412"/>
        <v>15.39</v>
      </c>
      <c r="U2005" s="14" t="str">
        <f t="shared" ca="1" si="413"/>
        <v xml:space="preserve">713131.18 </v>
      </c>
      <c r="V2005" s="14" t="str">
        <f t="shared" ca="1" si="414"/>
        <v>6168434.01</v>
      </c>
      <c r="W2005" s="14" t="str">
        <f t="shared" ca="1" si="415"/>
        <v>POINT(713131.18 6168434.01)</v>
      </c>
      <c r="X2005" s="14" t="str">
        <f>IFERROR(INDEX(BygningOmraade!B:B,MATCH(A2005,BygningOmraade!A:A,0)),"")</f>
        <v/>
      </c>
    </row>
    <row r="2006" spans="1:24" s="14" customFormat="1" x14ac:dyDescent="0.25">
      <c r="A2006" s="14">
        <f t="shared" si="403"/>
        <v>2006</v>
      </c>
      <c r="B2006" s="14" t="str">
        <f t="shared" ca="1" si="404"/>
        <v>75ec2e16-e956-4d76-997e-760fce987ac0</v>
      </c>
      <c r="C2006" s="14" t="str">
        <f t="shared" ca="1" si="405"/>
        <v>0a3f507e-1b72-32b8-e044-0003ba298018</v>
      </c>
      <c r="D2006" s="14">
        <f t="shared" ca="1" si="406"/>
        <v>996782</v>
      </c>
      <c r="E2006" s="1">
        <f t="shared" ca="1" si="407"/>
        <v>130</v>
      </c>
      <c r="F2006" s="1">
        <f t="shared" ca="1" si="408"/>
        <v>112</v>
      </c>
      <c r="G2006" s="1">
        <f t="shared" ca="1" si="409"/>
        <v>1978</v>
      </c>
      <c r="H2006" s="1" t="str">
        <f ca="1">IFERROR(INDEX(Varmeinstallation!B:B,MATCH(INDIRECT($A$1&amp;"L"&amp;A2006)*1,Varmeinstallation!A:A,0)),"Ingen varmeinstallationer")</f>
        <v>Fjernvarme/blokvarme (radiatorsystemer eller varmluftanlæg)</v>
      </c>
      <c r="I2006" s="1" t="str">
        <f ca="1">IFERROR(INDEX(Opvarmningsmiddel!B:B,MATCH(INDIRECT($A$1&amp;"M"&amp;A2006)*1,Opvarmningsmiddel!A:A,0)),"")</f>
        <v/>
      </c>
      <c r="J2006" s="1">
        <f t="shared" ca="1" si="410"/>
        <v>0</v>
      </c>
      <c r="K2006" s="1" t="str">
        <f ca="1">IFERROR(INDEX(Relationstabel!$C$3:$K$10,MATCH(VALUE(INDIRECT($A$1&amp;"L"&amp;A2006)),Relationstabel!$A$3:$A$10,0),MATCH(IFERROR(VALUE(INDIRECT($A$1&amp;"M"&amp;A2006)),0),Relationstabel!$C$1:$K$1,0)),"Ingen varmeinstallationer")</f>
        <v>Fjernvarme/ Blokvarme</v>
      </c>
      <c r="L2006" s="1" t="str">
        <f ca="1">INDEX(Anvendelseskode!B:B,MATCH($E2006,Anvendelseskode!$A:$A,0))</f>
        <v>Række-, kæde-, dobbelthus (lodret adskillelse mellem enhederne)</v>
      </c>
      <c r="M2006" s="1" t="str">
        <f ca="1">INDEX(Anvendelseskode!C:C,MATCH($E2006,Anvendelseskode!$A:$A,0))</f>
        <v>Række-, kæde og dobbelthuse</v>
      </c>
      <c r="N2006" s="1" t="str">
        <f ca="1">INDEX(Anvendelseskode!D:D,MATCH($E2006,Anvendelseskode!$A:$A,0))</f>
        <v>Private husholdninger</v>
      </c>
      <c r="O2006" s="1" t="str">
        <f ca="1">IFERROR(INDEX(SBi!$2:$2,MATCH(G2006,SBi!$1:$1,1)),SBi!$K$2)</f>
        <v>1973-1978</v>
      </c>
      <c r="P2006" s="1">
        <f ca="1">IFERROR(INDEX(SBi!$C$3:$K$28,MATCH(E2006,SBi!$B$3:$B$28,0),MATCH(O2006,SBi!$C$2:$K$2,0)),0)</f>
        <v>112.6</v>
      </c>
      <c r="Q2006" s="19">
        <f t="shared" ca="1" si="411"/>
        <v>12.611199999999998</v>
      </c>
      <c r="R2006" s="19" t="str">
        <f ca="1">IFERROR(INDEX(VpD!$2:$2,MATCH(G2006,VpD!$1:$1,1)),VpD!$I$2)</f>
        <v>1973-1978</v>
      </c>
      <c r="S2006" s="1">
        <f ca="1">IFERROR(INDEX(VpD!$C$3:$I$27,MATCH(E2006,VpD!$B$3:$B$27,0),MATCH(R2006,VpD!$C$2:$I$2,0)),0)</f>
        <v>98</v>
      </c>
      <c r="T2006" s="19">
        <f t="shared" ca="1" si="412"/>
        <v>10.976000000000001</v>
      </c>
      <c r="U2006" s="14" t="str">
        <f t="shared" ca="1" si="413"/>
        <v xml:space="preserve">713478.38 </v>
      </c>
      <c r="V2006" s="14" t="str">
        <f t="shared" ca="1" si="414"/>
        <v>6169665.54</v>
      </c>
      <c r="W2006" s="14" t="str">
        <f t="shared" ca="1" si="415"/>
        <v>POINT(713478.38 6169665.54)</v>
      </c>
      <c r="X2006" s="14" t="str">
        <f>IFERROR(INDEX(BygningOmraade!B:B,MATCH(A2006,BygningOmraade!A:A,0)),"")</f>
        <v/>
      </c>
    </row>
    <row r="2007" spans="1:24" s="14" customFormat="1" x14ac:dyDescent="0.25">
      <c r="A2007" s="14">
        <f t="shared" si="403"/>
        <v>2007</v>
      </c>
      <c r="B2007" s="14" t="str">
        <f t="shared" ca="1" si="404"/>
        <v>75fa13a1-6605-45b0-b002-fdf7f8fc92fd</v>
      </c>
      <c r="C2007" s="14" t="str">
        <f t="shared" ca="1" si="405"/>
        <v>0a3f507e-1c81-32b8-e044-0003ba298018</v>
      </c>
      <c r="D2007" s="14">
        <f t="shared" ca="1" si="406"/>
        <v>996113</v>
      </c>
      <c r="E2007" s="1">
        <f t="shared" ca="1" si="407"/>
        <v>320</v>
      </c>
      <c r="F2007" s="1">
        <f t="shared" ca="1" si="408"/>
        <v>102</v>
      </c>
      <c r="G2007" s="1">
        <f t="shared" ca="1" si="409"/>
        <v>1959</v>
      </c>
      <c r="H2007" s="1" t="str">
        <f ca="1">IFERROR(INDEX(Varmeinstallation!B:B,MATCH(INDIRECT($A$1&amp;"L"&amp;A2007)*1,Varmeinstallation!A:A,0)),"Ingen varmeinstallationer")</f>
        <v>Centralvarme fra eget anlæg, et-kammer fyr</v>
      </c>
      <c r="I2007" s="1" t="str">
        <f ca="1">IFERROR(INDEX(Opvarmningsmiddel!B:B,MATCH(INDIRECT($A$1&amp;"M"&amp;A2007)*1,Opvarmningsmiddel!A:A,0)),"")</f>
        <v>Flydende brændsel (olie, petroleum, flaskegas m.m.)</v>
      </c>
      <c r="J2007" s="1">
        <f t="shared" ca="1" si="410"/>
        <v>0</v>
      </c>
      <c r="K2007" s="1" t="str">
        <f ca="1">IFERROR(INDEX(Relationstabel!$C$3:$K$10,MATCH(VALUE(INDIRECT($A$1&amp;"L"&amp;A2007)),Relationstabel!$A$3:$A$10,0),MATCH(IFERROR(VALUE(INDIRECT($A$1&amp;"M"&amp;A2007)),0),Relationstabel!$C$1:$K$1,0)),"Ingen varmeinstallationer")</f>
        <v>Olie</v>
      </c>
      <c r="L2007" s="1" t="str">
        <f ca="1">INDEX(Anvendelseskode!B:B,MATCH($E2007,Anvendelseskode!$A:$A,0))</f>
        <v>Bygning til kontor, handel, lager herunder offentlig administration</v>
      </c>
      <c r="M2007" s="1" t="str">
        <f ca="1">INDEX(Anvendelseskode!C:C,MATCH($E2007,Anvendelseskode!$A:$A,0))</f>
        <v>Kontor, handel, lager, off. adm.</v>
      </c>
      <c r="N2007" s="1" t="str">
        <f ca="1">INDEX(Anvendelseskode!D:D,MATCH($E2007,Anvendelseskode!$A:$A,0))</f>
        <v>Handel og servicevirksomheder</v>
      </c>
      <c r="O2007" s="1" t="str">
        <f ca="1">IFERROR(INDEX(SBi!$2:$2,MATCH(G2007,SBi!$1:$1,1)),SBi!$K$2)</f>
        <v>1951-1960</v>
      </c>
      <c r="P2007" s="1">
        <f ca="1">IFERROR(INDEX(SBi!$C$3:$K$28,MATCH(E2007,SBi!$B$3:$B$28,0),MATCH(O2007,SBi!$C$2:$K$2,0)),0)</f>
        <v>126.7</v>
      </c>
      <c r="Q2007" s="19">
        <f t="shared" ca="1" si="411"/>
        <v>12.923399999999999</v>
      </c>
      <c r="R2007" s="19" t="str">
        <f ca="1">IFERROR(INDEX(VpD!$2:$2,MATCH(G2007,VpD!$1:$1,1)),VpD!$I$2)</f>
        <v>1951-1960</v>
      </c>
      <c r="S2007" s="1">
        <f ca="1">IFERROR(INDEX(VpD!$C$3:$I$27,MATCH(E2007,VpD!$B$3:$B$27,0),MATCH(R2007,VpD!$C$2:$I$2,0)),0)</f>
        <v>126</v>
      </c>
      <c r="T2007" s="19">
        <f t="shared" ca="1" si="412"/>
        <v>12.852</v>
      </c>
      <c r="U2007" s="14" t="str">
        <f t="shared" ca="1" si="413"/>
        <v xml:space="preserve">712423.56 </v>
      </c>
      <c r="V2007" s="14" t="str">
        <f t="shared" ca="1" si="414"/>
        <v>6169340.03</v>
      </c>
      <c r="W2007" s="14" t="str">
        <f t="shared" ca="1" si="415"/>
        <v>POINT(712423.56 6169340.03)</v>
      </c>
      <c r="X2007" s="14" t="str">
        <f>IFERROR(INDEX(BygningOmraade!B:B,MATCH(A2007,BygningOmraade!A:A,0)),"")</f>
        <v/>
      </c>
    </row>
    <row r="2008" spans="1:24" s="14" customFormat="1" x14ac:dyDescent="0.25">
      <c r="A2008" s="14">
        <f t="shared" si="403"/>
        <v>2008</v>
      </c>
      <c r="B2008" s="14" t="str">
        <f t="shared" ca="1" si="404"/>
        <v>7610be81-f3e1-4040-843f-601e9d76f147</v>
      </c>
      <c r="C2008" s="14" t="str">
        <f t="shared" ca="1" si="405"/>
        <v>0a3f507e-1813-32b8-e044-0003ba298018</v>
      </c>
      <c r="D2008" s="14">
        <f t="shared" ca="1" si="406"/>
        <v>995831</v>
      </c>
      <c r="E2008" s="1">
        <f t="shared" ca="1" si="407"/>
        <v>120</v>
      </c>
      <c r="F2008" s="1">
        <f t="shared" ca="1" si="408"/>
        <v>166</v>
      </c>
      <c r="G2008" s="1">
        <f t="shared" ca="1" si="409"/>
        <v>1969</v>
      </c>
      <c r="H2008" s="1" t="str">
        <f ca="1">IFERROR(INDEX(Varmeinstallation!B:B,MATCH(INDIRECT($A$1&amp;"L"&amp;A2008)*1,Varmeinstallation!A:A,0)),"Ingen varmeinstallationer")</f>
        <v>Centralvarme fra eget anlæg, et-kammer fyr</v>
      </c>
      <c r="I2008" s="1" t="str">
        <f ca="1">IFERROR(INDEX(Opvarmningsmiddel!B:B,MATCH(INDIRECT($A$1&amp;"M"&amp;A2008)*1,Opvarmningsmiddel!A:A,0)),"")</f>
        <v>Naturgas</v>
      </c>
      <c r="J2008" s="1">
        <f t="shared" ca="1" si="410"/>
        <v>0</v>
      </c>
      <c r="K2008" s="1" t="str">
        <f ca="1">IFERROR(INDEX(Relationstabel!$C$3:$K$10,MATCH(VALUE(INDIRECT($A$1&amp;"L"&amp;A2008)),Relationstabel!$A$3:$A$10,0),MATCH(IFERROR(VALUE(INDIRECT($A$1&amp;"M"&amp;A2008)),0),Relationstabel!$C$1:$K$1,0)),"Ingen varmeinstallationer")</f>
        <v>Naturgas</v>
      </c>
      <c r="L2008" s="1" t="str">
        <f ca="1">INDEX(Anvendelseskode!B:B,MATCH($E2008,Anvendelseskode!$A:$A,0))</f>
        <v>Fritliggende enfamilieshus (parcelhus)</v>
      </c>
      <c r="M2008" s="1" t="str">
        <f ca="1">INDEX(Anvendelseskode!C:C,MATCH($E2008,Anvendelseskode!$A:$A,0))</f>
        <v>Parcelhuse</v>
      </c>
      <c r="N2008" s="1" t="str">
        <f ca="1">INDEX(Anvendelseskode!D:D,MATCH($E2008,Anvendelseskode!$A:$A,0))</f>
        <v>Private husholdninger</v>
      </c>
      <c r="O2008" s="1" t="str">
        <f ca="1">IFERROR(INDEX(SBi!$2:$2,MATCH(G2008,SBi!$1:$1,1)),SBi!$K$2)</f>
        <v>1961-1972</v>
      </c>
      <c r="P2008" s="1">
        <f ca="1">IFERROR(INDEX(SBi!$C$3:$K$28,MATCH(E2008,SBi!$B$3:$B$28,0),MATCH(O2008,SBi!$C$2:$K$2,0)),0)</f>
        <v>134.30000000000001</v>
      </c>
      <c r="Q2008" s="19">
        <f t="shared" ca="1" si="411"/>
        <v>22.293800000000005</v>
      </c>
      <c r="R2008" s="19" t="str">
        <f ca="1">IFERROR(INDEX(VpD!$2:$2,MATCH(G2008,VpD!$1:$1,1)),VpD!$I$2)</f>
        <v>1961-1972</v>
      </c>
      <c r="S2008" s="1">
        <f ca="1">IFERROR(INDEX(VpD!$C$3:$I$27,MATCH(E2008,VpD!$B$3:$B$27,0),MATCH(R2008,VpD!$C$2:$I$2,0)),0)</f>
        <v>143</v>
      </c>
      <c r="T2008" s="19">
        <f t="shared" ca="1" si="412"/>
        <v>23.738</v>
      </c>
      <c r="U2008" s="14" t="str">
        <f t="shared" ca="1" si="413"/>
        <v xml:space="preserve">712100.7 </v>
      </c>
      <c r="V2008" s="14" t="str">
        <f t="shared" ca="1" si="414"/>
        <v>6169409.34</v>
      </c>
      <c r="W2008" s="14" t="str">
        <f t="shared" ca="1" si="415"/>
        <v>POINT(712100.7 6169409.34)</v>
      </c>
      <c r="X2008" s="14" t="str">
        <f>IFERROR(INDEX(BygningOmraade!B:B,MATCH(A2008,BygningOmraade!A:A,0)),"")</f>
        <v/>
      </c>
    </row>
    <row r="2009" spans="1:24" s="14" customFormat="1" x14ac:dyDescent="0.25">
      <c r="A2009" s="14">
        <f t="shared" si="403"/>
        <v>2009</v>
      </c>
      <c r="B2009" s="14" t="str">
        <f t="shared" ca="1" si="404"/>
        <v>76195af0-4f75-465f-9f64-3f6ee9d6f0a8</v>
      </c>
      <c r="C2009" s="14" t="str">
        <f t="shared" ca="1" si="405"/>
        <v>0a3f507e-1a95-32b8-e044-0003ba298018</v>
      </c>
      <c r="D2009" s="14">
        <f t="shared" ca="1" si="406"/>
        <v>997718</v>
      </c>
      <c r="E2009" s="1">
        <f t="shared" ca="1" si="407"/>
        <v>120</v>
      </c>
      <c r="F2009" s="1">
        <f t="shared" ca="1" si="408"/>
        <v>135</v>
      </c>
      <c r="G2009" s="1">
        <f t="shared" ca="1" si="409"/>
        <v>1967</v>
      </c>
      <c r="H2009" s="1" t="str">
        <f ca="1">IFERROR(INDEX(Varmeinstallation!B:B,MATCH(INDIRECT($A$1&amp;"L"&amp;A2009)*1,Varmeinstallation!A:A,0)),"Ingen varmeinstallationer")</f>
        <v>Centralvarme fra eget anlæg, et-kammer fyr</v>
      </c>
      <c r="I2009" s="1" t="str">
        <f ca="1">IFERROR(INDEX(Opvarmningsmiddel!B:B,MATCH(INDIRECT($A$1&amp;"M"&amp;A2009)*1,Opvarmningsmiddel!A:A,0)),"")</f>
        <v>Naturgas</v>
      </c>
      <c r="J2009" s="1">
        <f t="shared" ca="1" si="410"/>
        <v>2</v>
      </c>
      <c r="K2009" s="1" t="str">
        <f ca="1">IFERROR(INDEX(Relationstabel!$C$3:$K$10,MATCH(VALUE(INDIRECT($A$1&amp;"L"&amp;A2009)),Relationstabel!$A$3:$A$10,0),MATCH(IFERROR(VALUE(INDIRECT($A$1&amp;"M"&amp;A2009)),0),Relationstabel!$C$1:$K$1,0)),"Ingen varmeinstallationer")</f>
        <v>Naturgas</v>
      </c>
      <c r="L2009" s="1" t="str">
        <f ca="1">INDEX(Anvendelseskode!B:B,MATCH($E2009,Anvendelseskode!$A:$A,0))</f>
        <v>Fritliggende enfamilieshus (parcelhus)</v>
      </c>
      <c r="M2009" s="1" t="str">
        <f ca="1">INDEX(Anvendelseskode!C:C,MATCH($E2009,Anvendelseskode!$A:$A,0))</f>
        <v>Parcelhuse</v>
      </c>
      <c r="N2009" s="1" t="str">
        <f ca="1">INDEX(Anvendelseskode!D:D,MATCH($E2009,Anvendelseskode!$A:$A,0))</f>
        <v>Private husholdninger</v>
      </c>
      <c r="O2009" s="1" t="str">
        <f ca="1">IFERROR(INDEX(SBi!$2:$2,MATCH(G2009,SBi!$1:$1,1)),SBi!$K$2)</f>
        <v>1961-1972</v>
      </c>
      <c r="P2009" s="1">
        <f ca="1">IFERROR(INDEX(SBi!$C$3:$K$28,MATCH(E2009,SBi!$B$3:$B$28,0),MATCH(O2009,SBi!$C$2:$K$2,0)),0)</f>
        <v>134.30000000000001</v>
      </c>
      <c r="Q2009" s="19">
        <f t="shared" ca="1" si="411"/>
        <v>18.130500000000001</v>
      </c>
      <c r="R2009" s="19" t="str">
        <f ca="1">IFERROR(INDEX(VpD!$2:$2,MATCH(G2009,VpD!$1:$1,1)),VpD!$I$2)</f>
        <v>1961-1972</v>
      </c>
      <c r="S2009" s="1">
        <f ca="1">IFERROR(INDEX(VpD!$C$3:$I$27,MATCH(E2009,VpD!$B$3:$B$27,0),MATCH(R2009,VpD!$C$2:$I$2,0)),0)</f>
        <v>143</v>
      </c>
      <c r="T2009" s="19">
        <f t="shared" ca="1" si="412"/>
        <v>19.305</v>
      </c>
      <c r="U2009" s="14" t="str">
        <f t="shared" ca="1" si="413"/>
        <v xml:space="preserve">714095.49 </v>
      </c>
      <c r="V2009" s="14" t="str">
        <f t="shared" ca="1" si="414"/>
        <v>6169002.17</v>
      </c>
      <c r="W2009" s="14" t="str">
        <f t="shared" ca="1" si="415"/>
        <v>POINT(714095.49 6169002.17)</v>
      </c>
      <c r="X2009" s="14" t="str">
        <f>IFERROR(INDEX(BygningOmraade!B:B,MATCH(A2009,BygningOmraade!A:A,0)),"")</f>
        <v/>
      </c>
    </row>
    <row r="2010" spans="1:24" s="14" customFormat="1" x14ac:dyDescent="0.25">
      <c r="A2010" s="14">
        <f t="shared" si="403"/>
        <v>2010</v>
      </c>
      <c r="B2010" s="14" t="str">
        <f t="shared" ca="1" si="404"/>
        <v>762ec23c-8fde-48e1-aea2-2392db673006</v>
      </c>
      <c r="C2010" s="14" t="str">
        <f t="shared" ca="1" si="405"/>
        <v>0a3f507e-1f97-32b8-e044-0003ba298018</v>
      </c>
      <c r="D2010" s="14">
        <f t="shared" ca="1" si="406"/>
        <v>994054</v>
      </c>
      <c r="E2010" s="1">
        <f t="shared" ca="1" si="407"/>
        <v>120</v>
      </c>
      <c r="F2010" s="1">
        <f t="shared" ca="1" si="408"/>
        <v>109</v>
      </c>
      <c r="G2010" s="1">
        <f t="shared" ca="1" si="409"/>
        <v>1973</v>
      </c>
      <c r="H2010" s="1" t="str">
        <f ca="1">IFERROR(INDEX(Varmeinstallation!B:B,MATCH(INDIRECT($A$1&amp;"L"&amp;A2010)*1,Varmeinstallation!A:A,0)),"Ingen varmeinstallationer")</f>
        <v>Centralvarme fra eget anlæg, et-kammer fyr</v>
      </c>
      <c r="I2010" s="1" t="str">
        <f ca="1">IFERROR(INDEX(Opvarmningsmiddel!B:B,MATCH(INDIRECT($A$1&amp;"M"&amp;A2010)*1,Opvarmningsmiddel!A:A,0)),"")</f>
        <v>Naturgas</v>
      </c>
      <c r="J2010" s="1">
        <f t="shared" ca="1" si="410"/>
        <v>0</v>
      </c>
      <c r="K2010" s="1" t="str">
        <f ca="1">IFERROR(INDEX(Relationstabel!$C$3:$K$10,MATCH(VALUE(INDIRECT($A$1&amp;"L"&amp;A2010)),Relationstabel!$A$3:$A$10,0),MATCH(IFERROR(VALUE(INDIRECT($A$1&amp;"M"&amp;A2010)),0),Relationstabel!$C$1:$K$1,0)),"Ingen varmeinstallationer")</f>
        <v>Naturgas</v>
      </c>
      <c r="L2010" s="1" t="str">
        <f ca="1">INDEX(Anvendelseskode!B:B,MATCH($E2010,Anvendelseskode!$A:$A,0))</f>
        <v>Fritliggende enfamilieshus (parcelhus)</v>
      </c>
      <c r="M2010" s="1" t="str">
        <f ca="1">INDEX(Anvendelseskode!C:C,MATCH($E2010,Anvendelseskode!$A:$A,0))</f>
        <v>Parcelhuse</v>
      </c>
      <c r="N2010" s="1" t="str">
        <f ca="1">INDEX(Anvendelseskode!D:D,MATCH($E2010,Anvendelseskode!$A:$A,0))</f>
        <v>Private husholdninger</v>
      </c>
      <c r="O2010" s="1" t="str">
        <f ca="1">IFERROR(INDEX(SBi!$2:$2,MATCH(G2010,SBi!$1:$1,1)),SBi!$K$2)</f>
        <v>1973-1978</v>
      </c>
      <c r="P2010" s="1">
        <f ca="1">IFERROR(INDEX(SBi!$C$3:$K$28,MATCH(E2010,SBi!$B$3:$B$28,0),MATCH(O2010,SBi!$C$2:$K$2,0)),0)</f>
        <v>119.8</v>
      </c>
      <c r="Q2010" s="19">
        <f t="shared" ca="1" si="411"/>
        <v>13.058199999999999</v>
      </c>
      <c r="R2010" s="19" t="str">
        <f ca="1">IFERROR(INDEX(VpD!$2:$2,MATCH(G2010,VpD!$1:$1,1)),VpD!$I$2)</f>
        <v>1973-1978</v>
      </c>
      <c r="S2010" s="1">
        <f ca="1">IFERROR(INDEX(VpD!$C$3:$I$27,MATCH(E2010,VpD!$B$3:$B$27,0),MATCH(R2010,VpD!$C$2:$I$2,0)),0)</f>
        <v>117</v>
      </c>
      <c r="T2010" s="19">
        <f t="shared" ca="1" si="412"/>
        <v>12.753</v>
      </c>
      <c r="U2010" s="14" t="str">
        <f t="shared" ca="1" si="413"/>
        <v xml:space="preserve">711060.71 </v>
      </c>
      <c r="V2010" s="14" t="str">
        <f t="shared" ca="1" si="414"/>
        <v>6171495.23</v>
      </c>
      <c r="W2010" s="14" t="str">
        <f t="shared" ca="1" si="415"/>
        <v>POINT(711060.71 6171495.23)</v>
      </c>
      <c r="X2010" s="14" t="str">
        <f>IFERROR(INDEX(BygningOmraade!B:B,MATCH(A2010,BygningOmraade!A:A,0)),"")</f>
        <v/>
      </c>
    </row>
    <row r="2011" spans="1:24" s="14" customFormat="1" x14ac:dyDescent="0.25">
      <c r="A2011" s="14">
        <f t="shared" si="403"/>
        <v>2011</v>
      </c>
      <c r="B2011" s="14" t="str">
        <f t="shared" ca="1" si="404"/>
        <v>765488f9-1476-4000-acbd-0e94fa5a435b</v>
      </c>
      <c r="C2011" s="14" t="str">
        <f t="shared" ca="1" si="405"/>
        <v>0a3f507e-1b4d-32b8-e044-0003ba298018</v>
      </c>
      <c r="D2011" s="14">
        <f t="shared" ca="1" si="406"/>
        <v>996544</v>
      </c>
      <c r="E2011" s="1">
        <f t="shared" ca="1" si="407"/>
        <v>120</v>
      </c>
      <c r="F2011" s="1">
        <f t="shared" ca="1" si="408"/>
        <v>117</v>
      </c>
      <c r="G2011" s="1">
        <f t="shared" ca="1" si="409"/>
        <v>1983</v>
      </c>
      <c r="H2011" s="1" t="str">
        <f ca="1">IFERROR(INDEX(Varmeinstallation!B:B,MATCH(INDIRECT($A$1&amp;"L"&amp;A2011)*1,Varmeinstallation!A:A,0)),"Ingen varmeinstallationer")</f>
        <v>Centralvarme fra eget anlæg, et-kammer fyr</v>
      </c>
      <c r="I2011" s="1" t="str">
        <f ca="1">IFERROR(INDEX(Opvarmningsmiddel!B:B,MATCH(INDIRECT($A$1&amp;"M"&amp;A2011)*1,Opvarmningsmiddel!A:A,0)),"")</f>
        <v>Naturgas</v>
      </c>
      <c r="J2011" s="1">
        <f t="shared" ca="1" si="410"/>
        <v>0</v>
      </c>
      <c r="K2011" s="1" t="str">
        <f ca="1">IFERROR(INDEX(Relationstabel!$C$3:$K$10,MATCH(VALUE(INDIRECT($A$1&amp;"L"&amp;A2011)),Relationstabel!$A$3:$A$10,0),MATCH(IFERROR(VALUE(INDIRECT($A$1&amp;"M"&amp;A2011)),0),Relationstabel!$C$1:$K$1,0)),"Ingen varmeinstallationer")</f>
        <v>Naturgas</v>
      </c>
      <c r="L2011" s="1" t="str">
        <f ca="1">INDEX(Anvendelseskode!B:B,MATCH($E2011,Anvendelseskode!$A:$A,0))</f>
        <v>Fritliggende enfamilieshus (parcelhus)</v>
      </c>
      <c r="M2011" s="1" t="str">
        <f ca="1">INDEX(Anvendelseskode!C:C,MATCH($E2011,Anvendelseskode!$A:$A,0))</f>
        <v>Parcelhuse</v>
      </c>
      <c r="N2011" s="1" t="str">
        <f ca="1">INDEX(Anvendelseskode!D:D,MATCH($E2011,Anvendelseskode!$A:$A,0))</f>
        <v>Private husholdninger</v>
      </c>
      <c r="O2011" s="1" t="str">
        <f ca="1">IFERROR(INDEX(SBi!$2:$2,MATCH(G2011,SBi!$1:$1,1)),SBi!$K$2)</f>
        <v>1979-1998</v>
      </c>
      <c r="P2011" s="1">
        <f ca="1">IFERROR(INDEX(SBi!$C$3:$K$28,MATCH(E2011,SBi!$B$3:$B$28,0),MATCH(O2011,SBi!$C$2:$K$2,0)),0)</f>
        <v>105.4</v>
      </c>
      <c r="Q2011" s="19">
        <f t="shared" ca="1" si="411"/>
        <v>12.331800000000001</v>
      </c>
      <c r="R2011" s="19" t="str">
        <f ca="1">IFERROR(INDEX(VpD!$2:$2,MATCH(G2011,VpD!$1:$1,1)),VpD!$I$2)</f>
        <v>1979-1998</v>
      </c>
      <c r="S2011" s="1">
        <f ca="1">IFERROR(INDEX(VpD!$C$3:$I$27,MATCH(E2011,VpD!$B$3:$B$27,0),MATCH(R2011,VpD!$C$2:$I$2,0)),0)</f>
        <v>90</v>
      </c>
      <c r="T2011" s="19">
        <f t="shared" ca="1" si="412"/>
        <v>10.53</v>
      </c>
      <c r="U2011" s="14" t="str">
        <f t="shared" ca="1" si="413"/>
        <v xml:space="preserve">713233.37 </v>
      </c>
      <c r="V2011" s="14" t="str">
        <f t="shared" ca="1" si="414"/>
        <v>6168695.77</v>
      </c>
      <c r="W2011" s="14" t="str">
        <f t="shared" ca="1" si="415"/>
        <v>POINT(713233.37 6168695.77)</v>
      </c>
      <c r="X2011" s="14" t="str">
        <f>IFERROR(INDEX(BygningOmraade!B:B,MATCH(A2011,BygningOmraade!A:A,0)),"")</f>
        <v/>
      </c>
    </row>
    <row r="2012" spans="1:24" s="14" customFormat="1" x14ac:dyDescent="0.25">
      <c r="A2012" s="14">
        <f t="shared" si="403"/>
        <v>2012</v>
      </c>
      <c r="B2012" s="14" t="str">
        <f t="shared" ca="1" si="404"/>
        <v>765580a7-6a78-4d40-a478-b8aad83dc533</v>
      </c>
      <c r="C2012" s="14" t="str">
        <f t="shared" ca="1" si="405"/>
        <v>0a3f507e-1a35-32b8-e044-0003ba298018</v>
      </c>
      <c r="D2012" s="14">
        <f t="shared" ca="1" si="406"/>
        <v>997590</v>
      </c>
      <c r="E2012" s="1">
        <f t="shared" ca="1" si="407"/>
        <v>120</v>
      </c>
      <c r="F2012" s="1">
        <f t="shared" ca="1" si="408"/>
        <v>186</v>
      </c>
      <c r="G2012" s="1">
        <f t="shared" ca="1" si="409"/>
        <v>2010</v>
      </c>
      <c r="H2012" s="1" t="str">
        <f ca="1">IFERROR(INDEX(Varmeinstallation!B:B,MATCH(INDIRECT($A$1&amp;"L"&amp;A2012)*1,Varmeinstallation!A:A,0)),"Ingen varmeinstallationer")</f>
        <v>Centralvarme fra eget anlæg, et-kammer fyr</v>
      </c>
      <c r="I2012" s="1" t="str">
        <f ca="1">IFERROR(INDEX(Opvarmningsmiddel!B:B,MATCH(INDIRECT($A$1&amp;"M"&amp;A2012)*1,Opvarmningsmiddel!A:A,0)),"")</f>
        <v>Naturgas</v>
      </c>
      <c r="J2012" s="1">
        <f t="shared" ca="1" si="410"/>
        <v>2</v>
      </c>
      <c r="K2012" s="1" t="str">
        <f ca="1">IFERROR(INDEX(Relationstabel!$C$3:$K$10,MATCH(VALUE(INDIRECT($A$1&amp;"L"&amp;A2012)),Relationstabel!$A$3:$A$10,0),MATCH(IFERROR(VALUE(INDIRECT($A$1&amp;"M"&amp;A2012)),0),Relationstabel!$C$1:$K$1,0)),"Ingen varmeinstallationer")</f>
        <v>Naturgas</v>
      </c>
      <c r="L2012" s="1" t="str">
        <f ca="1">INDEX(Anvendelseskode!B:B,MATCH($E2012,Anvendelseskode!$A:$A,0))</f>
        <v>Fritliggende enfamilieshus (parcelhus)</v>
      </c>
      <c r="M2012" s="1" t="str">
        <f ca="1">INDEX(Anvendelseskode!C:C,MATCH($E2012,Anvendelseskode!$A:$A,0))</f>
        <v>Parcelhuse</v>
      </c>
      <c r="N2012" s="1" t="str">
        <f ca="1">INDEX(Anvendelseskode!D:D,MATCH($E2012,Anvendelseskode!$A:$A,0))</f>
        <v>Private husholdninger</v>
      </c>
      <c r="O2012" s="1" t="str">
        <f ca="1">IFERROR(INDEX(SBi!$2:$2,MATCH(G2012,SBi!$1:$1,1)),SBi!$K$2)</f>
        <v>Efter 2006</v>
      </c>
      <c r="P2012" s="1">
        <f ca="1">IFERROR(INDEX(SBi!$C$3:$K$28,MATCH(E2012,SBi!$B$3:$B$28,0),MATCH(O2012,SBi!$C$2:$K$2,0)),0)</f>
        <v>67.3</v>
      </c>
      <c r="Q2012" s="19">
        <f t="shared" ca="1" si="411"/>
        <v>12.517799999999999</v>
      </c>
      <c r="R2012" s="19" t="str">
        <f ca="1">IFERROR(INDEX(VpD!$2:$2,MATCH(G2012,VpD!$1:$1,1)),VpD!$I$2)</f>
        <v>&gt;1998</v>
      </c>
      <c r="S2012" s="1">
        <f ca="1">IFERROR(INDEX(VpD!$C$3:$I$27,MATCH(E2012,VpD!$B$3:$B$27,0),MATCH(R2012,VpD!$C$2:$I$2,0)),0)</f>
        <v>72</v>
      </c>
      <c r="T2012" s="19">
        <f t="shared" ca="1" si="412"/>
        <v>13.391999999999999</v>
      </c>
      <c r="U2012" s="14" t="str">
        <f t="shared" ca="1" si="413"/>
        <v xml:space="preserve">713806.19 </v>
      </c>
      <c r="V2012" s="14" t="str">
        <f t="shared" ca="1" si="414"/>
        <v>6169034.62</v>
      </c>
      <c r="W2012" s="14" t="str">
        <f t="shared" ca="1" si="415"/>
        <v>POINT(713806.19 6169034.62)</v>
      </c>
      <c r="X2012" s="14" t="str">
        <f>IFERROR(INDEX(BygningOmraade!B:B,MATCH(A2012,BygningOmraade!A:A,0)),"")</f>
        <v/>
      </c>
    </row>
    <row r="2013" spans="1:24" s="14" customFormat="1" x14ac:dyDescent="0.25">
      <c r="A2013" s="14">
        <f t="shared" si="403"/>
        <v>2013</v>
      </c>
      <c r="B2013" s="14" t="str">
        <f t="shared" ca="1" si="404"/>
        <v>765c9c36-dd5c-499b-95dc-f87bc55272be</v>
      </c>
      <c r="C2013" s="14" t="str">
        <f t="shared" ca="1" si="405"/>
        <v>0a3f507e-1c0d-32b8-e044-0003ba298018</v>
      </c>
      <c r="D2013" s="14">
        <f t="shared" ca="1" si="406"/>
        <v>996814</v>
      </c>
      <c r="E2013" s="1">
        <f t="shared" ca="1" si="407"/>
        <v>120</v>
      </c>
      <c r="F2013" s="1">
        <f t="shared" ca="1" si="408"/>
        <v>110</v>
      </c>
      <c r="G2013" s="1">
        <f t="shared" ca="1" si="409"/>
        <v>1970</v>
      </c>
      <c r="H2013" s="1" t="str">
        <f ca="1">IFERROR(INDEX(Varmeinstallation!B:B,MATCH(INDIRECT($A$1&amp;"L"&amp;A2013)*1,Varmeinstallation!A:A,0)),"Ingen varmeinstallationer")</f>
        <v>Centralvarme fra eget anlæg, et-kammer fyr</v>
      </c>
      <c r="I2013" s="1" t="str">
        <f ca="1">IFERROR(INDEX(Opvarmningsmiddel!B:B,MATCH(INDIRECT($A$1&amp;"M"&amp;A2013)*1,Opvarmningsmiddel!A:A,0)),"")</f>
        <v>Naturgas</v>
      </c>
      <c r="J2013" s="1">
        <f t="shared" ca="1" si="410"/>
        <v>2</v>
      </c>
      <c r="K2013" s="1" t="str">
        <f ca="1">IFERROR(INDEX(Relationstabel!$C$3:$K$10,MATCH(VALUE(INDIRECT($A$1&amp;"L"&amp;A2013)),Relationstabel!$A$3:$A$10,0),MATCH(IFERROR(VALUE(INDIRECT($A$1&amp;"M"&amp;A2013)),0),Relationstabel!$C$1:$K$1,0)),"Ingen varmeinstallationer")</f>
        <v>Naturgas</v>
      </c>
      <c r="L2013" s="1" t="str">
        <f ca="1">INDEX(Anvendelseskode!B:B,MATCH($E2013,Anvendelseskode!$A:$A,0))</f>
        <v>Fritliggende enfamilieshus (parcelhus)</v>
      </c>
      <c r="M2013" s="1" t="str">
        <f ca="1">INDEX(Anvendelseskode!C:C,MATCH($E2013,Anvendelseskode!$A:$A,0))</f>
        <v>Parcelhuse</v>
      </c>
      <c r="N2013" s="1" t="str">
        <f ca="1">INDEX(Anvendelseskode!D:D,MATCH($E2013,Anvendelseskode!$A:$A,0))</f>
        <v>Private husholdninger</v>
      </c>
      <c r="O2013" s="1" t="str">
        <f ca="1">IFERROR(INDEX(SBi!$2:$2,MATCH(G2013,SBi!$1:$1,1)),SBi!$K$2)</f>
        <v>1961-1972</v>
      </c>
      <c r="P2013" s="1">
        <f ca="1">IFERROR(INDEX(SBi!$C$3:$K$28,MATCH(E2013,SBi!$B$3:$B$28,0),MATCH(O2013,SBi!$C$2:$K$2,0)),0)</f>
        <v>134.30000000000001</v>
      </c>
      <c r="Q2013" s="19">
        <f t="shared" ca="1" si="411"/>
        <v>14.773000000000001</v>
      </c>
      <c r="R2013" s="19" t="str">
        <f ca="1">IFERROR(INDEX(VpD!$2:$2,MATCH(G2013,VpD!$1:$1,1)),VpD!$I$2)</f>
        <v>1961-1972</v>
      </c>
      <c r="S2013" s="1">
        <f ca="1">IFERROR(INDEX(VpD!$C$3:$I$27,MATCH(E2013,VpD!$B$3:$B$27,0),MATCH(R2013,VpD!$C$2:$I$2,0)),0)</f>
        <v>143</v>
      </c>
      <c r="T2013" s="19">
        <f t="shared" ca="1" si="412"/>
        <v>15.73</v>
      </c>
      <c r="U2013" s="14" t="str">
        <f t="shared" ca="1" si="413"/>
        <v xml:space="preserve">713475.27 </v>
      </c>
      <c r="V2013" s="14" t="str">
        <f t="shared" ca="1" si="414"/>
        <v>6169242.14</v>
      </c>
      <c r="W2013" s="14" t="str">
        <f t="shared" ca="1" si="415"/>
        <v>POINT(713475.27 6169242.14)</v>
      </c>
      <c r="X2013" s="14" t="str">
        <f>IFERROR(INDEX(BygningOmraade!B:B,MATCH(A2013,BygningOmraade!A:A,0)),"")</f>
        <v/>
      </c>
    </row>
    <row r="2014" spans="1:24" s="14" customFormat="1" x14ac:dyDescent="0.25">
      <c r="A2014" s="14">
        <f t="shared" si="403"/>
        <v>2014</v>
      </c>
      <c r="B2014" s="14" t="str">
        <f t="shared" ca="1" si="404"/>
        <v>7677bfad-3841-46d9-a2c7-f8f7ba5deb7e</v>
      </c>
      <c r="C2014" s="14" t="str">
        <f t="shared" ca="1" si="405"/>
        <v>0a3f507e-23d7-32b8-e044-0003ba298018</v>
      </c>
      <c r="D2014" s="14">
        <f t="shared" ca="1" si="406"/>
        <v>995968</v>
      </c>
      <c r="E2014" s="1">
        <f t="shared" ca="1" si="407"/>
        <v>320</v>
      </c>
      <c r="F2014" s="1">
        <f t="shared" ca="1" si="408"/>
        <v>1150</v>
      </c>
      <c r="G2014" s="1">
        <f t="shared" ca="1" si="409"/>
        <v>1978</v>
      </c>
      <c r="H2014" s="1" t="str">
        <f ca="1">IFERROR(INDEX(Varmeinstallation!B:B,MATCH(INDIRECT($A$1&amp;"L"&amp;A2014)*1,Varmeinstallation!A:A,0)),"Ingen varmeinstallationer")</f>
        <v>Fjernvarme/blokvarme (radiatorsystemer eller varmluftanlæg)</v>
      </c>
      <c r="I2014" s="1" t="str">
        <f ca="1">IFERROR(INDEX(Opvarmningsmiddel!B:B,MATCH(INDIRECT($A$1&amp;"M"&amp;A2014)*1,Opvarmningsmiddel!A:A,0)),"")</f>
        <v/>
      </c>
      <c r="J2014" s="1">
        <f t="shared" ca="1" si="410"/>
        <v>0</v>
      </c>
      <c r="K2014" s="1" t="str">
        <f ca="1">IFERROR(INDEX(Relationstabel!$C$3:$K$10,MATCH(VALUE(INDIRECT($A$1&amp;"L"&amp;A2014)),Relationstabel!$A$3:$A$10,0),MATCH(IFERROR(VALUE(INDIRECT($A$1&amp;"M"&amp;A2014)),0),Relationstabel!$C$1:$K$1,0)),"Ingen varmeinstallationer")</f>
        <v>Fjernvarme/ Blokvarme</v>
      </c>
      <c r="L2014" s="1" t="str">
        <f ca="1">INDEX(Anvendelseskode!B:B,MATCH($E2014,Anvendelseskode!$A:$A,0))</f>
        <v>Bygning til kontor, handel, lager herunder offentlig administration</v>
      </c>
      <c r="M2014" s="1" t="str">
        <f ca="1">INDEX(Anvendelseskode!C:C,MATCH($E2014,Anvendelseskode!$A:$A,0))</f>
        <v>Kontor, handel, lager, off. adm.</v>
      </c>
      <c r="N2014" s="1" t="str">
        <f ca="1">INDEX(Anvendelseskode!D:D,MATCH($E2014,Anvendelseskode!$A:$A,0))</f>
        <v>Handel og servicevirksomheder</v>
      </c>
      <c r="O2014" s="1" t="str">
        <f ca="1">IFERROR(INDEX(SBi!$2:$2,MATCH(G2014,SBi!$1:$1,1)),SBi!$K$2)</f>
        <v>1973-1978</v>
      </c>
      <c r="P2014" s="1">
        <f ca="1">IFERROR(INDEX(SBi!$C$3:$K$28,MATCH(E2014,SBi!$B$3:$B$28,0),MATCH(O2014,SBi!$C$2:$K$2,0)),0)</f>
        <v>120</v>
      </c>
      <c r="Q2014" s="19">
        <f t="shared" ca="1" si="411"/>
        <v>138</v>
      </c>
      <c r="R2014" s="19" t="str">
        <f ca="1">IFERROR(INDEX(VpD!$2:$2,MATCH(G2014,VpD!$1:$1,1)),VpD!$I$2)</f>
        <v>1973-1978</v>
      </c>
      <c r="S2014" s="1">
        <f ca="1">IFERROR(INDEX(VpD!$C$3:$I$27,MATCH(E2014,VpD!$B$3:$B$27,0),MATCH(R2014,VpD!$C$2:$I$2,0)),0)</f>
        <v>105</v>
      </c>
      <c r="T2014" s="19">
        <f t="shared" ca="1" si="412"/>
        <v>120.75</v>
      </c>
      <c r="U2014" s="14" t="str">
        <f t="shared" ca="1" si="413"/>
        <v xml:space="preserve">712710.47 </v>
      </c>
      <c r="V2014" s="14" t="str">
        <f t="shared" ca="1" si="414"/>
        <v>6171552.92</v>
      </c>
      <c r="W2014" s="14" t="str">
        <f t="shared" ca="1" si="415"/>
        <v>POINT(712710.47 6171552.92)</v>
      </c>
      <c r="X2014" s="14" t="str">
        <f>IFERROR(INDEX(BygningOmraade!B:B,MATCH(A2014,BygningOmraade!A:A,0)),"")</f>
        <v/>
      </c>
    </row>
    <row r="2015" spans="1:24" s="14" customFormat="1" x14ac:dyDescent="0.25">
      <c r="A2015" s="14">
        <f t="shared" si="403"/>
        <v>2015</v>
      </c>
      <c r="B2015" s="14" t="str">
        <f t="shared" ca="1" si="404"/>
        <v>7682afe3-3cb5-4af8-9956-c19900703afc</v>
      </c>
      <c r="C2015" s="14" t="str">
        <f t="shared" ca="1" si="405"/>
        <v>0a3f507e-1684-32b8-e044-0003ba298018</v>
      </c>
      <c r="D2015" s="14">
        <f t="shared" ca="1" si="406"/>
        <v>995623</v>
      </c>
      <c r="E2015" s="1">
        <f t="shared" ca="1" si="407"/>
        <v>220</v>
      </c>
      <c r="F2015" s="1">
        <f t="shared" ca="1" si="408"/>
        <v>2139</v>
      </c>
      <c r="G2015" s="1">
        <f t="shared" ca="1" si="409"/>
        <v>1973</v>
      </c>
      <c r="H2015" s="1" t="str">
        <f ca="1">IFERROR(INDEX(Varmeinstallation!B:B,MATCH(INDIRECT($A$1&amp;"L"&amp;A2015)*1,Varmeinstallation!A:A,0)),"Ingen varmeinstallationer")</f>
        <v>Centralvarme fra eget anlæg, et-kammer fyr</v>
      </c>
      <c r="I2015" s="1" t="str">
        <f ca="1">IFERROR(INDEX(Opvarmningsmiddel!B:B,MATCH(INDIRECT($A$1&amp;"M"&amp;A2015)*1,Opvarmningsmiddel!A:A,0)),"")</f>
        <v>Naturgas</v>
      </c>
      <c r="J2015" s="1">
        <f t="shared" ca="1" si="410"/>
        <v>0</v>
      </c>
      <c r="K2015" s="1" t="str">
        <f ca="1">IFERROR(INDEX(Relationstabel!$C$3:$K$10,MATCH(VALUE(INDIRECT($A$1&amp;"L"&amp;A2015)),Relationstabel!$A$3:$A$10,0),MATCH(IFERROR(VALUE(INDIRECT($A$1&amp;"M"&amp;A2015)),0),Relationstabel!$C$1:$K$1,0)),"Ingen varmeinstallationer")</f>
        <v>Naturgas</v>
      </c>
      <c r="L2015" s="1" t="str">
        <f ca="1">INDEX(Anvendelseskode!B:B,MATCH($E2015,Anvendelseskode!$A:$A,0))</f>
        <v>Bygning til erhvervsmæssig produktion vedrørende industri, håndværk m.v. (fabrik, værksted o.lign.)</v>
      </c>
      <c r="M2015" s="1" t="str">
        <f ca="1">INDEX(Anvendelseskode!C:C,MATCH($E2015,Anvendelseskode!$A:$A,0))</f>
        <v>Fabrikker, værksteder o.l.</v>
      </c>
      <c r="N2015" s="1" t="str">
        <f ca="1">INDEX(Anvendelseskode!D:D,MATCH($E2015,Anvendelseskode!$A:$A,0))</f>
        <v>Industri</v>
      </c>
      <c r="O2015" s="1" t="str">
        <f ca="1">IFERROR(INDEX(SBi!$2:$2,MATCH(G2015,SBi!$1:$1,1)),SBi!$K$2)</f>
        <v>1973-1978</v>
      </c>
      <c r="P2015" s="1">
        <f ca="1">IFERROR(INDEX(SBi!$C$3:$K$28,MATCH(E2015,SBi!$B$3:$B$28,0),MATCH(O2015,SBi!$C$2:$K$2,0)),0)</f>
        <v>97</v>
      </c>
      <c r="Q2015" s="19">
        <f t="shared" ca="1" si="411"/>
        <v>207.483</v>
      </c>
      <c r="R2015" s="19" t="str">
        <f ca="1">IFERROR(INDEX(VpD!$2:$2,MATCH(G2015,VpD!$1:$1,1)),VpD!$I$2)</f>
        <v>1973-1978</v>
      </c>
      <c r="S2015" s="1">
        <f ca="1">IFERROR(INDEX(VpD!$C$3:$I$27,MATCH(E2015,VpD!$B$3:$B$27,0),MATCH(R2015,VpD!$C$2:$I$2,0)),0)</f>
        <v>97</v>
      </c>
      <c r="T2015" s="19">
        <f t="shared" ca="1" si="412"/>
        <v>207.483</v>
      </c>
      <c r="U2015" s="14" t="str">
        <f t="shared" ca="1" si="413"/>
        <v xml:space="preserve">712416.27 </v>
      </c>
      <c r="V2015" s="14" t="str">
        <f t="shared" ca="1" si="414"/>
        <v>6169579.79</v>
      </c>
      <c r="W2015" s="14" t="str">
        <f t="shared" ca="1" si="415"/>
        <v>POINT(712416.27 6169579.79)</v>
      </c>
      <c r="X2015" s="14" t="str">
        <f>IFERROR(INDEX(BygningOmraade!B:B,MATCH(A2015,BygningOmraade!A:A,0)),"")</f>
        <v/>
      </c>
    </row>
    <row r="2016" spans="1:24" s="14" customFormat="1" x14ac:dyDescent="0.25">
      <c r="A2016" s="14">
        <f t="shared" si="403"/>
        <v>2016</v>
      </c>
      <c r="B2016" s="14" t="str">
        <f t="shared" ca="1" si="404"/>
        <v>7695ea34-2304-4e8d-92cf-3d06cd0447d2</v>
      </c>
      <c r="C2016" s="14" t="str">
        <f t="shared" ca="1" si="405"/>
        <v>4591b5f9-a6e2-0dd9-e044-0003ba298018</v>
      </c>
      <c r="D2016" s="14">
        <f t="shared" ca="1" si="406"/>
        <v>2691191</v>
      </c>
      <c r="E2016" s="1">
        <f t="shared" ca="1" si="407"/>
        <v>130</v>
      </c>
      <c r="F2016" s="1">
        <f t="shared" ca="1" si="408"/>
        <v>138</v>
      </c>
      <c r="G2016" s="1">
        <f t="shared" ca="1" si="409"/>
        <v>2008</v>
      </c>
      <c r="H2016" s="1" t="str">
        <f ca="1">IFERROR(INDEX(Varmeinstallation!B:B,MATCH(INDIRECT($A$1&amp;"L"&amp;A2016)*1,Varmeinstallation!A:A,0)),"Ingen varmeinstallationer")</f>
        <v>Centralvarme fra eget anlæg, et-kammer fyr</v>
      </c>
      <c r="I2016" s="1" t="str">
        <f ca="1">IFERROR(INDEX(Opvarmningsmiddel!B:B,MATCH(INDIRECT($A$1&amp;"M"&amp;A2016)*1,Opvarmningsmiddel!A:A,0)),"")</f>
        <v>Naturgas</v>
      </c>
      <c r="J2016" s="1">
        <f t="shared" ca="1" si="410"/>
        <v>90</v>
      </c>
      <c r="K2016" s="1" t="str">
        <f ca="1">IFERROR(INDEX(Relationstabel!$C$3:$K$10,MATCH(VALUE(INDIRECT($A$1&amp;"L"&amp;A2016)),Relationstabel!$A$3:$A$10,0),MATCH(IFERROR(VALUE(INDIRECT($A$1&amp;"M"&amp;A2016)),0),Relationstabel!$C$1:$K$1,0)),"Ingen varmeinstallationer")</f>
        <v>Naturgas</v>
      </c>
      <c r="L2016" s="1" t="str">
        <f ca="1">INDEX(Anvendelseskode!B:B,MATCH($E2016,Anvendelseskode!$A:$A,0))</f>
        <v>Række-, kæde-, dobbelthus (lodret adskillelse mellem enhederne)</v>
      </c>
      <c r="M2016" s="1" t="str">
        <f ca="1">INDEX(Anvendelseskode!C:C,MATCH($E2016,Anvendelseskode!$A:$A,0))</f>
        <v>Række-, kæde og dobbelthuse</v>
      </c>
      <c r="N2016" s="1" t="str">
        <f ca="1">INDEX(Anvendelseskode!D:D,MATCH($E2016,Anvendelseskode!$A:$A,0))</f>
        <v>Private husholdninger</v>
      </c>
      <c r="O2016" s="1" t="str">
        <f ca="1">IFERROR(INDEX(SBi!$2:$2,MATCH(G2016,SBi!$1:$1,1)),SBi!$K$2)</f>
        <v>Efter 2006</v>
      </c>
      <c r="P2016" s="1">
        <f ca="1">IFERROR(INDEX(SBi!$C$3:$K$28,MATCH(E2016,SBi!$B$3:$B$28,0),MATCH(O2016,SBi!$C$2:$K$2,0)),0)</f>
        <v>66.400000000000006</v>
      </c>
      <c r="Q2016" s="19">
        <f t="shared" ca="1" si="411"/>
        <v>9.1632000000000016</v>
      </c>
      <c r="R2016" s="19" t="str">
        <f ca="1">IFERROR(INDEX(VpD!$2:$2,MATCH(G2016,VpD!$1:$1,1)),VpD!$I$2)</f>
        <v>&gt;1998</v>
      </c>
      <c r="S2016" s="1">
        <f ca="1">IFERROR(INDEX(VpD!$C$3:$I$27,MATCH(E2016,VpD!$B$3:$B$27,0),MATCH(R2016,VpD!$C$2:$I$2,0)),0)</f>
        <v>65</v>
      </c>
      <c r="T2016" s="19">
        <f t="shared" ca="1" si="412"/>
        <v>8.9700000000000006</v>
      </c>
      <c r="U2016" s="14" t="str">
        <f t="shared" ca="1" si="413"/>
        <v xml:space="preserve">712583.44 </v>
      </c>
      <c r="V2016" s="14" t="str">
        <f t="shared" ca="1" si="414"/>
        <v>6168776.4</v>
      </c>
      <c r="W2016" s="14" t="str">
        <f t="shared" ca="1" si="415"/>
        <v>POINT(712583.44 6168776.4)</v>
      </c>
      <c r="X2016" s="14" t="str">
        <f>IFERROR(INDEX(BygningOmraade!B:B,MATCH(A2016,BygningOmraade!A:A,0)),"")</f>
        <v/>
      </c>
    </row>
    <row r="2017" spans="1:24" s="14" customFormat="1" x14ac:dyDescent="0.25">
      <c r="A2017" s="14">
        <f t="shared" si="403"/>
        <v>2017</v>
      </c>
      <c r="B2017" s="14" t="str">
        <f t="shared" ca="1" si="404"/>
        <v>76a497b9-66cc-41e9-9517-3dfa6a72875b</v>
      </c>
      <c r="C2017" s="14" t="str">
        <f t="shared" ca="1" si="405"/>
        <v>0a3f507e-1891-32b8-e044-0003ba298018</v>
      </c>
      <c r="D2017" s="14">
        <f t="shared" ca="1" si="406"/>
        <v>994222</v>
      </c>
      <c r="E2017" s="1">
        <f t="shared" ca="1" si="407"/>
        <v>130</v>
      </c>
      <c r="F2017" s="1">
        <f t="shared" ca="1" si="408"/>
        <v>107</v>
      </c>
      <c r="G2017" s="1">
        <f t="shared" ca="1" si="409"/>
        <v>1967</v>
      </c>
      <c r="H2017" s="1" t="str">
        <f ca="1">IFERROR(INDEX(Varmeinstallation!B:B,MATCH(INDIRECT($A$1&amp;"L"&amp;A2017)*1,Varmeinstallation!A:A,0)),"Ingen varmeinstallationer")</f>
        <v>Fjernvarme/blokvarme (radiatorsystemer eller varmluftanlæg)</v>
      </c>
      <c r="I2017" s="1" t="str">
        <f ca="1">IFERROR(INDEX(Opvarmningsmiddel!B:B,MATCH(INDIRECT($A$1&amp;"M"&amp;A2017)*1,Opvarmningsmiddel!A:A,0)),"")</f>
        <v/>
      </c>
      <c r="J2017" s="1">
        <f t="shared" ca="1" si="410"/>
        <v>0</v>
      </c>
      <c r="K2017" s="1" t="str">
        <f ca="1">IFERROR(INDEX(Relationstabel!$C$3:$K$10,MATCH(VALUE(INDIRECT($A$1&amp;"L"&amp;A2017)),Relationstabel!$A$3:$A$10,0),MATCH(IFERROR(VALUE(INDIRECT($A$1&amp;"M"&amp;A2017)),0),Relationstabel!$C$1:$K$1,0)),"Ingen varmeinstallationer")</f>
        <v>Fjernvarme/ Blokvarme</v>
      </c>
      <c r="L2017" s="1" t="str">
        <f ca="1">INDEX(Anvendelseskode!B:B,MATCH($E2017,Anvendelseskode!$A:$A,0))</f>
        <v>Række-, kæde-, dobbelthus (lodret adskillelse mellem enhederne)</v>
      </c>
      <c r="M2017" s="1" t="str">
        <f ca="1">INDEX(Anvendelseskode!C:C,MATCH($E2017,Anvendelseskode!$A:$A,0))</f>
        <v>Række-, kæde og dobbelthuse</v>
      </c>
      <c r="N2017" s="1" t="str">
        <f ca="1">INDEX(Anvendelseskode!D:D,MATCH($E2017,Anvendelseskode!$A:$A,0))</f>
        <v>Private husholdninger</v>
      </c>
      <c r="O2017" s="1" t="str">
        <f ca="1">IFERROR(INDEX(SBi!$2:$2,MATCH(G2017,SBi!$1:$1,1)),SBi!$K$2)</f>
        <v>1961-1972</v>
      </c>
      <c r="P2017" s="1">
        <f ca="1">IFERROR(INDEX(SBi!$C$3:$K$28,MATCH(E2017,SBi!$B$3:$B$28,0),MATCH(O2017,SBi!$C$2:$K$2,0)),0)</f>
        <v>119.9</v>
      </c>
      <c r="Q2017" s="19">
        <f t="shared" ca="1" si="411"/>
        <v>12.829300000000002</v>
      </c>
      <c r="R2017" s="19" t="str">
        <f ca="1">IFERROR(INDEX(VpD!$2:$2,MATCH(G2017,VpD!$1:$1,1)),VpD!$I$2)</f>
        <v>1961-1972</v>
      </c>
      <c r="S2017" s="1">
        <f ca="1">IFERROR(INDEX(VpD!$C$3:$I$27,MATCH(E2017,VpD!$B$3:$B$27,0),MATCH(R2017,VpD!$C$2:$I$2,0)),0)</f>
        <v>120</v>
      </c>
      <c r="T2017" s="19">
        <f t="shared" ca="1" si="412"/>
        <v>12.84</v>
      </c>
      <c r="U2017" s="14" t="str">
        <f t="shared" ca="1" si="413"/>
        <v xml:space="preserve">711369.97 </v>
      </c>
      <c r="V2017" s="14" t="str">
        <f t="shared" ca="1" si="414"/>
        <v>6171599.61</v>
      </c>
      <c r="W2017" s="14" t="str">
        <f t="shared" ca="1" si="415"/>
        <v>POINT(711369.97 6171599.61)</v>
      </c>
      <c r="X2017" s="14" t="str">
        <f>IFERROR(INDEX(BygningOmraade!B:B,MATCH(A2017,BygningOmraade!A:A,0)),"")</f>
        <v/>
      </c>
    </row>
    <row r="2018" spans="1:24" s="14" customFormat="1" x14ac:dyDescent="0.25">
      <c r="A2018" s="14">
        <f t="shared" si="403"/>
        <v>2018</v>
      </c>
      <c r="B2018" s="14" t="str">
        <f t="shared" ca="1" si="404"/>
        <v>76a5502f-bb7f-4adf-a287-ab9670ee9bd5</v>
      </c>
      <c r="C2018" s="14" t="str">
        <f t="shared" ca="1" si="405"/>
        <v>0a3f507e-23f5-32b8-e044-0003ba298018</v>
      </c>
      <c r="D2018" s="14">
        <f t="shared" ca="1" si="406"/>
        <v>995071</v>
      </c>
      <c r="E2018" s="1">
        <f t="shared" ca="1" si="407"/>
        <v>130</v>
      </c>
      <c r="F2018" s="1">
        <f t="shared" ca="1" si="408"/>
        <v>90</v>
      </c>
      <c r="G2018" s="1">
        <f t="shared" ca="1" si="409"/>
        <v>1993</v>
      </c>
      <c r="H2018" s="1" t="str">
        <f ca="1">IFERROR(INDEX(Varmeinstallation!B:B,MATCH(INDIRECT($A$1&amp;"L"&amp;A2018)*1,Varmeinstallation!A:A,0)),"Ingen varmeinstallationer")</f>
        <v>Fjernvarme/blokvarme (radiatorsystemer eller varmluftanlæg)</v>
      </c>
      <c r="I2018" s="1" t="str">
        <f ca="1">IFERROR(INDEX(Opvarmningsmiddel!B:B,MATCH(INDIRECT($A$1&amp;"M"&amp;A2018)*1,Opvarmningsmiddel!A:A,0)),"")</f>
        <v/>
      </c>
      <c r="J2018" s="1">
        <f t="shared" ca="1" si="410"/>
        <v>0</v>
      </c>
      <c r="K2018" s="1" t="str">
        <f ca="1">IFERROR(INDEX(Relationstabel!$C$3:$K$10,MATCH(VALUE(INDIRECT($A$1&amp;"L"&amp;A2018)),Relationstabel!$A$3:$A$10,0),MATCH(IFERROR(VALUE(INDIRECT($A$1&amp;"M"&amp;A2018)),0),Relationstabel!$C$1:$K$1,0)),"Ingen varmeinstallationer")</f>
        <v>Fjernvarme/ Blokvarme</v>
      </c>
      <c r="L2018" s="1" t="str">
        <f ca="1">INDEX(Anvendelseskode!B:B,MATCH($E2018,Anvendelseskode!$A:$A,0))</f>
        <v>Række-, kæde-, dobbelthus (lodret adskillelse mellem enhederne)</v>
      </c>
      <c r="M2018" s="1" t="str">
        <f ca="1">INDEX(Anvendelseskode!C:C,MATCH($E2018,Anvendelseskode!$A:$A,0))</f>
        <v>Række-, kæde og dobbelthuse</v>
      </c>
      <c r="N2018" s="1" t="str">
        <f ca="1">INDEX(Anvendelseskode!D:D,MATCH($E2018,Anvendelseskode!$A:$A,0))</f>
        <v>Private husholdninger</v>
      </c>
      <c r="O2018" s="1" t="str">
        <f ca="1">IFERROR(INDEX(SBi!$2:$2,MATCH(G2018,SBi!$1:$1,1)),SBi!$K$2)</f>
        <v>1979-1998</v>
      </c>
      <c r="P2018" s="1">
        <f ca="1">IFERROR(INDEX(SBi!$C$3:$K$28,MATCH(E2018,SBi!$B$3:$B$28,0),MATCH(O2018,SBi!$C$2:$K$2,0)),0)</f>
        <v>96.8</v>
      </c>
      <c r="Q2018" s="19">
        <f t="shared" ca="1" si="411"/>
        <v>8.7119999999999997</v>
      </c>
      <c r="R2018" s="19" t="str">
        <f ca="1">IFERROR(INDEX(VpD!$2:$2,MATCH(G2018,VpD!$1:$1,1)),VpD!$I$2)</f>
        <v>1979-1998</v>
      </c>
      <c r="S2018" s="1">
        <f ca="1">IFERROR(INDEX(VpD!$C$3:$I$27,MATCH(E2018,VpD!$B$3:$B$27,0),MATCH(R2018,VpD!$C$2:$I$2,0)),0)</f>
        <v>74</v>
      </c>
      <c r="T2018" s="19">
        <f t="shared" ca="1" si="412"/>
        <v>6.66</v>
      </c>
      <c r="U2018" s="14" t="str">
        <f t="shared" ca="1" si="413"/>
        <v xml:space="preserve">711677.58 </v>
      </c>
      <c r="V2018" s="14" t="str">
        <f t="shared" ca="1" si="414"/>
        <v>6172564.89</v>
      </c>
      <c r="W2018" s="14" t="str">
        <f t="shared" ca="1" si="415"/>
        <v>POINT(711677.58 6172564.89)</v>
      </c>
      <c r="X2018" s="14" t="str">
        <f>IFERROR(INDEX(BygningOmraade!B:B,MATCH(A2018,BygningOmraade!A:A,0)),"")</f>
        <v/>
      </c>
    </row>
    <row r="2019" spans="1:24" s="14" customFormat="1" x14ac:dyDescent="0.25">
      <c r="A2019" s="14">
        <f t="shared" si="403"/>
        <v>2019</v>
      </c>
      <c r="B2019" s="14" t="str">
        <f t="shared" ca="1" si="404"/>
        <v>76a9a7e8-fa6a-470a-bb20-2a5489c2c1d5</v>
      </c>
      <c r="C2019" s="14" t="str">
        <f t="shared" ca="1" si="405"/>
        <v>4ca54b0f-2d0e-0052-e044-0003ba298018</v>
      </c>
      <c r="D2019" s="14">
        <f t="shared" ca="1" si="406"/>
        <v>2648139</v>
      </c>
      <c r="E2019" s="1">
        <f t="shared" ca="1" si="407"/>
        <v>140</v>
      </c>
      <c r="F2019" s="1">
        <f t="shared" ca="1" si="408"/>
        <v>1652</v>
      </c>
      <c r="G2019" s="1">
        <f t="shared" ca="1" si="409"/>
        <v>2008</v>
      </c>
      <c r="H2019" s="1" t="str">
        <f ca="1">IFERROR(INDEX(Varmeinstallation!B:B,MATCH(INDIRECT($A$1&amp;"L"&amp;A2019)*1,Varmeinstallation!A:A,0)),"Ingen varmeinstallationer")</f>
        <v>Fjernvarme/blokvarme (radiatorsystemer eller varmluftanlæg)</v>
      </c>
      <c r="I2019" s="1" t="str">
        <f ca="1">IFERROR(INDEX(Opvarmningsmiddel!B:B,MATCH(INDIRECT($A$1&amp;"M"&amp;A2019)*1,Opvarmningsmiddel!A:A,0)),"")</f>
        <v/>
      </c>
      <c r="J2019" s="1">
        <f t="shared" ca="1" si="410"/>
        <v>90</v>
      </c>
      <c r="K2019" s="1" t="str">
        <f ca="1">IFERROR(INDEX(Relationstabel!$C$3:$K$10,MATCH(VALUE(INDIRECT($A$1&amp;"L"&amp;A2019)),Relationstabel!$A$3:$A$10,0),MATCH(IFERROR(VALUE(INDIRECT($A$1&amp;"M"&amp;A2019)),0),Relationstabel!$C$1:$K$1,0)),"Ingen varmeinstallationer")</f>
        <v>Fjernvarme/ Blokvarme</v>
      </c>
      <c r="L2019" s="1" t="str">
        <f ca="1">INDEX(Anvendelseskode!B:B,MATCH($E2019,Anvendelseskode!$A:$A,0))</f>
        <v>Etageboligbebyggelse</v>
      </c>
      <c r="M2019" s="1" t="str">
        <f ca="1">INDEX(Anvendelseskode!C:C,MATCH($E2019,Anvendelseskode!$A:$A,0))</f>
        <v>Etageboligbebyggelse</v>
      </c>
      <c r="N2019" s="1" t="str">
        <f ca="1">INDEX(Anvendelseskode!D:D,MATCH($E2019,Anvendelseskode!$A:$A,0))</f>
        <v>Private husholdninger</v>
      </c>
      <c r="O2019" s="1" t="str">
        <f ca="1">IFERROR(INDEX(SBi!$2:$2,MATCH(G2019,SBi!$1:$1,1)),SBi!$K$2)</f>
        <v>Efter 2006</v>
      </c>
      <c r="P2019" s="1">
        <f ca="1">IFERROR(INDEX(SBi!$C$3:$K$28,MATCH(E2019,SBi!$B$3:$B$28,0),MATCH(O2019,SBi!$C$2:$K$2,0)),0)</f>
        <v>60.7</v>
      </c>
      <c r="Q2019" s="19">
        <f t="shared" ca="1" si="411"/>
        <v>100.27640000000001</v>
      </c>
      <c r="R2019" s="19" t="str">
        <f ca="1">IFERROR(INDEX(VpD!$2:$2,MATCH(G2019,VpD!$1:$1,1)),VpD!$I$2)</f>
        <v>&gt;1998</v>
      </c>
      <c r="S2019" s="1">
        <f ca="1">IFERROR(INDEX(VpD!$C$3:$I$27,MATCH(E2019,VpD!$B$3:$B$27,0),MATCH(R2019,VpD!$C$2:$I$2,0)),0)</f>
        <v>64</v>
      </c>
      <c r="T2019" s="19">
        <f t="shared" ca="1" si="412"/>
        <v>105.72799999999999</v>
      </c>
      <c r="U2019" s="14" t="str">
        <f t="shared" ca="1" si="413"/>
        <v xml:space="preserve">711741.38 </v>
      </c>
      <c r="V2019" s="14" t="str">
        <f t="shared" ca="1" si="414"/>
        <v>6172765.64</v>
      </c>
      <c r="W2019" s="14" t="str">
        <f t="shared" ca="1" si="415"/>
        <v>POINT(711741.38 6172765.64)</v>
      </c>
      <c r="X2019" s="14" t="str">
        <f>IFERROR(INDEX(BygningOmraade!B:B,MATCH(A2019,BygningOmraade!A:A,0)),"")</f>
        <v/>
      </c>
    </row>
    <row r="2020" spans="1:24" s="14" customFormat="1" x14ac:dyDescent="0.25">
      <c r="A2020" s="14">
        <f t="shared" si="403"/>
        <v>2020</v>
      </c>
      <c r="B2020" s="14" t="str">
        <f t="shared" ca="1" si="404"/>
        <v>76bc1a1c-b243-4412-bc19-2ef24e0a52cf</v>
      </c>
      <c r="C2020" s="14" t="str">
        <f t="shared" ca="1" si="405"/>
        <v>0a3f507e-1abb-32b8-e044-0003ba298018</v>
      </c>
      <c r="D2020" s="14">
        <f t="shared" ca="1" si="406"/>
        <v>997216</v>
      </c>
      <c r="E2020" s="1">
        <f t="shared" ca="1" si="407"/>
        <v>130</v>
      </c>
      <c r="F2020" s="1">
        <f t="shared" ca="1" si="408"/>
        <v>110</v>
      </c>
      <c r="G2020" s="1">
        <f t="shared" ca="1" si="409"/>
        <v>1966</v>
      </c>
      <c r="H2020" s="1" t="str">
        <f ca="1">IFERROR(INDEX(Varmeinstallation!B:B,MATCH(INDIRECT($A$1&amp;"L"&amp;A2020)*1,Varmeinstallation!A:A,0)),"Ingen varmeinstallationer")</f>
        <v>Fjernvarme/blokvarme (radiatorsystemer eller varmluftanlæg)</v>
      </c>
      <c r="I2020" s="1" t="str">
        <f ca="1">IFERROR(INDEX(Opvarmningsmiddel!B:B,MATCH(INDIRECT($A$1&amp;"M"&amp;A2020)*1,Opvarmningsmiddel!A:A,0)),"")</f>
        <v/>
      </c>
      <c r="J2020" s="1">
        <f t="shared" ca="1" si="410"/>
        <v>0</v>
      </c>
      <c r="K2020" s="1" t="str">
        <f ca="1">IFERROR(INDEX(Relationstabel!$C$3:$K$10,MATCH(VALUE(INDIRECT($A$1&amp;"L"&amp;A2020)),Relationstabel!$A$3:$A$10,0),MATCH(IFERROR(VALUE(INDIRECT($A$1&amp;"M"&amp;A2020)),0),Relationstabel!$C$1:$K$1,0)),"Ingen varmeinstallationer")</f>
        <v>Fjernvarme/ Blokvarme</v>
      </c>
      <c r="L2020" s="1" t="str">
        <f ca="1">INDEX(Anvendelseskode!B:B,MATCH($E2020,Anvendelseskode!$A:$A,0))</f>
        <v>Række-, kæde-, dobbelthus (lodret adskillelse mellem enhederne)</v>
      </c>
      <c r="M2020" s="1" t="str">
        <f ca="1">INDEX(Anvendelseskode!C:C,MATCH($E2020,Anvendelseskode!$A:$A,0))</f>
        <v>Række-, kæde og dobbelthuse</v>
      </c>
      <c r="N2020" s="1" t="str">
        <f ca="1">INDEX(Anvendelseskode!D:D,MATCH($E2020,Anvendelseskode!$A:$A,0))</f>
        <v>Private husholdninger</v>
      </c>
      <c r="O2020" s="1" t="str">
        <f ca="1">IFERROR(INDEX(SBi!$2:$2,MATCH(G2020,SBi!$1:$1,1)),SBi!$K$2)</f>
        <v>1961-1972</v>
      </c>
      <c r="P2020" s="1">
        <f ca="1">IFERROR(INDEX(SBi!$C$3:$K$28,MATCH(E2020,SBi!$B$3:$B$28,0),MATCH(O2020,SBi!$C$2:$K$2,0)),0)</f>
        <v>119.9</v>
      </c>
      <c r="Q2020" s="19">
        <f t="shared" ca="1" si="411"/>
        <v>13.189</v>
      </c>
      <c r="R2020" s="19" t="str">
        <f ca="1">IFERROR(INDEX(VpD!$2:$2,MATCH(G2020,VpD!$1:$1,1)),VpD!$I$2)</f>
        <v>1961-1972</v>
      </c>
      <c r="S2020" s="1">
        <f ca="1">IFERROR(INDEX(VpD!$C$3:$I$27,MATCH(E2020,VpD!$B$3:$B$27,0),MATCH(R2020,VpD!$C$2:$I$2,0)),0)</f>
        <v>120</v>
      </c>
      <c r="T2020" s="19">
        <f t="shared" ca="1" si="412"/>
        <v>13.2</v>
      </c>
      <c r="U2020" s="14" t="str">
        <f t="shared" ca="1" si="413"/>
        <v xml:space="preserve">713734.38 </v>
      </c>
      <c r="V2020" s="14" t="str">
        <f t="shared" ca="1" si="414"/>
        <v>6169206.73</v>
      </c>
      <c r="W2020" s="14" t="str">
        <f t="shared" ca="1" si="415"/>
        <v>POINT(713734.38 6169206.73)</v>
      </c>
      <c r="X2020" s="14" t="str">
        <f>IFERROR(INDEX(BygningOmraade!B:B,MATCH(A2020,BygningOmraade!A:A,0)),"")</f>
        <v/>
      </c>
    </row>
    <row r="2021" spans="1:24" s="14" customFormat="1" x14ac:dyDescent="0.25">
      <c r="A2021" s="14">
        <f t="shared" si="403"/>
        <v>2021</v>
      </c>
      <c r="B2021" s="14" t="str">
        <f t="shared" ca="1" si="404"/>
        <v>76d877c0-2d94-45ff-bba8-cc7dc3e330ad</v>
      </c>
      <c r="C2021" s="14" t="str">
        <f t="shared" ca="1" si="405"/>
        <v>0a3f507e-15f0-32b8-e044-0003ba298018</v>
      </c>
      <c r="D2021" s="14">
        <f t="shared" ca="1" si="406"/>
        <v>995106</v>
      </c>
      <c r="E2021" s="1">
        <f t="shared" ca="1" si="407"/>
        <v>120</v>
      </c>
      <c r="F2021" s="1">
        <f t="shared" ca="1" si="408"/>
        <v>93</v>
      </c>
      <c r="G2021" s="1">
        <f t="shared" ca="1" si="409"/>
        <v>1960</v>
      </c>
      <c r="H2021" s="1" t="str">
        <f ca="1">IFERROR(INDEX(Varmeinstallation!B:B,MATCH(INDIRECT($A$1&amp;"L"&amp;A2021)*1,Varmeinstallation!A:A,0)),"Ingen varmeinstallationer")</f>
        <v>Centralvarme fra eget anlæg, et-kammer fyr</v>
      </c>
      <c r="I2021" s="1" t="str">
        <f ca="1">IFERROR(INDEX(Opvarmningsmiddel!B:B,MATCH(INDIRECT($A$1&amp;"M"&amp;A2021)*1,Opvarmningsmiddel!A:A,0)),"")</f>
        <v>Naturgas</v>
      </c>
      <c r="J2021" s="1">
        <f t="shared" ca="1" si="410"/>
        <v>90</v>
      </c>
      <c r="K2021" s="1" t="str">
        <f ca="1">IFERROR(INDEX(Relationstabel!$C$3:$K$10,MATCH(VALUE(INDIRECT($A$1&amp;"L"&amp;A2021)),Relationstabel!$A$3:$A$10,0),MATCH(IFERROR(VALUE(INDIRECT($A$1&amp;"M"&amp;A2021)),0),Relationstabel!$C$1:$K$1,0)),"Ingen varmeinstallationer")</f>
        <v>Naturgas</v>
      </c>
      <c r="L2021" s="1" t="str">
        <f ca="1">INDEX(Anvendelseskode!B:B,MATCH($E2021,Anvendelseskode!$A:$A,0))</f>
        <v>Fritliggende enfamilieshus (parcelhus)</v>
      </c>
      <c r="M2021" s="1" t="str">
        <f ca="1">INDEX(Anvendelseskode!C:C,MATCH($E2021,Anvendelseskode!$A:$A,0))</f>
        <v>Parcelhuse</v>
      </c>
      <c r="N2021" s="1" t="str">
        <f ca="1">INDEX(Anvendelseskode!D:D,MATCH($E2021,Anvendelseskode!$A:$A,0))</f>
        <v>Private husholdninger</v>
      </c>
      <c r="O2021" s="1" t="str">
        <f ca="1">IFERROR(INDEX(SBi!$2:$2,MATCH(G2021,SBi!$1:$1,1)),SBi!$K$2)</f>
        <v>1951-1960</v>
      </c>
      <c r="P2021" s="1">
        <f ca="1">IFERROR(INDEX(SBi!$C$3:$K$28,MATCH(E2021,SBi!$B$3:$B$28,0),MATCH(O2021,SBi!$C$2:$K$2,0)),0)</f>
        <v>154.9</v>
      </c>
      <c r="Q2021" s="19">
        <f t="shared" ca="1" si="411"/>
        <v>14.405700000000001</v>
      </c>
      <c r="R2021" s="19" t="str">
        <f ca="1">IFERROR(INDEX(VpD!$2:$2,MATCH(G2021,VpD!$1:$1,1)),VpD!$I$2)</f>
        <v>1951-1960</v>
      </c>
      <c r="S2021" s="1">
        <f ca="1">IFERROR(INDEX(VpD!$C$3:$I$27,MATCH(E2021,VpD!$B$3:$B$27,0),MATCH(R2021,VpD!$C$2:$I$2,0)),0)</f>
        <v>204</v>
      </c>
      <c r="T2021" s="19">
        <f t="shared" ca="1" si="412"/>
        <v>18.972000000000001</v>
      </c>
      <c r="U2021" s="14" t="str">
        <f t="shared" ca="1" si="413"/>
        <v xml:space="preserve">711741.05 </v>
      </c>
      <c r="V2021" s="14" t="str">
        <f t="shared" ca="1" si="414"/>
        <v>6170663.73</v>
      </c>
      <c r="W2021" s="14" t="str">
        <f t="shared" ca="1" si="415"/>
        <v>POINT(711741.05 6170663.73)</v>
      </c>
      <c r="X2021" s="14" t="str">
        <f>IFERROR(INDEX(BygningOmraade!B:B,MATCH(A2021,BygningOmraade!A:A,0)),"")</f>
        <v/>
      </c>
    </row>
    <row r="2022" spans="1:24" s="14" customFormat="1" x14ac:dyDescent="0.25">
      <c r="A2022" s="14">
        <f t="shared" si="403"/>
        <v>2022</v>
      </c>
      <c r="B2022" s="14" t="str">
        <f t="shared" ca="1" si="404"/>
        <v>76f91d67-90ca-45c4-9455-d37881f2164b</v>
      </c>
      <c r="C2022" s="14" t="str">
        <f t="shared" ca="1" si="405"/>
        <v>0a3f507e-1a5c-32b8-e044-0003ba298018</v>
      </c>
      <c r="D2022" s="14">
        <f t="shared" ca="1" si="406"/>
        <v>997372</v>
      </c>
      <c r="E2022" s="1">
        <f t="shared" ca="1" si="407"/>
        <v>120</v>
      </c>
      <c r="F2022" s="1">
        <f t="shared" ca="1" si="408"/>
        <v>136</v>
      </c>
      <c r="G2022" s="1">
        <f t="shared" ca="1" si="409"/>
        <v>1998</v>
      </c>
      <c r="H2022" s="1" t="str">
        <f ca="1">IFERROR(INDEX(Varmeinstallation!B:B,MATCH(INDIRECT($A$1&amp;"L"&amp;A2022)*1,Varmeinstallation!A:A,0)),"Ingen varmeinstallationer")</f>
        <v>Elovne, elpaneler</v>
      </c>
      <c r="I2022" s="1" t="str">
        <f ca="1">IFERROR(INDEX(Opvarmningsmiddel!B:B,MATCH(INDIRECT($A$1&amp;"M"&amp;A2022)*1,Opvarmningsmiddel!A:A,0)),"")</f>
        <v>Elektricitet</v>
      </c>
      <c r="J2022" s="1">
        <f t="shared" ca="1" si="410"/>
        <v>2</v>
      </c>
      <c r="K2022" s="1" t="str">
        <f ca="1">IFERROR(INDEX(Relationstabel!$C$3:$K$10,MATCH(VALUE(INDIRECT($A$1&amp;"L"&amp;A2022)),Relationstabel!$A$3:$A$10,0),MATCH(IFERROR(VALUE(INDIRECT($A$1&amp;"M"&amp;A2022)),0),Relationstabel!$C$1:$K$1,0)),"Ingen varmeinstallationer")</f>
        <v>Elvarme</v>
      </c>
      <c r="L2022" s="1" t="str">
        <f ca="1">INDEX(Anvendelseskode!B:B,MATCH($E2022,Anvendelseskode!$A:$A,0))</f>
        <v>Fritliggende enfamilieshus (parcelhus)</v>
      </c>
      <c r="M2022" s="1" t="str">
        <f ca="1">INDEX(Anvendelseskode!C:C,MATCH($E2022,Anvendelseskode!$A:$A,0))</f>
        <v>Parcelhuse</v>
      </c>
      <c r="N2022" s="1" t="str">
        <f ca="1">INDEX(Anvendelseskode!D:D,MATCH($E2022,Anvendelseskode!$A:$A,0))</f>
        <v>Private husholdninger</v>
      </c>
      <c r="O2022" s="1" t="str">
        <f ca="1">IFERROR(INDEX(SBi!$2:$2,MATCH(G2022,SBi!$1:$1,1)),SBi!$K$2)</f>
        <v>1979-1998</v>
      </c>
      <c r="P2022" s="1">
        <f ca="1">IFERROR(INDEX(SBi!$C$3:$K$28,MATCH(E2022,SBi!$B$3:$B$28,0),MATCH(O2022,SBi!$C$2:$K$2,0)),0)</f>
        <v>105.4</v>
      </c>
      <c r="Q2022" s="19">
        <f t="shared" ca="1" si="411"/>
        <v>14.334400000000002</v>
      </c>
      <c r="R2022" s="19" t="str">
        <f ca="1">IFERROR(INDEX(VpD!$2:$2,MATCH(G2022,VpD!$1:$1,1)),VpD!$I$2)</f>
        <v>1979-1998</v>
      </c>
      <c r="S2022" s="1">
        <f ca="1">IFERROR(INDEX(VpD!$C$3:$I$27,MATCH(E2022,VpD!$B$3:$B$27,0),MATCH(R2022,VpD!$C$2:$I$2,0)),0)</f>
        <v>90</v>
      </c>
      <c r="T2022" s="19">
        <f t="shared" ca="1" si="412"/>
        <v>12.24</v>
      </c>
      <c r="U2022" s="14" t="str">
        <f t="shared" ca="1" si="413"/>
        <v xml:space="preserve">714069.81 </v>
      </c>
      <c r="V2022" s="14" t="str">
        <f t="shared" ca="1" si="414"/>
        <v>6169110.15</v>
      </c>
      <c r="W2022" s="14" t="str">
        <f t="shared" ca="1" si="415"/>
        <v>POINT(714069.81 6169110.15)</v>
      </c>
      <c r="X2022" s="14" t="str">
        <f>IFERROR(INDEX(BygningOmraade!B:B,MATCH(A2022,BygningOmraade!A:A,0)),"")</f>
        <v/>
      </c>
    </row>
    <row r="2023" spans="1:24" s="14" customFormat="1" x14ac:dyDescent="0.25">
      <c r="A2023" s="14">
        <f t="shared" si="403"/>
        <v>2023</v>
      </c>
      <c r="B2023" s="14" t="str">
        <f t="shared" ca="1" si="404"/>
        <v>7712df64-ed45-465b-8c46-7b6efa21375c</v>
      </c>
      <c r="C2023" s="14" t="str">
        <f t="shared" ca="1" si="405"/>
        <v>0a3f507e-178d-32b8-e044-0003ba298018</v>
      </c>
      <c r="D2023" s="14">
        <f t="shared" ca="1" si="406"/>
        <v>997419</v>
      </c>
      <c r="E2023" s="1">
        <f t="shared" ca="1" si="407"/>
        <v>120</v>
      </c>
      <c r="F2023" s="1">
        <f t="shared" ca="1" si="408"/>
        <v>189</v>
      </c>
      <c r="G2023" s="1">
        <f t="shared" ca="1" si="409"/>
        <v>1961</v>
      </c>
      <c r="H2023" s="1" t="str">
        <f ca="1">IFERROR(INDEX(Varmeinstallation!B:B,MATCH(INDIRECT($A$1&amp;"L"&amp;A2023)*1,Varmeinstallation!A:A,0)),"Ingen varmeinstallationer")</f>
        <v>Centralvarme fra eget anlæg, et-kammer fyr</v>
      </c>
      <c r="I2023" s="1" t="str">
        <f ca="1">IFERROR(INDEX(Opvarmningsmiddel!B:B,MATCH(INDIRECT($A$1&amp;"M"&amp;A2023)*1,Opvarmningsmiddel!A:A,0)),"")</f>
        <v>Naturgas</v>
      </c>
      <c r="J2023" s="1">
        <f t="shared" ca="1" si="410"/>
        <v>0</v>
      </c>
      <c r="K2023" s="1" t="str">
        <f ca="1">IFERROR(INDEX(Relationstabel!$C$3:$K$10,MATCH(VALUE(INDIRECT($A$1&amp;"L"&amp;A2023)),Relationstabel!$A$3:$A$10,0),MATCH(IFERROR(VALUE(INDIRECT($A$1&amp;"M"&amp;A2023)),0),Relationstabel!$C$1:$K$1,0)),"Ingen varmeinstallationer")</f>
        <v>Naturgas</v>
      </c>
      <c r="L2023" s="1" t="str">
        <f ca="1">INDEX(Anvendelseskode!B:B,MATCH($E2023,Anvendelseskode!$A:$A,0))</f>
        <v>Fritliggende enfamilieshus (parcelhus)</v>
      </c>
      <c r="M2023" s="1" t="str">
        <f ca="1">INDEX(Anvendelseskode!C:C,MATCH($E2023,Anvendelseskode!$A:$A,0))</f>
        <v>Parcelhuse</v>
      </c>
      <c r="N2023" s="1" t="str">
        <f ca="1">INDEX(Anvendelseskode!D:D,MATCH($E2023,Anvendelseskode!$A:$A,0))</f>
        <v>Private husholdninger</v>
      </c>
      <c r="O2023" s="1" t="str">
        <f ca="1">IFERROR(INDEX(SBi!$2:$2,MATCH(G2023,SBi!$1:$1,1)),SBi!$K$2)</f>
        <v>1961-1972</v>
      </c>
      <c r="P2023" s="1">
        <f ca="1">IFERROR(INDEX(SBi!$C$3:$K$28,MATCH(E2023,SBi!$B$3:$B$28,0),MATCH(O2023,SBi!$C$2:$K$2,0)),0)</f>
        <v>134.30000000000001</v>
      </c>
      <c r="Q2023" s="19">
        <f t="shared" ca="1" si="411"/>
        <v>25.3827</v>
      </c>
      <c r="R2023" s="19" t="str">
        <f ca="1">IFERROR(INDEX(VpD!$2:$2,MATCH(G2023,VpD!$1:$1,1)),VpD!$I$2)</f>
        <v>1961-1972</v>
      </c>
      <c r="S2023" s="1">
        <f ca="1">IFERROR(INDEX(VpD!$C$3:$I$27,MATCH(E2023,VpD!$B$3:$B$27,0),MATCH(R2023,VpD!$C$2:$I$2,0)),0)</f>
        <v>143</v>
      </c>
      <c r="T2023" s="19">
        <f t="shared" ca="1" si="412"/>
        <v>27.027000000000001</v>
      </c>
      <c r="U2023" s="14" t="str">
        <f t="shared" ca="1" si="413"/>
        <v xml:space="preserve">714008.17 </v>
      </c>
      <c r="V2023" s="14" t="str">
        <f t="shared" ca="1" si="414"/>
        <v>6168861.48</v>
      </c>
      <c r="W2023" s="14" t="str">
        <f t="shared" ca="1" si="415"/>
        <v>POINT(714008.17 6168861.48)</v>
      </c>
      <c r="X2023" s="14" t="str">
        <f>IFERROR(INDEX(BygningOmraade!B:B,MATCH(A2023,BygningOmraade!A:A,0)),"")</f>
        <v/>
      </c>
    </row>
    <row r="2024" spans="1:24" s="14" customFormat="1" x14ac:dyDescent="0.25">
      <c r="A2024" s="14">
        <f t="shared" si="403"/>
        <v>2024</v>
      </c>
      <c r="B2024" s="14" t="str">
        <f t="shared" ca="1" si="404"/>
        <v>7712df64-ed45-465b-8c46-7b6efa21375c</v>
      </c>
      <c r="C2024" s="14" t="str">
        <f t="shared" ca="1" si="405"/>
        <v>0a3f507e-178d-32b8-e044-0003ba298018</v>
      </c>
      <c r="D2024" s="14">
        <f t="shared" ca="1" si="406"/>
        <v>997419</v>
      </c>
      <c r="E2024" s="1">
        <f t="shared" ca="1" si="407"/>
        <v>120</v>
      </c>
      <c r="F2024" s="1">
        <f t="shared" ca="1" si="408"/>
        <v>189</v>
      </c>
      <c r="G2024" s="1">
        <f t="shared" ca="1" si="409"/>
        <v>1961</v>
      </c>
      <c r="H2024" s="1" t="str">
        <f ca="1">IFERROR(INDEX(Varmeinstallation!B:B,MATCH(INDIRECT($A$1&amp;"L"&amp;A2024)*1,Varmeinstallation!A:A,0)),"Ingen varmeinstallationer")</f>
        <v>Centralvarme fra eget anlæg, et-kammer fyr</v>
      </c>
      <c r="I2024" s="1" t="str">
        <f ca="1">IFERROR(INDEX(Opvarmningsmiddel!B:B,MATCH(INDIRECT($A$1&amp;"M"&amp;A2024)*1,Opvarmningsmiddel!A:A,0)),"")</f>
        <v>Naturgas</v>
      </c>
      <c r="J2024" s="1">
        <f t="shared" ca="1" si="410"/>
        <v>0</v>
      </c>
      <c r="K2024" s="1" t="str">
        <f ca="1">IFERROR(INDEX(Relationstabel!$C$3:$K$10,MATCH(VALUE(INDIRECT($A$1&amp;"L"&amp;A2024)),Relationstabel!$A$3:$A$10,0),MATCH(IFERROR(VALUE(INDIRECT($A$1&amp;"M"&amp;A2024)),0),Relationstabel!$C$1:$K$1,0)),"Ingen varmeinstallationer")</f>
        <v>Naturgas</v>
      </c>
      <c r="L2024" s="1" t="str">
        <f ca="1">INDEX(Anvendelseskode!B:B,MATCH($E2024,Anvendelseskode!$A:$A,0))</f>
        <v>Fritliggende enfamilieshus (parcelhus)</v>
      </c>
      <c r="M2024" s="1" t="str">
        <f ca="1">INDEX(Anvendelseskode!C:C,MATCH($E2024,Anvendelseskode!$A:$A,0))</f>
        <v>Parcelhuse</v>
      </c>
      <c r="N2024" s="1" t="str">
        <f ca="1">INDEX(Anvendelseskode!D:D,MATCH($E2024,Anvendelseskode!$A:$A,0))</f>
        <v>Private husholdninger</v>
      </c>
      <c r="O2024" s="1" t="str">
        <f ca="1">IFERROR(INDEX(SBi!$2:$2,MATCH(G2024,SBi!$1:$1,1)),SBi!$K$2)</f>
        <v>1961-1972</v>
      </c>
      <c r="P2024" s="1">
        <f ca="1">IFERROR(INDEX(SBi!$C$3:$K$28,MATCH(E2024,SBi!$B$3:$B$28,0),MATCH(O2024,SBi!$C$2:$K$2,0)),0)</f>
        <v>134.30000000000001</v>
      </c>
      <c r="Q2024" s="19">
        <f t="shared" ca="1" si="411"/>
        <v>25.3827</v>
      </c>
      <c r="R2024" s="19" t="str">
        <f ca="1">IFERROR(INDEX(VpD!$2:$2,MATCH(G2024,VpD!$1:$1,1)),VpD!$I$2)</f>
        <v>1961-1972</v>
      </c>
      <c r="S2024" s="1">
        <f ca="1">IFERROR(INDEX(VpD!$C$3:$I$27,MATCH(E2024,VpD!$B$3:$B$27,0),MATCH(R2024,VpD!$C$2:$I$2,0)),0)</f>
        <v>143</v>
      </c>
      <c r="T2024" s="19">
        <f t="shared" ca="1" si="412"/>
        <v>27.027000000000001</v>
      </c>
      <c r="U2024" s="14" t="str">
        <f t="shared" ca="1" si="413"/>
        <v xml:space="preserve">714008.17 </v>
      </c>
      <c r="V2024" s="14" t="str">
        <f t="shared" ca="1" si="414"/>
        <v>6168861.48</v>
      </c>
      <c r="W2024" s="14" t="str">
        <f t="shared" ca="1" si="415"/>
        <v>POINT(714008.17 6168861.48)</v>
      </c>
      <c r="X2024" s="14" t="str">
        <f>IFERROR(INDEX(BygningOmraade!B:B,MATCH(A2024,BygningOmraade!A:A,0)),"")</f>
        <v/>
      </c>
    </row>
    <row r="2025" spans="1:24" s="14" customFormat="1" x14ac:dyDescent="0.25">
      <c r="A2025" s="14">
        <f t="shared" si="403"/>
        <v>2025</v>
      </c>
      <c r="B2025" s="14" t="str">
        <f t="shared" ca="1" si="404"/>
        <v>77195931-c463-45ef-8307-3165730a478c</v>
      </c>
      <c r="C2025" s="14" t="str">
        <f t="shared" ca="1" si="405"/>
        <v>0a3f507e-1809-32b8-e044-0003ba298018</v>
      </c>
      <c r="D2025" s="14">
        <f t="shared" ca="1" si="406"/>
        <v>995784</v>
      </c>
      <c r="E2025" s="1">
        <f t="shared" ca="1" si="407"/>
        <v>120</v>
      </c>
      <c r="F2025" s="1">
        <f t="shared" ca="1" si="408"/>
        <v>164</v>
      </c>
      <c r="G2025" s="1">
        <f t="shared" ca="1" si="409"/>
        <v>1971</v>
      </c>
      <c r="H2025" s="1" t="str">
        <f ca="1">IFERROR(INDEX(Varmeinstallation!B:B,MATCH(INDIRECT($A$1&amp;"L"&amp;A2025)*1,Varmeinstallation!A:A,0)),"Ingen varmeinstallationer")</f>
        <v>Centralvarme fra eget anlæg, et-kammer fyr</v>
      </c>
      <c r="I2025" s="1" t="str">
        <f ca="1">IFERROR(INDEX(Opvarmningsmiddel!B:B,MATCH(INDIRECT($A$1&amp;"M"&amp;A2025)*1,Opvarmningsmiddel!A:A,0)),"")</f>
        <v>Naturgas</v>
      </c>
      <c r="J2025" s="1">
        <f t="shared" ca="1" si="410"/>
        <v>0</v>
      </c>
      <c r="K2025" s="1" t="str">
        <f ca="1">IFERROR(INDEX(Relationstabel!$C$3:$K$10,MATCH(VALUE(INDIRECT($A$1&amp;"L"&amp;A2025)),Relationstabel!$A$3:$A$10,0),MATCH(IFERROR(VALUE(INDIRECT($A$1&amp;"M"&amp;A2025)),0),Relationstabel!$C$1:$K$1,0)),"Ingen varmeinstallationer")</f>
        <v>Naturgas</v>
      </c>
      <c r="L2025" s="1" t="str">
        <f ca="1">INDEX(Anvendelseskode!B:B,MATCH($E2025,Anvendelseskode!$A:$A,0))</f>
        <v>Fritliggende enfamilieshus (parcelhus)</v>
      </c>
      <c r="M2025" s="1" t="str">
        <f ca="1">INDEX(Anvendelseskode!C:C,MATCH($E2025,Anvendelseskode!$A:$A,0))</f>
        <v>Parcelhuse</v>
      </c>
      <c r="N2025" s="1" t="str">
        <f ca="1">INDEX(Anvendelseskode!D:D,MATCH($E2025,Anvendelseskode!$A:$A,0))</f>
        <v>Private husholdninger</v>
      </c>
      <c r="O2025" s="1" t="str">
        <f ca="1">IFERROR(INDEX(SBi!$2:$2,MATCH(G2025,SBi!$1:$1,1)),SBi!$K$2)</f>
        <v>1961-1972</v>
      </c>
      <c r="P2025" s="1">
        <f ca="1">IFERROR(INDEX(SBi!$C$3:$K$28,MATCH(E2025,SBi!$B$3:$B$28,0),MATCH(O2025,SBi!$C$2:$K$2,0)),0)</f>
        <v>134.30000000000001</v>
      </c>
      <c r="Q2025" s="19">
        <f t="shared" ca="1" si="411"/>
        <v>22.025200000000002</v>
      </c>
      <c r="R2025" s="19" t="str">
        <f ca="1">IFERROR(INDEX(VpD!$2:$2,MATCH(G2025,VpD!$1:$1,1)),VpD!$I$2)</f>
        <v>1961-1972</v>
      </c>
      <c r="S2025" s="1">
        <f ca="1">IFERROR(INDEX(VpD!$C$3:$I$27,MATCH(E2025,VpD!$B$3:$B$27,0),MATCH(R2025,VpD!$C$2:$I$2,0)),0)</f>
        <v>143</v>
      </c>
      <c r="T2025" s="19">
        <f t="shared" ca="1" si="412"/>
        <v>23.452000000000002</v>
      </c>
      <c r="U2025" s="14" t="str">
        <f t="shared" ca="1" si="413"/>
        <v xml:space="preserve">712144.69 </v>
      </c>
      <c r="V2025" s="14" t="str">
        <f t="shared" ca="1" si="414"/>
        <v>6169512.47</v>
      </c>
      <c r="W2025" s="14" t="str">
        <f t="shared" ca="1" si="415"/>
        <v>POINT(712144.69 6169512.47)</v>
      </c>
      <c r="X2025" s="14" t="str">
        <f>IFERROR(INDEX(BygningOmraade!B:B,MATCH(A2025,BygningOmraade!A:A,0)),"")</f>
        <v/>
      </c>
    </row>
    <row r="2026" spans="1:24" s="14" customFormat="1" x14ac:dyDescent="0.25">
      <c r="A2026" s="14">
        <f t="shared" si="403"/>
        <v>2026</v>
      </c>
      <c r="B2026" s="14" t="str">
        <f t="shared" ca="1" si="404"/>
        <v>77658d34-c40a-41d6-a9ae-cf7d6bb2385d</v>
      </c>
      <c r="C2026" s="14" t="str">
        <f t="shared" ca="1" si="405"/>
        <v>0a3f507e-1b9e-32b8-e044-0003ba298018</v>
      </c>
      <c r="D2026" s="14">
        <f t="shared" ca="1" si="406"/>
        <v>996215</v>
      </c>
      <c r="E2026" s="1">
        <f t="shared" ca="1" si="407"/>
        <v>120</v>
      </c>
      <c r="F2026" s="1">
        <f t="shared" ca="1" si="408"/>
        <v>146</v>
      </c>
      <c r="G2026" s="1">
        <f t="shared" ca="1" si="409"/>
        <v>1994</v>
      </c>
      <c r="H2026" s="1" t="str">
        <f ca="1">IFERROR(INDEX(Varmeinstallation!B:B,MATCH(INDIRECT($A$1&amp;"L"&amp;A2026)*1,Varmeinstallation!A:A,0)),"Ingen varmeinstallationer")</f>
        <v>Centralvarme fra eget anlæg, et-kammer fyr</v>
      </c>
      <c r="I2026" s="1" t="str">
        <f ca="1">IFERROR(INDEX(Opvarmningsmiddel!B:B,MATCH(INDIRECT($A$1&amp;"M"&amp;A2026)*1,Opvarmningsmiddel!A:A,0)),"")</f>
        <v>Naturgas</v>
      </c>
      <c r="J2026" s="1">
        <f t="shared" ca="1" si="410"/>
        <v>0</v>
      </c>
      <c r="K2026" s="1" t="str">
        <f ca="1">IFERROR(INDEX(Relationstabel!$C$3:$K$10,MATCH(VALUE(INDIRECT($A$1&amp;"L"&amp;A2026)),Relationstabel!$A$3:$A$10,0),MATCH(IFERROR(VALUE(INDIRECT($A$1&amp;"M"&amp;A2026)),0),Relationstabel!$C$1:$K$1,0)),"Ingen varmeinstallationer")</f>
        <v>Naturgas</v>
      </c>
      <c r="L2026" s="1" t="str">
        <f ca="1">INDEX(Anvendelseskode!B:B,MATCH($E2026,Anvendelseskode!$A:$A,0))</f>
        <v>Fritliggende enfamilieshus (parcelhus)</v>
      </c>
      <c r="M2026" s="1" t="str">
        <f ca="1">INDEX(Anvendelseskode!C:C,MATCH($E2026,Anvendelseskode!$A:$A,0))</f>
        <v>Parcelhuse</v>
      </c>
      <c r="N2026" s="1" t="str">
        <f ca="1">INDEX(Anvendelseskode!D:D,MATCH($E2026,Anvendelseskode!$A:$A,0))</f>
        <v>Private husholdninger</v>
      </c>
      <c r="O2026" s="1" t="str">
        <f ca="1">IFERROR(INDEX(SBi!$2:$2,MATCH(G2026,SBi!$1:$1,1)),SBi!$K$2)</f>
        <v>1979-1998</v>
      </c>
      <c r="P2026" s="1">
        <f ca="1">IFERROR(INDEX(SBi!$C$3:$K$28,MATCH(E2026,SBi!$B$3:$B$28,0),MATCH(O2026,SBi!$C$2:$K$2,0)),0)</f>
        <v>105.4</v>
      </c>
      <c r="Q2026" s="19">
        <f t="shared" ca="1" si="411"/>
        <v>15.388400000000001</v>
      </c>
      <c r="R2026" s="19" t="str">
        <f ca="1">IFERROR(INDEX(VpD!$2:$2,MATCH(G2026,VpD!$1:$1,1)),VpD!$I$2)</f>
        <v>1979-1998</v>
      </c>
      <c r="S2026" s="1">
        <f ca="1">IFERROR(INDEX(VpD!$C$3:$I$27,MATCH(E2026,VpD!$B$3:$B$27,0),MATCH(R2026,VpD!$C$2:$I$2,0)),0)</f>
        <v>90</v>
      </c>
      <c r="T2026" s="19">
        <f t="shared" ca="1" si="412"/>
        <v>13.14</v>
      </c>
      <c r="U2026" s="14" t="str">
        <f t="shared" ca="1" si="413"/>
        <v xml:space="preserve">713046.25 </v>
      </c>
      <c r="V2026" s="14" t="str">
        <f t="shared" ca="1" si="414"/>
        <v>6169098.96</v>
      </c>
      <c r="W2026" s="14" t="str">
        <f t="shared" ca="1" si="415"/>
        <v>POINT(713046.25 6169098.96)</v>
      </c>
      <c r="X2026" s="14" t="str">
        <f>IFERROR(INDEX(BygningOmraade!B:B,MATCH(A2026,BygningOmraade!A:A,0)),"")</f>
        <v/>
      </c>
    </row>
    <row r="2027" spans="1:24" s="14" customFormat="1" x14ac:dyDescent="0.25">
      <c r="A2027" s="14">
        <f t="shared" si="403"/>
        <v>2027</v>
      </c>
      <c r="B2027" s="14" t="str">
        <f t="shared" ca="1" si="404"/>
        <v>7782c5bc-b574-4bcc-adb7-2dab52a076ed</v>
      </c>
      <c r="C2027" s="14" t="str">
        <f t="shared" ca="1" si="405"/>
        <v>0a3f507e-2303-32b8-e044-0003ba298018</v>
      </c>
      <c r="D2027" s="14">
        <f t="shared" ca="1" si="406"/>
        <v>995297</v>
      </c>
      <c r="E2027" s="1">
        <f t="shared" ca="1" si="407"/>
        <v>130</v>
      </c>
      <c r="F2027" s="1">
        <f t="shared" ca="1" si="408"/>
        <v>170</v>
      </c>
      <c r="G2027" s="1">
        <f t="shared" ca="1" si="409"/>
        <v>1971</v>
      </c>
      <c r="H2027" s="1" t="str">
        <f ca="1">IFERROR(INDEX(Varmeinstallation!B:B,MATCH(INDIRECT($A$1&amp;"L"&amp;A2027)*1,Varmeinstallation!A:A,0)),"Ingen varmeinstallationer")</f>
        <v>Fjernvarme/blokvarme (radiatorsystemer eller varmluftanlæg)</v>
      </c>
      <c r="I2027" s="1" t="str">
        <f ca="1">IFERROR(INDEX(Opvarmningsmiddel!B:B,MATCH(INDIRECT($A$1&amp;"M"&amp;A2027)*1,Opvarmningsmiddel!A:A,0)),"")</f>
        <v/>
      </c>
      <c r="J2027" s="1">
        <f t="shared" ca="1" si="410"/>
        <v>0</v>
      </c>
      <c r="K2027" s="1" t="str">
        <f ca="1">IFERROR(INDEX(Relationstabel!$C$3:$K$10,MATCH(VALUE(INDIRECT($A$1&amp;"L"&amp;A2027)),Relationstabel!$A$3:$A$10,0),MATCH(IFERROR(VALUE(INDIRECT($A$1&amp;"M"&amp;A2027)),0),Relationstabel!$C$1:$K$1,0)),"Ingen varmeinstallationer")</f>
        <v>Fjernvarme/ Blokvarme</v>
      </c>
      <c r="L2027" s="1" t="str">
        <f ca="1">INDEX(Anvendelseskode!B:B,MATCH($E2027,Anvendelseskode!$A:$A,0))</f>
        <v>Række-, kæde-, dobbelthus (lodret adskillelse mellem enhederne)</v>
      </c>
      <c r="M2027" s="1" t="str">
        <f ca="1">INDEX(Anvendelseskode!C:C,MATCH($E2027,Anvendelseskode!$A:$A,0))</f>
        <v>Række-, kæde og dobbelthuse</v>
      </c>
      <c r="N2027" s="1" t="str">
        <f ca="1">INDEX(Anvendelseskode!D:D,MATCH($E2027,Anvendelseskode!$A:$A,0))</f>
        <v>Private husholdninger</v>
      </c>
      <c r="O2027" s="1" t="str">
        <f ca="1">IFERROR(INDEX(SBi!$2:$2,MATCH(G2027,SBi!$1:$1,1)),SBi!$K$2)</f>
        <v>1961-1972</v>
      </c>
      <c r="P2027" s="1">
        <f ca="1">IFERROR(INDEX(SBi!$C$3:$K$28,MATCH(E2027,SBi!$B$3:$B$28,0),MATCH(O2027,SBi!$C$2:$K$2,0)),0)</f>
        <v>119.9</v>
      </c>
      <c r="Q2027" s="19">
        <f t="shared" ca="1" si="411"/>
        <v>20.382999999999999</v>
      </c>
      <c r="R2027" s="19" t="str">
        <f ca="1">IFERROR(INDEX(VpD!$2:$2,MATCH(G2027,VpD!$1:$1,1)),VpD!$I$2)</f>
        <v>1961-1972</v>
      </c>
      <c r="S2027" s="1">
        <f ca="1">IFERROR(INDEX(VpD!$C$3:$I$27,MATCH(E2027,VpD!$B$3:$B$27,0),MATCH(R2027,VpD!$C$2:$I$2,0)),0)</f>
        <v>120</v>
      </c>
      <c r="T2027" s="19">
        <f t="shared" ca="1" si="412"/>
        <v>20.399999999999999</v>
      </c>
      <c r="U2027" s="14" t="str">
        <f t="shared" ca="1" si="413"/>
        <v xml:space="preserve">711786.92 </v>
      </c>
      <c r="V2027" s="14" t="str">
        <f t="shared" ca="1" si="414"/>
        <v>6172235.8</v>
      </c>
      <c r="W2027" s="14" t="str">
        <f t="shared" ca="1" si="415"/>
        <v>POINT(711786.92 6172235.8)</v>
      </c>
      <c r="X2027" s="14" t="str">
        <f>IFERROR(INDEX(BygningOmraade!B:B,MATCH(A2027,BygningOmraade!A:A,0)),"")</f>
        <v/>
      </c>
    </row>
    <row r="2028" spans="1:24" s="14" customFormat="1" x14ac:dyDescent="0.25">
      <c r="A2028" s="14">
        <f t="shared" si="403"/>
        <v>2028</v>
      </c>
      <c r="B2028" s="14" t="str">
        <f t="shared" ca="1" si="404"/>
        <v>778e8846-38e8-43af-b8a4-f4d0161e6bb8</v>
      </c>
      <c r="C2028" s="14" t="str">
        <f t="shared" ca="1" si="405"/>
        <v>0a3f507e-223a-32b8-e044-0003ba298018</v>
      </c>
      <c r="D2028" s="14">
        <f t="shared" ca="1" si="406"/>
        <v>995555</v>
      </c>
      <c r="E2028" s="1">
        <f t="shared" ca="1" si="407"/>
        <v>120</v>
      </c>
      <c r="F2028" s="1">
        <f t="shared" ca="1" si="408"/>
        <v>136</v>
      </c>
      <c r="G2028" s="1">
        <f t="shared" ca="1" si="409"/>
        <v>1972</v>
      </c>
      <c r="H2028" s="1" t="str">
        <f ca="1">IFERROR(INDEX(Varmeinstallation!B:B,MATCH(INDIRECT($A$1&amp;"L"&amp;A2028)*1,Varmeinstallation!A:A,0)),"Ingen varmeinstallationer")</f>
        <v>Centralvarme fra eget anlæg, et-kammer fyr</v>
      </c>
      <c r="I2028" s="1" t="str">
        <f ca="1">IFERROR(INDEX(Opvarmningsmiddel!B:B,MATCH(INDIRECT($A$1&amp;"M"&amp;A2028)*1,Opvarmningsmiddel!A:A,0)),"")</f>
        <v>Naturgas</v>
      </c>
      <c r="J2028" s="1">
        <f t="shared" ca="1" si="410"/>
        <v>0</v>
      </c>
      <c r="K2028" s="1" t="str">
        <f ca="1">IFERROR(INDEX(Relationstabel!$C$3:$K$10,MATCH(VALUE(INDIRECT($A$1&amp;"L"&amp;A2028)),Relationstabel!$A$3:$A$10,0),MATCH(IFERROR(VALUE(INDIRECT($A$1&amp;"M"&amp;A2028)),0),Relationstabel!$C$1:$K$1,0)),"Ingen varmeinstallationer")</f>
        <v>Naturgas</v>
      </c>
      <c r="L2028" s="1" t="str">
        <f ca="1">INDEX(Anvendelseskode!B:B,MATCH($E2028,Anvendelseskode!$A:$A,0))</f>
        <v>Fritliggende enfamilieshus (parcelhus)</v>
      </c>
      <c r="M2028" s="1" t="str">
        <f ca="1">INDEX(Anvendelseskode!C:C,MATCH($E2028,Anvendelseskode!$A:$A,0))</f>
        <v>Parcelhuse</v>
      </c>
      <c r="N2028" s="1" t="str">
        <f ca="1">INDEX(Anvendelseskode!D:D,MATCH($E2028,Anvendelseskode!$A:$A,0))</f>
        <v>Private husholdninger</v>
      </c>
      <c r="O2028" s="1" t="str">
        <f ca="1">IFERROR(INDEX(SBi!$2:$2,MATCH(G2028,SBi!$1:$1,1)),SBi!$K$2)</f>
        <v>1961-1972</v>
      </c>
      <c r="P2028" s="1">
        <f ca="1">IFERROR(INDEX(SBi!$C$3:$K$28,MATCH(E2028,SBi!$B$3:$B$28,0),MATCH(O2028,SBi!$C$2:$K$2,0)),0)</f>
        <v>134.30000000000001</v>
      </c>
      <c r="Q2028" s="19">
        <f t="shared" ca="1" si="411"/>
        <v>18.264800000000005</v>
      </c>
      <c r="R2028" s="19" t="str">
        <f ca="1">IFERROR(INDEX(VpD!$2:$2,MATCH(G2028,VpD!$1:$1,1)),VpD!$I$2)</f>
        <v>1961-1972</v>
      </c>
      <c r="S2028" s="1">
        <f ca="1">IFERROR(INDEX(VpD!$C$3:$I$27,MATCH(E2028,VpD!$B$3:$B$27,0),MATCH(R2028,VpD!$C$2:$I$2,0)),0)</f>
        <v>143</v>
      </c>
      <c r="T2028" s="19">
        <f t="shared" ca="1" si="412"/>
        <v>19.448</v>
      </c>
      <c r="U2028" s="14" t="str">
        <f t="shared" ca="1" si="413"/>
        <v xml:space="preserve">711894.61 </v>
      </c>
      <c r="V2028" s="14" t="str">
        <f t="shared" ca="1" si="414"/>
        <v>6171622.22</v>
      </c>
      <c r="W2028" s="14" t="str">
        <f t="shared" ca="1" si="415"/>
        <v>POINT(711894.61 6171622.22)</v>
      </c>
      <c r="X2028" s="14" t="str">
        <f>IFERROR(INDEX(BygningOmraade!B:B,MATCH(A2028,BygningOmraade!A:A,0)),"")</f>
        <v/>
      </c>
    </row>
    <row r="2029" spans="1:24" s="14" customFormat="1" x14ac:dyDescent="0.25">
      <c r="A2029" s="14">
        <f t="shared" si="403"/>
        <v>2029</v>
      </c>
      <c r="B2029" s="14" t="str">
        <f t="shared" ca="1" si="404"/>
        <v>77a1dd4d-3cfd-4650-93f6-c3224375f2a8</v>
      </c>
      <c r="C2029" s="14" t="str">
        <f t="shared" ca="1" si="405"/>
        <v>0a3f507e-2352-32b8-e044-0003ba298018</v>
      </c>
      <c r="D2029" s="14">
        <f t="shared" ca="1" si="406"/>
        <v>995689</v>
      </c>
      <c r="E2029" s="1">
        <f t="shared" ca="1" si="407"/>
        <v>120</v>
      </c>
      <c r="F2029" s="1">
        <f t="shared" ca="1" si="408"/>
        <v>275</v>
      </c>
      <c r="G2029" s="1">
        <f t="shared" ca="1" si="409"/>
        <v>2006</v>
      </c>
      <c r="H2029" s="1" t="str">
        <f ca="1">IFERROR(INDEX(Varmeinstallation!B:B,MATCH(INDIRECT($A$1&amp;"L"&amp;A2029)*1,Varmeinstallation!A:A,0)),"Ingen varmeinstallationer")</f>
        <v>Centralvarme fra eget anlæg, et-kammer fyr</v>
      </c>
      <c r="I2029" s="1" t="str">
        <f ca="1">IFERROR(INDEX(Opvarmningsmiddel!B:B,MATCH(INDIRECT($A$1&amp;"M"&amp;A2029)*1,Opvarmningsmiddel!A:A,0)),"")</f>
        <v>Naturgas</v>
      </c>
      <c r="J2029" s="1">
        <f t="shared" ca="1" si="410"/>
        <v>2</v>
      </c>
      <c r="K2029" s="1" t="str">
        <f ca="1">IFERROR(INDEX(Relationstabel!$C$3:$K$10,MATCH(VALUE(INDIRECT($A$1&amp;"L"&amp;A2029)),Relationstabel!$A$3:$A$10,0),MATCH(IFERROR(VALUE(INDIRECT($A$1&amp;"M"&amp;A2029)),0),Relationstabel!$C$1:$K$1,0)),"Ingen varmeinstallationer")</f>
        <v>Naturgas</v>
      </c>
      <c r="L2029" s="1" t="str">
        <f ca="1">INDEX(Anvendelseskode!B:B,MATCH($E2029,Anvendelseskode!$A:$A,0))</f>
        <v>Fritliggende enfamilieshus (parcelhus)</v>
      </c>
      <c r="M2029" s="1" t="str">
        <f ca="1">INDEX(Anvendelseskode!C:C,MATCH($E2029,Anvendelseskode!$A:$A,0))</f>
        <v>Parcelhuse</v>
      </c>
      <c r="N2029" s="1" t="str">
        <f ca="1">INDEX(Anvendelseskode!D:D,MATCH($E2029,Anvendelseskode!$A:$A,0))</f>
        <v>Private husholdninger</v>
      </c>
      <c r="O2029" s="1" t="str">
        <f ca="1">IFERROR(INDEX(SBi!$2:$2,MATCH(G2029,SBi!$1:$1,1)),SBi!$K$2)</f>
        <v>1999-2006</v>
      </c>
      <c r="P2029" s="1">
        <f ca="1">IFERROR(INDEX(SBi!$C$3:$K$28,MATCH(E2029,SBi!$B$3:$B$28,0),MATCH(O2029,SBi!$C$2:$K$2,0)),0)</f>
        <v>83.9</v>
      </c>
      <c r="Q2029" s="19">
        <f t="shared" ca="1" si="411"/>
        <v>23.072500000000002</v>
      </c>
      <c r="R2029" s="19" t="str">
        <f ca="1">IFERROR(INDEX(VpD!$2:$2,MATCH(G2029,VpD!$1:$1,1)),VpD!$I$2)</f>
        <v>&gt;1998</v>
      </c>
      <c r="S2029" s="1">
        <f ca="1">IFERROR(INDEX(VpD!$C$3:$I$27,MATCH(E2029,VpD!$B$3:$B$27,0),MATCH(R2029,VpD!$C$2:$I$2,0)),0)</f>
        <v>72</v>
      </c>
      <c r="T2029" s="19">
        <f t="shared" ca="1" si="412"/>
        <v>19.8</v>
      </c>
      <c r="U2029" s="14" t="str">
        <f t="shared" ca="1" si="413"/>
        <v xml:space="preserve">712314.3 </v>
      </c>
      <c r="V2029" s="14" t="str">
        <f t="shared" ca="1" si="414"/>
        <v>6169048.56</v>
      </c>
      <c r="W2029" s="14" t="str">
        <f t="shared" ca="1" si="415"/>
        <v>POINT(712314.3 6169048.56)</v>
      </c>
      <c r="X2029" s="14" t="str">
        <f>IFERROR(INDEX(BygningOmraade!B:B,MATCH(A2029,BygningOmraade!A:A,0)),"")</f>
        <v/>
      </c>
    </row>
    <row r="2030" spans="1:24" s="14" customFormat="1" x14ac:dyDescent="0.25">
      <c r="A2030" s="14">
        <f t="shared" si="403"/>
        <v>2030</v>
      </c>
      <c r="B2030" s="14" t="str">
        <f t="shared" ca="1" si="404"/>
        <v>77c9b25f-ba06-4825-9b3d-1bdc55b5e599</v>
      </c>
      <c r="C2030" s="14" t="str">
        <f t="shared" ca="1" si="405"/>
        <v>0a3f507e-1afa-32b8-e044-0003ba298018</v>
      </c>
      <c r="D2030" s="14">
        <f t="shared" ca="1" si="406"/>
        <v>996173</v>
      </c>
      <c r="E2030" s="1">
        <f t="shared" ca="1" si="407"/>
        <v>120</v>
      </c>
      <c r="F2030" s="1">
        <f t="shared" ca="1" si="408"/>
        <v>425</v>
      </c>
      <c r="G2030" s="1">
        <f t="shared" ca="1" si="409"/>
        <v>1961</v>
      </c>
      <c r="H2030" s="1" t="str">
        <f ca="1">IFERROR(INDEX(Varmeinstallation!B:B,MATCH(INDIRECT($A$1&amp;"L"&amp;A2030)*1,Varmeinstallation!A:A,0)),"Ingen varmeinstallationer")</f>
        <v>Centralvarme fra eget anlæg, et-kammer fyr</v>
      </c>
      <c r="I2030" s="1" t="str">
        <f ca="1">IFERROR(INDEX(Opvarmningsmiddel!B:B,MATCH(INDIRECT($A$1&amp;"M"&amp;A2030)*1,Opvarmningsmiddel!A:A,0)),"")</f>
        <v>Naturgas</v>
      </c>
      <c r="J2030" s="1">
        <f t="shared" ca="1" si="410"/>
        <v>2</v>
      </c>
      <c r="K2030" s="1" t="str">
        <f ca="1">IFERROR(INDEX(Relationstabel!$C$3:$K$10,MATCH(VALUE(INDIRECT($A$1&amp;"L"&amp;A2030)),Relationstabel!$A$3:$A$10,0),MATCH(IFERROR(VALUE(INDIRECT($A$1&amp;"M"&amp;A2030)),0),Relationstabel!$C$1:$K$1,0)),"Ingen varmeinstallationer")</f>
        <v>Naturgas</v>
      </c>
      <c r="L2030" s="1" t="str">
        <f ca="1">INDEX(Anvendelseskode!B:B,MATCH($E2030,Anvendelseskode!$A:$A,0))</f>
        <v>Fritliggende enfamilieshus (parcelhus)</v>
      </c>
      <c r="M2030" s="1" t="str">
        <f ca="1">INDEX(Anvendelseskode!C:C,MATCH($E2030,Anvendelseskode!$A:$A,0))</f>
        <v>Parcelhuse</v>
      </c>
      <c r="N2030" s="1" t="str">
        <f ca="1">INDEX(Anvendelseskode!D:D,MATCH($E2030,Anvendelseskode!$A:$A,0))</f>
        <v>Private husholdninger</v>
      </c>
      <c r="O2030" s="1" t="str">
        <f ca="1">IFERROR(INDEX(SBi!$2:$2,MATCH(G2030,SBi!$1:$1,1)),SBi!$K$2)</f>
        <v>1961-1972</v>
      </c>
      <c r="P2030" s="1">
        <f ca="1">IFERROR(INDEX(SBi!$C$3:$K$28,MATCH(E2030,SBi!$B$3:$B$28,0),MATCH(O2030,SBi!$C$2:$K$2,0)),0)</f>
        <v>134.30000000000001</v>
      </c>
      <c r="Q2030" s="19">
        <f t="shared" ca="1" si="411"/>
        <v>57.077500000000008</v>
      </c>
      <c r="R2030" s="19" t="str">
        <f ca="1">IFERROR(INDEX(VpD!$2:$2,MATCH(G2030,VpD!$1:$1,1)),VpD!$I$2)</f>
        <v>1961-1972</v>
      </c>
      <c r="S2030" s="1">
        <f ca="1">IFERROR(INDEX(VpD!$C$3:$I$27,MATCH(E2030,VpD!$B$3:$B$27,0),MATCH(R2030,VpD!$C$2:$I$2,0)),0)</f>
        <v>143</v>
      </c>
      <c r="T2030" s="19">
        <f t="shared" ca="1" si="412"/>
        <v>60.774999999999999</v>
      </c>
      <c r="U2030" s="14" t="str">
        <f t="shared" ca="1" si="413"/>
        <v xml:space="preserve">713081.76 </v>
      </c>
      <c r="V2030" s="14" t="str">
        <f t="shared" ca="1" si="414"/>
        <v>6168853.01</v>
      </c>
      <c r="W2030" s="14" t="str">
        <f t="shared" ca="1" si="415"/>
        <v>POINT(713081.76 6168853.01)</v>
      </c>
      <c r="X2030" s="14" t="str">
        <f>IFERROR(INDEX(BygningOmraade!B:B,MATCH(A2030,BygningOmraade!A:A,0)),"")</f>
        <v/>
      </c>
    </row>
    <row r="2031" spans="1:24" s="14" customFormat="1" x14ac:dyDescent="0.25">
      <c r="A2031" s="14">
        <f t="shared" si="403"/>
        <v>2031</v>
      </c>
      <c r="B2031" s="14" t="str">
        <f t="shared" ca="1" si="404"/>
        <v>77cdd8ca-1d6d-43ce-ae29-28219d06b866</v>
      </c>
      <c r="C2031" s="14" t="str">
        <f t="shared" ca="1" si="405"/>
        <v>0a3f507e-1b66-32b8-e044-0003ba298018</v>
      </c>
      <c r="D2031" s="14">
        <f t="shared" ca="1" si="406"/>
        <v>996817</v>
      </c>
      <c r="E2031" s="1">
        <f t="shared" ca="1" si="407"/>
        <v>130</v>
      </c>
      <c r="F2031" s="1">
        <f t="shared" ca="1" si="408"/>
        <v>109</v>
      </c>
      <c r="G2031" s="1">
        <f t="shared" ca="1" si="409"/>
        <v>1978</v>
      </c>
      <c r="H2031" s="1" t="str">
        <f ca="1">IFERROR(INDEX(Varmeinstallation!B:B,MATCH(INDIRECT($A$1&amp;"L"&amp;A2031)*1,Varmeinstallation!A:A,0)),"Ingen varmeinstallationer")</f>
        <v>Fjernvarme/blokvarme (radiatorsystemer eller varmluftanlæg)</v>
      </c>
      <c r="I2031" s="1" t="str">
        <f ca="1">IFERROR(INDEX(Opvarmningsmiddel!B:B,MATCH(INDIRECT($A$1&amp;"M"&amp;A2031)*1,Opvarmningsmiddel!A:A,0)),"")</f>
        <v/>
      </c>
      <c r="J2031" s="1">
        <f t="shared" ca="1" si="410"/>
        <v>0</v>
      </c>
      <c r="K2031" s="1" t="str">
        <f ca="1">IFERROR(INDEX(Relationstabel!$C$3:$K$10,MATCH(VALUE(INDIRECT($A$1&amp;"L"&amp;A2031)),Relationstabel!$A$3:$A$10,0),MATCH(IFERROR(VALUE(INDIRECT($A$1&amp;"M"&amp;A2031)),0),Relationstabel!$C$1:$K$1,0)),"Ingen varmeinstallationer")</f>
        <v>Fjernvarme/ Blokvarme</v>
      </c>
      <c r="L2031" s="1" t="str">
        <f ca="1">INDEX(Anvendelseskode!B:B,MATCH($E2031,Anvendelseskode!$A:$A,0))</f>
        <v>Række-, kæde-, dobbelthus (lodret adskillelse mellem enhederne)</v>
      </c>
      <c r="M2031" s="1" t="str">
        <f ca="1">INDEX(Anvendelseskode!C:C,MATCH($E2031,Anvendelseskode!$A:$A,0))</f>
        <v>Række-, kæde og dobbelthuse</v>
      </c>
      <c r="N2031" s="1" t="str">
        <f ca="1">INDEX(Anvendelseskode!D:D,MATCH($E2031,Anvendelseskode!$A:$A,0))</f>
        <v>Private husholdninger</v>
      </c>
      <c r="O2031" s="1" t="str">
        <f ca="1">IFERROR(INDEX(SBi!$2:$2,MATCH(G2031,SBi!$1:$1,1)),SBi!$K$2)</f>
        <v>1973-1978</v>
      </c>
      <c r="P2031" s="1">
        <f ca="1">IFERROR(INDEX(SBi!$C$3:$K$28,MATCH(E2031,SBi!$B$3:$B$28,0),MATCH(O2031,SBi!$C$2:$K$2,0)),0)</f>
        <v>112.6</v>
      </c>
      <c r="Q2031" s="19">
        <f t="shared" ca="1" si="411"/>
        <v>12.273399999999999</v>
      </c>
      <c r="R2031" s="19" t="str">
        <f ca="1">IFERROR(INDEX(VpD!$2:$2,MATCH(G2031,VpD!$1:$1,1)),VpD!$I$2)</f>
        <v>1973-1978</v>
      </c>
      <c r="S2031" s="1">
        <f ca="1">IFERROR(INDEX(VpD!$C$3:$I$27,MATCH(E2031,VpD!$B$3:$B$27,0),MATCH(R2031,VpD!$C$2:$I$2,0)),0)</f>
        <v>98</v>
      </c>
      <c r="T2031" s="19">
        <f t="shared" ca="1" si="412"/>
        <v>10.682</v>
      </c>
      <c r="U2031" s="14" t="str">
        <f t="shared" ca="1" si="413"/>
        <v xml:space="preserve">713461.41 </v>
      </c>
      <c r="V2031" s="14" t="str">
        <f t="shared" ca="1" si="414"/>
        <v>6169693.27</v>
      </c>
      <c r="W2031" s="14" t="str">
        <f t="shared" ca="1" si="415"/>
        <v>POINT(713461.41 6169693.27)</v>
      </c>
      <c r="X2031" s="14" t="str">
        <f>IFERROR(INDEX(BygningOmraade!B:B,MATCH(A2031,BygningOmraade!A:A,0)),"")</f>
        <v/>
      </c>
    </row>
    <row r="2032" spans="1:24" s="14" customFormat="1" x14ac:dyDescent="0.25">
      <c r="A2032" s="14">
        <f t="shared" si="403"/>
        <v>2032</v>
      </c>
      <c r="B2032" s="14" t="str">
        <f t="shared" ca="1" si="404"/>
        <v>77d2d209-21ea-4e1d-a054-eb231ac40c36</v>
      </c>
      <c r="C2032" s="14" t="str">
        <f t="shared" ca="1" si="405"/>
        <v>0a3f507e-1e3a-32b8-e044-0003ba298018</v>
      </c>
      <c r="D2032" s="14">
        <f t="shared" ca="1" si="406"/>
        <v>995041</v>
      </c>
      <c r="E2032" s="1">
        <f t="shared" ca="1" si="407"/>
        <v>120</v>
      </c>
      <c r="F2032" s="1">
        <f t="shared" ca="1" si="408"/>
        <v>147</v>
      </c>
      <c r="G2032" s="1">
        <f t="shared" ca="1" si="409"/>
        <v>1971</v>
      </c>
      <c r="H2032" s="1" t="str">
        <f ca="1">IFERROR(INDEX(Varmeinstallation!B:B,MATCH(INDIRECT($A$1&amp;"L"&amp;A2032)*1,Varmeinstallation!A:A,0)),"Ingen varmeinstallationer")</f>
        <v>Centralvarme fra eget anlæg, et-kammer fyr</v>
      </c>
      <c r="I2032" s="1" t="str">
        <f ca="1">IFERROR(INDEX(Opvarmningsmiddel!B:B,MATCH(INDIRECT($A$1&amp;"M"&amp;A2032)*1,Opvarmningsmiddel!A:A,0)),"")</f>
        <v>Naturgas</v>
      </c>
      <c r="J2032" s="1">
        <f t="shared" ca="1" si="410"/>
        <v>0</v>
      </c>
      <c r="K2032" s="1" t="str">
        <f ca="1">IFERROR(INDEX(Relationstabel!$C$3:$K$10,MATCH(VALUE(INDIRECT($A$1&amp;"L"&amp;A2032)),Relationstabel!$A$3:$A$10,0),MATCH(IFERROR(VALUE(INDIRECT($A$1&amp;"M"&amp;A2032)),0),Relationstabel!$C$1:$K$1,0)),"Ingen varmeinstallationer")</f>
        <v>Naturgas</v>
      </c>
      <c r="L2032" s="1" t="str">
        <f ca="1">INDEX(Anvendelseskode!B:B,MATCH($E2032,Anvendelseskode!$A:$A,0))</f>
        <v>Fritliggende enfamilieshus (parcelhus)</v>
      </c>
      <c r="M2032" s="1" t="str">
        <f ca="1">INDEX(Anvendelseskode!C:C,MATCH($E2032,Anvendelseskode!$A:$A,0))</f>
        <v>Parcelhuse</v>
      </c>
      <c r="N2032" s="1" t="str">
        <f ca="1">INDEX(Anvendelseskode!D:D,MATCH($E2032,Anvendelseskode!$A:$A,0))</f>
        <v>Private husholdninger</v>
      </c>
      <c r="O2032" s="1" t="str">
        <f ca="1">IFERROR(INDEX(SBi!$2:$2,MATCH(G2032,SBi!$1:$1,1)),SBi!$K$2)</f>
        <v>1961-1972</v>
      </c>
      <c r="P2032" s="1">
        <f ca="1">IFERROR(INDEX(SBi!$C$3:$K$28,MATCH(E2032,SBi!$B$3:$B$28,0),MATCH(O2032,SBi!$C$2:$K$2,0)),0)</f>
        <v>134.30000000000001</v>
      </c>
      <c r="Q2032" s="19">
        <f t="shared" ca="1" si="411"/>
        <v>19.742100000000001</v>
      </c>
      <c r="R2032" s="19" t="str">
        <f ca="1">IFERROR(INDEX(VpD!$2:$2,MATCH(G2032,VpD!$1:$1,1)),VpD!$I$2)</f>
        <v>1961-1972</v>
      </c>
      <c r="S2032" s="1">
        <f ca="1">IFERROR(INDEX(VpD!$C$3:$I$27,MATCH(E2032,VpD!$B$3:$B$27,0),MATCH(R2032,VpD!$C$2:$I$2,0)),0)</f>
        <v>143</v>
      </c>
      <c r="T2032" s="19">
        <f t="shared" ca="1" si="412"/>
        <v>21.021000000000001</v>
      </c>
      <c r="U2032" s="14" t="str">
        <f t="shared" ca="1" si="413"/>
        <v xml:space="preserve">711710.96 </v>
      </c>
      <c r="V2032" s="14" t="str">
        <f t="shared" ca="1" si="414"/>
        <v>6171590.24</v>
      </c>
      <c r="W2032" s="14" t="str">
        <f t="shared" ca="1" si="415"/>
        <v>POINT(711710.96 6171590.24)</v>
      </c>
      <c r="X2032" s="14" t="str">
        <f>IFERROR(INDEX(BygningOmraade!B:B,MATCH(A2032,BygningOmraade!A:A,0)),"")</f>
        <v/>
      </c>
    </row>
    <row r="2033" spans="1:24" s="14" customFormat="1" x14ac:dyDescent="0.25">
      <c r="A2033" s="14">
        <f t="shared" si="403"/>
        <v>2033</v>
      </c>
      <c r="B2033" s="14" t="str">
        <f t="shared" ca="1" si="404"/>
        <v>77fb7915-d4da-41b5-9370-fc8331bc7272</v>
      </c>
      <c r="C2033" s="14" t="str">
        <f t="shared" ca="1" si="405"/>
        <v>0a3f507e-2112-32b8-e044-0003ba298018</v>
      </c>
      <c r="D2033" s="14">
        <f t="shared" ca="1" si="406"/>
        <v>996736</v>
      </c>
      <c r="E2033" s="1">
        <f t="shared" ca="1" si="407"/>
        <v>120</v>
      </c>
      <c r="F2033" s="1">
        <f t="shared" ca="1" si="408"/>
        <v>130</v>
      </c>
      <c r="G2033" s="1">
        <f t="shared" ca="1" si="409"/>
        <v>1981</v>
      </c>
      <c r="H2033" s="1" t="str">
        <f ca="1">IFERROR(INDEX(Varmeinstallation!B:B,MATCH(INDIRECT($A$1&amp;"L"&amp;A2033)*1,Varmeinstallation!A:A,0)),"Ingen varmeinstallationer")</f>
        <v>Centralvarme fra eget anlæg, et-kammer fyr</v>
      </c>
      <c r="I2033" s="1" t="str">
        <f ca="1">IFERROR(INDEX(Opvarmningsmiddel!B:B,MATCH(INDIRECT($A$1&amp;"M"&amp;A2033)*1,Opvarmningsmiddel!A:A,0)),"")</f>
        <v>Naturgas</v>
      </c>
      <c r="J2033" s="1">
        <f t="shared" ca="1" si="410"/>
        <v>4</v>
      </c>
      <c r="K2033" s="1" t="str">
        <f ca="1">IFERROR(INDEX(Relationstabel!$C$3:$K$10,MATCH(VALUE(INDIRECT($A$1&amp;"L"&amp;A2033)),Relationstabel!$A$3:$A$10,0),MATCH(IFERROR(VALUE(INDIRECT($A$1&amp;"M"&amp;A2033)),0),Relationstabel!$C$1:$K$1,0)),"Ingen varmeinstallationer")</f>
        <v>Naturgas</v>
      </c>
      <c r="L2033" s="1" t="str">
        <f ca="1">INDEX(Anvendelseskode!B:B,MATCH($E2033,Anvendelseskode!$A:$A,0))</f>
        <v>Fritliggende enfamilieshus (parcelhus)</v>
      </c>
      <c r="M2033" s="1" t="str">
        <f ca="1">INDEX(Anvendelseskode!C:C,MATCH($E2033,Anvendelseskode!$A:$A,0))</f>
        <v>Parcelhuse</v>
      </c>
      <c r="N2033" s="1" t="str">
        <f ca="1">INDEX(Anvendelseskode!D:D,MATCH($E2033,Anvendelseskode!$A:$A,0))</f>
        <v>Private husholdninger</v>
      </c>
      <c r="O2033" s="1" t="str">
        <f ca="1">IFERROR(INDEX(SBi!$2:$2,MATCH(G2033,SBi!$1:$1,1)),SBi!$K$2)</f>
        <v>1979-1998</v>
      </c>
      <c r="P2033" s="1">
        <f ca="1">IFERROR(INDEX(SBi!$C$3:$K$28,MATCH(E2033,SBi!$B$3:$B$28,0),MATCH(O2033,SBi!$C$2:$K$2,0)),0)</f>
        <v>105.4</v>
      </c>
      <c r="Q2033" s="19">
        <f t="shared" ca="1" si="411"/>
        <v>13.702</v>
      </c>
      <c r="R2033" s="19" t="str">
        <f ca="1">IFERROR(INDEX(VpD!$2:$2,MATCH(G2033,VpD!$1:$1,1)),VpD!$I$2)</f>
        <v>1979-1998</v>
      </c>
      <c r="S2033" s="1">
        <f ca="1">IFERROR(INDEX(VpD!$C$3:$I$27,MATCH(E2033,VpD!$B$3:$B$27,0),MATCH(R2033,VpD!$C$2:$I$2,0)),0)</f>
        <v>90</v>
      </c>
      <c r="T2033" s="19">
        <f t="shared" ca="1" si="412"/>
        <v>11.7</v>
      </c>
      <c r="U2033" s="14" t="str">
        <f t="shared" ca="1" si="413"/>
        <v xml:space="preserve">713506.71 </v>
      </c>
      <c r="V2033" s="14" t="str">
        <f t="shared" ca="1" si="414"/>
        <v>6169005.39</v>
      </c>
      <c r="W2033" s="14" t="str">
        <f t="shared" ca="1" si="415"/>
        <v>POINT(713506.71 6169005.39)</v>
      </c>
      <c r="X2033" s="14" t="str">
        <f>IFERROR(INDEX(BygningOmraade!B:B,MATCH(A2033,BygningOmraade!A:A,0)),"")</f>
        <v/>
      </c>
    </row>
    <row r="2034" spans="1:24" s="14" customFormat="1" x14ac:dyDescent="0.25">
      <c r="A2034" s="14">
        <f t="shared" si="403"/>
        <v>2034</v>
      </c>
      <c r="B2034" s="14" t="str">
        <f t="shared" ca="1" si="404"/>
        <v>78031dc5-7aaf-4582-8d90-9bd15c992192</v>
      </c>
      <c r="C2034" s="14" t="str">
        <f t="shared" ca="1" si="405"/>
        <v>0a3f507e-1783-32b8-e044-0003ba298018</v>
      </c>
      <c r="D2034" s="14">
        <f t="shared" ca="1" si="406"/>
        <v>997657</v>
      </c>
      <c r="E2034" s="1">
        <f t="shared" ca="1" si="407"/>
        <v>120</v>
      </c>
      <c r="F2034" s="1">
        <f t="shared" ca="1" si="408"/>
        <v>109</v>
      </c>
      <c r="G2034" s="1">
        <f t="shared" ca="1" si="409"/>
        <v>1962</v>
      </c>
      <c r="H2034" s="1" t="str">
        <f ca="1">IFERROR(INDEX(Varmeinstallation!B:B,MATCH(INDIRECT($A$1&amp;"L"&amp;A2034)*1,Varmeinstallation!A:A,0)),"Ingen varmeinstallationer")</f>
        <v>Varmepumpe</v>
      </c>
      <c r="I2034" s="1" t="str">
        <f ca="1">IFERROR(INDEX(Opvarmningsmiddel!B:B,MATCH(INDIRECT($A$1&amp;"M"&amp;A2034)*1,Opvarmningsmiddel!A:A,0)),"")</f>
        <v>Elektricitet</v>
      </c>
      <c r="J2034" s="1">
        <f t="shared" ca="1" si="410"/>
        <v>0</v>
      </c>
      <c r="K2034" s="1" t="str">
        <f ca="1">IFERROR(INDEX(Relationstabel!$C$3:$K$10,MATCH(VALUE(INDIRECT($A$1&amp;"L"&amp;A2034)),Relationstabel!$A$3:$A$10,0),MATCH(IFERROR(VALUE(INDIRECT($A$1&amp;"M"&amp;A2034)),0),Relationstabel!$C$1:$K$1,0)),"Ingen varmeinstallationer")</f>
        <v>Varmepumpe</v>
      </c>
      <c r="L2034" s="1" t="str">
        <f ca="1">INDEX(Anvendelseskode!B:B,MATCH($E2034,Anvendelseskode!$A:$A,0))</f>
        <v>Fritliggende enfamilieshus (parcelhus)</v>
      </c>
      <c r="M2034" s="1" t="str">
        <f ca="1">INDEX(Anvendelseskode!C:C,MATCH($E2034,Anvendelseskode!$A:$A,0))</f>
        <v>Parcelhuse</v>
      </c>
      <c r="N2034" s="1" t="str">
        <f ca="1">INDEX(Anvendelseskode!D:D,MATCH($E2034,Anvendelseskode!$A:$A,0))</f>
        <v>Private husholdninger</v>
      </c>
      <c r="O2034" s="1" t="str">
        <f ca="1">IFERROR(INDEX(SBi!$2:$2,MATCH(G2034,SBi!$1:$1,1)),SBi!$K$2)</f>
        <v>1961-1972</v>
      </c>
      <c r="P2034" s="1">
        <f ca="1">IFERROR(INDEX(SBi!$C$3:$K$28,MATCH(E2034,SBi!$B$3:$B$28,0),MATCH(O2034,SBi!$C$2:$K$2,0)),0)</f>
        <v>134.30000000000001</v>
      </c>
      <c r="Q2034" s="19">
        <f t="shared" ca="1" si="411"/>
        <v>14.6387</v>
      </c>
      <c r="R2034" s="19" t="str">
        <f ca="1">IFERROR(INDEX(VpD!$2:$2,MATCH(G2034,VpD!$1:$1,1)),VpD!$I$2)</f>
        <v>1961-1972</v>
      </c>
      <c r="S2034" s="1">
        <f ca="1">IFERROR(INDEX(VpD!$C$3:$I$27,MATCH(E2034,VpD!$B$3:$B$27,0),MATCH(R2034,VpD!$C$2:$I$2,0)),0)</f>
        <v>143</v>
      </c>
      <c r="T2034" s="19">
        <f t="shared" ca="1" si="412"/>
        <v>15.587</v>
      </c>
      <c r="U2034" s="14" t="str">
        <f t="shared" ca="1" si="413"/>
        <v xml:space="preserve">714185.71 </v>
      </c>
      <c r="V2034" s="14" t="str">
        <f t="shared" ca="1" si="414"/>
        <v>6168889.75</v>
      </c>
      <c r="W2034" s="14" t="str">
        <f t="shared" ca="1" si="415"/>
        <v>POINT(714185.71 6168889.75)</v>
      </c>
      <c r="X2034" s="14" t="str">
        <f>IFERROR(INDEX(BygningOmraade!B:B,MATCH(A2034,BygningOmraade!A:A,0)),"")</f>
        <v/>
      </c>
    </row>
    <row r="2035" spans="1:24" s="14" customFormat="1" x14ac:dyDescent="0.25">
      <c r="A2035" s="14">
        <f t="shared" si="403"/>
        <v>2035</v>
      </c>
      <c r="B2035" s="14" t="str">
        <f t="shared" ca="1" si="404"/>
        <v>780e1151-48df-4d68-9a35-55b4f4bd57db</v>
      </c>
      <c r="C2035" s="14" t="str">
        <f t="shared" ca="1" si="405"/>
        <v>0a3f507e-1907-32b8-e044-0003ba298018</v>
      </c>
      <c r="D2035" s="14">
        <f t="shared" ca="1" si="406"/>
        <v>994259</v>
      </c>
      <c r="E2035" s="1">
        <f t="shared" ca="1" si="407"/>
        <v>120</v>
      </c>
      <c r="F2035" s="1">
        <f t="shared" ca="1" si="408"/>
        <v>136</v>
      </c>
      <c r="G2035" s="1">
        <f t="shared" ca="1" si="409"/>
        <v>1969</v>
      </c>
      <c r="H2035" s="1" t="str">
        <f ca="1">IFERROR(INDEX(Varmeinstallation!B:B,MATCH(INDIRECT($A$1&amp;"L"&amp;A2035)*1,Varmeinstallation!A:A,0)),"Ingen varmeinstallationer")</f>
        <v>Fjernvarme/blokvarme (radiatorsystemer eller varmluftanlæg)</v>
      </c>
      <c r="I2035" s="1" t="str">
        <f ca="1">IFERROR(INDEX(Opvarmningsmiddel!B:B,MATCH(INDIRECT($A$1&amp;"M"&amp;A2035)*1,Opvarmningsmiddel!A:A,0)),"")</f>
        <v/>
      </c>
      <c r="J2035" s="1">
        <f t="shared" ca="1" si="410"/>
        <v>0</v>
      </c>
      <c r="K2035" s="1" t="str">
        <f ca="1">IFERROR(INDEX(Relationstabel!$C$3:$K$10,MATCH(VALUE(INDIRECT($A$1&amp;"L"&amp;A2035)),Relationstabel!$A$3:$A$10,0),MATCH(IFERROR(VALUE(INDIRECT($A$1&amp;"M"&amp;A2035)),0),Relationstabel!$C$1:$K$1,0)),"Ingen varmeinstallationer")</f>
        <v>Fjernvarme/ Blokvarme</v>
      </c>
      <c r="L2035" s="1" t="str">
        <f ca="1">INDEX(Anvendelseskode!B:B,MATCH($E2035,Anvendelseskode!$A:$A,0))</f>
        <v>Fritliggende enfamilieshus (parcelhus)</v>
      </c>
      <c r="M2035" s="1" t="str">
        <f ca="1">INDEX(Anvendelseskode!C:C,MATCH($E2035,Anvendelseskode!$A:$A,0))</f>
        <v>Parcelhuse</v>
      </c>
      <c r="N2035" s="1" t="str">
        <f ca="1">INDEX(Anvendelseskode!D:D,MATCH($E2035,Anvendelseskode!$A:$A,0))</f>
        <v>Private husholdninger</v>
      </c>
      <c r="O2035" s="1" t="str">
        <f ca="1">IFERROR(INDEX(SBi!$2:$2,MATCH(G2035,SBi!$1:$1,1)),SBi!$K$2)</f>
        <v>1961-1972</v>
      </c>
      <c r="P2035" s="1">
        <f ca="1">IFERROR(INDEX(SBi!$C$3:$K$28,MATCH(E2035,SBi!$B$3:$B$28,0),MATCH(O2035,SBi!$C$2:$K$2,0)),0)</f>
        <v>134.30000000000001</v>
      </c>
      <c r="Q2035" s="19">
        <f t="shared" ca="1" si="411"/>
        <v>18.264800000000005</v>
      </c>
      <c r="R2035" s="19" t="str">
        <f ca="1">IFERROR(INDEX(VpD!$2:$2,MATCH(G2035,VpD!$1:$1,1)),VpD!$I$2)</f>
        <v>1961-1972</v>
      </c>
      <c r="S2035" s="1">
        <f ca="1">IFERROR(INDEX(VpD!$C$3:$I$27,MATCH(E2035,VpD!$B$3:$B$27,0),MATCH(R2035,VpD!$C$2:$I$2,0)),0)</f>
        <v>143</v>
      </c>
      <c r="T2035" s="19">
        <f t="shared" ca="1" si="412"/>
        <v>19.448</v>
      </c>
      <c r="U2035" s="14" t="str">
        <f t="shared" ca="1" si="413"/>
        <v xml:space="preserve">711340.9 </v>
      </c>
      <c r="V2035" s="14" t="str">
        <f t="shared" ca="1" si="414"/>
        <v>6172054.39</v>
      </c>
      <c r="W2035" s="14" t="str">
        <f t="shared" ca="1" si="415"/>
        <v>POINT(711340.9 6172054.39)</v>
      </c>
      <c r="X2035" s="14" t="str">
        <f>IFERROR(INDEX(BygningOmraade!B:B,MATCH(A2035,BygningOmraade!A:A,0)),"")</f>
        <v/>
      </c>
    </row>
    <row r="2036" spans="1:24" s="14" customFormat="1" x14ac:dyDescent="0.25">
      <c r="A2036" s="14">
        <f t="shared" si="403"/>
        <v>2036</v>
      </c>
      <c r="B2036" s="14" t="str">
        <f t="shared" ca="1" si="404"/>
        <v>7815ba5e-c7a3-4bdc-bab2-8ab5c59222b6</v>
      </c>
      <c r="C2036" s="14" t="str">
        <f t="shared" ca="1" si="405"/>
        <v>0a3f507e-15ea-32b8-e044-0003ba298018</v>
      </c>
      <c r="D2036" s="14">
        <f t="shared" ca="1" si="406"/>
        <v>995058</v>
      </c>
      <c r="E2036" s="1">
        <f t="shared" ca="1" si="407"/>
        <v>120</v>
      </c>
      <c r="F2036" s="1">
        <f t="shared" ca="1" si="408"/>
        <v>155</v>
      </c>
      <c r="G2036" s="1">
        <f t="shared" ca="1" si="409"/>
        <v>1954</v>
      </c>
      <c r="H2036" s="1" t="str">
        <f ca="1">IFERROR(INDEX(Varmeinstallation!B:B,MATCH(INDIRECT($A$1&amp;"L"&amp;A2036)*1,Varmeinstallation!A:A,0)),"Ingen varmeinstallationer")</f>
        <v>Centralvarme fra eget anlæg, et-kammer fyr</v>
      </c>
      <c r="I2036" s="1" t="str">
        <f ca="1">IFERROR(INDEX(Opvarmningsmiddel!B:B,MATCH(INDIRECT($A$1&amp;"M"&amp;A2036)*1,Opvarmningsmiddel!A:A,0)),"")</f>
        <v>Naturgas</v>
      </c>
      <c r="J2036" s="1">
        <f t="shared" ca="1" si="410"/>
        <v>2</v>
      </c>
      <c r="K2036" s="1" t="str">
        <f ca="1">IFERROR(INDEX(Relationstabel!$C$3:$K$10,MATCH(VALUE(INDIRECT($A$1&amp;"L"&amp;A2036)),Relationstabel!$A$3:$A$10,0),MATCH(IFERROR(VALUE(INDIRECT($A$1&amp;"M"&amp;A2036)),0),Relationstabel!$C$1:$K$1,0)),"Ingen varmeinstallationer")</f>
        <v>Naturgas</v>
      </c>
      <c r="L2036" s="1" t="str">
        <f ca="1">INDEX(Anvendelseskode!B:B,MATCH($E2036,Anvendelseskode!$A:$A,0))</f>
        <v>Fritliggende enfamilieshus (parcelhus)</v>
      </c>
      <c r="M2036" s="1" t="str">
        <f ca="1">INDEX(Anvendelseskode!C:C,MATCH($E2036,Anvendelseskode!$A:$A,0))</f>
        <v>Parcelhuse</v>
      </c>
      <c r="N2036" s="1" t="str">
        <f ca="1">INDEX(Anvendelseskode!D:D,MATCH($E2036,Anvendelseskode!$A:$A,0))</f>
        <v>Private husholdninger</v>
      </c>
      <c r="O2036" s="1" t="str">
        <f ca="1">IFERROR(INDEX(SBi!$2:$2,MATCH(G2036,SBi!$1:$1,1)),SBi!$K$2)</f>
        <v>1951-1960</v>
      </c>
      <c r="P2036" s="1">
        <f ca="1">IFERROR(INDEX(SBi!$C$3:$K$28,MATCH(E2036,SBi!$B$3:$B$28,0),MATCH(O2036,SBi!$C$2:$K$2,0)),0)</f>
        <v>154.9</v>
      </c>
      <c r="Q2036" s="19">
        <f t="shared" ca="1" si="411"/>
        <v>24.009499999999999</v>
      </c>
      <c r="R2036" s="19" t="str">
        <f ca="1">IFERROR(INDEX(VpD!$2:$2,MATCH(G2036,VpD!$1:$1,1)),VpD!$I$2)</f>
        <v>1951-1960</v>
      </c>
      <c r="S2036" s="1">
        <f ca="1">IFERROR(INDEX(VpD!$C$3:$I$27,MATCH(E2036,VpD!$B$3:$B$27,0),MATCH(R2036,VpD!$C$2:$I$2,0)),0)</f>
        <v>204</v>
      </c>
      <c r="T2036" s="19">
        <f t="shared" ca="1" si="412"/>
        <v>31.62</v>
      </c>
      <c r="U2036" s="14" t="str">
        <f t="shared" ca="1" si="413"/>
        <v xml:space="preserve">711729.16 </v>
      </c>
      <c r="V2036" s="14" t="str">
        <f t="shared" ca="1" si="414"/>
        <v>6170608.43</v>
      </c>
      <c r="W2036" s="14" t="str">
        <f t="shared" ca="1" si="415"/>
        <v>POINT(711729.16 6170608.43)</v>
      </c>
      <c r="X2036" s="14" t="str">
        <f>IFERROR(INDEX(BygningOmraade!B:B,MATCH(A2036,BygningOmraade!A:A,0)),"")</f>
        <v/>
      </c>
    </row>
    <row r="2037" spans="1:24" s="14" customFormat="1" x14ac:dyDescent="0.25">
      <c r="A2037" s="14">
        <f t="shared" si="403"/>
        <v>2037</v>
      </c>
      <c r="B2037" s="14" t="str">
        <f t="shared" ca="1" si="404"/>
        <v>781942bd-6a7c-4d30-b4cb-9fa15cf11b0d</v>
      </c>
      <c r="C2037" s="14" t="str">
        <f t="shared" ca="1" si="405"/>
        <v>0a3f507e-185e-32b8-e044-0003ba298018</v>
      </c>
      <c r="D2037" s="14">
        <f t="shared" ca="1" si="406"/>
        <v>996468</v>
      </c>
      <c r="E2037" s="1">
        <f t="shared" ca="1" si="407"/>
        <v>120</v>
      </c>
      <c r="F2037" s="1">
        <f t="shared" ca="1" si="408"/>
        <v>177</v>
      </c>
      <c r="G2037" s="1">
        <f t="shared" ca="1" si="409"/>
        <v>2007</v>
      </c>
      <c r="H2037" s="1" t="str">
        <f ca="1">IFERROR(INDEX(Varmeinstallation!B:B,MATCH(INDIRECT($A$1&amp;"L"&amp;A2037)*1,Varmeinstallation!A:A,0)),"Ingen varmeinstallationer")</f>
        <v>Centralvarme fra eget anlæg, et-kammer fyr</v>
      </c>
      <c r="I2037" s="1" t="str">
        <f ca="1">IFERROR(INDEX(Opvarmningsmiddel!B:B,MATCH(INDIRECT($A$1&amp;"M"&amp;A2037)*1,Opvarmningsmiddel!A:A,0)),"")</f>
        <v>Naturgas</v>
      </c>
      <c r="J2037" s="1">
        <f t="shared" ca="1" si="410"/>
        <v>90</v>
      </c>
      <c r="K2037" s="1" t="str">
        <f ca="1">IFERROR(INDEX(Relationstabel!$C$3:$K$10,MATCH(VALUE(INDIRECT($A$1&amp;"L"&amp;A2037)),Relationstabel!$A$3:$A$10,0),MATCH(IFERROR(VALUE(INDIRECT($A$1&amp;"M"&amp;A2037)),0),Relationstabel!$C$1:$K$1,0)),"Ingen varmeinstallationer")</f>
        <v>Naturgas</v>
      </c>
      <c r="L2037" s="1" t="str">
        <f ca="1">INDEX(Anvendelseskode!B:B,MATCH($E2037,Anvendelseskode!$A:$A,0))</f>
        <v>Fritliggende enfamilieshus (parcelhus)</v>
      </c>
      <c r="M2037" s="1" t="str">
        <f ca="1">INDEX(Anvendelseskode!C:C,MATCH($E2037,Anvendelseskode!$A:$A,0))</f>
        <v>Parcelhuse</v>
      </c>
      <c r="N2037" s="1" t="str">
        <f ca="1">INDEX(Anvendelseskode!D:D,MATCH($E2037,Anvendelseskode!$A:$A,0))</f>
        <v>Private husholdninger</v>
      </c>
      <c r="O2037" s="1" t="str">
        <f ca="1">IFERROR(INDEX(SBi!$2:$2,MATCH(G2037,SBi!$1:$1,1)),SBi!$K$2)</f>
        <v>Efter 2006</v>
      </c>
      <c r="P2037" s="1">
        <f ca="1">IFERROR(INDEX(SBi!$C$3:$K$28,MATCH(E2037,SBi!$B$3:$B$28,0),MATCH(O2037,SBi!$C$2:$K$2,0)),0)</f>
        <v>67.3</v>
      </c>
      <c r="Q2037" s="19">
        <f t="shared" ca="1" si="411"/>
        <v>11.912100000000001</v>
      </c>
      <c r="R2037" s="19" t="str">
        <f ca="1">IFERROR(INDEX(VpD!$2:$2,MATCH(G2037,VpD!$1:$1,1)),VpD!$I$2)</f>
        <v>&gt;1998</v>
      </c>
      <c r="S2037" s="1">
        <f ca="1">IFERROR(INDEX(VpD!$C$3:$I$27,MATCH(E2037,VpD!$B$3:$B$27,0),MATCH(R2037,VpD!$C$2:$I$2,0)),0)</f>
        <v>72</v>
      </c>
      <c r="T2037" s="19">
        <f t="shared" ca="1" si="412"/>
        <v>12.744</v>
      </c>
      <c r="U2037" s="14" t="str">
        <f t="shared" ca="1" si="413"/>
        <v xml:space="preserve">713315.01 </v>
      </c>
      <c r="V2037" s="14" t="str">
        <f t="shared" ca="1" si="414"/>
        <v>6168662.43</v>
      </c>
      <c r="W2037" s="14" t="str">
        <f t="shared" ca="1" si="415"/>
        <v>POINT(713315.01 6168662.43)</v>
      </c>
      <c r="X2037" s="14" t="str">
        <f>IFERROR(INDEX(BygningOmraade!B:B,MATCH(A2037,BygningOmraade!A:A,0)),"")</f>
        <v/>
      </c>
    </row>
    <row r="2038" spans="1:24" s="14" customFormat="1" x14ac:dyDescent="0.25">
      <c r="A2038" s="14">
        <f t="shared" si="403"/>
        <v>2038</v>
      </c>
      <c r="B2038" s="14" t="str">
        <f t="shared" ca="1" si="404"/>
        <v>781c6255-92fe-473b-94af-036d1103d9ea</v>
      </c>
      <c r="C2038" s="14" t="str">
        <f t="shared" ca="1" si="405"/>
        <v>0a3f507e-1d53-32b8-e044-0003ba298018</v>
      </c>
      <c r="D2038" s="14">
        <f t="shared" ca="1" si="406"/>
        <v>995185</v>
      </c>
      <c r="E2038" s="1">
        <f t="shared" ca="1" si="407"/>
        <v>120</v>
      </c>
      <c r="F2038" s="1">
        <f t="shared" ca="1" si="408"/>
        <v>158</v>
      </c>
      <c r="G2038" s="1">
        <f t="shared" ca="1" si="409"/>
        <v>1988</v>
      </c>
      <c r="H2038" s="1" t="str">
        <f ca="1">IFERROR(INDEX(Varmeinstallation!B:B,MATCH(INDIRECT($A$1&amp;"L"&amp;A2038)*1,Varmeinstallation!A:A,0)),"Ingen varmeinstallationer")</f>
        <v>Centralvarme fra eget anlæg, et-kammer fyr</v>
      </c>
      <c r="I2038" s="1" t="str">
        <f ca="1">IFERROR(INDEX(Opvarmningsmiddel!B:B,MATCH(INDIRECT($A$1&amp;"M"&amp;A2038)*1,Opvarmningsmiddel!A:A,0)),"")</f>
        <v>Naturgas</v>
      </c>
      <c r="J2038" s="1">
        <f t="shared" ca="1" si="410"/>
        <v>80</v>
      </c>
      <c r="K2038" s="1" t="str">
        <f ca="1">IFERROR(INDEX(Relationstabel!$C$3:$K$10,MATCH(VALUE(INDIRECT($A$1&amp;"L"&amp;A2038)),Relationstabel!$A$3:$A$10,0),MATCH(IFERROR(VALUE(INDIRECT($A$1&amp;"M"&amp;A2038)),0),Relationstabel!$C$1:$K$1,0)),"Ingen varmeinstallationer")</f>
        <v>Naturgas</v>
      </c>
      <c r="L2038" s="1" t="str">
        <f ca="1">INDEX(Anvendelseskode!B:B,MATCH($E2038,Anvendelseskode!$A:$A,0))</f>
        <v>Fritliggende enfamilieshus (parcelhus)</v>
      </c>
      <c r="M2038" s="1" t="str">
        <f ca="1">INDEX(Anvendelseskode!C:C,MATCH($E2038,Anvendelseskode!$A:$A,0))</f>
        <v>Parcelhuse</v>
      </c>
      <c r="N2038" s="1" t="str">
        <f ca="1">INDEX(Anvendelseskode!D:D,MATCH($E2038,Anvendelseskode!$A:$A,0))</f>
        <v>Private husholdninger</v>
      </c>
      <c r="O2038" s="1" t="str">
        <f ca="1">IFERROR(INDEX(SBi!$2:$2,MATCH(G2038,SBi!$1:$1,1)),SBi!$K$2)</f>
        <v>1979-1998</v>
      </c>
      <c r="P2038" s="1">
        <f ca="1">IFERROR(INDEX(SBi!$C$3:$K$28,MATCH(E2038,SBi!$B$3:$B$28,0),MATCH(O2038,SBi!$C$2:$K$2,0)),0)</f>
        <v>105.4</v>
      </c>
      <c r="Q2038" s="19">
        <f t="shared" ca="1" si="411"/>
        <v>16.653200000000002</v>
      </c>
      <c r="R2038" s="19" t="str">
        <f ca="1">IFERROR(INDEX(VpD!$2:$2,MATCH(G2038,VpD!$1:$1,1)),VpD!$I$2)</f>
        <v>1979-1998</v>
      </c>
      <c r="S2038" s="1">
        <f ca="1">IFERROR(INDEX(VpD!$C$3:$I$27,MATCH(E2038,VpD!$B$3:$B$27,0),MATCH(R2038,VpD!$C$2:$I$2,0)),0)</f>
        <v>90</v>
      </c>
      <c r="T2038" s="19">
        <f t="shared" ca="1" si="412"/>
        <v>14.22</v>
      </c>
      <c r="U2038" s="14" t="str">
        <f t="shared" ca="1" si="413"/>
        <v xml:space="preserve">711887.77 </v>
      </c>
      <c r="V2038" s="14" t="str">
        <f t="shared" ca="1" si="414"/>
        <v>6170333.69</v>
      </c>
      <c r="W2038" s="14" t="str">
        <f t="shared" ca="1" si="415"/>
        <v>POINT(711887.77 6170333.69)</v>
      </c>
      <c r="X2038" s="14" t="str">
        <f>IFERROR(INDEX(BygningOmraade!B:B,MATCH(A2038,BygningOmraade!A:A,0)),"")</f>
        <v/>
      </c>
    </row>
    <row r="2039" spans="1:24" s="14" customFormat="1" x14ac:dyDescent="0.25">
      <c r="A2039" s="14">
        <f t="shared" si="403"/>
        <v>2039</v>
      </c>
      <c r="B2039" s="14" t="str">
        <f t="shared" ca="1" si="404"/>
        <v>782ec2e1-7cfc-4647-bcf5-6f116b9dd3b4</v>
      </c>
      <c r="C2039" s="14" t="str">
        <f t="shared" ca="1" si="405"/>
        <v>0a3f507e-1553-32b8-e044-0003ba298018</v>
      </c>
      <c r="D2039" s="14">
        <f t="shared" ca="1" si="406"/>
        <v>996678</v>
      </c>
      <c r="E2039" s="1">
        <f t="shared" ca="1" si="407"/>
        <v>130</v>
      </c>
      <c r="F2039" s="1">
        <f t="shared" ca="1" si="408"/>
        <v>104</v>
      </c>
      <c r="G2039" s="1">
        <f t="shared" ca="1" si="409"/>
        <v>1977</v>
      </c>
      <c r="H2039" s="1" t="str">
        <f ca="1">IFERROR(INDEX(Varmeinstallation!B:B,MATCH(INDIRECT($A$1&amp;"L"&amp;A2039)*1,Varmeinstallation!A:A,0)),"Ingen varmeinstallationer")</f>
        <v>Fjernvarme/blokvarme (radiatorsystemer eller varmluftanlæg)</v>
      </c>
      <c r="I2039" s="1" t="str">
        <f ca="1">IFERROR(INDEX(Opvarmningsmiddel!B:B,MATCH(INDIRECT($A$1&amp;"M"&amp;A2039)*1,Opvarmningsmiddel!A:A,0)),"")</f>
        <v/>
      </c>
      <c r="J2039" s="1">
        <f t="shared" ca="1" si="410"/>
        <v>0</v>
      </c>
      <c r="K2039" s="1" t="str">
        <f ca="1">IFERROR(INDEX(Relationstabel!$C$3:$K$10,MATCH(VALUE(INDIRECT($A$1&amp;"L"&amp;A2039)),Relationstabel!$A$3:$A$10,0),MATCH(IFERROR(VALUE(INDIRECT($A$1&amp;"M"&amp;A2039)),0),Relationstabel!$C$1:$K$1,0)),"Ingen varmeinstallationer")</f>
        <v>Fjernvarme/ Blokvarme</v>
      </c>
      <c r="L2039" s="1" t="str">
        <f ca="1">INDEX(Anvendelseskode!B:B,MATCH($E2039,Anvendelseskode!$A:$A,0))</f>
        <v>Række-, kæde-, dobbelthus (lodret adskillelse mellem enhederne)</v>
      </c>
      <c r="M2039" s="1" t="str">
        <f ca="1">INDEX(Anvendelseskode!C:C,MATCH($E2039,Anvendelseskode!$A:$A,0))</f>
        <v>Række-, kæde og dobbelthuse</v>
      </c>
      <c r="N2039" s="1" t="str">
        <f ca="1">INDEX(Anvendelseskode!D:D,MATCH($E2039,Anvendelseskode!$A:$A,0))</f>
        <v>Private husholdninger</v>
      </c>
      <c r="O2039" s="1" t="str">
        <f ca="1">IFERROR(INDEX(SBi!$2:$2,MATCH(G2039,SBi!$1:$1,1)),SBi!$K$2)</f>
        <v>1973-1978</v>
      </c>
      <c r="P2039" s="1">
        <f ca="1">IFERROR(INDEX(SBi!$C$3:$K$28,MATCH(E2039,SBi!$B$3:$B$28,0),MATCH(O2039,SBi!$C$2:$K$2,0)),0)</f>
        <v>112.6</v>
      </c>
      <c r="Q2039" s="19">
        <f t="shared" ca="1" si="411"/>
        <v>11.7104</v>
      </c>
      <c r="R2039" s="19" t="str">
        <f ca="1">IFERROR(INDEX(VpD!$2:$2,MATCH(G2039,VpD!$1:$1,1)),VpD!$I$2)</f>
        <v>1973-1978</v>
      </c>
      <c r="S2039" s="1">
        <f ca="1">IFERROR(INDEX(VpD!$C$3:$I$27,MATCH(E2039,VpD!$B$3:$B$27,0),MATCH(R2039,VpD!$C$2:$I$2,0)),0)</f>
        <v>98</v>
      </c>
      <c r="T2039" s="19">
        <f t="shared" ca="1" si="412"/>
        <v>10.192</v>
      </c>
      <c r="U2039" s="14" t="str">
        <f t="shared" ca="1" si="413"/>
        <v xml:space="preserve">713518.92 </v>
      </c>
      <c r="V2039" s="14" t="str">
        <f t="shared" ca="1" si="414"/>
        <v>6169530.64</v>
      </c>
      <c r="W2039" s="14" t="str">
        <f t="shared" ca="1" si="415"/>
        <v>POINT(713518.92 6169530.64)</v>
      </c>
      <c r="X2039" s="14" t="str">
        <f>IFERROR(INDEX(BygningOmraade!B:B,MATCH(A2039,BygningOmraade!A:A,0)),"")</f>
        <v/>
      </c>
    </row>
    <row r="2040" spans="1:24" s="14" customFormat="1" x14ac:dyDescent="0.25">
      <c r="A2040" s="14">
        <f t="shared" si="403"/>
        <v>2040</v>
      </c>
      <c r="B2040" s="14" t="str">
        <f t="shared" ca="1" si="404"/>
        <v>7832a6b2-e660-4586-98aa-996dc257800f</v>
      </c>
      <c r="C2040" s="14" t="str">
        <f t="shared" ca="1" si="405"/>
        <v>0a3f507e-21f4-32b8-e044-0003ba298018</v>
      </c>
      <c r="D2040" s="14">
        <f t="shared" ca="1" si="406"/>
        <v>996278</v>
      </c>
      <c r="E2040" s="1">
        <f t="shared" ca="1" si="407"/>
        <v>130</v>
      </c>
      <c r="F2040" s="1">
        <f t="shared" ca="1" si="408"/>
        <v>94</v>
      </c>
      <c r="G2040" s="1">
        <f t="shared" ca="1" si="409"/>
        <v>1959</v>
      </c>
      <c r="H2040" s="1" t="str">
        <f ca="1">IFERROR(INDEX(Varmeinstallation!B:B,MATCH(INDIRECT($A$1&amp;"L"&amp;A2040)*1,Varmeinstallation!A:A,0)),"Ingen varmeinstallationer")</f>
        <v>Centralvarme fra eget anlæg, et-kammer fyr</v>
      </c>
      <c r="I2040" s="1" t="str">
        <f ca="1">IFERROR(INDEX(Opvarmningsmiddel!B:B,MATCH(INDIRECT($A$1&amp;"M"&amp;A2040)*1,Opvarmningsmiddel!A:A,0)),"")</f>
        <v>Naturgas</v>
      </c>
      <c r="J2040" s="1">
        <f t="shared" ca="1" si="410"/>
        <v>90</v>
      </c>
      <c r="K2040" s="1" t="str">
        <f ca="1">IFERROR(INDEX(Relationstabel!$C$3:$K$10,MATCH(VALUE(INDIRECT($A$1&amp;"L"&amp;A2040)),Relationstabel!$A$3:$A$10,0),MATCH(IFERROR(VALUE(INDIRECT($A$1&amp;"M"&amp;A2040)),0),Relationstabel!$C$1:$K$1,0)),"Ingen varmeinstallationer")</f>
        <v>Naturgas</v>
      </c>
      <c r="L2040" s="1" t="str">
        <f ca="1">INDEX(Anvendelseskode!B:B,MATCH($E2040,Anvendelseskode!$A:$A,0))</f>
        <v>Række-, kæde-, dobbelthus (lodret adskillelse mellem enhederne)</v>
      </c>
      <c r="M2040" s="1" t="str">
        <f ca="1">INDEX(Anvendelseskode!C:C,MATCH($E2040,Anvendelseskode!$A:$A,0))</f>
        <v>Række-, kæde og dobbelthuse</v>
      </c>
      <c r="N2040" s="1" t="str">
        <f ca="1">INDEX(Anvendelseskode!D:D,MATCH($E2040,Anvendelseskode!$A:$A,0))</f>
        <v>Private husholdninger</v>
      </c>
      <c r="O2040" s="1" t="str">
        <f ca="1">IFERROR(INDEX(SBi!$2:$2,MATCH(G2040,SBi!$1:$1,1)),SBi!$K$2)</f>
        <v>1951-1960</v>
      </c>
      <c r="P2040" s="1">
        <f ca="1">IFERROR(INDEX(SBi!$C$3:$K$28,MATCH(E2040,SBi!$B$3:$B$28,0),MATCH(O2040,SBi!$C$2:$K$2,0)),0)</f>
        <v>142.80000000000001</v>
      </c>
      <c r="Q2040" s="19">
        <f t="shared" ca="1" si="411"/>
        <v>13.423200000000001</v>
      </c>
      <c r="R2040" s="19" t="str">
        <f ca="1">IFERROR(INDEX(VpD!$2:$2,MATCH(G2040,VpD!$1:$1,1)),VpD!$I$2)</f>
        <v>1951-1960</v>
      </c>
      <c r="S2040" s="1">
        <f ca="1">IFERROR(INDEX(VpD!$C$3:$I$27,MATCH(E2040,VpD!$B$3:$B$27,0),MATCH(R2040,VpD!$C$2:$I$2,0)),0)</f>
        <v>162</v>
      </c>
      <c r="T2040" s="19">
        <f t="shared" ca="1" si="412"/>
        <v>15.228</v>
      </c>
      <c r="U2040" s="14" t="str">
        <f t="shared" ca="1" si="413"/>
        <v xml:space="preserve">712962.86 </v>
      </c>
      <c r="V2040" s="14" t="str">
        <f t="shared" ca="1" si="414"/>
        <v>6169256.01</v>
      </c>
      <c r="W2040" s="14" t="str">
        <f t="shared" ca="1" si="415"/>
        <v>POINT(712962.86 6169256.01)</v>
      </c>
      <c r="X2040" s="14" t="str">
        <f>IFERROR(INDEX(BygningOmraade!B:B,MATCH(A2040,BygningOmraade!A:A,0)),"")</f>
        <v/>
      </c>
    </row>
    <row r="2041" spans="1:24" s="14" customFormat="1" x14ac:dyDescent="0.25">
      <c r="A2041" s="14">
        <f t="shared" si="403"/>
        <v>2041</v>
      </c>
      <c r="B2041" s="14" t="str">
        <f t="shared" ca="1" si="404"/>
        <v>7833850d-4fa5-4e2a-b0f9-9b3cdf6b237f</v>
      </c>
      <c r="C2041" s="14" t="str">
        <f t="shared" ca="1" si="405"/>
        <v>0a3f507e-1e20-32b8-e044-0003ba298018</v>
      </c>
      <c r="D2041" s="14">
        <f t="shared" ca="1" si="406"/>
        <v>995606</v>
      </c>
      <c r="E2041" s="1">
        <f t="shared" ca="1" si="407"/>
        <v>120</v>
      </c>
      <c r="F2041" s="1">
        <f t="shared" ca="1" si="408"/>
        <v>110</v>
      </c>
      <c r="G2041" s="1">
        <f t="shared" ca="1" si="409"/>
        <v>1979</v>
      </c>
      <c r="H2041" s="1" t="str">
        <f ca="1">IFERROR(INDEX(Varmeinstallation!B:B,MATCH(INDIRECT($A$1&amp;"L"&amp;A2041)*1,Varmeinstallation!A:A,0)),"Ingen varmeinstallationer")</f>
        <v>Elovne, elpaneler</v>
      </c>
      <c r="I2041" s="1" t="str">
        <f ca="1">IFERROR(INDEX(Opvarmningsmiddel!B:B,MATCH(INDIRECT($A$1&amp;"M"&amp;A2041)*1,Opvarmningsmiddel!A:A,0)),"")</f>
        <v>Elektricitet</v>
      </c>
      <c r="J2041" s="1">
        <f t="shared" ca="1" si="410"/>
        <v>0</v>
      </c>
      <c r="K2041" s="1" t="str">
        <f ca="1">IFERROR(INDEX(Relationstabel!$C$3:$K$10,MATCH(VALUE(INDIRECT($A$1&amp;"L"&amp;A2041)),Relationstabel!$A$3:$A$10,0),MATCH(IFERROR(VALUE(INDIRECT($A$1&amp;"M"&amp;A2041)),0),Relationstabel!$C$1:$K$1,0)),"Ingen varmeinstallationer")</f>
        <v>Elvarme</v>
      </c>
      <c r="L2041" s="1" t="str">
        <f ca="1">INDEX(Anvendelseskode!B:B,MATCH($E2041,Anvendelseskode!$A:$A,0))</f>
        <v>Fritliggende enfamilieshus (parcelhus)</v>
      </c>
      <c r="M2041" s="1" t="str">
        <f ca="1">INDEX(Anvendelseskode!C:C,MATCH($E2041,Anvendelseskode!$A:$A,0))</f>
        <v>Parcelhuse</v>
      </c>
      <c r="N2041" s="1" t="str">
        <f ca="1">INDEX(Anvendelseskode!D:D,MATCH($E2041,Anvendelseskode!$A:$A,0))</f>
        <v>Private husholdninger</v>
      </c>
      <c r="O2041" s="1" t="str">
        <f ca="1">IFERROR(INDEX(SBi!$2:$2,MATCH(G2041,SBi!$1:$1,1)),SBi!$K$2)</f>
        <v>1979-1998</v>
      </c>
      <c r="P2041" s="1">
        <f ca="1">IFERROR(INDEX(SBi!$C$3:$K$28,MATCH(E2041,SBi!$B$3:$B$28,0),MATCH(O2041,SBi!$C$2:$K$2,0)),0)</f>
        <v>105.4</v>
      </c>
      <c r="Q2041" s="19">
        <f t="shared" ca="1" si="411"/>
        <v>11.593999999999999</v>
      </c>
      <c r="R2041" s="19" t="str">
        <f ca="1">IFERROR(INDEX(VpD!$2:$2,MATCH(G2041,VpD!$1:$1,1)),VpD!$I$2)</f>
        <v>1979-1998</v>
      </c>
      <c r="S2041" s="1">
        <f ca="1">IFERROR(INDEX(VpD!$C$3:$I$27,MATCH(E2041,VpD!$B$3:$B$27,0),MATCH(R2041,VpD!$C$2:$I$2,0)),0)</f>
        <v>90</v>
      </c>
      <c r="T2041" s="19">
        <f t="shared" ca="1" si="412"/>
        <v>9.9</v>
      </c>
      <c r="U2041" s="14" t="str">
        <f t="shared" ca="1" si="413"/>
        <v xml:space="preserve">711942.71 </v>
      </c>
      <c r="V2041" s="14" t="str">
        <f t="shared" ca="1" si="414"/>
        <v>6169553.13</v>
      </c>
      <c r="W2041" s="14" t="str">
        <f t="shared" ca="1" si="415"/>
        <v>POINT(711942.71 6169553.13)</v>
      </c>
      <c r="X2041" s="14" t="str">
        <f>IFERROR(INDEX(BygningOmraade!B:B,MATCH(A2041,BygningOmraade!A:A,0)),"")</f>
        <v/>
      </c>
    </row>
    <row r="2042" spans="1:24" s="14" customFormat="1" x14ac:dyDescent="0.25">
      <c r="A2042" s="14">
        <f t="shared" si="403"/>
        <v>2042</v>
      </c>
      <c r="B2042" s="14" t="str">
        <f t="shared" ca="1" si="404"/>
        <v>7853288f-074d-4941-bf19-9ed3b0cc0cd8</v>
      </c>
      <c r="C2042" s="14" t="str">
        <f t="shared" ca="1" si="405"/>
        <v>0a3f507e-1615-32b8-e044-0003ba298018</v>
      </c>
      <c r="D2042" s="14">
        <f t="shared" ca="1" si="406"/>
        <v>996553</v>
      </c>
      <c r="E2042" s="1">
        <f t="shared" ca="1" si="407"/>
        <v>330</v>
      </c>
      <c r="F2042" s="1">
        <f t="shared" ca="1" si="408"/>
        <v>622</v>
      </c>
      <c r="G2042" s="1">
        <f t="shared" ca="1" si="409"/>
        <v>1967</v>
      </c>
      <c r="H2042" s="1" t="str">
        <f ca="1">IFERROR(INDEX(Varmeinstallation!B:B,MATCH(INDIRECT($A$1&amp;"L"&amp;A2042)*1,Varmeinstallation!A:A,0)),"Ingen varmeinstallationer")</f>
        <v>Centralvarme fra eget anlæg, et-kammer fyr</v>
      </c>
      <c r="I2042" s="1" t="str">
        <f ca="1">IFERROR(INDEX(Opvarmningsmiddel!B:B,MATCH(INDIRECT($A$1&amp;"M"&amp;A2042)*1,Opvarmningsmiddel!A:A,0)),"")</f>
        <v>Naturgas</v>
      </c>
      <c r="J2042" s="1">
        <f t="shared" ca="1" si="410"/>
        <v>0</v>
      </c>
      <c r="K2042" s="1" t="str">
        <f ca="1">IFERROR(INDEX(Relationstabel!$C$3:$K$10,MATCH(VALUE(INDIRECT($A$1&amp;"L"&amp;A2042)),Relationstabel!$A$3:$A$10,0),MATCH(IFERROR(VALUE(INDIRECT($A$1&amp;"M"&amp;A2042)),0),Relationstabel!$C$1:$K$1,0)),"Ingen varmeinstallationer")</f>
        <v>Naturgas</v>
      </c>
      <c r="L2042" s="1" t="str">
        <f ca="1">INDEX(Anvendelseskode!B:B,MATCH($E2042,Anvendelseskode!$A:$A,0))</f>
        <v>Bygning til hotel, restaurant, vaskeri, frisør og anden servicevirksomhed</v>
      </c>
      <c r="M2042" s="1" t="str">
        <f ca="1">INDEX(Anvendelseskode!C:C,MATCH($E2042,Anvendelseskode!$A:$A,0))</f>
        <v>Hotel, restauration, frisør o</v>
      </c>
      <c r="N2042" s="1" t="str">
        <f ca="1">INDEX(Anvendelseskode!D:D,MATCH($E2042,Anvendelseskode!$A:$A,0))</f>
        <v>Handel og servicevirksomheder</v>
      </c>
      <c r="O2042" s="1" t="str">
        <f ca="1">IFERROR(INDEX(SBi!$2:$2,MATCH(G2042,SBi!$1:$1,1)),SBi!$K$2)</f>
        <v>1961-1972</v>
      </c>
      <c r="P2042" s="1">
        <f ca="1">IFERROR(INDEX(SBi!$C$3:$K$28,MATCH(E2042,SBi!$B$3:$B$28,0),MATCH(O2042,SBi!$C$2:$K$2,0)),0)</f>
        <v>157.19999999999999</v>
      </c>
      <c r="Q2042" s="19">
        <f t="shared" ca="1" si="411"/>
        <v>97.778399999999991</v>
      </c>
      <c r="R2042" s="19" t="str">
        <f ca="1">IFERROR(INDEX(VpD!$2:$2,MATCH(G2042,VpD!$1:$1,1)),VpD!$I$2)</f>
        <v>1961-1972</v>
      </c>
      <c r="S2042" s="1">
        <f ca="1">IFERROR(INDEX(VpD!$C$3:$I$27,MATCH(E2042,VpD!$B$3:$B$27,0),MATCH(R2042,VpD!$C$2:$I$2,0)),0)</f>
        <v>195</v>
      </c>
      <c r="T2042" s="19">
        <f t="shared" ca="1" si="412"/>
        <v>121.29</v>
      </c>
      <c r="U2042" s="14" t="str">
        <f t="shared" ca="1" si="413"/>
        <v xml:space="preserve">713205.09 </v>
      </c>
      <c r="V2042" s="14" t="str">
        <f t="shared" ca="1" si="414"/>
        <v>6168853.38</v>
      </c>
      <c r="W2042" s="14" t="str">
        <f t="shared" ca="1" si="415"/>
        <v>POINT(713205.09 6168853.38)</v>
      </c>
      <c r="X2042" s="14" t="str">
        <f>IFERROR(INDEX(BygningOmraade!B:B,MATCH(A2042,BygningOmraade!A:A,0)),"")</f>
        <v/>
      </c>
    </row>
    <row r="2043" spans="1:24" s="14" customFormat="1" x14ac:dyDescent="0.25">
      <c r="A2043" s="14">
        <f t="shared" si="403"/>
        <v>2043</v>
      </c>
      <c r="B2043" s="14" t="str">
        <f t="shared" ca="1" si="404"/>
        <v>785cd20b-351c-43da-8a1f-dce840d54798</v>
      </c>
      <c r="C2043" s="14" t="str">
        <f t="shared" ca="1" si="405"/>
        <v>0a3f507e-215e-32b8-e044-0003ba298018</v>
      </c>
      <c r="D2043" s="14">
        <f t="shared" ca="1" si="406"/>
        <v>997123</v>
      </c>
      <c r="E2043" s="1">
        <f t="shared" ca="1" si="407"/>
        <v>130</v>
      </c>
      <c r="F2043" s="1">
        <f t="shared" ca="1" si="408"/>
        <v>112</v>
      </c>
      <c r="G2043" s="1">
        <f t="shared" ca="1" si="409"/>
        <v>1978</v>
      </c>
      <c r="H2043" s="1" t="str">
        <f ca="1">IFERROR(INDEX(Varmeinstallation!B:B,MATCH(INDIRECT($A$1&amp;"L"&amp;A2043)*1,Varmeinstallation!A:A,0)),"Ingen varmeinstallationer")</f>
        <v>Fjernvarme/blokvarme (radiatorsystemer eller varmluftanlæg)</v>
      </c>
      <c r="I2043" s="1" t="str">
        <f ca="1">IFERROR(INDEX(Opvarmningsmiddel!B:B,MATCH(INDIRECT($A$1&amp;"M"&amp;A2043)*1,Opvarmningsmiddel!A:A,0)),"")</f>
        <v/>
      </c>
      <c r="J2043" s="1">
        <f t="shared" ca="1" si="410"/>
        <v>0</v>
      </c>
      <c r="K2043" s="1" t="str">
        <f ca="1">IFERROR(INDEX(Relationstabel!$C$3:$K$10,MATCH(VALUE(INDIRECT($A$1&amp;"L"&amp;A2043)),Relationstabel!$A$3:$A$10,0),MATCH(IFERROR(VALUE(INDIRECT($A$1&amp;"M"&amp;A2043)),0),Relationstabel!$C$1:$K$1,0)),"Ingen varmeinstallationer")</f>
        <v>Fjernvarme/ Blokvarme</v>
      </c>
      <c r="L2043" s="1" t="str">
        <f ca="1">INDEX(Anvendelseskode!B:B,MATCH($E2043,Anvendelseskode!$A:$A,0))</f>
        <v>Række-, kæde-, dobbelthus (lodret adskillelse mellem enhederne)</v>
      </c>
      <c r="M2043" s="1" t="str">
        <f ca="1">INDEX(Anvendelseskode!C:C,MATCH($E2043,Anvendelseskode!$A:$A,0))</f>
        <v>Række-, kæde og dobbelthuse</v>
      </c>
      <c r="N2043" s="1" t="str">
        <f ca="1">INDEX(Anvendelseskode!D:D,MATCH($E2043,Anvendelseskode!$A:$A,0))</f>
        <v>Private husholdninger</v>
      </c>
      <c r="O2043" s="1" t="str">
        <f ca="1">IFERROR(INDEX(SBi!$2:$2,MATCH(G2043,SBi!$1:$1,1)),SBi!$K$2)</f>
        <v>1973-1978</v>
      </c>
      <c r="P2043" s="1">
        <f ca="1">IFERROR(INDEX(SBi!$C$3:$K$28,MATCH(E2043,SBi!$B$3:$B$28,0),MATCH(O2043,SBi!$C$2:$K$2,0)),0)</f>
        <v>112.6</v>
      </c>
      <c r="Q2043" s="19">
        <f t="shared" ca="1" si="411"/>
        <v>12.611199999999998</v>
      </c>
      <c r="R2043" s="19" t="str">
        <f ca="1">IFERROR(INDEX(VpD!$2:$2,MATCH(G2043,VpD!$1:$1,1)),VpD!$I$2)</f>
        <v>1973-1978</v>
      </c>
      <c r="S2043" s="1">
        <f ca="1">IFERROR(INDEX(VpD!$C$3:$I$27,MATCH(E2043,VpD!$B$3:$B$27,0),MATCH(R2043,VpD!$C$2:$I$2,0)),0)</f>
        <v>98</v>
      </c>
      <c r="T2043" s="19">
        <f t="shared" ca="1" si="412"/>
        <v>10.976000000000001</v>
      </c>
      <c r="U2043" s="14" t="str">
        <f t="shared" ca="1" si="413"/>
        <v xml:space="preserve">713777.91 </v>
      </c>
      <c r="V2043" s="14" t="str">
        <f t="shared" ca="1" si="414"/>
        <v>6169537.95</v>
      </c>
      <c r="W2043" s="14" t="str">
        <f t="shared" ca="1" si="415"/>
        <v>POINT(713777.91 6169537.95)</v>
      </c>
      <c r="X2043" s="14" t="str">
        <f>IFERROR(INDEX(BygningOmraade!B:B,MATCH(A2043,BygningOmraade!A:A,0)),"")</f>
        <v/>
      </c>
    </row>
    <row r="2044" spans="1:24" s="14" customFormat="1" x14ac:dyDescent="0.25">
      <c r="A2044" s="14">
        <f t="shared" si="403"/>
        <v>2044</v>
      </c>
      <c r="B2044" s="14" t="str">
        <f t="shared" ca="1" si="404"/>
        <v>78828d55-a953-4401-a63b-61dbdc9e9f19</v>
      </c>
      <c r="C2044" s="14" t="str">
        <f t="shared" ca="1" si="405"/>
        <v>0a3f507e-18a3-32b8-e044-0003ba298018</v>
      </c>
      <c r="D2044" s="14">
        <f t="shared" ca="1" si="406"/>
        <v>994174</v>
      </c>
      <c r="E2044" s="1">
        <f t="shared" ca="1" si="407"/>
        <v>130</v>
      </c>
      <c r="F2044" s="1">
        <f t="shared" ca="1" si="408"/>
        <v>147</v>
      </c>
      <c r="G2044" s="1">
        <f t="shared" ca="1" si="409"/>
        <v>2013</v>
      </c>
      <c r="H2044" s="1" t="str">
        <f ca="1">IFERROR(INDEX(Varmeinstallation!B:B,MATCH(INDIRECT($A$1&amp;"L"&amp;A2044)*1,Varmeinstallation!A:A,0)),"Ingen varmeinstallationer")</f>
        <v>Fjernvarme/blokvarme (radiatorsystemer eller varmluftanlæg)</v>
      </c>
      <c r="I2044" s="1" t="str">
        <f ca="1">IFERROR(INDEX(Opvarmningsmiddel!B:B,MATCH(INDIRECT($A$1&amp;"M"&amp;A2044)*1,Opvarmningsmiddel!A:A,0)),"")</f>
        <v/>
      </c>
      <c r="J2044" s="1">
        <f t="shared" ca="1" si="410"/>
        <v>2</v>
      </c>
      <c r="K2044" s="1" t="str">
        <f ca="1">IFERROR(INDEX(Relationstabel!$C$3:$K$10,MATCH(VALUE(INDIRECT($A$1&amp;"L"&amp;A2044)),Relationstabel!$A$3:$A$10,0),MATCH(IFERROR(VALUE(INDIRECT($A$1&amp;"M"&amp;A2044)),0),Relationstabel!$C$1:$K$1,0)),"Ingen varmeinstallationer")</f>
        <v>Fjernvarme/ Blokvarme</v>
      </c>
      <c r="L2044" s="1" t="str">
        <f ca="1">INDEX(Anvendelseskode!B:B,MATCH($E2044,Anvendelseskode!$A:$A,0))</f>
        <v>Række-, kæde-, dobbelthus (lodret adskillelse mellem enhederne)</v>
      </c>
      <c r="M2044" s="1" t="str">
        <f ca="1">INDEX(Anvendelseskode!C:C,MATCH($E2044,Anvendelseskode!$A:$A,0))</f>
        <v>Række-, kæde og dobbelthuse</v>
      </c>
      <c r="N2044" s="1" t="str">
        <f ca="1">INDEX(Anvendelseskode!D:D,MATCH($E2044,Anvendelseskode!$A:$A,0))</f>
        <v>Private husholdninger</v>
      </c>
      <c r="O2044" s="1" t="str">
        <f ca="1">IFERROR(INDEX(SBi!$2:$2,MATCH(G2044,SBi!$1:$1,1)),SBi!$K$2)</f>
        <v>Efter 2006</v>
      </c>
      <c r="P2044" s="1">
        <f ca="1">IFERROR(INDEX(SBi!$C$3:$K$28,MATCH(E2044,SBi!$B$3:$B$28,0),MATCH(O2044,SBi!$C$2:$K$2,0)),0)</f>
        <v>66.400000000000006</v>
      </c>
      <c r="Q2044" s="19">
        <f t="shared" ca="1" si="411"/>
        <v>9.7608000000000015</v>
      </c>
      <c r="R2044" s="19" t="str">
        <f ca="1">IFERROR(INDEX(VpD!$2:$2,MATCH(G2044,VpD!$1:$1,1)),VpD!$I$2)</f>
        <v>&gt;1998</v>
      </c>
      <c r="S2044" s="1">
        <f ca="1">IFERROR(INDEX(VpD!$C$3:$I$27,MATCH(E2044,VpD!$B$3:$B$27,0),MATCH(R2044,VpD!$C$2:$I$2,0)),0)</f>
        <v>65</v>
      </c>
      <c r="T2044" s="19">
        <f t="shared" ca="1" si="412"/>
        <v>9.5549999999999997</v>
      </c>
      <c r="U2044" s="14" t="str">
        <f t="shared" ca="1" si="413"/>
        <v xml:space="preserve">711401.7 </v>
      </c>
      <c r="V2044" s="14" t="str">
        <f t="shared" ca="1" si="414"/>
        <v>6171700.92</v>
      </c>
      <c r="W2044" s="14" t="str">
        <f t="shared" ca="1" si="415"/>
        <v>POINT(711401.7 6171700.92)</v>
      </c>
      <c r="X2044" s="14" t="str">
        <f>IFERROR(INDEX(BygningOmraade!B:B,MATCH(A2044,BygningOmraade!A:A,0)),"")</f>
        <v/>
      </c>
    </row>
    <row r="2045" spans="1:24" s="14" customFormat="1" x14ac:dyDescent="0.25">
      <c r="A2045" s="14">
        <f t="shared" si="403"/>
        <v>2045</v>
      </c>
      <c r="B2045" s="14" t="str">
        <f t="shared" ca="1" si="404"/>
        <v>7898ec7c-5d54-4b81-8aa6-d80296911f60</v>
      </c>
      <c r="C2045" s="14" t="str">
        <f t="shared" ca="1" si="405"/>
        <v>0a3f507e-1b0b-32b8-e044-0003ba298018</v>
      </c>
      <c r="D2045" s="14">
        <f t="shared" ca="1" si="406"/>
        <v>996136</v>
      </c>
      <c r="E2045" s="1">
        <f t="shared" ca="1" si="407"/>
        <v>120</v>
      </c>
      <c r="F2045" s="1">
        <f t="shared" ca="1" si="408"/>
        <v>141</v>
      </c>
      <c r="G2045" s="1">
        <f t="shared" ca="1" si="409"/>
        <v>1999</v>
      </c>
      <c r="H2045" s="1" t="str">
        <f ca="1">IFERROR(INDEX(Varmeinstallation!B:B,MATCH(INDIRECT($A$1&amp;"L"&amp;A2045)*1,Varmeinstallation!A:A,0)),"Ingen varmeinstallationer")</f>
        <v>Centralvarme fra eget anlæg, et-kammer fyr</v>
      </c>
      <c r="I2045" s="1" t="str">
        <f ca="1">IFERROR(INDEX(Opvarmningsmiddel!B:B,MATCH(INDIRECT($A$1&amp;"M"&amp;A2045)*1,Opvarmningsmiddel!A:A,0)),"")</f>
        <v>Naturgas</v>
      </c>
      <c r="J2045" s="1">
        <f t="shared" ca="1" si="410"/>
        <v>0</v>
      </c>
      <c r="K2045" s="1" t="str">
        <f ca="1">IFERROR(INDEX(Relationstabel!$C$3:$K$10,MATCH(VALUE(INDIRECT($A$1&amp;"L"&amp;A2045)),Relationstabel!$A$3:$A$10,0),MATCH(IFERROR(VALUE(INDIRECT($A$1&amp;"M"&amp;A2045)),0),Relationstabel!$C$1:$K$1,0)),"Ingen varmeinstallationer")</f>
        <v>Naturgas</v>
      </c>
      <c r="L2045" s="1" t="str">
        <f ca="1">INDEX(Anvendelseskode!B:B,MATCH($E2045,Anvendelseskode!$A:$A,0))</f>
        <v>Fritliggende enfamilieshus (parcelhus)</v>
      </c>
      <c r="M2045" s="1" t="str">
        <f ca="1">INDEX(Anvendelseskode!C:C,MATCH($E2045,Anvendelseskode!$A:$A,0))</f>
        <v>Parcelhuse</v>
      </c>
      <c r="N2045" s="1" t="str">
        <f ca="1">INDEX(Anvendelseskode!D:D,MATCH($E2045,Anvendelseskode!$A:$A,0))</f>
        <v>Private husholdninger</v>
      </c>
      <c r="O2045" s="1" t="str">
        <f ca="1">IFERROR(INDEX(SBi!$2:$2,MATCH(G2045,SBi!$1:$1,1)),SBi!$K$2)</f>
        <v>1999-2006</v>
      </c>
      <c r="P2045" s="1">
        <f ca="1">IFERROR(INDEX(SBi!$C$3:$K$28,MATCH(E2045,SBi!$B$3:$B$28,0),MATCH(O2045,SBi!$C$2:$K$2,0)),0)</f>
        <v>83.9</v>
      </c>
      <c r="Q2045" s="19">
        <f t="shared" ca="1" si="411"/>
        <v>11.829900000000002</v>
      </c>
      <c r="R2045" s="19" t="str">
        <f ca="1">IFERROR(INDEX(VpD!$2:$2,MATCH(G2045,VpD!$1:$1,1)),VpD!$I$2)</f>
        <v>&gt;1998</v>
      </c>
      <c r="S2045" s="1">
        <f ca="1">IFERROR(INDEX(VpD!$C$3:$I$27,MATCH(E2045,VpD!$B$3:$B$27,0),MATCH(R2045,VpD!$C$2:$I$2,0)),0)</f>
        <v>72</v>
      </c>
      <c r="T2045" s="19">
        <f t="shared" ca="1" si="412"/>
        <v>10.151999999999999</v>
      </c>
      <c r="U2045" s="14" t="str">
        <f t="shared" ca="1" si="413"/>
        <v xml:space="preserve">713124.78 </v>
      </c>
      <c r="V2045" s="14" t="str">
        <f t="shared" ca="1" si="414"/>
        <v>6169076.99</v>
      </c>
      <c r="W2045" s="14" t="str">
        <f t="shared" ca="1" si="415"/>
        <v>POINT(713124.78 6169076.99)</v>
      </c>
      <c r="X2045" s="14" t="str">
        <f>IFERROR(INDEX(BygningOmraade!B:B,MATCH(A2045,BygningOmraade!A:A,0)),"")</f>
        <v/>
      </c>
    </row>
    <row r="2046" spans="1:24" s="14" customFormat="1" x14ac:dyDescent="0.25">
      <c r="A2046" s="14">
        <f t="shared" si="403"/>
        <v>2046</v>
      </c>
      <c r="B2046" s="14" t="str">
        <f t="shared" ca="1" si="404"/>
        <v>78d11f1b-5ff4-43a7-8363-59396db1a964</v>
      </c>
      <c r="C2046" s="14" t="str">
        <f t="shared" ca="1" si="405"/>
        <v>0a3f507e-1b62-32b8-e044-0003ba298018</v>
      </c>
      <c r="D2046" s="14">
        <f t="shared" ca="1" si="406"/>
        <v>996826</v>
      </c>
      <c r="E2046" s="1">
        <f t="shared" ca="1" si="407"/>
        <v>130</v>
      </c>
      <c r="F2046" s="1">
        <f t="shared" ca="1" si="408"/>
        <v>109</v>
      </c>
      <c r="G2046" s="1">
        <f t="shared" ca="1" si="409"/>
        <v>1978</v>
      </c>
      <c r="H2046" s="1" t="str">
        <f ca="1">IFERROR(INDEX(Varmeinstallation!B:B,MATCH(INDIRECT($A$1&amp;"L"&amp;A2046)*1,Varmeinstallation!A:A,0)),"Ingen varmeinstallationer")</f>
        <v>Fjernvarme/blokvarme (radiatorsystemer eller varmluftanlæg)</v>
      </c>
      <c r="I2046" s="1" t="str">
        <f ca="1">IFERROR(INDEX(Opvarmningsmiddel!B:B,MATCH(INDIRECT($A$1&amp;"M"&amp;A2046)*1,Opvarmningsmiddel!A:A,0)),"")</f>
        <v/>
      </c>
      <c r="J2046" s="1">
        <f t="shared" ca="1" si="410"/>
        <v>0</v>
      </c>
      <c r="K2046" s="1" t="str">
        <f ca="1">IFERROR(INDEX(Relationstabel!$C$3:$K$10,MATCH(VALUE(INDIRECT($A$1&amp;"L"&amp;A2046)),Relationstabel!$A$3:$A$10,0),MATCH(IFERROR(VALUE(INDIRECT($A$1&amp;"M"&amp;A2046)),0),Relationstabel!$C$1:$K$1,0)),"Ingen varmeinstallationer")</f>
        <v>Fjernvarme/ Blokvarme</v>
      </c>
      <c r="L2046" s="1" t="str">
        <f ca="1">INDEX(Anvendelseskode!B:B,MATCH($E2046,Anvendelseskode!$A:$A,0))</f>
        <v>Række-, kæde-, dobbelthus (lodret adskillelse mellem enhederne)</v>
      </c>
      <c r="M2046" s="1" t="str">
        <f ca="1">INDEX(Anvendelseskode!C:C,MATCH($E2046,Anvendelseskode!$A:$A,0))</f>
        <v>Række-, kæde og dobbelthuse</v>
      </c>
      <c r="N2046" s="1" t="str">
        <f ca="1">INDEX(Anvendelseskode!D:D,MATCH($E2046,Anvendelseskode!$A:$A,0))</f>
        <v>Private husholdninger</v>
      </c>
      <c r="O2046" s="1" t="str">
        <f ca="1">IFERROR(INDEX(SBi!$2:$2,MATCH(G2046,SBi!$1:$1,1)),SBi!$K$2)</f>
        <v>1973-1978</v>
      </c>
      <c r="P2046" s="1">
        <f ca="1">IFERROR(INDEX(SBi!$C$3:$K$28,MATCH(E2046,SBi!$B$3:$B$28,0),MATCH(O2046,SBi!$C$2:$K$2,0)),0)</f>
        <v>112.6</v>
      </c>
      <c r="Q2046" s="19">
        <f t="shared" ca="1" si="411"/>
        <v>12.273399999999999</v>
      </c>
      <c r="R2046" s="19" t="str">
        <f ca="1">IFERROR(INDEX(VpD!$2:$2,MATCH(G2046,VpD!$1:$1,1)),VpD!$I$2)</f>
        <v>1973-1978</v>
      </c>
      <c r="S2046" s="1">
        <f ca="1">IFERROR(INDEX(VpD!$C$3:$I$27,MATCH(E2046,VpD!$B$3:$B$27,0),MATCH(R2046,VpD!$C$2:$I$2,0)),0)</f>
        <v>98</v>
      </c>
      <c r="T2046" s="19">
        <f t="shared" ca="1" si="412"/>
        <v>10.682</v>
      </c>
      <c r="U2046" s="14" t="str">
        <f t="shared" ca="1" si="413"/>
        <v xml:space="preserve">713454.82 </v>
      </c>
      <c r="V2046" s="14" t="str">
        <f t="shared" ca="1" si="414"/>
        <v>6169703.57</v>
      </c>
      <c r="W2046" s="14" t="str">
        <f t="shared" ca="1" si="415"/>
        <v>POINT(713454.82 6169703.57)</v>
      </c>
      <c r="X2046" s="14" t="str">
        <f>IFERROR(INDEX(BygningOmraade!B:B,MATCH(A2046,BygningOmraade!A:A,0)),"")</f>
        <v/>
      </c>
    </row>
    <row r="2047" spans="1:24" s="14" customFormat="1" x14ac:dyDescent="0.25">
      <c r="A2047" s="14">
        <f t="shared" si="403"/>
        <v>2047</v>
      </c>
      <c r="B2047" s="14" t="str">
        <f t="shared" ca="1" si="404"/>
        <v>78d5fe74-c69f-4e22-a1dd-bfdd88ca857a</v>
      </c>
      <c r="C2047" s="14" t="str">
        <f t="shared" ca="1" si="405"/>
        <v>0a3f507e-1bed-32b8-e044-0003ba298018</v>
      </c>
      <c r="D2047" s="14">
        <f t="shared" ca="1" si="406"/>
        <v>996641</v>
      </c>
      <c r="E2047" s="1">
        <f t="shared" ca="1" si="407"/>
        <v>120</v>
      </c>
      <c r="F2047" s="1">
        <f t="shared" ca="1" si="408"/>
        <v>116</v>
      </c>
      <c r="G2047" s="1">
        <f t="shared" ca="1" si="409"/>
        <v>1982</v>
      </c>
      <c r="H2047" s="1" t="str">
        <f ca="1">IFERROR(INDEX(Varmeinstallation!B:B,MATCH(INDIRECT($A$1&amp;"L"&amp;A2047)*1,Varmeinstallation!A:A,0)),"Ingen varmeinstallationer")</f>
        <v>Centralvarme fra eget anlæg, et-kammer fyr</v>
      </c>
      <c r="I2047" s="1" t="str">
        <f ca="1">IFERROR(INDEX(Opvarmningsmiddel!B:B,MATCH(INDIRECT($A$1&amp;"M"&amp;A2047)*1,Opvarmningsmiddel!A:A,0)),"")</f>
        <v>Naturgas</v>
      </c>
      <c r="J2047" s="1">
        <f t="shared" ca="1" si="410"/>
        <v>0</v>
      </c>
      <c r="K2047" s="1" t="str">
        <f ca="1">IFERROR(INDEX(Relationstabel!$C$3:$K$10,MATCH(VALUE(INDIRECT($A$1&amp;"L"&amp;A2047)),Relationstabel!$A$3:$A$10,0),MATCH(IFERROR(VALUE(INDIRECT($A$1&amp;"M"&amp;A2047)),0),Relationstabel!$C$1:$K$1,0)),"Ingen varmeinstallationer")</f>
        <v>Naturgas</v>
      </c>
      <c r="L2047" s="1" t="str">
        <f ca="1">INDEX(Anvendelseskode!B:B,MATCH($E2047,Anvendelseskode!$A:$A,0))</f>
        <v>Fritliggende enfamilieshus (parcelhus)</v>
      </c>
      <c r="M2047" s="1" t="str">
        <f ca="1">INDEX(Anvendelseskode!C:C,MATCH($E2047,Anvendelseskode!$A:$A,0))</f>
        <v>Parcelhuse</v>
      </c>
      <c r="N2047" s="1" t="str">
        <f ca="1">INDEX(Anvendelseskode!D:D,MATCH($E2047,Anvendelseskode!$A:$A,0))</f>
        <v>Private husholdninger</v>
      </c>
      <c r="O2047" s="1" t="str">
        <f ca="1">IFERROR(INDEX(SBi!$2:$2,MATCH(G2047,SBi!$1:$1,1)),SBi!$K$2)</f>
        <v>1979-1998</v>
      </c>
      <c r="P2047" s="1">
        <f ca="1">IFERROR(INDEX(SBi!$C$3:$K$28,MATCH(E2047,SBi!$B$3:$B$28,0),MATCH(O2047,SBi!$C$2:$K$2,0)),0)</f>
        <v>105.4</v>
      </c>
      <c r="Q2047" s="19">
        <f t="shared" ca="1" si="411"/>
        <v>12.226400000000002</v>
      </c>
      <c r="R2047" s="19" t="str">
        <f ca="1">IFERROR(INDEX(VpD!$2:$2,MATCH(G2047,VpD!$1:$1,1)),VpD!$I$2)</f>
        <v>1979-1998</v>
      </c>
      <c r="S2047" s="1">
        <f ca="1">IFERROR(INDEX(VpD!$C$3:$I$27,MATCH(E2047,VpD!$B$3:$B$27,0),MATCH(R2047,VpD!$C$2:$I$2,0)),0)</f>
        <v>90</v>
      </c>
      <c r="T2047" s="19">
        <f t="shared" ca="1" si="412"/>
        <v>10.44</v>
      </c>
      <c r="U2047" s="14" t="str">
        <f t="shared" ca="1" si="413"/>
        <v xml:space="preserve">713555.77 </v>
      </c>
      <c r="V2047" s="14" t="str">
        <f t="shared" ca="1" si="414"/>
        <v>6169139.68</v>
      </c>
      <c r="W2047" s="14" t="str">
        <f t="shared" ca="1" si="415"/>
        <v>POINT(713555.77 6169139.68)</v>
      </c>
      <c r="X2047" s="14" t="str">
        <f>IFERROR(INDEX(BygningOmraade!B:B,MATCH(A2047,BygningOmraade!A:A,0)),"")</f>
        <v/>
      </c>
    </row>
    <row r="2048" spans="1:24" s="14" customFormat="1" x14ac:dyDescent="0.25">
      <c r="A2048" s="14">
        <f t="shared" si="403"/>
        <v>2048</v>
      </c>
      <c r="B2048" s="14" t="str">
        <f t="shared" ca="1" si="404"/>
        <v>78dae37e-cc57-423c-8d55-a61c741d4f3c</v>
      </c>
      <c r="C2048" s="14" t="str">
        <f t="shared" ca="1" si="405"/>
        <v>0a3f507e-1879-32b8-e044-0003ba298018</v>
      </c>
      <c r="D2048" s="14">
        <f t="shared" ca="1" si="406"/>
        <v>997370</v>
      </c>
      <c r="E2048" s="1">
        <f t="shared" ca="1" si="407"/>
        <v>120</v>
      </c>
      <c r="F2048" s="1">
        <f t="shared" ca="1" si="408"/>
        <v>185</v>
      </c>
      <c r="G2048" s="1">
        <f t="shared" ca="1" si="409"/>
        <v>2005</v>
      </c>
      <c r="H2048" s="1" t="str">
        <f ca="1">IFERROR(INDEX(Varmeinstallation!B:B,MATCH(INDIRECT($A$1&amp;"L"&amp;A2048)*1,Varmeinstallation!A:A,0)),"Ingen varmeinstallationer")</f>
        <v>Centralvarme fra eget anlæg, et-kammer fyr</v>
      </c>
      <c r="I2048" s="1" t="str">
        <f ca="1">IFERROR(INDEX(Opvarmningsmiddel!B:B,MATCH(INDIRECT($A$1&amp;"M"&amp;A2048)*1,Opvarmningsmiddel!A:A,0)),"")</f>
        <v>Naturgas</v>
      </c>
      <c r="J2048" s="1">
        <f t="shared" ca="1" si="410"/>
        <v>90</v>
      </c>
      <c r="K2048" s="1" t="str">
        <f ca="1">IFERROR(INDEX(Relationstabel!$C$3:$K$10,MATCH(VALUE(INDIRECT($A$1&amp;"L"&amp;A2048)),Relationstabel!$A$3:$A$10,0),MATCH(IFERROR(VALUE(INDIRECT($A$1&amp;"M"&amp;A2048)),0),Relationstabel!$C$1:$K$1,0)),"Ingen varmeinstallationer")</f>
        <v>Naturgas</v>
      </c>
      <c r="L2048" s="1" t="str">
        <f ca="1">INDEX(Anvendelseskode!B:B,MATCH($E2048,Anvendelseskode!$A:$A,0))</f>
        <v>Fritliggende enfamilieshus (parcelhus)</v>
      </c>
      <c r="M2048" s="1" t="str">
        <f ca="1">INDEX(Anvendelseskode!C:C,MATCH($E2048,Anvendelseskode!$A:$A,0))</f>
        <v>Parcelhuse</v>
      </c>
      <c r="N2048" s="1" t="str">
        <f ca="1">INDEX(Anvendelseskode!D:D,MATCH($E2048,Anvendelseskode!$A:$A,0))</f>
        <v>Private husholdninger</v>
      </c>
      <c r="O2048" s="1" t="str">
        <f ca="1">IFERROR(INDEX(SBi!$2:$2,MATCH(G2048,SBi!$1:$1,1)),SBi!$K$2)</f>
        <v>1999-2006</v>
      </c>
      <c r="P2048" s="1">
        <f ca="1">IFERROR(INDEX(SBi!$C$3:$K$28,MATCH(E2048,SBi!$B$3:$B$28,0),MATCH(O2048,SBi!$C$2:$K$2,0)),0)</f>
        <v>83.9</v>
      </c>
      <c r="Q2048" s="19">
        <f t="shared" ca="1" si="411"/>
        <v>15.521500000000001</v>
      </c>
      <c r="R2048" s="19" t="str">
        <f ca="1">IFERROR(INDEX(VpD!$2:$2,MATCH(G2048,VpD!$1:$1,1)),VpD!$I$2)</f>
        <v>&gt;1998</v>
      </c>
      <c r="S2048" s="1">
        <f ca="1">IFERROR(INDEX(VpD!$C$3:$I$27,MATCH(E2048,VpD!$B$3:$B$27,0),MATCH(R2048,VpD!$C$2:$I$2,0)),0)</f>
        <v>72</v>
      </c>
      <c r="T2048" s="19">
        <f t="shared" ca="1" si="412"/>
        <v>13.32</v>
      </c>
      <c r="U2048" s="14" t="str">
        <f t="shared" ca="1" si="413"/>
        <v xml:space="preserve">714111.1 </v>
      </c>
      <c r="V2048" s="14" t="str">
        <f t="shared" ca="1" si="414"/>
        <v>6168644.51</v>
      </c>
      <c r="W2048" s="14" t="str">
        <f t="shared" ca="1" si="415"/>
        <v>POINT(714111.1 6168644.51)</v>
      </c>
      <c r="X2048" s="14" t="str">
        <f>IFERROR(INDEX(BygningOmraade!B:B,MATCH(A2048,BygningOmraade!A:A,0)),"")</f>
        <v/>
      </c>
    </row>
    <row r="2049" spans="1:24" s="14" customFormat="1" x14ac:dyDescent="0.25">
      <c r="A2049" s="14">
        <f t="shared" si="403"/>
        <v>2049</v>
      </c>
      <c r="B2049" s="14" t="str">
        <f t="shared" ca="1" si="404"/>
        <v>78e85a35-c74c-40cc-9c8b-524d0e5dcc68</v>
      </c>
      <c r="C2049" s="14" t="str">
        <f t="shared" ca="1" si="405"/>
        <v>0a3f507e-1d26-32b8-e044-0003ba298018</v>
      </c>
      <c r="D2049" s="14">
        <f t="shared" ca="1" si="406"/>
        <v>997709</v>
      </c>
      <c r="E2049" s="1">
        <f t="shared" ca="1" si="407"/>
        <v>120</v>
      </c>
      <c r="F2049" s="1">
        <f t="shared" ca="1" si="408"/>
        <v>132</v>
      </c>
      <c r="G2049" s="1">
        <f t="shared" ca="1" si="409"/>
        <v>1995</v>
      </c>
      <c r="H2049" s="1" t="str">
        <f ca="1">IFERROR(INDEX(Varmeinstallation!B:B,MATCH(INDIRECT($A$1&amp;"L"&amp;A2049)*1,Varmeinstallation!A:A,0)),"Ingen varmeinstallationer")</f>
        <v>Centralvarme fra eget anlæg, et-kammer fyr</v>
      </c>
      <c r="I2049" s="1" t="str">
        <f ca="1">IFERROR(INDEX(Opvarmningsmiddel!B:B,MATCH(INDIRECT($A$1&amp;"M"&amp;A2049)*1,Opvarmningsmiddel!A:A,0)),"")</f>
        <v>Naturgas</v>
      </c>
      <c r="J2049" s="1">
        <f t="shared" ca="1" si="410"/>
        <v>0</v>
      </c>
      <c r="K2049" s="1" t="str">
        <f ca="1">IFERROR(INDEX(Relationstabel!$C$3:$K$10,MATCH(VALUE(INDIRECT($A$1&amp;"L"&amp;A2049)),Relationstabel!$A$3:$A$10,0),MATCH(IFERROR(VALUE(INDIRECT($A$1&amp;"M"&amp;A2049)),0),Relationstabel!$C$1:$K$1,0)),"Ingen varmeinstallationer")</f>
        <v>Naturgas</v>
      </c>
      <c r="L2049" s="1" t="str">
        <f ca="1">INDEX(Anvendelseskode!B:B,MATCH($E2049,Anvendelseskode!$A:$A,0))</f>
        <v>Fritliggende enfamilieshus (parcelhus)</v>
      </c>
      <c r="M2049" s="1" t="str">
        <f ca="1">INDEX(Anvendelseskode!C:C,MATCH($E2049,Anvendelseskode!$A:$A,0))</f>
        <v>Parcelhuse</v>
      </c>
      <c r="N2049" s="1" t="str">
        <f ca="1">INDEX(Anvendelseskode!D:D,MATCH($E2049,Anvendelseskode!$A:$A,0))</f>
        <v>Private husholdninger</v>
      </c>
      <c r="O2049" s="1" t="str">
        <f ca="1">IFERROR(INDEX(SBi!$2:$2,MATCH(G2049,SBi!$1:$1,1)),SBi!$K$2)</f>
        <v>1979-1998</v>
      </c>
      <c r="P2049" s="1">
        <f ca="1">IFERROR(INDEX(SBi!$C$3:$K$28,MATCH(E2049,SBi!$B$3:$B$28,0),MATCH(O2049,SBi!$C$2:$K$2,0)),0)</f>
        <v>105.4</v>
      </c>
      <c r="Q2049" s="19">
        <f t="shared" ca="1" si="411"/>
        <v>13.912800000000001</v>
      </c>
      <c r="R2049" s="19" t="str">
        <f ca="1">IFERROR(INDEX(VpD!$2:$2,MATCH(G2049,VpD!$1:$1,1)),VpD!$I$2)</f>
        <v>1979-1998</v>
      </c>
      <c r="S2049" s="1">
        <f ca="1">IFERROR(INDEX(VpD!$C$3:$I$27,MATCH(E2049,VpD!$B$3:$B$27,0),MATCH(R2049,VpD!$C$2:$I$2,0)),0)</f>
        <v>90</v>
      </c>
      <c r="T2049" s="19">
        <f t="shared" ca="1" si="412"/>
        <v>11.88</v>
      </c>
      <c r="U2049" s="14" t="str">
        <f t="shared" ca="1" si="413"/>
        <v xml:space="preserve">714104.79 </v>
      </c>
      <c r="V2049" s="14" t="str">
        <f t="shared" ca="1" si="414"/>
        <v>6168778.75</v>
      </c>
      <c r="W2049" s="14" t="str">
        <f t="shared" ca="1" si="415"/>
        <v>POINT(714104.79 6168778.75)</v>
      </c>
      <c r="X2049" s="14" t="str">
        <f>IFERROR(INDEX(BygningOmraade!B:B,MATCH(A2049,BygningOmraade!A:A,0)),"")</f>
        <v/>
      </c>
    </row>
    <row r="2050" spans="1:24" s="14" customFormat="1" x14ac:dyDescent="0.25">
      <c r="A2050" s="14">
        <f t="shared" si="403"/>
        <v>2050</v>
      </c>
      <c r="B2050" s="14" t="str">
        <f t="shared" ca="1" si="404"/>
        <v>78ea9918-71ed-4428-af71-7db243cb4628</v>
      </c>
      <c r="C2050" s="14" t="str">
        <f t="shared" ca="1" si="405"/>
        <v>0a3f507e-17f6-32b8-e044-0003ba298018</v>
      </c>
      <c r="D2050" s="14">
        <f t="shared" ca="1" si="406"/>
        <v>996085</v>
      </c>
      <c r="E2050" s="1">
        <f t="shared" ca="1" si="407"/>
        <v>120</v>
      </c>
      <c r="F2050" s="1">
        <f t="shared" ca="1" si="408"/>
        <v>159</v>
      </c>
      <c r="G2050" s="1">
        <f t="shared" ca="1" si="409"/>
        <v>1957</v>
      </c>
      <c r="H2050" s="1" t="str">
        <f ca="1">IFERROR(INDEX(Varmeinstallation!B:B,MATCH(INDIRECT($A$1&amp;"L"&amp;A2050)*1,Varmeinstallation!A:A,0)),"Ingen varmeinstallationer")</f>
        <v>Centralvarme fra eget anlæg, et-kammer fyr</v>
      </c>
      <c r="I2050" s="1" t="str">
        <f ca="1">IFERROR(INDEX(Opvarmningsmiddel!B:B,MATCH(INDIRECT($A$1&amp;"M"&amp;A2050)*1,Opvarmningsmiddel!A:A,0)),"")</f>
        <v>Naturgas</v>
      </c>
      <c r="J2050" s="1">
        <f t="shared" ca="1" si="410"/>
        <v>2</v>
      </c>
      <c r="K2050" s="1" t="str">
        <f ca="1">IFERROR(INDEX(Relationstabel!$C$3:$K$10,MATCH(VALUE(INDIRECT($A$1&amp;"L"&amp;A2050)),Relationstabel!$A$3:$A$10,0),MATCH(IFERROR(VALUE(INDIRECT($A$1&amp;"M"&amp;A2050)),0),Relationstabel!$C$1:$K$1,0)),"Ingen varmeinstallationer")</f>
        <v>Naturgas</v>
      </c>
      <c r="L2050" s="1" t="str">
        <f ca="1">INDEX(Anvendelseskode!B:B,MATCH($E2050,Anvendelseskode!$A:$A,0))</f>
        <v>Fritliggende enfamilieshus (parcelhus)</v>
      </c>
      <c r="M2050" s="1" t="str">
        <f ca="1">INDEX(Anvendelseskode!C:C,MATCH($E2050,Anvendelseskode!$A:$A,0))</f>
        <v>Parcelhuse</v>
      </c>
      <c r="N2050" s="1" t="str">
        <f ca="1">INDEX(Anvendelseskode!D:D,MATCH($E2050,Anvendelseskode!$A:$A,0))</f>
        <v>Private husholdninger</v>
      </c>
      <c r="O2050" s="1" t="str">
        <f ca="1">IFERROR(INDEX(SBi!$2:$2,MATCH(G2050,SBi!$1:$1,1)),SBi!$K$2)</f>
        <v>1951-1960</v>
      </c>
      <c r="P2050" s="1">
        <f ca="1">IFERROR(INDEX(SBi!$C$3:$K$28,MATCH(E2050,SBi!$B$3:$B$28,0),MATCH(O2050,SBi!$C$2:$K$2,0)),0)</f>
        <v>154.9</v>
      </c>
      <c r="Q2050" s="19">
        <f t="shared" ca="1" si="411"/>
        <v>24.629100000000001</v>
      </c>
      <c r="R2050" s="19" t="str">
        <f ca="1">IFERROR(INDEX(VpD!$2:$2,MATCH(G2050,VpD!$1:$1,1)),VpD!$I$2)</f>
        <v>1951-1960</v>
      </c>
      <c r="S2050" s="1">
        <f ca="1">IFERROR(INDEX(VpD!$C$3:$I$27,MATCH(E2050,VpD!$B$3:$B$27,0),MATCH(R2050,VpD!$C$2:$I$2,0)),0)</f>
        <v>204</v>
      </c>
      <c r="T2050" s="19">
        <f t="shared" ca="1" si="412"/>
        <v>32.436</v>
      </c>
      <c r="U2050" s="14" t="str">
        <f t="shared" ca="1" si="413"/>
        <v xml:space="preserve">712460.82 </v>
      </c>
      <c r="V2050" s="14" t="str">
        <f t="shared" ca="1" si="414"/>
        <v>6169076.04</v>
      </c>
      <c r="W2050" s="14" t="str">
        <f t="shared" ca="1" si="415"/>
        <v>POINT(712460.82 6169076.04)</v>
      </c>
      <c r="X2050" s="14" t="str">
        <f>IFERROR(INDEX(BygningOmraade!B:B,MATCH(A2050,BygningOmraade!A:A,0)),"")</f>
        <v/>
      </c>
    </row>
    <row r="2051" spans="1:24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78f5391c-41aa-4bd7-a6c7-582e1ea7c7ed</v>
      </c>
      <c r="C2051" s="14" t="str">
        <f t="shared" ref="C2051:C2114" ca="1" si="418">INDIRECT($A$1&amp;"C"&amp;A2051)</f>
        <v>1f289f18-869a-372c-e044-0003ba298018</v>
      </c>
      <c r="D2051" s="14">
        <f t="shared" ref="D2051:D2114" ca="1" si="419">INDIRECT($A$1&amp;"D"&amp;A2051)</f>
        <v>996130</v>
      </c>
      <c r="E2051" s="1">
        <f t="shared" ref="E2051:E2114" ca="1" si="420">ROUNDDOWN(INDIRECT($A$1&amp;"E"&amp;A2051),-1)</f>
        <v>140</v>
      </c>
      <c r="F2051" s="1">
        <f t="shared" ref="F2051:F2114" ca="1" si="421">INDIRECT($A$1&amp;"G"&amp;A2051)+INDIRECT($A$1&amp;"H"&amp;A2051)+INDIRECT($A$1&amp;"I"&amp;A2051)*0.5</f>
        <v>336</v>
      </c>
      <c r="G2051" s="1">
        <f t="shared" ref="G2051:G2114" ca="1" si="422">MAX(INDIRECT($A$1&amp;"J"&amp;A2051),INDIRECT($A$1&amp;"K"&amp;A2051))</f>
        <v>1967</v>
      </c>
      <c r="H2051" s="1" t="str">
        <f ca="1">IFERROR(INDEX(Varmeinstallation!B:B,MATCH(INDIRECT($A$1&amp;"L"&amp;A2051)*1,Varmeinstallation!A:A,0)),"Ingen varmeinstallationer")</f>
        <v>Centralvarme fra eget anlæg, et-kammer fyr</v>
      </c>
      <c r="I2051" s="1" t="str">
        <f ca="1">IFERROR(INDEX(Opvarmningsmiddel!B:B,MATCH(INDIRECT($A$1&amp;"M"&amp;A2051)*1,Opvarmningsmiddel!A:A,0)),"")</f>
        <v>Naturgas</v>
      </c>
      <c r="J2051" s="1">
        <f t="shared" ref="J2051:J2114" ca="1" si="423">VALUE(INDIRECT($A$1&amp;"N"&amp;A2051))</f>
        <v>0</v>
      </c>
      <c r="K2051" s="1" t="str">
        <f ca="1">IFERROR(INDEX(Relationstabel!$C$3:$K$10,MATCH(VALUE(INDIRECT($A$1&amp;"L"&amp;A2051)),Relationstabel!$A$3:$A$10,0),MATCH(IFERROR(VALUE(INDIRECT($A$1&amp;"M"&amp;A2051)),0),Relationstabel!$C$1:$K$1,0)),"Ingen varmeinstallationer")</f>
        <v>Naturgas</v>
      </c>
      <c r="L2051" s="1" t="str">
        <f ca="1">INDEX(Anvendelseskode!B:B,MATCH($E2051,Anvendelseskode!$A:$A,0))</f>
        <v>Etageboligbebyggelse</v>
      </c>
      <c r="M2051" s="1" t="str">
        <f ca="1">INDEX(Anvendelseskode!C:C,MATCH($E2051,Anvendelseskode!$A:$A,0))</f>
        <v>Etageboligbebyggelse</v>
      </c>
      <c r="N2051" s="1" t="str">
        <f ca="1">INDEX(Anvendelseskode!D:D,MATCH($E2051,Anvendelseskode!$A:$A,0))</f>
        <v>Private husholdninger</v>
      </c>
      <c r="O2051" s="1" t="str">
        <f ca="1">IFERROR(INDEX(SBi!$2:$2,MATCH(G2051,SBi!$1:$1,1)),SBi!$K$2)</f>
        <v>1961-1972</v>
      </c>
      <c r="P2051" s="1">
        <f ca="1">IFERROR(INDEX(SBi!$C$3:$K$28,MATCH(E2051,SBi!$B$3:$B$28,0),MATCH(O2051,SBi!$C$2:$K$2,0)),0)</f>
        <v>132.30000000000001</v>
      </c>
      <c r="Q2051" s="19">
        <f t="shared" ref="Q2051:Q2114" ca="1" si="424">P2051*F2051/1000</f>
        <v>44.452800000000003</v>
      </c>
      <c r="R2051" s="19" t="str">
        <f ca="1">IFERROR(INDEX(VpD!$2:$2,MATCH(G2051,VpD!$1:$1,1)),VpD!$I$2)</f>
        <v>1961-1972</v>
      </c>
      <c r="S2051" s="1">
        <f ca="1">IFERROR(INDEX(VpD!$C$3:$I$27,MATCH(E2051,VpD!$B$3:$B$27,0),MATCH(R2051,VpD!$C$2:$I$2,0)),0)</f>
        <v>126</v>
      </c>
      <c r="T2051" s="19">
        <f t="shared" ref="T2051:T2114" ca="1" si="425">S2051*F2051/1000</f>
        <v>42.335999999999999</v>
      </c>
      <c r="U2051" s="14" t="str">
        <f t="shared" ref="U2051:U2114" ca="1" si="426">IFERROR(SUBSTITUTE(LEFT(W2051,FIND(" ",W2051)),"POINT(",""),"")</f>
        <v xml:space="preserve">713142.95 </v>
      </c>
      <c r="V2051" s="14" t="str">
        <f t="shared" ref="V2051:V2114" ca="1" si="427">IFERROR(SUBSTITUTE(RIGHT(W2051,LEN(W2051)-FIND(" ",W2051)),")",""),"")</f>
        <v>6168841.85</v>
      </c>
      <c r="W2051" s="14" t="str">
        <f t="shared" ref="W2051:W2114" ca="1" si="428">INDIRECT($A$1&amp;"o"&amp;A2051)</f>
        <v>POINT(713142.95 6168841.85)</v>
      </c>
      <c r="X2051" s="14" t="str">
        <f>IFERROR(INDEX(BygningOmraade!B:B,MATCH(A2051,BygningOmraade!A:A,0)),"")</f>
        <v/>
      </c>
    </row>
    <row r="2052" spans="1:24" s="14" customFormat="1" x14ac:dyDescent="0.25">
      <c r="A2052" s="14">
        <f t="shared" si="416"/>
        <v>2052</v>
      </c>
      <c r="B2052" s="14" t="str">
        <f t="shared" ca="1" si="417"/>
        <v>7913b2a3-52dd-4546-9c33-bb49fd00cab1</v>
      </c>
      <c r="C2052" s="14" t="str">
        <f t="shared" ca="1" si="418"/>
        <v>0a3f507e-1d2d-32b8-e044-0003ba298018</v>
      </c>
      <c r="D2052" s="14">
        <f t="shared" ca="1" si="419"/>
        <v>997697</v>
      </c>
      <c r="E2052" s="1">
        <f t="shared" ca="1" si="420"/>
        <v>120</v>
      </c>
      <c r="F2052" s="1">
        <f t="shared" ca="1" si="421"/>
        <v>183</v>
      </c>
      <c r="G2052" s="1">
        <f t="shared" ca="1" si="422"/>
        <v>2015</v>
      </c>
      <c r="H2052" s="1" t="str">
        <f ca="1">IFERROR(INDEX(Varmeinstallation!B:B,MATCH(INDIRECT($A$1&amp;"L"&amp;A2052)*1,Varmeinstallation!A:A,0)),"Ingen varmeinstallationer")</f>
        <v>Centralvarme fra eget anlæg, et-kammer fyr</v>
      </c>
      <c r="I2052" s="1" t="str">
        <f ca="1">IFERROR(INDEX(Opvarmningsmiddel!B:B,MATCH(INDIRECT($A$1&amp;"M"&amp;A2052)*1,Opvarmningsmiddel!A:A,0)),"")</f>
        <v>Naturgas</v>
      </c>
      <c r="J2052" s="1">
        <f t="shared" ca="1" si="423"/>
        <v>0</v>
      </c>
      <c r="K2052" s="1" t="str">
        <f ca="1">IFERROR(INDEX(Relationstabel!$C$3:$K$10,MATCH(VALUE(INDIRECT($A$1&amp;"L"&amp;A2052)),Relationstabel!$A$3:$A$10,0),MATCH(IFERROR(VALUE(INDIRECT($A$1&amp;"M"&amp;A2052)),0),Relationstabel!$C$1:$K$1,0)),"Ingen varmeinstallationer")</f>
        <v>Naturgas</v>
      </c>
      <c r="L2052" s="1" t="str">
        <f ca="1">INDEX(Anvendelseskode!B:B,MATCH($E2052,Anvendelseskode!$A:$A,0))</f>
        <v>Fritliggende enfamilieshus (parcelhus)</v>
      </c>
      <c r="M2052" s="1" t="str">
        <f ca="1">INDEX(Anvendelseskode!C:C,MATCH($E2052,Anvendelseskode!$A:$A,0))</f>
        <v>Parcelhuse</v>
      </c>
      <c r="N2052" s="1" t="str">
        <f ca="1">INDEX(Anvendelseskode!D:D,MATCH($E2052,Anvendelseskode!$A:$A,0))</f>
        <v>Private husholdninger</v>
      </c>
      <c r="O2052" s="1" t="str">
        <f ca="1">IFERROR(INDEX(SBi!$2:$2,MATCH(G2052,SBi!$1:$1,1)),SBi!$K$2)</f>
        <v>Efter 2006</v>
      </c>
      <c r="P2052" s="1">
        <f ca="1">IFERROR(INDEX(SBi!$C$3:$K$28,MATCH(E2052,SBi!$B$3:$B$28,0),MATCH(O2052,SBi!$C$2:$K$2,0)),0)</f>
        <v>67.3</v>
      </c>
      <c r="Q2052" s="19">
        <f t="shared" ca="1" si="424"/>
        <v>12.315899999999999</v>
      </c>
      <c r="R2052" s="19" t="str">
        <f ca="1">IFERROR(INDEX(VpD!$2:$2,MATCH(G2052,VpD!$1:$1,1)),VpD!$I$2)</f>
        <v>&gt;1998</v>
      </c>
      <c r="S2052" s="1">
        <f ca="1">IFERROR(INDEX(VpD!$C$3:$I$27,MATCH(E2052,VpD!$B$3:$B$27,0),MATCH(R2052,VpD!$C$2:$I$2,0)),0)</f>
        <v>72</v>
      </c>
      <c r="T2052" s="19">
        <f t="shared" ca="1" si="425"/>
        <v>13.176</v>
      </c>
      <c r="U2052" s="14" t="str">
        <f t="shared" ca="1" si="426"/>
        <v xml:space="preserve">714160.41 </v>
      </c>
      <c r="V2052" s="14" t="str">
        <f t="shared" ca="1" si="427"/>
        <v>6168662.32</v>
      </c>
      <c r="W2052" s="14" t="str">
        <f t="shared" ca="1" si="428"/>
        <v>POINT(714160.41 6168662.32)</v>
      </c>
      <c r="X2052" s="14" t="str">
        <f>IFERROR(INDEX(BygningOmraade!B:B,MATCH(A2052,BygningOmraade!A:A,0)),"")</f>
        <v/>
      </c>
    </row>
    <row r="2053" spans="1:24" s="14" customFormat="1" x14ac:dyDescent="0.25">
      <c r="A2053" s="14">
        <f t="shared" si="416"/>
        <v>2053</v>
      </c>
      <c r="B2053" s="14" t="str">
        <f t="shared" ca="1" si="417"/>
        <v>79661ec2-9767-40c5-a8d2-2c8967e59bfb</v>
      </c>
      <c r="C2053" s="14" t="str">
        <f t="shared" ca="1" si="418"/>
        <v>0a3f507e-1b1c-32b8-e044-0003ba298018</v>
      </c>
      <c r="D2053" s="14">
        <f t="shared" ca="1" si="419"/>
        <v>995652</v>
      </c>
      <c r="E2053" s="1">
        <f t="shared" ca="1" si="420"/>
        <v>320</v>
      </c>
      <c r="F2053" s="1">
        <f t="shared" ca="1" si="421"/>
        <v>4454</v>
      </c>
      <c r="G2053" s="1">
        <f t="shared" ca="1" si="422"/>
        <v>1998</v>
      </c>
      <c r="H2053" s="1" t="str">
        <f ca="1">IFERROR(INDEX(Varmeinstallation!B:B,MATCH(INDIRECT($A$1&amp;"L"&amp;A2053)*1,Varmeinstallation!A:A,0)),"Ingen varmeinstallationer")</f>
        <v>Fjernvarme/blokvarme (radiatorsystemer eller varmluftanlæg)</v>
      </c>
      <c r="I2053" s="1" t="str">
        <f ca="1">IFERROR(INDEX(Opvarmningsmiddel!B:B,MATCH(INDIRECT($A$1&amp;"M"&amp;A2053)*1,Opvarmningsmiddel!A:A,0)),"")</f>
        <v/>
      </c>
      <c r="J2053" s="1">
        <f t="shared" ca="1" si="423"/>
        <v>0</v>
      </c>
      <c r="K2053" s="1" t="str">
        <f ca="1">IFERROR(INDEX(Relationstabel!$C$3:$K$10,MATCH(VALUE(INDIRECT($A$1&amp;"L"&amp;A2053)),Relationstabel!$A$3:$A$10,0),MATCH(IFERROR(VALUE(INDIRECT($A$1&amp;"M"&amp;A2053)),0),Relationstabel!$C$1:$K$1,0)),"Ingen varmeinstallationer")</f>
        <v>Fjernvarme/ Blokvarme</v>
      </c>
      <c r="L2053" s="1" t="str">
        <f ca="1">INDEX(Anvendelseskode!B:B,MATCH($E2053,Anvendelseskode!$A:$A,0))</f>
        <v>Bygning til kontor, handel, lager herunder offentlig administration</v>
      </c>
      <c r="M2053" s="1" t="str">
        <f ca="1">INDEX(Anvendelseskode!C:C,MATCH($E2053,Anvendelseskode!$A:$A,0))</f>
        <v>Kontor, handel, lager, off. adm.</v>
      </c>
      <c r="N2053" s="1" t="str">
        <f ca="1">INDEX(Anvendelseskode!D:D,MATCH($E2053,Anvendelseskode!$A:$A,0))</f>
        <v>Handel og servicevirksomheder</v>
      </c>
      <c r="O2053" s="1" t="str">
        <f ca="1">IFERROR(INDEX(SBi!$2:$2,MATCH(G2053,SBi!$1:$1,1)),SBi!$K$2)</f>
        <v>1979-1998</v>
      </c>
      <c r="P2053" s="1">
        <f ca="1">IFERROR(INDEX(SBi!$C$3:$K$28,MATCH(E2053,SBi!$B$3:$B$28,0),MATCH(O2053,SBi!$C$2:$K$2,0)),0)</f>
        <v>103.3</v>
      </c>
      <c r="Q2053" s="19">
        <f t="shared" ca="1" si="424"/>
        <v>460.09820000000002</v>
      </c>
      <c r="R2053" s="19" t="str">
        <f ca="1">IFERROR(INDEX(VpD!$2:$2,MATCH(G2053,VpD!$1:$1,1)),VpD!$I$2)</f>
        <v>1979-1998</v>
      </c>
      <c r="S2053" s="1">
        <f ca="1">IFERROR(INDEX(VpD!$C$3:$I$27,MATCH(E2053,VpD!$B$3:$B$27,0),MATCH(R2053,VpD!$C$2:$I$2,0)),0)</f>
        <v>77</v>
      </c>
      <c r="T2053" s="19">
        <f t="shared" ca="1" si="425"/>
        <v>342.95800000000003</v>
      </c>
      <c r="U2053" s="14" t="str">
        <f t="shared" ca="1" si="426"/>
        <v xml:space="preserve">712359.27 </v>
      </c>
      <c r="V2053" s="14" t="str">
        <f t="shared" ca="1" si="427"/>
        <v>6171915.74</v>
      </c>
      <c r="W2053" s="14" t="str">
        <f t="shared" ca="1" si="428"/>
        <v>POINT(712359.27 6171915.74)</v>
      </c>
      <c r="X2053" s="14" t="str">
        <f>IFERROR(INDEX(BygningOmraade!B:B,MATCH(A2053,BygningOmraade!A:A,0)),"")</f>
        <v/>
      </c>
    </row>
    <row r="2054" spans="1:24" s="14" customFormat="1" x14ac:dyDescent="0.25">
      <c r="A2054" s="14">
        <f t="shared" si="416"/>
        <v>2054</v>
      </c>
      <c r="B2054" s="14" t="str">
        <f t="shared" ca="1" si="417"/>
        <v>796c694b-eb71-4ded-b356-a24c7b9a9a24</v>
      </c>
      <c r="C2054" s="14" t="str">
        <f t="shared" ca="1" si="418"/>
        <v>0a3f507e-1930-32b8-e044-0003ba298018</v>
      </c>
      <c r="D2054" s="14">
        <f t="shared" ca="1" si="419"/>
        <v>993890</v>
      </c>
      <c r="E2054" s="1">
        <f t="shared" ca="1" si="420"/>
        <v>310</v>
      </c>
      <c r="F2054" s="1">
        <f t="shared" ca="1" si="421"/>
        <v>15</v>
      </c>
      <c r="G2054" s="1">
        <f t="shared" ca="1" si="422"/>
        <v>2006</v>
      </c>
      <c r="H2054" s="1" t="str">
        <f ca="1">IFERROR(INDEX(Varmeinstallation!B:B,MATCH(INDIRECT($A$1&amp;"L"&amp;A2054)*1,Varmeinstallation!A:A,0)),"Ingen varmeinstallationer")</f>
        <v>Ingen varmeinstallationer</v>
      </c>
      <c r="I2054" s="1" t="str">
        <f ca="1">IFERROR(INDEX(Opvarmningsmiddel!B:B,MATCH(INDIRECT($A$1&amp;"M"&amp;A2054)*1,Opvarmningsmiddel!A:A,0)),"")</f>
        <v/>
      </c>
      <c r="J2054" s="1">
        <f t="shared" ca="1" si="423"/>
        <v>90</v>
      </c>
      <c r="K2054" s="1" t="str">
        <f ca="1">IFERROR(INDEX(Relationstabel!$C$3:$K$10,MATCH(VALUE(INDIRECT($A$1&amp;"L"&amp;A2054)),Relationstabel!$A$3:$A$10,0),MATCH(IFERROR(VALUE(INDIRECT($A$1&amp;"M"&amp;A2054)),0),Relationstabel!$C$1:$K$1,0)),"Ingen varmeinstallationer")</f>
        <v>Ingen varmeinstallation</v>
      </c>
      <c r="L2054" s="1" t="str">
        <f ca="1">INDEX(Anvendelseskode!B:B,MATCH($E2054,Anvendelseskode!$A:$A,0))</f>
        <v>Transport- og garageanlæg (fragtmandshal, lufthavnsbygning, banegårdsbygning, parkeringshus).</v>
      </c>
      <c r="M2054" s="1" t="str">
        <f ca="1">INDEX(Anvendelseskode!C:C,MATCH($E2054,Anvendelseskode!$A:$A,0))</f>
        <v>Transport- eller garageanlæg</v>
      </c>
      <c r="N2054" s="1" t="str">
        <f ca="1">INDEX(Anvendelseskode!D:D,MATCH($E2054,Anvendelseskode!$A:$A,0))</f>
        <v>Handel og servicevirksomheder</v>
      </c>
      <c r="O2054" s="1" t="str">
        <f ca="1">IFERROR(INDEX(SBi!$2:$2,MATCH(G2054,SBi!$1:$1,1)),SBi!$K$2)</f>
        <v>1999-2006</v>
      </c>
      <c r="P2054" s="1">
        <f ca="1">IFERROR(INDEX(SBi!$C$3:$K$28,MATCH(E2054,SBi!$B$3:$B$28,0),MATCH(O2054,SBi!$C$2:$K$2,0)),0)</f>
        <v>68</v>
      </c>
      <c r="Q2054" s="19">
        <f t="shared" ca="1" si="424"/>
        <v>1.02</v>
      </c>
      <c r="R2054" s="19" t="str">
        <f ca="1">IFERROR(INDEX(VpD!$2:$2,MATCH(G2054,VpD!$1:$1,1)),VpD!$I$2)</f>
        <v>&gt;1998</v>
      </c>
      <c r="S2054" s="1">
        <f ca="1">IFERROR(INDEX(VpD!$C$3:$I$27,MATCH(E2054,VpD!$B$3:$B$27,0),MATCH(R2054,VpD!$C$2:$I$2,0)),0)</f>
        <v>68</v>
      </c>
      <c r="T2054" s="19">
        <f t="shared" ca="1" si="425"/>
        <v>1.02</v>
      </c>
      <c r="U2054" s="14" t="str">
        <f t="shared" ca="1" si="426"/>
        <v xml:space="preserve">711214.86 </v>
      </c>
      <c r="V2054" s="14" t="str">
        <f t="shared" ca="1" si="427"/>
        <v>6172226.38</v>
      </c>
      <c r="W2054" s="14" t="str">
        <f t="shared" ca="1" si="428"/>
        <v>POINT(711214.86 6172226.38)</v>
      </c>
      <c r="X2054" s="14" t="str">
        <f>IFERROR(INDEX(BygningOmraade!B:B,MATCH(A2054,BygningOmraade!A:A,0)),"")</f>
        <v/>
      </c>
    </row>
    <row r="2055" spans="1:24" s="14" customFormat="1" x14ac:dyDescent="0.25">
      <c r="A2055" s="14">
        <f t="shared" si="416"/>
        <v>2055</v>
      </c>
      <c r="B2055" s="14" t="str">
        <f t="shared" ca="1" si="417"/>
        <v>796c9125-15cd-4f9c-b38c-c95f8a0381d5</v>
      </c>
      <c r="C2055" s="14" t="str">
        <f t="shared" ca="1" si="418"/>
        <v>0a3f507e-185d-32b8-e044-0003ba298018</v>
      </c>
      <c r="D2055" s="14">
        <f t="shared" ca="1" si="419"/>
        <v>996497</v>
      </c>
      <c r="E2055" s="1">
        <f t="shared" ca="1" si="420"/>
        <v>120</v>
      </c>
      <c r="F2055" s="1">
        <f t="shared" ca="1" si="421"/>
        <v>181</v>
      </c>
      <c r="G2055" s="1">
        <f t="shared" ca="1" si="422"/>
        <v>1979</v>
      </c>
      <c r="H2055" s="1" t="str">
        <f ca="1">IFERROR(INDEX(Varmeinstallation!B:B,MATCH(INDIRECT($A$1&amp;"L"&amp;A2055)*1,Varmeinstallation!A:A,0)),"Ingen varmeinstallationer")</f>
        <v>Varmepumpe</v>
      </c>
      <c r="I2055" s="1" t="str">
        <f ca="1">IFERROR(INDEX(Opvarmningsmiddel!B:B,MATCH(INDIRECT($A$1&amp;"M"&amp;A2055)*1,Opvarmningsmiddel!A:A,0)),"")</f>
        <v>Elektricitet</v>
      </c>
      <c r="J2055" s="1">
        <f t="shared" ca="1" si="423"/>
        <v>0</v>
      </c>
      <c r="K2055" s="1" t="str">
        <f ca="1">IFERROR(INDEX(Relationstabel!$C$3:$K$10,MATCH(VALUE(INDIRECT($A$1&amp;"L"&amp;A2055)),Relationstabel!$A$3:$A$10,0),MATCH(IFERROR(VALUE(INDIRECT($A$1&amp;"M"&amp;A2055)),0),Relationstabel!$C$1:$K$1,0)),"Ingen varmeinstallationer")</f>
        <v>Varmepumpe</v>
      </c>
      <c r="L2055" s="1" t="str">
        <f ca="1">INDEX(Anvendelseskode!B:B,MATCH($E2055,Anvendelseskode!$A:$A,0))</f>
        <v>Fritliggende enfamilieshus (parcelhus)</v>
      </c>
      <c r="M2055" s="1" t="str">
        <f ca="1">INDEX(Anvendelseskode!C:C,MATCH($E2055,Anvendelseskode!$A:$A,0))</f>
        <v>Parcelhuse</v>
      </c>
      <c r="N2055" s="1" t="str">
        <f ca="1">INDEX(Anvendelseskode!D:D,MATCH($E2055,Anvendelseskode!$A:$A,0))</f>
        <v>Private husholdninger</v>
      </c>
      <c r="O2055" s="1" t="str">
        <f ca="1">IFERROR(INDEX(SBi!$2:$2,MATCH(G2055,SBi!$1:$1,1)),SBi!$K$2)</f>
        <v>1979-1998</v>
      </c>
      <c r="P2055" s="1">
        <f ca="1">IFERROR(INDEX(SBi!$C$3:$K$28,MATCH(E2055,SBi!$B$3:$B$28,0),MATCH(O2055,SBi!$C$2:$K$2,0)),0)</f>
        <v>105.4</v>
      </c>
      <c r="Q2055" s="19">
        <f t="shared" ca="1" si="424"/>
        <v>19.077400000000001</v>
      </c>
      <c r="R2055" s="19" t="str">
        <f ca="1">IFERROR(INDEX(VpD!$2:$2,MATCH(G2055,VpD!$1:$1,1)),VpD!$I$2)</f>
        <v>1979-1998</v>
      </c>
      <c r="S2055" s="1">
        <f ca="1">IFERROR(INDEX(VpD!$C$3:$I$27,MATCH(E2055,VpD!$B$3:$B$27,0),MATCH(R2055,VpD!$C$2:$I$2,0)),0)</f>
        <v>90</v>
      </c>
      <c r="T2055" s="19">
        <f t="shared" ca="1" si="425"/>
        <v>16.29</v>
      </c>
      <c r="U2055" s="14" t="str">
        <f t="shared" ca="1" si="426"/>
        <v xml:space="preserve">713283.9 </v>
      </c>
      <c r="V2055" s="14" t="str">
        <f t="shared" ca="1" si="427"/>
        <v>6168640.12</v>
      </c>
      <c r="W2055" s="14" t="str">
        <f t="shared" ca="1" si="428"/>
        <v>POINT(713283.9 6168640.12)</v>
      </c>
      <c r="X2055" s="14" t="str">
        <f>IFERROR(INDEX(BygningOmraade!B:B,MATCH(A2055,BygningOmraade!A:A,0)),"")</f>
        <v/>
      </c>
    </row>
    <row r="2056" spans="1:24" s="14" customFormat="1" x14ac:dyDescent="0.25">
      <c r="A2056" s="14">
        <f t="shared" si="416"/>
        <v>2056</v>
      </c>
      <c r="B2056" s="14" t="str">
        <f t="shared" ca="1" si="417"/>
        <v>79740ef4-2758-4ca7-a772-da5e4390e748</v>
      </c>
      <c r="C2056" s="14" t="str">
        <f t="shared" ca="1" si="418"/>
        <v>0a3f507e-2253-32b8-e044-0003ba298018</v>
      </c>
      <c r="D2056" s="14">
        <f t="shared" ca="1" si="419"/>
        <v>995783</v>
      </c>
      <c r="E2056" s="1">
        <f t="shared" ca="1" si="420"/>
        <v>120</v>
      </c>
      <c r="F2056" s="1">
        <f t="shared" ca="1" si="421"/>
        <v>189</v>
      </c>
      <c r="G2056" s="1">
        <f t="shared" ca="1" si="422"/>
        <v>2006</v>
      </c>
      <c r="H2056" s="1" t="str">
        <f ca="1">IFERROR(INDEX(Varmeinstallation!B:B,MATCH(INDIRECT($A$1&amp;"L"&amp;A2056)*1,Varmeinstallation!A:A,0)),"Ingen varmeinstallationer")</f>
        <v>Centralvarme fra eget anlæg, et-kammer fyr</v>
      </c>
      <c r="I2056" s="1" t="str">
        <f ca="1">IFERROR(INDEX(Opvarmningsmiddel!B:B,MATCH(INDIRECT($A$1&amp;"M"&amp;A2056)*1,Opvarmningsmiddel!A:A,0)),"")</f>
        <v>Naturgas</v>
      </c>
      <c r="J2056" s="1">
        <f t="shared" ca="1" si="423"/>
        <v>0</v>
      </c>
      <c r="K2056" s="1" t="str">
        <f ca="1">IFERROR(INDEX(Relationstabel!$C$3:$K$10,MATCH(VALUE(INDIRECT($A$1&amp;"L"&amp;A2056)),Relationstabel!$A$3:$A$10,0),MATCH(IFERROR(VALUE(INDIRECT($A$1&amp;"M"&amp;A2056)),0),Relationstabel!$C$1:$K$1,0)),"Ingen varmeinstallationer")</f>
        <v>Naturgas</v>
      </c>
      <c r="L2056" s="1" t="str">
        <f ca="1">INDEX(Anvendelseskode!B:B,MATCH($E2056,Anvendelseskode!$A:$A,0))</f>
        <v>Fritliggende enfamilieshus (parcelhus)</v>
      </c>
      <c r="M2056" s="1" t="str">
        <f ca="1">INDEX(Anvendelseskode!C:C,MATCH($E2056,Anvendelseskode!$A:$A,0))</f>
        <v>Parcelhuse</v>
      </c>
      <c r="N2056" s="1" t="str">
        <f ca="1">INDEX(Anvendelseskode!D:D,MATCH($E2056,Anvendelseskode!$A:$A,0))</f>
        <v>Private husholdninger</v>
      </c>
      <c r="O2056" s="1" t="str">
        <f ca="1">IFERROR(INDEX(SBi!$2:$2,MATCH(G2056,SBi!$1:$1,1)),SBi!$K$2)</f>
        <v>1999-2006</v>
      </c>
      <c r="P2056" s="1">
        <f ca="1">IFERROR(INDEX(SBi!$C$3:$K$28,MATCH(E2056,SBi!$B$3:$B$28,0),MATCH(O2056,SBi!$C$2:$K$2,0)),0)</f>
        <v>83.9</v>
      </c>
      <c r="Q2056" s="19">
        <f t="shared" ca="1" si="424"/>
        <v>15.857100000000001</v>
      </c>
      <c r="R2056" s="19" t="str">
        <f ca="1">IFERROR(INDEX(VpD!$2:$2,MATCH(G2056,VpD!$1:$1,1)),VpD!$I$2)</f>
        <v>&gt;1998</v>
      </c>
      <c r="S2056" s="1">
        <f ca="1">IFERROR(INDEX(VpD!$C$3:$I$27,MATCH(E2056,VpD!$B$3:$B$27,0),MATCH(R2056,VpD!$C$2:$I$2,0)),0)</f>
        <v>72</v>
      </c>
      <c r="T2056" s="19">
        <f t="shared" ca="1" si="425"/>
        <v>13.608000000000001</v>
      </c>
      <c r="U2056" s="14" t="str">
        <f t="shared" ca="1" si="426"/>
        <v xml:space="preserve">712087.3 </v>
      </c>
      <c r="V2056" s="14" t="str">
        <f t="shared" ca="1" si="427"/>
        <v>6171751</v>
      </c>
      <c r="W2056" s="14" t="str">
        <f t="shared" ca="1" si="428"/>
        <v>POINT(712087.3 6171751)</v>
      </c>
      <c r="X2056" s="14" t="str">
        <f>IFERROR(INDEX(BygningOmraade!B:B,MATCH(A2056,BygningOmraade!A:A,0)),"")</f>
        <v/>
      </c>
    </row>
    <row r="2057" spans="1:24" s="14" customFormat="1" x14ac:dyDescent="0.25">
      <c r="A2057" s="14">
        <f t="shared" si="416"/>
        <v>2057</v>
      </c>
      <c r="B2057" s="14" t="str">
        <f t="shared" ca="1" si="417"/>
        <v>7976a6b8-2b95-4db7-a53a-4fbc5a072401</v>
      </c>
      <c r="C2057" s="14" t="str">
        <f t="shared" ca="1" si="418"/>
        <v>0a3f507e-1918-32b8-e044-0003ba298018</v>
      </c>
      <c r="D2057" s="14">
        <f t="shared" ca="1" si="419"/>
        <v>994187</v>
      </c>
      <c r="E2057" s="1">
        <f t="shared" ca="1" si="420"/>
        <v>120</v>
      </c>
      <c r="F2057" s="1">
        <f t="shared" ca="1" si="421"/>
        <v>138</v>
      </c>
      <c r="G2057" s="1">
        <f t="shared" ca="1" si="422"/>
        <v>1969</v>
      </c>
      <c r="H2057" s="1" t="str">
        <f ca="1">IFERROR(INDEX(Varmeinstallation!B:B,MATCH(INDIRECT($A$1&amp;"L"&amp;A2057)*1,Varmeinstallation!A:A,0)),"Ingen varmeinstallationer")</f>
        <v>Fjernvarme/blokvarme (radiatorsystemer eller varmluftanlæg)</v>
      </c>
      <c r="I2057" s="1" t="str">
        <f ca="1">IFERROR(INDEX(Opvarmningsmiddel!B:B,MATCH(INDIRECT($A$1&amp;"M"&amp;A2057)*1,Opvarmningsmiddel!A:A,0)),"")</f>
        <v/>
      </c>
      <c r="J2057" s="1">
        <f t="shared" ca="1" si="423"/>
        <v>0</v>
      </c>
      <c r="K2057" s="1" t="str">
        <f ca="1">IFERROR(INDEX(Relationstabel!$C$3:$K$10,MATCH(VALUE(INDIRECT($A$1&amp;"L"&amp;A2057)),Relationstabel!$A$3:$A$10,0),MATCH(IFERROR(VALUE(INDIRECT($A$1&amp;"M"&amp;A2057)),0),Relationstabel!$C$1:$K$1,0)),"Ingen varmeinstallationer")</f>
        <v>Fjernvarme/ Blokvarme</v>
      </c>
      <c r="L2057" s="1" t="str">
        <f ca="1">INDEX(Anvendelseskode!B:B,MATCH($E2057,Anvendelseskode!$A:$A,0))</f>
        <v>Fritliggende enfamilieshus (parcelhus)</v>
      </c>
      <c r="M2057" s="1" t="str">
        <f ca="1">INDEX(Anvendelseskode!C:C,MATCH($E2057,Anvendelseskode!$A:$A,0))</f>
        <v>Parcelhuse</v>
      </c>
      <c r="N2057" s="1" t="str">
        <f ca="1">INDEX(Anvendelseskode!D:D,MATCH($E2057,Anvendelseskode!$A:$A,0))</f>
        <v>Private husholdninger</v>
      </c>
      <c r="O2057" s="1" t="str">
        <f ca="1">IFERROR(INDEX(SBi!$2:$2,MATCH(G2057,SBi!$1:$1,1)),SBi!$K$2)</f>
        <v>1961-1972</v>
      </c>
      <c r="P2057" s="1">
        <f ca="1">IFERROR(INDEX(SBi!$C$3:$K$28,MATCH(E2057,SBi!$B$3:$B$28,0),MATCH(O2057,SBi!$C$2:$K$2,0)),0)</f>
        <v>134.30000000000001</v>
      </c>
      <c r="Q2057" s="19">
        <f t="shared" ca="1" si="424"/>
        <v>18.5334</v>
      </c>
      <c r="R2057" s="19" t="str">
        <f ca="1">IFERROR(INDEX(VpD!$2:$2,MATCH(G2057,VpD!$1:$1,1)),VpD!$I$2)</f>
        <v>1961-1972</v>
      </c>
      <c r="S2057" s="1">
        <f ca="1">IFERROR(INDEX(VpD!$C$3:$I$27,MATCH(E2057,VpD!$B$3:$B$27,0),MATCH(R2057,VpD!$C$2:$I$2,0)),0)</f>
        <v>143</v>
      </c>
      <c r="T2057" s="19">
        <f t="shared" ca="1" si="425"/>
        <v>19.734000000000002</v>
      </c>
      <c r="U2057" s="14" t="str">
        <f t="shared" ca="1" si="426"/>
        <v xml:space="preserve">711397.17 </v>
      </c>
      <c r="V2057" s="14" t="str">
        <f t="shared" ca="1" si="427"/>
        <v>6172176.49</v>
      </c>
      <c r="W2057" s="14" t="str">
        <f t="shared" ca="1" si="428"/>
        <v>POINT(711397.17 6172176.49)</v>
      </c>
      <c r="X2057" s="14" t="str">
        <f>IFERROR(INDEX(BygningOmraade!B:B,MATCH(A2057,BygningOmraade!A:A,0)),"")</f>
        <v/>
      </c>
    </row>
    <row r="2058" spans="1:24" s="14" customFormat="1" x14ac:dyDescent="0.25">
      <c r="A2058" s="14">
        <f t="shared" si="416"/>
        <v>2058</v>
      </c>
      <c r="B2058" s="14" t="str">
        <f t="shared" ca="1" si="417"/>
        <v>798e6673-31c7-48bc-a0b9-70997b874856</v>
      </c>
      <c r="C2058" s="14" t="str">
        <f t="shared" ca="1" si="418"/>
        <v>0a3f507e-1d39-32b8-e044-0003ba298018</v>
      </c>
      <c r="D2058" s="14">
        <f t="shared" ca="1" si="419"/>
        <v>996962</v>
      </c>
      <c r="E2058" s="1">
        <f t="shared" ca="1" si="420"/>
        <v>130</v>
      </c>
      <c r="F2058" s="1">
        <f t="shared" ca="1" si="421"/>
        <v>109</v>
      </c>
      <c r="G2058" s="1">
        <f t="shared" ca="1" si="422"/>
        <v>1978</v>
      </c>
      <c r="H2058" s="1" t="str">
        <f ca="1">IFERROR(INDEX(Varmeinstallation!B:B,MATCH(INDIRECT($A$1&amp;"L"&amp;A2058)*1,Varmeinstallation!A:A,0)),"Ingen varmeinstallationer")</f>
        <v>Fjernvarme/blokvarme (radiatorsystemer eller varmluftanlæg)</v>
      </c>
      <c r="I2058" s="1" t="str">
        <f ca="1">IFERROR(INDEX(Opvarmningsmiddel!B:B,MATCH(INDIRECT($A$1&amp;"M"&amp;A2058)*1,Opvarmningsmiddel!A:A,0)),"")</f>
        <v/>
      </c>
      <c r="J2058" s="1">
        <f t="shared" ca="1" si="423"/>
        <v>0</v>
      </c>
      <c r="K2058" s="1" t="str">
        <f ca="1">IFERROR(INDEX(Relationstabel!$C$3:$K$10,MATCH(VALUE(INDIRECT($A$1&amp;"L"&amp;A2058)),Relationstabel!$A$3:$A$10,0),MATCH(IFERROR(VALUE(INDIRECT($A$1&amp;"M"&amp;A2058)),0),Relationstabel!$C$1:$K$1,0)),"Ingen varmeinstallationer")</f>
        <v>Fjernvarme/ Blokvarme</v>
      </c>
      <c r="L2058" s="1" t="str">
        <f ca="1">INDEX(Anvendelseskode!B:B,MATCH($E2058,Anvendelseskode!$A:$A,0))</f>
        <v>Række-, kæde-, dobbelthus (lodret adskillelse mellem enhederne)</v>
      </c>
      <c r="M2058" s="1" t="str">
        <f ca="1">INDEX(Anvendelseskode!C:C,MATCH($E2058,Anvendelseskode!$A:$A,0))</f>
        <v>Række-, kæde og dobbelthuse</v>
      </c>
      <c r="N2058" s="1" t="str">
        <f ca="1">INDEX(Anvendelseskode!D:D,MATCH($E2058,Anvendelseskode!$A:$A,0))</f>
        <v>Private husholdninger</v>
      </c>
      <c r="O2058" s="1" t="str">
        <f ca="1">IFERROR(INDEX(SBi!$2:$2,MATCH(G2058,SBi!$1:$1,1)),SBi!$K$2)</f>
        <v>1973-1978</v>
      </c>
      <c r="P2058" s="1">
        <f ca="1">IFERROR(INDEX(SBi!$C$3:$K$28,MATCH(E2058,SBi!$B$3:$B$28,0),MATCH(O2058,SBi!$C$2:$K$2,0)),0)</f>
        <v>112.6</v>
      </c>
      <c r="Q2058" s="19">
        <f t="shared" ca="1" si="424"/>
        <v>12.273399999999999</v>
      </c>
      <c r="R2058" s="19" t="str">
        <f ca="1">IFERROR(INDEX(VpD!$2:$2,MATCH(G2058,VpD!$1:$1,1)),VpD!$I$2)</f>
        <v>1973-1978</v>
      </c>
      <c r="S2058" s="1">
        <f ca="1">IFERROR(INDEX(VpD!$C$3:$I$27,MATCH(E2058,VpD!$B$3:$B$27,0),MATCH(R2058,VpD!$C$2:$I$2,0)),0)</f>
        <v>98</v>
      </c>
      <c r="T2058" s="19">
        <f t="shared" ca="1" si="425"/>
        <v>10.682</v>
      </c>
      <c r="U2058" s="14" t="str">
        <f t="shared" ca="1" si="426"/>
        <v xml:space="preserve">713617.51 </v>
      </c>
      <c r="V2058" s="14" t="str">
        <f t="shared" ca="1" si="427"/>
        <v>6169639.83</v>
      </c>
      <c r="W2058" s="14" t="str">
        <f t="shared" ca="1" si="428"/>
        <v>POINT(713617.51 6169639.83)</v>
      </c>
      <c r="X2058" s="14" t="str">
        <f>IFERROR(INDEX(BygningOmraade!B:B,MATCH(A2058,BygningOmraade!A:A,0)),"")</f>
        <v/>
      </c>
    </row>
    <row r="2059" spans="1:24" s="14" customFormat="1" x14ac:dyDescent="0.25">
      <c r="A2059" s="14">
        <f t="shared" si="416"/>
        <v>2059</v>
      </c>
      <c r="B2059" s="14" t="str">
        <f t="shared" ca="1" si="417"/>
        <v>79acbf24-bb99-427f-aad1-e9aca04d1ec6</v>
      </c>
      <c r="C2059" s="14" t="str">
        <f t="shared" ca="1" si="418"/>
        <v>0a3f507e-15a0-32b8-e044-0003ba298018</v>
      </c>
      <c r="D2059" s="14">
        <f t="shared" ca="1" si="419"/>
        <v>995874</v>
      </c>
      <c r="E2059" s="1">
        <f t="shared" ca="1" si="420"/>
        <v>130</v>
      </c>
      <c r="F2059" s="1">
        <f t="shared" ca="1" si="421"/>
        <v>162</v>
      </c>
      <c r="G2059" s="1">
        <f t="shared" ca="1" si="422"/>
        <v>1975</v>
      </c>
      <c r="H2059" s="1" t="str">
        <f ca="1">IFERROR(INDEX(Varmeinstallation!B:B,MATCH(INDIRECT($A$1&amp;"L"&amp;A2059)*1,Varmeinstallation!A:A,0)),"Ingen varmeinstallationer")</f>
        <v>Centralvarme fra eget anlæg, et-kammer fyr</v>
      </c>
      <c r="I2059" s="1" t="str">
        <f ca="1">IFERROR(INDEX(Opvarmningsmiddel!B:B,MATCH(INDIRECT($A$1&amp;"M"&amp;A2059)*1,Opvarmningsmiddel!A:A,0)),"")</f>
        <v>Naturgas</v>
      </c>
      <c r="J2059" s="1">
        <f t="shared" ca="1" si="423"/>
        <v>2</v>
      </c>
      <c r="K2059" s="1" t="str">
        <f ca="1">IFERROR(INDEX(Relationstabel!$C$3:$K$10,MATCH(VALUE(INDIRECT($A$1&amp;"L"&amp;A2059)),Relationstabel!$A$3:$A$10,0),MATCH(IFERROR(VALUE(INDIRECT($A$1&amp;"M"&amp;A2059)),0),Relationstabel!$C$1:$K$1,0)),"Ingen varmeinstallationer")</f>
        <v>Naturgas</v>
      </c>
      <c r="L2059" s="1" t="str">
        <f ca="1">INDEX(Anvendelseskode!B:B,MATCH($E2059,Anvendelseskode!$A:$A,0))</f>
        <v>Række-, kæde-, dobbelthus (lodret adskillelse mellem enhederne)</v>
      </c>
      <c r="M2059" s="1" t="str">
        <f ca="1">INDEX(Anvendelseskode!C:C,MATCH($E2059,Anvendelseskode!$A:$A,0))</f>
        <v>Række-, kæde og dobbelthuse</v>
      </c>
      <c r="N2059" s="1" t="str">
        <f ca="1">INDEX(Anvendelseskode!D:D,MATCH($E2059,Anvendelseskode!$A:$A,0))</f>
        <v>Private husholdninger</v>
      </c>
      <c r="O2059" s="1" t="str">
        <f ca="1">IFERROR(INDEX(SBi!$2:$2,MATCH(G2059,SBi!$1:$1,1)),SBi!$K$2)</f>
        <v>1973-1978</v>
      </c>
      <c r="P2059" s="1">
        <f ca="1">IFERROR(INDEX(SBi!$C$3:$K$28,MATCH(E2059,SBi!$B$3:$B$28,0),MATCH(O2059,SBi!$C$2:$K$2,0)),0)</f>
        <v>112.6</v>
      </c>
      <c r="Q2059" s="19">
        <f t="shared" ca="1" si="424"/>
        <v>18.241199999999999</v>
      </c>
      <c r="R2059" s="19" t="str">
        <f ca="1">IFERROR(INDEX(VpD!$2:$2,MATCH(G2059,VpD!$1:$1,1)),VpD!$I$2)</f>
        <v>1973-1978</v>
      </c>
      <c r="S2059" s="1">
        <f ca="1">IFERROR(INDEX(VpD!$C$3:$I$27,MATCH(E2059,VpD!$B$3:$B$27,0),MATCH(R2059,VpD!$C$2:$I$2,0)),0)</f>
        <v>98</v>
      </c>
      <c r="T2059" s="19">
        <f t="shared" ca="1" si="425"/>
        <v>15.875999999999999</v>
      </c>
      <c r="U2059" s="14" t="str">
        <f t="shared" ca="1" si="426"/>
        <v xml:space="preserve">712877.09 </v>
      </c>
      <c r="V2059" s="14" t="str">
        <f t="shared" ca="1" si="427"/>
        <v>6169132.36</v>
      </c>
      <c r="W2059" s="14" t="str">
        <f t="shared" ca="1" si="428"/>
        <v>POINT(712877.09 6169132.36)</v>
      </c>
      <c r="X2059" s="14" t="str">
        <f>IFERROR(INDEX(BygningOmraade!B:B,MATCH(A2059,BygningOmraade!A:A,0)),"")</f>
        <v/>
      </c>
    </row>
    <row r="2060" spans="1:24" s="14" customFormat="1" x14ac:dyDescent="0.25">
      <c r="A2060" s="14">
        <f t="shared" si="416"/>
        <v>2060</v>
      </c>
      <c r="B2060" s="14" t="str">
        <f t="shared" ca="1" si="417"/>
        <v>79b7b315-00c0-4c0a-b47c-43f5dbab9d75</v>
      </c>
      <c r="C2060" s="14" t="str">
        <f t="shared" ca="1" si="418"/>
        <v>0a3f507e-1bde-32b8-e044-0003ba298018</v>
      </c>
      <c r="D2060" s="14">
        <f t="shared" ca="1" si="419"/>
        <v>997566</v>
      </c>
      <c r="E2060" s="1">
        <f t="shared" ca="1" si="420"/>
        <v>130</v>
      </c>
      <c r="F2060" s="1">
        <f t="shared" ca="1" si="421"/>
        <v>101</v>
      </c>
      <c r="G2060" s="1">
        <f t="shared" ca="1" si="422"/>
        <v>1966</v>
      </c>
      <c r="H2060" s="1" t="str">
        <f ca="1">IFERROR(INDEX(Varmeinstallation!B:B,MATCH(INDIRECT($A$1&amp;"L"&amp;A2060)*1,Varmeinstallation!A:A,0)),"Ingen varmeinstallationer")</f>
        <v>Centralvarme fra eget anlæg, et-kammer fyr</v>
      </c>
      <c r="I2060" s="1" t="str">
        <f ca="1">IFERROR(INDEX(Opvarmningsmiddel!B:B,MATCH(INDIRECT($A$1&amp;"M"&amp;A2060)*1,Opvarmningsmiddel!A:A,0)),"")</f>
        <v>Naturgas</v>
      </c>
      <c r="J2060" s="1">
        <f t="shared" ca="1" si="423"/>
        <v>0</v>
      </c>
      <c r="K2060" s="1" t="str">
        <f ca="1">IFERROR(INDEX(Relationstabel!$C$3:$K$10,MATCH(VALUE(INDIRECT($A$1&amp;"L"&amp;A2060)),Relationstabel!$A$3:$A$10,0),MATCH(IFERROR(VALUE(INDIRECT($A$1&amp;"M"&amp;A2060)),0),Relationstabel!$C$1:$K$1,0)),"Ingen varmeinstallationer")</f>
        <v>Naturgas</v>
      </c>
      <c r="L2060" s="1" t="str">
        <f ca="1">INDEX(Anvendelseskode!B:B,MATCH($E2060,Anvendelseskode!$A:$A,0))</f>
        <v>Række-, kæde-, dobbelthus (lodret adskillelse mellem enhederne)</v>
      </c>
      <c r="M2060" s="1" t="str">
        <f ca="1">INDEX(Anvendelseskode!C:C,MATCH($E2060,Anvendelseskode!$A:$A,0))</f>
        <v>Række-, kæde og dobbelthuse</v>
      </c>
      <c r="N2060" s="1" t="str">
        <f ca="1">INDEX(Anvendelseskode!D:D,MATCH($E2060,Anvendelseskode!$A:$A,0))</f>
        <v>Private husholdninger</v>
      </c>
      <c r="O2060" s="1" t="str">
        <f ca="1">IFERROR(INDEX(SBi!$2:$2,MATCH(G2060,SBi!$1:$1,1)),SBi!$K$2)</f>
        <v>1961-1972</v>
      </c>
      <c r="P2060" s="1">
        <f ca="1">IFERROR(INDEX(SBi!$C$3:$K$28,MATCH(E2060,SBi!$B$3:$B$28,0),MATCH(O2060,SBi!$C$2:$K$2,0)),0)</f>
        <v>119.9</v>
      </c>
      <c r="Q2060" s="19">
        <f t="shared" ca="1" si="424"/>
        <v>12.109900000000001</v>
      </c>
      <c r="R2060" s="19" t="str">
        <f ca="1">IFERROR(INDEX(VpD!$2:$2,MATCH(G2060,VpD!$1:$1,1)),VpD!$I$2)</f>
        <v>1961-1972</v>
      </c>
      <c r="S2060" s="1">
        <f ca="1">IFERROR(INDEX(VpD!$C$3:$I$27,MATCH(E2060,VpD!$B$3:$B$27,0),MATCH(R2060,VpD!$C$2:$I$2,0)),0)</f>
        <v>120</v>
      </c>
      <c r="T2060" s="19">
        <f t="shared" ca="1" si="425"/>
        <v>12.12</v>
      </c>
      <c r="U2060" s="14" t="str">
        <f t="shared" ca="1" si="426"/>
        <v xml:space="preserve">713819.04 </v>
      </c>
      <c r="V2060" s="14" t="str">
        <f t="shared" ca="1" si="427"/>
        <v>6169339.72</v>
      </c>
      <c r="W2060" s="14" t="str">
        <f t="shared" ca="1" si="428"/>
        <v>POINT(713819.04 6169339.72)</v>
      </c>
      <c r="X2060" s="14" t="str">
        <f>IFERROR(INDEX(BygningOmraade!B:B,MATCH(A2060,BygningOmraade!A:A,0)),"")</f>
        <v/>
      </c>
    </row>
    <row r="2061" spans="1:24" s="14" customFormat="1" x14ac:dyDescent="0.25">
      <c r="A2061" s="14">
        <f t="shared" si="416"/>
        <v>2061</v>
      </c>
      <c r="B2061" s="14" t="str">
        <f t="shared" ca="1" si="417"/>
        <v>79bd7c8c-d63d-44b1-bb16-f35b04d8c715</v>
      </c>
      <c r="C2061" s="14" t="str">
        <f t="shared" ca="1" si="418"/>
        <v>0a3f507e-1d2e-32b8-e044-0003ba298018</v>
      </c>
      <c r="D2061" s="14">
        <f t="shared" ca="1" si="419"/>
        <v>997698</v>
      </c>
      <c r="E2061" s="1">
        <f t="shared" ca="1" si="420"/>
        <v>120</v>
      </c>
      <c r="F2061" s="1">
        <f t="shared" ca="1" si="421"/>
        <v>150</v>
      </c>
      <c r="G2061" s="1">
        <f t="shared" ca="1" si="422"/>
        <v>1976</v>
      </c>
      <c r="H2061" s="1" t="str">
        <f ca="1">IFERROR(INDEX(Varmeinstallation!B:B,MATCH(INDIRECT($A$1&amp;"L"&amp;A2061)*1,Varmeinstallation!A:A,0)),"Ingen varmeinstallationer")</f>
        <v>Elovne, elpaneler</v>
      </c>
      <c r="I2061" s="1" t="str">
        <f ca="1">IFERROR(INDEX(Opvarmningsmiddel!B:B,MATCH(INDIRECT($A$1&amp;"M"&amp;A2061)*1,Opvarmningsmiddel!A:A,0)),"")</f>
        <v>Elektricitet</v>
      </c>
      <c r="J2061" s="1">
        <f t="shared" ca="1" si="423"/>
        <v>1</v>
      </c>
      <c r="K2061" s="1" t="str">
        <f ca="1">IFERROR(INDEX(Relationstabel!$C$3:$K$10,MATCH(VALUE(INDIRECT($A$1&amp;"L"&amp;A2061)),Relationstabel!$A$3:$A$10,0),MATCH(IFERROR(VALUE(INDIRECT($A$1&amp;"M"&amp;A2061)),0),Relationstabel!$C$1:$K$1,0)),"Ingen varmeinstallationer")</f>
        <v>Elvarme</v>
      </c>
      <c r="L2061" s="1" t="str">
        <f ca="1">INDEX(Anvendelseskode!B:B,MATCH($E2061,Anvendelseskode!$A:$A,0))</f>
        <v>Fritliggende enfamilieshus (parcelhus)</v>
      </c>
      <c r="M2061" s="1" t="str">
        <f ca="1">INDEX(Anvendelseskode!C:C,MATCH($E2061,Anvendelseskode!$A:$A,0))</f>
        <v>Parcelhuse</v>
      </c>
      <c r="N2061" s="1" t="str">
        <f ca="1">INDEX(Anvendelseskode!D:D,MATCH($E2061,Anvendelseskode!$A:$A,0))</f>
        <v>Private husholdninger</v>
      </c>
      <c r="O2061" s="1" t="str">
        <f ca="1">IFERROR(INDEX(SBi!$2:$2,MATCH(G2061,SBi!$1:$1,1)),SBi!$K$2)</f>
        <v>1973-1978</v>
      </c>
      <c r="P2061" s="1">
        <f ca="1">IFERROR(INDEX(SBi!$C$3:$K$28,MATCH(E2061,SBi!$B$3:$B$28,0),MATCH(O2061,SBi!$C$2:$K$2,0)),0)</f>
        <v>119.8</v>
      </c>
      <c r="Q2061" s="19">
        <f t="shared" ca="1" si="424"/>
        <v>17.97</v>
      </c>
      <c r="R2061" s="19" t="str">
        <f ca="1">IFERROR(INDEX(VpD!$2:$2,MATCH(G2061,VpD!$1:$1,1)),VpD!$I$2)</f>
        <v>1973-1978</v>
      </c>
      <c r="S2061" s="1">
        <f ca="1">IFERROR(INDEX(VpD!$C$3:$I$27,MATCH(E2061,VpD!$B$3:$B$27,0),MATCH(R2061,VpD!$C$2:$I$2,0)),0)</f>
        <v>117</v>
      </c>
      <c r="T2061" s="19">
        <f t="shared" ca="1" si="425"/>
        <v>17.55</v>
      </c>
      <c r="U2061" s="14" t="str">
        <f t="shared" ca="1" si="426"/>
        <v xml:space="preserve">714128.27 </v>
      </c>
      <c r="V2061" s="14" t="str">
        <f t="shared" ca="1" si="427"/>
        <v>6168676.08</v>
      </c>
      <c r="W2061" s="14" t="str">
        <f t="shared" ca="1" si="428"/>
        <v>POINT(714128.27 6168676.08)</v>
      </c>
      <c r="X2061" s="14" t="str">
        <f>IFERROR(INDEX(BygningOmraade!B:B,MATCH(A2061,BygningOmraade!A:A,0)),"")</f>
        <v/>
      </c>
    </row>
    <row r="2062" spans="1:24" s="14" customFormat="1" x14ac:dyDescent="0.25">
      <c r="A2062" s="14">
        <f t="shared" si="416"/>
        <v>2062</v>
      </c>
      <c r="B2062" s="14" t="str">
        <f t="shared" ca="1" si="417"/>
        <v>79c2e70c-be5d-4775-8c3d-b6b7ee5837d2</v>
      </c>
      <c r="C2062" s="14" t="str">
        <f t="shared" ca="1" si="418"/>
        <v>0a3f507e-2497-32b8-e044-0003ba298018</v>
      </c>
      <c r="D2062" s="14">
        <f t="shared" ca="1" si="419"/>
        <v>994093</v>
      </c>
      <c r="E2062" s="1">
        <f t="shared" ca="1" si="420"/>
        <v>310</v>
      </c>
      <c r="F2062" s="1">
        <f t="shared" ca="1" si="421"/>
        <v>12</v>
      </c>
      <c r="G2062" s="1">
        <f t="shared" ca="1" si="422"/>
        <v>2004</v>
      </c>
      <c r="H2062" s="1" t="str">
        <f ca="1">IFERROR(INDEX(Varmeinstallation!B:B,MATCH(INDIRECT($A$1&amp;"L"&amp;A2062)*1,Varmeinstallation!A:A,0)),"Ingen varmeinstallationer")</f>
        <v>Ingen varmeinstallationer</v>
      </c>
      <c r="I2062" s="1" t="str">
        <f ca="1">IFERROR(INDEX(Opvarmningsmiddel!B:B,MATCH(INDIRECT($A$1&amp;"M"&amp;A2062)*1,Opvarmningsmiddel!A:A,0)),"")</f>
        <v/>
      </c>
      <c r="J2062" s="1">
        <f t="shared" ca="1" si="423"/>
        <v>90</v>
      </c>
      <c r="K2062" s="1" t="str">
        <f ca="1">IFERROR(INDEX(Relationstabel!$C$3:$K$10,MATCH(VALUE(INDIRECT($A$1&amp;"L"&amp;A2062)),Relationstabel!$A$3:$A$10,0),MATCH(IFERROR(VALUE(INDIRECT($A$1&amp;"M"&amp;A2062)),0),Relationstabel!$C$1:$K$1,0)),"Ingen varmeinstallationer")</f>
        <v>Ingen varmeinstallation</v>
      </c>
      <c r="L2062" s="1" t="str">
        <f ca="1">INDEX(Anvendelseskode!B:B,MATCH($E2062,Anvendelseskode!$A:$A,0))</f>
        <v>Transport- og garageanlæg (fragtmandshal, lufthavnsbygning, banegårdsbygning, parkeringshus).</v>
      </c>
      <c r="M2062" s="1" t="str">
        <f ca="1">INDEX(Anvendelseskode!C:C,MATCH($E2062,Anvendelseskode!$A:$A,0))</f>
        <v>Transport- eller garageanlæg</v>
      </c>
      <c r="N2062" s="1" t="str">
        <f ca="1">INDEX(Anvendelseskode!D:D,MATCH($E2062,Anvendelseskode!$A:$A,0))</f>
        <v>Handel og servicevirksomheder</v>
      </c>
      <c r="O2062" s="1" t="str">
        <f ca="1">IFERROR(INDEX(SBi!$2:$2,MATCH(G2062,SBi!$1:$1,1)),SBi!$K$2)</f>
        <v>1999-2006</v>
      </c>
      <c r="P2062" s="1">
        <f ca="1">IFERROR(INDEX(SBi!$C$3:$K$28,MATCH(E2062,SBi!$B$3:$B$28,0),MATCH(O2062,SBi!$C$2:$K$2,0)),0)</f>
        <v>68</v>
      </c>
      <c r="Q2062" s="19">
        <f t="shared" ca="1" si="424"/>
        <v>0.81599999999999995</v>
      </c>
      <c r="R2062" s="19" t="str">
        <f ca="1">IFERROR(INDEX(VpD!$2:$2,MATCH(G2062,VpD!$1:$1,1)),VpD!$I$2)</f>
        <v>&gt;1998</v>
      </c>
      <c r="S2062" s="1">
        <f ca="1">IFERROR(INDEX(VpD!$C$3:$I$27,MATCH(E2062,VpD!$B$3:$B$27,0),MATCH(R2062,VpD!$C$2:$I$2,0)),0)</f>
        <v>68</v>
      </c>
      <c r="T2062" s="19">
        <f t="shared" ca="1" si="425"/>
        <v>0.81599999999999995</v>
      </c>
      <c r="U2062" s="14" t="str">
        <f t="shared" ca="1" si="426"/>
        <v xml:space="preserve">711344.94 </v>
      </c>
      <c r="V2062" s="14" t="str">
        <f t="shared" ca="1" si="427"/>
        <v>6170914.4</v>
      </c>
      <c r="W2062" s="14" t="str">
        <f t="shared" ca="1" si="428"/>
        <v>POINT(711344.94 6170914.4)</v>
      </c>
      <c r="X2062" s="14" t="str">
        <f>IFERROR(INDEX(BygningOmraade!B:B,MATCH(A2062,BygningOmraade!A:A,0)),"")</f>
        <v/>
      </c>
    </row>
    <row r="2063" spans="1:24" s="14" customFormat="1" x14ac:dyDescent="0.25">
      <c r="A2063" s="14">
        <f t="shared" si="416"/>
        <v>2063</v>
      </c>
      <c r="B2063" s="14" t="str">
        <f t="shared" ca="1" si="417"/>
        <v>79c40714-7e6e-4989-b0ee-b818a33dc05c</v>
      </c>
      <c r="C2063" s="14" t="str">
        <f t="shared" ca="1" si="418"/>
        <v>0a3f507e-1f12-32b8-e044-0003ba298018</v>
      </c>
      <c r="D2063" s="14">
        <f t="shared" ca="1" si="419"/>
        <v>993935</v>
      </c>
      <c r="E2063" s="1">
        <f t="shared" ca="1" si="420"/>
        <v>120</v>
      </c>
      <c r="F2063" s="1">
        <f t="shared" ca="1" si="421"/>
        <v>176</v>
      </c>
      <c r="G2063" s="1">
        <f t="shared" ca="1" si="422"/>
        <v>1981</v>
      </c>
      <c r="H2063" s="1" t="str">
        <f ca="1">IFERROR(INDEX(Varmeinstallation!B:B,MATCH(INDIRECT($A$1&amp;"L"&amp;A2063)*1,Varmeinstallation!A:A,0)),"Ingen varmeinstallationer")</f>
        <v>Fjernvarme/blokvarme (radiatorsystemer eller varmluftanlæg)</v>
      </c>
      <c r="I2063" s="1" t="str">
        <f ca="1">IFERROR(INDEX(Opvarmningsmiddel!B:B,MATCH(INDIRECT($A$1&amp;"M"&amp;A2063)*1,Opvarmningsmiddel!A:A,0)),"")</f>
        <v/>
      </c>
      <c r="J2063" s="1">
        <f t="shared" ca="1" si="423"/>
        <v>0</v>
      </c>
      <c r="K2063" s="1" t="str">
        <f ca="1">IFERROR(INDEX(Relationstabel!$C$3:$K$10,MATCH(VALUE(INDIRECT($A$1&amp;"L"&amp;A2063)),Relationstabel!$A$3:$A$10,0),MATCH(IFERROR(VALUE(INDIRECT($A$1&amp;"M"&amp;A2063)),0),Relationstabel!$C$1:$K$1,0)),"Ingen varmeinstallationer")</f>
        <v>Fjernvarme/ Blokvarme</v>
      </c>
      <c r="L2063" s="1" t="str">
        <f ca="1">INDEX(Anvendelseskode!B:B,MATCH($E2063,Anvendelseskode!$A:$A,0))</f>
        <v>Fritliggende enfamilieshus (parcelhus)</v>
      </c>
      <c r="M2063" s="1" t="str">
        <f ca="1">INDEX(Anvendelseskode!C:C,MATCH($E2063,Anvendelseskode!$A:$A,0))</f>
        <v>Parcelhuse</v>
      </c>
      <c r="N2063" s="1" t="str">
        <f ca="1">INDEX(Anvendelseskode!D:D,MATCH($E2063,Anvendelseskode!$A:$A,0))</f>
        <v>Private husholdninger</v>
      </c>
      <c r="O2063" s="1" t="str">
        <f ca="1">IFERROR(INDEX(SBi!$2:$2,MATCH(G2063,SBi!$1:$1,1)),SBi!$K$2)</f>
        <v>1979-1998</v>
      </c>
      <c r="P2063" s="1">
        <f ca="1">IFERROR(INDEX(SBi!$C$3:$K$28,MATCH(E2063,SBi!$B$3:$B$28,0),MATCH(O2063,SBi!$C$2:$K$2,0)),0)</f>
        <v>105.4</v>
      </c>
      <c r="Q2063" s="19">
        <f t="shared" ca="1" si="424"/>
        <v>18.5504</v>
      </c>
      <c r="R2063" s="19" t="str">
        <f ca="1">IFERROR(INDEX(VpD!$2:$2,MATCH(G2063,VpD!$1:$1,1)),VpD!$I$2)</f>
        <v>1979-1998</v>
      </c>
      <c r="S2063" s="1">
        <f ca="1">IFERROR(INDEX(VpD!$C$3:$I$27,MATCH(E2063,VpD!$B$3:$B$27,0),MATCH(R2063,VpD!$C$2:$I$2,0)),0)</f>
        <v>90</v>
      </c>
      <c r="T2063" s="19">
        <f t="shared" ca="1" si="425"/>
        <v>15.84</v>
      </c>
      <c r="U2063" s="14" t="str">
        <f t="shared" ca="1" si="426"/>
        <v xml:space="preserve">711170.86 </v>
      </c>
      <c r="V2063" s="14" t="str">
        <f t="shared" ca="1" si="427"/>
        <v>6171812.71</v>
      </c>
      <c r="W2063" s="14" t="str">
        <f t="shared" ca="1" si="428"/>
        <v>POINT(711170.86 6171812.71)</v>
      </c>
      <c r="X2063" s="14" t="str">
        <f>IFERROR(INDEX(BygningOmraade!B:B,MATCH(A2063,BygningOmraade!A:A,0)),"")</f>
        <v/>
      </c>
    </row>
    <row r="2064" spans="1:24" s="14" customFormat="1" x14ac:dyDescent="0.25">
      <c r="A2064" s="14">
        <f t="shared" si="416"/>
        <v>2064</v>
      </c>
      <c r="B2064" s="14" t="str">
        <f t="shared" ca="1" si="417"/>
        <v>7a08f716-1432-4e5f-9797-7d3dd3c001a3</v>
      </c>
      <c r="C2064" s="14" t="str">
        <f t="shared" ca="1" si="418"/>
        <v>0a3f507e-18dd-32b8-e044-0003ba298018</v>
      </c>
      <c r="D2064" s="14">
        <f t="shared" ca="1" si="419"/>
        <v>994280</v>
      </c>
      <c r="E2064" s="1">
        <f t="shared" ca="1" si="420"/>
        <v>130</v>
      </c>
      <c r="F2064" s="1">
        <f t="shared" ca="1" si="421"/>
        <v>107</v>
      </c>
      <c r="G2064" s="1">
        <f t="shared" ca="1" si="422"/>
        <v>1983</v>
      </c>
      <c r="H2064" s="1" t="str">
        <f ca="1">IFERROR(INDEX(Varmeinstallation!B:B,MATCH(INDIRECT($A$1&amp;"L"&amp;A2064)*1,Varmeinstallation!A:A,0)),"Ingen varmeinstallationer")</f>
        <v>Fjernvarme/blokvarme (radiatorsystemer eller varmluftanlæg)</v>
      </c>
      <c r="I2064" s="1" t="str">
        <f ca="1">IFERROR(INDEX(Opvarmningsmiddel!B:B,MATCH(INDIRECT($A$1&amp;"M"&amp;A2064)*1,Opvarmningsmiddel!A:A,0)),"")</f>
        <v/>
      </c>
      <c r="J2064" s="1">
        <f t="shared" ca="1" si="423"/>
        <v>0</v>
      </c>
      <c r="K2064" s="1" t="str">
        <f ca="1">IFERROR(INDEX(Relationstabel!$C$3:$K$10,MATCH(VALUE(INDIRECT($A$1&amp;"L"&amp;A2064)),Relationstabel!$A$3:$A$10,0),MATCH(IFERROR(VALUE(INDIRECT($A$1&amp;"M"&amp;A2064)),0),Relationstabel!$C$1:$K$1,0)),"Ingen varmeinstallationer")</f>
        <v>Fjernvarme/ Blokvarme</v>
      </c>
      <c r="L2064" s="1" t="str">
        <f ca="1">INDEX(Anvendelseskode!B:B,MATCH($E2064,Anvendelseskode!$A:$A,0))</f>
        <v>Række-, kæde-, dobbelthus (lodret adskillelse mellem enhederne)</v>
      </c>
      <c r="M2064" s="1" t="str">
        <f ca="1">INDEX(Anvendelseskode!C:C,MATCH($E2064,Anvendelseskode!$A:$A,0))</f>
        <v>Række-, kæde og dobbelthuse</v>
      </c>
      <c r="N2064" s="1" t="str">
        <f ca="1">INDEX(Anvendelseskode!D:D,MATCH($E2064,Anvendelseskode!$A:$A,0))</f>
        <v>Private husholdninger</v>
      </c>
      <c r="O2064" s="1" t="str">
        <f ca="1">IFERROR(INDEX(SBi!$2:$2,MATCH(G2064,SBi!$1:$1,1)),SBi!$K$2)</f>
        <v>1979-1998</v>
      </c>
      <c r="P2064" s="1">
        <f ca="1">IFERROR(INDEX(SBi!$C$3:$K$28,MATCH(E2064,SBi!$B$3:$B$28,0),MATCH(O2064,SBi!$C$2:$K$2,0)),0)</f>
        <v>96.8</v>
      </c>
      <c r="Q2064" s="19">
        <f t="shared" ca="1" si="424"/>
        <v>10.3576</v>
      </c>
      <c r="R2064" s="19" t="str">
        <f ca="1">IFERROR(INDEX(VpD!$2:$2,MATCH(G2064,VpD!$1:$1,1)),VpD!$I$2)</f>
        <v>1979-1998</v>
      </c>
      <c r="S2064" s="1">
        <f ca="1">IFERROR(INDEX(VpD!$C$3:$I$27,MATCH(E2064,VpD!$B$3:$B$27,0),MATCH(R2064,VpD!$C$2:$I$2,0)),0)</f>
        <v>74</v>
      </c>
      <c r="T2064" s="19">
        <f t="shared" ca="1" si="425"/>
        <v>7.9180000000000001</v>
      </c>
      <c r="U2064" s="14" t="str">
        <f t="shared" ca="1" si="426"/>
        <v xml:space="preserve">711318.23 </v>
      </c>
      <c r="V2064" s="14" t="str">
        <f t="shared" ca="1" si="427"/>
        <v>6171837.9</v>
      </c>
      <c r="W2064" s="14" t="str">
        <f t="shared" ca="1" si="428"/>
        <v>POINT(711318.23 6171837.9)</v>
      </c>
      <c r="X2064" s="14" t="str">
        <f>IFERROR(INDEX(BygningOmraade!B:B,MATCH(A2064,BygningOmraade!A:A,0)),"")</f>
        <v/>
      </c>
    </row>
    <row r="2065" spans="1:24" s="14" customFormat="1" x14ac:dyDescent="0.25">
      <c r="A2065" s="14">
        <f t="shared" si="416"/>
        <v>2065</v>
      </c>
      <c r="B2065" s="14" t="str">
        <f t="shared" ca="1" si="417"/>
        <v>7a09c22e-3e88-4183-8304-aa835a46a1b0</v>
      </c>
      <c r="C2065" s="14" t="str">
        <f t="shared" ca="1" si="418"/>
        <v>0a3f507e-18ea-32b8-e044-0003ba298018</v>
      </c>
      <c r="D2065" s="14">
        <f t="shared" ca="1" si="419"/>
        <v>994537</v>
      </c>
      <c r="E2065" s="1">
        <f t="shared" ca="1" si="420"/>
        <v>130</v>
      </c>
      <c r="F2065" s="1">
        <f t="shared" ca="1" si="421"/>
        <v>107</v>
      </c>
      <c r="G2065" s="1">
        <f t="shared" ca="1" si="422"/>
        <v>1967</v>
      </c>
      <c r="H2065" s="1" t="str">
        <f ca="1">IFERROR(INDEX(Varmeinstallation!B:B,MATCH(INDIRECT($A$1&amp;"L"&amp;A2065)*1,Varmeinstallation!A:A,0)),"Ingen varmeinstallationer")</f>
        <v>Fjernvarme/blokvarme (radiatorsystemer eller varmluftanlæg)</v>
      </c>
      <c r="I2065" s="1" t="str">
        <f ca="1">IFERROR(INDEX(Opvarmningsmiddel!B:B,MATCH(INDIRECT($A$1&amp;"M"&amp;A2065)*1,Opvarmningsmiddel!A:A,0)),"")</f>
        <v/>
      </c>
      <c r="J2065" s="1">
        <f t="shared" ca="1" si="423"/>
        <v>2</v>
      </c>
      <c r="K2065" s="1" t="str">
        <f ca="1">IFERROR(INDEX(Relationstabel!$C$3:$K$10,MATCH(VALUE(INDIRECT($A$1&amp;"L"&amp;A2065)),Relationstabel!$A$3:$A$10,0),MATCH(IFERROR(VALUE(INDIRECT($A$1&amp;"M"&amp;A2065)),0),Relationstabel!$C$1:$K$1,0)),"Ingen varmeinstallationer")</f>
        <v>Fjernvarme/ Blokvarme</v>
      </c>
      <c r="L2065" s="1" t="str">
        <f ca="1">INDEX(Anvendelseskode!B:B,MATCH($E2065,Anvendelseskode!$A:$A,0))</f>
        <v>Række-, kæde-, dobbelthus (lodret adskillelse mellem enhederne)</v>
      </c>
      <c r="M2065" s="1" t="str">
        <f ca="1">INDEX(Anvendelseskode!C:C,MATCH($E2065,Anvendelseskode!$A:$A,0))</f>
        <v>Række-, kæde og dobbelthuse</v>
      </c>
      <c r="N2065" s="1" t="str">
        <f ca="1">INDEX(Anvendelseskode!D:D,MATCH($E2065,Anvendelseskode!$A:$A,0))</f>
        <v>Private husholdninger</v>
      </c>
      <c r="O2065" s="1" t="str">
        <f ca="1">IFERROR(INDEX(SBi!$2:$2,MATCH(G2065,SBi!$1:$1,1)),SBi!$K$2)</f>
        <v>1961-1972</v>
      </c>
      <c r="P2065" s="1">
        <f ca="1">IFERROR(INDEX(SBi!$C$3:$K$28,MATCH(E2065,SBi!$B$3:$B$28,0),MATCH(O2065,SBi!$C$2:$K$2,0)),0)</f>
        <v>119.9</v>
      </c>
      <c r="Q2065" s="19">
        <f t="shared" ca="1" si="424"/>
        <v>12.829300000000002</v>
      </c>
      <c r="R2065" s="19" t="str">
        <f ca="1">IFERROR(INDEX(VpD!$2:$2,MATCH(G2065,VpD!$1:$1,1)),VpD!$I$2)</f>
        <v>1961-1972</v>
      </c>
      <c r="S2065" s="1">
        <f ca="1">IFERROR(INDEX(VpD!$C$3:$I$27,MATCH(E2065,VpD!$B$3:$B$27,0),MATCH(R2065,VpD!$C$2:$I$2,0)),0)</f>
        <v>120</v>
      </c>
      <c r="T2065" s="19">
        <f t="shared" ca="1" si="425"/>
        <v>12.84</v>
      </c>
      <c r="U2065" s="14" t="str">
        <f t="shared" ca="1" si="426"/>
        <v xml:space="preserve">711490.19 </v>
      </c>
      <c r="V2065" s="14" t="str">
        <f t="shared" ca="1" si="427"/>
        <v>6171913.69</v>
      </c>
      <c r="W2065" s="14" t="str">
        <f t="shared" ca="1" si="428"/>
        <v>POINT(711490.19 6171913.69)</v>
      </c>
      <c r="X2065" s="14" t="str">
        <f>IFERROR(INDEX(BygningOmraade!B:B,MATCH(A2065,BygningOmraade!A:A,0)),"")</f>
        <v/>
      </c>
    </row>
    <row r="2066" spans="1:24" s="14" customFormat="1" x14ac:dyDescent="0.25">
      <c r="A2066" s="14">
        <f t="shared" si="416"/>
        <v>2066</v>
      </c>
      <c r="B2066" s="14" t="str">
        <f t="shared" ca="1" si="417"/>
        <v>7a15e7fd-f416-46ec-bd2d-ea9a91b2c02f</v>
      </c>
      <c r="C2066" s="14" t="str">
        <f t="shared" ca="1" si="418"/>
        <v>0a3f507e-1ce0-32b8-e044-0003ba298018</v>
      </c>
      <c r="D2066" s="14">
        <f t="shared" ca="1" si="419"/>
        <v>994160</v>
      </c>
      <c r="E2066" s="1">
        <f t="shared" ca="1" si="420"/>
        <v>130</v>
      </c>
      <c r="F2066" s="1">
        <f t="shared" ca="1" si="421"/>
        <v>134</v>
      </c>
      <c r="G2066" s="1">
        <f t="shared" ca="1" si="422"/>
        <v>1975</v>
      </c>
      <c r="H2066" s="1" t="str">
        <f ca="1">IFERROR(INDEX(Varmeinstallation!B:B,MATCH(INDIRECT($A$1&amp;"L"&amp;A2066)*1,Varmeinstallation!A:A,0)),"Ingen varmeinstallationer")</f>
        <v>Fjernvarme/blokvarme (radiatorsystemer eller varmluftanlæg)</v>
      </c>
      <c r="I2066" s="1" t="str">
        <f ca="1">IFERROR(INDEX(Opvarmningsmiddel!B:B,MATCH(INDIRECT($A$1&amp;"M"&amp;A2066)*1,Opvarmningsmiddel!A:A,0)),"")</f>
        <v/>
      </c>
      <c r="J2066" s="1">
        <f t="shared" ca="1" si="423"/>
        <v>0</v>
      </c>
      <c r="K2066" s="1" t="str">
        <f ca="1">IFERROR(INDEX(Relationstabel!$C$3:$K$10,MATCH(VALUE(INDIRECT($A$1&amp;"L"&amp;A2066)),Relationstabel!$A$3:$A$10,0),MATCH(IFERROR(VALUE(INDIRECT($A$1&amp;"M"&amp;A2066)),0),Relationstabel!$C$1:$K$1,0)),"Ingen varmeinstallationer")</f>
        <v>Fjernvarme/ Blokvarme</v>
      </c>
      <c r="L2066" s="1" t="str">
        <f ca="1">INDEX(Anvendelseskode!B:B,MATCH($E2066,Anvendelseskode!$A:$A,0))</f>
        <v>Række-, kæde-, dobbelthus (lodret adskillelse mellem enhederne)</v>
      </c>
      <c r="M2066" s="1" t="str">
        <f ca="1">INDEX(Anvendelseskode!C:C,MATCH($E2066,Anvendelseskode!$A:$A,0))</f>
        <v>Række-, kæde og dobbelthuse</v>
      </c>
      <c r="N2066" s="1" t="str">
        <f ca="1">INDEX(Anvendelseskode!D:D,MATCH($E2066,Anvendelseskode!$A:$A,0))</f>
        <v>Private husholdninger</v>
      </c>
      <c r="O2066" s="1" t="str">
        <f ca="1">IFERROR(INDEX(SBi!$2:$2,MATCH(G2066,SBi!$1:$1,1)),SBi!$K$2)</f>
        <v>1973-1978</v>
      </c>
      <c r="P2066" s="1">
        <f ca="1">IFERROR(INDEX(SBi!$C$3:$K$28,MATCH(E2066,SBi!$B$3:$B$28,0),MATCH(O2066,SBi!$C$2:$K$2,0)),0)</f>
        <v>112.6</v>
      </c>
      <c r="Q2066" s="19">
        <f t="shared" ca="1" si="424"/>
        <v>15.0884</v>
      </c>
      <c r="R2066" s="19" t="str">
        <f ca="1">IFERROR(INDEX(VpD!$2:$2,MATCH(G2066,VpD!$1:$1,1)),VpD!$I$2)</f>
        <v>1973-1978</v>
      </c>
      <c r="S2066" s="1">
        <f ca="1">IFERROR(INDEX(VpD!$C$3:$I$27,MATCH(E2066,VpD!$B$3:$B$27,0),MATCH(R2066,VpD!$C$2:$I$2,0)),0)</f>
        <v>98</v>
      </c>
      <c r="T2066" s="19">
        <f t="shared" ca="1" si="425"/>
        <v>13.132</v>
      </c>
      <c r="U2066" s="14" t="str">
        <f t="shared" ca="1" si="426"/>
        <v xml:space="preserve">711396.1 </v>
      </c>
      <c r="V2066" s="14" t="str">
        <f t="shared" ca="1" si="427"/>
        <v>6172460.28</v>
      </c>
      <c r="W2066" s="14" t="str">
        <f t="shared" ca="1" si="428"/>
        <v>POINT(711396.1 6172460.28)</v>
      </c>
      <c r="X2066" s="14" t="str">
        <f>IFERROR(INDEX(BygningOmraade!B:B,MATCH(A2066,BygningOmraade!A:A,0)),"")</f>
        <v/>
      </c>
    </row>
    <row r="2067" spans="1:24" s="14" customFormat="1" x14ac:dyDescent="0.25">
      <c r="A2067" s="14">
        <f t="shared" si="416"/>
        <v>2067</v>
      </c>
      <c r="B2067" s="14" t="str">
        <f t="shared" ca="1" si="417"/>
        <v>7a3a7235-67ec-4ed2-94be-a0548b780c96</v>
      </c>
      <c r="C2067" s="14" t="str">
        <f t="shared" ca="1" si="418"/>
        <v>0a3f507e-1cc9-32b8-e044-0003ba298018</v>
      </c>
      <c r="D2067" s="14">
        <f t="shared" ca="1" si="419"/>
        <v>993949</v>
      </c>
      <c r="E2067" s="1">
        <f t="shared" ca="1" si="420"/>
        <v>440</v>
      </c>
      <c r="F2067" s="1">
        <f t="shared" ca="1" si="421"/>
        <v>638</v>
      </c>
      <c r="G2067" s="1">
        <f t="shared" ca="1" si="422"/>
        <v>1969</v>
      </c>
      <c r="H2067" s="1" t="str">
        <f ca="1">IFERROR(INDEX(Varmeinstallation!B:B,MATCH(INDIRECT($A$1&amp;"L"&amp;A2067)*1,Varmeinstallation!A:A,0)),"Ingen varmeinstallationer")</f>
        <v>Fjernvarme/blokvarme (radiatorsystemer eller varmluftanlæg)</v>
      </c>
      <c r="I2067" s="1" t="str">
        <f ca="1">IFERROR(INDEX(Opvarmningsmiddel!B:B,MATCH(INDIRECT($A$1&amp;"M"&amp;A2067)*1,Opvarmningsmiddel!A:A,0)),"")</f>
        <v/>
      </c>
      <c r="J2067" s="1">
        <f t="shared" ca="1" si="423"/>
        <v>0</v>
      </c>
      <c r="K2067" s="1" t="str">
        <f ca="1">IFERROR(INDEX(Relationstabel!$C$3:$K$10,MATCH(VALUE(INDIRECT($A$1&amp;"L"&amp;A2067)),Relationstabel!$A$3:$A$10,0),MATCH(IFERROR(VALUE(INDIRECT($A$1&amp;"M"&amp;A2067)),0),Relationstabel!$C$1:$K$1,0)),"Ingen varmeinstallationer")</f>
        <v>Fjernvarme/ Blokvarme</v>
      </c>
      <c r="L2067" s="1" t="str">
        <f ca="1">INDEX(Anvendelseskode!B:B,MATCH($E2067,Anvendelseskode!$A:$A,0))</f>
        <v>Daginstitutioner</v>
      </c>
      <c r="M2067" s="1" t="str">
        <f ca="1">INDEX(Anvendelseskode!C:C,MATCH($E2067,Anvendelseskode!$A:$A,0))</f>
        <v>Daginstitutioner</v>
      </c>
      <c r="N2067" s="1" t="str">
        <f ca="1">INDEX(Anvendelseskode!D:D,MATCH($E2067,Anvendelseskode!$A:$A,0))</f>
        <v>Kommunale og andre offentlige institutioner</v>
      </c>
      <c r="O2067" s="1" t="str">
        <f ca="1">IFERROR(INDEX(SBi!$2:$2,MATCH(G2067,SBi!$1:$1,1)),SBi!$K$2)</f>
        <v>1961-1972</v>
      </c>
      <c r="P2067" s="1">
        <f ca="1">IFERROR(INDEX(SBi!$C$3:$K$28,MATCH(E2067,SBi!$B$3:$B$28,0),MATCH(O2067,SBi!$C$2:$K$2,0)),0)</f>
        <v>172.8</v>
      </c>
      <c r="Q2067" s="19">
        <f t="shared" ca="1" si="424"/>
        <v>110.24640000000001</v>
      </c>
      <c r="R2067" s="19" t="str">
        <f ca="1">IFERROR(INDEX(VpD!$2:$2,MATCH(G2067,VpD!$1:$1,1)),VpD!$I$2)</f>
        <v>1961-1972</v>
      </c>
      <c r="S2067" s="1">
        <f ca="1">IFERROR(INDEX(VpD!$C$3:$I$27,MATCH(E2067,VpD!$B$3:$B$27,0),MATCH(R2067,VpD!$C$2:$I$2,0)),0)</f>
        <v>186</v>
      </c>
      <c r="T2067" s="19">
        <f t="shared" ca="1" si="425"/>
        <v>118.66800000000001</v>
      </c>
      <c r="U2067" s="14" t="str">
        <f t="shared" ca="1" si="426"/>
        <v xml:space="preserve">711238.37 </v>
      </c>
      <c r="V2067" s="14" t="str">
        <f t="shared" ca="1" si="427"/>
        <v>6172532.7</v>
      </c>
      <c r="W2067" s="14" t="str">
        <f t="shared" ca="1" si="428"/>
        <v>POINT(711238.37 6172532.7)</v>
      </c>
      <c r="X2067" s="14" t="str">
        <f>IFERROR(INDEX(BygningOmraade!B:B,MATCH(A2067,BygningOmraade!A:A,0)),"")</f>
        <v/>
      </c>
    </row>
    <row r="2068" spans="1:24" s="14" customFormat="1" x14ac:dyDescent="0.25">
      <c r="A2068" s="14">
        <f t="shared" si="416"/>
        <v>2068</v>
      </c>
      <c r="B2068" s="14" t="str">
        <f t="shared" ca="1" si="417"/>
        <v>7a516b24-4e3b-4a14-bd6e-4fbe10d7bc8e</v>
      </c>
      <c r="C2068" s="14" t="str">
        <f t="shared" ca="1" si="418"/>
        <v>0a3f507e-1b8c-32b8-e044-0003ba298018</v>
      </c>
      <c r="D2068" s="14">
        <f t="shared" ca="1" si="419"/>
        <v>996304</v>
      </c>
      <c r="E2068" s="1">
        <f t="shared" ca="1" si="420"/>
        <v>120</v>
      </c>
      <c r="F2068" s="1">
        <f t="shared" ca="1" si="421"/>
        <v>174</v>
      </c>
      <c r="G2068" s="1">
        <f t="shared" ca="1" si="422"/>
        <v>2011</v>
      </c>
      <c r="H2068" s="1" t="str">
        <f ca="1">IFERROR(INDEX(Varmeinstallation!B:B,MATCH(INDIRECT($A$1&amp;"L"&amp;A2068)*1,Varmeinstallation!A:A,0)),"Ingen varmeinstallationer")</f>
        <v>Centralvarme fra eget anlæg, et-kammer fyr</v>
      </c>
      <c r="I2068" s="1" t="str">
        <f ca="1">IFERROR(INDEX(Opvarmningsmiddel!B:B,MATCH(INDIRECT($A$1&amp;"M"&amp;A2068)*1,Opvarmningsmiddel!A:A,0)),"")</f>
        <v>Flydende brændsel (olie, petroleum, flaskegas m.m.)</v>
      </c>
      <c r="J2068" s="1">
        <f t="shared" ca="1" si="423"/>
        <v>0</v>
      </c>
      <c r="K2068" s="1" t="str">
        <f ca="1">IFERROR(INDEX(Relationstabel!$C$3:$K$10,MATCH(VALUE(INDIRECT($A$1&amp;"L"&amp;A2068)),Relationstabel!$A$3:$A$10,0),MATCH(IFERROR(VALUE(INDIRECT($A$1&amp;"M"&amp;A2068)),0),Relationstabel!$C$1:$K$1,0)),"Ingen varmeinstallationer")</f>
        <v>Olie</v>
      </c>
      <c r="L2068" s="1" t="str">
        <f ca="1">INDEX(Anvendelseskode!B:B,MATCH($E2068,Anvendelseskode!$A:$A,0))</f>
        <v>Fritliggende enfamilieshus (parcelhus)</v>
      </c>
      <c r="M2068" s="1" t="str">
        <f ca="1">INDEX(Anvendelseskode!C:C,MATCH($E2068,Anvendelseskode!$A:$A,0))</f>
        <v>Parcelhuse</v>
      </c>
      <c r="N2068" s="1" t="str">
        <f ca="1">INDEX(Anvendelseskode!D:D,MATCH($E2068,Anvendelseskode!$A:$A,0))</f>
        <v>Private husholdninger</v>
      </c>
      <c r="O2068" s="1" t="str">
        <f ca="1">IFERROR(INDEX(SBi!$2:$2,MATCH(G2068,SBi!$1:$1,1)),SBi!$K$2)</f>
        <v>Efter 2006</v>
      </c>
      <c r="P2068" s="1">
        <f ca="1">IFERROR(INDEX(SBi!$C$3:$K$28,MATCH(E2068,SBi!$B$3:$B$28,0),MATCH(O2068,SBi!$C$2:$K$2,0)),0)</f>
        <v>67.3</v>
      </c>
      <c r="Q2068" s="19">
        <f t="shared" ca="1" si="424"/>
        <v>11.710199999999999</v>
      </c>
      <c r="R2068" s="19" t="str">
        <f ca="1">IFERROR(INDEX(VpD!$2:$2,MATCH(G2068,VpD!$1:$1,1)),VpD!$I$2)</f>
        <v>&gt;1998</v>
      </c>
      <c r="S2068" s="1">
        <f ca="1">IFERROR(INDEX(VpD!$C$3:$I$27,MATCH(E2068,VpD!$B$3:$B$27,0),MATCH(R2068,VpD!$C$2:$I$2,0)),0)</f>
        <v>72</v>
      </c>
      <c r="T2068" s="19">
        <f t="shared" ca="1" si="425"/>
        <v>12.528</v>
      </c>
      <c r="U2068" s="14" t="str">
        <f t="shared" ca="1" si="426"/>
        <v xml:space="preserve">712967.84 </v>
      </c>
      <c r="V2068" s="14" t="str">
        <f t="shared" ca="1" si="427"/>
        <v>6168929.38</v>
      </c>
      <c r="W2068" s="14" t="str">
        <f t="shared" ca="1" si="428"/>
        <v>POINT(712967.84 6168929.38)</v>
      </c>
      <c r="X2068" s="14" t="str">
        <f>IFERROR(INDEX(BygningOmraade!B:B,MATCH(A2068,BygningOmraade!A:A,0)),"")</f>
        <v/>
      </c>
    </row>
    <row r="2069" spans="1:24" s="14" customFormat="1" x14ac:dyDescent="0.25">
      <c r="A2069" s="14">
        <f t="shared" si="416"/>
        <v>2069</v>
      </c>
      <c r="B2069" s="14" t="str">
        <f t="shared" ca="1" si="417"/>
        <v>7a8b7033-32b6-4781-ac3c-999298e53ec6</v>
      </c>
      <c r="C2069" s="14" t="str">
        <f t="shared" ca="1" si="418"/>
        <v>0a3f507e-1e1a-32b8-e044-0003ba298018</v>
      </c>
      <c r="D2069" s="14">
        <f t="shared" ca="1" si="419"/>
        <v>995514</v>
      </c>
      <c r="E2069" s="1">
        <f t="shared" ca="1" si="420"/>
        <v>120</v>
      </c>
      <c r="F2069" s="1">
        <f t="shared" ca="1" si="421"/>
        <v>199</v>
      </c>
      <c r="G2069" s="1">
        <f t="shared" ca="1" si="422"/>
        <v>1970</v>
      </c>
      <c r="H2069" s="1" t="str">
        <f ca="1">IFERROR(INDEX(Varmeinstallation!B:B,MATCH(INDIRECT($A$1&amp;"L"&amp;A2069)*1,Varmeinstallation!A:A,0)),"Ingen varmeinstallationer")</f>
        <v>Centralvarme fra eget anlæg, et-kammer fyr</v>
      </c>
      <c r="I2069" s="1" t="str">
        <f ca="1">IFERROR(INDEX(Opvarmningsmiddel!B:B,MATCH(INDIRECT($A$1&amp;"M"&amp;A2069)*1,Opvarmningsmiddel!A:A,0)),"")</f>
        <v>Naturgas</v>
      </c>
      <c r="J2069" s="1">
        <f t="shared" ca="1" si="423"/>
        <v>0</v>
      </c>
      <c r="K2069" s="1" t="str">
        <f ca="1">IFERROR(INDEX(Relationstabel!$C$3:$K$10,MATCH(VALUE(INDIRECT($A$1&amp;"L"&amp;A2069)),Relationstabel!$A$3:$A$10,0),MATCH(IFERROR(VALUE(INDIRECT($A$1&amp;"M"&amp;A2069)),0),Relationstabel!$C$1:$K$1,0)),"Ingen varmeinstallationer")</f>
        <v>Naturgas</v>
      </c>
      <c r="L2069" s="1" t="str">
        <f ca="1">INDEX(Anvendelseskode!B:B,MATCH($E2069,Anvendelseskode!$A:$A,0))</f>
        <v>Fritliggende enfamilieshus (parcelhus)</v>
      </c>
      <c r="M2069" s="1" t="str">
        <f ca="1">INDEX(Anvendelseskode!C:C,MATCH($E2069,Anvendelseskode!$A:$A,0))</f>
        <v>Parcelhuse</v>
      </c>
      <c r="N2069" s="1" t="str">
        <f ca="1">INDEX(Anvendelseskode!D:D,MATCH($E2069,Anvendelseskode!$A:$A,0))</f>
        <v>Private husholdninger</v>
      </c>
      <c r="O2069" s="1" t="str">
        <f ca="1">IFERROR(INDEX(SBi!$2:$2,MATCH(G2069,SBi!$1:$1,1)),SBi!$K$2)</f>
        <v>1961-1972</v>
      </c>
      <c r="P2069" s="1">
        <f ca="1">IFERROR(INDEX(SBi!$C$3:$K$28,MATCH(E2069,SBi!$B$3:$B$28,0),MATCH(O2069,SBi!$C$2:$K$2,0)),0)</f>
        <v>134.30000000000001</v>
      </c>
      <c r="Q2069" s="19">
        <f t="shared" ca="1" si="424"/>
        <v>26.7257</v>
      </c>
      <c r="R2069" s="19" t="str">
        <f ca="1">IFERROR(INDEX(VpD!$2:$2,MATCH(G2069,VpD!$1:$1,1)),VpD!$I$2)</f>
        <v>1961-1972</v>
      </c>
      <c r="S2069" s="1">
        <f ca="1">IFERROR(INDEX(VpD!$C$3:$I$27,MATCH(E2069,VpD!$B$3:$B$27,0),MATCH(R2069,VpD!$C$2:$I$2,0)),0)</f>
        <v>143</v>
      </c>
      <c r="T2069" s="19">
        <f t="shared" ca="1" si="425"/>
        <v>28.457000000000001</v>
      </c>
      <c r="U2069" s="14" t="str">
        <f t="shared" ca="1" si="426"/>
        <v xml:space="preserve">711975.95 </v>
      </c>
      <c r="V2069" s="14" t="str">
        <f t="shared" ca="1" si="427"/>
        <v>6169446.05</v>
      </c>
      <c r="W2069" s="14" t="str">
        <f t="shared" ca="1" si="428"/>
        <v>POINT(711975.95 6169446.05)</v>
      </c>
      <c r="X2069" s="14" t="str">
        <f>IFERROR(INDEX(BygningOmraade!B:B,MATCH(A2069,BygningOmraade!A:A,0)),"")</f>
        <v/>
      </c>
    </row>
    <row r="2070" spans="1:24" s="14" customFormat="1" x14ac:dyDescent="0.25">
      <c r="A2070" s="14">
        <f t="shared" si="416"/>
        <v>2070</v>
      </c>
      <c r="B2070" s="14" t="str">
        <f t="shared" ca="1" si="417"/>
        <v>7a8e095b-1973-4ec4-9d4a-0a36639cdf07</v>
      </c>
      <c r="C2070" s="14" t="str">
        <f t="shared" ca="1" si="418"/>
        <v>66f29755-5287-4852-8ec4-a7c9c321c515</v>
      </c>
      <c r="D2070" s="14">
        <f t="shared" ca="1" si="419"/>
        <v>100043047</v>
      </c>
      <c r="E2070" s="1">
        <f t="shared" ca="1" si="420"/>
        <v>140</v>
      </c>
      <c r="F2070" s="1">
        <f t="shared" ca="1" si="421"/>
        <v>2632</v>
      </c>
      <c r="G2070" s="1">
        <f t="shared" ca="1" si="422"/>
        <v>2017</v>
      </c>
      <c r="H2070" s="1" t="str">
        <f ca="1">IFERROR(INDEX(Varmeinstallation!B:B,MATCH(INDIRECT($A$1&amp;"L"&amp;A2070)*1,Varmeinstallation!A:A,0)),"Ingen varmeinstallationer")</f>
        <v>Fjernvarme/blokvarme (radiatorsystemer eller varmluftanlæg)</v>
      </c>
      <c r="I2070" s="1" t="str">
        <f ca="1">IFERROR(INDEX(Opvarmningsmiddel!B:B,MATCH(INDIRECT($A$1&amp;"M"&amp;A2070)*1,Opvarmningsmiddel!A:A,0)),"")</f>
        <v/>
      </c>
      <c r="J2070" s="1">
        <f t="shared" ca="1" si="423"/>
        <v>90</v>
      </c>
      <c r="K2070" s="1" t="str">
        <f ca="1">IFERROR(INDEX(Relationstabel!$C$3:$K$10,MATCH(VALUE(INDIRECT($A$1&amp;"L"&amp;A2070)),Relationstabel!$A$3:$A$10,0),MATCH(IFERROR(VALUE(INDIRECT($A$1&amp;"M"&amp;A2070)),0),Relationstabel!$C$1:$K$1,0)),"Ingen varmeinstallationer")</f>
        <v>Fjernvarme/ Blokvarme</v>
      </c>
      <c r="L2070" s="1" t="str">
        <f ca="1">INDEX(Anvendelseskode!B:B,MATCH($E2070,Anvendelseskode!$A:$A,0))</f>
        <v>Etageboligbebyggelse</v>
      </c>
      <c r="M2070" s="1" t="str">
        <f ca="1">INDEX(Anvendelseskode!C:C,MATCH($E2070,Anvendelseskode!$A:$A,0))</f>
        <v>Etageboligbebyggelse</v>
      </c>
      <c r="N2070" s="1" t="str">
        <f ca="1">INDEX(Anvendelseskode!D:D,MATCH($E2070,Anvendelseskode!$A:$A,0))</f>
        <v>Private husholdninger</v>
      </c>
      <c r="O2070" s="1" t="str">
        <f ca="1">IFERROR(INDEX(SBi!$2:$2,MATCH(G2070,SBi!$1:$1,1)),SBi!$K$2)</f>
        <v>Efter 2006</v>
      </c>
      <c r="P2070" s="1">
        <f ca="1">IFERROR(INDEX(SBi!$C$3:$K$28,MATCH(E2070,SBi!$B$3:$B$28,0),MATCH(O2070,SBi!$C$2:$K$2,0)),0)</f>
        <v>60.7</v>
      </c>
      <c r="Q2070" s="19">
        <f t="shared" ca="1" si="424"/>
        <v>159.76239999999999</v>
      </c>
      <c r="R2070" s="19" t="str">
        <f ca="1">IFERROR(INDEX(VpD!$2:$2,MATCH(G2070,VpD!$1:$1,1)),VpD!$I$2)</f>
        <v>&gt;1998</v>
      </c>
      <c r="S2070" s="1">
        <f ca="1">IFERROR(INDEX(VpD!$C$3:$I$27,MATCH(E2070,VpD!$B$3:$B$27,0),MATCH(R2070,VpD!$C$2:$I$2,0)),0)</f>
        <v>64</v>
      </c>
      <c r="T2070" s="19">
        <f t="shared" ca="1" si="425"/>
        <v>168.44800000000001</v>
      </c>
      <c r="U2070" s="14" t="str">
        <f t="shared" ca="1" si="426"/>
        <v xml:space="preserve">712709.56 </v>
      </c>
      <c r="V2070" s="14" t="str">
        <f t="shared" ca="1" si="427"/>
        <v>6169507.83</v>
      </c>
      <c r="W2070" s="14" t="str">
        <f t="shared" ca="1" si="428"/>
        <v>POINT(712709.56 6169507.83)</v>
      </c>
      <c r="X2070" s="14" t="str">
        <f>IFERROR(INDEX(BygningOmraade!B:B,MATCH(A2070,BygningOmraade!A:A,0)),"")</f>
        <v/>
      </c>
    </row>
    <row r="2071" spans="1:24" s="14" customFormat="1" x14ac:dyDescent="0.25">
      <c r="A2071" s="14">
        <f t="shared" si="416"/>
        <v>2071</v>
      </c>
      <c r="B2071" s="14" t="str">
        <f t="shared" ca="1" si="417"/>
        <v>7aa1053b-cf81-4369-bc86-75ff1cbdd6ba</v>
      </c>
      <c r="C2071" s="14" t="str">
        <f t="shared" ca="1" si="418"/>
        <v>0a3f507e-2015-32b8-e044-0003ba298018</v>
      </c>
      <c r="D2071" s="14">
        <f t="shared" ca="1" si="419"/>
        <v>993746</v>
      </c>
      <c r="E2071" s="1">
        <f t="shared" ca="1" si="420"/>
        <v>120</v>
      </c>
      <c r="F2071" s="1">
        <f t="shared" ca="1" si="421"/>
        <v>109</v>
      </c>
      <c r="G2071" s="1">
        <f t="shared" ca="1" si="422"/>
        <v>1985</v>
      </c>
      <c r="H2071" s="1" t="str">
        <f ca="1">IFERROR(INDEX(Varmeinstallation!B:B,MATCH(INDIRECT($A$1&amp;"L"&amp;A2071)*1,Varmeinstallation!A:A,0)),"Ingen varmeinstallationer")</f>
        <v>Centralvarme fra eget anlæg, et-kammer fyr</v>
      </c>
      <c r="I2071" s="1" t="str">
        <f ca="1">IFERROR(INDEX(Opvarmningsmiddel!B:B,MATCH(INDIRECT($A$1&amp;"M"&amp;A2071)*1,Opvarmningsmiddel!A:A,0)),"")</f>
        <v>Naturgas</v>
      </c>
      <c r="J2071" s="1">
        <f t="shared" ca="1" si="423"/>
        <v>0</v>
      </c>
      <c r="K2071" s="1" t="str">
        <f ca="1">IFERROR(INDEX(Relationstabel!$C$3:$K$10,MATCH(VALUE(INDIRECT($A$1&amp;"L"&amp;A2071)),Relationstabel!$A$3:$A$10,0),MATCH(IFERROR(VALUE(INDIRECT($A$1&amp;"M"&amp;A2071)),0),Relationstabel!$C$1:$K$1,0)),"Ingen varmeinstallationer")</f>
        <v>Naturgas</v>
      </c>
      <c r="L2071" s="1" t="str">
        <f ca="1">INDEX(Anvendelseskode!B:B,MATCH($E2071,Anvendelseskode!$A:$A,0))</f>
        <v>Fritliggende enfamilieshus (parcelhus)</v>
      </c>
      <c r="M2071" s="1" t="str">
        <f ca="1">INDEX(Anvendelseskode!C:C,MATCH($E2071,Anvendelseskode!$A:$A,0))</f>
        <v>Parcelhuse</v>
      </c>
      <c r="N2071" s="1" t="str">
        <f ca="1">INDEX(Anvendelseskode!D:D,MATCH($E2071,Anvendelseskode!$A:$A,0))</f>
        <v>Private husholdninger</v>
      </c>
      <c r="O2071" s="1" t="str">
        <f ca="1">IFERROR(INDEX(SBi!$2:$2,MATCH(G2071,SBi!$1:$1,1)),SBi!$K$2)</f>
        <v>1979-1998</v>
      </c>
      <c r="P2071" s="1">
        <f ca="1">IFERROR(INDEX(SBi!$C$3:$K$28,MATCH(E2071,SBi!$B$3:$B$28,0),MATCH(O2071,SBi!$C$2:$K$2,0)),0)</f>
        <v>105.4</v>
      </c>
      <c r="Q2071" s="19">
        <f t="shared" ca="1" si="424"/>
        <v>11.4886</v>
      </c>
      <c r="R2071" s="19" t="str">
        <f ca="1">IFERROR(INDEX(VpD!$2:$2,MATCH(G2071,VpD!$1:$1,1)),VpD!$I$2)</f>
        <v>1979-1998</v>
      </c>
      <c r="S2071" s="1">
        <f ca="1">IFERROR(INDEX(VpD!$C$3:$I$27,MATCH(E2071,VpD!$B$3:$B$27,0),MATCH(R2071,VpD!$C$2:$I$2,0)),0)</f>
        <v>90</v>
      </c>
      <c r="T2071" s="19">
        <f t="shared" ca="1" si="425"/>
        <v>9.81</v>
      </c>
      <c r="U2071" s="14" t="str">
        <f t="shared" ca="1" si="426"/>
        <v xml:space="preserve">710837.31 </v>
      </c>
      <c r="V2071" s="14" t="str">
        <f t="shared" ca="1" si="427"/>
        <v>6171800.73</v>
      </c>
      <c r="W2071" s="14" t="str">
        <f t="shared" ca="1" si="428"/>
        <v>POINT(710837.31 6171800.73)</v>
      </c>
      <c r="X2071" s="14" t="str">
        <f>IFERROR(INDEX(BygningOmraade!B:B,MATCH(A2071,BygningOmraade!A:A,0)),"")</f>
        <v/>
      </c>
    </row>
    <row r="2072" spans="1:24" s="14" customFormat="1" x14ac:dyDescent="0.25">
      <c r="A2072" s="14">
        <f t="shared" si="416"/>
        <v>2072</v>
      </c>
      <c r="B2072" s="14" t="str">
        <f t="shared" ca="1" si="417"/>
        <v>7ab0e7ac-89ee-4fbd-927e-a3446339c5fc</v>
      </c>
      <c r="C2072" s="14" t="str">
        <f t="shared" ca="1" si="418"/>
        <v>0a3f507e-1a3c-32b8-e044-0003ba298018</v>
      </c>
      <c r="D2072" s="14">
        <f t="shared" ca="1" si="419"/>
        <v>997151</v>
      </c>
      <c r="E2072" s="1">
        <f t="shared" ca="1" si="420"/>
        <v>120</v>
      </c>
      <c r="F2072" s="1">
        <f t="shared" ca="1" si="421"/>
        <v>115</v>
      </c>
      <c r="G2072" s="1">
        <f t="shared" ca="1" si="422"/>
        <v>1964</v>
      </c>
      <c r="H2072" s="1" t="str">
        <f ca="1">IFERROR(INDEX(Varmeinstallation!B:B,MATCH(INDIRECT($A$1&amp;"L"&amp;A2072)*1,Varmeinstallation!A:A,0)),"Ingen varmeinstallationer")</f>
        <v>Varmepumpe</v>
      </c>
      <c r="I2072" s="1" t="str">
        <f ca="1">IFERROR(INDEX(Opvarmningsmiddel!B:B,MATCH(INDIRECT($A$1&amp;"M"&amp;A2072)*1,Opvarmningsmiddel!A:A,0)),"")</f>
        <v>Elektricitet</v>
      </c>
      <c r="J2072" s="1">
        <f t="shared" ca="1" si="423"/>
        <v>0</v>
      </c>
      <c r="K2072" s="1" t="str">
        <f ca="1">IFERROR(INDEX(Relationstabel!$C$3:$K$10,MATCH(VALUE(INDIRECT($A$1&amp;"L"&amp;A2072)),Relationstabel!$A$3:$A$10,0),MATCH(IFERROR(VALUE(INDIRECT($A$1&amp;"M"&amp;A2072)),0),Relationstabel!$C$1:$K$1,0)),"Ingen varmeinstallationer")</f>
        <v>Varmepumpe</v>
      </c>
      <c r="L2072" s="1" t="str">
        <f ca="1">INDEX(Anvendelseskode!B:B,MATCH($E2072,Anvendelseskode!$A:$A,0))</f>
        <v>Fritliggende enfamilieshus (parcelhus)</v>
      </c>
      <c r="M2072" s="1" t="str">
        <f ca="1">INDEX(Anvendelseskode!C:C,MATCH($E2072,Anvendelseskode!$A:$A,0))</f>
        <v>Parcelhuse</v>
      </c>
      <c r="N2072" s="1" t="str">
        <f ca="1">INDEX(Anvendelseskode!D:D,MATCH($E2072,Anvendelseskode!$A:$A,0))</f>
        <v>Private husholdninger</v>
      </c>
      <c r="O2072" s="1" t="str">
        <f ca="1">IFERROR(INDEX(SBi!$2:$2,MATCH(G2072,SBi!$1:$1,1)),SBi!$K$2)</f>
        <v>1961-1972</v>
      </c>
      <c r="P2072" s="1">
        <f ca="1">IFERROR(INDEX(SBi!$C$3:$K$28,MATCH(E2072,SBi!$B$3:$B$28,0),MATCH(O2072,SBi!$C$2:$K$2,0)),0)</f>
        <v>134.30000000000001</v>
      </c>
      <c r="Q2072" s="19">
        <f t="shared" ca="1" si="424"/>
        <v>15.444500000000001</v>
      </c>
      <c r="R2072" s="19" t="str">
        <f ca="1">IFERROR(INDEX(VpD!$2:$2,MATCH(G2072,VpD!$1:$1,1)),VpD!$I$2)</f>
        <v>1961-1972</v>
      </c>
      <c r="S2072" s="1">
        <f ca="1">IFERROR(INDEX(VpD!$C$3:$I$27,MATCH(E2072,VpD!$B$3:$B$27,0),MATCH(R2072,VpD!$C$2:$I$2,0)),0)</f>
        <v>143</v>
      </c>
      <c r="T2072" s="19">
        <f t="shared" ca="1" si="425"/>
        <v>16.445</v>
      </c>
      <c r="U2072" s="14" t="str">
        <f t="shared" ca="1" si="426"/>
        <v xml:space="preserve">713776.1 </v>
      </c>
      <c r="V2072" s="14" t="str">
        <f t="shared" ca="1" si="427"/>
        <v>6169056.6</v>
      </c>
      <c r="W2072" s="14" t="str">
        <f t="shared" ca="1" si="428"/>
        <v>POINT(713776.1 6169056.6)</v>
      </c>
      <c r="X2072" s="14" t="str">
        <f>IFERROR(INDEX(BygningOmraade!B:B,MATCH(A2072,BygningOmraade!A:A,0)),"")</f>
        <v/>
      </c>
    </row>
    <row r="2073" spans="1:24" s="14" customFormat="1" x14ac:dyDescent="0.25">
      <c r="A2073" s="14">
        <f t="shared" si="416"/>
        <v>2073</v>
      </c>
      <c r="B2073" s="14" t="str">
        <f t="shared" ca="1" si="417"/>
        <v>7aedbf73-de1c-4e74-afb5-d4d4f1378d75</v>
      </c>
      <c r="C2073" s="14" t="str">
        <f t="shared" ca="1" si="418"/>
        <v>0a3f507e-1a16-32b8-e044-0003ba298018</v>
      </c>
      <c r="D2073" s="14">
        <f t="shared" ca="1" si="419"/>
        <v>994524</v>
      </c>
      <c r="E2073" s="1">
        <f t="shared" ca="1" si="420"/>
        <v>130</v>
      </c>
      <c r="F2073" s="1">
        <f t="shared" ca="1" si="421"/>
        <v>125</v>
      </c>
      <c r="G2073" s="1">
        <f t="shared" ca="1" si="422"/>
        <v>1975</v>
      </c>
      <c r="H2073" s="1" t="str">
        <f ca="1">IFERROR(INDEX(Varmeinstallation!B:B,MATCH(INDIRECT($A$1&amp;"L"&amp;A2073)*1,Varmeinstallation!A:A,0)),"Ingen varmeinstallationer")</f>
        <v>Fjernvarme/blokvarme (radiatorsystemer eller varmluftanlæg)</v>
      </c>
      <c r="I2073" s="1" t="str">
        <f ca="1">IFERROR(INDEX(Opvarmningsmiddel!B:B,MATCH(INDIRECT($A$1&amp;"M"&amp;A2073)*1,Opvarmningsmiddel!A:A,0)),"")</f>
        <v/>
      </c>
      <c r="J2073" s="1">
        <f t="shared" ca="1" si="423"/>
        <v>0</v>
      </c>
      <c r="K2073" s="1" t="str">
        <f ca="1">IFERROR(INDEX(Relationstabel!$C$3:$K$10,MATCH(VALUE(INDIRECT($A$1&amp;"L"&amp;A2073)),Relationstabel!$A$3:$A$10,0),MATCH(IFERROR(VALUE(INDIRECT($A$1&amp;"M"&amp;A2073)),0),Relationstabel!$C$1:$K$1,0)),"Ingen varmeinstallationer")</f>
        <v>Fjernvarme/ Blokvarme</v>
      </c>
      <c r="L2073" s="1" t="str">
        <f ca="1">INDEX(Anvendelseskode!B:B,MATCH($E2073,Anvendelseskode!$A:$A,0))</f>
        <v>Række-, kæde-, dobbelthus (lodret adskillelse mellem enhederne)</v>
      </c>
      <c r="M2073" s="1" t="str">
        <f ca="1">INDEX(Anvendelseskode!C:C,MATCH($E2073,Anvendelseskode!$A:$A,0))</f>
        <v>Række-, kæde og dobbelthuse</v>
      </c>
      <c r="N2073" s="1" t="str">
        <f ca="1">INDEX(Anvendelseskode!D:D,MATCH($E2073,Anvendelseskode!$A:$A,0))</f>
        <v>Private husholdninger</v>
      </c>
      <c r="O2073" s="1" t="str">
        <f ca="1">IFERROR(INDEX(SBi!$2:$2,MATCH(G2073,SBi!$1:$1,1)),SBi!$K$2)</f>
        <v>1973-1978</v>
      </c>
      <c r="P2073" s="1">
        <f ca="1">IFERROR(INDEX(SBi!$C$3:$K$28,MATCH(E2073,SBi!$B$3:$B$28,0),MATCH(O2073,SBi!$C$2:$K$2,0)),0)</f>
        <v>112.6</v>
      </c>
      <c r="Q2073" s="19">
        <f t="shared" ca="1" si="424"/>
        <v>14.074999999999999</v>
      </c>
      <c r="R2073" s="19" t="str">
        <f ca="1">IFERROR(INDEX(VpD!$2:$2,MATCH(G2073,VpD!$1:$1,1)),VpD!$I$2)</f>
        <v>1973-1978</v>
      </c>
      <c r="S2073" s="1">
        <f ca="1">IFERROR(INDEX(VpD!$C$3:$I$27,MATCH(E2073,VpD!$B$3:$B$27,0),MATCH(R2073,VpD!$C$2:$I$2,0)),0)</f>
        <v>98</v>
      </c>
      <c r="T2073" s="19">
        <f t="shared" ca="1" si="425"/>
        <v>12.25</v>
      </c>
      <c r="U2073" s="14" t="str">
        <f t="shared" ca="1" si="426"/>
        <v xml:space="preserve">711498.95 </v>
      </c>
      <c r="V2073" s="14" t="str">
        <f t="shared" ca="1" si="427"/>
        <v>6172370.92</v>
      </c>
      <c r="W2073" s="14" t="str">
        <f t="shared" ca="1" si="428"/>
        <v>POINT(711498.95 6172370.92)</v>
      </c>
      <c r="X2073" s="14" t="str">
        <f>IFERROR(INDEX(BygningOmraade!B:B,MATCH(A2073,BygningOmraade!A:A,0)),"")</f>
        <v/>
      </c>
    </row>
    <row r="2074" spans="1:24" s="14" customFormat="1" x14ac:dyDescent="0.25">
      <c r="A2074" s="14">
        <f t="shared" si="416"/>
        <v>2074</v>
      </c>
      <c r="B2074" s="14" t="str">
        <f t="shared" ca="1" si="417"/>
        <v>7b0bf639-7118-414c-b2c3-31151194c321</v>
      </c>
      <c r="C2074" s="14" t="str">
        <f t="shared" ca="1" si="418"/>
        <v>4591b5f9-a6fb-0dd9-e044-0003ba298018</v>
      </c>
      <c r="D2074" s="14">
        <f t="shared" ca="1" si="419"/>
        <v>2691225</v>
      </c>
      <c r="E2074" s="1">
        <f t="shared" ca="1" si="420"/>
        <v>130</v>
      </c>
      <c r="F2074" s="1">
        <f t="shared" ca="1" si="421"/>
        <v>108</v>
      </c>
      <c r="G2074" s="1">
        <f t="shared" ca="1" si="422"/>
        <v>2008</v>
      </c>
      <c r="H2074" s="1" t="str">
        <f ca="1">IFERROR(INDEX(Varmeinstallation!B:B,MATCH(INDIRECT($A$1&amp;"L"&amp;A2074)*1,Varmeinstallation!A:A,0)),"Ingen varmeinstallationer")</f>
        <v>Centralvarme fra eget anlæg, et-kammer fyr</v>
      </c>
      <c r="I2074" s="1" t="str">
        <f ca="1">IFERROR(INDEX(Opvarmningsmiddel!B:B,MATCH(INDIRECT($A$1&amp;"M"&amp;A2074)*1,Opvarmningsmiddel!A:A,0)),"")</f>
        <v>Naturgas</v>
      </c>
      <c r="J2074" s="1">
        <f t="shared" ca="1" si="423"/>
        <v>90</v>
      </c>
      <c r="K2074" s="1" t="str">
        <f ca="1">IFERROR(INDEX(Relationstabel!$C$3:$K$10,MATCH(VALUE(INDIRECT($A$1&amp;"L"&amp;A2074)),Relationstabel!$A$3:$A$10,0),MATCH(IFERROR(VALUE(INDIRECT($A$1&amp;"M"&amp;A2074)),0),Relationstabel!$C$1:$K$1,0)),"Ingen varmeinstallationer")</f>
        <v>Naturgas</v>
      </c>
      <c r="L2074" s="1" t="str">
        <f ca="1">INDEX(Anvendelseskode!B:B,MATCH($E2074,Anvendelseskode!$A:$A,0))</f>
        <v>Række-, kæde-, dobbelthus (lodret adskillelse mellem enhederne)</v>
      </c>
      <c r="M2074" s="1" t="str">
        <f ca="1">INDEX(Anvendelseskode!C:C,MATCH($E2074,Anvendelseskode!$A:$A,0))</f>
        <v>Række-, kæde og dobbelthuse</v>
      </c>
      <c r="N2074" s="1" t="str">
        <f ca="1">INDEX(Anvendelseskode!D:D,MATCH($E2074,Anvendelseskode!$A:$A,0))</f>
        <v>Private husholdninger</v>
      </c>
      <c r="O2074" s="1" t="str">
        <f ca="1">IFERROR(INDEX(SBi!$2:$2,MATCH(G2074,SBi!$1:$1,1)),SBi!$K$2)</f>
        <v>Efter 2006</v>
      </c>
      <c r="P2074" s="1">
        <f ca="1">IFERROR(INDEX(SBi!$C$3:$K$28,MATCH(E2074,SBi!$B$3:$B$28,0),MATCH(O2074,SBi!$C$2:$K$2,0)),0)</f>
        <v>66.400000000000006</v>
      </c>
      <c r="Q2074" s="19">
        <f t="shared" ca="1" si="424"/>
        <v>7.1712000000000007</v>
      </c>
      <c r="R2074" s="19" t="str">
        <f ca="1">IFERROR(INDEX(VpD!$2:$2,MATCH(G2074,VpD!$1:$1,1)),VpD!$I$2)</f>
        <v>&gt;1998</v>
      </c>
      <c r="S2074" s="1">
        <f ca="1">IFERROR(INDEX(VpD!$C$3:$I$27,MATCH(E2074,VpD!$B$3:$B$27,0),MATCH(R2074,VpD!$C$2:$I$2,0)),0)</f>
        <v>65</v>
      </c>
      <c r="T2074" s="19">
        <f t="shared" ca="1" si="425"/>
        <v>7.02</v>
      </c>
      <c r="U2074" s="14" t="str">
        <f t="shared" ca="1" si="426"/>
        <v xml:space="preserve">712541.82 </v>
      </c>
      <c r="V2074" s="14" t="str">
        <f t="shared" ca="1" si="427"/>
        <v>6168780.22</v>
      </c>
      <c r="W2074" s="14" t="str">
        <f t="shared" ca="1" si="428"/>
        <v>POINT(712541.82 6168780.22)</v>
      </c>
      <c r="X2074" s="14" t="str">
        <f>IFERROR(INDEX(BygningOmraade!B:B,MATCH(A2074,BygningOmraade!A:A,0)),"")</f>
        <v/>
      </c>
    </row>
    <row r="2075" spans="1:24" s="14" customFormat="1" x14ac:dyDescent="0.25">
      <c r="A2075" s="14">
        <f t="shared" si="416"/>
        <v>2075</v>
      </c>
      <c r="B2075" s="14" t="str">
        <f t="shared" ca="1" si="417"/>
        <v>7b131914-ee3a-4b57-bb8e-0ae81e6a2a88</v>
      </c>
      <c r="C2075" s="14" t="str">
        <f t="shared" ca="1" si="418"/>
        <v>0a3f507e-17aa-32b8-e044-0003ba298018</v>
      </c>
      <c r="D2075" s="14">
        <f t="shared" ca="1" si="419"/>
        <v>996822</v>
      </c>
      <c r="E2075" s="1">
        <f t="shared" ca="1" si="420"/>
        <v>120</v>
      </c>
      <c r="F2075" s="1">
        <f t="shared" ca="1" si="421"/>
        <v>131</v>
      </c>
      <c r="G2075" s="1">
        <f t="shared" ca="1" si="422"/>
        <v>1939</v>
      </c>
      <c r="H2075" s="1" t="str">
        <f ca="1">IFERROR(INDEX(Varmeinstallation!B:B,MATCH(INDIRECT($A$1&amp;"L"&amp;A2075)*1,Varmeinstallation!A:A,0)),"Ingen varmeinstallationer")</f>
        <v>Centralvarme fra eget anlæg, et-kammer fyr</v>
      </c>
      <c r="I2075" s="1" t="str">
        <f ca="1">IFERROR(INDEX(Opvarmningsmiddel!B:B,MATCH(INDIRECT($A$1&amp;"M"&amp;A2075)*1,Opvarmningsmiddel!A:A,0)),"")</f>
        <v>Naturgas</v>
      </c>
      <c r="J2075" s="1">
        <f t="shared" ca="1" si="423"/>
        <v>0</v>
      </c>
      <c r="K2075" s="1" t="str">
        <f ca="1">IFERROR(INDEX(Relationstabel!$C$3:$K$10,MATCH(VALUE(INDIRECT($A$1&amp;"L"&amp;A2075)),Relationstabel!$A$3:$A$10,0),MATCH(IFERROR(VALUE(INDIRECT($A$1&amp;"M"&amp;A2075)),0),Relationstabel!$C$1:$K$1,0)),"Ingen varmeinstallationer")</f>
        <v>Naturgas</v>
      </c>
      <c r="L2075" s="1" t="str">
        <f ca="1">INDEX(Anvendelseskode!B:B,MATCH($E2075,Anvendelseskode!$A:$A,0))</f>
        <v>Fritliggende enfamilieshus (parcelhus)</v>
      </c>
      <c r="M2075" s="1" t="str">
        <f ca="1">INDEX(Anvendelseskode!C:C,MATCH($E2075,Anvendelseskode!$A:$A,0))</f>
        <v>Parcelhuse</v>
      </c>
      <c r="N2075" s="1" t="str">
        <f ca="1">INDEX(Anvendelseskode!D:D,MATCH($E2075,Anvendelseskode!$A:$A,0))</f>
        <v>Private husholdninger</v>
      </c>
      <c r="O2075" s="1" t="str">
        <f ca="1">IFERROR(INDEX(SBi!$2:$2,MATCH(G2075,SBi!$1:$1,1)),SBi!$K$2)</f>
        <v>1931-1950</v>
      </c>
      <c r="P2075" s="1">
        <f ca="1">IFERROR(INDEX(SBi!$C$3:$K$28,MATCH(E2075,SBi!$B$3:$B$28,0),MATCH(O2075,SBi!$C$2:$K$2,0)),0)</f>
        <v>164.1</v>
      </c>
      <c r="Q2075" s="19">
        <f t="shared" ca="1" si="424"/>
        <v>21.4971</v>
      </c>
      <c r="R2075" s="19" t="str">
        <f ca="1">IFERROR(INDEX(VpD!$2:$2,MATCH(G2075,VpD!$1:$1,1)),VpD!$I$2)</f>
        <v>1931-1950</v>
      </c>
      <c r="S2075" s="1">
        <f ca="1">IFERROR(INDEX(VpD!$C$3:$I$27,MATCH(E2075,VpD!$B$3:$B$27,0),MATCH(R2075,VpD!$C$2:$I$2,0)),0)</f>
        <v>217</v>
      </c>
      <c r="T2075" s="19">
        <f t="shared" ca="1" si="425"/>
        <v>28.427</v>
      </c>
      <c r="U2075" s="14" t="str">
        <f t="shared" ca="1" si="426"/>
        <v xml:space="preserve">713468.83 </v>
      </c>
      <c r="V2075" s="14" t="str">
        <f t="shared" ca="1" si="427"/>
        <v>6168848.86</v>
      </c>
      <c r="W2075" s="14" t="str">
        <f t="shared" ca="1" si="428"/>
        <v>POINT(713468.83 6168848.86)</v>
      </c>
      <c r="X2075" s="14" t="str">
        <f>IFERROR(INDEX(BygningOmraade!B:B,MATCH(A2075,BygningOmraade!A:A,0)),"")</f>
        <v/>
      </c>
    </row>
    <row r="2076" spans="1:24" s="14" customFormat="1" x14ac:dyDescent="0.25">
      <c r="A2076" s="14">
        <f t="shared" si="416"/>
        <v>2076</v>
      </c>
      <c r="B2076" s="14" t="str">
        <f t="shared" ca="1" si="417"/>
        <v>7b243af7-35f7-40a2-a8be-4dc21b29c00c</v>
      </c>
      <c r="C2076" s="14" t="str">
        <f t="shared" ca="1" si="418"/>
        <v>0a3f507e-2482-32b8-e044-0003ba298018</v>
      </c>
      <c r="D2076" s="14">
        <f t="shared" ca="1" si="419"/>
        <v>995749</v>
      </c>
      <c r="E2076" s="1">
        <f t="shared" ca="1" si="420"/>
        <v>320</v>
      </c>
      <c r="F2076" s="1">
        <f t="shared" ca="1" si="421"/>
        <v>1231</v>
      </c>
      <c r="G2076" s="1">
        <f t="shared" ca="1" si="422"/>
        <v>1998</v>
      </c>
      <c r="H2076" s="1" t="str">
        <f ca="1">IFERROR(INDEX(Varmeinstallation!B:B,MATCH(INDIRECT($A$1&amp;"L"&amp;A2076)*1,Varmeinstallation!A:A,0)),"Ingen varmeinstallationer")</f>
        <v>Centralvarme fra eget anlæg, et-kammer fyr</v>
      </c>
      <c r="I2076" s="1" t="str">
        <f ca="1">IFERROR(INDEX(Opvarmningsmiddel!B:B,MATCH(INDIRECT($A$1&amp;"M"&amp;A2076)*1,Opvarmningsmiddel!A:A,0)),"")</f>
        <v>Naturgas</v>
      </c>
      <c r="J2076" s="1">
        <f t="shared" ca="1" si="423"/>
        <v>0</v>
      </c>
      <c r="K2076" s="1" t="str">
        <f ca="1">IFERROR(INDEX(Relationstabel!$C$3:$K$10,MATCH(VALUE(INDIRECT($A$1&amp;"L"&amp;A2076)),Relationstabel!$A$3:$A$10,0),MATCH(IFERROR(VALUE(INDIRECT($A$1&amp;"M"&amp;A2076)),0),Relationstabel!$C$1:$K$1,0)),"Ingen varmeinstallationer")</f>
        <v>Naturgas</v>
      </c>
      <c r="L2076" s="1" t="str">
        <f ca="1">INDEX(Anvendelseskode!B:B,MATCH($E2076,Anvendelseskode!$A:$A,0))</f>
        <v>Bygning til kontor, handel, lager herunder offentlig administration</v>
      </c>
      <c r="M2076" s="1" t="str">
        <f ca="1">INDEX(Anvendelseskode!C:C,MATCH($E2076,Anvendelseskode!$A:$A,0))</f>
        <v>Kontor, handel, lager, off. adm.</v>
      </c>
      <c r="N2076" s="1" t="str">
        <f ca="1">INDEX(Anvendelseskode!D:D,MATCH($E2076,Anvendelseskode!$A:$A,0))</f>
        <v>Handel og servicevirksomheder</v>
      </c>
      <c r="O2076" s="1" t="str">
        <f ca="1">IFERROR(INDEX(SBi!$2:$2,MATCH(G2076,SBi!$1:$1,1)),SBi!$K$2)</f>
        <v>1979-1998</v>
      </c>
      <c r="P2076" s="1">
        <f ca="1">IFERROR(INDEX(SBi!$C$3:$K$28,MATCH(E2076,SBi!$B$3:$B$28,0),MATCH(O2076,SBi!$C$2:$K$2,0)),0)</f>
        <v>103.3</v>
      </c>
      <c r="Q2076" s="19">
        <f t="shared" ca="1" si="424"/>
        <v>127.1623</v>
      </c>
      <c r="R2076" s="19" t="str">
        <f ca="1">IFERROR(INDEX(VpD!$2:$2,MATCH(G2076,VpD!$1:$1,1)),VpD!$I$2)</f>
        <v>1979-1998</v>
      </c>
      <c r="S2076" s="1">
        <f ca="1">IFERROR(INDEX(VpD!$C$3:$I$27,MATCH(E2076,VpD!$B$3:$B$27,0),MATCH(R2076,VpD!$C$2:$I$2,0)),0)</f>
        <v>77</v>
      </c>
      <c r="T2076" s="19">
        <f t="shared" ca="1" si="425"/>
        <v>94.787000000000006</v>
      </c>
      <c r="U2076" s="14" t="str">
        <f t="shared" ca="1" si="426"/>
        <v xml:space="preserve">712180.32 </v>
      </c>
      <c r="V2076" s="14" t="str">
        <f t="shared" ca="1" si="427"/>
        <v>6169624.43</v>
      </c>
      <c r="W2076" s="14" t="str">
        <f t="shared" ca="1" si="428"/>
        <v>POINT(712180.32 6169624.43)</v>
      </c>
      <c r="X2076" s="14" t="str">
        <f>IFERROR(INDEX(BygningOmraade!B:B,MATCH(A2076,BygningOmraade!A:A,0)),"")</f>
        <v/>
      </c>
    </row>
    <row r="2077" spans="1:24" s="14" customFormat="1" x14ac:dyDescent="0.25">
      <c r="A2077" s="14">
        <f t="shared" si="416"/>
        <v>2077</v>
      </c>
      <c r="B2077" s="14" t="str">
        <f t="shared" ca="1" si="417"/>
        <v>7b258924-a3c5-4cf6-82c1-a497be5a6139</v>
      </c>
      <c r="C2077" s="14" t="str">
        <f t="shared" ca="1" si="418"/>
        <v>0a3f507e-152b-32b8-e044-0003ba298018</v>
      </c>
      <c r="D2077" s="14">
        <f t="shared" ca="1" si="419"/>
        <v>994819</v>
      </c>
      <c r="E2077" s="1">
        <f t="shared" ca="1" si="420"/>
        <v>130</v>
      </c>
      <c r="F2077" s="1">
        <f t="shared" ca="1" si="421"/>
        <v>90</v>
      </c>
      <c r="G2077" s="1">
        <f t="shared" ca="1" si="422"/>
        <v>1993</v>
      </c>
      <c r="H2077" s="1" t="str">
        <f ca="1">IFERROR(INDEX(Varmeinstallation!B:B,MATCH(INDIRECT($A$1&amp;"L"&amp;A2077)*1,Varmeinstallation!A:A,0)),"Ingen varmeinstallationer")</f>
        <v>Fjernvarme/blokvarme (radiatorsystemer eller varmluftanlæg)</v>
      </c>
      <c r="I2077" s="1" t="str">
        <f ca="1">IFERROR(INDEX(Opvarmningsmiddel!B:B,MATCH(INDIRECT($A$1&amp;"M"&amp;A2077)*1,Opvarmningsmiddel!A:A,0)),"")</f>
        <v/>
      </c>
      <c r="J2077" s="1">
        <f t="shared" ca="1" si="423"/>
        <v>0</v>
      </c>
      <c r="K2077" s="1" t="str">
        <f ca="1">IFERROR(INDEX(Relationstabel!$C$3:$K$10,MATCH(VALUE(INDIRECT($A$1&amp;"L"&amp;A2077)),Relationstabel!$A$3:$A$10,0),MATCH(IFERROR(VALUE(INDIRECT($A$1&amp;"M"&amp;A2077)),0),Relationstabel!$C$1:$K$1,0)),"Ingen varmeinstallationer")</f>
        <v>Fjernvarme/ Blokvarme</v>
      </c>
      <c r="L2077" s="1" t="str">
        <f ca="1">INDEX(Anvendelseskode!B:B,MATCH($E2077,Anvendelseskode!$A:$A,0))</f>
        <v>Række-, kæde-, dobbelthus (lodret adskillelse mellem enhederne)</v>
      </c>
      <c r="M2077" s="1" t="str">
        <f ca="1">INDEX(Anvendelseskode!C:C,MATCH($E2077,Anvendelseskode!$A:$A,0))</f>
        <v>Række-, kæde og dobbelthuse</v>
      </c>
      <c r="N2077" s="1" t="str">
        <f ca="1">INDEX(Anvendelseskode!D:D,MATCH($E2077,Anvendelseskode!$A:$A,0))</f>
        <v>Private husholdninger</v>
      </c>
      <c r="O2077" s="1" t="str">
        <f ca="1">IFERROR(INDEX(SBi!$2:$2,MATCH(G2077,SBi!$1:$1,1)),SBi!$K$2)</f>
        <v>1979-1998</v>
      </c>
      <c r="P2077" s="1">
        <f ca="1">IFERROR(INDEX(SBi!$C$3:$K$28,MATCH(E2077,SBi!$B$3:$B$28,0),MATCH(O2077,SBi!$C$2:$K$2,0)),0)</f>
        <v>96.8</v>
      </c>
      <c r="Q2077" s="19">
        <f t="shared" ca="1" si="424"/>
        <v>8.7119999999999997</v>
      </c>
      <c r="R2077" s="19" t="str">
        <f ca="1">IFERROR(INDEX(VpD!$2:$2,MATCH(G2077,VpD!$1:$1,1)),VpD!$I$2)</f>
        <v>1979-1998</v>
      </c>
      <c r="S2077" s="1">
        <f ca="1">IFERROR(INDEX(VpD!$C$3:$I$27,MATCH(E2077,VpD!$B$3:$B$27,0),MATCH(R2077,VpD!$C$2:$I$2,0)),0)</f>
        <v>74</v>
      </c>
      <c r="T2077" s="19">
        <f t="shared" ca="1" si="425"/>
        <v>6.66</v>
      </c>
      <c r="U2077" s="14" t="str">
        <f t="shared" ca="1" si="426"/>
        <v xml:space="preserve">711581.08 </v>
      </c>
      <c r="V2077" s="14" t="str">
        <f t="shared" ca="1" si="427"/>
        <v>6172462.54</v>
      </c>
      <c r="W2077" s="14" t="str">
        <f t="shared" ca="1" si="428"/>
        <v>POINT(711581.08 6172462.54)</v>
      </c>
      <c r="X2077" s="14" t="str">
        <f>IFERROR(INDEX(BygningOmraade!B:B,MATCH(A2077,BygningOmraade!A:A,0)),"")</f>
        <v/>
      </c>
    </row>
    <row r="2078" spans="1:24" s="14" customFormat="1" x14ac:dyDescent="0.25">
      <c r="A2078" s="14">
        <f t="shared" si="416"/>
        <v>2078</v>
      </c>
      <c r="B2078" s="14" t="str">
        <f t="shared" ca="1" si="417"/>
        <v>7b35ab5a-6ad8-46db-9125-e306b3be84f6</v>
      </c>
      <c r="C2078" s="14" t="str">
        <f t="shared" ca="1" si="418"/>
        <v>0a3f507e-17d6-32b8-e044-0003ba298018</v>
      </c>
      <c r="D2078" s="14">
        <f t="shared" ca="1" si="419"/>
        <v>995573</v>
      </c>
      <c r="E2078" s="1">
        <f t="shared" ca="1" si="420"/>
        <v>120</v>
      </c>
      <c r="F2078" s="1">
        <f t="shared" ca="1" si="421"/>
        <v>168</v>
      </c>
      <c r="G2078" s="1">
        <f t="shared" ca="1" si="422"/>
        <v>1996</v>
      </c>
      <c r="H2078" s="1" t="str">
        <f ca="1">IFERROR(INDEX(Varmeinstallation!B:B,MATCH(INDIRECT($A$1&amp;"L"&amp;A2078)*1,Varmeinstallation!A:A,0)),"Ingen varmeinstallationer")</f>
        <v>Centralvarme fra eget anlæg, et-kammer fyr</v>
      </c>
      <c r="I2078" s="1" t="str">
        <f ca="1">IFERROR(INDEX(Opvarmningsmiddel!B:B,MATCH(INDIRECT($A$1&amp;"M"&amp;A2078)*1,Opvarmningsmiddel!A:A,0)),"")</f>
        <v>Naturgas</v>
      </c>
      <c r="J2078" s="1">
        <f t="shared" ca="1" si="423"/>
        <v>0</v>
      </c>
      <c r="K2078" s="1" t="str">
        <f ca="1">IFERROR(INDEX(Relationstabel!$C$3:$K$10,MATCH(VALUE(INDIRECT($A$1&amp;"L"&amp;A2078)),Relationstabel!$A$3:$A$10,0),MATCH(IFERROR(VALUE(INDIRECT($A$1&amp;"M"&amp;A2078)),0),Relationstabel!$C$1:$K$1,0)),"Ingen varmeinstallationer")</f>
        <v>Naturgas</v>
      </c>
      <c r="L2078" s="1" t="str">
        <f ca="1">INDEX(Anvendelseskode!B:B,MATCH($E2078,Anvendelseskode!$A:$A,0))</f>
        <v>Fritliggende enfamilieshus (parcelhus)</v>
      </c>
      <c r="M2078" s="1" t="str">
        <f ca="1">INDEX(Anvendelseskode!C:C,MATCH($E2078,Anvendelseskode!$A:$A,0))</f>
        <v>Parcelhuse</v>
      </c>
      <c r="N2078" s="1" t="str">
        <f ca="1">INDEX(Anvendelseskode!D:D,MATCH($E2078,Anvendelseskode!$A:$A,0))</f>
        <v>Private husholdninger</v>
      </c>
      <c r="O2078" s="1" t="str">
        <f ca="1">IFERROR(INDEX(SBi!$2:$2,MATCH(G2078,SBi!$1:$1,1)),SBi!$K$2)</f>
        <v>1979-1998</v>
      </c>
      <c r="P2078" s="1">
        <f ca="1">IFERROR(INDEX(SBi!$C$3:$K$28,MATCH(E2078,SBi!$B$3:$B$28,0),MATCH(O2078,SBi!$C$2:$K$2,0)),0)</f>
        <v>105.4</v>
      </c>
      <c r="Q2078" s="19">
        <f t="shared" ca="1" si="424"/>
        <v>17.7072</v>
      </c>
      <c r="R2078" s="19" t="str">
        <f ca="1">IFERROR(INDEX(VpD!$2:$2,MATCH(G2078,VpD!$1:$1,1)),VpD!$I$2)</f>
        <v>1979-1998</v>
      </c>
      <c r="S2078" s="1">
        <f ca="1">IFERROR(INDEX(VpD!$C$3:$I$27,MATCH(E2078,VpD!$B$3:$B$27,0),MATCH(R2078,VpD!$C$2:$I$2,0)),0)</f>
        <v>90</v>
      </c>
      <c r="T2078" s="19">
        <f t="shared" ca="1" si="425"/>
        <v>15.12</v>
      </c>
      <c r="U2078" s="14" t="str">
        <f t="shared" ca="1" si="426"/>
        <v xml:space="preserve">711915.97 </v>
      </c>
      <c r="V2078" s="14" t="str">
        <f t="shared" ca="1" si="427"/>
        <v>6170596.25</v>
      </c>
      <c r="W2078" s="14" t="str">
        <f t="shared" ca="1" si="428"/>
        <v>POINT(711915.97 6170596.25)</v>
      </c>
      <c r="X2078" s="14" t="str">
        <f>IFERROR(INDEX(BygningOmraade!B:B,MATCH(A2078,BygningOmraade!A:A,0)),"")</f>
        <v/>
      </c>
    </row>
    <row r="2079" spans="1:24" s="14" customFormat="1" x14ac:dyDescent="0.25">
      <c r="A2079" s="14">
        <f t="shared" si="416"/>
        <v>2079</v>
      </c>
      <c r="B2079" s="14" t="str">
        <f t="shared" ca="1" si="417"/>
        <v>7b43e28d-7810-4631-a212-15c0a75f2384</v>
      </c>
      <c r="C2079" s="14" t="str">
        <f t="shared" ca="1" si="418"/>
        <v>0a3f507e-1781-32b8-e044-0003ba298018</v>
      </c>
      <c r="D2079" s="14">
        <f t="shared" ca="1" si="419"/>
        <v>997643</v>
      </c>
      <c r="E2079" s="1">
        <f t="shared" ca="1" si="420"/>
        <v>120</v>
      </c>
      <c r="F2079" s="1">
        <f t="shared" ca="1" si="421"/>
        <v>136</v>
      </c>
      <c r="G2079" s="1">
        <f t="shared" ca="1" si="422"/>
        <v>1981</v>
      </c>
      <c r="H2079" s="1" t="str">
        <f ca="1">IFERROR(INDEX(Varmeinstallation!B:B,MATCH(INDIRECT($A$1&amp;"L"&amp;A2079)*1,Varmeinstallation!A:A,0)),"Ingen varmeinstallationer")</f>
        <v>Centralvarme fra eget anlæg, et-kammer fyr</v>
      </c>
      <c r="I2079" s="1" t="str">
        <f ca="1">IFERROR(INDEX(Opvarmningsmiddel!B:B,MATCH(INDIRECT($A$1&amp;"M"&amp;A2079)*1,Opvarmningsmiddel!A:A,0)),"")</f>
        <v>Naturgas</v>
      </c>
      <c r="J2079" s="1">
        <f t="shared" ca="1" si="423"/>
        <v>0</v>
      </c>
      <c r="K2079" s="1" t="str">
        <f ca="1">IFERROR(INDEX(Relationstabel!$C$3:$K$10,MATCH(VALUE(INDIRECT($A$1&amp;"L"&amp;A2079)),Relationstabel!$A$3:$A$10,0),MATCH(IFERROR(VALUE(INDIRECT($A$1&amp;"M"&amp;A2079)),0),Relationstabel!$C$1:$K$1,0)),"Ingen varmeinstallationer")</f>
        <v>Naturgas</v>
      </c>
      <c r="L2079" s="1" t="str">
        <f ca="1">INDEX(Anvendelseskode!B:B,MATCH($E2079,Anvendelseskode!$A:$A,0))</f>
        <v>Fritliggende enfamilieshus (parcelhus)</v>
      </c>
      <c r="M2079" s="1" t="str">
        <f ca="1">INDEX(Anvendelseskode!C:C,MATCH($E2079,Anvendelseskode!$A:$A,0))</f>
        <v>Parcelhuse</v>
      </c>
      <c r="N2079" s="1" t="str">
        <f ca="1">INDEX(Anvendelseskode!D:D,MATCH($E2079,Anvendelseskode!$A:$A,0))</f>
        <v>Private husholdninger</v>
      </c>
      <c r="O2079" s="1" t="str">
        <f ca="1">IFERROR(INDEX(SBi!$2:$2,MATCH(G2079,SBi!$1:$1,1)),SBi!$K$2)</f>
        <v>1979-1998</v>
      </c>
      <c r="P2079" s="1">
        <f ca="1">IFERROR(INDEX(SBi!$C$3:$K$28,MATCH(E2079,SBi!$B$3:$B$28,0),MATCH(O2079,SBi!$C$2:$K$2,0)),0)</f>
        <v>105.4</v>
      </c>
      <c r="Q2079" s="19">
        <f t="shared" ca="1" si="424"/>
        <v>14.334400000000002</v>
      </c>
      <c r="R2079" s="19" t="str">
        <f ca="1">IFERROR(INDEX(VpD!$2:$2,MATCH(G2079,VpD!$1:$1,1)),VpD!$I$2)</f>
        <v>1979-1998</v>
      </c>
      <c r="S2079" s="1">
        <f ca="1">IFERROR(INDEX(VpD!$C$3:$I$27,MATCH(E2079,VpD!$B$3:$B$27,0),MATCH(R2079,VpD!$C$2:$I$2,0)),0)</f>
        <v>90</v>
      </c>
      <c r="T2079" s="19">
        <f t="shared" ca="1" si="425"/>
        <v>12.24</v>
      </c>
      <c r="U2079" s="14" t="str">
        <f t="shared" ca="1" si="426"/>
        <v xml:space="preserve">714220.99 </v>
      </c>
      <c r="V2079" s="14" t="str">
        <f t="shared" ca="1" si="427"/>
        <v>6168876.39</v>
      </c>
      <c r="W2079" s="14" t="str">
        <f t="shared" ca="1" si="428"/>
        <v>POINT(714220.99 6168876.39)</v>
      </c>
      <c r="X2079" s="14" t="str">
        <f>IFERROR(INDEX(BygningOmraade!B:B,MATCH(A2079,BygningOmraade!A:A,0)),"")</f>
        <v/>
      </c>
    </row>
    <row r="2080" spans="1:24" s="14" customFormat="1" x14ac:dyDescent="0.25">
      <c r="A2080" s="14">
        <f t="shared" si="416"/>
        <v>2080</v>
      </c>
      <c r="B2080" s="14" t="str">
        <f t="shared" ca="1" si="417"/>
        <v>7b5ac66b-d7e5-48f9-ace6-dad608fa11fc</v>
      </c>
      <c r="C2080" s="14" t="str">
        <f t="shared" ca="1" si="418"/>
        <v>0a3f507e-1c1d-32b8-e044-0003ba298018</v>
      </c>
      <c r="D2080" s="14">
        <f t="shared" ca="1" si="419"/>
        <v>997456</v>
      </c>
      <c r="E2080" s="1">
        <f t="shared" ca="1" si="420"/>
        <v>120</v>
      </c>
      <c r="F2080" s="1">
        <f t="shared" ca="1" si="421"/>
        <v>127</v>
      </c>
      <c r="G2080" s="1">
        <f t="shared" ca="1" si="422"/>
        <v>1964</v>
      </c>
      <c r="H2080" s="1" t="str">
        <f ca="1">IFERROR(INDEX(Varmeinstallation!B:B,MATCH(INDIRECT($A$1&amp;"L"&amp;A2080)*1,Varmeinstallation!A:A,0)),"Ingen varmeinstallationer")</f>
        <v>Centralvarme fra eget anlæg, et-kammer fyr</v>
      </c>
      <c r="I2080" s="1" t="str">
        <f ca="1">IFERROR(INDEX(Opvarmningsmiddel!B:B,MATCH(INDIRECT($A$1&amp;"M"&amp;A2080)*1,Opvarmningsmiddel!A:A,0)),"")</f>
        <v>Naturgas</v>
      </c>
      <c r="J2080" s="1">
        <f t="shared" ca="1" si="423"/>
        <v>2</v>
      </c>
      <c r="K2080" s="1" t="str">
        <f ca="1">IFERROR(INDEX(Relationstabel!$C$3:$K$10,MATCH(VALUE(INDIRECT($A$1&amp;"L"&amp;A2080)),Relationstabel!$A$3:$A$10,0),MATCH(IFERROR(VALUE(INDIRECT($A$1&amp;"M"&amp;A2080)),0),Relationstabel!$C$1:$K$1,0)),"Ingen varmeinstallationer")</f>
        <v>Naturgas</v>
      </c>
      <c r="L2080" s="1" t="str">
        <f ca="1">INDEX(Anvendelseskode!B:B,MATCH($E2080,Anvendelseskode!$A:$A,0))</f>
        <v>Fritliggende enfamilieshus (parcelhus)</v>
      </c>
      <c r="M2080" s="1" t="str">
        <f ca="1">INDEX(Anvendelseskode!C:C,MATCH($E2080,Anvendelseskode!$A:$A,0))</f>
        <v>Parcelhuse</v>
      </c>
      <c r="N2080" s="1" t="str">
        <f ca="1">INDEX(Anvendelseskode!D:D,MATCH($E2080,Anvendelseskode!$A:$A,0))</f>
        <v>Private husholdninger</v>
      </c>
      <c r="O2080" s="1" t="str">
        <f ca="1">IFERROR(INDEX(SBi!$2:$2,MATCH(G2080,SBi!$1:$1,1)),SBi!$K$2)</f>
        <v>1961-1972</v>
      </c>
      <c r="P2080" s="1">
        <f ca="1">IFERROR(INDEX(SBi!$C$3:$K$28,MATCH(E2080,SBi!$B$3:$B$28,0),MATCH(O2080,SBi!$C$2:$K$2,0)),0)</f>
        <v>134.30000000000001</v>
      </c>
      <c r="Q2080" s="19">
        <f t="shared" ca="1" si="424"/>
        <v>17.056100000000001</v>
      </c>
      <c r="R2080" s="19" t="str">
        <f ca="1">IFERROR(INDEX(VpD!$2:$2,MATCH(G2080,VpD!$1:$1,1)),VpD!$I$2)</f>
        <v>1961-1972</v>
      </c>
      <c r="S2080" s="1">
        <f ca="1">IFERROR(INDEX(VpD!$C$3:$I$27,MATCH(E2080,VpD!$B$3:$B$27,0),MATCH(R2080,VpD!$C$2:$I$2,0)),0)</f>
        <v>143</v>
      </c>
      <c r="T2080" s="19">
        <f t="shared" ca="1" si="425"/>
        <v>18.161000000000001</v>
      </c>
      <c r="U2080" s="14" t="str">
        <f t="shared" ca="1" si="426"/>
        <v xml:space="preserve">713966.77 </v>
      </c>
      <c r="V2080" s="14" t="str">
        <f t="shared" ca="1" si="427"/>
        <v>6169303.44</v>
      </c>
      <c r="W2080" s="14" t="str">
        <f t="shared" ca="1" si="428"/>
        <v>POINT(713966.77 6169303.44)</v>
      </c>
      <c r="X2080" s="14" t="str">
        <f>IFERROR(INDEX(BygningOmraade!B:B,MATCH(A2080,BygningOmraade!A:A,0)),"")</f>
        <v/>
      </c>
    </row>
    <row r="2081" spans="1:24" s="14" customFormat="1" x14ac:dyDescent="0.25">
      <c r="A2081" s="14">
        <f t="shared" si="416"/>
        <v>2081</v>
      </c>
      <c r="B2081" s="14" t="str">
        <f t="shared" ca="1" si="417"/>
        <v>7b639060-c977-42df-97cb-fbc93881e834</v>
      </c>
      <c r="C2081" s="14" t="str">
        <f t="shared" ca="1" si="418"/>
        <v>0a3f507e-24b7-32b8-e044-0003ba298018</v>
      </c>
      <c r="D2081" s="14">
        <f t="shared" ca="1" si="419"/>
        <v>997346</v>
      </c>
      <c r="E2081" s="1">
        <f t="shared" ca="1" si="420"/>
        <v>130</v>
      </c>
      <c r="F2081" s="1">
        <f t="shared" ca="1" si="421"/>
        <v>109</v>
      </c>
      <c r="G2081" s="1">
        <f t="shared" ca="1" si="422"/>
        <v>1978</v>
      </c>
      <c r="H2081" s="1" t="str">
        <f ca="1">IFERROR(INDEX(Varmeinstallation!B:B,MATCH(INDIRECT($A$1&amp;"L"&amp;A2081)*1,Varmeinstallation!A:A,0)),"Ingen varmeinstallationer")</f>
        <v>Fjernvarme/blokvarme (radiatorsystemer eller varmluftanlæg)</v>
      </c>
      <c r="I2081" s="1" t="str">
        <f ca="1">IFERROR(INDEX(Opvarmningsmiddel!B:B,MATCH(INDIRECT($A$1&amp;"M"&amp;A2081)*1,Opvarmningsmiddel!A:A,0)),"")</f>
        <v/>
      </c>
      <c r="J2081" s="1">
        <f t="shared" ca="1" si="423"/>
        <v>0</v>
      </c>
      <c r="K2081" s="1" t="str">
        <f ca="1">IFERROR(INDEX(Relationstabel!$C$3:$K$10,MATCH(VALUE(INDIRECT($A$1&amp;"L"&amp;A2081)),Relationstabel!$A$3:$A$10,0),MATCH(IFERROR(VALUE(INDIRECT($A$1&amp;"M"&amp;A2081)),0),Relationstabel!$C$1:$K$1,0)),"Ingen varmeinstallationer")</f>
        <v>Fjernvarme/ Blokvarme</v>
      </c>
      <c r="L2081" s="1" t="str">
        <f ca="1">INDEX(Anvendelseskode!B:B,MATCH($E2081,Anvendelseskode!$A:$A,0))</f>
        <v>Række-, kæde-, dobbelthus (lodret adskillelse mellem enhederne)</v>
      </c>
      <c r="M2081" s="1" t="str">
        <f ca="1">INDEX(Anvendelseskode!C:C,MATCH($E2081,Anvendelseskode!$A:$A,0))</f>
        <v>Række-, kæde og dobbelthuse</v>
      </c>
      <c r="N2081" s="1" t="str">
        <f ca="1">INDEX(Anvendelseskode!D:D,MATCH($E2081,Anvendelseskode!$A:$A,0))</f>
        <v>Private husholdninger</v>
      </c>
      <c r="O2081" s="1" t="str">
        <f ca="1">IFERROR(INDEX(SBi!$2:$2,MATCH(G2081,SBi!$1:$1,1)),SBi!$K$2)</f>
        <v>1973-1978</v>
      </c>
      <c r="P2081" s="1">
        <f ca="1">IFERROR(INDEX(SBi!$C$3:$K$28,MATCH(E2081,SBi!$B$3:$B$28,0),MATCH(O2081,SBi!$C$2:$K$2,0)),0)</f>
        <v>112.6</v>
      </c>
      <c r="Q2081" s="19">
        <f t="shared" ca="1" si="424"/>
        <v>12.273399999999999</v>
      </c>
      <c r="R2081" s="19" t="str">
        <f ca="1">IFERROR(INDEX(VpD!$2:$2,MATCH(G2081,VpD!$1:$1,1)),VpD!$I$2)</f>
        <v>1973-1978</v>
      </c>
      <c r="S2081" s="1">
        <f ca="1">IFERROR(INDEX(VpD!$C$3:$I$27,MATCH(E2081,VpD!$B$3:$B$27,0),MATCH(R2081,VpD!$C$2:$I$2,0)),0)</f>
        <v>98</v>
      </c>
      <c r="T2081" s="19">
        <f t="shared" ca="1" si="425"/>
        <v>10.682</v>
      </c>
      <c r="U2081" s="14" t="str">
        <f t="shared" ca="1" si="426"/>
        <v xml:space="preserve">713656.47 </v>
      </c>
      <c r="V2081" s="14" t="str">
        <f t="shared" ca="1" si="427"/>
        <v>6169794.43</v>
      </c>
      <c r="W2081" s="14" t="str">
        <f t="shared" ca="1" si="428"/>
        <v>POINT(713656.47 6169794.43)</v>
      </c>
      <c r="X2081" s="14" t="str">
        <f>IFERROR(INDEX(BygningOmraade!B:B,MATCH(A2081,BygningOmraade!A:A,0)),"")</f>
        <v/>
      </c>
    </row>
    <row r="2082" spans="1:24" s="14" customFormat="1" x14ac:dyDescent="0.25">
      <c r="A2082" s="14">
        <f t="shared" si="416"/>
        <v>2082</v>
      </c>
      <c r="B2082" s="14" t="str">
        <f t="shared" ca="1" si="417"/>
        <v>7b86e5f9-ab3b-4021-b012-90e15f2dab2e</v>
      </c>
      <c r="C2082" s="14" t="str">
        <f t="shared" ca="1" si="418"/>
        <v>0a3f507e-1ee8-32b8-e044-0003ba298018</v>
      </c>
      <c r="D2082" s="14">
        <f t="shared" ca="1" si="419"/>
        <v>994966</v>
      </c>
      <c r="E2082" s="1">
        <f t="shared" ca="1" si="420"/>
        <v>130</v>
      </c>
      <c r="F2082" s="1">
        <f t="shared" ca="1" si="421"/>
        <v>141</v>
      </c>
      <c r="G2082" s="1">
        <f t="shared" ca="1" si="422"/>
        <v>1976</v>
      </c>
      <c r="H2082" s="1" t="str">
        <f ca="1">IFERROR(INDEX(Varmeinstallation!B:B,MATCH(INDIRECT($A$1&amp;"L"&amp;A2082)*1,Varmeinstallation!A:A,0)),"Ingen varmeinstallationer")</f>
        <v>Fjernvarme/blokvarme (radiatorsystemer eller varmluftanlæg)</v>
      </c>
      <c r="I2082" s="1" t="str">
        <f ca="1">IFERROR(INDEX(Opvarmningsmiddel!B:B,MATCH(INDIRECT($A$1&amp;"M"&amp;A2082)*1,Opvarmningsmiddel!A:A,0)),"")</f>
        <v/>
      </c>
      <c r="J2082" s="1">
        <f t="shared" ca="1" si="423"/>
        <v>0</v>
      </c>
      <c r="K2082" s="1" t="str">
        <f ca="1">IFERROR(INDEX(Relationstabel!$C$3:$K$10,MATCH(VALUE(INDIRECT($A$1&amp;"L"&amp;A2082)),Relationstabel!$A$3:$A$10,0),MATCH(IFERROR(VALUE(INDIRECT($A$1&amp;"M"&amp;A2082)),0),Relationstabel!$C$1:$K$1,0)),"Ingen varmeinstallationer")</f>
        <v>Fjernvarme/ Blokvarme</v>
      </c>
      <c r="L2082" s="1" t="str">
        <f ca="1">INDEX(Anvendelseskode!B:B,MATCH($E2082,Anvendelseskode!$A:$A,0))</f>
        <v>Række-, kæde-, dobbelthus (lodret adskillelse mellem enhederne)</v>
      </c>
      <c r="M2082" s="1" t="str">
        <f ca="1">INDEX(Anvendelseskode!C:C,MATCH($E2082,Anvendelseskode!$A:$A,0))</f>
        <v>Række-, kæde og dobbelthuse</v>
      </c>
      <c r="N2082" s="1" t="str">
        <f ca="1">INDEX(Anvendelseskode!D:D,MATCH($E2082,Anvendelseskode!$A:$A,0))</f>
        <v>Private husholdninger</v>
      </c>
      <c r="O2082" s="1" t="str">
        <f ca="1">IFERROR(INDEX(SBi!$2:$2,MATCH(G2082,SBi!$1:$1,1)),SBi!$K$2)</f>
        <v>1973-1978</v>
      </c>
      <c r="P2082" s="1">
        <f ca="1">IFERROR(INDEX(SBi!$C$3:$K$28,MATCH(E2082,SBi!$B$3:$B$28,0),MATCH(O2082,SBi!$C$2:$K$2,0)),0)</f>
        <v>112.6</v>
      </c>
      <c r="Q2082" s="19">
        <f t="shared" ca="1" si="424"/>
        <v>15.876599999999998</v>
      </c>
      <c r="R2082" s="19" t="str">
        <f ca="1">IFERROR(INDEX(VpD!$2:$2,MATCH(G2082,VpD!$1:$1,1)),VpD!$I$2)</f>
        <v>1973-1978</v>
      </c>
      <c r="S2082" s="1">
        <f ca="1">IFERROR(INDEX(VpD!$C$3:$I$27,MATCH(E2082,VpD!$B$3:$B$27,0),MATCH(R2082,VpD!$C$2:$I$2,0)),0)</f>
        <v>98</v>
      </c>
      <c r="T2082" s="19">
        <f t="shared" ca="1" si="425"/>
        <v>13.818</v>
      </c>
      <c r="U2082" s="14" t="str">
        <f t="shared" ca="1" si="426"/>
        <v xml:space="preserve">711734.87 </v>
      </c>
      <c r="V2082" s="14" t="str">
        <f t="shared" ca="1" si="427"/>
        <v>6172179.27</v>
      </c>
      <c r="W2082" s="14" t="str">
        <f t="shared" ca="1" si="428"/>
        <v>POINT(711734.87 6172179.27)</v>
      </c>
      <c r="X2082" s="14" t="str">
        <f>IFERROR(INDEX(BygningOmraade!B:B,MATCH(A2082,BygningOmraade!A:A,0)),"")</f>
        <v/>
      </c>
    </row>
    <row r="2083" spans="1:24" s="14" customFormat="1" x14ac:dyDescent="0.25">
      <c r="A2083" s="14">
        <f t="shared" si="416"/>
        <v>2083</v>
      </c>
      <c r="B2083" s="14" t="str">
        <f t="shared" ca="1" si="417"/>
        <v>7b935e5f-ee56-4357-af26-46558eb90db1</v>
      </c>
      <c r="C2083" s="14" t="str">
        <f t="shared" ca="1" si="418"/>
        <v>0a3f507e-1eea-32b8-e044-0003ba298018</v>
      </c>
      <c r="D2083" s="14">
        <f t="shared" ca="1" si="419"/>
        <v>994964</v>
      </c>
      <c r="E2083" s="1">
        <f t="shared" ca="1" si="420"/>
        <v>130</v>
      </c>
      <c r="F2083" s="1">
        <f t="shared" ca="1" si="421"/>
        <v>107</v>
      </c>
      <c r="G2083" s="1">
        <f t="shared" ca="1" si="422"/>
        <v>1983</v>
      </c>
      <c r="H2083" s="1" t="str">
        <f ca="1">IFERROR(INDEX(Varmeinstallation!B:B,MATCH(INDIRECT($A$1&amp;"L"&amp;A2083)*1,Varmeinstallation!A:A,0)),"Ingen varmeinstallationer")</f>
        <v>Fjernvarme/blokvarme (radiatorsystemer eller varmluftanlæg)</v>
      </c>
      <c r="I2083" s="1" t="str">
        <f ca="1">IFERROR(INDEX(Opvarmningsmiddel!B:B,MATCH(INDIRECT($A$1&amp;"M"&amp;A2083)*1,Opvarmningsmiddel!A:A,0)),"")</f>
        <v/>
      </c>
      <c r="J2083" s="1">
        <f t="shared" ca="1" si="423"/>
        <v>0</v>
      </c>
      <c r="K2083" s="1" t="str">
        <f ca="1">IFERROR(INDEX(Relationstabel!$C$3:$K$10,MATCH(VALUE(INDIRECT($A$1&amp;"L"&amp;A2083)),Relationstabel!$A$3:$A$10,0),MATCH(IFERROR(VALUE(INDIRECT($A$1&amp;"M"&amp;A2083)),0),Relationstabel!$C$1:$K$1,0)),"Ingen varmeinstallationer")</f>
        <v>Fjernvarme/ Blokvarme</v>
      </c>
      <c r="L2083" s="1" t="str">
        <f ca="1">INDEX(Anvendelseskode!B:B,MATCH($E2083,Anvendelseskode!$A:$A,0))</f>
        <v>Række-, kæde-, dobbelthus (lodret adskillelse mellem enhederne)</v>
      </c>
      <c r="M2083" s="1" t="str">
        <f ca="1">INDEX(Anvendelseskode!C:C,MATCH($E2083,Anvendelseskode!$A:$A,0))</f>
        <v>Række-, kæde og dobbelthuse</v>
      </c>
      <c r="N2083" s="1" t="str">
        <f ca="1">INDEX(Anvendelseskode!D:D,MATCH($E2083,Anvendelseskode!$A:$A,0))</f>
        <v>Private husholdninger</v>
      </c>
      <c r="O2083" s="1" t="str">
        <f ca="1">IFERROR(INDEX(SBi!$2:$2,MATCH(G2083,SBi!$1:$1,1)),SBi!$K$2)</f>
        <v>1979-1998</v>
      </c>
      <c r="P2083" s="1">
        <f ca="1">IFERROR(INDEX(SBi!$C$3:$K$28,MATCH(E2083,SBi!$B$3:$B$28,0),MATCH(O2083,SBi!$C$2:$K$2,0)),0)</f>
        <v>96.8</v>
      </c>
      <c r="Q2083" s="19">
        <f t="shared" ca="1" si="424"/>
        <v>10.3576</v>
      </c>
      <c r="R2083" s="19" t="str">
        <f ca="1">IFERROR(INDEX(VpD!$2:$2,MATCH(G2083,VpD!$1:$1,1)),VpD!$I$2)</f>
        <v>1979-1998</v>
      </c>
      <c r="S2083" s="1">
        <f ca="1">IFERROR(INDEX(VpD!$C$3:$I$27,MATCH(E2083,VpD!$B$3:$B$27,0),MATCH(R2083,VpD!$C$2:$I$2,0)),0)</f>
        <v>74</v>
      </c>
      <c r="T2083" s="19">
        <f t="shared" ca="1" si="425"/>
        <v>7.9180000000000001</v>
      </c>
      <c r="U2083" s="14" t="str">
        <f t="shared" ca="1" si="426"/>
        <v xml:space="preserve">711729.52 </v>
      </c>
      <c r="V2083" s="14" t="str">
        <f t="shared" ca="1" si="427"/>
        <v>6172208.14</v>
      </c>
      <c r="W2083" s="14" t="str">
        <f t="shared" ca="1" si="428"/>
        <v>POINT(711729.52 6172208.14)</v>
      </c>
      <c r="X2083" s="14" t="str">
        <f>IFERROR(INDEX(BygningOmraade!B:B,MATCH(A2083,BygningOmraade!A:A,0)),"")</f>
        <v/>
      </c>
    </row>
    <row r="2084" spans="1:24" s="14" customFormat="1" x14ac:dyDescent="0.25">
      <c r="A2084" s="14">
        <f t="shared" si="416"/>
        <v>2084</v>
      </c>
      <c r="B2084" s="14" t="str">
        <f t="shared" ca="1" si="417"/>
        <v>7bda9d10-04c1-4124-b039-81b23979553b</v>
      </c>
      <c r="C2084" s="14" t="str">
        <f t="shared" ca="1" si="418"/>
        <v>0a3f507e-19a0-32b8-e044-0003ba298018</v>
      </c>
      <c r="D2084" s="14">
        <f t="shared" ca="1" si="419"/>
        <v>995237</v>
      </c>
      <c r="E2084" s="1">
        <f t="shared" ca="1" si="420"/>
        <v>130</v>
      </c>
      <c r="F2084" s="1">
        <f t="shared" ca="1" si="421"/>
        <v>125</v>
      </c>
      <c r="G2084" s="1">
        <f t="shared" ca="1" si="422"/>
        <v>1976</v>
      </c>
      <c r="H2084" s="1" t="str">
        <f ca="1">IFERROR(INDEX(Varmeinstallation!B:B,MATCH(INDIRECT($A$1&amp;"L"&amp;A2084)*1,Varmeinstallation!A:A,0)),"Ingen varmeinstallationer")</f>
        <v>Fjernvarme/blokvarme (radiatorsystemer eller varmluftanlæg)</v>
      </c>
      <c r="I2084" s="1" t="str">
        <f ca="1">IFERROR(INDEX(Opvarmningsmiddel!B:B,MATCH(INDIRECT($A$1&amp;"M"&amp;A2084)*1,Opvarmningsmiddel!A:A,0)),"")</f>
        <v/>
      </c>
      <c r="J2084" s="1">
        <f t="shared" ca="1" si="423"/>
        <v>0</v>
      </c>
      <c r="K2084" s="1" t="str">
        <f ca="1">IFERROR(INDEX(Relationstabel!$C$3:$K$10,MATCH(VALUE(INDIRECT($A$1&amp;"L"&amp;A2084)),Relationstabel!$A$3:$A$10,0),MATCH(IFERROR(VALUE(INDIRECT($A$1&amp;"M"&amp;A2084)),0),Relationstabel!$C$1:$K$1,0)),"Ingen varmeinstallationer")</f>
        <v>Fjernvarme/ Blokvarme</v>
      </c>
      <c r="L2084" s="1" t="str">
        <f ca="1">INDEX(Anvendelseskode!B:B,MATCH($E2084,Anvendelseskode!$A:$A,0))</f>
        <v>Række-, kæde-, dobbelthus (lodret adskillelse mellem enhederne)</v>
      </c>
      <c r="M2084" s="1" t="str">
        <f ca="1">INDEX(Anvendelseskode!C:C,MATCH($E2084,Anvendelseskode!$A:$A,0))</f>
        <v>Række-, kæde og dobbelthuse</v>
      </c>
      <c r="N2084" s="1" t="str">
        <f ca="1">INDEX(Anvendelseskode!D:D,MATCH($E2084,Anvendelseskode!$A:$A,0))</f>
        <v>Private husholdninger</v>
      </c>
      <c r="O2084" s="1" t="str">
        <f ca="1">IFERROR(INDEX(SBi!$2:$2,MATCH(G2084,SBi!$1:$1,1)),SBi!$K$2)</f>
        <v>1973-1978</v>
      </c>
      <c r="P2084" s="1">
        <f ca="1">IFERROR(INDEX(SBi!$C$3:$K$28,MATCH(E2084,SBi!$B$3:$B$28,0),MATCH(O2084,SBi!$C$2:$K$2,0)),0)</f>
        <v>112.6</v>
      </c>
      <c r="Q2084" s="19">
        <f t="shared" ca="1" si="424"/>
        <v>14.074999999999999</v>
      </c>
      <c r="R2084" s="19" t="str">
        <f ca="1">IFERROR(INDEX(VpD!$2:$2,MATCH(G2084,VpD!$1:$1,1)),VpD!$I$2)</f>
        <v>1973-1978</v>
      </c>
      <c r="S2084" s="1">
        <f ca="1">IFERROR(INDEX(VpD!$C$3:$I$27,MATCH(E2084,VpD!$B$3:$B$27,0),MATCH(R2084,VpD!$C$2:$I$2,0)),0)</f>
        <v>98</v>
      </c>
      <c r="T2084" s="19">
        <f t="shared" ca="1" si="425"/>
        <v>12.25</v>
      </c>
      <c r="U2084" s="14" t="str">
        <f t="shared" ca="1" si="426"/>
        <v xml:space="preserve">711812.83 </v>
      </c>
      <c r="V2084" s="14" t="str">
        <f t="shared" ca="1" si="427"/>
        <v>6172431.16</v>
      </c>
      <c r="W2084" s="14" t="str">
        <f t="shared" ca="1" si="428"/>
        <v>POINT(711812.83 6172431.16)</v>
      </c>
      <c r="X2084" s="14" t="str">
        <f>IFERROR(INDEX(BygningOmraade!B:B,MATCH(A2084,BygningOmraade!A:A,0)),"")</f>
        <v/>
      </c>
    </row>
    <row r="2085" spans="1:24" s="14" customFormat="1" x14ac:dyDescent="0.25">
      <c r="A2085" s="14">
        <f t="shared" si="416"/>
        <v>2085</v>
      </c>
      <c r="B2085" s="14" t="str">
        <f t="shared" ca="1" si="417"/>
        <v>7c009072-915d-4245-a5ae-2a6cf6b496e1</v>
      </c>
      <c r="C2085" s="14" t="str">
        <f t="shared" ca="1" si="418"/>
        <v>0a3f507e-200f-32b8-e044-0003ba298018</v>
      </c>
      <c r="D2085" s="14">
        <f t="shared" ca="1" si="419"/>
        <v>993769</v>
      </c>
      <c r="E2085" s="1">
        <f t="shared" ca="1" si="420"/>
        <v>120</v>
      </c>
      <c r="F2085" s="1">
        <f t="shared" ca="1" si="421"/>
        <v>109</v>
      </c>
      <c r="G2085" s="1">
        <f t="shared" ca="1" si="422"/>
        <v>1973</v>
      </c>
      <c r="H2085" s="1" t="str">
        <f ca="1">IFERROR(INDEX(Varmeinstallation!B:B,MATCH(INDIRECT($A$1&amp;"L"&amp;A2085)*1,Varmeinstallation!A:A,0)),"Ingen varmeinstallationer")</f>
        <v>Centralvarme fra eget anlæg, et-kammer fyr</v>
      </c>
      <c r="I2085" s="1" t="str">
        <f ca="1">IFERROR(INDEX(Opvarmningsmiddel!B:B,MATCH(INDIRECT($A$1&amp;"M"&amp;A2085)*1,Opvarmningsmiddel!A:A,0)),"")</f>
        <v>Naturgas</v>
      </c>
      <c r="J2085" s="1">
        <f t="shared" ca="1" si="423"/>
        <v>2</v>
      </c>
      <c r="K2085" s="1" t="str">
        <f ca="1">IFERROR(INDEX(Relationstabel!$C$3:$K$10,MATCH(VALUE(INDIRECT($A$1&amp;"L"&amp;A2085)),Relationstabel!$A$3:$A$10,0),MATCH(IFERROR(VALUE(INDIRECT($A$1&amp;"M"&amp;A2085)),0),Relationstabel!$C$1:$K$1,0)),"Ingen varmeinstallationer")</f>
        <v>Naturgas</v>
      </c>
      <c r="L2085" s="1" t="str">
        <f ca="1">INDEX(Anvendelseskode!B:B,MATCH($E2085,Anvendelseskode!$A:$A,0))</f>
        <v>Fritliggende enfamilieshus (parcelhus)</v>
      </c>
      <c r="M2085" s="1" t="str">
        <f ca="1">INDEX(Anvendelseskode!C:C,MATCH($E2085,Anvendelseskode!$A:$A,0))</f>
        <v>Parcelhuse</v>
      </c>
      <c r="N2085" s="1" t="str">
        <f ca="1">INDEX(Anvendelseskode!D:D,MATCH($E2085,Anvendelseskode!$A:$A,0))</f>
        <v>Private husholdninger</v>
      </c>
      <c r="O2085" s="1" t="str">
        <f ca="1">IFERROR(INDEX(SBi!$2:$2,MATCH(G2085,SBi!$1:$1,1)),SBi!$K$2)</f>
        <v>1973-1978</v>
      </c>
      <c r="P2085" s="1">
        <f ca="1">IFERROR(INDEX(SBi!$C$3:$K$28,MATCH(E2085,SBi!$B$3:$B$28,0),MATCH(O2085,SBi!$C$2:$K$2,0)),0)</f>
        <v>119.8</v>
      </c>
      <c r="Q2085" s="19">
        <f t="shared" ca="1" si="424"/>
        <v>13.058199999999999</v>
      </c>
      <c r="R2085" s="19" t="str">
        <f ca="1">IFERROR(INDEX(VpD!$2:$2,MATCH(G2085,VpD!$1:$1,1)),VpD!$I$2)</f>
        <v>1973-1978</v>
      </c>
      <c r="S2085" s="1">
        <f ca="1">IFERROR(INDEX(VpD!$C$3:$I$27,MATCH(E2085,VpD!$B$3:$B$27,0),MATCH(R2085,VpD!$C$2:$I$2,0)),0)</f>
        <v>117</v>
      </c>
      <c r="T2085" s="19">
        <f t="shared" ca="1" si="425"/>
        <v>12.753</v>
      </c>
      <c r="U2085" s="14" t="str">
        <f t="shared" ca="1" si="426"/>
        <v xml:space="preserve">710799.22 </v>
      </c>
      <c r="V2085" s="14" t="str">
        <f t="shared" ca="1" si="427"/>
        <v>6171778.66</v>
      </c>
      <c r="W2085" s="14" t="str">
        <f t="shared" ca="1" si="428"/>
        <v>POINT(710799.22 6171778.66)</v>
      </c>
      <c r="X2085" s="14" t="str">
        <f>IFERROR(INDEX(BygningOmraade!B:B,MATCH(A2085,BygningOmraade!A:A,0)),"")</f>
        <v/>
      </c>
    </row>
    <row r="2086" spans="1:24" s="14" customFormat="1" x14ac:dyDescent="0.25">
      <c r="A2086" s="14">
        <f t="shared" si="416"/>
        <v>2086</v>
      </c>
      <c r="B2086" s="14" t="str">
        <f t="shared" ca="1" si="417"/>
        <v>7c0db064-045e-45ad-a488-c87cecb6705c</v>
      </c>
      <c r="C2086" s="14" t="str">
        <f t="shared" ca="1" si="418"/>
        <v>0a3f507e-1a3f-32b8-e044-0003ba298018</v>
      </c>
      <c r="D2086" s="14">
        <f t="shared" ca="1" si="419"/>
        <v>997265</v>
      </c>
      <c r="E2086" s="1">
        <f t="shared" ca="1" si="420"/>
        <v>120</v>
      </c>
      <c r="F2086" s="1">
        <f t="shared" ca="1" si="421"/>
        <v>145</v>
      </c>
      <c r="G2086" s="1">
        <f t="shared" ca="1" si="422"/>
        <v>1974</v>
      </c>
      <c r="H2086" s="1" t="str">
        <f ca="1">IFERROR(INDEX(Varmeinstallation!B:B,MATCH(INDIRECT($A$1&amp;"L"&amp;A2086)*1,Varmeinstallation!A:A,0)),"Ingen varmeinstallationer")</f>
        <v>Centralvarme fra eget anlæg, et-kammer fyr</v>
      </c>
      <c r="I2086" s="1" t="str">
        <f ca="1">IFERROR(INDEX(Opvarmningsmiddel!B:B,MATCH(INDIRECT($A$1&amp;"M"&amp;A2086)*1,Opvarmningsmiddel!A:A,0)),"")</f>
        <v>Flydende brændsel (olie, petroleum, flaskegas m.m.)</v>
      </c>
      <c r="J2086" s="1">
        <f t="shared" ca="1" si="423"/>
        <v>0</v>
      </c>
      <c r="K2086" s="1" t="str">
        <f ca="1">IFERROR(INDEX(Relationstabel!$C$3:$K$10,MATCH(VALUE(INDIRECT($A$1&amp;"L"&amp;A2086)),Relationstabel!$A$3:$A$10,0),MATCH(IFERROR(VALUE(INDIRECT($A$1&amp;"M"&amp;A2086)),0),Relationstabel!$C$1:$K$1,0)),"Ingen varmeinstallationer")</f>
        <v>Olie</v>
      </c>
      <c r="L2086" s="1" t="str">
        <f ca="1">INDEX(Anvendelseskode!B:B,MATCH($E2086,Anvendelseskode!$A:$A,0))</f>
        <v>Fritliggende enfamilieshus (parcelhus)</v>
      </c>
      <c r="M2086" s="1" t="str">
        <f ca="1">INDEX(Anvendelseskode!C:C,MATCH($E2086,Anvendelseskode!$A:$A,0))</f>
        <v>Parcelhuse</v>
      </c>
      <c r="N2086" s="1" t="str">
        <f ca="1">INDEX(Anvendelseskode!D:D,MATCH($E2086,Anvendelseskode!$A:$A,0))</f>
        <v>Private husholdninger</v>
      </c>
      <c r="O2086" s="1" t="str">
        <f ca="1">IFERROR(INDEX(SBi!$2:$2,MATCH(G2086,SBi!$1:$1,1)),SBi!$K$2)</f>
        <v>1973-1978</v>
      </c>
      <c r="P2086" s="1">
        <f ca="1">IFERROR(INDEX(SBi!$C$3:$K$28,MATCH(E2086,SBi!$B$3:$B$28,0),MATCH(O2086,SBi!$C$2:$K$2,0)),0)</f>
        <v>119.8</v>
      </c>
      <c r="Q2086" s="19">
        <f t="shared" ca="1" si="424"/>
        <v>17.370999999999999</v>
      </c>
      <c r="R2086" s="19" t="str">
        <f ca="1">IFERROR(INDEX(VpD!$2:$2,MATCH(G2086,VpD!$1:$1,1)),VpD!$I$2)</f>
        <v>1973-1978</v>
      </c>
      <c r="S2086" s="1">
        <f ca="1">IFERROR(INDEX(VpD!$C$3:$I$27,MATCH(E2086,VpD!$B$3:$B$27,0),MATCH(R2086,VpD!$C$2:$I$2,0)),0)</f>
        <v>117</v>
      </c>
      <c r="T2086" s="19">
        <f t="shared" ca="1" si="425"/>
        <v>16.965</v>
      </c>
      <c r="U2086" s="14" t="str">
        <f t="shared" ca="1" si="426"/>
        <v xml:space="preserve">713726.06 </v>
      </c>
      <c r="V2086" s="14" t="str">
        <f t="shared" ca="1" si="427"/>
        <v>6168930.68</v>
      </c>
      <c r="W2086" s="14" t="str">
        <f t="shared" ca="1" si="428"/>
        <v>POINT(713726.06 6168930.68)</v>
      </c>
      <c r="X2086" s="14" t="str">
        <f>IFERROR(INDEX(BygningOmraade!B:B,MATCH(A2086,BygningOmraade!A:A,0)),"")</f>
        <v/>
      </c>
    </row>
    <row r="2087" spans="1:24" s="14" customFormat="1" x14ac:dyDescent="0.25">
      <c r="A2087" s="14">
        <f t="shared" si="416"/>
        <v>2087</v>
      </c>
      <c r="B2087" s="14" t="str">
        <f t="shared" ca="1" si="417"/>
        <v>7c589096-05b6-4c7d-b24f-eea0c810b63d</v>
      </c>
      <c r="C2087" s="14" t="str">
        <f t="shared" ca="1" si="418"/>
        <v>0a3f507e-1ca1-32b8-e044-0003ba298018</v>
      </c>
      <c r="D2087" s="14">
        <f t="shared" ca="1" si="419"/>
        <v>997433</v>
      </c>
      <c r="E2087" s="1">
        <f t="shared" ca="1" si="420"/>
        <v>120</v>
      </c>
      <c r="F2087" s="1">
        <f t="shared" ca="1" si="421"/>
        <v>174</v>
      </c>
      <c r="G2087" s="1">
        <f t="shared" ca="1" si="422"/>
        <v>2009</v>
      </c>
      <c r="H2087" s="1" t="str">
        <f ca="1">IFERROR(INDEX(Varmeinstallation!B:B,MATCH(INDIRECT($A$1&amp;"L"&amp;A2087)*1,Varmeinstallation!A:A,0)),"Ingen varmeinstallationer")</f>
        <v>Centralvarme fra eget anlæg, et-kammer fyr</v>
      </c>
      <c r="I2087" s="1" t="str">
        <f ca="1">IFERROR(INDEX(Opvarmningsmiddel!B:B,MATCH(INDIRECT($A$1&amp;"M"&amp;A2087)*1,Opvarmningsmiddel!A:A,0)),"")</f>
        <v>Naturgas</v>
      </c>
      <c r="J2087" s="1">
        <f t="shared" ca="1" si="423"/>
        <v>90</v>
      </c>
      <c r="K2087" s="1" t="str">
        <f ca="1">IFERROR(INDEX(Relationstabel!$C$3:$K$10,MATCH(VALUE(INDIRECT($A$1&amp;"L"&amp;A2087)),Relationstabel!$A$3:$A$10,0),MATCH(IFERROR(VALUE(INDIRECT($A$1&amp;"M"&amp;A2087)),0),Relationstabel!$C$1:$K$1,0)),"Ingen varmeinstallationer")</f>
        <v>Naturgas</v>
      </c>
      <c r="L2087" s="1" t="str">
        <f ca="1">INDEX(Anvendelseskode!B:B,MATCH($E2087,Anvendelseskode!$A:$A,0))</f>
        <v>Fritliggende enfamilieshus (parcelhus)</v>
      </c>
      <c r="M2087" s="1" t="str">
        <f ca="1">INDEX(Anvendelseskode!C:C,MATCH($E2087,Anvendelseskode!$A:$A,0))</f>
        <v>Parcelhuse</v>
      </c>
      <c r="N2087" s="1" t="str">
        <f ca="1">INDEX(Anvendelseskode!D:D,MATCH($E2087,Anvendelseskode!$A:$A,0))</f>
        <v>Private husholdninger</v>
      </c>
      <c r="O2087" s="1" t="str">
        <f ca="1">IFERROR(INDEX(SBi!$2:$2,MATCH(G2087,SBi!$1:$1,1)),SBi!$K$2)</f>
        <v>Efter 2006</v>
      </c>
      <c r="P2087" s="1">
        <f ca="1">IFERROR(INDEX(SBi!$C$3:$K$28,MATCH(E2087,SBi!$B$3:$B$28,0),MATCH(O2087,SBi!$C$2:$K$2,0)),0)</f>
        <v>67.3</v>
      </c>
      <c r="Q2087" s="19">
        <f t="shared" ca="1" si="424"/>
        <v>11.710199999999999</v>
      </c>
      <c r="R2087" s="19" t="str">
        <f ca="1">IFERROR(INDEX(VpD!$2:$2,MATCH(G2087,VpD!$1:$1,1)),VpD!$I$2)</f>
        <v>&gt;1998</v>
      </c>
      <c r="S2087" s="1">
        <f ca="1">IFERROR(INDEX(VpD!$C$3:$I$27,MATCH(E2087,VpD!$B$3:$B$27,0),MATCH(R2087,VpD!$C$2:$I$2,0)),0)</f>
        <v>72</v>
      </c>
      <c r="T2087" s="19">
        <f t="shared" ca="1" si="425"/>
        <v>12.528</v>
      </c>
      <c r="U2087" s="14" t="str">
        <f t="shared" ca="1" si="426"/>
        <v xml:space="preserve">713991.52 </v>
      </c>
      <c r="V2087" s="14" t="str">
        <f t="shared" ca="1" si="427"/>
        <v>6168725</v>
      </c>
      <c r="W2087" s="14" t="str">
        <f t="shared" ca="1" si="428"/>
        <v>POINT(713991.52 6168725)</v>
      </c>
      <c r="X2087" s="14" t="str">
        <f>IFERROR(INDEX(BygningOmraade!B:B,MATCH(A2087,BygningOmraade!A:A,0)),"")</f>
        <v/>
      </c>
    </row>
    <row r="2088" spans="1:24" s="14" customFormat="1" x14ac:dyDescent="0.25">
      <c r="A2088" s="14">
        <f t="shared" si="416"/>
        <v>2088</v>
      </c>
      <c r="B2088" s="14" t="str">
        <f t="shared" ca="1" si="417"/>
        <v>7c5e847a-3879-412d-a81c-2c4b3ce5174e</v>
      </c>
      <c r="C2088" s="14" t="str">
        <f t="shared" ca="1" si="418"/>
        <v>0a3f507e-1797-32b8-e044-0003ba298018</v>
      </c>
      <c r="D2088" s="14">
        <f t="shared" ca="1" si="419"/>
        <v>997427</v>
      </c>
      <c r="E2088" s="1">
        <f t="shared" ca="1" si="420"/>
        <v>220</v>
      </c>
      <c r="F2088" s="1">
        <f t="shared" ca="1" si="421"/>
        <v>504</v>
      </c>
      <c r="G2088" s="1">
        <f t="shared" ca="1" si="422"/>
        <v>1960</v>
      </c>
      <c r="H2088" s="1" t="str">
        <f ca="1">IFERROR(INDEX(Varmeinstallation!B:B,MATCH(INDIRECT($A$1&amp;"L"&amp;A2088)*1,Varmeinstallation!A:A,0)),"Ingen varmeinstallationer")</f>
        <v>Centralvarme fra eget anlæg, et-kammer fyr</v>
      </c>
      <c r="I2088" s="1" t="str">
        <f ca="1">IFERROR(INDEX(Opvarmningsmiddel!B:B,MATCH(INDIRECT($A$1&amp;"M"&amp;A2088)*1,Opvarmningsmiddel!A:A,0)),"")</f>
        <v>Naturgas</v>
      </c>
      <c r="J2088" s="1">
        <f t="shared" ca="1" si="423"/>
        <v>90</v>
      </c>
      <c r="K2088" s="1" t="str">
        <f ca="1">IFERROR(INDEX(Relationstabel!$C$3:$K$10,MATCH(VALUE(INDIRECT($A$1&amp;"L"&amp;A2088)),Relationstabel!$A$3:$A$10,0),MATCH(IFERROR(VALUE(INDIRECT($A$1&amp;"M"&amp;A2088)),0),Relationstabel!$C$1:$K$1,0)),"Ingen varmeinstallationer")</f>
        <v>Naturgas</v>
      </c>
      <c r="L2088" s="1" t="str">
        <f ca="1">INDEX(Anvendelseskode!B:B,MATCH($E2088,Anvendelseskode!$A:$A,0))</f>
        <v>Bygning til erhvervsmæssig produktion vedrørende industri, håndværk m.v. (fabrik, værksted o.lign.)</v>
      </c>
      <c r="M2088" s="1" t="str">
        <f ca="1">INDEX(Anvendelseskode!C:C,MATCH($E2088,Anvendelseskode!$A:$A,0))</f>
        <v>Fabrikker, værksteder o.l.</v>
      </c>
      <c r="N2088" s="1" t="str">
        <f ca="1">INDEX(Anvendelseskode!D:D,MATCH($E2088,Anvendelseskode!$A:$A,0))</f>
        <v>Industri</v>
      </c>
      <c r="O2088" s="1" t="str">
        <f ca="1">IFERROR(INDEX(SBi!$2:$2,MATCH(G2088,SBi!$1:$1,1)),SBi!$K$2)</f>
        <v>1951-1960</v>
      </c>
      <c r="P2088" s="1">
        <f ca="1">IFERROR(INDEX(SBi!$C$3:$K$28,MATCH(E2088,SBi!$B$3:$B$28,0),MATCH(O2088,SBi!$C$2:$K$2,0)),0)</f>
        <v>120</v>
      </c>
      <c r="Q2088" s="19">
        <f t="shared" ca="1" si="424"/>
        <v>60.48</v>
      </c>
      <c r="R2088" s="19" t="str">
        <f ca="1">IFERROR(INDEX(VpD!$2:$2,MATCH(G2088,VpD!$1:$1,1)),VpD!$I$2)</f>
        <v>1951-1960</v>
      </c>
      <c r="S2088" s="1">
        <f ca="1">IFERROR(INDEX(VpD!$C$3:$I$27,MATCH(E2088,VpD!$B$3:$B$27,0),MATCH(R2088,VpD!$C$2:$I$2,0)),0)</f>
        <v>120</v>
      </c>
      <c r="T2088" s="19">
        <f t="shared" ca="1" si="425"/>
        <v>60.48</v>
      </c>
      <c r="U2088" s="14" t="str">
        <f t="shared" ca="1" si="426"/>
        <v xml:space="preserve">713998.53 </v>
      </c>
      <c r="V2088" s="14" t="str">
        <f t="shared" ca="1" si="427"/>
        <v>6168816.13</v>
      </c>
      <c r="W2088" s="14" t="str">
        <f t="shared" ca="1" si="428"/>
        <v>POINT(713998.53 6168816.13)</v>
      </c>
      <c r="X2088" s="14" t="str">
        <f>IFERROR(INDEX(BygningOmraade!B:B,MATCH(A2088,BygningOmraade!A:A,0)),"")</f>
        <v/>
      </c>
    </row>
    <row r="2089" spans="1:24" s="14" customFormat="1" x14ac:dyDescent="0.25">
      <c r="A2089" s="14">
        <f t="shared" si="416"/>
        <v>2089</v>
      </c>
      <c r="B2089" s="14" t="str">
        <f t="shared" ca="1" si="417"/>
        <v>7c5edf3a-2876-4665-867f-4e45f4ab684b</v>
      </c>
      <c r="C2089" s="14" t="str">
        <f t="shared" ca="1" si="418"/>
        <v>0a3f507e-168c-32b8-e044-0003ba298018</v>
      </c>
      <c r="D2089" s="14">
        <f t="shared" ca="1" si="419"/>
        <v>995988</v>
      </c>
      <c r="E2089" s="1">
        <f t="shared" ca="1" si="420"/>
        <v>140</v>
      </c>
      <c r="F2089" s="1">
        <f t="shared" ca="1" si="421"/>
        <v>678</v>
      </c>
      <c r="G2089" s="1">
        <f t="shared" ca="1" si="422"/>
        <v>1988</v>
      </c>
      <c r="H2089" s="1" t="str">
        <f ca="1">IFERROR(INDEX(Varmeinstallation!B:B,MATCH(INDIRECT($A$1&amp;"L"&amp;A2089)*1,Varmeinstallation!A:A,0)),"Ingen varmeinstallationer")</f>
        <v>Fjernvarme/blokvarme (radiatorsystemer eller varmluftanlæg)</v>
      </c>
      <c r="I2089" s="1" t="str">
        <f ca="1">IFERROR(INDEX(Opvarmningsmiddel!B:B,MATCH(INDIRECT($A$1&amp;"M"&amp;A2089)*1,Opvarmningsmiddel!A:A,0)),"")</f>
        <v/>
      </c>
      <c r="J2089" s="1">
        <f t="shared" ca="1" si="423"/>
        <v>0</v>
      </c>
      <c r="K2089" s="1" t="str">
        <f ca="1">IFERROR(INDEX(Relationstabel!$C$3:$K$10,MATCH(VALUE(INDIRECT($A$1&amp;"L"&amp;A2089)),Relationstabel!$A$3:$A$10,0),MATCH(IFERROR(VALUE(INDIRECT($A$1&amp;"M"&amp;A2089)),0),Relationstabel!$C$1:$K$1,0)),"Ingen varmeinstallationer")</f>
        <v>Fjernvarme/ Blokvarme</v>
      </c>
      <c r="L2089" s="1" t="str">
        <f ca="1">INDEX(Anvendelseskode!B:B,MATCH($E2089,Anvendelseskode!$A:$A,0))</f>
        <v>Etageboligbebyggelse</v>
      </c>
      <c r="M2089" s="1" t="str">
        <f ca="1">INDEX(Anvendelseskode!C:C,MATCH($E2089,Anvendelseskode!$A:$A,0))</f>
        <v>Etageboligbebyggelse</v>
      </c>
      <c r="N2089" s="1" t="str">
        <f ca="1">INDEX(Anvendelseskode!D:D,MATCH($E2089,Anvendelseskode!$A:$A,0))</f>
        <v>Private husholdninger</v>
      </c>
      <c r="O2089" s="1" t="str">
        <f ca="1">IFERROR(INDEX(SBi!$2:$2,MATCH(G2089,SBi!$1:$1,1)),SBi!$K$2)</f>
        <v>1979-1998</v>
      </c>
      <c r="P2089" s="1">
        <f ca="1">IFERROR(INDEX(SBi!$C$3:$K$28,MATCH(E2089,SBi!$B$3:$B$28,0),MATCH(O2089,SBi!$C$2:$K$2,0)),0)</f>
        <v>108.5</v>
      </c>
      <c r="Q2089" s="19">
        <f t="shared" ca="1" si="424"/>
        <v>73.563000000000002</v>
      </c>
      <c r="R2089" s="19" t="str">
        <f ca="1">IFERROR(INDEX(VpD!$2:$2,MATCH(G2089,VpD!$1:$1,1)),VpD!$I$2)</f>
        <v>1979-1998</v>
      </c>
      <c r="S2089" s="1">
        <f ca="1">IFERROR(INDEX(VpD!$C$3:$I$27,MATCH(E2089,VpD!$B$3:$B$27,0),MATCH(R2089,VpD!$C$2:$I$2,0)),0)</f>
        <v>80</v>
      </c>
      <c r="T2089" s="19">
        <f t="shared" ca="1" si="425"/>
        <v>54.24</v>
      </c>
      <c r="U2089" s="14" t="str">
        <f t="shared" ca="1" si="426"/>
        <v xml:space="preserve">712824.42 </v>
      </c>
      <c r="V2089" s="14" t="str">
        <f t="shared" ca="1" si="427"/>
        <v>6169680.78</v>
      </c>
      <c r="W2089" s="14" t="str">
        <f t="shared" ca="1" si="428"/>
        <v>POINT(712824.42 6169680.78)</v>
      </c>
      <c r="X2089" s="14" t="str">
        <f>IFERROR(INDEX(BygningOmraade!B:B,MATCH(A2089,BygningOmraade!A:A,0)),"")</f>
        <v/>
      </c>
    </row>
    <row r="2090" spans="1:24" s="14" customFormat="1" x14ac:dyDescent="0.25">
      <c r="A2090" s="14">
        <f t="shared" si="416"/>
        <v>2090</v>
      </c>
      <c r="B2090" s="14" t="str">
        <f t="shared" ca="1" si="417"/>
        <v>7c6597f8-5994-49bb-98e7-4300b6064a9b</v>
      </c>
      <c r="C2090" s="14" t="str">
        <f t="shared" ca="1" si="418"/>
        <v>4591b5f9-a6e9-0dd9-e044-0003ba298018</v>
      </c>
      <c r="D2090" s="14">
        <f t="shared" ca="1" si="419"/>
        <v>2691207</v>
      </c>
      <c r="E2090" s="1">
        <f t="shared" ca="1" si="420"/>
        <v>130</v>
      </c>
      <c r="F2090" s="1">
        <f t="shared" ca="1" si="421"/>
        <v>108</v>
      </c>
      <c r="G2090" s="1">
        <f t="shared" ca="1" si="422"/>
        <v>2008</v>
      </c>
      <c r="H2090" s="1" t="str">
        <f ca="1">IFERROR(INDEX(Varmeinstallation!B:B,MATCH(INDIRECT($A$1&amp;"L"&amp;A2090)*1,Varmeinstallation!A:A,0)),"Ingen varmeinstallationer")</f>
        <v>Centralvarme fra eget anlæg, et-kammer fyr</v>
      </c>
      <c r="I2090" s="1" t="str">
        <f ca="1">IFERROR(INDEX(Opvarmningsmiddel!B:B,MATCH(INDIRECT($A$1&amp;"M"&amp;A2090)*1,Opvarmningsmiddel!A:A,0)),"")</f>
        <v>Naturgas</v>
      </c>
      <c r="J2090" s="1">
        <f t="shared" ca="1" si="423"/>
        <v>90</v>
      </c>
      <c r="K2090" s="1" t="str">
        <f ca="1">IFERROR(INDEX(Relationstabel!$C$3:$K$10,MATCH(VALUE(INDIRECT($A$1&amp;"L"&amp;A2090)),Relationstabel!$A$3:$A$10,0),MATCH(IFERROR(VALUE(INDIRECT($A$1&amp;"M"&amp;A2090)),0),Relationstabel!$C$1:$K$1,0)),"Ingen varmeinstallationer")</f>
        <v>Naturgas</v>
      </c>
      <c r="L2090" s="1" t="str">
        <f ca="1">INDEX(Anvendelseskode!B:B,MATCH($E2090,Anvendelseskode!$A:$A,0))</f>
        <v>Række-, kæde-, dobbelthus (lodret adskillelse mellem enhederne)</v>
      </c>
      <c r="M2090" s="1" t="str">
        <f ca="1">INDEX(Anvendelseskode!C:C,MATCH($E2090,Anvendelseskode!$A:$A,0))</f>
        <v>Række-, kæde og dobbelthuse</v>
      </c>
      <c r="N2090" s="1" t="str">
        <f ca="1">INDEX(Anvendelseskode!D:D,MATCH($E2090,Anvendelseskode!$A:$A,0))</f>
        <v>Private husholdninger</v>
      </c>
      <c r="O2090" s="1" t="str">
        <f ca="1">IFERROR(INDEX(SBi!$2:$2,MATCH(G2090,SBi!$1:$1,1)),SBi!$K$2)</f>
        <v>Efter 2006</v>
      </c>
      <c r="P2090" s="1">
        <f ca="1">IFERROR(INDEX(SBi!$C$3:$K$28,MATCH(E2090,SBi!$B$3:$B$28,0),MATCH(O2090,SBi!$C$2:$K$2,0)),0)</f>
        <v>66.400000000000006</v>
      </c>
      <c r="Q2090" s="19">
        <f t="shared" ca="1" si="424"/>
        <v>7.1712000000000007</v>
      </c>
      <c r="R2090" s="19" t="str">
        <f ca="1">IFERROR(INDEX(VpD!$2:$2,MATCH(G2090,VpD!$1:$1,1)),VpD!$I$2)</f>
        <v>&gt;1998</v>
      </c>
      <c r="S2090" s="1">
        <f ca="1">IFERROR(INDEX(VpD!$C$3:$I$27,MATCH(E2090,VpD!$B$3:$B$27,0),MATCH(R2090,VpD!$C$2:$I$2,0)),0)</f>
        <v>65</v>
      </c>
      <c r="T2090" s="19">
        <f t="shared" ca="1" si="425"/>
        <v>7.02</v>
      </c>
      <c r="U2090" s="14" t="str">
        <f t="shared" ca="1" si="426"/>
        <v xml:space="preserve">712562.32 </v>
      </c>
      <c r="V2090" s="14" t="str">
        <f t="shared" ca="1" si="427"/>
        <v>6168798.49</v>
      </c>
      <c r="W2090" s="14" t="str">
        <f t="shared" ca="1" si="428"/>
        <v>POINT(712562.32 6168798.49)</v>
      </c>
      <c r="X2090" s="14" t="str">
        <f>IFERROR(INDEX(BygningOmraade!B:B,MATCH(A2090,BygningOmraade!A:A,0)),"")</f>
        <v/>
      </c>
    </row>
    <row r="2091" spans="1:24" s="14" customFormat="1" x14ac:dyDescent="0.25">
      <c r="A2091" s="14">
        <f t="shared" si="416"/>
        <v>2091</v>
      </c>
      <c r="B2091" s="14" t="str">
        <f t="shared" ca="1" si="417"/>
        <v>7c755b21-50cc-4905-9634-dbf74004efb4</v>
      </c>
      <c r="C2091" s="14" t="str">
        <f t="shared" ca="1" si="418"/>
        <v>0a3f507e-15ac-32b8-e044-0003ba298018</v>
      </c>
      <c r="D2091" s="14">
        <f t="shared" ca="1" si="419"/>
        <v>995888</v>
      </c>
      <c r="E2091" s="1">
        <f t="shared" ca="1" si="420"/>
        <v>130</v>
      </c>
      <c r="F2091" s="1">
        <f t="shared" ca="1" si="421"/>
        <v>159</v>
      </c>
      <c r="G2091" s="1">
        <f t="shared" ca="1" si="422"/>
        <v>1975</v>
      </c>
      <c r="H2091" s="1" t="str">
        <f ca="1">IFERROR(INDEX(Varmeinstallation!B:B,MATCH(INDIRECT($A$1&amp;"L"&amp;A2091)*1,Varmeinstallation!A:A,0)),"Ingen varmeinstallationer")</f>
        <v>Centralvarme fra eget anlæg, et-kammer fyr</v>
      </c>
      <c r="I2091" s="1" t="str">
        <f ca="1">IFERROR(INDEX(Opvarmningsmiddel!B:B,MATCH(INDIRECT($A$1&amp;"M"&amp;A2091)*1,Opvarmningsmiddel!A:A,0)),"")</f>
        <v>Naturgas</v>
      </c>
      <c r="J2091" s="1">
        <f t="shared" ca="1" si="423"/>
        <v>0</v>
      </c>
      <c r="K2091" s="1" t="str">
        <f ca="1">IFERROR(INDEX(Relationstabel!$C$3:$K$10,MATCH(VALUE(INDIRECT($A$1&amp;"L"&amp;A2091)),Relationstabel!$A$3:$A$10,0),MATCH(IFERROR(VALUE(INDIRECT($A$1&amp;"M"&amp;A2091)),0),Relationstabel!$C$1:$K$1,0)),"Ingen varmeinstallationer")</f>
        <v>Naturgas</v>
      </c>
      <c r="L2091" s="1" t="str">
        <f ca="1">INDEX(Anvendelseskode!B:B,MATCH($E2091,Anvendelseskode!$A:$A,0))</f>
        <v>Række-, kæde-, dobbelthus (lodret adskillelse mellem enhederne)</v>
      </c>
      <c r="M2091" s="1" t="str">
        <f ca="1">INDEX(Anvendelseskode!C:C,MATCH($E2091,Anvendelseskode!$A:$A,0))</f>
        <v>Række-, kæde og dobbelthuse</v>
      </c>
      <c r="N2091" s="1" t="str">
        <f ca="1">INDEX(Anvendelseskode!D:D,MATCH($E2091,Anvendelseskode!$A:$A,0))</f>
        <v>Private husholdninger</v>
      </c>
      <c r="O2091" s="1" t="str">
        <f ca="1">IFERROR(INDEX(SBi!$2:$2,MATCH(G2091,SBi!$1:$1,1)),SBi!$K$2)</f>
        <v>1973-1978</v>
      </c>
      <c r="P2091" s="1">
        <f ca="1">IFERROR(INDEX(SBi!$C$3:$K$28,MATCH(E2091,SBi!$B$3:$B$28,0),MATCH(O2091,SBi!$C$2:$K$2,0)),0)</f>
        <v>112.6</v>
      </c>
      <c r="Q2091" s="19">
        <f t="shared" ca="1" si="424"/>
        <v>17.903399999999998</v>
      </c>
      <c r="R2091" s="19" t="str">
        <f ca="1">IFERROR(INDEX(VpD!$2:$2,MATCH(G2091,VpD!$1:$1,1)),VpD!$I$2)</f>
        <v>1973-1978</v>
      </c>
      <c r="S2091" s="1">
        <f ca="1">IFERROR(INDEX(VpD!$C$3:$I$27,MATCH(E2091,VpD!$B$3:$B$27,0),MATCH(R2091,VpD!$C$2:$I$2,0)),0)</f>
        <v>98</v>
      </c>
      <c r="T2091" s="19">
        <f t="shared" ca="1" si="425"/>
        <v>15.582000000000001</v>
      </c>
      <c r="U2091" s="14" t="str">
        <f t="shared" ca="1" si="426"/>
        <v xml:space="preserve">712854.82 </v>
      </c>
      <c r="V2091" s="14" t="str">
        <f t="shared" ca="1" si="427"/>
        <v>6169085.32</v>
      </c>
      <c r="W2091" s="14" t="str">
        <f t="shared" ca="1" si="428"/>
        <v>POINT(712854.82 6169085.32)</v>
      </c>
      <c r="X2091" s="14" t="str">
        <f>IFERROR(INDEX(BygningOmraade!B:B,MATCH(A2091,BygningOmraade!A:A,0)),"")</f>
        <v/>
      </c>
    </row>
    <row r="2092" spans="1:24" s="14" customFormat="1" x14ac:dyDescent="0.25">
      <c r="A2092" s="14">
        <f t="shared" si="416"/>
        <v>2092</v>
      </c>
      <c r="B2092" s="14" t="str">
        <f t="shared" ca="1" si="417"/>
        <v>7c7b8c56-56de-4ea7-9159-070acc4fec28</v>
      </c>
      <c r="C2092" s="14" t="str">
        <f t="shared" ca="1" si="418"/>
        <v>0a3f507e-23f8-32b8-e044-0003ba298018</v>
      </c>
      <c r="D2092" s="14">
        <f t="shared" ca="1" si="419"/>
        <v>994685</v>
      </c>
      <c r="E2092" s="1">
        <f t="shared" ca="1" si="420"/>
        <v>130</v>
      </c>
      <c r="F2092" s="1">
        <f t="shared" ca="1" si="421"/>
        <v>119</v>
      </c>
      <c r="G2092" s="1">
        <f t="shared" ca="1" si="422"/>
        <v>1993</v>
      </c>
      <c r="H2092" s="1" t="str">
        <f ca="1">IFERROR(INDEX(Varmeinstallation!B:B,MATCH(INDIRECT($A$1&amp;"L"&amp;A2092)*1,Varmeinstallation!A:A,0)),"Ingen varmeinstallationer")</f>
        <v>Fjernvarme/blokvarme (radiatorsystemer eller varmluftanlæg)</v>
      </c>
      <c r="I2092" s="1" t="str">
        <f ca="1">IFERROR(INDEX(Opvarmningsmiddel!B:B,MATCH(INDIRECT($A$1&amp;"M"&amp;A2092)*1,Opvarmningsmiddel!A:A,0)),"")</f>
        <v/>
      </c>
      <c r="J2092" s="1">
        <f t="shared" ca="1" si="423"/>
        <v>0</v>
      </c>
      <c r="K2092" s="1" t="str">
        <f ca="1">IFERROR(INDEX(Relationstabel!$C$3:$K$10,MATCH(VALUE(INDIRECT($A$1&amp;"L"&amp;A2092)),Relationstabel!$A$3:$A$10,0),MATCH(IFERROR(VALUE(INDIRECT($A$1&amp;"M"&amp;A2092)),0),Relationstabel!$C$1:$K$1,0)),"Ingen varmeinstallationer")</f>
        <v>Fjernvarme/ Blokvarme</v>
      </c>
      <c r="L2092" s="1" t="str">
        <f ca="1">INDEX(Anvendelseskode!B:B,MATCH($E2092,Anvendelseskode!$A:$A,0))</f>
        <v>Række-, kæde-, dobbelthus (lodret adskillelse mellem enhederne)</v>
      </c>
      <c r="M2092" s="1" t="str">
        <f ca="1">INDEX(Anvendelseskode!C:C,MATCH($E2092,Anvendelseskode!$A:$A,0))</f>
        <v>Række-, kæde og dobbelthuse</v>
      </c>
      <c r="N2092" s="1" t="str">
        <f ca="1">INDEX(Anvendelseskode!D:D,MATCH($E2092,Anvendelseskode!$A:$A,0))</f>
        <v>Private husholdninger</v>
      </c>
      <c r="O2092" s="1" t="str">
        <f ca="1">IFERROR(INDEX(SBi!$2:$2,MATCH(G2092,SBi!$1:$1,1)),SBi!$K$2)</f>
        <v>1979-1998</v>
      </c>
      <c r="P2092" s="1">
        <f ca="1">IFERROR(INDEX(SBi!$C$3:$K$28,MATCH(E2092,SBi!$B$3:$B$28,0),MATCH(O2092,SBi!$C$2:$K$2,0)),0)</f>
        <v>96.8</v>
      </c>
      <c r="Q2092" s="19">
        <f t="shared" ca="1" si="424"/>
        <v>11.5192</v>
      </c>
      <c r="R2092" s="19" t="str">
        <f ca="1">IFERROR(INDEX(VpD!$2:$2,MATCH(G2092,VpD!$1:$1,1)),VpD!$I$2)</f>
        <v>1979-1998</v>
      </c>
      <c r="S2092" s="1">
        <f ca="1">IFERROR(INDEX(VpD!$C$3:$I$27,MATCH(E2092,VpD!$B$3:$B$27,0),MATCH(R2092,VpD!$C$2:$I$2,0)),0)</f>
        <v>74</v>
      </c>
      <c r="T2092" s="19">
        <f t="shared" ca="1" si="425"/>
        <v>8.8059999999999992</v>
      </c>
      <c r="U2092" s="14" t="str">
        <f t="shared" ca="1" si="426"/>
        <v xml:space="preserve">711634.76 </v>
      </c>
      <c r="V2092" s="14" t="str">
        <f t="shared" ca="1" si="427"/>
        <v>6172555.49</v>
      </c>
      <c r="W2092" s="14" t="str">
        <f t="shared" ca="1" si="428"/>
        <v>POINT(711634.76 6172555.49)</v>
      </c>
      <c r="X2092" s="14" t="str">
        <f>IFERROR(INDEX(BygningOmraade!B:B,MATCH(A2092,BygningOmraade!A:A,0)),"")</f>
        <v/>
      </c>
    </row>
    <row r="2093" spans="1:24" s="14" customFormat="1" x14ac:dyDescent="0.25">
      <c r="A2093" s="14">
        <f t="shared" si="416"/>
        <v>2093</v>
      </c>
      <c r="B2093" s="14" t="str">
        <f t="shared" ca="1" si="417"/>
        <v>7c81107b-01cd-40d2-8f88-0dd54ce17a40</v>
      </c>
      <c r="C2093" s="14" t="str">
        <f t="shared" ca="1" si="418"/>
        <v>0a3f507e-1697-32b8-e044-0003ba298018</v>
      </c>
      <c r="D2093" s="14">
        <f t="shared" ca="1" si="419"/>
        <v>2577941</v>
      </c>
      <c r="E2093" s="1">
        <f t="shared" ca="1" si="420"/>
        <v>130</v>
      </c>
      <c r="F2093" s="1">
        <f t="shared" ca="1" si="421"/>
        <v>100</v>
      </c>
      <c r="G2093" s="1">
        <f t="shared" ca="1" si="422"/>
        <v>2002</v>
      </c>
      <c r="H2093" s="1" t="str">
        <f ca="1">IFERROR(INDEX(Varmeinstallation!B:B,MATCH(INDIRECT($A$1&amp;"L"&amp;A2093)*1,Varmeinstallation!A:A,0)),"Ingen varmeinstallationer")</f>
        <v>Centralvarme fra eget anlæg, et-kammer fyr</v>
      </c>
      <c r="I2093" s="1" t="str">
        <f ca="1">IFERROR(INDEX(Opvarmningsmiddel!B:B,MATCH(INDIRECT($A$1&amp;"M"&amp;A2093)*1,Opvarmningsmiddel!A:A,0)),"")</f>
        <v>Naturgas</v>
      </c>
      <c r="J2093" s="1">
        <f t="shared" ca="1" si="423"/>
        <v>90</v>
      </c>
      <c r="K2093" s="1" t="str">
        <f ca="1">IFERROR(INDEX(Relationstabel!$C$3:$K$10,MATCH(VALUE(INDIRECT($A$1&amp;"L"&amp;A2093)),Relationstabel!$A$3:$A$10,0),MATCH(IFERROR(VALUE(INDIRECT($A$1&amp;"M"&amp;A2093)),0),Relationstabel!$C$1:$K$1,0)),"Ingen varmeinstallationer")</f>
        <v>Naturgas</v>
      </c>
      <c r="L2093" s="1" t="str">
        <f ca="1">INDEX(Anvendelseskode!B:B,MATCH($E2093,Anvendelseskode!$A:$A,0))</f>
        <v>Række-, kæde-, dobbelthus (lodret adskillelse mellem enhederne)</v>
      </c>
      <c r="M2093" s="1" t="str">
        <f ca="1">INDEX(Anvendelseskode!C:C,MATCH($E2093,Anvendelseskode!$A:$A,0))</f>
        <v>Række-, kæde og dobbelthuse</v>
      </c>
      <c r="N2093" s="1" t="str">
        <f ca="1">INDEX(Anvendelseskode!D:D,MATCH($E2093,Anvendelseskode!$A:$A,0))</f>
        <v>Private husholdninger</v>
      </c>
      <c r="O2093" s="1" t="str">
        <f ca="1">IFERROR(INDEX(SBi!$2:$2,MATCH(G2093,SBi!$1:$1,1)),SBi!$K$2)</f>
        <v>1999-2006</v>
      </c>
      <c r="P2093" s="1">
        <f ca="1">IFERROR(INDEX(SBi!$C$3:$K$28,MATCH(E2093,SBi!$B$3:$B$28,0),MATCH(O2093,SBi!$C$2:$K$2,0)),0)</f>
        <v>81.5</v>
      </c>
      <c r="Q2093" s="19">
        <f t="shared" ca="1" si="424"/>
        <v>8.15</v>
      </c>
      <c r="R2093" s="19" t="str">
        <f ca="1">IFERROR(INDEX(VpD!$2:$2,MATCH(G2093,VpD!$1:$1,1)),VpD!$I$2)</f>
        <v>&gt;1998</v>
      </c>
      <c r="S2093" s="1">
        <f ca="1">IFERROR(INDEX(VpD!$C$3:$I$27,MATCH(E2093,VpD!$B$3:$B$27,0),MATCH(R2093,VpD!$C$2:$I$2,0)),0)</f>
        <v>65</v>
      </c>
      <c r="T2093" s="19">
        <f t="shared" ca="1" si="425"/>
        <v>6.5</v>
      </c>
      <c r="U2093" s="14" t="str">
        <f t="shared" ca="1" si="426"/>
        <v xml:space="preserve">712615.2 </v>
      </c>
      <c r="V2093" s="14" t="str">
        <f t="shared" ca="1" si="427"/>
        <v>6169750.12</v>
      </c>
      <c r="W2093" s="14" t="str">
        <f t="shared" ca="1" si="428"/>
        <v>POINT(712615.2 6169750.12)</v>
      </c>
      <c r="X2093" s="14" t="str">
        <f>IFERROR(INDEX(BygningOmraade!B:B,MATCH(A2093,BygningOmraade!A:A,0)),"")</f>
        <v/>
      </c>
    </row>
    <row r="2094" spans="1:24" s="14" customFormat="1" x14ac:dyDescent="0.25">
      <c r="A2094" s="14">
        <f t="shared" si="416"/>
        <v>2094</v>
      </c>
      <c r="B2094" s="14" t="str">
        <f t="shared" ca="1" si="417"/>
        <v>7c949be6-ae5a-48d4-b40d-08b0c1f83822</v>
      </c>
      <c r="C2094" s="14" t="str">
        <f t="shared" ca="1" si="418"/>
        <v>0a3f507e-1e15-32b8-e044-0003ba298018</v>
      </c>
      <c r="D2094" s="14">
        <f t="shared" ca="1" si="419"/>
        <v>995468</v>
      </c>
      <c r="E2094" s="1">
        <f t="shared" ca="1" si="420"/>
        <v>120</v>
      </c>
      <c r="F2094" s="1">
        <f t="shared" ca="1" si="421"/>
        <v>180</v>
      </c>
      <c r="G2094" s="1">
        <f t="shared" ca="1" si="422"/>
        <v>1970</v>
      </c>
      <c r="H2094" s="1" t="str">
        <f ca="1">IFERROR(INDEX(Varmeinstallation!B:B,MATCH(INDIRECT($A$1&amp;"L"&amp;A2094)*1,Varmeinstallation!A:A,0)),"Ingen varmeinstallationer")</f>
        <v>Centralvarme fra eget anlæg, et-kammer fyr</v>
      </c>
      <c r="I2094" s="1" t="str">
        <f ca="1">IFERROR(INDEX(Opvarmningsmiddel!B:B,MATCH(INDIRECT($A$1&amp;"M"&amp;A2094)*1,Opvarmningsmiddel!A:A,0)),"")</f>
        <v>Naturgas</v>
      </c>
      <c r="J2094" s="1">
        <f t="shared" ca="1" si="423"/>
        <v>2</v>
      </c>
      <c r="K2094" s="1" t="str">
        <f ca="1">IFERROR(INDEX(Relationstabel!$C$3:$K$10,MATCH(VALUE(INDIRECT($A$1&amp;"L"&amp;A2094)),Relationstabel!$A$3:$A$10,0),MATCH(IFERROR(VALUE(INDIRECT($A$1&amp;"M"&amp;A2094)),0),Relationstabel!$C$1:$K$1,0)),"Ingen varmeinstallationer")</f>
        <v>Naturgas</v>
      </c>
      <c r="L2094" s="1" t="str">
        <f ca="1">INDEX(Anvendelseskode!B:B,MATCH($E2094,Anvendelseskode!$A:$A,0))</f>
        <v>Fritliggende enfamilieshus (parcelhus)</v>
      </c>
      <c r="M2094" s="1" t="str">
        <f ca="1">INDEX(Anvendelseskode!C:C,MATCH($E2094,Anvendelseskode!$A:$A,0))</f>
        <v>Parcelhuse</v>
      </c>
      <c r="N2094" s="1" t="str">
        <f ca="1">INDEX(Anvendelseskode!D:D,MATCH($E2094,Anvendelseskode!$A:$A,0))</f>
        <v>Private husholdninger</v>
      </c>
      <c r="O2094" s="1" t="str">
        <f ca="1">IFERROR(INDEX(SBi!$2:$2,MATCH(G2094,SBi!$1:$1,1)),SBi!$K$2)</f>
        <v>1961-1972</v>
      </c>
      <c r="P2094" s="1">
        <f ca="1">IFERROR(INDEX(SBi!$C$3:$K$28,MATCH(E2094,SBi!$B$3:$B$28,0),MATCH(O2094,SBi!$C$2:$K$2,0)),0)</f>
        <v>134.30000000000001</v>
      </c>
      <c r="Q2094" s="19">
        <f t="shared" ca="1" si="424"/>
        <v>24.174000000000003</v>
      </c>
      <c r="R2094" s="19" t="str">
        <f ca="1">IFERROR(INDEX(VpD!$2:$2,MATCH(G2094,VpD!$1:$1,1)),VpD!$I$2)</f>
        <v>1961-1972</v>
      </c>
      <c r="S2094" s="1">
        <f ca="1">IFERROR(INDEX(VpD!$C$3:$I$27,MATCH(E2094,VpD!$B$3:$B$27,0),MATCH(R2094,VpD!$C$2:$I$2,0)),0)</f>
        <v>143</v>
      </c>
      <c r="T2094" s="19">
        <f t="shared" ca="1" si="425"/>
        <v>25.74</v>
      </c>
      <c r="U2094" s="14" t="str">
        <f t="shared" ca="1" si="426"/>
        <v xml:space="preserve">711990.51 </v>
      </c>
      <c r="V2094" s="14" t="str">
        <f t="shared" ca="1" si="427"/>
        <v>6169484.47</v>
      </c>
      <c r="W2094" s="14" t="str">
        <f t="shared" ca="1" si="428"/>
        <v>POINT(711990.51 6169484.47)</v>
      </c>
      <c r="X2094" s="14" t="str">
        <f>IFERROR(INDEX(BygningOmraade!B:B,MATCH(A2094,BygningOmraade!A:A,0)),"")</f>
        <v/>
      </c>
    </row>
    <row r="2095" spans="1:24" s="14" customFormat="1" x14ac:dyDescent="0.25">
      <c r="A2095" s="14">
        <f t="shared" si="416"/>
        <v>2095</v>
      </c>
      <c r="B2095" s="14" t="str">
        <f t="shared" ca="1" si="417"/>
        <v>7ca23766-2c9e-4e65-ae4b-e07430cdd2f8</v>
      </c>
      <c r="C2095" s="14" t="str">
        <f t="shared" ca="1" si="418"/>
        <v>0a3f507e-1a33-32b8-e044-0003ba298018</v>
      </c>
      <c r="D2095" s="14">
        <f t="shared" ca="1" si="419"/>
        <v>997523</v>
      </c>
      <c r="E2095" s="1">
        <f t="shared" ca="1" si="420"/>
        <v>120</v>
      </c>
      <c r="F2095" s="1">
        <f t="shared" ca="1" si="421"/>
        <v>188</v>
      </c>
      <c r="G2095" s="1">
        <f t="shared" ca="1" si="422"/>
        <v>1970</v>
      </c>
      <c r="H2095" s="1" t="str">
        <f ca="1">IFERROR(INDEX(Varmeinstallation!B:B,MATCH(INDIRECT($A$1&amp;"L"&amp;A2095)*1,Varmeinstallation!A:A,0)),"Ingen varmeinstallationer")</f>
        <v>Centralvarme fra eget anlæg, et-kammer fyr</v>
      </c>
      <c r="I2095" s="1" t="str">
        <f ca="1">IFERROR(INDEX(Opvarmningsmiddel!B:B,MATCH(INDIRECT($A$1&amp;"M"&amp;A2095)*1,Opvarmningsmiddel!A:A,0)),"")</f>
        <v>Naturgas</v>
      </c>
      <c r="J2095" s="1">
        <f t="shared" ca="1" si="423"/>
        <v>5</v>
      </c>
      <c r="K2095" s="1" t="str">
        <f ca="1">IFERROR(INDEX(Relationstabel!$C$3:$K$10,MATCH(VALUE(INDIRECT($A$1&amp;"L"&amp;A2095)),Relationstabel!$A$3:$A$10,0),MATCH(IFERROR(VALUE(INDIRECT($A$1&amp;"M"&amp;A2095)),0),Relationstabel!$C$1:$K$1,0)),"Ingen varmeinstallationer")</f>
        <v>Naturgas</v>
      </c>
      <c r="L2095" s="1" t="str">
        <f ca="1">INDEX(Anvendelseskode!B:B,MATCH($E2095,Anvendelseskode!$A:$A,0))</f>
        <v>Fritliggende enfamilieshus (parcelhus)</v>
      </c>
      <c r="M2095" s="1" t="str">
        <f ca="1">INDEX(Anvendelseskode!C:C,MATCH($E2095,Anvendelseskode!$A:$A,0))</f>
        <v>Parcelhuse</v>
      </c>
      <c r="N2095" s="1" t="str">
        <f ca="1">INDEX(Anvendelseskode!D:D,MATCH($E2095,Anvendelseskode!$A:$A,0))</f>
        <v>Private husholdninger</v>
      </c>
      <c r="O2095" s="1" t="str">
        <f ca="1">IFERROR(INDEX(SBi!$2:$2,MATCH(G2095,SBi!$1:$1,1)),SBi!$K$2)</f>
        <v>1961-1972</v>
      </c>
      <c r="P2095" s="1">
        <f ca="1">IFERROR(INDEX(SBi!$C$3:$K$28,MATCH(E2095,SBi!$B$3:$B$28,0),MATCH(O2095,SBi!$C$2:$K$2,0)),0)</f>
        <v>134.30000000000001</v>
      </c>
      <c r="Q2095" s="19">
        <f t="shared" ca="1" si="424"/>
        <v>25.2484</v>
      </c>
      <c r="R2095" s="19" t="str">
        <f ca="1">IFERROR(INDEX(VpD!$2:$2,MATCH(G2095,VpD!$1:$1,1)),VpD!$I$2)</f>
        <v>1961-1972</v>
      </c>
      <c r="S2095" s="1">
        <f ca="1">IFERROR(INDEX(VpD!$C$3:$I$27,MATCH(E2095,VpD!$B$3:$B$27,0),MATCH(R2095,VpD!$C$2:$I$2,0)),0)</f>
        <v>143</v>
      </c>
      <c r="T2095" s="19">
        <f t="shared" ca="1" si="425"/>
        <v>26.884</v>
      </c>
      <c r="U2095" s="14" t="str">
        <f t="shared" ca="1" si="426"/>
        <v xml:space="preserve">713889.12 </v>
      </c>
      <c r="V2095" s="14" t="str">
        <f t="shared" ca="1" si="427"/>
        <v>6169130.91</v>
      </c>
      <c r="W2095" s="14" t="str">
        <f t="shared" ca="1" si="428"/>
        <v>POINT(713889.12 6169130.91)</v>
      </c>
      <c r="X2095" s="14" t="str">
        <f>IFERROR(INDEX(BygningOmraade!B:B,MATCH(A2095,BygningOmraade!A:A,0)),"")</f>
        <v/>
      </c>
    </row>
    <row r="2096" spans="1:24" s="14" customFormat="1" x14ac:dyDescent="0.25">
      <c r="A2096" s="14">
        <f t="shared" si="416"/>
        <v>2096</v>
      </c>
      <c r="B2096" s="14" t="str">
        <f t="shared" ca="1" si="417"/>
        <v>7ca36849-c5f1-4581-b3dd-e547fd90baec</v>
      </c>
      <c r="C2096" s="14" t="str">
        <f t="shared" ca="1" si="418"/>
        <v>0a3f507e-24ad-32b8-e044-0003ba298018</v>
      </c>
      <c r="D2096" s="14">
        <f t="shared" ca="1" si="419"/>
        <v>995970</v>
      </c>
      <c r="E2096" s="1">
        <f t="shared" ca="1" si="420"/>
        <v>120</v>
      </c>
      <c r="F2096" s="1">
        <f t="shared" ca="1" si="421"/>
        <v>155</v>
      </c>
      <c r="G2096" s="1">
        <f t="shared" ca="1" si="422"/>
        <v>1994</v>
      </c>
      <c r="H2096" s="1" t="str">
        <f ca="1">IFERROR(INDEX(Varmeinstallation!B:B,MATCH(INDIRECT($A$1&amp;"L"&amp;A2096)*1,Varmeinstallation!A:A,0)),"Ingen varmeinstallationer")</f>
        <v>Centralvarme fra eget anlæg, et-kammer fyr</v>
      </c>
      <c r="I2096" s="1" t="str">
        <f ca="1">IFERROR(INDEX(Opvarmningsmiddel!B:B,MATCH(INDIRECT($A$1&amp;"M"&amp;A2096)*1,Opvarmningsmiddel!A:A,0)),"")</f>
        <v>Naturgas</v>
      </c>
      <c r="J2096" s="1">
        <f t="shared" ca="1" si="423"/>
        <v>2</v>
      </c>
      <c r="K2096" s="1" t="str">
        <f ca="1">IFERROR(INDEX(Relationstabel!$C$3:$K$10,MATCH(VALUE(INDIRECT($A$1&amp;"L"&amp;A2096)),Relationstabel!$A$3:$A$10,0),MATCH(IFERROR(VALUE(INDIRECT($A$1&amp;"M"&amp;A2096)),0),Relationstabel!$C$1:$K$1,0)),"Ingen varmeinstallationer")</f>
        <v>Naturgas</v>
      </c>
      <c r="L2096" s="1" t="str">
        <f ca="1">INDEX(Anvendelseskode!B:B,MATCH($E2096,Anvendelseskode!$A:$A,0))</f>
        <v>Fritliggende enfamilieshus (parcelhus)</v>
      </c>
      <c r="M2096" s="1" t="str">
        <f ca="1">INDEX(Anvendelseskode!C:C,MATCH($E2096,Anvendelseskode!$A:$A,0))</f>
        <v>Parcelhuse</v>
      </c>
      <c r="N2096" s="1" t="str">
        <f ca="1">INDEX(Anvendelseskode!D:D,MATCH($E2096,Anvendelseskode!$A:$A,0))</f>
        <v>Private husholdninger</v>
      </c>
      <c r="O2096" s="1" t="str">
        <f ca="1">IFERROR(INDEX(SBi!$2:$2,MATCH(G2096,SBi!$1:$1,1)),SBi!$K$2)</f>
        <v>1979-1998</v>
      </c>
      <c r="P2096" s="1">
        <f ca="1">IFERROR(INDEX(SBi!$C$3:$K$28,MATCH(E2096,SBi!$B$3:$B$28,0),MATCH(O2096,SBi!$C$2:$K$2,0)),0)</f>
        <v>105.4</v>
      </c>
      <c r="Q2096" s="19">
        <f t="shared" ca="1" si="424"/>
        <v>16.337</v>
      </c>
      <c r="R2096" s="19" t="str">
        <f ca="1">IFERROR(INDEX(VpD!$2:$2,MATCH(G2096,VpD!$1:$1,1)),VpD!$I$2)</f>
        <v>1979-1998</v>
      </c>
      <c r="S2096" s="1">
        <f ca="1">IFERROR(INDEX(VpD!$C$3:$I$27,MATCH(E2096,VpD!$B$3:$B$27,0),MATCH(R2096,VpD!$C$2:$I$2,0)),0)</f>
        <v>90</v>
      </c>
      <c r="T2096" s="19">
        <f t="shared" ca="1" si="425"/>
        <v>13.95</v>
      </c>
      <c r="U2096" s="14" t="str">
        <f t="shared" ca="1" si="426"/>
        <v xml:space="preserve">712697.18 </v>
      </c>
      <c r="V2096" s="14" t="str">
        <f t="shared" ca="1" si="427"/>
        <v>6169123.89</v>
      </c>
      <c r="W2096" s="14" t="str">
        <f t="shared" ca="1" si="428"/>
        <v>POINT(712697.18 6169123.89)</v>
      </c>
      <c r="X2096" s="14" t="str">
        <f>IFERROR(INDEX(BygningOmraade!B:B,MATCH(A2096,BygningOmraade!A:A,0)),"")</f>
        <v/>
      </c>
    </row>
    <row r="2097" spans="1:24" s="14" customFormat="1" x14ac:dyDescent="0.25">
      <c r="A2097" s="14">
        <f t="shared" si="416"/>
        <v>2097</v>
      </c>
      <c r="B2097" s="14" t="str">
        <f t="shared" ca="1" si="417"/>
        <v>7ca8fc38-c5f4-4a34-842e-f4090a8f7e2d</v>
      </c>
      <c r="C2097" s="14" t="str">
        <f t="shared" ca="1" si="418"/>
        <v>0a3f507e-1bd6-32b8-e044-0003ba298018</v>
      </c>
      <c r="D2097" s="14">
        <f t="shared" ca="1" si="419"/>
        <v>997139</v>
      </c>
      <c r="E2097" s="1">
        <f t="shared" ca="1" si="420"/>
        <v>130</v>
      </c>
      <c r="F2097" s="1">
        <f t="shared" ca="1" si="421"/>
        <v>127</v>
      </c>
      <c r="G2097" s="1">
        <f t="shared" ca="1" si="422"/>
        <v>1966</v>
      </c>
      <c r="H2097" s="1" t="str">
        <f ca="1">IFERROR(INDEX(Varmeinstallation!B:B,MATCH(INDIRECT($A$1&amp;"L"&amp;A2097)*1,Varmeinstallation!A:A,0)),"Ingen varmeinstallationer")</f>
        <v>Elovne, elpaneler</v>
      </c>
      <c r="I2097" s="1" t="str">
        <f ca="1">IFERROR(INDEX(Opvarmningsmiddel!B:B,MATCH(INDIRECT($A$1&amp;"M"&amp;A2097)*1,Opvarmningsmiddel!A:A,0)),"")</f>
        <v>Elektricitet</v>
      </c>
      <c r="J2097" s="1">
        <f t="shared" ca="1" si="423"/>
        <v>0</v>
      </c>
      <c r="K2097" s="1" t="str">
        <f ca="1">IFERROR(INDEX(Relationstabel!$C$3:$K$10,MATCH(VALUE(INDIRECT($A$1&amp;"L"&amp;A2097)),Relationstabel!$A$3:$A$10,0),MATCH(IFERROR(VALUE(INDIRECT($A$1&amp;"M"&amp;A2097)),0),Relationstabel!$C$1:$K$1,0)),"Ingen varmeinstallationer")</f>
        <v>Elvarme</v>
      </c>
      <c r="L2097" s="1" t="str">
        <f ca="1">INDEX(Anvendelseskode!B:B,MATCH($E2097,Anvendelseskode!$A:$A,0))</f>
        <v>Række-, kæde-, dobbelthus (lodret adskillelse mellem enhederne)</v>
      </c>
      <c r="M2097" s="1" t="str">
        <f ca="1">INDEX(Anvendelseskode!C:C,MATCH($E2097,Anvendelseskode!$A:$A,0))</f>
        <v>Række-, kæde og dobbelthuse</v>
      </c>
      <c r="N2097" s="1" t="str">
        <f ca="1">INDEX(Anvendelseskode!D:D,MATCH($E2097,Anvendelseskode!$A:$A,0))</f>
        <v>Private husholdninger</v>
      </c>
      <c r="O2097" s="1" t="str">
        <f ca="1">IFERROR(INDEX(SBi!$2:$2,MATCH(G2097,SBi!$1:$1,1)),SBi!$K$2)</f>
        <v>1961-1972</v>
      </c>
      <c r="P2097" s="1">
        <f ca="1">IFERROR(INDEX(SBi!$C$3:$K$28,MATCH(E2097,SBi!$B$3:$B$28,0),MATCH(O2097,SBi!$C$2:$K$2,0)),0)</f>
        <v>119.9</v>
      </c>
      <c r="Q2097" s="19">
        <f t="shared" ca="1" si="424"/>
        <v>15.227300000000001</v>
      </c>
      <c r="R2097" s="19" t="str">
        <f ca="1">IFERROR(INDEX(VpD!$2:$2,MATCH(G2097,VpD!$1:$1,1)),VpD!$I$2)</f>
        <v>1961-1972</v>
      </c>
      <c r="S2097" s="1">
        <f ca="1">IFERROR(INDEX(VpD!$C$3:$I$27,MATCH(E2097,VpD!$B$3:$B$27,0),MATCH(R2097,VpD!$C$2:$I$2,0)),0)</f>
        <v>120</v>
      </c>
      <c r="T2097" s="19">
        <f t="shared" ca="1" si="425"/>
        <v>15.24</v>
      </c>
      <c r="U2097" s="14" t="str">
        <f t="shared" ca="1" si="426"/>
        <v xml:space="preserve">713763.45 </v>
      </c>
      <c r="V2097" s="14" t="str">
        <f t="shared" ca="1" si="427"/>
        <v>6169308.13</v>
      </c>
      <c r="W2097" s="14" t="str">
        <f t="shared" ca="1" si="428"/>
        <v>POINT(713763.45 6169308.13)</v>
      </c>
      <c r="X2097" s="14" t="str">
        <f>IFERROR(INDEX(BygningOmraade!B:B,MATCH(A2097,BygningOmraade!A:A,0)),"")</f>
        <v/>
      </c>
    </row>
    <row r="2098" spans="1:24" s="14" customFormat="1" x14ac:dyDescent="0.25">
      <c r="A2098" s="14">
        <f t="shared" si="416"/>
        <v>2098</v>
      </c>
      <c r="B2098" s="14" t="str">
        <f t="shared" ca="1" si="417"/>
        <v>7cbb3da8-48fa-46d5-aa82-ce8d2ee3899e</v>
      </c>
      <c r="C2098" s="14" t="str">
        <f t="shared" ca="1" si="418"/>
        <v>0a3f507e-1eed-32b8-e044-0003ba298018</v>
      </c>
      <c r="D2098" s="14">
        <f t="shared" ca="1" si="419"/>
        <v>995048</v>
      </c>
      <c r="E2098" s="1">
        <f t="shared" ca="1" si="420"/>
        <v>130</v>
      </c>
      <c r="F2098" s="1">
        <f t="shared" ca="1" si="421"/>
        <v>107</v>
      </c>
      <c r="G2098" s="1">
        <f t="shared" ca="1" si="422"/>
        <v>1983</v>
      </c>
      <c r="H2098" s="1" t="str">
        <f ca="1">IFERROR(INDEX(Varmeinstallation!B:B,MATCH(INDIRECT($A$1&amp;"L"&amp;A2098)*1,Varmeinstallation!A:A,0)),"Ingen varmeinstallationer")</f>
        <v>Fjernvarme/blokvarme (radiatorsystemer eller varmluftanlæg)</v>
      </c>
      <c r="I2098" s="1" t="str">
        <f ca="1">IFERROR(INDEX(Opvarmningsmiddel!B:B,MATCH(INDIRECT($A$1&amp;"M"&amp;A2098)*1,Opvarmningsmiddel!A:A,0)),"")</f>
        <v/>
      </c>
      <c r="J2098" s="1">
        <f t="shared" ca="1" si="423"/>
        <v>0</v>
      </c>
      <c r="K2098" s="1" t="str">
        <f ca="1">IFERROR(INDEX(Relationstabel!$C$3:$K$10,MATCH(VALUE(INDIRECT($A$1&amp;"L"&amp;A2098)),Relationstabel!$A$3:$A$10,0),MATCH(IFERROR(VALUE(INDIRECT($A$1&amp;"M"&amp;A2098)),0),Relationstabel!$C$1:$K$1,0)),"Ingen varmeinstallationer")</f>
        <v>Fjernvarme/ Blokvarme</v>
      </c>
      <c r="L2098" s="1" t="str">
        <f ca="1">INDEX(Anvendelseskode!B:B,MATCH($E2098,Anvendelseskode!$A:$A,0))</f>
        <v>Række-, kæde-, dobbelthus (lodret adskillelse mellem enhederne)</v>
      </c>
      <c r="M2098" s="1" t="str">
        <f ca="1">INDEX(Anvendelseskode!C:C,MATCH($E2098,Anvendelseskode!$A:$A,0))</f>
        <v>Række-, kæde og dobbelthuse</v>
      </c>
      <c r="N2098" s="1" t="str">
        <f ca="1">INDEX(Anvendelseskode!D:D,MATCH($E2098,Anvendelseskode!$A:$A,0))</f>
        <v>Private husholdninger</v>
      </c>
      <c r="O2098" s="1" t="str">
        <f ca="1">IFERROR(INDEX(SBi!$2:$2,MATCH(G2098,SBi!$1:$1,1)),SBi!$K$2)</f>
        <v>1979-1998</v>
      </c>
      <c r="P2098" s="1">
        <f ca="1">IFERROR(INDEX(SBi!$C$3:$K$28,MATCH(E2098,SBi!$B$3:$B$28,0),MATCH(O2098,SBi!$C$2:$K$2,0)),0)</f>
        <v>96.8</v>
      </c>
      <c r="Q2098" s="19">
        <f t="shared" ca="1" si="424"/>
        <v>10.3576</v>
      </c>
      <c r="R2098" s="19" t="str">
        <f ca="1">IFERROR(INDEX(VpD!$2:$2,MATCH(G2098,VpD!$1:$1,1)),VpD!$I$2)</f>
        <v>1979-1998</v>
      </c>
      <c r="S2098" s="1">
        <f ca="1">IFERROR(INDEX(VpD!$C$3:$I$27,MATCH(E2098,VpD!$B$3:$B$27,0),MATCH(R2098,VpD!$C$2:$I$2,0)),0)</f>
        <v>74</v>
      </c>
      <c r="T2098" s="19">
        <f t="shared" ca="1" si="425"/>
        <v>7.9180000000000001</v>
      </c>
      <c r="U2098" s="14" t="str">
        <f t="shared" ca="1" si="426"/>
        <v xml:space="preserve">711701.1 </v>
      </c>
      <c r="V2098" s="14" t="str">
        <f t="shared" ca="1" si="427"/>
        <v>6172202.66</v>
      </c>
      <c r="W2098" s="14" t="str">
        <f t="shared" ca="1" si="428"/>
        <v>POINT(711701.1 6172202.66)</v>
      </c>
      <c r="X2098" s="14" t="str">
        <f>IFERROR(INDEX(BygningOmraade!B:B,MATCH(A2098,BygningOmraade!A:A,0)),"")</f>
        <v/>
      </c>
    </row>
    <row r="2099" spans="1:24" s="14" customFormat="1" x14ac:dyDescent="0.25">
      <c r="A2099" s="14">
        <f t="shared" si="416"/>
        <v>2099</v>
      </c>
      <c r="B2099" s="14" t="str">
        <f t="shared" ca="1" si="417"/>
        <v>7ccbccbf-3260-4a94-836d-0b2428a93ef1</v>
      </c>
      <c r="C2099" s="14" t="str">
        <f t="shared" ca="1" si="418"/>
        <v>0a3f507e-1db4-32b8-e044-0003ba298018</v>
      </c>
      <c r="D2099" s="14">
        <f t="shared" ca="1" si="419"/>
        <v>2540575</v>
      </c>
      <c r="E2099" s="1">
        <f t="shared" ca="1" si="420"/>
        <v>130</v>
      </c>
      <c r="F2099" s="1">
        <f t="shared" ca="1" si="421"/>
        <v>133</v>
      </c>
      <c r="G2099" s="1">
        <f t="shared" ca="1" si="422"/>
        <v>2000</v>
      </c>
      <c r="H2099" s="1" t="str">
        <f ca="1">IFERROR(INDEX(Varmeinstallation!B:B,MATCH(INDIRECT($A$1&amp;"L"&amp;A2099)*1,Varmeinstallation!A:A,0)),"Ingen varmeinstallationer")</f>
        <v>Fjernvarme/blokvarme (radiatorsystemer eller varmluftanlæg)</v>
      </c>
      <c r="I2099" s="1" t="str">
        <f ca="1">IFERROR(INDEX(Opvarmningsmiddel!B:B,MATCH(INDIRECT($A$1&amp;"M"&amp;A2099)*1,Opvarmningsmiddel!A:A,0)),"")</f>
        <v/>
      </c>
      <c r="J2099" s="1">
        <f t="shared" ca="1" si="423"/>
        <v>0</v>
      </c>
      <c r="K2099" s="1" t="str">
        <f ca="1">IFERROR(INDEX(Relationstabel!$C$3:$K$10,MATCH(VALUE(INDIRECT($A$1&amp;"L"&amp;A2099)),Relationstabel!$A$3:$A$10,0),MATCH(IFERROR(VALUE(INDIRECT($A$1&amp;"M"&amp;A2099)),0),Relationstabel!$C$1:$K$1,0)),"Ingen varmeinstallationer")</f>
        <v>Fjernvarme/ Blokvarme</v>
      </c>
      <c r="L2099" s="1" t="str">
        <f ca="1">INDEX(Anvendelseskode!B:B,MATCH($E2099,Anvendelseskode!$A:$A,0))</f>
        <v>Række-, kæde-, dobbelthus (lodret adskillelse mellem enhederne)</v>
      </c>
      <c r="M2099" s="1" t="str">
        <f ca="1">INDEX(Anvendelseskode!C:C,MATCH($E2099,Anvendelseskode!$A:$A,0))</f>
        <v>Række-, kæde og dobbelthuse</v>
      </c>
      <c r="N2099" s="1" t="str">
        <f ca="1">INDEX(Anvendelseskode!D:D,MATCH($E2099,Anvendelseskode!$A:$A,0))</f>
        <v>Private husholdninger</v>
      </c>
      <c r="O2099" s="1" t="str">
        <f ca="1">IFERROR(INDEX(SBi!$2:$2,MATCH(G2099,SBi!$1:$1,1)),SBi!$K$2)</f>
        <v>1999-2006</v>
      </c>
      <c r="P2099" s="1">
        <f ca="1">IFERROR(INDEX(SBi!$C$3:$K$28,MATCH(E2099,SBi!$B$3:$B$28,0),MATCH(O2099,SBi!$C$2:$K$2,0)),0)</f>
        <v>81.5</v>
      </c>
      <c r="Q2099" s="19">
        <f t="shared" ca="1" si="424"/>
        <v>10.839499999999999</v>
      </c>
      <c r="R2099" s="19" t="str">
        <f ca="1">IFERROR(INDEX(VpD!$2:$2,MATCH(G2099,VpD!$1:$1,1)),VpD!$I$2)</f>
        <v>&gt;1998</v>
      </c>
      <c r="S2099" s="1">
        <f ca="1">IFERROR(INDEX(VpD!$C$3:$I$27,MATCH(E2099,VpD!$B$3:$B$27,0),MATCH(R2099,VpD!$C$2:$I$2,0)),0)</f>
        <v>65</v>
      </c>
      <c r="T2099" s="19">
        <f t="shared" ca="1" si="425"/>
        <v>8.6449999999999996</v>
      </c>
      <c r="U2099" s="14" t="str">
        <f t="shared" ca="1" si="426"/>
        <v xml:space="preserve">711997.52 </v>
      </c>
      <c r="V2099" s="14" t="str">
        <f t="shared" ca="1" si="427"/>
        <v>6172477.07</v>
      </c>
      <c r="W2099" s="14" t="str">
        <f t="shared" ca="1" si="428"/>
        <v>POINT(711997.52 6172477.07)</v>
      </c>
      <c r="X2099" s="14" t="str">
        <f>IFERROR(INDEX(BygningOmraade!B:B,MATCH(A2099,BygningOmraade!A:A,0)),"")</f>
        <v/>
      </c>
    </row>
    <row r="2100" spans="1:24" s="14" customFormat="1" x14ac:dyDescent="0.25">
      <c r="A2100" s="14">
        <f t="shared" si="416"/>
        <v>2100</v>
      </c>
      <c r="B2100" s="14" t="str">
        <f t="shared" ca="1" si="417"/>
        <v>7cdf6ed0-ed29-4538-9e56-666c65264cbc</v>
      </c>
      <c r="C2100" s="14" t="str">
        <f t="shared" ca="1" si="418"/>
        <v>0a3f507e-2271-32b8-e044-0003ba298018</v>
      </c>
      <c r="D2100" s="14">
        <f t="shared" ca="1" si="419"/>
        <v>995830</v>
      </c>
      <c r="E2100" s="1">
        <f t="shared" ca="1" si="420"/>
        <v>120</v>
      </c>
      <c r="F2100" s="1">
        <f t="shared" ca="1" si="421"/>
        <v>154</v>
      </c>
      <c r="G2100" s="1">
        <f t="shared" ca="1" si="422"/>
        <v>1970</v>
      </c>
      <c r="H2100" s="1" t="str">
        <f ca="1">IFERROR(INDEX(Varmeinstallation!B:B,MATCH(INDIRECT($A$1&amp;"L"&amp;A2100)*1,Varmeinstallation!A:A,0)),"Ingen varmeinstallationer")</f>
        <v>Centralvarme fra eget anlæg, et-kammer fyr</v>
      </c>
      <c r="I2100" s="1" t="str">
        <f ca="1">IFERROR(INDEX(Opvarmningsmiddel!B:B,MATCH(INDIRECT($A$1&amp;"M"&amp;A2100)*1,Opvarmningsmiddel!A:A,0)),"")</f>
        <v>Naturgas</v>
      </c>
      <c r="J2100" s="1">
        <f t="shared" ca="1" si="423"/>
        <v>0</v>
      </c>
      <c r="K2100" s="1" t="str">
        <f ca="1">IFERROR(INDEX(Relationstabel!$C$3:$K$10,MATCH(VALUE(INDIRECT($A$1&amp;"L"&amp;A2100)),Relationstabel!$A$3:$A$10,0),MATCH(IFERROR(VALUE(INDIRECT($A$1&amp;"M"&amp;A2100)),0),Relationstabel!$C$1:$K$1,0)),"Ingen varmeinstallationer")</f>
        <v>Naturgas</v>
      </c>
      <c r="L2100" s="1" t="str">
        <f ca="1">INDEX(Anvendelseskode!B:B,MATCH($E2100,Anvendelseskode!$A:$A,0))</f>
        <v>Fritliggende enfamilieshus (parcelhus)</v>
      </c>
      <c r="M2100" s="1" t="str">
        <f ca="1">INDEX(Anvendelseskode!C:C,MATCH($E2100,Anvendelseskode!$A:$A,0))</f>
        <v>Parcelhuse</v>
      </c>
      <c r="N2100" s="1" t="str">
        <f ca="1">INDEX(Anvendelseskode!D:D,MATCH($E2100,Anvendelseskode!$A:$A,0))</f>
        <v>Private husholdninger</v>
      </c>
      <c r="O2100" s="1" t="str">
        <f ca="1">IFERROR(INDEX(SBi!$2:$2,MATCH(G2100,SBi!$1:$1,1)),SBi!$K$2)</f>
        <v>1961-1972</v>
      </c>
      <c r="P2100" s="1">
        <f ca="1">IFERROR(INDEX(SBi!$C$3:$K$28,MATCH(E2100,SBi!$B$3:$B$28,0),MATCH(O2100,SBi!$C$2:$K$2,0)),0)</f>
        <v>134.30000000000001</v>
      </c>
      <c r="Q2100" s="19">
        <f t="shared" ca="1" si="424"/>
        <v>20.682200000000002</v>
      </c>
      <c r="R2100" s="19" t="str">
        <f ca="1">IFERROR(INDEX(VpD!$2:$2,MATCH(G2100,VpD!$1:$1,1)),VpD!$I$2)</f>
        <v>1961-1972</v>
      </c>
      <c r="S2100" s="1">
        <f ca="1">IFERROR(INDEX(VpD!$C$3:$I$27,MATCH(E2100,VpD!$B$3:$B$27,0),MATCH(R2100,VpD!$C$2:$I$2,0)),0)</f>
        <v>143</v>
      </c>
      <c r="T2100" s="19">
        <f t="shared" ca="1" si="425"/>
        <v>22.021999999999998</v>
      </c>
      <c r="U2100" s="14" t="str">
        <f t="shared" ca="1" si="426"/>
        <v xml:space="preserve">712039.01 </v>
      </c>
      <c r="V2100" s="14" t="str">
        <f t="shared" ca="1" si="427"/>
        <v>6171784.87</v>
      </c>
      <c r="W2100" s="14" t="str">
        <f t="shared" ca="1" si="428"/>
        <v>POINT(712039.01 6171784.87)</v>
      </c>
      <c r="X2100" s="14" t="str">
        <f>IFERROR(INDEX(BygningOmraade!B:B,MATCH(A2100,BygningOmraade!A:A,0)),"")</f>
        <v/>
      </c>
    </row>
    <row r="2101" spans="1:24" s="14" customFormat="1" x14ac:dyDescent="0.25">
      <c r="A2101" s="14">
        <f t="shared" si="416"/>
        <v>2101</v>
      </c>
      <c r="B2101" s="14" t="str">
        <f t="shared" ca="1" si="417"/>
        <v>7ce0d5f4-fbf8-4884-b36d-d0ce67fb84bd</v>
      </c>
      <c r="C2101" s="14" t="str">
        <f t="shared" ca="1" si="418"/>
        <v>0a3f507e-1984-32b8-e044-0003ba298018</v>
      </c>
      <c r="D2101" s="14">
        <f t="shared" ca="1" si="419"/>
        <v>995572</v>
      </c>
      <c r="E2101" s="1">
        <f t="shared" ca="1" si="420"/>
        <v>130</v>
      </c>
      <c r="F2101" s="1">
        <f t="shared" ca="1" si="421"/>
        <v>103</v>
      </c>
      <c r="G2101" s="1">
        <f t="shared" ca="1" si="422"/>
        <v>1977</v>
      </c>
      <c r="H2101" s="1" t="str">
        <f ca="1">IFERROR(INDEX(Varmeinstallation!B:B,MATCH(INDIRECT($A$1&amp;"L"&amp;A2101)*1,Varmeinstallation!A:A,0)),"Ingen varmeinstallationer")</f>
        <v>Fjernvarme/blokvarme (radiatorsystemer eller varmluftanlæg)</v>
      </c>
      <c r="I2101" s="1" t="str">
        <f ca="1">IFERROR(INDEX(Opvarmningsmiddel!B:B,MATCH(INDIRECT($A$1&amp;"M"&amp;A2101)*1,Opvarmningsmiddel!A:A,0)),"")</f>
        <v/>
      </c>
      <c r="J2101" s="1">
        <f t="shared" ca="1" si="423"/>
        <v>0</v>
      </c>
      <c r="K2101" s="1" t="str">
        <f ca="1">IFERROR(INDEX(Relationstabel!$C$3:$K$10,MATCH(VALUE(INDIRECT($A$1&amp;"L"&amp;A2101)),Relationstabel!$A$3:$A$10,0),MATCH(IFERROR(VALUE(INDIRECT($A$1&amp;"M"&amp;A2101)),0),Relationstabel!$C$1:$K$1,0)),"Ingen varmeinstallationer")</f>
        <v>Fjernvarme/ Blokvarme</v>
      </c>
      <c r="L2101" s="1" t="str">
        <f ca="1">INDEX(Anvendelseskode!B:B,MATCH($E2101,Anvendelseskode!$A:$A,0))</f>
        <v>Række-, kæde-, dobbelthus (lodret adskillelse mellem enhederne)</v>
      </c>
      <c r="M2101" s="1" t="str">
        <f ca="1">INDEX(Anvendelseskode!C:C,MATCH($E2101,Anvendelseskode!$A:$A,0))</f>
        <v>Række-, kæde og dobbelthuse</v>
      </c>
      <c r="N2101" s="1" t="str">
        <f ca="1">INDEX(Anvendelseskode!D:D,MATCH($E2101,Anvendelseskode!$A:$A,0))</f>
        <v>Private husholdninger</v>
      </c>
      <c r="O2101" s="1" t="str">
        <f ca="1">IFERROR(INDEX(SBi!$2:$2,MATCH(G2101,SBi!$1:$1,1)),SBi!$K$2)</f>
        <v>1973-1978</v>
      </c>
      <c r="P2101" s="1">
        <f ca="1">IFERROR(INDEX(SBi!$C$3:$K$28,MATCH(E2101,SBi!$B$3:$B$28,0),MATCH(O2101,SBi!$C$2:$K$2,0)),0)</f>
        <v>112.6</v>
      </c>
      <c r="Q2101" s="19">
        <f t="shared" ca="1" si="424"/>
        <v>11.597799999999999</v>
      </c>
      <c r="R2101" s="19" t="str">
        <f ca="1">IFERROR(INDEX(VpD!$2:$2,MATCH(G2101,VpD!$1:$1,1)),VpD!$I$2)</f>
        <v>1973-1978</v>
      </c>
      <c r="S2101" s="1">
        <f ca="1">IFERROR(INDEX(VpD!$C$3:$I$27,MATCH(E2101,VpD!$B$3:$B$27,0),MATCH(R2101,VpD!$C$2:$I$2,0)),0)</f>
        <v>98</v>
      </c>
      <c r="T2101" s="19">
        <f t="shared" ca="1" si="425"/>
        <v>10.093999999999999</v>
      </c>
      <c r="U2101" s="14" t="str">
        <f t="shared" ca="1" si="426"/>
        <v xml:space="preserve">711867.04 </v>
      </c>
      <c r="V2101" s="14" t="str">
        <f t="shared" ca="1" si="427"/>
        <v>6172440.09</v>
      </c>
      <c r="W2101" s="14" t="str">
        <f t="shared" ca="1" si="428"/>
        <v>POINT(711867.04 6172440.09)</v>
      </c>
      <c r="X2101" s="14" t="str">
        <f>IFERROR(INDEX(BygningOmraade!B:B,MATCH(A2101,BygningOmraade!A:A,0)),"")</f>
        <v/>
      </c>
    </row>
    <row r="2102" spans="1:24" s="14" customFormat="1" x14ac:dyDescent="0.25">
      <c r="A2102" s="14">
        <f t="shared" si="416"/>
        <v>2102</v>
      </c>
      <c r="B2102" s="14" t="str">
        <f t="shared" ca="1" si="417"/>
        <v>7ce964df-8128-4391-89dc-f94b1c9fbbd3</v>
      </c>
      <c r="C2102" s="14" t="str">
        <f t="shared" ca="1" si="418"/>
        <v>0a3f507e-155d-32b8-e044-0003ba298018</v>
      </c>
      <c r="D2102" s="14">
        <f t="shared" ca="1" si="419"/>
        <v>996621</v>
      </c>
      <c r="E2102" s="1">
        <f t="shared" ca="1" si="420"/>
        <v>130</v>
      </c>
      <c r="F2102" s="1">
        <f t="shared" ca="1" si="421"/>
        <v>102</v>
      </c>
      <c r="G2102" s="1">
        <f t="shared" ca="1" si="422"/>
        <v>1977</v>
      </c>
      <c r="H2102" s="1" t="str">
        <f ca="1">IFERROR(INDEX(Varmeinstallation!B:B,MATCH(INDIRECT($A$1&amp;"L"&amp;A2102)*1,Varmeinstallation!A:A,0)),"Ingen varmeinstallationer")</f>
        <v>Fjernvarme/blokvarme (radiatorsystemer eller varmluftanlæg)</v>
      </c>
      <c r="I2102" s="1" t="str">
        <f ca="1">IFERROR(INDEX(Opvarmningsmiddel!B:B,MATCH(INDIRECT($A$1&amp;"M"&amp;A2102)*1,Opvarmningsmiddel!A:A,0)),"")</f>
        <v/>
      </c>
      <c r="J2102" s="1">
        <f t="shared" ca="1" si="423"/>
        <v>0</v>
      </c>
      <c r="K2102" s="1" t="str">
        <f ca="1">IFERROR(INDEX(Relationstabel!$C$3:$K$10,MATCH(VALUE(INDIRECT($A$1&amp;"L"&amp;A2102)),Relationstabel!$A$3:$A$10,0),MATCH(IFERROR(VALUE(INDIRECT($A$1&amp;"M"&amp;A2102)),0),Relationstabel!$C$1:$K$1,0)),"Ingen varmeinstallationer")</f>
        <v>Fjernvarme/ Blokvarme</v>
      </c>
      <c r="L2102" s="1" t="str">
        <f ca="1">INDEX(Anvendelseskode!B:B,MATCH($E2102,Anvendelseskode!$A:$A,0))</f>
        <v>Række-, kæde-, dobbelthus (lodret adskillelse mellem enhederne)</v>
      </c>
      <c r="M2102" s="1" t="str">
        <f ca="1">INDEX(Anvendelseskode!C:C,MATCH($E2102,Anvendelseskode!$A:$A,0))</f>
        <v>Række-, kæde og dobbelthuse</v>
      </c>
      <c r="N2102" s="1" t="str">
        <f ca="1">INDEX(Anvendelseskode!D:D,MATCH($E2102,Anvendelseskode!$A:$A,0))</f>
        <v>Private husholdninger</v>
      </c>
      <c r="O2102" s="1" t="str">
        <f ca="1">IFERROR(INDEX(SBi!$2:$2,MATCH(G2102,SBi!$1:$1,1)),SBi!$K$2)</f>
        <v>1973-1978</v>
      </c>
      <c r="P2102" s="1">
        <f ca="1">IFERROR(INDEX(SBi!$C$3:$K$28,MATCH(E2102,SBi!$B$3:$B$28,0),MATCH(O2102,SBi!$C$2:$K$2,0)),0)</f>
        <v>112.6</v>
      </c>
      <c r="Q2102" s="19">
        <f t="shared" ca="1" si="424"/>
        <v>11.485199999999999</v>
      </c>
      <c r="R2102" s="19" t="str">
        <f ca="1">IFERROR(INDEX(VpD!$2:$2,MATCH(G2102,VpD!$1:$1,1)),VpD!$I$2)</f>
        <v>1973-1978</v>
      </c>
      <c r="S2102" s="1">
        <f ca="1">IFERROR(INDEX(VpD!$C$3:$I$27,MATCH(E2102,VpD!$B$3:$B$27,0),MATCH(R2102,VpD!$C$2:$I$2,0)),0)</f>
        <v>98</v>
      </c>
      <c r="T2102" s="19">
        <f t="shared" ca="1" si="425"/>
        <v>9.9960000000000004</v>
      </c>
      <c r="U2102" s="14" t="str">
        <f t="shared" ca="1" si="426"/>
        <v xml:space="preserve">713543.92 </v>
      </c>
      <c r="V2102" s="14" t="str">
        <f t="shared" ca="1" si="427"/>
        <v>6169543.11</v>
      </c>
      <c r="W2102" s="14" t="str">
        <f t="shared" ca="1" si="428"/>
        <v>POINT(713543.92 6169543.11)</v>
      </c>
      <c r="X2102" s="14" t="str">
        <f>IFERROR(INDEX(BygningOmraade!B:B,MATCH(A2102,BygningOmraade!A:A,0)),"")</f>
        <v/>
      </c>
    </row>
    <row r="2103" spans="1:24" s="14" customFormat="1" x14ac:dyDescent="0.25">
      <c r="A2103" s="14">
        <f t="shared" si="416"/>
        <v>2103</v>
      </c>
      <c r="B2103" s="14" t="str">
        <f t="shared" ca="1" si="417"/>
        <v>7d0a19b9-f68e-4c72-8810-f0aea47c261e</v>
      </c>
      <c r="C2103" s="14" t="str">
        <f t="shared" ca="1" si="418"/>
        <v>0a3f507e-1d01-32b8-e044-0003ba298018</v>
      </c>
      <c r="D2103" s="14">
        <f t="shared" ca="1" si="419"/>
        <v>993662</v>
      </c>
      <c r="E2103" s="1">
        <f t="shared" ca="1" si="420"/>
        <v>120</v>
      </c>
      <c r="F2103" s="1">
        <f t="shared" ca="1" si="421"/>
        <v>134</v>
      </c>
      <c r="G2103" s="1">
        <f t="shared" ca="1" si="422"/>
        <v>1969</v>
      </c>
      <c r="H2103" s="1" t="str">
        <f ca="1">IFERROR(INDEX(Varmeinstallation!B:B,MATCH(INDIRECT($A$1&amp;"L"&amp;A2103)*1,Varmeinstallation!A:A,0)),"Ingen varmeinstallationer")</f>
        <v>Centralvarme fra eget anlæg, et-kammer fyr</v>
      </c>
      <c r="I2103" s="1" t="str">
        <f ca="1">IFERROR(INDEX(Opvarmningsmiddel!B:B,MATCH(INDIRECT($A$1&amp;"M"&amp;A2103)*1,Opvarmningsmiddel!A:A,0)),"")</f>
        <v>Naturgas</v>
      </c>
      <c r="J2103" s="1">
        <f t="shared" ca="1" si="423"/>
        <v>0</v>
      </c>
      <c r="K2103" s="1" t="str">
        <f ca="1">IFERROR(INDEX(Relationstabel!$C$3:$K$10,MATCH(VALUE(INDIRECT($A$1&amp;"L"&amp;A2103)),Relationstabel!$A$3:$A$10,0),MATCH(IFERROR(VALUE(INDIRECT($A$1&amp;"M"&amp;A2103)),0),Relationstabel!$C$1:$K$1,0)),"Ingen varmeinstallationer")</f>
        <v>Naturgas</v>
      </c>
      <c r="L2103" s="1" t="str">
        <f ca="1">INDEX(Anvendelseskode!B:B,MATCH($E2103,Anvendelseskode!$A:$A,0))</f>
        <v>Fritliggende enfamilieshus (parcelhus)</v>
      </c>
      <c r="M2103" s="1" t="str">
        <f ca="1">INDEX(Anvendelseskode!C:C,MATCH($E2103,Anvendelseskode!$A:$A,0))</f>
        <v>Parcelhuse</v>
      </c>
      <c r="N2103" s="1" t="str">
        <f ca="1">INDEX(Anvendelseskode!D:D,MATCH($E2103,Anvendelseskode!$A:$A,0))</f>
        <v>Private husholdninger</v>
      </c>
      <c r="O2103" s="1" t="str">
        <f ca="1">IFERROR(INDEX(SBi!$2:$2,MATCH(G2103,SBi!$1:$1,1)),SBi!$K$2)</f>
        <v>1961-1972</v>
      </c>
      <c r="P2103" s="1">
        <f ca="1">IFERROR(INDEX(SBi!$C$3:$K$28,MATCH(E2103,SBi!$B$3:$B$28,0),MATCH(O2103,SBi!$C$2:$K$2,0)),0)</f>
        <v>134.30000000000001</v>
      </c>
      <c r="Q2103" s="19">
        <f t="shared" ca="1" si="424"/>
        <v>17.996200000000002</v>
      </c>
      <c r="R2103" s="19" t="str">
        <f ca="1">IFERROR(INDEX(VpD!$2:$2,MATCH(G2103,VpD!$1:$1,1)),VpD!$I$2)</f>
        <v>1961-1972</v>
      </c>
      <c r="S2103" s="1">
        <f ca="1">IFERROR(INDEX(VpD!$C$3:$I$27,MATCH(E2103,VpD!$B$3:$B$27,0),MATCH(R2103,VpD!$C$2:$I$2,0)),0)</f>
        <v>143</v>
      </c>
      <c r="T2103" s="19">
        <f t="shared" ca="1" si="425"/>
        <v>19.161999999999999</v>
      </c>
      <c r="U2103" s="14" t="str">
        <f t="shared" ca="1" si="426"/>
        <v xml:space="preserve">710952.03 </v>
      </c>
      <c r="V2103" s="14" t="str">
        <f t="shared" ca="1" si="427"/>
        <v>6171966.51</v>
      </c>
      <c r="W2103" s="14" t="str">
        <f t="shared" ca="1" si="428"/>
        <v>POINT(710952.03 6171966.51)</v>
      </c>
      <c r="X2103" s="14" t="str">
        <f>IFERROR(INDEX(BygningOmraade!B:B,MATCH(A2103,BygningOmraade!A:A,0)),"")</f>
        <v/>
      </c>
    </row>
    <row r="2104" spans="1:24" s="14" customFormat="1" x14ac:dyDescent="0.25">
      <c r="A2104" s="14">
        <f t="shared" si="416"/>
        <v>2104</v>
      </c>
      <c r="B2104" s="14" t="str">
        <f t="shared" ca="1" si="417"/>
        <v>7d0eb42c-65da-46b7-8dbc-0fef9aefc8d6</v>
      </c>
      <c r="C2104" s="14" t="str">
        <f t="shared" ca="1" si="418"/>
        <v>0a3f507e-23c0-32b8-e044-0003ba298018</v>
      </c>
      <c r="D2104" s="14">
        <f t="shared" ca="1" si="419"/>
        <v>996539</v>
      </c>
      <c r="E2104" s="1">
        <f t="shared" ca="1" si="420"/>
        <v>410</v>
      </c>
      <c r="F2104" s="1">
        <f t="shared" ca="1" si="421"/>
        <v>1689</v>
      </c>
      <c r="G2104" s="1">
        <f t="shared" ca="1" si="422"/>
        <v>1982</v>
      </c>
      <c r="H2104" s="1" t="str">
        <f ca="1">IFERROR(INDEX(Varmeinstallation!B:B,MATCH(INDIRECT($A$1&amp;"L"&amp;A2104)*1,Varmeinstallation!A:A,0)),"Ingen varmeinstallationer")</f>
        <v>Fjernvarme/blokvarme (radiatorsystemer eller varmluftanlæg)</v>
      </c>
      <c r="I2104" s="1" t="str">
        <f ca="1">IFERROR(INDEX(Opvarmningsmiddel!B:B,MATCH(INDIRECT($A$1&amp;"M"&amp;A2104)*1,Opvarmningsmiddel!A:A,0)),"")</f>
        <v/>
      </c>
      <c r="J2104" s="1">
        <f t="shared" ca="1" si="423"/>
        <v>0</v>
      </c>
      <c r="K2104" s="1" t="str">
        <f ca="1">IFERROR(INDEX(Relationstabel!$C$3:$K$10,MATCH(VALUE(INDIRECT($A$1&amp;"L"&amp;A2104)),Relationstabel!$A$3:$A$10,0),MATCH(IFERROR(VALUE(INDIRECT($A$1&amp;"M"&amp;A2104)),0),Relationstabel!$C$1:$K$1,0)),"Ingen varmeinstallationer")</f>
        <v>Fjernvarme/ Blokvarme</v>
      </c>
      <c r="L2104" s="1" t="str">
        <f ca="1">INDEX(Anvendelseskode!B:B,MATCH($E2104,Anvendelseskode!$A:$A,0))</f>
        <v>Bygning til biograf, teater, erhvervsmæssig udstilling, bibliotek, museum, kirke o.lign.</v>
      </c>
      <c r="M2104" s="1" t="str">
        <f ca="1">INDEX(Anvendelseskode!C:C,MATCH($E2104,Anvendelseskode!$A:$A,0))</f>
        <v>Bibliotek, kirke, museum o.l.</v>
      </c>
      <c r="N2104" s="1" t="str">
        <f ca="1">INDEX(Anvendelseskode!D:D,MATCH($E2104,Anvendelseskode!$A:$A,0))</f>
        <v>Kommunale og andre offentlige institutioner</v>
      </c>
      <c r="O2104" s="1" t="str">
        <f ca="1">IFERROR(INDEX(SBi!$2:$2,MATCH(G2104,SBi!$1:$1,1)),SBi!$K$2)</f>
        <v>1979-1998</v>
      </c>
      <c r="P2104" s="1">
        <f ca="1">IFERROR(INDEX(SBi!$C$3:$K$28,MATCH(E2104,SBi!$B$3:$B$28,0),MATCH(O2104,SBi!$C$2:$K$2,0)),0)</f>
        <v>131.19999999999999</v>
      </c>
      <c r="Q2104" s="19">
        <f t="shared" ca="1" si="424"/>
        <v>221.5968</v>
      </c>
      <c r="R2104" s="19" t="str">
        <f ca="1">IFERROR(INDEX(VpD!$2:$2,MATCH(G2104,VpD!$1:$1,1)),VpD!$I$2)</f>
        <v>1979-1998</v>
      </c>
      <c r="S2104" s="1">
        <f ca="1">IFERROR(INDEX(VpD!$C$3:$I$27,MATCH(E2104,VpD!$B$3:$B$27,0),MATCH(R2104,VpD!$C$2:$I$2,0)),0)</f>
        <v>78</v>
      </c>
      <c r="T2104" s="19">
        <f t="shared" ca="1" si="425"/>
        <v>131.74199999999999</v>
      </c>
      <c r="U2104" s="14" t="str">
        <f t="shared" ca="1" si="426"/>
        <v xml:space="preserve">713262.4 </v>
      </c>
      <c r="V2104" s="14" t="str">
        <f t="shared" ca="1" si="427"/>
        <v>6169466.11</v>
      </c>
      <c r="W2104" s="14" t="str">
        <f t="shared" ca="1" si="428"/>
        <v>POINT(713262.4 6169466.11)</v>
      </c>
      <c r="X2104" s="14" t="str">
        <f>IFERROR(INDEX(BygningOmraade!B:B,MATCH(A2104,BygningOmraade!A:A,0)),"")</f>
        <v/>
      </c>
    </row>
    <row r="2105" spans="1:24" s="14" customFormat="1" x14ac:dyDescent="0.25">
      <c r="A2105" s="14">
        <f t="shared" si="416"/>
        <v>2105</v>
      </c>
      <c r="B2105" s="14" t="str">
        <f t="shared" ca="1" si="417"/>
        <v>7d184ff8-fd49-4cb2-a8e2-0212a453d393</v>
      </c>
      <c r="C2105" s="14" t="str">
        <f t="shared" ca="1" si="418"/>
        <v>0a3f507e-181d-32b8-e044-0003ba298018</v>
      </c>
      <c r="D2105" s="14">
        <f t="shared" ca="1" si="419"/>
        <v>995827</v>
      </c>
      <c r="E2105" s="1">
        <f t="shared" ca="1" si="420"/>
        <v>120</v>
      </c>
      <c r="F2105" s="1">
        <f t="shared" ca="1" si="421"/>
        <v>108</v>
      </c>
      <c r="G2105" s="1">
        <f t="shared" ca="1" si="422"/>
        <v>1964</v>
      </c>
      <c r="H2105" s="1" t="str">
        <f ca="1">IFERROR(INDEX(Varmeinstallation!B:B,MATCH(INDIRECT($A$1&amp;"L"&amp;A2105)*1,Varmeinstallation!A:A,0)),"Ingen varmeinstallationer")</f>
        <v>Centralvarme fra eget anlæg, et-kammer fyr</v>
      </c>
      <c r="I2105" s="1" t="str">
        <f ca="1">IFERROR(INDEX(Opvarmningsmiddel!B:B,MATCH(INDIRECT($A$1&amp;"M"&amp;A2105)*1,Opvarmningsmiddel!A:A,0)),"")</f>
        <v>Naturgas</v>
      </c>
      <c r="J2105" s="1">
        <f t="shared" ca="1" si="423"/>
        <v>0</v>
      </c>
      <c r="K2105" s="1" t="str">
        <f ca="1">IFERROR(INDEX(Relationstabel!$C$3:$K$10,MATCH(VALUE(INDIRECT($A$1&amp;"L"&amp;A2105)),Relationstabel!$A$3:$A$10,0),MATCH(IFERROR(VALUE(INDIRECT($A$1&amp;"M"&amp;A2105)),0),Relationstabel!$C$1:$K$1,0)),"Ingen varmeinstallationer")</f>
        <v>Naturgas</v>
      </c>
      <c r="L2105" s="1" t="str">
        <f ca="1">INDEX(Anvendelseskode!B:B,MATCH($E2105,Anvendelseskode!$A:$A,0))</f>
        <v>Fritliggende enfamilieshus (parcelhus)</v>
      </c>
      <c r="M2105" s="1" t="str">
        <f ca="1">INDEX(Anvendelseskode!C:C,MATCH($E2105,Anvendelseskode!$A:$A,0))</f>
        <v>Parcelhuse</v>
      </c>
      <c r="N2105" s="1" t="str">
        <f ca="1">INDEX(Anvendelseskode!D:D,MATCH($E2105,Anvendelseskode!$A:$A,0))</f>
        <v>Private husholdninger</v>
      </c>
      <c r="O2105" s="1" t="str">
        <f ca="1">IFERROR(INDEX(SBi!$2:$2,MATCH(G2105,SBi!$1:$1,1)),SBi!$K$2)</f>
        <v>1961-1972</v>
      </c>
      <c r="P2105" s="1">
        <f ca="1">IFERROR(INDEX(SBi!$C$3:$K$28,MATCH(E2105,SBi!$B$3:$B$28,0),MATCH(O2105,SBi!$C$2:$K$2,0)),0)</f>
        <v>134.30000000000001</v>
      </c>
      <c r="Q2105" s="19">
        <f t="shared" ca="1" si="424"/>
        <v>14.504400000000002</v>
      </c>
      <c r="R2105" s="19" t="str">
        <f ca="1">IFERROR(INDEX(VpD!$2:$2,MATCH(G2105,VpD!$1:$1,1)),VpD!$I$2)</f>
        <v>1961-1972</v>
      </c>
      <c r="S2105" s="1">
        <f ca="1">IFERROR(INDEX(VpD!$C$3:$I$27,MATCH(E2105,VpD!$B$3:$B$27,0),MATCH(R2105,VpD!$C$2:$I$2,0)),0)</f>
        <v>143</v>
      </c>
      <c r="T2105" s="19">
        <f t="shared" ca="1" si="425"/>
        <v>15.444000000000001</v>
      </c>
      <c r="U2105" s="14" t="str">
        <f t="shared" ca="1" si="426"/>
        <v xml:space="preserve">712099.39 </v>
      </c>
      <c r="V2105" s="14" t="str">
        <f t="shared" ca="1" si="427"/>
        <v>6169506.71</v>
      </c>
      <c r="W2105" s="14" t="str">
        <f t="shared" ca="1" si="428"/>
        <v>POINT(712099.39 6169506.71)</v>
      </c>
      <c r="X2105" s="14" t="str">
        <f>IFERROR(INDEX(BygningOmraade!B:B,MATCH(A2105,BygningOmraade!A:A,0)),"")</f>
        <v/>
      </c>
    </row>
    <row r="2106" spans="1:24" s="14" customFormat="1" x14ac:dyDescent="0.25">
      <c r="A2106" s="14">
        <f t="shared" si="416"/>
        <v>2106</v>
      </c>
      <c r="B2106" s="14" t="str">
        <f t="shared" ca="1" si="417"/>
        <v>7d35be7b-c580-4a9f-8f62-f5e593a9cf0f</v>
      </c>
      <c r="C2106" s="14" t="str">
        <f t="shared" ca="1" si="418"/>
        <v>0a3f507e-1b21-32b8-e044-0003ba298018</v>
      </c>
      <c r="D2106" s="14">
        <f t="shared" ca="1" si="419"/>
        <v>996194</v>
      </c>
      <c r="E2106" s="1">
        <f t="shared" ca="1" si="420"/>
        <v>120</v>
      </c>
      <c r="F2106" s="1">
        <f t="shared" ca="1" si="421"/>
        <v>143</v>
      </c>
      <c r="G2106" s="1">
        <f t="shared" ca="1" si="422"/>
        <v>1977</v>
      </c>
      <c r="H2106" s="1" t="str">
        <f ca="1">IFERROR(INDEX(Varmeinstallation!B:B,MATCH(INDIRECT($A$1&amp;"L"&amp;A2106)*1,Varmeinstallation!A:A,0)),"Ingen varmeinstallationer")</f>
        <v>Centralvarme fra eget anlæg, et-kammer fyr</v>
      </c>
      <c r="I2106" s="1" t="str">
        <f ca="1">IFERROR(INDEX(Opvarmningsmiddel!B:B,MATCH(INDIRECT($A$1&amp;"M"&amp;A2106)*1,Opvarmningsmiddel!A:A,0)),"")</f>
        <v>Naturgas</v>
      </c>
      <c r="J2106" s="1">
        <f t="shared" ca="1" si="423"/>
        <v>0</v>
      </c>
      <c r="K2106" s="1" t="str">
        <f ca="1">IFERROR(INDEX(Relationstabel!$C$3:$K$10,MATCH(VALUE(INDIRECT($A$1&amp;"L"&amp;A2106)),Relationstabel!$A$3:$A$10,0),MATCH(IFERROR(VALUE(INDIRECT($A$1&amp;"M"&amp;A2106)),0),Relationstabel!$C$1:$K$1,0)),"Ingen varmeinstallationer")</f>
        <v>Naturgas</v>
      </c>
      <c r="L2106" s="1" t="str">
        <f ca="1">INDEX(Anvendelseskode!B:B,MATCH($E2106,Anvendelseskode!$A:$A,0))</f>
        <v>Fritliggende enfamilieshus (parcelhus)</v>
      </c>
      <c r="M2106" s="1" t="str">
        <f ca="1">INDEX(Anvendelseskode!C:C,MATCH($E2106,Anvendelseskode!$A:$A,0))</f>
        <v>Parcelhuse</v>
      </c>
      <c r="N2106" s="1" t="str">
        <f ca="1">INDEX(Anvendelseskode!D:D,MATCH($E2106,Anvendelseskode!$A:$A,0))</f>
        <v>Private husholdninger</v>
      </c>
      <c r="O2106" s="1" t="str">
        <f ca="1">IFERROR(INDEX(SBi!$2:$2,MATCH(G2106,SBi!$1:$1,1)),SBi!$K$2)</f>
        <v>1973-1978</v>
      </c>
      <c r="P2106" s="1">
        <f ca="1">IFERROR(INDEX(SBi!$C$3:$K$28,MATCH(E2106,SBi!$B$3:$B$28,0),MATCH(O2106,SBi!$C$2:$K$2,0)),0)</f>
        <v>119.8</v>
      </c>
      <c r="Q2106" s="19">
        <f t="shared" ca="1" si="424"/>
        <v>17.131399999999999</v>
      </c>
      <c r="R2106" s="19" t="str">
        <f ca="1">IFERROR(INDEX(VpD!$2:$2,MATCH(G2106,VpD!$1:$1,1)),VpD!$I$2)</f>
        <v>1973-1978</v>
      </c>
      <c r="S2106" s="1">
        <f ca="1">IFERROR(INDEX(VpD!$C$3:$I$27,MATCH(E2106,VpD!$B$3:$B$27,0),MATCH(R2106,VpD!$C$2:$I$2,0)),0)</f>
        <v>117</v>
      </c>
      <c r="T2106" s="19">
        <f t="shared" ca="1" si="425"/>
        <v>16.731000000000002</v>
      </c>
      <c r="U2106" s="14" t="str">
        <f t="shared" ca="1" si="426"/>
        <v xml:space="preserve">713069.42 </v>
      </c>
      <c r="V2106" s="14" t="str">
        <f t="shared" ca="1" si="427"/>
        <v>6168526.79</v>
      </c>
      <c r="W2106" s="14" t="str">
        <f t="shared" ca="1" si="428"/>
        <v>POINT(713069.42 6168526.79)</v>
      </c>
      <c r="X2106" s="14" t="str">
        <f>IFERROR(INDEX(BygningOmraade!B:B,MATCH(A2106,BygningOmraade!A:A,0)),"")</f>
        <v/>
      </c>
    </row>
    <row r="2107" spans="1:24" s="14" customFormat="1" x14ac:dyDescent="0.25">
      <c r="A2107" s="14">
        <f t="shared" si="416"/>
        <v>2107</v>
      </c>
      <c r="B2107" s="14" t="str">
        <f t="shared" ca="1" si="417"/>
        <v>7d381a13-7bc7-485d-9af1-56a0dfdf484e</v>
      </c>
      <c r="C2107" s="14" t="str">
        <f t="shared" ca="1" si="418"/>
        <v>0a3f507e-1562-32b8-e044-0003ba298018</v>
      </c>
      <c r="D2107" s="14">
        <f t="shared" ca="1" si="419"/>
        <v>996715</v>
      </c>
      <c r="E2107" s="1">
        <f t="shared" ca="1" si="420"/>
        <v>130</v>
      </c>
      <c r="F2107" s="1">
        <f t="shared" ca="1" si="421"/>
        <v>102</v>
      </c>
      <c r="G2107" s="1">
        <f t="shared" ca="1" si="422"/>
        <v>1977</v>
      </c>
      <c r="H2107" s="1" t="str">
        <f ca="1">IFERROR(INDEX(Varmeinstallation!B:B,MATCH(INDIRECT($A$1&amp;"L"&amp;A2107)*1,Varmeinstallation!A:A,0)),"Ingen varmeinstallationer")</f>
        <v>Fjernvarme/blokvarme (radiatorsystemer eller varmluftanlæg)</v>
      </c>
      <c r="I2107" s="1" t="str">
        <f ca="1">IFERROR(INDEX(Opvarmningsmiddel!B:B,MATCH(INDIRECT($A$1&amp;"M"&amp;A2107)*1,Opvarmningsmiddel!A:A,0)),"")</f>
        <v/>
      </c>
      <c r="J2107" s="1">
        <f t="shared" ca="1" si="423"/>
        <v>0</v>
      </c>
      <c r="K2107" s="1" t="str">
        <f ca="1">IFERROR(INDEX(Relationstabel!$C$3:$K$10,MATCH(VALUE(INDIRECT($A$1&amp;"L"&amp;A2107)),Relationstabel!$A$3:$A$10,0),MATCH(IFERROR(VALUE(INDIRECT($A$1&amp;"M"&amp;A2107)),0),Relationstabel!$C$1:$K$1,0)),"Ingen varmeinstallationer")</f>
        <v>Fjernvarme/ Blokvarme</v>
      </c>
      <c r="L2107" s="1" t="str">
        <f ca="1">INDEX(Anvendelseskode!B:B,MATCH($E2107,Anvendelseskode!$A:$A,0))</f>
        <v>Række-, kæde-, dobbelthus (lodret adskillelse mellem enhederne)</v>
      </c>
      <c r="M2107" s="1" t="str">
        <f ca="1">INDEX(Anvendelseskode!C:C,MATCH($E2107,Anvendelseskode!$A:$A,0))</f>
        <v>Række-, kæde og dobbelthuse</v>
      </c>
      <c r="N2107" s="1" t="str">
        <f ca="1">INDEX(Anvendelseskode!D:D,MATCH($E2107,Anvendelseskode!$A:$A,0))</f>
        <v>Private husholdninger</v>
      </c>
      <c r="O2107" s="1" t="str">
        <f ca="1">IFERROR(INDEX(SBi!$2:$2,MATCH(G2107,SBi!$1:$1,1)),SBi!$K$2)</f>
        <v>1973-1978</v>
      </c>
      <c r="P2107" s="1">
        <f ca="1">IFERROR(INDEX(SBi!$C$3:$K$28,MATCH(E2107,SBi!$B$3:$B$28,0),MATCH(O2107,SBi!$C$2:$K$2,0)),0)</f>
        <v>112.6</v>
      </c>
      <c r="Q2107" s="19">
        <f t="shared" ca="1" si="424"/>
        <v>11.485199999999999</v>
      </c>
      <c r="R2107" s="19" t="str">
        <f ca="1">IFERROR(INDEX(VpD!$2:$2,MATCH(G2107,VpD!$1:$1,1)),VpD!$I$2)</f>
        <v>1973-1978</v>
      </c>
      <c r="S2107" s="1">
        <f ca="1">IFERROR(INDEX(VpD!$C$3:$I$27,MATCH(E2107,VpD!$B$3:$B$27,0),MATCH(R2107,VpD!$C$2:$I$2,0)),0)</f>
        <v>98</v>
      </c>
      <c r="T2107" s="19">
        <f t="shared" ca="1" si="425"/>
        <v>9.9960000000000004</v>
      </c>
      <c r="U2107" s="14" t="str">
        <f t="shared" ca="1" si="426"/>
        <v xml:space="preserve">713506.27 </v>
      </c>
      <c r="V2107" s="14" t="str">
        <f t="shared" ca="1" si="427"/>
        <v>6169562.64</v>
      </c>
      <c r="W2107" s="14" t="str">
        <f t="shared" ca="1" si="428"/>
        <v>POINT(713506.27 6169562.64)</v>
      </c>
      <c r="X2107" s="14" t="str">
        <f>IFERROR(INDEX(BygningOmraade!B:B,MATCH(A2107,BygningOmraade!A:A,0)),"")</f>
        <v/>
      </c>
    </row>
    <row r="2108" spans="1:24" s="14" customFormat="1" x14ac:dyDescent="0.25">
      <c r="A2108" s="14">
        <f t="shared" si="416"/>
        <v>2108</v>
      </c>
      <c r="B2108" s="14" t="str">
        <f t="shared" ca="1" si="417"/>
        <v>7d3ea69e-c054-4450-a089-f14138e767aa</v>
      </c>
      <c r="C2108" s="14" t="str">
        <f t="shared" ca="1" si="418"/>
        <v>0a3f507e-215d-32b8-e044-0003ba298018</v>
      </c>
      <c r="D2108" s="14">
        <f t="shared" ca="1" si="419"/>
        <v>997169</v>
      </c>
      <c r="E2108" s="1">
        <f t="shared" ca="1" si="420"/>
        <v>130</v>
      </c>
      <c r="F2108" s="1">
        <f t="shared" ca="1" si="421"/>
        <v>109</v>
      </c>
      <c r="G2108" s="1">
        <f t="shared" ca="1" si="422"/>
        <v>1978</v>
      </c>
      <c r="H2108" s="1" t="str">
        <f ca="1">IFERROR(INDEX(Varmeinstallation!B:B,MATCH(INDIRECT($A$1&amp;"L"&amp;A2108)*1,Varmeinstallation!A:A,0)),"Ingen varmeinstallationer")</f>
        <v>Fjernvarme/blokvarme (radiatorsystemer eller varmluftanlæg)</v>
      </c>
      <c r="I2108" s="1" t="str">
        <f ca="1">IFERROR(INDEX(Opvarmningsmiddel!B:B,MATCH(INDIRECT($A$1&amp;"M"&amp;A2108)*1,Opvarmningsmiddel!A:A,0)),"")</f>
        <v/>
      </c>
      <c r="J2108" s="1">
        <f t="shared" ca="1" si="423"/>
        <v>0</v>
      </c>
      <c r="K2108" s="1" t="str">
        <f ca="1">IFERROR(INDEX(Relationstabel!$C$3:$K$10,MATCH(VALUE(INDIRECT($A$1&amp;"L"&amp;A2108)),Relationstabel!$A$3:$A$10,0),MATCH(IFERROR(VALUE(INDIRECT($A$1&amp;"M"&amp;A2108)),0),Relationstabel!$C$1:$K$1,0)),"Ingen varmeinstallationer")</f>
        <v>Fjernvarme/ Blokvarme</v>
      </c>
      <c r="L2108" s="1" t="str">
        <f ca="1">INDEX(Anvendelseskode!B:B,MATCH($E2108,Anvendelseskode!$A:$A,0))</f>
        <v>Række-, kæde-, dobbelthus (lodret adskillelse mellem enhederne)</v>
      </c>
      <c r="M2108" s="1" t="str">
        <f ca="1">INDEX(Anvendelseskode!C:C,MATCH($E2108,Anvendelseskode!$A:$A,0))</f>
        <v>Række-, kæde og dobbelthuse</v>
      </c>
      <c r="N2108" s="1" t="str">
        <f ca="1">INDEX(Anvendelseskode!D:D,MATCH($E2108,Anvendelseskode!$A:$A,0))</f>
        <v>Private husholdninger</v>
      </c>
      <c r="O2108" s="1" t="str">
        <f ca="1">IFERROR(INDEX(SBi!$2:$2,MATCH(G2108,SBi!$1:$1,1)),SBi!$K$2)</f>
        <v>1973-1978</v>
      </c>
      <c r="P2108" s="1">
        <f ca="1">IFERROR(INDEX(SBi!$C$3:$K$28,MATCH(E2108,SBi!$B$3:$B$28,0),MATCH(O2108,SBi!$C$2:$K$2,0)),0)</f>
        <v>112.6</v>
      </c>
      <c r="Q2108" s="19">
        <f t="shared" ca="1" si="424"/>
        <v>12.273399999999999</v>
      </c>
      <c r="R2108" s="19" t="str">
        <f ca="1">IFERROR(INDEX(VpD!$2:$2,MATCH(G2108,VpD!$1:$1,1)),VpD!$I$2)</f>
        <v>1973-1978</v>
      </c>
      <c r="S2108" s="1">
        <f ca="1">IFERROR(INDEX(VpD!$C$3:$I$27,MATCH(E2108,VpD!$B$3:$B$27,0),MATCH(R2108,VpD!$C$2:$I$2,0)),0)</f>
        <v>98</v>
      </c>
      <c r="T2108" s="19">
        <f t="shared" ca="1" si="425"/>
        <v>10.682</v>
      </c>
      <c r="U2108" s="14" t="str">
        <f t="shared" ca="1" si="426"/>
        <v xml:space="preserve">713747.57 </v>
      </c>
      <c r="V2108" s="14" t="str">
        <f t="shared" ca="1" si="427"/>
        <v>6169500.86</v>
      </c>
      <c r="W2108" s="14" t="str">
        <f t="shared" ca="1" si="428"/>
        <v>POINT(713747.57 6169500.86)</v>
      </c>
      <c r="X2108" s="14" t="str">
        <f>IFERROR(INDEX(BygningOmraade!B:B,MATCH(A2108,BygningOmraade!A:A,0)),"")</f>
        <v/>
      </c>
    </row>
    <row r="2109" spans="1:24" s="14" customFormat="1" x14ac:dyDescent="0.25">
      <c r="A2109" s="14">
        <f t="shared" si="416"/>
        <v>2109</v>
      </c>
      <c r="B2109" s="14" t="str">
        <f t="shared" ca="1" si="417"/>
        <v>7d4444d4-9d6e-4bf9-ab73-8cd168d378d6</v>
      </c>
      <c r="C2109" s="14" t="str">
        <f t="shared" ca="1" si="418"/>
        <v>0a3f507e-1b9b-32b8-e044-0003ba298018</v>
      </c>
      <c r="D2109" s="14">
        <f t="shared" ca="1" si="419"/>
        <v>996274</v>
      </c>
      <c r="E2109" s="1">
        <f t="shared" ca="1" si="420"/>
        <v>120</v>
      </c>
      <c r="F2109" s="1">
        <f t="shared" ca="1" si="421"/>
        <v>192</v>
      </c>
      <c r="G2109" s="1">
        <f t="shared" ca="1" si="422"/>
        <v>2000</v>
      </c>
      <c r="H2109" s="1" t="str">
        <f ca="1">IFERROR(INDEX(Varmeinstallation!B:B,MATCH(INDIRECT($A$1&amp;"L"&amp;A2109)*1,Varmeinstallation!A:A,0)),"Ingen varmeinstallationer")</f>
        <v>Centralvarme fra eget anlæg, et-kammer fyr</v>
      </c>
      <c r="I2109" s="1" t="str">
        <f ca="1">IFERROR(INDEX(Opvarmningsmiddel!B:B,MATCH(INDIRECT($A$1&amp;"M"&amp;A2109)*1,Opvarmningsmiddel!A:A,0)),"")</f>
        <v>Naturgas</v>
      </c>
      <c r="J2109" s="1">
        <f t="shared" ca="1" si="423"/>
        <v>0</v>
      </c>
      <c r="K2109" s="1" t="str">
        <f ca="1">IFERROR(INDEX(Relationstabel!$C$3:$K$10,MATCH(VALUE(INDIRECT($A$1&amp;"L"&amp;A2109)),Relationstabel!$A$3:$A$10,0),MATCH(IFERROR(VALUE(INDIRECT($A$1&amp;"M"&amp;A2109)),0),Relationstabel!$C$1:$K$1,0)),"Ingen varmeinstallationer")</f>
        <v>Naturgas</v>
      </c>
      <c r="L2109" s="1" t="str">
        <f ca="1">INDEX(Anvendelseskode!B:B,MATCH($E2109,Anvendelseskode!$A:$A,0))</f>
        <v>Fritliggende enfamilieshus (parcelhus)</v>
      </c>
      <c r="M2109" s="1" t="str">
        <f ca="1">INDEX(Anvendelseskode!C:C,MATCH($E2109,Anvendelseskode!$A:$A,0))</f>
        <v>Parcelhuse</v>
      </c>
      <c r="N2109" s="1" t="str">
        <f ca="1">INDEX(Anvendelseskode!D:D,MATCH($E2109,Anvendelseskode!$A:$A,0))</f>
        <v>Private husholdninger</v>
      </c>
      <c r="O2109" s="1" t="str">
        <f ca="1">IFERROR(INDEX(SBi!$2:$2,MATCH(G2109,SBi!$1:$1,1)),SBi!$K$2)</f>
        <v>1999-2006</v>
      </c>
      <c r="P2109" s="1">
        <f ca="1">IFERROR(INDEX(SBi!$C$3:$K$28,MATCH(E2109,SBi!$B$3:$B$28,0),MATCH(O2109,SBi!$C$2:$K$2,0)),0)</f>
        <v>83.9</v>
      </c>
      <c r="Q2109" s="19">
        <f t="shared" ca="1" si="424"/>
        <v>16.108800000000002</v>
      </c>
      <c r="R2109" s="19" t="str">
        <f ca="1">IFERROR(INDEX(VpD!$2:$2,MATCH(G2109,VpD!$1:$1,1)),VpD!$I$2)</f>
        <v>&gt;1998</v>
      </c>
      <c r="S2109" s="1">
        <f ca="1">IFERROR(INDEX(VpD!$C$3:$I$27,MATCH(E2109,VpD!$B$3:$B$27,0),MATCH(R2109,VpD!$C$2:$I$2,0)),0)</f>
        <v>72</v>
      </c>
      <c r="T2109" s="19">
        <f t="shared" ca="1" si="425"/>
        <v>13.824</v>
      </c>
      <c r="U2109" s="14" t="str">
        <f t="shared" ca="1" si="426"/>
        <v xml:space="preserve">712991.68 </v>
      </c>
      <c r="V2109" s="14" t="str">
        <f t="shared" ca="1" si="427"/>
        <v>6169091.77</v>
      </c>
      <c r="W2109" s="14" t="str">
        <f t="shared" ca="1" si="428"/>
        <v>POINT(712991.68 6169091.77)</v>
      </c>
      <c r="X2109" s="14" t="str">
        <f>IFERROR(INDEX(BygningOmraade!B:B,MATCH(A2109,BygningOmraade!A:A,0)),"")</f>
        <v/>
      </c>
    </row>
    <row r="2110" spans="1:24" s="14" customFormat="1" x14ac:dyDescent="0.25">
      <c r="A2110" s="14">
        <f t="shared" si="416"/>
        <v>2110</v>
      </c>
      <c r="B2110" s="14" t="str">
        <f t="shared" ca="1" si="417"/>
        <v>7d5461cc-e233-40b5-bdf6-bd4eac0e0326</v>
      </c>
      <c r="C2110" s="14" t="str">
        <f t="shared" ca="1" si="418"/>
        <v>0a3f507e-17fe-32b8-e044-0003ba298018</v>
      </c>
      <c r="D2110" s="14">
        <f t="shared" ca="1" si="419"/>
        <v>996774</v>
      </c>
      <c r="E2110" s="1">
        <f t="shared" ca="1" si="420"/>
        <v>120</v>
      </c>
      <c r="F2110" s="1">
        <f t="shared" ca="1" si="421"/>
        <v>134</v>
      </c>
      <c r="G2110" s="1">
        <f t="shared" ca="1" si="422"/>
        <v>1978</v>
      </c>
      <c r="H2110" s="1" t="str">
        <f ca="1">IFERROR(INDEX(Varmeinstallation!B:B,MATCH(INDIRECT($A$1&amp;"L"&amp;A2110)*1,Varmeinstallation!A:A,0)),"Ingen varmeinstallationer")</f>
        <v>Elovne, elpaneler</v>
      </c>
      <c r="I2110" s="1" t="str">
        <f ca="1">IFERROR(INDEX(Opvarmningsmiddel!B:B,MATCH(INDIRECT($A$1&amp;"M"&amp;A2110)*1,Opvarmningsmiddel!A:A,0)),"")</f>
        <v>Elektricitet</v>
      </c>
      <c r="J2110" s="1">
        <f t="shared" ca="1" si="423"/>
        <v>0</v>
      </c>
      <c r="K2110" s="1" t="str">
        <f ca="1">IFERROR(INDEX(Relationstabel!$C$3:$K$10,MATCH(VALUE(INDIRECT($A$1&amp;"L"&amp;A2110)),Relationstabel!$A$3:$A$10,0),MATCH(IFERROR(VALUE(INDIRECT($A$1&amp;"M"&amp;A2110)),0),Relationstabel!$C$1:$K$1,0)),"Ingen varmeinstallationer")</f>
        <v>Elvarme</v>
      </c>
      <c r="L2110" s="1" t="str">
        <f ca="1">INDEX(Anvendelseskode!B:B,MATCH($E2110,Anvendelseskode!$A:$A,0))</f>
        <v>Fritliggende enfamilieshus (parcelhus)</v>
      </c>
      <c r="M2110" s="1" t="str">
        <f ca="1">INDEX(Anvendelseskode!C:C,MATCH($E2110,Anvendelseskode!$A:$A,0))</f>
        <v>Parcelhuse</v>
      </c>
      <c r="N2110" s="1" t="str">
        <f ca="1">INDEX(Anvendelseskode!D:D,MATCH($E2110,Anvendelseskode!$A:$A,0))</f>
        <v>Private husholdninger</v>
      </c>
      <c r="O2110" s="1" t="str">
        <f ca="1">IFERROR(INDEX(SBi!$2:$2,MATCH(G2110,SBi!$1:$1,1)),SBi!$K$2)</f>
        <v>1973-1978</v>
      </c>
      <c r="P2110" s="1">
        <f ca="1">IFERROR(INDEX(SBi!$C$3:$K$28,MATCH(E2110,SBi!$B$3:$B$28,0),MATCH(O2110,SBi!$C$2:$K$2,0)),0)</f>
        <v>119.8</v>
      </c>
      <c r="Q2110" s="19">
        <f t="shared" ca="1" si="424"/>
        <v>16.0532</v>
      </c>
      <c r="R2110" s="19" t="str">
        <f ca="1">IFERROR(INDEX(VpD!$2:$2,MATCH(G2110,VpD!$1:$1,1)),VpD!$I$2)</f>
        <v>1973-1978</v>
      </c>
      <c r="S2110" s="1">
        <f ca="1">IFERROR(INDEX(VpD!$C$3:$I$27,MATCH(E2110,VpD!$B$3:$B$27,0),MATCH(R2110,VpD!$C$2:$I$2,0)),0)</f>
        <v>117</v>
      </c>
      <c r="T2110" s="19">
        <f t="shared" ca="1" si="425"/>
        <v>15.678000000000001</v>
      </c>
      <c r="U2110" s="14" t="str">
        <f t="shared" ca="1" si="426"/>
        <v xml:space="preserve">713494.57 </v>
      </c>
      <c r="V2110" s="14" t="str">
        <f t="shared" ca="1" si="427"/>
        <v>6168735.79</v>
      </c>
      <c r="W2110" s="14" t="str">
        <f t="shared" ca="1" si="428"/>
        <v>POINT(713494.57 6168735.79)</v>
      </c>
      <c r="X2110" s="14" t="str">
        <f>IFERROR(INDEX(BygningOmraade!B:B,MATCH(A2110,BygningOmraade!A:A,0)),"")</f>
        <v/>
      </c>
    </row>
    <row r="2111" spans="1:24" s="14" customFormat="1" x14ac:dyDescent="0.25">
      <c r="A2111" s="14">
        <f t="shared" si="416"/>
        <v>2111</v>
      </c>
      <c r="B2111" s="14" t="str">
        <f t="shared" ca="1" si="417"/>
        <v>7da5b171-dc6a-4fd0-a446-77efce7d14fe</v>
      </c>
      <c r="C2111" s="14" t="str">
        <f t="shared" ca="1" si="418"/>
        <v>0a3f507e-1f5a-32b8-e044-0003ba298018</v>
      </c>
      <c r="D2111" s="14">
        <f t="shared" ca="1" si="419"/>
        <v>994345</v>
      </c>
      <c r="E2111" s="1">
        <f t="shared" ca="1" si="420"/>
        <v>120</v>
      </c>
      <c r="F2111" s="1">
        <f t="shared" ca="1" si="421"/>
        <v>172</v>
      </c>
      <c r="G2111" s="1">
        <f t="shared" ca="1" si="422"/>
        <v>1977</v>
      </c>
      <c r="H2111" s="1" t="str">
        <f ca="1">IFERROR(INDEX(Varmeinstallation!B:B,MATCH(INDIRECT($A$1&amp;"L"&amp;A2111)*1,Varmeinstallation!A:A,0)),"Ingen varmeinstallationer")</f>
        <v>Fjernvarme/blokvarme (radiatorsystemer eller varmluftanlæg)</v>
      </c>
      <c r="I2111" s="1" t="str">
        <f ca="1">IFERROR(INDEX(Opvarmningsmiddel!B:B,MATCH(INDIRECT($A$1&amp;"M"&amp;A2111)*1,Opvarmningsmiddel!A:A,0)),"")</f>
        <v/>
      </c>
      <c r="J2111" s="1">
        <f t="shared" ca="1" si="423"/>
        <v>0</v>
      </c>
      <c r="K2111" s="1" t="str">
        <f ca="1">IFERROR(INDEX(Relationstabel!$C$3:$K$10,MATCH(VALUE(INDIRECT($A$1&amp;"L"&amp;A2111)),Relationstabel!$A$3:$A$10,0),MATCH(IFERROR(VALUE(INDIRECT($A$1&amp;"M"&amp;A2111)),0),Relationstabel!$C$1:$K$1,0)),"Ingen varmeinstallationer")</f>
        <v>Fjernvarme/ Blokvarme</v>
      </c>
      <c r="L2111" s="1" t="str">
        <f ca="1">INDEX(Anvendelseskode!B:B,MATCH($E2111,Anvendelseskode!$A:$A,0))</f>
        <v>Fritliggende enfamilieshus (parcelhus)</v>
      </c>
      <c r="M2111" s="1" t="str">
        <f ca="1">INDEX(Anvendelseskode!C:C,MATCH($E2111,Anvendelseskode!$A:$A,0))</f>
        <v>Parcelhuse</v>
      </c>
      <c r="N2111" s="1" t="str">
        <f ca="1">INDEX(Anvendelseskode!D:D,MATCH($E2111,Anvendelseskode!$A:$A,0))</f>
        <v>Private husholdninger</v>
      </c>
      <c r="O2111" s="1" t="str">
        <f ca="1">IFERROR(INDEX(SBi!$2:$2,MATCH(G2111,SBi!$1:$1,1)),SBi!$K$2)</f>
        <v>1973-1978</v>
      </c>
      <c r="P2111" s="1">
        <f ca="1">IFERROR(INDEX(SBi!$C$3:$K$28,MATCH(E2111,SBi!$B$3:$B$28,0),MATCH(O2111,SBi!$C$2:$K$2,0)),0)</f>
        <v>119.8</v>
      </c>
      <c r="Q2111" s="19">
        <f t="shared" ca="1" si="424"/>
        <v>20.605599999999999</v>
      </c>
      <c r="R2111" s="19" t="str">
        <f ca="1">IFERROR(INDEX(VpD!$2:$2,MATCH(G2111,VpD!$1:$1,1)),VpD!$I$2)</f>
        <v>1973-1978</v>
      </c>
      <c r="S2111" s="1">
        <f ca="1">IFERROR(INDEX(VpD!$C$3:$I$27,MATCH(E2111,VpD!$B$3:$B$27,0),MATCH(R2111,VpD!$C$2:$I$2,0)),0)</f>
        <v>117</v>
      </c>
      <c r="T2111" s="19">
        <f t="shared" ca="1" si="425"/>
        <v>20.123999999999999</v>
      </c>
      <c r="U2111" s="14" t="str">
        <f t="shared" ca="1" si="426"/>
        <v xml:space="preserve">711261.38 </v>
      </c>
      <c r="V2111" s="14" t="str">
        <f t="shared" ca="1" si="427"/>
        <v>6171754.18</v>
      </c>
      <c r="W2111" s="14" t="str">
        <f t="shared" ca="1" si="428"/>
        <v>POINT(711261.38 6171754.18)</v>
      </c>
      <c r="X2111" s="14" t="str">
        <f>IFERROR(INDEX(BygningOmraade!B:B,MATCH(A2111,BygningOmraade!A:A,0)),"")</f>
        <v/>
      </c>
    </row>
    <row r="2112" spans="1:24" s="14" customFormat="1" x14ac:dyDescent="0.25">
      <c r="A2112" s="14">
        <f t="shared" si="416"/>
        <v>2112</v>
      </c>
      <c r="B2112" s="14" t="str">
        <f t="shared" ca="1" si="417"/>
        <v>7dc2b7ba-fcea-49ea-86d7-52a04528eed3</v>
      </c>
      <c r="C2112" s="14" t="str">
        <f t="shared" ca="1" si="418"/>
        <v>0a3f507e-1687-32b8-e044-0003ba298018</v>
      </c>
      <c r="D2112" s="14">
        <f t="shared" ca="1" si="419"/>
        <v>996093</v>
      </c>
      <c r="E2112" s="1">
        <f t="shared" ca="1" si="420"/>
        <v>320</v>
      </c>
      <c r="F2112" s="1">
        <f t="shared" ca="1" si="421"/>
        <v>1770</v>
      </c>
      <c r="G2112" s="1">
        <f t="shared" ca="1" si="422"/>
        <v>1961</v>
      </c>
      <c r="H2112" s="1" t="str">
        <f ca="1">IFERROR(INDEX(Varmeinstallation!B:B,MATCH(INDIRECT($A$1&amp;"L"&amp;A2112)*1,Varmeinstallation!A:A,0)),"Ingen varmeinstallationer")</f>
        <v>Ingen varmeinstallationer</v>
      </c>
      <c r="I2112" s="1" t="str">
        <f ca="1">IFERROR(INDEX(Opvarmningsmiddel!B:B,MATCH(INDIRECT($A$1&amp;"M"&amp;A2112)*1,Opvarmningsmiddel!A:A,0)),"")</f>
        <v/>
      </c>
      <c r="J2112" s="1">
        <f t="shared" ca="1" si="423"/>
        <v>0</v>
      </c>
      <c r="K2112" s="1" t="str">
        <f ca="1">IFERROR(INDEX(Relationstabel!$C$3:$K$10,MATCH(VALUE(INDIRECT($A$1&amp;"L"&amp;A2112)),Relationstabel!$A$3:$A$10,0),MATCH(IFERROR(VALUE(INDIRECT($A$1&amp;"M"&amp;A2112)),0),Relationstabel!$C$1:$K$1,0)),"Ingen varmeinstallationer")</f>
        <v>Ingen varmeinstallation</v>
      </c>
      <c r="L2112" s="1" t="str">
        <f ca="1">INDEX(Anvendelseskode!B:B,MATCH($E2112,Anvendelseskode!$A:$A,0))</f>
        <v>Bygning til kontor, handel, lager herunder offentlig administration</v>
      </c>
      <c r="M2112" s="1" t="str">
        <f ca="1">INDEX(Anvendelseskode!C:C,MATCH($E2112,Anvendelseskode!$A:$A,0))</f>
        <v>Kontor, handel, lager, off. adm.</v>
      </c>
      <c r="N2112" s="1" t="str">
        <f ca="1">INDEX(Anvendelseskode!D:D,MATCH($E2112,Anvendelseskode!$A:$A,0))</f>
        <v>Handel og servicevirksomheder</v>
      </c>
      <c r="O2112" s="1" t="str">
        <f ca="1">IFERROR(INDEX(SBi!$2:$2,MATCH(G2112,SBi!$1:$1,1)),SBi!$K$2)</f>
        <v>1961-1972</v>
      </c>
      <c r="P2112" s="1">
        <f ca="1">IFERROR(INDEX(SBi!$C$3:$K$28,MATCH(E2112,SBi!$B$3:$B$28,0),MATCH(O2112,SBi!$C$2:$K$2,0)),0)</f>
        <v>117.5</v>
      </c>
      <c r="Q2112" s="19">
        <f t="shared" ca="1" si="424"/>
        <v>207.97499999999999</v>
      </c>
      <c r="R2112" s="19" t="str">
        <f ca="1">IFERROR(INDEX(VpD!$2:$2,MATCH(G2112,VpD!$1:$1,1)),VpD!$I$2)</f>
        <v>1961-1972</v>
      </c>
      <c r="S2112" s="1">
        <f ca="1">IFERROR(INDEX(VpD!$C$3:$I$27,MATCH(E2112,VpD!$B$3:$B$27,0),MATCH(R2112,VpD!$C$2:$I$2,0)),0)</f>
        <v>105</v>
      </c>
      <c r="T2112" s="19">
        <f t="shared" ca="1" si="425"/>
        <v>185.85</v>
      </c>
      <c r="U2112" s="14" t="str">
        <f t="shared" ca="1" si="426"/>
        <v xml:space="preserve">712454.31 </v>
      </c>
      <c r="V2112" s="14" t="str">
        <f t="shared" ca="1" si="427"/>
        <v>6169707.02</v>
      </c>
      <c r="W2112" s="14" t="str">
        <f t="shared" ca="1" si="428"/>
        <v>POINT(712454.31 6169707.02)</v>
      </c>
      <c r="X2112" s="14" t="str">
        <f>IFERROR(INDEX(BygningOmraade!B:B,MATCH(A2112,BygningOmraade!A:A,0)),"")</f>
        <v/>
      </c>
    </row>
    <row r="2113" spans="1:24" s="14" customFormat="1" x14ac:dyDescent="0.25">
      <c r="A2113" s="14">
        <f t="shared" si="416"/>
        <v>2113</v>
      </c>
      <c r="B2113" s="14" t="str">
        <f t="shared" ca="1" si="417"/>
        <v>7dc2e4c5-ace0-46b2-ba45-d091e4239663</v>
      </c>
      <c r="C2113" s="14" t="str">
        <f t="shared" ca="1" si="418"/>
        <v>f70358a5-eb48-43d2-a0dd-5e0b7501ad70</v>
      </c>
      <c r="D2113" s="14">
        <f t="shared" ca="1" si="419"/>
        <v>100089014</v>
      </c>
      <c r="E2113" s="1">
        <f t="shared" ca="1" si="420"/>
        <v>130</v>
      </c>
      <c r="F2113" s="1">
        <f t="shared" ca="1" si="421"/>
        <v>115</v>
      </c>
      <c r="G2113" s="1">
        <f t="shared" ca="1" si="422"/>
        <v>2015</v>
      </c>
      <c r="H2113" s="1" t="str">
        <f ca="1">IFERROR(INDEX(Varmeinstallation!B:B,MATCH(INDIRECT($A$1&amp;"L"&amp;A2113)*1,Varmeinstallation!A:A,0)),"Ingen varmeinstallationer")</f>
        <v>Fjernvarme/blokvarme (radiatorsystemer eller varmluftanlæg)</v>
      </c>
      <c r="I2113" s="1" t="str">
        <f ca="1">IFERROR(INDEX(Opvarmningsmiddel!B:B,MATCH(INDIRECT($A$1&amp;"M"&amp;A2113)*1,Opvarmningsmiddel!A:A,0)),"")</f>
        <v/>
      </c>
      <c r="J2113" s="1">
        <f t="shared" ca="1" si="423"/>
        <v>0</v>
      </c>
      <c r="K2113" s="1" t="str">
        <f ca="1">IFERROR(INDEX(Relationstabel!$C$3:$K$10,MATCH(VALUE(INDIRECT($A$1&amp;"L"&amp;A2113)),Relationstabel!$A$3:$A$10,0),MATCH(IFERROR(VALUE(INDIRECT($A$1&amp;"M"&amp;A2113)),0),Relationstabel!$C$1:$K$1,0)),"Ingen varmeinstallationer")</f>
        <v>Fjernvarme/ Blokvarme</v>
      </c>
      <c r="L2113" s="1" t="str">
        <f ca="1">INDEX(Anvendelseskode!B:B,MATCH($E2113,Anvendelseskode!$A:$A,0))</f>
        <v>Række-, kæde-, dobbelthus (lodret adskillelse mellem enhederne)</v>
      </c>
      <c r="M2113" s="1" t="str">
        <f ca="1">INDEX(Anvendelseskode!C:C,MATCH($E2113,Anvendelseskode!$A:$A,0))</f>
        <v>Række-, kæde og dobbelthuse</v>
      </c>
      <c r="N2113" s="1" t="str">
        <f ca="1">INDEX(Anvendelseskode!D:D,MATCH($E2113,Anvendelseskode!$A:$A,0))</f>
        <v>Private husholdninger</v>
      </c>
      <c r="O2113" s="1" t="str">
        <f ca="1">IFERROR(INDEX(SBi!$2:$2,MATCH(G2113,SBi!$1:$1,1)),SBi!$K$2)</f>
        <v>Efter 2006</v>
      </c>
      <c r="P2113" s="1">
        <f ca="1">IFERROR(INDEX(SBi!$C$3:$K$28,MATCH(E2113,SBi!$B$3:$B$28,0),MATCH(O2113,SBi!$C$2:$K$2,0)),0)</f>
        <v>66.400000000000006</v>
      </c>
      <c r="Q2113" s="19">
        <f t="shared" ca="1" si="424"/>
        <v>7.636000000000001</v>
      </c>
      <c r="R2113" s="19" t="str">
        <f ca="1">IFERROR(INDEX(VpD!$2:$2,MATCH(G2113,VpD!$1:$1,1)),VpD!$I$2)</f>
        <v>&gt;1998</v>
      </c>
      <c r="S2113" s="1">
        <f ca="1">IFERROR(INDEX(VpD!$C$3:$I$27,MATCH(E2113,VpD!$B$3:$B$27,0),MATCH(R2113,VpD!$C$2:$I$2,0)),0)</f>
        <v>65</v>
      </c>
      <c r="T2113" s="19">
        <f t="shared" ca="1" si="425"/>
        <v>7.4749999999999996</v>
      </c>
      <c r="U2113" s="14" t="str">
        <f t="shared" ca="1" si="426"/>
        <v xml:space="preserve">711531.45 </v>
      </c>
      <c r="V2113" s="14" t="str">
        <f t="shared" ca="1" si="427"/>
        <v>6172758.52</v>
      </c>
      <c r="W2113" s="14" t="str">
        <f t="shared" ca="1" si="428"/>
        <v>POINT(711531.45 6172758.52)</v>
      </c>
      <c r="X2113" s="14" t="str">
        <f>IFERROR(INDEX(BygningOmraade!B:B,MATCH(A2113,BygningOmraade!A:A,0)),"")</f>
        <v/>
      </c>
    </row>
    <row r="2114" spans="1:24" s="14" customFormat="1" x14ac:dyDescent="0.25">
      <c r="A2114" s="14">
        <f t="shared" si="416"/>
        <v>2114</v>
      </c>
      <c r="B2114" s="14" t="str">
        <f t="shared" ca="1" si="417"/>
        <v>7dc916bb-71df-4237-b2a5-8b1238074c06</v>
      </c>
      <c r="C2114" s="14" t="str">
        <f t="shared" ca="1" si="418"/>
        <v>0a3f507e-1caa-32b8-e044-0003ba298018</v>
      </c>
      <c r="D2114" s="14">
        <f t="shared" ca="1" si="419"/>
        <v>997401</v>
      </c>
      <c r="E2114" s="1">
        <f t="shared" ca="1" si="420"/>
        <v>120</v>
      </c>
      <c r="F2114" s="1">
        <f t="shared" ca="1" si="421"/>
        <v>163</v>
      </c>
      <c r="G2114" s="1">
        <f t="shared" ca="1" si="422"/>
        <v>1984</v>
      </c>
      <c r="H2114" s="1" t="str">
        <f ca="1">IFERROR(INDEX(Varmeinstallation!B:B,MATCH(INDIRECT($A$1&amp;"L"&amp;A2114)*1,Varmeinstallation!A:A,0)),"Ingen varmeinstallationer")</f>
        <v>Elovne, elpaneler</v>
      </c>
      <c r="I2114" s="1" t="str">
        <f ca="1">IFERROR(INDEX(Opvarmningsmiddel!B:B,MATCH(INDIRECT($A$1&amp;"M"&amp;A2114)*1,Opvarmningsmiddel!A:A,0)),"")</f>
        <v>Elektricitet</v>
      </c>
      <c r="J2114" s="1">
        <f t="shared" ca="1" si="423"/>
        <v>2</v>
      </c>
      <c r="K2114" s="1" t="str">
        <f ca="1">IFERROR(INDEX(Relationstabel!$C$3:$K$10,MATCH(VALUE(INDIRECT($A$1&amp;"L"&amp;A2114)),Relationstabel!$A$3:$A$10,0),MATCH(IFERROR(VALUE(INDIRECT($A$1&amp;"M"&amp;A2114)),0),Relationstabel!$C$1:$K$1,0)),"Ingen varmeinstallationer")</f>
        <v>Elvarme</v>
      </c>
      <c r="L2114" s="1" t="str">
        <f ca="1">INDEX(Anvendelseskode!B:B,MATCH($E2114,Anvendelseskode!$A:$A,0))</f>
        <v>Fritliggende enfamilieshus (parcelhus)</v>
      </c>
      <c r="M2114" s="1" t="str">
        <f ca="1">INDEX(Anvendelseskode!C:C,MATCH($E2114,Anvendelseskode!$A:$A,0))</f>
        <v>Parcelhuse</v>
      </c>
      <c r="N2114" s="1" t="str">
        <f ca="1">INDEX(Anvendelseskode!D:D,MATCH($E2114,Anvendelseskode!$A:$A,0))</f>
        <v>Private husholdninger</v>
      </c>
      <c r="O2114" s="1" t="str">
        <f ca="1">IFERROR(INDEX(SBi!$2:$2,MATCH(G2114,SBi!$1:$1,1)),SBi!$K$2)</f>
        <v>1979-1998</v>
      </c>
      <c r="P2114" s="1">
        <f ca="1">IFERROR(INDEX(SBi!$C$3:$K$28,MATCH(E2114,SBi!$B$3:$B$28,0),MATCH(O2114,SBi!$C$2:$K$2,0)),0)</f>
        <v>105.4</v>
      </c>
      <c r="Q2114" s="19">
        <f t="shared" ca="1" si="424"/>
        <v>17.180199999999999</v>
      </c>
      <c r="R2114" s="19" t="str">
        <f ca="1">IFERROR(INDEX(VpD!$2:$2,MATCH(G2114,VpD!$1:$1,1)),VpD!$I$2)</f>
        <v>1979-1998</v>
      </c>
      <c r="S2114" s="1">
        <f ca="1">IFERROR(INDEX(VpD!$C$3:$I$27,MATCH(E2114,VpD!$B$3:$B$27,0),MATCH(R2114,VpD!$C$2:$I$2,0)),0)</f>
        <v>90</v>
      </c>
      <c r="T2114" s="19">
        <f t="shared" ca="1" si="425"/>
        <v>14.67</v>
      </c>
      <c r="U2114" s="14" t="str">
        <f t="shared" ca="1" si="426"/>
        <v xml:space="preserve">714035.71 </v>
      </c>
      <c r="V2114" s="14" t="str">
        <f t="shared" ca="1" si="427"/>
        <v>6168749.3</v>
      </c>
      <c r="W2114" s="14" t="str">
        <f t="shared" ca="1" si="428"/>
        <v>POINT(714035.71 6168749.3)</v>
      </c>
      <c r="X2114" s="14" t="str">
        <f>IFERROR(INDEX(BygningOmraade!B:B,MATCH(A2114,BygningOmraade!A:A,0)),"")</f>
        <v/>
      </c>
    </row>
    <row r="2115" spans="1:24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7dc9a064-5e59-45c7-b781-e90991e1a28a</v>
      </c>
      <c r="C2115" s="14" t="str">
        <f t="shared" ref="C2115:C2178" ca="1" si="431">INDIRECT($A$1&amp;"C"&amp;A2115)</f>
        <v>0a3f507e-2486-32b8-e044-0003ba298018</v>
      </c>
      <c r="D2115" s="14">
        <f t="shared" ref="D2115:D2178" ca="1" si="432">INDIRECT($A$1&amp;"D"&amp;A2115)</f>
        <v>995693</v>
      </c>
      <c r="E2115" s="1">
        <f t="shared" ref="E2115:E2178" ca="1" si="433">ROUNDDOWN(INDIRECT($A$1&amp;"E"&amp;A2115),-1)</f>
        <v>120</v>
      </c>
      <c r="F2115" s="1">
        <f t="shared" ref="F2115:F2178" ca="1" si="434">INDIRECT($A$1&amp;"G"&amp;A2115)+INDIRECT($A$1&amp;"H"&amp;A2115)+INDIRECT($A$1&amp;"I"&amp;A2115)*0.5</f>
        <v>129</v>
      </c>
      <c r="G2115" s="1">
        <f t="shared" ref="G2115:G2178" ca="1" si="435">MAX(INDIRECT($A$1&amp;"J"&amp;A2115),INDIRECT($A$1&amp;"K"&amp;A2115))</f>
        <v>1958</v>
      </c>
      <c r="H2115" s="1" t="str">
        <f ca="1">IFERROR(INDEX(Varmeinstallation!B:B,MATCH(INDIRECT($A$1&amp;"L"&amp;A2115)*1,Varmeinstallation!A:A,0)),"Ingen varmeinstallationer")</f>
        <v>Centralvarme fra eget anlæg, et-kammer fyr</v>
      </c>
      <c r="I2115" s="1" t="str">
        <f ca="1">IFERROR(INDEX(Opvarmningsmiddel!B:B,MATCH(INDIRECT($A$1&amp;"M"&amp;A2115)*1,Opvarmningsmiddel!A:A,0)),"")</f>
        <v>Naturgas</v>
      </c>
      <c r="J2115" s="1">
        <f t="shared" ref="J2115:J2178" ca="1" si="436">VALUE(INDIRECT($A$1&amp;"N"&amp;A2115))</f>
        <v>0</v>
      </c>
      <c r="K2115" s="1" t="str">
        <f ca="1">IFERROR(INDEX(Relationstabel!$C$3:$K$10,MATCH(VALUE(INDIRECT($A$1&amp;"L"&amp;A2115)),Relationstabel!$A$3:$A$10,0),MATCH(IFERROR(VALUE(INDIRECT($A$1&amp;"M"&amp;A2115)),0),Relationstabel!$C$1:$K$1,0)),"Ingen varmeinstallationer")</f>
        <v>Naturgas</v>
      </c>
      <c r="L2115" s="1" t="str">
        <f ca="1">INDEX(Anvendelseskode!B:B,MATCH($E2115,Anvendelseskode!$A:$A,0))</f>
        <v>Fritliggende enfamilieshus (parcelhus)</v>
      </c>
      <c r="M2115" s="1" t="str">
        <f ca="1">INDEX(Anvendelseskode!C:C,MATCH($E2115,Anvendelseskode!$A:$A,0))</f>
        <v>Parcelhuse</v>
      </c>
      <c r="N2115" s="1" t="str">
        <f ca="1">INDEX(Anvendelseskode!D:D,MATCH($E2115,Anvendelseskode!$A:$A,0))</f>
        <v>Private husholdninger</v>
      </c>
      <c r="O2115" s="1" t="str">
        <f ca="1">IFERROR(INDEX(SBi!$2:$2,MATCH(G2115,SBi!$1:$1,1)),SBi!$K$2)</f>
        <v>1951-1960</v>
      </c>
      <c r="P2115" s="1">
        <f ca="1">IFERROR(INDEX(SBi!$C$3:$K$28,MATCH(E2115,SBi!$B$3:$B$28,0),MATCH(O2115,SBi!$C$2:$K$2,0)),0)</f>
        <v>154.9</v>
      </c>
      <c r="Q2115" s="19">
        <f t="shared" ref="Q2115:Q2178" ca="1" si="437">P2115*F2115/1000</f>
        <v>19.982100000000003</v>
      </c>
      <c r="R2115" s="19" t="str">
        <f ca="1">IFERROR(INDEX(VpD!$2:$2,MATCH(G2115,VpD!$1:$1,1)),VpD!$I$2)</f>
        <v>1951-1960</v>
      </c>
      <c r="S2115" s="1">
        <f ca="1">IFERROR(INDEX(VpD!$C$3:$I$27,MATCH(E2115,VpD!$B$3:$B$27,0),MATCH(R2115,VpD!$C$2:$I$2,0)),0)</f>
        <v>204</v>
      </c>
      <c r="T2115" s="19">
        <f t="shared" ref="T2115:T2178" ca="1" si="438">S2115*F2115/1000</f>
        <v>26.315999999999999</v>
      </c>
      <c r="U2115" s="14" t="str">
        <f t="shared" ref="U2115:U2178" ca="1" si="439">IFERROR(SUBSTITUTE(LEFT(W2115,FIND(" ",W2115)),"POINT(",""),"")</f>
        <v xml:space="preserve">712284.65 </v>
      </c>
      <c r="V2115" s="14" t="str">
        <f t="shared" ref="V2115:V2178" ca="1" si="440">IFERROR(SUBSTITUTE(RIGHT(W2115,LEN(W2115)-FIND(" ",W2115)),")",""),"")</f>
        <v>6169642.71</v>
      </c>
      <c r="W2115" s="14" t="str">
        <f t="shared" ref="W2115:W2178" ca="1" si="441">INDIRECT($A$1&amp;"o"&amp;A2115)</f>
        <v>POINT(712284.65 6169642.71)</v>
      </c>
      <c r="X2115" s="14" t="str">
        <f>IFERROR(INDEX(BygningOmraade!B:B,MATCH(A2115,BygningOmraade!A:A,0)),"")</f>
        <v/>
      </c>
    </row>
    <row r="2116" spans="1:24" s="14" customFormat="1" x14ac:dyDescent="0.25">
      <c r="A2116" s="14">
        <f t="shared" si="429"/>
        <v>2116</v>
      </c>
      <c r="B2116" s="14" t="str">
        <f t="shared" ca="1" si="430"/>
        <v>7de18792-d141-4960-b19d-b467acf68e9b</v>
      </c>
      <c r="C2116" s="14" t="str">
        <f t="shared" ca="1" si="431"/>
        <v>0a3f507e-214b-32b8-e044-0003ba298018</v>
      </c>
      <c r="D2116" s="14">
        <f t="shared" ca="1" si="432"/>
        <v>996651</v>
      </c>
      <c r="E2116" s="1">
        <f t="shared" ca="1" si="433"/>
        <v>130</v>
      </c>
      <c r="F2116" s="1">
        <f t="shared" ca="1" si="434"/>
        <v>92</v>
      </c>
      <c r="G2116" s="1">
        <f t="shared" ca="1" si="435"/>
        <v>1961</v>
      </c>
      <c r="H2116" s="1" t="str">
        <f ca="1">IFERROR(INDEX(Varmeinstallation!B:B,MATCH(INDIRECT($A$1&amp;"L"&amp;A2116)*1,Varmeinstallation!A:A,0)),"Ingen varmeinstallationer")</f>
        <v>Centralvarme fra eget anlæg, et-kammer fyr</v>
      </c>
      <c r="I2116" s="1" t="str">
        <f ca="1">IFERROR(INDEX(Opvarmningsmiddel!B:B,MATCH(INDIRECT($A$1&amp;"M"&amp;A2116)*1,Opvarmningsmiddel!A:A,0)),"")</f>
        <v>Naturgas</v>
      </c>
      <c r="J2116" s="1">
        <f t="shared" ca="1" si="436"/>
        <v>0</v>
      </c>
      <c r="K2116" s="1" t="str">
        <f ca="1">IFERROR(INDEX(Relationstabel!$C$3:$K$10,MATCH(VALUE(INDIRECT($A$1&amp;"L"&amp;A2116)),Relationstabel!$A$3:$A$10,0),MATCH(IFERROR(VALUE(INDIRECT($A$1&amp;"M"&amp;A2116)),0),Relationstabel!$C$1:$K$1,0)),"Ingen varmeinstallationer")</f>
        <v>Naturgas</v>
      </c>
      <c r="L2116" s="1" t="str">
        <f ca="1">INDEX(Anvendelseskode!B:B,MATCH($E2116,Anvendelseskode!$A:$A,0))</f>
        <v>Række-, kæde-, dobbelthus (lodret adskillelse mellem enhederne)</v>
      </c>
      <c r="M2116" s="1" t="str">
        <f ca="1">INDEX(Anvendelseskode!C:C,MATCH($E2116,Anvendelseskode!$A:$A,0))</f>
        <v>Række-, kæde og dobbelthuse</v>
      </c>
      <c r="N2116" s="1" t="str">
        <f ca="1">INDEX(Anvendelseskode!D:D,MATCH($E2116,Anvendelseskode!$A:$A,0))</f>
        <v>Private husholdninger</v>
      </c>
      <c r="O2116" s="1" t="str">
        <f ca="1">IFERROR(INDEX(SBi!$2:$2,MATCH(G2116,SBi!$1:$1,1)),SBi!$K$2)</f>
        <v>1961-1972</v>
      </c>
      <c r="P2116" s="1">
        <f ca="1">IFERROR(INDEX(SBi!$C$3:$K$28,MATCH(E2116,SBi!$B$3:$B$28,0),MATCH(O2116,SBi!$C$2:$K$2,0)),0)</f>
        <v>119.9</v>
      </c>
      <c r="Q2116" s="19">
        <f t="shared" ca="1" si="437"/>
        <v>11.030800000000001</v>
      </c>
      <c r="R2116" s="19" t="str">
        <f ca="1">IFERROR(INDEX(VpD!$2:$2,MATCH(G2116,VpD!$1:$1,1)),VpD!$I$2)</f>
        <v>1961-1972</v>
      </c>
      <c r="S2116" s="1">
        <f ca="1">IFERROR(INDEX(VpD!$C$3:$I$27,MATCH(E2116,VpD!$B$3:$B$27,0),MATCH(R2116,VpD!$C$2:$I$2,0)),0)</f>
        <v>120</v>
      </c>
      <c r="T2116" s="19">
        <f t="shared" ca="1" si="438"/>
        <v>11.04</v>
      </c>
      <c r="U2116" s="14" t="str">
        <f t="shared" ca="1" si="439"/>
        <v xml:space="preserve">713540.29 </v>
      </c>
      <c r="V2116" s="14" t="str">
        <f t="shared" ca="1" si="440"/>
        <v>6168911.83</v>
      </c>
      <c r="W2116" s="14" t="str">
        <f t="shared" ca="1" si="441"/>
        <v>POINT(713540.29 6168911.83)</v>
      </c>
      <c r="X2116" s="14" t="str">
        <f>IFERROR(INDEX(BygningOmraade!B:B,MATCH(A2116,BygningOmraade!A:A,0)),"")</f>
        <v/>
      </c>
    </row>
    <row r="2117" spans="1:24" s="14" customFormat="1" x14ac:dyDescent="0.25">
      <c r="A2117" s="14">
        <f t="shared" si="429"/>
        <v>2117</v>
      </c>
      <c r="B2117" s="14" t="str">
        <f t="shared" ca="1" si="430"/>
        <v>7df854f1-e236-4d37-9bb3-072e4f2e7e66</v>
      </c>
      <c r="C2117" s="14" t="str">
        <f t="shared" ca="1" si="431"/>
        <v>0a3f507e-21ff-32b8-e044-0003ba298018</v>
      </c>
      <c r="D2117" s="14">
        <f t="shared" ca="1" si="432"/>
        <v>995900</v>
      </c>
      <c r="E2117" s="1">
        <f t="shared" ca="1" si="433"/>
        <v>120</v>
      </c>
      <c r="F2117" s="1">
        <f t="shared" ca="1" si="434"/>
        <v>122</v>
      </c>
      <c r="G2117" s="1">
        <f t="shared" ca="1" si="435"/>
        <v>1961</v>
      </c>
      <c r="H2117" s="1" t="str">
        <f ca="1">IFERROR(INDEX(Varmeinstallation!B:B,MATCH(INDIRECT($A$1&amp;"L"&amp;A2117)*1,Varmeinstallation!A:A,0)),"Ingen varmeinstallationer")</f>
        <v>Centralvarme fra eget anlæg, et-kammer fyr</v>
      </c>
      <c r="I2117" s="1" t="str">
        <f ca="1">IFERROR(INDEX(Opvarmningsmiddel!B:B,MATCH(INDIRECT($A$1&amp;"M"&amp;A2117)*1,Opvarmningsmiddel!A:A,0)),"")</f>
        <v>Naturgas</v>
      </c>
      <c r="J2117" s="1">
        <f t="shared" ca="1" si="436"/>
        <v>0</v>
      </c>
      <c r="K2117" s="1" t="str">
        <f ca="1">IFERROR(INDEX(Relationstabel!$C$3:$K$10,MATCH(VALUE(INDIRECT($A$1&amp;"L"&amp;A2117)),Relationstabel!$A$3:$A$10,0),MATCH(IFERROR(VALUE(INDIRECT($A$1&amp;"M"&amp;A2117)),0),Relationstabel!$C$1:$K$1,0)),"Ingen varmeinstallationer")</f>
        <v>Naturgas</v>
      </c>
      <c r="L2117" s="1" t="str">
        <f ca="1">INDEX(Anvendelseskode!B:B,MATCH($E2117,Anvendelseskode!$A:$A,0))</f>
        <v>Fritliggende enfamilieshus (parcelhus)</v>
      </c>
      <c r="M2117" s="1" t="str">
        <f ca="1">INDEX(Anvendelseskode!C:C,MATCH($E2117,Anvendelseskode!$A:$A,0))</f>
        <v>Parcelhuse</v>
      </c>
      <c r="N2117" s="1" t="str">
        <f ca="1">INDEX(Anvendelseskode!D:D,MATCH($E2117,Anvendelseskode!$A:$A,0))</f>
        <v>Private husholdninger</v>
      </c>
      <c r="O2117" s="1" t="str">
        <f ca="1">IFERROR(INDEX(SBi!$2:$2,MATCH(G2117,SBi!$1:$1,1)),SBi!$K$2)</f>
        <v>1961-1972</v>
      </c>
      <c r="P2117" s="1">
        <f ca="1">IFERROR(INDEX(SBi!$C$3:$K$28,MATCH(E2117,SBi!$B$3:$B$28,0),MATCH(O2117,SBi!$C$2:$K$2,0)),0)</f>
        <v>134.30000000000001</v>
      </c>
      <c r="Q2117" s="19">
        <f t="shared" ca="1" si="437"/>
        <v>16.384600000000002</v>
      </c>
      <c r="R2117" s="19" t="str">
        <f ca="1">IFERROR(INDEX(VpD!$2:$2,MATCH(G2117,VpD!$1:$1,1)),VpD!$I$2)</f>
        <v>1961-1972</v>
      </c>
      <c r="S2117" s="1">
        <f ca="1">IFERROR(INDEX(VpD!$C$3:$I$27,MATCH(E2117,VpD!$B$3:$B$27,0),MATCH(R2117,VpD!$C$2:$I$2,0)),0)</f>
        <v>143</v>
      </c>
      <c r="T2117" s="19">
        <f t="shared" ca="1" si="438"/>
        <v>17.446000000000002</v>
      </c>
      <c r="U2117" s="14" t="str">
        <f t="shared" ca="1" si="439"/>
        <v xml:space="preserve">712823.12 </v>
      </c>
      <c r="V2117" s="14" t="str">
        <f t="shared" ca="1" si="440"/>
        <v>6169229.52</v>
      </c>
      <c r="W2117" s="14" t="str">
        <f t="shared" ca="1" si="441"/>
        <v>POINT(712823.12 6169229.52)</v>
      </c>
      <c r="X2117" s="14" t="str">
        <f>IFERROR(INDEX(BygningOmraade!B:B,MATCH(A2117,BygningOmraade!A:A,0)),"")</f>
        <v/>
      </c>
    </row>
    <row r="2118" spans="1:24" s="14" customFormat="1" x14ac:dyDescent="0.25">
      <c r="A2118" s="14">
        <f t="shared" si="429"/>
        <v>2118</v>
      </c>
      <c r="B2118" s="14" t="str">
        <f t="shared" ca="1" si="430"/>
        <v>7e29cf75-8576-4570-ad4d-a63bb92e1a63</v>
      </c>
      <c r="C2118" s="14" t="str">
        <f t="shared" ca="1" si="431"/>
        <v>0a3f507e-22df-32b8-e044-0003ba298018</v>
      </c>
      <c r="D2118" s="14">
        <f t="shared" ca="1" si="432"/>
        <v>995201</v>
      </c>
      <c r="E2118" s="1">
        <f t="shared" ca="1" si="433"/>
        <v>130</v>
      </c>
      <c r="F2118" s="1">
        <f t="shared" ca="1" si="434"/>
        <v>170</v>
      </c>
      <c r="G2118" s="1">
        <f t="shared" ca="1" si="435"/>
        <v>1971</v>
      </c>
      <c r="H2118" s="1" t="str">
        <f ca="1">IFERROR(INDEX(Varmeinstallation!B:B,MATCH(INDIRECT($A$1&amp;"L"&amp;A2118)*1,Varmeinstallation!A:A,0)),"Ingen varmeinstallationer")</f>
        <v>Fjernvarme/blokvarme (radiatorsystemer eller varmluftanlæg)</v>
      </c>
      <c r="I2118" s="1" t="str">
        <f ca="1">IFERROR(INDEX(Opvarmningsmiddel!B:B,MATCH(INDIRECT($A$1&amp;"M"&amp;A2118)*1,Opvarmningsmiddel!A:A,0)),"")</f>
        <v/>
      </c>
      <c r="J2118" s="1">
        <f t="shared" ca="1" si="436"/>
        <v>0</v>
      </c>
      <c r="K2118" s="1" t="str">
        <f ca="1">IFERROR(INDEX(Relationstabel!$C$3:$K$10,MATCH(VALUE(INDIRECT($A$1&amp;"L"&amp;A2118)),Relationstabel!$A$3:$A$10,0),MATCH(IFERROR(VALUE(INDIRECT($A$1&amp;"M"&amp;A2118)),0),Relationstabel!$C$1:$K$1,0)),"Ingen varmeinstallationer")</f>
        <v>Fjernvarme/ Blokvarme</v>
      </c>
      <c r="L2118" s="1" t="str">
        <f ca="1">INDEX(Anvendelseskode!B:B,MATCH($E2118,Anvendelseskode!$A:$A,0))</f>
        <v>Række-, kæde-, dobbelthus (lodret adskillelse mellem enhederne)</v>
      </c>
      <c r="M2118" s="1" t="str">
        <f ca="1">INDEX(Anvendelseskode!C:C,MATCH($E2118,Anvendelseskode!$A:$A,0))</f>
        <v>Række-, kæde og dobbelthuse</v>
      </c>
      <c r="N2118" s="1" t="str">
        <f ca="1">INDEX(Anvendelseskode!D:D,MATCH($E2118,Anvendelseskode!$A:$A,0))</f>
        <v>Private husholdninger</v>
      </c>
      <c r="O2118" s="1" t="str">
        <f ca="1">IFERROR(INDEX(SBi!$2:$2,MATCH(G2118,SBi!$1:$1,1)),SBi!$K$2)</f>
        <v>1961-1972</v>
      </c>
      <c r="P2118" s="1">
        <f ca="1">IFERROR(INDEX(SBi!$C$3:$K$28,MATCH(E2118,SBi!$B$3:$B$28,0),MATCH(O2118,SBi!$C$2:$K$2,0)),0)</f>
        <v>119.9</v>
      </c>
      <c r="Q2118" s="19">
        <f t="shared" ca="1" si="437"/>
        <v>20.382999999999999</v>
      </c>
      <c r="R2118" s="19" t="str">
        <f ca="1">IFERROR(INDEX(VpD!$2:$2,MATCH(G2118,VpD!$1:$1,1)),VpD!$I$2)</f>
        <v>1961-1972</v>
      </c>
      <c r="S2118" s="1">
        <f ca="1">IFERROR(INDEX(VpD!$C$3:$I$27,MATCH(E2118,VpD!$B$3:$B$27,0),MATCH(R2118,VpD!$C$2:$I$2,0)),0)</f>
        <v>120</v>
      </c>
      <c r="T2118" s="19">
        <f t="shared" ca="1" si="438"/>
        <v>20.399999999999999</v>
      </c>
      <c r="U2118" s="14" t="str">
        <f t="shared" ca="1" si="439"/>
        <v xml:space="preserve">711823.23 </v>
      </c>
      <c r="V2118" s="14" t="str">
        <f t="shared" ca="1" si="440"/>
        <v>6172173.3</v>
      </c>
      <c r="W2118" s="14" t="str">
        <f t="shared" ca="1" si="441"/>
        <v>POINT(711823.23 6172173.3)</v>
      </c>
      <c r="X2118" s="14" t="str">
        <f>IFERROR(INDEX(BygningOmraade!B:B,MATCH(A2118,BygningOmraade!A:A,0)),"")</f>
        <v/>
      </c>
    </row>
    <row r="2119" spans="1:24" s="14" customFormat="1" x14ac:dyDescent="0.25">
      <c r="A2119" s="14">
        <f t="shared" si="429"/>
        <v>2119</v>
      </c>
      <c r="B2119" s="14" t="str">
        <f t="shared" ca="1" si="430"/>
        <v>7e5d651a-1e5f-4005-9751-47520c9e4167</v>
      </c>
      <c r="C2119" s="14" t="str">
        <f t="shared" ca="1" si="431"/>
        <v>0a3f507e-18c1-32b8-e044-0003ba298018</v>
      </c>
      <c r="D2119" s="14">
        <f t="shared" ca="1" si="432"/>
        <v>994191</v>
      </c>
      <c r="E2119" s="1">
        <f t="shared" ca="1" si="433"/>
        <v>130</v>
      </c>
      <c r="F2119" s="1">
        <f t="shared" ca="1" si="434"/>
        <v>107</v>
      </c>
      <c r="G2119" s="1">
        <f t="shared" ca="1" si="435"/>
        <v>1998</v>
      </c>
      <c r="H2119" s="1" t="str">
        <f ca="1">IFERROR(INDEX(Varmeinstallation!B:B,MATCH(INDIRECT($A$1&amp;"L"&amp;A2119)*1,Varmeinstallation!A:A,0)),"Ingen varmeinstallationer")</f>
        <v>Fjernvarme/blokvarme (radiatorsystemer eller varmluftanlæg)</v>
      </c>
      <c r="I2119" s="1" t="str">
        <f ca="1">IFERROR(INDEX(Opvarmningsmiddel!B:B,MATCH(INDIRECT($A$1&amp;"M"&amp;A2119)*1,Opvarmningsmiddel!A:A,0)),"")</f>
        <v/>
      </c>
      <c r="J2119" s="1">
        <f t="shared" ca="1" si="436"/>
        <v>0</v>
      </c>
      <c r="K2119" s="1" t="str">
        <f ca="1">IFERROR(INDEX(Relationstabel!$C$3:$K$10,MATCH(VALUE(INDIRECT($A$1&amp;"L"&amp;A2119)),Relationstabel!$A$3:$A$10,0),MATCH(IFERROR(VALUE(INDIRECT($A$1&amp;"M"&amp;A2119)),0),Relationstabel!$C$1:$K$1,0)),"Ingen varmeinstallationer")</f>
        <v>Fjernvarme/ Blokvarme</v>
      </c>
      <c r="L2119" s="1" t="str">
        <f ca="1">INDEX(Anvendelseskode!B:B,MATCH($E2119,Anvendelseskode!$A:$A,0))</f>
        <v>Række-, kæde-, dobbelthus (lodret adskillelse mellem enhederne)</v>
      </c>
      <c r="M2119" s="1" t="str">
        <f ca="1">INDEX(Anvendelseskode!C:C,MATCH($E2119,Anvendelseskode!$A:$A,0))</f>
        <v>Række-, kæde og dobbelthuse</v>
      </c>
      <c r="N2119" s="1" t="str">
        <f ca="1">INDEX(Anvendelseskode!D:D,MATCH($E2119,Anvendelseskode!$A:$A,0))</f>
        <v>Private husholdninger</v>
      </c>
      <c r="O2119" s="1" t="str">
        <f ca="1">IFERROR(INDEX(SBi!$2:$2,MATCH(G2119,SBi!$1:$1,1)),SBi!$K$2)</f>
        <v>1979-1998</v>
      </c>
      <c r="P2119" s="1">
        <f ca="1">IFERROR(INDEX(SBi!$C$3:$K$28,MATCH(E2119,SBi!$B$3:$B$28,0),MATCH(O2119,SBi!$C$2:$K$2,0)),0)</f>
        <v>96.8</v>
      </c>
      <c r="Q2119" s="19">
        <f t="shared" ca="1" si="437"/>
        <v>10.3576</v>
      </c>
      <c r="R2119" s="19" t="str">
        <f ca="1">IFERROR(INDEX(VpD!$2:$2,MATCH(G2119,VpD!$1:$1,1)),VpD!$I$2)</f>
        <v>1979-1998</v>
      </c>
      <c r="S2119" s="1">
        <f ca="1">IFERROR(INDEX(VpD!$C$3:$I$27,MATCH(E2119,VpD!$B$3:$B$27,0),MATCH(R2119,VpD!$C$2:$I$2,0)),0)</f>
        <v>74</v>
      </c>
      <c r="T2119" s="19">
        <f t="shared" ca="1" si="438"/>
        <v>7.9180000000000001</v>
      </c>
      <c r="U2119" s="14" t="str">
        <f t="shared" ca="1" si="439"/>
        <v xml:space="preserve">711389.91 </v>
      </c>
      <c r="V2119" s="14" t="str">
        <f t="shared" ca="1" si="440"/>
        <v>6171788.6</v>
      </c>
      <c r="W2119" s="14" t="str">
        <f t="shared" ca="1" si="441"/>
        <v>POINT(711389.91 6171788.6)</v>
      </c>
      <c r="X2119" s="14" t="str">
        <f>IFERROR(INDEX(BygningOmraade!B:B,MATCH(A2119,BygningOmraade!A:A,0)),"")</f>
        <v/>
      </c>
    </row>
    <row r="2120" spans="1:24" s="14" customFormat="1" x14ac:dyDescent="0.25">
      <c r="A2120" s="14">
        <f t="shared" si="429"/>
        <v>2120</v>
      </c>
      <c r="B2120" s="14" t="str">
        <f t="shared" ca="1" si="430"/>
        <v>7e63990f-22c6-4666-bd34-0205d60200c3</v>
      </c>
      <c r="C2120" s="14" t="str">
        <f t="shared" ca="1" si="431"/>
        <v>0a3f507e-1df3-32b8-e044-0003ba298018</v>
      </c>
      <c r="D2120" s="14">
        <f t="shared" ca="1" si="432"/>
        <v>997461</v>
      </c>
      <c r="E2120" s="1">
        <f t="shared" ca="1" si="433"/>
        <v>120</v>
      </c>
      <c r="F2120" s="1">
        <f t="shared" ca="1" si="434"/>
        <v>209</v>
      </c>
      <c r="G2120" s="1">
        <f t="shared" ca="1" si="435"/>
        <v>1976</v>
      </c>
      <c r="H2120" s="1" t="str">
        <f ca="1">IFERROR(INDEX(Varmeinstallation!B:B,MATCH(INDIRECT($A$1&amp;"L"&amp;A2120)*1,Varmeinstallation!A:A,0)),"Ingen varmeinstallationer")</f>
        <v>Centralvarme fra eget anlæg, et-kammer fyr</v>
      </c>
      <c r="I2120" s="1" t="str">
        <f ca="1">IFERROR(INDEX(Opvarmningsmiddel!B:B,MATCH(INDIRECT($A$1&amp;"M"&amp;A2120)*1,Opvarmningsmiddel!A:A,0)),"")</f>
        <v>Naturgas</v>
      </c>
      <c r="J2120" s="1">
        <f t="shared" ca="1" si="436"/>
        <v>2</v>
      </c>
      <c r="K2120" s="1" t="str">
        <f ca="1">IFERROR(INDEX(Relationstabel!$C$3:$K$10,MATCH(VALUE(INDIRECT($A$1&amp;"L"&amp;A2120)),Relationstabel!$A$3:$A$10,0),MATCH(IFERROR(VALUE(INDIRECT($A$1&amp;"M"&amp;A2120)),0),Relationstabel!$C$1:$K$1,0)),"Ingen varmeinstallationer")</f>
        <v>Naturgas</v>
      </c>
      <c r="L2120" s="1" t="str">
        <f ca="1">INDEX(Anvendelseskode!B:B,MATCH($E2120,Anvendelseskode!$A:$A,0))</f>
        <v>Fritliggende enfamilieshus (parcelhus)</v>
      </c>
      <c r="M2120" s="1" t="str">
        <f ca="1">INDEX(Anvendelseskode!C:C,MATCH($E2120,Anvendelseskode!$A:$A,0))</f>
        <v>Parcelhuse</v>
      </c>
      <c r="N2120" s="1" t="str">
        <f ca="1">INDEX(Anvendelseskode!D:D,MATCH($E2120,Anvendelseskode!$A:$A,0))</f>
        <v>Private husholdninger</v>
      </c>
      <c r="O2120" s="1" t="str">
        <f ca="1">IFERROR(INDEX(SBi!$2:$2,MATCH(G2120,SBi!$1:$1,1)),SBi!$K$2)</f>
        <v>1973-1978</v>
      </c>
      <c r="P2120" s="1">
        <f ca="1">IFERROR(INDEX(SBi!$C$3:$K$28,MATCH(E2120,SBi!$B$3:$B$28,0),MATCH(O2120,SBi!$C$2:$K$2,0)),0)</f>
        <v>119.8</v>
      </c>
      <c r="Q2120" s="19">
        <f t="shared" ca="1" si="437"/>
        <v>25.0382</v>
      </c>
      <c r="R2120" s="19" t="str">
        <f ca="1">IFERROR(INDEX(VpD!$2:$2,MATCH(G2120,VpD!$1:$1,1)),VpD!$I$2)</f>
        <v>1973-1978</v>
      </c>
      <c r="S2120" s="1">
        <f ca="1">IFERROR(INDEX(VpD!$C$3:$I$27,MATCH(E2120,VpD!$B$3:$B$27,0),MATCH(R2120,VpD!$C$2:$I$2,0)),0)</f>
        <v>117</v>
      </c>
      <c r="T2120" s="19">
        <f t="shared" ca="1" si="438"/>
        <v>24.452999999999999</v>
      </c>
      <c r="U2120" s="14" t="str">
        <f t="shared" ca="1" si="439"/>
        <v xml:space="preserve">713947.95 </v>
      </c>
      <c r="V2120" s="14" t="str">
        <f t="shared" ca="1" si="440"/>
        <v>6169399.39</v>
      </c>
      <c r="W2120" s="14" t="str">
        <f t="shared" ca="1" si="441"/>
        <v>POINT(713947.95 6169399.39)</v>
      </c>
      <c r="X2120" s="14" t="str">
        <f>IFERROR(INDEX(BygningOmraade!B:B,MATCH(A2120,BygningOmraade!A:A,0)),"")</f>
        <v/>
      </c>
    </row>
    <row r="2121" spans="1:24" s="14" customFormat="1" x14ac:dyDescent="0.25">
      <c r="A2121" s="14">
        <f t="shared" si="429"/>
        <v>2121</v>
      </c>
      <c r="B2121" s="14" t="str">
        <f t="shared" ca="1" si="430"/>
        <v>7e678dc2-a853-4fbe-8015-282c614a87bf</v>
      </c>
      <c r="C2121" s="14" t="str">
        <f t="shared" ca="1" si="431"/>
        <v>0a3f507e-220b-32b8-e044-0003ba298018</v>
      </c>
      <c r="D2121" s="14">
        <f t="shared" ca="1" si="432"/>
        <v>995946</v>
      </c>
      <c r="E2121" s="1">
        <f t="shared" ca="1" si="433"/>
        <v>120</v>
      </c>
      <c r="F2121" s="1">
        <f t="shared" ca="1" si="434"/>
        <v>166</v>
      </c>
      <c r="G2121" s="1">
        <f t="shared" ca="1" si="435"/>
        <v>1977</v>
      </c>
      <c r="H2121" s="1" t="str">
        <f ca="1">IFERROR(INDEX(Varmeinstallation!B:B,MATCH(INDIRECT($A$1&amp;"L"&amp;A2121)*1,Varmeinstallation!A:A,0)),"Ingen varmeinstallationer")</f>
        <v>Centralvarme fra eget anlæg, et-kammer fyr</v>
      </c>
      <c r="I2121" s="1" t="str">
        <f ca="1">IFERROR(INDEX(Opvarmningsmiddel!B:B,MATCH(INDIRECT($A$1&amp;"M"&amp;A2121)*1,Opvarmningsmiddel!A:A,0)),"")</f>
        <v>Naturgas</v>
      </c>
      <c r="J2121" s="1">
        <f t="shared" ca="1" si="436"/>
        <v>0</v>
      </c>
      <c r="K2121" s="1" t="str">
        <f ca="1">IFERROR(INDEX(Relationstabel!$C$3:$K$10,MATCH(VALUE(INDIRECT($A$1&amp;"L"&amp;A2121)),Relationstabel!$A$3:$A$10,0),MATCH(IFERROR(VALUE(INDIRECT($A$1&amp;"M"&amp;A2121)),0),Relationstabel!$C$1:$K$1,0)),"Ingen varmeinstallationer")</f>
        <v>Naturgas</v>
      </c>
      <c r="L2121" s="1" t="str">
        <f ca="1">INDEX(Anvendelseskode!B:B,MATCH($E2121,Anvendelseskode!$A:$A,0))</f>
        <v>Fritliggende enfamilieshus (parcelhus)</v>
      </c>
      <c r="M2121" s="1" t="str">
        <f ca="1">INDEX(Anvendelseskode!C:C,MATCH($E2121,Anvendelseskode!$A:$A,0))</f>
        <v>Parcelhuse</v>
      </c>
      <c r="N2121" s="1" t="str">
        <f ca="1">INDEX(Anvendelseskode!D:D,MATCH($E2121,Anvendelseskode!$A:$A,0))</f>
        <v>Private husholdninger</v>
      </c>
      <c r="O2121" s="1" t="str">
        <f ca="1">IFERROR(INDEX(SBi!$2:$2,MATCH(G2121,SBi!$1:$1,1)),SBi!$K$2)</f>
        <v>1973-1978</v>
      </c>
      <c r="P2121" s="1">
        <f ca="1">IFERROR(INDEX(SBi!$C$3:$K$28,MATCH(E2121,SBi!$B$3:$B$28,0),MATCH(O2121,SBi!$C$2:$K$2,0)),0)</f>
        <v>119.8</v>
      </c>
      <c r="Q2121" s="19">
        <f t="shared" ca="1" si="437"/>
        <v>19.886800000000001</v>
      </c>
      <c r="R2121" s="19" t="str">
        <f ca="1">IFERROR(INDEX(VpD!$2:$2,MATCH(G2121,VpD!$1:$1,1)),VpD!$I$2)</f>
        <v>1973-1978</v>
      </c>
      <c r="S2121" s="1">
        <f ca="1">IFERROR(INDEX(VpD!$C$3:$I$27,MATCH(E2121,VpD!$B$3:$B$27,0),MATCH(R2121,VpD!$C$2:$I$2,0)),0)</f>
        <v>117</v>
      </c>
      <c r="T2121" s="19">
        <f t="shared" ca="1" si="438"/>
        <v>19.422000000000001</v>
      </c>
      <c r="U2121" s="14" t="str">
        <f t="shared" ca="1" si="439"/>
        <v xml:space="preserve">712730.2 </v>
      </c>
      <c r="V2121" s="14" t="str">
        <f t="shared" ca="1" si="440"/>
        <v>6169213.58</v>
      </c>
      <c r="W2121" s="14" t="str">
        <f t="shared" ca="1" si="441"/>
        <v>POINT(712730.2 6169213.58)</v>
      </c>
      <c r="X2121" s="14" t="str">
        <f>IFERROR(INDEX(BygningOmraade!B:B,MATCH(A2121,BygningOmraade!A:A,0)),"")</f>
        <v/>
      </c>
    </row>
    <row r="2122" spans="1:24" s="14" customFormat="1" x14ac:dyDescent="0.25">
      <c r="A2122" s="14">
        <f t="shared" si="429"/>
        <v>2122</v>
      </c>
      <c r="B2122" s="14" t="str">
        <f t="shared" ca="1" si="430"/>
        <v>7e6bd7e9-fa6e-40c0-9f6b-f26606da211e</v>
      </c>
      <c r="C2122" s="14" t="str">
        <f t="shared" ca="1" si="431"/>
        <v>0a3f507e-156b-32b8-e044-0003ba298018</v>
      </c>
      <c r="D2122" s="14">
        <f t="shared" ca="1" si="432"/>
        <v>996620</v>
      </c>
      <c r="E2122" s="1">
        <f t="shared" ca="1" si="433"/>
        <v>130</v>
      </c>
      <c r="F2122" s="1">
        <f t="shared" ca="1" si="434"/>
        <v>102</v>
      </c>
      <c r="G2122" s="1">
        <f t="shared" ca="1" si="435"/>
        <v>1977</v>
      </c>
      <c r="H2122" s="1" t="str">
        <f ca="1">IFERROR(INDEX(Varmeinstallation!B:B,MATCH(INDIRECT($A$1&amp;"L"&amp;A2122)*1,Varmeinstallation!A:A,0)),"Ingen varmeinstallationer")</f>
        <v>Fjernvarme/blokvarme (radiatorsystemer eller varmluftanlæg)</v>
      </c>
      <c r="I2122" s="1" t="str">
        <f ca="1">IFERROR(INDEX(Opvarmningsmiddel!B:B,MATCH(INDIRECT($A$1&amp;"M"&amp;A2122)*1,Opvarmningsmiddel!A:A,0)),"")</f>
        <v/>
      </c>
      <c r="J2122" s="1">
        <f t="shared" ca="1" si="436"/>
        <v>0</v>
      </c>
      <c r="K2122" s="1" t="str">
        <f ca="1">IFERROR(INDEX(Relationstabel!$C$3:$K$10,MATCH(VALUE(INDIRECT($A$1&amp;"L"&amp;A2122)),Relationstabel!$A$3:$A$10,0),MATCH(IFERROR(VALUE(INDIRECT($A$1&amp;"M"&amp;A2122)),0),Relationstabel!$C$1:$K$1,0)),"Ingen varmeinstallationer")</f>
        <v>Fjernvarme/ Blokvarme</v>
      </c>
      <c r="L2122" s="1" t="str">
        <f ca="1">INDEX(Anvendelseskode!B:B,MATCH($E2122,Anvendelseskode!$A:$A,0))</f>
        <v>Række-, kæde-, dobbelthus (lodret adskillelse mellem enhederne)</v>
      </c>
      <c r="M2122" s="1" t="str">
        <f ca="1">INDEX(Anvendelseskode!C:C,MATCH($E2122,Anvendelseskode!$A:$A,0))</f>
        <v>Række-, kæde og dobbelthuse</v>
      </c>
      <c r="N2122" s="1" t="str">
        <f ca="1">INDEX(Anvendelseskode!D:D,MATCH($E2122,Anvendelseskode!$A:$A,0))</f>
        <v>Private husholdninger</v>
      </c>
      <c r="O2122" s="1" t="str">
        <f ca="1">IFERROR(INDEX(SBi!$2:$2,MATCH(G2122,SBi!$1:$1,1)),SBi!$K$2)</f>
        <v>1973-1978</v>
      </c>
      <c r="P2122" s="1">
        <f ca="1">IFERROR(INDEX(SBi!$C$3:$K$28,MATCH(E2122,SBi!$B$3:$B$28,0),MATCH(O2122,SBi!$C$2:$K$2,0)),0)</f>
        <v>112.6</v>
      </c>
      <c r="Q2122" s="19">
        <f t="shared" ca="1" si="437"/>
        <v>11.485199999999999</v>
      </c>
      <c r="R2122" s="19" t="str">
        <f ca="1">IFERROR(INDEX(VpD!$2:$2,MATCH(G2122,VpD!$1:$1,1)),VpD!$I$2)</f>
        <v>1973-1978</v>
      </c>
      <c r="S2122" s="1">
        <f ca="1">IFERROR(INDEX(VpD!$C$3:$I$27,MATCH(E2122,VpD!$B$3:$B$27,0),MATCH(R2122,VpD!$C$2:$I$2,0)),0)</f>
        <v>98</v>
      </c>
      <c r="T2122" s="19">
        <f t="shared" ca="1" si="438"/>
        <v>9.9960000000000004</v>
      </c>
      <c r="U2122" s="14" t="str">
        <f t="shared" ca="1" si="439"/>
        <v xml:space="preserve">713544.12 </v>
      </c>
      <c r="V2122" s="14" t="str">
        <f t="shared" ca="1" si="440"/>
        <v>6169586.13</v>
      </c>
      <c r="W2122" s="14" t="str">
        <f t="shared" ca="1" si="441"/>
        <v>POINT(713544.12 6169586.13)</v>
      </c>
      <c r="X2122" s="14" t="str">
        <f>IFERROR(INDEX(BygningOmraade!B:B,MATCH(A2122,BygningOmraade!A:A,0)),"")</f>
        <v/>
      </c>
    </row>
    <row r="2123" spans="1:24" s="14" customFormat="1" x14ac:dyDescent="0.25">
      <c r="A2123" s="14">
        <f t="shared" si="429"/>
        <v>2123</v>
      </c>
      <c r="B2123" s="14" t="str">
        <f t="shared" ca="1" si="430"/>
        <v>7e71904c-219b-44a6-af33-68592e55f47d</v>
      </c>
      <c r="C2123" s="14" t="str">
        <f t="shared" ca="1" si="431"/>
        <v>0a3f507e-1549-32b8-e044-0003ba298018</v>
      </c>
      <c r="D2123" s="14">
        <f t="shared" ca="1" si="432"/>
        <v>996623</v>
      </c>
      <c r="E2123" s="1">
        <f t="shared" ca="1" si="433"/>
        <v>130</v>
      </c>
      <c r="F2123" s="1">
        <f t="shared" ca="1" si="434"/>
        <v>104</v>
      </c>
      <c r="G2123" s="1">
        <f t="shared" ca="1" si="435"/>
        <v>1977</v>
      </c>
      <c r="H2123" s="1" t="str">
        <f ca="1">IFERROR(INDEX(Varmeinstallation!B:B,MATCH(INDIRECT($A$1&amp;"L"&amp;A2123)*1,Varmeinstallation!A:A,0)),"Ingen varmeinstallationer")</f>
        <v>Fjernvarme/blokvarme (radiatorsystemer eller varmluftanlæg)</v>
      </c>
      <c r="I2123" s="1" t="str">
        <f ca="1">IFERROR(INDEX(Opvarmningsmiddel!B:B,MATCH(INDIRECT($A$1&amp;"M"&amp;A2123)*1,Opvarmningsmiddel!A:A,0)),"")</f>
        <v/>
      </c>
      <c r="J2123" s="1">
        <f t="shared" ca="1" si="436"/>
        <v>0</v>
      </c>
      <c r="K2123" s="1" t="str">
        <f ca="1">IFERROR(INDEX(Relationstabel!$C$3:$K$10,MATCH(VALUE(INDIRECT($A$1&amp;"L"&amp;A2123)),Relationstabel!$A$3:$A$10,0),MATCH(IFERROR(VALUE(INDIRECT($A$1&amp;"M"&amp;A2123)),0),Relationstabel!$C$1:$K$1,0)),"Ingen varmeinstallationer")</f>
        <v>Fjernvarme/ Blokvarme</v>
      </c>
      <c r="L2123" s="1" t="str">
        <f ca="1">INDEX(Anvendelseskode!B:B,MATCH($E2123,Anvendelseskode!$A:$A,0))</f>
        <v>Række-, kæde-, dobbelthus (lodret adskillelse mellem enhederne)</v>
      </c>
      <c r="M2123" s="1" t="str">
        <f ca="1">INDEX(Anvendelseskode!C:C,MATCH($E2123,Anvendelseskode!$A:$A,0))</f>
        <v>Række-, kæde og dobbelthuse</v>
      </c>
      <c r="N2123" s="1" t="str">
        <f ca="1">INDEX(Anvendelseskode!D:D,MATCH($E2123,Anvendelseskode!$A:$A,0))</f>
        <v>Private husholdninger</v>
      </c>
      <c r="O2123" s="1" t="str">
        <f ca="1">IFERROR(INDEX(SBi!$2:$2,MATCH(G2123,SBi!$1:$1,1)),SBi!$K$2)</f>
        <v>1973-1978</v>
      </c>
      <c r="P2123" s="1">
        <f ca="1">IFERROR(INDEX(SBi!$C$3:$K$28,MATCH(E2123,SBi!$B$3:$B$28,0),MATCH(O2123,SBi!$C$2:$K$2,0)),0)</f>
        <v>112.6</v>
      </c>
      <c r="Q2123" s="19">
        <f t="shared" ca="1" si="437"/>
        <v>11.7104</v>
      </c>
      <c r="R2123" s="19" t="str">
        <f ca="1">IFERROR(INDEX(VpD!$2:$2,MATCH(G2123,VpD!$1:$1,1)),VpD!$I$2)</f>
        <v>1973-1978</v>
      </c>
      <c r="S2123" s="1">
        <f ca="1">IFERROR(INDEX(VpD!$C$3:$I$27,MATCH(E2123,VpD!$B$3:$B$27,0),MATCH(R2123,VpD!$C$2:$I$2,0)),0)</f>
        <v>98</v>
      </c>
      <c r="T2123" s="19">
        <f t="shared" ca="1" si="438"/>
        <v>10.192</v>
      </c>
      <c r="U2123" s="14" t="str">
        <f t="shared" ca="1" si="439"/>
        <v xml:space="preserve">713550.23 </v>
      </c>
      <c r="V2123" s="14" t="str">
        <f t="shared" ca="1" si="440"/>
        <v>6169495.42</v>
      </c>
      <c r="W2123" s="14" t="str">
        <f t="shared" ca="1" si="441"/>
        <v>POINT(713550.23 6169495.42)</v>
      </c>
      <c r="X2123" s="14" t="str">
        <f>IFERROR(INDEX(BygningOmraade!B:B,MATCH(A2123,BygningOmraade!A:A,0)),"")</f>
        <v/>
      </c>
    </row>
    <row r="2124" spans="1:24" s="14" customFormat="1" x14ac:dyDescent="0.25">
      <c r="A2124" s="14">
        <f t="shared" si="429"/>
        <v>2124</v>
      </c>
      <c r="B2124" s="14" t="str">
        <f t="shared" ca="1" si="430"/>
        <v>7e73776e-89a9-4d88-8e03-3ef44ec9a251</v>
      </c>
      <c r="C2124" s="14" t="str">
        <f t="shared" ca="1" si="431"/>
        <v>53ba2f34-5feb-2505-e044-0003ba298018</v>
      </c>
      <c r="D2124" s="14">
        <f t="shared" ca="1" si="432"/>
        <v>2702945</v>
      </c>
      <c r="E2124" s="1">
        <f t="shared" ca="1" si="433"/>
        <v>130</v>
      </c>
      <c r="F2124" s="1">
        <f t="shared" ca="1" si="434"/>
        <v>92</v>
      </c>
      <c r="G2124" s="1">
        <f t="shared" ca="1" si="435"/>
        <v>2008</v>
      </c>
      <c r="H2124" s="1" t="str">
        <f ca="1">IFERROR(INDEX(Varmeinstallation!B:B,MATCH(INDIRECT($A$1&amp;"L"&amp;A2124)*1,Varmeinstallation!A:A,0)),"Ingen varmeinstallationer")</f>
        <v>Centralvarme fra eget anlæg, et-kammer fyr</v>
      </c>
      <c r="I2124" s="1" t="str">
        <f ca="1">IFERROR(INDEX(Opvarmningsmiddel!B:B,MATCH(INDIRECT($A$1&amp;"M"&amp;A2124)*1,Opvarmningsmiddel!A:A,0)),"")</f>
        <v>Naturgas</v>
      </c>
      <c r="J2124" s="1">
        <f t="shared" ca="1" si="436"/>
        <v>90</v>
      </c>
      <c r="K2124" s="1" t="str">
        <f ca="1">IFERROR(INDEX(Relationstabel!$C$3:$K$10,MATCH(VALUE(INDIRECT($A$1&amp;"L"&amp;A2124)),Relationstabel!$A$3:$A$10,0),MATCH(IFERROR(VALUE(INDIRECT($A$1&amp;"M"&amp;A2124)),0),Relationstabel!$C$1:$K$1,0)),"Ingen varmeinstallationer")</f>
        <v>Naturgas</v>
      </c>
      <c r="L2124" s="1" t="str">
        <f ca="1">INDEX(Anvendelseskode!B:B,MATCH($E2124,Anvendelseskode!$A:$A,0))</f>
        <v>Række-, kæde-, dobbelthus (lodret adskillelse mellem enhederne)</v>
      </c>
      <c r="M2124" s="1" t="str">
        <f ca="1">INDEX(Anvendelseskode!C:C,MATCH($E2124,Anvendelseskode!$A:$A,0))</f>
        <v>Række-, kæde og dobbelthuse</v>
      </c>
      <c r="N2124" s="1" t="str">
        <f ca="1">INDEX(Anvendelseskode!D:D,MATCH($E2124,Anvendelseskode!$A:$A,0))</f>
        <v>Private husholdninger</v>
      </c>
      <c r="O2124" s="1" t="str">
        <f ca="1">IFERROR(INDEX(SBi!$2:$2,MATCH(G2124,SBi!$1:$1,1)),SBi!$K$2)</f>
        <v>Efter 2006</v>
      </c>
      <c r="P2124" s="1">
        <f ca="1">IFERROR(INDEX(SBi!$C$3:$K$28,MATCH(E2124,SBi!$B$3:$B$28,0),MATCH(O2124,SBi!$C$2:$K$2,0)),0)</f>
        <v>66.400000000000006</v>
      </c>
      <c r="Q2124" s="19">
        <f t="shared" ca="1" si="437"/>
        <v>6.1088000000000005</v>
      </c>
      <c r="R2124" s="19" t="str">
        <f ca="1">IFERROR(INDEX(VpD!$2:$2,MATCH(G2124,VpD!$1:$1,1)),VpD!$I$2)</f>
        <v>&gt;1998</v>
      </c>
      <c r="S2124" s="1">
        <f ca="1">IFERROR(INDEX(VpD!$C$3:$I$27,MATCH(E2124,VpD!$B$3:$B$27,0),MATCH(R2124,VpD!$C$2:$I$2,0)),0)</f>
        <v>65</v>
      </c>
      <c r="T2124" s="19">
        <f t="shared" ca="1" si="438"/>
        <v>5.98</v>
      </c>
      <c r="U2124" s="14" t="str">
        <f t="shared" ca="1" si="439"/>
        <v xml:space="preserve">712696.33 </v>
      </c>
      <c r="V2124" s="14" t="str">
        <f t="shared" ca="1" si="440"/>
        <v>6168750.39</v>
      </c>
      <c r="W2124" s="14" t="str">
        <f t="shared" ca="1" si="441"/>
        <v>POINT(712696.33 6168750.39)</v>
      </c>
      <c r="X2124" s="14" t="str">
        <f>IFERROR(INDEX(BygningOmraade!B:B,MATCH(A2124,BygningOmraade!A:A,0)),"")</f>
        <v/>
      </c>
    </row>
    <row r="2125" spans="1:24" s="14" customFormat="1" x14ac:dyDescent="0.25">
      <c r="A2125" s="14">
        <f t="shared" si="429"/>
        <v>2125</v>
      </c>
      <c r="B2125" s="14" t="str">
        <f t="shared" ca="1" si="430"/>
        <v>7e800509-928b-4034-a5ec-7d04371096a2</v>
      </c>
      <c r="C2125" s="14" t="str">
        <f t="shared" ca="1" si="431"/>
        <v>0a3f507e-21c7-32b8-e044-0003ba298018</v>
      </c>
      <c r="D2125" s="14">
        <f t="shared" ca="1" si="432"/>
        <v>996955</v>
      </c>
      <c r="E2125" s="1">
        <f t="shared" ca="1" si="433"/>
        <v>130</v>
      </c>
      <c r="F2125" s="1">
        <f t="shared" ca="1" si="434"/>
        <v>109</v>
      </c>
      <c r="G2125" s="1">
        <f t="shared" ca="1" si="435"/>
        <v>1979</v>
      </c>
      <c r="H2125" s="1" t="str">
        <f ca="1">IFERROR(INDEX(Varmeinstallation!B:B,MATCH(INDIRECT($A$1&amp;"L"&amp;A2125)*1,Varmeinstallation!A:A,0)),"Ingen varmeinstallationer")</f>
        <v>Fjernvarme/blokvarme (radiatorsystemer eller varmluftanlæg)</v>
      </c>
      <c r="I2125" s="1" t="str">
        <f ca="1">IFERROR(INDEX(Opvarmningsmiddel!B:B,MATCH(INDIRECT($A$1&amp;"M"&amp;A2125)*1,Opvarmningsmiddel!A:A,0)),"")</f>
        <v/>
      </c>
      <c r="J2125" s="1">
        <f t="shared" ca="1" si="436"/>
        <v>0</v>
      </c>
      <c r="K2125" s="1" t="str">
        <f ca="1">IFERROR(INDEX(Relationstabel!$C$3:$K$10,MATCH(VALUE(INDIRECT($A$1&amp;"L"&amp;A2125)),Relationstabel!$A$3:$A$10,0),MATCH(IFERROR(VALUE(INDIRECT($A$1&amp;"M"&amp;A2125)),0),Relationstabel!$C$1:$K$1,0)),"Ingen varmeinstallationer")</f>
        <v>Fjernvarme/ Blokvarme</v>
      </c>
      <c r="L2125" s="1" t="str">
        <f ca="1">INDEX(Anvendelseskode!B:B,MATCH($E2125,Anvendelseskode!$A:$A,0))</f>
        <v>Række-, kæde-, dobbelthus (lodret adskillelse mellem enhederne)</v>
      </c>
      <c r="M2125" s="1" t="str">
        <f ca="1">INDEX(Anvendelseskode!C:C,MATCH($E2125,Anvendelseskode!$A:$A,0))</f>
        <v>Række-, kæde og dobbelthuse</v>
      </c>
      <c r="N2125" s="1" t="str">
        <f ca="1">INDEX(Anvendelseskode!D:D,MATCH($E2125,Anvendelseskode!$A:$A,0))</f>
        <v>Private husholdninger</v>
      </c>
      <c r="O2125" s="1" t="str">
        <f ca="1">IFERROR(INDEX(SBi!$2:$2,MATCH(G2125,SBi!$1:$1,1)),SBi!$K$2)</f>
        <v>1979-1998</v>
      </c>
      <c r="P2125" s="1">
        <f ca="1">IFERROR(INDEX(SBi!$C$3:$K$28,MATCH(E2125,SBi!$B$3:$B$28,0),MATCH(O2125,SBi!$C$2:$K$2,0)),0)</f>
        <v>96.8</v>
      </c>
      <c r="Q2125" s="19">
        <f t="shared" ca="1" si="437"/>
        <v>10.5512</v>
      </c>
      <c r="R2125" s="19" t="str">
        <f ca="1">IFERROR(INDEX(VpD!$2:$2,MATCH(G2125,VpD!$1:$1,1)),VpD!$I$2)</f>
        <v>1979-1998</v>
      </c>
      <c r="S2125" s="1">
        <f ca="1">IFERROR(INDEX(VpD!$C$3:$I$27,MATCH(E2125,VpD!$B$3:$B$27,0),MATCH(R2125,VpD!$C$2:$I$2,0)),0)</f>
        <v>74</v>
      </c>
      <c r="T2125" s="19">
        <f t="shared" ca="1" si="438"/>
        <v>8.0660000000000007</v>
      </c>
      <c r="U2125" s="14" t="str">
        <f t="shared" ca="1" si="439"/>
        <v xml:space="preserve">713614.32 </v>
      </c>
      <c r="V2125" s="14" t="str">
        <f t="shared" ca="1" si="440"/>
        <v>6169728.59</v>
      </c>
      <c r="W2125" s="14" t="str">
        <f t="shared" ca="1" si="441"/>
        <v>POINT(713614.32 6169728.59)</v>
      </c>
      <c r="X2125" s="14" t="str">
        <f>IFERROR(INDEX(BygningOmraade!B:B,MATCH(A2125,BygningOmraade!A:A,0)),"")</f>
        <v/>
      </c>
    </row>
    <row r="2126" spans="1:24" s="14" customFormat="1" x14ac:dyDescent="0.25">
      <c r="A2126" s="14">
        <f t="shared" si="429"/>
        <v>2126</v>
      </c>
      <c r="B2126" s="14" t="str">
        <f t="shared" ca="1" si="430"/>
        <v>7e8b9244-3c2d-4ba0-998c-292fbb8435bf</v>
      </c>
      <c r="C2126" s="14" t="str">
        <f t="shared" ca="1" si="431"/>
        <v>0a3f507e-179e-32b8-e044-0003ba298018</v>
      </c>
      <c r="D2126" s="14">
        <f t="shared" ca="1" si="432"/>
        <v>996875</v>
      </c>
      <c r="E2126" s="1">
        <f t="shared" ca="1" si="433"/>
        <v>120</v>
      </c>
      <c r="F2126" s="1">
        <f t="shared" ca="1" si="434"/>
        <v>130</v>
      </c>
      <c r="G2126" s="1">
        <f t="shared" ca="1" si="435"/>
        <v>1967</v>
      </c>
      <c r="H2126" s="1" t="str">
        <f ca="1">IFERROR(INDEX(Varmeinstallation!B:B,MATCH(INDIRECT($A$1&amp;"L"&amp;A2126)*1,Varmeinstallation!A:A,0)),"Ingen varmeinstallationer")</f>
        <v>Centralvarme fra eget anlæg, et-kammer fyr</v>
      </c>
      <c r="I2126" s="1" t="str">
        <f ca="1">IFERROR(INDEX(Opvarmningsmiddel!B:B,MATCH(INDIRECT($A$1&amp;"M"&amp;A2126)*1,Opvarmningsmiddel!A:A,0)),"")</f>
        <v>Flydende brændsel (olie, petroleum, flaskegas m.m.)</v>
      </c>
      <c r="J2126" s="1">
        <f t="shared" ca="1" si="436"/>
        <v>0</v>
      </c>
      <c r="K2126" s="1" t="str">
        <f ca="1">IFERROR(INDEX(Relationstabel!$C$3:$K$10,MATCH(VALUE(INDIRECT($A$1&amp;"L"&amp;A2126)),Relationstabel!$A$3:$A$10,0),MATCH(IFERROR(VALUE(INDIRECT($A$1&amp;"M"&amp;A2126)),0),Relationstabel!$C$1:$K$1,0)),"Ingen varmeinstallationer")</f>
        <v>Olie</v>
      </c>
      <c r="L2126" s="1" t="str">
        <f ca="1">INDEX(Anvendelseskode!B:B,MATCH($E2126,Anvendelseskode!$A:$A,0))</f>
        <v>Fritliggende enfamilieshus (parcelhus)</v>
      </c>
      <c r="M2126" s="1" t="str">
        <f ca="1">INDEX(Anvendelseskode!C:C,MATCH($E2126,Anvendelseskode!$A:$A,0))</f>
        <v>Parcelhuse</v>
      </c>
      <c r="N2126" s="1" t="str">
        <f ca="1">INDEX(Anvendelseskode!D:D,MATCH($E2126,Anvendelseskode!$A:$A,0))</f>
        <v>Private husholdninger</v>
      </c>
      <c r="O2126" s="1" t="str">
        <f ca="1">IFERROR(INDEX(SBi!$2:$2,MATCH(G2126,SBi!$1:$1,1)),SBi!$K$2)</f>
        <v>1961-1972</v>
      </c>
      <c r="P2126" s="1">
        <f ca="1">IFERROR(INDEX(SBi!$C$3:$K$28,MATCH(E2126,SBi!$B$3:$B$28,0),MATCH(O2126,SBi!$C$2:$K$2,0)),0)</f>
        <v>134.30000000000001</v>
      </c>
      <c r="Q2126" s="19">
        <f t="shared" ca="1" si="437"/>
        <v>17.459</v>
      </c>
      <c r="R2126" s="19" t="str">
        <f ca="1">IFERROR(INDEX(VpD!$2:$2,MATCH(G2126,VpD!$1:$1,1)),VpD!$I$2)</f>
        <v>1961-1972</v>
      </c>
      <c r="S2126" s="1">
        <f ca="1">IFERROR(INDEX(VpD!$C$3:$I$27,MATCH(E2126,VpD!$B$3:$B$27,0),MATCH(R2126,VpD!$C$2:$I$2,0)),0)</f>
        <v>143</v>
      </c>
      <c r="T2126" s="19">
        <f t="shared" ca="1" si="438"/>
        <v>18.59</v>
      </c>
      <c r="U2126" s="14" t="str">
        <f t="shared" ca="1" si="439"/>
        <v xml:space="preserve">713661.25 </v>
      </c>
      <c r="V2126" s="14" t="str">
        <f t="shared" ca="1" si="440"/>
        <v>6168880.64</v>
      </c>
      <c r="W2126" s="14" t="str">
        <f t="shared" ca="1" si="441"/>
        <v>POINT(713661.25 6168880.64)</v>
      </c>
      <c r="X2126" s="14" t="str">
        <f>IFERROR(INDEX(BygningOmraade!B:B,MATCH(A2126,BygningOmraade!A:A,0)),"")</f>
        <v/>
      </c>
    </row>
    <row r="2127" spans="1:24" s="14" customFormat="1" x14ac:dyDescent="0.25">
      <c r="A2127" s="14">
        <f t="shared" si="429"/>
        <v>2127</v>
      </c>
      <c r="B2127" s="14" t="str">
        <f t="shared" ca="1" si="430"/>
        <v>7e98b5e2-6629-4927-8058-0b8d42aa2f8d</v>
      </c>
      <c r="C2127" s="14" t="str">
        <f t="shared" ca="1" si="431"/>
        <v>0a3f507e-14df-32b8-e044-0003ba298018</v>
      </c>
      <c r="D2127" s="14">
        <f t="shared" ca="1" si="432"/>
        <v>993629</v>
      </c>
      <c r="E2127" s="1">
        <f t="shared" ca="1" si="433"/>
        <v>140</v>
      </c>
      <c r="F2127" s="1">
        <f t="shared" ca="1" si="434"/>
        <v>2025</v>
      </c>
      <c r="G2127" s="1">
        <f t="shared" ca="1" si="435"/>
        <v>1964</v>
      </c>
      <c r="H2127" s="1" t="str">
        <f ca="1">IFERROR(INDEX(Varmeinstallation!B:B,MATCH(INDIRECT($A$1&amp;"L"&amp;A2127)*1,Varmeinstallation!A:A,0)),"Ingen varmeinstallationer")</f>
        <v>Fjernvarme/blokvarme (radiatorsystemer eller varmluftanlæg)</v>
      </c>
      <c r="I2127" s="1" t="str">
        <f ca="1">IFERROR(INDEX(Opvarmningsmiddel!B:B,MATCH(INDIRECT($A$1&amp;"M"&amp;A2127)*1,Opvarmningsmiddel!A:A,0)),"")</f>
        <v/>
      </c>
      <c r="J2127" s="1">
        <f t="shared" ca="1" si="436"/>
        <v>0</v>
      </c>
      <c r="K2127" s="1" t="str">
        <f ca="1">IFERROR(INDEX(Relationstabel!$C$3:$K$10,MATCH(VALUE(INDIRECT($A$1&amp;"L"&amp;A2127)),Relationstabel!$A$3:$A$10,0),MATCH(IFERROR(VALUE(INDIRECT($A$1&amp;"M"&amp;A2127)),0),Relationstabel!$C$1:$K$1,0)),"Ingen varmeinstallationer")</f>
        <v>Fjernvarme/ Blokvarme</v>
      </c>
      <c r="L2127" s="1" t="str">
        <f ca="1">INDEX(Anvendelseskode!B:B,MATCH($E2127,Anvendelseskode!$A:$A,0))</f>
        <v>Etageboligbebyggelse</v>
      </c>
      <c r="M2127" s="1" t="str">
        <f ca="1">INDEX(Anvendelseskode!C:C,MATCH($E2127,Anvendelseskode!$A:$A,0))</f>
        <v>Etageboligbebyggelse</v>
      </c>
      <c r="N2127" s="1" t="str">
        <f ca="1">INDEX(Anvendelseskode!D:D,MATCH($E2127,Anvendelseskode!$A:$A,0))</f>
        <v>Private husholdninger</v>
      </c>
      <c r="O2127" s="1" t="str">
        <f ca="1">IFERROR(INDEX(SBi!$2:$2,MATCH(G2127,SBi!$1:$1,1)),SBi!$K$2)</f>
        <v>1961-1972</v>
      </c>
      <c r="P2127" s="1">
        <f ca="1">IFERROR(INDEX(SBi!$C$3:$K$28,MATCH(E2127,SBi!$B$3:$B$28,0),MATCH(O2127,SBi!$C$2:$K$2,0)),0)</f>
        <v>132.30000000000001</v>
      </c>
      <c r="Q2127" s="19">
        <f t="shared" ca="1" si="437"/>
        <v>267.90750000000003</v>
      </c>
      <c r="R2127" s="19" t="str">
        <f ca="1">IFERROR(INDEX(VpD!$2:$2,MATCH(G2127,VpD!$1:$1,1)),VpD!$I$2)</f>
        <v>1961-1972</v>
      </c>
      <c r="S2127" s="1">
        <f ca="1">IFERROR(INDEX(VpD!$C$3:$I$27,MATCH(E2127,VpD!$B$3:$B$27,0),MATCH(R2127,VpD!$C$2:$I$2,0)),0)</f>
        <v>126</v>
      </c>
      <c r="T2127" s="19">
        <f t="shared" ca="1" si="438"/>
        <v>255.15</v>
      </c>
      <c r="U2127" s="14" t="str">
        <f t="shared" ca="1" si="439"/>
        <v xml:space="preserve">710982.81 </v>
      </c>
      <c r="V2127" s="14" t="str">
        <f t="shared" ca="1" si="440"/>
        <v>6172740.3</v>
      </c>
      <c r="W2127" s="14" t="str">
        <f t="shared" ca="1" si="441"/>
        <v>POINT(710982.81 6172740.3)</v>
      </c>
      <c r="X2127" s="14" t="str">
        <f>IFERROR(INDEX(BygningOmraade!B:B,MATCH(A2127,BygningOmraade!A:A,0)),"")</f>
        <v/>
      </c>
    </row>
    <row r="2128" spans="1:24" s="14" customFormat="1" x14ac:dyDescent="0.25">
      <c r="A2128" s="14">
        <f t="shared" si="429"/>
        <v>2128</v>
      </c>
      <c r="B2128" s="14" t="str">
        <f t="shared" ca="1" si="430"/>
        <v>7ea52999-6786-4274-b26f-c7040ce94b6c</v>
      </c>
      <c r="C2128" s="14" t="str">
        <f t="shared" ca="1" si="431"/>
        <v>0a3f507e-1910-32b8-e044-0003ba298018</v>
      </c>
      <c r="D2128" s="14">
        <f t="shared" ca="1" si="432"/>
        <v>994121</v>
      </c>
      <c r="E2128" s="1">
        <f t="shared" ca="1" si="433"/>
        <v>120</v>
      </c>
      <c r="F2128" s="1">
        <f t="shared" ca="1" si="434"/>
        <v>154</v>
      </c>
      <c r="G2128" s="1">
        <f t="shared" ca="1" si="435"/>
        <v>1969</v>
      </c>
      <c r="H2128" s="1" t="str">
        <f ca="1">IFERROR(INDEX(Varmeinstallation!B:B,MATCH(INDIRECT($A$1&amp;"L"&amp;A2128)*1,Varmeinstallation!A:A,0)),"Ingen varmeinstallationer")</f>
        <v>Fjernvarme/blokvarme (radiatorsystemer eller varmluftanlæg)</v>
      </c>
      <c r="I2128" s="1" t="str">
        <f ca="1">IFERROR(INDEX(Opvarmningsmiddel!B:B,MATCH(INDIRECT($A$1&amp;"M"&amp;A2128)*1,Opvarmningsmiddel!A:A,0)),"")</f>
        <v/>
      </c>
      <c r="J2128" s="1">
        <f t="shared" ca="1" si="436"/>
        <v>0</v>
      </c>
      <c r="K2128" s="1" t="str">
        <f ca="1">IFERROR(INDEX(Relationstabel!$C$3:$K$10,MATCH(VALUE(INDIRECT($A$1&amp;"L"&amp;A2128)),Relationstabel!$A$3:$A$10,0),MATCH(IFERROR(VALUE(INDIRECT($A$1&amp;"M"&amp;A2128)),0),Relationstabel!$C$1:$K$1,0)),"Ingen varmeinstallationer")</f>
        <v>Fjernvarme/ Blokvarme</v>
      </c>
      <c r="L2128" s="1" t="str">
        <f ca="1">INDEX(Anvendelseskode!B:B,MATCH($E2128,Anvendelseskode!$A:$A,0))</f>
        <v>Fritliggende enfamilieshus (parcelhus)</v>
      </c>
      <c r="M2128" s="1" t="str">
        <f ca="1">INDEX(Anvendelseskode!C:C,MATCH($E2128,Anvendelseskode!$A:$A,0))</f>
        <v>Parcelhuse</v>
      </c>
      <c r="N2128" s="1" t="str">
        <f ca="1">INDEX(Anvendelseskode!D:D,MATCH($E2128,Anvendelseskode!$A:$A,0))</f>
        <v>Private husholdninger</v>
      </c>
      <c r="O2128" s="1" t="str">
        <f ca="1">IFERROR(INDEX(SBi!$2:$2,MATCH(G2128,SBi!$1:$1,1)),SBi!$K$2)</f>
        <v>1961-1972</v>
      </c>
      <c r="P2128" s="1">
        <f ca="1">IFERROR(INDEX(SBi!$C$3:$K$28,MATCH(E2128,SBi!$B$3:$B$28,0),MATCH(O2128,SBi!$C$2:$K$2,0)),0)</f>
        <v>134.30000000000001</v>
      </c>
      <c r="Q2128" s="19">
        <f t="shared" ca="1" si="437"/>
        <v>20.682200000000002</v>
      </c>
      <c r="R2128" s="19" t="str">
        <f ca="1">IFERROR(INDEX(VpD!$2:$2,MATCH(G2128,VpD!$1:$1,1)),VpD!$I$2)</f>
        <v>1961-1972</v>
      </c>
      <c r="S2128" s="1">
        <f ca="1">IFERROR(INDEX(VpD!$C$3:$I$27,MATCH(E2128,VpD!$B$3:$B$27,0),MATCH(R2128,VpD!$C$2:$I$2,0)),0)</f>
        <v>143</v>
      </c>
      <c r="T2128" s="19">
        <f t="shared" ca="1" si="438"/>
        <v>22.021999999999998</v>
      </c>
      <c r="U2128" s="14" t="str">
        <f t="shared" ca="1" si="439"/>
        <v xml:space="preserve">711456.89 </v>
      </c>
      <c r="V2128" s="14" t="str">
        <f t="shared" ca="1" si="440"/>
        <v>6172229.8</v>
      </c>
      <c r="W2128" s="14" t="str">
        <f t="shared" ca="1" si="441"/>
        <v>POINT(711456.89 6172229.8)</v>
      </c>
      <c r="X2128" s="14" t="str">
        <f>IFERROR(INDEX(BygningOmraade!B:B,MATCH(A2128,BygningOmraade!A:A,0)),"")</f>
        <v/>
      </c>
    </row>
    <row r="2129" spans="1:24" s="14" customFormat="1" x14ac:dyDescent="0.25">
      <c r="A2129" s="14">
        <f t="shared" si="429"/>
        <v>2129</v>
      </c>
      <c r="B2129" s="14" t="str">
        <f t="shared" ca="1" si="430"/>
        <v>7ea60b1d-2048-44f8-8a3e-aefd2f3f3fa3</v>
      </c>
      <c r="C2129" s="14" t="str">
        <f t="shared" ca="1" si="431"/>
        <v>0a3f507e-1e36-32b8-e044-0003ba298018</v>
      </c>
      <c r="D2129" s="14">
        <f t="shared" ca="1" si="432"/>
        <v>994660</v>
      </c>
      <c r="E2129" s="1">
        <f t="shared" ca="1" si="433"/>
        <v>120</v>
      </c>
      <c r="F2129" s="1">
        <f t="shared" ca="1" si="434"/>
        <v>135</v>
      </c>
      <c r="G2129" s="1">
        <f t="shared" ca="1" si="435"/>
        <v>1981</v>
      </c>
      <c r="H2129" s="1" t="str">
        <f ca="1">IFERROR(INDEX(Varmeinstallation!B:B,MATCH(INDIRECT($A$1&amp;"L"&amp;A2129)*1,Varmeinstallation!A:A,0)),"Ingen varmeinstallationer")</f>
        <v>Centralvarme fra eget anlæg, et-kammer fyr</v>
      </c>
      <c r="I2129" s="1" t="str">
        <f ca="1">IFERROR(INDEX(Opvarmningsmiddel!B:B,MATCH(INDIRECT($A$1&amp;"M"&amp;A2129)*1,Opvarmningsmiddel!A:A,0)),"")</f>
        <v>Naturgas</v>
      </c>
      <c r="J2129" s="1">
        <f t="shared" ca="1" si="436"/>
        <v>2</v>
      </c>
      <c r="K2129" s="1" t="str">
        <f ca="1">IFERROR(INDEX(Relationstabel!$C$3:$K$10,MATCH(VALUE(INDIRECT($A$1&amp;"L"&amp;A2129)),Relationstabel!$A$3:$A$10,0),MATCH(IFERROR(VALUE(INDIRECT($A$1&amp;"M"&amp;A2129)),0),Relationstabel!$C$1:$K$1,0)),"Ingen varmeinstallationer")</f>
        <v>Naturgas</v>
      </c>
      <c r="L2129" s="1" t="str">
        <f ca="1">INDEX(Anvendelseskode!B:B,MATCH($E2129,Anvendelseskode!$A:$A,0))</f>
        <v>Fritliggende enfamilieshus (parcelhus)</v>
      </c>
      <c r="M2129" s="1" t="str">
        <f ca="1">INDEX(Anvendelseskode!C:C,MATCH($E2129,Anvendelseskode!$A:$A,0))</f>
        <v>Parcelhuse</v>
      </c>
      <c r="N2129" s="1" t="str">
        <f ca="1">INDEX(Anvendelseskode!D:D,MATCH($E2129,Anvendelseskode!$A:$A,0))</f>
        <v>Private husholdninger</v>
      </c>
      <c r="O2129" s="1" t="str">
        <f ca="1">IFERROR(INDEX(SBi!$2:$2,MATCH(G2129,SBi!$1:$1,1)),SBi!$K$2)</f>
        <v>1979-1998</v>
      </c>
      <c r="P2129" s="1">
        <f ca="1">IFERROR(INDEX(SBi!$C$3:$K$28,MATCH(E2129,SBi!$B$3:$B$28,0),MATCH(O2129,SBi!$C$2:$K$2,0)),0)</f>
        <v>105.4</v>
      </c>
      <c r="Q2129" s="19">
        <f t="shared" ca="1" si="437"/>
        <v>14.228999999999999</v>
      </c>
      <c r="R2129" s="19" t="str">
        <f ca="1">IFERROR(INDEX(VpD!$2:$2,MATCH(G2129,VpD!$1:$1,1)),VpD!$I$2)</f>
        <v>1979-1998</v>
      </c>
      <c r="S2129" s="1">
        <f ca="1">IFERROR(INDEX(VpD!$C$3:$I$27,MATCH(E2129,VpD!$B$3:$B$27,0),MATCH(R2129,VpD!$C$2:$I$2,0)),0)</f>
        <v>90</v>
      </c>
      <c r="T2129" s="19">
        <f t="shared" ca="1" si="438"/>
        <v>12.15</v>
      </c>
      <c r="U2129" s="14" t="str">
        <f t="shared" ca="1" si="439"/>
        <v xml:space="preserve">711673.26 </v>
      </c>
      <c r="V2129" s="14" t="str">
        <f t="shared" ca="1" si="440"/>
        <v>6171583.15</v>
      </c>
      <c r="W2129" s="14" t="str">
        <f t="shared" ca="1" si="441"/>
        <v>POINT(711673.26 6171583.15)</v>
      </c>
      <c r="X2129" s="14" t="str">
        <f>IFERROR(INDEX(BygningOmraade!B:B,MATCH(A2129,BygningOmraade!A:A,0)),"")</f>
        <v/>
      </c>
    </row>
    <row r="2130" spans="1:24" s="14" customFormat="1" x14ac:dyDescent="0.25">
      <c r="A2130" s="14">
        <f t="shared" si="429"/>
        <v>2130</v>
      </c>
      <c r="B2130" s="14" t="str">
        <f t="shared" ca="1" si="430"/>
        <v>7eb4d21e-f9e9-4237-bbff-671260853372</v>
      </c>
      <c r="C2130" s="14" t="str">
        <f t="shared" ca="1" si="431"/>
        <v>0a3f507e-23ea-32b8-e044-0003ba298018</v>
      </c>
      <c r="D2130" s="14">
        <f t="shared" ca="1" si="432"/>
        <v>996239</v>
      </c>
      <c r="E2130" s="1">
        <f t="shared" ca="1" si="433"/>
        <v>120</v>
      </c>
      <c r="F2130" s="1">
        <f t="shared" ca="1" si="434"/>
        <v>153</v>
      </c>
      <c r="G2130" s="1">
        <f t="shared" ca="1" si="435"/>
        <v>1978</v>
      </c>
      <c r="H2130" s="1" t="str">
        <f ca="1">IFERROR(INDEX(Varmeinstallation!B:B,MATCH(INDIRECT($A$1&amp;"L"&amp;A2130)*1,Varmeinstallation!A:A,0)),"Ingen varmeinstallationer")</f>
        <v>Centralvarme fra eget anlæg, et-kammer fyr</v>
      </c>
      <c r="I2130" s="1" t="str">
        <f ca="1">IFERROR(INDEX(Opvarmningsmiddel!B:B,MATCH(INDIRECT($A$1&amp;"M"&amp;A2130)*1,Opvarmningsmiddel!A:A,0)),"")</f>
        <v>Naturgas</v>
      </c>
      <c r="J2130" s="1">
        <f t="shared" ca="1" si="436"/>
        <v>0</v>
      </c>
      <c r="K2130" s="1" t="str">
        <f ca="1">IFERROR(INDEX(Relationstabel!$C$3:$K$10,MATCH(VALUE(INDIRECT($A$1&amp;"L"&amp;A2130)),Relationstabel!$A$3:$A$10,0),MATCH(IFERROR(VALUE(INDIRECT($A$1&amp;"M"&amp;A2130)),0),Relationstabel!$C$1:$K$1,0)),"Ingen varmeinstallationer")</f>
        <v>Naturgas</v>
      </c>
      <c r="L2130" s="1" t="str">
        <f ca="1">INDEX(Anvendelseskode!B:B,MATCH($E2130,Anvendelseskode!$A:$A,0))</f>
        <v>Fritliggende enfamilieshus (parcelhus)</v>
      </c>
      <c r="M2130" s="1" t="str">
        <f ca="1">INDEX(Anvendelseskode!C:C,MATCH($E2130,Anvendelseskode!$A:$A,0))</f>
        <v>Parcelhuse</v>
      </c>
      <c r="N2130" s="1" t="str">
        <f ca="1">INDEX(Anvendelseskode!D:D,MATCH($E2130,Anvendelseskode!$A:$A,0))</f>
        <v>Private husholdninger</v>
      </c>
      <c r="O2130" s="1" t="str">
        <f ca="1">IFERROR(INDEX(SBi!$2:$2,MATCH(G2130,SBi!$1:$1,1)),SBi!$K$2)</f>
        <v>1973-1978</v>
      </c>
      <c r="P2130" s="1">
        <f ca="1">IFERROR(INDEX(SBi!$C$3:$K$28,MATCH(E2130,SBi!$B$3:$B$28,0),MATCH(O2130,SBi!$C$2:$K$2,0)),0)</f>
        <v>119.8</v>
      </c>
      <c r="Q2130" s="19">
        <f t="shared" ca="1" si="437"/>
        <v>18.329399999999996</v>
      </c>
      <c r="R2130" s="19" t="str">
        <f ca="1">IFERROR(INDEX(VpD!$2:$2,MATCH(G2130,VpD!$1:$1,1)),VpD!$I$2)</f>
        <v>1973-1978</v>
      </c>
      <c r="S2130" s="1">
        <f ca="1">IFERROR(INDEX(VpD!$C$3:$I$27,MATCH(E2130,VpD!$B$3:$B$27,0),MATCH(R2130,VpD!$C$2:$I$2,0)),0)</f>
        <v>117</v>
      </c>
      <c r="T2130" s="19">
        <f t="shared" ca="1" si="438"/>
        <v>17.901</v>
      </c>
      <c r="U2130" s="14" t="str">
        <f t="shared" ca="1" si="439"/>
        <v xml:space="preserve">713022.56 </v>
      </c>
      <c r="V2130" s="14" t="str">
        <f t="shared" ca="1" si="440"/>
        <v>6168398.47</v>
      </c>
      <c r="W2130" s="14" t="str">
        <f t="shared" ca="1" si="441"/>
        <v>POINT(713022.56 6168398.47)</v>
      </c>
      <c r="X2130" s="14" t="str">
        <f>IFERROR(INDEX(BygningOmraade!B:B,MATCH(A2130,BygningOmraade!A:A,0)),"")</f>
        <v/>
      </c>
    </row>
    <row r="2131" spans="1:24" s="14" customFormat="1" x14ac:dyDescent="0.25">
      <c r="A2131" s="14">
        <f t="shared" si="429"/>
        <v>2131</v>
      </c>
      <c r="B2131" s="14" t="str">
        <f t="shared" ca="1" si="430"/>
        <v>7eb742ec-d4a7-4ab7-b617-80f05c31f821</v>
      </c>
      <c r="C2131" s="14" t="str">
        <f t="shared" ca="1" si="431"/>
        <v>0a3f507e-1e63-32b8-e044-0003ba298018</v>
      </c>
      <c r="D2131" s="14">
        <f t="shared" ca="1" si="432"/>
        <v>994390</v>
      </c>
      <c r="E2131" s="1">
        <f t="shared" ca="1" si="433"/>
        <v>120</v>
      </c>
      <c r="F2131" s="1">
        <f t="shared" ca="1" si="434"/>
        <v>143</v>
      </c>
      <c r="G2131" s="1">
        <f t="shared" ca="1" si="435"/>
        <v>1972</v>
      </c>
      <c r="H2131" s="1" t="str">
        <f ca="1">IFERROR(INDEX(Varmeinstallation!B:B,MATCH(INDIRECT($A$1&amp;"L"&amp;A2131)*1,Varmeinstallation!A:A,0)),"Ingen varmeinstallationer")</f>
        <v>Centralvarme fra eget anlæg, et-kammer fyr</v>
      </c>
      <c r="I2131" s="1" t="str">
        <f ca="1">IFERROR(INDEX(Opvarmningsmiddel!B:B,MATCH(INDIRECT($A$1&amp;"M"&amp;A2131)*1,Opvarmningsmiddel!A:A,0)),"")</f>
        <v>Naturgas</v>
      </c>
      <c r="J2131" s="1">
        <f t="shared" ca="1" si="436"/>
        <v>90</v>
      </c>
      <c r="K2131" s="1" t="str">
        <f ca="1">IFERROR(INDEX(Relationstabel!$C$3:$K$10,MATCH(VALUE(INDIRECT($A$1&amp;"L"&amp;A2131)),Relationstabel!$A$3:$A$10,0),MATCH(IFERROR(VALUE(INDIRECT($A$1&amp;"M"&amp;A2131)),0),Relationstabel!$C$1:$K$1,0)),"Ingen varmeinstallationer")</f>
        <v>Naturgas</v>
      </c>
      <c r="L2131" s="1" t="str">
        <f ca="1">INDEX(Anvendelseskode!B:B,MATCH($E2131,Anvendelseskode!$A:$A,0))</f>
        <v>Fritliggende enfamilieshus (parcelhus)</v>
      </c>
      <c r="M2131" s="1" t="str">
        <f ca="1">INDEX(Anvendelseskode!C:C,MATCH($E2131,Anvendelseskode!$A:$A,0))</f>
        <v>Parcelhuse</v>
      </c>
      <c r="N2131" s="1" t="str">
        <f ca="1">INDEX(Anvendelseskode!D:D,MATCH($E2131,Anvendelseskode!$A:$A,0))</f>
        <v>Private husholdninger</v>
      </c>
      <c r="O2131" s="1" t="str">
        <f ca="1">IFERROR(INDEX(SBi!$2:$2,MATCH(G2131,SBi!$1:$1,1)),SBi!$K$2)</f>
        <v>1961-1972</v>
      </c>
      <c r="P2131" s="1">
        <f ca="1">IFERROR(INDEX(SBi!$C$3:$K$28,MATCH(E2131,SBi!$B$3:$B$28,0),MATCH(O2131,SBi!$C$2:$K$2,0)),0)</f>
        <v>134.30000000000001</v>
      </c>
      <c r="Q2131" s="19">
        <f t="shared" ca="1" si="437"/>
        <v>19.204900000000002</v>
      </c>
      <c r="R2131" s="19" t="str">
        <f ca="1">IFERROR(INDEX(VpD!$2:$2,MATCH(G2131,VpD!$1:$1,1)),VpD!$I$2)</f>
        <v>1961-1972</v>
      </c>
      <c r="S2131" s="1">
        <f ca="1">IFERROR(INDEX(VpD!$C$3:$I$27,MATCH(E2131,VpD!$B$3:$B$27,0),MATCH(R2131,VpD!$C$2:$I$2,0)),0)</f>
        <v>143</v>
      </c>
      <c r="T2131" s="19">
        <f t="shared" ca="1" si="438"/>
        <v>20.449000000000002</v>
      </c>
      <c r="U2131" s="14" t="str">
        <f t="shared" ca="1" si="439"/>
        <v xml:space="preserve">711565.52 </v>
      </c>
      <c r="V2131" s="14" t="str">
        <f t="shared" ca="1" si="440"/>
        <v>6171844.2</v>
      </c>
      <c r="W2131" s="14" t="str">
        <f t="shared" ca="1" si="441"/>
        <v>POINT(711565.52 6171844.2)</v>
      </c>
      <c r="X2131" s="14" t="str">
        <f>IFERROR(INDEX(BygningOmraade!B:B,MATCH(A2131,BygningOmraade!A:A,0)),"")</f>
        <v/>
      </c>
    </row>
    <row r="2132" spans="1:24" s="14" customFormat="1" x14ac:dyDescent="0.25">
      <c r="A2132" s="14">
        <f t="shared" si="429"/>
        <v>2132</v>
      </c>
      <c r="B2132" s="14" t="str">
        <f t="shared" ca="1" si="430"/>
        <v>7ec9a7ab-26f2-4287-adec-ae01dcc7de0c</v>
      </c>
      <c r="C2132" s="14" t="str">
        <f t="shared" ca="1" si="431"/>
        <v>0a3f507e-23b3-32b8-e044-0003ba298018</v>
      </c>
      <c r="D2132" s="14">
        <f t="shared" ca="1" si="432"/>
        <v>996870</v>
      </c>
      <c r="E2132" s="1">
        <f t="shared" ca="1" si="433"/>
        <v>120</v>
      </c>
      <c r="F2132" s="1">
        <f t="shared" ca="1" si="434"/>
        <v>138</v>
      </c>
      <c r="G2132" s="1">
        <f t="shared" ca="1" si="435"/>
        <v>1984</v>
      </c>
      <c r="H2132" s="1" t="str">
        <f ca="1">IFERROR(INDEX(Varmeinstallation!B:B,MATCH(INDIRECT($A$1&amp;"L"&amp;A2132)*1,Varmeinstallation!A:A,0)),"Ingen varmeinstallationer")</f>
        <v>Elovne, elpaneler</v>
      </c>
      <c r="I2132" s="1" t="str">
        <f ca="1">IFERROR(INDEX(Opvarmningsmiddel!B:B,MATCH(INDIRECT($A$1&amp;"M"&amp;A2132)*1,Opvarmningsmiddel!A:A,0)),"")</f>
        <v>Elektricitet</v>
      </c>
      <c r="J2132" s="1">
        <f t="shared" ca="1" si="436"/>
        <v>2</v>
      </c>
      <c r="K2132" s="1" t="str">
        <f ca="1">IFERROR(INDEX(Relationstabel!$C$3:$K$10,MATCH(VALUE(INDIRECT($A$1&amp;"L"&amp;A2132)),Relationstabel!$A$3:$A$10,0),MATCH(IFERROR(VALUE(INDIRECT($A$1&amp;"M"&amp;A2132)),0),Relationstabel!$C$1:$K$1,0)),"Ingen varmeinstallationer")</f>
        <v>Elvarme</v>
      </c>
      <c r="L2132" s="1" t="str">
        <f ca="1">INDEX(Anvendelseskode!B:B,MATCH($E2132,Anvendelseskode!$A:$A,0))</f>
        <v>Fritliggende enfamilieshus (parcelhus)</v>
      </c>
      <c r="M2132" s="1" t="str">
        <f ca="1">INDEX(Anvendelseskode!C:C,MATCH($E2132,Anvendelseskode!$A:$A,0))</f>
        <v>Parcelhuse</v>
      </c>
      <c r="N2132" s="1" t="str">
        <f ca="1">INDEX(Anvendelseskode!D:D,MATCH($E2132,Anvendelseskode!$A:$A,0))</f>
        <v>Private husholdninger</v>
      </c>
      <c r="O2132" s="1" t="str">
        <f ca="1">IFERROR(INDEX(SBi!$2:$2,MATCH(G2132,SBi!$1:$1,1)),SBi!$K$2)</f>
        <v>1979-1998</v>
      </c>
      <c r="P2132" s="1">
        <f ca="1">IFERROR(INDEX(SBi!$C$3:$K$28,MATCH(E2132,SBi!$B$3:$B$28,0),MATCH(O2132,SBi!$C$2:$K$2,0)),0)</f>
        <v>105.4</v>
      </c>
      <c r="Q2132" s="19">
        <f t="shared" ca="1" si="437"/>
        <v>14.545200000000001</v>
      </c>
      <c r="R2132" s="19" t="str">
        <f ca="1">IFERROR(INDEX(VpD!$2:$2,MATCH(G2132,VpD!$1:$1,1)),VpD!$I$2)</f>
        <v>1979-1998</v>
      </c>
      <c r="S2132" s="1">
        <f ca="1">IFERROR(INDEX(VpD!$C$3:$I$27,MATCH(E2132,VpD!$B$3:$B$27,0),MATCH(R2132,VpD!$C$2:$I$2,0)),0)</f>
        <v>90</v>
      </c>
      <c r="T2132" s="19">
        <f t="shared" ca="1" si="438"/>
        <v>12.42</v>
      </c>
      <c r="U2132" s="14" t="str">
        <f t="shared" ca="1" si="439"/>
        <v xml:space="preserve">713676.26 </v>
      </c>
      <c r="V2132" s="14" t="str">
        <f t="shared" ca="1" si="440"/>
        <v>6168625.18</v>
      </c>
      <c r="W2132" s="14" t="str">
        <f t="shared" ca="1" si="441"/>
        <v>POINT(713676.26 6168625.18)</v>
      </c>
      <c r="X2132" s="14" t="str">
        <f>IFERROR(INDEX(BygningOmraade!B:B,MATCH(A2132,BygningOmraade!A:A,0)),"")</f>
        <v/>
      </c>
    </row>
    <row r="2133" spans="1:24" s="14" customFormat="1" x14ac:dyDescent="0.25">
      <c r="A2133" s="14">
        <f t="shared" si="429"/>
        <v>2133</v>
      </c>
      <c r="B2133" s="14" t="str">
        <f t="shared" ca="1" si="430"/>
        <v>7eca701a-2ef1-4f70-841a-246bc4dcb83b</v>
      </c>
      <c r="C2133" s="14" t="str">
        <f t="shared" ca="1" si="431"/>
        <v>0a3f507e-245e-32b8-e044-0003ba298018</v>
      </c>
      <c r="D2133" s="14">
        <f t="shared" ca="1" si="432"/>
        <v>995927</v>
      </c>
      <c r="E2133" s="1">
        <f t="shared" ca="1" si="433"/>
        <v>140</v>
      </c>
      <c r="F2133" s="1">
        <f t="shared" ca="1" si="434"/>
        <v>1578</v>
      </c>
      <c r="G2133" s="1">
        <f t="shared" ca="1" si="435"/>
        <v>1966</v>
      </c>
      <c r="H2133" s="1" t="str">
        <f ca="1">IFERROR(INDEX(Varmeinstallation!B:B,MATCH(INDIRECT($A$1&amp;"L"&amp;A2133)*1,Varmeinstallation!A:A,0)),"Ingen varmeinstallationer")</f>
        <v>Fjernvarme/blokvarme (radiatorsystemer eller varmluftanlæg)</v>
      </c>
      <c r="I2133" s="1" t="str">
        <f ca="1">IFERROR(INDEX(Opvarmningsmiddel!B:B,MATCH(INDIRECT($A$1&amp;"M"&amp;A2133)*1,Opvarmningsmiddel!A:A,0)),"")</f>
        <v/>
      </c>
      <c r="J2133" s="1">
        <f t="shared" ca="1" si="436"/>
        <v>0</v>
      </c>
      <c r="K2133" s="1" t="str">
        <f ca="1">IFERROR(INDEX(Relationstabel!$C$3:$K$10,MATCH(VALUE(INDIRECT($A$1&amp;"L"&amp;A2133)),Relationstabel!$A$3:$A$10,0),MATCH(IFERROR(VALUE(INDIRECT($A$1&amp;"M"&amp;A2133)),0),Relationstabel!$C$1:$K$1,0)),"Ingen varmeinstallationer")</f>
        <v>Fjernvarme/ Blokvarme</v>
      </c>
      <c r="L2133" s="1" t="str">
        <f ca="1">INDEX(Anvendelseskode!B:B,MATCH($E2133,Anvendelseskode!$A:$A,0))</f>
        <v>Etageboligbebyggelse</v>
      </c>
      <c r="M2133" s="1" t="str">
        <f ca="1">INDEX(Anvendelseskode!C:C,MATCH($E2133,Anvendelseskode!$A:$A,0))</f>
        <v>Etageboligbebyggelse</v>
      </c>
      <c r="N2133" s="1" t="str">
        <f ca="1">INDEX(Anvendelseskode!D:D,MATCH($E2133,Anvendelseskode!$A:$A,0))</f>
        <v>Private husholdninger</v>
      </c>
      <c r="O2133" s="1" t="str">
        <f ca="1">IFERROR(INDEX(SBi!$2:$2,MATCH(G2133,SBi!$1:$1,1)),SBi!$K$2)</f>
        <v>1961-1972</v>
      </c>
      <c r="P2133" s="1">
        <f ca="1">IFERROR(INDEX(SBi!$C$3:$K$28,MATCH(E2133,SBi!$B$3:$B$28,0),MATCH(O2133,SBi!$C$2:$K$2,0)),0)</f>
        <v>132.30000000000001</v>
      </c>
      <c r="Q2133" s="19">
        <f t="shared" ca="1" si="437"/>
        <v>208.76940000000002</v>
      </c>
      <c r="R2133" s="19" t="str">
        <f ca="1">IFERROR(INDEX(VpD!$2:$2,MATCH(G2133,VpD!$1:$1,1)),VpD!$I$2)</f>
        <v>1961-1972</v>
      </c>
      <c r="S2133" s="1">
        <f ca="1">IFERROR(INDEX(VpD!$C$3:$I$27,MATCH(E2133,VpD!$B$3:$B$27,0),MATCH(R2133,VpD!$C$2:$I$2,0)),0)</f>
        <v>126</v>
      </c>
      <c r="T2133" s="19">
        <f t="shared" ca="1" si="438"/>
        <v>198.828</v>
      </c>
      <c r="U2133" s="14" t="str">
        <f t="shared" ca="1" si="439"/>
        <v xml:space="preserve">712838.74 </v>
      </c>
      <c r="V2133" s="14" t="str">
        <f t="shared" ca="1" si="440"/>
        <v>6169498.45</v>
      </c>
      <c r="W2133" s="14" t="str">
        <f t="shared" ca="1" si="441"/>
        <v>POINT(712838.74 6169498.45)</v>
      </c>
      <c r="X2133" s="14" t="str">
        <f>IFERROR(INDEX(BygningOmraade!B:B,MATCH(A2133,BygningOmraade!A:A,0)),"")</f>
        <v/>
      </c>
    </row>
    <row r="2134" spans="1:24" s="14" customFormat="1" x14ac:dyDescent="0.25">
      <c r="A2134" s="14">
        <f t="shared" si="429"/>
        <v>2134</v>
      </c>
      <c r="B2134" s="14" t="str">
        <f t="shared" ca="1" si="430"/>
        <v>7ed2e067-4310-40fb-9a0d-8c53cf26869c</v>
      </c>
      <c r="C2134" s="14" t="str">
        <f t="shared" ca="1" si="431"/>
        <v>0a3f507e-1cd8-32b8-e044-0003ba298018</v>
      </c>
      <c r="D2134" s="14">
        <f t="shared" ca="1" si="432"/>
        <v>994246</v>
      </c>
      <c r="E2134" s="1">
        <f t="shared" ca="1" si="433"/>
        <v>130</v>
      </c>
      <c r="F2134" s="1">
        <f t="shared" ca="1" si="434"/>
        <v>134</v>
      </c>
      <c r="G2134" s="1">
        <f t="shared" ca="1" si="435"/>
        <v>1975</v>
      </c>
      <c r="H2134" s="1" t="str">
        <f ca="1">IFERROR(INDEX(Varmeinstallation!B:B,MATCH(INDIRECT($A$1&amp;"L"&amp;A2134)*1,Varmeinstallation!A:A,0)),"Ingen varmeinstallationer")</f>
        <v>Fjernvarme/blokvarme (radiatorsystemer eller varmluftanlæg)</v>
      </c>
      <c r="I2134" s="1" t="str">
        <f ca="1">IFERROR(INDEX(Opvarmningsmiddel!B:B,MATCH(INDIRECT($A$1&amp;"M"&amp;A2134)*1,Opvarmningsmiddel!A:A,0)),"")</f>
        <v/>
      </c>
      <c r="J2134" s="1">
        <f t="shared" ca="1" si="436"/>
        <v>0</v>
      </c>
      <c r="K2134" s="1" t="str">
        <f ca="1">IFERROR(INDEX(Relationstabel!$C$3:$K$10,MATCH(VALUE(INDIRECT($A$1&amp;"L"&amp;A2134)),Relationstabel!$A$3:$A$10,0),MATCH(IFERROR(VALUE(INDIRECT($A$1&amp;"M"&amp;A2134)),0),Relationstabel!$C$1:$K$1,0)),"Ingen varmeinstallationer")</f>
        <v>Fjernvarme/ Blokvarme</v>
      </c>
      <c r="L2134" s="1" t="str">
        <f ca="1">INDEX(Anvendelseskode!B:B,MATCH($E2134,Anvendelseskode!$A:$A,0))</f>
        <v>Række-, kæde-, dobbelthus (lodret adskillelse mellem enhederne)</v>
      </c>
      <c r="M2134" s="1" t="str">
        <f ca="1">INDEX(Anvendelseskode!C:C,MATCH($E2134,Anvendelseskode!$A:$A,0))</f>
        <v>Række-, kæde og dobbelthuse</v>
      </c>
      <c r="N2134" s="1" t="str">
        <f ca="1">INDEX(Anvendelseskode!D:D,MATCH($E2134,Anvendelseskode!$A:$A,0))</f>
        <v>Private husholdninger</v>
      </c>
      <c r="O2134" s="1" t="str">
        <f ca="1">IFERROR(INDEX(SBi!$2:$2,MATCH(G2134,SBi!$1:$1,1)),SBi!$K$2)</f>
        <v>1973-1978</v>
      </c>
      <c r="P2134" s="1">
        <f ca="1">IFERROR(INDEX(SBi!$C$3:$K$28,MATCH(E2134,SBi!$B$3:$B$28,0),MATCH(O2134,SBi!$C$2:$K$2,0)),0)</f>
        <v>112.6</v>
      </c>
      <c r="Q2134" s="19">
        <f t="shared" ca="1" si="437"/>
        <v>15.0884</v>
      </c>
      <c r="R2134" s="19" t="str">
        <f ca="1">IFERROR(INDEX(VpD!$2:$2,MATCH(G2134,VpD!$1:$1,1)),VpD!$I$2)</f>
        <v>1973-1978</v>
      </c>
      <c r="S2134" s="1">
        <f ca="1">IFERROR(INDEX(VpD!$C$3:$I$27,MATCH(E2134,VpD!$B$3:$B$27,0),MATCH(R2134,VpD!$C$2:$I$2,0)),0)</f>
        <v>98</v>
      </c>
      <c r="T2134" s="19">
        <f t="shared" ca="1" si="438"/>
        <v>13.132</v>
      </c>
      <c r="U2134" s="14" t="str">
        <f t="shared" ca="1" si="439"/>
        <v xml:space="preserve">711339.68 </v>
      </c>
      <c r="V2134" s="14" t="str">
        <f t="shared" ca="1" si="440"/>
        <v>6172468.36</v>
      </c>
      <c r="W2134" s="14" t="str">
        <f t="shared" ca="1" si="441"/>
        <v>POINT(711339.68 6172468.36)</v>
      </c>
      <c r="X2134" s="14" t="str">
        <f>IFERROR(INDEX(BygningOmraade!B:B,MATCH(A2134,BygningOmraade!A:A,0)),"")</f>
        <v/>
      </c>
    </row>
    <row r="2135" spans="1:24" s="14" customFormat="1" x14ac:dyDescent="0.25">
      <c r="A2135" s="14">
        <f t="shared" si="429"/>
        <v>2135</v>
      </c>
      <c r="B2135" s="14" t="str">
        <f t="shared" ca="1" si="430"/>
        <v>7edf01f8-040a-45cb-bd68-7ce8b47d014d</v>
      </c>
      <c r="C2135" s="14" t="str">
        <f t="shared" ca="1" si="431"/>
        <v>3cae7253-0971-0f90-e044-0003ba298018</v>
      </c>
      <c r="D2135" s="14">
        <f t="shared" ca="1" si="432"/>
        <v>2685074</v>
      </c>
      <c r="E2135" s="1">
        <f t="shared" ca="1" si="433"/>
        <v>130</v>
      </c>
      <c r="F2135" s="1">
        <f t="shared" ca="1" si="434"/>
        <v>119</v>
      </c>
      <c r="G2135" s="1">
        <f t="shared" ca="1" si="435"/>
        <v>2008</v>
      </c>
      <c r="H2135" s="1" t="str">
        <f ca="1">IFERROR(INDEX(Varmeinstallation!B:B,MATCH(INDIRECT($A$1&amp;"L"&amp;A2135)*1,Varmeinstallation!A:A,0)),"Ingen varmeinstallationer")</f>
        <v>Fjernvarme/blokvarme (radiatorsystemer eller varmluftanlæg)</v>
      </c>
      <c r="I2135" s="1" t="str">
        <f ca="1">IFERROR(INDEX(Opvarmningsmiddel!B:B,MATCH(INDIRECT($A$1&amp;"M"&amp;A2135)*1,Opvarmningsmiddel!A:A,0)),"")</f>
        <v/>
      </c>
      <c r="J2135" s="1">
        <f t="shared" ca="1" si="436"/>
        <v>90</v>
      </c>
      <c r="K2135" s="1" t="str">
        <f ca="1">IFERROR(INDEX(Relationstabel!$C$3:$K$10,MATCH(VALUE(INDIRECT($A$1&amp;"L"&amp;A2135)),Relationstabel!$A$3:$A$10,0),MATCH(IFERROR(VALUE(INDIRECT($A$1&amp;"M"&amp;A2135)),0),Relationstabel!$C$1:$K$1,0)),"Ingen varmeinstallationer")</f>
        <v>Fjernvarme/ Blokvarme</v>
      </c>
      <c r="L2135" s="1" t="str">
        <f ca="1">INDEX(Anvendelseskode!B:B,MATCH($E2135,Anvendelseskode!$A:$A,0))</f>
        <v>Række-, kæde-, dobbelthus (lodret adskillelse mellem enhederne)</v>
      </c>
      <c r="M2135" s="1" t="str">
        <f ca="1">INDEX(Anvendelseskode!C:C,MATCH($E2135,Anvendelseskode!$A:$A,0))</f>
        <v>Række-, kæde og dobbelthuse</v>
      </c>
      <c r="N2135" s="1" t="str">
        <f ca="1">INDEX(Anvendelseskode!D:D,MATCH($E2135,Anvendelseskode!$A:$A,0))</f>
        <v>Private husholdninger</v>
      </c>
      <c r="O2135" s="1" t="str">
        <f ca="1">IFERROR(INDEX(SBi!$2:$2,MATCH(G2135,SBi!$1:$1,1)),SBi!$K$2)</f>
        <v>Efter 2006</v>
      </c>
      <c r="P2135" s="1">
        <f ca="1">IFERROR(INDEX(SBi!$C$3:$K$28,MATCH(E2135,SBi!$B$3:$B$28,0),MATCH(O2135,SBi!$C$2:$K$2,0)),0)</f>
        <v>66.400000000000006</v>
      </c>
      <c r="Q2135" s="19">
        <f t="shared" ca="1" si="437"/>
        <v>7.9016000000000002</v>
      </c>
      <c r="R2135" s="19" t="str">
        <f ca="1">IFERROR(INDEX(VpD!$2:$2,MATCH(G2135,VpD!$1:$1,1)),VpD!$I$2)</f>
        <v>&gt;1998</v>
      </c>
      <c r="S2135" s="1">
        <f ca="1">IFERROR(INDEX(VpD!$C$3:$I$27,MATCH(E2135,VpD!$B$3:$B$27,0),MATCH(R2135,VpD!$C$2:$I$2,0)),0)</f>
        <v>65</v>
      </c>
      <c r="T2135" s="19">
        <f t="shared" ca="1" si="438"/>
        <v>7.7350000000000003</v>
      </c>
      <c r="U2135" s="14" t="str">
        <f t="shared" ca="1" si="439"/>
        <v xml:space="preserve">711676.96 </v>
      </c>
      <c r="V2135" s="14" t="str">
        <f t="shared" ca="1" si="440"/>
        <v>6172783.94</v>
      </c>
      <c r="W2135" s="14" t="str">
        <f t="shared" ca="1" si="441"/>
        <v>POINT(711676.96 6172783.94)</v>
      </c>
      <c r="X2135" s="14" t="str">
        <f>IFERROR(INDEX(BygningOmraade!B:B,MATCH(A2135,BygningOmraade!A:A,0)),"")</f>
        <v/>
      </c>
    </row>
    <row r="2136" spans="1:24" s="14" customFormat="1" x14ac:dyDescent="0.25">
      <c r="A2136" s="14">
        <f t="shared" si="429"/>
        <v>2136</v>
      </c>
      <c r="B2136" s="14" t="str">
        <f t="shared" ca="1" si="430"/>
        <v>7eeee6b2-39ff-4166-a866-5b4cb6c595db</v>
      </c>
      <c r="C2136" s="14" t="str">
        <f t="shared" ca="1" si="431"/>
        <v>53ba2f34-5fd1-2505-e044-0003ba298018</v>
      </c>
      <c r="D2136" s="14">
        <f t="shared" ca="1" si="432"/>
        <v>2702931</v>
      </c>
      <c r="E2136" s="1">
        <f t="shared" ca="1" si="433"/>
        <v>130</v>
      </c>
      <c r="F2136" s="1">
        <f t="shared" ca="1" si="434"/>
        <v>120</v>
      </c>
      <c r="G2136" s="1">
        <f t="shared" ca="1" si="435"/>
        <v>2008</v>
      </c>
      <c r="H2136" s="1" t="str">
        <f ca="1">IFERROR(INDEX(Varmeinstallation!B:B,MATCH(INDIRECT($A$1&amp;"L"&amp;A2136)*1,Varmeinstallation!A:A,0)),"Ingen varmeinstallationer")</f>
        <v>Centralvarme fra eget anlæg, et-kammer fyr</v>
      </c>
      <c r="I2136" s="1" t="str">
        <f ca="1">IFERROR(INDEX(Opvarmningsmiddel!B:B,MATCH(INDIRECT($A$1&amp;"M"&amp;A2136)*1,Opvarmningsmiddel!A:A,0)),"")</f>
        <v>Naturgas</v>
      </c>
      <c r="J2136" s="1">
        <f t="shared" ca="1" si="436"/>
        <v>90</v>
      </c>
      <c r="K2136" s="1" t="str">
        <f ca="1">IFERROR(INDEX(Relationstabel!$C$3:$K$10,MATCH(VALUE(INDIRECT($A$1&amp;"L"&amp;A2136)),Relationstabel!$A$3:$A$10,0),MATCH(IFERROR(VALUE(INDIRECT($A$1&amp;"M"&amp;A2136)),0),Relationstabel!$C$1:$K$1,0)),"Ingen varmeinstallationer")</f>
        <v>Naturgas</v>
      </c>
      <c r="L2136" s="1" t="str">
        <f ca="1">INDEX(Anvendelseskode!B:B,MATCH($E2136,Anvendelseskode!$A:$A,0))</f>
        <v>Række-, kæde-, dobbelthus (lodret adskillelse mellem enhederne)</v>
      </c>
      <c r="M2136" s="1" t="str">
        <f ca="1">INDEX(Anvendelseskode!C:C,MATCH($E2136,Anvendelseskode!$A:$A,0))</f>
        <v>Række-, kæde og dobbelthuse</v>
      </c>
      <c r="N2136" s="1" t="str">
        <f ca="1">INDEX(Anvendelseskode!D:D,MATCH($E2136,Anvendelseskode!$A:$A,0))</f>
        <v>Private husholdninger</v>
      </c>
      <c r="O2136" s="1" t="str">
        <f ca="1">IFERROR(INDEX(SBi!$2:$2,MATCH(G2136,SBi!$1:$1,1)),SBi!$K$2)</f>
        <v>Efter 2006</v>
      </c>
      <c r="P2136" s="1">
        <f ca="1">IFERROR(INDEX(SBi!$C$3:$K$28,MATCH(E2136,SBi!$B$3:$B$28,0),MATCH(O2136,SBi!$C$2:$K$2,0)),0)</f>
        <v>66.400000000000006</v>
      </c>
      <c r="Q2136" s="19">
        <f t="shared" ca="1" si="437"/>
        <v>7.9680000000000009</v>
      </c>
      <c r="R2136" s="19" t="str">
        <f ca="1">IFERROR(INDEX(VpD!$2:$2,MATCH(G2136,VpD!$1:$1,1)),VpD!$I$2)</f>
        <v>&gt;1998</v>
      </c>
      <c r="S2136" s="1">
        <f ca="1">IFERROR(INDEX(VpD!$C$3:$I$27,MATCH(E2136,VpD!$B$3:$B$27,0),MATCH(R2136,VpD!$C$2:$I$2,0)),0)</f>
        <v>65</v>
      </c>
      <c r="T2136" s="19">
        <f t="shared" ca="1" si="438"/>
        <v>7.8</v>
      </c>
      <c r="U2136" s="14" t="str">
        <f t="shared" ca="1" si="439"/>
        <v xml:space="preserve">712724.49 </v>
      </c>
      <c r="V2136" s="14" t="str">
        <f t="shared" ca="1" si="440"/>
        <v>6168808.14</v>
      </c>
      <c r="W2136" s="14" t="str">
        <f t="shared" ca="1" si="441"/>
        <v>POINT(712724.49 6168808.14)</v>
      </c>
      <c r="X2136" s="14" t="str">
        <f>IFERROR(INDEX(BygningOmraade!B:B,MATCH(A2136,BygningOmraade!A:A,0)),"")</f>
        <v/>
      </c>
    </row>
    <row r="2137" spans="1:24" s="14" customFormat="1" x14ac:dyDescent="0.25">
      <c r="A2137" s="14">
        <f t="shared" si="429"/>
        <v>2137</v>
      </c>
      <c r="B2137" s="14" t="str">
        <f t="shared" ca="1" si="430"/>
        <v>7efebe6e-f53d-4423-b95c-3b44ada123de</v>
      </c>
      <c r="C2137" s="14" t="str">
        <f t="shared" ca="1" si="431"/>
        <v>0a3f507e-1d90-32b8-e044-0003ba298018</v>
      </c>
      <c r="D2137" s="14">
        <f t="shared" ca="1" si="432"/>
        <v>995741</v>
      </c>
      <c r="E2137" s="1">
        <f t="shared" ca="1" si="433"/>
        <v>120</v>
      </c>
      <c r="F2137" s="1">
        <f t="shared" ca="1" si="434"/>
        <v>159</v>
      </c>
      <c r="G2137" s="1">
        <f t="shared" ca="1" si="435"/>
        <v>1981</v>
      </c>
      <c r="H2137" s="1" t="str">
        <f ca="1">IFERROR(INDEX(Varmeinstallation!B:B,MATCH(INDIRECT($A$1&amp;"L"&amp;A2137)*1,Varmeinstallation!A:A,0)),"Ingen varmeinstallationer")</f>
        <v>Centralvarme fra eget anlæg, et-kammer fyr</v>
      </c>
      <c r="I2137" s="1" t="str">
        <f ca="1">IFERROR(INDEX(Opvarmningsmiddel!B:B,MATCH(INDIRECT($A$1&amp;"M"&amp;A2137)*1,Opvarmningsmiddel!A:A,0)),"")</f>
        <v>Naturgas</v>
      </c>
      <c r="J2137" s="1">
        <f t="shared" ca="1" si="436"/>
        <v>0</v>
      </c>
      <c r="K2137" s="1" t="str">
        <f ca="1">IFERROR(INDEX(Relationstabel!$C$3:$K$10,MATCH(VALUE(INDIRECT($A$1&amp;"L"&amp;A2137)),Relationstabel!$A$3:$A$10,0),MATCH(IFERROR(VALUE(INDIRECT($A$1&amp;"M"&amp;A2137)),0),Relationstabel!$C$1:$K$1,0)),"Ingen varmeinstallationer")</f>
        <v>Naturgas</v>
      </c>
      <c r="L2137" s="1" t="str">
        <f ca="1">INDEX(Anvendelseskode!B:B,MATCH($E2137,Anvendelseskode!$A:$A,0))</f>
        <v>Fritliggende enfamilieshus (parcelhus)</v>
      </c>
      <c r="M2137" s="1" t="str">
        <f ca="1">INDEX(Anvendelseskode!C:C,MATCH($E2137,Anvendelseskode!$A:$A,0))</f>
        <v>Parcelhuse</v>
      </c>
      <c r="N2137" s="1" t="str">
        <f ca="1">INDEX(Anvendelseskode!D:D,MATCH($E2137,Anvendelseskode!$A:$A,0))</f>
        <v>Private husholdninger</v>
      </c>
      <c r="O2137" s="1" t="str">
        <f ca="1">IFERROR(INDEX(SBi!$2:$2,MATCH(G2137,SBi!$1:$1,1)),SBi!$K$2)</f>
        <v>1979-1998</v>
      </c>
      <c r="P2137" s="1">
        <f ca="1">IFERROR(INDEX(SBi!$C$3:$K$28,MATCH(E2137,SBi!$B$3:$B$28,0),MATCH(O2137,SBi!$C$2:$K$2,0)),0)</f>
        <v>105.4</v>
      </c>
      <c r="Q2137" s="19">
        <f t="shared" ca="1" si="437"/>
        <v>16.758600000000001</v>
      </c>
      <c r="R2137" s="19" t="str">
        <f ca="1">IFERROR(INDEX(VpD!$2:$2,MATCH(G2137,VpD!$1:$1,1)),VpD!$I$2)</f>
        <v>1979-1998</v>
      </c>
      <c r="S2137" s="1">
        <f ca="1">IFERROR(INDEX(VpD!$C$3:$I$27,MATCH(E2137,VpD!$B$3:$B$27,0),MATCH(R2137,VpD!$C$2:$I$2,0)),0)</f>
        <v>90</v>
      </c>
      <c r="T2137" s="19">
        <f t="shared" ca="1" si="438"/>
        <v>14.31</v>
      </c>
      <c r="U2137" s="14" t="str">
        <f t="shared" ca="1" si="439"/>
        <v xml:space="preserve">712198.85 </v>
      </c>
      <c r="V2137" s="14" t="str">
        <f t="shared" ca="1" si="440"/>
        <v>6169285.16</v>
      </c>
      <c r="W2137" s="14" t="str">
        <f t="shared" ca="1" si="441"/>
        <v>POINT(712198.85 6169285.16)</v>
      </c>
      <c r="X2137" s="14" t="str">
        <f>IFERROR(INDEX(BygningOmraade!B:B,MATCH(A2137,BygningOmraade!A:A,0)),"")</f>
        <v/>
      </c>
    </row>
    <row r="2138" spans="1:24" s="14" customFormat="1" x14ac:dyDescent="0.25">
      <c r="A2138" s="14">
        <f t="shared" si="429"/>
        <v>2138</v>
      </c>
      <c r="B2138" s="14" t="str">
        <f t="shared" ca="1" si="430"/>
        <v>7f02e9fe-f262-406c-a880-9b33b4d5ebc2</v>
      </c>
      <c r="C2138" s="14" t="str">
        <f t="shared" ca="1" si="431"/>
        <v>0a3f507e-1fdc-32b8-e044-0003ba298018</v>
      </c>
      <c r="D2138" s="14">
        <f t="shared" ca="1" si="432"/>
        <v>994095</v>
      </c>
      <c r="E2138" s="1">
        <f t="shared" ca="1" si="433"/>
        <v>120</v>
      </c>
      <c r="F2138" s="1">
        <f t="shared" ca="1" si="434"/>
        <v>119</v>
      </c>
      <c r="G2138" s="1">
        <f t="shared" ca="1" si="435"/>
        <v>1993</v>
      </c>
      <c r="H2138" s="1" t="str">
        <f ca="1">IFERROR(INDEX(Varmeinstallation!B:B,MATCH(INDIRECT($A$1&amp;"L"&amp;A2138)*1,Varmeinstallation!A:A,0)),"Ingen varmeinstallationer")</f>
        <v>Centralvarme fra eget anlæg, et-kammer fyr</v>
      </c>
      <c r="I2138" s="1" t="str">
        <f ca="1">IFERROR(INDEX(Opvarmningsmiddel!B:B,MATCH(INDIRECT($A$1&amp;"M"&amp;A2138)*1,Opvarmningsmiddel!A:A,0)),"")</f>
        <v>Naturgas</v>
      </c>
      <c r="J2138" s="1">
        <f t="shared" ca="1" si="436"/>
        <v>0</v>
      </c>
      <c r="K2138" s="1" t="str">
        <f ca="1">IFERROR(INDEX(Relationstabel!$C$3:$K$10,MATCH(VALUE(INDIRECT($A$1&amp;"L"&amp;A2138)),Relationstabel!$A$3:$A$10,0),MATCH(IFERROR(VALUE(INDIRECT($A$1&amp;"M"&amp;A2138)),0),Relationstabel!$C$1:$K$1,0)),"Ingen varmeinstallationer")</f>
        <v>Naturgas</v>
      </c>
      <c r="L2138" s="1" t="str">
        <f ca="1">INDEX(Anvendelseskode!B:B,MATCH($E2138,Anvendelseskode!$A:$A,0))</f>
        <v>Fritliggende enfamilieshus (parcelhus)</v>
      </c>
      <c r="M2138" s="1" t="str">
        <f ca="1">INDEX(Anvendelseskode!C:C,MATCH($E2138,Anvendelseskode!$A:$A,0))</f>
        <v>Parcelhuse</v>
      </c>
      <c r="N2138" s="1" t="str">
        <f ca="1">INDEX(Anvendelseskode!D:D,MATCH($E2138,Anvendelseskode!$A:$A,0))</f>
        <v>Private husholdninger</v>
      </c>
      <c r="O2138" s="1" t="str">
        <f ca="1">IFERROR(INDEX(SBi!$2:$2,MATCH(G2138,SBi!$1:$1,1)),SBi!$K$2)</f>
        <v>1979-1998</v>
      </c>
      <c r="P2138" s="1">
        <f ca="1">IFERROR(INDEX(SBi!$C$3:$K$28,MATCH(E2138,SBi!$B$3:$B$28,0),MATCH(O2138,SBi!$C$2:$K$2,0)),0)</f>
        <v>105.4</v>
      </c>
      <c r="Q2138" s="19">
        <f t="shared" ca="1" si="437"/>
        <v>12.5426</v>
      </c>
      <c r="R2138" s="19" t="str">
        <f ca="1">IFERROR(INDEX(VpD!$2:$2,MATCH(G2138,VpD!$1:$1,1)),VpD!$I$2)</f>
        <v>1979-1998</v>
      </c>
      <c r="S2138" s="1">
        <f ca="1">IFERROR(INDEX(VpD!$C$3:$I$27,MATCH(E2138,VpD!$B$3:$B$27,0),MATCH(R2138,VpD!$C$2:$I$2,0)),0)</f>
        <v>90</v>
      </c>
      <c r="T2138" s="19">
        <f t="shared" ca="1" si="438"/>
        <v>10.71</v>
      </c>
      <c r="U2138" s="14" t="str">
        <f t="shared" ca="1" si="439"/>
        <v xml:space="preserve">711021.57 </v>
      </c>
      <c r="V2138" s="14" t="str">
        <f t="shared" ca="1" si="440"/>
        <v>6171752</v>
      </c>
      <c r="W2138" s="14" t="str">
        <f t="shared" ca="1" si="441"/>
        <v>POINT(711021.57 6171752)</v>
      </c>
      <c r="X2138" s="14" t="str">
        <f>IFERROR(INDEX(BygningOmraade!B:B,MATCH(A2138,BygningOmraade!A:A,0)),"")</f>
        <v/>
      </c>
    </row>
    <row r="2139" spans="1:24" s="14" customFormat="1" x14ac:dyDescent="0.25">
      <c r="A2139" s="14">
        <f t="shared" si="429"/>
        <v>2139</v>
      </c>
      <c r="B2139" s="14" t="str">
        <f t="shared" ca="1" si="430"/>
        <v>7f1d8f4d-2a43-41d8-ab3d-8f83bef299be</v>
      </c>
      <c r="C2139" s="14" t="str">
        <f t="shared" ca="1" si="431"/>
        <v>0a3f507e-19cf-32b8-e044-0003ba298018</v>
      </c>
      <c r="D2139" s="14">
        <f t="shared" ca="1" si="432"/>
        <v>995102</v>
      </c>
      <c r="E2139" s="1">
        <f t="shared" ca="1" si="433"/>
        <v>130</v>
      </c>
      <c r="F2139" s="1">
        <f t="shared" ca="1" si="434"/>
        <v>113</v>
      </c>
      <c r="G2139" s="1">
        <f t="shared" ca="1" si="435"/>
        <v>1975</v>
      </c>
      <c r="H2139" s="1" t="str">
        <f ca="1">IFERROR(INDEX(Varmeinstallation!B:B,MATCH(INDIRECT($A$1&amp;"L"&amp;A2139)*1,Varmeinstallation!A:A,0)),"Ingen varmeinstallationer")</f>
        <v>Fjernvarme/blokvarme (radiatorsystemer eller varmluftanlæg)</v>
      </c>
      <c r="I2139" s="1" t="str">
        <f ca="1">IFERROR(INDEX(Opvarmningsmiddel!B:B,MATCH(INDIRECT($A$1&amp;"M"&amp;A2139)*1,Opvarmningsmiddel!A:A,0)),"")</f>
        <v/>
      </c>
      <c r="J2139" s="1">
        <f t="shared" ca="1" si="436"/>
        <v>90</v>
      </c>
      <c r="K2139" s="1" t="str">
        <f ca="1">IFERROR(INDEX(Relationstabel!$C$3:$K$10,MATCH(VALUE(INDIRECT($A$1&amp;"L"&amp;A2139)),Relationstabel!$A$3:$A$10,0),MATCH(IFERROR(VALUE(INDIRECT($A$1&amp;"M"&amp;A2139)),0),Relationstabel!$C$1:$K$1,0)),"Ingen varmeinstallationer")</f>
        <v>Fjernvarme/ Blokvarme</v>
      </c>
      <c r="L2139" s="1" t="str">
        <f ca="1">INDEX(Anvendelseskode!B:B,MATCH($E2139,Anvendelseskode!$A:$A,0))</f>
        <v>Række-, kæde-, dobbelthus (lodret adskillelse mellem enhederne)</v>
      </c>
      <c r="M2139" s="1" t="str">
        <f ca="1">INDEX(Anvendelseskode!C:C,MATCH($E2139,Anvendelseskode!$A:$A,0))</f>
        <v>Række-, kæde og dobbelthuse</v>
      </c>
      <c r="N2139" s="1" t="str">
        <f ca="1">INDEX(Anvendelseskode!D:D,MATCH($E2139,Anvendelseskode!$A:$A,0))</f>
        <v>Private husholdninger</v>
      </c>
      <c r="O2139" s="1" t="str">
        <f ca="1">IFERROR(INDEX(SBi!$2:$2,MATCH(G2139,SBi!$1:$1,1)),SBi!$K$2)</f>
        <v>1973-1978</v>
      </c>
      <c r="P2139" s="1">
        <f ca="1">IFERROR(INDEX(SBi!$C$3:$K$28,MATCH(E2139,SBi!$B$3:$B$28,0),MATCH(O2139,SBi!$C$2:$K$2,0)),0)</f>
        <v>112.6</v>
      </c>
      <c r="Q2139" s="19">
        <f t="shared" ca="1" si="437"/>
        <v>12.723799999999999</v>
      </c>
      <c r="R2139" s="19" t="str">
        <f ca="1">IFERROR(INDEX(VpD!$2:$2,MATCH(G2139,VpD!$1:$1,1)),VpD!$I$2)</f>
        <v>1973-1978</v>
      </c>
      <c r="S2139" s="1">
        <f ca="1">IFERROR(INDEX(VpD!$C$3:$I$27,MATCH(E2139,VpD!$B$3:$B$27,0),MATCH(R2139,VpD!$C$2:$I$2,0)),0)</f>
        <v>98</v>
      </c>
      <c r="T2139" s="19">
        <f t="shared" ca="1" si="438"/>
        <v>11.074</v>
      </c>
      <c r="U2139" s="14" t="str">
        <f t="shared" ca="1" si="439"/>
        <v xml:space="preserve">711675.02 </v>
      </c>
      <c r="V2139" s="14" t="str">
        <f t="shared" ca="1" si="440"/>
        <v>6172334.54</v>
      </c>
      <c r="W2139" s="14" t="str">
        <f t="shared" ca="1" si="441"/>
        <v>POINT(711675.02 6172334.54)</v>
      </c>
      <c r="X2139" s="14" t="str">
        <f>IFERROR(INDEX(BygningOmraade!B:B,MATCH(A2139,BygningOmraade!A:A,0)),"")</f>
        <v/>
      </c>
    </row>
    <row r="2140" spans="1:24" s="14" customFormat="1" x14ac:dyDescent="0.25">
      <c r="A2140" s="14">
        <f t="shared" si="429"/>
        <v>2140</v>
      </c>
      <c r="B2140" s="14" t="str">
        <f t="shared" ca="1" si="430"/>
        <v>7f3d179e-f002-41de-9e49-015fdfa7b78a</v>
      </c>
      <c r="C2140" s="14" t="str">
        <f t="shared" ca="1" si="431"/>
        <v>0a3f507e-202d-32b8-e044-0003ba298018</v>
      </c>
      <c r="D2140" s="14">
        <f t="shared" ca="1" si="432"/>
        <v>993799</v>
      </c>
      <c r="E2140" s="1">
        <f t="shared" ca="1" si="433"/>
        <v>120</v>
      </c>
      <c r="F2140" s="1">
        <f t="shared" ca="1" si="434"/>
        <v>110</v>
      </c>
      <c r="G2140" s="1">
        <f t="shared" ca="1" si="435"/>
        <v>1999</v>
      </c>
      <c r="H2140" s="1" t="str">
        <f ca="1">IFERROR(INDEX(Varmeinstallation!B:B,MATCH(INDIRECT($A$1&amp;"L"&amp;A2140)*1,Varmeinstallation!A:A,0)),"Ingen varmeinstallationer")</f>
        <v>Centralvarme fra eget anlæg, et-kammer fyr</v>
      </c>
      <c r="I2140" s="1" t="str">
        <f ca="1">IFERROR(INDEX(Opvarmningsmiddel!B:B,MATCH(INDIRECT($A$1&amp;"M"&amp;A2140)*1,Opvarmningsmiddel!A:A,0)),"")</f>
        <v>Naturgas</v>
      </c>
      <c r="J2140" s="1">
        <f t="shared" ca="1" si="436"/>
        <v>0</v>
      </c>
      <c r="K2140" s="1" t="str">
        <f ca="1">IFERROR(INDEX(Relationstabel!$C$3:$K$10,MATCH(VALUE(INDIRECT($A$1&amp;"L"&amp;A2140)),Relationstabel!$A$3:$A$10,0),MATCH(IFERROR(VALUE(INDIRECT($A$1&amp;"M"&amp;A2140)),0),Relationstabel!$C$1:$K$1,0)),"Ingen varmeinstallationer")</f>
        <v>Naturgas</v>
      </c>
      <c r="L2140" s="1" t="str">
        <f ca="1">INDEX(Anvendelseskode!B:B,MATCH($E2140,Anvendelseskode!$A:$A,0))</f>
        <v>Fritliggende enfamilieshus (parcelhus)</v>
      </c>
      <c r="M2140" s="1" t="str">
        <f ca="1">INDEX(Anvendelseskode!C:C,MATCH($E2140,Anvendelseskode!$A:$A,0))</f>
        <v>Parcelhuse</v>
      </c>
      <c r="N2140" s="1" t="str">
        <f ca="1">INDEX(Anvendelseskode!D:D,MATCH($E2140,Anvendelseskode!$A:$A,0))</f>
        <v>Private husholdninger</v>
      </c>
      <c r="O2140" s="1" t="str">
        <f ca="1">IFERROR(INDEX(SBi!$2:$2,MATCH(G2140,SBi!$1:$1,1)),SBi!$K$2)</f>
        <v>1999-2006</v>
      </c>
      <c r="P2140" s="1">
        <f ca="1">IFERROR(INDEX(SBi!$C$3:$K$28,MATCH(E2140,SBi!$B$3:$B$28,0),MATCH(O2140,SBi!$C$2:$K$2,0)),0)</f>
        <v>83.9</v>
      </c>
      <c r="Q2140" s="19">
        <f t="shared" ca="1" si="437"/>
        <v>9.2289999999999992</v>
      </c>
      <c r="R2140" s="19" t="str">
        <f ca="1">IFERROR(INDEX(VpD!$2:$2,MATCH(G2140,VpD!$1:$1,1)),VpD!$I$2)</f>
        <v>&gt;1998</v>
      </c>
      <c r="S2140" s="1">
        <f ca="1">IFERROR(INDEX(VpD!$C$3:$I$27,MATCH(E2140,VpD!$B$3:$B$27,0),MATCH(R2140,VpD!$C$2:$I$2,0)),0)</f>
        <v>72</v>
      </c>
      <c r="T2140" s="19">
        <f t="shared" ca="1" si="438"/>
        <v>7.92</v>
      </c>
      <c r="U2140" s="14" t="str">
        <f t="shared" ca="1" si="439"/>
        <v xml:space="preserve">710752.66 </v>
      </c>
      <c r="V2140" s="14" t="str">
        <f t="shared" ca="1" si="440"/>
        <v>6171845.59</v>
      </c>
      <c r="W2140" s="14" t="str">
        <f t="shared" ca="1" si="441"/>
        <v>POINT(710752.66 6171845.59)</v>
      </c>
      <c r="X2140" s="14" t="str">
        <f>IFERROR(INDEX(BygningOmraade!B:B,MATCH(A2140,BygningOmraade!A:A,0)),"")</f>
        <v/>
      </c>
    </row>
    <row r="2141" spans="1:24" s="14" customFormat="1" x14ac:dyDescent="0.25">
      <c r="A2141" s="14">
        <f t="shared" si="429"/>
        <v>2141</v>
      </c>
      <c r="B2141" s="14" t="str">
        <f t="shared" ca="1" si="430"/>
        <v>7f3d2f8a-a2b8-4769-9968-cbbca72f8bcc</v>
      </c>
      <c r="C2141" s="14" t="str">
        <f t="shared" ca="1" si="431"/>
        <v>0a3f507e-24cc-32b8-e044-0003ba298018</v>
      </c>
      <c r="D2141" s="14">
        <f t="shared" ca="1" si="432"/>
        <v>997023</v>
      </c>
      <c r="E2141" s="1">
        <f t="shared" ca="1" si="433"/>
        <v>130</v>
      </c>
      <c r="F2141" s="1">
        <f t="shared" ca="1" si="434"/>
        <v>109</v>
      </c>
      <c r="G2141" s="1">
        <f t="shared" ca="1" si="435"/>
        <v>1978</v>
      </c>
      <c r="H2141" s="1" t="str">
        <f ca="1">IFERROR(INDEX(Varmeinstallation!B:B,MATCH(INDIRECT($A$1&amp;"L"&amp;A2141)*1,Varmeinstallation!A:A,0)),"Ingen varmeinstallationer")</f>
        <v>Fjernvarme/blokvarme (radiatorsystemer eller varmluftanlæg)</v>
      </c>
      <c r="I2141" s="1" t="str">
        <f ca="1">IFERROR(INDEX(Opvarmningsmiddel!B:B,MATCH(INDIRECT($A$1&amp;"M"&amp;A2141)*1,Opvarmningsmiddel!A:A,0)),"")</f>
        <v/>
      </c>
      <c r="J2141" s="1">
        <f t="shared" ca="1" si="436"/>
        <v>0</v>
      </c>
      <c r="K2141" s="1" t="str">
        <f ca="1">IFERROR(INDEX(Relationstabel!$C$3:$K$10,MATCH(VALUE(INDIRECT($A$1&amp;"L"&amp;A2141)),Relationstabel!$A$3:$A$10,0),MATCH(IFERROR(VALUE(INDIRECT($A$1&amp;"M"&amp;A2141)),0),Relationstabel!$C$1:$K$1,0)),"Ingen varmeinstallationer")</f>
        <v>Fjernvarme/ Blokvarme</v>
      </c>
      <c r="L2141" s="1" t="str">
        <f ca="1">INDEX(Anvendelseskode!B:B,MATCH($E2141,Anvendelseskode!$A:$A,0))</f>
        <v>Række-, kæde-, dobbelthus (lodret adskillelse mellem enhederne)</v>
      </c>
      <c r="M2141" s="1" t="str">
        <f ca="1">INDEX(Anvendelseskode!C:C,MATCH($E2141,Anvendelseskode!$A:$A,0))</f>
        <v>Række-, kæde og dobbelthuse</v>
      </c>
      <c r="N2141" s="1" t="str">
        <f ca="1">INDEX(Anvendelseskode!D:D,MATCH($E2141,Anvendelseskode!$A:$A,0))</f>
        <v>Private husholdninger</v>
      </c>
      <c r="O2141" s="1" t="str">
        <f ca="1">IFERROR(INDEX(SBi!$2:$2,MATCH(G2141,SBi!$1:$1,1)),SBi!$K$2)</f>
        <v>1973-1978</v>
      </c>
      <c r="P2141" s="1">
        <f ca="1">IFERROR(INDEX(SBi!$C$3:$K$28,MATCH(E2141,SBi!$B$3:$B$28,0),MATCH(O2141,SBi!$C$2:$K$2,0)),0)</f>
        <v>112.6</v>
      </c>
      <c r="Q2141" s="19">
        <f t="shared" ca="1" si="437"/>
        <v>12.273399999999999</v>
      </c>
      <c r="R2141" s="19" t="str">
        <f ca="1">IFERROR(INDEX(VpD!$2:$2,MATCH(G2141,VpD!$1:$1,1)),VpD!$I$2)</f>
        <v>1973-1978</v>
      </c>
      <c r="S2141" s="1">
        <f ca="1">IFERROR(INDEX(VpD!$C$3:$I$27,MATCH(E2141,VpD!$B$3:$B$27,0),MATCH(R2141,VpD!$C$2:$I$2,0)),0)</f>
        <v>98</v>
      </c>
      <c r="T2141" s="19">
        <f t="shared" ca="1" si="438"/>
        <v>10.682</v>
      </c>
      <c r="U2141" s="14" t="str">
        <f t="shared" ca="1" si="439"/>
        <v xml:space="preserve">713584.94 </v>
      </c>
      <c r="V2141" s="14" t="str">
        <f t="shared" ca="1" si="440"/>
        <v>6169797.18</v>
      </c>
      <c r="W2141" s="14" t="str">
        <f t="shared" ca="1" si="441"/>
        <v>POINT(713584.94 6169797.18)</v>
      </c>
      <c r="X2141" s="14" t="str">
        <f>IFERROR(INDEX(BygningOmraade!B:B,MATCH(A2141,BygningOmraade!A:A,0)),"")</f>
        <v/>
      </c>
    </row>
    <row r="2142" spans="1:24" s="14" customFormat="1" x14ac:dyDescent="0.25">
      <c r="A2142" s="14">
        <f t="shared" si="429"/>
        <v>2142</v>
      </c>
      <c r="B2142" s="14" t="str">
        <f t="shared" ca="1" si="430"/>
        <v>7f3ed0d6-ec2c-4e0e-8b09-0095897df506</v>
      </c>
      <c r="C2142" s="14" t="str">
        <f t="shared" ca="1" si="431"/>
        <v>0a3f507e-1560-32b8-e044-0003ba298018</v>
      </c>
      <c r="D2142" s="14">
        <f t="shared" ca="1" si="432"/>
        <v>996728</v>
      </c>
      <c r="E2142" s="1">
        <f t="shared" ca="1" si="433"/>
        <v>130</v>
      </c>
      <c r="F2142" s="1">
        <f t="shared" ca="1" si="434"/>
        <v>104</v>
      </c>
      <c r="G2142" s="1">
        <f t="shared" ca="1" si="435"/>
        <v>1977</v>
      </c>
      <c r="H2142" s="1" t="str">
        <f ca="1">IFERROR(INDEX(Varmeinstallation!B:B,MATCH(INDIRECT($A$1&amp;"L"&amp;A2142)*1,Varmeinstallation!A:A,0)),"Ingen varmeinstallationer")</f>
        <v>Fjernvarme/blokvarme (radiatorsystemer eller varmluftanlæg)</v>
      </c>
      <c r="I2142" s="1" t="str">
        <f ca="1">IFERROR(INDEX(Opvarmningsmiddel!B:B,MATCH(INDIRECT($A$1&amp;"M"&amp;A2142)*1,Opvarmningsmiddel!A:A,0)),"")</f>
        <v/>
      </c>
      <c r="J2142" s="1">
        <f t="shared" ca="1" si="436"/>
        <v>0</v>
      </c>
      <c r="K2142" s="1" t="str">
        <f ca="1">IFERROR(INDEX(Relationstabel!$C$3:$K$10,MATCH(VALUE(INDIRECT($A$1&amp;"L"&amp;A2142)),Relationstabel!$A$3:$A$10,0),MATCH(IFERROR(VALUE(INDIRECT($A$1&amp;"M"&amp;A2142)),0),Relationstabel!$C$1:$K$1,0)),"Ingen varmeinstallationer")</f>
        <v>Fjernvarme/ Blokvarme</v>
      </c>
      <c r="L2142" s="1" t="str">
        <f ca="1">INDEX(Anvendelseskode!B:B,MATCH($E2142,Anvendelseskode!$A:$A,0))</f>
        <v>Række-, kæde-, dobbelthus (lodret adskillelse mellem enhederne)</v>
      </c>
      <c r="M2142" s="1" t="str">
        <f ca="1">INDEX(Anvendelseskode!C:C,MATCH($E2142,Anvendelseskode!$A:$A,0))</f>
        <v>Række-, kæde og dobbelthuse</v>
      </c>
      <c r="N2142" s="1" t="str">
        <f ca="1">INDEX(Anvendelseskode!D:D,MATCH($E2142,Anvendelseskode!$A:$A,0))</f>
        <v>Private husholdninger</v>
      </c>
      <c r="O2142" s="1" t="str">
        <f ca="1">IFERROR(INDEX(SBi!$2:$2,MATCH(G2142,SBi!$1:$1,1)),SBi!$K$2)</f>
        <v>1973-1978</v>
      </c>
      <c r="P2142" s="1">
        <f ca="1">IFERROR(INDEX(SBi!$C$3:$K$28,MATCH(E2142,SBi!$B$3:$B$28,0),MATCH(O2142,SBi!$C$2:$K$2,0)),0)</f>
        <v>112.6</v>
      </c>
      <c r="Q2142" s="19">
        <f t="shared" ca="1" si="437"/>
        <v>11.7104</v>
      </c>
      <c r="R2142" s="19" t="str">
        <f ca="1">IFERROR(INDEX(VpD!$2:$2,MATCH(G2142,VpD!$1:$1,1)),VpD!$I$2)</f>
        <v>1973-1978</v>
      </c>
      <c r="S2142" s="1">
        <f ca="1">IFERROR(INDEX(VpD!$C$3:$I$27,MATCH(E2142,VpD!$B$3:$B$27,0),MATCH(R2142,VpD!$C$2:$I$2,0)),0)</f>
        <v>98</v>
      </c>
      <c r="T2142" s="19">
        <f t="shared" ca="1" si="438"/>
        <v>10.192</v>
      </c>
      <c r="U2142" s="14" t="str">
        <f t="shared" ca="1" si="439"/>
        <v xml:space="preserve">713501.71 </v>
      </c>
      <c r="V2142" s="14" t="str">
        <f t="shared" ca="1" si="440"/>
        <v>6169560.47</v>
      </c>
      <c r="W2142" s="14" t="str">
        <f t="shared" ca="1" si="441"/>
        <v>POINT(713501.71 6169560.47)</v>
      </c>
      <c r="X2142" s="14" t="str">
        <f>IFERROR(INDEX(BygningOmraade!B:B,MATCH(A2142,BygningOmraade!A:A,0)),"")</f>
        <v/>
      </c>
    </row>
    <row r="2143" spans="1:24" s="14" customFormat="1" x14ac:dyDescent="0.25">
      <c r="A2143" s="14">
        <f t="shared" si="429"/>
        <v>2143</v>
      </c>
      <c r="B2143" s="14" t="str">
        <f t="shared" ca="1" si="430"/>
        <v>7f6b82e8-1ed3-462d-8ebb-35374d0e4a45</v>
      </c>
      <c r="C2143" s="14" t="str">
        <f t="shared" ca="1" si="431"/>
        <v>0a3f507e-198d-32b8-e044-0003ba298018</v>
      </c>
      <c r="D2143" s="14">
        <f t="shared" ca="1" si="432"/>
        <v>995475</v>
      </c>
      <c r="E2143" s="1">
        <f t="shared" ca="1" si="433"/>
        <v>130</v>
      </c>
      <c r="F2143" s="1">
        <f t="shared" ca="1" si="434"/>
        <v>129</v>
      </c>
      <c r="G2143" s="1">
        <f t="shared" ca="1" si="435"/>
        <v>1977</v>
      </c>
      <c r="H2143" s="1" t="str">
        <f ca="1">IFERROR(INDEX(Varmeinstallation!B:B,MATCH(INDIRECT($A$1&amp;"L"&amp;A2143)*1,Varmeinstallation!A:A,0)),"Ingen varmeinstallationer")</f>
        <v>Elovne, elpaneler</v>
      </c>
      <c r="I2143" s="1" t="str">
        <f ca="1">IFERROR(INDEX(Opvarmningsmiddel!B:B,MATCH(INDIRECT($A$1&amp;"M"&amp;A2143)*1,Opvarmningsmiddel!A:A,0)),"")</f>
        <v>Elektricitet</v>
      </c>
      <c r="J2143" s="1">
        <f t="shared" ca="1" si="436"/>
        <v>0</v>
      </c>
      <c r="K2143" s="1" t="str">
        <f ca="1">IFERROR(INDEX(Relationstabel!$C$3:$K$10,MATCH(VALUE(INDIRECT($A$1&amp;"L"&amp;A2143)),Relationstabel!$A$3:$A$10,0),MATCH(IFERROR(VALUE(INDIRECT($A$1&amp;"M"&amp;A2143)),0),Relationstabel!$C$1:$K$1,0)),"Ingen varmeinstallationer")</f>
        <v>Elvarme</v>
      </c>
      <c r="L2143" s="1" t="str">
        <f ca="1">INDEX(Anvendelseskode!B:B,MATCH($E2143,Anvendelseskode!$A:$A,0))</f>
        <v>Række-, kæde-, dobbelthus (lodret adskillelse mellem enhederne)</v>
      </c>
      <c r="M2143" s="1" t="str">
        <f ca="1">INDEX(Anvendelseskode!C:C,MATCH($E2143,Anvendelseskode!$A:$A,0))</f>
        <v>Række-, kæde og dobbelthuse</v>
      </c>
      <c r="N2143" s="1" t="str">
        <f ca="1">INDEX(Anvendelseskode!D:D,MATCH($E2143,Anvendelseskode!$A:$A,0))</f>
        <v>Private husholdninger</v>
      </c>
      <c r="O2143" s="1" t="str">
        <f ca="1">IFERROR(INDEX(SBi!$2:$2,MATCH(G2143,SBi!$1:$1,1)),SBi!$K$2)</f>
        <v>1973-1978</v>
      </c>
      <c r="P2143" s="1">
        <f ca="1">IFERROR(INDEX(SBi!$C$3:$K$28,MATCH(E2143,SBi!$B$3:$B$28,0),MATCH(O2143,SBi!$C$2:$K$2,0)),0)</f>
        <v>112.6</v>
      </c>
      <c r="Q2143" s="19">
        <f t="shared" ca="1" si="437"/>
        <v>14.525399999999999</v>
      </c>
      <c r="R2143" s="19" t="str">
        <f ca="1">IFERROR(INDEX(VpD!$2:$2,MATCH(G2143,VpD!$1:$1,1)),VpD!$I$2)</f>
        <v>1973-1978</v>
      </c>
      <c r="S2143" s="1">
        <f ca="1">IFERROR(INDEX(VpD!$C$3:$I$27,MATCH(E2143,VpD!$B$3:$B$27,0),MATCH(R2143,VpD!$C$2:$I$2,0)),0)</f>
        <v>98</v>
      </c>
      <c r="T2143" s="19">
        <f t="shared" ca="1" si="438"/>
        <v>12.641999999999999</v>
      </c>
      <c r="U2143" s="14" t="str">
        <f t="shared" ca="1" si="439"/>
        <v xml:space="preserve">711920.49 </v>
      </c>
      <c r="V2143" s="14" t="str">
        <f t="shared" ca="1" si="440"/>
        <v>6172369.08</v>
      </c>
      <c r="W2143" s="14" t="str">
        <f t="shared" ca="1" si="441"/>
        <v>POINT(711920.49 6172369.08)</v>
      </c>
      <c r="X2143" s="14" t="str">
        <f>IFERROR(INDEX(BygningOmraade!B:B,MATCH(A2143,BygningOmraade!A:A,0)),"")</f>
        <v/>
      </c>
    </row>
    <row r="2144" spans="1:24" s="14" customFormat="1" x14ac:dyDescent="0.25">
      <c r="A2144" s="14">
        <f t="shared" si="429"/>
        <v>2144</v>
      </c>
      <c r="B2144" s="14" t="str">
        <f t="shared" ca="1" si="430"/>
        <v>7f8248d4-e492-4b01-9ca1-bd157edab540</v>
      </c>
      <c r="C2144" s="14" t="str">
        <f t="shared" ca="1" si="431"/>
        <v>0a3f507e-1abf-32b8-e044-0003ba298018</v>
      </c>
      <c r="D2144" s="14">
        <f t="shared" ca="1" si="432"/>
        <v>997249</v>
      </c>
      <c r="E2144" s="1">
        <f t="shared" ca="1" si="433"/>
        <v>130</v>
      </c>
      <c r="F2144" s="1">
        <f t="shared" ca="1" si="434"/>
        <v>113</v>
      </c>
      <c r="G2144" s="1">
        <f t="shared" ca="1" si="435"/>
        <v>1966</v>
      </c>
      <c r="H2144" s="1" t="str">
        <f ca="1">IFERROR(INDEX(Varmeinstallation!B:B,MATCH(INDIRECT($A$1&amp;"L"&amp;A2144)*1,Varmeinstallation!A:A,0)),"Ingen varmeinstallationer")</f>
        <v>Centralvarme fra eget anlæg, et-kammer fyr</v>
      </c>
      <c r="I2144" s="1" t="str">
        <f ca="1">IFERROR(INDEX(Opvarmningsmiddel!B:B,MATCH(INDIRECT($A$1&amp;"M"&amp;A2144)*1,Opvarmningsmiddel!A:A,0)),"")</f>
        <v>Naturgas</v>
      </c>
      <c r="J2144" s="1">
        <f t="shared" ca="1" si="436"/>
        <v>0</v>
      </c>
      <c r="K2144" s="1" t="str">
        <f ca="1">IFERROR(INDEX(Relationstabel!$C$3:$K$10,MATCH(VALUE(INDIRECT($A$1&amp;"L"&amp;A2144)),Relationstabel!$A$3:$A$10,0),MATCH(IFERROR(VALUE(INDIRECT($A$1&amp;"M"&amp;A2144)),0),Relationstabel!$C$1:$K$1,0)),"Ingen varmeinstallationer")</f>
        <v>Naturgas</v>
      </c>
      <c r="L2144" s="1" t="str">
        <f ca="1">INDEX(Anvendelseskode!B:B,MATCH($E2144,Anvendelseskode!$A:$A,0))</f>
        <v>Række-, kæde-, dobbelthus (lodret adskillelse mellem enhederne)</v>
      </c>
      <c r="M2144" s="1" t="str">
        <f ca="1">INDEX(Anvendelseskode!C:C,MATCH($E2144,Anvendelseskode!$A:$A,0))</f>
        <v>Række-, kæde og dobbelthuse</v>
      </c>
      <c r="N2144" s="1" t="str">
        <f ca="1">INDEX(Anvendelseskode!D:D,MATCH($E2144,Anvendelseskode!$A:$A,0))</f>
        <v>Private husholdninger</v>
      </c>
      <c r="O2144" s="1" t="str">
        <f ca="1">IFERROR(INDEX(SBi!$2:$2,MATCH(G2144,SBi!$1:$1,1)),SBi!$K$2)</f>
        <v>1961-1972</v>
      </c>
      <c r="P2144" s="1">
        <f ca="1">IFERROR(INDEX(SBi!$C$3:$K$28,MATCH(E2144,SBi!$B$3:$B$28,0),MATCH(O2144,SBi!$C$2:$K$2,0)),0)</f>
        <v>119.9</v>
      </c>
      <c r="Q2144" s="19">
        <f t="shared" ca="1" si="437"/>
        <v>13.5487</v>
      </c>
      <c r="R2144" s="19" t="str">
        <f ca="1">IFERROR(INDEX(VpD!$2:$2,MATCH(G2144,VpD!$1:$1,1)),VpD!$I$2)</f>
        <v>1961-1972</v>
      </c>
      <c r="S2144" s="1">
        <f ca="1">IFERROR(INDEX(VpD!$C$3:$I$27,MATCH(E2144,VpD!$B$3:$B$27,0),MATCH(R2144,VpD!$C$2:$I$2,0)),0)</f>
        <v>120</v>
      </c>
      <c r="T2144" s="19">
        <f t="shared" ca="1" si="438"/>
        <v>13.56</v>
      </c>
      <c r="U2144" s="14" t="str">
        <f t="shared" ca="1" si="439"/>
        <v xml:space="preserve">713717.69 </v>
      </c>
      <c r="V2144" s="14" t="str">
        <f t="shared" ca="1" si="440"/>
        <v>6169235.21</v>
      </c>
      <c r="W2144" s="14" t="str">
        <f t="shared" ca="1" si="441"/>
        <v>POINT(713717.69 6169235.21)</v>
      </c>
      <c r="X2144" s="14" t="str">
        <f>IFERROR(INDEX(BygningOmraade!B:B,MATCH(A2144,BygningOmraade!A:A,0)),"")</f>
        <v/>
      </c>
    </row>
    <row r="2145" spans="1:24" s="14" customFormat="1" x14ac:dyDescent="0.25">
      <c r="A2145" s="14">
        <f t="shared" si="429"/>
        <v>2145</v>
      </c>
      <c r="B2145" s="14" t="str">
        <f t="shared" ca="1" si="430"/>
        <v>7f896eca-bc96-4d8e-9cbd-41179b25d744</v>
      </c>
      <c r="C2145" s="14" t="str">
        <f t="shared" ca="1" si="431"/>
        <v>0a3f507e-2491-32b8-e044-0003ba298018</v>
      </c>
      <c r="D2145" s="14">
        <f t="shared" ca="1" si="432"/>
        <v>994290</v>
      </c>
      <c r="E2145" s="1">
        <f t="shared" ca="1" si="433"/>
        <v>210</v>
      </c>
      <c r="F2145" s="1">
        <f t="shared" ca="1" si="434"/>
        <v>32</v>
      </c>
      <c r="G2145" s="1">
        <f t="shared" ca="1" si="435"/>
        <v>1971</v>
      </c>
      <c r="H2145" s="1" t="str">
        <f ca="1">IFERROR(INDEX(Varmeinstallation!B:B,MATCH(INDIRECT($A$1&amp;"L"&amp;A2145)*1,Varmeinstallation!A:A,0)),"Ingen varmeinstallationer")</f>
        <v>Centralvarme fra eget anlæg, et-kammer fyr</v>
      </c>
      <c r="I2145" s="1" t="str">
        <f ca="1">IFERROR(INDEX(Opvarmningsmiddel!B:B,MATCH(INDIRECT($A$1&amp;"M"&amp;A2145)*1,Opvarmningsmiddel!A:A,0)),"")</f>
        <v>Flydende brændsel (olie, petroleum, flaskegas m.m.)</v>
      </c>
      <c r="J2145" s="1">
        <f t="shared" ca="1" si="436"/>
        <v>0</v>
      </c>
      <c r="K2145" s="1" t="str">
        <f ca="1">IFERROR(INDEX(Relationstabel!$C$3:$K$10,MATCH(VALUE(INDIRECT($A$1&amp;"L"&amp;A2145)),Relationstabel!$A$3:$A$10,0),MATCH(IFERROR(VALUE(INDIRECT($A$1&amp;"M"&amp;A2145)),0),Relationstabel!$C$1:$K$1,0)),"Ingen varmeinstallationer")</f>
        <v>Olie</v>
      </c>
      <c r="L2145" s="1" t="str">
        <f ca="1">INDEX(Anvendelseskode!B:B,MATCH($E2145,Anvendelseskode!$A:$A,0))</f>
        <v>Bygning til erhvervsmæssig produktion vedrørende landbrug, gartneri, råstofudvinding o.lign</v>
      </c>
      <c r="M2145" s="1" t="str">
        <f ca="1">INDEX(Anvendelseskode!C:C,MATCH($E2145,Anvendelseskode!$A:$A,0))</f>
        <v>Avls- og driftsbygning</v>
      </c>
      <c r="N2145" s="1" t="str">
        <f ca="1">INDEX(Anvendelseskode!D:D,MATCH($E2145,Anvendelseskode!$A:$A,0))</f>
        <v>Landbrug og gartneri</v>
      </c>
      <c r="O2145" s="1" t="str">
        <f ca="1">IFERROR(INDEX(SBi!$2:$2,MATCH(G2145,SBi!$1:$1,1)),SBi!$K$2)</f>
        <v>1961-1972</v>
      </c>
      <c r="P2145" s="1">
        <f ca="1">IFERROR(INDEX(SBi!$C$3:$K$28,MATCH(E2145,SBi!$B$3:$B$28,0),MATCH(O2145,SBi!$C$2:$K$2,0)),0)</f>
        <v>33</v>
      </c>
      <c r="Q2145" s="19">
        <f t="shared" ca="1" si="437"/>
        <v>1.056</v>
      </c>
      <c r="R2145" s="19" t="str">
        <f ca="1">IFERROR(INDEX(VpD!$2:$2,MATCH(G2145,VpD!$1:$1,1)),VpD!$I$2)</f>
        <v>1961-1972</v>
      </c>
      <c r="S2145" s="1">
        <f ca="1">IFERROR(INDEX(VpD!$C$3:$I$27,MATCH(E2145,VpD!$B$3:$B$27,0),MATCH(R2145,VpD!$C$2:$I$2,0)),0)</f>
        <v>33</v>
      </c>
      <c r="T2145" s="19">
        <f t="shared" ca="1" si="438"/>
        <v>1.056</v>
      </c>
      <c r="U2145" s="14" t="str">
        <f t="shared" ca="1" si="439"/>
        <v xml:space="preserve">711443.81 </v>
      </c>
      <c r="V2145" s="14" t="str">
        <f t="shared" ca="1" si="440"/>
        <v>6170353.38</v>
      </c>
      <c r="W2145" s="14" t="str">
        <f t="shared" ca="1" si="441"/>
        <v>POINT(711443.81 6170353.38)</v>
      </c>
      <c r="X2145" s="14" t="str">
        <f>IFERROR(INDEX(BygningOmraade!B:B,MATCH(A2145,BygningOmraade!A:A,0)),"")</f>
        <v/>
      </c>
    </row>
    <row r="2146" spans="1:24" s="14" customFormat="1" x14ac:dyDescent="0.25">
      <c r="A2146" s="14">
        <f t="shared" si="429"/>
        <v>2146</v>
      </c>
      <c r="B2146" s="14" t="str">
        <f t="shared" ca="1" si="430"/>
        <v>7fdbc039-b396-43af-94a9-a2b3255fce67</v>
      </c>
      <c r="C2146" s="14" t="str">
        <f t="shared" ca="1" si="431"/>
        <v>0a3f507e-18fc-32b8-e044-0003ba298018</v>
      </c>
      <c r="D2146" s="14">
        <f t="shared" ca="1" si="432"/>
        <v>994606</v>
      </c>
      <c r="E2146" s="1">
        <f t="shared" ca="1" si="433"/>
        <v>120</v>
      </c>
      <c r="F2146" s="1">
        <f t="shared" ca="1" si="434"/>
        <v>159</v>
      </c>
      <c r="G2146" s="1">
        <f t="shared" ca="1" si="435"/>
        <v>1969</v>
      </c>
      <c r="H2146" s="1" t="str">
        <f ca="1">IFERROR(INDEX(Varmeinstallation!B:B,MATCH(INDIRECT($A$1&amp;"L"&amp;A2146)*1,Varmeinstallation!A:A,0)),"Ingen varmeinstallationer")</f>
        <v>Fjernvarme/blokvarme (radiatorsystemer eller varmluftanlæg)</v>
      </c>
      <c r="I2146" s="1" t="str">
        <f ca="1">IFERROR(INDEX(Opvarmningsmiddel!B:B,MATCH(INDIRECT($A$1&amp;"M"&amp;A2146)*1,Opvarmningsmiddel!A:A,0)),"")</f>
        <v/>
      </c>
      <c r="J2146" s="1">
        <f t="shared" ca="1" si="436"/>
        <v>2</v>
      </c>
      <c r="K2146" s="1" t="str">
        <f ca="1">IFERROR(INDEX(Relationstabel!$C$3:$K$10,MATCH(VALUE(INDIRECT($A$1&amp;"L"&amp;A2146)),Relationstabel!$A$3:$A$10,0),MATCH(IFERROR(VALUE(INDIRECT($A$1&amp;"M"&amp;A2146)),0),Relationstabel!$C$1:$K$1,0)),"Ingen varmeinstallationer")</f>
        <v>Fjernvarme/ Blokvarme</v>
      </c>
      <c r="L2146" s="1" t="str">
        <f ca="1">INDEX(Anvendelseskode!B:B,MATCH($E2146,Anvendelseskode!$A:$A,0))</f>
        <v>Fritliggende enfamilieshus (parcelhus)</v>
      </c>
      <c r="M2146" s="1" t="str">
        <f ca="1">INDEX(Anvendelseskode!C:C,MATCH($E2146,Anvendelseskode!$A:$A,0))</f>
        <v>Parcelhuse</v>
      </c>
      <c r="N2146" s="1" t="str">
        <f ca="1">INDEX(Anvendelseskode!D:D,MATCH($E2146,Anvendelseskode!$A:$A,0))</f>
        <v>Private husholdninger</v>
      </c>
      <c r="O2146" s="1" t="str">
        <f ca="1">IFERROR(INDEX(SBi!$2:$2,MATCH(G2146,SBi!$1:$1,1)),SBi!$K$2)</f>
        <v>1961-1972</v>
      </c>
      <c r="P2146" s="1">
        <f ca="1">IFERROR(INDEX(SBi!$C$3:$K$28,MATCH(E2146,SBi!$B$3:$B$28,0),MATCH(O2146,SBi!$C$2:$K$2,0)),0)</f>
        <v>134.30000000000001</v>
      </c>
      <c r="Q2146" s="19">
        <f t="shared" ca="1" si="437"/>
        <v>21.3537</v>
      </c>
      <c r="R2146" s="19" t="str">
        <f ca="1">IFERROR(INDEX(VpD!$2:$2,MATCH(G2146,VpD!$1:$1,1)),VpD!$I$2)</f>
        <v>1961-1972</v>
      </c>
      <c r="S2146" s="1">
        <f ca="1">IFERROR(INDEX(VpD!$C$3:$I$27,MATCH(E2146,VpD!$B$3:$B$27,0),MATCH(R2146,VpD!$C$2:$I$2,0)),0)</f>
        <v>143</v>
      </c>
      <c r="T2146" s="19">
        <f t="shared" ca="1" si="438"/>
        <v>22.736999999999998</v>
      </c>
      <c r="U2146" s="14" t="str">
        <f t="shared" ca="1" si="439"/>
        <v xml:space="preserve">711462.71 </v>
      </c>
      <c r="V2146" s="14" t="str">
        <f t="shared" ca="1" si="440"/>
        <v>6172015.98</v>
      </c>
      <c r="W2146" s="14" t="str">
        <f t="shared" ca="1" si="441"/>
        <v>POINT(711462.71 6172015.98)</v>
      </c>
      <c r="X2146" s="14" t="str">
        <f>IFERROR(INDEX(BygningOmraade!B:B,MATCH(A2146,BygningOmraade!A:A,0)),"")</f>
        <v/>
      </c>
    </row>
    <row r="2147" spans="1:24" s="14" customFormat="1" x14ac:dyDescent="0.25">
      <c r="A2147" s="14">
        <f t="shared" si="429"/>
        <v>2147</v>
      </c>
      <c r="B2147" s="14" t="str">
        <f t="shared" ca="1" si="430"/>
        <v>7fddd784-323f-4d24-8dea-599fee710d90</v>
      </c>
      <c r="C2147" s="14" t="str">
        <f t="shared" ca="1" si="431"/>
        <v>0a3f507e-23d6-32b8-e044-0003ba298018</v>
      </c>
      <c r="D2147" s="14">
        <f t="shared" ca="1" si="432"/>
        <v>996087</v>
      </c>
      <c r="E2147" s="1">
        <f t="shared" ca="1" si="433"/>
        <v>230</v>
      </c>
      <c r="F2147" s="1">
        <f t="shared" ca="1" si="434"/>
        <v>11</v>
      </c>
      <c r="G2147" s="1">
        <f t="shared" ca="1" si="435"/>
        <v>2006</v>
      </c>
      <c r="H2147" s="1" t="str">
        <f ca="1">IFERROR(INDEX(Varmeinstallation!B:B,MATCH(INDIRECT($A$1&amp;"L"&amp;A2147)*1,Varmeinstallation!A:A,0)),"Ingen varmeinstallationer")</f>
        <v>Ingen varmeinstallationer</v>
      </c>
      <c r="I2147" s="1" t="str">
        <f ca="1">IFERROR(INDEX(Opvarmningsmiddel!B:B,MATCH(INDIRECT($A$1&amp;"M"&amp;A2147)*1,Opvarmningsmiddel!A:A,0)),"")</f>
        <v/>
      </c>
      <c r="J2147" s="1">
        <f t="shared" ca="1" si="436"/>
        <v>0</v>
      </c>
      <c r="K2147" s="1" t="str">
        <f ca="1">IFERROR(INDEX(Relationstabel!$C$3:$K$10,MATCH(VALUE(INDIRECT($A$1&amp;"L"&amp;A2147)),Relationstabel!$A$3:$A$10,0),MATCH(IFERROR(VALUE(INDIRECT($A$1&amp;"M"&amp;A2147)),0),Relationstabel!$C$1:$K$1,0)),"Ingen varmeinstallationer")</f>
        <v>Ingen varmeinstallation</v>
      </c>
      <c r="L2147" s="1" t="str">
        <f ca="1">INDEX(Anvendelseskode!B:B,MATCH($E2147,Anvendelseskode!$A:$A,0))</f>
        <v>El-, gas-, vand- eller varmeværk forbrændingsanstalt m.v..</v>
      </c>
      <c r="M2147" s="1" t="str">
        <f ca="1">INDEX(Anvendelseskode!C:C,MATCH($E2147,Anvendelseskode!$A:$A,0))</f>
        <v>El-, gas-, vand- og varmeværker</v>
      </c>
      <c r="N2147" s="1" t="str">
        <f ca="1">INDEX(Anvendelseskode!D:D,MATCH($E2147,Anvendelseskode!$A:$A,0))</f>
        <v>Industri</v>
      </c>
      <c r="O2147" s="1" t="str">
        <f ca="1">IFERROR(INDEX(SBi!$2:$2,MATCH(G2147,SBi!$1:$1,1)),SBi!$K$2)</f>
        <v>1999-2006</v>
      </c>
      <c r="P2147" s="1">
        <f ca="1">IFERROR(INDEX(SBi!$C$3:$K$28,MATCH(E2147,SBi!$B$3:$B$28,0),MATCH(O2147,SBi!$C$2:$K$2,0)),0)</f>
        <v>66</v>
      </c>
      <c r="Q2147" s="19">
        <f t="shared" ca="1" si="437"/>
        <v>0.72599999999999998</v>
      </c>
      <c r="R2147" s="19" t="str">
        <f ca="1">IFERROR(INDEX(VpD!$2:$2,MATCH(G2147,VpD!$1:$1,1)),VpD!$I$2)</f>
        <v>&gt;1998</v>
      </c>
      <c r="S2147" s="1">
        <f ca="1">IFERROR(INDEX(VpD!$C$3:$I$27,MATCH(E2147,VpD!$B$3:$B$27,0),MATCH(R2147,VpD!$C$2:$I$2,0)),0)</f>
        <v>66</v>
      </c>
      <c r="T2147" s="19">
        <f t="shared" ca="1" si="438"/>
        <v>0.72599999999999998</v>
      </c>
      <c r="U2147" s="14" t="str">
        <f t="shared" ca="1" si="439"/>
        <v xml:space="preserve">712542.78 </v>
      </c>
      <c r="V2147" s="14" t="str">
        <f t="shared" ca="1" si="440"/>
        <v>6171776.51</v>
      </c>
      <c r="W2147" s="14" t="str">
        <f t="shared" ca="1" si="441"/>
        <v>POINT(712542.78 6171776.51)</v>
      </c>
      <c r="X2147" s="14" t="str">
        <f>IFERROR(INDEX(BygningOmraade!B:B,MATCH(A2147,BygningOmraade!A:A,0)),"")</f>
        <v/>
      </c>
    </row>
    <row r="2148" spans="1:24" s="14" customFormat="1" x14ac:dyDescent="0.25">
      <c r="A2148" s="14">
        <f t="shared" si="429"/>
        <v>2148</v>
      </c>
      <c r="B2148" s="14" t="str">
        <f t="shared" ca="1" si="430"/>
        <v>7fdf30f2-d387-4c0e-adca-17e42cbb573c</v>
      </c>
      <c r="C2148" s="14" t="str">
        <f t="shared" ca="1" si="431"/>
        <v>0a3f507e-169f-32b8-e044-0003ba298018</v>
      </c>
      <c r="D2148" s="14">
        <f t="shared" ca="1" si="432"/>
        <v>2577943</v>
      </c>
      <c r="E2148" s="1">
        <f t="shared" ca="1" si="433"/>
        <v>130</v>
      </c>
      <c r="F2148" s="1">
        <f t="shared" ca="1" si="434"/>
        <v>98</v>
      </c>
      <c r="G2148" s="1">
        <f t="shared" ca="1" si="435"/>
        <v>2002</v>
      </c>
      <c r="H2148" s="1" t="str">
        <f ca="1">IFERROR(INDEX(Varmeinstallation!B:B,MATCH(INDIRECT($A$1&amp;"L"&amp;A2148)*1,Varmeinstallation!A:A,0)),"Ingen varmeinstallationer")</f>
        <v>Centralvarme fra eget anlæg, et-kammer fyr</v>
      </c>
      <c r="I2148" s="1" t="str">
        <f ca="1">IFERROR(INDEX(Opvarmningsmiddel!B:B,MATCH(INDIRECT($A$1&amp;"M"&amp;A2148)*1,Opvarmningsmiddel!A:A,0)),"")</f>
        <v>Naturgas</v>
      </c>
      <c r="J2148" s="1">
        <f t="shared" ca="1" si="436"/>
        <v>90</v>
      </c>
      <c r="K2148" s="1" t="str">
        <f ca="1">IFERROR(INDEX(Relationstabel!$C$3:$K$10,MATCH(VALUE(INDIRECT($A$1&amp;"L"&amp;A2148)),Relationstabel!$A$3:$A$10,0),MATCH(IFERROR(VALUE(INDIRECT($A$1&amp;"M"&amp;A2148)),0),Relationstabel!$C$1:$K$1,0)),"Ingen varmeinstallationer")</f>
        <v>Naturgas</v>
      </c>
      <c r="L2148" s="1" t="str">
        <f ca="1">INDEX(Anvendelseskode!B:B,MATCH($E2148,Anvendelseskode!$A:$A,0))</f>
        <v>Række-, kæde-, dobbelthus (lodret adskillelse mellem enhederne)</v>
      </c>
      <c r="M2148" s="1" t="str">
        <f ca="1">INDEX(Anvendelseskode!C:C,MATCH($E2148,Anvendelseskode!$A:$A,0))</f>
        <v>Række-, kæde og dobbelthuse</v>
      </c>
      <c r="N2148" s="1" t="str">
        <f ca="1">INDEX(Anvendelseskode!D:D,MATCH($E2148,Anvendelseskode!$A:$A,0))</f>
        <v>Private husholdninger</v>
      </c>
      <c r="O2148" s="1" t="str">
        <f ca="1">IFERROR(INDEX(SBi!$2:$2,MATCH(G2148,SBi!$1:$1,1)),SBi!$K$2)</f>
        <v>1999-2006</v>
      </c>
      <c r="P2148" s="1">
        <f ca="1">IFERROR(INDEX(SBi!$C$3:$K$28,MATCH(E2148,SBi!$B$3:$B$28,0),MATCH(O2148,SBi!$C$2:$K$2,0)),0)</f>
        <v>81.5</v>
      </c>
      <c r="Q2148" s="19">
        <f t="shared" ca="1" si="437"/>
        <v>7.9870000000000001</v>
      </c>
      <c r="R2148" s="19" t="str">
        <f ca="1">IFERROR(INDEX(VpD!$2:$2,MATCH(G2148,VpD!$1:$1,1)),VpD!$I$2)</f>
        <v>&gt;1998</v>
      </c>
      <c r="S2148" s="1">
        <f ca="1">IFERROR(INDEX(VpD!$C$3:$I$27,MATCH(E2148,VpD!$B$3:$B$27,0),MATCH(R2148,VpD!$C$2:$I$2,0)),0)</f>
        <v>65</v>
      </c>
      <c r="T2148" s="19">
        <f t="shared" ca="1" si="438"/>
        <v>6.37</v>
      </c>
      <c r="U2148" s="14" t="str">
        <f t="shared" ca="1" si="439"/>
        <v xml:space="preserve">712599.88 </v>
      </c>
      <c r="V2148" s="14" t="str">
        <f t="shared" ca="1" si="440"/>
        <v>6169743.24</v>
      </c>
      <c r="W2148" s="14" t="str">
        <f t="shared" ca="1" si="441"/>
        <v>POINT(712599.88 6169743.24)</v>
      </c>
      <c r="X2148" s="14" t="str">
        <f>IFERROR(INDEX(BygningOmraade!B:B,MATCH(A2148,BygningOmraade!A:A,0)),"")</f>
        <v/>
      </c>
    </row>
    <row r="2149" spans="1:24" s="14" customFormat="1" x14ac:dyDescent="0.25">
      <c r="A2149" s="14">
        <f t="shared" si="429"/>
        <v>2149</v>
      </c>
      <c r="B2149" s="14" t="str">
        <f t="shared" ca="1" si="430"/>
        <v>7fe2f954-0b16-4d97-b90e-2024aca98d33</v>
      </c>
      <c r="C2149" s="14" t="str">
        <f t="shared" ca="1" si="431"/>
        <v>0a3f507e-1513-32b8-e044-0003ba298018</v>
      </c>
      <c r="D2149" s="14">
        <f t="shared" ca="1" si="432"/>
        <v>994464</v>
      </c>
      <c r="E2149" s="1">
        <f t="shared" ca="1" si="433"/>
        <v>130</v>
      </c>
      <c r="F2149" s="1">
        <f t="shared" ca="1" si="434"/>
        <v>74</v>
      </c>
      <c r="G2149" s="1">
        <f t="shared" ca="1" si="435"/>
        <v>1993</v>
      </c>
      <c r="H2149" s="1" t="str">
        <f ca="1">IFERROR(INDEX(Varmeinstallation!B:B,MATCH(INDIRECT($A$1&amp;"L"&amp;A2149)*1,Varmeinstallation!A:A,0)),"Ingen varmeinstallationer")</f>
        <v>Fjernvarme/blokvarme (radiatorsystemer eller varmluftanlæg)</v>
      </c>
      <c r="I2149" s="1" t="str">
        <f ca="1">IFERROR(INDEX(Opvarmningsmiddel!B:B,MATCH(INDIRECT($A$1&amp;"M"&amp;A2149)*1,Opvarmningsmiddel!A:A,0)),"")</f>
        <v/>
      </c>
      <c r="J2149" s="1">
        <f t="shared" ca="1" si="436"/>
        <v>0</v>
      </c>
      <c r="K2149" s="1" t="str">
        <f ca="1">IFERROR(INDEX(Relationstabel!$C$3:$K$10,MATCH(VALUE(INDIRECT($A$1&amp;"L"&amp;A2149)),Relationstabel!$A$3:$A$10,0),MATCH(IFERROR(VALUE(INDIRECT($A$1&amp;"M"&amp;A2149)),0),Relationstabel!$C$1:$K$1,0)),"Ingen varmeinstallationer")</f>
        <v>Fjernvarme/ Blokvarme</v>
      </c>
      <c r="L2149" s="1" t="str">
        <f ca="1">INDEX(Anvendelseskode!B:B,MATCH($E2149,Anvendelseskode!$A:$A,0))</f>
        <v>Række-, kæde-, dobbelthus (lodret adskillelse mellem enhederne)</v>
      </c>
      <c r="M2149" s="1" t="str">
        <f ca="1">INDEX(Anvendelseskode!C:C,MATCH($E2149,Anvendelseskode!$A:$A,0))</f>
        <v>Række-, kæde og dobbelthuse</v>
      </c>
      <c r="N2149" s="1" t="str">
        <f ca="1">INDEX(Anvendelseskode!D:D,MATCH($E2149,Anvendelseskode!$A:$A,0))</f>
        <v>Private husholdninger</v>
      </c>
      <c r="O2149" s="1" t="str">
        <f ca="1">IFERROR(INDEX(SBi!$2:$2,MATCH(G2149,SBi!$1:$1,1)),SBi!$K$2)</f>
        <v>1979-1998</v>
      </c>
      <c r="P2149" s="1">
        <f ca="1">IFERROR(INDEX(SBi!$C$3:$K$28,MATCH(E2149,SBi!$B$3:$B$28,0),MATCH(O2149,SBi!$C$2:$K$2,0)),0)</f>
        <v>96.8</v>
      </c>
      <c r="Q2149" s="19">
        <f t="shared" ca="1" si="437"/>
        <v>7.1631999999999998</v>
      </c>
      <c r="R2149" s="19" t="str">
        <f ca="1">IFERROR(INDEX(VpD!$2:$2,MATCH(G2149,VpD!$1:$1,1)),VpD!$I$2)</f>
        <v>1979-1998</v>
      </c>
      <c r="S2149" s="1">
        <f ca="1">IFERROR(INDEX(VpD!$C$3:$I$27,MATCH(E2149,VpD!$B$3:$B$27,0),MATCH(R2149,VpD!$C$2:$I$2,0)),0)</f>
        <v>74</v>
      </c>
      <c r="T2149" s="19">
        <f t="shared" ca="1" si="438"/>
        <v>5.476</v>
      </c>
      <c r="U2149" s="14" t="str">
        <f t="shared" ca="1" si="439"/>
        <v xml:space="preserve">711516.81 </v>
      </c>
      <c r="V2149" s="14" t="str">
        <f t="shared" ca="1" si="440"/>
        <v>6172500.05</v>
      </c>
      <c r="W2149" s="14" t="str">
        <f t="shared" ca="1" si="441"/>
        <v>POINT(711516.81 6172500.05)</v>
      </c>
      <c r="X2149" s="14" t="str">
        <f>IFERROR(INDEX(BygningOmraade!B:B,MATCH(A2149,BygningOmraade!A:A,0)),"")</f>
        <v/>
      </c>
    </row>
    <row r="2150" spans="1:24" s="14" customFormat="1" x14ac:dyDescent="0.25">
      <c r="A2150" s="14">
        <f t="shared" si="429"/>
        <v>2150</v>
      </c>
      <c r="B2150" s="14" t="str">
        <f t="shared" ca="1" si="430"/>
        <v>7fe3da5b-e0a7-423c-b141-647d722329f4</v>
      </c>
      <c r="C2150" s="14" t="str">
        <f t="shared" ca="1" si="431"/>
        <v>0a3f507e-1591-32b8-e044-0003ba298018</v>
      </c>
      <c r="D2150" s="14">
        <f t="shared" ca="1" si="432"/>
        <v>996947</v>
      </c>
      <c r="E2150" s="1">
        <f t="shared" ca="1" si="433"/>
        <v>130</v>
      </c>
      <c r="F2150" s="1">
        <f t="shared" ca="1" si="434"/>
        <v>109</v>
      </c>
      <c r="G2150" s="1">
        <f t="shared" ca="1" si="435"/>
        <v>1978</v>
      </c>
      <c r="H2150" s="1" t="str">
        <f ca="1">IFERROR(INDEX(Varmeinstallation!B:B,MATCH(INDIRECT($A$1&amp;"L"&amp;A2150)*1,Varmeinstallation!A:A,0)),"Ingen varmeinstallationer")</f>
        <v>Fjernvarme/blokvarme (radiatorsystemer eller varmluftanlæg)</v>
      </c>
      <c r="I2150" s="1" t="str">
        <f ca="1">IFERROR(INDEX(Opvarmningsmiddel!B:B,MATCH(INDIRECT($A$1&amp;"M"&amp;A2150)*1,Opvarmningsmiddel!A:A,0)),"")</f>
        <v/>
      </c>
      <c r="J2150" s="1">
        <f t="shared" ca="1" si="436"/>
        <v>0</v>
      </c>
      <c r="K2150" s="1" t="str">
        <f ca="1">IFERROR(INDEX(Relationstabel!$C$3:$K$10,MATCH(VALUE(INDIRECT($A$1&amp;"L"&amp;A2150)),Relationstabel!$A$3:$A$10,0),MATCH(IFERROR(VALUE(INDIRECT($A$1&amp;"M"&amp;A2150)),0),Relationstabel!$C$1:$K$1,0)),"Ingen varmeinstallationer")</f>
        <v>Fjernvarme/ Blokvarme</v>
      </c>
      <c r="L2150" s="1" t="str">
        <f ca="1">INDEX(Anvendelseskode!B:B,MATCH($E2150,Anvendelseskode!$A:$A,0))</f>
        <v>Række-, kæde-, dobbelthus (lodret adskillelse mellem enhederne)</v>
      </c>
      <c r="M2150" s="1" t="str">
        <f ca="1">INDEX(Anvendelseskode!C:C,MATCH($E2150,Anvendelseskode!$A:$A,0))</f>
        <v>Række-, kæde og dobbelthuse</v>
      </c>
      <c r="N2150" s="1" t="str">
        <f ca="1">INDEX(Anvendelseskode!D:D,MATCH($E2150,Anvendelseskode!$A:$A,0))</f>
        <v>Private husholdninger</v>
      </c>
      <c r="O2150" s="1" t="str">
        <f ca="1">IFERROR(INDEX(SBi!$2:$2,MATCH(G2150,SBi!$1:$1,1)),SBi!$K$2)</f>
        <v>1973-1978</v>
      </c>
      <c r="P2150" s="1">
        <f ca="1">IFERROR(INDEX(SBi!$C$3:$K$28,MATCH(E2150,SBi!$B$3:$B$28,0),MATCH(O2150,SBi!$C$2:$K$2,0)),0)</f>
        <v>112.6</v>
      </c>
      <c r="Q2150" s="19">
        <f t="shared" ca="1" si="437"/>
        <v>12.273399999999999</v>
      </c>
      <c r="R2150" s="19" t="str">
        <f ca="1">IFERROR(INDEX(VpD!$2:$2,MATCH(G2150,VpD!$1:$1,1)),VpD!$I$2)</f>
        <v>1973-1978</v>
      </c>
      <c r="S2150" s="1">
        <f ca="1">IFERROR(INDEX(VpD!$C$3:$I$27,MATCH(E2150,VpD!$B$3:$B$27,0),MATCH(R2150,VpD!$C$2:$I$2,0)),0)</f>
        <v>98</v>
      </c>
      <c r="T2150" s="19">
        <f t="shared" ca="1" si="438"/>
        <v>10.682</v>
      </c>
      <c r="U2150" s="14" t="str">
        <f t="shared" ca="1" si="439"/>
        <v xml:space="preserve">713613.42 </v>
      </c>
      <c r="V2150" s="14" t="str">
        <f t="shared" ca="1" si="440"/>
        <v>6169855.21</v>
      </c>
      <c r="W2150" s="14" t="str">
        <f t="shared" ca="1" si="441"/>
        <v>POINT(713613.42 6169855.21)</v>
      </c>
      <c r="X2150" s="14" t="str">
        <f>IFERROR(INDEX(BygningOmraade!B:B,MATCH(A2150,BygningOmraade!A:A,0)),"")</f>
        <v/>
      </c>
    </row>
    <row r="2151" spans="1:24" s="14" customFormat="1" x14ac:dyDescent="0.25">
      <c r="A2151" s="14">
        <f t="shared" si="429"/>
        <v>2151</v>
      </c>
      <c r="B2151" s="14" t="str">
        <f t="shared" ca="1" si="430"/>
        <v>7ff52754-8f33-49e0-82f7-23b840d23789</v>
      </c>
      <c r="C2151" s="14" t="str">
        <f t="shared" ca="1" si="431"/>
        <v>0a3f507e-1abd-32b8-e044-0003ba298018</v>
      </c>
      <c r="D2151" s="14">
        <f t="shared" ca="1" si="432"/>
        <v>997231</v>
      </c>
      <c r="E2151" s="1">
        <f t="shared" ca="1" si="433"/>
        <v>130</v>
      </c>
      <c r="F2151" s="1">
        <f t="shared" ca="1" si="434"/>
        <v>110</v>
      </c>
      <c r="G2151" s="1">
        <f t="shared" ca="1" si="435"/>
        <v>1966</v>
      </c>
      <c r="H2151" s="1" t="str">
        <f ca="1">IFERROR(INDEX(Varmeinstallation!B:B,MATCH(INDIRECT($A$1&amp;"L"&amp;A2151)*1,Varmeinstallation!A:A,0)),"Ingen varmeinstallationer")</f>
        <v>Fjernvarme/blokvarme (radiatorsystemer eller varmluftanlæg)</v>
      </c>
      <c r="I2151" s="1" t="str">
        <f ca="1">IFERROR(INDEX(Opvarmningsmiddel!B:B,MATCH(INDIRECT($A$1&amp;"M"&amp;A2151)*1,Opvarmningsmiddel!A:A,0)),"")</f>
        <v/>
      </c>
      <c r="J2151" s="1">
        <f t="shared" ca="1" si="436"/>
        <v>0</v>
      </c>
      <c r="K2151" s="1" t="str">
        <f ca="1">IFERROR(INDEX(Relationstabel!$C$3:$K$10,MATCH(VALUE(INDIRECT($A$1&amp;"L"&amp;A2151)),Relationstabel!$A$3:$A$10,0),MATCH(IFERROR(VALUE(INDIRECT($A$1&amp;"M"&amp;A2151)),0),Relationstabel!$C$1:$K$1,0)),"Ingen varmeinstallationer")</f>
        <v>Fjernvarme/ Blokvarme</v>
      </c>
      <c r="L2151" s="1" t="str">
        <f ca="1">INDEX(Anvendelseskode!B:B,MATCH($E2151,Anvendelseskode!$A:$A,0))</f>
        <v>Række-, kæde-, dobbelthus (lodret adskillelse mellem enhederne)</v>
      </c>
      <c r="M2151" s="1" t="str">
        <f ca="1">INDEX(Anvendelseskode!C:C,MATCH($E2151,Anvendelseskode!$A:$A,0))</f>
        <v>Række-, kæde og dobbelthuse</v>
      </c>
      <c r="N2151" s="1" t="str">
        <f ca="1">INDEX(Anvendelseskode!D:D,MATCH($E2151,Anvendelseskode!$A:$A,0))</f>
        <v>Private husholdninger</v>
      </c>
      <c r="O2151" s="1" t="str">
        <f ca="1">IFERROR(INDEX(SBi!$2:$2,MATCH(G2151,SBi!$1:$1,1)),SBi!$K$2)</f>
        <v>1961-1972</v>
      </c>
      <c r="P2151" s="1">
        <f ca="1">IFERROR(INDEX(SBi!$C$3:$K$28,MATCH(E2151,SBi!$B$3:$B$28,0),MATCH(O2151,SBi!$C$2:$K$2,0)),0)</f>
        <v>119.9</v>
      </c>
      <c r="Q2151" s="19">
        <f t="shared" ca="1" si="437"/>
        <v>13.189</v>
      </c>
      <c r="R2151" s="19" t="str">
        <f ca="1">IFERROR(INDEX(VpD!$2:$2,MATCH(G2151,VpD!$1:$1,1)),VpD!$I$2)</f>
        <v>1961-1972</v>
      </c>
      <c r="S2151" s="1">
        <f ca="1">IFERROR(INDEX(VpD!$C$3:$I$27,MATCH(E2151,VpD!$B$3:$B$27,0),MATCH(R2151,VpD!$C$2:$I$2,0)),0)</f>
        <v>120</v>
      </c>
      <c r="T2151" s="19">
        <f t="shared" ca="1" si="438"/>
        <v>13.2</v>
      </c>
      <c r="U2151" s="14" t="str">
        <f t="shared" ca="1" si="439"/>
        <v xml:space="preserve">713726.99 </v>
      </c>
      <c r="V2151" s="14" t="str">
        <f t="shared" ca="1" si="440"/>
        <v>6169218.07</v>
      </c>
      <c r="W2151" s="14" t="str">
        <f t="shared" ca="1" si="441"/>
        <v>POINT(713726.99 6169218.07)</v>
      </c>
      <c r="X2151" s="14" t="str">
        <f>IFERROR(INDEX(BygningOmraade!B:B,MATCH(A2151,BygningOmraade!A:A,0)),"")</f>
        <v/>
      </c>
    </row>
    <row r="2152" spans="1:24" s="14" customFormat="1" x14ac:dyDescent="0.25">
      <c r="A2152" s="14">
        <f t="shared" si="429"/>
        <v>2152</v>
      </c>
      <c r="B2152" s="14" t="str">
        <f t="shared" ca="1" si="430"/>
        <v>800023e1-d819-47d9-9c43-d70b73c01e8a</v>
      </c>
      <c r="C2152" s="14" t="str">
        <f t="shared" ca="1" si="431"/>
        <v>0a3f507e-18c4-32b8-e044-0003ba298018</v>
      </c>
      <c r="D2152" s="14">
        <f t="shared" ca="1" si="432"/>
        <v>994117</v>
      </c>
      <c r="E2152" s="1">
        <f t="shared" ca="1" si="433"/>
        <v>130</v>
      </c>
      <c r="F2152" s="1">
        <f t="shared" ca="1" si="434"/>
        <v>148</v>
      </c>
      <c r="G2152" s="1">
        <f t="shared" ca="1" si="435"/>
        <v>2010</v>
      </c>
      <c r="H2152" s="1" t="str">
        <f ca="1">IFERROR(INDEX(Varmeinstallation!B:B,MATCH(INDIRECT($A$1&amp;"L"&amp;A2152)*1,Varmeinstallation!A:A,0)),"Ingen varmeinstallationer")</f>
        <v>Fjernvarme/blokvarme (radiatorsystemer eller varmluftanlæg)</v>
      </c>
      <c r="I2152" s="1" t="str">
        <f ca="1">IFERROR(INDEX(Opvarmningsmiddel!B:B,MATCH(INDIRECT($A$1&amp;"M"&amp;A2152)*1,Opvarmningsmiddel!A:A,0)),"")</f>
        <v/>
      </c>
      <c r="J2152" s="1">
        <f t="shared" ca="1" si="436"/>
        <v>0</v>
      </c>
      <c r="K2152" s="1" t="str">
        <f ca="1">IFERROR(INDEX(Relationstabel!$C$3:$K$10,MATCH(VALUE(INDIRECT($A$1&amp;"L"&amp;A2152)),Relationstabel!$A$3:$A$10,0),MATCH(IFERROR(VALUE(INDIRECT($A$1&amp;"M"&amp;A2152)),0),Relationstabel!$C$1:$K$1,0)),"Ingen varmeinstallationer")</f>
        <v>Fjernvarme/ Blokvarme</v>
      </c>
      <c r="L2152" s="1" t="str">
        <f ca="1">INDEX(Anvendelseskode!B:B,MATCH($E2152,Anvendelseskode!$A:$A,0))</f>
        <v>Række-, kæde-, dobbelthus (lodret adskillelse mellem enhederne)</v>
      </c>
      <c r="M2152" s="1" t="str">
        <f ca="1">INDEX(Anvendelseskode!C:C,MATCH($E2152,Anvendelseskode!$A:$A,0))</f>
        <v>Række-, kæde og dobbelthuse</v>
      </c>
      <c r="N2152" s="1" t="str">
        <f ca="1">INDEX(Anvendelseskode!D:D,MATCH($E2152,Anvendelseskode!$A:$A,0))</f>
        <v>Private husholdninger</v>
      </c>
      <c r="O2152" s="1" t="str">
        <f ca="1">IFERROR(INDEX(SBi!$2:$2,MATCH(G2152,SBi!$1:$1,1)),SBi!$K$2)</f>
        <v>Efter 2006</v>
      </c>
      <c r="P2152" s="1">
        <f ca="1">IFERROR(INDEX(SBi!$C$3:$K$28,MATCH(E2152,SBi!$B$3:$B$28,0),MATCH(O2152,SBi!$C$2:$K$2,0)),0)</f>
        <v>66.400000000000006</v>
      </c>
      <c r="Q2152" s="19">
        <f t="shared" ca="1" si="437"/>
        <v>9.8272000000000013</v>
      </c>
      <c r="R2152" s="19" t="str">
        <f ca="1">IFERROR(INDEX(VpD!$2:$2,MATCH(G2152,VpD!$1:$1,1)),VpD!$I$2)</f>
        <v>&gt;1998</v>
      </c>
      <c r="S2152" s="1">
        <f ca="1">IFERROR(INDEX(VpD!$C$3:$I$27,MATCH(E2152,VpD!$B$3:$B$27,0),MATCH(R2152,VpD!$C$2:$I$2,0)),0)</f>
        <v>65</v>
      </c>
      <c r="T2152" s="19">
        <f t="shared" ca="1" si="438"/>
        <v>9.6199999999999992</v>
      </c>
      <c r="U2152" s="14" t="str">
        <f t="shared" ca="1" si="439"/>
        <v xml:space="preserve">711443.82 </v>
      </c>
      <c r="V2152" s="14" t="str">
        <f t="shared" ca="1" si="440"/>
        <v>6171813.02</v>
      </c>
      <c r="W2152" s="14" t="str">
        <f t="shared" ca="1" si="441"/>
        <v>POINT(711443.82 6171813.02)</v>
      </c>
      <c r="X2152" s="14" t="str">
        <f>IFERROR(INDEX(BygningOmraade!B:B,MATCH(A2152,BygningOmraade!A:A,0)),"")</f>
        <v/>
      </c>
    </row>
    <row r="2153" spans="1:24" s="14" customFormat="1" x14ac:dyDescent="0.25">
      <c r="A2153" s="14">
        <f t="shared" si="429"/>
        <v>2153</v>
      </c>
      <c r="B2153" s="14" t="str">
        <f t="shared" ca="1" si="430"/>
        <v>8018252d-ab67-437b-9e33-02d156715762</v>
      </c>
      <c r="C2153" s="14" t="str">
        <f t="shared" ca="1" si="431"/>
        <v>0a3f507e-150e-32b8-e044-0003ba298018</v>
      </c>
      <c r="D2153" s="14">
        <f t="shared" ca="1" si="432"/>
        <v>994469</v>
      </c>
      <c r="E2153" s="1">
        <f t="shared" ca="1" si="433"/>
        <v>130</v>
      </c>
      <c r="F2153" s="1">
        <f t="shared" ca="1" si="434"/>
        <v>120</v>
      </c>
      <c r="G2153" s="1">
        <f t="shared" ca="1" si="435"/>
        <v>1993</v>
      </c>
      <c r="H2153" s="1" t="str">
        <f ca="1">IFERROR(INDEX(Varmeinstallation!B:B,MATCH(INDIRECT($A$1&amp;"L"&amp;A2153)*1,Varmeinstallation!A:A,0)),"Ingen varmeinstallationer")</f>
        <v>Fjernvarme/blokvarme (radiatorsystemer eller varmluftanlæg)</v>
      </c>
      <c r="I2153" s="1" t="str">
        <f ca="1">IFERROR(INDEX(Opvarmningsmiddel!B:B,MATCH(INDIRECT($A$1&amp;"M"&amp;A2153)*1,Opvarmningsmiddel!A:A,0)),"")</f>
        <v/>
      </c>
      <c r="J2153" s="1">
        <f t="shared" ca="1" si="436"/>
        <v>0</v>
      </c>
      <c r="K2153" s="1" t="str">
        <f ca="1">IFERROR(INDEX(Relationstabel!$C$3:$K$10,MATCH(VALUE(INDIRECT($A$1&amp;"L"&amp;A2153)),Relationstabel!$A$3:$A$10,0),MATCH(IFERROR(VALUE(INDIRECT($A$1&amp;"M"&amp;A2153)),0),Relationstabel!$C$1:$K$1,0)),"Ingen varmeinstallationer")</f>
        <v>Fjernvarme/ Blokvarme</v>
      </c>
      <c r="L2153" s="1" t="str">
        <f ca="1">INDEX(Anvendelseskode!B:B,MATCH($E2153,Anvendelseskode!$A:$A,0))</f>
        <v>Række-, kæde-, dobbelthus (lodret adskillelse mellem enhederne)</v>
      </c>
      <c r="M2153" s="1" t="str">
        <f ca="1">INDEX(Anvendelseskode!C:C,MATCH($E2153,Anvendelseskode!$A:$A,0))</f>
        <v>Række-, kæde og dobbelthuse</v>
      </c>
      <c r="N2153" s="1" t="str">
        <f ca="1">INDEX(Anvendelseskode!D:D,MATCH($E2153,Anvendelseskode!$A:$A,0))</f>
        <v>Private husholdninger</v>
      </c>
      <c r="O2153" s="1" t="str">
        <f ca="1">IFERROR(INDEX(SBi!$2:$2,MATCH(G2153,SBi!$1:$1,1)),SBi!$K$2)</f>
        <v>1979-1998</v>
      </c>
      <c r="P2153" s="1">
        <f ca="1">IFERROR(INDEX(SBi!$C$3:$K$28,MATCH(E2153,SBi!$B$3:$B$28,0),MATCH(O2153,SBi!$C$2:$K$2,0)),0)</f>
        <v>96.8</v>
      </c>
      <c r="Q2153" s="19">
        <f t="shared" ca="1" si="437"/>
        <v>11.616</v>
      </c>
      <c r="R2153" s="19" t="str">
        <f ca="1">IFERROR(INDEX(VpD!$2:$2,MATCH(G2153,VpD!$1:$1,1)),VpD!$I$2)</f>
        <v>1979-1998</v>
      </c>
      <c r="S2153" s="1">
        <f ca="1">IFERROR(INDEX(VpD!$C$3:$I$27,MATCH(E2153,VpD!$B$3:$B$27,0),MATCH(R2153,VpD!$C$2:$I$2,0)),0)</f>
        <v>74</v>
      </c>
      <c r="T2153" s="19">
        <f t="shared" ca="1" si="438"/>
        <v>8.8800000000000008</v>
      </c>
      <c r="U2153" s="14" t="str">
        <f t="shared" ca="1" si="439"/>
        <v xml:space="preserve">711512.37 </v>
      </c>
      <c r="V2153" s="14" t="str">
        <f t="shared" ca="1" si="440"/>
        <v>6172528.26</v>
      </c>
      <c r="W2153" s="14" t="str">
        <f t="shared" ca="1" si="441"/>
        <v>POINT(711512.37 6172528.26)</v>
      </c>
      <c r="X2153" s="14" t="str">
        <f>IFERROR(INDEX(BygningOmraade!B:B,MATCH(A2153,BygningOmraade!A:A,0)),"")</f>
        <v/>
      </c>
    </row>
    <row r="2154" spans="1:24" s="14" customFormat="1" x14ac:dyDescent="0.25">
      <c r="A2154" s="14">
        <f t="shared" si="429"/>
        <v>2154</v>
      </c>
      <c r="B2154" s="14" t="str">
        <f t="shared" ca="1" si="430"/>
        <v>801f4713-8f70-4a24-ab9b-1a42ac150db1</v>
      </c>
      <c r="C2154" s="14" t="str">
        <f t="shared" ca="1" si="431"/>
        <v>0a3f507e-188f-32b8-e044-0003ba298018</v>
      </c>
      <c r="D2154" s="14">
        <f t="shared" ca="1" si="432"/>
        <v>994203</v>
      </c>
      <c r="E2154" s="1">
        <f t="shared" ca="1" si="433"/>
        <v>130</v>
      </c>
      <c r="F2154" s="1">
        <f t="shared" ca="1" si="434"/>
        <v>146</v>
      </c>
      <c r="G2154" s="1">
        <f t="shared" ca="1" si="435"/>
        <v>1987</v>
      </c>
      <c r="H2154" s="1" t="str">
        <f ca="1">IFERROR(INDEX(Varmeinstallation!B:B,MATCH(INDIRECT($A$1&amp;"L"&amp;A2154)*1,Varmeinstallation!A:A,0)),"Ingen varmeinstallationer")</f>
        <v>Fjernvarme/blokvarme (radiatorsystemer eller varmluftanlæg)</v>
      </c>
      <c r="I2154" s="1" t="str">
        <f ca="1">IFERROR(INDEX(Opvarmningsmiddel!B:B,MATCH(INDIRECT($A$1&amp;"M"&amp;A2154)*1,Opvarmningsmiddel!A:A,0)),"")</f>
        <v/>
      </c>
      <c r="J2154" s="1">
        <f t="shared" ca="1" si="436"/>
        <v>0</v>
      </c>
      <c r="K2154" s="1" t="str">
        <f ca="1">IFERROR(INDEX(Relationstabel!$C$3:$K$10,MATCH(VALUE(INDIRECT($A$1&amp;"L"&amp;A2154)),Relationstabel!$A$3:$A$10,0),MATCH(IFERROR(VALUE(INDIRECT($A$1&amp;"M"&amp;A2154)),0),Relationstabel!$C$1:$K$1,0)),"Ingen varmeinstallationer")</f>
        <v>Fjernvarme/ Blokvarme</v>
      </c>
      <c r="L2154" s="1" t="str">
        <f ca="1">INDEX(Anvendelseskode!B:B,MATCH($E2154,Anvendelseskode!$A:$A,0))</f>
        <v>Række-, kæde-, dobbelthus (lodret adskillelse mellem enhederne)</v>
      </c>
      <c r="M2154" s="1" t="str">
        <f ca="1">INDEX(Anvendelseskode!C:C,MATCH($E2154,Anvendelseskode!$A:$A,0))</f>
        <v>Række-, kæde og dobbelthuse</v>
      </c>
      <c r="N2154" s="1" t="str">
        <f ca="1">INDEX(Anvendelseskode!D:D,MATCH($E2154,Anvendelseskode!$A:$A,0))</f>
        <v>Private husholdninger</v>
      </c>
      <c r="O2154" s="1" t="str">
        <f ca="1">IFERROR(INDEX(SBi!$2:$2,MATCH(G2154,SBi!$1:$1,1)),SBi!$K$2)</f>
        <v>1979-1998</v>
      </c>
      <c r="P2154" s="1">
        <f ca="1">IFERROR(INDEX(SBi!$C$3:$K$28,MATCH(E2154,SBi!$B$3:$B$28,0),MATCH(O2154,SBi!$C$2:$K$2,0)),0)</f>
        <v>96.8</v>
      </c>
      <c r="Q2154" s="19">
        <f t="shared" ca="1" si="437"/>
        <v>14.1328</v>
      </c>
      <c r="R2154" s="19" t="str">
        <f ca="1">IFERROR(INDEX(VpD!$2:$2,MATCH(G2154,VpD!$1:$1,1)),VpD!$I$2)</f>
        <v>1979-1998</v>
      </c>
      <c r="S2154" s="1">
        <f ca="1">IFERROR(INDEX(VpD!$C$3:$I$27,MATCH(E2154,VpD!$B$3:$B$27,0),MATCH(R2154,VpD!$C$2:$I$2,0)),0)</f>
        <v>74</v>
      </c>
      <c r="T2154" s="19">
        <f t="shared" ca="1" si="438"/>
        <v>10.804</v>
      </c>
      <c r="U2154" s="14" t="str">
        <f t="shared" ca="1" si="439"/>
        <v xml:space="preserve">711385.22 </v>
      </c>
      <c r="V2154" s="14" t="str">
        <f t="shared" ca="1" si="440"/>
        <v>6171605.72</v>
      </c>
      <c r="W2154" s="14" t="str">
        <f t="shared" ca="1" si="441"/>
        <v>POINT(711385.22 6171605.72)</v>
      </c>
      <c r="X2154" s="14" t="str">
        <f>IFERROR(INDEX(BygningOmraade!B:B,MATCH(A2154,BygningOmraade!A:A,0)),"")</f>
        <v/>
      </c>
    </row>
    <row r="2155" spans="1:24" s="14" customFormat="1" x14ac:dyDescent="0.25">
      <c r="A2155" s="14">
        <f t="shared" si="429"/>
        <v>2155</v>
      </c>
      <c r="B2155" s="14" t="str">
        <f t="shared" ca="1" si="430"/>
        <v>802f6cae-5432-4b2d-8af7-193d1dc9a9e9</v>
      </c>
      <c r="C2155" s="14" t="str">
        <f t="shared" ca="1" si="431"/>
        <v>0a3f507e-20dd-32b8-e044-0003ba298018</v>
      </c>
      <c r="D2155" s="14">
        <f t="shared" ca="1" si="432"/>
        <v>997617</v>
      </c>
      <c r="E2155" s="1">
        <f t="shared" ca="1" si="433"/>
        <v>120</v>
      </c>
      <c r="F2155" s="1">
        <f t="shared" ca="1" si="434"/>
        <v>141</v>
      </c>
      <c r="G2155" s="1">
        <f t="shared" ca="1" si="435"/>
        <v>1988</v>
      </c>
      <c r="H2155" s="1" t="str">
        <f ca="1">IFERROR(INDEX(Varmeinstallation!B:B,MATCH(INDIRECT($A$1&amp;"L"&amp;A2155)*1,Varmeinstallation!A:A,0)),"Ingen varmeinstallationer")</f>
        <v>Centralvarme fra eget anlæg, et-kammer fyr</v>
      </c>
      <c r="I2155" s="1" t="str">
        <f ca="1">IFERROR(INDEX(Opvarmningsmiddel!B:B,MATCH(INDIRECT($A$1&amp;"M"&amp;A2155)*1,Opvarmningsmiddel!A:A,0)),"")</f>
        <v>Flydende brændsel (olie, petroleum, flaskegas m.m.)</v>
      </c>
      <c r="J2155" s="1">
        <f t="shared" ca="1" si="436"/>
        <v>0</v>
      </c>
      <c r="K2155" s="1" t="str">
        <f ca="1">IFERROR(INDEX(Relationstabel!$C$3:$K$10,MATCH(VALUE(INDIRECT($A$1&amp;"L"&amp;A2155)),Relationstabel!$A$3:$A$10,0),MATCH(IFERROR(VALUE(INDIRECT($A$1&amp;"M"&amp;A2155)),0),Relationstabel!$C$1:$K$1,0)),"Ingen varmeinstallationer")</f>
        <v>Olie</v>
      </c>
      <c r="L2155" s="1" t="str">
        <f ca="1">INDEX(Anvendelseskode!B:B,MATCH($E2155,Anvendelseskode!$A:$A,0))</f>
        <v>Fritliggende enfamilieshus (parcelhus)</v>
      </c>
      <c r="M2155" s="1" t="str">
        <f ca="1">INDEX(Anvendelseskode!C:C,MATCH($E2155,Anvendelseskode!$A:$A,0))</f>
        <v>Parcelhuse</v>
      </c>
      <c r="N2155" s="1" t="str">
        <f ca="1">INDEX(Anvendelseskode!D:D,MATCH($E2155,Anvendelseskode!$A:$A,0))</f>
        <v>Private husholdninger</v>
      </c>
      <c r="O2155" s="1" t="str">
        <f ca="1">IFERROR(INDEX(SBi!$2:$2,MATCH(G2155,SBi!$1:$1,1)),SBi!$K$2)</f>
        <v>1979-1998</v>
      </c>
      <c r="P2155" s="1">
        <f ca="1">IFERROR(INDEX(SBi!$C$3:$K$28,MATCH(E2155,SBi!$B$3:$B$28,0),MATCH(O2155,SBi!$C$2:$K$2,0)),0)</f>
        <v>105.4</v>
      </c>
      <c r="Q2155" s="19">
        <f t="shared" ca="1" si="437"/>
        <v>14.861400000000001</v>
      </c>
      <c r="R2155" s="19" t="str">
        <f ca="1">IFERROR(INDEX(VpD!$2:$2,MATCH(G2155,VpD!$1:$1,1)),VpD!$I$2)</f>
        <v>1979-1998</v>
      </c>
      <c r="S2155" s="1">
        <f ca="1">IFERROR(INDEX(VpD!$C$3:$I$27,MATCH(E2155,VpD!$B$3:$B$27,0),MATCH(R2155,VpD!$C$2:$I$2,0)),0)</f>
        <v>90</v>
      </c>
      <c r="T2155" s="19">
        <f t="shared" ca="1" si="438"/>
        <v>12.69</v>
      </c>
      <c r="U2155" s="14" t="str">
        <f t="shared" ca="1" si="439"/>
        <v xml:space="preserve">714310.9 </v>
      </c>
      <c r="V2155" s="14" t="str">
        <f t="shared" ca="1" si="440"/>
        <v>6168780.56</v>
      </c>
      <c r="W2155" s="14" t="str">
        <f t="shared" ca="1" si="441"/>
        <v>POINT(714310.9 6168780.56)</v>
      </c>
      <c r="X2155" s="14" t="str">
        <f>IFERROR(INDEX(BygningOmraade!B:B,MATCH(A2155,BygningOmraade!A:A,0)),"")</f>
        <v/>
      </c>
    </row>
    <row r="2156" spans="1:24" s="14" customFormat="1" x14ac:dyDescent="0.25">
      <c r="A2156" s="14">
        <f t="shared" si="429"/>
        <v>2156</v>
      </c>
      <c r="B2156" s="14" t="str">
        <f t="shared" ca="1" si="430"/>
        <v>805819f6-6a75-49c8-b3bf-e1557c961713</v>
      </c>
      <c r="C2156" s="14" t="str">
        <f t="shared" ca="1" si="431"/>
        <v>0a3f507e-1ec6-32b8-e044-0003ba298018</v>
      </c>
      <c r="D2156" s="14">
        <f t="shared" ca="1" si="432"/>
        <v>995079</v>
      </c>
      <c r="E2156" s="1">
        <f t="shared" ca="1" si="433"/>
        <v>130</v>
      </c>
      <c r="F2156" s="1">
        <f t="shared" ca="1" si="434"/>
        <v>110</v>
      </c>
      <c r="G2156" s="1">
        <f t="shared" ca="1" si="435"/>
        <v>1973</v>
      </c>
      <c r="H2156" s="1" t="str">
        <f ca="1">IFERROR(INDEX(Varmeinstallation!B:B,MATCH(INDIRECT($A$1&amp;"L"&amp;A2156)*1,Varmeinstallation!A:A,0)),"Ingen varmeinstallationer")</f>
        <v>Fjernvarme/blokvarme (radiatorsystemer eller varmluftanlæg)</v>
      </c>
      <c r="I2156" s="1" t="str">
        <f ca="1">IFERROR(INDEX(Opvarmningsmiddel!B:B,MATCH(INDIRECT($A$1&amp;"M"&amp;A2156)*1,Opvarmningsmiddel!A:A,0)),"")</f>
        <v/>
      </c>
      <c r="J2156" s="1">
        <f t="shared" ca="1" si="436"/>
        <v>0</v>
      </c>
      <c r="K2156" s="1" t="str">
        <f ca="1">IFERROR(INDEX(Relationstabel!$C$3:$K$10,MATCH(VALUE(INDIRECT($A$1&amp;"L"&amp;A2156)),Relationstabel!$A$3:$A$10,0),MATCH(IFERROR(VALUE(INDIRECT($A$1&amp;"M"&amp;A2156)),0),Relationstabel!$C$1:$K$1,0)),"Ingen varmeinstallationer")</f>
        <v>Fjernvarme/ Blokvarme</v>
      </c>
      <c r="L2156" s="1" t="str">
        <f ca="1">INDEX(Anvendelseskode!B:B,MATCH($E2156,Anvendelseskode!$A:$A,0))</f>
        <v>Række-, kæde-, dobbelthus (lodret adskillelse mellem enhederne)</v>
      </c>
      <c r="M2156" s="1" t="str">
        <f ca="1">INDEX(Anvendelseskode!C:C,MATCH($E2156,Anvendelseskode!$A:$A,0))</f>
        <v>Række-, kæde og dobbelthuse</v>
      </c>
      <c r="N2156" s="1" t="str">
        <f ca="1">INDEX(Anvendelseskode!D:D,MATCH($E2156,Anvendelseskode!$A:$A,0))</f>
        <v>Private husholdninger</v>
      </c>
      <c r="O2156" s="1" t="str">
        <f ca="1">IFERROR(INDEX(SBi!$2:$2,MATCH(G2156,SBi!$1:$1,1)),SBi!$K$2)</f>
        <v>1973-1978</v>
      </c>
      <c r="P2156" s="1">
        <f ca="1">IFERROR(INDEX(SBi!$C$3:$K$28,MATCH(E2156,SBi!$B$3:$B$28,0),MATCH(O2156,SBi!$C$2:$K$2,0)),0)</f>
        <v>112.6</v>
      </c>
      <c r="Q2156" s="19">
        <f t="shared" ca="1" si="437"/>
        <v>12.385999999999999</v>
      </c>
      <c r="R2156" s="19" t="str">
        <f ca="1">IFERROR(INDEX(VpD!$2:$2,MATCH(G2156,VpD!$1:$1,1)),VpD!$I$2)</f>
        <v>1973-1978</v>
      </c>
      <c r="S2156" s="1">
        <f ca="1">IFERROR(INDEX(VpD!$C$3:$I$27,MATCH(E2156,VpD!$B$3:$B$27,0),MATCH(R2156,VpD!$C$2:$I$2,0)),0)</f>
        <v>98</v>
      </c>
      <c r="T2156" s="19">
        <f t="shared" ca="1" si="438"/>
        <v>10.78</v>
      </c>
      <c r="U2156" s="14" t="str">
        <f t="shared" ca="1" si="439"/>
        <v xml:space="preserve">711680.4 </v>
      </c>
      <c r="V2156" s="14" t="str">
        <f t="shared" ca="1" si="440"/>
        <v>6172029.15</v>
      </c>
      <c r="W2156" s="14" t="str">
        <f t="shared" ca="1" si="441"/>
        <v>POINT(711680.4 6172029.15)</v>
      </c>
      <c r="X2156" s="14" t="str">
        <f>IFERROR(INDEX(BygningOmraade!B:B,MATCH(A2156,BygningOmraade!A:A,0)),"")</f>
        <v/>
      </c>
    </row>
    <row r="2157" spans="1:24" s="14" customFormat="1" x14ac:dyDescent="0.25">
      <c r="A2157" s="14">
        <f t="shared" si="429"/>
        <v>2157</v>
      </c>
      <c r="B2157" s="14" t="str">
        <f t="shared" ca="1" si="430"/>
        <v>806913a4-48dc-4880-b284-35d8c548d5a7</v>
      </c>
      <c r="C2157" s="14" t="str">
        <f t="shared" ca="1" si="431"/>
        <v>0a3f507e-22ad-32b8-e044-0003ba298018</v>
      </c>
      <c r="D2157" s="14">
        <f t="shared" ca="1" si="432"/>
        <v>995370</v>
      </c>
      <c r="E2157" s="1">
        <f t="shared" ca="1" si="433"/>
        <v>130</v>
      </c>
      <c r="F2157" s="1">
        <f t="shared" ca="1" si="434"/>
        <v>124</v>
      </c>
      <c r="G2157" s="1">
        <f t="shared" ca="1" si="435"/>
        <v>1981</v>
      </c>
      <c r="H2157" s="1" t="str">
        <f ca="1">IFERROR(INDEX(Varmeinstallation!B:B,MATCH(INDIRECT($A$1&amp;"L"&amp;A2157)*1,Varmeinstallation!A:A,0)),"Ingen varmeinstallationer")</f>
        <v>Fjernvarme/blokvarme (radiatorsystemer eller varmluftanlæg)</v>
      </c>
      <c r="I2157" s="1" t="str">
        <f ca="1">IFERROR(INDEX(Opvarmningsmiddel!B:B,MATCH(INDIRECT($A$1&amp;"M"&amp;A2157)*1,Opvarmningsmiddel!A:A,0)),"")</f>
        <v/>
      </c>
      <c r="J2157" s="1">
        <f t="shared" ca="1" si="436"/>
        <v>0</v>
      </c>
      <c r="K2157" s="1" t="str">
        <f ca="1">IFERROR(INDEX(Relationstabel!$C$3:$K$10,MATCH(VALUE(INDIRECT($A$1&amp;"L"&amp;A2157)),Relationstabel!$A$3:$A$10,0),MATCH(IFERROR(VALUE(INDIRECT($A$1&amp;"M"&amp;A2157)),0),Relationstabel!$C$1:$K$1,0)),"Ingen varmeinstallationer")</f>
        <v>Fjernvarme/ Blokvarme</v>
      </c>
      <c r="L2157" s="1" t="str">
        <f ca="1">INDEX(Anvendelseskode!B:B,MATCH($E2157,Anvendelseskode!$A:$A,0))</f>
        <v>Række-, kæde-, dobbelthus (lodret adskillelse mellem enhederne)</v>
      </c>
      <c r="M2157" s="1" t="str">
        <f ca="1">INDEX(Anvendelseskode!C:C,MATCH($E2157,Anvendelseskode!$A:$A,0))</f>
        <v>Række-, kæde og dobbelthuse</v>
      </c>
      <c r="N2157" s="1" t="str">
        <f ca="1">INDEX(Anvendelseskode!D:D,MATCH($E2157,Anvendelseskode!$A:$A,0))</f>
        <v>Private husholdninger</v>
      </c>
      <c r="O2157" s="1" t="str">
        <f ca="1">IFERROR(INDEX(SBi!$2:$2,MATCH(G2157,SBi!$1:$1,1)),SBi!$K$2)</f>
        <v>1979-1998</v>
      </c>
      <c r="P2157" s="1">
        <f ca="1">IFERROR(INDEX(SBi!$C$3:$K$28,MATCH(E2157,SBi!$B$3:$B$28,0),MATCH(O2157,SBi!$C$2:$K$2,0)),0)</f>
        <v>96.8</v>
      </c>
      <c r="Q2157" s="19">
        <f t="shared" ca="1" si="437"/>
        <v>12.0032</v>
      </c>
      <c r="R2157" s="19" t="str">
        <f ca="1">IFERROR(INDEX(VpD!$2:$2,MATCH(G2157,VpD!$1:$1,1)),VpD!$I$2)</f>
        <v>1979-1998</v>
      </c>
      <c r="S2157" s="1">
        <f ca="1">IFERROR(INDEX(VpD!$C$3:$I$27,MATCH(E2157,VpD!$B$3:$B$27,0),MATCH(R2157,VpD!$C$2:$I$2,0)),0)</f>
        <v>74</v>
      </c>
      <c r="T2157" s="19">
        <f t="shared" ca="1" si="438"/>
        <v>9.1760000000000002</v>
      </c>
      <c r="U2157" s="14" t="str">
        <f t="shared" ca="1" si="439"/>
        <v xml:space="preserve">712010.4 </v>
      </c>
      <c r="V2157" s="14" t="str">
        <f t="shared" ca="1" si="440"/>
        <v>6171958.65</v>
      </c>
      <c r="W2157" s="14" t="str">
        <f t="shared" ca="1" si="441"/>
        <v>POINT(712010.4 6171958.65)</v>
      </c>
      <c r="X2157" s="14" t="str">
        <f>IFERROR(INDEX(BygningOmraade!B:B,MATCH(A2157,BygningOmraade!A:A,0)),"")</f>
        <v/>
      </c>
    </row>
    <row r="2158" spans="1:24" s="14" customFormat="1" x14ac:dyDescent="0.25">
      <c r="A2158" s="14">
        <f t="shared" si="429"/>
        <v>2158</v>
      </c>
      <c r="B2158" s="14" t="str">
        <f t="shared" ca="1" si="430"/>
        <v>806af110-a7af-4ee3-af62-b048bd9b72aa</v>
      </c>
      <c r="C2158" s="14" t="str">
        <f t="shared" ca="1" si="431"/>
        <v>0a3f507e-1ca2-32b8-e044-0003ba298018</v>
      </c>
      <c r="D2158" s="14">
        <f t="shared" ca="1" si="432"/>
        <v>997450</v>
      </c>
      <c r="E2158" s="1">
        <f t="shared" ca="1" si="433"/>
        <v>120</v>
      </c>
      <c r="F2158" s="1">
        <f t="shared" ca="1" si="434"/>
        <v>169</v>
      </c>
      <c r="G2158" s="1">
        <f t="shared" ca="1" si="435"/>
        <v>1983</v>
      </c>
      <c r="H2158" s="1" t="str">
        <f ca="1">IFERROR(INDEX(Varmeinstallation!B:B,MATCH(INDIRECT($A$1&amp;"L"&amp;A2158)*1,Varmeinstallation!A:A,0)),"Ingen varmeinstallationer")</f>
        <v>Centralvarme fra eget anlæg, et-kammer fyr</v>
      </c>
      <c r="I2158" s="1" t="str">
        <f ca="1">IFERROR(INDEX(Opvarmningsmiddel!B:B,MATCH(INDIRECT($A$1&amp;"M"&amp;A2158)*1,Opvarmningsmiddel!A:A,0)),"")</f>
        <v>Naturgas</v>
      </c>
      <c r="J2158" s="1">
        <f t="shared" ca="1" si="436"/>
        <v>2</v>
      </c>
      <c r="K2158" s="1" t="str">
        <f ca="1">IFERROR(INDEX(Relationstabel!$C$3:$K$10,MATCH(VALUE(INDIRECT($A$1&amp;"L"&amp;A2158)),Relationstabel!$A$3:$A$10,0),MATCH(IFERROR(VALUE(INDIRECT($A$1&amp;"M"&amp;A2158)),0),Relationstabel!$C$1:$K$1,0)),"Ingen varmeinstallationer")</f>
        <v>Naturgas</v>
      </c>
      <c r="L2158" s="1" t="str">
        <f ca="1">INDEX(Anvendelseskode!B:B,MATCH($E2158,Anvendelseskode!$A:$A,0))</f>
        <v>Fritliggende enfamilieshus (parcelhus)</v>
      </c>
      <c r="M2158" s="1" t="str">
        <f ca="1">INDEX(Anvendelseskode!C:C,MATCH($E2158,Anvendelseskode!$A:$A,0))</f>
        <v>Parcelhuse</v>
      </c>
      <c r="N2158" s="1" t="str">
        <f ca="1">INDEX(Anvendelseskode!D:D,MATCH($E2158,Anvendelseskode!$A:$A,0))</f>
        <v>Private husholdninger</v>
      </c>
      <c r="O2158" s="1" t="str">
        <f ca="1">IFERROR(INDEX(SBi!$2:$2,MATCH(G2158,SBi!$1:$1,1)),SBi!$K$2)</f>
        <v>1979-1998</v>
      </c>
      <c r="P2158" s="1">
        <f ca="1">IFERROR(INDEX(SBi!$C$3:$K$28,MATCH(E2158,SBi!$B$3:$B$28,0),MATCH(O2158,SBi!$C$2:$K$2,0)),0)</f>
        <v>105.4</v>
      </c>
      <c r="Q2158" s="19">
        <f t="shared" ca="1" si="437"/>
        <v>17.812600000000003</v>
      </c>
      <c r="R2158" s="19" t="str">
        <f ca="1">IFERROR(INDEX(VpD!$2:$2,MATCH(G2158,VpD!$1:$1,1)),VpD!$I$2)</f>
        <v>1979-1998</v>
      </c>
      <c r="S2158" s="1">
        <f ca="1">IFERROR(INDEX(VpD!$C$3:$I$27,MATCH(E2158,VpD!$B$3:$B$27,0),MATCH(R2158,VpD!$C$2:$I$2,0)),0)</f>
        <v>90</v>
      </c>
      <c r="T2158" s="19">
        <f t="shared" ca="1" si="438"/>
        <v>15.21</v>
      </c>
      <c r="U2158" s="14" t="str">
        <f t="shared" ca="1" si="439"/>
        <v xml:space="preserve">713975.91 </v>
      </c>
      <c r="V2158" s="14" t="str">
        <f t="shared" ca="1" si="440"/>
        <v>6168701.69</v>
      </c>
      <c r="W2158" s="14" t="str">
        <f t="shared" ca="1" si="441"/>
        <v>POINT(713975.91 6168701.69)</v>
      </c>
      <c r="X2158" s="14" t="str">
        <f>IFERROR(INDEX(BygningOmraade!B:B,MATCH(A2158,BygningOmraade!A:A,0)),"")</f>
        <v/>
      </c>
    </row>
    <row r="2159" spans="1:24" s="14" customFormat="1" x14ac:dyDescent="0.25">
      <c r="A2159" s="14">
        <f t="shared" si="429"/>
        <v>2159</v>
      </c>
      <c r="B2159" s="14" t="str">
        <f t="shared" ca="1" si="430"/>
        <v>807e4ac6-b9bb-48e5-b8b9-2bc15c5fd65e</v>
      </c>
      <c r="C2159" s="14" t="str">
        <f t="shared" ca="1" si="431"/>
        <v>0a3f507e-24c4-32b8-e044-0003ba298018</v>
      </c>
      <c r="D2159" s="14">
        <f t="shared" ca="1" si="432"/>
        <v>996972</v>
      </c>
      <c r="E2159" s="1">
        <f t="shared" ca="1" si="433"/>
        <v>130</v>
      </c>
      <c r="F2159" s="1">
        <f t="shared" ca="1" si="434"/>
        <v>109</v>
      </c>
      <c r="G2159" s="1">
        <f t="shared" ca="1" si="435"/>
        <v>1978</v>
      </c>
      <c r="H2159" s="1" t="str">
        <f ca="1">IFERROR(INDEX(Varmeinstallation!B:B,MATCH(INDIRECT($A$1&amp;"L"&amp;A2159)*1,Varmeinstallation!A:A,0)),"Ingen varmeinstallationer")</f>
        <v>Fjernvarme/blokvarme (radiatorsystemer eller varmluftanlæg)</v>
      </c>
      <c r="I2159" s="1" t="str">
        <f ca="1">IFERROR(INDEX(Opvarmningsmiddel!B:B,MATCH(INDIRECT($A$1&amp;"M"&amp;A2159)*1,Opvarmningsmiddel!A:A,0)),"")</f>
        <v/>
      </c>
      <c r="J2159" s="1">
        <f t="shared" ca="1" si="436"/>
        <v>0</v>
      </c>
      <c r="K2159" s="1" t="str">
        <f ca="1">IFERROR(INDEX(Relationstabel!$C$3:$K$10,MATCH(VALUE(INDIRECT($A$1&amp;"L"&amp;A2159)),Relationstabel!$A$3:$A$10,0),MATCH(IFERROR(VALUE(INDIRECT($A$1&amp;"M"&amp;A2159)),0),Relationstabel!$C$1:$K$1,0)),"Ingen varmeinstallationer")</f>
        <v>Fjernvarme/ Blokvarme</v>
      </c>
      <c r="L2159" s="1" t="str">
        <f ca="1">INDEX(Anvendelseskode!B:B,MATCH($E2159,Anvendelseskode!$A:$A,0))</f>
        <v>Række-, kæde-, dobbelthus (lodret adskillelse mellem enhederne)</v>
      </c>
      <c r="M2159" s="1" t="str">
        <f ca="1">INDEX(Anvendelseskode!C:C,MATCH($E2159,Anvendelseskode!$A:$A,0))</f>
        <v>Række-, kæde og dobbelthuse</v>
      </c>
      <c r="N2159" s="1" t="str">
        <f ca="1">INDEX(Anvendelseskode!D:D,MATCH($E2159,Anvendelseskode!$A:$A,0))</f>
        <v>Private husholdninger</v>
      </c>
      <c r="O2159" s="1" t="str">
        <f ca="1">IFERROR(INDEX(SBi!$2:$2,MATCH(G2159,SBi!$1:$1,1)),SBi!$K$2)</f>
        <v>1973-1978</v>
      </c>
      <c r="P2159" s="1">
        <f ca="1">IFERROR(INDEX(SBi!$C$3:$K$28,MATCH(E2159,SBi!$B$3:$B$28,0),MATCH(O2159,SBi!$C$2:$K$2,0)),0)</f>
        <v>112.6</v>
      </c>
      <c r="Q2159" s="19">
        <f t="shared" ca="1" si="437"/>
        <v>12.273399999999999</v>
      </c>
      <c r="R2159" s="19" t="str">
        <f ca="1">IFERROR(INDEX(VpD!$2:$2,MATCH(G2159,VpD!$1:$1,1)),VpD!$I$2)</f>
        <v>1973-1978</v>
      </c>
      <c r="S2159" s="1">
        <f ca="1">IFERROR(INDEX(VpD!$C$3:$I$27,MATCH(E2159,VpD!$B$3:$B$27,0),MATCH(R2159,VpD!$C$2:$I$2,0)),0)</f>
        <v>98</v>
      </c>
      <c r="T2159" s="19">
        <f t="shared" ca="1" si="438"/>
        <v>10.682</v>
      </c>
      <c r="U2159" s="14" t="str">
        <f t="shared" ca="1" si="439"/>
        <v xml:space="preserve">713603.77 </v>
      </c>
      <c r="V2159" s="14" t="str">
        <f t="shared" ca="1" si="440"/>
        <v>6169809.39</v>
      </c>
      <c r="W2159" s="14" t="str">
        <f t="shared" ca="1" si="441"/>
        <v>POINT(713603.77 6169809.39)</v>
      </c>
      <c r="X2159" s="14" t="str">
        <f>IFERROR(INDEX(BygningOmraade!B:B,MATCH(A2159,BygningOmraade!A:A,0)),"")</f>
        <v/>
      </c>
    </row>
    <row r="2160" spans="1:24" s="14" customFormat="1" x14ac:dyDescent="0.25">
      <c r="A2160" s="14">
        <f t="shared" si="429"/>
        <v>2160</v>
      </c>
      <c r="B2160" s="14" t="str">
        <f t="shared" ca="1" si="430"/>
        <v>8088415d-df35-4d23-9e8e-a18185b5b78f</v>
      </c>
      <c r="C2160" s="14" t="str">
        <f t="shared" ca="1" si="431"/>
        <v>53ba2f34-600b-2505-e044-0003ba298018</v>
      </c>
      <c r="D2160" s="14">
        <f t="shared" ca="1" si="432"/>
        <v>2702978</v>
      </c>
      <c r="E2160" s="1">
        <f t="shared" ca="1" si="433"/>
        <v>130</v>
      </c>
      <c r="F2160" s="1">
        <f t="shared" ca="1" si="434"/>
        <v>120</v>
      </c>
      <c r="G2160" s="1">
        <f t="shared" ca="1" si="435"/>
        <v>2008</v>
      </c>
      <c r="H2160" s="1" t="str">
        <f ca="1">IFERROR(INDEX(Varmeinstallation!B:B,MATCH(INDIRECT($A$1&amp;"L"&amp;A2160)*1,Varmeinstallation!A:A,0)),"Ingen varmeinstallationer")</f>
        <v>Centralvarme fra eget anlæg, et-kammer fyr</v>
      </c>
      <c r="I2160" s="1" t="str">
        <f ca="1">IFERROR(INDEX(Opvarmningsmiddel!B:B,MATCH(INDIRECT($A$1&amp;"M"&amp;A2160)*1,Opvarmningsmiddel!A:A,0)),"")</f>
        <v>Naturgas</v>
      </c>
      <c r="J2160" s="1">
        <f t="shared" ca="1" si="436"/>
        <v>90</v>
      </c>
      <c r="K2160" s="1" t="str">
        <f ca="1">IFERROR(INDEX(Relationstabel!$C$3:$K$10,MATCH(VALUE(INDIRECT($A$1&amp;"L"&amp;A2160)),Relationstabel!$A$3:$A$10,0),MATCH(IFERROR(VALUE(INDIRECT($A$1&amp;"M"&amp;A2160)),0),Relationstabel!$C$1:$K$1,0)),"Ingen varmeinstallationer")</f>
        <v>Naturgas</v>
      </c>
      <c r="L2160" s="1" t="str">
        <f ca="1">INDEX(Anvendelseskode!B:B,MATCH($E2160,Anvendelseskode!$A:$A,0))</f>
        <v>Række-, kæde-, dobbelthus (lodret adskillelse mellem enhederne)</v>
      </c>
      <c r="M2160" s="1" t="str">
        <f ca="1">INDEX(Anvendelseskode!C:C,MATCH($E2160,Anvendelseskode!$A:$A,0))</f>
        <v>Række-, kæde og dobbelthuse</v>
      </c>
      <c r="N2160" s="1" t="str">
        <f ca="1">INDEX(Anvendelseskode!D:D,MATCH($E2160,Anvendelseskode!$A:$A,0))</f>
        <v>Private husholdninger</v>
      </c>
      <c r="O2160" s="1" t="str">
        <f ca="1">IFERROR(INDEX(SBi!$2:$2,MATCH(G2160,SBi!$1:$1,1)),SBi!$K$2)</f>
        <v>Efter 2006</v>
      </c>
      <c r="P2160" s="1">
        <f ca="1">IFERROR(INDEX(SBi!$C$3:$K$28,MATCH(E2160,SBi!$B$3:$B$28,0),MATCH(O2160,SBi!$C$2:$K$2,0)),0)</f>
        <v>66.400000000000006</v>
      </c>
      <c r="Q2160" s="19">
        <f t="shared" ca="1" si="437"/>
        <v>7.9680000000000009</v>
      </c>
      <c r="R2160" s="19" t="str">
        <f ca="1">IFERROR(INDEX(VpD!$2:$2,MATCH(G2160,VpD!$1:$1,1)),VpD!$I$2)</f>
        <v>&gt;1998</v>
      </c>
      <c r="S2160" s="1">
        <f ca="1">IFERROR(INDEX(VpD!$C$3:$I$27,MATCH(E2160,VpD!$B$3:$B$27,0),MATCH(R2160,VpD!$C$2:$I$2,0)),0)</f>
        <v>65</v>
      </c>
      <c r="T2160" s="19">
        <f t="shared" ca="1" si="438"/>
        <v>7.8</v>
      </c>
      <c r="U2160" s="14" t="str">
        <f t="shared" ca="1" si="439"/>
        <v xml:space="preserve">712654.17 </v>
      </c>
      <c r="V2160" s="14" t="str">
        <f t="shared" ca="1" si="440"/>
        <v>6168707.84</v>
      </c>
      <c r="W2160" s="14" t="str">
        <f t="shared" ca="1" si="441"/>
        <v>POINT(712654.17 6168707.84)</v>
      </c>
      <c r="X2160" s="14" t="str">
        <f>IFERROR(INDEX(BygningOmraade!B:B,MATCH(A2160,BygningOmraade!A:A,0)),"")</f>
        <v/>
      </c>
    </row>
    <row r="2161" spans="1:24" s="14" customFormat="1" x14ac:dyDescent="0.25">
      <c r="A2161" s="14">
        <f t="shared" si="429"/>
        <v>2161</v>
      </c>
      <c r="B2161" s="14" t="str">
        <f t="shared" ca="1" si="430"/>
        <v>809b061b-c23e-4e48-919e-73a0a0924bff</v>
      </c>
      <c r="C2161" s="14" t="str">
        <f t="shared" ca="1" si="431"/>
        <v>a3e40127-7b7c-426d-9b7a-f98dc7ec2d97</v>
      </c>
      <c r="D2161" s="14">
        <f t="shared" ca="1" si="432"/>
        <v>100133743</v>
      </c>
      <c r="E2161" s="1">
        <f t="shared" ca="1" si="433"/>
        <v>130</v>
      </c>
      <c r="F2161" s="1">
        <f t="shared" ca="1" si="434"/>
        <v>130</v>
      </c>
      <c r="G2161" s="1">
        <f t="shared" ca="1" si="435"/>
        <v>2019</v>
      </c>
      <c r="H2161" s="1" t="str">
        <f ca="1">IFERROR(INDEX(Varmeinstallation!B:B,MATCH(INDIRECT($A$1&amp;"L"&amp;A2161)*1,Varmeinstallation!A:A,0)),"Ingen varmeinstallationer")</f>
        <v>Centralvarme fra eget anlæg, et-kammer fyr</v>
      </c>
      <c r="I2161" s="1" t="str">
        <f ca="1">IFERROR(INDEX(Opvarmningsmiddel!B:B,MATCH(INDIRECT($A$1&amp;"M"&amp;A2161)*1,Opvarmningsmiddel!A:A,0)),"")</f>
        <v>Naturgas</v>
      </c>
      <c r="J2161" s="1">
        <f t="shared" ca="1" si="436"/>
        <v>0</v>
      </c>
      <c r="K2161" s="1" t="str">
        <f ca="1">IFERROR(INDEX(Relationstabel!$C$3:$K$10,MATCH(VALUE(INDIRECT($A$1&amp;"L"&amp;A2161)),Relationstabel!$A$3:$A$10,0),MATCH(IFERROR(VALUE(INDIRECT($A$1&amp;"M"&amp;A2161)),0),Relationstabel!$C$1:$K$1,0)),"Ingen varmeinstallationer")</f>
        <v>Naturgas</v>
      </c>
      <c r="L2161" s="1" t="str">
        <f ca="1">INDEX(Anvendelseskode!B:B,MATCH($E2161,Anvendelseskode!$A:$A,0))</f>
        <v>Række-, kæde-, dobbelthus (lodret adskillelse mellem enhederne)</v>
      </c>
      <c r="M2161" s="1" t="str">
        <f ca="1">INDEX(Anvendelseskode!C:C,MATCH($E2161,Anvendelseskode!$A:$A,0))</f>
        <v>Række-, kæde og dobbelthuse</v>
      </c>
      <c r="N2161" s="1" t="str">
        <f ca="1">INDEX(Anvendelseskode!D:D,MATCH($E2161,Anvendelseskode!$A:$A,0))</f>
        <v>Private husholdninger</v>
      </c>
      <c r="O2161" s="1" t="str">
        <f ca="1">IFERROR(INDEX(SBi!$2:$2,MATCH(G2161,SBi!$1:$1,1)),SBi!$K$2)</f>
        <v>Efter 2006</v>
      </c>
      <c r="P2161" s="1">
        <f ca="1">IFERROR(INDEX(SBi!$C$3:$K$28,MATCH(E2161,SBi!$B$3:$B$28,0),MATCH(O2161,SBi!$C$2:$K$2,0)),0)</f>
        <v>66.400000000000006</v>
      </c>
      <c r="Q2161" s="19">
        <f t="shared" ca="1" si="437"/>
        <v>8.6319999999999997</v>
      </c>
      <c r="R2161" s="19" t="str">
        <f ca="1">IFERROR(INDEX(VpD!$2:$2,MATCH(G2161,VpD!$1:$1,1)),VpD!$I$2)</f>
        <v>&gt;1998</v>
      </c>
      <c r="S2161" s="1">
        <f ca="1">IFERROR(INDEX(VpD!$C$3:$I$27,MATCH(E2161,VpD!$B$3:$B$27,0),MATCH(R2161,VpD!$C$2:$I$2,0)),0)</f>
        <v>65</v>
      </c>
      <c r="T2161" s="19">
        <f t="shared" ca="1" si="438"/>
        <v>8.4499999999999993</v>
      </c>
      <c r="U2161" s="14" t="str">
        <f t="shared" ca="1" si="439"/>
        <v xml:space="preserve">712095.75 </v>
      </c>
      <c r="V2161" s="14" t="str">
        <f t="shared" ca="1" si="440"/>
        <v>6169618.06</v>
      </c>
      <c r="W2161" s="14" t="str">
        <f t="shared" ca="1" si="441"/>
        <v>POINT(712095.75 6169618.06)</v>
      </c>
      <c r="X2161" s="14" t="str">
        <f>IFERROR(INDEX(BygningOmraade!B:B,MATCH(A2161,BygningOmraade!A:A,0)),"")</f>
        <v/>
      </c>
    </row>
    <row r="2162" spans="1:24" s="14" customFormat="1" x14ac:dyDescent="0.25">
      <c r="A2162" s="14">
        <f t="shared" si="429"/>
        <v>2162</v>
      </c>
      <c r="B2162" s="14" t="str">
        <f t="shared" ca="1" si="430"/>
        <v>80a53a60-9042-47f6-b2ce-a2466aeeec98</v>
      </c>
      <c r="C2162" s="14" t="str">
        <f t="shared" ca="1" si="431"/>
        <v>0a3f507e-1844-32b8-e044-0003ba298018</v>
      </c>
      <c r="D2162" s="14">
        <f t="shared" ca="1" si="432"/>
        <v>996390</v>
      </c>
      <c r="E2162" s="1">
        <f t="shared" ca="1" si="433"/>
        <v>130</v>
      </c>
      <c r="F2162" s="1">
        <f t="shared" ca="1" si="434"/>
        <v>109</v>
      </c>
      <c r="G2162" s="1">
        <f t="shared" ca="1" si="435"/>
        <v>1978</v>
      </c>
      <c r="H2162" s="1" t="str">
        <f ca="1">IFERROR(INDEX(Varmeinstallation!B:B,MATCH(INDIRECT($A$1&amp;"L"&amp;A2162)*1,Varmeinstallation!A:A,0)),"Ingen varmeinstallationer")</f>
        <v>Fjernvarme/blokvarme (radiatorsystemer eller varmluftanlæg)</v>
      </c>
      <c r="I2162" s="1" t="str">
        <f ca="1">IFERROR(INDEX(Opvarmningsmiddel!B:B,MATCH(INDIRECT($A$1&amp;"M"&amp;A2162)*1,Opvarmningsmiddel!A:A,0)),"")</f>
        <v/>
      </c>
      <c r="J2162" s="1">
        <f t="shared" ca="1" si="436"/>
        <v>0</v>
      </c>
      <c r="K2162" s="1" t="str">
        <f ca="1">IFERROR(INDEX(Relationstabel!$C$3:$K$10,MATCH(VALUE(INDIRECT($A$1&amp;"L"&amp;A2162)),Relationstabel!$A$3:$A$10,0),MATCH(IFERROR(VALUE(INDIRECT($A$1&amp;"M"&amp;A2162)),0),Relationstabel!$C$1:$K$1,0)),"Ingen varmeinstallationer")</f>
        <v>Fjernvarme/ Blokvarme</v>
      </c>
      <c r="L2162" s="1" t="str">
        <f ca="1">INDEX(Anvendelseskode!B:B,MATCH($E2162,Anvendelseskode!$A:$A,0))</f>
        <v>Række-, kæde-, dobbelthus (lodret adskillelse mellem enhederne)</v>
      </c>
      <c r="M2162" s="1" t="str">
        <f ca="1">INDEX(Anvendelseskode!C:C,MATCH($E2162,Anvendelseskode!$A:$A,0))</f>
        <v>Række-, kæde og dobbelthuse</v>
      </c>
      <c r="N2162" s="1" t="str">
        <f ca="1">INDEX(Anvendelseskode!D:D,MATCH($E2162,Anvendelseskode!$A:$A,0))</f>
        <v>Private husholdninger</v>
      </c>
      <c r="O2162" s="1" t="str">
        <f ca="1">IFERROR(INDEX(SBi!$2:$2,MATCH(G2162,SBi!$1:$1,1)),SBi!$K$2)</f>
        <v>1973-1978</v>
      </c>
      <c r="P2162" s="1">
        <f ca="1">IFERROR(INDEX(SBi!$C$3:$K$28,MATCH(E2162,SBi!$B$3:$B$28,0),MATCH(O2162,SBi!$C$2:$K$2,0)),0)</f>
        <v>112.6</v>
      </c>
      <c r="Q2162" s="19">
        <f t="shared" ca="1" si="437"/>
        <v>12.273399999999999</v>
      </c>
      <c r="R2162" s="19" t="str">
        <f ca="1">IFERROR(INDEX(VpD!$2:$2,MATCH(G2162,VpD!$1:$1,1)),VpD!$I$2)</f>
        <v>1973-1978</v>
      </c>
      <c r="S2162" s="1">
        <f ca="1">IFERROR(INDEX(VpD!$C$3:$I$27,MATCH(E2162,VpD!$B$3:$B$27,0),MATCH(R2162,VpD!$C$2:$I$2,0)),0)</f>
        <v>98</v>
      </c>
      <c r="T2162" s="19">
        <f t="shared" ca="1" si="438"/>
        <v>10.682</v>
      </c>
      <c r="U2162" s="14" t="str">
        <f t="shared" ca="1" si="439"/>
        <v xml:space="preserve">713399.96 </v>
      </c>
      <c r="V2162" s="14" t="str">
        <f t="shared" ca="1" si="440"/>
        <v>6169656.79</v>
      </c>
      <c r="W2162" s="14" t="str">
        <f t="shared" ca="1" si="441"/>
        <v>POINT(713399.96 6169656.79)</v>
      </c>
      <c r="X2162" s="14" t="str">
        <f>IFERROR(INDEX(BygningOmraade!B:B,MATCH(A2162,BygningOmraade!A:A,0)),"")</f>
        <v/>
      </c>
    </row>
    <row r="2163" spans="1:24" s="14" customFormat="1" x14ac:dyDescent="0.25">
      <c r="A2163" s="14">
        <f t="shared" si="429"/>
        <v>2163</v>
      </c>
      <c r="B2163" s="14" t="str">
        <f t="shared" ca="1" si="430"/>
        <v>80ccbfab-c8aa-463d-8118-898f2a03d3c3</v>
      </c>
      <c r="C2163" s="14" t="str">
        <f t="shared" ca="1" si="431"/>
        <v>0a3f507e-228a-32b8-e044-0003ba298018</v>
      </c>
      <c r="D2163" s="14">
        <f t="shared" ca="1" si="432"/>
        <v>995534</v>
      </c>
      <c r="E2163" s="1">
        <f t="shared" ca="1" si="433"/>
        <v>120</v>
      </c>
      <c r="F2163" s="1">
        <f t="shared" ca="1" si="434"/>
        <v>130</v>
      </c>
      <c r="G2163" s="1">
        <f t="shared" ca="1" si="435"/>
        <v>1972</v>
      </c>
      <c r="H2163" s="1" t="str">
        <f ca="1">IFERROR(INDEX(Varmeinstallation!B:B,MATCH(INDIRECT($A$1&amp;"L"&amp;A2163)*1,Varmeinstallation!A:A,0)),"Ingen varmeinstallationer")</f>
        <v>Centralvarme fra eget anlæg, et-kammer fyr</v>
      </c>
      <c r="I2163" s="1" t="str">
        <f ca="1">IFERROR(INDEX(Opvarmningsmiddel!B:B,MATCH(INDIRECT($A$1&amp;"M"&amp;A2163)*1,Opvarmningsmiddel!A:A,0)),"")</f>
        <v>Naturgas</v>
      </c>
      <c r="J2163" s="1">
        <f t="shared" ca="1" si="436"/>
        <v>0</v>
      </c>
      <c r="K2163" s="1" t="str">
        <f ca="1">IFERROR(INDEX(Relationstabel!$C$3:$K$10,MATCH(VALUE(INDIRECT($A$1&amp;"L"&amp;A2163)),Relationstabel!$A$3:$A$10,0),MATCH(IFERROR(VALUE(INDIRECT($A$1&amp;"M"&amp;A2163)),0),Relationstabel!$C$1:$K$1,0)),"Ingen varmeinstallationer")</f>
        <v>Naturgas</v>
      </c>
      <c r="L2163" s="1" t="str">
        <f ca="1">INDEX(Anvendelseskode!B:B,MATCH($E2163,Anvendelseskode!$A:$A,0))</f>
        <v>Fritliggende enfamilieshus (parcelhus)</v>
      </c>
      <c r="M2163" s="1" t="str">
        <f ca="1">INDEX(Anvendelseskode!C:C,MATCH($E2163,Anvendelseskode!$A:$A,0))</f>
        <v>Parcelhuse</v>
      </c>
      <c r="N2163" s="1" t="str">
        <f ca="1">INDEX(Anvendelseskode!D:D,MATCH($E2163,Anvendelseskode!$A:$A,0))</f>
        <v>Private husholdninger</v>
      </c>
      <c r="O2163" s="1" t="str">
        <f ca="1">IFERROR(INDEX(SBi!$2:$2,MATCH(G2163,SBi!$1:$1,1)),SBi!$K$2)</f>
        <v>1961-1972</v>
      </c>
      <c r="P2163" s="1">
        <f ca="1">IFERROR(INDEX(SBi!$C$3:$K$28,MATCH(E2163,SBi!$B$3:$B$28,0),MATCH(O2163,SBi!$C$2:$K$2,0)),0)</f>
        <v>134.30000000000001</v>
      </c>
      <c r="Q2163" s="19">
        <f t="shared" ca="1" si="437"/>
        <v>17.459</v>
      </c>
      <c r="R2163" s="19" t="str">
        <f ca="1">IFERROR(INDEX(VpD!$2:$2,MATCH(G2163,VpD!$1:$1,1)),VpD!$I$2)</f>
        <v>1961-1972</v>
      </c>
      <c r="S2163" s="1">
        <f ca="1">IFERROR(INDEX(VpD!$C$3:$I$27,MATCH(E2163,VpD!$B$3:$B$27,0),MATCH(R2163,VpD!$C$2:$I$2,0)),0)</f>
        <v>143</v>
      </c>
      <c r="T2163" s="19">
        <f t="shared" ca="1" si="438"/>
        <v>18.59</v>
      </c>
      <c r="U2163" s="14" t="str">
        <f t="shared" ca="1" si="439"/>
        <v xml:space="preserve">711903.46 </v>
      </c>
      <c r="V2163" s="14" t="str">
        <f t="shared" ca="1" si="440"/>
        <v>6171869.26</v>
      </c>
      <c r="W2163" s="14" t="str">
        <f t="shared" ca="1" si="441"/>
        <v>POINT(711903.46 6171869.26)</v>
      </c>
      <c r="X2163" s="14" t="str">
        <f>IFERROR(INDEX(BygningOmraade!B:B,MATCH(A2163,BygningOmraade!A:A,0)),"")</f>
        <v/>
      </c>
    </row>
    <row r="2164" spans="1:24" s="14" customFormat="1" x14ac:dyDescent="0.25">
      <c r="A2164" s="14">
        <f t="shared" si="429"/>
        <v>2164</v>
      </c>
      <c r="B2164" s="14" t="str">
        <f t="shared" ca="1" si="430"/>
        <v>80cf2dde-c8ce-4fce-829f-a559c6696b5d</v>
      </c>
      <c r="C2164" s="14" t="str">
        <f t="shared" ca="1" si="431"/>
        <v>0a3f507e-21b3-32b8-e044-0003ba298018</v>
      </c>
      <c r="D2164" s="14">
        <f t="shared" ca="1" si="432"/>
        <v>997332</v>
      </c>
      <c r="E2164" s="1">
        <f t="shared" ca="1" si="433"/>
        <v>130</v>
      </c>
      <c r="F2164" s="1">
        <f t="shared" ca="1" si="434"/>
        <v>109</v>
      </c>
      <c r="G2164" s="1">
        <f t="shared" ca="1" si="435"/>
        <v>1979</v>
      </c>
      <c r="H2164" s="1" t="str">
        <f ca="1">IFERROR(INDEX(Varmeinstallation!B:B,MATCH(INDIRECT($A$1&amp;"L"&amp;A2164)*1,Varmeinstallation!A:A,0)),"Ingen varmeinstallationer")</f>
        <v>Fjernvarme/blokvarme (radiatorsystemer eller varmluftanlæg)</v>
      </c>
      <c r="I2164" s="1" t="str">
        <f ca="1">IFERROR(INDEX(Opvarmningsmiddel!B:B,MATCH(INDIRECT($A$1&amp;"M"&amp;A2164)*1,Opvarmningsmiddel!A:A,0)),"")</f>
        <v/>
      </c>
      <c r="J2164" s="1">
        <f t="shared" ca="1" si="436"/>
        <v>0</v>
      </c>
      <c r="K2164" s="1" t="str">
        <f ca="1">IFERROR(INDEX(Relationstabel!$C$3:$K$10,MATCH(VALUE(INDIRECT($A$1&amp;"L"&amp;A2164)),Relationstabel!$A$3:$A$10,0),MATCH(IFERROR(VALUE(INDIRECT($A$1&amp;"M"&amp;A2164)),0),Relationstabel!$C$1:$K$1,0)),"Ingen varmeinstallationer")</f>
        <v>Fjernvarme/ Blokvarme</v>
      </c>
      <c r="L2164" s="1" t="str">
        <f ca="1">INDEX(Anvendelseskode!B:B,MATCH($E2164,Anvendelseskode!$A:$A,0))</f>
        <v>Række-, kæde-, dobbelthus (lodret adskillelse mellem enhederne)</v>
      </c>
      <c r="M2164" s="1" t="str">
        <f ca="1">INDEX(Anvendelseskode!C:C,MATCH($E2164,Anvendelseskode!$A:$A,0))</f>
        <v>Række-, kæde og dobbelthuse</v>
      </c>
      <c r="N2164" s="1" t="str">
        <f ca="1">INDEX(Anvendelseskode!D:D,MATCH($E2164,Anvendelseskode!$A:$A,0))</f>
        <v>Private husholdninger</v>
      </c>
      <c r="O2164" s="1" t="str">
        <f ca="1">IFERROR(INDEX(SBi!$2:$2,MATCH(G2164,SBi!$1:$1,1)),SBi!$K$2)</f>
        <v>1979-1998</v>
      </c>
      <c r="P2164" s="1">
        <f ca="1">IFERROR(INDEX(SBi!$C$3:$K$28,MATCH(E2164,SBi!$B$3:$B$28,0),MATCH(O2164,SBi!$C$2:$K$2,0)),0)</f>
        <v>96.8</v>
      </c>
      <c r="Q2164" s="19">
        <f t="shared" ca="1" si="437"/>
        <v>10.5512</v>
      </c>
      <c r="R2164" s="19" t="str">
        <f ca="1">IFERROR(INDEX(VpD!$2:$2,MATCH(G2164,VpD!$1:$1,1)),VpD!$I$2)</f>
        <v>1979-1998</v>
      </c>
      <c r="S2164" s="1">
        <f ca="1">IFERROR(INDEX(VpD!$C$3:$I$27,MATCH(E2164,VpD!$B$3:$B$27,0),MATCH(R2164,VpD!$C$2:$I$2,0)),0)</f>
        <v>74</v>
      </c>
      <c r="T2164" s="19">
        <f t="shared" ca="1" si="438"/>
        <v>8.0660000000000007</v>
      </c>
      <c r="U2164" s="14" t="str">
        <f t="shared" ca="1" si="439"/>
        <v xml:space="preserve">713664.1 </v>
      </c>
      <c r="V2164" s="14" t="str">
        <f t="shared" ca="1" si="440"/>
        <v>6169762</v>
      </c>
      <c r="W2164" s="14" t="str">
        <f t="shared" ca="1" si="441"/>
        <v>POINT(713664.1 6169762)</v>
      </c>
      <c r="X2164" s="14" t="str">
        <f>IFERROR(INDEX(BygningOmraade!B:B,MATCH(A2164,BygningOmraade!A:A,0)),"")</f>
        <v/>
      </c>
    </row>
    <row r="2165" spans="1:24" s="14" customFormat="1" x14ac:dyDescent="0.25">
      <c r="A2165" s="14">
        <f t="shared" si="429"/>
        <v>2165</v>
      </c>
      <c r="B2165" s="14" t="str">
        <f t="shared" ca="1" si="430"/>
        <v>80f518c3-1298-410c-8cb8-16437e9faed0</v>
      </c>
      <c r="C2165" s="14" t="str">
        <f t="shared" ca="1" si="431"/>
        <v>0a3f507e-1fc6-32b8-e044-0003ba298018</v>
      </c>
      <c r="D2165" s="14">
        <f t="shared" ca="1" si="432"/>
        <v>994082</v>
      </c>
      <c r="E2165" s="1">
        <f t="shared" ca="1" si="433"/>
        <v>120</v>
      </c>
      <c r="F2165" s="1">
        <f t="shared" ca="1" si="434"/>
        <v>119</v>
      </c>
      <c r="G2165" s="1">
        <f t="shared" ca="1" si="435"/>
        <v>1972</v>
      </c>
      <c r="H2165" s="1" t="str">
        <f ca="1">IFERROR(INDEX(Varmeinstallation!B:B,MATCH(INDIRECT($A$1&amp;"L"&amp;A2165)*1,Varmeinstallation!A:A,0)),"Ingen varmeinstallationer")</f>
        <v>Centralvarme fra eget anlæg, et-kammer fyr</v>
      </c>
      <c r="I2165" s="1" t="str">
        <f ca="1">IFERROR(INDEX(Opvarmningsmiddel!B:B,MATCH(INDIRECT($A$1&amp;"M"&amp;A2165)*1,Opvarmningsmiddel!A:A,0)),"")</f>
        <v>Naturgas</v>
      </c>
      <c r="J2165" s="1">
        <f t="shared" ca="1" si="436"/>
        <v>0</v>
      </c>
      <c r="K2165" s="1" t="str">
        <f ca="1">IFERROR(INDEX(Relationstabel!$C$3:$K$10,MATCH(VALUE(INDIRECT($A$1&amp;"L"&amp;A2165)),Relationstabel!$A$3:$A$10,0),MATCH(IFERROR(VALUE(INDIRECT($A$1&amp;"M"&amp;A2165)),0),Relationstabel!$C$1:$K$1,0)),"Ingen varmeinstallationer")</f>
        <v>Naturgas</v>
      </c>
      <c r="L2165" s="1" t="str">
        <f ca="1">INDEX(Anvendelseskode!B:B,MATCH($E2165,Anvendelseskode!$A:$A,0))</f>
        <v>Fritliggende enfamilieshus (parcelhus)</v>
      </c>
      <c r="M2165" s="1" t="str">
        <f ca="1">INDEX(Anvendelseskode!C:C,MATCH($E2165,Anvendelseskode!$A:$A,0))</f>
        <v>Parcelhuse</v>
      </c>
      <c r="N2165" s="1" t="str">
        <f ca="1">INDEX(Anvendelseskode!D:D,MATCH($E2165,Anvendelseskode!$A:$A,0))</f>
        <v>Private husholdninger</v>
      </c>
      <c r="O2165" s="1" t="str">
        <f ca="1">IFERROR(INDEX(SBi!$2:$2,MATCH(G2165,SBi!$1:$1,1)),SBi!$K$2)</f>
        <v>1961-1972</v>
      </c>
      <c r="P2165" s="1">
        <f ca="1">IFERROR(INDEX(SBi!$C$3:$K$28,MATCH(E2165,SBi!$B$3:$B$28,0),MATCH(O2165,SBi!$C$2:$K$2,0)),0)</f>
        <v>134.30000000000001</v>
      </c>
      <c r="Q2165" s="19">
        <f t="shared" ca="1" si="437"/>
        <v>15.9817</v>
      </c>
      <c r="R2165" s="19" t="str">
        <f ca="1">IFERROR(INDEX(VpD!$2:$2,MATCH(G2165,VpD!$1:$1,1)),VpD!$I$2)</f>
        <v>1961-1972</v>
      </c>
      <c r="S2165" s="1">
        <f ca="1">IFERROR(INDEX(VpD!$C$3:$I$27,MATCH(E2165,VpD!$B$3:$B$27,0),MATCH(R2165,VpD!$C$2:$I$2,0)),0)</f>
        <v>143</v>
      </c>
      <c r="T2165" s="19">
        <f t="shared" ca="1" si="438"/>
        <v>17.016999999999999</v>
      </c>
      <c r="U2165" s="14" t="str">
        <f t="shared" ca="1" si="439"/>
        <v xml:space="preserve">711036.03 </v>
      </c>
      <c r="V2165" s="14" t="str">
        <f t="shared" ca="1" si="440"/>
        <v>6171678.47</v>
      </c>
      <c r="W2165" s="14" t="str">
        <f t="shared" ca="1" si="441"/>
        <v>POINT(711036.03 6171678.47)</v>
      </c>
      <c r="X2165" s="14" t="str">
        <f>IFERROR(INDEX(BygningOmraade!B:B,MATCH(A2165,BygningOmraade!A:A,0)),"")</f>
        <v/>
      </c>
    </row>
    <row r="2166" spans="1:24" s="14" customFormat="1" x14ac:dyDescent="0.25">
      <c r="A2166" s="14">
        <f t="shared" si="429"/>
        <v>2166</v>
      </c>
      <c r="B2166" s="14" t="str">
        <f t="shared" ca="1" si="430"/>
        <v>80f61a08-4025-4d1b-b8a0-c2f88b828ba4</v>
      </c>
      <c r="C2166" s="14" t="str">
        <f t="shared" ca="1" si="431"/>
        <v>0a3f507e-231e-32b8-e044-0003ba298018</v>
      </c>
      <c r="D2166" s="14">
        <f t="shared" ca="1" si="432"/>
        <v>995396</v>
      </c>
      <c r="E2166" s="1">
        <f t="shared" ca="1" si="433"/>
        <v>120</v>
      </c>
      <c r="F2166" s="1">
        <f t="shared" ca="1" si="434"/>
        <v>160</v>
      </c>
      <c r="G2166" s="1">
        <f t="shared" ca="1" si="435"/>
        <v>1970</v>
      </c>
      <c r="H2166" s="1" t="str">
        <f ca="1">IFERROR(INDEX(Varmeinstallation!B:B,MATCH(INDIRECT($A$1&amp;"L"&amp;A2166)*1,Varmeinstallation!A:A,0)),"Ingen varmeinstallationer")</f>
        <v>Centralvarme fra eget anlæg, et-kammer fyr</v>
      </c>
      <c r="I2166" s="1" t="str">
        <f ca="1">IFERROR(INDEX(Opvarmningsmiddel!B:B,MATCH(INDIRECT($A$1&amp;"M"&amp;A2166)*1,Opvarmningsmiddel!A:A,0)),"")</f>
        <v>Naturgas</v>
      </c>
      <c r="J2166" s="1">
        <f t="shared" ca="1" si="436"/>
        <v>0</v>
      </c>
      <c r="K2166" s="1" t="str">
        <f ca="1">IFERROR(INDEX(Relationstabel!$C$3:$K$10,MATCH(VALUE(INDIRECT($A$1&amp;"L"&amp;A2166)),Relationstabel!$A$3:$A$10,0),MATCH(IFERROR(VALUE(INDIRECT($A$1&amp;"M"&amp;A2166)),0),Relationstabel!$C$1:$K$1,0)),"Ingen varmeinstallationer")</f>
        <v>Naturgas</v>
      </c>
      <c r="L2166" s="1" t="str">
        <f ca="1">INDEX(Anvendelseskode!B:B,MATCH($E2166,Anvendelseskode!$A:$A,0))</f>
        <v>Fritliggende enfamilieshus (parcelhus)</v>
      </c>
      <c r="M2166" s="1" t="str">
        <f ca="1">INDEX(Anvendelseskode!C:C,MATCH($E2166,Anvendelseskode!$A:$A,0))</f>
        <v>Parcelhuse</v>
      </c>
      <c r="N2166" s="1" t="str">
        <f ca="1">INDEX(Anvendelseskode!D:D,MATCH($E2166,Anvendelseskode!$A:$A,0))</f>
        <v>Private husholdninger</v>
      </c>
      <c r="O2166" s="1" t="str">
        <f ca="1">IFERROR(INDEX(SBi!$2:$2,MATCH(G2166,SBi!$1:$1,1)),SBi!$K$2)</f>
        <v>1961-1972</v>
      </c>
      <c r="P2166" s="1">
        <f ca="1">IFERROR(INDEX(SBi!$C$3:$K$28,MATCH(E2166,SBi!$B$3:$B$28,0),MATCH(O2166,SBi!$C$2:$K$2,0)),0)</f>
        <v>134.30000000000001</v>
      </c>
      <c r="Q2166" s="19">
        <f t="shared" ca="1" si="437"/>
        <v>21.488</v>
      </c>
      <c r="R2166" s="19" t="str">
        <f ca="1">IFERROR(INDEX(VpD!$2:$2,MATCH(G2166,VpD!$1:$1,1)),VpD!$I$2)</f>
        <v>1961-1972</v>
      </c>
      <c r="S2166" s="1">
        <f ca="1">IFERROR(INDEX(VpD!$C$3:$I$27,MATCH(E2166,VpD!$B$3:$B$27,0),MATCH(R2166,VpD!$C$2:$I$2,0)),0)</f>
        <v>143</v>
      </c>
      <c r="T2166" s="19">
        <f t="shared" ca="1" si="438"/>
        <v>22.88</v>
      </c>
      <c r="U2166" s="14" t="str">
        <f t="shared" ca="1" si="439"/>
        <v xml:space="preserve">711975.38 </v>
      </c>
      <c r="V2166" s="14" t="str">
        <f t="shared" ca="1" si="440"/>
        <v>6172218.85</v>
      </c>
      <c r="W2166" s="14" t="str">
        <f t="shared" ca="1" si="441"/>
        <v>POINT(711975.38 6172218.85)</v>
      </c>
      <c r="X2166" s="14" t="str">
        <f>IFERROR(INDEX(BygningOmraade!B:B,MATCH(A2166,BygningOmraade!A:A,0)),"")</f>
        <v/>
      </c>
    </row>
    <row r="2167" spans="1:24" s="14" customFormat="1" x14ac:dyDescent="0.25">
      <c r="A2167" s="14">
        <f t="shared" si="429"/>
        <v>2167</v>
      </c>
      <c r="B2167" s="14" t="str">
        <f t="shared" ca="1" si="430"/>
        <v>810afc15-2a46-49bb-b5bd-2dbf836593d4</v>
      </c>
      <c r="C2167" s="14" t="str">
        <f t="shared" ca="1" si="431"/>
        <v>4591b5f9-a6f9-0dd9-e044-0003ba298018</v>
      </c>
      <c r="D2167" s="14">
        <f t="shared" ca="1" si="432"/>
        <v>2691222</v>
      </c>
      <c r="E2167" s="1">
        <f t="shared" ca="1" si="433"/>
        <v>130</v>
      </c>
      <c r="F2167" s="1">
        <f t="shared" ca="1" si="434"/>
        <v>108</v>
      </c>
      <c r="G2167" s="1">
        <f t="shared" ca="1" si="435"/>
        <v>2008</v>
      </c>
      <c r="H2167" s="1" t="str">
        <f ca="1">IFERROR(INDEX(Varmeinstallation!B:B,MATCH(INDIRECT($A$1&amp;"L"&amp;A2167)*1,Varmeinstallation!A:A,0)),"Ingen varmeinstallationer")</f>
        <v>Centralvarme fra eget anlæg, et-kammer fyr</v>
      </c>
      <c r="I2167" s="1" t="str">
        <f ca="1">IFERROR(INDEX(Opvarmningsmiddel!B:B,MATCH(INDIRECT($A$1&amp;"M"&amp;A2167)*1,Opvarmningsmiddel!A:A,0)),"")</f>
        <v>Naturgas</v>
      </c>
      <c r="J2167" s="1">
        <f t="shared" ca="1" si="436"/>
        <v>90</v>
      </c>
      <c r="K2167" s="1" t="str">
        <f ca="1">IFERROR(INDEX(Relationstabel!$C$3:$K$10,MATCH(VALUE(INDIRECT($A$1&amp;"L"&amp;A2167)),Relationstabel!$A$3:$A$10,0),MATCH(IFERROR(VALUE(INDIRECT($A$1&amp;"M"&amp;A2167)),0),Relationstabel!$C$1:$K$1,0)),"Ingen varmeinstallationer")</f>
        <v>Naturgas</v>
      </c>
      <c r="L2167" s="1" t="str">
        <f ca="1">INDEX(Anvendelseskode!B:B,MATCH($E2167,Anvendelseskode!$A:$A,0))</f>
        <v>Række-, kæde-, dobbelthus (lodret adskillelse mellem enhederne)</v>
      </c>
      <c r="M2167" s="1" t="str">
        <f ca="1">INDEX(Anvendelseskode!C:C,MATCH($E2167,Anvendelseskode!$A:$A,0))</f>
        <v>Række-, kæde og dobbelthuse</v>
      </c>
      <c r="N2167" s="1" t="str">
        <f ca="1">INDEX(Anvendelseskode!D:D,MATCH($E2167,Anvendelseskode!$A:$A,0))</f>
        <v>Private husholdninger</v>
      </c>
      <c r="O2167" s="1" t="str">
        <f ca="1">IFERROR(INDEX(SBi!$2:$2,MATCH(G2167,SBi!$1:$1,1)),SBi!$K$2)</f>
        <v>Efter 2006</v>
      </c>
      <c r="P2167" s="1">
        <f ca="1">IFERROR(INDEX(SBi!$C$3:$K$28,MATCH(E2167,SBi!$B$3:$B$28,0),MATCH(O2167,SBi!$C$2:$K$2,0)),0)</f>
        <v>66.400000000000006</v>
      </c>
      <c r="Q2167" s="19">
        <f t="shared" ca="1" si="437"/>
        <v>7.1712000000000007</v>
      </c>
      <c r="R2167" s="19" t="str">
        <f ca="1">IFERROR(INDEX(VpD!$2:$2,MATCH(G2167,VpD!$1:$1,1)),VpD!$I$2)</f>
        <v>&gt;1998</v>
      </c>
      <c r="S2167" s="1">
        <f ca="1">IFERROR(INDEX(VpD!$C$3:$I$27,MATCH(E2167,VpD!$B$3:$B$27,0),MATCH(R2167,VpD!$C$2:$I$2,0)),0)</f>
        <v>65</v>
      </c>
      <c r="T2167" s="19">
        <f t="shared" ca="1" si="438"/>
        <v>7.02</v>
      </c>
      <c r="U2167" s="14" t="str">
        <f t="shared" ca="1" si="439"/>
        <v xml:space="preserve">712548.66 </v>
      </c>
      <c r="V2167" s="14" t="str">
        <f t="shared" ca="1" si="440"/>
        <v>6168771.82</v>
      </c>
      <c r="W2167" s="14" t="str">
        <f t="shared" ca="1" si="441"/>
        <v>POINT(712548.66 6168771.82)</v>
      </c>
      <c r="X2167" s="14" t="str">
        <f>IFERROR(INDEX(BygningOmraade!B:B,MATCH(A2167,BygningOmraade!A:A,0)),"")</f>
        <v/>
      </c>
    </row>
    <row r="2168" spans="1:24" s="14" customFormat="1" x14ac:dyDescent="0.25">
      <c r="A2168" s="14">
        <f t="shared" si="429"/>
        <v>2168</v>
      </c>
      <c r="B2168" s="14" t="str">
        <f t="shared" ca="1" si="430"/>
        <v>810e4387-9127-480e-8770-9e37caae412d</v>
      </c>
      <c r="C2168" s="14" t="str">
        <f t="shared" ca="1" si="431"/>
        <v>0a3f507e-1b12-32b8-e044-0003ba298018</v>
      </c>
      <c r="D2168" s="14">
        <f t="shared" ca="1" si="432"/>
        <v>995498</v>
      </c>
      <c r="E2168" s="1">
        <f t="shared" ca="1" si="433"/>
        <v>420</v>
      </c>
      <c r="F2168" s="1">
        <f t="shared" ca="1" si="434"/>
        <v>1345</v>
      </c>
      <c r="G2168" s="1">
        <f t="shared" ca="1" si="435"/>
        <v>1999</v>
      </c>
      <c r="H2168" s="1" t="str">
        <f ca="1">IFERROR(INDEX(Varmeinstallation!B:B,MATCH(INDIRECT($A$1&amp;"L"&amp;A2168)*1,Varmeinstallation!A:A,0)),"Ingen varmeinstallationer")</f>
        <v>Fjernvarme/blokvarme (radiatorsystemer eller varmluftanlæg)</v>
      </c>
      <c r="I2168" s="1" t="str">
        <f ca="1">IFERROR(INDEX(Opvarmningsmiddel!B:B,MATCH(INDIRECT($A$1&amp;"M"&amp;A2168)*1,Opvarmningsmiddel!A:A,0)),"")</f>
        <v/>
      </c>
      <c r="J2168" s="1">
        <f t="shared" ca="1" si="436"/>
        <v>0</v>
      </c>
      <c r="K2168" s="1" t="str">
        <f ca="1">IFERROR(INDEX(Relationstabel!$C$3:$K$10,MATCH(VALUE(INDIRECT($A$1&amp;"L"&amp;A2168)),Relationstabel!$A$3:$A$10,0),MATCH(IFERROR(VALUE(INDIRECT($A$1&amp;"M"&amp;A2168)),0),Relationstabel!$C$1:$K$1,0)),"Ingen varmeinstallationer")</f>
        <v>Fjernvarme/ Blokvarme</v>
      </c>
      <c r="L2168" s="1" t="str">
        <f ca="1">INDEX(Anvendelseskode!B:B,MATCH($E2168,Anvendelseskode!$A:$A,0))</f>
        <v>Bygning til undervisning og forskning (skole, gymnasium, forskningslabratorium o.lign.)</v>
      </c>
      <c r="M2168" s="1" t="str">
        <f ca="1">INDEX(Anvendelseskode!C:C,MATCH($E2168,Anvendelseskode!$A:$A,0))</f>
        <v>Undervisning, forskning o.l.</v>
      </c>
      <c r="N2168" s="1" t="str">
        <f ca="1">INDEX(Anvendelseskode!D:D,MATCH($E2168,Anvendelseskode!$A:$A,0))</f>
        <v>Kommunale og andre offentlige institutioner</v>
      </c>
      <c r="O2168" s="1" t="str">
        <f ca="1">IFERROR(INDEX(SBi!$2:$2,MATCH(G2168,SBi!$1:$1,1)),SBi!$K$2)</f>
        <v>1999-2006</v>
      </c>
      <c r="P2168" s="1">
        <f ca="1">IFERROR(INDEX(SBi!$C$3:$K$28,MATCH(E2168,SBi!$B$3:$B$28,0),MATCH(O2168,SBi!$C$2:$K$2,0)),0)</f>
        <v>100</v>
      </c>
      <c r="Q2168" s="19">
        <f t="shared" ca="1" si="437"/>
        <v>134.5</v>
      </c>
      <c r="R2168" s="19" t="str">
        <f ca="1">IFERROR(INDEX(VpD!$2:$2,MATCH(G2168,VpD!$1:$1,1)),VpD!$I$2)</f>
        <v>&gt;1998</v>
      </c>
      <c r="S2168" s="1">
        <f ca="1">IFERROR(INDEX(VpD!$C$3:$I$27,MATCH(E2168,VpD!$B$3:$B$27,0),MATCH(R2168,VpD!$C$2:$I$2,0)),0)</f>
        <v>98</v>
      </c>
      <c r="T2168" s="19">
        <f t="shared" ca="1" si="438"/>
        <v>131.81</v>
      </c>
      <c r="U2168" s="14" t="str">
        <f t="shared" ca="1" si="439"/>
        <v xml:space="preserve">712183.81 </v>
      </c>
      <c r="V2168" s="14" t="str">
        <f t="shared" ca="1" si="440"/>
        <v>6170374.99</v>
      </c>
      <c r="W2168" s="14" t="str">
        <f t="shared" ca="1" si="441"/>
        <v>POINT(712183.81 6170374.99)</v>
      </c>
      <c r="X2168" s="14" t="str">
        <f>IFERROR(INDEX(BygningOmraade!B:B,MATCH(A2168,BygningOmraade!A:A,0)),"")</f>
        <v/>
      </c>
    </row>
    <row r="2169" spans="1:24" s="14" customFormat="1" x14ac:dyDescent="0.25">
      <c r="A2169" s="14">
        <f t="shared" si="429"/>
        <v>2169</v>
      </c>
      <c r="B2169" s="14" t="str">
        <f t="shared" ca="1" si="430"/>
        <v>811e43c8-f467-4737-9797-f8269af3e6a5</v>
      </c>
      <c r="C2169" s="14" t="str">
        <f t="shared" ca="1" si="431"/>
        <v>0a3f507e-15c6-32b8-e044-0003ba298018</v>
      </c>
      <c r="D2169" s="14">
        <f t="shared" ca="1" si="432"/>
        <v>995563</v>
      </c>
      <c r="E2169" s="1">
        <f t="shared" ca="1" si="433"/>
        <v>120</v>
      </c>
      <c r="F2169" s="1">
        <f t="shared" ca="1" si="434"/>
        <v>257</v>
      </c>
      <c r="G2169" s="1">
        <f t="shared" ca="1" si="435"/>
        <v>2002</v>
      </c>
      <c r="H2169" s="1" t="str">
        <f ca="1">IFERROR(INDEX(Varmeinstallation!B:B,MATCH(INDIRECT($A$1&amp;"L"&amp;A2169)*1,Varmeinstallation!A:A,0)),"Ingen varmeinstallationer")</f>
        <v>Centralvarme fra eget anlæg, et-kammer fyr</v>
      </c>
      <c r="I2169" s="1" t="str">
        <f ca="1">IFERROR(INDEX(Opvarmningsmiddel!B:B,MATCH(INDIRECT($A$1&amp;"M"&amp;A2169)*1,Opvarmningsmiddel!A:A,0)),"")</f>
        <v>Naturgas</v>
      </c>
      <c r="J2169" s="1">
        <f t="shared" ca="1" si="436"/>
        <v>90</v>
      </c>
      <c r="K2169" s="1" t="str">
        <f ca="1">IFERROR(INDEX(Relationstabel!$C$3:$K$10,MATCH(VALUE(INDIRECT($A$1&amp;"L"&amp;A2169)),Relationstabel!$A$3:$A$10,0),MATCH(IFERROR(VALUE(INDIRECT($A$1&amp;"M"&amp;A2169)),0),Relationstabel!$C$1:$K$1,0)),"Ingen varmeinstallationer")</f>
        <v>Naturgas</v>
      </c>
      <c r="L2169" s="1" t="str">
        <f ca="1">INDEX(Anvendelseskode!B:B,MATCH($E2169,Anvendelseskode!$A:$A,0))</f>
        <v>Fritliggende enfamilieshus (parcelhus)</v>
      </c>
      <c r="M2169" s="1" t="str">
        <f ca="1">INDEX(Anvendelseskode!C:C,MATCH($E2169,Anvendelseskode!$A:$A,0))</f>
        <v>Parcelhuse</v>
      </c>
      <c r="N2169" s="1" t="str">
        <f ca="1">INDEX(Anvendelseskode!D:D,MATCH($E2169,Anvendelseskode!$A:$A,0))</f>
        <v>Private husholdninger</v>
      </c>
      <c r="O2169" s="1" t="str">
        <f ca="1">IFERROR(INDEX(SBi!$2:$2,MATCH(G2169,SBi!$1:$1,1)),SBi!$K$2)</f>
        <v>1999-2006</v>
      </c>
      <c r="P2169" s="1">
        <f ca="1">IFERROR(INDEX(SBi!$C$3:$K$28,MATCH(E2169,SBi!$B$3:$B$28,0),MATCH(O2169,SBi!$C$2:$K$2,0)),0)</f>
        <v>83.9</v>
      </c>
      <c r="Q2169" s="19">
        <f t="shared" ca="1" si="437"/>
        <v>21.562300000000004</v>
      </c>
      <c r="R2169" s="19" t="str">
        <f ca="1">IFERROR(INDEX(VpD!$2:$2,MATCH(G2169,VpD!$1:$1,1)),VpD!$I$2)</f>
        <v>&gt;1998</v>
      </c>
      <c r="S2169" s="1">
        <f ca="1">IFERROR(INDEX(VpD!$C$3:$I$27,MATCH(E2169,VpD!$B$3:$B$27,0),MATCH(R2169,VpD!$C$2:$I$2,0)),0)</f>
        <v>72</v>
      </c>
      <c r="T2169" s="19">
        <f t="shared" ca="1" si="438"/>
        <v>18.504000000000001</v>
      </c>
      <c r="U2169" s="14" t="str">
        <f t="shared" ca="1" si="439"/>
        <v xml:space="preserve">711941.61 </v>
      </c>
      <c r="V2169" s="14" t="str">
        <f t="shared" ca="1" si="440"/>
        <v>6170851.67</v>
      </c>
      <c r="W2169" s="14" t="str">
        <f t="shared" ca="1" si="441"/>
        <v>POINT(711941.61 6170851.67)</v>
      </c>
      <c r="X2169" s="14" t="str">
        <f>IFERROR(INDEX(BygningOmraade!B:B,MATCH(A2169,BygningOmraade!A:A,0)),"")</f>
        <v/>
      </c>
    </row>
    <row r="2170" spans="1:24" s="14" customFormat="1" x14ac:dyDescent="0.25">
      <c r="A2170" s="14">
        <f t="shared" si="429"/>
        <v>2170</v>
      </c>
      <c r="B2170" s="14" t="str">
        <f t="shared" ca="1" si="430"/>
        <v>8126c13b-97f3-48df-aa06-52501c73e234</v>
      </c>
      <c r="C2170" s="14" t="str">
        <f t="shared" ca="1" si="431"/>
        <v>0a3f507e-1cff-32b8-e044-0003ba298018</v>
      </c>
      <c r="D2170" s="14">
        <f t="shared" ca="1" si="432"/>
        <v>993636</v>
      </c>
      <c r="E2170" s="1">
        <f t="shared" ca="1" si="433"/>
        <v>120</v>
      </c>
      <c r="F2170" s="1">
        <f t="shared" ca="1" si="434"/>
        <v>134</v>
      </c>
      <c r="G2170" s="1">
        <f t="shared" ca="1" si="435"/>
        <v>1969</v>
      </c>
      <c r="H2170" s="1" t="str">
        <f ca="1">IFERROR(INDEX(Varmeinstallation!B:B,MATCH(INDIRECT($A$1&amp;"L"&amp;A2170)*1,Varmeinstallation!A:A,0)),"Ingen varmeinstallationer")</f>
        <v>Centralvarme fra eget anlæg, et-kammer fyr</v>
      </c>
      <c r="I2170" s="1" t="str">
        <f ca="1">IFERROR(INDEX(Opvarmningsmiddel!B:B,MATCH(INDIRECT($A$1&amp;"M"&amp;A2170)*1,Opvarmningsmiddel!A:A,0)),"")</f>
        <v>Naturgas</v>
      </c>
      <c r="J2170" s="1">
        <f t="shared" ca="1" si="436"/>
        <v>0</v>
      </c>
      <c r="K2170" s="1" t="str">
        <f ca="1">IFERROR(INDEX(Relationstabel!$C$3:$K$10,MATCH(VALUE(INDIRECT($A$1&amp;"L"&amp;A2170)),Relationstabel!$A$3:$A$10,0),MATCH(IFERROR(VALUE(INDIRECT($A$1&amp;"M"&amp;A2170)),0),Relationstabel!$C$1:$K$1,0)),"Ingen varmeinstallationer")</f>
        <v>Naturgas</v>
      </c>
      <c r="L2170" s="1" t="str">
        <f ca="1">INDEX(Anvendelseskode!B:B,MATCH($E2170,Anvendelseskode!$A:$A,0))</f>
        <v>Fritliggende enfamilieshus (parcelhus)</v>
      </c>
      <c r="M2170" s="1" t="str">
        <f ca="1">INDEX(Anvendelseskode!C:C,MATCH($E2170,Anvendelseskode!$A:$A,0))</f>
        <v>Parcelhuse</v>
      </c>
      <c r="N2170" s="1" t="str">
        <f ca="1">INDEX(Anvendelseskode!D:D,MATCH($E2170,Anvendelseskode!$A:$A,0))</f>
        <v>Private husholdninger</v>
      </c>
      <c r="O2170" s="1" t="str">
        <f ca="1">IFERROR(INDEX(SBi!$2:$2,MATCH(G2170,SBi!$1:$1,1)),SBi!$K$2)</f>
        <v>1961-1972</v>
      </c>
      <c r="P2170" s="1">
        <f ca="1">IFERROR(INDEX(SBi!$C$3:$K$28,MATCH(E2170,SBi!$B$3:$B$28,0),MATCH(O2170,SBi!$C$2:$K$2,0)),0)</f>
        <v>134.30000000000001</v>
      </c>
      <c r="Q2170" s="19">
        <f t="shared" ca="1" si="437"/>
        <v>17.996200000000002</v>
      </c>
      <c r="R2170" s="19" t="str">
        <f ca="1">IFERROR(INDEX(VpD!$2:$2,MATCH(G2170,VpD!$1:$1,1)),VpD!$I$2)</f>
        <v>1961-1972</v>
      </c>
      <c r="S2170" s="1">
        <f ca="1">IFERROR(INDEX(VpD!$C$3:$I$27,MATCH(E2170,VpD!$B$3:$B$27,0),MATCH(R2170,VpD!$C$2:$I$2,0)),0)</f>
        <v>143</v>
      </c>
      <c r="T2170" s="19">
        <f t="shared" ca="1" si="438"/>
        <v>19.161999999999999</v>
      </c>
      <c r="U2170" s="14" t="str">
        <f t="shared" ca="1" si="439"/>
        <v xml:space="preserve">710982.59 </v>
      </c>
      <c r="V2170" s="14" t="str">
        <f t="shared" ca="1" si="440"/>
        <v>6171977.56</v>
      </c>
      <c r="W2170" s="14" t="str">
        <f t="shared" ca="1" si="441"/>
        <v>POINT(710982.59 6171977.56)</v>
      </c>
      <c r="X2170" s="14" t="str">
        <f>IFERROR(INDEX(BygningOmraade!B:B,MATCH(A2170,BygningOmraade!A:A,0)),"")</f>
        <v/>
      </c>
    </row>
    <row r="2171" spans="1:24" s="14" customFormat="1" x14ac:dyDescent="0.25">
      <c r="A2171" s="14">
        <f t="shared" si="429"/>
        <v>2171</v>
      </c>
      <c r="B2171" s="14" t="str">
        <f t="shared" ca="1" si="430"/>
        <v>81277953-35d0-455c-8d8e-f767e05760df</v>
      </c>
      <c r="C2171" s="14" t="str">
        <f t="shared" ca="1" si="431"/>
        <v>1d013ba9-69d2-4b0b-9d0b-79d76c9778aa</v>
      </c>
      <c r="D2171" s="14">
        <f t="shared" ca="1" si="432"/>
        <v>100103487</v>
      </c>
      <c r="E2171" s="1">
        <f t="shared" ca="1" si="433"/>
        <v>130</v>
      </c>
      <c r="F2171" s="1">
        <f t="shared" ca="1" si="434"/>
        <v>120</v>
      </c>
      <c r="G2171" s="1">
        <f t="shared" ca="1" si="435"/>
        <v>2017</v>
      </c>
      <c r="H2171" s="1" t="str">
        <f ca="1">IFERROR(INDEX(Varmeinstallation!B:B,MATCH(INDIRECT($A$1&amp;"L"&amp;A2171)*1,Varmeinstallation!A:A,0)),"Ingen varmeinstallationer")</f>
        <v>Fjernvarme/blokvarme (radiatorsystemer eller varmluftanlæg)</v>
      </c>
      <c r="I2171" s="1" t="str">
        <f ca="1">IFERROR(INDEX(Opvarmningsmiddel!B:B,MATCH(INDIRECT($A$1&amp;"M"&amp;A2171)*1,Opvarmningsmiddel!A:A,0)),"")</f>
        <v/>
      </c>
      <c r="J2171" s="1">
        <f t="shared" ca="1" si="436"/>
        <v>0</v>
      </c>
      <c r="K2171" s="1" t="str">
        <f ca="1">IFERROR(INDEX(Relationstabel!$C$3:$K$10,MATCH(VALUE(INDIRECT($A$1&amp;"L"&amp;A2171)),Relationstabel!$A$3:$A$10,0),MATCH(IFERROR(VALUE(INDIRECT($A$1&amp;"M"&amp;A2171)),0),Relationstabel!$C$1:$K$1,0)),"Ingen varmeinstallationer")</f>
        <v>Fjernvarme/ Blokvarme</v>
      </c>
      <c r="L2171" s="1" t="str">
        <f ca="1">INDEX(Anvendelseskode!B:B,MATCH($E2171,Anvendelseskode!$A:$A,0))</f>
        <v>Række-, kæde-, dobbelthus (lodret adskillelse mellem enhederne)</v>
      </c>
      <c r="M2171" s="1" t="str">
        <f ca="1">INDEX(Anvendelseskode!C:C,MATCH($E2171,Anvendelseskode!$A:$A,0))</f>
        <v>Række-, kæde og dobbelthuse</v>
      </c>
      <c r="N2171" s="1" t="str">
        <f ca="1">INDEX(Anvendelseskode!D:D,MATCH($E2171,Anvendelseskode!$A:$A,0))</f>
        <v>Private husholdninger</v>
      </c>
      <c r="O2171" s="1" t="str">
        <f ca="1">IFERROR(INDEX(SBi!$2:$2,MATCH(G2171,SBi!$1:$1,1)),SBi!$K$2)</f>
        <v>Efter 2006</v>
      </c>
      <c r="P2171" s="1">
        <f ca="1">IFERROR(INDEX(SBi!$C$3:$K$28,MATCH(E2171,SBi!$B$3:$B$28,0),MATCH(O2171,SBi!$C$2:$K$2,0)),0)</f>
        <v>66.400000000000006</v>
      </c>
      <c r="Q2171" s="19">
        <f t="shared" ca="1" si="437"/>
        <v>7.9680000000000009</v>
      </c>
      <c r="R2171" s="19" t="str">
        <f ca="1">IFERROR(INDEX(VpD!$2:$2,MATCH(G2171,VpD!$1:$1,1)),VpD!$I$2)</f>
        <v>&gt;1998</v>
      </c>
      <c r="S2171" s="1">
        <f ca="1">IFERROR(INDEX(VpD!$C$3:$I$27,MATCH(E2171,VpD!$B$3:$B$27,0),MATCH(R2171,VpD!$C$2:$I$2,0)),0)</f>
        <v>65</v>
      </c>
      <c r="T2171" s="19">
        <f t="shared" ca="1" si="438"/>
        <v>7.8</v>
      </c>
      <c r="U2171" s="14" t="str">
        <f t="shared" ca="1" si="439"/>
        <v xml:space="preserve">711554.35 </v>
      </c>
      <c r="V2171" s="14" t="str">
        <f t="shared" ca="1" si="440"/>
        <v>6172879.51</v>
      </c>
      <c r="W2171" s="14" t="str">
        <f t="shared" ca="1" si="441"/>
        <v>POINT(711554.35 6172879.51)</v>
      </c>
      <c r="X2171" s="14" t="str">
        <f>IFERROR(INDEX(BygningOmraade!B:B,MATCH(A2171,BygningOmraade!A:A,0)),"")</f>
        <v/>
      </c>
    </row>
    <row r="2172" spans="1:24" s="14" customFormat="1" x14ac:dyDescent="0.25">
      <c r="A2172" s="14">
        <f t="shared" si="429"/>
        <v>2172</v>
      </c>
      <c r="B2172" s="14" t="str">
        <f t="shared" ca="1" si="430"/>
        <v>81465084-7ef7-4439-9c96-cf5b12c13a32</v>
      </c>
      <c r="C2172" s="14" t="str">
        <f t="shared" ca="1" si="431"/>
        <v>0a3f507e-196f-32b8-e044-0003ba298018</v>
      </c>
      <c r="D2172" s="14">
        <f t="shared" ca="1" si="432"/>
        <v>995129</v>
      </c>
      <c r="E2172" s="1">
        <f t="shared" ca="1" si="433"/>
        <v>130</v>
      </c>
      <c r="F2172" s="1">
        <f t="shared" ca="1" si="434"/>
        <v>103</v>
      </c>
      <c r="G2172" s="1">
        <f t="shared" ca="1" si="435"/>
        <v>1978</v>
      </c>
      <c r="H2172" s="1" t="str">
        <f ca="1">IFERROR(INDEX(Varmeinstallation!B:B,MATCH(INDIRECT($A$1&amp;"L"&amp;A2172)*1,Varmeinstallation!A:A,0)),"Ingen varmeinstallationer")</f>
        <v>Fjernvarme/blokvarme (radiatorsystemer eller varmluftanlæg)</v>
      </c>
      <c r="I2172" s="1" t="str">
        <f ca="1">IFERROR(INDEX(Opvarmningsmiddel!B:B,MATCH(INDIRECT($A$1&amp;"M"&amp;A2172)*1,Opvarmningsmiddel!A:A,0)),"")</f>
        <v/>
      </c>
      <c r="J2172" s="1">
        <f t="shared" ca="1" si="436"/>
        <v>90</v>
      </c>
      <c r="K2172" s="1" t="str">
        <f ca="1">IFERROR(INDEX(Relationstabel!$C$3:$K$10,MATCH(VALUE(INDIRECT($A$1&amp;"L"&amp;A2172)),Relationstabel!$A$3:$A$10,0),MATCH(IFERROR(VALUE(INDIRECT($A$1&amp;"M"&amp;A2172)),0),Relationstabel!$C$1:$K$1,0)),"Ingen varmeinstallationer")</f>
        <v>Fjernvarme/ Blokvarme</v>
      </c>
      <c r="L2172" s="1" t="str">
        <f ca="1">INDEX(Anvendelseskode!B:B,MATCH($E2172,Anvendelseskode!$A:$A,0))</f>
        <v>Række-, kæde-, dobbelthus (lodret adskillelse mellem enhederne)</v>
      </c>
      <c r="M2172" s="1" t="str">
        <f ca="1">INDEX(Anvendelseskode!C:C,MATCH($E2172,Anvendelseskode!$A:$A,0))</f>
        <v>Række-, kæde og dobbelthuse</v>
      </c>
      <c r="N2172" s="1" t="str">
        <f ca="1">INDEX(Anvendelseskode!D:D,MATCH($E2172,Anvendelseskode!$A:$A,0))</f>
        <v>Private husholdninger</v>
      </c>
      <c r="O2172" s="1" t="str">
        <f ca="1">IFERROR(INDEX(SBi!$2:$2,MATCH(G2172,SBi!$1:$1,1)),SBi!$K$2)</f>
        <v>1973-1978</v>
      </c>
      <c r="P2172" s="1">
        <f ca="1">IFERROR(INDEX(SBi!$C$3:$K$28,MATCH(E2172,SBi!$B$3:$B$28,0),MATCH(O2172,SBi!$C$2:$K$2,0)),0)</f>
        <v>112.6</v>
      </c>
      <c r="Q2172" s="19">
        <f t="shared" ca="1" si="437"/>
        <v>11.597799999999999</v>
      </c>
      <c r="R2172" s="19" t="str">
        <f ca="1">IFERROR(INDEX(VpD!$2:$2,MATCH(G2172,VpD!$1:$1,1)),VpD!$I$2)</f>
        <v>1973-1978</v>
      </c>
      <c r="S2172" s="1">
        <f ca="1">IFERROR(INDEX(VpD!$C$3:$I$27,MATCH(E2172,VpD!$B$3:$B$27,0),MATCH(R2172,VpD!$C$2:$I$2,0)),0)</f>
        <v>98</v>
      </c>
      <c r="T2172" s="19">
        <f t="shared" ca="1" si="438"/>
        <v>10.093999999999999</v>
      </c>
      <c r="U2172" s="14" t="str">
        <f t="shared" ca="1" si="439"/>
        <v xml:space="preserve">711845.11 </v>
      </c>
      <c r="V2172" s="14" t="str">
        <f t="shared" ca="1" si="440"/>
        <v>6172508.39</v>
      </c>
      <c r="W2172" s="14" t="str">
        <f t="shared" ca="1" si="441"/>
        <v>POINT(711845.11 6172508.39)</v>
      </c>
      <c r="X2172" s="14" t="str">
        <f>IFERROR(INDEX(BygningOmraade!B:B,MATCH(A2172,BygningOmraade!A:A,0)),"")</f>
        <v/>
      </c>
    </row>
    <row r="2173" spans="1:24" s="14" customFormat="1" x14ac:dyDescent="0.25">
      <c r="A2173" s="14">
        <f t="shared" si="429"/>
        <v>2173</v>
      </c>
      <c r="B2173" s="14" t="str">
        <f t="shared" ca="1" si="430"/>
        <v>8179784c-3dfc-4991-a057-df6e6a5c1bc8</v>
      </c>
      <c r="C2173" s="14" t="str">
        <f t="shared" ca="1" si="431"/>
        <v>0a3f507e-1f35-32b8-e044-0003ba298018</v>
      </c>
      <c r="D2173" s="14">
        <f t="shared" ca="1" si="432"/>
        <v>993982</v>
      </c>
      <c r="E2173" s="1">
        <f t="shared" ca="1" si="433"/>
        <v>120</v>
      </c>
      <c r="F2173" s="1">
        <f t="shared" ca="1" si="434"/>
        <v>138</v>
      </c>
      <c r="G2173" s="1">
        <f t="shared" ca="1" si="435"/>
        <v>1967</v>
      </c>
      <c r="H2173" s="1" t="str">
        <f ca="1">IFERROR(INDEX(Varmeinstallation!B:B,MATCH(INDIRECT($A$1&amp;"L"&amp;A2173)*1,Varmeinstallation!A:A,0)),"Ingen varmeinstallationer")</f>
        <v>Fjernvarme/blokvarme (radiatorsystemer eller varmluftanlæg)</v>
      </c>
      <c r="I2173" s="1" t="str">
        <f ca="1">IFERROR(INDEX(Opvarmningsmiddel!B:B,MATCH(INDIRECT($A$1&amp;"M"&amp;A2173)*1,Opvarmningsmiddel!A:A,0)),"")</f>
        <v/>
      </c>
      <c r="J2173" s="1">
        <f t="shared" ca="1" si="436"/>
        <v>0</v>
      </c>
      <c r="K2173" s="1" t="str">
        <f ca="1">IFERROR(INDEX(Relationstabel!$C$3:$K$10,MATCH(VALUE(INDIRECT($A$1&amp;"L"&amp;A2173)),Relationstabel!$A$3:$A$10,0),MATCH(IFERROR(VALUE(INDIRECT($A$1&amp;"M"&amp;A2173)),0),Relationstabel!$C$1:$K$1,0)),"Ingen varmeinstallationer")</f>
        <v>Fjernvarme/ Blokvarme</v>
      </c>
      <c r="L2173" s="1" t="str">
        <f ca="1">INDEX(Anvendelseskode!B:B,MATCH($E2173,Anvendelseskode!$A:$A,0))</f>
        <v>Fritliggende enfamilieshus (parcelhus)</v>
      </c>
      <c r="M2173" s="1" t="str">
        <f ca="1">INDEX(Anvendelseskode!C:C,MATCH($E2173,Anvendelseskode!$A:$A,0))</f>
        <v>Parcelhuse</v>
      </c>
      <c r="N2173" s="1" t="str">
        <f ca="1">INDEX(Anvendelseskode!D:D,MATCH($E2173,Anvendelseskode!$A:$A,0))</f>
        <v>Private husholdninger</v>
      </c>
      <c r="O2173" s="1" t="str">
        <f ca="1">IFERROR(INDEX(SBi!$2:$2,MATCH(G2173,SBi!$1:$1,1)),SBi!$K$2)</f>
        <v>1961-1972</v>
      </c>
      <c r="P2173" s="1">
        <f ca="1">IFERROR(INDEX(SBi!$C$3:$K$28,MATCH(E2173,SBi!$B$3:$B$28,0),MATCH(O2173,SBi!$C$2:$K$2,0)),0)</f>
        <v>134.30000000000001</v>
      </c>
      <c r="Q2173" s="19">
        <f t="shared" ca="1" si="437"/>
        <v>18.5334</v>
      </c>
      <c r="R2173" s="19" t="str">
        <f ca="1">IFERROR(INDEX(VpD!$2:$2,MATCH(G2173,VpD!$1:$1,1)),VpD!$I$2)</f>
        <v>1961-1972</v>
      </c>
      <c r="S2173" s="1">
        <f ca="1">IFERROR(INDEX(VpD!$C$3:$I$27,MATCH(E2173,VpD!$B$3:$B$27,0),MATCH(R2173,VpD!$C$2:$I$2,0)),0)</f>
        <v>143</v>
      </c>
      <c r="T2173" s="19">
        <f t="shared" ca="1" si="438"/>
        <v>19.734000000000002</v>
      </c>
      <c r="U2173" s="14" t="str">
        <f t="shared" ca="1" si="439"/>
        <v xml:space="preserve">711122.29 </v>
      </c>
      <c r="V2173" s="14" t="str">
        <f t="shared" ca="1" si="440"/>
        <v>6172223.58</v>
      </c>
      <c r="W2173" s="14" t="str">
        <f t="shared" ca="1" si="441"/>
        <v>POINT(711122.29 6172223.58)</v>
      </c>
      <c r="X2173" s="14" t="str">
        <f>IFERROR(INDEX(BygningOmraade!B:B,MATCH(A2173,BygningOmraade!A:A,0)),"")</f>
        <v/>
      </c>
    </row>
    <row r="2174" spans="1:24" s="14" customFormat="1" x14ac:dyDescent="0.25">
      <c r="A2174" s="14">
        <f t="shared" si="429"/>
        <v>2174</v>
      </c>
      <c r="B2174" s="14" t="str">
        <f t="shared" ca="1" si="430"/>
        <v>81853a5f-26ec-42fc-af4a-053dfff74eae</v>
      </c>
      <c r="C2174" s="14" t="str">
        <f t="shared" ca="1" si="431"/>
        <v>0a3f507e-1808-32b8-e044-0003ba298018</v>
      </c>
      <c r="D2174" s="14">
        <f t="shared" ca="1" si="432"/>
        <v>995747</v>
      </c>
      <c r="E2174" s="1">
        <f t="shared" ca="1" si="433"/>
        <v>220</v>
      </c>
      <c r="F2174" s="1">
        <f t="shared" ca="1" si="434"/>
        <v>780</v>
      </c>
      <c r="G2174" s="1">
        <f t="shared" ca="1" si="435"/>
        <v>1962</v>
      </c>
      <c r="H2174" s="1" t="str">
        <f ca="1">IFERROR(INDEX(Varmeinstallation!B:B,MATCH(INDIRECT($A$1&amp;"L"&amp;A2174)*1,Varmeinstallation!A:A,0)),"Ingen varmeinstallationer")</f>
        <v>Centralvarme fra eget anlæg, et-kammer fyr</v>
      </c>
      <c r="I2174" s="1" t="str">
        <f ca="1">IFERROR(INDEX(Opvarmningsmiddel!B:B,MATCH(INDIRECT($A$1&amp;"M"&amp;A2174)*1,Opvarmningsmiddel!A:A,0)),"")</f>
        <v>Flydende brændsel (olie, petroleum, flaskegas m.m.)</v>
      </c>
      <c r="J2174" s="1">
        <f t="shared" ca="1" si="436"/>
        <v>0</v>
      </c>
      <c r="K2174" s="1" t="str">
        <f ca="1">IFERROR(INDEX(Relationstabel!$C$3:$K$10,MATCH(VALUE(INDIRECT($A$1&amp;"L"&amp;A2174)),Relationstabel!$A$3:$A$10,0),MATCH(IFERROR(VALUE(INDIRECT($A$1&amp;"M"&amp;A2174)),0),Relationstabel!$C$1:$K$1,0)),"Ingen varmeinstallationer")</f>
        <v>Olie</v>
      </c>
      <c r="L2174" s="1" t="str">
        <f ca="1">INDEX(Anvendelseskode!B:B,MATCH($E2174,Anvendelseskode!$A:$A,0))</f>
        <v>Bygning til erhvervsmæssig produktion vedrørende industri, håndværk m.v. (fabrik, værksted o.lign.)</v>
      </c>
      <c r="M2174" s="1" t="str">
        <f ca="1">INDEX(Anvendelseskode!C:C,MATCH($E2174,Anvendelseskode!$A:$A,0))</f>
        <v>Fabrikker, værksteder o.l.</v>
      </c>
      <c r="N2174" s="1" t="str">
        <f ca="1">INDEX(Anvendelseskode!D:D,MATCH($E2174,Anvendelseskode!$A:$A,0))</f>
        <v>Industri</v>
      </c>
      <c r="O2174" s="1" t="str">
        <f ca="1">IFERROR(INDEX(SBi!$2:$2,MATCH(G2174,SBi!$1:$1,1)),SBi!$K$2)</f>
        <v>1961-1972</v>
      </c>
      <c r="P2174" s="1">
        <f ca="1">IFERROR(INDEX(SBi!$C$3:$K$28,MATCH(E2174,SBi!$B$3:$B$28,0),MATCH(O2174,SBi!$C$2:$K$2,0)),0)</f>
        <v>97</v>
      </c>
      <c r="Q2174" s="19">
        <f t="shared" ca="1" si="437"/>
        <v>75.66</v>
      </c>
      <c r="R2174" s="19" t="str">
        <f ca="1">IFERROR(INDEX(VpD!$2:$2,MATCH(G2174,VpD!$1:$1,1)),VpD!$I$2)</f>
        <v>1961-1972</v>
      </c>
      <c r="S2174" s="1">
        <f ca="1">IFERROR(INDEX(VpD!$C$3:$I$27,MATCH(E2174,VpD!$B$3:$B$27,0),MATCH(R2174,VpD!$C$2:$I$2,0)),0)</f>
        <v>97</v>
      </c>
      <c r="T2174" s="19">
        <f t="shared" ca="1" si="438"/>
        <v>75.66</v>
      </c>
      <c r="U2174" s="14" t="str">
        <f t="shared" ca="1" si="439"/>
        <v xml:space="preserve">712214.4 </v>
      </c>
      <c r="V2174" s="14" t="str">
        <f t="shared" ca="1" si="440"/>
        <v>6169517.25</v>
      </c>
      <c r="W2174" s="14" t="str">
        <f t="shared" ca="1" si="441"/>
        <v>POINT(712214.4 6169517.25)</v>
      </c>
      <c r="X2174" s="14" t="str">
        <f>IFERROR(INDEX(BygningOmraade!B:B,MATCH(A2174,BygningOmraade!A:A,0)),"")</f>
        <v/>
      </c>
    </row>
    <row r="2175" spans="1:24" s="14" customFormat="1" x14ac:dyDescent="0.25">
      <c r="A2175" s="14">
        <f t="shared" si="429"/>
        <v>2175</v>
      </c>
      <c r="B2175" s="14" t="str">
        <f t="shared" ca="1" si="430"/>
        <v>818ea0b7-7d8f-4efe-9f6a-d994161000c3</v>
      </c>
      <c r="C2175" s="14" t="str">
        <f t="shared" ca="1" si="431"/>
        <v>0a3f507e-24b3-32b8-e044-0003ba298018</v>
      </c>
      <c r="D2175" s="14">
        <f t="shared" ca="1" si="432"/>
        <v>997326</v>
      </c>
      <c r="E2175" s="1">
        <f t="shared" ca="1" si="433"/>
        <v>130</v>
      </c>
      <c r="F2175" s="1">
        <f t="shared" ca="1" si="434"/>
        <v>109</v>
      </c>
      <c r="G2175" s="1">
        <f t="shared" ca="1" si="435"/>
        <v>1978</v>
      </c>
      <c r="H2175" s="1" t="str">
        <f ca="1">IFERROR(INDEX(Varmeinstallation!B:B,MATCH(INDIRECT($A$1&amp;"L"&amp;A2175)*1,Varmeinstallation!A:A,0)),"Ingen varmeinstallationer")</f>
        <v>Fjernvarme/blokvarme (radiatorsystemer eller varmluftanlæg)</v>
      </c>
      <c r="I2175" s="1" t="str">
        <f ca="1">IFERROR(INDEX(Opvarmningsmiddel!B:B,MATCH(INDIRECT($A$1&amp;"M"&amp;A2175)*1,Opvarmningsmiddel!A:A,0)),"")</f>
        <v/>
      </c>
      <c r="J2175" s="1">
        <f t="shared" ca="1" si="436"/>
        <v>0</v>
      </c>
      <c r="K2175" s="1" t="str">
        <f ca="1">IFERROR(INDEX(Relationstabel!$C$3:$K$10,MATCH(VALUE(INDIRECT($A$1&amp;"L"&amp;A2175)),Relationstabel!$A$3:$A$10,0),MATCH(IFERROR(VALUE(INDIRECT($A$1&amp;"M"&amp;A2175)),0),Relationstabel!$C$1:$K$1,0)),"Ingen varmeinstallationer")</f>
        <v>Fjernvarme/ Blokvarme</v>
      </c>
      <c r="L2175" s="1" t="str">
        <f ca="1">INDEX(Anvendelseskode!B:B,MATCH($E2175,Anvendelseskode!$A:$A,0))</f>
        <v>Række-, kæde-, dobbelthus (lodret adskillelse mellem enhederne)</v>
      </c>
      <c r="M2175" s="1" t="str">
        <f ca="1">INDEX(Anvendelseskode!C:C,MATCH($E2175,Anvendelseskode!$A:$A,0))</f>
        <v>Række-, kæde og dobbelthuse</v>
      </c>
      <c r="N2175" s="1" t="str">
        <f ca="1">INDEX(Anvendelseskode!D:D,MATCH($E2175,Anvendelseskode!$A:$A,0))</f>
        <v>Private husholdninger</v>
      </c>
      <c r="O2175" s="1" t="str">
        <f ca="1">IFERROR(INDEX(SBi!$2:$2,MATCH(G2175,SBi!$1:$1,1)),SBi!$K$2)</f>
        <v>1973-1978</v>
      </c>
      <c r="P2175" s="1">
        <f ca="1">IFERROR(INDEX(SBi!$C$3:$K$28,MATCH(E2175,SBi!$B$3:$B$28,0),MATCH(O2175,SBi!$C$2:$K$2,0)),0)</f>
        <v>112.6</v>
      </c>
      <c r="Q2175" s="19">
        <f t="shared" ca="1" si="437"/>
        <v>12.273399999999999</v>
      </c>
      <c r="R2175" s="19" t="str">
        <f ca="1">IFERROR(INDEX(VpD!$2:$2,MATCH(G2175,VpD!$1:$1,1)),VpD!$I$2)</f>
        <v>1973-1978</v>
      </c>
      <c r="S2175" s="1">
        <f ca="1">IFERROR(INDEX(VpD!$C$3:$I$27,MATCH(E2175,VpD!$B$3:$B$27,0),MATCH(R2175,VpD!$C$2:$I$2,0)),0)</f>
        <v>98</v>
      </c>
      <c r="T2175" s="19">
        <f t="shared" ca="1" si="438"/>
        <v>10.682</v>
      </c>
      <c r="U2175" s="14" t="str">
        <f t="shared" ca="1" si="439"/>
        <v xml:space="preserve">713664.97 </v>
      </c>
      <c r="V2175" s="14" t="str">
        <f t="shared" ca="1" si="440"/>
        <v>6169801.76</v>
      </c>
      <c r="W2175" s="14" t="str">
        <f t="shared" ca="1" si="441"/>
        <v>POINT(713664.97 6169801.76)</v>
      </c>
      <c r="X2175" s="14" t="str">
        <f>IFERROR(INDEX(BygningOmraade!B:B,MATCH(A2175,BygningOmraade!A:A,0)),"")</f>
        <v/>
      </c>
    </row>
    <row r="2176" spans="1:24" s="14" customFormat="1" x14ac:dyDescent="0.25">
      <c r="A2176" s="14">
        <f t="shared" si="429"/>
        <v>2176</v>
      </c>
      <c r="B2176" s="14" t="str">
        <f t="shared" ca="1" si="430"/>
        <v>8199369b-890f-43c6-ac52-39d1c25fc72e</v>
      </c>
      <c r="C2176" s="14" t="str">
        <f t="shared" ca="1" si="431"/>
        <v>0a3f507e-1e5b-32b8-e044-0003ba298018</v>
      </c>
      <c r="D2176" s="14">
        <f t="shared" ca="1" si="432"/>
        <v>994834</v>
      </c>
      <c r="E2176" s="1">
        <f t="shared" ca="1" si="433"/>
        <v>120</v>
      </c>
      <c r="F2176" s="1">
        <f t="shared" ca="1" si="434"/>
        <v>143</v>
      </c>
      <c r="G2176" s="1">
        <f t="shared" ca="1" si="435"/>
        <v>1971</v>
      </c>
      <c r="H2176" s="1" t="str">
        <f ca="1">IFERROR(INDEX(Varmeinstallation!B:B,MATCH(INDIRECT($A$1&amp;"L"&amp;A2176)*1,Varmeinstallation!A:A,0)),"Ingen varmeinstallationer")</f>
        <v>Centralvarme fra eget anlæg, et-kammer fyr</v>
      </c>
      <c r="I2176" s="1" t="str">
        <f ca="1">IFERROR(INDEX(Opvarmningsmiddel!B:B,MATCH(INDIRECT($A$1&amp;"M"&amp;A2176)*1,Opvarmningsmiddel!A:A,0)),"")</f>
        <v>Naturgas</v>
      </c>
      <c r="J2176" s="1">
        <f t="shared" ca="1" si="436"/>
        <v>0</v>
      </c>
      <c r="K2176" s="1" t="str">
        <f ca="1">IFERROR(INDEX(Relationstabel!$C$3:$K$10,MATCH(VALUE(INDIRECT($A$1&amp;"L"&amp;A2176)),Relationstabel!$A$3:$A$10,0),MATCH(IFERROR(VALUE(INDIRECT($A$1&amp;"M"&amp;A2176)),0),Relationstabel!$C$1:$K$1,0)),"Ingen varmeinstallationer")</f>
        <v>Naturgas</v>
      </c>
      <c r="L2176" s="1" t="str">
        <f ca="1">INDEX(Anvendelseskode!B:B,MATCH($E2176,Anvendelseskode!$A:$A,0))</f>
        <v>Fritliggende enfamilieshus (parcelhus)</v>
      </c>
      <c r="M2176" s="1" t="str">
        <f ca="1">INDEX(Anvendelseskode!C:C,MATCH($E2176,Anvendelseskode!$A:$A,0))</f>
        <v>Parcelhuse</v>
      </c>
      <c r="N2176" s="1" t="str">
        <f ca="1">INDEX(Anvendelseskode!D:D,MATCH($E2176,Anvendelseskode!$A:$A,0))</f>
        <v>Private husholdninger</v>
      </c>
      <c r="O2176" s="1" t="str">
        <f ca="1">IFERROR(INDEX(SBi!$2:$2,MATCH(G2176,SBi!$1:$1,1)),SBi!$K$2)</f>
        <v>1961-1972</v>
      </c>
      <c r="P2176" s="1">
        <f ca="1">IFERROR(INDEX(SBi!$C$3:$K$28,MATCH(E2176,SBi!$B$3:$B$28,0),MATCH(O2176,SBi!$C$2:$K$2,0)),0)</f>
        <v>134.30000000000001</v>
      </c>
      <c r="Q2176" s="19">
        <f t="shared" ca="1" si="437"/>
        <v>19.204900000000002</v>
      </c>
      <c r="R2176" s="19" t="str">
        <f ca="1">IFERROR(INDEX(VpD!$2:$2,MATCH(G2176,VpD!$1:$1,1)),VpD!$I$2)</f>
        <v>1961-1972</v>
      </c>
      <c r="S2176" s="1">
        <f ca="1">IFERROR(INDEX(VpD!$C$3:$I$27,MATCH(E2176,VpD!$B$3:$B$27,0),MATCH(R2176,VpD!$C$2:$I$2,0)),0)</f>
        <v>143</v>
      </c>
      <c r="T2176" s="19">
        <f t="shared" ca="1" si="438"/>
        <v>20.449000000000002</v>
      </c>
      <c r="U2176" s="14" t="str">
        <f t="shared" ca="1" si="439"/>
        <v xml:space="preserve">711586.54 </v>
      </c>
      <c r="V2176" s="14" t="str">
        <f t="shared" ca="1" si="440"/>
        <v>6171801.63</v>
      </c>
      <c r="W2176" s="14" t="str">
        <f t="shared" ca="1" si="441"/>
        <v>POINT(711586.54 6171801.63)</v>
      </c>
      <c r="X2176" s="14" t="str">
        <f>IFERROR(INDEX(BygningOmraade!B:B,MATCH(A2176,BygningOmraade!A:A,0)),"")</f>
        <v/>
      </c>
    </row>
    <row r="2177" spans="1:24" s="14" customFormat="1" x14ac:dyDescent="0.25">
      <c r="A2177" s="14">
        <f t="shared" si="429"/>
        <v>2177</v>
      </c>
      <c r="B2177" s="14" t="str">
        <f t="shared" ca="1" si="430"/>
        <v>8199c0c6-2c5c-4f83-a026-551daa8ec681</v>
      </c>
      <c r="C2177" s="14" t="str">
        <f t="shared" ca="1" si="431"/>
        <v>0a3f507e-1930-32b8-e044-0003ba298018</v>
      </c>
      <c r="D2177" s="14">
        <f t="shared" ca="1" si="432"/>
        <v>993890</v>
      </c>
      <c r="E2177" s="1">
        <f t="shared" ca="1" si="433"/>
        <v>230</v>
      </c>
      <c r="F2177" s="1">
        <f t="shared" ca="1" si="434"/>
        <v>10</v>
      </c>
      <c r="G2177" s="1">
        <f t="shared" ca="1" si="435"/>
        <v>2000</v>
      </c>
      <c r="H2177" s="1" t="str">
        <f ca="1">IFERROR(INDEX(Varmeinstallation!B:B,MATCH(INDIRECT($A$1&amp;"L"&amp;A2177)*1,Varmeinstallation!A:A,0)),"Ingen varmeinstallationer")</f>
        <v>Fjernvarme/blokvarme (radiatorsystemer eller varmluftanlæg)</v>
      </c>
      <c r="I2177" s="1" t="str">
        <f ca="1">IFERROR(INDEX(Opvarmningsmiddel!B:B,MATCH(INDIRECT($A$1&amp;"M"&amp;A2177)*1,Opvarmningsmiddel!A:A,0)),"")</f>
        <v/>
      </c>
      <c r="J2177" s="1">
        <f t="shared" ca="1" si="436"/>
        <v>0</v>
      </c>
      <c r="K2177" s="1" t="str">
        <f ca="1">IFERROR(INDEX(Relationstabel!$C$3:$K$10,MATCH(VALUE(INDIRECT($A$1&amp;"L"&amp;A2177)),Relationstabel!$A$3:$A$10,0),MATCH(IFERROR(VALUE(INDIRECT($A$1&amp;"M"&amp;A2177)),0),Relationstabel!$C$1:$K$1,0)),"Ingen varmeinstallationer")</f>
        <v>Fjernvarme/ Blokvarme</v>
      </c>
      <c r="L2177" s="1" t="str">
        <f ca="1">INDEX(Anvendelseskode!B:B,MATCH($E2177,Anvendelseskode!$A:$A,0))</f>
        <v>El-, gas-, vand- eller varmeværk forbrændingsanstalt m.v..</v>
      </c>
      <c r="M2177" s="1" t="str">
        <f ca="1">INDEX(Anvendelseskode!C:C,MATCH($E2177,Anvendelseskode!$A:$A,0))</f>
        <v>El-, gas-, vand- og varmeværker</v>
      </c>
      <c r="N2177" s="1" t="str">
        <f ca="1">INDEX(Anvendelseskode!D:D,MATCH($E2177,Anvendelseskode!$A:$A,0))</f>
        <v>Industri</v>
      </c>
      <c r="O2177" s="1" t="str">
        <f ca="1">IFERROR(INDEX(SBi!$2:$2,MATCH(G2177,SBi!$1:$1,1)),SBi!$K$2)</f>
        <v>1999-2006</v>
      </c>
      <c r="P2177" s="1">
        <f ca="1">IFERROR(INDEX(SBi!$C$3:$K$28,MATCH(E2177,SBi!$B$3:$B$28,0),MATCH(O2177,SBi!$C$2:$K$2,0)),0)</f>
        <v>66</v>
      </c>
      <c r="Q2177" s="19">
        <f t="shared" ca="1" si="437"/>
        <v>0.66</v>
      </c>
      <c r="R2177" s="19" t="str">
        <f ca="1">IFERROR(INDEX(VpD!$2:$2,MATCH(G2177,VpD!$1:$1,1)),VpD!$I$2)</f>
        <v>&gt;1998</v>
      </c>
      <c r="S2177" s="1">
        <f ca="1">IFERROR(INDEX(VpD!$C$3:$I$27,MATCH(E2177,VpD!$B$3:$B$27,0),MATCH(R2177,VpD!$C$2:$I$2,0)),0)</f>
        <v>66</v>
      </c>
      <c r="T2177" s="19">
        <f t="shared" ca="1" si="438"/>
        <v>0.66</v>
      </c>
      <c r="U2177" s="14" t="str">
        <f t="shared" ca="1" si="439"/>
        <v xml:space="preserve">711220.28 </v>
      </c>
      <c r="V2177" s="14" t="str">
        <f t="shared" ca="1" si="440"/>
        <v>6172227.5</v>
      </c>
      <c r="W2177" s="14" t="str">
        <f t="shared" ca="1" si="441"/>
        <v>POINT(711220.28 6172227.5)</v>
      </c>
      <c r="X2177" s="14" t="str">
        <f>IFERROR(INDEX(BygningOmraade!B:B,MATCH(A2177,BygningOmraade!A:A,0)),"")</f>
        <v/>
      </c>
    </row>
    <row r="2178" spans="1:24" s="14" customFormat="1" x14ac:dyDescent="0.25">
      <c r="A2178" s="14">
        <f t="shared" si="429"/>
        <v>2178</v>
      </c>
      <c r="B2178" s="14" t="str">
        <f t="shared" ca="1" si="430"/>
        <v>819e714e-8e82-4118-9a9e-db8b9a789c82</v>
      </c>
      <c r="C2178" s="14" t="str">
        <f t="shared" ca="1" si="431"/>
        <v>0a3f507e-2246-32b8-e044-0003ba298018</v>
      </c>
      <c r="D2178" s="14">
        <f t="shared" ca="1" si="432"/>
        <v>995232</v>
      </c>
      <c r="E2178" s="1">
        <f t="shared" ca="1" si="433"/>
        <v>120</v>
      </c>
      <c r="F2178" s="1">
        <f t="shared" ca="1" si="434"/>
        <v>143</v>
      </c>
      <c r="G2178" s="1">
        <f t="shared" ca="1" si="435"/>
        <v>1973</v>
      </c>
      <c r="H2178" s="1" t="str">
        <f ca="1">IFERROR(INDEX(Varmeinstallation!B:B,MATCH(INDIRECT($A$1&amp;"L"&amp;A2178)*1,Varmeinstallation!A:A,0)),"Ingen varmeinstallationer")</f>
        <v>Centralvarme fra eget anlæg, et-kammer fyr</v>
      </c>
      <c r="I2178" s="1" t="str">
        <f ca="1">IFERROR(INDEX(Opvarmningsmiddel!B:B,MATCH(INDIRECT($A$1&amp;"M"&amp;A2178)*1,Opvarmningsmiddel!A:A,0)),"")</f>
        <v>Naturgas</v>
      </c>
      <c r="J2178" s="1">
        <f t="shared" ca="1" si="436"/>
        <v>0</v>
      </c>
      <c r="K2178" s="1" t="str">
        <f ca="1">IFERROR(INDEX(Relationstabel!$C$3:$K$10,MATCH(VALUE(INDIRECT($A$1&amp;"L"&amp;A2178)),Relationstabel!$A$3:$A$10,0),MATCH(IFERROR(VALUE(INDIRECT($A$1&amp;"M"&amp;A2178)),0),Relationstabel!$C$1:$K$1,0)),"Ingen varmeinstallationer")</f>
        <v>Naturgas</v>
      </c>
      <c r="L2178" s="1" t="str">
        <f ca="1">INDEX(Anvendelseskode!B:B,MATCH($E2178,Anvendelseskode!$A:$A,0))</f>
        <v>Fritliggende enfamilieshus (parcelhus)</v>
      </c>
      <c r="M2178" s="1" t="str">
        <f ca="1">INDEX(Anvendelseskode!C:C,MATCH($E2178,Anvendelseskode!$A:$A,0))</f>
        <v>Parcelhuse</v>
      </c>
      <c r="N2178" s="1" t="str">
        <f ca="1">INDEX(Anvendelseskode!D:D,MATCH($E2178,Anvendelseskode!$A:$A,0))</f>
        <v>Private husholdninger</v>
      </c>
      <c r="O2178" s="1" t="str">
        <f ca="1">IFERROR(INDEX(SBi!$2:$2,MATCH(G2178,SBi!$1:$1,1)),SBi!$K$2)</f>
        <v>1973-1978</v>
      </c>
      <c r="P2178" s="1">
        <f ca="1">IFERROR(INDEX(SBi!$C$3:$K$28,MATCH(E2178,SBi!$B$3:$B$28,0),MATCH(O2178,SBi!$C$2:$K$2,0)),0)</f>
        <v>119.8</v>
      </c>
      <c r="Q2178" s="19">
        <f t="shared" ca="1" si="437"/>
        <v>17.131399999999999</v>
      </c>
      <c r="R2178" s="19" t="str">
        <f ca="1">IFERROR(INDEX(VpD!$2:$2,MATCH(G2178,VpD!$1:$1,1)),VpD!$I$2)</f>
        <v>1973-1978</v>
      </c>
      <c r="S2178" s="1">
        <f ca="1">IFERROR(INDEX(VpD!$C$3:$I$27,MATCH(E2178,VpD!$B$3:$B$27,0),MATCH(R2178,VpD!$C$2:$I$2,0)),0)</f>
        <v>117</v>
      </c>
      <c r="T2178" s="19">
        <f t="shared" ca="1" si="438"/>
        <v>16.731000000000002</v>
      </c>
      <c r="U2178" s="14" t="str">
        <f t="shared" ca="1" si="439"/>
        <v xml:space="preserve">711828.88 </v>
      </c>
      <c r="V2178" s="14" t="str">
        <f t="shared" ca="1" si="440"/>
        <v>6171653.48</v>
      </c>
      <c r="W2178" s="14" t="str">
        <f t="shared" ca="1" si="441"/>
        <v>POINT(711828.88 6171653.48)</v>
      </c>
      <c r="X2178" s="14" t="str">
        <f>IFERROR(INDEX(BygningOmraade!B:B,MATCH(A2178,BygningOmraade!A:A,0)),"")</f>
        <v/>
      </c>
    </row>
    <row r="2179" spans="1:24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81a31a47-9ee5-4ba7-8ba8-8ea28071d5c8</v>
      </c>
      <c r="C2179" s="14" t="str">
        <f t="shared" ref="C2179:C2242" ca="1" si="444">INDIRECT($A$1&amp;"C"&amp;A2179)</f>
        <v>0a3f507e-2220-32b8-e044-0003ba298018</v>
      </c>
      <c r="D2179" s="14">
        <f t="shared" ref="D2179:D2242" ca="1" si="445">INDIRECT($A$1&amp;"D"&amp;A2179)</f>
        <v>996032</v>
      </c>
      <c r="E2179" s="1">
        <f t="shared" ref="E2179:E2242" ca="1" si="446">ROUNDDOWN(INDIRECT($A$1&amp;"E"&amp;A2179),-1)</f>
        <v>120</v>
      </c>
      <c r="F2179" s="1">
        <f t="shared" ref="F2179:F2242" ca="1" si="447">INDIRECT($A$1&amp;"G"&amp;A2179)+INDIRECT($A$1&amp;"H"&amp;A2179)+INDIRECT($A$1&amp;"I"&amp;A2179)*0.5</f>
        <v>109</v>
      </c>
      <c r="G2179" s="1">
        <f t="shared" ref="G2179:G2242" ca="1" si="448">MAX(INDIRECT($A$1&amp;"J"&amp;A2179),INDIRECT($A$1&amp;"K"&amp;A2179))</f>
        <v>1967</v>
      </c>
      <c r="H2179" s="1" t="str">
        <f ca="1">IFERROR(INDEX(Varmeinstallation!B:B,MATCH(INDIRECT($A$1&amp;"L"&amp;A2179)*1,Varmeinstallation!A:A,0)),"Ingen varmeinstallationer")</f>
        <v>Centralvarme fra eget anlæg, et-kammer fyr</v>
      </c>
      <c r="I2179" s="1" t="str">
        <f ca="1">IFERROR(INDEX(Opvarmningsmiddel!B:B,MATCH(INDIRECT($A$1&amp;"M"&amp;A2179)*1,Opvarmningsmiddel!A:A,0)),"")</f>
        <v>Naturgas</v>
      </c>
      <c r="J2179" s="1">
        <f t="shared" ref="J2179:J2242" ca="1" si="449">VALUE(INDIRECT($A$1&amp;"N"&amp;A2179))</f>
        <v>0</v>
      </c>
      <c r="K2179" s="1" t="str">
        <f ca="1">IFERROR(INDEX(Relationstabel!$C$3:$K$10,MATCH(VALUE(INDIRECT($A$1&amp;"L"&amp;A2179)),Relationstabel!$A$3:$A$10,0),MATCH(IFERROR(VALUE(INDIRECT($A$1&amp;"M"&amp;A2179)),0),Relationstabel!$C$1:$K$1,0)),"Ingen varmeinstallationer")</f>
        <v>Naturgas</v>
      </c>
      <c r="L2179" s="1" t="str">
        <f ca="1">INDEX(Anvendelseskode!B:B,MATCH($E2179,Anvendelseskode!$A:$A,0))</f>
        <v>Fritliggende enfamilieshus (parcelhus)</v>
      </c>
      <c r="M2179" s="1" t="str">
        <f ca="1">INDEX(Anvendelseskode!C:C,MATCH($E2179,Anvendelseskode!$A:$A,0))</f>
        <v>Parcelhuse</v>
      </c>
      <c r="N2179" s="1" t="str">
        <f ca="1">INDEX(Anvendelseskode!D:D,MATCH($E2179,Anvendelseskode!$A:$A,0))</f>
        <v>Private husholdninger</v>
      </c>
      <c r="O2179" s="1" t="str">
        <f ca="1">IFERROR(INDEX(SBi!$2:$2,MATCH(G2179,SBi!$1:$1,1)),SBi!$K$2)</f>
        <v>1961-1972</v>
      </c>
      <c r="P2179" s="1">
        <f ca="1">IFERROR(INDEX(SBi!$C$3:$K$28,MATCH(E2179,SBi!$B$3:$B$28,0),MATCH(O2179,SBi!$C$2:$K$2,0)),0)</f>
        <v>134.30000000000001</v>
      </c>
      <c r="Q2179" s="19">
        <f t="shared" ref="Q2179:Q2242" ca="1" si="450">P2179*F2179/1000</f>
        <v>14.6387</v>
      </c>
      <c r="R2179" s="19" t="str">
        <f ca="1">IFERROR(INDEX(VpD!$2:$2,MATCH(G2179,VpD!$1:$1,1)),VpD!$I$2)</f>
        <v>1961-1972</v>
      </c>
      <c r="S2179" s="1">
        <f ca="1">IFERROR(INDEX(VpD!$C$3:$I$27,MATCH(E2179,VpD!$B$3:$B$27,0),MATCH(R2179,VpD!$C$2:$I$2,0)),0)</f>
        <v>143</v>
      </c>
      <c r="T2179" s="19">
        <f t="shared" ref="T2179:T2242" ca="1" si="451">S2179*F2179/1000</f>
        <v>15.587</v>
      </c>
      <c r="U2179" s="14" t="str">
        <f t="shared" ref="U2179:U2242" ca="1" si="452">IFERROR(SUBSTITUTE(LEFT(W2179,FIND(" ",W2179)),"POINT(",""),"")</f>
        <v xml:space="preserve">712551.64 </v>
      </c>
      <c r="V2179" s="14" t="str">
        <f t="shared" ref="V2179:V2242" ca="1" si="453">IFERROR(SUBSTITUTE(RIGHT(W2179,LEN(W2179)-FIND(" ",W2179)),")",""),"")</f>
        <v>6169201.65</v>
      </c>
      <c r="W2179" s="14" t="str">
        <f t="shared" ref="W2179:W2242" ca="1" si="454">INDIRECT($A$1&amp;"o"&amp;A2179)</f>
        <v>POINT(712551.64 6169201.65)</v>
      </c>
      <c r="X2179" s="14" t="str">
        <f>IFERROR(INDEX(BygningOmraade!B:B,MATCH(A2179,BygningOmraade!A:A,0)),"")</f>
        <v/>
      </c>
    </row>
    <row r="2180" spans="1:24" s="14" customFormat="1" x14ac:dyDescent="0.25">
      <c r="A2180" s="14">
        <f t="shared" si="442"/>
        <v>2180</v>
      </c>
      <c r="B2180" s="14" t="str">
        <f t="shared" ca="1" si="443"/>
        <v>81b3223b-ee77-4d7a-8fc3-8079991b5232</v>
      </c>
      <c r="C2180" s="14" t="str">
        <f t="shared" ca="1" si="444"/>
        <v>0a3f507e-1525-32b8-e044-0003ba298018</v>
      </c>
      <c r="D2180" s="14">
        <f t="shared" ca="1" si="445"/>
        <v>994398</v>
      </c>
      <c r="E2180" s="1">
        <f t="shared" ca="1" si="446"/>
        <v>130</v>
      </c>
      <c r="F2180" s="1">
        <f t="shared" ca="1" si="447"/>
        <v>104</v>
      </c>
      <c r="G2180" s="1">
        <f t="shared" ca="1" si="448"/>
        <v>1993</v>
      </c>
      <c r="H2180" s="1" t="str">
        <f ca="1">IFERROR(INDEX(Varmeinstallation!B:B,MATCH(INDIRECT($A$1&amp;"L"&amp;A2180)*1,Varmeinstallation!A:A,0)),"Ingen varmeinstallationer")</f>
        <v>Fjernvarme/blokvarme (radiatorsystemer eller varmluftanlæg)</v>
      </c>
      <c r="I2180" s="1" t="str">
        <f ca="1">IFERROR(INDEX(Opvarmningsmiddel!B:B,MATCH(INDIRECT($A$1&amp;"M"&amp;A2180)*1,Opvarmningsmiddel!A:A,0)),"")</f>
        <v/>
      </c>
      <c r="J2180" s="1">
        <f t="shared" ca="1" si="449"/>
        <v>0</v>
      </c>
      <c r="K2180" s="1" t="str">
        <f ca="1">IFERROR(INDEX(Relationstabel!$C$3:$K$10,MATCH(VALUE(INDIRECT($A$1&amp;"L"&amp;A2180)),Relationstabel!$A$3:$A$10,0),MATCH(IFERROR(VALUE(INDIRECT($A$1&amp;"M"&amp;A2180)),0),Relationstabel!$C$1:$K$1,0)),"Ingen varmeinstallationer")</f>
        <v>Fjernvarme/ Blokvarme</v>
      </c>
      <c r="L2180" s="1" t="str">
        <f ca="1">INDEX(Anvendelseskode!B:B,MATCH($E2180,Anvendelseskode!$A:$A,0))</f>
        <v>Række-, kæde-, dobbelthus (lodret adskillelse mellem enhederne)</v>
      </c>
      <c r="M2180" s="1" t="str">
        <f ca="1">INDEX(Anvendelseskode!C:C,MATCH($E2180,Anvendelseskode!$A:$A,0))</f>
        <v>Række-, kæde og dobbelthuse</v>
      </c>
      <c r="N2180" s="1" t="str">
        <f ca="1">INDEX(Anvendelseskode!D:D,MATCH($E2180,Anvendelseskode!$A:$A,0))</f>
        <v>Private husholdninger</v>
      </c>
      <c r="O2180" s="1" t="str">
        <f ca="1">IFERROR(INDEX(SBi!$2:$2,MATCH(G2180,SBi!$1:$1,1)),SBi!$K$2)</f>
        <v>1979-1998</v>
      </c>
      <c r="P2180" s="1">
        <f ca="1">IFERROR(INDEX(SBi!$C$3:$K$28,MATCH(E2180,SBi!$B$3:$B$28,0),MATCH(O2180,SBi!$C$2:$K$2,0)),0)</f>
        <v>96.8</v>
      </c>
      <c r="Q2180" s="19">
        <f t="shared" ca="1" si="450"/>
        <v>10.0672</v>
      </c>
      <c r="R2180" s="19" t="str">
        <f ca="1">IFERROR(INDEX(VpD!$2:$2,MATCH(G2180,VpD!$1:$1,1)),VpD!$I$2)</f>
        <v>1979-1998</v>
      </c>
      <c r="S2180" s="1">
        <f ca="1">IFERROR(INDEX(VpD!$C$3:$I$27,MATCH(E2180,VpD!$B$3:$B$27,0),MATCH(R2180,VpD!$C$2:$I$2,0)),0)</f>
        <v>74</v>
      </c>
      <c r="T2180" s="19">
        <f t="shared" ca="1" si="451"/>
        <v>7.6959999999999997</v>
      </c>
      <c r="U2180" s="14" t="str">
        <f t="shared" ca="1" si="452"/>
        <v xml:space="preserve">711548.21 </v>
      </c>
      <c r="V2180" s="14" t="str">
        <f t="shared" ca="1" si="453"/>
        <v>6172426.37</v>
      </c>
      <c r="W2180" s="14" t="str">
        <f t="shared" ca="1" si="454"/>
        <v>POINT(711548.21 6172426.37)</v>
      </c>
      <c r="X2180" s="14" t="str">
        <f>IFERROR(INDEX(BygningOmraade!B:B,MATCH(A2180,BygningOmraade!A:A,0)),"")</f>
        <v/>
      </c>
    </row>
    <row r="2181" spans="1:24" s="14" customFormat="1" x14ac:dyDescent="0.25">
      <c r="A2181" s="14">
        <f t="shared" si="442"/>
        <v>2181</v>
      </c>
      <c r="B2181" s="14" t="str">
        <f t="shared" ca="1" si="443"/>
        <v>81db1eca-c395-4045-94c3-455b41f22559</v>
      </c>
      <c r="C2181" s="14" t="str">
        <f t="shared" ca="1" si="444"/>
        <v>0a3f507e-18cb-32b8-e044-0003ba298018</v>
      </c>
      <c r="D2181" s="14">
        <f t="shared" ca="1" si="445"/>
        <v>994201</v>
      </c>
      <c r="E2181" s="1">
        <f t="shared" ca="1" si="446"/>
        <v>130</v>
      </c>
      <c r="F2181" s="1">
        <f t="shared" ca="1" si="447"/>
        <v>158</v>
      </c>
      <c r="G2181" s="1">
        <f t="shared" ca="1" si="448"/>
        <v>2018</v>
      </c>
      <c r="H2181" s="1" t="str">
        <f ca="1">IFERROR(INDEX(Varmeinstallation!B:B,MATCH(INDIRECT($A$1&amp;"L"&amp;A2181)*1,Varmeinstallation!A:A,0)),"Ingen varmeinstallationer")</f>
        <v>Fjernvarme/blokvarme (radiatorsystemer eller varmluftanlæg)</v>
      </c>
      <c r="I2181" s="1" t="str">
        <f ca="1">IFERROR(INDEX(Opvarmningsmiddel!B:B,MATCH(INDIRECT($A$1&amp;"M"&amp;A2181)*1,Opvarmningsmiddel!A:A,0)),"")</f>
        <v/>
      </c>
      <c r="J2181" s="1">
        <f t="shared" ca="1" si="449"/>
        <v>2</v>
      </c>
      <c r="K2181" s="1" t="str">
        <f ca="1">IFERROR(INDEX(Relationstabel!$C$3:$K$10,MATCH(VALUE(INDIRECT($A$1&amp;"L"&amp;A2181)),Relationstabel!$A$3:$A$10,0),MATCH(IFERROR(VALUE(INDIRECT($A$1&amp;"M"&amp;A2181)),0),Relationstabel!$C$1:$K$1,0)),"Ingen varmeinstallationer")</f>
        <v>Fjernvarme/ Blokvarme</v>
      </c>
      <c r="L2181" s="1" t="str">
        <f ca="1">INDEX(Anvendelseskode!B:B,MATCH($E2181,Anvendelseskode!$A:$A,0))</f>
        <v>Række-, kæde-, dobbelthus (lodret adskillelse mellem enhederne)</v>
      </c>
      <c r="M2181" s="1" t="str">
        <f ca="1">INDEX(Anvendelseskode!C:C,MATCH($E2181,Anvendelseskode!$A:$A,0))</f>
        <v>Række-, kæde og dobbelthuse</v>
      </c>
      <c r="N2181" s="1" t="str">
        <f ca="1">INDEX(Anvendelseskode!D:D,MATCH($E2181,Anvendelseskode!$A:$A,0))</f>
        <v>Private husholdninger</v>
      </c>
      <c r="O2181" s="1" t="str">
        <f ca="1">IFERROR(INDEX(SBi!$2:$2,MATCH(G2181,SBi!$1:$1,1)),SBi!$K$2)</f>
        <v>Efter 2006</v>
      </c>
      <c r="P2181" s="1">
        <f ca="1">IFERROR(INDEX(SBi!$C$3:$K$28,MATCH(E2181,SBi!$B$3:$B$28,0),MATCH(O2181,SBi!$C$2:$K$2,0)),0)</f>
        <v>66.400000000000006</v>
      </c>
      <c r="Q2181" s="19">
        <f t="shared" ca="1" si="450"/>
        <v>10.491200000000001</v>
      </c>
      <c r="R2181" s="19" t="str">
        <f ca="1">IFERROR(INDEX(VpD!$2:$2,MATCH(G2181,VpD!$1:$1,1)),VpD!$I$2)</f>
        <v>&gt;1998</v>
      </c>
      <c r="S2181" s="1">
        <f ca="1">IFERROR(INDEX(VpD!$C$3:$I$27,MATCH(E2181,VpD!$B$3:$B$27,0),MATCH(R2181,VpD!$C$2:$I$2,0)),0)</f>
        <v>65</v>
      </c>
      <c r="T2181" s="19">
        <f t="shared" ca="1" si="451"/>
        <v>10.27</v>
      </c>
      <c r="U2181" s="14" t="str">
        <f t="shared" ca="1" si="452"/>
        <v xml:space="preserve">711384.44 </v>
      </c>
      <c r="V2181" s="14" t="str">
        <f t="shared" ca="1" si="453"/>
        <v>6171825.91</v>
      </c>
      <c r="W2181" s="14" t="str">
        <f t="shared" ca="1" si="454"/>
        <v>POINT(711384.44 6171825.91)</v>
      </c>
      <c r="X2181" s="14" t="str">
        <f>IFERROR(INDEX(BygningOmraade!B:B,MATCH(A2181,BygningOmraade!A:A,0)),"")</f>
        <v/>
      </c>
    </row>
    <row r="2182" spans="1:24" s="14" customFormat="1" x14ac:dyDescent="0.25">
      <c r="A2182" s="14">
        <f t="shared" si="442"/>
        <v>2182</v>
      </c>
      <c r="B2182" s="14" t="str">
        <f t="shared" ca="1" si="443"/>
        <v>81e766b8-28de-47e1-9e34-aef53eec48a4</v>
      </c>
      <c r="C2182" s="14" t="str">
        <f t="shared" ca="1" si="444"/>
        <v>0a3f507e-1d88-32b8-e044-0003ba298018</v>
      </c>
      <c r="D2182" s="14">
        <f t="shared" ca="1" si="445"/>
        <v>995703</v>
      </c>
      <c r="E2182" s="1">
        <f t="shared" ca="1" si="446"/>
        <v>120</v>
      </c>
      <c r="F2182" s="1">
        <f t="shared" ca="1" si="447"/>
        <v>126</v>
      </c>
      <c r="G2182" s="1">
        <f t="shared" ca="1" si="448"/>
        <v>2000</v>
      </c>
      <c r="H2182" s="1" t="str">
        <f ca="1">IFERROR(INDEX(Varmeinstallation!B:B,MATCH(INDIRECT($A$1&amp;"L"&amp;A2182)*1,Varmeinstallation!A:A,0)),"Ingen varmeinstallationer")</f>
        <v>Centralvarme fra eget anlæg, et-kammer fyr</v>
      </c>
      <c r="I2182" s="1" t="str">
        <f ca="1">IFERROR(INDEX(Opvarmningsmiddel!B:B,MATCH(INDIRECT($A$1&amp;"M"&amp;A2182)*1,Opvarmningsmiddel!A:A,0)),"")</f>
        <v>Naturgas</v>
      </c>
      <c r="J2182" s="1">
        <f t="shared" ca="1" si="449"/>
        <v>90</v>
      </c>
      <c r="K2182" s="1" t="str">
        <f ca="1">IFERROR(INDEX(Relationstabel!$C$3:$K$10,MATCH(VALUE(INDIRECT($A$1&amp;"L"&amp;A2182)),Relationstabel!$A$3:$A$10,0),MATCH(IFERROR(VALUE(INDIRECT($A$1&amp;"M"&amp;A2182)),0),Relationstabel!$C$1:$K$1,0)),"Ingen varmeinstallationer")</f>
        <v>Naturgas</v>
      </c>
      <c r="L2182" s="1" t="str">
        <f ca="1">INDEX(Anvendelseskode!B:B,MATCH($E2182,Anvendelseskode!$A:$A,0))</f>
        <v>Fritliggende enfamilieshus (parcelhus)</v>
      </c>
      <c r="M2182" s="1" t="str">
        <f ca="1">INDEX(Anvendelseskode!C:C,MATCH($E2182,Anvendelseskode!$A:$A,0))</f>
        <v>Parcelhuse</v>
      </c>
      <c r="N2182" s="1" t="str">
        <f ca="1">INDEX(Anvendelseskode!D:D,MATCH($E2182,Anvendelseskode!$A:$A,0))</f>
        <v>Private husholdninger</v>
      </c>
      <c r="O2182" s="1" t="str">
        <f ca="1">IFERROR(INDEX(SBi!$2:$2,MATCH(G2182,SBi!$1:$1,1)),SBi!$K$2)</f>
        <v>1999-2006</v>
      </c>
      <c r="P2182" s="1">
        <f ca="1">IFERROR(INDEX(SBi!$C$3:$K$28,MATCH(E2182,SBi!$B$3:$B$28,0),MATCH(O2182,SBi!$C$2:$K$2,0)),0)</f>
        <v>83.9</v>
      </c>
      <c r="Q2182" s="19">
        <f t="shared" ca="1" si="450"/>
        <v>10.571400000000001</v>
      </c>
      <c r="R2182" s="19" t="str">
        <f ca="1">IFERROR(INDEX(VpD!$2:$2,MATCH(G2182,VpD!$1:$1,1)),VpD!$I$2)</f>
        <v>&gt;1998</v>
      </c>
      <c r="S2182" s="1">
        <f ca="1">IFERROR(INDEX(VpD!$C$3:$I$27,MATCH(E2182,VpD!$B$3:$B$27,0),MATCH(R2182,VpD!$C$2:$I$2,0)),0)</f>
        <v>72</v>
      </c>
      <c r="T2182" s="19">
        <f t="shared" ca="1" si="451"/>
        <v>9.0719999999999992</v>
      </c>
      <c r="U2182" s="14" t="str">
        <f t="shared" ca="1" si="452"/>
        <v xml:space="preserve">712271.11 </v>
      </c>
      <c r="V2182" s="14" t="str">
        <f t="shared" ca="1" si="453"/>
        <v>6169295.42</v>
      </c>
      <c r="W2182" s="14" t="str">
        <f t="shared" ca="1" si="454"/>
        <v>POINT(712271.11 6169295.42)</v>
      </c>
      <c r="X2182" s="14" t="str">
        <f>IFERROR(INDEX(BygningOmraade!B:B,MATCH(A2182,BygningOmraade!A:A,0)),"")</f>
        <v/>
      </c>
    </row>
    <row r="2183" spans="1:24" s="14" customFormat="1" x14ac:dyDescent="0.25">
      <c r="A2183" s="14">
        <f t="shared" si="442"/>
        <v>2183</v>
      </c>
      <c r="B2183" s="14" t="str">
        <f t="shared" ca="1" si="443"/>
        <v>81fd80df-0a2e-4971-93e0-0563b550622d</v>
      </c>
      <c r="C2183" s="14" t="str">
        <f t="shared" ca="1" si="444"/>
        <v>0a3f507e-1cfa-32b8-e044-0003ba298018</v>
      </c>
      <c r="D2183" s="14">
        <f t="shared" ca="1" si="445"/>
        <v>993698</v>
      </c>
      <c r="E2183" s="1">
        <f t="shared" ca="1" si="446"/>
        <v>120</v>
      </c>
      <c r="F2183" s="1">
        <f t="shared" ca="1" si="447"/>
        <v>170</v>
      </c>
      <c r="G2183" s="1">
        <f t="shared" ca="1" si="448"/>
        <v>1979</v>
      </c>
      <c r="H2183" s="1" t="str">
        <f ca="1">IFERROR(INDEX(Varmeinstallation!B:B,MATCH(INDIRECT($A$1&amp;"L"&amp;A2183)*1,Varmeinstallation!A:A,0)),"Ingen varmeinstallationer")</f>
        <v>Centralvarme fra eget anlæg, et-kammer fyr</v>
      </c>
      <c r="I2183" s="1" t="str">
        <f ca="1">IFERROR(INDEX(Opvarmningsmiddel!B:B,MATCH(INDIRECT($A$1&amp;"M"&amp;A2183)*1,Opvarmningsmiddel!A:A,0)),"")</f>
        <v>Naturgas</v>
      </c>
      <c r="J2183" s="1">
        <f t="shared" ca="1" si="449"/>
        <v>0</v>
      </c>
      <c r="K2183" s="1" t="str">
        <f ca="1">IFERROR(INDEX(Relationstabel!$C$3:$K$10,MATCH(VALUE(INDIRECT($A$1&amp;"L"&amp;A2183)),Relationstabel!$A$3:$A$10,0),MATCH(IFERROR(VALUE(INDIRECT($A$1&amp;"M"&amp;A2183)),0),Relationstabel!$C$1:$K$1,0)),"Ingen varmeinstallationer")</f>
        <v>Naturgas</v>
      </c>
      <c r="L2183" s="1" t="str">
        <f ca="1">INDEX(Anvendelseskode!B:B,MATCH($E2183,Anvendelseskode!$A:$A,0))</f>
        <v>Fritliggende enfamilieshus (parcelhus)</v>
      </c>
      <c r="M2183" s="1" t="str">
        <f ca="1">INDEX(Anvendelseskode!C:C,MATCH($E2183,Anvendelseskode!$A:$A,0))</f>
        <v>Parcelhuse</v>
      </c>
      <c r="N2183" s="1" t="str">
        <f ca="1">INDEX(Anvendelseskode!D:D,MATCH($E2183,Anvendelseskode!$A:$A,0))</f>
        <v>Private husholdninger</v>
      </c>
      <c r="O2183" s="1" t="str">
        <f ca="1">IFERROR(INDEX(SBi!$2:$2,MATCH(G2183,SBi!$1:$1,1)),SBi!$K$2)</f>
        <v>1979-1998</v>
      </c>
      <c r="P2183" s="1">
        <f ca="1">IFERROR(INDEX(SBi!$C$3:$K$28,MATCH(E2183,SBi!$B$3:$B$28,0),MATCH(O2183,SBi!$C$2:$K$2,0)),0)</f>
        <v>105.4</v>
      </c>
      <c r="Q2183" s="19">
        <f t="shared" ca="1" si="450"/>
        <v>17.917999999999999</v>
      </c>
      <c r="R2183" s="19" t="str">
        <f ca="1">IFERROR(INDEX(VpD!$2:$2,MATCH(G2183,VpD!$1:$1,1)),VpD!$I$2)</f>
        <v>1979-1998</v>
      </c>
      <c r="S2183" s="1">
        <f ca="1">IFERROR(INDEX(VpD!$C$3:$I$27,MATCH(E2183,VpD!$B$3:$B$27,0),MATCH(R2183,VpD!$C$2:$I$2,0)),0)</f>
        <v>90</v>
      </c>
      <c r="T2183" s="19">
        <f t="shared" ca="1" si="451"/>
        <v>15.3</v>
      </c>
      <c r="U2183" s="14" t="str">
        <f t="shared" ca="1" si="452"/>
        <v xml:space="preserve">710903.43 </v>
      </c>
      <c r="V2183" s="14" t="str">
        <f t="shared" ca="1" si="453"/>
        <v>6171995.98</v>
      </c>
      <c r="W2183" s="14" t="str">
        <f t="shared" ca="1" si="454"/>
        <v>POINT(710903.43 6171995.98)</v>
      </c>
      <c r="X2183" s="14" t="str">
        <f>IFERROR(INDEX(BygningOmraade!B:B,MATCH(A2183,BygningOmraade!A:A,0)),"")</f>
        <v/>
      </c>
    </row>
    <row r="2184" spans="1:24" s="14" customFormat="1" x14ac:dyDescent="0.25">
      <c r="A2184" s="14">
        <f t="shared" si="442"/>
        <v>2184</v>
      </c>
      <c r="B2184" s="14" t="str">
        <f t="shared" ca="1" si="443"/>
        <v>82030805-295a-4562-8bf2-fdc42683364c</v>
      </c>
      <c r="C2184" s="14" t="str">
        <f t="shared" ca="1" si="444"/>
        <v>0a3f507e-1d43-32b8-e044-0003ba298018</v>
      </c>
      <c r="D2184" s="14">
        <f t="shared" ca="1" si="445"/>
        <v>996919</v>
      </c>
      <c r="E2184" s="1">
        <f t="shared" ca="1" si="446"/>
        <v>130</v>
      </c>
      <c r="F2184" s="1">
        <f t="shared" ca="1" si="447"/>
        <v>109</v>
      </c>
      <c r="G2184" s="1">
        <f t="shared" ca="1" si="448"/>
        <v>1978</v>
      </c>
      <c r="H2184" s="1" t="str">
        <f ca="1">IFERROR(INDEX(Varmeinstallation!B:B,MATCH(INDIRECT($A$1&amp;"L"&amp;A2184)*1,Varmeinstallation!A:A,0)),"Ingen varmeinstallationer")</f>
        <v>Fjernvarme/blokvarme (radiatorsystemer eller varmluftanlæg)</v>
      </c>
      <c r="I2184" s="1" t="str">
        <f ca="1">IFERROR(INDEX(Opvarmningsmiddel!B:B,MATCH(INDIRECT($A$1&amp;"M"&amp;A2184)*1,Opvarmningsmiddel!A:A,0)),"")</f>
        <v/>
      </c>
      <c r="J2184" s="1">
        <f t="shared" ca="1" si="449"/>
        <v>0</v>
      </c>
      <c r="K2184" s="1" t="str">
        <f ca="1">IFERROR(INDEX(Relationstabel!$C$3:$K$10,MATCH(VALUE(INDIRECT($A$1&amp;"L"&amp;A2184)),Relationstabel!$A$3:$A$10,0),MATCH(IFERROR(VALUE(INDIRECT($A$1&amp;"M"&amp;A2184)),0),Relationstabel!$C$1:$K$1,0)),"Ingen varmeinstallationer")</f>
        <v>Fjernvarme/ Blokvarme</v>
      </c>
      <c r="L2184" s="1" t="str">
        <f ca="1">INDEX(Anvendelseskode!B:B,MATCH($E2184,Anvendelseskode!$A:$A,0))</f>
        <v>Række-, kæde-, dobbelthus (lodret adskillelse mellem enhederne)</v>
      </c>
      <c r="M2184" s="1" t="str">
        <f ca="1">INDEX(Anvendelseskode!C:C,MATCH($E2184,Anvendelseskode!$A:$A,0))</f>
        <v>Række-, kæde og dobbelthuse</v>
      </c>
      <c r="N2184" s="1" t="str">
        <f ca="1">INDEX(Anvendelseskode!D:D,MATCH($E2184,Anvendelseskode!$A:$A,0))</f>
        <v>Private husholdninger</v>
      </c>
      <c r="O2184" s="1" t="str">
        <f ca="1">IFERROR(INDEX(SBi!$2:$2,MATCH(G2184,SBi!$1:$1,1)),SBi!$K$2)</f>
        <v>1973-1978</v>
      </c>
      <c r="P2184" s="1">
        <f ca="1">IFERROR(INDEX(SBi!$C$3:$K$28,MATCH(E2184,SBi!$B$3:$B$28,0),MATCH(O2184,SBi!$C$2:$K$2,0)),0)</f>
        <v>112.6</v>
      </c>
      <c r="Q2184" s="19">
        <f t="shared" ca="1" si="450"/>
        <v>12.273399999999999</v>
      </c>
      <c r="R2184" s="19" t="str">
        <f ca="1">IFERROR(INDEX(VpD!$2:$2,MATCH(G2184,VpD!$1:$1,1)),VpD!$I$2)</f>
        <v>1973-1978</v>
      </c>
      <c r="S2184" s="1">
        <f ca="1">IFERROR(INDEX(VpD!$C$3:$I$27,MATCH(E2184,VpD!$B$3:$B$27,0),MATCH(R2184,VpD!$C$2:$I$2,0)),0)</f>
        <v>98</v>
      </c>
      <c r="T2184" s="19">
        <f t="shared" ca="1" si="451"/>
        <v>10.682</v>
      </c>
      <c r="U2184" s="14" t="str">
        <f t="shared" ca="1" si="452"/>
        <v xml:space="preserve">713635.77 </v>
      </c>
      <c r="V2184" s="14" t="str">
        <f t="shared" ca="1" si="453"/>
        <v>6169614.36</v>
      </c>
      <c r="W2184" s="14" t="str">
        <f t="shared" ca="1" si="454"/>
        <v>POINT(713635.77 6169614.36)</v>
      </c>
      <c r="X2184" s="14" t="str">
        <f>IFERROR(INDEX(BygningOmraade!B:B,MATCH(A2184,BygningOmraade!A:A,0)),"")</f>
        <v/>
      </c>
    </row>
    <row r="2185" spans="1:24" s="14" customFormat="1" x14ac:dyDescent="0.25">
      <c r="A2185" s="14">
        <f t="shared" si="442"/>
        <v>2185</v>
      </c>
      <c r="B2185" s="14" t="str">
        <f t="shared" ca="1" si="443"/>
        <v>821c622d-9011-4438-8868-dcfd1a8998eb</v>
      </c>
      <c r="C2185" s="14" t="str">
        <f t="shared" ca="1" si="444"/>
        <v>a90c8c1f-df82-4b2e-849c-749dad5d2bd1</v>
      </c>
      <c r="D2185" s="14">
        <f t="shared" ca="1" si="445"/>
        <v>100098589</v>
      </c>
      <c r="E2185" s="1">
        <f t="shared" ca="1" si="446"/>
        <v>130</v>
      </c>
      <c r="F2185" s="1">
        <f t="shared" ca="1" si="447"/>
        <v>130</v>
      </c>
      <c r="G2185" s="1">
        <f t="shared" ca="1" si="448"/>
        <v>2017</v>
      </c>
      <c r="H2185" s="1" t="str">
        <f ca="1">IFERROR(INDEX(Varmeinstallation!B:B,MATCH(INDIRECT($A$1&amp;"L"&amp;A2185)*1,Varmeinstallation!A:A,0)),"Ingen varmeinstallationer")</f>
        <v>Fjernvarme/blokvarme (radiatorsystemer eller varmluftanlæg)</v>
      </c>
      <c r="I2185" s="1" t="str">
        <f ca="1">IFERROR(INDEX(Opvarmningsmiddel!B:B,MATCH(INDIRECT($A$1&amp;"M"&amp;A2185)*1,Opvarmningsmiddel!A:A,0)),"")</f>
        <v/>
      </c>
      <c r="J2185" s="1">
        <f t="shared" ca="1" si="449"/>
        <v>0</v>
      </c>
      <c r="K2185" s="1" t="str">
        <f ca="1">IFERROR(INDEX(Relationstabel!$C$3:$K$10,MATCH(VALUE(INDIRECT($A$1&amp;"L"&amp;A2185)),Relationstabel!$A$3:$A$10,0),MATCH(IFERROR(VALUE(INDIRECT($A$1&amp;"M"&amp;A2185)),0),Relationstabel!$C$1:$K$1,0)),"Ingen varmeinstallationer")</f>
        <v>Fjernvarme/ Blokvarme</v>
      </c>
      <c r="L2185" s="1" t="str">
        <f ca="1">INDEX(Anvendelseskode!B:B,MATCH($E2185,Anvendelseskode!$A:$A,0))</f>
        <v>Række-, kæde-, dobbelthus (lodret adskillelse mellem enhederne)</v>
      </c>
      <c r="M2185" s="1" t="str">
        <f ca="1">INDEX(Anvendelseskode!C:C,MATCH($E2185,Anvendelseskode!$A:$A,0))</f>
        <v>Række-, kæde og dobbelthuse</v>
      </c>
      <c r="N2185" s="1" t="str">
        <f ca="1">INDEX(Anvendelseskode!D:D,MATCH($E2185,Anvendelseskode!$A:$A,0))</f>
        <v>Private husholdninger</v>
      </c>
      <c r="O2185" s="1" t="str">
        <f ca="1">IFERROR(INDEX(SBi!$2:$2,MATCH(G2185,SBi!$1:$1,1)),SBi!$K$2)</f>
        <v>Efter 2006</v>
      </c>
      <c r="P2185" s="1">
        <f ca="1">IFERROR(INDEX(SBi!$C$3:$K$28,MATCH(E2185,SBi!$B$3:$B$28,0),MATCH(O2185,SBi!$C$2:$K$2,0)),0)</f>
        <v>66.400000000000006</v>
      </c>
      <c r="Q2185" s="19">
        <f t="shared" ca="1" si="450"/>
        <v>8.6319999999999997</v>
      </c>
      <c r="R2185" s="19" t="str">
        <f ca="1">IFERROR(INDEX(VpD!$2:$2,MATCH(G2185,VpD!$1:$1,1)),VpD!$I$2)</f>
        <v>&gt;1998</v>
      </c>
      <c r="S2185" s="1">
        <f ca="1">IFERROR(INDEX(VpD!$C$3:$I$27,MATCH(E2185,VpD!$B$3:$B$27,0),MATCH(R2185,VpD!$C$2:$I$2,0)),0)</f>
        <v>65</v>
      </c>
      <c r="T2185" s="19">
        <f t="shared" ca="1" si="451"/>
        <v>8.4499999999999993</v>
      </c>
      <c r="U2185" s="14" t="str">
        <f t="shared" ca="1" si="452"/>
        <v xml:space="preserve">711638.01 </v>
      </c>
      <c r="V2185" s="14" t="str">
        <f t="shared" ca="1" si="453"/>
        <v>6172725.61</v>
      </c>
      <c r="W2185" s="14" t="str">
        <f t="shared" ca="1" si="454"/>
        <v>POINT(711638.01 6172725.61)</v>
      </c>
      <c r="X2185" s="14" t="str">
        <f>IFERROR(INDEX(BygningOmraade!B:B,MATCH(A2185,BygningOmraade!A:A,0)),"")</f>
        <v/>
      </c>
    </row>
    <row r="2186" spans="1:24" s="14" customFormat="1" x14ac:dyDescent="0.25">
      <c r="A2186" s="14">
        <f t="shared" si="442"/>
        <v>2186</v>
      </c>
      <c r="B2186" s="14" t="str">
        <f t="shared" ca="1" si="443"/>
        <v>8227c014-bb9f-4f77-b92a-fae6fd96a116</v>
      </c>
      <c r="C2186" s="14" t="str">
        <f t="shared" ca="1" si="444"/>
        <v>0a3f507e-1fee-32b8-e044-0003ba298018</v>
      </c>
      <c r="D2186" s="14">
        <f t="shared" ca="1" si="445"/>
        <v>994000</v>
      </c>
      <c r="E2186" s="1">
        <f t="shared" ca="1" si="446"/>
        <v>120</v>
      </c>
      <c r="F2186" s="1">
        <f t="shared" ca="1" si="447"/>
        <v>134</v>
      </c>
      <c r="G2186" s="1">
        <f t="shared" ca="1" si="448"/>
        <v>1972</v>
      </c>
      <c r="H2186" s="1" t="str">
        <f ca="1">IFERROR(INDEX(Varmeinstallation!B:B,MATCH(INDIRECT($A$1&amp;"L"&amp;A2186)*1,Varmeinstallation!A:A,0)),"Ingen varmeinstallationer")</f>
        <v>Centralvarme fra eget anlæg, et-kammer fyr</v>
      </c>
      <c r="I2186" s="1" t="str">
        <f ca="1">IFERROR(INDEX(Opvarmningsmiddel!B:B,MATCH(INDIRECT($A$1&amp;"M"&amp;A2186)*1,Opvarmningsmiddel!A:A,0)),"")</f>
        <v>Naturgas</v>
      </c>
      <c r="J2186" s="1">
        <f t="shared" ca="1" si="449"/>
        <v>0</v>
      </c>
      <c r="K2186" s="1" t="str">
        <f ca="1">IFERROR(INDEX(Relationstabel!$C$3:$K$10,MATCH(VALUE(INDIRECT($A$1&amp;"L"&amp;A2186)),Relationstabel!$A$3:$A$10,0),MATCH(IFERROR(VALUE(INDIRECT($A$1&amp;"M"&amp;A2186)),0),Relationstabel!$C$1:$K$1,0)),"Ingen varmeinstallationer")</f>
        <v>Naturgas</v>
      </c>
      <c r="L2186" s="1" t="str">
        <f ca="1">INDEX(Anvendelseskode!B:B,MATCH($E2186,Anvendelseskode!$A:$A,0))</f>
        <v>Fritliggende enfamilieshus (parcelhus)</v>
      </c>
      <c r="M2186" s="1" t="str">
        <f ca="1">INDEX(Anvendelseskode!C:C,MATCH($E2186,Anvendelseskode!$A:$A,0))</f>
        <v>Parcelhuse</v>
      </c>
      <c r="N2186" s="1" t="str">
        <f ca="1">INDEX(Anvendelseskode!D:D,MATCH($E2186,Anvendelseskode!$A:$A,0))</f>
        <v>Private husholdninger</v>
      </c>
      <c r="O2186" s="1" t="str">
        <f ca="1">IFERROR(INDEX(SBi!$2:$2,MATCH(G2186,SBi!$1:$1,1)),SBi!$K$2)</f>
        <v>1961-1972</v>
      </c>
      <c r="P2186" s="1">
        <f ca="1">IFERROR(INDEX(SBi!$C$3:$K$28,MATCH(E2186,SBi!$B$3:$B$28,0),MATCH(O2186,SBi!$C$2:$K$2,0)),0)</f>
        <v>134.30000000000001</v>
      </c>
      <c r="Q2186" s="19">
        <f t="shared" ca="1" si="450"/>
        <v>17.996200000000002</v>
      </c>
      <c r="R2186" s="19" t="str">
        <f ca="1">IFERROR(INDEX(VpD!$2:$2,MATCH(G2186,VpD!$1:$1,1)),VpD!$I$2)</f>
        <v>1961-1972</v>
      </c>
      <c r="S2186" s="1">
        <f ca="1">IFERROR(INDEX(VpD!$C$3:$I$27,MATCH(E2186,VpD!$B$3:$B$27,0),MATCH(R2186,VpD!$C$2:$I$2,0)),0)</f>
        <v>143</v>
      </c>
      <c r="T2186" s="19">
        <f t="shared" ca="1" si="451"/>
        <v>19.161999999999999</v>
      </c>
      <c r="U2186" s="14" t="str">
        <f t="shared" ca="1" si="452"/>
        <v xml:space="preserve">711106.48 </v>
      </c>
      <c r="V2186" s="14" t="str">
        <f t="shared" ca="1" si="453"/>
        <v>6171796.85</v>
      </c>
      <c r="W2186" s="14" t="str">
        <f t="shared" ca="1" si="454"/>
        <v>POINT(711106.48 6171796.85)</v>
      </c>
      <c r="X2186" s="14" t="str">
        <f>IFERROR(INDEX(BygningOmraade!B:B,MATCH(A2186,BygningOmraade!A:A,0)),"")</f>
        <v/>
      </c>
    </row>
    <row r="2187" spans="1:24" s="14" customFormat="1" x14ac:dyDescent="0.25">
      <c r="A2187" s="14">
        <f t="shared" si="442"/>
        <v>2187</v>
      </c>
      <c r="B2187" s="14" t="str">
        <f t="shared" ca="1" si="443"/>
        <v>8235d14a-c3fa-48d3-86fc-79fa217cefa8</v>
      </c>
      <c r="C2187" s="14" t="str">
        <f t="shared" ca="1" si="444"/>
        <v>0a3f507e-2323-32b8-e044-0003ba298018</v>
      </c>
      <c r="D2187" s="14">
        <f t="shared" ca="1" si="445"/>
        <v>995199</v>
      </c>
      <c r="E2187" s="1">
        <f t="shared" ca="1" si="446"/>
        <v>130</v>
      </c>
      <c r="F2187" s="1">
        <f t="shared" ca="1" si="447"/>
        <v>170</v>
      </c>
      <c r="G2187" s="1">
        <f t="shared" ca="1" si="448"/>
        <v>1971</v>
      </c>
      <c r="H2187" s="1" t="str">
        <f ca="1">IFERROR(INDEX(Varmeinstallation!B:B,MATCH(INDIRECT($A$1&amp;"L"&amp;A2187)*1,Varmeinstallation!A:A,0)),"Ingen varmeinstallationer")</f>
        <v>Fjernvarme/blokvarme (radiatorsystemer eller varmluftanlæg)</v>
      </c>
      <c r="I2187" s="1" t="str">
        <f ca="1">IFERROR(INDEX(Opvarmningsmiddel!B:B,MATCH(INDIRECT($A$1&amp;"M"&amp;A2187)*1,Opvarmningsmiddel!A:A,0)),"")</f>
        <v/>
      </c>
      <c r="J2187" s="1">
        <f t="shared" ca="1" si="449"/>
        <v>0</v>
      </c>
      <c r="K2187" s="1" t="str">
        <f ca="1">IFERROR(INDEX(Relationstabel!$C$3:$K$10,MATCH(VALUE(INDIRECT($A$1&amp;"L"&amp;A2187)),Relationstabel!$A$3:$A$10,0),MATCH(IFERROR(VALUE(INDIRECT($A$1&amp;"M"&amp;A2187)),0),Relationstabel!$C$1:$K$1,0)),"Ingen varmeinstallationer")</f>
        <v>Fjernvarme/ Blokvarme</v>
      </c>
      <c r="L2187" s="1" t="str">
        <f ca="1">INDEX(Anvendelseskode!B:B,MATCH($E2187,Anvendelseskode!$A:$A,0))</f>
        <v>Række-, kæde-, dobbelthus (lodret adskillelse mellem enhederne)</v>
      </c>
      <c r="M2187" s="1" t="str">
        <f ca="1">INDEX(Anvendelseskode!C:C,MATCH($E2187,Anvendelseskode!$A:$A,0))</f>
        <v>Række-, kæde og dobbelthuse</v>
      </c>
      <c r="N2187" s="1" t="str">
        <f ca="1">INDEX(Anvendelseskode!D:D,MATCH($E2187,Anvendelseskode!$A:$A,0))</f>
        <v>Private husholdninger</v>
      </c>
      <c r="O2187" s="1" t="str">
        <f ca="1">IFERROR(INDEX(SBi!$2:$2,MATCH(G2187,SBi!$1:$1,1)),SBi!$K$2)</f>
        <v>1961-1972</v>
      </c>
      <c r="P2187" s="1">
        <f ca="1">IFERROR(INDEX(SBi!$C$3:$K$28,MATCH(E2187,SBi!$B$3:$B$28,0),MATCH(O2187,SBi!$C$2:$K$2,0)),0)</f>
        <v>119.9</v>
      </c>
      <c r="Q2187" s="19">
        <f t="shared" ca="1" si="450"/>
        <v>20.382999999999999</v>
      </c>
      <c r="R2187" s="19" t="str">
        <f ca="1">IFERROR(INDEX(VpD!$2:$2,MATCH(G2187,VpD!$1:$1,1)),VpD!$I$2)</f>
        <v>1961-1972</v>
      </c>
      <c r="S2187" s="1">
        <f ca="1">IFERROR(INDEX(VpD!$C$3:$I$27,MATCH(E2187,VpD!$B$3:$B$27,0),MATCH(R2187,VpD!$C$2:$I$2,0)),0)</f>
        <v>120</v>
      </c>
      <c r="T2187" s="19">
        <f t="shared" ca="1" si="451"/>
        <v>20.399999999999999</v>
      </c>
      <c r="U2187" s="14" t="str">
        <f t="shared" ca="1" si="452"/>
        <v xml:space="preserve">711820.01 </v>
      </c>
      <c r="V2187" s="14" t="str">
        <f t="shared" ca="1" si="453"/>
        <v>6172316.35</v>
      </c>
      <c r="W2187" s="14" t="str">
        <f t="shared" ca="1" si="454"/>
        <v>POINT(711820.01 6172316.35)</v>
      </c>
      <c r="X2187" s="14" t="str">
        <f>IFERROR(INDEX(BygningOmraade!B:B,MATCH(A2187,BygningOmraade!A:A,0)),"")</f>
        <v/>
      </c>
    </row>
    <row r="2188" spans="1:24" s="14" customFormat="1" x14ac:dyDescent="0.25">
      <c r="A2188" s="14">
        <f t="shared" si="442"/>
        <v>2188</v>
      </c>
      <c r="B2188" s="14" t="str">
        <f t="shared" ca="1" si="443"/>
        <v>825b67bb-dbb1-490e-b4f3-7be1cbd1f16f</v>
      </c>
      <c r="C2188" s="14" t="str">
        <f t="shared" ca="1" si="444"/>
        <v>0a3f507e-1532-32b8-e044-0003ba298018</v>
      </c>
      <c r="D2188" s="14">
        <f t="shared" ca="1" si="445"/>
        <v>994371</v>
      </c>
      <c r="E2188" s="1">
        <f t="shared" ca="1" si="446"/>
        <v>130</v>
      </c>
      <c r="F2188" s="1">
        <f t="shared" ca="1" si="447"/>
        <v>123</v>
      </c>
      <c r="G2188" s="1">
        <f t="shared" ca="1" si="448"/>
        <v>1993</v>
      </c>
      <c r="H2188" s="1" t="str">
        <f ca="1">IFERROR(INDEX(Varmeinstallation!B:B,MATCH(INDIRECT($A$1&amp;"L"&amp;A2188)*1,Varmeinstallation!A:A,0)),"Ingen varmeinstallationer")</f>
        <v>Fjernvarme/blokvarme (radiatorsystemer eller varmluftanlæg)</v>
      </c>
      <c r="I2188" s="1" t="str">
        <f ca="1">IFERROR(INDEX(Opvarmningsmiddel!B:B,MATCH(INDIRECT($A$1&amp;"M"&amp;A2188)*1,Opvarmningsmiddel!A:A,0)),"")</f>
        <v/>
      </c>
      <c r="J2188" s="1">
        <f t="shared" ca="1" si="449"/>
        <v>0</v>
      </c>
      <c r="K2188" s="1" t="str">
        <f ca="1">IFERROR(INDEX(Relationstabel!$C$3:$K$10,MATCH(VALUE(INDIRECT($A$1&amp;"L"&amp;A2188)),Relationstabel!$A$3:$A$10,0),MATCH(IFERROR(VALUE(INDIRECT($A$1&amp;"M"&amp;A2188)),0),Relationstabel!$C$1:$K$1,0)),"Ingen varmeinstallationer")</f>
        <v>Fjernvarme/ Blokvarme</v>
      </c>
      <c r="L2188" s="1" t="str">
        <f ca="1">INDEX(Anvendelseskode!B:B,MATCH($E2188,Anvendelseskode!$A:$A,0))</f>
        <v>Række-, kæde-, dobbelthus (lodret adskillelse mellem enhederne)</v>
      </c>
      <c r="M2188" s="1" t="str">
        <f ca="1">INDEX(Anvendelseskode!C:C,MATCH($E2188,Anvendelseskode!$A:$A,0))</f>
        <v>Række-, kæde og dobbelthuse</v>
      </c>
      <c r="N2188" s="1" t="str">
        <f ca="1">INDEX(Anvendelseskode!D:D,MATCH($E2188,Anvendelseskode!$A:$A,0))</f>
        <v>Private husholdninger</v>
      </c>
      <c r="O2188" s="1" t="str">
        <f ca="1">IFERROR(INDEX(SBi!$2:$2,MATCH(G2188,SBi!$1:$1,1)),SBi!$K$2)</f>
        <v>1979-1998</v>
      </c>
      <c r="P2188" s="1">
        <f ca="1">IFERROR(INDEX(SBi!$C$3:$K$28,MATCH(E2188,SBi!$B$3:$B$28,0),MATCH(O2188,SBi!$C$2:$K$2,0)),0)</f>
        <v>96.8</v>
      </c>
      <c r="Q2188" s="19">
        <f t="shared" ca="1" si="450"/>
        <v>11.9064</v>
      </c>
      <c r="R2188" s="19" t="str">
        <f ca="1">IFERROR(INDEX(VpD!$2:$2,MATCH(G2188,VpD!$1:$1,1)),VpD!$I$2)</f>
        <v>1979-1998</v>
      </c>
      <c r="S2188" s="1">
        <f ca="1">IFERROR(INDEX(VpD!$C$3:$I$27,MATCH(E2188,VpD!$B$3:$B$27,0),MATCH(R2188,VpD!$C$2:$I$2,0)),0)</f>
        <v>74</v>
      </c>
      <c r="T2188" s="19">
        <f t="shared" ca="1" si="451"/>
        <v>9.1020000000000003</v>
      </c>
      <c r="U2188" s="14" t="str">
        <f t="shared" ca="1" si="452"/>
        <v xml:space="preserve">711563.64 </v>
      </c>
      <c r="V2188" s="14" t="str">
        <f t="shared" ca="1" si="453"/>
        <v>6172525.39</v>
      </c>
      <c r="W2188" s="14" t="str">
        <f t="shared" ca="1" si="454"/>
        <v>POINT(711563.64 6172525.39)</v>
      </c>
      <c r="X2188" s="14" t="str">
        <f>IFERROR(INDEX(BygningOmraade!B:B,MATCH(A2188,BygningOmraade!A:A,0)),"")</f>
        <v/>
      </c>
    </row>
    <row r="2189" spans="1:24" s="14" customFormat="1" x14ac:dyDescent="0.25">
      <c r="A2189" s="14">
        <f t="shared" si="442"/>
        <v>2189</v>
      </c>
      <c r="B2189" s="14" t="str">
        <f t="shared" ca="1" si="443"/>
        <v>827552db-07ec-491b-a2cf-4f121c849c2b</v>
      </c>
      <c r="C2189" s="14" t="str">
        <f t="shared" ca="1" si="444"/>
        <v>0a3f507e-1962-32b8-e044-0003ba298018</v>
      </c>
      <c r="D2189" s="14">
        <f t="shared" ca="1" si="445"/>
        <v>995357</v>
      </c>
      <c r="E2189" s="1">
        <f t="shared" ca="1" si="446"/>
        <v>130</v>
      </c>
      <c r="F2189" s="1">
        <f t="shared" ca="1" si="447"/>
        <v>103</v>
      </c>
      <c r="G2189" s="1">
        <f t="shared" ca="1" si="448"/>
        <v>1978</v>
      </c>
      <c r="H2189" s="1" t="str">
        <f ca="1">IFERROR(INDEX(Varmeinstallation!B:B,MATCH(INDIRECT($A$1&amp;"L"&amp;A2189)*1,Varmeinstallation!A:A,0)),"Ingen varmeinstallationer")</f>
        <v>Fjernvarme/blokvarme (radiatorsystemer eller varmluftanlæg)</v>
      </c>
      <c r="I2189" s="1" t="str">
        <f ca="1">IFERROR(INDEX(Opvarmningsmiddel!B:B,MATCH(INDIRECT($A$1&amp;"M"&amp;A2189)*1,Opvarmningsmiddel!A:A,0)),"")</f>
        <v/>
      </c>
      <c r="J2189" s="1">
        <f t="shared" ca="1" si="449"/>
        <v>2</v>
      </c>
      <c r="K2189" s="1" t="str">
        <f ca="1">IFERROR(INDEX(Relationstabel!$C$3:$K$10,MATCH(VALUE(INDIRECT($A$1&amp;"L"&amp;A2189)),Relationstabel!$A$3:$A$10,0),MATCH(IFERROR(VALUE(INDIRECT($A$1&amp;"M"&amp;A2189)),0),Relationstabel!$C$1:$K$1,0)),"Ingen varmeinstallationer")</f>
        <v>Fjernvarme/ Blokvarme</v>
      </c>
      <c r="L2189" s="1" t="str">
        <f ca="1">INDEX(Anvendelseskode!B:B,MATCH($E2189,Anvendelseskode!$A:$A,0))</f>
        <v>Række-, kæde-, dobbelthus (lodret adskillelse mellem enhederne)</v>
      </c>
      <c r="M2189" s="1" t="str">
        <f ca="1">INDEX(Anvendelseskode!C:C,MATCH($E2189,Anvendelseskode!$A:$A,0))</f>
        <v>Række-, kæde og dobbelthuse</v>
      </c>
      <c r="N2189" s="1" t="str">
        <f ca="1">INDEX(Anvendelseskode!D:D,MATCH($E2189,Anvendelseskode!$A:$A,0))</f>
        <v>Private husholdninger</v>
      </c>
      <c r="O2189" s="1" t="str">
        <f ca="1">IFERROR(INDEX(SBi!$2:$2,MATCH(G2189,SBi!$1:$1,1)),SBi!$K$2)</f>
        <v>1973-1978</v>
      </c>
      <c r="P2189" s="1">
        <f ca="1">IFERROR(INDEX(SBi!$C$3:$K$28,MATCH(E2189,SBi!$B$3:$B$28,0),MATCH(O2189,SBi!$C$2:$K$2,0)),0)</f>
        <v>112.6</v>
      </c>
      <c r="Q2189" s="19">
        <f t="shared" ca="1" si="450"/>
        <v>11.597799999999999</v>
      </c>
      <c r="R2189" s="19" t="str">
        <f ca="1">IFERROR(INDEX(VpD!$2:$2,MATCH(G2189,VpD!$1:$1,1)),VpD!$I$2)</f>
        <v>1973-1978</v>
      </c>
      <c r="S2189" s="1">
        <f ca="1">IFERROR(INDEX(VpD!$C$3:$I$27,MATCH(E2189,VpD!$B$3:$B$27,0),MATCH(R2189,VpD!$C$2:$I$2,0)),0)</f>
        <v>98</v>
      </c>
      <c r="T2189" s="19">
        <f t="shared" ca="1" si="451"/>
        <v>10.093999999999999</v>
      </c>
      <c r="U2189" s="14" t="str">
        <f t="shared" ca="1" si="452"/>
        <v xml:space="preserve">711760.88 </v>
      </c>
      <c r="V2189" s="14" t="str">
        <f t="shared" ca="1" si="453"/>
        <v>6172521.23</v>
      </c>
      <c r="W2189" s="14" t="str">
        <f t="shared" ca="1" si="454"/>
        <v>POINT(711760.88 6172521.23)</v>
      </c>
      <c r="X2189" s="14" t="str">
        <f>IFERROR(INDEX(BygningOmraade!B:B,MATCH(A2189,BygningOmraade!A:A,0)),"")</f>
        <v/>
      </c>
    </row>
    <row r="2190" spans="1:24" s="14" customFormat="1" x14ac:dyDescent="0.25">
      <c r="A2190" s="14">
        <f t="shared" si="442"/>
        <v>2190</v>
      </c>
      <c r="B2190" s="14" t="str">
        <f t="shared" ca="1" si="443"/>
        <v>8280067d-c2c6-4811-bdf4-ead27869aa94</v>
      </c>
      <c r="C2190" s="14" t="str">
        <f t="shared" ca="1" si="444"/>
        <v>0a3f507e-19f0-32b8-e044-0003ba298018</v>
      </c>
      <c r="D2190" s="14">
        <f t="shared" ca="1" si="445"/>
        <v>994818</v>
      </c>
      <c r="E2190" s="1">
        <f t="shared" ca="1" si="446"/>
        <v>130</v>
      </c>
      <c r="F2190" s="1">
        <f t="shared" ca="1" si="447"/>
        <v>125</v>
      </c>
      <c r="G2190" s="1">
        <f t="shared" ca="1" si="448"/>
        <v>1975</v>
      </c>
      <c r="H2190" s="1" t="str">
        <f ca="1">IFERROR(INDEX(Varmeinstallation!B:B,MATCH(INDIRECT($A$1&amp;"L"&amp;A2190)*1,Varmeinstallation!A:A,0)),"Ingen varmeinstallationer")</f>
        <v>Elovne, elpaneler</v>
      </c>
      <c r="I2190" s="1" t="str">
        <f ca="1">IFERROR(INDEX(Opvarmningsmiddel!B:B,MATCH(INDIRECT($A$1&amp;"M"&amp;A2190)*1,Opvarmningsmiddel!A:A,0)),"")</f>
        <v>Elektricitet</v>
      </c>
      <c r="J2190" s="1">
        <f t="shared" ca="1" si="449"/>
        <v>0</v>
      </c>
      <c r="K2190" s="1" t="str">
        <f ca="1">IFERROR(INDEX(Relationstabel!$C$3:$K$10,MATCH(VALUE(INDIRECT($A$1&amp;"L"&amp;A2190)),Relationstabel!$A$3:$A$10,0),MATCH(IFERROR(VALUE(INDIRECT($A$1&amp;"M"&amp;A2190)),0),Relationstabel!$C$1:$K$1,0)),"Ingen varmeinstallationer")</f>
        <v>Elvarme</v>
      </c>
      <c r="L2190" s="1" t="str">
        <f ca="1">INDEX(Anvendelseskode!B:B,MATCH($E2190,Anvendelseskode!$A:$A,0))</f>
        <v>Række-, kæde-, dobbelthus (lodret adskillelse mellem enhederne)</v>
      </c>
      <c r="M2190" s="1" t="str">
        <f ca="1">INDEX(Anvendelseskode!C:C,MATCH($E2190,Anvendelseskode!$A:$A,0))</f>
        <v>Række-, kæde og dobbelthuse</v>
      </c>
      <c r="N2190" s="1" t="str">
        <f ca="1">INDEX(Anvendelseskode!D:D,MATCH($E2190,Anvendelseskode!$A:$A,0))</f>
        <v>Private husholdninger</v>
      </c>
      <c r="O2190" s="1" t="str">
        <f ca="1">IFERROR(INDEX(SBi!$2:$2,MATCH(G2190,SBi!$1:$1,1)),SBi!$K$2)</f>
        <v>1973-1978</v>
      </c>
      <c r="P2190" s="1">
        <f ca="1">IFERROR(INDEX(SBi!$C$3:$K$28,MATCH(E2190,SBi!$B$3:$B$28,0),MATCH(O2190,SBi!$C$2:$K$2,0)),0)</f>
        <v>112.6</v>
      </c>
      <c r="Q2190" s="19">
        <f t="shared" ca="1" si="450"/>
        <v>14.074999999999999</v>
      </c>
      <c r="R2190" s="19" t="str">
        <f ca="1">IFERROR(INDEX(VpD!$2:$2,MATCH(G2190,VpD!$1:$1,1)),VpD!$I$2)</f>
        <v>1973-1978</v>
      </c>
      <c r="S2190" s="1">
        <f ca="1">IFERROR(INDEX(VpD!$C$3:$I$27,MATCH(E2190,VpD!$B$3:$B$27,0),MATCH(R2190,VpD!$C$2:$I$2,0)),0)</f>
        <v>98</v>
      </c>
      <c r="T2190" s="19">
        <f t="shared" ca="1" si="451"/>
        <v>12.25</v>
      </c>
      <c r="U2190" s="14" t="str">
        <f t="shared" ca="1" si="452"/>
        <v xml:space="preserve">711585.21 </v>
      </c>
      <c r="V2190" s="14" t="str">
        <f t="shared" ca="1" si="453"/>
        <v>6172351.23</v>
      </c>
      <c r="W2190" s="14" t="str">
        <f t="shared" ca="1" si="454"/>
        <v>POINT(711585.21 6172351.23)</v>
      </c>
      <c r="X2190" s="14" t="str">
        <f>IFERROR(INDEX(BygningOmraade!B:B,MATCH(A2190,BygningOmraade!A:A,0)),"")</f>
        <v/>
      </c>
    </row>
    <row r="2191" spans="1:24" s="14" customFormat="1" x14ac:dyDescent="0.25">
      <c r="A2191" s="14">
        <f t="shared" si="442"/>
        <v>2191</v>
      </c>
      <c r="B2191" s="14" t="str">
        <f t="shared" ca="1" si="443"/>
        <v>82805f0d-dfc9-46d8-8c91-44fec6dc0bea</v>
      </c>
      <c r="C2191" s="14" t="str">
        <f t="shared" ca="1" si="444"/>
        <v>0a3f507e-1b99-32b8-e044-0003ba298018</v>
      </c>
      <c r="D2191" s="14">
        <f t="shared" ca="1" si="445"/>
        <v>996275</v>
      </c>
      <c r="E2191" s="1">
        <f t="shared" ca="1" si="446"/>
        <v>120</v>
      </c>
      <c r="F2191" s="1">
        <f t="shared" ca="1" si="447"/>
        <v>148</v>
      </c>
      <c r="G2191" s="1">
        <f t="shared" ca="1" si="448"/>
        <v>1973</v>
      </c>
      <c r="H2191" s="1" t="str">
        <f ca="1">IFERROR(INDEX(Varmeinstallation!B:B,MATCH(INDIRECT($A$1&amp;"L"&amp;A2191)*1,Varmeinstallation!A:A,0)),"Ingen varmeinstallationer")</f>
        <v>Centralvarme fra eget anlæg, et-kammer fyr</v>
      </c>
      <c r="I2191" s="1" t="str">
        <f ca="1">IFERROR(INDEX(Opvarmningsmiddel!B:B,MATCH(INDIRECT($A$1&amp;"M"&amp;A2191)*1,Opvarmningsmiddel!A:A,0)),"")</f>
        <v>Flydende brændsel (olie, petroleum, flaskegas m.m.)</v>
      </c>
      <c r="J2191" s="1">
        <f t="shared" ca="1" si="449"/>
        <v>2</v>
      </c>
      <c r="K2191" s="1" t="str">
        <f ca="1">IFERROR(INDEX(Relationstabel!$C$3:$K$10,MATCH(VALUE(INDIRECT($A$1&amp;"L"&amp;A2191)),Relationstabel!$A$3:$A$10,0),MATCH(IFERROR(VALUE(INDIRECT($A$1&amp;"M"&amp;A2191)),0),Relationstabel!$C$1:$K$1,0)),"Ingen varmeinstallationer")</f>
        <v>Olie</v>
      </c>
      <c r="L2191" s="1" t="str">
        <f ca="1">INDEX(Anvendelseskode!B:B,MATCH($E2191,Anvendelseskode!$A:$A,0))</f>
        <v>Fritliggende enfamilieshus (parcelhus)</v>
      </c>
      <c r="M2191" s="1" t="str">
        <f ca="1">INDEX(Anvendelseskode!C:C,MATCH($E2191,Anvendelseskode!$A:$A,0))</f>
        <v>Parcelhuse</v>
      </c>
      <c r="N2191" s="1" t="str">
        <f ca="1">INDEX(Anvendelseskode!D:D,MATCH($E2191,Anvendelseskode!$A:$A,0))</f>
        <v>Private husholdninger</v>
      </c>
      <c r="O2191" s="1" t="str">
        <f ca="1">IFERROR(INDEX(SBi!$2:$2,MATCH(G2191,SBi!$1:$1,1)),SBi!$K$2)</f>
        <v>1973-1978</v>
      </c>
      <c r="P2191" s="1">
        <f ca="1">IFERROR(INDEX(SBi!$C$3:$K$28,MATCH(E2191,SBi!$B$3:$B$28,0),MATCH(O2191,SBi!$C$2:$K$2,0)),0)</f>
        <v>119.8</v>
      </c>
      <c r="Q2191" s="19">
        <f t="shared" ca="1" si="450"/>
        <v>17.730399999999999</v>
      </c>
      <c r="R2191" s="19" t="str">
        <f ca="1">IFERROR(INDEX(VpD!$2:$2,MATCH(G2191,VpD!$1:$1,1)),VpD!$I$2)</f>
        <v>1973-1978</v>
      </c>
      <c r="S2191" s="1">
        <f ca="1">IFERROR(INDEX(VpD!$C$3:$I$27,MATCH(E2191,VpD!$B$3:$B$27,0),MATCH(R2191,VpD!$C$2:$I$2,0)),0)</f>
        <v>117</v>
      </c>
      <c r="T2191" s="19">
        <f t="shared" ca="1" si="451"/>
        <v>17.315999999999999</v>
      </c>
      <c r="U2191" s="14" t="str">
        <f t="shared" ca="1" si="452"/>
        <v xml:space="preserve">712989.28 </v>
      </c>
      <c r="V2191" s="14" t="str">
        <f t="shared" ca="1" si="453"/>
        <v>6169068.94</v>
      </c>
      <c r="W2191" s="14" t="str">
        <f t="shared" ca="1" si="454"/>
        <v>POINT(712989.28 6169068.94)</v>
      </c>
      <c r="X2191" s="14" t="str">
        <f>IFERROR(INDEX(BygningOmraade!B:B,MATCH(A2191,BygningOmraade!A:A,0)),"")</f>
        <v/>
      </c>
    </row>
    <row r="2192" spans="1:24" s="14" customFormat="1" x14ac:dyDescent="0.25">
      <c r="A2192" s="14">
        <f t="shared" si="442"/>
        <v>2192</v>
      </c>
      <c r="B2192" s="14" t="str">
        <f t="shared" ca="1" si="443"/>
        <v>8280dd1c-4c36-4078-be78-aea87cbf6d7d</v>
      </c>
      <c r="C2192" s="14" t="str">
        <f t="shared" ca="1" si="444"/>
        <v>0a3f507e-1e03-32b8-e044-0003ba298018</v>
      </c>
      <c r="D2192" s="14">
        <f t="shared" ca="1" si="445"/>
        <v>995766</v>
      </c>
      <c r="E2192" s="1">
        <f t="shared" ca="1" si="446"/>
        <v>120</v>
      </c>
      <c r="F2192" s="1">
        <f t="shared" ca="1" si="447"/>
        <v>160</v>
      </c>
      <c r="G2192" s="1">
        <f t="shared" ca="1" si="448"/>
        <v>2002</v>
      </c>
      <c r="H2192" s="1" t="str">
        <f ca="1">IFERROR(INDEX(Varmeinstallation!B:B,MATCH(INDIRECT($A$1&amp;"L"&amp;A2192)*1,Varmeinstallation!A:A,0)),"Ingen varmeinstallationer")</f>
        <v>Centralvarme fra eget anlæg, et-kammer fyr</v>
      </c>
      <c r="I2192" s="1" t="str">
        <f ca="1">IFERROR(INDEX(Opvarmningsmiddel!B:B,MATCH(INDIRECT($A$1&amp;"M"&amp;A2192)*1,Opvarmningsmiddel!A:A,0)),"")</f>
        <v>Naturgas</v>
      </c>
      <c r="J2192" s="1">
        <f t="shared" ca="1" si="449"/>
        <v>2</v>
      </c>
      <c r="K2192" s="1" t="str">
        <f ca="1">IFERROR(INDEX(Relationstabel!$C$3:$K$10,MATCH(VALUE(INDIRECT($A$1&amp;"L"&amp;A2192)),Relationstabel!$A$3:$A$10,0),MATCH(IFERROR(VALUE(INDIRECT($A$1&amp;"M"&amp;A2192)),0),Relationstabel!$C$1:$K$1,0)),"Ingen varmeinstallationer")</f>
        <v>Naturgas</v>
      </c>
      <c r="L2192" s="1" t="str">
        <f ca="1">INDEX(Anvendelseskode!B:B,MATCH($E2192,Anvendelseskode!$A:$A,0))</f>
        <v>Fritliggende enfamilieshus (parcelhus)</v>
      </c>
      <c r="M2192" s="1" t="str">
        <f ca="1">INDEX(Anvendelseskode!C:C,MATCH($E2192,Anvendelseskode!$A:$A,0))</f>
        <v>Parcelhuse</v>
      </c>
      <c r="N2192" s="1" t="str">
        <f ca="1">INDEX(Anvendelseskode!D:D,MATCH($E2192,Anvendelseskode!$A:$A,0))</f>
        <v>Private husholdninger</v>
      </c>
      <c r="O2192" s="1" t="str">
        <f ca="1">IFERROR(INDEX(SBi!$2:$2,MATCH(G2192,SBi!$1:$1,1)),SBi!$K$2)</f>
        <v>1999-2006</v>
      </c>
      <c r="P2192" s="1">
        <f ca="1">IFERROR(INDEX(SBi!$C$3:$K$28,MATCH(E2192,SBi!$B$3:$B$28,0),MATCH(O2192,SBi!$C$2:$K$2,0)),0)</f>
        <v>83.9</v>
      </c>
      <c r="Q2192" s="19">
        <f t="shared" ca="1" si="450"/>
        <v>13.423999999999999</v>
      </c>
      <c r="R2192" s="19" t="str">
        <f ca="1">IFERROR(INDEX(VpD!$2:$2,MATCH(G2192,VpD!$1:$1,1)),VpD!$I$2)</f>
        <v>&gt;1998</v>
      </c>
      <c r="S2192" s="1">
        <f ca="1">IFERROR(INDEX(VpD!$C$3:$I$27,MATCH(E2192,VpD!$B$3:$B$27,0),MATCH(R2192,VpD!$C$2:$I$2,0)),0)</f>
        <v>72</v>
      </c>
      <c r="T2192" s="19">
        <f t="shared" ca="1" si="451"/>
        <v>11.52</v>
      </c>
      <c r="U2192" s="14" t="str">
        <f t="shared" ca="1" si="452"/>
        <v xml:space="preserve">712180.98 </v>
      </c>
      <c r="V2192" s="14" t="str">
        <f t="shared" ca="1" si="453"/>
        <v>6169261.91</v>
      </c>
      <c r="W2192" s="14" t="str">
        <f t="shared" ca="1" si="454"/>
        <v>POINT(712180.98 6169261.91)</v>
      </c>
      <c r="X2192" s="14" t="str">
        <f>IFERROR(INDEX(BygningOmraade!B:B,MATCH(A2192,BygningOmraade!A:A,0)),"")</f>
        <v/>
      </c>
    </row>
    <row r="2193" spans="1:24" s="14" customFormat="1" x14ac:dyDescent="0.25">
      <c r="A2193" s="14">
        <f t="shared" si="442"/>
        <v>2193</v>
      </c>
      <c r="B2193" s="14" t="str">
        <f t="shared" ca="1" si="443"/>
        <v>8292db7c-9e31-4651-a32e-7498f4d4d19b</v>
      </c>
      <c r="C2193" s="14" t="str">
        <f t="shared" ca="1" si="444"/>
        <v>0a3f507e-16f0-32b8-e044-0003ba298018</v>
      </c>
      <c r="D2193" s="14">
        <f t="shared" ca="1" si="445"/>
        <v>996408</v>
      </c>
      <c r="E2193" s="1">
        <f t="shared" ca="1" si="446"/>
        <v>120</v>
      </c>
      <c r="F2193" s="1">
        <f t="shared" ca="1" si="447"/>
        <v>153</v>
      </c>
      <c r="G2193" s="1">
        <f t="shared" ca="1" si="448"/>
        <v>1998</v>
      </c>
      <c r="H2193" s="1" t="str">
        <f ca="1">IFERROR(INDEX(Varmeinstallation!B:B,MATCH(INDIRECT($A$1&amp;"L"&amp;A2193)*1,Varmeinstallation!A:A,0)),"Ingen varmeinstallationer")</f>
        <v>Centralvarme fra eget anlæg, et-kammer fyr</v>
      </c>
      <c r="I2193" s="1" t="str">
        <f ca="1">IFERROR(INDEX(Opvarmningsmiddel!B:B,MATCH(INDIRECT($A$1&amp;"M"&amp;A2193)*1,Opvarmningsmiddel!A:A,0)),"")</f>
        <v>Naturgas</v>
      </c>
      <c r="J2193" s="1">
        <f t="shared" ca="1" si="449"/>
        <v>90</v>
      </c>
      <c r="K2193" s="1" t="str">
        <f ca="1">IFERROR(INDEX(Relationstabel!$C$3:$K$10,MATCH(VALUE(INDIRECT($A$1&amp;"L"&amp;A2193)),Relationstabel!$A$3:$A$10,0),MATCH(IFERROR(VALUE(INDIRECT($A$1&amp;"M"&amp;A2193)),0),Relationstabel!$C$1:$K$1,0)),"Ingen varmeinstallationer")</f>
        <v>Naturgas</v>
      </c>
      <c r="L2193" s="1" t="str">
        <f ca="1">INDEX(Anvendelseskode!B:B,MATCH($E2193,Anvendelseskode!$A:$A,0))</f>
        <v>Fritliggende enfamilieshus (parcelhus)</v>
      </c>
      <c r="M2193" s="1" t="str">
        <f ca="1">INDEX(Anvendelseskode!C:C,MATCH($E2193,Anvendelseskode!$A:$A,0))</f>
        <v>Parcelhuse</v>
      </c>
      <c r="N2193" s="1" t="str">
        <f ca="1">INDEX(Anvendelseskode!D:D,MATCH($E2193,Anvendelseskode!$A:$A,0))</f>
        <v>Private husholdninger</v>
      </c>
      <c r="O2193" s="1" t="str">
        <f ca="1">IFERROR(INDEX(SBi!$2:$2,MATCH(G2193,SBi!$1:$1,1)),SBi!$K$2)</f>
        <v>1979-1998</v>
      </c>
      <c r="P2193" s="1">
        <f ca="1">IFERROR(INDEX(SBi!$C$3:$K$28,MATCH(E2193,SBi!$B$3:$B$28,0),MATCH(O2193,SBi!$C$2:$K$2,0)),0)</f>
        <v>105.4</v>
      </c>
      <c r="Q2193" s="19">
        <f t="shared" ca="1" si="450"/>
        <v>16.126200000000001</v>
      </c>
      <c r="R2193" s="19" t="str">
        <f ca="1">IFERROR(INDEX(VpD!$2:$2,MATCH(G2193,VpD!$1:$1,1)),VpD!$I$2)</f>
        <v>1979-1998</v>
      </c>
      <c r="S2193" s="1">
        <f ca="1">IFERROR(INDEX(VpD!$C$3:$I$27,MATCH(E2193,VpD!$B$3:$B$27,0),MATCH(R2193,VpD!$C$2:$I$2,0)),0)</f>
        <v>90</v>
      </c>
      <c r="T2193" s="19">
        <f t="shared" ca="1" si="451"/>
        <v>13.77</v>
      </c>
      <c r="U2193" s="14" t="str">
        <f t="shared" ca="1" si="452"/>
        <v xml:space="preserve">713411.41 </v>
      </c>
      <c r="V2193" s="14" t="str">
        <f t="shared" ca="1" si="453"/>
        <v>6168965.97</v>
      </c>
      <c r="W2193" s="14" t="str">
        <f t="shared" ca="1" si="454"/>
        <v>POINT(713411.41 6168965.97)</v>
      </c>
      <c r="X2193" s="14" t="str">
        <f>IFERROR(INDEX(BygningOmraade!B:B,MATCH(A2193,BygningOmraade!A:A,0)),"")</f>
        <v/>
      </c>
    </row>
    <row r="2194" spans="1:24" s="14" customFormat="1" x14ac:dyDescent="0.25">
      <c r="A2194" s="14">
        <f t="shared" si="442"/>
        <v>2194</v>
      </c>
      <c r="B2194" s="14" t="str">
        <f t="shared" ca="1" si="443"/>
        <v>82a06c79-1743-4e92-803d-e3db83065172</v>
      </c>
      <c r="C2194" s="14" t="str">
        <f t="shared" ca="1" si="444"/>
        <v>0a3f507e-1b3b-32b8-e044-0003ba298018</v>
      </c>
      <c r="D2194" s="14">
        <f t="shared" ca="1" si="445"/>
        <v>994887</v>
      </c>
      <c r="E2194" s="1">
        <f t="shared" ca="1" si="446"/>
        <v>120</v>
      </c>
      <c r="F2194" s="1">
        <f t="shared" ca="1" si="447"/>
        <v>192</v>
      </c>
      <c r="G2194" s="1">
        <f t="shared" ca="1" si="448"/>
        <v>1976</v>
      </c>
      <c r="H2194" s="1" t="str">
        <f ca="1">IFERROR(INDEX(Varmeinstallation!B:B,MATCH(INDIRECT($A$1&amp;"L"&amp;A2194)*1,Varmeinstallation!A:A,0)),"Ingen varmeinstallationer")</f>
        <v>Centralvarme fra eget anlæg, et-kammer fyr</v>
      </c>
      <c r="I2194" s="1" t="str">
        <f ca="1">IFERROR(INDEX(Opvarmningsmiddel!B:B,MATCH(INDIRECT($A$1&amp;"M"&amp;A2194)*1,Opvarmningsmiddel!A:A,0)),"")</f>
        <v>Naturgas</v>
      </c>
      <c r="J2194" s="1">
        <f t="shared" ca="1" si="449"/>
        <v>2</v>
      </c>
      <c r="K2194" s="1" t="str">
        <f ca="1">IFERROR(INDEX(Relationstabel!$C$3:$K$10,MATCH(VALUE(INDIRECT($A$1&amp;"L"&amp;A2194)),Relationstabel!$A$3:$A$10,0),MATCH(IFERROR(VALUE(INDIRECT($A$1&amp;"M"&amp;A2194)),0),Relationstabel!$C$1:$K$1,0)),"Ingen varmeinstallationer")</f>
        <v>Naturgas</v>
      </c>
      <c r="L2194" s="1" t="str">
        <f ca="1">INDEX(Anvendelseskode!B:B,MATCH($E2194,Anvendelseskode!$A:$A,0))</f>
        <v>Fritliggende enfamilieshus (parcelhus)</v>
      </c>
      <c r="M2194" s="1" t="str">
        <f ca="1">INDEX(Anvendelseskode!C:C,MATCH($E2194,Anvendelseskode!$A:$A,0))</f>
        <v>Parcelhuse</v>
      </c>
      <c r="N2194" s="1" t="str">
        <f ca="1">INDEX(Anvendelseskode!D:D,MATCH($E2194,Anvendelseskode!$A:$A,0))</f>
        <v>Private husholdninger</v>
      </c>
      <c r="O2194" s="1" t="str">
        <f ca="1">IFERROR(INDEX(SBi!$2:$2,MATCH(G2194,SBi!$1:$1,1)),SBi!$K$2)</f>
        <v>1973-1978</v>
      </c>
      <c r="P2194" s="1">
        <f ca="1">IFERROR(INDEX(SBi!$C$3:$K$28,MATCH(E2194,SBi!$B$3:$B$28,0),MATCH(O2194,SBi!$C$2:$K$2,0)),0)</f>
        <v>119.8</v>
      </c>
      <c r="Q2194" s="19">
        <f t="shared" ca="1" si="450"/>
        <v>23.0016</v>
      </c>
      <c r="R2194" s="19" t="str">
        <f ca="1">IFERROR(INDEX(VpD!$2:$2,MATCH(G2194,VpD!$1:$1,1)),VpD!$I$2)</f>
        <v>1973-1978</v>
      </c>
      <c r="S2194" s="1">
        <f ca="1">IFERROR(INDEX(VpD!$C$3:$I$27,MATCH(E2194,VpD!$B$3:$B$27,0),MATCH(R2194,VpD!$C$2:$I$2,0)),0)</f>
        <v>117</v>
      </c>
      <c r="T2194" s="19">
        <f t="shared" ca="1" si="451"/>
        <v>22.463999999999999</v>
      </c>
      <c r="U2194" s="14" t="str">
        <f t="shared" ca="1" si="452"/>
        <v xml:space="preserve">711794.07 </v>
      </c>
      <c r="V2194" s="14" t="str">
        <f t="shared" ca="1" si="453"/>
        <v>6170827.79</v>
      </c>
      <c r="W2194" s="14" t="str">
        <f t="shared" ca="1" si="454"/>
        <v>POINT(711794.07 6170827.79)</v>
      </c>
      <c r="X2194" s="14" t="str">
        <f>IFERROR(INDEX(BygningOmraade!B:B,MATCH(A2194,BygningOmraade!A:A,0)),"")</f>
        <v/>
      </c>
    </row>
    <row r="2195" spans="1:24" s="14" customFormat="1" x14ac:dyDescent="0.25">
      <c r="A2195" s="14">
        <f t="shared" si="442"/>
        <v>2195</v>
      </c>
      <c r="B2195" s="14" t="str">
        <f t="shared" ca="1" si="443"/>
        <v>82a0c65b-a534-46fc-96b2-6d4ec771ce9a</v>
      </c>
      <c r="C2195" s="14" t="str">
        <f t="shared" ca="1" si="444"/>
        <v>0a3f507e-1d7f-32b8-e044-0003ba298018</v>
      </c>
      <c r="D2195" s="14">
        <f t="shared" ca="1" si="445"/>
        <v>995654</v>
      </c>
      <c r="E2195" s="1">
        <f t="shared" ca="1" si="446"/>
        <v>320</v>
      </c>
      <c r="F2195" s="1">
        <f t="shared" ca="1" si="447"/>
        <v>531</v>
      </c>
      <c r="G2195" s="1">
        <f t="shared" ca="1" si="448"/>
        <v>1992</v>
      </c>
      <c r="H2195" s="1" t="str">
        <f ca="1">IFERROR(INDEX(Varmeinstallation!B:B,MATCH(INDIRECT($A$1&amp;"L"&amp;A2195)*1,Varmeinstallation!A:A,0)),"Ingen varmeinstallationer")</f>
        <v>Centralvarme fra eget anlæg, et-kammer fyr</v>
      </c>
      <c r="I2195" s="1" t="str">
        <f ca="1">IFERROR(INDEX(Opvarmningsmiddel!B:B,MATCH(INDIRECT($A$1&amp;"M"&amp;A2195)*1,Opvarmningsmiddel!A:A,0)),"")</f>
        <v>Naturgas</v>
      </c>
      <c r="J2195" s="1">
        <f t="shared" ca="1" si="449"/>
        <v>0</v>
      </c>
      <c r="K2195" s="1" t="str">
        <f ca="1">IFERROR(INDEX(Relationstabel!$C$3:$K$10,MATCH(VALUE(INDIRECT($A$1&amp;"L"&amp;A2195)),Relationstabel!$A$3:$A$10,0),MATCH(IFERROR(VALUE(INDIRECT($A$1&amp;"M"&amp;A2195)),0),Relationstabel!$C$1:$K$1,0)),"Ingen varmeinstallationer")</f>
        <v>Naturgas</v>
      </c>
      <c r="L2195" s="1" t="str">
        <f ca="1">INDEX(Anvendelseskode!B:B,MATCH($E2195,Anvendelseskode!$A:$A,0))</f>
        <v>Bygning til kontor, handel, lager herunder offentlig administration</v>
      </c>
      <c r="M2195" s="1" t="str">
        <f ca="1">INDEX(Anvendelseskode!C:C,MATCH($E2195,Anvendelseskode!$A:$A,0))</f>
        <v>Kontor, handel, lager, off. adm.</v>
      </c>
      <c r="N2195" s="1" t="str">
        <f ca="1">INDEX(Anvendelseskode!D:D,MATCH($E2195,Anvendelseskode!$A:$A,0))</f>
        <v>Handel og servicevirksomheder</v>
      </c>
      <c r="O2195" s="1" t="str">
        <f ca="1">IFERROR(INDEX(SBi!$2:$2,MATCH(G2195,SBi!$1:$1,1)),SBi!$K$2)</f>
        <v>1979-1998</v>
      </c>
      <c r="P2195" s="1">
        <f ca="1">IFERROR(INDEX(SBi!$C$3:$K$28,MATCH(E2195,SBi!$B$3:$B$28,0),MATCH(O2195,SBi!$C$2:$K$2,0)),0)</f>
        <v>103.3</v>
      </c>
      <c r="Q2195" s="19">
        <f t="shared" ca="1" si="450"/>
        <v>54.852299999999993</v>
      </c>
      <c r="R2195" s="19" t="str">
        <f ca="1">IFERROR(INDEX(VpD!$2:$2,MATCH(G2195,VpD!$1:$1,1)),VpD!$I$2)</f>
        <v>1979-1998</v>
      </c>
      <c r="S2195" s="1">
        <f ca="1">IFERROR(INDEX(VpD!$C$3:$I$27,MATCH(E2195,VpD!$B$3:$B$27,0),MATCH(R2195,VpD!$C$2:$I$2,0)),0)</f>
        <v>77</v>
      </c>
      <c r="T2195" s="19">
        <f t="shared" ca="1" si="451"/>
        <v>40.887</v>
      </c>
      <c r="U2195" s="14" t="str">
        <f t="shared" ca="1" si="452"/>
        <v xml:space="preserve">712371.29 </v>
      </c>
      <c r="V2195" s="14" t="str">
        <f t="shared" ca="1" si="453"/>
        <v>6169363.3</v>
      </c>
      <c r="W2195" s="14" t="str">
        <f t="shared" ca="1" si="454"/>
        <v>POINT(712371.29 6169363.3)</v>
      </c>
      <c r="X2195" s="14" t="str">
        <f>IFERROR(INDEX(BygningOmraade!B:B,MATCH(A2195,BygningOmraade!A:A,0)),"")</f>
        <v/>
      </c>
    </row>
    <row r="2196" spans="1:24" s="14" customFormat="1" x14ac:dyDescent="0.25">
      <c r="A2196" s="14">
        <f t="shared" si="442"/>
        <v>2196</v>
      </c>
      <c r="B2196" s="14" t="str">
        <f t="shared" ca="1" si="443"/>
        <v>82b3761d-6ec9-436b-a729-81c772dc22f8</v>
      </c>
      <c r="C2196" s="14" t="str">
        <f t="shared" ca="1" si="444"/>
        <v>0a3f507e-1ffb-32b8-e044-0003ba298018</v>
      </c>
      <c r="D2196" s="14">
        <f t="shared" ca="1" si="445"/>
        <v>993700</v>
      </c>
      <c r="E2196" s="1">
        <f t="shared" ca="1" si="446"/>
        <v>120</v>
      </c>
      <c r="F2196" s="1">
        <f t="shared" ca="1" si="447"/>
        <v>109</v>
      </c>
      <c r="G2196" s="1">
        <f t="shared" ca="1" si="448"/>
        <v>1973</v>
      </c>
      <c r="H2196" s="1" t="str">
        <f ca="1">IFERROR(INDEX(Varmeinstallation!B:B,MATCH(INDIRECT($A$1&amp;"L"&amp;A2196)*1,Varmeinstallation!A:A,0)),"Ingen varmeinstallationer")</f>
        <v>Centralvarme fra eget anlæg, et-kammer fyr</v>
      </c>
      <c r="I2196" s="1" t="str">
        <f ca="1">IFERROR(INDEX(Opvarmningsmiddel!B:B,MATCH(INDIRECT($A$1&amp;"M"&amp;A2196)*1,Opvarmningsmiddel!A:A,0)),"")</f>
        <v>Naturgas</v>
      </c>
      <c r="J2196" s="1">
        <f t="shared" ca="1" si="449"/>
        <v>90</v>
      </c>
      <c r="K2196" s="1" t="str">
        <f ca="1">IFERROR(INDEX(Relationstabel!$C$3:$K$10,MATCH(VALUE(INDIRECT($A$1&amp;"L"&amp;A2196)),Relationstabel!$A$3:$A$10,0),MATCH(IFERROR(VALUE(INDIRECT($A$1&amp;"M"&amp;A2196)),0),Relationstabel!$C$1:$K$1,0)),"Ingen varmeinstallationer")</f>
        <v>Naturgas</v>
      </c>
      <c r="L2196" s="1" t="str">
        <f ca="1">INDEX(Anvendelseskode!B:B,MATCH($E2196,Anvendelseskode!$A:$A,0))</f>
        <v>Fritliggende enfamilieshus (parcelhus)</v>
      </c>
      <c r="M2196" s="1" t="str">
        <f ca="1">INDEX(Anvendelseskode!C:C,MATCH($E2196,Anvendelseskode!$A:$A,0))</f>
        <v>Parcelhuse</v>
      </c>
      <c r="N2196" s="1" t="str">
        <f ca="1">INDEX(Anvendelseskode!D:D,MATCH($E2196,Anvendelseskode!$A:$A,0))</f>
        <v>Private husholdninger</v>
      </c>
      <c r="O2196" s="1" t="str">
        <f ca="1">IFERROR(INDEX(SBi!$2:$2,MATCH(G2196,SBi!$1:$1,1)),SBi!$K$2)</f>
        <v>1973-1978</v>
      </c>
      <c r="P2196" s="1">
        <f ca="1">IFERROR(INDEX(SBi!$C$3:$K$28,MATCH(E2196,SBi!$B$3:$B$28,0),MATCH(O2196,SBi!$C$2:$K$2,0)),0)</f>
        <v>119.8</v>
      </c>
      <c r="Q2196" s="19">
        <f t="shared" ca="1" si="450"/>
        <v>13.058199999999999</v>
      </c>
      <c r="R2196" s="19" t="str">
        <f ca="1">IFERROR(INDEX(VpD!$2:$2,MATCH(G2196,VpD!$1:$1,1)),VpD!$I$2)</f>
        <v>1973-1978</v>
      </c>
      <c r="S2196" s="1">
        <f ca="1">IFERROR(INDEX(VpD!$C$3:$I$27,MATCH(E2196,VpD!$B$3:$B$27,0),MATCH(R2196,VpD!$C$2:$I$2,0)),0)</f>
        <v>117</v>
      </c>
      <c r="T2196" s="19">
        <f t="shared" ca="1" si="451"/>
        <v>12.753</v>
      </c>
      <c r="U2196" s="14" t="str">
        <f t="shared" ca="1" si="452"/>
        <v xml:space="preserve">710900.37 </v>
      </c>
      <c r="V2196" s="14" t="str">
        <f t="shared" ca="1" si="453"/>
        <v>6171771.58</v>
      </c>
      <c r="W2196" s="14" t="str">
        <f t="shared" ca="1" si="454"/>
        <v>POINT(710900.37 6171771.58)</v>
      </c>
      <c r="X2196" s="14" t="str">
        <f>IFERROR(INDEX(BygningOmraade!B:B,MATCH(A2196,BygningOmraade!A:A,0)),"")</f>
        <v/>
      </c>
    </row>
    <row r="2197" spans="1:24" s="14" customFormat="1" x14ac:dyDescent="0.25">
      <c r="A2197" s="14">
        <f t="shared" si="442"/>
        <v>2197</v>
      </c>
      <c r="B2197" s="14" t="str">
        <f t="shared" ca="1" si="443"/>
        <v>82e72570-5980-4563-88cf-d74c646b7bf7</v>
      </c>
      <c r="C2197" s="14" t="str">
        <f t="shared" ca="1" si="444"/>
        <v>0a3f507e-1e38-32b8-e044-0003ba298018</v>
      </c>
      <c r="D2197" s="14">
        <f t="shared" ca="1" si="445"/>
        <v>995096</v>
      </c>
      <c r="E2197" s="1">
        <f t="shared" ca="1" si="446"/>
        <v>120</v>
      </c>
      <c r="F2197" s="1">
        <f t="shared" ca="1" si="447"/>
        <v>147</v>
      </c>
      <c r="G2197" s="1">
        <f t="shared" ca="1" si="448"/>
        <v>1971</v>
      </c>
      <c r="H2197" s="1" t="str">
        <f ca="1">IFERROR(INDEX(Varmeinstallation!B:B,MATCH(INDIRECT($A$1&amp;"L"&amp;A2197)*1,Varmeinstallation!A:A,0)),"Ingen varmeinstallationer")</f>
        <v>Centralvarme fra eget anlæg, et-kammer fyr</v>
      </c>
      <c r="I2197" s="1" t="str">
        <f ca="1">IFERROR(INDEX(Opvarmningsmiddel!B:B,MATCH(INDIRECT($A$1&amp;"M"&amp;A2197)*1,Opvarmningsmiddel!A:A,0)),"")</f>
        <v>Naturgas</v>
      </c>
      <c r="J2197" s="1">
        <f t="shared" ca="1" si="449"/>
        <v>0</v>
      </c>
      <c r="K2197" s="1" t="str">
        <f ca="1">IFERROR(INDEX(Relationstabel!$C$3:$K$10,MATCH(VALUE(INDIRECT($A$1&amp;"L"&amp;A2197)),Relationstabel!$A$3:$A$10,0),MATCH(IFERROR(VALUE(INDIRECT($A$1&amp;"M"&amp;A2197)),0),Relationstabel!$C$1:$K$1,0)),"Ingen varmeinstallationer")</f>
        <v>Naturgas</v>
      </c>
      <c r="L2197" s="1" t="str">
        <f ca="1">INDEX(Anvendelseskode!B:B,MATCH($E2197,Anvendelseskode!$A:$A,0))</f>
        <v>Fritliggende enfamilieshus (parcelhus)</v>
      </c>
      <c r="M2197" s="1" t="str">
        <f ca="1">INDEX(Anvendelseskode!C:C,MATCH($E2197,Anvendelseskode!$A:$A,0))</f>
        <v>Parcelhuse</v>
      </c>
      <c r="N2197" s="1" t="str">
        <f ca="1">INDEX(Anvendelseskode!D:D,MATCH($E2197,Anvendelseskode!$A:$A,0))</f>
        <v>Private husholdninger</v>
      </c>
      <c r="O2197" s="1" t="str">
        <f ca="1">IFERROR(INDEX(SBi!$2:$2,MATCH(G2197,SBi!$1:$1,1)),SBi!$K$2)</f>
        <v>1961-1972</v>
      </c>
      <c r="P2197" s="1">
        <f ca="1">IFERROR(INDEX(SBi!$C$3:$K$28,MATCH(E2197,SBi!$B$3:$B$28,0),MATCH(O2197,SBi!$C$2:$K$2,0)),0)</f>
        <v>134.30000000000001</v>
      </c>
      <c r="Q2197" s="19">
        <f t="shared" ca="1" si="450"/>
        <v>19.742100000000001</v>
      </c>
      <c r="R2197" s="19" t="str">
        <f ca="1">IFERROR(INDEX(VpD!$2:$2,MATCH(G2197,VpD!$1:$1,1)),VpD!$I$2)</f>
        <v>1961-1972</v>
      </c>
      <c r="S2197" s="1">
        <f ca="1">IFERROR(INDEX(VpD!$C$3:$I$27,MATCH(E2197,VpD!$B$3:$B$27,0),MATCH(R2197,VpD!$C$2:$I$2,0)),0)</f>
        <v>143</v>
      </c>
      <c r="T2197" s="19">
        <f t="shared" ca="1" si="451"/>
        <v>21.021000000000001</v>
      </c>
      <c r="U2197" s="14" t="str">
        <f t="shared" ca="1" si="452"/>
        <v xml:space="preserve">711690.25 </v>
      </c>
      <c r="V2197" s="14" t="str">
        <f t="shared" ca="1" si="453"/>
        <v>6171593.83</v>
      </c>
      <c r="W2197" s="14" t="str">
        <f t="shared" ca="1" si="454"/>
        <v>POINT(711690.25 6171593.83)</v>
      </c>
      <c r="X2197" s="14" t="str">
        <f>IFERROR(INDEX(BygningOmraade!B:B,MATCH(A2197,BygningOmraade!A:A,0)),"")</f>
        <v/>
      </c>
    </row>
    <row r="2198" spans="1:24" s="14" customFormat="1" x14ac:dyDescent="0.25">
      <c r="A2198" s="14">
        <f t="shared" si="442"/>
        <v>2198</v>
      </c>
      <c r="B2198" s="14" t="str">
        <f t="shared" ca="1" si="443"/>
        <v>82f7ff45-4813-438a-b53f-585224387496</v>
      </c>
      <c r="C2198" s="14" t="str">
        <f t="shared" ca="1" si="444"/>
        <v>0a3f507e-18a9-32b8-e044-0003ba298018</v>
      </c>
      <c r="D2198" s="14">
        <f t="shared" ca="1" si="445"/>
        <v>994239</v>
      </c>
      <c r="E2198" s="1">
        <f t="shared" ca="1" si="446"/>
        <v>130</v>
      </c>
      <c r="F2198" s="1">
        <f t="shared" ca="1" si="447"/>
        <v>107</v>
      </c>
      <c r="G2198" s="1">
        <f t="shared" ca="1" si="448"/>
        <v>1989</v>
      </c>
      <c r="H2198" s="1" t="str">
        <f ca="1">IFERROR(INDEX(Varmeinstallation!B:B,MATCH(INDIRECT($A$1&amp;"L"&amp;A2198)*1,Varmeinstallation!A:A,0)),"Ingen varmeinstallationer")</f>
        <v>Fjernvarme/blokvarme (radiatorsystemer eller varmluftanlæg)</v>
      </c>
      <c r="I2198" s="1" t="str">
        <f ca="1">IFERROR(INDEX(Opvarmningsmiddel!B:B,MATCH(INDIRECT($A$1&amp;"M"&amp;A2198)*1,Opvarmningsmiddel!A:A,0)),"")</f>
        <v/>
      </c>
      <c r="J2198" s="1">
        <f t="shared" ca="1" si="449"/>
        <v>0</v>
      </c>
      <c r="K2198" s="1" t="str">
        <f ca="1">IFERROR(INDEX(Relationstabel!$C$3:$K$10,MATCH(VALUE(INDIRECT($A$1&amp;"L"&amp;A2198)),Relationstabel!$A$3:$A$10,0),MATCH(IFERROR(VALUE(INDIRECT($A$1&amp;"M"&amp;A2198)),0),Relationstabel!$C$1:$K$1,0)),"Ingen varmeinstallationer")</f>
        <v>Fjernvarme/ Blokvarme</v>
      </c>
      <c r="L2198" s="1" t="str">
        <f ca="1">INDEX(Anvendelseskode!B:B,MATCH($E2198,Anvendelseskode!$A:$A,0))</f>
        <v>Række-, kæde-, dobbelthus (lodret adskillelse mellem enhederne)</v>
      </c>
      <c r="M2198" s="1" t="str">
        <f ca="1">INDEX(Anvendelseskode!C:C,MATCH($E2198,Anvendelseskode!$A:$A,0))</f>
        <v>Række-, kæde og dobbelthuse</v>
      </c>
      <c r="N2198" s="1" t="str">
        <f ca="1">INDEX(Anvendelseskode!D:D,MATCH($E2198,Anvendelseskode!$A:$A,0))</f>
        <v>Private husholdninger</v>
      </c>
      <c r="O2198" s="1" t="str">
        <f ca="1">IFERROR(INDEX(SBi!$2:$2,MATCH(G2198,SBi!$1:$1,1)),SBi!$K$2)</f>
        <v>1979-1998</v>
      </c>
      <c r="P2198" s="1">
        <f ca="1">IFERROR(INDEX(SBi!$C$3:$K$28,MATCH(E2198,SBi!$B$3:$B$28,0),MATCH(O2198,SBi!$C$2:$K$2,0)),0)</f>
        <v>96.8</v>
      </c>
      <c r="Q2198" s="19">
        <f t="shared" ca="1" si="450"/>
        <v>10.3576</v>
      </c>
      <c r="R2198" s="19" t="str">
        <f ca="1">IFERROR(INDEX(VpD!$2:$2,MATCH(G2198,VpD!$1:$1,1)),VpD!$I$2)</f>
        <v>1979-1998</v>
      </c>
      <c r="S2198" s="1">
        <f ca="1">IFERROR(INDEX(VpD!$C$3:$I$27,MATCH(E2198,VpD!$B$3:$B$27,0),MATCH(R2198,VpD!$C$2:$I$2,0)),0)</f>
        <v>74</v>
      </c>
      <c r="T2198" s="19">
        <f t="shared" ca="1" si="451"/>
        <v>7.9180000000000001</v>
      </c>
      <c r="U2198" s="14" t="str">
        <f t="shared" ca="1" si="452"/>
        <v xml:space="preserve">711355.13 </v>
      </c>
      <c r="V2198" s="14" t="str">
        <f t="shared" ca="1" si="453"/>
        <v>6171695.07</v>
      </c>
      <c r="W2198" s="14" t="str">
        <f t="shared" ca="1" si="454"/>
        <v>POINT(711355.13 6171695.07)</v>
      </c>
      <c r="X2198" s="14" t="str">
        <f>IFERROR(INDEX(BygningOmraade!B:B,MATCH(A2198,BygningOmraade!A:A,0)),"")</f>
        <v/>
      </c>
    </row>
    <row r="2199" spans="1:24" s="14" customFormat="1" x14ac:dyDescent="0.25">
      <c r="A2199" s="14">
        <f t="shared" si="442"/>
        <v>2199</v>
      </c>
      <c r="B2199" s="14" t="str">
        <f t="shared" ca="1" si="443"/>
        <v>82f93dfa-9d79-45e8-871e-c274140518e9</v>
      </c>
      <c r="C2199" s="14" t="str">
        <f t="shared" ca="1" si="444"/>
        <v>0a3f507e-23a6-32b8-e044-0003ba298018</v>
      </c>
      <c r="D2199" s="14">
        <f t="shared" ca="1" si="445"/>
        <v>996934</v>
      </c>
      <c r="E2199" s="1">
        <f t="shared" ca="1" si="446"/>
        <v>120</v>
      </c>
      <c r="F2199" s="1">
        <f t="shared" ca="1" si="447"/>
        <v>140</v>
      </c>
      <c r="G2199" s="1">
        <f t="shared" ca="1" si="448"/>
        <v>1978</v>
      </c>
      <c r="H2199" s="1" t="str">
        <f ca="1">IFERROR(INDEX(Varmeinstallation!B:B,MATCH(INDIRECT($A$1&amp;"L"&amp;A2199)*1,Varmeinstallation!A:A,0)),"Ingen varmeinstallationer")</f>
        <v>Centralvarme fra eget anlæg, et-kammer fyr</v>
      </c>
      <c r="I2199" s="1" t="str">
        <f ca="1">IFERROR(INDEX(Opvarmningsmiddel!B:B,MATCH(INDIRECT($A$1&amp;"M"&amp;A2199)*1,Opvarmningsmiddel!A:A,0)),"")</f>
        <v>Naturgas</v>
      </c>
      <c r="J2199" s="1">
        <f t="shared" ca="1" si="449"/>
        <v>0</v>
      </c>
      <c r="K2199" s="1" t="str">
        <f ca="1">IFERROR(INDEX(Relationstabel!$C$3:$K$10,MATCH(VALUE(INDIRECT($A$1&amp;"L"&amp;A2199)),Relationstabel!$A$3:$A$10,0),MATCH(IFERROR(VALUE(INDIRECT($A$1&amp;"M"&amp;A2199)),0),Relationstabel!$C$1:$K$1,0)),"Ingen varmeinstallationer")</f>
        <v>Naturgas</v>
      </c>
      <c r="L2199" s="1" t="str">
        <f ca="1">INDEX(Anvendelseskode!B:B,MATCH($E2199,Anvendelseskode!$A:$A,0))</f>
        <v>Fritliggende enfamilieshus (parcelhus)</v>
      </c>
      <c r="M2199" s="1" t="str">
        <f ca="1">INDEX(Anvendelseskode!C:C,MATCH($E2199,Anvendelseskode!$A:$A,0))</f>
        <v>Parcelhuse</v>
      </c>
      <c r="N2199" s="1" t="str">
        <f ca="1">INDEX(Anvendelseskode!D:D,MATCH($E2199,Anvendelseskode!$A:$A,0))</f>
        <v>Private husholdninger</v>
      </c>
      <c r="O2199" s="1" t="str">
        <f ca="1">IFERROR(INDEX(SBi!$2:$2,MATCH(G2199,SBi!$1:$1,1)),SBi!$K$2)</f>
        <v>1973-1978</v>
      </c>
      <c r="P2199" s="1">
        <f ca="1">IFERROR(INDEX(SBi!$C$3:$K$28,MATCH(E2199,SBi!$B$3:$B$28,0),MATCH(O2199,SBi!$C$2:$K$2,0)),0)</f>
        <v>119.8</v>
      </c>
      <c r="Q2199" s="19">
        <f t="shared" ca="1" si="450"/>
        <v>16.771999999999998</v>
      </c>
      <c r="R2199" s="19" t="str">
        <f ca="1">IFERROR(INDEX(VpD!$2:$2,MATCH(G2199,VpD!$1:$1,1)),VpD!$I$2)</f>
        <v>1973-1978</v>
      </c>
      <c r="S2199" s="1">
        <f ca="1">IFERROR(INDEX(VpD!$C$3:$I$27,MATCH(E2199,VpD!$B$3:$B$27,0),MATCH(R2199,VpD!$C$2:$I$2,0)),0)</f>
        <v>117</v>
      </c>
      <c r="T2199" s="19">
        <f t="shared" ca="1" si="451"/>
        <v>16.38</v>
      </c>
      <c r="U2199" s="14" t="str">
        <f t="shared" ca="1" si="452"/>
        <v xml:space="preserve">713649.36 </v>
      </c>
      <c r="V2199" s="14" t="str">
        <f t="shared" ca="1" si="453"/>
        <v>6168739.95</v>
      </c>
      <c r="W2199" s="14" t="str">
        <f t="shared" ca="1" si="454"/>
        <v>POINT(713649.36 6168739.95)</v>
      </c>
      <c r="X2199" s="14" t="str">
        <f>IFERROR(INDEX(BygningOmraade!B:B,MATCH(A2199,BygningOmraade!A:A,0)),"")</f>
        <v/>
      </c>
    </row>
    <row r="2200" spans="1:24" s="14" customFormat="1" x14ac:dyDescent="0.25">
      <c r="A2200" s="14">
        <f t="shared" si="442"/>
        <v>2200</v>
      </c>
      <c r="B2200" s="14" t="str">
        <f t="shared" ca="1" si="443"/>
        <v>8301cb5e-2099-4771-a322-d3428f4fd8f2</v>
      </c>
      <c r="C2200" s="14" t="str">
        <f t="shared" ca="1" si="444"/>
        <v>0a3f507e-1810-32b8-e044-0003ba298018</v>
      </c>
      <c r="D2200" s="14">
        <f t="shared" ca="1" si="445"/>
        <v>995828</v>
      </c>
      <c r="E2200" s="1">
        <f t="shared" ca="1" si="446"/>
        <v>120</v>
      </c>
      <c r="F2200" s="1">
        <f t="shared" ca="1" si="447"/>
        <v>95</v>
      </c>
      <c r="G2200" s="1">
        <f t="shared" ca="1" si="448"/>
        <v>1974</v>
      </c>
      <c r="H2200" s="1" t="str">
        <f ca="1">IFERROR(INDEX(Varmeinstallation!B:B,MATCH(INDIRECT($A$1&amp;"L"&amp;A2200)*1,Varmeinstallation!A:A,0)),"Ingen varmeinstallationer")</f>
        <v>Centralvarme fra eget anlæg, et-kammer fyr</v>
      </c>
      <c r="I2200" s="1" t="str">
        <f ca="1">IFERROR(INDEX(Opvarmningsmiddel!B:B,MATCH(INDIRECT($A$1&amp;"M"&amp;A2200)*1,Opvarmningsmiddel!A:A,0)),"")</f>
        <v>Naturgas</v>
      </c>
      <c r="J2200" s="1">
        <f t="shared" ca="1" si="449"/>
        <v>90</v>
      </c>
      <c r="K2200" s="1" t="str">
        <f ca="1">IFERROR(INDEX(Relationstabel!$C$3:$K$10,MATCH(VALUE(INDIRECT($A$1&amp;"L"&amp;A2200)),Relationstabel!$A$3:$A$10,0),MATCH(IFERROR(VALUE(INDIRECT($A$1&amp;"M"&amp;A2200)),0),Relationstabel!$C$1:$K$1,0)),"Ingen varmeinstallationer")</f>
        <v>Naturgas</v>
      </c>
      <c r="L2200" s="1" t="str">
        <f ca="1">INDEX(Anvendelseskode!B:B,MATCH($E2200,Anvendelseskode!$A:$A,0))</f>
        <v>Fritliggende enfamilieshus (parcelhus)</v>
      </c>
      <c r="M2200" s="1" t="str">
        <f ca="1">INDEX(Anvendelseskode!C:C,MATCH($E2200,Anvendelseskode!$A:$A,0))</f>
        <v>Parcelhuse</v>
      </c>
      <c r="N2200" s="1" t="str">
        <f ca="1">INDEX(Anvendelseskode!D:D,MATCH($E2200,Anvendelseskode!$A:$A,0))</f>
        <v>Private husholdninger</v>
      </c>
      <c r="O2200" s="1" t="str">
        <f ca="1">IFERROR(INDEX(SBi!$2:$2,MATCH(G2200,SBi!$1:$1,1)),SBi!$K$2)</f>
        <v>1973-1978</v>
      </c>
      <c r="P2200" s="1">
        <f ca="1">IFERROR(INDEX(SBi!$C$3:$K$28,MATCH(E2200,SBi!$B$3:$B$28,0),MATCH(O2200,SBi!$C$2:$K$2,0)),0)</f>
        <v>119.8</v>
      </c>
      <c r="Q2200" s="19">
        <f t="shared" ca="1" si="450"/>
        <v>11.381</v>
      </c>
      <c r="R2200" s="19" t="str">
        <f ca="1">IFERROR(INDEX(VpD!$2:$2,MATCH(G2200,VpD!$1:$1,1)),VpD!$I$2)</f>
        <v>1973-1978</v>
      </c>
      <c r="S2200" s="1">
        <f ca="1">IFERROR(INDEX(VpD!$C$3:$I$27,MATCH(E2200,VpD!$B$3:$B$27,0),MATCH(R2200,VpD!$C$2:$I$2,0)),0)</f>
        <v>117</v>
      </c>
      <c r="T2200" s="19">
        <f t="shared" ca="1" si="451"/>
        <v>11.115</v>
      </c>
      <c r="U2200" s="14" t="str">
        <f t="shared" ca="1" si="452"/>
        <v xml:space="preserve">712096.3 </v>
      </c>
      <c r="V2200" s="14" t="str">
        <f t="shared" ca="1" si="453"/>
        <v>6169573.52</v>
      </c>
      <c r="W2200" s="14" t="str">
        <f t="shared" ca="1" si="454"/>
        <v>POINT(712096.3 6169573.52)</v>
      </c>
      <c r="X2200" s="14" t="str">
        <f>IFERROR(INDEX(BygningOmraade!B:B,MATCH(A2200,BygningOmraade!A:A,0)),"")</f>
        <v/>
      </c>
    </row>
    <row r="2201" spans="1:24" s="14" customFormat="1" x14ac:dyDescent="0.25">
      <c r="A2201" s="14">
        <f t="shared" si="442"/>
        <v>2201</v>
      </c>
      <c r="B2201" s="14" t="str">
        <f t="shared" ca="1" si="443"/>
        <v>8312fff2-d123-4e3e-8d8a-b2552b321d07</v>
      </c>
      <c r="C2201" s="14" t="str">
        <f t="shared" ca="1" si="444"/>
        <v>0a3f507e-1631-32b8-e044-0003ba298018</v>
      </c>
      <c r="D2201" s="14">
        <f t="shared" ca="1" si="445"/>
        <v>997242</v>
      </c>
      <c r="E2201" s="1">
        <f t="shared" ca="1" si="446"/>
        <v>130</v>
      </c>
      <c r="F2201" s="1">
        <f t="shared" ca="1" si="447"/>
        <v>109</v>
      </c>
      <c r="G2201" s="1">
        <f t="shared" ca="1" si="448"/>
        <v>1978</v>
      </c>
      <c r="H2201" s="1" t="str">
        <f ca="1">IFERROR(INDEX(Varmeinstallation!B:B,MATCH(INDIRECT($A$1&amp;"L"&amp;A2201)*1,Varmeinstallation!A:A,0)),"Ingen varmeinstallationer")</f>
        <v>Fjernvarme/blokvarme (radiatorsystemer eller varmluftanlæg)</v>
      </c>
      <c r="I2201" s="1" t="str">
        <f ca="1">IFERROR(INDEX(Opvarmningsmiddel!B:B,MATCH(INDIRECT($A$1&amp;"M"&amp;A2201)*1,Opvarmningsmiddel!A:A,0)),"")</f>
        <v/>
      </c>
      <c r="J2201" s="1">
        <f t="shared" ca="1" si="449"/>
        <v>0</v>
      </c>
      <c r="K2201" s="1" t="str">
        <f ca="1">IFERROR(INDEX(Relationstabel!$C$3:$K$10,MATCH(VALUE(INDIRECT($A$1&amp;"L"&amp;A2201)),Relationstabel!$A$3:$A$10,0),MATCH(IFERROR(VALUE(INDIRECT($A$1&amp;"M"&amp;A2201)),0),Relationstabel!$C$1:$K$1,0)),"Ingen varmeinstallationer")</f>
        <v>Fjernvarme/ Blokvarme</v>
      </c>
      <c r="L2201" s="1" t="str">
        <f ca="1">INDEX(Anvendelseskode!B:B,MATCH($E2201,Anvendelseskode!$A:$A,0))</f>
        <v>Række-, kæde-, dobbelthus (lodret adskillelse mellem enhederne)</v>
      </c>
      <c r="M2201" s="1" t="str">
        <f ca="1">INDEX(Anvendelseskode!C:C,MATCH($E2201,Anvendelseskode!$A:$A,0))</f>
        <v>Række-, kæde og dobbelthuse</v>
      </c>
      <c r="N2201" s="1" t="str">
        <f ca="1">INDEX(Anvendelseskode!D:D,MATCH($E2201,Anvendelseskode!$A:$A,0))</f>
        <v>Private husholdninger</v>
      </c>
      <c r="O2201" s="1" t="str">
        <f ca="1">IFERROR(INDEX(SBi!$2:$2,MATCH(G2201,SBi!$1:$1,1)),SBi!$K$2)</f>
        <v>1973-1978</v>
      </c>
      <c r="P2201" s="1">
        <f ca="1">IFERROR(INDEX(SBi!$C$3:$K$28,MATCH(E2201,SBi!$B$3:$B$28,0),MATCH(O2201,SBi!$C$2:$K$2,0)),0)</f>
        <v>112.6</v>
      </c>
      <c r="Q2201" s="19">
        <f t="shared" ca="1" si="450"/>
        <v>12.273399999999999</v>
      </c>
      <c r="R2201" s="19" t="str">
        <f ca="1">IFERROR(INDEX(VpD!$2:$2,MATCH(G2201,VpD!$1:$1,1)),VpD!$I$2)</f>
        <v>1973-1978</v>
      </c>
      <c r="S2201" s="1">
        <f ca="1">IFERROR(INDEX(VpD!$C$3:$I$27,MATCH(E2201,VpD!$B$3:$B$27,0),MATCH(R2201,VpD!$C$2:$I$2,0)),0)</f>
        <v>98</v>
      </c>
      <c r="T2201" s="19">
        <f t="shared" ca="1" si="451"/>
        <v>10.682</v>
      </c>
      <c r="U2201" s="14" t="str">
        <f t="shared" ca="1" si="452"/>
        <v xml:space="preserve">713721.27 </v>
      </c>
      <c r="V2201" s="14" t="str">
        <f t="shared" ca="1" si="453"/>
        <v>6169493.35</v>
      </c>
      <c r="W2201" s="14" t="str">
        <f t="shared" ca="1" si="454"/>
        <v>POINT(713721.27 6169493.35)</v>
      </c>
      <c r="X2201" s="14" t="str">
        <f>IFERROR(INDEX(BygningOmraade!B:B,MATCH(A2201,BygningOmraade!A:A,0)),"")</f>
        <v/>
      </c>
    </row>
    <row r="2202" spans="1:24" s="14" customFormat="1" x14ac:dyDescent="0.25">
      <c r="A2202" s="14">
        <f t="shared" si="442"/>
        <v>2202</v>
      </c>
      <c r="B2202" s="14" t="str">
        <f t="shared" ca="1" si="443"/>
        <v>8333bb75-e1a1-4763-8bd8-279504c22d53</v>
      </c>
      <c r="C2202" s="14" t="str">
        <f t="shared" ca="1" si="444"/>
        <v>0a3f507e-2324-32b8-e044-0003ba298018</v>
      </c>
      <c r="D2202" s="14">
        <f t="shared" ca="1" si="445"/>
        <v>995473</v>
      </c>
      <c r="E2202" s="1">
        <f t="shared" ca="1" si="446"/>
        <v>120</v>
      </c>
      <c r="F2202" s="1">
        <f t="shared" ca="1" si="447"/>
        <v>160</v>
      </c>
      <c r="G2202" s="1">
        <f t="shared" ca="1" si="448"/>
        <v>1973</v>
      </c>
      <c r="H2202" s="1" t="str">
        <f ca="1">IFERROR(INDEX(Varmeinstallation!B:B,MATCH(INDIRECT($A$1&amp;"L"&amp;A2202)*1,Varmeinstallation!A:A,0)),"Ingen varmeinstallationer")</f>
        <v>Centralvarme fra eget anlæg, et-kammer fyr</v>
      </c>
      <c r="I2202" s="1" t="str">
        <f ca="1">IFERROR(INDEX(Opvarmningsmiddel!B:B,MATCH(INDIRECT($A$1&amp;"M"&amp;A2202)*1,Opvarmningsmiddel!A:A,0)),"")</f>
        <v>Naturgas</v>
      </c>
      <c r="J2202" s="1">
        <f t="shared" ca="1" si="449"/>
        <v>2</v>
      </c>
      <c r="K2202" s="1" t="str">
        <f ca="1">IFERROR(INDEX(Relationstabel!$C$3:$K$10,MATCH(VALUE(INDIRECT($A$1&amp;"L"&amp;A2202)),Relationstabel!$A$3:$A$10,0),MATCH(IFERROR(VALUE(INDIRECT($A$1&amp;"M"&amp;A2202)),0),Relationstabel!$C$1:$K$1,0)),"Ingen varmeinstallationer")</f>
        <v>Naturgas</v>
      </c>
      <c r="L2202" s="1" t="str">
        <f ca="1">INDEX(Anvendelseskode!B:B,MATCH($E2202,Anvendelseskode!$A:$A,0))</f>
        <v>Fritliggende enfamilieshus (parcelhus)</v>
      </c>
      <c r="M2202" s="1" t="str">
        <f ca="1">INDEX(Anvendelseskode!C:C,MATCH($E2202,Anvendelseskode!$A:$A,0))</f>
        <v>Parcelhuse</v>
      </c>
      <c r="N2202" s="1" t="str">
        <f ca="1">INDEX(Anvendelseskode!D:D,MATCH($E2202,Anvendelseskode!$A:$A,0))</f>
        <v>Private husholdninger</v>
      </c>
      <c r="O2202" s="1" t="str">
        <f ca="1">IFERROR(INDEX(SBi!$2:$2,MATCH(G2202,SBi!$1:$1,1)),SBi!$K$2)</f>
        <v>1973-1978</v>
      </c>
      <c r="P2202" s="1">
        <f ca="1">IFERROR(INDEX(SBi!$C$3:$K$28,MATCH(E2202,SBi!$B$3:$B$28,0),MATCH(O2202,SBi!$C$2:$K$2,0)),0)</f>
        <v>119.8</v>
      </c>
      <c r="Q2202" s="19">
        <f t="shared" ca="1" si="450"/>
        <v>19.167999999999999</v>
      </c>
      <c r="R2202" s="19" t="str">
        <f ca="1">IFERROR(INDEX(VpD!$2:$2,MATCH(G2202,VpD!$1:$1,1)),VpD!$I$2)</f>
        <v>1973-1978</v>
      </c>
      <c r="S2202" s="1">
        <f ca="1">IFERROR(INDEX(VpD!$C$3:$I$27,MATCH(E2202,VpD!$B$3:$B$27,0),MATCH(R2202,VpD!$C$2:$I$2,0)),0)</f>
        <v>117</v>
      </c>
      <c r="T2202" s="19">
        <f t="shared" ca="1" si="451"/>
        <v>18.72</v>
      </c>
      <c r="U2202" s="14" t="str">
        <f t="shared" ca="1" si="452"/>
        <v xml:space="preserve">711928.64 </v>
      </c>
      <c r="V2202" s="14" t="str">
        <f t="shared" ca="1" si="453"/>
        <v>6172239.86</v>
      </c>
      <c r="W2202" s="14" t="str">
        <f t="shared" ca="1" si="454"/>
        <v>POINT(711928.64 6172239.86)</v>
      </c>
      <c r="X2202" s="14" t="str">
        <f>IFERROR(INDEX(BygningOmraade!B:B,MATCH(A2202,BygningOmraade!A:A,0)),"")</f>
        <v/>
      </c>
    </row>
    <row r="2203" spans="1:24" s="14" customFormat="1" x14ac:dyDescent="0.25">
      <c r="A2203" s="14">
        <f t="shared" si="442"/>
        <v>2203</v>
      </c>
      <c r="B2203" s="14" t="str">
        <f t="shared" ca="1" si="443"/>
        <v>8334a78e-1bbd-4e65-a364-5635db2daccb</v>
      </c>
      <c r="C2203" s="14" t="str">
        <f t="shared" ca="1" si="444"/>
        <v>0a3f507e-210e-32b8-e044-0003ba298018</v>
      </c>
      <c r="D2203" s="14">
        <f t="shared" ca="1" si="445"/>
        <v>996681</v>
      </c>
      <c r="E2203" s="1">
        <f t="shared" ca="1" si="446"/>
        <v>120</v>
      </c>
      <c r="F2203" s="1">
        <f t="shared" ca="1" si="447"/>
        <v>211</v>
      </c>
      <c r="G2203" s="1">
        <f t="shared" ca="1" si="448"/>
        <v>2003</v>
      </c>
      <c r="H2203" s="1" t="str">
        <f ca="1">IFERROR(INDEX(Varmeinstallation!B:B,MATCH(INDIRECT($A$1&amp;"L"&amp;A2203)*1,Varmeinstallation!A:A,0)),"Ingen varmeinstallationer")</f>
        <v>Centralvarme fra eget anlæg, et-kammer fyr</v>
      </c>
      <c r="I2203" s="1" t="str">
        <f ca="1">IFERROR(INDEX(Opvarmningsmiddel!B:B,MATCH(INDIRECT($A$1&amp;"M"&amp;A2203)*1,Opvarmningsmiddel!A:A,0)),"")</f>
        <v>Naturgas</v>
      </c>
      <c r="J2203" s="1">
        <f t="shared" ca="1" si="449"/>
        <v>2</v>
      </c>
      <c r="K2203" s="1" t="str">
        <f ca="1">IFERROR(INDEX(Relationstabel!$C$3:$K$10,MATCH(VALUE(INDIRECT($A$1&amp;"L"&amp;A2203)),Relationstabel!$A$3:$A$10,0),MATCH(IFERROR(VALUE(INDIRECT($A$1&amp;"M"&amp;A2203)),0),Relationstabel!$C$1:$K$1,0)),"Ingen varmeinstallationer")</f>
        <v>Naturgas</v>
      </c>
      <c r="L2203" s="1" t="str">
        <f ca="1">INDEX(Anvendelseskode!B:B,MATCH($E2203,Anvendelseskode!$A:$A,0))</f>
        <v>Fritliggende enfamilieshus (parcelhus)</v>
      </c>
      <c r="M2203" s="1" t="str">
        <f ca="1">INDEX(Anvendelseskode!C:C,MATCH($E2203,Anvendelseskode!$A:$A,0))</f>
        <v>Parcelhuse</v>
      </c>
      <c r="N2203" s="1" t="str">
        <f ca="1">INDEX(Anvendelseskode!D:D,MATCH($E2203,Anvendelseskode!$A:$A,0))</f>
        <v>Private husholdninger</v>
      </c>
      <c r="O2203" s="1" t="str">
        <f ca="1">IFERROR(INDEX(SBi!$2:$2,MATCH(G2203,SBi!$1:$1,1)),SBi!$K$2)</f>
        <v>1999-2006</v>
      </c>
      <c r="P2203" s="1">
        <f ca="1">IFERROR(INDEX(SBi!$C$3:$K$28,MATCH(E2203,SBi!$B$3:$B$28,0),MATCH(O2203,SBi!$C$2:$K$2,0)),0)</f>
        <v>83.9</v>
      </c>
      <c r="Q2203" s="19">
        <f t="shared" ca="1" si="450"/>
        <v>17.702900000000003</v>
      </c>
      <c r="R2203" s="19" t="str">
        <f ca="1">IFERROR(INDEX(VpD!$2:$2,MATCH(G2203,VpD!$1:$1,1)),VpD!$I$2)</f>
        <v>&gt;1998</v>
      </c>
      <c r="S2203" s="1">
        <f ca="1">IFERROR(INDEX(VpD!$C$3:$I$27,MATCH(E2203,VpD!$B$3:$B$27,0),MATCH(R2203,VpD!$C$2:$I$2,0)),0)</f>
        <v>72</v>
      </c>
      <c r="T2203" s="19">
        <f t="shared" ca="1" si="451"/>
        <v>15.192</v>
      </c>
      <c r="U2203" s="14" t="str">
        <f t="shared" ca="1" si="452"/>
        <v xml:space="preserve">713531.68 </v>
      </c>
      <c r="V2203" s="14" t="str">
        <f t="shared" ca="1" si="453"/>
        <v>6169040.73</v>
      </c>
      <c r="W2203" s="14" t="str">
        <f t="shared" ca="1" si="454"/>
        <v>POINT(713531.68 6169040.73)</v>
      </c>
      <c r="X2203" s="14" t="str">
        <f>IFERROR(INDEX(BygningOmraade!B:B,MATCH(A2203,BygningOmraade!A:A,0)),"")</f>
        <v/>
      </c>
    </row>
    <row r="2204" spans="1:24" s="14" customFormat="1" x14ac:dyDescent="0.25">
      <c r="A2204" s="14">
        <f t="shared" si="442"/>
        <v>2204</v>
      </c>
      <c r="B2204" s="14" t="str">
        <f t="shared" ca="1" si="443"/>
        <v>8343f398-f9df-4d8b-8198-d1132d2550e7</v>
      </c>
      <c r="C2204" s="14" t="str">
        <f t="shared" ca="1" si="444"/>
        <v>0a3f507e-18b1-32b8-e044-0003ba298018</v>
      </c>
      <c r="D2204" s="14">
        <f t="shared" ca="1" si="445"/>
        <v>994223</v>
      </c>
      <c r="E2204" s="1">
        <f t="shared" ca="1" si="446"/>
        <v>130</v>
      </c>
      <c r="F2204" s="1">
        <f t="shared" ca="1" si="447"/>
        <v>107</v>
      </c>
      <c r="G2204" s="1">
        <f t="shared" ca="1" si="448"/>
        <v>1983</v>
      </c>
      <c r="H2204" s="1" t="str">
        <f ca="1">IFERROR(INDEX(Varmeinstallation!B:B,MATCH(INDIRECT($A$1&amp;"L"&amp;A2204)*1,Varmeinstallation!A:A,0)),"Ingen varmeinstallationer")</f>
        <v>Fjernvarme/blokvarme (radiatorsystemer eller varmluftanlæg)</v>
      </c>
      <c r="I2204" s="1" t="str">
        <f ca="1">IFERROR(INDEX(Opvarmningsmiddel!B:B,MATCH(INDIRECT($A$1&amp;"M"&amp;A2204)*1,Opvarmningsmiddel!A:A,0)),"")</f>
        <v/>
      </c>
      <c r="J2204" s="1">
        <f t="shared" ca="1" si="449"/>
        <v>90</v>
      </c>
      <c r="K2204" s="1" t="str">
        <f ca="1">IFERROR(INDEX(Relationstabel!$C$3:$K$10,MATCH(VALUE(INDIRECT($A$1&amp;"L"&amp;A2204)),Relationstabel!$A$3:$A$10,0),MATCH(IFERROR(VALUE(INDIRECT($A$1&amp;"M"&amp;A2204)),0),Relationstabel!$C$1:$K$1,0)),"Ingen varmeinstallationer")</f>
        <v>Fjernvarme/ Blokvarme</v>
      </c>
      <c r="L2204" s="1" t="str">
        <f ca="1">INDEX(Anvendelseskode!B:B,MATCH($E2204,Anvendelseskode!$A:$A,0))</f>
        <v>Række-, kæde-, dobbelthus (lodret adskillelse mellem enhederne)</v>
      </c>
      <c r="M2204" s="1" t="str">
        <f ca="1">INDEX(Anvendelseskode!C:C,MATCH($E2204,Anvendelseskode!$A:$A,0))</f>
        <v>Række-, kæde og dobbelthuse</v>
      </c>
      <c r="N2204" s="1" t="str">
        <f ca="1">INDEX(Anvendelseskode!D:D,MATCH($E2204,Anvendelseskode!$A:$A,0))</f>
        <v>Private husholdninger</v>
      </c>
      <c r="O2204" s="1" t="str">
        <f ca="1">IFERROR(INDEX(SBi!$2:$2,MATCH(G2204,SBi!$1:$1,1)),SBi!$K$2)</f>
        <v>1979-1998</v>
      </c>
      <c r="P2204" s="1">
        <f ca="1">IFERROR(INDEX(SBi!$C$3:$K$28,MATCH(E2204,SBi!$B$3:$B$28,0),MATCH(O2204,SBi!$C$2:$K$2,0)),0)</f>
        <v>96.8</v>
      </c>
      <c r="Q2204" s="19">
        <f t="shared" ca="1" si="450"/>
        <v>10.3576</v>
      </c>
      <c r="R2204" s="19" t="str">
        <f ca="1">IFERROR(INDEX(VpD!$2:$2,MATCH(G2204,VpD!$1:$1,1)),VpD!$I$2)</f>
        <v>1979-1998</v>
      </c>
      <c r="S2204" s="1">
        <f ca="1">IFERROR(INDEX(VpD!$C$3:$I$27,MATCH(E2204,VpD!$B$3:$B$27,0),MATCH(R2204,VpD!$C$2:$I$2,0)),0)</f>
        <v>74</v>
      </c>
      <c r="T2204" s="19">
        <f t="shared" ca="1" si="451"/>
        <v>7.9180000000000001</v>
      </c>
      <c r="U2204" s="14" t="str">
        <f t="shared" ca="1" si="452"/>
        <v xml:space="preserve">711367.95 </v>
      </c>
      <c r="V2204" s="14" t="str">
        <f t="shared" ca="1" si="453"/>
        <v>6171722.76</v>
      </c>
      <c r="W2204" s="14" t="str">
        <f t="shared" ca="1" si="454"/>
        <v>POINT(711367.95 6171722.76)</v>
      </c>
      <c r="X2204" s="14" t="str">
        <f>IFERROR(INDEX(BygningOmraade!B:B,MATCH(A2204,BygningOmraade!A:A,0)),"")</f>
        <v/>
      </c>
    </row>
    <row r="2205" spans="1:24" s="14" customFormat="1" x14ac:dyDescent="0.25">
      <c r="A2205" s="14">
        <f t="shared" si="442"/>
        <v>2205</v>
      </c>
      <c r="B2205" s="14" t="str">
        <f t="shared" ca="1" si="443"/>
        <v>8351c11c-3178-4676-9e8f-3d4e69f6dff9</v>
      </c>
      <c r="C2205" s="14" t="str">
        <f t="shared" ca="1" si="444"/>
        <v>0a3f507e-246f-32b8-e044-0003ba298018</v>
      </c>
      <c r="D2205" s="14">
        <f t="shared" ca="1" si="445"/>
        <v>995993</v>
      </c>
      <c r="E2205" s="1">
        <f t="shared" ca="1" si="446"/>
        <v>120</v>
      </c>
      <c r="F2205" s="1">
        <f t="shared" ca="1" si="447"/>
        <v>167</v>
      </c>
      <c r="G2205" s="1">
        <f t="shared" ca="1" si="448"/>
        <v>1970</v>
      </c>
      <c r="H2205" s="1" t="str">
        <f ca="1">IFERROR(INDEX(Varmeinstallation!B:B,MATCH(INDIRECT($A$1&amp;"L"&amp;A2205)*1,Varmeinstallation!A:A,0)),"Ingen varmeinstallationer")</f>
        <v>Centralvarme fra eget anlæg, et-kammer fyr</v>
      </c>
      <c r="I2205" s="1" t="str">
        <f ca="1">IFERROR(INDEX(Opvarmningsmiddel!B:B,MATCH(INDIRECT($A$1&amp;"M"&amp;A2205)*1,Opvarmningsmiddel!A:A,0)),"")</f>
        <v>Naturgas</v>
      </c>
      <c r="J2205" s="1">
        <f t="shared" ca="1" si="449"/>
        <v>0</v>
      </c>
      <c r="K2205" s="1" t="str">
        <f ca="1">IFERROR(INDEX(Relationstabel!$C$3:$K$10,MATCH(VALUE(INDIRECT($A$1&amp;"L"&amp;A2205)),Relationstabel!$A$3:$A$10,0),MATCH(IFERROR(VALUE(INDIRECT($A$1&amp;"M"&amp;A2205)),0),Relationstabel!$C$1:$K$1,0)),"Ingen varmeinstallationer")</f>
        <v>Naturgas</v>
      </c>
      <c r="L2205" s="1" t="str">
        <f ca="1">INDEX(Anvendelseskode!B:B,MATCH($E2205,Anvendelseskode!$A:$A,0))</f>
        <v>Fritliggende enfamilieshus (parcelhus)</v>
      </c>
      <c r="M2205" s="1" t="str">
        <f ca="1">INDEX(Anvendelseskode!C:C,MATCH($E2205,Anvendelseskode!$A:$A,0))</f>
        <v>Parcelhuse</v>
      </c>
      <c r="N2205" s="1" t="str">
        <f ca="1">INDEX(Anvendelseskode!D:D,MATCH($E2205,Anvendelseskode!$A:$A,0))</f>
        <v>Private husholdninger</v>
      </c>
      <c r="O2205" s="1" t="str">
        <f ca="1">IFERROR(INDEX(SBi!$2:$2,MATCH(G2205,SBi!$1:$1,1)),SBi!$K$2)</f>
        <v>1961-1972</v>
      </c>
      <c r="P2205" s="1">
        <f ca="1">IFERROR(INDEX(SBi!$C$3:$K$28,MATCH(E2205,SBi!$B$3:$B$28,0),MATCH(O2205,SBi!$C$2:$K$2,0)),0)</f>
        <v>134.30000000000001</v>
      </c>
      <c r="Q2205" s="19">
        <f t="shared" ca="1" si="450"/>
        <v>22.428100000000001</v>
      </c>
      <c r="R2205" s="19" t="str">
        <f ca="1">IFERROR(INDEX(VpD!$2:$2,MATCH(G2205,VpD!$1:$1,1)),VpD!$I$2)</f>
        <v>1961-1972</v>
      </c>
      <c r="S2205" s="1">
        <f ca="1">IFERROR(INDEX(VpD!$C$3:$I$27,MATCH(E2205,VpD!$B$3:$B$27,0),MATCH(R2205,VpD!$C$2:$I$2,0)),0)</f>
        <v>143</v>
      </c>
      <c r="T2205" s="19">
        <f t="shared" ca="1" si="451"/>
        <v>23.881</v>
      </c>
      <c r="U2205" s="14" t="str">
        <f t="shared" ca="1" si="452"/>
        <v xml:space="preserve">712646.45 </v>
      </c>
      <c r="V2205" s="14" t="str">
        <f t="shared" ca="1" si="453"/>
        <v>6169121.87</v>
      </c>
      <c r="W2205" s="14" t="str">
        <f t="shared" ca="1" si="454"/>
        <v>POINT(712646.45 6169121.87)</v>
      </c>
      <c r="X2205" s="14" t="str">
        <f>IFERROR(INDEX(BygningOmraade!B:B,MATCH(A2205,BygningOmraade!A:A,0)),"")</f>
        <v/>
      </c>
    </row>
    <row r="2206" spans="1:24" s="14" customFormat="1" x14ac:dyDescent="0.25">
      <c r="A2206" s="14">
        <f t="shared" si="442"/>
        <v>2206</v>
      </c>
      <c r="B2206" s="14" t="str">
        <f t="shared" ca="1" si="443"/>
        <v>8367c0a4-7ac1-4628-8f01-17e41f7b16c9</v>
      </c>
      <c r="C2206" s="14" t="str">
        <f t="shared" ca="1" si="444"/>
        <v>0a3f507e-1ef4-32b8-e044-0003ba298018</v>
      </c>
      <c r="D2206" s="14">
        <f t="shared" ca="1" si="445"/>
        <v>994702</v>
      </c>
      <c r="E2206" s="1">
        <f t="shared" ca="1" si="446"/>
        <v>130</v>
      </c>
      <c r="F2206" s="1">
        <f t="shared" ca="1" si="447"/>
        <v>107</v>
      </c>
      <c r="G2206" s="1">
        <f t="shared" ca="1" si="448"/>
        <v>1983</v>
      </c>
      <c r="H2206" s="1" t="str">
        <f ca="1">IFERROR(INDEX(Varmeinstallation!B:B,MATCH(INDIRECT($A$1&amp;"L"&amp;A2206)*1,Varmeinstallation!A:A,0)),"Ingen varmeinstallationer")</f>
        <v>Fjernvarme/blokvarme (radiatorsystemer eller varmluftanlæg)</v>
      </c>
      <c r="I2206" s="1" t="str">
        <f ca="1">IFERROR(INDEX(Opvarmningsmiddel!B:B,MATCH(INDIRECT($A$1&amp;"M"&amp;A2206)*1,Opvarmningsmiddel!A:A,0)),"")</f>
        <v/>
      </c>
      <c r="J2206" s="1">
        <f t="shared" ca="1" si="449"/>
        <v>2</v>
      </c>
      <c r="K2206" s="1" t="str">
        <f ca="1">IFERROR(INDEX(Relationstabel!$C$3:$K$10,MATCH(VALUE(INDIRECT($A$1&amp;"L"&amp;A2206)),Relationstabel!$A$3:$A$10,0),MATCH(IFERROR(VALUE(INDIRECT($A$1&amp;"M"&amp;A2206)),0),Relationstabel!$C$1:$K$1,0)),"Ingen varmeinstallationer")</f>
        <v>Fjernvarme/ Blokvarme</v>
      </c>
      <c r="L2206" s="1" t="str">
        <f ca="1">INDEX(Anvendelseskode!B:B,MATCH($E2206,Anvendelseskode!$A:$A,0))</f>
        <v>Række-, kæde-, dobbelthus (lodret adskillelse mellem enhederne)</v>
      </c>
      <c r="M2206" s="1" t="str">
        <f ca="1">INDEX(Anvendelseskode!C:C,MATCH($E2206,Anvendelseskode!$A:$A,0))</f>
        <v>Række-, kæde og dobbelthuse</v>
      </c>
      <c r="N2206" s="1" t="str">
        <f ca="1">INDEX(Anvendelseskode!D:D,MATCH($E2206,Anvendelseskode!$A:$A,0))</f>
        <v>Private husholdninger</v>
      </c>
      <c r="O2206" s="1" t="str">
        <f ca="1">IFERROR(INDEX(SBi!$2:$2,MATCH(G2206,SBi!$1:$1,1)),SBi!$K$2)</f>
        <v>1979-1998</v>
      </c>
      <c r="P2206" s="1">
        <f ca="1">IFERROR(INDEX(SBi!$C$3:$K$28,MATCH(E2206,SBi!$B$3:$B$28,0),MATCH(O2206,SBi!$C$2:$K$2,0)),0)</f>
        <v>96.8</v>
      </c>
      <c r="Q2206" s="19">
        <f t="shared" ca="1" si="450"/>
        <v>10.3576</v>
      </c>
      <c r="R2206" s="19" t="str">
        <f ca="1">IFERROR(INDEX(VpD!$2:$2,MATCH(G2206,VpD!$1:$1,1)),VpD!$I$2)</f>
        <v>1979-1998</v>
      </c>
      <c r="S2206" s="1">
        <f ca="1">IFERROR(INDEX(VpD!$C$3:$I$27,MATCH(E2206,VpD!$B$3:$B$27,0),MATCH(R2206,VpD!$C$2:$I$2,0)),0)</f>
        <v>74</v>
      </c>
      <c r="T2206" s="19">
        <f t="shared" ca="1" si="451"/>
        <v>7.9180000000000001</v>
      </c>
      <c r="U2206" s="14" t="str">
        <f t="shared" ca="1" si="452"/>
        <v xml:space="preserve">711647.24 </v>
      </c>
      <c r="V2206" s="14" t="str">
        <f t="shared" ca="1" si="453"/>
        <v>6172192.06</v>
      </c>
      <c r="W2206" s="14" t="str">
        <f t="shared" ca="1" si="454"/>
        <v>POINT(711647.24 6172192.06)</v>
      </c>
      <c r="X2206" s="14" t="str">
        <f>IFERROR(INDEX(BygningOmraade!B:B,MATCH(A2206,BygningOmraade!A:A,0)),"")</f>
        <v/>
      </c>
    </row>
    <row r="2207" spans="1:24" s="14" customFormat="1" x14ac:dyDescent="0.25">
      <c r="A2207" s="14">
        <f t="shared" si="442"/>
        <v>2207</v>
      </c>
      <c r="B2207" s="14" t="str">
        <f t="shared" ca="1" si="443"/>
        <v>8379e74c-2f1e-4c09-a680-3699518f5f55</v>
      </c>
      <c r="C2207" s="14" t="str">
        <f t="shared" ca="1" si="444"/>
        <v>0a3f507e-1d94-32b8-e044-0003ba298018</v>
      </c>
      <c r="D2207" s="14">
        <f t="shared" ca="1" si="445"/>
        <v>995803</v>
      </c>
      <c r="E2207" s="1">
        <f t="shared" ca="1" si="446"/>
        <v>120</v>
      </c>
      <c r="F2207" s="1">
        <f t="shared" ca="1" si="447"/>
        <v>87</v>
      </c>
      <c r="G2207" s="1">
        <f t="shared" ca="1" si="448"/>
        <v>1959</v>
      </c>
      <c r="H2207" s="1" t="str">
        <f ca="1">IFERROR(INDEX(Varmeinstallation!B:B,MATCH(INDIRECT($A$1&amp;"L"&amp;A2207)*1,Varmeinstallation!A:A,0)),"Ingen varmeinstallationer")</f>
        <v>Centralvarme fra eget anlæg, et-kammer fyr</v>
      </c>
      <c r="I2207" s="1" t="str">
        <f ca="1">IFERROR(INDEX(Opvarmningsmiddel!B:B,MATCH(INDIRECT($A$1&amp;"M"&amp;A2207)*1,Opvarmningsmiddel!A:A,0)),"")</f>
        <v>Naturgas</v>
      </c>
      <c r="J2207" s="1">
        <f t="shared" ca="1" si="449"/>
        <v>0</v>
      </c>
      <c r="K2207" s="1" t="str">
        <f ca="1">IFERROR(INDEX(Relationstabel!$C$3:$K$10,MATCH(VALUE(INDIRECT($A$1&amp;"L"&amp;A2207)),Relationstabel!$A$3:$A$10,0),MATCH(IFERROR(VALUE(INDIRECT($A$1&amp;"M"&amp;A2207)),0),Relationstabel!$C$1:$K$1,0)),"Ingen varmeinstallationer")</f>
        <v>Naturgas</v>
      </c>
      <c r="L2207" s="1" t="str">
        <f ca="1">INDEX(Anvendelseskode!B:B,MATCH($E2207,Anvendelseskode!$A:$A,0))</f>
        <v>Fritliggende enfamilieshus (parcelhus)</v>
      </c>
      <c r="M2207" s="1" t="str">
        <f ca="1">INDEX(Anvendelseskode!C:C,MATCH($E2207,Anvendelseskode!$A:$A,0))</f>
        <v>Parcelhuse</v>
      </c>
      <c r="N2207" s="1" t="str">
        <f ca="1">INDEX(Anvendelseskode!D:D,MATCH($E2207,Anvendelseskode!$A:$A,0))</f>
        <v>Private husholdninger</v>
      </c>
      <c r="O2207" s="1" t="str">
        <f ca="1">IFERROR(INDEX(SBi!$2:$2,MATCH(G2207,SBi!$1:$1,1)),SBi!$K$2)</f>
        <v>1951-1960</v>
      </c>
      <c r="P2207" s="1">
        <f ca="1">IFERROR(INDEX(SBi!$C$3:$K$28,MATCH(E2207,SBi!$B$3:$B$28,0),MATCH(O2207,SBi!$C$2:$K$2,0)),0)</f>
        <v>154.9</v>
      </c>
      <c r="Q2207" s="19">
        <f t="shared" ca="1" si="450"/>
        <v>13.476300000000002</v>
      </c>
      <c r="R2207" s="19" t="str">
        <f ca="1">IFERROR(INDEX(VpD!$2:$2,MATCH(G2207,VpD!$1:$1,1)),VpD!$I$2)</f>
        <v>1951-1960</v>
      </c>
      <c r="S2207" s="1">
        <f ca="1">IFERROR(INDEX(VpD!$C$3:$I$27,MATCH(E2207,VpD!$B$3:$B$27,0),MATCH(R2207,VpD!$C$2:$I$2,0)),0)</f>
        <v>204</v>
      </c>
      <c r="T2207" s="19">
        <f t="shared" ca="1" si="451"/>
        <v>17.748000000000001</v>
      </c>
      <c r="U2207" s="14" t="str">
        <f t="shared" ca="1" si="452"/>
        <v xml:space="preserve">712131.56 </v>
      </c>
      <c r="V2207" s="14" t="str">
        <f t="shared" ca="1" si="453"/>
        <v>6169309.72</v>
      </c>
      <c r="W2207" s="14" t="str">
        <f t="shared" ca="1" si="454"/>
        <v>POINT(712131.56 6169309.72)</v>
      </c>
      <c r="X2207" s="14" t="str">
        <f>IFERROR(INDEX(BygningOmraade!B:B,MATCH(A2207,BygningOmraade!A:A,0)),"")</f>
        <v/>
      </c>
    </row>
    <row r="2208" spans="1:24" s="14" customFormat="1" x14ac:dyDescent="0.25">
      <c r="A2208" s="14">
        <f t="shared" si="442"/>
        <v>2208</v>
      </c>
      <c r="B2208" s="14" t="str">
        <f t="shared" ca="1" si="443"/>
        <v>837a51d7-25b2-44f3-a09a-0ef175fb4036</v>
      </c>
      <c r="C2208" s="14" t="str">
        <f t="shared" ca="1" si="444"/>
        <v>0a3f507e-2163-32b8-e044-0003ba298018</v>
      </c>
      <c r="D2208" s="14">
        <f t="shared" ca="1" si="445"/>
        <v>997189</v>
      </c>
      <c r="E2208" s="1">
        <f t="shared" ca="1" si="446"/>
        <v>130</v>
      </c>
      <c r="F2208" s="1">
        <f t="shared" ca="1" si="447"/>
        <v>109</v>
      </c>
      <c r="G2208" s="1">
        <f t="shared" ca="1" si="448"/>
        <v>1978</v>
      </c>
      <c r="H2208" s="1" t="str">
        <f ca="1">IFERROR(INDEX(Varmeinstallation!B:B,MATCH(INDIRECT($A$1&amp;"L"&amp;A2208)*1,Varmeinstallation!A:A,0)),"Ingen varmeinstallationer")</f>
        <v>Fjernvarme/blokvarme (radiatorsystemer eller varmluftanlæg)</v>
      </c>
      <c r="I2208" s="1" t="str">
        <f ca="1">IFERROR(INDEX(Opvarmningsmiddel!B:B,MATCH(INDIRECT($A$1&amp;"M"&amp;A2208)*1,Opvarmningsmiddel!A:A,0)),"")</f>
        <v/>
      </c>
      <c r="J2208" s="1">
        <f t="shared" ca="1" si="449"/>
        <v>0</v>
      </c>
      <c r="K2208" s="1" t="str">
        <f ca="1">IFERROR(INDEX(Relationstabel!$C$3:$K$10,MATCH(VALUE(INDIRECT($A$1&amp;"L"&amp;A2208)),Relationstabel!$A$3:$A$10,0),MATCH(IFERROR(VALUE(INDIRECT($A$1&amp;"M"&amp;A2208)),0),Relationstabel!$C$1:$K$1,0)),"Ingen varmeinstallationer")</f>
        <v>Fjernvarme/ Blokvarme</v>
      </c>
      <c r="L2208" s="1" t="str">
        <f ca="1">INDEX(Anvendelseskode!B:B,MATCH($E2208,Anvendelseskode!$A:$A,0))</f>
        <v>Række-, kæde-, dobbelthus (lodret adskillelse mellem enhederne)</v>
      </c>
      <c r="M2208" s="1" t="str">
        <f ca="1">INDEX(Anvendelseskode!C:C,MATCH($E2208,Anvendelseskode!$A:$A,0))</f>
        <v>Række-, kæde og dobbelthuse</v>
      </c>
      <c r="N2208" s="1" t="str">
        <f ca="1">INDEX(Anvendelseskode!D:D,MATCH($E2208,Anvendelseskode!$A:$A,0))</f>
        <v>Private husholdninger</v>
      </c>
      <c r="O2208" s="1" t="str">
        <f ca="1">IFERROR(INDEX(SBi!$2:$2,MATCH(G2208,SBi!$1:$1,1)),SBi!$K$2)</f>
        <v>1973-1978</v>
      </c>
      <c r="P2208" s="1">
        <f ca="1">IFERROR(INDEX(SBi!$C$3:$K$28,MATCH(E2208,SBi!$B$3:$B$28,0),MATCH(O2208,SBi!$C$2:$K$2,0)),0)</f>
        <v>112.6</v>
      </c>
      <c r="Q2208" s="19">
        <f t="shared" ca="1" si="450"/>
        <v>12.273399999999999</v>
      </c>
      <c r="R2208" s="19" t="str">
        <f ca="1">IFERROR(INDEX(VpD!$2:$2,MATCH(G2208,VpD!$1:$1,1)),VpD!$I$2)</f>
        <v>1973-1978</v>
      </c>
      <c r="S2208" s="1">
        <f ca="1">IFERROR(INDEX(VpD!$C$3:$I$27,MATCH(E2208,VpD!$B$3:$B$27,0),MATCH(R2208,VpD!$C$2:$I$2,0)),0)</f>
        <v>98</v>
      </c>
      <c r="T2208" s="19">
        <f t="shared" ca="1" si="451"/>
        <v>10.682</v>
      </c>
      <c r="U2208" s="14" t="str">
        <f t="shared" ca="1" si="452"/>
        <v xml:space="preserve">713741.13 </v>
      </c>
      <c r="V2208" s="14" t="str">
        <f t="shared" ca="1" si="453"/>
        <v>6169516.54</v>
      </c>
      <c r="W2208" s="14" t="str">
        <f t="shared" ca="1" si="454"/>
        <v>POINT(713741.13 6169516.54)</v>
      </c>
      <c r="X2208" s="14" t="str">
        <f>IFERROR(INDEX(BygningOmraade!B:B,MATCH(A2208,BygningOmraade!A:A,0)),"")</f>
        <v/>
      </c>
    </row>
    <row r="2209" spans="1:24" s="14" customFormat="1" x14ac:dyDescent="0.25">
      <c r="A2209" s="14">
        <f t="shared" si="442"/>
        <v>2209</v>
      </c>
      <c r="B2209" s="14" t="str">
        <f t="shared" ca="1" si="443"/>
        <v>8381951b-1431-42ef-ac30-1eddda5e76a6</v>
      </c>
      <c r="C2209" s="14" t="str">
        <f t="shared" ca="1" si="444"/>
        <v>0a3f507e-160d-32b8-e044-0003ba298018</v>
      </c>
      <c r="D2209" s="14">
        <f t="shared" ca="1" si="445"/>
        <v>994425</v>
      </c>
      <c r="E2209" s="1">
        <f t="shared" ca="1" si="446"/>
        <v>120</v>
      </c>
      <c r="F2209" s="1">
        <f t="shared" ca="1" si="447"/>
        <v>144</v>
      </c>
      <c r="G2209" s="1">
        <f t="shared" ca="1" si="448"/>
        <v>1990</v>
      </c>
      <c r="H2209" s="1" t="str">
        <f ca="1">IFERROR(INDEX(Varmeinstallation!B:B,MATCH(INDIRECT($A$1&amp;"L"&amp;A2209)*1,Varmeinstallation!A:A,0)),"Ingen varmeinstallationer")</f>
        <v>Elovne, elpaneler</v>
      </c>
      <c r="I2209" s="1" t="str">
        <f ca="1">IFERROR(INDEX(Opvarmningsmiddel!B:B,MATCH(INDIRECT($A$1&amp;"M"&amp;A2209)*1,Opvarmningsmiddel!A:A,0)),"")</f>
        <v>Elektricitet</v>
      </c>
      <c r="J2209" s="1">
        <f t="shared" ca="1" si="449"/>
        <v>2</v>
      </c>
      <c r="K2209" s="1" t="str">
        <f ca="1">IFERROR(INDEX(Relationstabel!$C$3:$K$10,MATCH(VALUE(INDIRECT($A$1&amp;"L"&amp;A2209)),Relationstabel!$A$3:$A$10,0),MATCH(IFERROR(VALUE(INDIRECT($A$1&amp;"M"&amp;A2209)),0),Relationstabel!$C$1:$K$1,0)),"Ingen varmeinstallationer")</f>
        <v>Elvarme</v>
      </c>
      <c r="L2209" s="1" t="str">
        <f ca="1">INDEX(Anvendelseskode!B:B,MATCH($E2209,Anvendelseskode!$A:$A,0))</f>
        <v>Fritliggende enfamilieshus (parcelhus)</v>
      </c>
      <c r="M2209" s="1" t="str">
        <f ca="1">INDEX(Anvendelseskode!C:C,MATCH($E2209,Anvendelseskode!$A:$A,0))</f>
        <v>Parcelhuse</v>
      </c>
      <c r="N2209" s="1" t="str">
        <f ca="1">INDEX(Anvendelseskode!D:D,MATCH($E2209,Anvendelseskode!$A:$A,0))</f>
        <v>Private husholdninger</v>
      </c>
      <c r="O2209" s="1" t="str">
        <f ca="1">IFERROR(INDEX(SBi!$2:$2,MATCH(G2209,SBi!$1:$1,1)),SBi!$K$2)</f>
        <v>1979-1998</v>
      </c>
      <c r="P2209" s="1">
        <f ca="1">IFERROR(INDEX(SBi!$C$3:$K$28,MATCH(E2209,SBi!$B$3:$B$28,0),MATCH(O2209,SBi!$C$2:$K$2,0)),0)</f>
        <v>105.4</v>
      </c>
      <c r="Q2209" s="19">
        <f t="shared" ca="1" si="450"/>
        <v>15.1776</v>
      </c>
      <c r="R2209" s="19" t="str">
        <f ca="1">IFERROR(INDEX(VpD!$2:$2,MATCH(G2209,VpD!$1:$1,1)),VpD!$I$2)</f>
        <v>1979-1998</v>
      </c>
      <c r="S2209" s="1">
        <f ca="1">IFERROR(INDEX(VpD!$C$3:$I$27,MATCH(E2209,VpD!$B$3:$B$27,0),MATCH(R2209,VpD!$C$2:$I$2,0)),0)</f>
        <v>90</v>
      </c>
      <c r="T2209" s="19">
        <f t="shared" ca="1" si="451"/>
        <v>12.96</v>
      </c>
      <c r="U2209" s="14" t="str">
        <f t="shared" ca="1" si="452"/>
        <v xml:space="preserve">711567.96 </v>
      </c>
      <c r="V2209" s="14" t="str">
        <f t="shared" ca="1" si="453"/>
        <v>6170871.14</v>
      </c>
      <c r="W2209" s="14" t="str">
        <f t="shared" ca="1" si="454"/>
        <v>POINT(711567.96 6170871.14)</v>
      </c>
      <c r="X2209" s="14" t="str">
        <f>IFERROR(INDEX(BygningOmraade!B:B,MATCH(A2209,BygningOmraade!A:A,0)),"")</f>
        <v/>
      </c>
    </row>
    <row r="2210" spans="1:24" s="14" customFormat="1" x14ac:dyDescent="0.25">
      <c r="A2210" s="14">
        <f t="shared" si="442"/>
        <v>2210</v>
      </c>
      <c r="B2210" s="14" t="str">
        <f t="shared" ca="1" si="443"/>
        <v>838cab13-d510-413f-a980-476a22c35681</v>
      </c>
      <c r="C2210" s="14" t="str">
        <f t="shared" ca="1" si="444"/>
        <v>0a3f507e-1cde-32b8-e044-0003ba298018</v>
      </c>
      <c r="D2210" s="14">
        <f t="shared" ca="1" si="445"/>
        <v>994206</v>
      </c>
      <c r="E2210" s="1">
        <f t="shared" ca="1" si="446"/>
        <v>130</v>
      </c>
      <c r="F2210" s="1">
        <f t="shared" ca="1" si="447"/>
        <v>134</v>
      </c>
      <c r="G2210" s="1">
        <f t="shared" ca="1" si="448"/>
        <v>1975</v>
      </c>
      <c r="H2210" s="1" t="str">
        <f ca="1">IFERROR(INDEX(Varmeinstallation!B:B,MATCH(INDIRECT($A$1&amp;"L"&amp;A2210)*1,Varmeinstallation!A:A,0)),"Ingen varmeinstallationer")</f>
        <v>Fjernvarme/blokvarme (radiatorsystemer eller varmluftanlæg)</v>
      </c>
      <c r="I2210" s="1" t="str">
        <f ca="1">IFERROR(INDEX(Opvarmningsmiddel!B:B,MATCH(INDIRECT($A$1&amp;"M"&amp;A2210)*1,Opvarmningsmiddel!A:A,0)),"")</f>
        <v/>
      </c>
      <c r="J2210" s="1">
        <f t="shared" ca="1" si="449"/>
        <v>0</v>
      </c>
      <c r="K2210" s="1" t="str">
        <f ca="1">IFERROR(INDEX(Relationstabel!$C$3:$K$10,MATCH(VALUE(INDIRECT($A$1&amp;"L"&amp;A2210)),Relationstabel!$A$3:$A$10,0),MATCH(IFERROR(VALUE(INDIRECT($A$1&amp;"M"&amp;A2210)),0),Relationstabel!$C$1:$K$1,0)),"Ingen varmeinstallationer")</f>
        <v>Fjernvarme/ Blokvarme</v>
      </c>
      <c r="L2210" s="1" t="str">
        <f ca="1">INDEX(Anvendelseskode!B:B,MATCH($E2210,Anvendelseskode!$A:$A,0))</f>
        <v>Række-, kæde-, dobbelthus (lodret adskillelse mellem enhederne)</v>
      </c>
      <c r="M2210" s="1" t="str">
        <f ca="1">INDEX(Anvendelseskode!C:C,MATCH($E2210,Anvendelseskode!$A:$A,0))</f>
        <v>Række-, kæde og dobbelthuse</v>
      </c>
      <c r="N2210" s="1" t="str">
        <f ca="1">INDEX(Anvendelseskode!D:D,MATCH($E2210,Anvendelseskode!$A:$A,0))</f>
        <v>Private husholdninger</v>
      </c>
      <c r="O2210" s="1" t="str">
        <f ca="1">IFERROR(INDEX(SBi!$2:$2,MATCH(G2210,SBi!$1:$1,1)),SBi!$K$2)</f>
        <v>1973-1978</v>
      </c>
      <c r="P2210" s="1">
        <f ca="1">IFERROR(INDEX(SBi!$C$3:$K$28,MATCH(E2210,SBi!$B$3:$B$28,0),MATCH(O2210,SBi!$C$2:$K$2,0)),0)</f>
        <v>112.6</v>
      </c>
      <c r="Q2210" s="19">
        <f t="shared" ca="1" si="450"/>
        <v>15.0884</v>
      </c>
      <c r="R2210" s="19" t="str">
        <f ca="1">IFERROR(INDEX(VpD!$2:$2,MATCH(G2210,VpD!$1:$1,1)),VpD!$I$2)</f>
        <v>1973-1978</v>
      </c>
      <c r="S2210" s="1">
        <f ca="1">IFERROR(INDEX(VpD!$C$3:$I$27,MATCH(E2210,VpD!$B$3:$B$27,0),MATCH(R2210,VpD!$C$2:$I$2,0)),0)</f>
        <v>98</v>
      </c>
      <c r="T2210" s="19">
        <f t="shared" ca="1" si="451"/>
        <v>13.132</v>
      </c>
      <c r="U2210" s="14" t="str">
        <f t="shared" ca="1" si="452"/>
        <v xml:space="preserve">711368 </v>
      </c>
      <c r="V2210" s="14" t="str">
        <f t="shared" ca="1" si="453"/>
        <v>6172454.78</v>
      </c>
      <c r="W2210" s="14" t="str">
        <f t="shared" ca="1" si="454"/>
        <v>POINT(711368 6172454.78)</v>
      </c>
      <c r="X2210" s="14" t="str">
        <f>IFERROR(INDEX(BygningOmraade!B:B,MATCH(A2210,BygningOmraade!A:A,0)),"")</f>
        <v/>
      </c>
    </row>
    <row r="2211" spans="1:24" s="14" customFormat="1" x14ac:dyDescent="0.25">
      <c r="A2211" s="14">
        <f t="shared" si="442"/>
        <v>2211</v>
      </c>
      <c r="B2211" s="14" t="str">
        <f t="shared" ca="1" si="443"/>
        <v>838e2a83-609d-4497-91b7-9a0c77b2fc95</v>
      </c>
      <c r="C2211" s="14" t="str">
        <f t="shared" ca="1" si="444"/>
        <v>0a3f507e-1cfc-32b8-e044-0003ba298018</v>
      </c>
      <c r="D2211" s="14">
        <f t="shared" ca="1" si="445"/>
        <v>993704</v>
      </c>
      <c r="E2211" s="1">
        <f t="shared" ca="1" si="446"/>
        <v>120</v>
      </c>
      <c r="F2211" s="1">
        <f t="shared" ca="1" si="447"/>
        <v>134</v>
      </c>
      <c r="G2211" s="1">
        <f t="shared" ca="1" si="448"/>
        <v>1969</v>
      </c>
      <c r="H2211" s="1" t="str">
        <f ca="1">IFERROR(INDEX(Varmeinstallation!B:B,MATCH(INDIRECT($A$1&amp;"L"&amp;A2211)*1,Varmeinstallation!A:A,0)),"Ingen varmeinstallationer")</f>
        <v>Centralvarme fra eget anlæg, et-kammer fyr</v>
      </c>
      <c r="I2211" s="1" t="str">
        <f ca="1">IFERROR(INDEX(Opvarmningsmiddel!B:B,MATCH(INDIRECT($A$1&amp;"M"&amp;A2211)*1,Opvarmningsmiddel!A:A,0)),"")</f>
        <v>Naturgas</v>
      </c>
      <c r="J2211" s="1">
        <f t="shared" ca="1" si="449"/>
        <v>0</v>
      </c>
      <c r="K2211" s="1" t="str">
        <f ca="1">IFERROR(INDEX(Relationstabel!$C$3:$K$10,MATCH(VALUE(INDIRECT($A$1&amp;"L"&amp;A2211)),Relationstabel!$A$3:$A$10,0),MATCH(IFERROR(VALUE(INDIRECT($A$1&amp;"M"&amp;A2211)),0),Relationstabel!$C$1:$K$1,0)),"Ingen varmeinstallationer")</f>
        <v>Naturgas</v>
      </c>
      <c r="L2211" s="1" t="str">
        <f ca="1">INDEX(Anvendelseskode!B:B,MATCH($E2211,Anvendelseskode!$A:$A,0))</f>
        <v>Fritliggende enfamilieshus (parcelhus)</v>
      </c>
      <c r="M2211" s="1" t="str">
        <f ca="1">INDEX(Anvendelseskode!C:C,MATCH($E2211,Anvendelseskode!$A:$A,0))</f>
        <v>Parcelhuse</v>
      </c>
      <c r="N2211" s="1" t="str">
        <f ca="1">INDEX(Anvendelseskode!D:D,MATCH($E2211,Anvendelseskode!$A:$A,0))</f>
        <v>Private husholdninger</v>
      </c>
      <c r="O2211" s="1" t="str">
        <f ca="1">IFERROR(INDEX(SBi!$2:$2,MATCH(G2211,SBi!$1:$1,1)),SBi!$K$2)</f>
        <v>1961-1972</v>
      </c>
      <c r="P2211" s="1">
        <f ca="1">IFERROR(INDEX(SBi!$C$3:$K$28,MATCH(E2211,SBi!$B$3:$B$28,0),MATCH(O2211,SBi!$C$2:$K$2,0)),0)</f>
        <v>134.30000000000001</v>
      </c>
      <c r="Q2211" s="19">
        <f t="shared" ca="1" si="450"/>
        <v>17.996200000000002</v>
      </c>
      <c r="R2211" s="19" t="str">
        <f ca="1">IFERROR(INDEX(VpD!$2:$2,MATCH(G2211,VpD!$1:$1,1)),VpD!$I$2)</f>
        <v>1961-1972</v>
      </c>
      <c r="S2211" s="1">
        <f ca="1">IFERROR(INDEX(VpD!$C$3:$I$27,MATCH(E2211,VpD!$B$3:$B$27,0),MATCH(R2211,VpD!$C$2:$I$2,0)),0)</f>
        <v>143</v>
      </c>
      <c r="T2211" s="19">
        <f t="shared" ca="1" si="451"/>
        <v>19.161999999999999</v>
      </c>
      <c r="U2211" s="14" t="str">
        <f t="shared" ca="1" si="452"/>
        <v xml:space="preserve">710899.07 </v>
      </c>
      <c r="V2211" s="14" t="str">
        <f t="shared" ca="1" si="453"/>
        <v>6172016</v>
      </c>
      <c r="W2211" s="14" t="str">
        <f t="shared" ca="1" si="454"/>
        <v>POINT(710899.07 6172016)</v>
      </c>
      <c r="X2211" s="14" t="str">
        <f>IFERROR(INDEX(BygningOmraade!B:B,MATCH(A2211,BygningOmraade!A:A,0)),"")</f>
        <v/>
      </c>
    </row>
    <row r="2212" spans="1:24" s="14" customFormat="1" x14ac:dyDescent="0.25">
      <c r="A2212" s="14">
        <f t="shared" si="442"/>
        <v>2212</v>
      </c>
      <c r="B2212" s="14" t="str">
        <f t="shared" ca="1" si="443"/>
        <v>83ac0bb8-ca83-406b-9f2f-cc59a403e9d0</v>
      </c>
      <c r="C2212" s="14" t="str">
        <f t="shared" ca="1" si="444"/>
        <v>0a3f507e-1de2-32b8-e044-0003ba298018</v>
      </c>
      <c r="D2212" s="14">
        <f t="shared" ca="1" si="445"/>
        <v>2540566</v>
      </c>
      <c r="E2212" s="1">
        <f t="shared" ca="1" si="446"/>
        <v>120</v>
      </c>
      <c r="F2212" s="1">
        <f t="shared" ca="1" si="447"/>
        <v>138</v>
      </c>
      <c r="G2212" s="1">
        <f t="shared" ca="1" si="448"/>
        <v>2000</v>
      </c>
      <c r="H2212" s="1" t="str">
        <f ca="1">IFERROR(INDEX(Varmeinstallation!B:B,MATCH(INDIRECT($A$1&amp;"L"&amp;A2212)*1,Varmeinstallation!A:A,0)),"Ingen varmeinstallationer")</f>
        <v>Fjernvarme/blokvarme (radiatorsystemer eller varmluftanlæg)</v>
      </c>
      <c r="I2212" s="1" t="str">
        <f ca="1">IFERROR(INDEX(Opvarmningsmiddel!B:B,MATCH(INDIRECT($A$1&amp;"M"&amp;A2212)*1,Opvarmningsmiddel!A:A,0)),"")</f>
        <v/>
      </c>
      <c r="J2212" s="1">
        <f t="shared" ca="1" si="449"/>
        <v>0</v>
      </c>
      <c r="K2212" s="1" t="str">
        <f ca="1">IFERROR(INDEX(Relationstabel!$C$3:$K$10,MATCH(VALUE(INDIRECT($A$1&amp;"L"&amp;A2212)),Relationstabel!$A$3:$A$10,0),MATCH(IFERROR(VALUE(INDIRECT($A$1&amp;"M"&amp;A2212)),0),Relationstabel!$C$1:$K$1,0)),"Ingen varmeinstallationer")</f>
        <v>Fjernvarme/ Blokvarme</v>
      </c>
      <c r="L2212" s="1" t="str">
        <f ca="1">INDEX(Anvendelseskode!B:B,MATCH($E2212,Anvendelseskode!$A:$A,0))</f>
        <v>Fritliggende enfamilieshus (parcelhus)</v>
      </c>
      <c r="M2212" s="1" t="str">
        <f ca="1">INDEX(Anvendelseskode!C:C,MATCH($E2212,Anvendelseskode!$A:$A,0))</f>
        <v>Parcelhuse</v>
      </c>
      <c r="N2212" s="1" t="str">
        <f ca="1">INDEX(Anvendelseskode!D:D,MATCH($E2212,Anvendelseskode!$A:$A,0))</f>
        <v>Private husholdninger</v>
      </c>
      <c r="O2212" s="1" t="str">
        <f ca="1">IFERROR(INDEX(SBi!$2:$2,MATCH(G2212,SBi!$1:$1,1)),SBi!$K$2)</f>
        <v>1999-2006</v>
      </c>
      <c r="P2212" s="1">
        <f ca="1">IFERROR(INDEX(SBi!$C$3:$K$28,MATCH(E2212,SBi!$B$3:$B$28,0),MATCH(O2212,SBi!$C$2:$K$2,0)),0)</f>
        <v>83.9</v>
      </c>
      <c r="Q2212" s="19">
        <f t="shared" ca="1" si="450"/>
        <v>11.578200000000001</v>
      </c>
      <c r="R2212" s="19" t="str">
        <f ca="1">IFERROR(INDEX(VpD!$2:$2,MATCH(G2212,VpD!$1:$1,1)),VpD!$I$2)</f>
        <v>&gt;1998</v>
      </c>
      <c r="S2212" s="1">
        <f ca="1">IFERROR(INDEX(VpD!$C$3:$I$27,MATCH(E2212,VpD!$B$3:$B$27,0),MATCH(R2212,VpD!$C$2:$I$2,0)),0)</f>
        <v>72</v>
      </c>
      <c r="T2212" s="19">
        <f t="shared" ca="1" si="451"/>
        <v>9.9359999999999999</v>
      </c>
      <c r="U2212" s="14" t="str">
        <f t="shared" ca="1" si="452"/>
        <v xml:space="preserve">712029.07 </v>
      </c>
      <c r="V2212" s="14" t="str">
        <f t="shared" ca="1" si="453"/>
        <v>6172243.42</v>
      </c>
      <c r="W2212" s="14" t="str">
        <f t="shared" ca="1" si="454"/>
        <v>POINT(712029.07 6172243.42)</v>
      </c>
      <c r="X2212" s="14" t="str">
        <f>IFERROR(INDEX(BygningOmraade!B:B,MATCH(A2212,BygningOmraade!A:A,0)),"")</f>
        <v/>
      </c>
    </row>
    <row r="2213" spans="1:24" s="14" customFormat="1" x14ac:dyDescent="0.25">
      <c r="A2213" s="14">
        <f t="shared" si="442"/>
        <v>2213</v>
      </c>
      <c r="B2213" s="14" t="str">
        <f t="shared" ca="1" si="443"/>
        <v>83b93c9e-b5dd-47cd-b8a6-a376c08e8260</v>
      </c>
      <c r="C2213" s="14" t="str">
        <f t="shared" ca="1" si="444"/>
        <v>0a3f507e-186a-32b8-e044-0003ba298018</v>
      </c>
      <c r="D2213" s="14">
        <f t="shared" ca="1" si="445"/>
        <v>996471</v>
      </c>
      <c r="E2213" s="1">
        <f t="shared" ca="1" si="446"/>
        <v>120</v>
      </c>
      <c r="F2213" s="1">
        <f t="shared" ca="1" si="447"/>
        <v>197</v>
      </c>
      <c r="G2213" s="1">
        <f t="shared" ca="1" si="448"/>
        <v>1995</v>
      </c>
      <c r="H2213" s="1" t="str">
        <f ca="1">IFERROR(INDEX(Varmeinstallation!B:B,MATCH(INDIRECT($A$1&amp;"L"&amp;A2213)*1,Varmeinstallation!A:A,0)),"Ingen varmeinstallationer")</f>
        <v>Elovne, elpaneler</v>
      </c>
      <c r="I2213" s="1" t="str">
        <f ca="1">IFERROR(INDEX(Opvarmningsmiddel!B:B,MATCH(INDIRECT($A$1&amp;"M"&amp;A2213)*1,Opvarmningsmiddel!A:A,0)),"")</f>
        <v>Elektricitet</v>
      </c>
      <c r="J2213" s="1">
        <f t="shared" ca="1" si="449"/>
        <v>0</v>
      </c>
      <c r="K2213" s="1" t="str">
        <f ca="1">IFERROR(INDEX(Relationstabel!$C$3:$K$10,MATCH(VALUE(INDIRECT($A$1&amp;"L"&amp;A2213)),Relationstabel!$A$3:$A$10,0),MATCH(IFERROR(VALUE(INDIRECT($A$1&amp;"M"&amp;A2213)),0),Relationstabel!$C$1:$K$1,0)),"Ingen varmeinstallationer")</f>
        <v>Elvarme</v>
      </c>
      <c r="L2213" s="1" t="str">
        <f ca="1">INDEX(Anvendelseskode!B:B,MATCH($E2213,Anvendelseskode!$A:$A,0))</f>
        <v>Fritliggende enfamilieshus (parcelhus)</v>
      </c>
      <c r="M2213" s="1" t="str">
        <f ca="1">INDEX(Anvendelseskode!C:C,MATCH($E2213,Anvendelseskode!$A:$A,0))</f>
        <v>Parcelhuse</v>
      </c>
      <c r="N2213" s="1" t="str">
        <f ca="1">INDEX(Anvendelseskode!D:D,MATCH($E2213,Anvendelseskode!$A:$A,0))</f>
        <v>Private husholdninger</v>
      </c>
      <c r="O2213" s="1" t="str">
        <f ca="1">IFERROR(INDEX(SBi!$2:$2,MATCH(G2213,SBi!$1:$1,1)),SBi!$K$2)</f>
        <v>1979-1998</v>
      </c>
      <c r="P2213" s="1">
        <f ca="1">IFERROR(INDEX(SBi!$C$3:$K$28,MATCH(E2213,SBi!$B$3:$B$28,0),MATCH(O2213,SBi!$C$2:$K$2,0)),0)</f>
        <v>105.4</v>
      </c>
      <c r="Q2213" s="19">
        <f t="shared" ca="1" si="450"/>
        <v>20.763800000000003</v>
      </c>
      <c r="R2213" s="19" t="str">
        <f ca="1">IFERROR(INDEX(VpD!$2:$2,MATCH(G2213,VpD!$1:$1,1)),VpD!$I$2)</f>
        <v>1979-1998</v>
      </c>
      <c r="S2213" s="1">
        <f ca="1">IFERROR(INDEX(VpD!$C$3:$I$27,MATCH(E2213,VpD!$B$3:$B$27,0),MATCH(R2213,VpD!$C$2:$I$2,0)),0)</f>
        <v>90</v>
      </c>
      <c r="T2213" s="19">
        <f t="shared" ca="1" si="451"/>
        <v>17.73</v>
      </c>
      <c r="U2213" s="14" t="str">
        <f t="shared" ca="1" si="452"/>
        <v xml:space="preserve">713314.83 </v>
      </c>
      <c r="V2213" s="14" t="str">
        <f t="shared" ca="1" si="453"/>
        <v>6168474.06</v>
      </c>
      <c r="W2213" s="14" t="str">
        <f t="shared" ca="1" si="454"/>
        <v>POINT(713314.83 6168474.06)</v>
      </c>
      <c r="X2213" s="14" t="str">
        <f>IFERROR(INDEX(BygningOmraade!B:B,MATCH(A2213,BygningOmraade!A:A,0)),"")</f>
        <v/>
      </c>
    </row>
    <row r="2214" spans="1:24" s="14" customFormat="1" x14ac:dyDescent="0.25">
      <c r="A2214" s="14">
        <f t="shared" si="442"/>
        <v>2214</v>
      </c>
      <c r="B2214" s="14" t="str">
        <f t="shared" ca="1" si="443"/>
        <v>83c6c1ce-7435-4f48-bb4d-63855335d47c</v>
      </c>
      <c r="C2214" s="14" t="str">
        <f t="shared" ca="1" si="444"/>
        <v>0a3f507e-1fe2-32b8-e044-0003ba298018</v>
      </c>
      <c r="D2214" s="14">
        <f t="shared" ca="1" si="445"/>
        <v>993659</v>
      </c>
      <c r="E2214" s="1">
        <f t="shared" ca="1" si="446"/>
        <v>120</v>
      </c>
      <c r="F2214" s="1">
        <f t="shared" ca="1" si="447"/>
        <v>134</v>
      </c>
      <c r="G2214" s="1">
        <f t="shared" ca="1" si="448"/>
        <v>1972</v>
      </c>
      <c r="H2214" s="1" t="str">
        <f ca="1">IFERROR(INDEX(Varmeinstallation!B:B,MATCH(INDIRECT($A$1&amp;"L"&amp;A2214)*1,Varmeinstallation!A:A,0)),"Ingen varmeinstallationer")</f>
        <v>Centralvarme fra eget anlæg, et-kammer fyr</v>
      </c>
      <c r="I2214" s="1" t="str">
        <f ca="1">IFERROR(INDEX(Opvarmningsmiddel!B:B,MATCH(INDIRECT($A$1&amp;"M"&amp;A2214)*1,Opvarmningsmiddel!A:A,0)),"")</f>
        <v>Naturgas</v>
      </c>
      <c r="J2214" s="1">
        <f t="shared" ca="1" si="449"/>
        <v>0</v>
      </c>
      <c r="K2214" s="1" t="str">
        <f ca="1">IFERROR(INDEX(Relationstabel!$C$3:$K$10,MATCH(VALUE(INDIRECT($A$1&amp;"L"&amp;A2214)),Relationstabel!$A$3:$A$10,0),MATCH(IFERROR(VALUE(INDIRECT($A$1&amp;"M"&amp;A2214)),0),Relationstabel!$C$1:$K$1,0)),"Ingen varmeinstallationer")</f>
        <v>Naturgas</v>
      </c>
      <c r="L2214" s="1" t="str">
        <f ca="1">INDEX(Anvendelseskode!B:B,MATCH($E2214,Anvendelseskode!$A:$A,0))</f>
        <v>Fritliggende enfamilieshus (parcelhus)</v>
      </c>
      <c r="M2214" s="1" t="str">
        <f ca="1">INDEX(Anvendelseskode!C:C,MATCH($E2214,Anvendelseskode!$A:$A,0))</f>
        <v>Parcelhuse</v>
      </c>
      <c r="N2214" s="1" t="str">
        <f ca="1">INDEX(Anvendelseskode!D:D,MATCH($E2214,Anvendelseskode!$A:$A,0))</f>
        <v>Private husholdninger</v>
      </c>
      <c r="O2214" s="1" t="str">
        <f ca="1">IFERROR(INDEX(SBi!$2:$2,MATCH(G2214,SBi!$1:$1,1)),SBi!$K$2)</f>
        <v>1961-1972</v>
      </c>
      <c r="P2214" s="1">
        <f ca="1">IFERROR(INDEX(SBi!$C$3:$K$28,MATCH(E2214,SBi!$B$3:$B$28,0),MATCH(O2214,SBi!$C$2:$K$2,0)),0)</f>
        <v>134.30000000000001</v>
      </c>
      <c r="Q2214" s="19">
        <f t="shared" ca="1" si="450"/>
        <v>17.996200000000002</v>
      </c>
      <c r="R2214" s="19" t="str">
        <f ca="1">IFERROR(INDEX(VpD!$2:$2,MATCH(G2214,VpD!$1:$1,1)),VpD!$I$2)</f>
        <v>1961-1972</v>
      </c>
      <c r="S2214" s="1">
        <f ca="1">IFERROR(INDEX(VpD!$C$3:$I$27,MATCH(E2214,VpD!$B$3:$B$27,0),MATCH(R2214,VpD!$C$2:$I$2,0)),0)</f>
        <v>143</v>
      </c>
      <c r="T2214" s="19">
        <f t="shared" ca="1" si="451"/>
        <v>19.161999999999999</v>
      </c>
      <c r="U2214" s="14" t="str">
        <f t="shared" ca="1" si="452"/>
        <v xml:space="preserve">710964.08 </v>
      </c>
      <c r="V2214" s="14" t="str">
        <f t="shared" ca="1" si="453"/>
        <v>6171763.92</v>
      </c>
      <c r="W2214" s="14" t="str">
        <f t="shared" ca="1" si="454"/>
        <v>POINT(710964.08 6171763.92)</v>
      </c>
      <c r="X2214" s="14" t="str">
        <f>IFERROR(INDEX(BygningOmraade!B:B,MATCH(A2214,BygningOmraade!A:A,0)),"")</f>
        <v/>
      </c>
    </row>
    <row r="2215" spans="1:24" s="14" customFormat="1" x14ac:dyDescent="0.25">
      <c r="A2215" s="14">
        <f t="shared" si="442"/>
        <v>2215</v>
      </c>
      <c r="B2215" s="14" t="str">
        <f t="shared" ca="1" si="443"/>
        <v>83ccaa30-ca3e-42af-942c-19737f09c8fa</v>
      </c>
      <c r="C2215" s="14" t="str">
        <f t="shared" ca="1" si="444"/>
        <v>0a3f507e-23fd-32b8-e044-0003ba298018</v>
      </c>
      <c r="D2215" s="14">
        <f t="shared" ca="1" si="445"/>
        <v>995024</v>
      </c>
      <c r="E2215" s="1">
        <f t="shared" ca="1" si="446"/>
        <v>130</v>
      </c>
      <c r="F2215" s="1">
        <f t="shared" ca="1" si="447"/>
        <v>88</v>
      </c>
      <c r="G2215" s="1">
        <f t="shared" ca="1" si="448"/>
        <v>1993</v>
      </c>
      <c r="H2215" s="1" t="str">
        <f ca="1">IFERROR(INDEX(Varmeinstallation!B:B,MATCH(INDIRECT($A$1&amp;"L"&amp;A2215)*1,Varmeinstallation!A:A,0)),"Ingen varmeinstallationer")</f>
        <v>Fjernvarme/blokvarme (radiatorsystemer eller varmluftanlæg)</v>
      </c>
      <c r="I2215" s="1" t="str">
        <f ca="1">IFERROR(INDEX(Opvarmningsmiddel!B:B,MATCH(INDIRECT($A$1&amp;"M"&amp;A2215)*1,Opvarmningsmiddel!A:A,0)),"")</f>
        <v/>
      </c>
      <c r="J2215" s="1">
        <f t="shared" ca="1" si="449"/>
        <v>0</v>
      </c>
      <c r="K2215" s="1" t="str">
        <f ca="1">IFERROR(INDEX(Relationstabel!$C$3:$K$10,MATCH(VALUE(INDIRECT($A$1&amp;"L"&amp;A2215)),Relationstabel!$A$3:$A$10,0),MATCH(IFERROR(VALUE(INDIRECT($A$1&amp;"M"&amp;A2215)),0),Relationstabel!$C$1:$K$1,0)),"Ingen varmeinstallationer")</f>
        <v>Fjernvarme/ Blokvarme</v>
      </c>
      <c r="L2215" s="1" t="str">
        <f ca="1">INDEX(Anvendelseskode!B:B,MATCH($E2215,Anvendelseskode!$A:$A,0))</f>
        <v>Række-, kæde-, dobbelthus (lodret adskillelse mellem enhederne)</v>
      </c>
      <c r="M2215" s="1" t="str">
        <f ca="1">INDEX(Anvendelseskode!C:C,MATCH($E2215,Anvendelseskode!$A:$A,0))</f>
        <v>Række-, kæde og dobbelthuse</v>
      </c>
      <c r="N2215" s="1" t="str">
        <f ca="1">INDEX(Anvendelseskode!D:D,MATCH($E2215,Anvendelseskode!$A:$A,0))</f>
        <v>Private husholdninger</v>
      </c>
      <c r="O2215" s="1" t="str">
        <f ca="1">IFERROR(INDEX(SBi!$2:$2,MATCH(G2215,SBi!$1:$1,1)),SBi!$K$2)</f>
        <v>1979-1998</v>
      </c>
      <c r="P2215" s="1">
        <f ca="1">IFERROR(INDEX(SBi!$C$3:$K$28,MATCH(E2215,SBi!$B$3:$B$28,0),MATCH(O2215,SBi!$C$2:$K$2,0)),0)</f>
        <v>96.8</v>
      </c>
      <c r="Q2215" s="19">
        <f t="shared" ca="1" si="450"/>
        <v>8.5183999999999997</v>
      </c>
      <c r="R2215" s="19" t="str">
        <f ca="1">IFERROR(INDEX(VpD!$2:$2,MATCH(G2215,VpD!$1:$1,1)),VpD!$I$2)</f>
        <v>1979-1998</v>
      </c>
      <c r="S2215" s="1">
        <f ca="1">IFERROR(INDEX(VpD!$C$3:$I$27,MATCH(E2215,VpD!$B$3:$B$27,0),MATCH(R2215,VpD!$C$2:$I$2,0)),0)</f>
        <v>74</v>
      </c>
      <c r="T2215" s="19">
        <f t="shared" ca="1" si="451"/>
        <v>6.5119999999999996</v>
      </c>
      <c r="U2215" s="14" t="str">
        <f t="shared" ca="1" si="452"/>
        <v xml:space="preserve">711690.54 </v>
      </c>
      <c r="V2215" s="14" t="str">
        <f t="shared" ca="1" si="453"/>
        <v>6172543.95</v>
      </c>
      <c r="W2215" s="14" t="str">
        <f t="shared" ca="1" si="454"/>
        <v>POINT(711690.54 6172543.95)</v>
      </c>
      <c r="X2215" s="14" t="str">
        <f>IFERROR(INDEX(BygningOmraade!B:B,MATCH(A2215,BygningOmraade!A:A,0)),"")</f>
        <v/>
      </c>
    </row>
    <row r="2216" spans="1:24" s="14" customFormat="1" x14ac:dyDescent="0.25">
      <c r="A2216" s="14">
        <f t="shared" si="442"/>
        <v>2216</v>
      </c>
      <c r="B2216" s="14" t="str">
        <f t="shared" ca="1" si="443"/>
        <v>83ed75b8-c9c4-4928-aca5-b10248e233ad</v>
      </c>
      <c r="C2216" s="14" t="str">
        <f t="shared" ca="1" si="444"/>
        <v>0a3f507e-207e-32b8-e044-0003ba298018</v>
      </c>
      <c r="D2216" s="14">
        <f t="shared" ca="1" si="445"/>
        <v>996356</v>
      </c>
      <c r="E2216" s="1">
        <f t="shared" ca="1" si="446"/>
        <v>130</v>
      </c>
      <c r="F2216" s="1">
        <f t="shared" ca="1" si="447"/>
        <v>170</v>
      </c>
      <c r="G2216" s="1">
        <f t="shared" ca="1" si="448"/>
        <v>2017</v>
      </c>
      <c r="H2216" s="1" t="str">
        <f ca="1">IFERROR(INDEX(Varmeinstallation!B:B,MATCH(INDIRECT($A$1&amp;"L"&amp;A2216)*1,Varmeinstallation!A:A,0)),"Ingen varmeinstallationer")</f>
        <v>Centralvarme fra eget anlæg, et-kammer fyr</v>
      </c>
      <c r="I2216" s="1" t="str">
        <f ca="1">IFERROR(INDEX(Opvarmningsmiddel!B:B,MATCH(INDIRECT($A$1&amp;"M"&amp;A2216)*1,Opvarmningsmiddel!A:A,0)),"")</f>
        <v>Naturgas</v>
      </c>
      <c r="J2216" s="1">
        <f t="shared" ca="1" si="449"/>
        <v>0</v>
      </c>
      <c r="K2216" s="1" t="str">
        <f ca="1">IFERROR(INDEX(Relationstabel!$C$3:$K$10,MATCH(VALUE(INDIRECT($A$1&amp;"L"&amp;A2216)),Relationstabel!$A$3:$A$10,0),MATCH(IFERROR(VALUE(INDIRECT($A$1&amp;"M"&amp;A2216)),0),Relationstabel!$C$1:$K$1,0)),"Ingen varmeinstallationer")</f>
        <v>Naturgas</v>
      </c>
      <c r="L2216" s="1" t="str">
        <f ca="1">INDEX(Anvendelseskode!B:B,MATCH($E2216,Anvendelseskode!$A:$A,0))</f>
        <v>Række-, kæde-, dobbelthus (lodret adskillelse mellem enhederne)</v>
      </c>
      <c r="M2216" s="1" t="str">
        <f ca="1">INDEX(Anvendelseskode!C:C,MATCH($E2216,Anvendelseskode!$A:$A,0))</f>
        <v>Række-, kæde og dobbelthuse</v>
      </c>
      <c r="N2216" s="1" t="str">
        <f ca="1">INDEX(Anvendelseskode!D:D,MATCH($E2216,Anvendelseskode!$A:$A,0))</f>
        <v>Private husholdninger</v>
      </c>
      <c r="O2216" s="1" t="str">
        <f ca="1">IFERROR(INDEX(SBi!$2:$2,MATCH(G2216,SBi!$1:$1,1)),SBi!$K$2)</f>
        <v>Efter 2006</v>
      </c>
      <c r="P2216" s="1">
        <f ca="1">IFERROR(INDEX(SBi!$C$3:$K$28,MATCH(E2216,SBi!$B$3:$B$28,0),MATCH(O2216,SBi!$C$2:$K$2,0)),0)</f>
        <v>66.400000000000006</v>
      </c>
      <c r="Q2216" s="19">
        <f t="shared" ca="1" si="450"/>
        <v>11.288000000000002</v>
      </c>
      <c r="R2216" s="19" t="str">
        <f ca="1">IFERROR(INDEX(VpD!$2:$2,MATCH(G2216,VpD!$1:$1,1)),VpD!$I$2)</f>
        <v>&gt;1998</v>
      </c>
      <c r="S2216" s="1">
        <f ca="1">IFERROR(INDEX(VpD!$C$3:$I$27,MATCH(E2216,VpD!$B$3:$B$27,0),MATCH(R2216,VpD!$C$2:$I$2,0)),0)</f>
        <v>65</v>
      </c>
      <c r="T2216" s="19">
        <f t="shared" ca="1" si="451"/>
        <v>11.05</v>
      </c>
      <c r="U2216" s="14" t="str">
        <f t="shared" ca="1" si="452"/>
        <v xml:space="preserve">712906.68 </v>
      </c>
      <c r="V2216" s="14" t="str">
        <f t="shared" ca="1" si="453"/>
        <v>6168771.48</v>
      </c>
      <c r="W2216" s="14" t="str">
        <f t="shared" ca="1" si="454"/>
        <v>POINT(712906.68 6168771.48)</v>
      </c>
      <c r="X2216" s="14" t="str">
        <f>IFERROR(INDEX(BygningOmraade!B:B,MATCH(A2216,BygningOmraade!A:A,0)),"")</f>
        <v/>
      </c>
    </row>
    <row r="2217" spans="1:24" s="14" customFormat="1" x14ac:dyDescent="0.25">
      <c r="A2217" s="14">
        <f t="shared" si="442"/>
        <v>2217</v>
      </c>
      <c r="B2217" s="14" t="str">
        <f t="shared" ca="1" si="443"/>
        <v>83f0c8f4-dc74-4d5d-b660-c6c3b29dfb2c</v>
      </c>
      <c r="C2217" s="14" t="str">
        <f t="shared" ca="1" si="444"/>
        <v>0a3f507e-24ca-32b8-e044-0003ba298018</v>
      </c>
      <c r="D2217" s="14">
        <f t="shared" ca="1" si="445"/>
        <v>997012</v>
      </c>
      <c r="E2217" s="1">
        <f t="shared" ca="1" si="446"/>
        <v>130</v>
      </c>
      <c r="F2217" s="1">
        <f t="shared" ca="1" si="447"/>
        <v>109</v>
      </c>
      <c r="G2217" s="1">
        <f t="shared" ca="1" si="448"/>
        <v>1978</v>
      </c>
      <c r="H2217" s="1" t="str">
        <f ca="1">IFERROR(INDEX(Varmeinstallation!B:B,MATCH(INDIRECT($A$1&amp;"L"&amp;A2217)*1,Varmeinstallation!A:A,0)),"Ingen varmeinstallationer")</f>
        <v>Fjernvarme/blokvarme (radiatorsystemer eller varmluftanlæg)</v>
      </c>
      <c r="I2217" s="1" t="str">
        <f ca="1">IFERROR(INDEX(Opvarmningsmiddel!B:B,MATCH(INDIRECT($A$1&amp;"M"&amp;A2217)*1,Opvarmningsmiddel!A:A,0)),"")</f>
        <v/>
      </c>
      <c r="J2217" s="1">
        <f t="shared" ca="1" si="449"/>
        <v>0</v>
      </c>
      <c r="K2217" s="1" t="str">
        <f ca="1">IFERROR(INDEX(Relationstabel!$C$3:$K$10,MATCH(VALUE(INDIRECT($A$1&amp;"L"&amp;A2217)),Relationstabel!$A$3:$A$10,0),MATCH(IFERROR(VALUE(INDIRECT($A$1&amp;"M"&amp;A2217)),0),Relationstabel!$C$1:$K$1,0)),"Ingen varmeinstallationer")</f>
        <v>Fjernvarme/ Blokvarme</v>
      </c>
      <c r="L2217" s="1" t="str">
        <f ca="1">INDEX(Anvendelseskode!B:B,MATCH($E2217,Anvendelseskode!$A:$A,0))</f>
        <v>Række-, kæde-, dobbelthus (lodret adskillelse mellem enhederne)</v>
      </c>
      <c r="M2217" s="1" t="str">
        <f ca="1">INDEX(Anvendelseskode!C:C,MATCH($E2217,Anvendelseskode!$A:$A,0))</f>
        <v>Række-, kæde og dobbelthuse</v>
      </c>
      <c r="N2217" s="1" t="str">
        <f ca="1">INDEX(Anvendelseskode!D:D,MATCH($E2217,Anvendelseskode!$A:$A,0))</f>
        <v>Private husholdninger</v>
      </c>
      <c r="O2217" s="1" t="str">
        <f ca="1">IFERROR(INDEX(SBi!$2:$2,MATCH(G2217,SBi!$1:$1,1)),SBi!$K$2)</f>
        <v>1973-1978</v>
      </c>
      <c r="P2217" s="1">
        <f ca="1">IFERROR(INDEX(SBi!$C$3:$K$28,MATCH(E2217,SBi!$B$3:$B$28,0),MATCH(O2217,SBi!$C$2:$K$2,0)),0)</f>
        <v>112.6</v>
      </c>
      <c r="Q2217" s="19">
        <f t="shared" ca="1" si="450"/>
        <v>12.273399999999999</v>
      </c>
      <c r="R2217" s="19" t="str">
        <f ca="1">IFERROR(INDEX(VpD!$2:$2,MATCH(G2217,VpD!$1:$1,1)),VpD!$I$2)</f>
        <v>1973-1978</v>
      </c>
      <c r="S2217" s="1">
        <f ca="1">IFERROR(INDEX(VpD!$C$3:$I$27,MATCH(E2217,VpD!$B$3:$B$27,0),MATCH(R2217,VpD!$C$2:$I$2,0)),0)</f>
        <v>98</v>
      </c>
      <c r="T2217" s="19">
        <f t="shared" ca="1" si="451"/>
        <v>10.682</v>
      </c>
      <c r="U2217" s="14" t="str">
        <f t="shared" ca="1" si="452"/>
        <v xml:space="preserve">713589.45 </v>
      </c>
      <c r="V2217" s="14" t="str">
        <f t="shared" ca="1" si="453"/>
        <v>6169799.29</v>
      </c>
      <c r="W2217" s="14" t="str">
        <f t="shared" ca="1" si="454"/>
        <v>POINT(713589.45 6169799.29)</v>
      </c>
      <c r="X2217" s="14" t="str">
        <f>IFERROR(INDEX(BygningOmraade!B:B,MATCH(A2217,BygningOmraade!A:A,0)),"")</f>
        <v/>
      </c>
    </row>
    <row r="2218" spans="1:24" s="14" customFormat="1" x14ac:dyDescent="0.25">
      <c r="A2218" s="14">
        <f t="shared" si="442"/>
        <v>2218</v>
      </c>
      <c r="B2218" s="14" t="str">
        <f t="shared" ca="1" si="443"/>
        <v>8400c85a-15e1-401d-8ef1-7e77379d0c2c</v>
      </c>
      <c r="C2218" s="14" t="str">
        <f t="shared" ca="1" si="444"/>
        <v>0a3f507e-2062-32b8-e044-0003ba298018</v>
      </c>
      <c r="D2218" s="14">
        <f t="shared" ca="1" si="445"/>
        <v>995980</v>
      </c>
      <c r="E2218" s="1">
        <f t="shared" ca="1" si="446"/>
        <v>120</v>
      </c>
      <c r="F2218" s="1">
        <f t="shared" ca="1" si="447"/>
        <v>75</v>
      </c>
      <c r="G2218" s="1">
        <f t="shared" ca="1" si="448"/>
        <v>1963</v>
      </c>
      <c r="H2218" s="1" t="str">
        <f ca="1">IFERROR(INDEX(Varmeinstallation!B:B,MATCH(INDIRECT($A$1&amp;"L"&amp;A2218)*1,Varmeinstallation!A:A,0)),"Ingen varmeinstallationer")</f>
        <v>Centralvarme fra eget anlæg, et-kammer fyr</v>
      </c>
      <c r="I2218" s="1" t="str">
        <f ca="1">IFERROR(INDEX(Opvarmningsmiddel!B:B,MATCH(INDIRECT($A$1&amp;"M"&amp;A2218)*1,Opvarmningsmiddel!A:A,0)),"")</f>
        <v>Naturgas</v>
      </c>
      <c r="J2218" s="1">
        <f t="shared" ca="1" si="449"/>
        <v>0</v>
      </c>
      <c r="K2218" s="1" t="str">
        <f ca="1">IFERROR(INDEX(Relationstabel!$C$3:$K$10,MATCH(VALUE(INDIRECT($A$1&amp;"L"&amp;A2218)),Relationstabel!$A$3:$A$10,0),MATCH(IFERROR(VALUE(INDIRECT($A$1&amp;"M"&amp;A2218)),0),Relationstabel!$C$1:$K$1,0)),"Ingen varmeinstallationer")</f>
        <v>Naturgas</v>
      </c>
      <c r="L2218" s="1" t="str">
        <f ca="1">INDEX(Anvendelseskode!B:B,MATCH($E2218,Anvendelseskode!$A:$A,0))</f>
        <v>Fritliggende enfamilieshus (parcelhus)</v>
      </c>
      <c r="M2218" s="1" t="str">
        <f ca="1">INDEX(Anvendelseskode!C:C,MATCH($E2218,Anvendelseskode!$A:$A,0))</f>
        <v>Parcelhuse</v>
      </c>
      <c r="N2218" s="1" t="str">
        <f ca="1">INDEX(Anvendelseskode!D:D,MATCH($E2218,Anvendelseskode!$A:$A,0))</f>
        <v>Private husholdninger</v>
      </c>
      <c r="O2218" s="1" t="str">
        <f ca="1">IFERROR(INDEX(SBi!$2:$2,MATCH(G2218,SBi!$1:$1,1)),SBi!$K$2)</f>
        <v>1961-1972</v>
      </c>
      <c r="P2218" s="1">
        <f ca="1">IFERROR(INDEX(SBi!$C$3:$K$28,MATCH(E2218,SBi!$B$3:$B$28,0),MATCH(O2218,SBi!$C$2:$K$2,0)),0)</f>
        <v>134.30000000000001</v>
      </c>
      <c r="Q2218" s="19">
        <f t="shared" ca="1" si="450"/>
        <v>10.0725</v>
      </c>
      <c r="R2218" s="19" t="str">
        <f ca="1">IFERROR(INDEX(VpD!$2:$2,MATCH(G2218,VpD!$1:$1,1)),VpD!$I$2)</f>
        <v>1961-1972</v>
      </c>
      <c r="S2218" s="1">
        <f ca="1">IFERROR(INDEX(VpD!$C$3:$I$27,MATCH(E2218,VpD!$B$3:$B$27,0),MATCH(R2218,VpD!$C$2:$I$2,0)),0)</f>
        <v>143</v>
      </c>
      <c r="T2218" s="19">
        <f t="shared" ca="1" si="451"/>
        <v>10.725</v>
      </c>
      <c r="U2218" s="14" t="str">
        <f t="shared" ca="1" si="452"/>
        <v xml:space="preserve">712686.89 </v>
      </c>
      <c r="V2218" s="14" t="str">
        <f t="shared" ca="1" si="453"/>
        <v>6168954.72</v>
      </c>
      <c r="W2218" s="14" t="str">
        <f t="shared" ca="1" si="454"/>
        <v>POINT(712686.89 6168954.72)</v>
      </c>
      <c r="X2218" s="14" t="str">
        <f>IFERROR(INDEX(BygningOmraade!B:B,MATCH(A2218,BygningOmraade!A:A,0)),"")</f>
        <v/>
      </c>
    </row>
    <row r="2219" spans="1:24" s="14" customFormat="1" x14ac:dyDescent="0.25">
      <c r="A2219" s="14">
        <f t="shared" si="442"/>
        <v>2219</v>
      </c>
      <c r="B2219" s="14" t="str">
        <f t="shared" ca="1" si="443"/>
        <v>84075a23-67bb-42b0-b4f9-7b3b505a477d</v>
      </c>
      <c r="C2219" s="14" t="str">
        <f t="shared" ca="1" si="444"/>
        <v>0a3f507e-22bb-32b8-e044-0003ba298018</v>
      </c>
      <c r="D2219" s="14">
        <f t="shared" ca="1" si="445"/>
        <v>995472</v>
      </c>
      <c r="E2219" s="1">
        <f t="shared" ca="1" si="446"/>
        <v>130</v>
      </c>
      <c r="F2219" s="1">
        <f t="shared" ca="1" si="447"/>
        <v>107</v>
      </c>
      <c r="G2219" s="1">
        <f t="shared" ca="1" si="448"/>
        <v>1984</v>
      </c>
      <c r="H2219" s="1" t="str">
        <f ca="1">IFERROR(INDEX(Varmeinstallation!B:B,MATCH(INDIRECT($A$1&amp;"L"&amp;A2219)*1,Varmeinstallation!A:A,0)),"Ingen varmeinstallationer")</f>
        <v>Fjernvarme/blokvarme (radiatorsystemer eller varmluftanlæg)</v>
      </c>
      <c r="I2219" s="1" t="str">
        <f ca="1">IFERROR(INDEX(Opvarmningsmiddel!B:B,MATCH(INDIRECT($A$1&amp;"M"&amp;A2219)*1,Opvarmningsmiddel!A:A,0)),"")</f>
        <v/>
      </c>
      <c r="J2219" s="1">
        <f t="shared" ca="1" si="449"/>
        <v>90</v>
      </c>
      <c r="K2219" s="1" t="str">
        <f ca="1">IFERROR(INDEX(Relationstabel!$C$3:$K$10,MATCH(VALUE(INDIRECT($A$1&amp;"L"&amp;A2219)),Relationstabel!$A$3:$A$10,0),MATCH(IFERROR(VALUE(INDIRECT($A$1&amp;"M"&amp;A2219)),0),Relationstabel!$C$1:$K$1,0)),"Ingen varmeinstallationer")</f>
        <v>Fjernvarme/ Blokvarme</v>
      </c>
      <c r="L2219" s="1" t="str">
        <f ca="1">INDEX(Anvendelseskode!B:B,MATCH($E2219,Anvendelseskode!$A:$A,0))</f>
        <v>Række-, kæde-, dobbelthus (lodret adskillelse mellem enhederne)</v>
      </c>
      <c r="M2219" s="1" t="str">
        <f ca="1">INDEX(Anvendelseskode!C:C,MATCH($E2219,Anvendelseskode!$A:$A,0))</f>
        <v>Række-, kæde og dobbelthuse</v>
      </c>
      <c r="N2219" s="1" t="str">
        <f ca="1">INDEX(Anvendelseskode!D:D,MATCH($E2219,Anvendelseskode!$A:$A,0))</f>
        <v>Private husholdninger</v>
      </c>
      <c r="O2219" s="1" t="str">
        <f ca="1">IFERROR(INDEX(SBi!$2:$2,MATCH(G2219,SBi!$1:$1,1)),SBi!$K$2)</f>
        <v>1979-1998</v>
      </c>
      <c r="P2219" s="1">
        <f ca="1">IFERROR(INDEX(SBi!$C$3:$K$28,MATCH(E2219,SBi!$B$3:$B$28,0),MATCH(O2219,SBi!$C$2:$K$2,0)),0)</f>
        <v>96.8</v>
      </c>
      <c r="Q2219" s="19">
        <f t="shared" ca="1" si="450"/>
        <v>10.3576</v>
      </c>
      <c r="R2219" s="19" t="str">
        <f ca="1">IFERROR(INDEX(VpD!$2:$2,MATCH(G2219,VpD!$1:$1,1)),VpD!$I$2)</f>
        <v>1979-1998</v>
      </c>
      <c r="S2219" s="1">
        <f ca="1">IFERROR(INDEX(VpD!$C$3:$I$27,MATCH(E2219,VpD!$B$3:$B$27,0),MATCH(R2219,VpD!$C$2:$I$2,0)),0)</f>
        <v>74</v>
      </c>
      <c r="T2219" s="19">
        <f t="shared" ca="1" si="451"/>
        <v>7.9180000000000001</v>
      </c>
      <c r="U2219" s="14" t="str">
        <f t="shared" ca="1" si="452"/>
        <v xml:space="preserve">711941.64 </v>
      </c>
      <c r="V2219" s="14" t="str">
        <f t="shared" ca="1" si="453"/>
        <v>6171926.02</v>
      </c>
      <c r="W2219" s="14" t="str">
        <f t="shared" ca="1" si="454"/>
        <v>POINT(711941.64 6171926.02)</v>
      </c>
      <c r="X2219" s="14" t="str">
        <f>IFERROR(INDEX(BygningOmraade!B:B,MATCH(A2219,BygningOmraade!A:A,0)),"")</f>
        <v/>
      </c>
    </row>
    <row r="2220" spans="1:24" s="14" customFormat="1" x14ac:dyDescent="0.25">
      <c r="A2220" s="14">
        <f t="shared" si="442"/>
        <v>2220</v>
      </c>
      <c r="B2220" s="14" t="str">
        <f t="shared" ca="1" si="443"/>
        <v>84091900-619f-406a-80b7-9a64de79cfdb</v>
      </c>
      <c r="C2220" s="14" t="str">
        <f t="shared" ca="1" si="444"/>
        <v>0a3f507e-1d5f-32b8-e044-0003ba298018</v>
      </c>
      <c r="D2220" s="14">
        <f t="shared" ca="1" si="445"/>
        <v>995148</v>
      </c>
      <c r="E2220" s="1">
        <f t="shared" ca="1" si="446"/>
        <v>120</v>
      </c>
      <c r="F2220" s="1">
        <f t="shared" ca="1" si="447"/>
        <v>139</v>
      </c>
      <c r="G2220" s="1">
        <f t="shared" ca="1" si="448"/>
        <v>1989</v>
      </c>
      <c r="H2220" s="1" t="str">
        <f ca="1">IFERROR(INDEX(Varmeinstallation!B:B,MATCH(INDIRECT($A$1&amp;"L"&amp;A2220)*1,Varmeinstallation!A:A,0)),"Ingen varmeinstallationer")</f>
        <v>Centralvarme fra eget anlæg, et-kammer fyr</v>
      </c>
      <c r="I2220" s="1" t="str">
        <f ca="1">IFERROR(INDEX(Opvarmningsmiddel!B:B,MATCH(INDIRECT($A$1&amp;"M"&amp;A2220)*1,Opvarmningsmiddel!A:A,0)),"")</f>
        <v>Naturgas</v>
      </c>
      <c r="J2220" s="1">
        <f t="shared" ca="1" si="449"/>
        <v>0</v>
      </c>
      <c r="K2220" s="1" t="str">
        <f ca="1">IFERROR(INDEX(Relationstabel!$C$3:$K$10,MATCH(VALUE(INDIRECT($A$1&amp;"L"&amp;A2220)),Relationstabel!$A$3:$A$10,0),MATCH(IFERROR(VALUE(INDIRECT($A$1&amp;"M"&amp;A2220)),0),Relationstabel!$C$1:$K$1,0)),"Ingen varmeinstallationer")</f>
        <v>Naturgas</v>
      </c>
      <c r="L2220" s="1" t="str">
        <f ca="1">INDEX(Anvendelseskode!B:B,MATCH($E2220,Anvendelseskode!$A:$A,0))</f>
        <v>Fritliggende enfamilieshus (parcelhus)</v>
      </c>
      <c r="M2220" s="1" t="str">
        <f ca="1">INDEX(Anvendelseskode!C:C,MATCH($E2220,Anvendelseskode!$A:$A,0))</f>
        <v>Parcelhuse</v>
      </c>
      <c r="N2220" s="1" t="str">
        <f ca="1">INDEX(Anvendelseskode!D:D,MATCH($E2220,Anvendelseskode!$A:$A,0))</f>
        <v>Private husholdninger</v>
      </c>
      <c r="O2220" s="1" t="str">
        <f ca="1">IFERROR(INDEX(SBi!$2:$2,MATCH(G2220,SBi!$1:$1,1)),SBi!$K$2)</f>
        <v>1979-1998</v>
      </c>
      <c r="P2220" s="1">
        <f ca="1">IFERROR(INDEX(SBi!$C$3:$K$28,MATCH(E2220,SBi!$B$3:$B$28,0),MATCH(O2220,SBi!$C$2:$K$2,0)),0)</f>
        <v>105.4</v>
      </c>
      <c r="Q2220" s="19">
        <f t="shared" ca="1" si="450"/>
        <v>14.650600000000001</v>
      </c>
      <c r="R2220" s="19" t="str">
        <f ca="1">IFERROR(INDEX(VpD!$2:$2,MATCH(G2220,VpD!$1:$1,1)),VpD!$I$2)</f>
        <v>1979-1998</v>
      </c>
      <c r="S2220" s="1">
        <f ca="1">IFERROR(INDEX(VpD!$C$3:$I$27,MATCH(E2220,VpD!$B$3:$B$27,0),MATCH(R2220,VpD!$C$2:$I$2,0)),0)</f>
        <v>90</v>
      </c>
      <c r="T2220" s="19">
        <f t="shared" ca="1" si="451"/>
        <v>12.51</v>
      </c>
      <c r="U2220" s="14" t="str">
        <f t="shared" ca="1" si="452"/>
        <v xml:space="preserve">711888.66 </v>
      </c>
      <c r="V2220" s="14" t="str">
        <f t="shared" ca="1" si="453"/>
        <v>6170488.07</v>
      </c>
      <c r="W2220" s="14" t="str">
        <f t="shared" ca="1" si="454"/>
        <v>POINT(711888.66 6170488.07)</v>
      </c>
      <c r="X2220" s="14" t="str">
        <f>IFERROR(INDEX(BygningOmraade!B:B,MATCH(A2220,BygningOmraade!A:A,0)),"")</f>
        <v/>
      </c>
    </row>
    <row r="2221" spans="1:24" s="14" customFormat="1" x14ac:dyDescent="0.25">
      <c r="A2221" s="14">
        <f t="shared" si="442"/>
        <v>2221</v>
      </c>
      <c r="B2221" s="14" t="str">
        <f t="shared" ca="1" si="443"/>
        <v>840a6d1a-964e-464d-bc71-5f5106c7c9b9</v>
      </c>
      <c r="C2221" s="14" t="str">
        <f t="shared" ca="1" si="444"/>
        <v>0a3f507e-1f2d-32b8-e044-0003ba298018</v>
      </c>
      <c r="D2221" s="14">
        <f t="shared" ca="1" si="445"/>
        <v>993922</v>
      </c>
      <c r="E2221" s="1">
        <f t="shared" ca="1" si="446"/>
        <v>120</v>
      </c>
      <c r="F2221" s="1">
        <f t="shared" ca="1" si="447"/>
        <v>132</v>
      </c>
      <c r="G2221" s="1">
        <f t="shared" ca="1" si="448"/>
        <v>1968</v>
      </c>
      <c r="H2221" s="1" t="str">
        <f ca="1">IFERROR(INDEX(Varmeinstallation!B:B,MATCH(INDIRECT($A$1&amp;"L"&amp;A2221)*1,Varmeinstallation!A:A,0)),"Ingen varmeinstallationer")</f>
        <v>Fjernvarme/blokvarme (radiatorsystemer eller varmluftanlæg)</v>
      </c>
      <c r="I2221" s="1" t="str">
        <f ca="1">IFERROR(INDEX(Opvarmningsmiddel!B:B,MATCH(INDIRECT($A$1&amp;"M"&amp;A2221)*1,Opvarmningsmiddel!A:A,0)),"")</f>
        <v/>
      </c>
      <c r="J2221" s="1">
        <f t="shared" ca="1" si="449"/>
        <v>0</v>
      </c>
      <c r="K2221" s="1" t="str">
        <f ca="1">IFERROR(INDEX(Relationstabel!$C$3:$K$10,MATCH(VALUE(INDIRECT($A$1&amp;"L"&amp;A2221)),Relationstabel!$A$3:$A$10,0),MATCH(IFERROR(VALUE(INDIRECT($A$1&amp;"M"&amp;A2221)),0),Relationstabel!$C$1:$K$1,0)),"Ingen varmeinstallationer")</f>
        <v>Fjernvarme/ Blokvarme</v>
      </c>
      <c r="L2221" s="1" t="str">
        <f ca="1">INDEX(Anvendelseskode!B:B,MATCH($E2221,Anvendelseskode!$A:$A,0))</f>
        <v>Fritliggende enfamilieshus (parcelhus)</v>
      </c>
      <c r="M2221" s="1" t="str">
        <f ca="1">INDEX(Anvendelseskode!C:C,MATCH($E2221,Anvendelseskode!$A:$A,0))</f>
        <v>Parcelhuse</v>
      </c>
      <c r="N2221" s="1" t="str">
        <f ca="1">INDEX(Anvendelseskode!D:D,MATCH($E2221,Anvendelseskode!$A:$A,0))</f>
        <v>Private husholdninger</v>
      </c>
      <c r="O2221" s="1" t="str">
        <f ca="1">IFERROR(INDEX(SBi!$2:$2,MATCH(G2221,SBi!$1:$1,1)),SBi!$K$2)</f>
        <v>1961-1972</v>
      </c>
      <c r="P2221" s="1">
        <f ca="1">IFERROR(INDEX(SBi!$C$3:$K$28,MATCH(E2221,SBi!$B$3:$B$28,0),MATCH(O2221,SBi!$C$2:$K$2,0)),0)</f>
        <v>134.30000000000001</v>
      </c>
      <c r="Q2221" s="19">
        <f t="shared" ca="1" si="450"/>
        <v>17.727600000000002</v>
      </c>
      <c r="R2221" s="19" t="str">
        <f ca="1">IFERROR(INDEX(VpD!$2:$2,MATCH(G2221,VpD!$1:$1,1)),VpD!$I$2)</f>
        <v>1961-1972</v>
      </c>
      <c r="S2221" s="1">
        <f ca="1">IFERROR(INDEX(VpD!$C$3:$I$27,MATCH(E2221,VpD!$B$3:$B$27,0),MATCH(R2221,VpD!$C$2:$I$2,0)),0)</f>
        <v>143</v>
      </c>
      <c r="T2221" s="19">
        <f t="shared" ca="1" si="451"/>
        <v>18.876000000000001</v>
      </c>
      <c r="U2221" s="14" t="str">
        <f t="shared" ca="1" si="452"/>
        <v xml:space="preserve">711161.95 </v>
      </c>
      <c r="V2221" s="14" t="str">
        <f t="shared" ca="1" si="453"/>
        <v>6172262.16</v>
      </c>
      <c r="W2221" s="14" t="str">
        <f t="shared" ca="1" si="454"/>
        <v>POINT(711161.95 6172262.16)</v>
      </c>
      <c r="X2221" s="14" t="str">
        <f>IFERROR(INDEX(BygningOmraade!B:B,MATCH(A2221,BygningOmraade!A:A,0)),"")</f>
        <v/>
      </c>
    </row>
    <row r="2222" spans="1:24" s="14" customFormat="1" x14ac:dyDescent="0.25">
      <c r="A2222" s="14">
        <f t="shared" si="442"/>
        <v>2222</v>
      </c>
      <c r="B2222" s="14" t="str">
        <f t="shared" ca="1" si="443"/>
        <v>840e0da1-5938-41e5-8265-bf974ef276b1</v>
      </c>
      <c r="C2222" s="14" t="str">
        <f t="shared" ca="1" si="444"/>
        <v>0a3f507e-2225-32b8-e044-0003ba298018</v>
      </c>
      <c r="D2222" s="14">
        <f t="shared" ca="1" si="445"/>
        <v>995616</v>
      </c>
      <c r="E2222" s="1">
        <f t="shared" ca="1" si="446"/>
        <v>120</v>
      </c>
      <c r="F2222" s="1">
        <f t="shared" ca="1" si="447"/>
        <v>125</v>
      </c>
      <c r="G2222" s="1">
        <f t="shared" ca="1" si="448"/>
        <v>1969</v>
      </c>
      <c r="H2222" s="1" t="str">
        <f ca="1">IFERROR(INDEX(Varmeinstallation!B:B,MATCH(INDIRECT($A$1&amp;"L"&amp;A2222)*1,Varmeinstallation!A:A,0)),"Ingen varmeinstallationer")</f>
        <v>Centralvarme fra eget anlæg, et-kammer fyr</v>
      </c>
      <c r="I2222" s="1" t="str">
        <f ca="1">IFERROR(INDEX(Opvarmningsmiddel!B:B,MATCH(INDIRECT($A$1&amp;"M"&amp;A2222)*1,Opvarmningsmiddel!A:A,0)),"")</f>
        <v>Naturgas</v>
      </c>
      <c r="J2222" s="1">
        <f t="shared" ca="1" si="449"/>
        <v>5</v>
      </c>
      <c r="K2222" s="1" t="str">
        <f ca="1">IFERROR(INDEX(Relationstabel!$C$3:$K$10,MATCH(VALUE(INDIRECT($A$1&amp;"L"&amp;A2222)),Relationstabel!$A$3:$A$10,0),MATCH(IFERROR(VALUE(INDIRECT($A$1&amp;"M"&amp;A2222)),0),Relationstabel!$C$1:$K$1,0)),"Ingen varmeinstallationer")</f>
        <v>Naturgas</v>
      </c>
      <c r="L2222" s="1" t="str">
        <f ca="1">INDEX(Anvendelseskode!B:B,MATCH($E2222,Anvendelseskode!$A:$A,0))</f>
        <v>Fritliggende enfamilieshus (parcelhus)</v>
      </c>
      <c r="M2222" s="1" t="str">
        <f ca="1">INDEX(Anvendelseskode!C:C,MATCH($E2222,Anvendelseskode!$A:$A,0))</f>
        <v>Parcelhuse</v>
      </c>
      <c r="N2222" s="1" t="str">
        <f ca="1">INDEX(Anvendelseskode!D:D,MATCH($E2222,Anvendelseskode!$A:$A,0))</f>
        <v>Private husholdninger</v>
      </c>
      <c r="O2222" s="1" t="str">
        <f ca="1">IFERROR(INDEX(SBi!$2:$2,MATCH(G2222,SBi!$1:$1,1)),SBi!$K$2)</f>
        <v>1961-1972</v>
      </c>
      <c r="P2222" s="1">
        <f ca="1">IFERROR(INDEX(SBi!$C$3:$K$28,MATCH(E2222,SBi!$B$3:$B$28,0),MATCH(O2222,SBi!$C$2:$K$2,0)),0)</f>
        <v>134.30000000000001</v>
      </c>
      <c r="Q2222" s="19">
        <f t="shared" ca="1" si="450"/>
        <v>16.787500000000001</v>
      </c>
      <c r="R2222" s="19" t="str">
        <f ca="1">IFERROR(INDEX(VpD!$2:$2,MATCH(G2222,VpD!$1:$1,1)),VpD!$I$2)</f>
        <v>1961-1972</v>
      </c>
      <c r="S2222" s="1">
        <f ca="1">IFERROR(INDEX(VpD!$C$3:$I$27,MATCH(E2222,VpD!$B$3:$B$27,0),MATCH(R2222,VpD!$C$2:$I$2,0)),0)</f>
        <v>143</v>
      </c>
      <c r="T2222" s="19">
        <f t="shared" ca="1" si="451"/>
        <v>17.875</v>
      </c>
      <c r="U2222" s="14" t="str">
        <f t="shared" ca="1" si="452"/>
        <v xml:space="preserve">712406.46 </v>
      </c>
      <c r="V2222" s="14" t="str">
        <f t="shared" ca="1" si="453"/>
        <v>6169119.12</v>
      </c>
      <c r="W2222" s="14" t="str">
        <f t="shared" ca="1" si="454"/>
        <v>POINT(712406.46 6169119.12)</v>
      </c>
      <c r="X2222" s="14" t="str">
        <f>IFERROR(INDEX(BygningOmraade!B:B,MATCH(A2222,BygningOmraade!A:A,0)),"")</f>
        <v/>
      </c>
    </row>
    <row r="2223" spans="1:24" s="14" customFormat="1" x14ac:dyDescent="0.25">
      <c r="A2223" s="14">
        <f t="shared" si="442"/>
        <v>2223</v>
      </c>
      <c r="B2223" s="14" t="str">
        <f t="shared" ca="1" si="443"/>
        <v>840fa858-9447-4f7b-b1cd-adbd8cabf0fd</v>
      </c>
      <c r="C2223" s="14" t="str">
        <f t="shared" ca="1" si="444"/>
        <v>0a3f507e-1c5a-32b8-e044-0003ba298018</v>
      </c>
      <c r="D2223" s="14">
        <f t="shared" ca="1" si="445"/>
        <v>997648</v>
      </c>
      <c r="E2223" s="1">
        <f t="shared" ca="1" si="446"/>
        <v>120</v>
      </c>
      <c r="F2223" s="1">
        <f t="shared" ca="1" si="447"/>
        <v>145</v>
      </c>
      <c r="G2223" s="1">
        <f t="shared" ca="1" si="448"/>
        <v>2001</v>
      </c>
      <c r="H2223" s="1" t="str">
        <f ca="1">IFERROR(INDEX(Varmeinstallation!B:B,MATCH(INDIRECT($A$1&amp;"L"&amp;A2223)*1,Varmeinstallation!A:A,0)),"Ingen varmeinstallationer")</f>
        <v>Centralvarme fra eget anlæg, et-kammer fyr</v>
      </c>
      <c r="I2223" s="1" t="str">
        <f ca="1">IFERROR(INDEX(Opvarmningsmiddel!B:B,MATCH(INDIRECT($A$1&amp;"M"&amp;A2223)*1,Opvarmningsmiddel!A:A,0)),"")</f>
        <v>Naturgas</v>
      </c>
      <c r="J2223" s="1">
        <f t="shared" ca="1" si="449"/>
        <v>2</v>
      </c>
      <c r="K2223" s="1" t="str">
        <f ca="1">IFERROR(INDEX(Relationstabel!$C$3:$K$10,MATCH(VALUE(INDIRECT($A$1&amp;"L"&amp;A2223)),Relationstabel!$A$3:$A$10,0),MATCH(IFERROR(VALUE(INDIRECT($A$1&amp;"M"&amp;A2223)),0),Relationstabel!$C$1:$K$1,0)),"Ingen varmeinstallationer")</f>
        <v>Naturgas</v>
      </c>
      <c r="L2223" s="1" t="str">
        <f ca="1">INDEX(Anvendelseskode!B:B,MATCH($E2223,Anvendelseskode!$A:$A,0))</f>
        <v>Fritliggende enfamilieshus (parcelhus)</v>
      </c>
      <c r="M2223" s="1" t="str">
        <f ca="1">INDEX(Anvendelseskode!C:C,MATCH($E2223,Anvendelseskode!$A:$A,0))</f>
        <v>Parcelhuse</v>
      </c>
      <c r="N2223" s="1" t="str">
        <f ca="1">INDEX(Anvendelseskode!D:D,MATCH($E2223,Anvendelseskode!$A:$A,0))</f>
        <v>Private husholdninger</v>
      </c>
      <c r="O2223" s="1" t="str">
        <f ca="1">IFERROR(INDEX(SBi!$2:$2,MATCH(G2223,SBi!$1:$1,1)),SBi!$K$2)</f>
        <v>1999-2006</v>
      </c>
      <c r="P2223" s="1">
        <f ca="1">IFERROR(INDEX(SBi!$C$3:$K$28,MATCH(E2223,SBi!$B$3:$B$28,0),MATCH(O2223,SBi!$C$2:$K$2,0)),0)</f>
        <v>83.9</v>
      </c>
      <c r="Q2223" s="19">
        <f t="shared" ca="1" si="450"/>
        <v>12.1655</v>
      </c>
      <c r="R2223" s="19" t="str">
        <f ca="1">IFERROR(INDEX(VpD!$2:$2,MATCH(G2223,VpD!$1:$1,1)),VpD!$I$2)</f>
        <v>&gt;1998</v>
      </c>
      <c r="S2223" s="1">
        <f ca="1">IFERROR(INDEX(VpD!$C$3:$I$27,MATCH(E2223,VpD!$B$3:$B$27,0),MATCH(R2223,VpD!$C$2:$I$2,0)),0)</f>
        <v>72</v>
      </c>
      <c r="T2223" s="19">
        <f t="shared" ca="1" si="451"/>
        <v>10.44</v>
      </c>
      <c r="U2223" s="14" t="str">
        <f t="shared" ca="1" si="452"/>
        <v xml:space="preserve">714218.31 </v>
      </c>
      <c r="V2223" s="14" t="str">
        <f t="shared" ca="1" si="453"/>
        <v>6168708.66</v>
      </c>
      <c r="W2223" s="14" t="str">
        <f t="shared" ca="1" si="454"/>
        <v>POINT(714218.31 6168708.66)</v>
      </c>
      <c r="X2223" s="14" t="str">
        <f>IFERROR(INDEX(BygningOmraade!B:B,MATCH(A2223,BygningOmraade!A:A,0)),"")</f>
        <v/>
      </c>
    </row>
    <row r="2224" spans="1:24" s="14" customFormat="1" x14ac:dyDescent="0.25">
      <c r="A2224" s="14">
        <f t="shared" si="442"/>
        <v>2224</v>
      </c>
      <c r="B2224" s="14" t="str">
        <f t="shared" ca="1" si="443"/>
        <v>842b76d4-7428-475c-83da-767dd3ce650c</v>
      </c>
      <c r="C2224" s="14" t="str">
        <f t="shared" ca="1" si="444"/>
        <v>0a3f507e-23fb-32b8-e044-0003ba298018</v>
      </c>
      <c r="D2224" s="14">
        <f t="shared" ca="1" si="445"/>
        <v>994739</v>
      </c>
      <c r="E2224" s="1">
        <f t="shared" ca="1" si="446"/>
        <v>130</v>
      </c>
      <c r="F2224" s="1">
        <f t="shared" ca="1" si="447"/>
        <v>119</v>
      </c>
      <c r="G2224" s="1">
        <f t="shared" ca="1" si="448"/>
        <v>1993</v>
      </c>
      <c r="H2224" s="1" t="str">
        <f ca="1">IFERROR(INDEX(Varmeinstallation!B:B,MATCH(INDIRECT($A$1&amp;"L"&amp;A2224)*1,Varmeinstallation!A:A,0)),"Ingen varmeinstallationer")</f>
        <v>Fjernvarme/blokvarme (radiatorsystemer eller varmluftanlæg)</v>
      </c>
      <c r="I2224" s="1" t="str">
        <f ca="1">IFERROR(INDEX(Opvarmningsmiddel!B:B,MATCH(INDIRECT($A$1&amp;"M"&amp;A2224)*1,Opvarmningsmiddel!A:A,0)),"")</f>
        <v/>
      </c>
      <c r="J2224" s="1">
        <f t="shared" ca="1" si="449"/>
        <v>0</v>
      </c>
      <c r="K2224" s="1" t="str">
        <f ca="1">IFERROR(INDEX(Relationstabel!$C$3:$K$10,MATCH(VALUE(INDIRECT($A$1&amp;"L"&amp;A2224)),Relationstabel!$A$3:$A$10,0),MATCH(IFERROR(VALUE(INDIRECT($A$1&amp;"M"&amp;A2224)),0),Relationstabel!$C$1:$K$1,0)),"Ingen varmeinstallationer")</f>
        <v>Fjernvarme/ Blokvarme</v>
      </c>
      <c r="L2224" s="1" t="str">
        <f ca="1">INDEX(Anvendelseskode!B:B,MATCH($E2224,Anvendelseskode!$A:$A,0))</f>
        <v>Række-, kæde-, dobbelthus (lodret adskillelse mellem enhederne)</v>
      </c>
      <c r="M2224" s="1" t="str">
        <f ca="1">INDEX(Anvendelseskode!C:C,MATCH($E2224,Anvendelseskode!$A:$A,0))</f>
        <v>Række-, kæde og dobbelthuse</v>
      </c>
      <c r="N2224" s="1" t="str">
        <f ca="1">INDEX(Anvendelseskode!D:D,MATCH($E2224,Anvendelseskode!$A:$A,0))</f>
        <v>Private husholdninger</v>
      </c>
      <c r="O2224" s="1" t="str">
        <f ca="1">IFERROR(INDEX(SBi!$2:$2,MATCH(G2224,SBi!$1:$1,1)),SBi!$K$2)</f>
        <v>1979-1998</v>
      </c>
      <c r="P2224" s="1">
        <f ca="1">IFERROR(INDEX(SBi!$C$3:$K$28,MATCH(E2224,SBi!$B$3:$B$28,0),MATCH(O2224,SBi!$C$2:$K$2,0)),0)</f>
        <v>96.8</v>
      </c>
      <c r="Q2224" s="19">
        <f t="shared" ca="1" si="450"/>
        <v>11.5192</v>
      </c>
      <c r="R2224" s="19" t="str">
        <f ca="1">IFERROR(INDEX(VpD!$2:$2,MATCH(G2224,VpD!$1:$1,1)),VpD!$I$2)</f>
        <v>1979-1998</v>
      </c>
      <c r="S2224" s="1">
        <f ca="1">IFERROR(INDEX(VpD!$C$3:$I$27,MATCH(E2224,VpD!$B$3:$B$27,0),MATCH(R2224,VpD!$C$2:$I$2,0)),0)</f>
        <v>74</v>
      </c>
      <c r="T2224" s="19">
        <f t="shared" ca="1" si="451"/>
        <v>8.8059999999999992</v>
      </c>
      <c r="U2224" s="14" t="str">
        <f t="shared" ca="1" si="452"/>
        <v xml:space="preserve">711614.28 </v>
      </c>
      <c r="V2224" s="14" t="str">
        <f t="shared" ca="1" si="453"/>
        <v>6172553.66</v>
      </c>
      <c r="W2224" s="14" t="str">
        <f t="shared" ca="1" si="454"/>
        <v>POINT(711614.28 6172553.66)</v>
      </c>
      <c r="X2224" s="14" t="str">
        <f>IFERROR(INDEX(BygningOmraade!B:B,MATCH(A2224,BygningOmraade!A:A,0)),"")</f>
        <v/>
      </c>
    </row>
    <row r="2225" spans="1:24" s="14" customFormat="1" x14ac:dyDescent="0.25">
      <c r="A2225" s="14">
        <f t="shared" si="442"/>
        <v>2225</v>
      </c>
      <c r="B2225" s="14" t="str">
        <f t="shared" ca="1" si="443"/>
        <v>842f4e3e-2cea-483d-9249-88721ca7d5ad</v>
      </c>
      <c r="C2225" s="14" t="str">
        <f t="shared" ca="1" si="444"/>
        <v>0a3f507e-1a77-32b8-e044-0003ba298018</v>
      </c>
      <c r="D2225" s="14">
        <f t="shared" ca="1" si="445"/>
        <v>997159</v>
      </c>
      <c r="E2225" s="1">
        <f t="shared" ca="1" si="446"/>
        <v>120</v>
      </c>
      <c r="F2225" s="1">
        <f t="shared" ca="1" si="447"/>
        <v>157</v>
      </c>
      <c r="G2225" s="1">
        <f t="shared" ca="1" si="448"/>
        <v>1970</v>
      </c>
      <c r="H2225" s="1" t="str">
        <f ca="1">IFERROR(INDEX(Varmeinstallation!B:B,MATCH(INDIRECT($A$1&amp;"L"&amp;A2225)*1,Varmeinstallation!A:A,0)),"Ingen varmeinstallationer")</f>
        <v>Centralvarme fra eget anlæg, et-kammer fyr</v>
      </c>
      <c r="I2225" s="1" t="str">
        <f ca="1">IFERROR(INDEX(Opvarmningsmiddel!B:B,MATCH(INDIRECT($A$1&amp;"M"&amp;A2225)*1,Opvarmningsmiddel!A:A,0)),"")</f>
        <v>Naturgas</v>
      </c>
      <c r="J2225" s="1">
        <f t="shared" ca="1" si="449"/>
        <v>0</v>
      </c>
      <c r="K2225" s="1" t="str">
        <f ca="1">IFERROR(INDEX(Relationstabel!$C$3:$K$10,MATCH(VALUE(INDIRECT($A$1&amp;"L"&amp;A2225)),Relationstabel!$A$3:$A$10,0),MATCH(IFERROR(VALUE(INDIRECT($A$1&amp;"M"&amp;A2225)),0),Relationstabel!$C$1:$K$1,0)),"Ingen varmeinstallationer")</f>
        <v>Naturgas</v>
      </c>
      <c r="L2225" s="1" t="str">
        <f ca="1">INDEX(Anvendelseskode!B:B,MATCH($E2225,Anvendelseskode!$A:$A,0))</f>
        <v>Fritliggende enfamilieshus (parcelhus)</v>
      </c>
      <c r="M2225" s="1" t="str">
        <f ca="1">INDEX(Anvendelseskode!C:C,MATCH($E2225,Anvendelseskode!$A:$A,0))</f>
        <v>Parcelhuse</v>
      </c>
      <c r="N2225" s="1" t="str">
        <f ca="1">INDEX(Anvendelseskode!D:D,MATCH($E2225,Anvendelseskode!$A:$A,0))</f>
        <v>Private husholdninger</v>
      </c>
      <c r="O2225" s="1" t="str">
        <f ca="1">IFERROR(INDEX(SBi!$2:$2,MATCH(G2225,SBi!$1:$1,1)),SBi!$K$2)</f>
        <v>1961-1972</v>
      </c>
      <c r="P2225" s="1">
        <f ca="1">IFERROR(INDEX(SBi!$C$3:$K$28,MATCH(E2225,SBi!$B$3:$B$28,0),MATCH(O2225,SBi!$C$2:$K$2,0)),0)</f>
        <v>134.30000000000001</v>
      </c>
      <c r="Q2225" s="19">
        <f t="shared" ca="1" si="450"/>
        <v>21.085100000000001</v>
      </c>
      <c r="R2225" s="19" t="str">
        <f ca="1">IFERROR(INDEX(VpD!$2:$2,MATCH(G2225,VpD!$1:$1,1)),VpD!$I$2)</f>
        <v>1961-1972</v>
      </c>
      <c r="S2225" s="1">
        <f ca="1">IFERROR(INDEX(VpD!$C$3:$I$27,MATCH(E2225,VpD!$B$3:$B$27,0),MATCH(R2225,VpD!$C$2:$I$2,0)),0)</f>
        <v>143</v>
      </c>
      <c r="T2225" s="19">
        <f t="shared" ca="1" si="451"/>
        <v>22.451000000000001</v>
      </c>
      <c r="U2225" s="14" t="str">
        <f t="shared" ca="1" si="452"/>
        <v xml:space="preserve">713770.74 </v>
      </c>
      <c r="V2225" s="14" t="str">
        <f t="shared" ca="1" si="453"/>
        <v>6168902.89</v>
      </c>
      <c r="W2225" s="14" t="str">
        <f t="shared" ca="1" si="454"/>
        <v>POINT(713770.74 6168902.89)</v>
      </c>
      <c r="X2225" s="14" t="str">
        <f>IFERROR(INDEX(BygningOmraade!B:B,MATCH(A2225,BygningOmraade!A:A,0)),"")</f>
        <v/>
      </c>
    </row>
    <row r="2226" spans="1:24" s="14" customFormat="1" x14ac:dyDescent="0.25">
      <c r="A2226" s="14">
        <f t="shared" si="442"/>
        <v>2226</v>
      </c>
      <c r="B2226" s="14" t="str">
        <f t="shared" ca="1" si="443"/>
        <v>84310a3f-b05f-43d4-bc5d-9b229fc71f04</v>
      </c>
      <c r="C2226" s="14" t="str">
        <f t="shared" ca="1" si="444"/>
        <v>0a3f507e-1fec-32b8-e044-0003ba298018</v>
      </c>
      <c r="D2226" s="14">
        <f t="shared" ca="1" si="445"/>
        <v>994026</v>
      </c>
      <c r="E2226" s="1">
        <f t="shared" ca="1" si="446"/>
        <v>120</v>
      </c>
      <c r="F2226" s="1">
        <f t="shared" ca="1" si="447"/>
        <v>134</v>
      </c>
      <c r="G2226" s="1">
        <f t="shared" ca="1" si="448"/>
        <v>1972</v>
      </c>
      <c r="H2226" s="1" t="str">
        <f ca="1">IFERROR(INDEX(Varmeinstallation!B:B,MATCH(INDIRECT($A$1&amp;"L"&amp;A2226)*1,Varmeinstallation!A:A,0)),"Ingen varmeinstallationer")</f>
        <v>Centralvarme fra eget anlæg, et-kammer fyr</v>
      </c>
      <c r="I2226" s="1" t="str">
        <f ca="1">IFERROR(INDEX(Opvarmningsmiddel!B:B,MATCH(INDIRECT($A$1&amp;"M"&amp;A2226)*1,Opvarmningsmiddel!A:A,0)),"")</f>
        <v>Naturgas</v>
      </c>
      <c r="J2226" s="1">
        <f t="shared" ca="1" si="449"/>
        <v>0</v>
      </c>
      <c r="K2226" s="1" t="str">
        <f ca="1">IFERROR(INDEX(Relationstabel!$C$3:$K$10,MATCH(VALUE(INDIRECT($A$1&amp;"L"&amp;A2226)),Relationstabel!$A$3:$A$10,0),MATCH(IFERROR(VALUE(INDIRECT($A$1&amp;"M"&amp;A2226)),0),Relationstabel!$C$1:$K$1,0)),"Ingen varmeinstallationer")</f>
        <v>Naturgas</v>
      </c>
      <c r="L2226" s="1" t="str">
        <f ca="1">INDEX(Anvendelseskode!B:B,MATCH($E2226,Anvendelseskode!$A:$A,0))</f>
        <v>Fritliggende enfamilieshus (parcelhus)</v>
      </c>
      <c r="M2226" s="1" t="str">
        <f ca="1">INDEX(Anvendelseskode!C:C,MATCH($E2226,Anvendelseskode!$A:$A,0))</f>
        <v>Parcelhuse</v>
      </c>
      <c r="N2226" s="1" t="str">
        <f ca="1">INDEX(Anvendelseskode!D:D,MATCH($E2226,Anvendelseskode!$A:$A,0))</f>
        <v>Private husholdninger</v>
      </c>
      <c r="O2226" s="1" t="str">
        <f ca="1">IFERROR(INDEX(SBi!$2:$2,MATCH(G2226,SBi!$1:$1,1)),SBi!$K$2)</f>
        <v>1961-1972</v>
      </c>
      <c r="P2226" s="1">
        <f ca="1">IFERROR(INDEX(SBi!$C$3:$K$28,MATCH(E2226,SBi!$B$3:$B$28,0),MATCH(O2226,SBi!$C$2:$K$2,0)),0)</f>
        <v>134.30000000000001</v>
      </c>
      <c r="Q2226" s="19">
        <f t="shared" ca="1" si="450"/>
        <v>17.996200000000002</v>
      </c>
      <c r="R2226" s="19" t="str">
        <f ca="1">IFERROR(INDEX(VpD!$2:$2,MATCH(G2226,VpD!$1:$1,1)),VpD!$I$2)</f>
        <v>1961-1972</v>
      </c>
      <c r="S2226" s="1">
        <f ca="1">IFERROR(INDEX(VpD!$C$3:$I$27,MATCH(E2226,VpD!$B$3:$B$27,0),MATCH(R2226,VpD!$C$2:$I$2,0)),0)</f>
        <v>143</v>
      </c>
      <c r="T2226" s="19">
        <f t="shared" ca="1" si="451"/>
        <v>19.161999999999999</v>
      </c>
      <c r="U2226" s="14" t="str">
        <f t="shared" ca="1" si="452"/>
        <v xml:space="preserve">711082.87 </v>
      </c>
      <c r="V2226" s="14" t="str">
        <f t="shared" ca="1" si="453"/>
        <v>6171789.95</v>
      </c>
      <c r="W2226" s="14" t="str">
        <f t="shared" ca="1" si="454"/>
        <v>POINT(711082.87 6171789.95)</v>
      </c>
      <c r="X2226" s="14" t="str">
        <f>IFERROR(INDEX(BygningOmraade!B:B,MATCH(A2226,BygningOmraade!A:A,0)),"")</f>
        <v/>
      </c>
    </row>
    <row r="2227" spans="1:24" s="14" customFormat="1" x14ac:dyDescent="0.25">
      <c r="A2227" s="14">
        <f t="shared" si="442"/>
        <v>2227</v>
      </c>
      <c r="B2227" s="14" t="str">
        <f t="shared" ca="1" si="443"/>
        <v>84436829-5a1b-4fa9-ac62-721a152a87bd</v>
      </c>
      <c r="C2227" s="14" t="str">
        <f t="shared" ca="1" si="444"/>
        <v>0a3f507e-1d7a-32b8-e044-0003ba298018</v>
      </c>
      <c r="D2227" s="14">
        <f t="shared" ca="1" si="445"/>
        <v>2516401</v>
      </c>
      <c r="E2227" s="1">
        <f t="shared" ca="1" si="446"/>
        <v>120</v>
      </c>
      <c r="F2227" s="1">
        <f t="shared" ca="1" si="447"/>
        <v>126</v>
      </c>
      <c r="G2227" s="1">
        <f t="shared" ca="1" si="448"/>
        <v>1999</v>
      </c>
      <c r="H2227" s="1" t="str">
        <f ca="1">IFERROR(INDEX(Varmeinstallation!B:B,MATCH(INDIRECT($A$1&amp;"L"&amp;A2227)*1,Varmeinstallation!A:A,0)),"Ingen varmeinstallationer")</f>
        <v>Fjernvarme/blokvarme (radiatorsystemer eller varmluftanlæg)</v>
      </c>
      <c r="I2227" s="1" t="str">
        <f ca="1">IFERROR(INDEX(Opvarmningsmiddel!B:B,MATCH(INDIRECT($A$1&amp;"M"&amp;A2227)*1,Opvarmningsmiddel!A:A,0)),"")</f>
        <v/>
      </c>
      <c r="J2227" s="1">
        <f t="shared" ca="1" si="449"/>
        <v>0</v>
      </c>
      <c r="K2227" s="1" t="str">
        <f ca="1">IFERROR(INDEX(Relationstabel!$C$3:$K$10,MATCH(VALUE(INDIRECT($A$1&amp;"L"&amp;A2227)),Relationstabel!$A$3:$A$10,0),MATCH(IFERROR(VALUE(INDIRECT($A$1&amp;"M"&amp;A2227)),0),Relationstabel!$C$1:$K$1,0)),"Ingen varmeinstallationer")</f>
        <v>Fjernvarme/ Blokvarme</v>
      </c>
      <c r="L2227" s="1" t="str">
        <f ca="1">INDEX(Anvendelseskode!B:B,MATCH($E2227,Anvendelseskode!$A:$A,0))</f>
        <v>Fritliggende enfamilieshus (parcelhus)</v>
      </c>
      <c r="M2227" s="1" t="str">
        <f ca="1">INDEX(Anvendelseskode!C:C,MATCH($E2227,Anvendelseskode!$A:$A,0))</f>
        <v>Parcelhuse</v>
      </c>
      <c r="N2227" s="1" t="str">
        <f ca="1">INDEX(Anvendelseskode!D:D,MATCH($E2227,Anvendelseskode!$A:$A,0))</f>
        <v>Private husholdninger</v>
      </c>
      <c r="O2227" s="1" t="str">
        <f ca="1">IFERROR(INDEX(SBi!$2:$2,MATCH(G2227,SBi!$1:$1,1)),SBi!$K$2)</f>
        <v>1999-2006</v>
      </c>
      <c r="P2227" s="1">
        <f ca="1">IFERROR(INDEX(SBi!$C$3:$K$28,MATCH(E2227,SBi!$B$3:$B$28,0),MATCH(O2227,SBi!$C$2:$K$2,0)),0)</f>
        <v>83.9</v>
      </c>
      <c r="Q2227" s="19">
        <f t="shared" ca="1" si="450"/>
        <v>10.571400000000001</v>
      </c>
      <c r="R2227" s="19" t="str">
        <f ca="1">IFERROR(INDEX(VpD!$2:$2,MATCH(G2227,VpD!$1:$1,1)),VpD!$I$2)</f>
        <v>&gt;1998</v>
      </c>
      <c r="S2227" s="1">
        <f ca="1">IFERROR(INDEX(VpD!$C$3:$I$27,MATCH(E2227,VpD!$B$3:$B$27,0),MATCH(R2227,VpD!$C$2:$I$2,0)),0)</f>
        <v>72</v>
      </c>
      <c r="T2227" s="19">
        <f t="shared" ca="1" si="451"/>
        <v>9.0719999999999992</v>
      </c>
      <c r="U2227" s="14" t="str">
        <f t="shared" ca="1" si="452"/>
        <v xml:space="preserve">711605.64 </v>
      </c>
      <c r="V2227" s="14" t="str">
        <f t="shared" ca="1" si="453"/>
        <v>6172695.52</v>
      </c>
      <c r="W2227" s="14" t="str">
        <f t="shared" ca="1" si="454"/>
        <v>POINT(711605.64 6172695.52)</v>
      </c>
      <c r="X2227" s="14" t="str">
        <f>IFERROR(INDEX(BygningOmraade!B:B,MATCH(A2227,BygningOmraade!A:A,0)),"")</f>
        <v/>
      </c>
    </row>
    <row r="2228" spans="1:24" s="14" customFormat="1" x14ac:dyDescent="0.25">
      <c r="A2228" s="14">
        <f t="shared" si="442"/>
        <v>2228</v>
      </c>
      <c r="B2228" s="14" t="str">
        <f t="shared" ca="1" si="443"/>
        <v>84456d03-4bf2-4f06-a081-d7605d3e5f8e</v>
      </c>
      <c r="C2228" s="14" t="str">
        <f t="shared" ca="1" si="444"/>
        <v>0a3f507e-1d7f-32b8-e044-0003ba298018</v>
      </c>
      <c r="D2228" s="14">
        <f t="shared" ca="1" si="445"/>
        <v>995654</v>
      </c>
      <c r="E2228" s="1">
        <f t="shared" ca="1" si="446"/>
        <v>120</v>
      </c>
      <c r="F2228" s="1">
        <f t="shared" ca="1" si="447"/>
        <v>201</v>
      </c>
      <c r="G2228" s="1">
        <f t="shared" ca="1" si="448"/>
        <v>1965</v>
      </c>
      <c r="H2228" s="1" t="str">
        <f ca="1">IFERROR(INDEX(Varmeinstallation!B:B,MATCH(INDIRECT($A$1&amp;"L"&amp;A2228)*1,Varmeinstallation!A:A,0)),"Ingen varmeinstallationer")</f>
        <v>Centralvarme fra eget anlæg, et-kammer fyr</v>
      </c>
      <c r="I2228" s="1" t="str">
        <f ca="1">IFERROR(INDEX(Opvarmningsmiddel!B:B,MATCH(INDIRECT($A$1&amp;"M"&amp;A2228)*1,Opvarmningsmiddel!A:A,0)),"")</f>
        <v>Naturgas</v>
      </c>
      <c r="J2228" s="1">
        <f t="shared" ca="1" si="449"/>
        <v>0</v>
      </c>
      <c r="K2228" s="1" t="str">
        <f ca="1">IFERROR(INDEX(Relationstabel!$C$3:$K$10,MATCH(VALUE(INDIRECT($A$1&amp;"L"&amp;A2228)),Relationstabel!$A$3:$A$10,0),MATCH(IFERROR(VALUE(INDIRECT($A$1&amp;"M"&amp;A2228)),0),Relationstabel!$C$1:$K$1,0)),"Ingen varmeinstallationer")</f>
        <v>Naturgas</v>
      </c>
      <c r="L2228" s="1" t="str">
        <f ca="1">INDEX(Anvendelseskode!B:B,MATCH($E2228,Anvendelseskode!$A:$A,0))</f>
        <v>Fritliggende enfamilieshus (parcelhus)</v>
      </c>
      <c r="M2228" s="1" t="str">
        <f ca="1">INDEX(Anvendelseskode!C:C,MATCH($E2228,Anvendelseskode!$A:$A,0))</f>
        <v>Parcelhuse</v>
      </c>
      <c r="N2228" s="1" t="str">
        <f ca="1">INDEX(Anvendelseskode!D:D,MATCH($E2228,Anvendelseskode!$A:$A,0))</f>
        <v>Private husholdninger</v>
      </c>
      <c r="O2228" s="1" t="str">
        <f ca="1">IFERROR(INDEX(SBi!$2:$2,MATCH(G2228,SBi!$1:$1,1)),SBi!$K$2)</f>
        <v>1961-1972</v>
      </c>
      <c r="P2228" s="1">
        <f ca="1">IFERROR(INDEX(SBi!$C$3:$K$28,MATCH(E2228,SBi!$B$3:$B$28,0),MATCH(O2228,SBi!$C$2:$K$2,0)),0)</f>
        <v>134.30000000000001</v>
      </c>
      <c r="Q2228" s="19">
        <f t="shared" ca="1" si="450"/>
        <v>26.994300000000003</v>
      </c>
      <c r="R2228" s="19" t="str">
        <f ca="1">IFERROR(INDEX(VpD!$2:$2,MATCH(G2228,VpD!$1:$1,1)),VpD!$I$2)</f>
        <v>1961-1972</v>
      </c>
      <c r="S2228" s="1">
        <f ca="1">IFERROR(INDEX(VpD!$C$3:$I$27,MATCH(E2228,VpD!$B$3:$B$27,0),MATCH(R2228,VpD!$C$2:$I$2,0)),0)</f>
        <v>143</v>
      </c>
      <c r="T2228" s="19">
        <f t="shared" ca="1" si="451"/>
        <v>28.742999999999999</v>
      </c>
      <c r="U2228" s="14" t="str">
        <f t="shared" ca="1" si="452"/>
        <v xml:space="preserve">712336.84 </v>
      </c>
      <c r="V2228" s="14" t="str">
        <f t="shared" ca="1" si="453"/>
        <v>6169365.36</v>
      </c>
      <c r="W2228" s="14" t="str">
        <f t="shared" ca="1" si="454"/>
        <v>POINT(712336.84 6169365.36)</v>
      </c>
      <c r="X2228" s="14" t="str">
        <f>IFERROR(INDEX(BygningOmraade!B:B,MATCH(A2228,BygningOmraade!A:A,0)),"")</f>
        <v/>
      </c>
    </row>
    <row r="2229" spans="1:24" s="14" customFormat="1" x14ac:dyDescent="0.25">
      <c r="A2229" s="14">
        <f t="shared" si="442"/>
        <v>2229</v>
      </c>
      <c r="B2229" s="14" t="str">
        <f t="shared" ca="1" si="443"/>
        <v>8452b3c7-c5ba-4052-a3b8-ca5d7127e5ee</v>
      </c>
      <c r="C2229" s="14" t="str">
        <f t="shared" ca="1" si="444"/>
        <v>0a3f507e-1d21-32b8-e044-0003ba298018</v>
      </c>
      <c r="D2229" s="14">
        <f t="shared" ca="1" si="445"/>
        <v>993686</v>
      </c>
      <c r="E2229" s="1">
        <f t="shared" ca="1" si="446"/>
        <v>120</v>
      </c>
      <c r="F2229" s="1">
        <f t="shared" ca="1" si="447"/>
        <v>134</v>
      </c>
      <c r="G2229" s="1">
        <f t="shared" ca="1" si="448"/>
        <v>1969</v>
      </c>
      <c r="H2229" s="1" t="str">
        <f ca="1">IFERROR(INDEX(Varmeinstallation!B:B,MATCH(INDIRECT($A$1&amp;"L"&amp;A2229)*1,Varmeinstallation!A:A,0)),"Ingen varmeinstallationer")</f>
        <v>Centralvarme fra eget anlæg, et-kammer fyr</v>
      </c>
      <c r="I2229" s="1" t="str">
        <f ca="1">IFERROR(INDEX(Opvarmningsmiddel!B:B,MATCH(INDIRECT($A$1&amp;"M"&amp;A2229)*1,Opvarmningsmiddel!A:A,0)),"")</f>
        <v>Naturgas</v>
      </c>
      <c r="J2229" s="1">
        <f t="shared" ca="1" si="449"/>
        <v>0</v>
      </c>
      <c r="K2229" s="1" t="str">
        <f ca="1">IFERROR(INDEX(Relationstabel!$C$3:$K$10,MATCH(VALUE(INDIRECT($A$1&amp;"L"&amp;A2229)),Relationstabel!$A$3:$A$10,0),MATCH(IFERROR(VALUE(INDIRECT($A$1&amp;"M"&amp;A2229)),0),Relationstabel!$C$1:$K$1,0)),"Ingen varmeinstallationer")</f>
        <v>Naturgas</v>
      </c>
      <c r="L2229" s="1" t="str">
        <f ca="1">INDEX(Anvendelseskode!B:B,MATCH($E2229,Anvendelseskode!$A:$A,0))</f>
        <v>Fritliggende enfamilieshus (parcelhus)</v>
      </c>
      <c r="M2229" s="1" t="str">
        <f ca="1">INDEX(Anvendelseskode!C:C,MATCH($E2229,Anvendelseskode!$A:$A,0))</f>
        <v>Parcelhuse</v>
      </c>
      <c r="N2229" s="1" t="str">
        <f ca="1">INDEX(Anvendelseskode!D:D,MATCH($E2229,Anvendelseskode!$A:$A,0))</f>
        <v>Private husholdninger</v>
      </c>
      <c r="O2229" s="1" t="str">
        <f ca="1">IFERROR(INDEX(SBi!$2:$2,MATCH(G2229,SBi!$1:$1,1)),SBi!$K$2)</f>
        <v>1961-1972</v>
      </c>
      <c r="P2229" s="1">
        <f ca="1">IFERROR(INDEX(SBi!$C$3:$K$28,MATCH(E2229,SBi!$B$3:$B$28,0),MATCH(O2229,SBi!$C$2:$K$2,0)),0)</f>
        <v>134.30000000000001</v>
      </c>
      <c r="Q2229" s="19">
        <f t="shared" ca="1" si="450"/>
        <v>17.996200000000002</v>
      </c>
      <c r="R2229" s="19" t="str">
        <f ca="1">IFERROR(INDEX(VpD!$2:$2,MATCH(G2229,VpD!$1:$1,1)),VpD!$I$2)</f>
        <v>1961-1972</v>
      </c>
      <c r="S2229" s="1">
        <f ca="1">IFERROR(INDEX(VpD!$C$3:$I$27,MATCH(E2229,VpD!$B$3:$B$27,0),MATCH(R2229,VpD!$C$2:$I$2,0)),0)</f>
        <v>143</v>
      </c>
      <c r="T2229" s="19">
        <f t="shared" ca="1" si="451"/>
        <v>19.161999999999999</v>
      </c>
      <c r="U2229" s="14" t="str">
        <f t="shared" ca="1" si="452"/>
        <v xml:space="preserve">710919.31 </v>
      </c>
      <c r="V2229" s="14" t="str">
        <f t="shared" ca="1" si="453"/>
        <v>6172092.55</v>
      </c>
      <c r="W2229" s="14" t="str">
        <f t="shared" ca="1" si="454"/>
        <v>POINT(710919.31 6172092.55)</v>
      </c>
      <c r="X2229" s="14" t="str">
        <f>IFERROR(INDEX(BygningOmraade!B:B,MATCH(A2229,BygningOmraade!A:A,0)),"")</f>
        <v/>
      </c>
    </row>
    <row r="2230" spans="1:24" s="14" customFormat="1" x14ac:dyDescent="0.25">
      <c r="A2230" s="14">
        <f t="shared" si="442"/>
        <v>2230</v>
      </c>
      <c r="B2230" s="14" t="str">
        <f t="shared" ca="1" si="443"/>
        <v>84677b38-89b4-4385-a7ea-17bbd0a6c319</v>
      </c>
      <c r="C2230" s="14" t="str">
        <f t="shared" ca="1" si="444"/>
        <v>3cae7253-095c-0f90-e044-0003ba298018</v>
      </c>
      <c r="D2230" s="14">
        <f t="shared" ca="1" si="445"/>
        <v>2685039</v>
      </c>
      <c r="E2230" s="1">
        <f t="shared" ca="1" si="446"/>
        <v>130</v>
      </c>
      <c r="F2230" s="1">
        <f t="shared" ca="1" si="447"/>
        <v>125</v>
      </c>
      <c r="G2230" s="1">
        <f t="shared" ca="1" si="448"/>
        <v>2008</v>
      </c>
      <c r="H2230" s="1" t="str">
        <f ca="1">IFERROR(INDEX(Varmeinstallation!B:B,MATCH(INDIRECT($A$1&amp;"L"&amp;A2230)*1,Varmeinstallation!A:A,0)),"Ingen varmeinstallationer")</f>
        <v>Fjernvarme/blokvarme (radiatorsystemer eller varmluftanlæg)</v>
      </c>
      <c r="I2230" s="1" t="str">
        <f ca="1">IFERROR(INDEX(Opvarmningsmiddel!B:B,MATCH(INDIRECT($A$1&amp;"M"&amp;A2230)*1,Opvarmningsmiddel!A:A,0)),"")</f>
        <v/>
      </c>
      <c r="J2230" s="1">
        <f t="shared" ca="1" si="449"/>
        <v>90</v>
      </c>
      <c r="K2230" s="1" t="str">
        <f ca="1">IFERROR(INDEX(Relationstabel!$C$3:$K$10,MATCH(VALUE(INDIRECT($A$1&amp;"L"&amp;A2230)),Relationstabel!$A$3:$A$10,0),MATCH(IFERROR(VALUE(INDIRECT($A$1&amp;"M"&amp;A2230)),0),Relationstabel!$C$1:$K$1,0)),"Ingen varmeinstallationer")</f>
        <v>Fjernvarme/ Blokvarme</v>
      </c>
      <c r="L2230" s="1" t="str">
        <f ca="1">INDEX(Anvendelseskode!B:B,MATCH($E2230,Anvendelseskode!$A:$A,0))</f>
        <v>Række-, kæde-, dobbelthus (lodret adskillelse mellem enhederne)</v>
      </c>
      <c r="M2230" s="1" t="str">
        <f ca="1">INDEX(Anvendelseskode!C:C,MATCH($E2230,Anvendelseskode!$A:$A,0))</f>
        <v>Række-, kæde og dobbelthuse</v>
      </c>
      <c r="N2230" s="1" t="str">
        <f ca="1">INDEX(Anvendelseskode!D:D,MATCH($E2230,Anvendelseskode!$A:$A,0))</f>
        <v>Private husholdninger</v>
      </c>
      <c r="O2230" s="1" t="str">
        <f ca="1">IFERROR(INDEX(SBi!$2:$2,MATCH(G2230,SBi!$1:$1,1)),SBi!$K$2)</f>
        <v>Efter 2006</v>
      </c>
      <c r="P2230" s="1">
        <f ca="1">IFERROR(INDEX(SBi!$C$3:$K$28,MATCH(E2230,SBi!$B$3:$B$28,0),MATCH(O2230,SBi!$C$2:$K$2,0)),0)</f>
        <v>66.400000000000006</v>
      </c>
      <c r="Q2230" s="19">
        <f t="shared" ca="1" si="450"/>
        <v>8.3000000000000007</v>
      </c>
      <c r="R2230" s="19" t="str">
        <f ca="1">IFERROR(INDEX(VpD!$2:$2,MATCH(G2230,VpD!$1:$1,1)),VpD!$I$2)</f>
        <v>&gt;1998</v>
      </c>
      <c r="S2230" s="1">
        <f ca="1">IFERROR(INDEX(VpD!$C$3:$I$27,MATCH(E2230,VpD!$B$3:$B$27,0),MATCH(R2230,VpD!$C$2:$I$2,0)),0)</f>
        <v>65</v>
      </c>
      <c r="T2230" s="19">
        <f t="shared" ca="1" si="451"/>
        <v>8.125</v>
      </c>
      <c r="U2230" s="14" t="str">
        <f t="shared" ca="1" si="452"/>
        <v xml:space="preserve">711742.14 </v>
      </c>
      <c r="V2230" s="14" t="str">
        <f t="shared" ca="1" si="453"/>
        <v>6172685.78</v>
      </c>
      <c r="W2230" s="14" t="str">
        <f t="shared" ca="1" si="454"/>
        <v>POINT(711742.14 6172685.78)</v>
      </c>
      <c r="X2230" s="14" t="str">
        <f>IFERROR(INDEX(BygningOmraade!B:B,MATCH(A2230,BygningOmraade!A:A,0)),"")</f>
        <v/>
      </c>
    </row>
    <row r="2231" spans="1:24" s="14" customFormat="1" x14ac:dyDescent="0.25">
      <c r="A2231" s="14">
        <f t="shared" si="442"/>
        <v>2231</v>
      </c>
      <c r="B2231" s="14" t="str">
        <f t="shared" ca="1" si="443"/>
        <v>8474086f-e2bf-4e17-90ae-3c9886bbe8ea</v>
      </c>
      <c r="C2231" s="14" t="str">
        <f t="shared" ca="1" si="444"/>
        <v>0a3f507e-1869-32b8-e044-0003ba298018</v>
      </c>
      <c r="D2231" s="14">
        <f t="shared" ca="1" si="445"/>
        <v>996444</v>
      </c>
      <c r="E2231" s="1">
        <f t="shared" ca="1" si="446"/>
        <v>120</v>
      </c>
      <c r="F2231" s="1">
        <f t="shared" ca="1" si="447"/>
        <v>163</v>
      </c>
      <c r="G2231" s="1">
        <f t="shared" ca="1" si="448"/>
        <v>2006</v>
      </c>
      <c r="H2231" s="1" t="str">
        <f ca="1">IFERROR(INDEX(Varmeinstallation!B:B,MATCH(INDIRECT($A$1&amp;"L"&amp;A2231)*1,Varmeinstallation!A:A,0)),"Ingen varmeinstallationer")</f>
        <v>Centralvarme fra eget anlæg, et-kammer fyr</v>
      </c>
      <c r="I2231" s="1" t="str">
        <f ca="1">IFERROR(INDEX(Opvarmningsmiddel!B:B,MATCH(INDIRECT($A$1&amp;"M"&amp;A2231)*1,Opvarmningsmiddel!A:A,0)),"")</f>
        <v>Naturgas</v>
      </c>
      <c r="J2231" s="1">
        <f t="shared" ca="1" si="449"/>
        <v>90</v>
      </c>
      <c r="K2231" s="1" t="str">
        <f ca="1">IFERROR(INDEX(Relationstabel!$C$3:$K$10,MATCH(VALUE(INDIRECT($A$1&amp;"L"&amp;A2231)),Relationstabel!$A$3:$A$10,0),MATCH(IFERROR(VALUE(INDIRECT($A$1&amp;"M"&amp;A2231)),0),Relationstabel!$C$1:$K$1,0)),"Ingen varmeinstallationer")</f>
        <v>Naturgas</v>
      </c>
      <c r="L2231" s="1" t="str">
        <f ca="1">INDEX(Anvendelseskode!B:B,MATCH($E2231,Anvendelseskode!$A:$A,0))</f>
        <v>Fritliggende enfamilieshus (parcelhus)</v>
      </c>
      <c r="M2231" s="1" t="str">
        <f ca="1">INDEX(Anvendelseskode!C:C,MATCH($E2231,Anvendelseskode!$A:$A,0))</f>
        <v>Parcelhuse</v>
      </c>
      <c r="N2231" s="1" t="str">
        <f ca="1">INDEX(Anvendelseskode!D:D,MATCH($E2231,Anvendelseskode!$A:$A,0))</f>
        <v>Private husholdninger</v>
      </c>
      <c r="O2231" s="1" t="str">
        <f ca="1">IFERROR(INDEX(SBi!$2:$2,MATCH(G2231,SBi!$1:$1,1)),SBi!$K$2)</f>
        <v>1999-2006</v>
      </c>
      <c r="P2231" s="1">
        <f ca="1">IFERROR(INDEX(SBi!$C$3:$K$28,MATCH(E2231,SBi!$B$3:$B$28,0),MATCH(O2231,SBi!$C$2:$K$2,0)),0)</f>
        <v>83.9</v>
      </c>
      <c r="Q2231" s="19">
        <f t="shared" ca="1" si="450"/>
        <v>13.675700000000001</v>
      </c>
      <c r="R2231" s="19" t="str">
        <f ca="1">IFERROR(INDEX(VpD!$2:$2,MATCH(G2231,VpD!$1:$1,1)),VpD!$I$2)</f>
        <v>&gt;1998</v>
      </c>
      <c r="S2231" s="1">
        <f ca="1">IFERROR(INDEX(VpD!$C$3:$I$27,MATCH(E2231,VpD!$B$3:$B$27,0),MATCH(R2231,VpD!$C$2:$I$2,0)),0)</f>
        <v>72</v>
      </c>
      <c r="T2231" s="19">
        <f t="shared" ca="1" si="451"/>
        <v>11.736000000000001</v>
      </c>
      <c r="U2231" s="14" t="str">
        <f t="shared" ca="1" si="452"/>
        <v xml:space="preserve">713369.98 </v>
      </c>
      <c r="V2231" s="14" t="str">
        <f t="shared" ca="1" si="453"/>
        <v>6168495.86</v>
      </c>
      <c r="W2231" s="14" t="str">
        <f t="shared" ca="1" si="454"/>
        <v>POINT(713369.98 6168495.86)</v>
      </c>
      <c r="X2231" s="14" t="str">
        <f>IFERROR(INDEX(BygningOmraade!B:B,MATCH(A2231,BygningOmraade!A:A,0)),"")</f>
        <v/>
      </c>
    </row>
    <row r="2232" spans="1:24" s="14" customFormat="1" x14ac:dyDescent="0.25">
      <c r="A2232" s="14">
        <f t="shared" si="442"/>
        <v>2232</v>
      </c>
      <c r="B2232" s="14" t="str">
        <f t="shared" ca="1" si="443"/>
        <v>847aa1e9-cd36-4b58-84ef-bc04e50c11e5</v>
      </c>
      <c r="C2232" s="14" t="str">
        <f t="shared" ca="1" si="444"/>
        <v>0a3f507e-20e5-32b8-e044-0003ba298018</v>
      </c>
      <c r="D2232" s="14">
        <f t="shared" ca="1" si="445"/>
        <v>996169</v>
      </c>
      <c r="E2232" s="1">
        <f t="shared" ca="1" si="446"/>
        <v>120</v>
      </c>
      <c r="F2232" s="1">
        <f t="shared" ca="1" si="447"/>
        <v>157</v>
      </c>
      <c r="G2232" s="1">
        <f t="shared" ca="1" si="448"/>
        <v>1977</v>
      </c>
      <c r="H2232" s="1" t="str">
        <f ca="1">IFERROR(INDEX(Varmeinstallation!B:B,MATCH(INDIRECT($A$1&amp;"L"&amp;A2232)*1,Varmeinstallation!A:A,0)),"Ingen varmeinstallationer")</f>
        <v>Centralvarme fra eget anlæg, et-kammer fyr</v>
      </c>
      <c r="I2232" s="1" t="str">
        <f ca="1">IFERROR(INDEX(Opvarmningsmiddel!B:B,MATCH(INDIRECT($A$1&amp;"M"&amp;A2232)*1,Opvarmningsmiddel!A:A,0)),"")</f>
        <v>Flydende brændsel (olie, petroleum, flaskegas m.m.)</v>
      </c>
      <c r="J2232" s="1">
        <f t="shared" ca="1" si="449"/>
        <v>0</v>
      </c>
      <c r="K2232" s="1" t="str">
        <f ca="1">IFERROR(INDEX(Relationstabel!$C$3:$K$10,MATCH(VALUE(INDIRECT($A$1&amp;"L"&amp;A2232)),Relationstabel!$A$3:$A$10,0),MATCH(IFERROR(VALUE(INDIRECT($A$1&amp;"M"&amp;A2232)),0),Relationstabel!$C$1:$K$1,0)),"Ingen varmeinstallationer")</f>
        <v>Olie</v>
      </c>
      <c r="L2232" s="1" t="str">
        <f ca="1">INDEX(Anvendelseskode!B:B,MATCH($E2232,Anvendelseskode!$A:$A,0))</f>
        <v>Fritliggende enfamilieshus (parcelhus)</v>
      </c>
      <c r="M2232" s="1" t="str">
        <f ca="1">INDEX(Anvendelseskode!C:C,MATCH($E2232,Anvendelseskode!$A:$A,0))</f>
        <v>Parcelhuse</v>
      </c>
      <c r="N2232" s="1" t="str">
        <f ca="1">INDEX(Anvendelseskode!D:D,MATCH($E2232,Anvendelseskode!$A:$A,0))</f>
        <v>Private husholdninger</v>
      </c>
      <c r="O2232" s="1" t="str">
        <f ca="1">IFERROR(INDEX(SBi!$2:$2,MATCH(G2232,SBi!$1:$1,1)),SBi!$K$2)</f>
        <v>1973-1978</v>
      </c>
      <c r="P2232" s="1">
        <f ca="1">IFERROR(INDEX(SBi!$C$3:$K$28,MATCH(E2232,SBi!$B$3:$B$28,0),MATCH(O2232,SBi!$C$2:$K$2,0)),0)</f>
        <v>119.8</v>
      </c>
      <c r="Q2232" s="19">
        <f t="shared" ca="1" si="450"/>
        <v>18.808599999999998</v>
      </c>
      <c r="R2232" s="19" t="str">
        <f ca="1">IFERROR(INDEX(VpD!$2:$2,MATCH(G2232,VpD!$1:$1,1)),VpD!$I$2)</f>
        <v>1973-1978</v>
      </c>
      <c r="S2232" s="1">
        <f ca="1">IFERROR(INDEX(VpD!$C$3:$I$27,MATCH(E2232,VpD!$B$3:$B$27,0),MATCH(R2232,VpD!$C$2:$I$2,0)),0)</f>
        <v>117</v>
      </c>
      <c r="T2232" s="19">
        <f t="shared" ca="1" si="451"/>
        <v>18.369</v>
      </c>
      <c r="U2232" s="14" t="str">
        <f t="shared" ca="1" si="452"/>
        <v xml:space="preserve">713112.66 </v>
      </c>
      <c r="V2232" s="14" t="str">
        <f t="shared" ca="1" si="453"/>
        <v>6168376.68</v>
      </c>
      <c r="W2232" s="14" t="str">
        <f t="shared" ca="1" si="454"/>
        <v>POINT(713112.66 6168376.68)</v>
      </c>
      <c r="X2232" s="14" t="str">
        <f>IFERROR(INDEX(BygningOmraade!B:B,MATCH(A2232,BygningOmraade!A:A,0)),"")</f>
        <v/>
      </c>
    </row>
    <row r="2233" spans="1:24" s="14" customFormat="1" x14ac:dyDescent="0.25">
      <c r="A2233" s="14">
        <f t="shared" si="442"/>
        <v>2233</v>
      </c>
      <c r="B2233" s="14" t="str">
        <f t="shared" ca="1" si="443"/>
        <v>847d83b0-299c-4ce3-bcc7-e5fc9bd03f63</v>
      </c>
      <c r="C2233" s="14" t="str">
        <f t="shared" ca="1" si="444"/>
        <v>0a3f507e-1acb-32b8-e044-0003ba298018</v>
      </c>
      <c r="D2233" s="14">
        <f t="shared" ca="1" si="445"/>
        <v>997328</v>
      </c>
      <c r="E2233" s="1">
        <f t="shared" ca="1" si="446"/>
        <v>130</v>
      </c>
      <c r="F2233" s="1">
        <f t="shared" ca="1" si="447"/>
        <v>110</v>
      </c>
      <c r="G2233" s="1">
        <f t="shared" ca="1" si="448"/>
        <v>1966</v>
      </c>
      <c r="H2233" s="1" t="str">
        <f ca="1">IFERROR(INDEX(Varmeinstallation!B:B,MATCH(INDIRECT($A$1&amp;"L"&amp;A2233)*1,Varmeinstallation!A:A,0)),"Ingen varmeinstallationer")</f>
        <v>Fjernvarme/blokvarme (radiatorsystemer eller varmluftanlæg)</v>
      </c>
      <c r="I2233" s="1" t="str">
        <f ca="1">IFERROR(INDEX(Opvarmningsmiddel!B:B,MATCH(INDIRECT($A$1&amp;"M"&amp;A2233)*1,Opvarmningsmiddel!A:A,0)),"")</f>
        <v/>
      </c>
      <c r="J2233" s="1">
        <f t="shared" ca="1" si="449"/>
        <v>0</v>
      </c>
      <c r="K2233" s="1" t="str">
        <f ca="1">IFERROR(INDEX(Relationstabel!$C$3:$K$10,MATCH(VALUE(INDIRECT($A$1&amp;"L"&amp;A2233)),Relationstabel!$A$3:$A$10,0),MATCH(IFERROR(VALUE(INDIRECT($A$1&amp;"M"&amp;A2233)),0),Relationstabel!$C$1:$K$1,0)),"Ingen varmeinstallationer")</f>
        <v>Fjernvarme/ Blokvarme</v>
      </c>
      <c r="L2233" s="1" t="str">
        <f ca="1">INDEX(Anvendelseskode!B:B,MATCH($E2233,Anvendelseskode!$A:$A,0))</f>
        <v>Række-, kæde-, dobbelthus (lodret adskillelse mellem enhederne)</v>
      </c>
      <c r="M2233" s="1" t="str">
        <f ca="1">INDEX(Anvendelseskode!C:C,MATCH($E2233,Anvendelseskode!$A:$A,0))</f>
        <v>Række-, kæde og dobbelthuse</v>
      </c>
      <c r="N2233" s="1" t="str">
        <f ca="1">INDEX(Anvendelseskode!D:D,MATCH($E2233,Anvendelseskode!$A:$A,0))</f>
        <v>Private husholdninger</v>
      </c>
      <c r="O2233" s="1" t="str">
        <f ca="1">IFERROR(INDEX(SBi!$2:$2,MATCH(G2233,SBi!$1:$1,1)),SBi!$K$2)</f>
        <v>1961-1972</v>
      </c>
      <c r="P2233" s="1">
        <f ca="1">IFERROR(INDEX(SBi!$C$3:$K$28,MATCH(E2233,SBi!$B$3:$B$28,0),MATCH(O2233,SBi!$C$2:$K$2,0)),0)</f>
        <v>119.9</v>
      </c>
      <c r="Q2233" s="19">
        <f t="shared" ca="1" si="450"/>
        <v>13.189</v>
      </c>
      <c r="R2233" s="19" t="str">
        <f ca="1">IFERROR(INDEX(VpD!$2:$2,MATCH(G2233,VpD!$1:$1,1)),VpD!$I$2)</f>
        <v>1961-1972</v>
      </c>
      <c r="S2233" s="1">
        <f ca="1">IFERROR(INDEX(VpD!$C$3:$I$27,MATCH(E2233,VpD!$B$3:$B$27,0),MATCH(R2233,VpD!$C$2:$I$2,0)),0)</f>
        <v>120</v>
      </c>
      <c r="T2233" s="19">
        <f t="shared" ca="1" si="451"/>
        <v>13.2</v>
      </c>
      <c r="U2233" s="14" t="str">
        <f t="shared" ca="1" si="452"/>
        <v xml:space="preserve">713680.09 </v>
      </c>
      <c r="V2233" s="14" t="str">
        <f t="shared" ca="1" si="453"/>
        <v>6169299.33</v>
      </c>
      <c r="W2233" s="14" t="str">
        <f t="shared" ca="1" si="454"/>
        <v>POINT(713680.09 6169299.33)</v>
      </c>
      <c r="X2233" s="14" t="str">
        <f>IFERROR(INDEX(BygningOmraade!B:B,MATCH(A2233,BygningOmraade!A:A,0)),"")</f>
        <v/>
      </c>
    </row>
    <row r="2234" spans="1:24" s="14" customFormat="1" x14ac:dyDescent="0.25">
      <c r="A2234" s="14">
        <f t="shared" si="442"/>
        <v>2234</v>
      </c>
      <c r="B2234" s="14" t="str">
        <f t="shared" ca="1" si="443"/>
        <v>848617cb-6557-46a0-ad8a-db5976a7674e</v>
      </c>
      <c r="C2234" s="14" t="str">
        <f t="shared" ca="1" si="444"/>
        <v>0a3f507e-2489-32b8-e044-0003ba298018</v>
      </c>
      <c r="D2234" s="14">
        <f t="shared" ca="1" si="445"/>
        <v>995752</v>
      </c>
      <c r="E2234" s="1">
        <f t="shared" ca="1" si="446"/>
        <v>120</v>
      </c>
      <c r="F2234" s="1">
        <f t="shared" ca="1" si="447"/>
        <v>126</v>
      </c>
      <c r="G2234" s="1">
        <f t="shared" ca="1" si="448"/>
        <v>1967</v>
      </c>
      <c r="H2234" s="1" t="str">
        <f ca="1">IFERROR(INDEX(Varmeinstallation!B:B,MATCH(INDIRECT($A$1&amp;"L"&amp;A2234)*1,Varmeinstallation!A:A,0)),"Ingen varmeinstallationer")</f>
        <v>Centralvarme fra eget anlæg, et-kammer fyr</v>
      </c>
      <c r="I2234" s="1" t="str">
        <f ca="1">IFERROR(INDEX(Opvarmningsmiddel!B:B,MATCH(INDIRECT($A$1&amp;"M"&amp;A2234)*1,Opvarmningsmiddel!A:A,0)),"")</f>
        <v>Naturgas</v>
      </c>
      <c r="J2234" s="1">
        <f t="shared" ca="1" si="449"/>
        <v>5</v>
      </c>
      <c r="K2234" s="1" t="str">
        <f ca="1">IFERROR(INDEX(Relationstabel!$C$3:$K$10,MATCH(VALUE(INDIRECT($A$1&amp;"L"&amp;A2234)),Relationstabel!$A$3:$A$10,0),MATCH(IFERROR(VALUE(INDIRECT($A$1&amp;"M"&amp;A2234)),0),Relationstabel!$C$1:$K$1,0)),"Ingen varmeinstallationer")</f>
        <v>Naturgas</v>
      </c>
      <c r="L2234" s="1" t="str">
        <f ca="1">INDEX(Anvendelseskode!B:B,MATCH($E2234,Anvendelseskode!$A:$A,0))</f>
        <v>Fritliggende enfamilieshus (parcelhus)</v>
      </c>
      <c r="M2234" s="1" t="str">
        <f ca="1">INDEX(Anvendelseskode!C:C,MATCH($E2234,Anvendelseskode!$A:$A,0))</f>
        <v>Parcelhuse</v>
      </c>
      <c r="N2234" s="1" t="str">
        <f ca="1">INDEX(Anvendelseskode!D:D,MATCH($E2234,Anvendelseskode!$A:$A,0))</f>
        <v>Private husholdninger</v>
      </c>
      <c r="O2234" s="1" t="str">
        <f ca="1">IFERROR(INDEX(SBi!$2:$2,MATCH(G2234,SBi!$1:$1,1)),SBi!$K$2)</f>
        <v>1961-1972</v>
      </c>
      <c r="P2234" s="1">
        <f ca="1">IFERROR(INDEX(SBi!$C$3:$K$28,MATCH(E2234,SBi!$B$3:$B$28,0),MATCH(O2234,SBi!$C$2:$K$2,0)),0)</f>
        <v>134.30000000000001</v>
      </c>
      <c r="Q2234" s="19">
        <f t="shared" ca="1" si="450"/>
        <v>16.921800000000005</v>
      </c>
      <c r="R2234" s="19" t="str">
        <f ca="1">IFERROR(INDEX(VpD!$2:$2,MATCH(G2234,VpD!$1:$1,1)),VpD!$I$2)</f>
        <v>1961-1972</v>
      </c>
      <c r="S2234" s="1">
        <f ca="1">IFERROR(INDEX(VpD!$C$3:$I$27,MATCH(E2234,VpD!$B$3:$B$27,0),MATCH(R2234,VpD!$C$2:$I$2,0)),0)</f>
        <v>143</v>
      </c>
      <c r="T2234" s="19">
        <f t="shared" ca="1" si="451"/>
        <v>18.018000000000001</v>
      </c>
      <c r="U2234" s="14" t="str">
        <f t="shared" ca="1" si="452"/>
        <v xml:space="preserve">712170.41 </v>
      </c>
      <c r="V2234" s="14" t="str">
        <f t="shared" ca="1" si="453"/>
        <v>6169800.48</v>
      </c>
      <c r="W2234" s="14" t="str">
        <f t="shared" ca="1" si="454"/>
        <v>POINT(712170.41 6169800.48)</v>
      </c>
      <c r="X2234" s="14" t="str">
        <f>IFERROR(INDEX(BygningOmraade!B:B,MATCH(A2234,BygningOmraade!A:A,0)),"")</f>
        <v/>
      </c>
    </row>
    <row r="2235" spans="1:24" s="14" customFormat="1" x14ac:dyDescent="0.25">
      <c r="A2235" s="14">
        <f t="shared" si="442"/>
        <v>2235</v>
      </c>
      <c r="B2235" s="14" t="str">
        <f t="shared" ca="1" si="443"/>
        <v>849b9839-4aa5-4680-b0df-a3e5e31a68f6</v>
      </c>
      <c r="C2235" s="14" t="str">
        <f t="shared" ca="1" si="444"/>
        <v>4591b5f9-a6ba-0dd9-e044-0003ba298018</v>
      </c>
      <c r="D2235" s="14">
        <f t="shared" ca="1" si="445"/>
        <v>2691165</v>
      </c>
      <c r="E2235" s="1">
        <f t="shared" ca="1" si="446"/>
        <v>130</v>
      </c>
      <c r="F2235" s="1">
        <f t="shared" ca="1" si="447"/>
        <v>108</v>
      </c>
      <c r="G2235" s="1">
        <f t="shared" ca="1" si="448"/>
        <v>2008</v>
      </c>
      <c r="H2235" s="1" t="str">
        <f ca="1">IFERROR(INDEX(Varmeinstallation!B:B,MATCH(INDIRECT($A$1&amp;"L"&amp;A2235)*1,Varmeinstallation!A:A,0)),"Ingen varmeinstallationer")</f>
        <v>Centralvarme fra eget anlæg, et-kammer fyr</v>
      </c>
      <c r="I2235" s="1" t="str">
        <f ca="1">IFERROR(INDEX(Opvarmningsmiddel!B:B,MATCH(INDIRECT($A$1&amp;"M"&amp;A2235)*1,Opvarmningsmiddel!A:A,0)),"")</f>
        <v>Naturgas</v>
      </c>
      <c r="J2235" s="1">
        <f t="shared" ca="1" si="449"/>
        <v>90</v>
      </c>
      <c r="K2235" s="1" t="str">
        <f ca="1">IFERROR(INDEX(Relationstabel!$C$3:$K$10,MATCH(VALUE(INDIRECT($A$1&amp;"L"&amp;A2235)),Relationstabel!$A$3:$A$10,0),MATCH(IFERROR(VALUE(INDIRECT($A$1&amp;"M"&amp;A2235)),0),Relationstabel!$C$1:$K$1,0)),"Ingen varmeinstallationer")</f>
        <v>Naturgas</v>
      </c>
      <c r="L2235" s="1" t="str">
        <f ca="1">INDEX(Anvendelseskode!B:B,MATCH($E2235,Anvendelseskode!$A:$A,0))</f>
        <v>Række-, kæde-, dobbelthus (lodret adskillelse mellem enhederne)</v>
      </c>
      <c r="M2235" s="1" t="str">
        <f ca="1">INDEX(Anvendelseskode!C:C,MATCH($E2235,Anvendelseskode!$A:$A,0))</f>
        <v>Række-, kæde og dobbelthuse</v>
      </c>
      <c r="N2235" s="1" t="str">
        <f ca="1">INDEX(Anvendelseskode!D:D,MATCH($E2235,Anvendelseskode!$A:$A,0))</f>
        <v>Private husholdninger</v>
      </c>
      <c r="O2235" s="1" t="str">
        <f ca="1">IFERROR(INDEX(SBi!$2:$2,MATCH(G2235,SBi!$1:$1,1)),SBi!$K$2)</f>
        <v>Efter 2006</v>
      </c>
      <c r="P2235" s="1">
        <f ca="1">IFERROR(INDEX(SBi!$C$3:$K$28,MATCH(E2235,SBi!$B$3:$B$28,0),MATCH(O2235,SBi!$C$2:$K$2,0)),0)</f>
        <v>66.400000000000006</v>
      </c>
      <c r="Q2235" s="19">
        <f t="shared" ca="1" si="450"/>
        <v>7.1712000000000007</v>
      </c>
      <c r="R2235" s="19" t="str">
        <f ca="1">IFERROR(INDEX(VpD!$2:$2,MATCH(G2235,VpD!$1:$1,1)),VpD!$I$2)</f>
        <v>&gt;1998</v>
      </c>
      <c r="S2235" s="1">
        <f ca="1">IFERROR(INDEX(VpD!$C$3:$I$27,MATCH(E2235,VpD!$B$3:$B$27,0),MATCH(R2235,VpD!$C$2:$I$2,0)),0)</f>
        <v>65</v>
      </c>
      <c r="T2235" s="19">
        <f t="shared" ca="1" si="451"/>
        <v>7.02</v>
      </c>
      <c r="U2235" s="14" t="str">
        <f t="shared" ca="1" si="452"/>
        <v xml:space="preserve">712630.42 </v>
      </c>
      <c r="V2235" s="14" t="str">
        <f t="shared" ca="1" si="453"/>
        <v>6168858.71</v>
      </c>
      <c r="W2235" s="14" t="str">
        <f t="shared" ca="1" si="454"/>
        <v>POINT(712630.42 6168858.71)</v>
      </c>
      <c r="X2235" s="14" t="str">
        <f>IFERROR(INDEX(BygningOmraade!B:B,MATCH(A2235,BygningOmraade!A:A,0)),"")</f>
        <v/>
      </c>
    </row>
    <row r="2236" spans="1:24" s="14" customFormat="1" x14ac:dyDescent="0.25">
      <c r="A2236" s="14">
        <f t="shared" si="442"/>
        <v>2236</v>
      </c>
      <c r="B2236" s="14" t="str">
        <f t="shared" ca="1" si="443"/>
        <v>849dd618-bb95-4fb4-b1dc-a9e56fef00d0</v>
      </c>
      <c r="C2236" s="14" t="str">
        <f t="shared" ca="1" si="444"/>
        <v>0a3f507e-1a79-32b8-e044-0003ba298018</v>
      </c>
      <c r="D2236" s="14">
        <f t="shared" ca="1" si="445"/>
        <v>997608</v>
      </c>
      <c r="E2236" s="1">
        <f t="shared" ca="1" si="446"/>
        <v>120</v>
      </c>
      <c r="F2236" s="1">
        <f t="shared" ca="1" si="447"/>
        <v>191</v>
      </c>
      <c r="G2236" s="1">
        <f t="shared" ca="1" si="448"/>
        <v>1978</v>
      </c>
      <c r="H2236" s="1" t="str">
        <f ca="1">IFERROR(INDEX(Varmeinstallation!B:B,MATCH(INDIRECT($A$1&amp;"L"&amp;A2236)*1,Varmeinstallation!A:A,0)),"Ingen varmeinstallationer")</f>
        <v>Centralvarme fra eget anlæg, et-kammer fyr</v>
      </c>
      <c r="I2236" s="1" t="str">
        <f ca="1">IFERROR(INDEX(Opvarmningsmiddel!B:B,MATCH(INDIRECT($A$1&amp;"M"&amp;A2236)*1,Opvarmningsmiddel!A:A,0)),"")</f>
        <v>Naturgas</v>
      </c>
      <c r="J2236" s="1">
        <f t="shared" ca="1" si="449"/>
        <v>0</v>
      </c>
      <c r="K2236" s="1" t="str">
        <f ca="1">IFERROR(INDEX(Relationstabel!$C$3:$K$10,MATCH(VALUE(INDIRECT($A$1&amp;"L"&amp;A2236)),Relationstabel!$A$3:$A$10,0),MATCH(IFERROR(VALUE(INDIRECT($A$1&amp;"M"&amp;A2236)),0),Relationstabel!$C$1:$K$1,0)),"Ingen varmeinstallationer")</f>
        <v>Naturgas</v>
      </c>
      <c r="L2236" s="1" t="str">
        <f ca="1">INDEX(Anvendelseskode!B:B,MATCH($E2236,Anvendelseskode!$A:$A,0))</f>
        <v>Fritliggende enfamilieshus (parcelhus)</v>
      </c>
      <c r="M2236" s="1" t="str">
        <f ca="1">INDEX(Anvendelseskode!C:C,MATCH($E2236,Anvendelseskode!$A:$A,0))</f>
        <v>Parcelhuse</v>
      </c>
      <c r="N2236" s="1" t="str">
        <f ca="1">INDEX(Anvendelseskode!D:D,MATCH($E2236,Anvendelseskode!$A:$A,0))</f>
        <v>Private husholdninger</v>
      </c>
      <c r="O2236" s="1" t="str">
        <f ca="1">IFERROR(INDEX(SBi!$2:$2,MATCH(G2236,SBi!$1:$1,1)),SBi!$K$2)</f>
        <v>1973-1978</v>
      </c>
      <c r="P2236" s="1">
        <f ca="1">IFERROR(INDEX(SBi!$C$3:$K$28,MATCH(E2236,SBi!$B$3:$B$28,0),MATCH(O2236,SBi!$C$2:$K$2,0)),0)</f>
        <v>119.8</v>
      </c>
      <c r="Q2236" s="19">
        <f t="shared" ca="1" si="450"/>
        <v>22.881799999999998</v>
      </c>
      <c r="R2236" s="19" t="str">
        <f ca="1">IFERROR(INDEX(VpD!$2:$2,MATCH(G2236,VpD!$1:$1,1)),VpD!$I$2)</f>
        <v>1973-1978</v>
      </c>
      <c r="S2236" s="1">
        <f ca="1">IFERROR(INDEX(VpD!$C$3:$I$27,MATCH(E2236,VpD!$B$3:$B$27,0),MATCH(R2236,VpD!$C$2:$I$2,0)),0)</f>
        <v>117</v>
      </c>
      <c r="T2236" s="19">
        <f t="shared" ca="1" si="451"/>
        <v>22.347000000000001</v>
      </c>
      <c r="U2236" s="14" t="str">
        <f t="shared" ca="1" si="452"/>
        <v xml:space="preserve">713804.44 </v>
      </c>
      <c r="V2236" s="14" t="str">
        <f t="shared" ca="1" si="453"/>
        <v>6168899.67</v>
      </c>
      <c r="W2236" s="14" t="str">
        <f t="shared" ca="1" si="454"/>
        <v>POINT(713804.44 6168899.67)</v>
      </c>
      <c r="X2236" s="14" t="str">
        <f>IFERROR(INDEX(BygningOmraade!B:B,MATCH(A2236,BygningOmraade!A:A,0)),"")</f>
        <v/>
      </c>
    </row>
    <row r="2237" spans="1:24" s="14" customFormat="1" x14ac:dyDescent="0.25">
      <c r="A2237" s="14">
        <f t="shared" si="442"/>
        <v>2237</v>
      </c>
      <c r="B2237" s="14" t="str">
        <f t="shared" ca="1" si="443"/>
        <v>84a85ca6-8373-45d0-824f-e23bd61741b6</v>
      </c>
      <c r="C2237" s="14" t="str">
        <f t="shared" ca="1" si="444"/>
        <v>0a3f507e-1ebb-32b8-e044-0003ba298018</v>
      </c>
      <c r="D2237" s="14">
        <f t="shared" ca="1" si="445"/>
        <v>994449</v>
      </c>
      <c r="E2237" s="1">
        <f t="shared" ca="1" si="446"/>
        <v>120</v>
      </c>
      <c r="F2237" s="1">
        <f t="shared" ca="1" si="447"/>
        <v>143</v>
      </c>
      <c r="G2237" s="1">
        <f t="shared" ca="1" si="448"/>
        <v>1969</v>
      </c>
      <c r="H2237" s="1" t="str">
        <f ca="1">IFERROR(INDEX(Varmeinstallation!B:B,MATCH(INDIRECT($A$1&amp;"L"&amp;A2237)*1,Varmeinstallation!A:A,0)),"Ingen varmeinstallationer")</f>
        <v>Centralvarme fra eget anlæg, et-kammer fyr</v>
      </c>
      <c r="I2237" s="1" t="str">
        <f ca="1">IFERROR(INDEX(Opvarmningsmiddel!B:B,MATCH(INDIRECT($A$1&amp;"M"&amp;A2237)*1,Opvarmningsmiddel!A:A,0)),"")</f>
        <v>Naturgas</v>
      </c>
      <c r="J2237" s="1">
        <f t="shared" ca="1" si="449"/>
        <v>0</v>
      </c>
      <c r="K2237" s="1" t="str">
        <f ca="1">IFERROR(INDEX(Relationstabel!$C$3:$K$10,MATCH(VALUE(INDIRECT($A$1&amp;"L"&amp;A2237)),Relationstabel!$A$3:$A$10,0),MATCH(IFERROR(VALUE(INDIRECT($A$1&amp;"M"&amp;A2237)),0),Relationstabel!$C$1:$K$1,0)),"Ingen varmeinstallationer")</f>
        <v>Naturgas</v>
      </c>
      <c r="L2237" s="1" t="str">
        <f ca="1">INDEX(Anvendelseskode!B:B,MATCH($E2237,Anvendelseskode!$A:$A,0))</f>
        <v>Fritliggende enfamilieshus (parcelhus)</v>
      </c>
      <c r="M2237" s="1" t="str">
        <f ca="1">INDEX(Anvendelseskode!C:C,MATCH($E2237,Anvendelseskode!$A:$A,0))</f>
        <v>Parcelhuse</v>
      </c>
      <c r="N2237" s="1" t="str">
        <f ca="1">INDEX(Anvendelseskode!D:D,MATCH($E2237,Anvendelseskode!$A:$A,0))</f>
        <v>Private husholdninger</v>
      </c>
      <c r="O2237" s="1" t="str">
        <f ca="1">IFERROR(INDEX(SBi!$2:$2,MATCH(G2237,SBi!$1:$1,1)),SBi!$K$2)</f>
        <v>1961-1972</v>
      </c>
      <c r="P2237" s="1">
        <f ca="1">IFERROR(INDEX(SBi!$C$3:$K$28,MATCH(E2237,SBi!$B$3:$B$28,0),MATCH(O2237,SBi!$C$2:$K$2,0)),0)</f>
        <v>134.30000000000001</v>
      </c>
      <c r="Q2237" s="19">
        <f t="shared" ca="1" si="450"/>
        <v>19.204900000000002</v>
      </c>
      <c r="R2237" s="19" t="str">
        <f ca="1">IFERROR(INDEX(VpD!$2:$2,MATCH(G2237,VpD!$1:$1,1)),VpD!$I$2)</f>
        <v>1961-1972</v>
      </c>
      <c r="S2237" s="1">
        <f ca="1">IFERROR(INDEX(VpD!$C$3:$I$27,MATCH(E2237,VpD!$B$3:$B$27,0),MATCH(R2237,VpD!$C$2:$I$2,0)),0)</f>
        <v>143</v>
      </c>
      <c r="T2237" s="19">
        <f t="shared" ca="1" si="451"/>
        <v>20.449000000000002</v>
      </c>
      <c r="U2237" s="14" t="str">
        <f t="shared" ca="1" si="452"/>
        <v xml:space="preserve">711537.9 </v>
      </c>
      <c r="V2237" s="14" t="str">
        <f t="shared" ca="1" si="453"/>
        <v>6172229.9</v>
      </c>
      <c r="W2237" s="14" t="str">
        <f t="shared" ca="1" si="454"/>
        <v>POINT(711537.9 6172229.9)</v>
      </c>
      <c r="X2237" s="14" t="str">
        <f>IFERROR(INDEX(BygningOmraade!B:B,MATCH(A2237,BygningOmraade!A:A,0)),"")</f>
        <v/>
      </c>
    </row>
    <row r="2238" spans="1:24" s="14" customFormat="1" x14ac:dyDescent="0.25">
      <c r="A2238" s="14">
        <f t="shared" si="442"/>
        <v>2238</v>
      </c>
      <c r="B2238" s="14" t="str">
        <f t="shared" ca="1" si="443"/>
        <v>84b6d7cc-c4f5-44f9-9a4d-73e5dc8f2ebd</v>
      </c>
      <c r="C2238" s="14" t="str">
        <f t="shared" ca="1" si="444"/>
        <v>0a3f507e-2304-32b8-e044-0003ba298018</v>
      </c>
      <c r="D2238" s="14">
        <f t="shared" ca="1" si="445"/>
        <v>995375</v>
      </c>
      <c r="E2238" s="1">
        <f t="shared" ca="1" si="446"/>
        <v>130</v>
      </c>
      <c r="F2238" s="1">
        <f t="shared" ca="1" si="447"/>
        <v>107</v>
      </c>
      <c r="G2238" s="1">
        <f t="shared" ca="1" si="448"/>
        <v>1985</v>
      </c>
      <c r="H2238" s="1" t="str">
        <f ca="1">IFERROR(INDEX(Varmeinstallation!B:B,MATCH(INDIRECT($A$1&amp;"L"&amp;A2238)*1,Varmeinstallation!A:A,0)),"Ingen varmeinstallationer")</f>
        <v>Fjernvarme/blokvarme (radiatorsystemer eller varmluftanlæg)</v>
      </c>
      <c r="I2238" s="1" t="str">
        <f ca="1">IFERROR(INDEX(Opvarmningsmiddel!B:B,MATCH(INDIRECT($A$1&amp;"M"&amp;A2238)*1,Opvarmningsmiddel!A:A,0)),"")</f>
        <v/>
      </c>
      <c r="J2238" s="1">
        <f t="shared" ca="1" si="449"/>
        <v>0</v>
      </c>
      <c r="K2238" s="1" t="str">
        <f ca="1">IFERROR(INDEX(Relationstabel!$C$3:$K$10,MATCH(VALUE(INDIRECT($A$1&amp;"L"&amp;A2238)),Relationstabel!$A$3:$A$10,0),MATCH(IFERROR(VALUE(INDIRECT($A$1&amp;"M"&amp;A2238)),0),Relationstabel!$C$1:$K$1,0)),"Ingen varmeinstallationer")</f>
        <v>Fjernvarme/ Blokvarme</v>
      </c>
      <c r="L2238" s="1" t="str">
        <f ca="1">INDEX(Anvendelseskode!B:B,MATCH($E2238,Anvendelseskode!$A:$A,0))</f>
        <v>Række-, kæde-, dobbelthus (lodret adskillelse mellem enhederne)</v>
      </c>
      <c r="M2238" s="1" t="str">
        <f ca="1">INDEX(Anvendelseskode!C:C,MATCH($E2238,Anvendelseskode!$A:$A,0))</f>
        <v>Række-, kæde og dobbelthuse</v>
      </c>
      <c r="N2238" s="1" t="str">
        <f ca="1">INDEX(Anvendelseskode!D:D,MATCH($E2238,Anvendelseskode!$A:$A,0))</f>
        <v>Private husholdninger</v>
      </c>
      <c r="O2238" s="1" t="str">
        <f ca="1">IFERROR(INDEX(SBi!$2:$2,MATCH(G2238,SBi!$1:$1,1)),SBi!$K$2)</f>
        <v>1979-1998</v>
      </c>
      <c r="P2238" s="1">
        <f ca="1">IFERROR(INDEX(SBi!$C$3:$K$28,MATCH(E2238,SBi!$B$3:$B$28,0),MATCH(O2238,SBi!$C$2:$K$2,0)),0)</f>
        <v>96.8</v>
      </c>
      <c r="Q2238" s="19">
        <f t="shared" ca="1" si="450"/>
        <v>10.3576</v>
      </c>
      <c r="R2238" s="19" t="str">
        <f ca="1">IFERROR(INDEX(VpD!$2:$2,MATCH(G2238,VpD!$1:$1,1)),VpD!$I$2)</f>
        <v>1979-1998</v>
      </c>
      <c r="S2238" s="1">
        <f ca="1">IFERROR(INDEX(VpD!$C$3:$I$27,MATCH(E2238,VpD!$B$3:$B$27,0),MATCH(R2238,VpD!$C$2:$I$2,0)),0)</f>
        <v>74</v>
      </c>
      <c r="T2238" s="19">
        <f t="shared" ca="1" si="451"/>
        <v>7.9180000000000001</v>
      </c>
      <c r="U2238" s="14" t="str">
        <f t="shared" ca="1" si="452"/>
        <v xml:space="preserve">712004.27 </v>
      </c>
      <c r="V2238" s="14" t="str">
        <f t="shared" ca="1" si="453"/>
        <v>6172120.75</v>
      </c>
      <c r="W2238" s="14" t="str">
        <f t="shared" ca="1" si="454"/>
        <v>POINT(712004.27 6172120.75)</v>
      </c>
      <c r="X2238" s="14" t="str">
        <f>IFERROR(INDEX(BygningOmraade!B:B,MATCH(A2238,BygningOmraade!A:A,0)),"")</f>
        <v/>
      </c>
    </row>
    <row r="2239" spans="1:24" s="14" customFormat="1" x14ac:dyDescent="0.25">
      <c r="A2239" s="14">
        <f t="shared" si="442"/>
        <v>2239</v>
      </c>
      <c r="B2239" s="14" t="str">
        <f t="shared" ca="1" si="443"/>
        <v>84be0066-2c65-4444-9b34-9c2ba91315bc</v>
      </c>
      <c r="C2239" s="14" t="str">
        <f t="shared" ca="1" si="444"/>
        <v>0a3f507e-1fe0-32b8-e044-0003ba298018</v>
      </c>
      <c r="D2239" s="14">
        <f t="shared" ca="1" si="445"/>
        <v>993649</v>
      </c>
      <c r="E2239" s="1">
        <f t="shared" ca="1" si="446"/>
        <v>120</v>
      </c>
      <c r="F2239" s="1">
        <f t="shared" ca="1" si="447"/>
        <v>154</v>
      </c>
      <c r="G2239" s="1">
        <f t="shared" ca="1" si="448"/>
        <v>2004</v>
      </c>
      <c r="H2239" s="1" t="str">
        <f ca="1">IFERROR(INDEX(Varmeinstallation!B:B,MATCH(INDIRECT($A$1&amp;"L"&amp;A2239)*1,Varmeinstallation!A:A,0)),"Ingen varmeinstallationer")</f>
        <v>Centralvarme fra eget anlæg, et-kammer fyr</v>
      </c>
      <c r="I2239" s="1" t="str">
        <f ca="1">IFERROR(INDEX(Opvarmningsmiddel!B:B,MATCH(INDIRECT($A$1&amp;"M"&amp;A2239)*1,Opvarmningsmiddel!A:A,0)),"")</f>
        <v>Naturgas</v>
      </c>
      <c r="J2239" s="1">
        <f t="shared" ca="1" si="449"/>
        <v>2</v>
      </c>
      <c r="K2239" s="1" t="str">
        <f ca="1">IFERROR(INDEX(Relationstabel!$C$3:$K$10,MATCH(VALUE(INDIRECT($A$1&amp;"L"&amp;A2239)),Relationstabel!$A$3:$A$10,0),MATCH(IFERROR(VALUE(INDIRECT($A$1&amp;"M"&amp;A2239)),0),Relationstabel!$C$1:$K$1,0)),"Ingen varmeinstallationer")</f>
        <v>Naturgas</v>
      </c>
      <c r="L2239" s="1" t="str">
        <f ca="1">INDEX(Anvendelseskode!B:B,MATCH($E2239,Anvendelseskode!$A:$A,0))</f>
        <v>Fritliggende enfamilieshus (parcelhus)</v>
      </c>
      <c r="M2239" s="1" t="str">
        <f ca="1">INDEX(Anvendelseskode!C:C,MATCH($E2239,Anvendelseskode!$A:$A,0))</f>
        <v>Parcelhuse</v>
      </c>
      <c r="N2239" s="1" t="str">
        <f ca="1">INDEX(Anvendelseskode!D:D,MATCH($E2239,Anvendelseskode!$A:$A,0))</f>
        <v>Private husholdninger</v>
      </c>
      <c r="O2239" s="1" t="str">
        <f ca="1">IFERROR(INDEX(SBi!$2:$2,MATCH(G2239,SBi!$1:$1,1)),SBi!$K$2)</f>
        <v>1999-2006</v>
      </c>
      <c r="P2239" s="1">
        <f ca="1">IFERROR(INDEX(SBi!$C$3:$K$28,MATCH(E2239,SBi!$B$3:$B$28,0),MATCH(O2239,SBi!$C$2:$K$2,0)),0)</f>
        <v>83.9</v>
      </c>
      <c r="Q2239" s="19">
        <f t="shared" ca="1" si="450"/>
        <v>12.9206</v>
      </c>
      <c r="R2239" s="19" t="str">
        <f ca="1">IFERROR(INDEX(VpD!$2:$2,MATCH(G2239,VpD!$1:$1,1)),VpD!$I$2)</f>
        <v>&gt;1998</v>
      </c>
      <c r="S2239" s="1">
        <f ca="1">IFERROR(INDEX(VpD!$C$3:$I$27,MATCH(E2239,VpD!$B$3:$B$27,0),MATCH(R2239,VpD!$C$2:$I$2,0)),0)</f>
        <v>72</v>
      </c>
      <c r="T2239" s="19">
        <f t="shared" ca="1" si="451"/>
        <v>11.087999999999999</v>
      </c>
      <c r="U2239" s="14" t="str">
        <f t="shared" ca="1" si="452"/>
        <v xml:space="preserve">710978.78 </v>
      </c>
      <c r="V2239" s="14" t="str">
        <f t="shared" ca="1" si="453"/>
        <v>6171736.99</v>
      </c>
      <c r="W2239" s="14" t="str">
        <f t="shared" ca="1" si="454"/>
        <v>POINT(710978.78 6171736.99)</v>
      </c>
      <c r="X2239" s="14" t="str">
        <f>IFERROR(INDEX(BygningOmraade!B:B,MATCH(A2239,BygningOmraade!A:A,0)),"")</f>
        <v/>
      </c>
    </row>
    <row r="2240" spans="1:24" s="14" customFormat="1" x14ac:dyDescent="0.25">
      <c r="A2240" s="14">
        <f t="shared" si="442"/>
        <v>2240</v>
      </c>
      <c r="B2240" s="14" t="str">
        <f t="shared" ca="1" si="443"/>
        <v>84db8785-4107-49f6-9afc-e7f6f091ffc7</v>
      </c>
      <c r="C2240" s="14" t="str">
        <f t="shared" ca="1" si="444"/>
        <v>4591b5f9-a6e0-0dd9-e044-0003ba298018</v>
      </c>
      <c r="D2240" s="14">
        <f t="shared" ca="1" si="445"/>
        <v>2691218</v>
      </c>
      <c r="E2240" s="1">
        <f t="shared" ca="1" si="446"/>
        <v>130</v>
      </c>
      <c r="F2240" s="1">
        <f t="shared" ca="1" si="447"/>
        <v>108</v>
      </c>
      <c r="G2240" s="1">
        <f t="shared" ca="1" si="448"/>
        <v>2008</v>
      </c>
      <c r="H2240" s="1" t="str">
        <f ca="1">IFERROR(INDEX(Varmeinstallation!B:B,MATCH(INDIRECT($A$1&amp;"L"&amp;A2240)*1,Varmeinstallation!A:A,0)),"Ingen varmeinstallationer")</f>
        <v>Centralvarme fra eget anlæg, et-kammer fyr</v>
      </c>
      <c r="I2240" s="1" t="str">
        <f ca="1">IFERROR(INDEX(Opvarmningsmiddel!B:B,MATCH(INDIRECT($A$1&amp;"M"&amp;A2240)*1,Opvarmningsmiddel!A:A,0)),"")</f>
        <v>Naturgas</v>
      </c>
      <c r="J2240" s="1">
        <f t="shared" ca="1" si="449"/>
        <v>90</v>
      </c>
      <c r="K2240" s="1" t="str">
        <f ca="1">IFERROR(INDEX(Relationstabel!$C$3:$K$10,MATCH(VALUE(INDIRECT($A$1&amp;"L"&amp;A2240)),Relationstabel!$A$3:$A$10,0),MATCH(IFERROR(VALUE(INDIRECT($A$1&amp;"M"&amp;A2240)),0),Relationstabel!$C$1:$K$1,0)),"Ingen varmeinstallationer")</f>
        <v>Naturgas</v>
      </c>
      <c r="L2240" s="1" t="str">
        <f ca="1">INDEX(Anvendelseskode!B:B,MATCH($E2240,Anvendelseskode!$A:$A,0))</f>
        <v>Række-, kæde-, dobbelthus (lodret adskillelse mellem enhederne)</v>
      </c>
      <c r="M2240" s="1" t="str">
        <f ca="1">INDEX(Anvendelseskode!C:C,MATCH($E2240,Anvendelseskode!$A:$A,0))</f>
        <v>Række-, kæde og dobbelthuse</v>
      </c>
      <c r="N2240" s="1" t="str">
        <f ca="1">INDEX(Anvendelseskode!D:D,MATCH($E2240,Anvendelseskode!$A:$A,0))</f>
        <v>Private husholdninger</v>
      </c>
      <c r="O2240" s="1" t="str">
        <f ca="1">IFERROR(INDEX(SBi!$2:$2,MATCH(G2240,SBi!$1:$1,1)),SBi!$K$2)</f>
        <v>Efter 2006</v>
      </c>
      <c r="P2240" s="1">
        <f ca="1">IFERROR(INDEX(SBi!$C$3:$K$28,MATCH(E2240,SBi!$B$3:$B$28,0),MATCH(O2240,SBi!$C$2:$K$2,0)),0)</f>
        <v>66.400000000000006</v>
      </c>
      <c r="Q2240" s="19">
        <f t="shared" ca="1" si="450"/>
        <v>7.1712000000000007</v>
      </c>
      <c r="R2240" s="19" t="str">
        <f ca="1">IFERROR(INDEX(VpD!$2:$2,MATCH(G2240,VpD!$1:$1,1)),VpD!$I$2)</f>
        <v>&gt;1998</v>
      </c>
      <c r="S2240" s="1">
        <f ca="1">IFERROR(INDEX(VpD!$C$3:$I$27,MATCH(E2240,VpD!$B$3:$B$27,0),MATCH(R2240,VpD!$C$2:$I$2,0)),0)</f>
        <v>65</v>
      </c>
      <c r="T2240" s="19">
        <f t="shared" ca="1" si="451"/>
        <v>7.02</v>
      </c>
      <c r="U2240" s="14" t="str">
        <f t="shared" ca="1" si="452"/>
        <v xml:space="preserve">712551.1 </v>
      </c>
      <c r="V2240" s="14" t="str">
        <f t="shared" ca="1" si="453"/>
        <v>6168861.83</v>
      </c>
      <c r="W2240" s="14" t="str">
        <f t="shared" ca="1" si="454"/>
        <v>POINT(712551.1 6168861.83)</v>
      </c>
      <c r="X2240" s="14" t="str">
        <f>IFERROR(INDEX(BygningOmraade!B:B,MATCH(A2240,BygningOmraade!A:A,0)),"")</f>
        <v/>
      </c>
    </row>
    <row r="2241" spans="1:24" s="14" customFormat="1" x14ac:dyDescent="0.25">
      <c r="A2241" s="14">
        <f t="shared" si="442"/>
        <v>2241</v>
      </c>
      <c r="B2241" s="14" t="str">
        <f t="shared" ca="1" si="443"/>
        <v>84f0e715-6393-4085-a661-335cb779bfbb</v>
      </c>
      <c r="C2241" s="14" t="str">
        <f t="shared" ca="1" si="444"/>
        <v>0a3f507e-1a24-32b8-e044-0003ba298018</v>
      </c>
      <c r="D2241" s="14">
        <f t="shared" ca="1" si="445"/>
        <v>997443</v>
      </c>
      <c r="E2241" s="1">
        <f t="shared" ca="1" si="446"/>
        <v>120</v>
      </c>
      <c r="F2241" s="1">
        <f t="shared" ca="1" si="447"/>
        <v>138</v>
      </c>
      <c r="G2241" s="1">
        <f t="shared" ca="1" si="448"/>
        <v>1999</v>
      </c>
      <c r="H2241" s="1" t="str">
        <f ca="1">IFERROR(INDEX(Varmeinstallation!B:B,MATCH(INDIRECT($A$1&amp;"L"&amp;A2241)*1,Varmeinstallation!A:A,0)),"Ingen varmeinstallationer")</f>
        <v>Centralvarme fra eget anlæg, et-kammer fyr</v>
      </c>
      <c r="I2241" s="1" t="str">
        <f ca="1">IFERROR(INDEX(Opvarmningsmiddel!B:B,MATCH(INDIRECT($A$1&amp;"M"&amp;A2241)*1,Opvarmningsmiddel!A:A,0)),"")</f>
        <v>Naturgas</v>
      </c>
      <c r="J2241" s="1">
        <f t="shared" ca="1" si="449"/>
        <v>0</v>
      </c>
      <c r="K2241" s="1" t="str">
        <f ca="1">IFERROR(INDEX(Relationstabel!$C$3:$K$10,MATCH(VALUE(INDIRECT($A$1&amp;"L"&amp;A2241)),Relationstabel!$A$3:$A$10,0),MATCH(IFERROR(VALUE(INDIRECT($A$1&amp;"M"&amp;A2241)),0),Relationstabel!$C$1:$K$1,0)),"Ingen varmeinstallationer")</f>
        <v>Naturgas</v>
      </c>
      <c r="L2241" s="1" t="str">
        <f ca="1">INDEX(Anvendelseskode!B:B,MATCH($E2241,Anvendelseskode!$A:$A,0))</f>
        <v>Fritliggende enfamilieshus (parcelhus)</v>
      </c>
      <c r="M2241" s="1" t="str">
        <f ca="1">INDEX(Anvendelseskode!C:C,MATCH($E2241,Anvendelseskode!$A:$A,0))</f>
        <v>Parcelhuse</v>
      </c>
      <c r="N2241" s="1" t="str">
        <f ca="1">INDEX(Anvendelseskode!D:D,MATCH($E2241,Anvendelseskode!$A:$A,0))</f>
        <v>Private husholdninger</v>
      </c>
      <c r="O2241" s="1" t="str">
        <f ca="1">IFERROR(INDEX(SBi!$2:$2,MATCH(G2241,SBi!$1:$1,1)),SBi!$K$2)</f>
        <v>1999-2006</v>
      </c>
      <c r="P2241" s="1">
        <f ca="1">IFERROR(INDEX(SBi!$C$3:$K$28,MATCH(E2241,SBi!$B$3:$B$28,0),MATCH(O2241,SBi!$C$2:$K$2,0)),0)</f>
        <v>83.9</v>
      </c>
      <c r="Q2241" s="19">
        <f t="shared" ca="1" si="450"/>
        <v>11.578200000000001</v>
      </c>
      <c r="R2241" s="19" t="str">
        <f ca="1">IFERROR(INDEX(VpD!$2:$2,MATCH(G2241,VpD!$1:$1,1)),VpD!$I$2)</f>
        <v>&gt;1998</v>
      </c>
      <c r="S2241" s="1">
        <f ca="1">IFERROR(INDEX(VpD!$C$3:$I$27,MATCH(E2241,VpD!$B$3:$B$27,0),MATCH(R2241,VpD!$C$2:$I$2,0)),0)</f>
        <v>72</v>
      </c>
      <c r="T2241" s="19">
        <f t="shared" ca="1" si="451"/>
        <v>9.9359999999999999</v>
      </c>
      <c r="U2241" s="14" t="str">
        <f t="shared" ca="1" si="452"/>
        <v xml:space="preserve">713975.97 </v>
      </c>
      <c r="V2241" s="14" t="str">
        <f t="shared" ca="1" si="453"/>
        <v>6169147.42</v>
      </c>
      <c r="W2241" s="14" t="str">
        <f t="shared" ca="1" si="454"/>
        <v>POINT(713975.97 6169147.42)</v>
      </c>
      <c r="X2241" s="14" t="str">
        <f>IFERROR(INDEX(BygningOmraade!B:B,MATCH(A2241,BygningOmraade!A:A,0)),"")</f>
        <v/>
      </c>
    </row>
    <row r="2242" spans="1:24" s="14" customFormat="1" x14ac:dyDescent="0.25">
      <c r="A2242" s="14">
        <f t="shared" si="442"/>
        <v>2242</v>
      </c>
      <c r="B2242" s="14" t="str">
        <f t="shared" ca="1" si="443"/>
        <v>84fb6281-3a4d-4795-a8ac-60cd4f007970</v>
      </c>
      <c r="C2242" s="14" t="str">
        <f t="shared" ca="1" si="444"/>
        <v>0a3f507e-1b0c-32b8-e044-0003ba298018</v>
      </c>
      <c r="D2242" s="14">
        <f t="shared" ca="1" si="445"/>
        <v>996178</v>
      </c>
      <c r="E2242" s="1">
        <f t="shared" ca="1" si="446"/>
        <v>120</v>
      </c>
      <c r="F2242" s="1">
        <f t="shared" ca="1" si="447"/>
        <v>107</v>
      </c>
      <c r="G2242" s="1">
        <f t="shared" ca="1" si="448"/>
        <v>1987</v>
      </c>
      <c r="H2242" s="1" t="str">
        <f ca="1">IFERROR(INDEX(Varmeinstallation!B:B,MATCH(INDIRECT($A$1&amp;"L"&amp;A2242)*1,Varmeinstallation!A:A,0)),"Ingen varmeinstallationer")</f>
        <v>Centralvarme fra eget anlæg, et-kammer fyr</v>
      </c>
      <c r="I2242" s="1" t="str">
        <f ca="1">IFERROR(INDEX(Opvarmningsmiddel!B:B,MATCH(INDIRECT($A$1&amp;"M"&amp;A2242)*1,Opvarmningsmiddel!A:A,0)),"")</f>
        <v>Naturgas</v>
      </c>
      <c r="J2242" s="1">
        <f t="shared" ca="1" si="449"/>
        <v>2</v>
      </c>
      <c r="K2242" s="1" t="str">
        <f ca="1">IFERROR(INDEX(Relationstabel!$C$3:$K$10,MATCH(VALUE(INDIRECT($A$1&amp;"L"&amp;A2242)),Relationstabel!$A$3:$A$10,0),MATCH(IFERROR(VALUE(INDIRECT($A$1&amp;"M"&amp;A2242)),0),Relationstabel!$C$1:$K$1,0)),"Ingen varmeinstallationer")</f>
        <v>Naturgas</v>
      </c>
      <c r="L2242" s="1" t="str">
        <f ca="1">INDEX(Anvendelseskode!B:B,MATCH($E2242,Anvendelseskode!$A:$A,0))</f>
        <v>Fritliggende enfamilieshus (parcelhus)</v>
      </c>
      <c r="M2242" s="1" t="str">
        <f ca="1">INDEX(Anvendelseskode!C:C,MATCH($E2242,Anvendelseskode!$A:$A,0))</f>
        <v>Parcelhuse</v>
      </c>
      <c r="N2242" s="1" t="str">
        <f ca="1">INDEX(Anvendelseskode!D:D,MATCH($E2242,Anvendelseskode!$A:$A,0))</f>
        <v>Private husholdninger</v>
      </c>
      <c r="O2242" s="1" t="str">
        <f ca="1">IFERROR(INDEX(SBi!$2:$2,MATCH(G2242,SBi!$1:$1,1)),SBi!$K$2)</f>
        <v>1979-1998</v>
      </c>
      <c r="P2242" s="1">
        <f ca="1">IFERROR(INDEX(SBi!$C$3:$K$28,MATCH(E2242,SBi!$B$3:$B$28,0),MATCH(O2242,SBi!$C$2:$K$2,0)),0)</f>
        <v>105.4</v>
      </c>
      <c r="Q2242" s="19">
        <f t="shared" ca="1" si="450"/>
        <v>11.277800000000001</v>
      </c>
      <c r="R2242" s="19" t="str">
        <f ca="1">IFERROR(INDEX(VpD!$2:$2,MATCH(G2242,VpD!$1:$1,1)),VpD!$I$2)</f>
        <v>1979-1998</v>
      </c>
      <c r="S2242" s="1">
        <f ca="1">IFERROR(INDEX(VpD!$C$3:$I$27,MATCH(E2242,VpD!$B$3:$B$27,0),MATCH(R2242,VpD!$C$2:$I$2,0)),0)</f>
        <v>90</v>
      </c>
      <c r="T2242" s="19">
        <f t="shared" ca="1" si="451"/>
        <v>9.6300000000000008</v>
      </c>
      <c r="U2242" s="14" t="str">
        <f t="shared" ca="1" si="452"/>
        <v xml:space="preserve">713084.53 </v>
      </c>
      <c r="V2242" s="14" t="str">
        <f t="shared" ca="1" si="453"/>
        <v>6169073.65</v>
      </c>
      <c r="W2242" s="14" t="str">
        <f t="shared" ca="1" si="454"/>
        <v>POINT(713084.53 6169073.65)</v>
      </c>
      <c r="X2242" s="14" t="str">
        <f>IFERROR(INDEX(BygningOmraade!B:B,MATCH(A2242,BygningOmraade!A:A,0)),"")</f>
        <v/>
      </c>
    </row>
    <row r="2243" spans="1:24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84fcd81f-642d-49c6-8a8b-825531ed1ac8</v>
      </c>
      <c r="C2243" s="14" t="str">
        <f t="shared" ref="C2243:C2306" ca="1" si="457">INDIRECT($A$1&amp;"C"&amp;A2243)</f>
        <v>0a3f507e-1eb9-32b8-e044-0003ba298018</v>
      </c>
      <c r="D2243" s="14">
        <f t="shared" ref="D2243:D2306" ca="1" si="458">INDIRECT($A$1&amp;"D"&amp;A2243)</f>
        <v>994515</v>
      </c>
      <c r="E2243" s="1">
        <f t="shared" ref="E2243:E2306" ca="1" si="459">ROUNDDOWN(INDIRECT($A$1&amp;"E"&amp;A2243),-1)</f>
        <v>120</v>
      </c>
      <c r="F2243" s="1">
        <f t="shared" ref="F2243:F2306" ca="1" si="460">INDIRECT($A$1&amp;"G"&amp;A2243)+INDIRECT($A$1&amp;"H"&amp;A2243)+INDIRECT($A$1&amp;"I"&amp;A2243)*0.5</f>
        <v>143</v>
      </c>
      <c r="G2243" s="1">
        <f t="shared" ref="G2243:G2306" ca="1" si="461">MAX(INDIRECT($A$1&amp;"J"&amp;A2243),INDIRECT($A$1&amp;"K"&amp;A2243))</f>
        <v>1969</v>
      </c>
      <c r="H2243" s="1" t="str">
        <f ca="1">IFERROR(INDEX(Varmeinstallation!B:B,MATCH(INDIRECT($A$1&amp;"L"&amp;A2243)*1,Varmeinstallation!A:A,0)),"Ingen varmeinstallationer")</f>
        <v>Centralvarme fra eget anlæg, et-kammer fyr</v>
      </c>
      <c r="I2243" s="1" t="str">
        <f ca="1">IFERROR(INDEX(Opvarmningsmiddel!B:B,MATCH(INDIRECT($A$1&amp;"M"&amp;A2243)*1,Opvarmningsmiddel!A:A,0)),"")</f>
        <v>Naturgas</v>
      </c>
      <c r="J2243" s="1">
        <f t="shared" ref="J2243:J2306" ca="1" si="462">VALUE(INDIRECT($A$1&amp;"N"&amp;A2243))</f>
        <v>2</v>
      </c>
      <c r="K2243" s="1" t="str">
        <f ca="1">IFERROR(INDEX(Relationstabel!$C$3:$K$10,MATCH(VALUE(INDIRECT($A$1&amp;"L"&amp;A2243)),Relationstabel!$A$3:$A$10,0),MATCH(IFERROR(VALUE(INDIRECT($A$1&amp;"M"&amp;A2243)),0),Relationstabel!$C$1:$K$1,0)),"Ingen varmeinstallationer")</f>
        <v>Naturgas</v>
      </c>
      <c r="L2243" s="1" t="str">
        <f ca="1">INDEX(Anvendelseskode!B:B,MATCH($E2243,Anvendelseskode!$A:$A,0))</f>
        <v>Fritliggende enfamilieshus (parcelhus)</v>
      </c>
      <c r="M2243" s="1" t="str">
        <f ca="1">INDEX(Anvendelseskode!C:C,MATCH($E2243,Anvendelseskode!$A:$A,0))</f>
        <v>Parcelhuse</v>
      </c>
      <c r="N2243" s="1" t="str">
        <f ca="1">INDEX(Anvendelseskode!D:D,MATCH($E2243,Anvendelseskode!$A:$A,0))</f>
        <v>Private husholdninger</v>
      </c>
      <c r="O2243" s="1" t="str">
        <f ca="1">IFERROR(INDEX(SBi!$2:$2,MATCH(G2243,SBi!$1:$1,1)),SBi!$K$2)</f>
        <v>1961-1972</v>
      </c>
      <c r="P2243" s="1">
        <f ca="1">IFERROR(INDEX(SBi!$C$3:$K$28,MATCH(E2243,SBi!$B$3:$B$28,0),MATCH(O2243,SBi!$C$2:$K$2,0)),0)</f>
        <v>134.30000000000001</v>
      </c>
      <c r="Q2243" s="19">
        <f t="shared" ref="Q2243:Q2306" ca="1" si="463">P2243*F2243/1000</f>
        <v>19.204900000000002</v>
      </c>
      <c r="R2243" s="19" t="str">
        <f ca="1">IFERROR(INDEX(VpD!$2:$2,MATCH(G2243,VpD!$1:$1,1)),VpD!$I$2)</f>
        <v>1961-1972</v>
      </c>
      <c r="S2243" s="1">
        <f ca="1">IFERROR(INDEX(VpD!$C$3:$I$27,MATCH(E2243,VpD!$B$3:$B$27,0),MATCH(R2243,VpD!$C$2:$I$2,0)),0)</f>
        <v>143</v>
      </c>
      <c r="T2243" s="19">
        <f t="shared" ref="T2243:T2306" ca="1" si="464">S2243*F2243/1000</f>
        <v>20.449000000000002</v>
      </c>
      <c r="U2243" s="14" t="str">
        <f t="shared" ref="U2243:U2306" ca="1" si="465">IFERROR(SUBSTITUTE(LEFT(W2243,FIND(" ",W2243)),"POINT(",""),"")</f>
        <v xml:space="preserve">711509.43 </v>
      </c>
      <c r="V2243" s="14" t="str">
        <f t="shared" ref="V2243:V2306" ca="1" si="466">IFERROR(SUBSTITUTE(RIGHT(W2243,LEN(W2243)-FIND(" ",W2243)),")",""),"")</f>
        <v>6172243.72</v>
      </c>
      <c r="W2243" s="14" t="str">
        <f t="shared" ref="W2243:W2306" ca="1" si="467">INDIRECT($A$1&amp;"o"&amp;A2243)</f>
        <v>POINT(711509.43 6172243.72)</v>
      </c>
      <c r="X2243" s="14" t="str">
        <f>IFERROR(INDEX(BygningOmraade!B:B,MATCH(A2243,BygningOmraade!A:A,0)),"")</f>
        <v/>
      </c>
    </row>
    <row r="2244" spans="1:24" s="14" customFormat="1" x14ac:dyDescent="0.25">
      <c r="A2244" s="14">
        <f t="shared" si="455"/>
        <v>2244</v>
      </c>
      <c r="B2244" s="14" t="str">
        <f t="shared" ca="1" si="456"/>
        <v>85015364-3b64-490f-916f-9b86ff1c32d3</v>
      </c>
      <c r="C2244" s="14" t="str">
        <f t="shared" ca="1" si="457"/>
        <v>7096f618-6205-5ed1-e044-00144f3ead67</v>
      </c>
      <c r="D2244" s="14">
        <f t="shared" ca="1" si="458"/>
        <v>2572637</v>
      </c>
      <c r="E2244" s="1">
        <f t="shared" ca="1" si="459"/>
        <v>320</v>
      </c>
      <c r="F2244" s="1">
        <f t="shared" ca="1" si="460"/>
        <v>144</v>
      </c>
      <c r="G2244" s="1">
        <f t="shared" ca="1" si="461"/>
        <v>2002</v>
      </c>
      <c r="H2244" s="1" t="str">
        <f ca="1">IFERROR(INDEX(Varmeinstallation!B:B,MATCH(INDIRECT($A$1&amp;"L"&amp;A2244)*1,Varmeinstallation!A:A,0)),"Ingen varmeinstallationer")</f>
        <v>Ingen varmeinstallationer</v>
      </c>
      <c r="I2244" s="1" t="str">
        <f ca="1">IFERROR(INDEX(Opvarmningsmiddel!B:B,MATCH(INDIRECT($A$1&amp;"M"&amp;A2244)*1,Opvarmningsmiddel!A:A,0)),"")</f>
        <v/>
      </c>
      <c r="J2244" s="1">
        <f t="shared" ca="1" si="462"/>
        <v>0</v>
      </c>
      <c r="K2244" s="1" t="str">
        <f ca="1">IFERROR(INDEX(Relationstabel!$C$3:$K$10,MATCH(VALUE(INDIRECT($A$1&amp;"L"&amp;A2244)),Relationstabel!$A$3:$A$10,0),MATCH(IFERROR(VALUE(INDIRECT($A$1&amp;"M"&amp;A2244)),0),Relationstabel!$C$1:$K$1,0)),"Ingen varmeinstallationer")</f>
        <v>Ingen varmeinstallation</v>
      </c>
      <c r="L2244" s="1" t="str">
        <f ca="1">INDEX(Anvendelseskode!B:B,MATCH($E2244,Anvendelseskode!$A:$A,0))</f>
        <v>Bygning til kontor, handel, lager herunder offentlig administration</v>
      </c>
      <c r="M2244" s="1" t="str">
        <f ca="1">INDEX(Anvendelseskode!C:C,MATCH($E2244,Anvendelseskode!$A:$A,0))</f>
        <v>Kontor, handel, lager, off. adm.</v>
      </c>
      <c r="N2244" s="1" t="str">
        <f ca="1">INDEX(Anvendelseskode!D:D,MATCH($E2244,Anvendelseskode!$A:$A,0))</f>
        <v>Handel og servicevirksomheder</v>
      </c>
      <c r="O2244" s="1" t="str">
        <f ca="1">IFERROR(INDEX(SBi!$2:$2,MATCH(G2244,SBi!$1:$1,1)),SBi!$K$2)</f>
        <v>1999-2006</v>
      </c>
      <c r="P2244" s="1">
        <f ca="1">IFERROR(INDEX(SBi!$C$3:$K$28,MATCH(E2244,SBi!$B$3:$B$28,0),MATCH(O2244,SBi!$C$2:$K$2,0)),0)</f>
        <v>89.6</v>
      </c>
      <c r="Q2244" s="19">
        <f t="shared" ca="1" si="463"/>
        <v>12.9024</v>
      </c>
      <c r="R2244" s="19" t="str">
        <f ca="1">IFERROR(INDEX(VpD!$2:$2,MATCH(G2244,VpD!$1:$1,1)),VpD!$I$2)</f>
        <v>&gt;1998</v>
      </c>
      <c r="S2244" s="1">
        <f ca="1">IFERROR(INDEX(VpD!$C$3:$I$27,MATCH(E2244,VpD!$B$3:$B$27,0),MATCH(R2244,VpD!$C$2:$I$2,0)),0)</f>
        <v>77</v>
      </c>
      <c r="T2244" s="19">
        <f t="shared" ca="1" si="464"/>
        <v>11.087999999999999</v>
      </c>
      <c r="U2244" s="14" t="str">
        <f t="shared" ca="1" si="465"/>
        <v xml:space="preserve">713252.25 </v>
      </c>
      <c r="V2244" s="14" t="str">
        <f t="shared" ca="1" si="466"/>
        <v>6169317.89</v>
      </c>
      <c r="W2244" s="14" t="str">
        <f t="shared" ca="1" si="467"/>
        <v>POINT(713252.25 6169317.89)</v>
      </c>
      <c r="X2244" s="14" t="str">
        <f>IFERROR(INDEX(BygningOmraade!B:B,MATCH(A2244,BygningOmraade!A:A,0)),"")</f>
        <v/>
      </c>
    </row>
    <row r="2245" spans="1:24" s="14" customFormat="1" x14ac:dyDescent="0.25">
      <c r="A2245" s="14">
        <f t="shared" si="455"/>
        <v>2245</v>
      </c>
      <c r="B2245" s="14" t="str">
        <f t="shared" ca="1" si="456"/>
        <v>8510c18c-fcc0-48ea-ab7f-183a2792f0dc</v>
      </c>
      <c r="C2245" s="14" t="str">
        <f t="shared" ca="1" si="457"/>
        <v>0a3f507e-1d0f-32b8-e044-0003ba298018</v>
      </c>
      <c r="D2245" s="14">
        <f t="shared" ca="1" si="458"/>
        <v>993634</v>
      </c>
      <c r="E2245" s="1">
        <f t="shared" ca="1" si="459"/>
        <v>120</v>
      </c>
      <c r="F2245" s="1">
        <f t="shared" ca="1" si="460"/>
        <v>134</v>
      </c>
      <c r="G2245" s="1">
        <f t="shared" ca="1" si="461"/>
        <v>1969</v>
      </c>
      <c r="H2245" s="1" t="str">
        <f ca="1">IFERROR(INDEX(Varmeinstallation!B:B,MATCH(INDIRECT($A$1&amp;"L"&amp;A2245)*1,Varmeinstallation!A:A,0)),"Ingen varmeinstallationer")</f>
        <v>Centralvarme fra eget anlæg, et-kammer fyr</v>
      </c>
      <c r="I2245" s="1" t="str">
        <f ca="1">IFERROR(INDEX(Opvarmningsmiddel!B:B,MATCH(INDIRECT($A$1&amp;"M"&amp;A2245)*1,Opvarmningsmiddel!A:A,0)),"")</f>
        <v>Naturgas</v>
      </c>
      <c r="J2245" s="1">
        <f t="shared" ca="1" si="462"/>
        <v>0</v>
      </c>
      <c r="K2245" s="1" t="str">
        <f ca="1">IFERROR(INDEX(Relationstabel!$C$3:$K$10,MATCH(VALUE(INDIRECT($A$1&amp;"L"&amp;A2245)),Relationstabel!$A$3:$A$10,0),MATCH(IFERROR(VALUE(INDIRECT($A$1&amp;"M"&amp;A2245)),0),Relationstabel!$C$1:$K$1,0)),"Ingen varmeinstallationer")</f>
        <v>Naturgas</v>
      </c>
      <c r="L2245" s="1" t="str">
        <f ca="1">INDEX(Anvendelseskode!B:B,MATCH($E2245,Anvendelseskode!$A:$A,0))</f>
        <v>Fritliggende enfamilieshus (parcelhus)</v>
      </c>
      <c r="M2245" s="1" t="str">
        <f ca="1">INDEX(Anvendelseskode!C:C,MATCH($E2245,Anvendelseskode!$A:$A,0))</f>
        <v>Parcelhuse</v>
      </c>
      <c r="N2245" s="1" t="str">
        <f ca="1">INDEX(Anvendelseskode!D:D,MATCH($E2245,Anvendelseskode!$A:$A,0))</f>
        <v>Private husholdninger</v>
      </c>
      <c r="O2245" s="1" t="str">
        <f ca="1">IFERROR(INDEX(SBi!$2:$2,MATCH(G2245,SBi!$1:$1,1)),SBi!$K$2)</f>
        <v>1961-1972</v>
      </c>
      <c r="P2245" s="1">
        <f ca="1">IFERROR(INDEX(SBi!$C$3:$K$28,MATCH(E2245,SBi!$B$3:$B$28,0),MATCH(O2245,SBi!$C$2:$K$2,0)),0)</f>
        <v>134.30000000000001</v>
      </c>
      <c r="Q2245" s="19">
        <f t="shared" ca="1" si="463"/>
        <v>17.996200000000002</v>
      </c>
      <c r="R2245" s="19" t="str">
        <f ca="1">IFERROR(INDEX(VpD!$2:$2,MATCH(G2245,VpD!$1:$1,1)),VpD!$I$2)</f>
        <v>1961-1972</v>
      </c>
      <c r="S2245" s="1">
        <f ca="1">IFERROR(INDEX(VpD!$C$3:$I$27,MATCH(E2245,VpD!$B$3:$B$27,0),MATCH(R2245,VpD!$C$2:$I$2,0)),0)</f>
        <v>143</v>
      </c>
      <c r="T2245" s="19">
        <f t="shared" ca="1" si="464"/>
        <v>19.161999999999999</v>
      </c>
      <c r="U2245" s="14" t="str">
        <f t="shared" ca="1" si="465"/>
        <v xml:space="preserve">710979.61 </v>
      </c>
      <c r="V2245" s="14" t="str">
        <f t="shared" ca="1" si="466"/>
        <v>6172076.54</v>
      </c>
      <c r="W2245" s="14" t="str">
        <f t="shared" ca="1" si="467"/>
        <v>POINT(710979.61 6172076.54)</v>
      </c>
      <c r="X2245" s="14" t="str">
        <f>IFERROR(INDEX(BygningOmraade!B:B,MATCH(A2245,BygningOmraade!A:A,0)),"")</f>
        <v/>
      </c>
    </row>
    <row r="2246" spans="1:24" s="14" customFormat="1" x14ac:dyDescent="0.25">
      <c r="A2246" s="14">
        <f t="shared" si="455"/>
        <v>2246</v>
      </c>
      <c r="B2246" s="14" t="str">
        <f t="shared" ca="1" si="456"/>
        <v>8513b6a5-ed23-42bd-845b-a7bbcfe9fe97</v>
      </c>
      <c r="C2246" s="14" t="str">
        <f t="shared" ca="1" si="457"/>
        <v>0a3f507e-1e6e-32b8-e044-0003ba298018</v>
      </c>
      <c r="D2246" s="14">
        <f t="shared" ca="1" si="458"/>
        <v>994661</v>
      </c>
      <c r="E2246" s="1">
        <f t="shared" ca="1" si="459"/>
        <v>120</v>
      </c>
      <c r="F2246" s="1">
        <f t="shared" ca="1" si="460"/>
        <v>114</v>
      </c>
      <c r="G2246" s="1">
        <f t="shared" ca="1" si="461"/>
        <v>1986</v>
      </c>
      <c r="H2246" s="1" t="str">
        <f ca="1">IFERROR(INDEX(Varmeinstallation!B:B,MATCH(INDIRECT($A$1&amp;"L"&amp;A2246)*1,Varmeinstallation!A:A,0)),"Ingen varmeinstallationer")</f>
        <v>Centralvarme fra eget anlæg, et-kammer fyr</v>
      </c>
      <c r="I2246" s="1" t="str">
        <f ca="1">IFERROR(INDEX(Opvarmningsmiddel!B:B,MATCH(INDIRECT($A$1&amp;"M"&amp;A2246)*1,Opvarmningsmiddel!A:A,0)),"")</f>
        <v>Naturgas</v>
      </c>
      <c r="J2246" s="1">
        <f t="shared" ca="1" si="462"/>
        <v>2</v>
      </c>
      <c r="K2246" s="1" t="str">
        <f ca="1">IFERROR(INDEX(Relationstabel!$C$3:$K$10,MATCH(VALUE(INDIRECT($A$1&amp;"L"&amp;A2246)),Relationstabel!$A$3:$A$10,0),MATCH(IFERROR(VALUE(INDIRECT($A$1&amp;"M"&amp;A2246)),0),Relationstabel!$C$1:$K$1,0)),"Ingen varmeinstallationer")</f>
        <v>Naturgas</v>
      </c>
      <c r="L2246" s="1" t="str">
        <f ca="1">INDEX(Anvendelseskode!B:B,MATCH($E2246,Anvendelseskode!$A:$A,0))</f>
        <v>Fritliggende enfamilieshus (parcelhus)</v>
      </c>
      <c r="M2246" s="1" t="str">
        <f ca="1">INDEX(Anvendelseskode!C:C,MATCH($E2246,Anvendelseskode!$A:$A,0))</f>
        <v>Parcelhuse</v>
      </c>
      <c r="N2246" s="1" t="str">
        <f ca="1">INDEX(Anvendelseskode!D:D,MATCH($E2246,Anvendelseskode!$A:$A,0))</f>
        <v>Private husholdninger</v>
      </c>
      <c r="O2246" s="1" t="str">
        <f ca="1">IFERROR(INDEX(SBi!$2:$2,MATCH(G2246,SBi!$1:$1,1)),SBi!$K$2)</f>
        <v>1979-1998</v>
      </c>
      <c r="P2246" s="1">
        <f ca="1">IFERROR(INDEX(SBi!$C$3:$K$28,MATCH(E2246,SBi!$B$3:$B$28,0),MATCH(O2246,SBi!$C$2:$K$2,0)),0)</f>
        <v>105.4</v>
      </c>
      <c r="Q2246" s="19">
        <f t="shared" ca="1" si="463"/>
        <v>12.015600000000001</v>
      </c>
      <c r="R2246" s="19" t="str">
        <f ca="1">IFERROR(INDEX(VpD!$2:$2,MATCH(G2246,VpD!$1:$1,1)),VpD!$I$2)</f>
        <v>1979-1998</v>
      </c>
      <c r="S2246" s="1">
        <f ca="1">IFERROR(INDEX(VpD!$C$3:$I$27,MATCH(E2246,VpD!$B$3:$B$27,0),MATCH(R2246,VpD!$C$2:$I$2,0)),0)</f>
        <v>90</v>
      </c>
      <c r="T2246" s="19">
        <f t="shared" ca="1" si="464"/>
        <v>10.26</v>
      </c>
      <c r="U2246" s="14" t="str">
        <f t="shared" ca="1" si="465"/>
        <v xml:space="preserve">711669.75 </v>
      </c>
      <c r="V2246" s="14" t="str">
        <f t="shared" ca="1" si="466"/>
        <v>6171698.75</v>
      </c>
      <c r="W2246" s="14" t="str">
        <f t="shared" ca="1" si="467"/>
        <v>POINT(711669.75 6171698.75)</v>
      </c>
      <c r="X2246" s="14" t="str">
        <f>IFERROR(INDEX(BygningOmraade!B:B,MATCH(A2246,BygningOmraade!A:A,0)),"")</f>
        <v/>
      </c>
    </row>
    <row r="2247" spans="1:24" s="14" customFormat="1" x14ac:dyDescent="0.25">
      <c r="A2247" s="14">
        <f t="shared" si="455"/>
        <v>2247</v>
      </c>
      <c r="B2247" s="14" t="str">
        <f t="shared" ca="1" si="456"/>
        <v>8520df32-970b-4430-9bdb-6c4c39af21bf</v>
      </c>
      <c r="C2247" s="14" t="str">
        <f t="shared" ca="1" si="457"/>
        <v>0a3f507e-1a18-32b8-e044-0003ba298018</v>
      </c>
      <c r="D2247" s="14">
        <f t="shared" ca="1" si="458"/>
        <v>994527</v>
      </c>
      <c r="E2247" s="1">
        <f t="shared" ca="1" si="459"/>
        <v>130</v>
      </c>
      <c r="F2247" s="1">
        <f t="shared" ca="1" si="460"/>
        <v>131</v>
      </c>
      <c r="G2247" s="1">
        <f t="shared" ca="1" si="461"/>
        <v>1975</v>
      </c>
      <c r="H2247" s="1" t="str">
        <f ca="1">IFERROR(INDEX(Varmeinstallation!B:B,MATCH(INDIRECT($A$1&amp;"L"&amp;A2247)*1,Varmeinstallation!A:A,0)),"Ingen varmeinstallationer")</f>
        <v>Fjernvarme/blokvarme (radiatorsystemer eller varmluftanlæg)</v>
      </c>
      <c r="I2247" s="1" t="str">
        <f ca="1">IFERROR(INDEX(Opvarmningsmiddel!B:B,MATCH(INDIRECT($A$1&amp;"M"&amp;A2247)*1,Opvarmningsmiddel!A:A,0)),"")</f>
        <v/>
      </c>
      <c r="J2247" s="1">
        <f t="shared" ca="1" si="462"/>
        <v>0</v>
      </c>
      <c r="K2247" s="1" t="str">
        <f ca="1">IFERROR(INDEX(Relationstabel!$C$3:$K$10,MATCH(VALUE(INDIRECT($A$1&amp;"L"&amp;A2247)),Relationstabel!$A$3:$A$10,0),MATCH(IFERROR(VALUE(INDIRECT($A$1&amp;"M"&amp;A2247)),0),Relationstabel!$C$1:$K$1,0)),"Ingen varmeinstallationer")</f>
        <v>Fjernvarme/ Blokvarme</v>
      </c>
      <c r="L2247" s="1" t="str">
        <f ca="1">INDEX(Anvendelseskode!B:B,MATCH($E2247,Anvendelseskode!$A:$A,0))</f>
        <v>Række-, kæde-, dobbelthus (lodret adskillelse mellem enhederne)</v>
      </c>
      <c r="M2247" s="1" t="str">
        <f ca="1">INDEX(Anvendelseskode!C:C,MATCH($E2247,Anvendelseskode!$A:$A,0))</f>
        <v>Række-, kæde og dobbelthuse</v>
      </c>
      <c r="N2247" s="1" t="str">
        <f ca="1">INDEX(Anvendelseskode!D:D,MATCH($E2247,Anvendelseskode!$A:$A,0))</f>
        <v>Private husholdninger</v>
      </c>
      <c r="O2247" s="1" t="str">
        <f ca="1">IFERROR(INDEX(SBi!$2:$2,MATCH(G2247,SBi!$1:$1,1)),SBi!$K$2)</f>
        <v>1973-1978</v>
      </c>
      <c r="P2247" s="1">
        <f ca="1">IFERROR(INDEX(SBi!$C$3:$K$28,MATCH(E2247,SBi!$B$3:$B$28,0),MATCH(O2247,SBi!$C$2:$K$2,0)),0)</f>
        <v>112.6</v>
      </c>
      <c r="Q2247" s="19">
        <f t="shared" ca="1" si="463"/>
        <v>14.750599999999999</v>
      </c>
      <c r="R2247" s="19" t="str">
        <f ca="1">IFERROR(INDEX(VpD!$2:$2,MATCH(G2247,VpD!$1:$1,1)),VpD!$I$2)</f>
        <v>1973-1978</v>
      </c>
      <c r="S2247" s="1">
        <f ca="1">IFERROR(INDEX(VpD!$C$3:$I$27,MATCH(E2247,VpD!$B$3:$B$27,0),MATCH(R2247,VpD!$C$2:$I$2,0)),0)</f>
        <v>98</v>
      </c>
      <c r="T2247" s="19">
        <f t="shared" ca="1" si="464"/>
        <v>12.837999999999999</v>
      </c>
      <c r="U2247" s="14" t="str">
        <f t="shared" ca="1" si="465"/>
        <v xml:space="preserve">711495.46 </v>
      </c>
      <c r="V2247" s="14" t="str">
        <f t="shared" ca="1" si="466"/>
        <v>6172382.37</v>
      </c>
      <c r="W2247" s="14" t="str">
        <f t="shared" ca="1" si="467"/>
        <v>POINT(711495.46 6172382.37)</v>
      </c>
      <c r="X2247" s="14" t="str">
        <f>IFERROR(INDEX(BygningOmraade!B:B,MATCH(A2247,BygningOmraade!A:A,0)),"")</f>
        <v/>
      </c>
    </row>
    <row r="2248" spans="1:24" s="14" customFormat="1" x14ac:dyDescent="0.25">
      <c r="A2248" s="14">
        <f t="shared" si="455"/>
        <v>2248</v>
      </c>
      <c r="B2248" s="14" t="str">
        <f t="shared" ca="1" si="456"/>
        <v>8528e6b9-73f2-4504-976d-90014e8e9524</v>
      </c>
      <c r="C2248" s="14" t="str">
        <f t="shared" ca="1" si="457"/>
        <v>0a3f507e-1eae-32b8-e044-0003ba298018</v>
      </c>
      <c r="D2248" s="14">
        <f t="shared" ca="1" si="458"/>
        <v>995023</v>
      </c>
      <c r="E2248" s="1">
        <f t="shared" ca="1" si="459"/>
        <v>120</v>
      </c>
      <c r="F2248" s="1">
        <f t="shared" ca="1" si="460"/>
        <v>126</v>
      </c>
      <c r="G2248" s="1">
        <f t="shared" ca="1" si="461"/>
        <v>1984</v>
      </c>
      <c r="H2248" s="1" t="str">
        <f ca="1">IFERROR(INDEX(Varmeinstallation!B:B,MATCH(INDIRECT($A$1&amp;"L"&amp;A2248)*1,Varmeinstallation!A:A,0)),"Ingen varmeinstallationer")</f>
        <v>Centralvarme fra eget anlæg, et-kammer fyr</v>
      </c>
      <c r="I2248" s="1" t="str">
        <f ca="1">IFERROR(INDEX(Opvarmningsmiddel!B:B,MATCH(INDIRECT($A$1&amp;"M"&amp;A2248)*1,Opvarmningsmiddel!A:A,0)),"")</f>
        <v>Naturgas</v>
      </c>
      <c r="J2248" s="1">
        <f t="shared" ca="1" si="462"/>
        <v>0</v>
      </c>
      <c r="K2248" s="1" t="str">
        <f ca="1">IFERROR(INDEX(Relationstabel!$C$3:$K$10,MATCH(VALUE(INDIRECT($A$1&amp;"L"&amp;A2248)),Relationstabel!$A$3:$A$10,0),MATCH(IFERROR(VALUE(INDIRECT($A$1&amp;"M"&amp;A2248)),0),Relationstabel!$C$1:$K$1,0)),"Ingen varmeinstallationer")</f>
        <v>Naturgas</v>
      </c>
      <c r="L2248" s="1" t="str">
        <f ca="1">INDEX(Anvendelseskode!B:B,MATCH($E2248,Anvendelseskode!$A:$A,0))</f>
        <v>Fritliggende enfamilieshus (parcelhus)</v>
      </c>
      <c r="M2248" s="1" t="str">
        <f ca="1">INDEX(Anvendelseskode!C:C,MATCH($E2248,Anvendelseskode!$A:$A,0))</f>
        <v>Parcelhuse</v>
      </c>
      <c r="N2248" s="1" t="str">
        <f ca="1">INDEX(Anvendelseskode!D:D,MATCH($E2248,Anvendelseskode!$A:$A,0))</f>
        <v>Private husholdninger</v>
      </c>
      <c r="O2248" s="1" t="str">
        <f ca="1">IFERROR(INDEX(SBi!$2:$2,MATCH(G2248,SBi!$1:$1,1)),SBi!$K$2)</f>
        <v>1979-1998</v>
      </c>
      <c r="P2248" s="1">
        <f ca="1">IFERROR(INDEX(SBi!$C$3:$K$28,MATCH(E2248,SBi!$B$3:$B$28,0),MATCH(O2248,SBi!$C$2:$K$2,0)),0)</f>
        <v>105.4</v>
      </c>
      <c r="Q2248" s="19">
        <f t="shared" ca="1" si="463"/>
        <v>13.280400000000002</v>
      </c>
      <c r="R2248" s="19" t="str">
        <f ca="1">IFERROR(INDEX(VpD!$2:$2,MATCH(G2248,VpD!$1:$1,1)),VpD!$I$2)</f>
        <v>1979-1998</v>
      </c>
      <c r="S2248" s="1">
        <f ca="1">IFERROR(INDEX(VpD!$C$3:$I$27,MATCH(E2248,VpD!$B$3:$B$27,0),MATCH(R2248,VpD!$C$2:$I$2,0)),0)</f>
        <v>90</v>
      </c>
      <c r="T2248" s="19">
        <f t="shared" ca="1" si="464"/>
        <v>11.34</v>
      </c>
      <c r="U2248" s="14" t="str">
        <f t="shared" ca="1" si="465"/>
        <v xml:space="preserve">711710.91 </v>
      </c>
      <c r="V2248" s="14" t="str">
        <f t="shared" ca="1" si="466"/>
        <v>6171941.1</v>
      </c>
      <c r="W2248" s="14" t="str">
        <f t="shared" ca="1" si="467"/>
        <v>POINT(711710.91 6171941.1)</v>
      </c>
      <c r="X2248" s="14" t="str">
        <f>IFERROR(INDEX(BygningOmraade!B:B,MATCH(A2248,BygningOmraade!A:A,0)),"")</f>
        <v/>
      </c>
    </row>
    <row r="2249" spans="1:24" s="14" customFormat="1" x14ac:dyDescent="0.25">
      <c r="A2249" s="14">
        <f t="shared" si="455"/>
        <v>2249</v>
      </c>
      <c r="B2249" s="14" t="str">
        <f t="shared" ca="1" si="456"/>
        <v>852e9535-a20d-4f05-afbd-71d181b80164</v>
      </c>
      <c r="C2249" s="14" t="str">
        <f t="shared" ca="1" si="457"/>
        <v>0a3f507e-1c9a-32b8-e044-0003ba298018</v>
      </c>
      <c r="D2249" s="14">
        <f t="shared" ca="1" si="458"/>
        <v>994691</v>
      </c>
      <c r="E2249" s="1">
        <f t="shared" ca="1" si="459"/>
        <v>290</v>
      </c>
      <c r="F2249" s="1">
        <f t="shared" ca="1" si="460"/>
        <v>72</v>
      </c>
      <c r="G2249" s="1">
        <f t="shared" ca="1" si="461"/>
        <v>1961</v>
      </c>
      <c r="H2249" s="1" t="str">
        <f ca="1">IFERROR(INDEX(Varmeinstallation!B:B,MATCH(INDIRECT($A$1&amp;"L"&amp;A2249)*1,Varmeinstallation!A:A,0)),"Ingen varmeinstallationer")</f>
        <v>Ingen varmeinstallationer</v>
      </c>
      <c r="I2249" s="1" t="str">
        <f ca="1">IFERROR(INDEX(Opvarmningsmiddel!B:B,MATCH(INDIRECT($A$1&amp;"M"&amp;A2249)*1,Opvarmningsmiddel!A:A,0)),"")</f>
        <v/>
      </c>
      <c r="J2249" s="1">
        <f t="shared" ca="1" si="462"/>
        <v>0</v>
      </c>
      <c r="K2249" s="1" t="str">
        <f ca="1">IFERROR(INDEX(Relationstabel!$C$3:$K$10,MATCH(VALUE(INDIRECT($A$1&amp;"L"&amp;A2249)),Relationstabel!$A$3:$A$10,0),MATCH(IFERROR(VALUE(INDIRECT($A$1&amp;"M"&amp;A2249)),0),Relationstabel!$C$1:$K$1,0)),"Ingen varmeinstallationer")</f>
        <v>Ingen varmeinstallation</v>
      </c>
      <c r="L2249" s="1" t="str">
        <f ca="1">INDEX(Anvendelseskode!B:B,MATCH($E2249,Anvendelseskode!$A:$A,0))</f>
        <v>Anden bygning til landbrug, industri etc</v>
      </c>
      <c r="M2249" s="1" t="str">
        <f ca="1">INDEX(Anvendelseskode!C:C,MATCH($E2249,Anvendelseskode!$A:$A,0))</f>
        <v>Anden bygning til produktion</v>
      </c>
      <c r="N2249" s="1" t="str">
        <f ca="1">INDEX(Anvendelseskode!D:D,MATCH($E2249,Anvendelseskode!$A:$A,0))</f>
        <v>Industri</v>
      </c>
      <c r="O2249" s="1" t="str">
        <f ca="1">IFERROR(INDEX(SBi!$2:$2,MATCH(G2249,SBi!$1:$1,1)),SBi!$K$2)</f>
        <v>1961-1972</v>
      </c>
      <c r="P2249" s="1">
        <f ca="1">IFERROR(INDEX(SBi!$C$3:$K$28,MATCH(E2249,SBi!$B$3:$B$28,0),MATCH(O2249,SBi!$C$2:$K$2,0)),0)</f>
        <v>97</v>
      </c>
      <c r="Q2249" s="19">
        <f t="shared" ca="1" si="463"/>
        <v>6.984</v>
      </c>
      <c r="R2249" s="19" t="str">
        <f ca="1">IFERROR(INDEX(VpD!$2:$2,MATCH(G2249,VpD!$1:$1,1)),VpD!$I$2)</f>
        <v>1961-1972</v>
      </c>
      <c r="S2249" s="1">
        <f ca="1">IFERROR(INDEX(VpD!$C$3:$I$27,MATCH(E2249,VpD!$B$3:$B$27,0),MATCH(R2249,VpD!$C$2:$I$2,0)),0)</f>
        <v>97</v>
      </c>
      <c r="T2249" s="19">
        <f t="shared" ca="1" si="464"/>
        <v>6.984</v>
      </c>
      <c r="U2249" s="14" t="str">
        <f t="shared" ca="1" si="465"/>
        <v xml:space="preserve">711746.11 </v>
      </c>
      <c r="V2249" s="14" t="str">
        <f t="shared" ca="1" si="466"/>
        <v>6169746.4</v>
      </c>
      <c r="W2249" s="14" t="str">
        <f t="shared" ca="1" si="467"/>
        <v>POINT(711746.11 6169746.4)</v>
      </c>
      <c r="X2249" s="14" t="str">
        <f>IFERROR(INDEX(BygningOmraade!B:B,MATCH(A2249,BygningOmraade!A:A,0)),"")</f>
        <v/>
      </c>
    </row>
    <row r="2250" spans="1:24" s="14" customFormat="1" x14ac:dyDescent="0.25">
      <c r="A2250" s="14">
        <f t="shared" si="455"/>
        <v>2250</v>
      </c>
      <c r="B2250" s="14" t="str">
        <f t="shared" ca="1" si="456"/>
        <v>8530eeec-9931-446b-bdde-9c77a325f958</v>
      </c>
      <c r="C2250" s="14" t="str">
        <f t="shared" ca="1" si="457"/>
        <v>0a3f507e-1f81-32b8-e044-0003ba298018</v>
      </c>
      <c r="D2250" s="14">
        <f t="shared" ca="1" si="458"/>
        <v>993991</v>
      </c>
      <c r="E2250" s="1">
        <f t="shared" ca="1" si="459"/>
        <v>120</v>
      </c>
      <c r="F2250" s="1">
        <f t="shared" ca="1" si="460"/>
        <v>119</v>
      </c>
      <c r="G2250" s="1">
        <f t="shared" ca="1" si="461"/>
        <v>1984</v>
      </c>
      <c r="H2250" s="1" t="str">
        <f ca="1">IFERROR(INDEX(Varmeinstallation!B:B,MATCH(INDIRECT($A$1&amp;"L"&amp;A2250)*1,Varmeinstallation!A:A,0)),"Ingen varmeinstallationer")</f>
        <v>Centralvarme fra eget anlæg, et-kammer fyr</v>
      </c>
      <c r="I2250" s="1" t="str">
        <f ca="1">IFERROR(INDEX(Opvarmningsmiddel!B:B,MATCH(INDIRECT($A$1&amp;"M"&amp;A2250)*1,Opvarmningsmiddel!A:A,0)),"")</f>
        <v>Naturgas</v>
      </c>
      <c r="J2250" s="1">
        <f t="shared" ca="1" si="462"/>
        <v>0</v>
      </c>
      <c r="K2250" s="1" t="str">
        <f ca="1">IFERROR(INDEX(Relationstabel!$C$3:$K$10,MATCH(VALUE(INDIRECT($A$1&amp;"L"&amp;A2250)),Relationstabel!$A$3:$A$10,0),MATCH(IFERROR(VALUE(INDIRECT($A$1&amp;"M"&amp;A2250)),0),Relationstabel!$C$1:$K$1,0)),"Ingen varmeinstallationer")</f>
        <v>Naturgas</v>
      </c>
      <c r="L2250" s="1" t="str">
        <f ca="1">INDEX(Anvendelseskode!B:B,MATCH($E2250,Anvendelseskode!$A:$A,0))</f>
        <v>Fritliggende enfamilieshus (parcelhus)</v>
      </c>
      <c r="M2250" s="1" t="str">
        <f ca="1">INDEX(Anvendelseskode!C:C,MATCH($E2250,Anvendelseskode!$A:$A,0))</f>
        <v>Parcelhuse</v>
      </c>
      <c r="N2250" s="1" t="str">
        <f ca="1">INDEX(Anvendelseskode!D:D,MATCH($E2250,Anvendelseskode!$A:$A,0))</f>
        <v>Private husholdninger</v>
      </c>
      <c r="O2250" s="1" t="str">
        <f ca="1">IFERROR(INDEX(SBi!$2:$2,MATCH(G2250,SBi!$1:$1,1)),SBi!$K$2)</f>
        <v>1979-1998</v>
      </c>
      <c r="P2250" s="1">
        <f ca="1">IFERROR(INDEX(SBi!$C$3:$K$28,MATCH(E2250,SBi!$B$3:$B$28,0),MATCH(O2250,SBi!$C$2:$K$2,0)),0)</f>
        <v>105.4</v>
      </c>
      <c r="Q2250" s="19">
        <f t="shared" ca="1" si="463"/>
        <v>12.5426</v>
      </c>
      <c r="R2250" s="19" t="str">
        <f ca="1">IFERROR(INDEX(VpD!$2:$2,MATCH(G2250,VpD!$1:$1,1)),VpD!$I$2)</f>
        <v>1979-1998</v>
      </c>
      <c r="S2250" s="1">
        <f ca="1">IFERROR(INDEX(VpD!$C$3:$I$27,MATCH(E2250,VpD!$B$3:$B$27,0),MATCH(R2250,VpD!$C$2:$I$2,0)),0)</f>
        <v>90</v>
      </c>
      <c r="T2250" s="19">
        <f t="shared" ca="1" si="464"/>
        <v>10.71</v>
      </c>
      <c r="U2250" s="14" t="str">
        <f t="shared" ca="1" si="465"/>
        <v xml:space="preserve">711124.02 </v>
      </c>
      <c r="V2250" s="14" t="str">
        <f t="shared" ca="1" si="466"/>
        <v>6171476.12</v>
      </c>
      <c r="W2250" s="14" t="str">
        <f t="shared" ca="1" si="467"/>
        <v>POINT(711124.02 6171476.12)</v>
      </c>
      <c r="X2250" s="14" t="str">
        <f>IFERROR(INDEX(BygningOmraade!B:B,MATCH(A2250,BygningOmraade!A:A,0)),"")</f>
        <v/>
      </c>
    </row>
    <row r="2251" spans="1:24" s="14" customFormat="1" x14ac:dyDescent="0.25">
      <c r="A2251" s="14">
        <f t="shared" si="455"/>
        <v>2251</v>
      </c>
      <c r="B2251" s="14" t="str">
        <f t="shared" ca="1" si="456"/>
        <v>85341f69-df0e-400c-9ec8-2ee88129b95a</v>
      </c>
      <c r="C2251" s="14" t="str">
        <f t="shared" ca="1" si="457"/>
        <v>0a3f507e-2288-32b8-e044-0003ba298018</v>
      </c>
      <c r="D2251" s="14">
        <f t="shared" ca="1" si="458"/>
        <v>995522</v>
      </c>
      <c r="E2251" s="1">
        <f t="shared" ca="1" si="459"/>
        <v>120</v>
      </c>
      <c r="F2251" s="1">
        <f t="shared" ca="1" si="460"/>
        <v>143</v>
      </c>
      <c r="G2251" s="1">
        <f t="shared" ca="1" si="461"/>
        <v>1970</v>
      </c>
      <c r="H2251" s="1" t="str">
        <f ca="1">IFERROR(INDEX(Varmeinstallation!B:B,MATCH(INDIRECT($A$1&amp;"L"&amp;A2251)*1,Varmeinstallation!A:A,0)),"Ingen varmeinstallationer")</f>
        <v>Centralvarme fra eget anlæg, et-kammer fyr</v>
      </c>
      <c r="I2251" s="1" t="str">
        <f ca="1">IFERROR(INDEX(Opvarmningsmiddel!B:B,MATCH(INDIRECT($A$1&amp;"M"&amp;A2251)*1,Opvarmningsmiddel!A:A,0)),"")</f>
        <v>Naturgas</v>
      </c>
      <c r="J2251" s="1">
        <f t="shared" ca="1" si="462"/>
        <v>2</v>
      </c>
      <c r="K2251" s="1" t="str">
        <f ca="1">IFERROR(INDEX(Relationstabel!$C$3:$K$10,MATCH(VALUE(INDIRECT($A$1&amp;"L"&amp;A2251)),Relationstabel!$A$3:$A$10,0),MATCH(IFERROR(VALUE(INDIRECT($A$1&amp;"M"&amp;A2251)),0),Relationstabel!$C$1:$K$1,0)),"Ingen varmeinstallationer")</f>
        <v>Naturgas</v>
      </c>
      <c r="L2251" s="1" t="str">
        <f ca="1">INDEX(Anvendelseskode!B:B,MATCH($E2251,Anvendelseskode!$A:$A,0))</f>
        <v>Fritliggende enfamilieshus (parcelhus)</v>
      </c>
      <c r="M2251" s="1" t="str">
        <f ca="1">INDEX(Anvendelseskode!C:C,MATCH($E2251,Anvendelseskode!$A:$A,0))</f>
        <v>Parcelhuse</v>
      </c>
      <c r="N2251" s="1" t="str">
        <f ca="1">INDEX(Anvendelseskode!D:D,MATCH($E2251,Anvendelseskode!$A:$A,0))</f>
        <v>Private husholdninger</v>
      </c>
      <c r="O2251" s="1" t="str">
        <f ca="1">IFERROR(INDEX(SBi!$2:$2,MATCH(G2251,SBi!$1:$1,1)),SBi!$K$2)</f>
        <v>1961-1972</v>
      </c>
      <c r="P2251" s="1">
        <f ca="1">IFERROR(INDEX(SBi!$C$3:$K$28,MATCH(E2251,SBi!$B$3:$B$28,0),MATCH(O2251,SBi!$C$2:$K$2,0)),0)</f>
        <v>134.30000000000001</v>
      </c>
      <c r="Q2251" s="19">
        <f t="shared" ca="1" si="463"/>
        <v>19.204900000000002</v>
      </c>
      <c r="R2251" s="19" t="str">
        <f ca="1">IFERROR(INDEX(VpD!$2:$2,MATCH(G2251,VpD!$1:$1,1)),VpD!$I$2)</f>
        <v>1961-1972</v>
      </c>
      <c r="S2251" s="1">
        <f ca="1">IFERROR(INDEX(VpD!$C$3:$I$27,MATCH(E2251,VpD!$B$3:$B$27,0),MATCH(R2251,VpD!$C$2:$I$2,0)),0)</f>
        <v>143</v>
      </c>
      <c r="T2251" s="19">
        <f t="shared" ca="1" si="464"/>
        <v>20.449000000000002</v>
      </c>
      <c r="U2251" s="14" t="str">
        <f t="shared" ca="1" si="465"/>
        <v xml:space="preserve">711908.39 </v>
      </c>
      <c r="V2251" s="14" t="str">
        <f t="shared" ca="1" si="466"/>
        <v>6171830.05</v>
      </c>
      <c r="W2251" s="14" t="str">
        <f t="shared" ca="1" si="467"/>
        <v>POINT(711908.39 6171830.05)</v>
      </c>
      <c r="X2251" s="14" t="str">
        <f>IFERROR(INDEX(BygningOmraade!B:B,MATCH(A2251,BygningOmraade!A:A,0)),"")</f>
        <v/>
      </c>
    </row>
    <row r="2252" spans="1:24" s="14" customFormat="1" x14ac:dyDescent="0.25">
      <c r="A2252" s="14">
        <f t="shared" si="455"/>
        <v>2252</v>
      </c>
      <c r="B2252" s="14" t="str">
        <f t="shared" ca="1" si="456"/>
        <v>85344a20-0caf-4559-a1a9-cdd454c927c8</v>
      </c>
      <c r="C2252" s="14" t="str">
        <f t="shared" ca="1" si="457"/>
        <v>0a3f507e-1e97-32b8-e044-0003ba298018</v>
      </c>
      <c r="D2252" s="14">
        <f t="shared" ca="1" si="458"/>
        <v>994786</v>
      </c>
      <c r="E2252" s="1">
        <f t="shared" ca="1" si="459"/>
        <v>120</v>
      </c>
      <c r="F2252" s="1">
        <f t="shared" ca="1" si="460"/>
        <v>145</v>
      </c>
      <c r="G2252" s="1">
        <f t="shared" ca="1" si="461"/>
        <v>1971</v>
      </c>
      <c r="H2252" s="1" t="str">
        <f ca="1">IFERROR(INDEX(Varmeinstallation!B:B,MATCH(INDIRECT($A$1&amp;"L"&amp;A2252)*1,Varmeinstallation!A:A,0)),"Ingen varmeinstallationer")</f>
        <v>Centralvarme fra eget anlæg, et-kammer fyr</v>
      </c>
      <c r="I2252" s="1" t="str">
        <f ca="1">IFERROR(INDEX(Opvarmningsmiddel!B:B,MATCH(INDIRECT($A$1&amp;"M"&amp;A2252)*1,Opvarmningsmiddel!A:A,0)),"")</f>
        <v>Naturgas</v>
      </c>
      <c r="J2252" s="1">
        <f t="shared" ca="1" si="462"/>
        <v>0</v>
      </c>
      <c r="K2252" s="1" t="str">
        <f ca="1">IFERROR(INDEX(Relationstabel!$C$3:$K$10,MATCH(VALUE(INDIRECT($A$1&amp;"L"&amp;A2252)),Relationstabel!$A$3:$A$10,0),MATCH(IFERROR(VALUE(INDIRECT($A$1&amp;"M"&amp;A2252)),0),Relationstabel!$C$1:$K$1,0)),"Ingen varmeinstallationer")</f>
        <v>Naturgas</v>
      </c>
      <c r="L2252" s="1" t="str">
        <f ca="1">INDEX(Anvendelseskode!B:B,MATCH($E2252,Anvendelseskode!$A:$A,0))</f>
        <v>Fritliggende enfamilieshus (parcelhus)</v>
      </c>
      <c r="M2252" s="1" t="str">
        <f ca="1">INDEX(Anvendelseskode!C:C,MATCH($E2252,Anvendelseskode!$A:$A,0))</f>
        <v>Parcelhuse</v>
      </c>
      <c r="N2252" s="1" t="str">
        <f ca="1">INDEX(Anvendelseskode!D:D,MATCH($E2252,Anvendelseskode!$A:$A,0))</f>
        <v>Private husholdninger</v>
      </c>
      <c r="O2252" s="1" t="str">
        <f ca="1">IFERROR(INDEX(SBi!$2:$2,MATCH(G2252,SBi!$1:$1,1)),SBi!$K$2)</f>
        <v>1961-1972</v>
      </c>
      <c r="P2252" s="1">
        <f ca="1">IFERROR(INDEX(SBi!$C$3:$K$28,MATCH(E2252,SBi!$B$3:$B$28,0),MATCH(O2252,SBi!$C$2:$K$2,0)),0)</f>
        <v>134.30000000000001</v>
      </c>
      <c r="Q2252" s="19">
        <f t="shared" ca="1" si="463"/>
        <v>19.473500000000001</v>
      </c>
      <c r="R2252" s="19" t="str">
        <f ca="1">IFERROR(INDEX(VpD!$2:$2,MATCH(G2252,VpD!$1:$1,1)),VpD!$I$2)</f>
        <v>1961-1972</v>
      </c>
      <c r="S2252" s="1">
        <f ca="1">IFERROR(INDEX(VpD!$C$3:$I$27,MATCH(E2252,VpD!$B$3:$B$27,0),MATCH(R2252,VpD!$C$2:$I$2,0)),0)</f>
        <v>143</v>
      </c>
      <c r="T2252" s="19">
        <f t="shared" ca="1" si="464"/>
        <v>20.734999999999999</v>
      </c>
      <c r="U2252" s="14" t="str">
        <f t="shared" ca="1" si="465"/>
        <v xml:space="preserve">711604.39 </v>
      </c>
      <c r="V2252" s="14" t="str">
        <f t="shared" ca="1" si="466"/>
        <v>6172073.71</v>
      </c>
      <c r="W2252" s="14" t="str">
        <f t="shared" ca="1" si="467"/>
        <v>POINT(711604.39 6172073.71)</v>
      </c>
      <c r="X2252" s="14" t="str">
        <f>IFERROR(INDEX(BygningOmraade!B:B,MATCH(A2252,BygningOmraade!A:A,0)),"")</f>
        <v/>
      </c>
    </row>
    <row r="2253" spans="1:24" s="14" customFormat="1" x14ac:dyDescent="0.25">
      <c r="A2253" s="14">
        <f t="shared" si="455"/>
        <v>2253</v>
      </c>
      <c r="B2253" s="14" t="str">
        <f t="shared" ca="1" si="456"/>
        <v>853823cb-d59a-45cd-bba2-bad96a4de1fa</v>
      </c>
      <c r="C2253" s="14" t="str">
        <f t="shared" ca="1" si="457"/>
        <v>0a3f507e-1828-32b8-e044-0003ba298018</v>
      </c>
      <c r="D2253" s="14">
        <f t="shared" ca="1" si="458"/>
        <v>996160</v>
      </c>
      <c r="E2253" s="1">
        <f t="shared" ca="1" si="459"/>
        <v>310</v>
      </c>
      <c r="F2253" s="1">
        <f t="shared" ca="1" si="460"/>
        <v>287</v>
      </c>
      <c r="G2253" s="1">
        <f t="shared" ca="1" si="461"/>
        <v>1998</v>
      </c>
      <c r="H2253" s="1" t="str">
        <f ca="1">IFERROR(INDEX(Varmeinstallation!B:B,MATCH(INDIRECT($A$1&amp;"L"&amp;A2253)*1,Varmeinstallation!A:A,0)),"Ingen varmeinstallationer")</f>
        <v>Ingen varmeinstallationer</v>
      </c>
      <c r="I2253" s="1" t="str">
        <f ca="1">IFERROR(INDEX(Opvarmningsmiddel!B:B,MATCH(INDIRECT($A$1&amp;"M"&amp;A2253)*1,Opvarmningsmiddel!A:A,0)),"")</f>
        <v/>
      </c>
      <c r="J2253" s="1">
        <f t="shared" ca="1" si="462"/>
        <v>0</v>
      </c>
      <c r="K2253" s="1" t="str">
        <f ca="1">IFERROR(INDEX(Relationstabel!$C$3:$K$10,MATCH(VALUE(INDIRECT($A$1&amp;"L"&amp;A2253)),Relationstabel!$A$3:$A$10,0),MATCH(IFERROR(VALUE(INDIRECT($A$1&amp;"M"&amp;A2253)),0),Relationstabel!$C$1:$K$1,0)),"Ingen varmeinstallationer")</f>
        <v>Ingen varmeinstallation</v>
      </c>
      <c r="L2253" s="1" t="str">
        <f ca="1">INDEX(Anvendelseskode!B:B,MATCH($E2253,Anvendelseskode!$A:$A,0))</f>
        <v>Transport- og garageanlæg (fragtmandshal, lufthavnsbygning, banegårdsbygning, parkeringshus).</v>
      </c>
      <c r="M2253" s="1" t="str">
        <f ca="1">INDEX(Anvendelseskode!C:C,MATCH($E2253,Anvendelseskode!$A:$A,0))</f>
        <v>Transport- eller garageanlæg</v>
      </c>
      <c r="N2253" s="1" t="str">
        <f ca="1">INDEX(Anvendelseskode!D:D,MATCH($E2253,Anvendelseskode!$A:$A,0))</f>
        <v>Handel og servicevirksomheder</v>
      </c>
      <c r="O2253" s="1" t="str">
        <f ca="1">IFERROR(INDEX(SBi!$2:$2,MATCH(G2253,SBi!$1:$1,1)),SBi!$K$2)</f>
        <v>1979-1998</v>
      </c>
      <c r="P2253" s="1">
        <f ca="1">IFERROR(INDEX(SBi!$C$3:$K$28,MATCH(E2253,SBi!$B$3:$B$28,0),MATCH(O2253,SBi!$C$2:$K$2,0)),0)</f>
        <v>68</v>
      </c>
      <c r="Q2253" s="19">
        <f t="shared" ca="1" si="463"/>
        <v>19.515999999999998</v>
      </c>
      <c r="R2253" s="19" t="str">
        <f ca="1">IFERROR(INDEX(VpD!$2:$2,MATCH(G2253,VpD!$1:$1,1)),VpD!$I$2)</f>
        <v>1979-1998</v>
      </c>
      <c r="S2253" s="1">
        <f ca="1">IFERROR(INDEX(VpD!$C$3:$I$27,MATCH(E2253,VpD!$B$3:$B$27,0),MATCH(R2253,VpD!$C$2:$I$2,0)),0)</f>
        <v>68</v>
      </c>
      <c r="T2253" s="19">
        <f t="shared" ca="1" si="464"/>
        <v>19.515999999999998</v>
      </c>
      <c r="U2253" s="14" t="str">
        <f t="shared" ca="1" si="465"/>
        <v xml:space="preserve">712706.57 </v>
      </c>
      <c r="V2253" s="14" t="str">
        <f t="shared" ca="1" si="466"/>
        <v>6170286.94</v>
      </c>
      <c r="W2253" s="14" t="str">
        <f t="shared" ca="1" si="467"/>
        <v>POINT(712706.57 6170286.94)</v>
      </c>
      <c r="X2253" s="14" t="str">
        <f>IFERROR(INDEX(BygningOmraade!B:B,MATCH(A2253,BygningOmraade!A:A,0)),"")</f>
        <v/>
      </c>
    </row>
    <row r="2254" spans="1:24" s="14" customFormat="1" x14ac:dyDescent="0.25">
      <c r="A2254" s="14">
        <f t="shared" si="455"/>
        <v>2254</v>
      </c>
      <c r="B2254" s="14" t="str">
        <f t="shared" ca="1" si="456"/>
        <v>853900d2-12aa-4a14-ba43-db13c6d428f4</v>
      </c>
      <c r="C2254" s="14" t="str">
        <f t="shared" ca="1" si="457"/>
        <v>0a3f507e-1677-32b8-e044-0003ba298018</v>
      </c>
      <c r="D2254" s="14">
        <f t="shared" ca="1" si="458"/>
        <v>996938</v>
      </c>
      <c r="E2254" s="1">
        <f t="shared" ca="1" si="459"/>
        <v>130</v>
      </c>
      <c r="F2254" s="1">
        <f t="shared" ca="1" si="460"/>
        <v>102</v>
      </c>
      <c r="G2254" s="1">
        <f t="shared" ca="1" si="461"/>
        <v>1978</v>
      </c>
      <c r="H2254" s="1" t="str">
        <f ca="1">IFERROR(INDEX(Varmeinstallation!B:B,MATCH(INDIRECT($A$1&amp;"L"&amp;A2254)*1,Varmeinstallation!A:A,0)),"Ingen varmeinstallationer")</f>
        <v>Fjernvarme/blokvarme (radiatorsystemer eller varmluftanlæg)</v>
      </c>
      <c r="I2254" s="1" t="str">
        <f ca="1">IFERROR(INDEX(Opvarmningsmiddel!B:B,MATCH(INDIRECT($A$1&amp;"M"&amp;A2254)*1,Opvarmningsmiddel!A:A,0)),"")</f>
        <v/>
      </c>
      <c r="J2254" s="1">
        <f t="shared" ca="1" si="462"/>
        <v>0</v>
      </c>
      <c r="K2254" s="1" t="str">
        <f ca="1">IFERROR(INDEX(Relationstabel!$C$3:$K$10,MATCH(VALUE(INDIRECT($A$1&amp;"L"&amp;A2254)),Relationstabel!$A$3:$A$10,0),MATCH(IFERROR(VALUE(INDIRECT($A$1&amp;"M"&amp;A2254)),0),Relationstabel!$C$1:$K$1,0)),"Ingen varmeinstallationer")</f>
        <v>Fjernvarme/ Blokvarme</v>
      </c>
      <c r="L2254" s="1" t="str">
        <f ca="1">INDEX(Anvendelseskode!B:B,MATCH($E2254,Anvendelseskode!$A:$A,0))</f>
        <v>Række-, kæde-, dobbelthus (lodret adskillelse mellem enhederne)</v>
      </c>
      <c r="M2254" s="1" t="str">
        <f ca="1">INDEX(Anvendelseskode!C:C,MATCH($E2254,Anvendelseskode!$A:$A,0))</f>
        <v>Række-, kæde og dobbelthuse</v>
      </c>
      <c r="N2254" s="1" t="str">
        <f ca="1">INDEX(Anvendelseskode!D:D,MATCH($E2254,Anvendelseskode!$A:$A,0))</f>
        <v>Private husholdninger</v>
      </c>
      <c r="O2254" s="1" t="str">
        <f ca="1">IFERROR(INDEX(SBi!$2:$2,MATCH(G2254,SBi!$1:$1,1)),SBi!$K$2)</f>
        <v>1973-1978</v>
      </c>
      <c r="P2254" s="1">
        <f ca="1">IFERROR(INDEX(SBi!$C$3:$K$28,MATCH(E2254,SBi!$B$3:$B$28,0),MATCH(O2254,SBi!$C$2:$K$2,0)),0)</f>
        <v>112.6</v>
      </c>
      <c r="Q2254" s="19">
        <f t="shared" ca="1" si="463"/>
        <v>11.485199999999999</v>
      </c>
      <c r="R2254" s="19" t="str">
        <f ca="1">IFERROR(INDEX(VpD!$2:$2,MATCH(G2254,VpD!$1:$1,1)),VpD!$I$2)</f>
        <v>1973-1978</v>
      </c>
      <c r="S2254" s="1">
        <f ca="1">IFERROR(INDEX(VpD!$C$3:$I$27,MATCH(E2254,VpD!$B$3:$B$27,0),MATCH(R2254,VpD!$C$2:$I$2,0)),0)</f>
        <v>98</v>
      </c>
      <c r="T2254" s="19">
        <f t="shared" ca="1" si="464"/>
        <v>9.9960000000000004</v>
      </c>
      <c r="U2254" s="14" t="str">
        <f t="shared" ca="1" si="465"/>
        <v xml:space="preserve">713622.7 </v>
      </c>
      <c r="V2254" s="14" t="str">
        <f t="shared" ca="1" si="466"/>
        <v>6169542.36</v>
      </c>
      <c r="W2254" s="14" t="str">
        <f t="shared" ca="1" si="467"/>
        <v>POINT(713622.7 6169542.36)</v>
      </c>
      <c r="X2254" s="14" t="str">
        <f>IFERROR(INDEX(BygningOmraade!B:B,MATCH(A2254,BygningOmraade!A:A,0)),"")</f>
        <v/>
      </c>
    </row>
    <row r="2255" spans="1:24" s="14" customFormat="1" x14ac:dyDescent="0.25">
      <c r="A2255" s="14">
        <f t="shared" si="455"/>
        <v>2255</v>
      </c>
      <c r="B2255" s="14" t="str">
        <f t="shared" ca="1" si="456"/>
        <v>853c06ae-4d34-4242-94d7-0c3ca60c95cb</v>
      </c>
      <c r="C2255" s="14" t="str">
        <f t="shared" ca="1" si="457"/>
        <v>0a3f507e-230b-32b8-e044-0003ba298018</v>
      </c>
      <c r="D2255" s="14">
        <f t="shared" ca="1" si="458"/>
        <v>995214</v>
      </c>
      <c r="E2255" s="1">
        <f t="shared" ca="1" si="459"/>
        <v>130</v>
      </c>
      <c r="F2255" s="1">
        <f t="shared" ca="1" si="460"/>
        <v>170</v>
      </c>
      <c r="G2255" s="1">
        <f t="shared" ca="1" si="461"/>
        <v>1971</v>
      </c>
      <c r="H2255" s="1" t="str">
        <f ca="1">IFERROR(INDEX(Varmeinstallation!B:B,MATCH(INDIRECT($A$1&amp;"L"&amp;A2255)*1,Varmeinstallation!A:A,0)),"Ingen varmeinstallationer")</f>
        <v>Fjernvarme/blokvarme (radiatorsystemer eller varmluftanlæg)</v>
      </c>
      <c r="I2255" s="1" t="str">
        <f ca="1">IFERROR(INDEX(Opvarmningsmiddel!B:B,MATCH(INDIRECT($A$1&amp;"M"&amp;A2255)*1,Opvarmningsmiddel!A:A,0)),"")</f>
        <v/>
      </c>
      <c r="J2255" s="1">
        <f t="shared" ca="1" si="462"/>
        <v>0</v>
      </c>
      <c r="K2255" s="1" t="str">
        <f ca="1">IFERROR(INDEX(Relationstabel!$C$3:$K$10,MATCH(VALUE(INDIRECT($A$1&amp;"L"&amp;A2255)),Relationstabel!$A$3:$A$10,0),MATCH(IFERROR(VALUE(INDIRECT($A$1&amp;"M"&amp;A2255)),0),Relationstabel!$C$1:$K$1,0)),"Ingen varmeinstallationer")</f>
        <v>Fjernvarme/ Blokvarme</v>
      </c>
      <c r="L2255" s="1" t="str">
        <f ca="1">INDEX(Anvendelseskode!B:B,MATCH($E2255,Anvendelseskode!$A:$A,0))</f>
        <v>Række-, kæde-, dobbelthus (lodret adskillelse mellem enhederne)</v>
      </c>
      <c r="M2255" s="1" t="str">
        <f ca="1">INDEX(Anvendelseskode!C:C,MATCH($E2255,Anvendelseskode!$A:$A,0))</f>
        <v>Række-, kæde og dobbelthuse</v>
      </c>
      <c r="N2255" s="1" t="str">
        <f ca="1">INDEX(Anvendelseskode!D:D,MATCH($E2255,Anvendelseskode!$A:$A,0))</f>
        <v>Private husholdninger</v>
      </c>
      <c r="O2255" s="1" t="str">
        <f ca="1">IFERROR(INDEX(SBi!$2:$2,MATCH(G2255,SBi!$1:$1,1)),SBi!$K$2)</f>
        <v>1961-1972</v>
      </c>
      <c r="P2255" s="1">
        <f ca="1">IFERROR(INDEX(SBi!$C$3:$K$28,MATCH(E2255,SBi!$B$3:$B$28,0),MATCH(O2255,SBi!$C$2:$K$2,0)),0)</f>
        <v>119.9</v>
      </c>
      <c r="Q2255" s="19">
        <f t="shared" ca="1" si="463"/>
        <v>20.382999999999999</v>
      </c>
      <c r="R2255" s="19" t="str">
        <f ca="1">IFERROR(INDEX(VpD!$2:$2,MATCH(G2255,VpD!$1:$1,1)),VpD!$I$2)</f>
        <v>1961-1972</v>
      </c>
      <c r="S2255" s="1">
        <f ca="1">IFERROR(INDEX(VpD!$C$3:$I$27,MATCH(E2255,VpD!$B$3:$B$27,0),MATCH(R2255,VpD!$C$2:$I$2,0)),0)</f>
        <v>120</v>
      </c>
      <c r="T2255" s="19">
        <f t="shared" ca="1" si="464"/>
        <v>20.399999999999999</v>
      </c>
      <c r="U2255" s="14" t="str">
        <f t="shared" ca="1" si="465"/>
        <v xml:space="preserve">711815.93 </v>
      </c>
      <c r="V2255" s="14" t="str">
        <f t="shared" ca="1" si="466"/>
        <v>6172279.54</v>
      </c>
      <c r="W2255" s="14" t="str">
        <f t="shared" ca="1" si="467"/>
        <v>POINT(711815.93 6172279.54)</v>
      </c>
      <c r="X2255" s="14" t="str">
        <f>IFERROR(INDEX(BygningOmraade!B:B,MATCH(A2255,BygningOmraade!A:A,0)),"")</f>
        <v/>
      </c>
    </row>
    <row r="2256" spans="1:24" s="14" customFormat="1" x14ac:dyDescent="0.25">
      <c r="A2256" s="14">
        <f t="shared" si="455"/>
        <v>2256</v>
      </c>
      <c r="B2256" s="14" t="str">
        <f t="shared" ca="1" si="456"/>
        <v>856c2973-d8d1-46be-a7d8-e31127139280</v>
      </c>
      <c r="C2256" s="14" t="str">
        <f t="shared" ca="1" si="457"/>
        <v>0a3f507e-2434-32b8-e044-0003ba298018</v>
      </c>
      <c r="D2256" s="14">
        <f t="shared" ca="1" si="458"/>
        <v>2589273</v>
      </c>
      <c r="E2256" s="1">
        <f t="shared" ca="1" si="459"/>
        <v>130</v>
      </c>
      <c r="F2256" s="1">
        <f t="shared" ca="1" si="460"/>
        <v>104</v>
      </c>
      <c r="G2256" s="1">
        <f t="shared" ca="1" si="461"/>
        <v>2002</v>
      </c>
      <c r="H2256" s="1" t="str">
        <f ca="1">IFERROR(INDEX(Varmeinstallation!B:B,MATCH(INDIRECT($A$1&amp;"L"&amp;A2256)*1,Varmeinstallation!A:A,0)),"Ingen varmeinstallationer")</f>
        <v>Centralvarme fra eget anlæg, et-kammer fyr</v>
      </c>
      <c r="I2256" s="1" t="str">
        <f ca="1">IFERROR(INDEX(Opvarmningsmiddel!B:B,MATCH(INDIRECT($A$1&amp;"M"&amp;A2256)*1,Opvarmningsmiddel!A:A,0)),"")</f>
        <v>Naturgas</v>
      </c>
      <c r="J2256" s="1">
        <f t="shared" ca="1" si="462"/>
        <v>90</v>
      </c>
      <c r="K2256" s="1" t="str">
        <f ca="1">IFERROR(INDEX(Relationstabel!$C$3:$K$10,MATCH(VALUE(INDIRECT($A$1&amp;"L"&amp;A2256)),Relationstabel!$A$3:$A$10,0),MATCH(IFERROR(VALUE(INDIRECT($A$1&amp;"M"&amp;A2256)),0),Relationstabel!$C$1:$K$1,0)),"Ingen varmeinstallationer")</f>
        <v>Naturgas</v>
      </c>
      <c r="L2256" s="1" t="str">
        <f ca="1">INDEX(Anvendelseskode!B:B,MATCH($E2256,Anvendelseskode!$A:$A,0))</f>
        <v>Række-, kæde-, dobbelthus (lodret adskillelse mellem enhederne)</v>
      </c>
      <c r="M2256" s="1" t="str">
        <f ca="1">INDEX(Anvendelseskode!C:C,MATCH($E2256,Anvendelseskode!$A:$A,0))</f>
        <v>Række-, kæde og dobbelthuse</v>
      </c>
      <c r="N2256" s="1" t="str">
        <f ca="1">INDEX(Anvendelseskode!D:D,MATCH($E2256,Anvendelseskode!$A:$A,0))</f>
        <v>Private husholdninger</v>
      </c>
      <c r="O2256" s="1" t="str">
        <f ca="1">IFERROR(INDEX(SBi!$2:$2,MATCH(G2256,SBi!$1:$1,1)),SBi!$K$2)</f>
        <v>1999-2006</v>
      </c>
      <c r="P2256" s="1">
        <f ca="1">IFERROR(INDEX(SBi!$C$3:$K$28,MATCH(E2256,SBi!$B$3:$B$28,0),MATCH(O2256,SBi!$C$2:$K$2,0)),0)</f>
        <v>81.5</v>
      </c>
      <c r="Q2256" s="19">
        <f t="shared" ca="1" si="463"/>
        <v>8.4760000000000009</v>
      </c>
      <c r="R2256" s="19" t="str">
        <f ca="1">IFERROR(INDEX(VpD!$2:$2,MATCH(G2256,VpD!$1:$1,1)),VpD!$I$2)</f>
        <v>&gt;1998</v>
      </c>
      <c r="S2256" s="1">
        <f ca="1">IFERROR(INDEX(VpD!$C$3:$I$27,MATCH(E2256,VpD!$B$3:$B$27,0),MATCH(R2256,VpD!$C$2:$I$2,0)),0)</f>
        <v>65</v>
      </c>
      <c r="T2256" s="19">
        <f t="shared" ca="1" si="464"/>
        <v>6.76</v>
      </c>
      <c r="U2256" s="14" t="str">
        <f t="shared" ca="1" si="465"/>
        <v xml:space="preserve">713883.3 </v>
      </c>
      <c r="V2256" s="14" t="str">
        <f t="shared" ca="1" si="466"/>
        <v>6168739.92</v>
      </c>
      <c r="W2256" s="14" t="str">
        <f t="shared" ca="1" si="467"/>
        <v>POINT(713883.3 6168739.92)</v>
      </c>
      <c r="X2256" s="14" t="str">
        <f>IFERROR(INDEX(BygningOmraade!B:B,MATCH(A2256,BygningOmraade!A:A,0)),"")</f>
        <v/>
      </c>
    </row>
    <row r="2257" spans="1:24" s="14" customFormat="1" x14ac:dyDescent="0.25">
      <c r="A2257" s="14">
        <f t="shared" si="455"/>
        <v>2257</v>
      </c>
      <c r="B2257" s="14" t="str">
        <f t="shared" ca="1" si="456"/>
        <v>856e8eee-2330-4477-86b0-d578022354d2</v>
      </c>
      <c r="C2257" s="14" t="str">
        <f t="shared" ca="1" si="457"/>
        <v>53ba2f34-6000-2505-e044-0003ba298018</v>
      </c>
      <c r="D2257" s="14">
        <f t="shared" ca="1" si="458"/>
        <v>2702996</v>
      </c>
      <c r="E2257" s="1">
        <f t="shared" ca="1" si="459"/>
        <v>130</v>
      </c>
      <c r="F2257" s="1">
        <f t="shared" ca="1" si="460"/>
        <v>108</v>
      </c>
      <c r="G2257" s="1">
        <f t="shared" ca="1" si="461"/>
        <v>2008</v>
      </c>
      <c r="H2257" s="1" t="str">
        <f ca="1">IFERROR(INDEX(Varmeinstallation!B:B,MATCH(INDIRECT($A$1&amp;"L"&amp;A2257)*1,Varmeinstallation!A:A,0)),"Ingen varmeinstallationer")</f>
        <v>Centralvarme fra eget anlæg, et-kammer fyr</v>
      </c>
      <c r="I2257" s="1" t="str">
        <f ca="1">IFERROR(INDEX(Opvarmningsmiddel!B:B,MATCH(INDIRECT($A$1&amp;"M"&amp;A2257)*1,Opvarmningsmiddel!A:A,0)),"")</f>
        <v>Naturgas</v>
      </c>
      <c r="J2257" s="1">
        <f t="shared" ca="1" si="462"/>
        <v>90</v>
      </c>
      <c r="K2257" s="1" t="str">
        <f ca="1">IFERROR(INDEX(Relationstabel!$C$3:$K$10,MATCH(VALUE(INDIRECT($A$1&amp;"L"&amp;A2257)),Relationstabel!$A$3:$A$10,0),MATCH(IFERROR(VALUE(INDIRECT($A$1&amp;"M"&amp;A2257)),0),Relationstabel!$C$1:$K$1,0)),"Ingen varmeinstallationer")</f>
        <v>Naturgas</v>
      </c>
      <c r="L2257" s="1" t="str">
        <f ca="1">INDEX(Anvendelseskode!B:B,MATCH($E2257,Anvendelseskode!$A:$A,0))</f>
        <v>Række-, kæde-, dobbelthus (lodret adskillelse mellem enhederne)</v>
      </c>
      <c r="M2257" s="1" t="str">
        <f ca="1">INDEX(Anvendelseskode!C:C,MATCH($E2257,Anvendelseskode!$A:$A,0))</f>
        <v>Række-, kæde og dobbelthuse</v>
      </c>
      <c r="N2257" s="1" t="str">
        <f ca="1">INDEX(Anvendelseskode!D:D,MATCH($E2257,Anvendelseskode!$A:$A,0))</f>
        <v>Private husholdninger</v>
      </c>
      <c r="O2257" s="1" t="str">
        <f ca="1">IFERROR(INDEX(SBi!$2:$2,MATCH(G2257,SBi!$1:$1,1)),SBi!$K$2)</f>
        <v>Efter 2006</v>
      </c>
      <c r="P2257" s="1">
        <f ca="1">IFERROR(INDEX(SBi!$C$3:$K$28,MATCH(E2257,SBi!$B$3:$B$28,0),MATCH(O2257,SBi!$C$2:$K$2,0)),0)</f>
        <v>66.400000000000006</v>
      </c>
      <c r="Q2257" s="19">
        <f t="shared" ca="1" si="463"/>
        <v>7.1712000000000007</v>
      </c>
      <c r="R2257" s="19" t="str">
        <f ca="1">IFERROR(INDEX(VpD!$2:$2,MATCH(G2257,VpD!$1:$1,1)),VpD!$I$2)</f>
        <v>&gt;1998</v>
      </c>
      <c r="S2257" s="1">
        <f ca="1">IFERROR(INDEX(VpD!$C$3:$I$27,MATCH(E2257,VpD!$B$3:$B$27,0),MATCH(R2257,VpD!$C$2:$I$2,0)),0)</f>
        <v>65</v>
      </c>
      <c r="T2257" s="19">
        <f t="shared" ca="1" si="464"/>
        <v>7.02</v>
      </c>
      <c r="U2257" s="14" t="str">
        <f t="shared" ca="1" si="465"/>
        <v xml:space="preserve">712617.52 </v>
      </c>
      <c r="V2257" s="14" t="str">
        <f t="shared" ca="1" si="466"/>
        <v>6168752.81</v>
      </c>
      <c r="W2257" s="14" t="str">
        <f t="shared" ca="1" si="467"/>
        <v>POINT(712617.52 6168752.81)</v>
      </c>
      <c r="X2257" s="14" t="str">
        <f>IFERROR(INDEX(BygningOmraade!B:B,MATCH(A2257,BygningOmraade!A:A,0)),"")</f>
        <v/>
      </c>
    </row>
    <row r="2258" spans="1:24" s="14" customFormat="1" x14ac:dyDescent="0.25">
      <c r="A2258" s="14">
        <f t="shared" si="455"/>
        <v>2258</v>
      </c>
      <c r="B2258" s="14" t="str">
        <f t="shared" ca="1" si="456"/>
        <v>8583dddf-08a3-4687-874b-458f00a526ba</v>
      </c>
      <c r="C2258" s="14" t="str">
        <f t="shared" ca="1" si="457"/>
        <v>0a3f507e-2223-32b8-e044-0003ba298018</v>
      </c>
      <c r="D2258" s="14">
        <f t="shared" ca="1" si="458"/>
        <v>996104</v>
      </c>
      <c r="E2258" s="1">
        <f t="shared" ca="1" si="459"/>
        <v>120</v>
      </c>
      <c r="F2258" s="1">
        <f t="shared" ca="1" si="460"/>
        <v>139</v>
      </c>
      <c r="G2258" s="1">
        <f t="shared" ca="1" si="461"/>
        <v>1972</v>
      </c>
      <c r="H2258" s="1" t="str">
        <f ca="1">IFERROR(INDEX(Varmeinstallation!B:B,MATCH(INDIRECT($A$1&amp;"L"&amp;A2258)*1,Varmeinstallation!A:A,0)),"Ingen varmeinstallationer")</f>
        <v>Centralvarme fra eget anlæg, et-kammer fyr</v>
      </c>
      <c r="I2258" s="1" t="str">
        <f ca="1">IFERROR(INDEX(Opvarmningsmiddel!B:B,MATCH(INDIRECT($A$1&amp;"M"&amp;A2258)*1,Opvarmningsmiddel!A:A,0)),"")</f>
        <v>Naturgas</v>
      </c>
      <c r="J2258" s="1">
        <f t="shared" ca="1" si="462"/>
        <v>2</v>
      </c>
      <c r="K2258" s="1" t="str">
        <f ca="1">IFERROR(INDEX(Relationstabel!$C$3:$K$10,MATCH(VALUE(INDIRECT($A$1&amp;"L"&amp;A2258)),Relationstabel!$A$3:$A$10,0),MATCH(IFERROR(VALUE(INDIRECT($A$1&amp;"M"&amp;A2258)),0),Relationstabel!$C$1:$K$1,0)),"Ingen varmeinstallationer")</f>
        <v>Naturgas</v>
      </c>
      <c r="L2258" s="1" t="str">
        <f ca="1">INDEX(Anvendelseskode!B:B,MATCH($E2258,Anvendelseskode!$A:$A,0))</f>
        <v>Fritliggende enfamilieshus (parcelhus)</v>
      </c>
      <c r="M2258" s="1" t="str">
        <f ca="1">INDEX(Anvendelseskode!C:C,MATCH($E2258,Anvendelseskode!$A:$A,0))</f>
        <v>Parcelhuse</v>
      </c>
      <c r="N2258" s="1" t="str">
        <f ca="1">INDEX(Anvendelseskode!D:D,MATCH($E2258,Anvendelseskode!$A:$A,0))</f>
        <v>Private husholdninger</v>
      </c>
      <c r="O2258" s="1" t="str">
        <f ca="1">IFERROR(INDEX(SBi!$2:$2,MATCH(G2258,SBi!$1:$1,1)),SBi!$K$2)</f>
        <v>1961-1972</v>
      </c>
      <c r="P2258" s="1">
        <f ca="1">IFERROR(INDEX(SBi!$C$3:$K$28,MATCH(E2258,SBi!$B$3:$B$28,0),MATCH(O2258,SBi!$C$2:$K$2,0)),0)</f>
        <v>134.30000000000001</v>
      </c>
      <c r="Q2258" s="19">
        <f t="shared" ca="1" si="463"/>
        <v>18.6677</v>
      </c>
      <c r="R2258" s="19" t="str">
        <f ca="1">IFERROR(INDEX(VpD!$2:$2,MATCH(G2258,VpD!$1:$1,1)),VpD!$I$2)</f>
        <v>1961-1972</v>
      </c>
      <c r="S2258" s="1">
        <f ca="1">IFERROR(INDEX(VpD!$C$3:$I$27,MATCH(E2258,VpD!$B$3:$B$27,0),MATCH(R2258,VpD!$C$2:$I$2,0)),0)</f>
        <v>143</v>
      </c>
      <c r="T2258" s="19">
        <f t="shared" ca="1" si="464"/>
        <v>19.876999999999999</v>
      </c>
      <c r="U2258" s="14" t="str">
        <f t="shared" ca="1" si="465"/>
        <v xml:space="preserve">712423 </v>
      </c>
      <c r="V2258" s="14" t="str">
        <f t="shared" ca="1" si="466"/>
        <v>6169128.22</v>
      </c>
      <c r="W2258" s="14" t="str">
        <f t="shared" ca="1" si="467"/>
        <v>POINT(712423 6169128.22)</v>
      </c>
      <c r="X2258" s="14" t="str">
        <f>IFERROR(INDEX(BygningOmraade!B:B,MATCH(A2258,BygningOmraade!A:A,0)),"")</f>
        <v/>
      </c>
    </row>
    <row r="2259" spans="1:24" s="14" customFormat="1" x14ac:dyDescent="0.25">
      <c r="A2259" s="14">
        <f t="shared" si="455"/>
        <v>2259</v>
      </c>
      <c r="B2259" s="14" t="str">
        <f t="shared" ca="1" si="456"/>
        <v>85848867-fea8-4736-a9b8-1f45fd713810</v>
      </c>
      <c r="C2259" s="14" t="str">
        <f t="shared" ca="1" si="457"/>
        <v>0a3f507e-1edf-32b8-e044-0003ba298018</v>
      </c>
      <c r="D2259" s="14">
        <f t="shared" ca="1" si="458"/>
        <v>994708</v>
      </c>
      <c r="E2259" s="1">
        <f t="shared" ca="1" si="459"/>
        <v>130</v>
      </c>
      <c r="F2259" s="1">
        <f t="shared" ca="1" si="460"/>
        <v>133</v>
      </c>
      <c r="G2259" s="1">
        <f t="shared" ca="1" si="461"/>
        <v>1973</v>
      </c>
      <c r="H2259" s="1" t="str">
        <f ca="1">IFERROR(INDEX(Varmeinstallation!B:B,MATCH(INDIRECT($A$1&amp;"L"&amp;A2259)*1,Varmeinstallation!A:A,0)),"Ingen varmeinstallationer")</f>
        <v>Fjernvarme/blokvarme (radiatorsystemer eller varmluftanlæg)</v>
      </c>
      <c r="I2259" s="1" t="str">
        <f ca="1">IFERROR(INDEX(Opvarmningsmiddel!B:B,MATCH(INDIRECT($A$1&amp;"M"&amp;A2259)*1,Opvarmningsmiddel!A:A,0)),"")</f>
        <v/>
      </c>
      <c r="J2259" s="1">
        <f t="shared" ca="1" si="462"/>
        <v>0</v>
      </c>
      <c r="K2259" s="1" t="str">
        <f ca="1">IFERROR(INDEX(Relationstabel!$C$3:$K$10,MATCH(VALUE(INDIRECT($A$1&amp;"L"&amp;A2259)),Relationstabel!$A$3:$A$10,0),MATCH(IFERROR(VALUE(INDIRECT($A$1&amp;"M"&amp;A2259)),0),Relationstabel!$C$1:$K$1,0)),"Ingen varmeinstallationer")</f>
        <v>Fjernvarme/ Blokvarme</v>
      </c>
      <c r="L2259" s="1" t="str">
        <f ca="1">INDEX(Anvendelseskode!B:B,MATCH($E2259,Anvendelseskode!$A:$A,0))</f>
        <v>Række-, kæde-, dobbelthus (lodret adskillelse mellem enhederne)</v>
      </c>
      <c r="M2259" s="1" t="str">
        <f ca="1">INDEX(Anvendelseskode!C:C,MATCH($E2259,Anvendelseskode!$A:$A,0))</f>
        <v>Række-, kæde og dobbelthuse</v>
      </c>
      <c r="N2259" s="1" t="str">
        <f ca="1">INDEX(Anvendelseskode!D:D,MATCH($E2259,Anvendelseskode!$A:$A,0))</f>
        <v>Private husholdninger</v>
      </c>
      <c r="O2259" s="1" t="str">
        <f ca="1">IFERROR(INDEX(SBi!$2:$2,MATCH(G2259,SBi!$1:$1,1)),SBi!$K$2)</f>
        <v>1973-1978</v>
      </c>
      <c r="P2259" s="1">
        <f ca="1">IFERROR(INDEX(SBi!$C$3:$K$28,MATCH(E2259,SBi!$B$3:$B$28,0),MATCH(O2259,SBi!$C$2:$K$2,0)),0)</f>
        <v>112.6</v>
      </c>
      <c r="Q2259" s="19">
        <f t="shared" ca="1" si="463"/>
        <v>14.9758</v>
      </c>
      <c r="R2259" s="19" t="str">
        <f ca="1">IFERROR(INDEX(VpD!$2:$2,MATCH(G2259,VpD!$1:$1,1)),VpD!$I$2)</f>
        <v>1973-1978</v>
      </c>
      <c r="S2259" s="1">
        <f ca="1">IFERROR(INDEX(VpD!$C$3:$I$27,MATCH(E2259,VpD!$B$3:$B$27,0),MATCH(R2259,VpD!$C$2:$I$2,0)),0)</f>
        <v>98</v>
      </c>
      <c r="T2259" s="19">
        <f t="shared" ca="1" si="464"/>
        <v>13.034000000000001</v>
      </c>
      <c r="U2259" s="14" t="str">
        <f t="shared" ca="1" si="465"/>
        <v xml:space="preserve">711639.22 </v>
      </c>
      <c r="V2259" s="14" t="str">
        <f t="shared" ca="1" si="466"/>
        <v>6172109.74</v>
      </c>
      <c r="W2259" s="14" t="str">
        <f t="shared" ca="1" si="467"/>
        <v>POINT(711639.22 6172109.74)</v>
      </c>
      <c r="X2259" s="14" t="str">
        <f>IFERROR(INDEX(BygningOmraade!B:B,MATCH(A2259,BygningOmraade!A:A,0)),"")</f>
        <v/>
      </c>
    </row>
    <row r="2260" spans="1:24" s="14" customFormat="1" x14ac:dyDescent="0.25">
      <c r="A2260" s="14">
        <f t="shared" si="455"/>
        <v>2260</v>
      </c>
      <c r="B2260" s="14" t="str">
        <f t="shared" ca="1" si="456"/>
        <v>85a38966-2da1-4884-9fb2-f1f20eec3d94</v>
      </c>
      <c r="C2260" s="14" t="str">
        <f t="shared" ca="1" si="457"/>
        <v>0a3f507e-1582-32b8-e044-0003ba298018</v>
      </c>
      <c r="D2260" s="14">
        <f t="shared" ca="1" si="458"/>
        <v>996627</v>
      </c>
      <c r="E2260" s="1">
        <f t="shared" ca="1" si="459"/>
        <v>130</v>
      </c>
      <c r="F2260" s="1">
        <f t="shared" ca="1" si="460"/>
        <v>109</v>
      </c>
      <c r="G2260" s="1">
        <f t="shared" ca="1" si="461"/>
        <v>1978</v>
      </c>
      <c r="H2260" s="1" t="str">
        <f ca="1">IFERROR(INDEX(Varmeinstallation!B:B,MATCH(INDIRECT($A$1&amp;"L"&amp;A2260)*1,Varmeinstallation!A:A,0)),"Ingen varmeinstallationer")</f>
        <v>Fjernvarme/blokvarme (radiatorsystemer eller varmluftanlæg)</v>
      </c>
      <c r="I2260" s="1" t="str">
        <f ca="1">IFERROR(INDEX(Opvarmningsmiddel!B:B,MATCH(INDIRECT($A$1&amp;"M"&amp;A2260)*1,Opvarmningsmiddel!A:A,0)),"")</f>
        <v/>
      </c>
      <c r="J2260" s="1">
        <f t="shared" ca="1" si="462"/>
        <v>0</v>
      </c>
      <c r="K2260" s="1" t="str">
        <f ca="1">IFERROR(INDEX(Relationstabel!$C$3:$K$10,MATCH(VALUE(INDIRECT($A$1&amp;"L"&amp;A2260)),Relationstabel!$A$3:$A$10,0),MATCH(IFERROR(VALUE(INDIRECT($A$1&amp;"M"&amp;A2260)),0),Relationstabel!$C$1:$K$1,0)),"Ingen varmeinstallationer")</f>
        <v>Fjernvarme/ Blokvarme</v>
      </c>
      <c r="L2260" s="1" t="str">
        <f ca="1">INDEX(Anvendelseskode!B:B,MATCH($E2260,Anvendelseskode!$A:$A,0))</f>
        <v>Række-, kæde-, dobbelthus (lodret adskillelse mellem enhederne)</v>
      </c>
      <c r="M2260" s="1" t="str">
        <f ca="1">INDEX(Anvendelseskode!C:C,MATCH($E2260,Anvendelseskode!$A:$A,0))</f>
        <v>Række-, kæde og dobbelthuse</v>
      </c>
      <c r="N2260" s="1" t="str">
        <f ca="1">INDEX(Anvendelseskode!D:D,MATCH($E2260,Anvendelseskode!$A:$A,0))</f>
        <v>Private husholdninger</v>
      </c>
      <c r="O2260" s="1" t="str">
        <f ca="1">IFERROR(INDEX(SBi!$2:$2,MATCH(G2260,SBi!$1:$1,1)),SBi!$K$2)</f>
        <v>1973-1978</v>
      </c>
      <c r="P2260" s="1">
        <f ca="1">IFERROR(INDEX(SBi!$C$3:$K$28,MATCH(E2260,SBi!$B$3:$B$28,0),MATCH(O2260,SBi!$C$2:$K$2,0)),0)</f>
        <v>112.6</v>
      </c>
      <c r="Q2260" s="19">
        <f t="shared" ca="1" si="463"/>
        <v>12.273399999999999</v>
      </c>
      <c r="R2260" s="19" t="str">
        <f ca="1">IFERROR(INDEX(VpD!$2:$2,MATCH(G2260,VpD!$1:$1,1)),VpD!$I$2)</f>
        <v>1973-1978</v>
      </c>
      <c r="S2260" s="1">
        <f ca="1">IFERROR(INDEX(VpD!$C$3:$I$27,MATCH(E2260,VpD!$B$3:$B$27,0),MATCH(R2260,VpD!$C$2:$I$2,0)),0)</f>
        <v>98</v>
      </c>
      <c r="T2260" s="19">
        <f t="shared" ca="1" si="464"/>
        <v>10.682</v>
      </c>
      <c r="U2260" s="14" t="str">
        <f t="shared" ca="1" si="465"/>
        <v xml:space="preserve">713539.29 </v>
      </c>
      <c r="V2260" s="14" t="str">
        <f t="shared" ca="1" si="466"/>
        <v>6169837.93</v>
      </c>
      <c r="W2260" s="14" t="str">
        <f t="shared" ca="1" si="467"/>
        <v>POINT(713539.29 6169837.93)</v>
      </c>
      <c r="X2260" s="14" t="str">
        <f>IFERROR(INDEX(BygningOmraade!B:B,MATCH(A2260,BygningOmraade!A:A,0)),"")</f>
        <v/>
      </c>
    </row>
    <row r="2261" spans="1:24" s="14" customFormat="1" x14ac:dyDescent="0.25">
      <c r="A2261" s="14">
        <f t="shared" si="455"/>
        <v>2261</v>
      </c>
      <c r="B2261" s="14" t="str">
        <f t="shared" ca="1" si="456"/>
        <v>85acecb9-330b-49f6-be9f-d06793cd8700</v>
      </c>
      <c r="C2261" s="14" t="str">
        <f t="shared" ca="1" si="457"/>
        <v>fdf030b1-ca00-4cce-88be-e4c71cf214c3</v>
      </c>
      <c r="D2261" s="14">
        <f t="shared" ca="1" si="458"/>
        <v>100103521</v>
      </c>
      <c r="E2261" s="1">
        <f t="shared" ca="1" si="459"/>
        <v>130</v>
      </c>
      <c r="F2261" s="1">
        <f t="shared" ca="1" si="460"/>
        <v>120</v>
      </c>
      <c r="G2261" s="1">
        <f t="shared" ca="1" si="461"/>
        <v>2017</v>
      </c>
      <c r="H2261" s="1" t="str">
        <f ca="1">IFERROR(INDEX(Varmeinstallation!B:B,MATCH(INDIRECT($A$1&amp;"L"&amp;A2261)*1,Varmeinstallation!A:A,0)),"Ingen varmeinstallationer")</f>
        <v>Fjernvarme/blokvarme (radiatorsystemer eller varmluftanlæg)</v>
      </c>
      <c r="I2261" s="1" t="str">
        <f ca="1">IFERROR(INDEX(Opvarmningsmiddel!B:B,MATCH(INDIRECT($A$1&amp;"M"&amp;A2261)*1,Opvarmningsmiddel!A:A,0)),"")</f>
        <v/>
      </c>
      <c r="J2261" s="1">
        <f t="shared" ca="1" si="462"/>
        <v>0</v>
      </c>
      <c r="K2261" s="1" t="str">
        <f ca="1">IFERROR(INDEX(Relationstabel!$C$3:$K$10,MATCH(VALUE(INDIRECT($A$1&amp;"L"&amp;A2261)),Relationstabel!$A$3:$A$10,0),MATCH(IFERROR(VALUE(INDIRECT($A$1&amp;"M"&amp;A2261)),0),Relationstabel!$C$1:$K$1,0)),"Ingen varmeinstallationer")</f>
        <v>Fjernvarme/ Blokvarme</v>
      </c>
      <c r="L2261" s="1" t="str">
        <f ca="1">INDEX(Anvendelseskode!B:B,MATCH($E2261,Anvendelseskode!$A:$A,0))</f>
        <v>Række-, kæde-, dobbelthus (lodret adskillelse mellem enhederne)</v>
      </c>
      <c r="M2261" s="1" t="str">
        <f ca="1">INDEX(Anvendelseskode!C:C,MATCH($E2261,Anvendelseskode!$A:$A,0))</f>
        <v>Række-, kæde og dobbelthuse</v>
      </c>
      <c r="N2261" s="1" t="str">
        <f ca="1">INDEX(Anvendelseskode!D:D,MATCH($E2261,Anvendelseskode!$A:$A,0))</f>
        <v>Private husholdninger</v>
      </c>
      <c r="O2261" s="1" t="str">
        <f ca="1">IFERROR(INDEX(SBi!$2:$2,MATCH(G2261,SBi!$1:$1,1)),SBi!$K$2)</f>
        <v>Efter 2006</v>
      </c>
      <c r="P2261" s="1">
        <f ca="1">IFERROR(INDEX(SBi!$C$3:$K$28,MATCH(E2261,SBi!$B$3:$B$28,0),MATCH(O2261,SBi!$C$2:$K$2,0)),0)</f>
        <v>66.400000000000006</v>
      </c>
      <c r="Q2261" s="19">
        <f t="shared" ca="1" si="463"/>
        <v>7.9680000000000009</v>
      </c>
      <c r="R2261" s="19" t="str">
        <f ca="1">IFERROR(INDEX(VpD!$2:$2,MATCH(G2261,VpD!$1:$1,1)),VpD!$I$2)</f>
        <v>&gt;1998</v>
      </c>
      <c r="S2261" s="1">
        <f ca="1">IFERROR(INDEX(VpD!$C$3:$I$27,MATCH(E2261,VpD!$B$3:$B$27,0),MATCH(R2261,VpD!$C$2:$I$2,0)),0)</f>
        <v>65</v>
      </c>
      <c r="T2261" s="19">
        <f t="shared" ca="1" si="464"/>
        <v>7.8</v>
      </c>
      <c r="U2261" s="14" t="str">
        <f t="shared" ca="1" si="465"/>
        <v xml:space="preserve">711519.19 </v>
      </c>
      <c r="V2261" s="14" t="str">
        <f t="shared" ca="1" si="466"/>
        <v>6172872.41</v>
      </c>
      <c r="W2261" s="14" t="str">
        <f t="shared" ca="1" si="467"/>
        <v>POINT(711519.19 6172872.41)</v>
      </c>
      <c r="X2261" s="14" t="str">
        <f>IFERROR(INDEX(BygningOmraade!B:B,MATCH(A2261,BygningOmraade!A:A,0)),"")</f>
        <v/>
      </c>
    </row>
    <row r="2262" spans="1:24" s="14" customFormat="1" x14ac:dyDescent="0.25">
      <c r="A2262" s="14">
        <f t="shared" si="455"/>
        <v>2262</v>
      </c>
      <c r="B2262" s="14" t="str">
        <f t="shared" ca="1" si="456"/>
        <v>85b76f6f-c7bc-49da-9191-d45337840c3e</v>
      </c>
      <c r="C2262" s="14" t="str">
        <f t="shared" ca="1" si="457"/>
        <v>0a3f507e-248b-32b8-e044-0003ba298018</v>
      </c>
      <c r="D2262" s="14">
        <f t="shared" ca="1" si="458"/>
        <v>995287</v>
      </c>
      <c r="E2262" s="1">
        <f t="shared" ca="1" si="459"/>
        <v>120</v>
      </c>
      <c r="F2262" s="1">
        <f t="shared" ca="1" si="460"/>
        <v>251</v>
      </c>
      <c r="G2262" s="1">
        <f t="shared" ca="1" si="461"/>
        <v>2012</v>
      </c>
      <c r="H2262" s="1" t="str">
        <f ca="1">IFERROR(INDEX(Varmeinstallation!B:B,MATCH(INDIRECT($A$1&amp;"L"&amp;A2262)*1,Varmeinstallation!A:A,0)),"Ingen varmeinstallationer")</f>
        <v>Centralvarme fra eget anlæg, et-kammer fyr</v>
      </c>
      <c r="I2262" s="1" t="str">
        <f ca="1">IFERROR(INDEX(Opvarmningsmiddel!B:B,MATCH(INDIRECT($A$1&amp;"M"&amp;A2262)*1,Opvarmningsmiddel!A:A,0)),"")</f>
        <v>Naturgas</v>
      </c>
      <c r="J2262" s="1">
        <f t="shared" ca="1" si="462"/>
        <v>0</v>
      </c>
      <c r="K2262" s="1" t="str">
        <f ca="1">IFERROR(INDEX(Relationstabel!$C$3:$K$10,MATCH(VALUE(INDIRECT($A$1&amp;"L"&amp;A2262)),Relationstabel!$A$3:$A$10,0),MATCH(IFERROR(VALUE(INDIRECT($A$1&amp;"M"&amp;A2262)),0),Relationstabel!$C$1:$K$1,0)),"Ingen varmeinstallationer")</f>
        <v>Naturgas</v>
      </c>
      <c r="L2262" s="1" t="str">
        <f ca="1">INDEX(Anvendelseskode!B:B,MATCH($E2262,Anvendelseskode!$A:$A,0))</f>
        <v>Fritliggende enfamilieshus (parcelhus)</v>
      </c>
      <c r="M2262" s="1" t="str">
        <f ca="1">INDEX(Anvendelseskode!C:C,MATCH($E2262,Anvendelseskode!$A:$A,0))</f>
        <v>Parcelhuse</v>
      </c>
      <c r="N2262" s="1" t="str">
        <f ca="1">INDEX(Anvendelseskode!D:D,MATCH($E2262,Anvendelseskode!$A:$A,0))</f>
        <v>Private husholdninger</v>
      </c>
      <c r="O2262" s="1" t="str">
        <f ca="1">IFERROR(INDEX(SBi!$2:$2,MATCH(G2262,SBi!$1:$1,1)),SBi!$K$2)</f>
        <v>Efter 2006</v>
      </c>
      <c r="P2262" s="1">
        <f ca="1">IFERROR(INDEX(SBi!$C$3:$K$28,MATCH(E2262,SBi!$B$3:$B$28,0),MATCH(O2262,SBi!$C$2:$K$2,0)),0)</f>
        <v>67.3</v>
      </c>
      <c r="Q2262" s="19">
        <f t="shared" ca="1" si="463"/>
        <v>16.892299999999999</v>
      </c>
      <c r="R2262" s="19" t="str">
        <f ca="1">IFERROR(INDEX(VpD!$2:$2,MATCH(G2262,VpD!$1:$1,1)),VpD!$I$2)</f>
        <v>&gt;1998</v>
      </c>
      <c r="S2262" s="1">
        <f ca="1">IFERROR(INDEX(VpD!$C$3:$I$27,MATCH(E2262,VpD!$B$3:$B$27,0),MATCH(R2262,VpD!$C$2:$I$2,0)),0)</f>
        <v>72</v>
      </c>
      <c r="T2262" s="19">
        <f t="shared" ca="1" si="464"/>
        <v>18.071999999999999</v>
      </c>
      <c r="U2262" s="14" t="str">
        <f t="shared" ca="1" si="465"/>
        <v xml:space="preserve">712025.77 </v>
      </c>
      <c r="V2262" s="14" t="str">
        <f t="shared" ca="1" si="466"/>
        <v>6169926.73</v>
      </c>
      <c r="W2262" s="14" t="str">
        <f t="shared" ca="1" si="467"/>
        <v>POINT(712025.77 6169926.73)</v>
      </c>
      <c r="X2262" s="14" t="str">
        <f>IFERROR(INDEX(BygningOmraade!B:B,MATCH(A2262,BygningOmraade!A:A,0)),"")</f>
        <v/>
      </c>
    </row>
    <row r="2263" spans="1:24" s="14" customFormat="1" x14ac:dyDescent="0.25">
      <c r="A2263" s="14">
        <f t="shared" si="455"/>
        <v>2263</v>
      </c>
      <c r="B2263" s="14" t="str">
        <f t="shared" ca="1" si="456"/>
        <v>85e93b07-7f2c-4603-84a1-baba64c14b51</v>
      </c>
      <c r="C2263" s="14" t="str">
        <f t="shared" ca="1" si="457"/>
        <v>43e7a592-2649-445b-ae3a-181ace4cac48</v>
      </c>
      <c r="D2263" s="14">
        <f t="shared" ca="1" si="458"/>
        <v>996024</v>
      </c>
      <c r="E2263" s="1">
        <f t="shared" ca="1" si="459"/>
        <v>320</v>
      </c>
      <c r="F2263" s="1">
        <f t="shared" ca="1" si="460"/>
        <v>265</v>
      </c>
      <c r="G2263" s="1">
        <f t="shared" ca="1" si="461"/>
        <v>1988</v>
      </c>
      <c r="H2263" s="1" t="str">
        <f ca="1">IFERROR(INDEX(Varmeinstallation!B:B,MATCH(INDIRECT($A$1&amp;"L"&amp;A2263)*1,Varmeinstallation!A:A,0)),"Ingen varmeinstallationer")</f>
        <v>Centralvarme fra eget anlæg, et-kammer fyr</v>
      </c>
      <c r="I2263" s="1" t="str">
        <f ca="1">IFERROR(INDEX(Opvarmningsmiddel!B:B,MATCH(INDIRECT($A$1&amp;"M"&amp;A2263)*1,Opvarmningsmiddel!A:A,0)),"")</f>
        <v>Naturgas</v>
      </c>
      <c r="J2263" s="1">
        <f t="shared" ca="1" si="462"/>
        <v>0</v>
      </c>
      <c r="K2263" s="1" t="str">
        <f ca="1">IFERROR(INDEX(Relationstabel!$C$3:$K$10,MATCH(VALUE(INDIRECT($A$1&amp;"L"&amp;A2263)),Relationstabel!$A$3:$A$10,0),MATCH(IFERROR(VALUE(INDIRECT($A$1&amp;"M"&amp;A2263)),0),Relationstabel!$C$1:$K$1,0)),"Ingen varmeinstallationer")</f>
        <v>Naturgas</v>
      </c>
      <c r="L2263" s="1" t="str">
        <f ca="1">INDEX(Anvendelseskode!B:B,MATCH($E2263,Anvendelseskode!$A:$A,0))</f>
        <v>Bygning til kontor, handel, lager herunder offentlig administration</v>
      </c>
      <c r="M2263" s="1" t="str">
        <f ca="1">INDEX(Anvendelseskode!C:C,MATCH($E2263,Anvendelseskode!$A:$A,0))</f>
        <v>Kontor, handel, lager, off. adm.</v>
      </c>
      <c r="N2263" s="1" t="str">
        <f ca="1">INDEX(Anvendelseskode!D:D,MATCH($E2263,Anvendelseskode!$A:$A,0))</f>
        <v>Handel og servicevirksomheder</v>
      </c>
      <c r="O2263" s="1" t="str">
        <f ca="1">IFERROR(INDEX(SBi!$2:$2,MATCH(G2263,SBi!$1:$1,1)),SBi!$K$2)</f>
        <v>1979-1998</v>
      </c>
      <c r="P2263" s="1">
        <f ca="1">IFERROR(INDEX(SBi!$C$3:$K$28,MATCH(E2263,SBi!$B$3:$B$28,0),MATCH(O2263,SBi!$C$2:$K$2,0)),0)</f>
        <v>103.3</v>
      </c>
      <c r="Q2263" s="19">
        <f t="shared" ca="1" si="463"/>
        <v>27.374500000000001</v>
      </c>
      <c r="R2263" s="19" t="str">
        <f ca="1">IFERROR(INDEX(VpD!$2:$2,MATCH(G2263,VpD!$1:$1,1)),VpD!$I$2)</f>
        <v>1979-1998</v>
      </c>
      <c r="S2263" s="1">
        <f ca="1">IFERROR(INDEX(VpD!$C$3:$I$27,MATCH(E2263,VpD!$B$3:$B$27,0),MATCH(R2263,VpD!$C$2:$I$2,0)),0)</f>
        <v>77</v>
      </c>
      <c r="T2263" s="19">
        <f t="shared" ca="1" si="464"/>
        <v>20.405000000000001</v>
      </c>
      <c r="U2263" s="14" t="str">
        <f t="shared" ca="1" si="465"/>
        <v xml:space="preserve">712612.07 </v>
      </c>
      <c r="V2263" s="14" t="str">
        <f t="shared" ca="1" si="466"/>
        <v>6169341.11</v>
      </c>
      <c r="W2263" s="14" t="str">
        <f t="shared" ca="1" si="467"/>
        <v>POINT(712612.07 6169341.11)</v>
      </c>
      <c r="X2263" s="14" t="str">
        <f>IFERROR(INDEX(BygningOmraade!B:B,MATCH(A2263,BygningOmraade!A:A,0)),"")</f>
        <v/>
      </c>
    </row>
    <row r="2264" spans="1:24" s="14" customFormat="1" x14ac:dyDescent="0.25">
      <c r="A2264" s="14">
        <f t="shared" si="455"/>
        <v>2264</v>
      </c>
      <c r="B2264" s="14" t="str">
        <f t="shared" ca="1" si="456"/>
        <v>8603ce01-a43e-482b-b329-dcc0308802ef</v>
      </c>
      <c r="C2264" s="14" t="str">
        <f t="shared" ca="1" si="457"/>
        <v>0a3f507e-22fe-32b8-e044-0003ba298018</v>
      </c>
      <c r="D2264" s="14">
        <f t="shared" ca="1" si="458"/>
        <v>995404</v>
      </c>
      <c r="E2264" s="1">
        <f t="shared" ca="1" si="459"/>
        <v>130</v>
      </c>
      <c r="F2264" s="1">
        <f t="shared" ca="1" si="460"/>
        <v>107</v>
      </c>
      <c r="G2264" s="1">
        <f t="shared" ca="1" si="461"/>
        <v>1988</v>
      </c>
      <c r="H2264" s="1" t="str">
        <f ca="1">IFERROR(INDEX(Varmeinstallation!B:B,MATCH(INDIRECT($A$1&amp;"L"&amp;A2264)*1,Varmeinstallation!A:A,0)),"Ingen varmeinstallationer")</f>
        <v>Fjernvarme/blokvarme (radiatorsystemer eller varmluftanlæg)</v>
      </c>
      <c r="I2264" s="1" t="str">
        <f ca="1">IFERROR(INDEX(Opvarmningsmiddel!B:B,MATCH(INDIRECT($A$1&amp;"M"&amp;A2264)*1,Opvarmningsmiddel!A:A,0)),"")</f>
        <v/>
      </c>
      <c r="J2264" s="1">
        <f t="shared" ca="1" si="462"/>
        <v>2</v>
      </c>
      <c r="K2264" s="1" t="str">
        <f ca="1">IFERROR(INDEX(Relationstabel!$C$3:$K$10,MATCH(VALUE(INDIRECT($A$1&amp;"L"&amp;A2264)),Relationstabel!$A$3:$A$10,0),MATCH(IFERROR(VALUE(INDIRECT($A$1&amp;"M"&amp;A2264)),0),Relationstabel!$C$1:$K$1,0)),"Ingen varmeinstallationer")</f>
        <v>Fjernvarme/ Blokvarme</v>
      </c>
      <c r="L2264" s="1" t="str">
        <f ca="1">INDEX(Anvendelseskode!B:B,MATCH($E2264,Anvendelseskode!$A:$A,0))</f>
        <v>Række-, kæde-, dobbelthus (lodret adskillelse mellem enhederne)</v>
      </c>
      <c r="M2264" s="1" t="str">
        <f ca="1">INDEX(Anvendelseskode!C:C,MATCH($E2264,Anvendelseskode!$A:$A,0))</f>
        <v>Række-, kæde og dobbelthuse</v>
      </c>
      <c r="N2264" s="1" t="str">
        <f ca="1">INDEX(Anvendelseskode!D:D,MATCH($E2264,Anvendelseskode!$A:$A,0))</f>
        <v>Private husholdninger</v>
      </c>
      <c r="O2264" s="1" t="str">
        <f ca="1">IFERROR(INDEX(SBi!$2:$2,MATCH(G2264,SBi!$1:$1,1)),SBi!$K$2)</f>
        <v>1979-1998</v>
      </c>
      <c r="P2264" s="1">
        <f ca="1">IFERROR(INDEX(SBi!$C$3:$K$28,MATCH(E2264,SBi!$B$3:$B$28,0),MATCH(O2264,SBi!$C$2:$K$2,0)),0)</f>
        <v>96.8</v>
      </c>
      <c r="Q2264" s="19">
        <f t="shared" ca="1" si="463"/>
        <v>10.3576</v>
      </c>
      <c r="R2264" s="19" t="str">
        <f ca="1">IFERROR(INDEX(VpD!$2:$2,MATCH(G2264,VpD!$1:$1,1)),VpD!$I$2)</f>
        <v>1979-1998</v>
      </c>
      <c r="S2264" s="1">
        <f ca="1">IFERROR(INDEX(VpD!$C$3:$I$27,MATCH(E2264,VpD!$B$3:$B$27,0),MATCH(R2264,VpD!$C$2:$I$2,0)),0)</f>
        <v>74</v>
      </c>
      <c r="T2264" s="19">
        <f t="shared" ca="1" si="464"/>
        <v>7.9180000000000001</v>
      </c>
      <c r="U2264" s="14" t="str">
        <f t="shared" ca="1" si="465"/>
        <v xml:space="preserve">711980.84 </v>
      </c>
      <c r="V2264" s="14" t="str">
        <f t="shared" ca="1" si="466"/>
        <v>6172080.5</v>
      </c>
      <c r="W2264" s="14" t="str">
        <f t="shared" ca="1" si="467"/>
        <v>POINT(711980.84 6172080.5)</v>
      </c>
      <c r="X2264" s="14" t="str">
        <f>IFERROR(INDEX(BygningOmraade!B:B,MATCH(A2264,BygningOmraade!A:A,0)),"")</f>
        <v/>
      </c>
    </row>
    <row r="2265" spans="1:24" s="14" customFormat="1" x14ac:dyDescent="0.25">
      <c r="A2265" s="14">
        <f t="shared" si="455"/>
        <v>2265</v>
      </c>
      <c r="B2265" s="14" t="str">
        <f t="shared" ca="1" si="456"/>
        <v>8605aaf2-9aef-4853-83ae-42f9b6c17b33</v>
      </c>
      <c r="C2265" s="14" t="str">
        <f t="shared" ca="1" si="457"/>
        <v>0a3f507e-1855-32b8-e044-0003ba298018</v>
      </c>
      <c r="D2265" s="14">
        <f t="shared" ca="1" si="458"/>
        <v>996483</v>
      </c>
      <c r="E2265" s="1">
        <f t="shared" ca="1" si="459"/>
        <v>120</v>
      </c>
      <c r="F2265" s="1">
        <f t="shared" ca="1" si="460"/>
        <v>148</v>
      </c>
      <c r="G2265" s="1">
        <f t="shared" ca="1" si="461"/>
        <v>1999</v>
      </c>
      <c r="H2265" s="1" t="str">
        <f ca="1">IFERROR(INDEX(Varmeinstallation!B:B,MATCH(INDIRECT($A$1&amp;"L"&amp;A2265)*1,Varmeinstallation!A:A,0)),"Ingen varmeinstallationer")</f>
        <v>Elovne, elpaneler</v>
      </c>
      <c r="I2265" s="1" t="str">
        <f ca="1">IFERROR(INDEX(Opvarmningsmiddel!B:B,MATCH(INDIRECT($A$1&amp;"M"&amp;A2265)*1,Opvarmningsmiddel!A:A,0)),"")</f>
        <v>Elektricitet</v>
      </c>
      <c r="J2265" s="1">
        <f t="shared" ca="1" si="462"/>
        <v>0</v>
      </c>
      <c r="K2265" s="1" t="str">
        <f ca="1">IFERROR(INDEX(Relationstabel!$C$3:$K$10,MATCH(VALUE(INDIRECT($A$1&amp;"L"&amp;A2265)),Relationstabel!$A$3:$A$10,0),MATCH(IFERROR(VALUE(INDIRECT($A$1&amp;"M"&amp;A2265)),0),Relationstabel!$C$1:$K$1,0)),"Ingen varmeinstallationer")</f>
        <v>Elvarme</v>
      </c>
      <c r="L2265" s="1" t="str">
        <f ca="1">INDEX(Anvendelseskode!B:B,MATCH($E2265,Anvendelseskode!$A:$A,0))</f>
        <v>Fritliggende enfamilieshus (parcelhus)</v>
      </c>
      <c r="M2265" s="1" t="str">
        <f ca="1">INDEX(Anvendelseskode!C:C,MATCH($E2265,Anvendelseskode!$A:$A,0))</f>
        <v>Parcelhuse</v>
      </c>
      <c r="N2265" s="1" t="str">
        <f ca="1">INDEX(Anvendelseskode!D:D,MATCH($E2265,Anvendelseskode!$A:$A,0))</f>
        <v>Private husholdninger</v>
      </c>
      <c r="O2265" s="1" t="str">
        <f ca="1">IFERROR(INDEX(SBi!$2:$2,MATCH(G2265,SBi!$1:$1,1)),SBi!$K$2)</f>
        <v>1999-2006</v>
      </c>
      <c r="P2265" s="1">
        <f ca="1">IFERROR(INDEX(SBi!$C$3:$K$28,MATCH(E2265,SBi!$B$3:$B$28,0),MATCH(O2265,SBi!$C$2:$K$2,0)),0)</f>
        <v>83.9</v>
      </c>
      <c r="Q2265" s="19">
        <f t="shared" ca="1" si="463"/>
        <v>12.417200000000001</v>
      </c>
      <c r="R2265" s="19" t="str">
        <f ca="1">IFERROR(INDEX(VpD!$2:$2,MATCH(G2265,VpD!$1:$1,1)),VpD!$I$2)</f>
        <v>&gt;1998</v>
      </c>
      <c r="S2265" s="1">
        <f ca="1">IFERROR(INDEX(VpD!$C$3:$I$27,MATCH(E2265,VpD!$B$3:$B$27,0),MATCH(R2265,VpD!$C$2:$I$2,0)),0)</f>
        <v>72</v>
      </c>
      <c r="T2265" s="19">
        <f t="shared" ca="1" si="464"/>
        <v>10.656000000000001</v>
      </c>
      <c r="U2265" s="14" t="str">
        <f t="shared" ca="1" si="465"/>
        <v xml:space="preserve">713298.97 </v>
      </c>
      <c r="V2265" s="14" t="str">
        <f t="shared" ca="1" si="466"/>
        <v>6168749.42</v>
      </c>
      <c r="W2265" s="14" t="str">
        <f t="shared" ca="1" si="467"/>
        <v>POINT(713298.97 6168749.42)</v>
      </c>
      <c r="X2265" s="14" t="str">
        <f>IFERROR(INDEX(BygningOmraade!B:B,MATCH(A2265,BygningOmraade!A:A,0)),"")</f>
        <v/>
      </c>
    </row>
    <row r="2266" spans="1:24" s="14" customFormat="1" x14ac:dyDescent="0.25">
      <c r="A2266" s="14">
        <f t="shared" si="455"/>
        <v>2266</v>
      </c>
      <c r="B2266" s="14" t="str">
        <f t="shared" ca="1" si="456"/>
        <v>86197664-6ca7-474d-b74a-a29b84d085e3</v>
      </c>
      <c r="C2266" s="14" t="str">
        <f t="shared" ca="1" si="457"/>
        <v>777ab2bb-0e56-00a4-e044-00144f3ead67</v>
      </c>
      <c r="D2266" s="14">
        <f t="shared" ca="1" si="458"/>
        <v>100018974</v>
      </c>
      <c r="E2266" s="1">
        <f t="shared" ca="1" si="459"/>
        <v>320</v>
      </c>
      <c r="F2266" s="1">
        <f t="shared" ca="1" si="460"/>
        <v>3552</v>
      </c>
      <c r="G2266" s="1">
        <f t="shared" ca="1" si="461"/>
        <v>2017</v>
      </c>
      <c r="H2266" s="1" t="str">
        <f ca="1">IFERROR(INDEX(Varmeinstallation!B:B,MATCH(INDIRECT($A$1&amp;"L"&amp;A2266)*1,Varmeinstallation!A:A,0)),"Ingen varmeinstallationer")</f>
        <v>Fjernvarme/blokvarme (radiatorsystemer eller varmluftanlæg)</v>
      </c>
      <c r="I2266" s="1" t="str">
        <f ca="1">IFERROR(INDEX(Opvarmningsmiddel!B:B,MATCH(INDIRECT($A$1&amp;"M"&amp;A2266)*1,Opvarmningsmiddel!A:A,0)),"")</f>
        <v/>
      </c>
      <c r="J2266" s="1">
        <f t="shared" ca="1" si="462"/>
        <v>0</v>
      </c>
      <c r="K2266" s="1" t="str">
        <f ca="1">IFERROR(INDEX(Relationstabel!$C$3:$K$10,MATCH(VALUE(INDIRECT($A$1&amp;"L"&amp;A2266)),Relationstabel!$A$3:$A$10,0),MATCH(IFERROR(VALUE(INDIRECT($A$1&amp;"M"&amp;A2266)),0),Relationstabel!$C$1:$K$1,0)),"Ingen varmeinstallationer")</f>
        <v>Fjernvarme/ Blokvarme</v>
      </c>
      <c r="L2266" s="1" t="str">
        <f ca="1">INDEX(Anvendelseskode!B:B,MATCH($E2266,Anvendelseskode!$A:$A,0))</f>
        <v>Bygning til kontor, handel, lager herunder offentlig administration</v>
      </c>
      <c r="M2266" s="1" t="str">
        <f ca="1">INDEX(Anvendelseskode!C:C,MATCH($E2266,Anvendelseskode!$A:$A,0))</f>
        <v>Kontor, handel, lager, off. adm.</v>
      </c>
      <c r="N2266" s="1" t="str">
        <f ca="1">INDEX(Anvendelseskode!D:D,MATCH($E2266,Anvendelseskode!$A:$A,0))</f>
        <v>Handel og servicevirksomheder</v>
      </c>
      <c r="O2266" s="1" t="str">
        <f ca="1">IFERROR(INDEX(SBi!$2:$2,MATCH(G2266,SBi!$1:$1,1)),SBi!$K$2)</f>
        <v>Efter 2006</v>
      </c>
      <c r="P2266" s="1">
        <f ca="1">IFERROR(INDEX(SBi!$C$3:$K$28,MATCH(E2266,SBi!$B$3:$B$28,0),MATCH(O2266,SBi!$C$2:$K$2,0)),0)</f>
        <v>82.8</v>
      </c>
      <c r="Q2266" s="19">
        <f t="shared" ca="1" si="463"/>
        <v>294.10559999999998</v>
      </c>
      <c r="R2266" s="19" t="str">
        <f ca="1">IFERROR(INDEX(VpD!$2:$2,MATCH(G2266,VpD!$1:$1,1)),VpD!$I$2)</f>
        <v>&gt;1998</v>
      </c>
      <c r="S2266" s="1">
        <f ca="1">IFERROR(INDEX(VpD!$C$3:$I$27,MATCH(E2266,VpD!$B$3:$B$27,0),MATCH(R2266,VpD!$C$2:$I$2,0)),0)</f>
        <v>77</v>
      </c>
      <c r="T2266" s="19">
        <f t="shared" ca="1" si="464"/>
        <v>273.50400000000002</v>
      </c>
      <c r="U2266" s="14" t="str">
        <f t="shared" ca="1" si="465"/>
        <v xml:space="preserve">713334.77 </v>
      </c>
      <c r="V2266" s="14" t="str">
        <f t="shared" ca="1" si="466"/>
        <v>6169894.87</v>
      </c>
      <c r="W2266" s="14" t="str">
        <f t="shared" ca="1" si="467"/>
        <v>POINT(713334.77 6169894.87)</v>
      </c>
      <c r="X2266" s="14" t="str">
        <f>IFERROR(INDEX(BygningOmraade!B:B,MATCH(A2266,BygningOmraade!A:A,0)),"")</f>
        <v/>
      </c>
    </row>
    <row r="2267" spans="1:24" s="14" customFormat="1" x14ac:dyDescent="0.25">
      <c r="A2267" s="14">
        <f t="shared" si="455"/>
        <v>2267</v>
      </c>
      <c r="B2267" s="14" t="str">
        <f t="shared" ca="1" si="456"/>
        <v>8623f6e9-ba65-48e7-bed0-25e38a7257b1</v>
      </c>
      <c r="C2267" s="14" t="str">
        <f t="shared" ca="1" si="457"/>
        <v>0a3f507e-199d-32b8-e044-0003ba298018</v>
      </c>
      <c r="D2267" s="14">
        <f t="shared" ca="1" si="458"/>
        <v>995223</v>
      </c>
      <c r="E2267" s="1">
        <f t="shared" ca="1" si="459"/>
        <v>130</v>
      </c>
      <c r="F2267" s="1">
        <f t="shared" ca="1" si="460"/>
        <v>125</v>
      </c>
      <c r="G2267" s="1">
        <f t="shared" ca="1" si="461"/>
        <v>1976</v>
      </c>
      <c r="H2267" s="1" t="str">
        <f ca="1">IFERROR(INDEX(Varmeinstallation!B:B,MATCH(INDIRECT($A$1&amp;"L"&amp;A2267)*1,Varmeinstallation!A:A,0)),"Ingen varmeinstallationer")</f>
        <v>Fjernvarme/blokvarme (radiatorsystemer eller varmluftanlæg)</v>
      </c>
      <c r="I2267" s="1" t="str">
        <f ca="1">IFERROR(INDEX(Opvarmningsmiddel!B:B,MATCH(INDIRECT($A$1&amp;"M"&amp;A2267)*1,Opvarmningsmiddel!A:A,0)),"")</f>
        <v/>
      </c>
      <c r="J2267" s="1">
        <f t="shared" ca="1" si="462"/>
        <v>0</v>
      </c>
      <c r="K2267" s="1" t="str">
        <f ca="1">IFERROR(INDEX(Relationstabel!$C$3:$K$10,MATCH(VALUE(INDIRECT($A$1&amp;"L"&amp;A2267)),Relationstabel!$A$3:$A$10,0),MATCH(IFERROR(VALUE(INDIRECT($A$1&amp;"M"&amp;A2267)),0),Relationstabel!$C$1:$K$1,0)),"Ingen varmeinstallationer")</f>
        <v>Fjernvarme/ Blokvarme</v>
      </c>
      <c r="L2267" s="1" t="str">
        <f ca="1">INDEX(Anvendelseskode!B:B,MATCH($E2267,Anvendelseskode!$A:$A,0))</f>
        <v>Række-, kæde-, dobbelthus (lodret adskillelse mellem enhederne)</v>
      </c>
      <c r="M2267" s="1" t="str">
        <f ca="1">INDEX(Anvendelseskode!C:C,MATCH($E2267,Anvendelseskode!$A:$A,0))</f>
        <v>Række-, kæde og dobbelthuse</v>
      </c>
      <c r="N2267" s="1" t="str">
        <f ca="1">INDEX(Anvendelseskode!D:D,MATCH($E2267,Anvendelseskode!$A:$A,0))</f>
        <v>Private husholdninger</v>
      </c>
      <c r="O2267" s="1" t="str">
        <f ca="1">IFERROR(INDEX(SBi!$2:$2,MATCH(G2267,SBi!$1:$1,1)),SBi!$K$2)</f>
        <v>1973-1978</v>
      </c>
      <c r="P2267" s="1">
        <f ca="1">IFERROR(INDEX(SBi!$C$3:$K$28,MATCH(E2267,SBi!$B$3:$B$28,0),MATCH(O2267,SBi!$C$2:$K$2,0)),0)</f>
        <v>112.6</v>
      </c>
      <c r="Q2267" s="19">
        <f t="shared" ca="1" si="463"/>
        <v>14.074999999999999</v>
      </c>
      <c r="R2267" s="19" t="str">
        <f ca="1">IFERROR(INDEX(VpD!$2:$2,MATCH(G2267,VpD!$1:$1,1)),VpD!$I$2)</f>
        <v>1973-1978</v>
      </c>
      <c r="S2267" s="1">
        <f ca="1">IFERROR(INDEX(VpD!$C$3:$I$27,MATCH(E2267,VpD!$B$3:$B$27,0),MATCH(R2267,VpD!$C$2:$I$2,0)),0)</f>
        <v>98</v>
      </c>
      <c r="T2267" s="19">
        <f t="shared" ca="1" si="464"/>
        <v>12.25</v>
      </c>
      <c r="U2267" s="14" t="str">
        <f t="shared" ca="1" si="465"/>
        <v xml:space="preserve">711816.45 </v>
      </c>
      <c r="V2267" s="14" t="str">
        <f t="shared" ca="1" si="466"/>
        <v>6172413.94</v>
      </c>
      <c r="W2267" s="14" t="str">
        <f t="shared" ca="1" si="467"/>
        <v>POINT(711816.45 6172413.94)</v>
      </c>
      <c r="X2267" s="14" t="str">
        <f>IFERROR(INDEX(BygningOmraade!B:B,MATCH(A2267,BygningOmraade!A:A,0)),"")</f>
        <v/>
      </c>
    </row>
    <row r="2268" spans="1:24" s="14" customFormat="1" x14ac:dyDescent="0.25">
      <c r="A2268" s="14">
        <f t="shared" si="455"/>
        <v>2268</v>
      </c>
      <c r="B2268" s="14" t="str">
        <f t="shared" ca="1" si="456"/>
        <v>8624f88c-ba08-47a3-b54b-e1317b159a36</v>
      </c>
      <c r="C2268" s="14" t="str">
        <f t="shared" ca="1" si="457"/>
        <v>0a3f507e-2254-32b8-e044-0003ba298018</v>
      </c>
      <c r="D2268" s="14">
        <f t="shared" ca="1" si="458"/>
        <v>995532</v>
      </c>
      <c r="E2268" s="1">
        <f t="shared" ca="1" si="459"/>
        <v>120</v>
      </c>
      <c r="F2268" s="1">
        <f t="shared" ca="1" si="460"/>
        <v>153</v>
      </c>
      <c r="G2268" s="1">
        <f t="shared" ca="1" si="461"/>
        <v>1986</v>
      </c>
      <c r="H2268" s="1" t="str">
        <f ca="1">IFERROR(INDEX(Varmeinstallation!B:B,MATCH(INDIRECT($A$1&amp;"L"&amp;A2268)*1,Varmeinstallation!A:A,0)),"Ingen varmeinstallationer")</f>
        <v>Centralvarme fra eget anlæg, et-kammer fyr</v>
      </c>
      <c r="I2268" s="1" t="str">
        <f ca="1">IFERROR(INDEX(Opvarmningsmiddel!B:B,MATCH(INDIRECT($A$1&amp;"M"&amp;A2268)*1,Opvarmningsmiddel!A:A,0)),"")</f>
        <v>Naturgas</v>
      </c>
      <c r="J2268" s="1">
        <f t="shared" ca="1" si="462"/>
        <v>0</v>
      </c>
      <c r="K2268" s="1" t="str">
        <f ca="1">IFERROR(INDEX(Relationstabel!$C$3:$K$10,MATCH(VALUE(INDIRECT($A$1&amp;"L"&amp;A2268)),Relationstabel!$A$3:$A$10,0),MATCH(IFERROR(VALUE(INDIRECT($A$1&amp;"M"&amp;A2268)),0),Relationstabel!$C$1:$K$1,0)),"Ingen varmeinstallationer")</f>
        <v>Naturgas</v>
      </c>
      <c r="L2268" s="1" t="str">
        <f ca="1">INDEX(Anvendelseskode!B:B,MATCH($E2268,Anvendelseskode!$A:$A,0))</f>
        <v>Fritliggende enfamilieshus (parcelhus)</v>
      </c>
      <c r="M2268" s="1" t="str">
        <f ca="1">INDEX(Anvendelseskode!C:C,MATCH($E2268,Anvendelseskode!$A:$A,0))</f>
        <v>Parcelhuse</v>
      </c>
      <c r="N2268" s="1" t="str">
        <f ca="1">INDEX(Anvendelseskode!D:D,MATCH($E2268,Anvendelseskode!$A:$A,0))</f>
        <v>Private husholdninger</v>
      </c>
      <c r="O2268" s="1" t="str">
        <f ca="1">IFERROR(INDEX(SBi!$2:$2,MATCH(G2268,SBi!$1:$1,1)),SBi!$K$2)</f>
        <v>1979-1998</v>
      </c>
      <c r="P2268" s="1">
        <f ca="1">IFERROR(INDEX(SBi!$C$3:$K$28,MATCH(E2268,SBi!$B$3:$B$28,0),MATCH(O2268,SBi!$C$2:$K$2,0)),0)</f>
        <v>105.4</v>
      </c>
      <c r="Q2268" s="19">
        <f t="shared" ca="1" si="463"/>
        <v>16.126200000000001</v>
      </c>
      <c r="R2268" s="19" t="str">
        <f ca="1">IFERROR(INDEX(VpD!$2:$2,MATCH(G2268,VpD!$1:$1,1)),VpD!$I$2)</f>
        <v>1979-1998</v>
      </c>
      <c r="S2268" s="1">
        <f ca="1">IFERROR(INDEX(VpD!$C$3:$I$27,MATCH(E2268,VpD!$B$3:$B$27,0),MATCH(R2268,VpD!$C$2:$I$2,0)),0)</f>
        <v>90</v>
      </c>
      <c r="T2268" s="19">
        <f t="shared" ca="1" si="464"/>
        <v>13.77</v>
      </c>
      <c r="U2268" s="14" t="str">
        <f t="shared" ca="1" si="465"/>
        <v xml:space="preserve">711908.72 </v>
      </c>
      <c r="V2268" s="14" t="str">
        <f t="shared" ca="1" si="466"/>
        <v>6171703.28</v>
      </c>
      <c r="W2268" s="14" t="str">
        <f t="shared" ca="1" si="467"/>
        <v>POINT(711908.72 6171703.28)</v>
      </c>
      <c r="X2268" s="14" t="str">
        <f>IFERROR(INDEX(BygningOmraade!B:B,MATCH(A2268,BygningOmraade!A:A,0)),"")</f>
        <v/>
      </c>
    </row>
    <row r="2269" spans="1:24" s="14" customFormat="1" x14ac:dyDescent="0.25">
      <c r="A2269" s="14">
        <f t="shared" si="455"/>
        <v>2269</v>
      </c>
      <c r="B2269" s="14" t="str">
        <f t="shared" ca="1" si="456"/>
        <v>864d9b7b-71e9-49a6-9048-6b7d77620d97</v>
      </c>
      <c r="C2269" s="14" t="str">
        <f t="shared" ca="1" si="457"/>
        <v>1de21027-9ce5-1d9f-e044-0003ba298018</v>
      </c>
      <c r="D2269" s="14">
        <f t="shared" ca="1" si="458"/>
        <v>2639382</v>
      </c>
      <c r="E2269" s="1">
        <f t="shared" ca="1" si="459"/>
        <v>140</v>
      </c>
      <c r="F2269" s="1">
        <f t="shared" ca="1" si="460"/>
        <v>4560</v>
      </c>
      <c r="G2269" s="1">
        <f t="shared" ca="1" si="461"/>
        <v>2007</v>
      </c>
      <c r="H2269" s="1" t="str">
        <f ca="1">IFERROR(INDEX(Varmeinstallation!B:B,MATCH(INDIRECT($A$1&amp;"L"&amp;A2269)*1,Varmeinstallation!A:A,0)),"Ingen varmeinstallationer")</f>
        <v>Fjernvarme/blokvarme (radiatorsystemer eller varmluftanlæg)</v>
      </c>
      <c r="I2269" s="1" t="str">
        <f ca="1">IFERROR(INDEX(Opvarmningsmiddel!B:B,MATCH(INDIRECT($A$1&amp;"M"&amp;A2269)*1,Opvarmningsmiddel!A:A,0)),"")</f>
        <v/>
      </c>
      <c r="J2269" s="1">
        <f t="shared" ca="1" si="462"/>
        <v>90</v>
      </c>
      <c r="K2269" s="1" t="str">
        <f ca="1">IFERROR(INDEX(Relationstabel!$C$3:$K$10,MATCH(VALUE(INDIRECT($A$1&amp;"L"&amp;A2269)),Relationstabel!$A$3:$A$10,0),MATCH(IFERROR(VALUE(INDIRECT($A$1&amp;"M"&amp;A2269)),0),Relationstabel!$C$1:$K$1,0)),"Ingen varmeinstallationer")</f>
        <v>Fjernvarme/ Blokvarme</v>
      </c>
      <c r="L2269" s="1" t="str">
        <f ca="1">INDEX(Anvendelseskode!B:B,MATCH($E2269,Anvendelseskode!$A:$A,0))</f>
        <v>Etageboligbebyggelse</v>
      </c>
      <c r="M2269" s="1" t="str">
        <f ca="1">INDEX(Anvendelseskode!C:C,MATCH($E2269,Anvendelseskode!$A:$A,0))</f>
        <v>Etageboligbebyggelse</v>
      </c>
      <c r="N2269" s="1" t="str">
        <f ca="1">INDEX(Anvendelseskode!D:D,MATCH($E2269,Anvendelseskode!$A:$A,0))</f>
        <v>Private husholdninger</v>
      </c>
      <c r="O2269" s="1" t="str">
        <f ca="1">IFERROR(INDEX(SBi!$2:$2,MATCH(G2269,SBi!$1:$1,1)),SBi!$K$2)</f>
        <v>Efter 2006</v>
      </c>
      <c r="P2269" s="1">
        <f ca="1">IFERROR(INDEX(SBi!$C$3:$K$28,MATCH(E2269,SBi!$B$3:$B$28,0),MATCH(O2269,SBi!$C$2:$K$2,0)),0)</f>
        <v>60.7</v>
      </c>
      <c r="Q2269" s="19">
        <f t="shared" ca="1" si="463"/>
        <v>276.79199999999997</v>
      </c>
      <c r="R2269" s="19" t="str">
        <f ca="1">IFERROR(INDEX(VpD!$2:$2,MATCH(G2269,VpD!$1:$1,1)),VpD!$I$2)</f>
        <v>&gt;1998</v>
      </c>
      <c r="S2269" s="1">
        <f ca="1">IFERROR(INDEX(VpD!$C$3:$I$27,MATCH(E2269,VpD!$B$3:$B$27,0),MATCH(R2269,VpD!$C$2:$I$2,0)),0)</f>
        <v>64</v>
      </c>
      <c r="T2269" s="19">
        <f t="shared" ca="1" si="464"/>
        <v>291.83999999999997</v>
      </c>
      <c r="U2269" s="14" t="str">
        <f t="shared" ca="1" si="465"/>
        <v xml:space="preserve">713334.45 </v>
      </c>
      <c r="V2269" s="14" t="str">
        <f t="shared" ca="1" si="466"/>
        <v>6169838.54</v>
      </c>
      <c r="W2269" s="14" t="str">
        <f t="shared" ca="1" si="467"/>
        <v>POINT(713334.45 6169838.54)</v>
      </c>
      <c r="X2269" s="14" t="str">
        <f>IFERROR(INDEX(BygningOmraade!B:B,MATCH(A2269,BygningOmraade!A:A,0)),"")</f>
        <v/>
      </c>
    </row>
    <row r="2270" spans="1:24" s="14" customFormat="1" x14ac:dyDescent="0.25">
      <c r="A2270" s="14">
        <f t="shared" si="455"/>
        <v>2270</v>
      </c>
      <c r="B2270" s="14" t="str">
        <f t="shared" ca="1" si="456"/>
        <v>866b2936-132f-4fab-a903-fa3fc44cafc9</v>
      </c>
      <c r="C2270" s="14" t="str">
        <f t="shared" ca="1" si="457"/>
        <v>0a3f507e-2215-32b8-e044-0003ba298018</v>
      </c>
      <c r="D2270" s="14">
        <f t="shared" ca="1" si="458"/>
        <v>995951</v>
      </c>
      <c r="E2270" s="1">
        <f t="shared" ca="1" si="459"/>
        <v>120</v>
      </c>
      <c r="F2270" s="1">
        <f t="shared" ca="1" si="460"/>
        <v>136</v>
      </c>
      <c r="G2270" s="1">
        <f t="shared" ca="1" si="461"/>
        <v>1997</v>
      </c>
      <c r="H2270" s="1" t="str">
        <f ca="1">IFERROR(INDEX(Varmeinstallation!B:B,MATCH(INDIRECT($A$1&amp;"L"&amp;A2270)*1,Varmeinstallation!A:A,0)),"Ingen varmeinstallationer")</f>
        <v>Centralvarme fra eget anlæg, et-kammer fyr</v>
      </c>
      <c r="I2270" s="1" t="str">
        <f ca="1">IFERROR(INDEX(Opvarmningsmiddel!B:B,MATCH(INDIRECT($A$1&amp;"M"&amp;A2270)*1,Opvarmningsmiddel!A:A,0)),"")</f>
        <v>Naturgas</v>
      </c>
      <c r="J2270" s="1">
        <f t="shared" ca="1" si="462"/>
        <v>2</v>
      </c>
      <c r="K2270" s="1" t="str">
        <f ca="1">IFERROR(INDEX(Relationstabel!$C$3:$K$10,MATCH(VALUE(INDIRECT($A$1&amp;"L"&amp;A2270)),Relationstabel!$A$3:$A$10,0),MATCH(IFERROR(VALUE(INDIRECT($A$1&amp;"M"&amp;A2270)),0),Relationstabel!$C$1:$K$1,0)),"Ingen varmeinstallationer")</f>
        <v>Naturgas</v>
      </c>
      <c r="L2270" s="1" t="str">
        <f ca="1">INDEX(Anvendelseskode!B:B,MATCH($E2270,Anvendelseskode!$A:$A,0))</f>
        <v>Fritliggende enfamilieshus (parcelhus)</v>
      </c>
      <c r="M2270" s="1" t="str">
        <f ca="1">INDEX(Anvendelseskode!C:C,MATCH($E2270,Anvendelseskode!$A:$A,0))</f>
        <v>Parcelhuse</v>
      </c>
      <c r="N2270" s="1" t="str">
        <f ca="1">INDEX(Anvendelseskode!D:D,MATCH($E2270,Anvendelseskode!$A:$A,0))</f>
        <v>Private husholdninger</v>
      </c>
      <c r="O2270" s="1" t="str">
        <f ca="1">IFERROR(INDEX(SBi!$2:$2,MATCH(G2270,SBi!$1:$1,1)),SBi!$K$2)</f>
        <v>1979-1998</v>
      </c>
      <c r="P2270" s="1">
        <f ca="1">IFERROR(INDEX(SBi!$C$3:$K$28,MATCH(E2270,SBi!$B$3:$B$28,0),MATCH(O2270,SBi!$C$2:$K$2,0)),0)</f>
        <v>105.4</v>
      </c>
      <c r="Q2270" s="19">
        <f t="shared" ca="1" si="463"/>
        <v>14.334400000000002</v>
      </c>
      <c r="R2270" s="19" t="str">
        <f ca="1">IFERROR(INDEX(VpD!$2:$2,MATCH(G2270,VpD!$1:$1,1)),VpD!$I$2)</f>
        <v>1979-1998</v>
      </c>
      <c r="S2270" s="1">
        <f ca="1">IFERROR(INDEX(VpD!$C$3:$I$27,MATCH(E2270,VpD!$B$3:$B$27,0),MATCH(R2270,VpD!$C$2:$I$2,0)),0)</f>
        <v>90</v>
      </c>
      <c r="T2270" s="19">
        <f t="shared" ca="1" si="464"/>
        <v>12.24</v>
      </c>
      <c r="U2270" s="14" t="str">
        <f t="shared" ca="1" si="465"/>
        <v xml:space="preserve">712724.36 </v>
      </c>
      <c r="V2270" s="14" t="str">
        <f t="shared" ca="1" si="466"/>
        <v>6169248.88</v>
      </c>
      <c r="W2270" s="14" t="str">
        <f t="shared" ca="1" si="467"/>
        <v>POINT(712724.36 6169248.88)</v>
      </c>
      <c r="X2270" s="14" t="str">
        <f>IFERROR(INDEX(BygningOmraade!B:B,MATCH(A2270,BygningOmraade!A:A,0)),"")</f>
        <v/>
      </c>
    </row>
    <row r="2271" spans="1:24" s="14" customFormat="1" x14ac:dyDescent="0.25">
      <c r="A2271" s="14">
        <f t="shared" si="455"/>
        <v>2271</v>
      </c>
      <c r="B2271" s="14" t="str">
        <f t="shared" ca="1" si="456"/>
        <v>86705185-08d5-4149-a12e-1f398b4cfe8e</v>
      </c>
      <c r="C2271" s="14" t="str">
        <f t="shared" ca="1" si="457"/>
        <v>0a3f507e-204b-32b8-e044-0003ba298018</v>
      </c>
      <c r="D2271" s="14">
        <f t="shared" ca="1" si="458"/>
        <v>993816</v>
      </c>
      <c r="E2271" s="1">
        <f t="shared" ca="1" si="459"/>
        <v>120</v>
      </c>
      <c r="F2271" s="1">
        <f t="shared" ca="1" si="460"/>
        <v>109</v>
      </c>
      <c r="G2271" s="1">
        <f t="shared" ca="1" si="461"/>
        <v>1973</v>
      </c>
      <c r="H2271" s="1" t="str">
        <f ca="1">IFERROR(INDEX(Varmeinstallation!B:B,MATCH(INDIRECT($A$1&amp;"L"&amp;A2271)*1,Varmeinstallation!A:A,0)),"Ingen varmeinstallationer")</f>
        <v>Centralvarme fra eget anlæg, et-kammer fyr</v>
      </c>
      <c r="I2271" s="1" t="str">
        <f ca="1">IFERROR(INDEX(Opvarmningsmiddel!B:B,MATCH(INDIRECT($A$1&amp;"M"&amp;A2271)*1,Opvarmningsmiddel!A:A,0)),"")</f>
        <v>Naturgas</v>
      </c>
      <c r="J2271" s="1">
        <f t="shared" ca="1" si="462"/>
        <v>0</v>
      </c>
      <c r="K2271" s="1" t="str">
        <f ca="1">IFERROR(INDEX(Relationstabel!$C$3:$K$10,MATCH(VALUE(INDIRECT($A$1&amp;"L"&amp;A2271)),Relationstabel!$A$3:$A$10,0),MATCH(IFERROR(VALUE(INDIRECT($A$1&amp;"M"&amp;A2271)),0),Relationstabel!$C$1:$K$1,0)),"Ingen varmeinstallationer")</f>
        <v>Naturgas</v>
      </c>
      <c r="L2271" s="1" t="str">
        <f ca="1">INDEX(Anvendelseskode!B:B,MATCH($E2271,Anvendelseskode!$A:$A,0))</f>
        <v>Fritliggende enfamilieshus (parcelhus)</v>
      </c>
      <c r="M2271" s="1" t="str">
        <f ca="1">INDEX(Anvendelseskode!C:C,MATCH($E2271,Anvendelseskode!$A:$A,0))</f>
        <v>Parcelhuse</v>
      </c>
      <c r="N2271" s="1" t="str">
        <f ca="1">INDEX(Anvendelseskode!D:D,MATCH($E2271,Anvendelseskode!$A:$A,0))</f>
        <v>Private husholdninger</v>
      </c>
      <c r="O2271" s="1" t="str">
        <f ca="1">IFERROR(INDEX(SBi!$2:$2,MATCH(G2271,SBi!$1:$1,1)),SBi!$K$2)</f>
        <v>1973-1978</v>
      </c>
      <c r="P2271" s="1">
        <f ca="1">IFERROR(INDEX(SBi!$C$3:$K$28,MATCH(E2271,SBi!$B$3:$B$28,0),MATCH(O2271,SBi!$C$2:$K$2,0)),0)</f>
        <v>119.8</v>
      </c>
      <c r="Q2271" s="19">
        <f t="shared" ca="1" si="463"/>
        <v>13.058199999999999</v>
      </c>
      <c r="R2271" s="19" t="str">
        <f ca="1">IFERROR(INDEX(VpD!$2:$2,MATCH(G2271,VpD!$1:$1,1)),VpD!$I$2)</f>
        <v>1973-1978</v>
      </c>
      <c r="S2271" s="1">
        <f ca="1">IFERROR(INDEX(VpD!$C$3:$I$27,MATCH(E2271,VpD!$B$3:$B$27,0),MATCH(R2271,VpD!$C$2:$I$2,0)),0)</f>
        <v>117</v>
      </c>
      <c r="T2271" s="19">
        <f t="shared" ca="1" si="464"/>
        <v>12.753</v>
      </c>
      <c r="U2271" s="14" t="str">
        <f t="shared" ca="1" si="465"/>
        <v xml:space="preserve">710719.6 </v>
      </c>
      <c r="V2271" s="14" t="str">
        <f t="shared" ca="1" si="466"/>
        <v>6171952.34</v>
      </c>
      <c r="W2271" s="14" t="str">
        <f t="shared" ca="1" si="467"/>
        <v>POINT(710719.6 6171952.34)</v>
      </c>
      <c r="X2271" s="14" t="str">
        <f>IFERROR(INDEX(BygningOmraade!B:B,MATCH(A2271,BygningOmraade!A:A,0)),"")</f>
        <v/>
      </c>
    </row>
    <row r="2272" spans="1:24" s="14" customFormat="1" x14ac:dyDescent="0.25">
      <c r="A2272" s="14">
        <f t="shared" si="455"/>
        <v>2272</v>
      </c>
      <c r="B2272" s="14" t="str">
        <f t="shared" ca="1" si="456"/>
        <v>8670a636-e48c-44fa-9034-f14d34e96e86</v>
      </c>
      <c r="C2272" s="14" t="str">
        <f t="shared" ca="1" si="457"/>
        <v>0a3f507e-21c1-32b8-e044-0003ba298018</v>
      </c>
      <c r="D2272" s="14">
        <f t="shared" ca="1" si="458"/>
        <v>996917</v>
      </c>
      <c r="E2272" s="1">
        <f t="shared" ca="1" si="459"/>
        <v>130</v>
      </c>
      <c r="F2272" s="1">
        <f t="shared" ca="1" si="460"/>
        <v>109</v>
      </c>
      <c r="G2272" s="1">
        <f t="shared" ca="1" si="461"/>
        <v>1979</v>
      </c>
      <c r="H2272" s="1" t="str">
        <f ca="1">IFERROR(INDEX(Varmeinstallation!B:B,MATCH(INDIRECT($A$1&amp;"L"&amp;A2272)*1,Varmeinstallation!A:A,0)),"Ingen varmeinstallationer")</f>
        <v>Fjernvarme/blokvarme (radiatorsystemer eller varmluftanlæg)</v>
      </c>
      <c r="I2272" s="1" t="str">
        <f ca="1">IFERROR(INDEX(Opvarmningsmiddel!B:B,MATCH(INDIRECT($A$1&amp;"M"&amp;A2272)*1,Opvarmningsmiddel!A:A,0)),"")</f>
        <v/>
      </c>
      <c r="J2272" s="1">
        <f t="shared" ca="1" si="462"/>
        <v>0</v>
      </c>
      <c r="K2272" s="1" t="str">
        <f ca="1">IFERROR(INDEX(Relationstabel!$C$3:$K$10,MATCH(VALUE(INDIRECT($A$1&amp;"L"&amp;A2272)),Relationstabel!$A$3:$A$10,0),MATCH(IFERROR(VALUE(INDIRECT($A$1&amp;"M"&amp;A2272)),0),Relationstabel!$C$1:$K$1,0)),"Ingen varmeinstallationer")</f>
        <v>Fjernvarme/ Blokvarme</v>
      </c>
      <c r="L2272" s="1" t="str">
        <f ca="1">INDEX(Anvendelseskode!B:B,MATCH($E2272,Anvendelseskode!$A:$A,0))</f>
        <v>Række-, kæde-, dobbelthus (lodret adskillelse mellem enhederne)</v>
      </c>
      <c r="M2272" s="1" t="str">
        <f ca="1">INDEX(Anvendelseskode!C:C,MATCH($E2272,Anvendelseskode!$A:$A,0))</f>
        <v>Række-, kæde og dobbelthuse</v>
      </c>
      <c r="N2272" s="1" t="str">
        <f ca="1">INDEX(Anvendelseskode!D:D,MATCH($E2272,Anvendelseskode!$A:$A,0))</f>
        <v>Private husholdninger</v>
      </c>
      <c r="O2272" s="1" t="str">
        <f ca="1">IFERROR(INDEX(SBi!$2:$2,MATCH(G2272,SBi!$1:$1,1)),SBi!$K$2)</f>
        <v>1979-1998</v>
      </c>
      <c r="P2272" s="1">
        <f ca="1">IFERROR(INDEX(SBi!$C$3:$K$28,MATCH(E2272,SBi!$B$3:$B$28,0),MATCH(O2272,SBi!$C$2:$K$2,0)),0)</f>
        <v>96.8</v>
      </c>
      <c r="Q2272" s="19">
        <f t="shared" ca="1" si="463"/>
        <v>10.5512</v>
      </c>
      <c r="R2272" s="19" t="str">
        <f ca="1">IFERROR(INDEX(VpD!$2:$2,MATCH(G2272,VpD!$1:$1,1)),VpD!$I$2)</f>
        <v>1979-1998</v>
      </c>
      <c r="S2272" s="1">
        <f ca="1">IFERROR(INDEX(VpD!$C$3:$I$27,MATCH(E2272,VpD!$B$3:$B$27,0),MATCH(R2272,VpD!$C$2:$I$2,0)),0)</f>
        <v>74</v>
      </c>
      <c r="T2272" s="19">
        <f t="shared" ca="1" si="464"/>
        <v>8.0660000000000007</v>
      </c>
      <c r="U2272" s="14" t="str">
        <f t="shared" ca="1" si="465"/>
        <v xml:space="preserve">713628.42 </v>
      </c>
      <c r="V2272" s="14" t="str">
        <f t="shared" ca="1" si="466"/>
        <v>6169737.28</v>
      </c>
      <c r="W2272" s="14" t="str">
        <f t="shared" ca="1" si="467"/>
        <v>POINT(713628.42 6169737.28)</v>
      </c>
      <c r="X2272" s="14" t="str">
        <f>IFERROR(INDEX(BygningOmraade!B:B,MATCH(A2272,BygningOmraade!A:A,0)),"")</f>
        <v/>
      </c>
    </row>
    <row r="2273" spans="1:24" s="14" customFormat="1" x14ac:dyDescent="0.25">
      <c r="A2273" s="14">
        <f t="shared" si="455"/>
        <v>2273</v>
      </c>
      <c r="B2273" s="14" t="str">
        <f t="shared" ca="1" si="456"/>
        <v>867cff41-f23b-4fe1-937b-90da505868b9</v>
      </c>
      <c r="C2273" s="14" t="str">
        <f t="shared" ca="1" si="457"/>
        <v>0a3f507e-2358-32b8-e044-0003ba298018</v>
      </c>
      <c r="D2273" s="14">
        <f t="shared" ca="1" si="458"/>
        <v>995702</v>
      </c>
      <c r="E2273" s="1">
        <f t="shared" ca="1" si="459"/>
        <v>120</v>
      </c>
      <c r="F2273" s="1">
        <f t="shared" ca="1" si="460"/>
        <v>284</v>
      </c>
      <c r="G2273" s="1">
        <f t="shared" ca="1" si="461"/>
        <v>1984</v>
      </c>
      <c r="H2273" s="1" t="str">
        <f ca="1">IFERROR(INDEX(Varmeinstallation!B:B,MATCH(INDIRECT($A$1&amp;"L"&amp;A2273)*1,Varmeinstallation!A:A,0)),"Ingen varmeinstallationer")</f>
        <v>Elovne, elpaneler</v>
      </c>
      <c r="I2273" s="1" t="str">
        <f ca="1">IFERROR(INDEX(Opvarmningsmiddel!B:B,MATCH(INDIRECT($A$1&amp;"M"&amp;A2273)*1,Opvarmningsmiddel!A:A,0)),"")</f>
        <v>Elektricitet</v>
      </c>
      <c r="J2273" s="1">
        <f t="shared" ca="1" si="462"/>
        <v>2</v>
      </c>
      <c r="K2273" s="1" t="str">
        <f ca="1">IFERROR(INDEX(Relationstabel!$C$3:$K$10,MATCH(VALUE(INDIRECT($A$1&amp;"L"&amp;A2273)),Relationstabel!$A$3:$A$10,0),MATCH(IFERROR(VALUE(INDIRECT($A$1&amp;"M"&amp;A2273)),0),Relationstabel!$C$1:$K$1,0)),"Ingen varmeinstallationer")</f>
        <v>Elvarme</v>
      </c>
      <c r="L2273" s="1" t="str">
        <f ca="1">INDEX(Anvendelseskode!B:B,MATCH($E2273,Anvendelseskode!$A:$A,0))</f>
        <v>Fritliggende enfamilieshus (parcelhus)</v>
      </c>
      <c r="M2273" s="1" t="str">
        <f ca="1">INDEX(Anvendelseskode!C:C,MATCH($E2273,Anvendelseskode!$A:$A,0))</f>
        <v>Parcelhuse</v>
      </c>
      <c r="N2273" s="1" t="str">
        <f ca="1">INDEX(Anvendelseskode!D:D,MATCH($E2273,Anvendelseskode!$A:$A,0))</f>
        <v>Private husholdninger</v>
      </c>
      <c r="O2273" s="1" t="str">
        <f ca="1">IFERROR(INDEX(SBi!$2:$2,MATCH(G2273,SBi!$1:$1,1)),SBi!$K$2)</f>
        <v>1979-1998</v>
      </c>
      <c r="P2273" s="1">
        <f ca="1">IFERROR(INDEX(SBi!$C$3:$K$28,MATCH(E2273,SBi!$B$3:$B$28,0),MATCH(O2273,SBi!$C$2:$K$2,0)),0)</f>
        <v>105.4</v>
      </c>
      <c r="Q2273" s="19">
        <f t="shared" ca="1" si="463"/>
        <v>29.933600000000002</v>
      </c>
      <c r="R2273" s="19" t="str">
        <f ca="1">IFERROR(INDEX(VpD!$2:$2,MATCH(G2273,VpD!$1:$1,1)),VpD!$I$2)</f>
        <v>1979-1998</v>
      </c>
      <c r="S2273" s="1">
        <f ca="1">IFERROR(INDEX(VpD!$C$3:$I$27,MATCH(E2273,VpD!$B$3:$B$27,0),MATCH(R2273,VpD!$C$2:$I$2,0)),0)</f>
        <v>90</v>
      </c>
      <c r="T2273" s="19">
        <f t="shared" ca="1" si="464"/>
        <v>25.56</v>
      </c>
      <c r="U2273" s="14" t="str">
        <f t="shared" ca="1" si="465"/>
        <v xml:space="preserve">712461.37 </v>
      </c>
      <c r="V2273" s="14" t="str">
        <f t="shared" ca="1" si="466"/>
        <v>6170383.28</v>
      </c>
      <c r="W2273" s="14" t="str">
        <f t="shared" ca="1" si="467"/>
        <v>POINT(712461.37 6170383.28)</v>
      </c>
      <c r="X2273" s="14" t="str">
        <f>IFERROR(INDEX(BygningOmraade!B:B,MATCH(A2273,BygningOmraade!A:A,0)),"")</f>
        <v/>
      </c>
    </row>
    <row r="2274" spans="1:24" s="14" customFormat="1" x14ac:dyDescent="0.25">
      <c r="A2274" s="14">
        <f t="shared" si="455"/>
        <v>2274</v>
      </c>
      <c r="B2274" s="14" t="str">
        <f t="shared" ca="1" si="456"/>
        <v>867e3cc5-aed3-4f74-b6dc-eee39ace1357</v>
      </c>
      <c r="C2274" s="14" t="str">
        <f t="shared" ca="1" si="457"/>
        <v>0a3f507e-1fba-32b8-e044-0003ba298018</v>
      </c>
      <c r="D2274" s="14">
        <f t="shared" ca="1" si="458"/>
        <v>994022</v>
      </c>
      <c r="E2274" s="1">
        <f t="shared" ca="1" si="459"/>
        <v>120</v>
      </c>
      <c r="F2274" s="1">
        <f t="shared" ca="1" si="460"/>
        <v>119</v>
      </c>
      <c r="G2274" s="1">
        <f t="shared" ca="1" si="461"/>
        <v>1972</v>
      </c>
      <c r="H2274" s="1" t="str">
        <f ca="1">IFERROR(INDEX(Varmeinstallation!B:B,MATCH(INDIRECT($A$1&amp;"L"&amp;A2274)*1,Varmeinstallation!A:A,0)),"Ingen varmeinstallationer")</f>
        <v>Centralvarme fra eget anlæg, et-kammer fyr</v>
      </c>
      <c r="I2274" s="1" t="str">
        <f ca="1">IFERROR(INDEX(Opvarmningsmiddel!B:B,MATCH(INDIRECT($A$1&amp;"M"&amp;A2274)*1,Opvarmningsmiddel!A:A,0)),"")</f>
        <v>Naturgas</v>
      </c>
      <c r="J2274" s="1">
        <f t="shared" ca="1" si="462"/>
        <v>90</v>
      </c>
      <c r="K2274" s="1" t="str">
        <f ca="1">IFERROR(INDEX(Relationstabel!$C$3:$K$10,MATCH(VALUE(INDIRECT($A$1&amp;"L"&amp;A2274)),Relationstabel!$A$3:$A$10,0),MATCH(IFERROR(VALUE(INDIRECT($A$1&amp;"M"&amp;A2274)),0),Relationstabel!$C$1:$K$1,0)),"Ingen varmeinstallationer")</f>
        <v>Naturgas</v>
      </c>
      <c r="L2274" s="1" t="str">
        <f ca="1">INDEX(Anvendelseskode!B:B,MATCH($E2274,Anvendelseskode!$A:$A,0))</f>
        <v>Fritliggende enfamilieshus (parcelhus)</v>
      </c>
      <c r="M2274" s="1" t="str">
        <f ca="1">INDEX(Anvendelseskode!C:C,MATCH($E2274,Anvendelseskode!$A:$A,0))</f>
        <v>Parcelhuse</v>
      </c>
      <c r="N2274" s="1" t="str">
        <f ca="1">INDEX(Anvendelseskode!D:D,MATCH($E2274,Anvendelseskode!$A:$A,0))</f>
        <v>Private husholdninger</v>
      </c>
      <c r="O2274" s="1" t="str">
        <f ca="1">IFERROR(INDEX(SBi!$2:$2,MATCH(G2274,SBi!$1:$1,1)),SBi!$K$2)</f>
        <v>1961-1972</v>
      </c>
      <c r="P2274" s="1">
        <f ca="1">IFERROR(INDEX(SBi!$C$3:$K$28,MATCH(E2274,SBi!$B$3:$B$28,0),MATCH(O2274,SBi!$C$2:$K$2,0)),0)</f>
        <v>134.30000000000001</v>
      </c>
      <c r="Q2274" s="19">
        <f t="shared" ca="1" si="463"/>
        <v>15.9817</v>
      </c>
      <c r="R2274" s="19" t="str">
        <f ca="1">IFERROR(INDEX(VpD!$2:$2,MATCH(G2274,VpD!$1:$1,1)),VpD!$I$2)</f>
        <v>1961-1972</v>
      </c>
      <c r="S2274" s="1">
        <f ca="1">IFERROR(INDEX(VpD!$C$3:$I$27,MATCH(E2274,VpD!$B$3:$B$27,0),MATCH(R2274,VpD!$C$2:$I$2,0)),0)</f>
        <v>143</v>
      </c>
      <c r="T2274" s="19">
        <f t="shared" ca="1" si="464"/>
        <v>17.016999999999999</v>
      </c>
      <c r="U2274" s="14" t="str">
        <f t="shared" ca="1" si="465"/>
        <v xml:space="preserve">711082.64 </v>
      </c>
      <c r="V2274" s="14" t="str">
        <f t="shared" ca="1" si="466"/>
        <v>6171664.43</v>
      </c>
      <c r="W2274" s="14" t="str">
        <f t="shared" ca="1" si="467"/>
        <v>POINT(711082.64 6171664.43)</v>
      </c>
      <c r="X2274" s="14" t="str">
        <f>IFERROR(INDEX(BygningOmraade!B:B,MATCH(A2274,BygningOmraade!A:A,0)),"")</f>
        <v/>
      </c>
    </row>
    <row r="2275" spans="1:24" s="14" customFormat="1" x14ac:dyDescent="0.25">
      <c r="A2275" s="14">
        <f t="shared" si="455"/>
        <v>2275</v>
      </c>
      <c r="B2275" s="14" t="str">
        <f t="shared" ca="1" si="456"/>
        <v>868870b8-1d48-46f7-afee-d7b5c8644367</v>
      </c>
      <c r="C2275" s="14" t="str">
        <f t="shared" ca="1" si="457"/>
        <v>0a3f507e-1a2e-32b8-e044-0003ba298018</v>
      </c>
      <c r="D2275" s="14">
        <f t="shared" ca="1" si="458"/>
        <v>997511</v>
      </c>
      <c r="E2275" s="1">
        <f t="shared" ca="1" si="459"/>
        <v>120</v>
      </c>
      <c r="F2275" s="1">
        <f t="shared" ca="1" si="460"/>
        <v>160</v>
      </c>
      <c r="G2275" s="1">
        <f t="shared" ca="1" si="461"/>
        <v>1986</v>
      </c>
      <c r="H2275" s="1" t="str">
        <f ca="1">IFERROR(INDEX(Varmeinstallation!B:B,MATCH(INDIRECT($A$1&amp;"L"&amp;A2275)*1,Varmeinstallation!A:A,0)),"Ingen varmeinstallationer")</f>
        <v>Varmepumpe</v>
      </c>
      <c r="I2275" s="1" t="str">
        <f ca="1">IFERROR(INDEX(Opvarmningsmiddel!B:B,MATCH(INDIRECT($A$1&amp;"M"&amp;A2275)*1,Opvarmningsmiddel!A:A,0)),"")</f>
        <v>Elektricitet</v>
      </c>
      <c r="J2275" s="1">
        <f t="shared" ca="1" si="462"/>
        <v>2</v>
      </c>
      <c r="K2275" s="1" t="str">
        <f ca="1">IFERROR(INDEX(Relationstabel!$C$3:$K$10,MATCH(VALUE(INDIRECT($A$1&amp;"L"&amp;A2275)),Relationstabel!$A$3:$A$10,0),MATCH(IFERROR(VALUE(INDIRECT($A$1&amp;"M"&amp;A2275)),0),Relationstabel!$C$1:$K$1,0)),"Ingen varmeinstallationer")</f>
        <v>Varmepumpe</v>
      </c>
      <c r="L2275" s="1" t="str">
        <f ca="1">INDEX(Anvendelseskode!B:B,MATCH($E2275,Anvendelseskode!$A:$A,0))</f>
        <v>Fritliggende enfamilieshus (parcelhus)</v>
      </c>
      <c r="M2275" s="1" t="str">
        <f ca="1">INDEX(Anvendelseskode!C:C,MATCH($E2275,Anvendelseskode!$A:$A,0))</f>
        <v>Parcelhuse</v>
      </c>
      <c r="N2275" s="1" t="str">
        <f ca="1">INDEX(Anvendelseskode!D:D,MATCH($E2275,Anvendelseskode!$A:$A,0))</f>
        <v>Private husholdninger</v>
      </c>
      <c r="O2275" s="1" t="str">
        <f ca="1">IFERROR(INDEX(SBi!$2:$2,MATCH(G2275,SBi!$1:$1,1)),SBi!$K$2)</f>
        <v>1979-1998</v>
      </c>
      <c r="P2275" s="1">
        <f ca="1">IFERROR(INDEX(SBi!$C$3:$K$28,MATCH(E2275,SBi!$B$3:$B$28,0),MATCH(O2275,SBi!$C$2:$K$2,0)),0)</f>
        <v>105.4</v>
      </c>
      <c r="Q2275" s="19">
        <f t="shared" ca="1" si="463"/>
        <v>16.864000000000001</v>
      </c>
      <c r="R2275" s="19" t="str">
        <f ca="1">IFERROR(INDEX(VpD!$2:$2,MATCH(G2275,VpD!$1:$1,1)),VpD!$I$2)</f>
        <v>1979-1998</v>
      </c>
      <c r="S2275" s="1">
        <f ca="1">IFERROR(INDEX(VpD!$C$3:$I$27,MATCH(E2275,VpD!$B$3:$B$27,0),MATCH(R2275,VpD!$C$2:$I$2,0)),0)</f>
        <v>90</v>
      </c>
      <c r="T2275" s="19">
        <f t="shared" ca="1" si="464"/>
        <v>14.4</v>
      </c>
      <c r="U2275" s="14" t="str">
        <f t="shared" ca="1" si="465"/>
        <v xml:space="preserve">713896.42 </v>
      </c>
      <c r="V2275" s="14" t="str">
        <f t="shared" ca="1" si="466"/>
        <v>6169093.05</v>
      </c>
      <c r="W2275" s="14" t="str">
        <f t="shared" ca="1" si="467"/>
        <v>POINT(713896.42 6169093.05)</v>
      </c>
      <c r="X2275" s="14" t="str">
        <f>IFERROR(INDEX(BygningOmraade!B:B,MATCH(A2275,BygningOmraade!A:A,0)),"")</f>
        <v/>
      </c>
    </row>
    <row r="2276" spans="1:24" s="14" customFormat="1" x14ac:dyDescent="0.25">
      <c r="A2276" s="14">
        <f t="shared" si="455"/>
        <v>2276</v>
      </c>
      <c r="B2276" s="14" t="str">
        <f t="shared" ca="1" si="456"/>
        <v>86913869-e925-4aac-a5bc-db5d49f59432</v>
      </c>
      <c r="C2276" s="14" t="str">
        <f t="shared" ca="1" si="457"/>
        <v>0a3f507e-1dbd-32b8-e044-0003ba298018</v>
      </c>
      <c r="D2276" s="14">
        <f t="shared" ca="1" si="458"/>
        <v>2540512</v>
      </c>
      <c r="E2276" s="1">
        <f t="shared" ca="1" si="459"/>
        <v>120</v>
      </c>
      <c r="F2276" s="1">
        <f t="shared" ca="1" si="460"/>
        <v>130</v>
      </c>
      <c r="G2276" s="1">
        <f t="shared" ca="1" si="461"/>
        <v>2001</v>
      </c>
      <c r="H2276" s="1" t="str">
        <f ca="1">IFERROR(INDEX(Varmeinstallation!B:B,MATCH(INDIRECT($A$1&amp;"L"&amp;A2276)*1,Varmeinstallation!A:A,0)),"Ingen varmeinstallationer")</f>
        <v>Fjernvarme/blokvarme (radiatorsystemer eller varmluftanlæg)</v>
      </c>
      <c r="I2276" s="1" t="str">
        <f ca="1">IFERROR(INDEX(Opvarmningsmiddel!B:B,MATCH(INDIRECT($A$1&amp;"M"&amp;A2276)*1,Opvarmningsmiddel!A:A,0)),"")</f>
        <v/>
      </c>
      <c r="J2276" s="1">
        <f t="shared" ca="1" si="462"/>
        <v>0</v>
      </c>
      <c r="K2276" s="1" t="str">
        <f ca="1">IFERROR(INDEX(Relationstabel!$C$3:$K$10,MATCH(VALUE(INDIRECT($A$1&amp;"L"&amp;A2276)),Relationstabel!$A$3:$A$10,0),MATCH(IFERROR(VALUE(INDIRECT($A$1&amp;"M"&amp;A2276)),0),Relationstabel!$C$1:$K$1,0)),"Ingen varmeinstallationer")</f>
        <v>Fjernvarme/ Blokvarme</v>
      </c>
      <c r="L2276" s="1" t="str">
        <f ca="1">INDEX(Anvendelseskode!B:B,MATCH($E2276,Anvendelseskode!$A:$A,0))</f>
        <v>Fritliggende enfamilieshus (parcelhus)</v>
      </c>
      <c r="M2276" s="1" t="str">
        <f ca="1">INDEX(Anvendelseskode!C:C,MATCH($E2276,Anvendelseskode!$A:$A,0))</f>
        <v>Parcelhuse</v>
      </c>
      <c r="N2276" s="1" t="str">
        <f ca="1">INDEX(Anvendelseskode!D:D,MATCH($E2276,Anvendelseskode!$A:$A,0))</f>
        <v>Private husholdninger</v>
      </c>
      <c r="O2276" s="1" t="str">
        <f ca="1">IFERROR(INDEX(SBi!$2:$2,MATCH(G2276,SBi!$1:$1,1)),SBi!$K$2)</f>
        <v>1999-2006</v>
      </c>
      <c r="P2276" s="1">
        <f ca="1">IFERROR(INDEX(SBi!$C$3:$K$28,MATCH(E2276,SBi!$B$3:$B$28,0),MATCH(O2276,SBi!$C$2:$K$2,0)),0)</f>
        <v>83.9</v>
      </c>
      <c r="Q2276" s="19">
        <f t="shared" ca="1" si="463"/>
        <v>10.907</v>
      </c>
      <c r="R2276" s="19" t="str">
        <f ca="1">IFERROR(INDEX(VpD!$2:$2,MATCH(G2276,VpD!$1:$1,1)),VpD!$I$2)</f>
        <v>&gt;1998</v>
      </c>
      <c r="S2276" s="1">
        <f ca="1">IFERROR(INDEX(VpD!$C$3:$I$27,MATCH(E2276,VpD!$B$3:$B$27,0),MATCH(R2276,VpD!$C$2:$I$2,0)),0)</f>
        <v>72</v>
      </c>
      <c r="T2276" s="19">
        <f t="shared" ca="1" si="464"/>
        <v>9.36</v>
      </c>
      <c r="U2276" s="14" t="str">
        <f t="shared" ca="1" si="465"/>
        <v xml:space="preserve">712151.01 </v>
      </c>
      <c r="V2276" s="14" t="str">
        <f t="shared" ca="1" si="466"/>
        <v>6171921.43</v>
      </c>
      <c r="W2276" s="14" t="str">
        <f t="shared" ca="1" si="467"/>
        <v>POINT(712151.01 6171921.43)</v>
      </c>
      <c r="X2276" s="14" t="str">
        <f>IFERROR(INDEX(BygningOmraade!B:B,MATCH(A2276,BygningOmraade!A:A,0)),"")</f>
        <v/>
      </c>
    </row>
    <row r="2277" spans="1:24" s="14" customFormat="1" x14ac:dyDescent="0.25">
      <c r="A2277" s="14">
        <f t="shared" si="455"/>
        <v>2277</v>
      </c>
      <c r="B2277" s="14" t="str">
        <f t="shared" ca="1" si="456"/>
        <v>869e5b1f-2251-44cc-ab3c-c2de0c3df609</v>
      </c>
      <c r="C2277" s="14" t="str">
        <f t="shared" ca="1" si="457"/>
        <v>0a3f507e-248e-32b8-e044-0003ba298018</v>
      </c>
      <c r="D2277" s="14">
        <f t="shared" ca="1" si="458"/>
        <v>994655</v>
      </c>
      <c r="E2277" s="1">
        <f t="shared" ca="1" si="459"/>
        <v>530</v>
      </c>
      <c r="F2277" s="1">
        <f t="shared" ca="1" si="460"/>
        <v>148</v>
      </c>
      <c r="G2277" s="1">
        <f t="shared" ca="1" si="461"/>
        <v>2007</v>
      </c>
      <c r="H2277" s="1" t="str">
        <f ca="1">IFERROR(INDEX(Varmeinstallation!B:B,MATCH(INDIRECT($A$1&amp;"L"&amp;A2277)*1,Varmeinstallation!A:A,0)),"Ingen varmeinstallationer")</f>
        <v>Centralvarme fra eget anlæg, et-kammer fyr</v>
      </c>
      <c r="I2277" s="1" t="str">
        <f ca="1">IFERROR(INDEX(Opvarmningsmiddel!B:B,MATCH(INDIRECT($A$1&amp;"M"&amp;A2277)*1,Opvarmningsmiddel!A:A,0)),"")</f>
        <v>Naturgas</v>
      </c>
      <c r="J2277" s="1">
        <f t="shared" ca="1" si="462"/>
        <v>5</v>
      </c>
      <c r="K2277" s="1" t="str">
        <f ca="1">IFERROR(INDEX(Relationstabel!$C$3:$K$10,MATCH(VALUE(INDIRECT($A$1&amp;"L"&amp;A2277)),Relationstabel!$A$3:$A$10,0),MATCH(IFERROR(VALUE(INDIRECT($A$1&amp;"M"&amp;A2277)),0),Relationstabel!$C$1:$K$1,0)),"Ingen varmeinstallationer")</f>
        <v>Naturgas</v>
      </c>
      <c r="L2277" s="1" t="str">
        <f ca="1">INDEX(Anvendelseskode!B:B,MATCH($E2277,Anvendelseskode!$A:$A,0))</f>
        <v>Bygning i forbindelse med idrætsudøvelse (klubhus, idrætshal, svømmehal o.lign.).</v>
      </c>
      <c r="M2277" s="1" t="str">
        <f ca="1">INDEX(Anvendelseskode!C:C,MATCH($E2277,Anvendelseskode!$A:$A,0))</f>
        <v>Bygning i forbindelse med idrætsudøvelse (klubhus, idrætshal, svømmehal o.lign.).</v>
      </c>
      <c r="N2277" s="1" t="str">
        <f ca="1">INDEX(Anvendelseskode!D:D,MATCH($E2277,Anvendelseskode!$A:$A,0))</f>
        <v>Kommunale og andre offentlige institutioner</v>
      </c>
      <c r="O2277" s="1" t="str">
        <f ca="1">IFERROR(INDEX(SBi!$2:$2,MATCH(G2277,SBi!$1:$1,1)),SBi!$K$2)</f>
        <v>Efter 2006</v>
      </c>
      <c r="P2277" s="1">
        <f ca="1">IFERROR(INDEX(SBi!$C$3:$K$28,MATCH(E2277,SBi!$B$3:$B$28,0),MATCH(O2277,SBi!$C$2:$K$2,0)),0)</f>
        <v>119.3</v>
      </c>
      <c r="Q2277" s="19">
        <f t="shared" ca="1" si="463"/>
        <v>17.656399999999998</v>
      </c>
      <c r="R2277" s="19" t="str">
        <f ca="1">IFERROR(INDEX(VpD!$2:$2,MATCH(G2277,VpD!$1:$1,1)),VpD!$I$2)</f>
        <v>&gt;1998</v>
      </c>
      <c r="S2277" s="1">
        <f ca="1">IFERROR(INDEX(VpD!$C$3:$I$27,MATCH(E2277,VpD!$B$3:$B$27,0),MATCH(R2277,VpD!$C$2:$I$2,0)),0)</f>
        <v>72</v>
      </c>
      <c r="T2277" s="19">
        <f t="shared" ca="1" si="464"/>
        <v>10.656000000000001</v>
      </c>
      <c r="U2277" s="14" t="str">
        <f t="shared" ca="1" si="465"/>
        <v xml:space="preserve">711711.96 </v>
      </c>
      <c r="V2277" s="14" t="str">
        <f t="shared" ca="1" si="466"/>
        <v>6170279.26</v>
      </c>
      <c r="W2277" s="14" t="str">
        <f t="shared" ca="1" si="467"/>
        <v>POINT(711711.96 6170279.26)</v>
      </c>
      <c r="X2277" s="14" t="str">
        <f>IFERROR(INDEX(BygningOmraade!B:B,MATCH(A2277,BygningOmraade!A:A,0)),"")</f>
        <v/>
      </c>
    </row>
    <row r="2278" spans="1:24" s="14" customFormat="1" x14ac:dyDescent="0.25">
      <c r="A2278" s="14">
        <f t="shared" si="455"/>
        <v>2278</v>
      </c>
      <c r="B2278" s="14" t="str">
        <f t="shared" ca="1" si="456"/>
        <v>86b34319-b7b9-483a-9420-000da05391a4</v>
      </c>
      <c r="C2278" s="14" t="str">
        <f t="shared" ca="1" si="457"/>
        <v>0a3f507e-1d2a-32b8-e044-0003ba298018</v>
      </c>
      <c r="D2278" s="14">
        <f t="shared" ca="1" si="458"/>
        <v>997704</v>
      </c>
      <c r="E2278" s="1">
        <f t="shared" ca="1" si="459"/>
        <v>120</v>
      </c>
      <c r="F2278" s="1">
        <f t="shared" ca="1" si="460"/>
        <v>175</v>
      </c>
      <c r="G2278" s="1">
        <f t="shared" ca="1" si="461"/>
        <v>1987</v>
      </c>
      <c r="H2278" s="1" t="str">
        <f ca="1">IFERROR(INDEX(Varmeinstallation!B:B,MATCH(INDIRECT($A$1&amp;"L"&amp;A2278)*1,Varmeinstallation!A:A,0)),"Ingen varmeinstallationer")</f>
        <v>Centralvarme fra eget anlæg, et-kammer fyr</v>
      </c>
      <c r="I2278" s="1" t="str">
        <f ca="1">IFERROR(INDEX(Opvarmningsmiddel!B:B,MATCH(INDIRECT($A$1&amp;"M"&amp;A2278)*1,Opvarmningsmiddel!A:A,0)),"")</f>
        <v>Naturgas</v>
      </c>
      <c r="J2278" s="1">
        <f t="shared" ca="1" si="462"/>
        <v>0</v>
      </c>
      <c r="K2278" s="1" t="str">
        <f ca="1">IFERROR(INDEX(Relationstabel!$C$3:$K$10,MATCH(VALUE(INDIRECT($A$1&amp;"L"&amp;A2278)),Relationstabel!$A$3:$A$10,0),MATCH(IFERROR(VALUE(INDIRECT($A$1&amp;"M"&amp;A2278)),0),Relationstabel!$C$1:$K$1,0)),"Ingen varmeinstallationer")</f>
        <v>Naturgas</v>
      </c>
      <c r="L2278" s="1" t="str">
        <f ca="1">INDEX(Anvendelseskode!B:B,MATCH($E2278,Anvendelseskode!$A:$A,0))</f>
        <v>Fritliggende enfamilieshus (parcelhus)</v>
      </c>
      <c r="M2278" s="1" t="str">
        <f ca="1">INDEX(Anvendelseskode!C:C,MATCH($E2278,Anvendelseskode!$A:$A,0))</f>
        <v>Parcelhuse</v>
      </c>
      <c r="N2278" s="1" t="str">
        <f ca="1">INDEX(Anvendelseskode!D:D,MATCH($E2278,Anvendelseskode!$A:$A,0))</f>
        <v>Private husholdninger</v>
      </c>
      <c r="O2278" s="1" t="str">
        <f ca="1">IFERROR(INDEX(SBi!$2:$2,MATCH(G2278,SBi!$1:$1,1)),SBi!$K$2)</f>
        <v>1979-1998</v>
      </c>
      <c r="P2278" s="1">
        <f ca="1">IFERROR(INDEX(SBi!$C$3:$K$28,MATCH(E2278,SBi!$B$3:$B$28,0),MATCH(O2278,SBi!$C$2:$K$2,0)),0)</f>
        <v>105.4</v>
      </c>
      <c r="Q2278" s="19">
        <f t="shared" ca="1" si="463"/>
        <v>18.445</v>
      </c>
      <c r="R2278" s="19" t="str">
        <f ca="1">IFERROR(INDEX(VpD!$2:$2,MATCH(G2278,VpD!$1:$1,1)),VpD!$I$2)</f>
        <v>1979-1998</v>
      </c>
      <c r="S2278" s="1">
        <f ca="1">IFERROR(INDEX(VpD!$C$3:$I$27,MATCH(E2278,VpD!$B$3:$B$27,0),MATCH(R2278,VpD!$C$2:$I$2,0)),0)</f>
        <v>90</v>
      </c>
      <c r="T2278" s="19">
        <f t="shared" ca="1" si="464"/>
        <v>15.75</v>
      </c>
      <c r="U2278" s="14" t="str">
        <f t="shared" ca="1" si="465"/>
        <v xml:space="preserve">714116.19 </v>
      </c>
      <c r="V2278" s="14" t="str">
        <f t="shared" ca="1" si="466"/>
        <v>6168729.95</v>
      </c>
      <c r="W2278" s="14" t="str">
        <f t="shared" ca="1" si="467"/>
        <v>POINT(714116.19 6168729.95)</v>
      </c>
      <c r="X2278" s="14" t="str">
        <f>IFERROR(INDEX(BygningOmraade!B:B,MATCH(A2278,BygningOmraade!A:A,0)),"")</f>
        <v/>
      </c>
    </row>
    <row r="2279" spans="1:24" s="14" customFormat="1" x14ac:dyDescent="0.25">
      <c r="A2279" s="14">
        <f t="shared" si="455"/>
        <v>2279</v>
      </c>
      <c r="B2279" s="14" t="str">
        <f t="shared" ca="1" si="456"/>
        <v>86b794f0-ba8a-4777-8d57-55c11c82d798</v>
      </c>
      <c r="C2279" s="14" t="str">
        <f t="shared" ca="1" si="457"/>
        <v>0a3f507e-1d6a-32b8-e044-0003ba298018</v>
      </c>
      <c r="D2279" s="14">
        <f t="shared" ca="1" si="458"/>
        <v>994881</v>
      </c>
      <c r="E2279" s="1">
        <f t="shared" ca="1" si="459"/>
        <v>120</v>
      </c>
      <c r="F2279" s="1">
        <f t="shared" ca="1" si="460"/>
        <v>134</v>
      </c>
      <c r="G2279" s="1">
        <f t="shared" ca="1" si="461"/>
        <v>1988</v>
      </c>
      <c r="H2279" s="1" t="str">
        <f ca="1">IFERROR(INDEX(Varmeinstallation!B:B,MATCH(INDIRECT($A$1&amp;"L"&amp;A2279)*1,Varmeinstallation!A:A,0)),"Ingen varmeinstallationer")</f>
        <v>Elovne, elpaneler</v>
      </c>
      <c r="I2279" s="1" t="str">
        <f ca="1">IFERROR(INDEX(Opvarmningsmiddel!B:B,MATCH(INDIRECT($A$1&amp;"M"&amp;A2279)*1,Opvarmningsmiddel!A:A,0)),"")</f>
        <v>Elektricitet</v>
      </c>
      <c r="J2279" s="1">
        <f t="shared" ca="1" si="462"/>
        <v>1</v>
      </c>
      <c r="K2279" s="1" t="str">
        <f ca="1">IFERROR(INDEX(Relationstabel!$C$3:$K$10,MATCH(VALUE(INDIRECT($A$1&amp;"L"&amp;A2279)),Relationstabel!$A$3:$A$10,0),MATCH(IFERROR(VALUE(INDIRECT($A$1&amp;"M"&amp;A2279)),0),Relationstabel!$C$1:$K$1,0)),"Ingen varmeinstallationer")</f>
        <v>Elvarme</v>
      </c>
      <c r="L2279" s="1" t="str">
        <f ca="1">INDEX(Anvendelseskode!B:B,MATCH($E2279,Anvendelseskode!$A:$A,0))</f>
        <v>Fritliggende enfamilieshus (parcelhus)</v>
      </c>
      <c r="M2279" s="1" t="str">
        <f ca="1">INDEX(Anvendelseskode!C:C,MATCH($E2279,Anvendelseskode!$A:$A,0))</f>
        <v>Parcelhuse</v>
      </c>
      <c r="N2279" s="1" t="str">
        <f ca="1">INDEX(Anvendelseskode!D:D,MATCH($E2279,Anvendelseskode!$A:$A,0))</f>
        <v>Private husholdninger</v>
      </c>
      <c r="O2279" s="1" t="str">
        <f ca="1">IFERROR(INDEX(SBi!$2:$2,MATCH(G2279,SBi!$1:$1,1)),SBi!$K$2)</f>
        <v>1979-1998</v>
      </c>
      <c r="P2279" s="1">
        <f ca="1">IFERROR(INDEX(SBi!$C$3:$K$28,MATCH(E2279,SBi!$B$3:$B$28,0),MATCH(O2279,SBi!$C$2:$K$2,0)),0)</f>
        <v>105.4</v>
      </c>
      <c r="Q2279" s="19">
        <f t="shared" ca="1" si="463"/>
        <v>14.1236</v>
      </c>
      <c r="R2279" s="19" t="str">
        <f ca="1">IFERROR(INDEX(VpD!$2:$2,MATCH(G2279,VpD!$1:$1,1)),VpD!$I$2)</f>
        <v>1979-1998</v>
      </c>
      <c r="S2279" s="1">
        <f ca="1">IFERROR(INDEX(VpD!$C$3:$I$27,MATCH(E2279,VpD!$B$3:$B$27,0),MATCH(R2279,VpD!$C$2:$I$2,0)),0)</f>
        <v>90</v>
      </c>
      <c r="T2279" s="19">
        <f t="shared" ca="1" si="464"/>
        <v>12.06</v>
      </c>
      <c r="U2279" s="14" t="str">
        <f t="shared" ca="1" si="465"/>
        <v xml:space="preserve">711808.75 </v>
      </c>
      <c r="V2279" s="14" t="str">
        <f t="shared" ca="1" si="466"/>
        <v>6170389.35</v>
      </c>
      <c r="W2279" s="14" t="str">
        <f t="shared" ca="1" si="467"/>
        <v>POINT(711808.75 6170389.35)</v>
      </c>
      <c r="X2279" s="14" t="str">
        <f>IFERROR(INDEX(BygningOmraade!B:B,MATCH(A2279,BygningOmraade!A:A,0)),"")</f>
        <v/>
      </c>
    </row>
    <row r="2280" spans="1:24" s="14" customFormat="1" x14ac:dyDescent="0.25">
      <c r="A2280" s="14">
        <f t="shared" si="455"/>
        <v>2280</v>
      </c>
      <c r="B2280" s="14" t="str">
        <f t="shared" ca="1" si="456"/>
        <v>86e4bd28-42ac-47bf-9ade-64f37aca2a38</v>
      </c>
      <c r="C2280" s="14" t="str">
        <f t="shared" ca="1" si="457"/>
        <v>ec6c0e7b-d37c-423f-a3ce-42bd02224d1d</v>
      </c>
      <c r="D2280" s="14">
        <f t="shared" ca="1" si="458"/>
        <v>100094121</v>
      </c>
      <c r="E2280" s="1">
        <f t="shared" ca="1" si="459"/>
        <v>130</v>
      </c>
      <c r="F2280" s="1">
        <f t="shared" ca="1" si="460"/>
        <v>130</v>
      </c>
      <c r="G2280" s="1">
        <f t="shared" ca="1" si="461"/>
        <v>2016</v>
      </c>
      <c r="H2280" s="1" t="str">
        <f ca="1">IFERROR(INDEX(Varmeinstallation!B:B,MATCH(INDIRECT($A$1&amp;"L"&amp;A2280)*1,Varmeinstallation!A:A,0)),"Ingen varmeinstallationer")</f>
        <v>Fjernvarme/blokvarme (radiatorsystemer eller varmluftanlæg)</v>
      </c>
      <c r="I2280" s="1" t="str">
        <f ca="1">IFERROR(INDEX(Opvarmningsmiddel!B:B,MATCH(INDIRECT($A$1&amp;"M"&amp;A2280)*1,Opvarmningsmiddel!A:A,0)),"")</f>
        <v/>
      </c>
      <c r="J2280" s="1">
        <f t="shared" ca="1" si="462"/>
        <v>0</v>
      </c>
      <c r="K2280" s="1" t="str">
        <f ca="1">IFERROR(INDEX(Relationstabel!$C$3:$K$10,MATCH(VALUE(INDIRECT($A$1&amp;"L"&amp;A2280)),Relationstabel!$A$3:$A$10,0),MATCH(IFERROR(VALUE(INDIRECT($A$1&amp;"M"&amp;A2280)),0),Relationstabel!$C$1:$K$1,0)),"Ingen varmeinstallationer")</f>
        <v>Fjernvarme/ Blokvarme</v>
      </c>
      <c r="L2280" s="1" t="str">
        <f ca="1">INDEX(Anvendelseskode!B:B,MATCH($E2280,Anvendelseskode!$A:$A,0))</f>
        <v>Række-, kæde-, dobbelthus (lodret adskillelse mellem enhederne)</v>
      </c>
      <c r="M2280" s="1" t="str">
        <f ca="1">INDEX(Anvendelseskode!C:C,MATCH($E2280,Anvendelseskode!$A:$A,0))</f>
        <v>Række-, kæde og dobbelthuse</v>
      </c>
      <c r="N2280" s="1" t="str">
        <f ca="1">INDEX(Anvendelseskode!D:D,MATCH($E2280,Anvendelseskode!$A:$A,0))</f>
        <v>Private husholdninger</v>
      </c>
      <c r="O2280" s="1" t="str">
        <f ca="1">IFERROR(INDEX(SBi!$2:$2,MATCH(G2280,SBi!$1:$1,1)),SBi!$K$2)</f>
        <v>Efter 2006</v>
      </c>
      <c r="P2280" s="1">
        <f ca="1">IFERROR(INDEX(SBi!$C$3:$K$28,MATCH(E2280,SBi!$B$3:$B$28,0),MATCH(O2280,SBi!$C$2:$K$2,0)),0)</f>
        <v>66.400000000000006</v>
      </c>
      <c r="Q2280" s="19">
        <f t="shared" ca="1" si="463"/>
        <v>8.6319999999999997</v>
      </c>
      <c r="R2280" s="19" t="str">
        <f ca="1">IFERROR(INDEX(VpD!$2:$2,MATCH(G2280,VpD!$1:$1,1)),VpD!$I$2)</f>
        <v>&gt;1998</v>
      </c>
      <c r="S2280" s="1">
        <f ca="1">IFERROR(INDEX(VpD!$C$3:$I$27,MATCH(E2280,VpD!$B$3:$B$27,0),MATCH(R2280,VpD!$C$2:$I$2,0)),0)</f>
        <v>65</v>
      </c>
      <c r="T2280" s="19">
        <f t="shared" ca="1" si="464"/>
        <v>8.4499999999999993</v>
      </c>
      <c r="U2280" s="14" t="str">
        <f t="shared" ca="1" si="465"/>
        <v xml:space="preserve">711579.05 </v>
      </c>
      <c r="V2280" s="14" t="str">
        <f t="shared" ca="1" si="466"/>
        <v>6172775.44</v>
      </c>
      <c r="W2280" s="14" t="str">
        <f t="shared" ca="1" si="467"/>
        <v>POINT(711579.05 6172775.44)</v>
      </c>
      <c r="X2280" s="14" t="str">
        <f>IFERROR(INDEX(BygningOmraade!B:B,MATCH(A2280,BygningOmraade!A:A,0)),"")</f>
        <v/>
      </c>
    </row>
    <row r="2281" spans="1:24" s="14" customFormat="1" x14ac:dyDescent="0.25">
      <c r="A2281" s="14">
        <f t="shared" si="455"/>
        <v>2281</v>
      </c>
      <c r="B2281" s="14" t="str">
        <f t="shared" ca="1" si="456"/>
        <v>86f1e489-a261-4a8e-8b83-81f519674ce4</v>
      </c>
      <c r="C2281" s="14" t="str">
        <f t="shared" ca="1" si="457"/>
        <v>0a3f507e-1ad1-32b8-e044-0003ba298018</v>
      </c>
      <c r="D2281" s="14">
        <f t="shared" ca="1" si="458"/>
        <v>995258</v>
      </c>
      <c r="E2281" s="1">
        <f t="shared" ca="1" si="459"/>
        <v>210</v>
      </c>
      <c r="F2281" s="1">
        <f t="shared" ca="1" si="460"/>
        <v>480</v>
      </c>
      <c r="G2281" s="1">
        <f t="shared" ca="1" si="461"/>
        <v>1920</v>
      </c>
      <c r="H2281" s="1" t="str">
        <f ca="1">IFERROR(INDEX(Varmeinstallation!B:B,MATCH(INDIRECT($A$1&amp;"L"&amp;A2281)*1,Varmeinstallation!A:A,0)),"Ingen varmeinstallationer")</f>
        <v>Ingen varmeinstallationer</v>
      </c>
      <c r="I2281" s="1" t="str">
        <f ca="1">IFERROR(INDEX(Opvarmningsmiddel!B:B,MATCH(INDIRECT($A$1&amp;"M"&amp;A2281)*1,Opvarmningsmiddel!A:A,0)),"")</f>
        <v/>
      </c>
      <c r="J2281" s="1">
        <f t="shared" ca="1" si="462"/>
        <v>0</v>
      </c>
      <c r="K2281" s="1" t="str">
        <f ca="1">IFERROR(INDEX(Relationstabel!$C$3:$K$10,MATCH(VALUE(INDIRECT($A$1&amp;"L"&amp;A2281)),Relationstabel!$A$3:$A$10,0),MATCH(IFERROR(VALUE(INDIRECT($A$1&amp;"M"&amp;A2281)),0),Relationstabel!$C$1:$K$1,0)),"Ingen varmeinstallationer")</f>
        <v>Ingen varmeinstallation</v>
      </c>
      <c r="L2281" s="1" t="str">
        <f ca="1">INDEX(Anvendelseskode!B:B,MATCH($E2281,Anvendelseskode!$A:$A,0))</f>
        <v>Bygning til erhvervsmæssig produktion vedrørende landbrug, gartneri, råstofudvinding o.lign</v>
      </c>
      <c r="M2281" s="1" t="str">
        <f ca="1">INDEX(Anvendelseskode!C:C,MATCH($E2281,Anvendelseskode!$A:$A,0))</f>
        <v>Avls- og driftsbygning</v>
      </c>
      <c r="N2281" s="1" t="str">
        <f ca="1">INDEX(Anvendelseskode!D:D,MATCH($E2281,Anvendelseskode!$A:$A,0))</f>
        <v>Landbrug og gartneri</v>
      </c>
      <c r="O2281" s="1" t="str">
        <f ca="1">IFERROR(INDEX(SBi!$2:$2,MATCH(G2281,SBi!$1:$1,1)),SBi!$K$2)</f>
        <v>1890-1930</v>
      </c>
      <c r="P2281" s="1">
        <f ca="1">IFERROR(INDEX(SBi!$C$3:$K$28,MATCH(E2281,SBi!$B$3:$B$28,0),MATCH(O2281,SBi!$C$2:$K$2,0)),0)</f>
        <v>45</v>
      </c>
      <c r="Q2281" s="19">
        <f t="shared" ca="1" si="463"/>
        <v>21.6</v>
      </c>
      <c r="R2281" s="19" t="str">
        <f ca="1">IFERROR(INDEX(VpD!$2:$2,MATCH(G2281,VpD!$1:$1,1)),VpD!$I$2)</f>
        <v>&lt;1930</v>
      </c>
      <c r="S2281" s="1">
        <f ca="1">IFERROR(INDEX(VpD!$C$3:$I$27,MATCH(E2281,VpD!$B$3:$B$27,0),MATCH(R2281,VpD!$C$2:$I$2,0)),0)</f>
        <v>45</v>
      </c>
      <c r="T2281" s="19">
        <f t="shared" ca="1" si="464"/>
        <v>21.6</v>
      </c>
      <c r="U2281" s="14" t="str">
        <f t="shared" ca="1" si="465"/>
        <v xml:space="preserve">711957.33 </v>
      </c>
      <c r="V2281" s="14" t="str">
        <f t="shared" ca="1" si="466"/>
        <v>6170686.5</v>
      </c>
      <c r="W2281" s="14" t="str">
        <f t="shared" ca="1" si="467"/>
        <v>POINT(711957.33 6170686.5)</v>
      </c>
      <c r="X2281" s="14" t="str">
        <f>IFERROR(INDEX(BygningOmraade!B:B,MATCH(A2281,BygningOmraade!A:A,0)),"")</f>
        <v/>
      </c>
    </row>
    <row r="2282" spans="1:24" s="14" customFormat="1" x14ac:dyDescent="0.25">
      <c r="A2282" s="14">
        <f t="shared" si="455"/>
        <v>2282</v>
      </c>
      <c r="B2282" s="14" t="str">
        <f t="shared" ca="1" si="456"/>
        <v>86f9612c-bb28-4deb-bfa7-9efd2efe76cc</v>
      </c>
      <c r="C2282" s="14" t="str">
        <f t="shared" ca="1" si="457"/>
        <v>53ba2f34-5fdb-2505-e044-0003ba298018</v>
      </c>
      <c r="D2282" s="14">
        <f t="shared" ca="1" si="458"/>
        <v>2702941</v>
      </c>
      <c r="E2282" s="1">
        <f t="shared" ca="1" si="459"/>
        <v>130</v>
      </c>
      <c r="F2282" s="1">
        <f t="shared" ca="1" si="460"/>
        <v>108</v>
      </c>
      <c r="G2282" s="1">
        <f t="shared" ca="1" si="461"/>
        <v>2008</v>
      </c>
      <c r="H2282" s="1" t="str">
        <f ca="1">IFERROR(INDEX(Varmeinstallation!B:B,MATCH(INDIRECT($A$1&amp;"L"&amp;A2282)*1,Varmeinstallation!A:A,0)),"Ingen varmeinstallationer")</f>
        <v>Centralvarme fra eget anlæg, et-kammer fyr</v>
      </c>
      <c r="I2282" s="1" t="str">
        <f ca="1">IFERROR(INDEX(Opvarmningsmiddel!B:B,MATCH(INDIRECT($A$1&amp;"M"&amp;A2282)*1,Opvarmningsmiddel!A:A,0)),"")</f>
        <v>Naturgas</v>
      </c>
      <c r="J2282" s="1">
        <f t="shared" ca="1" si="462"/>
        <v>90</v>
      </c>
      <c r="K2282" s="1" t="str">
        <f ca="1">IFERROR(INDEX(Relationstabel!$C$3:$K$10,MATCH(VALUE(INDIRECT($A$1&amp;"L"&amp;A2282)),Relationstabel!$A$3:$A$10,0),MATCH(IFERROR(VALUE(INDIRECT($A$1&amp;"M"&amp;A2282)),0),Relationstabel!$C$1:$K$1,0)),"Ingen varmeinstallationer")</f>
        <v>Naturgas</v>
      </c>
      <c r="L2282" s="1" t="str">
        <f ca="1">INDEX(Anvendelseskode!B:B,MATCH($E2282,Anvendelseskode!$A:$A,0))</f>
        <v>Række-, kæde-, dobbelthus (lodret adskillelse mellem enhederne)</v>
      </c>
      <c r="M2282" s="1" t="str">
        <f ca="1">INDEX(Anvendelseskode!C:C,MATCH($E2282,Anvendelseskode!$A:$A,0))</f>
        <v>Række-, kæde og dobbelthuse</v>
      </c>
      <c r="N2282" s="1" t="str">
        <f ca="1">INDEX(Anvendelseskode!D:D,MATCH($E2282,Anvendelseskode!$A:$A,0))</f>
        <v>Private husholdninger</v>
      </c>
      <c r="O2282" s="1" t="str">
        <f ca="1">IFERROR(INDEX(SBi!$2:$2,MATCH(G2282,SBi!$1:$1,1)),SBi!$K$2)</f>
        <v>Efter 2006</v>
      </c>
      <c r="P2282" s="1">
        <f ca="1">IFERROR(INDEX(SBi!$C$3:$K$28,MATCH(E2282,SBi!$B$3:$B$28,0),MATCH(O2282,SBi!$C$2:$K$2,0)),0)</f>
        <v>66.400000000000006</v>
      </c>
      <c r="Q2282" s="19">
        <f t="shared" ca="1" si="463"/>
        <v>7.1712000000000007</v>
      </c>
      <c r="R2282" s="19" t="str">
        <f ca="1">IFERROR(INDEX(VpD!$2:$2,MATCH(G2282,VpD!$1:$1,1)),VpD!$I$2)</f>
        <v>&gt;1998</v>
      </c>
      <c r="S2282" s="1">
        <f ca="1">IFERROR(INDEX(VpD!$C$3:$I$27,MATCH(E2282,VpD!$B$3:$B$27,0),MATCH(R2282,VpD!$C$2:$I$2,0)),0)</f>
        <v>65</v>
      </c>
      <c r="T2282" s="19">
        <f t="shared" ca="1" si="464"/>
        <v>7.02</v>
      </c>
      <c r="U2282" s="14" t="str">
        <f t="shared" ca="1" si="465"/>
        <v xml:space="preserve">712704.66 </v>
      </c>
      <c r="V2282" s="14" t="str">
        <f t="shared" ca="1" si="466"/>
        <v>6168786.54</v>
      </c>
      <c r="W2282" s="14" t="str">
        <f t="shared" ca="1" si="467"/>
        <v>POINT(712704.66 6168786.54)</v>
      </c>
      <c r="X2282" s="14" t="str">
        <f>IFERROR(INDEX(BygningOmraade!B:B,MATCH(A2282,BygningOmraade!A:A,0)),"")</f>
        <v/>
      </c>
    </row>
    <row r="2283" spans="1:24" s="14" customFormat="1" x14ac:dyDescent="0.25">
      <c r="A2283" s="14">
        <f t="shared" si="455"/>
        <v>2283</v>
      </c>
      <c r="B2283" s="14" t="str">
        <f t="shared" ca="1" si="456"/>
        <v>87068372-ef33-4617-943e-91df17a7e65c</v>
      </c>
      <c r="C2283" s="14" t="str">
        <f t="shared" ca="1" si="457"/>
        <v>0a3f507e-159c-32b8-e044-0003ba298018</v>
      </c>
      <c r="D2283" s="14">
        <f t="shared" ca="1" si="458"/>
        <v>996363</v>
      </c>
      <c r="E2283" s="1">
        <f t="shared" ca="1" si="459"/>
        <v>120</v>
      </c>
      <c r="F2283" s="1">
        <f t="shared" ca="1" si="460"/>
        <v>147</v>
      </c>
      <c r="G2283" s="1">
        <f t="shared" ca="1" si="461"/>
        <v>1953</v>
      </c>
      <c r="H2283" s="1" t="str">
        <f ca="1">IFERROR(INDEX(Varmeinstallation!B:B,MATCH(INDIRECT($A$1&amp;"L"&amp;A2283)*1,Varmeinstallation!A:A,0)),"Ingen varmeinstallationer")</f>
        <v>Centralvarme fra eget anlæg, et-kammer fyr</v>
      </c>
      <c r="I2283" s="1" t="str">
        <f ca="1">IFERROR(INDEX(Opvarmningsmiddel!B:B,MATCH(INDIRECT($A$1&amp;"M"&amp;A2283)*1,Opvarmningsmiddel!A:A,0)),"")</f>
        <v>Naturgas</v>
      </c>
      <c r="J2283" s="1">
        <f t="shared" ca="1" si="462"/>
        <v>0</v>
      </c>
      <c r="K2283" s="1" t="str">
        <f ca="1">IFERROR(INDEX(Relationstabel!$C$3:$K$10,MATCH(VALUE(INDIRECT($A$1&amp;"L"&amp;A2283)),Relationstabel!$A$3:$A$10,0),MATCH(IFERROR(VALUE(INDIRECT($A$1&amp;"M"&amp;A2283)),0),Relationstabel!$C$1:$K$1,0)),"Ingen varmeinstallationer")</f>
        <v>Naturgas</v>
      </c>
      <c r="L2283" s="1" t="str">
        <f ca="1">INDEX(Anvendelseskode!B:B,MATCH($E2283,Anvendelseskode!$A:$A,0))</f>
        <v>Fritliggende enfamilieshus (parcelhus)</v>
      </c>
      <c r="M2283" s="1" t="str">
        <f ca="1">INDEX(Anvendelseskode!C:C,MATCH($E2283,Anvendelseskode!$A:$A,0))</f>
        <v>Parcelhuse</v>
      </c>
      <c r="N2283" s="1" t="str">
        <f ca="1">INDEX(Anvendelseskode!D:D,MATCH($E2283,Anvendelseskode!$A:$A,0))</f>
        <v>Private husholdninger</v>
      </c>
      <c r="O2283" s="1" t="str">
        <f ca="1">IFERROR(INDEX(SBi!$2:$2,MATCH(G2283,SBi!$1:$1,1)),SBi!$K$2)</f>
        <v>1951-1960</v>
      </c>
      <c r="P2283" s="1">
        <f ca="1">IFERROR(INDEX(SBi!$C$3:$K$28,MATCH(E2283,SBi!$B$3:$B$28,0),MATCH(O2283,SBi!$C$2:$K$2,0)),0)</f>
        <v>154.9</v>
      </c>
      <c r="Q2283" s="19">
        <f t="shared" ca="1" si="463"/>
        <v>22.770299999999999</v>
      </c>
      <c r="R2283" s="19" t="str">
        <f ca="1">IFERROR(INDEX(VpD!$2:$2,MATCH(G2283,VpD!$1:$1,1)),VpD!$I$2)</f>
        <v>1951-1960</v>
      </c>
      <c r="S2283" s="1">
        <f ca="1">IFERROR(INDEX(VpD!$C$3:$I$27,MATCH(E2283,VpD!$B$3:$B$27,0),MATCH(R2283,VpD!$C$2:$I$2,0)),0)</f>
        <v>204</v>
      </c>
      <c r="T2283" s="19">
        <f t="shared" ca="1" si="464"/>
        <v>29.988</v>
      </c>
      <c r="U2283" s="14" t="str">
        <f t="shared" ca="1" si="465"/>
        <v xml:space="preserve">712886.19 </v>
      </c>
      <c r="V2283" s="14" t="str">
        <f t="shared" ca="1" si="466"/>
        <v>6169152.78</v>
      </c>
      <c r="W2283" s="14" t="str">
        <f t="shared" ca="1" si="467"/>
        <v>POINT(712886.19 6169152.78)</v>
      </c>
      <c r="X2283" s="14" t="str">
        <f>IFERROR(INDEX(BygningOmraade!B:B,MATCH(A2283,BygningOmraade!A:A,0)),"")</f>
        <v/>
      </c>
    </row>
    <row r="2284" spans="1:24" s="14" customFormat="1" x14ac:dyDescent="0.25">
      <c r="A2284" s="14">
        <f t="shared" si="455"/>
        <v>2284</v>
      </c>
      <c r="B2284" s="14" t="str">
        <f t="shared" ca="1" si="456"/>
        <v>871587b5-f20b-454e-81eb-422be906d7a5</v>
      </c>
      <c r="C2284" s="14" t="str">
        <f t="shared" ca="1" si="457"/>
        <v>0a3f507e-21bc-32b8-e044-0003ba298018</v>
      </c>
      <c r="D2284" s="14">
        <f t="shared" ca="1" si="458"/>
        <v>997351</v>
      </c>
      <c r="E2284" s="1">
        <f t="shared" ca="1" si="459"/>
        <v>130</v>
      </c>
      <c r="F2284" s="1">
        <f t="shared" ca="1" si="460"/>
        <v>112</v>
      </c>
      <c r="G2284" s="1">
        <f t="shared" ca="1" si="461"/>
        <v>1979</v>
      </c>
      <c r="H2284" s="1" t="str">
        <f ca="1">IFERROR(INDEX(Varmeinstallation!B:B,MATCH(INDIRECT($A$1&amp;"L"&amp;A2284)*1,Varmeinstallation!A:A,0)),"Ingen varmeinstallationer")</f>
        <v>Fjernvarme/blokvarme (radiatorsystemer eller varmluftanlæg)</v>
      </c>
      <c r="I2284" s="1" t="str">
        <f ca="1">IFERROR(INDEX(Opvarmningsmiddel!B:B,MATCH(INDIRECT($A$1&amp;"M"&amp;A2284)*1,Opvarmningsmiddel!A:A,0)),"")</f>
        <v/>
      </c>
      <c r="J2284" s="1">
        <f t="shared" ca="1" si="462"/>
        <v>0</v>
      </c>
      <c r="K2284" s="1" t="str">
        <f ca="1">IFERROR(INDEX(Relationstabel!$C$3:$K$10,MATCH(VALUE(INDIRECT($A$1&amp;"L"&amp;A2284)),Relationstabel!$A$3:$A$10,0),MATCH(IFERROR(VALUE(INDIRECT($A$1&amp;"M"&amp;A2284)),0),Relationstabel!$C$1:$K$1,0)),"Ingen varmeinstallationer")</f>
        <v>Fjernvarme/ Blokvarme</v>
      </c>
      <c r="L2284" s="1" t="str">
        <f ca="1">INDEX(Anvendelseskode!B:B,MATCH($E2284,Anvendelseskode!$A:$A,0))</f>
        <v>Række-, kæde-, dobbelthus (lodret adskillelse mellem enhederne)</v>
      </c>
      <c r="M2284" s="1" t="str">
        <f ca="1">INDEX(Anvendelseskode!C:C,MATCH($E2284,Anvendelseskode!$A:$A,0))</f>
        <v>Række-, kæde og dobbelthuse</v>
      </c>
      <c r="N2284" s="1" t="str">
        <f ca="1">INDEX(Anvendelseskode!D:D,MATCH($E2284,Anvendelseskode!$A:$A,0))</f>
        <v>Private husholdninger</v>
      </c>
      <c r="O2284" s="1" t="str">
        <f ca="1">IFERROR(INDEX(SBi!$2:$2,MATCH(G2284,SBi!$1:$1,1)),SBi!$K$2)</f>
        <v>1979-1998</v>
      </c>
      <c r="P2284" s="1">
        <f ca="1">IFERROR(INDEX(SBi!$C$3:$K$28,MATCH(E2284,SBi!$B$3:$B$28,0),MATCH(O2284,SBi!$C$2:$K$2,0)),0)</f>
        <v>96.8</v>
      </c>
      <c r="Q2284" s="19">
        <f t="shared" ca="1" si="463"/>
        <v>10.8416</v>
      </c>
      <c r="R2284" s="19" t="str">
        <f ca="1">IFERROR(INDEX(VpD!$2:$2,MATCH(G2284,VpD!$1:$1,1)),VpD!$I$2)</f>
        <v>1979-1998</v>
      </c>
      <c r="S2284" s="1">
        <f ca="1">IFERROR(INDEX(VpD!$C$3:$I$27,MATCH(E2284,VpD!$B$3:$B$27,0),MATCH(R2284,VpD!$C$2:$I$2,0)),0)</f>
        <v>74</v>
      </c>
      <c r="T2284" s="19">
        <f t="shared" ca="1" si="464"/>
        <v>8.2880000000000003</v>
      </c>
      <c r="U2284" s="14" t="str">
        <f t="shared" ca="1" si="465"/>
        <v xml:space="preserve">713656 </v>
      </c>
      <c r="V2284" s="14" t="str">
        <f t="shared" ca="1" si="466"/>
        <v>6169714.55</v>
      </c>
      <c r="W2284" s="14" t="str">
        <f t="shared" ca="1" si="467"/>
        <v>POINT(713656 6169714.55)</v>
      </c>
      <c r="X2284" s="14" t="str">
        <f>IFERROR(INDEX(BygningOmraade!B:B,MATCH(A2284,BygningOmraade!A:A,0)),"")</f>
        <v/>
      </c>
    </row>
    <row r="2285" spans="1:24" s="14" customFormat="1" x14ac:dyDescent="0.25">
      <c r="A2285" s="14">
        <f t="shared" si="455"/>
        <v>2285</v>
      </c>
      <c r="B2285" s="14" t="str">
        <f t="shared" ca="1" si="456"/>
        <v>87284051-7ef0-4264-bc93-889496cea6cd</v>
      </c>
      <c r="C2285" s="14" t="str">
        <f t="shared" ca="1" si="457"/>
        <v>0a3f507e-168c-32b8-e044-0003ba298018</v>
      </c>
      <c r="D2285" s="14">
        <f t="shared" ca="1" si="458"/>
        <v>995988</v>
      </c>
      <c r="E2285" s="1">
        <f t="shared" ca="1" si="459"/>
        <v>140</v>
      </c>
      <c r="F2285" s="1">
        <f t="shared" ca="1" si="460"/>
        <v>410</v>
      </c>
      <c r="G2285" s="1">
        <f t="shared" ca="1" si="461"/>
        <v>1988</v>
      </c>
      <c r="H2285" s="1" t="str">
        <f ca="1">IFERROR(INDEX(Varmeinstallation!B:B,MATCH(INDIRECT($A$1&amp;"L"&amp;A2285)*1,Varmeinstallation!A:A,0)),"Ingen varmeinstallationer")</f>
        <v>Fjernvarme/blokvarme (radiatorsystemer eller varmluftanlæg)</v>
      </c>
      <c r="I2285" s="1" t="str">
        <f ca="1">IFERROR(INDEX(Opvarmningsmiddel!B:B,MATCH(INDIRECT($A$1&amp;"M"&amp;A2285)*1,Opvarmningsmiddel!A:A,0)),"")</f>
        <v/>
      </c>
      <c r="J2285" s="1">
        <f t="shared" ca="1" si="462"/>
        <v>0</v>
      </c>
      <c r="K2285" s="1" t="str">
        <f ca="1">IFERROR(INDEX(Relationstabel!$C$3:$K$10,MATCH(VALUE(INDIRECT($A$1&amp;"L"&amp;A2285)),Relationstabel!$A$3:$A$10,0),MATCH(IFERROR(VALUE(INDIRECT($A$1&amp;"M"&amp;A2285)),0),Relationstabel!$C$1:$K$1,0)),"Ingen varmeinstallationer")</f>
        <v>Fjernvarme/ Blokvarme</v>
      </c>
      <c r="L2285" s="1" t="str">
        <f ca="1">INDEX(Anvendelseskode!B:B,MATCH($E2285,Anvendelseskode!$A:$A,0))</f>
        <v>Etageboligbebyggelse</v>
      </c>
      <c r="M2285" s="1" t="str">
        <f ca="1">INDEX(Anvendelseskode!C:C,MATCH($E2285,Anvendelseskode!$A:$A,0))</f>
        <v>Etageboligbebyggelse</v>
      </c>
      <c r="N2285" s="1" t="str">
        <f ca="1">INDEX(Anvendelseskode!D:D,MATCH($E2285,Anvendelseskode!$A:$A,0))</f>
        <v>Private husholdninger</v>
      </c>
      <c r="O2285" s="1" t="str">
        <f ca="1">IFERROR(INDEX(SBi!$2:$2,MATCH(G2285,SBi!$1:$1,1)),SBi!$K$2)</f>
        <v>1979-1998</v>
      </c>
      <c r="P2285" s="1">
        <f ca="1">IFERROR(INDEX(SBi!$C$3:$K$28,MATCH(E2285,SBi!$B$3:$B$28,0),MATCH(O2285,SBi!$C$2:$K$2,0)),0)</f>
        <v>108.5</v>
      </c>
      <c r="Q2285" s="19">
        <f t="shared" ca="1" si="463"/>
        <v>44.484999999999999</v>
      </c>
      <c r="R2285" s="19" t="str">
        <f ca="1">IFERROR(INDEX(VpD!$2:$2,MATCH(G2285,VpD!$1:$1,1)),VpD!$I$2)</f>
        <v>1979-1998</v>
      </c>
      <c r="S2285" s="1">
        <f ca="1">IFERROR(INDEX(VpD!$C$3:$I$27,MATCH(E2285,VpD!$B$3:$B$27,0),MATCH(R2285,VpD!$C$2:$I$2,0)),0)</f>
        <v>80</v>
      </c>
      <c r="T2285" s="19">
        <f t="shared" ca="1" si="464"/>
        <v>32.799999999999997</v>
      </c>
      <c r="U2285" s="14" t="str">
        <f t="shared" ca="1" si="465"/>
        <v xml:space="preserve">712818.28 </v>
      </c>
      <c r="V2285" s="14" t="str">
        <f t="shared" ca="1" si="466"/>
        <v>6169742.24</v>
      </c>
      <c r="W2285" s="14" t="str">
        <f t="shared" ca="1" si="467"/>
        <v>POINT(712818.28 6169742.24)</v>
      </c>
      <c r="X2285" s="14" t="str">
        <f>IFERROR(INDEX(BygningOmraade!B:B,MATCH(A2285,BygningOmraade!A:A,0)),"")</f>
        <v/>
      </c>
    </row>
    <row r="2286" spans="1:24" s="14" customFormat="1" x14ac:dyDescent="0.25">
      <c r="A2286" s="14">
        <f t="shared" si="455"/>
        <v>2286</v>
      </c>
      <c r="B2286" s="14" t="str">
        <f t="shared" ca="1" si="456"/>
        <v>874a7fd7-b658-4b64-b320-3b59528bee38</v>
      </c>
      <c r="C2286" s="14" t="str">
        <f t="shared" ca="1" si="457"/>
        <v>0a3f507e-1505-32b8-e044-0003ba298018</v>
      </c>
      <c r="D2286" s="14">
        <f t="shared" ca="1" si="458"/>
        <v>996300</v>
      </c>
      <c r="E2286" s="1">
        <f t="shared" ca="1" si="459"/>
        <v>120</v>
      </c>
      <c r="F2286" s="1">
        <f t="shared" ca="1" si="460"/>
        <v>151</v>
      </c>
      <c r="G2286" s="1">
        <f t="shared" ca="1" si="461"/>
        <v>1970</v>
      </c>
      <c r="H2286" s="1" t="str">
        <f ca="1">IFERROR(INDEX(Varmeinstallation!B:B,MATCH(INDIRECT($A$1&amp;"L"&amp;A2286)*1,Varmeinstallation!A:A,0)),"Ingen varmeinstallationer")</f>
        <v>Centralvarme fra eget anlæg, et-kammer fyr</v>
      </c>
      <c r="I2286" s="1" t="str">
        <f ca="1">IFERROR(INDEX(Opvarmningsmiddel!B:B,MATCH(INDIRECT($A$1&amp;"M"&amp;A2286)*1,Opvarmningsmiddel!A:A,0)),"")</f>
        <v>Naturgas</v>
      </c>
      <c r="J2286" s="1">
        <f t="shared" ca="1" si="462"/>
        <v>2</v>
      </c>
      <c r="K2286" s="1" t="str">
        <f ca="1">IFERROR(INDEX(Relationstabel!$C$3:$K$10,MATCH(VALUE(INDIRECT($A$1&amp;"L"&amp;A2286)),Relationstabel!$A$3:$A$10,0),MATCH(IFERROR(VALUE(INDIRECT($A$1&amp;"M"&amp;A2286)),0),Relationstabel!$C$1:$K$1,0)),"Ingen varmeinstallationer")</f>
        <v>Naturgas</v>
      </c>
      <c r="L2286" s="1" t="str">
        <f ca="1">INDEX(Anvendelseskode!B:B,MATCH($E2286,Anvendelseskode!$A:$A,0))</f>
        <v>Fritliggende enfamilieshus (parcelhus)</v>
      </c>
      <c r="M2286" s="1" t="str">
        <f ca="1">INDEX(Anvendelseskode!C:C,MATCH($E2286,Anvendelseskode!$A:$A,0))</f>
        <v>Parcelhuse</v>
      </c>
      <c r="N2286" s="1" t="str">
        <f ca="1">INDEX(Anvendelseskode!D:D,MATCH($E2286,Anvendelseskode!$A:$A,0))</f>
        <v>Private husholdninger</v>
      </c>
      <c r="O2286" s="1" t="str">
        <f ca="1">IFERROR(INDEX(SBi!$2:$2,MATCH(G2286,SBi!$1:$1,1)),SBi!$K$2)</f>
        <v>1961-1972</v>
      </c>
      <c r="P2286" s="1">
        <f ca="1">IFERROR(INDEX(SBi!$C$3:$K$28,MATCH(E2286,SBi!$B$3:$B$28,0),MATCH(O2286,SBi!$C$2:$K$2,0)),0)</f>
        <v>134.30000000000001</v>
      </c>
      <c r="Q2286" s="19">
        <f t="shared" ca="1" si="463"/>
        <v>20.279300000000003</v>
      </c>
      <c r="R2286" s="19" t="str">
        <f ca="1">IFERROR(INDEX(VpD!$2:$2,MATCH(G2286,VpD!$1:$1,1)),VpD!$I$2)</f>
        <v>1961-1972</v>
      </c>
      <c r="S2286" s="1">
        <f ca="1">IFERROR(INDEX(VpD!$C$3:$I$27,MATCH(E2286,VpD!$B$3:$B$27,0),MATCH(R2286,VpD!$C$2:$I$2,0)),0)</f>
        <v>143</v>
      </c>
      <c r="T2286" s="19">
        <f t="shared" ca="1" si="464"/>
        <v>21.593</v>
      </c>
      <c r="U2286" s="14" t="str">
        <f t="shared" ca="1" si="465"/>
        <v xml:space="preserve">712986.04 </v>
      </c>
      <c r="V2286" s="14" t="str">
        <f t="shared" ca="1" si="466"/>
        <v>6168665.57</v>
      </c>
      <c r="W2286" s="14" t="str">
        <f t="shared" ca="1" si="467"/>
        <v>POINT(712986.04 6168665.57)</v>
      </c>
      <c r="X2286" s="14" t="str">
        <f>IFERROR(INDEX(BygningOmraade!B:B,MATCH(A2286,BygningOmraade!A:A,0)),"")</f>
        <v/>
      </c>
    </row>
    <row r="2287" spans="1:24" s="14" customFormat="1" x14ac:dyDescent="0.25">
      <c r="A2287" s="14">
        <f t="shared" si="455"/>
        <v>2287</v>
      </c>
      <c r="B2287" s="14" t="str">
        <f t="shared" ca="1" si="456"/>
        <v>874eff10-6481-4f89-aef9-a80749d818ee</v>
      </c>
      <c r="C2287" s="14" t="str">
        <f t="shared" ca="1" si="457"/>
        <v>0a3f507e-1a05-32b8-e044-0003ba298018</v>
      </c>
      <c r="D2287" s="14">
        <f t="shared" ca="1" si="458"/>
        <v>994432</v>
      </c>
      <c r="E2287" s="1">
        <f t="shared" ca="1" si="459"/>
        <v>130</v>
      </c>
      <c r="F2287" s="1">
        <f t="shared" ca="1" si="460"/>
        <v>124</v>
      </c>
      <c r="G2287" s="1">
        <f t="shared" ca="1" si="461"/>
        <v>1975</v>
      </c>
      <c r="H2287" s="1" t="str">
        <f ca="1">IFERROR(INDEX(Varmeinstallation!B:B,MATCH(INDIRECT($A$1&amp;"L"&amp;A2287)*1,Varmeinstallation!A:A,0)),"Ingen varmeinstallationer")</f>
        <v>Fjernvarme/blokvarme (radiatorsystemer eller varmluftanlæg)</v>
      </c>
      <c r="I2287" s="1" t="str">
        <f ca="1">IFERROR(INDEX(Opvarmningsmiddel!B:B,MATCH(INDIRECT($A$1&amp;"M"&amp;A2287)*1,Opvarmningsmiddel!A:A,0)),"")</f>
        <v/>
      </c>
      <c r="J2287" s="1">
        <f t="shared" ca="1" si="462"/>
        <v>0</v>
      </c>
      <c r="K2287" s="1" t="str">
        <f ca="1">IFERROR(INDEX(Relationstabel!$C$3:$K$10,MATCH(VALUE(INDIRECT($A$1&amp;"L"&amp;A2287)),Relationstabel!$A$3:$A$10,0),MATCH(IFERROR(VALUE(INDIRECT($A$1&amp;"M"&amp;A2287)),0),Relationstabel!$C$1:$K$1,0)),"Ingen varmeinstallationer")</f>
        <v>Fjernvarme/ Blokvarme</v>
      </c>
      <c r="L2287" s="1" t="str">
        <f ca="1">INDEX(Anvendelseskode!B:B,MATCH($E2287,Anvendelseskode!$A:$A,0))</f>
        <v>Række-, kæde-, dobbelthus (lodret adskillelse mellem enhederne)</v>
      </c>
      <c r="M2287" s="1" t="str">
        <f ca="1">INDEX(Anvendelseskode!C:C,MATCH($E2287,Anvendelseskode!$A:$A,0))</f>
        <v>Række-, kæde og dobbelthuse</v>
      </c>
      <c r="N2287" s="1" t="str">
        <f ca="1">INDEX(Anvendelseskode!D:D,MATCH($E2287,Anvendelseskode!$A:$A,0))</f>
        <v>Private husholdninger</v>
      </c>
      <c r="O2287" s="1" t="str">
        <f ca="1">IFERROR(INDEX(SBi!$2:$2,MATCH(G2287,SBi!$1:$1,1)),SBi!$K$2)</f>
        <v>1973-1978</v>
      </c>
      <c r="P2287" s="1">
        <f ca="1">IFERROR(INDEX(SBi!$C$3:$K$28,MATCH(E2287,SBi!$B$3:$B$28,0),MATCH(O2287,SBi!$C$2:$K$2,0)),0)</f>
        <v>112.6</v>
      </c>
      <c r="Q2287" s="19">
        <f t="shared" ca="1" si="463"/>
        <v>13.962399999999999</v>
      </c>
      <c r="R2287" s="19" t="str">
        <f ca="1">IFERROR(INDEX(VpD!$2:$2,MATCH(G2287,VpD!$1:$1,1)),VpD!$I$2)</f>
        <v>1973-1978</v>
      </c>
      <c r="S2287" s="1">
        <f ca="1">IFERROR(INDEX(VpD!$C$3:$I$27,MATCH(E2287,VpD!$B$3:$B$27,0),MATCH(R2287,VpD!$C$2:$I$2,0)),0)</f>
        <v>98</v>
      </c>
      <c r="T2287" s="19">
        <f t="shared" ca="1" si="464"/>
        <v>12.151999999999999</v>
      </c>
      <c r="U2287" s="14" t="str">
        <f t="shared" ca="1" si="465"/>
        <v xml:space="preserve">711531.61 </v>
      </c>
      <c r="V2287" s="14" t="str">
        <f t="shared" ca="1" si="466"/>
        <v>6172283.96</v>
      </c>
      <c r="W2287" s="14" t="str">
        <f t="shared" ca="1" si="467"/>
        <v>POINT(711531.61 6172283.96)</v>
      </c>
      <c r="X2287" s="14" t="str">
        <f>IFERROR(INDEX(BygningOmraade!B:B,MATCH(A2287,BygningOmraade!A:A,0)),"")</f>
        <v/>
      </c>
    </row>
    <row r="2288" spans="1:24" s="14" customFormat="1" x14ac:dyDescent="0.25">
      <c r="A2288" s="14">
        <f t="shared" si="455"/>
        <v>2288</v>
      </c>
      <c r="B2288" s="14" t="str">
        <f t="shared" ca="1" si="456"/>
        <v>876f7499-ec27-4d0b-bd8e-288a5f684fe8</v>
      </c>
      <c r="C2288" s="14" t="str">
        <f t="shared" ca="1" si="457"/>
        <v>0a3f507e-1e96-32b8-e044-0003ba298018</v>
      </c>
      <c r="D2288" s="14">
        <f t="shared" ca="1" si="458"/>
        <v>994989</v>
      </c>
      <c r="E2288" s="1">
        <f t="shared" ca="1" si="459"/>
        <v>120</v>
      </c>
      <c r="F2288" s="1">
        <f t="shared" ca="1" si="460"/>
        <v>143</v>
      </c>
      <c r="G2288" s="1">
        <f t="shared" ca="1" si="461"/>
        <v>1970</v>
      </c>
      <c r="H2288" s="1" t="str">
        <f ca="1">IFERROR(INDEX(Varmeinstallation!B:B,MATCH(INDIRECT($A$1&amp;"L"&amp;A2288)*1,Varmeinstallation!A:A,0)),"Ingen varmeinstallationer")</f>
        <v>Centralvarme fra eget anlæg, et-kammer fyr</v>
      </c>
      <c r="I2288" s="1" t="str">
        <f ca="1">IFERROR(INDEX(Opvarmningsmiddel!B:B,MATCH(INDIRECT($A$1&amp;"M"&amp;A2288)*1,Opvarmningsmiddel!A:A,0)),"")</f>
        <v>Naturgas</v>
      </c>
      <c r="J2288" s="1">
        <f t="shared" ca="1" si="462"/>
        <v>0</v>
      </c>
      <c r="K2288" s="1" t="str">
        <f ca="1">IFERROR(INDEX(Relationstabel!$C$3:$K$10,MATCH(VALUE(INDIRECT($A$1&amp;"L"&amp;A2288)),Relationstabel!$A$3:$A$10,0),MATCH(IFERROR(VALUE(INDIRECT($A$1&amp;"M"&amp;A2288)),0),Relationstabel!$C$1:$K$1,0)),"Ingen varmeinstallationer")</f>
        <v>Naturgas</v>
      </c>
      <c r="L2288" s="1" t="str">
        <f ca="1">INDEX(Anvendelseskode!B:B,MATCH($E2288,Anvendelseskode!$A:$A,0))</f>
        <v>Fritliggende enfamilieshus (parcelhus)</v>
      </c>
      <c r="M2288" s="1" t="str">
        <f ca="1">INDEX(Anvendelseskode!C:C,MATCH($E2288,Anvendelseskode!$A:$A,0))</f>
        <v>Parcelhuse</v>
      </c>
      <c r="N2288" s="1" t="str">
        <f ca="1">INDEX(Anvendelseskode!D:D,MATCH($E2288,Anvendelseskode!$A:$A,0))</f>
        <v>Private husholdninger</v>
      </c>
      <c r="O2288" s="1" t="str">
        <f ca="1">IFERROR(INDEX(SBi!$2:$2,MATCH(G2288,SBi!$1:$1,1)),SBi!$K$2)</f>
        <v>1961-1972</v>
      </c>
      <c r="P2288" s="1">
        <f ca="1">IFERROR(INDEX(SBi!$C$3:$K$28,MATCH(E2288,SBi!$B$3:$B$28,0),MATCH(O2288,SBi!$C$2:$K$2,0)),0)</f>
        <v>134.30000000000001</v>
      </c>
      <c r="Q2288" s="19">
        <f t="shared" ca="1" si="463"/>
        <v>19.204900000000002</v>
      </c>
      <c r="R2288" s="19" t="str">
        <f ca="1">IFERROR(INDEX(VpD!$2:$2,MATCH(G2288,VpD!$1:$1,1)),VpD!$I$2)</f>
        <v>1961-1972</v>
      </c>
      <c r="S2288" s="1">
        <f ca="1">IFERROR(INDEX(VpD!$C$3:$I$27,MATCH(E2288,VpD!$B$3:$B$27,0),MATCH(R2288,VpD!$C$2:$I$2,0)),0)</f>
        <v>143</v>
      </c>
      <c r="T2288" s="19">
        <f t="shared" ca="1" si="464"/>
        <v>20.449000000000002</v>
      </c>
      <c r="U2288" s="14" t="str">
        <f t="shared" ca="1" si="465"/>
        <v xml:space="preserve">711727.7 </v>
      </c>
      <c r="V2288" s="14" t="str">
        <f t="shared" ca="1" si="466"/>
        <v>6171842.41</v>
      </c>
      <c r="W2288" s="14" t="str">
        <f t="shared" ca="1" si="467"/>
        <v>POINT(711727.7 6171842.41)</v>
      </c>
      <c r="X2288" s="14" t="str">
        <f>IFERROR(INDEX(BygningOmraade!B:B,MATCH(A2288,BygningOmraade!A:A,0)),"")</f>
        <v/>
      </c>
    </row>
    <row r="2289" spans="1:24" s="14" customFormat="1" x14ac:dyDescent="0.25">
      <c r="A2289" s="14">
        <f t="shared" si="455"/>
        <v>2289</v>
      </c>
      <c r="B2289" s="14" t="str">
        <f t="shared" ca="1" si="456"/>
        <v>8776092c-caa6-472c-8ca1-d1104606925a</v>
      </c>
      <c r="C2289" s="14" t="str">
        <f t="shared" ca="1" si="457"/>
        <v>0a3f507e-162e-32b8-e044-0003ba298018</v>
      </c>
      <c r="D2289" s="14">
        <f t="shared" ca="1" si="458"/>
        <v>997315</v>
      </c>
      <c r="E2289" s="1">
        <f t="shared" ca="1" si="459"/>
        <v>130</v>
      </c>
      <c r="F2289" s="1">
        <f t="shared" ca="1" si="460"/>
        <v>109</v>
      </c>
      <c r="G2289" s="1">
        <f t="shared" ca="1" si="461"/>
        <v>1978</v>
      </c>
      <c r="H2289" s="1" t="str">
        <f ca="1">IFERROR(INDEX(Varmeinstallation!B:B,MATCH(INDIRECT($A$1&amp;"L"&amp;A2289)*1,Varmeinstallation!A:A,0)),"Ingen varmeinstallationer")</f>
        <v>Fjernvarme/blokvarme (radiatorsystemer eller varmluftanlæg)</v>
      </c>
      <c r="I2289" s="1" t="str">
        <f ca="1">IFERROR(INDEX(Opvarmningsmiddel!B:B,MATCH(INDIRECT($A$1&amp;"M"&amp;A2289)*1,Opvarmningsmiddel!A:A,0)),"")</f>
        <v/>
      </c>
      <c r="J2289" s="1">
        <f t="shared" ca="1" si="462"/>
        <v>0</v>
      </c>
      <c r="K2289" s="1" t="str">
        <f ca="1">IFERROR(INDEX(Relationstabel!$C$3:$K$10,MATCH(VALUE(INDIRECT($A$1&amp;"L"&amp;A2289)),Relationstabel!$A$3:$A$10,0),MATCH(IFERROR(VALUE(INDIRECT($A$1&amp;"M"&amp;A2289)),0),Relationstabel!$C$1:$K$1,0)),"Ingen varmeinstallationer")</f>
        <v>Fjernvarme/ Blokvarme</v>
      </c>
      <c r="L2289" s="1" t="str">
        <f ca="1">INDEX(Anvendelseskode!B:B,MATCH($E2289,Anvendelseskode!$A:$A,0))</f>
        <v>Række-, kæde-, dobbelthus (lodret adskillelse mellem enhederne)</v>
      </c>
      <c r="M2289" s="1" t="str">
        <f ca="1">INDEX(Anvendelseskode!C:C,MATCH($E2289,Anvendelseskode!$A:$A,0))</f>
        <v>Række-, kæde og dobbelthuse</v>
      </c>
      <c r="N2289" s="1" t="str">
        <f ca="1">INDEX(Anvendelseskode!D:D,MATCH($E2289,Anvendelseskode!$A:$A,0))</f>
        <v>Private husholdninger</v>
      </c>
      <c r="O2289" s="1" t="str">
        <f ca="1">IFERROR(INDEX(SBi!$2:$2,MATCH(G2289,SBi!$1:$1,1)),SBi!$K$2)</f>
        <v>1973-1978</v>
      </c>
      <c r="P2289" s="1">
        <f ca="1">IFERROR(INDEX(SBi!$C$3:$K$28,MATCH(E2289,SBi!$B$3:$B$28,0),MATCH(O2289,SBi!$C$2:$K$2,0)),0)</f>
        <v>112.6</v>
      </c>
      <c r="Q2289" s="19">
        <f t="shared" ca="1" si="463"/>
        <v>12.273399999999999</v>
      </c>
      <c r="R2289" s="19" t="str">
        <f ca="1">IFERROR(INDEX(VpD!$2:$2,MATCH(G2289,VpD!$1:$1,1)),VpD!$I$2)</f>
        <v>1973-1978</v>
      </c>
      <c r="S2289" s="1">
        <f ca="1">IFERROR(INDEX(VpD!$C$3:$I$27,MATCH(E2289,VpD!$B$3:$B$27,0),MATCH(R2289,VpD!$C$2:$I$2,0)),0)</f>
        <v>98</v>
      </c>
      <c r="T2289" s="19">
        <f t="shared" ca="1" si="464"/>
        <v>10.682</v>
      </c>
      <c r="U2289" s="14" t="str">
        <f t="shared" ca="1" si="465"/>
        <v xml:space="preserve">713682.61 </v>
      </c>
      <c r="V2289" s="14" t="str">
        <f t="shared" ca="1" si="466"/>
        <v>6169474.44</v>
      </c>
      <c r="W2289" s="14" t="str">
        <f t="shared" ca="1" si="467"/>
        <v>POINT(713682.61 6169474.44)</v>
      </c>
      <c r="X2289" s="14" t="str">
        <f>IFERROR(INDEX(BygningOmraade!B:B,MATCH(A2289,BygningOmraade!A:A,0)),"")</f>
        <v/>
      </c>
    </row>
    <row r="2290" spans="1:24" s="14" customFormat="1" x14ac:dyDescent="0.25">
      <c r="A2290" s="14">
        <f t="shared" si="455"/>
        <v>2290</v>
      </c>
      <c r="B2290" s="14" t="str">
        <f t="shared" ca="1" si="456"/>
        <v>877f8866-7766-4cae-bc87-15378d8cfa74</v>
      </c>
      <c r="C2290" s="14" t="str">
        <f t="shared" ca="1" si="457"/>
        <v>0a3f507e-1ed8-32b8-e044-0003ba298018</v>
      </c>
      <c r="D2290" s="14">
        <f t="shared" ca="1" si="458"/>
        <v>994958</v>
      </c>
      <c r="E2290" s="1">
        <f t="shared" ca="1" si="459"/>
        <v>130</v>
      </c>
      <c r="F2290" s="1">
        <f t="shared" ca="1" si="460"/>
        <v>132</v>
      </c>
      <c r="G2290" s="1">
        <f t="shared" ca="1" si="461"/>
        <v>1973</v>
      </c>
      <c r="H2290" s="1" t="str">
        <f ca="1">IFERROR(INDEX(Varmeinstallation!B:B,MATCH(INDIRECT($A$1&amp;"L"&amp;A2290)*1,Varmeinstallation!A:A,0)),"Ingen varmeinstallationer")</f>
        <v>Fjernvarme/blokvarme (radiatorsystemer eller varmluftanlæg)</v>
      </c>
      <c r="I2290" s="1" t="str">
        <f ca="1">IFERROR(INDEX(Opvarmningsmiddel!B:B,MATCH(INDIRECT($A$1&amp;"M"&amp;A2290)*1,Opvarmningsmiddel!A:A,0)),"")</f>
        <v/>
      </c>
      <c r="J2290" s="1">
        <f t="shared" ca="1" si="462"/>
        <v>0</v>
      </c>
      <c r="K2290" s="1" t="str">
        <f ca="1">IFERROR(INDEX(Relationstabel!$C$3:$K$10,MATCH(VALUE(INDIRECT($A$1&amp;"L"&amp;A2290)),Relationstabel!$A$3:$A$10,0),MATCH(IFERROR(VALUE(INDIRECT($A$1&amp;"M"&amp;A2290)),0),Relationstabel!$C$1:$K$1,0)),"Ingen varmeinstallationer")</f>
        <v>Fjernvarme/ Blokvarme</v>
      </c>
      <c r="L2290" s="1" t="str">
        <f ca="1">INDEX(Anvendelseskode!B:B,MATCH($E2290,Anvendelseskode!$A:$A,0))</f>
        <v>Række-, kæde-, dobbelthus (lodret adskillelse mellem enhederne)</v>
      </c>
      <c r="M2290" s="1" t="str">
        <f ca="1">INDEX(Anvendelseskode!C:C,MATCH($E2290,Anvendelseskode!$A:$A,0))</f>
        <v>Række-, kæde og dobbelthuse</v>
      </c>
      <c r="N2290" s="1" t="str">
        <f ca="1">INDEX(Anvendelseskode!D:D,MATCH($E2290,Anvendelseskode!$A:$A,0))</f>
        <v>Private husholdninger</v>
      </c>
      <c r="O2290" s="1" t="str">
        <f ca="1">IFERROR(INDEX(SBi!$2:$2,MATCH(G2290,SBi!$1:$1,1)),SBi!$K$2)</f>
        <v>1973-1978</v>
      </c>
      <c r="P2290" s="1">
        <f ca="1">IFERROR(INDEX(SBi!$C$3:$K$28,MATCH(E2290,SBi!$B$3:$B$28,0),MATCH(O2290,SBi!$C$2:$K$2,0)),0)</f>
        <v>112.6</v>
      </c>
      <c r="Q2290" s="19">
        <f t="shared" ca="1" si="463"/>
        <v>14.863199999999999</v>
      </c>
      <c r="R2290" s="19" t="str">
        <f ca="1">IFERROR(INDEX(VpD!$2:$2,MATCH(G2290,VpD!$1:$1,1)),VpD!$I$2)</f>
        <v>1973-1978</v>
      </c>
      <c r="S2290" s="1">
        <f ca="1">IFERROR(INDEX(VpD!$C$3:$I$27,MATCH(E2290,VpD!$B$3:$B$27,0),MATCH(R2290,VpD!$C$2:$I$2,0)),0)</f>
        <v>98</v>
      </c>
      <c r="T2290" s="19">
        <f t="shared" ca="1" si="464"/>
        <v>12.936</v>
      </c>
      <c r="U2290" s="14" t="str">
        <f t="shared" ca="1" si="465"/>
        <v xml:space="preserve">711724.83 </v>
      </c>
      <c r="V2290" s="14" t="str">
        <f t="shared" ca="1" si="466"/>
        <v>6172113.2</v>
      </c>
      <c r="W2290" s="14" t="str">
        <f t="shared" ca="1" si="467"/>
        <v>POINT(711724.83 6172113.2)</v>
      </c>
      <c r="X2290" s="14" t="str">
        <f>IFERROR(INDEX(BygningOmraade!B:B,MATCH(A2290,BygningOmraade!A:A,0)),"")</f>
        <v/>
      </c>
    </row>
    <row r="2291" spans="1:24" s="14" customFormat="1" x14ac:dyDescent="0.25">
      <c r="A2291" s="14">
        <f t="shared" si="455"/>
        <v>2291</v>
      </c>
      <c r="B2291" s="14" t="str">
        <f t="shared" ca="1" si="456"/>
        <v>8780a50d-bb00-4e29-afd2-00a64a4d2e36</v>
      </c>
      <c r="C2291" s="14" t="str">
        <f t="shared" ca="1" si="457"/>
        <v>0a3f507e-248a-32b8-e044-0003ba298018</v>
      </c>
      <c r="D2291" s="14">
        <f t="shared" ca="1" si="458"/>
        <v>995489</v>
      </c>
      <c r="E2291" s="1">
        <f t="shared" ca="1" si="459"/>
        <v>320</v>
      </c>
      <c r="F2291" s="1">
        <f t="shared" ca="1" si="460"/>
        <v>297</v>
      </c>
      <c r="G2291" s="1">
        <f t="shared" ca="1" si="461"/>
        <v>1996</v>
      </c>
      <c r="H2291" s="1" t="str">
        <f ca="1">IFERROR(INDEX(Varmeinstallation!B:B,MATCH(INDIRECT($A$1&amp;"L"&amp;A2291)*1,Varmeinstallation!A:A,0)),"Ingen varmeinstallationer")</f>
        <v>Ingen varmeinstallationer</v>
      </c>
      <c r="I2291" s="1" t="str">
        <f ca="1">IFERROR(INDEX(Opvarmningsmiddel!B:B,MATCH(INDIRECT($A$1&amp;"M"&amp;A2291)*1,Opvarmningsmiddel!A:A,0)),"")</f>
        <v/>
      </c>
      <c r="J2291" s="1">
        <f t="shared" ca="1" si="462"/>
        <v>0</v>
      </c>
      <c r="K2291" s="1" t="str">
        <f ca="1">IFERROR(INDEX(Relationstabel!$C$3:$K$10,MATCH(VALUE(INDIRECT($A$1&amp;"L"&amp;A2291)),Relationstabel!$A$3:$A$10,0),MATCH(IFERROR(VALUE(INDIRECT($A$1&amp;"M"&amp;A2291)),0),Relationstabel!$C$1:$K$1,0)),"Ingen varmeinstallationer")</f>
        <v>Ingen varmeinstallation</v>
      </c>
      <c r="L2291" s="1" t="str">
        <f ca="1">INDEX(Anvendelseskode!B:B,MATCH($E2291,Anvendelseskode!$A:$A,0))</f>
        <v>Bygning til kontor, handel, lager herunder offentlig administration</v>
      </c>
      <c r="M2291" s="1" t="str">
        <f ca="1">INDEX(Anvendelseskode!C:C,MATCH($E2291,Anvendelseskode!$A:$A,0))</f>
        <v>Kontor, handel, lager, off. adm.</v>
      </c>
      <c r="N2291" s="1" t="str">
        <f ca="1">INDEX(Anvendelseskode!D:D,MATCH($E2291,Anvendelseskode!$A:$A,0))</f>
        <v>Handel og servicevirksomheder</v>
      </c>
      <c r="O2291" s="1" t="str">
        <f ca="1">IFERROR(INDEX(SBi!$2:$2,MATCH(G2291,SBi!$1:$1,1)),SBi!$K$2)</f>
        <v>1979-1998</v>
      </c>
      <c r="P2291" s="1">
        <f ca="1">IFERROR(INDEX(SBi!$C$3:$K$28,MATCH(E2291,SBi!$B$3:$B$28,0),MATCH(O2291,SBi!$C$2:$K$2,0)),0)</f>
        <v>103.3</v>
      </c>
      <c r="Q2291" s="19">
        <f t="shared" ca="1" si="463"/>
        <v>30.680099999999999</v>
      </c>
      <c r="R2291" s="19" t="str">
        <f ca="1">IFERROR(INDEX(VpD!$2:$2,MATCH(G2291,VpD!$1:$1,1)),VpD!$I$2)</f>
        <v>1979-1998</v>
      </c>
      <c r="S2291" s="1">
        <f ca="1">IFERROR(INDEX(VpD!$C$3:$I$27,MATCH(E2291,VpD!$B$3:$B$27,0),MATCH(R2291,VpD!$C$2:$I$2,0)),0)</f>
        <v>77</v>
      </c>
      <c r="T2291" s="19">
        <f t="shared" ca="1" si="464"/>
        <v>22.869</v>
      </c>
      <c r="U2291" s="14" t="str">
        <f t="shared" ca="1" si="465"/>
        <v xml:space="preserve">712052.72 </v>
      </c>
      <c r="V2291" s="14" t="str">
        <f t="shared" ca="1" si="466"/>
        <v>6169885.01</v>
      </c>
      <c r="W2291" s="14" t="str">
        <f t="shared" ca="1" si="467"/>
        <v>POINT(712052.72 6169885.01)</v>
      </c>
      <c r="X2291" s="14" t="str">
        <f>IFERROR(INDEX(BygningOmraade!B:B,MATCH(A2291,BygningOmraade!A:A,0)),"")</f>
        <v/>
      </c>
    </row>
    <row r="2292" spans="1:24" s="14" customFormat="1" x14ac:dyDescent="0.25">
      <c r="A2292" s="14">
        <f t="shared" si="455"/>
        <v>2292</v>
      </c>
      <c r="B2292" s="14" t="str">
        <f t="shared" ca="1" si="456"/>
        <v>87868221-04d8-46d2-9875-a6c93cbd30ec</v>
      </c>
      <c r="C2292" s="14" t="str">
        <f t="shared" ca="1" si="457"/>
        <v>0a3f507e-17a5-32b8-e044-0003ba298018</v>
      </c>
      <c r="D2292" s="14">
        <f t="shared" ca="1" si="458"/>
        <v>996679</v>
      </c>
      <c r="E2292" s="1">
        <f t="shared" ca="1" si="459"/>
        <v>120</v>
      </c>
      <c r="F2292" s="1">
        <f t="shared" ca="1" si="460"/>
        <v>176</v>
      </c>
      <c r="G2292" s="1">
        <f t="shared" ca="1" si="461"/>
        <v>2007</v>
      </c>
      <c r="H2292" s="1" t="str">
        <f ca="1">IFERROR(INDEX(Varmeinstallation!B:B,MATCH(INDIRECT($A$1&amp;"L"&amp;A2292)*1,Varmeinstallation!A:A,0)),"Ingen varmeinstallationer")</f>
        <v>Centralvarme fra eget anlæg, et-kammer fyr</v>
      </c>
      <c r="I2292" s="1" t="str">
        <f ca="1">IFERROR(INDEX(Opvarmningsmiddel!B:B,MATCH(INDIRECT($A$1&amp;"M"&amp;A2292)*1,Opvarmningsmiddel!A:A,0)),"")</f>
        <v>Naturgas</v>
      </c>
      <c r="J2292" s="1">
        <f t="shared" ca="1" si="462"/>
        <v>90</v>
      </c>
      <c r="K2292" s="1" t="str">
        <f ca="1">IFERROR(INDEX(Relationstabel!$C$3:$K$10,MATCH(VALUE(INDIRECT($A$1&amp;"L"&amp;A2292)),Relationstabel!$A$3:$A$10,0),MATCH(IFERROR(VALUE(INDIRECT($A$1&amp;"M"&amp;A2292)),0),Relationstabel!$C$1:$K$1,0)),"Ingen varmeinstallationer")</f>
        <v>Naturgas</v>
      </c>
      <c r="L2292" s="1" t="str">
        <f ca="1">INDEX(Anvendelseskode!B:B,MATCH($E2292,Anvendelseskode!$A:$A,0))</f>
        <v>Fritliggende enfamilieshus (parcelhus)</v>
      </c>
      <c r="M2292" s="1" t="str">
        <f ca="1">INDEX(Anvendelseskode!C:C,MATCH($E2292,Anvendelseskode!$A:$A,0))</f>
        <v>Parcelhuse</v>
      </c>
      <c r="N2292" s="1" t="str">
        <f ca="1">INDEX(Anvendelseskode!D:D,MATCH($E2292,Anvendelseskode!$A:$A,0))</f>
        <v>Private husholdninger</v>
      </c>
      <c r="O2292" s="1" t="str">
        <f ca="1">IFERROR(INDEX(SBi!$2:$2,MATCH(G2292,SBi!$1:$1,1)),SBi!$K$2)</f>
        <v>Efter 2006</v>
      </c>
      <c r="P2292" s="1">
        <f ca="1">IFERROR(INDEX(SBi!$C$3:$K$28,MATCH(E2292,SBi!$B$3:$B$28,0),MATCH(O2292,SBi!$C$2:$K$2,0)),0)</f>
        <v>67.3</v>
      </c>
      <c r="Q2292" s="19">
        <f t="shared" ca="1" si="463"/>
        <v>11.844799999999999</v>
      </c>
      <c r="R2292" s="19" t="str">
        <f ca="1">IFERROR(INDEX(VpD!$2:$2,MATCH(G2292,VpD!$1:$1,1)),VpD!$I$2)</f>
        <v>&gt;1998</v>
      </c>
      <c r="S2292" s="1">
        <f ca="1">IFERROR(INDEX(VpD!$C$3:$I$27,MATCH(E2292,VpD!$B$3:$B$27,0),MATCH(R2292,VpD!$C$2:$I$2,0)),0)</f>
        <v>72</v>
      </c>
      <c r="T2292" s="19">
        <f t="shared" ca="1" si="464"/>
        <v>12.672000000000001</v>
      </c>
      <c r="U2292" s="14" t="str">
        <f t="shared" ca="1" si="465"/>
        <v xml:space="preserve">713534.96 </v>
      </c>
      <c r="V2292" s="14" t="str">
        <f t="shared" ca="1" si="466"/>
        <v>6168852.97</v>
      </c>
      <c r="W2292" s="14" t="str">
        <f t="shared" ca="1" si="467"/>
        <v>POINT(713534.96 6168852.97)</v>
      </c>
      <c r="X2292" s="14" t="str">
        <f>IFERROR(INDEX(BygningOmraade!B:B,MATCH(A2292,BygningOmraade!A:A,0)),"")</f>
        <v/>
      </c>
    </row>
    <row r="2293" spans="1:24" s="14" customFormat="1" x14ac:dyDescent="0.25">
      <c r="A2293" s="14">
        <f t="shared" si="455"/>
        <v>2293</v>
      </c>
      <c r="B2293" s="14" t="str">
        <f t="shared" ca="1" si="456"/>
        <v>878ef3de-d217-4c62-a355-241fb27cb20a</v>
      </c>
      <c r="C2293" s="14" t="str">
        <f t="shared" ca="1" si="457"/>
        <v>0a3f507e-1ba9-32b8-e044-0003ba298018</v>
      </c>
      <c r="D2293" s="14">
        <f t="shared" ca="1" si="458"/>
        <v>997605</v>
      </c>
      <c r="E2293" s="1">
        <f t="shared" ca="1" si="459"/>
        <v>130</v>
      </c>
      <c r="F2293" s="1">
        <f t="shared" ca="1" si="460"/>
        <v>91</v>
      </c>
      <c r="G2293" s="1">
        <f t="shared" ca="1" si="461"/>
        <v>1965</v>
      </c>
      <c r="H2293" s="1" t="str">
        <f ca="1">IFERROR(INDEX(Varmeinstallation!B:B,MATCH(INDIRECT($A$1&amp;"L"&amp;A2293)*1,Varmeinstallation!A:A,0)),"Ingen varmeinstallationer")</f>
        <v>Elovne, elpaneler</v>
      </c>
      <c r="I2293" s="1" t="str">
        <f ca="1">IFERROR(INDEX(Opvarmningsmiddel!B:B,MATCH(INDIRECT($A$1&amp;"M"&amp;A2293)*1,Opvarmningsmiddel!A:A,0)),"")</f>
        <v>Elektricitet</v>
      </c>
      <c r="J2293" s="1">
        <f t="shared" ca="1" si="462"/>
        <v>2</v>
      </c>
      <c r="K2293" s="1" t="str">
        <f ca="1">IFERROR(INDEX(Relationstabel!$C$3:$K$10,MATCH(VALUE(INDIRECT($A$1&amp;"L"&amp;A2293)),Relationstabel!$A$3:$A$10,0),MATCH(IFERROR(VALUE(INDIRECT($A$1&amp;"M"&amp;A2293)),0),Relationstabel!$C$1:$K$1,0)),"Ingen varmeinstallationer")</f>
        <v>Elvarme</v>
      </c>
      <c r="L2293" s="1" t="str">
        <f ca="1">INDEX(Anvendelseskode!B:B,MATCH($E2293,Anvendelseskode!$A:$A,0))</f>
        <v>Række-, kæde-, dobbelthus (lodret adskillelse mellem enhederne)</v>
      </c>
      <c r="M2293" s="1" t="str">
        <f ca="1">INDEX(Anvendelseskode!C:C,MATCH($E2293,Anvendelseskode!$A:$A,0))</f>
        <v>Række-, kæde og dobbelthuse</v>
      </c>
      <c r="N2293" s="1" t="str">
        <f ca="1">INDEX(Anvendelseskode!D:D,MATCH($E2293,Anvendelseskode!$A:$A,0))</f>
        <v>Private husholdninger</v>
      </c>
      <c r="O2293" s="1" t="str">
        <f ca="1">IFERROR(INDEX(SBi!$2:$2,MATCH(G2293,SBi!$1:$1,1)),SBi!$K$2)</f>
        <v>1961-1972</v>
      </c>
      <c r="P2293" s="1">
        <f ca="1">IFERROR(INDEX(SBi!$C$3:$K$28,MATCH(E2293,SBi!$B$3:$B$28,0),MATCH(O2293,SBi!$C$2:$K$2,0)),0)</f>
        <v>119.9</v>
      </c>
      <c r="Q2293" s="19">
        <f t="shared" ca="1" si="463"/>
        <v>10.9109</v>
      </c>
      <c r="R2293" s="19" t="str">
        <f ca="1">IFERROR(INDEX(VpD!$2:$2,MATCH(G2293,VpD!$1:$1,1)),VpD!$I$2)</f>
        <v>1961-1972</v>
      </c>
      <c r="S2293" s="1">
        <f ca="1">IFERROR(INDEX(VpD!$C$3:$I$27,MATCH(E2293,VpD!$B$3:$B$27,0),MATCH(R2293,VpD!$C$2:$I$2,0)),0)</f>
        <v>120</v>
      </c>
      <c r="T2293" s="19">
        <f t="shared" ca="1" si="464"/>
        <v>10.92</v>
      </c>
      <c r="U2293" s="14" t="str">
        <f t="shared" ca="1" si="465"/>
        <v xml:space="preserve">713795.13 </v>
      </c>
      <c r="V2293" s="14" t="str">
        <f t="shared" ca="1" si="466"/>
        <v>6169204.84</v>
      </c>
      <c r="W2293" s="14" t="str">
        <f t="shared" ca="1" si="467"/>
        <v>POINT(713795.13 6169204.84)</v>
      </c>
      <c r="X2293" s="14" t="str">
        <f>IFERROR(INDEX(BygningOmraade!B:B,MATCH(A2293,BygningOmraade!A:A,0)),"")</f>
        <v/>
      </c>
    </row>
    <row r="2294" spans="1:24" s="14" customFormat="1" x14ac:dyDescent="0.25">
      <c r="A2294" s="14">
        <f t="shared" si="455"/>
        <v>2294</v>
      </c>
      <c r="B2294" s="14" t="str">
        <f t="shared" ca="1" si="456"/>
        <v>8797cadb-3238-4ad5-9de9-259e55f4437e</v>
      </c>
      <c r="C2294" s="14" t="str">
        <f t="shared" ca="1" si="457"/>
        <v>604ad59e-34eb-7474-e044-0003ba298018</v>
      </c>
      <c r="D2294" s="14">
        <f t="shared" ca="1" si="458"/>
        <v>100011671</v>
      </c>
      <c r="E2294" s="1">
        <f t="shared" ca="1" si="459"/>
        <v>140</v>
      </c>
      <c r="F2294" s="1">
        <f t="shared" ca="1" si="460"/>
        <v>2466</v>
      </c>
      <c r="G2294" s="1">
        <f t="shared" ca="1" si="461"/>
        <v>2009</v>
      </c>
      <c r="H2294" s="1" t="str">
        <f ca="1">IFERROR(INDEX(Varmeinstallation!B:B,MATCH(INDIRECT($A$1&amp;"L"&amp;A2294)*1,Varmeinstallation!A:A,0)),"Ingen varmeinstallationer")</f>
        <v>Fjernvarme/blokvarme (radiatorsystemer eller varmluftanlæg)</v>
      </c>
      <c r="I2294" s="1" t="str">
        <f ca="1">IFERROR(INDEX(Opvarmningsmiddel!B:B,MATCH(INDIRECT($A$1&amp;"M"&amp;A2294)*1,Opvarmningsmiddel!A:A,0)),"")</f>
        <v/>
      </c>
      <c r="J2294" s="1">
        <f t="shared" ca="1" si="462"/>
        <v>90</v>
      </c>
      <c r="K2294" s="1" t="str">
        <f ca="1">IFERROR(INDEX(Relationstabel!$C$3:$K$10,MATCH(VALUE(INDIRECT($A$1&amp;"L"&amp;A2294)),Relationstabel!$A$3:$A$10,0),MATCH(IFERROR(VALUE(INDIRECT($A$1&amp;"M"&amp;A2294)),0),Relationstabel!$C$1:$K$1,0)),"Ingen varmeinstallationer")</f>
        <v>Fjernvarme/ Blokvarme</v>
      </c>
      <c r="L2294" s="1" t="str">
        <f ca="1">INDEX(Anvendelseskode!B:B,MATCH($E2294,Anvendelseskode!$A:$A,0))</f>
        <v>Etageboligbebyggelse</v>
      </c>
      <c r="M2294" s="1" t="str">
        <f ca="1">INDEX(Anvendelseskode!C:C,MATCH($E2294,Anvendelseskode!$A:$A,0))</f>
        <v>Etageboligbebyggelse</v>
      </c>
      <c r="N2294" s="1" t="str">
        <f ca="1">INDEX(Anvendelseskode!D:D,MATCH($E2294,Anvendelseskode!$A:$A,0))</f>
        <v>Private husholdninger</v>
      </c>
      <c r="O2294" s="1" t="str">
        <f ca="1">IFERROR(INDEX(SBi!$2:$2,MATCH(G2294,SBi!$1:$1,1)),SBi!$K$2)</f>
        <v>Efter 2006</v>
      </c>
      <c r="P2294" s="1">
        <f ca="1">IFERROR(INDEX(SBi!$C$3:$K$28,MATCH(E2294,SBi!$B$3:$B$28,0),MATCH(O2294,SBi!$C$2:$K$2,0)),0)</f>
        <v>60.7</v>
      </c>
      <c r="Q2294" s="19">
        <f t="shared" ca="1" si="463"/>
        <v>149.68620000000001</v>
      </c>
      <c r="R2294" s="19" t="str">
        <f ca="1">IFERROR(INDEX(VpD!$2:$2,MATCH(G2294,VpD!$1:$1,1)),VpD!$I$2)</f>
        <v>&gt;1998</v>
      </c>
      <c r="S2294" s="1">
        <f ca="1">IFERROR(INDEX(VpD!$C$3:$I$27,MATCH(E2294,VpD!$B$3:$B$27,0),MATCH(R2294,VpD!$C$2:$I$2,0)),0)</f>
        <v>64</v>
      </c>
      <c r="T2294" s="19">
        <f t="shared" ca="1" si="464"/>
        <v>157.82400000000001</v>
      </c>
      <c r="U2294" s="14" t="str">
        <f t="shared" ca="1" si="465"/>
        <v xml:space="preserve">712503.77 </v>
      </c>
      <c r="V2294" s="14" t="str">
        <f t="shared" ca="1" si="466"/>
        <v>6169429.16</v>
      </c>
      <c r="W2294" s="14" t="str">
        <f t="shared" ca="1" si="467"/>
        <v>POINT(712503.77 6169429.16)</v>
      </c>
      <c r="X2294" s="14" t="str">
        <f>IFERROR(INDEX(BygningOmraade!B:B,MATCH(A2294,BygningOmraade!A:A,0)),"")</f>
        <v/>
      </c>
    </row>
    <row r="2295" spans="1:24" s="14" customFormat="1" x14ac:dyDescent="0.25">
      <c r="A2295" s="14">
        <f t="shared" si="455"/>
        <v>2295</v>
      </c>
      <c r="B2295" s="14" t="str">
        <f t="shared" ca="1" si="456"/>
        <v>8799eb83-5b7d-4bcb-81af-1daf3bf41b06</v>
      </c>
      <c r="C2295" s="14" t="str">
        <f t="shared" ca="1" si="457"/>
        <v>0a3f507e-1c0c-32b8-e044-0003ba298018</v>
      </c>
      <c r="D2295" s="14">
        <f t="shared" ca="1" si="458"/>
        <v>996971</v>
      </c>
      <c r="E2295" s="1">
        <f t="shared" ca="1" si="459"/>
        <v>130</v>
      </c>
      <c r="F2295" s="1">
        <f t="shared" ca="1" si="460"/>
        <v>110</v>
      </c>
      <c r="G2295" s="1">
        <f t="shared" ca="1" si="461"/>
        <v>1966</v>
      </c>
      <c r="H2295" s="1" t="str">
        <f ca="1">IFERROR(INDEX(Varmeinstallation!B:B,MATCH(INDIRECT($A$1&amp;"L"&amp;A2295)*1,Varmeinstallation!A:A,0)),"Ingen varmeinstallationer")</f>
        <v>Fjernvarme/blokvarme (radiatorsystemer eller varmluftanlæg)</v>
      </c>
      <c r="I2295" s="1" t="str">
        <f ca="1">IFERROR(INDEX(Opvarmningsmiddel!B:B,MATCH(INDIRECT($A$1&amp;"M"&amp;A2295)*1,Opvarmningsmiddel!A:A,0)),"")</f>
        <v/>
      </c>
      <c r="J2295" s="1">
        <f t="shared" ca="1" si="462"/>
        <v>2</v>
      </c>
      <c r="K2295" s="1" t="str">
        <f ca="1">IFERROR(INDEX(Relationstabel!$C$3:$K$10,MATCH(VALUE(INDIRECT($A$1&amp;"L"&amp;A2295)),Relationstabel!$A$3:$A$10,0),MATCH(IFERROR(VALUE(INDIRECT($A$1&amp;"M"&amp;A2295)),0),Relationstabel!$C$1:$K$1,0)),"Ingen varmeinstallationer")</f>
        <v>Fjernvarme/ Blokvarme</v>
      </c>
      <c r="L2295" s="1" t="str">
        <f ca="1">INDEX(Anvendelseskode!B:B,MATCH($E2295,Anvendelseskode!$A:$A,0))</f>
        <v>Række-, kæde-, dobbelthus (lodret adskillelse mellem enhederne)</v>
      </c>
      <c r="M2295" s="1" t="str">
        <f ca="1">INDEX(Anvendelseskode!C:C,MATCH($E2295,Anvendelseskode!$A:$A,0))</f>
        <v>Række-, kæde og dobbelthuse</v>
      </c>
      <c r="N2295" s="1" t="str">
        <f ca="1">INDEX(Anvendelseskode!D:D,MATCH($E2295,Anvendelseskode!$A:$A,0))</f>
        <v>Private husholdninger</v>
      </c>
      <c r="O2295" s="1" t="str">
        <f ca="1">IFERROR(INDEX(SBi!$2:$2,MATCH(G2295,SBi!$1:$1,1)),SBi!$K$2)</f>
        <v>1961-1972</v>
      </c>
      <c r="P2295" s="1">
        <f ca="1">IFERROR(INDEX(SBi!$C$3:$K$28,MATCH(E2295,SBi!$B$3:$B$28,0),MATCH(O2295,SBi!$C$2:$K$2,0)),0)</f>
        <v>119.9</v>
      </c>
      <c r="Q2295" s="19">
        <f t="shared" ca="1" si="463"/>
        <v>13.189</v>
      </c>
      <c r="R2295" s="19" t="str">
        <f ca="1">IFERROR(INDEX(VpD!$2:$2,MATCH(G2295,VpD!$1:$1,1)),VpD!$I$2)</f>
        <v>1961-1972</v>
      </c>
      <c r="S2295" s="1">
        <f ca="1">IFERROR(INDEX(VpD!$C$3:$I$27,MATCH(E2295,VpD!$B$3:$B$27,0),MATCH(R2295,VpD!$C$2:$I$2,0)),0)</f>
        <v>120</v>
      </c>
      <c r="T2295" s="19">
        <f t="shared" ca="1" si="464"/>
        <v>13.2</v>
      </c>
      <c r="U2295" s="14" t="str">
        <f t="shared" ca="1" si="465"/>
        <v xml:space="preserve">713620.43 </v>
      </c>
      <c r="V2295" s="14" t="str">
        <f t="shared" ca="1" si="466"/>
        <v>6169268.64</v>
      </c>
      <c r="W2295" s="14" t="str">
        <f t="shared" ca="1" si="467"/>
        <v>POINT(713620.43 6169268.64)</v>
      </c>
      <c r="X2295" s="14" t="str">
        <f>IFERROR(INDEX(BygningOmraade!B:B,MATCH(A2295,BygningOmraade!A:A,0)),"")</f>
        <v/>
      </c>
    </row>
    <row r="2296" spans="1:24" s="14" customFormat="1" x14ac:dyDescent="0.25">
      <c r="A2296" s="14">
        <f t="shared" si="455"/>
        <v>2296</v>
      </c>
      <c r="B2296" s="14" t="str">
        <f t="shared" ca="1" si="456"/>
        <v>879d627c-2eca-4a93-a2dc-c1411e05f27b</v>
      </c>
      <c r="C2296" s="14" t="str">
        <f t="shared" ca="1" si="457"/>
        <v>0a3f507e-150a-32b8-e044-0003ba298018</v>
      </c>
      <c r="D2296" s="14">
        <f t="shared" ca="1" si="458"/>
        <v>994405</v>
      </c>
      <c r="E2296" s="1">
        <f t="shared" ca="1" si="459"/>
        <v>130</v>
      </c>
      <c r="F2296" s="1">
        <f t="shared" ca="1" si="460"/>
        <v>120</v>
      </c>
      <c r="G2296" s="1">
        <f t="shared" ca="1" si="461"/>
        <v>1993</v>
      </c>
      <c r="H2296" s="1" t="str">
        <f ca="1">IFERROR(INDEX(Varmeinstallation!B:B,MATCH(INDIRECT($A$1&amp;"L"&amp;A2296)*1,Varmeinstallation!A:A,0)),"Ingen varmeinstallationer")</f>
        <v>Fjernvarme/blokvarme (radiatorsystemer eller varmluftanlæg)</v>
      </c>
      <c r="I2296" s="1" t="str">
        <f ca="1">IFERROR(INDEX(Opvarmningsmiddel!B:B,MATCH(INDIRECT($A$1&amp;"M"&amp;A2296)*1,Opvarmningsmiddel!A:A,0)),"")</f>
        <v/>
      </c>
      <c r="J2296" s="1">
        <f t="shared" ca="1" si="462"/>
        <v>0</v>
      </c>
      <c r="K2296" s="1" t="str">
        <f ca="1">IFERROR(INDEX(Relationstabel!$C$3:$K$10,MATCH(VALUE(INDIRECT($A$1&amp;"L"&amp;A2296)),Relationstabel!$A$3:$A$10,0),MATCH(IFERROR(VALUE(INDIRECT($A$1&amp;"M"&amp;A2296)),0),Relationstabel!$C$1:$K$1,0)),"Ingen varmeinstallationer")</f>
        <v>Fjernvarme/ Blokvarme</v>
      </c>
      <c r="L2296" s="1" t="str">
        <f ca="1">INDEX(Anvendelseskode!B:B,MATCH($E2296,Anvendelseskode!$A:$A,0))</f>
        <v>Række-, kæde-, dobbelthus (lodret adskillelse mellem enhederne)</v>
      </c>
      <c r="M2296" s="1" t="str">
        <f ca="1">INDEX(Anvendelseskode!C:C,MATCH($E2296,Anvendelseskode!$A:$A,0))</f>
        <v>Række-, kæde og dobbelthuse</v>
      </c>
      <c r="N2296" s="1" t="str">
        <f ca="1">INDEX(Anvendelseskode!D:D,MATCH($E2296,Anvendelseskode!$A:$A,0))</f>
        <v>Private husholdninger</v>
      </c>
      <c r="O2296" s="1" t="str">
        <f ca="1">IFERROR(INDEX(SBi!$2:$2,MATCH(G2296,SBi!$1:$1,1)),SBi!$K$2)</f>
        <v>1979-1998</v>
      </c>
      <c r="P2296" s="1">
        <f ca="1">IFERROR(INDEX(SBi!$C$3:$K$28,MATCH(E2296,SBi!$B$3:$B$28,0),MATCH(O2296,SBi!$C$2:$K$2,0)),0)</f>
        <v>96.8</v>
      </c>
      <c r="Q2296" s="19">
        <f t="shared" ca="1" si="463"/>
        <v>11.616</v>
      </c>
      <c r="R2296" s="19" t="str">
        <f ca="1">IFERROR(INDEX(VpD!$2:$2,MATCH(G2296,VpD!$1:$1,1)),VpD!$I$2)</f>
        <v>1979-1998</v>
      </c>
      <c r="S2296" s="1">
        <f ca="1">IFERROR(INDEX(VpD!$C$3:$I$27,MATCH(E2296,VpD!$B$3:$B$27,0),MATCH(R2296,VpD!$C$2:$I$2,0)),0)</f>
        <v>74</v>
      </c>
      <c r="T2296" s="19">
        <f t="shared" ca="1" si="464"/>
        <v>8.8800000000000008</v>
      </c>
      <c r="U2296" s="14" t="str">
        <f t="shared" ca="1" si="465"/>
        <v xml:space="preserve">711537.81 </v>
      </c>
      <c r="V2296" s="14" t="str">
        <f t="shared" ca="1" si="466"/>
        <v>6172534.74</v>
      </c>
      <c r="W2296" s="14" t="str">
        <f t="shared" ca="1" si="467"/>
        <v>POINT(711537.81 6172534.74)</v>
      </c>
      <c r="X2296" s="14" t="str">
        <f>IFERROR(INDEX(BygningOmraade!B:B,MATCH(A2296,BygningOmraade!A:A,0)),"")</f>
        <v/>
      </c>
    </row>
    <row r="2297" spans="1:24" s="14" customFormat="1" x14ac:dyDescent="0.25">
      <c r="A2297" s="14">
        <f t="shared" si="455"/>
        <v>2297</v>
      </c>
      <c r="B2297" s="14" t="str">
        <f t="shared" ca="1" si="456"/>
        <v>87ad8baa-809b-4e46-9106-aa687efef1fe</v>
      </c>
      <c r="C2297" s="14" t="str">
        <f t="shared" ca="1" si="457"/>
        <v>4591b5f9-a6db-0dd9-e044-0003ba298018</v>
      </c>
      <c r="D2297" s="14">
        <f t="shared" ca="1" si="458"/>
        <v>2691202</v>
      </c>
      <c r="E2297" s="1">
        <f t="shared" ca="1" si="459"/>
        <v>130</v>
      </c>
      <c r="F2297" s="1">
        <f t="shared" ca="1" si="460"/>
        <v>120</v>
      </c>
      <c r="G2297" s="1">
        <f t="shared" ca="1" si="461"/>
        <v>2008</v>
      </c>
      <c r="H2297" s="1" t="str">
        <f ca="1">IFERROR(INDEX(Varmeinstallation!B:B,MATCH(INDIRECT($A$1&amp;"L"&amp;A2297)*1,Varmeinstallation!A:A,0)),"Ingen varmeinstallationer")</f>
        <v>Centralvarme fra eget anlæg, et-kammer fyr</v>
      </c>
      <c r="I2297" s="1" t="str">
        <f ca="1">IFERROR(INDEX(Opvarmningsmiddel!B:B,MATCH(INDIRECT($A$1&amp;"M"&amp;A2297)*1,Opvarmningsmiddel!A:A,0)),"")</f>
        <v>Naturgas</v>
      </c>
      <c r="J2297" s="1">
        <f t="shared" ca="1" si="462"/>
        <v>90</v>
      </c>
      <c r="K2297" s="1" t="str">
        <f ca="1">IFERROR(INDEX(Relationstabel!$C$3:$K$10,MATCH(VALUE(INDIRECT($A$1&amp;"L"&amp;A2297)),Relationstabel!$A$3:$A$10,0),MATCH(IFERROR(VALUE(INDIRECT($A$1&amp;"M"&amp;A2297)),0),Relationstabel!$C$1:$K$1,0)),"Ingen varmeinstallationer")</f>
        <v>Naturgas</v>
      </c>
      <c r="L2297" s="1" t="str">
        <f ca="1">INDEX(Anvendelseskode!B:B,MATCH($E2297,Anvendelseskode!$A:$A,0))</f>
        <v>Række-, kæde-, dobbelthus (lodret adskillelse mellem enhederne)</v>
      </c>
      <c r="M2297" s="1" t="str">
        <f ca="1">INDEX(Anvendelseskode!C:C,MATCH($E2297,Anvendelseskode!$A:$A,0))</f>
        <v>Række-, kæde og dobbelthuse</v>
      </c>
      <c r="N2297" s="1" t="str">
        <f ca="1">INDEX(Anvendelseskode!D:D,MATCH($E2297,Anvendelseskode!$A:$A,0))</f>
        <v>Private husholdninger</v>
      </c>
      <c r="O2297" s="1" t="str">
        <f ca="1">IFERROR(INDEX(SBi!$2:$2,MATCH(G2297,SBi!$1:$1,1)),SBi!$K$2)</f>
        <v>Efter 2006</v>
      </c>
      <c r="P2297" s="1">
        <f ca="1">IFERROR(INDEX(SBi!$C$3:$K$28,MATCH(E2297,SBi!$B$3:$B$28,0),MATCH(O2297,SBi!$C$2:$K$2,0)),0)</f>
        <v>66.400000000000006</v>
      </c>
      <c r="Q2297" s="19">
        <f t="shared" ca="1" si="463"/>
        <v>7.9680000000000009</v>
      </c>
      <c r="R2297" s="19" t="str">
        <f ca="1">IFERROR(INDEX(VpD!$2:$2,MATCH(G2297,VpD!$1:$1,1)),VpD!$I$2)</f>
        <v>&gt;1998</v>
      </c>
      <c r="S2297" s="1">
        <f ca="1">IFERROR(INDEX(VpD!$C$3:$I$27,MATCH(E2297,VpD!$B$3:$B$27,0),MATCH(R2297,VpD!$C$2:$I$2,0)),0)</f>
        <v>65</v>
      </c>
      <c r="T2297" s="19">
        <f t="shared" ca="1" si="464"/>
        <v>7.8</v>
      </c>
      <c r="U2297" s="14" t="str">
        <f t="shared" ca="1" si="465"/>
        <v xml:space="preserve">712572.42 </v>
      </c>
      <c r="V2297" s="14" t="str">
        <f t="shared" ca="1" si="466"/>
        <v>6168835.45</v>
      </c>
      <c r="W2297" s="14" t="str">
        <f t="shared" ca="1" si="467"/>
        <v>POINT(712572.42 6168835.45)</v>
      </c>
      <c r="X2297" s="14" t="str">
        <f>IFERROR(INDEX(BygningOmraade!B:B,MATCH(A2297,BygningOmraade!A:A,0)),"")</f>
        <v/>
      </c>
    </row>
    <row r="2298" spans="1:24" s="14" customFormat="1" x14ac:dyDescent="0.25">
      <c r="A2298" s="14">
        <f t="shared" si="455"/>
        <v>2298</v>
      </c>
      <c r="B2298" s="14" t="str">
        <f t="shared" ca="1" si="456"/>
        <v>87bd52a0-a55d-4730-a5a0-1318e718a154</v>
      </c>
      <c r="C2298" s="14" t="str">
        <f t="shared" ca="1" si="457"/>
        <v>0a3f507e-1ed3-32b8-e044-0003ba298018</v>
      </c>
      <c r="D2298" s="14">
        <f t="shared" ca="1" si="458"/>
        <v>995052</v>
      </c>
      <c r="E2298" s="1">
        <f t="shared" ca="1" si="459"/>
        <v>130</v>
      </c>
      <c r="F2298" s="1">
        <f t="shared" ca="1" si="460"/>
        <v>110</v>
      </c>
      <c r="G2298" s="1">
        <f t="shared" ca="1" si="461"/>
        <v>1973</v>
      </c>
      <c r="H2298" s="1" t="str">
        <f ca="1">IFERROR(INDEX(Varmeinstallation!B:B,MATCH(INDIRECT($A$1&amp;"L"&amp;A2298)*1,Varmeinstallation!A:A,0)),"Ingen varmeinstallationer")</f>
        <v>Fjernvarme/blokvarme (radiatorsystemer eller varmluftanlæg)</v>
      </c>
      <c r="I2298" s="1" t="str">
        <f ca="1">IFERROR(INDEX(Opvarmningsmiddel!B:B,MATCH(INDIRECT($A$1&amp;"M"&amp;A2298)*1,Opvarmningsmiddel!A:A,0)),"")</f>
        <v/>
      </c>
      <c r="J2298" s="1">
        <f t="shared" ca="1" si="462"/>
        <v>0</v>
      </c>
      <c r="K2298" s="1" t="str">
        <f ca="1">IFERROR(INDEX(Relationstabel!$C$3:$K$10,MATCH(VALUE(INDIRECT($A$1&amp;"L"&amp;A2298)),Relationstabel!$A$3:$A$10,0),MATCH(IFERROR(VALUE(INDIRECT($A$1&amp;"M"&amp;A2298)),0),Relationstabel!$C$1:$K$1,0)),"Ingen varmeinstallationer")</f>
        <v>Fjernvarme/ Blokvarme</v>
      </c>
      <c r="L2298" s="1" t="str">
        <f ca="1">INDEX(Anvendelseskode!B:B,MATCH($E2298,Anvendelseskode!$A:$A,0))</f>
        <v>Række-, kæde-, dobbelthus (lodret adskillelse mellem enhederne)</v>
      </c>
      <c r="M2298" s="1" t="str">
        <f ca="1">INDEX(Anvendelseskode!C:C,MATCH($E2298,Anvendelseskode!$A:$A,0))</f>
        <v>Række-, kæde og dobbelthuse</v>
      </c>
      <c r="N2298" s="1" t="str">
        <f ca="1">INDEX(Anvendelseskode!D:D,MATCH($E2298,Anvendelseskode!$A:$A,0))</f>
        <v>Private husholdninger</v>
      </c>
      <c r="O2298" s="1" t="str">
        <f ca="1">IFERROR(INDEX(SBi!$2:$2,MATCH(G2298,SBi!$1:$1,1)),SBi!$K$2)</f>
        <v>1973-1978</v>
      </c>
      <c r="P2298" s="1">
        <f ca="1">IFERROR(INDEX(SBi!$C$3:$K$28,MATCH(E2298,SBi!$B$3:$B$28,0),MATCH(O2298,SBi!$C$2:$K$2,0)),0)</f>
        <v>112.6</v>
      </c>
      <c r="Q2298" s="19">
        <f t="shared" ca="1" si="463"/>
        <v>12.385999999999999</v>
      </c>
      <c r="R2298" s="19" t="str">
        <f ca="1">IFERROR(INDEX(VpD!$2:$2,MATCH(G2298,VpD!$1:$1,1)),VpD!$I$2)</f>
        <v>1973-1978</v>
      </c>
      <c r="S2298" s="1">
        <f ca="1">IFERROR(INDEX(VpD!$C$3:$I$27,MATCH(E2298,VpD!$B$3:$B$27,0),MATCH(R2298,VpD!$C$2:$I$2,0)),0)</f>
        <v>98</v>
      </c>
      <c r="T2298" s="19">
        <f t="shared" ca="1" si="464"/>
        <v>10.78</v>
      </c>
      <c r="U2298" s="14" t="str">
        <f t="shared" ca="1" si="465"/>
        <v xml:space="preserve">711691.52 </v>
      </c>
      <c r="V2298" s="14" t="str">
        <f t="shared" ca="1" si="466"/>
        <v>6172069.19</v>
      </c>
      <c r="W2298" s="14" t="str">
        <f t="shared" ca="1" si="467"/>
        <v>POINT(711691.52 6172069.19)</v>
      </c>
      <c r="X2298" s="14" t="str">
        <f>IFERROR(INDEX(BygningOmraade!B:B,MATCH(A2298,BygningOmraade!A:A,0)),"")</f>
        <v/>
      </c>
    </row>
    <row r="2299" spans="1:24" s="14" customFormat="1" x14ac:dyDescent="0.25">
      <c r="A2299" s="14">
        <f t="shared" si="455"/>
        <v>2299</v>
      </c>
      <c r="B2299" s="14" t="str">
        <f t="shared" ca="1" si="456"/>
        <v>87c48a91-62b6-48dd-b40a-a4c40129615a</v>
      </c>
      <c r="C2299" s="14" t="str">
        <f t="shared" ca="1" si="457"/>
        <v>0a3f507e-214d-32b8-e044-0003ba298018</v>
      </c>
      <c r="D2299" s="14">
        <f t="shared" ca="1" si="458"/>
        <v>996683</v>
      </c>
      <c r="E2299" s="1">
        <f t="shared" ca="1" si="459"/>
        <v>130</v>
      </c>
      <c r="F2299" s="1">
        <f t="shared" ca="1" si="460"/>
        <v>88</v>
      </c>
      <c r="G2299" s="1">
        <f t="shared" ca="1" si="461"/>
        <v>1982</v>
      </c>
      <c r="H2299" s="1" t="str">
        <f ca="1">IFERROR(INDEX(Varmeinstallation!B:B,MATCH(INDIRECT($A$1&amp;"L"&amp;A2299)*1,Varmeinstallation!A:A,0)),"Ingen varmeinstallationer")</f>
        <v>Centralvarme fra eget anlæg, et-kammer fyr</v>
      </c>
      <c r="I2299" s="1" t="str">
        <f ca="1">IFERROR(INDEX(Opvarmningsmiddel!B:B,MATCH(INDIRECT($A$1&amp;"M"&amp;A2299)*1,Opvarmningsmiddel!A:A,0)),"")</f>
        <v>Naturgas</v>
      </c>
      <c r="J2299" s="1">
        <f t="shared" ca="1" si="462"/>
        <v>0</v>
      </c>
      <c r="K2299" s="1" t="str">
        <f ca="1">IFERROR(INDEX(Relationstabel!$C$3:$K$10,MATCH(VALUE(INDIRECT($A$1&amp;"L"&amp;A2299)),Relationstabel!$A$3:$A$10,0),MATCH(IFERROR(VALUE(INDIRECT($A$1&amp;"M"&amp;A2299)),0),Relationstabel!$C$1:$K$1,0)),"Ingen varmeinstallationer")</f>
        <v>Naturgas</v>
      </c>
      <c r="L2299" s="1" t="str">
        <f ca="1">INDEX(Anvendelseskode!B:B,MATCH($E2299,Anvendelseskode!$A:$A,0))</f>
        <v>Række-, kæde-, dobbelthus (lodret adskillelse mellem enhederne)</v>
      </c>
      <c r="M2299" s="1" t="str">
        <f ca="1">INDEX(Anvendelseskode!C:C,MATCH($E2299,Anvendelseskode!$A:$A,0))</f>
        <v>Række-, kæde og dobbelthuse</v>
      </c>
      <c r="N2299" s="1" t="str">
        <f ca="1">INDEX(Anvendelseskode!D:D,MATCH($E2299,Anvendelseskode!$A:$A,0))</f>
        <v>Private husholdninger</v>
      </c>
      <c r="O2299" s="1" t="str">
        <f ca="1">IFERROR(INDEX(SBi!$2:$2,MATCH(G2299,SBi!$1:$1,1)),SBi!$K$2)</f>
        <v>1979-1998</v>
      </c>
      <c r="P2299" s="1">
        <f ca="1">IFERROR(INDEX(SBi!$C$3:$K$28,MATCH(E2299,SBi!$B$3:$B$28,0),MATCH(O2299,SBi!$C$2:$K$2,0)),0)</f>
        <v>96.8</v>
      </c>
      <c r="Q2299" s="19">
        <f t="shared" ca="1" si="463"/>
        <v>8.5183999999999997</v>
      </c>
      <c r="R2299" s="19" t="str">
        <f ca="1">IFERROR(INDEX(VpD!$2:$2,MATCH(G2299,VpD!$1:$1,1)),VpD!$I$2)</f>
        <v>1979-1998</v>
      </c>
      <c r="S2299" s="1">
        <f ca="1">IFERROR(INDEX(VpD!$C$3:$I$27,MATCH(E2299,VpD!$B$3:$B$27,0),MATCH(R2299,VpD!$C$2:$I$2,0)),0)</f>
        <v>74</v>
      </c>
      <c r="T2299" s="19">
        <f t="shared" ca="1" si="464"/>
        <v>6.5119999999999996</v>
      </c>
      <c r="U2299" s="14" t="str">
        <f t="shared" ca="1" si="465"/>
        <v xml:space="preserve">713530.31 </v>
      </c>
      <c r="V2299" s="14" t="str">
        <f t="shared" ca="1" si="466"/>
        <v>6168911.91</v>
      </c>
      <c r="W2299" s="14" t="str">
        <f t="shared" ca="1" si="467"/>
        <v>POINT(713530.31 6168911.91)</v>
      </c>
      <c r="X2299" s="14" t="str">
        <f>IFERROR(INDEX(BygningOmraade!B:B,MATCH(A2299,BygningOmraade!A:A,0)),"")</f>
        <v/>
      </c>
    </row>
    <row r="2300" spans="1:24" s="14" customFormat="1" x14ac:dyDescent="0.25">
      <c r="A2300" s="14">
        <f t="shared" si="455"/>
        <v>2300</v>
      </c>
      <c r="B2300" s="14" t="str">
        <f t="shared" ca="1" si="456"/>
        <v>87c745a2-c943-4af1-b3a9-6c334e148749</v>
      </c>
      <c r="C2300" s="14" t="str">
        <f t="shared" ca="1" si="457"/>
        <v>0a3f507e-180a-32b8-e044-0003ba298018</v>
      </c>
      <c r="D2300" s="14">
        <f t="shared" ca="1" si="458"/>
        <v>995753</v>
      </c>
      <c r="E2300" s="1">
        <f t="shared" ca="1" si="459"/>
        <v>220</v>
      </c>
      <c r="F2300" s="1">
        <f t="shared" ca="1" si="460"/>
        <v>262</v>
      </c>
      <c r="G2300" s="1">
        <f t="shared" ca="1" si="461"/>
        <v>1962</v>
      </c>
      <c r="H2300" s="1" t="str">
        <f ca="1">IFERROR(INDEX(Varmeinstallation!B:B,MATCH(INDIRECT($A$1&amp;"L"&amp;A2300)*1,Varmeinstallation!A:A,0)),"Ingen varmeinstallationer")</f>
        <v>Centralvarme fra eget anlæg, et-kammer fyr</v>
      </c>
      <c r="I2300" s="1" t="str">
        <f ca="1">IFERROR(INDEX(Opvarmningsmiddel!B:B,MATCH(INDIRECT($A$1&amp;"M"&amp;A2300)*1,Opvarmningsmiddel!A:A,0)),"")</f>
        <v>Naturgas</v>
      </c>
      <c r="J2300" s="1">
        <f t="shared" ca="1" si="462"/>
        <v>0</v>
      </c>
      <c r="K2300" s="1" t="str">
        <f ca="1">IFERROR(INDEX(Relationstabel!$C$3:$K$10,MATCH(VALUE(INDIRECT($A$1&amp;"L"&amp;A2300)),Relationstabel!$A$3:$A$10,0),MATCH(IFERROR(VALUE(INDIRECT($A$1&amp;"M"&amp;A2300)),0),Relationstabel!$C$1:$K$1,0)),"Ingen varmeinstallationer")</f>
        <v>Naturgas</v>
      </c>
      <c r="L2300" s="1" t="str">
        <f ca="1">INDEX(Anvendelseskode!B:B,MATCH($E2300,Anvendelseskode!$A:$A,0))</f>
        <v>Bygning til erhvervsmæssig produktion vedrørende industri, håndværk m.v. (fabrik, værksted o.lign.)</v>
      </c>
      <c r="M2300" s="1" t="str">
        <f ca="1">INDEX(Anvendelseskode!C:C,MATCH($E2300,Anvendelseskode!$A:$A,0))</f>
        <v>Fabrikker, værksteder o.l.</v>
      </c>
      <c r="N2300" s="1" t="str">
        <f ca="1">INDEX(Anvendelseskode!D:D,MATCH($E2300,Anvendelseskode!$A:$A,0))</f>
        <v>Industri</v>
      </c>
      <c r="O2300" s="1" t="str">
        <f ca="1">IFERROR(INDEX(SBi!$2:$2,MATCH(G2300,SBi!$1:$1,1)),SBi!$K$2)</f>
        <v>1961-1972</v>
      </c>
      <c r="P2300" s="1">
        <f ca="1">IFERROR(INDEX(SBi!$C$3:$K$28,MATCH(E2300,SBi!$B$3:$B$28,0),MATCH(O2300,SBi!$C$2:$K$2,0)),0)</f>
        <v>97</v>
      </c>
      <c r="Q2300" s="19">
        <f t="shared" ca="1" si="463"/>
        <v>25.414000000000001</v>
      </c>
      <c r="R2300" s="19" t="str">
        <f ca="1">IFERROR(INDEX(VpD!$2:$2,MATCH(G2300,VpD!$1:$1,1)),VpD!$I$2)</f>
        <v>1961-1972</v>
      </c>
      <c r="S2300" s="1">
        <f ca="1">IFERROR(INDEX(VpD!$C$3:$I$27,MATCH(E2300,VpD!$B$3:$B$27,0),MATCH(R2300,VpD!$C$2:$I$2,0)),0)</f>
        <v>97</v>
      </c>
      <c r="T2300" s="19">
        <f t="shared" ca="1" si="464"/>
        <v>25.414000000000001</v>
      </c>
      <c r="U2300" s="14" t="str">
        <f t="shared" ca="1" si="465"/>
        <v xml:space="preserve">712217.47 </v>
      </c>
      <c r="V2300" s="14" t="str">
        <f t="shared" ca="1" si="466"/>
        <v>6169545.77</v>
      </c>
      <c r="W2300" s="14" t="str">
        <f t="shared" ca="1" si="467"/>
        <v>POINT(712217.47 6169545.77)</v>
      </c>
      <c r="X2300" s="14" t="str">
        <f>IFERROR(INDEX(BygningOmraade!B:B,MATCH(A2300,BygningOmraade!A:A,0)),"")</f>
        <v/>
      </c>
    </row>
    <row r="2301" spans="1:24" s="14" customFormat="1" x14ac:dyDescent="0.25">
      <c r="A2301" s="14">
        <f t="shared" si="455"/>
        <v>2301</v>
      </c>
      <c r="B2301" s="14" t="str">
        <f t="shared" ca="1" si="456"/>
        <v>87dec59c-477f-4794-b464-f6afa57eabbf</v>
      </c>
      <c r="C2301" s="14" t="str">
        <f t="shared" ca="1" si="457"/>
        <v>0a3f507e-1f78-32b8-e044-0003ba298018</v>
      </c>
      <c r="D2301" s="14">
        <f t="shared" ca="1" si="458"/>
        <v>997475</v>
      </c>
      <c r="E2301" s="1">
        <f t="shared" ca="1" si="459"/>
        <v>120</v>
      </c>
      <c r="F2301" s="1">
        <f t="shared" ca="1" si="460"/>
        <v>166</v>
      </c>
      <c r="G2301" s="1">
        <f t="shared" ca="1" si="461"/>
        <v>1976</v>
      </c>
      <c r="H2301" s="1" t="str">
        <f ca="1">IFERROR(INDEX(Varmeinstallation!B:B,MATCH(INDIRECT($A$1&amp;"L"&amp;A2301)*1,Varmeinstallation!A:A,0)),"Ingen varmeinstallationer")</f>
        <v>Elovne, elpaneler</v>
      </c>
      <c r="I2301" s="1" t="str">
        <f ca="1">IFERROR(INDEX(Opvarmningsmiddel!B:B,MATCH(INDIRECT($A$1&amp;"M"&amp;A2301)*1,Opvarmningsmiddel!A:A,0)),"")</f>
        <v>Elektricitet</v>
      </c>
      <c r="J2301" s="1">
        <f t="shared" ca="1" si="462"/>
        <v>2</v>
      </c>
      <c r="K2301" s="1" t="str">
        <f ca="1">IFERROR(INDEX(Relationstabel!$C$3:$K$10,MATCH(VALUE(INDIRECT($A$1&amp;"L"&amp;A2301)),Relationstabel!$A$3:$A$10,0),MATCH(IFERROR(VALUE(INDIRECT($A$1&amp;"M"&amp;A2301)),0),Relationstabel!$C$1:$K$1,0)),"Ingen varmeinstallationer")</f>
        <v>Elvarme</v>
      </c>
      <c r="L2301" s="1" t="str">
        <f ca="1">INDEX(Anvendelseskode!B:B,MATCH($E2301,Anvendelseskode!$A:$A,0))</f>
        <v>Fritliggende enfamilieshus (parcelhus)</v>
      </c>
      <c r="M2301" s="1" t="str">
        <f ca="1">INDEX(Anvendelseskode!C:C,MATCH($E2301,Anvendelseskode!$A:$A,0))</f>
        <v>Parcelhuse</v>
      </c>
      <c r="N2301" s="1" t="str">
        <f ca="1">INDEX(Anvendelseskode!D:D,MATCH($E2301,Anvendelseskode!$A:$A,0))</f>
        <v>Private husholdninger</v>
      </c>
      <c r="O2301" s="1" t="str">
        <f ca="1">IFERROR(INDEX(SBi!$2:$2,MATCH(G2301,SBi!$1:$1,1)),SBi!$K$2)</f>
        <v>1973-1978</v>
      </c>
      <c r="P2301" s="1">
        <f ca="1">IFERROR(INDEX(SBi!$C$3:$K$28,MATCH(E2301,SBi!$B$3:$B$28,0),MATCH(O2301,SBi!$C$2:$K$2,0)),0)</f>
        <v>119.8</v>
      </c>
      <c r="Q2301" s="19">
        <f t="shared" ca="1" si="463"/>
        <v>19.886800000000001</v>
      </c>
      <c r="R2301" s="19" t="str">
        <f ca="1">IFERROR(INDEX(VpD!$2:$2,MATCH(G2301,VpD!$1:$1,1)),VpD!$I$2)</f>
        <v>1973-1978</v>
      </c>
      <c r="S2301" s="1">
        <f ca="1">IFERROR(INDEX(VpD!$C$3:$I$27,MATCH(E2301,VpD!$B$3:$B$27,0),MATCH(R2301,VpD!$C$2:$I$2,0)),0)</f>
        <v>117</v>
      </c>
      <c r="T2301" s="19">
        <f t="shared" ca="1" si="464"/>
        <v>19.422000000000001</v>
      </c>
      <c r="U2301" s="14" t="str">
        <f t="shared" ca="1" si="465"/>
        <v xml:space="preserve">713947.97 </v>
      </c>
      <c r="V2301" s="14" t="str">
        <f t="shared" ca="1" si="466"/>
        <v>6168704.31</v>
      </c>
      <c r="W2301" s="14" t="str">
        <f t="shared" ca="1" si="467"/>
        <v>POINT(713947.97 6168704.31)</v>
      </c>
      <c r="X2301" s="14" t="str">
        <f>IFERROR(INDEX(BygningOmraade!B:B,MATCH(A2301,BygningOmraade!A:A,0)),"")</f>
        <v/>
      </c>
    </row>
    <row r="2302" spans="1:24" s="14" customFormat="1" x14ac:dyDescent="0.25">
      <c r="A2302" s="14">
        <f t="shared" si="455"/>
        <v>2302</v>
      </c>
      <c r="B2302" s="14" t="str">
        <f t="shared" ca="1" si="456"/>
        <v>87ea1cc7-7f1a-4952-b46c-655d7b4b8a11</v>
      </c>
      <c r="C2302" s="14" t="str">
        <f t="shared" ca="1" si="457"/>
        <v>0a3f507e-1729-32b8-e044-0003ba298018</v>
      </c>
      <c r="D2302" s="14">
        <f t="shared" ca="1" si="458"/>
        <v>996326</v>
      </c>
      <c r="E2302" s="1">
        <f t="shared" ca="1" si="459"/>
        <v>140</v>
      </c>
      <c r="F2302" s="1">
        <f t="shared" ca="1" si="460"/>
        <v>3228</v>
      </c>
      <c r="G2302" s="1">
        <f t="shared" ca="1" si="461"/>
        <v>1966</v>
      </c>
      <c r="H2302" s="1" t="str">
        <f ca="1">IFERROR(INDEX(Varmeinstallation!B:B,MATCH(INDIRECT($A$1&amp;"L"&amp;A2302)*1,Varmeinstallation!A:A,0)),"Ingen varmeinstallationer")</f>
        <v>Fjernvarme/blokvarme (radiatorsystemer eller varmluftanlæg)</v>
      </c>
      <c r="I2302" s="1" t="str">
        <f ca="1">IFERROR(INDEX(Opvarmningsmiddel!B:B,MATCH(INDIRECT($A$1&amp;"M"&amp;A2302)*1,Opvarmningsmiddel!A:A,0)),"")</f>
        <v/>
      </c>
      <c r="J2302" s="1">
        <f t="shared" ca="1" si="462"/>
        <v>0</v>
      </c>
      <c r="K2302" s="1" t="str">
        <f ca="1">IFERROR(INDEX(Relationstabel!$C$3:$K$10,MATCH(VALUE(INDIRECT($A$1&amp;"L"&amp;A2302)),Relationstabel!$A$3:$A$10,0),MATCH(IFERROR(VALUE(INDIRECT($A$1&amp;"M"&amp;A2302)),0),Relationstabel!$C$1:$K$1,0)),"Ingen varmeinstallationer")</f>
        <v>Fjernvarme/ Blokvarme</v>
      </c>
      <c r="L2302" s="1" t="str">
        <f ca="1">INDEX(Anvendelseskode!B:B,MATCH($E2302,Anvendelseskode!$A:$A,0))</f>
        <v>Etageboligbebyggelse</v>
      </c>
      <c r="M2302" s="1" t="str">
        <f ca="1">INDEX(Anvendelseskode!C:C,MATCH($E2302,Anvendelseskode!$A:$A,0))</f>
        <v>Etageboligbebyggelse</v>
      </c>
      <c r="N2302" s="1" t="str">
        <f ca="1">INDEX(Anvendelseskode!D:D,MATCH($E2302,Anvendelseskode!$A:$A,0))</f>
        <v>Private husholdninger</v>
      </c>
      <c r="O2302" s="1" t="str">
        <f ca="1">IFERROR(INDEX(SBi!$2:$2,MATCH(G2302,SBi!$1:$1,1)),SBi!$K$2)</f>
        <v>1961-1972</v>
      </c>
      <c r="P2302" s="1">
        <f ca="1">IFERROR(INDEX(SBi!$C$3:$K$28,MATCH(E2302,SBi!$B$3:$B$28,0),MATCH(O2302,SBi!$C$2:$K$2,0)),0)</f>
        <v>132.30000000000001</v>
      </c>
      <c r="Q2302" s="19">
        <f t="shared" ca="1" si="463"/>
        <v>427.06440000000003</v>
      </c>
      <c r="R2302" s="19" t="str">
        <f ca="1">IFERROR(INDEX(VpD!$2:$2,MATCH(G2302,VpD!$1:$1,1)),VpD!$I$2)</f>
        <v>1961-1972</v>
      </c>
      <c r="S2302" s="1">
        <f ca="1">IFERROR(INDEX(VpD!$C$3:$I$27,MATCH(E2302,VpD!$B$3:$B$27,0),MATCH(R2302,VpD!$C$2:$I$2,0)),0)</f>
        <v>126</v>
      </c>
      <c r="T2302" s="19">
        <f t="shared" ca="1" si="464"/>
        <v>406.72800000000001</v>
      </c>
      <c r="U2302" s="14" t="str">
        <f t="shared" ca="1" si="465"/>
        <v xml:space="preserve">713100.79 </v>
      </c>
      <c r="V2302" s="14" t="str">
        <f t="shared" ca="1" si="466"/>
        <v>6169704.98</v>
      </c>
      <c r="W2302" s="14" t="str">
        <f t="shared" ca="1" si="467"/>
        <v>POINT(713100.79 6169704.98)</v>
      </c>
      <c r="X2302" s="14" t="str">
        <f>IFERROR(INDEX(BygningOmraade!B:B,MATCH(A2302,BygningOmraade!A:A,0)),"")</f>
        <v/>
      </c>
    </row>
    <row r="2303" spans="1:24" s="14" customFormat="1" x14ac:dyDescent="0.25">
      <c r="A2303" s="14">
        <f t="shared" si="455"/>
        <v>2303</v>
      </c>
      <c r="B2303" s="14" t="str">
        <f t="shared" ca="1" si="456"/>
        <v>88000de7-cd43-450b-804c-8725687e0047</v>
      </c>
      <c r="C2303" s="14" t="str">
        <f t="shared" ca="1" si="457"/>
        <v>0a3f507e-19c7-32b8-e044-0003ba298018</v>
      </c>
      <c r="D2303" s="14">
        <f t="shared" ca="1" si="458"/>
        <v>994954</v>
      </c>
      <c r="E2303" s="1">
        <f t="shared" ca="1" si="459"/>
        <v>130</v>
      </c>
      <c r="F2303" s="1">
        <f t="shared" ca="1" si="460"/>
        <v>130</v>
      </c>
      <c r="G2303" s="1">
        <f t="shared" ca="1" si="461"/>
        <v>1975</v>
      </c>
      <c r="H2303" s="1" t="str">
        <f ca="1">IFERROR(INDEX(Varmeinstallation!B:B,MATCH(INDIRECT($A$1&amp;"L"&amp;A2303)*1,Varmeinstallation!A:A,0)),"Ingen varmeinstallationer")</f>
        <v>Fjernvarme/blokvarme (radiatorsystemer eller varmluftanlæg)</v>
      </c>
      <c r="I2303" s="1" t="str">
        <f ca="1">IFERROR(INDEX(Opvarmningsmiddel!B:B,MATCH(INDIRECT($A$1&amp;"M"&amp;A2303)*1,Opvarmningsmiddel!A:A,0)),"")</f>
        <v/>
      </c>
      <c r="J2303" s="1">
        <f t="shared" ca="1" si="462"/>
        <v>0</v>
      </c>
      <c r="K2303" s="1" t="str">
        <f ca="1">IFERROR(INDEX(Relationstabel!$C$3:$K$10,MATCH(VALUE(INDIRECT($A$1&amp;"L"&amp;A2303)),Relationstabel!$A$3:$A$10,0),MATCH(IFERROR(VALUE(INDIRECT($A$1&amp;"M"&amp;A2303)),0),Relationstabel!$C$1:$K$1,0)),"Ingen varmeinstallationer")</f>
        <v>Fjernvarme/ Blokvarme</v>
      </c>
      <c r="L2303" s="1" t="str">
        <f ca="1">INDEX(Anvendelseskode!B:B,MATCH($E2303,Anvendelseskode!$A:$A,0))</f>
        <v>Række-, kæde-, dobbelthus (lodret adskillelse mellem enhederne)</v>
      </c>
      <c r="M2303" s="1" t="str">
        <f ca="1">INDEX(Anvendelseskode!C:C,MATCH($E2303,Anvendelseskode!$A:$A,0))</f>
        <v>Række-, kæde og dobbelthuse</v>
      </c>
      <c r="N2303" s="1" t="str">
        <f ca="1">INDEX(Anvendelseskode!D:D,MATCH($E2303,Anvendelseskode!$A:$A,0))</f>
        <v>Private husholdninger</v>
      </c>
      <c r="O2303" s="1" t="str">
        <f ca="1">IFERROR(INDEX(SBi!$2:$2,MATCH(G2303,SBi!$1:$1,1)),SBi!$K$2)</f>
        <v>1973-1978</v>
      </c>
      <c r="P2303" s="1">
        <f ca="1">IFERROR(INDEX(SBi!$C$3:$K$28,MATCH(E2303,SBi!$B$3:$B$28,0),MATCH(O2303,SBi!$C$2:$K$2,0)),0)</f>
        <v>112.6</v>
      </c>
      <c r="Q2303" s="19">
        <f t="shared" ca="1" si="463"/>
        <v>14.638</v>
      </c>
      <c r="R2303" s="19" t="str">
        <f ca="1">IFERROR(INDEX(VpD!$2:$2,MATCH(G2303,VpD!$1:$1,1)),VpD!$I$2)</f>
        <v>1973-1978</v>
      </c>
      <c r="S2303" s="1">
        <f ca="1">IFERROR(INDEX(VpD!$C$3:$I$27,MATCH(E2303,VpD!$B$3:$B$27,0),MATCH(R2303,VpD!$C$2:$I$2,0)),0)</f>
        <v>98</v>
      </c>
      <c r="T2303" s="19">
        <f t="shared" ca="1" si="464"/>
        <v>12.74</v>
      </c>
      <c r="U2303" s="14" t="str">
        <f t="shared" ca="1" si="465"/>
        <v xml:space="preserve">711721.35 </v>
      </c>
      <c r="V2303" s="14" t="str">
        <f t="shared" ca="1" si="466"/>
        <v>6172332.27</v>
      </c>
      <c r="W2303" s="14" t="str">
        <f t="shared" ca="1" si="467"/>
        <v>POINT(711721.35 6172332.27)</v>
      </c>
      <c r="X2303" s="14" t="str">
        <f>IFERROR(INDEX(BygningOmraade!B:B,MATCH(A2303,BygningOmraade!A:A,0)),"")</f>
        <v/>
      </c>
    </row>
    <row r="2304" spans="1:24" s="14" customFormat="1" x14ac:dyDescent="0.25">
      <c r="A2304" s="14">
        <f t="shared" si="455"/>
        <v>2304</v>
      </c>
      <c r="B2304" s="14" t="str">
        <f t="shared" ca="1" si="456"/>
        <v>881e2ccc-cb2c-412b-b61a-0ac7f53f8643</v>
      </c>
      <c r="C2304" s="14" t="str">
        <f t="shared" ca="1" si="457"/>
        <v>a02f5327-d0fb-4366-940a-cf926503f2c2</v>
      </c>
      <c r="D2304" s="14">
        <f t="shared" ca="1" si="458"/>
        <v>100094119</v>
      </c>
      <c r="E2304" s="1">
        <f t="shared" ca="1" si="459"/>
        <v>130</v>
      </c>
      <c r="F2304" s="1">
        <f t="shared" ca="1" si="460"/>
        <v>130</v>
      </c>
      <c r="G2304" s="1">
        <f t="shared" ca="1" si="461"/>
        <v>2016</v>
      </c>
      <c r="H2304" s="1" t="str">
        <f ca="1">IFERROR(INDEX(Varmeinstallation!B:B,MATCH(INDIRECT($A$1&amp;"L"&amp;A2304)*1,Varmeinstallation!A:A,0)),"Ingen varmeinstallationer")</f>
        <v>Fjernvarme/blokvarme (radiatorsystemer eller varmluftanlæg)</v>
      </c>
      <c r="I2304" s="1" t="str">
        <f ca="1">IFERROR(INDEX(Opvarmningsmiddel!B:B,MATCH(INDIRECT($A$1&amp;"M"&amp;A2304)*1,Opvarmningsmiddel!A:A,0)),"")</f>
        <v/>
      </c>
      <c r="J2304" s="1">
        <f t="shared" ca="1" si="462"/>
        <v>0</v>
      </c>
      <c r="K2304" s="1" t="str">
        <f ca="1">IFERROR(INDEX(Relationstabel!$C$3:$K$10,MATCH(VALUE(INDIRECT($A$1&amp;"L"&amp;A2304)),Relationstabel!$A$3:$A$10,0),MATCH(IFERROR(VALUE(INDIRECT($A$1&amp;"M"&amp;A2304)),0),Relationstabel!$C$1:$K$1,0)),"Ingen varmeinstallationer")</f>
        <v>Fjernvarme/ Blokvarme</v>
      </c>
      <c r="L2304" s="1" t="str">
        <f ca="1">INDEX(Anvendelseskode!B:B,MATCH($E2304,Anvendelseskode!$A:$A,0))</f>
        <v>Række-, kæde-, dobbelthus (lodret adskillelse mellem enhederne)</v>
      </c>
      <c r="M2304" s="1" t="str">
        <f ca="1">INDEX(Anvendelseskode!C:C,MATCH($E2304,Anvendelseskode!$A:$A,0))</f>
        <v>Række-, kæde og dobbelthuse</v>
      </c>
      <c r="N2304" s="1" t="str">
        <f ca="1">INDEX(Anvendelseskode!D:D,MATCH($E2304,Anvendelseskode!$A:$A,0))</f>
        <v>Private husholdninger</v>
      </c>
      <c r="O2304" s="1" t="str">
        <f ca="1">IFERROR(INDEX(SBi!$2:$2,MATCH(G2304,SBi!$1:$1,1)),SBi!$K$2)</f>
        <v>Efter 2006</v>
      </c>
      <c r="P2304" s="1">
        <f ca="1">IFERROR(INDEX(SBi!$C$3:$K$28,MATCH(E2304,SBi!$B$3:$B$28,0),MATCH(O2304,SBi!$C$2:$K$2,0)),0)</f>
        <v>66.400000000000006</v>
      </c>
      <c r="Q2304" s="19">
        <f t="shared" ca="1" si="463"/>
        <v>8.6319999999999997</v>
      </c>
      <c r="R2304" s="19" t="str">
        <f ca="1">IFERROR(INDEX(VpD!$2:$2,MATCH(G2304,VpD!$1:$1,1)),VpD!$I$2)</f>
        <v>&gt;1998</v>
      </c>
      <c r="S2304" s="1">
        <f ca="1">IFERROR(INDEX(VpD!$C$3:$I$27,MATCH(E2304,VpD!$B$3:$B$27,0),MATCH(R2304,VpD!$C$2:$I$2,0)),0)</f>
        <v>65</v>
      </c>
      <c r="T2304" s="19">
        <f t="shared" ca="1" si="464"/>
        <v>8.4499999999999993</v>
      </c>
      <c r="U2304" s="14" t="str">
        <f t="shared" ca="1" si="465"/>
        <v xml:space="preserve">711576.29 </v>
      </c>
      <c r="V2304" s="14" t="str">
        <f t="shared" ca="1" si="466"/>
        <v>6172786.88</v>
      </c>
      <c r="W2304" s="14" t="str">
        <f t="shared" ca="1" si="467"/>
        <v>POINT(711576.29 6172786.88)</v>
      </c>
      <c r="X2304" s="14" t="str">
        <f>IFERROR(INDEX(BygningOmraade!B:B,MATCH(A2304,BygningOmraade!A:A,0)),"")</f>
        <v/>
      </c>
    </row>
    <row r="2305" spans="1:24" s="14" customFormat="1" x14ac:dyDescent="0.25">
      <c r="A2305" s="14">
        <f t="shared" si="455"/>
        <v>2305</v>
      </c>
      <c r="B2305" s="14" t="str">
        <f t="shared" ca="1" si="456"/>
        <v>881f15c8-a5e8-4f41-b6c3-fdfb847abd97</v>
      </c>
      <c r="C2305" s="14" t="str">
        <f t="shared" ca="1" si="457"/>
        <v>3cae7253-0950-0f90-e044-0003ba298018</v>
      </c>
      <c r="D2305" s="14">
        <f t="shared" ca="1" si="458"/>
        <v>2685048</v>
      </c>
      <c r="E2305" s="1">
        <f t="shared" ca="1" si="459"/>
        <v>130</v>
      </c>
      <c r="F2305" s="1">
        <f t="shared" ca="1" si="460"/>
        <v>119</v>
      </c>
      <c r="G2305" s="1">
        <f t="shared" ca="1" si="461"/>
        <v>2008</v>
      </c>
      <c r="H2305" s="1" t="str">
        <f ca="1">IFERROR(INDEX(Varmeinstallation!B:B,MATCH(INDIRECT($A$1&amp;"L"&amp;A2305)*1,Varmeinstallation!A:A,0)),"Ingen varmeinstallationer")</f>
        <v>Fjernvarme/blokvarme (radiatorsystemer eller varmluftanlæg)</v>
      </c>
      <c r="I2305" s="1" t="str">
        <f ca="1">IFERROR(INDEX(Opvarmningsmiddel!B:B,MATCH(INDIRECT($A$1&amp;"M"&amp;A2305)*1,Opvarmningsmiddel!A:A,0)),"")</f>
        <v/>
      </c>
      <c r="J2305" s="1">
        <f t="shared" ca="1" si="462"/>
        <v>90</v>
      </c>
      <c r="K2305" s="1" t="str">
        <f ca="1">IFERROR(INDEX(Relationstabel!$C$3:$K$10,MATCH(VALUE(INDIRECT($A$1&amp;"L"&amp;A2305)),Relationstabel!$A$3:$A$10,0),MATCH(IFERROR(VALUE(INDIRECT($A$1&amp;"M"&amp;A2305)),0),Relationstabel!$C$1:$K$1,0)),"Ingen varmeinstallationer")</f>
        <v>Fjernvarme/ Blokvarme</v>
      </c>
      <c r="L2305" s="1" t="str">
        <f ca="1">INDEX(Anvendelseskode!B:B,MATCH($E2305,Anvendelseskode!$A:$A,0))</f>
        <v>Række-, kæde-, dobbelthus (lodret adskillelse mellem enhederne)</v>
      </c>
      <c r="M2305" s="1" t="str">
        <f ca="1">INDEX(Anvendelseskode!C:C,MATCH($E2305,Anvendelseskode!$A:$A,0))</f>
        <v>Række-, kæde og dobbelthuse</v>
      </c>
      <c r="N2305" s="1" t="str">
        <f ca="1">INDEX(Anvendelseskode!D:D,MATCH($E2305,Anvendelseskode!$A:$A,0))</f>
        <v>Private husholdninger</v>
      </c>
      <c r="O2305" s="1" t="str">
        <f ca="1">IFERROR(INDEX(SBi!$2:$2,MATCH(G2305,SBi!$1:$1,1)),SBi!$K$2)</f>
        <v>Efter 2006</v>
      </c>
      <c r="P2305" s="1">
        <f ca="1">IFERROR(INDEX(SBi!$C$3:$K$28,MATCH(E2305,SBi!$B$3:$B$28,0),MATCH(O2305,SBi!$C$2:$K$2,0)),0)</f>
        <v>66.400000000000006</v>
      </c>
      <c r="Q2305" s="19">
        <f t="shared" ca="1" si="463"/>
        <v>7.9016000000000002</v>
      </c>
      <c r="R2305" s="19" t="str">
        <f ca="1">IFERROR(INDEX(VpD!$2:$2,MATCH(G2305,VpD!$1:$1,1)),VpD!$I$2)</f>
        <v>&gt;1998</v>
      </c>
      <c r="S2305" s="1">
        <f ca="1">IFERROR(INDEX(VpD!$C$3:$I$27,MATCH(E2305,VpD!$B$3:$B$27,0),MATCH(R2305,VpD!$C$2:$I$2,0)),0)</f>
        <v>65</v>
      </c>
      <c r="T2305" s="19">
        <f t="shared" ca="1" si="464"/>
        <v>7.7350000000000003</v>
      </c>
      <c r="U2305" s="14" t="str">
        <f t="shared" ca="1" si="465"/>
        <v xml:space="preserve">711720.44 </v>
      </c>
      <c r="V2305" s="14" t="str">
        <f t="shared" ca="1" si="466"/>
        <v>6172647.41</v>
      </c>
      <c r="W2305" s="14" t="str">
        <f t="shared" ca="1" si="467"/>
        <v>POINT(711720.44 6172647.41)</v>
      </c>
      <c r="X2305" s="14" t="str">
        <f>IFERROR(INDEX(BygningOmraade!B:B,MATCH(A2305,BygningOmraade!A:A,0)),"")</f>
        <v/>
      </c>
    </row>
    <row r="2306" spans="1:24" s="14" customFormat="1" x14ac:dyDescent="0.25">
      <c r="A2306" s="14">
        <f t="shared" si="455"/>
        <v>2306</v>
      </c>
      <c r="B2306" s="14" t="str">
        <f t="shared" ca="1" si="456"/>
        <v>8827b592-578c-428f-8a2b-befc9a84d69a</v>
      </c>
      <c r="C2306" s="14" t="str">
        <f t="shared" ca="1" si="457"/>
        <v>3cae7253-096b-0f90-e044-0003ba298018</v>
      </c>
      <c r="D2306" s="14">
        <f t="shared" ca="1" si="458"/>
        <v>2685064</v>
      </c>
      <c r="E2306" s="1">
        <f t="shared" ca="1" si="459"/>
        <v>130</v>
      </c>
      <c r="F2306" s="1">
        <f t="shared" ca="1" si="460"/>
        <v>111</v>
      </c>
      <c r="G2306" s="1">
        <f t="shared" ca="1" si="461"/>
        <v>2008</v>
      </c>
      <c r="H2306" s="1" t="str">
        <f ca="1">IFERROR(INDEX(Varmeinstallation!B:B,MATCH(INDIRECT($A$1&amp;"L"&amp;A2306)*1,Varmeinstallation!A:A,0)),"Ingen varmeinstallationer")</f>
        <v>Fjernvarme/blokvarme (radiatorsystemer eller varmluftanlæg)</v>
      </c>
      <c r="I2306" s="1" t="str">
        <f ca="1">IFERROR(INDEX(Opvarmningsmiddel!B:B,MATCH(INDIRECT($A$1&amp;"M"&amp;A2306)*1,Opvarmningsmiddel!A:A,0)),"")</f>
        <v/>
      </c>
      <c r="J2306" s="1">
        <f t="shared" ca="1" si="462"/>
        <v>90</v>
      </c>
      <c r="K2306" s="1" t="str">
        <f ca="1">IFERROR(INDEX(Relationstabel!$C$3:$K$10,MATCH(VALUE(INDIRECT($A$1&amp;"L"&amp;A2306)),Relationstabel!$A$3:$A$10,0),MATCH(IFERROR(VALUE(INDIRECT($A$1&amp;"M"&amp;A2306)),0),Relationstabel!$C$1:$K$1,0)),"Ingen varmeinstallationer")</f>
        <v>Fjernvarme/ Blokvarme</v>
      </c>
      <c r="L2306" s="1" t="str">
        <f ca="1">INDEX(Anvendelseskode!B:B,MATCH($E2306,Anvendelseskode!$A:$A,0))</f>
        <v>Række-, kæde-, dobbelthus (lodret adskillelse mellem enhederne)</v>
      </c>
      <c r="M2306" s="1" t="str">
        <f ca="1">INDEX(Anvendelseskode!C:C,MATCH($E2306,Anvendelseskode!$A:$A,0))</f>
        <v>Række-, kæde og dobbelthuse</v>
      </c>
      <c r="N2306" s="1" t="str">
        <f ca="1">INDEX(Anvendelseskode!D:D,MATCH($E2306,Anvendelseskode!$A:$A,0))</f>
        <v>Private husholdninger</v>
      </c>
      <c r="O2306" s="1" t="str">
        <f ca="1">IFERROR(INDEX(SBi!$2:$2,MATCH(G2306,SBi!$1:$1,1)),SBi!$K$2)</f>
        <v>Efter 2006</v>
      </c>
      <c r="P2306" s="1">
        <f ca="1">IFERROR(INDEX(SBi!$C$3:$K$28,MATCH(E2306,SBi!$B$3:$B$28,0),MATCH(O2306,SBi!$C$2:$K$2,0)),0)</f>
        <v>66.400000000000006</v>
      </c>
      <c r="Q2306" s="19">
        <f t="shared" ca="1" si="463"/>
        <v>7.370400000000001</v>
      </c>
      <c r="R2306" s="19" t="str">
        <f ca="1">IFERROR(INDEX(VpD!$2:$2,MATCH(G2306,VpD!$1:$1,1)),VpD!$I$2)</f>
        <v>&gt;1998</v>
      </c>
      <c r="S2306" s="1">
        <f ca="1">IFERROR(INDEX(VpD!$C$3:$I$27,MATCH(E2306,VpD!$B$3:$B$27,0),MATCH(R2306,VpD!$C$2:$I$2,0)),0)</f>
        <v>65</v>
      </c>
      <c r="T2306" s="19">
        <f t="shared" ca="1" si="464"/>
        <v>7.2149999999999999</v>
      </c>
      <c r="U2306" s="14" t="str">
        <f t="shared" ca="1" si="465"/>
        <v xml:space="preserve">711696.98 </v>
      </c>
      <c r="V2306" s="14" t="str">
        <f t="shared" ca="1" si="466"/>
        <v>6172756.42</v>
      </c>
      <c r="W2306" s="14" t="str">
        <f t="shared" ca="1" si="467"/>
        <v>POINT(711696.98 6172756.42)</v>
      </c>
      <c r="X2306" s="14" t="str">
        <f>IFERROR(INDEX(BygningOmraade!B:B,MATCH(A2306,BygningOmraade!A:A,0)),"")</f>
        <v/>
      </c>
    </row>
    <row r="2307" spans="1:24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882c89fd-74b5-4e51-a90f-2d0485fe313a</v>
      </c>
      <c r="C2307" s="14" t="str">
        <f t="shared" ref="C2307:C2370" ca="1" si="470">INDIRECT($A$1&amp;"C"&amp;A2307)</f>
        <v>0a3f507e-1849-32b8-e044-0003ba298018</v>
      </c>
      <c r="D2307" s="14">
        <f t="shared" ref="D2307:D2370" ca="1" si="471">INDIRECT($A$1&amp;"D"&amp;A2307)</f>
        <v>996844</v>
      </c>
      <c r="E2307" s="1">
        <f t="shared" ref="E2307:E2370" ca="1" si="472">ROUNDDOWN(INDIRECT($A$1&amp;"E"&amp;A2307),-1)</f>
        <v>130</v>
      </c>
      <c r="F2307" s="1">
        <f t="shared" ref="F2307:F2370" ca="1" si="473">INDIRECT($A$1&amp;"G"&amp;A2307)+INDIRECT($A$1&amp;"H"&amp;A2307)+INDIRECT($A$1&amp;"I"&amp;A2307)*0.5</f>
        <v>109</v>
      </c>
      <c r="G2307" s="1">
        <f t="shared" ref="G2307:G2370" ca="1" si="474">MAX(INDIRECT($A$1&amp;"J"&amp;A2307),INDIRECT($A$1&amp;"K"&amp;A2307))</f>
        <v>1978</v>
      </c>
      <c r="H2307" s="1" t="str">
        <f ca="1">IFERROR(INDEX(Varmeinstallation!B:B,MATCH(INDIRECT($A$1&amp;"L"&amp;A2307)*1,Varmeinstallation!A:A,0)),"Ingen varmeinstallationer")</f>
        <v>Fjernvarme/blokvarme (radiatorsystemer eller varmluftanlæg)</v>
      </c>
      <c r="I2307" s="1" t="str">
        <f ca="1">IFERROR(INDEX(Opvarmningsmiddel!B:B,MATCH(INDIRECT($A$1&amp;"M"&amp;A2307)*1,Opvarmningsmiddel!A:A,0)),"")</f>
        <v/>
      </c>
      <c r="J2307" s="1">
        <f t="shared" ref="J2307:J2370" ca="1" si="475">VALUE(INDIRECT($A$1&amp;"N"&amp;A2307))</f>
        <v>0</v>
      </c>
      <c r="K2307" s="1" t="str">
        <f ca="1">IFERROR(INDEX(Relationstabel!$C$3:$K$10,MATCH(VALUE(INDIRECT($A$1&amp;"L"&amp;A2307)),Relationstabel!$A$3:$A$10,0),MATCH(IFERROR(VALUE(INDIRECT($A$1&amp;"M"&amp;A2307)),0),Relationstabel!$C$1:$K$1,0)),"Ingen varmeinstallationer")</f>
        <v>Fjernvarme/ Blokvarme</v>
      </c>
      <c r="L2307" s="1" t="str">
        <f ca="1">INDEX(Anvendelseskode!B:B,MATCH($E2307,Anvendelseskode!$A:$A,0))</f>
        <v>Række-, kæde-, dobbelthus (lodret adskillelse mellem enhederne)</v>
      </c>
      <c r="M2307" s="1" t="str">
        <f ca="1">INDEX(Anvendelseskode!C:C,MATCH($E2307,Anvendelseskode!$A:$A,0))</f>
        <v>Række-, kæde og dobbelthuse</v>
      </c>
      <c r="N2307" s="1" t="str">
        <f ca="1">INDEX(Anvendelseskode!D:D,MATCH($E2307,Anvendelseskode!$A:$A,0))</f>
        <v>Private husholdninger</v>
      </c>
      <c r="O2307" s="1" t="str">
        <f ca="1">IFERROR(INDEX(SBi!$2:$2,MATCH(G2307,SBi!$1:$1,1)),SBi!$K$2)</f>
        <v>1973-1978</v>
      </c>
      <c r="P2307" s="1">
        <f ca="1">IFERROR(INDEX(SBi!$C$3:$K$28,MATCH(E2307,SBi!$B$3:$B$28,0),MATCH(O2307,SBi!$C$2:$K$2,0)),0)</f>
        <v>112.6</v>
      </c>
      <c r="Q2307" s="19">
        <f t="shared" ref="Q2307:Q2370" ca="1" si="476">P2307*F2307/1000</f>
        <v>12.273399999999999</v>
      </c>
      <c r="R2307" s="19" t="str">
        <f ca="1">IFERROR(INDEX(VpD!$2:$2,MATCH(G2307,VpD!$1:$1,1)),VpD!$I$2)</f>
        <v>1973-1978</v>
      </c>
      <c r="S2307" s="1">
        <f ca="1">IFERROR(INDEX(VpD!$C$3:$I$27,MATCH(E2307,VpD!$B$3:$B$27,0),MATCH(R2307,VpD!$C$2:$I$2,0)),0)</f>
        <v>98</v>
      </c>
      <c r="T2307" s="19">
        <f t="shared" ref="T2307:T2370" ca="1" si="477">S2307*F2307/1000</f>
        <v>10.682</v>
      </c>
      <c r="U2307" s="14" t="str">
        <f t="shared" ref="U2307:U2370" ca="1" si="478">IFERROR(SUBSTITUTE(LEFT(W2307,FIND(" ",W2307)),"POINT(",""),"")</f>
        <v xml:space="preserve">713444.31 </v>
      </c>
      <c r="V2307" s="14" t="str">
        <f t="shared" ref="V2307:V2370" ca="1" si="479">IFERROR(SUBSTITUTE(RIGHT(W2307,LEN(W2307)-FIND(" ",W2307)),")",""),"")</f>
        <v>6169666.02</v>
      </c>
      <c r="W2307" s="14" t="str">
        <f t="shared" ref="W2307:W2370" ca="1" si="480">INDIRECT($A$1&amp;"o"&amp;A2307)</f>
        <v>POINT(713444.31 6169666.02)</v>
      </c>
      <c r="X2307" s="14" t="str">
        <f>IFERROR(INDEX(BygningOmraade!B:B,MATCH(A2307,BygningOmraade!A:A,0)),"")</f>
        <v/>
      </c>
    </row>
    <row r="2308" spans="1:24" s="14" customFormat="1" x14ac:dyDescent="0.25">
      <c r="A2308" s="14">
        <f t="shared" si="468"/>
        <v>2308</v>
      </c>
      <c r="B2308" s="14" t="str">
        <f t="shared" ca="1" si="469"/>
        <v>8847e3dd-8c2a-431f-8423-f32f5cd6660c</v>
      </c>
      <c r="C2308" s="14" t="str">
        <f t="shared" ca="1" si="470"/>
        <v>0a3f507e-1714-32b8-e044-0003ba298018</v>
      </c>
      <c r="D2308" s="14">
        <f t="shared" ca="1" si="471"/>
        <v>2508762</v>
      </c>
      <c r="E2308" s="1">
        <f t="shared" ca="1" si="472"/>
        <v>120</v>
      </c>
      <c r="F2308" s="1">
        <f t="shared" ca="1" si="473"/>
        <v>154</v>
      </c>
      <c r="G2308" s="1">
        <f t="shared" ca="1" si="474"/>
        <v>1998</v>
      </c>
      <c r="H2308" s="1" t="str">
        <f ca="1">IFERROR(INDEX(Varmeinstallation!B:B,MATCH(INDIRECT($A$1&amp;"L"&amp;A2308)*1,Varmeinstallation!A:A,0)),"Ingen varmeinstallationer")</f>
        <v>Centralvarme fra eget anlæg, et-kammer fyr</v>
      </c>
      <c r="I2308" s="1" t="str">
        <f ca="1">IFERROR(INDEX(Opvarmningsmiddel!B:B,MATCH(INDIRECT($A$1&amp;"M"&amp;A2308)*1,Opvarmningsmiddel!A:A,0)),"")</f>
        <v>Naturgas</v>
      </c>
      <c r="J2308" s="1">
        <f t="shared" ca="1" si="475"/>
        <v>0</v>
      </c>
      <c r="K2308" s="1" t="str">
        <f ca="1">IFERROR(INDEX(Relationstabel!$C$3:$K$10,MATCH(VALUE(INDIRECT($A$1&amp;"L"&amp;A2308)),Relationstabel!$A$3:$A$10,0),MATCH(IFERROR(VALUE(INDIRECT($A$1&amp;"M"&amp;A2308)),0),Relationstabel!$C$1:$K$1,0)),"Ingen varmeinstallationer")</f>
        <v>Naturgas</v>
      </c>
      <c r="L2308" s="1" t="str">
        <f ca="1">INDEX(Anvendelseskode!B:B,MATCH($E2308,Anvendelseskode!$A:$A,0))</f>
        <v>Fritliggende enfamilieshus (parcelhus)</v>
      </c>
      <c r="M2308" s="1" t="str">
        <f ca="1">INDEX(Anvendelseskode!C:C,MATCH($E2308,Anvendelseskode!$A:$A,0))</f>
        <v>Parcelhuse</v>
      </c>
      <c r="N2308" s="1" t="str">
        <f ca="1">INDEX(Anvendelseskode!D:D,MATCH($E2308,Anvendelseskode!$A:$A,0))</f>
        <v>Private husholdninger</v>
      </c>
      <c r="O2308" s="1" t="str">
        <f ca="1">IFERROR(INDEX(SBi!$2:$2,MATCH(G2308,SBi!$1:$1,1)),SBi!$K$2)</f>
        <v>1979-1998</v>
      </c>
      <c r="P2308" s="1">
        <f ca="1">IFERROR(INDEX(SBi!$C$3:$K$28,MATCH(E2308,SBi!$B$3:$B$28,0),MATCH(O2308,SBi!$C$2:$K$2,0)),0)</f>
        <v>105.4</v>
      </c>
      <c r="Q2308" s="19">
        <f t="shared" ca="1" si="476"/>
        <v>16.2316</v>
      </c>
      <c r="R2308" s="19" t="str">
        <f ca="1">IFERROR(INDEX(VpD!$2:$2,MATCH(G2308,VpD!$1:$1,1)),VpD!$I$2)</f>
        <v>1979-1998</v>
      </c>
      <c r="S2308" s="1">
        <f ca="1">IFERROR(INDEX(VpD!$C$3:$I$27,MATCH(E2308,VpD!$B$3:$B$27,0),MATCH(R2308,VpD!$C$2:$I$2,0)),0)</f>
        <v>90</v>
      </c>
      <c r="T2308" s="19">
        <f t="shared" ca="1" si="477"/>
        <v>13.86</v>
      </c>
      <c r="U2308" s="14" t="str">
        <f t="shared" ca="1" si="478"/>
        <v xml:space="preserve">711584.14 </v>
      </c>
      <c r="V2308" s="14" t="str">
        <f t="shared" ca="1" si="479"/>
        <v>6170530.41</v>
      </c>
      <c r="W2308" s="14" t="str">
        <f t="shared" ca="1" si="480"/>
        <v>POINT(711584.14 6170530.41)</v>
      </c>
      <c r="X2308" s="14" t="str">
        <f>IFERROR(INDEX(BygningOmraade!B:B,MATCH(A2308,BygningOmraade!A:A,0)),"")</f>
        <v/>
      </c>
    </row>
    <row r="2309" spans="1:24" s="14" customFormat="1" x14ac:dyDescent="0.25">
      <c r="A2309" s="14">
        <f t="shared" si="468"/>
        <v>2309</v>
      </c>
      <c r="B2309" s="14" t="str">
        <f t="shared" ca="1" si="469"/>
        <v>88537f85-dbbb-4542-964b-f75dc626a252</v>
      </c>
      <c r="C2309" s="14" t="str">
        <f t="shared" ca="1" si="470"/>
        <v>0a3f507e-1a64-32b8-e044-0003ba298018</v>
      </c>
      <c r="D2309" s="14">
        <f t="shared" ca="1" si="471"/>
        <v>997689</v>
      </c>
      <c r="E2309" s="1">
        <f t="shared" ca="1" si="472"/>
        <v>120</v>
      </c>
      <c r="F2309" s="1">
        <f t="shared" ca="1" si="473"/>
        <v>126</v>
      </c>
      <c r="G2309" s="1">
        <f t="shared" ca="1" si="474"/>
        <v>1972</v>
      </c>
      <c r="H2309" s="1" t="str">
        <f ca="1">IFERROR(INDEX(Varmeinstallation!B:B,MATCH(INDIRECT($A$1&amp;"L"&amp;A2309)*1,Varmeinstallation!A:A,0)),"Ingen varmeinstallationer")</f>
        <v>Centralvarme fra eget anlæg, et-kammer fyr</v>
      </c>
      <c r="I2309" s="1" t="str">
        <f ca="1">IFERROR(INDEX(Opvarmningsmiddel!B:B,MATCH(INDIRECT($A$1&amp;"M"&amp;A2309)*1,Opvarmningsmiddel!A:A,0)),"")</f>
        <v>Naturgas</v>
      </c>
      <c r="J2309" s="1">
        <f t="shared" ca="1" si="475"/>
        <v>0</v>
      </c>
      <c r="K2309" s="1" t="str">
        <f ca="1">IFERROR(INDEX(Relationstabel!$C$3:$K$10,MATCH(VALUE(INDIRECT($A$1&amp;"L"&amp;A2309)),Relationstabel!$A$3:$A$10,0),MATCH(IFERROR(VALUE(INDIRECT($A$1&amp;"M"&amp;A2309)),0),Relationstabel!$C$1:$K$1,0)),"Ingen varmeinstallationer")</f>
        <v>Naturgas</v>
      </c>
      <c r="L2309" s="1" t="str">
        <f ca="1">INDEX(Anvendelseskode!B:B,MATCH($E2309,Anvendelseskode!$A:$A,0))</f>
        <v>Fritliggende enfamilieshus (parcelhus)</v>
      </c>
      <c r="M2309" s="1" t="str">
        <f ca="1">INDEX(Anvendelseskode!C:C,MATCH($E2309,Anvendelseskode!$A:$A,0))</f>
        <v>Parcelhuse</v>
      </c>
      <c r="N2309" s="1" t="str">
        <f ca="1">INDEX(Anvendelseskode!D:D,MATCH($E2309,Anvendelseskode!$A:$A,0))</f>
        <v>Private husholdninger</v>
      </c>
      <c r="O2309" s="1" t="str">
        <f ca="1">IFERROR(INDEX(SBi!$2:$2,MATCH(G2309,SBi!$1:$1,1)),SBi!$K$2)</f>
        <v>1961-1972</v>
      </c>
      <c r="P2309" s="1">
        <f ca="1">IFERROR(INDEX(SBi!$C$3:$K$28,MATCH(E2309,SBi!$B$3:$B$28,0),MATCH(O2309,SBi!$C$2:$K$2,0)),0)</f>
        <v>134.30000000000001</v>
      </c>
      <c r="Q2309" s="19">
        <f t="shared" ca="1" si="476"/>
        <v>16.921800000000005</v>
      </c>
      <c r="R2309" s="19" t="str">
        <f ca="1">IFERROR(INDEX(VpD!$2:$2,MATCH(G2309,VpD!$1:$1,1)),VpD!$I$2)</f>
        <v>1961-1972</v>
      </c>
      <c r="S2309" s="1">
        <f ca="1">IFERROR(INDEX(VpD!$C$3:$I$27,MATCH(E2309,VpD!$B$3:$B$27,0),MATCH(R2309,VpD!$C$2:$I$2,0)),0)</f>
        <v>143</v>
      </c>
      <c r="T2309" s="19">
        <f t="shared" ca="1" si="477"/>
        <v>18.018000000000001</v>
      </c>
      <c r="U2309" s="14" t="str">
        <f t="shared" ca="1" si="478"/>
        <v xml:space="preserve">714155.63 </v>
      </c>
      <c r="V2309" s="14" t="str">
        <f t="shared" ca="1" si="479"/>
        <v>6168989.72</v>
      </c>
      <c r="W2309" s="14" t="str">
        <f t="shared" ca="1" si="480"/>
        <v>POINT(714155.63 6168989.72)</v>
      </c>
      <c r="X2309" s="14" t="str">
        <f>IFERROR(INDEX(BygningOmraade!B:B,MATCH(A2309,BygningOmraade!A:A,0)),"")</f>
        <v/>
      </c>
    </row>
    <row r="2310" spans="1:24" s="14" customFormat="1" x14ac:dyDescent="0.25">
      <c r="A2310" s="14">
        <f t="shared" si="468"/>
        <v>2310</v>
      </c>
      <c r="B2310" s="14" t="str">
        <f t="shared" ca="1" si="469"/>
        <v>88613ede-2b05-475c-82df-ec5520aa8113</v>
      </c>
      <c r="C2310" s="14" t="str">
        <f t="shared" ca="1" si="470"/>
        <v>53ba2f34-5ff1-2505-e044-0003ba298018</v>
      </c>
      <c r="D2310" s="14">
        <f t="shared" ca="1" si="471"/>
        <v>2702979</v>
      </c>
      <c r="E2310" s="1">
        <f t="shared" ca="1" si="472"/>
        <v>130</v>
      </c>
      <c r="F2310" s="1">
        <f t="shared" ca="1" si="473"/>
        <v>108</v>
      </c>
      <c r="G2310" s="1">
        <f t="shared" ca="1" si="474"/>
        <v>2008</v>
      </c>
      <c r="H2310" s="1" t="str">
        <f ca="1">IFERROR(INDEX(Varmeinstallation!B:B,MATCH(INDIRECT($A$1&amp;"L"&amp;A2310)*1,Varmeinstallation!A:A,0)),"Ingen varmeinstallationer")</f>
        <v>Centralvarme fra eget anlæg, et-kammer fyr</v>
      </c>
      <c r="I2310" s="1" t="str">
        <f ca="1">IFERROR(INDEX(Opvarmningsmiddel!B:B,MATCH(INDIRECT($A$1&amp;"M"&amp;A2310)*1,Opvarmningsmiddel!A:A,0)),"")</f>
        <v>Naturgas</v>
      </c>
      <c r="J2310" s="1">
        <f t="shared" ca="1" si="475"/>
        <v>90</v>
      </c>
      <c r="K2310" s="1" t="str">
        <f ca="1">IFERROR(INDEX(Relationstabel!$C$3:$K$10,MATCH(VALUE(INDIRECT($A$1&amp;"L"&amp;A2310)),Relationstabel!$A$3:$A$10,0),MATCH(IFERROR(VALUE(INDIRECT($A$1&amp;"M"&amp;A2310)),0),Relationstabel!$C$1:$K$1,0)),"Ingen varmeinstallationer")</f>
        <v>Naturgas</v>
      </c>
      <c r="L2310" s="1" t="str">
        <f ca="1">INDEX(Anvendelseskode!B:B,MATCH($E2310,Anvendelseskode!$A:$A,0))</f>
        <v>Række-, kæde-, dobbelthus (lodret adskillelse mellem enhederne)</v>
      </c>
      <c r="M2310" s="1" t="str">
        <f ca="1">INDEX(Anvendelseskode!C:C,MATCH($E2310,Anvendelseskode!$A:$A,0))</f>
        <v>Række-, kæde og dobbelthuse</v>
      </c>
      <c r="N2310" s="1" t="str">
        <f ca="1">INDEX(Anvendelseskode!D:D,MATCH($E2310,Anvendelseskode!$A:$A,0))</f>
        <v>Private husholdninger</v>
      </c>
      <c r="O2310" s="1" t="str">
        <f ca="1">IFERROR(INDEX(SBi!$2:$2,MATCH(G2310,SBi!$1:$1,1)),SBi!$K$2)</f>
        <v>Efter 2006</v>
      </c>
      <c r="P2310" s="1">
        <f ca="1">IFERROR(INDEX(SBi!$C$3:$K$28,MATCH(E2310,SBi!$B$3:$B$28,0),MATCH(O2310,SBi!$C$2:$K$2,0)),0)</f>
        <v>66.400000000000006</v>
      </c>
      <c r="Q2310" s="19">
        <f t="shared" ca="1" si="476"/>
        <v>7.1712000000000007</v>
      </c>
      <c r="R2310" s="19" t="str">
        <f ca="1">IFERROR(INDEX(VpD!$2:$2,MATCH(G2310,VpD!$1:$1,1)),VpD!$I$2)</f>
        <v>&gt;1998</v>
      </c>
      <c r="S2310" s="1">
        <f ca="1">IFERROR(INDEX(VpD!$C$3:$I$27,MATCH(E2310,VpD!$B$3:$B$27,0),MATCH(R2310,VpD!$C$2:$I$2,0)),0)</f>
        <v>65</v>
      </c>
      <c r="T2310" s="19">
        <f t="shared" ca="1" si="477"/>
        <v>7.02</v>
      </c>
      <c r="U2310" s="14" t="str">
        <f t="shared" ca="1" si="478"/>
        <v xml:space="preserve">712649.42 </v>
      </c>
      <c r="V2310" s="14" t="str">
        <f t="shared" ca="1" si="479"/>
        <v>6168760.06</v>
      </c>
      <c r="W2310" s="14" t="str">
        <f t="shared" ca="1" si="480"/>
        <v>POINT(712649.42 6168760.06)</v>
      </c>
      <c r="X2310" s="14" t="str">
        <f>IFERROR(INDEX(BygningOmraade!B:B,MATCH(A2310,BygningOmraade!A:A,0)),"")</f>
        <v/>
      </c>
    </row>
    <row r="2311" spans="1:24" s="14" customFormat="1" x14ac:dyDescent="0.25">
      <c r="A2311" s="14">
        <f t="shared" si="468"/>
        <v>2311</v>
      </c>
      <c r="B2311" s="14" t="str">
        <f t="shared" ca="1" si="469"/>
        <v>8862ecdc-19a0-4d27-833e-7d13998c8f51</v>
      </c>
      <c r="C2311" s="14" t="str">
        <f t="shared" ca="1" si="470"/>
        <v>4a614f95-eedf-5766-e044-0003ba298018</v>
      </c>
      <c r="D2311" s="14">
        <f t="shared" ca="1" si="471"/>
        <v>996002</v>
      </c>
      <c r="E2311" s="1">
        <f t="shared" ca="1" si="472"/>
        <v>140</v>
      </c>
      <c r="F2311" s="1">
        <f t="shared" ca="1" si="473"/>
        <v>8648</v>
      </c>
      <c r="G2311" s="1">
        <f t="shared" ca="1" si="474"/>
        <v>2008</v>
      </c>
      <c r="H2311" s="1" t="str">
        <f ca="1">IFERROR(INDEX(Varmeinstallation!B:B,MATCH(INDIRECT($A$1&amp;"L"&amp;A2311)*1,Varmeinstallation!A:A,0)),"Ingen varmeinstallationer")</f>
        <v>Centralvarme fra eget anlæg, et-kammer fyr</v>
      </c>
      <c r="I2311" s="1" t="str">
        <f ca="1">IFERROR(INDEX(Opvarmningsmiddel!B:B,MATCH(INDIRECT($A$1&amp;"M"&amp;A2311)*1,Opvarmningsmiddel!A:A,0)),"")</f>
        <v>Naturgas</v>
      </c>
      <c r="J2311" s="1">
        <f t="shared" ca="1" si="475"/>
        <v>90</v>
      </c>
      <c r="K2311" s="1" t="str">
        <f ca="1">IFERROR(INDEX(Relationstabel!$C$3:$K$10,MATCH(VALUE(INDIRECT($A$1&amp;"L"&amp;A2311)),Relationstabel!$A$3:$A$10,0),MATCH(IFERROR(VALUE(INDIRECT($A$1&amp;"M"&amp;A2311)),0),Relationstabel!$C$1:$K$1,0)),"Ingen varmeinstallationer")</f>
        <v>Naturgas</v>
      </c>
      <c r="L2311" s="1" t="str">
        <f ca="1">INDEX(Anvendelseskode!B:B,MATCH($E2311,Anvendelseskode!$A:$A,0))</f>
        <v>Etageboligbebyggelse</v>
      </c>
      <c r="M2311" s="1" t="str">
        <f ca="1">INDEX(Anvendelseskode!C:C,MATCH($E2311,Anvendelseskode!$A:$A,0))</f>
        <v>Etageboligbebyggelse</v>
      </c>
      <c r="N2311" s="1" t="str">
        <f ca="1">INDEX(Anvendelseskode!D:D,MATCH($E2311,Anvendelseskode!$A:$A,0))</f>
        <v>Private husholdninger</v>
      </c>
      <c r="O2311" s="1" t="str">
        <f ca="1">IFERROR(INDEX(SBi!$2:$2,MATCH(G2311,SBi!$1:$1,1)),SBi!$K$2)</f>
        <v>Efter 2006</v>
      </c>
      <c r="P2311" s="1">
        <f ca="1">IFERROR(INDEX(SBi!$C$3:$K$28,MATCH(E2311,SBi!$B$3:$B$28,0),MATCH(O2311,SBi!$C$2:$K$2,0)),0)</f>
        <v>60.7</v>
      </c>
      <c r="Q2311" s="19">
        <f t="shared" ca="1" si="476"/>
        <v>524.93359999999996</v>
      </c>
      <c r="R2311" s="19" t="str">
        <f ca="1">IFERROR(INDEX(VpD!$2:$2,MATCH(G2311,VpD!$1:$1,1)),VpD!$I$2)</f>
        <v>&gt;1998</v>
      </c>
      <c r="S2311" s="1">
        <f ca="1">IFERROR(INDEX(VpD!$C$3:$I$27,MATCH(E2311,VpD!$B$3:$B$27,0),MATCH(R2311,VpD!$C$2:$I$2,0)),0)</f>
        <v>64</v>
      </c>
      <c r="T2311" s="19">
        <f t="shared" ca="1" si="477"/>
        <v>553.47199999999998</v>
      </c>
      <c r="U2311" s="14" t="str">
        <f t="shared" ca="1" si="478"/>
        <v xml:space="preserve">712754.4 </v>
      </c>
      <c r="V2311" s="14" t="str">
        <f t="shared" ca="1" si="479"/>
        <v>6168795.57</v>
      </c>
      <c r="W2311" s="14" t="str">
        <f t="shared" ca="1" si="480"/>
        <v>POINT(712754.4 6168795.57)</v>
      </c>
      <c r="X2311" s="14" t="str">
        <f>IFERROR(INDEX(BygningOmraade!B:B,MATCH(A2311,BygningOmraade!A:A,0)),"")</f>
        <v/>
      </c>
    </row>
    <row r="2312" spans="1:24" s="14" customFormat="1" x14ac:dyDescent="0.25">
      <c r="A2312" s="14">
        <f t="shared" si="468"/>
        <v>2312</v>
      </c>
      <c r="B2312" s="14" t="str">
        <f t="shared" ca="1" si="469"/>
        <v>88a13da9-85f1-4e1a-80f3-3fc69f8ea886</v>
      </c>
      <c r="C2312" s="14" t="str">
        <f t="shared" ca="1" si="470"/>
        <v>0a3f507e-22bc-32b8-e044-0003ba298018</v>
      </c>
      <c r="D2312" s="14">
        <f t="shared" ca="1" si="471"/>
        <v>995156</v>
      </c>
      <c r="E2312" s="1">
        <f t="shared" ca="1" si="472"/>
        <v>120</v>
      </c>
      <c r="F2312" s="1">
        <f t="shared" ca="1" si="473"/>
        <v>151</v>
      </c>
      <c r="G2312" s="1">
        <f t="shared" ca="1" si="474"/>
        <v>1969</v>
      </c>
      <c r="H2312" s="1" t="str">
        <f ca="1">IFERROR(INDEX(Varmeinstallation!B:B,MATCH(INDIRECT($A$1&amp;"L"&amp;A2312)*1,Varmeinstallation!A:A,0)),"Ingen varmeinstallationer")</f>
        <v>Centralvarme fra eget anlæg, et-kammer fyr</v>
      </c>
      <c r="I2312" s="1" t="str">
        <f ca="1">IFERROR(INDEX(Opvarmningsmiddel!B:B,MATCH(INDIRECT($A$1&amp;"M"&amp;A2312)*1,Opvarmningsmiddel!A:A,0)),"")</f>
        <v>Naturgas</v>
      </c>
      <c r="J2312" s="1">
        <f t="shared" ca="1" si="475"/>
        <v>90</v>
      </c>
      <c r="K2312" s="1" t="str">
        <f ca="1">IFERROR(INDEX(Relationstabel!$C$3:$K$10,MATCH(VALUE(INDIRECT($A$1&amp;"L"&amp;A2312)),Relationstabel!$A$3:$A$10,0),MATCH(IFERROR(VALUE(INDIRECT($A$1&amp;"M"&amp;A2312)),0),Relationstabel!$C$1:$K$1,0)),"Ingen varmeinstallationer")</f>
        <v>Naturgas</v>
      </c>
      <c r="L2312" s="1" t="str">
        <f ca="1">INDEX(Anvendelseskode!B:B,MATCH($E2312,Anvendelseskode!$A:$A,0))</f>
        <v>Fritliggende enfamilieshus (parcelhus)</v>
      </c>
      <c r="M2312" s="1" t="str">
        <f ca="1">INDEX(Anvendelseskode!C:C,MATCH($E2312,Anvendelseskode!$A:$A,0))</f>
        <v>Parcelhuse</v>
      </c>
      <c r="N2312" s="1" t="str">
        <f ca="1">INDEX(Anvendelseskode!D:D,MATCH($E2312,Anvendelseskode!$A:$A,0))</f>
        <v>Private husholdninger</v>
      </c>
      <c r="O2312" s="1" t="str">
        <f ca="1">IFERROR(INDEX(SBi!$2:$2,MATCH(G2312,SBi!$1:$1,1)),SBi!$K$2)</f>
        <v>1961-1972</v>
      </c>
      <c r="P2312" s="1">
        <f ca="1">IFERROR(INDEX(SBi!$C$3:$K$28,MATCH(E2312,SBi!$B$3:$B$28,0),MATCH(O2312,SBi!$C$2:$K$2,0)),0)</f>
        <v>134.30000000000001</v>
      </c>
      <c r="Q2312" s="19">
        <f t="shared" ca="1" si="476"/>
        <v>20.279300000000003</v>
      </c>
      <c r="R2312" s="19" t="str">
        <f ca="1">IFERROR(INDEX(VpD!$2:$2,MATCH(G2312,VpD!$1:$1,1)),VpD!$I$2)</f>
        <v>1961-1972</v>
      </c>
      <c r="S2312" s="1">
        <f ca="1">IFERROR(INDEX(VpD!$C$3:$I$27,MATCH(E2312,VpD!$B$3:$B$27,0),MATCH(R2312,VpD!$C$2:$I$2,0)),0)</f>
        <v>143</v>
      </c>
      <c r="T2312" s="19">
        <f t="shared" ca="1" si="477"/>
        <v>21.593</v>
      </c>
      <c r="U2312" s="14" t="str">
        <f t="shared" ca="1" si="478"/>
        <v xml:space="preserve">711850.05 </v>
      </c>
      <c r="V2312" s="14" t="str">
        <f t="shared" ca="1" si="479"/>
        <v>6172017.98</v>
      </c>
      <c r="W2312" s="14" t="str">
        <f t="shared" ca="1" si="480"/>
        <v>POINT(711850.05 6172017.98)</v>
      </c>
      <c r="X2312" s="14" t="str">
        <f>IFERROR(INDEX(BygningOmraade!B:B,MATCH(A2312,BygningOmraade!A:A,0)),"")</f>
        <v/>
      </c>
    </row>
    <row r="2313" spans="1:24" s="14" customFormat="1" x14ac:dyDescent="0.25">
      <c r="A2313" s="14">
        <f t="shared" si="468"/>
        <v>2313</v>
      </c>
      <c r="B2313" s="14" t="str">
        <f t="shared" ca="1" si="469"/>
        <v>88abb392-6395-4505-8871-841cd3a3154f</v>
      </c>
      <c r="C2313" s="14" t="str">
        <f t="shared" ca="1" si="470"/>
        <v>0a3f507e-1b6b-32b8-e044-0003ba298018</v>
      </c>
      <c r="D2313" s="14">
        <f t="shared" ca="1" si="471"/>
        <v>996703</v>
      </c>
      <c r="E2313" s="1">
        <f t="shared" ca="1" si="472"/>
        <v>130</v>
      </c>
      <c r="F2313" s="1">
        <f t="shared" ca="1" si="473"/>
        <v>109</v>
      </c>
      <c r="G2313" s="1">
        <f t="shared" ca="1" si="474"/>
        <v>1978</v>
      </c>
      <c r="H2313" s="1" t="str">
        <f ca="1">IFERROR(INDEX(Varmeinstallation!B:B,MATCH(INDIRECT($A$1&amp;"L"&amp;A2313)*1,Varmeinstallation!A:A,0)),"Ingen varmeinstallationer")</f>
        <v>Fjernvarme/blokvarme (radiatorsystemer eller varmluftanlæg)</v>
      </c>
      <c r="I2313" s="1" t="str">
        <f ca="1">IFERROR(INDEX(Opvarmningsmiddel!B:B,MATCH(INDIRECT($A$1&amp;"M"&amp;A2313)*1,Opvarmningsmiddel!A:A,0)),"")</f>
        <v/>
      </c>
      <c r="J2313" s="1">
        <f t="shared" ca="1" si="475"/>
        <v>0</v>
      </c>
      <c r="K2313" s="1" t="str">
        <f ca="1">IFERROR(INDEX(Relationstabel!$C$3:$K$10,MATCH(VALUE(INDIRECT($A$1&amp;"L"&amp;A2313)),Relationstabel!$A$3:$A$10,0),MATCH(IFERROR(VALUE(INDIRECT($A$1&amp;"M"&amp;A2313)),0),Relationstabel!$C$1:$K$1,0)),"Ingen varmeinstallationer")</f>
        <v>Fjernvarme/ Blokvarme</v>
      </c>
      <c r="L2313" s="1" t="str">
        <f ca="1">INDEX(Anvendelseskode!B:B,MATCH($E2313,Anvendelseskode!$A:$A,0))</f>
        <v>Række-, kæde-, dobbelthus (lodret adskillelse mellem enhederne)</v>
      </c>
      <c r="M2313" s="1" t="str">
        <f ca="1">INDEX(Anvendelseskode!C:C,MATCH($E2313,Anvendelseskode!$A:$A,0))</f>
        <v>Række-, kæde og dobbelthuse</v>
      </c>
      <c r="N2313" s="1" t="str">
        <f ca="1">INDEX(Anvendelseskode!D:D,MATCH($E2313,Anvendelseskode!$A:$A,0))</f>
        <v>Private husholdninger</v>
      </c>
      <c r="O2313" s="1" t="str">
        <f ca="1">IFERROR(INDEX(SBi!$2:$2,MATCH(G2313,SBi!$1:$1,1)),SBi!$K$2)</f>
        <v>1973-1978</v>
      </c>
      <c r="P2313" s="1">
        <f ca="1">IFERROR(INDEX(SBi!$C$3:$K$28,MATCH(E2313,SBi!$B$3:$B$28,0),MATCH(O2313,SBi!$C$2:$K$2,0)),0)</f>
        <v>112.6</v>
      </c>
      <c r="Q2313" s="19">
        <f t="shared" ca="1" si="476"/>
        <v>12.273399999999999</v>
      </c>
      <c r="R2313" s="19" t="str">
        <f ca="1">IFERROR(INDEX(VpD!$2:$2,MATCH(G2313,VpD!$1:$1,1)),VpD!$I$2)</f>
        <v>1973-1978</v>
      </c>
      <c r="S2313" s="1">
        <f ca="1">IFERROR(INDEX(VpD!$C$3:$I$27,MATCH(E2313,VpD!$B$3:$B$27,0),MATCH(R2313,VpD!$C$2:$I$2,0)),0)</f>
        <v>98</v>
      </c>
      <c r="T2313" s="19">
        <f t="shared" ca="1" si="477"/>
        <v>10.682</v>
      </c>
      <c r="U2313" s="14" t="str">
        <f t="shared" ca="1" si="478"/>
        <v xml:space="preserve">713507.22 </v>
      </c>
      <c r="V2313" s="14" t="str">
        <f t="shared" ca="1" si="479"/>
        <v>6169695.44</v>
      </c>
      <c r="W2313" s="14" t="str">
        <f t="shared" ca="1" si="480"/>
        <v>POINT(713507.22 6169695.44)</v>
      </c>
      <c r="X2313" s="14" t="str">
        <f>IFERROR(INDEX(BygningOmraade!B:B,MATCH(A2313,BygningOmraade!A:A,0)),"")</f>
        <v/>
      </c>
    </row>
    <row r="2314" spans="1:24" s="14" customFormat="1" x14ac:dyDescent="0.25">
      <c r="A2314" s="14">
        <f t="shared" si="468"/>
        <v>2314</v>
      </c>
      <c r="B2314" s="14" t="str">
        <f t="shared" ca="1" si="469"/>
        <v>88b63db5-39ff-4c8f-848a-f5f179059407</v>
      </c>
      <c r="C2314" s="14" t="str">
        <f t="shared" ca="1" si="470"/>
        <v>0a3f507e-1945-32b8-e044-0003ba298018</v>
      </c>
      <c r="D2314" s="14">
        <f t="shared" ca="1" si="471"/>
        <v>996726</v>
      </c>
      <c r="E2314" s="1">
        <f t="shared" ca="1" si="472"/>
        <v>130</v>
      </c>
      <c r="F2314" s="1">
        <f t="shared" ca="1" si="473"/>
        <v>109</v>
      </c>
      <c r="G2314" s="1">
        <f t="shared" ca="1" si="474"/>
        <v>1978</v>
      </c>
      <c r="H2314" s="1" t="str">
        <f ca="1">IFERROR(INDEX(Varmeinstallation!B:B,MATCH(INDIRECT($A$1&amp;"L"&amp;A2314)*1,Varmeinstallation!A:A,0)),"Ingen varmeinstallationer")</f>
        <v>Fjernvarme/blokvarme (radiatorsystemer eller varmluftanlæg)</v>
      </c>
      <c r="I2314" s="1" t="str">
        <f ca="1">IFERROR(INDEX(Opvarmningsmiddel!B:B,MATCH(INDIRECT($A$1&amp;"M"&amp;A2314)*1,Opvarmningsmiddel!A:A,0)),"")</f>
        <v/>
      </c>
      <c r="J2314" s="1">
        <f t="shared" ca="1" si="475"/>
        <v>0</v>
      </c>
      <c r="K2314" s="1" t="str">
        <f ca="1">IFERROR(INDEX(Relationstabel!$C$3:$K$10,MATCH(VALUE(INDIRECT($A$1&amp;"L"&amp;A2314)),Relationstabel!$A$3:$A$10,0),MATCH(IFERROR(VALUE(INDIRECT($A$1&amp;"M"&amp;A2314)),0),Relationstabel!$C$1:$K$1,0)),"Ingen varmeinstallationer")</f>
        <v>Fjernvarme/ Blokvarme</v>
      </c>
      <c r="L2314" s="1" t="str">
        <f ca="1">INDEX(Anvendelseskode!B:B,MATCH($E2314,Anvendelseskode!$A:$A,0))</f>
        <v>Række-, kæde-, dobbelthus (lodret adskillelse mellem enhederne)</v>
      </c>
      <c r="M2314" s="1" t="str">
        <f ca="1">INDEX(Anvendelseskode!C:C,MATCH($E2314,Anvendelseskode!$A:$A,0))</f>
        <v>Række-, kæde og dobbelthuse</v>
      </c>
      <c r="N2314" s="1" t="str">
        <f ca="1">INDEX(Anvendelseskode!D:D,MATCH($E2314,Anvendelseskode!$A:$A,0))</f>
        <v>Private husholdninger</v>
      </c>
      <c r="O2314" s="1" t="str">
        <f ca="1">IFERROR(INDEX(SBi!$2:$2,MATCH(G2314,SBi!$1:$1,1)),SBi!$K$2)</f>
        <v>1973-1978</v>
      </c>
      <c r="P2314" s="1">
        <f ca="1">IFERROR(INDEX(SBi!$C$3:$K$28,MATCH(E2314,SBi!$B$3:$B$28,0),MATCH(O2314,SBi!$C$2:$K$2,0)),0)</f>
        <v>112.6</v>
      </c>
      <c r="Q2314" s="19">
        <f t="shared" ca="1" si="476"/>
        <v>12.273399999999999</v>
      </c>
      <c r="R2314" s="19" t="str">
        <f ca="1">IFERROR(INDEX(VpD!$2:$2,MATCH(G2314,VpD!$1:$1,1)),VpD!$I$2)</f>
        <v>1973-1978</v>
      </c>
      <c r="S2314" s="1">
        <f ca="1">IFERROR(INDEX(VpD!$C$3:$I$27,MATCH(E2314,VpD!$B$3:$B$27,0),MATCH(R2314,VpD!$C$2:$I$2,0)),0)</f>
        <v>98</v>
      </c>
      <c r="T2314" s="19">
        <f t="shared" ca="1" si="477"/>
        <v>10.682</v>
      </c>
      <c r="U2314" s="14" t="str">
        <f t="shared" ca="1" si="478"/>
        <v xml:space="preserve">713503.68 </v>
      </c>
      <c r="V2314" s="14" t="str">
        <f t="shared" ca="1" si="479"/>
        <v>6169762.3</v>
      </c>
      <c r="W2314" s="14" t="str">
        <f t="shared" ca="1" si="480"/>
        <v>POINT(713503.68 6169762.3)</v>
      </c>
      <c r="X2314" s="14" t="str">
        <f>IFERROR(INDEX(BygningOmraade!B:B,MATCH(A2314,BygningOmraade!A:A,0)),"")</f>
        <v/>
      </c>
    </row>
    <row r="2315" spans="1:24" s="14" customFormat="1" x14ac:dyDescent="0.25">
      <c r="A2315" s="14">
        <f t="shared" si="468"/>
        <v>2315</v>
      </c>
      <c r="B2315" s="14" t="str">
        <f t="shared" ca="1" si="469"/>
        <v>88c07038-7f0d-48f0-9402-0b85b99d617a</v>
      </c>
      <c r="C2315" s="14" t="str">
        <f t="shared" ca="1" si="470"/>
        <v>0a3f507e-19b5-32b8-e044-0003ba298018</v>
      </c>
      <c r="D2315" s="14">
        <f t="shared" ca="1" si="471"/>
        <v>994909</v>
      </c>
      <c r="E2315" s="1">
        <f t="shared" ca="1" si="472"/>
        <v>130</v>
      </c>
      <c r="F2315" s="1">
        <f t="shared" ca="1" si="473"/>
        <v>131</v>
      </c>
      <c r="G2315" s="1">
        <f t="shared" ca="1" si="474"/>
        <v>1975</v>
      </c>
      <c r="H2315" s="1" t="str">
        <f ca="1">IFERROR(INDEX(Varmeinstallation!B:B,MATCH(INDIRECT($A$1&amp;"L"&amp;A2315)*1,Varmeinstallation!A:A,0)),"Ingen varmeinstallationer")</f>
        <v>Fjernvarme/blokvarme (radiatorsystemer eller varmluftanlæg)</v>
      </c>
      <c r="I2315" s="1" t="str">
        <f ca="1">IFERROR(INDEX(Opvarmningsmiddel!B:B,MATCH(INDIRECT($A$1&amp;"M"&amp;A2315)*1,Opvarmningsmiddel!A:A,0)),"")</f>
        <v/>
      </c>
      <c r="J2315" s="1">
        <f t="shared" ca="1" si="475"/>
        <v>0</v>
      </c>
      <c r="K2315" s="1" t="str">
        <f ca="1">IFERROR(INDEX(Relationstabel!$C$3:$K$10,MATCH(VALUE(INDIRECT($A$1&amp;"L"&amp;A2315)),Relationstabel!$A$3:$A$10,0),MATCH(IFERROR(VALUE(INDIRECT($A$1&amp;"M"&amp;A2315)),0),Relationstabel!$C$1:$K$1,0)),"Ingen varmeinstallationer")</f>
        <v>Fjernvarme/ Blokvarme</v>
      </c>
      <c r="L2315" s="1" t="str">
        <f ca="1">INDEX(Anvendelseskode!B:B,MATCH($E2315,Anvendelseskode!$A:$A,0))</f>
        <v>Række-, kæde-, dobbelthus (lodret adskillelse mellem enhederne)</v>
      </c>
      <c r="M2315" s="1" t="str">
        <f ca="1">INDEX(Anvendelseskode!C:C,MATCH($E2315,Anvendelseskode!$A:$A,0))</f>
        <v>Række-, kæde og dobbelthuse</v>
      </c>
      <c r="N2315" s="1" t="str">
        <f ca="1">INDEX(Anvendelseskode!D:D,MATCH($E2315,Anvendelseskode!$A:$A,0))</f>
        <v>Private husholdninger</v>
      </c>
      <c r="O2315" s="1" t="str">
        <f ca="1">IFERROR(INDEX(SBi!$2:$2,MATCH(G2315,SBi!$1:$1,1)),SBi!$K$2)</f>
        <v>1973-1978</v>
      </c>
      <c r="P2315" s="1">
        <f ca="1">IFERROR(INDEX(SBi!$C$3:$K$28,MATCH(E2315,SBi!$B$3:$B$28,0),MATCH(O2315,SBi!$C$2:$K$2,0)),0)</f>
        <v>112.6</v>
      </c>
      <c r="Q2315" s="19">
        <f t="shared" ca="1" si="476"/>
        <v>14.750599999999999</v>
      </c>
      <c r="R2315" s="19" t="str">
        <f ca="1">IFERROR(INDEX(VpD!$2:$2,MATCH(G2315,VpD!$1:$1,1)),VpD!$I$2)</f>
        <v>1973-1978</v>
      </c>
      <c r="S2315" s="1">
        <f ca="1">IFERROR(INDEX(VpD!$C$3:$I$27,MATCH(E2315,VpD!$B$3:$B$27,0),MATCH(R2315,VpD!$C$2:$I$2,0)),0)</f>
        <v>98</v>
      </c>
      <c r="T2315" s="19">
        <f t="shared" ca="1" si="477"/>
        <v>12.837999999999999</v>
      </c>
      <c r="U2315" s="14" t="str">
        <f t="shared" ca="1" si="478"/>
        <v xml:space="preserve">711743.68 </v>
      </c>
      <c r="V2315" s="14" t="str">
        <f t="shared" ca="1" si="479"/>
        <v>6172372.99</v>
      </c>
      <c r="W2315" s="14" t="str">
        <f t="shared" ca="1" si="480"/>
        <v>POINT(711743.68 6172372.99)</v>
      </c>
      <c r="X2315" s="14" t="str">
        <f>IFERROR(INDEX(BygningOmraade!B:B,MATCH(A2315,BygningOmraade!A:A,0)),"")</f>
        <v/>
      </c>
    </row>
    <row r="2316" spans="1:24" s="14" customFormat="1" x14ac:dyDescent="0.25">
      <c r="A2316" s="14">
        <f t="shared" si="468"/>
        <v>2316</v>
      </c>
      <c r="B2316" s="14" t="str">
        <f t="shared" ca="1" si="469"/>
        <v>88f51a98-2e85-44ba-852f-2d4cf138c009</v>
      </c>
      <c r="C2316" s="14" t="str">
        <f t="shared" ca="1" si="470"/>
        <v>0a3f507e-1fac-32b8-e044-0003ba298018</v>
      </c>
      <c r="D2316" s="14">
        <f t="shared" ca="1" si="471"/>
        <v>994011</v>
      </c>
      <c r="E2316" s="1">
        <f t="shared" ca="1" si="472"/>
        <v>120</v>
      </c>
      <c r="F2316" s="1">
        <f t="shared" ca="1" si="473"/>
        <v>119</v>
      </c>
      <c r="G2316" s="1">
        <f t="shared" ca="1" si="474"/>
        <v>1972</v>
      </c>
      <c r="H2316" s="1" t="str">
        <f ca="1">IFERROR(INDEX(Varmeinstallation!B:B,MATCH(INDIRECT($A$1&amp;"L"&amp;A2316)*1,Varmeinstallation!A:A,0)),"Ingen varmeinstallationer")</f>
        <v>Centralvarme fra eget anlæg, et-kammer fyr</v>
      </c>
      <c r="I2316" s="1" t="str">
        <f ca="1">IFERROR(INDEX(Opvarmningsmiddel!B:B,MATCH(INDIRECT($A$1&amp;"M"&amp;A2316)*1,Opvarmningsmiddel!A:A,0)),"")</f>
        <v>Flydende brændsel (olie, petroleum, flaskegas m.m.)</v>
      </c>
      <c r="J2316" s="1">
        <f t="shared" ca="1" si="475"/>
        <v>2</v>
      </c>
      <c r="K2316" s="1" t="str">
        <f ca="1">IFERROR(INDEX(Relationstabel!$C$3:$K$10,MATCH(VALUE(INDIRECT($A$1&amp;"L"&amp;A2316)),Relationstabel!$A$3:$A$10,0),MATCH(IFERROR(VALUE(INDIRECT($A$1&amp;"M"&amp;A2316)),0),Relationstabel!$C$1:$K$1,0)),"Ingen varmeinstallationer")</f>
        <v>Olie</v>
      </c>
      <c r="L2316" s="1" t="str">
        <f ca="1">INDEX(Anvendelseskode!B:B,MATCH($E2316,Anvendelseskode!$A:$A,0))</f>
        <v>Fritliggende enfamilieshus (parcelhus)</v>
      </c>
      <c r="M2316" s="1" t="str">
        <f ca="1">INDEX(Anvendelseskode!C:C,MATCH($E2316,Anvendelseskode!$A:$A,0))</f>
        <v>Parcelhuse</v>
      </c>
      <c r="N2316" s="1" t="str">
        <f ca="1">INDEX(Anvendelseskode!D:D,MATCH($E2316,Anvendelseskode!$A:$A,0))</f>
        <v>Private husholdninger</v>
      </c>
      <c r="O2316" s="1" t="str">
        <f ca="1">IFERROR(INDEX(SBi!$2:$2,MATCH(G2316,SBi!$1:$1,1)),SBi!$K$2)</f>
        <v>1961-1972</v>
      </c>
      <c r="P2316" s="1">
        <f ca="1">IFERROR(INDEX(SBi!$C$3:$K$28,MATCH(E2316,SBi!$B$3:$B$28,0),MATCH(O2316,SBi!$C$2:$K$2,0)),0)</f>
        <v>134.30000000000001</v>
      </c>
      <c r="Q2316" s="19">
        <f t="shared" ca="1" si="476"/>
        <v>15.9817</v>
      </c>
      <c r="R2316" s="19" t="str">
        <f ca="1">IFERROR(INDEX(VpD!$2:$2,MATCH(G2316,VpD!$1:$1,1)),VpD!$I$2)</f>
        <v>1961-1972</v>
      </c>
      <c r="S2316" s="1">
        <f ca="1">IFERROR(INDEX(VpD!$C$3:$I$27,MATCH(E2316,VpD!$B$3:$B$27,0),MATCH(R2316,VpD!$C$2:$I$2,0)),0)</f>
        <v>143</v>
      </c>
      <c r="T2316" s="19">
        <f t="shared" ca="1" si="477"/>
        <v>17.016999999999999</v>
      </c>
      <c r="U2316" s="14" t="str">
        <f t="shared" ca="1" si="478"/>
        <v xml:space="preserve">711093.37 </v>
      </c>
      <c r="V2316" s="14" t="str">
        <f t="shared" ca="1" si="479"/>
        <v>6171628.58</v>
      </c>
      <c r="W2316" s="14" t="str">
        <f t="shared" ca="1" si="480"/>
        <v>POINT(711093.37 6171628.58)</v>
      </c>
      <c r="X2316" s="14" t="str">
        <f>IFERROR(INDEX(BygningOmraade!B:B,MATCH(A2316,BygningOmraade!A:A,0)),"")</f>
        <v/>
      </c>
    </row>
    <row r="2317" spans="1:24" s="14" customFormat="1" x14ac:dyDescent="0.25">
      <c r="A2317" s="14">
        <f t="shared" si="468"/>
        <v>2317</v>
      </c>
      <c r="B2317" s="14" t="str">
        <f t="shared" ca="1" si="469"/>
        <v>8901e2cd-abdf-40a4-9c13-50820099e53a</v>
      </c>
      <c r="C2317" s="14" t="str">
        <f t="shared" ca="1" si="470"/>
        <v>0a3f507e-1d75-32b8-e044-0003ba298018</v>
      </c>
      <c r="D2317" s="14">
        <f t="shared" ca="1" si="471"/>
        <v>2516386</v>
      </c>
      <c r="E2317" s="1">
        <f t="shared" ca="1" si="472"/>
        <v>120</v>
      </c>
      <c r="F2317" s="1">
        <f t="shared" ca="1" si="473"/>
        <v>113</v>
      </c>
      <c r="G2317" s="1">
        <f t="shared" ca="1" si="474"/>
        <v>1999</v>
      </c>
      <c r="H2317" s="1" t="str">
        <f ca="1">IFERROR(INDEX(Varmeinstallation!B:B,MATCH(INDIRECT($A$1&amp;"L"&amp;A2317)*1,Varmeinstallation!A:A,0)),"Ingen varmeinstallationer")</f>
        <v>Fjernvarme/blokvarme (radiatorsystemer eller varmluftanlæg)</v>
      </c>
      <c r="I2317" s="1" t="str">
        <f ca="1">IFERROR(INDEX(Opvarmningsmiddel!B:B,MATCH(INDIRECT($A$1&amp;"M"&amp;A2317)*1,Opvarmningsmiddel!A:A,0)),"")</f>
        <v/>
      </c>
      <c r="J2317" s="1">
        <f t="shared" ca="1" si="475"/>
        <v>0</v>
      </c>
      <c r="K2317" s="1" t="str">
        <f ca="1">IFERROR(INDEX(Relationstabel!$C$3:$K$10,MATCH(VALUE(INDIRECT($A$1&amp;"L"&amp;A2317)),Relationstabel!$A$3:$A$10,0),MATCH(IFERROR(VALUE(INDIRECT($A$1&amp;"M"&amp;A2317)),0),Relationstabel!$C$1:$K$1,0)),"Ingen varmeinstallationer")</f>
        <v>Fjernvarme/ Blokvarme</v>
      </c>
      <c r="L2317" s="1" t="str">
        <f ca="1">INDEX(Anvendelseskode!B:B,MATCH($E2317,Anvendelseskode!$A:$A,0))</f>
        <v>Fritliggende enfamilieshus (parcelhus)</v>
      </c>
      <c r="M2317" s="1" t="str">
        <f ca="1">INDEX(Anvendelseskode!C:C,MATCH($E2317,Anvendelseskode!$A:$A,0))</f>
        <v>Parcelhuse</v>
      </c>
      <c r="N2317" s="1" t="str">
        <f ca="1">INDEX(Anvendelseskode!D:D,MATCH($E2317,Anvendelseskode!$A:$A,0))</f>
        <v>Private husholdninger</v>
      </c>
      <c r="O2317" s="1" t="str">
        <f ca="1">IFERROR(INDEX(SBi!$2:$2,MATCH(G2317,SBi!$1:$1,1)),SBi!$K$2)</f>
        <v>1999-2006</v>
      </c>
      <c r="P2317" s="1">
        <f ca="1">IFERROR(INDEX(SBi!$C$3:$K$28,MATCH(E2317,SBi!$B$3:$B$28,0),MATCH(O2317,SBi!$C$2:$K$2,0)),0)</f>
        <v>83.9</v>
      </c>
      <c r="Q2317" s="19">
        <f t="shared" ca="1" si="476"/>
        <v>9.4807000000000006</v>
      </c>
      <c r="R2317" s="19" t="str">
        <f ca="1">IFERROR(INDEX(VpD!$2:$2,MATCH(G2317,VpD!$1:$1,1)),VpD!$I$2)</f>
        <v>&gt;1998</v>
      </c>
      <c r="S2317" s="1">
        <f ca="1">IFERROR(INDEX(VpD!$C$3:$I$27,MATCH(E2317,VpD!$B$3:$B$27,0),MATCH(R2317,VpD!$C$2:$I$2,0)),0)</f>
        <v>72</v>
      </c>
      <c r="T2317" s="19">
        <f t="shared" ca="1" si="477"/>
        <v>8.1359999999999992</v>
      </c>
      <c r="U2317" s="14" t="str">
        <f t="shared" ca="1" si="478"/>
        <v xml:space="preserve">711669.49 </v>
      </c>
      <c r="V2317" s="14" t="str">
        <f t="shared" ca="1" si="479"/>
        <v>6172615.99</v>
      </c>
      <c r="W2317" s="14" t="str">
        <f t="shared" ca="1" si="480"/>
        <v>POINT(711669.49 6172615.99)</v>
      </c>
      <c r="X2317" s="14" t="str">
        <f>IFERROR(INDEX(BygningOmraade!B:B,MATCH(A2317,BygningOmraade!A:A,0)),"")</f>
        <v/>
      </c>
    </row>
    <row r="2318" spans="1:24" s="14" customFormat="1" x14ac:dyDescent="0.25">
      <c r="A2318" s="14">
        <f t="shared" si="468"/>
        <v>2318</v>
      </c>
      <c r="B2318" s="14" t="str">
        <f t="shared" ca="1" si="469"/>
        <v>89044018-e7af-438d-badc-254c0b6164fb</v>
      </c>
      <c r="C2318" s="14" t="str">
        <f t="shared" ca="1" si="470"/>
        <v>0a3f507e-20ff-32b8-e044-0003ba298018</v>
      </c>
      <c r="D2318" s="14">
        <f t="shared" ca="1" si="471"/>
        <v>996164</v>
      </c>
      <c r="E2318" s="1">
        <f t="shared" ca="1" si="472"/>
        <v>120</v>
      </c>
      <c r="F2318" s="1">
        <f t="shared" ca="1" si="473"/>
        <v>175</v>
      </c>
      <c r="G2318" s="1">
        <f t="shared" ca="1" si="474"/>
        <v>1999</v>
      </c>
      <c r="H2318" s="1" t="str">
        <f ca="1">IFERROR(INDEX(Varmeinstallation!B:B,MATCH(INDIRECT($A$1&amp;"L"&amp;A2318)*1,Varmeinstallation!A:A,0)),"Ingen varmeinstallationer")</f>
        <v>Centralvarme med to fyringsenheder(fast/flydende brændsel samt gas)</v>
      </c>
      <c r="I2318" s="1" t="str">
        <f ca="1">IFERROR(INDEX(Opvarmningsmiddel!B:B,MATCH(INDIRECT($A$1&amp;"M"&amp;A2318)*1,Opvarmningsmiddel!A:A,0)),"")</f>
        <v>Flydende brændsel (olie, petroleum, flaskegas m.m.)</v>
      </c>
      <c r="J2318" s="1">
        <f t="shared" ca="1" si="475"/>
        <v>90</v>
      </c>
      <c r="K2318" s="1" t="str">
        <f ca="1">IFERROR(INDEX(Relationstabel!$C$3:$K$10,MATCH(VALUE(INDIRECT($A$1&amp;"L"&amp;A2318)),Relationstabel!$A$3:$A$10,0),MATCH(IFERROR(VALUE(INDIRECT($A$1&amp;"M"&amp;A2318)),0),Relationstabel!$C$1:$K$1,0)),"Ingen varmeinstallationer")</f>
        <v>Olie</v>
      </c>
      <c r="L2318" s="1" t="str">
        <f ca="1">INDEX(Anvendelseskode!B:B,MATCH($E2318,Anvendelseskode!$A:$A,0))</f>
        <v>Fritliggende enfamilieshus (parcelhus)</v>
      </c>
      <c r="M2318" s="1" t="str">
        <f ca="1">INDEX(Anvendelseskode!C:C,MATCH($E2318,Anvendelseskode!$A:$A,0))</f>
        <v>Parcelhuse</v>
      </c>
      <c r="N2318" s="1" t="str">
        <f ca="1">INDEX(Anvendelseskode!D:D,MATCH($E2318,Anvendelseskode!$A:$A,0))</f>
        <v>Private husholdninger</v>
      </c>
      <c r="O2318" s="1" t="str">
        <f ca="1">IFERROR(INDEX(SBi!$2:$2,MATCH(G2318,SBi!$1:$1,1)),SBi!$K$2)</f>
        <v>1999-2006</v>
      </c>
      <c r="P2318" s="1">
        <f ca="1">IFERROR(INDEX(SBi!$C$3:$K$28,MATCH(E2318,SBi!$B$3:$B$28,0),MATCH(O2318,SBi!$C$2:$K$2,0)),0)</f>
        <v>83.9</v>
      </c>
      <c r="Q2318" s="19">
        <f t="shared" ca="1" si="476"/>
        <v>14.682500000000001</v>
      </c>
      <c r="R2318" s="19" t="str">
        <f ca="1">IFERROR(INDEX(VpD!$2:$2,MATCH(G2318,VpD!$1:$1,1)),VpD!$I$2)</f>
        <v>&gt;1998</v>
      </c>
      <c r="S2318" s="1">
        <f ca="1">IFERROR(INDEX(VpD!$C$3:$I$27,MATCH(E2318,VpD!$B$3:$B$27,0),MATCH(R2318,VpD!$C$2:$I$2,0)),0)</f>
        <v>72</v>
      </c>
      <c r="T2318" s="19">
        <f t="shared" ca="1" si="477"/>
        <v>12.6</v>
      </c>
      <c r="U2318" s="14" t="str">
        <f t="shared" ca="1" si="478"/>
        <v xml:space="preserve">713103.91 </v>
      </c>
      <c r="V2318" s="14" t="str">
        <f t="shared" ca="1" si="479"/>
        <v>6168553.09</v>
      </c>
      <c r="W2318" s="14" t="str">
        <f t="shared" ca="1" si="480"/>
        <v>POINT(713103.91 6168553.09)</v>
      </c>
      <c r="X2318" s="14" t="str">
        <f>IFERROR(INDEX(BygningOmraade!B:B,MATCH(A2318,BygningOmraade!A:A,0)),"")</f>
        <v/>
      </c>
    </row>
    <row r="2319" spans="1:24" s="14" customFormat="1" x14ac:dyDescent="0.25">
      <c r="A2319" s="14">
        <f t="shared" si="468"/>
        <v>2319</v>
      </c>
      <c r="B2319" s="14" t="str">
        <f t="shared" ca="1" si="469"/>
        <v>890cd561-d92f-49d2-80a0-94542d8471fd</v>
      </c>
      <c r="C2319" s="14" t="str">
        <f t="shared" ca="1" si="470"/>
        <v>0a3f507e-241c-32b8-e044-0003ba298018</v>
      </c>
      <c r="D2319" s="14">
        <f t="shared" ca="1" si="471"/>
        <v>994894</v>
      </c>
      <c r="E2319" s="1">
        <f t="shared" ca="1" si="472"/>
        <v>130</v>
      </c>
      <c r="F2319" s="1">
        <f t="shared" ca="1" si="473"/>
        <v>90</v>
      </c>
      <c r="G2319" s="1">
        <f t="shared" ca="1" si="474"/>
        <v>1993</v>
      </c>
      <c r="H2319" s="1" t="str">
        <f ca="1">IFERROR(INDEX(Varmeinstallation!B:B,MATCH(INDIRECT($A$1&amp;"L"&amp;A2319)*1,Varmeinstallation!A:A,0)),"Ingen varmeinstallationer")</f>
        <v>Fjernvarme/blokvarme (radiatorsystemer eller varmluftanlæg)</v>
      </c>
      <c r="I2319" s="1" t="str">
        <f ca="1">IFERROR(INDEX(Opvarmningsmiddel!B:B,MATCH(INDIRECT($A$1&amp;"M"&amp;A2319)*1,Opvarmningsmiddel!A:A,0)),"")</f>
        <v/>
      </c>
      <c r="J2319" s="1">
        <f t="shared" ca="1" si="475"/>
        <v>0</v>
      </c>
      <c r="K2319" s="1" t="str">
        <f ca="1">IFERROR(INDEX(Relationstabel!$C$3:$K$10,MATCH(VALUE(INDIRECT($A$1&amp;"L"&amp;A2319)),Relationstabel!$A$3:$A$10,0),MATCH(IFERROR(VALUE(INDIRECT($A$1&amp;"M"&amp;A2319)),0),Relationstabel!$C$1:$K$1,0)),"Ingen varmeinstallationer")</f>
        <v>Fjernvarme/ Blokvarme</v>
      </c>
      <c r="L2319" s="1" t="str">
        <f ca="1">INDEX(Anvendelseskode!B:B,MATCH($E2319,Anvendelseskode!$A:$A,0))</f>
        <v>Række-, kæde-, dobbelthus (lodret adskillelse mellem enhederne)</v>
      </c>
      <c r="M2319" s="1" t="str">
        <f ca="1">INDEX(Anvendelseskode!C:C,MATCH($E2319,Anvendelseskode!$A:$A,0))</f>
        <v>Række-, kæde og dobbelthuse</v>
      </c>
      <c r="N2319" s="1" t="str">
        <f ca="1">INDEX(Anvendelseskode!D:D,MATCH($E2319,Anvendelseskode!$A:$A,0))</f>
        <v>Private husholdninger</v>
      </c>
      <c r="O2319" s="1" t="str">
        <f ca="1">IFERROR(INDEX(SBi!$2:$2,MATCH(G2319,SBi!$1:$1,1)),SBi!$K$2)</f>
        <v>1979-1998</v>
      </c>
      <c r="P2319" s="1">
        <f ca="1">IFERROR(INDEX(SBi!$C$3:$K$28,MATCH(E2319,SBi!$B$3:$B$28,0),MATCH(O2319,SBi!$C$2:$K$2,0)),0)</f>
        <v>96.8</v>
      </c>
      <c r="Q2319" s="19">
        <f t="shared" ca="1" si="476"/>
        <v>8.7119999999999997</v>
      </c>
      <c r="R2319" s="19" t="str">
        <f ca="1">IFERROR(INDEX(VpD!$2:$2,MATCH(G2319,VpD!$1:$1,1)),VpD!$I$2)</f>
        <v>1979-1998</v>
      </c>
      <c r="S2319" s="1">
        <f ca="1">IFERROR(INDEX(VpD!$C$3:$I$27,MATCH(E2319,VpD!$B$3:$B$27,0),MATCH(R2319,VpD!$C$2:$I$2,0)),0)</f>
        <v>74</v>
      </c>
      <c r="T2319" s="19">
        <f t="shared" ca="1" si="477"/>
        <v>6.66</v>
      </c>
      <c r="U2319" s="14" t="str">
        <f t="shared" ca="1" si="478"/>
        <v xml:space="preserve">711743.44 </v>
      </c>
      <c r="V2319" s="14" t="str">
        <f t="shared" ca="1" si="479"/>
        <v>6172476.13</v>
      </c>
      <c r="W2319" s="14" t="str">
        <f t="shared" ca="1" si="480"/>
        <v>POINT(711743.44 6172476.13)</v>
      </c>
      <c r="X2319" s="14" t="str">
        <f>IFERROR(INDEX(BygningOmraade!B:B,MATCH(A2319,BygningOmraade!A:A,0)),"")</f>
        <v/>
      </c>
    </row>
    <row r="2320" spans="1:24" s="14" customFormat="1" x14ac:dyDescent="0.25">
      <c r="A2320" s="14">
        <f t="shared" si="468"/>
        <v>2320</v>
      </c>
      <c r="B2320" s="14" t="str">
        <f t="shared" ca="1" si="469"/>
        <v>890f270f-8648-4ed7-b15f-178429961c7f</v>
      </c>
      <c r="C2320" s="14" t="str">
        <f t="shared" ca="1" si="470"/>
        <v>0a3f507e-1b12-32b8-e044-0003ba298018</v>
      </c>
      <c r="D2320" s="14">
        <f t="shared" ca="1" si="471"/>
        <v>995785</v>
      </c>
      <c r="E2320" s="1">
        <f t="shared" ca="1" si="472"/>
        <v>420</v>
      </c>
      <c r="F2320" s="1">
        <f t="shared" ca="1" si="473"/>
        <v>121</v>
      </c>
      <c r="G2320" s="1">
        <f t="shared" ca="1" si="474"/>
        <v>1955</v>
      </c>
      <c r="H2320" s="1" t="str">
        <f ca="1">IFERROR(INDEX(Varmeinstallation!B:B,MATCH(INDIRECT($A$1&amp;"L"&amp;A2320)*1,Varmeinstallation!A:A,0)),"Ingen varmeinstallationer")</f>
        <v>Fjernvarme/blokvarme (radiatorsystemer eller varmluftanlæg)</v>
      </c>
      <c r="I2320" s="1" t="str">
        <f ca="1">IFERROR(INDEX(Opvarmningsmiddel!B:B,MATCH(INDIRECT($A$1&amp;"M"&amp;A2320)*1,Opvarmningsmiddel!A:A,0)),"")</f>
        <v/>
      </c>
      <c r="J2320" s="1">
        <f t="shared" ca="1" si="475"/>
        <v>90</v>
      </c>
      <c r="K2320" s="1" t="str">
        <f ca="1">IFERROR(INDEX(Relationstabel!$C$3:$K$10,MATCH(VALUE(INDIRECT($A$1&amp;"L"&amp;A2320)),Relationstabel!$A$3:$A$10,0),MATCH(IFERROR(VALUE(INDIRECT($A$1&amp;"M"&amp;A2320)),0),Relationstabel!$C$1:$K$1,0)),"Ingen varmeinstallationer")</f>
        <v>Fjernvarme/ Blokvarme</v>
      </c>
      <c r="L2320" s="1" t="str">
        <f ca="1">INDEX(Anvendelseskode!B:B,MATCH($E2320,Anvendelseskode!$A:$A,0))</f>
        <v>Bygning til undervisning og forskning (skole, gymnasium, forskningslabratorium o.lign.)</v>
      </c>
      <c r="M2320" s="1" t="str">
        <f ca="1">INDEX(Anvendelseskode!C:C,MATCH($E2320,Anvendelseskode!$A:$A,0))</f>
        <v>Undervisning, forskning o.l.</v>
      </c>
      <c r="N2320" s="1" t="str">
        <f ca="1">INDEX(Anvendelseskode!D:D,MATCH($E2320,Anvendelseskode!$A:$A,0))</f>
        <v>Kommunale og andre offentlige institutioner</v>
      </c>
      <c r="O2320" s="1" t="str">
        <f ca="1">IFERROR(INDEX(SBi!$2:$2,MATCH(G2320,SBi!$1:$1,1)),SBi!$K$2)</f>
        <v>1951-1960</v>
      </c>
      <c r="P2320" s="1">
        <f ca="1">IFERROR(INDEX(SBi!$C$3:$K$28,MATCH(E2320,SBi!$B$3:$B$28,0),MATCH(O2320,SBi!$C$2:$K$2,0)),0)</f>
        <v>133.80000000000001</v>
      </c>
      <c r="Q2320" s="19">
        <f t="shared" ca="1" si="476"/>
        <v>16.189800000000002</v>
      </c>
      <c r="R2320" s="19" t="str">
        <f ca="1">IFERROR(INDEX(VpD!$2:$2,MATCH(G2320,VpD!$1:$1,1)),VpD!$I$2)</f>
        <v>1951-1960</v>
      </c>
      <c r="S2320" s="1">
        <f ca="1">IFERROR(INDEX(VpD!$C$3:$I$27,MATCH(E2320,VpD!$B$3:$B$27,0),MATCH(R2320,VpD!$C$2:$I$2,0)),0)</f>
        <v>162</v>
      </c>
      <c r="T2320" s="19">
        <f t="shared" ca="1" si="477"/>
        <v>19.602</v>
      </c>
      <c r="U2320" s="14" t="str">
        <f t="shared" ca="1" si="478"/>
        <v xml:space="preserve">712118.62 </v>
      </c>
      <c r="V2320" s="14" t="str">
        <f t="shared" ca="1" si="479"/>
        <v>6170264.47</v>
      </c>
      <c r="W2320" s="14" t="str">
        <f t="shared" ca="1" si="480"/>
        <v>POINT(712118.62 6170264.47)</v>
      </c>
      <c r="X2320" s="14" t="str">
        <f>IFERROR(INDEX(BygningOmraade!B:B,MATCH(A2320,BygningOmraade!A:A,0)),"")</f>
        <v/>
      </c>
    </row>
    <row r="2321" spans="1:24" s="14" customFormat="1" x14ac:dyDescent="0.25">
      <c r="A2321" s="14">
        <f t="shared" si="468"/>
        <v>2321</v>
      </c>
      <c r="B2321" s="14" t="str">
        <f t="shared" ca="1" si="469"/>
        <v>8927d673-b637-412f-9156-f8f5fb631dc4</v>
      </c>
      <c r="C2321" s="14" t="str">
        <f t="shared" ca="1" si="470"/>
        <v>0a3f507e-1dbf-32b8-e044-0003ba298018</v>
      </c>
      <c r="D2321" s="14">
        <f t="shared" ca="1" si="471"/>
        <v>2540509</v>
      </c>
      <c r="E2321" s="1">
        <f t="shared" ca="1" si="472"/>
        <v>120</v>
      </c>
      <c r="F2321" s="1">
        <f t="shared" ca="1" si="473"/>
        <v>167</v>
      </c>
      <c r="G2321" s="1">
        <f t="shared" ca="1" si="474"/>
        <v>2001</v>
      </c>
      <c r="H2321" s="1" t="str">
        <f ca="1">IFERROR(INDEX(Varmeinstallation!B:B,MATCH(INDIRECT($A$1&amp;"L"&amp;A2321)*1,Varmeinstallation!A:A,0)),"Ingen varmeinstallationer")</f>
        <v>Fjernvarme/blokvarme (radiatorsystemer eller varmluftanlæg)</v>
      </c>
      <c r="I2321" s="1" t="str">
        <f ca="1">IFERROR(INDEX(Opvarmningsmiddel!B:B,MATCH(INDIRECT($A$1&amp;"M"&amp;A2321)*1,Opvarmningsmiddel!A:A,0)),"")</f>
        <v/>
      </c>
      <c r="J2321" s="1">
        <f t="shared" ca="1" si="475"/>
        <v>0</v>
      </c>
      <c r="K2321" s="1" t="str">
        <f ca="1">IFERROR(INDEX(Relationstabel!$C$3:$K$10,MATCH(VALUE(INDIRECT($A$1&amp;"L"&amp;A2321)),Relationstabel!$A$3:$A$10,0),MATCH(IFERROR(VALUE(INDIRECT($A$1&amp;"M"&amp;A2321)),0),Relationstabel!$C$1:$K$1,0)),"Ingen varmeinstallationer")</f>
        <v>Fjernvarme/ Blokvarme</v>
      </c>
      <c r="L2321" s="1" t="str">
        <f ca="1">INDEX(Anvendelseskode!B:B,MATCH($E2321,Anvendelseskode!$A:$A,0))</f>
        <v>Fritliggende enfamilieshus (parcelhus)</v>
      </c>
      <c r="M2321" s="1" t="str">
        <f ca="1">INDEX(Anvendelseskode!C:C,MATCH($E2321,Anvendelseskode!$A:$A,0))</f>
        <v>Parcelhuse</v>
      </c>
      <c r="N2321" s="1" t="str">
        <f ca="1">INDEX(Anvendelseskode!D:D,MATCH($E2321,Anvendelseskode!$A:$A,0))</f>
        <v>Private husholdninger</v>
      </c>
      <c r="O2321" s="1" t="str">
        <f ca="1">IFERROR(INDEX(SBi!$2:$2,MATCH(G2321,SBi!$1:$1,1)),SBi!$K$2)</f>
        <v>1999-2006</v>
      </c>
      <c r="P2321" s="1">
        <f ca="1">IFERROR(INDEX(SBi!$C$3:$K$28,MATCH(E2321,SBi!$B$3:$B$28,0),MATCH(O2321,SBi!$C$2:$K$2,0)),0)</f>
        <v>83.9</v>
      </c>
      <c r="Q2321" s="19">
        <f t="shared" ca="1" si="476"/>
        <v>14.0113</v>
      </c>
      <c r="R2321" s="19" t="str">
        <f ca="1">IFERROR(INDEX(VpD!$2:$2,MATCH(G2321,VpD!$1:$1,1)),VpD!$I$2)</f>
        <v>&gt;1998</v>
      </c>
      <c r="S2321" s="1">
        <f ca="1">IFERROR(INDEX(VpD!$C$3:$I$27,MATCH(E2321,VpD!$B$3:$B$27,0),MATCH(R2321,VpD!$C$2:$I$2,0)),0)</f>
        <v>72</v>
      </c>
      <c r="T2321" s="19">
        <f t="shared" ca="1" si="477"/>
        <v>12.023999999999999</v>
      </c>
      <c r="U2321" s="14" t="str">
        <f t="shared" ca="1" si="478"/>
        <v xml:space="preserve">712148.82 </v>
      </c>
      <c r="V2321" s="14" t="str">
        <f t="shared" ca="1" si="479"/>
        <v>6171894.98</v>
      </c>
      <c r="W2321" s="14" t="str">
        <f t="shared" ca="1" si="480"/>
        <v>POINT(712148.82 6171894.98)</v>
      </c>
      <c r="X2321" s="14" t="str">
        <f>IFERROR(INDEX(BygningOmraade!B:B,MATCH(A2321,BygningOmraade!A:A,0)),"")</f>
        <v/>
      </c>
    </row>
    <row r="2322" spans="1:24" s="14" customFormat="1" x14ac:dyDescent="0.25">
      <c r="A2322" s="14">
        <f t="shared" si="468"/>
        <v>2322</v>
      </c>
      <c r="B2322" s="14" t="str">
        <f t="shared" ca="1" si="469"/>
        <v>893fa083-0f0d-40d5-ba40-6c9885873b92</v>
      </c>
      <c r="C2322" s="14" t="str">
        <f t="shared" ca="1" si="470"/>
        <v>4fc64144-8e80-42f6-b779-1329d53cd976</v>
      </c>
      <c r="D2322" s="14">
        <f t="shared" ca="1" si="471"/>
        <v>100103480</v>
      </c>
      <c r="E2322" s="1">
        <f t="shared" ca="1" si="472"/>
        <v>130</v>
      </c>
      <c r="F2322" s="1">
        <f t="shared" ca="1" si="473"/>
        <v>120</v>
      </c>
      <c r="G2322" s="1">
        <f t="shared" ca="1" si="474"/>
        <v>2018</v>
      </c>
      <c r="H2322" s="1" t="str">
        <f ca="1">IFERROR(INDEX(Varmeinstallation!B:B,MATCH(INDIRECT($A$1&amp;"L"&amp;A2322)*1,Varmeinstallation!A:A,0)),"Ingen varmeinstallationer")</f>
        <v>Fjernvarme/blokvarme (radiatorsystemer eller varmluftanlæg)</v>
      </c>
      <c r="I2322" s="1" t="str">
        <f ca="1">IFERROR(INDEX(Opvarmningsmiddel!B:B,MATCH(INDIRECT($A$1&amp;"M"&amp;A2322)*1,Opvarmningsmiddel!A:A,0)),"")</f>
        <v/>
      </c>
      <c r="J2322" s="1">
        <f t="shared" ca="1" si="475"/>
        <v>0</v>
      </c>
      <c r="K2322" s="1" t="str">
        <f ca="1">IFERROR(INDEX(Relationstabel!$C$3:$K$10,MATCH(VALUE(INDIRECT($A$1&amp;"L"&amp;A2322)),Relationstabel!$A$3:$A$10,0),MATCH(IFERROR(VALUE(INDIRECT($A$1&amp;"M"&amp;A2322)),0),Relationstabel!$C$1:$K$1,0)),"Ingen varmeinstallationer")</f>
        <v>Fjernvarme/ Blokvarme</v>
      </c>
      <c r="L2322" s="1" t="str">
        <f ca="1">INDEX(Anvendelseskode!B:B,MATCH($E2322,Anvendelseskode!$A:$A,0))</f>
        <v>Række-, kæde-, dobbelthus (lodret adskillelse mellem enhederne)</v>
      </c>
      <c r="M2322" s="1" t="str">
        <f ca="1">INDEX(Anvendelseskode!C:C,MATCH($E2322,Anvendelseskode!$A:$A,0))</f>
        <v>Række-, kæde og dobbelthuse</v>
      </c>
      <c r="N2322" s="1" t="str">
        <f ca="1">INDEX(Anvendelseskode!D:D,MATCH($E2322,Anvendelseskode!$A:$A,0))</f>
        <v>Private husholdninger</v>
      </c>
      <c r="O2322" s="1" t="str">
        <f ca="1">IFERROR(INDEX(SBi!$2:$2,MATCH(G2322,SBi!$1:$1,1)),SBi!$K$2)</f>
        <v>Efter 2006</v>
      </c>
      <c r="P2322" s="1">
        <f ca="1">IFERROR(INDEX(SBi!$C$3:$K$28,MATCH(E2322,SBi!$B$3:$B$28,0),MATCH(O2322,SBi!$C$2:$K$2,0)),0)</f>
        <v>66.400000000000006</v>
      </c>
      <c r="Q2322" s="19">
        <f t="shared" ca="1" si="476"/>
        <v>7.9680000000000009</v>
      </c>
      <c r="R2322" s="19" t="str">
        <f ca="1">IFERROR(INDEX(VpD!$2:$2,MATCH(G2322,VpD!$1:$1,1)),VpD!$I$2)</f>
        <v>&gt;1998</v>
      </c>
      <c r="S2322" s="1">
        <f ca="1">IFERROR(INDEX(VpD!$C$3:$I$27,MATCH(E2322,VpD!$B$3:$B$27,0),MATCH(R2322,VpD!$C$2:$I$2,0)),0)</f>
        <v>65</v>
      </c>
      <c r="T2322" s="19">
        <f t="shared" ca="1" si="477"/>
        <v>7.8</v>
      </c>
      <c r="U2322" s="14" t="str">
        <f t="shared" ca="1" si="478"/>
        <v xml:space="preserve">711554.35 </v>
      </c>
      <c r="V2322" s="14" t="str">
        <f t="shared" ca="1" si="479"/>
        <v>6172879.51</v>
      </c>
      <c r="W2322" s="14" t="str">
        <f t="shared" ca="1" si="480"/>
        <v>POINT(711554.35 6172879.51)</v>
      </c>
      <c r="X2322" s="14" t="str">
        <f>IFERROR(INDEX(BygningOmraade!B:B,MATCH(A2322,BygningOmraade!A:A,0)),"")</f>
        <v/>
      </c>
    </row>
    <row r="2323" spans="1:24" s="14" customFormat="1" x14ac:dyDescent="0.25">
      <c r="A2323" s="14">
        <f t="shared" si="468"/>
        <v>2323</v>
      </c>
      <c r="B2323" s="14" t="str">
        <f t="shared" ca="1" si="469"/>
        <v>896e9188-b006-47a6-89b6-b696a9da924f</v>
      </c>
      <c r="C2323" s="14" t="str">
        <f t="shared" ca="1" si="470"/>
        <v>0a3f507e-1c36-32b8-e044-0003ba298018</v>
      </c>
      <c r="D2323" s="14">
        <f t="shared" ca="1" si="471"/>
        <v>997325</v>
      </c>
      <c r="E2323" s="1">
        <f t="shared" ca="1" si="472"/>
        <v>130</v>
      </c>
      <c r="F2323" s="1">
        <f t="shared" ca="1" si="473"/>
        <v>130</v>
      </c>
      <c r="G2323" s="1">
        <f t="shared" ca="1" si="474"/>
        <v>1974</v>
      </c>
      <c r="H2323" s="1" t="str">
        <f ca="1">IFERROR(INDEX(Varmeinstallation!B:B,MATCH(INDIRECT($A$1&amp;"L"&amp;A2323)*1,Varmeinstallation!A:A,0)),"Ingen varmeinstallationer")</f>
        <v>Fjernvarme/blokvarme (radiatorsystemer eller varmluftanlæg)</v>
      </c>
      <c r="I2323" s="1" t="str">
        <f ca="1">IFERROR(INDEX(Opvarmningsmiddel!B:B,MATCH(INDIRECT($A$1&amp;"M"&amp;A2323)*1,Opvarmningsmiddel!A:A,0)),"")</f>
        <v/>
      </c>
      <c r="J2323" s="1">
        <f t="shared" ca="1" si="475"/>
        <v>0</v>
      </c>
      <c r="K2323" s="1" t="str">
        <f ca="1">IFERROR(INDEX(Relationstabel!$C$3:$K$10,MATCH(VALUE(INDIRECT($A$1&amp;"L"&amp;A2323)),Relationstabel!$A$3:$A$10,0),MATCH(IFERROR(VALUE(INDIRECT($A$1&amp;"M"&amp;A2323)),0),Relationstabel!$C$1:$K$1,0)),"Ingen varmeinstallationer")</f>
        <v>Fjernvarme/ Blokvarme</v>
      </c>
      <c r="L2323" s="1" t="str">
        <f ca="1">INDEX(Anvendelseskode!B:B,MATCH($E2323,Anvendelseskode!$A:$A,0))</f>
        <v>Række-, kæde-, dobbelthus (lodret adskillelse mellem enhederne)</v>
      </c>
      <c r="M2323" s="1" t="str">
        <f ca="1">INDEX(Anvendelseskode!C:C,MATCH($E2323,Anvendelseskode!$A:$A,0))</f>
        <v>Række-, kæde og dobbelthuse</v>
      </c>
      <c r="N2323" s="1" t="str">
        <f ca="1">INDEX(Anvendelseskode!D:D,MATCH($E2323,Anvendelseskode!$A:$A,0))</f>
        <v>Private husholdninger</v>
      </c>
      <c r="O2323" s="1" t="str">
        <f ca="1">IFERROR(INDEX(SBi!$2:$2,MATCH(G2323,SBi!$1:$1,1)),SBi!$K$2)</f>
        <v>1973-1978</v>
      </c>
      <c r="P2323" s="1">
        <f ca="1">IFERROR(INDEX(SBi!$C$3:$K$28,MATCH(E2323,SBi!$B$3:$B$28,0),MATCH(O2323,SBi!$C$2:$K$2,0)),0)</f>
        <v>112.6</v>
      </c>
      <c r="Q2323" s="19">
        <f t="shared" ca="1" si="476"/>
        <v>14.638</v>
      </c>
      <c r="R2323" s="19" t="str">
        <f ca="1">IFERROR(INDEX(VpD!$2:$2,MATCH(G2323,VpD!$1:$1,1)),VpD!$I$2)</f>
        <v>1973-1978</v>
      </c>
      <c r="S2323" s="1">
        <f ca="1">IFERROR(INDEX(VpD!$C$3:$I$27,MATCH(E2323,VpD!$B$3:$B$27,0),MATCH(R2323,VpD!$C$2:$I$2,0)),0)</f>
        <v>98</v>
      </c>
      <c r="T2323" s="19">
        <f t="shared" ca="1" si="477"/>
        <v>12.74</v>
      </c>
      <c r="U2323" s="14" t="str">
        <f t="shared" ca="1" si="478"/>
        <v xml:space="preserve">713686.86 </v>
      </c>
      <c r="V2323" s="14" t="str">
        <f t="shared" ca="1" si="479"/>
        <v>6169062.83</v>
      </c>
      <c r="W2323" s="14" t="str">
        <f t="shared" ca="1" si="480"/>
        <v>POINT(713686.86 6169062.83)</v>
      </c>
      <c r="X2323" s="14" t="str">
        <f>IFERROR(INDEX(BygningOmraade!B:B,MATCH(A2323,BygningOmraade!A:A,0)),"")</f>
        <v/>
      </c>
    </row>
    <row r="2324" spans="1:24" s="14" customFormat="1" x14ac:dyDescent="0.25">
      <c r="A2324" s="14">
        <f t="shared" si="468"/>
        <v>2324</v>
      </c>
      <c r="B2324" s="14" t="str">
        <f t="shared" ca="1" si="469"/>
        <v>897efbac-a4c9-4cb4-9f3d-fc25ab9d9e4f</v>
      </c>
      <c r="C2324" s="14" t="str">
        <f t="shared" ca="1" si="470"/>
        <v>0a3f507e-1fdf-32b8-e044-0003ba298018</v>
      </c>
      <c r="D2324" s="14">
        <f t="shared" ca="1" si="471"/>
        <v>993673</v>
      </c>
      <c r="E2324" s="1">
        <f t="shared" ca="1" si="472"/>
        <v>120</v>
      </c>
      <c r="F2324" s="1">
        <f t="shared" ca="1" si="473"/>
        <v>109</v>
      </c>
      <c r="G2324" s="1">
        <f t="shared" ca="1" si="474"/>
        <v>1973</v>
      </c>
      <c r="H2324" s="1" t="str">
        <f ca="1">IFERROR(INDEX(Varmeinstallation!B:B,MATCH(INDIRECT($A$1&amp;"L"&amp;A2324)*1,Varmeinstallation!A:A,0)),"Ingen varmeinstallationer")</f>
        <v>Centralvarme fra eget anlæg, et-kammer fyr</v>
      </c>
      <c r="I2324" s="1" t="str">
        <f ca="1">IFERROR(INDEX(Opvarmningsmiddel!B:B,MATCH(INDIRECT($A$1&amp;"M"&amp;A2324)*1,Opvarmningsmiddel!A:A,0)),"")</f>
        <v>Naturgas</v>
      </c>
      <c r="J2324" s="1">
        <f t="shared" ca="1" si="475"/>
        <v>0</v>
      </c>
      <c r="K2324" s="1" t="str">
        <f ca="1">IFERROR(INDEX(Relationstabel!$C$3:$K$10,MATCH(VALUE(INDIRECT($A$1&amp;"L"&amp;A2324)),Relationstabel!$A$3:$A$10,0),MATCH(IFERROR(VALUE(INDIRECT($A$1&amp;"M"&amp;A2324)),0),Relationstabel!$C$1:$K$1,0)),"Ingen varmeinstallationer")</f>
        <v>Naturgas</v>
      </c>
      <c r="L2324" s="1" t="str">
        <f ca="1">INDEX(Anvendelseskode!B:B,MATCH($E2324,Anvendelseskode!$A:$A,0))</f>
        <v>Fritliggende enfamilieshus (parcelhus)</v>
      </c>
      <c r="M2324" s="1" t="str">
        <f ca="1">INDEX(Anvendelseskode!C:C,MATCH($E2324,Anvendelseskode!$A:$A,0))</f>
        <v>Parcelhuse</v>
      </c>
      <c r="N2324" s="1" t="str">
        <f ca="1">INDEX(Anvendelseskode!D:D,MATCH($E2324,Anvendelseskode!$A:$A,0))</f>
        <v>Private husholdninger</v>
      </c>
      <c r="O2324" s="1" t="str">
        <f ca="1">IFERROR(INDEX(SBi!$2:$2,MATCH(G2324,SBi!$1:$1,1)),SBi!$K$2)</f>
        <v>1973-1978</v>
      </c>
      <c r="P2324" s="1">
        <f ca="1">IFERROR(INDEX(SBi!$C$3:$K$28,MATCH(E2324,SBi!$B$3:$B$28,0),MATCH(O2324,SBi!$C$2:$K$2,0)),0)</f>
        <v>119.8</v>
      </c>
      <c r="Q2324" s="19">
        <f t="shared" ca="1" si="476"/>
        <v>13.058199999999999</v>
      </c>
      <c r="R2324" s="19" t="str">
        <f ca="1">IFERROR(INDEX(VpD!$2:$2,MATCH(G2324,VpD!$1:$1,1)),VpD!$I$2)</f>
        <v>1973-1978</v>
      </c>
      <c r="S2324" s="1">
        <f ca="1">IFERROR(INDEX(VpD!$C$3:$I$27,MATCH(E2324,VpD!$B$3:$B$27,0),MATCH(R2324,VpD!$C$2:$I$2,0)),0)</f>
        <v>117</v>
      </c>
      <c r="T2324" s="19">
        <f t="shared" ca="1" si="477"/>
        <v>12.753</v>
      </c>
      <c r="U2324" s="14" t="str">
        <f t="shared" ca="1" si="478"/>
        <v xml:space="preserve">710935.27 </v>
      </c>
      <c r="V2324" s="14" t="str">
        <f t="shared" ca="1" si="479"/>
        <v>6171730.54</v>
      </c>
      <c r="W2324" s="14" t="str">
        <f t="shared" ca="1" si="480"/>
        <v>POINT(710935.27 6171730.54)</v>
      </c>
      <c r="X2324" s="14" t="str">
        <f>IFERROR(INDEX(BygningOmraade!B:B,MATCH(A2324,BygningOmraade!A:A,0)),"")</f>
        <v/>
      </c>
    </row>
    <row r="2325" spans="1:24" s="14" customFormat="1" x14ac:dyDescent="0.25">
      <c r="A2325" s="14">
        <f t="shared" si="468"/>
        <v>2325</v>
      </c>
      <c r="B2325" s="14" t="str">
        <f t="shared" ca="1" si="469"/>
        <v>899f9069-14fa-4b68-892e-e64be025f5b5</v>
      </c>
      <c r="C2325" s="14" t="str">
        <f t="shared" ca="1" si="470"/>
        <v>0a3f507e-212d-32b8-e044-0003ba298018</v>
      </c>
      <c r="D2325" s="14">
        <f t="shared" ca="1" si="471"/>
        <v>996556</v>
      </c>
      <c r="E2325" s="1">
        <f t="shared" ca="1" si="472"/>
        <v>120</v>
      </c>
      <c r="F2325" s="1">
        <f t="shared" ca="1" si="473"/>
        <v>191</v>
      </c>
      <c r="G2325" s="1">
        <f t="shared" ca="1" si="474"/>
        <v>2011</v>
      </c>
      <c r="H2325" s="1" t="str">
        <f ca="1">IFERROR(INDEX(Varmeinstallation!B:B,MATCH(INDIRECT($A$1&amp;"L"&amp;A2325)*1,Varmeinstallation!A:A,0)),"Ingen varmeinstallationer")</f>
        <v>Centralvarme fra eget anlæg, et-kammer fyr</v>
      </c>
      <c r="I2325" s="1" t="str">
        <f ca="1">IFERROR(INDEX(Opvarmningsmiddel!B:B,MATCH(INDIRECT($A$1&amp;"M"&amp;A2325)*1,Opvarmningsmiddel!A:A,0)),"")</f>
        <v>Naturgas</v>
      </c>
      <c r="J2325" s="1">
        <f t="shared" ca="1" si="475"/>
        <v>2</v>
      </c>
      <c r="K2325" s="1" t="str">
        <f ca="1">IFERROR(INDEX(Relationstabel!$C$3:$K$10,MATCH(VALUE(INDIRECT($A$1&amp;"L"&amp;A2325)),Relationstabel!$A$3:$A$10,0),MATCH(IFERROR(VALUE(INDIRECT($A$1&amp;"M"&amp;A2325)),0),Relationstabel!$C$1:$K$1,0)),"Ingen varmeinstallationer")</f>
        <v>Naturgas</v>
      </c>
      <c r="L2325" s="1" t="str">
        <f ca="1">INDEX(Anvendelseskode!B:B,MATCH($E2325,Anvendelseskode!$A:$A,0))</f>
        <v>Fritliggende enfamilieshus (parcelhus)</v>
      </c>
      <c r="M2325" s="1" t="str">
        <f ca="1">INDEX(Anvendelseskode!C:C,MATCH($E2325,Anvendelseskode!$A:$A,0))</f>
        <v>Parcelhuse</v>
      </c>
      <c r="N2325" s="1" t="str">
        <f ca="1">INDEX(Anvendelseskode!D:D,MATCH($E2325,Anvendelseskode!$A:$A,0))</f>
        <v>Private husholdninger</v>
      </c>
      <c r="O2325" s="1" t="str">
        <f ca="1">IFERROR(INDEX(SBi!$2:$2,MATCH(G2325,SBi!$1:$1,1)),SBi!$K$2)</f>
        <v>Efter 2006</v>
      </c>
      <c r="P2325" s="1">
        <f ca="1">IFERROR(INDEX(SBi!$C$3:$K$28,MATCH(E2325,SBi!$B$3:$B$28,0),MATCH(O2325,SBi!$C$2:$K$2,0)),0)</f>
        <v>67.3</v>
      </c>
      <c r="Q2325" s="19">
        <f t="shared" ca="1" si="476"/>
        <v>12.854299999999999</v>
      </c>
      <c r="R2325" s="19" t="str">
        <f ca="1">IFERROR(INDEX(VpD!$2:$2,MATCH(G2325,VpD!$1:$1,1)),VpD!$I$2)</f>
        <v>&gt;1998</v>
      </c>
      <c r="S2325" s="1">
        <f ca="1">IFERROR(INDEX(VpD!$C$3:$I$27,MATCH(E2325,VpD!$B$3:$B$27,0),MATCH(R2325,VpD!$C$2:$I$2,0)),0)</f>
        <v>72</v>
      </c>
      <c r="T2325" s="19">
        <f t="shared" ca="1" si="477"/>
        <v>13.752000000000001</v>
      </c>
      <c r="U2325" s="14" t="str">
        <f t="shared" ca="1" si="478"/>
        <v xml:space="preserve">713202.46 </v>
      </c>
      <c r="V2325" s="14" t="str">
        <f t="shared" ca="1" si="479"/>
        <v>6169091.58</v>
      </c>
      <c r="W2325" s="14" t="str">
        <f t="shared" ca="1" si="480"/>
        <v>POINT(713202.46 6169091.58)</v>
      </c>
      <c r="X2325" s="14" t="str">
        <f>IFERROR(INDEX(BygningOmraade!B:B,MATCH(A2325,BygningOmraade!A:A,0)),"")</f>
        <v/>
      </c>
    </row>
    <row r="2326" spans="1:24" s="14" customFormat="1" x14ac:dyDescent="0.25">
      <c r="A2326" s="14">
        <f t="shared" si="468"/>
        <v>2326</v>
      </c>
      <c r="B2326" s="14" t="str">
        <f t="shared" ca="1" si="469"/>
        <v>89af1070-da44-483b-bb3c-b45a0e3eeda1</v>
      </c>
      <c r="C2326" s="14" t="str">
        <f t="shared" ca="1" si="470"/>
        <v>0a3f507e-1df4-32b8-e044-0003ba298018</v>
      </c>
      <c r="D2326" s="14">
        <f t="shared" ca="1" si="471"/>
        <v>997147</v>
      </c>
      <c r="E2326" s="1">
        <f t="shared" ca="1" si="472"/>
        <v>130</v>
      </c>
      <c r="F2326" s="1">
        <f t="shared" ca="1" si="473"/>
        <v>101</v>
      </c>
      <c r="G2326" s="1">
        <f t="shared" ca="1" si="474"/>
        <v>1966</v>
      </c>
      <c r="H2326" s="1" t="str">
        <f ca="1">IFERROR(INDEX(Varmeinstallation!B:B,MATCH(INDIRECT($A$1&amp;"L"&amp;A2326)*1,Varmeinstallation!A:A,0)),"Ingen varmeinstallationer")</f>
        <v>Centralvarme fra eget anlæg, et-kammer fyr</v>
      </c>
      <c r="I2326" s="1" t="str">
        <f ca="1">IFERROR(INDEX(Opvarmningsmiddel!B:B,MATCH(INDIRECT($A$1&amp;"M"&amp;A2326)*1,Opvarmningsmiddel!A:A,0)),"")</f>
        <v>Naturgas</v>
      </c>
      <c r="J2326" s="1">
        <f t="shared" ca="1" si="475"/>
        <v>0</v>
      </c>
      <c r="K2326" s="1" t="str">
        <f ca="1">IFERROR(INDEX(Relationstabel!$C$3:$K$10,MATCH(VALUE(INDIRECT($A$1&amp;"L"&amp;A2326)),Relationstabel!$A$3:$A$10,0),MATCH(IFERROR(VALUE(INDIRECT($A$1&amp;"M"&amp;A2326)),0),Relationstabel!$C$1:$K$1,0)),"Ingen varmeinstallationer")</f>
        <v>Naturgas</v>
      </c>
      <c r="L2326" s="1" t="str">
        <f ca="1">INDEX(Anvendelseskode!B:B,MATCH($E2326,Anvendelseskode!$A:$A,0))</f>
        <v>Række-, kæde-, dobbelthus (lodret adskillelse mellem enhederne)</v>
      </c>
      <c r="M2326" s="1" t="str">
        <f ca="1">INDEX(Anvendelseskode!C:C,MATCH($E2326,Anvendelseskode!$A:$A,0))</f>
        <v>Række-, kæde og dobbelthuse</v>
      </c>
      <c r="N2326" s="1" t="str">
        <f ca="1">INDEX(Anvendelseskode!D:D,MATCH($E2326,Anvendelseskode!$A:$A,0))</f>
        <v>Private husholdninger</v>
      </c>
      <c r="O2326" s="1" t="str">
        <f ca="1">IFERROR(INDEX(SBi!$2:$2,MATCH(G2326,SBi!$1:$1,1)),SBi!$K$2)</f>
        <v>1961-1972</v>
      </c>
      <c r="P2326" s="1">
        <f ca="1">IFERROR(INDEX(SBi!$C$3:$K$28,MATCH(E2326,SBi!$B$3:$B$28,0),MATCH(O2326,SBi!$C$2:$K$2,0)),0)</f>
        <v>119.9</v>
      </c>
      <c r="Q2326" s="19">
        <f t="shared" ca="1" si="476"/>
        <v>12.109900000000001</v>
      </c>
      <c r="R2326" s="19" t="str">
        <f ca="1">IFERROR(INDEX(VpD!$2:$2,MATCH(G2326,VpD!$1:$1,1)),VpD!$I$2)</f>
        <v>1961-1972</v>
      </c>
      <c r="S2326" s="1">
        <f ca="1">IFERROR(INDEX(VpD!$C$3:$I$27,MATCH(E2326,VpD!$B$3:$B$27,0),MATCH(R2326,VpD!$C$2:$I$2,0)),0)</f>
        <v>120</v>
      </c>
      <c r="T2326" s="19">
        <f t="shared" ca="1" si="477"/>
        <v>12.12</v>
      </c>
      <c r="U2326" s="14" t="str">
        <f t="shared" ca="1" si="478"/>
        <v xml:space="preserve">713759.26 </v>
      </c>
      <c r="V2326" s="14" t="str">
        <f t="shared" ca="1" si="479"/>
        <v>6169347.48</v>
      </c>
      <c r="W2326" s="14" t="str">
        <f t="shared" ca="1" si="480"/>
        <v>POINT(713759.26 6169347.48)</v>
      </c>
      <c r="X2326" s="14" t="str">
        <f>IFERROR(INDEX(BygningOmraade!B:B,MATCH(A2326,BygningOmraade!A:A,0)),"")</f>
        <v/>
      </c>
    </row>
    <row r="2327" spans="1:24" s="14" customFormat="1" x14ac:dyDescent="0.25">
      <c r="A2327" s="14">
        <f t="shared" si="468"/>
        <v>2327</v>
      </c>
      <c r="B2327" s="14" t="str">
        <f t="shared" ca="1" si="469"/>
        <v>89c6cde5-d7a7-443c-813c-9cf99813a0e6</v>
      </c>
      <c r="C2327" s="14" t="str">
        <f t="shared" ca="1" si="470"/>
        <v>0a3f507e-158d-32b8-e044-0003ba298018</v>
      </c>
      <c r="D2327" s="14">
        <f t="shared" ca="1" si="471"/>
        <v>996995</v>
      </c>
      <c r="E2327" s="1">
        <f t="shared" ca="1" si="472"/>
        <v>130</v>
      </c>
      <c r="F2327" s="1">
        <f t="shared" ca="1" si="473"/>
        <v>109</v>
      </c>
      <c r="G2327" s="1">
        <f t="shared" ca="1" si="474"/>
        <v>1978</v>
      </c>
      <c r="H2327" s="1" t="str">
        <f ca="1">IFERROR(INDEX(Varmeinstallation!B:B,MATCH(INDIRECT($A$1&amp;"L"&amp;A2327)*1,Varmeinstallation!A:A,0)),"Ingen varmeinstallationer")</f>
        <v>Fjernvarme/blokvarme (radiatorsystemer eller varmluftanlæg)</v>
      </c>
      <c r="I2327" s="1" t="str">
        <f ca="1">IFERROR(INDEX(Opvarmningsmiddel!B:B,MATCH(INDIRECT($A$1&amp;"M"&amp;A2327)*1,Opvarmningsmiddel!A:A,0)),"")</f>
        <v/>
      </c>
      <c r="J2327" s="1">
        <f t="shared" ca="1" si="475"/>
        <v>0</v>
      </c>
      <c r="K2327" s="1" t="str">
        <f ca="1">IFERROR(INDEX(Relationstabel!$C$3:$K$10,MATCH(VALUE(INDIRECT($A$1&amp;"L"&amp;A2327)),Relationstabel!$A$3:$A$10,0),MATCH(IFERROR(VALUE(INDIRECT($A$1&amp;"M"&amp;A2327)),0),Relationstabel!$C$1:$K$1,0)),"Ingen varmeinstallationer")</f>
        <v>Fjernvarme/ Blokvarme</v>
      </c>
      <c r="L2327" s="1" t="str">
        <f ca="1">INDEX(Anvendelseskode!B:B,MATCH($E2327,Anvendelseskode!$A:$A,0))</f>
        <v>Række-, kæde-, dobbelthus (lodret adskillelse mellem enhederne)</v>
      </c>
      <c r="M2327" s="1" t="str">
        <f ca="1">INDEX(Anvendelseskode!C:C,MATCH($E2327,Anvendelseskode!$A:$A,0))</f>
        <v>Række-, kæde og dobbelthuse</v>
      </c>
      <c r="N2327" s="1" t="str">
        <f ca="1">INDEX(Anvendelseskode!D:D,MATCH($E2327,Anvendelseskode!$A:$A,0))</f>
        <v>Private husholdninger</v>
      </c>
      <c r="O2327" s="1" t="str">
        <f ca="1">IFERROR(INDEX(SBi!$2:$2,MATCH(G2327,SBi!$1:$1,1)),SBi!$K$2)</f>
        <v>1973-1978</v>
      </c>
      <c r="P2327" s="1">
        <f ca="1">IFERROR(INDEX(SBi!$C$3:$K$28,MATCH(E2327,SBi!$B$3:$B$28,0),MATCH(O2327,SBi!$C$2:$K$2,0)),0)</f>
        <v>112.6</v>
      </c>
      <c r="Q2327" s="19">
        <f t="shared" ca="1" si="476"/>
        <v>12.273399999999999</v>
      </c>
      <c r="R2327" s="19" t="str">
        <f ca="1">IFERROR(INDEX(VpD!$2:$2,MATCH(G2327,VpD!$1:$1,1)),VpD!$I$2)</f>
        <v>1973-1978</v>
      </c>
      <c r="S2327" s="1">
        <f ca="1">IFERROR(INDEX(VpD!$C$3:$I$27,MATCH(E2327,VpD!$B$3:$B$27,0),MATCH(R2327,VpD!$C$2:$I$2,0)),0)</f>
        <v>98</v>
      </c>
      <c r="T2327" s="19">
        <f t="shared" ca="1" si="477"/>
        <v>10.682</v>
      </c>
      <c r="U2327" s="14" t="str">
        <f t="shared" ca="1" si="478"/>
        <v xml:space="preserve">713595.22 </v>
      </c>
      <c r="V2327" s="14" t="str">
        <f t="shared" ca="1" si="479"/>
        <v>6169841.63</v>
      </c>
      <c r="W2327" s="14" t="str">
        <f t="shared" ca="1" si="480"/>
        <v>POINT(713595.22 6169841.63)</v>
      </c>
      <c r="X2327" s="14" t="str">
        <f>IFERROR(INDEX(BygningOmraade!B:B,MATCH(A2327,BygningOmraade!A:A,0)),"")</f>
        <v/>
      </c>
    </row>
    <row r="2328" spans="1:24" s="14" customFormat="1" x14ac:dyDescent="0.25">
      <c r="A2328" s="14">
        <f t="shared" si="468"/>
        <v>2328</v>
      </c>
      <c r="B2328" s="14" t="str">
        <f t="shared" ca="1" si="469"/>
        <v>89cdfc92-39f2-450f-856a-9570dd83ef10</v>
      </c>
      <c r="C2328" s="14" t="str">
        <f t="shared" ca="1" si="470"/>
        <v>53ba2f34-5ff4-2505-e044-0003ba298018</v>
      </c>
      <c r="D2328" s="14">
        <f t="shared" ca="1" si="471"/>
        <v>2702974</v>
      </c>
      <c r="E2328" s="1">
        <f t="shared" ca="1" si="472"/>
        <v>130</v>
      </c>
      <c r="F2328" s="1">
        <f t="shared" ca="1" si="473"/>
        <v>108</v>
      </c>
      <c r="G2328" s="1">
        <f t="shared" ca="1" si="474"/>
        <v>2008</v>
      </c>
      <c r="H2328" s="1" t="str">
        <f ca="1">IFERROR(INDEX(Varmeinstallation!B:B,MATCH(INDIRECT($A$1&amp;"L"&amp;A2328)*1,Varmeinstallation!A:A,0)),"Ingen varmeinstallationer")</f>
        <v>Centralvarme fra eget anlæg, et-kammer fyr</v>
      </c>
      <c r="I2328" s="1" t="str">
        <f ca="1">IFERROR(INDEX(Opvarmningsmiddel!B:B,MATCH(INDIRECT($A$1&amp;"M"&amp;A2328)*1,Opvarmningsmiddel!A:A,0)),"")</f>
        <v>Naturgas</v>
      </c>
      <c r="J2328" s="1">
        <f t="shared" ca="1" si="475"/>
        <v>90</v>
      </c>
      <c r="K2328" s="1" t="str">
        <f ca="1">IFERROR(INDEX(Relationstabel!$C$3:$K$10,MATCH(VALUE(INDIRECT($A$1&amp;"L"&amp;A2328)),Relationstabel!$A$3:$A$10,0),MATCH(IFERROR(VALUE(INDIRECT($A$1&amp;"M"&amp;A2328)),0),Relationstabel!$C$1:$K$1,0)),"Ingen varmeinstallationer")</f>
        <v>Naturgas</v>
      </c>
      <c r="L2328" s="1" t="str">
        <f ca="1">INDEX(Anvendelseskode!B:B,MATCH($E2328,Anvendelseskode!$A:$A,0))</f>
        <v>Række-, kæde-, dobbelthus (lodret adskillelse mellem enhederne)</v>
      </c>
      <c r="M2328" s="1" t="str">
        <f ca="1">INDEX(Anvendelseskode!C:C,MATCH($E2328,Anvendelseskode!$A:$A,0))</f>
        <v>Række-, kæde og dobbelthuse</v>
      </c>
      <c r="N2328" s="1" t="str">
        <f ca="1">INDEX(Anvendelseskode!D:D,MATCH($E2328,Anvendelseskode!$A:$A,0))</f>
        <v>Private husholdninger</v>
      </c>
      <c r="O2328" s="1" t="str">
        <f ca="1">IFERROR(INDEX(SBi!$2:$2,MATCH(G2328,SBi!$1:$1,1)),SBi!$K$2)</f>
        <v>Efter 2006</v>
      </c>
      <c r="P2328" s="1">
        <f ca="1">IFERROR(INDEX(SBi!$C$3:$K$28,MATCH(E2328,SBi!$B$3:$B$28,0),MATCH(O2328,SBi!$C$2:$K$2,0)),0)</f>
        <v>66.400000000000006</v>
      </c>
      <c r="Q2328" s="19">
        <f t="shared" ca="1" si="476"/>
        <v>7.1712000000000007</v>
      </c>
      <c r="R2328" s="19" t="str">
        <f ca="1">IFERROR(INDEX(VpD!$2:$2,MATCH(G2328,VpD!$1:$1,1)),VpD!$I$2)</f>
        <v>&gt;1998</v>
      </c>
      <c r="S2328" s="1">
        <f ca="1">IFERROR(INDEX(VpD!$C$3:$I$27,MATCH(E2328,VpD!$B$3:$B$27,0),MATCH(R2328,VpD!$C$2:$I$2,0)),0)</f>
        <v>65</v>
      </c>
      <c r="T2328" s="19">
        <f t="shared" ca="1" si="477"/>
        <v>7.02</v>
      </c>
      <c r="U2328" s="14" t="str">
        <f t="shared" ca="1" si="478"/>
        <v xml:space="preserve">712659.46 </v>
      </c>
      <c r="V2328" s="14" t="str">
        <f t="shared" ca="1" si="479"/>
        <v>6168746.69</v>
      </c>
      <c r="W2328" s="14" t="str">
        <f t="shared" ca="1" si="480"/>
        <v>POINT(712659.46 6168746.69)</v>
      </c>
      <c r="X2328" s="14" t="str">
        <f>IFERROR(INDEX(BygningOmraade!B:B,MATCH(A2328,BygningOmraade!A:A,0)),"")</f>
        <v/>
      </c>
    </row>
    <row r="2329" spans="1:24" s="14" customFormat="1" x14ac:dyDescent="0.25">
      <c r="A2329" s="14">
        <f t="shared" si="468"/>
        <v>2329</v>
      </c>
      <c r="B2329" s="14" t="str">
        <f t="shared" ca="1" si="469"/>
        <v>89f70c2b-288e-4671-94c8-5204e8475392</v>
      </c>
      <c r="C2329" s="14" t="str">
        <f t="shared" ca="1" si="470"/>
        <v>0a3f507e-1852-32b8-e044-0003ba298018</v>
      </c>
      <c r="D2329" s="14">
        <f t="shared" ca="1" si="471"/>
        <v>996511</v>
      </c>
      <c r="E2329" s="1">
        <f t="shared" ca="1" si="472"/>
        <v>120</v>
      </c>
      <c r="F2329" s="1">
        <f t="shared" ca="1" si="473"/>
        <v>122</v>
      </c>
      <c r="G2329" s="1">
        <f t="shared" ca="1" si="474"/>
        <v>1965</v>
      </c>
      <c r="H2329" s="1" t="str">
        <f ca="1">IFERROR(INDEX(Varmeinstallation!B:B,MATCH(INDIRECT($A$1&amp;"L"&amp;A2329)*1,Varmeinstallation!A:A,0)),"Ingen varmeinstallationer")</f>
        <v>Centralvarme fra eget anlæg, et-kammer fyr</v>
      </c>
      <c r="I2329" s="1" t="str">
        <f ca="1">IFERROR(INDEX(Opvarmningsmiddel!B:B,MATCH(INDIRECT($A$1&amp;"M"&amp;A2329)*1,Opvarmningsmiddel!A:A,0)),"")</f>
        <v>Naturgas</v>
      </c>
      <c r="J2329" s="1">
        <f t="shared" ca="1" si="475"/>
        <v>2</v>
      </c>
      <c r="K2329" s="1" t="str">
        <f ca="1">IFERROR(INDEX(Relationstabel!$C$3:$K$10,MATCH(VALUE(INDIRECT($A$1&amp;"L"&amp;A2329)),Relationstabel!$A$3:$A$10,0),MATCH(IFERROR(VALUE(INDIRECT($A$1&amp;"M"&amp;A2329)),0),Relationstabel!$C$1:$K$1,0)),"Ingen varmeinstallationer")</f>
        <v>Naturgas</v>
      </c>
      <c r="L2329" s="1" t="str">
        <f ca="1">INDEX(Anvendelseskode!B:B,MATCH($E2329,Anvendelseskode!$A:$A,0))</f>
        <v>Fritliggende enfamilieshus (parcelhus)</v>
      </c>
      <c r="M2329" s="1" t="str">
        <f ca="1">INDEX(Anvendelseskode!C:C,MATCH($E2329,Anvendelseskode!$A:$A,0))</f>
        <v>Parcelhuse</v>
      </c>
      <c r="N2329" s="1" t="str">
        <f ca="1">INDEX(Anvendelseskode!D:D,MATCH($E2329,Anvendelseskode!$A:$A,0))</f>
        <v>Private husholdninger</v>
      </c>
      <c r="O2329" s="1" t="str">
        <f ca="1">IFERROR(INDEX(SBi!$2:$2,MATCH(G2329,SBi!$1:$1,1)),SBi!$K$2)</f>
        <v>1961-1972</v>
      </c>
      <c r="P2329" s="1">
        <f ca="1">IFERROR(INDEX(SBi!$C$3:$K$28,MATCH(E2329,SBi!$B$3:$B$28,0),MATCH(O2329,SBi!$C$2:$K$2,0)),0)</f>
        <v>134.30000000000001</v>
      </c>
      <c r="Q2329" s="19">
        <f t="shared" ca="1" si="476"/>
        <v>16.384600000000002</v>
      </c>
      <c r="R2329" s="19" t="str">
        <f ca="1">IFERROR(INDEX(VpD!$2:$2,MATCH(G2329,VpD!$1:$1,1)),VpD!$I$2)</f>
        <v>1961-1972</v>
      </c>
      <c r="S2329" s="1">
        <f ca="1">IFERROR(INDEX(VpD!$C$3:$I$27,MATCH(E2329,VpD!$B$3:$B$27,0),MATCH(R2329,VpD!$C$2:$I$2,0)),0)</f>
        <v>143</v>
      </c>
      <c r="T2329" s="19">
        <f t="shared" ca="1" si="477"/>
        <v>17.446000000000002</v>
      </c>
      <c r="U2329" s="14" t="str">
        <f t="shared" ca="1" si="478"/>
        <v xml:space="preserve">713249.79 </v>
      </c>
      <c r="V2329" s="14" t="str">
        <f t="shared" ca="1" si="479"/>
        <v>6168766.43</v>
      </c>
      <c r="W2329" s="14" t="str">
        <f t="shared" ca="1" si="480"/>
        <v>POINT(713249.79 6168766.43)</v>
      </c>
      <c r="X2329" s="14" t="str">
        <f>IFERROR(INDEX(BygningOmraade!B:B,MATCH(A2329,BygningOmraade!A:A,0)),"")</f>
        <v/>
      </c>
    </row>
    <row r="2330" spans="1:24" s="14" customFormat="1" x14ac:dyDescent="0.25">
      <c r="A2330" s="14">
        <f t="shared" si="468"/>
        <v>2330</v>
      </c>
      <c r="B2330" s="14" t="str">
        <f t="shared" ca="1" si="469"/>
        <v>8a1ba9e7-42a8-4dfe-a733-bf3402918312</v>
      </c>
      <c r="C2330" s="14" t="str">
        <f t="shared" ca="1" si="470"/>
        <v>0a3f507e-1c04-32b8-e044-0003ba298018</v>
      </c>
      <c r="D2330" s="14">
        <f t="shared" ca="1" si="471"/>
        <v>996929</v>
      </c>
      <c r="E2330" s="1">
        <f t="shared" ca="1" si="472"/>
        <v>130</v>
      </c>
      <c r="F2330" s="1">
        <f t="shared" ca="1" si="473"/>
        <v>122</v>
      </c>
      <c r="G2330" s="1">
        <f t="shared" ca="1" si="474"/>
        <v>1967</v>
      </c>
      <c r="H2330" s="1" t="str">
        <f ca="1">IFERROR(INDEX(Varmeinstallation!B:B,MATCH(INDIRECT($A$1&amp;"L"&amp;A2330)*1,Varmeinstallation!A:A,0)),"Ingen varmeinstallationer")</f>
        <v>Fjernvarme/blokvarme (radiatorsystemer eller varmluftanlæg)</v>
      </c>
      <c r="I2330" s="1" t="str">
        <f ca="1">IFERROR(INDEX(Opvarmningsmiddel!B:B,MATCH(INDIRECT($A$1&amp;"M"&amp;A2330)*1,Opvarmningsmiddel!A:A,0)),"")</f>
        <v/>
      </c>
      <c r="J2330" s="1">
        <f t="shared" ca="1" si="475"/>
        <v>0</v>
      </c>
      <c r="K2330" s="1" t="str">
        <f ca="1">IFERROR(INDEX(Relationstabel!$C$3:$K$10,MATCH(VALUE(INDIRECT($A$1&amp;"L"&amp;A2330)),Relationstabel!$A$3:$A$10,0),MATCH(IFERROR(VALUE(INDIRECT($A$1&amp;"M"&amp;A2330)),0),Relationstabel!$C$1:$K$1,0)),"Ingen varmeinstallationer")</f>
        <v>Fjernvarme/ Blokvarme</v>
      </c>
      <c r="L2330" s="1" t="str">
        <f ca="1">INDEX(Anvendelseskode!B:B,MATCH($E2330,Anvendelseskode!$A:$A,0))</f>
        <v>Række-, kæde-, dobbelthus (lodret adskillelse mellem enhederne)</v>
      </c>
      <c r="M2330" s="1" t="str">
        <f ca="1">INDEX(Anvendelseskode!C:C,MATCH($E2330,Anvendelseskode!$A:$A,0))</f>
        <v>Række-, kæde og dobbelthuse</v>
      </c>
      <c r="N2330" s="1" t="str">
        <f ca="1">INDEX(Anvendelseskode!D:D,MATCH($E2330,Anvendelseskode!$A:$A,0))</f>
        <v>Private husholdninger</v>
      </c>
      <c r="O2330" s="1" t="str">
        <f ca="1">IFERROR(INDEX(SBi!$2:$2,MATCH(G2330,SBi!$1:$1,1)),SBi!$K$2)</f>
        <v>1961-1972</v>
      </c>
      <c r="P2330" s="1">
        <f ca="1">IFERROR(INDEX(SBi!$C$3:$K$28,MATCH(E2330,SBi!$B$3:$B$28,0),MATCH(O2330,SBi!$C$2:$K$2,0)),0)</f>
        <v>119.9</v>
      </c>
      <c r="Q2330" s="19">
        <f t="shared" ca="1" si="476"/>
        <v>14.627800000000001</v>
      </c>
      <c r="R2330" s="19" t="str">
        <f ca="1">IFERROR(INDEX(VpD!$2:$2,MATCH(G2330,VpD!$1:$1,1)),VpD!$I$2)</f>
        <v>1961-1972</v>
      </c>
      <c r="S2330" s="1">
        <f ca="1">IFERROR(INDEX(VpD!$C$3:$I$27,MATCH(E2330,VpD!$B$3:$B$27,0),MATCH(R2330,VpD!$C$2:$I$2,0)),0)</f>
        <v>120</v>
      </c>
      <c r="T2330" s="19">
        <f t="shared" ca="1" si="477"/>
        <v>14.64</v>
      </c>
      <c r="U2330" s="14" t="str">
        <f t="shared" ca="1" si="478"/>
        <v xml:space="preserve">713632.09 </v>
      </c>
      <c r="V2330" s="14" t="str">
        <f t="shared" ca="1" si="479"/>
        <v>6169220.23</v>
      </c>
      <c r="W2330" s="14" t="str">
        <f t="shared" ca="1" si="480"/>
        <v>POINT(713632.09 6169220.23)</v>
      </c>
      <c r="X2330" s="14" t="str">
        <f>IFERROR(INDEX(BygningOmraade!B:B,MATCH(A2330,BygningOmraade!A:A,0)),"")</f>
        <v/>
      </c>
    </row>
    <row r="2331" spans="1:24" s="14" customFormat="1" x14ac:dyDescent="0.25">
      <c r="A2331" s="14">
        <f t="shared" si="468"/>
        <v>2331</v>
      </c>
      <c r="B2331" s="14" t="str">
        <f t="shared" ca="1" si="469"/>
        <v>8a25f81d-9d94-4c03-bca0-6f710fa00a0a</v>
      </c>
      <c r="C2331" s="14" t="str">
        <f t="shared" ca="1" si="470"/>
        <v>0a3f507e-19be-32b8-e044-0003ba298018</v>
      </c>
      <c r="D2331" s="14">
        <f t="shared" ca="1" si="471"/>
        <v>994947</v>
      </c>
      <c r="E2331" s="1">
        <f t="shared" ca="1" si="472"/>
        <v>130</v>
      </c>
      <c r="F2331" s="1">
        <f t="shared" ca="1" si="473"/>
        <v>125</v>
      </c>
      <c r="G2331" s="1">
        <f t="shared" ca="1" si="474"/>
        <v>1975</v>
      </c>
      <c r="H2331" s="1" t="str">
        <f ca="1">IFERROR(INDEX(Varmeinstallation!B:B,MATCH(INDIRECT($A$1&amp;"L"&amp;A2331)*1,Varmeinstallation!A:A,0)),"Ingen varmeinstallationer")</f>
        <v>Elovne, elpaneler</v>
      </c>
      <c r="I2331" s="1" t="str">
        <f ca="1">IFERROR(INDEX(Opvarmningsmiddel!B:B,MATCH(INDIRECT($A$1&amp;"M"&amp;A2331)*1,Opvarmningsmiddel!A:A,0)),"")</f>
        <v>Elektricitet</v>
      </c>
      <c r="J2331" s="1">
        <f t="shared" ca="1" si="475"/>
        <v>0</v>
      </c>
      <c r="K2331" s="1" t="str">
        <f ca="1">IFERROR(INDEX(Relationstabel!$C$3:$K$10,MATCH(VALUE(INDIRECT($A$1&amp;"L"&amp;A2331)),Relationstabel!$A$3:$A$10,0),MATCH(IFERROR(VALUE(INDIRECT($A$1&amp;"M"&amp;A2331)),0),Relationstabel!$C$1:$K$1,0)),"Ingen varmeinstallationer")</f>
        <v>Elvarme</v>
      </c>
      <c r="L2331" s="1" t="str">
        <f ca="1">INDEX(Anvendelseskode!B:B,MATCH($E2331,Anvendelseskode!$A:$A,0))</f>
        <v>Række-, kæde-, dobbelthus (lodret adskillelse mellem enhederne)</v>
      </c>
      <c r="M2331" s="1" t="str">
        <f ca="1">INDEX(Anvendelseskode!C:C,MATCH($E2331,Anvendelseskode!$A:$A,0))</f>
        <v>Række-, kæde og dobbelthuse</v>
      </c>
      <c r="N2331" s="1" t="str">
        <f ca="1">INDEX(Anvendelseskode!D:D,MATCH($E2331,Anvendelseskode!$A:$A,0))</f>
        <v>Private husholdninger</v>
      </c>
      <c r="O2331" s="1" t="str">
        <f ca="1">IFERROR(INDEX(SBi!$2:$2,MATCH(G2331,SBi!$1:$1,1)),SBi!$K$2)</f>
        <v>1973-1978</v>
      </c>
      <c r="P2331" s="1">
        <f ca="1">IFERROR(INDEX(SBi!$C$3:$K$28,MATCH(E2331,SBi!$B$3:$B$28,0),MATCH(O2331,SBi!$C$2:$K$2,0)),0)</f>
        <v>112.6</v>
      </c>
      <c r="Q2331" s="19">
        <f t="shared" ca="1" si="476"/>
        <v>14.074999999999999</v>
      </c>
      <c r="R2331" s="19" t="str">
        <f ca="1">IFERROR(INDEX(VpD!$2:$2,MATCH(G2331,VpD!$1:$1,1)),VpD!$I$2)</f>
        <v>1973-1978</v>
      </c>
      <c r="S2331" s="1">
        <f ca="1">IFERROR(INDEX(VpD!$C$3:$I$27,MATCH(E2331,VpD!$B$3:$B$27,0),MATCH(R2331,VpD!$C$2:$I$2,0)),0)</f>
        <v>98</v>
      </c>
      <c r="T2331" s="19">
        <f t="shared" ca="1" si="477"/>
        <v>12.25</v>
      </c>
      <c r="U2331" s="14" t="str">
        <f t="shared" ca="1" si="478"/>
        <v xml:space="preserve">711732.35 </v>
      </c>
      <c r="V2331" s="14" t="str">
        <f t="shared" ca="1" si="479"/>
        <v>6172422.44</v>
      </c>
      <c r="W2331" s="14" t="str">
        <f t="shared" ca="1" si="480"/>
        <v>POINT(711732.35 6172422.44)</v>
      </c>
      <c r="X2331" s="14" t="str">
        <f>IFERROR(INDEX(BygningOmraade!B:B,MATCH(A2331,BygningOmraade!A:A,0)),"")</f>
        <v/>
      </c>
    </row>
    <row r="2332" spans="1:24" s="14" customFormat="1" x14ac:dyDescent="0.25">
      <c r="A2332" s="14">
        <f t="shared" si="468"/>
        <v>2332</v>
      </c>
      <c r="B2332" s="14" t="str">
        <f t="shared" ca="1" si="469"/>
        <v>8a3d970d-18f7-4619-ab8d-637649c187d4</v>
      </c>
      <c r="C2332" s="14" t="str">
        <f t="shared" ca="1" si="470"/>
        <v>0a3f507e-1785-32b8-e044-0003ba298018</v>
      </c>
      <c r="D2332" s="14">
        <f t="shared" ca="1" si="471"/>
        <v>997695</v>
      </c>
      <c r="E2332" s="1">
        <f t="shared" ca="1" si="472"/>
        <v>120</v>
      </c>
      <c r="F2332" s="1">
        <f t="shared" ca="1" si="473"/>
        <v>183</v>
      </c>
      <c r="G2332" s="1">
        <f t="shared" ca="1" si="474"/>
        <v>1952</v>
      </c>
      <c r="H2332" s="1" t="str">
        <f ca="1">IFERROR(INDEX(Varmeinstallation!B:B,MATCH(INDIRECT($A$1&amp;"L"&amp;A2332)*1,Varmeinstallation!A:A,0)),"Ingen varmeinstallationer")</f>
        <v>Varmepumpe</v>
      </c>
      <c r="I2332" s="1" t="str">
        <f ca="1">IFERROR(INDEX(Opvarmningsmiddel!B:B,MATCH(INDIRECT($A$1&amp;"M"&amp;A2332)*1,Opvarmningsmiddel!A:A,0)),"")</f>
        <v>Elektricitet</v>
      </c>
      <c r="J2332" s="1">
        <f t="shared" ca="1" si="475"/>
        <v>2</v>
      </c>
      <c r="K2332" s="1" t="str">
        <f ca="1">IFERROR(INDEX(Relationstabel!$C$3:$K$10,MATCH(VALUE(INDIRECT($A$1&amp;"L"&amp;A2332)),Relationstabel!$A$3:$A$10,0),MATCH(IFERROR(VALUE(INDIRECT($A$1&amp;"M"&amp;A2332)),0),Relationstabel!$C$1:$K$1,0)),"Ingen varmeinstallationer")</f>
        <v>Varmepumpe</v>
      </c>
      <c r="L2332" s="1" t="str">
        <f ca="1">INDEX(Anvendelseskode!B:B,MATCH($E2332,Anvendelseskode!$A:$A,0))</f>
        <v>Fritliggende enfamilieshus (parcelhus)</v>
      </c>
      <c r="M2332" s="1" t="str">
        <f ca="1">INDEX(Anvendelseskode!C:C,MATCH($E2332,Anvendelseskode!$A:$A,0))</f>
        <v>Parcelhuse</v>
      </c>
      <c r="N2332" s="1" t="str">
        <f ca="1">INDEX(Anvendelseskode!D:D,MATCH($E2332,Anvendelseskode!$A:$A,0))</f>
        <v>Private husholdninger</v>
      </c>
      <c r="O2332" s="1" t="str">
        <f ca="1">IFERROR(INDEX(SBi!$2:$2,MATCH(G2332,SBi!$1:$1,1)),SBi!$K$2)</f>
        <v>1951-1960</v>
      </c>
      <c r="P2332" s="1">
        <f ca="1">IFERROR(INDEX(SBi!$C$3:$K$28,MATCH(E2332,SBi!$B$3:$B$28,0),MATCH(O2332,SBi!$C$2:$K$2,0)),0)</f>
        <v>154.9</v>
      </c>
      <c r="Q2332" s="19">
        <f t="shared" ca="1" si="476"/>
        <v>28.346700000000002</v>
      </c>
      <c r="R2332" s="19" t="str">
        <f ca="1">IFERROR(INDEX(VpD!$2:$2,MATCH(G2332,VpD!$1:$1,1)),VpD!$I$2)</f>
        <v>1951-1960</v>
      </c>
      <c r="S2332" s="1">
        <f ca="1">IFERROR(INDEX(VpD!$C$3:$I$27,MATCH(E2332,VpD!$B$3:$B$27,0),MATCH(R2332,VpD!$C$2:$I$2,0)),0)</f>
        <v>204</v>
      </c>
      <c r="T2332" s="19">
        <f t="shared" ca="1" si="477"/>
        <v>37.332000000000001</v>
      </c>
      <c r="U2332" s="14" t="str">
        <f t="shared" ca="1" si="478"/>
        <v xml:space="preserve">714127.91 </v>
      </c>
      <c r="V2332" s="14" t="str">
        <f t="shared" ca="1" si="479"/>
        <v>6168875.75</v>
      </c>
      <c r="W2332" s="14" t="str">
        <f t="shared" ca="1" si="480"/>
        <v>POINT(714127.91 6168875.75)</v>
      </c>
      <c r="X2332" s="14" t="str">
        <f>IFERROR(INDEX(BygningOmraade!B:B,MATCH(A2332,BygningOmraade!A:A,0)),"")</f>
        <v/>
      </c>
    </row>
    <row r="2333" spans="1:24" s="14" customFormat="1" x14ac:dyDescent="0.25">
      <c r="A2333" s="14">
        <f t="shared" si="468"/>
        <v>2333</v>
      </c>
      <c r="B2333" s="14" t="str">
        <f t="shared" ca="1" si="469"/>
        <v>8a462386-24f5-42e1-a7f2-841f1ef84da4</v>
      </c>
      <c r="C2333" s="14" t="str">
        <f t="shared" ca="1" si="470"/>
        <v>0a3f507e-1beb-32b8-e044-0003ba298018</v>
      </c>
      <c r="D2333" s="14">
        <f t="shared" ca="1" si="471"/>
        <v>997078</v>
      </c>
      <c r="E2333" s="1">
        <f t="shared" ca="1" si="472"/>
        <v>120</v>
      </c>
      <c r="F2333" s="1">
        <f t="shared" ca="1" si="473"/>
        <v>176</v>
      </c>
      <c r="G2333" s="1">
        <f t="shared" ca="1" si="474"/>
        <v>1968</v>
      </c>
      <c r="H2333" s="1" t="str">
        <f ca="1">IFERROR(INDEX(Varmeinstallation!B:B,MATCH(INDIRECT($A$1&amp;"L"&amp;A2333)*1,Varmeinstallation!A:A,0)),"Ingen varmeinstallationer")</f>
        <v>Centralvarme fra eget anlæg, et-kammer fyr</v>
      </c>
      <c r="I2333" s="1" t="str">
        <f ca="1">IFERROR(INDEX(Opvarmningsmiddel!B:B,MATCH(INDIRECT($A$1&amp;"M"&amp;A2333)*1,Opvarmningsmiddel!A:A,0)),"")</f>
        <v>Naturgas</v>
      </c>
      <c r="J2333" s="1">
        <f t="shared" ca="1" si="475"/>
        <v>0</v>
      </c>
      <c r="K2333" s="1" t="str">
        <f ca="1">IFERROR(INDEX(Relationstabel!$C$3:$K$10,MATCH(VALUE(INDIRECT($A$1&amp;"L"&amp;A2333)),Relationstabel!$A$3:$A$10,0),MATCH(IFERROR(VALUE(INDIRECT($A$1&amp;"M"&amp;A2333)),0),Relationstabel!$C$1:$K$1,0)),"Ingen varmeinstallationer")</f>
        <v>Naturgas</v>
      </c>
      <c r="L2333" s="1" t="str">
        <f ca="1">INDEX(Anvendelseskode!B:B,MATCH($E2333,Anvendelseskode!$A:$A,0))</f>
        <v>Fritliggende enfamilieshus (parcelhus)</v>
      </c>
      <c r="M2333" s="1" t="str">
        <f ca="1">INDEX(Anvendelseskode!C:C,MATCH($E2333,Anvendelseskode!$A:$A,0))</f>
        <v>Parcelhuse</v>
      </c>
      <c r="N2333" s="1" t="str">
        <f ca="1">INDEX(Anvendelseskode!D:D,MATCH($E2333,Anvendelseskode!$A:$A,0))</f>
        <v>Private husholdninger</v>
      </c>
      <c r="O2333" s="1" t="str">
        <f ca="1">IFERROR(INDEX(SBi!$2:$2,MATCH(G2333,SBi!$1:$1,1)),SBi!$K$2)</f>
        <v>1961-1972</v>
      </c>
      <c r="P2333" s="1">
        <f ca="1">IFERROR(INDEX(SBi!$C$3:$K$28,MATCH(E2333,SBi!$B$3:$B$28,0),MATCH(O2333,SBi!$C$2:$K$2,0)),0)</f>
        <v>134.30000000000001</v>
      </c>
      <c r="Q2333" s="19">
        <f t="shared" ca="1" si="476"/>
        <v>23.636800000000004</v>
      </c>
      <c r="R2333" s="19" t="str">
        <f ca="1">IFERROR(INDEX(VpD!$2:$2,MATCH(G2333,VpD!$1:$1,1)),VpD!$I$2)</f>
        <v>1961-1972</v>
      </c>
      <c r="S2333" s="1">
        <f ca="1">IFERROR(INDEX(VpD!$C$3:$I$27,MATCH(E2333,VpD!$B$3:$B$27,0),MATCH(R2333,VpD!$C$2:$I$2,0)),0)</f>
        <v>143</v>
      </c>
      <c r="T2333" s="19">
        <f t="shared" ca="1" si="477"/>
        <v>25.167999999999999</v>
      </c>
      <c r="U2333" s="14" t="str">
        <f t="shared" ca="1" si="478"/>
        <v xml:space="preserve">713585.51 </v>
      </c>
      <c r="V2333" s="14" t="str">
        <f t="shared" ca="1" si="479"/>
        <v>6169110.71</v>
      </c>
      <c r="W2333" s="14" t="str">
        <f t="shared" ca="1" si="480"/>
        <v>POINT(713585.51 6169110.71)</v>
      </c>
      <c r="X2333" s="14" t="str">
        <f>IFERROR(INDEX(BygningOmraade!B:B,MATCH(A2333,BygningOmraade!A:A,0)),"")</f>
        <v/>
      </c>
    </row>
    <row r="2334" spans="1:24" s="14" customFormat="1" x14ac:dyDescent="0.25">
      <c r="A2334" s="14">
        <f t="shared" si="468"/>
        <v>2334</v>
      </c>
      <c r="B2334" s="14" t="str">
        <f t="shared" ca="1" si="469"/>
        <v>8a6e5e04-f419-4708-8341-32d179e8330e</v>
      </c>
      <c r="C2334" s="14" t="str">
        <f t="shared" ca="1" si="470"/>
        <v>0a3f507e-157e-32b8-e044-0003ba298018</v>
      </c>
      <c r="D2334" s="14">
        <f t="shared" ca="1" si="471"/>
        <v>997102</v>
      </c>
      <c r="E2334" s="1">
        <f t="shared" ca="1" si="472"/>
        <v>120</v>
      </c>
      <c r="F2334" s="1">
        <f t="shared" ca="1" si="473"/>
        <v>130</v>
      </c>
      <c r="G2334" s="1">
        <f t="shared" ca="1" si="474"/>
        <v>1981</v>
      </c>
      <c r="H2334" s="1" t="str">
        <f ca="1">IFERROR(INDEX(Varmeinstallation!B:B,MATCH(INDIRECT($A$1&amp;"L"&amp;A2334)*1,Varmeinstallation!A:A,0)),"Ingen varmeinstallationer")</f>
        <v>Centralvarme fra eget anlæg, et-kammer fyr</v>
      </c>
      <c r="I2334" s="1" t="str">
        <f ca="1">IFERROR(INDEX(Opvarmningsmiddel!B:B,MATCH(INDIRECT($A$1&amp;"M"&amp;A2334)*1,Opvarmningsmiddel!A:A,0)),"")</f>
        <v>Naturgas</v>
      </c>
      <c r="J2334" s="1">
        <f t="shared" ca="1" si="475"/>
        <v>2</v>
      </c>
      <c r="K2334" s="1" t="str">
        <f ca="1">IFERROR(INDEX(Relationstabel!$C$3:$K$10,MATCH(VALUE(INDIRECT($A$1&amp;"L"&amp;A2334)),Relationstabel!$A$3:$A$10,0),MATCH(IFERROR(VALUE(INDIRECT($A$1&amp;"M"&amp;A2334)),0),Relationstabel!$C$1:$K$1,0)),"Ingen varmeinstallationer")</f>
        <v>Naturgas</v>
      </c>
      <c r="L2334" s="1" t="str">
        <f ca="1">INDEX(Anvendelseskode!B:B,MATCH($E2334,Anvendelseskode!$A:$A,0))</f>
        <v>Fritliggende enfamilieshus (parcelhus)</v>
      </c>
      <c r="M2334" s="1" t="str">
        <f ca="1">INDEX(Anvendelseskode!C:C,MATCH($E2334,Anvendelseskode!$A:$A,0))</f>
        <v>Parcelhuse</v>
      </c>
      <c r="N2334" s="1" t="str">
        <f ca="1">INDEX(Anvendelseskode!D:D,MATCH($E2334,Anvendelseskode!$A:$A,0))</f>
        <v>Private husholdninger</v>
      </c>
      <c r="O2334" s="1" t="str">
        <f ca="1">IFERROR(INDEX(SBi!$2:$2,MATCH(G2334,SBi!$1:$1,1)),SBi!$K$2)</f>
        <v>1979-1998</v>
      </c>
      <c r="P2334" s="1">
        <f ca="1">IFERROR(INDEX(SBi!$C$3:$K$28,MATCH(E2334,SBi!$B$3:$B$28,0),MATCH(O2334,SBi!$C$2:$K$2,0)),0)</f>
        <v>105.4</v>
      </c>
      <c r="Q2334" s="19">
        <f t="shared" ca="1" si="476"/>
        <v>13.702</v>
      </c>
      <c r="R2334" s="19" t="str">
        <f ca="1">IFERROR(INDEX(VpD!$2:$2,MATCH(G2334,VpD!$1:$1,1)),VpD!$I$2)</f>
        <v>1979-1998</v>
      </c>
      <c r="S2334" s="1">
        <f ca="1">IFERROR(INDEX(VpD!$C$3:$I$27,MATCH(E2334,VpD!$B$3:$B$27,0),MATCH(R2334,VpD!$C$2:$I$2,0)),0)</f>
        <v>90</v>
      </c>
      <c r="T2334" s="19">
        <f t="shared" ca="1" si="477"/>
        <v>11.7</v>
      </c>
      <c r="U2334" s="14" t="str">
        <f t="shared" ca="1" si="478"/>
        <v xml:space="preserve">713577.75 </v>
      </c>
      <c r="V2334" s="14" t="str">
        <f t="shared" ca="1" si="479"/>
        <v>6168597.88</v>
      </c>
      <c r="W2334" s="14" t="str">
        <f t="shared" ca="1" si="480"/>
        <v>POINT(713577.75 6168597.88)</v>
      </c>
      <c r="X2334" s="14" t="str">
        <f>IFERROR(INDEX(BygningOmraade!B:B,MATCH(A2334,BygningOmraade!A:A,0)),"")</f>
        <v/>
      </c>
    </row>
    <row r="2335" spans="1:24" s="14" customFormat="1" x14ac:dyDescent="0.25">
      <c r="A2335" s="14">
        <f t="shared" si="468"/>
        <v>2335</v>
      </c>
      <c r="B2335" s="14" t="str">
        <f t="shared" ca="1" si="469"/>
        <v>8a819f8f-3555-429c-8536-45399cbe1e3a</v>
      </c>
      <c r="C2335" s="14" t="str">
        <f t="shared" ca="1" si="470"/>
        <v>0a3f507e-2221-32b8-e044-0003ba298018</v>
      </c>
      <c r="D2335" s="14">
        <f t="shared" ca="1" si="471"/>
        <v>996094</v>
      </c>
      <c r="E2335" s="1">
        <f t="shared" ca="1" si="472"/>
        <v>120</v>
      </c>
      <c r="F2335" s="1">
        <f t="shared" ca="1" si="473"/>
        <v>122</v>
      </c>
      <c r="G2335" s="1">
        <f t="shared" ca="1" si="474"/>
        <v>1966</v>
      </c>
      <c r="H2335" s="1" t="str">
        <f ca="1">IFERROR(INDEX(Varmeinstallation!B:B,MATCH(INDIRECT($A$1&amp;"L"&amp;A2335)*1,Varmeinstallation!A:A,0)),"Ingen varmeinstallationer")</f>
        <v>Centralvarme fra eget anlæg, et-kammer fyr</v>
      </c>
      <c r="I2335" s="1" t="str">
        <f ca="1">IFERROR(INDEX(Opvarmningsmiddel!B:B,MATCH(INDIRECT($A$1&amp;"M"&amp;A2335)*1,Opvarmningsmiddel!A:A,0)),"")</f>
        <v>Naturgas</v>
      </c>
      <c r="J2335" s="1">
        <f t="shared" ca="1" si="475"/>
        <v>0</v>
      </c>
      <c r="K2335" s="1" t="str">
        <f ca="1">IFERROR(INDEX(Relationstabel!$C$3:$K$10,MATCH(VALUE(INDIRECT($A$1&amp;"L"&amp;A2335)),Relationstabel!$A$3:$A$10,0),MATCH(IFERROR(VALUE(INDIRECT($A$1&amp;"M"&amp;A2335)),0),Relationstabel!$C$1:$K$1,0)),"Ingen varmeinstallationer")</f>
        <v>Naturgas</v>
      </c>
      <c r="L2335" s="1" t="str">
        <f ca="1">INDEX(Anvendelseskode!B:B,MATCH($E2335,Anvendelseskode!$A:$A,0))</f>
        <v>Fritliggende enfamilieshus (parcelhus)</v>
      </c>
      <c r="M2335" s="1" t="str">
        <f ca="1">INDEX(Anvendelseskode!C:C,MATCH($E2335,Anvendelseskode!$A:$A,0))</f>
        <v>Parcelhuse</v>
      </c>
      <c r="N2335" s="1" t="str">
        <f ca="1">INDEX(Anvendelseskode!D:D,MATCH($E2335,Anvendelseskode!$A:$A,0))</f>
        <v>Private husholdninger</v>
      </c>
      <c r="O2335" s="1" t="str">
        <f ca="1">IFERROR(INDEX(SBi!$2:$2,MATCH(G2335,SBi!$1:$1,1)),SBi!$K$2)</f>
        <v>1961-1972</v>
      </c>
      <c r="P2335" s="1">
        <f ca="1">IFERROR(INDEX(SBi!$C$3:$K$28,MATCH(E2335,SBi!$B$3:$B$28,0),MATCH(O2335,SBi!$C$2:$K$2,0)),0)</f>
        <v>134.30000000000001</v>
      </c>
      <c r="Q2335" s="19">
        <f t="shared" ca="1" si="476"/>
        <v>16.384600000000002</v>
      </c>
      <c r="R2335" s="19" t="str">
        <f ca="1">IFERROR(INDEX(VpD!$2:$2,MATCH(G2335,VpD!$1:$1,1)),VpD!$I$2)</f>
        <v>1961-1972</v>
      </c>
      <c r="S2335" s="1">
        <f ca="1">IFERROR(INDEX(VpD!$C$3:$I$27,MATCH(E2335,VpD!$B$3:$B$27,0),MATCH(R2335,VpD!$C$2:$I$2,0)),0)</f>
        <v>143</v>
      </c>
      <c r="T2335" s="19">
        <f t="shared" ca="1" si="477"/>
        <v>17.446000000000002</v>
      </c>
      <c r="U2335" s="14" t="str">
        <f t="shared" ca="1" si="478"/>
        <v xml:space="preserve">712446.32 </v>
      </c>
      <c r="V2335" s="14" t="str">
        <f t="shared" ca="1" si="479"/>
        <v>6169129.16</v>
      </c>
      <c r="W2335" s="14" t="str">
        <f t="shared" ca="1" si="480"/>
        <v>POINT(712446.32 6169129.16)</v>
      </c>
      <c r="X2335" s="14" t="str">
        <f>IFERROR(INDEX(BygningOmraade!B:B,MATCH(A2335,BygningOmraade!A:A,0)),"")</f>
        <v/>
      </c>
    </row>
    <row r="2336" spans="1:24" s="14" customFormat="1" x14ac:dyDescent="0.25">
      <c r="A2336" s="14">
        <f t="shared" si="468"/>
        <v>2336</v>
      </c>
      <c r="B2336" s="14" t="str">
        <f t="shared" ca="1" si="469"/>
        <v>8a91e9a3-a86d-4a7a-ba66-fcec82d38795</v>
      </c>
      <c r="C2336" s="14" t="str">
        <f t="shared" ca="1" si="470"/>
        <v>0a3f507e-15e1-32b8-e044-0003ba298018</v>
      </c>
      <c r="D2336" s="14">
        <f t="shared" ca="1" si="471"/>
        <v>995177</v>
      </c>
      <c r="E2336" s="1">
        <f t="shared" ca="1" si="472"/>
        <v>120</v>
      </c>
      <c r="F2336" s="1">
        <f t="shared" ca="1" si="473"/>
        <v>100</v>
      </c>
      <c r="G2336" s="1">
        <f t="shared" ca="1" si="474"/>
        <v>1960</v>
      </c>
      <c r="H2336" s="1" t="str">
        <f ca="1">IFERROR(INDEX(Varmeinstallation!B:B,MATCH(INDIRECT($A$1&amp;"L"&amp;A2336)*1,Varmeinstallation!A:A,0)),"Ingen varmeinstallationer")</f>
        <v>Centralvarme fra eget anlæg, et-kammer fyr</v>
      </c>
      <c r="I2336" s="1" t="str">
        <f ca="1">IFERROR(INDEX(Opvarmningsmiddel!B:B,MATCH(INDIRECT($A$1&amp;"M"&amp;A2336)*1,Opvarmningsmiddel!A:A,0)),"")</f>
        <v>Naturgas</v>
      </c>
      <c r="J2336" s="1">
        <f t="shared" ca="1" si="475"/>
        <v>0</v>
      </c>
      <c r="K2336" s="1" t="str">
        <f ca="1">IFERROR(INDEX(Relationstabel!$C$3:$K$10,MATCH(VALUE(INDIRECT($A$1&amp;"L"&amp;A2336)),Relationstabel!$A$3:$A$10,0),MATCH(IFERROR(VALUE(INDIRECT($A$1&amp;"M"&amp;A2336)),0),Relationstabel!$C$1:$K$1,0)),"Ingen varmeinstallationer")</f>
        <v>Naturgas</v>
      </c>
      <c r="L2336" s="1" t="str">
        <f ca="1">INDEX(Anvendelseskode!B:B,MATCH($E2336,Anvendelseskode!$A:$A,0))</f>
        <v>Fritliggende enfamilieshus (parcelhus)</v>
      </c>
      <c r="M2336" s="1" t="str">
        <f ca="1">INDEX(Anvendelseskode!C:C,MATCH($E2336,Anvendelseskode!$A:$A,0))</f>
        <v>Parcelhuse</v>
      </c>
      <c r="N2336" s="1" t="str">
        <f ca="1">INDEX(Anvendelseskode!D:D,MATCH($E2336,Anvendelseskode!$A:$A,0))</f>
        <v>Private husholdninger</v>
      </c>
      <c r="O2336" s="1" t="str">
        <f ca="1">IFERROR(INDEX(SBi!$2:$2,MATCH(G2336,SBi!$1:$1,1)),SBi!$K$2)</f>
        <v>1951-1960</v>
      </c>
      <c r="P2336" s="1">
        <f ca="1">IFERROR(INDEX(SBi!$C$3:$K$28,MATCH(E2336,SBi!$B$3:$B$28,0),MATCH(O2336,SBi!$C$2:$K$2,0)),0)</f>
        <v>154.9</v>
      </c>
      <c r="Q2336" s="19">
        <f t="shared" ca="1" si="476"/>
        <v>15.49</v>
      </c>
      <c r="R2336" s="19" t="str">
        <f ca="1">IFERROR(INDEX(VpD!$2:$2,MATCH(G2336,VpD!$1:$1,1)),VpD!$I$2)</f>
        <v>1951-1960</v>
      </c>
      <c r="S2336" s="1">
        <f ca="1">IFERROR(INDEX(VpD!$C$3:$I$27,MATCH(E2336,VpD!$B$3:$B$27,0),MATCH(R2336,VpD!$C$2:$I$2,0)),0)</f>
        <v>204</v>
      </c>
      <c r="T2336" s="19">
        <f t="shared" ca="1" si="477"/>
        <v>20.399999999999999</v>
      </c>
      <c r="U2336" s="14" t="str">
        <f t="shared" ca="1" si="478"/>
        <v xml:space="preserve">711887.02 </v>
      </c>
      <c r="V2336" s="14" t="str">
        <f t="shared" ca="1" si="479"/>
        <v>6170529.13</v>
      </c>
      <c r="W2336" s="14" t="str">
        <f t="shared" ca="1" si="480"/>
        <v>POINT(711887.02 6170529.13)</v>
      </c>
      <c r="X2336" s="14" t="str">
        <f>IFERROR(INDEX(BygningOmraade!B:B,MATCH(A2336,BygningOmraade!A:A,0)),"")</f>
        <v/>
      </c>
    </row>
    <row r="2337" spans="1:24" s="14" customFormat="1" x14ac:dyDescent="0.25">
      <c r="A2337" s="14">
        <f t="shared" si="468"/>
        <v>2337</v>
      </c>
      <c r="B2337" s="14" t="str">
        <f t="shared" ca="1" si="469"/>
        <v>8aac799c-01f1-4c6d-a9fb-20f2cdf12837</v>
      </c>
      <c r="C2337" s="14" t="str">
        <f t="shared" ca="1" si="470"/>
        <v>0a3f507e-1ac4-32b8-e044-0003ba298018</v>
      </c>
      <c r="D2337" s="14">
        <f t="shared" ca="1" si="471"/>
        <v>997281</v>
      </c>
      <c r="E2337" s="1">
        <f t="shared" ca="1" si="472"/>
        <v>130</v>
      </c>
      <c r="F2337" s="1">
        <f t="shared" ca="1" si="473"/>
        <v>110</v>
      </c>
      <c r="G2337" s="1">
        <f t="shared" ca="1" si="474"/>
        <v>1966</v>
      </c>
      <c r="H2337" s="1" t="str">
        <f ca="1">IFERROR(INDEX(Varmeinstallation!B:B,MATCH(INDIRECT($A$1&amp;"L"&amp;A2337)*1,Varmeinstallation!A:A,0)),"Ingen varmeinstallationer")</f>
        <v>Fjernvarme/blokvarme (radiatorsystemer eller varmluftanlæg)</v>
      </c>
      <c r="I2337" s="1" t="str">
        <f ca="1">IFERROR(INDEX(Opvarmningsmiddel!B:B,MATCH(INDIRECT($A$1&amp;"M"&amp;A2337)*1,Opvarmningsmiddel!A:A,0)),"")</f>
        <v/>
      </c>
      <c r="J2337" s="1">
        <f t="shared" ca="1" si="475"/>
        <v>0</v>
      </c>
      <c r="K2337" s="1" t="str">
        <f ca="1">IFERROR(INDEX(Relationstabel!$C$3:$K$10,MATCH(VALUE(INDIRECT($A$1&amp;"L"&amp;A2337)),Relationstabel!$A$3:$A$10,0),MATCH(IFERROR(VALUE(INDIRECT($A$1&amp;"M"&amp;A2337)),0),Relationstabel!$C$1:$K$1,0)),"Ingen varmeinstallationer")</f>
        <v>Fjernvarme/ Blokvarme</v>
      </c>
      <c r="L2337" s="1" t="str">
        <f ca="1">INDEX(Anvendelseskode!B:B,MATCH($E2337,Anvendelseskode!$A:$A,0))</f>
        <v>Række-, kæde-, dobbelthus (lodret adskillelse mellem enhederne)</v>
      </c>
      <c r="M2337" s="1" t="str">
        <f ca="1">INDEX(Anvendelseskode!C:C,MATCH($E2337,Anvendelseskode!$A:$A,0))</f>
        <v>Række-, kæde og dobbelthuse</v>
      </c>
      <c r="N2337" s="1" t="str">
        <f ca="1">INDEX(Anvendelseskode!D:D,MATCH($E2337,Anvendelseskode!$A:$A,0))</f>
        <v>Private husholdninger</v>
      </c>
      <c r="O2337" s="1" t="str">
        <f ca="1">IFERROR(INDEX(SBi!$2:$2,MATCH(G2337,SBi!$1:$1,1)),SBi!$K$2)</f>
        <v>1961-1972</v>
      </c>
      <c r="P2337" s="1">
        <f ca="1">IFERROR(INDEX(SBi!$C$3:$K$28,MATCH(E2337,SBi!$B$3:$B$28,0),MATCH(O2337,SBi!$C$2:$K$2,0)),0)</f>
        <v>119.9</v>
      </c>
      <c r="Q2337" s="19">
        <f t="shared" ca="1" si="476"/>
        <v>13.189</v>
      </c>
      <c r="R2337" s="19" t="str">
        <f ca="1">IFERROR(INDEX(VpD!$2:$2,MATCH(G2337,VpD!$1:$1,1)),VpD!$I$2)</f>
        <v>1961-1972</v>
      </c>
      <c r="S2337" s="1">
        <f ca="1">IFERROR(INDEX(VpD!$C$3:$I$27,MATCH(E2337,VpD!$B$3:$B$27,0),MATCH(R2337,VpD!$C$2:$I$2,0)),0)</f>
        <v>120</v>
      </c>
      <c r="T2337" s="19">
        <f t="shared" ca="1" si="477"/>
        <v>13.2</v>
      </c>
      <c r="U2337" s="14" t="str">
        <f t="shared" ca="1" si="478"/>
        <v xml:space="preserve">713701.65 </v>
      </c>
      <c r="V2337" s="14" t="str">
        <f t="shared" ca="1" si="479"/>
        <v>6169261.96</v>
      </c>
      <c r="W2337" s="14" t="str">
        <f t="shared" ca="1" si="480"/>
        <v>POINT(713701.65 6169261.96)</v>
      </c>
      <c r="X2337" s="14" t="str">
        <f>IFERROR(INDEX(BygningOmraade!B:B,MATCH(A2337,BygningOmraade!A:A,0)),"")</f>
        <v/>
      </c>
    </row>
    <row r="2338" spans="1:24" s="14" customFormat="1" x14ac:dyDescent="0.25">
      <c r="A2338" s="14">
        <f t="shared" si="468"/>
        <v>2338</v>
      </c>
      <c r="B2338" s="14" t="str">
        <f t="shared" ca="1" si="469"/>
        <v>8aad3de0-7628-4969-aebb-3c5f3ef3aacb</v>
      </c>
      <c r="C2338" s="14" t="str">
        <f t="shared" ca="1" si="470"/>
        <v>0a3f507e-1f1f-32b8-e044-0003ba298018</v>
      </c>
      <c r="D2338" s="14">
        <f t="shared" ca="1" si="471"/>
        <v>994042</v>
      </c>
      <c r="E2338" s="1">
        <f t="shared" ca="1" si="472"/>
        <v>120</v>
      </c>
      <c r="F2338" s="1">
        <f t="shared" ca="1" si="473"/>
        <v>188</v>
      </c>
      <c r="G2338" s="1">
        <f t="shared" ca="1" si="474"/>
        <v>1980</v>
      </c>
      <c r="H2338" s="1" t="str">
        <f ca="1">IFERROR(INDEX(Varmeinstallation!B:B,MATCH(INDIRECT($A$1&amp;"L"&amp;A2338)*1,Varmeinstallation!A:A,0)),"Ingen varmeinstallationer")</f>
        <v>Fjernvarme/blokvarme (radiatorsystemer eller varmluftanlæg)</v>
      </c>
      <c r="I2338" s="1" t="str">
        <f ca="1">IFERROR(INDEX(Opvarmningsmiddel!B:B,MATCH(INDIRECT($A$1&amp;"M"&amp;A2338)*1,Opvarmningsmiddel!A:A,0)),"")</f>
        <v/>
      </c>
      <c r="J2338" s="1">
        <f t="shared" ca="1" si="475"/>
        <v>0</v>
      </c>
      <c r="K2338" s="1" t="str">
        <f ca="1">IFERROR(INDEX(Relationstabel!$C$3:$K$10,MATCH(VALUE(INDIRECT($A$1&amp;"L"&amp;A2338)),Relationstabel!$A$3:$A$10,0),MATCH(IFERROR(VALUE(INDIRECT($A$1&amp;"M"&amp;A2338)),0),Relationstabel!$C$1:$K$1,0)),"Ingen varmeinstallationer")</f>
        <v>Fjernvarme/ Blokvarme</v>
      </c>
      <c r="L2338" s="1" t="str">
        <f ca="1">INDEX(Anvendelseskode!B:B,MATCH($E2338,Anvendelseskode!$A:$A,0))</f>
        <v>Fritliggende enfamilieshus (parcelhus)</v>
      </c>
      <c r="M2338" s="1" t="str">
        <f ca="1">INDEX(Anvendelseskode!C:C,MATCH($E2338,Anvendelseskode!$A:$A,0))</f>
        <v>Parcelhuse</v>
      </c>
      <c r="N2338" s="1" t="str">
        <f ca="1">INDEX(Anvendelseskode!D:D,MATCH($E2338,Anvendelseskode!$A:$A,0))</f>
        <v>Private husholdninger</v>
      </c>
      <c r="O2338" s="1" t="str">
        <f ca="1">IFERROR(INDEX(SBi!$2:$2,MATCH(G2338,SBi!$1:$1,1)),SBi!$K$2)</f>
        <v>1979-1998</v>
      </c>
      <c r="P2338" s="1">
        <f ca="1">IFERROR(INDEX(SBi!$C$3:$K$28,MATCH(E2338,SBi!$B$3:$B$28,0),MATCH(O2338,SBi!$C$2:$K$2,0)),0)</f>
        <v>105.4</v>
      </c>
      <c r="Q2338" s="19">
        <f t="shared" ca="1" si="476"/>
        <v>19.815200000000001</v>
      </c>
      <c r="R2338" s="19" t="str">
        <f ca="1">IFERROR(INDEX(VpD!$2:$2,MATCH(G2338,VpD!$1:$1,1)),VpD!$I$2)</f>
        <v>1979-1998</v>
      </c>
      <c r="S2338" s="1">
        <f ca="1">IFERROR(INDEX(VpD!$C$3:$I$27,MATCH(E2338,VpD!$B$3:$B$27,0),MATCH(R2338,VpD!$C$2:$I$2,0)),0)</f>
        <v>90</v>
      </c>
      <c r="T2338" s="19">
        <f t="shared" ca="1" si="477"/>
        <v>16.920000000000002</v>
      </c>
      <c r="U2338" s="14" t="str">
        <f t="shared" ca="1" si="478"/>
        <v xml:space="preserve">711071.37 </v>
      </c>
      <c r="V2338" s="14" t="str">
        <f t="shared" ca="1" si="479"/>
        <v>6172249.4</v>
      </c>
      <c r="W2338" s="14" t="str">
        <f t="shared" ca="1" si="480"/>
        <v>POINT(711071.37 6172249.4)</v>
      </c>
      <c r="X2338" s="14" t="str">
        <f>IFERROR(INDEX(BygningOmraade!B:B,MATCH(A2338,BygningOmraade!A:A,0)),"")</f>
        <v/>
      </c>
    </row>
    <row r="2339" spans="1:24" s="14" customFormat="1" x14ac:dyDescent="0.25">
      <c r="A2339" s="14">
        <f t="shared" si="468"/>
        <v>2339</v>
      </c>
      <c r="B2339" s="14" t="str">
        <f t="shared" ca="1" si="469"/>
        <v>8aaeac61-a711-46f6-85c5-374459fe8917</v>
      </c>
      <c r="C2339" s="14" t="str">
        <f t="shared" ca="1" si="470"/>
        <v>0a3f507e-2068-32b8-e044-0003ba298018</v>
      </c>
      <c r="D2339" s="14">
        <f t="shared" ca="1" si="471"/>
        <v>996030</v>
      </c>
      <c r="E2339" s="1">
        <f t="shared" ca="1" si="472"/>
        <v>120</v>
      </c>
      <c r="F2339" s="1">
        <f t="shared" ca="1" si="473"/>
        <v>199</v>
      </c>
      <c r="G2339" s="1">
        <f t="shared" ca="1" si="474"/>
        <v>1969</v>
      </c>
      <c r="H2339" s="1" t="str">
        <f ca="1">IFERROR(INDEX(Varmeinstallation!B:B,MATCH(INDIRECT($A$1&amp;"L"&amp;A2339)*1,Varmeinstallation!A:A,0)),"Ingen varmeinstallationer")</f>
        <v>Centralvarme fra eget anlæg, et-kammer fyr</v>
      </c>
      <c r="I2339" s="1" t="str">
        <f ca="1">IFERROR(INDEX(Opvarmningsmiddel!B:B,MATCH(INDIRECT($A$1&amp;"M"&amp;A2339)*1,Opvarmningsmiddel!A:A,0)),"")</f>
        <v>Naturgas</v>
      </c>
      <c r="J2339" s="1">
        <f t="shared" ca="1" si="475"/>
        <v>0</v>
      </c>
      <c r="K2339" s="1" t="str">
        <f ca="1">IFERROR(INDEX(Relationstabel!$C$3:$K$10,MATCH(VALUE(INDIRECT($A$1&amp;"L"&amp;A2339)),Relationstabel!$A$3:$A$10,0),MATCH(IFERROR(VALUE(INDIRECT($A$1&amp;"M"&amp;A2339)),0),Relationstabel!$C$1:$K$1,0)),"Ingen varmeinstallationer")</f>
        <v>Naturgas</v>
      </c>
      <c r="L2339" s="1" t="str">
        <f ca="1">INDEX(Anvendelseskode!B:B,MATCH($E2339,Anvendelseskode!$A:$A,0))</f>
        <v>Fritliggende enfamilieshus (parcelhus)</v>
      </c>
      <c r="M2339" s="1" t="str">
        <f ca="1">INDEX(Anvendelseskode!C:C,MATCH($E2339,Anvendelseskode!$A:$A,0))</f>
        <v>Parcelhuse</v>
      </c>
      <c r="N2339" s="1" t="str">
        <f ca="1">INDEX(Anvendelseskode!D:D,MATCH($E2339,Anvendelseskode!$A:$A,0))</f>
        <v>Private husholdninger</v>
      </c>
      <c r="O2339" s="1" t="str">
        <f ca="1">IFERROR(INDEX(SBi!$2:$2,MATCH(G2339,SBi!$1:$1,1)),SBi!$K$2)</f>
        <v>1961-1972</v>
      </c>
      <c r="P2339" s="1">
        <f ca="1">IFERROR(INDEX(SBi!$C$3:$K$28,MATCH(E2339,SBi!$B$3:$B$28,0),MATCH(O2339,SBi!$C$2:$K$2,0)),0)</f>
        <v>134.30000000000001</v>
      </c>
      <c r="Q2339" s="19">
        <f t="shared" ca="1" si="476"/>
        <v>26.7257</v>
      </c>
      <c r="R2339" s="19" t="str">
        <f ca="1">IFERROR(INDEX(VpD!$2:$2,MATCH(G2339,VpD!$1:$1,1)),VpD!$I$2)</f>
        <v>1961-1972</v>
      </c>
      <c r="S2339" s="1">
        <f ca="1">IFERROR(INDEX(VpD!$C$3:$I$27,MATCH(E2339,VpD!$B$3:$B$27,0),MATCH(R2339,VpD!$C$2:$I$2,0)),0)</f>
        <v>143</v>
      </c>
      <c r="T2339" s="19">
        <f t="shared" ca="1" si="477"/>
        <v>28.457000000000001</v>
      </c>
      <c r="U2339" s="14" t="str">
        <f t="shared" ca="1" si="478"/>
        <v xml:space="preserve">712576.4 </v>
      </c>
      <c r="V2339" s="14" t="str">
        <f t="shared" ca="1" si="479"/>
        <v>6168980.8</v>
      </c>
      <c r="W2339" s="14" t="str">
        <f t="shared" ca="1" si="480"/>
        <v>POINT(712576.4 6168980.8)</v>
      </c>
      <c r="X2339" s="14" t="str">
        <f>IFERROR(INDEX(BygningOmraade!B:B,MATCH(A2339,BygningOmraade!A:A,0)),"")</f>
        <v/>
      </c>
    </row>
    <row r="2340" spans="1:24" s="14" customFormat="1" x14ac:dyDescent="0.25">
      <c r="A2340" s="14">
        <f t="shared" si="468"/>
        <v>2340</v>
      </c>
      <c r="B2340" s="14" t="str">
        <f t="shared" ca="1" si="469"/>
        <v>8aafb3ef-99f1-4abe-a3c4-4e37142be238</v>
      </c>
      <c r="C2340" s="14" t="str">
        <f t="shared" ca="1" si="470"/>
        <v>0a3f507e-17c9-32b8-e044-0003ba298018</v>
      </c>
      <c r="D2340" s="14">
        <f t="shared" ca="1" si="471"/>
        <v>996599</v>
      </c>
      <c r="E2340" s="1">
        <f t="shared" ca="1" si="472"/>
        <v>120</v>
      </c>
      <c r="F2340" s="1">
        <f t="shared" ca="1" si="473"/>
        <v>140</v>
      </c>
      <c r="G2340" s="1">
        <f t="shared" ca="1" si="474"/>
        <v>1976</v>
      </c>
      <c r="H2340" s="1" t="str">
        <f ca="1">IFERROR(INDEX(Varmeinstallation!B:B,MATCH(INDIRECT($A$1&amp;"L"&amp;A2340)*1,Varmeinstallation!A:A,0)),"Ingen varmeinstallationer")</f>
        <v>Centralvarme fra eget anlæg, et-kammer fyr</v>
      </c>
      <c r="I2340" s="1" t="str">
        <f ca="1">IFERROR(INDEX(Opvarmningsmiddel!B:B,MATCH(INDIRECT($A$1&amp;"M"&amp;A2340)*1,Opvarmningsmiddel!A:A,0)),"")</f>
        <v>Naturgas</v>
      </c>
      <c r="J2340" s="1">
        <f t="shared" ca="1" si="475"/>
        <v>0</v>
      </c>
      <c r="K2340" s="1" t="str">
        <f ca="1">IFERROR(INDEX(Relationstabel!$C$3:$K$10,MATCH(VALUE(INDIRECT($A$1&amp;"L"&amp;A2340)),Relationstabel!$A$3:$A$10,0),MATCH(IFERROR(VALUE(INDIRECT($A$1&amp;"M"&amp;A2340)),0),Relationstabel!$C$1:$K$1,0)),"Ingen varmeinstallationer")</f>
        <v>Naturgas</v>
      </c>
      <c r="L2340" s="1" t="str">
        <f ca="1">INDEX(Anvendelseskode!B:B,MATCH($E2340,Anvendelseskode!$A:$A,0))</f>
        <v>Fritliggende enfamilieshus (parcelhus)</v>
      </c>
      <c r="M2340" s="1" t="str">
        <f ca="1">INDEX(Anvendelseskode!C:C,MATCH($E2340,Anvendelseskode!$A:$A,0))</f>
        <v>Parcelhuse</v>
      </c>
      <c r="N2340" s="1" t="str">
        <f ca="1">INDEX(Anvendelseskode!D:D,MATCH($E2340,Anvendelseskode!$A:$A,0))</f>
        <v>Private husholdninger</v>
      </c>
      <c r="O2340" s="1" t="str">
        <f ca="1">IFERROR(INDEX(SBi!$2:$2,MATCH(G2340,SBi!$1:$1,1)),SBi!$K$2)</f>
        <v>1973-1978</v>
      </c>
      <c r="P2340" s="1">
        <f ca="1">IFERROR(INDEX(SBi!$C$3:$K$28,MATCH(E2340,SBi!$B$3:$B$28,0),MATCH(O2340,SBi!$C$2:$K$2,0)),0)</f>
        <v>119.8</v>
      </c>
      <c r="Q2340" s="19">
        <f t="shared" ca="1" si="476"/>
        <v>16.771999999999998</v>
      </c>
      <c r="R2340" s="19" t="str">
        <f ca="1">IFERROR(INDEX(VpD!$2:$2,MATCH(G2340,VpD!$1:$1,1)),VpD!$I$2)</f>
        <v>1973-1978</v>
      </c>
      <c r="S2340" s="1">
        <f ca="1">IFERROR(INDEX(VpD!$C$3:$I$27,MATCH(E2340,VpD!$B$3:$B$27,0),MATCH(R2340,VpD!$C$2:$I$2,0)),0)</f>
        <v>117</v>
      </c>
      <c r="T2340" s="19">
        <f t="shared" ca="1" si="477"/>
        <v>16.38</v>
      </c>
      <c r="U2340" s="14" t="str">
        <f t="shared" ca="1" si="478"/>
        <v xml:space="preserve">713164.82 </v>
      </c>
      <c r="V2340" s="14" t="str">
        <f t="shared" ca="1" si="479"/>
        <v>6168761.26</v>
      </c>
      <c r="W2340" s="14" t="str">
        <f t="shared" ca="1" si="480"/>
        <v>POINT(713164.82 6168761.26)</v>
      </c>
      <c r="X2340" s="14" t="str">
        <f>IFERROR(INDEX(BygningOmraade!B:B,MATCH(A2340,BygningOmraade!A:A,0)),"")</f>
        <v/>
      </c>
    </row>
    <row r="2341" spans="1:24" s="14" customFormat="1" x14ac:dyDescent="0.25">
      <c r="A2341" s="14">
        <f t="shared" si="468"/>
        <v>2341</v>
      </c>
      <c r="B2341" s="14" t="str">
        <f t="shared" ca="1" si="469"/>
        <v>8abd8d57-db81-4a34-bff9-2fad87627941</v>
      </c>
      <c r="C2341" s="14" t="str">
        <f t="shared" ca="1" si="470"/>
        <v>6bd46a49-e0e7-71a9-e044-00144f3ead67</v>
      </c>
      <c r="D2341" s="14">
        <f t="shared" ca="1" si="471"/>
        <v>995656</v>
      </c>
      <c r="E2341" s="1">
        <f t="shared" ca="1" si="472"/>
        <v>530</v>
      </c>
      <c r="F2341" s="1">
        <f t="shared" ca="1" si="473"/>
        <v>55</v>
      </c>
      <c r="G2341" s="1">
        <f t="shared" ca="1" si="474"/>
        <v>2009</v>
      </c>
      <c r="H2341" s="1" t="str">
        <f ca="1">IFERROR(INDEX(Varmeinstallation!B:B,MATCH(INDIRECT($A$1&amp;"L"&amp;A2341)*1,Varmeinstallation!A:A,0)),"Ingen varmeinstallationer")</f>
        <v>Varmepumpe</v>
      </c>
      <c r="I2341" s="1" t="str">
        <f ca="1">IFERROR(INDEX(Opvarmningsmiddel!B:B,MATCH(INDIRECT($A$1&amp;"M"&amp;A2341)*1,Opvarmningsmiddel!A:A,0)),"")</f>
        <v>Elektricitet</v>
      </c>
      <c r="J2341" s="1">
        <f t="shared" ca="1" si="475"/>
        <v>90</v>
      </c>
      <c r="K2341" s="1" t="str">
        <f ca="1">IFERROR(INDEX(Relationstabel!$C$3:$K$10,MATCH(VALUE(INDIRECT($A$1&amp;"L"&amp;A2341)),Relationstabel!$A$3:$A$10,0),MATCH(IFERROR(VALUE(INDIRECT($A$1&amp;"M"&amp;A2341)),0),Relationstabel!$C$1:$K$1,0)),"Ingen varmeinstallationer")</f>
        <v>Varmepumpe</v>
      </c>
      <c r="L2341" s="1" t="str">
        <f ca="1">INDEX(Anvendelseskode!B:B,MATCH($E2341,Anvendelseskode!$A:$A,0))</f>
        <v>Bygning i forbindelse med idrætsudøvelse (klubhus, idrætshal, svømmehal o.lign.).</v>
      </c>
      <c r="M2341" s="1" t="str">
        <f ca="1">INDEX(Anvendelseskode!C:C,MATCH($E2341,Anvendelseskode!$A:$A,0))</f>
        <v>Bygning i forbindelse med idrætsudøvelse (klubhus, idrætshal, svømmehal o.lign.).</v>
      </c>
      <c r="N2341" s="1" t="str">
        <f ca="1">INDEX(Anvendelseskode!D:D,MATCH($E2341,Anvendelseskode!$A:$A,0))</f>
        <v>Kommunale og andre offentlige institutioner</v>
      </c>
      <c r="O2341" s="1" t="str">
        <f ca="1">IFERROR(INDEX(SBi!$2:$2,MATCH(G2341,SBi!$1:$1,1)),SBi!$K$2)</f>
        <v>Efter 2006</v>
      </c>
      <c r="P2341" s="1">
        <f ca="1">IFERROR(INDEX(SBi!$C$3:$K$28,MATCH(E2341,SBi!$B$3:$B$28,0),MATCH(O2341,SBi!$C$2:$K$2,0)),0)</f>
        <v>119.3</v>
      </c>
      <c r="Q2341" s="19">
        <f t="shared" ca="1" si="476"/>
        <v>6.5614999999999997</v>
      </c>
      <c r="R2341" s="19" t="str">
        <f ca="1">IFERROR(INDEX(VpD!$2:$2,MATCH(G2341,VpD!$1:$1,1)),VpD!$I$2)</f>
        <v>&gt;1998</v>
      </c>
      <c r="S2341" s="1">
        <f ca="1">IFERROR(INDEX(VpD!$C$3:$I$27,MATCH(E2341,VpD!$B$3:$B$27,0),MATCH(R2341,VpD!$C$2:$I$2,0)),0)</f>
        <v>72</v>
      </c>
      <c r="T2341" s="19">
        <f t="shared" ca="1" si="477"/>
        <v>3.96</v>
      </c>
      <c r="U2341" s="14" t="str">
        <f t="shared" ca="1" si="478"/>
        <v xml:space="preserve">712488.47 </v>
      </c>
      <c r="V2341" s="14" t="str">
        <f t="shared" ca="1" si="479"/>
        <v>6170001.99</v>
      </c>
      <c r="W2341" s="14" t="str">
        <f t="shared" ca="1" si="480"/>
        <v>POINT(712488.47 6170001.99)</v>
      </c>
      <c r="X2341" s="14" t="str">
        <f>IFERROR(INDEX(BygningOmraade!B:B,MATCH(A2341,BygningOmraade!A:A,0)),"")</f>
        <v/>
      </c>
    </row>
    <row r="2342" spans="1:24" s="14" customFormat="1" x14ac:dyDescent="0.25">
      <c r="A2342" s="14">
        <f t="shared" si="468"/>
        <v>2342</v>
      </c>
      <c r="B2342" s="14" t="str">
        <f t="shared" ca="1" si="469"/>
        <v>8ac51d43-98b6-46af-894c-ce86f75613f5</v>
      </c>
      <c r="C2342" s="14" t="str">
        <f t="shared" ca="1" si="470"/>
        <v>0a3f507e-179a-32b8-e044-0003ba298018</v>
      </c>
      <c r="D2342" s="14">
        <f t="shared" ca="1" si="471"/>
        <v>997602</v>
      </c>
      <c r="E2342" s="1">
        <f t="shared" ca="1" si="472"/>
        <v>120</v>
      </c>
      <c r="F2342" s="1">
        <f t="shared" ca="1" si="473"/>
        <v>152</v>
      </c>
      <c r="G2342" s="1">
        <f t="shared" ca="1" si="474"/>
        <v>1984</v>
      </c>
      <c r="H2342" s="1" t="str">
        <f ca="1">IFERROR(INDEX(Varmeinstallation!B:B,MATCH(INDIRECT($A$1&amp;"L"&amp;A2342)*1,Varmeinstallation!A:A,0)),"Ingen varmeinstallationer")</f>
        <v>Centralvarme fra eget anlæg, et-kammer fyr</v>
      </c>
      <c r="I2342" s="1" t="str">
        <f ca="1">IFERROR(INDEX(Opvarmningsmiddel!B:B,MATCH(INDIRECT($A$1&amp;"M"&amp;A2342)*1,Opvarmningsmiddel!A:A,0)),"")</f>
        <v>Naturgas</v>
      </c>
      <c r="J2342" s="1">
        <f t="shared" ca="1" si="475"/>
        <v>0</v>
      </c>
      <c r="K2342" s="1" t="str">
        <f ca="1">IFERROR(INDEX(Relationstabel!$C$3:$K$10,MATCH(VALUE(INDIRECT($A$1&amp;"L"&amp;A2342)),Relationstabel!$A$3:$A$10,0),MATCH(IFERROR(VALUE(INDIRECT($A$1&amp;"M"&amp;A2342)),0),Relationstabel!$C$1:$K$1,0)),"Ingen varmeinstallationer")</f>
        <v>Naturgas</v>
      </c>
      <c r="L2342" s="1" t="str">
        <f ca="1">INDEX(Anvendelseskode!B:B,MATCH($E2342,Anvendelseskode!$A:$A,0))</f>
        <v>Fritliggende enfamilieshus (parcelhus)</v>
      </c>
      <c r="M2342" s="1" t="str">
        <f ca="1">INDEX(Anvendelseskode!C:C,MATCH($E2342,Anvendelseskode!$A:$A,0))</f>
        <v>Parcelhuse</v>
      </c>
      <c r="N2342" s="1" t="str">
        <f ca="1">INDEX(Anvendelseskode!D:D,MATCH($E2342,Anvendelseskode!$A:$A,0))</f>
        <v>Private husholdninger</v>
      </c>
      <c r="O2342" s="1" t="str">
        <f ca="1">IFERROR(INDEX(SBi!$2:$2,MATCH(G2342,SBi!$1:$1,1)),SBi!$K$2)</f>
        <v>1979-1998</v>
      </c>
      <c r="P2342" s="1">
        <f ca="1">IFERROR(INDEX(SBi!$C$3:$K$28,MATCH(E2342,SBi!$B$3:$B$28,0),MATCH(O2342,SBi!$C$2:$K$2,0)),0)</f>
        <v>105.4</v>
      </c>
      <c r="Q2342" s="19">
        <f t="shared" ca="1" si="476"/>
        <v>16.020800000000001</v>
      </c>
      <c r="R2342" s="19" t="str">
        <f ca="1">IFERROR(INDEX(VpD!$2:$2,MATCH(G2342,VpD!$1:$1,1)),VpD!$I$2)</f>
        <v>1979-1998</v>
      </c>
      <c r="S2342" s="1">
        <f ca="1">IFERROR(INDEX(VpD!$C$3:$I$27,MATCH(E2342,VpD!$B$3:$B$27,0),MATCH(R2342,VpD!$C$2:$I$2,0)),0)</f>
        <v>90</v>
      </c>
      <c r="T2342" s="19">
        <f t="shared" ca="1" si="477"/>
        <v>13.68</v>
      </c>
      <c r="U2342" s="14" t="str">
        <f t="shared" ca="1" si="478"/>
        <v xml:space="preserve">713803.95 </v>
      </c>
      <c r="V2342" s="14" t="str">
        <f t="shared" ca="1" si="479"/>
        <v>6168863.84</v>
      </c>
      <c r="W2342" s="14" t="str">
        <f t="shared" ca="1" si="480"/>
        <v>POINT(713803.95 6168863.84)</v>
      </c>
      <c r="X2342" s="14" t="str">
        <f>IFERROR(INDEX(BygningOmraade!B:B,MATCH(A2342,BygningOmraade!A:A,0)),"")</f>
        <v/>
      </c>
    </row>
    <row r="2343" spans="1:24" s="14" customFormat="1" x14ac:dyDescent="0.25">
      <c r="A2343" s="14">
        <f t="shared" si="468"/>
        <v>2343</v>
      </c>
      <c r="B2343" s="14" t="str">
        <f t="shared" ca="1" si="469"/>
        <v>8ac6f2b4-9b4e-4bc8-ad10-8e594bb22bb3</v>
      </c>
      <c r="C2343" s="14" t="str">
        <f t="shared" ca="1" si="470"/>
        <v>0a3f507e-2097-32b8-e044-0003ba298018</v>
      </c>
      <c r="D2343" s="14">
        <f t="shared" ca="1" si="471"/>
        <v>994150</v>
      </c>
      <c r="E2343" s="1">
        <f t="shared" ca="1" si="472"/>
        <v>140</v>
      </c>
      <c r="F2343" s="1">
        <f t="shared" ca="1" si="473"/>
        <v>904</v>
      </c>
      <c r="G2343" s="1">
        <f t="shared" ca="1" si="474"/>
        <v>1991</v>
      </c>
      <c r="H2343" s="1" t="str">
        <f ca="1">IFERROR(INDEX(Varmeinstallation!B:B,MATCH(INDIRECT($A$1&amp;"L"&amp;A2343)*1,Varmeinstallation!A:A,0)),"Ingen varmeinstallationer")</f>
        <v>Fjernvarme/blokvarme (radiatorsystemer eller varmluftanlæg)</v>
      </c>
      <c r="I2343" s="1" t="str">
        <f ca="1">IFERROR(INDEX(Opvarmningsmiddel!B:B,MATCH(INDIRECT($A$1&amp;"M"&amp;A2343)*1,Opvarmningsmiddel!A:A,0)),"")</f>
        <v/>
      </c>
      <c r="J2343" s="1">
        <f t="shared" ca="1" si="475"/>
        <v>0</v>
      </c>
      <c r="K2343" s="1" t="str">
        <f ca="1">IFERROR(INDEX(Relationstabel!$C$3:$K$10,MATCH(VALUE(INDIRECT($A$1&amp;"L"&amp;A2343)),Relationstabel!$A$3:$A$10,0),MATCH(IFERROR(VALUE(INDIRECT($A$1&amp;"M"&amp;A2343)),0),Relationstabel!$C$1:$K$1,0)),"Ingen varmeinstallationer")</f>
        <v>Fjernvarme/ Blokvarme</v>
      </c>
      <c r="L2343" s="1" t="str">
        <f ca="1">INDEX(Anvendelseskode!B:B,MATCH($E2343,Anvendelseskode!$A:$A,0))</f>
        <v>Etageboligbebyggelse</v>
      </c>
      <c r="M2343" s="1" t="str">
        <f ca="1">INDEX(Anvendelseskode!C:C,MATCH($E2343,Anvendelseskode!$A:$A,0))</f>
        <v>Etageboligbebyggelse</v>
      </c>
      <c r="N2343" s="1" t="str">
        <f ca="1">INDEX(Anvendelseskode!D:D,MATCH($E2343,Anvendelseskode!$A:$A,0))</f>
        <v>Private husholdninger</v>
      </c>
      <c r="O2343" s="1" t="str">
        <f ca="1">IFERROR(INDEX(SBi!$2:$2,MATCH(G2343,SBi!$1:$1,1)),SBi!$K$2)</f>
        <v>1979-1998</v>
      </c>
      <c r="P2343" s="1">
        <f ca="1">IFERROR(INDEX(SBi!$C$3:$K$28,MATCH(E2343,SBi!$B$3:$B$28,0),MATCH(O2343,SBi!$C$2:$K$2,0)),0)</f>
        <v>108.5</v>
      </c>
      <c r="Q2343" s="19">
        <f t="shared" ca="1" si="476"/>
        <v>98.084000000000003</v>
      </c>
      <c r="R2343" s="19" t="str">
        <f ca="1">IFERROR(INDEX(VpD!$2:$2,MATCH(G2343,VpD!$1:$1,1)),VpD!$I$2)</f>
        <v>1979-1998</v>
      </c>
      <c r="S2343" s="1">
        <f ca="1">IFERROR(INDEX(VpD!$C$3:$I$27,MATCH(E2343,VpD!$B$3:$B$27,0),MATCH(R2343,VpD!$C$2:$I$2,0)),0)</f>
        <v>80</v>
      </c>
      <c r="T2343" s="19">
        <f t="shared" ca="1" si="477"/>
        <v>72.319999999999993</v>
      </c>
      <c r="U2343" s="14" t="str">
        <f t="shared" ca="1" si="478"/>
        <v xml:space="preserve">711495.78 </v>
      </c>
      <c r="V2343" s="14" t="str">
        <f t="shared" ca="1" si="479"/>
        <v>6172654.19</v>
      </c>
      <c r="W2343" s="14" t="str">
        <f t="shared" ca="1" si="480"/>
        <v>POINT(711495.78 6172654.19)</v>
      </c>
      <c r="X2343" s="14" t="str">
        <f>IFERROR(INDEX(BygningOmraade!B:B,MATCH(A2343,BygningOmraade!A:A,0)),"")</f>
        <v/>
      </c>
    </row>
    <row r="2344" spans="1:24" s="14" customFormat="1" x14ac:dyDescent="0.25">
      <c r="A2344" s="14">
        <f t="shared" si="468"/>
        <v>2344</v>
      </c>
      <c r="B2344" s="14" t="str">
        <f t="shared" ca="1" si="469"/>
        <v>8ad9863b-dc2f-4849-b1ee-8b20f35a154a</v>
      </c>
      <c r="C2344" s="14" t="str">
        <f t="shared" ca="1" si="470"/>
        <v>0a3f507e-235b-32b8-e044-0003ba298018</v>
      </c>
      <c r="D2344" s="14">
        <f t="shared" ca="1" si="471"/>
        <v>995627</v>
      </c>
      <c r="E2344" s="1">
        <f t="shared" ca="1" si="472"/>
        <v>320</v>
      </c>
      <c r="F2344" s="1">
        <f t="shared" ca="1" si="473"/>
        <v>416</v>
      </c>
      <c r="G2344" s="1">
        <f t="shared" ca="1" si="474"/>
        <v>1965</v>
      </c>
      <c r="H2344" s="1" t="str">
        <f ca="1">IFERROR(INDEX(Varmeinstallation!B:B,MATCH(INDIRECT($A$1&amp;"L"&amp;A2344)*1,Varmeinstallation!A:A,0)),"Ingen varmeinstallationer")</f>
        <v>Centralvarme fra eget anlæg, et-kammer fyr</v>
      </c>
      <c r="I2344" s="1" t="str">
        <f ca="1">IFERROR(INDEX(Opvarmningsmiddel!B:B,MATCH(INDIRECT($A$1&amp;"M"&amp;A2344)*1,Opvarmningsmiddel!A:A,0)),"")</f>
        <v>Naturgas</v>
      </c>
      <c r="J2344" s="1">
        <f t="shared" ca="1" si="475"/>
        <v>90</v>
      </c>
      <c r="K2344" s="1" t="str">
        <f ca="1">IFERROR(INDEX(Relationstabel!$C$3:$K$10,MATCH(VALUE(INDIRECT($A$1&amp;"L"&amp;A2344)),Relationstabel!$A$3:$A$10,0),MATCH(IFERROR(VALUE(INDIRECT($A$1&amp;"M"&amp;A2344)),0),Relationstabel!$C$1:$K$1,0)),"Ingen varmeinstallationer")</f>
        <v>Naturgas</v>
      </c>
      <c r="L2344" s="1" t="str">
        <f ca="1">INDEX(Anvendelseskode!B:B,MATCH($E2344,Anvendelseskode!$A:$A,0))</f>
        <v>Bygning til kontor, handel, lager herunder offentlig administration</v>
      </c>
      <c r="M2344" s="1" t="str">
        <f ca="1">INDEX(Anvendelseskode!C:C,MATCH($E2344,Anvendelseskode!$A:$A,0))</f>
        <v>Kontor, handel, lager, off. adm.</v>
      </c>
      <c r="N2344" s="1" t="str">
        <f ca="1">INDEX(Anvendelseskode!D:D,MATCH($E2344,Anvendelseskode!$A:$A,0))</f>
        <v>Handel og servicevirksomheder</v>
      </c>
      <c r="O2344" s="1" t="str">
        <f ca="1">IFERROR(INDEX(SBi!$2:$2,MATCH(G2344,SBi!$1:$1,1)),SBi!$K$2)</f>
        <v>1961-1972</v>
      </c>
      <c r="P2344" s="1">
        <f ca="1">IFERROR(INDEX(SBi!$C$3:$K$28,MATCH(E2344,SBi!$B$3:$B$28,0),MATCH(O2344,SBi!$C$2:$K$2,0)),0)</f>
        <v>117.5</v>
      </c>
      <c r="Q2344" s="19">
        <f t="shared" ca="1" si="476"/>
        <v>48.88</v>
      </c>
      <c r="R2344" s="19" t="str">
        <f ca="1">IFERROR(INDEX(VpD!$2:$2,MATCH(G2344,VpD!$1:$1,1)),VpD!$I$2)</f>
        <v>1961-1972</v>
      </c>
      <c r="S2344" s="1">
        <f ca="1">IFERROR(INDEX(VpD!$C$3:$I$27,MATCH(E2344,VpD!$B$3:$B$27,0),MATCH(R2344,VpD!$C$2:$I$2,0)),0)</f>
        <v>105</v>
      </c>
      <c r="T2344" s="19">
        <f t="shared" ca="1" si="477"/>
        <v>43.68</v>
      </c>
      <c r="U2344" s="14" t="str">
        <f t="shared" ca="1" si="478"/>
        <v xml:space="preserve">712372.45 </v>
      </c>
      <c r="V2344" s="14" t="str">
        <f t="shared" ca="1" si="479"/>
        <v>6169399.87</v>
      </c>
      <c r="W2344" s="14" t="str">
        <f t="shared" ca="1" si="480"/>
        <v>POINT(712372.45 6169399.87)</v>
      </c>
      <c r="X2344" s="14" t="str">
        <f>IFERROR(INDEX(BygningOmraade!B:B,MATCH(A2344,BygningOmraade!A:A,0)),"")</f>
        <v/>
      </c>
    </row>
    <row r="2345" spans="1:24" s="14" customFormat="1" x14ac:dyDescent="0.25">
      <c r="A2345" s="14">
        <f t="shared" si="468"/>
        <v>2345</v>
      </c>
      <c r="B2345" s="14" t="str">
        <f t="shared" ca="1" si="469"/>
        <v>8add3aab-9c55-4cac-828e-fcb28f3957ad</v>
      </c>
      <c r="C2345" s="14" t="str">
        <f t="shared" ca="1" si="470"/>
        <v>0a3f507e-1a32-32b8-e044-0003ba298018</v>
      </c>
      <c r="D2345" s="14">
        <f t="shared" ca="1" si="471"/>
        <v>997547</v>
      </c>
      <c r="E2345" s="1">
        <f t="shared" ca="1" si="472"/>
        <v>120</v>
      </c>
      <c r="F2345" s="1">
        <f t="shared" ca="1" si="473"/>
        <v>123</v>
      </c>
      <c r="G2345" s="1">
        <f t="shared" ca="1" si="474"/>
        <v>1981</v>
      </c>
      <c r="H2345" s="1" t="str">
        <f ca="1">IFERROR(INDEX(Varmeinstallation!B:B,MATCH(INDIRECT($A$1&amp;"L"&amp;A2345)*1,Varmeinstallation!A:A,0)),"Ingen varmeinstallationer")</f>
        <v>Elovne, elpaneler</v>
      </c>
      <c r="I2345" s="1" t="str">
        <f ca="1">IFERROR(INDEX(Opvarmningsmiddel!B:B,MATCH(INDIRECT($A$1&amp;"M"&amp;A2345)*1,Opvarmningsmiddel!A:A,0)),"")</f>
        <v>Elektricitet</v>
      </c>
      <c r="J2345" s="1">
        <f t="shared" ca="1" si="475"/>
        <v>0</v>
      </c>
      <c r="K2345" s="1" t="str">
        <f ca="1">IFERROR(INDEX(Relationstabel!$C$3:$K$10,MATCH(VALUE(INDIRECT($A$1&amp;"L"&amp;A2345)),Relationstabel!$A$3:$A$10,0),MATCH(IFERROR(VALUE(INDIRECT($A$1&amp;"M"&amp;A2345)),0),Relationstabel!$C$1:$K$1,0)),"Ingen varmeinstallationer")</f>
        <v>Elvarme</v>
      </c>
      <c r="L2345" s="1" t="str">
        <f ca="1">INDEX(Anvendelseskode!B:B,MATCH($E2345,Anvendelseskode!$A:$A,0))</f>
        <v>Fritliggende enfamilieshus (parcelhus)</v>
      </c>
      <c r="M2345" s="1" t="str">
        <f ca="1">INDEX(Anvendelseskode!C:C,MATCH($E2345,Anvendelseskode!$A:$A,0))</f>
        <v>Parcelhuse</v>
      </c>
      <c r="N2345" s="1" t="str">
        <f ca="1">INDEX(Anvendelseskode!D:D,MATCH($E2345,Anvendelseskode!$A:$A,0))</f>
        <v>Private husholdninger</v>
      </c>
      <c r="O2345" s="1" t="str">
        <f ca="1">IFERROR(INDEX(SBi!$2:$2,MATCH(G2345,SBi!$1:$1,1)),SBi!$K$2)</f>
        <v>1979-1998</v>
      </c>
      <c r="P2345" s="1">
        <f ca="1">IFERROR(INDEX(SBi!$C$3:$K$28,MATCH(E2345,SBi!$B$3:$B$28,0),MATCH(O2345,SBi!$C$2:$K$2,0)),0)</f>
        <v>105.4</v>
      </c>
      <c r="Q2345" s="19">
        <f t="shared" ca="1" si="476"/>
        <v>12.9642</v>
      </c>
      <c r="R2345" s="19" t="str">
        <f ca="1">IFERROR(INDEX(VpD!$2:$2,MATCH(G2345,VpD!$1:$1,1)),VpD!$I$2)</f>
        <v>1979-1998</v>
      </c>
      <c r="S2345" s="1">
        <f ca="1">IFERROR(INDEX(VpD!$C$3:$I$27,MATCH(E2345,VpD!$B$3:$B$27,0),MATCH(R2345,VpD!$C$2:$I$2,0)),0)</f>
        <v>90</v>
      </c>
      <c r="T2345" s="19">
        <f t="shared" ca="1" si="477"/>
        <v>11.07</v>
      </c>
      <c r="U2345" s="14" t="str">
        <f t="shared" ca="1" si="478"/>
        <v xml:space="preserve">713856.79 </v>
      </c>
      <c r="V2345" s="14" t="str">
        <f t="shared" ca="1" si="479"/>
        <v>6169067.66</v>
      </c>
      <c r="W2345" s="14" t="str">
        <f t="shared" ca="1" si="480"/>
        <v>POINT(713856.79 6169067.66)</v>
      </c>
      <c r="X2345" s="14" t="str">
        <f>IFERROR(INDEX(BygningOmraade!B:B,MATCH(A2345,BygningOmraade!A:A,0)),"")</f>
        <v/>
      </c>
    </row>
    <row r="2346" spans="1:24" s="14" customFormat="1" x14ac:dyDescent="0.25">
      <c r="A2346" s="14">
        <f t="shared" si="468"/>
        <v>2346</v>
      </c>
      <c r="B2346" s="14" t="str">
        <f t="shared" ca="1" si="469"/>
        <v>8afe081b-d437-4958-bf26-4380f202865c</v>
      </c>
      <c r="C2346" s="14" t="str">
        <f t="shared" ca="1" si="470"/>
        <v>0a3f507e-238a-32b8-e044-0003ba298018</v>
      </c>
      <c r="D2346" s="14">
        <f t="shared" ca="1" si="471"/>
        <v>994339</v>
      </c>
      <c r="E2346" s="1">
        <f t="shared" ca="1" si="472"/>
        <v>320</v>
      </c>
      <c r="F2346" s="1">
        <f t="shared" ca="1" si="473"/>
        <v>57</v>
      </c>
      <c r="G2346" s="1">
        <f t="shared" ca="1" si="474"/>
        <v>2005</v>
      </c>
      <c r="H2346" s="1" t="str">
        <f ca="1">IFERROR(INDEX(Varmeinstallation!B:B,MATCH(INDIRECT($A$1&amp;"L"&amp;A2346)*1,Varmeinstallation!A:A,0)),"Ingen varmeinstallationer")</f>
        <v>Ingen varmeinstallationer</v>
      </c>
      <c r="I2346" s="1" t="str">
        <f ca="1">IFERROR(INDEX(Opvarmningsmiddel!B:B,MATCH(INDIRECT($A$1&amp;"M"&amp;A2346)*1,Opvarmningsmiddel!A:A,0)),"")</f>
        <v/>
      </c>
      <c r="J2346" s="1">
        <f t="shared" ca="1" si="475"/>
        <v>0</v>
      </c>
      <c r="K2346" s="1" t="str">
        <f ca="1">IFERROR(INDEX(Relationstabel!$C$3:$K$10,MATCH(VALUE(INDIRECT($A$1&amp;"L"&amp;A2346)),Relationstabel!$A$3:$A$10,0),MATCH(IFERROR(VALUE(INDIRECT($A$1&amp;"M"&amp;A2346)),0),Relationstabel!$C$1:$K$1,0)),"Ingen varmeinstallationer")</f>
        <v>Ingen varmeinstallation</v>
      </c>
      <c r="L2346" s="1" t="str">
        <f ca="1">INDEX(Anvendelseskode!B:B,MATCH($E2346,Anvendelseskode!$A:$A,0))</f>
        <v>Bygning til kontor, handel, lager herunder offentlig administration</v>
      </c>
      <c r="M2346" s="1" t="str">
        <f ca="1">INDEX(Anvendelseskode!C:C,MATCH($E2346,Anvendelseskode!$A:$A,0))</f>
        <v>Kontor, handel, lager, off. adm.</v>
      </c>
      <c r="N2346" s="1" t="str">
        <f ca="1">INDEX(Anvendelseskode!D:D,MATCH($E2346,Anvendelseskode!$A:$A,0))</f>
        <v>Handel og servicevirksomheder</v>
      </c>
      <c r="O2346" s="1" t="str">
        <f ca="1">IFERROR(INDEX(SBi!$2:$2,MATCH(G2346,SBi!$1:$1,1)),SBi!$K$2)</f>
        <v>1999-2006</v>
      </c>
      <c r="P2346" s="1">
        <f ca="1">IFERROR(INDEX(SBi!$C$3:$K$28,MATCH(E2346,SBi!$B$3:$B$28,0),MATCH(O2346,SBi!$C$2:$K$2,0)),0)</f>
        <v>89.6</v>
      </c>
      <c r="Q2346" s="19">
        <f t="shared" ca="1" si="476"/>
        <v>5.1071999999999997</v>
      </c>
      <c r="R2346" s="19" t="str">
        <f ca="1">IFERROR(INDEX(VpD!$2:$2,MATCH(G2346,VpD!$1:$1,1)),VpD!$I$2)</f>
        <v>&gt;1998</v>
      </c>
      <c r="S2346" s="1">
        <f ca="1">IFERROR(INDEX(VpD!$C$3:$I$27,MATCH(E2346,VpD!$B$3:$B$27,0),MATCH(R2346,VpD!$C$2:$I$2,0)),0)</f>
        <v>77</v>
      </c>
      <c r="T2346" s="19">
        <f t="shared" ca="1" si="477"/>
        <v>4.3890000000000002</v>
      </c>
      <c r="U2346" s="14" t="str">
        <f t="shared" ca="1" si="478"/>
        <v xml:space="preserve">711263.98 </v>
      </c>
      <c r="V2346" s="14" t="str">
        <f t="shared" ca="1" si="479"/>
        <v>6171935.93</v>
      </c>
      <c r="W2346" s="14" t="str">
        <f t="shared" ca="1" si="480"/>
        <v>POINT(711263.98 6171935.93)</v>
      </c>
      <c r="X2346" s="14" t="str">
        <f>IFERROR(INDEX(BygningOmraade!B:B,MATCH(A2346,BygningOmraade!A:A,0)),"")</f>
        <v/>
      </c>
    </row>
    <row r="2347" spans="1:24" s="14" customFormat="1" x14ac:dyDescent="0.25">
      <c r="A2347" s="14">
        <f t="shared" si="468"/>
        <v>2347</v>
      </c>
      <c r="B2347" s="14" t="str">
        <f t="shared" ca="1" si="469"/>
        <v>8b5457ca-e9db-4f44-ba44-3cefade461ae</v>
      </c>
      <c r="C2347" s="14" t="str">
        <f t="shared" ca="1" si="470"/>
        <v>0a3f507e-197a-32b8-e044-0003ba298018</v>
      </c>
      <c r="D2347" s="14">
        <f t="shared" ca="1" si="471"/>
        <v>995301</v>
      </c>
      <c r="E2347" s="1">
        <f t="shared" ca="1" si="472"/>
        <v>130</v>
      </c>
      <c r="F2347" s="1">
        <f t="shared" ca="1" si="473"/>
        <v>124</v>
      </c>
      <c r="G2347" s="1">
        <f t="shared" ca="1" si="474"/>
        <v>1977</v>
      </c>
      <c r="H2347" s="1" t="str">
        <f ca="1">IFERROR(INDEX(Varmeinstallation!B:B,MATCH(INDIRECT($A$1&amp;"L"&amp;A2347)*1,Varmeinstallation!A:A,0)),"Ingen varmeinstallationer")</f>
        <v>Elovne, elpaneler</v>
      </c>
      <c r="I2347" s="1" t="str">
        <f ca="1">IFERROR(INDEX(Opvarmningsmiddel!B:B,MATCH(INDIRECT($A$1&amp;"M"&amp;A2347)*1,Opvarmningsmiddel!A:A,0)),"")</f>
        <v>Elektricitet</v>
      </c>
      <c r="J2347" s="1">
        <f t="shared" ca="1" si="475"/>
        <v>0</v>
      </c>
      <c r="K2347" s="1" t="str">
        <f ca="1">IFERROR(INDEX(Relationstabel!$C$3:$K$10,MATCH(VALUE(INDIRECT($A$1&amp;"L"&amp;A2347)),Relationstabel!$A$3:$A$10,0),MATCH(IFERROR(VALUE(INDIRECT($A$1&amp;"M"&amp;A2347)),0),Relationstabel!$C$1:$K$1,0)),"Ingen varmeinstallationer")</f>
        <v>Elvarme</v>
      </c>
      <c r="L2347" s="1" t="str">
        <f ca="1">INDEX(Anvendelseskode!B:B,MATCH($E2347,Anvendelseskode!$A:$A,0))</f>
        <v>Række-, kæde-, dobbelthus (lodret adskillelse mellem enhederne)</v>
      </c>
      <c r="M2347" s="1" t="str">
        <f ca="1">INDEX(Anvendelseskode!C:C,MATCH($E2347,Anvendelseskode!$A:$A,0))</f>
        <v>Række-, kæde og dobbelthuse</v>
      </c>
      <c r="N2347" s="1" t="str">
        <f ca="1">INDEX(Anvendelseskode!D:D,MATCH($E2347,Anvendelseskode!$A:$A,0))</f>
        <v>Private husholdninger</v>
      </c>
      <c r="O2347" s="1" t="str">
        <f ca="1">IFERROR(INDEX(SBi!$2:$2,MATCH(G2347,SBi!$1:$1,1)),SBi!$K$2)</f>
        <v>1973-1978</v>
      </c>
      <c r="P2347" s="1">
        <f ca="1">IFERROR(INDEX(SBi!$C$3:$K$28,MATCH(E2347,SBi!$B$3:$B$28,0),MATCH(O2347,SBi!$C$2:$K$2,0)),0)</f>
        <v>112.6</v>
      </c>
      <c r="Q2347" s="19">
        <f t="shared" ca="1" si="476"/>
        <v>13.962399999999999</v>
      </c>
      <c r="R2347" s="19" t="str">
        <f ca="1">IFERROR(INDEX(VpD!$2:$2,MATCH(G2347,VpD!$1:$1,1)),VpD!$I$2)</f>
        <v>1973-1978</v>
      </c>
      <c r="S2347" s="1">
        <f ca="1">IFERROR(INDEX(VpD!$C$3:$I$27,MATCH(E2347,VpD!$B$3:$B$27,0),MATCH(R2347,VpD!$C$2:$I$2,0)),0)</f>
        <v>98</v>
      </c>
      <c r="T2347" s="19">
        <f t="shared" ca="1" si="477"/>
        <v>12.151999999999999</v>
      </c>
      <c r="U2347" s="14" t="str">
        <f t="shared" ca="1" si="478"/>
        <v xml:space="preserve">711780.95 </v>
      </c>
      <c r="V2347" s="14" t="str">
        <f t="shared" ca="1" si="479"/>
        <v>6172482.94</v>
      </c>
      <c r="W2347" s="14" t="str">
        <f t="shared" ca="1" si="480"/>
        <v>POINT(711780.95 6172482.94)</v>
      </c>
      <c r="X2347" s="14" t="str">
        <f>IFERROR(INDEX(BygningOmraade!B:B,MATCH(A2347,BygningOmraade!A:A,0)),"")</f>
        <v/>
      </c>
    </row>
    <row r="2348" spans="1:24" s="14" customFormat="1" x14ac:dyDescent="0.25">
      <c r="A2348" s="14">
        <f t="shared" si="468"/>
        <v>2348</v>
      </c>
      <c r="B2348" s="14" t="str">
        <f t="shared" ca="1" si="469"/>
        <v>8b5604cf-c895-44bb-8f72-c77252a2f361</v>
      </c>
      <c r="C2348" s="14" t="str">
        <f t="shared" ca="1" si="470"/>
        <v>0a3f507e-194f-32b8-e044-0003ba298018</v>
      </c>
      <c r="D2348" s="14">
        <f t="shared" ca="1" si="471"/>
        <v>996693</v>
      </c>
      <c r="E2348" s="1">
        <f t="shared" ca="1" si="472"/>
        <v>130</v>
      </c>
      <c r="F2348" s="1">
        <f t="shared" ca="1" si="473"/>
        <v>109</v>
      </c>
      <c r="G2348" s="1">
        <f t="shared" ca="1" si="474"/>
        <v>1978</v>
      </c>
      <c r="H2348" s="1" t="str">
        <f ca="1">IFERROR(INDEX(Varmeinstallation!B:B,MATCH(INDIRECT($A$1&amp;"L"&amp;A2348)*1,Varmeinstallation!A:A,0)),"Ingen varmeinstallationer")</f>
        <v>Fjernvarme/blokvarme (radiatorsystemer eller varmluftanlæg)</v>
      </c>
      <c r="I2348" s="1" t="str">
        <f ca="1">IFERROR(INDEX(Opvarmningsmiddel!B:B,MATCH(INDIRECT($A$1&amp;"M"&amp;A2348)*1,Opvarmningsmiddel!A:A,0)),"")</f>
        <v/>
      </c>
      <c r="J2348" s="1">
        <f t="shared" ca="1" si="475"/>
        <v>0</v>
      </c>
      <c r="K2348" s="1" t="str">
        <f ca="1">IFERROR(INDEX(Relationstabel!$C$3:$K$10,MATCH(VALUE(INDIRECT($A$1&amp;"L"&amp;A2348)),Relationstabel!$A$3:$A$10,0),MATCH(IFERROR(VALUE(INDIRECT($A$1&amp;"M"&amp;A2348)),0),Relationstabel!$C$1:$K$1,0)),"Ingen varmeinstallationer")</f>
        <v>Fjernvarme/ Blokvarme</v>
      </c>
      <c r="L2348" s="1" t="str">
        <f ca="1">INDEX(Anvendelseskode!B:B,MATCH($E2348,Anvendelseskode!$A:$A,0))</f>
        <v>Række-, kæde-, dobbelthus (lodret adskillelse mellem enhederne)</v>
      </c>
      <c r="M2348" s="1" t="str">
        <f ca="1">INDEX(Anvendelseskode!C:C,MATCH($E2348,Anvendelseskode!$A:$A,0))</f>
        <v>Række-, kæde og dobbelthuse</v>
      </c>
      <c r="N2348" s="1" t="str">
        <f ca="1">INDEX(Anvendelseskode!D:D,MATCH($E2348,Anvendelseskode!$A:$A,0))</f>
        <v>Private husholdninger</v>
      </c>
      <c r="O2348" s="1" t="str">
        <f ca="1">IFERROR(INDEX(SBi!$2:$2,MATCH(G2348,SBi!$1:$1,1)),SBi!$K$2)</f>
        <v>1973-1978</v>
      </c>
      <c r="P2348" s="1">
        <f ca="1">IFERROR(INDEX(SBi!$C$3:$K$28,MATCH(E2348,SBi!$B$3:$B$28,0),MATCH(O2348,SBi!$C$2:$K$2,0)),0)</f>
        <v>112.6</v>
      </c>
      <c r="Q2348" s="19">
        <f t="shared" ca="1" si="476"/>
        <v>12.273399999999999</v>
      </c>
      <c r="R2348" s="19" t="str">
        <f ca="1">IFERROR(INDEX(VpD!$2:$2,MATCH(G2348,VpD!$1:$1,1)),VpD!$I$2)</f>
        <v>1973-1978</v>
      </c>
      <c r="S2348" s="1">
        <f ca="1">IFERROR(INDEX(VpD!$C$3:$I$27,MATCH(E2348,VpD!$B$3:$B$27,0),MATCH(R2348,VpD!$C$2:$I$2,0)),0)</f>
        <v>98</v>
      </c>
      <c r="T2348" s="19">
        <f t="shared" ca="1" si="477"/>
        <v>10.682</v>
      </c>
      <c r="U2348" s="14" t="str">
        <f t="shared" ca="1" si="478"/>
        <v xml:space="preserve">713517.95 </v>
      </c>
      <c r="V2348" s="14" t="str">
        <f t="shared" ca="1" si="479"/>
        <v>6169739.68</v>
      </c>
      <c r="W2348" s="14" t="str">
        <f t="shared" ca="1" si="480"/>
        <v>POINT(713517.95 6169739.68)</v>
      </c>
      <c r="X2348" s="14" t="str">
        <f>IFERROR(INDEX(BygningOmraade!B:B,MATCH(A2348,BygningOmraade!A:A,0)),"")</f>
        <v/>
      </c>
    </row>
    <row r="2349" spans="1:24" s="14" customFormat="1" x14ac:dyDescent="0.25">
      <c r="A2349" s="14">
        <f t="shared" si="468"/>
        <v>2349</v>
      </c>
      <c r="B2349" s="14" t="str">
        <f t="shared" ca="1" si="469"/>
        <v>8b71cea3-f0d7-4925-a422-8e4beb856e97</v>
      </c>
      <c r="C2349" s="14" t="str">
        <f t="shared" ca="1" si="470"/>
        <v>0a3f507e-23db-32b8-e044-0003ba298018</v>
      </c>
      <c r="D2349" s="14">
        <f t="shared" ca="1" si="471"/>
        <v>995707</v>
      </c>
      <c r="E2349" s="1">
        <f t="shared" ca="1" si="472"/>
        <v>220</v>
      </c>
      <c r="F2349" s="1">
        <f t="shared" ca="1" si="473"/>
        <v>3851</v>
      </c>
      <c r="G2349" s="1">
        <f t="shared" ca="1" si="474"/>
        <v>2008</v>
      </c>
      <c r="H2349" s="1" t="str">
        <f ca="1">IFERROR(INDEX(Varmeinstallation!B:B,MATCH(INDIRECT($A$1&amp;"L"&amp;A2349)*1,Varmeinstallation!A:A,0)),"Ingen varmeinstallationer")</f>
        <v>Fjernvarme/blokvarme (radiatorsystemer eller varmluftanlæg)</v>
      </c>
      <c r="I2349" s="1" t="str">
        <f ca="1">IFERROR(INDEX(Opvarmningsmiddel!B:B,MATCH(INDIRECT($A$1&amp;"M"&amp;A2349)*1,Opvarmningsmiddel!A:A,0)),"")</f>
        <v/>
      </c>
      <c r="J2349" s="1">
        <f t="shared" ca="1" si="475"/>
        <v>0</v>
      </c>
      <c r="K2349" s="1" t="str">
        <f ca="1">IFERROR(INDEX(Relationstabel!$C$3:$K$10,MATCH(VALUE(INDIRECT($A$1&amp;"L"&amp;A2349)),Relationstabel!$A$3:$A$10,0),MATCH(IFERROR(VALUE(INDIRECT($A$1&amp;"M"&amp;A2349)),0),Relationstabel!$C$1:$K$1,0)),"Ingen varmeinstallationer")</f>
        <v>Fjernvarme/ Blokvarme</v>
      </c>
      <c r="L2349" s="1" t="str">
        <f ca="1">INDEX(Anvendelseskode!B:B,MATCH($E2349,Anvendelseskode!$A:$A,0))</f>
        <v>Bygning til erhvervsmæssig produktion vedrørende industri, håndværk m.v. (fabrik, værksted o.lign.)</v>
      </c>
      <c r="M2349" s="1" t="str">
        <f ca="1">INDEX(Anvendelseskode!C:C,MATCH($E2349,Anvendelseskode!$A:$A,0))</f>
        <v>Fabrikker, værksteder o.l.</v>
      </c>
      <c r="N2349" s="1" t="str">
        <f ca="1">INDEX(Anvendelseskode!D:D,MATCH($E2349,Anvendelseskode!$A:$A,0))</f>
        <v>Industri</v>
      </c>
      <c r="O2349" s="1" t="str">
        <f ca="1">IFERROR(INDEX(SBi!$2:$2,MATCH(G2349,SBi!$1:$1,1)),SBi!$K$2)</f>
        <v>Efter 2006</v>
      </c>
      <c r="P2349" s="1">
        <f ca="1">IFERROR(INDEX(SBi!$C$3:$K$28,MATCH(E2349,SBi!$B$3:$B$28,0),MATCH(O2349,SBi!$C$2:$K$2,0)),0)</f>
        <v>66</v>
      </c>
      <c r="Q2349" s="19">
        <f t="shared" ca="1" si="476"/>
        <v>254.166</v>
      </c>
      <c r="R2349" s="19" t="str">
        <f ca="1">IFERROR(INDEX(VpD!$2:$2,MATCH(G2349,VpD!$1:$1,1)),VpD!$I$2)</f>
        <v>&gt;1998</v>
      </c>
      <c r="S2349" s="1">
        <f ca="1">IFERROR(INDEX(VpD!$C$3:$I$27,MATCH(E2349,VpD!$B$3:$B$27,0),MATCH(R2349,VpD!$C$2:$I$2,0)),0)</f>
        <v>66</v>
      </c>
      <c r="T2349" s="19">
        <f t="shared" ca="1" si="477"/>
        <v>254.166</v>
      </c>
      <c r="U2349" s="14" t="str">
        <f t="shared" ca="1" si="478"/>
        <v xml:space="preserve">712265.27 </v>
      </c>
      <c r="V2349" s="14" t="str">
        <f t="shared" ca="1" si="479"/>
        <v>6171569.65</v>
      </c>
      <c r="W2349" s="14" t="str">
        <f t="shared" ca="1" si="480"/>
        <v>POINT(712265.27 6171569.65)</v>
      </c>
      <c r="X2349" s="14" t="str">
        <f>IFERROR(INDEX(BygningOmraade!B:B,MATCH(A2349,BygningOmraade!A:A,0)),"")</f>
        <v/>
      </c>
    </row>
    <row r="2350" spans="1:24" s="14" customFormat="1" x14ac:dyDescent="0.25">
      <c r="A2350" s="14">
        <f t="shared" si="468"/>
        <v>2350</v>
      </c>
      <c r="B2350" s="14" t="str">
        <f t="shared" ca="1" si="469"/>
        <v>8b730269-8f0e-495b-8d5e-57f5d52ed6d7</v>
      </c>
      <c r="C2350" s="14" t="str">
        <f t="shared" ca="1" si="470"/>
        <v>0a3f507e-1c55-32b8-e044-0003ba298018</v>
      </c>
      <c r="D2350" s="14">
        <f t="shared" ca="1" si="471"/>
        <v>997654</v>
      </c>
      <c r="E2350" s="1">
        <f t="shared" ca="1" si="472"/>
        <v>120</v>
      </c>
      <c r="F2350" s="1">
        <f t="shared" ca="1" si="473"/>
        <v>204</v>
      </c>
      <c r="G2350" s="1">
        <f t="shared" ca="1" si="474"/>
        <v>1969</v>
      </c>
      <c r="H2350" s="1" t="str">
        <f ca="1">IFERROR(INDEX(Varmeinstallation!B:B,MATCH(INDIRECT($A$1&amp;"L"&amp;A2350)*1,Varmeinstallation!A:A,0)),"Ingen varmeinstallationer")</f>
        <v>Centralvarme fra eget anlæg, et-kammer fyr</v>
      </c>
      <c r="I2350" s="1" t="str">
        <f ca="1">IFERROR(INDEX(Opvarmningsmiddel!B:B,MATCH(INDIRECT($A$1&amp;"M"&amp;A2350)*1,Opvarmningsmiddel!A:A,0)),"")</f>
        <v>Naturgas</v>
      </c>
      <c r="J2350" s="1">
        <f t="shared" ca="1" si="475"/>
        <v>0</v>
      </c>
      <c r="K2350" s="1" t="str">
        <f ca="1">IFERROR(INDEX(Relationstabel!$C$3:$K$10,MATCH(VALUE(INDIRECT($A$1&amp;"L"&amp;A2350)),Relationstabel!$A$3:$A$10,0),MATCH(IFERROR(VALUE(INDIRECT($A$1&amp;"M"&amp;A2350)),0),Relationstabel!$C$1:$K$1,0)),"Ingen varmeinstallationer")</f>
        <v>Naturgas</v>
      </c>
      <c r="L2350" s="1" t="str">
        <f ca="1">INDEX(Anvendelseskode!B:B,MATCH($E2350,Anvendelseskode!$A:$A,0))</f>
        <v>Fritliggende enfamilieshus (parcelhus)</v>
      </c>
      <c r="M2350" s="1" t="str">
        <f ca="1">INDEX(Anvendelseskode!C:C,MATCH($E2350,Anvendelseskode!$A:$A,0))</f>
        <v>Parcelhuse</v>
      </c>
      <c r="N2350" s="1" t="str">
        <f ca="1">INDEX(Anvendelseskode!D:D,MATCH($E2350,Anvendelseskode!$A:$A,0))</f>
        <v>Private husholdninger</v>
      </c>
      <c r="O2350" s="1" t="str">
        <f ca="1">IFERROR(INDEX(SBi!$2:$2,MATCH(G2350,SBi!$1:$1,1)),SBi!$K$2)</f>
        <v>1961-1972</v>
      </c>
      <c r="P2350" s="1">
        <f ca="1">IFERROR(INDEX(SBi!$C$3:$K$28,MATCH(E2350,SBi!$B$3:$B$28,0),MATCH(O2350,SBi!$C$2:$K$2,0)),0)</f>
        <v>134.30000000000001</v>
      </c>
      <c r="Q2350" s="19">
        <f t="shared" ca="1" si="476"/>
        <v>27.397200000000002</v>
      </c>
      <c r="R2350" s="19" t="str">
        <f ca="1">IFERROR(INDEX(VpD!$2:$2,MATCH(G2350,VpD!$1:$1,1)),VpD!$I$2)</f>
        <v>1961-1972</v>
      </c>
      <c r="S2350" s="1">
        <f ca="1">IFERROR(INDEX(VpD!$C$3:$I$27,MATCH(E2350,VpD!$B$3:$B$27,0),MATCH(R2350,VpD!$C$2:$I$2,0)),0)</f>
        <v>143</v>
      </c>
      <c r="T2350" s="19">
        <f t="shared" ca="1" si="477"/>
        <v>29.172000000000001</v>
      </c>
      <c r="U2350" s="14" t="str">
        <f t="shared" ca="1" si="478"/>
        <v xml:space="preserve">714195.54 </v>
      </c>
      <c r="V2350" s="14" t="str">
        <f t="shared" ca="1" si="479"/>
        <v>6168791.58</v>
      </c>
      <c r="W2350" s="14" t="str">
        <f t="shared" ca="1" si="480"/>
        <v>POINT(714195.54 6168791.58)</v>
      </c>
      <c r="X2350" s="14" t="str">
        <f>IFERROR(INDEX(BygningOmraade!B:B,MATCH(A2350,BygningOmraade!A:A,0)),"")</f>
        <v/>
      </c>
    </row>
    <row r="2351" spans="1:24" s="14" customFormat="1" x14ac:dyDescent="0.25">
      <c r="A2351" s="14">
        <f t="shared" si="468"/>
        <v>2351</v>
      </c>
      <c r="B2351" s="14" t="str">
        <f t="shared" ca="1" si="469"/>
        <v>8b8326cd-d548-47df-959d-0581dad7674a</v>
      </c>
      <c r="C2351" s="14" t="str">
        <f t="shared" ca="1" si="470"/>
        <v>0a3f507e-1710-32b8-e044-0003ba298018</v>
      </c>
      <c r="D2351" s="14">
        <f t="shared" ca="1" si="471"/>
        <v>994421</v>
      </c>
      <c r="E2351" s="1">
        <f t="shared" ca="1" si="472"/>
        <v>120</v>
      </c>
      <c r="F2351" s="1">
        <f t="shared" ca="1" si="473"/>
        <v>111</v>
      </c>
      <c r="G2351" s="1">
        <f t="shared" ca="1" si="474"/>
        <v>1964</v>
      </c>
      <c r="H2351" s="1" t="str">
        <f ca="1">IFERROR(INDEX(Varmeinstallation!B:B,MATCH(INDIRECT($A$1&amp;"L"&amp;A2351)*1,Varmeinstallation!A:A,0)),"Ingen varmeinstallationer")</f>
        <v>Centralvarme fra eget anlæg, et-kammer fyr</v>
      </c>
      <c r="I2351" s="1" t="str">
        <f ca="1">IFERROR(INDEX(Opvarmningsmiddel!B:B,MATCH(INDIRECT($A$1&amp;"M"&amp;A2351)*1,Opvarmningsmiddel!A:A,0)),"")</f>
        <v>Naturgas</v>
      </c>
      <c r="J2351" s="1">
        <f t="shared" ca="1" si="475"/>
        <v>0</v>
      </c>
      <c r="K2351" s="1" t="str">
        <f ca="1">IFERROR(INDEX(Relationstabel!$C$3:$K$10,MATCH(VALUE(INDIRECT($A$1&amp;"L"&amp;A2351)),Relationstabel!$A$3:$A$10,0),MATCH(IFERROR(VALUE(INDIRECT($A$1&amp;"M"&amp;A2351)),0),Relationstabel!$C$1:$K$1,0)),"Ingen varmeinstallationer")</f>
        <v>Naturgas</v>
      </c>
      <c r="L2351" s="1" t="str">
        <f ca="1">INDEX(Anvendelseskode!B:B,MATCH($E2351,Anvendelseskode!$A:$A,0))</f>
        <v>Fritliggende enfamilieshus (parcelhus)</v>
      </c>
      <c r="M2351" s="1" t="str">
        <f ca="1">INDEX(Anvendelseskode!C:C,MATCH($E2351,Anvendelseskode!$A:$A,0))</f>
        <v>Parcelhuse</v>
      </c>
      <c r="N2351" s="1" t="str">
        <f ca="1">INDEX(Anvendelseskode!D:D,MATCH($E2351,Anvendelseskode!$A:$A,0))</f>
        <v>Private husholdninger</v>
      </c>
      <c r="O2351" s="1" t="str">
        <f ca="1">IFERROR(INDEX(SBi!$2:$2,MATCH(G2351,SBi!$1:$1,1)),SBi!$K$2)</f>
        <v>1961-1972</v>
      </c>
      <c r="P2351" s="1">
        <f ca="1">IFERROR(INDEX(SBi!$C$3:$K$28,MATCH(E2351,SBi!$B$3:$B$28,0),MATCH(O2351,SBi!$C$2:$K$2,0)),0)</f>
        <v>134.30000000000001</v>
      </c>
      <c r="Q2351" s="19">
        <f t="shared" ca="1" si="476"/>
        <v>14.907300000000001</v>
      </c>
      <c r="R2351" s="19" t="str">
        <f ca="1">IFERROR(INDEX(VpD!$2:$2,MATCH(G2351,VpD!$1:$1,1)),VpD!$I$2)</f>
        <v>1961-1972</v>
      </c>
      <c r="S2351" s="1">
        <f ca="1">IFERROR(INDEX(VpD!$C$3:$I$27,MATCH(E2351,VpD!$B$3:$B$27,0),MATCH(R2351,VpD!$C$2:$I$2,0)),0)</f>
        <v>143</v>
      </c>
      <c r="T2351" s="19">
        <f t="shared" ca="1" si="477"/>
        <v>15.872999999999999</v>
      </c>
      <c r="U2351" s="14" t="str">
        <f t="shared" ca="1" si="478"/>
        <v xml:space="preserve">711595.73 </v>
      </c>
      <c r="V2351" s="14" t="str">
        <f t="shared" ca="1" si="479"/>
        <v>6170602.13</v>
      </c>
      <c r="W2351" s="14" t="str">
        <f t="shared" ca="1" si="480"/>
        <v>POINT(711595.73 6170602.13)</v>
      </c>
      <c r="X2351" s="14" t="str">
        <f>IFERROR(INDEX(BygningOmraade!B:B,MATCH(A2351,BygningOmraade!A:A,0)),"")</f>
        <v/>
      </c>
    </row>
    <row r="2352" spans="1:24" s="14" customFormat="1" x14ac:dyDescent="0.25">
      <c r="A2352" s="14">
        <f t="shared" si="468"/>
        <v>2352</v>
      </c>
      <c r="B2352" s="14" t="str">
        <f t="shared" ca="1" si="469"/>
        <v>8b8f254f-e6cc-4e6d-b176-1484fe9193f5</v>
      </c>
      <c r="C2352" s="14" t="str">
        <f t="shared" ca="1" si="470"/>
        <v>4380154c-29bb-46fd-a6ae-ae67a453ec84</v>
      </c>
      <c r="D2352" s="14">
        <f t="shared" ca="1" si="471"/>
        <v>100098584</v>
      </c>
      <c r="E2352" s="1">
        <f t="shared" ca="1" si="472"/>
        <v>130</v>
      </c>
      <c r="F2352" s="1">
        <f t="shared" ca="1" si="473"/>
        <v>130</v>
      </c>
      <c r="G2352" s="1">
        <f t="shared" ca="1" si="474"/>
        <v>2017</v>
      </c>
      <c r="H2352" s="1" t="str">
        <f ca="1">IFERROR(INDEX(Varmeinstallation!B:B,MATCH(INDIRECT($A$1&amp;"L"&amp;A2352)*1,Varmeinstallation!A:A,0)),"Ingen varmeinstallationer")</f>
        <v>Fjernvarme/blokvarme (radiatorsystemer eller varmluftanlæg)</v>
      </c>
      <c r="I2352" s="1" t="str">
        <f ca="1">IFERROR(INDEX(Opvarmningsmiddel!B:B,MATCH(INDIRECT($A$1&amp;"M"&amp;A2352)*1,Opvarmningsmiddel!A:A,0)),"")</f>
        <v/>
      </c>
      <c r="J2352" s="1">
        <f t="shared" ca="1" si="475"/>
        <v>0</v>
      </c>
      <c r="K2352" s="1" t="str">
        <f ca="1">IFERROR(INDEX(Relationstabel!$C$3:$K$10,MATCH(VALUE(INDIRECT($A$1&amp;"L"&amp;A2352)),Relationstabel!$A$3:$A$10,0),MATCH(IFERROR(VALUE(INDIRECT($A$1&amp;"M"&amp;A2352)),0),Relationstabel!$C$1:$K$1,0)),"Ingen varmeinstallationer")</f>
        <v>Fjernvarme/ Blokvarme</v>
      </c>
      <c r="L2352" s="1" t="str">
        <f ca="1">INDEX(Anvendelseskode!B:B,MATCH($E2352,Anvendelseskode!$A:$A,0))</f>
        <v>Række-, kæde-, dobbelthus (lodret adskillelse mellem enhederne)</v>
      </c>
      <c r="M2352" s="1" t="str">
        <f ca="1">INDEX(Anvendelseskode!C:C,MATCH($E2352,Anvendelseskode!$A:$A,0))</f>
        <v>Række-, kæde og dobbelthuse</v>
      </c>
      <c r="N2352" s="1" t="str">
        <f ca="1">INDEX(Anvendelseskode!D:D,MATCH($E2352,Anvendelseskode!$A:$A,0))</f>
        <v>Private husholdninger</v>
      </c>
      <c r="O2352" s="1" t="str">
        <f ca="1">IFERROR(INDEX(SBi!$2:$2,MATCH(G2352,SBi!$1:$1,1)),SBi!$K$2)</f>
        <v>Efter 2006</v>
      </c>
      <c r="P2352" s="1">
        <f ca="1">IFERROR(INDEX(SBi!$C$3:$K$28,MATCH(E2352,SBi!$B$3:$B$28,0),MATCH(O2352,SBi!$C$2:$K$2,0)),0)</f>
        <v>66.400000000000006</v>
      </c>
      <c r="Q2352" s="19">
        <f t="shared" ca="1" si="476"/>
        <v>8.6319999999999997</v>
      </c>
      <c r="R2352" s="19" t="str">
        <f ca="1">IFERROR(INDEX(VpD!$2:$2,MATCH(G2352,VpD!$1:$1,1)),VpD!$I$2)</f>
        <v>&gt;1998</v>
      </c>
      <c r="S2352" s="1">
        <f ca="1">IFERROR(INDEX(VpD!$C$3:$I$27,MATCH(E2352,VpD!$B$3:$B$27,0),MATCH(R2352,VpD!$C$2:$I$2,0)),0)</f>
        <v>65</v>
      </c>
      <c r="T2352" s="19">
        <f t="shared" ca="1" si="477"/>
        <v>8.4499999999999993</v>
      </c>
      <c r="U2352" s="14" t="str">
        <f t="shared" ca="1" si="478"/>
        <v xml:space="preserve">711609.45 </v>
      </c>
      <c r="V2352" s="14" t="str">
        <f t="shared" ca="1" si="479"/>
        <v>6172717.23</v>
      </c>
      <c r="W2352" s="14" t="str">
        <f t="shared" ca="1" si="480"/>
        <v>POINT(711609.45 6172717.23)</v>
      </c>
      <c r="X2352" s="14" t="str">
        <f>IFERROR(INDEX(BygningOmraade!B:B,MATCH(A2352,BygningOmraade!A:A,0)),"")</f>
        <v/>
      </c>
    </row>
    <row r="2353" spans="1:24" s="14" customFormat="1" x14ac:dyDescent="0.25">
      <c r="A2353" s="14">
        <f t="shared" si="468"/>
        <v>2353</v>
      </c>
      <c r="B2353" s="14" t="str">
        <f t="shared" ca="1" si="469"/>
        <v>8bb703cf-e156-4220-9437-ad42f35ccd57</v>
      </c>
      <c r="C2353" s="14" t="str">
        <f t="shared" ca="1" si="470"/>
        <v>0a3f507e-1e56-32b8-e044-0003ba298018</v>
      </c>
      <c r="D2353" s="14">
        <f t="shared" ca="1" si="471"/>
        <v>994439</v>
      </c>
      <c r="E2353" s="1">
        <f t="shared" ca="1" si="472"/>
        <v>120</v>
      </c>
      <c r="F2353" s="1">
        <f t="shared" ca="1" si="473"/>
        <v>140</v>
      </c>
      <c r="G2353" s="1">
        <f t="shared" ca="1" si="474"/>
        <v>1970</v>
      </c>
      <c r="H2353" s="1" t="str">
        <f ca="1">IFERROR(INDEX(Varmeinstallation!B:B,MATCH(INDIRECT($A$1&amp;"L"&amp;A2353)*1,Varmeinstallation!A:A,0)),"Ingen varmeinstallationer")</f>
        <v>Centralvarme fra eget anlæg, et-kammer fyr</v>
      </c>
      <c r="I2353" s="1" t="str">
        <f ca="1">IFERROR(INDEX(Opvarmningsmiddel!B:B,MATCH(INDIRECT($A$1&amp;"M"&amp;A2353)*1,Opvarmningsmiddel!A:A,0)),"")</f>
        <v>Naturgas</v>
      </c>
      <c r="J2353" s="1">
        <f t="shared" ca="1" si="475"/>
        <v>2</v>
      </c>
      <c r="K2353" s="1" t="str">
        <f ca="1">IFERROR(INDEX(Relationstabel!$C$3:$K$10,MATCH(VALUE(INDIRECT($A$1&amp;"L"&amp;A2353)),Relationstabel!$A$3:$A$10,0),MATCH(IFERROR(VALUE(INDIRECT($A$1&amp;"M"&amp;A2353)),0),Relationstabel!$C$1:$K$1,0)),"Ingen varmeinstallationer")</f>
        <v>Naturgas</v>
      </c>
      <c r="L2353" s="1" t="str">
        <f ca="1">INDEX(Anvendelseskode!B:B,MATCH($E2353,Anvendelseskode!$A:$A,0))</f>
        <v>Fritliggende enfamilieshus (parcelhus)</v>
      </c>
      <c r="M2353" s="1" t="str">
        <f ca="1">INDEX(Anvendelseskode!C:C,MATCH($E2353,Anvendelseskode!$A:$A,0))</f>
        <v>Parcelhuse</v>
      </c>
      <c r="N2353" s="1" t="str">
        <f ca="1">INDEX(Anvendelseskode!D:D,MATCH($E2353,Anvendelseskode!$A:$A,0))</f>
        <v>Private husholdninger</v>
      </c>
      <c r="O2353" s="1" t="str">
        <f ca="1">IFERROR(INDEX(SBi!$2:$2,MATCH(G2353,SBi!$1:$1,1)),SBi!$K$2)</f>
        <v>1961-1972</v>
      </c>
      <c r="P2353" s="1">
        <f ca="1">IFERROR(INDEX(SBi!$C$3:$K$28,MATCH(E2353,SBi!$B$3:$B$28,0),MATCH(O2353,SBi!$C$2:$K$2,0)),0)</f>
        <v>134.30000000000001</v>
      </c>
      <c r="Q2353" s="19">
        <f t="shared" ca="1" si="476"/>
        <v>18.802</v>
      </c>
      <c r="R2353" s="19" t="str">
        <f ca="1">IFERROR(INDEX(VpD!$2:$2,MATCH(G2353,VpD!$1:$1,1)),VpD!$I$2)</f>
        <v>1961-1972</v>
      </c>
      <c r="S2353" s="1">
        <f ca="1">IFERROR(INDEX(VpD!$C$3:$I$27,MATCH(E2353,VpD!$B$3:$B$27,0),MATCH(R2353,VpD!$C$2:$I$2,0)),0)</f>
        <v>143</v>
      </c>
      <c r="T2353" s="19">
        <f t="shared" ca="1" si="477"/>
        <v>20.02</v>
      </c>
      <c r="U2353" s="14" t="str">
        <f t="shared" ca="1" si="478"/>
        <v xml:space="preserve">711547.24 </v>
      </c>
      <c r="V2353" s="14" t="str">
        <f t="shared" ca="1" si="479"/>
        <v>6171756.1</v>
      </c>
      <c r="W2353" s="14" t="str">
        <f t="shared" ca="1" si="480"/>
        <v>POINT(711547.24 6171756.1)</v>
      </c>
      <c r="X2353" s="14" t="str">
        <f>IFERROR(INDEX(BygningOmraade!B:B,MATCH(A2353,BygningOmraade!A:A,0)),"")</f>
        <v/>
      </c>
    </row>
    <row r="2354" spans="1:24" s="14" customFormat="1" x14ac:dyDescent="0.25">
      <c r="A2354" s="14">
        <f t="shared" si="468"/>
        <v>2354</v>
      </c>
      <c r="B2354" s="14" t="str">
        <f t="shared" ca="1" si="469"/>
        <v>8bdc8cd6-cdcb-4b0e-8a4e-093f05a88c95</v>
      </c>
      <c r="C2354" s="14" t="str">
        <f t="shared" ca="1" si="470"/>
        <v>0a3f507e-1867-32b8-e044-0003ba298018</v>
      </c>
      <c r="D2354" s="14">
        <f t="shared" ca="1" si="471"/>
        <v>996476</v>
      </c>
      <c r="E2354" s="1">
        <f t="shared" ca="1" si="472"/>
        <v>120</v>
      </c>
      <c r="F2354" s="1">
        <f t="shared" ca="1" si="473"/>
        <v>137</v>
      </c>
      <c r="G2354" s="1">
        <f t="shared" ca="1" si="474"/>
        <v>1989</v>
      </c>
      <c r="H2354" s="1" t="str">
        <f ca="1">IFERROR(INDEX(Varmeinstallation!B:B,MATCH(INDIRECT($A$1&amp;"L"&amp;A2354)*1,Varmeinstallation!A:A,0)),"Ingen varmeinstallationer")</f>
        <v>Varmepumpe</v>
      </c>
      <c r="I2354" s="1" t="str">
        <f ca="1">IFERROR(INDEX(Opvarmningsmiddel!B:B,MATCH(INDIRECT($A$1&amp;"M"&amp;A2354)*1,Opvarmningsmiddel!A:A,0)),"")</f>
        <v>Elektricitet</v>
      </c>
      <c r="J2354" s="1">
        <f t="shared" ca="1" si="475"/>
        <v>0</v>
      </c>
      <c r="K2354" s="1" t="str">
        <f ca="1">IFERROR(INDEX(Relationstabel!$C$3:$K$10,MATCH(VALUE(INDIRECT($A$1&amp;"L"&amp;A2354)),Relationstabel!$A$3:$A$10,0),MATCH(IFERROR(VALUE(INDIRECT($A$1&amp;"M"&amp;A2354)),0),Relationstabel!$C$1:$K$1,0)),"Ingen varmeinstallationer")</f>
        <v>Varmepumpe</v>
      </c>
      <c r="L2354" s="1" t="str">
        <f ca="1">INDEX(Anvendelseskode!B:B,MATCH($E2354,Anvendelseskode!$A:$A,0))</f>
        <v>Fritliggende enfamilieshus (parcelhus)</v>
      </c>
      <c r="M2354" s="1" t="str">
        <f ca="1">INDEX(Anvendelseskode!C:C,MATCH($E2354,Anvendelseskode!$A:$A,0))</f>
        <v>Parcelhuse</v>
      </c>
      <c r="N2354" s="1" t="str">
        <f ca="1">INDEX(Anvendelseskode!D:D,MATCH($E2354,Anvendelseskode!$A:$A,0))</f>
        <v>Private husholdninger</v>
      </c>
      <c r="O2354" s="1" t="str">
        <f ca="1">IFERROR(INDEX(SBi!$2:$2,MATCH(G2354,SBi!$1:$1,1)),SBi!$K$2)</f>
        <v>1979-1998</v>
      </c>
      <c r="P2354" s="1">
        <f ca="1">IFERROR(INDEX(SBi!$C$3:$K$28,MATCH(E2354,SBi!$B$3:$B$28,0),MATCH(O2354,SBi!$C$2:$K$2,0)),0)</f>
        <v>105.4</v>
      </c>
      <c r="Q2354" s="19">
        <f t="shared" ca="1" si="476"/>
        <v>14.439800000000002</v>
      </c>
      <c r="R2354" s="19" t="str">
        <f ca="1">IFERROR(INDEX(VpD!$2:$2,MATCH(G2354,VpD!$1:$1,1)),VpD!$I$2)</f>
        <v>1979-1998</v>
      </c>
      <c r="S2354" s="1">
        <f ca="1">IFERROR(INDEX(VpD!$C$3:$I$27,MATCH(E2354,VpD!$B$3:$B$27,0),MATCH(R2354,VpD!$C$2:$I$2,0)),0)</f>
        <v>90</v>
      </c>
      <c r="T2354" s="19">
        <f t="shared" ca="1" si="477"/>
        <v>12.33</v>
      </c>
      <c r="U2354" s="14" t="str">
        <f t="shared" ca="1" si="478"/>
        <v xml:space="preserve">713308.31 </v>
      </c>
      <c r="V2354" s="14" t="str">
        <f t="shared" ca="1" si="479"/>
        <v>6168537.8</v>
      </c>
      <c r="W2354" s="14" t="str">
        <f t="shared" ca="1" si="480"/>
        <v>POINT(713308.31 6168537.8)</v>
      </c>
      <c r="X2354" s="14" t="str">
        <f>IFERROR(INDEX(BygningOmraade!B:B,MATCH(A2354,BygningOmraade!A:A,0)),"")</f>
        <v/>
      </c>
    </row>
    <row r="2355" spans="1:24" s="14" customFormat="1" x14ac:dyDescent="0.25">
      <c r="A2355" s="14">
        <f t="shared" si="468"/>
        <v>2355</v>
      </c>
      <c r="B2355" s="14" t="str">
        <f t="shared" ca="1" si="469"/>
        <v>8be86e60-3288-464c-b5c2-c0051f58a6aa</v>
      </c>
      <c r="C2355" s="14" t="str">
        <f t="shared" ca="1" si="470"/>
        <v>0a3f507e-1f48-32b8-e044-0003ba298018</v>
      </c>
      <c r="D2355" s="14">
        <f t="shared" ca="1" si="471"/>
        <v>994310</v>
      </c>
      <c r="E2355" s="1">
        <f t="shared" ca="1" si="472"/>
        <v>120</v>
      </c>
      <c r="F2355" s="1">
        <f t="shared" ca="1" si="473"/>
        <v>123</v>
      </c>
      <c r="G2355" s="1">
        <f t="shared" ca="1" si="474"/>
        <v>1966</v>
      </c>
      <c r="H2355" s="1" t="str">
        <f ca="1">IFERROR(INDEX(Varmeinstallation!B:B,MATCH(INDIRECT($A$1&amp;"L"&amp;A2355)*1,Varmeinstallation!A:A,0)),"Ingen varmeinstallationer")</f>
        <v>Fjernvarme/blokvarme (radiatorsystemer eller varmluftanlæg)</v>
      </c>
      <c r="I2355" s="1" t="str">
        <f ca="1">IFERROR(INDEX(Opvarmningsmiddel!B:B,MATCH(INDIRECT($A$1&amp;"M"&amp;A2355)*1,Opvarmningsmiddel!A:A,0)),"")</f>
        <v/>
      </c>
      <c r="J2355" s="1">
        <f t="shared" ca="1" si="475"/>
        <v>2</v>
      </c>
      <c r="K2355" s="1" t="str">
        <f ca="1">IFERROR(INDEX(Relationstabel!$C$3:$K$10,MATCH(VALUE(INDIRECT($A$1&amp;"L"&amp;A2355)),Relationstabel!$A$3:$A$10,0),MATCH(IFERROR(VALUE(INDIRECT($A$1&amp;"M"&amp;A2355)),0),Relationstabel!$C$1:$K$1,0)),"Ingen varmeinstallationer")</f>
        <v>Fjernvarme/ Blokvarme</v>
      </c>
      <c r="L2355" s="1" t="str">
        <f ca="1">INDEX(Anvendelseskode!B:B,MATCH($E2355,Anvendelseskode!$A:$A,0))</f>
        <v>Fritliggende enfamilieshus (parcelhus)</v>
      </c>
      <c r="M2355" s="1" t="str">
        <f ca="1">INDEX(Anvendelseskode!C:C,MATCH($E2355,Anvendelseskode!$A:$A,0))</f>
        <v>Parcelhuse</v>
      </c>
      <c r="N2355" s="1" t="str">
        <f ca="1">INDEX(Anvendelseskode!D:D,MATCH($E2355,Anvendelseskode!$A:$A,0))</f>
        <v>Private husholdninger</v>
      </c>
      <c r="O2355" s="1" t="str">
        <f ca="1">IFERROR(INDEX(SBi!$2:$2,MATCH(G2355,SBi!$1:$1,1)),SBi!$K$2)</f>
        <v>1961-1972</v>
      </c>
      <c r="P2355" s="1">
        <f ca="1">IFERROR(INDEX(SBi!$C$3:$K$28,MATCH(E2355,SBi!$B$3:$B$28,0),MATCH(O2355,SBi!$C$2:$K$2,0)),0)</f>
        <v>134.30000000000001</v>
      </c>
      <c r="Q2355" s="19">
        <f t="shared" ca="1" si="476"/>
        <v>16.518900000000002</v>
      </c>
      <c r="R2355" s="19" t="str">
        <f ca="1">IFERROR(INDEX(VpD!$2:$2,MATCH(G2355,VpD!$1:$1,1)),VpD!$I$2)</f>
        <v>1961-1972</v>
      </c>
      <c r="S2355" s="1">
        <f ca="1">IFERROR(INDEX(VpD!$C$3:$I$27,MATCH(E2355,VpD!$B$3:$B$27,0),MATCH(R2355,VpD!$C$2:$I$2,0)),0)</f>
        <v>143</v>
      </c>
      <c r="T2355" s="19">
        <f t="shared" ca="1" si="477"/>
        <v>17.588999999999999</v>
      </c>
      <c r="U2355" s="14" t="str">
        <f t="shared" ca="1" si="478"/>
        <v xml:space="preserve">711298.28 </v>
      </c>
      <c r="V2355" s="14" t="str">
        <f t="shared" ca="1" si="479"/>
        <v>6171680.47</v>
      </c>
      <c r="W2355" s="14" t="str">
        <f t="shared" ca="1" si="480"/>
        <v>POINT(711298.28 6171680.47)</v>
      </c>
      <c r="X2355" s="14" t="str">
        <f>IFERROR(INDEX(BygningOmraade!B:B,MATCH(A2355,BygningOmraade!A:A,0)),"")</f>
        <v/>
      </c>
    </row>
    <row r="2356" spans="1:24" s="14" customFormat="1" x14ac:dyDescent="0.25">
      <c r="A2356" s="14">
        <f t="shared" si="468"/>
        <v>2356</v>
      </c>
      <c r="B2356" s="14" t="str">
        <f t="shared" ca="1" si="469"/>
        <v>8bfd3e4d-51c6-44bf-bf80-e7b8c9e164a7</v>
      </c>
      <c r="C2356" s="14" t="str">
        <f t="shared" ca="1" si="470"/>
        <v>0a3f507e-2122-32b8-e044-0003ba298018</v>
      </c>
      <c r="D2356" s="14">
        <f t="shared" ca="1" si="471"/>
        <v>996475</v>
      </c>
      <c r="E2356" s="1">
        <f t="shared" ca="1" si="472"/>
        <v>120</v>
      </c>
      <c r="F2356" s="1">
        <f t="shared" ca="1" si="473"/>
        <v>109</v>
      </c>
      <c r="G2356" s="1">
        <f t="shared" ca="1" si="474"/>
        <v>1961</v>
      </c>
      <c r="H2356" s="1" t="str">
        <f ca="1">IFERROR(INDEX(Varmeinstallation!B:B,MATCH(INDIRECT($A$1&amp;"L"&amp;A2356)*1,Varmeinstallation!A:A,0)),"Ingen varmeinstallationer")</f>
        <v>Centralvarme fra eget anlæg, et-kammer fyr</v>
      </c>
      <c r="I2356" s="1" t="str">
        <f ca="1">IFERROR(INDEX(Opvarmningsmiddel!B:B,MATCH(INDIRECT($A$1&amp;"M"&amp;A2356)*1,Opvarmningsmiddel!A:A,0)),"")</f>
        <v>Naturgas</v>
      </c>
      <c r="J2356" s="1">
        <f t="shared" ca="1" si="475"/>
        <v>2</v>
      </c>
      <c r="K2356" s="1" t="str">
        <f ca="1">IFERROR(INDEX(Relationstabel!$C$3:$K$10,MATCH(VALUE(INDIRECT($A$1&amp;"L"&amp;A2356)),Relationstabel!$A$3:$A$10,0),MATCH(IFERROR(VALUE(INDIRECT($A$1&amp;"M"&amp;A2356)),0),Relationstabel!$C$1:$K$1,0)),"Ingen varmeinstallationer")</f>
        <v>Naturgas</v>
      </c>
      <c r="L2356" s="1" t="str">
        <f ca="1">INDEX(Anvendelseskode!B:B,MATCH($E2356,Anvendelseskode!$A:$A,0))</f>
        <v>Fritliggende enfamilieshus (parcelhus)</v>
      </c>
      <c r="M2356" s="1" t="str">
        <f ca="1">INDEX(Anvendelseskode!C:C,MATCH($E2356,Anvendelseskode!$A:$A,0))</f>
        <v>Parcelhuse</v>
      </c>
      <c r="N2356" s="1" t="str">
        <f ca="1">INDEX(Anvendelseskode!D:D,MATCH($E2356,Anvendelseskode!$A:$A,0))</f>
        <v>Private husholdninger</v>
      </c>
      <c r="O2356" s="1" t="str">
        <f ca="1">IFERROR(INDEX(SBi!$2:$2,MATCH(G2356,SBi!$1:$1,1)),SBi!$K$2)</f>
        <v>1961-1972</v>
      </c>
      <c r="P2356" s="1">
        <f ca="1">IFERROR(INDEX(SBi!$C$3:$K$28,MATCH(E2356,SBi!$B$3:$B$28,0),MATCH(O2356,SBi!$C$2:$K$2,0)),0)</f>
        <v>134.30000000000001</v>
      </c>
      <c r="Q2356" s="19">
        <f t="shared" ca="1" si="476"/>
        <v>14.6387</v>
      </c>
      <c r="R2356" s="19" t="str">
        <f ca="1">IFERROR(INDEX(VpD!$2:$2,MATCH(G2356,VpD!$1:$1,1)),VpD!$I$2)</f>
        <v>1961-1972</v>
      </c>
      <c r="S2356" s="1">
        <f ca="1">IFERROR(INDEX(VpD!$C$3:$I$27,MATCH(E2356,VpD!$B$3:$B$27,0),MATCH(R2356,VpD!$C$2:$I$2,0)),0)</f>
        <v>143</v>
      </c>
      <c r="T2356" s="19">
        <f t="shared" ca="1" si="477"/>
        <v>15.587</v>
      </c>
      <c r="U2356" s="14" t="str">
        <f t="shared" ca="1" si="478"/>
        <v xml:space="preserve">713293.47 </v>
      </c>
      <c r="V2356" s="14" t="str">
        <f t="shared" ca="1" si="479"/>
        <v>6169026.49</v>
      </c>
      <c r="W2356" s="14" t="str">
        <f t="shared" ca="1" si="480"/>
        <v>POINT(713293.47 6169026.49)</v>
      </c>
      <c r="X2356" s="14" t="str">
        <f>IFERROR(INDEX(BygningOmraade!B:B,MATCH(A2356,BygningOmraade!A:A,0)),"")</f>
        <v/>
      </c>
    </row>
    <row r="2357" spans="1:24" s="14" customFormat="1" x14ac:dyDescent="0.25">
      <c r="A2357" s="14">
        <f t="shared" si="468"/>
        <v>2357</v>
      </c>
      <c r="B2357" s="14" t="str">
        <f t="shared" ca="1" si="469"/>
        <v>8c002afa-76f1-4185-b86d-a42da8472b0a</v>
      </c>
      <c r="C2357" s="14" t="str">
        <f t="shared" ca="1" si="470"/>
        <v>0a3f507e-2012-32b8-e044-0003ba298018</v>
      </c>
      <c r="D2357" s="14">
        <f t="shared" ca="1" si="471"/>
        <v>994021</v>
      </c>
      <c r="E2357" s="1">
        <f t="shared" ca="1" si="472"/>
        <v>120</v>
      </c>
      <c r="F2357" s="1">
        <f t="shared" ca="1" si="473"/>
        <v>134</v>
      </c>
      <c r="G2357" s="1">
        <f t="shared" ca="1" si="474"/>
        <v>1971</v>
      </c>
      <c r="H2357" s="1" t="str">
        <f ca="1">IFERROR(INDEX(Varmeinstallation!B:B,MATCH(INDIRECT($A$1&amp;"L"&amp;A2357)*1,Varmeinstallation!A:A,0)),"Ingen varmeinstallationer")</f>
        <v>Centralvarme fra eget anlæg, et-kammer fyr</v>
      </c>
      <c r="I2357" s="1" t="str">
        <f ca="1">IFERROR(INDEX(Opvarmningsmiddel!B:B,MATCH(INDIRECT($A$1&amp;"M"&amp;A2357)*1,Opvarmningsmiddel!A:A,0)),"")</f>
        <v>Flydende brændsel (olie, petroleum, flaskegas m.m.)</v>
      </c>
      <c r="J2357" s="1">
        <f t="shared" ca="1" si="475"/>
        <v>2</v>
      </c>
      <c r="K2357" s="1" t="str">
        <f ca="1">IFERROR(INDEX(Relationstabel!$C$3:$K$10,MATCH(VALUE(INDIRECT($A$1&amp;"L"&amp;A2357)),Relationstabel!$A$3:$A$10,0),MATCH(IFERROR(VALUE(INDIRECT($A$1&amp;"M"&amp;A2357)),0),Relationstabel!$C$1:$K$1,0)),"Ingen varmeinstallationer")</f>
        <v>Olie</v>
      </c>
      <c r="L2357" s="1" t="str">
        <f ca="1">INDEX(Anvendelseskode!B:B,MATCH($E2357,Anvendelseskode!$A:$A,0))</f>
        <v>Fritliggende enfamilieshus (parcelhus)</v>
      </c>
      <c r="M2357" s="1" t="str">
        <f ca="1">INDEX(Anvendelseskode!C:C,MATCH($E2357,Anvendelseskode!$A:$A,0))</f>
        <v>Parcelhuse</v>
      </c>
      <c r="N2357" s="1" t="str">
        <f ca="1">INDEX(Anvendelseskode!D:D,MATCH($E2357,Anvendelseskode!$A:$A,0))</f>
        <v>Private husholdninger</v>
      </c>
      <c r="O2357" s="1" t="str">
        <f ca="1">IFERROR(INDEX(SBi!$2:$2,MATCH(G2357,SBi!$1:$1,1)),SBi!$K$2)</f>
        <v>1961-1972</v>
      </c>
      <c r="P2357" s="1">
        <f ca="1">IFERROR(INDEX(SBi!$C$3:$K$28,MATCH(E2357,SBi!$B$3:$B$28,0),MATCH(O2357,SBi!$C$2:$K$2,0)),0)</f>
        <v>134.30000000000001</v>
      </c>
      <c r="Q2357" s="19">
        <f t="shared" ca="1" si="476"/>
        <v>17.996200000000002</v>
      </c>
      <c r="R2357" s="19" t="str">
        <f ca="1">IFERROR(INDEX(VpD!$2:$2,MATCH(G2357,VpD!$1:$1,1)),VpD!$I$2)</f>
        <v>1961-1972</v>
      </c>
      <c r="S2357" s="1">
        <f ca="1">IFERROR(INDEX(VpD!$C$3:$I$27,MATCH(E2357,VpD!$B$3:$B$27,0),MATCH(R2357,VpD!$C$2:$I$2,0)),0)</f>
        <v>143</v>
      </c>
      <c r="T2357" s="19">
        <f t="shared" ca="1" si="477"/>
        <v>19.161999999999999</v>
      </c>
      <c r="U2357" s="14" t="str">
        <f t="shared" ca="1" si="478"/>
        <v xml:space="preserve">711072.98 </v>
      </c>
      <c r="V2357" s="14" t="str">
        <f t="shared" ca="1" si="479"/>
        <v>6171892.66</v>
      </c>
      <c r="W2357" s="14" t="str">
        <f t="shared" ca="1" si="480"/>
        <v>POINT(711072.98 6171892.66)</v>
      </c>
      <c r="X2357" s="14" t="str">
        <f>IFERROR(INDEX(BygningOmraade!B:B,MATCH(A2357,BygningOmraade!A:A,0)),"")</f>
        <v/>
      </c>
    </row>
    <row r="2358" spans="1:24" s="14" customFormat="1" x14ac:dyDescent="0.25">
      <c r="A2358" s="14">
        <f t="shared" si="468"/>
        <v>2358</v>
      </c>
      <c r="B2358" s="14" t="str">
        <f t="shared" ca="1" si="469"/>
        <v>8c0072ca-c98e-4be3-93af-b9a58cc8ec5e</v>
      </c>
      <c r="C2358" s="14" t="str">
        <f t="shared" ca="1" si="470"/>
        <v>0a3f507e-210d-32b8-e044-0003ba298018</v>
      </c>
      <c r="D2358" s="14">
        <f t="shared" ca="1" si="471"/>
        <v>996629</v>
      </c>
      <c r="E2358" s="1">
        <f t="shared" ca="1" si="472"/>
        <v>120</v>
      </c>
      <c r="F2358" s="1">
        <f t="shared" ca="1" si="473"/>
        <v>98</v>
      </c>
      <c r="G2358" s="1">
        <f t="shared" ca="1" si="474"/>
        <v>1962</v>
      </c>
      <c r="H2358" s="1" t="str">
        <f ca="1">IFERROR(INDEX(Varmeinstallation!B:B,MATCH(INDIRECT($A$1&amp;"L"&amp;A2358)*1,Varmeinstallation!A:A,0)),"Ingen varmeinstallationer")</f>
        <v>Centralvarme fra eget anlæg, et-kammer fyr</v>
      </c>
      <c r="I2358" s="1" t="str">
        <f ca="1">IFERROR(INDEX(Opvarmningsmiddel!B:B,MATCH(INDIRECT($A$1&amp;"M"&amp;A2358)*1,Opvarmningsmiddel!A:A,0)),"")</f>
        <v>Naturgas</v>
      </c>
      <c r="J2358" s="1">
        <f t="shared" ca="1" si="475"/>
        <v>0</v>
      </c>
      <c r="K2358" s="1" t="str">
        <f ca="1">IFERROR(INDEX(Relationstabel!$C$3:$K$10,MATCH(VALUE(INDIRECT($A$1&amp;"L"&amp;A2358)),Relationstabel!$A$3:$A$10,0),MATCH(IFERROR(VALUE(INDIRECT($A$1&amp;"M"&amp;A2358)),0),Relationstabel!$C$1:$K$1,0)),"Ingen varmeinstallationer")</f>
        <v>Naturgas</v>
      </c>
      <c r="L2358" s="1" t="str">
        <f ca="1">INDEX(Anvendelseskode!B:B,MATCH($E2358,Anvendelseskode!$A:$A,0))</f>
        <v>Fritliggende enfamilieshus (parcelhus)</v>
      </c>
      <c r="M2358" s="1" t="str">
        <f ca="1">INDEX(Anvendelseskode!C:C,MATCH($E2358,Anvendelseskode!$A:$A,0))</f>
        <v>Parcelhuse</v>
      </c>
      <c r="N2358" s="1" t="str">
        <f ca="1">INDEX(Anvendelseskode!D:D,MATCH($E2358,Anvendelseskode!$A:$A,0))</f>
        <v>Private husholdninger</v>
      </c>
      <c r="O2358" s="1" t="str">
        <f ca="1">IFERROR(INDEX(SBi!$2:$2,MATCH(G2358,SBi!$1:$1,1)),SBi!$K$2)</f>
        <v>1961-1972</v>
      </c>
      <c r="P2358" s="1">
        <f ca="1">IFERROR(INDEX(SBi!$C$3:$K$28,MATCH(E2358,SBi!$B$3:$B$28,0),MATCH(O2358,SBi!$C$2:$K$2,0)),0)</f>
        <v>134.30000000000001</v>
      </c>
      <c r="Q2358" s="19">
        <f t="shared" ca="1" si="476"/>
        <v>13.161400000000002</v>
      </c>
      <c r="R2358" s="19" t="str">
        <f ca="1">IFERROR(INDEX(VpD!$2:$2,MATCH(G2358,VpD!$1:$1,1)),VpD!$I$2)</f>
        <v>1961-1972</v>
      </c>
      <c r="S2358" s="1">
        <f ca="1">IFERROR(INDEX(VpD!$C$3:$I$27,MATCH(E2358,VpD!$B$3:$B$27,0),MATCH(R2358,VpD!$C$2:$I$2,0)),0)</f>
        <v>143</v>
      </c>
      <c r="T2358" s="19">
        <f t="shared" ca="1" si="477"/>
        <v>14.013999999999999</v>
      </c>
      <c r="U2358" s="14" t="str">
        <f t="shared" ca="1" si="478"/>
        <v xml:space="preserve">713550.76 </v>
      </c>
      <c r="V2358" s="14" t="str">
        <f t="shared" ca="1" si="479"/>
        <v>6169046.6</v>
      </c>
      <c r="W2358" s="14" t="str">
        <f t="shared" ca="1" si="480"/>
        <v>POINT(713550.76 6169046.6)</v>
      </c>
      <c r="X2358" s="14" t="str">
        <f>IFERROR(INDEX(BygningOmraade!B:B,MATCH(A2358,BygningOmraade!A:A,0)),"")</f>
        <v/>
      </c>
    </row>
    <row r="2359" spans="1:24" s="14" customFormat="1" x14ac:dyDescent="0.25">
      <c r="A2359" s="14">
        <f t="shared" si="468"/>
        <v>2359</v>
      </c>
      <c r="B2359" s="14" t="str">
        <f t="shared" ca="1" si="469"/>
        <v>8c276381-f90f-4957-8025-83096b3c632d</v>
      </c>
      <c r="C2359" s="14" t="str">
        <f t="shared" ca="1" si="470"/>
        <v>0a3f507e-1885-32b8-e044-0003ba298018</v>
      </c>
      <c r="D2359" s="14">
        <f t="shared" ca="1" si="471"/>
        <v>994172</v>
      </c>
      <c r="E2359" s="1">
        <f t="shared" ca="1" si="472"/>
        <v>130</v>
      </c>
      <c r="F2359" s="1">
        <f t="shared" ca="1" si="473"/>
        <v>107</v>
      </c>
      <c r="G2359" s="1">
        <f t="shared" ca="1" si="474"/>
        <v>1983</v>
      </c>
      <c r="H2359" s="1" t="str">
        <f ca="1">IFERROR(INDEX(Varmeinstallation!B:B,MATCH(INDIRECT($A$1&amp;"L"&amp;A2359)*1,Varmeinstallation!A:A,0)),"Ingen varmeinstallationer")</f>
        <v>Fjernvarme/blokvarme (radiatorsystemer eller varmluftanlæg)</v>
      </c>
      <c r="I2359" s="1" t="str">
        <f ca="1">IFERROR(INDEX(Opvarmningsmiddel!B:B,MATCH(INDIRECT($A$1&amp;"M"&amp;A2359)*1,Opvarmningsmiddel!A:A,0)),"")</f>
        <v/>
      </c>
      <c r="J2359" s="1">
        <f t="shared" ca="1" si="475"/>
        <v>0</v>
      </c>
      <c r="K2359" s="1" t="str">
        <f ca="1">IFERROR(INDEX(Relationstabel!$C$3:$K$10,MATCH(VALUE(INDIRECT($A$1&amp;"L"&amp;A2359)),Relationstabel!$A$3:$A$10,0),MATCH(IFERROR(VALUE(INDIRECT($A$1&amp;"M"&amp;A2359)),0),Relationstabel!$C$1:$K$1,0)),"Ingen varmeinstallationer")</f>
        <v>Fjernvarme/ Blokvarme</v>
      </c>
      <c r="L2359" s="1" t="str">
        <f ca="1">INDEX(Anvendelseskode!B:B,MATCH($E2359,Anvendelseskode!$A:$A,0))</f>
        <v>Række-, kæde-, dobbelthus (lodret adskillelse mellem enhederne)</v>
      </c>
      <c r="M2359" s="1" t="str">
        <f ca="1">INDEX(Anvendelseskode!C:C,MATCH($E2359,Anvendelseskode!$A:$A,0))</f>
        <v>Række-, kæde og dobbelthuse</v>
      </c>
      <c r="N2359" s="1" t="str">
        <f ca="1">INDEX(Anvendelseskode!D:D,MATCH($E2359,Anvendelseskode!$A:$A,0))</f>
        <v>Private husholdninger</v>
      </c>
      <c r="O2359" s="1" t="str">
        <f ca="1">IFERROR(INDEX(SBi!$2:$2,MATCH(G2359,SBi!$1:$1,1)),SBi!$K$2)</f>
        <v>1979-1998</v>
      </c>
      <c r="P2359" s="1">
        <f ca="1">IFERROR(INDEX(SBi!$C$3:$K$28,MATCH(E2359,SBi!$B$3:$B$28,0),MATCH(O2359,SBi!$C$2:$K$2,0)),0)</f>
        <v>96.8</v>
      </c>
      <c r="Q2359" s="19">
        <f t="shared" ca="1" si="476"/>
        <v>10.3576</v>
      </c>
      <c r="R2359" s="19" t="str">
        <f ca="1">IFERROR(INDEX(VpD!$2:$2,MATCH(G2359,VpD!$1:$1,1)),VpD!$I$2)</f>
        <v>1979-1998</v>
      </c>
      <c r="S2359" s="1">
        <f ca="1">IFERROR(INDEX(VpD!$C$3:$I$27,MATCH(E2359,VpD!$B$3:$B$27,0),MATCH(R2359,VpD!$C$2:$I$2,0)),0)</f>
        <v>74</v>
      </c>
      <c r="T2359" s="19">
        <f t="shared" ca="1" si="477"/>
        <v>7.9180000000000001</v>
      </c>
      <c r="U2359" s="14" t="str">
        <f t="shared" ca="1" si="478"/>
        <v xml:space="preserve">711403.51 </v>
      </c>
      <c r="V2359" s="14" t="str">
        <f t="shared" ca="1" si="479"/>
        <v>6171577</v>
      </c>
      <c r="W2359" s="14" t="str">
        <f t="shared" ca="1" si="480"/>
        <v>POINT(711403.51 6171577)</v>
      </c>
      <c r="X2359" s="14" t="str">
        <f>IFERROR(INDEX(BygningOmraade!B:B,MATCH(A2359,BygningOmraade!A:A,0)),"")</f>
        <v/>
      </c>
    </row>
    <row r="2360" spans="1:24" s="14" customFormat="1" x14ac:dyDescent="0.25">
      <c r="A2360" s="14">
        <f t="shared" si="468"/>
        <v>2360</v>
      </c>
      <c r="B2360" s="14" t="str">
        <f t="shared" ca="1" si="469"/>
        <v>8c281ae6-4eae-41bb-900a-82935744eb85</v>
      </c>
      <c r="C2360" s="14" t="str">
        <f t="shared" ca="1" si="470"/>
        <v>0a3f507e-165c-32b8-e044-0003ba298018</v>
      </c>
      <c r="D2360" s="14">
        <f t="shared" ca="1" si="471"/>
        <v>996996</v>
      </c>
      <c r="E2360" s="1">
        <f t="shared" ca="1" si="472"/>
        <v>130</v>
      </c>
      <c r="F2360" s="1">
        <f t="shared" ca="1" si="473"/>
        <v>102</v>
      </c>
      <c r="G2360" s="1">
        <f t="shared" ca="1" si="474"/>
        <v>1977</v>
      </c>
      <c r="H2360" s="1" t="str">
        <f ca="1">IFERROR(INDEX(Varmeinstallation!B:B,MATCH(INDIRECT($A$1&amp;"L"&amp;A2360)*1,Varmeinstallation!A:A,0)),"Ingen varmeinstallationer")</f>
        <v>Fjernvarme/blokvarme (radiatorsystemer eller varmluftanlæg)</v>
      </c>
      <c r="I2360" s="1" t="str">
        <f ca="1">IFERROR(INDEX(Opvarmningsmiddel!B:B,MATCH(INDIRECT($A$1&amp;"M"&amp;A2360)*1,Opvarmningsmiddel!A:A,0)),"")</f>
        <v/>
      </c>
      <c r="J2360" s="1">
        <f t="shared" ca="1" si="475"/>
        <v>0</v>
      </c>
      <c r="K2360" s="1" t="str">
        <f ca="1">IFERROR(INDEX(Relationstabel!$C$3:$K$10,MATCH(VALUE(INDIRECT($A$1&amp;"L"&amp;A2360)),Relationstabel!$A$3:$A$10,0),MATCH(IFERROR(VALUE(INDIRECT($A$1&amp;"M"&amp;A2360)),0),Relationstabel!$C$1:$K$1,0)),"Ingen varmeinstallationer")</f>
        <v>Fjernvarme/ Blokvarme</v>
      </c>
      <c r="L2360" s="1" t="str">
        <f ca="1">INDEX(Anvendelseskode!B:B,MATCH($E2360,Anvendelseskode!$A:$A,0))</f>
        <v>Række-, kæde-, dobbelthus (lodret adskillelse mellem enhederne)</v>
      </c>
      <c r="M2360" s="1" t="str">
        <f ca="1">INDEX(Anvendelseskode!C:C,MATCH($E2360,Anvendelseskode!$A:$A,0))</f>
        <v>Række-, kæde og dobbelthuse</v>
      </c>
      <c r="N2360" s="1" t="str">
        <f ca="1">INDEX(Anvendelseskode!D:D,MATCH($E2360,Anvendelseskode!$A:$A,0))</f>
        <v>Private husholdninger</v>
      </c>
      <c r="O2360" s="1" t="str">
        <f ca="1">IFERROR(INDEX(SBi!$2:$2,MATCH(G2360,SBi!$1:$1,1)),SBi!$K$2)</f>
        <v>1973-1978</v>
      </c>
      <c r="P2360" s="1">
        <f ca="1">IFERROR(INDEX(SBi!$C$3:$K$28,MATCH(E2360,SBi!$B$3:$B$28,0),MATCH(O2360,SBi!$C$2:$K$2,0)),0)</f>
        <v>112.6</v>
      </c>
      <c r="Q2360" s="19">
        <f t="shared" ca="1" si="476"/>
        <v>11.485199999999999</v>
      </c>
      <c r="R2360" s="19" t="str">
        <f ca="1">IFERROR(INDEX(VpD!$2:$2,MATCH(G2360,VpD!$1:$1,1)),VpD!$I$2)</f>
        <v>1973-1978</v>
      </c>
      <c r="S2360" s="1">
        <f ca="1">IFERROR(INDEX(VpD!$C$3:$I$27,MATCH(E2360,VpD!$B$3:$B$27,0),MATCH(R2360,VpD!$C$2:$I$2,0)),0)</f>
        <v>98</v>
      </c>
      <c r="T2360" s="19">
        <f t="shared" ca="1" si="477"/>
        <v>9.9960000000000004</v>
      </c>
      <c r="U2360" s="14" t="str">
        <f t="shared" ca="1" si="478"/>
        <v xml:space="preserve">713608.94 </v>
      </c>
      <c r="V2360" s="14" t="str">
        <f t="shared" ca="1" si="479"/>
        <v>6169460.41</v>
      </c>
      <c r="W2360" s="14" t="str">
        <f t="shared" ca="1" si="480"/>
        <v>POINT(713608.94 6169460.41)</v>
      </c>
      <c r="X2360" s="14" t="str">
        <f>IFERROR(INDEX(BygningOmraade!B:B,MATCH(A2360,BygningOmraade!A:A,0)),"")</f>
        <v/>
      </c>
    </row>
    <row r="2361" spans="1:24" s="14" customFormat="1" x14ac:dyDescent="0.25">
      <c r="A2361" s="14">
        <f t="shared" si="468"/>
        <v>2361</v>
      </c>
      <c r="B2361" s="14" t="str">
        <f t="shared" ca="1" si="469"/>
        <v>8c302c2e-31d5-4556-8890-6f3b5a35ee67</v>
      </c>
      <c r="C2361" s="14" t="str">
        <f t="shared" ca="1" si="470"/>
        <v>0a3f507e-163e-32b8-e044-0003ba298018</v>
      </c>
      <c r="D2361" s="14">
        <f t="shared" ca="1" si="471"/>
        <v>997363</v>
      </c>
      <c r="E2361" s="1">
        <f t="shared" ca="1" si="472"/>
        <v>130</v>
      </c>
      <c r="F2361" s="1">
        <f t="shared" ca="1" si="473"/>
        <v>109</v>
      </c>
      <c r="G2361" s="1">
        <f t="shared" ca="1" si="474"/>
        <v>1978</v>
      </c>
      <c r="H2361" s="1" t="str">
        <f ca="1">IFERROR(INDEX(Varmeinstallation!B:B,MATCH(INDIRECT($A$1&amp;"L"&amp;A2361)*1,Varmeinstallation!A:A,0)),"Ingen varmeinstallationer")</f>
        <v>Fjernvarme/blokvarme (radiatorsystemer eller varmluftanlæg)</v>
      </c>
      <c r="I2361" s="1" t="str">
        <f ca="1">IFERROR(INDEX(Opvarmningsmiddel!B:B,MATCH(INDIRECT($A$1&amp;"M"&amp;A2361)*1,Opvarmningsmiddel!A:A,0)),"")</f>
        <v/>
      </c>
      <c r="J2361" s="1">
        <f t="shared" ca="1" si="475"/>
        <v>0</v>
      </c>
      <c r="K2361" s="1" t="str">
        <f ca="1">IFERROR(INDEX(Relationstabel!$C$3:$K$10,MATCH(VALUE(INDIRECT($A$1&amp;"L"&amp;A2361)),Relationstabel!$A$3:$A$10,0),MATCH(IFERROR(VALUE(INDIRECT($A$1&amp;"M"&amp;A2361)),0),Relationstabel!$C$1:$K$1,0)),"Ingen varmeinstallationer")</f>
        <v>Fjernvarme/ Blokvarme</v>
      </c>
      <c r="L2361" s="1" t="str">
        <f ca="1">INDEX(Anvendelseskode!B:B,MATCH($E2361,Anvendelseskode!$A:$A,0))</f>
        <v>Række-, kæde-, dobbelthus (lodret adskillelse mellem enhederne)</v>
      </c>
      <c r="M2361" s="1" t="str">
        <f ca="1">INDEX(Anvendelseskode!C:C,MATCH($E2361,Anvendelseskode!$A:$A,0))</f>
        <v>Række-, kæde og dobbelthuse</v>
      </c>
      <c r="N2361" s="1" t="str">
        <f ca="1">INDEX(Anvendelseskode!D:D,MATCH($E2361,Anvendelseskode!$A:$A,0))</f>
        <v>Private husholdninger</v>
      </c>
      <c r="O2361" s="1" t="str">
        <f ca="1">IFERROR(INDEX(SBi!$2:$2,MATCH(G2361,SBi!$1:$1,1)),SBi!$K$2)</f>
        <v>1973-1978</v>
      </c>
      <c r="P2361" s="1">
        <f ca="1">IFERROR(INDEX(SBi!$C$3:$K$28,MATCH(E2361,SBi!$B$3:$B$28,0),MATCH(O2361,SBi!$C$2:$K$2,0)),0)</f>
        <v>112.6</v>
      </c>
      <c r="Q2361" s="19">
        <f t="shared" ca="1" si="476"/>
        <v>12.273399999999999</v>
      </c>
      <c r="R2361" s="19" t="str">
        <f ca="1">IFERROR(INDEX(VpD!$2:$2,MATCH(G2361,VpD!$1:$1,1)),VpD!$I$2)</f>
        <v>1973-1978</v>
      </c>
      <c r="S2361" s="1">
        <f ca="1">IFERROR(INDEX(VpD!$C$3:$I$27,MATCH(E2361,VpD!$B$3:$B$27,0),MATCH(R2361,VpD!$C$2:$I$2,0)),0)</f>
        <v>98</v>
      </c>
      <c r="T2361" s="19">
        <f t="shared" ca="1" si="477"/>
        <v>10.682</v>
      </c>
      <c r="U2361" s="14" t="str">
        <f t="shared" ca="1" si="478"/>
        <v xml:space="preserve">713658.24 </v>
      </c>
      <c r="V2361" s="14" t="str">
        <f t="shared" ca="1" si="479"/>
        <v>6169515.91</v>
      </c>
      <c r="W2361" s="14" t="str">
        <f t="shared" ca="1" si="480"/>
        <v>POINT(713658.24 6169515.91)</v>
      </c>
      <c r="X2361" s="14" t="str">
        <f>IFERROR(INDEX(BygningOmraade!B:B,MATCH(A2361,BygningOmraade!A:A,0)),"")</f>
        <v/>
      </c>
    </row>
    <row r="2362" spans="1:24" s="14" customFormat="1" x14ac:dyDescent="0.25">
      <c r="A2362" s="14">
        <f t="shared" si="468"/>
        <v>2362</v>
      </c>
      <c r="B2362" s="14" t="str">
        <f t="shared" ca="1" si="469"/>
        <v>8c5118f8-ba97-4cde-8a6e-cb31ef83bbe3</v>
      </c>
      <c r="C2362" s="14" t="str">
        <f t="shared" ca="1" si="470"/>
        <v>0a3f507e-237b-32b8-e044-0003ba298018</v>
      </c>
      <c r="D2362" s="14">
        <f t="shared" ca="1" si="471"/>
        <v>996546</v>
      </c>
      <c r="E2362" s="1">
        <f t="shared" ca="1" si="472"/>
        <v>120</v>
      </c>
      <c r="F2362" s="1">
        <f t="shared" ca="1" si="473"/>
        <v>141</v>
      </c>
      <c r="G2362" s="1">
        <f t="shared" ca="1" si="474"/>
        <v>2017</v>
      </c>
      <c r="H2362" s="1" t="str">
        <f ca="1">IFERROR(INDEX(Varmeinstallation!B:B,MATCH(INDIRECT($A$1&amp;"L"&amp;A2362)*1,Varmeinstallation!A:A,0)),"Ingen varmeinstallationer")</f>
        <v>Centralvarme fra eget anlæg, et-kammer fyr</v>
      </c>
      <c r="I2362" s="1" t="str">
        <f ca="1">IFERROR(INDEX(Opvarmningsmiddel!B:B,MATCH(INDIRECT($A$1&amp;"M"&amp;A2362)*1,Opvarmningsmiddel!A:A,0)),"")</f>
        <v>Naturgas</v>
      </c>
      <c r="J2362" s="1">
        <f t="shared" ca="1" si="475"/>
        <v>0</v>
      </c>
      <c r="K2362" s="1" t="str">
        <f ca="1">IFERROR(INDEX(Relationstabel!$C$3:$K$10,MATCH(VALUE(INDIRECT($A$1&amp;"L"&amp;A2362)),Relationstabel!$A$3:$A$10,0),MATCH(IFERROR(VALUE(INDIRECT($A$1&amp;"M"&amp;A2362)),0),Relationstabel!$C$1:$K$1,0)),"Ingen varmeinstallationer")</f>
        <v>Naturgas</v>
      </c>
      <c r="L2362" s="1" t="str">
        <f ca="1">INDEX(Anvendelseskode!B:B,MATCH($E2362,Anvendelseskode!$A:$A,0))</f>
        <v>Fritliggende enfamilieshus (parcelhus)</v>
      </c>
      <c r="M2362" s="1" t="str">
        <f ca="1">INDEX(Anvendelseskode!C:C,MATCH($E2362,Anvendelseskode!$A:$A,0))</f>
        <v>Parcelhuse</v>
      </c>
      <c r="N2362" s="1" t="str">
        <f ca="1">INDEX(Anvendelseskode!D:D,MATCH($E2362,Anvendelseskode!$A:$A,0))</f>
        <v>Private husholdninger</v>
      </c>
      <c r="O2362" s="1" t="str">
        <f ca="1">IFERROR(INDEX(SBi!$2:$2,MATCH(G2362,SBi!$1:$1,1)),SBi!$K$2)</f>
        <v>Efter 2006</v>
      </c>
      <c r="P2362" s="1">
        <f ca="1">IFERROR(INDEX(SBi!$C$3:$K$28,MATCH(E2362,SBi!$B$3:$B$28,0),MATCH(O2362,SBi!$C$2:$K$2,0)),0)</f>
        <v>67.3</v>
      </c>
      <c r="Q2362" s="19">
        <f t="shared" ca="1" si="476"/>
        <v>9.4893000000000001</v>
      </c>
      <c r="R2362" s="19" t="str">
        <f ca="1">IFERROR(INDEX(VpD!$2:$2,MATCH(G2362,VpD!$1:$1,1)),VpD!$I$2)</f>
        <v>&gt;1998</v>
      </c>
      <c r="S2362" s="1">
        <f ca="1">IFERROR(INDEX(VpD!$C$3:$I$27,MATCH(E2362,VpD!$B$3:$B$27,0),MATCH(R2362,VpD!$C$2:$I$2,0)),0)</f>
        <v>72</v>
      </c>
      <c r="T2362" s="19">
        <f t="shared" ca="1" si="477"/>
        <v>10.151999999999999</v>
      </c>
      <c r="U2362" s="14" t="str">
        <f t="shared" ca="1" si="478"/>
        <v xml:space="preserve">713222.34 </v>
      </c>
      <c r="V2362" s="14" t="str">
        <f t="shared" ca="1" si="479"/>
        <v>6168571.86</v>
      </c>
      <c r="W2362" s="14" t="str">
        <f t="shared" ca="1" si="480"/>
        <v>POINT(713222.34 6168571.86)</v>
      </c>
      <c r="X2362" s="14" t="str">
        <f>IFERROR(INDEX(BygningOmraade!B:B,MATCH(A2362,BygningOmraade!A:A,0)),"")</f>
        <v/>
      </c>
    </row>
    <row r="2363" spans="1:24" s="14" customFormat="1" x14ac:dyDescent="0.25">
      <c r="A2363" s="14">
        <f t="shared" si="468"/>
        <v>2363</v>
      </c>
      <c r="B2363" s="14" t="str">
        <f t="shared" ca="1" si="469"/>
        <v>8c57be0a-e638-436f-987c-4e2b1af251b8</v>
      </c>
      <c r="C2363" s="14" t="str">
        <f t="shared" ca="1" si="470"/>
        <v>4591b5f9-a6e3-0dd9-e044-0003ba298018</v>
      </c>
      <c r="D2363" s="14">
        <f t="shared" ca="1" si="471"/>
        <v>2691194</v>
      </c>
      <c r="E2363" s="1">
        <f t="shared" ca="1" si="472"/>
        <v>130</v>
      </c>
      <c r="F2363" s="1">
        <f t="shared" ca="1" si="473"/>
        <v>127</v>
      </c>
      <c r="G2363" s="1">
        <f t="shared" ca="1" si="474"/>
        <v>2008</v>
      </c>
      <c r="H2363" s="1" t="str">
        <f ca="1">IFERROR(INDEX(Varmeinstallation!B:B,MATCH(INDIRECT($A$1&amp;"L"&amp;A2363)*1,Varmeinstallation!A:A,0)),"Ingen varmeinstallationer")</f>
        <v>Centralvarme fra eget anlæg, et-kammer fyr</v>
      </c>
      <c r="I2363" s="1" t="str">
        <f ca="1">IFERROR(INDEX(Opvarmningsmiddel!B:B,MATCH(INDIRECT($A$1&amp;"M"&amp;A2363)*1,Opvarmningsmiddel!A:A,0)),"")</f>
        <v>Naturgas</v>
      </c>
      <c r="J2363" s="1">
        <f t="shared" ca="1" si="475"/>
        <v>90</v>
      </c>
      <c r="K2363" s="1" t="str">
        <f ca="1">IFERROR(INDEX(Relationstabel!$C$3:$K$10,MATCH(VALUE(INDIRECT($A$1&amp;"L"&amp;A2363)),Relationstabel!$A$3:$A$10,0),MATCH(IFERROR(VALUE(INDIRECT($A$1&amp;"M"&amp;A2363)),0),Relationstabel!$C$1:$K$1,0)),"Ingen varmeinstallationer")</f>
        <v>Naturgas</v>
      </c>
      <c r="L2363" s="1" t="str">
        <f ca="1">INDEX(Anvendelseskode!B:B,MATCH($E2363,Anvendelseskode!$A:$A,0))</f>
        <v>Række-, kæde-, dobbelthus (lodret adskillelse mellem enhederne)</v>
      </c>
      <c r="M2363" s="1" t="str">
        <f ca="1">INDEX(Anvendelseskode!C:C,MATCH($E2363,Anvendelseskode!$A:$A,0))</f>
        <v>Række-, kæde og dobbelthuse</v>
      </c>
      <c r="N2363" s="1" t="str">
        <f ca="1">INDEX(Anvendelseskode!D:D,MATCH($E2363,Anvendelseskode!$A:$A,0))</f>
        <v>Private husholdninger</v>
      </c>
      <c r="O2363" s="1" t="str">
        <f ca="1">IFERROR(INDEX(SBi!$2:$2,MATCH(G2363,SBi!$1:$1,1)),SBi!$K$2)</f>
        <v>Efter 2006</v>
      </c>
      <c r="P2363" s="1">
        <f ca="1">IFERROR(INDEX(SBi!$C$3:$K$28,MATCH(E2363,SBi!$B$3:$B$28,0),MATCH(O2363,SBi!$C$2:$K$2,0)),0)</f>
        <v>66.400000000000006</v>
      </c>
      <c r="Q2363" s="19">
        <f t="shared" ca="1" si="476"/>
        <v>8.4328000000000003</v>
      </c>
      <c r="R2363" s="19" t="str">
        <f ca="1">IFERROR(INDEX(VpD!$2:$2,MATCH(G2363,VpD!$1:$1,1)),VpD!$I$2)</f>
        <v>&gt;1998</v>
      </c>
      <c r="S2363" s="1">
        <f ca="1">IFERROR(INDEX(VpD!$C$3:$I$27,MATCH(E2363,VpD!$B$3:$B$27,0),MATCH(R2363,VpD!$C$2:$I$2,0)),0)</f>
        <v>65</v>
      </c>
      <c r="T2363" s="19">
        <f t="shared" ca="1" si="477"/>
        <v>8.2550000000000008</v>
      </c>
      <c r="U2363" s="14" t="str">
        <f t="shared" ca="1" si="478"/>
        <v xml:space="preserve">712580.75 </v>
      </c>
      <c r="V2363" s="14" t="str">
        <f t="shared" ca="1" si="479"/>
        <v>6168778.86</v>
      </c>
      <c r="W2363" s="14" t="str">
        <f t="shared" ca="1" si="480"/>
        <v>POINT(712580.75 6168778.86)</v>
      </c>
      <c r="X2363" s="14" t="str">
        <f>IFERROR(INDEX(BygningOmraade!B:B,MATCH(A2363,BygningOmraade!A:A,0)),"")</f>
        <v/>
      </c>
    </row>
    <row r="2364" spans="1:24" s="14" customFormat="1" x14ac:dyDescent="0.25">
      <c r="A2364" s="14">
        <f t="shared" si="468"/>
        <v>2364</v>
      </c>
      <c r="B2364" s="14" t="str">
        <f t="shared" ca="1" si="469"/>
        <v>8c66c819-1d60-4489-bf26-b6ff54a33e3a</v>
      </c>
      <c r="C2364" s="14" t="str">
        <f t="shared" ca="1" si="470"/>
        <v>0a3f507e-1bfc-32b8-e044-0003ba298018</v>
      </c>
      <c r="D2364" s="14">
        <f t="shared" ca="1" si="471"/>
        <v>997347</v>
      </c>
      <c r="E2364" s="1">
        <f t="shared" ca="1" si="472"/>
        <v>130</v>
      </c>
      <c r="F2364" s="1">
        <f t="shared" ca="1" si="473"/>
        <v>110</v>
      </c>
      <c r="G2364" s="1">
        <f t="shared" ca="1" si="474"/>
        <v>1967</v>
      </c>
      <c r="H2364" s="1" t="str">
        <f ca="1">IFERROR(INDEX(Varmeinstallation!B:B,MATCH(INDIRECT($A$1&amp;"L"&amp;A2364)*1,Varmeinstallation!A:A,0)),"Ingen varmeinstallationer")</f>
        <v>Fjernvarme/blokvarme (radiatorsystemer eller varmluftanlæg)</v>
      </c>
      <c r="I2364" s="1" t="str">
        <f ca="1">IFERROR(INDEX(Opvarmningsmiddel!B:B,MATCH(INDIRECT($A$1&amp;"M"&amp;A2364)*1,Opvarmningsmiddel!A:A,0)),"")</f>
        <v/>
      </c>
      <c r="J2364" s="1">
        <f t="shared" ca="1" si="475"/>
        <v>0</v>
      </c>
      <c r="K2364" s="1" t="str">
        <f ca="1">IFERROR(INDEX(Relationstabel!$C$3:$K$10,MATCH(VALUE(INDIRECT($A$1&amp;"L"&amp;A2364)),Relationstabel!$A$3:$A$10,0),MATCH(IFERROR(VALUE(INDIRECT($A$1&amp;"M"&amp;A2364)),0),Relationstabel!$C$1:$K$1,0)),"Ingen varmeinstallationer")</f>
        <v>Fjernvarme/ Blokvarme</v>
      </c>
      <c r="L2364" s="1" t="str">
        <f ca="1">INDEX(Anvendelseskode!B:B,MATCH($E2364,Anvendelseskode!$A:$A,0))</f>
        <v>Række-, kæde-, dobbelthus (lodret adskillelse mellem enhederne)</v>
      </c>
      <c r="M2364" s="1" t="str">
        <f ca="1">INDEX(Anvendelseskode!C:C,MATCH($E2364,Anvendelseskode!$A:$A,0))</f>
        <v>Række-, kæde og dobbelthuse</v>
      </c>
      <c r="N2364" s="1" t="str">
        <f ca="1">INDEX(Anvendelseskode!D:D,MATCH($E2364,Anvendelseskode!$A:$A,0))</f>
        <v>Private husholdninger</v>
      </c>
      <c r="O2364" s="1" t="str">
        <f ca="1">IFERROR(INDEX(SBi!$2:$2,MATCH(G2364,SBi!$1:$1,1)),SBi!$K$2)</f>
        <v>1961-1972</v>
      </c>
      <c r="P2364" s="1">
        <f ca="1">IFERROR(INDEX(SBi!$C$3:$K$28,MATCH(E2364,SBi!$B$3:$B$28,0),MATCH(O2364,SBi!$C$2:$K$2,0)),0)</f>
        <v>119.9</v>
      </c>
      <c r="Q2364" s="19">
        <f t="shared" ca="1" si="476"/>
        <v>13.189</v>
      </c>
      <c r="R2364" s="19" t="str">
        <f ca="1">IFERROR(INDEX(VpD!$2:$2,MATCH(G2364,VpD!$1:$1,1)),VpD!$I$2)</f>
        <v>1961-1972</v>
      </c>
      <c r="S2364" s="1">
        <f ca="1">IFERROR(INDEX(VpD!$C$3:$I$27,MATCH(E2364,VpD!$B$3:$B$27,0),MATCH(R2364,VpD!$C$2:$I$2,0)),0)</f>
        <v>120</v>
      </c>
      <c r="T2364" s="19">
        <f t="shared" ca="1" si="477"/>
        <v>13.2</v>
      </c>
      <c r="U2364" s="14" t="str">
        <f t="shared" ca="1" si="478"/>
        <v xml:space="preserve">713666.45 </v>
      </c>
      <c r="V2364" s="14" t="str">
        <f t="shared" ca="1" si="479"/>
        <v>6169194.88</v>
      </c>
      <c r="W2364" s="14" t="str">
        <f t="shared" ca="1" si="480"/>
        <v>POINT(713666.45 6169194.88)</v>
      </c>
      <c r="X2364" s="14" t="str">
        <f>IFERROR(INDEX(BygningOmraade!B:B,MATCH(A2364,BygningOmraade!A:A,0)),"")</f>
        <v/>
      </c>
    </row>
    <row r="2365" spans="1:24" s="14" customFormat="1" x14ac:dyDescent="0.25">
      <c r="A2365" s="14">
        <f t="shared" si="468"/>
        <v>2365</v>
      </c>
      <c r="B2365" s="14" t="str">
        <f t="shared" ca="1" si="469"/>
        <v>8c6be3c4-918d-4923-9a0e-3f3eb7638496</v>
      </c>
      <c r="C2365" s="14" t="str">
        <f t="shared" ca="1" si="470"/>
        <v>0a3f507e-14eb-32b8-e044-0003ba298018</v>
      </c>
      <c r="D2365" s="14">
        <f t="shared" ca="1" si="471"/>
        <v>993632</v>
      </c>
      <c r="E2365" s="1">
        <f t="shared" ca="1" si="472"/>
        <v>140</v>
      </c>
      <c r="F2365" s="1">
        <f t="shared" ca="1" si="473"/>
        <v>2502</v>
      </c>
      <c r="G2365" s="1">
        <f t="shared" ca="1" si="474"/>
        <v>1964</v>
      </c>
      <c r="H2365" s="1" t="str">
        <f ca="1">IFERROR(INDEX(Varmeinstallation!B:B,MATCH(INDIRECT($A$1&amp;"L"&amp;A2365)*1,Varmeinstallation!A:A,0)),"Ingen varmeinstallationer")</f>
        <v>Fjernvarme/blokvarme (radiatorsystemer eller varmluftanlæg)</v>
      </c>
      <c r="I2365" s="1" t="str">
        <f ca="1">IFERROR(INDEX(Opvarmningsmiddel!B:B,MATCH(INDIRECT($A$1&amp;"M"&amp;A2365)*1,Opvarmningsmiddel!A:A,0)),"")</f>
        <v/>
      </c>
      <c r="J2365" s="1">
        <f t="shared" ca="1" si="475"/>
        <v>0</v>
      </c>
      <c r="K2365" s="1" t="str">
        <f ca="1">IFERROR(INDEX(Relationstabel!$C$3:$K$10,MATCH(VALUE(INDIRECT($A$1&amp;"L"&amp;A2365)),Relationstabel!$A$3:$A$10,0),MATCH(IFERROR(VALUE(INDIRECT($A$1&amp;"M"&amp;A2365)),0),Relationstabel!$C$1:$K$1,0)),"Ingen varmeinstallationer")</f>
        <v>Fjernvarme/ Blokvarme</v>
      </c>
      <c r="L2365" s="1" t="str">
        <f ca="1">INDEX(Anvendelseskode!B:B,MATCH($E2365,Anvendelseskode!$A:$A,0))</f>
        <v>Etageboligbebyggelse</v>
      </c>
      <c r="M2365" s="1" t="str">
        <f ca="1">INDEX(Anvendelseskode!C:C,MATCH($E2365,Anvendelseskode!$A:$A,0))</f>
        <v>Etageboligbebyggelse</v>
      </c>
      <c r="N2365" s="1" t="str">
        <f ca="1">INDEX(Anvendelseskode!D:D,MATCH($E2365,Anvendelseskode!$A:$A,0))</f>
        <v>Private husholdninger</v>
      </c>
      <c r="O2365" s="1" t="str">
        <f ca="1">IFERROR(INDEX(SBi!$2:$2,MATCH(G2365,SBi!$1:$1,1)),SBi!$K$2)</f>
        <v>1961-1972</v>
      </c>
      <c r="P2365" s="1">
        <f ca="1">IFERROR(INDEX(SBi!$C$3:$K$28,MATCH(E2365,SBi!$B$3:$B$28,0),MATCH(O2365,SBi!$C$2:$K$2,0)),0)</f>
        <v>132.30000000000001</v>
      </c>
      <c r="Q2365" s="19">
        <f t="shared" ca="1" si="476"/>
        <v>331.01460000000003</v>
      </c>
      <c r="R2365" s="19" t="str">
        <f ca="1">IFERROR(INDEX(VpD!$2:$2,MATCH(G2365,VpD!$1:$1,1)),VpD!$I$2)</f>
        <v>1961-1972</v>
      </c>
      <c r="S2365" s="1">
        <f ca="1">IFERROR(INDEX(VpD!$C$3:$I$27,MATCH(E2365,VpD!$B$3:$B$27,0),MATCH(R2365,VpD!$C$2:$I$2,0)),0)</f>
        <v>126</v>
      </c>
      <c r="T2365" s="19">
        <f t="shared" ca="1" si="477"/>
        <v>315.25200000000001</v>
      </c>
      <c r="U2365" s="14" t="str">
        <f t="shared" ca="1" si="478"/>
        <v xml:space="preserve">710996.57 </v>
      </c>
      <c r="V2365" s="14" t="str">
        <f t="shared" ca="1" si="479"/>
        <v>6172594.07</v>
      </c>
      <c r="W2365" s="14" t="str">
        <f t="shared" ca="1" si="480"/>
        <v>POINT(710996.57 6172594.07)</v>
      </c>
      <c r="X2365" s="14" t="str">
        <f>IFERROR(INDEX(BygningOmraade!B:B,MATCH(A2365,BygningOmraade!A:A,0)),"")</f>
        <v/>
      </c>
    </row>
    <row r="2366" spans="1:24" s="14" customFormat="1" x14ac:dyDescent="0.25">
      <c r="A2366" s="14">
        <f t="shared" si="468"/>
        <v>2366</v>
      </c>
      <c r="B2366" s="14" t="str">
        <f t="shared" ca="1" si="469"/>
        <v>8cccf455-fd15-49c3-a651-d5a80037f9dc</v>
      </c>
      <c r="C2366" s="14" t="str">
        <f t="shared" ca="1" si="470"/>
        <v>0a3f507e-1dfb-32b8-e044-0003ba298018</v>
      </c>
      <c r="D2366" s="14">
        <f t="shared" ca="1" si="471"/>
        <v>997549</v>
      </c>
      <c r="E2366" s="1">
        <f t="shared" ca="1" si="472"/>
        <v>120</v>
      </c>
      <c r="F2366" s="1">
        <f t="shared" ca="1" si="473"/>
        <v>114</v>
      </c>
      <c r="G2366" s="1">
        <f t="shared" ca="1" si="474"/>
        <v>1961</v>
      </c>
      <c r="H2366" s="1" t="str">
        <f ca="1">IFERROR(INDEX(Varmeinstallation!B:B,MATCH(INDIRECT($A$1&amp;"L"&amp;A2366)*1,Varmeinstallation!A:A,0)),"Ingen varmeinstallationer")</f>
        <v>Centralvarme fra eget anlæg, et-kammer fyr</v>
      </c>
      <c r="I2366" s="1" t="str">
        <f ca="1">IFERROR(INDEX(Opvarmningsmiddel!B:B,MATCH(INDIRECT($A$1&amp;"M"&amp;A2366)*1,Opvarmningsmiddel!A:A,0)),"")</f>
        <v>Naturgas</v>
      </c>
      <c r="J2366" s="1">
        <f t="shared" ca="1" si="475"/>
        <v>2</v>
      </c>
      <c r="K2366" s="1" t="str">
        <f ca="1">IFERROR(INDEX(Relationstabel!$C$3:$K$10,MATCH(VALUE(INDIRECT($A$1&amp;"L"&amp;A2366)),Relationstabel!$A$3:$A$10,0),MATCH(IFERROR(VALUE(INDIRECT($A$1&amp;"M"&amp;A2366)),0),Relationstabel!$C$1:$K$1,0)),"Ingen varmeinstallationer")</f>
        <v>Naturgas</v>
      </c>
      <c r="L2366" s="1" t="str">
        <f ca="1">INDEX(Anvendelseskode!B:B,MATCH($E2366,Anvendelseskode!$A:$A,0))</f>
        <v>Fritliggende enfamilieshus (parcelhus)</v>
      </c>
      <c r="M2366" s="1" t="str">
        <f ca="1">INDEX(Anvendelseskode!C:C,MATCH($E2366,Anvendelseskode!$A:$A,0))</f>
        <v>Parcelhuse</v>
      </c>
      <c r="N2366" s="1" t="str">
        <f ca="1">INDEX(Anvendelseskode!D:D,MATCH($E2366,Anvendelseskode!$A:$A,0))</f>
        <v>Private husholdninger</v>
      </c>
      <c r="O2366" s="1" t="str">
        <f ca="1">IFERROR(INDEX(SBi!$2:$2,MATCH(G2366,SBi!$1:$1,1)),SBi!$K$2)</f>
        <v>1961-1972</v>
      </c>
      <c r="P2366" s="1">
        <f ca="1">IFERROR(INDEX(SBi!$C$3:$K$28,MATCH(E2366,SBi!$B$3:$B$28,0),MATCH(O2366,SBi!$C$2:$K$2,0)),0)</f>
        <v>134.30000000000001</v>
      </c>
      <c r="Q2366" s="19">
        <f t="shared" ca="1" si="476"/>
        <v>15.3102</v>
      </c>
      <c r="R2366" s="19" t="str">
        <f ca="1">IFERROR(INDEX(VpD!$2:$2,MATCH(G2366,VpD!$1:$1,1)),VpD!$I$2)</f>
        <v>1961-1972</v>
      </c>
      <c r="S2366" s="1">
        <f ca="1">IFERROR(INDEX(VpD!$C$3:$I$27,MATCH(E2366,VpD!$B$3:$B$27,0),MATCH(R2366,VpD!$C$2:$I$2,0)),0)</f>
        <v>143</v>
      </c>
      <c r="T2366" s="19">
        <f t="shared" ca="1" si="477"/>
        <v>16.302</v>
      </c>
      <c r="U2366" s="14" t="str">
        <f t="shared" ca="1" si="478"/>
        <v xml:space="preserve">713841.24 </v>
      </c>
      <c r="V2366" s="14" t="str">
        <f t="shared" ca="1" si="479"/>
        <v>6169397.69</v>
      </c>
      <c r="W2366" s="14" t="str">
        <f t="shared" ca="1" si="480"/>
        <v>POINT(713841.24 6169397.69)</v>
      </c>
      <c r="X2366" s="14" t="str">
        <f>IFERROR(INDEX(BygningOmraade!B:B,MATCH(A2366,BygningOmraade!A:A,0)),"")</f>
        <v/>
      </c>
    </row>
    <row r="2367" spans="1:24" s="14" customFormat="1" x14ac:dyDescent="0.25">
      <c r="A2367" s="14">
        <f t="shared" si="468"/>
        <v>2367</v>
      </c>
      <c r="B2367" s="14" t="str">
        <f t="shared" ca="1" si="469"/>
        <v>8ce94948-50e5-45f0-94e0-4a1c8c00463d</v>
      </c>
      <c r="C2367" s="14" t="str">
        <f t="shared" ca="1" si="470"/>
        <v>0a3f507e-1da2-32b8-e044-0003ba298018</v>
      </c>
      <c r="D2367" s="14">
        <f t="shared" ca="1" si="471"/>
        <v>2540561</v>
      </c>
      <c r="E2367" s="1">
        <f t="shared" ca="1" si="472"/>
        <v>120</v>
      </c>
      <c r="F2367" s="1">
        <f t="shared" ca="1" si="473"/>
        <v>167</v>
      </c>
      <c r="G2367" s="1">
        <f t="shared" ca="1" si="474"/>
        <v>2011</v>
      </c>
      <c r="H2367" s="1" t="str">
        <f ca="1">IFERROR(INDEX(Varmeinstallation!B:B,MATCH(INDIRECT($A$1&amp;"L"&amp;A2367)*1,Varmeinstallation!A:A,0)),"Ingen varmeinstallationer")</f>
        <v>Fjernvarme/blokvarme (radiatorsystemer eller varmluftanlæg)</v>
      </c>
      <c r="I2367" s="1" t="str">
        <f ca="1">IFERROR(INDEX(Opvarmningsmiddel!B:B,MATCH(INDIRECT($A$1&amp;"M"&amp;A2367)*1,Opvarmningsmiddel!A:A,0)),"")</f>
        <v/>
      </c>
      <c r="J2367" s="1">
        <f t="shared" ca="1" si="475"/>
        <v>0</v>
      </c>
      <c r="K2367" s="1" t="str">
        <f ca="1">IFERROR(INDEX(Relationstabel!$C$3:$K$10,MATCH(VALUE(INDIRECT($A$1&amp;"L"&amp;A2367)),Relationstabel!$A$3:$A$10,0),MATCH(IFERROR(VALUE(INDIRECT($A$1&amp;"M"&amp;A2367)),0),Relationstabel!$C$1:$K$1,0)),"Ingen varmeinstallationer")</f>
        <v>Fjernvarme/ Blokvarme</v>
      </c>
      <c r="L2367" s="1" t="str">
        <f ca="1">INDEX(Anvendelseskode!B:B,MATCH($E2367,Anvendelseskode!$A:$A,0))</f>
        <v>Fritliggende enfamilieshus (parcelhus)</v>
      </c>
      <c r="M2367" s="1" t="str">
        <f ca="1">INDEX(Anvendelseskode!C:C,MATCH($E2367,Anvendelseskode!$A:$A,0))</f>
        <v>Parcelhuse</v>
      </c>
      <c r="N2367" s="1" t="str">
        <f ca="1">INDEX(Anvendelseskode!D:D,MATCH($E2367,Anvendelseskode!$A:$A,0))</f>
        <v>Private husholdninger</v>
      </c>
      <c r="O2367" s="1" t="str">
        <f ca="1">IFERROR(INDEX(SBi!$2:$2,MATCH(G2367,SBi!$1:$1,1)),SBi!$K$2)</f>
        <v>Efter 2006</v>
      </c>
      <c r="P2367" s="1">
        <f ca="1">IFERROR(INDEX(SBi!$C$3:$K$28,MATCH(E2367,SBi!$B$3:$B$28,0),MATCH(O2367,SBi!$C$2:$K$2,0)),0)</f>
        <v>67.3</v>
      </c>
      <c r="Q2367" s="19">
        <f t="shared" ca="1" si="476"/>
        <v>11.239100000000001</v>
      </c>
      <c r="R2367" s="19" t="str">
        <f ca="1">IFERROR(INDEX(VpD!$2:$2,MATCH(G2367,VpD!$1:$1,1)),VpD!$I$2)</f>
        <v>&gt;1998</v>
      </c>
      <c r="S2367" s="1">
        <f ca="1">IFERROR(INDEX(VpD!$C$3:$I$27,MATCH(E2367,VpD!$B$3:$B$27,0),MATCH(R2367,VpD!$C$2:$I$2,0)),0)</f>
        <v>72</v>
      </c>
      <c r="T2367" s="19">
        <f t="shared" ca="1" si="477"/>
        <v>12.023999999999999</v>
      </c>
      <c r="U2367" s="14" t="str">
        <f t="shared" ca="1" si="478"/>
        <v xml:space="preserve">712057.92 </v>
      </c>
      <c r="V2367" s="14" t="str">
        <f t="shared" ca="1" si="479"/>
        <v>6172358.15</v>
      </c>
      <c r="W2367" s="14" t="str">
        <f t="shared" ca="1" si="480"/>
        <v>POINT(712057.92 6172358.15)</v>
      </c>
      <c r="X2367" s="14" t="str">
        <f>IFERROR(INDEX(BygningOmraade!B:B,MATCH(A2367,BygningOmraade!A:A,0)),"")</f>
        <v/>
      </c>
    </row>
    <row r="2368" spans="1:24" s="14" customFormat="1" x14ac:dyDescent="0.25">
      <c r="A2368" s="14">
        <f t="shared" si="468"/>
        <v>2368</v>
      </c>
      <c r="B2368" s="14" t="str">
        <f t="shared" ca="1" si="469"/>
        <v>8ceebd54-fc34-4bd7-b727-72169854aea5</v>
      </c>
      <c r="C2368" s="14" t="str">
        <f t="shared" ca="1" si="470"/>
        <v>0a3f507e-2399-32b8-e044-0003ba298018</v>
      </c>
      <c r="D2368" s="14">
        <f t="shared" ca="1" si="471"/>
        <v>996566</v>
      </c>
      <c r="E2368" s="1">
        <f t="shared" ca="1" si="472"/>
        <v>120</v>
      </c>
      <c r="F2368" s="1">
        <f t="shared" ca="1" si="473"/>
        <v>131</v>
      </c>
      <c r="G2368" s="1">
        <f t="shared" ca="1" si="474"/>
        <v>1979</v>
      </c>
      <c r="H2368" s="1" t="str">
        <f ca="1">IFERROR(INDEX(Varmeinstallation!B:B,MATCH(INDIRECT($A$1&amp;"L"&amp;A2368)*1,Varmeinstallation!A:A,0)),"Ingen varmeinstallationer")</f>
        <v>Elovne, elpaneler</v>
      </c>
      <c r="I2368" s="1" t="str">
        <f ca="1">IFERROR(INDEX(Opvarmningsmiddel!B:B,MATCH(INDIRECT($A$1&amp;"M"&amp;A2368)*1,Opvarmningsmiddel!A:A,0)),"")</f>
        <v>Elektricitet</v>
      </c>
      <c r="J2368" s="1">
        <f t="shared" ca="1" si="475"/>
        <v>0</v>
      </c>
      <c r="K2368" s="1" t="str">
        <f ca="1">IFERROR(INDEX(Relationstabel!$C$3:$K$10,MATCH(VALUE(INDIRECT($A$1&amp;"L"&amp;A2368)),Relationstabel!$A$3:$A$10,0),MATCH(IFERROR(VALUE(INDIRECT($A$1&amp;"M"&amp;A2368)),0),Relationstabel!$C$1:$K$1,0)),"Ingen varmeinstallationer")</f>
        <v>Elvarme</v>
      </c>
      <c r="L2368" s="1" t="str">
        <f ca="1">INDEX(Anvendelseskode!B:B,MATCH($E2368,Anvendelseskode!$A:$A,0))</f>
        <v>Fritliggende enfamilieshus (parcelhus)</v>
      </c>
      <c r="M2368" s="1" t="str">
        <f ca="1">INDEX(Anvendelseskode!C:C,MATCH($E2368,Anvendelseskode!$A:$A,0))</f>
        <v>Parcelhuse</v>
      </c>
      <c r="N2368" s="1" t="str">
        <f ca="1">INDEX(Anvendelseskode!D:D,MATCH($E2368,Anvendelseskode!$A:$A,0))</f>
        <v>Private husholdninger</v>
      </c>
      <c r="O2368" s="1" t="str">
        <f ca="1">IFERROR(INDEX(SBi!$2:$2,MATCH(G2368,SBi!$1:$1,1)),SBi!$K$2)</f>
        <v>1979-1998</v>
      </c>
      <c r="P2368" s="1">
        <f ca="1">IFERROR(INDEX(SBi!$C$3:$K$28,MATCH(E2368,SBi!$B$3:$B$28,0),MATCH(O2368,SBi!$C$2:$K$2,0)),0)</f>
        <v>105.4</v>
      </c>
      <c r="Q2368" s="19">
        <f t="shared" ca="1" si="476"/>
        <v>13.807400000000001</v>
      </c>
      <c r="R2368" s="19" t="str">
        <f ca="1">IFERROR(INDEX(VpD!$2:$2,MATCH(G2368,VpD!$1:$1,1)),VpD!$I$2)</f>
        <v>1979-1998</v>
      </c>
      <c r="S2368" s="1">
        <f ca="1">IFERROR(INDEX(VpD!$C$3:$I$27,MATCH(E2368,VpD!$B$3:$B$27,0),MATCH(R2368,VpD!$C$2:$I$2,0)),0)</f>
        <v>90</v>
      </c>
      <c r="T2368" s="19">
        <f t="shared" ca="1" si="477"/>
        <v>11.79</v>
      </c>
      <c r="U2368" s="14" t="str">
        <f t="shared" ca="1" si="478"/>
        <v xml:space="preserve">713209.88 </v>
      </c>
      <c r="V2368" s="14" t="str">
        <f t="shared" ca="1" si="479"/>
        <v>6168535.43</v>
      </c>
      <c r="W2368" s="14" t="str">
        <f t="shared" ca="1" si="480"/>
        <v>POINT(713209.88 6168535.43)</v>
      </c>
      <c r="X2368" s="14" t="str">
        <f>IFERROR(INDEX(BygningOmraade!B:B,MATCH(A2368,BygningOmraade!A:A,0)),"")</f>
        <v/>
      </c>
    </row>
    <row r="2369" spans="1:24" s="14" customFormat="1" x14ac:dyDescent="0.25">
      <c r="A2369" s="14">
        <f t="shared" si="468"/>
        <v>2369</v>
      </c>
      <c r="B2369" s="14" t="str">
        <f t="shared" ca="1" si="469"/>
        <v>8cf45b4b-f0b6-454f-aac5-84822902baaa</v>
      </c>
      <c r="C2369" s="14" t="str">
        <f t="shared" ca="1" si="470"/>
        <v>0a3f507e-1a4c-32b8-e044-0003ba298018</v>
      </c>
      <c r="D2369" s="14">
        <f t="shared" ca="1" si="471"/>
        <v>997476</v>
      </c>
      <c r="E2369" s="1">
        <f t="shared" ca="1" si="472"/>
        <v>120</v>
      </c>
      <c r="F2369" s="1">
        <f t="shared" ca="1" si="473"/>
        <v>110</v>
      </c>
      <c r="G2369" s="1">
        <f t="shared" ca="1" si="474"/>
        <v>1951</v>
      </c>
      <c r="H2369" s="1" t="str">
        <f ca="1">IFERROR(INDEX(Varmeinstallation!B:B,MATCH(INDIRECT($A$1&amp;"L"&amp;A2369)*1,Varmeinstallation!A:A,0)),"Ingen varmeinstallationer")</f>
        <v>Centralvarme fra eget anlæg, et-kammer fyr</v>
      </c>
      <c r="I2369" s="1" t="str">
        <f ca="1">IFERROR(INDEX(Opvarmningsmiddel!B:B,MATCH(INDIRECT($A$1&amp;"M"&amp;A2369)*1,Opvarmningsmiddel!A:A,0)),"")</f>
        <v>Naturgas</v>
      </c>
      <c r="J2369" s="1">
        <f t="shared" ca="1" si="475"/>
        <v>2</v>
      </c>
      <c r="K2369" s="1" t="str">
        <f ca="1">IFERROR(INDEX(Relationstabel!$C$3:$K$10,MATCH(VALUE(INDIRECT($A$1&amp;"L"&amp;A2369)),Relationstabel!$A$3:$A$10,0),MATCH(IFERROR(VALUE(INDIRECT($A$1&amp;"M"&amp;A2369)),0),Relationstabel!$C$1:$K$1,0)),"Ingen varmeinstallationer")</f>
        <v>Naturgas</v>
      </c>
      <c r="L2369" s="1" t="str">
        <f ca="1">INDEX(Anvendelseskode!B:B,MATCH($E2369,Anvendelseskode!$A:$A,0))</f>
        <v>Fritliggende enfamilieshus (parcelhus)</v>
      </c>
      <c r="M2369" s="1" t="str">
        <f ca="1">INDEX(Anvendelseskode!C:C,MATCH($E2369,Anvendelseskode!$A:$A,0))</f>
        <v>Parcelhuse</v>
      </c>
      <c r="N2369" s="1" t="str">
        <f ca="1">INDEX(Anvendelseskode!D:D,MATCH($E2369,Anvendelseskode!$A:$A,0))</f>
        <v>Private husholdninger</v>
      </c>
      <c r="O2369" s="1" t="str">
        <f ca="1">IFERROR(INDEX(SBi!$2:$2,MATCH(G2369,SBi!$1:$1,1)),SBi!$K$2)</f>
        <v>1951-1960</v>
      </c>
      <c r="P2369" s="1">
        <f ca="1">IFERROR(INDEX(SBi!$C$3:$K$28,MATCH(E2369,SBi!$B$3:$B$28,0),MATCH(O2369,SBi!$C$2:$K$2,0)),0)</f>
        <v>154.9</v>
      </c>
      <c r="Q2369" s="19">
        <f t="shared" ca="1" si="476"/>
        <v>17.039000000000001</v>
      </c>
      <c r="R2369" s="19" t="str">
        <f ca="1">IFERROR(INDEX(VpD!$2:$2,MATCH(G2369,VpD!$1:$1,1)),VpD!$I$2)</f>
        <v>1951-1960</v>
      </c>
      <c r="S2369" s="1">
        <f ca="1">IFERROR(INDEX(VpD!$C$3:$I$27,MATCH(E2369,VpD!$B$3:$B$27,0),MATCH(R2369,VpD!$C$2:$I$2,0)),0)</f>
        <v>204</v>
      </c>
      <c r="T2369" s="19">
        <f t="shared" ca="1" si="477"/>
        <v>22.44</v>
      </c>
      <c r="U2369" s="14" t="str">
        <f t="shared" ca="1" si="478"/>
        <v xml:space="preserve">713936.05 </v>
      </c>
      <c r="V2369" s="14" t="str">
        <f t="shared" ca="1" si="479"/>
        <v>6169022.97</v>
      </c>
      <c r="W2369" s="14" t="str">
        <f t="shared" ca="1" si="480"/>
        <v>POINT(713936.05 6169022.97)</v>
      </c>
      <c r="X2369" s="14" t="str">
        <f>IFERROR(INDEX(BygningOmraade!B:B,MATCH(A2369,BygningOmraade!A:A,0)),"")</f>
        <v/>
      </c>
    </row>
    <row r="2370" spans="1:24" s="14" customFormat="1" x14ac:dyDescent="0.25">
      <c r="A2370" s="14">
        <f t="shared" si="468"/>
        <v>2370</v>
      </c>
      <c r="B2370" s="14" t="str">
        <f t="shared" ca="1" si="469"/>
        <v>8d002ff5-b0f4-4ee5-89e9-069eadb9bb1b</v>
      </c>
      <c r="C2370" s="14" t="str">
        <f t="shared" ca="1" si="470"/>
        <v>0a3f507e-1cea-32b8-e044-0003ba298018</v>
      </c>
      <c r="D2370" s="14">
        <f t="shared" ca="1" si="471"/>
        <v>993618</v>
      </c>
      <c r="E2370" s="1">
        <f t="shared" ca="1" si="472"/>
        <v>120</v>
      </c>
      <c r="F2370" s="1">
        <f t="shared" ca="1" si="473"/>
        <v>172</v>
      </c>
      <c r="G2370" s="1">
        <f t="shared" ca="1" si="474"/>
        <v>1999</v>
      </c>
      <c r="H2370" s="1" t="str">
        <f ca="1">IFERROR(INDEX(Varmeinstallation!B:B,MATCH(INDIRECT($A$1&amp;"L"&amp;A2370)*1,Varmeinstallation!A:A,0)),"Ingen varmeinstallationer")</f>
        <v>Centralvarme fra eget anlæg, et-kammer fyr</v>
      </c>
      <c r="I2370" s="1" t="str">
        <f ca="1">IFERROR(INDEX(Opvarmningsmiddel!B:B,MATCH(INDIRECT($A$1&amp;"M"&amp;A2370)*1,Opvarmningsmiddel!A:A,0)),"")</f>
        <v>Naturgas</v>
      </c>
      <c r="J2370" s="1">
        <f t="shared" ca="1" si="475"/>
        <v>5</v>
      </c>
      <c r="K2370" s="1" t="str">
        <f ca="1">IFERROR(INDEX(Relationstabel!$C$3:$K$10,MATCH(VALUE(INDIRECT($A$1&amp;"L"&amp;A2370)),Relationstabel!$A$3:$A$10,0),MATCH(IFERROR(VALUE(INDIRECT($A$1&amp;"M"&amp;A2370)),0),Relationstabel!$C$1:$K$1,0)),"Ingen varmeinstallationer")</f>
        <v>Naturgas</v>
      </c>
      <c r="L2370" s="1" t="str">
        <f ca="1">INDEX(Anvendelseskode!B:B,MATCH($E2370,Anvendelseskode!$A:$A,0))</f>
        <v>Fritliggende enfamilieshus (parcelhus)</v>
      </c>
      <c r="M2370" s="1" t="str">
        <f ca="1">INDEX(Anvendelseskode!C:C,MATCH($E2370,Anvendelseskode!$A:$A,0))</f>
        <v>Parcelhuse</v>
      </c>
      <c r="N2370" s="1" t="str">
        <f ca="1">INDEX(Anvendelseskode!D:D,MATCH($E2370,Anvendelseskode!$A:$A,0))</f>
        <v>Private husholdninger</v>
      </c>
      <c r="O2370" s="1" t="str">
        <f ca="1">IFERROR(INDEX(SBi!$2:$2,MATCH(G2370,SBi!$1:$1,1)),SBi!$K$2)</f>
        <v>1999-2006</v>
      </c>
      <c r="P2370" s="1">
        <f ca="1">IFERROR(INDEX(SBi!$C$3:$K$28,MATCH(E2370,SBi!$B$3:$B$28,0),MATCH(O2370,SBi!$C$2:$K$2,0)),0)</f>
        <v>83.9</v>
      </c>
      <c r="Q2370" s="19">
        <f t="shared" ca="1" si="476"/>
        <v>14.430800000000001</v>
      </c>
      <c r="R2370" s="19" t="str">
        <f ca="1">IFERROR(INDEX(VpD!$2:$2,MATCH(G2370,VpD!$1:$1,1)),VpD!$I$2)</f>
        <v>&gt;1998</v>
      </c>
      <c r="S2370" s="1">
        <f ca="1">IFERROR(INDEX(VpD!$C$3:$I$27,MATCH(E2370,VpD!$B$3:$B$27,0),MATCH(R2370,VpD!$C$2:$I$2,0)),0)</f>
        <v>72</v>
      </c>
      <c r="T2370" s="19">
        <f t="shared" ca="1" si="477"/>
        <v>12.384</v>
      </c>
      <c r="U2370" s="14" t="str">
        <f t="shared" ca="1" si="478"/>
        <v xml:space="preserve">710998.66 </v>
      </c>
      <c r="V2370" s="14" t="str">
        <f t="shared" ca="1" si="479"/>
        <v>6171950.04</v>
      </c>
      <c r="W2370" s="14" t="str">
        <f t="shared" ca="1" si="480"/>
        <v>POINT(710998.66 6171950.04)</v>
      </c>
      <c r="X2370" s="14" t="str">
        <f>IFERROR(INDEX(BygningOmraade!B:B,MATCH(A2370,BygningOmraade!A:A,0)),"")</f>
        <v/>
      </c>
    </row>
    <row r="2371" spans="1:24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8d0c133b-8086-4489-8947-3f1433c9bd96</v>
      </c>
      <c r="C2371" s="14" t="str">
        <f t="shared" ref="C2371:C2434" ca="1" si="483">INDIRECT($A$1&amp;"C"&amp;A2371)</f>
        <v>0a3f507e-1990-32b8-e044-0003ba298018</v>
      </c>
      <c r="D2371" s="14">
        <f t="shared" ref="D2371:D2434" ca="1" si="484">INDIRECT($A$1&amp;"D"&amp;A2371)</f>
        <v>995525</v>
      </c>
      <c r="E2371" s="1">
        <f t="shared" ref="E2371:E2434" ca="1" si="485">ROUNDDOWN(INDIRECT($A$1&amp;"E"&amp;A2371),-1)</f>
        <v>130</v>
      </c>
      <c r="F2371" s="1">
        <f t="shared" ref="F2371:F2434" ca="1" si="486">INDIRECT($A$1&amp;"G"&amp;A2371)+INDIRECT($A$1&amp;"H"&amp;A2371)+INDIRECT($A$1&amp;"I"&amp;A2371)*0.5</f>
        <v>101</v>
      </c>
      <c r="G2371" s="1">
        <f t="shared" ref="G2371:G2434" ca="1" si="487">MAX(INDIRECT($A$1&amp;"J"&amp;A2371),INDIRECT($A$1&amp;"K"&amp;A2371))</f>
        <v>1977</v>
      </c>
      <c r="H2371" s="1" t="str">
        <f ca="1">IFERROR(INDEX(Varmeinstallation!B:B,MATCH(INDIRECT($A$1&amp;"L"&amp;A2371)*1,Varmeinstallation!A:A,0)),"Ingen varmeinstallationer")</f>
        <v>Fjernvarme/blokvarme (radiatorsystemer eller varmluftanlæg)</v>
      </c>
      <c r="I2371" s="1" t="str">
        <f ca="1">IFERROR(INDEX(Opvarmningsmiddel!B:B,MATCH(INDIRECT($A$1&amp;"M"&amp;A2371)*1,Opvarmningsmiddel!A:A,0)),"")</f>
        <v/>
      </c>
      <c r="J2371" s="1">
        <f t="shared" ref="J2371:J2434" ca="1" si="488">VALUE(INDIRECT($A$1&amp;"N"&amp;A2371))</f>
        <v>0</v>
      </c>
      <c r="K2371" s="1" t="str">
        <f ca="1">IFERROR(INDEX(Relationstabel!$C$3:$K$10,MATCH(VALUE(INDIRECT($A$1&amp;"L"&amp;A2371)),Relationstabel!$A$3:$A$10,0),MATCH(IFERROR(VALUE(INDIRECT($A$1&amp;"M"&amp;A2371)),0),Relationstabel!$C$1:$K$1,0)),"Ingen varmeinstallationer")</f>
        <v>Fjernvarme/ Blokvarme</v>
      </c>
      <c r="L2371" s="1" t="str">
        <f ca="1">INDEX(Anvendelseskode!B:B,MATCH($E2371,Anvendelseskode!$A:$A,0))</f>
        <v>Række-, kæde-, dobbelthus (lodret adskillelse mellem enhederne)</v>
      </c>
      <c r="M2371" s="1" t="str">
        <f ca="1">INDEX(Anvendelseskode!C:C,MATCH($E2371,Anvendelseskode!$A:$A,0))</f>
        <v>Række-, kæde og dobbelthuse</v>
      </c>
      <c r="N2371" s="1" t="str">
        <f ca="1">INDEX(Anvendelseskode!D:D,MATCH($E2371,Anvendelseskode!$A:$A,0))</f>
        <v>Private husholdninger</v>
      </c>
      <c r="O2371" s="1" t="str">
        <f ca="1">IFERROR(INDEX(SBi!$2:$2,MATCH(G2371,SBi!$1:$1,1)),SBi!$K$2)</f>
        <v>1973-1978</v>
      </c>
      <c r="P2371" s="1">
        <f ca="1">IFERROR(INDEX(SBi!$C$3:$K$28,MATCH(E2371,SBi!$B$3:$B$28,0),MATCH(O2371,SBi!$C$2:$K$2,0)),0)</f>
        <v>112.6</v>
      </c>
      <c r="Q2371" s="19">
        <f t="shared" ref="Q2371:Q2434" ca="1" si="489">P2371*F2371/1000</f>
        <v>11.372599999999998</v>
      </c>
      <c r="R2371" s="19" t="str">
        <f ca="1">IFERROR(INDEX(VpD!$2:$2,MATCH(G2371,VpD!$1:$1,1)),VpD!$I$2)</f>
        <v>1973-1978</v>
      </c>
      <c r="S2371" s="1">
        <f ca="1">IFERROR(INDEX(VpD!$C$3:$I$27,MATCH(E2371,VpD!$B$3:$B$27,0),MATCH(R2371,VpD!$C$2:$I$2,0)),0)</f>
        <v>98</v>
      </c>
      <c r="T2371" s="19">
        <f t="shared" ref="T2371:T2434" ca="1" si="490">S2371*F2371/1000</f>
        <v>9.8979999999999997</v>
      </c>
      <c r="U2371" s="14" t="str">
        <f t="shared" ref="U2371:U2434" ca="1" si="491">IFERROR(SUBSTITUTE(LEFT(W2371,FIND(" ",W2371)),"POINT(",""),"")</f>
        <v xml:space="preserve">711889.99 </v>
      </c>
      <c r="V2371" s="14" t="str">
        <f t="shared" ref="V2371:V2434" ca="1" si="492">IFERROR(SUBSTITUTE(RIGHT(W2371,LEN(W2371)-FIND(" ",W2371)),")",""),"")</f>
        <v>6172361.71</v>
      </c>
      <c r="W2371" s="14" t="str">
        <f t="shared" ref="W2371:W2434" ca="1" si="493">INDIRECT($A$1&amp;"o"&amp;A2371)</f>
        <v>POINT(711889.99 6172361.71)</v>
      </c>
      <c r="X2371" s="14" t="str">
        <f>IFERROR(INDEX(BygningOmraade!B:B,MATCH(A2371,BygningOmraade!A:A,0)),"")</f>
        <v/>
      </c>
    </row>
    <row r="2372" spans="1:24" s="14" customFormat="1" x14ac:dyDescent="0.25">
      <c r="A2372" s="14">
        <f t="shared" si="481"/>
        <v>2372</v>
      </c>
      <c r="B2372" s="14" t="str">
        <f t="shared" ca="1" si="482"/>
        <v>8d12be4e-1615-4107-84d4-c3ea04a6ec6a</v>
      </c>
      <c r="C2372" s="14" t="str">
        <f t="shared" ca="1" si="483"/>
        <v>0a3f507e-196e-32b8-e044-0003ba298018</v>
      </c>
      <c r="D2372" s="14">
        <f t="shared" ca="1" si="484"/>
        <v>995598</v>
      </c>
      <c r="E2372" s="1">
        <f t="shared" ca="1" si="485"/>
        <v>130</v>
      </c>
      <c r="F2372" s="1">
        <f t="shared" ca="1" si="486"/>
        <v>128</v>
      </c>
      <c r="G2372" s="1">
        <f t="shared" ca="1" si="487"/>
        <v>1978</v>
      </c>
      <c r="H2372" s="1" t="str">
        <f ca="1">IFERROR(INDEX(Varmeinstallation!B:B,MATCH(INDIRECT($A$1&amp;"L"&amp;A2372)*1,Varmeinstallation!A:A,0)),"Ingen varmeinstallationer")</f>
        <v>Elovne, elpaneler</v>
      </c>
      <c r="I2372" s="1" t="str">
        <f ca="1">IFERROR(INDEX(Opvarmningsmiddel!B:B,MATCH(INDIRECT($A$1&amp;"M"&amp;A2372)*1,Opvarmningsmiddel!A:A,0)),"")</f>
        <v>Elektricitet</v>
      </c>
      <c r="J2372" s="1">
        <f t="shared" ca="1" si="488"/>
        <v>2</v>
      </c>
      <c r="K2372" s="1" t="str">
        <f ca="1">IFERROR(INDEX(Relationstabel!$C$3:$K$10,MATCH(VALUE(INDIRECT($A$1&amp;"L"&amp;A2372)),Relationstabel!$A$3:$A$10,0),MATCH(IFERROR(VALUE(INDIRECT($A$1&amp;"M"&amp;A2372)),0),Relationstabel!$C$1:$K$1,0)),"Ingen varmeinstallationer")</f>
        <v>Elvarme</v>
      </c>
      <c r="L2372" s="1" t="str">
        <f ca="1">INDEX(Anvendelseskode!B:B,MATCH($E2372,Anvendelseskode!$A:$A,0))</f>
        <v>Række-, kæde-, dobbelthus (lodret adskillelse mellem enhederne)</v>
      </c>
      <c r="M2372" s="1" t="str">
        <f ca="1">INDEX(Anvendelseskode!C:C,MATCH($E2372,Anvendelseskode!$A:$A,0))</f>
        <v>Række-, kæde og dobbelthuse</v>
      </c>
      <c r="N2372" s="1" t="str">
        <f ca="1">INDEX(Anvendelseskode!D:D,MATCH($E2372,Anvendelseskode!$A:$A,0))</f>
        <v>Private husholdninger</v>
      </c>
      <c r="O2372" s="1" t="str">
        <f ca="1">IFERROR(INDEX(SBi!$2:$2,MATCH(G2372,SBi!$1:$1,1)),SBi!$K$2)</f>
        <v>1973-1978</v>
      </c>
      <c r="P2372" s="1">
        <f ca="1">IFERROR(INDEX(SBi!$C$3:$K$28,MATCH(E2372,SBi!$B$3:$B$28,0),MATCH(O2372,SBi!$C$2:$K$2,0)),0)</f>
        <v>112.6</v>
      </c>
      <c r="Q2372" s="19">
        <f t="shared" ca="1" si="489"/>
        <v>14.412799999999999</v>
      </c>
      <c r="R2372" s="19" t="str">
        <f ca="1">IFERROR(INDEX(VpD!$2:$2,MATCH(G2372,VpD!$1:$1,1)),VpD!$I$2)</f>
        <v>1973-1978</v>
      </c>
      <c r="S2372" s="1">
        <f ca="1">IFERROR(INDEX(VpD!$C$3:$I$27,MATCH(E2372,VpD!$B$3:$B$27,0),MATCH(R2372,VpD!$C$2:$I$2,0)),0)</f>
        <v>98</v>
      </c>
      <c r="T2372" s="19">
        <f t="shared" ca="1" si="490"/>
        <v>12.544</v>
      </c>
      <c r="U2372" s="14" t="str">
        <f t="shared" ca="1" si="491"/>
        <v xml:space="preserve">711854.47 </v>
      </c>
      <c r="V2372" s="14" t="str">
        <f t="shared" ca="1" si="492"/>
        <v>6172511.41</v>
      </c>
      <c r="W2372" s="14" t="str">
        <f t="shared" ca="1" si="493"/>
        <v>POINT(711854.47 6172511.41)</v>
      </c>
      <c r="X2372" s="14" t="str">
        <f>IFERROR(INDEX(BygningOmraade!B:B,MATCH(A2372,BygningOmraade!A:A,0)),"")</f>
        <v/>
      </c>
    </row>
    <row r="2373" spans="1:24" s="14" customFormat="1" x14ac:dyDescent="0.25">
      <c r="A2373" s="14">
        <f t="shared" si="481"/>
        <v>2373</v>
      </c>
      <c r="B2373" s="14" t="str">
        <f t="shared" ca="1" si="482"/>
        <v>8d12ed84-bec3-44eb-a697-021aa293be64</v>
      </c>
      <c r="C2373" s="14" t="str">
        <f t="shared" ca="1" si="483"/>
        <v>0a3f507e-23b5-32b8-e044-0003ba298018</v>
      </c>
      <c r="D2373" s="14">
        <f t="shared" ca="1" si="484"/>
        <v>997360</v>
      </c>
      <c r="E2373" s="1">
        <f t="shared" ca="1" si="485"/>
        <v>120</v>
      </c>
      <c r="F2373" s="1">
        <f t="shared" ca="1" si="486"/>
        <v>140</v>
      </c>
      <c r="G2373" s="1">
        <f t="shared" ca="1" si="487"/>
        <v>1978</v>
      </c>
      <c r="H2373" s="1" t="str">
        <f ca="1">IFERROR(INDEX(Varmeinstallation!B:B,MATCH(INDIRECT($A$1&amp;"L"&amp;A2373)*1,Varmeinstallation!A:A,0)),"Ingen varmeinstallationer")</f>
        <v>Centralvarme fra eget anlæg, et-kammer fyr</v>
      </c>
      <c r="I2373" s="1" t="str">
        <f ca="1">IFERROR(INDEX(Opvarmningsmiddel!B:B,MATCH(INDIRECT($A$1&amp;"M"&amp;A2373)*1,Opvarmningsmiddel!A:A,0)),"")</f>
        <v>Naturgas</v>
      </c>
      <c r="J2373" s="1">
        <f t="shared" ca="1" si="488"/>
        <v>4</v>
      </c>
      <c r="K2373" s="1" t="str">
        <f ca="1">IFERROR(INDEX(Relationstabel!$C$3:$K$10,MATCH(VALUE(INDIRECT($A$1&amp;"L"&amp;A2373)),Relationstabel!$A$3:$A$10,0),MATCH(IFERROR(VALUE(INDIRECT($A$1&amp;"M"&amp;A2373)),0),Relationstabel!$C$1:$K$1,0)),"Ingen varmeinstallationer")</f>
        <v>Naturgas</v>
      </c>
      <c r="L2373" s="1" t="str">
        <f ca="1">INDEX(Anvendelseskode!B:B,MATCH($E2373,Anvendelseskode!$A:$A,0))</f>
        <v>Fritliggende enfamilieshus (parcelhus)</v>
      </c>
      <c r="M2373" s="1" t="str">
        <f ca="1">INDEX(Anvendelseskode!C:C,MATCH($E2373,Anvendelseskode!$A:$A,0))</f>
        <v>Parcelhuse</v>
      </c>
      <c r="N2373" s="1" t="str">
        <f ca="1">INDEX(Anvendelseskode!D:D,MATCH($E2373,Anvendelseskode!$A:$A,0))</f>
        <v>Private husholdninger</v>
      </c>
      <c r="O2373" s="1" t="str">
        <f ca="1">IFERROR(INDEX(SBi!$2:$2,MATCH(G2373,SBi!$1:$1,1)),SBi!$K$2)</f>
        <v>1973-1978</v>
      </c>
      <c r="P2373" s="1">
        <f ca="1">IFERROR(INDEX(SBi!$C$3:$K$28,MATCH(E2373,SBi!$B$3:$B$28,0),MATCH(O2373,SBi!$C$2:$K$2,0)),0)</f>
        <v>119.8</v>
      </c>
      <c r="Q2373" s="19">
        <f t="shared" ca="1" si="489"/>
        <v>16.771999999999998</v>
      </c>
      <c r="R2373" s="19" t="str">
        <f ca="1">IFERROR(INDEX(VpD!$2:$2,MATCH(G2373,VpD!$1:$1,1)),VpD!$I$2)</f>
        <v>1973-1978</v>
      </c>
      <c r="S2373" s="1">
        <f ca="1">IFERROR(INDEX(VpD!$C$3:$I$27,MATCH(E2373,VpD!$B$3:$B$27,0),MATCH(R2373,VpD!$C$2:$I$2,0)),0)</f>
        <v>117</v>
      </c>
      <c r="T2373" s="19">
        <f t="shared" ca="1" si="490"/>
        <v>16.38</v>
      </c>
      <c r="U2373" s="14" t="str">
        <f t="shared" ca="1" si="491"/>
        <v xml:space="preserve">713683.72 </v>
      </c>
      <c r="V2373" s="14" t="str">
        <f t="shared" ca="1" si="492"/>
        <v>6168611.81</v>
      </c>
      <c r="W2373" s="14" t="str">
        <f t="shared" ca="1" si="493"/>
        <v>POINT(713683.72 6168611.81)</v>
      </c>
      <c r="X2373" s="14" t="str">
        <f>IFERROR(INDEX(BygningOmraade!B:B,MATCH(A2373,BygningOmraade!A:A,0)),"")</f>
        <v/>
      </c>
    </row>
    <row r="2374" spans="1:24" s="14" customFormat="1" x14ac:dyDescent="0.25">
      <c r="A2374" s="14">
        <f t="shared" si="481"/>
        <v>2374</v>
      </c>
      <c r="B2374" s="14" t="str">
        <f t="shared" ca="1" si="482"/>
        <v>8d2e0034-505f-4cfd-97af-ac3546629e2a</v>
      </c>
      <c r="C2374" s="14" t="str">
        <f t="shared" ca="1" si="483"/>
        <v>0a3f507e-1fd3-32b8-e044-0003ba298018</v>
      </c>
      <c r="D2374" s="14">
        <f t="shared" ca="1" si="484"/>
        <v>993714</v>
      </c>
      <c r="E2374" s="1">
        <f t="shared" ca="1" si="485"/>
        <v>120</v>
      </c>
      <c r="F2374" s="1">
        <f t="shared" ca="1" si="486"/>
        <v>141</v>
      </c>
      <c r="G2374" s="1">
        <f t="shared" ca="1" si="487"/>
        <v>1987</v>
      </c>
      <c r="H2374" s="1" t="str">
        <f ca="1">IFERROR(INDEX(Varmeinstallation!B:B,MATCH(INDIRECT($A$1&amp;"L"&amp;A2374)*1,Varmeinstallation!A:A,0)),"Ingen varmeinstallationer")</f>
        <v>Centralvarme fra eget anlæg, et-kammer fyr</v>
      </c>
      <c r="I2374" s="1" t="str">
        <f ca="1">IFERROR(INDEX(Opvarmningsmiddel!B:B,MATCH(INDIRECT($A$1&amp;"M"&amp;A2374)*1,Opvarmningsmiddel!A:A,0)),"")</f>
        <v>Naturgas</v>
      </c>
      <c r="J2374" s="1">
        <f t="shared" ca="1" si="488"/>
        <v>90</v>
      </c>
      <c r="K2374" s="1" t="str">
        <f ca="1">IFERROR(INDEX(Relationstabel!$C$3:$K$10,MATCH(VALUE(INDIRECT($A$1&amp;"L"&amp;A2374)),Relationstabel!$A$3:$A$10,0),MATCH(IFERROR(VALUE(INDIRECT($A$1&amp;"M"&amp;A2374)),0),Relationstabel!$C$1:$K$1,0)),"Ingen varmeinstallationer")</f>
        <v>Naturgas</v>
      </c>
      <c r="L2374" s="1" t="str">
        <f ca="1">INDEX(Anvendelseskode!B:B,MATCH($E2374,Anvendelseskode!$A:$A,0))</f>
        <v>Fritliggende enfamilieshus (parcelhus)</v>
      </c>
      <c r="M2374" s="1" t="str">
        <f ca="1">INDEX(Anvendelseskode!C:C,MATCH($E2374,Anvendelseskode!$A:$A,0))</f>
        <v>Parcelhuse</v>
      </c>
      <c r="N2374" s="1" t="str">
        <f ca="1">INDEX(Anvendelseskode!D:D,MATCH($E2374,Anvendelseskode!$A:$A,0))</f>
        <v>Private husholdninger</v>
      </c>
      <c r="O2374" s="1" t="str">
        <f ca="1">IFERROR(INDEX(SBi!$2:$2,MATCH(G2374,SBi!$1:$1,1)),SBi!$K$2)</f>
        <v>1979-1998</v>
      </c>
      <c r="P2374" s="1">
        <f ca="1">IFERROR(INDEX(SBi!$C$3:$K$28,MATCH(E2374,SBi!$B$3:$B$28,0),MATCH(O2374,SBi!$C$2:$K$2,0)),0)</f>
        <v>105.4</v>
      </c>
      <c r="Q2374" s="19">
        <f t="shared" ca="1" si="489"/>
        <v>14.861400000000001</v>
      </c>
      <c r="R2374" s="19" t="str">
        <f ca="1">IFERROR(INDEX(VpD!$2:$2,MATCH(G2374,VpD!$1:$1,1)),VpD!$I$2)</f>
        <v>1979-1998</v>
      </c>
      <c r="S2374" s="1">
        <f ca="1">IFERROR(INDEX(VpD!$C$3:$I$27,MATCH(E2374,VpD!$B$3:$B$27,0),MATCH(R2374,VpD!$C$2:$I$2,0)),0)</f>
        <v>90</v>
      </c>
      <c r="T2374" s="19">
        <f t="shared" ca="1" si="490"/>
        <v>12.69</v>
      </c>
      <c r="U2374" s="14" t="str">
        <f t="shared" ca="1" si="491"/>
        <v xml:space="preserve">710891.59 </v>
      </c>
      <c r="V2374" s="14" t="str">
        <f t="shared" ca="1" si="492"/>
        <v>6171656</v>
      </c>
      <c r="W2374" s="14" t="str">
        <f t="shared" ca="1" si="493"/>
        <v>POINT(710891.59 6171656)</v>
      </c>
      <c r="X2374" s="14" t="str">
        <f>IFERROR(INDEX(BygningOmraade!B:B,MATCH(A2374,BygningOmraade!A:A,0)),"")</f>
        <v/>
      </c>
    </row>
    <row r="2375" spans="1:24" s="14" customFormat="1" x14ac:dyDescent="0.25">
      <c r="A2375" s="14">
        <f t="shared" si="481"/>
        <v>2375</v>
      </c>
      <c r="B2375" s="14" t="str">
        <f t="shared" ca="1" si="482"/>
        <v>8d4534ca-e07a-4b95-9fde-d93d1fb51e64</v>
      </c>
      <c r="C2375" s="14" t="str">
        <f t="shared" ca="1" si="483"/>
        <v>0a3f507e-1935-32b8-e044-0003ba298018</v>
      </c>
      <c r="D2375" s="14">
        <f t="shared" ca="1" si="484"/>
        <v>996777</v>
      </c>
      <c r="E2375" s="1">
        <f t="shared" ca="1" si="485"/>
        <v>130</v>
      </c>
      <c r="F2375" s="1">
        <f t="shared" ca="1" si="486"/>
        <v>109</v>
      </c>
      <c r="G2375" s="1">
        <f t="shared" ca="1" si="487"/>
        <v>1978</v>
      </c>
      <c r="H2375" s="1" t="str">
        <f ca="1">IFERROR(INDEX(Varmeinstallation!B:B,MATCH(INDIRECT($A$1&amp;"L"&amp;A2375)*1,Varmeinstallation!A:A,0)),"Ingen varmeinstallationer")</f>
        <v>Fjernvarme/blokvarme (radiatorsystemer eller varmluftanlæg)</v>
      </c>
      <c r="I2375" s="1" t="str">
        <f ca="1">IFERROR(INDEX(Opvarmningsmiddel!B:B,MATCH(INDIRECT($A$1&amp;"M"&amp;A2375)*1,Opvarmningsmiddel!A:A,0)),"")</f>
        <v/>
      </c>
      <c r="J2375" s="1">
        <f t="shared" ca="1" si="488"/>
        <v>0</v>
      </c>
      <c r="K2375" s="1" t="str">
        <f ca="1">IFERROR(INDEX(Relationstabel!$C$3:$K$10,MATCH(VALUE(INDIRECT($A$1&amp;"L"&amp;A2375)),Relationstabel!$A$3:$A$10,0),MATCH(IFERROR(VALUE(INDIRECT($A$1&amp;"M"&amp;A2375)),0),Relationstabel!$C$1:$K$1,0)),"Ingen varmeinstallationer")</f>
        <v>Fjernvarme/ Blokvarme</v>
      </c>
      <c r="L2375" s="1" t="str">
        <f ca="1">INDEX(Anvendelseskode!B:B,MATCH($E2375,Anvendelseskode!$A:$A,0))</f>
        <v>Række-, kæde-, dobbelthus (lodret adskillelse mellem enhederne)</v>
      </c>
      <c r="M2375" s="1" t="str">
        <f ca="1">INDEX(Anvendelseskode!C:C,MATCH($E2375,Anvendelseskode!$A:$A,0))</f>
        <v>Række-, kæde og dobbelthuse</v>
      </c>
      <c r="N2375" s="1" t="str">
        <f ca="1">INDEX(Anvendelseskode!D:D,MATCH($E2375,Anvendelseskode!$A:$A,0))</f>
        <v>Private husholdninger</v>
      </c>
      <c r="O2375" s="1" t="str">
        <f ca="1">IFERROR(INDEX(SBi!$2:$2,MATCH(G2375,SBi!$1:$1,1)),SBi!$K$2)</f>
        <v>1973-1978</v>
      </c>
      <c r="P2375" s="1">
        <f ca="1">IFERROR(INDEX(SBi!$C$3:$K$28,MATCH(E2375,SBi!$B$3:$B$28,0),MATCH(O2375,SBi!$C$2:$K$2,0)),0)</f>
        <v>112.6</v>
      </c>
      <c r="Q2375" s="19">
        <f t="shared" ca="1" si="489"/>
        <v>12.273399999999999</v>
      </c>
      <c r="R2375" s="19" t="str">
        <f ca="1">IFERROR(INDEX(VpD!$2:$2,MATCH(G2375,VpD!$1:$1,1)),VpD!$I$2)</f>
        <v>1973-1978</v>
      </c>
      <c r="S2375" s="1">
        <f ca="1">IFERROR(INDEX(VpD!$C$3:$I$27,MATCH(E2375,VpD!$B$3:$B$27,0),MATCH(R2375,VpD!$C$2:$I$2,0)),0)</f>
        <v>98</v>
      </c>
      <c r="T2375" s="19">
        <f t="shared" ca="1" si="490"/>
        <v>10.682</v>
      </c>
      <c r="U2375" s="14" t="str">
        <f t="shared" ca="1" si="491"/>
        <v xml:space="preserve">713478.25 </v>
      </c>
      <c r="V2375" s="14" t="str">
        <f t="shared" ca="1" si="492"/>
        <v>6169803.97</v>
      </c>
      <c r="W2375" s="14" t="str">
        <f t="shared" ca="1" si="493"/>
        <v>POINT(713478.25 6169803.97)</v>
      </c>
      <c r="X2375" s="14" t="str">
        <f>IFERROR(INDEX(BygningOmraade!B:B,MATCH(A2375,BygningOmraade!A:A,0)),"")</f>
        <v/>
      </c>
    </row>
    <row r="2376" spans="1:24" s="14" customFormat="1" x14ac:dyDescent="0.25">
      <c r="A2376" s="14">
        <f t="shared" si="481"/>
        <v>2376</v>
      </c>
      <c r="B2376" s="14" t="str">
        <f t="shared" ca="1" si="482"/>
        <v>8d586a11-ac83-4775-bfe2-4a269ab6bfa3</v>
      </c>
      <c r="C2376" s="14" t="str">
        <f t="shared" ca="1" si="483"/>
        <v>0a3f507e-154f-32b8-e044-0003ba298018</v>
      </c>
      <c r="D2376" s="14">
        <f t="shared" ca="1" si="484"/>
        <v>996648</v>
      </c>
      <c r="E2376" s="1">
        <f t="shared" ca="1" si="485"/>
        <v>130</v>
      </c>
      <c r="F2376" s="1">
        <f t="shared" ca="1" si="486"/>
        <v>102</v>
      </c>
      <c r="G2376" s="1">
        <f t="shared" ca="1" si="487"/>
        <v>1977</v>
      </c>
      <c r="H2376" s="1" t="str">
        <f ca="1">IFERROR(INDEX(Varmeinstallation!B:B,MATCH(INDIRECT($A$1&amp;"L"&amp;A2376)*1,Varmeinstallation!A:A,0)),"Ingen varmeinstallationer")</f>
        <v>Fjernvarme/blokvarme (radiatorsystemer eller varmluftanlæg)</v>
      </c>
      <c r="I2376" s="1" t="str">
        <f ca="1">IFERROR(INDEX(Opvarmningsmiddel!B:B,MATCH(INDIRECT($A$1&amp;"M"&amp;A2376)*1,Opvarmningsmiddel!A:A,0)),"")</f>
        <v/>
      </c>
      <c r="J2376" s="1">
        <f t="shared" ca="1" si="488"/>
        <v>0</v>
      </c>
      <c r="K2376" s="1" t="str">
        <f ca="1">IFERROR(INDEX(Relationstabel!$C$3:$K$10,MATCH(VALUE(INDIRECT($A$1&amp;"L"&amp;A2376)),Relationstabel!$A$3:$A$10,0),MATCH(IFERROR(VALUE(INDIRECT($A$1&amp;"M"&amp;A2376)),0),Relationstabel!$C$1:$K$1,0)),"Ingen varmeinstallationer")</f>
        <v>Fjernvarme/ Blokvarme</v>
      </c>
      <c r="L2376" s="1" t="str">
        <f ca="1">INDEX(Anvendelseskode!B:B,MATCH($E2376,Anvendelseskode!$A:$A,0))</f>
        <v>Række-, kæde-, dobbelthus (lodret adskillelse mellem enhederne)</v>
      </c>
      <c r="M2376" s="1" t="str">
        <f ca="1">INDEX(Anvendelseskode!C:C,MATCH($E2376,Anvendelseskode!$A:$A,0))</f>
        <v>Række-, kæde og dobbelthuse</v>
      </c>
      <c r="N2376" s="1" t="str">
        <f ca="1">INDEX(Anvendelseskode!D:D,MATCH($E2376,Anvendelseskode!$A:$A,0))</f>
        <v>Private husholdninger</v>
      </c>
      <c r="O2376" s="1" t="str">
        <f ca="1">IFERROR(INDEX(SBi!$2:$2,MATCH(G2376,SBi!$1:$1,1)),SBi!$K$2)</f>
        <v>1973-1978</v>
      </c>
      <c r="P2376" s="1">
        <f ca="1">IFERROR(INDEX(SBi!$C$3:$K$28,MATCH(E2376,SBi!$B$3:$B$28,0),MATCH(O2376,SBi!$C$2:$K$2,0)),0)</f>
        <v>112.6</v>
      </c>
      <c r="Q2376" s="19">
        <f t="shared" ca="1" si="489"/>
        <v>11.485199999999999</v>
      </c>
      <c r="R2376" s="19" t="str">
        <f ca="1">IFERROR(INDEX(VpD!$2:$2,MATCH(G2376,VpD!$1:$1,1)),VpD!$I$2)</f>
        <v>1973-1978</v>
      </c>
      <c r="S2376" s="1">
        <f ca="1">IFERROR(INDEX(VpD!$C$3:$I$27,MATCH(E2376,VpD!$B$3:$B$27,0),MATCH(R2376,VpD!$C$2:$I$2,0)),0)</f>
        <v>98</v>
      </c>
      <c r="T2376" s="19">
        <f t="shared" ca="1" si="490"/>
        <v>9.9960000000000004</v>
      </c>
      <c r="U2376" s="14" t="str">
        <f t="shared" ca="1" si="491"/>
        <v xml:space="preserve">713541.53 </v>
      </c>
      <c r="V2376" s="14" t="str">
        <f t="shared" ca="1" si="492"/>
        <v>6169509.6</v>
      </c>
      <c r="W2376" s="14" t="str">
        <f t="shared" ca="1" si="493"/>
        <v>POINT(713541.53 6169509.6)</v>
      </c>
      <c r="X2376" s="14" t="str">
        <f>IFERROR(INDEX(BygningOmraade!B:B,MATCH(A2376,BygningOmraade!A:A,0)),"")</f>
        <v/>
      </c>
    </row>
    <row r="2377" spans="1:24" s="14" customFormat="1" x14ac:dyDescent="0.25">
      <c r="A2377" s="14">
        <f t="shared" si="481"/>
        <v>2377</v>
      </c>
      <c r="B2377" s="14" t="str">
        <f t="shared" ca="1" si="482"/>
        <v>8d70de1a-c754-4a62-94bf-ea59c35e448d</v>
      </c>
      <c r="C2377" s="14" t="str">
        <f t="shared" ca="1" si="483"/>
        <v>0a3f507e-1cb9-32b8-e044-0003ba298018</v>
      </c>
      <c r="D2377" s="14">
        <f t="shared" ca="1" si="484"/>
        <v>993933</v>
      </c>
      <c r="E2377" s="1">
        <f t="shared" ca="1" si="485"/>
        <v>160</v>
      </c>
      <c r="F2377" s="1">
        <f t="shared" ca="1" si="486"/>
        <v>565</v>
      </c>
      <c r="G2377" s="1">
        <f t="shared" ca="1" si="487"/>
        <v>1998</v>
      </c>
      <c r="H2377" s="1" t="str">
        <f ca="1">IFERROR(INDEX(Varmeinstallation!B:B,MATCH(INDIRECT($A$1&amp;"L"&amp;A2377)*1,Varmeinstallation!A:A,0)),"Ingen varmeinstallationer")</f>
        <v>Fjernvarme/blokvarme (radiatorsystemer eller varmluftanlæg)</v>
      </c>
      <c r="I2377" s="1" t="str">
        <f ca="1">IFERROR(INDEX(Opvarmningsmiddel!B:B,MATCH(INDIRECT($A$1&amp;"M"&amp;A2377)*1,Opvarmningsmiddel!A:A,0)),"")</f>
        <v/>
      </c>
      <c r="J2377" s="1">
        <f t="shared" ca="1" si="488"/>
        <v>0</v>
      </c>
      <c r="K2377" s="1" t="str">
        <f ca="1">IFERROR(INDEX(Relationstabel!$C$3:$K$10,MATCH(VALUE(INDIRECT($A$1&amp;"L"&amp;A2377)),Relationstabel!$A$3:$A$10,0),MATCH(IFERROR(VALUE(INDIRECT($A$1&amp;"M"&amp;A2377)),0),Relationstabel!$C$1:$K$1,0)),"Ingen varmeinstallationer")</f>
        <v>Fjernvarme/ Blokvarme</v>
      </c>
      <c r="L2377" s="1" t="str">
        <f ca="1">INDEX(Anvendelseskode!B:B,MATCH($E2377,Anvendelseskode!$A:$A,0))</f>
        <v>Døgninstitutioner</v>
      </c>
      <c r="M2377" s="1" t="str">
        <f ca="1">INDEX(Anvendelseskode!C:C,MATCH($E2377,Anvendelseskode!$A:$A,0))</f>
        <v>Døgninstitutioner</v>
      </c>
      <c r="N2377" s="1" t="str">
        <f ca="1">INDEX(Anvendelseskode!D:D,MATCH($E2377,Anvendelseskode!$A:$A,0))</f>
        <v>Kommunale og andre offentlige institutioner</v>
      </c>
      <c r="O2377" s="1" t="str">
        <f ca="1">IFERROR(INDEX(SBi!$2:$2,MATCH(G2377,SBi!$1:$1,1)),SBi!$K$2)</f>
        <v>1979-1998</v>
      </c>
      <c r="P2377" s="1">
        <f ca="1">IFERROR(INDEX(SBi!$C$3:$K$28,MATCH(E2377,SBi!$B$3:$B$28,0),MATCH(O2377,SBi!$C$2:$K$2,0)),0)</f>
        <v>116</v>
      </c>
      <c r="Q2377" s="19">
        <f t="shared" ca="1" si="489"/>
        <v>65.540000000000006</v>
      </c>
      <c r="R2377" s="19" t="str">
        <f ca="1">IFERROR(INDEX(VpD!$2:$2,MATCH(G2377,VpD!$1:$1,1)),VpD!$I$2)</f>
        <v>1979-1998</v>
      </c>
      <c r="S2377" s="1">
        <f ca="1">IFERROR(INDEX(VpD!$C$3:$I$27,MATCH(E2377,VpD!$B$3:$B$27,0),MATCH(R2377,VpD!$C$2:$I$2,0)),0)</f>
        <v>163</v>
      </c>
      <c r="T2377" s="19">
        <f t="shared" ca="1" si="490"/>
        <v>92.094999999999999</v>
      </c>
      <c r="U2377" s="14" t="str">
        <f t="shared" ca="1" si="491"/>
        <v xml:space="preserve">711163.02 </v>
      </c>
      <c r="V2377" s="14" t="str">
        <f t="shared" ca="1" si="492"/>
        <v>6172434.95</v>
      </c>
      <c r="W2377" s="14" t="str">
        <f t="shared" ca="1" si="493"/>
        <v>POINT(711163.02 6172434.95)</v>
      </c>
      <c r="X2377" s="14" t="str">
        <f>IFERROR(INDEX(BygningOmraade!B:B,MATCH(A2377,BygningOmraade!A:A,0)),"")</f>
        <v/>
      </c>
    </row>
    <row r="2378" spans="1:24" s="14" customFormat="1" x14ac:dyDescent="0.25">
      <c r="A2378" s="14">
        <f t="shared" si="481"/>
        <v>2378</v>
      </c>
      <c r="B2378" s="14" t="str">
        <f t="shared" ca="1" si="482"/>
        <v>8d82edce-28fd-4787-8052-4894db220b4e</v>
      </c>
      <c r="C2378" s="14" t="str">
        <f t="shared" ca="1" si="483"/>
        <v>0a3f507e-1c58-32b8-e044-0003ba298018</v>
      </c>
      <c r="D2378" s="14">
        <f t="shared" ca="1" si="484"/>
        <v>997651</v>
      </c>
      <c r="E2378" s="1">
        <f t="shared" ca="1" si="485"/>
        <v>120</v>
      </c>
      <c r="F2378" s="1">
        <f t="shared" ca="1" si="486"/>
        <v>138</v>
      </c>
      <c r="G2378" s="1">
        <f t="shared" ca="1" si="487"/>
        <v>1990</v>
      </c>
      <c r="H2378" s="1" t="str">
        <f ca="1">IFERROR(INDEX(Varmeinstallation!B:B,MATCH(INDIRECT($A$1&amp;"L"&amp;A2378)*1,Varmeinstallation!A:A,0)),"Ingen varmeinstallationer")</f>
        <v>Centralvarme fra eget anlæg, et-kammer fyr</v>
      </c>
      <c r="I2378" s="1" t="str">
        <f ca="1">IFERROR(INDEX(Opvarmningsmiddel!B:B,MATCH(INDIRECT($A$1&amp;"M"&amp;A2378)*1,Opvarmningsmiddel!A:A,0)),"")</f>
        <v>Naturgas</v>
      </c>
      <c r="J2378" s="1">
        <f t="shared" ca="1" si="488"/>
        <v>0</v>
      </c>
      <c r="K2378" s="1" t="str">
        <f ca="1">IFERROR(INDEX(Relationstabel!$C$3:$K$10,MATCH(VALUE(INDIRECT($A$1&amp;"L"&amp;A2378)),Relationstabel!$A$3:$A$10,0),MATCH(IFERROR(VALUE(INDIRECT($A$1&amp;"M"&amp;A2378)),0),Relationstabel!$C$1:$K$1,0)),"Ingen varmeinstallationer")</f>
        <v>Naturgas</v>
      </c>
      <c r="L2378" s="1" t="str">
        <f ca="1">INDEX(Anvendelseskode!B:B,MATCH($E2378,Anvendelseskode!$A:$A,0))</f>
        <v>Fritliggende enfamilieshus (parcelhus)</v>
      </c>
      <c r="M2378" s="1" t="str">
        <f ca="1">INDEX(Anvendelseskode!C:C,MATCH($E2378,Anvendelseskode!$A:$A,0))</f>
        <v>Parcelhuse</v>
      </c>
      <c r="N2378" s="1" t="str">
        <f ca="1">INDEX(Anvendelseskode!D:D,MATCH($E2378,Anvendelseskode!$A:$A,0))</f>
        <v>Private husholdninger</v>
      </c>
      <c r="O2378" s="1" t="str">
        <f ca="1">IFERROR(INDEX(SBi!$2:$2,MATCH(G2378,SBi!$1:$1,1)),SBi!$K$2)</f>
        <v>1979-1998</v>
      </c>
      <c r="P2378" s="1">
        <f ca="1">IFERROR(INDEX(SBi!$C$3:$K$28,MATCH(E2378,SBi!$B$3:$B$28,0),MATCH(O2378,SBi!$C$2:$K$2,0)),0)</f>
        <v>105.4</v>
      </c>
      <c r="Q2378" s="19">
        <f t="shared" ca="1" si="489"/>
        <v>14.545200000000001</v>
      </c>
      <c r="R2378" s="19" t="str">
        <f ca="1">IFERROR(INDEX(VpD!$2:$2,MATCH(G2378,VpD!$1:$1,1)),VpD!$I$2)</f>
        <v>1979-1998</v>
      </c>
      <c r="S2378" s="1">
        <f ca="1">IFERROR(INDEX(VpD!$C$3:$I$27,MATCH(E2378,VpD!$B$3:$B$27,0),MATCH(R2378,VpD!$C$2:$I$2,0)),0)</f>
        <v>90</v>
      </c>
      <c r="T2378" s="19">
        <f t="shared" ca="1" si="490"/>
        <v>12.42</v>
      </c>
      <c r="U2378" s="14" t="str">
        <f t="shared" ca="1" si="491"/>
        <v xml:space="preserve">714214.28 </v>
      </c>
      <c r="V2378" s="14" t="str">
        <f t="shared" ca="1" si="492"/>
        <v>6168730.74</v>
      </c>
      <c r="W2378" s="14" t="str">
        <f t="shared" ca="1" si="493"/>
        <v>POINT(714214.28 6168730.74)</v>
      </c>
      <c r="X2378" s="14" t="str">
        <f>IFERROR(INDEX(BygningOmraade!B:B,MATCH(A2378,BygningOmraade!A:A,0)),"")</f>
        <v/>
      </c>
    </row>
    <row r="2379" spans="1:24" s="14" customFormat="1" x14ac:dyDescent="0.25">
      <c r="A2379" s="14">
        <f t="shared" si="481"/>
        <v>2379</v>
      </c>
      <c r="B2379" s="14" t="str">
        <f t="shared" ca="1" si="482"/>
        <v>8d8dc9f6-e8a9-4610-b0e2-e4e3f06bfecb</v>
      </c>
      <c r="C2379" s="14" t="str">
        <f t="shared" ca="1" si="483"/>
        <v>0a3f507e-1d27-32b8-e044-0003ba298018</v>
      </c>
      <c r="D2379" s="14">
        <f t="shared" ca="1" si="484"/>
        <v>997690</v>
      </c>
      <c r="E2379" s="1">
        <f t="shared" ca="1" si="485"/>
        <v>120</v>
      </c>
      <c r="F2379" s="1">
        <f t="shared" ca="1" si="486"/>
        <v>103</v>
      </c>
      <c r="G2379" s="1">
        <f t="shared" ca="1" si="487"/>
        <v>1982</v>
      </c>
      <c r="H2379" s="1" t="str">
        <f ca="1">IFERROR(INDEX(Varmeinstallation!B:B,MATCH(INDIRECT($A$1&amp;"L"&amp;A2379)*1,Varmeinstallation!A:A,0)),"Ingen varmeinstallationer")</f>
        <v>Centralvarme fra eget anlæg, et-kammer fyr</v>
      </c>
      <c r="I2379" s="1" t="str">
        <f ca="1">IFERROR(INDEX(Opvarmningsmiddel!B:B,MATCH(INDIRECT($A$1&amp;"M"&amp;A2379)*1,Opvarmningsmiddel!A:A,0)),"")</f>
        <v>Naturgas</v>
      </c>
      <c r="J2379" s="1">
        <f t="shared" ca="1" si="488"/>
        <v>2</v>
      </c>
      <c r="K2379" s="1" t="str">
        <f ca="1">IFERROR(INDEX(Relationstabel!$C$3:$K$10,MATCH(VALUE(INDIRECT($A$1&amp;"L"&amp;A2379)),Relationstabel!$A$3:$A$10,0),MATCH(IFERROR(VALUE(INDIRECT($A$1&amp;"M"&amp;A2379)),0),Relationstabel!$C$1:$K$1,0)),"Ingen varmeinstallationer")</f>
        <v>Naturgas</v>
      </c>
      <c r="L2379" s="1" t="str">
        <f ca="1">INDEX(Anvendelseskode!B:B,MATCH($E2379,Anvendelseskode!$A:$A,0))</f>
        <v>Fritliggende enfamilieshus (parcelhus)</v>
      </c>
      <c r="M2379" s="1" t="str">
        <f ca="1">INDEX(Anvendelseskode!C:C,MATCH($E2379,Anvendelseskode!$A:$A,0))</f>
        <v>Parcelhuse</v>
      </c>
      <c r="N2379" s="1" t="str">
        <f ca="1">INDEX(Anvendelseskode!D:D,MATCH($E2379,Anvendelseskode!$A:$A,0))</f>
        <v>Private husholdninger</v>
      </c>
      <c r="O2379" s="1" t="str">
        <f ca="1">IFERROR(INDEX(SBi!$2:$2,MATCH(G2379,SBi!$1:$1,1)),SBi!$K$2)</f>
        <v>1979-1998</v>
      </c>
      <c r="P2379" s="1">
        <f ca="1">IFERROR(INDEX(SBi!$C$3:$K$28,MATCH(E2379,SBi!$B$3:$B$28,0),MATCH(O2379,SBi!$C$2:$K$2,0)),0)</f>
        <v>105.4</v>
      </c>
      <c r="Q2379" s="19">
        <f t="shared" ca="1" si="489"/>
        <v>10.856200000000001</v>
      </c>
      <c r="R2379" s="19" t="str">
        <f ca="1">IFERROR(INDEX(VpD!$2:$2,MATCH(G2379,VpD!$1:$1,1)),VpD!$I$2)</f>
        <v>1979-1998</v>
      </c>
      <c r="S2379" s="1">
        <f ca="1">IFERROR(INDEX(VpD!$C$3:$I$27,MATCH(E2379,VpD!$B$3:$B$27,0),MATCH(R2379,VpD!$C$2:$I$2,0)),0)</f>
        <v>90</v>
      </c>
      <c r="T2379" s="19">
        <f t="shared" ca="1" si="490"/>
        <v>9.27</v>
      </c>
      <c r="U2379" s="14" t="str">
        <f t="shared" ca="1" si="491"/>
        <v xml:space="preserve">714146.98 </v>
      </c>
      <c r="V2379" s="14" t="str">
        <f t="shared" ca="1" si="492"/>
        <v>6168735.67</v>
      </c>
      <c r="W2379" s="14" t="str">
        <f t="shared" ca="1" si="493"/>
        <v>POINT(714146.98 6168735.67)</v>
      </c>
      <c r="X2379" s="14" t="str">
        <f>IFERROR(INDEX(BygningOmraade!B:B,MATCH(A2379,BygningOmraade!A:A,0)),"")</f>
        <v/>
      </c>
    </row>
    <row r="2380" spans="1:24" s="14" customFormat="1" x14ac:dyDescent="0.25">
      <c r="A2380" s="14">
        <f t="shared" si="481"/>
        <v>2380</v>
      </c>
      <c r="B2380" s="14" t="str">
        <f t="shared" ca="1" si="482"/>
        <v>8d96e73e-c6df-4723-b107-4b79da04184c</v>
      </c>
      <c r="C2380" s="14" t="str">
        <f t="shared" ca="1" si="483"/>
        <v>0a3f507e-1b57-32b8-e044-0003ba298018</v>
      </c>
      <c r="D2380" s="14">
        <f t="shared" ca="1" si="484"/>
        <v>996805</v>
      </c>
      <c r="E2380" s="1">
        <f t="shared" ca="1" si="485"/>
        <v>130</v>
      </c>
      <c r="F2380" s="1">
        <f t="shared" ca="1" si="486"/>
        <v>112</v>
      </c>
      <c r="G2380" s="1">
        <f t="shared" ca="1" si="487"/>
        <v>1978</v>
      </c>
      <c r="H2380" s="1" t="str">
        <f ca="1">IFERROR(INDEX(Varmeinstallation!B:B,MATCH(INDIRECT($A$1&amp;"L"&amp;A2380)*1,Varmeinstallation!A:A,0)),"Ingen varmeinstallationer")</f>
        <v>Fjernvarme/blokvarme (radiatorsystemer eller varmluftanlæg)</v>
      </c>
      <c r="I2380" s="1" t="str">
        <f ca="1">IFERROR(INDEX(Opvarmningsmiddel!B:B,MATCH(INDIRECT($A$1&amp;"M"&amp;A2380)*1,Opvarmningsmiddel!A:A,0)),"")</f>
        <v/>
      </c>
      <c r="J2380" s="1">
        <f t="shared" ca="1" si="488"/>
        <v>0</v>
      </c>
      <c r="K2380" s="1" t="str">
        <f ca="1">IFERROR(INDEX(Relationstabel!$C$3:$K$10,MATCH(VALUE(INDIRECT($A$1&amp;"L"&amp;A2380)),Relationstabel!$A$3:$A$10,0),MATCH(IFERROR(VALUE(INDIRECT($A$1&amp;"M"&amp;A2380)),0),Relationstabel!$C$1:$K$1,0)),"Ingen varmeinstallationer")</f>
        <v>Fjernvarme/ Blokvarme</v>
      </c>
      <c r="L2380" s="1" t="str">
        <f ca="1">INDEX(Anvendelseskode!B:B,MATCH($E2380,Anvendelseskode!$A:$A,0))</f>
        <v>Række-, kæde-, dobbelthus (lodret adskillelse mellem enhederne)</v>
      </c>
      <c r="M2380" s="1" t="str">
        <f ca="1">INDEX(Anvendelseskode!C:C,MATCH($E2380,Anvendelseskode!$A:$A,0))</f>
        <v>Række-, kæde og dobbelthuse</v>
      </c>
      <c r="N2380" s="1" t="str">
        <f ca="1">INDEX(Anvendelseskode!D:D,MATCH($E2380,Anvendelseskode!$A:$A,0))</f>
        <v>Private husholdninger</v>
      </c>
      <c r="O2380" s="1" t="str">
        <f ca="1">IFERROR(INDEX(SBi!$2:$2,MATCH(G2380,SBi!$1:$1,1)),SBi!$K$2)</f>
        <v>1973-1978</v>
      </c>
      <c r="P2380" s="1">
        <f ca="1">IFERROR(INDEX(SBi!$C$3:$K$28,MATCH(E2380,SBi!$B$3:$B$28,0),MATCH(O2380,SBi!$C$2:$K$2,0)),0)</f>
        <v>112.6</v>
      </c>
      <c r="Q2380" s="19">
        <f t="shared" ca="1" si="489"/>
        <v>12.611199999999998</v>
      </c>
      <c r="R2380" s="19" t="str">
        <f ca="1">IFERROR(INDEX(VpD!$2:$2,MATCH(G2380,VpD!$1:$1,1)),VpD!$I$2)</f>
        <v>1973-1978</v>
      </c>
      <c r="S2380" s="1">
        <f ca="1">IFERROR(INDEX(VpD!$C$3:$I$27,MATCH(E2380,VpD!$B$3:$B$27,0),MATCH(R2380,VpD!$C$2:$I$2,0)),0)</f>
        <v>98</v>
      </c>
      <c r="T2380" s="19">
        <f t="shared" ca="1" si="490"/>
        <v>10.976000000000001</v>
      </c>
      <c r="U2380" s="14" t="str">
        <f t="shared" ca="1" si="491"/>
        <v xml:space="preserve">713468.78 </v>
      </c>
      <c r="V2380" s="14" t="str">
        <f t="shared" ca="1" si="492"/>
        <v>6169761.26</v>
      </c>
      <c r="W2380" s="14" t="str">
        <f t="shared" ca="1" si="493"/>
        <v>POINT(713468.78 6169761.26)</v>
      </c>
      <c r="X2380" s="14" t="str">
        <f>IFERROR(INDEX(BygningOmraade!B:B,MATCH(A2380,BygningOmraade!A:A,0)),"")</f>
        <v/>
      </c>
    </row>
    <row r="2381" spans="1:24" s="14" customFormat="1" x14ac:dyDescent="0.25">
      <c r="A2381" s="14">
        <f t="shared" si="481"/>
        <v>2381</v>
      </c>
      <c r="B2381" s="14" t="str">
        <f t="shared" ca="1" si="482"/>
        <v>8d985d75-34bf-4124-a9d9-b13cd5f14174</v>
      </c>
      <c r="C2381" s="14" t="str">
        <f t="shared" ca="1" si="483"/>
        <v>0a3f507e-22ac-32b8-e044-0003ba298018</v>
      </c>
      <c r="D2381" s="14">
        <f t="shared" ca="1" si="484"/>
        <v>995289</v>
      </c>
      <c r="E2381" s="1">
        <f t="shared" ca="1" si="485"/>
        <v>120</v>
      </c>
      <c r="F2381" s="1">
        <f t="shared" ca="1" si="486"/>
        <v>147</v>
      </c>
      <c r="G2381" s="1">
        <f t="shared" ca="1" si="487"/>
        <v>1969</v>
      </c>
      <c r="H2381" s="1" t="str">
        <f ca="1">IFERROR(INDEX(Varmeinstallation!B:B,MATCH(INDIRECT($A$1&amp;"L"&amp;A2381)*1,Varmeinstallation!A:A,0)),"Ingen varmeinstallationer")</f>
        <v>Centralvarme fra eget anlæg, et-kammer fyr</v>
      </c>
      <c r="I2381" s="1" t="str">
        <f ca="1">IFERROR(INDEX(Opvarmningsmiddel!B:B,MATCH(INDIRECT($A$1&amp;"M"&amp;A2381)*1,Opvarmningsmiddel!A:A,0)),"")</f>
        <v>Naturgas</v>
      </c>
      <c r="J2381" s="1">
        <f t="shared" ca="1" si="488"/>
        <v>0</v>
      </c>
      <c r="K2381" s="1" t="str">
        <f ca="1">IFERROR(INDEX(Relationstabel!$C$3:$K$10,MATCH(VALUE(INDIRECT($A$1&amp;"L"&amp;A2381)),Relationstabel!$A$3:$A$10,0),MATCH(IFERROR(VALUE(INDIRECT($A$1&amp;"M"&amp;A2381)),0),Relationstabel!$C$1:$K$1,0)),"Ingen varmeinstallationer")</f>
        <v>Naturgas</v>
      </c>
      <c r="L2381" s="1" t="str">
        <f ca="1">INDEX(Anvendelseskode!B:B,MATCH($E2381,Anvendelseskode!$A:$A,0))</f>
        <v>Fritliggende enfamilieshus (parcelhus)</v>
      </c>
      <c r="M2381" s="1" t="str">
        <f ca="1">INDEX(Anvendelseskode!C:C,MATCH($E2381,Anvendelseskode!$A:$A,0))</f>
        <v>Parcelhuse</v>
      </c>
      <c r="N2381" s="1" t="str">
        <f ca="1">INDEX(Anvendelseskode!D:D,MATCH($E2381,Anvendelseskode!$A:$A,0))</f>
        <v>Private husholdninger</v>
      </c>
      <c r="O2381" s="1" t="str">
        <f ca="1">IFERROR(INDEX(SBi!$2:$2,MATCH(G2381,SBi!$1:$1,1)),SBi!$K$2)</f>
        <v>1961-1972</v>
      </c>
      <c r="P2381" s="1">
        <f ca="1">IFERROR(INDEX(SBi!$C$3:$K$28,MATCH(E2381,SBi!$B$3:$B$28,0),MATCH(O2381,SBi!$C$2:$K$2,0)),0)</f>
        <v>134.30000000000001</v>
      </c>
      <c r="Q2381" s="19">
        <f t="shared" ca="1" si="489"/>
        <v>19.742100000000001</v>
      </c>
      <c r="R2381" s="19" t="str">
        <f ca="1">IFERROR(INDEX(VpD!$2:$2,MATCH(G2381,VpD!$1:$1,1)),VpD!$I$2)</f>
        <v>1961-1972</v>
      </c>
      <c r="S2381" s="1">
        <f ca="1">IFERROR(INDEX(VpD!$C$3:$I$27,MATCH(E2381,VpD!$B$3:$B$27,0),MATCH(R2381,VpD!$C$2:$I$2,0)),0)</f>
        <v>143</v>
      </c>
      <c r="T2381" s="19">
        <f t="shared" ca="1" si="490"/>
        <v>21.021000000000001</v>
      </c>
      <c r="U2381" s="14" t="str">
        <f t="shared" ca="1" si="491"/>
        <v xml:space="preserve">711801.77 </v>
      </c>
      <c r="V2381" s="14" t="str">
        <f t="shared" ca="1" si="492"/>
        <v>6171938.44</v>
      </c>
      <c r="W2381" s="14" t="str">
        <f t="shared" ca="1" si="493"/>
        <v>POINT(711801.77 6171938.44)</v>
      </c>
      <c r="X2381" s="14" t="str">
        <f>IFERROR(INDEX(BygningOmraade!B:B,MATCH(A2381,BygningOmraade!A:A,0)),"")</f>
        <v/>
      </c>
    </row>
    <row r="2382" spans="1:24" s="14" customFormat="1" x14ac:dyDescent="0.25">
      <c r="A2382" s="14">
        <f t="shared" si="481"/>
        <v>2382</v>
      </c>
      <c r="B2382" s="14" t="str">
        <f t="shared" ca="1" si="482"/>
        <v>8dabbdc5-88de-4fc6-94a1-b35de370e069</v>
      </c>
      <c r="C2382" s="14" t="str">
        <f t="shared" ca="1" si="483"/>
        <v>0a3f507e-2192-32b8-e044-0003ba298018</v>
      </c>
      <c r="D2382" s="14">
        <f t="shared" ca="1" si="484"/>
        <v>2366640</v>
      </c>
      <c r="E2382" s="1">
        <f t="shared" ca="1" si="485"/>
        <v>320</v>
      </c>
      <c r="F2382" s="1">
        <f t="shared" ca="1" si="486"/>
        <v>97</v>
      </c>
      <c r="G2382" s="1">
        <f t="shared" ca="1" si="487"/>
        <v>1998</v>
      </c>
      <c r="H2382" s="1" t="str">
        <f ca="1">IFERROR(INDEX(Varmeinstallation!B:B,MATCH(INDIRECT($A$1&amp;"L"&amp;A2382)*1,Varmeinstallation!A:A,0)),"Ingen varmeinstallationer")</f>
        <v>Ingen varmeinstallationer</v>
      </c>
      <c r="I2382" s="1" t="str">
        <f ca="1">IFERROR(INDEX(Opvarmningsmiddel!B:B,MATCH(INDIRECT($A$1&amp;"M"&amp;A2382)*1,Opvarmningsmiddel!A:A,0)),"")</f>
        <v/>
      </c>
      <c r="J2382" s="1">
        <f t="shared" ca="1" si="488"/>
        <v>90</v>
      </c>
      <c r="K2382" s="1" t="str">
        <f ca="1">IFERROR(INDEX(Relationstabel!$C$3:$K$10,MATCH(VALUE(INDIRECT($A$1&amp;"L"&amp;A2382)),Relationstabel!$A$3:$A$10,0),MATCH(IFERROR(VALUE(INDIRECT($A$1&amp;"M"&amp;A2382)),0),Relationstabel!$C$1:$K$1,0)),"Ingen varmeinstallationer")</f>
        <v>Ingen varmeinstallation</v>
      </c>
      <c r="L2382" s="1" t="str">
        <f ca="1">INDEX(Anvendelseskode!B:B,MATCH($E2382,Anvendelseskode!$A:$A,0))</f>
        <v>Bygning til kontor, handel, lager herunder offentlig administration</v>
      </c>
      <c r="M2382" s="1" t="str">
        <f ca="1">INDEX(Anvendelseskode!C:C,MATCH($E2382,Anvendelseskode!$A:$A,0))</f>
        <v>Kontor, handel, lager, off. adm.</v>
      </c>
      <c r="N2382" s="1" t="str">
        <f ca="1">INDEX(Anvendelseskode!D:D,MATCH($E2382,Anvendelseskode!$A:$A,0))</f>
        <v>Handel og servicevirksomheder</v>
      </c>
      <c r="O2382" s="1" t="str">
        <f ca="1">IFERROR(INDEX(SBi!$2:$2,MATCH(G2382,SBi!$1:$1,1)),SBi!$K$2)</f>
        <v>1979-1998</v>
      </c>
      <c r="P2382" s="1">
        <f ca="1">IFERROR(INDEX(SBi!$C$3:$K$28,MATCH(E2382,SBi!$B$3:$B$28,0),MATCH(O2382,SBi!$C$2:$K$2,0)),0)</f>
        <v>103.3</v>
      </c>
      <c r="Q2382" s="19">
        <f t="shared" ca="1" si="489"/>
        <v>10.020100000000001</v>
      </c>
      <c r="R2382" s="19" t="str">
        <f ca="1">IFERROR(INDEX(VpD!$2:$2,MATCH(G2382,VpD!$1:$1,1)),VpD!$I$2)</f>
        <v>1979-1998</v>
      </c>
      <c r="S2382" s="1">
        <f ca="1">IFERROR(INDEX(VpD!$C$3:$I$27,MATCH(E2382,VpD!$B$3:$B$27,0),MATCH(R2382,VpD!$C$2:$I$2,0)),0)</f>
        <v>77</v>
      </c>
      <c r="T2382" s="19">
        <f t="shared" ca="1" si="490"/>
        <v>7.4690000000000003</v>
      </c>
      <c r="U2382" s="14" t="str">
        <f t="shared" ca="1" si="491"/>
        <v xml:space="preserve">713438.77 </v>
      </c>
      <c r="V2382" s="14" t="str">
        <f t="shared" ca="1" si="492"/>
        <v>6169323.92</v>
      </c>
      <c r="W2382" s="14" t="str">
        <f t="shared" ca="1" si="493"/>
        <v>POINT(713438.77 6169323.92)</v>
      </c>
      <c r="X2382" s="14" t="str">
        <f>IFERROR(INDEX(BygningOmraade!B:B,MATCH(A2382,BygningOmraade!A:A,0)),"")</f>
        <v/>
      </c>
    </row>
    <row r="2383" spans="1:24" s="14" customFormat="1" x14ac:dyDescent="0.25">
      <c r="A2383" s="14">
        <f t="shared" si="481"/>
        <v>2383</v>
      </c>
      <c r="B2383" s="14" t="str">
        <f t="shared" ca="1" si="482"/>
        <v>8db48ae5-3577-4290-b4fe-f7eabed9a07a</v>
      </c>
      <c r="C2383" s="14" t="str">
        <f t="shared" ca="1" si="483"/>
        <v>0a3f507e-2296-32b8-e044-0003ba298018</v>
      </c>
      <c r="D2383" s="14">
        <f t="shared" ca="1" si="484"/>
        <v>995340</v>
      </c>
      <c r="E2383" s="1">
        <f t="shared" ca="1" si="485"/>
        <v>120</v>
      </c>
      <c r="F2383" s="1">
        <f t="shared" ca="1" si="486"/>
        <v>143</v>
      </c>
      <c r="G2383" s="1">
        <f t="shared" ca="1" si="487"/>
        <v>1970</v>
      </c>
      <c r="H2383" s="1" t="str">
        <f ca="1">IFERROR(INDEX(Varmeinstallation!B:B,MATCH(INDIRECT($A$1&amp;"L"&amp;A2383)*1,Varmeinstallation!A:A,0)),"Ingen varmeinstallationer")</f>
        <v>Centralvarme fra eget anlæg, et-kammer fyr</v>
      </c>
      <c r="I2383" s="1" t="str">
        <f ca="1">IFERROR(INDEX(Opvarmningsmiddel!B:B,MATCH(INDIRECT($A$1&amp;"M"&amp;A2383)*1,Opvarmningsmiddel!A:A,0)),"")</f>
        <v>Naturgas</v>
      </c>
      <c r="J2383" s="1">
        <f t="shared" ca="1" si="488"/>
        <v>0</v>
      </c>
      <c r="K2383" s="1" t="str">
        <f ca="1">IFERROR(INDEX(Relationstabel!$C$3:$K$10,MATCH(VALUE(INDIRECT($A$1&amp;"L"&amp;A2383)),Relationstabel!$A$3:$A$10,0),MATCH(IFERROR(VALUE(INDIRECT($A$1&amp;"M"&amp;A2383)),0),Relationstabel!$C$1:$K$1,0)),"Ingen varmeinstallationer")</f>
        <v>Naturgas</v>
      </c>
      <c r="L2383" s="1" t="str">
        <f ca="1">INDEX(Anvendelseskode!B:B,MATCH($E2383,Anvendelseskode!$A:$A,0))</f>
        <v>Fritliggende enfamilieshus (parcelhus)</v>
      </c>
      <c r="M2383" s="1" t="str">
        <f ca="1">INDEX(Anvendelseskode!C:C,MATCH($E2383,Anvendelseskode!$A:$A,0))</f>
        <v>Parcelhuse</v>
      </c>
      <c r="N2383" s="1" t="str">
        <f ca="1">INDEX(Anvendelseskode!D:D,MATCH($E2383,Anvendelseskode!$A:$A,0))</f>
        <v>Private husholdninger</v>
      </c>
      <c r="O2383" s="1" t="str">
        <f ca="1">IFERROR(INDEX(SBi!$2:$2,MATCH(G2383,SBi!$1:$1,1)),SBi!$K$2)</f>
        <v>1961-1972</v>
      </c>
      <c r="P2383" s="1">
        <f ca="1">IFERROR(INDEX(SBi!$C$3:$K$28,MATCH(E2383,SBi!$B$3:$B$28,0),MATCH(O2383,SBi!$C$2:$K$2,0)),0)</f>
        <v>134.30000000000001</v>
      </c>
      <c r="Q2383" s="19">
        <f t="shared" ca="1" si="489"/>
        <v>19.204900000000002</v>
      </c>
      <c r="R2383" s="19" t="str">
        <f ca="1">IFERROR(INDEX(VpD!$2:$2,MATCH(G2383,VpD!$1:$1,1)),VpD!$I$2)</f>
        <v>1961-1972</v>
      </c>
      <c r="S2383" s="1">
        <f ca="1">IFERROR(INDEX(VpD!$C$3:$I$27,MATCH(E2383,VpD!$B$3:$B$27,0),MATCH(R2383,VpD!$C$2:$I$2,0)),0)</f>
        <v>143</v>
      </c>
      <c r="T2383" s="19">
        <f t="shared" ca="1" si="490"/>
        <v>20.449000000000002</v>
      </c>
      <c r="U2383" s="14" t="str">
        <f t="shared" ca="1" si="491"/>
        <v xml:space="preserve">711786.83 </v>
      </c>
      <c r="V2383" s="14" t="str">
        <f t="shared" ca="1" si="492"/>
        <v>6171885.56</v>
      </c>
      <c r="W2383" s="14" t="str">
        <f t="shared" ca="1" si="493"/>
        <v>POINT(711786.83 6171885.56)</v>
      </c>
      <c r="X2383" s="14" t="str">
        <f>IFERROR(INDEX(BygningOmraade!B:B,MATCH(A2383,BygningOmraade!A:A,0)),"")</f>
        <v/>
      </c>
    </row>
    <row r="2384" spans="1:24" s="14" customFormat="1" x14ac:dyDescent="0.25">
      <c r="A2384" s="14">
        <f t="shared" si="481"/>
        <v>2384</v>
      </c>
      <c r="B2384" s="14" t="str">
        <f t="shared" ca="1" si="482"/>
        <v>8db84e8a-492f-464e-b63a-a0ec7b757a52</v>
      </c>
      <c r="C2384" s="14" t="str">
        <f t="shared" ca="1" si="483"/>
        <v>0a3f507e-1d1c-32b8-e044-0003ba298018</v>
      </c>
      <c r="D2384" s="14">
        <f t="shared" ca="1" si="484"/>
        <v>994088</v>
      </c>
      <c r="E2384" s="1">
        <f t="shared" ca="1" si="485"/>
        <v>120</v>
      </c>
      <c r="F2384" s="1">
        <f t="shared" ca="1" si="486"/>
        <v>134</v>
      </c>
      <c r="G2384" s="1">
        <f t="shared" ca="1" si="487"/>
        <v>1985</v>
      </c>
      <c r="H2384" s="1" t="str">
        <f ca="1">IFERROR(INDEX(Varmeinstallation!B:B,MATCH(INDIRECT($A$1&amp;"L"&amp;A2384)*1,Varmeinstallation!A:A,0)),"Ingen varmeinstallationer")</f>
        <v>Centralvarme fra eget anlæg, et-kammer fyr</v>
      </c>
      <c r="I2384" s="1" t="str">
        <f ca="1">IFERROR(INDEX(Opvarmningsmiddel!B:B,MATCH(INDIRECT($A$1&amp;"M"&amp;A2384)*1,Opvarmningsmiddel!A:A,0)),"")</f>
        <v>Naturgas</v>
      </c>
      <c r="J2384" s="1">
        <f t="shared" ca="1" si="488"/>
        <v>2</v>
      </c>
      <c r="K2384" s="1" t="str">
        <f ca="1">IFERROR(INDEX(Relationstabel!$C$3:$K$10,MATCH(VALUE(INDIRECT($A$1&amp;"L"&amp;A2384)),Relationstabel!$A$3:$A$10,0),MATCH(IFERROR(VALUE(INDIRECT($A$1&amp;"M"&amp;A2384)),0),Relationstabel!$C$1:$K$1,0)),"Ingen varmeinstallationer")</f>
        <v>Naturgas</v>
      </c>
      <c r="L2384" s="1" t="str">
        <f ca="1">INDEX(Anvendelseskode!B:B,MATCH($E2384,Anvendelseskode!$A:$A,0))</f>
        <v>Fritliggende enfamilieshus (parcelhus)</v>
      </c>
      <c r="M2384" s="1" t="str">
        <f ca="1">INDEX(Anvendelseskode!C:C,MATCH($E2384,Anvendelseskode!$A:$A,0))</f>
        <v>Parcelhuse</v>
      </c>
      <c r="N2384" s="1" t="str">
        <f ca="1">INDEX(Anvendelseskode!D:D,MATCH($E2384,Anvendelseskode!$A:$A,0))</f>
        <v>Private husholdninger</v>
      </c>
      <c r="O2384" s="1" t="str">
        <f ca="1">IFERROR(INDEX(SBi!$2:$2,MATCH(G2384,SBi!$1:$1,1)),SBi!$K$2)</f>
        <v>1979-1998</v>
      </c>
      <c r="P2384" s="1">
        <f ca="1">IFERROR(INDEX(SBi!$C$3:$K$28,MATCH(E2384,SBi!$B$3:$B$28,0),MATCH(O2384,SBi!$C$2:$K$2,0)),0)</f>
        <v>105.4</v>
      </c>
      <c r="Q2384" s="19">
        <f t="shared" ca="1" si="489"/>
        <v>14.1236</v>
      </c>
      <c r="R2384" s="19" t="str">
        <f ca="1">IFERROR(INDEX(VpD!$2:$2,MATCH(G2384,VpD!$1:$1,1)),VpD!$I$2)</f>
        <v>1979-1998</v>
      </c>
      <c r="S2384" s="1">
        <f ca="1">IFERROR(INDEX(VpD!$C$3:$I$27,MATCH(E2384,VpD!$B$3:$B$27,0),MATCH(R2384,VpD!$C$2:$I$2,0)),0)</f>
        <v>90</v>
      </c>
      <c r="T2384" s="19">
        <f t="shared" ca="1" si="490"/>
        <v>12.06</v>
      </c>
      <c r="U2384" s="14" t="str">
        <f t="shared" ca="1" si="491"/>
        <v xml:space="preserve">711019.15 </v>
      </c>
      <c r="V2384" s="14" t="str">
        <f t="shared" ca="1" si="492"/>
        <v>6172121.79</v>
      </c>
      <c r="W2384" s="14" t="str">
        <f t="shared" ca="1" si="493"/>
        <v>POINT(711019.15 6172121.79)</v>
      </c>
      <c r="X2384" s="14" t="str">
        <f>IFERROR(INDEX(BygningOmraade!B:B,MATCH(A2384,BygningOmraade!A:A,0)),"")</f>
        <v/>
      </c>
    </row>
    <row r="2385" spans="1:24" s="14" customFormat="1" x14ac:dyDescent="0.25">
      <c r="A2385" s="14">
        <f t="shared" si="481"/>
        <v>2385</v>
      </c>
      <c r="B2385" s="14" t="str">
        <f t="shared" ca="1" si="482"/>
        <v>8db9e48b-1e63-4bf6-acc3-02c611947ce0</v>
      </c>
      <c r="C2385" s="14" t="str">
        <f t="shared" ca="1" si="483"/>
        <v>0a3f507e-223c-32b8-e044-0003ba298018</v>
      </c>
      <c r="D2385" s="14">
        <f t="shared" ca="1" si="484"/>
        <v>995605</v>
      </c>
      <c r="E2385" s="1">
        <f t="shared" ca="1" si="485"/>
        <v>120</v>
      </c>
      <c r="F2385" s="1">
        <f t="shared" ca="1" si="486"/>
        <v>199</v>
      </c>
      <c r="G2385" s="1">
        <f t="shared" ca="1" si="487"/>
        <v>1969</v>
      </c>
      <c r="H2385" s="1" t="str">
        <f ca="1">IFERROR(INDEX(Varmeinstallation!B:B,MATCH(INDIRECT($A$1&amp;"L"&amp;A2385)*1,Varmeinstallation!A:A,0)),"Ingen varmeinstallationer")</f>
        <v>Centralvarme fra eget anlæg, et-kammer fyr</v>
      </c>
      <c r="I2385" s="1" t="str">
        <f ca="1">IFERROR(INDEX(Opvarmningsmiddel!B:B,MATCH(INDIRECT($A$1&amp;"M"&amp;A2385)*1,Opvarmningsmiddel!A:A,0)),"")</f>
        <v>Naturgas</v>
      </c>
      <c r="J2385" s="1">
        <f t="shared" ca="1" si="488"/>
        <v>2</v>
      </c>
      <c r="K2385" s="1" t="str">
        <f ca="1">IFERROR(INDEX(Relationstabel!$C$3:$K$10,MATCH(VALUE(INDIRECT($A$1&amp;"L"&amp;A2385)),Relationstabel!$A$3:$A$10,0),MATCH(IFERROR(VALUE(INDIRECT($A$1&amp;"M"&amp;A2385)),0),Relationstabel!$C$1:$K$1,0)),"Ingen varmeinstallationer")</f>
        <v>Naturgas</v>
      </c>
      <c r="L2385" s="1" t="str">
        <f ca="1">INDEX(Anvendelseskode!B:B,MATCH($E2385,Anvendelseskode!$A:$A,0))</f>
        <v>Fritliggende enfamilieshus (parcelhus)</v>
      </c>
      <c r="M2385" s="1" t="str">
        <f ca="1">INDEX(Anvendelseskode!C:C,MATCH($E2385,Anvendelseskode!$A:$A,0))</f>
        <v>Parcelhuse</v>
      </c>
      <c r="N2385" s="1" t="str">
        <f ca="1">INDEX(Anvendelseskode!D:D,MATCH($E2385,Anvendelseskode!$A:$A,0))</f>
        <v>Private husholdninger</v>
      </c>
      <c r="O2385" s="1" t="str">
        <f ca="1">IFERROR(INDEX(SBi!$2:$2,MATCH(G2385,SBi!$1:$1,1)),SBi!$K$2)</f>
        <v>1961-1972</v>
      </c>
      <c r="P2385" s="1">
        <f ca="1">IFERROR(INDEX(SBi!$C$3:$K$28,MATCH(E2385,SBi!$B$3:$B$28,0),MATCH(O2385,SBi!$C$2:$K$2,0)),0)</f>
        <v>134.30000000000001</v>
      </c>
      <c r="Q2385" s="19">
        <f t="shared" ca="1" si="489"/>
        <v>26.7257</v>
      </c>
      <c r="R2385" s="19" t="str">
        <f ca="1">IFERROR(INDEX(VpD!$2:$2,MATCH(G2385,VpD!$1:$1,1)),VpD!$I$2)</f>
        <v>1961-1972</v>
      </c>
      <c r="S2385" s="1">
        <f ca="1">IFERROR(INDEX(VpD!$C$3:$I$27,MATCH(E2385,VpD!$B$3:$B$27,0),MATCH(R2385,VpD!$C$2:$I$2,0)),0)</f>
        <v>143</v>
      </c>
      <c r="T2385" s="19">
        <f t="shared" ca="1" si="490"/>
        <v>28.457000000000001</v>
      </c>
      <c r="U2385" s="14" t="str">
        <f t="shared" ca="1" si="491"/>
        <v xml:space="preserve">711878.78 </v>
      </c>
      <c r="V2385" s="14" t="str">
        <f t="shared" ca="1" si="492"/>
        <v>6171606.14</v>
      </c>
      <c r="W2385" s="14" t="str">
        <f t="shared" ca="1" si="493"/>
        <v>POINT(711878.78 6171606.14)</v>
      </c>
      <c r="X2385" s="14" t="str">
        <f>IFERROR(INDEX(BygningOmraade!B:B,MATCH(A2385,BygningOmraade!A:A,0)),"")</f>
        <v/>
      </c>
    </row>
    <row r="2386" spans="1:24" s="14" customFormat="1" x14ac:dyDescent="0.25">
      <c r="A2386" s="14">
        <f t="shared" si="481"/>
        <v>2386</v>
      </c>
      <c r="B2386" s="14" t="str">
        <f t="shared" ca="1" si="482"/>
        <v>8dbf990c-02fd-40c1-90b9-266998ee1c19</v>
      </c>
      <c r="C2386" s="14" t="str">
        <f t="shared" ca="1" si="483"/>
        <v>0a3f507e-1e13-32b8-e044-0003ba298018</v>
      </c>
      <c r="D2386" s="14">
        <f t="shared" ca="1" si="484"/>
        <v>995455</v>
      </c>
      <c r="E2386" s="1">
        <f t="shared" ca="1" si="485"/>
        <v>120</v>
      </c>
      <c r="F2386" s="1">
        <f t="shared" ca="1" si="486"/>
        <v>110</v>
      </c>
      <c r="G2386" s="1">
        <f t="shared" ca="1" si="487"/>
        <v>1981</v>
      </c>
      <c r="H2386" s="1" t="str">
        <f ca="1">IFERROR(INDEX(Varmeinstallation!B:B,MATCH(INDIRECT($A$1&amp;"L"&amp;A2386)*1,Varmeinstallation!A:A,0)),"Ingen varmeinstallationer")</f>
        <v>Centralvarme fra eget anlæg, et-kammer fyr</v>
      </c>
      <c r="I2386" s="1" t="str">
        <f ca="1">IFERROR(INDEX(Opvarmningsmiddel!B:B,MATCH(INDIRECT($A$1&amp;"M"&amp;A2386)*1,Opvarmningsmiddel!A:A,0)),"")</f>
        <v>Naturgas</v>
      </c>
      <c r="J2386" s="1">
        <f t="shared" ca="1" si="488"/>
        <v>0</v>
      </c>
      <c r="K2386" s="1" t="str">
        <f ca="1">IFERROR(INDEX(Relationstabel!$C$3:$K$10,MATCH(VALUE(INDIRECT($A$1&amp;"L"&amp;A2386)),Relationstabel!$A$3:$A$10,0),MATCH(IFERROR(VALUE(INDIRECT($A$1&amp;"M"&amp;A2386)),0),Relationstabel!$C$1:$K$1,0)),"Ingen varmeinstallationer")</f>
        <v>Naturgas</v>
      </c>
      <c r="L2386" s="1" t="str">
        <f ca="1">INDEX(Anvendelseskode!B:B,MATCH($E2386,Anvendelseskode!$A:$A,0))</f>
        <v>Fritliggende enfamilieshus (parcelhus)</v>
      </c>
      <c r="M2386" s="1" t="str">
        <f ca="1">INDEX(Anvendelseskode!C:C,MATCH($E2386,Anvendelseskode!$A:$A,0))</f>
        <v>Parcelhuse</v>
      </c>
      <c r="N2386" s="1" t="str">
        <f ca="1">INDEX(Anvendelseskode!D:D,MATCH($E2386,Anvendelseskode!$A:$A,0))</f>
        <v>Private husholdninger</v>
      </c>
      <c r="O2386" s="1" t="str">
        <f ca="1">IFERROR(INDEX(SBi!$2:$2,MATCH(G2386,SBi!$1:$1,1)),SBi!$K$2)</f>
        <v>1979-1998</v>
      </c>
      <c r="P2386" s="1">
        <f ca="1">IFERROR(INDEX(SBi!$C$3:$K$28,MATCH(E2386,SBi!$B$3:$B$28,0),MATCH(O2386,SBi!$C$2:$K$2,0)),0)</f>
        <v>105.4</v>
      </c>
      <c r="Q2386" s="19">
        <f t="shared" ca="1" si="489"/>
        <v>11.593999999999999</v>
      </c>
      <c r="R2386" s="19" t="str">
        <f ca="1">IFERROR(INDEX(VpD!$2:$2,MATCH(G2386,VpD!$1:$1,1)),VpD!$I$2)</f>
        <v>1979-1998</v>
      </c>
      <c r="S2386" s="1">
        <f ca="1">IFERROR(INDEX(VpD!$C$3:$I$27,MATCH(E2386,VpD!$B$3:$B$27,0),MATCH(R2386,VpD!$C$2:$I$2,0)),0)</f>
        <v>90</v>
      </c>
      <c r="T2386" s="19">
        <f t="shared" ca="1" si="490"/>
        <v>9.9</v>
      </c>
      <c r="U2386" s="14" t="str">
        <f t="shared" ca="1" si="491"/>
        <v xml:space="preserve">711997.35 </v>
      </c>
      <c r="V2386" s="14" t="str">
        <f t="shared" ca="1" si="492"/>
        <v>6169465.68</v>
      </c>
      <c r="W2386" s="14" t="str">
        <f t="shared" ca="1" si="493"/>
        <v>POINT(711997.35 6169465.68)</v>
      </c>
      <c r="X2386" s="14" t="str">
        <f>IFERROR(INDEX(BygningOmraade!B:B,MATCH(A2386,BygningOmraade!A:A,0)),"")</f>
        <v/>
      </c>
    </row>
    <row r="2387" spans="1:24" s="14" customFormat="1" x14ac:dyDescent="0.25">
      <c r="A2387" s="14">
        <f t="shared" si="481"/>
        <v>2387</v>
      </c>
      <c r="B2387" s="14" t="str">
        <f t="shared" ca="1" si="482"/>
        <v>8deffcc4-357e-4ddc-b422-c3d416d44948</v>
      </c>
      <c r="C2387" s="14" t="str">
        <f t="shared" ca="1" si="483"/>
        <v>0a3f507e-2422-32b8-e044-0003ba298018</v>
      </c>
      <c r="D2387" s="14">
        <f t="shared" ca="1" si="484"/>
        <v>994998</v>
      </c>
      <c r="E2387" s="1">
        <f t="shared" ca="1" si="485"/>
        <v>130</v>
      </c>
      <c r="F2387" s="1">
        <f t="shared" ca="1" si="486"/>
        <v>88</v>
      </c>
      <c r="G2387" s="1">
        <f t="shared" ca="1" si="487"/>
        <v>1993</v>
      </c>
      <c r="H2387" s="1" t="str">
        <f ca="1">IFERROR(INDEX(Varmeinstallation!B:B,MATCH(INDIRECT($A$1&amp;"L"&amp;A2387)*1,Varmeinstallation!A:A,0)),"Ingen varmeinstallationer")</f>
        <v>Fjernvarme/blokvarme (radiatorsystemer eller varmluftanlæg)</v>
      </c>
      <c r="I2387" s="1" t="str">
        <f ca="1">IFERROR(INDEX(Opvarmningsmiddel!B:B,MATCH(INDIRECT($A$1&amp;"M"&amp;A2387)*1,Opvarmningsmiddel!A:A,0)),"")</f>
        <v/>
      </c>
      <c r="J2387" s="1">
        <f t="shared" ca="1" si="488"/>
        <v>0</v>
      </c>
      <c r="K2387" s="1" t="str">
        <f ca="1">IFERROR(INDEX(Relationstabel!$C$3:$K$10,MATCH(VALUE(INDIRECT($A$1&amp;"L"&amp;A2387)),Relationstabel!$A$3:$A$10,0),MATCH(IFERROR(VALUE(INDIRECT($A$1&amp;"M"&amp;A2387)),0),Relationstabel!$C$1:$K$1,0)),"Ingen varmeinstallationer")</f>
        <v>Fjernvarme/ Blokvarme</v>
      </c>
      <c r="L2387" s="1" t="str">
        <f ca="1">INDEX(Anvendelseskode!B:B,MATCH($E2387,Anvendelseskode!$A:$A,0))</f>
        <v>Række-, kæde-, dobbelthus (lodret adskillelse mellem enhederne)</v>
      </c>
      <c r="M2387" s="1" t="str">
        <f ca="1">INDEX(Anvendelseskode!C:C,MATCH($E2387,Anvendelseskode!$A:$A,0))</f>
        <v>Række-, kæde og dobbelthuse</v>
      </c>
      <c r="N2387" s="1" t="str">
        <f ca="1">INDEX(Anvendelseskode!D:D,MATCH($E2387,Anvendelseskode!$A:$A,0))</f>
        <v>Private husholdninger</v>
      </c>
      <c r="O2387" s="1" t="str">
        <f ca="1">IFERROR(INDEX(SBi!$2:$2,MATCH(G2387,SBi!$1:$1,1)),SBi!$K$2)</f>
        <v>1979-1998</v>
      </c>
      <c r="P2387" s="1">
        <f ca="1">IFERROR(INDEX(SBi!$C$3:$K$28,MATCH(E2387,SBi!$B$3:$B$28,0),MATCH(O2387,SBi!$C$2:$K$2,0)),0)</f>
        <v>96.8</v>
      </c>
      <c r="Q2387" s="19">
        <f t="shared" ca="1" si="489"/>
        <v>8.5183999999999997</v>
      </c>
      <c r="R2387" s="19" t="str">
        <f ca="1">IFERROR(INDEX(VpD!$2:$2,MATCH(G2387,VpD!$1:$1,1)),VpD!$I$2)</f>
        <v>1979-1998</v>
      </c>
      <c r="S2387" s="1">
        <f ca="1">IFERROR(INDEX(VpD!$C$3:$I$27,MATCH(E2387,VpD!$B$3:$B$27,0),MATCH(R2387,VpD!$C$2:$I$2,0)),0)</f>
        <v>74</v>
      </c>
      <c r="T2387" s="19">
        <f t="shared" ca="1" si="490"/>
        <v>6.5119999999999996</v>
      </c>
      <c r="U2387" s="14" t="str">
        <f t="shared" ca="1" si="491"/>
        <v xml:space="preserve">711702.28 </v>
      </c>
      <c r="V2387" s="14" t="str">
        <f t="shared" ca="1" si="492"/>
        <v>6172490.99</v>
      </c>
      <c r="W2387" s="14" t="str">
        <f t="shared" ca="1" si="493"/>
        <v>POINT(711702.28 6172490.99)</v>
      </c>
      <c r="X2387" s="14" t="str">
        <f>IFERROR(INDEX(BygningOmraade!B:B,MATCH(A2387,BygningOmraade!A:A,0)),"")</f>
        <v/>
      </c>
    </row>
    <row r="2388" spans="1:24" s="14" customFormat="1" x14ac:dyDescent="0.25">
      <c r="A2388" s="14">
        <f t="shared" si="481"/>
        <v>2388</v>
      </c>
      <c r="B2388" s="14" t="str">
        <f t="shared" ca="1" si="482"/>
        <v>8dfe9abd-a776-4807-a22e-48a0ac2aed25</v>
      </c>
      <c r="C2388" s="14" t="str">
        <f t="shared" ca="1" si="483"/>
        <v>0a3f507e-2327-32b8-e044-0003ba298018</v>
      </c>
      <c r="D2388" s="14">
        <f t="shared" ca="1" si="484"/>
        <v>995566</v>
      </c>
      <c r="E2388" s="1">
        <f t="shared" ca="1" si="485"/>
        <v>120</v>
      </c>
      <c r="F2388" s="1">
        <f t="shared" ca="1" si="486"/>
        <v>172</v>
      </c>
      <c r="G2388" s="1">
        <f t="shared" ca="1" si="487"/>
        <v>1969</v>
      </c>
      <c r="H2388" s="1" t="str">
        <f ca="1">IFERROR(INDEX(Varmeinstallation!B:B,MATCH(INDIRECT($A$1&amp;"L"&amp;A2388)*1,Varmeinstallation!A:A,0)),"Ingen varmeinstallationer")</f>
        <v>Centralvarme fra eget anlæg, et-kammer fyr</v>
      </c>
      <c r="I2388" s="1" t="str">
        <f ca="1">IFERROR(INDEX(Opvarmningsmiddel!B:B,MATCH(INDIRECT($A$1&amp;"M"&amp;A2388)*1,Opvarmningsmiddel!A:A,0)),"")</f>
        <v>Naturgas</v>
      </c>
      <c r="J2388" s="1">
        <f t="shared" ca="1" si="488"/>
        <v>5</v>
      </c>
      <c r="K2388" s="1" t="str">
        <f ca="1">IFERROR(INDEX(Relationstabel!$C$3:$K$10,MATCH(VALUE(INDIRECT($A$1&amp;"L"&amp;A2388)),Relationstabel!$A$3:$A$10,0),MATCH(IFERROR(VALUE(INDIRECT($A$1&amp;"M"&amp;A2388)),0),Relationstabel!$C$1:$K$1,0)),"Ingen varmeinstallationer")</f>
        <v>Naturgas</v>
      </c>
      <c r="L2388" s="1" t="str">
        <f ca="1">INDEX(Anvendelseskode!B:B,MATCH($E2388,Anvendelseskode!$A:$A,0))</f>
        <v>Fritliggende enfamilieshus (parcelhus)</v>
      </c>
      <c r="M2388" s="1" t="str">
        <f ca="1">INDEX(Anvendelseskode!C:C,MATCH($E2388,Anvendelseskode!$A:$A,0))</f>
        <v>Parcelhuse</v>
      </c>
      <c r="N2388" s="1" t="str">
        <f ca="1">INDEX(Anvendelseskode!D:D,MATCH($E2388,Anvendelseskode!$A:$A,0))</f>
        <v>Private husholdninger</v>
      </c>
      <c r="O2388" s="1" t="str">
        <f ca="1">IFERROR(INDEX(SBi!$2:$2,MATCH(G2388,SBi!$1:$1,1)),SBi!$K$2)</f>
        <v>1961-1972</v>
      </c>
      <c r="P2388" s="1">
        <f ca="1">IFERROR(INDEX(SBi!$C$3:$K$28,MATCH(E2388,SBi!$B$3:$B$28,0),MATCH(O2388,SBi!$C$2:$K$2,0)),0)</f>
        <v>134.30000000000001</v>
      </c>
      <c r="Q2388" s="19">
        <f t="shared" ca="1" si="489"/>
        <v>23.099600000000002</v>
      </c>
      <c r="R2388" s="19" t="str">
        <f ca="1">IFERROR(INDEX(VpD!$2:$2,MATCH(G2388,VpD!$1:$1,1)),VpD!$I$2)</f>
        <v>1961-1972</v>
      </c>
      <c r="S2388" s="1">
        <f ca="1">IFERROR(INDEX(VpD!$C$3:$I$27,MATCH(E2388,VpD!$B$3:$B$27,0),MATCH(R2388,VpD!$C$2:$I$2,0)),0)</f>
        <v>143</v>
      </c>
      <c r="T2388" s="19">
        <f t="shared" ca="1" si="490"/>
        <v>24.596</v>
      </c>
      <c r="U2388" s="14" t="str">
        <f t="shared" ca="1" si="491"/>
        <v xml:space="preserve">711878.16 </v>
      </c>
      <c r="V2388" s="14" t="str">
        <f t="shared" ca="1" si="492"/>
        <v>6172293.25</v>
      </c>
      <c r="W2388" s="14" t="str">
        <f t="shared" ca="1" si="493"/>
        <v>POINT(711878.16 6172293.25)</v>
      </c>
      <c r="X2388" s="14" t="str">
        <f>IFERROR(INDEX(BygningOmraade!B:B,MATCH(A2388,BygningOmraade!A:A,0)),"")</f>
        <v/>
      </c>
    </row>
    <row r="2389" spans="1:24" s="14" customFormat="1" x14ac:dyDescent="0.25">
      <c r="A2389" s="14">
        <f t="shared" si="481"/>
        <v>2389</v>
      </c>
      <c r="B2389" s="14" t="str">
        <f t="shared" ca="1" si="482"/>
        <v>8e00b485-2d78-4ac8-a76c-388be6213f37</v>
      </c>
      <c r="C2389" s="14" t="str">
        <f t="shared" ca="1" si="483"/>
        <v>0a3f507e-21f3-32b8-e044-0003ba298018</v>
      </c>
      <c r="D2389" s="14">
        <f t="shared" ca="1" si="484"/>
        <v>996154</v>
      </c>
      <c r="E2389" s="1">
        <f t="shared" ca="1" si="485"/>
        <v>120</v>
      </c>
      <c r="F2389" s="1">
        <f t="shared" ca="1" si="486"/>
        <v>123</v>
      </c>
      <c r="G2389" s="1">
        <f t="shared" ca="1" si="487"/>
        <v>1964</v>
      </c>
      <c r="H2389" s="1" t="str">
        <f ca="1">IFERROR(INDEX(Varmeinstallation!B:B,MATCH(INDIRECT($A$1&amp;"L"&amp;A2389)*1,Varmeinstallation!A:A,0)),"Ingen varmeinstallationer")</f>
        <v>Centralvarme fra eget anlæg, et-kammer fyr</v>
      </c>
      <c r="I2389" s="1" t="str">
        <f ca="1">IFERROR(INDEX(Opvarmningsmiddel!B:B,MATCH(INDIRECT($A$1&amp;"M"&amp;A2389)*1,Opvarmningsmiddel!A:A,0)),"")</f>
        <v>Naturgas</v>
      </c>
      <c r="J2389" s="1">
        <f t="shared" ca="1" si="488"/>
        <v>0</v>
      </c>
      <c r="K2389" s="1" t="str">
        <f ca="1">IFERROR(INDEX(Relationstabel!$C$3:$K$10,MATCH(VALUE(INDIRECT($A$1&amp;"L"&amp;A2389)),Relationstabel!$A$3:$A$10,0),MATCH(IFERROR(VALUE(INDIRECT($A$1&amp;"M"&amp;A2389)),0),Relationstabel!$C$1:$K$1,0)),"Ingen varmeinstallationer")</f>
        <v>Naturgas</v>
      </c>
      <c r="L2389" s="1" t="str">
        <f ca="1">INDEX(Anvendelseskode!B:B,MATCH($E2389,Anvendelseskode!$A:$A,0))</f>
        <v>Fritliggende enfamilieshus (parcelhus)</v>
      </c>
      <c r="M2389" s="1" t="str">
        <f ca="1">INDEX(Anvendelseskode!C:C,MATCH($E2389,Anvendelseskode!$A:$A,0))</f>
        <v>Parcelhuse</v>
      </c>
      <c r="N2389" s="1" t="str">
        <f ca="1">INDEX(Anvendelseskode!D:D,MATCH($E2389,Anvendelseskode!$A:$A,0))</f>
        <v>Private husholdninger</v>
      </c>
      <c r="O2389" s="1" t="str">
        <f ca="1">IFERROR(INDEX(SBi!$2:$2,MATCH(G2389,SBi!$1:$1,1)),SBi!$K$2)</f>
        <v>1961-1972</v>
      </c>
      <c r="P2389" s="1">
        <f ca="1">IFERROR(INDEX(SBi!$C$3:$K$28,MATCH(E2389,SBi!$B$3:$B$28,0),MATCH(O2389,SBi!$C$2:$K$2,0)),0)</f>
        <v>134.30000000000001</v>
      </c>
      <c r="Q2389" s="19">
        <f t="shared" ca="1" si="489"/>
        <v>16.518900000000002</v>
      </c>
      <c r="R2389" s="19" t="str">
        <f ca="1">IFERROR(INDEX(VpD!$2:$2,MATCH(G2389,VpD!$1:$1,1)),VpD!$I$2)</f>
        <v>1961-1972</v>
      </c>
      <c r="S2389" s="1">
        <f ca="1">IFERROR(INDEX(VpD!$C$3:$I$27,MATCH(E2389,VpD!$B$3:$B$27,0),MATCH(R2389,VpD!$C$2:$I$2,0)),0)</f>
        <v>143</v>
      </c>
      <c r="T2389" s="19">
        <f t="shared" ca="1" si="490"/>
        <v>17.588999999999999</v>
      </c>
      <c r="U2389" s="14" t="str">
        <f t="shared" ca="1" si="491"/>
        <v xml:space="preserve">713113.12 </v>
      </c>
      <c r="V2389" s="14" t="str">
        <f t="shared" ca="1" si="492"/>
        <v>6168959.26</v>
      </c>
      <c r="W2389" s="14" t="str">
        <f t="shared" ca="1" si="493"/>
        <v>POINT(713113.12 6168959.26)</v>
      </c>
      <c r="X2389" s="14" t="str">
        <f>IFERROR(INDEX(BygningOmraade!B:B,MATCH(A2389,BygningOmraade!A:A,0)),"")</f>
        <v/>
      </c>
    </row>
    <row r="2390" spans="1:24" s="14" customFormat="1" x14ac:dyDescent="0.25">
      <c r="A2390" s="14">
        <f t="shared" si="481"/>
        <v>2390</v>
      </c>
      <c r="B2390" s="14" t="str">
        <f t="shared" ca="1" si="482"/>
        <v>8e2565e0-c219-402c-8ad1-1660fa5bcbb1</v>
      </c>
      <c r="C2390" s="14" t="str">
        <f t="shared" ca="1" si="483"/>
        <v>0a3f507e-1579-32b8-e044-0003ba298018</v>
      </c>
      <c r="D2390" s="14">
        <f t="shared" ca="1" si="484"/>
        <v>996705</v>
      </c>
      <c r="E2390" s="1">
        <f t="shared" ca="1" si="485"/>
        <v>120</v>
      </c>
      <c r="F2390" s="1">
        <f t="shared" ca="1" si="486"/>
        <v>165</v>
      </c>
      <c r="G2390" s="1">
        <f t="shared" ca="1" si="487"/>
        <v>2008</v>
      </c>
      <c r="H2390" s="1" t="str">
        <f ca="1">IFERROR(INDEX(Varmeinstallation!B:B,MATCH(INDIRECT($A$1&amp;"L"&amp;A2390)*1,Varmeinstallation!A:A,0)),"Ingen varmeinstallationer")</f>
        <v>Centralvarme fra eget anlæg, et-kammer fyr</v>
      </c>
      <c r="I2390" s="1" t="str">
        <f ca="1">IFERROR(INDEX(Opvarmningsmiddel!B:B,MATCH(INDIRECT($A$1&amp;"M"&amp;A2390)*1,Opvarmningsmiddel!A:A,0)),"")</f>
        <v>Naturgas</v>
      </c>
      <c r="J2390" s="1">
        <f t="shared" ca="1" si="488"/>
        <v>90</v>
      </c>
      <c r="K2390" s="1" t="str">
        <f ca="1">IFERROR(INDEX(Relationstabel!$C$3:$K$10,MATCH(VALUE(INDIRECT($A$1&amp;"L"&amp;A2390)),Relationstabel!$A$3:$A$10,0),MATCH(IFERROR(VALUE(INDIRECT($A$1&amp;"M"&amp;A2390)),0),Relationstabel!$C$1:$K$1,0)),"Ingen varmeinstallationer")</f>
        <v>Naturgas</v>
      </c>
      <c r="L2390" s="1" t="str">
        <f ca="1">INDEX(Anvendelseskode!B:B,MATCH($E2390,Anvendelseskode!$A:$A,0))</f>
        <v>Fritliggende enfamilieshus (parcelhus)</v>
      </c>
      <c r="M2390" s="1" t="str">
        <f ca="1">INDEX(Anvendelseskode!C:C,MATCH($E2390,Anvendelseskode!$A:$A,0))</f>
        <v>Parcelhuse</v>
      </c>
      <c r="N2390" s="1" t="str">
        <f ca="1">INDEX(Anvendelseskode!D:D,MATCH($E2390,Anvendelseskode!$A:$A,0))</f>
        <v>Private husholdninger</v>
      </c>
      <c r="O2390" s="1" t="str">
        <f ca="1">IFERROR(INDEX(SBi!$2:$2,MATCH(G2390,SBi!$1:$1,1)),SBi!$K$2)</f>
        <v>Efter 2006</v>
      </c>
      <c r="P2390" s="1">
        <f ca="1">IFERROR(INDEX(SBi!$C$3:$K$28,MATCH(E2390,SBi!$B$3:$B$28,0),MATCH(O2390,SBi!$C$2:$K$2,0)),0)</f>
        <v>67.3</v>
      </c>
      <c r="Q2390" s="19">
        <f t="shared" ca="1" si="489"/>
        <v>11.1045</v>
      </c>
      <c r="R2390" s="19" t="str">
        <f ca="1">IFERROR(INDEX(VpD!$2:$2,MATCH(G2390,VpD!$1:$1,1)),VpD!$I$2)</f>
        <v>&gt;1998</v>
      </c>
      <c r="S2390" s="1">
        <f ca="1">IFERROR(INDEX(VpD!$C$3:$I$27,MATCH(E2390,VpD!$B$3:$B$27,0),MATCH(R2390,VpD!$C$2:$I$2,0)),0)</f>
        <v>72</v>
      </c>
      <c r="T2390" s="19">
        <f t="shared" ca="1" si="490"/>
        <v>11.88</v>
      </c>
      <c r="U2390" s="14" t="str">
        <f t="shared" ca="1" si="491"/>
        <v xml:space="preserve">713528.94 </v>
      </c>
      <c r="V2390" s="14" t="str">
        <f t="shared" ca="1" si="492"/>
        <v>6168692.71</v>
      </c>
      <c r="W2390" s="14" t="str">
        <f t="shared" ca="1" si="493"/>
        <v>POINT(713528.94 6168692.71)</v>
      </c>
      <c r="X2390" s="14" t="str">
        <f>IFERROR(INDEX(BygningOmraade!B:B,MATCH(A2390,BygningOmraade!A:A,0)),"")</f>
        <v/>
      </c>
    </row>
    <row r="2391" spans="1:24" s="14" customFormat="1" x14ac:dyDescent="0.25">
      <c r="A2391" s="14">
        <f t="shared" si="481"/>
        <v>2391</v>
      </c>
      <c r="B2391" s="14" t="str">
        <f t="shared" ca="1" si="482"/>
        <v>8e3f3e8c-bbf9-444b-ab05-40e34652e19e</v>
      </c>
      <c r="C2391" s="14" t="str">
        <f t="shared" ca="1" si="483"/>
        <v>0a3f507e-1d3f-32b8-e044-0003ba298018</v>
      </c>
      <c r="D2391" s="14">
        <f t="shared" ca="1" si="484"/>
        <v>996937</v>
      </c>
      <c r="E2391" s="1">
        <f t="shared" ca="1" si="485"/>
        <v>130</v>
      </c>
      <c r="F2391" s="1">
        <f t="shared" ca="1" si="486"/>
        <v>112</v>
      </c>
      <c r="G2391" s="1">
        <f t="shared" ca="1" si="487"/>
        <v>1978</v>
      </c>
      <c r="H2391" s="1" t="str">
        <f ca="1">IFERROR(INDEX(Varmeinstallation!B:B,MATCH(INDIRECT($A$1&amp;"L"&amp;A2391)*1,Varmeinstallation!A:A,0)),"Ingen varmeinstallationer")</f>
        <v>Fjernvarme/blokvarme (radiatorsystemer eller varmluftanlæg)</v>
      </c>
      <c r="I2391" s="1" t="str">
        <f ca="1">IFERROR(INDEX(Opvarmningsmiddel!B:B,MATCH(INDIRECT($A$1&amp;"M"&amp;A2391)*1,Opvarmningsmiddel!A:A,0)),"")</f>
        <v/>
      </c>
      <c r="J2391" s="1">
        <f t="shared" ca="1" si="488"/>
        <v>0</v>
      </c>
      <c r="K2391" s="1" t="str">
        <f ca="1">IFERROR(INDEX(Relationstabel!$C$3:$K$10,MATCH(VALUE(INDIRECT($A$1&amp;"L"&amp;A2391)),Relationstabel!$A$3:$A$10,0),MATCH(IFERROR(VALUE(INDIRECT($A$1&amp;"M"&amp;A2391)),0),Relationstabel!$C$1:$K$1,0)),"Ingen varmeinstallationer")</f>
        <v>Fjernvarme/ Blokvarme</v>
      </c>
      <c r="L2391" s="1" t="str">
        <f ca="1">INDEX(Anvendelseskode!B:B,MATCH($E2391,Anvendelseskode!$A:$A,0))</f>
        <v>Række-, kæde-, dobbelthus (lodret adskillelse mellem enhederne)</v>
      </c>
      <c r="M2391" s="1" t="str">
        <f ca="1">INDEX(Anvendelseskode!C:C,MATCH($E2391,Anvendelseskode!$A:$A,0))</f>
        <v>Række-, kæde og dobbelthuse</v>
      </c>
      <c r="N2391" s="1" t="str">
        <f ca="1">INDEX(Anvendelseskode!D:D,MATCH($E2391,Anvendelseskode!$A:$A,0))</f>
        <v>Private husholdninger</v>
      </c>
      <c r="O2391" s="1" t="str">
        <f ca="1">IFERROR(INDEX(SBi!$2:$2,MATCH(G2391,SBi!$1:$1,1)),SBi!$K$2)</f>
        <v>1973-1978</v>
      </c>
      <c r="P2391" s="1">
        <f ca="1">IFERROR(INDEX(SBi!$C$3:$K$28,MATCH(E2391,SBi!$B$3:$B$28,0),MATCH(O2391,SBi!$C$2:$K$2,0)),0)</f>
        <v>112.6</v>
      </c>
      <c r="Q2391" s="19">
        <f t="shared" ca="1" si="489"/>
        <v>12.611199999999998</v>
      </c>
      <c r="R2391" s="19" t="str">
        <f ca="1">IFERROR(INDEX(VpD!$2:$2,MATCH(G2391,VpD!$1:$1,1)),VpD!$I$2)</f>
        <v>1973-1978</v>
      </c>
      <c r="S2391" s="1">
        <f ca="1">IFERROR(INDEX(VpD!$C$3:$I$27,MATCH(E2391,VpD!$B$3:$B$27,0),MATCH(R2391,VpD!$C$2:$I$2,0)),0)</f>
        <v>98</v>
      </c>
      <c r="T2391" s="19">
        <f t="shared" ca="1" si="490"/>
        <v>10.976000000000001</v>
      </c>
      <c r="U2391" s="14" t="str">
        <f t="shared" ca="1" si="491"/>
        <v xml:space="preserve">713627.68 </v>
      </c>
      <c r="V2391" s="14" t="str">
        <f t="shared" ca="1" si="492"/>
        <v>6169627.11</v>
      </c>
      <c r="W2391" s="14" t="str">
        <f t="shared" ca="1" si="493"/>
        <v>POINT(713627.68 6169627.11)</v>
      </c>
      <c r="X2391" s="14" t="str">
        <f>IFERROR(INDEX(BygningOmraade!B:B,MATCH(A2391,BygningOmraade!A:A,0)),"")</f>
        <v/>
      </c>
    </row>
    <row r="2392" spans="1:24" s="14" customFormat="1" x14ac:dyDescent="0.25">
      <c r="A2392" s="14">
        <f t="shared" si="481"/>
        <v>2392</v>
      </c>
      <c r="B2392" s="14" t="str">
        <f t="shared" ca="1" si="482"/>
        <v>8e4b0006-77cc-4f7b-98b0-a9609898ad5c</v>
      </c>
      <c r="C2392" s="14" t="str">
        <f t="shared" ca="1" si="483"/>
        <v>0a3f507e-2187-32b8-e044-0003ba298018</v>
      </c>
      <c r="D2392" s="14">
        <f t="shared" ca="1" si="484"/>
        <v>997262</v>
      </c>
      <c r="E2392" s="1">
        <f t="shared" ca="1" si="485"/>
        <v>130</v>
      </c>
      <c r="F2392" s="1">
        <f t="shared" ca="1" si="486"/>
        <v>109</v>
      </c>
      <c r="G2392" s="1">
        <f t="shared" ca="1" si="487"/>
        <v>1978</v>
      </c>
      <c r="H2392" s="1" t="str">
        <f ca="1">IFERROR(INDEX(Varmeinstallation!B:B,MATCH(INDIRECT($A$1&amp;"L"&amp;A2392)*1,Varmeinstallation!A:A,0)),"Ingen varmeinstallationer")</f>
        <v>Fjernvarme/blokvarme (radiatorsystemer eller varmluftanlæg)</v>
      </c>
      <c r="I2392" s="1" t="str">
        <f ca="1">IFERROR(INDEX(Opvarmningsmiddel!B:B,MATCH(INDIRECT($A$1&amp;"M"&amp;A2392)*1,Opvarmningsmiddel!A:A,0)),"")</f>
        <v/>
      </c>
      <c r="J2392" s="1">
        <f t="shared" ca="1" si="488"/>
        <v>0</v>
      </c>
      <c r="K2392" s="1" t="str">
        <f ca="1">IFERROR(INDEX(Relationstabel!$C$3:$K$10,MATCH(VALUE(INDIRECT($A$1&amp;"L"&amp;A2392)),Relationstabel!$A$3:$A$10,0),MATCH(IFERROR(VALUE(INDIRECT($A$1&amp;"M"&amp;A2392)),0),Relationstabel!$C$1:$K$1,0)),"Ingen varmeinstallationer")</f>
        <v>Fjernvarme/ Blokvarme</v>
      </c>
      <c r="L2392" s="1" t="str">
        <f ca="1">INDEX(Anvendelseskode!B:B,MATCH($E2392,Anvendelseskode!$A:$A,0))</f>
        <v>Række-, kæde-, dobbelthus (lodret adskillelse mellem enhederne)</v>
      </c>
      <c r="M2392" s="1" t="str">
        <f ca="1">INDEX(Anvendelseskode!C:C,MATCH($E2392,Anvendelseskode!$A:$A,0))</f>
        <v>Række-, kæde og dobbelthuse</v>
      </c>
      <c r="N2392" s="1" t="str">
        <f ca="1">INDEX(Anvendelseskode!D:D,MATCH($E2392,Anvendelseskode!$A:$A,0))</f>
        <v>Private husholdninger</v>
      </c>
      <c r="O2392" s="1" t="str">
        <f ca="1">IFERROR(INDEX(SBi!$2:$2,MATCH(G2392,SBi!$1:$1,1)),SBi!$K$2)</f>
        <v>1973-1978</v>
      </c>
      <c r="P2392" s="1">
        <f ca="1">IFERROR(INDEX(SBi!$C$3:$K$28,MATCH(E2392,SBi!$B$3:$B$28,0),MATCH(O2392,SBi!$C$2:$K$2,0)),0)</f>
        <v>112.6</v>
      </c>
      <c r="Q2392" s="19">
        <f t="shared" ca="1" si="489"/>
        <v>12.273399999999999</v>
      </c>
      <c r="R2392" s="19" t="str">
        <f ca="1">IFERROR(INDEX(VpD!$2:$2,MATCH(G2392,VpD!$1:$1,1)),VpD!$I$2)</f>
        <v>1973-1978</v>
      </c>
      <c r="S2392" s="1">
        <f ca="1">IFERROR(INDEX(VpD!$C$3:$I$27,MATCH(E2392,VpD!$B$3:$B$27,0),MATCH(R2392,VpD!$C$2:$I$2,0)),0)</f>
        <v>98</v>
      </c>
      <c r="T2392" s="19">
        <f t="shared" ca="1" si="490"/>
        <v>10.682</v>
      </c>
      <c r="U2392" s="14" t="str">
        <f t="shared" ca="1" si="491"/>
        <v xml:space="preserve">713699.26 </v>
      </c>
      <c r="V2392" s="14" t="str">
        <f t="shared" ca="1" si="492"/>
        <v>6169609.9</v>
      </c>
      <c r="W2392" s="14" t="str">
        <f t="shared" ca="1" si="493"/>
        <v>POINT(713699.26 6169609.9)</v>
      </c>
      <c r="X2392" s="14" t="str">
        <f>IFERROR(INDEX(BygningOmraade!B:B,MATCH(A2392,BygningOmraade!A:A,0)),"")</f>
        <v/>
      </c>
    </row>
    <row r="2393" spans="1:24" s="14" customFormat="1" x14ac:dyDescent="0.25">
      <c r="A2393" s="14">
        <f t="shared" si="481"/>
        <v>2393</v>
      </c>
      <c r="B2393" s="14" t="str">
        <f t="shared" ca="1" si="482"/>
        <v>8e56c803-6b6f-4ab6-9dc7-d4e0454376b1</v>
      </c>
      <c r="C2393" s="14" t="str">
        <f t="shared" ca="1" si="483"/>
        <v>0a3f507e-1a2a-32b8-e044-0003ba298018</v>
      </c>
      <c r="D2393" s="14">
        <f t="shared" ca="1" si="484"/>
        <v>997483</v>
      </c>
      <c r="E2393" s="1">
        <f t="shared" ca="1" si="485"/>
        <v>120</v>
      </c>
      <c r="F2393" s="1">
        <f t="shared" ca="1" si="486"/>
        <v>96</v>
      </c>
      <c r="G2393" s="1">
        <f t="shared" ca="1" si="487"/>
        <v>1964</v>
      </c>
      <c r="H2393" s="1" t="str">
        <f ca="1">IFERROR(INDEX(Varmeinstallation!B:B,MATCH(INDIRECT($A$1&amp;"L"&amp;A2393)*1,Varmeinstallation!A:A,0)),"Ingen varmeinstallationer")</f>
        <v>Centralvarme fra eget anlæg, et-kammer fyr</v>
      </c>
      <c r="I2393" s="1" t="str">
        <f ca="1">IFERROR(INDEX(Opvarmningsmiddel!B:B,MATCH(INDIRECT($A$1&amp;"M"&amp;A2393)*1,Opvarmningsmiddel!A:A,0)),"")</f>
        <v>Naturgas</v>
      </c>
      <c r="J2393" s="1">
        <f t="shared" ca="1" si="488"/>
        <v>0</v>
      </c>
      <c r="K2393" s="1" t="str">
        <f ca="1">IFERROR(INDEX(Relationstabel!$C$3:$K$10,MATCH(VALUE(INDIRECT($A$1&amp;"L"&amp;A2393)),Relationstabel!$A$3:$A$10,0),MATCH(IFERROR(VALUE(INDIRECT($A$1&amp;"M"&amp;A2393)),0),Relationstabel!$C$1:$K$1,0)),"Ingen varmeinstallationer")</f>
        <v>Naturgas</v>
      </c>
      <c r="L2393" s="1" t="str">
        <f ca="1">INDEX(Anvendelseskode!B:B,MATCH($E2393,Anvendelseskode!$A:$A,0))</f>
        <v>Fritliggende enfamilieshus (parcelhus)</v>
      </c>
      <c r="M2393" s="1" t="str">
        <f ca="1">INDEX(Anvendelseskode!C:C,MATCH($E2393,Anvendelseskode!$A:$A,0))</f>
        <v>Parcelhuse</v>
      </c>
      <c r="N2393" s="1" t="str">
        <f ca="1">INDEX(Anvendelseskode!D:D,MATCH($E2393,Anvendelseskode!$A:$A,0))</f>
        <v>Private husholdninger</v>
      </c>
      <c r="O2393" s="1" t="str">
        <f ca="1">IFERROR(INDEX(SBi!$2:$2,MATCH(G2393,SBi!$1:$1,1)),SBi!$K$2)</f>
        <v>1961-1972</v>
      </c>
      <c r="P2393" s="1">
        <f ca="1">IFERROR(INDEX(SBi!$C$3:$K$28,MATCH(E2393,SBi!$B$3:$B$28,0),MATCH(O2393,SBi!$C$2:$K$2,0)),0)</f>
        <v>134.30000000000001</v>
      </c>
      <c r="Q2393" s="19">
        <f t="shared" ca="1" si="489"/>
        <v>12.892800000000001</v>
      </c>
      <c r="R2393" s="19" t="str">
        <f ca="1">IFERROR(INDEX(VpD!$2:$2,MATCH(G2393,VpD!$1:$1,1)),VpD!$I$2)</f>
        <v>1961-1972</v>
      </c>
      <c r="S2393" s="1">
        <f ca="1">IFERROR(INDEX(VpD!$C$3:$I$27,MATCH(E2393,VpD!$B$3:$B$27,0),MATCH(R2393,VpD!$C$2:$I$2,0)),0)</f>
        <v>143</v>
      </c>
      <c r="T2393" s="19">
        <f t="shared" ca="1" si="490"/>
        <v>13.728</v>
      </c>
      <c r="U2393" s="14" t="str">
        <f t="shared" ca="1" si="491"/>
        <v xml:space="preserve">713933.47 </v>
      </c>
      <c r="V2393" s="14" t="str">
        <f t="shared" ca="1" si="492"/>
        <v>6169112.68</v>
      </c>
      <c r="W2393" s="14" t="str">
        <f t="shared" ca="1" si="493"/>
        <v>POINT(713933.47 6169112.68)</v>
      </c>
      <c r="X2393" s="14" t="str">
        <f>IFERROR(INDEX(BygningOmraade!B:B,MATCH(A2393,BygningOmraade!A:A,0)),"")</f>
        <v/>
      </c>
    </row>
    <row r="2394" spans="1:24" s="14" customFormat="1" x14ac:dyDescent="0.25">
      <c r="A2394" s="14">
        <f t="shared" si="481"/>
        <v>2394</v>
      </c>
      <c r="B2394" s="14" t="str">
        <f t="shared" ca="1" si="482"/>
        <v>8e5ad578-5d5d-46a5-a86d-86d93b8059ee</v>
      </c>
      <c r="C2394" s="14" t="str">
        <f t="shared" ca="1" si="483"/>
        <v>0a3f507e-1a4a-32b8-e044-0003ba298018</v>
      </c>
      <c r="D2394" s="14">
        <f t="shared" ca="1" si="484"/>
        <v>997492</v>
      </c>
      <c r="E2394" s="1">
        <f t="shared" ca="1" si="485"/>
        <v>120</v>
      </c>
      <c r="F2394" s="1">
        <f t="shared" ca="1" si="486"/>
        <v>180</v>
      </c>
      <c r="G2394" s="1">
        <f t="shared" ca="1" si="487"/>
        <v>1984</v>
      </c>
      <c r="H2394" s="1" t="str">
        <f ca="1">IFERROR(INDEX(Varmeinstallation!B:B,MATCH(INDIRECT($A$1&amp;"L"&amp;A2394)*1,Varmeinstallation!A:A,0)),"Ingen varmeinstallationer")</f>
        <v>Centralvarme fra eget anlæg, et-kammer fyr</v>
      </c>
      <c r="I2394" s="1" t="str">
        <f ca="1">IFERROR(INDEX(Opvarmningsmiddel!B:B,MATCH(INDIRECT($A$1&amp;"M"&amp;A2394)*1,Opvarmningsmiddel!A:A,0)),"")</f>
        <v>Naturgas</v>
      </c>
      <c r="J2394" s="1">
        <f t="shared" ca="1" si="488"/>
        <v>2</v>
      </c>
      <c r="K2394" s="1" t="str">
        <f ca="1">IFERROR(INDEX(Relationstabel!$C$3:$K$10,MATCH(VALUE(INDIRECT($A$1&amp;"L"&amp;A2394)),Relationstabel!$A$3:$A$10,0),MATCH(IFERROR(VALUE(INDIRECT($A$1&amp;"M"&amp;A2394)),0),Relationstabel!$C$1:$K$1,0)),"Ingen varmeinstallationer")</f>
        <v>Naturgas</v>
      </c>
      <c r="L2394" s="1" t="str">
        <f ca="1">INDEX(Anvendelseskode!B:B,MATCH($E2394,Anvendelseskode!$A:$A,0))</f>
        <v>Fritliggende enfamilieshus (parcelhus)</v>
      </c>
      <c r="M2394" s="1" t="str">
        <f ca="1">INDEX(Anvendelseskode!C:C,MATCH($E2394,Anvendelseskode!$A:$A,0))</f>
        <v>Parcelhuse</v>
      </c>
      <c r="N2394" s="1" t="str">
        <f ca="1">INDEX(Anvendelseskode!D:D,MATCH($E2394,Anvendelseskode!$A:$A,0))</f>
        <v>Private husholdninger</v>
      </c>
      <c r="O2394" s="1" t="str">
        <f ca="1">IFERROR(INDEX(SBi!$2:$2,MATCH(G2394,SBi!$1:$1,1)),SBi!$K$2)</f>
        <v>1979-1998</v>
      </c>
      <c r="P2394" s="1">
        <f ca="1">IFERROR(INDEX(SBi!$C$3:$K$28,MATCH(E2394,SBi!$B$3:$B$28,0),MATCH(O2394,SBi!$C$2:$K$2,0)),0)</f>
        <v>105.4</v>
      </c>
      <c r="Q2394" s="19">
        <f t="shared" ca="1" si="489"/>
        <v>18.972000000000001</v>
      </c>
      <c r="R2394" s="19" t="str">
        <f ca="1">IFERROR(INDEX(VpD!$2:$2,MATCH(G2394,VpD!$1:$1,1)),VpD!$I$2)</f>
        <v>1979-1998</v>
      </c>
      <c r="S2394" s="1">
        <f ca="1">IFERROR(INDEX(VpD!$C$3:$I$27,MATCH(E2394,VpD!$B$3:$B$27,0),MATCH(R2394,VpD!$C$2:$I$2,0)),0)</f>
        <v>90</v>
      </c>
      <c r="T2394" s="19">
        <f t="shared" ca="1" si="490"/>
        <v>16.2</v>
      </c>
      <c r="U2394" s="14" t="str">
        <f t="shared" ca="1" si="491"/>
        <v xml:space="preserve">713924.89 </v>
      </c>
      <c r="V2394" s="14" t="str">
        <f t="shared" ca="1" si="492"/>
        <v>6169008.27</v>
      </c>
      <c r="W2394" s="14" t="str">
        <f t="shared" ca="1" si="493"/>
        <v>POINT(713924.89 6169008.27)</v>
      </c>
      <c r="X2394" s="14" t="str">
        <f>IFERROR(INDEX(BygningOmraade!B:B,MATCH(A2394,BygningOmraade!A:A,0)),"")</f>
        <v/>
      </c>
    </row>
    <row r="2395" spans="1:24" s="14" customFormat="1" x14ac:dyDescent="0.25">
      <c r="A2395" s="14">
        <f t="shared" si="481"/>
        <v>2395</v>
      </c>
      <c r="B2395" s="14" t="str">
        <f t="shared" ca="1" si="482"/>
        <v>8e80e867-d602-409e-83db-9b4c171a0417</v>
      </c>
      <c r="C2395" s="14" t="str">
        <f t="shared" ca="1" si="483"/>
        <v>0a3f507e-2149-32b8-e044-0003ba298018</v>
      </c>
      <c r="D2395" s="14">
        <f t="shared" ca="1" si="484"/>
        <v>997112</v>
      </c>
      <c r="E2395" s="1">
        <f t="shared" ca="1" si="485"/>
        <v>130</v>
      </c>
      <c r="F2395" s="1">
        <f t="shared" ca="1" si="486"/>
        <v>102</v>
      </c>
      <c r="G2395" s="1">
        <f t="shared" ca="1" si="487"/>
        <v>1993</v>
      </c>
      <c r="H2395" s="1" t="str">
        <f ca="1">IFERROR(INDEX(Varmeinstallation!B:B,MATCH(INDIRECT($A$1&amp;"L"&amp;A2395)*1,Varmeinstallation!A:A,0)),"Ingen varmeinstallationer")</f>
        <v>Centralvarme fra eget anlæg, et-kammer fyr</v>
      </c>
      <c r="I2395" s="1" t="str">
        <f ca="1">IFERROR(INDEX(Opvarmningsmiddel!B:B,MATCH(INDIRECT($A$1&amp;"M"&amp;A2395)*1,Opvarmningsmiddel!A:A,0)),"")</f>
        <v>Naturgas</v>
      </c>
      <c r="J2395" s="1">
        <f t="shared" ca="1" si="488"/>
        <v>0</v>
      </c>
      <c r="K2395" s="1" t="str">
        <f ca="1">IFERROR(INDEX(Relationstabel!$C$3:$K$10,MATCH(VALUE(INDIRECT($A$1&amp;"L"&amp;A2395)),Relationstabel!$A$3:$A$10,0),MATCH(IFERROR(VALUE(INDIRECT($A$1&amp;"M"&amp;A2395)),0),Relationstabel!$C$1:$K$1,0)),"Ingen varmeinstallationer")</f>
        <v>Naturgas</v>
      </c>
      <c r="L2395" s="1" t="str">
        <f ca="1">INDEX(Anvendelseskode!B:B,MATCH($E2395,Anvendelseskode!$A:$A,0))</f>
        <v>Række-, kæde-, dobbelthus (lodret adskillelse mellem enhederne)</v>
      </c>
      <c r="M2395" s="1" t="str">
        <f ca="1">INDEX(Anvendelseskode!C:C,MATCH($E2395,Anvendelseskode!$A:$A,0))</f>
        <v>Række-, kæde og dobbelthuse</v>
      </c>
      <c r="N2395" s="1" t="str">
        <f ca="1">INDEX(Anvendelseskode!D:D,MATCH($E2395,Anvendelseskode!$A:$A,0))</f>
        <v>Private husholdninger</v>
      </c>
      <c r="O2395" s="1" t="str">
        <f ca="1">IFERROR(INDEX(SBi!$2:$2,MATCH(G2395,SBi!$1:$1,1)),SBi!$K$2)</f>
        <v>1979-1998</v>
      </c>
      <c r="P2395" s="1">
        <f ca="1">IFERROR(INDEX(SBi!$C$3:$K$28,MATCH(E2395,SBi!$B$3:$B$28,0),MATCH(O2395,SBi!$C$2:$K$2,0)),0)</f>
        <v>96.8</v>
      </c>
      <c r="Q2395" s="19">
        <f t="shared" ca="1" si="489"/>
        <v>9.8735999999999997</v>
      </c>
      <c r="R2395" s="19" t="str">
        <f ca="1">IFERROR(INDEX(VpD!$2:$2,MATCH(G2395,VpD!$1:$1,1)),VpD!$I$2)</f>
        <v>1979-1998</v>
      </c>
      <c r="S2395" s="1">
        <f ca="1">IFERROR(INDEX(VpD!$C$3:$I$27,MATCH(E2395,VpD!$B$3:$B$27,0),MATCH(R2395,VpD!$C$2:$I$2,0)),0)</f>
        <v>74</v>
      </c>
      <c r="T2395" s="19">
        <f t="shared" ca="1" si="490"/>
        <v>7.548</v>
      </c>
      <c r="U2395" s="14" t="str">
        <f t="shared" ca="1" si="491"/>
        <v xml:space="preserve">713559.86 </v>
      </c>
      <c r="V2395" s="14" t="str">
        <f t="shared" ca="1" si="492"/>
        <v>6168908.84</v>
      </c>
      <c r="W2395" s="14" t="str">
        <f t="shared" ca="1" si="493"/>
        <v>POINT(713559.86 6168908.84)</v>
      </c>
      <c r="X2395" s="14" t="str">
        <f>IFERROR(INDEX(BygningOmraade!B:B,MATCH(A2395,BygningOmraade!A:A,0)),"")</f>
        <v/>
      </c>
    </row>
    <row r="2396" spans="1:24" s="14" customFormat="1" x14ac:dyDescent="0.25">
      <c r="A2396" s="14">
        <f t="shared" si="481"/>
        <v>2396</v>
      </c>
      <c r="B2396" s="14" t="str">
        <f t="shared" ca="1" si="482"/>
        <v>8e949fbe-47ac-4a11-ae07-1a27337d6028</v>
      </c>
      <c r="C2396" s="14" t="str">
        <f t="shared" ca="1" si="483"/>
        <v>0a3f507e-234b-32b8-e044-0003ba298018</v>
      </c>
      <c r="D2396" s="14">
        <f t="shared" ca="1" si="484"/>
        <v>995648</v>
      </c>
      <c r="E2396" s="1">
        <f t="shared" ca="1" si="485"/>
        <v>120</v>
      </c>
      <c r="F2396" s="1">
        <f t="shared" ca="1" si="486"/>
        <v>152</v>
      </c>
      <c r="G2396" s="1">
        <f t="shared" ca="1" si="487"/>
        <v>2002</v>
      </c>
      <c r="H2396" s="1" t="str">
        <f ca="1">IFERROR(INDEX(Varmeinstallation!B:B,MATCH(INDIRECT($A$1&amp;"L"&amp;A2396)*1,Varmeinstallation!A:A,0)),"Ingen varmeinstallationer")</f>
        <v>Varmepumpe</v>
      </c>
      <c r="I2396" s="1" t="str">
        <f ca="1">IFERROR(INDEX(Opvarmningsmiddel!B:B,MATCH(INDIRECT($A$1&amp;"M"&amp;A2396)*1,Opvarmningsmiddel!A:A,0)),"")</f>
        <v>Elektricitet</v>
      </c>
      <c r="J2396" s="1">
        <f t="shared" ca="1" si="488"/>
        <v>2</v>
      </c>
      <c r="K2396" s="1" t="str">
        <f ca="1">IFERROR(INDEX(Relationstabel!$C$3:$K$10,MATCH(VALUE(INDIRECT($A$1&amp;"L"&amp;A2396)),Relationstabel!$A$3:$A$10,0),MATCH(IFERROR(VALUE(INDIRECT($A$1&amp;"M"&amp;A2396)),0),Relationstabel!$C$1:$K$1,0)),"Ingen varmeinstallationer")</f>
        <v>Varmepumpe</v>
      </c>
      <c r="L2396" s="1" t="str">
        <f ca="1">INDEX(Anvendelseskode!B:B,MATCH($E2396,Anvendelseskode!$A:$A,0))</f>
        <v>Fritliggende enfamilieshus (parcelhus)</v>
      </c>
      <c r="M2396" s="1" t="str">
        <f ca="1">INDEX(Anvendelseskode!C:C,MATCH($E2396,Anvendelseskode!$A:$A,0))</f>
        <v>Parcelhuse</v>
      </c>
      <c r="N2396" s="1" t="str">
        <f ca="1">INDEX(Anvendelseskode!D:D,MATCH($E2396,Anvendelseskode!$A:$A,0))</f>
        <v>Private husholdninger</v>
      </c>
      <c r="O2396" s="1" t="str">
        <f ca="1">IFERROR(INDEX(SBi!$2:$2,MATCH(G2396,SBi!$1:$1,1)),SBi!$K$2)</f>
        <v>1999-2006</v>
      </c>
      <c r="P2396" s="1">
        <f ca="1">IFERROR(INDEX(SBi!$C$3:$K$28,MATCH(E2396,SBi!$B$3:$B$28,0),MATCH(O2396,SBi!$C$2:$K$2,0)),0)</f>
        <v>83.9</v>
      </c>
      <c r="Q2396" s="19">
        <f t="shared" ca="1" si="489"/>
        <v>12.752800000000001</v>
      </c>
      <c r="R2396" s="19" t="str">
        <f ca="1">IFERROR(INDEX(VpD!$2:$2,MATCH(G2396,VpD!$1:$1,1)),VpD!$I$2)</f>
        <v>&gt;1998</v>
      </c>
      <c r="S2396" s="1">
        <f ca="1">IFERROR(INDEX(VpD!$C$3:$I$27,MATCH(E2396,VpD!$B$3:$B$27,0),MATCH(R2396,VpD!$C$2:$I$2,0)),0)</f>
        <v>72</v>
      </c>
      <c r="T2396" s="19">
        <f t="shared" ca="1" si="490"/>
        <v>10.944000000000001</v>
      </c>
      <c r="U2396" s="14" t="str">
        <f t="shared" ca="1" si="491"/>
        <v xml:space="preserve">712372.59 </v>
      </c>
      <c r="V2396" s="14" t="str">
        <f t="shared" ca="1" si="492"/>
        <v>6168996.5</v>
      </c>
      <c r="W2396" s="14" t="str">
        <f t="shared" ca="1" si="493"/>
        <v>POINT(712372.59 6168996.5)</v>
      </c>
      <c r="X2396" s="14" t="str">
        <f>IFERROR(INDEX(BygningOmraade!B:B,MATCH(A2396,BygningOmraade!A:A,0)),"")</f>
        <v/>
      </c>
    </row>
    <row r="2397" spans="1:24" s="14" customFormat="1" x14ac:dyDescent="0.25">
      <c r="A2397" s="14">
        <f t="shared" si="481"/>
        <v>2397</v>
      </c>
      <c r="B2397" s="14" t="str">
        <f t="shared" ca="1" si="482"/>
        <v>8e96dbb8-7e31-4ea1-8c86-252acc4f7a67</v>
      </c>
      <c r="C2397" s="14" t="str">
        <f t="shared" ca="1" si="483"/>
        <v>0a3f507e-1f06-32b8-e044-0003ba298018</v>
      </c>
      <c r="D2397" s="14">
        <f t="shared" ca="1" si="484"/>
        <v>993960</v>
      </c>
      <c r="E2397" s="1">
        <f t="shared" ca="1" si="485"/>
        <v>120</v>
      </c>
      <c r="F2397" s="1">
        <f t="shared" ca="1" si="486"/>
        <v>114</v>
      </c>
      <c r="G2397" s="1">
        <f t="shared" ca="1" si="487"/>
        <v>1966</v>
      </c>
      <c r="H2397" s="1" t="str">
        <f ca="1">IFERROR(INDEX(Varmeinstallation!B:B,MATCH(INDIRECT($A$1&amp;"L"&amp;A2397)*1,Varmeinstallation!A:A,0)),"Ingen varmeinstallationer")</f>
        <v>Fjernvarme/blokvarme (radiatorsystemer eller varmluftanlæg)</v>
      </c>
      <c r="I2397" s="1" t="str">
        <f ca="1">IFERROR(INDEX(Opvarmningsmiddel!B:B,MATCH(INDIRECT($A$1&amp;"M"&amp;A2397)*1,Opvarmningsmiddel!A:A,0)),"")</f>
        <v/>
      </c>
      <c r="J2397" s="1">
        <f t="shared" ca="1" si="488"/>
        <v>0</v>
      </c>
      <c r="K2397" s="1" t="str">
        <f ca="1">IFERROR(INDEX(Relationstabel!$C$3:$K$10,MATCH(VALUE(INDIRECT($A$1&amp;"L"&amp;A2397)),Relationstabel!$A$3:$A$10,0),MATCH(IFERROR(VALUE(INDIRECT($A$1&amp;"M"&amp;A2397)),0),Relationstabel!$C$1:$K$1,0)),"Ingen varmeinstallationer")</f>
        <v>Fjernvarme/ Blokvarme</v>
      </c>
      <c r="L2397" s="1" t="str">
        <f ca="1">INDEX(Anvendelseskode!B:B,MATCH($E2397,Anvendelseskode!$A:$A,0))</f>
        <v>Fritliggende enfamilieshus (parcelhus)</v>
      </c>
      <c r="M2397" s="1" t="str">
        <f ca="1">INDEX(Anvendelseskode!C:C,MATCH($E2397,Anvendelseskode!$A:$A,0))</f>
        <v>Parcelhuse</v>
      </c>
      <c r="N2397" s="1" t="str">
        <f ca="1">INDEX(Anvendelseskode!D:D,MATCH($E2397,Anvendelseskode!$A:$A,0))</f>
        <v>Private husholdninger</v>
      </c>
      <c r="O2397" s="1" t="str">
        <f ca="1">IFERROR(INDEX(SBi!$2:$2,MATCH(G2397,SBi!$1:$1,1)),SBi!$K$2)</f>
        <v>1961-1972</v>
      </c>
      <c r="P2397" s="1">
        <f ca="1">IFERROR(INDEX(SBi!$C$3:$K$28,MATCH(E2397,SBi!$B$3:$B$28,0),MATCH(O2397,SBi!$C$2:$K$2,0)),0)</f>
        <v>134.30000000000001</v>
      </c>
      <c r="Q2397" s="19">
        <f t="shared" ca="1" si="489"/>
        <v>15.3102</v>
      </c>
      <c r="R2397" s="19" t="str">
        <f ca="1">IFERROR(INDEX(VpD!$2:$2,MATCH(G2397,VpD!$1:$1,1)),VpD!$I$2)</f>
        <v>1961-1972</v>
      </c>
      <c r="S2397" s="1">
        <f ca="1">IFERROR(INDEX(VpD!$C$3:$I$27,MATCH(E2397,VpD!$B$3:$B$27,0),MATCH(R2397,VpD!$C$2:$I$2,0)),0)</f>
        <v>143</v>
      </c>
      <c r="T2397" s="19">
        <f t="shared" ca="1" si="490"/>
        <v>16.302</v>
      </c>
      <c r="U2397" s="14" t="str">
        <f t="shared" ca="1" si="491"/>
        <v xml:space="preserve">711142.1 </v>
      </c>
      <c r="V2397" s="14" t="str">
        <f t="shared" ca="1" si="492"/>
        <v>6171930.39</v>
      </c>
      <c r="W2397" s="14" t="str">
        <f t="shared" ca="1" si="493"/>
        <v>POINT(711142.1 6171930.39)</v>
      </c>
      <c r="X2397" s="14" t="str">
        <f>IFERROR(INDEX(BygningOmraade!B:B,MATCH(A2397,BygningOmraade!A:A,0)),"")</f>
        <v/>
      </c>
    </row>
    <row r="2398" spans="1:24" s="14" customFormat="1" x14ac:dyDescent="0.25">
      <c r="A2398" s="14">
        <f t="shared" si="481"/>
        <v>2398</v>
      </c>
      <c r="B2398" s="14" t="str">
        <f t="shared" ca="1" si="482"/>
        <v>8ea1d4b9-3e54-4da2-adbb-a4b18f732452</v>
      </c>
      <c r="C2398" s="14" t="str">
        <f t="shared" ca="1" si="483"/>
        <v>0a3f507e-1669-32b8-e044-0003ba298018</v>
      </c>
      <c r="D2398" s="14">
        <f t="shared" ca="1" si="484"/>
        <v>996935</v>
      </c>
      <c r="E2398" s="1">
        <f t="shared" ca="1" si="485"/>
        <v>130</v>
      </c>
      <c r="F2398" s="1">
        <f t="shared" ca="1" si="486"/>
        <v>102</v>
      </c>
      <c r="G2398" s="1">
        <f t="shared" ca="1" si="487"/>
        <v>1977</v>
      </c>
      <c r="H2398" s="1" t="str">
        <f ca="1">IFERROR(INDEX(Varmeinstallation!B:B,MATCH(INDIRECT($A$1&amp;"L"&amp;A2398)*1,Varmeinstallation!A:A,0)),"Ingen varmeinstallationer")</f>
        <v>Fjernvarme/blokvarme (radiatorsystemer eller varmluftanlæg)</v>
      </c>
      <c r="I2398" s="1" t="str">
        <f ca="1">IFERROR(INDEX(Opvarmningsmiddel!B:B,MATCH(INDIRECT($A$1&amp;"M"&amp;A2398)*1,Opvarmningsmiddel!A:A,0)),"")</f>
        <v/>
      </c>
      <c r="J2398" s="1">
        <f t="shared" ca="1" si="488"/>
        <v>0</v>
      </c>
      <c r="K2398" s="1" t="str">
        <f ca="1">IFERROR(INDEX(Relationstabel!$C$3:$K$10,MATCH(VALUE(INDIRECT($A$1&amp;"L"&amp;A2398)),Relationstabel!$A$3:$A$10,0),MATCH(IFERROR(VALUE(INDIRECT($A$1&amp;"M"&amp;A2398)),0),Relationstabel!$C$1:$K$1,0)),"Ingen varmeinstallationer")</f>
        <v>Fjernvarme/ Blokvarme</v>
      </c>
      <c r="L2398" s="1" t="str">
        <f ca="1">INDEX(Anvendelseskode!B:B,MATCH($E2398,Anvendelseskode!$A:$A,0))</f>
        <v>Række-, kæde-, dobbelthus (lodret adskillelse mellem enhederne)</v>
      </c>
      <c r="M2398" s="1" t="str">
        <f ca="1">INDEX(Anvendelseskode!C:C,MATCH($E2398,Anvendelseskode!$A:$A,0))</f>
        <v>Række-, kæde og dobbelthuse</v>
      </c>
      <c r="N2398" s="1" t="str">
        <f ca="1">INDEX(Anvendelseskode!D:D,MATCH($E2398,Anvendelseskode!$A:$A,0))</f>
        <v>Private husholdninger</v>
      </c>
      <c r="O2398" s="1" t="str">
        <f ca="1">IFERROR(INDEX(SBi!$2:$2,MATCH(G2398,SBi!$1:$1,1)),SBi!$K$2)</f>
        <v>1973-1978</v>
      </c>
      <c r="P2398" s="1">
        <f ca="1">IFERROR(INDEX(SBi!$C$3:$K$28,MATCH(E2398,SBi!$B$3:$B$28,0),MATCH(O2398,SBi!$C$2:$K$2,0)),0)</f>
        <v>112.6</v>
      </c>
      <c r="Q2398" s="19">
        <f t="shared" ca="1" si="489"/>
        <v>11.485199999999999</v>
      </c>
      <c r="R2398" s="19" t="str">
        <f ca="1">IFERROR(INDEX(VpD!$2:$2,MATCH(G2398,VpD!$1:$1,1)),VpD!$I$2)</f>
        <v>1973-1978</v>
      </c>
      <c r="S2398" s="1">
        <f ca="1">IFERROR(INDEX(VpD!$C$3:$I$27,MATCH(E2398,VpD!$B$3:$B$27,0),MATCH(R2398,VpD!$C$2:$I$2,0)),0)</f>
        <v>98</v>
      </c>
      <c r="T2398" s="19">
        <f t="shared" ca="1" si="490"/>
        <v>9.9960000000000004</v>
      </c>
      <c r="U2398" s="14" t="str">
        <f t="shared" ca="1" si="491"/>
        <v xml:space="preserve">713634.39 </v>
      </c>
      <c r="V2398" s="14" t="str">
        <f t="shared" ca="1" si="492"/>
        <v>6169499.4</v>
      </c>
      <c r="W2398" s="14" t="str">
        <f t="shared" ca="1" si="493"/>
        <v>POINT(713634.39 6169499.4)</v>
      </c>
      <c r="X2398" s="14" t="str">
        <f>IFERROR(INDEX(BygningOmraade!B:B,MATCH(A2398,BygningOmraade!A:A,0)),"")</f>
        <v/>
      </c>
    </row>
    <row r="2399" spans="1:24" s="14" customFormat="1" x14ac:dyDescent="0.25">
      <c r="A2399" s="14">
        <f t="shared" si="481"/>
        <v>2399</v>
      </c>
      <c r="B2399" s="14" t="str">
        <f t="shared" ca="1" si="482"/>
        <v>8eaac7e8-579d-4515-8f17-576a878a470d</v>
      </c>
      <c r="C2399" s="14" t="str">
        <f t="shared" ca="1" si="483"/>
        <v>0a3f507e-1895-32b8-e044-0003ba298018</v>
      </c>
      <c r="D2399" s="14">
        <f t="shared" ca="1" si="484"/>
        <v>994184</v>
      </c>
      <c r="E2399" s="1">
        <f t="shared" ca="1" si="485"/>
        <v>130</v>
      </c>
      <c r="F2399" s="1">
        <f t="shared" ca="1" si="486"/>
        <v>143</v>
      </c>
      <c r="G2399" s="1">
        <f t="shared" ca="1" si="487"/>
        <v>1999</v>
      </c>
      <c r="H2399" s="1" t="str">
        <f ca="1">IFERROR(INDEX(Varmeinstallation!B:B,MATCH(INDIRECT($A$1&amp;"L"&amp;A2399)*1,Varmeinstallation!A:A,0)),"Ingen varmeinstallationer")</f>
        <v>Fjernvarme/blokvarme (radiatorsystemer eller varmluftanlæg)</v>
      </c>
      <c r="I2399" s="1" t="str">
        <f ca="1">IFERROR(INDEX(Opvarmningsmiddel!B:B,MATCH(INDIRECT($A$1&amp;"M"&amp;A2399)*1,Opvarmningsmiddel!A:A,0)),"")</f>
        <v/>
      </c>
      <c r="J2399" s="1">
        <f t="shared" ca="1" si="488"/>
        <v>0</v>
      </c>
      <c r="K2399" s="1" t="str">
        <f ca="1">IFERROR(INDEX(Relationstabel!$C$3:$K$10,MATCH(VALUE(INDIRECT($A$1&amp;"L"&amp;A2399)),Relationstabel!$A$3:$A$10,0),MATCH(IFERROR(VALUE(INDIRECT($A$1&amp;"M"&amp;A2399)),0),Relationstabel!$C$1:$K$1,0)),"Ingen varmeinstallationer")</f>
        <v>Fjernvarme/ Blokvarme</v>
      </c>
      <c r="L2399" s="1" t="str">
        <f ca="1">INDEX(Anvendelseskode!B:B,MATCH($E2399,Anvendelseskode!$A:$A,0))</f>
        <v>Række-, kæde-, dobbelthus (lodret adskillelse mellem enhederne)</v>
      </c>
      <c r="M2399" s="1" t="str">
        <f ca="1">INDEX(Anvendelseskode!C:C,MATCH($E2399,Anvendelseskode!$A:$A,0))</f>
        <v>Række-, kæde og dobbelthuse</v>
      </c>
      <c r="N2399" s="1" t="str">
        <f ca="1">INDEX(Anvendelseskode!D:D,MATCH($E2399,Anvendelseskode!$A:$A,0))</f>
        <v>Private husholdninger</v>
      </c>
      <c r="O2399" s="1" t="str">
        <f ca="1">IFERROR(INDEX(SBi!$2:$2,MATCH(G2399,SBi!$1:$1,1)),SBi!$K$2)</f>
        <v>1999-2006</v>
      </c>
      <c r="P2399" s="1">
        <f ca="1">IFERROR(INDEX(SBi!$C$3:$K$28,MATCH(E2399,SBi!$B$3:$B$28,0),MATCH(O2399,SBi!$C$2:$K$2,0)),0)</f>
        <v>81.5</v>
      </c>
      <c r="Q2399" s="19">
        <f t="shared" ca="1" si="489"/>
        <v>11.654500000000001</v>
      </c>
      <c r="R2399" s="19" t="str">
        <f ca="1">IFERROR(INDEX(VpD!$2:$2,MATCH(G2399,VpD!$1:$1,1)),VpD!$I$2)</f>
        <v>&gt;1998</v>
      </c>
      <c r="S2399" s="1">
        <f ca="1">IFERROR(INDEX(VpD!$C$3:$I$27,MATCH(E2399,VpD!$B$3:$B$27,0),MATCH(R2399,VpD!$C$2:$I$2,0)),0)</f>
        <v>65</v>
      </c>
      <c r="T2399" s="19">
        <f t="shared" ca="1" si="490"/>
        <v>9.2949999999999999</v>
      </c>
      <c r="U2399" s="14" t="str">
        <f t="shared" ca="1" si="491"/>
        <v xml:space="preserve">711394.05 </v>
      </c>
      <c r="V2399" s="14" t="str">
        <f t="shared" ca="1" si="492"/>
        <v>6171637.37</v>
      </c>
      <c r="W2399" s="14" t="str">
        <f t="shared" ca="1" si="493"/>
        <v>POINT(711394.05 6171637.37)</v>
      </c>
      <c r="X2399" s="14" t="str">
        <f>IFERROR(INDEX(BygningOmraade!B:B,MATCH(A2399,BygningOmraade!A:A,0)),"")</f>
        <v/>
      </c>
    </row>
    <row r="2400" spans="1:24" s="14" customFormat="1" x14ac:dyDescent="0.25">
      <c r="A2400" s="14">
        <f t="shared" si="481"/>
        <v>2400</v>
      </c>
      <c r="B2400" s="14" t="str">
        <f t="shared" ca="1" si="482"/>
        <v>8ee12f2a-b29e-44fb-93fd-2bdfa3ee64b1</v>
      </c>
      <c r="C2400" s="14" t="str">
        <f t="shared" ca="1" si="483"/>
        <v>0a3f507e-1bf7-32b8-e044-0003ba298018</v>
      </c>
      <c r="D2400" s="14">
        <f t="shared" ca="1" si="484"/>
        <v>997086</v>
      </c>
      <c r="E2400" s="1">
        <f t="shared" ca="1" si="485"/>
        <v>120</v>
      </c>
      <c r="F2400" s="1">
        <f t="shared" ca="1" si="486"/>
        <v>140</v>
      </c>
      <c r="G2400" s="1">
        <f t="shared" ca="1" si="487"/>
        <v>1969</v>
      </c>
      <c r="H2400" s="1" t="str">
        <f ca="1">IFERROR(INDEX(Varmeinstallation!B:B,MATCH(INDIRECT($A$1&amp;"L"&amp;A2400)*1,Varmeinstallation!A:A,0)),"Ingen varmeinstallationer")</f>
        <v>Centralvarme fra eget anlæg, et-kammer fyr</v>
      </c>
      <c r="I2400" s="1" t="str">
        <f ca="1">IFERROR(INDEX(Opvarmningsmiddel!B:B,MATCH(INDIRECT($A$1&amp;"M"&amp;A2400)*1,Opvarmningsmiddel!A:A,0)),"")</f>
        <v>Naturgas</v>
      </c>
      <c r="J2400" s="1">
        <f t="shared" ca="1" si="488"/>
        <v>2</v>
      </c>
      <c r="K2400" s="1" t="str">
        <f ca="1">IFERROR(INDEX(Relationstabel!$C$3:$K$10,MATCH(VALUE(INDIRECT($A$1&amp;"L"&amp;A2400)),Relationstabel!$A$3:$A$10,0),MATCH(IFERROR(VALUE(INDIRECT($A$1&amp;"M"&amp;A2400)),0),Relationstabel!$C$1:$K$1,0)),"Ingen varmeinstallationer")</f>
        <v>Naturgas</v>
      </c>
      <c r="L2400" s="1" t="str">
        <f ca="1">INDEX(Anvendelseskode!B:B,MATCH($E2400,Anvendelseskode!$A:$A,0))</f>
        <v>Fritliggende enfamilieshus (parcelhus)</v>
      </c>
      <c r="M2400" s="1" t="str">
        <f ca="1">INDEX(Anvendelseskode!C:C,MATCH($E2400,Anvendelseskode!$A:$A,0))</f>
        <v>Parcelhuse</v>
      </c>
      <c r="N2400" s="1" t="str">
        <f ca="1">INDEX(Anvendelseskode!D:D,MATCH($E2400,Anvendelseskode!$A:$A,0))</f>
        <v>Private husholdninger</v>
      </c>
      <c r="O2400" s="1" t="str">
        <f ca="1">IFERROR(INDEX(SBi!$2:$2,MATCH(G2400,SBi!$1:$1,1)),SBi!$K$2)</f>
        <v>1961-1972</v>
      </c>
      <c r="P2400" s="1">
        <f ca="1">IFERROR(INDEX(SBi!$C$3:$K$28,MATCH(E2400,SBi!$B$3:$B$28,0),MATCH(O2400,SBi!$C$2:$K$2,0)),0)</f>
        <v>134.30000000000001</v>
      </c>
      <c r="Q2400" s="19">
        <f t="shared" ca="1" si="489"/>
        <v>18.802</v>
      </c>
      <c r="R2400" s="19" t="str">
        <f ca="1">IFERROR(INDEX(VpD!$2:$2,MATCH(G2400,VpD!$1:$1,1)),VpD!$I$2)</f>
        <v>1961-1972</v>
      </c>
      <c r="S2400" s="1">
        <f ca="1">IFERROR(INDEX(VpD!$C$3:$I$27,MATCH(E2400,VpD!$B$3:$B$27,0),MATCH(R2400,VpD!$C$2:$I$2,0)),0)</f>
        <v>143</v>
      </c>
      <c r="T2400" s="19">
        <f t="shared" ca="1" si="490"/>
        <v>20.02</v>
      </c>
      <c r="U2400" s="14" t="str">
        <f t="shared" ca="1" si="491"/>
        <v xml:space="preserve">713571.78 </v>
      </c>
      <c r="V2400" s="14" t="str">
        <f t="shared" ca="1" si="492"/>
        <v>6169180.07</v>
      </c>
      <c r="W2400" s="14" t="str">
        <f t="shared" ca="1" si="493"/>
        <v>POINT(713571.78 6169180.07)</v>
      </c>
      <c r="X2400" s="14" t="str">
        <f>IFERROR(INDEX(BygningOmraade!B:B,MATCH(A2400,BygningOmraade!A:A,0)),"")</f>
        <v/>
      </c>
    </row>
    <row r="2401" spans="1:24" s="14" customFormat="1" x14ac:dyDescent="0.25">
      <c r="A2401" s="14">
        <f t="shared" si="481"/>
        <v>2401</v>
      </c>
      <c r="B2401" s="14" t="str">
        <f t="shared" ca="1" si="482"/>
        <v>8ee84e23-ed6f-48dd-ae2e-0eb0fdc2e766</v>
      </c>
      <c r="C2401" s="14" t="str">
        <f t="shared" ca="1" si="483"/>
        <v>0a3f507e-1518-32b8-e044-0003ba298018</v>
      </c>
      <c r="D2401" s="14">
        <f t="shared" ca="1" si="484"/>
        <v>994565</v>
      </c>
      <c r="E2401" s="1">
        <f t="shared" ca="1" si="485"/>
        <v>130</v>
      </c>
      <c r="F2401" s="1">
        <f t="shared" ca="1" si="486"/>
        <v>104</v>
      </c>
      <c r="G2401" s="1">
        <f t="shared" ca="1" si="487"/>
        <v>1993</v>
      </c>
      <c r="H2401" s="1" t="str">
        <f ca="1">IFERROR(INDEX(Varmeinstallation!B:B,MATCH(INDIRECT($A$1&amp;"L"&amp;A2401)*1,Varmeinstallation!A:A,0)),"Ingen varmeinstallationer")</f>
        <v>Fjernvarme/blokvarme (radiatorsystemer eller varmluftanlæg)</v>
      </c>
      <c r="I2401" s="1" t="str">
        <f ca="1">IFERROR(INDEX(Opvarmningsmiddel!B:B,MATCH(INDIRECT($A$1&amp;"M"&amp;A2401)*1,Opvarmningsmiddel!A:A,0)),"")</f>
        <v/>
      </c>
      <c r="J2401" s="1">
        <f t="shared" ca="1" si="488"/>
        <v>0</v>
      </c>
      <c r="K2401" s="1" t="str">
        <f ca="1">IFERROR(INDEX(Relationstabel!$C$3:$K$10,MATCH(VALUE(INDIRECT($A$1&amp;"L"&amp;A2401)),Relationstabel!$A$3:$A$10,0),MATCH(IFERROR(VALUE(INDIRECT($A$1&amp;"M"&amp;A2401)),0),Relationstabel!$C$1:$K$1,0)),"Ingen varmeinstallationer")</f>
        <v>Fjernvarme/ Blokvarme</v>
      </c>
      <c r="L2401" s="1" t="str">
        <f ca="1">INDEX(Anvendelseskode!B:B,MATCH($E2401,Anvendelseskode!$A:$A,0))</f>
        <v>Række-, kæde-, dobbelthus (lodret adskillelse mellem enhederne)</v>
      </c>
      <c r="M2401" s="1" t="str">
        <f ca="1">INDEX(Anvendelseskode!C:C,MATCH($E2401,Anvendelseskode!$A:$A,0))</f>
        <v>Række-, kæde og dobbelthuse</v>
      </c>
      <c r="N2401" s="1" t="str">
        <f ca="1">INDEX(Anvendelseskode!D:D,MATCH($E2401,Anvendelseskode!$A:$A,0))</f>
        <v>Private husholdninger</v>
      </c>
      <c r="O2401" s="1" t="str">
        <f ca="1">IFERROR(INDEX(SBi!$2:$2,MATCH(G2401,SBi!$1:$1,1)),SBi!$K$2)</f>
        <v>1979-1998</v>
      </c>
      <c r="P2401" s="1">
        <f ca="1">IFERROR(INDEX(SBi!$C$3:$K$28,MATCH(E2401,SBi!$B$3:$B$28,0),MATCH(O2401,SBi!$C$2:$K$2,0)),0)</f>
        <v>96.8</v>
      </c>
      <c r="Q2401" s="19">
        <f t="shared" ca="1" si="489"/>
        <v>10.0672</v>
      </c>
      <c r="R2401" s="19" t="str">
        <f ca="1">IFERROR(INDEX(VpD!$2:$2,MATCH(G2401,VpD!$1:$1,1)),VpD!$I$2)</f>
        <v>1979-1998</v>
      </c>
      <c r="S2401" s="1">
        <f ca="1">IFERROR(INDEX(VpD!$C$3:$I$27,MATCH(E2401,VpD!$B$3:$B$27,0),MATCH(R2401,VpD!$C$2:$I$2,0)),0)</f>
        <v>74</v>
      </c>
      <c r="T2401" s="19">
        <f t="shared" ca="1" si="490"/>
        <v>7.6959999999999997</v>
      </c>
      <c r="U2401" s="14" t="str">
        <f t="shared" ca="1" si="491"/>
        <v xml:space="preserve">711476.1 </v>
      </c>
      <c r="V2401" s="14" t="str">
        <f t="shared" ca="1" si="492"/>
        <v>6172477.78</v>
      </c>
      <c r="W2401" s="14" t="str">
        <f t="shared" ca="1" si="493"/>
        <v>POINT(711476.1 6172477.78)</v>
      </c>
      <c r="X2401" s="14" t="str">
        <f>IFERROR(INDEX(BygningOmraade!B:B,MATCH(A2401,BygningOmraade!A:A,0)),"")</f>
        <v/>
      </c>
    </row>
    <row r="2402" spans="1:24" s="14" customFormat="1" x14ac:dyDescent="0.25">
      <c r="A2402" s="14">
        <f t="shared" si="481"/>
        <v>2402</v>
      </c>
      <c r="B2402" s="14" t="str">
        <f t="shared" ca="1" si="482"/>
        <v>8eef14cf-0983-40c9-a5f6-4b1c589f8bd0</v>
      </c>
      <c r="C2402" s="14" t="str">
        <f t="shared" ca="1" si="483"/>
        <v>0a3f507e-197d-32b8-e044-0003ba298018</v>
      </c>
      <c r="D2402" s="14">
        <f t="shared" ca="1" si="484"/>
        <v>995520</v>
      </c>
      <c r="E2402" s="1">
        <f t="shared" ca="1" si="485"/>
        <v>130</v>
      </c>
      <c r="F2402" s="1">
        <f t="shared" ca="1" si="486"/>
        <v>129</v>
      </c>
      <c r="G2402" s="1">
        <f t="shared" ca="1" si="487"/>
        <v>1977</v>
      </c>
      <c r="H2402" s="1" t="str">
        <f ca="1">IFERROR(INDEX(Varmeinstallation!B:B,MATCH(INDIRECT($A$1&amp;"L"&amp;A2402)*1,Varmeinstallation!A:A,0)),"Ingen varmeinstallationer")</f>
        <v>Fjernvarme/blokvarme (radiatorsystemer eller varmluftanlæg)</v>
      </c>
      <c r="I2402" s="1" t="str">
        <f ca="1">IFERROR(INDEX(Opvarmningsmiddel!B:B,MATCH(INDIRECT($A$1&amp;"M"&amp;A2402)*1,Opvarmningsmiddel!A:A,0)),"")</f>
        <v/>
      </c>
      <c r="J2402" s="1">
        <f t="shared" ca="1" si="488"/>
        <v>0</v>
      </c>
      <c r="K2402" s="1" t="str">
        <f ca="1">IFERROR(INDEX(Relationstabel!$C$3:$K$10,MATCH(VALUE(INDIRECT($A$1&amp;"L"&amp;A2402)),Relationstabel!$A$3:$A$10,0),MATCH(IFERROR(VALUE(INDIRECT($A$1&amp;"M"&amp;A2402)),0),Relationstabel!$C$1:$K$1,0)),"Ingen varmeinstallationer")</f>
        <v>Fjernvarme/ Blokvarme</v>
      </c>
      <c r="L2402" s="1" t="str">
        <f ca="1">INDEX(Anvendelseskode!B:B,MATCH($E2402,Anvendelseskode!$A:$A,0))</f>
        <v>Række-, kæde-, dobbelthus (lodret adskillelse mellem enhederne)</v>
      </c>
      <c r="M2402" s="1" t="str">
        <f ca="1">INDEX(Anvendelseskode!C:C,MATCH($E2402,Anvendelseskode!$A:$A,0))</f>
        <v>Række-, kæde og dobbelthuse</v>
      </c>
      <c r="N2402" s="1" t="str">
        <f ca="1">INDEX(Anvendelseskode!D:D,MATCH($E2402,Anvendelseskode!$A:$A,0))</f>
        <v>Private husholdninger</v>
      </c>
      <c r="O2402" s="1" t="str">
        <f ca="1">IFERROR(INDEX(SBi!$2:$2,MATCH(G2402,SBi!$1:$1,1)),SBi!$K$2)</f>
        <v>1973-1978</v>
      </c>
      <c r="P2402" s="1">
        <f ca="1">IFERROR(INDEX(SBi!$C$3:$K$28,MATCH(E2402,SBi!$B$3:$B$28,0),MATCH(O2402,SBi!$C$2:$K$2,0)),0)</f>
        <v>112.6</v>
      </c>
      <c r="Q2402" s="19">
        <f t="shared" ca="1" si="489"/>
        <v>14.525399999999999</v>
      </c>
      <c r="R2402" s="19" t="str">
        <f ca="1">IFERROR(INDEX(VpD!$2:$2,MATCH(G2402,VpD!$1:$1,1)),VpD!$I$2)</f>
        <v>1973-1978</v>
      </c>
      <c r="S2402" s="1">
        <f ca="1">IFERROR(INDEX(VpD!$C$3:$I$27,MATCH(E2402,VpD!$B$3:$B$27,0),MATCH(R2402,VpD!$C$2:$I$2,0)),0)</f>
        <v>98</v>
      </c>
      <c r="T2402" s="19">
        <f t="shared" ca="1" si="490"/>
        <v>12.641999999999999</v>
      </c>
      <c r="U2402" s="14" t="str">
        <f t="shared" ca="1" si="491"/>
        <v xml:space="preserve">711888.88 </v>
      </c>
      <c r="V2402" s="14" t="str">
        <f t="shared" ca="1" si="492"/>
        <v>6172473.29</v>
      </c>
      <c r="W2402" s="14" t="str">
        <f t="shared" ca="1" si="493"/>
        <v>POINT(711888.88 6172473.29)</v>
      </c>
      <c r="X2402" s="14" t="str">
        <f>IFERROR(INDEX(BygningOmraade!B:B,MATCH(A2402,BygningOmraade!A:A,0)),"")</f>
        <v/>
      </c>
    </row>
    <row r="2403" spans="1:24" s="14" customFormat="1" x14ac:dyDescent="0.25">
      <c r="A2403" s="14">
        <f t="shared" si="481"/>
        <v>2403</v>
      </c>
      <c r="B2403" s="14" t="str">
        <f t="shared" ca="1" si="482"/>
        <v>8efda87a-c297-4abc-b916-db828a8de308</v>
      </c>
      <c r="C2403" s="14" t="str">
        <f t="shared" ca="1" si="483"/>
        <v>0a3f507e-22eb-32b8-e044-0003ba298018</v>
      </c>
      <c r="D2403" s="14">
        <f t="shared" ca="1" si="484"/>
        <v>995162</v>
      </c>
      <c r="E2403" s="1">
        <f t="shared" ca="1" si="485"/>
        <v>130</v>
      </c>
      <c r="F2403" s="1">
        <f t="shared" ca="1" si="486"/>
        <v>170</v>
      </c>
      <c r="G2403" s="1">
        <f t="shared" ca="1" si="487"/>
        <v>1971</v>
      </c>
      <c r="H2403" s="1" t="str">
        <f ca="1">IFERROR(INDEX(Varmeinstallation!B:B,MATCH(INDIRECT($A$1&amp;"L"&amp;A2403)*1,Varmeinstallation!A:A,0)),"Ingen varmeinstallationer")</f>
        <v>Fjernvarme/blokvarme (radiatorsystemer eller varmluftanlæg)</v>
      </c>
      <c r="I2403" s="1" t="str">
        <f ca="1">IFERROR(INDEX(Opvarmningsmiddel!B:B,MATCH(INDIRECT($A$1&amp;"M"&amp;A2403)*1,Opvarmningsmiddel!A:A,0)),"")</f>
        <v/>
      </c>
      <c r="J2403" s="1">
        <f t="shared" ca="1" si="488"/>
        <v>0</v>
      </c>
      <c r="K2403" s="1" t="str">
        <f ca="1">IFERROR(INDEX(Relationstabel!$C$3:$K$10,MATCH(VALUE(INDIRECT($A$1&amp;"L"&amp;A2403)),Relationstabel!$A$3:$A$10,0),MATCH(IFERROR(VALUE(INDIRECT($A$1&amp;"M"&amp;A2403)),0),Relationstabel!$C$1:$K$1,0)),"Ingen varmeinstallationer")</f>
        <v>Fjernvarme/ Blokvarme</v>
      </c>
      <c r="L2403" s="1" t="str">
        <f ca="1">INDEX(Anvendelseskode!B:B,MATCH($E2403,Anvendelseskode!$A:$A,0))</f>
        <v>Række-, kæde-, dobbelthus (lodret adskillelse mellem enhederne)</v>
      </c>
      <c r="M2403" s="1" t="str">
        <f ca="1">INDEX(Anvendelseskode!C:C,MATCH($E2403,Anvendelseskode!$A:$A,0))</f>
        <v>Række-, kæde og dobbelthuse</v>
      </c>
      <c r="N2403" s="1" t="str">
        <f ca="1">INDEX(Anvendelseskode!D:D,MATCH($E2403,Anvendelseskode!$A:$A,0))</f>
        <v>Private husholdninger</v>
      </c>
      <c r="O2403" s="1" t="str">
        <f ca="1">IFERROR(INDEX(SBi!$2:$2,MATCH(G2403,SBi!$1:$1,1)),SBi!$K$2)</f>
        <v>1961-1972</v>
      </c>
      <c r="P2403" s="1">
        <f ca="1">IFERROR(INDEX(SBi!$C$3:$K$28,MATCH(E2403,SBi!$B$3:$B$28,0),MATCH(O2403,SBi!$C$2:$K$2,0)),0)</f>
        <v>119.9</v>
      </c>
      <c r="Q2403" s="19">
        <f t="shared" ca="1" si="489"/>
        <v>20.382999999999999</v>
      </c>
      <c r="R2403" s="19" t="str">
        <f ca="1">IFERROR(INDEX(VpD!$2:$2,MATCH(G2403,VpD!$1:$1,1)),VpD!$I$2)</f>
        <v>1961-1972</v>
      </c>
      <c r="S2403" s="1">
        <f ca="1">IFERROR(INDEX(VpD!$C$3:$I$27,MATCH(E2403,VpD!$B$3:$B$27,0),MATCH(R2403,VpD!$C$2:$I$2,0)),0)</f>
        <v>120</v>
      </c>
      <c r="T2403" s="19">
        <f t="shared" ca="1" si="490"/>
        <v>20.399999999999999</v>
      </c>
      <c r="U2403" s="14" t="str">
        <f t="shared" ca="1" si="491"/>
        <v xml:space="preserve">711838.09 </v>
      </c>
      <c r="V2403" s="14" t="str">
        <f t="shared" ca="1" si="492"/>
        <v>6172208.92</v>
      </c>
      <c r="W2403" s="14" t="str">
        <f t="shared" ca="1" si="493"/>
        <v>POINT(711838.09 6172208.92)</v>
      </c>
      <c r="X2403" s="14" t="str">
        <f>IFERROR(INDEX(BygningOmraade!B:B,MATCH(A2403,BygningOmraade!A:A,0)),"")</f>
        <v/>
      </c>
    </row>
    <row r="2404" spans="1:24" s="14" customFormat="1" x14ac:dyDescent="0.25">
      <c r="A2404" s="14">
        <f t="shared" si="481"/>
        <v>2404</v>
      </c>
      <c r="B2404" s="14" t="str">
        <f t="shared" ca="1" si="482"/>
        <v>8f2561c8-2289-4b53-a32a-57c33469a226</v>
      </c>
      <c r="C2404" s="14" t="str">
        <f t="shared" ca="1" si="483"/>
        <v>0a3f507e-1e65-32b8-e044-0003ba298018</v>
      </c>
      <c r="D2404" s="14">
        <f t="shared" ca="1" si="484"/>
        <v>994437</v>
      </c>
      <c r="E2404" s="1">
        <f t="shared" ca="1" si="485"/>
        <v>120</v>
      </c>
      <c r="F2404" s="1">
        <f t="shared" ca="1" si="486"/>
        <v>143</v>
      </c>
      <c r="G2404" s="1">
        <f t="shared" ca="1" si="487"/>
        <v>1982</v>
      </c>
      <c r="H2404" s="1" t="str">
        <f ca="1">IFERROR(INDEX(Varmeinstallation!B:B,MATCH(INDIRECT($A$1&amp;"L"&amp;A2404)*1,Varmeinstallation!A:A,0)),"Ingen varmeinstallationer")</f>
        <v>Centralvarme fra eget anlæg, et-kammer fyr</v>
      </c>
      <c r="I2404" s="1" t="str">
        <f ca="1">IFERROR(INDEX(Opvarmningsmiddel!B:B,MATCH(INDIRECT($A$1&amp;"M"&amp;A2404)*1,Opvarmningsmiddel!A:A,0)),"")</f>
        <v>Naturgas</v>
      </c>
      <c r="J2404" s="1">
        <f t="shared" ca="1" si="488"/>
        <v>0</v>
      </c>
      <c r="K2404" s="1" t="str">
        <f ca="1">IFERROR(INDEX(Relationstabel!$C$3:$K$10,MATCH(VALUE(INDIRECT($A$1&amp;"L"&amp;A2404)),Relationstabel!$A$3:$A$10,0),MATCH(IFERROR(VALUE(INDIRECT($A$1&amp;"M"&amp;A2404)),0),Relationstabel!$C$1:$K$1,0)),"Ingen varmeinstallationer")</f>
        <v>Naturgas</v>
      </c>
      <c r="L2404" s="1" t="str">
        <f ca="1">INDEX(Anvendelseskode!B:B,MATCH($E2404,Anvendelseskode!$A:$A,0))</f>
        <v>Fritliggende enfamilieshus (parcelhus)</v>
      </c>
      <c r="M2404" s="1" t="str">
        <f ca="1">INDEX(Anvendelseskode!C:C,MATCH($E2404,Anvendelseskode!$A:$A,0))</f>
        <v>Parcelhuse</v>
      </c>
      <c r="N2404" s="1" t="str">
        <f ca="1">INDEX(Anvendelseskode!D:D,MATCH($E2404,Anvendelseskode!$A:$A,0))</f>
        <v>Private husholdninger</v>
      </c>
      <c r="O2404" s="1" t="str">
        <f ca="1">IFERROR(INDEX(SBi!$2:$2,MATCH(G2404,SBi!$1:$1,1)),SBi!$K$2)</f>
        <v>1979-1998</v>
      </c>
      <c r="P2404" s="1">
        <f ca="1">IFERROR(INDEX(SBi!$C$3:$K$28,MATCH(E2404,SBi!$B$3:$B$28,0),MATCH(O2404,SBi!$C$2:$K$2,0)),0)</f>
        <v>105.4</v>
      </c>
      <c r="Q2404" s="19">
        <f t="shared" ca="1" si="489"/>
        <v>15.0722</v>
      </c>
      <c r="R2404" s="19" t="str">
        <f ca="1">IFERROR(INDEX(VpD!$2:$2,MATCH(G2404,VpD!$1:$1,1)),VpD!$I$2)</f>
        <v>1979-1998</v>
      </c>
      <c r="S2404" s="1">
        <f ca="1">IFERROR(INDEX(VpD!$C$3:$I$27,MATCH(E2404,VpD!$B$3:$B$27,0),MATCH(R2404,VpD!$C$2:$I$2,0)),0)</f>
        <v>90</v>
      </c>
      <c r="T2404" s="19">
        <f t="shared" ca="1" si="490"/>
        <v>12.87</v>
      </c>
      <c r="U2404" s="14" t="str">
        <f t="shared" ca="1" si="491"/>
        <v xml:space="preserve">711545.76 </v>
      </c>
      <c r="V2404" s="14" t="str">
        <f t="shared" ca="1" si="492"/>
        <v>6171843.16</v>
      </c>
      <c r="W2404" s="14" t="str">
        <f t="shared" ca="1" si="493"/>
        <v>POINT(711545.76 6171843.16)</v>
      </c>
      <c r="X2404" s="14" t="str">
        <f>IFERROR(INDEX(BygningOmraade!B:B,MATCH(A2404,BygningOmraade!A:A,0)),"")</f>
        <v/>
      </c>
    </row>
    <row r="2405" spans="1:24" s="14" customFormat="1" x14ac:dyDescent="0.25">
      <c r="A2405" s="14">
        <f t="shared" si="481"/>
        <v>2405</v>
      </c>
      <c r="B2405" s="14" t="str">
        <f t="shared" ca="1" si="482"/>
        <v>8f29f803-8a94-4845-8427-5b22da33628a</v>
      </c>
      <c r="C2405" s="14" t="str">
        <f t="shared" ca="1" si="483"/>
        <v>0a3f507e-20b3-32b8-e044-0003ba298018</v>
      </c>
      <c r="D2405" s="14">
        <f t="shared" ca="1" si="484"/>
        <v>994150</v>
      </c>
      <c r="E2405" s="1">
        <f t="shared" ca="1" si="485"/>
        <v>140</v>
      </c>
      <c r="F2405" s="1">
        <f t="shared" ca="1" si="486"/>
        <v>580</v>
      </c>
      <c r="G2405" s="1">
        <f t="shared" ca="1" si="487"/>
        <v>1991</v>
      </c>
      <c r="H2405" s="1" t="str">
        <f ca="1">IFERROR(INDEX(Varmeinstallation!B:B,MATCH(INDIRECT($A$1&amp;"L"&amp;A2405)*1,Varmeinstallation!A:A,0)),"Ingen varmeinstallationer")</f>
        <v>Fjernvarme/blokvarme (radiatorsystemer eller varmluftanlæg)</v>
      </c>
      <c r="I2405" s="1" t="str">
        <f ca="1">IFERROR(INDEX(Opvarmningsmiddel!B:B,MATCH(INDIRECT($A$1&amp;"M"&amp;A2405)*1,Opvarmningsmiddel!A:A,0)),"")</f>
        <v/>
      </c>
      <c r="J2405" s="1">
        <f t="shared" ca="1" si="488"/>
        <v>0</v>
      </c>
      <c r="K2405" s="1" t="str">
        <f ca="1">IFERROR(INDEX(Relationstabel!$C$3:$K$10,MATCH(VALUE(INDIRECT($A$1&amp;"L"&amp;A2405)),Relationstabel!$A$3:$A$10,0),MATCH(IFERROR(VALUE(INDIRECT($A$1&amp;"M"&amp;A2405)),0),Relationstabel!$C$1:$K$1,0)),"Ingen varmeinstallationer")</f>
        <v>Fjernvarme/ Blokvarme</v>
      </c>
      <c r="L2405" s="1" t="str">
        <f ca="1">INDEX(Anvendelseskode!B:B,MATCH($E2405,Anvendelseskode!$A:$A,0))</f>
        <v>Etageboligbebyggelse</v>
      </c>
      <c r="M2405" s="1" t="str">
        <f ca="1">INDEX(Anvendelseskode!C:C,MATCH($E2405,Anvendelseskode!$A:$A,0))</f>
        <v>Etageboligbebyggelse</v>
      </c>
      <c r="N2405" s="1" t="str">
        <f ca="1">INDEX(Anvendelseskode!D:D,MATCH($E2405,Anvendelseskode!$A:$A,0))</f>
        <v>Private husholdninger</v>
      </c>
      <c r="O2405" s="1" t="str">
        <f ca="1">IFERROR(INDEX(SBi!$2:$2,MATCH(G2405,SBi!$1:$1,1)),SBi!$K$2)</f>
        <v>1979-1998</v>
      </c>
      <c r="P2405" s="1">
        <f ca="1">IFERROR(INDEX(SBi!$C$3:$K$28,MATCH(E2405,SBi!$B$3:$B$28,0),MATCH(O2405,SBi!$C$2:$K$2,0)),0)</f>
        <v>108.5</v>
      </c>
      <c r="Q2405" s="19">
        <f t="shared" ca="1" si="489"/>
        <v>62.93</v>
      </c>
      <c r="R2405" s="19" t="str">
        <f ca="1">IFERROR(INDEX(VpD!$2:$2,MATCH(G2405,VpD!$1:$1,1)),VpD!$I$2)</f>
        <v>1979-1998</v>
      </c>
      <c r="S2405" s="1">
        <f ca="1">IFERROR(INDEX(VpD!$C$3:$I$27,MATCH(E2405,VpD!$B$3:$B$27,0),MATCH(R2405,VpD!$C$2:$I$2,0)),0)</f>
        <v>80</v>
      </c>
      <c r="T2405" s="19">
        <f t="shared" ca="1" si="490"/>
        <v>46.4</v>
      </c>
      <c r="U2405" s="14" t="str">
        <f t="shared" ca="1" si="491"/>
        <v xml:space="preserve">711453.9 </v>
      </c>
      <c r="V2405" s="14" t="str">
        <f t="shared" ca="1" si="492"/>
        <v>6172567.98</v>
      </c>
      <c r="W2405" s="14" t="str">
        <f t="shared" ca="1" si="493"/>
        <v>POINT(711453.9 6172567.98)</v>
      </c>
      <c r="X2405" s="14" t="str">
        <f>IFERROR(INDEX(BygningOmraade!B:B,MATCH(A2405,BygningOmraade!A:A,0)),"")</f>
        <v/>
      </c>
    </row>
    <row r="2406" spans="1:24" s="14" customFormat="1" x14ac:dyDescent="0.25">
      <c r="A2406" s="14">
        <f t="shared" si="481"/>
        <v>2406</v>
      </c>
      <c r="B2406" s="14" t="str">
        <f t="shared" ca="1" si="482"/>
        <v>8f4255a4-f92e-4501-9fe5-7d32425110c6</v>
      </c>
      <c r="C2406" s="14" t="str">
        <f t="shared" ca="1" si="483"/>
        <v>0a3f507e-187a-32b8-e044-0003ba298018</v>
      </c>
      <c r="D2406" s="14">
        <f t="shared" ca="1" si="484"/>
        <v>997375</v>
      </c>
      <c r="E2406" s="1">
        <f t="shared" ca="1" si="485"/>
        <v>120</v>
      </c>
      <c r="F2406" s="1">
        <f t="shared" ca="1" si="486"/>
        <v>243</v>
      </c>
      <c r="G2406" s="1">
        <f t="shared" ca="1" si="487"/>
        <v>1986</v>
      </c>
      <c r="H2406" s="1" t="str">
        <f ca="1">IFERROR(INDEX(Varmeinstallation!B:B,MATCH(INDIRECT($A$1&amp;"L"&amp;A2406)*1,Varmeinstallation!A:A,0)),"Ingen varmeinstallationer")</f>
        <v>Centralvarme fra eget anlæg, et-kammer fyr</v>
      </c>
      <c r="I2406" s="1" t="str">
        <f ca="1">IFERROR(INDEX(Opvarmningsmiddel!B:B,MATCH(INDIRECT($A$1&amp;"M"&amp;A2406)*1,Opvarmningsmiddel!A:A,0)),"")</f>
        <v>Naturgas</v>
      </c>
      <c r="J2406" s="1">
        <f t="shared" ca="1" si="488"/>
        <v>80</v>
      </c>
      <c r="K2406" s="1" t="str">
        <f ca="1">IFERROR(INDEX(Relationstabel!$C$3:$K$10,MATCH(VALUE(INDIRECT($A$1&amp;"L"&amp;A2406)),Relationstabel!$A$3:$A$10,0),MATCH(IFERROR(VALUE(INDIRECT($A$1&amp;"M"&amp;A2406)),0),Relationstabel!$C$1:$K$1,0)),"Ingen varmeinstallationer")</f>
        <v>Naturgas</v>
      </c>
      <c r="L2406" s="1" t="str">
        <f ca="1">INDEX(Anvendelseskode!B:B,MATCH($E2406,Anvendelseskode!$A:$A,0))</f>
        <v>Fritliggende enfamilieshus (parcelhus)</v>
      </c>
      <c r="M2406" s="1" t="str">
        <f ca="1">INDEX(Anvendelseskode!C:C,MATCH($E2406,Anvendelseskode!$A:$A,0))</f>
        <v>Parcelhuse</v>
      </c>
      <c r="N2406" s="1" t="str">
        <f ca="1">INDEX(Anvendelseskode!D:D,MATCH($E2406,Anvendelseskode!$A:$A,0))</f>
        <v>Private husholdninger</v>
      </c>
      <c r="O2406" s="1" t="str">
        <f ca="1">IFERROR(INDEX(SBi!$2:$2,MATCH(G2406,SBi!$1:$1,1)),SBi!$K$2)</f>
        <v>1979-1998</v>
      </c>
      <c r="P2406" s="1">
        <f ca="1">IFERROR(INDEX(SBi!$C$3:$K$28,MATCH(E2406,SBi!$B$3:$B$28,0),MATCH(O2406,SBi!$C$2:$K$2,0)),0)</f>
        <v>105.4</v>
      </c>
      <c r="Q2406" s="19">
        <f t="shared" ca="1" si="489"/>
        <v>25.612200000000001</v>
      </c>
      <c r="R2406" s="19" t="str">
        <f ca="1">IFERROR(INDEX(VpD!$2:$2,MATCH(G2406,VpD!$1:$1,1)),VpD!$I$2)</f>
        <v>1979-1998</v>
      </c>
      <c r="S2406" s="1">
        <f ca="1">IFERROR(INDEX(VpD!$C$3:$I$27,MATCH(E2406,VpD!$B$3:$B$27,0),MATCH(R2406,VpD!$C$2:$I$2,0)),0)</f>
        <v>90</v>
      </c>
      <c r="T2406" s="19">
        <f t="shared" ca="1" si="490"/>
        <v>21.87</v>
      </c>
      <c r="U2406" s="14" t="str">
        <f t="shared" ca="1" si="491"/>
        <v xml:space="preserve">714075.93 </v>
      </c>
      <c r="V2406" s="14" t="str">
        <f t="shared" ca="1" si="492"/>
        <v>6168653.67</v>
      </c>
      <c r="W2406" s="14" t="str">
        <f t="shared" ca="1" si="493"/>
        <v>POINT(714075.93 6168653.67)</v>
      </c>
      <c r="X2406" s="14" t="str">
        <f>IFERROR(INDEX(BygningOmraade!B:B,MATCH(A2406,BygningOmraade!A:A,0)),"")</f>
        <v/>
      </c>
    </row>
    <row r="2407" spans="1:24" s="14" customFormat="1" x14ac:dyDescent="0.25">
      <c r="A2407" s="14">
        <f t="shared" si="481"/>
        <v>2407</v>
      </c>
      <c r="B2407" s="14" t="str">
        <f t="shared" ca="1" si="482"/>
        <v>8f4ecae6-9513-48dc-8aa1-3c6854a53693</v>
      </c>
      <c r="C2407" s="14" t="str">
        <f t="shared" ca="1" si="483"/>
        <v>0a3f507e-2284-32b8-e044-0003ba298018</v>
      </c>
      <c r="D2407" s="14">
        <f t="shared" ca="1" si="484"/>
        <v>995116</v>
      </c>
      <c r="E2407" s="1">
        <f t="shared" ca="1" si="485"/>
        <v>120</v>
      </c>
      <c r="F2407" s="1">
        <f t="shared" ca="1" si="486"/>
        <v>181</v>
      </c>
      <c r="G2407" s="1">
        <f t="shared" ca="1" si="487"/>
        <v>1976</v>
      </c>
      <c r="H2407" s="1" t="str">
        <f ca="1">IFERROR(INDEX(Varmeinstallation!B:B,MATCH(INDIRECT($A$1&amp;"L"&amp;A2407)*1,Varmeinstallation!A:A,0)),"Ingen varmeinstallationer")</f>
        <v>Centralvarme fra eget anlæg, et-kammer fyr</v>
      </c>
      <c r="I2407" s="1" t="str">
        <f ca="1">IFERROR(INDEX(Opvarmningsmiddel!B:B,MATCH(INDIRECT($A$1&amp;"M"&amp;A2407)*1,Opvarmningsmiddel!A:A,0)),"")</f>
        <v>Naturgas</v>
      </c>
      <c r="J2407" s="1">
        <f t="shared" ca="1" si="488"/>
        <v>0</v>
      </c>
      <c r="K2407" s="1" t="str">
        <f ca="1">IFERROR(INDEX(Relationstabel!$C$3:$K$10,MATCH(VALUE(INDIRECT($A$1&amp;"L"&amp;A2407)),Relationstabel!$A$3:$A$10,0),MATCH(IFERROR(VALUE(INDIRECT($A$1&amp;"M"&amp;A2407)),0),Relationstabel!$C$1:$K$1,0)),"Ingen varmeinstallationer")</f>
        <v>Naturgas</v>
      </c>
      <c r="L2407" s="1" t="str">
        <f ca="1">INDEX(Anvendelseskode!B:B,MATCH($E2407,Anvendelseskode!$A:$A,0))</f>
        <v>Fritliggende enfamilieshus (parcelhus)</v>
      </c>
      <c r="M2407" s="1" t="str">
        <f ca="1">INDEX(Anvendelseskode!C:C,MATCH($E2407,Anvendelseskode!$A:$A,0))</f>
        <v>Parcelhuse</v>
      </c>
      <c r="N2407" s="1" t="str">
        <f ca="1">INDEX(Anvendelseskode!D:D,MATCH($E2407,Anvendelseskode!$A:$A,0))</f>
        <v>Private husholdninger</v>
      </c>
      <c r="O2407" s="1" t="str">
        <f ca="1">IFERROR(INDEX(SBi!$2:$2,MATCH(G2407,SBi!$1:$1,1)),SBi!$K$2)</f>
        <v>1973-1978</v>
      </c>
      <c r="P2407" s="1">
        <f ca="1">IFERROR(INDEX(SBi!$C$3:$K$28,MATCH(E2407,SBi!$B$3:$B$28,0),MATCH(O2407,SBi!$C$2:$K$2,0)),0)</f>
        <v>119.8</v>
      </c>
      <c r="Q2407" s="19">
        <f t="shared" ca="1" si="489"/>
        <v>21.683799999999998</v>
      </c>
      <c r="R2407" s="19" t="str">
        <f ca="1">IFERROR(INDEX(VpD!$2:$2,MATCH(G2407,VpD!$1:$1,1)),VpD!$I$2)</f>
        <v>1973-1978</v>
      </c>
      <c r="S2407" s="1">
        <f ca="1">IFERROR(INDEX(VpD!$C$3:$I$27,MATCH(E2407,VpD!$B$3:$B$27,0),MATCH(R2407,VpD!$C$2:$I$2,0)),0)</f>
        <v>117</v>
      </c>
      <c r="T2407" s="19">
        <f t="shared" ca="1" si="490"/>
        <v>21.177</v>
      </c>
      <c r="U2407" s="14" t="str">
        <f t="shared" ca="1" si="491"/>
        <v xml:space="preserve">711870.64 </v>
      </c>
      <c r="V2407" s="14" t="str">
        <f t="shared" ca="1" si="492"/>
        <v>6171822.75</v>
      </c>
      <c r="W2407" s="14" t="str">
        <f t="shared" ca="1" si="493"/>
        <v>POINT(711870.64 6171822.75)</v>
      </c>
      <c r="X2407" s="14" t="str">
        <f>IFERROR(INDEX(BygningOmraade!B:B,MATCH(A2407,BygningOmraade!A:A,0)),"")</f>
        <v/>
      </c>
    </row>
    <row r="2408" spans="1:24" s="14" customFormat="1" x14ac:dyDescent="0.25">
      <c r="A2408" s="14">
        <f t="shared" si="481"/>
        <v>2408</v>
      </c>
      <c r="B2408" s="14" t="str">
        <f t="shared" ca="1" si="482"/>
        <v>8f5c3d66-8148-4522-b1a1-3056a57e24ce</v>
      </c>
      <c r="C2408" s="14" t="str">
        <f t="shared" ca="1" si="483"/>
        <v>0a3f507e-18c8-32b8-e044-0003ba298018</v>
      </c>
      <c r="D2408" s="14">
        <f t="shared" ca="1" si="484"/>
        <v>994569</v>
      </c>
      <c r="E2408" s="1">
        <f t="shared" ca="1" si="485"/>
        <v>130</v>
      </c>
      <c r="F2408" s="1">
        <f t="shared" ca="1" si="486"/>
        <v>107</v>
      </c>
      <c r="G2408" s="1">
        <f t="shared" ca="1" si="487"/>
        <v>1985</v>
      </c>
      <c r="H2408" s="1" t="str">
        <f ca="1">IFERROR(INDEX(Varmeinstallation!B:B,MATCH(INDIRECT($A$1&amp;"L"&amp;A2408)*1,Varmeinstallation!A:A,0)),"Ingen varmeinstallationer")</f>
        <v>Fjernvarme/blokvarme (radiatorsystemer eller varmluftanlæg)</v>
      </c>
      <c r="I2408" s="1" t="str">
        <f ca="1">IFERROR(INDEX(Opvarmningsmiddel!B:B,MATCH(INDIRECT($A$1&amp;"M"&amp;A2408)*1,Opvarmningsmiddel!A:A,0)),"")</f>
        <v/>
      </c>
      <c r="J2408" s="1">
        <f t="shared" ca="1" si="488"/>
        <v>0</v>
      </c>
      <c r="K2408" s="1" t="str">
        <f ca="1">IFERROR(INDEX(Relationstabel!$C$3:$K$10,MATCH(VALUE(INDIRECT($A$1&amp;"L"&amp;A2408)),Relationstabel!$A$3:$A$10,0),MATCH(IFERROR(VALUE(INDIRECT($A$1&amp;"M"&amp;A2408)),0),Relationstabel!$C$1:$K$1,0)),"Ingen varmeinstallationer")</f>
        <v>Fjernvarme/ Blokvarme</v>
      </c>
      <c r="L2408" s="1" t="str">
        <f ca="1">INDEX(Anvendelseskode!B:B,MATCH($E2408,Anvendelseskode!$A:$A,0))</f>
        <v>Række-, kæde-, dobbelthus (lodret adskillelse mellem enhederne)</v>
      </c>
      <c r="M2408" s="1" t="str">
        <f ca="1">INDEX(Anvendelseskode!C:C,MATCH($E2408,Anvendelseskode!$A:$A,0))</f>
        <v>Række-, kæde og dobbelthuse</v>
      </c>
      <c r="N2408" s="1" t="str">
        <f ca="1">INDEX(Anvendelseskode!D:D,MATCH($E2408,Anvendelseskode!$A:$A,0))</f>
        <v>Private husholdninger</v>
      </c>
      <c r="O2408" s="1" t="str">
        <f ca="1">IFERROR(INDEX(SBi!$2:$2,MATCH(G2408,SBi!$1:$1,1)),SBi!$K$2)</f>
        <v>1979-1998</v>
      </c>
      <c r="P2408" s="1">
        <f ca="1">IFERROR(INDEX(SBi!$C$3:$K$28,MATCH(E2408,SBi!$B$3:$B$28,0),MATCH(O2408,SBi!$C$2:$K$2,0)),0)</f>
        <v>96.8</v>
      </c>
      <c r="Q2408" s="19">
        <f t="shared" ca="1" si="489"/>
        <v>10.3576</v>
      </c>
      <c r="R2408" s="19" t="str">
        <f ca="1">IFERROR(INDEX(VpD!$2:$2,MATCH(G2408,VpD!$1:$1,1)),VpD!$I$2)</f>
        <v>1979-1998</v>
      </c>
      <c r="S2408" s="1">
        <f ca="1">IFERROR(INDEX(VpD!$C$3:$I$27,MATCH(E2408,VpD!$B$3:$B$27,0),MATCH(R2408,VpD!$C$2:$I$2,0)),0)</f>
        <v>74</v>
      </c>
      <c r="T2408" s="19">
        <f t="shared" ca="1" si="490"/>
        <v>7.9180000000000001</v>
      </c>
      <c r="U2408" s="14" t="str">
        <f t="shared" ca="1" si="491"/>
        <v xml:space="preserve">711473.72 </v>
      </c>
      <c r="V2408" s="14" t="str">
        <f t="shared" ca="1" si="492"/>
        <v>6171814.22</v>
      </c>
      <c r="W2408" s="14" t="str">
        <f t="shared" ca="1" si="493"/>
        <v>POINT(711473.72 6171814.22)</v>
      </c>
      <c r="X2408" s="14" t="str">
        <f>IFERROR(INDEX(BygningOmraade!B:B,MATCH(A2408,BygningOmraade!A:A,0)),"")</f>
        <v/>
      </c>
    </row>
    <row r="2409" spans="1:24" s="14" customFormat="1" x14ac:dyDescent="0.25">
      <c r="A2409" s="14">
        <f t="shared" si="481"/>
        <v>2409</v>
      </c>
      <c r="B2409" s="14" t="str">
        <f t="shared" ca="1" si="482"/>
        <v>8f6bcdeb-1eba-485e-b3dc-4700ed728fe0</v>
      </c>
      <c r="C2409" s="14" t="str">
        <f t="shared" ca="1" si="483"/>
        <v>0a3f507e-1bb3-32b8-e044-0003ba298018</v>
      </c>
      <c r="D2409" s="14">
        <f t="shared" ca="1" si="484"/>
        <v>997122</v>
      </c>
      <c r="E2409" s="1">
        <f t="shared" ca="1" si="485"/>
        <v>130</v>
      </c>
      <c r="F2409" s="1">
        <f t="shared" ca="1" si="486"/>
        <v>91</v>
      </c>
      <c r="G2409" s="1">
        <f t="shared" ca="1" si="487"/>
        <v>1965</v>
      </c>
      <c r="H2409" s="1" t="str">
        <f ca="1">IFERROR(INDEX(Varmeinstallation!B:B,MATCH(INDIRECT($A$1&amp;"L"&amp;A2409)*1,Varmeinstallation!A:A,0)),"Ingen varmeinstallationer")</f>
        <v>Centralvarme fra eget anlæg, et-kammer fyr</v>
      </c>
      <c r="I2409" s="1" t="str">
        <f ca="1">IFERROR(INDEX(Opvarmningsmiddel!B:B,MATCH(INDIRECT($A$1&amp;"M"&amp;A2409)*1,Opvarmningsmiddel!A:A,0)),"")</f>
        <v>Naturgas</v>
      </c>
      <c r="J2409" s="1">
        <f t="shared" ca="1" si="488"/>
        <v>2</v>
      </c>
      <c r="K2409" s="1" t="str">
        <f ca="1">IFERROR(INDEX(Relationstabel!$C$3:$K$10,MATCH(VALUE(INDIRECT($A$1&amp;"L"&amp;A2409)),Relationstabel!$A$3:$A$10,0),MATCH(IFERROR(VALUE(INDIRECT($A$1&amp;"M"&amp;A2409)),0),Relationstabel!$C$1:$K$1,0)),"Ingen varmeinstallationer")</f>
        <v>Naturgas</v>
      </c>
      <c r="L2409" s="1" t="str">
        <f ca="1">INDEX(Anvendelseskode!B:B,MATCH($E2409,Anvendelseskode!$A:$A,0))</f>
        <v>Række-, kæde-, dobbelthus (lodret adskillelse mellem enhederne)</v>
      </c>
      <c r="M2409" s="1" t="str">
        <f ca="1">INDEX(Anvendelseskode!C:C,MATCH($E2409,Anvendelseskode!$A:$A,0))</f>
        <v>Række-, kæde og dobbelthuse</v>
      </c>
      <c r="N2409" s="1" t="str">
        <f ca="1">INDEX(Anvendelseskode!D:D,MATCH($E2409,Anvendelseskode!$A:$A,0))</f>
        <v>Private husholdninger</v>
      </c>
      <c r="O2409" s="1" t="str">
        <f ca="1">IFERROR(INDEX(SBi!$2:$2,MATCH(G2409,SBi!$1:$1,1)),SBi!$K$2)</f>
        <v>1961-1972</v>
      </c>
      <c r="P2409" s="1">
        <f ca="1">IFERROR(INDEX(SBi!$C$3:$K$28,MATCH(E2409,SBi!$B$3:$B$28,0),MATCH(O2409,SBi!$C$2:$K$2,0)),0)</f>
        <v>119.9</v>
      </c>
      <c r="Q2409" s="19">
        <f t="shared" ca="1" si="489"/>
        <v>10.9109</v>
      </c>
      <c r="R2409" s="19" t="str">
        <f ca="1">IFERROR(INDEX(VpD!$2:$2,MATCH(G2409,VpD!$1:$1,1)),VpD!$I$2)</f>
        <v>1961-1972</v>
      </c>
      <c r="S2409" s="1">
        <f ca="1">IFERROR(INDEX(VpD!$C$3:$I$27,MATCH(E2409,VpD!$B$3:$B$27,0),MATCH(R2409,VpD!$C$2:$I$2,0)),0)</f>
        <v>120</v>
      </c>
      <c r="T2409" s="19">
        <f t="shared" ca="1" si="490"/>
        <v>10.92</v>
      </c>
      <c r="U2409" s="14" t="str">
        <f t="shared" ca="1" si="491"/>
        <v xml:space="preserve">713780.48 </v>
      </c>
      <c r="V2409" s="14" t="str">
        <f t="shared" ca="1" si="492"/>
        <v>6169223.5</v>
      </c>
      <c r="W2409" s="14" t="str">
        <f t="shared" ca="1" si="493"/>
        <v>POINT(713780.48 6169223.5)</v>
      </c>
      <c r="X2409" s="14" t="str">
        <f>IFERROR(INDEX(BygningOmraade!B:B,MATCH(A2409,BygningOmraade!A:A,0)),"")</f>
        <v/>
      </c>
    </row>
    <row r="2410" spans="1:24" s="14" customFormat="1" x14ac:dyDescent="0.25">
      <c r="A2410" s="14">
        <f t="shared" si="481"/>
        <v>2410</v>
      </c>
      <c r="B2410" s="14" t="str">
        <f t="shared" ca="1" si="482"/>
        <v>8f6ddbf5-f6a8-4ff7-95d7-c4e6fd81c0f3</v>
      </c>
      <c r="C2410" s="14" t="str">
        <f t="shared" ca="1" si="483"/>
        <v>0a3f507e-185b-32b8-e044-0003ba298018</v>
      </c>
      <c r="D2410" s="14">
        <f t="shared" ca="1" si="484"/>
        <v>996500</v>
      </c>
      <c r="E2410" s="1">
        <f t="shared" ca="1" si="485"/>
        <v>120</v>
      </c>
      <c r="F2410" s="1">
        <f t="shared" ca="1" si="486"/>
        <v>172</v>
      </c>
      <c r="G2410" s="1">
        <f t="shared" ca="1" si="487"/>
        <v>1976</v>
      </c>
      <c r="H2410" s="1" t="str">
        <f ca="1">IFERROR(INDEX(Varmeinstallation!B:B,MATCH(INDIRECT($A$1&amp;"L"&amp;A2410)*1,Varmeinstallation!A:A,0)),"Ingen varmeinstallationer")</f>
        <v>Centralvarme fra eget anlæg, et-kammer fyr</v>
      </c>
      <c r="I2410" s="1" t="str">
        <f ca="1">IFERROR(INDEX(Opvarmningsmiddel!B:B,MATCH(INDIRECT($A$1&amp;"M"&amp;A2410)*1,Opvarmningsmiddel!A:A,0)),"")</f>
        <v>Naturgas</v>
      </c>
      <c r="J2410" s="1">
        <f t="shared" ca="1" si="488"/>
        <v>0</v>
      </c>
      <c r="K2410" s="1" t="str">
        <f ca="1">IFERROR(INDEX(Relationstabel!$C$3:$K$10,MATCH(VALUE(INDIRECT($A$1&amp;"L"&amp;A2410)),Relationstabel!$A$3:$A$10,0),MATCH(IFERROR(VALUE(INDIRECT($A$1&amp;"M"&amp;A2410)),0),Relationstabel!$C$1:$K$1,0)),"Ingen varmeinstallationer")</f>
        <v>Naturgas</v>
      </c>
      <c r="L2410" s="1" t="str">
        <f ca="1">INDEX(Anvendelseskode!B:B,MATCH($E2410,Anvendelseskode!$A:$A,0))</f>
        <v>Fritliggende enfamilieshus (parcelhus)</v>
      </c>
      <c r="M2410" s="1" t="str">
        <f ca="1">INDEX(Anvendelseskode!C:C,MATCH($E2410,Anvendelseskode!$A:$A,0))</f>
        <v>Parcelhuse</v>
      </c>
      <c r="N2410" s="1" t="str">
        <f ca="1">INDEX(Anvendelseskode!D:D,MATCH($E2410,Anvendelseskode!$A:$A,0))</f>
        <v>Private husholdninger</v>
      </c>
      <c r="O2410" s="1" t="str">
        <f ca="1">IFERROR(INDEX(SBi!$2:$2,MATCH(G2410,SBi!$1:$1,1)),SBi!$K$2)</f>
        <v>1973-1978</v>
      </c>
      <c r="P2410" s="1">
        <f ca="1">IFERROR(INDEX(SBi!$C$3:$K$28,MATCH(E2410,SBi!$B$3:$B$28,0),MATCH(O2410,SBi!$C$2:$K$2,0)),0)</f>
        <v>119.8</v>
      </c>
      <c r="Q2410" s="19">
        <f t="shared" ca="1" si="489"/>
        <v>20.605599999999999</v>
      </c>
      <c r="R2410" s="19" t="str">
        <f ca="1">IFERROR(INDEX(VpD!$2:$2,MATCH(G2410,VpD!$1:$1,1)),VpD!$I$2)</f>
        <v>1973-1978</v>
      </c>
      <c r="S2410" s="1">
        <f ca="1">IFERROR(INDEX(VpD!$C$3:$I$27,MATCH(E2410,VpD!$B$3:$B$27,0),MATCH(R2410,VpD!$C$2:$I$2,0)),0)</f>
        <v>117</v>
      </c>
      <c r="T2410" s="19">
        <f t="shared" ca="1" si="490"/>
        <v>20.123999999999999</v>
      </c>
      <c r="U2410" s="14" t="str">
        <f t="shared" ca="1" si="491"/>
        <v xml:space="preserve">713280.17 </v>
      </c>
      <c r="V2410" s="14" t="str">
        <f t="shared" ca="1" si="492"/>
        <v>6168658.59</v>
      </c>
      <c r="W2410" s="14" t="str">
        <f t="shared" ca="1" si="493"/>
        <v>POINT(713280.17 6168658.59)</v>
      </c>
      <c r="X2410" s="14" t="str">
        <f>IFERROR(INDEX(BygningOmraade!B:B,MATCH(A2410,BygningOmraade!A:A,0)),"")</f>
        <v/>
      </c>
    </row>
    <row r="2411" spans="1:24" s="14" customFormat="1" x14ac:dyDescent="0.25">
      <c r="A2411" s="14">
        <f t="shared" si="481"/>
        <v>2411</v>
      </c>
      <c r="B2411" s="14" t="str">
        <f t="shared" ca="1" si="482"/>
        <v>8f72541b-3b8a-48e5-8d0d-c08f18a6080b</v>
      </c>
      <c r="C2411" s="14" t="str">
        <f t="shared" ca="1" si="483"/>
        <v>0a3f507e-227a-32b8-e044-0003ba298018</v>
      </c>
      <c r="D2411" s="14">
        <f t="shared" ca="1" si="484"/>
        <v>995321</v>
      </c>
      <c r="E2411" s="1">
        <f t="shared" ca="1" si="485"/>
        <v>120</v>
      </c>
      <c r="F2411" s="1">
        <f t="shared" ca="1" si="486"/>
        <v>143</v>
      </c>
      <c r="G2411" s="1">
        <f t="shared" ca="1" si="487"/>
        <v>1970</v>
      </c>
      <c r="H2411" s="1" t="str">
        <f ca="1">IFERROR(INDEX(Varmeinstallation!B:B,MATCH(INDIRECT($A$1&amp;"L"&amp;A2411)*1,Varmeinstallation!A:A,0)),"Ingen varmeinstallationer")</f>
        <v>Centralvarme fra eget anlæg, et-kammer fyr</v>
      </c>
      <c r="I2411" s="1" t="str">
        <f ca="1">IFERROR(INDEX(Opvarmningsmiddel!B:B,MATCH(INDIRECT($A$1&amp;"M"&amp;A2411)*1,Opvarmningsmiddel!A:A,0)),"")</f>
        <v>Naturgas</v>
      </c>
      <c r="J2411" s="1">
        <f t="shared" ca="1" si="488"/>
        <v>2</v>
      </c>
      <c r="K2411" s="1" t="str">
        <f ca="1">IFERROR(INDEX(Relationstabel!$C$3:$K$10,MATCH(VALUE(INDIRECT($A$1&amp;"L"&amp;A2411)),Relationstabel!$A$3:$A$10,0),MATCH(IFERROR(VALUE(INDIRECT($A$1&amp;"M"&amp;A2411)),0),Relationstabel!$C$1:$K$1,0)),"Ingen varmeinstallationer")</f>
        <v>Naturgas</v>
      </c>
      <c r="L2411" s="1" t="str">
        <f ca="1">INDEX(Anvendelseskode!B:B,MATCH($E2411,Anvendelseskode!$A:$A,0))</f>
        <v>Fritliggende enfamilieshus (parcelhus)</v>
      </c>
      <c r="M2411" s="1" t="str">
        <f ca="1">INDEX(Anvendelseskode!C:C,MATCH($E2411,Anvendelseskode!$A:$A,0))</f>
        <v>Parcelhuse</v>
      </c>
      <c r="N2411" s="1" t="str">
        <f ca="1">INDEX(Anvendelseskode!D:D,MATCH($E2411,Anvendelseskode!$A:$A,0))</f>
        <v>Private husholdninger</v>
      </c>
      <c r="O2411" s="1" t="str">
        <f ca="1">IFERROR(INDEX(SBi!$2:$2,MATCH(G2411,SBi!$1:$1,1)),SBi!$K$2)</f>
        <v>1961-1972</v>
      </c>
      <c r="P2411" s="1">
        <f ca="1">IFERROR(INDEX(SBi!$C$3:$K$28,MATCH(E2411,SBi!$B$3:$B$28,0),MATCH(O2411,SBi!$C$2:$K$2,0)),0)</f>
        <v>134.30000000000001</v>
      </c>
      <c r="Q2411" s="19">
        <f t="shared" ca="1" si="489"/>
        <v>19.204900000000002</v>
      </c>
      <c r="R2411" s="19" t="str">
        <f ca="1">IFERROR(INDEX(VpD!$2:$2,MATCH(G2411,VpD!$1:$1,1)),VpD!$I$2)</f>
        <v>1961-1972</v>
      </c>
      <c r="S2411" s="1">
        <f ca="1">IFERROR(INDEX(VpD!$C$3:$I$27,MATCH(E2411,VpD!$B$3:$B$27,0),MATCH(R2411,VpD!$C$2:$I$2,0)),0)</f>
        <v>143</v>
      </c>
      <c r="T2411" s="19">
        <f t="shared" ca="1" si="490"/>
        <v>20.449000000000002</v>
      </c>
      <c r="U2411" s="14" t="str">
        <f t="shared" ca="1" si="491"/>
        <v xml:space="preserve">711804.01 </v>
      </c>
      <c r="V2411" s="14" t="str">
        <f t="shared" ca="1" si="492"/>
        <v>6171778.68</v>
      </c>
      <c r="W2411" s="14" t="str">
        <f t="shared" ca="1" si="493"/>
        <v>POINT(711804.01 6171778.68)</v>
      </c>
      <c r="X2411" s="14" t="str">
        <f>IFERROR(INDEX(BygningOmraade!B:B,MATCH(A2411,BygningOmraade!A:A,0)),"")</f>
        <v/>
      </c>
    </row>
    <row r="2412" spans="1:24" s="14" customFormat="1" x14ac:dyDescent="0.25">
      <c r="A2412" s="14">
        <f t="shared" si="481"/>
        <v>2412</v>
      </c>
      <c r="B2412" s="14" t="str">
        <f t="shared" ca="1" si="482"/>
        <v>8f837f32-8007-498f-9340-a91dfda5f4f7</v>
      </c>
      <c r="C2412" s="14" t="str">
        <f t="shared" ca="1" si="483"/>
        <v>0a3f507e-1ee2-32b8-e044-0003ba298018</v>
      </c>
      <c r="D2412" s="14">
        <f t="shared" ca="1" si="484"/>
        <v>994618</v>
      </c>
      <c r="E2412" s="1">
        <f t="shared" ca="1" si="485"/>
        <v>130</v>
      </c>
      <c r="F2412" s="1">
        <f t="shared" ca="1" si="486"/>
        <v>107</v>
      </c>
      <c r="G2412" s="1">
        <f t="shared" ca="1" si="487"/>
        <v>1985</v>
      </c>
      <c r="H2412" s="1" t="str">
        <f ca="1">IFERROR(INDEX(Varmeinstallation!B:B,MATCH(INDIRECT($A$1&amp;"L"&amp;A2412)*1,Varmeinstallation!A:A,0)),"Ingen varmeinstallationer")</f>
        <v>Fjernvarme/blokvarme (radiatorsystemer eller varmluftanlæg)</v>
      </c>
      <c r="I2412" s="1" t="str">
        <f ca="1">IFERROR(INDEX(Opvarmningsmiddel!B:B,MATCH(INDIRECT($A$1&amp;"M"&amp;A2412)*1,Opvarmningsmiddel!A:A,0)),"")</f>
        <v/>
      </c>
      <c r="J2412" s="1">
        <f t="shared" ca="1" si="488"/>
        <v>0</v>
      </c>
      <c r="K2412" s="1" t="str">
        <f ca="1">IFERROR(INDEX(Relationstabel!$C$3:$K$10,MATCH(VALUE(INDIRECT($A$1&amp;"L"&amp;A2412)),Relationstabel!$A$3:$A$10,0),MATCH(IFERROR(VALUE(INDIRECT($A$1&amp;"M"&amp;A2412)),0),Relationstabel!$C$1:$K$1,0)),"Ingen varmeinstallationer")</f>
        <v>Fjernvarme/ Blokvarme</v>
      </c>
      <c r="L2412" s="1" t="str">
        <f ca="1">INDEX(Anvendelseskode!B:B,MATCH($E2412,Anvendelseskode!$A:$A,0))</f>
        <v>Række-, kæde-, dobbelthus (lodret adskillelse mellem enhederne)</v>
      </c>
      <c r="M2412" s="1" t="str">
        <f ca="1">INDEX(Anvendelseskode!C:C,MATCH($E2412,Anvendelseskode!$A:$A,0))</f>
        <v>Række-, kæde og dobbelthuse</v>
      </c>
      <c r="N2412" s="1" t="str">
        <f ca="1">INDEX(Anvendelseskode!D:D,MATCH($E2412,Anvendelseskode!$A:$A,0))</f>
        <v>Private husholdninger</v>
      </c>
      <c r="O2412" s="1" t="str">
        <f ca="1">IFERROR(INDEX(SBi!$2:$2,MATCH(G2412,SBi!$1:$1,1)),SBi!$K$2)</f>
        <v>1979-1998</v>
      </c>
      <c r="P2412" s="1">
        <f ca="1">IFERROR(INDEX(SBi!$C$3:$K$28,MATCH(E2412,SBi!$B$3:$B$28,0),MATCH(O2412,SBi!$C$2:$K$2,0)),0)</f>
        <v>96.8</v>
      </c>
      <c r="Q2412" s="19">
        <f t="shared" ca="1" si="489"/>
        <v>10.3576</v>
      </c>
      <c r="R2412" s="19" t="str">
        <f ca="1">IFERROR(INDEX(VpD!$2:$2,MATCH(G2412,VpD!$1:$1,1)),VpD!$I$2)</f>
        <v>1979-1998</v>
      </c>
      <c r="S2412" s="1">
        <f ca="1">IFERROR(INDEX(VpD!$C$3:$I$27,MATCH(E2412,VpD!$B$3:$B$27,0),MATCH(R2412,VpD!$C$2:$I$2,0)),0)</f>
        <v>74</v>
      </c>
      <c r="T2412" s="19">
        <f t="shared" ca="1" si="490"/>
        <v>7.9180000000000001</v>
      </c>
      <c r="U2412" s="14" t="str">
        <f t="shared" ca="1" si="491"/>
        <v xml:space="preserve">711674.35 </v>
      </c>
      <c r="V2412" s="14" t="str">
        <f t="shared" ca="1" si="492"/>
        <v>6172147.65</v>
      </c>
      <c r="W2412" s="14" t="str">
        <f t="shared" ca="1" si="493"/>
        <v>POINT(711674.35 6172147.65)</v>
      </c>
      <c r="X2412" s="14" t="str">
        <f>IFERROR(INDEX(BygningOmraade!B:B,MATCH(A2412,BygningOmraade!A:A,0)),"")</f>
        <v/>
      </c>
    </row>
    <row r="2413" spans="1:24" s="14" customFormat="1" x14ac:dyDescent="0.25">
      <c r="A2413" s="14">
        <f t="shared" si="481"/>
        <v>2413</v>
      </c>
      <c r="B2413" s="14" t="str">
        <f t="shared" ca="1" si="482"/>
        <v>8fa40689-228c-4614-aecc-336d8475b88f</v>
      </c>
      <c r="C2413" s="14" t="str">
        <f t="shared" ca="1" si="483"/>
        <v>0a3f507e-1e73-32b8-e044-0003ba298018</v>
      </c>
      <c r="D2413" s="14">
        <f t="shared" ca="1" si="484"/>
        <v>994832</v>
      </c>
      <c r="E2413" s="1">
        <f t="shared" ca="1" si="485"/>
        <v>120</v>
      </c>
      <c r="F2413" s="1">
        <f t="shared" ca="1" si="486"/>
        <v>143</v>
      </c>
      <c r="G2413" s="1">
        <f t="shared" ca="1" si="487"/>
        <v>1972</v>
      </c>
      <c r="H2413" s="1" t="str">
        <f ca="1">IFERROR(INDEX(Varmeinstallation!B:B,MATCH(INDIRECT($A$1&amp;"L"&amp;A2413)*1,Varmeinstallation!A:A,0)),"Ingen varmeinstallationer")</f>
        <v>Centralvarme fra eget anlæg, et-kammer fyr</v>
      </c>
      <c r="I2413" s="1" t="str">
        <f ca="1">IFERROR(INDEX(Opvarmningsmiddel!B:B,MATCH(INDIRECT($A$1&amp;"M"&amp;A2413)*1,Opvarmningsmiddel!A:A,0)),"")</f>
        <v>Naturgas</v>
      </c>
      <c r="J2413" s="1">
        <f t="shared" ca="1" si="488"/>
        <v>0</v>
      </c>
      <c r="K2413" s="1" t="str">
        <f ca="1">IFERROR(INDEX(Relationstabel!$C$3:$K$10,MATCH(VALUE(INDIRECT($A$1&amp;"L"&amp;A2413)),Relationstabel!$A$3:$A$10,0),MATCH(IFERROR(VALUE(INDIRECT($A$1&amp;"M"&amp;A2413)),0),Relationstabel!$C$1:$K$1,0)),"Ingen varmeinstallationer")</f>
        <v>Naturgas</v>
      </c>
      <c r="L2413" s="1" t="str">
        <f ca="1">INDEX(Anvendelseskode!B:B,MATCH($E2413,Anvendelseskode!$A:$A,0))</f>
        <v>Fritliggende enfamilieshus (parcelhus)</v>
      </c>
      <c r="M2413" s="1" t="str">
        <f ca="1">INDEX(Anvendelseskode!C:C,MATCH($E2413,Anvendelseskode!$A:$A,0))</f>
        <v>Parcelhuse</v>
      </c>
      <c r="N2413" s="1" t="str">
        <f ca="1">INDEX(Anvendelseskode!D:D,MATCH($E2413,Anvendelseskode!$A:$A,0))</f>
        <v>Private husholdninger</v>
      </c>
      <c r="O2413" s="1" t="str">
        <f ca="1">IFERROR(INDEX(SBi!$2:$2,MATCH(G2413,SBi!$1:$1,1)),SBi!$K$2)</f>
        <v>1961-1972</v>
      </c>
      <c r="P2413" s="1">
        <f ca="1">IFERROR(INDEX(SBi!$C$3:$K$28,MATCH(E2413,SBi!$B$3:$B$28,0),MATCH(O2413,SBi!$C$2:$K$2,0)),0)</f>
        <v>134.30000000000001</v>
      </c>
      <c r="Q2413" s="19">
        <f t="shared" ca="1" si="489"/>
        <v>19.204900000000002</v>
      </c>
      <c r="R2413" s="19" t="str">
        <f ca="1">IFERROR(INDEX(VpD!$2:$2,MATCH(G2413,VpD!$1:$1,1)),VpD!$I$2)</f>
        <v>1961-1972</v>
      </c>
      <c r="S2413" s="1">
        <f ca="1">IFERROR(INDEX(VpD!$C$3:$I$27,MATCH(E2413,VpD!$B$3:$B$27,0),MATCH(R2413,VpD!$C$2:$I$2,0)),0)</f>
        <v>143</v>
      </c>
      <c r="T2413" s="19">
        <f t="shared" ca="1" si="490"/>
        <v>20.449000000000002</v>
      </c>
      <c r="U2413" s="14" t="str">
        <f t="shared" ca="1" si="491"/>
        <v xml:space="preserve">711584.12 </v>
      </c>
      <c r="V2413" s="14" t="str">
        <f t="shared" ca="1" si="492"/>
        <v>6171936.31</v>
      </c>
      <c r="W2413" s="14" t="str">
        <f t="shared" ca="1" si="493"/>
        <v>POINT(711584.12 6171936.31)</v>
      </c>
      <c r="X2413" s="14" t="str">
        <f>IFERROR(INDEX(BygningOmraade!B:B,MATCH(A2413,BygningOmraade!A:A,0)),"")</f>
        <v/>
      </c>
    </row>
    <row r="2414" spans="1:24" s="14" customFormat="1" x14ac:dyDescent="0.25">
      <c r="A2414" s="14">
        <f t="shared" si="481"/>
        <v>2414</v>
      </c>
      <c r="B2414" s="14" t="str">
        <f t="shared" ca="1" si="482"/>
        <v>8fae9d58-3034-4079-b51e-8fd037c47b62</v>
      </c>
      <c r="C2414" s="14" t="str">
        <f t="shared" ca="1" si="483"/>
        <v>0a3f507e-1e50-32b8-e044-0003ba298018</v>
      </c>
      <c r="D2414" s="14">
        <f t="shared" ca="1" si="484"/>
        <v>994392</v>
      </c>
      <c r="E2414" s="1">
        <f t="shared" ca="1" si="485"/>
        <v>120</v>
      </c>
      <c r="F2414" s="1">
        <f t="shared" ca="1" si="486"/>
        <v>114</v>
      </c>
      <c r="G2414" s="1">
        <f t="shared" ca="1" si="487"/>
        <v>1969</v>
      </c>
      <c r="H2414" s="1" t="str">
        <f ca="1">IFERROR(INDEX(Varmeinstallation!B:B,MATCH(INDIRECT($A$1&amp;"L"&amp;A2414)*1,Varmeinstallation!A:A,0)),"Ingen varmeinstallationer")</f>
        <v>Centralvarme fra eget anlæg, et-kammer fyr</v>
      </c>
      <c r="I2414" s="1" t="str">
        <f ca="1">IFERROR(INDEX(Opvarmningsmiddel!B:B,MATCH(INDIRECT($A$1&amp;"M"&amp;A2414)*1,Opvarmningsmiddel!A:A,0)),"")</f>
        <v>Naturgas</v>
      </c>
      <c r="J2414" s="1">
        <f t="shared" ca="1" si="488"/>
        <v>0</v>
      </c>
      <c r="K2414" s="1" t="str">
        <f ca="1">IFERROR(INDEX(Relationstabel!$C$3:$K$10,MATCH(VALUE(INDIRECT($A$1&amp;"L"&amp;A2414)),Relationstabel!$A$3:$A$10,0),MATCH(IFERROR(VALUE(INDIRECT($A$1&amp;"M"&amp;A2414)),0),Relationstabel!$C$1:$K$1,0)),"Ingen varmeinstallationer")</f>
        <v>Naturgas</v>
      </c>
      <c r="L2414" s="1" t="str">
        <f ca="1">INDEX(Anvendelseskode!B:B,MATCH($E2414,Anvendelseskode!$A:$A,0))</f>
        <v>Fritliggende enfamilieshus (parcelhus)</v>
      </c>
      <c r="M2414" s="1" t="str">
        <f ca="1">INDEX(Anvendelseskode!C:C,MATCH($E2414,Anvendelseskode!$A:$A,0))</f>
        <v>Parcelhuse</v>
      </c>
      <c r="N2414" s="1" t="str">
        <f ca="1">INDEX(Anvendelseskode!D:D,MATCH($E2414,Anvendelseskode!$A:$A,0))</f>
        <v>Private husholdninger</v>
      </c>
      <c r="O2414" s="1" t="str">
        <f ca="1">IFERROR(INDEX(SBi!$2:$2,MATCH(G2414,SBi!$1:$1,1)),SBi!$K$2)</f>
        <v>1961-1972</v>
      </c>
      <c r="P2414" s="1">
        <f ca="1">IFERROR(INDEX(SBi!$C$3:$K$28,MATCH(E2414,SBi!$B$3:$B$28,0),MATCH(O2414,SBi!$C$2:$K$2,0)),0)</f>
        <v>134.30000000000001</v>
      </c>
      <c r="Q2414" s="19">
        <f t="shared" ca="1" si="489"/>
        <v>15.3102</v>
      </c>
      <c r="R2414" s="19" t="str">
        <f ca="1">IFERROR(INDEX(VpD!$2:$2,MATCH(G2414,VpD!$1:$1,1)),VpD!$I$2)</f>
        <v>1961-1972</v>
      </c>
      <c r="S2414" s="1">
        <f ca="1">IFERROR(INDEX(VpD!$C$3:$I$27,MATCH(E2414,VpD!$B$3:$B$27,0),MATCH(R2414,VpD!$C$2:$I$2,0)),0)</f>
        <v>143</v>
      </c>
      <c r="T2414" s="19">
        <f t="shared" ca="1" si="490"/>
        <v>16.302</v>
      </c>
      <c r="U2414" s="14" t="str">
        <f t="shared" ca="1" si="491"/>
        <v xml:space="preserve">711568.37 </v>
      </c>
      <c r="V2414" s="14" t="str">
        <f t="shared" ca="1" si="492"/>
        <v>6171709.72</v>
      </c>
      <c r="W2414" s="14" t="str">
        <f t="shared" ca="1" si="493"/>
        <v>POINT(711568.37 6171709.72)</v>
      </c>
      <c r="X2414" s="14" t="str">
        <f>IFERROR(INDEX(BygningOmraade!B:B,MATCH(A2414,BygningOmraade!A:A,0)),"")</f>
        <v/>
      </c>
    </row>
    <row r="2415" spans="1:24" s="14" customFormat="1" x14ac:dyDescent="0.25">
      <c r="A2415" s="14">
        <f t="shared" si="481"/>
        <v>2415</v>
      </c>
      <c r="B2415" s="14" t="str">
        <f t="shared" ca="1" si="482"/>
        <v>8fafabd8-9f33-4d94-b7fb-074cee0853b3</v>
      </c>
      <c r="C2415" s="14" t="str">
        <f t="shared" ca="1" si="483"/>
        <v>0a3f507e-21d0-32b8-e044-0003ba298018</v>
      </c>
      <c r="D2415" s="14">
        <f t="shared" ca="1" si="484"/>
        <v>997004</v>
      </c>
      <c r="E2415" s="1">
        <f t="shared" ca="1" si="485"/>
        <v>130</v>
      </c>
      <c r="F2415" s="1">
        <f t="shared" ca="1" si="486"/>
        <v>109</v>
      </c>
      <c r="G2415" s="1">
        <f t="shared" ca="1" si="487"/>
        <v>1978</v>
      </c>
      <c r="H2415" s="1" t="str">
        <f ca="1">IFERROR(INDEX(Varmeinstallation!B:B,MATCH(INDIRECT($A$1&amp;"L"&amp;A2415)*1,Varmeinstallation!A:A,0)),"Ingen varmeinstallationer")</f>
        <v>Fjernvarme/blokvarme (radiatorsystemer eller varmluftanlæg)</v>
      </c>
      <c r="I2415" s="1" t="str">
        <f ca="1">IFERROR(INDEX(Opvarmningsmiddel!B:B,MATCH(INDIRECT($A$1&amp;"M"&amp;A2415)*1,Opvarmningsmiddel!A:A,0)),"")</f>
        <v/>
      </c>
      <c r="J2415" s="1">
        <f t="shared" ca="1" si="488"/>
        <v>0</v>
      </c>
      <c r="K2415" s="1" t="str">
        <f ca="1">IFERROR(INDEX(Relationstabel!$C$3:$K$10,MATCH(VALUE(INDIRECT($A$1&amp;"L"&amp;A2415)),Relationstabel!$A$3:$A$10,0),MATCH(IFERROR(VALUE(INDIRECT($A$1&amp;"M"&amp;A2415)),0),Relationstabel!$C$1:$K$1,0)),"Ingen varmeinstallationer")</f>
        <v>Fjernvarme/ Blokvarme</v>
      </c>
      <c r="L2415" s="1" t="str">
        <f ca="1">INDEX(Anvendelseskode!B:B,MATCH($E2415,Anvendelseskode!$A:$A,0))</f>
        <v>Række-, kæde-, dobbelthus (lodret adskillelse mellem enhederne)</v>
      </c>
      <c r="M2415" s="1" t="str">
        <f ca="1">INDEX(Anvendelseskode!C:C,MATCH($E2415,Anvendelseskode!$A:$A,0))</f>
        <v>Række-, kæde og dobbelthuse</v>
      </c>
      <c r="N2415" s="1" t="str">
        <f ca="1">INDEX(Anvendelseskode!D:D,MATCH($E2415,Anvendelseskode!$A:$A,0))</f>
        <v>Private husholdninger</v>
      </c>
      <c r="O2415" s="1" t="str">
        <f ca="1">IFERROR(INDEX(SBi!$2:$2,MATCH(G2415,SBi!$1:$1,1)),SBi!$K$2)</f>
        <v>1973-1978</v>
      </c>
      <c r="P2415" s="1">
        <f ca="1">IFERROR(INDEX(SBi!$C$3:$K$28,MATCH(E2415,SBi!$B$3:$B$28,0),MATCH(O2415,SBi!$C$2:$K$2,0)),0)</f>
        <v>112.6</v>
      </c>
      <c r="Q2415" s="19">
        <f t="shared" ca="1" si="489"/>
        <v>12.273399999999999</v>
      </c>
      <c r="R2415" s="19" t="str">
        <f ca="1">IFERROR(INDEX(VpD!$2:$2,MATCH(G2415,VpD!$1:$1,1)),VpD!$I$2)</f>
        <v>1973-1978</v>
      </c>
      <c r="S2415" s="1">
        <f ca="1">IFERROR(INDEX(VpD!$C$3:$I$27,MATCH(E2415,VpD!$B$3:$B$27,0),MATCH(R2415,VpD!$C$2:$I$2,0)),0)</f>
        <v>98</v>
      </c>
      <c r="T2415" s="19">
        <f t="shared" ca="1" si="490"/>
        <v>10.682</v>
      </c>
      <c r="U2415" s="14" t="str">
        <f t="shared" ca="1" si="491"/>
        <v xml:space="preserve">713601.18 </v>
      </c>
      <c r="V2415" s="14" t="str">
        <f t="shared" ca="1" si="492"/>
        <v>6169678.26</v>
      </c>
      <c r="W2415" s="14" t="str">
        <f t="shared" ca="1" si="493"/>
        <v>POINT(713601.18 6169678.26)</v>
      </c>
      <c r="X2415" s="14" t="str">
        <f>IFERROR(INDEX(BygningOmraade!B:B,MATCH(A2415,BygningOmraade!A:A,0)),"")</f>
        <v/>
      </c>
    </row>
    <row r="2416" spans="1:24" s="14" customFormat="1" x14ac:dyDescent="0.25">
      <c r="A2416" s="14">
        <f t="shared" si="481"/>
        <v>2416</v>
      </c>
      <c r="B2416" s="14" t="str">
        <f t="shared" ca="1" si="482"/>
        <v>8fb1edb8-92a6-4535-9761-190e093b299e</v>
      </c>
      <c r="C2416" s="14" t="str">
        <f t="shared" ca="1" si="483"/>
        <v>0a3f507e-2111-32b8-e044-0003ba298018</v>
      </c>
      <c r="D2416" s="14">
        <f t="shared" ca="1" si="484"/>
        <v>996739</v>
      </c>
      <c r="E2416" s="1">
        <f t="shared" ca="1" si="485"/>
        <v>120</v>
      </c>
      <c r="F2416" s="1">
        <f t="shared" ca="1" si="486"/>
        <v>147</v>
      </c>
      <c r="G2416" s="1">
        <f t="shared" ca="1" si="487"/>
        <v>1965</v>
      </c>
      <c r="H2416" s="1" t="str">
        <f ca="1">IFERROR(INDEX(Varmeinstallation!B:B,MATCH(INDIRECT($A$1&amp;"L"&amp;A2416)*1,Varmeinstallation!A:A,0)),"Ingen varmeinstallationer")</f>
        <v>Centralvarme fra eget anlæg, et-kammer fyr</v>
      </c>
      <c r="I2416" s="1" t="str">
        <f ca="1">IFERROR(INDEX(Opvarmningsmiddel!B:B,MATCH(INDIRECT($A$1&amp;"M"&amp;A2416)*1,Opvarmningsmiddel!A:A,0)),"")</f>
        <v>Naturgas</v>
      </c>
      <c r="J2416" s="1">
        <f t="shared" ca="1" si="488"/>
        <v>0</v>
      </c>
      <c r="K2416" s="1" t="str">
        <f ca="1">IFERROR(INDEX(Relationstabel!$C$3:$K$10,MATCH(VALUE(INDIRECT($A$1&amp;"L"&amp;A2416)),Relationstabel!$A$3:$A$10,0),MATCH(IFERROR(VALUE(INDIRECT($A$1&amp;"M"&amp;A2416)),0),Relationstabel!$C$1:$K$1,0)),"Ingen varmeinstallationer")</f>
        <v>Naturgas</v>
      </c>
      <c r="L2416" s="1" t="str">
        <f ca="1">INDEX(Anvendelseskode!B:B,MATCH($E2416,Anvendelseskode!$A:$A,0))</f>
        <v>Fritliggende enfamilieshus (parcelhus)</v>
      </c>
      <c r="M2416" s="1" t="str">
        <f ca="1">INDEX(Anvendelseskode!C:C,MATCH($E2416,Anvendelseskode!$A:$A,0))</f>
        <v>Parcelhuse</v>
      </c>
      <c r="N2416" s="1" t="str">
        <f ca="1">INDEX(Anvendelseskode!D:D,MATCH($E2416,Anvendelseskode!$A:$A,0))</f>
        <v>Private husholdninger</v>
      </c>
      <c r="O2416" s="1" t="str">
        <f ca="1">IFERROR(INDEX(SBi!$2:$2,MATCH(G2416,SBi!$1:$1,1)),SBi!$K$2)</f>
        <v>1961-1972</v>
      </c>
      <c r="P2416" s="1">
        <f ca="1">IFERROR(INDEX(SBi!$C$3:$K$28,MATCH(E2416,SBi!$B$3:$B$28,0),MATCH(O2416,SBi!$C$2:$K$2,0)),0)</f>
        <v>134.30000000000001</v>
      </c>
      <c r="Q2416" s="19">
        <f t="shared" ca="1" si="489"/>
        <v>19.742100000000001</v>
      </c>
      <c r="R2416" s="19" t="str">
        <f ca="1">IFERROR(INDEX(VpD!$2:$2,MATCH(G2416,VpD!$1:$1,1)),VpD!$I$2)</f>
        <v>1961-1972</v>
      </c>
      <c r="S2416" s="1">
        <f ca="1">IFERROR(INDEX(VpD!$C$3:$I$27,MATCH(E2416,VpD!$B$3:$B$27,0),MATCH(R2416,VpD!$C$2:$I$2,0)),0)</f>
        <v>143</v>
      </c>
      <c r="T2416" s="19">
        <f t="shared" ca="1" si="490"/>
        <v>21.021000000000001</v>
      </c>
      <c r="U2416" s="14" t="str">
        <f t="shared" ca="1" si="491"/>
        <v xml:space="preserve">713509.73 </v>
      </c>
      <c r="V2416" s="14" t="str">
        <f t="shared" ca="1" si="492"/>
        <v>6169032.88</v>
      </c>
      <c r="W2416" s="14" t="str">
        <f t="shared" ca="1" si="493"/>
        <v>POINT(713509.73 6169032.88)</v>
      </c>
      <c r="X2416" s="14" t="str">
        <f>IFERROR(INDEX(BygningOmraade!B:B,MATCH(A2416,BygningOmraade!A:A,0)),"")</f>
        <v/>
      </c>
    </row>
    <row r="2417" spans="1:24" s="14" customFormat="1" x14ac:dyDescent="0.25">
      <c r="A2417" s="14">
        <f t="shared" si="481"/>
        <v>2417</v>
      </c>
      <c r="B2417" s="14" t="str">
        <f t="shared" ca="1" si="482"/>
        <v>8fb7a043-a967-4436-bef8-6fa56a05c166</v>
      </c>
      <c r="C2417" s="14" t="str">
        <f t="shared" ca="1" si="483"/>
        <v>0a3f507e-17b3-32b8-e044-0003ba298018</v>
      </c>
      <c r="D2417" s="14">
        <f t="shared" ca="1" si="484"/>
        <v>996758</v>
      </c>
      <c r="E2417" s="1">
        <f t="shared" ca="1" si="485"/>
        <v>120</v>
      </c>
      <c r="F2417" s="1">
        <f t="shared" ca="1" si="486"/>
        <v>142</v>
      </c>
      <c r="G2417" s="1">
        <f t="shared" ca="1" si="487"/>
        <v>1968</v>
      </c>
      <c r="H2417" s="1" t="str">
        <f ca="1">IFERROR(INDEX(Varmeinstallation!B:B,MATCH(INDIRECT($A$1&amp;"L"&amp;A2417)*1,Varmeinstallation!A:A,0)),"Ingen varmeinstallationer")</f>
        <v>Centralvarme fra eget anlæg, et-kammer fyr</v>
      </c>
      <c r="I2417" s="1" t="str">
        <f ca="1">IFERROR(INDEX(Opvarmningsmiddel!B:B,MATCH(INDIRECT($A$1&amp;"M"&amp;A2417)*1,Opvarmningsmiddel!A:A,0)),"")</f>
        <v>Naturgas</v>
      </c>
      <c r="J2417" s="1">
        <f t="shared" ca="1" si="488"/>
        <v>0</v>
      </c>
      <c r="K2417" s="1" t="str">
        <f ca="1">IFERROR(INDEX(Relationstabel!$C$3:$K$10,MATCH(VALUE(INDIRECT($A$1&amp;"L"&amp;A2417)),Relationstabel!$A$3:$A$10,0),MATCH(IFERROR(VALUE(INDIRECT($A$1&amp;"M"&amp;A2417)),0),Relationstabel!$C$1:$K$1,0)),"Ingen varmeinstallationer")</f>
        <v>Naturgas</v>
      </c>
      <c r="L2417" s="1" t="str">
        <f ca="1">INDEX(Anvendelseskode!B:B,MATCH($E2417,Anvendelseskode!$A:$A,0))</f>
        <v>Fritliggende enfamilieshus (parcelhus)</v>
      </c>
      <c r="M2417" s="1" t="str">
        <f ca="1">INDEX(Anvendelseskode!C:C,MATCH($E2417,Anvendelseskode!$A:$A,0))</f>
        <v>Parcelhuse</v>
      </c>
      <c r="N2417" s="1" t="str">
        <f ca="1">INDEX(Anvendelseskode!D:D,MATCH($E2417,Anvendelseskode!$A:$A,0))</f>
        <v>Private husholdninger</v>
      </c>
      <c r="O2417" s="1" t="str">
        <f ca="1">IFERROR(INDEX(SBi!$2:$2,MATCH(G2417,SBi!$1:$1,1)),SBi!$K$2)</f>
        <v>1961-1972</v>
      </c>
      <c r="P2417" s="1">
        <f ca="1">IFERROR(INDEX(SBi!$C$3:$K$28,MATCH(E2417,SBi!$B$3:$B$28,0),MATCH(O2417,SBi!$C$2:$K$2,0)),0)</f>
        <v>134.30000000000001</v>
      </c>
      <c r="Q2417" s="19">
        <f t="shared" ca="1" si="489"/>
        <v>19.070600000000002</v>
      </c>
      <c r="R2417" s="19" t="str">
        <f ca="1">IFERROR(INDEX(VpD!$2:$2,MATCH(G2417,VpD!$1:$1,1)),VpD!$I$2)</f>
        <v>1961-1972</v>
      </c>
      <c r="S2417" s="1">
        <f ca="1">IFERROR(INDEX(VpD!$C$3:$I$27,MATCH(E2417,VpD!$B$3:$B$27,0),MATCH(R2417,VpD!$C$2:$I$2,0)),0)</f>
        <v>143</v>
      </c>
      <c r="T2417" s="19">
        <f t="shared" ca="1" si="490"/>
        <v>20.306000000000001</v>
      </c>
      <c r="U2417" s="14" t="str">
        <f t="shared" ca="1" si="491"/>
        <v xml:space="preserve">713503.77 </v>
      </c>
      <c r="V2417" s="14" t="str">
        <f t="shared" ca="1" si="492"/>
        <v>6168794.78</v>
      </c>
      <c r="W2417" s="14" t="str">
        <f t="shared" ca="1" si="493"/>
        <v>POINT(713503.77 6168794.78)</v>
      </c>
      <c r="X2417" s="14" t="str">
        <f>IFERROR(INDEX(BygningOmraade!B:B,MATCH(A2417,BygningOmraade!A:A,0)),"")</f>
        <v/>
      </c>
    </row>
    <row r="2418" spans="1:24" s="14" customFormat="1" x14ac:dyDescent="0.25">
      <c r="A2418" s="14">
        <f t="shared" si="481"/>
        <v>2418</v>
      </c>
      <c r="B2418" s="14" t="str">
        <f t="shared" ca="1" si="482"/>
        <v>8fba45f5-a416-4e36-98c5-38ff909e8a7e</v>
      </c>
      <c r="C2418" s="14" t="str">
        <f t="shared" ca="1" si="483"/>
        <v>21cc544f-3f53-44d2-815f-096207773c92</v>
      </c>
      <c r="D2418" s="14">
        <f t="shared" ca="1" si="484"/>
        <v>100100822</v>
      </c>
      <c r="E2418" s="1">
        <f t="shared" ca="1" si="485"/>
        <v>130</v>
      </c>
      <c r="F2418" s="1">
        <f t="shared" ca="1" si="486"/>
        <v>158</v>
      </c>
      <c r="G2418" s="1">
        <f t="shared" ca="1" si="487"/>
        <v>2017</v>
      </c>
      <c r="H2418" s="1" t="str">
        <f ca="1">IFERROR(INDEX(Varmeinstallation!B:B,MATCH(INDIRECT($A$1&amp;"L"&amp;A2418)*1,Varmeinstallation!A:A,0)),"Ingen varmeinstallationer")</f>
        <v>Centralvarme fra eget anlæg, et-kammer fyr</v>
      </c>
      <c r="I2418" s="1" t="str">
        <f ca="1">IFERROR(INDEX(Opvarmningsmiddel!B:B,MATCH(INDIRECT($A$1&amp;"M"&amp;A2418)*1,Opvarmningsmiddel!A:A,0)),"")</f>
        <v>Naturgas</v>
      </c>
      <c r="J2418" s="1">
        <f t="shared" ca="1" si="488"/>
        <v>4</v>
      </c>
      <c r="K2418" s="1" t="str">
        <f ca="1">IFERROR(INDEX(Relationstabel!$C$3:$K$10,MATCH(VALUE(INDIRECT($A$1&amp;"L"&amp;A2418)),Relationstabel!$A$3:$A$10,0),MATCH(IFERROR(VALUE(INDIRECT($A$1&amp;"M"&amp;A2418)),0),Relationstabel!$C$1:$K$1,0)),"Ingen varmeinstallationer")</f>
        <v>Naturgas</v>
      </c>
      <c r="L2418" s="1" t="str">
        <f ca="1">INDEX(Anvendelseskode!B:B,MATCH($E2418,Anvendelseskode!$A:$A,0))</f>
        <v>Række-, kæde-, dobbelthus (lodret adskillelse mellem enhederne)</v>
      </c>
      <c r="M2418" s="1" t="str">
        <f ca="1">INDEX(Anvendelseskode!C:C,MATCH($E2418,Anvendelseskode!$A:$A,0))</f>
        <v>Række-, kæde og dobbelthuse</v>
      </c>
      <c r="N2418" s="1" t="str">
        <f ca="1">INDEX(Anvendelseskode!D:D,MATCH($E2418,Anvendelseskode!$A:$A,0))</f>
        <v>Private husholdninger</v>
      </c>
      <c r="O2418" s="1" t="str">
        <f ca="1">IFERROR(INDEX(SBi!$2:$2,MATCH(G2418,SBi!$1:$1,1)),SBi!$K$2)</f>
        <v>Efter 2006</v>
      </c>
      <c r="P2418" s="1">
        <f ca="1">IFERROR(INDEX(SBi!$C$3:$K$28,MATCH(E2418,SBi!$B$3:$B$28,0),MATCH(O2418,SBi!$C$2:$K$2,0)),0)</f>
        <v>66.400000000000006</v>
      </c>
      <c r="Q2418" s="19">
        <f t="shared" ca="1" si="489"/>
        <v>10.491200000000001</v>
      </c>
      <c r="R2418" s="19" t="str">
        <f ca="1">IFERROR(INDEX(VpD!$2:$2,MATCH(G2418,VpD!$1:$1,1)),VpD!$I$2)</f>
        <v>&gt;1998</v>
      </c>
      <c r="S2418" s="1">
        <f ca="1">IFERROR(INDEX(VpD!$C$3:$I$27,MATCH(E2418,VpD!$B$3:$B$27,0),MATCH(R2418,VpD!$C$2:$I$2,0)),0)</f>
        <v>65</v>
      </c>
      <c r="T2418" s="19">
        <f t="shared" ca="1" si="490"/>
        <v>10.27</v>
      </c>
      <c r="U2418" s="14" t="str">
        <f t="shared" ca="1" si="491"/>
        <v xml:space="preserve">712245.86 </v>
      </c>
      <c r="V2418" s="14" t="str">
        <f t="shared" ca="1" si="492"/>
        <v>6169468.07</v>
      </c>
      <c r="W2418" s="14" t="str">
        <f t="shared" ca="1" si="493"/>
        <v>POINT(712245.86 6169468.07)</v>
      </c>
      <c r="X2418" s="14" t="str">
        <f>IFERROR(INDEX(BygningOmraade!B:B,MATCH(A2418,BygningOmraade!A:A,0)),"")</f>
        <v/>
      </c>
    </row>
    <row r="2419" spans="1:24" s="14" customFormat="1" x14ac:dyDescent="0.25">
      <c r="A2419" s="14">
        <f t="shared" si="481"/>
        <v>2419</v>
      </c>
      <c r="B2419" s="14" t="str">
        <f t="shared" ca="1" si="482"/>
        <v>8fd104fe-f48d-43f7-a6e5-e6ca3749fa6c</v>
      </c>
      <c r="C2419" s="14" t="str">
        <f t="shared" ca="1" si="483"/>
        <v>76ede3bb-3cbe-1e91-e044-00144f3ead67</v>
      </c>
      <c r="D2419" s="14">
        <f t="shared" ca="1" si="484"/>
        <v>100021905</v>
      </c>
      <c r="E2419" s="1">
        <f t="shared" ca="1" si="485"/>
        <v>130</v>
      </c>
      <c r="F2419" s="1">
        <f t="shared" ca="1" si="486"/>
        <v>125</v>
      </c>
      <c r="G2419" s="1">
        <f t="shared" ca="1" si="487"/>
        <v>2009</v>
      </c>
      <c r="H2419" s="1" t="str">
        <f ca="1">IFERROR(INDEX(Varmeinstallation!B:B,MATCH(INDIRECT($A$1&amp;"L"&amp;A2419)*1,Varmeinstallation!A:A,0)),"Ingen varmeinstallationer")</f>
        <v>Centralvarme fra eget anlæg, et-kammer fyr</v>
      </c>
      <c r="I2419" s="1" t="str">
        <f ca="1">IFERROR(INDEX(Opvarmningsmiddel!B:B,MATCH(INDIRECT($A$1&amp;"M"&amp;A2419)*1,Opvarmningsmiddel!A:A,0)),"")</f>
        <v>Naturgas</v>
      </c>
      <c r="J2419" s="1">
        <f t="shared" ca="1" si="488"/>
        <v>90</v>
      </c>
      <c r="K2419" s="1" t="str">
        <f ca="1">IFERROR(INDEX(Relationstabel!$C$3:$K$10,MATCH(VALUE(INDIRECT($A$1&amp;"L"&amp;A2419)),Relationstabel!$A$3:$A$10,0),MATCH(IFERROR(VALUE(INDIRECT($A$1&amp;"M"&amp;A2419)),0),Relationstabel!$C$1:$K$1,0)),"Ingen varmeinstallationer")</f>
        <v>Naturgas</v>
      </c>
      <c r="L2419" s="1" t="str">
        <f ca="1">INDEX(Anvendelseskode!B:B,MATCH($E2419,Anvendelseskode!$A:$A,0))</f>
        <v>Række-, kæde-, dobbelthus (lodret adskillelse mellem enhederne)</v>
      </c>
      <c r="M2419" s="1" t="str">
        <f ca="1">INDEX(Anvendelseskode!C:C,MATCH($E2419,Anvendelseskode!$A:$A,0))</f>
        <v>Række-, kæde og dobbelthuse</v>
      </c>
      <c r="N2419" s="1" t="str">
        <f ca="1">INDEX(Anvendelseskode!D:D,MATCH($E2419,Anvendelseskode!$A:$A,0))</f>
        <v>Private husholdninger</v>
      </c>
      <c r="O2419" s="1" t="str">
        <f ca="1">IFERROR(INDEX(SBi!$2:$2,MATCH(G2419,SBi!$1:$1,1)),SBi!$K$2)</f>
        <v>Efter 2006</v>
      </c>
      <c r="P2419" s="1">
        <f ca="1">IFERROR(INDEX(SBi!$C$3:$K$28,MATCH(E2419,SBi!$B$3:$B$28,0),MATCH(O2419,SBi!$C$2:$K$2,0)),0)</f>
        <v>66.400000000000006</v>
      </c>
      <c r="Q2419" s="19">
        <f t="shared" ca="1" si="489"/>
        <v>8.3000000000000007</v>
      </c>
      <c r="R2419" s="19" t="str">
        <f ca="1">IFERROR(INDEX(VpD!$2:$2,MATCH(G2419,VpD!$1:$1,1)),VpD!$I$2)</f>
        <v>&gt;1998</v>
      </c>
      <c r="S2419" s="1">
        <f ca="1">IFERROR(INDEX(VpD!$C$3:$I$27,MATCH(E2419,VpD!$B$3:$B$27,0),MATCH(R2419,VpD!$C$2:$I$2,0)),0)</f>
        <v>65</v>
      </c>
      <c r="T2419" s="19">
        <f t="shared" ca="1" si="490"/>
        <v>8.125</v>
      </c>
      <c r="U2419" s="14" t="str">
        <f t="shared" ca="1" si="491"/>
        <v xml:space="preserve">712804.68 </v>
      </c>
      <c r="V2419" s="14" t="str">
        <f t="shared" ca="1" si="492"/>
        <v>6168964.28</v>
      </c>
      <c r="W2419" s="14" t="str">
        <f t="shared" ca="1" si="493"/>
        <v>POINT(712804.68 6168964.28)</v>
      </c>
      <c r="X2419" s="14" t="str">
        <f>IFERROR(INDEX(BygningOmraade!B:B,MATCH(A2419,BygningOmraade!A:A,0)),"")</f>
        <v/>
      </c>
    </row>
    <row r="2420" spans="1:24" s="14" customFormat="1" x14ac:dyDescent="0.25">
      <c r="A2420" s="14">
        <f t="shared" si="481"/>
        <v>2420</v>
      </c>
      <c r="B2420" s="14" t="str">
        <f t="shared" ca="1" si="482"/>
        <v>8fe9650c-b9a4-4191-b353-e020b10a174f</v>
      </c>
      <c r="C2420" s="14" t="str">
        <f t="shared" ca="1" si="483"/>
        <v>2b190e33-7e08-3634-e044-0003ba298018</v>
      </c>
      <c r="D2420" s="14">
        <f t="shared" ca="1" si="484"/>
        <v>997628</v>
      </c>
      <c r="E2420" s="1">
        <f t="shared" ca="1" si="485"/>
        <v>120</v>
      </c>
      <c r="F2420" s="1">
        <f t="shared" ca="1" si="486"/>
        <v>161</v>
      </c>
      <c r="G2420" s="1">
        <f t="shared" ca="1" si="487"/>
        <v>1988</v>
      </c>
      <c r="H2420" s="1" t="str">
        <f ca="1">IFERROR(INDEX(Varmeinstallation!B:B,MATCH(INDIRECT($A$1&amp;"L"&amp;A2420)*1,Varmeinstallation!A:A,0)),"Ingen varmeinstallationer")</f>
        <v>Centralvarme fra eget anlæg, et-kammer fyr</v>
      </c>
      <c r="I2420" s="1" t="str">
        <f ca="1">IFERROR(INDEX(Opvarmningsmiddel!B:B,MATCH(INDIRECT($A$1&amp;"M"&amp;A2420)*1,Opvarmningsmiddel!A:A,0)),"")</f>
        <v>Naturgas</v>
      </c>
      <c r="J2420" s="1">
        <f t="shared" ca="1" si="488"/>
        <v>2</v>
      </c>
      <c r="K2420" s="1" t="str">
        <f ca="1">IFERROR(INDEX(Relationstabel!$C$3:$K$10,MATCH(VALUE(INDIRECT($A$1&amp;"L"&amp;A2420)),Relationstabel!$A$3:$A$10,0),MATCH(IFERROR(VALUE(INDIRECT($A$1&amp;"M"&amp;A2420)),0),Relationstabel!$C$1:$K$1,0)),"Ingen varmeinstallationer")</f>
        <v>Naturgas</v>
      </c>
      <c r="L2420" s="1" t="str">
        <f ca="1">INDEX(Anvendelseskode!B:B,MATCH($E2420,Anvendelseskode!$A:$A,0))</f>
        <v>Fritliggende enfamilieshus (parcelhus)</v>
      </c>
      <c r="M2420" s="1" t="str">
        <f ca="1">INDEX(Anvendelseskode!C:C,MATCH($E2420,Anvendelseskode!$A:$A,0))</f>
        <v>Parcelhuse</v>
      </c>
      <c r="N2420" s="1" t="str">
        <f ca="1">INDEX(Anvendelseskode!D:D,MATCH($E2420,Anvendelseskode!$A:$A,0))</f>
        <v>Private husholdninger</v>
      </c>
      <c r="O2420" s="1" t="str">
        <f ca="1">IFERROR(INDEX(SBi!$2:$2,MATCH(G2420,SBi!$1:$1,1)),SBi!$K$2)</f>
        <v>1979-1998</v>
      </c>
      <c r="P2420" s="1">
        <f ca="1">IFERROR(INDEX(SBi!$C$3:$K$28,MATCH(E2420,SBi!$B$3:$B$28,0),MATCH(O2420,SBi!$C$2:$K$2,0)),0)</f>
        <v>105.4</v>
      </c>
      <c r="Q2420" s="19">
        <f t="shared" ca="1" si="489"/>
        <v>16.9694</v>
      </c>
      <c r="R2420" s="19" t="str">
        <f ca="1">IFERROR(INDEX(VpD!$2:$2,MATCH(G2420,VpD!$1:$1,1)),VpD!$I$2)</f>
        <v>1979-1998</v>
      </c>
      <c r="S2420" s="1">
        <f ca="1">IFERROR(INDEX(VpD!$C$3:$I$27,MATCH(E2420,VpD!$B$3:$B$27,0),MATCH(R2420,VpD!$C$2:$I$2,0)),0)</f>
        <v>90</v>
      </c>
      <c r="T2420" s="19">
        <f t="shared" ca="1" si="490"/>
        <v>14.49</v>
      </c>
      <c r="U2420" s="14" t="str">
        <f t="shared" ca="1" si="491"/>
        <v xml:space="preserve">714267.19 </v>
      </c>
      <c r="V2420" s="14" t="str">
        <f t="shared" ca="1" si="492"/>
        <v>6168818.38</v>
      </c>
      <c r="W2420" s="14" t="str">
        <f t="shared" ca="1" si="493"/>
        <v>POINT(714267.19 6168818.38)</v>
      </c>
      <c r="X2420" s="14" t="str">
        <f>IFERROR(INDEX(BygningOmraade!B:B,MATCH(A2420,BygningOmraade!A:A,0)),"")</f>
        <v/>
      </c>
    </row>
    <row r="2421" spans="1:24" s="14" customFormat="1" x14ac:dyDescent="0.25">
      <c r="A2421" s="14">
        <f t="shared" si="481"/>
        <v>2421</v>
      </c>
      <c r="B2421" s="14" t="str">
        <f t="shared" ca="1" si="482"/>
        <v>8fee5987-21b7-49c5-af2d-8e99c8fb1827</v>
      </c>
      <c r="C2421" s="14" t="str">
        <f t="shared" ca="1" si="483"/>
        <v>0a3f507e-1ae0-32b8-e044-0003ba298018</v>
      </c>
      <c r="D2421" s="14">
        <f t="shared" ca="1" si="484"/>
        <v>996271</v>
      </c>
      <c r="E2421" s="1">
        <f t="shared" ca="1" si="485"/>
        <v>140</v>
      </c>
      <c r="F2421" s="1">
        <f t="shared" ca="1" si="486"/>
        <v>690</v>
      </c>
      <c r="G2421" s="1">
        <f t="shared" ca="1" si="487"/>
        <v>1965</v>
      </c>
      <c r="H2421" s="1" t="str">
        <f ca="1">IFERROR(INDEX(Varmeinstallation!B:B,MATCH(INDIRECT($A$1&amp;"L"&amp;A2421)*1,Varmeinstallation!A:A,0)),"Ingen varmeinstallationer")</f>
        <v>Fjernvarme/blokvarme (radiatorsystemer eller varmluftanlæg)</v>
      </c>
      <c r="I2421" s="1" t="str">
        <f ca="1">IFERROR(INDEX(Opvarmningsmiddel!B:B,MATCH(INDIRECT($A$1&amp;"M"&amp;A2421)*1,Opvarmningsmiddel!A:A,0)),"")</f>
        <v/>
      </c>
      <c r="J2421" s="1">
        <f t="shared" ca="1" si="488"/>
        <v>0</v>
      </c>
      <c r="K2421" s="1" t="str">
        <f ca="1">IFERROR(INDEX(Relationstabel!$C$3:$K$10,MATCH(VALUE(INDIRECT($A$1&amp;"L"&amp;A2421)),Relationstabel!$A$3:$A$10,0),MATCH(IFERROR(VALUE(INDIRECT($A$1&amp;"M"&amp;A2421)),0),Relationstabel!$C$1:$K$1,0)),"Ingen varmeinstallationer")</f>
        <v>Fjernvarme/ Blokvarme</v>
      </c>
      <c r="L2421" s="1" t="str">
        <f ca="1">INDEX(Anvendelseskode!B:B,MATCH($E2421,Anvendelseskode!$A:$A,0))</f>
        <v>Etageboligbebyggelse</v>
      </c>
      <c r="M2421" s="1" t="str">
        <f ca="1">INDEX(Anvendelseskode!C:C,MATCH($E2421,Anvendelseskode!$A:$A,0))</f>
        <v>Etageboligbebyggelse</v>
      </c>
      <c r="N2421" s="1" t="str">
        <f ca="1">INDEX(Anvendelseskode!D:D,MATCH($E2421,Anvendelseskode!$A:$A,0))</f>
        <v>Private husholdninger</v>
      </c>
      <c r="O2421" s="1" t="str">
        <f ca="1">IFERROR(INDEX(SBi!$2:$2,MATCH(G2421,SBi!$1:$1,1)),SBi!$K$2)</f>
        <v>1961-1972</v>
      </c>
      <c r="P2421" s="1">
        <f ca="1">IFERROR(INDEX(SBi!$C$3:$K$28,MATCH(E2421,SBi!$B$3:$B$28,0),MATCH(O2421,SBi!$C$2:$K$2,0)),0)</f>
        <v>132.30000000000001</v>
      </c>
      <c r="Q2421" s="19">
        <f t="shared" ca="1" si="489"/>
        <v>91.28700000000002</v>
      </c>
      <c r="R2421" s="19" t="str">
        <f ca="1">IFERROR(INDEX(VpD!$2:$2,MATCH(G2421,VpD!$1:$1,1)),VpD!$I$2)</f>
        <v>1961-1972</v>
      </c>
      <c r="S2421" s="1">
        <f ca="1">IFERROR(INDEX(VpD!$C$3:$I$27,MATCH(E2421,VpD!$B$3:$B$27,0),MATCH(R2421,VpD!$C$2:$I$2,0)),0)</f>
        <v>126</v>
      </c>
      <c r="T2421" s="19">
        <f t="shared" ca="1" si="490"/>
        <v>86.94</v>
      </c>
      <c r="U2421" s="14" t="str">
        <f t="shared" ca="1" si="491"/>
        <v xml:space="preserve">713041.21 </v>
      </c>
      <c r="V2421" s="14" t="str">
        <f t="shared" ca="1" si="492"/>
        <v>6169180.96</v>
      </c>
      <c r="W2421" s="14" t="str">
        <f t="shared" ca="1" si="493"/>
        <v>POINT(713041.21 6169180.96)</v>
      </c>
      <c r="X2421" s="14" t="str">
        <f>IFERROR(INDEX(BygningOmraade!B:B,MATCH(A2421,BygningOmraade!A:A,0)),"")</f>
        <v/>
      </c>
    </row>
    <row r="2422" spans="1:24" s="14" customFormat="1" x14ac:dyDescent="0.25">
      <c r="A2422" s="14">
        <f t="shared" si="481"/>
        <v>2422</v>
      </c>
      <c r="B2422" s="14" t="str">
        <f t="shared" ca="1" si="482"/>
        <v>90059a35-0d69-4b9e-8390-dab4d3034204</v>
      </c>
      <c r="C2422" s="14" t="str">
        <f t="shared" ca="1" si="483"/>
        <v>0a3f507e-1871-32b8-e044-0003ba298018</v>
      </c>
      <c r="D2422" s="14">
        <f t="shared" ca="1" si="484"/>
        <v>997724</v>
      </c>
      <c r="E2422" s="1">
        <f t="shared" ca="1" si="485"/>
        <v>120</v>
      </c>
      <c r="F2422" s="1">
        <f t="shared" ca="1" si="486"/>
        <v>141</v>
      </c>
      <c r="G2422" s="1">
        <f t="shared" ca="1" si="487"/>
        <v>1994</v>
      </c>
      <c r="H2422" s="1" t="str">
        <f ca="1">IFERROR(INDEX(Varmeinstallation!B:B,MATCH(INDIRECT($A$1&amp;"L"&amp;A2422)*1,Varmeinstallation!A:A,0)),"Ingen varmeinstallationer")</f>
        <v>Centralvarme fra eget anlæg, et-kammer fyr</v>
      </c>
      <c r="I2422" s="1" t="str">
        <f ca="1">IFERROR(INDEX(Opvarmningsmiddel!B:B,MATCH(INDIRECT($A$1&amp;"M"&amp;A2422)*1,Opvarmningsmiddel!A:A,0)),"")</f>
        <v>Naturgas</v>
      </c>
      <c r="J2422" s="1">
        <f t="shared" ca="1" si="488"/>
        <v>0</v>
      </c>
      <c r="K2422" s="1" t="str">
        <f ca="1">IFERROR(INDEX(Relationstabel!$C$3:$K$10,MATCH(VALUE(INDIRECT($A$1&amp;"L"&amp;A2422)),Relationstabel!$A$3:$A$10,0),MATCH(IFERROR(VALUE(INDIRECT($A$1&amp;"M"&amp;A2422)),0),Relationstabel!$C$1:$K$1,0)),"Ingen varmeinstallationer")</f>
        <v>Naturgas</v>
      </c>
      <c r="L2422" s="1" t="str">
        <f ca="1">INDEX(Anvendelseskode!B:B,MATCH($E2422,Anvendelseskode!$A:$A,0))</f>
        <v>Fritliggende enfamilieshus (parcelhus)</v>
      </c>
      <c r="M2422" s="1" t="str">
        <f ca="1">INDEX(Anvendelseskode!C:C,MATCH($E2422,Anvendelseskode!$A:$A,0))</f>
        <v>Parcelhuse</v>
      </c>
      <c r="N2422" s="1" t="str">
        <f ca="1">INDEX(Anvendelseskode!D:D,MATCH($E2422,Anvendelseskode!$A:$A,0))</f>
        <v>Private husholdninger</v>
      </c>
      <c r="O2422" s="1" t="str">
        <f ca="1">IFERROR(INDEX(SBi!$2:$2,MATCH(G2422,SBi!$1:$1,1)),SBi!$K$2)</f>
        <v>1979-1998</v>
      </c>
      <c r="P2422" s="1">
        <f ca="1">IFERROR(INDEX(SBi!$C$3:$K$28,MATCH(E2422,SBi!$B$3:$B$28,0),MATCH(O2422,SBi!$C$2:$K$2,0)),0)</f>
        <v>105.4</v>
      </c>
      <c r="Q2422" s="19">
        <f t="shared" ca="1" si="489"/>
        <v>14.861400000000001</v>
      </c>
      <c r="R2422" s="19" t="str">
        <f ca="1">IFERROR(INDEX(VpD!$2:$2,MATCH(G2422,VpD!$1:$1,1)),VpD!$I$2)</f>
        <v>1979-1998</v>
      </c>
      <c r="S2422" s="1">
        <f ca="1">IFERROR(INDEX(VpD!$C$3:$I$27,MATCH(E2422,VpD!$B$3:$B$27,0),MATCH(R2422,VpD!$C$2:$I$2,0)),0)</f>
        <v>90</v>
      </c>
      <c r="T2422" s="19">
        <f t="shared" ca="1" si="490"/>
        <v>12.69</v>
      </c>
      <c r="U2422" s="14" t="str">
        <f t="shared" ca="1" si="491"/>
        <v xml:space="preserve">714087.38 </v>
      </c>
      <c r="V2422" s="14" t="str">
        <f t="shared" ca="1" si="492"/>
        <v>6168766.81</v>
      </c>
      <c r="W2422" s="14" t="str">
        <f t="shared" ca="1" si="493"/>
        <v>POINT(714087.38 6168766.81)</v>
      </c>
      <c r="X2422" s="14" t="str">
        <f>IFERROR(INDEX(BygningOmraade!B:B,MATCH(A2422,BygningOmraade!A:A,0)),"")</f>
        <v/>
      </c>
    </row>
    <row r="2423" spans="1:24" s="14" customFormat="1" x14ac:dyDescent="0.25">
      <c r="A2423" s="14">
        <f t="shared" si="481"/>
        <v>2423</v>
      </c>
      <c r="B2423" s="14" t="str">
        <f t="shared" ca="1" si="482"/>
        <v>900d9cce-7903-4434-9daf-f5868d9b1866</v>
      </c>
      <c r="C2423" s="14" t="str">
        <f t="shared" ca="1" si="483"/>
        <v>0a3f507e-1a3e-32b8-e044-0003ba298018</v>
      </c>
      <c r="D2423" s="14">
        <f t="shared" ca="1" si="484"/>
        <v>997186</v>
      </c>
      <c r="E2423" s="1">
        <f t="shared" ca="1" si="485"/>
        <v>120</v>
      </c>
      <c r="F2423" s="1">
        <f t="shared" ca="1" si="486"/>
        <v>141</v>
      </c>
      <c r="G2423" s="1">
        <f t="shared" ca="1" si="487"/>
        <v>2005</v>
      </c>
      <c r="H2423" s="1" t="str">
        <f ca="1">IFERROR(INDEX(Varmeinstallation!B:B,MATCH(INDIRECT($A$1&amp;"L"&amp;A2423)*1,Varmeinstallation!A:A,0)),"Ingen varmeinstallationer")</f>
        <v>Centralvarme fra eget anlæg, et-kammer fyr</v>
      </c>
      <c r="I2423" s="1" t="str">
        <f ca="1">IFERROR(INDEX(Opvarmningsmiddel!B:B,MATCH(INDIRECT($A$1&amp;"M"&amp;A2423)*1,Opvarmningsmiddel!A:A,0)),"")</f>
        <v>Naturgas</v>
      </c>
      <c r="J2423" s="1">
        <f t="shared" ca="1" si="488"/>
        <v>90</v>
      </c>
      <c r="K2423" s="1" t="str">
        <f ca="1">IFERROR(INDEX(Relationstabel!$C$3:$K$10,MATCH(VALUE(INDIRECT($A$1&amp;"L"&amp;A2423)),Relationstabel!$A$3:$A$10,0),MATCH(IFERROR(VALUE(INDIRECT($A$1&amp;"M"&amp;A2423)),0),Relationstabel!$C$1:$K$1,0)),"Ingen varmeinstallationer")</f>
        <v>Naturgas</v>
      </c>
      <c r="L2423" s="1" t="str">
        <f ca="1">INDEX(Anvendelseskode!B:B,MATCH($E2423,Anvendelseskode!$A:$A,0))</f>
        <v>Fritliggende enfamilieshus (parcelhus)</v>
      </c>
      <c r="M2423" s="1" t="str">
        <f ca="1">INDEX(Anvendelseskode!C:C,MATCH($E2423,Anvendelseskode!$A:$A,0))</f>
        <v>Parcelhuse</v>
      </c>
      <c r="N2423" s="1" t="str">
        <f ca="1">INDEX(Anvendelseskode!D:D,MATCH($E2423,Anvendelseskode!$A:$A,0))</f>
        <v>Private husholdninger</v>
      </c>
      <c r="O2423" s="1" t="str">
        <f ca="1">IFERROR(INDEX(SBi!$2:$2,MATCH(G2423,SBi!$1:$1,1)),SBi!$K$2)</f>
        <v>1999-2006</v>
      </c>
      <c r="P2423" s="1">
        <f ca="1">IFERROR(INDEX(SBi!$C$3:$K$28,MATCH(E2423,SBi!$B$3:$B$28,0),MATCH(O2423,SBi!$C$2:$K$2,0)),0)</f>
        <v>83.9</v>
      </c>
      <c r="Q2423" s="19">
        <f t="shared" ca="1" si="489"/>
        <v>11.829900000000002</v>
      </c>
      <c r="R2423" s="19" t="str">
        <f ca="1">IFERROR(INDEX(VpD!$2:$2,MATCH(G2423,VpD!$1:$1,1)),VpD!$I$2)</f>
        <v>&gt;1998</v>
      </c>
      <c r="S2423" s="1">
        <f ca="1">IFERROR(INDEX(VpD!$C$3:$I$27,MATCH(E2423,VpD!$B$3:$B$27,0),MATCH(R2423,VpD!$C$2:$I$2,0)),0)</f>
        <v>72</v>
      </c>
      <c r="T2423" s="19">
        <f t="shared" ca="1" si="490"/>
        <v>10.151999999999999</v>
      </c>
      <c r="U2423" s="14" t="str">
        <f t="shared" ca="1" si="491"/>
        <v xml:space="preserve">713756.15 </v>
      </c>
      <c r="V2423" s="14" t="str">
        <f t="shared" ca="1" si="492"/>
        <v>6169047.18</v>
      </c>
      <c r="W2423" s="14" t="str">
        <f t="shared" ca="1" si="493"/>
        <v>POINT(713756.15 6169047.18)</v>
      </c>
      <c r="X2423" s="14" t="str">
        <f>IFERROR(INDEX(BygningOmraade!B:B,MATCH(A2423,BygningOmraade!A:A,0)),"")</f>
        <v/>
      </c>
    </row>
    <row r="2424" spans="1:24" s="14" customFormat="1" x14ac:dyDescent="0.25">
      <c r="A2424" s="14">
        <f t="shared" si="481"/>
        <v>2424</v>
      </c>
      <c r="B2424" s="14" t="str">
        <f t="shared" ca="1" si="482"/>
        <v>902a95ab-059f-4f90-8c8b-8bb149c92f26</v>
      </c>
      <c r="C2424" s="14" t="str">
        <f t="shared" ca="1" si="483"/>
        <v>0a3f507e-248a-32b8-e044-0003ba298018</v>
      </c>
      <c r="D2424" s="14">
        <f t="shared" ca="1" si="484"/>
        <v>995489</v>
      </c>
      <c r="E2424" s="1">
        <f t="shared" ca="1" si="485"/>
        <v>210</v>
      </c>
      <c r="F2424" s="1">
        <f t="shared" ca="1" si="486"/>
        <v>1470</v>
      </c>
      <c r="G2424" s="1">
        <f t="shared" ca="1" si="487"/>
        <v>1965</v>
      </c>
      <c r="H2424" s="1" t="str">
        <f ca="1">IFERROR(INDEX(Varmeinstallation!B:B,MATCH(INDIRECT($A$1&amp;"L"&amp;A2424)*1,Varmeinstallation!A:A,0)),"Ingen varmeinstallationer")</f>
        <v>Ingen varmeinstallationer</v>
      </c>
      <c r="I2424" s="1" t="str">
        <f ca="1">IFERROR(INDEX(Opvarmningsmiddel!B:B,MATCH(INDIRECT($A$1&amp;"M"&amp;A2424)*1,Opvarmningsmiddel!A:A,0)),"")</f>
        <v/>
      </c>
      <c r="J2424" s="1">
        <f t="shared" ca="1" si="488"/>
        <v>0</v>
      </c>
      <c r="K2424" s="1" t="str">
        <f ca="1">IFERROR(INDEX(Relationstabel!$C$3:$K$10,MATCH(VALUE(INDIRECT($A$1&amp;"L"&amp;A2424)),Relationstabel!$A$3:$A$10,0),MATCH(IFERROR(VALUE(INDIRECT($A$1&amp;"M"&amp;A2424)),0),Relationstabel!$C$1:$K$1,0)),"Ingen varmeinstallationer")</f>
        <v>Ingen varmeinstallation</v>
      </c>
      <c r="L2424" s="1" t="str">
        <f ca="1">INDEX(Anvendelseskode!B:B,MATCH($E2424,Anvendelseskode!$A:$A,0))</f>
        <v>Bygning til erhvervsmæssig produktion vedrørende landbrug, gartneri, råstofudvinding o.lign</v>
      </c>
      <c r="M2424" s="1" t="str">
        <f ca="1">INDEX(Anvendelseskode!C:C,MATCH($E2424,Anvendelseskode!$A:$A,0))</f>
        <v>Avls- og driftsbygning</v>
      </c>
      <c r="N2424" s="1" t="str">
        <f ca="1">INDEX(Anvendelseskode!D:D,MATCH($E2424,Anvendelseskode!$A:$A,0))</f>
        <v>Landbrug og gartneri</v>
      </c>
      <c r="O2424" s="1" t="str">
        <f ca="1">IFERROR(INDEX(SBi!$2:$2,MATCH(G2424,SBi!$1:$1,1)),SBi!$K$2)</f>
        <v>1961-1972</v>
      </c>
      <c r="P2424" s="1">
        <f ca="1">IFERROR(INDEX(SBi!$C$3:$K$28,MATCH(E2424,SBi!$B$3:$B$28,0),MATCH(O2424,SBi!$C$2:$K$2,0)),0)</f>
        <v>33</v>
      </c>
      <c r="Q2424" s="19">
        <f t="shared" ca="1" si="489"/>
        <v>48.51</v>
      </c>
      <c r="R2424" s="19" t="str">
        <f ca="1">IFERROR(INDEX(VpD!$2:$2,MATCH(G2424,VpD!$1:$1,1)),VpD!$I$2)</f>
        <v>1961-1972</v>
      </c>
      <c r="S2424" s="1">
        <f ca="1">IFERROR(INDEX(VpD!$C$3:$I$27,MATCH(E2424,VpD!$B$3:$B$27,0),MATCH(R2424,VpD!$C$2:$I$2,0)),0)</f>
        <v>33</v>
      </c>
      <c r="T2424" s="19">
        <f t="shared" ca="1" si="490"/>
        <v>48.51</v>
      </c>
      <c r="U2424" s="14" t="str">
        <f t="shared" ca="1" si="491"/>
        <v xml:space="preserve">712032.96 </v>
      </c>
      <c r="V2424" s="14" t="str">
        <f t="shared" ca="1" si="492"/>
        <v>6169876.98</v>
      </c>
      <c r="W2424" s="14" t="str">
        <f t="shared" ca="1" si="493"/>
        <v>POINT(712032.96 6169876.98)</v>
      </c>
      <c r="X2424" s="14" t="str">
        <f>IFERROR(INDEX(BygningOmraade!B:B,MATCH(A2424,BygningOmraade!A:A,0)),"")</f>
        <v/>
      </c>
    </row>
    <row r="2425" spans="1:24" s="14" customFormat="1" x14ac:dyDescent="0.25">
      <c r="A2425" s="14">
        <f t="shared" si="481"/>
        <v>2425</v>
      </c>
      <c r="B2425" s="14" t="str">
        <f t="shared" ca="1" si="482"/>
        <v>902ec002-45e3-4847-92c9-aa75e8732d18</v>
      </c>
      <c r="C2425" s="14" t="str">
        <f t="shared" ca="1" si="483"/>
        <v>0a3f507e-21fa-32b8-e044-0003ba298018</v>
      </c>
      <c r="D2425" s="14">
        <f t="shared" ca="1" si="484"/>
        <v>996273</v>
      </c>
      <c r="E2425" s="1">
        <f t="shared" ca="1" si="485"/>
        <v>130</v>
      </c>
      <c r="F2425" s="1">
        <f t="shared" ca="1" si="486"/>
        <v>94</v>
      </c>
      <c r="G2425" s="1">
        <f t="shared" ca="1" si="487"/>
        <v>1959</v>
      </c>
      <c r="H2425" s="1" t="str">
        <f ca="1">IFERROR(INDEX(Varmeinstallation!B:B,MATCH(INDIRECT($A$1&amp;"L"&amp;A2425)*1,Varmeinstallation!A:A,0)),"Ingen varmeinstallationer")</f>
        <v>Centralvarme fra eget anlæg, et-kammer fyr</v>
      </c>
      <c r="I2425" s="1" t="str">
        <f ca="1">IFERROR(INDEX(Opvarmningsmiddel!B:B,MATCH(INDIRECT($A$1&amp;"M"&amp;A2425)*1,Opvarmningsmiddel!A:A,0)),"")</f>
        <v>Naturgas</v>
      </c>
      <c r="J2425" s="1">
        <f t="shared" ca="1" si="488"/>
        <v>2</v>
      </c>
      <c r="K2425" s="1" t="str">
        <f ca="1">IFERROR(INDEX(Relationstabel!$C$3:$K$10,MATCH(VALUE(INDIRECT($A$1&amp;"L"&amp;A2425)),Relationstabel!$A$3:$A$10,0),MATCH(IFERROR(VALUE(INDIRECT($A$1&amp;"M"&amp;A2425)),0),Relationstabel!$C$1:$K$1,0)),"Ingen varmeinstallationer")</f>
        <v>Naturgas</v>
      </c>
      <c r="L2425" s="1" t="str">
        <f ca="1">INDEX(Anvendelseskode!B:B,MATCH($E2425,Anvendelseskode!$A:$A,0))</f>
        <v>Række-, kæde-, dobbelthus (lodret adskillelse mellem enhederne)</v>
      </c>
      <c r="M2425" s="1" t="str">
        <f ca="1">INDEX(Anvendelseskode!C:C,MATCH($E2425,Anvendelseskode!$A:$A,0))</f>
        <v>Række-, kæde og dobbelthuse</v>
      </c>
      <c r="N2425" s="1" t="str">
        <f ca="1">INDEX(Anvendelseskode!D:D,MATCH($E2425,Anvendelseskode!$A:$A,0))</f>
        <v>Private husholdninger</v>
      </c>
      <c r="O2425" s="1" t="str">
        <f ca="1">IFERROR(INDEX(SBi!$2:$2,MATCH(G2425,SBi!$1:$1,1)),SBi!$K$2)</f>
        <v>1951-1960</v>
      </c>
      <c r="P2425" s="1">
        <f ca="1">IFERROR(INDEX(SBi!$C$3:$K$28,MATCH(E2425,SBi!$B$3:$B$28,0),MATCH(O2425,SBi!$C$2:$K$2,0)),0)</f>
        <v>142.80000000000001</v>
      </c>
      <c r="Q2425" s="19">
        <f t="shared" ca="1" si="489"/>
        <v>13.423200000000001</v>
      </c>
      <c r="R2425" s="19" t="str">
        <f ca="1">IFERROR(INDEX(VpD!$2:$2,MATCH(G2425,VpD!$1:$1,1)),VpD!$I$2)</f>
        <v>1951-1960</v>
      </c>
      <c r="S2425" s="1">
        <f ca="1">IFERROR(INDEX(VpD!$C$3:$I$27,MATCH(E2425,VpD!$B$3:$B$27,0),MATCH(R2425,VpD!$C$2:$I$2,0)),0)</f>
        <v>162</v>
      </c>
      <c r="T2425" s="19">
        <f t="shared" ca="1" si="490"/>
        <v>15.228</v>
      </c>
      <c r="U2425" s="14" t="str">
        <f t="shared" ca="1" si="491"/>
        <v xml:space="preserve">712967.41 </v>
      </c>
      <c r="V2425" s="14" t="str">
        <f t="shared" ca="1" si="492"/>
        <v>6169294.34</v>
      </c>
      <c r="W2425" s="14" t="str">
        <f t="shared" ca="1" si="493"/>
        <v>POINT(712967.41 6169294.34)</v>
      </c>
      <c r="X2425" s="14" t="str">
        <f>IFERROR(INDEX(BygningOmraade!B:B,MATCH(A2425,BygningOmraade!A:A,0)),"")</f>
        <v/>
      </c>
    </row>
    <row r="2426" spans="1:24" s="14" customFormat="1" x14ac:dyDescent="0.25">
      <c r="A2426" s="14">
        <f t="shared" si="481"/>
        <v>2426</v>
      </c>
      <c r="B2426" s="14" t="str">
        <f t="shared" ca="1" si="482"/>
        <v>903c2e56-cc6f-4892-abf7-a09e1047f372</v>
      </c>
      <c r="C2426" s="14" t="str">
        <f t="shared" ca="1" si="483"/>
        <v>0a3f507e-205e-32b8-e044-0003ba298018</v>
      </c>
      <c r="D2426" s="14">
        <f t="shared" ca="1" si="484"/>
        <v>993803</v>
      </c>
      <c r="E2426" s="1">
        <f t="shared" ca="1" si="485"/>
        <v>120</v>
      </c>
      <c r="F2426" s="1">
        <f t="shared" ca="1" si="486"/>
        <v>109</v>
      </c>
      <c r="G2426" s="1">
        <f t="shared" ca="1" si="487"/>
        <v>1973</v>
      </c>
      <c r="H2426" s="1" t="str">
        <f ca="1">IFERROR(INDEX(Varmeinstallation!B:B,MATCH(INDIRECT($A$1&amp;"L"&amp;A2426)*1,Varmeinstallation!A:A,0)),"Ingen varmeinstallationer")</f>
        <v>Centralvarme fra eget anlæg, et-kammer fyr</v>
      </c>
      <c r="I2426" s="1" t="str">
        <f ca="1">IFERROR(INDEX(Opvarmningsmiddel!B:B,MATCH(INDIRECT($A$1&amp;"M"&amp;A2426)*1,Opvarmningsmiddel!A:A,0)),"")</f>
        <v>Naturgas</v>
      </c>
      <c r="J2426" s="1">
        <f t="shared" ca="1" si="488"/>
        <v>2</v>
      </c>
      <c r="K2426" s="1" t="str">
        <f ca="1">IFERROR(INDEX(Relationstabel!$C$3:$K$10,MATCH(VALUE(INDIRECT($A$1&amp;"L"&amp;A2426)),Relationstabel!$A$3:$A$10,0),MATCH(IFERROR(VALUE(INDIRECT($A$1&amp;"M"&amp;A2426)),0),Relationstabel!$C$1:$K$1,0)),"Ingen varmeinstallationer")</f>
        <v>Naturgas</v>
      </c>
      <c r="L2426" s="1" t="str">
        <f ca="1">INDEX(Anvendelseskode!B:B,MATCH($E2426,Anvendelseskode!$A:$A,0))</f>
        <v>Fritliggende enfamilieshus (parcelhus)</v>
      </c>
      <c r="M2426" s="1" t="str">
        <f ca="1">INDEX(Anvendelseskode!C:C,MATCH($E2426,Anvendelseskode!$A:$A,0))</f>
        <v>Parcelhuse</v>
      </c>
      <c r="N2426" s="1" t="str">
        <f ca="1">INDEX(Anvendelseskode!D:D,MATCH($E2426,Anvendelseskode!$A:$A,0))</f>
        <v>Private husholdninger</v>
      </c>
      <c r="O2426" s="1" t="str">
        <f ca="1">IFERROR(INDEX(SBi!$2:$2,MATCH(G2426,SBi!$1:$1,1)),SBi!$K$2)</f>
        <v>1973-1978</v>
      </c>
      <c r="P2426" s="1">
        <f ca="1">IFERROR(INDEX(SBi!$C$3:$K$28,MATCH(E2426,SBi!$B$3:$B$28,0),MATCH(O2426,SBi!$C$2:$K$2,0)),0)</f>
        <v>119.8</v>
      </c>
      <c r="Q2426" s="19">
        <f t="shared" ca="1" si="489"/>
        <v>13.058199999999999</v>
      </c>
      <c r="R2426" s="19" t="str">
        <f ca="1">IFERROR(INDEX(VpD!$2:$2,MATCH(G2426,VpD!$1:$1,1)),VpD!$I$2)</f>
        <v>1973-1978</v>
      </c>
      <c r="S2426" s="1">
        <f ca="1">IFERROR(INDEX(VpD!$C$3:$I$27,MATCH(E2426,VpD!$B$3:$B$27,0),MATCH(R2426,VpD!$C$2:$I$2,0)),0)</f>
        <v>117</v>
      </c>
      <c r="T2426" s="19">
        <f t="shared" ca="1" si="490"/>
        <v>12.753</v>
      </c>
      <c r="U2426" s="14" t="str">
        <f t="shared" ca="1" si="491"/>
        <v xml:space="preserve">710744.54 </v>
      </c>
      <c r="V2426" s="14" t="str">
        <f t="shared" ca="1" si="492"/>
        <v>6172033.85</v>
      </c>
      <c r="W2426" s="14" t="str">
        <f t="shared" ca="1" si="493"/>
        <v>POINT(710744.54 6172033.85)</v>
      </c>
      <c r="X2426" s="14" t="str">
        <f>IFERROR(INDEX(BygningOmraade!B:B,MATCH(A2426,BygningOmraade!A:A,0)),"")</f>
        <v/>
      </c>
    </row>
    <row r="2427" spans="1:24" s="14" customFormat="1" x14ac:dyDescent="0.25">
      <c r="A2427" s="14">
        <f t="shared" si="481"/>
        <v>2427</v>
      </c>
      <c r="B2427" s="14" t="str">
        <f t="shared" ca="1" si="482"/>
        <v>90520a6c-9599-4754-b560-1d93251d0bd1</v>
      </c>
      <c r="C2427" s="14" t="str">
        <f t="shared" ca="1" si="483"/>
        <v>0a3f507e-211a-32b8-e044-0003ba298018</v>
      </c>
      <c r="D2427" s="14">
        <f t="shared" ca="1" si="484"/>
        <v>996378</v>
      </c>
      <c r="E2427" s="1">
        <f t="shared" ca="1" si="485"/>
        <v>120</v>
      </c>
      <c r="F2427" s="1">
        <f t="shared" ca="1" si="486"/>
        <v>142</v>
      </c>
      <c r="G2427" s="1">
        <f t="shared" ca="1" si="487"/>
        <v>1968</v>
      </c>
      <c r="H2427" s="1" t="str">
        <f ca="1">IFERROR(INDEX(Varmeinstallation!B:B,MATCH(INDIRECT($A$1&amp;"L"&amp;A2427)*1,Varmeinstallation!A:A,0)),"Ingen varmeinstallationer")</f>
        <v>Centralvarme fra eget anlæg, et-kammer fyr</v>
      </c>
      <c r="I2427" s="1" t="str">
        <f ca="1">IFERROR(INDEX(Opvarmningsmiddel!B:B,MATCH(INDIRECT($A$1&amp;"M"&amp;A2427)*1,Opvarmningsmiddel!A:A,0)),"")</f>
        <v>Naturgas</v>
      </c>
      <c r="J2427" s="1">
        <f t="shared" ca="1" si="488"/>
        <v>0</v>
      </c>
      <c r="K2427" s="1" t="str">
        <f ca="1">IFERROR(INDEX(Relationstabel!$C$3:$K$10,MATCH(VALUE(INDIRECT($A$1&amp;"L"&amp;A2427)),Relationstabel!$A$3:$A$10,0),MATCH(IFERROR(VALUE(INDIRECT($A$1&amp;"M"&amp;A2427)),0),Relationstabel!$C$1:$K$1,0)),"Ingen varmeinstallationer")</f>
        <v>Naturgas</v>
      </c>
      <c r="L2427" s="1" t="str">
        <f ca="1">INDEX(Anvendelseskode!B:B,MATCH($E2427,Anvendelseskode!$A:$A,0))</f>
        <v>Fritliggende enfamilieshus (parcelhus)</v>
      </c>
      <c r="M2427" s="1" t="str">
        <f ca="1">INDEX(Anvendelseskode!C:C,MATCH($E2427,Anvendelseskode!$A:$A,0))</f>
        <v>Parcelhuse</v>
      </c>
      <c r="N2427" s="1" t="str">
        <f ca="1">INDEX(Anvendelseskode!D:D,MATCH($E2427,Anvendelseskode!$A:$A,0))</f>
        <v>Private husholdninger</v>
      </c>
      <c r="O2427" s="1" t="str">
        <f ca="1">IFERROR(INDEX(SBi!$2:$2,MATCH(G2427,SBi!$1:$1,1)),SBi!$K$2)</f>
        <v>1961-1972</v>
      </c>
      <c r="P2427" s="1">
        <f ca="1">IFERROR(INDEX(SBi!$C$3:$K$28,MATCH(E2427,SBi!$B$3:$B$28,0),MATCH(O2427,SBi!$C$2:$K$2,0)),0)</f>
        <v>134.30000000000001</v>
      </c>
      <c r="Q2427" s="19">
        <f t="shared" ca="1" si="489"/>
        <v>19.070600000000002</v>
      </c>
      <c r="R2427" s="19" t="str">
        <f ca="1">IFERROR(INDEX(VpD!$2:$2,MATCH(G2427,VpD!$1:$1,1)),VpD!$I$2)</f>
        <v>1961-1972</v>
      </c>
      <c r="S2427" s="1">
        <f ca="1">IFERROR(INDEX(VpD!$C$3:$I$27,MATCH(E2427,VpD!$B$3:$B$27,0),MATCH(R2427,VpD!$C$2:$I$2,0)),0)</f>
        <v>143</v>
      </c>
      <c r="T2427" s="19">
        <f t="shared" ca="1" si="490"/>
        <v>20.306000000000001</v>
      </c>
      <c r="U2427" s="14" t="str">
        <f t="shared" ca="1" si="491"/>
        <v xml:space="preserve">713423.34 </v>
      </c>
      <c r="V2427" s="14" t="str">
        <f t="shared" ca="1" si="492"/>
        <v>6169001.74</v>
      </c>
      <c r="W2427" s="14" t="str">
        <f t="shared" ca="1" si="493"/>
        <v>POINT(713423.34 6169001.74)</v>
      </c>
      <c r="X2427" s="14" t="str">
        <f>IFERROR(INDEX(BygningOmraade!B:B,MATCH(A2427,BygningOmraade!A:A,0)),"")</f>
        <v/>
      </c>
    </row>
    <row r="2428" spans="1:24" s="14" customFormat="1" x14ac:dyDescent="0.25">
      <c r="A2428" s="14">
        <f t="shared" si="481"/>
        <v>2428</v>
      </c>
      <c r="B2428" s="14" t="str">
        <f t="shared" ca="1" si="482"/>
        <v>905ab78b-cf64-4e12-a95d-cbd676481fd5</v>
      </c>
      <c r="C2428" s="14" t="str">
        <f t="shared" ca="1" si="483"/>
        <v>0a3f507e-1ee7-32b8-e044-0003ba298018</v>
      </c>
      <c r="D2428" s="14">
        <f t="shared" ca="1" si="484"/>
        <v>994967</v>
      </c>
      <c r="E2428" s="1">
        <f t="shared" ca="1" si="485"/>
        <v>130</v>
      </c>
      <c r="F2428" s="1">
        <f t="shared" ca="1" si="486"/>
        <v>124</v>
      </c>
      <c r="G2428" s="1">
        <f t="shared" ca="1" si="487"/>
        <v>2018</v>
      </c>
      <c r="H2428" s="1" t="str">
        <f ca="1">IFERROR(INDEX(Varmeinstallation!B:B,MATCH(INDIRECT($A$1&amp;"L"&amp;A2428)*1,Varmeinstallation!A:A,0)),"Ingen varmeinstallationer")</f>
        <v>Fjernvarme/blokvarme (radiatorsystemer eller varmluftanlæg)</v>
      </c>
      <c r="I2428" s="1" t="str">
        <f ca="1">IFERROR(INDEX(Opvarmningsmiddel!B:B,MATCH(INDIRECT($A$1&amp;"M"&amp;A2428)*1,Opvarmningsmiddel!A:A,0)),"")</f>
        <v/>
      </c>
      <c r="J2428" s="1">
        <f t="shared" ca="1" si="488"/>
        <v>0</v>
      </c>
      <c r="K2428" s="1" t="str">
        <f ca="1">IFERROR(INDEX(Relationstabel!$C$3:$K$10,MATCH(VALUE(INDIRECT($A$1&amp;"L"&amp;A2428)),Relationstabel!$A$3:$A$10,0),MATCH(IFERROR(VALUE(INDIRECT($A$1&amp;"M"&amp;A2428)),0),Relationstabel!$C$1:$K$1,0)),"Ingen varmeinstallationer")</f>
        <v>Fjernvarme/ Blokvarme</v>
      </c>
      <c r="L2428" s="1" t="str">
        <f ca="1">INDEX(Anvendelseskode!B:B,MATCH($E2428,Anvendelseskode!$A:$A,0))</f>
        <v>Række-, kæde-, dobbelthus (lodret adskillelse mellem enhederne)</v>
      </c>
      <c r="M2428" s="1" t="str">
        <f ca="1">INDEX(Anvendelseskode!C:C,MATCH($E2428,Anvendelseskode!$A:$A,0))</f>
        <v>Række-, kæde og dobbelthuse</v>
      </c>
      <c r="N2428" s="1" t="str">
        <f ca="1">INDEX(Anvendelseskode!D:D,MATCH($E2428,Anvendelseskode!$A:$A,0))</f>
        <v>Private husholdninger</v>
      </c>
      <c r="O2428" s="1" t="str">
        <f ca="1">IFERROR(INDEX(SBi!$2:$2,MATCH(G2428,SBi!$1:$1,1)),SBi!$K$2)</f>
        <v>Efter 2006</v>
      </c>
      <c r="P2428" s="1">
        <f ca="1">IFERROR(INDEX(SBi!$C$3:$K$28,MATCH(E2428,SBi!$B$3:$B$28,0),MATCH(O2428,SBi!$C$2:$K$2,0)),0)</f>
        <v>66.400000000000006</v>
      </c>
      <c r="Q2428" s="19">
        <f t="shared" ca="1" si="489"/>
        <v>8.2336000000000009</v>
      </c>
      <c r="R2428" s="19" t="str">
        <f ca="1">IFERROR(INDEX(VpD!$2:$2,MATCH(G2428,VpD!$1:$1,1)),VpD!$I$2)</f>
        <v>&gt;1998</v>
      </c>
      <c r="S2428" s="1">
        <f ca="1">IFERROR(INDEX(VpD!$C$3:$I$27,MATCH(E2428,VpD!$B$3:$B$27,0),MATCH(R2428,VpD!$C$2:$I$2,0)),0)</f>
        <v>65</v>
      </c>
      <c r="T2428" s="19">
        <f t="shared" ca="1" si="490"/>
        <v>8.06</v>
      </c>
      <c r="U2428" s="14" t="str">
        <f t="shared" ca="1" si="491"/>
        <v xml:space="preserve">711733.35 </v>
      </c>
      <c r="V2428" s="14" t="str">
        <f t="shared" ca="1" si="492"/>
        <v>6172162.73</v>
      </c>
      <c r="W2428" s="14" t="str">
        <f t="shared" ca="1" si="493"/>
        <v>POINT(711733.35 6172162.73)</v>
      </c>
      <c r="X2428" s="14" t="str">
        <f>IFERROR(INDEX(BygningOmraade!B:B,MATCH(A2428,BygningOmraade!A:A,0)),"")</f>
        <v/>
      </c>
    </row>
    <row r="2429" spans="1:24" s="14" customFormat="1" x14ac:dyDescent="0.25">
      <c r="A2429" s="14">
        <f t="shared" si="481"/>
        <v>2429</v>
      </c>
      <c r="B2429" s="14" t="str">
        <f t="shared" ca="1" si="482"/>
        <v>9065749f-d07c-4181-ab0b-cf5af6acd482</v>
      </c>
      <c r="C2429" s="14" t="str">
        <f t="shared" ca="1" si="483"/>
        <v>53ba2f34-600a-2505-e044-0003ba298018</v>
      </c>
      <c r="D2429" s="14">
        <f t="shared" ca="1" si="484"/>
        <v>2702980</v>
      </c>
      <c r="E2429" s="1">
        <f t="shared" ca="1" si="485"/>
        <v>130</v>
      </c>
      <c r="F2429" s="1">
        <f t="shared" ca="1" si="486"/>
        <v>108</v>
      </c>
      <c r="G2429" s="1">
        <f t="shared" ca="1" si="487"/>
        <v>2008</v>
      </c>
      <c r="H2429" s="1" t="str">
        <f ca="1">IFERROR(INDEX(Varmeinstallation!B:B,MATCH(INDIRECT($A$1&amp;"L"&amp;A2429)*1,Varmeinstallation!A:A,0)),"Ingen varmeinstallationer")</f>
        <v>Centralvarme fra eget anlæg, et-kammer fyr</v>
      </c>
      <c r="I2429" s="1" t="str">
        <f ca="1">IFERROR(INDEX(Opvarmningsmiddel!B:B,MATCH(INDIRECT($A$1&amp;"M"&amp;A2429)*1,Opvarmningsmiddel!A:A,0)),"")</f>
        <v>Naturgas</v>
      </c>
      <c r="J2429" s="1">
        <f t="shared" ca="1" si="488"/>
        <v>90</v>
      </c>
      <c r="K2429" s="1" t="str">
        <f ca="1">IFERROR(INDEX(Relationstabel!$C$3:$K$10,MATCH(VALUE(INDIRECT($A$1&amp;"L"&amp;A2429)),Relationstabel!$A$3:$A$10,0),MATCH(IFERROR(VALUE(INDIRECT($A$1&amp;"M"&amp;A2429)),0),Relationstabel!$C$1:$K$1,0)),"Ingen varmeinstallationer")</f>
        <v>Naturgas</v>
      </c>
      <c r="L2429" s="1" t="str">
        <f ca="1">INDEX(Anvendelseskode!B:B,MATCH($E2429,Anvendelseskode!$A:$A,0))</f>
        <v>Række-, kæde-, dobbelthus (lodret adskillelse mellem enhederne)</v>
      </c>
      <c r="M2429" s="1" t="str">
        <f ca="1">INDEX(Anvendelseskode!C:C,MATCH($E2429,Anvendelseskode!$A:$A,0))</f>
        <v>Række-, kæde og dobbelthuse</v>
      </c>
      <c r="N2429" s="1" t="str">
        <f ca="1">INDEX(Anvendelseskode!D:D,MATCH($E2429,Anvendelseskode!$A:$A,0))</f>
        <v>Private husholdninger</v>
      </c>
      <c r="O2429" s="1" t="str">
        <f ca="1">IFERROR(INDEX(SBi!$2:$2,MATCH(G2429,SBi!$1:$1,1)),SBi!$K$2)</f>
        <v>Efter 2006</v>
      </c>
      <c r="P2429" s="1">
        <f ca="1">IFERROR(INDEX(SBi!$C$3:$K$28,MATCH(E2429,SBi!$B$3:$B$28,0),MATCH(O2429,SBi!$C$2:$K$2,0)),0)</f>
        <v>66.400000000000006</v>
      </c>
      <c r="Q2429" s="19">
        <f t="shared" ca="1" si="489"/>
        <v>7.1712000000000007</v>
      </c>
      <c r="R2429" s="19" t="str">
        <f ca="1">IFERROR(INDEX(VpD!$2:$2,MATCH(G2429,VpD!$1:$1,1)),VpD!$I$2)</f>
        <v>&gt;1998</v>
      </c>
      <c r="S2429" s="1">
        <f ca="1">IFERROR(INDEX(VpD!$C$3:$I$27,MATCH(E2429,VpD!$B$3:$B$27,0),MATCH(R2429,VpD!$C$2:$I$2,0)),0)</f>
        <v>65</v>
      </c>
      <c r="T2429" s="19">
        <f t="shared" ca="1" si="490"/>
        <v>7.02</v>
      </c>
      <c r="U2429" s="14" t="str">
        <f t="shared" ca="1" si="491"/>
        <v xml:space="preserve">712651.49 </v>
      </c>
      <c r="V2429" s="14" t="str">
        <f t="shared" ca="1" si="492"/>
        <v>6168710.93</v>
      </c>
      <c r="W2429" s="14" t="str">
        <f t="shared" ca="1" si="493"/>
        <v>POINT(712651.49 6168710.93)</v>
      </c>
      <c r="X2429" s="14" t="str">
        <f>IFERROR(INDEX(BygningOmraade!B:B,MATCH(A2429,BygningOmraade!A:A,0)),"")</f>
        <v/>
      </c>
    </row>
    <row r="2430" spans="1:24" s="14" customFormat="1" x14ac:dyDescent="0.25">
      <c r="A2430" s="14">
        <f t="shared" si="481"/>
        <v>2430</v>
      </c>
      <c r="B2430" s="14" t="str">
        <f t="shared" ca="1" si="482"/>
        <v>90917e55-d132-4c94-8089-a13c6058e204</v>
      </c>
      <c r="C2430" s="14" t="str">
        <f t="shared" ca="1" si="483"/>
        <v>0a3f507e-1912-32b8-e044-0003ba298018</v>
      </c>
      <c r="D2430" s="14">
        <f t="shared" ca="1" si="484"/>
        <v>994140</v>
      </c>
      <c r="E2430" s="1">
        <f t="shared" ca="1" si="485"/>
        <v>120</v>
      </c>
      <c r="F2430" s="1">
        <f t="shared" ca="1" si="486"/>
        <v>154</v>
      </c>
      <c r="G2430" s="1">
        <f t="shared" ca="1" si="487"/>
        <v>1970</v>
      </c>
      <c r="H2430" s="1" t="str">
        <f ca="1">IFERROR(INDEX(Varmeinstallation!B:B,MATCH(INDIRECT($A$1&amp;"L"&amp;A2430)*1,Varmeinstallation!A:A,0)),"Ingen varmeinstallationer")</f>
        <v>Fjernvarme/blokvarme (radiatorsystemer eller varmluftanlæg)</v>
      </c>
      <c r="I2430" s="1" t="str">
        <f ca="1">IFERROR(INDEX(Opvarmningsmiddel!B:B,MATCH(INDIRECT($A$1&amp;"M"&amp;A2430)*1,Opvarmningsmiddel!A:A,0)),"")</f>
        <v/>
      </c>
      <c r="J2430" s="1">
        <f t="shared" ca="1" si="488"/>
        <v>2</v>
      </c>
      <c r="K2430" s="1" t="str">
        <f ca="1">IFERROR(INDEX(Relationstabel!$C$3:$K$10,MATCH(VALUE(INDIRECT($A$1&amp;"L"&amp;A2430)),Relationstabel!$A$3:$A$10,0),MATCH(IFERROR(VALUE(INDIRECT($A$1&amp;"M"&amp;A2430)),0),Relationstabel!$C$1:$K$1,0)),"Ingen varmeinstallationer")</f>
        <v>Fjernvarme/ Blokvarme</v>
      </c>
      <c r="L2430" s="1" t="str">
        <f ca="1">INDEX(Anvendelseskode!B:B,MATCH($E2430,Anvendelseskode!$A:$A,0))</f>
        <v>Fritliggende enfamilieshus (parcelhus)</v>
      </c>
      <c r="M2430" s="1" t="str">
        <f ca="1">INDEX(Anvendelseskode!C:C,MATCH($E2430,Anvendelseskode!$A:$A,0))</f>
        <v>Parcelhuse</v>
      </c>
      <c r="N2430" s="1" t="str">
        <f ca="1">INDEX(Anvendelseskode!D:D,MATCH($E2430,Anvendelseskode!$A:$A,0))</f>
        <v>Private husholdninger</v>
      </c>
      <c r="O2430" s="1" t="str">
        <f ca="1">IFERROR(INDEX(SBi!$2:$2,MATCH(G2430,SBi!$1:$1,1)),SBi!$K$2)</f>
        <v>1961-1972</v>
      </c>
      <c r="P2430" s="1">
        <f ca="1">IFERROR(INDEX(SBi!$C$3:$K$28,MATCH(E2430,SBi!$B$3:$B$28,0),MATCH(O2430,SBi!$C$2:$K$2,0)),0)</f>
        <v>134.30000000000001</v>
      </c>
      <c r="Q2430" s="19">
        <f t="shared" ca="1" si="489"/>
        <v>20.682200000000002</v>
      </c>
      <c r="R2430" s="19" t="str">
        <f ca="1">IFERROR(INDEX(VpD!$2:$2,MATCH(G2430,VpD!$1:$1,1)),VpD!$I$2)</f>
        <v>1961-1972</v>
      </c>
      <c r="S2430" s="1">
        <f ca="1">IFERROR(INDEX(VpD!$C$3:$I$27,MATCH(E2430,VpD!$B$3:$B$27,0),MATCH(R2430,VpD!$C$2:$I$2,0)),0)</f>
        <v>143</v>
      </c>
      <c r="T2430" s="19">
        <f t="shared" ca="1" si="490"/>
        <v>22.021999999999998</v>
      </c>
      <c r="U2430" s="14" t="str">
        <f t="shared" ca="1" si="491"/>
        <v xml:space="preserve">711433.05 </v>
      </c>
      <c r="V2430" s="14" t="str">
        <f t="shared" ca="1" si="492"/>
        <v>6172222.64</v>
      </c>
      <c r="W2430" s="14" t="str">
        <f t="shared" ca="1" si="493"/>
        <v>POINT(711433.05 6172222.64)</v>
      </c>
      <c r="X2430" s="14" t="str">
        <f>IFERROR(INDEX(BygningOmraade!B:B,MATCH(A2430,BygningOmraade!A:A,0)),"")</f>
        <v/>
      </c>
    </row>
    <row r="2431" spans="1:24" s="14" customFormat="1" x14ac:dyDescent="0.25">
      <c r="A2431" s="14">
        <f t="shared" si="481"/>
        <v>2431</v>
      </c>
      <c r="B2431" s="14" t="str">
        <f t="shared" ca="1" si="482"/>
        <v>90a697c7-8bd1-4a2f-b024-51aa1d55e56d</v>
      </c>
      <c r="C2431" s="14" t="str">
        <f t="shared" ca="1" si="483"/>
        <v>53ba2f34-5fe0-2505-e044-0003ba298018</v>
      </c>
      <c r="D2431" s="14">
        <f t="shared" ca="1" si="484"/>
        <v>2702972</v>
      </c>
      <c r="E2431" s="1">
        <f t="shared" ca="1" si="485"/>
        <v>130</v>
      </c>
      <c r="F2431" s="1">
        <f t="shared" ca="1" si="486"/>
        <v>160</v>
      </c>
      <c r="G2431" s="1">
        <f t="shared" ca="1" si="487"/>
        <v>2008</v>
      </c>
      <c r="H2431" s="1" t="str">
        <f ca="1">IFERROR(INDEX(Varmeinstallation!B:B,MATCH(INDIRECT($A$1&amp;"L"&amp;A2431)*1,Varmeinstallation!A:A,0)),"Ingen varmeinstallationer")</f>
        <v>Centralvarme fra eget anlæg, et-kammer fyr</v>
      </c>
      <c r="I2431" s="1" t="str">
        <f ca="1">IFERROR(INDEX(Opvarmningsmiddel!B:B,MATCH(INDIRECT($A$1&amp;"M"&amp;A2431)*1,Opvarmningsmiddel!A:A,0)),"")</f>
        <v>Naturgas</v>
      </c>
      <c r="J2431" s="1">
        <f t="shared" ca="1" si="488"/>
        <v>90</v>
      </c>
      <c r="K2431" s="1" t="str">
        <f ca="1">IFERROR(INDEX(Relationstabel!$C$3:$K$10,MATCH(VALUE(INDIRECT($A$1&amp;"L"&amp;A2431)),Relationstabel!$A$3:$A$10,0),MATCH(IFERROR(VALUE(INDIRECT($A$1&amp;"M"&amp;A2431)),0),Relationstabel!$C$1:$K$1,0)),"Ingen varmeinstallationer")</f>
        <v>Naturgas</v>
      </c>
      <c r="L2431" s="1" t="str">
        <f ca="1">INDEX(Anvendelseskode!B:B,MATCH($E2431,Anvendelseskode!$A:$A,0))</f>
        <v>Række-, kæde-, dobbelthus (lodret adskillelse mellem enhederne)</v>
      </c>
      <c r="M2431" s="1" t="str">
        <f ca="1">INDEX(Anvendelseskode!C:C,MATCH($E2431,Anvendelseskode!$A:$A,0))</f>
        <v>Række-, kæde og dobbelthuse</v>
      </c>
      <c r="N2431" s="1" t="str">
        <f ca="1">INDEX(Anvendelseskode!D:D,MATCH($E2431,Anvendelseskode!$A:$A,0))</f>
        <v>Private husholdninger</v>
      </c>
      <c r="O2431" s="1" t="str">
        <f ca="1">IFERROR(INDEX(SBi!$2:$2,MATCH(G2431,SBi!$1:$1,1)),SBi!$K$2)</f>
        <v>Efter 2006</v>
      </c>
      <c r="P2431" s="1">
        <f ca="1">IFERROR(INDEX(SBi!$C$3:$K$28,MATCH(E2431,SBi!$B$3:$B$28,0),MATCH(O2431,SBi!$C$2:$K$2,0)),0)</f>
        <v>66.400000000000006</v>
      </c>
      <c r="Q2431" s="19">
        <f t="shared" ca="1" si="489"/>
        <v>10.624000000000001</v>
      </c>
      <c r="R2431" s="19" t="str">
        <f ca="1">IFERROR(INDEX(VpD!$2:$2,MATCH(G2431,VpD!$1:$1,1)),VpD!$I$2)</f>
        <v>&gt;1998</v>
      </c>
      <c r="S2431" s="1">
        <f ca="1">IFERROR(INDEX(VpD!$C$3:$I$27,MATCH(E2431,VpD!$B$3:$B$27,0),MATCH(R2431,VpD!$C$2:$I$2,0)),0)</f>
        <v>65</v>
      </c>
      <c r="T2431" s="19">
        <f t="shared" ca="1" si="490"/>
        <v>10.4</v>
      </c>
      <c r="U2431" s="14" t="str">
        <f t="shared" ca="1" si="491"/>
        <v xml:space="preserve">712662.71 </v>
      </c>
      <c r="V2431" s="14" t="str">
        <f t="shared" ca="1" si="492"/>
        <v>6168790.58</v>
      </c>
      <c r="W2431" s="14" t="str">
        <f t="shared" ca="1" si="493"/>
        <v>POINT(712662.71 6168790.58)</v>
      </c>
      <c r="X2431" s="14" t="str">
        <f>IFERROR(INDEX(BygningOmraade!B:B,MATCH(A2431,BygningOmraade!A:A,0)),"")</f>
        <v/>
      </c>
    </row>
    <row r="2432" spans="1:24" s="14" customFormat="1" x14ac:dyDescent="0.25">
      <c r="A2432" s="14">
        <f t="shared" si="481"/>
        <v>2432</v>
      </c>
      <c r="B2432" s="14" t="str">
        <f t="shared" ca="1" si="482"/>
        <v>90ce961d-21e4-4432-8caa-744c531583b4</v>
      </c>
      <c r="C2432" s="14" t="str">
        <f t="shared" ca="1" si="483"/>
        <v>0a3f507e-1d0a-32b8-e044-0003ba298018</v>
      </c>
      <c r="D2432" s="14">
        <f t="shared" ca="1" si="484"/>
        <v>993756</v>
      </c>
      <c r="E2432" s="1">
        <f t="shared" ca="1" si="485"/>
        <v>120</v>
      </c>
      <c r="F2432" s="1">
        <f t="shared" ca="1" si="486"/>
        <v>28</v>
      </c>
      <c r="G2432" s="1">
        <f t="shared" ca="1" si="487"/>
        <v>0</v>
      </c>
      <c r="H2432" s="1" t="str">
        <f ca="1">IFERROR(INDEX(Varmeinstallation!B:B,MATCH(INDIRECT($A$1&amp;"L"&amp;A2432)*1,Varmeinstallation!A:A,0)),"Ingen varmeinstallationer")</f>
        <v>Ingen varmeinstallationer</v>
      </c>
      <c r="I2432" s="1" t="str">
        <f ca="1">IFERROR(INDEX(Opvarmningsmiddel!B:B,MATCH(INDIRECT($A$1&amp;"M"&amp;A2432)*1,Opvarmningsmiddel!A:A,0)),"")</f>
        <v/>
      </c>
      <c r="J2432" s="1">
        <f t="shared" ca="1" si="488"/>
        <v>0</v>
      </c>
      <c r="K2432" s="1" t="str">
        <f ca="1">IFERROR(INDEX(Relationstabel!$C$3:$K$10,MATCH(VALUE(INDIRECT($A$1&amp;"L"&amp;A2432)),Relationstabel!$A$3:$A$10,0),MATCH(IFERROR(VALUE(INDIRECT($A$1&amp;"M"&amp;A2432)),0),Relationstabel!$C$1:$K$1,0)),"Ingen varmeinstallationer")</f>
        <v>Ingen varmeinstallationer</v>
      </c>
      <c r="L2432" s="1" t="str">
        <f ca="1">INDEX(Anvendelseskode!B:B,MATCH($E2432,Anvendelseskode!$A:$A,0))</f>
        <v>Fritliggende enfamilieshus (parcelhus)</v>
      </c>
      <c r="M2432" s="1" t="str">
        <f ca="1">INDEX(Anvendelseskode!C:C,MATCH($E2432,Anvendelseskode!$A:$A,0))</f>
        <v>Parcelhuse</v>
      </c>
      <c r="N2432" s="1" t="str">
        <f ca="1">INDEX(Anvendelseskode!D:D,MATCH($E2432,Anvendelseskode!$A:$A,0))</f>
        <v>Private husholdninger</v>
      </c>
      <c r="O2432" s="1" t="str">
        <f ca="1">IFERROR(INDEX(SBi!$2:$2,MATCH(G2432,SBi!$1:$1,1)),SBi!$K$2)</f>
        <v>Før 1890</v>
      </c>
      <c r="P2432" s="1">
        <f ca="1">IFERROR(INDEX(SBi!$C$3:$K$28,MATCH(E2432,SBi!$B$3:$B$28,0),MATCH(O2432,SBi!$C$2:$K$2,0)),0)</f>
        <v>170.3</v>
      </c>
      <c r="Q2432" s="19">
        <f t="shared" ca="1" si="489"/>
        <v>4.7684000000000006</v>
      </c>
      <c r="R2432" s="19" t="str">
        <f ca="1">IFERROR(INDEX(VpD!$2:$2,MATCH(G2432,VpD!$1:$1,1)),VpD!$I$2)</f>
        <v>&lt;1930</v>
      </c>
      <c r="S2432" s="1">
        <f ca="1">IFERROR(INDEX(VpD!$C$3:$I$27,MATCH(E2432,VpD!$B$3:$B$27,0),MATCH(R2432,VpD!$C$2:$I$2,0)),0)</f>
        <v>209</v>
      </c>
      <c r="T2432" s="19">
        <f t="shared" ca="1" si="490"/>
        <v>5.8520000000000003</v>
      </c>
      <c r="U2432" s="14" t="str">
        <f t="shared" ca="1" si="491"/>
        <v xml:space="preserve">710814.1 </v>
      </c>
      <c r="V2432" s="14" t="str">
        <f t="shared" ca="1" si="492"/>
        <v>6172027.13</v>
      </c>
      <c r="W2432" s="14" t="str">
        <f t="shared" ca="1" si="493"/>
        <v>POINT(710814.1 6172027.13)</v>
      </c>
      <c r="X2432" s="14" t="str">
        <f>IFERROR(INDEX(BygningOmraade!B:B,MATCH(A2432,BygningOmraade!A:A,0)),"")</f>
        <v/>
      </c>
    </row>
    <row r="2433" spans="1:24" s="14" customFormat="1" x14ac:dyDescent="0.25">
      <c r="A2433" s="14">
        <f t="shared" si="481"/>
        <v>2433</v>
      </c>
      <c r="B2433" s="14" t="str">
        <f t="shared" ca="1" si="482"/>
        <v>90d7b617-d4e8-460f-80fd-6ad20a3c0304</v>
      </c>
      <c r="C2433" s="14" t="str">
        <f t="shared" ca="1" si="483"/>
        <v>0a3f507e-1e92-32b8-e044-0003ba298018</v>
      </c>
      <c r="D2433" s="14">
        <f t="shared" ca="1" si="484"/>
        <v>995090</v>
      </c>
      <c r="E2433" s="1">
        <f t="shared" ca="1" si="485"/>
        <v>120</v>
      </c>
      <c r="F2433" s="1">
        <f t="shared" ca="1" si="486"/>
        <v>143</v>
      </c>
      <c r="G2433" s="1">
        <f t="shared" ca="1" si="487"/>
        <v>1970</v>
      </c>
      <c r="H2433" s="1" t="str">
        <f ca="1">IFERROR(INDEX(Varmeinstallation!B:B,MATCH(INDIRECT($A$1&amp;"L"&amp;A2433)*1,Varmeinstallation!A:A,0)),"Ingen varmeinstallationer")</f>
        <v>Centralvarme fra eget anlæg, et-kammer fyr</v>
      </c>
      <c r="I2433" s="1" t="str">
        <f ca="1">IFERROR(INDEX(Opvarmningsmiddel!B:B,MATCH(INDIRECT($A$1&amp;"M"&amp;A2433)*1,Opvarmningsmiddel!A:A,0)),"")</f>
        <v>Naturgas</v>
      </c>
      <c r="J2433" s="1">
        <f t="shared" ca="1" si="488"/>
        <v>0</v>
      </c>
      <c r="K2433" s="1" t="str">
        <f ca="1">IFERROR(INDEX(Relationstabel!$C$3:$K$10,MATCH(VALUE(INDIRECT($A$1&amp;"L"&amp;A2433)),Relationstabel!$A$3:$A$10,0),MATCH(IFERROR(VALUE(INDIRECT($A$1&amp;"M"&amp;A2433)),0),Relationstabel!$C$1:$K$1,0)),"Ingen varmeinstallationer")</f>
        <v>Naturgas</v>
      </c>
      <c r="L2433" s="1" t="str">
        <f ca="1">INDEX(Anvendelseskode!B:B,MATCH($E2433,Anvendelseskode!$A:$A,0))</f>
        <v>Fritliggende enfamilieshus (parcelhus)</v>
      </c>
      <c r="M2433" s="1" t="str">
        <f ca="1">INDEX(Anvendelseskode!C:C,MATCH($E2433,Anvendelseskode!$A:$A,0))</f>
        <v>Parcelhuse</v>
      </c>
      <c r="N2433" s="1" t="str">
        <f ca="1">INDEX(Anvendelseskode!D:D,MATCH($E2433,Anvendelseskode!$A:$A,0))</f>
        <v>Private husholdninger</v>
      </c>
      <c r="O2433" s="1" t="str">
        <f ca="1">IFERROR(INDEX(SBi!$2:$2,MATCH(G2433,SBi!$1:$1,1)),SBi!$K$2)</f>
        <v>1961-1972</v>
      </c>
      <c r="P2433" s="1">
        <f ca="1">IFERROR(INDEX(SBi!$C$3:$K$28,MATCH(E2433,SBi!$B$3:$B$28,0),MATCH(O2433,SBi!$C$2:$K$2,0)),0)</f>
        <v>134.30000000000001</v>
      </c>
      <c r="Q2433" s="19">
        <f t="shared" ca="1" si="489"/>
        <v>19.204900000000002</v>
      </c>
      <c r="R2433" s="19" t="str">
        <f ca="1">IFERROR(INDEX(VpD!$2:$2,MATCH(G2433,VpD!$1:$1,1)),VpD!$I$2)</f>
        <v>1961-1972</v>
      </c>
      <c r="S2433" s="1">
        <f ca="1">IFERROR(INDEX(VpD!$C$3:$I$27,MATCH(E2433,VpD!$B$3:$B$27,0),MATCH(R2433,VpD!$C$2:$I$2,0)),0)</f>
        <v>143</v>
      </c>
      <c r="T2433" s="19">
        <f t="shared" ca="1" si="490"/>
        <v>20.449000000000002</v>
      </c>
      <c r="U2433" s="14" t="str">
        <f t="shared" ca="1" si="491"/>
        <v xml:space="preserve">711686.21 </v>
      </c>
      <c r="V2433" s="14" t="str">
        <f t="shared" ca="1" si="492"/>
        <v>6171834.21</v>
      </c>
      <c r="W2433" s="14" t="str">
        <f t="shared" ca="1" si="493"/>
        <v>POINT(711686.21 6171834.21)</v>
      </c>
      <c r="X2433" s="14" t="str">
        <f>IFERROR(INDEX(BygningOmraade!B:B,MATCH(A2433,BygningOmraade!A:A,0)),"")</f>
        <v/>
      </c>
    </row>
    <row r="2434" spans="1:24" s="14" customFormat="1" x14ac:dyDescent="0.25">
      <c r="A2434" s="14">
        <f t="shared" si="481"/>
        <v>2434</v>
      </c>
      <c r="B2434" s="14" t="str">
        <f t="shared" ca="1" si="482"/>
        <v>90e0e17c-2007-4621-85b3-48fcad21c1d8</v>
      </c>
      <c r="C2434" s="14" t="str">
        <f t="shared" ca="1" si="483"/>
        <v>0a3f507e-1d24-32b8-e044-0003ba298018</v>
      </c>
      <c r="D2434" s="14">
        <f t="shared" ca="1" si="484"/>
        <v>997694</v>
      </c>
      <c r="E2434" s="1">
        <f t="shared" ca="1" si="485"/>
        <v>120</v>
      </c>
      <c r="F2434" s="1">
        <f t="shared" ca="1" si="486"/>
        <v>148</v>
      </c>
      <c r="G2434" s="1">
        <f t="shared" ca="1" si="487"/>
        <v>1979</v>
      </c>
      <c r="H2434" s="1" t="str">
        <f ca="1">IFERROR(INDEX(Varmeinstallation!B:B,MATCH(INDIRECT($A$1&amp;"L"&amp;A2434)*1,Varmeinstallation!A:A,0)),"Ingen varmeinstallationer")</f>
        <v>Elovne, elpaneler</v>
      </c>
      <c r="I2434" s="1" t="str">
        <f ca="1">IFERROR(INDEX(Opvarmningsmiddel!B:B,MATCH(INDIRECT($A$1&amp;"M"&amp;A2434)*1,Opvarmningsmiddel!A:A,0)),"")</f>
        <v>Elektricitet</v>
      </c>
      <c r="J2434" s="1">
        <f t="shared" ca="1" si="488"/>
        <v>2</v>
      </c>
      <c r="K2434" s="1" t="str">
        <f ca="1">IFERROR(INDEX(Relationstabel!$C$3:$K$10,MATCH(VALUE(INDIRECT($A$1&amp;"L"&amp;A2434)),Relationstabel!$A$3:$A$10,0),MATCH(IFERROR(VALUE(INDIRECT($A$1&amp;"M"&amp;A2434)),0),Relationstabel!$C$1:$K$1,0)),"Ingen varmeinstallationer")</f>
        <v>Elvarme</v>
      </c>
      <c r="L2434" s="1" t="str">
        <f ca="1">INDEX(Anvendelseskode!B:B,MATCH($E2434,Anvendelseskode!$A:$A,0))</f>
        <v>Fritliggende enfamilieshus (parcelhus)</v>
      </c>
      <c r="M2434" s="1" t="str">
        <f ca="1">INDEX(Anvendelseskode!C:C,MATCH($E2434,Anvendelseskode!$A:$A,0))</f>
        <v>Parcelhuse</v>
      </c>
      <c r="N2434" s="1" t="str">
        <f ca="1">INDEX(Anvendelseskode!D:D,MATCH($E2434,Anvendelseskode!$A:$A,0))</f>
        <v>Private husholdninger</v>
      </c>
      <c r="O2434" s="1" t="str">
        <f ca="1">IFERROR(INDEX(SBi!$2:$2,MATCH(G2434,SBi!$1:$1,1)),SBi!$K$2)</f>
        <v>1979-1998</v>
      </c>
      <c r="P2434" s="1">
        <f ca="1">IFERROR(INDEX(SBi!$C$3:$K$28,MATCH(E2434,SBi!$B$3:$B$28,0),MATCH(O2434,SBi!$C$2:$K$2,0)),0)</f>
        <v>105.4</v>
      </c>
      <c r="Q2434" s="19">
        <f t="shared" ca="1" si="489"/>
        <v>15.599200000000002</v>
      </c>
      <c r="R2434" s="19" t="str">
        <f ca="1">IFERROR(INDEX(VpD!$2:$2,MATCH(G2434,VpD!$1:$1,1)),VpD!$I$2)</f>
        <v>1979-1998</v>
      </c>
      <c r="S2434" s="1">
        <f ca="1">IFERROR(INDEX(VpD!$C$3:$I$27,MATCH(E2434,VpD!$B$3:$B$27,0),MATCH(R2434,VpD!$C$2:$I$2,0)),0)</f>
        <v>90</v>
      </c>
      <c r="T2434" s="19">
        <f t="shared" ca="1" si="490"/>
        <v>13.32</v>
      </c>
      <c r="U2434" s="14" t="str">
        <f t="shared" ca="1" si="491"/>
        <v xml:space="preserve">714136.13 </v>
      </c>
      <c r="V2434" s="14" t="str">
        <f t="shared" ca="1" si="492"/>
        <v>6168791.33</v>
      </c>
      <c r="W2434" s="14" t="str">
        <f t="shared" ca="1" si="493"/>
        <v>POINT(714136.13 6168791.33)</v>
      </c>
      <c r="X2434" s="14" t="str">
        <f>IFERROR(INDEX(BygningOmraade!B:B,MATCH(A2434,BygningOmraade!A:A,0)),"")</f>
        <v/>
      </c>
    </row>
    <row r="2435" spans="1:24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90e467b1-e822-44c9-94d9-5e104432c861</v>
      </c>
      <c r="C2435" s="14" t="str">
        <f t="shared" ref="C2435:C2498" ca="1" si="496">INDIRECT($A$1&amp;"C"&amp;A2435)</f>
        <v>160cb53e-67a7-429b-886a-a623e221a8f0</v>
      </c>
      <c r="D2435" s="14">
        <f t="shared" ref="D2435:D2498" ca="1" si="497">INDIRECT($A$1&amp;"D"&amp;A2435)</f>
        <v>100089000</v>
      </c>
      <c r="E2435" s="1">
        <f t="shared" ref="E2435:E2498" ca="1" si="498">ROUNDDOWN(INDIRECT($A$1&amp;"E"&amp;A2435),-1)</f>
        <v>130</v>
      </c>
      <c r="F2435" s="1">
        <f t="shared" ref="F2435:F2498" ca="1" si="499">INDIRECT($A$1&amp;"G"&amp;A2435)+INDIRECT($A$1&amp;"H"&amp;A2435)+INDIRECT($A$1&amp;"I"&amp;A2435)*0.5</f>
        <v>115</v>
      </c>
      <c r="G2435" s="1">
        <f t="shared" ref="G2435:G2498" ca="1" si="500">MAX(INDIRECT($A$1&amp;"J"&amp;A2435),INDIRECT($A$1&amp;"K"&amp;A2435))</f>
        <v>2015</v>
      </c>
      <c r="H2435" s="1" t="str">
        <f ca="1">IFERROR(INDEX(Varmeinstallation!B:B,MATCH(INDIRECT($A$1&amp;"L"&amp;A2435)*1,Varmeinstallation!A:A,0)),"Ingen varmeinstallationer")</f>
        <v>Fjernvarme/blokvarme (radiatorsystemer eller varmluftanlæg)</v>
      </c>
      <c r="I2435" s="1" t="str">
        <f ca="1">IFERROR(INDEX(Opvarmningsmiddel!B:B,MATCH(INDIRECT($A$1&amp;"M"&amp;A2435)*1,Opvarmningsmiddel!A:A,0)),"")</f>
        <v/>
      </c>
      <c r="J2435" s="1">
        <f t="shared" ref="J2435:J2498" ca="1" si="501">VALUE(INDIRECT($A$1&amp;"N"&amp;A2435))</f>
        <v>0</v>
      </c>
      <c r="K2435" s="1" t="str">
        <f ca="1">IFERROR(INDEX(Relationstabel!$C$3:$K$10,MATCH(VALUE(INDIRECT($A$1&amp;"L"&amp;A2435)),Relationstabel!$A$3:$A$10,0),MATCH(IFERROR(VALUE(INDIRECT($A$1&amp;"M"&amp;A2435)),0),Relationstabel!$C$1:$K$1,0)),"Ingen varmeinstallationer")</f>
        <v>Fjernvarme/ Blokvarme</v>
      </c>
      <c r="L2435" s="1" t="str">
        <f ca="1">INDEX(Anvendelseskode!B:B,MATCH($E2435,Anvendelseskode!$A:$A,0))</f>
        <v>Række-, kæde-, dobbelthus (lodret adskillelse mellem enhederne)</v>
      </c>
      <c r="M2435" s="1" t="str">
        <f ca="1">INDEX(Anvendelseskode!C:C,MATCH($E2435,Anvendelseskode!$A:$A,0))</f>
        <v>Række-, kæde og dobbelthuse</v>
      </c>
      <c r="N2435" s="1" t="str">
        <f ca="1">INDEX(Anvendelseskode!D:D,MATCH($E2435,Anvendelseskode!$A:$A,0))</f>
        <v>Private husholdninger</v>
      </c>
      <c r="O2435" s="1" t="str">
        <f ca="1">IFERROR(INDEX(SBi!$2:$2,MATCH(G2435,SBi!$1:$1,1)),SBi!$K$2)</f>
        <v>Efter 2006</v>
      </c>
      <c r="P2435" s="1">
        <f ca="1">IFERROR(INDEX(SBi!$C$3:$K$28,MATCH(E2435,SBi!$B$3:$B$28,0),MATCH(O2435,SBi!$C$2:$K$2,0)),0)</f>
        <v>66.400000000000006</v>
      </c>
      <c r="Q2435" s="19">
        <f t="shared" ref="Q2435:Q2498" ca="1" si="502">P2435*F2435/1000</f>
        <v>7.636000000000001</v>
      </c>
      <c r="R2435" s="19" t="str">
        <f ca="1">IFERROR(INDEX(VpD!$2:$2,MATCH(G2435,VpD!$1:$1,1)),VpD!$I$2)</f>
        <v>&gt;1998</v>
      </c>
      <c r="S2435" s="1">
        <f ca="1">IFERROR(INDEX(VpD!$C$3:$I$27,MATCH(E2435,VpD!$B$3:$B$27,0),MATCH(R2435,VpD!$C$2:$I$2,0)),0)</f>
        <v>65</v>
      </c>
      <c r="T2435" s="19">
        <f t="shared" ref="T2435:T2498" ca="1" si="503">S2435*F2435/1000</f>
        <v>7.4749999999999996</v>
      </c>
      <c r="U2435" s="14" t="str">
        <f t="shared" ref="U2435:U2498" ca="1" si="504">IFERROR(SUBSTITUTE(LEFT(W2435,FIND(" ",W2435)),"POINT(",""),"")</f>
        <v xml:space="preserve">711488.94 </v>
      </c>
      <c r="V2435" s="14" t="str">
        <f t="shared" ref="V2435:V2498" ca="1" si="505">IFERROR(SUBSTITUTE(RIGHT(W2435,LEN(W2435)-FIND(" ",W2435)),")",""),"")</f>
        <v>6172772.44</v>
      </c>
      <c r="W2435" s="14" t="str">
        <f t="shared" ref="W2435:W2498" ca="1" si="506">INDIRECT($A$1&amp;"o"&amp;A2435)</f>
        <v>POINT(711488.94 6172772.44)</v>
      </c>
      <c r="X2435" s="14" t="str">
        <f>IFERROR(INDEX(BygningOmraade!B:B,MATCH(A2435,BygningOmraade!A:A,0)),"")</f>
        <v/>
      </c>
    </row>
    <row r="2436" spans="1:24" s="14" customFormat="1" x14ac:dyDescent="0.25">
      <c r="A2436" s="14">
        <f t="shared" si="494"/>
        <v>2436</v>
      </c>
      <c r="B2436" s="14" t="str">
        <f t="shared" ca="1" si="495"/>
        <v>910b9431-586a-4827-8593-f4e5d2d16549</v>
      </c>
      <c r="C2436" s="14" t="str">
        <f t="shared" ca="1" si="496"/>
        <v>0a3f507e-153a-32b8-e044-0003ba298018</v>
      </c>
      <c r="D2436" s="14">
        <f t="shared" ca="1" si="497"/>
        <v>996669</v>
      </c>
      <c r="E2436" s="1">
        <f t="shared" ca="1" si="498"/>
        <v>130</v>
      </c>
      <c r="F2436" s="1">
        <f t="shared" ca="1" si="499"/>
        <v>102</v>
      </c>
      <c r="G2436" s="1">
        <f t="shared" ca="1" si="500"/>
        <v>1977</v>
      </c>
      <c r="H2436" s="1" t="str">
        <f ca="1">IFERROR(INDEX(Varmeinstallation!B:B,MATCH(INDIRECT($A$1&amp;"L"&amp;A2436)*1,Varmeinstallation!A:A,0)),"Ingen varmeinstallationer")</f>
        <v>Fjernvarme/blokvarme (radiatorsystemer eller varmluftanlæg)</v>
      </c>
      <c r="I2436" s="1" t="str">
        <f ca="1">IFERROR(INDEX(Opvarmningsmiddel!B:B,MATCH(INDIRECT($A$1&amp;"M"&amp;A2436)*1,Opvarmningsmiddel!A:A,0)),"")</f>
        <v/>
      </c>
      <c r="J2436" s="1">
        <f t="shared" ca="1" si="501"/>
        <v>0</v>
      </c>
      <c r="K2436" s="1" t="str">
        <f ca="1">IFERROR(INDEX(Relationstabel!$C$3:$K$10,MATCH(VALUE(INDIRECT($A$1&amp;"L"&amp;A2436)),Relationstabel!$A$3:$A$10,0),MATCH(IFERROR(VALUE(INDIRECT($A$1&amp;"M"&amp;A2436)),0),Relationstabel!$C$1:$K$1,0)),"Ingen varmeinstallationer")</f>
        <v>Fjernvarme/ Blokvarme</v>
      </c>
      <c r="L2436" s="1" t="str">
        <f ca="1">INDEX(Anvendelseskode!B:B,MATCH($E2436,Anvendelseskode!$A:$A,0))</f>
        <v>Række-, kæde-, dobbelthus (lodret adskillelse mellem enhederne)</v>
      </c>
      <c r="M2436" s="1" t="str">
        <f ca="1">INDEX(Anvendelseskode!C:C,MATCH($E2436,Anvendelseskode!$A:$A,0))</f>
        <v>Række-, kæde og dobbelthuse</v>
      </c>
      <c r="N2436" s="1" t="str">
        <f ca="1">INDEX(Anvendelseskode!D:D,MATCH($E2436,Anvendelseskode!$A:$A,0))</f>
        <v>Private husholdninger</v>
      </c>
      <c r="O2436" s="1" t="str">
        <f ca="1">IFERROR(INDEX(SBi!$2:$2,MATCH(G2436,SBi!$1:$1,1)),SBi!$K$2)</f>
        <v>1973-1978</v>
      </c>
      <c r="P2436" s="1">
        <f ca="1">IFERROR(INDEX(SBi!$C$3:$K$28,MATCH(E2436,SBi!$B$3:$B$28,0),MATCH(O2436,SBi!$C$2:$K$2,0)),0)</f>
        <v>112.6</v>
      </c>
      <c r="Q2436" s="19">
        <f t="shared" ca="1" si="502"/>
        <v>11.485199999999999</v>
      </c>
      <c r="R2436" s="19" t="str">
        <f ca="1">IFERROR(INDEX(VpD!$2:$2,MATCH(G2436,VpD!$1:$1,1)),VpD!$I$2)</f>
        <v>1973-1978</v>
      </c>
      <c r="S2436" s="1">
        <f ca="1">IFERROR(INDEX(VpD!$C$3:$I$27,MATCH(E2436,VpD!$B$3:$B$27,0),MATCH(R2436,VpD!$C$2:$I$2,0)),0)</f>
        <v>98</v>
      </c>
      <c r="T2436" s="19">
        <f t="shared" ca="1" si="503"/>
        <v>9.9960000000000004</v>
      </c>
      <c r="U2436" s="14" t="str">
        <f t="shared" ca="1" si="504"/>
        <v xml:space="preserve">713530.36 </v>
      </c>
      <c r="V2436" s="14" t="str">
        <f t="shared" ca="1" si="505"/>
        <v>6169449.46</v>
      </c>
      <c r="W2436" s="14" t="str">
        <f t="shared" ca="1" si="506"/>
        <v>POINT(713530.36 6169449.46)</v>
      </c>
      <c r="X2436" s="14" t="str">
        <f>IFERROR(INDEX(BygningOmraade!B:B,MATCH(A2436,BygningOmraade!A:A,0)),"")</f>
        <v/>
      </c>
    </row>
    <row r="2437" spans="1:24" s="14" customFormat="1" x14ac:dyDescent="0.25">
      <c r="A2437" s="14">
        <f t="shared" si="494"/>
        <v>2437</v>
      </c>
      <c r="B2437" s="14" t="str">
        <f t="shared" ca="1" si="495"/>
        <v>912764b3-d629-4501-bf8a-1dd430e47568</v>
      </c>
      <c r="C2437" s="14" t="str">
        <f t="shared" ca="1" si="496"/>
        <v>0a3f507e-1b16-32b8-e044-0003ba298018</v>
      </c>
      <c r="D2437" s="14">
        <f t="shared" ca="1" si="497"/>
        <v>995664</v>
      </c>
      <c r="E2437" s="1">
        <f t="shared" ca="1" si="498"/>
        <v>320</v>
      </c>
      <c r="F2437" s="1">
        <f t="shared" ca="1" si="499"/>
        <v>46</v>
      </c>
      <c r="G2437" s="1">
        <f t="shared" ca="1" si="500"/>
        <v>2003</v>
      </c>
      <c r="H2437" s="1" t="str">
        <f ca="1">IFERROR(INDEX(Varmeinstallation!B:B,MATCH(INDIRECT($A$1&amp;"L"&amp;A2437)*1,Varmeinstallation!A:A,0)),"Ingen varmeinstallationer")</f>
        <v>Elovne, elpaneler</v>
      </c>
      <c r="I2437" s="1" t="str">
        <f ca="1">IFERROR(INDEX(Opvarmningsmiddel!B:B,MATCH(INDIRECT($A$1&amp;"M"&amp;A2437)*1,Opvarmningsmiddel!A:A,0)),"")</f>
        <v>Elektricitet</v>
      </c>
      <c r="J2437" s="1">
        <f t="shared" ca="1" si="501"/>
        <v>90</v>
      </c>
      <c r="K2437" s="1" t="str">
        <f ca="1">IFERROR(INDEX(Relationstabel!$C$3:$K$10,MATCH(VALUE(INDIRECT($A$1&amp;"L"&amp;A2437)),Relationstabel!$A$3:$A$10,0),MATCH(IFERROR(VALUE(INDIRECT($A$1&amp;"M"&amp;A2437)),0),Relationstabel!$C$1:$K$1,0)),"Ingen varmeinstallationer")</f>
        <v>Elvarme</v>
      </c>
      <c r="L2437" s="1" t="str">
        <f ca="1">INDEX(Anvendelseskode!B:B,MATCH($E2437,Anvendelseskode!$A:$A,0))</f>
        <v>Bygning til kontor, handel, lager herunder offentlig administration</v>
      </c>
      <c r="M2437" s="1" t="str">
        <f ca="1">INDEX(Anvendelseskode!C:C,MATCH($E2437,Anvendelseskode!$A:$A,0))</f>
        <v>Kontor, handel, lager, off. adm.</v>
      </c>
      <c r="N2437" s="1" t="str">
        <f ca="1">INDEX(Anvendelseskode!D:D,MATCH($E2437,Anvendelseskode!$A:$A,0))</f>
        <v>Handel og servicevirksomheder</v>
      </c>
      <c r="O2437" s="1" t="str">
        <f ca="1">IFERROR(INDEX(SBi!$2:$2,MATCH(G2437,SBi!$1:$1,1)),SBi!$K$2)</f>
        <v>1999-2006</v>
      </c>
      <c r="P2437" s="1">
        <f ca="1">IFERROR(INDEX(SBi!$C$3:$K$28,MATCH(E2437,SBi!$B$3:$B$28,0),MATCH(O2437,SBi!$C$2:$K$2,0)),0)</f>
        <v>89.6</v>
      </c>
      <c r="Q2437" s="19">
        <f t="shared" ca="1" si="502"/>
        <v>4.121599999999999</v>
      </c>
      <c r="R2437" s="19" t="str">
        <f ca="1">IFERROR(INDEX(VpD!$2:$2,MATCH(G2437,VpD!$1:$1,1)),VpD!$I$2)</f>
        <v>&gt;1998</v>
      </c>
      <c r="S2437" s="1">
        <f ca="1">IFERROR(INDEX(VpD!$C$3:$I$27,MATCH(E2437,VpD!$B$3:$B$27,0),MATCH(R2437,VpD!$C$2:$I$2,0)),0)</f>
        <v>77</v>
      </c>
      <c r="T2437" s="19">
        <f t="shared" ca="1" si="503"/>
        <v>3.5419999999999998</v>
      </c>
      <c r="U2437" s="14" t="str">
        <f t="shared" ca="1" si="504"/>
        <v xml:space="preserve">712287.59 </v>
      </c>
      <c r="V2437" s="14" t="str">
        <f t="shared" ca="1" si="505"/>
        <v>6171653.91</v>
      </c>
      <c r="W2437" s="14" t="str">
        <f t="shared" ca="1" si="506"/>
        <v>POINT(712287.59 6171653.91)</v>
      </c>
      <c r="X2437" s="14" t="str">
        <f>IFERROR(INDEX(BygningOmraade!B:B,MATCH(A2437,BygningOmraade!A:A,0)),"")</f>
        <v/>
      </c>
    </row>
    <row r="2438" spans="1:24" s="14" customFormat="1" x14ac:dyDescent="0.25">
      <c r="A2438" s="14">
        <f t="shared" si="494"/>
        <v>2438</v>
      </c>
      <c r="B2438" s="14" t="str">
        <f t="shared" ca="1" si="495"/>
        <v>91324319-770a-4643-9943-567c22b80ab0</v>
      </c>
      <c r="C2438" s="14" t="str">
        <f t="shared" ca="1" si="496"/>
        <v>0a3f507e-2334-32b8-e044-0003ba298018</v>
      </c>
      <c r="D2438" s="14">
        <f t="shared" ca="1" si="497"/>
        <v>996451</v>
      </c>
      <c r="E2438" s="1">
        <f t="shared" ca="1" si="498"/>
        <v>120</v>
      </c>
      <c r="F2438" s="1">
        <f t="shared" ca="1" si="499"/>
        <v>130</v>
      </c>
      <c r="G2438" s="1">
        <f t="shared" ca="1" si="500"/>
        <v>1996</v>
      </c>
      <c r="H2438" s="1" t="str">
        <f ca="1">IFERROR(INDEX(Varmeinstallation!B:B,MATCH(INDIRECT($A$1&amp;"L"&amp;A2438)*1,Varmeinstallation!A:A,0)),"Ingen varmeinstallationer")</f>
        <v>Centralvarme fra eget anlæg, et-kammer fyr</v>
      </c>
      <c r="I2438" s="1" t="str">
        <f ca="1">IFERROR(INDEX(Opvarmningsmiddel!B:B,MATCH(INDIRECT($A$1&amp;"M"&amp;A2438)*1,Opvarmningsmiddel!A:A,0)),"")</f>
        <v>Naturgas</v>
      </c>
      <c r="J2438" s="1">
        <f t="shared" ca="1" si="501"/>
        <v>0</v>
      </c>
      <c r="K2438" s="1" t="str">
        <f ca="1">IFERROR(INDEX(Relationstabel!$C$3:$K$10,MATCH(VALUE(INDIRECT($A$1&amp;"L"&amp;A2438)),Relationstabel!$A$3:$A$10,0),MATCH(IFERROR(VALUE(INDIRECT($A$1&amp;"M"&amp;A2438)),0),Relationstabel!$C$1:$K$1,0)),"Ingen varmeinstallationer")</f>
        <v>Naturgas</v>
      </c>
      <c r="L2438" s="1" t="str">
        <f ca="1">INDEX(Anvendelseskode!B:B,MATCH($E2438,Anvendelseskode!$A:$A,0))</f>
        <v>Fritliggende enfamilieshus (parcelhus)</v>
      </c>
      <c r="M2438" s="1" t="str">
        <f ca="1">INDEX(Anvendelseskode!C:C,MATCH($E2438,Anvendelseskode!$A:$A,0))</f>
        <v>Parcelhuse</v>
      </c>
      <c r="N2438" s="1" t="str">
        <f ca="1">INDEX(Anvendelseskode!D:D,MATCH($E2438,Anvendelseskode!$A:$A,0))</f>
        <v>Private husholdninger</v>
      </c>
      <c r="O2438" s="1" t="str">
        <f ca="1">IFERROR(INDEX(SBi!$2:$2,MATCH(G2438,SBi!$1:$1,1)),SBi!$K$2)</f>
        <v>1979-1998</v>
      </c>
      <c r="P2438" s="1">
        <f ca="1">IFERROR(INDEX(SBi!$C$3:$K$28,MATCH(E2438,SBi!$B$3:$B$28,0),MATCH(O2438,SBi!$C$2:$K$2,0)),0)</f>
        <v>105.4</v>
      </c>
      <c r="Q2438" s="19">
        <f t="shared" ca="1" si="502"/>
        <v>13.702</v>
      </c>
      <c r="R2438" s="19" t="str">
        <f ca="1">IFERROR(INDEX(VpD!$2:$2,MATCH(G2438,VpD!$1:$1,1)),VpD!$I$2)</f>
        <v>1979-1998</v>
      </c>
      <c r="S2438" s="1">
        <f ca="1">IFERROR(INDEX(VpD!$C$3:$I$27,MATCH(E2438,VpD!$B$3:$B$27,0),MATCH(R2438,VpD!$C$2:$I$2,0)),0)</f>
        <v>90</v>
      </c>
      <c r="T2438" s="19">
        <f t="shared" ca="1" si="503"/>
        <v>11.7</v>
      </c>
      <c r="U2438" s="14" t="str">
        <f t="shared" ca="1" si="504"/>
        <v xml:space="preserve">713344.88 </v>
      </c>
      <c r="V2438" s="14" t="str">
        <f t="shared" ca="1" si="505"/>
        <v>6168542.42</v>
      </c>
      <c r="W2438" s="14" t="str">
        <f t="shared" ca="1" si="506"/>
        <v>POINT(713344.88 6168542.42)</v>
      </c>
      <c r="X2438" s="14" t="str">
        <f>IFERROR(INDEX(BygningOmraade!B:B,MATCH(A2438,BygningOmraade!A:A,0)),"")</f>
        <v/>
      </c>
    </row>
    <row r="2439" spans="1:24" s="14" customFormat="1" x14ac:dyDescent="0.25">
      <c r="A2439" s="14">
        <f t="shared" si="494"/>
        <v>2439</v>
      </c>
      <c r="B2439" s="14" t="str">
        <f t="shared" ca="1" si="495"/>
        <v>91379239-f616-4c3b-abce-d21de780d9c2</v>
      </c>
      <c r="C2439" s="14" t="str">
        <f t="shared" ca="1" si="496"/>
        <v>0a3f507e-24a9-32b8-e044-0003ba298018</v>
      </c>
      <c r="D2439" s="14">
        <f t="shared" ca="1" si="497"/>
        <v>995942</v>
      </c>
      <c r="E2439" s="1">
        <f t="shared" ca="1" si="498"/>
        <v>120</v>
      </c>
      <c r="F2439" s="1">
        <f t="shared" ca="1" si="499"/>
        <v>159</v>
      </c>
      <c r="G2439" s="1">
        <f t="shared" ca="1" si="500"/>
        <v>1972</v>
      </c>
      <c r="H2439" s="1" t="str">
        <f ca="1">IFERROR(INDEX(Varmeinstallation!B:B,MATCH(INDIRECT($A$1&amp;"L"&amp;A2439)*1,Varmeinstallation!A:A,0)),"Ingen varmeinstallationer")</f>
        <v>Centralvarme fra eget anlæg, et-kammer fyr</v>
      </c>
      <c r="I2439" s="1" t="str">
        <f ca="1">IFERROR(INDEX(Opvarmningsmiddel!B:B,MATCH(INDIRECT($A$1&amp;"M"&amp;A2439)*1,Opvarmningsmiddel!A:A,0)),"")</f>
        <v>Naturgas</v>
      </c>
      <c r="J2439" s="1">
        <f t="shared" ca="1" si="501"/>
        <v>0</v>
      </c>
      <c r="K2439" s="1" t="str">
        <f ca="1">IFERROR(INDEX(Relationstabel!$C$3:$K$10,MATCH(VALUE(INDIRECT($A$1&amp;"L"&amp;A2439)),Relationstabel!$A$3:$A$10,0),MATCH(IFERROR(VALUE(INDIRECT($A$1&amp;"M"&amp;A2439)),0),Relationstabel!$C$1:$K$1,0)),"Ingen varmeinstallationer")</f>
        <v>Naturgas</v>
      </c>
      <c r="L2439" s="1" t="str">
        <f ca="1">INDEX(Anvendelseskode!B:B,MATCH($E2439,Anvendelseskode!$A:$A,0))</f>
        <v>Fritliggende enfamilieshus (parcelhus)</v>
      </c>
      <c r="M2439" s="1" t="str">
        <f ca="1">INDEX(Anvendelseskode!C:C,MATCH($E2439,Anvendelseskode!$A:$A,0))</f>
        <v>Parcelhuse</v>
      </c>
      <c r="N2439" s="1" t="str">
        <f ca="1">INDEX(Anvendelseskode!D:D,MATCH($E2439,Anvendelseskode!$A:$A,0))</f>
        <v>Private husholdninger</v>
      </c>
      <c r="O2439" s="1" t="str">
        <f ca="1">IFERROR(INDEX(SBi!$2:$2,MATCH(G2439,SBi!$1:$1,1)),SBi!$K$2)</f>
        <v>1961-1972</v>
      </c>
      <c r="P2439" s="1">
        <f ca="1">IFERROR(INDEX(SBi!$C$3:$K$28,MATCH(E2439,SBi!$B$3:$B$28,0),MATCH(O2439,SBi!$C$2:$K$2,0)),0)</f>
        <v>134.30000000000001</v>
      </c>
      <c r="Q2439" s="19">
        <f t="shared" ca="1" si="502"/>
        <v>21.3537</v>
      </c>
      <c r="R2439" s="19" t="str">
        <f ca="1">IFERROR(INDEX(VpD!$2:$2,MATCH(G2439,VpD!$1:$1,1)),VpD!$I$2)</f>
        <v>1961-1972</v>
      </c>
      <c r="S2439" s="1">
        <f ca="1">IFERROR(INDEX(VpD!$C$3:$I$27,MATCH(E2439,VpD!$B$3:$B$27,0),MATCH(R2439,VpD!$C$2:$I$2,0)),0)</f>
        <v>143</v>
      </c>
      <c r="T2439" s="19">
        <f t="shared" ca="1" si="503"/>
        <v>22.736999999999998</v>
      </c>
      <c r="U2439" s="14" t="str">
        <f t="shared" ca="1" si="504"/>
        <v xml:space="preserve">712738.6 </v>
      </c>
      <c r="V2439" s="14" t="str">
        <f t="shared" ca="1" si="505"/>
        <v>6169126.47</v>
      </c>
      <c r="W2439" s="14" t="str">
        <f t="shared" ca="1" si="506"/>
        <v>POINT(712738.6 6169126.47)</v>
      </c>
      <c r="X2439" s="14" t="str">
        <f>IFERROR(INDEX(BygningOmraade!B:B,MATCH(A2439,BygningOmraade!A:A,0)),"")</f>
        <v/>
      </c>
    </row>
    <row r="2440" spans="1:24" s="14" customFormat="1" x14ac:dyDescent="0.25">
      <c r="A2440" s="14">
        <f t="shared" si="494"/>
        <v>2440</v>
      </c>
      <c r="B2440" s="14" t="str">
        <f t="shared" ca="1" si="495"/>
        <v>915fbe47-d348-4101-89f5-af7c2ab7f615</v>
      </c>
      <c r="C2440" s="14" t="str">
        <f t="shared" ca="1" si="496"/>
        <v>0a3f507e-215f-32b8-e044-0003ba298018</v>
      </c>
      <c r="D2440" s="14">
        <f t="shared" ca="1" si="497"/>
        <v>997173</v>
      </c>
      <c r="E2440" s="1">
        <f t="shared" ca="1" si="498"/>
        <v>130</v>
      </c>
      <c r="F2440" s="1">
        <f t="shared" ca="1" si="499"/>
        <v>109</v>
      </c>
      <c r="G2440" s="1">
        <f t="shared" ca="1" si="500"/>
        <v>1978</v>
      </c>
      <c r="H2440" s="1" t="str">
        <f ca="1">IFERROR(INDEX(Varmeinstallation!B:B,MATCH(INDIRECT($A$1&amp;"L"&amp;A2440)*1,Varmeinstallation!A:A,0)),"Ingen varmeinstallationer")</f>
        <v>Fjernvarme/blokvarme (radiatorsystemer eller varmluftanlæg)</v>
      </c>
      <c r="I2440" s="1" t="str">
        <f ca="1">IFERROR(INDEX(Opvarmningsmiddel!B:B,MATCH(INDIRECT($A$1&amp;"M"&amp;A2440)*1,Opvarmningsmiddel!A:A,0)),"")</f>
        <v/>
      </c>
      <c r="J2440" s="1">
        <f t="shared" ca="1" si="501"/>
        <v>0</v>
      </c>
      <c r="K2440" s="1" t="str">
        <f ca="1">IFERROR(INDEX(Relationstabel!$C$3:$K$10,MATCH(VALUE(INDIRECT($A$1&amp;"L"&amp;A2440)),Relationstabel!$A$3:$A$10,0),MATCH(IFERROR(VALUE(INDIRECT($A$1&amp;"M"&amp;A2440)),0),Relationstabel!$C$1:$K$1,0)),"Ingen varmeinstallationer")</f>
        <v>Fjernvarme/ Blokvarme</v>
      </c>
      <c r="L2440" s="1" t="str">
        <f ca="1">INDEX(Anvendelseskode!B:B,MATCH($E2440,Anvendelseskode!$A:$A,0))</f>
        <v>Række-, kæde-, dobbelthus (lodret adskillelse mellem enhederne)</v>
      </c>
      <c r="M2440" s="1" t="str">
        <f ca="1">INDEX(Anvendelseskode!C:C,MATCH($E2440,Anvendelseskode!$A:$A,0))</f>
        <v>Række-, kæde og dobbelthuse</v>
      </c>
      <c r="N2440" s="1" t="str">
        <f ca="1">INDEX(Anvendelseskode!D:D,MATCH($E2440,Anvendelseskode!$A:$A,0))</f>
        <v>Private husholdninger</v>
      </c>
      <c r="O2440" s="1" t="str">
        <f ca="1">IFERROR(INDEX(SBi!$2:$2,MATCH(G2440,SBi!$1:$1,1)),SBi!$K$2)</f>
        <v>1973-1978</v>
      </c>
      <c r="P2440" s="1">
        <f ca="1">IFERROR(INDEX(SBi!$C$3:$K$28,MATCH(E2440,SBi!$B$3:$B$28,0),MATCH(O2440,SBi!$C$2:$K$2,0)),0)</f>
        <v>112.6</v>
      </c>
      <c r="Q2440" s="19">
        <f t="shared" ca="1" si="502"/>
        <v>12.273399999999999</v>
      </c>
      <c r="R2440" s="19" t="str">
        <f ca="1">IFERROR(INDEX(VpD!$2:$2,MATCH(G2440,VpD!$1:$1,1)),VpD!$I$2)</f>
        <v>1973-1978</v>
      </c>
      <c r="S2440" s="1">
        <f ca="1">IFERROR(INDEX(VpD!$C$3:$I$27,MATCH(E2440,VpD!$B$3:$B$27,0),MATCH(R2440,VpD!$C$2:$I$2,0)),0)</f>
        <v>98</v>
      </c>
      <c r="T2440" s="19">
        <f t="shared" ca="1" si="503"/>
        <v>10.682</v>
      </c>
      <c r="U2440" s="14" t="str">
        <f t="shared" ca="1" si="504"/>
        <v xml:space="preserve">713744.43 </v>
      </c>
      <c r="V2440" s="14" t="str">
        <f t="shared" ca="1" si="505"/>
        <v>6169505.49</v>
      </c>
      <c r="W2440" s="14" t="str">
        <f t="shared" ca="1" si="506"/>
        <v>POINT(713744.43 6169505.49)</v>
      </c>
      <c r="X2440" s="14" t="str">
        <f>IFERROR(INDEX(BygningOmraade!B:B,MATCH(A2440,BygningOmraade!A:A,0)),"")</f>
        <v/>
      </c>
    </row>
    <row r="2441" spans="1:24" s="14" customFormat="1" x14ac:dyDescent="0.25">
      <c r="A2441" s="14">
        <f t="shared" si="494"/>
        <v>2441</v>
      </c>
      <c r="B2441" s="14" t="str">
        <f t="shared" ca="1" si="495"/>
        <v>916a825d-1e90-408d-913f-62bea047bbcd</v>
      </c>
      <c r="C2441" s="14" t="str">
        <f t="shared" ca="1" si="496"/>
        <v>0a3f507e-1955-32b8-e044-0003ba298018</v>
      </c>
      <c r="D2441" s="14">
        <f t="shared" ca="1" si="497"/>
        <v>995194</v>
      </c>
      <c r="E2441" s="1">
        <f t="shared" ca="1" si="498"/>
        <v>130</v>
      </c>
      <c r="F2441" s="1">
        <f t="shared" ca="1" si="499"/>
        <v>131</v>
      </c>
      <c r="G2441" s="1">
        <f t="shared" ca="1" si="500"/>
        <v>1978</v>
      </c>
      <c r="H2441" s="1" t="str">
        <f ca="1">IFERROR(INDEX(Varmeinstallation!B:B,MATCH(INDIRECT($A$1&amp;"L"&amp;A2441)*1,Varmeinstallation!A:A,0)),"Ingen varmeinstallationer")</f>
        <v>Fjernvarme/blokvarme (radiatorsystemer eller varmluftanlæg)</v>
      </c>
      <c r="I2441" s="1" t="str">
        <f ca="1">IFERROR(INDEX(Opvarmningsmiddel!B:B,MATCH(INDIRECT($A$1&amp;"M"&amp;A2441)*1,Opvarmningsmiddel!A:A,0)),"")</f>
        <v/>
      </c>
      <c r="J2441" s="1">
        <f t="shared" ca="1" si="501"/>
        <v>0</v>
      </c>
      <c r="K2441" s="1" t="str">
        <f ca="1">IFERROR(INDEX(Relationstabel!$C$3:$K$10,MATCH(VALUE(INDIRECT($A$1&amp;"L"&amp;A2441)),Relationstabel!$A$3:$A$10,0),MATCH(IFERROR(VALUE(INDIRECT($A$1&amp;"M"&amp;A2441)),0),Relationstabel!$C$1:$K$1,0)),"Ingen varmeinstallationer")</f>
        <v>Fjernvarme/ Blokvarme</v>
      </c>
      <c r="L2441" s="1" t="str">
        <f ca="1">INDEX(Anvendelseskode!B:B,MATCH($E2441,Anvendelseskode!$A:$A,0))</f>
        <v>Række-, kæde-, dobbelthus (lodret adskillelse mellem enhederne)</v>
      </c>
      <c r="M2441" s="1" t="str">
        <f ca="1">INDEX(Anvendelseskode!C:C,MATCH($E2441,Anvendelseskode!$A:$A,0))</f>
        <v>Række-, kæde og dobbelthuse</v>
      </c>
      <c r="N2441" s="1" t="str">
        <f ca="1">INDEX(Anvendelseskode!D:D,MATCH($E2441,Anvendelseskode!$A:$A,0))</f>
        <v>Private husholdninger</v>
      </c>
      <c r="O2441" s="1" t="str">
        <f ca="1">IFERROR(INDEX(SBi!$2:$2,MATCH(G2441,SBi!$1:$1,1)),SBi!$K$2)</f>
        <v>1973-1978</v>
      </c>
      <c r="P2441" s="1">
        <f ca="1">IFERROR(INDEX(SBi!$C$3:$K$28,MATCH(E2441,SBi!$B$3:$B$28,0),MATCH(O2441,SBi!$C$2:$K$2,0)),0)</f>
        <v>112.6</v>
      </c>
      <c r="Q2441" s="19">
        <f t="shared" ca="1" si="502"/>
        <v>14.750599999999999</v>
      </c>
      <c r="R2441" s="19" t="str">
        <f ca="1">IFERROR(INDEX(VpD!$2:$2,MATCH(G2441,VpD!$1:$1,1)),VpD!$I$2)</f>
        <v>1973-1978</v>
      </c>
      <c r="S2441" s="1">
        <f ca="1">IFERROR(INDEX(VpD!$C$3:$I$27,MATCH(E2441,VpD!$B$3:$B$27,0),MATCH(R2441,VpD!$C$2:$I$2,0)),0)</f>
        <v>98</v>
      </c>
      <c r="T2441" s="19">
        <f t="shared" ca="1" si="503"/>
        <v>12.837999999999999</v>
      </c>
      <c r="U2441" s="14" t="str">
        <f t="shared" ca="1" si="504"/>
        <v xml:space="preserve">711816.73 </v>
      </c>
      <c r="V2441" s="14" t="str">
        <f t="shared" ca="1" si="505"/>
        <v>6172575.71</v>
      </c>
      <c r="W2441" s="14" t="str">
        <f t="shared" ca="1" si="506"/>
        <v>POINT(711816.73 6172575.71)</v>
      </c>
      <c r="X2441" s="14" t="str">
        <f>IFERROR(INDEX(BygningOmraade!B:B,MATCH(A2441,BygningOmraade!A:A,0)),"")</f>
        <v/>
      </c>
    </row>
    <row r="2442" spans="1:24" s="14" customFormat="1" x14ac:dyDescent="0.25">
      <c r="A2442" s="14">
        <f t="shared" si="494"/>
        <v>2442</v>
      </c>
      <c r="B2442" s="14" t="str">
        <f t="shared" ca="1" si="495"/>
        <v>9194f073-a251-4d66-aa5d-2a8ca5a2d312</v>
      </c>
      <c r="C2442" s="14" t="str">
        <f t="shared" ca="1" si="496"/>
        <v>0a3f507e-20fb-32b8-e044-0003ba298018</v>
      </c>
      <c r="D2442" s="14">
        <f t="shared" ca="1" si="497"/>
        <v>996189</v>
      </c>
      <c r="E2442" s="1">
        <f t="shared" ca="1" si="498"/>
        <v>120</v>
      </c>
      <c r="F2442" s="1">
        <f t="shared" ca="1" si="499"/>
        <v>178</v>
      </c>
      <c r="G2442" s="1">
        <f t="shared" ca="1" si="500"/>
        <v>2018</v>
      </c>
      <c r="H2442" s="1" t="str">
        <f ca="1">IFERROR(INDEX(Varmeinstallation!B:B,MATCH(INDIRECT($A$1&amp;"L"&amp;A2442)*1,Varmeinstallation!A:A,0)),"Ingen varmeinstallationer")</f>
        <v>Centralvarme fra eget anlæg, et-kammer fyr</v>
      </c>
      <c r="I2442" s="1" t="str">
        <f ca="1">IFERROR(INDEX(Opvarmningsmiddel!B:B,MATCH(INDIRECT($A$1&amp;"M"&amp;A2442)*1,Opvarmningsmiddel!A:A,0)),"")</f>
        <v>Naturgas</v>
      </c>
      <c r="J2442" s="1">
        <f t="shared" ca="1" si="501"/>
        <v>0</v>
      </c>
      <c r="K2442" s="1" t="str">
        <f ca="1">IFERROR(INDEX(Relationstabel!$C$3:$K$10,MATCH(VALUE(INDIRECT($A$1&amp;"L"&amp;A2442)),Relationstabel!$A$3:$A$10,0),MATCH(IFERROR(VALUE(INDIRECT($A$1&amp;"M"&amp;A2442)),0),Relationstabel!$C$1:$K$1,0)),"Ingen varmeinstallationer")</f>
        <v>Naturgas</v>
      </c>
      <c r="L2442" s="1" t="str">
        <f ca="1">INDEX(Anvendelseskode!B:B,MATCH($E2442,Anvendelseskode!$A:$A,0))</f>
        <v>Fritliggende enfamilieshus (parcelhus)</v>
      </c>
      <c r="M2442" s="1" t="str">
        <f ca="1">INDEX(Anvendelseskode!C:C,MATCH($E2442,Anvendelseskode!$A:$A,0))</f>
        <v>Parcelhuse</v>
      </c>
      <c r="N2442" s="1" t="str">
        <f ca="1">INDEX(Anvendelseskode!D:D,MATCH($E2442,Anvendelseskode!$A:$A,0))</f>
        <v>Private husholdninger</v>
      </c>
      <c r="O2442" s="1" t="str">
        <f ca="1">IFERROR(INDEX(SBi!$2:$2,MATCH(G2442,SBi!$1:$1,1)),SBi!$K$2)</f>
        <v>Efter 2006</v>
      </c>
      <c r="P2442" s="1">
        <f ca="1">IFERROR(INDEX(SBi!$C$3:$K$28,MATCH(E2442,SBi!$B$3:$B$28,0),MATCH(O2442,SBi!$C$2:$K$2,0)),0)</f>
        <v>67.3</v>
      </c>
      <c r="Q2442" s="19">
        <f t="shared" ca="1" si="502"/>
        <v>11.9794</v>
      </c>
      <c r="R2442" s="19" t="str">
        <f ca="1">IFERROR(INDEX(VpD!$2:$2,MATCH(G2442,VpD!$1:$1,1)),VpD!$I$2)</f>
        <v>&gt;1998</v>
      </c>
      <c r="S2442" s="1">
        <f ca="1">IFERROR(INDEX(VpD!$C$3:$I$27,MATCH(E2442,VpD!$B$3:$B$27,0),MATCH(R2442,VpD!$C$2:$I$2,0)),0)</f>
        <v>72</v>
      </c>
      <c r="T2442" s="19">
        <f t="shared" ca="1" si="503"/>
        <v>12.816000000000001</v>
      </c>
      <c r="U2442" s="14" t="str">
        <f t="shared" ca="1" si="504"/>
        <v xml:space="preserve">713077.82 </v>
      </c>
      <c r="V2442" s="14" t="str">
        <f t="shared" ca="1" si="505"/>
        <v>6168613.82</v>
      </c>
      <c r="W2442" s="14" t="str">
        <f t="shared" ca="1" si="506"/>
        <v>POINT(713077.82 6168613.82)</v>
      </c>
      <c r="X2442" s="14" t="str">
        <f>IFERROR(INDEX(BygningOmraade!B:B,MATCH(A2442,BygningOmraade!A:A,0)),"")</f>
        <v/>
      </c>
    </row>
    <row r="2443" spans="1:24" s="14" customFormat="1" x14ac:dyDescent="0.25">
      <c r="A2443" s="14">
        <f t="shared" si="494"/>
        <v>2443</v>
      </c>
      <c r="B2443" s="14" t="str">
        <f t="shared" ca="1" si="495"/>
        <v>91a0b01c-6dfc-4c5e-b3ce-dfb08255baf4</v>
      </c>
      <c r="C2443" s="14" t="str">
        <f t="shared" ca="1" si="496"/>
        <v>75d4829b-35b5-165e-e044-00144f3ead67</v>
      </c>
      <c r="D2443" s="14">
        <f t="shared" ca="1" si="497"/>
        <v>2691163</v>
      </c>
      <c r="E2443" s="1">
        <f t="shared" ca="1" si="498"/>
        <v>320</v>
      </c>
      <c r="F2443" s="1">
        <f t="shared" ca="1" si="499"/>
        <v>204</v>
      </c>
      <c r="G2443" s="1">
        <f t="shared" ca="1" si="500"/>
        <v>1958</v>
      </c>
      <c r="H2443" s="1" t="str">
        <f ca="1">IFERROR(INDEX(Varmeinstallation!B:B,MATCH(INDIRECT($A$1&amp;"L"&amp;A2443)*1,Varmeinstallation!A:A,0)),"Ingen varmeinstallationer")</f>
        <v>Centralvarme fra eget anlæg, et-kammer fyr</v>
      </c>
      <c r="I2443" s="1" t="str">
        <f ca="1">IFERROR(INDEX(Opvarmningsmiddel!B:B,MATCH(INDIRECT($A$1&amp;"M"&amp;A2443)*1,Opvarmningsmiddel!A:A,0)),"")</f>
        <v>Naturgas</v>
      </c>
      <c r="J2443" s="1">
        <f t="shared" ca="1" si="501"/>
        <v>0</v>
      </c>
      <c r="K2443" s="1" t="str">
        <f ca="1">IFERROR(INDEX(Relationstabel!$C$3:$K$10,MATCH(VALUE(INDIRECT($A$1&amp;"L"&amp;A2443)),Relationstabel!$A$3:$A$10,0),MATCH(IFERROR(VALUE(INDIRECT($A$1&amp;"M"&amp;A2443)),0),Relationstabel!$C$1:$K$1,0)),"Ingen varmeinstallationer")</f>
        <v>Naturgas</v>
      </c>
      <c r="L2443" s="1" t="str">
        <f ca="1">INDEX(Anvendelseskode!B:B,MATCH($E2443,Anvendelseskode!$A:$A,0))</f>
        <v>Bygning til kontor, handel, lager herunder offentlig administration</v>
      </c>
      <c r="M2443" s="1" t="str">
        <f ca="1">INDEX(Anvendelseskode!C:C,MATCH($E2443,Anvendelseskode!$A:$A,0))</f>
        <v>Kontor, handel, lager, off. adm.</v>
      </c>
      <c r="N2443" s="1" t="str">
        <f ca="1">INDEX(Anvendelseskode!D:D,MATCH($E2443,Anvendelseskode!$A:$A,0))</f>
        <v>Handel og servicevirksomheder</v>
      </c>
      <c r="O2443" s="1" t="str">
        <f ca="1">IFERROR(INDEX(SBi!$2:$2,MATCH(G2443,SBi!$1:$1,1)),SBi!$K$2)</f>
        <v>1951-1960</v>
      </c>
      <c r="P2443" s="1">
        <f ca="1">IFERROR(INDEX(SBi!$C$3:$K$28,MATCH(E2443,SBi!$B$3:$B$28,0),MATCH(O2443,SBi!$C$2:$K$2,0)),0)</f>
        <v>126.7</v>
      </c>
      <c r="Q2443" s="19">
        <f t="shared" ca="1" si="502"/>
        <v>25.846799999999998</v>
      </c>
      <c r="R2443" s="19" t="str">
        <f ca="1">IFERROR(INDEX(VpD!$2:$2,MATCH(G2443,VpD!$1:$1,1)),VpD!$I$2)</f>
        <v>1951-1960</v>
      </c>
      <c r="S2443" s="1">
        <f ca="1">IFERROR(INDEX(VpD!$C$3:$I$27,MATCH(E2443,VpD!$B$3:$B$27,0),MATCH(R2443,VpD!$C$2:$I$2,0)),0)</f>
        <v>126</v>
      </c>
      <c r="T2443" s="19">
        <f t="shared" ca="1" si="503"/>
        <v>25.704000000000001</v>
      </c>
      <c r="U2443" s="14" t="str">
        <f t="shared" ca="1" si="504"/>
        <v xml:space="preserve">712717.72 </v>
      </c>
      <c r="V2443" s="14" t="str">
        <f t="shared" ca="1" si="505"/>
        <v>6168908.46</v>
      </c>
      <c r="W2443" s="14" t="str">
        <f t="shared" ca="1" si="506"/>
        <v>POINT(712717.72 6168908.46)</v>
      </c>
      <c r="X2443" s="14" t="str">
        <f>IFERROR(INDEX(BygningOmraade!B:B,MATCH(A2443,BygningOmraade!A:A,0)),"")</f>
        <v/>
      </c>
    </row>
    <row r="2444" spans="1:24" s="14" customFormat="1" x14ac:dyDescent="0.25">
      <c r="A2444" s="14">
        <f t="shared" si="494"/>
        <v>2444</v>
      </c>
      <c r="B2444" s="14" t="str">
        <f t="shared" ca="1" si="495"/>
        <v>91a34b99-9da6-4d09-9975-616aad3b695b</v>
      </c>
      <c r="C2444" s="14" t="str">
        <f t="shared" ca="1" si="496"/>
        <v>0a3f507e-22d4-32b8-e044-0003ba298018</v>
      </c>
      <c r="D2444" s="14">
        <f t="shared" ca="1" si="497"/>
        <v>995309</v>
      </c>
      <c r="E2444" s="1">
        <f t="shared" ca="1" si="498"/>
        <v>120</v>
      </c>
      <c r="F2444" s="1">
        <f t="shared" ca="1" si="499"/>
        <v>164</v>
      </c>
      <c r="G2444" s="1">
        <f t="shared" ca="1" si="500"/>
        <v>1975</v>
      </c>
      <c r="H2444" s="1" t="str">
        <f ca="1">IFERROR(INDEX(Varmeinstallation!B:B,MATCH(INDIRECT($A$1&amp;"L"&amp;A2444)*1,Varmeinstallation!A:A,0)),"Ingen varmeinstallationer")</f>
        <v>Varmepumpe</v>
      </c>
      <c r="I2444" s="1" t="str">
        <f ca="1">IFERROR(INDEX(Opvarmningsmiddel!B:B,MATCH(INDIRECT($A$1&amp;"M"&amp;A2444)*1,Opvarmningsmiddel!A:A,0)),"")</f>
        <v>Elektricitet</v>
      </c>
      <c r="J2444" s="1">
        <f t="shared" ca="1" si="501"/>
        <v>0</v>
      </c>
      <c r="K2444" s="1" t="str">
        <f ca="1">IFERROR(INDEX(Relationstabel!$C$3:$K$10,MATCH(VALUE(INDIRECT($A$1&amp;"L"&amp;A2444)),Relationstabel!$A$3:$A$10,0),MATCH(IFERROR(VALUE(INDIRECT($A$1&amp;"M"&amp;A2444)),0),Relationstabel!$C$1:$K$1,0)),"Ingen varmeinstallationer")</f>
        <v>Varmepumpe</v>
      </c>
      <c r="L2444" s="1" t="str">
        <f ca="1">INDEX(Anvendelseskode!B:B,MATCH($E2444,Anvendelseskode!$A:$A,0))</f>
        <v>Fritliggende enfamilieshus (parcelhus)</v>
      </c>
      <c r="M2444" s="1" t="str">
        <f ca="1">INDEX(Anvendelseskode!C:C,MATCH($E2444,Anvendelseskode!$A:$A,0))</f>
        <v>Parcelhuse</v>
      </c>
      <c r="N2444" s="1" t="str">
        <f ca="1">INDEX(Anvendelseskode!D:D,MATCH($E2444,Anvendelseskode!$A:$A,0))</f>
        <v>Private husholdninger</v>
      </c>
      <c r="O2444" s="1" t="str">
        <f ca="1">IFERROR(INDEX(SBi!$2:$2,MATCH(G2444,SBi!$1:$1,1)),SBi!$K$2)</f>
        <v>1973-1978</v>
      </c>
      <c r="P2444" s="1">
        <f ca="1">IFERROR(INDEX(SBi!$C$3:$K$28,MATCH(E2444,SBi!$B$3:$B$28,0),MATCH(O2444,SBi!$C$2:$K$2,0)),0)</f>
        <v>119.8</v>
      </c>
      <c r="Q2444" s="19">
        <f t="shared" ca="1" si="502"/>
        <v>19.647200000000002</v>
      </c>
      <c r="R2444" s="19" t="str">
        <f ca="1">IFERROR(INDEX(VpD!$2:$2,MATCH(G2444,VpD!$1:$1,1)),VpD!$I$2)</f>
        <v>1973-1978</v>
      </c>
      <c r="S2444" s="1">
        <f ca="1">IFERROR(INDEX(VpD!$C$3:$I$27,MATCH(E2444,VpD!$B$3:$B$27,0),MATCH(R2444,VpD!$C$2:$I$2,0)),0)</f>
        <v>117</v>
      </c>
      <c r="T2444" s="19">
        <f t="shared" ca="1" si="503"/>
        <v>19.187999999999999</v>
      </c>
      <c r="U2444" s="14" t="str">
        <f t="shared" ca="1" si="504"/>
        <v xml:space="preserve">711789.77 </v>
      </c>
      <c r="V2444" s="14" t="str">
        <f t="shared" ca="1" si="505"/>
        <v>6172082.08</v>
      </c>
      <c r="W2444" s="14" t="str">
        <f t="shared" ca="1" si="506"/>
        <v>POINT(711789.77 6172082.08)</v>
      </c>
      <c r="X2444" s="14" t="str">
        <f>IFERROR(INDEX(BygningOmraade!B:B,MATCH(A2444,BygningOmraade!A:A,0)),"")</f>
        <v/>
      </c>
    </row>
    <row r="2445" spans="1:24" s="14" customFormat="1" x14ac:dyDescent="0.25">
      <c r="A2445" s="14">
        <f t="shared" si="494"/>
        <v>2445</v>
      </c>
      <c r="B2445" s="14" t="str">
        <f t="shared" ca="1" si="495"/>
        <v>91a99f1f-36dd-4657-ae0e-955bd3ceeae1</v>
      </c>
      <c r="C2445" s="14" t="str">
        <f t="shared" ca="1" si="496"/>
        <v>0a3f507e-1ff6-32b8-e044-0003ba298018</v>
      </c>
      <c r="D2445" s="14">
        <f t="shared" ca="1" si="497"/>
        <v>994080</v>
      </c>
      <c r="E2445" s="1">
        <f t="shared" ca="1" si="498"/>
        <v>120</v>
      </c>
      <c r="F2445" s="1">
        <f t="shared" ca="1" si="499"/>
        <v>134</v>
      </c>
      <c r="G2445" s="1">
        <f t="shared" ca="1" si="500"/>
        <v>1972</v>
      </c>
      <c r="H2445" s="1" t="str">
        <f ca="1">IFERROR(INDEX(Varmeinstallation!B:B,MATCH(INDIRECT($A$1&amp;"L"&amp;A2445)*1,Varmeinstallation!A:A,0)),"Ingen varmeinstallationer")</f>
        <v>Centralvarme fra eget anlæg, et-kammer fyr</v>
      </c>
      <c r="I2445" s="1" t="str">
        <f ca="1">IFERROR(INDEX(Opvarmningsmiddel!B:B,MATCH(INDIRECT($A$1&amp;"M"&amp;A2445)*1,Opvarmningsmiddel!A:A,0)),"")</f>
        <v>Naturgas</v>
      </c>
      <c r="J2445" s="1">
        <f t="shared" ca="1" si="501"/>
        <v>0</v>
      </c>
      <c r="K2445" s="1" t="str">
        <f ca="1">IFERROR(INDEX(Relationstabel!$C$3:$K$10,MATCH(VALUE(INDIRECT($A$1&amp;"L"&amp;A2445)),Relationstabel!$A$3:$A$10,0),MATCH(IFERROR(VALUE(INDIRECT($A$1&amp;"M"&amp;A2445)),0),Relationstabel!$C$1:$K$1,0)),"Ingen varmeinstallationer")</f>
        <v>Naturgas</v>
      </c>
      <c r="L2445" s="1" t="str">
        <f ca="1">INDEX(Anvendelseskode!B:B,MATCH($E2445,Anvendelseskode!$A:$A,0))</f>
        <v>Fritliggende enfamilieshus (parcelhus)</v>
      </c>
      <c r="M2445" s="1" t="str">
        <f ca="1">INDEX(Anvendelseskode!C:C,MATCH($E2445,Anvendelseskode!$A:$A,0))</f>
        <v>Parcelhuse</v>
      </c>
      <c r="N2445" s="1" t="str">
        <f ca="1">INDEX(Anvendelseskode!D:D,MATCH($E2445,Anvendelseskode!$A:$A,0))</f>
        <v>Private husholdninger</v>
      </c>
      <c r="O2445" s="1" t="str">
        <f ca="1">IFERROR(INDEX(SBi!$2:$2,MATCH(G2445,SBi!$1:$1,1)),SBi!$K$2)</f>
        <v>1961-1972</v>
      </c>
      <c r="P2445" s="1">
        <f ca="1">IFERROR(INDEX(SBi!$C$3:$K$28,MATCH(E2445,SBi!$B$3:$B$28,0),MATCH(O2445,SBi!$C$2:$K$2,0)),0)</f>
        <v>134.30000000000001</v>
      </c>
      <c r="Q2445" s="19">
        <f t="shared" ca="1" si="502"/>
        <v>17.996200000000002</v>
      </c>
      <c r="R2445" s="19" t="str">
        <f ca="1">IFERROR(INDEX(VpD!$2:$2,MATCH(G2445,VpD!$1:$1,1)),VpD!$I$2)</f>
        <v>1961-1972</v>
      </c>
      <c r="S2445" s="1">
        <f ca="1">IFERROR(INDEX(VpD!$C$3:$I$27,MATCH(E2445,VpD!$B$3:$B$27,0),MATCH(R2445,VpD!$C$2:$I$2,0)),0)</f>
        <v>143</v>
      </c>
      <c r="T2445" s="19">
        <f t="shared" ca="1" si="503"/>
        <v>19.161999999999999</v>
      </c>
      <c r="U2445" s="14" t="str">
        <f t="shared" ca="1" si="504"/>
        <v xml:space="preserve">711040.63 </v>
      </c>
      <c r="V2445" s="14" t="str">
        <f t="shared" ca="1" si="505"/>
        <v>6171817.9</v>
      </c>
      <c r="W2445" s="14" t="str">
        <f t="shared" ca="1" si="506"/>
        <v>POINT(711040.63 6171817.9)</v>
      </c>
      <c r="X2445" s="14" t="str">
        <f>IFERROR(INDEX(BygningOmraade!B:B,MATCH(A2445,BygningOmraade!A:A,0)),"")</f>
        <v/>
      </c>
    </row>
    <row r="2446" spans="1:24" s="14" customFormat="1" x14ac:dyDescent="0.25">
      <c r="A2446" s="14">
        <f t="shared" si="494"/>
        <v>2446</v>
      </c>
      <c r="B2446" s="14" t="str">
        <f t="shared" ca="1" si="495"/>
        <v>91ae4fb5-df95-48dc-82a8-1f852aea4e02</v>
      </c>
      <c r="C2446" s="14" t="str">
        <f t="shared" ca="1" si="496"/>
        <v>0a3f507e-237d-32b8-e044-0003ba298018</v>
      </c>
      <c r="D2446" s="14">
        <f t="shared" ca="1" si="497"/>
        <v>996542</v>
      </c>
      <c r="E2446" s="1">
        <f t="shared" ca="1" si="498"/>
        <v>120</v>
      </c>
      <c r="F2446" s="1">
        <f t="shared" ca="1" si="499"/>
        <v>128</v>
      </c>
      <c r="G2446" s="1">
        <f t="shared" ca="1" si="500"/>
        <v>1977</v>
      </c>
      <c r="H2446" s="1" t="str">
        <f ca="1">IFERROR(INDEX(Varmeinstallation!B:B,MATCH(INDIRECT($A$1&amp;"L"&amp;A2446)*1,Varmeinstallation!A:A,0)),"Ingen varmeinstallationer")</f>
        <v>Centralvarme fra eget anlæg, et-kammer fyr</v>
      </c>
      <c r="I2446" s="1" t="str">
        <f ca="1">IFERROR(INDEX(Opvarmningsmiddel!B:B,MATCH(INDIRECT($A$1&amp;"M"&amp;A2446)*1,Opvarmningsmiddel!A:A,0)),"")</f>
        <v>Naturgas</v>
      </c>
      <c r="J2446" s="1">
        <f t="shared" ca="1" si="501"/>
        <v>0</v>
      </c>
      <c r="K2446" s="1" t="str">
        <f ca="1">IFERROR(INDEX(Relationstabel!$C$3:$K$10,MATCH(VALUE(INDIRECT($A$1&amp;"L"&amp;A2446)),Relationstabel!$A$3:$A$10,0),MATCH(IFERROR(VALUE(INDIRECT($A$1&amp;"M"&amp;A2446)),0),Relationstabel!$C$1:$K$1,0)),"Ingen varmeinstallationer")</f>
        <v>Naturgas</v>
      </c>
      <c r="L2446" s="1" t="str">
        <f ca="1">INDEX(Anvendelseskode!B:B,MATCH($E2446,Anvendelseskode!$A:$A,0))</f>
        <v>Fritliggende enfamilieshus (parcelhus)</v>
      </c>
      <c r="M2446" s="1" t="str">
        <f ca="1">INDEX(Anvendelseskode!C:C,MATCH($E2446,Anvendelseskode!$A:$A,0))</f>
        <v>Parcelhuse</v>
      </c>
      <c r="N2446" s="1" t="str">
        <f ca="1">INDEX(Anvendelseskode!D:D,MATCH($E2446,Anvendelseskode!$A:$A,0))</f>
        <v>Private husholdninger</v>
      </c>
      <c r="O2446" s="1" t="str">
        <f ca="1">IFERROR(INDEX(SBi!$2:$2,MATCH(G2446,SBi!$1:$1,1)),SBi!$K$2)</f>
        <v>1973-1978</v>
      </c>
      <c r="P2446" s="1">
        <f ca="1">IFERROR(INDEX(SBi!$C$3:$K$28,MATCH(E2446,SBi!$B$3:$B$28,0),MATCH(O2446,SBi!$C$2:$K$2,0)),0)</f>
        <v>119.8</v>
      </c>
      <c r="Q2446" s="19">
        <f t="shared" ca="1" si="502"/>
        <v>15.3344</v>
      </c>
      <c r="R2446" s="19" t="str">
        <f ca="1">IFERROR(INDEX(VpD!$2:$2,MATCH(G2446,VpD!$1:$1,1)),VpD!$I$2)</f>
        <v>1973-1978</v>
      </c>
      <c r="S2446" s="1">
        <f ca="1">IFERROR(INDEX(VpD!$C$3:$I$27,MATCH(E2446,VpD!$B$3:$B$27,0),MATCH(R2446,VpD!$C$2:$I$2,0)),0)</f>
        <v>117</v>
      </c>
      <c r="T2446" s="19">
        <f t="shared" ca="1" si="503"/>
        <v>14.976000000000001</v>
      </c>
      <c r="U2446" s="14" t="str">
        <f t="shared" ca="1" si="504"/>
        <v xml:space="preserve">713231.55 </v>
      </c>
      <c r="V2446" s="14" t="str">
        <f t="shared" ca="1" si="505"/>
        <v>6168556.6</v>
      </c>
      <c r="W2446" s="14" t="str">
        <f t="shared" ca="1" si="506"/>
        <v>POINT(713231.55 6168556.6)</v>
      </c>
      <c r="X2446" s="14" t="str">
        <f>IFERROR(INDEX(BygningOmraade!B:B,MATCH(A2446,BygningOmraade!A:A,0)),"")</f>
        <v/>
      </c>
    </row>
    <row r="2447" spans="1:24" s="14" customFormat="1" x14ac:dyDescent="0.25">
      <c r="A2447" s="14">
        <f t="shared" si="494"/>
        <v>2447</v>
      </c>
      <c r="B2447" s="14" t="str">
        <f t="shared" ca="1" si="495"/>
        <v>91b3b2ac-4cd9-4efe-b006-5000e1083516</v>
      </c>
      <c r="C2447" s="14" t="str">
        <f t="shared" ca="1" si="496"/>
        <v>0a3f507e-215c-32b8-e044-0003ba298018</v>
      </c>
      <c r="D2447" s="14">
        <f t="shared" ca="1" si="497"/>
        <v>997118</v>
      </c>
      <c r="E2447" s="1">
        <f t="shared" ca="1" si="498"/>
        <v>130</v>
      </c>
      <c r="F2447" s="1">
        <f t="shared" ca="1" si="499"/>
        <v>109</v>
      </c>
      <c r="G2447" s="1">
        <f t="shared" ca="1" si="500"/>
        <v>1978</v>
      </c>
      <c r="H2447" s="1" t="str">
        <f ca="1">IFERROR(INDEX(Varmeinstallation!B:B,MATCH(INDIRECT($A$1&amp;"L"&amp;A2447)*1,Varmeinstallation!A:A,0)),"Ingen varmeinstallationer")</f>
        <v>Fjernvarme/blokvarme (radiatorsystemer eller varmluftanlæg)</v>
      </c>
      <c r="I2447" s="1" t="str">
        <f ca="1">IFERROR(INDEX(Opvarmningsmiddel!B:B,MATCH(INDIRECT($A$1&amp;"M"&amp;A2447)*1,Opvarmningsmiddel!A:A,0)),"")</f>
        <v/>
      </c>
      <c r="J2447" s="1">
        <f t="shared" ca="1" si="501"/>
        <v>0</v>
      </c>
      <c r="K2447" s="1" t="str">
        <f ca="1">IFERROR(INDEX(Relationstabel!$C$3:$K$10,MATCH(VALUE(INDIRECT($A$1&amp;"L"&amp;A2447)),Relationstabel!$A$3:$A$10,0),MATCH(IFERROR(VALUE(INDIRECT($A$1&amp;"M"&amp;A2447)),0),Relationstabel!$C$1:$K$1,0)),"Ingen varmeinstallationer")</f>
        <v>Fjernvarme/ Blokvarme</v>
      </c>
      <c r="L2447" s="1" t="str">
        <f ca="1">INDEX(Anvendelseskode!B:B,MATCH($E2447,Anvendelseskode!$A:$A,0))</f>
        <v>Række-, kæde-, dobbelthus (lodret adskillelse mellem enhederne)</v>
      </c>
      <c r="M2447" s="1" t="str">
        <f ca="1">INDEX(Anvendelseskode!C:C,MATCH($E2447,Anvendelseskode!$A:$A,0))</f>
        <v>Række-, kæde og dobbelthuse</v>
      </c>
      <c r="N2447" s="1" t="str">
        <f ca="1">INDEX(Anvendelseskode!D:D,MATCH($E2447,Anvendelseskode!$A:$A,0))</f>
        <v>Private husholdninger</v>
      </c>
      <c r="O2447" s="1" t="str">
        <f ca="1">IFERROR(INDEX(SBi!$2:$2,MATCH(G2447,SBi!$1:$1,1)),SBi!$K$2)</f>
        <v>1973-1978</v>
      </c>
      <c r="P2447" s="1">
        <f ca="1">IFERROR(INDEX(SBi!$C$3:$K$28,MATCH(E2447,SBi!$B$3:$B$28,0),MATCH(O2447,SBi!$C$2:$K$2,0)),0)</f>
        <v>112.6</v>
      </c>
      <c r="Q2447" s="19">
        <f t="shared" ca="1" si="502"/>
        <v>12.273399999999999</v>
      </c>
      <c r="R2447" s="19" t="str">
        <f ca="1">IFERROR(INDEX(VpD!$2:$2,MATCH(G2447,VpD!$1:$1,1)),VpD!$I$2)</f>
        <v>1973-1978</v>
      </c>
      <c r="S2447" s="1">
        <f ca="1">IFERROR(INDEX(VpD!$C$3:$I$27,MATCH(E2447,VpD!$B$3:$B$27,0),MATCH(R2447,VpD!$C$2:$I$2,0)),0)</f>
        <v>98</v>
      </c>
      <c r="T2447" s="19">
        <f t="shared" ca="1" si="503"/>
        <v>10.682</v>
      </c>
      <c r="U2447" s="14" t="str">
        <f t="shared" ca="1" si="504"/>
        <v xml:space="preserve">713779.82 </v>
      </c>
      <c r="V2447" s="14" t="str">
        <f t="shared" ca="1" si="505"/>
        <v>6169532.64</v>
      </c>
      <c r="W2447" s="14" t="str">
        <f t="shared" ca="1" si="506"/>
        <v>POINT(713779.82 6169532.64)</v>
      </c>
      <c r="X2447" s="14" t="str">
        <f>IFERROR(INDEX(BygningOmraade!B:B,MATCH(A2447,BygningOmraade!A:A,0)),"")</f>
        <v/>
      </c>
    </row>
    <row r="2448" spans="1:24" s="14" customFormat="1" x14ac:dyDescent="0.25">
      <c r="A2448" s="14">
        <f t="shared" si="494"/>
        <v>2448</v>
      </c>
      <c r="B2448" s="14" t="str">
        <f t="shared" ca="1" si="495"/>
        <v>91bda778-85ec-4706-9eba-888dd66be0ed</v>
      </c>
      <c r="C2448" s="14" t="str">
        <f t="shared" ca="1" si="496"/>
        <v>0a3f507e-2490-32b8-e044-0003ba298018</v>
      </c>
      <c r="D2448" s="14">
        <f t="shared" ca="1" si="497"/>
        <v>994472</v>
      </c>
      <c r="E2448" s="1">
        <f t="shared" ca="1" si="498"/>
        <v>210</v>
      </c>
      <c r="F2448" s="1">
        <f t="shared" ca="1" si="499"/>
        <v>800</v>
      </c>
      <c r="G2448" s="1">
        <f t="shared" ca="1" si="500"/>
        <v>1957</v>
      </c>
      <c r="H2448" s="1" t="str">
        <f ca="1">IFERROR(INDEX(Varmeinstallation!B:B,MATCH(INDIRECT($A$1&amp;"L"&amp;A2448)*1,Varmeinstallation!A:A,0)),"Ingen varmeinstallationer")</f>
        <v>Centralvarme fra eget anlæg, et-kammer fyr</v>
      </c>
      <c r="I2448" s="1" t="str">
        <f ca="1">IFERROR(INDEX(Opvarmningsmiddel!B:B,MATCH(INDIRECT($A$1&amp;"M"&amp;A2448)*1,Opvarmningsmiddel!A:A,0)),"")</f>
        <v>Anden opvarmning end el, gas, flydende/fast brændsel og halm</v>
      </c>
      <c r="J2448" s="1">
        <f t="shared" ca="1" si="501"/>
        <v>0</v>
      </c>
      <c r="K2448" s="1" t="str">
        <f ca="1">IFERROR(INDEX(Relationstabel!$C$3:$K$10,MATCH(VALUE(INDIRECT($A$1&amp;"L"&amp;A2448)),Relationstabel!$A$3:$A$10,0),MATCH(IFERROR(VALUE(INDIRECT($A$1&amp;"M"&amp;A2448)),0),Relationstabel!$C$1:$K$1,0)),"Ingen varmeinstallationer")</f>
        <v>Biomasse</v>
      </c>
      <c r="L2448" s="1" t="str">
        <f ca="1">INDEX(Anvendelseskode!B:B,MATCH($E2448,Anvendelseskode!$A:$A,0))</f>
        <v>Bygning til erhvervsmæssig produktion vedrørende landbrug, gartneri, råstofudvinding o.lign</v>
      </c>
      <c r="M2448" s="1" t="str">
        <f ca="1">INDEX(Anvendelseskode!C:C,MATCH($E2448,Anvendelseskode!$A:$A,0))</f>
        <v>Avls- og driftsbygning</v>
      </c>
      <c r="N2448" s="1" t="str">
        <f ca="1">INDEX(Anvendelseskode!D:D,MATCH($E2448,Anvendelseskode!$A:$A,0))</f>
        <v>Landbrug og gartneri</v>
      </c>
      <c r="O2448" s="1" t="str">
        <f ca="1">IFERROR(INDEX(SBi!$2:$2,MATCH(G2448,SBi!$1:$1,1)),SBi!$K$2)</f>
        <v>1951-1960</v>
      </c>
      <c r="P2448" s="1">
        <f ca="1">IFERROR(INDEX(SBi!$C$3:$K$28,MATCH(E2448,SBi!$B$3:$B$28,0),MATCH(O2448,SBi!$C$2:$K$2,0)),0)</f>
        <v>45</v>
      </c>
      <c r="Q2448" s="19">
        <f t="shared" ca="1" si="502"/>
        <v>36</v>
      </c>
      <c r="R2448" s="19" t="str">
        <f ca="1">IFERROR(INDEX(VpD!$2:$2,MATCH(G2448,VpD!$1:$1,1)),VpD!$I$2)</f>
        <v>1951-1960</v>
      </c>
      <c r="S2448" s="1">
        <f ca="1">IFERROR(INDEX(VpD!$C$3:$I$27,MATCH(E2448,VpD!$B$3:$B$27,0),MATCH(R2448,VpD!$C$2:$I$2,0)),0)</f>
        <v>45</v>
      </c>
      <c r="T2448" s="19">
        <f t="shared" ca="1" si="503"/>
        <v>36</v>
      </c>
      <c r="U2448" s="14" t="str">
        <f t="shared" ca="1" si="504"/>
        <v xml:space="preserve">711605.07 </v>
      </c>
      <c r="V2448" s="14" t="str">
        <f t="shared" ca="1" si="505"/>
        <v>6170315.61</v>
      </c>
      <c r="W2448" s="14" t="str">
        <f t="shared" ca="1" si="506"/>
        <v>POINT(711605.07 6170315.61)</v>
      </c>
      <c r="X2448" s="14" t="str">
        <f>IFERROR(INDEX(BygningOmraade!B:B,MATCH(A2448,BygningOmraade!A:A,0)),"")</f>
        <v/>
      </c>
    </row>
    <row r="2449" spans="1:24" s="14" customFormat="1" x14ac:dyDescent="0.25">
      <c r="A2449" s="14">
        <f t="shared" si="494"/>
        <v>2449</v>
      </c>
      <c r="B2449" s="14" t="str">
        <f t="shared" ca="1" si="495"/>
        <v>91c745cd-01f0-48e3-af3d-9ff1ac2d8868</v>
      </c>
      <c r="C2449" s="14" t="str">
        <f t="shared" ca="1" si="496"/>
        <v>0a3f507e-1e37-32b8-e044-0003ba298018</v>
      </c>
      <c r="D2449" s="14">
        <f t="shared" ca="1" si="497"/>
        <v>994461</v>
      </c>
      <c r="E2449" s="1">
        <f t="shared" ca="1" si="498"/>
        <v>120</v>
      </c>
      <c r="F2449" s="1">
        <f t="shared" ca="1" si="499"/>
        <v>147</v>
      </c>
      <c r="G2449" s="1">
        <f t="shared" ca="1" si="500"/>
        <v>1984</v>
      </c>
      <c r="H2449" s="1" t="str">
        <f ca="1">IFERROR(INDEX(Varmeinstallation!B:B,MATCH(INDIRECT($A$1&amp;"L"&amp;A2449)*1,Varmeinstallation!A:A,0)),"Ingen varmeinstallationer")</f>
        <v>Centralvarme fra eget anlæg, et-kammer fyr</v>
      </c>
      <c r="I2449" s="1" t="str">
        <f ca="1">IFERROR(INDEX(Opvarmningsmiddel!B:B,MATCH(INDIRECT($A$1&amp;"M"&amp;A2449)*1,Opvarmningsmiddel!A:A,0)),"")</f>
        <v>Naturgas</v>
      </c>
      <c r="J2449" s="1">
        <f t="shared" ca="1" si="501"/>
        <v>90</v>
      </c>
      <c r="K2449" s="1" t="str">
        <f ca="1">IFERROR(INDEX(Relationstabel!$C$3:$K$10,MATCH(VALUE(INDIRECT($A$1&amp;"L"&amp;A2449)),Relationstabel!$A$3:$A$10,0),MATCH(IFERROR(VALUE(INDIRECT($A$1&amp;"M"&amp;A2449)),0),Relationstabel!$C$1:$K$1,0)),"Ingen varmeinstallationer")</f>
        <v>Naturgas</v>
      </c>
      <c r="L2449" s="1" t="str">
        <f ca="1">INDEX(Anvendelseskode!B:B,MATCH($E2449,Anvendelseskode!$A:$A,0))</f>
        <v>Fritliggende enfamilieshus (parcelhus)</v>
      </c>
      <c r="M2449" s="1" t="str">
        <f ca="1">INDEX(Anvendelseskode!C:C,MATCH($E2449,Anvendelseskode!$A:$A,0))</f>
        <v>Parcelhuse</v>
      </c>
      <c r="N2449" s="1" t="str">
        <f ca="1">INDEX(Anvendelseskode!D:D,MATCH($E2449,Anvendelseskode!$A:$A,0))</f>
        <v>Private husholdninger</v>
      </c>
      <c r="O2449" s="1" t="str">
        <f ca="1">IFERROR(INDEX(SBi!$2:$2,MATCH(G2449,SBi!$1:$1,1)),SBi!$K$2)</f>
        <v>1979-1998</v>
      </c>
      <c r="P2449" s="1">
        <f ca="1">IFERROR(INDEX(SBi!$C$3:$K$28,MATCH(E2449,SBi!$B$3:$B$28,0),MATCH(O2449,SBi!$C$2:$K$2,0)),0)</f>
        <v>105.4</v>
      </c>
      <c r="Q2449" s="19">
        <f t="shared" ca="1" si="502"/>
        <v>15.4938</v>
      </c>
      <c r="R2449" s="19" t="str">
        <f ca="1">IFERROR(INDEX(VpD!$2:$2,MATCH(G2449,VpD!$1:$1,1)),VpD!$I$2)</f>
        <v>1979-1998</v>
      </c>
      <c r="S2449" s="1">
        <f ca="1">IFERROR(INDEX(VpD!$C$3:$I$27,MATCH(E2449,VpD!$B$3:$B$27,0),MATCH(R2449,VpD!$C$2:$I$2,0)),0)</f>
        <v>90</v>
      </c>
      <c r="T2449" s="19">
        <f t="shared" ca="1" si="503"/>
        <v>13.23</v>
      </c>
      <c r="U2449" s="14" t="str">
        <f t="shared" ca="1" si="504"/>
        <v xml:space="preserve">711547.63 </v>
      </c>
      <c r="V2449" s="14" t="str">
        <f t="shared" ca="1" si="505"/>
        <v>6171553.46</v>
      </c>
      <c r="W2449" s="14" t="str">
        <f t="shared" ca="1" si="506"/>
        <v>POINT(711547.63 6171553.46)</v>
      </c>
      <c r="X2449" s="14" t="str">
        <f>IFERROR(INDEX(BygningOmraade!B:B,MATCH(A2449,BygningOmraade!A:A,0)),"")</f>
        <v/>
      </c>
    </row>
    <row r="2450" spans="1:24" s="14" customFormat="1" x14ac:dyDescent="0.25">
      <c r="A2450" s="14">
        <f t="shared" si="494"/>
        <v>2450</v>
      </c>
      <c r="B2450" s="14" t="str">
        <f t="shared" ca="1" si="495"/>
        <v>91cf3280-d71e-439d-9a34-68ec03a094df</v>
      </c>
      <c r="C2450" s="14" t="str">
        <f t="shared" ca="1" si="496"/>
        <v>0a3f507e-247c-32b8-e044-0003ba298018</v>
      </c>
      <c r="D2450" s="14">
        <f t="shared" ca="1" si="497"/>
        <v>995646</v>
      </c>
      <c r="E2450" s="1">
        <f t="shared" ca="1" si="498"/>
        <v>220</v>
      </c>
      <c r="F2450" s="1">
        <f t="shared" ca="1" si="499"/>
        <v>824</v>
      </c>
      <c r="G2450" s="1">
        <f t="shared" ca="1" si="500"/>
        <v>1961</v>
      </c>
      <c r="H2450" s="1" t="str">
        <f ca="1">IFERROR(INDEX(Varmeinstallation!B:B,MATCH(INDIRECT($A$1&amp;"L"&amp;A2450)*1,Varmeinstallation!A:A,0)),"Ingen varmeinstallationer")</f>
        <v>Centralvarme fra eget anlæg, et-kammer fyr</v>
      </c>
      <c r="I2450" s="1" t="str">
        <f ca="1">IFERROR(INDEX(Opvarmningsmiddel!B:B,MATCH(INDIRECT($A$1&amp;"M"&amp;A2450)*1,Opvarmningsmiddel!A:A,0)),"")</f>
        <v>Naturgas</v>
      </c>
      <c r="J2450" s="1">
        <f t="shared" ca="1" si="501"/>
        <v>0</v>
      </c>
      <c r="K2450" s="1" t="str">
        <f ca="1">IFERROR(INDEX(Relationstabel!$C$3:$K$10,MATCH(VALUE(INDIRECT($A$1&amp;"L"&amp;A2450)),Relationstabel!$A$3:$A$10,0),MATCH(IFERROR(VALUE(INDIRECT($A$1&amp;"M"&amp;A2450)),0),Relationstabel!$C$1:$K$1,0)),"Ingen varmeinstallationer")</f>
        <v>Naturgas</v>
      </c>
      <c r="L2450" s="1" t="str">
        <f ca="1">INDEX(Anvendelseskode!B:B,MATCH($E2450,Anvendelseskode!$A:$A,0))</f>
        <v>Bygning til erhvervsmæssig produktion vedrørende industri, håndværk m.v. (fabrik, værksted o.lign.)</v>
      </c>
      <c r="M2450" s="1" t="str">
        <f ca="1">INDEX(Anvendelseskode!C:C,MATCH($E2450,Anvendelseskode!$A:$A,0))</f>
        <v>Fabrikker, værksteder o.l.</v>
      </c>
      <c r="N2450" s="1" t="str">
        <f ca="1">INDEX(Anvendelseskode!D:D,MATCH($E2450,Anvendelseskode!$A:$A,0))</f>
        <v>Industri</v>
      </c>
      <c r="O2450" s="1" t="str">
        <f ca="1">IFERROR(INDEX(SBi!$2:$2,MATCH(G2450,SBi!$1:$1,1)),SBi!$K$2)</f>
        <v>1961-1972</v>
      </c>
      <c r="P2450" s="1">
        <f ca="1">IFERROR(INDEX(SBi!$C$3:$K$28,MATCH(E2450,SBi!$B$3:$B$28,0),MATCH(O2450,SBi!$C$2:$K$2,0)),0)</f>
        <v>97</v>
      </c>
      <c r="Q2450" s="19">
        <f t="shared" ca="1" si="502"/>
        <v>79.927999999999997</v>
      </c>
      <c r="R2450" s="19" t="str">
        <f ca="1">IFERROR(INDEX(VpD!$2:$2,MATCH(G2450,VpD!$1:$1,1)),VpD!$I$2)</f>
        <v>1961-1972</v>
      </c>
      <c r="S2450" s="1">
        <f ca="1">IFERROR(INDEX(VpD!$C$3:$I$27,MATCH(E2450,VpD!$B$3:$B$27,0),MATCH(R2450,VpD!$C$2:$I$2,0)),0)</f>
        <v>97</v>
      </c>
      <c r="T2450" s="19">
        <f t="shared" ca="1" si="503"/>
        <v>79.927999999999997</v>
      </c>
      <c r="U2450" s="14" t="str">
        <f t="shared" ca="1" si="504"/>
        <v xml:space="preserve">712372.41 </v>
      </c>
      <c r="V2450" s="14" t="str">
        <f t="shared" ca="1" si="505"/>
        <v>6169488.35</v>
      </c>
      <c r="W2450" s="14" t="str">
        <f t="shared" ca="1" si="506"/>
        <v>POINT(712372.41 6169488.35)</v>
      </c>
      <c r="X2450" s="14" t="str">
        <f>IFERROR(INDEX(BygningOmraade!B:B,MATCH(A2450,BygningOmraade!A:A,0)),"")</f>
        <v/>
      </c>
    </row>
    <row r="2451" spans="1:24" s="14" customFormat="1" x14ac:dyDescent="0.25">
      <c r="A2451" s="14">
        <f t="shared" si="494"/>
        <v>2451</v>
      </c>
      <c r="B2451" s="14" t="str">
        <f t="shared" ca="1" si="495"/>
        <v>91fbf8aa-8f22-42ad-96ec-d48043ab3a5c</v>
      </c>
      <c r="C2451" s="14" t="str">
        <f t="shared" ca="1" si="496"/>
        <v>0a3f507e-15d5-32b8-e044-0003ba298018</v>
      </c>
      <c r="D2451" s="14">
        <f t="shared" ca="1" si="497"/>
        <v>995099</v>
      </c>
      <c r="E2451" s="1">
        <f t="shared" ca="1" si="498"/>
        <v>120</v>
      </c>
      <c r="F2451" s="1">
        <f t="shared" ca="1" si="499"/>
        <v>169</v>
      </c>
      <c r="G2451" s="1">
        <f t="shared" ca="1" si="500"/>
        <v>1998</v>
      </c>
      <c r="H2451" s="1" t="str">
        <f ca="1">IFERROR(INDEX(Varmeinstallation!B:B,MATCH(INDIRECT($A$1&amp;"L"&amp;A2451)*1,Varmeinstallation!A:A,0)),"Ingen varmeinstallationer")</f>
        <v>Centralvarme fra eget anlæg, et-kammer fyr</v>
      </c>
      <c r="I2451" s="1" t="str">
        <f ca="1">IFERROR(INDEX(Opvarmningsmiddel!B:B,MATCH(INDIRECT($A$1&amp;"M"&amp;A2451)*1,Opvarmningsmiddel!A:A,0)),"")</f>
        <v>Naturgas</v>
      </c>
      <c r="J2451" s="1">
        <f t="shared" ca="1" si="501"/>
        <v>2</v>
      </c>
      <c r="K2451" s="1" t="str">
        <f ca="1">IFERROR(INDEX(Relationstabel!$C$3:$K$10,MATCH(VALUE(INDIRECT($A$1&amp;"L"&amp;A2451)),Relationstabel!$A$3:$A$10,0),MATCH(IFERROR(VALUE(INDIRECT($A$1&amp;"M"&amp;A2451)),0),Relationstabel!$C$1:$K$1,0)),"Ingen varmeinstallationer")</f>
        <v>Naturgas</v>
      </c>
      <c r="L2451" s="1" t="str">
        <f ca="1">INDEX(Anvendelseskode!B:B,MATCH($E2451,Anvendelseskode!$A:$A,0))</f>
        <v>Fritliggende enfamilieshus (parcelhus)</v>
      </c>
      <c r="M2451" s="1" t="str">
        <f ca="1">INDEX(Anvendelseskode!C:C,MATCH($E2451,Anvendelseskode!$A:$A,0))</f>
        <v>Parcelhuse</v>
      </c>
      <c r="N2451" s="1" t="str">
        <f ca="1">INDEX(Anvendelseskode!D:D,MATCH($E2451,Anvendelseskode!$A:$A,0))</f>
        <v>Private husholdninger</v>
      </c>
      <c r="O2451" s="1" t="str">
        <f ca="1">IFERROR(INDEX(SBi!$2:$2,MATCH(G2451,SBi!$1:$1,1)),SBi!$K$2)</f>
        <v>1979-1998</v>
      </c>
      <c r="P2451" s="1">
        <f ca="1">IFERROR(INDEX(SBi!$C$3:$K$28,MATCH(E2451,SBi!$B$3:$B$28,0),MATCH(O2451,SBi!$C$2:$K$2,0)),0)</f>
        <v>105.4</v>
      </c>
      <c r="Q2451" s="19">
        <f t="shared" ca="1" si="502"/>
        <v>17.812600000000003</v>
      </c>
      <c r="R2451" s="19" t="str">
        <f ca="1">IFERROR(INDEX(VpD!$2:$2,MATCH(G2451,VpD!$1:$1,1)),VpD!$I$2)</f>
        <v>1979-1998</v>
      </c>
      <c r="S2451" s="1">
        <f ca="1">IFERROR(INDEX(VpD!$C$3:$I$27,MATCH(E2451,VpD!$B$3:$B$27,0),MATCH(R2451,VpD!$C$2:$I$2,0)),0)</f>
        <v>90</v>
      </c>
      <c r="T2451" s="19">
        <f t="shared" ca="1" si="503"/>
        <v>15.21</v>
      </c>
      <c r="U2451" s="14" t="str">
        <f t="shared" ca="1" si="504"/>
        <v xml:space="preserve">711718.92 </v>
      </c>
      <c r="V2451" s="14" t="str">
        <f t="shared" ca="1" si="505"/>
        <v>6170772.49</v>
      </c>
      <c r="W2451" s="14" t="str">
        <f t="shared" ca="1" si="506"/>
        <v>POINT(711718.92 6170772.49)</v>
      </c>
      <c r="X2451" s="14" t="str">
        <f>IFERROR(INDEX(BygningOmraade!B:B,MATCH(A2451,BygningOmraade!A:A,0)),"")</f>
        <v/>
      </c>
    </row>
    <row r="2452" spans="1:24" s="14" customFormat="1" x14ac:dyDescent="0.25">
      <c r="A2452" s="14">
        <f t="shared" si="494"/>
        <v>2452</v>
      </c>
      <c r="B2452" s="14" t="str">
        <f t="shared" ca="1" si="495"/>
        <v>91ff67ff-4476-4e1f-9288-e219e0cafec2</v>
      </c>
      <c r="C2452" s="14" t="str">
        <f t="shared" ca="1" si="496"/>
        <v>0a3f507e-22de-32b8-e044-0003ba298018</v>
      </c>
      <c r="D2452" s="14">
        <f t="shared" ca="1" si="497"/>
        <v>995394</v>
      </c>
      <c r="E2452" s="1">
        <f t="shared" ca="1" si="498"/>
        <v>130</v>
      </c>
      <c r="F2452" s="1">
        <f t="shared" ca="1" si="499"/>
        <v>107</v>
      </c>
      <c r="G2452" s="1">
        <f t="shared" ca="1" si="500"/>
        <v>1986</v>
      </c>
      <c r="H2452" s="1" t="str">
        <f ca="1">IFERROR(INDEX(Varmeinstallation!B:B,MATCH(INDIRECT($A$1&amp;"L"&amp;A2452)*1,Varmeinstallation!A:A,0)),"Ingen varmeinstallationer")</f>
        <v>Fjernvarme/blokvarme (radiatorsystemer eller varmluftanlæg)</v>
      </c>
      <c r="I2452" s="1" t="str">
        <f ca="1">IFERROR(INDEX(Opvarmningsmiddel!B:B,MATCH(INDIRECT($A$1&amp;"M"&amp;A2452)*1,Opvarmningsmiddel!A:A,0)),"")</f>
        <v/>
      </c>
      <c r="J2452" s="1">
        <f t="shared" ca="1" si="501"/>
        <v>2</v>
      </c>
      <c r="K2452" s="1" t="str">
        <f ca="1">IFERROR(INDEX(Relationstabel!$C$3:$K$10,MATCH(VALUE(INDIRECT($A$1&amp;"L"&amp;A2452)),Relationstabel!$A$3:$A$10,0),MATCH(IFERROR(VALUE(INDIRECT($A$1&amp;"M"&amp;A2452)),0),Relationstabel!$C$1:$K$1,0)),"Ingen varmeinstallationer")</f>
        <v>Fjernvarme/ Blokvarme</v>
      </c>
      <c r="L2452" s="1" t="str">
        <f ca="1">INDEX(Anvendelseskode!B:B,MATCH($E2452,Anvendelseskode!$A:$A,0))</f>
        <v>Række-, kæde-, dobbelthus (lodret adskillelse mellem enhederne)</v>
      </c>
      <c r="M2452" s="1" t="str">
        <f ca="1">INDEX(Anvendelseskode!C:C,MATCH($E2452,Anvendelseskode!$A:$A,0))</f>
        <v>Række-, kæde og dobbelthuse</v>
      </c>
      <c r="N2452" s="1" t="str">
        <f ca="1">INDEX(Anvendelseskode!D:D,MATCH($E2452,Anvendelseskode!$A:$A,0))</f>
        <v>Private husholdninger</v>
      </c>
      <c r="O2452" s="1" t="str">
        <f ca="1">IFERROR(INDEX(SBi!$2:$2,MATCH(G2452,SBi!$1:$1,1)),SBi!$K$2)</f>
        <v>1979-1998</v>
      </c>
      <c r="P2452" s="1">
        <f ca="1">IFERROR(INDEX(SBi!$C$3:$K$28,MATCH(E2452,SBi!$B$3:$B$28,0),MATCH(O2452,SBi!$C$2:$K$2,0)),0)</f>
        <v>96.8</v>
      </c>
      <c r="Q2452" s="19">
        <f t="shared" ca="1" si="502"/>
        <v>10.3576</v>
      </c>
      <c r="R2452" s="19" t="str">
        <f ca="1">IFERROR(INDEX(VpD!$2:$2,MATCH(G2452,VpD!$1:$1,1)),VpD!$I$2)</f>
        <v>1979-1998</v>
      </c>
      <c r="S2452" s="1">
        <f ca="1">IFERROR(INDEX(VpD!$C$3:$I$27,MATCH(E2452,VpD!$B$3:$B$27,0),MATCH(R2452,VpD!$C$2:$I$2,0)),0)</f>
        <v>74</v>
      </c>
      <c r="T2452" s="19">
        <f t="shared" ca="1" si="503"/>
        <v>7.9180000000000001</v>
      </c>
      <c r="U2452" s="14" t="str">
        <f t="shared" ca="1" si="504"/>
        <v xml:space="preserve">711989.99 </v>
      </c>
      <c r="V2452" s="14" t="str">
        <f t="shared" ca="1" si="505"/>
        <v>6172048.23</v>
      </c>
      <c r="W2452" s="14" t="str">
        <f t="shared" ca="1" si="506"/>
        <v>POINT(711989.99 6172048.23)</v>
      </c>
      <c r="X2452" s="14" t="str">
        <f>IFERROR(INDEX(BygningOmraade!B:B,MATCH(A2452,BygningOmraade!A:A,0)),"")</f>
        <v/>
      </c>
    </row>
    <row r="2453" spans="1:24" s="14" customFormat="1" x14ac:dyDescent="0.25">
      <c r="A2453" s="14">
        <f t="shared" si="494"/>
        <v>2453</v>
      </c>
      <c r="B2453" s="14" t="str">
        <f t="shared" ca="1" si="495"/>
        <v>9209b158-ab20-4f5c-b084-f493b17ca2bd</v>
      </c>
      <c r="C2453" s="14" t="str">
        <f t="shared" ca="1" si="496"/>
        <v>0a3f507e-2146-32b8-e044-0003ba298018</v>
      </c>
      <c r="D2453" s="14">
        <f t="shared" ca="1" si="497"/>
        <v>997075</v>
      </c>
      <c r="E2453" s="1">
        <f t="shared" ca="1" si="498"/>
        <v>120</v>
      </c>
      <c r="F2453" s="1">
        <f t="shared" ca="1" si="499"/>
        <v>170</v>
      </c>
      <c r="G2453" s="1">
        <f t="shared" ca="1" si="500"/>
        <v>1997</v>
      </c>
      <c r="H2453" s="1" t="str">
        <f ca="1">IFERROR(INDEX(Varmeinstallation!B:B,MATCH(INDIRECT($A$1&amp;"L"&amp;A2453)*1,Varmeinstallation!A:A,0)),"Ingen varmeinstallationer")</f>
        <v>Centralvarme fra eget anlæg, et-kammer fyr</v>
      </c>
      <c r="I2453" s="1" t="str">
        <f ca="1">IFERROR(INDEX(Opvarmningsmiddel!B:B,MATCH(INDIRECT($A$1&amp;"M"&amp;A2453)*1,Opvarmningsmiddel!A:A,0)),"")</f>
        <v>Naturgas</v>
      </c>
      <c r="J2453" s="1">
        <f t="shared" ca="1" si="501"/>
        <v>4</v>
      </c>
      <c r="K2453" s="1" t="str">
        <f ca="1">IFERROR(INDEX(Relationstabel!$C$3:$K$10,MATCH(VALUE(INDIRECT($A$1&amp;"L"&amp;A2453)),Relationstabel!$A$3:$A$10,0),MATCH(IFERROR(VALUE(INDIRECT($A$1&amp;"M"&amp;A2453)),0),Relationstabel!$C$1:$K$1,0)),"Ingen varmeinstallationer")</f>
        <v>Naturgas</v>
      </c>
      <c r="L2453" s="1" t="str">
        <f ca="1">INDEX(Anvendelseskode!B:B,MATCH($E2453,Anvendelseskode!$A:$A,0))</f>
        <v>Fritliggende enfamilieshus (parcelhus)</v>
      </c>
      <c r="M2453" s="1" t="str">
        <f ca="1">INDEX(Anvendelseskode!C:C,MATCH($E2453,Anvendelseskode!$A:$A,0))</f>
        <v>Parcelhuse</v>
      </c>
      <c r="N2453" s="1" t="str">
        <f ca="1">INDEX(Anvendelseskode!D:D,MATCH($E2453,Anvendelseskode!$A:$A,0))</f>
        <v>Private husholdninger</v>
      </c>
      <c r="O2453" s="1" t="str">
        <f ca="1">IFERROR(INDEX(SBi!$2:$2,MATCH(G2453,SBi!$1:$1,1)),SBi!$K$2)</f>
        <v>1979-1998</v>
      </c>
      <c r="P2453" s="1">
        <f ca="1">IFERROR(INDEX(SBi!$C$3:$K$28,MATCH(E2453,SBi!$B$3:$B$28,0),MATCH(O2453,SBi!$C$2:$K$2,0)),0)</f>
        <v>105.4</v>
      </c>
      <c r="Q2453" s="19">
        <f t="shared" ca="1" si="502"/>
        <v>17.917999999999999</v>
      </c>
      <c r="R2453" s="19" t="str">
        <f ca="1">IFERROR(INDEX(VpD!$2:$2,MATCH(G2453,VpD!$1:$1,1)),VpD!$I$2)</f>
        <v>1979-1998</v>
      </c>
      <c r="S2453" s="1">
        <f ca="1">IFERROR(INDEX(VpD!$C$3:$I$27,MATCH(E2453,VpD!$B$3:$B$27,0),MATCH(R2453,VpD!$C$2:$I$2,0)),0)</f>
        <v>90</v>
      </c>
      <c r="T2453" s="19">
        <f t="shared" ca="1" si="503"/>
        <v>15.3</v>
      </c>
      <c r="U2453" s="14" t="str">
        <f t="shared" ca="1" si="504"/>
        <v xml:space="preserve">713576.31 </v>
      </c>
      <c r="V2453" s="14" t="str">
        <f t="shared" ca="1" si="505"/>
        <v>6168954.62</v>
      </c>
      <c r="W2453" s="14" t="str">
        <f t="shared" ca="1" si="506"/>
        <v>POINT(713576.31 6168954.62)</v>
      </c>
      <c r="X2453" s="14" t="str">
        <f>IFERROR(INDEX(BygningOmraade!B:B,MATCH(A2453,BygningOmraade!A:A,0)),"")</f>
        <v/>
      </c>
    </row>
    <row r="2454" spans="1:24" s="14" customFormat="1" x14ac:dyDescent="0.25">
      <c r="A2454" s="14">
        <f t="shared" si="494"/>
        <v>2454</v>
      </c>
      <c r="B2454" s="14" t="str">
        <f t="shared" ca="1" si="495"/>
        <v>9210aaf4-e35c-458f-96fb-58f054a24a3f</v>
      </c>
      <c r="C2454" s="14" t="str">
        <f t="shared" ca="1" si="496"/>
        <v>0a3f507e-2381-32b8-e044-0003ba298018</v>
      </c>
      <c r="D2454" s="14">
        <f t="shared" ca="1" si="497"/>
        <v>996534</v>
      </c>
      <c r="E2454" s="1">
        <f t="shared" ca="1" si="498"/>
        <v>120</v>
      </c>
      <c r="F2454" s="1">
        <f t="shared" ca="1" si="499"/>
        <v>128</v>
      </c>
      <c r="G2454" s="1">
        <f t="shared" ca="1" si="500"/>
        <v>1984</v>
      </c>
      <c r="H2454" s="1" t="str">
        <f ca="1">IFERROR(INDEX(Varmeinstallation!B:B,MATCH(INDIRECT($A$1&amp;"L"&amp;A2454)*1,Varmeinstallation!A:A,0)),"Ingen varmeinstallationer")</f>
        <v>Elovne, elpaneler</v>
      </c>
      <c r="I2454" s="1" t="str">
        <f ca="1">IFERROR(INDEX(Opvarmningsmiddel!B:B,MATCH(INDIRECT($A$1&amp;"M"&amp;A2454)*1,Opvarmningsmiddel!A:A,0)),"")</f>
        <v>Elektricitet</v>
      </c>
      <c r="J2454" s="1">
        <f t="shared" ca="1" si="501"/>
        <v>0</v>
      </c>
      <c r="K2454" s="1" t="str">
        <f ca="1">IFERROR(INDEX(Relationstabel!$C$3:$K$10,MATCH(VALUE(INDIRECT($A$1&amp;"L"&amp;A2454)),Relationstabel!$A$3:$A$10,0),MATCH(IFERROR(VALUE(INDIRECT($A$1&amp;"M"&amp;A2454)),0),Relationstabel!$C$1:$K$1,0)),"Ingen varmeinstallationer")</f>
        <v>Elvarme</v>
      </c>
      <c r="L2454" s="1" t="str">
        <f ca="1">INDEX(Anvendelseskode!B:B,MATCH($E2454,Anvendelseskode!$A:$A,0))</f>
        <v>Fritliggende enfamilieshus (parcelhus)</v>
      </c>
      <c r="M2454" s="1" t="str">
        <f ca="1">INDEX(Anvendelseskode!C:C,MATCH($E2454,Anvendelseskode!$A:$A,0))</f>
        <v>Parcelhuse</v>
      </c>
      <c r="N2454" s="1" t="str">
        <f ca="1">INDEX(Anvendelseskode!D:D,MATCH($E2454,Anvendelseskode!$A:$A,0))</f>
        <v>Private husholdninger</v>
      </c>
      <c r="O2454" s="1" t="str">
        <f ca="1">IFERROR(INDEX(SBi!$2:$2,MATCH(G2454,SBi!$1:$1,1)),SBi!$K$2)</f>
        <v>1979-1998</v>
      </c>
      <c r="P2454" s="1">
        <f ca="1">IFERROR(INDEX(SBi!$C$3:$K$28,MATCH(E2454,SBi!$B$3:$B$28,0),MATCH(O2454,SBi!$C$2:$K$2,0)),0)</f>
        <v>105.4</v>
      </c>
      <c r="Q2454" s="19">
        <f t="shared" ca="1" si="502"/>
        <v>13.491200000000001</v>
      </c>
      <c r="R2454" s="19" t="str">
        <f ca="1">IFERROR(INDEX(VpD!$2:$2,MATCH(G2454,VpD!$1:$1,1)),VpD!$I$2)</f>
        <v>1979-1998</v>
      </c>
      <c r="S2454" s="1">
        <f ca="1">IFERROR(INDEX(VpD!$C$3:$I$27,MATCH(E2454,VpD!$B$3:$B$27,0),MATCH(R2454,VpD!$C$2:$I$2,0)),0)</f>
        <v>90</v>
      </c>
      <c r="T2454" s="19">
        <f t="shared" ca="1" si="503"/>
        <v>11.52</v>
      </c>
      <c r="U2454" s="14" t="str">
        <f t="shared" ca="1" si="504"/>
        <v xml:space="preserve">713242.67 </v>
      </c>
      <c r="V2454" s="14" t="str">
        <f t="shared" ca="1" si="505"/>
        <v>6168521.92</v>
      </c>
      <c r="W2454" s="14" t="str">
        <f t="shared" ca="1" si="506"/>
        <v>POINT(713242.67 6168521.92)</v>
      </c>
      <c r="X2454" s="14" t="str">
        <f>IFERROR(INDEX(BygningOmraade!B:B,MATCH(A2454,BygningOmraade!A:A,0)),"")</f>
        <v/>
      </c>
    </row>
    <row r="2455" spans="1:24" s="14" customFormat="1" x14ac:dyDescent="0.25">
      <c r="A2455" s="14">
        <f t="shared" si="494"/>
        <v>2455</v>
      </c>
      <c r="B2455" s="14" t="str">
        <f t="shared" ca="1" si="495"/>
        <v>925c2866-cb9f-414b-90f4-d73afcdb58f7</v>
      </c>
      <c r="C2455" s="14" t="str">
        <f t="shared" ca="1" si="496"/>
        <v>0a3f507e-206e-32b8-e044-0003ba298018</v>
      </c>
      <c r="D2455" s="14">
        <f t="shared" ca="1" si="497"/>
        <v>996088</v>
      </c>
      <c r="E2455" s="1">
        <f t="shared" ca="1" si="498"/>
        <v>120</v>
      </c>
      <c r="F2455" s="1">
        <f t="shared" ca="1" si="499"/>
        <v>82</v>
      </c>
      <c r="G2455" s="1">
        <f t="shared" ca="1" si="500"/>
        <v>1990</v>
      </c>
      <c r="H2455" s="1" t="str">
        <f ca="1">IFERROR(INDEX(Varmeinstallation!B:B,MATCH(INDIRECT($A$1&amp;"L"&amp;A2455)*1,Varmeinstallation!A:A,0)),"Ingen varmeinstallationer")</f>
        <v>Centralvarme fra eget anlæg, et-kammer fyr</v>
      </c>
      <c r="I2455" s="1" t="str">
        <f ca="1">IFERROR(INDEX(Opvarmningsmiddel!B:B,MATCH(INDIRECT($A$1&amp;"M"&amp;A2455)*1,Opvarmningsmiddel!A:A,0)),"")</f>
        <v>Naturgas</v>
      </c>
      <c r="J2455" s="1">
        <f t="shared" ca="1" si="501"/>
        <v>2</v>
      </c>
      <c r="K2455" s="1" t="str">
        <f ca="1">IFERROR(INDEX(Relationstabel!$C$3:$K$10,MATCH(VALUE(INDIRECT($A$1&amp;"L"&amp;A2455)),Relationstabel!$A$3:$A$10,0),MATCH(IFERROR(VALUE(INDIRECT($A$1&amp;"M"&amp;A2455)),0),Relationstabel!$C$1:$K$1,0)),"Ingen varmeinstallationer")</f>
        <v>Naturgas</v>
      </c>
      <c r="L2455" s="1" t="str">
        <f ca="1">INDEX(Anvendelseskode!B:B,MATCH($E2455,Anvendelseskode!$A:$A,0))</f>
        <v>Fritliggende enfamilieshus (parcelhus)</v>
      </c>
      <c r="M2455" s="1" t="str">
        <f ca="1">INDEX(Anvendelseskode!C:C,MATCH($E2455,Anvendelseskode!$A:$A,0))</f>
        <v>Parcelhuse</v>
      </c>
      <c r="N2455" s="1" t="str">
        <f ca="1">INDEX(Anvendelseskode!D:D,MATCH($E2455,Anvendelseskode!$A:$A,0))</f>
        <v>Private husholdninger</v>
      </c>
      <c r="O2455" s="1" t="str">
        <f ca="1">IFERROR(INDEX(SBi!$2:$2,MATCH(G2455,SBi!$1:$1,1)),SBi!$K$2)</f>
        <v>1979-1998</v>
      </c>
      <c r="P2455" s="1">
        <f ca="1">IFERROR(INDEX(SBi!$C$3:$K$28,MATCH(E2455,SBi!$B$3:$B$28,0),MATCH(O2455,SBi!$C$2:$K$2,0)),0)</f>
        <v>105.4</v>
      </c>
      <c r="Q2455" s="19">
        <f t="shared" ca="1" si="502"/>
        <v>8.6428000000000011</v>
      </c>
      <c r="R2455" s="19" t="str">
        <f ca="1">IFERROR(INDEX(VpD!$2:$2,MATCH(G2455,VpD!$1:$1,1)),VpD!$I$2)</f>
        <v>1979-1998</v>
      </c>
      <c r="S2455" s="1">
        <f ca="1">IFERROR(INDEX(VpD!$C$3:$I$27,MATCH(E2455,VpD!$B$3:$B$27,0),MATCH(R2455,VpD!$C$2:$I$2,0)),0)</f>
        <v>90</v>
      </c>
      <c r="T2455" s="19">
        <f t="shared" ca="1" si="503"/>
        <v>7.38</v>
      </c>
      <c r="U2455" s="14" t="str">
        <f t="shared" ca="1" si="504"/>
        <v xml:space="preserve">712465.36 </v>
      </c>
      <c r="V2455" s="14" t="str">
        <f t="shared" ca="1" si="505"/>
        <v>6168996.43</v>
      </c>
      <c r="W2455" s="14" t="str">
        <f t="shared" ca="1" si="506"/>
        <v>POINT(712465.36 6168996.43)</v>
      </c>
      <c r="X2455" s="14" t="str">
        <f>IFERROR(INDEX(BygningOmraade!B:B,MATCH(A2455,BygningOmraade!A:A,0)),"")</f>
        <v/>
      </c>
    </row>
    <row r="2456" spans="1:24" s="14" customFormat="1" x14ac:dyDescent="0.25">
      <c r="A2456" s="14">
        <f t="shared" si="494"/>
        <v>2456</v>
      </c>
      <c r="B2456" s="14" t="str">
        <f t="shared" ca="1" si="495"/>
        <v>927b2d0a-4bf5-4228-a618-a43bdb453f47</v>
      </c>
      <c r="C2456" s="14" t="str">
        <f t="shared" ca="1" si="496"/>
        <v>0a3f507e-2144-32b8-e044-0003ba298018</v>
      </c>
      <c r="D2456" s="14">
        <f t="shared" ca="1" si="497"/>
        <v>997036</v>
      </c>
      <c r="E2456" s="1">
        <f t="shared" ca="1" si="498"/>
        <v>120</v>
      </c>
      <c r="F2456" s="1">
        <f t="shared" ca="1" si="499"/>
        <v>102</v>
      </c>
      <c r="G2456" s="1">
        <f t="shared" ca="1" si="500"/>
        <v>1962</v>
      </c>
      <c r="H2456" s="1" t="str">
        <f ca="1">IFERROR(INDEX(Varmeinstallation!B:B,MATCH(INDIRECT($A$1&amp;"L"&amp;A2456)*1,Varmeinstallation!A:A,0)),"Ingen varmeinstallationer")</f>
        <v>Centralvarme fra eget anlæg, et-kammer fyr</v>
      </c>
      <c r="I2456" s="1" t="str">
        <f ca="1">IFERROR(INDEX(Opvarmningsmiddel!B:B,MATCH(INDIRECT($A$1&amp;"M"&amp;A2456)*1,Opvarmningsmiddel!A:A,0)),"")</f>
        <v>Naturgas</v>
      </c>
      <c r="J2456" s="1">
        <f t="shared" ca="1" si="501"/>
        <v>0</v>
      </c>
      <c r="K2456" s="1" t="str">
        <f ca="1">IFERROR(INDEX(Relationstabel!$C$3:$K$10,MATCH(VALUE(INDIRECT($A$1&amp;"L"&amp;A2456)),Relationstabel!$A$3:$A$10,0),MATCH(IFERROR(VALUE(INDIRECT($A$1&amp;"M"&amp;A2456)),0),Relationstabel!$C$1:$K$1,0)),"Ingen varmeinstallationer")</f>
        <v>Naturgas</v>
      </c>
      <c r="L2456" s="1" t="str">
        <f ca="1">INDEX(Anvendelseskode!B:B,MATCH($E2456,Anvendelseskode!$A:$A,0))</f>
        <v>Fritliggende enfamilieshus (parcelhus)</v>
      </c>
      <c r="M2456" s="1" t="str">
        <f ca="1">INDEX(Anvendelseskode!C:C,MATCH($E2456,Anvendelseskode!$A:$A,0))</f>
        <v>Parcelhuse</v>
      </c>
      <c r="N2456" s="1" t="str">
        <f ca="1">INDEX(Anvendelseskode!D:D,MATCH($E2456,Anvendelseskode!$A:$A,0))</f>
        <v>Private husholdninger</v>
      </c>
      <c r="O2456" s="1" t="str">
        <f ca="1">IFERROR(INDEX(SBi!$2:$2,MATCH(G2456,SBi!$1:$1,1)),SBi!$K$2)</f>
        <v>1961-1972</v>
      </c>
      <c r="P2456" s="1">
        <f ca="1">IFERROR(INDEX(SBi!$C$3:$K$28,MATCH(E2456,SBi!$B$3:$B$28,0),MATCH(O2456,SBi!$C$2:$K$2,0)),0)</f>
        <v>134.30000000000001</v>
      </c>
      <c r="Q2456" s="19">
        <f t="shared" ca="1" si="502"/>
        <v>13.698600000000001</v>
      </c>
      <c r="R2456" s="19" t="str">
        <f ca="1">IFERROR(INDEX(VpD!$2:$2,MATCH(G2456,VpD!$1:$1,1)),VpD!$I$2)</f>
        <v>1961-1972</v>
      </c>
      <c r="S2456" s="1">
        <f ca="1">IFERROR(INDEX(VpD!$C$3:$I$27,MATCH(E2456,VpD!$B$3:$B$27,0),MATCH(R2456,VpD!$C$2:$I$2,0)),0)</f>
        <v>143</v>
      </c>
      <c r="T2456" s="19">
        <f t="shared" ca="1" si="503"/>
        <v>14.586</v>
      </c>
      <c r="U2456" s="14" t="str">
        <f t="shared" ca="1" si="504"/>
        <v xml:space="preserve">713595.45 </v>
      </c>
      <c r="V2456" s="14" t="str">
        <f t="shared" ca="1" si="505"/>
        <v>6168943.64</v>
      </c>
      <c r="W2456" s="14" t="str">
        <f t="shared" ca="1" si="506"/>
        <v>POINT(713595.45 6168943.64)</v>
      </c>
      <c r="X2456" s="14" t="str">
        <f>IFERROR(INDEX(BygningOmraade!B:B,MATCH(A2456,BygningOmraade!A:A,0)),"")</f>
        <v/>
      </c>
    </row>
    <row r="2457" spans="1:24" s="14" customFormat="1" x14ac:dyDescent="0.25">
      <c r="A2457" s="14">
        <f t="shared" si="494"/>
        <v>2457</v>
      </c>
      <c r="B2457" s="14" t="str">
        <f t="shared" ca="1" si="495"/>
        <v>92b0d6cc-d2c8-4aca-a692-43cadaa29aee</v>
      </c>
      <c r="C2457" s="14" t="str">
        <f t="shared" ca="1" si="496"/>
        <v>0a3f507e-24a6-32b8-e044-0003ba298018</v>
      </c>
      <c r="D2457" s="14">
        <f t="shared" ca="1" si="497"/>
        <v>995910</v>
      </c>
      <c r="E2457" s="1">
        <f t="shared" ca="1" si="498"/>
        <v>120</v>
      </c>
      <c r="F2457" s="1">
        <f t="shared" ca="1" si="499"/>
        <v>106</v>
      </c>
      <c r="G2457" s="1">
        <f t="shared" ca="1" si="500"/>
        <v>1988</v>
      </c>
      <c r="H2457" s="1" t="str">
        <f ca="1">IFERROR(INDEX(Varmeinstallation!B:B,MATCH(INDIRECT($A$1&amp;"L"&amp;A2457)*1,Varmeinstallation!A:A,0)),"Ingen varmeinstallationer")</f>
        <v>Centralvarme fra eget anlæg, et-kammer fyr</v>
      </c>
      <c r="I2457" s="1" t="str">
        <f ca="1">IFERROR(INDEX(Opvarmningsmiddel!B:B,MATCH(INDIRECT($A$1&amp;"M"&amp;A2457)*1,Opvarmningsmiddel!A:A,0)),"")</f>
        <v>Naturgas</v>
      </c>
      <c r="J2457" s="1">
        <f t="shared" ca="1" si="501"/>
        <v>0</v>
      </c>
      <c r="K2457" s="1" t="str">
        <f ca="1">IFERROR(INDEX(Relationstabel!$C$3:$K$10,MATCH(VALUE(INDIRECT($A$1&amp;"L"&amp;A2457)),Relationstabel!$A$3:$A$10,0),MATCH(IFERROR(VALUE(INDIRECT($A$1&amp;"M"&amp;A2457)),0),Relationstabel!$C$1:$K$1,0)),"Ingen varmeinstallationer")</f>
        <v>Naturgas</v>
      </c>
      <c r="L2457" s="1" t="str">
        <f ca="1">INDEX(Anvendelseskode!B:B,MATCH($E2457,Anvendelseskode!$A:$A,0))</f>
        <v>Fritliggende enfamilieshus (parcelhus)</v>
      </c>
      <c r="M2457" s="1" t="str">
        <f ca="1">INDEX(Anvendelseskode!C:C,MATCH($E2457,Anvendelseskode!$A:$A,0))</f>
        <v>Parcelhuse</v>
      </c>
      <c r="N2457" s="1" t="str">
        <f ca="1">INDEX(Anvendelseskode!D:D,MATCH($E2457,Anvendelseskode!$A:$A,0))</f>
        <v>Private husholdninger</v>
      </c>
      <c r="O2457" s="1" t="str">
        <f ca="1">IFERROR(INDEX(SBi!$2:$2,MATCH(G2457,SBi!$1:$1,1)),SBi!$K$2)</f>
        <v>1979-1998</v>
      </c>
      <c r="P2457" s="1">
        <f ca="1">IFERROR(INDEX(SBi!$C$3:$K$28,MATCH(E2457,SBi!$B$3:$B$28,0),MATCH(O2457,SBi!$C$2:$K$2,0)),0)</f>
        <v>105.4</v>
      </c>
      <c r="Q2457" s="19">
        <f t="shared" ca="1" si="502"/>
        <v>11.172400000000001</v>
      </c>
      <c r="R2457" s="19" t="str">
        <f ca="1">IFERROR(INDEX(VpD!$2:$2,MATCH(G2457,VpD!$1:$1,1)),VpD!$I$2)</f>
        <v>1979-1998</v>
      </c>
      <c r="S2457" s="1">
        <f ca="1">IFERROR(INDEX(VpD!$C$3:$I$27,MATCH(E2457,VpD!$B$3:$B$27,0),MATCH(R2457,VpD!$C$2:$I$2,0)),0)</f>
        <v>90</v>
      </c>
      <c r="T2457" s="19">
        <f t="shared" ca="1" si="503"/>
        <v>9.5399999999999991</v>
      </c>
      <c r="U2457" s="14" t="str">
        <f t="shared" ca="1" si="504"/>
        <v xml:space="preserve">712807.8 </v>
      </c>
      <c r="V2457" s="14" t="str">
        <f t="shared" ca="1" si="505"/>
        <v>6169178.24</v>
      </c>
      <c r="W2457" s="14" t="str">
        <f t="shared" ca="1" si="506"/>
        <v>POINT(712807.8 6169178.24)</v>
      </c>
      <c r="X2457" s="14" t="str">
        <f>IFERROR(INDEX(BygningOmraade!B:B,MATCH(A2457,BygningOmraade!A:A,0)),"")</f>
        <v/>
      </c>
    </row>
    <row r="2458" spans="1:24" s="14" customFormat="1" x14ac:dyDescent="0.25">
      <c r="A2458" s="14">
        <f t="shared" si="494"/>
        <v>2458</v>
      </c>
      <c r="B2458" s="14" t="str">
        <f t="shared" ca="1" si="495"/>
        <v>92d73f36-6d0e-4235-a652-8aaa298ea440</v>
      </c>
      <c r="C2458" s="14" t="str">
        <f t="shared" ca="1" si="496"/>
        <v>0a3f507e-1a26-32b8-e044-0003ba298018</v>
      </c>
      <c r="D2458" s="14">
        <f t="shared" ca="1" si="497"/>
        <v>997455</v>
      </c>
      <c r="E2458" s="1">
        <f t="shared" ca="1" si="498"/>
        <v>510</v>
      </c>
      <c r="F2458" s="1">
        <f t="shared" ca="1" si="499"/>
        <v>43</v>
      </c>
      <c r="G2458" s="1">
        <f t="shared" ca="1" si="500"/>
        <v>1950</v>
      </c>
      <c r="H2458" s="1" t="str">
        <f ca="1">IFERROR(INDEX(Varmeinstallation!B:B,MATCH(INDIRECT($A$1&amp;"L"&amp;A2458)*1,Varmeinstallation!A:A,0)),"Ingen varmeinstallationer")</f>
        <v>Elovne, elpaneler</v>
      </c>
      <c r="I2458" s="1" t="str">
        <f ca="1">IFERROR(INDEX(Opvarmningsmiddel!B:B,MATCH(INDIRECT($A$1&amp;"M"&amp;A2458)*1,Opvarmningsmiddel!A:A,0)),"")</f>
        <v>Elektricitet</v>
      </c>
      <c r="J2458" s="1">
        <f t="shared" ca="1" si="501"/>
        <v>0</v>
      </c>
      <c r="K2458" s="1" t="str">
        <f ca="1">IFERROR(INDEX(Relationstabel!$C$3:$K$10,MATCH(VALUE(INDIRECT($A$1&amp;"L"&amp;A2458)),Relationstabel!$A$3:$A$10,0),MATCH(IFERROR(VALUE(INDIRECT($A$1&amp;"M"&amp;A2458)),0),Relationstabel!$C$1:$K$1,0)),"Ingen varmeinstallationer")</f>
        <v>Elvarme</v>
      </c>
      <c r="L2458" s="1" t="str">
        <f ca="1">INDEX(Anvendelseskode!B:B,MATCH($E2458,Anvendelseskode!$A:$A,0))</f>
        <v>Sommerhuse</v>
      </c>
      <c r="M2458" s="1" t="str">
        <f ca="1">INDEX(Anvendelseskode!C:C,MATCH($E2458,Anvendelseskode!$A:$A,0))</f>
        <v>Sommerhuse</v>
      </c>
      <c r="N2458" s="1" t="str">
        <f ca="1">INDEX(Anvendelseskode!D:D,MATCH($E2458,Anvendelseskode!$A:$A,0))</f>
        <v>Private husholdninger</v>
      </c>
      <c r="O2458" s="1" t="str">
        <f ca="1">IFERROR(INDEX(SBi!$2:$2,MATCH(G2458,SBi!$1:$1,1)),SBi!$K$2)</f>
        <v>1931-1950</v>
      </c>
      <c r="P2458" s="1">
        <f ca="1">IFERROR(INDEX(SBi!$C$3:$K$28,MATCH(E2458,SBi!$B$3:$B$28,0),MATCH(O2458,SBi!$C$2:$K$2,0)),0)</f>
        <v>150</v>
      </c>
      <c r="Q2458" s="19">
        <f t="shared" ca="1" si="502"/>
        <v>6.45</v>
      </c>
      <c r="R2458" s="19" t="str">
        <f ca="1">IFERROR(INDEX(VpD!$2:$2,MATCH(G2458,VpD!$1:$1,1)),VpD!$I$2)</f>
        <v>1931-1950</v>
      </c>
      <c r="S2458" s="1">
        <f ca="1">IFERROR(INDEX(VpD!$C$3:$I$27,MATCH(E2458,VpD!$B$3:$B$27,0),MATCH(R2458,VpD!$C$2:$I$2,0)),0)</f>
        <v>76</v>
      </c>
      <c r="T2458" s="19">
        <f t="shared" ca="1" si="503"/>
        <v>3.2679999999999998</v>
      </c>
      <c r="U2458" s="14" t="str">
        <f t="shared" ca="1" si="504"/>
        <v xml:space="preserve">713964.93 </v>
      </c>
      <c r="V2458" s="14" t="str">
        <f t="shared" ca="1" si="505"/>
        <v>6169131.77</v>
      </c>
      <c r="W2458" s="14" t="str">
        <f t="shared" ca="1" si="506"/>
        <v>POINT(713964.93 6169131.77)</v>
      </c>
      <c r="X2458" s="14" t="str">
        <f>IFERROR(INDEX(BygningOmraade!B:B,MATCH(A2458,BygningOmraade!A:A,0)),"")</f>
        <v/>
      </c>
    </row>
    <row r="2459" spans="1:24" s="14" customFormat="1" x14ac:dyDescent="0.25">
      <c r="A2459" s="14">
        <f t="shared" si="494"/>
        <v>2459</v>
      </c>
      <c r="B2459" s="14" t="str">
        <f t="shared" ca="1" si="495"/>
        <v>92e902b1-deee-4f08-927b-071f713a649d</v>
      </c>
      <c r="C2459" s="14" t="str">
        <f t="shared" ca="1" si="496"/>
        <v>0a3f507e-1d61-32b8-e044-0003ba298018</v>
      </c>
      <c r="D2459" s="14">
        <f t="shared" ca="1" si="497"/>
        <v>995236</v>
      </c>
      <c r="E2459" s="1">
        <f t="shared" ca="1" si="498"/>
        <v>120</v>
      </c>
      <c r="F2459" s="1">
        <f t="shared" ca="1" si="499"/>
        <v>172</v>
      </c>
      <c r="G2459" s="1">
        <f t="shared" ca="1" si="500"/>
        <v>2018</v>
      </c>
      <c r="H2459" s="1" t="str">
        <f ca="1">IFERROR(INDEX(Varmeinstallation!B:B,MATCH(INDIRECT($A$1&amp;"L"&amp;A2459)*1,Varmeinstallation!A:A,0)),"Ingen varmeinstallationer")</f>
        <v>Centralvarme fra eget anlæg, et-kammer fyr</v>
      </c>
      <c r="I2459" s="1" t="str">
        <f ca="1">IFERROR(INDEX(Opvarmningsmiddel!B:B,MATCH(INDIRECT($A$1&amp;"M"&amp;A2459)*1,Opvarmningsmiddel!A:A,0)),"")</f>
        <v>Naturgas</v>
      </c>
      <c r="J2459" s="1">
        <f t="shared" ca="1" si="501"/>
        <v>0</v>
      </c>
      <c r="K2459" s="1" t="str">
        <f ca="1">IFERROR(INDEX(Relationstabel!$C$3:$K$10,MATCH(VALUE(INDIRECT($A$1&amp;"L"&amp;A2459)),Relationstabel!$A$3:$A$10,0),MATCH(IFERROR(VALUE(INDIRECT($A$1&amp;"M"&amp;A2459)),0),Relationstabel!$C$1:$K$1,0)),"Ingen varmeinstallationer")</f>
        <v>Naturgas</v>
      </c>
      <c r="L2459" s="1" t="str">
        <f ca="1">INDEX(Anvendelseskode!B:B,MATCH($E2459,Anvendelseskode!$A:$A,0))</f>
        <v>Fritliggende enfamilieshus (parcelhus)</v>
      </c>
      <c r="M2459" s="1" t="str">
        <f ca="1">INDEX(Anvendelseskode!C:C,MATCH($E2459,Anvendelseskode!$A:$A,0))</f>
        <v>Parcelhuse</v>
      </c>
      <c r="N2459" s="1" t="str">
        <f ca="1">INDEX(Anvendelseskode!D:D,MATCH($E2459,Anvendelseskode!$A:$A,0))</f>
        <v>Private husholdninger</v>
      </c>
      <c r="O2459" s="1" t="str">
        <f ca="1">IFERROR(INDEX(SBi!$2:$2,MATCH(G2459,SBi!$1:$1,1)),SBi!$K$2)</f>
        <v>Efter 2006</v>
      </c>
      <c r="P2459" s="1">
        <f ca="1">IFERROR(INDEX(SBi!$C$3:$K$28,MATCH(E2459,SBi!$B$3:$B$28,0),MATCH(O2459,SBi!$C$2:$K$2,0)),0)</f>
        <v>67.3</v>
      </c>
      <c r="Q2459" s="19">
        <f t="shared" ca="1" si="502"/>
        <v>11.5756</v>
      </c>
      <c r="R2459" s="19" t="str">
        <f ca="1">IFERROR(INDEX(VpD!$2:$2,MATCH(G2459,VpD!$1:$1,1)),VpD!$I$2)</f>
        <v>&gt;1998</v>
      </c>
      <c r="S2459" s="1">
        <f ca="1">IFERROR(INDEX(VpD!$C$3:$I$27,MATCH(E2459,VpD!$B$3:$B$27,0),MATCH(R2459,VpD!$C$2:$I$2,0)),0)</f>
        <v>72</v>
      </c>
      <c r="T2459" s="19">
        <f t="shared" ca="1" si="503"/>
        <v>12.384</v>
      </c>
      <c r="U2459" s="14" t="str">
        <f t="shared" ca="1" si="504"/>
        <v xml:space="preserve">711861.5 </v>
      </c>
      <c r="V2459" s="14" t="str">
        <f t="shared" ca="1" si="505"/>
        <v>6170487.01</v>
      </c>
      <c r="W2459" s="14" t="str">
        <f t="shared" ca="1" si="506"/>
        <v>POINT(711861.5 6170487.01)</v>
      </c>
      <c r="X2459" s="14" t="str">
        <f>IFERROR(INDEX(BygningOmraade!B:B,MATCH(A2459,BygningOmraade!A:A,0)),"")</f>
        <v/>
      </c>
    </row>
    <row r="2460" spans="1:24" s="14" customFormat="1" x14ac:dyDescent="0.25">
      <c r="A2460" s="14">
        <f t="shared" si="494"/>
        <v>2460</v>
      </c>
      <c r="B2460" s="14" t="str">
        <f t="shared" ca="1" si="495"/>
        <v>92eb94f2-4a84-4ec8-ae8f-ebccf724927a</v>
      </c>
      <c r="C2460" s="14" t="str">
        <f t="shared" ca="1" si="496"/>
        <v>0a3f507e-217a-32b8-e044-0003ba298018</v>
      </c>
      <c r="D2460" s="14">
        <f t="shared" ca="1" si="497"/>
        <v>997154</v>
      </c>
      <c r="E2460" s="1">
        <f t="shared" ca="1" si="498"/>
        <v>130</v>
      </c>
      <c r="F2460" s="1">
        <f t="shared" ca="1" si="499"/>
        <v>112</v>
      </c>
      <c r="G2460" s="1">
        <f t="shared" ca="1" si="500"/>
        <v>1978</v>
      </c>
      <c r="H2460" s="1" t="str">
        <f ca="1">IFERROR(INDEX(Varmeinstallation!B:B,MATCH(INDIRECT($A$1&amp;"L"&amp;A2460)*1,Varmeinstallation!A:A,0)),"Ingen varmeinstallationer")</f>
        <v>Fjernvarme/blokvarme (radiatorsystemer eller varmluftanlæg)</v>
      </c>
      <c r="I2460" s="1" t="str">
        <f ca="1">IFERROR(INDEX(Opvarmningsmiddel!B:B,MATCH(INDIRECT($A$1&amp;"M"&amp;A2460)*1,Opvarmningsmiddel!A:A,0)),"")</f>
        <v/>
      </c>
      <c r="J2460" s="1">
        <f t="shared" ca="1" si="501"/>
        <v>0</v>
      </c>
      <c r="K2460" s="1" t="str">
        <f ca="1">IFERROR(INDEX(Relationstabel!$C$3:$K$10,MATCH(VALUE(INDIRECT($A$1&amp;"L"&amp;A2460)),Relationstabel!$A$3:$A$10,0),MATCH(IFERROR(VALUE(INDIRECT($A$1&amp;"M"&amp;A2460)),0),Relationstabel!$C$1:$K$1,0)),"Ingen varmeinstallationer")</f>
        <v>Fjernvarme/ Blokvarme</v>
      </c>
      <c r="L2460" s="1" t="str">
        <f ca="1">INDEX(Anvendelseskode!B:B,MATCH($E2460,Anvendelseskode!$A:$A,0))</f>
        <v>Række-, kæde-, dobbelthus (lodret adskillelse mellem enhederne)</v>
      </c>
      <c r="M2460" s="1" t="str">
        <f ca="1">INDEX(Anvendelseskode!C:C,MATCH($E2460,Anvendelseskode!$A:$A,0))</f>
        <v>Række-, kæde og dobbelthuse</v>
      </c>
      <c r="N2460" s="1" t="str">
        <f ca="1">INDEX(Anvendelseskode!D:D,MATCH($E2460,Anvendelseskode!$A:$A,0))</f>
        <v>Private husholdninger</v>
      </c>
      <c r="O2460" s="1" t="str">
        <f ca="1">IFERROR(INDEX(SBi!$2:$2,MATCH(G2460,SBi!$1:$1,1)),SBi!$K$2)</f>
        <v>1973-1978</v>
      </c>
      <c r="P2460" s="1">
        <f ca="1">IFERROR(INDEX(SBi!$C$3:$K$28,MATCH(E2460,SBi!$B$3:$B$28,0),MATCH(O2460,SBi!$C$2:$K$2,0)),0)</f>
        <v>112.6</v>
      </c>
      <c r="Q2460" s="19">
        <f t="shared" ca="1" si="502"/>
        <v>12.611199999999998</v>
      </c>
      <c r="R2460" s="19" t="str">
        <f ca="1">IFERROR(INDEX(VpD!$2:$2,MATCH(G2460,VpD!$1:$1,1)),VpD!$I$2)</f>
        <v>1973-1978</v>
      </c>
      <c r="S2460" s="1">
        <f ca="1">IFERROR(INDEX(VpD!$C$3:$I$27,MATCH(E2460,VpD!$B$3:$B$27,0),MATCH(R2460,VpD!$C$2:$I$2,0)),0)</f>
        <v>98</v>
      </c>
      <c r="T2460" s="19">
        <f t="shared" ca="1" si="503"/>
        <v>10.976000000000001</v>
      </c>
      <c r="U2460" s="14" t="str">
        <f t="shared" ca="1" si="504"/>
        <v xml:space="preserve">713749.18 </v>
      </c>
      <c r="V2460" s="14" t="str">
        <f t="shared" ca="1" si="505"/>
        <v>6169598.31</v>
      </c>
      <c r="W2460" s="14" t="str">
        <f t="shared" ca="1" si="506"/>
        <v>POINT(713749.18 6169598.31)</v>
      </c>
      <c r="X2460" s="14" t="str">
        <f>IFERROR(INDEX(BygningOmraade!B:B,MATCH(A2460,BygningOmraade!A:A,0)),"")</f>
        <v/>
      </c>
    </row>
    <row r="2461" spans="1:24" s="14" customFormat="1" x14ac:dyDescent="0.25">
      <c r="A2461" s="14">
        <f t="shared" si="494"/>
        <v>2461</v>
      </c>
      <c r="B2461" s="14" t="str">
        <f t="shared" ca="1" si="495"/>
        <v>92ee9543-037e-4c58-a038-dcd1ac2ca899</v>
      </c>
      <c r="C2461" s="14" t="str">
        <f t="shared" ca="1" si="496"/>
        <v>0a3f507e-152c-32b8-e044-0003ba298018</v>
      </c>
      <c r="D2461" s="14">
        <f t="shared" ca="1" si="497"/>
        <v>994415</v>
      </c>
      <c r="E2461" s="1">
        <f t="shared" ca="1" si="498"/>
        <v>130</v>
      </c>
      <c r="F2461" s="1">
        <f t="shared" ca="1" si="499"/>
        <v>104</v>
      </c>
      <c r="G2461" s="1">
        <f t="shared" ca="1" si="500"/>
        <v>1993</v>
      </c>
      <c r="H2461" s="1" t="str">
        <f ca="1">IFERROR(INDEX(Varmeinstallation!B:B,MATCH(INDIRECT($A$1&amp;"L"&amp;A2461)*1,Varmeinstallation!A:A,0)),"Ingen varmeinstallationer")</f>
        <v>Fjernvarme/blokvarme (radiatorsystemer eller varmluftanlæg)</v>
      </c>
      <c r="I2461" s="1" t="str">
        <f ca="1">IFERROR(INDEX(Opvarmningsmiddel!B:B,MATCH(INDIRECT($A$1&amp;"M"&amp;A2461)*1,Opvarmningsmiddel!A:A,0)),"")</f>
        <v/>
      </c>
      <c r="J2461" s="1">
        <f t="shared" ca="1" si="501"/>
        <v>0</v>
      </c>
      <c r="K2461" s="1" t="str">
        <f ca="1">IFERROR(INDEX(Relationstabel!$C$3:$K$10,MATCH(VALUE(INDIRECT($A$1&amp;"L"&amp;A2461)),Relationstabel!$A$3:$A$10,0),MATCH(IFERROR(VALUE(INDIRECT($A$1&amp;"M"&amp;A2461)),0),Relationstabel!$C$1:$K$1,0)),"Ingen varmeinstallationer")</f>
        <v>Fjernvarme/ Blokvarme</v>
      </c>
      <c r="L2461" s="1" t="str">
        <f ca="1">INDEX(Anvendelseskode!B:B,MATCH($E2461,Anvendelseskode!$A:$A,0))</f>
        <v>Række-, kæde-, dobbelthus (lodret adskillelse mellem enhederne)</v>
      </c>
      <c r="M2461" s="1" t="str">
        <f ca="1">INDEX(Anvendelseskode!C:C,MATCH($E2461,Anvendelseskode!$A:$A,0))</f>
        <v>Række-, kæde og dobbelthuse</v>
      </c>
      <c r="N2461" s="1" t="str">
        <f ca="1">INDEX(Anvendelseskode!D:D,MATCH($E2461,Anvendelseskode!$A:$A,0))</f>
        <v>Private husholdninger</v>
      </c>
      <c r="O2461" s="1" t="str">
        <f ca="1">IFERROR(INDEX(SBi!$2:$2,MATCH(G2461,SBi!$1:$1,1)),SBi!$K$2)</f>
        <v>1979-1998</v>
      </c>
      <c r="P2461" s="1">
        <f ca="1">IFERROR(INDEX(SBi!$C$3:$K$28,MATCH(E2461,SBi!$B$3:$B$28,0),MATCH(O2461,SBi!$C$2:$K$2,0)),0)</f>
        <v>96.8</v>
      </c>
      <c r="Q2461" s="19">
        <f t="shared" ca="1" si="502"/>
        <v>10.0672</v>
      </c>
      <c r="R2461" s="19" t="str">
        <f ca="1">IFERROR(INDEX(VpD!$2:$2,MATCH(G2461,VpD!$1:$1,1)),VpD!$I$2)</f>
        <v>1979-1998</v>
      </c>
      <c r="S2461" s="1">
        <f ca="1">IFERROR(INDEX(VpD!$C$3:$I$27,MATCH(E2461,VpD!$B$3:$B$27,0),MATCH(R2461,VpD!$C$2:$I$2,0)),0)</f>
        <v>74</v>
      </c>
      <c r="T2461" s="19">
        <f t="shared" ca="1" si="503"/>
        <v>7.6959999999999997</v>
      </c>
      <c r="U2461" s="14" t="str">
        <f t="shared" ca="1" si="504"/>
        <v xml:space="preserve">711539.05 </v>
      </c>
      <c r="V2461" s="14" t="str">
        <f t="shared" ca="1" si="505"/>
        <v>6172448.16</v>
      </c>
      <c r="W2461" s="14" t="str">
        <f t="shared" ca="1" si="506"/>
        <v>POINT(711539.05 6172448.16)</v>
      </c>
      <c r="X2461" s="14" t="str">
        <f>IFERROR(INDEX(BygningOmraade!B:B,MATCH(A2461,BygningOmraade!A:A,0)),"")</f>
        <v/>
      </c>
    </row>
    <row r="2462" spans="1:24" s="14" customFormat="1" x14ac:dyDescent="0.25">
      <c r="A2462" s="14">
        <f t="shared" si="494"/>
        <v>2462</v>
      </c>
      <c r="B2462" s="14" t="str">
        <f t="shared" ca="1" si="495"/>
        <v>92f6f249-1cd2-44e5-bfe4-4125ae35e39d</v>
      </c>
      <c r="C2462" s="14" t="str">
        <f t="shared" ca="1" si="496"/>
        <v>0a3f507e-1b56-32b8-e044-0003ba298018</v>
      </c>
      <c r="D2462" s="14">
        <f t="shared" ca="1" si="497"/>
        <v>996849</v>
      </c>
      <c r="E2462" s="1">
        <f t="shared" ca="1" si="498"/>
        <v>130</v>
      </c>
      <c r="F2462" s="1">
        <f t="shared" ca="1" si="499"/>
        <v>109</v>
      </c>
      <c r="G2462" s="1">
        <f t="shared" ca="1" si="500"/>
        <v>1978</v>
      </c>
      <c r="H2462" s="1" t="str">
        <f ca="1">IFERROR(INDEX(Varmeinstallation!B:B,MATCH(INDIRECT($A$1&amp;"L"&amp;A2462)*1,Varmeinstallation!A:A,0)),"Ingen varmeinstallationer")</f>
        <v>Fjernvarme/blokvarme (radiatorsystemer eller varmluftanlæg)</v>
      </c>
      <c r="I2462" s="1" t="str">
        <f ca="1">IFERROR(INDEX(Opvarmningsmiddel!B:B,MATCH(INDIRECT($A$1&amp;"M"&amp;A2462)*1,Opvarmningsmiddel!A:A,0)),"")</f>
        <v/>
      </c>
      <c r="J2462" s="1">
        <f t="shared" ca="1" si="501"/>
        <v>0</v>
      </c>
      <c r="K2462" s="1" t="str">
        <f ca="1">IFERROR(INDEX(Relationstabel!$C$3:$K$10,MATCH(VALUE(INDIRECT($A$1&amp;"L"&amp;A2462)),Relationstabel!$A$3:$A$10,0),MATCH(IFERROR(VALUE(INDIRECT($A$1&amp;"M"&amp;A2462)),0),Relationstabel!$C$1:$K$1,0)),"Ingen varmeinstallationer")</f>
        <v>Fjernvarme/ Blokvarme</v>
      </c>
      <c r="L2462" s="1" t="str">
        <f ca="1">INDEX(Anvendelseskode!B:B,MATCH($E2462,Anvendelseskode!$A:$A,0))</f>
        <v>Række-, kæde-, dobbelthus (lodret adskillelse mellem enhederne)</v>
      </c>
      <c r="M2462" s="1" t="str">
        <f ca="1">INDEX(Anvendelseskode!C:C,MATCH($E2462,Anvendelseskode!$A:$A,0))</f>
        <v>Række-, kæde og dobbelthuse</v>
      </c>
      <c r="N2462" s="1" t="str">
        <f ca="1">INDEX(Anvendelseskode!D:D,MATCH($E2462,Anvendelseskode!$A:$A,0))</f>
        <v>Private husholdninger</v>
      </c>
      <c r="O2462" s="1" t="str">
        <f ca="1">IFERROR(INDEX(SBi!$2:$2,MATCH(G2462,SBi!$1:$1,1)),SBi!$K$2)</f>
        <v>1973-1978</v>
      </c>
      <c r="P2462" s="1">
        <f ca="1">IFERROR(INDEX(SBi!$C$3:$K$28,MATCH(E2462,SBi!$B$3:$B$28,0),MATCH(O2462,SBi!$C$2:$K$2,0)),0)</f>
        <v>112.6</v>
      </c>
      <c r="Q2462" s="19">
        <f t="shared" ca="1" si="502"/>
        <v>12.273399999999999</v>
      </c>
      <c r="R2462" s="19" t="str">
        <f ca="1">IFERROR(INDEX(VpD!$2:$2,MATCH(G2462,VpD!$1:$1,1)),VpD!$I$2)</f>
        <v>1973-1978</v>
      </c>
      <c r="S2462" s="1">
        <f ca="1">IFERROR(INDEX(VpD!$C$3:$I$27,MATCH(E2462,VpD!$B$3:$B$27,0),MATCH(R2462,VpD!$C$2:$I$2,0)),0)</f>
        <v>98</v>
      </c>
      <c r="T2462" s="19">
        <f t="shared" ca="1" si="503"/>
        <v>10.682</v>
      </c>
      <c r="U2462" s="14" t="str">
        <f t="shared" ca="1" si="504"/>
        <v xml:space="preserve">713436.23 </v>
      </c>
      <c r="V2462" s="14" t="str">
        <f t="shared" ca="1" si="505"/>
        <v>6169735.29</v>
      </c>
      <c r="W2462" s="14" t="str">
        <f t="shared" ca="1" si="506"/>
        <v>POINT(713436.23 6169735.29)</v>
      </c>
      <c r="X2462" s="14" t="str">
        <f>IFERROR(INDEX(BygningOmraade!B:B,MATCH(A2462,BygningOmraade!A:A,0)),"")</f>
        <v/>
      </c>
    </row>
    <row r="2463" spans="1:24" s="14" customFormat="1" x14ac:dyDescent="0.25">
      <c r="A2463" s="14">
        <f t="shared" si="494"/>
        <v>2463</v>
      </c>
      <c r="B2463" s="14" t="str">
        <f t="shared" ca="1" si="495"/>
        <v>9301ca4c-2c79-4994-a6c4-3340db912777</v>
      </c>
      <c r="C2463" s="14" t="str">
        <f t="shared" ca="1" si="496"/>
        <v>0a3f507e-1646-32b8-e044-0003ba298018</v>
      </c>
      <c r="D2463" s="14">
        <f t="shared" ca="1" si="497"/>
        <v>997324</v>
      </c>
      <c r="E2463" s="1">
        <f t="shared" ca="1" si="498"/>
        <v>130</v>
      </c>
      <c r="F2463" s="1">
        <f t="shared" ca="1" si="499"/>
        <v>109</v>
      </c>
      <c r="G2463" s="1">
        <f t="shared" ca="1" si="500"/>
        <v>1978</v>
      </c>
      <c r="H2463" s="1" t="str">
        <f ca="1">IFERROR(INDEX(Varmeinstallation!B:B,MATCH(INDIRECT($A$1&amp;"L"&amp;A2463)*1,Varmeinstallation!A:A,0)),"Ingen varmeinstallationer")</f>
        <v>Fjernvarme/blokvarme (radiatorsystemer eller varmluftanlæg)</v>
      </c>
      <c r="I2463" s="1" t="str">
        <f ca="1">IFERROR(INDEX(Opvarmningsmiddel!B:B,MATCH(INDIRECT($A$1&amp;"M"&amp;A2463)*1,Opvarmningsmiddel!A:A,0)),"")</f>
        <v/>
      </c>
      <c r="J2463" s="1">
        <f t="shared" ca="1" si="501"/>
        <v>0</v>
      </c>
      <c r="K2463" s="1" t="str">
        <f ca="1">IFERROR(INDEX(Relationstabel!$C$3:$K$10,MATCH(VALUE(INDIRECT($A$1&amp;"L"&amp;A2463)),Relationstabel!$A$3:$A$10,0),MATCH(IFERROR(VALUE(INDIRECT($A$1&amp;"M"&amp;A2463)),0),Relationstabel!$C$1:$K$1,0)),"Ingen varmeinstallationer")</f>
        <v>Fjernvarme/ Blokvarme</v>
      </c>
      <c r="L2463" s="1" t="str">
        <f ca="1">INDEX(Anvendelseskode!B:B,MATCH($E2463,Anvendelseskode!$A:$A,0))</f>
        <v>Række-, kæde-, dobbelthus (lodret adskillelse mellem enhederne)</v>
      </c>
      <c r="M2463" s="1" t="str">
        <f ca="1">INDEX(Anvendelseskode!C:C,MATCH($E2463,Anvendelseskode!$A:$A,0))</f>
        <v>Række-, kæde og dobbelthuse</v>
      </c>
      <c r="N2463" s="1" t="str">
        <f ca="1">INDEX(Anvendelseskode!D:D,MATCH($E2463,Anvendelseskode!$A:$A,0))</f>
        <v>Private husholdninger</v>
      </c>
      <c r="O2463" s="1" t="str">
        <f ca="1">IFERROR(INDEX(SBi!$2:$2,MATCH(G2463,SBi!$1:$1,1)),SBi!$K$2)</f>
        <v>1973-1978</v>
      </c>
      <c r="P2463" s="1">
        <f ca="1">IFERROR(INDEX(SBi!$C$3:$K$28,MATCH(E2463,SBi!$B$3:$B$28,0),MATCH(O2463,SBi!$C$2:$K$2,0)),0)</f>
        <v>112.6</v>
      </c>
      <c r="Q2463" s="19">
        <f t="shared" ca="1" si="502"/>
        <v>12.273399999999999</v>
      </c>
      <c r="R2463" s="19" t="str">
        <f ca="1">IFERROR(INDEX(VpD!$2:$2,MATCH(G2463,VpD!$1:$1,1)),VpD!$I$2)</f>
        <v>1973-1978</v>
      </c>
      <c r="S2463" s="1">
        <f ca="1">IFERROR(INDEX(VpD!$C$3:$I$27,MATCH(E2463,VpD!$B$3:$B$27,0),MATCH(R2463,VpD!$C$2:$I$2,0)),0)</f>
        <v>98</v>
      </c>
      <c r="T2463" s="19">
        <f t="shared" ca="1" si="503"/>
        <v>10.682</v>
      </c>
      <c r="U2463" s="14" t="str">
        <f t="shared" ca="1" si="504"/>
        <v xml:space="preserve">713681.33 </v>
      </c>
      <c r="V2463" s="14" t="str">
        <f t="shared" ca="1" si="505"/>
        <v>6169558.74</v>
      </c>
      <c r="W2463" s="14" t="str">
        <f t="shared" ca="1" si="506"/>
        <v>POINT(713681.33 6169558.74)</v>
      </c>
      <c r="X2463" s="14" t="str">
        <f>IFERROR(INDEX(BygningOmraade!B:B,MATCH(A2463,BygningOmraade!A:A,0)),"")</f>
        <v/>
      </c>
    </row>
    <row r="2464" spans="1:24" s="14" customFormat="1" x14ac:dyDescent="0.25">
      <c r="A2464" s="14">
        <f t="shared" si="494"/>
        <v>2464</v>
      </c>
      <c r="B2464" s="14" t="str">
        <f t="shared" ca="1" si="495"/>
        <v>931574fe-3357-44e3-8c76-a8d23758fb33</v>
      </c>
      <c r="C2464" s="14" t="str">
        <f t="shared" ca="1" si="496"/>
        <v>0a3f507e-2421-32b8-e044-0003ba298018</v>
      </c>
      <c r="D2464" s="14">
        <f t="shared" ca="1" si="497"/>
        <v>995013</v>
      </c>
      <c r="E2464" s="1">
        <f t="shared" ca="1" si="498"/>
        <v>130</v>
      </c>
      <c r="F2464" s="1">
        <f t="shared" ca="1" si="499"/>
        <v>60</v>
      </c>
      <c r="G2464" s="1">
        <f t="shared" ca="1" si="500"/>
        <v>1993</v>
      </c>
      <c r="H2464" s="1" t="str">
        <f ca="1">IFERROR(INDEX(Varmeinstallation!B:B,MATCH(INDIRECT($A$1&amp;"L"&amp;A2464)*1,Varmeinstallation!A:A,0)),"Ingen varmeinstallationer")</f>
        <v>Fjernvarme/blokvarme (radiatorsystemer eller varmluftanlæg)</v>
      </c>
      <c r="I2464" s="1" t="str">
        <f ca="1">IFERROR(INDEX(Opvarmningsmiddel!B:B,MATCH(INDIRECT($A$1&amp;"M"&amp;A2464)*1,Opvarmningsmiddel!A:A,0)),"")</f>
        <v/>
      </c>
      <c r="J2464" s="1">
        <f t="shared" ca="1" si="501"/>
        <v>0</v>
      </c>
      <c r="K2464" s="1" t="str">
        <f ca="1">IFERROR(INDEX(Relationstabel!$C$3:$K$10,MATCH(VALUE(INDIRECT($A$1&amp;"L"&amp;A2464)),Relationstabel!$A$3:$A$10,0),MATCH(IFERROR(VALUE(INDIRECT($A$1&amp;"M"&amp;A2464)),0),Relationstabel!$C$1:$K$1,0)),"Ingen varmeinstallationer")</f>
        <v>Fjernvarme/ Blokvarme</v>
      </c>
      <c r="L2464" s="1" t="str">
        <f ca="1">INDEX(Anvendelseskode!B:B,MATCH($E2464,Anvendelseskode!$A:$A,0))</f>
        <v>Række-, kæde-, dobbelthus (lodret adskillelse mellem enhederne)</v>
      </c>
      <c r="M2464" s="1" t="str">
        <f ca="1">INDEX(Anvendelseskode!C:C,MATCH($E2464,Anvendelseskode!$A:$A,0))</f>
        <v>Række-, kæde og dobbelthuse</v>
      </c>
      <c r="N2464" s="1" t="str">
        <f ca="1">INDEX(Anvendelseskode!D:D,MATCH($E2464,Anvendelseskode!$A:$A,0))</f>
        <v>Private husholdninger</v>
      </c>
      <c r="O2464" s="1" t="str">
        <f ca="1">IFERROR(INDEX(SBi!$2:$2,MATCH(G2464,SBi!$1:$1,1)),SBi!$K$2)</f>
        <v>1979-1998</v>
      </c>
      <c r="P2464" s="1">
        <f ca="1">IFERROR(INDEX(SBi!$C$3:$K$28,MATCH(E2464,SBi!$B$3:$B$28,0),MATCH(O2464,SBi!$C$2:$K$2,0)),0)</f>
        <v>96.8</v>
      </c>
      <c r="Q2464" s="19">
        <f t="shared" ca="1" si="502"/>
        <v>5.8079999999999998</v>
      </c>
      <c r="R2464" s="19" t="str">
        <f ca="1">IFERROR(INDEX(VpD!$2:$2,MATCH(G2464,VpD!$1:$1,1)),VpD!$I$2)</f>
        <v>1979-1998</v>
      </c>
      <c r="S2464" s="1">
        <f ca="1">IFERROR(INDEX(VpD!$C$3:$I$27,MATCH(E2464,VpD!$B$3:$B$27,0),MATCH(R2464,VpD!$C$2:$I$2,0)),0)</f>
        <v>74</v>
      </c>
      <c r="T2464" s="19">
        <f t="shared" ca="1" si="503"/>
        <v>4.4400000000000004</v>
      </c>
      <c r="U2464" s="14" t="str">
        <f t="shared" ca="1" si="504"/>
        <v xml:space="preserve">711693.99 </v>
      </c>
      <c r="V2464" s="14" t="str">
        <f t="shared" ca="1" si="505"/>
        <v>6172489.16</v>
      </c>
      <c r="W2464" s="14" t="str">
        <f t="shared" ca="1" si="506"/>
        <v>POINT(711693.99 6172489.16)</v>
      </c>
      <c r="X2464" s="14" t="str">
        <f>IFERROR(INDEX(BygningOmraade!B:B,MATCH(A2464,BygningOmraade!A:A,0)),"")</f>
        <v/>
      </c>
    </row>
    <row r="2465" spans="1:24" s="14" customFormat="1" x14ac:dyDescent="0.25">
      <c r="A2465" s="14">
        <f t="shared" si="494"/>
        <v>2465</v>
      </c>
      <c r="B2465" s="14" t="str">
        <f t="shared" ca="1" si="495"/>
        <v>93213a56-69fb-460a-85a3-57d0237c29a8</v>
      </c>
      <c r="C2465" s="14" t="str">
        <f t="shared" ca="1" si="496"/>
        <v>0a3f507e-1c97-32b8-e044-0003ba298018</v>
      </c>
      <c r="D2465" s="14">
        <f t="shared" ca="1" si="497"/>
        <v>995744</v>
      </c>
      <c r="E2465" s="1">
        <f t="shared" ca="1" si="498"/>
        <v>120</v>
      </c>
      <c r="F2465" s="1">
        <f t="shared" ca="1" si="499"/>
        <v>139</v>
      </c>
      <c r="G2465" s="1">
        <f t="shared" ca="1" si="500"/>
        <v>2015</v>
      </c>
      <c r="H2465" s="1" t="str">
        <f ca="1">IFERROR(INDEX(Varmeinstallation!B:B,MATCH(INDIRECT($A$1&amp;"L"&amp;A2465)*1,Varmeinstallation!A:A,0)),"Ingen varmeinstallationer")</f>
        <v>Centralvarme fra eget anlæg, et-kammer fyr</v>
      </c>
      <c r="I2465" s="1" t="str">
        <f ca="1">IFERROR(INDEX(Opvarmningsmiddel!B:B,MATCH(INDIRECT($A$1&amp;"M"&amp;A2465)*1,Opvarmningsmiddel!A:A,0)),"")</f>
        <v>Naturgas</v>
      </c>
      <c r="J2465" s="1">
        <f t="shared" ca="1" si="501"/>
        <v>90</v>
      </c>
      <c r="K2465" s="1" t="str">
        <f ca="1">IFERROR(INDEX(Relationstabel!$C$3:$K$10,MATCH(VALUE(INDIRECT($A$1&amp;"L"&amp;A2465)),Relationstabel!$A$3:$A$10,0),MATCH(IFERROR(VALUE(INDIRECT($A$1&amp;"M"&amp;A2465)),0),Relationstabel!$C$1:$K$1,0)),"Ingen varmeinstallationer")</f>
        <v>Naturgas</v>
      </c>
      <c r="L2465" s="1" t="str">
        <f ca="1">INDEX(Anvendelseskode!B:B,MATCH($E2465,Anvendelseskode!$A:$A,0))</f>
        <v>Fritliggende enfamilieshus (parcelhus)</v>
      </c>
      <c r="M2465" s="1" t="str">
        <f ca="1">INDEX(Anvendelseskode!C:C,MATCH($E2465,Anvendelseskode!$A:$A,0))</f>
        <v>Parcelhuse</v>
      </c>
      <c r="N2465" s="1" t="str">
        <f ca="1">INDEX(Anvendelseskode!D:D,MATCH($E2465,Anvendelseskode!$A:$A,0))</f>
        <v>Private husholdninger</v>
      </c>
      <c r="O2465" s="1" t="str">
        <f ca="1">IFERROR(INDEX(SBi!$2:$2,MATCH(G2465,SBi!$1:$1,1)),SBi!$K$2)</f>
        <v>Efter 2006</v>
      </c>
      <c r="P2465" s="1">
        <f ca="1">IFERROR(INDEX(SBi!$C$3:$K$28,MATCH(E2465,SBi!$B$3:$B$28,0),MATCH(O2465,SBi!$C$2:$K$2,0)),0)</f>
        <v>67.3</v>
      </c>
      <c r="Q2465" s="19">
        <f t="shared" ca="1" si="502"/>
        <v>9.3546999999999993</v>
      </c>
      <c r="R2465" s="19" t="str">
        <f ca="1">IFERROR(INDEX(VpD!$2:$2,MATCH(G2465,VpD!$1:$1,1)),VpD!$I$2)</f>
        <v>&gt;1998</v>
      </c>
      <c r="S2465" s="1">
        <f ca="1">IFERROR(INDEX(VpD!$C$3:$I$27,MATCH(E2465,VpD!$B$3:$B$27,0),MATCH(R2465,VpD!$C$2:$I$2,0)),0)</f>
        <v>72</v>
      </c>
      <c r="T2465" s="19">
        <f t="shared" ca="1" si="503"/>
        <v>10.007999999999999</v>
      </c>
      <c r="U2465" s="14" t="str">
        <f t="shared" ca="1" si="504"/>
        <v xml:space="preserve">712212.3 </v>
      </c>
      <c r="V2465" s="14" t="str">
        <f t="shared" ca="1" si="505"/>
        <v>6169226.01</v>
      </c>
      <c r="W2465" s="14" t="str">
        <f t="shared" ca="1" si="506"/>
        <v>POINT(712212.3 6169226.01)</v>
      </c>
      <c r="X2465" s="14" t="str">
        <f>IFERROR(INDEX(BygningOmraade!B:B,MATCH(A2465,BygningOmraade!A:A,0)),"")</f>
        <v/>
      </c>
    </row>
    <row r="2466" spans="1:24" s="14" customFormat="1" x14ac:dyDescent="0.25">
      <c r="A2466" s="14">
        <f t="shared" si="494"/>
        <v>2466</v>
      </c>
      <c r="B2466" s="14" t="str">
        <f t="shared" ca="1" si="495"/>
        <v>9323aff8-627d-4b5a-b9be-fd20bd0bd76f</v>
      </c>
      <c r="C2466" s="14" t="str">
        <f t="shared" ca="1" si="496"/>
        <v>0a3f507e-1f53-32b8-e044-0003ba298018</v>
      </c>
      <c r="D2466" s="14">
        <f t="shared" ca="1" si="497"/>
        <v>993937</v>
      </c>
      <c r="E2466" s="1">
        <f t="shared" ca="1" si="498"/>
        <v>120</v>
      </c>
      <c r="F2466" s="1">
        <f t="shared" ca="1" si="499"/>
        <v>116</v>
      </c>
      <c r="G2466" s="1">
        <f t="shared" ca="1" si="500"/>
        <v>1989</v>
      </c>
      <c r="H2466" s="1" t="str">
        <f ca="1">IFERROR(INDEX(Varmeinstallation!B:B,MATCH(INDIRECT($A$1&amp;"L"&amp;A2466)*1,Varmeinstallation!A:A,0)),"Ingen varmeinstallationer")</f>
        <v>Fjernvarme/blokvarme (radiatorsystemer eller varmluftanlæg)</v>
      </c>
      <c r="I2466" s="1" t="str">
        <f ca="1">IFERROR(INDEX(Opvarmningsmiddel!B:B,MATCH(INDIRECT($A$1&amp;"M"&amp;A2466)*1,Opvarmningsmiddel!A:A,0)),"")</f>
        <v/>
      </c>
      <c r="J2466" s="1">
        <f t="shared" ca="1" si="501"/>
        <v>0</v>
      </c>
      <c r="K2466" s="1" t="str">
        <f ca="1">IFERROR(INDEX(Relationstabel!$C$3:$K$10,MATCH(VALUE(INDIRECT($A$1&amp;"L"&amp;A2466)),Relationstabel!$A$3:$A$10,0),MATCH(IFERROR(VALUE(INDIRECT($A$1&amp;"M"&amp;A2466)),0),Relationstabel!$C$1:$K$1,0)),"Ingen varmeinstallationer")</f>
        <v>Fjernvarme/ Blokvarme</v>
      </c>
      <c r="L2466" s="1" t="str">
        <f ca="1">INDEX(Anvendelseskode!B:B,MATCH($E2466,Anvendelseskode!$A:$A,0))</f>
        <v>Fritliggende enfamilieshus (parcelhus)</v>
      </c>
      <c r="M2466" s="1" t="str">
        <f ca="1">INDEX(Anvendelseskode!C:C,MATCH($E2466,Anvendelseskode!$A:$A,0))</f>
        <v>Parcelhuse</v>
      </c>
      <c r="N2466" s="1" t="str">
        <f ca="1">INDEX(Anvendelseskode!D:D,MATCH($E2466,Anvendelseskode!$A:$A,0))</f>
        <v>Private husholdninger</v>
      </c>
      <c r="O2466" s="1" t="str">
        <f ca="1">IFERROR(INDEX(SBi!$2:$2,MATCH(G2466,SBi!$1:$1,1)),SBi!$K$2)</f>
        <v>1979-1998</v>
      </c>
      <c r="P2466" s="1">
        <f ca="1">IFERROR(INDEX(SBi!$C$3:$K$28,MATCH(E2466,SBi!$B$3:$B$28,0),MATCH(O2466,SBi!$C$2:$K$2,0)),0)</f>
        <v>105.4</v>
      </c>
      <c r="Q2466" s="19">
        <f t="shared" ca="1" si="502"/>
        <v>12.226400000000002</v>
      </c>
      <c r="R2466" s="19" t="str">
        <f ca="1">IFERROR(INDEX(VpD!$2:$2,MATCH(G2466,VpD!$1:$1,1)),VpD!$I$2)</f>
        <v>1979-1998</v>
      </c>
      <c r="S2466" s="1">
        <f ca="1">IFERROR(INDEX(VpD!$C$3:$I$27,MATCH(E2466,VpD!$B$3:$B$27,0),MATCH(R2466,VpD!$C$2:$I$2,0)),0)</f>
        <v>90</v>
      </c>
      <c r="T2466" s="19">
        <f t="shared" ca="1" si="503"/>
        <v>10.44</v>
      </c>
      <c r="U2466" s="14" t="str">
        <f t="shared" ca="1" si="504"/>
        <v xml:space="preserve">711160.5 </v>
      </c>
      <c r="V2466" s="14" t="str">
        <f t="shared" ca="1" si="505"/>
        <v>6172049.23</v>
      </c>
      <c r="W2466" s="14" t="str">
        <f t="shared" ca="1" si="506"/>
        <v>POINT(711160.5 6172049.23)</v>
      </c>
      <c r="X2466" s="14" t="str">
        <f>IFERROR(INDEX(BygningOmraade!B:B,MATCH(A2466,BygningOmraade!A:A,0)),"")</f>
        <v/>
      </c>
    </row>
    <row r="2467" spans="1:24" s="14" customFormat="1" x14ac:dyDescent="0.25">
      <c r="A2467" s="14">
        <f t="shared" si="494"/>
        <v>2467</v>
      </c>
      <c r="B2467" s="14" t="str">
        <f t="shared" ca="1" si="495"/>
        <v>933b5818-a735-40eb-91ad-0ee5748fa817</v>
      </c>
      <c r="C2467" s="14" t="str">
        <f t="shared" ca="1" si="496"/>
        <v>0a3f507e-20de-32b8-e044-0003ba298018</v>
      </c>
      <c r="D2467" s="14">
        <f t="shared" ca="1" si="497"/>
        <v>997626</v>
      </c>
      <c r="E2467" s="1">
        <f t="shared" ca="1" si="498"/>
        <v>120</v>
      </c>
      <c r="F2467" s="1">
        <f t="shared" ca="1" si="499"/>
        <v>108</v>
      </c>
      <c r="G2467" s="1">
        <f t="shared" ca="1" si="500"/>
        <v>1979</v>
      </c>
      <c r="H2467" s="1" t="str">
        <f ca="1">IFERROR(INDEX(Varmeinstallation!B:B,MATCH(INDIRECT($A$1&amp;"L"&amp;A2467)*1,Varmeinstallation!A:A,0)),"Ingen varmeinstallationer")</f>
        <v>Centralvarme fra eget anlæg, et-kammer fyr</v>
      </c>
      <c r="I2467" s="1" t="str">
        <f ca="1">IFERROR(INDEX(Opvarmningsmiddel!B:B,MATCH(INDIRECT($A$1&amp;"M"&amp;A2467)*1,Opvarmningsmiddel!A:A,0)),"")</f>
        <v>Naturgas</v>
      </c>
      <c r="J2467" s="1">
        <f t="shared" ca="1" si="501"/>
        <v>2</v>
      </c>
      <c r="K2467" s="1" t="str">
        <f ca="1">IFERROR(INDEX(Relationstabel!$C$3:$K$10,MATCH(VALUE(INDIRECT($A$1&amp;"L"&amp;A2467)),Relationstabel!$A$3:$A$10,0),MATCH(IFERROR(VALUE(INDIRECT($A$1&amp;"M"&amp;A2467)),0),Relationstabel!$C$1:$K$1,0)),"Ingen varmeinstallationer")</f>
        <v>Naturgas</v>
      </c>
      <c r="L2467" s="1" t="str">
        <f ca="1">INDEX(Anvendelseskode!B:B,MATCH($E2467,Anvendelseskode!$A:$A,0))</f>
        <v>Fritliggende enfamilieshus (parcelhus)</v>
      </c>
      <c r="M2467" s="1" t="str">
        <f ca="1">INDEX(Anvendelseskode!C:C,MATCH($E2467,Anvendelseskode!$A:$A,0))</f>
        <v>Parcelhuse</v>
      </c>
      <c r="N2467" s="1" t="str">
        <f ca="1">INDEX(Anvendelseskode!D:D,MATCH($E2467,Anvendelseskode!$A:$A,0))</f>
        <v>Private husholdninger</v>
      </c>
      <c r="O2467" s="1" t="str">
        <f ca="1">IFERROR(INDEX(SBi!$2:$2,MATCH(G2467,SBi!$1:$1,1)),SBi!$K$2)</f>
        <v>1979-1998</v>
      </c>
      <c r="P2467" s="1">
        <f ca="1">IFERROR(INDEX(SBi!$C$3:$K$28,MATCH(E2467,SBi!$B$3:$B$28,0),MATCH(O2467,SBi!$C$2:$K$2,0)),0)</f>
        <v>105.4</v>
      </c>
      <c r="Q2467" s="19">
        <f t="shared" ca="1" si="502"/>
        <v>11.3832</v>
      </c>
      <c r="R2467" s="19" t="str">
        <f ca="1">IFERROR(INDEX(VpD!$2:$2,MATCH(G2467,VpD!$1:$1,1)),VpD!$I$2)</f>
        <v>1979-1998</v>
      </c>
      <c r="S2467" s="1">
        <f ca="1">IFERROR(INDEX(VpD!$C$3:$I$27,MATCH(E2467,VpD!$B$3:$B$27,0),MATCH(R2467,VpD!$C$2:$I$2,0)),0)</f>
        <v>90</v>
      </c>
      <c r="T2467" s="19">
        <f t="shared" ca="1" si="503"/>
        <v>9.7200000000000006</v>
      </c>
      <c r="U2467" s="14" t="str">
        <f t="shared" ca="1" si="504"/>
        <v xml:space="preserve">714271.15 </v>
      </c>
      <c r="V2467" s="14" t="str">
        <f t="shared" ca="1" si="505"/>
        <v>6168699.26</v>
      </c>
      <c r="W2467" s="14" t="str">
        <f t="shared" ca="1" si="506"/>
        <v>POINT(714271.15 6168699.26)</v>
      </c>
      <c r="X2467" s="14" t="str">
        <f>IFERROR(INDEX(BygningOmraade!B:B,MATCH(A2467,BygningOmraade!A:A,0)),"")</f>
        <v/>
      </c>
    </row>
    <row r="2468" spans="1:24" s="14" customFormat="1" x14ac:dyDescent="0.25">
      <c r="A2468" s="14">
        <f t="shared" si="494"/>
        <v>2468</v>
      </c>
      <c r="B2468" s="14" t="str">
        <f t="shared" ca="1" si="495"/>
        <v>93534b6c-63d6-4da5-9d26-58832aee6eef</v>
      </c>
      <c r="C2468" s="14" t="str">
        <f t="shared" ca="1" si="496"/>
        <v>0a3f507e-17fc-32b8-e044-0003ba298018</v>
      </c>
      <c r="D2468" s="14">
        <f t="shared" ca="1" si="497"/>
        <v>995635</v>
      </c>
      <c r="E2468" s="1">
        <f t="shared" ca="1" si="498"/>
        <v>120</v>
      </c>
      <c r="F2468" s="1">
        <f t="shared" ca="1" si="499"/>
        <v>177</v>
      </c>
      <c r="G2468" s="1">
        <f t="shared" ca="1" si="500"/>
        <v>1995</v>
      </c>
      <c r="H2468" s="1" t="str">
        <f ca="1">IFERROR(INDEX(Varmeinstallation!B:B,MATCH(INDIRECT($A$1&amp;"L"&amp;A2468)*1,Varmeinstallation!A:A,0)),"Ingen varmeinstallationer")</f>
        <v>Centralvarme fra eget anlæg, et-kammer fyr</v>
      </c>
      <c r="I2468" s="1" t="str">
        <f ca="1">IFERROR(INDEX(Opvarmningsmiddel!B:B,MATCH(INDIRECT($A$1&amp;"M"&amp;A2468)*1,Opvarmningsmiddel!A:A,0)),"")</f>
        <v>Naturgas</v>
      </c>
      <c r="J2468" s="1">
        <f t="shared" ca="1" si="501"/>
        <v>2</v>
      </c>
      <c r="K2468" s="1" t="str">
        <f ca="1">IFERROR(INDEX(Relationstabel!$C$3:$K$10,MATCH(VALUE(INDIRECT($A$1&amp;"L"&amp;A2468)),Relationstabel!$A$3:$A$10,0),MATCH(IFERROR(VALUE(INDIRECT($A$1&amp;"M"&amp;A2468)),0),Relationstabel!$C$1:$K$1,0)),"Ingen varmeinstallationer")</f>
        <v>Naturgas</v>
      </c>
      <c r="L2468" s="1" t="str">
        <f ca="1">INDEX(Anvendelseskode!B:B,MATCH($E2468,Anvendelseskode!$A:$A,0))</f>
        <v>Fritliggende enfamilieshus (parcelhus)</v>
      </c>
      <c r="M2468" s="1" t="str">
        <f ca="1">INDEX(Anvendelseskode!C:C,MATCH($E2468,Anvendelseskode!$A:$A,0))</f>
        <v>Parcelhuse</v>
      </c>
      <c r="N2468" s="1" t="str">
        <f ca="1">INDEX(Anvendelseskode!D:D,MATCH($E2468,Anvendelseskode!$A:$A,0))</f>
        <v>Private husholdninger</v>
      </c>
      <c r="O2468" s="1" t="str">
        <f ca="1">IFERROR(INDEX(SBi!$2:$2,MATCH(G2468,SBi!$1:$1,1)),SBi!$K$2)</f>
        <v>1979-1998</v>
      </c>
      <c r="P2468" s="1">
        <f ca="1">IFERROR(INDEX(SBi!$C$3:$K$28,MATCH(E2468,SBi!$B$3:$B$28,0),MATCH(O2468,SBi!$C$2:$K$2,0)),0)</f>
        <v>105.4</v>
      </c>
      <c r="Q2468" s="19">
        <f t="shared" ca="1" si="502"/>
        <v>18.655799999999999</v>
      </c>
      <c r="R2468" s="19" t="str">
        <f ca="1">IFERROR(INDEX(VpD!$2:$2,MATCH(G2468,VpD!$1:$1,1)),VpD!$I$2)</f>
        <v>1979-1998</v>
      </c>
      <c r="S2468" s="1">
        <f ca="1">IFERROR(INDEX(VpD!$C$3:$I$27,MATCH(E2468,VpD!$B$3:$B$27,0),MATCH(R2468,VpD!$C$2:$I$2,0)),0)</f>
        <v>90</v>
      </c>
      <c r="T2468" s="19">
        <f t="shared" ca="1" si="503"/>
        <v>15.93</v>
      </c>
      <c r="U2468" s="14" t="str">
        <f t="shared" ca="1" si="504"/>
        <v xml:space="preserve">712385.31 </v>
      </c>
      <c r="V2468" s="14" t="str">
        <f t="shared" ca="1" si="505"/>
        <v>6169035.5</v>
      </c>
      <c r="W2468" s="14" t="str">
        <f t="shared" ca="1" si="506"/>
        <v>POINT(712385.31 6169035.5)</v>
      </c>
      <c r="X2468" s="14" t="str">
        <f>IFERROR(INDEX(BygningOmraade!B:B,MATCH(A2468,BygningOmraade!A:A,0)),"")</f>
        <v/>
      </c>
    </row>
    <row r="2469" spans="1:24" s="14" customFormat="1" x14ac:dyDescent="0.25">
      <c r="A2469" s="14">
        <f t="shared" si="494"/>
        <v>2469</v>
      </c>
      <c r="B2469" s="14" t="str">
        <f t="shared" ca="1" si="495"/>
        <v>9356d028-699f-4426-bea4-a90eec9b862b</v>
      </c>
      <c r="C2469" s="14" t="str">
        <f t="shared" ca="1" si="496"/>
        <v>0a3f507e-2430-32b8-e044-0003ba298018</v>
      </c>
      <c r="D2469" s="14">
        <f t="shared" ca="1" si="497"/>
        <v>2589277</v>
      </c>
      <c r="E2469" s="1">
        <f t="shared" ca="1" si="498"/>
        <v>130</v>
      </c>
      <c r="F2469" s="1">
        <f t="shared" ca="1" si="499"/>
        <v>104</v>
      </c>
      <c r="G2469" s="1">
        <f t="shared" ca="1" si="500"/>
        <v>2002</v>
      </c>
      <c r="H2469" s="1" t="str">
        <f ca="1">IFERROR(INDEX(Varmeinstallation!B:B,MATCH(INDIRECT($A$1&amp;"L"&amp;A2469)*1,Varmeinstallation!A:A,0)),"Ingen varmeinstallationer")</f>
        <v>Centralvarme fra eget anlæg, et-kammer fyr</v>
      </c>
      <c r="I2469" s="1" t="str">
        <f ca="1">IFERROR(INDEX(Opvarmningsmiddel!B:B,MATCH(INDIRECT($A$1&amp;"M"&amp;A2469)*1,Opvarmningsmiddel!A:A,0)),"")</f>
        <v>Naturgas</v>
      </c>
      <c r="J2469" s="1">
        <f t="shared" ca="1" si="501"/>
        <v>90</v>
      </c>
      <c r="K2469" s="1" t="str">
        <f ca="1">IFERROR(INDEX(Relationstabel!$C$3:$K$10,MATCH(VALUE(INDIRECT($A$1&amp;"L"&amp;A2469)),Relationstabel!$A$3:$A$10,0),MATCH(IFERROR(VALUE(INDIRECT($A$1&amp;"M"&amp;A2469)),0),Relationstabel!$C$1:$K$1,0)),"Ingen varmeinstallationer")</f>
        <v>Naturgas</v>
      </c>
      <c r="L2469" s="1" t="str">
        <f ca="1">INDEX(Anvendelseskode!B:B,MATCH($E2469,Anvendelseskode!$A:$A,0))</f>
        <v>Række-, kæde-, dobbelthus (lodret adskillelse mellem enhederne)</v>
      </c>
      <c r="M2469" s="1" t="str">
        <f ca="1">INDEX(Anvendelseskode!C:C,MATCH($E2469,Anvendelseskode!$A:$A,0))</f>
        <v>Række-, kæde og dobbelthuse</v>
      </c>
      <c r="N2469" s="1" t="str">
        <f ca="1">INDEX(Anvendelseskode!D:D,MATCH($E2469,Anvendelseskode!$A:$A,0))</f>
        <v>Private husholdninger</v>
      </c>
      <c r="O2469" s="1" t="str">
        <f ca="1">IFERROR(INDEX(SBi!$2:$2,MATCH(G2469,SBi!$1:$1,1)),SBi!$K$2)</f>
        <v>1999-2006</v>
      </c>
      <c r="P2469" s="1">
        <f ca="1">IFERROR(INDEX(SBi!$C$3:$K$28,MATCH(E2469,SBi!$B$3:$B$28,0),MATCH(O2469,SBi!$C$2:$K$2,0)),0)</f>
        <v>81.5</v>
      </c>
      <c r="Q2469" s="19">
        <f t="shared" ca="1" si="502"/>
        <v>8.4760000000000009</v>
      </c>
      <c r="R2469" s="19" t="str">
        <f ca="1">IFERROR(INDEX(VpD!$2:$2,MATCH(G2469,VpD!$1:$1,1)),VpD!$I$2)</f>
        <v>&gt;1998</v>
      </c>
      <c r="S2469" s="1">
        <f ca="1">IFERROR(INDEX(VpD!$C$3:$I$27,MATCH(E2469,VpD!$B$3:$B$27,0),MATCH(R2469,VpD!$C$2:$I$2,0)),0)</f>
        <v>65</v>
      </c>
      <c r="T2469" s="19">
        <f t="shared" ca="1" si="503"/>
        <v>6.76</v>
      </c>
      <c r="U2469" s="14" t="str">
        <f t="shared" ca="1" si="504"/>
        <v xml:space="preserve">713871.38 </v>
      </c>
      <c r="V2469" s="14" t="str">
        <f t="shared" ca="1" si="505"/>
        <v>6168806.06</v>
      </c>
      <c r="W2469" s="14" t="str">
        <f t="shared" ca="1" si="506"/>
        <v>POINT(713871.38 6168806.06)</v>
      </c>
      <c r="X2469" s="14" t="str">
        <f>IFERROR(INDEX(BygningOmraade!B:B,MATCH(A2469,BygningOmraade!A:A,0)),"")</f>
        <v/>
      </c>
    </row>
    <row r="2470" spans="1:24" s="14" customFormat="1" x14ac:dyDescent="0.25">
      <c r="A2470" s="14">
        <f t="shared" si="494"/>
        <v>2470</v>
      </c>
      <c r="B2470" s="14" t="str">
        <f t="shared" ca="1" si="495"/>
        <v>9358f279-28bf-4550-b9fd-f1ae086eca40</v>
      </c>
      <c r="C2470" s="14" t="str">
        <f t="shared" ca="1" si="496"/>
        <v>0a3f507e-17cb-32b8-e044-0003ba298018</v>
      </c>
      <c r="D2470" s="14">
        <f t="shared" ca="1" si="497"/>
        <v>996119</v>
      </c>
      <c r="E2470" s="1">
        <f t="shared" ca="1" si="498"/>
        <v>120</v>
      </c>
      <c r="F2470" s="1">
        <f t="shared" ca="1" si="499"/>
        <v>110</v>
      </c>
      <c r="G2470" s="1">
        <f t="shared" ca="1" si="500"/>
        <v>1972</v>
      </c>
      <c r="H2470" s="1" t="str">
        <f ca="1">IFERROR(INDEX(Varmeinstallation!B:B,MATCH(INDIRECT($A$1&amp;"L"&amp;A2470)*1,Varmeinstallation!A:A,0)),"Ingen varmeinstallationer")</f>
        <v>Elovne, elpaneler</v>
      </c>
      <c r="I2470" s="1" t="str">
        <f ca="1">IFERROR(INDEX(Opvarmningsmiddel!B:B,MATCH(INDIRECT($A$1&amp;"M"&amp;A2470)*1,Opvarmningsmiddel!A:A,0)),"")</f>
        <v>Elektricitet</v>
      </c>
      <c r="J2470" s="1">
        <f t="shared" ca="1" si="501"/>
        <v>0</v>
      </c>
      <c r="K2470" s="1" t="str">
        <f ca="1">IFERROR(INDEX(Relationstabel!$C$3:$K$10,MATCH(VALUE(INDIRECT($A$1&amp;"L"&amp;A2470)),Relationstabel!$A$3:$A$10,0),MATCH(IFERROR(VALUE(INDIRECT($A$1&amp;"M"&amp;A2470)),0),Relationstabel!$C$1:$K$1,0)),"Ingen varmeinstallationer")</f>
        <v>Elvarme</v>
      </c>
      <c r="L2470" s="1" t="str">
        <f ca="1">INDEX(Anvendelseskode!B:B,MATCH($E2470,Anvendelseskode!$A:$A,0))</f>
        <v>Fritliggende enfamilieshus (parcelhus)</v>
      </c>
      <c r="M2470" s="1" t="str">
        <f ca="1">INDEX(Anvendelseskode!C:C,MATCH($E2470,Anvendelseskode!$A:$A,0))</f>
        <v>Parcelhuse</v>
      </c>
      <c r="N2470" s="1" t="str">
        <f ca="1">INDEX(Anvendelseskode!D:D,MATCH($E2470,Anvendelseskode!$A:$A,0))</f>
        <v>Private husholdninger</v>
      </c>
      <c r="O2470" s="1" t="str">
        <f ca="1">IFERROR(INDEX(SBi!$2:$2,MATCH(G2470,SBi!$1:$1,1)),SBi!$K$2)</f>
        <v>1961-1972</v>
      </c>
      <c r="P2470" s="1">
        <f ca="1">IFERROR(INDEX(SBi!$C$3:$K$28,MATCH(E2470,SBi!$B$3:$B$28,0),MATCH(O2470,SBi!$C$2:$K$2,0)),0)</f>
        <v>134.30000000000001</v>
      </c>
      <c r="Q2470" s="19">
        <f t="shared" ca="1" si="502"/>
        <v>14.773000000000001</v>
      </c>
      <c r="R2470" s="19" t="str">
        <f ca="1">IFERROR(INDEX(VpD!$2:$2,MATCH(G2470,VpD!$1:$1,1)),VpD!$I$2)</f>
        <v>1961-1972</v>
      </c>
      <c r="S2470" s="1">
        <f ca="1">IFERROR(INDEX(VpD!$C$3:$I$27,MATCH(E2470,VpD!$B$3:$B$27,0),MATCH(R2470,VpD!$C$2:$I$2,0)),0)</f>
        <v>143</v>
      </c>
      <c r="T2470" s="19">
        <f t="shared" ca="1" si="503"/>
        <v>15.73</v>
      </c>
      <c r="U2470" s="14" t="str">
        <f t="shared" ca="1" si="504"/>
        <v xml:space="preserve">713147.21 </v>
      </c>
      <c r="V2470" s="14" t="str">
        <f t="shared" ca="1" si="505"/>
        <v>6168746.2</v>
      </c>
      <c r="W2470" s="14" t="str">
        <f t="shared" ca="1" si="506"/>
        <v>POINT(713147.21 6168746.2)</v>
      </c>
      <c r="X2470" s="14" t="str">
        <f>IFERROR(INDEX(BygningOmraade!B:B,MATCH(A2470,BygningOmraade!A:A,0)),"")</f>
        <v/>
      </c>
    </row>
    <row r="2471" spans="1:24" s="14" customFormat="1" x14ac:dyDescent="0.25">
      <c r="A2471" s="14">
        <f t="shared" si="494"/>
        <v>2471</v>
      </c>
      <c r="B2471" s="14" t="str">
        <f t="shared" ca="1" si="495"/>
        <v>935dfdde-6b4f-4367-9d49-5e8c1592401b</v>
      </c>
      <c r="C2471" s="14" t="str">
        <f t="shared" ca="1" si="496"/>
        <v>0a3f507e-242d-32b8-e044-0003ba298018</v>
      </c>
      <c r="D2471" s="14">
        <f t="shared" ca="1" si="497"/>
        <v>994806</v>
      </c>
      <c r="E2471" s="1">
        <f t="shared" ca="1" si="498"/>
        <v>120</v>
      </c>
      <c r="F2471" s="1">
        <f t="shared" ca="1" si="499"/>
        <v>183</v>
      </c>
      <c r="G2471" s="1">
        <f t="shared" ca="1" si="500"/>
        <v>1999</v>
      </c>
      <c r="H2471" s="1" t="str">
        <f ca="1">IFERROR(INDEX(Varmeinstallation!B:B,MATCH(INDIRECT($A$1&amp;"L"&amp;A2471)*1,Varmeinstallation!A:A,0)),"Ingen varmeinstallationer")</f>
        <v>Centralvarme fra eget anlæg, et-kammer fyr</v>
      </c>
      <c r="I2471" s="1" t="str">
        <f ca="1">IFERROR(INDEX(Opvarmningsmiddel!B:B,MATCH(INDIRECT($A$1&amp;"M"&amp;A2471)*1,Opvarmningsmiddel!A:A,0)),"")</f>
        <v>Naturgas</v>
      </c>
      <c r="J2471" s="1">
        <f t="shared" ca="1" si="501"/>
        <v>2</v>
      </c>
      <c r="K2471" s="1" t="str">
        <f ca="1">IFERROR(INDEX(Relationstabel!$C$3:$K$10,MATCH(VALUE(INDIRECT($A$1&amp;"L"&amp;A2471)),Relationstabel!$A$3:$A$10,0),MATCH(IFERROR(VALUE(INDIRECT($A$1&amp;"M"&amp;A2471)),0),Relationstabel!$C$1:$K$1,0)),"Ingen varmeinstallationer")</f>
        <v>Naturgas</v>
      </c>
      <c r="L2471" s="1" t="str">
        <f ca="1">INDEX(Anvendelseskode!B:B,MATCH($E2471,Anvendelseskode!$A:$A,0))</f>
        <v>Fritliggende enfamilieshus (parcelhus)</v>
      </c>
      <c r="M2471" s="1" t="str">
        <f ca="1">INDEX(Anvendelseskode!C:C,MATCH($E2471,Anvendelseskode!$A:$A,0))</f>
        <v>Parcelhuse</v>
      </c>
      <c r="N2471" s="1" t="str">
        <f ca="1">INDEX(Anvendelseskode!D:D,MATCH($E2471,Anvendelseskode!$A:$A,0))</f>
        <v>Private husholdninger</v>
      </c>
      <c r="O2471" s="1" t="str">
        <f ca="1">IFERROR(INDEX(SBi!$2:$2,MATCH(G2471,SBi!$1:$1,1)),SBi!$K$2)</f>
        <v>1999-2006</v>
      </c>
      <c r="P2471" s="1">
        <f ca="1">IFERROR(INDEX(SBi!$C$3:$K$28,MATCH(E2471,SBi!$B$3:$B$28,0),MATCH(O2471,SBi!$C$2:$K$2,0)),0)</f>
        <v>83.9</v>
      </c>
      <c r="Q2471" s="19">
        <f t="shared" ca="1" si="502"/>
        <v>15.3537</v>
      </c>
      <c r="R2471" s="19" t="str">
        <f ca="1">IFERROR(INDEX(VpD!$2:$2,MATCH(G2471,VpD!$1:$1,1)),VpD!$I$2)</f>
        <v>&gt;1998</v>
      </c>
      <c r="S2471" s="1">
        <f ca="1">IFERROR(INDEX(VpD!$C$3:$I$27,MATCH(E2471,VpD!$B$3:$B$27,0),MATCH(R2471,VpD!$C$2:$I$2,0)),0)</f>
        <v>72</v>
      </c>
      <c r="T2471" s="19">
        <f t="shared" ca="1" si="503"/>
        <v>13.176</v>
      </c>
      <c r="U2471" s="14" t="str">
        <f t="shared" ca="1" si="504"/>
        <v xml:space="preserve">711641.11 </v>
      </c>
      <c r="V2471" s="14" t="str">
        <f t="shared" ca="1" si="505"/>
        <v>6170617.35</v>
      </c>
      <c r="W2471" s="14" t="str">
        <f t="shared" ca="1" si="506"/>
        <v>POINT(711641.11 6170617.35)</v>
      </c>
      <c r="X2471" s="14" t="str">
        <f>IFERROR(INDEX(BygningOmraade!B:B,MATCH(A2471,BygningOmraade!A:A,0)),"")</f>
        <v/>
      </c>
    </row>
    <row r="2472" spans="1:24" s="14" customFormat="1" x14ac:dyDescent="0.25">
      <c r="A2472" s="14">
        <f t="shared" si="494"/>
        <v>2472</v>
      </c>
      <c r="B2472" s="14" t="str">
        <f t="shared" ca="1" si="495"/>
        <v>936d4814-5adb-4ece-8157-8a14b3aa0419</v>
      </c>
      <c r="C2472" s="14" t="str">
        <f t="shared" ca="1" si="496"/>
        <v>0a3f507e-19dd-32b8-e044-0003ba298018</v>
      </c>
      <c r="D2472" s="14">
        <f t="shared" ca="1" si="497"/>
        <v>994678</v>
      </c>
      <c r="E2472" s="1">
        <f t="shared" ca="1" si="498"/>
        <v>130</v>
      </c>
      <c r="F2472" s="1">
        <f t="shared" ca="1" si="499"/>
        <v>131</v>
      </c>
      <c r="G2472" s="1">
        <f t="shared" ca="1" si="500"/>
        <v>1975</v>
      </c>
      <c r="H2472" s="1" t="str">
        <f ca="1">IFERROR(INDEX(Varmeinstallation!B:B,MATCH(INDIRECT($A$1&amp;"L"&amp;A2472)*1,Varmeinstallation!A:A,0)),"Ingen varmeinstallationer")</f>
        <v>Elovne, elpaneler</v>
      </c>
      <c r="I2472" s="1" t="str">
        <f ca="1">IFERROR(INDEX(Opvarmningsmiddel!B:B,MATCH(INDIRECT($A$1&amp;"M"&amp;A2472)*1,Opvarmningsmiddel!A:A,0)),"")</f>
        <v>Elektricitet</v>
      </c>
      <c r="J2472" s="1">
        <f t="shared" ca="1" si="501"/>
        <v>0</v>
      </c>
      <c r="K2472" s="1" t="str">
        <f ca="1">IFERROR(INDEX(Relationstabel!$C$3:$K$10,MATCH(VALUE(INDIRECT($A$1&amp;"L"&amp;A2472)),Relationstabel!$A$3:$A$10,0),MATCH(IFERROR(VALUE(INDIRECT($A$1&amp;"M"&amp;A2472)),0),Relationstabel!$C$1:$K$1,0)),"Ingen varmeinstallationer")</f>
        <v>Elvarme</v>
      </c>
      <c r="L2472" s="1" t="str">
        <f ca="1">INDEX(Anvendelseskode!B:B,MATCH($E2472,Anvendelseskode!$A:$A,0))</f>
        <v>Række-, kæde-, dobbelthus (lodret adskillelse mellem enhederne)</v>
      </c>
      <c r="M2472" s="1" t="str">
        <f ca="1">INDEX(Anvendelseskode!C:C,MATCH($E2472,Anvendelseskode!$A:$A,0))</f>
        <v>Række-, kæde og dobbelthuse</v>
      </c>
      <c r="N2472" s="1" t="str">
        <f ca="1">INDEX(Anvendelseskode!D:D,MATCH($E2472,Anvendelseskode!$A:$A,0))</f>
        <v>Private husholdninger</v>
      </c>
      <c r="O2472" s="1" t="str">
        <f ca="1">IFERROR(INDEX(SBi!$2:$2,MATCH(G2472,SBi!$1:$1,1)),SBi!$K$2)</f>
        <v>1973-1978</v>
      </c>
      <c r="P2472" s="1">
        <f ca="1">IFERROR(INDEX(SBi!$C$3:$K$28,MATCH(E2472,SBi!$B$3:$B$28,0),MATCH(O2472,SBi!$C$2:$K$2,0)),0)</f>
        <v>112.6</v>
      </c>
      <c r="Q2472" s="19">
        <f t="shared" ca="1" si="502"/>
        <v>14.750599999999999</v>
      </c>
      <c r="R2472" s="19" t="str">
        <f ca="1">IFERROR(INDEX(VpD!$2:$2,MATCH(G2472,VpD!$1:$1,1)),VpD!$I$2)</f>
        <v>1973-1978</v>
      </c>
      <c r="S2472" s="1">
        <f ca="1">IFERROR(INDEX(VpD!$C$3:$I$27,MATCH(E2472,VpD!$B$3:$B$27,0),MATCH(R2472,VpD!$C$2:$I$2,0)),0)</f>
        <v>98</v>
      </c>
      <c r="T2472" s="19">
        <f t="shared" ca="1" si="503"/>
        <v>12.837999999999999</v>
      </c>
      <c r="U2472" s="14" t="str">
        <f t="shared" ca="1" si="504"/>
        <v xml:space="preserve">711651.19 </v>
      </c>
      <c r="V2472" s="14" t="str">
        <f t="shared" ca="1" si="505"/>
        <v>6172420.12</v>
      </c>
      <c r="W2472" s="14" t="str">
        <f t="shared" ca="1" si="506"/>
        <v>POINT(711651.19 6172420.12)</v>
      </c>
      <c r="X2472" s="14" t="str">
        <f>IFERROR(INDEX(BygningOmraade!B:B,MATCH(A2472,BygningOmraade!A:A,0)),"")</f>
        <v/>
      </c>
    </row>
    <row r="2473" spans="1:24" s="14" customFormat="1" x14ac:dyDescent="0.25">
      <c r="A2473" s="14">
        <f t="shared" si="494"/>
        <v>2473</v>
      </c>
      <c r="B2473" s="14" t="str">
        <f t="shared" ca="1" si="495"/>
        <v>937450a1-b874-44a3-85f8-3b1eb10e752f</v>
      </c>
      <c r="C2473" s="14" t="str">
        <f t="shared" ca="1" si="496"/>
        <v>0a3f507e-1b79-32b8-e044-0003ba298018</v>
      </c>
      <c r="D2473" s="14">
        <f t="shared" ca="1" si="497"/>
        <v>996619</v>
      </c>
      <c r="E2473" s="1">
        <f t="shared" ca="1" si="498"/>
        <v>130</v>
      </c>
      <c r="F2473" s="1">
        <f t="shared" ca="1" si="499"/>
        <v>112</v>
      </c>
      <c r="G2473" s="1">
        <f t="shared" ca="1" si="500"/>
        <v>1978</v>
      </c>
      <c r="H2473" s="1" t="str">
        <f ca="1">IFERROR(INDEX(Varmeinstallation!B:B,MATCH(INDIRECT($A$1&amp;"L"&amp;A2473)*1,Varmeinstallation!A:A,0)),"Ingen varmeinstallationer")</f>
        <v>Fjernvarme/blokvarme (radiatorsystemer eller varmluftanlæg)</v>
      </c>
      <c r="I2473" s="1" t="str">
        <f ca="1">IFERROR(INDEX(Opvarmningsmiddel!B:B,MATCH(INDIRECT($A$1&amp;"M"&amp;A2473)*1,Opvarmningsmiddel!A:A,0)),"")</f>
        <v/>
      </c>
      <c r="J2473" s="1">
        <f t="shared" ca="1" si="501"/>
        <v>0</v>
      </c>
      <c r="K2473" s="1" t="str">
        <f ca="1">IFERROR(INDEX(Relationstabel!$C$3:$K$10,MATCH(VALUE(INDIRECT($A$1&amp;"L"&amp;A2473)),Relationstabel!$A$3:$A$10,0),MATCH(IFERROR(VALUE(INDIRECT($A$1&amp;"M"&amp;A2473)),0),Relationstabel!$C$1:$K$1,0)),"Ingen varmeinstallationer")</f>
        <v>Fjernvarme/ Blokvarme</v>
      </c>
      <c r="L2473" s="1" t="str">
        <f ca="1">INDEX(Anvendelseskode!B:B,MATCH($E2473,Anvendelseskode!$A:$A,0))</f>
        <v>Række-, kæde-, dobbelthus (lodret adskillelse mellem enhederne)</v>
      </c>
      <c r="M2473" s="1" t="str">
        <f ca="1">INDEX(Anvendelseskode!C:C,MATCH($E2473,Anvendelseskode!$A:$A,0))</f>
        <v>Række-, kæde og dobbelthuse</v>
      </c>
      <c r="N2473" s="1" t="str">
        <f ca="1">INDEX(Anvendelseskode!D:D,MATCH($E2473,Anvendelseskode!$A:$A,0))</f>
        <v>Private husholdninger</v>
      </c>
      <c r="O2473" s="1" t="str">
        <f ca="1">IFERROR(INDEX(SBi!$2:$2,MATCH(G2473,SBi!$1:$1,1)),SBi!$K$2)</f>
        <v>1973-1978</v>
      </c>
      <c r="P2473" s="1">
        <f ca="1">IFERROR(INDEX(SBi!$C$3:$K$28,MATCH(E2473,SBi!$B$3:$B$28,0),MATCH(O2473,SBi!$C$2:$K$2,0)),0)</f>
        <v>112.6</v>
      </c>
      <c r="Q2473" s="19">
        <f t="shared" ca="1" si="502"/>
        <v>12.611199999999998</v>
      </c>
      <c r="R2473" s="19" t="str">
        <f ca="1">IFERROR(INDEX(VpD!$2:$2,MATCH(G2473,VpD!$1:$1,1)),VpD!$I$2)</f>
        <v>1973-1978</v>
      </c>
      <c r="S2473" s="1">
        <f ca="1">IFERROR(INDEX(VpD!$C$3:$I$27,MATCH(E2473,VpD!$B$3:$B$27,0),MATCH(R2473,VpD!$C$2:$I$2,0)),0)</f>
        <v>98</v>
      </c>
      <c r="T2473" s="19">
        <f t="shared" ca="1" si="503"/>
        <v>10.976000000000001</v>
      </c>
      <c r="U2473" s="14" t="str">
        <f t="shared" ca="1" si="504"/>
        <v xml:space="preserve">713540.86 </v>
      </c>
      <c r="V2473" s="14" t="str">
        <f t="shared" ca="1" si="505"/>
        <v>6169714.16</v>
      </c>
      <c r="W2473" s="14" t="str">
        <f t="shared" ca="1" si="506"/>
        <v>POINT(713540.86 6169714.16)</v>
      </c>
      <c r="X2473" s="14" t="str">
        <f>IFERROR(INDEX(BygningOmraade!B:B,MATCH(A2473,BygningOmraade!A:A,0)),"")</f>
        <v/>
      </c>
    </row>
    <row r="2474" spans="1:24" s="14" customFormat="1" x14ac:dyDescent="0.25">
      <c r="A2474" s="14">
        <f t="shared" si="494"/>
        <v>2474</v>
      </c>
      <c r="B2474" s="14" t="str">
        <f t="shared" ca="1" si="495"/>
        <v>93766829-2ca7-49ea-ab4f-7cea1a60ee17</v>
      </c>
      <c r="C2474" s="14" t="str">
        <f t="shared" ca="1" si="496"/>
        <v>0a3f507e-1cd5-32b8-e044-0003ba298018</v>
      </c>
      <c r="D2474" s="14">
        <f t="shared" ca="1" si="497"/>
        <v>994241</v>
      </c>
      <c r="E2474" s="1">
        <f t="shared" ca="1" si="498"/>
        <v>130</v>
      </c>
      <c r="F2474" s="1">
        <f t="shared" ca="1" si="499"/>
        <v>134</v>
      </c>
      <c r="G2474" s="1">
        <f t="shared" ca="1" si="500"/>
        <v>1975</v>
      </c>
      <c r="H2474" s="1" t="str">
        <f ca="1">IFERROR(INDEX(Varmeinstallation!B:B,MATCH(INDIRECT($A$1&amp;"L"&amp;A2474)*1,Varmeinstallation!A:A,0)),"Ingen varmeinstallationer")</f>
        <v>Fjernvarme/blokvarme (radiatorsystemer eller varmluftanlæg)</v>
      </c>
      <c r="I2474" s="1" t="str">
        <f ca="1">IFERROR(INDEX(Opvarmningsmiddel!B:B,MATCH(INDIRECT($A$1&amp;"M"&amp;A2474)*1,Opvarmningsmiddel!A:A,0)),"")</f>
        <v/>
      </c>
      <c r="J2474" s="1">
        <f t="shared" ca="1" si="501"/>
        <v>0</v>
      </c>
      <c r="K2474" s="1" t="str">
        <f ca="1">IFERROR(INDEX(Relationstabel!$C$3:$K$10,MATCH(VALUE(INDIRECT($A$1&amp;"L"&amp;A2474)),Relationstabel!$A$3:$A$10,0),MATCH(IFERROR(VALUE(INDIRECT($A$1&amp;"M"&amp;A2474)),0),Relationstabel!$C$1:$K$1,0)),"Ingen varmeinstallationer")</f>
        <v>Fjernvarme/ Blokvarme</v>
      </c>
      <c r="L2474" s="1" t="str">
        <f ca="1">INDEX(Anvendelseskode!B:B,MATCH($E2474,Anvendelseskode!$A:$A,0))</f>
        <v>Række-, kæde-, dobbelthus (lodret adskillelse mellem enhederne)</v>
      </c>
      <c r="M2474" s="1" t="str">
        <f ca="1">INDEX(Anvendelseskode!C:C,MATCH($E2474,Anvendelseskode!$A:$A,0))</f>
        <v>Række-, kæde og dobbelthuse</v>
      </c>
      <c r="N2474" s="1" t="str">
        <f ca="1">INDEX(Anvendelseskode!D:D,MATCH($E2474,Anvendelseskode!$A:$A,0))</f>
        <v>Private husholdninger</v>
      </c>
      <c r="O2474" s="1" t="str">
        <f ca="1">IFERROR(INDEX(SBi!$2:$2,MATCH(G2474,SBi!$1:$1,1)),SBi!$K$2)</f>
        <v>1973-1978</v>
      </c>
      <c r="P2474" s="1">
        <f ca="1">IFERROR(INDEX(SBi!$C$3:$K$28,MATCH(E2474,SBi!$B$3:$B$28,0),MATCH(O2474,SBi!$C$2:$K$2,0)),0)</f>
        <v>112.6</v>
      </c>
      <c r="Q2474" s="19">
        <f t="shared" ca="1" si="502"/>
        <v>15.0884</v>
      </c>
      <c r="R2474" s="19" t="str">
        <f ca="1">IFERROR(INDEX(VpD!$2:$2,MATCH(G2474,VpD!$1:$1,1)),VpD!$I$2)</f>
        <v>1973-1978</v>
      </c>
      <c r="S2474" s="1">
        <f ca="1">IFERROR(INDEX(VpD!$C$3:$I$27,MATCH(E2474,VpD!$B$3:$B$27,0),MATCH(R2474,VpD!$C$2:$I$2,0)),0)</f>
        <v>98</v>
      </c>
      <c r="T2474" s="19">
        <f t="shared" ca="1" si="503"/>
        <v>13.132</v>
      </c>
      <c r="U2474" s="14" t="str">
        <f t="shared" ca="1" si="504"/>
        <v xml:space="preserve">711339.49 </v>
      </c>
      <c r="V2474" s="14" t="str">
        <f t="shared" ca="1" si="505"/>
        <v>6172447.78</v>
      </c>
      <c r="W2474" s="14" t="str">
        <f t="shared" ca="1" si="506"/>
        <v>POINT(711339.49 6172447.78)</v>
      </c>
      <c r="X2474" s="14" t="str">
        <f>IFERROR(INDEX(BygningOmraade!B:B,MATCH(A2474,BygningOmraade!A:A,0)),"")</f>
        <v/>
      </c>
    </row>
    <row r="2475" spans="1:24" s="14" customFormat="1" x14ac:dyDescent="0.25">
      <c r="A2475" s="14">
        <f t="shared" si="494"/>
        <v>2475</v>
      </c>
      <c r="B2475" s="14" t="str">
        <f t="shared" ca="1" si="495"/>
        <v>937ba4a0-4357-4cd0-a4e6-3ae24ee88dd3</v>
      </c>
      <c r="C2475" s="14" t="str">
        <f t="shared" ca="1" si="496"/>
        <v>0a3f507e-19da-32b8-e044-0003ba298018</v>
      </c>
      <c r="D2475" s="14">
        <f t="shared" ca="1" si="497"/>
        <v>994667</v>
      </c>
      <c r="E2475" s="1">
        <f t="shared" ca="1" si="498"/>
        <v>130</v>
      </c>
      <c r="F2475" s="1">
        <f t="shared" ca="1" si="499"/>
        <v>125</v>
      </c>
      <c r="G2475" s="1">
        <f t="shared" ca="1" si="500"/>
        <v>1975</v>
      </c>
      <c r="H2475" s="1" t="str">
        <f ca="1">IFERROR(INDEX(Varmeinstallation!B:B,MATCH(INDIRECT($A$1&amp;"L"&amp;A2475)*1,Varmeinstallation!A:A,0)),"Ingen varmeinstallationer")</f>
        <v>Elovne, elpaneler</v>
      </c>
      <c r="I2475" s="1" t="str">
        <f ca="1">IFERROR(INDEX(Opvarmningsmiddel!B:B,MATCH(INDIRECT($A$1&amp;"M"&amp;A2475)*1,Opvarmningsmiddel!A:A,0)),"")</f>
        <v>Elektricitet</v>
      </c>
      <c r="J2475" s="1">
        <f t="shared" ca="1" si="501"/>
        <v>0</v>
      </c>
      <c r="K2475" s="1" t="str">
        <f ca="1">IFERROR(INDEX(Relationstabel!$C$3:$K$10,MATCH(VALUE(INDIRECT($A$1&amp;"L"&amp;A2475)),Relationstabel!$A$3:$A$10,0),MATCH(IFERROR(VALUE(INDIRECT($A$1&amp;"M"&amp;A2475)),0),Relationstabel!$C$1:$K$1,0)),"Ingen varmeinstallationer")</f>
        <v>Elvarme</v>
      </c>
      <c r="L2475" s="1" t="str">
        <f ca="1">INDEX(Anvendelseskode!B:B,MATCH($E2475,Anvendelseskode!$A:$A,0))</f>
        <v>Række-, kæde-, dobbelthus (lodret adskillelse mellem enhederne)</v>
      </c>
      <c r="M2475" s="1" t="str">
        <f ca="1">INDEX(Anvendelseskode!C:C,MATCH($E2475,Anvendelseskode!$A:$A,0))</f>
        <v>Række-, kæde og dobbelthuse</v>
      </c>
      <c r="N2475" s="1" t="str">
        <f ca="1">INDEX(Anvendelseskode!D:D,MATCH($E2475,Anvendelseskode!$A:$A,0))</f>
        <v>Private husholdninger</v>
      </c>
      <c r="O2475" s="1" t="str">
        <f ca="1">IFERROR(INDEX(SBi!$2:$2,MATCH(G2475,SBi!$1:$1,1)),SBi!$K$2)</f>
        <v>1973-1978</v>
      </c>
      <c r="P2475" s="1">
        <f ca="1">IFERROR(INDEX(SBi!$C$3:$K$28,MATCH(E2475,SBi!$B$3:$B$28,0),MATCH(O2475,SBi!$C$2:$K$2,0)),0)</f>
        <v>112.6</v>
      </c>
      <c r="Q2475" s="19">
        <f t="shared" ca="1" si="502"/>
        <v>14.074999999999999</v>
      </c>
      <c r="R2475" s="19" t="str">
        <f ca="1">IFERROR(INDEX(VpD!$2:$2,MATCH(G2475,VpD!$1:$1,1)),VpD!$I$2)</f>
        <v>1973-1978</v>
      </c>
      <c r="S2475" s="1">
        <f ca="1">IFERROR(INDEX(VpD!$C$3:$I$27,MATCH(E2475,VpD!$B$3:$B$27,0),MATCH(R2475,VpD!$C$2:$I$2,0)),0)</f>
        <v>98</v>
      </c>
      <c r="T2475" s="19">
        <f t="shared" ca="1" si="503"/>
        <v>12.25</v>
      </c>
      <c r="U2475" s="14" t="str">
        <f t="shared" ca="1" si="504"/>
        <v xml:space="preserve">711655.19 </v>
      </c>
      <c r="V2475" s="14" t="str">
        <f t="shared" ca="1" si="505"/>
        <v>6172403.82</v>
      </c>
      <c r="W2475" s="14" t="str">
        <f t="shared" ca="1" si="506"/>
        <v>POINT(711655.19 6172403.82)</v>
      </c>
      <c r="X2475" s="14" t="str">
        <f>IFERROR(INDEX(BygningOmraade!B:B,MATCH(A2475,BygningOmraade!A:A,0)),"")</f>
        <v/>
      </c>
    </row>
    <row r="2476" spans="1:24" s="14" customFormat="1" x14ac:dyDescent="0.25">
      <c r="A2476" s="14">
        <f t="shared" si="494"/>
        <v>2476</v>
      </c>
      <c r="B2476" s="14" t="str">
        <f t="shared" ca="1" si="495"/>
        <v>9382b9c7-0935-426f-91f4-5df10d010c34</v>
      </c>
      <c r="C2476" s="14" t="str">
        <f t="shared" ca="1" si="496"/>
        <v>0a3f507e-1b74-32b8-e044-0003ba298018</v>
      </c>
      <c r="D2476" s="14">
        <f t="shared" ca="1" si="497"/>
        <v>996764</v>
      </c>
      <c r="E2476" s="1">
        <f t="shared" ca="1" si="498"/>
        <v>130</v>
      </c>
      <c r="F2476" s="1">
        <f t="shared" ca="1" si="499"/>
        <v>112</v>
      </c>
      <c r="G2476" s="1">
        <f t="shared" ca="1" si="500"/>
        <v>1978</v>
      </c>
      <c r="H2476" s="1" t="str">
        <f ca="1">IFERROR(INDEX(Varmeinstallation!B:B,MATCH(INDIRECT($A$1&amp;"L"&amp;A2476)*1,Varmeinstallation!A:A,0)),"Ingen varmeinstallationer")</f>
        <v>Fjernvarme/blokvarme (radiatorsystemer eller varmluftanlæg)</v>
      </c>
      <c r="I2476" s="1" t="str">
        <f ca="1">IFERROR(INDEX(Opvarmningsmiddel!B:B,MATCH(INDIRECT($A$1&amp;"M"&amp;A2476)*1,Opvarmningsmiddel!A:A,0)),"")</f>
        <v/>
      </c>
      <c r="J2476" s="1">
        <f t="shared" ca="1" si="501"/>
        <v>0</v>
      </c>
      <c r="K2476" s="1" t="str">
        <f ca="1">IFERROR(INDEX(Relationstabel!$C$3:$K$10,MATCH(VALUE(INDIRECT($A$1&amp;"L"&amp;A2476)),Relationstabel!$A$3:$A$10,0),MATCH(IFERROR(VALUE(INDIRECT($A$1&amp;"M"&amp;A2476)),0),Relationstabel!$C$1:$K$1,0)),"Ingen varmeinstallationer")</f>
        <v>Fjernvarme/ Blokvarme</v>
      </c>
      <c r="L2476" s="1" t="str">
        <f ca="1">INDEX(Anvendelseskode!B:B,MATCH($E2476,Anvendelseskode!$A:$A,0))</f>
        <v>Række-, kæde-, dobbelthus (lodret adskillelse mellem enhederne)</v>
      </c>
      <c r="M2476" s="1" t="str">
        <f ca="1">INDEX(Anvendelseskode!C:C,MATCH($E2476,Anvendelseskode!$A:$A,0))</f>
        <v>Række-, kæde og dobbelthuse</v>
      </c>
      <c r="N2476" s="1" t="str">
        <f ca="1">INDEX(Anvendelseskode!D:D,MATCH($E2476,Anvendelseskode!$A:$A,0))</f>
        <v>Private husholdninger</v>
      </c>
      <c r="O2476" s="1" t="str">
        <f ca="1">IFERROR(INDEX(SBi!$2:$2,MATCH(G2476,SBi!$1:$1,1)),SBi!$K$2)</f>
        <v>1973-1978</v>
      </c>
      <c r="P2476" s="1">
        <f ca="1">IFERROR(INDEX(SBi!$C$3:$K$28,MATCH(E2476,SBi!$B$3:$B$28,0),MATCH(O2476,SBi!$C$2:$K$2,0)),0)</f>
        <v>112.6</v>
      </c>
      <c r="Q2476" s="19">
        <f t="shared" ca="1" si="502"/>
        <v>12.611199999999998</v>
      </c>
      <c r="R2476" s="19" t="str">
        <f ca="1">IFERROR(INDEX(VpD!$2:$2,MATCH(G2476,VpD!$1:$1,1)),VpD!$I$2)</f>
        <v>1973-1978</v>
      </c>
      <c r="S2476" s="1">
        <f ca="1">IFERROR(INDEX(VpD!$C$3:$I$27,MATCH(E2476,VpD!$B$3:$B$27,0),MATCH(R2476,VpD!$C$2:$I$2,0)),0)</f>
        <v>98</v>
      </c>
      <c r="T2476" s="19">
        <f t="shared" ca="1" si="503"/>
        <v>10.976000000000001</v>
      </c>
      <c r="U2476" s="14" t="str">
        <f t="shared" ca="1" si="504"/>
        <v xml:space="preserve">713485.07 </v>
      </c>
      <c r="V2476" s="14" t="str">
        <f t="shared" ca="1" si="505"/>
        <v>6169646.87</v>
      </c>
      <c r="W2476" s="14" t="str">
        <f t="shared" ca="1" si="506"/>
        <v>POINT(713485.07 6169646.87)</v>
      </c>
      <c r="X2476" s="14" t="str">
        <f>IFERROR(INDEX(BygningOmraade!B:B,MATCH(A2476,BygningOmraade!A:A,0)),"")</f>
        <v/>
      </c>
    </row>
    <row r="2477" spans="1:24" s="14" customFormat="1" x14ac:dyDescent="0.25">
      <c r="A2477" s="14">
        <f t="shared" si="494"/>
        <v>2477</v>
      </c>
      <c r="B2477" s="14" t="str">
        <f t="shared" ca="1" si="495"/>
        <v>93aac299-7380-4adb-af3e-6476b92977ec</v>
      </c>
      <c r="C2477" s="14" t="str">
        <f t="shared" ca="1" si="496"/>
        <v>0a3f507e-1976-32b8-e044-0003ba298018</v>
      </c>
      <c r="D2477" s="14">
        <f t="shared" ca="1" si="497"/>
        <v>995238</v>
      </c>
      <c r="E2477" s="1">
        <f t="shared" ca="1" si="498"/>
        <v>130</v>
      </c>
      <c r="F2477" s="1">
        <f t="shared" ca="1" si="499"/>
        <v>125</v>
      </c>
      <c r="G2477" s="1">
        <f t="shared" ca="1" si="500"/>
        <v>1977</v>
      </c>
      <c r="H2477" s="1" t="str">
        <f ca="1">IFERROR(INDEX(Varmeinstallation!B:B,MATCH(INDIRECT($A$1&amp;"L"&amp;A2477)*1,Varmeinstallation!A:A,0)),"Ingen varmeinstallationer")</f>
        <v>Elovne, elpaneler</v>
      </c>
      <c r="I2477" s="1" t="str">
        <f ca="1">IFERROR(INDEX(Opvarmningsmiddel!B:B,MATCH(INDIRECT($A$1&amp;"M"&amp;A2477)*1,Opvarmningsmiddel!A:A,0)),"")</f>
        <v>Elektricitet</v>
      </c>
      <c r="J2477" s="1">
        <f t="shared" ca="1" si="501"/>
        <v>0</v>
      </c>
      <c r="K2477" s="1" t="str">
        <f ca="1">IFERROR(INDEX(Relationstabel!$C$3:$K$10,MATCH(VALUE(INDIRECT($A$1&amp;"L"&amp;A2477)),Relationstabel!$A$3:$A$10,0),MATCH(IFERROR(VALUE(INDIRECT($A$1&amp;"M"&amp;A2477)),0),Relationstabel!$C$1:$K$1,0)),"Ingen varmeinstallationer")</f>
        <v>Elvarme</v>
      </c>
      <c r="L2477" s="1" t="str">
        <f ca="1">INDEX(Anvendelseskode!B:B,MATCH($E2477,Anvendelseskode!$A:$A,0))</f>
        <v>Række-, kæde-, dobbelthus (lodret adskillelse mellem enhederne)</v>
      </c>
      <c r="M2477" s="1" t="str">
        <f ca="1">INDEX(Anvendelseskode!C:C,MATCH($E2477,Anvendelseskode!$A:$A,0))</f>
        <v>Række-, kæde og dobbelthuse</v>
      </c>
      <c r="N2477" s="1" t="str">
        <f ca="1">INDEX(Anvendelseskode!D:D,MATCH($E2477,Anvendelseskode!$A:$A,0))</f>
        <v>Private husholdninger</v>
      </c>
      <c r="O2477" s="1" t="str">
        <f ca="1">IFERROR(INDEX(SBi!$2:$2,MATCH(G2477,SBi!$1:$1,1)),SBi!$K$2)</f>
        <v>1973-1978</v>
      </c>
      <c r="P2477" s="1">
        <f ca="1">IFERROR(INDEX(SBi!$C$3:$K$28,MATCH(E2477,SBi!$B$3:$B$28,0),MATCH(O2477,SBi!$C$2:$K$2,0)),0)</f>
        <v>112.6</v>
      </c>
      <c r="Q2477" s="19">
        <f t="shared" ca="1" si="502"/>
        <v>14.074999999999999</v>
      </c>
      <c r="R2477" s="19" t="str">
        <f ca="1">IFERROR(INDEX(VpD!$2:$2,MATCH(G2477,VpD!$1:$1,1)),VpD!$I$2)</f>
        <v>1973-1978</v>
      </c>
      <c r="S2477" s="1">
        <f ca="1">IFERROR(INDEX(VpD!$C$3:$I$27,MATCH(E2477,VpD!$B$3:$B$27,0),MATCH(R2477,VpD!$C$2:$I$2,0)),0)</f>
        <v>98</v>
      </c>
      <c r="T2477" s="19">
        <f t="shared" ca="1" si="503"/>
        <v>12.25</v>
      </c>
      <c r="U2477" s="14" t="str">
        <f t="shared" ca="1" si="504"/>
        <v xml:space="preserve">711802.59 </v>
      </c>
      <c r="V2477" s="14" t="str">
        <f t="shared" ca="1" si="505"/>
        <v>6172488.98</v>
      </c>
      <c r="W2477" s="14" t="str">
        <f t="shared" ca="1" si="506"/>
        <v>POINT(711802.59 6172488.98)</v>
      </c>
      <c r="X2477" s="14" t="str">
        <f>IFERROR(INDEX(BygningOmraade!B:B,MATCH(A2477,BygningOmraade!A:A,0)),"")</f>
        <v/>
      </c>
    </row>
    <row r="2478" spans="1:24" s="14" customFormat="1" x14ac:dyDescent="0.25">
      <c r="A2478" s="14">
        <f t="shared" si="494"/>
        <v>2478</v>
      </c>
      <c r="B2478" s="14" t="str">
        <f t="shared" ca="1" si="495"/>
        <v>93bb6517-39e6-4c77-a5a1-6f0082423bc1</v>
      </c>
      <c r="C2478" s="14" t="str">
        <f t="shared" ca="1" si="496"/>
        <v>0a3f507e-1aad-32b8-e044-0003ba298018</v>
      </c>
      <c r="D2478" s="14">
        <f t="shared" ca="1" si="497"/>
        <v>997565</v>
      </c>
      <c r="E2478" s="1">
        <f t="shared" ca="1" si="498"/>
        <v>120</v>
      </c>
      <c r="F2478" s="1">
        <f t="shared" ca="1" si="499"/>
        <v>115</v>
      </c>
      <c r="G2478" s="1">
        <f t="shared" ca="1" si="500"/>
        <v>1981</v>
      </c>
      <c r="H2478" s="1" t="str">
        <f ca="1">IFERROR(INDEX(Varmeinstallation!B:B,MATCH(INDIRECT($A$1&amp;"L"&amp;A2478)*1,Varmeinstallation!A:A,0)),"Ingen varmeinstallationer")</f>
        <v>Centralvarme fra eget anlæg, et-kammer fyr</v>
      </c>
      <c r="I2478" s="1" t="str">
        <f ca="1">IFERROR(INDEX(Opvarmningsmiddel!B:B,MATCH(INDIRECT($A$1&amp;"M"&amp;A2478)*1,Opvarmningsmiddel!A:A,0)),"")</f>
        <v>Naturgas</v>
      </c>
      <c r="J2478" s="1">
        <f t="shared" ca="1" si="501"/>
        <v>80</v>
      </c>
      <c r="K2478" s="1" t="str">
        <f ca="1">IFERROR(INDEX(Relationstabel!$C$3:$K$10,MATCH(VALUE(INDIRECT($A$1&amp;"L"&amp;A2478)),Relationstabel!$A$3:$A$10,0),MATCH(IFERROR(VALUE(INDIRECT($A$1&amp;"M"&amp;A2478)),0),Relationstabel!$C$1:$K$1,0)),"Ingen varmeinstallationer")</f>
        <v>Naturgas</v>
      </c>
      <c r="L2478" s="1" t="str">
        <f ca="1">INDEX(Anvendelseskode!B:B,MATCH($E2478,Anvendelseskode!$A:$A,0))</f>
        <v>Fritliggende enfamilieshus (parcelhus)</v>
      </c>
      <c r="M2478" s="1" t="str">
        <f ca="1">INDEX(Anvendelseskode!C:C,MATCH($E2478,Anvendelseskode!$A:$A,0))</f>
        <v>Parcelhuse</v>
      </c>
      <c r="N2478" s="1" t="str">
        <f ca="1">INDEX(Anvendelseskode!D:D,MATCH($E2478,Anvendelseskode!$A:$A,0))</f>
        <v>Private husholdninger</v>
      </c>
      <c r="O2478" s="1" t="str">
        <f ca="1">IFERROR(INDEX(SBi!$2:$2,MATCH(G2478,SBi!$1:$1,1)),SBi!$K$2)</f>
        <v>1979-1998</v>
      </c>
      <c r="P2478" s="1">
        <f ca="1">IFERROR(INDEX(SBi!$C$3:$K$28,MATCH(E2478,SBi!$B$3:$B$28,0),MATCH(O2478,SBi!$C$2:$K$2,0)),0)</f>
        <v>105.4</v>
      </c>
      <c r="Q2478" s="19">
        <f t="shared" ca="1" si="502"/>
        <v>12.121</v>
      </c>
      <c r="R2478" s="19" t="str">
        <f ca="1">IFERROR(INDEX(VpD!$2:$2,MATCH(G2478,VpD!$1:$1,1)),VpD!$I$2)</f>
        <v>1979-1998</v>
      </c>
      <c r="S2478" s="1">
        <f ca="1">IFERROR(INDEX(VpD!$C$3:$I$27,MATCH(E2478,VpD!$B$3:$B$27,0),MATCH(R2478,VpD!$C$2:$I$2,0)),0)</f>
        <v>90</v>
      </c>
      <c r="T2478" s="19">
        <f t="shared" ca="1" si="503"/>
        <v>10.35</v>
      </c>
      <c r="U2478" s="14" t="str">
        <f t="shared" ca="1" si="504"/>
        <v xml:space="preserve">713832.17 </v>
      </c>
      <c r="V2478" s="14" t="str">
        <f t="shared" ca="1" si="505"/>
        <v>6169103.58</v>
      </c>
      <c r="W2478" s="14" t="str">
        <f t="shared" ca="1" si="506"/>
        <v>POINT(713832.17 6169103.58)</v>
      </c>
      <c r="X2478" s="14" t="str">
        <f>IFERROR(INDEX(BygningOmraade!B:B,MATCH(A2478,BygningOmraade!A:A,0)),"")</f>
        <v/>
      </c>
    </row>
    <row r="2479" spans="1:24" s="14" customFormat="1" x14ac:dyDescent="0.25">
      <c r="A2479" s="14">
        <f t="shared" si="494"/>
        <v>2479</v>
      </c>
      <c r="B2479" s="14" t="str">
        <f t="shared" ca="1" si="495"/>
        <v>93c8039f-64ae-4d38-8afb-1d6eda8716b4</v>
      </c>
      <c r="C2479" s="14" t="str">
        <f t="shared" ca="1" si="496"/>
        <v>0a3f507e-193b-32b8-e044-0003ba298018</v>
      </c>
      <c r="D2479" s="14">
        <f t="shared" ca="1" si="497"/>
        <v>996761</v>
      </c>
      <c r="E2479" s="1">
        <f t="shared" ca="1" si="498"/>
        <v>130</v>
      </c>
      <c r="F2479" s="1">
        <f t="shared" ca="1" si="499"/>
        <v>109</v>
      </c>
      <c r="G2479" s="1">
        <f t="shared" ca="1" si="500"/>
        <v>1978</v>
      </c>
      <c r="H2479" s="1" t="str">
        <f ca="1">IFERROR(INDEX(Varmeinstallation!B:B,MATCH(INDIRECT($A$1&amp;"L"&amp;A2479)*1,Varmeinstallation!A:A,0)),"Ingen varmeinstallationer")</f>
        <v>Fjernvarme/blokvarme (radiatorsystemer eller varmluftanlæg)</v>
      </c>
      <c r="I2479" s="1" t="str">
        <f ca="1">IFERROR(INDEX(Opvarmningsmiddel!B:B,MATCH(INDIRECT($A$1&amp;"M"&amp;A2479)*1,Opvarmningsmiddel!A:A,0)),"")</f>
        <v/>
      </c>
      <c r="J2479" s="1">
        <f t="shared" ca="1" si="501"/>
        <v>0</v>
      </c>
      <c r="K2479" s="1" t="str">
        <f ca="1">IFERROR(INDEX(Relationstabel!$C$3:$K$10,MATCH(VALUE(INDIRECT($A$1&amp;"L"&amp;A2479)),Relationstabel!$A$3:$A$10,0),MATCH(IFERROR(VALUE(INDIRECT($A$1&amp;"M"&amp;A2479)),0),Relationstabel!$C$1:$K$1,0)),"Ingen varmeinstallationer")</f>
        <v>Fjernvarme/ Blokvarme</v>
      </c>
      <c r="L2479" s="1" t="str">
        <f ca="1">INDEX(Anvendelseskode!B:B,MATCH($E2479,Anvendelseskode!$A:$A,0))</f>
        <v>Række-, kæde-, dobbelthus (lodret adskillelse mellem enhederne)</v>
      </c>
      <c r="M2479" s="1" t="str">
        <f ca="1">INDEX(Anvendelseskode!C:C,MATCH($E2479,Anvendelseskode!$A:$A,0))</f>
        <v>Række-, kæde og dobbelthuse</v>
      </c>
      <c r="N2479" s="1" t="str">
        <f ca="1">INDEX(Anvendelseskode!D:D,MATCH($E2479,Anvendelseskode!$A:$A,0))</f>
        <v>Private husholdninger</v>
      </c>
      <c r="O2479" s="1" t="str">
        <f ca="1">IFERROR(INDEX(SBi!$2:$2,MATCH(G2479,SBi!$1:$1,1)),SBi!$K$2)</f>
        <v>1973-1978</v>
      </c>
      <c r="P2479" s="1">
        <f ca="1">IFERROR(INDEX(SBi!$C$3:$K$28,MATCH(E2479,SBi!$B$3:$B$28,0),MATCH(O2479,SBi!$C$2:$K$2,0)),0)</f>
        <v>112.6</v>
      </c>
      <c r="Q2479" s="19">
        <f t="shared" ca="1" si="502"/>
        <v>12.273399999999999</v>
      </c>
      <c r="R2479" s="19" t="str">
        <f ca="1">IFERROR(INDEX(VpD!$2:$2,MATCH(G2479,VpD!$1:$1,1)),VpD!$I$2)</f>
        <v>1973-1978</v>
      </c>
      <c r="S2479" s="1">
        <f ca="1">IFERROR(INDEX(VpD!$C$3:$I$27,MATCH(E2479,VpD!$B$3:$B$27,0),MATCH(R2479,VpD!$C$2:$I$2,0)),0)</f>
        <v>98</v>
      </c>
      <c r="T2479" s="19">
        <f t="shared" ca="1" si="503"/>
        <v>10.682</v>
      </c>
      <c r="U2479" s="14" t="str">
        <f t="shared" ca="1" si="504"/>
        <v xml:space="preserve">713483.52 </v>
      </c>
      <c r="V2479" s="14" t="str">
        <f t="shared" ca="1" si="505"/>
        <v>6169787.55</v>
      </c>
      <c r="W2479" s="14" t="str">
        <f t="shared" ca="1" si="506"/>
        <v>POINT(713483.52 6169787.55)</v>
      </c>
      <c r="X2479" s="14" t="str">
        <f>IFERROR(INDEX(BygningOmraade!B:B,MATCH(A2479,BygningOmraade!A:A,0)),"")</f>
        <v/>
      </c>
    </row>
    <row r="2480" spans="1:24" s="14" customFormat="1" x14ac:dyDescent="0.25">
      <c r="A2480" s="14">
        <f t="shared" si="494"/>
        <v>2480</v>
      </c>
      <c r="B2480" s="14" t="str">
        <f t="shared" ca="1" si="495"/>
        <v>93ca712f-7d38-4d7f-af24-bc28961c8945</v>
      </c>
      <c r="C2480" s="14" t="str">
        <f t="shared" ca="1" si="496"/>
        <v>0a3f507e-2075-32b8-e044-0003ba298018</v>
      </c>
      <c r="D2480" s="14">
        <f t="shared" ca="1" si="497"/>
        <v>996058</v>
      </c>
      <c r="E2480" s="1">
        <f t="shared" ca="1" si="498"/>
        <v>120</v>
      </c>
      <c r="F2480" s="1">
        <f t="shared" ca="1" si="499"/>
        <v>145</v>
      </c>
      <c r="G2480" s="1">
        <f t="shared" ca="1" si="500"/>
        <v>1979</v>
      </c>
      <c r="H2480" s="1" t="str">
        <f ca="1">IFERROR(INDEX(Varmeinstallation!B:B,MATCH(INDIRECT($A$1&amp;"L"&amp;A2480)*1,Varmeinstallation!A:A,0)),"Ingen varmeinstallationer")</f>
        <v>Elovne, elpaneler</v>
      </c>
      <c r="I2480" s="1" t="str">
        <f ca="1">IFERROR(INDEX(Opvarmningsmiddel!B:B,MATCH(INDIRECT($A$1&amp;"M"&amp;A2480)*1,Opvarmningsmiddel!A:A,0)),"")</f>
        <v>Elektricitet</v>
      </c>
      <c r="J2480" s="1">
        <f t="shared" ca="1" si="501"/>
        <v>2</v>
      </c>
      <c r="K2480" s="1" t="str">
        <f ca="1">IFERROR(INDEX(Relationstabel!$C$3:$K$10,MATCH(VALUE(INDIRECT($A$1&amp;"L"&amp;A2480)),Relationstabel!$A$3:$A$10,0),MATCH(IFERROR(VALUE(INDIRECT($A$1&amp;"M"&amp;A2480)),0),Relationstabel!$C$1:$K$1,0)),"Ingen varmeinstallationer")</f>
        <v>Elvarme</v>
      </c>
      <c r="L2480" s="1" t="str">
        <f ca="1">INDEX(Anvendelseskode!B:B,MATCH($E2480,Anvendelseskode!$A:$A,0))</f>
        <v>Fritliggende enfamilieshus (parcelhus)</v>
      </c>
      <c r="M2480" s="1" t="str">
        <f ca="1">INDEX(Anvendelseskode!C:C,MATCH($E2480,Anvendelseskode!$A:$A,0))</f>
        <v>Parcelhuse</v>
      </c>
      <c r="N2480" s="1" t="str">
        <f ca="1">INDEX(Anvendelseskode!D:D,MATCH($E2480,Anvendelseskode!$A:$A,0))</f>
        <v>Private husholdninger</v>
      </c>
      <c r="O2480" s="1" t="str">
        <f ca="1">IFERROR(INDEX(SBi!$2:$2,MATCH(G2480,SBi!$1:$1,1)),SBi!$K$2)</f>
        <v>1979-1998</v>
      </c>
      <c r="P2480" s="1">
        <f ca="1">IFERROR(INDEX(SBi!$C$3:$K$28,MATCH(E2480,SBi!$B$3:$B$28,0),MATCH(O2480,SBi!$C$2:$K$2,0)),0)</f>
        <v>105.4</v>
      </c>
      <c r="Q2480" s="19">
        <f t="shared" ca="1" si="502"/>
        <v>15.282999999999999</v>
      </c>
      <c r="R2480" s="19" t="str">
        <f ca="1">IFERROR(INDEX(VpD!$2:$2,MATCH(G2480,VpD!$1:$1,1)),VpD!$I$2)</f>
        <v>1979-1998</v>
      </c>
      <c r="S2480" s="1">
        <f ca="1">IFERROR(INDEX(VpD!$C$3:$I$27,MATCH(E2480,VpD!$B$3:$B$27,0),MATCH(R2480,VpD!$C$2:$I$2,0)),0)</f>
        <v>90</v>
      </c>
      <c r="T2480" s="19">
        <f t="shared" ca="1" si="503"/>
        <v>13.05</v>
      </c>
      <c r="U2480" s="14" t="str">
        <f t="shared" ca="1" si="504"/>
        <v xml:space="preserve">712517.95 </v>
      </c>
      <c r="V2480" s="14" t="str">
        <f t="shared" ca="1" si="505"/>
        <v>6168898.1</v>
      </c>
      <c r="W2480" s="14" t="str">
        <f t="shared" ca="1" si="506"/>
        <v>POINT(712517.95 6168898.1)</v>
      </c>
      <c r="X2480" s="14" t="str">
        <f>IFERROR(INDEX(BygningOmraade!B:B,MATCH(A2480,BygningOmraade!A:A,0)),"")</f>
        <v/>
      </c>
    </row>
    <row r="2481" spans="1:24" s="14" customFormat="1" x14ac:dyDescent="0.25">
      <c r="A2481" s="14">
        <f t="shared" si="494"/>
        <v>2481</v>
      </c>
      <c r="B2481" s="14" t="str">
        <f t="shared" ca="1" si="495"/>
        <v>93e4d131-1d2e-410a-97bb-6d9a7328dc0b</v>
      </c>
      <c r="C2481" s="14" t="str">
        <f t="shared" ca="1" si="496"/>
        <v>0a3f507e-1f39-32b8-e044-0003ba298018</v>
      </c>
      <c r="D2481" s="14">
        <f t="shared" ca="1" si="497"/>
        <v>993912</v>
      </c>
      <c r="E2481" s="1">
        <f t="shared" ca="1" si="498"/>
        <v>120</v>
      </c>
      <c r="F2481" s="1">
        <f t="shared" ca="1" si="499"/>
        <v>137</v>
      </c>
      <c r="G2481" s="1">
        <f t="shared" ca="1" si="500"/>
        <v>1967</v>
      </c>
      <c r="H2481" s="1" t="str">
        <f ca="1">IFERROR(INDEX(Varmeinstallation!B:B,MATCH(INDIRECT($A$1&amp;"L"&amp;A2481)*1,Varmeinstallation!A:A,0)),"Ingen varmeinstallationer")</f>
        <v>Fjernvarme/blokvarme (radiatorsystemer eller varmluftanlæg)</v>
      </c>
      <c r="I2481" s="1" t="str">
        <f ca="1">IFERROR(INDEX(Opvarmningsmiddel!B:B,MATCH(INDIRECT($A$1&amp;"M"&amp;A2481)*1,Opvarmningsmiddel!A:A,0)),"")</f>
        <v/>
      </c>
      <c r="J2481" s="1">
        <f t="shared" ca="1" si="501"/>
        <v>0</v>
      </c>
      <c r="K2481" s="1" t="str">
        <f ca="1">IFERROR(INDEX(Relationstabel!$C$3:$K$10,MATCH(VALUE(INDIRECT($A$1&amp;"L"&amp;A2481)),Relationstabel!$A$3:$A$10,0),MATCH(IFERROR(VALUE(INDIRECT($A$1&amp;"M"&amp;A2481)),0),Relationstabel!$C$1:$K$1,0)),"Ingen varmeinstallationer")</f>
        <v>Fjernvarme/ Blokvarme</v>
      </c>
      <c r="L2481" s="1" t="str">
        <f ca="1">INDEX(Anvendelseskode!B:B,MATCH($E2481,Anvendelseskode!$A:$A,0))</f>
        <v>Fritliggende enfamilieshus (parcelhus)</v>
      </c>
      <c r="M2481" s="1" t="str">
        <f ca="1">INDEX(Anvendelseskode!C:C,MATCH($E2481,Anvendelseskode!$A:$A,0))</f>
        <v>Parcelhuse</v>
      </c>
      <c r="N2481" s="1" t="str">
        <f ca="1">INDEX(Anvendelseskode!D:D,MATCH($E2481,Anvendelseskode!$A:$A,0))</f>
        <v>Private husholdninger</v>
      </c>
      <c r="O2481" s="1" t="str">
        <f ca="1">IFERROR(INDEX(SBi!$2:$2,MATCH(G2481,SBi!$1:$1,1)),SBi!$K$2)</f>
        <v>1961-1972</v>
      </c>
      <c r="P2481" s="1">
        <f ca="1">IFERROR(INDEX(SBi!$C$3:$K$28,MATCH(E2481,SBi!$B$3:$B$28,0),MATCH(O2481,SBi!$C$2:$K$2,0)),0)</f>
        <v>134.30000000000001</v>
      </c>
      <c r="Q2481" s="19">
        <f t="shared" ca="1" si="502"/>
        <v>18.399100000000001</v>
      </c>
      <c r="R2481" s="19" t="str">
        <f ca="1">IFERROR(INDEX(VpD!$2:$2,MATCH(G2481,VpD!$1:$1,1)),VpD!$I$2)</f>
        <v>1961-1972</v>
      </c>
      <c r="S2481" s="1">
        <f ca="1">IFERROR(INDEX(VpD!$C$3:$I$27,MATCH(E2481,VpD!$B$3:$B$27,0),MATCH(R2481,VpD!$C$2:$I$2,0)),0)</f>
        <v>143</v>
      </c>
      <c r="T2481" s="19">
        <f t="shared" ca="1" si="503"/>
        <v>19.591000000000001</v>
      </c>
      <c r="U2481" s="14" t="str">
        <f t="shared" ca="1" si="504"/>
        <v xml:space="preserve">711174.79 </v>
      </c>
      <c r="V2481" s="14" t="str">
        <f t="shared" ca="1" si="505"/>
        <v>6172209.44</v>
      </c>
      <c r="W2481" s="14" t="str">
        <f t="shared" ca="1" si="506"/>
        <v>POINT(711174.79 6172209.44)</v>
      </c>
      <c r="X2481" s="14" t="str">
        <f>IFERROR(INDEX(BygningOmraade!B:B,MATCH(A2481,BygningOmraade!A:A,0)),"")</f>
        <v/>
      </c>
    </row>
    <row r="2482" spans="1:24" s="14" customFormat="1" x14ac:dyDescent="0.25">
      <c r="A2482" s="14">
        <f t="shared" si="494"/>
        <v>2482</v>
      </c>
      <c r="B2482" s="14" t="str">
        <f t="shared" ca="1" si="495"/>
        <v>93f158ee-662c-4ffb-a865-d5d36fc8a28c</v>
      </c>
      <c r="C2482" s="14" t="str">
        <f t="shared" ca="1" si="496"/>
        <v>0a3f507e-164d-32b8-e044-0003ba298018</v>
      </c>
      <c r="D2482" s="14">
        <f t="shared" ca="1" si="497"/>
        <v>997671</v>
      </c>
      <c r="E2482" s="1">
        <f t="shared" ca="1" si="498"/>
        <v>130</v>
      </c>
      <c r="F2482" s="1">
        <f t="shared" ca="1" si="499"/>
        <v>122</v>
      </c>
      <c r="G2482" s="1">
        <f t="shared" ca="1" si="500"/>
        <v>1979</v>
      </c>
      <c r="H2482" s="1" t="str">
        <f ca="1">IFERROR(INDEX(Varmeinstallation!B:B,MATCH(INDIRECT($A$1&amp;"L"&amp;A2482)*1,Varmeinstallation!A:A,0)),"Ingen varmeinstallationer")</f>
        <v>Centralvarme fra eget anlæg, et-kammer fyr</v>
      </c>
      <c r="I2482" s="1" t="str">
        <f ca="1">IFERROR(INDEX(Opvarmningsmiddel!B:B,MATCH(INDIRECT($A$1&amp;"M"&amp;A2482)*1,Opvarmningsmiddel!A:A,0)),"")</f>
        <v>Naturgas</v>
      </c>
      <c r="J2482" s="1">
        <f t="shared" ca="1" si="501"/>
        <v>0</v>
      </c>
      <c r="K2482" s="1" t="str">
        <f ca="1">IFERROR(INDEX(Relationstabel!$C$3:$K$10,MATCH(VALUE(INDIRECT($A$1&amp;"L"&amp;A2482)),Relationstabel!$A$3:$A$10,0),MATCH(IFERROR(VALUE(INDIRECT($A$1&amp;"M"&amp;A2482)),0),Relationstabel!$C$1:$K$1,0)),"Ingen varmeinstallationer")</f>
        <v>Naturgas</v>
      </c>
      <c r="L2482" s="1" t="str">
        <f ca="1">INDEX(Anvendelseskode!B:B,MATCH($E2482,Anvendelseskode!$A:$A,0))</f>
        <v>Række-, kæde-, dobbelthus (lodret adskillelse mellem enhederne)</v>
      </c>
      <c r="M2482" s="1" t="str">
        <f ca="1">INDEX(Anvendelseskode!C:C,MATCH($E2482,Anvendelseskode!$A:$A,0))</f>
        <v>Række-, kæde og dobbelthuse</v>
      </c>
      <c r="N2482" s="1" t="str">
        <f ca="1">INDEX(Anvendelseskode!D:D,MATCH($E2482,Anvendelseskode!$A:$A,0))</f>
        <v>Private husholdninger</v>
      </c>
      <c r="O2482" s="1" t="str">
        <f ca="1">IFERROR(INDEX(SBi!$2:$2,MATCH(G2482,SBi!$1:$1,1)),SBi!$K$2)</f>
        <v>1979-1998</v>
      </c>
      <c r="P2482" s="1">
        <f ca="1">IFERROR(INDEX(SBi!$C$3:$K$28,MATCH(E2482,SBi!$B$3:$B$28,0),MATCH(O2482,SBi!$C$2:$K$2,0)),0)</f>
        <v>96.8</v>
      </c>
      <c r="Q2482" s="19">
        <f t="shared" ca="1" si="502"/>
        <v>11.8096</v>
      </c>
      <c r="R2482" s="19" t="str">
        <f ca="1">IFERROR(INDEX(VpD!$2:$2,MATCH(G2482,VpD!$1:$1,1)),VpD!$I$2)</f>
        <v>1979-1998</v>
      </c>
      <c r="S2482" s="1">
        <f ca="1">IFERROR(INDEX(VpD!$C$3:$I$27,MATCH(E2482,VpD!$B$3:$B$27,0),MATCH(R2482,VpD!$C$2:$I$2,0)),0)</f>
        <v>74</v>
      </c>
      <c r="T2482" s="19">
        <f t="shared" ca="1" si="503"/>
        <v>9.0280000000000005</v>
      </c>
      <c r="U2482" s="14" t="str">
        <f t="shared" ca="1" si="504"/>
        <v xml:space="preserve">714166.07 </v>
      </c>
      <c r="V2482" s="14" t="str">
        <f t="shared" ca="1" si="505"/>
        <v>6168748.32</v>
      </c>
      <c r="W2482" s="14" t="str">
        <f t="shared" ca="1" si="506"/>
        <v>POINT(714166.07 6168748.32)</v>
      </c>
      <c r="X2482" s="14" t="str">
        <f>IFERROR(INDEX(BygningOmraade!B:B,MATCH(A2482,BygningOmraade!A:A,0)),"")</f>
        <v/>
      </c>
    </row>
    <row r="2483" spans="1:24" s="14" customFormat="1" x14ac:dyDescent="0.25">
      <c r="A2483" s="14">
        <f t="shared" si="494"/>
        <v>2483</v>
      </c>
      <c r="B2483" s="14" t="str">
        <f t="shared" ca="1" si="495"/>
        <v>9404def1-f03e-43f4-8673-f1e079cc0284</v>
      </c>
      <c r="C2483" s="14" t="str">
        <f t="shared" ca="1" si="496"/>
        <v>4eca26b5-e898-6765-e044-0003ba298018</v>
      </c>
      <c r="D2483" s="14">
        <f t="shared" ca="1" si="497"/>
        <v>996329</v>
      </c>
      <c r="E2483" s="1">
        <f t="shared" ca="1" si="498"/>
        <v>120</v>
      </c>
      <c r="F2483" s="1">
        <f t="shared" ca="1" si="499"/>
        <v>250</v>
      </c>
      <c r="G2483" s="1">
        <f t="shared" ca="1" si="500"/>
        <v>1996</v>
      </c>
      <c r="H2483" s="1" t="str">
        <f ca="1">IFERROR(INDEX(Varmeinstallation!B:B,MATCH(INDIRECT($A$1&amp;"L"&amp;A2483)*1,Varmeinstallation!A:A,0)),"Ingen varmeinstallationer")</f>
        <v>Centralvarme fra eget anlæg, et-kammer fyr</v>
      </c>
      <c r="I2483" s="1" t="str">
        <f ca="1">IFERROR(INDEX(Opvarmningsmiddel!B:B,MATCH(INDIRECT($A$1&amp;"M"&amp;A2483)*1,Opvarmningsmiddel!A:A,0)),"")</f>
        <v>Naturgas</v>
      </c>
      <c r="J2483" s="1">
        <f t="shared" ca="1" si="501"/>
        <v>2</v>
      </c>
      <c r="K2483" s="1" t="str">
        <f ca="1">IFERROR(INDEX(Relationstabel!$C$3:$K$10,MATCH(VALUE(INDIRECT($A$1&amp;"L"&amp;A2483)),Relationstabel!$A$3:$A$10,0),MATCH(IFERROR(VALUE(INDIRECT($A$1&amp;"M"&amp;A2483)),0),Relationstabel!$C$1:$K$1,0)),"Ingen varmeinstallationer")</f>
        <v>Naturgas</v>
      </c>
      <c r="L2483" s="1" t="str">
        <f ca="1">INDEX(Anvendelseskode!B:B,MATCH($E2483,Anvendelseskode!$A:$A,0))</f>
        <v>Fritliggende enfamilieshus (parcelhus)</v>
      </c>
      <c r="M2483" s="1" t="str">
        <f ca="1">INDEX(Anvendelseskode!C:C,MATCH($E2483,Anvendelseskode!$A:$A,0))</f>
        <v>Parcelhuse</v>
      </c>
      <c r="N2483" s="1" t="str">
        <f ca="1">INDEX(Anvendelseskode!D:D,MATCH($E2483,Anvendelseskode!$A:$A,0))</f>
        <v>Private husholdninger</v>
      </c>
      <c r="O2483" s="1" t="str">
        <f ca="1">IFERROR(INDEX(SBi!$2:$2,MATCH(G2483,SBi!$1:$1,1)),SBi!$K$2)</f>
        <v>1979-1998</v>
      </c>
      <c r="P2483" s="1">
        <f ca="1">IFERROR(INDEX(SBi!$C$3:$K$28,MATCH(E2483,SBi!$B$3:$B$28,0),MATCH(O2483,SBi!$C$2:$K$2,0)),0)</f>
        <v>105.4</v>
      </c>
      <c r="Q2483" s="19">
        <f t="shared" ca="1" si="502"/>
        <v>26.35</v>
      </c>
      <c r="R2483" s="19" t="str">
        <f ca="1">IFERROR(INDEX(VpD!$2:$2,MATCH(G2483,VpD!$1:$1,1)),VpD!$I$2)</f>
        <v>1979-1998</v>
      </c>
      <c r="S2483" s="1">
        <f ca="1">IFERROR(INDEX(VpD!$C$3:$I$27,MATCH(E2483,VpD!$B$3:$B$27,0),MATCH(R2483,VpD!$C$2:$I$2,0)),0)</f>
        <v>90</v>
      </c>
      <c r="T2483" s="19">
        <f t="shared" ca="1" si="503"/>
        <v>22.5</v>
      </c>
      <c r="U2483" s="14" t="str">
        <f t="shared" ca="1" si="504"/>
        <v xml:space="preserve">712946.43 </v>
      </c>
      <c r="V2483" s="14" t="str">
        <f t="shared" ca="1" si="505"/>
        <v>6168747.06</v>
      </c>
      <c r="W2483" s="14" t="str">
        <f t="shared" ca="1" si="506"/>
        <v>POINT(712946.43 6168747.06)</v>
      </c>
      <c r="X2483" s="14" t="str">
        <f>IFERROR(INDEX(BygningOmraade!B:B,MATCH(A2483,BygningOmraade!A:A,0)),"")</f>
        <v/>
      </c>
    </row>
    <row r="2484" spans="1:24" s="14" customFormat="1" x14ac:dyDescent="0.25">
      <c r="A2484" s="14">
        <f t="shared" si="494"/>
        <v>2484</v>
      </c>
      <c r="B2484" s="14" t="str">
        <f t="shared" ca="1" si="495"/>
        <v>940df018-06e2-4bd3-ae36-743c698f5243</v>
      </c>
      <c r="C2484" s="14" t="str">
        <f t="shared" ca="1" si="496"/>
        <v>0a3f507e-1bf8-32b8-e044-0003ba298018</v>
      </c>
      <c r="D2484" s="14">
        <f t="shared" ca="1" si="497"/>
        <v>996943</v>
      </c>
      <c r="E2484" s="1">
        <f t="shared" ca="1" si="498"/>
        <v>130</v>
      </c>
      <c r="F2484" s="1">
        <f t="shared" ca="1" si="499"/>
        <v>110</v>
      </c>
      <c r="G2484" s="1">
        <f t="shared" ca="1" si="500"/>
        <v>1986</v>
      </c>
      <c r="H2484" s="1" t="str">
        <f ca="1">IFERROR(INDEX(Varmeinstallation!B:B,MATCH(INDIRECT($A$1&amp;"L"&amp;A2484)*1,Varmeinstallation!A:A,0)),"Ingen varmeinstallationer")</f>
        <v>Fjernvarme/blokvarme (radiatorsystemer eller varmluftanlæg)</v>
      </c>
      <c r="I2484" s="1" t="str">
        <f ca="1">IFERROR(INDEX(Opvarmningsmiddel!B:B,MATCH(INDIRECT($A$1&amp;"M"&amp;A2484)*1,Opvarmningsmiddel!A:A,0)),"")</f>
        <v/>
      </c>
      <c r="J2484" s="1">
        <f t="shared" ca="1" si="501"/>
        <v>0</v>
      </c>
      <c r="K2484" s="1" t="str">
        <f ca="1">IFERROR(INDEX(Relationstabel!$C$3:$K$10,MATCH(VALUE(INDIRECT($A$1&amp;"L"&amp;A2484)),Relationstabel!$A$3:$A$10,0),MATCH(IFERROR(VALUE(INDIRECT($A$1&amp;"M"&amp;A2484)),0),Relationstabel!$C$1:$K$1,0)),"Ingen varmeinstallationer")</f>
        <v>Fjernvarme/ Blokvarme</v>
      </c>
      <c r="L2484" s="1" t="str">
        <f ca="1">INDEX(Anvendelseskode!B:B,MATCH($E2484,Anvendelseskode!$A:$A,0))</f>
        <v>Række-, kæde-, dobbelthus (lodret adskillelse mellem enhederne)</v>
      </c>
      <c r="M2484" s="1" t="str">
        <f ca="1">INDEX(Anvendelseskode!C:C,MATCH($E2484,Anvendelseskode!$A:$A,0))</f>
        <v>Række-, kæde og dobbelthuse</v>
      </c>
      <c r="N2484" s="1" t="str">
        <f ca="1">INDEX(Anvendelseskode!D:D,MATCH($E2484,Anvendelseskode!$A:$A,0))</f>
        <v>Private husholdninger</v>
      </c>
      <c r="O2484" s="1" t="str">
        <f ca="1">IFERROR(INDEX(SBi!$2:$2,MATCH(G2484,SBi!$1:$1,1)),SBi!$K$2)</f>
        <v>1979-1998</v>
      </c>
      <c r="P2484" s="1">
        <f ca="1">IFERROR(INDEX(SBi!$C$3:$K$28,MATCH(E2484,SBi!$B$3:$B$28,0),MATCH(O2484,SBi!$C$2:$K$2,0)),0)</f>
        <v>96.8</v>
      </c>
      <c r="Q2484" s="19">
        <f t="shared" ca="1" si="502"/>
        <v>10.648</v>
      </c>
      <c r="R2484" s="19" t="str">
        <f ca="1">IFERROR(INDEX(VpD!$2:$2,MATCH(G2484,VpD!$1:$1,1)),VpD!$I$2)</f>
        <v>1979-1998</v>
      </c>
      <c r="S2484" s="1">
        <f ca="1">IFERROR(INDEX(VpD!$C$3:$I$27,MATCH(E2484,VpD!$B$3:$B$27,0),MATCH(R2484,VpD!$C$2:$I$2,0)),0)</f>
        <v>74</v>
      </c>
      <c r="T2484" s="19">
        <f t="shared" ca="1" si="503"/>
        <v>8.14</v>
      </c>
      <c r="U2484" s="14" t="str">
        <f t="shared" ca="1" si="504"/>
        <v xml:space="preserve">713633.08 </v>
      </c>
      <c r="V2484" s="14" t="str">
        <f t="shared" ca="1" si="505"/>
        <v>6169188.55</v>
      </c>
      <c r="W2484" s="14" t="str">
        <f t="shared" ca="1" si="506"/>
        <v>POINT(713633.08 6169188.55)</v>
      </c>
      <c r="X2484" s="14" t="str">
        <f>IFERROR(INDEX(BygningOmraade!B:B,MATCH(A2484,BygningOmraade!A:A,0)),"")</f>
        <v/>
      </c>
    </row>
    <row r="2485" spans="1:24" s="14" customFormat="1" x14ac:dyDescent="0.25">
      <c r="A2485" s="14">
        <f t="shared" si="494"/>
        <v>2485</v>
      </c>
      <c r="B2485" s="14" t="str">
        <f t="shared" ca="1" si="495"/>
        <v>941c25c9-723b-41bb-857b-299ffb095c01</v>
      </c>
      <c r="C2485" s="14" t="str">
        <f t="shared" ca="1" si="496"/>
        <v>0a3f507e-2216-32b8-e044-0003ba298018</v>
      </c>
      <c r="D2485" s="14">
        <f t="shared" ca="1" si="497"/>
        <v>996027</v>
      </c>
      <c r="E2485" s="1">
        <f t="shared" ca="1" si="498"/>
        <v>120</v>
      </c>
      <c r="F2485" s="1">
        <f t="shared" ca="1" si="499"/>
        <v>92</v>
      </c>
      <c r="G2485" s="1">
        <f t="shared" ca="1" si="500"/>
        <v>1956</v>
      </c>
      <c r="H2485" s="1" t="str">
        <f ca="1">IFERROR(INDEX(Varmeinstallation!B:B,MATCH(INDIRECT($A$1&amp;"L"&amp;A2485)*1,Varmeinstallation!A:A,0)),"Ingen varmeinstallationer")</f>
        <v>Centralvarme fra eget anlæg, et-kammer fyr</v>
      </c>
      <c r="I2485" s="1" t="str">
        <f ca="1">IFERROR(INDEX(Opvarmningsmiddel!B:B,MATCH(INDIRECT($A$1&amp;"M"&amp;A2485)*1,Opvarmningsmiddel!A:A,0)),"")</f>
        <v>Naturgas</v>
      </c>
      <c r="J2485" s="1">
        <f t="shared" ca="1" si="501"/>
        <v>90</v>
      </c>
      <c r="K2485" s="1" t="str">
        <f ca="1">IFERROR(INDEX(Relationstabel!$C$3:$K$10,MATCH(VALUE(INDIRECT($A$1&amp;"L"&amp;A2485)),Relationstabel!$A$3:$A$10,0),MATCH(IFERROR(VALUE(INDIRECT($A$1&amp;"M"&amp;A2485)),0),Relationstabel!$C$1:$K$1,0)),"Ingen varmeinstallationer")</f>
        <v>Naturgas</v>
      </c>
      <c r="L2485" s="1" t="str">
        <f ca="1">INDEX(Anvendelseskode!B:B,MATCH($E2485,Anvendelseskode!$A:$A,0))</f>
        <v>Fritliggende enfamilieshus (parcelhus)</v>
      </c>
      <c r="M2485" s="1" t="str">
        <f ca="1">INDEX(Anvendelseskode!C:C,MATCH($E2485,Anvendelseskode!$A:$A,0))</f>
        <v>Parcelhuse</v>
      </c>
      <c r="N2485" s="1" t="str">
        <f ca="1">INDEX(Anvendelseskode!D:D,MATCH($E2485,Anvendelseskode!$A:$A,0))</f>
        <v>Private husholdninger</v>
      </c>
      <c r="O2485" s="1" t="str">
        <f ca="1">IFERROR(INDEX(SBi!$2:$2,MATCH(G2485,SBi!$1:$1,1)),SBi!$K$2)</f>
        <v>1951-1960</v>
      </c>
      <c r="P2485" s="1">
        <f ca="1">IFERROR(INDEX(SBi!$C$3:$K$28,MATCH(E2485,SBi!$B$3:$B$28,0),MATCH(O2485,SBi!$C$2:$K$2,0)),0)</f>
        <v>154.9</v>
      </c>
      <c r="Q2485" s="19">
        <f t="shared" ca="1" si="502"/>
        <v>14.250800000000002</v>
      </c>
      <c r="R2485" s="19" t="str">
        <f ca="1">IFERROR(INDEX(VpD!$2:$2,MATCH(G2485,VpD!$1:$1,1)),VpD!$I$2)</f>
        <v>1951-1960</v>
      </c>
      <c r="S2485" s="1">
        <f ca="1">IFERROR(INDEX(VpD!$C$3:$I$27,MATCH(E2485,VpD!$B$3:$B$27,0),MATCH(R2485,VpD!$C$2:$I$2,0)),0)</f>
        <v>204</v>
      </c>
      <c r="T2485" s="19">
        <f t="shared" ca="1" si="503"/>
        <v>18.768000000000001</v>
      </c>
      <c r="U2485" s="14" t="str">
        <f t="shared" ca="1" si="504"/>
        <v xml:space="preserve">712553.92 </v>
      </c>
      <c r="V2485" s="14" t="str">
        <f t="shared" ca="1" si="505"/>
        <v>6169162.95</v>
      </c>
      <c r="W2485" s="14" t="str">
        <f t="shared" ca="1" si="506"/>
        <v>POINT(712553.92 6169162.95)</v>
      </c>
      <c r="X2485" s="14" t="str">
        <f>IFERROR(INDEX(BygningOmraade!B:B,MATCH(A2485,BygningOmraade!A:A,0)),"")</f>
        <v/>
      </c>
    </row>
    <row r="2486" spans="1:24" s="14" customFormat="1" x14ac:dyDescent="0.25">
      <c r="A2486" s="14">
        <f t="shared" si="494"/>
        <v>2486</v>
      </c>
      <c r="B2486" s="14" t="str">
        <f t="shared" ca="1" si="495"/>
        <v>9430e5b1-094d-45e4-bbc9-bff8307a3647</v>
      </c>
      <c r="C2486" s="14" t="str">
        <f t="shared" ca="1" si="496"/>
        <v>0a3f507e-1d35-32b8-e044-0003ba298018</v>
      </c>
      <c r="D2486" s="14">
        <f t="shared" ca="1" si="497"/>
        <v>996975</v>
      </c>
      <c r="E2486" s="1">
        <f t="shared" ca="1" si="498"/>
        <v>130</v>
      </c>
      <c r="F2486" s="1">
        <f t="shared" ca="1" si="499"/>
        <v>112</v>
      </c>
      <c r="G2486" s="1">
        <f t="shared" ca="1" si="500"/>
        <v>1978</v>
      </c>
      <c r="H2486" s="1" t="str">
        <f ca="1">IFERROR(INDEX(Varmeinstallation!B:B,MATCH(INDIRECT($A$1&amp;"L"&amp;A2486)*1,Varmeinstallation!A:A,0)),"Ingen varmeinstallationer")</f>
        <v>Fjernvarme/blokvarme (radiatorsystemer eller varmluftanlæg)</v>
      </c>
      <c r="I2486" s="1" t="str">
        <f ca="1">IFERROR(INDEX(Opvarmningsmiddel!B:B,MATCH(INDIRECT($A$1&amp;"M"&amp;A2486)*1,Opvarmningsmiddel!A:A,0)),"")</f>
        <v/>
      </c>
      <c r="J2486" s="1">
        <f t="shared" ca="1" si="501"/>
        <v>0</v>
      </c>
      <c r="K2486" s="1" t="str">
        <f ca="1">IFERROR(INDEX(Relationstabel!$C$3:$K$10,MATCH(VALUE(INDIRECT($A$1&amp;"L"&amp;A2486)),Relationstabel!$A$3:$A$10,0),MATCH(IFERROR(VALUE(INDIRECT($A$1&amp;"M"&amp;A2486)),0),Relationstabel!$C$1:$K$1,0)),"Ingen varmeinstallationer")</f>
        <v>Fjernvarme/ Blokvarme</v>
      </c>
      <c r="L2486" s="1" t="str">
        <f ca="1">INDEX(Anvendelseskode!B:B,MATCH($E2486,Anvendelseskode!$A:$A,0))</f>
        <v>Række-, kæde-, dobbelthus (lodret adskillelse mellem enhederne)</v>
      </c>
      <c r="M2486" s="1" t="str">
        <f ca="1">INDEX(Anvendelseskode!C:C,MATCH($E2486,Anvendelseskode!$A:$A,0))</f>
        <v>Række-, kæde og dobbelthuse</v>
      </c>
      <c r="N2486" s="1" t="str">
        <f ca="1">INDEX(Anvendelseskode!D:D,MATCH($E2486,Anvendelseskode!$A:$A,0))</f>
        <v>Private husholdninger</v>
      </c>
      <c r="O2486" s="1" t="str">
        <f ca="1">IFERROR(INDEX(SBi!$2:$2,MATCH(G2486,SBi!$1:$1,1)),SBi!$K$2)</f>
        <v>1973-1978</v>
      </c>
      <c r="P2486" s="1">
        <f ca="1">IFERROR(INDEX(SBi!$C$3:$K$28,MATCH(E2486,SBi!$B$3:$B$28,0),MATCH(O2486,SBi!$C$2:$K$2,0)),0)</f>
        <v>112.6</v>
      </c>
      <c r="Q2486" s="19">
        <f t="shared" ca="1" si="502"/>
        <v>12.611199999999998</v>
      </c>
      <c r="R2486" s="19" t="str">
        <f ca="1">IFERROR(INDEX(VpD!$2:$2,MATCH(G2486,VpD!$1:$1,1)),VpD!$I$2)</f>
        <v>1973-1978</v>
      </c>
      <c r="S2486" s="1">
        <f ca="1">IFERROR(INDEX(VpD!$C$3:$I$27,MATCH(E2486,VpD!$B$3:$B$27,0),MATCH(R2486,VpD!$C$2:$I$2,0)),0)</f>
        <v>98</v>
      </c>
      <c r="T2486" s="19">
        <f t="shared" ca="1" si="503"/>
        <v>10.976000000000001</v>
      </c>
      <c r="U2486" s="14" t="str">
        <f t="shared" ca="1" si="504"/>
        <v xml:space="preserve">713613.25 </v>
      </c>
      <c r="V2486" s="14" t="str">
        <f t="shared" ca="1" si="505"/>
        <v>6169649.14</v>
      </c>
      <c r="W2486" s="14" t="str">
        <f t="shared" ca="1" si="506"/>
        <v>POINT(713613.25 6169649.14)</v>
      </c>
      <c r="X2486" s="14" t="str">
        <f>IFERROR(INDEX(BygningOmraade!B:B,MATCH(A2486,BygningOmraade!A:A,0)),"")</f>
        <v/>
      </c>
    </row>
    <row r="2487" spans="1:24" s="14" customFormat="1" x14ac:dyDescent="0.25">
      <c r="A2487" s="14">
        <f t="shared" si="494"/>
        <v>2487</v>
      </c>
      <c r="B2487" s="14" t="str">
        <f t="shared" ca="1" si="495"/>
        <v>94326267-0a5d-444d-9014-078b8bfab558</v>
      </c>
      <c r="C2487" s="14" t="str">
        <f t="shared" ca="1" si="496"/>
        <v>0a3f507e-2425-32b8-e044-0003ba298018</v>
      </c>
      <c r="D2487" s="14">
        <f t="shared" ca="1" si="497"/>
        <v>995005</v>
      </c>
      <c r="E2487" s="1">
        <f t="shared" ca="1" si="498"/>
        <v>130</v>
      </c>
      <c r="F2487" s="1">
        <f t="shared" ca="1" si="499"/>
        <v>74</v>
      </c>
      <c r="G2487" s="1">
        <f t="shared" ca="1" si="500"/>
        <v>1993</v>
      </c>
      <c r="H2487" s="1" t="str">
        <f ca="1">IFERROR(INDEX(Varmeinstallation!B:B,MATCH(INDIRECT($A$1&amp;"L"&amp;A2487)*1,Varmeinstallation!A:A,0)),"Ingen varmeinstallationer")</f>
        <v>Fjernvarme/blokvarme (radiatorsystemer eller varmluftanlæg)</v>
      </c>
      <c r="I2487" s="1" t="str">
        <f ca="1">IFERROR(INDEX(Opvarmningsmiddel!B:B,MATCH(INDIRECT($A$1&amp;"M"&amp;A2487)*1,Opvarmningsmiddel!A:A,0)),"")</f>
        <v/>
      </c>
      <c r="J2487" s="1">
        <f t="shared" ca="1" si="501"/>
        <v>0</v>
      </c>
      <c r="K2487" s="1" t="str">
        <f ca="1">IFERROR(INDEX(Relationstabel!$C$3:$K$10,MATCH(VALUE(INDIRECT($A$1&amp;"L"&amp;A2487)),Relationstabel!$A$3:$A$10,0),MATCH(IFERROR(VALUE(INDIRECT($A$1&amp;"M"&amp;A2487)),0),Relationstabel!$C$1:$K$1,0)),"Ingen varmeinstallationer")</f>
        <v>Fjernvarme/ Blokvarme</v>
      </c>
      <c r="L2487" s="1" t="str">
        <f ca="1">INDEX(Anvendelseskode!B:B,MATCH($E2487,Anvendelseskode!$A:$A,0))</f>
        <v>Række-, kæde-, dobbelthus (lodret adskillelse mellem enhederne)</v>
      </c>
      <c r="M2487" s="1" t="str">
        <f ca="1">INDEX(Anvendelseskode!C:C,MATCH($E2487,Anvendelseskode!$A:$A,0))</f>
        <v>Række-, kæde og dobbelthuse</v>
      </c>
      <c r="N2487" s="1" t="str">
        <f ca="1">INDEX(Anvendelseskode!D:D,MATCH($E2487,Anvendelseskode!$A:$A,0))</f>
        <v>Private husholdninger</v>
      </c>
      <c r="O2487" s="1" t="str">
        <f ca="1">IFERROR(INDEX(SBi!$2:$2,MATCH(G2487,SBi!$1:$1,1)),SBi!$K$2)</f>
        <v>1979-1998</v>
      </c>
      <c r="P2487" s="1">
        <f ca="1">IFERROR(INDEX(SBi!$C$3:$K$28,MATCH(E2487,SBi!$B$3:$B$28,0),MATCH(O2487,SBi!$C$2:$K$2,0)),0)</f>
        <v>96.8</v>
      </c>
      <c r="Q2487" s="19">
        <f t="shared" ca="1" si="502"/>
        <v>7.1631999999999998</v>
      </c>
      <c r="R2487" s="19" t="str">
        <f ca="1">IFERROR(INDEX(VpD!$2:$2,MATCH(G2487,VpD!$1:$1,1)),VpD!$I$2)</f>
        <v>1979-1998</v>
      </c>
      <c r="S2487" s="1">
        <f ca="1">IFERROR(INDEX(VpD!$C$3:$I$27,MATCH(E2487,VpD!$B$3:$B$27,0),MATCH(R2487,VpD!$C$2:$I$2,0)),0)</f>
        <v>74</v>
      </c>
      <c r="T2487" s="19">
        <f t="shared" ca="1" si="503"/>
        <v>5.476</v>
      </c>
      <c r="U2487" s="14" t="str">
        <f t="shared" ca="1" si="504"/>
        <v xml:space="preserve">711708.82 </v>
      </c>
      <c r="V2487" s="14" t="str">
        <f t="shared" ca="1" si="505"/>
        <v>6172517.98</v>
      </c>
      <c r="W2487" s="14" t="str">
        <f t="shared" ca="1" si="506"/>
        <v>POINT(711708.82 6172517.98)</v>
      </c>
      <c r="X2487" s="14" t="str">
        <f>IFERROR(INDEX(BygningOmraade!B:B,MATCH(A2487,BygningOmraade!A:A,0)),"")</f>
        <v/>
      </c>
    </row>
    <row r="2488" spans="1:24" s="14" customFormat="1" x14ac:dyDescent="0.25">
      <c r="A2488" s="14">
        <f t="shared" si="494"/>
        <v>2488</v>
      </c>
      <c r="B2488" s="14" t="str">
        <f t="shared" ca="1" si="495"/>
        <v>94374867-7eba-4136-9822-c3c405d2a4f4</v>
      </c>
      <c r="C2488" s="14" t="str">
        <f t="shared" ca="1" si="496"/>
        <v>0a3f507e-226c-32b8-e044-0003ba298018</v>
      </c>
      <c r="D2488" s="14">
        <f t="shared" ca="1" si="497"/>
        <v>995503</v>
      </c>
      <c r="E2488" s="1">
        <f t="shared" ca="1" si="498"/>
        <v>120</v>
      </c>
      <c r="F2488" s="1">
        <f t="shared" ca="1" si="499"/>
        <v>143</v>
      </c>
      <c r="G2488" s="1">
        <f t="shared" ca="1" si="500"/>
        <v>1970</v>
      </c>
      <c r="H2488" s="1" t="str">
        <f ca="1">IFERROR(INDEX(Varmeinstallation!B:B,MATCH(INDIRECT($A$1&amp;"L"&amp;A2488)*1,Varmeinstallation!A:A,0)),"Ingen varmeinstallationer")</f>
        <v>Centralvarme fra eget anlæg, et-kammer fyr</v>
      </c>
      <c r="I2488" s="1" t="str">
        <f ca="1">IFERROR(INDEX(Opvarmningsmiddel!B:B,MATCH(INDIRECT($A$1&amp;"M"&amp;A2488)*1,Opvarmningsmiddel!A:A,0)),"")</f>
        <v>Naturgas</v>
      </c>
      <c r="J2488" s="1">
        <f t="shared" ca="1" si="501"/>
        <v>0</v>
      </c>
      <c r="K2488" s="1" t="str">
        <f ca="1">IFERROR(INDEX(Relationstabel!$C$3:$K$10,MATCH(VALUE(INDIRECT($A$1&amp;"L"&amp;A2488)),Relationstabel!$A$3:$A$10,0),MATCH(IFERROR(VALUE(INDIRECT($A$1&amp;"M"&amp;A2488)),0),Relationstabel!$C$1:$K$1,0)),"Ingen varmeinstallationer")</f>
        <v>Naturgas</v>
      </c>
      <c r="L2488" s="1" t="str">
        <f ca="1">INDEX(Anvendelseskode!B:B,MATCH($E2488,Anvendelseskode!$A:$A,0))</f>
        <v>Fritliggende enfamilieshus (parcelhus)</v>
      </c>
      <c r="M2488" s="1" t="str">
        <f ca="1">INDEX(Anvendelseskode!C:C,MATCH($E2488,Anvendelseskode!$A:$A,0))</f>
        <v>Parcelhuse</v>
      </c>
      <c r="N2488" s="1" t="str">
        <f ca="1">INDEX(Anvendelseskode!D:D,MATCH($E2488,Anvendelseskode!$A:$A,0))</f>
        <v>Private husholdninger</v>
      </c>
      <c r="O2488" s="1" t="str">
        <f ca="1">IFERROR(INDEX(SBi!$2:$2,MATCH(G2488,SBi!$1:$1,1)),SBi!$K$2)</f>
        <v>1961-1972</v>
      </c>
      <c r="P2488" s="1">
        <f ca="1">IFERROR(INDEX(SBi!$C$3:$K$28,MATCH(E2488,SBi!$B$3:$B$28,0),MATCH(O2488,SBi!$C$2:$K$2,0)),0)</f>
        <v>134.30000000000001</v>
      </c>
      <c r="Q2488" s="19">
        <f t="shared" ca="1" si="502"/>
        <v>19.204900000000002</v>
      </c>
      <c r="R2488" s="19" t="str">
        <f ca="1">IFERROR(INDEX(VpD!$2:$2,MATCH(G2488,VpD!$1:$1,1)),VpD!$I$2)</f>
        <v>1961-1972</v>
      </c>
      <c r="S2488" s="1">
        <f ca="1">IFERROR(INDEX(VpD!$C$3:$I$27,MATCH(E2488,VpD!$B$3:$B$27,0),MATCH(R2488,VpD!$C$2:$I$2,0)),0)</f>
        <v>143</v>
      </c>
      <c r="T2488" s="19">
        <f t="shared" ca="1" si="503"/>
        <v>20.449000000000002</v>
      </c>
      <c r="U2488" s="14" t="str">
        <f t="shared" ca="1" si="504"/>
        <v xml:space="preserve">711920.29 </v>
      </c>
      <c r="V2488" s="14" t="str">
        <f t="shared" ca="1" si="505"/>
        <v>6171752</v>
      </c>
      <c r="W2488" s="14" t="str">
        <f t="shared" ca="1" si="506"/>
        <v>POINT(711920.29 6171752)</v>
      </c>
      <c r="X2488" s="14" t="str">
        <f>IFERROR(INDEX(BygningOmraade!B:B,MATCH(A2488,BygningOmraade!A:A,0)),"")</f>
        <v/>
      </c>
    </row>
    <row r="2489" spans="1:24" s="14" customFormat="1" x14ac:dyDescent="0.25">
      <c r="A2489" s="14">
        <f t="shared" si="494"/>
        <v>2489</v>
      </c>
      <c r="B2489" s="14" t="str">
        <f t="shared" ca="1" si="495"/>
        <v>943b3231-f167-4e2b-9c3a-8bb8b8f87518</v>
      </c>
      <c r="C2489" s="14" t="str">
        <f t="shared" ca="1" si="496"/>
        <v>0a3f507e-1f1c-32b8-e044-0003ba298018</v>
      </c>
      <c r="D2489" s="14">
        <f t="shared" ca="1" si="497"/>
        <v>993914</v>
      </c>
      <c r="E2489" s="1">
        <f t="shared" ca="1" si="498"/>
        <v>120</v>
      </c>
      <c r="F2489" s="1">
        <f t="shared" ca="1" si="499"/>
        <v>148</v>
      </c>
      <c r="G2489" s="1">
        <f t="shared" ca="1" si="500"/>
        <v>1973</v>
      </c>
      <c r="H2489" s="1" t="str">
        <f ca="1">IFERROR(INDEX(Varmeinstallation!B:B,MATCH(INDIRECT($A$1&amp;"L"&amp;A2489)*1,Varmeinstallation!A:A,0)),"Ingen varmeinstallationer")</f>
        <v>Fjernvarme/blokvarme (radiatorsystemer eller varmluftanlæg)</v>
      </c>
      <c r="I2489" s="1" t="str">
        <f ca="1">IFERROR(INDEX(Opvarmningsmiddel!B:B,MATCH(INDIRECT($A$1&amp;"M"&amp;A2489)*1,Opvarmningsmiddel!A:A,0)),"")</f>
        <v/>
      </c>
      <c r="J2489" s="1">
        <f t="shared" ca="1" si="501"/>
        <v>0</v>
      </c>
      <c r="K2489" s="1" t="str">
        <f ca="1">IFERROR(INDEX(Relationstabel!$C$3:$K$10,MATCH(VALUE(INDIRECT($A$1&amp;"L"&amp;A2489)),Relationstabel!$A$3:$A$10,0),MATCH(IFERROR(VALUE(INDIRECT($A$1&amp;"M"&amp;A2489)),0),Relationstabel!$C$1:$K$1,0)),"Ingen varmeinstallationer")</f>
        <v>Fjernvarme/ Blokvarme</v>
      </c>
      <c r="L2489" s="1" t="str">
        <f ca="1">INDEX(Anvendelseskode!B:B,MATCH($E2489,Anvendelseskode!$A:$A,0))</f>
        <v>Fritliggende enfamilieshus (parcelhus)</v>
      </c>
      <c r="M2489" s="1" t="str">
        <f ca="1">INDEX(Anvendelseskode!C:C,MATCH($E2489,Anvendelseskode!$A:$A,0))</f>
        <v>Parcelhuse</v>
      </c>
      <c r="N2489" s="1" t="str">
        <f ca="1">INDEX(Anvendelseskode!D:D,MATCH($E2489,Anvendelseskode!$A:$A,0))</f>
        <v>Private husholdninger</v>
      </c>
      <c r="O2489" s="1" t="str">
        <f ca="1">IFERROR(INDEX(SBi!$2:$2,MATCH(G2489,SBi!$1:$1,1)),SBi!$K$2)</f>
        <v>1973-1978</v>
      </c>
      <c r="P2489" s="1">
        <f ca="1">IFERROR(INDEX(SBi!$C$3:$K$28,MATCH(E2489,SBi!$B$3:$B$28,0),MATCH(O2489,SBi!$C$2:$K$2,0)),0)</f>
        <v>119.8</v>
      </c>
      <c r="Q2489" s="19">
        <f t="shared" ca="1" si="502"/>
        <v>17.730399999999999</v>
      </c>
      <c r="R2489" s="19" t="str">
        <f ca="1">IFERROR(INDEX(VpD!$2:$2,MATCH(G2489,VpD!$1:$1,1)),VpD!$I$2)</f>
        <v>1973-1978</v>
      </c>
      <c r="S2489" s="1">
        <f ca="1">IFERROR(INDEX(VpD!$C$3:$I$27,MATCH(E2489,VpD!$B$3:$B$27,0),MATCH(R2489,VpD!$C$2:$I$2,0)),0)</f>
        <v>117</v>
      </c>
      <c r="T2489" s="19">
        <f t="shared" ca="1" si="503"/>
        <v>17.315999999999999</v>
      </c>
      <c r="U2489" s="14" t="str">
        <f t="shared" ca="1" si="504"/>
        <v xml:space="preserve">711196.73 </v>
      </c>
      <c r="V2489" s="14" t="str">
        <f t="shared" ca="1" si="505"/>
        <v>6171713.29</v>
      </c>
      <c r="W2489" s="14" t="str">
        <f t="shared" ca="1" si="506"/>
        <v>POINT(711196.73 6171713.29)</v>
      </c>
      <c r="X2489" s="14" t="str">
        <f>IFERROR(INDEX(BygningOmraade!B:B,MATCH(A2489,BygningOmraade!A:A,0)),"")</f>
        <v/>
      </c>
    </row>
    <row r="2490" spans="1:24" s="14" customFormat="1" x14ac:dyDescent="0.25">
      <c r="A2490" s="14">
        <f t="shared" si="494"/>
        <v>2490</v>
      </c>
      <c r="B2490" s="14" t="str">
        <f t="shared" ca="1" si="495"/>
        <v>944c90e0-5c72-47e4-9821-db0dc201e301</v>
      </c>
      <c r="C2490" s="14" t="str">
        <f t="shared" ca="1" si="496"/>
        <v>0a3f507e-1f46-32b8-e044-0003ba298018</v>
      </c>
      <c r="D2490" s="14">
        <f t="shared" ca="1" si="497"/>
        <v>994301</v>
      </c>
      <c r="E2490" s="1">
        <f t="shared" ca="1" si="498"/>
        <v>120</v>
      </c>
      <c r="F2490" s="1">
        <f t="shared" ca="1" si="499"/>
        <v>137</v>
      </c>
      <c r="G2490" s="1">
        <f t="shared" ca="1" si="500"/>
        <v>1976</v>
      </c>
      <c r="H2490" s="1" t="str">
        <f ca="1">IFERROR(INDEX(Varmeinstallation!B:B,MATCH(INDIRECT($A$1&amp;"L"&amp;A2490)*1,Varmeinstallation!A:A,0)),"Ingen varmeinstallationer")</f>
        <v>Fjernvarme/blokvarme (radiatorsystemer eller varmluftanlæg)</v>
      </c>
      <c r="I2490" s="1" t="str">
        <f ca="1">IFERROR(INDEX(Opvarmningsmiddel!B:B,MATCH(INDIRECT($A$1&amp;"M"&amp;A2490)*1,Opvarmningsmiddel!A:A,0)),"")</f>
        <v/>
      </c>
      <c r="J2490" s="1">
        <f t="shared" ca="1" si="501"/>
        <v>0</v>
      </c>
      <c r="K2490" s="1" t="str">
        <f ca="1">IFERROR(INDEX(Relationstabel!$C$3:$K$10,MATCH(VALUE(INDIRECT($A$1&amp;"L"&amp;A2490)),Relationstabel!$A$3:$A$10,0),MATCH(IFERROR(VALUE(INDIRECT($A$1&amp;"M"&amp;A2490)),0),Relationstabel!$C$1:$K$1,0)),"Ingen varmeinstallationer")</f>
        <v>Fjernvarme/ Blokvarme</v>
      </c>
      <c r="L2490" s="1" t="str">
        <f ca="1">INDEX(Anvendelseskode!B:B,MATCH($E2490,Anvendelseskode!$A:$A,0))</f>
        <v>Fritliggende enfamilieshus (parcelhus)</v>
      </c>
      <c r="M2490" s="1" t="str">
        <f ca="1">INDEX(Anvendelseskode!C:C,MATCH($E2490,Anvendelseskode!$A:$A,0))</f>
        <v>Parcelhuse</v>
      </c>
      <c r="N2490" s="1" t="str">
        <f ca="1">INDEX(Anvendelseskode!D:D,MATCH($E2490,Anvendelseskode!$A:$A,0))</f>
        <v>Private husholdninger</v>
      </c>
      <c r="O2490" s="1" t="str">
        <f ca="1">IFERROR(INDEX(SBi!$2:$2,MATCH(G2490,SBi!$1:$1,1)),SBi!$K$2)</f>
        <v>1973-1978</v>
      </c>
      <c r="P2490" s="1">
        <f ca="1">IFERROR(INDEX(SBi!$C$3:$K$28,MATCH(E2490,SBi!$B$3:$B$28,0),MATCH(O2490,SBi!$C$2:$K$2,0)),0)</f>
        <v>119.8</v>
      </c>
      <c r="Q2490" s="19">
        <f t="shared" ca="1" si="502"/>
        <v>16.412599999999998</v>
      </c>
      <c r="R2490" s="19" t="str">
        <f ca="1">IFERROR(INDEX(VpD!$2:$2,MATCH(G2490,VpD!$1:$1,1)),VpD!$I$2)</f>
        <v>1973-1978</v>
      </c>
      <c r="S2490" s="1">
        <f ca="1">IFERROR(INDEX(VpD!$C$3:$I$27,MATCH(E2490,VpD!$B$3:$B$27,0),MATCH(R2490,VpD!$C$2:$I$2,0)),0)</f>
        <v>117</v>
      </c>
      <c r="T2490" s="19">
        <f t="shared" ca="1" si="503"/>
        <v>16.029</v>
      </c>
      <c r="U2490" s="14" t="str">
        <f t="shared" ca="1" si="504"/>
        <v xml:space="preserve">711312.05 </v>
      </c>
      <c r="V2490" s="14" t="str">
        <f t="shared" ca="1" si="505"/>
        <v>6171628.21</v>
      </c>
      <c r="W2490" s="14" t="str">
        <f t="shared" ca="1" si="506"/>
        <v>POINT(711312.05 6171628.21)</v>
      </c>
      <c r="X2490" s="14" t="str">
        <f>IFERROR(INDEX(BygningOmraade!B:B,MATCH(A2490,BygningOmraade!A:A,0)),"")</f>
        <v/>
      </c>
    </row>
    <row r="2491" spans="1:24" s="14" customFormat="1" x14ac:dyDescent="0.25">
      <c r="A2491" s="14">
        <f t="shared" si="494"/>
        <v>2491</v>
      </c>
      <c r="B2491" s="14" t="str">
        <f t="shared" ca="1" si="495"/>
        <v>9457ba14-e380-422d-bae3-2842363cc8bd</v>
      </c>
      <c r="C2491" s="14" t="str">
        <f t="shared" ca="1" si="496"/>
        <v>0a3f507e-235b-32b8-e044-0003ba298018</v>
      </c>
      <c r="D2491" s="14">
        <f t="shared" ca="1" si="497"/>
        <v>995627</v>
      </c>
      <c r="E2491" s="1">
        <f t="shared" ca="1" si="498"/>
        <v>320</v>
      </c>
      <c r="F2491" s="1">
        <f t="shared" ca="1" si="499"/>
        <v>104</v>
      </c>
      <c r="G2491" s="1">
        <f t="shared" ca="1" si="500"/>
        <v>1995</v>
      </c>
      <c r="H2491" s="1" t="str">
        <f ca="1">IFERROR(INDEX(Varmeinstallation!B:B,MATCH(INDIRECT($A$1&amp;"L"&amp;A2491)*1,Varmeinstallation!A:A,0)),"Ingen varmeinstallationer")</f>
        <v>Centralvarme fra eget anlæg, et-kammer fyr</v>
      </c>
      <c r="I2491" s="1" t="str">
        <f ca="1">IFERROR(INDEX(Opvarmningsmiddel!B:B,MATCH(INDIRECT($A$1&amp;"M"&amp;A2491)*1,Opvarmningsmiddel!A:A,0)),"")</f>
        <v>Naturgas</v>
      </c>
      <c r="J2491" s="1">
        <f t="shared" ca="1" si="501"/>
        <v>0</v>
      </c>
      <c r="K2491" s="1" t="str">
        <f ca="1">IFERROR(INDEX(Relationstabel!$C$3:$K$10,MATCH(VALUE(INDIRECT($A$1&amp;"L"&amp;A2491)),Relationstabel!$A$3:$A$10,0),MATCH(IFERROR(VALUE(INDIRECT($A$1&amp;"M"&amp;A2491)),0),Relationstabel!$C$1:$K$1,0)),"Ingen varmeinstallationer")</f>
        <v>Naturgas</v>
      </c>
      <c r="L2491" s="1" t="str">
        <f ca="1">INDEX(Anvendelseskode!B:B,MATCH($E2491,Anvendelseskode!$A:$A,0))</f>
        <v>Bygning til kontor, handel, lager herunder offentlig administration</v>
      </c>
      <c r="M2491" s="1" t="str">
        <f ca="1">INDEX(Anvendelseskode!C:C,MATCH($E2491,Anvendelseskode!$A:$A,0))</f>
        <v>Kontor, handel, lager, off. adm.</v>
      </c>
      <c r="N2491" s="1" t="str">
        <f ca="1">INDEX(Anvendelseskode!D:D,MATCH($E2491,Anvendelseskode!$A:$A,0))</f>
        <v>Handel og servicevirksomheder</v>
      </c>
      <c r="O2491" s="1" t="str">
        <f ca="1">IFERROR(INDEX(SBi!$2:$2,MATCH(G2491,SBi!$1:$1,1)),SBi!$K$2)</f>
        <v>1979-1998</v>
      </c>
      <c r="P2491" s="1">
        <f ca="1">IFERROR(INDEX(SBi!$C$3:$K$28,MATCH(E2491,SBi!$B$3:$B$28,0),MATCH(O2491,SBi!$C$2:$K$2,0)),0)</f>
        <v>103.3</v>
      </c>
      <c r="Q2491" s="19">
        <f t="shared" ca="1" si="502"/>
        <v>10.743199999999998</v>
      </c>
      <c r="R2491" s="19" t="str">
        <f ca="1">IFERROR(INDEX(VpD!$2:$2,MATCH(G2491,VpD!$1:$1,1)),VpD!$I$2)</f>
        <v>1979-1998</v>
      </c>
      <c r="S2491" s="1">
        <f ca="1">IFERROR(INDEX(VpD!$C$3:$I$27,MATCH(E2491,VpD!$B$3:$B$27,0),MATCH(R2491,VpD!$C$2:$I$2,0)),0)</f>
        <v>77</v>
      </c>
      <c r="T2491" s="19">
        <f t="shared" ca="1" si="503"/>
        <v>8.0079999999999991</v>
      </c>
      <c r="U2491" s="14" t="str">
        <f t="shared" ca="1" si="504"/>
        <v xml:space="preserve">712387.96 </v>
      </c>
      <c r="V2491" s="14" t="str">
        <f t="shared" ca="1" si="505"/>
        <v>6169399.18</v>
      </c>
      <c r="W2491" s="14" t="str">
        <f t="shared" ca="1" si="506"/>
        <v>POINT(712387.96 6169399.18)</v>
      </c>
      <c r="X2491" s="14" t="str">
        <f>IFERROR(INDEX(BygningOmraade!B:B,MATCH(A2491,BygningOmraade!A:A,0)),"")</f>
        <v/>
      </c>
    </row>
    <row r="2492" spans="1:24" s="14" customFormat="1" x14ac:dyDescent="0.25">
      <c r="A2492" s="14">
        <f t="shared" si="494"/>
        <v>2492</v>
      </c>
      <c r="B2492" s="14" t="str">
        <f t="shared" ca="1" si="495"/>
        <v>9459bfa5-e1d0-4af3-b6a1-f84aef33ee1b</v>
      </c>
      <c r="C2492" s="14" t="str">
        <f t="shared" ca="1" si="496"/>
        <v>0a3f507e-1eb5-32b8-e044-0003ba298018</v>
      </c>
      <c r="D2492" s="14">
        <f t="shared" ca="1" si="497"/>
        <v>994505</v>
      </c>
      <c r="E2492" s="1">
        <f t="shared" ca="1" si="498"/>
        <v>120</v>
      </c>
      <c r="F2492" s="1">
        <f t="shared" ca="1" si="499"/>
        <v>143</v>
      </c>
      <c r="G2492" s="1">
        <f t="shared" ca="1" si="500"/>
        <v>1969</v>
      </c>
      <c r="H2492" s="1" t="str">
        <f ca="1">IFERROR(INDEX(Varmeinstallation!B:B,MATCH(INDIRECT($A$1&amp;"L"&amp;A2492)*1,Varmeinstallation!A:A,0)),"Ingen varmeinstallationer")</f>
        <v>Centralvarme fra eget anlæg, et-kammer fyr</v>
      </c>
      <c r="I2492" s="1" t="str">
        <f ca="1">IFERROR(INDEX(Opvarmningsmiddel!B:B,MATCH(INDIRECT($A$1&amp;"M"&amp;A2492)*1,Opvarmningsmiddel!A:A,0)),"")</f>
        <v>Flydende brændsel (olie, petroleum, flaskegas m.m.)</v>
      </c>
      <c r="J2492" s="1">
        <f t="shared" ca="1" si="501"/>
        <v>0</v>
      </c>
      <c r="K2492" s="1" t="str">
        <f ca="1">IFERROR(INDEX(Relationstabel!$C$3:$K$10,MATCH(VALUE(INDIRECT($A$1&amp;"L"&amp;A2492)),Relationstabel!$A$3:$A$10,0),MATCH(IFERROR(VALUE(INDIRECT($A$1&amp;"M"&amp;A2492)),0),Relationstabel!$C$1:$K$1,0)),"Ingen varmeinstallationer")</f>
        <v>Olie</v>
      </c>
      <c r="L2492" s="1" t="str">
        <f ca="1">INDEX(Anvendelseskode!B:B,MATCH($E2492,Anvendelseskode!$A:$A,0))</f>
        <v>Fritliggende enfamilieshus (parcelhus)</v>
      </c>
      <c r="M2492" s="1" t="str">
        <f ca="1">INDEX(Anvendelseskode!C:C,MATCH($E2492,Anvendelseskode!$A:$A,0))</f>
        <v>Parcelhuse</v>
      </c>
      <c r="N2492" s="1" t="str">
        <f ca="1">INDEX(Anvendelseskode!D:D,MATCH($E2492,Anvendelseskode!$A:$A,0))</f>
        <v>Private husholdninger</v>
      </c>
      <c r="O2492" s="1" t="str">
        <f ca="1">IFERROR(INDEX(SBi!$2:$2,MATCH(G2492,SBi!$1:$1,1)),SBi!$K$2)</f>
        <v>1961-1972</v>
      </c>
      <c r="P2492" s="1">
        <f ca="1">IFERROR(INDEX(SBi!$C$3:$K$28,MATCH(E2492,SBi!$B$3:$B$28,0),MATCH(O2492,SBi!$C$2:$K$2,0)),0)</f>
        <v>134.30000000000001</v>
      </c>
      <c r="Q2492" s="19">
        <f t="shared" ca="1" si="502"/>
        <v>19.204900000000002</v>
      </c>
      <c r="R2492" s="19" t="str">
        <f ca="1">IFERROR(INDEX(VpD!$2:$2,MATCH(G2492,VpD!$1:$1,1)),VpD!$I$2)</f>
        <v>1961-1972</v>
      </c>
      <c r="S2492" s="1">
        <f ca="1">IFERROR(INDEX(VpD!$C$3:$I$27,MATCH(E2492,VpD!$B$3:$B$27,0),MATCH(R2492,VpD!$C$2:$I$2,0)),0)</f>
        <v>143</v>
      </c>
      <c r="T2492" s="19">
        <f t="shared" ca="1" si="503"/>
        <v>20.449000000000002</v>
      </c>
      <c r="U2492" s="14" t="str">
        <f t="shared" ca="1" si="504"/>
        <v xml:space="preserve">711508.29 </v>
      </c>
      <c r="V2492" s="14" t="str">
        <f t="shared" ca="1" si="505"/>
        <v>6172191.9</v>
      </c>
      <c r="W2492" s="14" t="str">
        <f t="shared" ca="1" si="506"/>
        <v>POINT(711508.29 6172191.9)</v>
      </c>
      <c r="X2492" s="14" t="str">
        <f>IFERROR(INDEX(BygningOmraade!B:B,MATCH(A2492,BygningOmraade!A:A,0)),"")</f>
        <v/>
      </c>
    </row>
    <row r="2493" spans="1:24" s="14" customFormat="1" x14ac:dyDescent="0.25">
      <c r="A2493" s="14">
        <f t="shared" si="494"/>
        <v>2493</v>
      </c>
      <c r="B2493" s="14" t="str">
        <f t="shared" ca="1" si="495"/>
        <v>945a6754-b788-4ff7-95b9-be3a2bd46608</v>
      </c>
      <c r="C2493" s="14" t="str">
        <f t="shared" ca="1" si="496"/>
        <v>0a3f507e-1ccb-32b8-e044-0003ba298018</v>
      </c>
      <c r="D2493" s="14">
        <f t="shared" ca="1" si="497"/>
        <v>993949</v>
      </c>
      <c r="E2493" s="1">
        <f t="shared" ca="1" si="498"/>
        <v>440</v>
      </c>
      <c r="F2493" s="1">
        <f t="shared" ca="1" si="499"/>
        <v>404</v>
      </c>
      <c r="G2493" s="1">
        <f t="shared" ca="1" si="500"/>
        <v>2016</v>
      </c>
      <c r="H2493" s="1" t="str">
        <f ca="1">IFERROR(INDEX(Varmeinstallation!B:B,MATCH(INDIRECT($A$1&amp;"L"&amp;A2493)*1,Varmeinstallation!A:A,0)),"Ingen varmeinstallationer")</f>
        <v>Fjernvarme/blokvarme (radiatorsystemer eller varmluftanlæg)</v>
      </c>
      <c r="I2493" s="1" t="str">
        <f ca="1">IFERROR(INDEX(Opvarmningsmiddel!B:B,MATCH(INDIRECT($A$1&amp;"M"&amp;A2493)*1,Opvarmningsmiddel!A:A,0)),"")</f>
        <v/>
      </c>
      <c r="J2493" s="1">
        <f t="shared" ca="1" si="501"/>
        <v>0</v>
      </c>
      <c r="K2493" s="1" t="str">
        <f ca="1">IFERROR(INDEX(Relationstabel!$C$3:$K$10,MATCH(VALUE(INDIRECT($A$1&amp;"L"&amp;A2493)),Relationstabel!$A$3:$A$10,0),MATCH(IFERROR(VALUE(INDIRECT($A$1&amp;"M"&amp;A2493)),0),Relationstabel!$C$1:$K$1,0)),"Ingen varmeinstallationer")</f>
        <v>Fjernvarme/ Blokvarme</v>
      </c>
      <c r="L2493" s="1" t="str">
        <f ca="1">INDEX(Anvendelseskode!B:B,MATCH($E2493,Anvendelseskode!$A:$A,0))</f>
        <v>Daginstitutioner</v>
      </c>
      <c r="M2493" s="1" t="str">
        <f ca="1">INDEX(Anvendelseskode!C:C,MATCH($E2493,Anvendelseskode!$A:$A,0))</f>
        <v>Daginstitutioner</v>
      </c>
      <c r="N2493" s="1" t="str">
        <f ca="1">INDEX(Anvendelseskode!D:D,MATCH($E2493,Anvendelseskode!$A:$A,0))</f>
        <v>Kommunale og andre offentlige institutioner</v>
      </c>
      <c r="O2493" s="1" t="str">
        <f ca="1">IFERROR(INDEX(SBi!$2:$2,MATCH(G2493,SBi!$1:$1,1)),SBi!$K$2)</f>
        <v>Efter 2006</v>
      </c>
      <c r="P2493" s="1">
        <f ca="1">IFERROR(INDEX(SBi!$C$3:$K$28,MATCH(E2493,SBi!$B$3:$B$28,0),MATCH(O2493,SBi!$C$2:$K$2,0)),0)</f>
        <v>115.9</v>
      </c>
      <c r="Q2493" s="19">
        <f t="shared" ca="1" si="502"/>
        <v>46.823600000000006</v>
      </c>
      <c r="R2493" s="19" t="str">
        <f ca="1">IFERROR(INDEX(VpD!$2:$2,MATCH(G2493,VpD!$1:$1,1)),VpD!$I$2)</f>
        <v>&gt;1998</v>
      </c>
      <c r="S2493" s="1">
        <f ca="1">IFERROR(INDEX(VpD!$C$3:$I$27,MATCH(E2493,VpD!$B$3:$B$27,0),MATCH(R2493,VpD!$C$2:$I$2,0)),0)</f>
        <v>129</v>
      </c>
      <c r="T2493" s="19">
        <f t="shared" ca="1" si="503"/>
        <v>52.116</v>
      </c>
      <c r="U2493" s="14" t="str">
        <f t="shared" ca="1" si="504"/>
        <v xml:space="preserve">711199.19 </v>
      </c>
      <c r="V2493" s="14" t="str">
        <f t="shared" ca="1" si="505"/>
        <v>6172569.57</v>
      </c>
      <c r="W2493" s="14" t="str">
        <f t="shared" ca="1" si="506"/>
        <v>POINT(711199.19 6172569.57)</v>
      </c>
      <c r="X2493" s="14" t="str">
        <f>IFERROR(INDEX(BygningOmraade!B:B,MATCH(A2493,BygningOmraade!A:A,0)),"")</f>
        <v/>
      </c>
    </row>
    <row r="2494" spans="1:24" s="14" customFormat="1" x14ac:dyDescent="0.25">
      <c r="A2494" s="14">
        <f t="shared" si="494"/>
        <v>2494</v>
      </c>
      <c r="B2494" s="14" t="str">
        <f t="shared" ca="1" si="495"/>
        <v>9466db65-ac7d-43c7-9846-088e7900afb5</v>
      </c>
      <c r="C2494" s="14" t="str">
        <f t="shared" ca="1" si="496"/>
        <v>4f4ad24d-f085-465d-afe1-57bff4adc774</v>
      </c>
      <c r="D2494" s="14">
        <f t="shared" ca="1" si="497"/>
        <v>100098571</v>
      </c>
      <c r="E2494" s="1">
        <f t="shared" ca="1" si="498"/>
        <v>130</v>
      </c>
      <c r="F2494" s="1">
        <f t="shared" ca="1" si="499"/>
        <v>120</v>
      </c>
      <c r="G2494" s="1">
        <f t="shared" ca="1" si="500"/>
        <v>2017</v>
      </c>
      <c r="H2494" s="1" t="str">
        <f ca="1">IFERROR(INDEX(Varmeinstallation!B:B,MATCH(INDIRECT($A$1&amp;"L"&amp;A2494)*1,Varmeinstallation!A:A,0)),"Ingen varmeinstallationer")</f>
        <v>Fjernvarme/blokvarme (radiatorsystemer eller varmluftanlæg)</v>
      </c>
      <c r="I2494" s="1" t="str">
        <f ca="1">IFERROR(INDEX(Opvarmningsmiddel!B:B,MATCH(INDIRECT($A$1&amp;"M"&amp;A2494)*1,Opvarmningsmiddel!A:A,0)),"")</f>
        <v/>
      </c>
      <c r="J2494" s="1">
        <f t="shared" ca="1" si="501"/>
        <v>0</v>
      </c>
      <c r="K2494" s="1" t="str">
        <f ca="1">IFERROR(INDEX(Relationstabel!$C$3:$K$10,MATCH(VALUE(INDIRECT($A$1&amp;"L"&amp;A2494)),Relationstabel!$A$3:$A$10,0),MATCH(IFERROR(VALUE(INDIRECT($A$1&amp;"M"&amp;A2494)),0),Relationstabel!$C$1:$K$1,0)),"Ingen varmeinstallationer")</f>
        <v>Fjernvarme/ Blokvarme</v>
      </c>
      <c r="L2494" s="1" t="str">
        <f ca="1">INDEX(Anvendelseskode!B:B,MATCH($E2494,Anvendelseskode!$A:$A,0))</f>
        <v>Række-, kæde-, dobbelthus (lodret adskillelse mellem enhederne)</v>
      </c>
      <c r="M2494" s="1" t="str">
        <f ca="1">INDEX(Anvendelseskode!C:C,MATCH($E2494,Anvendelseskode!$A:$A,0))</f>
        <v>Række-, kæde og dobbelthuse</v>
      </c>
      <c r="N2494" s="1" t="str">
        <f ca="1">INDEX(Anvendelseskode!D:D,MATCH($E2494,Anvendelseskode!$A:$A,0))</f>
        <v>Private husholdninger</v>
      </c>
      <c r="O2494" s="1" t="str">
        <f ca="1">IFERROR(INDEX(SBi!$2:$2,MATCH(G2494,SBi!$1:$1,1)),SBi!$K$2)</f>
        <v>Efter 2006</v>
      </c>
      <c r="P2494" s="1">
        <f ca="1">IFERROR(INDEX(SBi!$C$3:$K$28,MATCH(E2494,SBi!$B$3:$B$28,0),MATCH(O2494,SBi!$C$2:$K$2,0)),0)</f>
        <v>66.400000000000006</v>
      </c>
      <c r="Q2494" s="19">
        <f t="shared" ca="1" si="502"/>
        <v>7.9680000000000009</v>
      </c>
      <c r="R2494" s="19" t="str">
        <f ca="1">IFERROR(INDEX(VpD!$2:$2,MATCH(G2494,VpD!$1:$1,1)),VpD!$I$2)</f>
        <v>&gt;1998</v>
      </c>
      <c r="S2494" s="1">
        <f ca="1">IFERROR(INDEX(VpD!$C$3:$I$27,MATCH(E2494,VpD!$B$3:$B$27,0),MATCH(R2494,VpD!$C$2:$I$2,0)),0)</f>
        <v>65</v>
      </c>
      <c r="T2494" s="19">
        <f t="shared" ca="1" si="503"/>
        <v>7.8</v>
      </c>
      <c r="U2494" s="14" t="str">
        <f t="shared" ca="1" si="504"/>
        <v xml:space="preserve">711616.95 </v>
      </c>
      <c r="V2494" s="14" t="str">
        <f t="shared" ca="1" si="505"/>
        <v>6172768.91</v>
      </c>
      <c r="W2494" s="14" t="str">
        <f t="shared" ca="1" si="506"/>
        <v>POINT(711616.95 6172768.91)</v>
      </c>
      <c r="X2494" s="14" t="str">
        <f>IFERROR(INDEX(BygningOmraade!B:B,MATCH(A2494,BygningOmraade!A:A,0)),"")</f>
        <v/>
      </c>
    </row>
    <row r="2495" spans="1:24" s="14" customFormat="1" x14ac:dyDescent="0.25">
      <c r="A2495" s="14">
        <f t="shared" si="494"/>
        <v>2495</v>
      </c>
      <c r="B2495" s="14" t="str">
        <f t="shared" ca="1" si="495"/>
        <v>946e2289-1d65-404b-aa16-5fcdda7de247</v>
      </c>
      <c r="C2495" s="14" t="str">
        <f t="shared" ca="1" si="496"/>
        <v>0a3f507e-1ab7-32b8-e044-0003ba298018</v>
      </c>
      <c r="D2495" s="14">
        <f t="shared" ca="1" si="497"/>
        <v>997191</v>
      </c>
      <c r="E2495" s="1">
        <f t="shared" ca="1" si="498"/>
        <v>130</v>
      </c>
      <c r="F2495" s="1">
        <f t="shared" ca="1" si="499"/>
        <v>110</v>
      </c>
      <c r="G2495" s="1">
        <f t="shared" ca="1" si="500"/>
        <v>1966</v>
      </c>
      <c r="H2495" s="1" t="str">
        <f ca="1">IFERROR(INDEX(Varmeinstallation!B:B,MATCH(INDIRECT($A$1&amp;"L"&amp;A2495)*1,Varmeinstallation!A:A,0)),"Ingen varmeinstallationer")</f>
        <v>Fjernvarme/blokvarme (radiatorsystemer eller varmluftanlæg)</v>
      </c>
      <c r="I2495" s="1" t="str">
        <f ca="1">IFERROR(INDEX(Opvarmningsmiddel!B:B,MATCH(INDIRECT($A$1&amp;"M"&amp;A2495)*1,Opvarmningsmiddel!A:A,0)),"")</f>
        <v/>
      </c>
      <c r="J2495" s="1">
        <f t="shared" ca="1" si="501"/>
        <v>0</v>
      </c>
      <c r="K2495" s="1" t="str">
        <f ca="1">IFERROR(INDEX(Relationstabel!$C$3:$K$10,MATCH(VALUE(INDIRECT($A$1&amp;"L"&amp;A2495)),Relationstabel!$A$3:$A$10,0),MATCH(IFERROR(VALUE(INDIRECT($A$1&amp;"M"&amp;A2495)),0),Relationstabel!$C$1:$K$1,0)),"Ingen varmeinstallationer")</f>
        <v>Fjernvarme/ Blokvarme</v>
      </c>
      <c r="L2495" s="1" t="str">
        <f ca="1">INDEX(Anvendelseskode!B:B,MATCH($E2495,Anvendelseskode!$A:$A,0))</f>
        <v>Række-, kæde-, dobbelthus (lodret adskillelse mellem enhederne)</v>
      </c>
      <c r="M2495" s="1" t="str">
        <f ca="1">INDEX(Anvendelseskode!C:C,MATCH($E2495,Anvendelseskode!$A:$A,0))</f>
        <v>Række-, kæde og dobbelthuse</v>
      </c>
      <c r="N2495" s="1" t="str">
        <f ca="1">INDEX(Anvendelseskode!D:D,MATCH($E2495,Anvendelseskode!$A:$A,0))</f>
        <v>Private husholdninger</v>
      </c>
      <c r="O2495" s="1" t="str">
        <f ca="1">IFERROR(INDEX(SBi!$2:$2,MATCH(G2495,SBi!$1:$1,1)),SBi!$K$2)</f>
        <v>1961-1972</v>
      </c>
      <c r="P2495" s="1">
        <f ca="1">IFERROR(INDEX(SBi!$C$3:$K$28,MATCH(E2495,SBi!$B$3:$B$28,0),MATCH(O2495,SBi!$C$2:$K$2,0)),0)</f>
        <v>119.9</v>
      </c>
      <c r="Q2495" s="19">
        <f t="shared" ca="1" si="502"/>
        <v>13.189</v>
      </c>
      <c r="R2495" s="19" t="str">
        <f ca="1">IFERROR(INDEX(VpD!$2:$2,MATCH(G2495,VpD!$1:$1,1)),VpD!$I$2)</f>
        <v>1961-1972</v>
      </c>
      <c r="S2495" s="1">
        <f ca="1">IFERROR(INDEX(VpD!$C$3:$I$27,MATCH(E2495,VpD!$B$3:$B$27,0),MATCH(R2495,VpD!$C$2:$I$2,0)),0)</f>
        <v>120</v>
      </c>
      <c r="T2495" s="19">
        <f t="shared" ca="1" si="503"/>
        <v>13.2</v>
      </c>
      <c r="U2495" s="14" t="str">
        <f t="shared" ca="1" si="504"/>
        <v xml:space="preserve">713747.13 </v>
      </c>
      <c r="V2495" s="14" t="str">
        <f t="shared" ca="1" si="505"/>
        <v>6169184.94</v>
      </c>
      <c r="W2495" s="14" t="str">
        <f t="shared" ca="1" si="506"/>
        <v>POINT(713747.13 6169184.94)</v>
      </c>
      <c r="X2495" s="14" t="str">
        <f>IFERROR(INDEX(BygningOmraade!B:B,MATCH(A2495,BygningOmraade!A:A,0)),"")</f>
        <v/>
      </c>
    </row>
    <row r="2496" spans="1:24" s="14" customFormat="1" x14ac:dyDescent="0.25">
      <c r="A2496" s="14">
        <f t="shared" si="494"/>
        <v>2496</v>
      </c>
      <c r="B2496" s="14" t="str">
        <f t="shared" ca="1" si="495"/>
        <v>9482f8b2-9be5-4deb-82e0-30c8dc35f6a0</v>
      </c>
      <c r="C2496" s="14" t="str">
        <f t="shared" ca="1" si="496"/>
        <v>0a3f507e-1eec-32b8-e044-0003ba298018</v>
      </c>
      <c r="D2496" s="14">
        <f t="shared" ca="1" si="497"/>
        <v>995047</v>
      </c>
      <c r="E2496" s="1">
        <f t="shared" ca="1" si="498"/>
        <v>130</v>
      </c>
      <c r="F2496" s="1">
        <f t="shared" ca="1" si="499"/>
        <v>107</v>
      </c>
      <c r="G2496" s="1">
        <f t="shared" ca="1" si="500"/>
        <v>1969</v>
      </c>
      <c r="H2496" s="1" t="str">
        <f ca="1">IFERROR(INDEX(Varmeinstallation!B:B,MATCH(INDIRECT($A$1&amp;"L"&amp;A2496)*1,Varmeinstallation!A:A,0)),"Ingen varmeinstallationer")</f>
        <v>Fjernvarme/blokvarme (radiatorsystemer eller varmluftanlæg)</v>
      </c>
      <c r="I2496" s="1" t="str">
        <f ca="1">IFERROR(INDEX(Opvarmningsmiddel!B:B,MATCH(INDIRECT($A$1&amp;"M"&amp;A2496)*1,Opvarmningsmiddel!A:A,0)),"")</f>
        <v/>
      </c>
      <c r="J2496" s="1">
        <f t="shared" ca="1" si="501"/>
        <v>0</v>
      </c>
      <c r="K2496" s="1" t="str">
        <f ca="1">IFERROR(INDEX(Relationstabel!$C$3:$K$10,MATCH(VALUE(INDIRECT($A$1&amp;"L"&amp;A2496)),Relationstabel!$A$3:$A$10,0),MATCH(IFERROR(VALUE(INDIRECT($A$1&amp;"M"&amp;A2496)),0),Relationstabel!$C$1:$K$1,0)),"Ingen varmeinstallationer")</f>
        <v>Fjernvarme/ Blokvarme</v>
      </c>
      <c r="L2496" s="1" t="str">
        <f ca="1">INDEX(Anvendelseskode!B:B,MATCH($E2496,Anvendelseskode!$A:$A,0))</f>
        <v>Række-, kæde-, dobbelthus (lodret adskillelse mellem enhederne)</v>
      </c>
      <c r="M2496" s="1" t="str">
        <f ca="1">INDEX(Anvendelseskode!C:C,MATCH($E2496,Anvendelseskode!$A:$A,0))</f>
        <v>Række-, kæde og dobbelthuse</v>
      </c>
      <c r="N2496" s="1" t="str">
        <f ca="1">INDEX(Anvendelseskode!D:D,MATCH($E2496,Anvendelseskode!$A:$A,0))</f>
        <v>Private husholdninger</v>
      </c>
      <c r="O2496" s="1" t="str">
        <f ca="1">IFERROR(INDEX(SBi!$2:$2,MATCH(G2496,SBi!$1:$1,1)),SBi!$K$2)</f>
        <v>1961-1972</v>
      </c>
      <c r="P2496" s="1">
        <f ca="1">IFERROR(INDEX(SBi!$C$3:$K$28,MATCH(E2496,SBi!$B$3:$B$28,0),MATCH(O2496,SBi!$C$2:$K$2,0)),0)</f>
        <v>119.9</v>
      </c>
      <c r="Q2496" s="19">
        <f t="shared" ca="1" si="502"/>
        <v>12.829300000000002</v>
      </c>
      <c r="R2496" s="19" t="str">
        <f ca="1">IFERROR(INDEX(VpD!$2:$2,MATCH(G2496,VpD!$1:$1,1)),VpD!$I$2)</f>
        <v>1961-1972</v>
      </c>
      <c r="S2496" s="1">
        <f ca="1">IFERROR(INDEX(VpD!$C$3:$I$27,MATCH(E2496,VpD!$B$3:$B$27,0),MATCH(R2496,VpD!$C$2:$I$2,0)),0)</f>
        <v>120</v>
      </c>
      <c r="T2496" s="19">
        <f t="shared" ca="1" si="503"/>
        <v>12.84</v>
      </c>
      <c r="U2496" s="14" t="str">
        <f t="shared" ca="1" si="504"/>
        <v xml:space="preserve">711700.35 </v>
      </c>
      <c r="V2496" s="14" t="str">
        <f t="shared" ca="1" si="505"/>
        <v>6172217.84</v>
      </c>
      <c r="W2496" s="14" t="str">
        <f t="shared" ca="1" si="506"/>
        <v>POINT(711700.35 6172217.84)</v>
      </c>
      <c r="X2496" s="14" t="str">
        <f>IFERROR(INDEX(BygningOmraade!B:B,MATCH(A2496,BygningOmraade!A:A,0)),"")</f>
        <v/>
      </c>
    </row>
    <row r="2497" spans="1:24" s="14" customFormat="1" x14ac:dyDescent="0.25">
      <c r="A2497" s="14">
        <f t="shared" si="494"/>
        <v>2497</v>
      </c>
      <c r="B2497" s="14" t="str">
        <f t="shared" ca="1" si="495"/>
        <v>94854ea3-ba67-4b19-9e89-2846caab579d</v>
      </c>
      <c r="C2497" s="14" t="str">
        <f t="shared" ca="1" si="496"/>
        <v>0a3f507e-1d22-32b8-e044-0003ba298018</v>
      </c>
      <c r="D2497" s="14">
        <f t="shared" ca="1" si="497"/>
        <v>997699</v>
      </c>
      <c r="E2497" s="1">
        <f t="shared" ca="1" si="498"/>
        <v>120</v>
      </c>
      <c r="F2497" s="1">
        <f t="shared" ca="1" si="499"/>
        <v>168</v>
      </c>
      <c r="G2497" s="1">
        <f t="shared" ca="1" si="500"/>
        <v>2017</v>
      </c>
      <c r="H2497" s="1" t="str">
        <f ca="1">IFERROR(INDEX(Varmeinstallation!B:B,MATCH(INDIRECT($A$1&amp;"L"&amp;A2497)*1,Varmeinstallation!A:A,0)),"Ingen varmeinstallationer")</f>
        <v>Elovne, elpaneler</v>
      </c>
      <c r="I2497" s="1" t="str">
        <f ca="1">IFERROR(INDEX(Opvarmningsmiddel!B:B,MATCH(INDIRECT($A$1&amp;"M"&amp;A2497)*1,Opvarmningsmiddel!A:A,0)),"")</f>
        <v>Elektricitet</v>
      </c>
      <c r="J2497" s="1">
        <f t="shared" ca="1" si="501"/>
        <v>2</v>
      </c>
      <c r="K2497" s="1" t="str">
        <f ca="1">IFERROR(INDEX(Relationstabel!$C$3:$K$10,MATCH(VALUE(INDIRECT($A$1&amp;"L"&amp;A2497)),Relationstabel!$A$3:$A$10,0),MATCH(IFERROR(VALUE(INDIRECT($A$1&amp;"M"&amp;A2497)),0),Relationstabel!$C$1:$K$1,0)),"Ingen varmeinstallationer")</f>
        <v>Elvarme</v>
      </c>
      <c r="L2497" s="1" t="str">
        <f ca="1">INDEX(Anvendelseskode!B:B,MATCH($E2497,Anvendelseskode!$A:$A,0))</f>
        <v>Fritliggende enfamilieshus (parcelhus)</v>
      </c>
      <c r="M2497" s="1" t="str">
        <f ca="1">INDEX(Anvendelseskode!C:C,MATCH($E2497,Anvendelseskode!$A:$A,0))</f>
        <v>Parcelhuse</v>
      </c>
      <c r="N2497" s="1" t="str">
        <f ca="1">INDEX(Anvendelseskode!D:D,MATCH($E2497,Anvendelseskode!$A:$A,0))</f>
        <v>Private husholdninger</v>
      </c>
      <c r="O2497" s="1" t="str">
        <f ca="1">IFERROR(INDEX(SBi!$2:$2,MATCH(G2497,SBi!$1:$1,1)),SBi!$K$2)</f>
        <v>Efter 2006</v>
      </c>
      <c r="P2497" s="1">
        <f ca="1">IFERROR(INDEX(SBi!$C$3:$K$28,MATCH(E2497,SBi!$B$3:$B$28,0),MATCH(O2497,SBi!$C$2:$K$2,0)),0)</f>
        <v>67.3</v>
      </c>
      <c r="Q2497" s="19">
        <f t="shared" ca="1" si="502"/>
        <v>11.3064</v>
      </c>
      <c r="R2497" s="19" t="str">
        <f ca="1">IFERROR(INDEX(VpD!$2:$2,MATCH(G2497,VpD!$1:$1,1)),VpD!$I$2)</f>
        <v>&gt;1998</v>
      </c>
      <c r="S2497" s="1">
        <f ca="1">IFERROR(INDEX(VpD!$C$3:$I$27,MATCH(E2497,VpD!$B$3:$B$27,0),MATCH(R2497,VpD!$C$2:$I$2,0)),0)</f>
        <v>72</v>
      </c>
      <c r="T2497" s="19">
        <f t="shared" ca="1" si="503"/>
        <v>12.096</v>
      </c>
      <c r="U2497" s="14" t="str">
        <f t="shared" ca="1" si="504"/>
        <v xml:space="preserve">714131.13 </v>
      </c>
      <c r="V2497" s="14" t="str">
        <f t="shared" ca="1" si="505"/>
        <v>6168818.25</v>
      </c>
      <c r="W2497" s="14" t="str">
        <f t="shared" ca="1" si="506"/>
        <v>POINT(714131.13 6168818.25)</v>
      </c>
      <c r="X2497" s="14" t="str">
        <f>IFERROR(INDEX(BygningOmraade!B:B,MATCH(A2497,BygningOmraade!A:A,0)),"")</f>
        <v/>
      </c>
    </row>
    <row r="2498" spans="1:24" s="14" customFormat="1" x14ac:dyDescent="0.25">
      <c r="A2498" s="14">
        <f t="shared" si="494"/>
        <v>2498</v>
      </c>
      <c r="B2498" s="14" t="str">
        <f t="shared" ca="1" si="495"/>
        <v>94855cd0-51cd-43cb-b9c2-b2c93f5e3c9d</v>
      </c>
      <c r="C2498" s="14" t="str">
        <f t="shared" ca="1" si="496"/>
        <v>0a3f507e-15f8-32b8-e044-0003ba298018</v>
      </c>
      <c r="D2498" s="14">
        <f t="shared" ca="1" si="497"/>
        <v>994736</v>
      </c>
      <c r="E2498" s="1">
        <f t="shared" ca="1" si="498"/>
        <v>120</v>
      </c>
      <c r="F2498" s="1">
        <f t="shared" ca="1" si="499"/>
        <v>132</v>
      </c>
      <c r="G2498" s="1">
        <f t="shared" ca="1" si="500"/>
        <v>1986</v>
      </c>
      <c r="H2498" s="1" t="str">
        <f ca="1">IFERROR(INDEX(Varmeinstallation!B:B,MATCH(INDIRECT($A$1&amp;"L"&amp;A2498)*1,Varmeinstallation!A:A,0)),"Ingen varmeinstallationer")</f>
        <v>Centralvarme fra eget anlæg, et-kammer fyr</v>
      </c>
      <c r="I2498" s="1" t="str">
        <f ca="1">IFERROR(INDEX(Opvarmningsmiddel!B:B,MATCH(INDIRECT($A$1&amp;"M"&amp;A2498)*1,Opvarmningsmiddel!A:A,0)),"")</f>
        <v>Naturgas</v>
      </c>
      <c r="J2498" s="1">
        <f t="shared" ca="1" si="501"/>
        <v>0</v>
      </c>
      <c r="K2498" s="1" t="str">
        <f ca="1">IFERROR(INDEX(Relationstabel!$C$3:$K$10,MATCH(VALUE(INDIRECT($A$1&amp;"L"&amp;A2498)),Relationstabel!$A$3:$A$10,0),MATCH(IFERROR(VALUE(INDIRECT($A$1&amp;"M"&amp;A2498)),0),Relationstabel!$C$1:$K$1,0)),"Ingen varmeinstallationer")</f>
        <v>Naturgas</v>
      </c>
      <c r="L2498" s="1" t="str">
        <f ca="1">INDEX(Anvendelseskode!B:B,MATCH($E2498,Anvendelseskode!$A:$A,0))</f>
        <v>Fritliggende enfamilieshus (parcelhus)</v>
      </c>
      <c r="M2498" s="1" t="str">
        <f ca="1">INDEX(Anvendelseskode!C:C,MATCH($E2498,Anvendelseskode!$A:$A,0))</f>
        <v>Parcelhuse</v>
      </c>
      <c r="N2498" s="1" t="str">
        <f ca="1">INDEX(Anvendelseskode!D:D,MATCH($E2498,Anvendelseskode!$A:$A,0))</f>
        <v>Private husholdninger</v>
      </c>
      <c r="O2498" s="1" t="str">
        <f ca="1">IFERROR(INDEX(SBi!$2:$2,MATCH(G2498,SBi!$1:$1,1)),SBi!$K$2)</f>
        <v>1979-1998</v>
      </c>
      <c r="P2498" s="1">
        <f ca="1">IFERROR(INDEX(SBi!$C$3:$K$28,MATCH(E2498,SBi!$B$3:$B$28,0),MATCH(O2498,SBi!$C$2:$K$2,0)),0)</f>
        <v>105.4</v>
      </c>
      <c r="Q2498" s="19">
        <f t="shared" ca="1" si="502"/>
        <v>13.912800000000001</v>
      </c>
      <c r="R2498" s="19" t="str">
        <f ca="1">IFERROR(INDEX(VpD!$2:$2,MATCH(G2498,VpD!$1:$1,1)),VpD!$I$2)</f>
        <v>1979-1998</v>
      </c>
      <c r="S2498" s="1">
        <f ca="1">IFERROR(INDEX(VpD!$C$3:$I$27,MATCH(E2498,VpD!$B$3:$B$27,0),MATCH(R2498,VpD!$C$2:$I$2,0)),0)</f>
        <v>90</v>
      </c>
      <c r="T2498" s="19">
        <f t="shared" ca="1" si="503"/>
        <v>11.88</v>
      </c>
      <c r="U2498" s="14" t="str">
        <f t="shared" ca="1" si="504"/>
        <v xml:space="preserve">711662.49 </v>
      </c>
      <c r="V2498" s="14" t="str">
        <f t="shared" ca="1" si="505"/>
        <v>6170682.33</v>
      </c>
      <c r="W2498" s="14" t="str">
        <f t="shared" ca="1" si="506"/>
        <v>POINT(711662.49 6170682.33)</v>
      </c>
      <c r="X2498" s="14" t="str">
        <f>IFERROR(INDEX(BygningOmraade!B:B,MATCH(A2498,BygningOmraade!A:A,0)),"")</f>
        <v/>
      </c>
    </row>
    <row r="2499" spans="1:24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948f3458-1d6d-4cdb-9576-4f49de3aad1c</v>
      </c>
      <c r="C2499" s="14" t="str">
        <f t="shared" ref="C2499:C2562" ca="1" si="509">INDIRECT($A$1&amp;"C"&amp;A2499)</f>
        <v>0a3f507e-1e8b-32b8-e044-0003ba298018</v>
      </c>
      <c r="D2499" s="14">
        <f t="shared" ref="D2499:D2562" ca="1" si="510">INDIRECT($A$1&amp;"D"&amp;A2499)</f>
        <v>994431</v>
      </c>
      <c r="E2499" s="1">
        <f t="shared" ref="E2499:E2562" ca="1" si="511">ROUNDDOWN(INDIRECT($A$1&amp;"E"&amp;A2499),-1)</f>
        <v>120</v>
      </c>
      <c r="F2499" s="1">
        <f t="shared" ref="F2499:F2562" ca="1" si="512">INDIRECT($A$1&amp;"G"&amp;A2499)+INDIRECT($A$1&amp;"H"&amp;A2499)+INDIRECT($A$1&amp;"I"&amp;A2499)*0.5</f>
        <v>129</v>
      </c>
      <c r="G2499" s="1">
        <f t="shared" ref="G2499:G2562" ca="1" si="513">MAX(INDIRECT($A$1&amp;"J"&amp;A2499),INDIRECT($A$1&amp;"K"&amp;A2499))</f>
        <v>1971</v>
      </c>
      <c r="H2499" s="1" t="str">
        <f ca="1">IFERROR(INDEX(Varmeinstallation!B:B,MATCH(INDIRECT($A$1&amp;"L"&amp;A2499)*1,Varmeinstallation!A:A,0)),"Ingen varmeinstallationer")</f>
        <v>Centralvarme fra eget anlæg, et-kammer fyr</v>
      </c>
      <c r="I2499" s="1" t="str">
        <f ca="1">IFERROR(INDEX(Opvarmningsmiddel!B:B,MATCH(INDIRECT($A$1&amp;"M"&amp;A2499)*1,Opvarmningsmiddel!A:A,0)),"")</f>
        <v>Naturgas</v>
      </c>
      <c r="J2499" s="1">
        <f t="shared" ref="J2499:J2562" ca="1" si="514">VALUE(INDIRECT($A$1&amp;"N"&amp;A2499))</f>
        <v>0</v>
      </c>
      <c r="K2499" s="1" t="str">
        <f ca="1">IFERROR(INDEX(Relationstabel!$C$3:$K$10,MATCH(VALUE(INDIRECT($A$1&amp;"L"&amp;A2499)),Relationstabel!$A$3:$A$10,0),MATCH(IFERROR(VALUE(INDIRECT($A$1&amp;"M"&amp;A2499)),0),Relationstabel!$C$1:$K$1,0)),"Ingen varmeinstallationer")</f>
        <v>Naturgas</v>
      </c>
      <c r="L2499" s="1" t="str">
        <f ca="1">INDEX(Anvendelseskode!B:B,MATCH($E2499,Anvendelseskode!$A:$A,0))</f>
        <v>Fritliggende enfamilieshus (parcelhus)</v>
      </c>
      <c r="M2499" s="1" t="str">
        <f ca="1">INDEX(Anvendelseskode!C:C,MATCH($E2499,Anvendelseskode!$A:$A,0))</f>
        <v>Parcelhuse</v>
      </c>
      <c r="N2499" s="1" t="str">
        <f ca="1">INDEX(Anvendelseskode!D:D,MATCH($E2499,Anvendelseskode!$A:$A,0))</f>
        <v>Private husholdninger</v>
      </c>
      <c r="O2499" s="1" t="str">
        <f ca="1">IFERROR(INDEX(SBi!$2:$2,MATCH(G2499,SBi!$1:$1,1)),SBi!$K$2)</f>
        <v>1961-1972</v>
      </c>
      <c r="P2499" s="1">
        <f ca="1">IFERROR(INDEX(SBi!$C$3:$K$28,MATCH(E2499,SBi!$B$3:$B$28,0),MATCH(O2499,SBi!$C$2:$K$2,0)),0)</f>
        <v>134.30000000000001</v>
      </c>
      <c r="Q2499" s="19">
        <f t="shared" ref="Q2499:Q2562" ca="1" si="515">P2499*F2499/1000</f>
        <v>17.3247</v>
      </c>
      <c r="R2499" s="19" t="str">
        <f ca="1">IFERROR(INDEX(VpD!$2:$2,MATCH(G2499,VpD!$1:$1,1)),VpD!$I$2)</f>
        <v>1961-1972</v>
      </c>
      <c r="S2499" s="1">
        <f ca="1">IFERROR(INDEX(VpD!$C$3:$I$27,MATCH(E2499,VpD!$B$3:$B$27,0),MATCH(R2499,VpD!$C$2:$I$2,0)),0)</f>
        <v>143</v>
      </c>
      <c r="T2499" s="19">
        <f t="shared" ref="T2499:T2562" ca="1" si="516">S2499*F2499/1000</f>
        <v>18.446999999999999</v>
      </c>
      <c r="U2499" s="14" t="str">
        <f t="shared" ref="U2499:U2562" ca="1" si="517">IFERROR(SUBSTITUTE(LEFT(W2499,FIND(" ",W2499)),"POINT(",""),"")</f>
        <v xml:space="preserve">711542.88 </v>
      </c>
      <c r="V2499" s="14" t="str">
        <f t="shared" ref="V2499:V2562" ca="1" si="518">IFERROR(SUBSTITUTE(RIGHT(W2499,LEN(W2499)-FIND(" ",W2499)),")",""),"")</f>
        <v>6172033.04</v>
      </c>
      <c r="W2499" s="14" t="str">
        <f t="shared" ref="W2499:W2562" ca="1" si="519">INDIRECT($A$1&amp;"o"&amp;A2499)</f>
        <v>POINT(711542.88 6172033.04)</v>
      </c>
      <c r="X2499" s="14" t="str">
        <f>IFERROR(INDEX(BygningOmraade!B:B,MATCH(A2499,BygningOmraade!A:A,0)),"")</f>
        <v/>
      </c>
    </row>
    <row r="2500" spans="1:24" s="14" customFormat="1" x14ac:dyDescent="0.25">
      <c r="A2500" s="14">
        <f t="shared" si="507"/>
        <v>2500</v>
      </c>
      <c r="B2500" s="14" t="str">
        <f t="shared" ca="1" si="508"/>
        <v>94970431-fe5c-48ee-9585-814838c254ad</v>
      </c>
      <c r="C2500" s="14" t="str">
        <f t="shared" ca="1" si="509"/>
        <v>0a3f507e-1989-32b8-e044-0003ba298018</v>
      </c>
      <c r="D2500" s="14">
        <f t="shared" ca="1" si="510"/>
        <v>995482</v>
      </c>
      <c r="E2500" s="1">
        <f t="shared" ca="1" si="511"/>
        <v>130</v>
      </c>
      <c r="F2500" s="1">
        <f t="shared" ca="1" si="512"/>
        <v>103</v>
      </c>
      <c r="G2500" s="1">
        <f t="shared" ca="1" si="513"/>
        <v>1977</v>
      </c>
      <c r="H2500" s="1" t="str">
        <f ca="1">IFERROR(INDEX(Varmeinstallation!B:B,MATCH(INDIRECT($A$1&amp;"L"&amp;A2500)*1,Varmeinstallation!A:A,0)),"Ingen varmeinstallationer")</f>
        <v>Fjernvarme/blokvarme (radiatorsystemer eller varmluftanlæg)</v>
      </c>
      <c r="I2500" s="1" t="str">
        <f ca="1">IFERROR(INDEX(Opvarmningsmiddel!B:B,MATCH(INDIRECT($A$1&amp;"M"&amp;A2500)*1,Opvarmningsmiddel!A:A,0)),"")</f>
        <v/>
      </c>
      <c r="J2500" s="1">
        <f t="shared" ca="1" si="514"/>
        <v>0</v>
      </c>
      <c r="K2500" s="1" t="str">
        <f ca="1">IFERROR(INDEX(Relationstabel!$C$3:$K$10,MATCH(VALUE(INDIRECT($A$1&amp;"L"&amp;A2500)),Relationstabel!$A$3:$A$10,0),MATCH(IFERROR(VALUE(INDIRECT($A$1&amp;"M"&amp;A2500)),0),Relationstabel!$C$1:$K$1,0)),"Ingen varmeinstallationer")</f>
        <v>Fjernvarme/ Blokvarme</v>
      </c>
      <c r="L2500" s="1" t="str">
        <f ca="1">INDEX(Anvendelseskode!B:B,MATCH($E2500,Anvendelseskode!$A:$A,0))</f>
        <v>Række-, kæde-, dobbelthus (lodret adskillelse mellem enhederne)</v>
      </c>
      <c r="M2500" s="1" t="str">
        <f ca="1">INDEX(Anvendelseskode!C:C,MATCH($E2500,Anvendelseskode!$A:$A,0))</f>
        <v>Række-, kæde og dobbelthuse</v>
      </c>
      <c r="N2500" s="1" t="str">
        <f ca="1">INDEX(Anvendelseskode!D:D,MATCH($E2500,Anvendelseskode!$A:$A,0))</f>
        <v>Private husholdninger</v>
      </c>
      <c r="O2500" s="1" t="str">
        <f ca="1">IFERROR(INDEX(SBi!$2:$2,MATCH(G2500,SBi!$1:$1,1)),SBi!$K$2)</f>
        <v>1973-1978</v>
      </c>
      <c r="P2500" s="1">
        <f ca="1">IFERROR(INDEX(SBi!$C$3:$K$28,MATCH(E2500,SBi!$B$3:$B$28,0),MATCH(O2500,SBi!$C$2:$K$2,0)),0)</f>
        <v>112.6</v>
      </c>
      <c r="Q2500" s="19">
        <f t="shared" ca="1" si="515"/>
        <v>11.597799999999999</v>
      </c>
      <c r="R2500" s="19" t="str">
        <f ca="1">IFERROR(INDEX(VpD!$2:$2,MATCH(G2500,VpD!$1:$1,1)),VpD!$I$2)</f>
        <v>1973-1978</v>
      </c>
      <c r="S2500" s="1">
        <f ca="1">IFERROR(INDEX(VpD!$C$3:$I$27,MATCH(E2500,VpD!$B$3:$B$27,0),MATCH(R2500,VpD!$C$2:$I$2,0)),0)</f>
        <v>98</v>
      </c>
      <c r="T2500" s="19">
        <f t="shared" ca="1" si="516"/>
        <v>10.093999999999999</v>
      </c>
      <c r="U2500" s="14" t="str">
        <f t="shared" ca="1" si="517"/>
        <v xml:space="preserve">711914.99 </v>
      </c>
      <c r="V2500" s="14" t="str">
        <f t="shared" ca="1" si="518"/>
        <v>6172395.06</v>
      </c>
      <c r="W2500" s="14" t="str">
        <f t="shared" ca="1" si="519"/>
        <v>POINT(711914.99 6172395.06)</v>
      </c>
      <c r="X2500" s="14" t="str">
        <f>IFERROR(INDEX(BygningOmraade!B:B,MATCH(A2500,BygningOmraade!A:A,0)),"")</f>
        <v/>
      </c>
    </row>
    <row r="2501" spans="1:24" s="14" customFormat="1" x14ac:dyDescent="0.25">
      <c r="A2501" s="14">
        <f t="shared" si="507"/>
        <v>2501</v>
      </c>
      <c r="B2501" s="14" t="str">
        <f t="shared" ca="1" si="508"/>
        <v>9497c9ca-8a79-4a9b-aaf4-5c31c0ca6cd5</v>
      </c>
      <c r="C2501" s="14" t="str">
        <f t="shared" ca="1" si="509"/>
        <v>0a3f507e-1d5d-32b8-e044-0003ba298018</v>
      </c>
      <c r="D2501" s="14">
        <f t="shared" ca="1" si="510"/>
        <v>995126</v>
      </c>
      <c r="E2501" s="1">
        <f t="shared" ca="1" si="511"/>
        <v>120</v>
      </c>
      <c r="F2501" s="1">
        <f t="shared" ca="1" si="512"/>
        <v>170</v>
      </c>
      <c r="G2501" s="1">
        <f t="shared" ca="1" si="513"/>
        <v>2006</v>
      </c>
      <c r="H2501" s="1" t="str">
        <f ca="1">IFERROR(INDEX(Varmeinstallation!B:B,MATCH(INDIRECT($A$1&amp;"L"&amp;A2501)*1,Varmeinstallation!A:A,0)),"Ingen varmeinstallationer")</f>
        <v>Centralvarme fra eget anlæg, et-kammer fyr</v>
      </c>
      <c r="I2501" s="1" t="str">
        <f ca="1">IFERROR(INDEX(Opvarmningsmiddel!B:B,MATCH(INDIRECT($A$1&amp;"M"&amp;A2501)*1,Opvarmningsmiddel!A:A,0)),"")</f>
        <v>Naturgas</v>
      </c>
      <c r="J2501" s="1">
        <f t="shared" ca="1" si="514"/>
        <v>0</v>
      </c>
      <c r="K2501" s="1" t="str">
        <f ca="1">IFERROR(INDEX(Relationstabel!$C$3:$K$10,MATCH(VALUE(INDIRECT($A$1&amp;"L"&amp;A2501)),Relationstabel!$A$3:$A$10,0),MATCH(IFERROR(VALUE(INDIRECT($A$1&amp;"M"&amp;A2501)),0),Relationstabel!$C$1:$K$1,0)),"Ingen varmeinstallationer")</f>
        <v>Naturgas</v>
      </c>
      <c r="L2501" s="1" t="str">
        <f ca="1">INDEX(Anvendelseskode!B:B,MATCH($E2501,Anvendelseskode!$A:$A,0))</f>
        <v>Fritliggende enfamilieshus (parcelhus)</v>
      </c>
      <c r="M2501" s="1" t="str">
        <f ca="1">INDEX(Anvendelseskode!C:C,MATCH($E2501,Anvendelseskode!$A:$A,0))</f>
        <v>Parcelhuse</v>
      </c>
      <c r="N2501" s="1" t="str">
        <f ca="1">INDEX(Anvendelseskode!D:D,MATCH($E2501,Anvendelseskode!$A:$A,0))</f>
        <v>Private husholdninger</v>
      </c>
      <c r="O2501" s="1" t="str">
        <f ca="1">IFERROR(INDEX(SBi!$2:$2,MATCH(G2501,SBi!$1:$1,1)),SBi!$K$2)</f>
        <v>1999-2006</v>
      </c>
      <c r="P2501" s="1">
        <f ca="1">IFERROR(INDEX(SBi!$C$3:$K$28,MATCH(E2501,SBi!$B$3:$B$28,0),MATCH(O2501,SBi!$C$2:$K$2,0)),0)</f>
        <v>83.9</v>
      </c>
      <c r="Q2501" s="19">
        <f t="shared" ca="1" si="515"/>
        <v>14.263000000000002</v>
      </c>
      <c r="R2501" s="19" t="str">
        <f ca="1">IFERROR(INDEX(VpD!$2:$2,MATCH(G2501,VpD!$1:$1,1)),VpD!$I$2)</f>
        <v>&gt;1998</v>
      </c>
      <c r="S2501" s="1">
        <f ca="1">IFERROR(INDEX(VpD!$C$3:$I$27,MATCH(E2501,VpD!$B$3:$B$27,0),MATCH(R2501,VpD!$C$2:$I$2,0)),0)</f>
        <v>72</v>
      </c>
      <c r="T2501" s="19">
        <f t="shared" ca="1" si="516"/>
        <v>12.24</v>
      </c>
      <c r="U2501" s="14" t="str">
        <f t="shared" ca="1" si="517"/>
        <v xml:space="preserve">711889.63 </v>
      </c>
      <c r="V2501" s="14" t="str">
        <f t="shared" ca="1" si="518"/>
        <v>6170458.76</v>
      </c>
      <c r="W2501" s="14" t="str">
        <f t="shared" ca="1" si="519"/>
        <v>POINT(711889.63 6170458.76)</v>
      </c>
      <c r="X2501" s="14" t="str">
        <f>IFERROR(INDEX(BygningOmraade!B:B,MATCH(A2501,BygningOmraade!A:A,0)),"")</f>
        <v/>
      </c>
    </row>
    <row r="2502" spans="1:24" s="14" customFormat="1" x14ac:dyDescent="0.25">
      <c r="A2502" s="14">
        <f t="shared" si="507"/>
        <v>2502</v>
      </c>
      <c r="B2502" s="14" t="str">
        <f t="shared" ca="1" si="508"/>
        <v>94a0f572-2e94-46f2-8a0b-0f37ee41868c</v>
      </c>
      <c r="C2502" s="14" t="str">
        <f t="shared" ca="1" si="509"/>
        <v>0a3f507e-1ff9-32b8-e044-0003ba298018</v>
      </c>
      <c r="D2502" s="14">
        <f t="shared" ca="1" si="510"/>
        <v>993695</v>
      </c>
      <c r="E2502" s="1">
        <f t="shared" ca="1" si="511"/>
        <v>120</v>
      </c>
      <c r="F2502" s="1">
        <f t="shared" ca="1" si="512"/>
        <v>109</v>
      </c>
      <c r="G2502" s="1">
        <f t="shared" ca="1" si="513"/>
        <v>1973</v>
      </c>
      <c r="H2502" s="1" t="str">
        <f ca="1">IFERROR(INDEX(Varmeinstallation!B:B,MATCH(INDIRECT($A$1&amp;"L"&amp;A2502)*1,Varmeinstallation!A:A,0)),"Ingen varmeinstallationer")</f>
        <v>Centralvarme fra eget anlæg, et-kammer fyr</v>
      </c>
      <c r="I2502" s="1" t="str">
        <f ca="1">IFERROR(INDEX(Opvarmningsmiddel!B:B,MATCH(INDIRECT($A$1&amp;"M"&amp;A2502)*1,Opvarmningsmiddel!A:A,0)),"")</f>
        <v>Naturgas</v>
      </c>
      <c r="J2502" s="1">
        <f t="shared" ca="1" si="514"/>
        <v>0</v>
      </c>
      <c r="K2502" s="1" t="str">
        <f ca="1">IFERROR(INDEX(Relationstabel!$C$3:$K$10,MATCH(VALUE(INDIRECT($A$1&amp;"L"&amp;A2502)),Relationstabel!$A$3:$A$10,0),MATCH(IFERROR(VALUE(INDIRECT($A$1&amp;"M"&amp;A2502)),0),Relationstabel!$C$1:$K$1,0)),"Ingen varmeinstallationer")</f>
        <v>Naturgas</v>
      </c>
      <c r="L2502" s="1" t="str">
        <f ca="1">INDEX(Anvendelseskode!B:B,MATCH($E2502,Anvendelseskode!$A:$A,0))</f>
        <v>Fritliggende enfamilieshus (parcelhus)</v>
      </c>
      <c r="M2502" s="1" t="str">
        <f ca="1">INDEX(Anvendelseskode!C:C,MATCH($E2502,Anvendelseskode!$A:$A,0))</f>
        <v>Parcelhuse</v>
      </c>
      <c r="N2502" s="1" t="str">
        <f ca="1">INDEX(Anvendelseskode!D:D,MATCH($E2502,Anvendelseskode!$A:$A,0))</f>
        <v>Private husholdninger</v>
      </c>
      <c r="O2502" s="1" t="str">
        <f ca="1">IFERROR(INDEX(SBi!$2:$2,MATCH(G2502,SBi!$1:$1,1)),SBi!$K$2)</f>
        <v>1973-1978</v>
      </c>
      <c r="P2502" s="1">
        <f ca="1">IFERROR(INDEX(SBi!$C$3:$K$28,MATCH(E2502,SBi!$B$3:$B$28,0),MATCH(O2502,SBi!$C$2:$K$2,0)),0)</f>
        <v>119.8</v>
      </c>
      <c r="Q2502" s="19">
        <f t="shared" ca="1" si="515"/>
        <v>13.058199999999999</v>
      </c>
      <c r="R2502" s="19" t="str">
        <f ca="1">IFERROR(INDEX(VpD!$2:$2,MATCH(G2502,VpD!$1:$1,1)),VpD!$I$2)</f>
        <v>1973-1978</v>
      </c>
      <c r="S2502" s="1">
        <f ca="1">IFERROR(INDEX(VpD!$C$3:$I$27,MATCH(E2502,VpD!$B$3:$B$27,0),MATCH(R2502,VpD!$C$2:$I$2,0)),0)</f>
        <v>117</v>
      </c>
      <c r="T2502" s="19">
        <f t="shared" ca="1" si="516"/>
        <v>12.753</v>
      </c>
      <c r="U2502" s="14" t="str">
        <f t="shared" ca="1" si="517"/>
        <v xml:space="preserve">710912.12 </v>
      </c>
      <c r="V2502" s="14" t="str">
        <f t="shared" ca="1" si="518"/>
        <v>6171762.62</v>
      </c>
      <c r="W2502" s="14" t="str">
        <f t="shared" ca="1" si="519"/>
        <v>POINT(710912.12 6171762.62)</v>
      </c>
      <c r="X2502" s="14" t="str">
        <f>IFERROR(INDEX(BygningOmraade!B:B,MATCH(A2502,BygningOmraade!A:A,0)),"")</f>
        <v/>
      </c>
    </row>
    <row r="2503" spans="1:24" s="14" customFormat="1" x14ac:dyDescent="0.25">
      <c r="A2503" s="14">
        <f t="shared" si="507"/>
        <v>2503</v>
      </c>
      <c r="B2503" s="14" t="str">
        <f t="shared" ca="1" si="508"/>
        <v>94a986f4-95ac-4a34-88cc-1030738eb777</v>
      </c>
      <c r="C2503" s="14" t="str">
        <f t="shared" ca="1" si="509"/>
        <v>0a3f507e-24b2-32b8-e044-0003ba298018</v>
      </c>
      <c r="D2503" s="14">
        <f t="shared" ca="1" si="510"/>
        <v>997356</v>
      </c>
      <c r="E2503" s="1">
        <f t="shared" ca="1" si="511"/>
        <v>130</v>
      </c>
      <c r="F2503" s="1">
        <f t="shared" ca="1" si="512"/>
        <v>112</v>
      </c>
      <c r="G2503" s="1">
        <f t="shared" ca="1" si="513"/>
        <v>1978</v>
      </c>
      <c r="H2503" s="1" t="str">
        <f ca="1">IFERROR(INDEX(Varmeinstallation!B:B,MATCH(INDIRECT($A$1&amp;"L"&amp;A2503)*1,Varmeinstallation!A:A,0)),"Ingen varmeinstallationer")</f>
        <v>Fjernvarme/blokvarme (radiatorsystemer eller varmluftanlæg)</v>
      </c>
      <c r="I2503" s="1" t="str">
        <f ca="1">IFERROR(INDEX(Opvarmningsmiddel!B:B,MATCH(INDIRECT($A$1&amp;"M"&amp;A2503)*1,Opvarmningsmiddel!A:A,0)),"")</f>
        <v/>
      </c>
      <c r="J2503" s="1">
        <f t="shared" ca="1" si="514"/>
        <v>0</v>
      </c>
      <c r="K2503" s="1" t="str">
        <f ca="1">IFERROR(INDEX(Relationstabel!$C$3:$K$10,MATCH(VALUE(INDIRECT($A$1&amp;"L"&amp;A2503)),Relationstabel!$A$3:$A$10,0),MATCH(IFERROR(VALUE(INDIRECT($A$1&amp;"M"&amp;A2503)),0),Relationstabel!$C$1:$K$1,0)),"Ingen varmeinstallationer")</f>
        <v>Fjernvarme/ Blokvarme</v>
      </c>
      <c r="L2503" s="1" t="str">
        <f ca="1">INDEX(Anvendelseskode!B:B,MATCH($E2503,Anvendelseskode!$A:$A,0))</f>
        <v>Række-, kæde-, dobbelthus (lodret adskillelse mellem enhederne)</v>
      </c>
      <c r="M2503" s="1" t="str">
        <f ca="1">INDEX(Anvendelseskode!C:C,MATCH($E2503,Anvendelseskode!$A:$A,0))</f>
        <v>Række-, kæde og dobbelthuse</v>
      </c>
      <c r="N2503" s="1" t="str">
        <f ca="1">INDEX(Anvendelseskode!D:D,MATCH($E2503,Anvendelseskode!$A:$A,0))</f>
        <v>Private husholdninger</v>
      </c>
      <c r="O2503" s="1" t="str">
        <f ca="1">IFERROR(INDEX(SBi!$2:$2,MATCH(G2503,SBi!$1:$1,1)),SBi!$K$2)</f>
        <v>1973-1978</v>
      </c>
      <c r="P2503" s="1">
        <f ca="1">IFERROR(INDEX(SBi!$C$3:$K$28,MATCH(E2503,SBi!$B$3:$B$28,0),MATCH(O2503,SBi!$C$2:$K$2,0)),0)</f>
        <v>112.6</v>
      </c>
      <c r="Q2503" s="19">
        <f t="shared" ca="1" si="515"/>
        <v>12.611199999999998</v>
      </c>
      <c r="R2503" s="19" t="str">
        <f ca="1">IFERROR(INDEX(VpD!$2:$2,MATCH(G2503,VpD!$1:$1,1)),VpD!$I$2)</f>
        <v>1973-1978</v>
      </c>
      <c r="S2503" s="1">
        <f ca="1">IFERROR(INDEX(VpD!$C$3:$I$27,MATCH(E2503,VpD!$B$3:$B$27,0),MATCH(R2503,VpD!$C$2:$I$2,0)),0)</f>
        <v>98</v>
      </c>
      <c r="T2503" s="19">
        <f t="shared" ca="1" si="516"/>
        <v>10.976000000000001</v>
      </c>
      <c r="U2503" s="14" t="str">
        <f t="shared" ca="1" si="517"/>
        <v xml:space="preserve">713649.53 </v>
      </c>
      <c r="V2503" s="14" t="str">
        <f t="shared" ca="1" si="518"/>
        <v>6169837.97</v>
      </c>
      <c r="W2503" s="14" t="str">
        <f t="shared" ca="1" si="519"/>
        <v>POINT(713649.53 6169837.97)</v>
      </c>
      <c r="X2503" s="14" t="str">
        <f>IFERROR(INDEX(BygningOmraade!B:B,MATCH(A2503,BygningOmraade!A:A,0)),"")</f>
        <v/>
      </c>
    </row>
    <row r="2504" spans="1:24" s="14" customFormat="1" x14ac:dyDescent="0.25">
      <c r="A2504" s="14">
        <f t="shared" si="507"/>
        <v>2504</v>
      </c>
      <c r="B2504" s="14" t="str">
        <f t="shared" ca="1" si="508"/>
        <v>94ac05d8-45c9-4b77-94fe-58b210da02e2</v>
      </c>
      <c r="C2504" s="14" t="str">
        <f t="shared" ca="1" si="509"/>
        <v>0a3f507e-21da-32b8-e044-0003ba298018</v>
      </c>
      <c r="D2504" s="14">
        <f t="shared" ca="1" si="510"/>
        <v>997039</v>
      </c>
      <c r="E2504" s="1">
        <f t="shared" ca="1" si="511"/>
        <v>130</v>
      </c>
      <c r="F2504" s="1">
        <f t="shared" ca="1" si="512"/>
        <v>112</v>
      </c>
      <c r="G2504" s="1">
        <f t="shared" ca="1" si="513"/>
        <v>1978</v>
      </c>
      <c r="H2504" s="1" t="str">
        <f ca="1">IFERROR(INDEX(Varmeinstallation!B:B,MATCH(INDIRECT($A$1&amp;"L"&amp;A2504)*1,Varmeinstallation!A:A,0)),"Ingen varmeinstallationer")</f>
        <v>Fjernvarme/blokvarme (radiatorsystemer eller varmluftanlæg)</v>
      </c>
      <c r="I2504" s="1" t="str">
        <f ca="1">IFERROR(INDEX(Opvarmningsmiddel!B:B,MATCH(INDIRECT($A$1&amp;"M"&amp;A2504)*1,Opvarmningsmiddel!A:A,0)),"")</f>
        <v/>
      </c>
      <c r="J2504" s="1">
        <f t="shared" ca="1" si="514"/>
        <v>0</v>
      </c>
      <c r="K2504" s="1" t="str">
        <f ca="1">IFERROR(INDEX(Relationstabel!$C$3:$K$10,MATCH(VALUE(INDIRECT($A$1&amp;"L"&amp;A2504)),Relationstabel!$A$3:$A$10,0),MATCH(IFERROR(VALUE(INDIRECT($A$1&amp;"M"&amp;A2504)),0),Relationstabel!$C$1:$K$1,0)),"Ingen varmeinstallationer")</f>
        <v>Fjernvarme/ Blokvarme</v>
      </c>
      <c r="L2504" s="1" t="str">
        <f ca="1">INDEX(Anvendelseskode!B:B,MATCH($E2504,Anvendelseskode!$A:$A,0))</f>
        <v>Række-, kæde-, dobbelthus (lodret adskillelse mellem enhederne)</v>
      </c>
      <c r="M2504" s="1" t="str">
        <f ca="1">INDEX(Anvendelseskode!C:C,MATCH($E2504,Anvendelseskode!$A:$A,0))</f>
        <v>Række-, kæde og dobbelthuse</v>
      </c>
      <c r="N2504" s="1" t="str">
        <f ca="1">INDEX(Anvendelseskode!D:D,MATCH($E2504,Anvendelseskode!$A:$A,0))</f>
        <v>Private husholdninger</v>
      </c>
      <c r="O2504" s="1" t="str">
        <f ca="1">IFERROR(INDEX(SBi!$2:$2,MATCH(G2504,SBi!$1:$1,1)),SBi!$K$2)</f>
        <v>1973-1978</v>
      </c>
      <c r="P2504" s="1">
        <f ca="1">IFERROR(INDEX(SBi!$C$3:$K$28,MATCH(E2504,SBi!$B$3:$B$28,0),MATCH(O2504,SBi!$C$2:$K$2,0)),0)</f>
        <v>112.6</v>
      </c>
      <c r="Q2504" s="19">
        <f t="shared" ca="1" si="515"/>
        <v>12.611199999999998</v>
      </c>
      <c r="R2504" s="19" t="str">
        <f ca="1">IFERROR(INDEX(VpD!$2:$2,MATCH(G2504,VpD!$1:$1,1)),VpD!$I$2)</f>
        <v>1973-1978</v>
      </c>
      <c r="S2504" s="1">
        <f ca="1">IFERROR(INDEX(VpD!$C$3:$I$27,MATCH(E2504,VpD!$B$3:$B$27,0),MATCH(R2504,VpD!$C$2:$I$2,0)),0)</f>
        <v>98</v>
      </c>
      <c r="T2504" s="19">
        <f t="shared" ca="1" si="516"/>
        <v>10.976000000000001</v>
      </c>
      <c r="U2504" s="14" t="str">
        <f t="shared" ca="1" si="517"/>
        <v xml:space="preserve">713584.59 </v>
      </c>
      <c r="V2504" s="14" t="str">
        <f t="shared" ca="1" si="518"/>
        <v>6169692</v>
      </c>
      <c r="W2504" s="14" t="str">
        <f t="shared" ca="1" si="519"/>
        <v>POINT(713584.59 6169692)</v>
      </c>
      <c r="X2504" s="14" t="str">
        <f>IFERROR(INDEX(BygningOmraade!B:B,MATCH(A2504,BygningOmraade!A:A,0)),"")</f>
        <v/>
      </c>
    </row>
    <row r="2505" spans="1:24" s="14" customFormat="1" x14ac:dyDescent="0.25">
      <c r="A2505" s="14">
        <f t="shared" si="507"/>
        <v>2505</v>
      </c>
      <c r="B2505" s="14" t="str">
        <f t="shared" ca="1" si="508"/>
        <v>94c6122e-54ec-4cea-a8b3-b6f49744b3b3</v>
      </c>
      <c r="C2505" s="14" t="str">
        <f t="shared" ca="1" si="509"/>
        <v>0a3f507e-1f01-32b8-e044-0003ba298018</v>
      </c>
      <c r="D2505" s="14">
        <f t="shared" ca="1" si="510"/>
        <v>995716</v>
      </c>
      <c r="E2505" s="1">
        <f t="shared" ca="1" si="511"/>
        <v>320</v>
      </c>
      <c r="F2505" s="1">
        <f t="shared" ca="1" si="512"/>
        <v>1876</v>
      </c>
      <c r="G2505" s="1">
        <f t="shared" ca="1" si="513"/>
        <v>1976</v>
      </c>
      <c r="H2505" s="1" t="str">
        <f ca="1">IFERROR(INDEX(Varmeinstallation!B:B,MATCH(INDIRECT($A$1&amp;"L"&amp;A2505)*1,Varmeinstallation!A:A,0)),"Ingen varmeinstallationer")</f>
        <v>Centralvarme fra eget anlæg, et-kammer fyr</v>
      </c>
      <c r="I2505" s="1" t="str">
        <f ca="1">IFERROR(INDEX(Opvarmningsmiddel!B:B,MATCH(INDIRECT($A$1&amp;"M"&amp;A2505)*1,Opvarmningsmiddel!A:A,0)),"")</f>
        <v>Naturgas</v>
      </c>
      <c r="J2505" s="1">
        <f t="shared" ca="1" si="514"/>
        <v>0</v>
      </c>
      <c r="K2505" s="1" t="str">
        <f ca="1">IFERROR(INDEX(Relationstabel!$C$3:$K$10,MATCH(VALUE(INDIRECT($A$1&amp;"L"&amp;A2505)),Relationstabel!$A$3:$A$10,0),MATCH(IFERROR(VALUE(INDIRECT($A$1&amp;"M"&amp;A2505)),0),Relationstabel!$C$1:$K$1,0)),"Ingen varmeinstallationer")</f>
        <v>Naturgas</v>
      </c>
      <c r="L2505" s="1" t="str">
        <f ca="1">INDEX(Anvendelseskode!B:B,MATCH($E2505,Anvendelseskode!$A:$A,0))</f>
        <v>Bygning til kontor, handel, lager herunder offentlig administration</v>
      </c>
      <c r="M2505" s="1" t="str">
        <f ca="1">INDEX(Anvendelseskode!C:C,MATCH($E2505,Anvendelseskode!$A:$A,0))</f>
        <v>Kontor, handel, lager, off. adm.</v>
      </c>
      <c r="N2505" s="1" t="str">
        <f ca="1">INDEX(Anvendelseskode!D:D,MATCH($E2505,Anvendelseskode!$A:$A,0))</f>
        <v>Handel og servicevirksomheder</v>
      </c>
      <c r="O2505" s="1" t="str">
        <f ca="1">IFERROR(INDEX(SBi!$2:$2,MATCH(G2505,SBi!$1:$1,1)),SBi!$K$2)</f>
        <v>1973-1978</v>
      </c>
      <c r="P2505" s="1">
        <f ca="1">IFERROR(INDEX(SBi!$C$3:$K$28,MATCH(E2505,SBi!$B$3:$B$28,0),MATCH(O2505,SBi!$C$2:$K$2,0)),0)</f>
        <v>120</v>
      </c>
      <c r="Q2505" s="19">
        <f t="shared" ca="1" si="515"/>
        <v>225.12</v>
      </c>
      <c r="R2505" s="19" t="str">
        <f ca="1">IFERROR(INDEX(VpD!$2:$2,MATCH(G2505,VpD!$1:$1,1)),VpD!$I$2)</f>
        <v>1973-1978</v>
      </c>
      <c r="S2505" s="1">
        <f ca="1">IFERROR(INDEX(VpD!$C$3:$I$27,MATCH(E2505,VpD!$B$3:$B$27,0),MATCH(R2505,VpD!$C$2:$I$2,0)),0)</f>
        <v>105</v>
      </c>
      <c r="T2505" s="19">
        <f t="shared" ca="1" si="516"/>
        <v>196.98</v>
      </c>
      <c r="U2505" s="14" t="str">
        <f t="shared" ca="1" si="517"/>
        <v xml:space="preserve">712245.76 </v>
      </c>
      <c r="V2505" s="14" t="str">
        <f t="shared" ca="1" si="518"/>
        <v>6172131.08</v>
      </c>
      <c r="W2505" s="14" t="str">
        <f t="shared" ca="1" si="519"/>
        <v>POINT(712245.76 6172131.08)</v>
      </c>
      <c r="X2505" s="14" t="str">
        <f>IFERROR(INDEX(BygningOmraade!B:B,MATCH(A2505,BygningOmraade!A:A,0)),"")</f>
        <v/>
      </c>
    </row>
    <row r="2506" spans="1:24" s="14" customFormat="1" x14ac:dyDescent="0.25">
      <c r="A2506" s="14">
        <f t="shared" si="507"/>
        <v>2506</v>
      </c>
      <c r="B2506" s="14" t="str">
        <f t="shared" ca="1" si="508"/>
        <v>94f06b35-991a-4cb1-8481-e0e1fc033846</v>
      </c>
      <c r="C2506" s="14" t="str">
        <f t="shared" ca="1" si="509"/>
        <v>0a3f507e-19d3-32b8-e044-0003ba298018</v>
      </c>
      <c r="D2506" s="14">
        <f t="shared" ca="1" si="510"/>
        <v>994636</v>
      </c>
      <c r="E2506" s="1">
        <f t="shared" ca="1" si="511"/>
        <v>130</v>
      </c>
      <c r="F2506" s="1">
        <f t="shared" ca="1" si="512"/>
        <v>125</v>
      </c>
      <c r="G2506" s="1">
        <f t="shared" ca="1" si="513"/>
        <v>1975</v>
      </c>
      <c r="H2506" s="1" t="str">
        <f ca="1">IFERROR(INDEX(Varmeinstallation!B:B,MATCH(INDIRECT($A$1&amp;"L"&amp;A2506)*1,Varmeinstallation!A:A,0)),"Ingen varmeinstallationer")</f>
        <v>Fjernvarme/blokvarme (radiatorsystemer eller varmluftanlæg)</v>
      </c>
      <c r="I2506" s="1" t="str">
        <f ca="1">IFERROR(INDEX(Opvarmningsmiddel!B:B,MATCH(INDIRECT($A$1&amp;"M"&amp;A2506)*1,Opvarmningsmiddel!A:A,0)),"")</f>
        <v/>
      </c>
      <c r="J2506" s="1">
        <f t="shared" ca="1" si="514"/>
        <v>0</v>
      </c>
      <c r="K2506" s="1" t="str">
        <f ca="1">IFERROR(INDEX(Relationstabel!$C$3:$K$10,MATCH(VALUE(INDIRECT($A$1&amp;"L"&amp;A2506)),Relationstabel!$A$3:$A$10,0),MATCH(IFERROR(VALUE(INDIRECT($A$1&amp;"M"&amp;A2506)),0),Relationstabel!$C$1:$K$1,0)),"Ingen varmeinstallationer")</f>
        <v>Fjernvarme/ Blokvarme</v>
      </c>
      <c r="L2506" s="1" t="str">
        <f ca="1">INDEX(Anvendelseskode!B:B,MATCH($E2506,Anvendelseskode!$A:$A,0))</f>
        <v>Række-, kæde-, dobbelthus (lodret adskillelse mellem enhederne)</v>
      </c>
      <c r="M2506" s="1" t="str">
        <f ca="1">INDEX(Anvendelseskode!C:C,MATCH($E2506,Anvendelseskode!$A:$A,0))</f>
        <v>Række-, kæde og dobbelthuse</v>
      </c>
      <c r="N2506" s="1" t="str">
        <f ca="1">INDEX(Anvendelseskode!D:D,MATCH($E2506,Anvendelseskode!$A:$A,0))</f>
        <v>Private husholdninger</v>
      </c>
      <c r="O2506" s="1" t="str">
        <f ca="1">IFERROR(INDEX(SBi!$2:$2,MATCH(G2506,SBi!$1:$1,1)),SBi!$K$2)</f>
        <v>1973-1978</v>
      </c>
      <c r="P2506" s="1">
        <f ca="1">IFERROR(INDEX(SBi!$C$3:$K$28,MATCH(E2506,SBi!$B$3:$B$28,0),MATCH(O2506,SBi!$C$2:$K$2,0)),0)</f>
        <v>112.6</v>
      </c>
      <c r="Q2506" s="19">
        <f t="shared" ca="1" si="515"/>
        <v>14.074999999999999</v>
      </c>
      <c r="R2506" s="19" t="str">
        <f ca="1">IFERROR(INDEX(VpD!$2:$2,MATCH(G2506,VpD!$1:$1,1)),VpD!$I$2)</f>
        <v>1973-1978</v>
      </c>
      <c r="S2506" s="1">
        <f ca="1">IFERROR(INDEX(VpD!$C$3:$I$27,MATCH(E2506,VpD!$B$3:$B$27,0),MATCH(R2506,VpD!$C$2:$I$2,0)),0)</f>
        <v>98</v>
      </c>
      <c r="T2506" s="19">
        <f t="shared" ca="1" si="516"/>
        <v>12.25</v>
      </c>
      <c r="U2506" s="14" t="str">
        <f t="shared" ca="1" si="517"/>
        <v xml:space="preserve">711665 </v>
      </c>
      <c r="V2506" s="14" t="str">
        <f t="shared" ca="1" si="518"/>
        <v>6172364.45</v>
      </c>
      <c r="W2506" s="14" t="str">
        <f t="shared" ca="1" si="519"/>
        <v>POINT(711665 6172364.45)</v>
      </c>
      <c r="X2506" s="14" t="str">
        <f>IFERROR(INDEX(BygningOmraade!B:B,MATCH(A2506,BygningOmraade!A:A,0)),"")</f>
        <v/>
      </c>
    </row>
    <row r="2507" spans="1:24" s="14" customFormat="1" x14ac:dyDescent="0.25">
      <c r="A2507" s="14">
        <f t="shared" si="507"/>
        <v>2507</v>
      </c>
      <c r="B2507" s="14" t="str">
        <f t="shared" ca="1" si="508"/>
        <v>9500d206-c7da-42a7-bfe0-afff94dd69c8</v>
      </c>
      <c r="C2507" s="14" t="str">
        <f t="shared" ca="1" si="509"/>
        <v>0a3f507e-21ad-32b8-e044-0003ba298018</v>
      </c>
      <c r="D2507" s="14">
        <f t="shared" ca="1" si="510"/>
        <v>997298</v>
      </c>
      <c r="E2507" s="1">
        <f t="shared" ca="1" si="511"/>
        <v>130</v>
      </c>
      <c r="F2507" s="1">
        <f t="shared" ca="1" si="512"/>
        <v>109</v>
      </c>
      <c r="G2507" s="1">
        <f t="shared" ca="1" si="513"/>
        <v>1979</v>
      </c>
      <c r="H2507" s="1" t="str">
        <f ca="1">IFERROR(INDEX(Varmeinstallation!B:B,MATCH(INDIRECT($A$1&amp;"L"&amp;A2507)*1,Varmeinstallation!A:A,0)),"Ingen varmeinstallationer")</f>
        <v>Fjernvarme/blokvarme (radiatorsystemer eller varmluftanlæg)</v>
      </c>
      <c r="I2507" s="1" t="str">
        <f ca="1">IFERROR(INDEX(Opvarmningsmiddel!B:B,MATCH(INDIRECT($A$1&amp;"M"&amp;A2507)*1,Opvarmningsmiddel!A:A,0)),"")</f>
        <v/>
      </c>
      <c r="J2507" s="1">
        <f t="shared" ca="1" si="514"/>
        <v>0</v>
      </c>
      <c r="K2507" s="1" t="str">
        <f ca="1">IFERROR(INDEX(Relationstabel!$C$3:$K$10,MATCH(VALUE(INDIRECT($A$1&amp;"L"&amp;A2507)),Relationstabel!$A$3:$A$10,0),MATCH(IFERROR(VALUE(INDIRECT($A$1&amp;"M"&amp;A2507)),0),Relationstabel!$C$1:$K$1,0)),"Ingen varmeinstallationer")</f>
        <v>Fjernvarme/ Blokvarme</v>
      </c>
      <c r="L2507" s="1" t="str">
        <f ca="1">INDEX(Anvendelseskode!B:B,MATCH($E2507,Anvendelseskode!$A:$A,0))</f>
        <v>Række-, kæde-, dobbelthus (lodret adskillelse mellem enhederne)</v>
      </c>
      <c r="M2507" s="1" t="str">
        <f ca="1">INDEX(Anvendelseskode!C:C,MATCH($E2507,Anvendelseskode!$A:$A,0))</f>
        <v>Række-, kæde og dobbelthuse</v>
      </c>
      <c r="N2507" s="1" t="str">
        <f ca="1">INDEX(Anvendelseskode!D:D,MATCH($E2507,Anvendelseskode!$A:$A,0))</f>
        <v>Private husholdninger</v>
      </c>
      <c r="O2507" s="1" t="str">
        <f ca="1">IFERROR(INDEX(SBi!$2:$2,MATCH(G2507,SBi!$1:$1,1)),SBi!$K$2)</f>
        <v>1979-1998</v>
      </c>
      <c r="P2507" s="1">
        <f ca="1">IFERROR(INDEX(SBi!$C$3:$K$28,MATCH(E2507,SBi!$B$3:$B$28,0),MATCH(O2507,SBi!$C$2:$K$2,0)),0)</f>
        <v>96.8</v>
      </c>
      <c r="Q2507" s="19">
        <f t="shared" ca="1" si="515"/>
        <v>10.5512</v>
      </c>
      <c r="R2507" s="19" t="str">
        <f ca="1">IFERROR(INDEX(VpD!$2:$2,MATCH(G2507,VpD!$1:$1,1)),VpD!$I$2)</f>
        <v>1979-1998</v>
      </c>
      <c r="S2507" s="1">
        <f ca="1">IFERROR(INDEX(VpD!$C$3:$I$27,MATCH(E2507,VpD!$B$3:$B$27,0),MATCH(R2507,VpD!$C$2:$I$2,0)),0)</f>
        <v>74</v>
      </c>
      <c r="T2507" s="19">
        <f t="shared" ca="1" si="516"/>
        <v>8.0660000000000007</v>
      </c>
      <c r="U2507" s="14" t="str">
        <f t="shared" ca="1" si="517"/>
        <v xml:space="preserve">713677.31 </v>
      </c>
      <c r="V2507" s="14" t="str">
        <f t="shared" ca="1" si="518"/>
        <v>6169769.63</v>
      </c>
      <c r="W2507" s="14" t="str">
        <f t="shared" ca="1" si="519"/>
        <v>POINT(713677.31 6169769.63)</v>
      </c>
      <c r="X2507" s="14" t="str">
        <f>IFERROR(INDEX(BygningOmraade!B:B,MATCH(A2507,BygningOmraade!A:A,0)),"")</f>
        <v/>
      </c>
    </row>
    <row r="2508" spans="1:24" s="14" customFormat="1" x14ac:dyDescent="0.25">
      <c r="A2508" s="14">
        <f t="shared" si="507"/>
        <v>2508</v>
      </c>
      <c r="B2508" s="14" t="str">
        <f t="shared" ca="1" si="508"/>
        <v>95086946-ce22-4aa5-9753-73c823d3d343</v>
      </c>
      <c r="C2508" s="14" t="str">
        <f t="shared" ca="1" si="509"/>
        <v>0a3f507e-20e9-32b8-e044-0003ba298018</v>
      </c>
      <c r="D2508" s="14">
        <f t="shared" ca="1" si="510"/>
        <v>996226</v>
      </c>
      <c r="E2508" s="1">
        <f t="shared" ca="1" si="511"/>
        <v>120</v>
      </c>
      <c r="F2508" s="1">
        <f t="shared" ca="1" si="512"/>
        <v>161</v>
      </c>
      <c r="G2508" s="1">
        <f t="shared" ca="1" si="513"/>
        <v>1976</v>
      </c>
      <c r="H2508" s="1" t="str">
        <f ca="1">IFERROR(INDEX(Varmeinstallation!B:B,MATCH(INDIRECT($A$1&amp;"L"&amp;A2508)*1,Varmeinstallation!A:A,0)),"Ingen varmeinstallationer")</f>
        <v>Elovne, elpaneler</v>
      </c>
      <c r="I2508" s="1" t="str">
        <f ca="1">IFERROR(INDEX(Opvarmningsmiddel!B:B,MATCH(INDIRECT($A$1&amp;"M"&amp;A2508)*1,Opvarmningsmiddel!A:A,0)),"")</f>
        <v>Elektricitet</v>
      </c>
      <c r="J2508" s="1">
        <f t="shared" ca="1" si="514"/>
        <v>2</v>
      </c>
      <c r="K2508" s="1" t="str">
        <f ca="1">IFERROR(INDEX(Relationstabel!$C$3:$K$10,MATCH(VALUE(INDIRECT($A$1&amp;"L"&amp;A2508)),Relationstabel!$A$3:$A$10,0),MATCH(IFERROR(VALUE(INDIRECT($A$1&amp;"M"&amp;A2508)),0),Relationstabel!$C$1:$K$1,0)),"Ingen varmeinstallationer")</f>
        <v>Elvarme</v>
      </c>
      <c r="L2508" s="1" t="str">
        <f ca="1">INDEX(Anvendelseskode!B:B,MATCH($E2508,Anvendelseskode!$A:$A,0))</f>
        <v>Fritliggende enfamilieshus (parcelhus)</v>
      </c>
      <c r="M2508" s="1" t="str">
        <f ca="1">INDEX(Anvendelseskode!C:C,MATCH($E2508,Anvendelseskode!$A:$A,0))</f>
        <v>Parcelhuse</v>
      </c>
      <c r="N2508" s="1" t="str">
        <f ca="1">INDEX(Anvendelseskode!D:D,MATCH($E2508,Anvendelseskode!$A:$A,0))</f>
        <v>Private husholdninger</v>
      </c>
      <c r="O2508" s="1" t="str">
        <f ca="1">IFERROR(INDEX(SBi!$2:$2,MATCH(G2508,SBi!$1:$1,1)),SBi!$K$2)</f>
        <v>1973-1978</v>
      </c>
      <c r="P2508" s="1">
        <f ca="1">IFERROR(INDEX(SBi!$C$3:$K$28,MATCH(E2508,SBi!$B$3:$B$28,0),MATCH(O2508,SBi!$C$2:$K$2,0)),0)</f>
        <v>119.8</v>
      </c>
      <c r="Q2508" s="19">
        <f t="shared" ca="1" si="515"/>
        <v>19.287800000000001</v>
      </c>
      <c r="R2508" s="19" t="str">
        <f ca="1">IFERROR(INDEX(VpD!$2:$2,MATCH(G2508,VpD!$1:$1,1)),VpD!$I$2)</f>
        <v>1973-1978</v>
      </c>
      <c r="S2508" s="1">
        <f ca="1">IFERROR(INDEX(VpD!$C$3:$I$27,MATCH(E2508,VpD!$B$3:$B$27,0),MATCH(R2508,VpD!$C$2:$I$2,0)),0)</f>
        <v>117</v>
      </c>
      <c r="T2508" s="19">
        <f t="shared" ca="1" si="516"/>
        <v>18.837</v>
      </c>
      <c r="U2508" s="14" t="str">
        <f t="shared" ca="1" si="517"/>
        <v xml:space="preserve">713050.87 </v>
      </c>
      <c r="V2508" s="14" t="str">
        <f t="shared" ca="1" si="518"/>
        <v>6168329.66</v>
      </c>
      <c r="W2508" s="14" t="str">
        <f t="shared" ca="1" si="519"/>
        <v>POINT(713050.87 6168329.66)</v>
      </c>
      <c r="X2508" s="14" t="str">
        <f>IFERROR(INDEX(BygningOmraade!B:B,MATCH(A2508,BygningOmraade!A:A,0)),"")</f>
        <v/>
      </c>
    </row>
    <row r="2509" spans="1:24" s="14" customFormat="1" x14ac:dyDescent="0.25">
      <c r="A2509" s="14">
        <f t="shared" si="507"/>
        <v>2509</v>
      </c>
      <c r="B2509" s="14" t="str">
        <f t="shared" ca="1" si="508"/>
        <v>950a4ba7-1282-42b9-87c3-8704a72e2181</v>
      </c>
      <c r="C2509" s="14" t="str">
        <f t="shared" ca="1" si="509"/>
        <v>0a3f507e-1ba0-32b8-e044-0003ba298018</v>
      </c>
      <c r="D2509" s="14">
        <f t="shared" ca="1" si="510"/>
        <v>997563</v>
      </c>
      <c r="E2509" s="1">
        <f t="shared" ca="1" si="511"/>
        <v>130</v>
      </c>
      <c r="F2509" s="1">
        <f t="shared" ca="1" si="512"/>
        <v>101</v>
      </c>
      <c r="G2509" s="1">
        <f t="shared" ca="1" si="513"/>
        <v>1964</v>
      </c>
      <c r="H2509" s="1" t="str">
        <f ca="1">IFERROR(INDEX(Varmeinstallation!B:B,MATCH(INDIRECT($A$1&amp;"L"&amp;A2509)*1,Varmeinstallation!A:A,0)),"Ingen varmeinstallationer")</f>
        <v>Centralvarme fra eget anlæg, et-kammer fyr</v>
      </c>
      <c r="I2509" s="1" t="str">
        <f ca="1">IFERROR(INDEX(Opvarmningsmiddel!B:B,MATCH(INDIRECT($A$1&amp;"M"&amp;A2509)*1,Opvarmningsmiddel!A:A,0)),"")</f>
        <v>Naturgas</v>
      </c>
      <c r="J2509" s="1">
        <f t="shared" ca="1" si="514"/>
        <v>0</v>
      </c>
      <c r="K2509" s="1" t="str">
        <f ca="1">IFERROR(INDEX(Relationstabel!$C$3:$K$10,MATCH(VALUE(INDIRECT($A$1&amp;"L"&amp;A2509)),Relationstabel!$A$3:$A$10,0),MATCH(IFERROR(VALUE(INDIRECT($A$1&amp;"M"&amp;A2509)),0),Relationstabel!$C$1:$K$1,0)),"Ingen varmeinstallationer")</f>
        <v>Naturgas</v>
      </c>
      <c r="L2509" s="1" t="str">
        <f ca="1">INDEX(Anvendelseskode!B:B,MATCH($E2509,Anvendelseskode!$A:$A,0))</f>
        <v>Række-, kæde-, dobbelthus (lodret adskillelse mellem enhederne)</v>
      </c>
      <c r="M2509" s="1" t="str">
        <f ca="1">INDEX(Anvendelseskode!C:C,MATCH($E2509,Anvendelseskode!$A:$A,0))</f>
        <v>Række-, kæde og dobbelthuse</v>
      </c>
      <c r="N2509" s="1" t="str">
        <f ca="1">INDEX(Anvendelseskode!D:D,MATCH($E2509,Anvendelseskode!$A:$A,0))</f>
        <v>Private husholdninger</v>
      </c>
      <c r="O2509" s="1" t="str">
        <f ca="1">IFERROR(INDEX(SBi!$2:$2,MATCH(G2509,SBi!$1:$1,1)),SBi!$K$2)</f>
        <v>1961-1972</v>
      </c>
      <c r="P2509" s="1">
        <f ca="1">IFERROR(INDEX(SBi!$C$3:$K$28,MATCH(E2509,SBi!$B$3:$B$28,0),MATCH(O2509,SBi!$C$2:$K$2,0)),0)</f>
        <v>119.9</v>
      </c>
      <c r="Q2509" s="19">
        <f t="shared" ca="1" si="515"/>
        <v>12.109900000000001</v>
      </c>
      <c r="R2509" s="19" t="str">
        <f ca="1">IFERROR(INDEX(VpD!$2:$2,MATCH(G2509,VpD!$1:$1,1)),VpD!$I$2)</f>
        <v>1961-1972</v>
      </c>
      <c r="S2509" s="1">
        <f ca="1">IFERROR(INDEX(VpD!$C$3:$I$27,MATCH(E2509,VpD!$B$3:$B$27,0),MATCH(R2509,VpD!$C$2:$I$2,0)),0)</f>
        <v>120</v>
      </c>
      <c r="T2509" s="19">
        <f t="shared" ca="1" si="516"/>
        <v>12.12</v>
      </c>
      <c r="U2509" s="14" t="str">
        <f t="shared" ca="1" si="517"/>
        <v xml:space="preserve">713821.67 </v>
      </c>
      <c r="V2509" s="14" t="str">
        <f t="shared" ca="1" si="518"/>
        <v>6169201.75</v>
      </c>
      <c r="W2509" s="14" t="str">
        <f t="shared" ca="1" si="519"/>
        <v>POINT(713821.67 6169201.75)</v>
      </c>
      <c r="X2509" s="14" t="str">
        <f>IFERROR(INDEX(BygningOmraade!B:B,MATCH(A2509,BygningOmraade!A:A,0)),"")</f>
        <v/>
      </c>
    </row>
    <row r="2510" spans="1:24" s="14" customFormat="1" x14ac:dyDescent="0.25">
      <c r="A2510" s="14">
        <f t="shared" si="507"/>
        <v>2510</v>
      </c>
      <c r="B2510" s="14" t="str">
        <f t="shared" ca="1" si="508"/>
        <v>950b2bd0-8e8d-4140-ab43-cafc68510d58</v>
      </c>
      <c r="C2510" s="14" t="str">
        <f t="shared" ca="1" si="509"/>
        <v>0a3f507e-1a42-32b8-e044-0003ba298018</v>
      </c>
      <c r="D2510" s="14">
        <f t="shared" ca="1" si="510"/>
        <v>997258</v>
      </c>
      <c r="E2510" s="1">
        <f t="shared" ca="1" si="511"/>
        <v>120</v>
      </c>
      <c r="F2510" s="1">
        <f t="shared" ca="1" si="512"/>
        <v>169</v>
      </c>
      <c r="G2510" s="1">
        <f t="shared" ca="1" si="513"/>
        <v>2011</v>
      </c>
      <c r="H2510" s="1" t="str">
        <f ca="1">IFERROR(INDEX(Varmeinstallation!B:B,MATCH(INDIRECT($A$1&amp;"L"&amp;A2510)*1,Varmeinstallation!A:A,0)),"Ingen varmeinstallationer")</f>
        <v>Centralvarme fra eget anlæg, et-kammer fyr</v>
      </c>
      <c r="I2510" s="1" t="str">
        <f ca="1">IFERROR(INDEX(Opvarmningsmiddel!B:B,MATCH(INDIRECT($A$1&amp;"M"&amp;A2510)*1,Opvarmningsmiddel!A:A,0)),"")</f>
        <v>Naturgas</v>
      </c>
      <c r="J2510" s="1">
        <f t="shared" ca="1" si="514"/>
        <v>0</v>
      </c>
      <c r="K2510" s="1" t="str">
        <f ca="1">IFERROR(INDEX(Relationstabel!$C$3:$K$10,MATCH(VALUE(INDIRECT($A$1&amp;"L"&amp;A2510)),Relationstabel!$A$3:$A$10,0),MATCH(IFERROR(VALUE(INDIRECT($A$1&amp;"M"&amp;A2510)),0),Relationstabel!$C$1:$K$1,0)),"Ingen varmeinstallationer")</f>
        <v>Naturgas</v>
      </c>
      <c r="L2510" s="1" t="str">
        <f ca="1">INDEX(Anvendelseskode!B:B,MATCH($E2510,Anvendelseskode!$A:$A,0))</f>
        <v>Fritliggende enfamilieshus (parcelhus)</v>
      </c>
      <c r="M2510" s="1" t="str">
        <f ca="1">INDEX(Anvendelseskode!C:C,MATCH($E2510,Anvendelseskode!$A:$A,0))</f>
        <v>Parcelhuse</v>
      </c>
      <c r="N2510" s="1" t="str">
        <f ca="1">INDEX(Anvendelseskode!D:D,MATCH($E2510,Anvendelseskode!$A:$A,0))</f>
        <v>Private husholdninger</v>
      </c>
      <c r="O2510" s="1" t="str">
        <f ca="1">IFERROR(INDEX(SBi!$2:$2,MATCH(G2510,SBi!$1:$1,1)),SBi!$K$2)</f>
        <v>Efter 2006</v>
      </c>
      <c r="P2510" s="1">
        <f ca="1">IFERROR(INDEX(SBi!$C$3:$K$28,MATCH(E2510,SBi!$B$3:$B$28,0),MATCH(O2510,SBi!$C$2:$K$2,0)),0)</f>
        <v>67.3</v>
      </c>
      <c r="Q2510" s="19">
        <f t="shared" ca="1" si="515"/>
        <v>11.373699999999999</v>
      </c>
      <c r="R2510" s="19" t="str">
        <f ca="1">IFERROR(INDEX(VpD!$2:$2,MATCH(G2510,VpD!$1:$1,1)),VpD!$I$2)</f>
        <v>&gt;1998</v>
      </c>
      <c r="S2510" s="1">
        <f ca="1">IFERROR(INDEX(VpD!$C$3:$I$27,MATCH(E2510,VpD!$B$3:$B$27,0),MATCH(R2510,VpD!$C$2:$I$2,0)),0)</f>
        <v>72</v>
      </c>
      <c r="T2510" s="19">
        <f t="shared" ca="1" si="516"/>
        <v>12.167999999999999</v>
      </c>
      <c r="U2510" s="14" t="str">
        <f t="shared" ca="1" si="517"/>
        <v xml:space="preserve">713725.3 </v>
      </c>
      <c r="V2510" s="14" t="str">
        <f t="shared" ca="1" si="518"/>
        <v>6169024.07</v>
      </c>
      <c r="W2510" s="14" t="str">
        <f t="shared" ca="1" si="519"/>
        <v>POINT(713725.3 6169024.07)</v>
      </c>
      <c r="X2510" s="14" t="str">
        <f>IFERROR(INDEX(BygningOmraade!B:B,MATCH(A2510,BygningOmraade!A:A,0)),"")</f>
        <v/>
      </c>
    </row>
    <row r="2511" spans="1:24" s="14" customFormat="1" x14ac:dyDescent="0.25">
      <c r="A2511" s="14">
        <f t="shared" si="507"/>
        <v>2511</v>
      </c>
      <c r="B2511" s="14" t="str">
        <f t="shared" ca="1" si="508"/>
        <v>952600ee-ab93-4b8a-92fd-0feddf5b246d</v>
      </c>
      <c r="C2511" s="14" t="str">
        <f t="shared" ca="1" si="509"/>
        <v>0a3f507e-1bcd-32b8-e044-0003ba298018</v>
      </c>
      <c r="D2511" s="14">
        <f t="shared" ca="1" si="510"/>
        <v>997180</v>
      </c>
      <c r="E2511" s="1">
        <f t="shared" ca="1" si="511"/>
        <v>130</v>
      </c>
      <c r="F2511" s="1">
        <f t="shared" ca="1" si="512"/>
        <v>91</v>
      </c>
      <c r="G2511" s="1">
        <f t="shared" ca="1" si="513"/>
        <v>1967</v>
      </c>
      <c r="H2511" s="1" t="str">
        <f ca="1">IFERROR(INDEX(Varmeinstallation!B:B,MATCH(INDIRECT($A$1&amp;"L"&amp;A2511)*1,Varmeinstallation!A:A,0)),"Ingen varmeinstallationer")</f>
        <v>Elovne, elpaneler</v>
      </c>
      <c r="I2511" s="1" t="str">
        <f ca="1">IFERROR(INDEX(Opvarmningsmiddel!B:B,MATCH(INDIRECT($A$1&amp;"M"&amp;A2511)*1,Opvarmningsmiddel!A:A,0)),"")</f>
        <v>Elektricitet</v>
      </c>
      <c r="J2511" s="1">
        <f t="shared" ca="1" si="514"/>
        <v>2</v>
      </c>
      <c r="K2511" s="1" t="str">
        <f ca="1">IFERROR(INDEX(Relationstabel!$C$3:$K$10,MATCH(VALUE(INDIRECT($A$1&amp;"L"&amp;A2511)),Relationstabel!$A$3:$A$10,0),MATCH(IFERROR(VALUE(INDIRECT($A$1&amp;"M"&amp;A2511)),0),Relationstabel!$C$1:$K$1,0)),"Ingen varmeinstallationer")</f>
        <v>Elvarme</v>
      </c>
      <c r="L2511" s="1" t="str">
        <f ca="1">INDEX(Anvendelseskode!B:B,MATCH($E2511,Anvendelseskode!$A:$A,0))</f>
        <v>Række-, kæde-, dobbelthus (lodret adskillelse mellem enhederne)</v>
      </c>
      <c r="M2511" s="1" t="str">
        <f ca="1">INDEX(Anvendelseskode!C:C,MATCH($E2511,Anvendelseskode!$A:$A,0))</f>
        <v>Række-, kæde og dobbelthuse</v>
      </c>
      <c r="N2511" s="1" t="str">
        <f ca="1">INDEX(Anvendelseskode!D:D,MATCH($E2511,Anvendelseskode!$A:$A,0))</f>
        <v>Private husholdninger</v>
      </c>
      <c r="O2511" s="1" t="str">
        <f ca="1">IFERROR(INDEX(SBi!$2:$2,MATCH(G2511,SBi!$1:$1,1)),SBi!$K$2)</f>
        <v>1961-1972</v>
      </c>
      <c r="P2511" s="1">
        <f ca="1">IFERROR(INDEX(SBi!$C$3:$K$28,MATCH(E2511,SBi!$B$3:$B$28,0),MATCH(O2511,SBi!$C$2:$K$2,0)),0)</f>
        <v>119.9</v>
      </c>
      <c r="Q2511" s="19">
        <f t="shared" ca="1" si="515"/>
        <v>10.9109</v>
      </c>
      <c r="R2511" s="19" t="str">
        <f ca="1">IFERROR(INDEX(VpD!$2:$2,MATCH(G2511,VpD!$1:$1,1)),VpD!$I$2)</f>
        <v>1961-1972</v>
      </c>
      <c r="S2511" s="1">
        <f ca="1">IFERROR(INDEX(VpD!$C$3:$I$27,MATCH(E2511,VpD!$B$3:$B$27,0),MATCH(R2511,VpD!$C$2:$I$2,0)),0)</f>
        <v>120</v>
      </c>
      <c r="T2511" s="19">
        <f t="shared" ca="1" si="516"/>
        <v>10.92</v>
      </c>
      <c r="U2511" s="14" t="str">
        <f t="shared" ca="1" si="517"/>
        <v xml:space="preserve">713750.1 </v>
      </c>
      <c r="V2511" s="14" t="str">
        <f t="shared" ca="1" si="518"/>
        <v>6169278.31</v>
      </c>
      <c r="W2511" s="14" t="str">
        <f t="shared" ca="1" si="519"/>
        <v>POINT(713750.1 6169278.31)</v>
      </c>
      <c r="X2511" s="14" t="str">
        <f>IFERROR(INDEX(BygningOmraade!B:B,MATCH(A2511,BygningOmraade!A:A,0)),"")</f>
        <v/>
      </c>
    </row>
    <row r="2512" spans="1:24" s="14" customFormat="1" x14ac:dyDescent="0.25">
      <c r="A2512" s="14">
        <f t="shared" si="507"/>
        <v>2512</v>
      </c>
      <c r="B2512" s="14" t="str">
        <f t="shared" ca="1" si="508"/>
        <v>9534b33a-86e8-4917-9085-09762dfe78e8</v>
      </c>
      <c r="C2512" s="14" t="str">
        <f t="shared" ca="1" si="509"/>
        <v>0a3f507e-237c-32b8-e044-0003ba298018</v>
      </c>
      <c r="D2512" s="14">
        <f t="shared" ca="1" si="510"/>
        <v>996513</v>
      </c>
      <c r="E2512" s="1">
        <f t="shared" ca="1" si="511"/>
        <v>120</v>
      </c>
      <c r="F2512" s="1">
        <f t="shared" ca="1" si="512"/>
        <v>126</v>
      </c>
      <c r="G2512" s="1">
        <f t="shared" ca="1" si="513"/>
        <v>1983</v>
      </c>
      <c r="H2512" s="1" t="str">
        <f ca="1">IFERROR(INDEX(Varmeinstallation!B:B,MATCH(INDIRECT($A$1&amp;"L"&amp;A2512)*1,Varmeinstallation!A:A,0)),"Ingen varmeinstallationer")</f>
        <v>Centralvarme fra eget anlæg, et-kammer fyr</v>
      </c>
      <c r="I2512" s="1" t="str">
        <f ca="1">IFERROR(INDEX(Opvarmningsmiddel!B:B,MATCH(INDIRECT($A$1&amp;"M"&amp;A2512)*1,Opvarmningsmiddel!A:A,0)),"")</f>
        <v>Naturgas</v>
      </c>
      <c r="J2512" s="1">
        <f t="shared" ca="1" si="514"/>
        <v>0</v>
      </c>
      <c r="K2512" s="1" t="str">
        <f ca="1">IFERROR(INDEX(Relationstabel!$C$3:$K$10,MATCH(VALUE(INDIRECT($A$1&amp;"L"&amp;A2512)),Relationstabel!$A$3:$A$10,0),MATCH(IFERROR(VALUE(INDIRECT($A$1&amp;"M"&amp;A2512)),0),Relationstabel!$C$1:$K$1,0)),"Ingen varmeinstallationer")</f>
        <v>Naturgas</v>
      </c>
      <c r="L2512" s="1" t="str">
        <f ca="1">INDEX(Anvendelseskode!B:B,MATCH($E2512,Anvendelseskode!$A:$A,0))</f>
        <v>Fritliggende enfamilieshus (parcelhus)</v>
      </c>
      <c r="M2512" s="1" t="str">
        <f ca="1">INDEX(Anvendelseskode!C:C,MATCH($E2512,Anvendelseskode!$A:$A,0))</f>
        <v>Parcelhuse</v>
      </c>
      <c r="N2512" s="1" t="str">
        <f ca="1">INDEX(Anvendelseskode!D:D,MATCH($E2512,Anvendelseskode!$A:$A,0))</f>
        <v>Private husholdninger</v>
      </c>
      <c r="O2512" s="1" t="str">
        <f ca="1">IFERROR(INDEX(SBi!$2:$2,MATCH(G2512,SBi!$1:$1,1)),SBi!$K$2)</f>
        <v>1979-1998</v>
      </c>
      <c r="P2512" s="1">
        <f ca="1">IFERROR(INDEX(SBi!$C$3:$K$28,MATCH(E2512,SBi!$B$3:$B$28,0),MATCH(O2512,SBi!$C$2:$K$2,0)),0)</f>
        <v>105.4</v>
      </c>
      <c r="Q2512" s="19">
        <f t="shared" ca="1" si="515"/>
        <v>13.280400000000002</v>
      </c>
      <c r="R2512" s="19" t="str">
        <f ca="1">IFERROR(INDEX(VpD!$2:$2,MATCH(G2512,VpD!$1:$1,1)),VpD!$I$2)</f>
        <v>1979-1998</v>
      </c>
      <c r="S2512" s="1">
        <f ca="1">IFERROR(INDEX(VpD!$C$3:$I$27,MATCH(E2512,VpD!$B$3:$B$27,0),MATCH(R2512,VpD!$C$2:$I$2,0)),0)</f>
        <v>90</v>
      </c>
      <c r="T2512" s="19">
        <f t="shared" ca="1" si="516"/>
        <v>11.34</v>
      </c>
      <c r="U2512" s="14" t="str">
        <f t="shared" ca="1" si="517"/>
        <v xml:space="preserve">713261.92 </v>
      </c>
      <c r="V2512" s="14" t="str">
        <f t="shared" ca="1" si="518"/>
        <v>6168572</v>
      </c>
      <c r="W2512" s="14" t="str">
        <f t="shared" ca="1" si="519"/>
        <v>POINT(713261.92 6168572)</v>
      </c>
      <c r="X2512" s="14" t="str">
        <f>IFERROR(INDEX(BygningOmraade!B:B,MATCH(A2512,BygningOmraade!A:A,0)),"")</f>
        <v/>
      </c>
    </row>
    <row r="2513" spans="1:24" s="14" customFormat="1" x14ac:dyDescent="0.25">
      <c r="A2513" s="14">
        <f t="shared" si="507"/>
        <v>2513</v>
      </c>
      <c r="B2513" s="14" t="str">
        <f t="shared" ca="1" si="508"/>
        <v>9563df7d-030d-40d2-8b95-1aeb95f7e967</v>
      </c>
      <c r="C2513" s="14" t="str">
        <f t="shared" ca="1" si="509"/>
        <v>0a3f507e-1b91-32b8-e044-0003ba298018</v>
      </c>
      <c r="D2513" s="14">
        <f t="shared" ca="1" si="510"/>
        <v>996247</v>
      </c>
      <c r="E2513" s="1">
        <f t="shared" ca="1" si="511"/>
        <v>120</v>
      </c>
      <c r="F2513" s="1">
        <f t="shared" ca="1" si="512"/>
        <v>151</v>
      </c>
      <c r="G2513" s="1">
        <f t="shared" ca="1" si="513"/>
        <v>1993</v>
      </c>
      <c r="H2513" s="1" t="str">
        <f ca="1">IFERROR(INDEX(Varmeinstallation!B:B,MATCH(INDIRECT($A$1&amp;"L"&amp;A2513)*1,Varmeinstallation!A:A,0)),"Ingen varmeinstallationer")</f>
        <v>Centralvarme fra eget anlæg, et-kammer fyr</v>
      </c>
      <c r="I2513" s="1" t="str">
        <f ca="1">IFERROR(INDEX(Opvarmningsmiddel!B:B,MATCH(INDIRECT($A$1&amp;"M"&amp;A2513)*1,Opvarmningsmiddel!A:A,0)),"")</f>
        <v>Naturgas</v>
      </c>
      <c r="J2513" s="1">
        <f t="shared" ca="1" si="514"/>
        <v>0</v>
      </c>
      <c r="K2513" s="1" t="str">
        <f ca="1">IFERROR(INDEX(Relationstabel!$C$3:$K$10,MATCH(VALUE(INDIRECT($A$1&amp;"L"&amp;A2513)),Relationstabel!$A$3:$A$10,0),MATCH(IFERROR(VALUE(INDIRECT($A$1&amp;"M"&amp;A2513)),0),Relationstabel!$C$1:$K$1,0)),"Ingen varmeinstallationer")</f>
        <v>Naturgas</v>
      </c>
      <c r="L2513" s="1" t="str">
        <f ca="1">INDEX(Anvendelseskode!B:B,MATCH($E2513,Anvendelseskode!$A:$A,0))</f>
        <v>Fritliggende enfamilieshus (parcelhus)</v>
      </c>
      <c r="M2513" s="1" t="str">
        <f ca="1">INDEX(Anvendelseskode!C:C,MATCH($E2513,Anvendelseskode!$A:$A,0))</f>
        <v>Parcelhuse</v>
      </c>
      <c r="N2513" s="1" t="str">
        <f ca="1">INDEX(Anvendelseskode!D:D,MATCH($E2513,Anvendelseskode!$A:$A,0))</f>
        <v>Private husholdninger</v>
      </c>
      <c r="O2513" s="1" t="str">
        <f ca="1">IFERROR(INDEX(SBi!$2:$2,MATCH(G2513,SBi!$1:$1,1)),SBi!$K$2)</f>
        <v>1979-1998</v>
      </c>
      <c r="P2513" s="1">
        <f ca="1">IFERROR(INDEX(SBi!$C$3:$K$28,MATCH(E2513,SBi!$B$3:$B$28,0),MATCH(O2513,SBi!$C$2:$K$2,0)),0)</f>
        <v>105.4</v>
      </c>
      <c r="Q2513" s="19">
        <f t="shared" ca="1" si="515"/>
        <v>15.915400000000002</v>
      </c>
      <c r="R2513" s="19" t="str">
        <f ca="1">IFERROR(INDEX(VpD!$2:$2,MATCH(G2513,VpD!$1:$1,1)),VpD!$I$2)</f>
        <v>1979-1998</v>
      </c>
      <c r="S2513" s="1">
        <f ca="1">IFERROR(INDEX(VpD!$C$3:$I$27,MATCH(E2513,VpD!$B$3:$B$27,0),MATCH(R2513,VpD!$C$2:$I$2,0)),0)</f>
        <v>90</v>
      </c>
      <c r="T2513" s="19">
        <f t="shared" ca="1" si="516"/>
        <v>13.59</v>
      </c>
      <c r="U2513" s="14" t="str">
        <f t="shared" ca="1" si="517"/>
        <v xml:space="preserve">713012.4 </v>
      </c>
      <c r="V2513" s="14" t="str">
        <f t="shared" ca="1" si="518"/>
        <v>6168959.91</v>
      </c>
      <c r="W2513" s="14" t="str">
        <f t="shared" ca="1" si="519"/>
        <v>POINT(713012.4 6168959.91)</v>
      </c>
      <c r="X2513" s="14" t="str">
        <f>IFERROR(INDEX(BygningOmraade!B:B,MATCH(A2513,BygningOmraade!A:A,0)),"")</f>
        <v/>
      </c>
    </row>
    <row r="2514" spans="1:24" s="14" customFormat="1" x14ac:dyDescent="0.25">
      <c r="A2514" s="14">
        <f t="shared" si="507"/>
        <v>2514</v>
      </c>
      <c r="B2514" s="14" t="str">
        <f t="shared" ca="1" si="508"/>
        <v>9568e3cd-9f0a-4dc3-803d-5c68713a4b58</v>
      </c>
      <c r="C2514" s="14" t="str">
        <f t="shared" ca="1" si="509"/>
        <v>0a3f507e-2040-32b8-e044-0003ba298018</v>
      </c>
      <c r="D2514" s="14">
        <f t="shared" ca="1" si="510"/>
        <v>993818</v>
      </c>
      <c r="E2514" s="1">
        <f t="shared" ca="1" si="511"/>
        <v>120</v>
      </c>
      <c r="F2514" s="1">
        <f t="shared" ca="1" si="512"/>
        <v>109</v>
      </c>
      <c r="G2514" s="1">
        <f t="shared" ca="1" si="513"/>
        <v>1973</v>
      </c>
      <c r="H2514" s="1" t="str">
        <f ca="1">IFERROR(INDEX(Varmeinstallation!B:B,MATCH(INDIRECT($A$1&amp;"L"&amp;A2514)*1,Varmeinstallation!A:A,0)),"Ingen varmeinstallationer")</f>
        <v>Centralvarme fra eget anlæg, et-kammer fyr</v>
      </c>
      <c r="I2514" s="1" t="str">
        <f ca="1">IFERROR(INDEX(Opvarmningsmiddel!B:B,MATCH(INDIRECT($A$1&amp;"M"&amp;A2514)*1,Opvarmningsmiddel!A:A,0)),"")</f>
        <v>Naturgas</v>
      </c>
      <c r="J2514" s="1">
        <f t="shared" ca="1" si="514"/>
        <v>2</v>
      </c>
      <c r="K2514" s="1" t="str">
        <f ca="1">IFERROR(INDEX(Relationstabel!$C$3:$K$10,MATCH(VALUE(INDIRECT($A$1&amp;"L"&amp;A2514)),Relationstabel!$A$3:$A$10,0),MATCH(IFERROR(VALUE(INDIRECT($A$1&amp;"M"&amp;A2514)),0),Relationstabel!$C$1:$K$1,0)),"Ingen varmeinstallationer")</f>
        <v>Naturgas</v>
      </c>
      <c r="L2514" s="1" t="str">
        <f ca="1">INDEX(Anvendelseskode!B:B,MATCH($E2514,Anvendelseskode!$A:$A,0))</f>
        <v>Fritliggende enfamilieshus (parcelhus)</v>
      </c>
      <c r="M2514" s="1" t="str">
        <f ca="1">INDEX(Anvendelseskode!C:C,MATCH($E2514,Anvendelseskode!$A:$A,0))</f>
        <v>Parcelhuse</v>
      </c>
      <c r="N2514" s="1" t="str">
        <f ca="1">INDEX(Anvendelseskode!D:D,MATCH($E2514,Anvendelseskode!$A:$A,0))</f>
        <v>Private husholdninger</v>
      </c>
      <c r="O2514" s="1" t="str">
        <f ca="1">IFERROR(INDEX(SBi!$2:$2,MATCH(G2514,SBi!$1:$1,1)),SBi!$K$2)</f>
        <v>1973-1978</v>
      </c>
      <c r="P2514" s="1">
        <f ca="1">IFERROR(INDEX(SBi!$C$3:$K$28,MATCH(E2514,SBi!$B$3:$B$28,0),MATCH(O2514,SBi!$C$2:$K$2,0)),0)</f>
        <v>119.8</v>
      </c>
      <c r="Q2514" s="19">
        <f t="shared" ca="1" si="515"/>
        <v>13.058199999999999</v>
      </c>
      <c r="R2514" s="19" t="str">
        <f ca="1">IFERROR(INDEX(VpD!$2:$2,MATCH(G2514,VpD!$1:$1,1)),VpD!$I$2)</f>
        <v>1973-1978</v>
      </c>
      <c r="S2514" s="1">
        <f ca="1">IFERROR(INDEX(VpD!$C$3:$I$27,MATCH(E2514,VpD!$B$3:$B$27,0),MATCH(R2514,VpD!$C$2:$I$2,0)),0)</f>
        <v>117</v>
      </c>
      <c r="T2514" s="19">
        <f t="shared" ca="1" si="516"/>
        <v>12.753</v>
      </c>
      <c r="U2514" s="14" t="str">
        <f t="shared" ca="1" si="517"/>
        <v xml:space="preserve">710714.76 </v>
      </c>
      <c r="V2514" s="14" t="str">
        <f t="shared" ca="1" si="518"/>
        <v>6171898.03</v>
      </c>
      <c r="W2514" s="14" t="str">
        <f t="shared" ca="1" si="519"/>
        <v>POINT(710714.76 6171898.03)</v>
      </c>
      <c r="X2514" s="14" t="str">
        <f>IFERROR(INDEX(BygningOmraade!B:B,MATCH(A2514,BygningOmraade!A:A,0)),"")</f>
        <v/>
      </c>
    </row>
    <row r="2515" spans="1:24" s="14" customFormat="1" x14ac:dyDescent="0.25">
      <c r="A2515" s="14">
        <f t="shared" si="507"/>
        <v>2515</v>
      </c>
      <c r="B2515" s="14" t="str">
        <f t="shared" ca="1" si="508"/>
        <v>956ab07c-ddaa-4a62-a67f-c54e90c9fc80</v>
      </c>
      <c r="C2515" s="14" t="str">
        <f t="shared" ca="1" si="509"/>
        <v>0a3f507e-1e67-32b8-e044-0003ba298018</v>
      </c>
      <c r="D2515" s="14">
        <f t="shared" ca="1" si="510"/>
        <v>994483</v>
      </c>
      <c r="E2515" s="1">
        <f t="shared" ca="1" si="511"/>
        <v>120</v>
      </c>
      <c r="F2515" s="1">
        <f t="shared" ca="1" si="512"/>
        <v>141</v>
      </c>
      <c r="G2515" s="1">
        <f t="shared" ca="1" si="513"/>
        <v>1973</v>
      </c>
      <c r="H2515" s="1" t="str">
        <f ca="1">IFERROR(INDEX(Varmeinstallation!B:B,MATCH(INDIRECT($A$1&amp;"L"&amp;A2515)*1,Varmeinstallation!A:A,0)),"Ingen varmeinstallationer")</f>
        <v>Centralvarme fra eget anlæg, et-kammer fyr</v>
      </c>
      <c r="I2515" s="1" t="str">
        <f ca="1">IFERROR(INDEX(Opvarmningsmiddel!B:B,MATCH(INDIRECT($A$1&amp;"M"&amp;A2515)*1,Opvarmningsmiddel!A:A,0)),"")</f>
        <v>Naturgas</v>
      </c>
      <c r="J2515" s="1">
        <f t="shared" ca="1" si="514"/>
        <v>0</v>
      </c>
      <c r="K2515" s="1" t="str">
        <f ca="1">IFERROR(INDEX(Relationstabel!$C$3:$K$10,MATCH(VALUE(INDIRECT($A$1&amp;"L"&amp;A2515)),Relationstabel!$A$3:$A$10,0),MATCH(IFERROR(VALUE(INDIRECT($A$1&amp;"M"&amp;A2515)),0),Relationstabel!$C$1:$K$1,0)),"Ingen varmeinstallationer")</f>
        <v>Naturgas</v>
      </c>
      <c r="L2515" s="1" t="str">
        <f ca="1">INDEX(Anvendelseskode!B:B,MATCH($E2515,Anvendelseskode!$A:$A,0))</f>
        <v>Fritliggende enfamilieshus (parcelhus)</v>
      </c>
      <c r="M2515" s="1" t="str">
        <f ca="1">INDEX(Anvendelseskode!C:C,MATCH($E2515,Anvendelseskode!$A:$A,0))</f>
        <v>Parcelhuse</v>
      </c>
      <c r="N2515" s="1" t="str">
        <f ca="1">INDEX(Anvendelseskode!D:D,MATCH($E2515,Anvendelseskode!$A:$A,0))</f>
        <v>Private husholdninger</v>
      </c>
      <c r="O2515" s="1" t="str">
        <f ca="1">IFERROR(INDEX(SBi!$2:$2,MATCH(G2515,SBi!$1:$1,1)),SBi!$K$2)</f>
        <v>1973-1978</v>
      </c>
      <c r="P2515" s="1">
        <f ca="1">IFERROR(INDEX(SBi!$C$3:$K$28,MATCH(E2515,SBi!$B$3:$B$28,0),MATCH(O2515,SBi!$C$2:$K$2,0)),0)</f>
        <v>119.8</v>
      </c>
      <c r="Q2515" s="19">
        <f t="shared" ca="1" si="515"/>
        <v>16.8918</v>
      </c>
      <c r="R2515" s="19" t="str">
        <f ca="1">IFERROR(INDEX(VpD!$2:$2,MATCH(G2515,VpD!$1:$1,1)),VpD!$I$2)</f>
        <v>1973-1978</v>
      </c>
      <c r="S2515" s="1">
        <f ca="1">IFERROR(INDEX(VpD!$C$3:$I$27,MATCH(E2515,VpD!$B$3:$B$27,0),MATCH(R2515,VpD!$C$2:$I$2,0)),0)</f>
        <v>117</v>
      </c>
      <c r="T2515" s="19">
        <f t="shared" ca="1" si="516"/>
        <v>16.497</v>
      </c>
      <c r="U2515" s="14" t="str">
        <f t="shared" ca="1" si="517"/>
        <v xml:space="preserve">711526.81 </v>
      </c>
      <c r="V2515" s="14" t="str">
        <f t="shared" ca="1" si="518"/>
        <v>6171892.34</v>
      </c>
      <c r="W2515" s="14" t="str">
        <f t="shared" ca="1" si="519"/>
        <v>POINT(711526.81 6171892.34)</v>
      </c>
      <c r="X2515" s="14" t="str">
        <f>IFERROR(INDEX(BygningOmraade!B:B,MATCH(A2515,BygningOmraade!A:A,0)),"")</f>
        <v/>
      </c>
    </row>
    <row r="2516" spans="1:24" s="14" customFormat="1" x14ac:dyDescent="0.25">
      <c r="A2516" s="14">
        <f t="shared" si="507"/>
        <v>2516</v>
      </c>
      <c r="B2516" s="14" t="str">
        <f t="shared" ca="1" si="508"/>
        <v>9576783c-4d25-40d7-94a4-6ace6f7c56f1</v>
      </c>
      <c r="C2516" s="14" t="str">
        <f t="shared" ca="1" si="509"/>
        <v>0a3f507e-1e17-32b8-e044-0003ba298018</v>
      </c>
      <c r="D2516" s="14">
        <f t="shared" ca="1" si="510"/>
        <v>995481</v>
      </c>
      <c r="E2516" s="1">
        <f t="shared" ca="1" si="511"/>
        <v>120</v>
      </c>
      <c r="F2516" s="1">
        <f t="shared" ca="1" si="512"/>
        <v>112</v>
      </c>
      <c r="G2516" s="1">
        <f t="shared" ca="1" si="513"/>
        <v>1966</v>
      </c>
      <c r="H2516" s="1" t="str">
        <f ca="1">IFERROR(INDEX(Varmeinstallation!B:B,MATCH(INDIRECT($A$1&amp;"L"&amp;A2516)*1,Varmeinstallation!A:A,0)),"Ingen varmeinstallationer")</f>
        <v>Centralvarme fra eget anlæg, et-kammer fyr</v>
      </c>
      <c r="I2516" s="1" t="str">
        <f ca="1">IFERROR(INDEX(Opvarmningsmiddel!B:B,MATCH(INDIRECT($A$1&amp;"M"&amp;A2516)*1,Opvarmningsmiddel!A:A,0)),"")</f>
        <v>Naturgas</v>
      </c>
      <c r="J2516" s="1">
        <f t="shared" ca="1" si="514"/>
        <v>0</v>
      </c>
      <c r="K2516" s="1" t="str">
        <f ca="1">IFERROR(INDEX(Relationstabel!$C$3:$K$10,MATCH(VALUE(INDIRECT($A$1&amp;"L"&amp;A2516)),Relationstabel!$A$3:$A$10,0),MATCH(IFERROR(VALUE(INDIRECT($A$1&amp;"M"&amp;A2516)),0),Relationstabel!$C$1:$K$1,0)),"Ingen varmeinstallationer")</f>
        <v>Naturgas</v>
      </c>
      <c r="L2516" s="1" t="str">
        <f ca="1">INDEX(Anvendelseskode!B:B,MATCH($E2516,Anvendelseskode!$A:$A,0))</f>
        <v>Fritliggende enfamilieshus (parcelhus)</v>
      </c>
      <c r="M2516" s="1" t="str">
        <f ca="1">INDEX(Anvendelseskode!C:C,MATCH($E2516,Anvendelseskode!$A:$A,0))</f>
        <v>Parcelhuse</v>
      </c>
      <c r="N2516" s="1" t="str">
        <f ca="1">INDEX(Anvendelseskode!D:D,MATCH($E2516,Anvendelseskode!$A:$A,0))</f>
        <v>Private husholdninger</v>
      </c>
      <c r="O2516" s="1" t="str">
        <f ca="1">IFERROR(INDEX(SBi!$2:$2,MATCH(G2516,SBi!$1:$1,1)),SBi!$K$2)</f>
        <v>1961-1972</v>
      </c>
      <c r="P2516" s="1">
        <f ca="1">IFERROR(INDEX(SBi!$C$3:$K$28,MATCH(E2516,SBi!$B$3:$B$28,0),MATCH(O2516,SBi!$C$2:$K$2,0)),0)</f>
        <v>134.30000000000001</v>
      </c>
      <c r="Q2516" s="19">
        <f t="shared" ca="1" si="515"/>
        <v>15.041600000000003</v>
      </c>
      <c r="R2516" s="19" t="str">
        <f ca="1">IFERROR(INDEX(VpD!$2:$2,MATCH(G2516,VpD!$1:$1,1)),VpD!$I$2)</f>
        <v>1961-1972</v>
      </c>
      <c r="S2516" s="1">
        <f ca="1">IFERROR(INDEX(VpD!$C$3:$I$27,MATCH(E2516,VpD!$B$3:$B$27,0),MATCH(R2516,VpD!$C$2:$I$2,0)),0)</f>
        <v>143</v>
      </c>
      <c r="T2516" s="19">
        <f t="shared" ca="1" si="516"/>
        <v>16.015999999999998</v>
      </c>
      <c r="U2516" s="14" t="str">
        <f t="shared" ca="1" si="517"/>
        <v xml:space="preserve">711984.39 </v>
      </c>
      <c r="V2516" s="14" t="str">
        <f t="shared" ca="1" si="518"/>
        <v>6169503.1</v>
      </c>
      <c r="W2516" s="14" t="str">
        <f t="shared" ca="1" si="519"/>
        <v>POINT(711984.39 6169503.1)</v>
      </c>
      <c r="X2516" s="14" t="str">
        <f>IFERROR(INDEX(BygningOmraade!B:B,MATCH(A2516,BygningOmraade!A:A,0)),"")</f>
        <v/>
      </c>
    </row>
    <row r="2517" spans="1:24" s="14" customFormat="1" x14ac:dyDescent="0.25">
      <c r="A2517" s="14">
        <f t="shared" si="507"/>
        <v>2517</v>
      </c>
      <c r="B2517" s="14" t="str">
        <f t="shared" ca="1" si="508"/>
        <v>959f812c-2af4-41e1-90bf-814d7c936fb1</v>
      </c>
      <c r="C2517" s="14" t="str">
        <f t="shared" ca="1" si="509"/>
        <v>0a3f507e-1e44-32b8-e044-0003ba298018</v>
      </c>
      <c r="D2517" s="14">
        <f t="shared" ca="1" si="510"/>
        <v>994919</v>
      </c>
      <c r="E2517" s="1">
        <f t="shared" ca="1" si="511"/>
        <v>120</v>
      </c>
      <c r="F2517" s="1">
        <f t="shared" ca="1" si="512"/>
        <v>169</v>
      </c>
      <c r="G2517" s="1">
        <f t="shared" ca="1" si="513"/>
        <v>1988</v>
      </c>
      <c r="H2517" s="1" t="str">
        <f ca="1">IFERROR(INDEX(Varmeinstallation!B:B,MATCH(INDIRECT($A$1&amp;"L"&amp;A2517)*1,Varmeinstallation!A:A,0)),"Ingen varmeinstallationer")</f>
        <v>Elovne, elpaneler</v>
      </c>
      <c r="I2517" s="1" t="str">
        <f ca="1">IFERROR(INDEX(Opvarmningsmiddel!B:B,MATCH(INDIRECT($A$1&amp;"M"&amp;A2517)*1,Opvarmningsmiddel!A:A,0)),"")</f>
        <v>Elektricitet</v>
      </c>
      <c r="J2517" s="1">
        <f t="shared" ca="1" si="514"/>
        <v>2</v>
      </c>
      <c r="K2517" s="1" t="str">
        <f ca="1">IFERROR(INDEX(Relationstabel!$C$3:$K$10,MATCH(VALUE(INDIRECT($A$1&amp;"L"&amp;A2517)),Relationstabel!$A$3:$A$10,0),MATCH(IFERROR(VALUE(INDIRECT($A$1&amp;"M"&amp;A2517)),0),Relationstabel!$C$1:$K$1,0)),"Ingen varmeinstallationer")</f>
        <v>Elvarme</v>
      </c>
      <c r="L2517" s="1" t="str">
        <f ca="1">INDEX(Anvendelseskode!B:B,MATCH($E2517,Anvendelseskode!$A:$A,0))</f>
        <v>Fritliggende enfamilieshus (parcelhus)</v>
      </c>
      <c r="M2517" s="1" t="str">
        <f ca="1">INDEX(Anvendelseskode!C:C,MATCH($E2517,Anvendelseskode!$A:$A,0))</f>
        <v>Parcelhuse</v>
      </c>
      <c r="N2517" s="1" t="str">
        <f ca="1">INDEX(Anvendelseskode!D:D,MATCH($E2517,Anvendelseskode!$A:$A,0))</f>
        <v>Private husholdninger</v>
      </c>
      <c r="O2517" s="1" t="str">
        <f ca="1">IFERROR(INDEX(SBi!$2:$2,MATCH(G2517,SBi!$1:$1,1)),SBi!$K$2)</f>
        <v>1979-1998</v>
      </c>
      <c r="P2517" s="1">
        <f ca="1">IFERROR(INDEX(SBi!$C$3:$K$28,MATCH(E2517,SBi!$B$3:$B$28,0),MATCH(O2517,SBi!$C$2:$K$2,0)),0)</f>
        <v>105.4</v>
      </c>
      <c r="Q2517" s="19">
        <f t="shared" ca="1" si="515"/>
        <v>17.812600000000003</v>
      </c>
      <c r="R2517" s="19" t="str">
        <f ca="1">IFERROR(INDEX(VpD!$2:$2,MATCH(G2517,VpD!$1:$1,1)),VpD!$I$2)</f>
        <v>1979-1998</v>
      </c>
      <c r="S2517" s="1">
        <f ca="1">IFERROR(INDEX(VpD!$C$3:$I$27,MATCH(E2517,VpD!$B$3:$B$27,0),MATCH(R2517,VpD!$C$2:$I$2,0)),0)</f>
        <v>90</v>
      </c>
      <c r="T2517" s="19">
        <f t="shared" ca="1" si="516"/>
        <v>15.21</v>
      </c>
      <c r="U2517" s="14" t="str">
        <f t="shared" ca="1" si="517"/>
        <v xml:space="preserve">711757.21 </v>
      </c>
      <c r="V2517" s="14" t="str">
        <f t="shared" ca="1" si="518"/>
        <v>6171642.47</v>
      </c>
      <c r="W2517" s="14" t="str">
        <f t="shared" ca="1" si="519"/>
        <v>POINT(711757.21 6171642.47)</v>
      </c>
      <c r="X2517" s="14" t="str">
        <f>IFERROR(INDEX(BygningOmraade!B:B,MATCH(A2517,BygningOmraade!A:A,0)),"")</f>
        <v/>
      </c>
    </row>
    <row r="2518" spans="1:24" s="14" customFormat="1" x14ac:dyDescent="0.25">
      <c r="A2518" s="14">
        <f t="shared" si="507"/>
        <v>2518</v>
      </c>
      <c r="B2518" s="14" t="str">
        <f t="shared" ca="1" si="508"/>
        <v>95a8ca01-6554-42b9-be93-41863dcb19ca</v>
      </c>
      <c r="C2518" s="14" t="str">
        <f t="shared" ca="1" si="509"/>
        <v>0a3f507e-2189-32b8-e044-0003ba298018</v>
      </c>
      <c r="D2518" s="14">
        <f t="shared" ca="1" si="510"/>
        <v>997273</v>
      </c>
      <c r="E2518" s="1">
        <f t="shared" ca="1" si="511"/>
        <v>130</v>
      </c>
      <c r="F2518" s="1">
        <f t="shared" ca="1" si="512"/>
        <v>109</v>
      </c>
      <c r="G2518" s="1">
        <f t="shared" ca="1" si="513"/>
        <v>1978</v>
      </c>
      <c r="H2518" s="1" t="str">
        <f ca="1">IFERROR(INDEX(Varmeinstallation!B:B,MATCH(INDIRECT($A$1&amp;"L"&amp;A2518)*1,Varmeinstallation!A:A,0)),"Ingen varmeinstallationer")</f>
        <v>Fjernvarme/blokvarme (radiatorsystemer eller varmluftanlæg)</v>
      </c>
      <c r="I2518" s="1" t="str">
        <f ca="1">IFERROR(INDEX(Opvarmningsmiddel!B:B,MATCH(INDIRECT($A$1&amp;"M"&amp;A2518)*1,Opvarmningsmiddel!A:A,0)),"")</f>
        <v/>
      </c>
      <c r="J2518" s="1">
        <f t="shared" ca="1" si="514"/>
        <v>0</v>
      </c>
      <c r="K2518" s="1" t="str">
        <f ca="1">IFERROR(INDEX(Relationstabel!$C$3:$K$10,MATCH(VALUE(INDIRECT($A$1&amp;"L"&amp;A2518)),Relationstabel!$A$3:$A$10,0),MATCH(IFERROR(VALUE(INDIRECT($A$1&amp;"M"&amp;A2518)),0),Relationstabel!$C$1:$K$1,0)),"Ingen varmeinstallationer")</f>
        <v>Fjernvarme/ Blokvarme</v>
      </c>
      <c r="L2518" s="1" t="str">
        <f ca="1">INDEX(Anvendelseskode!B:B,MATCH($E2518,Anvendelseskode!$A:$A,0))</f>
        <v>Række-, kæde-, dobbelthus (lodret adskillelse mellem enhederne)</v>
      </c>
      <c r="M2518" s="1" t="str">
        <f ca="1">INDEX(Anvendelseskode!C:C,MATCH($E2518,Anvendelseskode!$A:$A,0))</f>
        <v>Række-, kæde og dobbelthuse</v>
      </c>
      <c r="N2518" s="1" t="str">
        <f ca="1">INDEX(Anvendelseskode!D:D,MATCH($E2518,Anvendelseskode!$A:$A,0))</f>
        <v>Private husholdninger</v>
      </c>
      <c r="O2518" s="1" t="str">
        <f ca="1">IFERROR(INDEX(SBi!$2:$2,MATCH(G2518,SBi!$1:$1,1)),SBi!$K$2)</f>
        <v>1973-1978</v>
      </c>
      <c r="P2518" s="1">
        <f ca="1">IFERROR(INDEX(SBi!$C$3:$K$28,MATCH(E2518,SBi!$B$3:$B$28,0),MATCH(O2518,SBi!$C$2:$K$2,0)),0)</f>
        <v>112.6</v>
      </c>
      <c r="Q2518" s="19">
        <f t="shared" ca="1" si="515"/>
        <v>12.273399999999999</v>
      </c>
      <c r="R2518" s="19" t="str">
        <f ca="1">IFERROR(INDEX(VpD!$2:$2,MATCH(G2518,VpD!$1:$1,1)),VpD!$I$2)</f>
        <v>1973-1978</v>
      </c>
      <c r="S2518" s="1">
        <f ca="1">IFERROR(INDEX(VpD!$C$3:$I$27,MATCH(E2518,VpD!$B$3:$B$27,0),MATCH(R2518,VpD!$C$2:$I$2,0)),0)</f>
        <v>98</v>
      </c>
      <c r="T2518" s="19">
        <f t="shared" ca="1" si="516"/>
        <v>10.682</v>
      </c>
      <c r="U2518" s="14" t="str">
        <f t="shared" ca="1" si="517"/>
        <v xml:space="preserve">713696.35 </v>
      </c>
      <c r="V2518" s="14" t="str">
        <f t="shared" ca="1" si="518"/>
        <v>6169605.02</v>
      </c>
      <c r="W2518" s="14" t="str">
        <f t="shared" ca="1" si="519"/>
        <v>POINT(713696.35 6169605.02)</v>
      </c>
      <c r="X2518" s="14" t="str">
        <f>IFERROR(INDEX(BygningOmraade!B:B,MATCH(A2518,BygningOmraade!A:A,0)),"")</f>
        <v/>
      </c>
    </row>
    <row r="2519" spans="1:24" s="14" customFormat="1" x14ac:dyDescent="0.25">
      <c r="A2519" s="14">
        <f t="shared" si="507"/>
        <v>2519</v>
      </c>
      <c r="B2519" s="14" t="str">
        <f t="shared" ca="1" si="508"/>
        <v>95ca7e6d-a4fe-4e11-8da5-271ea49a84a5</v>
      </c>
      <c r="C2519" s="14" t="str">
        <f t="shared" ca="1" si="509"/>
        <v>53ba2f34-5fcc-2505-e044-0003ba298018</v>
      </c>
      <c r="D2519" s="14">
        <f t="shared" ca="1" si="510"/>
        <v>2702938</v>
      </c>
      <c r="E2519" s="1">
        <f t="shared" ca="1" si="511"/>
        <v>130</v>
      </c>
      <c r="F2519" s="1">
        <f t="shared" ca="1" si="512"/>
        <v>108</v>
      </c>
      <c r="G2519" s="1">
        <f t="shared" ca="1" si="513"/>
        <v>2008</v>
      </c>
      <c r="H2519" s="1" t="str">
        <f ca="1">IFERROR(INDEX(Varmeinstallation!B:B,MATCH(INDIRECT($A$1&amp;"L"&amp;A2519)*1,Varmeinstallation!A:A,0)),"Ingen varmeinstallationer")</f>
        <v>Centralvarme fra eget anlæg, et-kammer fyr</v>
      </c>
      <c r="I2519" s="1" t="str">
        <f ca="1">IFERROR(INDEX(Opvarmningsmiddel!B:B,MATCH(INDIRECT($A$1&amp;"M"&amp;A2519)*1,Opvarmningsmiddel!A:A,0)),"")</f>
        <v>Naturgas</v>
      </c>
      <c r="J2519" s="1">
        <f t="shared" ca="1" si="514"/>
        <v>90</v>
      </c>
      <c r="K2519" s="1" t="str">
        <f ca="1">IFERROR(INDEX(Relationstabel!$C$3:$K$10,MATCH(VALUE(INDIRECT($A$1&amp;"L"&amp;A2519)),Relationstabel!$A$3:$A$10,0),MATCH(IFERROR(VALUE(INDIRECT($A$1&amp;"M"&amp;A2519)),0),Relationstabel!$C$1:$K$1,0)),"Ingen varmeinstallationer")</f>
        <v>Naturgas</v>
      </c>
      <c r="L2519" s="1" t="str">
        <f ca="1">INDEX(Anvendelseskode!B:B,MATCH($E2519,Anvendelseskode!$A:$A,0))</f>
        <v>Række-, kæde-, dobbelthus (lodret adskillelse mellem enhederne)</v>
      </c>
      <c r="M2519" s="1" t="str">
        <f ca="1">INDEX(Anvendelseskode!C:C,MATCH($E2519,Anvendelseskode!$A:$A,0))</f>
        <v>Række-, kæde og dobbelthuse</v>
      </c>
      <c r="N2519" s="1" t="str">
        <f ca="1">INDEX(Anvendelseskode!D:D,MATCH($E2519,Anvendelseskode!$A:$A,0))</f>
        <v>Private husholdninger</v>
      </c>
      <c r="O2519" s="1" t="str">
        <f ca="1">IFERROR(INDEX(SBi!$2:$2,MATCH(G2519,SBi!$1:$1,1)),SBi!$K$2)</f>
        <v>Efter 2006</v>
      </c>
      <c r="P2519" s="1">
        <f ca="1">IFERROR(INDEX(SBi!$C$3:$K$28,MATCH(E2519,SBi!$B$3:$B$28,0),MATCH(O2519,SBi!$C$2:$K$2,0)),0)</f>
        <v>66.400000000000006</v>
      </c>
      <c r="Q2519" s="19">
        <f t="shared" ca="1" si="515"/>
        <v>7.1712000000000007</v>
      </c>
      <c r="R2519" s="19" t="str">
        <f ca="1">IFERROR(INDEX(VpD!$2:$2,MATCH(G2519,VpD!$1:$1,1)),VpD!$I$2)</f>
        <v>&gt;1998</v>
      </c>
      <c r="S2519" s="1">
        <f ca="1">IFERROR(INDEX(VpD!$C$3:$I$27,MATCH(E2519,VpD!$B$3:$B$27,0),MATCH(R2519,VpD!$C$2:$I$2,0)),0)</f>
        <v>65</v>
      </c>
      <c r="T2519" s="19">
        <f t="shared" ca="1" si="516"/>
        <v>7.02</v>
      </c>
      <c r="U2519" s="14" t="str">
        <f t="shared" ca="1" si="517"/>
        <v xml:space="preserve">712708.08 </v>
      </c>
      <c r="V2519" s="14" t="str">
        <f t="shared" ca="1" si="518"/>
        <v>6168827.9</v>
      </c>
      <c r="W2519" s="14" t="str">
        <f t="shared" ca="1" si="519"/>
        <v>POINT(712708.08 6168827.9)</v>
      </c>
      <c r="X2519" s="14" t="str">
        <f>IFERROR(INDEX(BygningOmraade!B:B,MATCH(A2519,BygningOmraade!A:A,0)),"")</f>
        <v/>
      </c>
    </row>
    <row r="2520" spans="1:24" s="14" customFormat="1" x14ac:dyDescent="0.25">
      <c r="A2520" s="14">
        <f t="shared" si="507"/>
        <v>2520</v>
      </c>
      <c r="B2520" s="14" t="str">
        <f t="shared" ca="1" si="508"/>
        <v>95d14601-8038-4793-a219-89d14cd3b4c5</v>
      </c>
      <c r="C2520" s="14" t="str">
        <f t="shared" ca="1" si="509"/>
        <v>53ba2f34-5fef-2505-e044-0003ba298018</v>
      </c>
      <c r="D2520" s="14">
        <f t="shared" ca="1" si="510"/>
        <v>2702984</v>
      </c>
      <c r="E2520" s="1">
        <f t="shared" ca="1" si="511"/>
        <v>130</v>
      </c>
      <c r="F2520" s="1">
        <f t="shared" ca="1" si="512"/>
        <v>160</v>
      </c>
      <c r="G2520" s="1">
        <f t="shared" ca="1" si="513"/>
        <v>2008</v>
      </c>
      <c r="H2520" s="1" t="str">
        <f ca="1">IFERROR(INDEX(Varmeinstallation!B:B,MATCH(INDIRECT($A$1&amp;"L"&amp;A2520)*1,Varmeinstallation!A:A,0)),"Ingen varmeinstallationer")</f>
        <v>Centralvarme fra eget anlæg, et-kammer fyr</v>
      </c>
      <c r="I2520" s="1" t="str">
        <f ca="1">IFERROR(INDEX(Opvarmningsmiddel!B:B,MATCH(INDIRECT($A$1&amp;"M"&amp;A2520)*1,Opvarmningsmiddel!A:A,0)),"")</f>
        <v>Naturgas</v>
      </c>
      <c r="J2520" s="1">
        <f t="shared" ca="1" si="514"/>
        <v>90</v>
      </c>
      <c r="K2520" s="1" t="str">
        <f ca="1">IFERROR(INDEX(Relationstabel!$C$3:$K$10,MATCH(VALUE(INDIRECT($A$1&amp;"L"&amp;A2520)),Relationstabel!$A$3:$A$10,0),MATCH(IFERROR(VALUE(INDIRECT($A$1&amp;"M"&amp;A2520)),0),Relationstabel!$C$1:$K$1,0)),"Ingen varmeinstallationer")</f>
        <v>Naturgas</v>
      </c>
      <c r="L2520" s="1" t="str">
        <f ca="1">INDEX(Anvendelseskode!B:B,MATCH($E2520,Anvendelseskode!$A:$A,0))</f>
        <v>Række-, kæde-, dobbelthus (lodret adskillelse mellem enhederne)</v>
      </c>
      <c r="M2520" s="1" t="str">
        <f ca="1">INDEX(Anvendelseskode!C:C,MATCH($E2520,Anvendelseskode!$A:$A,0))</f>
        <v>Række-, kæde og dobbelthuse</v>
      </c>
      <c r="N2520" s="1" t="str">
        <f ca="1">INDEX(Anvendelseskode!D:D,MATCH($E2520,Anvendelseskode!$A:$A,0))</f>
        <v>Private husholdninger</v>
      </c>
      <c r="O2520" s="1" t="str">
        <f ca="1">IFERROR(INDEX(SBi!$2:$2,MATCH(G2520,SBi!$1:$1,1)),SBi!$K$2)</f>
        <v>Efter 2006</v>
      </c>
      <c r="P2520" s="1">
        <f ca="1">IFERROR(INDEX(SBi!$C$3:$K$28,MATCH(E2520,SBi!$B$3:$B$28,0),MATCH(O2520,SBi!$C$2:$K$2,0)),0)</f>
        <v>66.400000000000006</v>
      </c>
      <c r="Q2520" s="19">
        <f t="shared" ca="1" si="515"/>
        <v>10.624000000000001</v>
      </c>
      <c r="R2520" s="19" t="str">
        <f ca="1">IFERROR(INDEX(VpD!$2:$2,MATCH(G2520,VpD!$1:$1,1)),VpD!$I$2)</f>
        <v>&gt;1998</v>
      </c>
      <c r="S2520" s="1">
        <f ca="1">IFERROR(INDEX(VpD!$C$3:$I$27,MATCH(E2520,VpD!$B$3:$B$27,0),MATCH(R2520,VpD!$C$2:$I$2,0)),0)</f>
        <v>65</v>
      </c>
      <c r="T2520" s="19">
        <f t="shared" ca="1" si="516"/>
        <v>10.4</v>
      </c>
      <c r="U2520" s="14" t="str">
        <f t="shared" ca="1" si="517"/>
        <v xml:space="preserve">712642.76 </v>
      </c>
      <c r="V2520" s="14" t="str">
        <f t="shared" ca="1" si="518"/>
        <v>6168768.32</v>
      </c>
      <c r="W2520" s="14" t="str">
        <f t="shared" ca="1" si="519"/>
        <v>POINT(712642.76 6168768.32)</v>
      </c>
      <c r="X2520" s="14" t="str">
        <f>IFERROR(INDEX(BygningOmraade!B:B,MATCH(A2520,BygningOmraade!A:A,0)),"")</f>
        <v/>
      </c>
    </row>
    <row r="2521" spans="1:24" s="14" customFormat="1" x14ac:dyDescent="0.25">
      <c r="A2521" s="14">
        <f t="shared" si="507"/>
        <v>2521</v>
      </c>
      <c r="B2521" s="14" t="str">
        <f t="shared" ca="1" si="508"/>
        <v>95d92b8e-a2c7-4aa3-834c-75a4fbe7aab3</v>
      </c>
      <c r="C2521" s="14" t="str">
        <f t="shared" ca="1" si="509"/>
        <v>0a3f507e-1b52-32b8-e044-0003ba298018</v>
      </c>
      <c r="D2521" s="14">
        <f t="shared" ca="1" si="510"/>
        <v>996860</v>
      </c>
      <c r="E2521" s="1">
        <f t="shared" ca="1" si="511"/>
        <v>130</v>
      </c>
      <c r="F2521" s="1">
        <f t="shared" ca="1" si="512"/>
        <v>112</v>
      </c>
      <c r="G2521" s="1">
        <f t="shared" ca="1" si="513"/>
        <v>1978</v>
      </c>
      <c r="H2521" s="1" t="str">
        <f ca="1">IFERROR(INDEX(Varmeinstallation!B:B,MATCH(INDIRECT($A$1&amp;"L"&amp;A2521)*1,Varmeinstallation!A:A,0)),"Ingen varmeinstallationer")</f>
        <v>Fjernvarme/blokvarme (radiatorsystemer eller varmluftanlæg)</v>
      </c>
      <c r="I2521" s="1" t="str">
        <f ca="1">IFERROR(INDEX(Opvarmningsmiddel!B:B,MATCH(INDIRECT($A$1&amp;"M"&amp;A2521)*1,Opvarmningsmiddel!A:A,0)),"")</f>
        <v/>
      </c>
      <c r="J2521" s="1">
        <f t="shared" ca="1" si="514"/>
        <v>0</v>
      </c>
      <c r="K2521" s="1" t="str">
        <f ca="1">IFERROR(INDEX(Relationstabel!$C$3:$K$10,MATCH(VALUE(INDIRECT($A$1&amp;"L"&amp;A2521)),Relationstabel!$A$3:$A$10,0),MATCH(IFERROR(VALUE(INDIRECT($A$1&amp;"M"&amp;A2521)),0),Relationstabel!$C$1:$K$1,0)),"Ingen varmeinstallationer")</f>
        <v>Fjernvarme/ Blokvarme</v>
      </c>
      <c r="L2521" s="1" t="str">
        <f ca="1">INDEX(Anvendelseskode!B:B,MATCH($E2521,Anvendelseskode!$A:$A,0))</f>
        <v>Række-, kæde-, dobbelthus (lodret adskillelse mellem enhederne)</v>
      </c>
      <c r="M2521" s="1" t="str">
        <f ca="1">INDEX(Anvendelseskode!C:C,MATCH($E2521,Anvendelseskode!$A:$A,0))</f>
        <v>Række-, kæde og dobbelthuse</v>
      </c>
      <c r="N2521" s="1" t="str">
        <f ca="1">INDEX(Anvendelseskode!D:D,MATCH($E2521,Anvendelseskode!$A:$A,0))</f>
        <v>Private husholdninger</v>
      </c>
      <c r="O2521" s="1" t="str">
        <f ca="1">IFERROR(INDEX(SBi!$2:$2,MATCH(G2521,SBi!$1:$1,1)),SBi!$K$2)</f>
        <v>1973-1978</v>
      </c>
      <c r="P2521" s="1">
        <f ca="1">IFERROR(INDEX(SBi!$C$3:$K$28,MATCH(E2521,SBi!$B$3:$B$28,0),MATCH(O2521,SBi!$C$2:$K$2,0)),0)</f>
        <v>112.6</v>
      </c>
      <c r="Q2521" s="19">
        <f t="shared" ca="1" si="515"/>
        <v>12.611199999999998</v>
      </c>
      <c r="R2521" s="19" t="str">
        <f ca="1">IFERROR(INDEX(VpD!$2:$2,MATCH(G2521,VpD!$1:$1,1)),VpD!$I$2)</f>
        <v>1973-1978</v>
      </c>
      <c r="S2521" s="1">
        <f ca="1">IFERROR(INDEX(VpD!$C$3:$I$27,MATCH(E2521,VpD!$B$3:$B$27,0),MATCH(R2521,VpD!$C$2:$I$2,0)),0)</f>
        <v>98</v>
      </c>
      <c r="T2521" s="19">
        <f t="shared" ca="1" si="516"/>
        <v>10.976000000000001</v>
      </c>
      <c r="U2521" s="14" t="str">
        <f t="shared" ca="1" si="517"/>
        <v xml:space="preserve">713431.22 </v>
      </c>
      <c r="V2521" s="14" t="str">
        <f t="shared" ca="1" si="518"/>
        <v>6169744.28</v>
      </c>
      <c r="W2521" s="14" t="str">
        <f t="shared" ca="1" si="519"/>
        <v>POINT(713431.22 6169744.28)</v>
      </c>
      <c r="X2521" s="14" t="str">
        <f>IFERROR(INDEX(BygningOmraade!B:B,MATCH(A2521,BygningOmraade!A:A,0)),"")</f>
        <v/>
      </c>
    </row>
    <row r="2522" spans="1:24" s="14" customFormat="1" x14ac:dyDescent="0.25">
      <c r="A2522" s="14">
        <f t="shared" si="507"/>
        <v>2522</v>
      </c>
      <c r="B2522" s="14" t="str">
        <f t="shared" ca="1" si="508"/>
        <v>95dbab30-12dd-4ddf-bdaa-745cf3de8fa4</v>
      </c>
      <c r="C2522" s="14" t="str">
        <f t="shared" ca="1" si="509"/>
        <v>0a3f507e-1b1b-32b8-e044-0003ba298018</v>
      </c>
      <c r="D2522" s="14">
        <f t="shared" ca="1" si="510"/>
        <v>1867343</v>
      </c>
      <c r="E2522" s="1">
        <f t="shared" ca="1" si="511"/>
        <v>320</v>
      </c>
      <c r="F2522" s="1">
        <f t="shared" ca="1" si="512"/>
        <v>1159</v>
      </c>
      <c r="G2522" s="1">
        <f t="shared" ca="1" si="513"/>
        <v>1997</v>
      </c>
      <c r="H2522" s="1" t="str">
        <f ca="1">IFERROR(INDEX(Varmeinstallation!B:B,MATCH(INDIRECT($A$1&amp;"L"&amp;A2522)*1,Varmeinstallation!A:A,0)),"Ingen varmeinstallationer")</f>
        <v>Fjernvarme/blokvarme (radiatorsystemer eller varmluftanlæg)</v>
      </c>
      <c r="I2522" s="1" t="str">
        <f ca="1">IFERROR(INDEX(Opvarmningsmiddel!B:B,MATCH(INDIRECT($A$1&amp;"M"&amp;A2522)*1,Opvarmningsmiddel!A:A,0)),"")</f>
        <v/>
      </c>
      <c r="J2522" s="1">
        <f t="shared" ca="1" si="514"/>
        <v>90</v>
      </c>
      <c r="K2522" s="1" t="str">
        <f ca="1">IFERROR(INDEX(Relationstabel!$C$3:$K$10,MATCH(VALUE(INDIRECT($A$1&amp;"L"&amp;A2522)),Relationstabel!$A$3:$A$10,0),MATCH(IFERROR(VALUE(INDIRECT($A$1&amp;"M"&amp;A2522)),0),Relationstabel!$C$1:$K$1,0)),"Ingen varmeinstallationer")</f>
        <v>Fjernvarme/ Blokvarme</v>
      </c>
      <c r="L2522" s="1" t="str">
        <f ca="1">INDEX(Anvendelseskode!B:B,MATCH($E2522,Anvendelseskode!$A:$A,0))</f>
        <v>Bygning til kontor, handel, lager herunder offentlig administration</v>
      </c>
      <c r="M2522" s="1" t="str">
        <f ca="1">INDEX(Anvendelseskode!C:C,MATCH($E2522,Anvendelseskode!$A:$A,0))</f>
        <v>Kontor, handel, lager, off. adm.</v>
      </c>
      <c r="N2522" s="1" t="str">
        <f ca="1">INDEX(Anvendelseskode!D:D,MATCH($E2522,Anvendelseskode!$A:$A,0))</f>
        <v>Handel og servicevirksomheder</v>
      </c>
      <c r="O2522" s="1" t="str">
        <f ca="1">IFERROR(INDEX(SBi!$2:$2,MATCH(G2522,SBi!$1:$1,1)),SBi!$K$2)</f>
        <v>1979-1998</v>
      </c>
      <c r="P2522" s="1">
        <f ca="1">IFERROR(INDEX(SBi!$C$3:$K$28,MATCH(E2522,SBi!$B$3:$B$28,0),MATCH(O2522,SBi!$C$2:$K$2,0)),0)</f>
        <v>103.3</v>
      </c>
      <c r="Q2522" s="19">
        <f t="shared" ca="1" si="515"/>
        <v>119.7247</v>
      </c>
      <c r="R2522" s="19" t="str">
        <f ca="1">IFERROR(INDEX(VpD!$2:$2,MATCH(G2522,VpD!$1:$1,1)),VpD!$I$2)</f>
        <v>1979-1998</v>
      </c>
      <c r="S2522" s="1">
        <f ca="1">IFERROR(INDEX(VpD!$C$3:$I$27,MATCH(E2522,VpD!$B$3:$B$27,0),MATCH(R2522,VpD!$C$2:$I$2,0)),0)</f>
        <v>77</v>
      </c>
      <c r="T2522" s="19">
        <f t="shared" ca="1" si="516"/>
        <v>89.242999999999995</v>
      </c>
      <c r="U2522" s="14" t="str">
        <f t="shared" ca="1" si="517"/>
        <v xml:space="preserve">712361.45 </v>
      </c>
      <c r="V2522" s="14" t="str">
        <f t="shared" ca="1" si="518"/>
        <v>6171820.56</v>
      </c>
      <c r="W2522" s="14" t="str">
        <f t="shared" ca="1" si="519"/>
        <v>POINT(712361.45 6171820.56)</v>
      </c>
      <c r="X2522" s="14" t="str">
        <f>IFERROR(INDEX(BygningOmraade!B:B,MATCH(A2522,BygningOmraade!A:A,0)),"")</f>
        <v/>
      </c>
    </row>
    <row r="2523" spans="1:24" s="14" customFormat="1" x14ac:dyDescent="0.25">
      <c r="A2523" s="14">
        <f t="shared" si="507"/>
        <v>2523</v>
      </c>
      <c r="B2523" s="14" t="str">
        <f t="shared" ca="1" si="508"/>
        <v>960fed86-8cf5-4f00-be40-ae1cd8d3f436</v>
      </c>
      <c r="C2523" s="14" t="str">
        <f t="shared" ca="1" si="509"/>
        <v>0a3f507e-22d0-32b8-e044-0003ba298018</v>
      </c>
      <c r="D2523" s="14">
        <f t="shared" ca="1" si="510"/>
        <v>995176</v>
      </c>
      <c r="E2523" s="1">
        <f t="shared" ca="1" si="511"/>
        <v>120</v>
      </c>
      <c r="F2523" s="1">
        <f t="shared" ca="1" si="512"/>
        <v>150</v>
      </c>
      <c r="G2523" s="1">
        <f t="shared" ca="1" si="513"/>
        <v>1970</v>
      </c>
      <c r="H2523" s="1" t="str">
        <f ca="1">IFERROR(INDEX(Varmeinstallation!B:B,MATCH(INDIRECT($A$1&amp;"L"&amp;A2523)*1,Varmeinstallation!A:A,0)),"Ingen varmeinstallationer")</f>
        <v>Centralvarme fra eget anlæg, et-kammer fyr</v>
      </c>
      <c r="I2523" s="1" t="str">
        <f ca="1">IFERROR(INDEX(Opvarmningsmiddel!B:B,MATCH(INDIRECT($A$1&amp;"M"&amp;A2523)*1,Opvarmningsmiddel!A:A,0)),"")</f>
        <v>Naturgas</v>
      </c>
      <c r="J2523" s="1">
        <f t="shared" ca="1" si="514"/>
        <v>0</v>
      </c>
      <c r="K2523" s="1" t="str">
        <f ca="1">IFERROR(INDEX(Relationstabel!$C$3:$K$10,MATCH(VALUE(INDIRECT($A$1&amp;"L"&amp;A2523)),Relationstabel!$A$3:$A$10,0),MATCH(IFERROR(VALUE(INDIRECT($A$1&amp;"M"&amp;A2523)),0),Relationstabel!$C$1:$K$1,0)),"Ingen varmeinstallationer")</f>
        <v>Naturgas</v>
      </c>
      <c r="L2523" s="1" t="str">
        <f ca="1">INDEX(Anvendelseskode!B:B,MATCH($E2523,Anvendelseskode!$A:$A,0))</f>
        <v>Fritliggende enfamilieshus (parcelhus)</v>
      </c>
      <c r="M2523" s="1" t="str">
        <f ca="1">INDEX(Anvendelseskode!C:C,MATCH($E2523,Anvendelseskode!$A:$A,0))</f>
        <v>Parcelhuse</v>
      </c>
      <c r="N2523" s="1" t="str">
        <f ca="1">INDEX(Anvendelseskode!D:D,MATCH($E2523,Anvendelseskode!$A:$A,0))</f>
        <v>Private husholdninger</v>
      </c>
      <c r="O2523" s="1" t="str">
        <f ca="1">IFERROR(INDEX(SBi!$2:$2,MATCH(G2523,SBi!$1:$1,1)),SBi!$K$2)</f>
        <v>1961-1972</v>
      </c>
      <c r="P2523" s="1">
        <f ca="1">IFERROR(INDEX(SBi!$C$3:$K$28,MATCH(E2523,SBi!$B$3:$B$28,0),MATCH(O2523,SBi!$C$2:$K$2,0)),0)</f>
        <v>134.30000000000001</v>
      </c>
      <c r="Q2523" s="19">
        <f t="shared" ca="1" si="515"/>
        <v>20.145</v>
      </c>
      <c r="R2523" s="19" t="str">
        <f ca="1">IFERROR(INDEX(VpD!$2:$2,MATCH(G2523,VpD!$1:$1,1)),VpD!$I$2)</f>
        <v>1961-1972</v>
      </c>
      <c r="S2523" s="1">
        <f ca="1">IFERROR(INDEX(VpD!$C$3:$I$27,MATCH(E2523,VpD!$B$3:$B$27,0),MATCH(R2523,VpD!$C$2:$I$2,0)),0)</f>
        <v>143</v>
      </c>
      <c r="T2523" s="19">
        <f t="shared" ca="1" si="516"/>
        <v>21.45</v>
      </c>
      <c r="U2523" s="14" t="str">
        <f t="shared" ca="1" si="517"/>
        <v xml:space="preserve">711839.75 </v>
      </c>
      <c r="V2523" s="14" t="str">
        <f t="shared" ca="1" si="518"/>
        <v>6172087.22</v>
      </c>
      <c r="W2523" s="14" t="str">
        <f t="shared" ca="1" si="519"/>
        <v>POINT(711839.75 6172087.22)</v>
      </c>
      <c r="X2523" s="14" t="str">
        <f>IFERROR(INDEX(BygningOmraade!B:B,MATCH(A2523,BygningOmraade!A:A,0)),"")</f>
        <v/>
      </c>
    </row>
    <row r="2524" spans="1:24" s="14" customFormat="1" x14ac:dyDescent="0.25">
      <c r="A2524" s="14">
        <f t="shared" si="507"/>
        <v>2524</v>
      </c>
      <c r="B2524" s="14" t="str">
        <f t="shared" ca="1" si="508"/>
        <v>96146ea2-2d72-4b3a-930e-08ba6edab6c2</v>
      </c>
      <c r="C2524" s="14" t="str">
        <f t="shared" ca="1" si="509"/>
        <v>3cae7253-094f-0f90-e044-0003ba298018</v>
      </c>
      <c r="D2524" s="14">
        <f t="shared" ca="1" si="510"/>
        <v>2685043</v>
      </c>
      <c r="E2524" s="1">
        <f t="shared" ca="1" si="511"/>
        <v>130</v>
      </c>
      <c r="F2524" s="1">
        <f t="shared" ca="1" si="512"/>
        <v>125</v>
      </c>
      <c r="G2524" s="1">
        <f t="shared" ca="1" si="513"/>
        <v>2008</v>
      </c>
      <c r="H2524" s="1" t="str">
        <f ca="1">IFERROR(INDEX(Varmeinstallation!B:B,MATCH(INDIRECT($A$1&amp;"L"&amp;A2524)*1,Varmeinstallation!A:A,0)),"Ingen varmeinstallationer")</f>
        <v>Fjernvarme/blokvarme (radiatorsystemer eller varmluftanlæg)</v>
      </c>
      <c r="I2524" s="1" t="str">
        <f ca="1">IFERROR(INDEX(Opvarmningsmiddel!B:B,MATCH(INDIRECT($A$1&amp;"M"&amp;A2524)*1,Opvarmningsmiddel!A:A,0)),"")</f>
        <v/>
      </c>
      <c r="J2524" s="1">
        <f t="shared" ca="1" si="514"/>
        <v>90</v>
      </c>
      <c r="K2524" s="1" t="str">
        <f ca="1">IFERROR(INDEX(Relationstabel!$C$3:$K$10,MATCH(VALUE(INDIRECT($A$1&amp;"L"&amp;A2524)),Relationstabel!$A$3:$A$10,0),MATCH(IFERROR(VALUE(INDIRECT($A$1&amp;"M"&amp;A2524)),0),Relationstabel!$C$1:$K$1,0)),"Ingen varmeinstallationer")</f>
        <v>Fjernvarme/ Blokvarme</v>
      </c>
      <c r="L2524" s="1" t="str">
        <f ca="1">INDEX(Anvendelseskode!B:B,MATCH($E2524,Anvendelseskode!$A:$A,0))</f>
        <v>Række-, kæde-, dobbelthus (lodret adskillelse mellem enhederne)</v>
      </c>
      <c r="M2524" s="1" t="str">
        <f ca="1">INDEX(Anvendelseskode!C:C,MATCH($E2524,Anvendelseskode!$A:$A,0))</f>
        <v>Række-, kæde og dobbelthuse</v>
      </c>
      <c r="N2524" s="1" t="str">
        <f ca="1">INDEX(Anvendelseskode!D:D,MATCH($E2524,Anvendelseskode!$A:$A,0))</f>
        <v>Private husholdninger</v>
      </c>
      <c r="O2524" s="1" t="str">
        <f ca="1">IFERROR(INDEX(SBi!$2:$2,MATCH(G2524,SBi!$1:$1,1)),SBi!$K$2)</f>
        <v>Efter 2006</v>
      </c>
      <c r="P2524" s="1">
        <f ca="1">IFERROR(INDEX(SBi!$C$3:$K$28,MATCH(E2524,SBi!$B$3:$B$28,0),MATCH(O2524,SBi!$C$2:$K$2,0)),0)</f>
        <v>66.400000000000006</v>
      </c>
      <c r="Q2524" s="19">
        <f t="shared" ca="1" si="515"/>
        <v>8.3000000000000007</v>
      </c>
      <c r="R2524" s="19" t="str">
        <f ca="1">IFERROR(INDEX(VpD!$2:$2,MATCH(G2524,VpD!$1:$1,1)),VpD!$I$2)</f>
        <v>&gt;1998</v>
      </c>
      <c r="S2524" s="1">
        <f ca="1">IFERROR(INDEX(VpD!$C$3:$I$27,MATCH(E2524,VpD!$B$3:$B$27,0),MATCH(R2524,VpD!$C$2:$I$2,0)),0)</f>
        <v>65</v>
      </c>
      <c r="T2524" s="19">
        <f t="shared" ca="1" si="516"/>
        <v>8.125</v>
      </c>
      <c r="U2524" s="14" t="str">
        <f t="shared" ca="1" si="517"/>
        <v xml:space="preserve">711727.08 </v>
      </c>
      <c r="V2524" s="14" t="str">
        <f t="shared" ca="1" si="518"/>
        <v>6172647.71</v>
      </c>
      <c r="W2524" s="14" t="str">
        <f t="shared" ca="1" si="519"/>
        <v>POINT(711727.08 6172647.71)</v>
      </c>
      <c r="X2524" s="14" t="str">
        <f>IFERROR(INDEX(BygningOmraade!B:B,MATCH(A2524,BygningOmraade!A:A,0)),"")</f>
        <v/>
      </c>
    </row>
    <row r="2525" spans="1:24" s="14" customFormat="1" x14ac:dyDescent="0.25">
      <c r="A2525" s="14">
        <f t="shared" si="507"/>
        <v>2525</v>
      </c>
      <c r="B2525" s="14" t="str">
        <f t="shared" ca="1" si="508"/>
        <v>9625d756-2cce-4d25-ae47-1df5735d1658</v>
      </c>
      <c r="C2525" s="14" t="str">
        <f t="shared" ca="1" si="509"/>
        <v>0a3f507e-217e-32b8-e044-0003ba298018</v>
      </c>
      <c r="D2525" s="14">
        <f t="shared" ca="1" si="510"/>
        <v>997177</v>
      </c>
      <c r="E2525" s="1">
        <f t="shared" ca="1" si="511"/>
        <v>130</v>
      </c>
      <c r="F2525" s="1">
        <f t="shared" ca="1" si="512"/>
        <v>109</v>
      </c>
      <c r="G2525" s="1">
        <f t="shared" ca="1" si="513"/>
        <v>1978</v>
      </c>
      <c r="H2525" s="1" t="str">
        <f ca="1">IFERROR(INDEX(Varmeinstallation!B:B,MATCH(INDIRECT($A$1&amp;"L"&amp;A2525)*1,Varmeinstallation!A:A,0)),"Ingen varmeinstallationer")</f>
        <v>Fjernvarme/blokvarme (radiatorsystemer eller varmluftanlæg)</v>
      </c>
      <c r="I2525" s="1" t="str">
        <f ca="1">IFERROR(INDEX(Opvarmningsmiddel!B:B,MATCH(INDIRECT($A$1&amp;"M"&amp;A2525)*1,Opvarmningsmiddel!A:A,0)),"")</f>
        <v/>
      </c>
      <c r="J2525" s="1">
        <f t="shared" ca="1" si="514"/>
        <v>0</v>
      </c>
      <c r="K2525" s="1" t="str">
        <f ca="1">IFERROR(INDEX(Relationstabel!$C$3:$K$10,MATCH(VALUE(INDIRECT($A$1&amp;"L"&amp;A2525)),Relationstabel!$A$3:$A$10,0),MATCH(IFERROR(VALUE(INDIRECT($A$1&amp;"M"&amp;A2525)),0),Relationstabel!$C$1:$K$1,0)),"Ingen varmeinstallationer")</f>
        <v>Fjernvarme/ Blokvarme</v>
      </c>
      <c r="L2525" s="1" t="str">
        <f ca="1">INDEX(Anvendelseskode!B:B,MATCH($E2525,Anvendelseskode!$A:$A,0))</f>
        <v>Række-, kæde-, dobbelthus (lodret adskillelse mellem enhederne)</v>
      </c>
      <c r="M2525" s="1" t="str">
        <f ca="1">INDEX(Anvendelseskode!C:C,MATCH($E2525,Anvendelseskode!$A:$A,0))</f>
        <v>Række-, kæde og dobbelthuse</v>
      </c>
      <c r="N2525" s="1" t="str">
        <f ca="1">INDEX(Anvendelseskode!D:D,MATCH($E2525,Anvendelseskode!$A:$A,0))</f>
        <v>Private husholdninger</v>
      </c>
      <c r="O2525" s="1" t="str">
        <f ca="1">IFERROR(INDEX(SBi!$2:$2,MATCH(G2525,SBi!$1:$1,1)),SBi!$K$2)</f>
        <v>1973-1978</v>
      </c>
      <c r="P2525" s="1">
        <f ca="1">IFERROR(INDEX(SBi!$C$3:$K$28,MATCH(E2525,SBi!$B$3:$B$28,0),MATCH(O2525,SBi!$C$2:$K$2,0)),0)</f>
        <v>112.6</v>
      </c>
      <c r="Q2525" s="19">
        <f t="shared" ca="1" si="515"/>
        <v>12.273399999999999</v>
      </c>
      <c r="R2525" s="19" t="str">
        <f ca="1">IFERROR(INDEX(VpD!$2:$2,MATCH(G2525,VpD!$1:$1,1)),VpD!$I$2)</f>
        <v>1973-1978</v>
      </c>
      <c r="S2525" s="1">
        <f ca="1">IFERROR(INDEX(VpD!$C$3:$I$27,MATCH(E2525,VpD!$B$3:$B$27,0),MATCH(R2525,VpD!$C$2:$I$2,0)),0)</f>
        <v>98</v>
      </c>
      <c r="T2525" s="19">
        <f t="shared" ca="1" si="516"/>
        <v>10.682</v>
      </c>
      <c r="U2525" s="14" t="str">
        <f t="shared" ca="1" si="517"/>
        <v xml:space="preserve">713737.18 </v>
      </c>
      <c r="V2525" s="14" t="str">
        <f t="shared" ca="1" si="518"/>
        <v>6169590.5</v>
      </c>
      <c r="W2525" s="14" t="str">
        <f t="shared" ca="1" si="519"/>
        <v>POINT(713737.18 6169590.5)</v>
      </c>
      <c r="X2525" s="14" t="str">
        <f>IFERROR(INDEX(BygningOmraade!B:B,MATCH(A2525,BygningOmraade!A:A,0)),"")</f>
        <v/>
      </c>
    </row>
    <row r="2526" spans="1:24" s="14" customFormat="1" x14ac:dyDescent="0.25">
      <c r="A2526" s="14">
        <f t="shared" si="507"/>
        <v>2526</v>
      </c>
      <c r="B2526" s="14" t="str">
        <f t="shared" ca="1" si="508"/>
        <v>96408ca5-5bcd-4222-a86e-3431e29d2425</v>
      </c>
      <c r="C2526" s="14" t="str">
        <f t="shared" ca="1" si="509"/>
        <v>0a3f507e-15b6-32b8-e044-0003ba298018</v>
      </c>
      <c r="D2526" s="14">
        <f t="shared" ca="1" si="510"/>
        <v>995902</v>
      </c>
      <c r="E2526" s="1">
        <f t="shared" ca="1" si="511"/>
        <v>130</v>
      </c>
      <c r="F2526" s="1">
        <f t="shared" ca="1" si="512"/>
        <v>159</v>
      </c>
      <c r="G2526" s="1">
        <f t="shared" ca="1" si="513"/>
        <v>1975</v>
      </c>
      <c r="H2526" s="1" t="str">
        <f ca="1">IFERROR(INDEX(Varmeinstallation!B:B,MATCH(INDIRECT($A$1&amp;"L"&amp;A2526)*1,Varmeinstallation!A:A,0)),"Ingen varmeinstallationer")</f>
        <v>Centralvarme fra eget anlæg, et-kammer fyr</v>
      </c>
      <c r="I2526" s="1" t="str">
        <f ca="1">IFERROR(INDEX(Opvarmningsmiddel!B:B,MATCH(INDIRECT($A$1&amp;"M"&amp;A2526)*1,Opvarmningsmiddel!A:A,0)),"")</f>
        <v>Naturgas</v>
      </c>
      <c r="J2526" s="1">
        <f t="shared" ca="1" si="514"/>
        <v>0</v>
      </c>
      <c r="K2526" s="1" t="str">
        <f ca="1">IFERROR(INDEX(Relationstabel!$C$3:$K$10,MATCH(VALUE(INDIRECT($A$1&amp;"L"&amp;A2526)),Relationstabel!$A$3:$A$10,0),MATCH(IFERROR(VALUE(INDIRECT($A$1&amp;"M"&amp;A2526)),0),Relationstabel!$C$1:$K$1,0)),"Ingen varmeinstallationer")</f>
        <v>Naturgas</v>
      </c>
      <c r="L2526" s="1" t="str">
        <f ca="1">INDEX(Anvendelseskode!B:B,MATCH($E2526,Anvendelseskode!$A:$A,0))</f>
        <v>Række-, kæde-, dobbelthus (lodret adskillelse mellem enhederne)</v>
      </c>
      <c r="M2526" s="1" t="str">
        <f ca="1">INDEX(Anvendelseskode!C:C,MATCH($E2526,Anvendelseskode!$A:$A,0))</f>
        <v>Række-, kæde og dobbelthuse</v>
      </c>
      <c r="N2526" s="1" t="str">
        <f ca="1">INDEX(Anvendelseskode!D:D,MATCH($E2526,Anvendelseskode!$A:$A,0))</f>
        <v>Private husholdninger</v>
      </c>
      <c r="O2526" s="1" t="str">
        <f ca="1">IFERROR(INDEX(SBi!$2:$2,MATCH(G2526,SBi!$1:$1,1)),SBi!$K$2)</f>
        <v>1973-1978</v>
      </c>
      <c r="P2526" s="1">
        <f ca="1">IFERROR(INDEX(SBi!$C$3:$K$28,MATCH(E2526,SBi!$B$3:$B$28,0),MATCH(O2526,SBi!$C$2:$K$2,0)),0)</f>
        <v>112.6</v>
      </c>
      <c r="Q2526" s="19">
        <f t="shared" ca="1" si="515"/>
        <v>17.903399999999998</v>
      </c>
      <c r="R2526" s="19" t="str">
        <f ca="1">IFERROR(INDEX(VpD!$2:$2,MATCH(G2526,VpD!$1:$1,1)),VpD!$I$2)</f>
        <v>1973-1978</v>
      </c>
      <c r="S2526" s="1">
        <f ca="1">IFERROR(INDEX(VpD!$C$3:$I$27,MATCH(E2526,VpD!$B$3:$B$27,0),MATCH(R2526,VpD!$C$2:$I$2,0)),0)</f>
        <v>98</v>
      </c>
      <c r="T2526" s="19">
        <f t="shared" ca="1" si="516"/>
        <v>15.582000000000001</v>
      </c>
      <c r="U2526" s="14" t="str">
        <f t="shared" ca="1" si="517"/>
        <v xml:space="preserve">712838.51 </v>
      </c>
      <c r="V2526" s="14" t="str">
        <f t="shared" ca="1" si="518"/>
        <v>6169032.24</v>
      </c>
      <c r="W2526" s="14" t="str">
        <f t="shared" ca="1" si="519"/>
        <v>POINT(712838.51 6169032.24)</v>
      </c>
      <c r="X2526" s="14" t="str">
        <f>IFERROR(INDEX(BygningOmraade!B:B,MATCH(A2526,BygningOmraade!A:A,0)),"")</f>
        <v/>
      </c>
    </row>
    <row r="2527" spans="1:24" s="14" customFormat="1" x14ac:dyDescent="0.25">
      <c r="A2527" s="14">
        <f t="shared" si="507"/>
        <v>2527</v>
      </c>
      <c r="B2527" s="14" t="str">
        <f t="shared" ca="1" si="508"/>
        <v>9655e560-f51f-4c7f-91a3-83e8fcdb0929</v>
      </c>
      <c r="C2527" s="14" t="str">
        <f t="shared" ca="1" si="509"/>
        <v>0a3f507e-227f-32b8-e044-0003ba298018</v>
      </c>
      <c r="D2527" s="14">
        <f t="shared" ca="1" si="510"/>
        <v>995846</v>
      </c>
      <c r="E2527" s="1">
        <f t="shared" ca="1" si="511"/>
        <v>120</v>
      </c>
      <c r="F2527" s="1">
        <f t="shared" ca="1" si="512"/>
        <v>182</v>
      </c>
      <c r="G2527" s="1">
        <f t="shared" ca="1" si="513"/>
        <v>1985</v>
      </c>
      <c r="H2527" s="1" t="str">
        <f ca="1">IFERROR(INDEX(Varmeinstallation!B:B,MATCH(INDIRECT($A$1&amp;"L"&amp;A2527)*1,Varmeinstallation!A:A,0)),"Ingen varmeinstallationer")</f>
        <v>Centralvarme fra eget anlæg, et-kammer fyr</v>
      </c>
      <c r="I2527" s="1" t="str">
        <f ca="1">IFERROR(INDEX(Opvarmningsmiddel!B:B,MATCH(INDIRECT($A$1&amp;"M"&amp;A2527)*1,Opvarmningsmiddel!A:A,0)),"")</f>
        <v>Naturgas</v>
      </c>
      <c r="J2527" s="1">
        <f t="shared" ca="1" si="514"/>
        <v>2</v>
      </c>
      <c r="K2527" s="1" t="str">
        <f ca="1">IFERROR(INDEX(Relationstabel!$C$3:$K$10,MATCH(VALUE(INDIRECT($A$1&amp;"L"&amp;A2527)),Relationstabel!$A$3:$A$10,0),MATCH(IFERROR(VALUE(INDIRECT($A$1&amp;"M"&amp;A2527)),0),Relationstabel!$C$1:$K$1,0)),"Ingen varmeinstallationer")</f>
        <v>Naturgas</v>
      </c>
      <c r="L2527" s="1" t="str">
        <f ca="1">INDEX(Anvendelseskode!B:B,MATCH($E2527,Anvendelseskode!$A:$A,0))</f>
        <v>Fritliggende enfamilieshus (parcelhus)</v>
      </c>
      <c r="M2527" s="1" t="str">
        <f ca="1">INDEX(Anvendelseskode!C:C,MATCH($E2527,Anvendelseskode!$A:$A,0))</f>
        <v>Parcelhuse</v>
      </c>
      <c r="N2527" s="1" t="str">
        <f ca="1">INDEX(Anvendelseskode!D:D,MATCH($E2527,Anvendelseskode!$A:$A,0))</f>
        <v>Private husholdninger</v>
      </c>
      <c r="O2527" s="1" t="str">
        <f ca="1">IFERROR(INDEX(SBi!$2:$2,MATCH(G2527,SBi!$1:$1,1)),SBi!$K$2)</f>
        <v>1979-1998</v>
      </c>
      <c r="P2527" s="1">
        <f ca="1">IFERROR(INDEX(SBi!$C$3:$K$28,MATCH(E2527,SBi!$B$3:$B$28,0),MATCH(O2527,SBi!$C$2:$K$2,0)),0)</f>
        <v>105.4</v>
      </c>
      <c r="Q2527" s="19">
        <f t="shared" ca="1" si="515"/>
        <v>19.1828</v>
      </c>
      <c r="R2527" s="19" t="str">
        <f ca="1">IFERROR(INDEX(VpD!$2:$2,MATCH(G2527,VpD!$1:$1,1)),VpD!$I$2)</f>
        <v>1979-1998</v>
      </c>
      <c r="S2527" s="1">
        <f ca="1">IFERROR(INDEX(VpD!$C$3:$I$27,MATCH(E2527,VpD!$B$3:$B$27,0),MATCH(R2527,VpD!$C$2:$I$2,0)),0)</f>
        <v>90</v>
      </c>
      <c r="T2527" s="19">
        <f t="shared" ca="1" si="516"/>
        <v>16.38</v>
      </c>
      <c r="U2527" s="14" t="str">
        <f t="shared" ca="1" si="517"/>
        <v xml:space="preserve">712033.09 </v>
      </c>
      <c r="V2527" s="14" t="str">
        <f t="shared" ca="1" si="518"/>
        <v>6171848.96</v>
      </c>
      <c r="W2527" s="14" t="str">
        <f t="shared" ca="1" si="519"/>
        <v>POINT(712033.09 6171848.96)</v>
      </c>
      <c r="X2527" s="14" t="str">
        <f>IFERROR(INDEX(BygningOmraade!B:B,MATCH(A2527,BygningOmraade!A:A,0)),"")</f>
        <v/>
      </c>
    </row>
    <row r="2528" spans="1:24" s="14" customFormat="1" x14ac:dyDescent="0.25">
      <c r="A2528" s="14">
        <f t="shared" si="507"/>
        <v>2528</v>
      </c>
      <c r="B2528" s="14" t="str">
        <f t="shared" ca="1" si="508"/>
        <v>965d8eb4-7dbf-4af3-8fca-013226df9b66</v>
      </c>
      <c r="C2528" s="14" t="str">
        <f t="shared" ca="1" si="509"/>
        <v>0a3f507e-20bb-32b8-e044-0003ba298018</v>
      </c>
      <c r="D2528" s="14">
        <f t="shared" ca="1" si="510"/>
        <v>994150</v>
      </c>
      <c r="E2528" s="1">
        <f t="shared" ca="1" si="511"/>
        <v>140</v>
      </c>
      <c r="F2528" s="1">
        <f t="shared" ca="1" si="512"/>
        <v>949</v>
      </c>
      <c r="G2528" s="1">
        <f t="shared" ca="1" si="513"/>
        <v>1991</v>
      </c>
      <c r="H2528" s="1" t="str">
        <f ca="1">IFERROR(INDEX(Varmeinstallation!B:B,MATCH(INDIRECT($A$1&amp;"L"&amp;A2528)*1,Varmeinstallation!A:A,0)),"Ingen varmeinstallationer")</f>
        <v>Fjernvarme/blokvarme (radiatorsystemer eller varmluftanlæg)</v>
      </c>
      <c r="I2528" s="1" t="str">
        <f ca="1">IFERROR(INDEX(Opvarmningsmiddel!B:B,MATCH(INDIRECT($A$1&amp;"M"&amp;A2528)*1,Opvarmningsmiddel!A:A,0)),"")</f>
        <v/>
      </c>
      <c r="J2528" s="1">
        <f t="shared" ca="1" si="514"/>
        <v>0</v>
      </c>
      <c r="K2528" s="1" t="str">
        <f ca="1">IFERROR(INDEX(Relationstabel!$C$3:$K$10,MATCH(VALUE(INDIRECT($A$1&amp;"L"&amp;A2528)),Relationstabel!$A$3:$A$10,0),MATCH(IFERROR(VALUE(INDIRECT($A$1&amp;"M"&amp;A2528)),0),Relationstabel!$C$1:$K$1,0)),"Ingen varmeinstallationer")</f>
        <v>Fjernvarme/ Blokvarme</v>
      </c>
      <c r="L2528" s="1" t="str">
        <f ca="1">INDEX(Anvendelseskode!B:B,MATCH($E2528,Anvendelseskode!$A:$A,0))</f>
        <v>Etageboligbebyggelse</v>
      </c>
      <c r="M2528" s="1" t="str">
        <f ca="1">INDEX(Anvendelseskode!C:C,MATCH($E2528,Anvendelseskode!$A:$A,0))</f>
        <v>Etageboligbebyggelse</v>
      </c>
      <c r="N2528" s="1" t="str">
        <f ca="1">INDEX(Anvendelseskode!D:D,MATCH($E2528,Anvendelseskode!$A:$A,0))</f>
        <v>Private husholdninger</v>
      </c>
      <c r="O2528" s="1" t="str">
        <f ca="1">IFERROR(INDEX(SBi!$2:$2,MATCH(G2528,SBi!$1:$1,1)),SBi!$K$2)</f>
        <v>1979-1998</v>
      </c>
      <c r="P2528" s="1">
        <f ca="1">IFERROR(INDEX(SBi!$C$3:$K$28,MATCH(E2528,SBi!$B$3:$B$28,0),MATCH(O2528,SBi!$C$2:$K$2,0)),0)</f>
        <v>108.5</v>
      </c>
      <c r="Q2528" s="19">
        <f t="shared" ca="1" si="515"/>
        <v>102.9665</v>
      </c>
      <c r="R2528" s="19" t="str">
        <f ca="1">IFERROR(INDEX(VpD!$2:$2,MATCH(G2528,VpD!$1:$1,1)),VpD!$I$2)</f>
        <v>1979-1998</v>
      </c>
      <c r="S2528" s="1">
        <f ca="1">IFERROR(INDEX(VpD!$C$3:$I$27,MATCH(E2528,VpD!$B$3:$B$27,0),MATCH(R2528,VpD!$C$2:$I$2,0)),0)</f>
        <v>80</v>
      </c>
      <c r="T2528" s="19">
        <f t="shared" ca="1" si="516"/>
        <v>75.92</v>
      </c>
      <c r="U2528" s="14" t="str">
        <f t="shared" ca="1" si="517"/>
        <v xml:space="preserve">711500.46 </v>
      </c>
      <c r="V2528" s="14" t="str">
        <f t="shared" ca="1" si="518"/>
        <v>6172552.83</v>
      </c>
      <c r="W2528" s="14" t="str">
        <f t="shared" ca="1" si="519"/>
        <v>POINT(711500.46 6172552.83)</v>
      </c>
      <c r="X2528" s="14" t="str">
        <f>IFERROR(INDEX(BygningOmraade!B:B,MATCH(A2528,BygningOmraade!A:A,0)),"")</f>
        <v/>
      </c>
    </row>
    <row r="2529" spans="1:24" s="14" customFormat="1" x14ac:dyDescent="0.25">
      <c r="A2529" s="14">
        <f t="shared" si="507"/>
        <v>2529</v>
      </c>
      <c r="B2529" s="14" t="str">
        <f t="shared" ca="1" si="508"/>
        <v>9683531b-fb78-4532-b0ed-b8d6d0cde314</v>
      </c>
      <c r="C2529" s="14" t="str">
        <f t="shared" ca="1" si="509"/>
        <v>0a3f507e-1fcf-32b8-e044-0003ba298018</v>
      </c>
      <c r="D2529" s="14">
        <f t="shared" ca="1" si="510"/>
        <v>993688</v>
      </c>
      <c r="E2529" s="1">
        <f t="shared" ca="1" si="511"/>
        <v>120</v>
      </c>
      <c r="F2529" s="1">
        <f t="shared" ca="1" si="512"/>
        <v>109</v>
      </c>
      <c r="G2529" s="1">
        <f t="shared" ca="1" si="513"/>
        <v>1973</v>
      </c>
      <c r="H2529" s="1" t="str">
        <f ca="1">IFERROR(INDEX(Varmeinstallation!B:B,MATCH(INDIRECT($A$1&amp;"L"&amp;A2529)*1,Varmeinstallation!A:A,0)),"Ingen varmeinstallationer")</f>
        <v>Centralvarme fra eget anlæg, et-kammer fyr</v>
      </c>
      <c r="I2529" s="1" t="str">
        <f ca="1">IFERROR(INDEX(Opvarmningsmiddel!B:B,MATCH(INDIRECT($A$1&amp;"M"&amp;A2529)*1,Opvarmningsmiddel!A:A,0)),"")</f>
        <v>Naturgas</v>
      </c>
      <c r="J2529" s="1">
        <f t="shared" ca="1" si="514"/>
        <v>2</v>
      </c>
      <c r="K2529" s="1" t="str">
        <f ca="1">IFERROR(INDEX(Relationstabel!$C$3:$K$10,MATCH(VALUE(INDIRECT($A$1&amp;"L"&amp;A2529)),Relationstabel!$A$3:$A$10,0),MATCH(IFERROR(VALUE(INDIRECT($A$1&amp;"M"&amp;A2529)),0),Relationstabel!$C$1:$K$1,0)),"Ingen varmeinstallationer")</f>
        <v>Naturgas</v>
      </c>
      <c r="L2529" s="1" t="str">
        <f ca="1">INDEX(Anvendelseskode!B:B,MATCH($E2529,Anvendelseskode!$A:$A,0))</f>
        <v>Fritliggende enfamilieshus (parcelhus)</v>
      </c>
      <c r="M2529" s="1" t="str">
        <f ca="1">INDEX(Anvendelseskode!C:C,MATCH($E2529,Anvendelseskode!$A:$A,0))</f>
        <v>Parcelhuse</v>
      </c>
      <c r="N2529" s="1" t="str">
        <f ca="1">INDEX(Anvendelseskode!D:D,MATCH($E2529,Anvendelseskode!$A:$A,0))</f>
        <v>Private husholdninger</v>
      </c>
      <c r="O2529" s="1" t="str">
        <f ca="1">IFERROR(INDEX(SBi!$2:$2,MATCH(G2529,SBi!$1:$1,1)),SBi!$K$2)</f>
        <v>1973-1978</v>
      </c>
      <c r="P2529" s="1">
        <f ca="1">IFERROR(INDEX(SBi!$C$3:$K$28,MATCH(E2529,SBi!$B$3:$B$28,0),MATCH(O2529,SBi!$C$2:$K$2,0)),0)</f>
        <v>119.8</v>
      </c>
      <c r="Q2529" s="19">
        <f t="shared" ca="1" si="515"/>
        <v>13.058199999999999</v>
      </c>
      <c r="R2529" s="19" t="str">
        <f ca="1">IFERROR(INDEX(VpD!$2:$2,MATCH(G2529,VpD!$1:$1,1)),VpD!$I$2)</f>
        <v>1973-1978</v>
      </c>
      <c r="S2529" s="1">
        <f ca="1">IFERROR(INDEX(VpD!$C$3:$I$27,MATCH(E2529,VpD!$B$3:$B$27,0),MATCH(R2529,VpD!$C$2:$I$2,0)),0)</f>
        <v>117</v>
      </c>
      <c r="T2529" s="19">
        <f t="shared" ca="1" si="516"/>
        <v>12.753</v>
      </c>
      <c r="U2529" s="14" t="str">
        <f t="shared" ca="1" si="517"/>
        <v xml:space="preserve">710919.2 </v>
      </c>
      <c r="V2529" s="14" t="str">
        <f t="shared" ca="1" si="518"/>
        <v>6171642.3</v>
      </c>
      <c r="W2529" s="14" t="str">
        <f t="shared" ca="1" si="519"/>
        <v>POINT(710919.2 6171642.3)</v>
      </c>
      <c r="X2529" s="14" t="str">
        <f>IFERROR(INDEX(BygningOmraade!B:B,MATCH(A2529,BygningOmraade!A:A,0)),"")</f>
        <v/>
      </c>
    </row>
    <row r="2530" spans="1:24" s="14" customFormat="1" x14ac:dyDescent="0.25">
      <c r="A2530" s="14">
        <f t="shared" si="507"/>
        <v>2530</v>
      </c>
      <c r="B2530" s="14" t="str">
        <f t="shared" ca="1" si="508"/>
        <v>9684c7b2-e798-48f8-a2ca-a9f8a4f2fac4</v>
      </c>
      <c r="C2530" s="14" t="str">
        <f t="shared" ca="1" si="509"/>
        <v>0a3f507e-1830-32b8-e044-0003ba298018</v>
      </c>
      <c r="D2530" s="14">
        <f t="shared" ca="1" si="510"/>
        <v>996160</v>
      </c>
      <c r="E2530" s="1">
        <f t="shared" ca="1" si="511"/>
        <v>530</v>
      </c>
      <c r="F2530" s="1">
        <f t="shared" ca="1" si="512"/>
        <v>802</v>
      </c>
      <c r="G2530" s="1">
        <f t="shared" ca="1" si="513"/>
        <v>1988</v>
      </c>
      <c r="H2530" s="1" t="str">
        <f ca="1">IFERROR(INDEX(Varmeinstallation!B:B,MATCH(INDIRECT($A$1&amp;"L"&amp;A2530)*1,Varmeinstallation!A:A,0)),"Ingen varmeinstallationer")</f>
        <v>Elovne, elpaneler</v>
      </c>
      <c r="I2530" s="1" t="str">
        <f ca="1">IFERROR(INDEX(Opvarmningsmiddel!B:B,MATCH(INDIRECT($A$1&amp;"M"&amp;A2530)*1,Opvarmningsmiddel!A:A,0)),"")</f>
        <v>Elektricitet</v>
      </c>
      <c r="J2530" s="1">
        <f t="shared" ca="1" si="514"/>
        <v>1</v>
      </c>
      <c r="K2530" s="1" t="str">
        <f ca="1">IFERROR(INDEX(Relationstabel!$C$3:$K$10,MATCH(VALUE(INDIRECT($A$1&amp;"L"&amp;A2530)),Relationstabel!$A$3:$A$10,0),MATCH(IFERROR(VALUE(INDIRECT($A$1&amp;"M"&amp;A2530)),0),Relationstabel!$C$1:$K$1,0)),"Ingen varmeinstallationer")</f>
        <v>Elvarme</v>
      </c>
      <c r="L2530" s="1" t="str">
        <f ca="1">INDEX(Anvendelseskode!B:B,MATCH($E2530,Anvendelseskode!$A:$A,0))</f>
        <v>Bygning i forbindelse med idrætsudøvelse (klubhus, idrætshal, svømmehal o.lign.).</v>
      </c>
      <c r="M2530" s="1" t="str">
        <f ca="1">INDEX(Anvendelseskode!C:C,MATCH($E2530,Anvendelseskode!$A:$A,0))</f>
        <v>Bygning i forbindelse med idrætsudøvelse (klubhus, idrætshal, svømmehal o.lign.).</v>
      </c>
      <c r="N2530" s="1" t="str">
        <f ca="1">INDEX(Anvendelseskode!D:D,MATCH($E2530,Anvendelseskode!$A:$A,0))</f>
        <v>Kommunale og andre offentlige institutioner</v>
      </c>
      <c r="O2530" s="1" t="str">
        <f ca="1">IFERROR(INDEX(SBi!$2:$2,MATCH(G2530,SBi!$1:$1,1)),SBi!$K$2)</f>
        <v>1979-1998</v>
      </c>
      <c r="P2530" s="1">
        <f ca="1">IFERROR(INDEX(SBi!$C$3:$K$28,MATCH(E2530,SBi!$B$3:$B$28,0),MATCH(O2530,SBi!$C$2:$K$2,0)),0)</f>
        <v>155</v>
      </c>
      <c r="Q2530" s="19">
        <f t="shared" ca="1" si="515"/>
        <v>124.31</v>
      </c>
      <c r="R2530" s="19" t="str">
        <f ca="1">IFERROR(INDEX(VpD!$2:$2,MATCH(G2530,VpD!$1:$1,1)),VpD!$I$2)</f>
        <v>1979-1998</v>
      </c>
      <c r="S2530" s="1">
        <f ca="1">IFERROR(INDEX(VpD!$C$3:$I$27,MATCH(E2530,VpD!$B$3:$B$27,0),MATCH(R2530,VpD!$C$2:$I$2,0)),0)</f>
        <v>72</v>
      </c>
      <c r="T2530" s="19">
        <f t="shared" ca="1" si="516"/>
        <v>57.744</v>
      </c>
      <c r="U2530" s="14" t="str">
        <f t="shared" ca="1" si="517"/>
        <v xml:space="preserve">713112.02 </v>
      </c>
      <c r="V2530" s="14" t="str">
        <f t="shared" ca="1" si="518"/>
        <v>6170119.25</v>
      </c>
      <c r="W2530" s="14" t="str">
        <f t="shared" ca="1" si="519"/>
        <v>POINT(713112.02 6170119.25)</v>
      </c>
      <c r="X2530" s="14" t="str">
        <f>IFERROR(INDEX(BygningOmraade!B:B,MATCH(A2530,BygningOmraade!A:A,0)),"")</f>
        <v/>
      </c>
    </row>
    <row r="2531" spans="1:24" s="14" customFormat="1" x14ac:dyDescent="0.25">
      <c r="A2531" s="14">
        <f t="shared" si="507"/>
        <v>2531</v>
      </c>
      <c r="B2531" s="14" t="str">
        <f t="shared" ca="1" si="508"/>
        <v>968c4db4-8ae9-41de-af45-f8aa7a7a4f65</v>
      </c>
      <c r="C2531" s="14" t="str">
        <f t="shared" ca="1" si="509"/>
        <v>0a3f507e-153b-32b8-e044-0003ba298018</v>
      </c>
      <c r="D2531" s="14">
        <f t="shared" ca="1" si="510"/>
        <v>997076</v>
      </c>
      <c r="E2531" s="1">
        <f t="shared" ca="1" si="511"/>
        <v>130</v>
      </c>
      <c r="F2531" s="1">
        <f t="shared" ca="1" si="512"/>
        <v>102</v>
      </c>
      <c r="G2531" s="1">
        <f t="shared" ca="1" si="513"/>
        <v>1977</v>
      </c>
      <c r="H2531" s="1" t="str">
        <f ca="1">IFERROR(INDEX(Varmeinstallation!B:B,MATCH(INDIRECT($A$1&amp;"L"&amp;A2531)*1,Varmeinstallation!A:A,0)),"Ingen varmeinstallationer")</f>
        <v>Fjernvarme/blokvarme (radiatorsystemer eller varmluftanlæg)</v>
      </c>
      <c r="I2531" s="1" t="str">
        <f ca="1">IFERROR(INDEX(Opvarmningsmiddel!B:B,MATCH(INDIRECT($A$1&amp;"M"&amp;A2531)*1,Opvarmningsmiddel!A:A,0)),"")</f>
        <v/>
      </c>
      <c r="J2531" s="1">
        <f t="shared" ca="1" si="514"/>
        <v>0</v>
      </c>
      <c r="K2531" s="1" t="str">
        <f ca="1">IFERROR(INDEX(Relationstabel!$C$3:$K$10,MATCH(VALUE(INDIRECT($A$1&amp;"L"&amp;A2531)),Relationstabel!$A$3:$A$10,0),MATCH(IFERROR(VALUE(INDIRECT($A$1&amp;"M"&amp;A2531)),0),Relationstabel!$C$1:$K$1,0)),"Ingen varmeinstallationer")</f>
        <v>Fjernvarme/ Blokvarme</v>
      </c>
      <c r="L2531" s="1" t="str">
        <f ca="1">INDEX(Anvendelseskode!B:B,MATCH($E2531,Anvendelseskode!$A:$A,0))</f>
        <v>Række-, kæde-, dobbelthus (lodret adskillelse mellem enhederne)</v>
      </c>
      <c r="M2531" s="1" t="str">
        <f ca="1">INDEX(Anvendelseskode!C:C,MATCH($E2531,Anvendelseskode!$A:$A,0))</f>
        <v>Række-, kæde og dobbelthuse</v>
      </c>
      <c r="N2531" s="1" t="str">
        <f ca="1">INDEX(Anvendelseskode!D:D,MATCH($E2531,Anvendelseskode!$A:$A,0))</f>
        <v>Private husholdninger</v>
      </c>
      <c r="O2531" s="1" t="str">
        <f ca="1">IFERROR(INDEX(SBi!$2:$2,MATCH(G2531,SBi!$1:$1,1)),SBi!$K$2)</f>
        <v>1973-1978</v>
      </c>
      <c r="P2531" s="1">
        <f ca="1">IFERROR(INDEX(SBi!$C$3:$K$28,MATCH(E2531,SBi!$B$3:$B$28,0),MATCH(O2531,SBi!$C$2:$K$2,0)),0)</f>
        <v>112.6</v>
      </c>
      <c r="Q2531" s="19">
        <f t="shared" ca="1" si="515"/>
        <v>11.485199999999999</v>
      </c>
      <c r="R2531" s="19" t="str">
        <f ca="1">IFERROR(INDEX(VpD!$2:$2,MATCH(G2531,VpD!$1:$1,1)),VpD!$I$2)</f>
        <v>1973-1978</v>
      </c>
      <c r="S2531" s="1">
        <f ca="1">IFERROR(INDEX(VpD!$C$3:$I$27,MATCH(E2531,VpD!$B$3:$B$27,0),MATCH(R2531,VpD!$C$2:$I$2,0)),0)</f>
        <v>98</v>
      </c>
      <c r="T2531" s="19">
        <f t="shared" ca="1" si="516"/>
        <v>9.9960000000000004</v>
      </c>
      <c r="U2531" s="14" t="str">
        <f t="shared" ca="1" si="517"/>
        <v xml:space="preserve">713576.7 </v>
      </c>
      <c r="V2531" s="14" t="str">
        <f t="shared" ca="1" si="518"/>
        <v>6169458.13</v>
      </c>
      <c r="W2531" s="14" t="str">
        <f t="shared" ca="1" si="519"/>
        <v>POINT(713576.7 6169458.13)</v>
      </c>
      <c r="X2531" s="14" t="str">
        <f>IFERROR(INDEX(BygningOmraade!B:B,MATCH(A2531,BygningOmraade!A:A,0)),"")</f>
        <v/>
      </c>
    </row>
    <row r="2532" spans="1:24" s="14" customFormat="1" x14ac:dyDescent="0.25">
      <c r="A2532" s="14">
        <f t="shared" si="507"/>
        <v>2532</v>
      </c>
      <c r="B2532" s="14" t="str">
        <f t="shared" ca="1" si="508"/>
        <v>96a10330-4439-4a11-a255-f9153fa3dc26</v>
      </c>
      <c r="C2532" s="14" t="str">
        <f t="shared" ca="1" si="509"/>
        <v>0a3f507e-22c1-32b8-e044-0003ba298018</v>
      </c>
      <c r="D2532" s="14">
        <f t="shared" ca="1" si="510"/>
        <v>995483</v>
      </c>
      <c r="E2532" s="1">
        <f t="shared" ca="1" si="511"/>
        <v>130</v>
      </c>
      <c r="F2532" s="1">
        <f t="shared" ca="1" si="512"/>
        <v>107</v>
      </c>
      <c r="G2532" s="1">
        <f t="shared" ca="1" si="513"/>
        <v>1970</v>
      </c>
      <c r="H2532" s="1" t="str">
        <f ca="1">IFERROR(INDEX(Varmeinstallation!B:B,MATCH(INDIRECT($A$1&amp;"L"&amp;A2532)*1,Varmeinstallation!A:A,0)),"Ingen varmeinstallationer")</f>
        <v>Fjernvarme/blokvarme (radiatorsystemer eller varmluftanlæg)</v>
      </c>
      <c r="I2532" s="1" t="str">
        <f ca="1">IFERROR(INDEX(Opvarmningsmiddel!B:B,MATCH(INDIRECT($A$1&amp;"M"&amp;A2532)*1,Opvarmningsmiddel!A:A,0)),"")</f>
        <v/>
      </c>
      <c r="J2532" s="1">
        <f t="shared" ca="1" si="514"/>
        <v>0</v>
      </c>
      <c r="K2532" s="1" t="str">
        <f ca="1">IFERROR(INDEX(Relationstabel!$C$3:$K$10,MATCH(VALUE(INDIRECT($A$1&amp;"L"&amp;A2532)),Relationstabel!$A$3:$A$10,0),MATCH(IFERROR(VALUE(INDIRECT($A$1&amp;"M"&amp;A2532)),0),Relationstabel!$C$1:$K$1,0)),"Ingen varmeinstallationer")</f>
        <v>Fjernvarme/ Blokvarme</v>
      </c>
      <c r="L2532" s="1" t="str">
        <f ca="1">INDEX(Anvendelseskode!B:B,MATCH($E2532,Anvendelseskode!$A:$A,0))</f>
        <v>Række-, kæde-, dobbelthus (lodret adskillelse mellem enhederne)</v>
      </c>
      <c r="M2532" s="1" t="str">
        <f ca="1">INDEX(Anvendelseskode!C:C,MATCH($E2532,Anvendelseskode!$A:$A,0))</f>
        <v>Række-, kæde og dobbelthuse</v>
      </c>
      <c r="N2532" s="1" t="str">
        <f ca="1">INDEX(Anvendelseskode!D:D,MATCH($E2532,Anvendelseskode!$A:$A,0))</f>
        <v>Private husholdninger</v>
      </c>
      <c r="O2532" s="1" t="str">
        <f ca="1">IFERROR(INDEX(SBi!$2:$2,MATCH(G2532,SBi!$1:$1,1)),SBi!$K$2)</f>
        <v>1961-1972</v>
      </c>
      <c r="P2532" s="1">
        <f ca="1">IFERROR(INDEX(SBi!$C$3:$K$28,MATCH(E2532,SBi!$B$3:$B$28,0),MATCH(O2532,SBi!$C$2:$K$2,0)),0)</f>
        <v>119.9</v>
      </c>
      <c r="Q2532" s="19">
        <f t="shared" ca="1" si="515"/>
        <v>12.829300000000002</v>
      </c>
      <c r="R2532" s="19" t="str">
        <f ca="1">IFERROR(INDEX(VpD!$2:$2,MATCH(G2532,VpD!$1:$1,1)),VpD!$I$2)</f>
        <v>1961-1972</v>
      </c>
      <c r="S2532" s="1">
        <f ca="1">IFERROR(INDEX(VpD!$C$3:$I$27,MATCH(E2532,VpD!$B$3:$B$27,0),MATCH(R2532,VpD!$C$2:$I$2,0)),0)</f>
        <v>120</v>
      </c>
      <c r="T2532" s="19">
        <f t="shared" ca="1" si="516"/>
        <v>12.84</v>
      </c>
      <c r="U2532" s="14" t="str">
        <f t="shared" ca="1" si="517"/>
        <v xml:space="preserve">711934.51 </v>
      </c>
      <c r="V2532" s="14" t="str">
        <f t="shared" ca="1" si="518"/>
        <v>6171974.85</v>
      </c>
      <c r="W2532" s="14" t="str">
        <f t="shared" ca="1" si="519"/>
        <v>POINT(711934.51 6171974.85)</v>
      </c>
      <c r="X2532" s="14" t="str">
        <f>IFERROR(INDEX(BygningOmraade!B:B,MATCH(A2532,BygningOmraade!A:A,0)),"")</f>
        <v/>
      </c>
    </row>
    <row r="2533" spans="1:24" s="14" customFormat="1" x14ac:dyDescent="0.25">
      <c r="A2533" s="14">
        <f t="shared" si="507"/>
        <v>2533</v>
      </c>
      <c r="B2533" s="14" t="str">
        <f t="shared" ca="1" si="508"/>
        <v>96af75e7-09aa-4071-9e2a-4bce0f35fffa</v>
      </c>
      <c r="C2533" s="14" t="str">
        <f t="shared" ca="1" si="509"/>
        <v>3cae7253-0938-0f90-e044-0003ba298018</v>
      </c>
      <c r="D2533" s="14">
        <f t="shared" ca="1" si="510"/>
        <v>2685059</v>
      </c>
      <c r="E2533" s="1">
        <f t="shared" ca="1" si="511"/>
        <v>130</v>
      </c>
      <c r="F2533" s="1">
        <f t="shared" ca="1" si="512"/>
        <v>118</v>
      </c>
      <c r="G2533" s="1">
        <f t="shared" ca="1" si="513"/>
        <v>2008</v>
      </c>
      <c r="H2533" s="1" t="str">
        <f ca="1">IFERROR(INDEX(Varmeinstallation!B:B,MATCH(INDIRECT($A$1&amp;"L"&amp;A2533)*1,Varmeinstallation!A:A,0)),"Ingen varmeinstallationer")</f>
        <v>Fjernvarme/blokvarme (radiatorsystemer eller varmluftanlæg)</v>
      </c>
      <c r="I2533" s="1" t="str">
        <f ca="1">IFERROR(INDEX(Opvarmningsmiddel!B:B,MATCH(INDIRECT($A$1&amp;"M"&amp;A2533)*1,Opvarmningsmiddel!A:A,0)),"")</f>
        <v/>
      </c>
      <c r="J2533" s="1">
        <f t="shared" ca="1" si="514"/>
        <v>90</v>
      </c>
      <c r="K2533" s="1" t="str">
        <f ca="1">IFERROR(INDEX(Relationstabel!$C$3:$K$10,MATCH(VALUE(INDIRECT($A$1&amp;"L"&amp;A2533)),Relationstabel!$A$3:$A$10,0),MATCH(IFERROR(VALUE(INDIRECT($A$1&amp;"M"&amp;A2533)),0),Relationstabel!$C$1:$K$1,0)),"Ingen varmeinstallationer")</f>
        <v>Fjernvarme/ Blokvarme</v>
      </c>
      <c r="L2533" s="1" t="str">
        <f ca="1">INDEX(Anvendelseskode!B:B,MATCH($E2533,Anvendelseskode!$A:$A,0))</f>
        <v>Række-, kæde-, dobbelthus (lodret adskillelse mellem enhederne)</v>
      </c>
      <c r="M2533" s="1" t="str">
        <f ca="1">INDEX(Anvendelseskode!C:C,MATCH($E2533,Anvendelseskode!$A:$A,0))</f>
        <v>Række-, kæde og dobbelthuse</v>
      </c>
      <c r="N2533" s="1" t="str">
        <f ca="1">INDEX(Anvendelseskode!D:D,MATCH($E2533,Anvendelseskode!$A:$A,0))</f>
        <v>Private husholdninger</v>
      </c>
      <c r="O2533" s="1" t="str">
        <f ca="1">IFERROR(INDEX(SBi!$2:$2,MATCH(G2533,SBi!$1:$1,1)),SBi!$K$2)</f>
        <v>Efter 2006</v>
      </c>
      <c r="P2533" s="1">
        <f ca="1">IFERROR(INDEX(SBi!$C$3:$K$28,MATCH(E2533,SBi!$B$3:$B$28,0),MATCH(O2533,SBi!$C$2:$K$2,0)),0)</f>
        <v>66.400000000000006</v>
      </c>
      <c r="Q2533" s="19">
        <f t="shared" ca="1" si="515"/>
        <v>7.8352000000000004</v>
      </c>
      <c r="R2533" s="19" t="str">
        <f ca="1">IFERROR(INDEX(VpD!$2:$2,MATCH(G2533,VpD!$1:$1,1)),VpD!$I$2)</f>
        <v>&gt;1998</v>
      </c>
      <c r="S2533" s="1">
        <f ca="1">IFERROR(INDEX(VpD!$C$3:$I$27,MATCH(E2533,VpD!$B$3:$B$27,0),MATCH(R2533,VpD!$C$2:$I$2,0)),0)</f>
        <v>65</v>
      </c>
      <c r="T2533" s="19">
        <f t="shared" ca="1" si="516"/>
        <v>7.67</v>
      </c>
      <c r="U2533" s="14" t="str">
        <f t="shared" ca="1" si="517"/>
        <v xml:space="preserve">711711.88 </v>
      </c>
      <c r="V2533" s="14" t="str">
        <f t="shared" ca="1" si="518"/>
        <v>6172609.91</v>
      </c>
      <c r="W2533" s="14" t="str">
        <f t="shared" ca="1" si="519"/>
        <v>POINT(711711.88 6172609.91)</v>
      </c>
      <c r="X2533" s="14" t="str">
        <f>IFERROR(INDEX(BygningOmraade!B:B,MATCH(A2533,BygningOmraade!A:A,0)),"")</f>
        <v/>
      </c>
    </row>
    <row r="2534" spans="1:24" s="14" customFormat="1" x14ac:dyDescent="0.25">
      <c r="A2534" s="14">
        <f t="shared" si="507"/>
        <v>2534</v>
      </c>
      <c r="B2534" s="14" t="str">
        <f t="shared" ca="1" si="508"/>
        <v>96b5fdca-b4ed-4045-9280-22a5a67529e6</v>
      </c>
      <c r="C2534" s="14" t="str">
        <f t="shared" ca="1" si="509"/>
        <v>0a3f507e-2186-32b8-e044-0003ba298018</v>
      </c>
      <c r="D2534" s="14">
        <f t="shared" ca="1" si="510"/>
        <v>997223</v>
      </c>
      <c r="E2534" s="1">
        <f t="shared" ca="1" si="511"/>
        <v>130</v>
      </c>
      <c r="F2534" s="1">
        <f t="shared" ca="1" si="512"/>
        <v>109</v>
      </c>
      <c r="G2534" s="1">
        <f t="shared" ca="1" si="513"/>
        <v>1978</v>
      </c>
      <c r="H2534" s="1" t="str">
        <f ca="1">IFERROR(INDEX(Varmeinstallation!B:B,MATCH(INDIRECT($A$1&amp;"L"&amp;A2534)*1,Varmeinstallation!A:A,0)),"Ingen varmeinstallationer")</f>
        <v>Fjernvarme/blokvarme (radiatorsystemer eller varmluftanlæg)</v>
      </c>
      <c r="I2534" s="1" t="str">
        <f ca="1">IFERROR(INDEX(Opvarmningsmiddel!B:B,MATCH(INDIRECT($A$1&amp;"M"&amp;A2534)*1,Opvarmningsmiddel!A:A,0)),"")</f>
        <v/>
      </c>
      <c r="J2534" s="1">
        <f t="shared" ca="1" si="514"/>
        <v>0</v>
      </c>
      <c r="K2534" s="1" t="str">
        <f ca="1">IFERROR(INDEX(Relationstabel!$C$3:$K$10,MATCH(VALUE(INDIRECT($A$1&amp;"L"&amp;A2534)),Relationstabel!$A$3:$A$10,0),MATCH(IFERROR(VALUE(INDIRECT($A$1&amp;"M"&amp;A2534)),0),Relationstabel!$C$1:$K$1,0)),"Ingen varmeinstallationer")</f>
        <v>Fjernvarme/ Blokvarme</v>
      </c>
      <c r="L2534" s="1" t="str">
        <f ca="1">INDEX(Anvendelseskode!B:B,MATCH($E2534,Anvendelseskode!$A:$A,0))</f>
        <v>Række-, kæde-, dobbelthus (lodret adskillelse mellem enhederne)</v>
      </c>
      <c r="M2534" s="1" t="str">
        <f ca="1">INDEX(Anvendelseskode!C:C,MATCH($E2534,Anvendelseskode!$A:$A,0))</f>
        <v>Række-, kæde og dobbelthuse</v>
      </c>
      <c r="N2534" s="1" t="str">
        <f ca="1">INDEX(Anvendelseskode!D:D,MATCH($E2534,Anvendelseskode!$A:$A,0))</f>
        <v>Private husholdninger</v>
      </c>
      <c r="O2534" s="1" t="str">
        <f ca="1">IFERROR(INDEX(SBi!$2:$2,MATCH(G2534,SBi!$1:$1,1)),SBi!$K$2)</f>
        <v>1973-1978</v>
      </c>
      <c r="P2534" s="1">
        <f ca="1">IFERROR(INDEX(SBi!$C$3:$K$28,MATCH(E2534,SBi!$B$3:$B$28,0),MATCH(O2534,SBi!$C$2:$K$2,0)),0)</f>
        <v>112.6</v>
      </c>
      <c r="Q2534" s="19">
        <f t="shared" ca="1" si="515"/>
        <v>12.273399999999999</v>
      </c>
      <c r="R2534" s="19" t="str">
        <f ca="1">IFERROR(INDEX(VpD!$2:$2,MATCH(G2534,VpD!$1:$1,1)),VpD!$I$2)</f>
        <v>1973-1978</v>
      </c>
      <c r="S2534" s="1">
        <f ca="1">IFERROR(INDEX(VpD!$C$3:$I$27,MATCH(E2534,VpD!$B$3:$B$27,0),MATCH(R2534,VpD!$C$2:$I$2,0)),0)</f>
        <v>98</v>
      </c>
      <c r="T2534" s="19">
        <f t="shared" ca="1" si="516"/>
        <v>10.682</v>
      </c>
      <c r="U2534" s="14" t="str">
        <f t="shared" ca="1" si="517"/>
        <v xml:space="preserve">713718.08 </v>
      </c>
      <c r="V2534" s="14" t="str">
        <f t="shared" ca="1" si="518"/>
        <v>6169580.6</v>
      </c>
      <c r="W2534" s="14" t="str">
        <f t="shared" ca="1" si="519"/>
        <v>POINT(713718.08 6169580.6)</v>
      </c>
      <c r="X2534" s="14" t="str">
        <f>IFERROR(INDEX(BygningOmraade!B:B,MATCH(A2534,BygningOmraade!A:A,0)),"")</f>
        <v/>
      </c>
    </row>
    <row r="2535" spans="1:24" s="14" customFormat="1" x14ac:dyDescent="0.25">
      <c r="A2535" s="14">
        <f t="shared" si="507"/>
        <v>2535</v>
      </c>
      <c r="B2535" s="14" t="str">
        <f t="shared" ca="1" si="508"/>
        <v>96b89042-fa6c-4423-a227-908de25cf4cb</v>
      </c>
      <c r="C2535" s="14" t="str">
        <f t="shared" ca="1" si="509"/>
        <v>0a3f507e-212f-32b8-e044-0003ba298018</v>
      </c>
      <c r="D2535" s="14">
        <f t="shared" ca="1" si="510"/>
        <v>996572</v>
      </c>
      <c r="E2535" s="1">
        <f t="shared" ca="1" si="511"/>
        <v>120</v>
      </c>
      <c r="F2535" s="1">
        <f t="shared" ca="1" si="512"/>
        <v>139</v>
      </c>
      <c r="G2535" s="1">
        <f t="shared" ca="1" si="513"/>
        <v>1991</v>
      </c>
      <c r="H2535" s="1" t="str">
        <f ca="1">IFERROR(INDEX(Varmeinstallation!B:B,MATCH(INDIRECT($A$1&amp;"L"&amp;A2535)*1,Varmeinstallation!A:A,0)),"Ingen varmeinstallationer")</f>
        <v>Centralvarme fra eget anlæg, et-kammer fyr</v>
      </c>
      <c r="I2535" s="1" t="str">
        <f ca="1">IFERROR(INDEX(Opvarmningsmiddel!B:B,MATCH(INDIRECT($A$1&amp;"M"&amp;A2535)*1,Opvarmningsmiddel!A:A,0)),"")</f>
        <v>Naturgas</v>
      </c>
      <c r="J2535" s="1">
        <f t="shared" ca="1" si="514"/>
        <v>2</v>
      </c>
      <c r="K2535" s="1" t="str">
        <f ca="1">IFERROR(INDEX(Relationstabel!$C$3:$K$10,MATCH(VALUE(INDIRECT($A$1&amp;"L"&amp;A2535)),Relationstabel!$A$3:$A$10,0),MATCH(IFERROR(VALUE(INDIRECT($A$1&amp;"M"&amp;A2535)),0),Relationstabel!$C$1:$K$1,0)),"Ingen varmeinstallationer")</f>
        <v>Naturgas</v>
      </c>
      <c r="L2535" s="1" t="str">
        <f ca="1">INDEX(Anvendelseskode!B:B,MATCH($E2535,Anvendelseskode!$A:$A,0))</f>
        <v>Fritliggende enfamilieshus (parcelhus)</v>
      </c>
      <c r="M2535" s="1" t="str">
        <f ca="1">INDEX(Anvendelseskode!C:C,MATCH($E2535,Anvendelseskode!$A:$A,0))</f>
        <v>Parcelhuse</v>
      </c>
      <c r="N2535" s="1" t="str">
        <f ca="1">INDEX(Anvendelseskode!D:D,MATCH($E2535,Anvendelseskode!$A:$A,0))</f>
        <v>Private husholdninger</v>
      </c>
      <c r="O2535" s="1" t="str">
        <f ca="1">IFERROR(INDEX(SBi!$2:$2,MATCH(G2535,SBi!$1:$1,1)),SBi!$K$2)</f>
        <v>1979-1998</v>
      </c>
      <c r="P2535" s="1">
        <f ca="1">IFERROR(INDEX(SBi!$C$3:$K$28,MATCH(E2535,SBi!$B$3:$B$28,0),MATCH(O2535,SBi!$C$2:$K$2,0)),0)</f>
        <v>105.4</v>
      </c>
      <c r="Q2535" s="19">
        <f t="shared" ca="1" si="515"/>
        <v>14.650600000000001</v>
      </c>
      <c r="R2535" s="19" t="str">
        <f ca="1">IFERROR(INDEX(VpD!$2:$2,MATCH(G2535,VpD!$1:$1,1)),VpD!$I$2)</f>
        <v>1979-1998</v>
      </c>
      <c r="S2535" s="1">
        <f ca="1">IFERROR(INDEX(VpD!$C$3:$I$27,MATCH(E2535,VpD!$B$3:$B$27,0),MATCH(R2535,VpD!$C$2:$I$2,0)),0)</f>
        <v>90</v>
      </c>
      <c r="T2535" s="19">
        <f t="shared" ca="1" si="516"/>
        <v>12.51</v>
      </c>
      <c r="U2535" s="14" t="str">
        <f t="shared" ca="1" si="517"/>
        <v xml:space="preserve">713185.08 </v>
      </c>
      <c r="V2535" s="14" t="str">
        <f t="shared" ca="1" si="518"/>
        <v>6169101.67</v>
      </c>
      <c r="W2535" s="14" t="str">
        <f t="shared" ca="1" si="519"/>
        <v>POINT(713185.08 6169101.67)</v>
      </c>
      <c r="X2535" s="14" t="str">
        <f>IFERROR(INDEX(BygningOmraade!B:B,MATCH(A2535,BygningOmraade!A:A,0)),"")</f>
        <v/>
      </c>
    </row>
    <row r="2536" spans="1:24" s="14" customFormat="1" x14ac:dyDescent="0.25">
      <c r="A2536" s="14">
        <f t="shared" si="507"/>
        <v>2536</v>
      </c>
      <c r="B2536" s="14" t="str">
        <f t="shared" ca="1" si="508"/>
        <v>96b9d19e-e4f3-42a7-afac-7d7c7fe6c5e8</v>
      </c>
      <c r="C2536" s="14" t="str">
        <f t="shared" ca="1" si="509"/>
        <v>0a3f507e-1b0d-32b8-e044-0003ba298018</v>
      </c>
      <c r="D2536" s="14">
        <f t="shared" ca="1" si="510"/>
        <v>996126</v>
      </c>
      <c r="E2536" s="1">
        <f t="shared" ca="1" si="511"/>
        <v>120</v>
      </c>
      <c r="F2536" s="1">
        <f t="shared" ca="1" si="512"/>
        <v>161</v>
      </c>
      <c r="G2536" s="1">
        <f t="shared" ca="1" si="513"/>
        <v>2012</v>
      </c>
      <c r="H2536" s="1" t="str">
        <f ca="1">IFERROR(INDEX(Varmeinstallation!B:B,MATCH(INDIRECT($A$1&amp;"L"&amp;A2536)*1,Varmeinstallation!A:A,0)),"Ingen varmeinstallationer")</f>
        <v>Centralvarme fra eget anlæg, et-kammer fyr</v>
      </c>
      <c r="I2536" s="1" t="str">
        <f ca="1">IFERROR(INDEX(Opvarmningsmiddel!B:B,MATCH(INDIRECT($A$1&amp;"M"&amp;A2536)*1,Opvarmningsmiddel!A:A,0)),"")</f>
        <v>Naturgas</v>
      </c>
      <c r="J2536" s="1">
        <f t="shared" ca="1" si="514"/>
        <v>0</v>
      </c>
      <c r="K2536" s="1" t="str">
        <f ca="1">IFERROR(INDEX(Relationstabel!$C$3:$K$10,MATCH(VALUE(INDIRECT($A$1&amp;"L"&amp;A2536)),Relationstabel!$A$3:$A$10,0),MATCH(IFERROR(VALUE(INDIRECT($A$1&amp;"M"&amp;A2536)),0),Relationstabel!$C$1:$K$1,0)),"Ingen varmeinstallationer")</f>
        <v>Naturgas</v>
      </c>
      <c r="L2536" s="1" t="str">
        <f ca="1">INDEX(Anvendelseskode!B:B,MATCH($E2536,Anvendelseskode!$A:$A,0))</f>
        <v>Fritliggende enfamilieshus (parcelhus)</v>
      </c>
      <c r="M2536" s="1" t="str">
        <f ca="1">INDEX(Anvendelseskode!C:C,MATCH($E2536,Anvendelseskode!$A:$A,0))</f>
        <v>Parcelhuse</v>
      </c>
      <c r="N2536" s="1" t="str">
        <f ca="1">INDEX(Anvendelseskode!D:D,MATCH($E2536,Anvendelseskode!$A:$A,0))</f>
        <v>Private husholdninger</v>
      </c>
      <c r="O2536" s="1" t="str">
        <f ca="1">IFERROR(INDEX(SBi!$2:$2,MATCH(G2536,SBi!$1:$1,1)),SBi!$K$2)</f>
        <v>Efter 2006</v>
      </c>
      <c r="P2536" s="1">
        <f ca="1">IFERROR(INDEX(SBi!$C$3:$K$28,MATCH(E2536,SBi!$B$3:$B$28,0),MATCH(O2536,SBi!$C$2:$K$2,0)),0)</f>
        <v>67.3</v>
      </c>
      <c r="Q2536" s="19">
        <f t="shared" ca="1" si="515"/>
        <v>10.8353</v>
      </c>
      <c r="R2536" s="19" t="str">
        <f ca="1">IFERROR(INDEX(VpD!$2:$2,MATCH(G2536,VpD!$1:$1,1)),VpD!$I$2)</f>
        <v>&gt;1998</v>
      </c>
      <c r="S2536" s="1">
        <f ca="1">IFERROR(INDEX(VpD!$C$3:$I$27,MATCH(E2536,VpD!$B$3:$B$27,0),MATCH(R2536,VpD!$C$2:$I$2,0)),0)</f>
        <v>72</v>
      </c>
      <c r="T2536" s="19">
        <f t="shared" ca="1" si="516"/>
        <v>11.592000000000001</v>
      </c>
      <c r="U2536" s="14" t="str">
        <f t="shared" ca="1" si="517"/>
        <v xml:space="preserve">713133.52 </v>
      </c>
      <c r="V2536" s="14" t="str">
        <f t="shared" ca="1" si="518"/>
        <v>6169128.23</v>
      </c>
      <c r="W2536" s="14" t="str">
        <f t="shared" ca="1" si="519"/>
        <v>POINT(713133.52 6169128.23)</v>
      </c>
      <c r="X2536" s="14" t="str">
        <f>IFERROR(INDEX(BygningOmraade!B:B,MATCH(A2536,BygningOmraade!A:A,0)),"")</f>
        <v/>
      </c>
    </row>
    <row r="2537" spans="1:24" s="14" customFormat="1" x14ac:dyDescent="0.25">
      <c r="A2537" s="14">
        <f t="shared" si="507"/>
        <v>2537</v>
      </c>
      <c r="B2537" s="14" t="str">
        <f t="shared" ca="1" si="508"/>
        <v>96cb3b07-03a6-4e87-a694-fd68dae55f1d</v>
      </c>
      <c r="C2537" s="14" t="str">
        <f t="shared" ca="1" si="509"/>
        <v>4591b5f9-a6c7-0dd9-e044-0003ba298018</v>
      </c>
      <c r="D2537" s="14">
        <f t="shared" ca="1" si="510"/>
        <v>2691180</v>
      </c>
      <c r="E2537" s="1">
        <f t="shared" ca="1" si="511"/>
        <v>130</v>
      </c>
      <c r="F2537" s="1">
        <f t="shared" ca="1" si="512"/>
        <v>108</v>
      </c>
      <c r="G2537" s="1">
        <f t="shared" ca="1" si="513"/>
        <v>2008</v>
      </c>
      <c r="H2537" s="1" t="str">
        <f ca="1">IFERROR(INDEX(Varmeinstallation!B:B,MATCH(INDIRECT($A$1&amp;"L"&amp;A2537)*1,Varmeinstallation!A:A,0)),"Ingen varmeinstallationer")</f>
        <v>Centralvarme fra eget anlæg, et-kammer fyr</v>
      </c>
      <c r="I2537" s="1" t="str">
        <f ca="1">IFERROR(INDEX(Opvarmningsmiddel!B:B,MATCH(INDIRECT($A$1&amp;"M"&amp;A2537)*1,Opvarmningsmiddel!A:A,0)),"")</f>
        <v>Naturgas</v>
      </c>
      <c r="J2537" s="1">
        <f t="shared" ca="1" si="514"/>
        <v>90</v>
      </c>
      <c r="K2537" s="1" t="str">
        <f ca="1">IFERROR(INDEX(Relationstabel!$C$3:$K$10,MATCH(VALUE(INDIRECT($A$1&amp;"L"&amp;A2537)),Relationstabel!$A$3:$A$10,0),MATCH(IFERROR(VALUE(INDIRECT($A$1&amp;"M"&amp;A2537)),0),Relationstabel!$C$1:$K$1,0)),"Ingen varmeinstallationer")</f>
        <v>Naturgas</v>
      </c>
      <c r="L2537" s="1" t="str">
        <f ca="1">INDEX(Anvendelseskode!B:B,MATCH($E2537,Anvendelseskode!$A:$A,0))</f>
        <v>Række-, kæde-, dobbelthus (lodret adskillelse mellem enhederne)</v>
      </c>
      <c r="M2537" s="1" t="str">
        <f ca="1">INDEX(Anvendelseskode!C:C,MATCH($E2537,Anvendelseskode!$A:$A,0))</f>
        <v>Række-, kæde og dobbelthuse</v>
      </c>
      <c r="N2537" s="1" t="str">
        <f ca="1">INDEX(Anvendelseskode!D:D,MATCH($E2537,Anvendelseskode!$A:$A,0))</f>
        <v>Private husholdninger</v>
      </c>
      <c r="O2537" s="1" t="str">
        <f ca="1">IFERROR(INDEX(SBi!$2:$2,MATCH(G2537,SBi!$1:$1,1)),SBi!$K$2)</f>
        <v>Efter 2006</v>
      </c>
      <c r="P2537" s="1">
        <f ca="1">IFERROR(INDEX(SBi!$C$3:$K$28,MATCH(E2537,SBi!$B$3:$B$28,0),MATCH(O2537,SBi!$C$2:$K$2,0)),0)</f>
        <v>66.400000000000006</v>
      </c>
      <c r="Q2537" s="19">
        <f t="shared" ca="1" si="515"/>
        <v>7.1712000000000007</v>
      </c>
      <c r="R2537" s="19" t="str">
        <f ca="1">IFERROR(INDEX(VpD!$2:$2,MATCH(G2537,VpD!$1:$1,1)),VpD!$I$2)</f>
        <v>&gt;1998</v>
      </c>
      <c r="S2537" s="1">
        <f ca="1">IFERROR(INDEX(VpD!$C$3:$I$27,MATCH(E2537,VpD!$B$3:$B$27,0),MATCH(R2537,VpD!$C$2:$I$2,0)),0)</f>
        <v>65</v>
      </c>
      <c r="T2537" s="19">
        <f t="shared" ca="1" si="516"/>
        <v>7.02</v>
      </c>
      <c r="U2537" s="14" t="str">
        <f t="shared" ca="1" si="517"/>
        <v xml:space="preserve">712602.26 </v>
      </c>
      <c r="V2537" s="14" t="str">
        <f t="shared" ca="1" si="518"/>
        <v>6168846.16</v>
      </c>
      <c r="W2537" s="14" t="str">
        <f t="shared" ca="1" si="519"/>
        <v>POINT(712602.26 6168846.16)</v>
      </c>
      <c r="X2537" s="14" t="str">
        <f>IFERROR(INDEX(BygningOmraade!B:B,MATCH(A2537,BygningOmraade!A:A,0)),"")</f>
        <v/>
      </c>
    </row>
    <row r="2538" spans="1:24" s="14" customFormat="1" x14ac:dyDescent="0.25">
      <c r="A2538" s="14">
        <f t="shared" si="507"/>
        <v>2538</v>
      </c>
      <c r="B2538" s="14" t="str">
        <f t="shared" ca="1" si="508"/>
        <v>96cff0da-f506-4ede-a0aa-a5f9121fcad5</v>
      </c>
      <c r="C2538" s="14" t="str">
        <f t="shared" ca="1" si="509"/>
        <v>0a3f507e-1567-32b8-e044-0003ba298018</v>
      </c>
      <c r="D2538" s="14">
        <f t="shared" ca="1" si="510"/>
        <v>996666</v>
      </c>
      <c r="E2538" s="1">
        <f t="shared" ca="1" si="511"/>
        <v>130</v>
      </c>
      <c r="F2538" s="1">
        <f t="shared" ca="1" si="512"/>
        <v>102</v>
      </c>
      <c r="G2538" s="1">
        <f t="shared" ca="1" si="513"/>
        <v>1977</v>
      </c>
      <c r="H2538" s="1" t="str">
        <f ca="1">IFERROR(INDEX(Varmeinstallation!B:B,MATCH(INDIRECT($A$1&amp;"L"&amp;A2538)*1,Varmeinstallation!A:A,0)),"Ingen varmeinstallationer")</f>
        <v>Fjernvarme/blokvarme (radiatorsystemer eller varmluftanlæg)</v>
      </c>
      <c r="I2538" s="1" t="str">
        <f ca="1">IFERROR(INDEX(Opvarmningsmiddel!B:B,MATCH(INDIRECT($A$1&amp;"M"&amp;A2538)*1,Opvarmningsmiddel!A:A,0)),"")</f>
        <v/>
      </c>
      <c r="J2538" s="1">
        <f t="shared" ca="1" si="514"/>
        <v>0</v>
      </c>
      <c r="K2538" s="1" t="str">
        <f ca="1">IFERROR(INDEX(Relationstabel!$C$3:$K$10,MATCH(VALUE(INDIRECT($A$1&amp;"L"&amp;A2538)),Relationstabel!$A$3:$A$10,0),MATCH(IFERROR(VALUE(INDIRECT($A$1&amp;"M"&amp;A2538)),0),Relationstabel!$C$1:$K$1,0)),"Ingen varmeinstallationer")</f>
        <v>Fjernvarme/ Blokvarme</v>
      </c>
      <c r="L2538" s="1" t="str">
        <f ca="1">INDEX(Anvendelseskode!B:B,MATCH($E2538,Anvendelseskode!$A:$A,0))</f>
        <v>Række-, kæde-, dobbelthus (lodret adskillelse mellem enhederne)</v>
      </c>
      <c r="M2538" s="1" t="str">
        <f ca="1">INDEX(Anvendelseskode!C:C,MATCH($E2538,Anvendelseskode!$A:$A,0))</f>
        <v>Række-, kæde og dobbelthuse</v>
      </c>
      <c r="N2538" s="1" t="str">
        <f ca="1">INDEX(Anvendelseskode!D:D,MATCH($E2538,Anvendelseskode!$A:$A,0))</f>
        <v>Private husholdninger</v>
      </c>
      <c r="O2538" s="1" t="str">
        <f ca="1">IFERROR(INDEX(SBi!$2:$2,MATCH(G2538,SBi!$1:$1,1)),SBi!$K$2)</f>
        <v>1973-1978</v>
      </c>
      <c r="P2538" s="1">
        <f ca="1">IFERROR(INDEX(SBi!$C$3:$K$28,MATCH(E2538,SBi!$B$3:$B$28,0),MATCH(O2538,SBi!$C$2:$K$2,0)),0)</f>
        <v>112.6</v>
      </c>
      <c r="Q2538" s="19">
        <f t="shared" ca="1" si="515"/>
        <v>11.485199999999999</v>
      </c>
      <c r="R2538" s="19" t="str">
        <f ca="1">IFERROR(INDEX(VpD!$2:$2,MATCH(G2538,VpD!$1:$1,1)),VpD!$I$2)</f>
        <v>1973-1978</v>
      </c>
      <c r="S2538" s="1">
        <f ca="1">IFERROR(INDEX(VpD!$C$3:$I$27,MATCH(E2538,VpD!$B$3:$B$27,0),MATCH(R2538,VpD!$C$2:$I$2,0)),0)</f>
        <v>98</v>
      </c>
      <c r="T2538" s="19">
        <f t="shared" ca="1" si="516"/>
        <v>9.9960000000000004</v>
      </c>
      <c r="U2538" s="14" t="str">
        <f t="shared" ca="1" si="517"/>
        <v xml:space="preserve">713523.94 </v>
      </c>
      <c r="V2538" s="14" t="str">
        <f t="shared" ca="1" si="518"/>
        <v>6169575.24</v>
      </c>
      <c r="W2538" s="14" t="str">
        <f t="shared" ca="1" si="519"/>
        <v>POINT(713523.94 6169575.24)</v>
      </c>
      <c r="X2538" s="14" t="str">
        <f>IFERROR(INDEX(BygningOmraade!B:B,MATCH(A2538,BygningOmraade!A:A,0)),"")</f>
        <v/>
      </c>
    </row>
    <row r="2539" spans="1:24" s="14" customFormat="1" x14ac:dyDescent="0.25">
      <c r="A2539" s="14">
        <f t="shared" si="507"/>
        <v>2539</v>
      </c>
      <c r="B2539" s="14" t="str">
        <f t="shared" ca="1" si="508"/>
        <v>96d05ae8-df8f-4d50-8c1d-053469363371</v>
      </c>
      <c r="C2539" s="14" t="str">
        <f t="shared" ca="1" si="509"/>
        <v>0a3f507e-18e6-32b8-e044-0003ba298018</v>
      </c>
      <c r="D2539" s="14">
        <f t="shared" ca="1" si="510"/>
        <v>994584</v>
      </c>
      <c r="E2539" s="1">
        <f t="shared" ca="1" si="511"/>
        <v>130</v>
      </c>
      <c r="F2539" s="1">
        <f t="shared" ca="1" si="512"/>
        <v>107</v>
      </c>
      <c r="G2539" s="1">
        <f t="shared" ca="1" si="513"/>
        <v>1984</v>
      </c>
      <c r="H2539" s="1" t="str">
        <f ca="1">IFERROR(INDEX(Varmeinstallation!B:B,MATCH(INDIRECT($A$1&amp;"L"&amp;A2539)*1,Varmeinstallation!A:A,0)),"Ingen varmeinstallationer")</f>
        <v>Fjernvarme/blokvarme (radiatorsystemer eller varmluftanlæg)</v>
      </c>
      <c r="I2539" s="1" t="str">
        <f ca="1">IFERROR(INDEX(Opvarmningsmiddel!B:B,MATCH(INDIRECT($A$1&amp;"M"&amp;A2539)*1,Opvarmningsmiddel!A:A,0)),"")</f>
        <v/>
      </c>
      <c r="J2539" s="1">
        <f t="shared" ca="1" si="514"/>
        <v>0</v>
      </c>
      <c r="K2539" s="1" t="str">
        <f ca="1">IFERROR(INDEX(Relationstabel!$C$3:$K$10,MATCH(VALUE(INDIRECT($A$1&amp;"L"&amp;A2539)),Relationstabel!$A$3:$A$10,0),MATCH(IFERROR(VALUE(INDIRECT($A$1&amp;"M"&amp;A2539)),0),Relationstabel!$C$1:$K$1,0)),"Ingen varmeinstallationer")</f>
        <v>Fjernvarme/ Blokvarme</v>
      </c>
      <c r="L2539" s="1" t="str">
        <f ca="1">INDEX(Anvendelseskode!B:B,MATCH($E2539,Anvendelseskode!$A:$A,0))</f>
        <v>Række-, kæde-, dobbelthus (lodret adskillelse mellem enhederne)</v>
      </c>
      <c r="M2539" s="1" t="str">
        <f ca="1">INDEX(Anvendelseskode!C:C,MATCH($E2539,Anvendelseskode!$A:$A,0))</f>
        <v>Række-, kæde og dobbelthuse</v>
      </c>
      <c r="N2539" s="1" t="str">
        <f ca="1">INDEX(Anvendelseskode!D:D,MATCH($E2539,Anvendelseskode!$A:$A,0))</f>
        <v>Private husholdninger</v>
      </c>
      <c r="O2539" s="1" t="str">
        <f ca="1">IFERROR(INDEX(SBi!$2:$2,MATCH(G2539,SBi!$1:$1,1)),SBi!$K$2)</f>
        <v>1979-1998</v>
      </c>
      <c r="P2539" s="1">
        <f ca="1">IFERROR(INDEX(SBi!$C$3:$K$28,MATCH(E2539,SBi!$B$3:$B$28,0),MATCH(O2539,SBi!$C$2:$K$2,0)),0)</f>
        <v>96.8</v>
      </c>
      <c r="Q2539" s="19">
        <f t="shared" ca="1" si="515"/>
        <v>10.3576</v>
      </c>
      <c r="R2539" s="19" t="str">
        <f ca="1">IFERROR(INDEX(VpD!$2:$2,MATCH(G2539,VpD!$1:$1,1)),VpD!$I$2)</f>
        <v>1979-1998</v>
      </c>
      <c r="S2539" s="1">
        <f ca="1">IFERROR(INDEX(VpD!$C$3:$I$27,MATCH(E2539,VpD!$B$3:$B$27,0),MATCH(R2539,VpD!$C$2:$I$2,0)),0)</f>
        <v>74</v>
      </c>
      <c r="T2539" s="19">
        <f t="shared" ca="1" si="516"/>
        <v>7.9180000000000001</v>
      </c>
      <c r="U2539" s="14" t="str">
        <f t="shared" ca="1" si="517"/>
        <v xml:space="preserve">711459.67 </v>
      </c>
      <c r="V2539" s="14" t="str">
        <f t="shared" ca="1" si="518"/>
        <v>6171907.5</v>
      </c>
      <c r="W2539" s="14" t="str">
        <f t="shared" ca="1" si="519"/>
        <v>POINT(711459.67 6171907.5)</v>
      </c>
      <c r="X2539" s="14" t="str">
        <f>IFERROR(INDEX(BygningOmraade!B:B,MATCH(A2539,BygningOmraade!A:A,0)),"")</f>
        <v/>
      </c>
    </row>
    <row r="2540" spans="1:24" s="14" customFormat="1" x14ac:dyDescent="0.25">
      <c r="A2540" s="14">
        <f t="shared" si="507"/>
        <v>2540</v>
      </c>
      <c r="B2540" s="14" t="str">
        <f t="shared" ca="1" si="508"/>
        <v>96d55d1d-5e2d-4fd1-9516-39e26c4a83b3</v>
      </c>
      <c r="C2540" s="14" t="str">
        <f t="shared" ca="1" si="509"/>
        <v>0a3f507e-1a01-32b8-e044-0003ba298018</v>
      </c>
      <c r="D2540" s="14">
        <f t="shared" ca="1" si="510"/>
        <v>994380</v>
      </c>
      <c r="E2540" s="1">
        <f t="shared" ca="1" si="511"/>
        <v>130</v>
      </c>
      <c r="F2540" s="1">
        <f t="shared" ca="1" si="512"/>
        <v>124</v>
      </c>
      <c r="G2540" s="1">
        <f t="shared" ca="1" si="513"/>
        <v>1975</v>
      </c>
      <c r="H2540" s="1" t="str">
        <f ca="1">IFERROR(INDEX(Varmeinstallation!B:B,MATCH(INDIRECT($A$1&amp;"L"&amp;A2540)*1,Varmeinstallation!A:A,0)),"Ingen varmeinstallationer")</f>
        <v>Fjernvarme/blokvarme (radiatorsystemer eller varmluftanlæg)</v>
      </c>
      <c r="I2540" s="1" t="str">
        <f ca="1">IFERROR(INDEX(Opvarmningsmiddel!B:B,MATCH(INDIRECT($A$1&amp;"M"&amp;A2540)*1,Opvarmningsmiddel!A:A,0)),"")</f>
        <v/>
      </c>
      <c r="J2540" s="1">
        <f t="shared" ca="1" si="514"/>
        <v>0</v>
      </c>
      <c r="K2540" s="1" t="str">
        <f ca="1">IFERROR(INDEX(Relationstabel!$C$3:$K$10,MATCH(VALUE(INDIRECT($A$1&amp;"L"&amp;A2540)),Relationstabel!$A$3:$A$10,0),MATCH(IFERROR(VALUE(INDIRECT($A$1&amp;"M"&amp;A2540)),0),Relationstabel!$C$1:$K$1,0)),"Ingen varmeinstallationer")</f>
        <v>Fjernvarme/ Blokvarme</v>
      </c>
      <c r="L2540" s="1" t="str">
        <f ca="1">INDEX(Anvendelseskode!B:B,MATCH($E2540,Anvendelseskode!$A:$A,0))</f>
        <v>Række-, kæde-, dobbelthus (lodret adskillelse mellem enhederne)</v>
      </c>
      <c r="M2540" s="1" t="str">
        <f ca="1">INDEX(Anvendelseskode!C:C,MATCH($E2540,Anvendelseskode!$A:$A,0))</f>
        <v>Række-, kæde og dobbelthuse</v>
      </c>
      <c r="N2540" s="1" t="str">
        <f ca="1">INDEX(Anvendelseskode!D:D,MATCH($E2540,Anvendelseskode!$A:$A,0))</f>
        <v>Private husholdninger</v>
      </c>
      <c r="O2540" s="1" t="str">
        <f ca="1">IFERROR(INDEX(SBi!$2:$2,MATCH(G2540,SBi!$1:$1,1)),SBi!$K$2)</f>
        <v>1973-1978</v>
      </c>
      <c r="P2540" s="1">
        <f ca="1">IFERROR(INDEX(SBi!$C$3:$K$28,MATCH(E2540,SBi!$B$3:$B$28,0),MATCH(O2540,SBi!$C$2:$K$2,0)),0)</f>
        <v>112.6</v>
      </c>
      <c r="Q2540" s="19">
        <f t="shared" ca="1" si="515"/>
        <v>13.962399999999999</v>
      </c>
      <c r="R2540" s="19" t="str">
        <f ca="1">IFERROR(INDEX(VpD!$2:$2,MATCH(G2540,VpD!$1:$1,1)),VpD!$I$2)</f>
        <v>1973-1978</v>
      </c>
      <c r="S2540" s="1">
        <f ca="1">IFERROR(INDEX(VpD!$C$3:$I$27,MATCH(E2540,VpD!$B$3:$B$27,0),MATCH(R2540,VpD!$C$2:$I$2,0)),0)</f>
        <v>98</v>
      </c>
      <c r="T2540" s="19">
        <f t="shared" ca="1" si="516"/>
        <v>12.151999999999999</v>
      </c>
      <c r="U2540" s="14" t="str">
        <f t="shared" ca="1" si="517"/>
        <v xml:space="preserve">711553.94 </v>
      </c>
      <c r="V2540" s="14" t="str">
        <f t="shared" ca="1" si="518"/>
        <v>6172288.9</v>
      </c>
      <c r="W2540" s="14" t="str">
        <f t="shared" ca="1" si="519"/>
        <v>POINT(711553.94 6172288.9)</v>
      </c>
      <c r="X2540" s="14" t="str">
        <f>IFERROR(INDEX(BygningOmraade!B:B,MATCH(A2540,BygningOmraade!A:A,0)),"")</f>
        <v/>
      </c>
    </row>
    <row r="2541" spans="1:24" s="14" customFormat="1" x14ac:dyDescent="0.25">
      <c r="A2541" s="14">
        <f t="shared" si="507"/>
        <v>2541</v>
      </c>
      <c r="B2541" s="14" t="str">
        <f t="shared" ca="1" si="508"/>
        <v>96dc0766-5f22-4f99-86f4-aa95b74396e5</v>
      </c>
      <c r="C2541" s="14" t="str">
        <f t="shared" ca="1" si="509"/>
        <v>0a3f507e-1afb-32b8-e044-0003ba298018</v>
      </c>
      <c r="D2541" s="14">
        <f t="shared" ca="1" si="510"/>
        <v>996191</v>
      </c>
      <c r="E2541" s="1">
        <f t="shared" ca="1" si="511"/>
        <v>120</v>
      </c>
      <c r="F2541" s="1">
        <f t="shared" ca="1" si="512"/>
        <v>104</v>
      </c>
      <c r="G2541" s="1">
        <f t="shared" ca="1" si="513"/>
        <v>1985</v>
      </c>
      <c r="H2541" s="1" t="str">
        <f ca="1">IFERROR(INDEX(Varmeinstallation!B:B,MATCH(INDIRECT($A$1&amp;"L"&amp;A2541)*1,Varmeinstallation!A:A,0)),"Ingen varmeinstallationer")</f>
        <v>Centralvarme fra eget anlæg, et-kammer fyr</v>
      </c>
      <c r="I2541" s="1" t="str">
        <f ca="1">IFERROR(INDEX(Opvarmningsmiddel!B:B,MATCH(INDIRECT($A$1&amp;"M"&amp;A2541)*1,Opvarmningsmiddel!A:A,0)),"")</f>
        <v>Naturgas</v>
      </c>
      <c r="J2541" s="1">
        <f t="shared" ca="1" si="514"/>
        <v>2</v>
      </c>
      <c r="K2541" s="1" t="str">
        <f ca="1">IFERROR(INDEX(Relationstabel!$C$3:$K$10,MATCH(VALUE(INDIRECT($A$1&amp;"L"&amp;A2541)),Relationstabel!$A$3:$A$10,0),MATCH(IFERROR(VALUE(INDIRECT($A$1&amp;"M"&amp;A2541)),0),Relationstabel!$C$1:$K$1,0)),"Ingen varmeinstallationer")</f>
        <v>Naturgas</v>
      </c>
      <c r="L2541" s="1" t="str">
        <f ca="1">INDEX(Anvendelseskode!B:B,MATCH($E2541,Anvendelseskode!$A:$A,0))</f>
        <v>Fritliggende enfamilieshus (parcelhus)</v>
      </c>
      <c r="M2541" s="1" t="str">
        <f ca="1">INDEX(Anvendelseskode!C:C,MATCH($E2541,Anvendelseskode!$A:$A,0))</f>
        <v>Parcelhuse</v>
      </c>
      <c r="N2541" s="1" t="str">
        <f ca="1">INDEX(Anvendelseskode!D:D,MATCH($E2541,Anvendelseskode!$A:$A,0))</f>
        <v>Private husholdninger</v>
      </c>
      <c r="O2541" s="1" t="str">
        <f ca="1">IFERROR(INDEX(SBi!$2:$2,MATCH(G2541,SBi!$1:$1,1)),SBi!$K$2)</f>
        <v>1979-1998</v>
      </c>
      <c r="P2541" s="1">
        <f ca="1">IFERROR(INDEX(SBi!$C$3:$K$28,MATCH(E2541,SBi!$B$3:$B$28,0),MATCH(O2541,SBi!$C$2:$K$2,0)),0)</f>
        <v>105.4</v>
      </c>
      <c r="Q2541" s="19">
        <f t="shared" ca="1" si="515"/>
        <v>10.961600000000001</v>
      </c>
      <c r="R2541" s="19" t="str">
        <f ca="1">IFERROR(INDEX(VpD!$2:$2,MATCH(G2541,VpD!$1:$1,1)),VpD!$I$2)</f>
        <v>1979-1998</v>
      </c>
      <c r="S2541" s="1">
        <f ca="1">IFERROR(INDEX(VpD!$C$3:$I$27,MATCH(E2541,VpD!$B$3:$B$27,0),MATCH(R2541,VpD!$C$2:$I$2,0)),0)</f>
        <v>90</v>
      </c>
      <c r="T2541" s="19">
        <f t="shared" ca="1" si="516"/>
        <v>9.36</v>
      </c>
      <c r="U2541" s="14" t="str">
        <f t="shared" ca="1" si="517"/>
        <v xml:space="preserve">713058.05 </v>
      </c>
      <c r="V2541" s="14" t="str">
        <f t="shared" ca="1" si="518"/>
        <v>6168908.71</v>
      </c>
      <c r="W2541" s="14" t="str">
        <f t="shared" ca="1" si="519"/>
        <v>POINT(713058.05 6168908.71)</v>
      </c>
      <c r="X2541" s="14" t="str">
        <f>IFERROR(INDEX(BygningOmraade!B:B,MATCH(A2541,BygningOmraade!A:A,0)),"")</f>
        <v/>
      </c>
    </row>
    <row r="2542" spans="1:24" s="14" customFormat="1" x14ac:dyDescent="0.25">
      <c r="A2542" s="14">
        <f t="shared" si="507"/>
        <v>2542</v>
      </c>
      <c r="B2542" s="14" t="str">
        <f t="shared" ca="1" si="508"/>
        <v>96e0535b-af99-4ab5-a387-6f2eca9894cb</v>
      </c>
      <c r="C2542" s="14" t="str">
        <f t="shared" ca="1" si="509"/>
        <v>0a3f507e-19fd-32b8-e044-0003ba298018</v>
      </c>
      <c r="D2542" s="14">
        <f t="shared" ca="1" si="510"/>
        <v>994427</v>
      </c>
      <c r="E2542" s="1">
        <f t="shared" ca="1" si="511"/>
        <v>130</v>
      </c>
      <c r="F2542" s="1">
        <f t="shared" ca="1" si="512"/>
        <v>129</v>
      </c>
      <c r="G2542" s="1">
        <f t="shared" ca="1" si="513"/>
        <v>1975</v>
      </c>
      <c r="H2542" s="1" t="str">
        <f ca="1">IFERROR(INDEX(Varmeinstallation!B:B,MATCH(INDIRECT($A$1&amp;"L"&amp;A2542)*1,Varmeinstallation!A:A,0)),"Ingen varmeinstallationer")</f>
        <v>Fjernvarme/blokvarme (radiatorsystemer eller varmluftanlæg)</v>
      </c>
      <c r="I2542" s="1" t="str">
        <f ca="1">IFERROR(INDEX(Opvarmningsmiddel!B:B,MATCH(INDIRECT($A$1&amp;"M"&amp;A2542)*1,Opvarmningsmiddel!A:A,0)),"")</f>
        <v/>
      </c>
      <c r="J2542" s="1">
        <f t="shared" ca="1" si="514"/>
        <v>0</v>
      </c>
      <c r="K2542" s="1" t="str">
        <f ca="1">IFERROR(INDEX(Relationstabel!$C$3:$K$10,MATCH(VALUE(INDIRECT($A$1&amp;"L"&amp;A2542)),Relationstabel!$A$3:$A$10,0),MATCH(IFERROR(VALUE(INDIRECT($A$1&amp;"M"&amp;A2542)),0),Relationstabel!$C$1:$K$1,0)),"Ingen varmeinstallationer")</f>
        <v>Fjernvarme/ Blokvarme</v>
      </c>
      <c r="L2542" s="1" t="str">
        <f ca="1">INDEX(Anvendelseskode!B:B,MATCH($E2542,Anvendelseskode!$A:$A,0))</f>
        <v>Række-, kæde-, dobbelthus (lodret adskillelse mellem enhederne)</v>
      </c>
      <c r="M2542" s="1" t="str">
        <f ca="1">INDEX(Anvendelseskode!C:C,MATCH($E2542,Anvendelseskode!$A:$A,0))</f>
        <v>Række-, kæde og dobbelthuse</v>
      </c>
      <c r="N2542" s="1" t="str">
        <f ca="1">INDEX(Anvendelseskode!D:D,MATCH($E2542,Anvendelseskode!$A:$A,0))</f>
        <v>Private husholdninger</v>
      </c>
      <c r="O2542" s="1" t="str">
        <f ca="1">IFERROR(INDEX(SBi!$2:$2,MATCH(G2542,SBi!$1:$1,1)),SBi!$K$2)</f>
        <v>1973-1978</v>
      </c>
      <c r="P2542" s="1">
        <f ca="1">IFERROR(INDEX(SBi!$C$3:$K$28,MATCH(E2542,SBi!$B$3:$B$28,0),MATCH(O2542,SBi!$C$2:$K$2,0)),0)</f>
        <v>112.6</v>
      </c>
      <c r="Q2542" s="19">
        <f t="shared" ca="1" si="515"/>
        <v>14.525399999999999</v>
      </c>
      <c r="R2542" s="19" t="str">
        <f ca="1">IFERROR(INDEX(VpD!$2:$2,MATCH(G2542,VpD!$1:$1,1)),VpD!$I$2)</f>
        <v>1973-1978</v>
      </c>
      <c r="S2542" s="1">
        <f ca="1">IFERROR(INDEX(VpD!$C$3:$I$27,MATCH(E2542,VpD!$B$3:$B$27,0),MATCH(R2542,VpD!$C$2:$I$2,0)),0)</f>
        <v>98</v>
      </c>
      <c r="T2542" s="19">
        <f t="shared" ca="1" si="516"/>
        <v>12.641999999999999</v>
      </c>
      <c r="U2542" s="14" t="str">
        <f t="shared" ca="1" si="517"/>
        <v xml:space="preserve">711539.28 </v>
      </c>
      <c r="V2542" s="14" t="str">
        <f t="shared" ca="1" si="518"/>
        <v>6172362.64</v>
      </c>
      <c r="W2542" s="14" t="str">
        <f t="shared" ca="1" si="519"/>
        <v>POINT(711539.28 6172362.64)</v>
      </c>
      <c r="X2542" s="14" t="str">
        <f>IFERROR(INDEX(BygningOmraade!B:B,MATCH(A2542,BygningOmraade!A:A,0)),"")</f>
        <v/>
      </c>
    </row>
    <row r="2543" spans="1:24" s="14" customFormat="1" x14ac:dyDescent="0.25">
      <c r="A2543" s="14">
        <f t="shared" si="507"/>
        <v>2543</v>
      </c>
      <c r="B2543" s="14" t="str">
        <f t="shared" ca="1" si="508"/>
        <v>96f65fb2-03df-4870-b905-1f2cfab3e5bf</v>
      </c>
      <c r="C2543" s="14" t="str">
        <f t="shared" ca="1" si="509"/>
        <v>0a3f507e-22e3-32b8-e044-0003ba298018</v>
      </c>
      <c r="D2543" s="14">
        <f t="shared" ca="1" si="510"/>
        <v>995271</v>
      </c>
      <c r="E2543" s="1">
        <f t="shared" ca="1" si="511"/>
        <v>130</v>
      </c>
      <c r="F2543" s="1">
        <f t="shared" ca="1" si="512"/>
        <v>170</v>
      </c>
      <c r="G2543" s="1">
        <f t="shared" ca="1" si="513"/>
        <v>1971</v>
      </c>
      <c r="H2543" s="1" t="str">
        <f ca="1">IFERROR(INDEX(Varmeinstallation!B:B,MATCH(INDIRECT($A$1&amp;"L"&amp;A2543)*1,Varmeinstallation!A:A,0)),"Ingen varmeinstallationer")</f>
        <v>Fjernvarme/blokvarme (radiatorsystemer eller varmluftanlæg)</v>
      </c>
      <c r="I2543" s="1" t="str">
        <f ca="1">IFERROR(INDEX(Opvarmningsmiddel!B:B,MATCH(INDIRECT($A$1&amp;"M"&amp;A2543)*1,Opvarmningsmiddel!A:A,0)),"")</f>
        <v/>
      </c>
      <c r="J2543" s="1">
        <f t="shared" ca="1" si="514"/>
        <v>0</v>
      </c>
      <c r="K2543" s="1" t="str">
        <f ca="1">IFERROR(INDEX(Relationstabel!$C$3:$K$10,MATCH(VALUE(INDIRECT($A$1&amp;"L"&amp;A2543)),Relationstabel!$A$3:$A$10,0),MATCH(IFERROR(VALUE(INDIRECT($A$1&amp;"M"&amp;A2543)),0),Relationstabel!$C$1:$K$1,0)),"Ingen varmeinstallationer")</f>
        <v>Fjernvarme/ Blokvarme</v>
      </c>
      <c r="L2543" s="1" t="str">
        <f ca="1">INDEX(Anvendelseskode!B:B,MATCH($E2543,Anvendelseskode!$A:$A,0))</f>
        <v>Række-, kæde-, dobbelthus (lodret adskillelse mellem enhederne)</v>
      </c>
      <c r="M2543" s="1" t="str">
        <f ca="1">INDEX(Anvendelseskode!C:C,MATCH($E2543,Anvendelseskode!$A:$A,0))</f>
        <v>Række-, kæde og dobbelthuse</v>
      </c>
      <c r="N2543" s="1" t="str">
        <f ca="1">INDEX(Anvendelseskode!D:D,MATCH($E2543,Anvendelseskode!$A:$A,0))</f>
        <v>Private husholdninger</v>
      </c>
      <c r="O2543" s="1" t="str">
        <f ca="1">IFERROR(INDEX(SBi!$2:$2,MATCH(G2543,SBi!$1:$1,1)),SBi!$K$2)</f>
        <v>1961-1972</v>
      </c>
      <c r="P2543" s="1">
        <f ca="1">IFERROR(INDEX(SBi!$C$3:$K$28,MATCH(E2543,SBi!$B$3:$B$28,0),MATCH(O2543,SBi!$C$2:$K$2,0)),0)</f>
        <v>119.9</v>
      </c>
      <c r="Q2543" s="19">
        <f t="shared" ca="1" si="515"/>
        <v>20.382999999999999</v>
      </c>
      <c r="R2543" s="19" t="str">
        <f ca="1">IFERROR(INDEX(VpD!$2:$2,MATCH(G2543,VpD!$1:$1,1)),VpD!$I$2)</f>
        <v>1961-1972</v>
      </c>
      <c r="S2543" s="1">
        <f ca="1">IFERROR(INDEX(VpD!$C$3:$I$27,MATCH(E2543,VpD!$B$3:$B$27,0),MATCH(R2543,VpD!$C$2:$I$2,0)),0)</f>
        <v>120</v>
      </c>
      <c r="T2543" s="19">
        <f t="shared" ca="1" si="516"/>
        <v>20.399999999999999</v>
      </c>
      <c r="U2543" s="14" t="str">
        <f t="shared" ca="1" si="517"/>
        <v xml:space="preserve">711799.3 </v>
      </c>
      <c r="V2543" s="14" t="str">
        <f t="shared" ca="1" si="518"/>
        <v>6172165.89</v>
      </c>
      <c r="W2543" s="14" t="str">
        <f t="shared" ca="1" si="519"/>
        <v>POINT(711799.3 6172165.89)</v>
      </c>
      <c r="X2543" s="14" t="str">
        <f>IFERROR(INDEX(BygningOmraade!B:B,MATCH(A2543,BygningOmraade!A:A,0)),"")</f>
        <v/>
      </c>
    </row>
    <row r="2544" spans="1:24" s="14" customFormat="1" x14ac:dyDescent="0.25">
      <c r="A2544" s="14">
        <f t="shared" si="507"/>
        <v>2544</v>
      </c>
      <c r="B2544" s="14" t="str">
        <f t="shared" ca="1" si="508"/>
        <v>972b1b89-1fdd-46b4-a995-1e7e890652b2</v>
      </c>
      <c r="C2544" s="14" t="str">
        <f t="shared" ca="1" si="509"/>
        <v>53ba2f34-6002-2505-e044-0003ba298018</v>
      </c>
      <c r="D2544" s="14">
        <f t="shared" ca="1" si="510"/>
        <v>2702994</v>
      </c>
      <c r="E2544" s="1">
        <f t="shared" ca="1" si="511"/>
        <v>130</v>
      </c>
      <c r="F2544" s="1">
        <f t="shared" ca="1" si="512"/>
        <v>108</v>
      </c>
      <c r="G2544" s="1">
        <f t="shared" ca="1" si="513"/>
        <v>2008</v>
      </c>
      <c r="H2544" s="1" t="str">
        <f ca="1">IFERROR(INDEX(Varmeinstallation!B:B,MATCH(INDIRECT($A$1&amp;"L"&amp;A2544)*1,Varmeinstallation!A:A,0)),"Ingen varmeinstallationer")</f>
        <v>Centralvarme fra eget anlæg, et-kammer fyr</v>
      </c>
      <c r="I2544" s="1" t="str">
        <f ca="1">IFERROR(INDEX(Opvarmningsmiddel!B:B,MATCH(INDIRECT($A$1&amp;"M"&amp;A2544)*1,Opvarmningsmiddel!A:A,0)),"")</f>
        <v>Naturgas</v>
      </c>
      <c r="J2544" s="1">
        <f t="shared" ca="1" si="514"/>
        <v>90</v>
      </c>
      <c r="K2544" s="1" t="str">
        <f ca="1">IFERROR(INDEX(Relationstabel!$C$3:$K$10,MATCH(VALUE(INDIRECT($A$1&amp;"L"&amp;A2544)),Relationstabel!$A$3:$A$10,0),MATCH(IFERROR(VALUE(INDIRECT($A$1&amp;"M"&amp;A2544)),0),Relationstabel!$C$1:$K$1,0)),"Ingen varmeinstallationer")</f>
        <v>Naturgas</v>
      </c>
      <c r="L2544" s="1" t="str">
        <f ca="1">INDEX(Anvendelseskode!B:B,MATCH($E2544,Anvendelseskode!$A:$A,0))</f>
        <v>Række-, kæde-, dobbelthus (lodret adskillelse mellem enhederne)</v>
      </c>
      <c r="M2544" s="1" t="str">
        <f ca="1">INDEX(Anvendelseskode!C:C,MATCH($E2544,Anvendelseskode!$A:$A,0))</f>
        <v>Række-, kæde og dobbelthuse</v>
      </c>
      <c r="N2544" s="1" t="str">
        <f ca="1">INDEX(Anvendelseskode!D:D,MATCH($E2544,Anvendelseskode!$A:$A,0))</f>
        <v>Private husholdninger</v>
      </c>
      <c r="O2544" s="1" t="str">
        <f ca="1">IFERROR(INDEX(SBi!$2:$2,MATCH(G2544,SBi!$1:$1,1)),SBi!$K$2)</f>
        <v>Efter 2006</v>
      </c>
      <c r="P2544" s="1">
        <f ca="1">IFERROR(INDEX(SBi!$C$3:$K$28,MATCH(E2544,SBi!$B$3:$B$28,0),MATCH(O2544,SBi!$C$2:$K$2,0)),0)</f>
        <v>66.400000000000006</v>
      </c>
      <c r="Q2544" s="19">
        <f t="shared" ca="1" si="515"/>
        <v>7.1712000000000007</v>
      </c>
      <c r="R2544" s="19" t="str">
        <f ca="1">IFERROR(INDEX(VpD!$2:$2,MATCH(G2544,VpD!$1:$1,1)),VpD!$I$2)</f>
        <v>&gt;1998</v>
      </c>
      <c r="S2544" s="1">
        <f ca="1">IFERROR(INDEX(VpD!$C$3:$I$27,MATCH(E2544,VpD!$B$3:$B$27,0),MATCH(R2544,VpD!$C$2:$I$2,0)),0)</f>
        <v>65</v>
      </c>
      <c r="T2544" s="19">
        <f t="shared" ca="1" si="516"/>
        <v>7.02</v>
      </c>
      <c r="U2544" s="14" t="str">
        <f t="shared" ca="1" si="517"/>
        <v xml:space="preserve">712623.22 </v>
      </c>
      <c r="V2544" s="14" t="str">
        <f t="shared" ca="1" si="518"/>
        <v>6168743.84</v>
      </c>
      <c r="W2544" s="14" t="str">
        <f t="shared" ca="1" si="519"/>
        <v>POINT(712623.22 6168743.84)</v>
      </c>
      <c r="X2544" s="14" t="str">
        <f>IFERROR(INDEX(BygningOmraade!B:B,MATCH(A2544,BygningOmraade!A:A,0)),"")</f>
        <v/>
      </c>
    </row>
    <row r="2545" spans="1:24" s="14" customFormat="1" x14ac:dyDescent="0.25">
      <c r="A2545" s="14">
        <f t="shared" si="507"/>
        <v>2545</v>
      </c>
      <c r="B2545" s="14" t="str">
        <f t="shared" ca="1" si="508"/>
        <v>972c1ee6-8a49-44c5-b25e-b9b14a6562dc</v>
      </c>
      <c r="C2545" s="14" t="str">
        <f t="shared" ca="1" si="509"/>
        <v>0a3f507e-1faf-32b8-e044-0003ba298018</v>
      </c>
      <c r="D2545" s="14">
        <f t="shared" ca="1" si="510"/>
        <v>994094</v>
      </c>
      <c r="E2545" s="1">
        <f t="shared" ca="1" si="511"/>
        <v>120</v>
      </c>
      <c r="F2545" s="1">
        <f t="shared" ca="1" si="512"/>
        <v>109</v>
      </c>
      <c r="G2545" s="1">
        <f t="shared" ca="1" si="513"/>
        <v>1973</v>
      </c>
      <c r="H2545" s="1" t="str">
        <f ca="1">IFERROR(INDEX(Varmeinstallation!B:B,MATCH(INDIRECT($A$1&amp;"L"&amp;A2545)*1,Varmeinstallation!A:A,0)),"Ingen varmeinstallationer")</f>
        <v>Centralvarme fra eget anlæg, et-kammer fyr</v>
      </c>
      <c r="I2545" s="1" t="str">
        <f ca="1">IFERROR(INDEX(Opvarmningsmiddel!B:B,MATCH(INDIRECT($A$1&amp;"M"&amp;A2545)*1,Opvarmningsmiddel!A:A,0)),"")</f>
        <v>Naturgas</v>
      </c>
      <c r="J2545" s="1">
        <f t="shared" ca="1" si="514"/>
        <v>0</v>
      </c>
      <c r="K2545" s="1" t="str">
        <f ca="1">IFERROR(INDEX(Relationstabel!$C$3:$K$10,MATCH(VALUE(INDIRECT($A$1&amp;"L"&amp;A2545)),Relationstabel!$A$3:$A$10,0),MATCH(IFERROR(VALUE(INDIRECT($A$1&amp;"M"&amp;A2545)),0),Relationstabel!$C$1:$K$1,0)),"Ingen varmeinstallationer")</f>
        <v>Naturgas</v>
      </c>
      <c r="L2545" s="1" t="str">
        <f ca="1">INDEX(Anvendelseskode!B:B,MATCH($E2545,Anvendelseskode!$A:$A,0))</f>
        <v>Fritliggende enfamilieshus (parcelhus)</v>
      </c>
      <c r="M2545" s="1" t="str">
        <f ca="1">INDEX(Anvendelseskode!C:C,MATCH($E2545,Anvendelseskode!$A:$A,0))</f>
        <v>Parcelhuse</v>
      </c>
      <c r="N2545" s="1" t="str">
        <f ca="1">INDEX(Anvendelseskode!D:D,MATCH($E2545,Anvendelseskode!$A:$A,0))</f>
        <v>Private husholdninger</v>
      </c>
      <c r="O2545" s="1" t="str">
        <f ca="1">IFERROR(INDEX(SBi!$2:$2,MATCH(G2545,SBi!$1:$1,1)),SBi!$K$2)</f>
        <v>1973-1978</v>
      </c>
      <c r="P2545" s="1">
        <f ca="1">IFERROR(INDEX(SBi!$C$3:$K$28,MATCH(E2545,SBi!$B$3:$B$28,0),MATCH(O2545,SBi!$C$2:$K$2,0)),0)</f>
        <v>119.8</v>
      </c>
      <c r="Q2545" s="19">
        <f t="shared" ca="1" si="515"/>
        <v>13.058199999999999</v>
      </c>
      <c r="R2545" s="19" t="str">
        <f ca="1">IFERROR(INDEX(VpD!$2:$2,MATCH(G2545,VpD!$1:$1,1)),VpD!$I$2)</f>
        <v>1973-1978</v>
      </c>
      <c r="S2545" s="1">
        <f ca="1">IFERROR(INDEX(VpD!$C$3:$I$27,MATCH(E2545,VpD!$B$3:$B$27,0),MATCH(R2545,VpD!$C$2:$I$2,0)),0)</f>
        <v>117</v>
      </c>
      <c r="T2545" s="19">
        <f t="shared" ca="1" si="516"/>
        <v>12.753</v>
      </c>
      <c r="U2545" s="14" t="str">
        <f t="shared" ca="1" si="517"/>
        <v xml:space="preserve">711022.79 </v>
      </c>
      <c r="V2545" s="14" t="str">
        <f t="shared" ca="1" si="518"/>
        <v>6171577.25</v>
      </c>
      <c r="W2545" s="14" t="str">
        <f t="shared" ca="1" si="519"/>
        <v>POINT(711022.79 6171577.25)</v>
      </c>
      <c r="X2545" s="14" t="str">
        <f>IFERROR(INDEX(BygningOmraade!B:B,MATCH(A2545,BygningOmraade!A:A,0)),"")</f>
        <v/>
      </c>
    </row>
    <row r="2546" spans="1:24" s="14" customFormat="1" x14ac:dyDescent="0.25">
      <c r="A2546" s="14">
        <f t="shared" si="507"/>
        <v>2546</v>
      </c>
      <c r="B2546" s="14" t="str">
        <f t="shared" ca="1" si="508"/>
        <v>973e97a2-7349-4a6d-b275-9e919a0b0373</v>
      </c>
      <c r="C2546" s="14" t="str">
        <f t="shared" ca="1" si="509"/>
        <v>0a3f507e-224c-32b8-e044-0003ba298018</v>
      </c>
      <c r="D2546" s="14">
        <f t="shared" ca="1" si="510"/>
        <v>995562</v>
      </c>
      <c r="E2546" s="1">
        <f t="shared" ca="1" si="511"/>
        <v>120</v>
      </c>
      <c r="F2546" s="1">
        <f t="shared" ca="1" si="512"/>
        <v>174</v>
      </c>
      <c r="G2546" s="1">
        <f t="shared" ca="1" si="513"/>
        <v>1976</v>
      </c>
      <c r="H2546" s="1" t="str">
        <f ca="1">IFERROR(INDEX(Varmeinstallation!B:B,MATCH(INDIRECT($A$1&amp;"L"&amp;A2546)*1,Varmeinstallation!A:A,0)),"Ingen varmeinstallationer")</f>
        <v>Centralvarme fra eget anlæg, et-kammer fyr</v>
      </c>
      <c r="I2546" s="1" t="str">
        <f ca="1">IFERROR(INDEX(Opvarmningsmiddel!B:B,MATCH(INDIRECT($A$1&amp;"M"&amp;A2546)*1,Opvarmningsmiddel!A:A,0)),"")</f>
        <v>Naturgas</v>
      </c>
      <c r="J2546" s="1">
        <f t="shared" ca="1" si="514"/>
        <v>2</v>
      </c>
      <c r="K2546" s="1" t="str">
        <f ca="1">IFERROR(INDEX(Relationstabel!$C$3:$K$10,MATCH(VALUE(INDIRECT($A$1&amp;"L"&amp;A2546)),Relationstabel!$A$3:$A$10,0),MATCH(IFERROR(VALUE(INDIRECT($A$1&amp;"M"&amp;A2546)),0),Relationstabel!$C$1:$K$1,0)),"Ingen varmeinstallationer")</f>
        <v>Naturgas</v>
      </c>
      <c r="L2546" s="1" t="str">
        <f ca="1">INDEX(Anvendelseskode!B:B,MATCH($E2546,Anvendelseskode!$A:$A,0))</f>
        <v>Fritliggende enfamilieshus (parcelhus)</v>
      </c>
      <c r="M2546" s="1" t="str">
        <f ca="1">INDEX(Anvendelseskode!C:C,MATCH($E2546,Anvendelseskode!$A:$A,0))</f>
        <v>Parcelhuse</v>
      </c>
      <c r="N2546" s="1" t="str">
        <f ca="1">INDEX(Anvendelseskode!D:D,MATCH($E2546,Anvendelseskode!$A:$A,0))</f>
        <v>Private husholdninger</v>
      </c>
      <c r="O2546" s="1" t="str">
        <f ca="1">IFERROR(INDEX(SBi!$2:$2,MATCH(G2546,SBi!$1:$1,1)),SBi!$K$2)</f>
        <v>1973-1978</v>
      </c>
      <c r="P2546" s="1">
        <f ca="1">IFERROR(INDEX(SBi!$C$3:$K$28,MATCH(E2546,SBi!$B$3:$B$28,0),MATCH(O2546,SBi!$C$2:$K$2,0)),0)</f>
        <v>119.8</v>
      </c>
      <c r="Q2546" s="19">
        <f t="shared" ca="1" si="515"/>
        <v>20.845200000000002</v>
      </c>
      <c r="R2546" s="19" t="str">
        <f ca="1">IFERROR(INDEX(VpD!$2:$2,MATCH(G2546,VpD!$1:$1,1)),VpD!$I$2)</f>
        <v>1973-1978</v>
      </c>
      <c r="S2546" s="1">
        <f ca="1">IFERROR(INDEX(VpD!$C$3:$I$27,MATCH(E2546,VpD!$B$3:$B$27,0),MATCH(R2546,VpD!$C$2:$I$2,0)),0)</f>
        <v>117</v>
      </c>
      <c r="T2546" s="19">
        <f t="shared" ca="1" si="516"/>
        <v>20.358000000000001</v>
      </c>
      <c r="U2546" s="14" t="str">
        <f t="shared" ca="1" si="517"/>
        <v xml:space="preserve">711891.36 </v>
      </c>
      <c r="V2546" s="14" t="str">
        <f t="shared" ca="1" si="518"/>
        <v>6171650.43</v>
      </c>
      <c r="W2546" s="14" t="str">
        <f t="shared" ca="1" si="519"/>
        <v>POINT(711891.36 6171650.43)</v>
      </c>
      <c r="X2546" s="14" t="str">
        <f>IFERROR(INDEX(BygningOmraade!B:B,MATCH(A2546,BygningOmraade!A:A,0)),"")</f>
        <v/>
      </c>
    </row>
    <row r="2547" spans="1:24" s="14" customFormat="1" x14ac:dyDescent="0.25">
      <c r="A2547" s="14">
        <f t="shared" si="507"/>
        <v>2547</v>
      </c>
      <c r="B2547" s="14" t="str">
        <f t="shared" ca="1" si="508"/>
        <v>974f9fba-9cbb-4f1b-a9dd-b4a466c87c26</v>
      </c>
      <c r="C2547" s="14" t="str">
        <f t="shared" ca="1" si="509"/>
        <v>0a3f507e-18cf-32b8-e044-0003ba298018</v>
      </c>
      <c r="D2547" s="14">
        <f t="shared" ca="1" si="510"/>
        <v>994240</v>
      </c>
      <c r="E2547" s="1">
        <f t="shared" ca="1" si="511"/>
        <v>130</v>
      </c>
      <c r="F2547" s="1">
        <f t="shared" ca="1" si="512"/>
        <v>107</v>
      </c>
      <c r="G2547" s="1">
        <f t="shared" ca="1" si="513"/>
        <v>1985</v>
      </c>
      <c r="H2547" s="1" t="str">
        <f ca="1">IFERROR(INDEX(Varmeinstallation!B:B,MATCH(INDIRECT($A$1&amp;"L"&amp;A2547)*1,Varmeinstallation!A:A,0)),"Ingen varmeinstallationer")</f>
        <v>Fjernvarme/blokvarme (radiatorsystemer eller varmluftanlæg)</v>
      </c>
      <c r="I2547" s="1" t="str">
        <f ca="1">IFERROR(INDEX(Opvarmningsmiddel!B:B,MATCH(INDIRECT($A$1&amp;"M"&amp;A2547)*1,Opvarmningsmiddel!A:A,0)),"")</f>
        <v/>
      </c>
      <c r="J2547" s="1">
        <f t="shared" ca="1" si="514"/>
        <v>2</v>
      </c>
      <c r="K2547" s="1" t="str">
        <f ca="1">IFERROR(INDEX(Relationstabel!$C$3:$K$10,MATCH(VALUE(INDIRECT($A$1&amp;"L"&amp;A2547)),Relationstabel!$A$3:$A$10,0),MATCH(IFERROR(VALUE(INDIRECT($A$1&amp;"M"&amp;A2547)),0),Relationstabel!$C$1:$K$1,0)),"Ingen varmeinstallationer")</f>
        <v>Fjernvarme/ Blokvarme</v>
      </c>
      <c r="L2547" s="1" t="str">
        <f ca="1">INDEX(Anvendelseskode!B:B,MATCH($E2547,Anvendelseskode!$A:$A,0))</f>
        <v>Række-, kæde-, dobbelthus (lodret adskillelse mellem enhederne)</v>
      </c>
      <c r="M2547" s="1" t="str">
        <f ca="1">INDEX(Anvendelseskode!C:C,MATCH($E2547,Anvendelseskode!$A:$A,0))</f>
        <v>Række-, kæde og dobbelthuse</v>
      </c>
      <c r="N2547" s="1" t="str">
        <f ca="1">INDEX(Anvendelseskode!D:D,MATCH($E2547,Anvendelseskode!$A:$A,0))</f>
        <v>Private husholdninger</v>
      </c>
      <c r="O2547" s="1" t="str">
        <f ca="1">IFERROR(INDEX(SBi!$2:$2,MATCH(G2547,SBi!$1:$1,1)),SBi!$K$2)</f>
        <v>1979-1998</v>
      </c>
      <c r="P2547" s="1">
        <f ca="1">IFERROR(INDEX(SBi!$C$3:$K$28,MATCH(E2547,SBi!$B$3:$B$28,0),MATCH(O2547,SBi!$C$2:$K$2,0)),0)</f>
        <v>96.8</v>
      </c>
      <c r="Q2547" s="19">
        <f t="shared" ca="1" si="515"/>
        <v>10.3576</v>
      </c>
      <c r="R2547" s="19" t="str">
        <f ca="1">IFERROR(INDEX(VpD!$2:$2,MATCH(G2547,VpD!$1:$1,1)),VpD!$I$2)</f>
        <v>1979-1998</v>
      </c>
      <c r="S2547" s="1">
        <f ca="1">IFERROR(INDEX(VpD!$C$3:$I$27,MATCH(E2547,VpD!$B$3:$B$27,0),MATCH(R2547,VpD!$C$2:$I$2,0)),0)</f>
        <v>74</v>
      </c>
      <c r="T2547" s="19">
        <f t="shared" ca="1" si="516"/>
        <v>7.9180000000000001</v>
      </c>
      <c r="U2547" s="14" t="str">
        <f t="shared" ca="1" si="517"/>
        <v xml:space="preserve">711353.76 </v>
      </c>
      <c r="V2547" s="14" t="str">
        <f t="shared" ca="1" si="518"/>
        <v>6171817.41</v>
      </c>
      <c r="W2547" s="14" t="str">
        <f t="shared" ca="1" si="519"/>
        <v>POINT(711353.76 6171817.41)</v>
      </c>
      <c r="X2547" s="14" t="str">
        <f>IFERROR(INDEX(BygningOmraade!B:B,MATCH(A2547,BygningOmraade!A:A,0)),"")</f>
        <v/>
      </c>
    </row>
    <row r="2548" spans="1:24" s="14" customFormat="1" x14ac:dyDescent="0.25">
      <c r="A2548" s="14">
        <f t="shared" si="507"/>
        <v>2548</v>
      </c>
      <c r="B2548" s="14" t="str">
        <f t="shared" ca="1" si="508"/>
        <v>9756f159-3272-45c4-af62-fe9f1753cd16</v>
      </c>
      <c r="C2548" s="14" t="str">
        <f t="shared" ca="1" si="509"/>
        <v>0a3f507e-1d1f-32b8-e044-0003ba298018</v>
      </c>
      <c r="D2548" s="14">
        <f t="shared" ca="1" si="510"/>
        <v>993653</v>
      </c>
      <c r="E2548" s="1">
        <f t="shared" ca="1" si="511"/>
        <v>120</v>
      </c>
      <c r="F2548" s="1">
        <f t="shared" ca="1" si="512"/>
        <v>170</v>
      </c>
      <c r="G2548" s="1">
        <f t="shared" ca="1" si="513"/>
        <v>1982</v>
      </c>
      <c r="H2548" s="1" t="str">
        <f ca="1">IFERROR(INDEX(Varmeinstallation!B:B,MATCH(INDIRECT($A$1&amp;"L"&amp;A2548)*1,Varmeinstallation!A:A,0)),"Ingen varmeinstallationer")</f>
        <v>Centralvarme fra eget anlæg, et-kammer fyr</v>
      </c>
      <c r="I2548" s="1" t="str">
        <f ca="1">IFERROR(INDEX(Opvarmningsmiddel!B:B,MATCH(INDIRECT($A$1&amp;"M"&amp;A2548)*1,Opvarmningsmiddel!A:A,0)),"")</f>
        <v>Naturgas</v>
      </c>
      <c r="J2548" s="1">
        <f t="shared" ca="1" si="514"/>
        <v>80</v>
      </c>
      <c r="K2548" s="1" t="str">
        <f ca="1">IFERROR(INDEX(Relationstabel!$C$3:$K$10,MATCH(VALUE(INDIRECT($A$1&amp;"L"&amp;A2548)),Relationstabel!$A$3:$A$10,0),MATCH(IFERROR(VALUE(INDIRECT($A$1&amp;"M"&amp;A2548)),0),Relationstabel!$C$1:$K$1,0)),"Ingen varmeinstallationer")</f>
        <v>Naturgas</v>
      </c>
      <c r="L2548" s="1" t="str">
        <f ca="1">INDEX(Anvendelseskode!B:B,MATCH($E2548,Anvendelseskode!$A:$A,0))</f>
        <v>Fritliggende enfamilieshus (parcelhus)</v>
      </c>
      <c r="M2548" s="1" t="str">
        <f ca="1">INDEX(Anvendelseskode!C:C,MATCH($E2548,Anvendelseskode!$A:$A,0))</f>
        <v>Parcelhuse</v>
      </c>
      <c r="N2548" s="1" t="str">
        <f ca="1">INDEX(Anvendelseskode!D:D,MATCH($E2548,Anvendelseskode!$A:$A,0))</f>
        <v>Private husholdninger</v>
      </c>
      <c r="O2548" s="1" t="str">
        <f ca="1">IFERROR(INDEX(SBi!$2:$2,MATCH(G2548,SBi!$1:$1,1)),SBi!$K$2)</f>
        <v>1979-1998</v>
      </c>
      <c r="P2548" s="1">
        <f ca="1">IFERROR(INDEX(SBi!$C$3:$K$28,MATCH(E2548,SBi!$B$3:$B$28,0),MATCH(O2548,SBi!$C$2:$K$2,0)),0)</f>
        <v>105.4</v>
      </c>
      <c r="Q2548" s="19">
        <f t="shared" ca="1" si="515"/>
        <v>17.917999999999999</v>
      </c>
      <c r="R2548" s="19" t="str">
        <f ca="1">IFERROR(INDEX(VpD!$2:$2,MATCH(G2548,VpD!$1:$1,1)),VpD!$I$2)</f>
        <v>1979-1998</v>
      </c>
      <c r="S2548" s="1">
        <f ca="1">IFERROR(INDEX(VpD!$C$3:$I$27,MATCH(E2548,VpD!$B$3:$B$27,0),MATCH(R2548,VpD!$C$2:$I$2,0)),0)</f>
        <v>90</v>
      </c>
      <c r="T2548" s="19">
        <f t="shared" ca="1" si="516"/>
        <v>15.3</v>
      </c>
      <c r="U2548" s="14" t="str">
        <f t="shared" ca="1" si="517"/>
        <v xml:space="preserve">710957.82 </v>
      </c>
      <c r="V2548" s="14" t="str">
        <f t="shared" ca="1" si="518"/>
        <v>6172103.78</v>
      </c>
      <c r="W2548" s="14" t="str">
        <f t="shared" ca="1" si="519"/>
        <v>POINT(710957.82 6172103.78)</v>
      </c>
      <c r="X2548" s="14" t="str">
        <f>IFERROR(INDEX(BygningOmraade!B:B,MATCH(A2548,BygningOmraade!A:A,0)),"")</f>
        <v/>
      </c>
    </row>
    <row r="2549" spans="1:24" s="14" customFormat="1" x14ac:dyDescent="0.25">
      <c r="A2549" s="14">
        <f t="shared" si="507"/>
        <v>2549</v>
      </c>
      <c r="B2549" s="14" t="str">
        <f t="shared" ca="1" si="508"/>
        <v>975bbb0d-df6b-4065-a671-05d8eb7eeeb8</v>
      </c>
      <c r="C2549" s="14" t="str">
        <f t="shared" ca="1" si="509"/>
        <v>9e11570a-fb97-4d80-8a02-72997821f7dd</v>
      </c>
      <c r="D2549" s="14">
        <f t="shared" ca="1" si="510"/>
        <v>100103520</v>
      </c>
      <c r="E2549" s="1">
        <f t="shared" ca="1" si="511"/>
        <v>130</v>
      </c>
      <c r="F2549" s="1">
        <f t="shared" ca="1" si="512"/>
        <v>120</v>
      </c>
      <c r="G2549" s="1">
        <f t="shared" ca="1" si="513"/>
        <v>2017</v>
      </c>
      <c r="H2549" s="1" t="str">
        <f ca="1">IFERROR(INDEX(Varmeinstallation!B:B,MATCH(INDIRECT($A$1&amp;"L"&amp;A2549)*1,Varmeinstallation!A:A,0)),"Ingen varmeinstallationer")</f>
        <v>Fjernvarme/blokvarme (radiatorsystemer eller varmluftanlæg)</v>
      </c>
      <c r="I2549" s="1" t="str">
        <f ca="1">IFERROR(INDEX(Opvarmningsmiddel!B:B,MATCH(INDIRECT($A$1&amp;"M"&amp;A2549)*1,Opvarmningsmiddel!A:A,0)),"")</f>
        <v/>
      </c>
      <c r="J2549" s="1">
        <f t="shared" ca="1" si="514"/>
        <v>0</v>
      </c>
      <c r="K2549" s="1" t="str">
        <f ca="1">IFERROR(INDEX(Relationstabel!$C$3:$K$10,MATCH(VALUE(INDIRECT($A$1&amp;"L"&amp;A2549)),Relationstabel!$A$3:$A$10,0),MATCH(IFERROR(VALUE(INDIRECT($A$1&amp;"M"&amp;A2549)),0),Relationstabel!$C$1:$K$1,0)),"Ingen varmeinstallationer")</f>
        <v>Fjernvarme/ Blokvarme</v>
      </c>
      <c r="L2549" s="1" t="str">
        <f ca="1">INDEX(Anvendelseskode!B:B,MATCH($E2549,Anvendelseskode!$A:$A,0))</f>
        <v>Række-, kæde-, dobbelthus (lodret adskillelse mellem enhederne)</v>
      </c>
      <c r="M2549" s="1" t="str">
        <f ca="1">INDEX(Anvendelseskode!C:C,MATCH($E2549,Anvendelseskode!$A:$A,0))</f>
        <v>Række-, kæde og dobbelthuse</v>
      </c>
      <c r="N2549" s="1" t="str">
        <f ca="1">INDEX(Anvendelseskode!D:D,MATCH($E2549,Anvendelseskode!$A:$A,0))</f>
        <v>Private husholdninger</v>
      </c>
      <c r="O2549" s="1" t="str">
        <f ca="1">IFERROR(INDEX(SBi!$2:$2,MATCH(G2549,SBi!$1:$1,1)),SBi!$K$2)</f>
        <v>Efter 2006</v>
      </c>
      <c r="P2549" s="1">
        <f ca="1">IFERROR(INDEX(SBi!$C$3:$K$28,MATCH(E2549,SBi!$B$3:$B$28,0),MATCH(O2549,SBi!$C$2:$K$2,0)),0)</f>
        <v>66.400000000000006</v>
      </c>
      <c r="Q2549" s="19">
        <f t="shared" ca="1" si="515"/>
        <v>7.9680000000000009</v>
      </c>
      <c r="R2549" s="19" t="str">
        <f ca="1">IFERROR(INDEX(VpD!$2:$2,MATCH(G2549,VpD!$1:$1,1)),VpD!$I$2)</f>
        <v>&gt;1998</v>
      </c>
      <c r="S2549" s="1">
        <f ca="1">IFERROR(INDEX(VpD!$C$3:$I$27,MATCH(E2549,VpD!$B$3:$B$27,0),MATCH(R2549,VpD!$C$2:$I$2,0)),0)</f>
        <v>65</v>
      </c>
      <c r="T2549" s="19">
        <f t="shared" ca="1" si="516"/>
        <v>7.8</v>
      </c>
      <c r="U2549" s="14" t="str">
        <f t="shared" ca="1" si="517"/>
        <v xml:space="preserve">711521.29 </v>
      </c>
      <c r="V2549" s="14" t="str">
        <f t="shared" ca="1" si="518"/>
        <v>6172866.45</v>
      </c>
      <c r="W2549" s="14" t="str">
        <f t="shared" ca="1" si="519"/>
        <v>POINT(711521.29 6172866.45)</v>
      </c>
      <c r="X2549" s="14" t="str">
        <f>IFERROR(INDEX(BygningOmraade!B:B,MATCH(A2549,BygningOmraade!A:A,0)),"")</f>
        <v/>
      </c>
    </row>
    <row r="2550" spans="1:24" s="14" customFormat="1" x14ac:dyDescent="0.25">
      <c r="A2550" s="14">
        <f t="shared" si="507"/>
        <v>2550</v>
      </c>
      <c r="B2550" s="14" t="str">
        <f t="shared" ca="1" si="508"/>
        <v>97634fd6-0de5-4885-935b-b08e20f6c51b</v>
      </c>
      <c r="C2550" s="14" t="str">
        <f t="shared" ca="1" si="509"/>
        <v>4591b5f9-a6f8-0dd9-e044-0003ba298018</v>
      </c>
      <c r="D2550" s="14">
        <f t="shared" ca="1" si="510"/>
        <v>2691219</v>
      </c>
      <c r="E2550" s="1">
        <f t="shared" ca="1" si="511"/>
        <v>130</v>
      </c>
      <c r="F2550" s="1">
        <f t="shared" ca="1" si="512"/>
        <v>108</v>
      </c>
      <c r="G2550" s="1">
        <f t="shared" ca="1" si="513"/>
        <v>2008</v>
      </c>
      <c r="H2550" s="1" t="str">
        <f ca="1">IFERROR(INDEX(Varmeinstallation!B:B,MATCH(INDIRECT($A$1&amp;"L"&amp;A2550)*1,Varmeinstallation!A:A,0)),"Ingen varmeinstallationer")</f>
        <v>Centralvarme fra eget anlæg, et-kammer fyr</v>
      </c>
      <c r="I2550" s="1" t="str">
        <f ca="1">IFERROR(INDEX(Opvarmningsmiddel!B:B,MATCH(INDIRECT($A$1&amp;"M"&amp;A2550)*1,Opvarmningsmiddel!A:A,0)),"")</f>
        <v>Naturgas</v>
      </c>
      <c r="J2550" s="1">
        <f t="shared" ca="1" si="514"/>
        <v>90</v>
      </c>
      <c r="K2550" s="1" t="str">
        <f ca="1">IFERROR(INDEX(Relationstabel!$C$3:$K$10,MATCH(VALUE(INDIRECT($A$1&amp;"L"&amp;A2550)),Relationstabel!$A$3:$A$10,0),MATCH(IFERROR(VALUE(INDIRECT($A$1&amp;"M"&amp;A2550)),0),Relationstabel!$C$1:$K$1,0)),"Ingen varmeinstallationer")</f>
        <v>Naturgas</v>
      </c>
      <c r="L2550" s="1" t="str">
        <f ca="1">INDEX(Anvendelseskode!B:B,MATCH($E2550,Anvendelseskode!$A:$A,0))</f>
        <v>Række-, kæde-, dobbelthus (lodret adskillelse mellem enhederne)</v>
      </c>
      <c r="M2550" s="1" t="str">
        <f ca="1">INDEX(Anvendelseskode!C:C,MATCH($E2550,Anvendelseskode!$A:$A,0))</f>
        <v>Række-, kæde og dobbelthuse</v>
      </c>
      <c r="N2550" s="1" t="str">
        <f ca="1">INDEX(Anvendelseskode!D:D,MATCH($E2550,Anvendelseskode!$A:$A,0))</f>
        <v>Private husholdninger</v>
      </c>
      <c r="O2550" s="1" t="str">
        <f ca="1">IFERROR(INDEX(SBi!$2:$2,MATCH(G2550,SBi!$1:$1,1)),SBi!$K$2)</f>
        <v>Efter 2006</v>
      </c>
      <c r="P2550" s="1">
        <f ca="1">IFERROR(INDEX(SBi!$C$3:$K$28,MATCH(E2550,SBi!$B$3:$B$28,0),MATCH(O2550,SBi!$C$2:$K$2,0)),0)</f>
        <v>66.400000000000006</v>
      </c>
      <c r="Q2550" s="19">
        <f t="shared" ca="1" si="515"/>
        <v>7.1712000000000007</v>
      </c>
      <c r="R2550" s="19" t="str">
        <f ca="1">IFERROR(INDEX(VpD!$2:$2,MATCH(G2550,VpD!$1:$1,1)),VpD!$I$2)</f>
        <v>&gt;1998</v>
      </c>
      <c r="S2550" s="1">
        <f ca="1">IFERROR(INDEX(VpD!$C$3:$I$27,MATCH(E2550,VpD!$B$3:$B$27,0),MATCH(R2550,VpD!$C$2:$I$2,0)),0)</f>
        <v>65</v>
      </c>
      <c r="T2550" s="19">
        <f t="shared" ca="1" si="516"/>
        <v>7.02</v>
      </c>
      <c r="U2550" s="14" t="str">
        <f t="shared" ca="1" si="517"/>
        <v xml:space="preserve">712552.48 </v>
      </c>
      <c r="V2550" s="14" t="str">
        <f t="shared" ca="1" si="518"/>
        <v>6168767.09</v>
      </c>
      <c r="W2550" s="14" t="str">
        <f t="shared" ca="1" si="519"/>
        <v>POINT(712552.48 6168767.09)</v>
      </c>
      <c r="X2550" s="14" t="str">
        <f>IFERROR(INDEX(BygningOmraade!B:B,MATCH(A2550,BygningOmraade!A:A,0)),"")</f>
        <v/>
      </c>
    </row>
    <row r="2551" spans="1:24" s="14" customFormat="1" x14ac:dyDescent="0.25">
      <c r="A2551" s="14">
        <f t="shared" si="507"/>
        <v>2551</v>
      </c>
      <c r="B2551" s="14" t="str">
        <f t="shared" ca="1" si="508"/>
        <v>976e2895-5cb4-4db6-8639-a70701a4e0af</v>
      </c>
      <c r="C2551" s="14" t="str">
        <f t="shared" ca="1" si="509"/>
        <v>0a3f507e-18a0-32b8-e044-0003ba298018</v>
      </c>
      <c r="D2551" s="14">
        <f t="shared" ca="1" si="510"/>
        <v>994567</v>
      </c>
      <c r="E2551" s="1">
        <f t="shared" ca="1" si="511"/>
        <v>130</v>
      </c>
      <c r="F2551" s="1">
        <f t="shared" ca="1" si="512"/>
        <v>107</v>
      </c>
      <c r="G2551" s="1">
        <f t="shared" ca="1" si="513"/>
        <v>1983</v>
      </c>
      <c r="H2551" s="1" t="str">
        <f ca="1">IFERROR(INDEX(Varmeinstallation!B:B,MATCH(INDIRECT($A$1&amp;"L"&amp;A2551)*1,Varmeinstallation!A:A,0)),"Ingen varmeinstallationer")</f>
        <v>Fjernvarme/blokvarme (radiatorsystemer eller varmluftanlæg)</v>
      </c>
      <c r="I2551" s="1" t="str">
        <f ca="1">IFERROR(INDEX(Opvarmningsmiddel!B:B,MATCH(INDIRECT($A$1&amp;"M"&amp;A2551)*1,Opvarmningsmiddel!A:A,0)),"")</f>
        <v/>
      </c>
      <c r="J2551" s="1">
        <f t="shared" ca="1" si="514"/>
        <v>0</v>
      </c>
      <c r="K2551" s="1" t="str">
        <f ca="1">IFERROR(INDEX(Relationstabel!$C$3:$K$10,MATCH(VALUE(INDIRECT($A$1&amp;"L"&amp;A2551)),Relationstabel!$A$3:$A$10,0),MATCH(IFERROR(VALUE(INDIRECT($A$1&amp;"M"&amp;A2551)),0),Relationstabel!$C$1:$K$1,0)),"Ingen varmeinstallationer")</f>
        <v>Fjernvarme/ Blokvarme</v>
      </c>
      <c r="L2551" s="1" t="str">
        <f ca="1">INDEX(Anvendelseskode!B:B,MATCH($E2551,Anvendelseskode!$A:$A,0))</f>
        <v>Række-, kæde-, dobbelthus (lodret adskillelse mellem enhederne)</v>
      </c>
      <c r="M2551" s="1" t="str">
        <f ca="1">INDEX(Anvendelseskode!C:C,MATCH($E2551,Anvendelseskode!$A:$A,0))</f>
        <v>Række-, kæde og dobbelthuse</v>
      </c>
      <c r="N2551" s="1" t="str">
        <f ca="1">INDEX(Anvendelseskode!D:D,MATCH($E2551,Anvendelseskode!$A:$A,0))</f>
        <v>Private husholdninger</v>
      </c>
      <c r="O2551" s="1" t="str">
        <f ca="1">IFERROR(INDEX(SBi!$2:$2,MATCH(G2551,SBi!$1:$1,1)),SBi!$K$2)</f>
        <v>1979-1998</v>
      </c>
      <c r="P2551" s="1">
        <f ca="1">IFERROR(INDEX(SBi!$C$3:$K$28,MATCH(E2551,SBi!$B$3:$B$28,0),MATCH(O2551,SBi!$C$2:$K$2,0)),0)</f>
        <v>96.8</v>
      </c>
      <c r="Q2551" s="19">
        <f t="shared" ca="1" si="515"/>
        <v>10.3576</v>
      </c>
      <c r="R2551" s="19" t="str">
        <f ca="1">IFERROR(INDEX(VpD!$2:$2,MATCH(G2551,VpD!$1:$1,1)),VpD!$I$2)</f>
        <v>1979-1998</v>
      </c>
      <c r="S2551" s="1">
        <f ca="1">IFERROR(INDEX(VpD!$C$3:$I$27,MATCH(E2551,VpD!$B$3:$B$27,0),MATCH(R2551,VpD!$C$2:$I$2,0)),0)</f>
        <v>74</v>
      </c>
      <c r="T2551" s="19">
        <f t="shared" ca="1" si="516"/>
        <v>7.9180000000000001</v>
      </c>
      <c r="U2551" s="14" t="str">
        <f t="shared" ca="1" si="517"/>
        <v xml:space="preserve">711476.58 </v>
      </c>
      <c r="V2551" s="14" t="str">
        <f t="shared" ca="1" si="518"/>
        <v>6171690.86</v>
      </c>
      <c r="W2551" s="14" t="str">
        <f t="shared" ca="1" si="519"/>
        <v>POINT(711476.58 6171690.86)</v>
      </c>
      <c r="X2551" s="14" t="str">
        <f>IFERROR(INDEX(BygningOmraade!B:B,MATCH(A2551,BygningOmraade!A:A,0)),"")</f>
        <v/>
      </c>
    </row>
    <row r="2552" spans="1:24" s="14" customFormat="1" x14ac:dyDescent="0.25">
      <c r="A2552" s="14">
        <f t="shared" si="507"/>
        <v>2552</v>
      </c>
      <c r="B2552" s="14" t="str">
        <f t="shared" ca="1" si="508"/>
        <v>977fe260-b188-463b-943a-98a18a689e20</v>
      </c>
      <c r="C2552" s="14" t="str">
        <f t="shared" ca="1" si="509"/>
        <v>0a3f507e-2339-32b8-e044-0003ba298018</v>
      </c>
      <c r="D2552" s="14">
        <f t="shared" ca="1" si="510"/>
        <v>996400</v>
      </c>
      <c r="E2552" s="1">
        <f t="shared" ca="1" si="511"/>
        <v>120</v>
      </c>
      <c r="F2552" s="1">
        <f t="shared" ca="1" si="512"/>
        <v>187</v>
      </c>
      <c r="G2552" s="1">
        <f t="shared" ca="1" si="513"/>
        <v>1987</v>
      </c>
      <c r="H2552" s="1" t="str">
        <f ca="1">IFERROR(INDEX(Varmeinstallation!B:B,MATCH(INDIRECT($A$1&amp;"L"&amp;A2552)*1,Varmeinstallation!A:A,0)),"Ingen varmeinstallationer")</f>
        <v>Centralvarme fra eget anlæg, et-kammer fyr</v>
      </c>
      <c r="I2552" s="1" t="str">
        <f ca="1">IFERROR(INDEX(Opvarmningsmiddel!B:B,MATCH(INDIRECT($A$1&amp;"M"&amp;A2552)*1,Opvarmningsmiddel!A:A,0)),"")</f>
        <v>Flydende brændsel (olie, petroleum, flaskegas m.m.)</v>
      </c>
      <c r="J2552" s="1">
        <f t="shared" ca="1" si="514"/>
        <v>2</v>
      </c>
      <c r="K2552" s="1" t="str">
        <f ca="1">IFERROR(INDEX(Relationstabel!$C$3:$K$10,MATCH(VALUE(INDIRECT($A$1&amp;"L"&amp;A2552)),Relationstabel!$A$3:$A$10,0),MATCH(IFERROR(VALUE(INDIRECT($A$1&amp;"M"&amp;A2552)),0),Relationstabel!$C$1:$K$1,0)),"Ingen varmeinstallationer")</f>
        <v>Olie</v>
      </c>
      <c r="L2552" s="1" t="str">
        <f ca="1">INDEX(Anvendelseskode!B:B,MATCH($E2552,Anvendelseskode!$A:$A,0))</f>
        <v>Fritliggende enfamilieshus (parcelhus)</v>
      </c>
      <c r="M2552" s="1" t="str">
        <f ca="1">INDEX(Anvendelseskode!C:C,MATCH($E2552,Anvendelseskode!$A:$A,0))</f>
        <v>Parcelhuse</v>
      </c>
      <c r="N2552" s="1" t="str">
        <f ca="1">INDEX(Anvendelseskode!D:D,MATCH($E2552,Anvendelseskode!$A:$A,0))</f>
        <v>Private husholdninger</v>
      </c>
      <c r="O2552" s="1" t="str">
        <f ca="1">IFERROR(INDEX(SBi!$2:$2,MATCH(G2552,SBi!$1:$1,1)),SBi!$K$2)</f>
        <v>1979-1998</v>
      </c>
      <c r="P2552" s="1">
        <f ca="1">IFERROR(INDEX(SBi!$C$3:$K$28,MATCH(E2552,SBi!$B$3:$B$28,0),MATCH(O2552,SBi!$C$2:$K$2,0)),0)</f>
        <v>105.4</v>
      </c>
      <c r="Q2552" s="19">
        <f t="shared" ca="1" si="515"/>
        <v>19.709799999999998</v>
      </c>
      <c r="R2552" s="19" t="str">
        <f ca="1">IFERROR(INDEX(VpD!$2:$2,MATCH(G2552,VpD!$1:$1,1)),VpD!$I$2)</f>
        <v>1979-1998</v>
      </c>
      <c r="S2552" s="1">
        <f ca="1">IFERROR(INDEX(VpD!$C$3:$I$27,MATCH(E2552,VpD!$B$3:$B$27,0),MATCH(R2552,VpD!$C$2:$I$2,0)),0)</f>
        <v>90</v>
      </c>
      <c r="T2552" s="19">
        <f t="shared" ca="1" si="516"/>
        <v>16.829999999999998</v>
      </c>
      <c r="U2552" s="14" t="str">
        <f t="shared" ca="1" si="517"/>
        <v xml:space="preserve">713416.21 </v>
      </c>
      <c r="V2552" s="14" t="str">
        <f t="shared" ca="1" si="518"/>
        <v>6168542.8</v>
      </c>
      <c r="W2552" s="14" t="str">
        <f t="shared" ca="1" si="519"/>
        <v>POINT(713416.21 6168542.8)</v>
      </c>
      <c r="X2552" s="14" t="str">
        <f>IFERROR(INDEX(BygningOmraade!B:B,MATCH(A2552,BygningOmraade!A:A,0)),"")</f>
        <v/>
      </c>
    </row>
    <row r="2553" spans="1:24" s="14" customFormat="1" x14ac:dyDescent="0.25">
      <c r="A2553" s="14">
        <f t="shared" si="507"/>
        <v>2553</v>
      </c>
      <c r="B2553" s="14" t="str">
        <f t="shared" ca="1" si="508"/>
        <v>9799d7e3-6e09-41ca-9bea-d662815129bb</v>
      </c>
      <c r="C2553" s="14" t="str">
        <f t="shared" ca="1" si="509"/>
        <v>0a3f507e-241f-32b8-e044-0003ba298018</v>
      </c>
      <c r="D2553" s="14">
        <f t="shared" ca="1" si="510"/>
        <v>994927</v>
      </c>
      <c r="E2553" s="1">
        <f t="shared" ca="1" si="511"/>
        <v>130</v>
      </c>
      <c r="F2553" s="1">
        <f t="shared" ca="1" si="512"/>
        <v>104</v>
      </c>
      <c r="G2553" s="1">
        <f t="shared" ca="1" si="513"/>
        <v>1993</v>
      </c>
      <c r="H2553" s="1" t="str">
        <f ca="1">IFERROR(INDEX(Varmeinstallation!B:B,MATCH(INDIRECT($A$1&amp;"L"&amp;A2553)*1,Varmeinstallation!A:A,0)),"Ingen varmeinstallationer")</f>
        <v>Fjernvarme/blokvarme (radiatorsystemer eller varmluftanlæg)</v>
      </c>
      <c r="I2553" s="1" t="str">
        <f ca="1">IFERROR(INDEX(Opvarmningsmiddel!B:B,MATCH(INDIRECT($A$1&amp;"M"&amp;A2553)*1,Opvarmningsmiddel!A:A,0)),"")</f>
        <v/>
      </c>
      <c r="J2553" s="1">
        <f t="shared" ca="1" si="514"/>
        <v>0</v>
      </c>
      <c r="K2553" s="1" t="str">
        <f ca="1">IFERROR(INDEX(Relationstabel!$C$3:$K$10,MATCH(VALUE(INDIRECT($A$1&amp;"L"&amp;A2553)),Relationstabel!$A$3:$A$10,0),MATCH(IFERROR(VALUE(INDIRECT($A$1&amp;"M"&amp;A2553)),0),Relationstabel!$C$1:$K$1,0)),"Ingen varmeinstallationer")</f>
        <v>Fjernvarme/ Blokvarme</v>
      </c>
      <c r="L2553" s="1" t="str">
        <f ca="1">INDEX(Anvendelseskode!B:B,MATCH($E2553,Anvendelseskode!$A:$A,0))</f>
        <v>Række-, kæde-, dobbelthus (lodret adskillelse mellem enhederne)</v>
      </c>
      <c r="M2553" s="1" t="str">
        <f ca="1">INDEX(Anvendelseskode!C:C,MATCH($E2553,Anvendelseskode!$A:$A,0))</f>
        <v>Række-, kæde og dobbelthuse</v>
      </c>
      <c r="N2553" s="1" t="str">
        <f ca="1">INDEX(Anvendelseskode!D:D,MATCH($E2553,Anvendelseskode!$A:$A,0))</f>
        <v>Private husholdninger</v>
      </c>
      <c r="O2553" s="1" t="str">
        <f ca="1">IFERROR(INDEX(SBi!$2:$2,MATCH(G2553,SBi!$1:$1,1)),SBi!$K$2)</f>
        <v>1979-1998</v>
      </c>
      <c r="P2553" s="1">
        <f ca="1">IFERROR(INDEX(SBi!$C$3:$K$28,MATCH(E2553,SBi!$B$3:$B$28,0),MATCH(O2553,SBi!$C$2:$K$2,0)),0)</f>
        <v>96.8</v>
      </c>
      <c r="Q2553" s="19">
        <f t="shared" ca="1" si="515"/>
        <v>10.0672</v>
      </c>
      <c r="R2553" s="19" t="str">
        <f ca="1">IFERROR(INDEX(VpD!$2:$2,MATCH(G2553,VpD!$1:$1,1)),VpD!$I$2)</f>
        <v>1979-1998</v>
      </c>
      <c r="S2553" s="1">
        <f ca="1">IFERROR(INDEX(VpD!$C$3:$I$27,MATCH(E2553,VpD!$B$3:$B$27,0),MATCH(R2553,VpD!$C$2:$I$2,0)),0)</f>
        <v>74</v>
      </c>
      <c r="T2553" s="19">
        <f t="shared" ca="1" si="516"/>
        <v>7.6959999999999997</v>
      </c>
      <c r="U2553" s="14" t="str">
        <f t="shared" ca="1" si="517"/>
        <v xml:space="preserve">711737.7 </v>
      </c>
      <c r="V2553" s="14" t="str">
        <f t="shared" ca="1" si="518"/>
        <v>6172512.15</v>
      </c>
      <c r="W2553" s="14" t="str">
        <f t="shared" ca="1" si="519"/>
        <v>POINT(711737.7 6172512.15)</v>
      </c>
      <c r="X2553" s="14" t="str">
        <f>IFERROR(INDEX(BygningOmraade!B:B,MATCH(A2553,BygningOmraade!A:A,0)),"")</f>
        <v/>
      </c>
    </row>
    <row r="2554" spans="1:24" s="14" customFormat="1" x14ac:dyDescent="0.25">
      <c r="A2554" s="14">
        <f t="shared" si="507"/>
        <v>2554</v>
      </c>
      <c r="B2554" s="14" t="str">
        <f t="shared" ca="1" si="508"/>
        <v>979bedb6-3130-4cd4-b069-c39b19b32edc</v>
      </c>
      <c r="C2554" s="14" t="str">
        <f t="shared" ca="1" si="509"/>
        <v>76ede3bb-3cbd-1e91-e044-00144f3ead67</v>
      </c>
      <c r="D2554" s="14">
        <f t="shared" ca="1" si="510"/>
        <v>100021904</v>
      </c>
      <c r="E2554" s="1">
        <f t="shared" ca="1" si="511"/>
        <v>130</v>
      </c>
      <c r="F2554" s="1">
        <f t="shared" ca="1" si="512"/>
        <v>125</v>
      </c>
      <c r="G2554" s="1">
        <f t="shared" ca="1" si="513"/>
        <v>2009</v>
      </c>
      <c r="H2554" s="1" t="str">
        <f ca="1">IFERROR(INDEX(Varmeinstallation!B:B,MATCH(INDIRECT($A$1&amp;"L"&amp;A2554)*1,Varmeinstallation!A:A,0)),"Ingen varmeinstallationer")</f>
        <v>Centralvarme fra eget anlæg, et-kammer fyr</v>
      </c>
      <c r="I2554" s="1" t="str">
        <f ca="1">IFERROR(INDEX(Opvarmningsmiddel!B:B,MATCH(INDIRECT($A$1&amp;"M"&amp;A2554)*1,Opvarmningsmiddel!A:A,0)),"")</f>
        <v>Naturgas</v>
      </c>
      <c r="J2554" s="1">
        <f t="shared" ca="1" si="514"/>
        <v>90</v>
      </c>
      <c r="K2554" s="1" t="str">
        <f ca="1">IFERROR(INDEX(Relationstabel!$C$3:$K$10,MATCH(VALUE(INDIRECT($A$1&amp;"L"&amp;A2554)),Relationstabel!$A$3:$A$10,0),MATCH(IFERROR(VALUE(INDIRECT($A$1&amp;"M"&amp;A2554)),0),Relationstabel!$C$1:$K$1,0)),"Ingen varmeinstallationer")</f>
        <v>Naturgas</v>
      </c>
      <c r="L2554" s="1" t="str">
        <f ca="1">INDEX(Anvendelseskode!B:B,MATCH($E2554,Anvendelseskode!$A:$A,0))</f>
        <v>Række-, kæde-, dobbelthus (lodret adskillelse mellem enhederne)</v>
      </c>
      <c r="M2554" s="1" t="str">
        <f ca="1">INDEX(Anvendelseskode!C:C,MATCH($E2554,Anvendelseskode!$A:$A,0))</f>
        <v>Række-, kæde og dobbelthuse</v>
      </c>
      <c r="N2554" s="1" t="str">
        <f ca="1">INDEX(Anvendelseskode!D:D,MATCH($E2554,Anvendelseskode!$A:$A,0))</f>
        <v>Private husholdninger</v>
      </c>
      <c r="O2554" s="1" t="str">
        <f ca="1">IFERROR(INDEX(SBi!$2:$2,MATCH(G2554,SBi!$1:$1,1)),SBi!$K$2)</f>
        <v>Efter 2006</v>
      </c>
      <c r="P2554" s="1">
        <f ca="1">IFERROR(INDEX(SBi!$C$3:$K$28,MATCH(E2554,SBi!$B$3:$B$28,0),MATCH(O2554,SBi!$C$2:$K$2,0)),0)</f>
        <v>66.400000000000006</v>
      </c>
      <c r="Q2554" s="19">
        <f t="shared" ca="1" si="515"/>
        <v>8.3000000000000007</v>
      </c>
      <c r="R2554" s="19" t="str">
        <f ca="1">IFERROR(INDEX(VpD!$2:$2,MATCH(G2554,VpD!$1:$1,1)),VpD!$I$2)</f>
        <v>&gt;1998</v>
      </c>
      <c r="S2554" s="1">
        <f ca="1">IFERROR(INDEX(VpD!$C$3:$I$27,MATCH(E2554,VpD!$B$3:$B$27,0),MATCH(R2554,VpD!$C$2:$I$2,0)),0)</f>
        <v>65</v>
      </c>
      <c r="T2554" s="19">
        <f t="shared" ca="1" si="516"/>
        <v>8.125</v>
      </c>
      <c r="U2554" s="14" t="str">
        <f t="shared" ca="1" si="517"/>
        <v xml:space="preserve">712809.24 </v>
      </c>
      <c r="V2554" s="14" t="str">
        <f t="shared" ca="1" si="518"/>
        <v>6168936.19</v>
      </c>
      <c r="W2554" s="14" t="str">
        <f t="shared" ca="1" si="519"/>
        <v>POINT(712809.24 6168936.19)</v>
      </c>
      <c r="X2554" s="14" t="str">
        <f>IFERROR(INDEX(BygningOmraade!B:B,MATCH(A2554,BygningOmraade!A:A,0)),"")</f>
        <v/>
      </c>
    </row>
    <row r="2555" spans="1:24" s="14" customFormat="1" x14ac:dyDescent="0.25">
      <c r="A2555" s="14">
        <f t="shared" si="507"/>
        <v>2555</v>
      </c>
      <c r="B2555" s="14" t="str">
        <f t="shared" ca="1" si="508"/>
        <v>97b23657-6ecd-4f59-8a7f-860752cddb99</v>
      </c>
      <c r="C2555" s="14" t="str">
        <f t="shared" ca="1" si="509"/>
        <v>0a3f507e-183e-32b8-e044-0003ba298018</v>
      </c>
      <c r="D2555" s="14">
        <f t="shared" ca="1" si="510"/>
        <v>996399</v>
      </c>
      <c r="E2555" s="1">
        <f t="shared" ca="1" si="511"/>
        <v>130</v>
      </c>
      <c r="F2555" s="1">
        <f t="shared" ca="1" si="512"/>
        <v>109</v>
      </c>
      <c r="G2555" s="1">
        <f t="shared" ca="1" si="513"/>
        <v>1978</v>
      </c>
      <c r="H2555" s="1" t="str">
        <f ca="1">IFERROR(INDEX(Varmeinstallation!B:B,MATCH(INDIRECT($A$1&amp;"L"&amp;A2555)*1,Varmeinstallation!A:A,0)),"Ingen varmeinstallationer")</f>
        <v>Fjernvarme/blokvarme (radiatorsystemer eller varmluftanlæg)</v>
      </c>
      <c r="I2555" s="1" t="str">
        <f ca="1">IFERROR(INDEX(Opvarmningsmiddel!B:B,MATCH(INDIRECT($A$1&amp;"M"&amp;A2555)*1,Opvarmningsmiddel!A:A,0)),"")</f>
        <v/>
      </c>
      <c r="J2555" s="1">
        <f t="shared" ca="1" si="514"/>
        <v>0</v>
      </c>
      <c r="K2555" s="1" t="str">
        <f ca="1">IFERROR(INDEX(Relationstabel!$C$3:$K$10,MATCH(VALUE(INDIRECT($A$1&amp;"L"&amp;A2555)),Relationstabel!$A$3:$A$10,0),MATCH(IFERROR(VALUE(INDIRECT($A$1&amp;"M"&amp;A2555)),0),Relationstabel!$C$1:$K$1,0)),"Ingen varmeinstallationer")</f>
        <v>Fjernvarme/ Blokvarme</v>
      </c>
      <c r="L2555" s="1" t="str">
        <f ca="1">INDEX(Anvendelseskode!B:B,MATCH($E2555,Anvendelseskode!$A:$A,0))</f>
        <v>Række-, kæde-, dobbelthus (lodret adskillelse mellem enhederne)</v>
      </c>
      <c r="M2555" s="1" t="str">
        <f ca="1">INDEX(Anvendelseskode!C:C,MATCH($E2555,Anvendelseskode!$A:$A,0))</f>
        <v>Række-, kæde og dobbelthuse</v>
      </c>
      <c r="N2555" s="1" t="str">
        <f ca="1">INDEX(Anvendelseskode!D:D,MATCH($E2555,Anvendelseskode!$A:$A,0))</f>
        <v>Private husholdninger</v>
      </c>
      <c r="O2555" s="1" t="str">
        <f ca="1">IFERROR(INDEX(SBi!$2:$2,MATCH(G2555,SBi!$1:$1,1)),SBi!$K$2)</f>
        <v>1973-1978</v>
      </c>
      <c r="P2555" s="1">
        <f ca="1">IFERROR(INDEX(SBi!$C$3:$K$28,MATCH(E2555,SBi!$B$3:$B$28,0),MATCH(O2555,SBi!$C$2:$K$2,0)),0)</f>
        <v>112.6</v>
      </c>
      <c r="Q2555" s="19">
        <f t="shared" ca="1" si="515"/>
        <v>12.273399999999999</v>
      </c>
      <c r="R2555" s="19" t="str">
        <f ca="1">IFERROR(INDEX(VpD!$2:$2,MATCH(G2555,VpD!$1:$1,1)),VpD!$I$2)</f>
        <v>1973-1978</v>
      </c>
      <c r="S2555" s="1">
        <f ca="1">IFERROR(INDEX(VpD!$C$3:$I$27,MATCH(E2555,VpD!$B$3:$B$27,0),MATCH(R2555,VpD!$C$2:$I$2,0)),0)</f>
        <v>98</v>
      </c>
      <c r="T2555" s="19">
        <f t="shared" ca="1" si="516"/>
        <v>10.682</v>
      </c>
      <c r="U2555" s="14" t="str">
        <f t="shared" ca="1" si="517"/>
        <v xml:space="preserve">713391.22 </v>
      </c>
      <c r="V2555" s="14" t="str">
        <f t="shared" ca="1" si="518"/>
        <v>6169672.28</v>
      </c>
      <c r="W2555" s="14" t="str">
        <f t="shared" ca="1" si="519"/>
        <v>POINT(713391.22 6169672.28)</v>
      </c>
      <c r="X2555" s="14" t="str">
        <f>IFERROR(INDEX(BygningOmraade!B:B,MATCH(A2555,BygningOmraade!A:A,0)),"")</f>
        <v/>
      </c>
    </row>
    <row r="2556" spans="1:24" s="14" customFormat="1" x14ac:dyDescent="0.25">
      <c r="A2556" s="14">
        <f t="shared" si="507"/>
        <v>2556</v>
      </c>
      <c r="B2556" s="14" t="str">
        <f t="shared" ca="1" si="508"/>
        <v>97b36a99-65ed-4eab-8c2c-39baf0193215</v>
      </c>
      <c r="C2556" s="14" t="str">
        <f t="shared" ca="1" si="509"/>
        <v>0a3f507e-212a-32b8-e044-0003ba298018</v>
      </c>
      <c r="D2556" s="14">
        <f t="shared" ca="1" si="510"/>
        <v>996543</v>
      </c>
      <c r="E2556" s="1">
        <f t="shared" ca="1" si="511"/>
        <v>120</v>
      </c>
      <c r="F2556" s="1">
        <f t="shared" ca="1" si="512"/>
        <v>135</v>
      </c>
      <c r="G2556" s="1">
        <f t="shared" ca="1" si="513"/>
        <v>1985</v>
      </c>
      <c r="H2556" s="1" t="str">
        <f ca="1">IFERROR(INDEX(Varmeinstallation!B:B,MATCH(INDIRECT($A$1&amp;"L"&amp;A2556)*1,Varmeinstallation!A:A,0)),"Ingen varmeinstallationer")</f>
        <v>Centralvarme fra eget anlæg, et-kammer fyr</v>
      </c>
      <c r="I2556" s="1" t="str">
        <f ca="1">IFERROR(INDEX(Opvarmningsmiddel!B:B,MATCH(INDIRECT($A$1&amp;"M"&amp;A2556)*1,Opvarmningsmiddel!A:A,0)),"")</f>
        <v>Naturgas</v>
      </c>
      <c r="J2556" s="1">
        <f t="shared" ca="1" si="514"/>
        <v>0</v>
      </c>
      <c r="K2556" s="1" t="str">
        <f ca="1">IFERROR(INDEX(Relationstabel!$C$3:$K$10,MATCH(VALUE(INDIRECT($A$1&amp;"L"&amp;A2556)),Relationstabel!$A$3:$A$10,0),MATCH(IFERROR(VALUE(INDIRECT($A$1&amp;"M"&amp;A2556)),0),Relationstabel!$C$1:$K$1,0)),"Ingen varmeinstallationer")</f>
        <v>Naturgas</v>
      </c>
      <c r="L2556" s="1" t="str">
        <f ca="1">INDEX(Anvendelseskode!B:B,MATCH($E2556,Anvendelseskode!$A:$A,0))</f>
        <v>Fritliggende enfamilieshus (parcelhus)</v>
      </c>
      <c r="M2556" s="1" t="str">
        <f ca="1">INDEX(Anvendelseskode!C:C,MATCH($E2556,Anvendelseskode!$A:$A,0))</f>
        <v>Parcelhuse</v>
      </c>
      <c r="N2556" s="1" t="str">
        <f ca="1">INDEX(Anvendelseskode!D:D,MATCH($E2556,Anvendelseskode!$A:$A,0))</f>
        <v>Private husholdninger</v>
      </c>
      <c r="O2556" s="1" t="str">
        <f ca="1">IFERROR(INDEX(SBi!$2:$2,MATCH(G2556,SBi!$1:$1,1)),SBi!$K$2)</f>
        <v>1979-1998</v>
      </c>
      <c r="P2556" s="1">
        <f ca="1">IFERROR(INDEX(SBi!$C$3:$K$28,MATCH(E2556,SBi!$B$3:$B$28,0),MATCH(O2556,SBi!$C$2:$K$2,0)),0)</f>
        <v>105.4</v>
      </c>
      <c r="Q2556" s="19">
        <f t="shared" ca="1" si="515"/>
        <v>14.228999999999999</v>
      </c>
      <c r="R2556" s="19" t="str">
        <f ca="1">IFERROR(INDEX(VpD!$2:$2,MATCH(G2556,VpD!$1:$1,1)),VpD!$I$2)</f>
        <v>1979-1998</v>
      </c>
      <c r="S2556" s="1">
        <f ca="1">IFERROR(INDEX(VpD!$C$3:$I$27,MATCH(E2556,VpD!$B$3:$B$27,0),MATCH(R2556,VpD!$C$2:$I$2,0)),0)</f>
        <v>90</v>
      </c>
      <c r="T2556" s="19">
        <f t="shared" ca="1" si="516"/>
        <v>12.15</v>
      </c>
      <c r="U2556" s="14" t="str">
        <f t="shared" ca="1" si="517"/>
        <v xml:space="preserve">713223.31 </v>
      </c>
      <c r="V2556" s="14" t="str">
        <f t="shared" ca="1" si="518"/>
        <v>6169047.27</v>
      </c>
      <c r="W2556" s="14" t="str">
        <f t="shared" ca="1" si="519"/>
        <v>POINT(713223.31 6169047.27)</v>
      </c>
      <c r="X2556" s="14" t="str">
        <f>IFERROR(INDEX(BygningOmraade!B:B,MATCH(A2556,BygningOmraade!A:A,0)),"")</f>
        <v/>
      </c>
    </row>
    <row r="2557" spans="1:24" s="14" customFormat="1" x14ac:dyDescent="0.25">
      <c r="A2557" s="14">
        <f t="shared" si="507"/>
        <v>2557</v>
      </c>
      <c r="B2557" s="14" t="str">
        <f t="shared" ca="1" si="508"/>
        <v>981a3d2a-dca1-46ff-923e-45d153fb1437</v>
      </c>
      <c r="C2557" s="14" t="str">
        <f t="shared" ca="1" si="509"/>
        <v>0a3f507e-1f30-32b8-e044-0003ba298018</v>
      </c>
      <c r="D2557" s="14">
        <f t="shared" ca="1" si="510"/>
        <v>993871</v>
      </c>
      <c r="E2557" s="1">
        <f t="shared" ca="1" si="511"/>
        <v>120</v>
      </c>
      <c r="F2557" s="1">
        <f t="shared" ca="1" si="512"/>
        <v>195</v>
      </c>
      <c r="G2557" s="1">
        <f t="shared" ca="1" si="513"/>
        <v>1999</v>
      </c>
      <c r="H2557" s="1" t="str">
        <f ca="1">IFERROR(INDEX(Varmeinstallation!B:B,MATCH(INDIRECT($A$1&amp;"L"&amp;A2557)*1,Varmeinstallation!A:A,0)),"Ingen varmeinstallationer")</f>
        <v>Fjernvarme/blokvarme (radiatorsystemer eller varmluftanlæg)</v>
      </c>
      <c r="I2557" s="1" t="str">
        <f ca="1">IFERROR(INDEX(Opvarmningsmiddel!B:B,MATCH(INDIRECT($A$1&amp;"M"&amp;A2557)*1,Opvarmningsmiddel!A:A,0)),"")</f>
        <v/>
      </c>
      <c r="J2557" s="1">
        <f t="shared" ca="1" si="514"/>
        <v>0</v>
      </c>
      <c r="K2557" s="1" t="str">
        <f ca="1">IFERROR(INDEX(Relationstabel!$C$3:$K$10,MATCH(VALUE(INDIRECT($A$1&amp;"L"&amp;A2557)),Relationstabel!$A$3:$A$10,0),MATCH(IFERROR(VALUE(INDIRECT($A$1&amp;"M"&amp;A2557)),0),Relationstabel!$C$1:$K$1,0)),"Ingen varmeinstallationer")</f>
        <v>Fjernvarme/ Blokvarme</v>
      </c>
      <c r="L2557" s="1" t="str">
        <f ca="1">INDEX(Anvendelseskode!B:B,MATCH($E2557,Anvendelseskode!$A:$A,0))</f>
        <v>Fritliggende enfamilieshus (parcelhus)</v>
      </c>
      <c r="M2557" s="1" t="str">
        <f ca="1">INDEX(Anvendelseskode!C:C,MATCH($E2557,Anvendelseskode!$A:$A,0))</f>
        <v>Parcelhuse</v>
      </c>
      <c r="N2557" s="1" t="str">
        <f ca="1">INDEX(Anvendelseskode!D:D,MATCH($E2557,Anvendelseskode!$A:$A,0))</f>
        <v>Private husholdninger</v>
      </c>
      <c r="O2557" s="1" t="str">
        <f ca="1">IFERROR(INDEX(SBi!$2:$2,MATCH(G2557,SBi!$1:$1,1)),SBi!$K$2)</f>
        <v>1999-2006</v>
      </c>
      <c r="P2557" s="1">
        <f ca="1">IFERROR(INDEX(SBi!$C$3:$K$28,MATCH(E2557,SBi!$B$3:$B$28,0),MATCH(O2557,SBi!$C$2:$K$2,0)),0)</f>
        <v>83.9</v>
      </c>
      <c r="Q2557" s="19">
        <f t="shared" ca="1" si="515"/>
        <v>16.360500000000002</v>
      </c>
      <c r="R2557" s="19" t="str">
        <f ca="1">IFERROR(INDEX(VpD!$2:$2,MATCH(G2557,VpD!$1:$1,1)),VpD!$I$2)</f>
        <v>&gt;1998</v>
      </c>
      <c r="S2557" s="1">
        <f ca="1">IFERROR(INDEX(VpD!$C$3:$I$27,MATCH(E2557,VpD!$B$3:$B$27,0),MATCH(R2557,VpD!$C$2:$I$2,0)),0)</f>
        <v>72</v>
      </c>
      <c r="T2557" s="19">
        <f t="shared" ca="1" si="516"/>
        <v>14.04</v>
      </c>
      <c r="U2557" s="14" t="str">
        <f t="shared" ca="1" si="517"/>
        <v xml:space="preserve">711244.03 </v>
      </c>
      <c r="V2557" s="14" t="str">
        <f t="shared" ca="1" si="518"/>
        <v>6171517.98</v>
      </c>
      <c r="W2557" s="14" t="str">
        <f t="shared" ca="1" si="519"/>
        <v>POINT(711244.03 6171517.98)</v>
      </c>
      <c r="X2557" s="14" t="str">
        <f>IFERROR(INDEX(BygningOmraade!B:B,MATCH(A2557,BygningOmraade!A:A,0)),"")</f>
        <v/>
      </c>
    </row>
    <row r="2558" spans="1:24" s="14" customFormat="1" x14ac:dyDescent="0.25">
      <c r="A2558" s="14">
        <f t="shared" si="507"/>
        <v>2558</v>
      </c>
      <c r="B2558" s="14" t="str">
        <f t="shared" ca="1" si="508"/>
        <v>9822ca62-5f87-45d1-97e9-201cd3d20ee9</v>
      </c>
      <c r="C2558" s="14" t="str">
        <f t="shared" ca="1" si="509"/>
        <v>0a3f507e-191f-32b8-e044-0003ba298018</v>
      </c>
      <c r="D2558" s="14">
        <f t="shared" ca="1" si="510"/>
        <v>993872</v>
      </c>
      <c r="E2558" s="1">
        <f t="shared" ca="1" si="511"/>
        <v>120</v>
      </c>
      <c r="F2558" s="1">
        <f t="shared" ca="1" si="512"/>
        <v>152</v>
      </c>
      <c r="G2558" s="1">
        <f t="shared" ca="1" si="513"/>
        <v>1969</v>
      </c>
      <c r="H2558" s="1" t="str">
        <f ca="1">IFERROR(INDEX(Varmeinstallation!B:B,MATCH(INDIRECT($A$1&amp;"L"&amp;A2558)*1,Varmeinstallation!A:A,0)),"Ingen varmeinstallationer")</f>
        <v>Fjernvarme/blokvarme (radiatorsystemer eller varmluftanlæg)</v>
      </c>
      <c r="I2558" s="1" t="str">
        <f ca="1">IFERROR(INDEX(Opvarmningsmiddel!B:B,MATCH(INDIRECT($A$1&amp;"M"&amp;A2558)*1,Opvarmningsmiddel!A:A,0)),"")</f>
        <v/>
      </c>
      <c r="J2558" s="1">
        <f t="shared" ca="1" si="514"/>
        <v>0</v>
      </c>
      <c r="K2558" s="1" t="str">
        <f ca="1">IFERROR(INDEX(Relationstabel!$C$3:$K$10,MATCH(VALUE(INDIRECT($A$1&amp;"L"&amp;A2558)),Relationstabel!$A$3:$A$10,0),MATCH(IFERROR(VALUE(INDIRECT($A$1&amp;"M"&amp;A2558)),0),Relationstabel!$C$1:$K$1,0)),"Ingen varmeinstallationer")</f>
        <v>Fjernvarme/ Blokvarme</v>
      </c>
      <c r="L2558" s="1" t="str">
        <f ca="1">INDEX(Anvendelseskode!B:B,MATCH($E2558,Anvendelseskode!$A:$A,0))</f>
        <v>Fritliggende enfamilieshus (parcelhus)</v>
      </c>
      <c r="M2558" s="1" t="str">
        <f ca="1">INDEX(Anvendelseskode!C:C,MATCH($E2558,Anvendelseskode!$A:$A,0))</f>
        <v>Parcelhuse</v>
      </c>
      <c r="N2558" s="1" t="str">
        <f ca="1">INDEX(Anvendelseskode!D:D,MATCH($E2558,Anvendelseskode!$A:$A,0))</f>
        <v>Private husholdninger</v>
      </c>
      <c r="O2558" s="1" t="str">
        <f ca="1">IFERROR(INDEX(SBi!$2:$2,MATCH(G2558,SBi!$1:$1,1)),SBi!$K$2)</f>
        <v>1961-1972</v>
      </c>
      <c r="P2558" s="1">
        <f ca="1">IFERROR(INDEX(SBi!$C$3:$K$28,MATCH(E2558,SBi!$B$3:$B$28,0),MATCH(O2558,SBi!$C$2:$K$2,0)),0)</f>
        <v>134.30000000000001</v>
      </c>
      <c r="Q2558" s="19">
        <f t="shared" ca="1" si="515"/>
        <v>20.413600000000002</v>
      </c>
      <c r="R2558" s="19" t="str">
        <f ca="1">IFERROR(INDEX(VpD!$2:$2,MATCH(G2558,VpD!$1:$1,1)),VpD!$I$2)</f>
        <v>1961-1972</v>
      </c>
      <c r="S2558" s="1">
        <f ca="1">IFERROR(INDEX(VpD!$C$3:$I$27,MATCH(E2558,VpD!$B$3:$B$27,0),MATCH(R2558,VpD!$C$2:$I$2,0)),0)</f>
        <v>143</v>
      </c>
      <c r="T2558" s="19">
        <f t="shared" ca="1" si="516"/>
        <v>21.736000000000001</v>
      </c>
      <c r="U2558" s="14" t="str">
        <f t="shared" ca="1" si="517"/>
        <v xml:space="preserve">711233.07 </v>
      </c>
      <c r="V2558" s="14" t="str">
        <f t="shared" ca="1" si="518"/>
        <v>6172136.59</v>
      </c>
      <c r="W2558" s="14" t="str">
        <f t="shared" ca="1" si="519"/>
        <v>POINT(711233.07 6172136.59)</v>
      </c>
      <c r="X2558" s="14" t="str">
        <f>IFERROR(INDEX(BygningOmraade!B:B,MATCH(A2558,BygningOmraade!A:A,0)),"")</f>
        <v/>
      </c>
    </row>
    <row r="2559" spans="1:24" s="14" customFormat="1" x14ac:dyDescent="0.25">
      <c r="A2559" s="14">
        <f t="shared" si="507"/>
        <v>2559</v>
      </c>
      <c r="B2559" s="14" t="str">
        <f t="shared" ca="1" si="508"/>
        <v>9829eb20-0fcf-423a-b472-4b1ffd846d25</v>
      </c>
      <c r="C2559" s="14" t="str">
        <f t="shared" ca="1" si="509"/>
        <v>0a3f507e-23bc-32b8-e044-0003ba298018</v>
      </c>
      <c r="D2559" s="14">
        <f t="shared" ca="1" si="510"/>
        <v>996505</v>
      </c>
      <c r="E2559" s="1">
        <f t="shared" ca="1" si="511"/>
        <v>140</v>
      </c>
      <c r="F2559" s="1">
        <f t="shared" ca="1" si="512"/>
        <v>3558</v>
      </c>
      <c r="G2559" s="1">
        <f t="shared" ca="1" si="513"/>
        <v>1983</v>
      </c>
      <c r="H2559" s="1" t="str">
        <f ca="1">IFERROR(INDEX(Varmeinstallation!B:B,MATCH(INDIRECT($A$1&amp;"L"&amp;A2559)*1,Varmeinstallation!A:A,0)),"Ingen varmeinstallationer")</f>
        <v>Fjernvarme/blokvarme (radiatorsystemer eller varmluftanlæg)</v>
      </c>
      <c r="I2559" s="1" t="str">
        <f ca="1">IFERROR(INDEX(Opvarmningsmiddel!B:B,MATCH(INDIRECT($A$1&amp;"M"&amp;A2559)*1,Opvarmningsmiddel!A:A,0)),"")</f>
        <v/>
      </c>
      <c r="J2559" s="1">
        <f t="shared" ca="1" si="514"/>
        <v>0</v>
      </c>
      <c r="K2559" s="1" t="str">
        <f ca="1">IFERROR(INDEX(Relationstabel!$C$3:$K$10,MATCH(VALUE(INDIRECT($A$1&amp;"L"&amp;A2559)),Relationstabel!$A$3:$A$10,0),MATCH(IFERROR(VALUE(INDIRECT($A$1&amp;"M"&amp;A2559)),0),Relationstabel!$C$1:$K$1,0)),"Ingen varmeinstallationer")</f>
        <v>Fjernvarme/ Blokvarme</v>
      </c>
      <c r="L2559" s="1" t="str">
        <f ca="1">INDEX(Anvendelseskode!B:B,MATCH($E2559,Anvendelseskode!$A:$A,0))</f>
        <v>Etageboligbebyggelse</v>
      </c>
      <c r="M2559" s="1" t="str">
        <f ca="1">INDEX(Anvendelseskode!C:C,MATCH($E2559,Anvendelseskode!$A:$A,0))</f>
        <v>Etageboligbebyggelse</v>
      </c>
      <c r="N2559" s="1" t="str">
        <f ca="1">INDEX(Anvendelseskode!D:D,MATCH($E2559,Anvendelseskode!$A:$A,0))</f>
        <v>Private husholdninger</v>
      </c>
      <c r="O2559" s="1" t="str">
        <f ca="1">IFERROR(INDEX(SBi!$2:$2,MATCH(G2559,SBi!$1:$1,1)),SBi!$K$2)</f>
        <v>1979-1998</v>
      </c>
      <c r="P2559" s="1">
        <f ca="1">IFERROR(INDEX(SBi!$C$3:$K$28,MATCH(E2559,SBi!$B$3:$B$28,0),MATCH(O2559,SBi!$C$2:$K$2,0)),0)</f>
        <v>108.5</v>
      </c>
      <c r="Q2559" s="19">
        <f t="shared" ca="1" si="515"/>
        <v>386.04300000000001</v>
      </c>
      <c r="R2559" s="19" t="str">
        <f ca="1">IFERROR(INDEX(VpD!$2:$2,MATCH(G2559,VpD!$1:$1,1)),VpD!$I$2)</f>
        <v>1979-1998</v>
      </c>
      <c r="S2559" s="1">
        <f ca="1">IFERROR(INDEX(VpD!$C$3:$I$27,MATCH(E2559,VpD!$B$3:$B$27,0),MATCH(R2559,VpD!$C$2:$I$2,0)),0)</f>
        <v>80</v>
      </c>
      <c r="T2559" s="19">
        <f t="shared" ca="1" si="516"/>
        <v>284.64</v>
      </c>
      <c r="U2559" s="14" t="str">
        <f t="shared" ca="1" si="517"/>
        <v xml:space="preserve">713316.32 </v>
      </c>
      <c r="V2559" s="14" t="str">
        <f t="shared" ca="1" si="518"/>
        <v>6169557.71</v>
      </c>
      <c r="W2559" s="14" t="str">
        <f t="shared" ca="1" si="519"/>
        <v>POINT(713316.32 6169557.71)</v>
      </c>
      <c r="X2559" s="14" t="str">
        <f>IFERROR(INDEX(BygningOmraade!B:B,MATCH(A2559,BygningOmraade!A:A,0)),"")</f>
        <v/>
      </c>
    </row>
    <row r="2560" spans="1:24" s="14" customFormat="1" x14ac:dyDescent="0.25">
      <c r="A2560" s="14">
        <f t="shared" si="507"/>
        <v>2560</v>
      </c>
      <c r="B2560" s="14" t="str">
        <f t="shared" ca="1" si="508"/>
        <v>982be53b-af85-430e-8823-669074954bd3</v>
      </c>
      <c r="C2560" s="14" t="str">
        <f t="shared" ca="1" si="509"/>
        <v>0a3f507e-1ab6-32b8-e044-0003ba298018</v>
      </c>
      <c r="D2560" s="14">
        <f t="shared" ca="1" si="510"/>
        <v>997183</v>
      </c>
      <c r="E2560" s="1">
        <f t="shared" ca="1" si="511"/>
        <v>130</v>
      </c>
      <c r="F2560" s="1">
        <f t="shared" ca="1" si="512"/>
        <v>110</v>
      </c>
      <c r="G2560" s="1">
        <f t="shared" ca="1" si="513"/>
        <v>1966</v>
      </c>
      <c r="H2560" s="1" t="str">
        <f ca="1">IFERROR(INDEX(Varmeinstallation!B:B,MATCH(INDIRECT($A$1&amp;"L"&amp;A2560)*1,Varmeinstallation!A:A,0)),"Ingen varmeinstallationer")</f>
        <v>Fjernvarme/blokvarme (radiatorsystemer eller varmluftanlæg)</v>
      </c>
      <c r="I2560" s="1" t="str">
        <f ca="1">IFERROR(INDEX(Opvarmningsmiddel!B:B,MATCH(INDIRECT($A$1&amp;"M"&amp;A2560)*1,Opvarmningsmiddel!A:A,0)),"")</f>
        <v/>
      </c>
      <c r="J2560" s="1">
        <f t="shared" ca="1" si="514"/>
        <v>0</v>
      </c>
      <c r="K2560" s="1" t="str">
        <f ca="1">IFERROR(INDEX(Relationstabel!$C$3:$K$10,MATCH(VALUE(INDIRECT($A$1&amp;"L"&amp;A2560)),Relationstabel!$A$3:$A$10,0),MATCH(IFERROR(VALUE(INDIRECT($A$1&amp;"M"&amp;A2560)),0),Relationstabel!$C$1:$K$1,0)),"Ingen varmeinstallationer")</f>
        <v>Fjernvarme/ Blokvarme</v>
      </c>
      <c r="L2560" s="1" t="str">
        <f ca="1">INDEX(Anvendelseskode!B:B,MATCH($E2560,Anvendelseskode!$A:$A,0))</f>
        <v>Række-, kæde-, dobbelthus (lodret adskillelse mellem enhederne)</v>
      </c>
      <c r="M2560" s="1" t="str">
        <f ca="1">INDEX(Anvendelseskode!C:C,MATCH($E2560,Anvendelseskode!$A:$A,0))</f>
        <v>Række-, kæde og dobbelthuse</v>
      </c>
      <c r="N2560" s="1" t="str">
        <f ca="1">INDEX(Anvendelseskode!D:D,MATCH($E2560,Anvendelseskode!$A:$A,0))</f>
        <v>Private husholdninger</v>
      </c>
      <c r="O2560" s="1" t="str">
        <f ca="1">IFERROR(INDEX(SBi!$2:$2,MATCH(G2560,SBi!$1:$1,1)),SBi!$K$2)</f>
        <v>1961-1972</v>
      </c>
      <c r="P2560" s="1">
        <f ca="1">IFERROR(INDEX(SBi!$C$3:$K$28,MATCH(E2560,SBi!$B$3:$B$28,0),MATCH(O2560,SBi!$C$2:$K$2,0)),0)</f>
        <v>119.9</v>
      </c>
      <c r="Q2560" s="19">
        <f t="shared" ca="1" si="515"/>
        <v>13.189</v>
      </c>
      <c r="R2560" s="19" t="str">
        <f ca="1">IFERROR(INDEX(VpD!$2:$2,MATCH(G2560,VpD!$1:$1,1)),VpD!$I$2)</f>
        <v>1961-1972</v>
      </c>
      <c r="S2560" s="1">
        <f ca="1">IFERROR(INDEX(VpD!$C$3:$I$27,MATCH(E2560,VpD!$B$3:$B$27,0),MATCH(R2560,VpD!$C$2:$I$2,0)),0)</f>
        <v>120</v>
      </c>
      <c r="T2560" s="19">
        <f t="shared" ca="1" si="516"/>
        <v>13.2</v>
      </c>
      <c r="U2560" s="14" t="str">
        <f t="shared" ca="1" si="517"/>
        <v xml:space="preserve">713749.72 </v>
      </c>
      <c r="V2560" s="14" t="str">
        <f t="shared" ca="1" si="518"/>
        <v>6169179.62</v>
      </c>
      <c r="W2560" s="14" t="str">
        <f t="shared" ca="1" si="519"/>
        <v>POINT(713749.72 6169179.62)</v>
      </c>
      <c r="X2560" s="14" t="str">
        <f>IFERROR(INDEX(BygningOmraade!B:B,MATCH(A2560,BygningOmraade!A:A,0)),"")</f>
        <v/>
      </c>
    </row>
    <row r="2561" spans="1:24" s="14" customFormat="1" x14ac:dyDescent="0.25">
      <c r="A2561" s="14">
        <f t="shared" si="507"/>
        <v>2561</v>
      </c>
      <c r="B2561" s="14" t="str">
        <f t="shared" ca="1" si="508"/>
        <v>982e28c6-f84e-4488-99d5-e8e0f6ef7df8</v>
      </c>
      <c r="C2561" s="14" t="str">
        <f t="shared" ca="1" si="509"/>
        <v>0a3f507e-1874-32b8-e044-0003ba298018</v>
      </c>
      <c r="D2561" s="14">
        <f t="shared" ca="1" si="510"/>
        <v>997383</v>
      </c>
      <c r="E2561" s="1">
        <f t="shared" ca="1" si="511"/>
        <v>120</v>
      </c>
      <c r="F2561" s="1">
        <f t="shared" ca="1" si="512"/>
        <v>127</v>
      </c>
      <c r="G2561" s="1">
        <f t="shared" ca="1" si="513"/>
        <v>1974</v>
      </c>
      <c r="H2561" s="1" t="str">
        <f ca="1">IFERROR(INDEX(Varmeinstallation!B:B,MATCH(INDIRECT($A$1&amp;"L"&amp;A2561)*1,Varmeinstallation!A:A,0)),"Ingen varmeinstallationer")</f>
        <v>Centralvarme fra eget anlæg, et-kammer fyr</v>
      </c>
      <c r="I2561" s="1" t="str">
        <f ca="1">IFERROR(INDEX(Opvarmningsmiddel!B:B,MATCH(INDIRECT($A$1&amp;"M"&amp;A2561)*1,Opvarmningsmiddel!A:A,0)),"")</f>
        <v>Naturgas</v>
      </c>
      <c r="J2561" s="1">
        <f t="shared" ca="1" si="514"/>
        <v>0</v>
      </c>
      <c r="K2561" s="1" t="str">
        <f ca="1">IFERROR(INDEX(Relationstabel!$C$3:$K$10,MATCH(VALUE(INDIRECT($A$1&amp;"L"&amp;A2561)),Relationstabel!$A$3:$A$10,0),MATCH(IFERROR(VALUE(INDIRECT($A$1&amp;"M"&amp;A2561)),0),Relationstabel!$C$1:$K$1,0)),"Ingen varmeinstallationer")</f>
        <v>Naturgas</v>
      </c>
      <c r="L2561" s="1" t="str">
        <f ca="1">INDEX(Anvendelseskode!B:B,MATCH($E2561,Anvendelseskode!$A:$A,0))</f>
        <v>Fritliggende enfamilieshus (parcelhus)</v>
      </c>
      <c r="M2561" s="1" t="str">
        <f ca="1">INDEX(Anvendelseskode!C:C,MATCH($E2561,Anvendelseskode!$A:$A,0))</f>
        <v>Parcelhuse</v>
      </c>
      <c r="N2561" s="1" t="str">
        <f ca="1">INDEX(Anvendelseskode!D:D,MATCH($E2561,Anvendelseskode!$A:$A,0))</f>
        <v>Private husholdninger</v>
      </c>
      <c r="O2561" s="1" t="str">
        <f ca="1">IFERROR(INDEX(SBi!$2:$2,MATCH(G2561,SBi!$1:$1,1)),SBi!$K$2)</f>
        <v>1973-1978</v>
      </c>
      <c r="P2561" s="1">
        <f ca="1">IFERROR(INDEX(SBi!$C$3:$K$28,MATCH(E2561,SBi!$B$3:$B$28,0),MATCH(O2561,SBi!$C$2:$K$2,0)),0)</f>
        <v>119.8</v>
      </c>
      <c r="Q2561" s="19">
        <f t="shared" ca="1" si="515"/>
        <v>15.214600000000001</v>
      </c>
      <c r="R2561" s="19" t="str">
        <f ca="1">IFERROR(INDEX(VpD!$2:$2,MATCH(G2561,VpD!$1:$1,1)),VpD!$I$2)</f>
        <v>1973-1978</v>
      </c>
      <c r="S2561" s="1">
        <f ca="1">IFERROR(INDEX(VpD!$C$3:$I$27,MATCH(E2561,VpD!$B$3:$B$27,0),MATCH(R2561,VpD!$C$2:$I$2,0)),0)</f>
        <v>117</v>
      </c>
      <c r="T2561" s="19">
        <f t="shared" ca="1" si="516"/>
        <v>14.859</v>
      </c>
      <c r="U2561" s="14" t="str">
        <f t="shared" ca="1" si="517"/>
        <v xml:space="preserve">714063.61 </v>
      </c>
      <c r="V2561" s="14" t="str">
        <f t="shared" ca="1" si="518"/>
        <v>6168726.31</v>
      </c>
      <c r="W2561" s="14" t="str">
        <f t="shared" ca="1" si="519"/>
        <v>POINT(714063.61 6168726.31)</v>
      </c>
      <c r="X2561" s="14" t="str">
        <f>IFERROR(INDEX(BygningOmraade!B:B,MATCH(A2561,BygningOmraade!A:A,0)),"")</f>
        <v/>
      </c>
    </row>
    <row r="2562" spans="1:24" s="14" customFormat="1" x14ac:dyDescent="0.25">
      <c r="A2562" s="14">
        <f t="shared" si="507"/>
        <v>2562</v>
      </c>
      <c r="B2562" s="14" t="str">
        <f t="shared" ca="1" si="508"/>
        <v>98422a8b-36c3-4fe7-bd41-e651a84100c2</v>
      </c>
      <c r="C2562" s="14" t="str">
        <f t="shared" ca="1" si="509"/>
        <v>0a3f507e-19f6-32b8-e044-0003ba298018</v>
      </c>
      <c r="D2562" s="14">
        <f t="shared" ca="1" si="510"/>
        <v>994846</v>
      </c>
      <c r="E2562" s="1">
        <f t="shared" ca="1" si="511"/>
        <v>130</v>
      </c>
      <c r="F2562" s="1">
        <f t="shared" ca="1" si="512"/>
        <v>125</v>
      </c>
      <c r="G2562" s="1">
        <f t="shared" ca="1" si="513"/>
        <v>1975</v>
      </c>
      <c r="H2562" s="1" t="str">
        <f ca="1">IFERROR(INDEX(Varmeinstallation!B:B,MATCH(INDIRECT($A$1&amp;"L"&amp;A2562)*1,Varmeinstallation!A:A,0)),"Ingen varmeinstallationer")</f>
        <v>Elovne, elpaneler</v>
      </c>
      <c r="I2562" s="1" t="str">
        <f ca="1">IFERROR(INDEX(Opvarmningsmiddel!B:B,MATCH(INDIRECT($A$1&amp;"M"&amp;A2562)*1,Opvarmningsmiddel!A:A,0)),"")</f>
        <v>Elektricitet</v>
      </c>
      <c r="J2562" s="1">
        <f t="shared" ca="1" si="514"/>
        <v>0</v>
      </c>
      <c r="K2562" s="1" t="str">
        <f ca="1">IFERROR(INDEX(Relationstabel!$C$3:$K$10,MATCH(VALUE(INDIRECT($A$1&amp;"L"&amp;A2562)),Relationstabel!$A$3:$A$10,0),MATCH(IFERROR(VALUE(INDIRECT($A$1&amp;"M"&amp;A2562)),0),Relationstabel!$C$1:$K$1,0)),"Ingen varmeinstallationer")</f>
        <v>Elvarme</v>
      </c>
      <c r="L2562" s="1" t="str">
        <f ca="1">INDEX(Anvendelseskode!B:B,MATCH($E2562,Anvendelseskode!$A:$A,0))</f>
        <v>Række-, kæde-, dobbelthus (lodret adskillelse mellem enhederne)</v>
      </c>
      <c r="M2562" s="1" t="str">
        <f ca="1">INDEX(Anvendelseskode!C:C,MATCH($E2562,Anvendelseskode!$A:$A,0))</f>
        <v>Række-, kæde og dobbelthuse</v>
      </c>
      <c r="N2562" s="1" t="str">
        <f ca="1">INDEX(Anvendelseskode!D:D,MATCH($E2562,Anvendelseskode!$A:$A,0))</f>
        <v>Private husholdninger</v>
      </c>
      <c r="O2562" s="1" t="str">
        <f ca="1">IFERROR(INDEX(SBi!$2:$2,MATCH(G2562,SBi!$1:$1,1)),SBi!$K$2)</f>
        <v>1973-1978</v>
      </c>
      <c r="P2562" s="1">
        <f ca="1">IFERROR(INDEX(SBi!$C$3:$K$28,MATCH(E2562,SBi!$B$3:$B$28,0),MATCH(O2562,SBi!$C$2:$K$2,0)),0)</f>
        <v>112.6</v>
      </c>
      <c r="Q2562" s="19">
        <f t="shared" ca="1" si="515"/>
        <v>14.074999999999999</v>
      </c>
      <c r="R2562" s="19" t="str">
        <f ca="1">IFERROR(INDEX(VpD!$2:$2,MATCH(G2562,VpD!$1:$1,1)),VpD!$I$2)</f>
        <v>1973-1978</v>
      </c>
      <c r="S2562" s="1">
        <f ca="1">IFERROR(INDEX(VpD!$C$3:$I$27,MATCH(E2562,VpD!$B$3:$B$27,0),MATCH(R2562,VpD!$C$2:$I$2,0)),0)</f>
        <v>98</v>
      </c>
      <c r="T2562" s="19">
        <f t="shared" ca="1" si="516"/>
        <v>12.25</v>
      </c>
      <c r="U2562" s="14" t="str">
        <f t="shared" ca="1" si="517"/>
        <v xml:space="preserve">711577.06 </v>
      </c>
      <c r="V2562" s="14" t="str">
        <f t="shared" ca="1" si="518"/>
        <v>6172384.12</v>
      </c>
      <c r="W2562" s="14" t="str">
        <f t="shared" ca="1" si="519"/>
        <v>POINT(711577.06 6172384.12)</v>
      </c>
      <c r="X2562" s="14" t="str">
        <f>IFERROR(INDEX(BygningOmraade!B:B,MATCH(A2562,BygningOmraade!A:A,0)),"")</f>
        <v/>
      </c>
    </row>
    <row r="2563" spans="1:24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98488f00-659e-4af2-8a8c-d18858c4c0e9</v>
      </c>
      <c r="C2563" s="14" t="str">
        <f t="shared" ref="C2563:C2626" ca="1" si="522">INDIRECT($A$1&amp;"C"&amp;A2563)</f>
        <v>4591b5f9-a6b9-0dd9-e044-0003ba298018</v>
      </c>
      <c r="D2563" s="14">
        <f t="shared" ref="D2563:D2626" ca="1" si="523">INDIRECT($A$1&amp;"D"&amp;A2563)</f>
        <v>2691164</v>
      </c>
      <c r="E2563" s="1">
        <f t="shared" ref="E2563:E2626" ca="1" si="524">ROUNDDOWN(INDIRECT($A$1&amp;"E"&amp;A2563),-1)</f>
        <v>130</v>
      </c>
      <c r="F2563" s="1">
        <f t="shared" ref="F2563:F2626" ca="1" si="525">INDIRECT($A$1&amp;"G"&amp;A2563)+INDIRECT($A$1&amp;"H"&amp;A2563)+INDIRECT($A$1&amp;"I"&amp;A2563)*0.5</f>
        <v>108</v>
      </c>
      <c r="G2563" s="1">
        <f t="shared" ref="G2563:G2626" ca="1" si="526">MAX(INDIRECT($A$1&amp;"J"&amp;A2563),INDIRECT($A$1&amp;"K"&amp;A2563))</f>
        <v>2008</v>
      </c>
      <c r="H2563" s="1" t="str">
        <f ca="1">IFERROR(INDEX(Varmeinstallation!B:B,MATCH(INDIRECT($A$1&amp;"L"&amp;A2563)*1,Varmeinstallation!A:A,0)),"Ingen varmeinstallationer")</f>
        <v>Centralvarme fra eget anlæg, et-kammer fyr</v>
      </c>
      <c r="I2563" s="1" t="str">
        <f ca="1">IFERROR(INDEX(Opvarmningsmiddel!B:B,MATCH(INDIRECT($A$1&amp;"M"&amp;A2563)*1,Opvarmningsmiddel!A:A,0)),"")</f>
        <v>Naturgas</v>
      </c>
      <c r="J2563" s="1">
        <f t="shared" ref="J2563:J2626" ca="1" si="527">VALUE(INDIRECT($A$1&amp;"N"&amp;A2563))</f>
        <v>90</v>
      </c>
      <c r="K2563" s="1" t="str">
        <f ca="1">IFERROR(INDEX(Relationstabel!$C$3:$K$10,MATCH(VALUE(INDIRECT($A$1&amp;"L"&amp;A2563)),Relationstabel!$A$3:$A$10,0),MATCH(IFERROR(VALUE(INDIRECT($A$1&amp;"M"&amp;A2563)),0),Relationstabel!$C$1:$K$1,0)),"Ingen varmeinstallationer")</f>
        <v>Naturgas</v>
      </c>
      <c r="L2563" s="1" t="str">
        <f ca="1">INDEX(Anvendelseskode!B:B,MATCH($E2563,Anvendelseskode!$A:$A,0))</f>
        <v>Række-, kæde-, dobbelthus (lodret adskillelse mellem enhederne)</v>
      </c>
      <c r="M2563" s="1" t="str">
        <f ca="1">INDEX(Anvendelseskode!C:C,MATCH($E2563,Anvendelseskode!$A:$A,0))</f>
        <v>Række-, kæde og dobbelthuse</v>
      </c>
      <c r="N2563" s="1" t="str">
        <f ca="1">INDEX(Anvendelseskode!D:D,MATCH($E2563,Anvendelseskode!$A:$A,0))</f>
        <v>Private husholdninger</v>
      </c>
      <c r="O2563" s="1" t="str">
        <f ca="1">IFERROR(INDEX(SBi!$2:$2,MATCH(G2563,SBi!$1:$1,1)),SBi!$K$2)</f>
        <v>Efter 2006</v>
      </c>
      <c r="P2563" s="1">
        <f ca="1">IFERROR(INDEX(SBi!$C$3:$K$28,MATCH(E2563,SBi!$B$3:$B$28,0),MATCH(O2563,SBi!$C$2:$K$2,0)),0)</f>
        <v>66.400000000000006</v>
      </c>
      <c r="Q2563" s="19">
        <f t="shared" ref="Q2563:Q2626" ca="1" si="528">P2563*F2563/1000</f>
        <v>7.1712000000000007</v>
      </c>
      <c r="R2563" s="19" t="str">
        <f ca="1">IFERROR(INDEX(VpD!$2:$2,MATCH(G2563,VpD!$1:$1,1)),VpD!$I$2)</f>
        <v>&gt;1998</v>
      </c>
      <c r="S2563" s="1">
        <f ca="1">IFERROR(INDEX(VpD!$C$3:$I$27,MATCH(E2563,VpD!$B$3:$B$27,0),MATCH(R2563,VpD!$C$2:$I$2,0)),0)</f>
        <v>65</v>
      </c>
      <c r="T2563" s="19">
        <f t="shared" ref="T2563:T2626" ca="1" si="529">S2563*F2563/1000</f>
        <v>7.02</v>
      </c>
      <c r="U2563" s="14" t="str">
        <f t="shared" ref="U2563:U2626" ca="1" si="530">IFERROR(SUBSTITUTE(LEFT(W2563,FIND(" ",W2563)),"POINT(",""),"")</f>
        <v xml:space="preserve">712634.62 </v>
      </c>
      <c r="V2563" s="14" t="str">
        <f t="shared" ref="V2563:V2626" ca="1" si="531">IFERROR(SUBSTITUTE(RIGHT(W2563,LEN(W2563)-FIND(" ",W2563)),")",""),"")</f>
        <v>6168853.82</v>
      </c>
      <c r="W2563" s="14" t="str">
        <f t="shared" ref="W2563:W2626" ca="1" si="532">INDIRECT($A$1&amp;"o"&amp;A2563)</f>
        <v>POINT(712634.62 6168853.82)</v>
      </c>
      <c r="X2563" s="14" t="str">
        <f>IFERROR(INDEX(BygningOmraade!B:B,MATCH(A2563,BygningOmraade!A:A,0)),"")</f>
        <v/>
      </c>
    </row>
    <row r="2564" spans="1:24" s="14" customFormat="1" x14ac:dyDescent="0.25">
      <c r="A2564" s="14">
        <f t="shared" si="520"/>
        <v>2564</v>
      </c>
      <c r="B2564" s="14" t="str">
        <f t="shared" ca="1" si="521"/>
        <v>984c6852-f470-4037-a1e7-5eb88caec67c</v>
      </c>
      <c r="C2564" s="14" t="str">
        <f t="shared" ca="1" si="522"/>
        <v>0a3f507e-1ec2-32b8-e044-0003ba298018</v>
      </c>
      <c r="D2564" s="14">
        <f t="shared" ca="1" si="523"/>
        <v>994369</v>
      </c>
      <c r="E2564" s="1">
        <f t="shared" ca="1" si="524"/>
        <v>120</v>
      </c>
      <c r="F2564" s="1">
        <f t="shared" ca="1" si="525"/>
        <v>183</v>
      </c>
      <c r="G2564" s="1">
        <f t="shared" ca="1" si="526"/>
        <v>1979</v>
      </c>
      <c r="H2564" s="1" t="str">
        <f ca="1">IFERROR(INDEX(Varmeinstallation!B:B,MATCH(INDIRECT($A$1&amp;"L"&amp;A2564)*1,Varmeinstallation!A:A,0)),"Ingen varmeinstallationer")</f>
        <v>Centralvarme fra eget anlæg, et-kammer fyr</v>
      </c>
      <c r="I2564" s="1" t="str">
        <f ca="1">IFERROR(INDEX(Opvarmningsmiddel!B:B,MATCH(INDIRECT($A$1&amp;"M"&amp;A2564)*1,Opvarmningsmiddel!A:A,0)),"")</f>
        <v>Naturgas</v>
      </c>
      <c r="J2564" s="1">
        <f t="shared" ca="1" si="527"/>
        <v>0</v>
      </c>
      <c r="K2564" s="1" t="str">
        <f ca="1">IFERROR(INDEX(Relationstabel!$C$3:$K$10,MATCH(VALUE(INDIRECT($A$1&amp;"L"&amp;A2564)),Relationstabel!$A$3:$A$10,0),MATCH(IFERROR(VALUE(INDIRECT($A$1&amp;"M"&amp;A2564)),0),Relationstabel!$C$1:$K$1,0)),"Ingen varmeinstallationer")</f>
        <v>Naturgas</v>
      </c>
      <c r="L2564" s="1" t="str">
        <f ca="1">INDEX(Anvendelseskode!B:B,MATCH($E2564,Anvendelseskode!$A:$A,0))</f>
        <v>Fritliggende enfamilieshus (parcelhus)</v>
      </c>
      <c r="M2564" s="1" t="str">
        <f ca="1">INDEX(Anvendelseskode!C:C,MATCH($E2564,Anvendelseskode!$A:$A,0))</f>
        <v>Parcelhuse</v>
      </c>
      <c r="N2564" s="1" t="str">
        <f ca="1">INDEX(Anvendelseskode!D:D,MATCH($E2564,Anvendelseskode!$A:$A,0))</f>
        <v>Private husholdninger</v>
      </c>
      <c r="O2564" s="1" t="str">
        <f ca="1">IFERROR(INDEX(SBi!$2:$2,MATCH(G2564,SBi!$1:$1,1)),SBi!$K$2)</f>
        <v>1979-1998</v>
      </c>
      <c r="P2564" s="1">
        <f ca="1">IFERROR(INDEX(SBi!$C$3:$K$28,MATCH(E2564,SBi!$B$3:$B$28,0),MATCH(O2564,SBi!$C$2:$K$2,0)),0)</f>
        <v>105.4</v>
      </c>
      <c r="Q2564" s="19">
        <f t="shared" ca="1" si="528"/>
        <v>19.2882</v>
      </c>
      <c r="R2564" s="19" t="str">
        <f ca="1">IFERROR(INDEX(VpD!$2:$2,MATCH(G2564,VpD!$1:$1,1)),VpD!$I$2)</f>
        <v>1979-1998</v>
      </c>
      <c r="S2564" s="1">
        <f ca="1">IFERROR(INDEX(VpD!$C$3:$I$27,MATCH(E2564,VpD!$B$3:$B$27,0),MATCH(R2564,VpD!$C$2:$I$2,0)),0)</f>
        <v>90</v>
      </c>
      <c r="T2564" s="19">
        <f t="shared" ca="1" si="529"/>
        <v>16.47</v>
      </c>
      <c r="U2564" s="14" t="str">
        <f t="shared" ca="1" si="530"/>
        <v xml:space="preserve">711568.65 </v>
      </c>
      <c r="V2564" s="14" t="str">
        <f t="shared" ca="1" si="531"/>
        <v>6172257.21</v>
      </c>
      <c r="W2564" s="14" t="str">
        <f t="shared" ca="1" si="532"/>
        <v>POINT(711568.65 6172257.21)</v>
      </c>
      <c r="X2564" s="14" t="str">
        <f>IFERROR(INDEX(BygningOmraade!B:B,MATCH(A2564,BygningOmraade!A:A,0)),"")</f>
        <v/>
      </c>
    </row>
    <row r="2565" spans="1:24" s="14" customFormat="1" x14ac:dyDescent="0.25">
      <c r="A2565" s="14">
        <f t="shared" si="520"/>
        <v>2565</v>
      </c>
      <c r="B2565" s="14" t="str">
        <f t="shared" ca="1" si="521"/>
        <v>9857988b-3780-4b1a-ba16-308e7e7c3b78</v>
      </c>
      <c r="C2565" s="14" t="str">
        <f t="shared" ca="1" si="522"/>
        <v>0a3f507e-2307-32b8-e044-0003ba298018</v>
      </c>
      <c r="D2565" s="14">
        <f t="shared" ca="1" si="523"/>
        <v>994869</v>
      </c>
      <c r="E2565" s="1">
        <f t="shared" ca="1" si="524"/>
        <v>130</v>
      </c>
      <c r="F2565" s="1">
        <f t="shared" ca="1" si="525"/>
        <v>170</v>
      </c>
      <c r="G2565" s="1">
        <f t="shared" ca="1" si="526"/>
        <v>1971</v>
      </c>
      <c r="H2565" s="1" t="str">
        <f ca="1">IFERROR(INDEX(Varmeinstallation!B:B,MATCH(INDIRECT($A$1&amp;"L"&amp;A2565)*1,Varmeinstallation!A:A,0)),"Ingen varmeinstallationer")</f>
        <v>Fjernvarme/blokvarme (radiatorsystemer eller varmluftanlæg)</v>
      </c>
      <c r="I2565" s="1" t="str">
        <f ca="1">IFERROR(INDEX(Opvarmningsmiddel!B:B,MATCH(INDIRECT($A$1&amp;"M"&amp;A2565)*1,Opvarmningsmiddel!A:A,0)),"")</f>
        <v/>
      </c>
      <c r="J2565" s="1">
        <f t="shared" ca="1" si="527"/>
        <v>0</v>
      </c>
      <c r="K2565" s="1" t="str">
        <f ca="1">IFERROR(INDEX(Relationstabel!$C$3:$K$10,MATCH(VALUE(INDIRECT($A$1&amp;"L"&amp;A2565)),Relationstabel!$A$3:$A$10,0),MATCH(IFERROR(VALUE(INDIRECT($A$1&amp;"M"&amp;A2565)),0),Relationstabel!$C$1:$K$1,0)),"Ingen varmeinstallationer")</f>
        <v>Fjernvarme/ Blokvarme</v>
      </c>
      <c r="L2565" s="1" t="str">
        <f ca="1">INDEX(Anvendelseskode!B:B,MATCH($E2565,Anvendelseskode!$A:$A,0))</f>
        <v>Række-, kæde-, dobbelthus (lodret adskillelse mellem enhederne)</v>
      </c>
      <c r="M2565" s="1" t="str">
        <f ca="1">INDEX(Anvendelseskode!C:C,MATCH($E2565,Anvendelseskode!$A:$A,0))</f>
        <v>Række-, kæde og dobbelthuse</v>
      </c>
      <c r="N2565" s="1" t="str">
        <f ca="1">INDEX(Anvendelseskode!D:D,MATCH($E2565,Anvendelseskode!$A:$A,0))</f>
        <v>Private husholdninger</v>
      </c>
      <c r="O2565" s="1" t="str">
        <f ca="1">IFERROR(INDEX(SBi!$2:$2,MATCH(G2565,SBi!$1:$1,1)),SBi!$K$2)</f>
        <v>1961-1972</v>
      </c>
      <c r="P2565" s="1">
        <f ca="1">IFERROR(INDEX(SBi!$C$3:$K$28,MATCH(E2565,SBi!$B$3:$B$28,0),MATCH(O2565,SBi!$C$2:$K$2,0)),0)</f>
        <v>119.9</v>
      </c>
      <c r="Q2565" s="19">
        <f t="shared" ca="1" si="528"/>
        <v>20.382999999999999</v>
      </c>
      <c r="R2565" s="19" t="str">
        <f ca="1">IFERROR(INDEX(VpD!$2:$2,MATCH(G2565,VpD!$1:$1,1)),VpD!$I$2)</f>
        <v>1961-1972</v>
      </c>
      <c r="S2565" s="1">
        <f ca="1">IFERROR(INDEX(VpD!$C$3:$I$27,MATCH(E2565,VpD!$B$3:$B$27,0),MATCH(R2565,VpD!$C$2:$I$2,0)),0)</f>
        <v>120</v>
      </c>
      <c r="T2565" s="19">
        <f t="shared" ca="1" si="529"/>
        <v>20.399999999999999</v>
      </c>
      <c r="U2565" s="14" t="str">
        <f t="shared" ca="1" si="530"/>
        <v xml:space="preserve">711763.96 </v>
      </c>
      <c r="V2565" s="14" t="str">
        <f t="shared" ca="1" si="531"/>
        <v>6172234.7</v>
      </c>
      <c r="W2565" s="14" t="str">
        <f t="shared" ca="1" si="532"/>
        <v>POINT(711763.96 6172234.7)</v>
      </c>
      <c r="X2565" s="14" t="str">
        <f>IFERROR(INDEX(BygningOmraade!B:B,MATCH(A2565,BygningOmraade!A:A,0)),"")</f>
        <v/>
      </c>
    </row>
    <row r="2566" spans="1:24" s="14" customFormat="1" x14ac:dyDescent="0.25">
      <c r="A2566" s="14">
        <f t="shared" si="520"/>
        <v>2566</v>
      </c>
      <c r="B2566" s="14" t="str">
        <f t="shared" ca="1" si="521"/>
        <v>986e3d6c-91d4-4448-bf7d-336455ab4970</v>
      </c>
      <c r="C2566" s="14" t="str">
        <f t="shared" ca="1" si="522"/>
        <v>0a3f507e-191c-32b8-e044-0003ba298018</v>
      </c>
      <c r="D2566" s="14">
        <f t="shared" ca="1" si="523"/>
        <v>994202</v>
      </c>
      <c r="E2566" s="1">
        <f t="shared" ca="1" si="524"/>
        <v>120</v>
      </c>
      <c r="F2566" s="1">
        <f t="shared" ca="1" si="525"/>
        <v>152</v>
      </c>
      <c r="G2566" s="1">
        <f t="shared" ca="1" si="526"/>
        <v>1969</v>
      </c>
      <c r="H2566" s="1" t="str">
        <f ca="1">IFERROR(INDEX(Varmeinstallation!B:B,MATCH(INDIRECT($A$1&amp;"L"&amp;A2566)*1,Varmeinstallation!A:A,0)),"Ingen varmeinstallationer")</f>
        <v>Fjernvarme/blokvarme (radiatorsystemer eller varmluftanlæg)</v>
      </c>
      <c r="I2566" s="1" t="str">
        <f ca="1">IFERROR(INDEX(Opvarmningsmiddel!B:B,MATCH(INDIRECT($A$1&amp;"M"&amp;A2566)*1,Opvarmningsmiddel!A:A,0)),"")</f>
        <v/>
      </c>
      <c r="J2566" s="1">
        <f t="shared" ca="1" si="527"/>
        <v>0</v>
      </c>
      <c r="K2566" s="1" t="str">
        <f ca="1">IFERROR(INDEX(Relationstabel!$C$3:$K$10,MATCH(VALUE(INDIRECT($A$1&amp;"L"&amp;A2566)),Relationstabel!$A$3:$A$10,0),MATCH(IFERROR(VALUE(INDIRECT($A$1&amp;"M"&amp;A2566)),0),Relationstabel!$C$1:$K$1,0)),"Ingen varmeinstallationer")</f>
        <v>Fjernvarme/ Blokvarme</v>
      </c>
      <c r="L2566" s="1" t="str">
        <f ca="1">INDEX(Anvendelseskode!B:B,MATCH($E2566,Anvendelseskode!$A:$A,0))</f>
        <v>Fritliggende enfamilieshus (parcelhus)</v>
      </c>
      <c r="M2566" s="1" t="str">
        <f ca="1">INDEX(Anvendelseskode!C:C,MATCH($E2566,Anvendelseskode!$A:$A,0))</f>
        <v>Parcelhuse</v>
      </c>
      <c r="N2566" s="1" t="str">
        <f ca="1">INDEX(Anvendelseskode!D:D,MATCH($E2566,Anvendelseskode!$A:$A,0))</f>
        <v>Private husholdninger</v>
      </c>
      <c r="O2566" s="1" t="str">
        <f ca="1">IFERROR(INDEX(SBi!$2:$2,MATCH(G2566,SBi!$1:$1,1)),SBi!$K$2)</f>
        <v>1961-1972</v>
      </c>
      <c r="P2566" s="1">
        <f ca="1">IFERROR(INDEX(SBi!$C$3:$K$28,MATCH(E2566,SBi!$B$3:$B$28,0),MATCH(O2566,SBi!$C$2:$K$2,0)),0)</f>
        <v>134.30000000000001</v>
      </c>
      <c r="Q2566" s="19">
        <f t="shared" ca="1" si="528"/>
        <v>20.413600000000002</v>
      </c>
      <c r="R2566" s="19" t="str">
        <f ca="1">IFERROR(INDEX(VpD!$2:$2,MATCH(G2566,VpD!$1:$1,1)),VpD!$I$2)</f>
        <v>1961-1972</v>
      </c>
      <c r="S2566" s="1">
        <f ca="1">IFERROR(INDEX(VpD!$C$3:$I$27,MATCH(E2566,VpD!$B$3:$B$27,0),MATCH(R2566,VpD!$C$2:$I$2,0)),0)</f>
        <v>143</v>
      </c>
      <c r="T2566" s="19">
        <f t="shared" ca="1" si="529"/>
        <v>21.736000000000001</v>
      </c>
      <c r="U2566" s="14" t="str">
        <f t="shared" ca="1" si="530"/>
        <v xml:space="preserve">711402.26 </v>
      </c>
      <c r="V2566" s="14" t="str">
        <f t="shared" ca="1" si="531"/>
        <v>6172136.09</v>
      </c>
      <c r="W2566" s="14" t="str">
        <f t="shared" ca="1" si="532"/>
        <v>POINT(711402.26 6172136.09)</v>
      </c>
      <c r="X2566" s="14" t="str">
        <f>IFERROR(INDEX(BygningOmraade!B:B,MATCH(A2566,BygningOmraade!A:A,0)),"")</f>
        <v/>
      </c>
    </row>
    <row r="2567" spans="1:24" s="14" customFormat="1" x14ac:dyDescent="0.25">
      <c r="A2567" s="14">
        <f t="shared" si="520"/>
        <v>2567</v>
      </c>
      <c r="B2567" s="14" t="str">
        <f t="shared" ca="1" si="521"/>
        <v>987d0489-d907-4d97-9276-db6b0e4b94cb</v>
      </c>
      <c r="C2567" s="14" t="str">
        <f t="shared" ca="1" si="522"/>
        <v>0a3f507e-1e7d-32b8-e044-0003ba298018</v>
      </c>
      <c r="D2567" s="14">
        <f t="shared" ca="1" si="523"/>
        <v>994433</v>
      </c>
      <c r="E2567" s="1">
        <f t="shared" ca="1" si="524"/>
        <v>120</v>
      </c>
      <c r="F2567" s="1">
        <f t="shared" ca="1" si="525"/>
        <v>143</v>
      </c>
      <c r="G2567" s="1">
        <f t="shared" ca="1" si="526"/>
        <v>1972</v>
      </c>
      <c r="H2567" s="1" t="str">
        <f ca="1">IFERROR(INDEX(Varmeinstallation!B:B,MATCH(INDIRECT($A$1&amp;"L"&amp;A2567)*1,Varmeinstallation!A:A,0)),"Ingen varmeinstallationer")</f>
        <v>Centralvarme fra eget anlæg, et-kammer fyr</v>
      </c>
      <c r="I2567" s="1" t="str">
        <f ca="1">IFERROR(INDEX(Opvarmningsmiddel!B:B,MATCH(INDIRECT($A$1&amp;"M"&amp;A2567)*1,Opvarmningsmiddel!A:A,0)),"")</f>
        <v>Naturgas</v>
      </c>
      <c r="J2567" s="1">
        <f t="shared" ca="1" si="527"/>
        <v>0</v>
      </c>
      <c r="K2567" s="1" t="str">
        <f ca="1">IFERROR(INDEX(Relationstabel!$C$3:$K$10,MATCH(VALUE(INDIRECT($A$1&amp;"L"&amp;A2567)),Relationstabel!$A$3:$A$10,0),MATCH(IFERROR(VALUE(INDIRECT($A$1&amp;"M"&amp;A2567)),0),Relationstabel!$C$1:$K$1,0)),"Ingen varmeinstallationer")</f>
        <v>Naturgas</v>
      </c>
      <c r="L2567" s="1" t="str">
        <f ca="1">INDEX(Anvendelseskode!B:B,MATCH($E2567,Anvendelseskode!$A:$A,0))</f>
        <v>Fritliggende enfamilieshus (parcelhus)</v>
      </c>
      <c r="M2567" s="1" t="str">
        <f ca="1">INDEX(Anvendelseskode!C:C,MATCH($E2567,Anvendelseskode!$A:$A,0))</f>
        <v>Parcelhuse</v>
      </c>
      <c r="N2567" s="1" t="str">
        <f ca="1">INDEX(Anvendelseskode!D:D,MATCH($E2567,Anvendelseskode!$A:$A,0))</f>
        <v>Private husholdninger</v>
      </c>
      <c r="O2567" s="1" t="str">
        <f ca="1">IFERROR(INDEX(SBi!$2:$2,MATCH(G2567,SBi!$1:$1,1)),SBi!$K$2)</f>
        <v>1961-1972</v>
      </c>
      <c r="P2567" s="1">
        <f ca="1">IFERROR(INDEX(SBi!$C$3:$K$28,MATCH(E2567,SBi!$B$3:$B$28,0),MATCH(O2567,SBi!$C$2:$K$2,0)),0)</f>
        <v>134.30000000000001</v>
      </c>
      <c r="Q2567" s="19">
        <f t="shared" ca="1" si="528"/>
        <v>19.204900000000002</v>
      </c>
      <c r="R2567" s="19" t="str">
        <f ca="1">IFERROR(INDEX(VpD!$2:$2,MATCH(G2567,VpD!$1:$1,1)),VpD!$I$2)</f>
        <v>1961-1972</v>
      </c>
      <c r="S2567" s="1">
        <f ca="1">IFERROR(INDEX(VpD!$C$3:$I$27,MATCH(E2567,VpD!$B$3:$B$27,0),MATCH(R2567,VpD!$C$2:$I$2,0)),0)</f>
        <v>143</v>
      </c>
      <c r="T2567" s="19">
        <f t="shared" ca="1" si="529"/>
        <v>20.449000000000002</v>
      </c>
      <c r="U2567" s="14" t="str">
        <f t="shared" ca="1" si="530"/>
        <v xml:space="preserve">711543.55 </v>
      </c>
      <c r="V2567" s="14" t="str">
        <f t="shared" ca="1" si="531"/>
        <v>6171972.16</v>
      </c>
      <c r="W2567" s="14" t="str">
        <f t="shared" ca="1" si="532"/>
        <v>POINT(711543.55 6171972.16)</v>
      </c>
      <c r="X2567" s="14" t="str">
        <f>IFERROR(INDEX(BygningOmraade!B:B,MATCH(A2567,BygningOmraade!A:A,0)),"")</f>
        <v/>
      </c>
    </row>
    <row r="2568" spans="1:24" s="14" customFormat="1" x14ac:dyDescent="0.25">
      <c r="A2568" s="14">
        <f t="shared" si="520"/>
        <v>2568</v>
      </c>
      <c r="B2568" s="14" t="str">
        <f t="shared" ca="1" si="521"/>
        <v>98be2392-08f6-4726-82a5-6ae0ba78b63f</v>
      </c>
      <c r="C2568" s="14" t="str">
        <f t="shared" ca="1" si="522"/>
        <v>0a3f507e-22c0-32b8-e044-0003ba298018</v>
      </c>
      <c r="D2568" s="14">
        <f t="shared" ca="1" si="523"/>
        <v>995290</v>
      </c>
      <c r="E2568" s="1">
        <f t="shared" ca="1" si="524"/>
        <v>120</v>
      </c>
      <c r="F2568" s="1">
        <f t="shared" ca="1" si="525"/>
        <v>154</v>
      </c>
      <c r="G2568" s="1">
        <f t="shared" ca="1" si="526"/>
        <v>1969</v>
      </c>
      <c r="H2568" s="1" t="str">
        <f ca="1">IFERROR(INDEX(Varmeinstallation!B:B,MATCH(INDIRECT($A$1&amp;"L"&amp;A2568)*1,Varmeinstallation!A:A,0)),"Ingen varmeinstallationer")</f>
        <v>Centralvarme fra eget anlæg, et-kammer fyr</v>
      </c>
      <c r="I2568" s="1" t="str">
        <f ca="1">IFERROR(INDEX(Opvarmningsmiddel!B:B,MATCH(INDIRECT($A$1&amp;"M"&amp;A2568)*1,Opvarmningsmiddel!A:A,0)),"")</f>
        <v>Naturgas</v>
      </c>
      <c r="J2568" s="1">
        <f t="shared" ca="1" si="527"/>
        <v>0</v>
      </c>
      <c r="K2568" s="1" t="str">
        <f ca="1">IFERROR(INDEX(Relationstabel!$C$3:$K$10,MATCH(VALUE(INDIRECT($A$1&amp;"L"&amp;A2568)),Relationstabel!$A$3:$A$10,0),MATCH(IFERROR(VALUE(INDIRECT($A$1&amp;"M"&amp;A2568)),0),Relationstabel!$C$1:$K$1,0)),"Ingen varmeinstallationer")</f>
        <v>Naturgas</v>
      </c>
      <c r="L2568" s="1" t="str">
        <f ca="1">INDEX(Anvendelseskode!B:B,MATCH($E2568,Anvendelseskode!$A:$A,0))</f>
        <v>Fritliggende enfamilieshus (parcelhus)</v>
      </c>
      <c r="M2568" s="1" t="str">
        <f ca="1">INDEX(Anvendelseskode!C:C,MATCH($E2568,Anvendelseskode!$A:$A,0))</f>
        <v>Parcelhuse</v>
      </c>
      <c r="N2568" s="1" t="str">
        <f ca="1">INDEX(Anvendelseskode!D:D,MATCH($E2568,Anvendelseskode!$A:$A,0))</f>
        <v>Private husholdninger</v>
      </c>
      <c r="O2568" s="1" t="str">
        <f ca="1">IFERROR(INDEX(SBi!$2:$2,MATCH(G2568,SBi!$1:$1,1)),SBi!$K$2)</f>
        <v>1961-1972</v>
      </c>
      <c r="P2568" s="1">
        <f ca="1">IFERROR(INDEX(SBi!$C$3:$K$28,MATCH(E2568,SBi!$B$3:$B$28,0),MATCH(O2568,SBi!$C$2:$K$2,0)),0)</f>
        <v>134.30000000000001</v>
      </c>
      <c r="Q2568" s="19">
        <f t="shared" ca="1" si="528"/>
        <v>20.682200000000002</v>
      </c>
      <c r="R2568" s="19" t="str">
        <f ca="1">IFERROR(INDEX(VpD!$2:$2,MATCH(G2568,VpD!$1:$1,1)),VpD!$I$2)</f>
        <v>1961-1972</v>
      </c>
      <c r="S2568" s="1">
        <f ca="1">IFERROR(INDEX(VpD!$C$3:$I$27,MATCH(E2568,VpD!$B$3:$B$27,0),MATCH(R2568,VpD!$C$2:$I$2,0)),0)</f>
        <v>143</v>
      </c>
      <c r="T2568" s="19">
        <f t="shared" ca="1" si="529"/>
        <v>22.021999999999998</v>
      </c>
      <c r="U2568" s="14" t="str">
        <f t="shared" ca="1" si="530"/>
        <v xml:space="preserve">711801.51 </v>
      </c>
      <c r="V2568" s="14" t="str">
        <f t="shared" ca="1" si="531"/>
        <v>6172007.18</v>
      </c>
      <c r="W2568" s="14" t="str">
        <f t="shared" ca="1" si="532"/>
        <v>POINT(711801.51 6172007.18)</v>
      </c>
      <c r="X2568" s="14" t="str">
        <f>IFERROR(INDEX(BygningOmraade!B:B,MATCH(A2568,BygningOmraade!A:A,0)),"")</f>
        <v/>
      </c>
    </row>
    <row r="2569" spans="1:24" s="14" customFormat="1" x14ac:dyDescent="0.25">
      <c r="A2569" s="14">
        <f t="shared" si="520"/>
        <v>2569</v>
      </c>
      <c r="B2569" s="14" t="str">
        <f t="shared" ca="1" si="521"/>
        <v>98beb69b-91a5-4991-bca2-f58fadf85800</v>
      </c>
      <c r="C2569" s="14" t="str">
        <f t="shared" ca="1" si="522"/>
        <v>0a3f507e-21ee-32b8-e044-0003ba298018</v>
      </c>
      <c r="D2569" s="14">
        <f t="shared" ca="1" si="523"/>
        <v>996590</v>
      </c>
      <c r="E2569" s="1">
        <f t="shared" ca="1" si="524"/>
        <v>120</v>
      </c>
      <c r="F2569" s="1">
        <f t="shared" ca="1" si="525"/>
        <v>145</v>
      </c>
      <c r="G2569" s="1">
        <f t="shared" ca="1" si="526"/>
        <v>1965</v>
      </c>
      <c r="H2569" s="1" t="str">
        <f ca="1">IFERROR(INDEX(Varmeinstallation!B:B,MATCH(INDIRECT($A$1&amp;"L"&amp;A2569)*1,Varmeinstallation!A:A,0)),"Ingen varmeinstallationer")</f>
        <v>Centralvarme fra eget anlæg, et-kammer fyr</v>
      </c>
      <c r="I2569" s="1" t="str">
        <f ca="1">IFERROR(INDEX(Opvarmningsmiddel!B:B,MATCH(INDIRECT($A$1&amp;"M"&amp;A2569)*1,Opvarmningsmiddel!A:A,0)),"")</f>
        <v>Naturgas</v>
      </c>
      <c r="J2569" s="1">
        <f t="shared" ca="1" si="527"/>
        <v>0</v>
      </c>
      <c r="K2569" s="1" t="str">
        <f ca="1">IFERROR(INDEX(Relationstabel!$C$3:$K$10,MATCH(VALUE(INDIRECT($A$1&amp;"L"&amp;A2569)),Relationstabel!$A$3:$A$10,0),MATCH(IFERROR(VALUE(INDIRECT($A$1&amp;"M"&amp;A2569)),0),Relationstabel!$C$1:$K$1,0)),"Ingen varmeinstallationer")</f>
        <v>Naturgas</v>
      </c>
      <c r="L2569" s="1" t="str">
        <f ca="1">INDEX(Anvendelseskode!B:B,MATCH($E2569,Anvendelseskode!$A:$A,0))</f>
        <v>Fritliggende enfamilieshus (parcelhus)</v>
      </c>
      <c r="M2569" s="1" t="str">
        <f ca="1">INDEX(Anvendelseskode!C:C,MATCH($E2569,Anvendelseskode!$A:$A,0))</f>
        <v>Parcelhuse</v>
      </c>
      <c r="N2569" s="1" t="str">
        <f ca="1">INDEX(Anvendelseskode!D:D,MATCH($E2569,Anvendelseskode!$A:$A,0))</f>
        <v>Private husholdninger</v>
      </c>
      <c r="O2569" s="1" t="str">
        <f ca="1">IFERROR(INDEX(SBi!$2:$2,MATCH(G2569,SBi!$1:$1,1)),SBi!$K$2)</f>
        <v>1961-1972</v>
      </c>
      <c r="P2569" s="1">
        <f ca="1">IFERROR(INDEX(SBi!$C$3:$K$28,MATCH(E2569,SBi!$B$3:$B$28,0),MATCH(O2569,SBi!$C$2:$K$2,0)),0)</f>
        <v>134.30000000000001</v>
      </c>
      <c r="Q2569" s="19">
        <f t="shared" ca="1" si="528"/>
        <v>19.473500000000001</v>
      </c>
      <c r="R2569" s="19" t="str">
        <f ca="1">IFERROR(INDEX(VpD!$2:$2,MATCH(G2569,VpD!$1:$1,1)),VpD!$I$2)</f>
        <v>1961-1972</v>
      </c>
      <c r="S2569" s="1">
        <f ca="1">IFERROR(INDEX(VpD!$C$3:$I$27,MATCH(E2569,VpD!$B$3:$B$27,0),MATCH(R2569,VpD!$C$2:$I$2,0)),0)</f>
        <v>143</v>
      </c>
      <c r="T2569" s="19">
        <f t="shared" ca="1" si="529"/>
        <v>20.734999999999999</v>
      </c>
      <c r="U2569" s="14" t="str">
        <f t="shared" ca="1" si="530"/>
        <v xml:space="preserve">713169.11 </v>
      </c>
      <c r="V2569" s="14" t="str">
        <f t="shared" ca="1" si="531"/>
        <v>6168985.95</v>
      </c>
      <c r="W2569" s="14" t="str">
        <f t="shared" ca="1" si="532"/>
        <v>POINT(713169.11 6168985.95)</v>
      </c>
      <c r="X2569" s="14" t="str">
        <f>IFERROR(INDEX(BygningOmraade!B:B,MATCH(A2569,BygningOmraade!A:A,0)),"")</f>
        <v/>
      </c>
    </row>
    <row r="2570" spans="1:24" s="14" customFormat="1" x14ac:dyDescent="0.25">
      <c r="A2570" s="14">
        <f t="shared" si="520"/>
        <v>2570</v>
      </c>
      <c r="B2570" s="14" t="str">
        <f t="shared" ca="1" si="521"/>
        <v>98ca41d4-a4c1-4190-9b2f-12bda7070a76</v>
      </c>
      <c r="C2570" s="14" t="str">
        <f t="shared" ca="1" si="522"/>
        <v>0a3f507e-19a3-32b8-e044-0003ba298018</v>
      </c>
      <c r="D2570" s="14">
        <f t="shared" ca="1" si="523"/>
        <v>995247</v>
      </c>
      <c r="E2570" s="1">
        <f t="shared" ca="1" si="524"/>
        <v>130</v>
      </c>
      <c r="F2570" s="1">
        <f t="shared" ca="1" si="525"/>
        <v>125</v>
      </c>
      <c r="G2570" s="1">
        <f t="shared" ca="1" si="526"/>
        <v>1976</v>
      </c>
      <c r="H2570" s="1" t="str">
        <f ca="1">IFERROR(INDEX(Varmeinstallation!B:B,MATCH(INDIRECT($A$1&amp;"L"&amp;A2570)*1,Varmeinstallation!A:A,0)),"Ingen varmeinstallationer")</f>
        <v>Fjernvarme/blokvarme (radiatorsystemer eller varmluftanlæg)</v>
      </c>
      <c r="I2570" s="1" t="str">
        <f ca="1">IFERROR(INDEX(Opvarmningsmiddel!B:B,MATCH(INDIRECT($A$1&amp;"M"&amp;A2570)*1,Opvarmningsmiddel!A:A,0)),"")</f>
        <v/>
      </c>
      <c r="J2570" s="1">
        <f t="shared" ca="1" si="527"/>
        <v>0</v>
      </c>
      <c r="K2570" s="1" t="str">
        <f ca="1">IFERROR(INDEX(Relationstabel!$C$3:$K$10,MATCH(VALUE(INDIRECT($A$1&amp;"L"&amp;A2570)),Relationstabel!$A$3:$A$10,0),MATCH(IFERROR(VALUE(INDIRECT($A$1&amp;"M"&amp;A2570)),0),Relationstabel!$C$1:$K$1,0)),"Ingen varmeinstallationer")</f>
        <v>Fjernvarme/ Blokvarme</v>
      </c>
      <c r="L2570" s="1" t="str">
        <f ca="1">INDEX(Anvendelseskode!B:B,MATCH($E2570,Anvendelseskode!$A:$A,0))</f>
        <v>Række-, kæde-, dobbelthus (lodret adskillelse mellem enhederne)</v>
      </c>
      <c r="M2570" s="1" t="str">
        <f ca="1">INDEX(Anvendelseskode!C:C,MATCH($E2570,Anvendelseskode!$A:$A,0))</f>
        <v>Række-, kæde og dobbelthuse</v>
      </c>
      <c r="N2570" s="1" t="str">
        <f ca="1">INDEX(Anvendelseskode!D:D,MATCH($E2570,Anvendelseskode!$A:$A,0))</f>
        <v>Private husholdninger</v>
      </c>
      <c r="O2570" s="1" t="str">
        <f ca="1">IFERROR(INDEX(SBi!$2:$2,MATCH(G2570,SBi!$1:$1,1)),SBi!$K$2)</f>
        <v>1973-1978</v>
      </c>
      <c r="P2570" s="1">
        <f ca="1">IFERROR(INDEX(SBi!$C$3:$K$28,MATCH(E2570,SBi!$B$3:$B$28,0),MATCH(O2570,SBi!$C$2:$K$2,0)),0)</f>
        <v>112.6</v>
      </c>
      <c r="Q2570" s="19">
        <f t="shared" ca="1" si="528"/>
        <v>14.074999999999999</v>
      </c>
      <c r="R2570" s="19" t="str">
        <f ca="1">IFERROR(INDEX(VpD!$2:$2,MATCH(G2570,VpD!$1:$1,1)),VpD!$I$2)</f>
        <v>1973-1978</v>
      </c>
      <c r="S2570" s="1">
        <f ca="1">IFERROR(INDEX(VpD!$C$3:$I$27,MATCH(E2570,VpD!$B$3:$B$27,0),MATCH(R2570,VpD!$C$2:$I$2,0)),0)</f>
        <v>98</v>
      </c>
      <c r="T2570" s="19">
        <f t="shared" ca="1" si="529"/>
        <v>12.25</v>
      </c>
      <c r="U2570" s="14" t="str">
        <f t="shared" ca="1" si="530"/>
        <v xml:space="preserve">711808.64 </v>
      </c>
      <c r="V2570" s="14" t="str">
        <f t="shared" ca="1" si="531"/>
        <v>6172447.24</v>
      </c>
      <c r="W2570" s="14" t="str">
        <f t="shared" ca="1" si="532"/>
        <v>POINT(711808.64 6172447.24)</v>
      </c>
      <c r="X2570" s="14" t="str">
        <f>IFERROR(INDEX(BygningOmraade!B:B,MATCH(A2570,BygningOmraade!A:A,0)),"")</f>
        <v/>
      </c>
    </row>
    <row r="2571" spans="1:24" s="14" customFormat="1" x14ac:dyDescent="0.25">
      <c r="A2571" s="14">
        <f t="shared" si="520"/>
        <v>2571</v>
      </c>
      <c r="B2571" s="14" t="str">
        <f t="shared" ca="1" si="521"/>
        <v>98cf5b83-e866-4c2f-a86b-1c427a584bf6</v>
      </c>
      <c r="C2571" s="14" t="str">
        <f t="shared" ca="1" si="522"/>
        <v>0a3f507e-2392-32b8-e044-0003ba298018</v>
      </c>
      <c r="D2571" s="14">
        <f t="shared" ca="1" si="523"/>
        <v>996615</v>
      </c>
      <c r="E2571" s="1">
        <f t="shared" ca="1" si="524"/>
        <v>120</v>
      </c>
      <c r="F2571" s="1">
        <f t="shared" ca="1" si="525"/>
        <v>130</v>
      </c>
      <c r="G2571" s="1">
        <f t="shared" ca="1" si="526"/>
        <v>1997</v>
      </c>
      <c r="H2571" s="1" t="str">
        <f ca="1">IFERROR(INDEX(Varmeinstallation!B:B,MATCH(INDIRECT($A$1&amp;"L"&amp;A2571)*1,Varmeinstallation!A:A,0)),"Ingen varmeinstallationer")</f>
        <v>Elovne, elpaneler</v>
      </c>
      <c r="I2571" s="1" t="str">
        <f ca="1">IFERROR(INDEX(Opvarmningsmiddel!B:B,MATCH(INDIRECT($A$1&amp;"M"&amp;A2571)*1,Opvarmningsmiddel!A:A,0)),"")</f>
        <v>Elektricitet</v>
      </c>
      <c r="J2571" s="1">
        <f t="shared" ca="1" si="527"/>
        <v>1</v>
      </c>
      <c r="K2571" s="1" t="str">
        <f ca="1">IFERROR(INDEX(Relationstabel!$C$3:$K$10,MATCH(VALUE(INDIRECT($A$1&amp;"L"&amp;A2571)),Relationstabel!$A$3:$A$10,0),MATCH(IFERROR(VALUE(INDIRECT($A$1&amp;"M"&amp;A2571)),0),Relationstabel!$C$1:$K$1,0)),"Ingen varmeinstallationer")</f>
        <v>Elvarme</v>
      </c>
      <c r="L2571" s="1" t="str">
        <f ca="1">INDEX(Anvendelseskode!B:B,MATCH($E2571,Anvendelseskode!$A:$A,0))</f>
        <v>Fritliggende enfamilieshus (parcelhus)</v>
      </c>
      <c r="M2571" s="1" t="str">
        <f ca="1">INDEX(Anvendelseskode!C:C,MATCH($E2571,Anvendelseskode!$A:$A,0))</f>
        <v>Parcelhuse</v>
      </c>
      <c r="N2571" s="1" t="str">
        <f ca="1">INDEX(Anvendelseskode!D:D,MATCH($E2571,Anvendelseskode!$A:$A,0))</f>
        <v>Private husholdninger</v>
      </c>
      <c r="O2571" s="1" t="str">
        <f ca="1">IFERROR(INDEX(SBi!$2:$2,MATCH(G2571,SBi!$1:$1,1)),SBi!$K$2)</f>
        <v>1979-1998</v>
      </c>
      <c r="P2571" s="1">
        <f ca="1">IFERROR(INDEX(SBi!$C$3:$K$28,MATCH(E2571,SBi!$B$3:$B$28,0),MATCH(O2571,SBi!$C$2:$K$2,0)),0)</f>
        <v>105.4</v>
      </c>
      <c r="Q2571" s="19">
        <f t="shared" ca="1" si="528"/>
        <v>13.702</v>
      </c>
      <c r="R2571" s="19" t="str">
        <f ca="1">IFERROR(INDEX(VpD!$2:$2,MATCH(G2571,VpD!$1:$1,1)),VpD!$I$2)</f>
        <v>1979-1998</v>
      </c>
      <c r="S2571" s="1">
        <f ca="1">IFERROR(INDEX(VpD!$C$3:$I$27,MATCH(E2571,VpD!$B$3:$B$27,0),MATCH(R2571,VpD!$C$2:$I$2,0)),0)</f>
        <v>90</v>
      </c>
      <c r="T2571" s="19">
        <f t="shared" ca="1" si="529"/>
        <v>11.7</v>
      </c>
      <c r="U2571" s="14" t="str">
        <f t="shared" ca="1" si="530"/>
        <v xml:space="preserve">713157.59 </v>
      </c>
      <c r="V2571" s="14" t="str">
        <f t="shared" ca="1" si="531"/>
        <v>6168595.76</v>
      </c>
      <c r="W2571" s="14" t="str">
        <f t="shared" ca="1" si="532"/>
        <v>POINT(713157.59 6168595.76)</v>
      </c>
      <c r="X2571" s="14" t="str">
        <f>IFERROR(INDEX(BygningOmraade!B:B,MATCH(A2571,BygningOmraade!A:A,0)),"")</f>
        <v/>
      </c>
    </row>
    <row r="2572" spans="1:24" s="14" customFormat="1" x14ac:dyDescent="0.25">
      <c r="A2572" s="14">
        <f t="shared" si="520"/>
        <v>2572</v>
      </c>
      <c r="B2572" s="14" t="str">
        <f t="shared" ca="1" si="521"/>
        <v>98efa7a0-8cf2-4f3b-abdc-64df96b541ef</v>
      </c>
      <c r="C2572" s="14" t="str">
        <f t="shared" ca="1" si="522"/>
        <v>0a3f507e-185a-32b8-e044-0003ba298018</v>
      </c>
      <c r="D2572" s="14">
        <f t="shared" ca="1" si="523"/>
        <v>996506</v>
      </c>
      <c r="E2572" s="1">
        <f t="shared" ca="1" si="524"/>
        <v>120</v>
      </c>
      <c r="F2572" s="1">
        <f t="shared" ca="1" si="525"/>
        <v>153</v>
      </c>
      <c r="G2572" s="1">
        <f t="shared" ca="1" si="526"/>
        <v>1983</v>
      </c>
      <c r="H2572" s="1" t="str">
        <f ca="1">IFERROR(INDEX(Varmeinstallation!B:B,MATCH(INDIRECT($A$1&amp;"L"&amp;A2572)*1,Varmeinstallation!A:A,0)),"Ingen varmeinstallationer")</f>
        <v>Centralvarme fra eget anlæg, et-kammer fyr</v>
      </c>
      <c r="I2572" s="1" t="str">
        <f ca="1">IFERROR(INDEX(Opvarmningsmiddel!B:B,MATCH(INDIRECT($A$1&amp;"M"&amp;A2572)*1,Opvarmningsmiddel!A:A,0)),"")</f>
        <v>Flydende brændsel (olie, petroleum, flaskegas m.m.)</v>
      </c>
      <c r="J2572" s="1">
        <f t="shared" ca="1" si="527"/>
        <v>0</v>
      </c>
      <c r="K2572" s="1" t="str">
        <f ca="1">IFERROR(INDEX(Relationstabel!$C$3:$K$10,MATCH(VALUE(INDIRECT($A$1&amp;"L"&amp;A2572)),Relationstabel!$A$3:$A$10,0),MATCH(IFERROR(VALUE(INDIRECT($A$1&amp;"M"&amp;A2572)),0),Relationstabel!$C$1:$K$1,0)),"Ingen varmeinstallationer")</f>
        <v>Olie</v>
      </c>
      <c r="L2572" s="1" t="str">
        <f ca="1">INDEX(Anvendelseskode!B:B,MATCH($E2572,Anvendelseskode!$A:$A,0))</f>
        <v>Fritliggende enfamilieshus (parcelhus)</v>
      </c>
      <c r="M2572" s="1" t="str">
        <f ca="1">INDEX(Anvendelseskode!C:C,MATCH($E2572,Anvendelseskode!$A:$A,0))</f>
        <v>Parcelhuse</v>
      </c>
      <c r="N2572" s="1" t="str">
        <f ca="1">INDEX(Anvendelseskode!D:D,MATCH($E2572,Anvendelseskode!$A:$A,0))</f>
        <v>Private husholdninger</v>
      </c>
      <c r="O2572" s="1" t="str">
        <f ca="1">IFERROR(INDEX(SBi!$2:$2,MATCH(G2572,SBi!$1:$1,1)),SBi!$K$2)</f>
        <v>1979-1998</v>
      </c>
      <c r="P2572" s="1">
        <f ca="1">IFERROR(INDEX(SBi!$C$3:$K$28,MATCH(E2572,SBi!$B$3:$B$28,0),MATCH(O2572,SBi!$C$2:$K$2,0)),0)</f>
        <v>105.4</v>
      </c>
      <c r="Q2572" s="19">
        <f t="shared" ca="1" si="528"/>
        <v>16.126200000000001</v>
      </c>
      <c r="R2572" s="19" t="str">
        <f ca="1">IFERROR(INDEX(VpD!$2:$2,MATCH(G2572,VpD!$1:$1,1)),VpD!$I$2)</f>
        <v>1979-1998</v>
      </c>
      <c r="S2572" s="1">
        <f ca="1">IFERROR(INDEX(VpD!$C$3:$I$27,MATCH(E2572,VpD!$B$3:$B$27,0),MATCH(R2572,VpD!$C$2:$I$2,0)),0)</f>
        <v>90</v>
      </c>
      <c r="T2572" s="19">
        <f t="shared" ca="1" si="529"/>
        <v>13.77</v>
      </c>
      <c r="U2572" s="14" t="str">
        <f t="shared" ca="1" si="530"/>
        <v xml:space="preserve">713270.72 </v>
      </c>
      <c r="V2572" s="14" t="str">
        <f t="shared" ca="1" si="531"/>
        <v>6168676.84</v>
      </c>
      <c r="W2572" s="14" t="str">
        <f t="shared" ca="1" si="532"/>
        <v>POINT(713270.72 6168676.84)</v>
      </c>
      <c r="X2572" s="14" t="str">
        <f>IFERROR(INDEX(BygningOmraade!B:B,MATCH(A2572,BygningOmraade!A:A,0)),"")</f>
        <v/>
      </c>
    </row>
    <row r="2573" spans="1:24" s="14" customFormat="1" x14ac:dyDescent="0.25">
      <c r="A2573" s="14">
        <f t="shared" si="520"/>
        <v>2573</v>
      </c>
      <c r="B2573" s="14" t="str">
        <f t="shared" ca="1" si="521"/>
        <v>9906356a-e2e1-40b5-ac10-c28b29435d70</v>
      </c>
      <c r="C2573" s="14" t="str">
        <f t="shared" ca="1" si="522"/>
        <v>0a3f507e-1b9f-32b8-e044-0003ba298018</v>
      </c>
      <c r="D2573" s="14">
        <f t="shared" ca="1" si="523"/>
        <v>997591</v>
      </c>
      <c r="E2573" s="1">
        <f t="shared" ca="1" si="524"/>
        <v>130</v>
      </c>
      <c r="F2573" s="1">
        <f t="shared" ca="1" si="525"/>
        <v>91</v>
      </c>
      <c r="G2573" s="1">
        <f t="shared" ca="1" si="526"/>
        <v>1965</v>
      </c>
      <c r="H2573" s="1" t="str">
        <f ca="1">IFERROR(INDEX(Varmeinstallation!B:B,MATCH(INDIRECT($A$1&amp;"L"&amp;A2573)*1,Varmeinstallation!A:A,0)),"Ingen varmeinstallationer")</f>
        <v>Centralvarme fra eget anlæg, et-kammer fyr</v>
      </c>
      <c r="I2573" s="1" t="str">
        <f ca="1">IFERROR(INDEX(Opvarmningsmiddel!B:B,MATCH(INDIRECT($A$1&amp;"M"&amp;A2573)*1,Opvarmningsmiddel!A:A,0)),"")</f>
        <v>Naturgas</v>
      </c>
      <c r="J2573" s="1">
        <f t="shared" ca="1" si="527"/>
        <v>2</v>
      </c>
      <c r="K2573" s="1" t="str">
        <f ca="1">IFERROR(INDEX(Relationstabel!$C$3:$K$10,MATCH(VALUE(INDIRECT($A$1&amp;"L"&amp;A2573)),Relationstabel!$A$3:$A$10,0),MATCH(IFERROR(VALUE(INDIRECT($A$1&amp;"M"&amp;A2573)),0),Relationstabel!$C$1:$K$1,0)),"Ingen varmeinstallationer")</f>
        <v>Naturgas</v>
      </c>
      <c r="L2573" s="1" t="str">
        <f ca="1">INDEX(Anvendelseskode!B:B,MATCH($E2573,Anvendelseskode!$A:$A,0))</f>
        <v>Række-, kæde-, dobbelthus (lodret adskillelse mellem enhederne)</v>
      </c>
      <c r="M2573" s="1" t="str">
        <f ca="1">INDEX(Anvendelseskode!C:C,MATCH($E2573,Anvendelseskode!$A:$A,0))</f>
        <v>Række-, kæde og dobbelthuse</v>
      </c>
      <c r="N2573" s="1" t="str">
        <f ca="1">INDEX(Anvendelseskode!D:D,MATCH($E2573,Anvendelseskode!$A:$A,0))</f>
        <v>Private husholdninger</v>
      </c>
      <c r="O2573" s="1" t="str">
        <f ca="1">IFERROR(INDEX(SBi!$2:$2,MATCH(G2573,SBi!$1:$1,1)),SBi!$K$2)</f>
        <v>1961-1972</v>
      </c>
      <c r="P2573" s="1">
        <f ca="1">IFERROR(INDEX(SBi!$C$3:$K$28,MATCH(E2573,SBi!$B$3:$B$28,0),MATCH(O2573,SBi!$C$2:$K$2,0)),0)</f>
        <v>119.9</v>
      </c>
      <c r="Q2573" s="19">
        <f t="shared" ca="1" si="528"/>
        <v>10.9109</v>
      </c>
      <c r="R2573" s="19" t="str">
        <f ca="1">IFERROR(INDEX(VpD!$2:$2,MATCH(G2573,VpD!$1:$1,1)),VpD!$I$2)</f>
        <v>1961-1972</v>
      </c>
      <c r="S2573" s="1">
        <f ca="1">IFERROR(INDEX(VpD!$C$3:$I$27,MATCH(E2573,VpD!$B$3:$B$27,0),MATCH(R2573,VpD!$C$2:$I$2,0)),0)</f>
        <v>120</v>
      </c>
      <c r="T2573" s="19">
        <f t="shared" ca="1" si="529"/>
        <v>10.92</v>
      </c>
      <c r="U2573" s="14" t="str">
        <f t="shared" ca="1" si="530"/>
        <v xml:space="preserve">713805.53 </v>
      </c>
      <c r="V2573" s="14" t="str">
        <f t="shared" ca="1" si="531"/>
        <v>6169182.42</v>
      </c>
      <c r="W2573" s="14" t="str">
        <f t="shared" ca="1" si="532"/>
        <v>POINT(713805.53 6169182.42)</v>
      </c>
      <c r="X2573" s="14" t="str">
        <f>IFERROR(INDEX(BygningOmraade!B:B,MATCH(A2573,BygningOmraade!A:A,0)),"")</f>
        <v/>
      </c>
    </row>
    <row r="2574" spans="1:24" s="14" customFormat="1" x14ac:dyDescent="0.25">
      <c r="A2574" s="14">
        <f t="shared" si="520"/>
        <v>2574</v>
      </c>
      <c r="B2574" s="14" t="str">
        <f t="shared" ca="1" si="521"/>
        <v>990a8c53-4745-46a9-9050-e599d53bb8b5</v>
      </c>
      <c r="C2574" s="14" t="str">
        <f t="shared" ca="1" si="522"/>
        <v>0a3f507e-1504-32b8-e044-0003ba298018</v>
      </c>
      <c r="D2574" s="14">
        <f t="shared" ca="1" si="523"/>
        <v>996277</v>
      </c>
      <c r="E2574" s="1">
        <f t="shared" ca="1" si="524"/>
        <v>120</v>
      </c>
      <c r="F2574" s="1">
        <f t="shared" ca="1" si="525"/>
        <v>270</v>
      </c>
      <c r="G2574" s="1">
        <f t="shared" ca="1" si="526"/>
        <v>1935</v>
      </c>
      <c r="H2574" s="1" t="str">
        <f ca="1">IFERROR(INDEX(Varmeinstallation!B:B,MATCH(INDIRECT($A$1&amp;"L"&amp;A2574)*1,Varmeinstallation!A:A,0)),"Ingen varmeinstallationer")</f>
        <v>Centralvarme fra eget anlæg, et-kammer fyr</v>
      </c>
      <c r="I2574" s="1" t="str">
        <f ca="1">IFERROR(INDEX(Opvarmningsmiddel!B:B,MATCH(INDIRECT($A$1&amp;"M"&amp;A2574)*1,Opvarmningsmiddel!A:A,0)),"")</f>
        <v>Naturgas</v>
      </c>
      <c r="J2574" s="1">
        <f t="shared" ca="1" si="527"/>
        <v>0</v>
      </c>
      <c r="K2574" s="1" t="str">
        <f ca="1">IFERROR(INDEX(Relationstabel!$C$3:$K$10,MATCH(VALUE(INDIRECT($A$1&amp;"L"&amp;A2574)),Relationstabel!$A$3:$A$10,0),MATCH(IFERROR(VALUE(INDIRECT($A$1&amp;"M"&amp;A2574)),0),Relationstabel!$C$1:$K$1,0)),"Ingen varmeinstallationer")</f>
        <v>Naturgas</v>
      </c>
      <c r="L2574" s="1" t="str">
        <f ca="1">INDEX(Anvendelseskode!B:B,MATCH($E2574,Anvendelseskode!$A:$A,0))</f>
        <v>Fritliggende enfamilieshus (parcelhus)</v>
      </c>
      <c r="M2574" s="1" t="str">
        <f ca="1">INDEX(Anvendelseskode!C:C,MATCH($E2574,Anvendelseskode!$A:$A,0))</f>
        <v>Parcelhuse</v>
      </c>
      <c r="N2574" s="1" t="str">
        <f ca="1">INDEX(Anvendelseskode!D:D,MATCH($E2574,Anvendelseskode!$A:$A,0))</f>
        <v>Private husholdninger</v>
      </c>
      <c r="O2574" s="1" t="str">
        <f ca="1">IFERROR(INDEX(SBi!$2:$2,MATCH(G2574,SBi!$1:$1,1)),SBi!$K$2)</f>
        <v>1931-1950</v>
      </c>
      <c r="P2574" s="1">
        <f ca="1">IFERROR(INDEX(SBi!$C$3:$K$28,MATCH(E2574,SBi!$B$3:$B$28,0),MATCH(O2574,SBi!$C$2:$K$2,0)),0)</f>
        <v>164.1</v>
      </c>
      <c r="Q2574" s="19">
        <f t="shared" ca="1" si="528"/>
        <v>44.307000000000002</v>
      </c>
      <c r="R2574" s="19" t="str">
        <f ca="1">IFERROR(INDEX(VpD!$2:$2,MATCH(G2574,VpD!$1:$1,1)),VpD!$I$2)</f>
        <v>1931-1950</v>
      </c>
      <c r="S2574" s="1">
        <f ca="1">IFERROR(INDEX(VpD!$C$3:$I$27,MATCH(E2574,VpD!$B$3:$B$27,0),MATCH(R2574,VpD!$C$2:$I$2,0)),0)</f>
        <v>217</v>
      </c>
      <c r="T2574" s="19">
        <f t="shared" ca="1" si="529"/>
        <v>58.59</v>
      </c>
      <c r="U2574" s="14" t="str">
        <f t="shared" ca="1" si="530"/>
        <v xml:space="preserve">712981.75 </v>
      </c>
      <c r="V2574" s="14" t="str">
        <f t="shared" ca="1" si="531"/>
        <v>6168703.23</v>
      </c>
      <c r="W2574" s="14" t="str">
        <f t="shared" ca="1" si="532"/>
        <v>POINT(712981.75 6168703.23)</v>
      </c>
      <c r="X2574" s="14" t="str">
        <f>IFERROR(INDEX(BygningOmraade!B:B,MATCH(A2574,BygningOmraade!A:A,0)),"")</f>
        <v/>
      </c>
    </row>
    <row r="2575" spans="1:24" s="14" customFormat="1" x14ac:dyDescent="0.25">
      <c r="A2575" s="14">
        <f t="shared" si="520"/>
        <v>2575</v>
      </c>
      <c r="B2575" s="14" t="str">
        <f t="shared" ca="1" si="521"/>
        <v>991027bb-4677-49fc-b6ca-423be1574917</v>
      </c>
      <c r="C2575" s="14" t="str">
        <f t="shared" ca="1" si="522"/>
        <v>0a3f507e-2426-32b8-e044-0003ba298018</v>
      </c>
      <c r="D2575" s="14">
        <f t="shared" ca="1" si="523"/>
        <v>995009</v>
      </c>
      <c r="E2575" s="1">
        <f t="shared" ca="1" si="524"/>
        <v>130</v>
      </c>
      <c r="F2575" s="1">
        <f t="shared" ca="1" si="525"/>
        <v>76</v>
      </c>
      <c r="G2575" s="1">
        <f t="shared" ca="1" si="526"/>
        <v>1993</v>
      </c>
      <c r="H2575" s="1" t="str">
        <f ca="1">IFERROR(INDEX(Varmeinstallation!B:B,MATCH(INDIRECT($A$1&amp;"L"&amp;A2575)*1,Varmeinstallation!A:A,0)),"Ingen varmeinstallationer")</f>
        <v>Fjernvarme/blokvarme (radiatorsystemer eller varmluftanlæg)</v>
      </c>
      <c r="I2575" s="1" t="str">
        <f ca="1">IFERROR(INDEX(Opvarmningsmiddel!B:B,MATCH(INDIRECT($A$1&amp;"M"&amp;A2575)*1,Opvarmningsmiddel!A:A,0)),"")</f>
        <v/>
      </c>
      <c r="J2575" s="1">
        <f t="shared" ca="1" si="527"/>
        <v>0</v>
      </c>
      <c r="K2575" s="1" t="str">
        <f ca="1">IFERROR(INDEX(Relationstabel!$C$3:$K$10,MATCH(VALUE(INDIRECT($A$1&amp;"L"&amp;A2575)),Relationstabel!$A$3:$A$10,0),MATCH(IFERROR(VALUE(INDIRECT($A$1&amp;"M"&amp;A2575)),0),Relationstabel!$C$1:$K$1,0)),"Ingen varmeinstallationer")</f>
        <v>Fjernvarme/ Blokvarme</v>
      </c>
      <c r="L2575" s="1" t="str">
        <f ca="1">INDEX(Anvendelseskode!B:B,MATCH($E2575,Anvendelseskode!$A:$A,0))</f>
        <v>Række-, kæde-, dobbelthus (lodret adskillelse mellem enhederne)</v>
      </c>
      <c r="M2575" s="1" t="str">
        <f ca="1">INDEX(Anvendelseskode!C:C,MATCH($E2575,Anvendelseskode!$A:$A,0))</f>
        <v>Række-, kæde og dobbelthuse</v>
      </c>
      <c r="N2575" s="1" t="str">
        <f ca="1">INDEX(Anvendelseskode!D:D,MATCH($E2575,Anvendelseskode!$A:$A,0))</f>
        <v>Private husholdninger</v>
      </c>
      <c r="O2575" s="1" t="str">
        <f ca="1">IFERROR(INDEX(SBi!$2:$2,MATCH(G2575,SBi!$1:$1,1)),SBi!$K$2)</f>
        <v>1979-1998</v>
      </c>
      <c r="P2575" s="1">
        <f ca="1">IFERROR(INDEX(SBi!$C$3:$K$28,MATCH(E2575,SBi!$B$3:$B$28,0),MATCH(O2575,SBi!$C$2:$K$2,0)),0)</f>
        <v>96.8</v>
      </c>
      <c r="Q2575" s="19">
        <f t="shared" ca="1" si="528"/>
        <v>7.3567999999999998</v>
      </c>
      <c r="R2575" s="19" t="str">
        <f ca="1">IFERROR(INDEX(VpD!$2:$2,MATCH(G2575,VpD!$1:$1,1)),VpD!$I$2)</f>
        <v>1979-1998</v>
      </c>
      <c r="S2575" s="1">
        <f ca="1">IFERROR(INDEX(VpD!$C$3:$I$27,MATCH(E2575,VpD!$B$3:$B$27,0),MATCH(R2575,VpD!$C$2:$I$2,0)),0)</f>
        <v>74</v>
      </c>
      <c r="T2575" s="19">
        <f t="shared" ca="1" si="529"/>
        <v>5.6239999999999997</v>
      </c>
      <c r="U2575" s="14" t="str">
        <f t="shared" ca="1" si="530"/>
        <v xml:space="preserve">711706.57 </v>
      </c>
      <c r="V2575" s="14" t="str">
        <f t="shared" ca="1" si="531"/>
        <v>6172525.96</v>
      </c>
      <c r="W2575" s="14" t="str">
        <f t="shared" ca="1" si="532"/>
        <v>POINT(711706.57 6172525.96)</v>
      </c>
      <c r="X2575" s="14" t="str">
        <f>IFERROR(INDEX(BygningOmraade!B:B,MATCH(A2575,BygningOmraade!A:A,0)),"")</f>
        <v/>
      </c>
    </row>
    <row r="2576" spans="1:24" s="14" customFormat="1" x14ac:dyDescent="0.25">
      <c r="A2576" s="14">
        <f t="shared" si="520"/>
        <v>2576</v>
      </c>
      <c r="B2576" s="14" t="str">
        <f t="shared" ca="1" si="521"/>
        <v>9915ea97-3c02-434c-962b-9c6d65136f17</v>
      </c>
      <c r="C2576" s="14" t="str">
        <f t="shared" ca="1" si="522"/>
        <v>0a3f507e-1695-32b8-e044-0003ba298018</v>
      </c>
      <c r="D2576" s="14">
        <f t="shared" ca="1" si="523"/>
        <v>2577939</v>
      </c>
      <c r="E2576" s="1">
        <f t="shared" ca="1" si="524"/>
        <v>130</v>
      </c>
      <c r="F2576" s="1">
        <f t="shared" ca="1" si="525"/>
        <v>98</v>
      </c>
      <c r="G2576" s="1">
        <f t="shared" ca="1" si="526"/>
        <v>2002</v>
      </c>
      <c r="H2576" s="1" t="str">
        <f ca="1">IFERROR(INDEX(Varmeinstallation!B:B,MATCH(INDIRECT($A$1&amp;"L"&amp;A2576)*1,Varmeinstallation!A:A,0)),"Ingen varmeinstallationer")</f>
        <v>Centralvarme fra eget anlæg, et-kammer fyr</v>
      </c>
      <c r="I2576" s="1" t="str">
        <f ca="1">IFERROR(INDEX(Opvarmningsmiddel!B:B,MATCH(INDIRECT($A$1&amp;"M"&amp;A2576)*1,Opvarmningsmiddel!A:A,0)),"")</f>
        <v>Naturgas</v>
      </c>
      <c r="J2576" s="1">
        <f t="shared" ca="1" si="527"/>
        <v>90</v>
      </c>
      <c r="K2576" s="1" t="str">
        <f ca="1">IFERROR(INDEX(Relationstabel!$C$3:$K$10,MATCH(VALUE(INDIRECT($A$1&amp;"L"&amp;A2576)),Relationstabel!$A$3:$A$10,0),MATCH(IFERROR(VALUE(INDIRECT($A$1&amp;"M"&amp;A2576)),0),Relationstabel!$C$1:$K$1,0)),"Ingen varmeinstallationer")</f>
        <v>Naturgas</v>
      </c>
      <c r="L2576" s="1" t="str">
        <f ca="1">INDEX(Anvendelseskode!B:B,MATCH($E2576,Anvendelseskode!$A:$A,0))</f>
        <v>Række-, kæde-, dobbelthus (lodret adskillelse mellem enhederne)</v>
      </c>
      <c r="M2576" s="1" t="str">
        <f ca="1">INDEX(Anvendelseskode!C:C,MATCH($E2576,Anvendelseskode!$A:$A,0))</f>
        <v>Række-, kæde og dobbelthuse</v>
      </c>
      <c r="N2576" s="1" t="str">
        <f ca="1">INDEX(Anvendelseskode!D:D,MATCH($E2576,Anvendelseskode!$A:$A,0))</f>
        <v>Private husholdninger</v>
      </c>
      <c r="O2576" s="1" t="str">
        <f ca="1">IFERROR(INDEX(SBi!$2:$2,MATCH(G2576,SBi!$1:$1,1)),SBi!$K$2)</f>
        <v>1999-2006</v>
      </c>
      <c r="P2576" s="1">
        <f ca="1">IFERROR(INDEX(SBi!$C$3:$K$28,MATCH(E2576,SBi!$B$3:$B$28,0),MATCH(O2576,SBi!$C$2:$K$2,0)),0)</f>
        <v>81.5</v>
      </c>
      <c r="Q2576" s="19">
        <f t="shared" ca="1" si="528"/>
        <v>7.9870000000000001</v>
      </c>
      <c r="R2576" s="19" t="str">
        <f ca="1">IFERROR(INDEX(VpD!$2:$2,MATCH(G2576,VpD!$1:$1,1)),VpD!$I$2)</f>
        <v>&gt;1998</v>
      </c>
      <c r="S2576" s="1">
        <f ca="1">IFERROR(INDEX(VpD!$C$3:$I$27,MATCH(E2576,VpD!$B$3:$B$27,0),MATCH(R2576,VpD!$C$2:$I$2,0)),0)</f>
        <v>65</v>
      </c>
      <c r="T2576" s="19">
        <f t="shared" ca="1" si="529"/>
        <v>6.37</v>
      </c>
      <c r="U2576" s="14" t="str">
        <f t="shared" ca="1" si="530"/>
        <v xml:space="preserve">712616.45 </v>
      </c>
      <c r="V2576" s="14" t="str">
        <f t="shared" ca="1" si="531"/>
        <v>6169755.82</v>
      </c>
      <c r="W2576" s="14" t="str">
        <f t="shared" ca="1" si="532"/>
        <v>POINT(712616.45 6169755.82)</v>
      </c>
      <c r="X2576" s="14" t="str">
        <f>IFERROR(INDEX(BygningOmraade!B:B,MATCH(A2576,BygningOmraade!A:A,0)),"")</f>
        <v/>
      </c>
    </row>
    <row r="2577" spans="1:24" s="14" customFormat="1" x14ac:dyDescent="0.25">
      <c r="A2577" s="14">
        <f t="shared" si="520"/>
        <v>2577</v>
      </c>
      <c r="B2577" s="14" t="str">
        <f t="shared" ca="1" si="521"/>
        <v>991ed1b4-869a-48b4-bd20-4d40a62d3807</v>
      </c>
      <c r="C2577" s="14" t="str">
        <f t="shared" ca="1" si="522"/>
        <v>0a3f507e-23d8-32b8-e044-0003ba298018</v>
      </c>
      <c r="D2577" s="14">
        <f t="shared" ca="1" si="523"/>
        <v>996006</v>
      </c>
      <c r="E2577" s="1">
        <f t="shared" ca="1" si="524"/>
        <v>320</v>
      </c>
      <c r="F2577" s="1">
        <f t="shared" ca="1" si="525"/>
        <v>4239</v>
      </c>
      <c r="G2577" s="1">
        <f t="shared" ca="1" si="526"/>
        <v>2004</v>
      </c>
      <c r="H2577" s="1" t="str">
        <f ca="1">IFERROR(INDEX(Varmeinstallation!B:B,MATCH(INDIRECT($A$1&amp;"L"&amp;A2577)*1,Varmeinstallation!A:A,0)),"Ingen varmeinstallationer")</f>
        <v>Centralvarme fra eget anlæg, et-kammer fyr</v>
      </c>
      <c r="I2577" s="1" t="str">
        <f ca="1">IFERROR(INDEX(Opvarmningsmiddel!B:B,MATCH(INDIRECT($A$1&amp;"M"&amp;A2577)*1,Opvarmningsmiddel!A:A,0)),"")</f>
        <v>Naturgas</v>
      </c>
      <c r="J2577" s="1">
        <f t="shared" ca="1" si="527"/>
        <v>4</v>
      </c>
      <c r="K2577" s="1" t="str">
        <f ca="1">IFERROR(INDEX(Relationstabel!$C$3:$K$10,MATCH(VALUE(INDIRECT($A$1&amp;"L"&amp;A2577)),Relationstabel!$A$3:$A$10,0),MATCH(IFERROR(VALUE(INDIRECT($A$1&amp;"M"&amp;A2577)),0),Relationstabel!$C$1:$K$1,0)),"Ingen varmeinstallationer")</f>
        <v>Naturgas</v>
      </c>
      <c r="L2577" s="1" t="str">
        <f ca="1">INDEX(Anvendelseskode!B:B,MATCH($E2577,Anvendelseskode!$A:$A,0))</f>
        <v>Bygning til kontor, handel, lager herunder offentlig administration</v>
      </c>
      <c r="M2577" s="1" t="str">
        <f ca="1">INDEX(Anvendelseskode!C:C,MATCH($E2577,Anvendelseskode!$A:$A,0))</f>
        <v>Kontor, handel, lager, off. adm.</v>
      </c>
      <c r="N2577" s="1" t="str">
        <f ca="1">INDEX(Anvendelseskode!D:D,MATCH($E2577,Anvendelseskode!$A:$A,0))</f>
        <v>Handel og servicevirksomheder</v>
      </c>
      <c r="O2577" s="1" t="str">
        <f ca="1">IFERROR(INDEX(SBi!$2:$2,MATCH(G2577,SBi!$1:$1,1)),SBi!$K$2)</f>
        <v>1999-2006</v>
      </c>
      <c r="P2577" s="1">
        <f ca="1">IFERROR(INDEX(SBi!$C$3:$K$28,MATCH(E2577,SBi!$B$3:$B$28,0),MATCH(O2577,SBi!$C$2:$K$2,0)),0)</f>
        <v>89.6</v>
      </c>
      <c r="Q2577" s="19">
        <f t="shared" ca="1" si="528"/>
        <v>379.81439999999998</v>
      </c>
      <c r="R2577" s="19" t="str">
        <f ca="1">IFERROR(INDEX(VpD!$2:$2,MATCH(G2577,VpD!$1:$1,1)),VpD!$I$2)</f>
        <v>&gt;1998</v>
      </c>
      <c r="S2577" s="1">
        <f ca="1">IFERROR(INDEX(VpD!$C$3:$I$27,MATCH(E2577,VpD!$B$3:$B$27,0),MATCH(R2577,VpD!$C$2:$I$2,0)),0)</f>
        <v>77</v>
      </c>
      <c r="T2577" s="19">
        <f t="shared" ca="1" si="529"/>
        <v>326.40300000000002</v>
      </c>
      <c r="U2577" s="14" t="str">
        <f t="shared" ca="1" si="530"/>
        <v xml:space="preserve">712609.84 </v>
      </c>
      <c r="V2577" s="14" t="str">
        <f t="shared" ca="1" si="531"/>
        <v>6171556.05</v>
      </c>
      <c r="W2577" s="14" t="str">
        <f t="shared" ca="1" si="532"/>
        <v>POINT(712609.84 6171556.05)</v>
      </c>
      <c r="X2577" s="14" t="str">
        <f>IFERROR(INDEX(BygningOmraade!B:B,MATCH(A2577,BygningOmraade!A:A,0)),"")</f>
        <v/>
      </c>
    </row>
    <row r="2578" spans="1:24" s="14" customFormat="1" x14ac:dyDescent="0.25">
      <c r="A2578" s="14">
        <f t="shared" si="520"/>
        <v>2578</v>
      </c>
      <c r="B2578" s="14" t="str">
        <f t="shared" ca="1" si="521"/>
        <v>9925af8d-79da-4ef2-a8d0-19b94bc3a1e8</v>
      </c>
      <c r="C2578" s="14" t="str">
        <f t="shared" ca="1" si="522"/>
        <v>0a3f507e-1c1a-32b8-e044-0003ba298018</v>
      </c>
      <c r="D2578" s="14">
        <f t="shared" ca="1" si="523"/>
        <v>997414</v>
      </c>
      <c r="E2578" s="1">
        <f t="shared" ca="1" si="524"/>
        <v>120</v>
      </c>
      <c r="F2578" s="1">
        <f t="shared" ca="1" si="525"/>
        <v>118</v>
      </c>
      <c r="G2578" s="1">
        <f t="shared" ca="1" si="526"/>
        <v>1967</v>
      </c>
      <c r="H2578" s="1" t="str">
        <f ca="1">IFERROR(INDEX(Varmeinstallation!B:B,MATCH(INDIRECT($A$1&amp;"L"&amp;A2578)*1,Varmeinstallation!A:A,0)),"Ingen varmeinstallationer")</f>
        <v>Centralvarme fra eget anlæg, et-kammer fyr</v>
      </c>
      <c r="I2578" s="1" t="str">
        <f ca="1">IFERROR(INDEX(Opvarmningsmiddel!B:B,MATCH(INDIRECT($A$1&amp;"M"&amp;A2578)*1,Opvarmningsmiddel!A:A,0)),"")</f>
        <v>Naturgas</v>
      </c>
      <c r="J2578" s="1">
        <f t="shared" ca="1" si="527"/>
        <v>5</v>
      </c>
      <c r="K2578" s="1" t="str">
        <f ca="1">IFERROR(INDEX(Relationstabel!$C$3:$K$10,MATCH(VALUE(INDIRECT($A$1&amp;"L"&amp;A2578)),Relationstabel!$A$3:$A$10,0),MATCH(IFERROR(VALUE(INDIRECT($A$1&amp;"M"&amp;A2578)),0),Relationstabel!$C$1:$K$1,0)),"Ingen varmeinstallationer")</f>
        <v>Naturgas</v>
      </c>
      <c r="L2578" s="1" t="str">
        <f ca="1">INDEX(Anvendelseskode!B:B,MATCH($E2578,Anvendelseskode!$A:$A,0))</f>
        <v>Fritliggende enfamilieshus (parcelhus)</v>
      </c>
      <c r="M2578" s="1" t="str">
        <f ca="1">INDEX(Anvendelseskode!C:C,MATCH($E2578,Anvendelseskode!$A:$A,0))</f>
        <v>Parcelhuse</v>
      </c>
      <c r="N2578" s="1" t="str">
        <f ca="1">INDEX(Anvendelseskode!D:D,MATCH($E2578,Anvendelseskode!$A:$A,0))</f>
        <v>Private husholdninger</v>
      </c>
      <c r="O2578" s="1" t="str">
        <f ca="1">IFERROR(INDEX(SBi!$2:$2,MATCH(G2578,SBi!$1:$1,1)),SBi!$K$2)</f>
        <v>1961-1972</v>
      </c>
      <c r="P2578" s="1">
        <f ca="1">IFERROR(INDEX(SBi!$C$3:$K$28,MATCH(E2578,SBi!$B$3:$B$28,0),MATCH(O2578,SBi!$C$2:$K$2,0)),0)</f>
        <v>134.30000000000001</v>
      </c>
      <c r="Q2578" s="19">
        <f t="shared" ca="1" si="528"/>
        <v>15.847400000000002</v>
      </c>
      <c r="R2578" s="19" t="str">
        <f ca="1">IFERROR(INDEX(VpD!$2:$2,MATCH(G2578,VpD!$1:$1,1)),VpD!$I$2)</f>
        <v>1961-1972</v>
      </c>
      <c r="S2578" s="1">
        <f ca="1">IFERROR(INDEX(VpD!$C$3:$I$27,MATCH(E2578,VpD!$B$3:$B$27,0),MATCH(R2578,VpD!$C$2:$I$2,0)),0)</f>
        <v>143</v>
      </c>
      <c r="T2578" s="19">
        <f t="shared" ca="1" si="529"/>
        <v>16.873999999999999</v>
      </c>
      <c r="U2578" s="14" t="str">
        <f t="shared" ca="1" si="530"/>
        <v xml:space="preserve">714010.03 </v>
      </c>
      <c r="V2578" s="14" t="str">
        <f t="shared" ca="1" si="531"/>
        <v>6169281.54</v>
      </c>
      <c r="W2578" s="14" t="str">
        <f t="shared" ca="1" si="532"/>
        <v>POINT(714010.03 6169281.54)</v>
      </c>
      <c r="X2578" s="14" t="str">
        <f>IFERROR(INDEX(BygningOmraade!B:B,MATCH(A2578,BygningOmraade!A:A,0)),"")</f>
        <v/>
      </c>
    </row>
    <row r="2579" spans="1:24" s="14" customFormat="1" x14ac:dyDescent="0.25">
      <c r="A2579" s="14">
        <f t="shared" si="520"/>
        <v>2579</v>
      </c>
      <c r="B2579" s="14" t="str">
        <f t="shared" ca="1" si="521"/>
        <v>994cb8bc-483d-49f1-b1e8-81ca9bc87dff</v>
      </c>
      <c r="C2579" s="14" t="str">
        <f t="shared" ca="1" si="522"/>
        <v>0a3f507e-16a3-32b8-e044-0003ba298018</v>
      </c>
      <c r="D2579" s="14">
        <f t="shared" ca="1" si="523"/>
        <v>2577945</v>
      </c>
      <c r="E2579" s="1">
        <f t="shared" ca="1" si="524"/>
        <v>130</v>
      </c>
      <c r="F2579" s="1">
        <f t="shared" ca="1" si="525"/>
        <v>98</v>
      </c>
      <c r="G2579" s="1">
        <f t="shared" ca="1" si="526"/>
        <v>2002</v>
      </c>
      <c r="H2579" s="1" t="str">
        <f ca="1">IFERROR(INDEX(Varmeinstallation!B:B,MATCH(INDIRECT($A$1&amp;"L"&amp;A2579)*1,Varmeinstallation!A:A,0)),"Ingen varmeinstallationer")</f>
        <v>Centralvarme fra eget anlæg, et-kammer fyr</v>
      </c>
      <c r="I2579" s="1" t="str">
        <f ca="1">IFERROR(INDEX(Opvarmningsmiddel!B:B,MATCH(INDIRECT($A$1&amp;"M"&amp;A2579)*1,Opvarmningsmiddel!A:A,0)),"")</f>
        <v>Naturgas</v>
      </c>
      <c r="J2579" s="1">
        <f t="shared" ca="1" si="527"/>
        <v>90</v>
      </c>
      <c r="K2579" s="1" t="str">
        <f ca="1">IFERROR(INDEX(Relationstabel!$C$3:$K$10,MATCH(VALUE(INDIRECT($A$1&amp;"L"&amp;A2579)),Relationstabel!$A$3:$A$10,0),MATCH(IFERROR(VALUE(INDIRECT($A$1&amp;"M"&amp;A2579)),0),Relationstabel!$C$1:$K$1,0)),"Ingen varmeinstallationer")</f>
        <v>Naturgas</v>
      </c>
      <c r="L2579" s="1" t="str">
        <f ca="1">INDEX(Anvendelseskode!B:B,MATCH($E2579,Anvendelseskode!$A:$A,0))</f>
        <v>Række-, kæde-, dobbelthus (lodret adskillelse mellem enhederne)</v>
      </c>
      <c r="M2579" s="1" t="str">
        <f ca="1">INDEX(Anvendelseskode!C:C,MATCH($E2579,Anvendelseskode!$A:$A,0))</f>
        <v>Række-, kæde og dobbelthuse</v>
      </c>
      <c r="N2579" s="1" t="str">
        <f ca="1">INDEX(Anvendelseskode!D:D,MATCH($E2579,Anvendelseskode!$A:$A,0))</f>
        <v>Private husholdninger</v>
      </c>
      <c r="O2579" s="1" t="str">
        <f ca="1">IFERROR(INDEX(SBi!$2:$2,MATCH(G2579,SBi!$1:$1,1)),SBi!$K$2)</f>
        <v>1999-2006</v>
      </c>
      <c r="P2579" s="1">
        <f ca="1">IFERROR(INDEX(SBi!$C$3:$K$28,MATCH(E2579,SBi!$B$3:$B$28,0),MATCH(O2579,SBi!$C$2:$K$2,0)),0)</f>
        <v>81.5</v>
      </c>
      <c r="Q2579" s="19">
        <f t="shared" ca="1" si="528"/>
        <v>7.9870000000000001</v>
      </c>
      <c r="R2579" s="19" t="str">
        <f ca="1">IFERROR(INDEX(VpD!$2:$2,MATCH(G2579,VpD!$1:$1,1)),VpD!$I$2)</f>
        <v>&gt;1998</v>
      </c>
      <c r="S2579" s="1">
        <f ca="1">IFERROR(INDEX(VpD!$C$3:$I$27,MATCH(E2579,VpD!$B$3:$B$27,0),MATCH(R2579,VpD!$C$2:$I$2,0)),0)</f>
        <v>65</v>
      </c>
      <c r="T2579" s="19">
        <f t="shared" ca="1" si="529"/>
        <v>6.37</v>
      </c>
      <c r="U2579" s="14" t="str">
        <f t="shared" ca="1" si="530"/>
        <v xml:space="preserve">712588.92 </v>
      </c>
      <c r="V2579" s="14" t="str">
        <f t="shared" ca="1" si="531"/>
        <v>6169746.2</v>
      </c>
      <c r="W2579" s="14" t="str">
        <f t="shared" ca="1" si="532"/>
        <v>POINT(712588.92 6169746.2)</v>
      </c>
      <c r="X2579" s="14" t="str">
        <f>IFERROR(INDEX(BygningOmraade!B:B,MATCH(A2579,BygningOmraade!A:A,0)),"")</f>
        <v/>
      </c>
    </row>
    <row r="2580" spans="1:24" s="14" customFormat="1" x14ac:dyDescent="0.25">
      <c r="A2580" s="14">
        <f t="shared" si="520"/>
        <v>2580</v>
      </c>
      <c r="B2580" s="14" t="str">
        <f t="shared" ca="1" si="521"/>
        <v>994dd4fd-834c-41dd-9e03-37defa93e109</v>
      </c>
      <c r="C2580" s="14" t="str">
        <f t="shared" ca="1" si="522"/>
        <v>0a3f507e-20f3-32b8-e044-0003ba298018</v>
      </c>
      <c r="D2580" s="14">
        <f t="shared" ca="1" si="523"/>
        <v>996163</v>
      </c>
      <c r="E2580" s="1">
        <f t="shared" ca="1" si="524"/>
        <v>120</v>
      </c>
      <c r="F2580" s="1">
        <f t="shared" ca="1" si="525"/>
        <v>147</v>
      </c>
      <c r="G2580" s="1">
        <f t="shared" ca="1" si="526"/>
        <v>1995</v>
      </c>
      <c r="H2580" s="1" t="str">
        <f ca="1">IFERROR(INDEX(Varmeinstallation!B:B,MATCH(INDIRECT($A$1&amp;"L"&amp;A2580)*1,Varmeinstallation!A:A,0)),"Ingen varmeinstallationer")</f>
        <v>Centralvarme fra eget anlæg, et-kammer fyr</v>
      </c>
      <c r="I2580" s="1" t="str">
        <f ca="1">IFERROR(INDEX(Opvarmningsmiddel!B:B,MATCH(INDIRECT($A$1&amp;"M"&amp;A2580)*1,Opvarmningsmiddel!A:A,0)),"")</f>
        <v>Naturgas</v>
      </c>
      <c r="J2580" s="1">
        <f t="shared" ca="1" si="527"/>
        <v>0</v>
      </c>
      <c r="K2580" s="1" t="str">
        <f ca="1">IFERROR(INDEX(Relationstabel!$C$3:$K$10,MATCH(VALUE(INDIRECT($A$1&amp;"L"&amp;A2580)),Relationstabel!$A$3:$A$10,0),MATCH(IFERROR(VALUE(INDIRECT($A$1&amp;"M"&amp;A2580)),0),Relationstabel!$C$1:$K$1,0)),"Ingen varmeinstallationer")</f>
        <v>Naturgas</v>
      </c>
      <c r="L2580" s="1" t="str">
        <f ca="1">INDEX(Anvendelseskode!B:B,MATCH($E2580,Anvendelseskode!$A:$A,0))</f>
        <v>Fritliggende enfamilieshus (parcelhus)</v>
      </c>
      <c r="M2580" s="1" t="str">
        <f ca="1">INDEX(Anvendelseskode!C:C,MATCH($E2580,Anvendelseskode!$A:$A,0))</f>
        <v>Parcelhuse</v>
      </c>
      <c r="N2580" s="1" t="str">
        <f ca="1">INDEX(Anvendelseskode!D:D,MATCH($E2580,Anvendelseskode!$A:$A,0))</f>
        <v>Private husholdninger</v>
      </c>
      <c r="O2580" s="1" t="str">
        <f ca="1">IFERROR(INDEX(SBi!$2:$2,MATCH(G2580,SBi!$1:$1,1)),SBi!$K$2)</f>
        <v>1979-1998</v>
      </c>
      <c r="P2580" s="1">
        <f ca="1">IFERROR(INDEX(SBi!$C$3:$K$28,MATCH(E2580,SBi!$B$3:$B$28,0),MATCH(O2580,SBi!$C$2:$K$2,0)),0)</f>
        <v>105.4</v>
      </c>
      <c r="Q2580" s="19">
        <f t="shared" ca="1" si="528"/>
        <v>15.4938</v>
      </c>
      <c r="R2580" s="19" t="str">
        <f ca="1">IFERROR(INDEX(VpD!$2:$2,MATCH(G2580,VpD!$1:$1,1)),VpD!$I$2)</f>
        <v>1979-1998</v>
      </c>
      <c r="S2580" s="1">
        <f ca="1">IFERROR(INDEX(VpD!$C$3:$I$27,MATCH(E2580,VpD!$B$3:$B$27,0),MATCH(R2580,VpD!$C$2:$I$2,0)),0)</f>
        <v>90</v>
      </c>
      <c r="T2580" s="19">
        <f t="shared" ca="1" si="529"/>
        <v>13.23</v>
      </c>
      <c r="U2580" s="14" t="str">
        <f t="shared" ca="1" si="530"/>
        <v xml:space="preserve">713096.31 </v>
      </c>
      <c r="V2580" s="14" t="str">
        <f t="shared" ca="1" si="531"/>
        <v>6168701.44</v>
      </c>
      <c r="W2580" s="14" t="str">
        <f t="shared" ca="1" si="532"/>
        <v>POINT(713096.31 6168701.44)</v>
      </c>
      <c r="X2580" s="14" t="str">
        <f>IFERROR(INDEX(BygningOmraade!B:B,MATCH(A2580,BygningOmraade!A:A,0)),"")</f>
        <v/>
      </c>
    </row>
    <row r="2581" spans="1:24" s="14" customFormat="1" x14ac:dyDescent="0.25">
      <c r="A2581" s="14">
        <f t="shared" si="520"/>
        <v>2581</v>
      </c>
      <c r="B2581" s="14" t="str">
        <f t="shared" ca="1" si="521"/>
        <v>99651bde-70af-4583-b75b-455505dab8a5</v>
      </c>
      <c r="C2581" s="14" t="str">
        <f t="shared" ca="1" si="522"/>
        <v>0a3f507e-1507-32b8-e044-0003ba298018</v>
      </c>
      <c r="D2581" s="14">
        <f t="shared" ca="1" si="523"/>
        <v>996285</v>
      </c>
      <c r="E2581" s="1">
        <f t="shared" ca="1" si="524"/>
        <v>120</v>
      </c>
      <c r="F2581" s="1">
        <f t="shared" ca="1" si="525"/>
        <v>290</v>
      </c>
      <c r="G2581" s="1">
        <f t="shared" ca="1" si="526"/>
        <v>2002</v>
      </c>
      <c r="H2581" s="1" t="str">
        <f ca="1">IFERROR(INDEX(Varmeinstallation!B:B,MATCH(INDIRECT($A$1&amp;"L"&amp;A2581)*1,Varmeinstallation!A:A,0)),"Ingen varmeinstallationer")</f>
        <v>Centralvarme fra eget anlæg, et-kammer fyr</v>
      </c>
      <c r="I2581" s="1" t="str">
        <f ca="1">IFERROR(INDEX(Opvarmningsmiddel!B:B,MATCH(INDIRECT($A$1&amp;"M"&amp;A2581)*1,Opvarmningsmiddel!A:A,0)),"")</f>
        <v>Naturgas</v>
      </c>
      <c r="J2581" s="1">
        <f t="shared" ca="1" si="527"/>
        <v>0</v>
      </c>
      <c r="K2581" s="1" t="str">
        <f ca="1">IFERROR(INDEX(Relationstabel!$C$3:$K$10,MATCH(VALUE(INDIRECT($A$1&amp;"L"&amp;A2581)),Relationstabel!$A$3:$A$10,0),MATCH(IFERROR(VALUE(INDIRECT($A$1&amp;"M"&amp;A2581)),0),Relationstabel!$C$1:$K$1,0)),"Ingen varmeinstallationer")</f>
        <v>Naturgas</v>
      </c>
      <c r="L2581" s="1" t="str">
        <f ca="1">INDEX(Anvendelseskode!B:B,MATCH($E2581,Anvendelseskode!$A:$A,0))</f>
        <v>Fritliggende enfamilieshus (parcelhus)</v>
      </c>
      <c r="M2581" s="1" t="str">
        <f ca="1">INDEX(Anvendelseskode!C:C,MATCH($E2581,Anvendelseskode!$A:$A,0))</f>
        <v>Parcelhuse</v>
      </c>
      <c r="N2581" s="1" t="str">
        <f ca="1">INDEX(Anvendelseskode!D:D,MATCH($E2581,Anvendelseskode!$A:$A,0))</f>
        <v>Private husholdninger</v>
      </c>
      <c r="O2581" s="1" t="str">
        <f ca="1">IFERROR(INDEX(SBi!$2:$2,MATCH(G2581,SBi!$1:$1,1)),SBi!$K$2)</f>
        <v>1999-2006</v>
      </c>
      <c r="P2581" s="1">
        <f ca="1">IFERROR(INDEX(SBi!$C$3:$K$28,MATCH(E2581,SBi!$B$3:$B$28,0),MATCH(O2581,SBi!$C$2:$K$2,0)),0)</f>
        <v>83.9</v>
      </c>
      <c r="Q2581" s="19">
        <f t="shared" ca="1" si="528"/>
        <v>24.331</v>
      </c>
      <c r="R2581" s="19" t="str">
        <f ca="1">IFERROR(INDEX(VpD!$2:$2,MATCH(G2581,VpD!$1:$1,1)),VpD!$I$2)</f>
        <v>&gt;1998</v>
      </c>
      <c r="S2581" s="1">
        <f ca="1">IFERROR(INDEX(VpD!$C$3:$I$27,MATCH(E2581,VpD!$B$3:$B$27,0),MATCH(R2581,VpD!$C$2:$I$2,0)),0)</f>
        <v>72</v>
      </c>
      <c r="T2581" s="19">
        <f t="shared" ca="1" si="529"/>
        <v>20.88</v>
      </c>
      <c r="U2581" s="14" t="str">
        <f t="shared" ca="1" si="530"/>
        <v xml:space="preserve">712994.24 </v>
      </c>
      <c r="V2581" s="14" t="str">
        <f t="shared" ca="1" si="531"/>
        <v>6168641.85</v>
      </c>
      <c r="W2581" s="14" t="str">
        <f t="shared" ca="1" si="532"/>
        <v>POINT(712994.24 6168641.85)</v>
      </c>
      <c r="X2581" s="14" t="str">
        <f>IFERROR(INDEX(BygningOmraade!B:B,MATCH(A2581,BygningOmraade!A:A,0)),"")</f>
        <v/>
      </c>
    </row>
    <row r="2582" spans="1:24" s="14" customFormat="1" x14ac:dyDescent="0.25">
      <c r="A2582" s="14">
        <f t="shared" si="520"/>
        <v>2582</v>
      </c>
      <c r="B2582" s="14" t="str">
        <f t="shared" ca="1" si="521"/>
        <v>99771ef6-e056-4678-aa23-3386ed3042ab</v>
      </c>
      <c r="C2582" s="14" t="str">
        <f t="shared" ca="1" si="522"/>
        <v>0a3f507e-213c-32b8-e044-0003ba298018</v>
      </c>
      <c r="D2582" s="14">
        <f t="shared" ca="1" si="523"/>
        <v>996299</v>
      </c>
      <c r="E2582" s="1">
        <f t="shared" ca="1" si="524"/>
        <v>120</v>
      </c>
      <c r="F2582" s="1">
        <f t="shared" ca="1" si="525"/>
        <v>204</v>
      </c>
      <c r="G2582" s="1">
        <f t="shared" ca="1" si="526"/>
        <v>2012</v>
      </c>
      <c r="H2582" s="1" t="str">
        <f ca="1">IFERROR(INDEX(Varmeinstallation!B:B,MATCH(INDIRECT($A$1&amp;"L"&amp;A2582)*1,Varmeinstallation!A:A,0)),"Ingen varmeinstallationer")</f>
        <v>Varmepumpe</v>
      </c>
      <c r="I2582" s="1" t="str">
        <f ca="1">IFERROR(INDEX(Opvarmningsmiddel!B:B,MATCH(INDIRECT($A$1&amp;"M"&amp;A2582)*1,Opvarmningsmiddel!A:A,0)),"")</f>
        <v>Elektricitet</v>
      </c>
      <c r="J2582" s="1">
        <f t="shared" ca="1" si="527"/>
        <v>90</v>
      </c>
      <c r="K2582" s="1" t="str">
        <f ca="1">IFERROR(INDEX(Relationstabel!$C$3:$K$10,MATCH(VALUE(INDIRECT($A$1&amp;"L"&amp;A2582)),Relationstabel!$A$3:$A$10,0),MATCH(IFERROR(VALUE(INDIRECT($A$1&amp;"M"&amp;A2582)),0),Relationstabel!$C$1:$K$1,0)),"Ingen varmeinstallationer")</f>
        <v>Varmepumpe</v>
      </c>
      <c r="L2582" s="1" t="str">
        <f ca="1">INDEX(Anvendelseskode!B:B,MATCH($E2582,Anvendelseskode!$A:$A,0))</f>
        <v>Fritliggende enfamilieshus (parcelhus)</v>
      </c>
      <c r="M2582" s="1" t="str">
        <f ca="1">INDEX(Anvendelseskode!C:C,MATCH($E2582,Anvendelseskode!$A:$A,0))</f>
        <v>Parcelhuse</v>
      </c>
      <c r="N2582" s="1" t="str">
        <f ca="1">INDEX(Anvendelseskode!D:D,MATCH($E2582,Anvendelseskode!$A:$A,0))</f>
        <v>Private husholdninger</v>
      </c>
      <c r="O2582" s="1" t="str">
        <f ca="1">IFERROR(INDEX(SBi!$2:$2,MATCH(G2582,SBi!$1:$1,1)),SBi!$K$2)</f>
        <v>Efter 2006</v>
      </c>
      <c r="P2582" s="1">
        <f ca="1">IFERROR(INDEX(SBi!$C$3:$K$28,MATCH(E2582,SBi!$B$3:$B$28,0),MATCH(O2582,SBi!$C$2:$K$2,0)),0)</f>
        <v>67.3</v>
      </c>
      <c r="Q2582" s="19">
        <f t="shared" ca="1" si="528"/>
        <v>13.729199999999999</v>
      </c>
      <c r="R2582" s="19" t="str">
        <f ca="1">IFERROR(INDEX(VpD!$2:$2,MATCH(G2582,VpD!$1:$1,1)),VpD!$I$2)</f>
        <v>&gt;1998</v>
      </c>
      <c r="S2582" s="1">
        <f ca="1">IFERROR(INDEX(VpD!$C$3:$I$27,MATCH(E2582,VpD!$B$3:$B$27,0),MATCH(R2582,VpD!$C$2:$I$2,0)),0)</f>
        <v>72</v>
      </c>
      <c r="T2582" s="19">
        <f t="shared" ca="1" si="529"/>
        <v>14.688000000000001</v>
      </c>
      <c r="U2582" s="14" t="str">
        <f t="shared" ca="1" si="530"/>
        <v xml:space="preserve">712971.93 </v>
      </c>
      <c r="V2582" s="14" t="str">
        <f t="shared" ca="1" si="531"/>
        <v>6169154.37</v>
      </c>
      <c r="W2582" s="14" t="str">
        <f t="shared" ca="1" si="532"/>
        <v>POINT(712971.93 6169154.37)</v>
      </c>
      <c r="X2582" s="14" t="str">
        <f>IFERROR(INDEX(BygningOmraade!B:B,MATCH(A2582,BygningOmraade!A:A,0)),"")</f>
        <v/>
      </c>
    </row>
    <row r="2583" spans="1:24" s="14" customFormat="1" x14ac:dyDescent="0.25">
      <c r="A2583" s="14">
        <f t="shared" si="520"/>
        <v>2583</v>
      </c>
      <c r="B2583" s="14" t="str">
        <f t="shared" ca="1" si="521"/>
        <v>999a1ec0-9845-45db-af77-d4cf3eef3415</v>
      </c>
      <c r="C2583" s="14" t="str">
        <f t="shared" ca="1" si="522"/>
        <v>0a3f507e-23d9-32b8-e044-0003ba298018</v>
      </c>
      <c r="D2583" s="14">
        <f t="shared" ca="1" si="523"/>
        <v>996068</v>
      </c>
      <c r="E2583" s="1">
        <f t="shared" ca="1" si="524"/>
        <v>220</v>
      </c>
      <c r="F2583" s="1">
        <f t="shared" ca="1" si="525"/>
        <v>582</v>
      </c>
      <c r="G2583" s="1">
        <f t="shared" ca="1" si="526"/>
        <v>1997</v>
      </c>
      <c r="H2583" s="1" t="str">
        <f ca="1">IFERROR(INDEX(Varmeinstallation!B:B,MATCH(INDIRECT($A$1&amp;"L"&amp;A2583)*1,Varmeinstallation!A:A,0)),"Ingen varmeinstallationer")</f>
        <v>Fjernvarme/blokvarme (radiatorsystemer eller varmluftanlæg)</v>
      </c>
      <c r="I2583" s="1" t="str">
        <f ca="1">IFERROR(INDEX(Opvarmningsmiddel!B:B,MATCH(INDIRECT($A$1&amp;"M"&amp;A2583)*1,Opvarmningsmiddel!A:A,0)),"")</f>
        <v/>
      </c>
      <c r="J2583" s="1">
        <f t="shared" ca="1" si="527"/>
        <v>7</v>
      </c>
      <c r="K2583" s="1" t="str">
        <f ca="1">IFERROR(INDEX(Relationstabel!$C$3:$K$10,MATCH(VALUE(INDIRECT($A$1&amp;"L"&amp;A2583)),Relationstabel!$A$3:$A$10,0),MATCH(IFERROR(VALUE(INDIRECT($A$1&amp;"M"&amp;A2583)),0),Relationstabel!$C$1:$K$1,0)),"Ingen varmeinstallationer")</f>
        <v>Fjernvarme/ Blokvarme</v>
      </c>
      <c r="L2583" s="1" t="str">
        <f ca="1">INDEX(Anvendelseskode!B:B,MATCH($E2583,Anvendelseskode!$A:$A,0))</f>
        <v>Bygning til erhvervsmæssig produktion vedrørende industri, håndværk m.v. (fabrik, værksted o.lign.)</v>
      </c>
      <c r="M2583" s="1" t="str">
        <f ca="1">INDEX(Anvendelseskode!C:C,MATCH($E2583,Anvendelseskode!$A:$A,0))</f>
        <v>Fabrikker, værksteder o.l.</v>
      </c>
      <c r="N2583" s="1" t="str">
        <f ca="1">INDEX(Anvendelseskode!D:D,MATCH($E2583,Anvendelseskode!$A:$A,0))</f>
        <v>Industri</v>
      </c>
      <c r="O2583" s="1" t="str">
        <f ca="1">IFERROR(INDEX(SBi!$2:$2,MATCH(G2583,SBi!$1:$1,1)),SBi!$K$2)</f>
        <v>1979-1998</v>
      </c>
      <c r="P2583" s="1">
        <f ca="1">IFERROR(INDEX(SBi!$C$3:$K$28,MATCH(E2583,SBi!$B$3:$B$28,0),MATCH(O2583,SBi!$C$2:$K$2,0)),0)</f>
        <v>66</v>
      </c>
      <c r="Q2583" s="19">
        <f t="shared" ca="1" si="528"/>
        <v>38.411999999999999</v>
      </c>
      <c r="R2583" s="19" t="str">
        <f ca="1">IFERROR(INDEX(VpD!$2:$2,MATCH(G2583,VpD!$1:$1,1)),VpD!$I$2)</f>
        <v>1979-1998</v>
      </c>
      <c r="S2583" s="1">
        <f ca="1">IFERROR(INDEX(VpD!$C$3:$I$27,MATCH(E2583,VpD!$B$3:$B$27,0),MATCH(R2583,VpD!$C$2:$I$2,0)),0)</f>
        <v>66</v>
      </c>
      <c r="T2583" s="19">
        <f t="shared" ca="1" si="529"/>
        <v>38.411999999999999</v>
      </c>
      <c r="U2583" s="14" t="str">
        <f t="shared" ca="1" si="530"/>
        <v xml:space="preserve">712439.33 </v>
      </c>
      <c r="V2583" s="14" t="str">
        <f t="shared" ca="1" si="531"/>
        <v>6171545.9</v>
      </c>
      <c r="W2583" s="14" t="str">
        <f t="shared" ca="1" si="532"/>
        <v>POINT(712439.33 6171545.9)</v>
      </c>
      <c r="X2583" s="14" t="str">
        <f>IFERROR(INDEX(BygningOmraade!B:B,MATCH(A2583,BygningOmraade!A:A,0)),"")</f>
        <v/>
      </c>
    </row>
    <row r="2584" spans="1:24" s="14" customFormat="1" x14ac:dyDescent="0.25">
      <c r="A2584" s="14">
        <f t="shared" si="520"/>
        <v>2584</v>
      </c>
      <c r="B2584" s="14" t="str">
        <f t="shared" ca="1" si="521"/>
        <v>99a7c783-bb73-466e-b6d7-71f4c99cc614</v>
      </c>
      <c r="C2584" s="14" t="str">
        <f t="shared" ca="1" si="522"/>
        <v>0a3f507e-1782-32b8-e044-0003ba298018</v>
      </c>
      <c r="D2584" s="14">
        <f t="shared" ca="1" si="523"/>
        <v>997650</v>
      </c>
      <c r="E2584" s="1">
        <f t="shared" ca="1" si="524"/>
        <v>120</v>
      </c>
      <c r="F2584" s="1">
        <f t="shared" ca="1" si="525"/>
        <v>132</v>
      </c>
      <c r="G2584" s="1">
        <f t="shared" ca="1" si="526"/>
        <v>1934</v>
      </c>
      <c r="H2584" s="1" t="str">
        <f ca="1">IFERROR(INDEX(Varmeinstallation!B:B,MATCH(INDIRECT($A$1&amp;"L"&amp;A2584)*1,Varmeinstallation!A:A,0)),"Ingen varmeinstallationer")</f>
        <v>Centralvarme fra eget anlæg, et-kammer fyr</v>
      </c>
      <c r="I2584" s="1" t="str">
        <f ca="1">IFERROR(INDEX(Opvarmningsmiddel!B:B,MATCH(INDIRECT($A$1&amp;"M"&amp;A2584)*1,Opvarmningsmiddel!A:A,0)),"")</f>
        <v>Naturgas</v>
      </c>
      <c r="J2584" s="1">
        <f t="shared" ca="1" si="527"/>
        <v>0</v>
      </c>
      <c r="K2584" s="1" t="str">
        <f ca="1">IFERROR(INDEX(Relationstabel!$C$3:$K$10,MATCH(VALUE(INDIRECT($A$1&amp;"L"&amp;A2584)),Relationstabel!$A$3:$A$10,0),MATCH(IFERROR(VALUE(INDIRECT($A$1&amp;"M"&amp;A2584)),0),Relationstabel!$C$1:$K$1,0)),"Ingen varmeinstallationer")</f>
        <v>Naturgas</v>
      </c>
      <c r="L2584" s="1" t="str">
        <f ca="1">INDEX(Anvendelseskode!B:B,MATCH($E2584,Anvendelseskode!$A:$A,0))</f>
        <v>Fritliggende enfamilieshus (parcelhus)</v>
      </c>
      <c r="M2584" s="1" t="str">
        <f ca="1">INDEX(Anvendelseskode!C:C,MATCH($E2584,Anvendelseskode!$A:$A,0))</f>
        <v>Parcelhuse</v>
      </c>
      <c r="N2584" s="1" t="str">
        <f ca="1">INDEX(Anvendelseskode!D:D,MATCH($E2584,Anvendelseskode!$A:$A,0))</f>
        <v>Private husholdninger</v>
      </c>
      <c r="O2584" s="1" t="str">
        <f ca="1">IFERROR(INDEX(SBi!$2:$2,MATCH(G2584,SBi!$1:$1,1)),SBi!$K$2)</f>
        <v>1931-1950</v>
      </c>
      <c r="P2584" s="1">
        <f ca="1">IFERROR(INDEX(SBi!$C$3:$K$28,MATCH(E2584,SBi!$B$3:$B$28,0),MATCH(O2584,SBi!$C$2:$K$2,0)),0)</f>
        <v>164.1</v>
      </c>
      <c r="Q2584" s="19">
        <f t="shared" ca="1" si="528"/>
        <v>21.661200000000001</v>
      </c>
      <c r="R2584" s="19" t="str">
        <f ca="1">IFERROR(INDEX(VpD!$2:$2,MATCH(G2584,VpD!$1:$1,1)),VpD!$I$2)</f>
        <v>1931-1950</v>
      </c>
      <c r="S2584" s="1">
        <f ca="1">IFERROR(INDEX(VpD!$C$3:$I$27,MATCH(E2584,VpD!$B$3:$B$27,0),MATCH(R2584,VpD!$C$2:$I$2,0)),0)</f>
        <v>217</v>
      </c>
      <c r="T2584" s="19">
        <f t="shared" ca="1" si="529"/>
        <v>28.643999999999998</v>
      </c>
      <c r="U2584" s="14" t="str">
        <f t="shared" ca="1" si="530"/>
        <v xml:space="preserve">714204.3 </v>
      </c>
      <c r="V2584" s="14" t="str">
        <f t="shared" ca="1" si="531"/>
        <v>6168878.69</v>
      </c>
      <c r="W2584" s="14" t="str">
        <f t="shared" ca="1" si="532"/>
        <v>POINT(714204.3 6168878.69)</v>
      </c>
      <c r="X2584" s="14" t="str">
        <f>IFERROR(INDEX(BygningOmraade!B:B,MATCH(A2584,BygningOmraade!A:A,0)),"")</f>
        <v/>
      </c>
    </row>
    <row r="2585" spans="1:24" s="14" customFormat="1" x14ac:dyDescent="0.25">
      <c r="A2585" s="14">
        <f t="shared" si="520"/>
        <v>2585</v>
      </c>
      <c r="B2585" s="14" t="str">
        <f t="shared" ca="1" si="521"/>
        <v>99ac7e0c-6e02-4cc8-a23e-c6bc0e19dcdc</v>
      </c>
      <c r="C2585" s="14" t="str">
        <f t="shared" ca="1" si="522"/>
        <v>0a3f507e-1b12-32b8-e044-0003ba298018</v>
      </c>
      <c r="D2585" s="14">
        <f t="shared" ca="1" si="523"/>
        <v>995832</v>
      </c>
      <c r="E2585" s="1">
        <f t="shared" ca="1" si="524"/>
        <v>420</v>
      </c>
      <c r="F2585" s="1">
        <f t="shared" ca="1" si="525"/>
        <v>907</v>
      </c>
      <c r="G2585" s="1">
        <f t="shared" ca="1" si="526"/>
        <v>1982</v>
      </c>
      <c r="H2585" s="1" t="str">
        <f ca="1">IFERROR(INDEX(Varmeinstallation!B:B,MATCH(INDIRECT($A$1&amp;"L"&amp;A2585)*1,Varmeinstallation!A:A,0)),"Ingen varmeinstallationer")</f>
        <v>Fjernvarme/blokvarme (radiatorsystemer eller varmluftanlæg)</v>
      </c>
      <c r="I2585" s="1" t="str">
        <f ca="1">IFERROR(INDEX(Opvarmningsmiddel!B:B,MATCH(INDIRECT($A$1&amp;"M"&amp;A2585)*1,Opvarmningsmiddel!A:A,0)),"")</f>
        <v/>
      </c>
      <c r="J2585" s="1">
        <f t="shared" ca="1" si="527"/>
        <v>90</v>
      </c>
      <c r="K2585" s="1" t="str">
        <f ca="1">IFERROR(INDEX(Relationstabel!$C$3:$K$10,MATCH(VALUE(INDIRECT($A$1&amp;"L"&amp;A2585)),Relationstabel!$A$3:$A$10,0),MATCH(IFERROR(VALUE(INDIRECT($A$1&amp;"M"&amp;A2585)),0),Relationstabel!$C$1:$K$1,0)),"Ingen varmeinstallationer")</f>
        <v>Fjernvarme/ Blokvarme</v>
      </c>
      <c r="L2585" s="1" t="str">
        <f ca="1">INDEX(Anvendelseskode!B:B,MATCH($E2585,Anvendelseskode!$A:$A,0))</f>
        <v>Bygning til undervisning og forskning (skole, gymnasium, forskningslabratorium o.lign.)</v>
      </c>
      <c r="M2585" s="1" t="str">
        <f ca="1">INDEX(Anvendelseskode!C:C,MATCH($E2585,Anvendelseskode!$A:$A,0))</f>
        <v>Undervisning, forskning o.l.</v>
      </c>
      <c r="N2585" s="1" t="str">
        <f ca="1">INDEX(Anvendelseskode!D:D,MATCH($E2585,Anvendelseskode!$A:$A,0))</f>
        <v>Kommunale og andre offentlige institutioner</v>
      </c>
      <c r="O2585" s="1" t="str">
        <f ca="1">IFERROR(INDEX(SBi!$2:$2,MATCH(G2585,SBi!$1:$1,1)),SBi!$K$2)</f>
        <v>1979-1998</v>
      </c>
      <c r="P2585" s="1">
        <f ca="1">IFERROR(INDEX(SBi!$C$3:$K$28,MATCH(E2585,SBi!$B$3:$B$28,0),MATCH(O2585,SBi!$C$2:$K$2,0)),0)</f>
        <v>115.1</v>
      </c>
      <c r="Q2585" s="19">
        <f t="shared" ca="1" si="528"/>
        <v>104.39569999999999</v>
      </c>
      <c r="R2585" s="19" t="str">
        <f ca="1">IFERROR(INDEX(VpD!$2:$2,MATCH(G2585,VpD!$1:$1,1)),VpD!$I$2)</f>
        <v>1979-1998</v>
      </c>
      <c r="S2585" s="1">
        <f ca="1">IFERROR(INDEX(VpD!$C$3:$I$27,MATCH(E2585,VpD!$B$3:$B$27,0),MATCH(R2585,VpD!$C$2:$I$2,0)),0)</f>
        <v>98</v>
      </c>
      <c r="T2585" s="19">
        <f t="shared" ca="1" si="529"/>
        <v>88.885999999999996</v>
      </c>
      <c r="U2585" s="14" t="str">
        <f t="shared" ca="1" si="530"/>
        <v xml:space="preserve">712138.78 </v>
      </c>
      <c r="V2585" s="14" t="str">
        <f t="shared" ca="1" si="531"/>
        <v>6170387.84</v>
      </c>
      <c r="W2585" s="14" t="str">
        <f t="shared" ca="1" si="532"/>
        <v>POINT(712138.78 6170387.84)</v>
      </c>
      <c r="X2585" s="14" t="str">
        <f>IFERROR(INDEX(BygningOmraade!B:B,MATCH(A2585,BygningOmraade!A:A,0)),"")</f>
        <v/>
      </c>
    </row>
    <row r="2586" spans="1:24" s="14" customFormat="1" x14ac:dyDescent="0.25">
      <c r="A2586" s="14">
        <f t="shared" si="520"/>
        <v>2586</v>
      </c>
      <c r="B2586" s="14" t="str">
        <f t="shared" ca="1" si="521"/>
        <v>99b615ac-6b80-44f7-9d0a-e6d85540922a</v>
      </c>
      <c r="C2586" s="14" t="str">
        <f t="shared" ca="1" si="522"/>
        <v>0a3f507e-17fd-32b8-e044-0003ba298018</v>
      </c>
      <c r="D2586" s="14">
        <f t="shared" ca="1" si="523"/>
        <v>996803</v>
      </c>
      <c r="E2586" s="1">
        <f t="shared" ca="1" si="524"/>
        <v>120</v>
      </c>
      <c r="F2586" s="1">
        <f t="shared" ca="1" si="525"/>
        <v>143</v>
      </c>
      <c r="G2586" s="1">
        <f t="shared" ca="1" si="526"/>
        <v>1986</v>
      </c>
      <c r="H2586" s="1" t="str">
        <f ca="1">IFERROR(INDEX(Varmeinstallation!B:B,MATCH(INDIRECT($A$1&amp;"L"&amp;A2586)*1,Varmeinstallation!A:A,0)),"Ingen varmeinstallationer")</f>
        <v>Elovne, elpaneler</v>
      </c>
      <c r="I2586" s="1" t="str">
        <f ca="1">IFERROR(INDEX(Opvarmningsmiddel!B:B,MATCH(INDIRECT($A$1&amp;"M"&amp;A2586)*1,Opvarmningsmiddel!A:A,0)),"")</f>
        <v>Elektricitet</v>
      </c>
      <c r="J2586" s="1">
        <f t="shared" ca="1" si="527"/>
        <v>2</v>
      </c>
      <c r="K2586" s="1" t="str">
        <f ca="1">IFERROR(INDEX(Relationstabel!$C$3:$K$10,MATCH(VALUE(INDIRECT($A$1&amp;"L"&amp;A2586)),Relationstabel!$A$3:$A$10,0),MATCH(IFERROR(VALUE(INDIRECT($A$1&amp;"M"&amp;A2586)),0),Relationstabel!$C$1:$K$1,0)),"Ingen varmeinstallationer")</f>
        <v>Elvarme</v>
      </c>
      <c r="L2586" s="1" t="str">
        <f ca="1">INDEX(Anvendelseskode!B:B,MATCH($E2586,Anvendelseskode!$A:$A,0))</f>
        <v>Fritliggende enfamilieshus (parcelhus)</v>
      </c>
      <c r="M2586" s="1" t="str">
        <f ca="1">INDEX(Anvendelseskode!C:C,MATCH($E2586,Anvendelseskode!$A:$A,0))</f>
        <v>Parcelhuse</v>
      </c>
      <c r="N2586" s="1" t="str">
        <f ca="1">INDEX(Anvendelseskode!D:D,MATCH($E2586,Anvendelseskode!$A:$A,0))</f>
        <v>Private husholdninger</v>
      </c>
      <c r="O2586" s="1" t="str">
        <f ca="1">IFERROR(INDEX(SBi!$2:$2,MATCH(G2586,SBi!$1:$1,1)),SBi!$K$2)</f>
        <v>1979-1998</v>
      </c>
      <c r="P2586" s="1">
        <f ca="1">IFERROR(INDEX(SBi!$C$3:$K$28,MATCH(E2586,SBi!$B$3:$B$28,0),MATCH(O2586,SBi!$C$2:$K$2,0)),0)</f>
        <v>105.4</v>
      </c>
      <c r="Q2586" s="19">
        <f t="shared" ca="1" si="528"/>
        <v>15.0722</v>
      </c>
      <c r="R2586" s="19" t="str">
        <f ca="1">IFERROR(INDEX(VpD!$2:$2,MATCH(G2586,VpD!$1:$1,1)),VpD!$I$2)</f>
        <v>1979-1998</v>
      </c>
      <c r="S2586" s="1">
        <f ca="1">IFERROR(INDEX(VpD!$C$3:$I$27,MATCH(E2586,VpD!$B$3:$B$27,0),MATCH(R2586,VpD!$C$2:$I$2,0)),0)</f>
        <v>90</v>
      </c>
      <c r="T2586" s="19">
        <f t="shared" ca="1" si="529"/>
        <v>12.87</v>
      </c>
      <c r="U2586" s="14" t="str">
        <f t="shared" ca="1" si="530"/>
        <v xml:space="preserve">713485.65 </v>
      </c>
      <c r="V2586" s="14" t="str">
        <f t="shared" ca="1" si="531"/>
        <v>6168785.37</v>
      </c>
      <c r="W2586" s="14" t="str">
        <f t="shared" ca="1" si="532"/>
        <v>POINT(713485.65 6168785.37)</v>
      </c>
      <c r="X2586" s="14" t="str">
        <f>IFERROR(INDEX(BygningOmraade!B:B,MATCH(A2586,BygningOmraade!A:A,0)),"")</f>
        <v/>
      </c>
    </row>
    <row r="2587" spans="1:24" s="14" customFormat="1" x14ac:dyDescent="0.25">
      <c r="A2587" s="14">
        <f t="shared" si="520"/>
        <v>2587</v>
      </c>
      <c r="B2587" s="14" t="str">
        <f t="shared" ca="1" si="521"/>
        <v>99c506aa-87d4-42ba-a62c-68f5cc1457dc</v>
      </c>
      <c r="C2587" s="14" t="str">
        <f t="shared" ca="1" si="522"/>
        <v>0a3f507e-2045-32b8-e044-0003ba298018</v>
      </c>
      <c r="D2587" s="14">
        <f t="shared" ca="1" si="523"/>
        <v>993783</v>
      </c>
      <c r="E2587" s="1">
        <f t="shared" ca="1" si="524"/>
        <v>120</v>
      </c>
      <c r="F2587" s="1">
        <f t="shared" ca="1" si="525"/>
        <v>109</v>
      </c>
      <c r="G2587" s="1">
        <f t="shared" ca="1" si="526"/>
        <v>1973</v>
      </c>
      <c r="H2587" s="1" t="str">
        <f ca="1">IFERROR(INDEX(Varmeinstallation!B:B,MATCH(INDIRECT($A$1&amp;"L"&amp;A2587)*1,Varmeinstallation!A:A,0)),"Ingen varmeinstallationer")</f>
        <v>Centralvarme fra eget anlæg, et-kammer fyr</v>
      </c>
      <c r="I2587" s="1" t="str">
        <f ca="1">IFERROR(INDEX(Opvarmningsmiddel!B:B,MATCH(INDIRECT($A$1&amp;"M"&amp;A2587)*1,Opvarmningsmiddel!A:A,0)),"")</f>
        <v>Naturgas</v>
      </c>
      <c r="J2587" s="1">
        <f t="shared" ca="1" si="527"/>
        <v>0</v>
      </c>
      <c r="K2587" s="1" t="str">
        <f ca="1">IFERROR(INDEX(Relationstabel!$C$3:$K$10,MATCH(VALUE(INDIRECT($A$1&amp;"L"&amp;A2587)),Relationstabel!$A$3:$A$10,0),MATCH(IFERROR(VALUE(INDIRECT($A$1&amp;"M"&amp;A2587)),0),Relationstabel!$C$1:$K$1,0)),"Ingen varmeinstallationer")</f>
        <v>Naturgas</v>
      </c>
      <c r="L2587" s="1" t="str">
        <f ca="1">INDEX(Anvendelseskode!B:B,MATCH($E2587,Anvendelseskode!$A:$A,0))</f>
        <v>Fritliggende enfamilieshus (parcelhus)</v>
      </c>
      <c r="M2587" s="1" t="str">
        <f ca="1">INDEX(Anvendelseskode!C:C,MATCH($E2587,Anvendelseskode!$A:$A,0))</f>
        <v>Parcelhuse</v>
      </c>
      <c r="N2587" s="1" t="str">
        <f ca="1">INDEX(Anvendelseskode!D:D,MATCH($E2587,Anvendelseskode!$A:$A,0))</f>
        <v>Private husholdninger</v>
      </c>
      <c r="O2587" s="1" t="str">
        <f ca="1">IFERROR(INDEX(SBi!$2:$2,MATCH(G2587,SBi!$1:$1,1)),SBi!$K$2)</f>
        <v>1973-1978</v>
      </c>
      <c r="P2587" s="1">
        <f ca="1">IFERROR(INDEX(SBi!$C$3:$K$28,MATCH(E2587,SBi!$B$3:$B$28,0),MATCH(O2587,SBi!$C$2:$K$2,0)),0)</f>
        <v>119.8</v>
      </c>
      <c r="Q2587" s="19">
        <f t="shared" ca="1" si="528"/>
        <v>13.058199999999999</v>
      </c>
      <c r="R2587" s="19" t="str">
        <f ca="1">IFERROR(INDEX(VpD!$2:$2,MATCH(G2587,VpD!$1:$1,1)),VpD!$I$2)</f>
        <v>1973-1978</v>
      </c>
      <c r="S2587" s="1">
        <f ca="1">IFERROR(INDEX(VpD!$C$3:$I$27,MATCH(E2587,VpD!$B$3:$B$27,0),MATCH(R2587,VpD!$C$2:$I$2,0)),0)</f>
        <v>117</v>
      </c>
      <c r="T2587" s="19">
        <f t="shared" ca="1" si="529"/>
        <v>12.753</v>
      </c>
      <c r="U2587" s="14" t="str">
        <f t="shared" ca="1" si="530"/>
        <v xml:space="preserve">710772.67 </v>
      </c>
      <c r="V2587" s="14" t="str">
        <f t="shared" ca="1" si="531"/>
        <v>6171949</v>
      </c>
      <c r="W2587" s="14" t="str">
        <f t="shared" ca="1" si="532"/>
        <v>POINT(710772.67 6171949)</v>
      </c>
      <c r="X2587" s="14" t="str">
        <f>IFERROR(INDEX(BygningOmraade!B:B,MATCH(A2587,BygningOmraade!A:A,0)),"")</f>
        <v/>
      </c>
    </row>
    <row r="2588" spans="1:24" s="14" customFormat="1" x14ac:dyDescent="0.25">
      <c r="A2588" s="14">
        <f t="shared" si="520"/>
        <v>2588</v>
      </c>
      <c r="B2588" s="14" t="str">
        <f t="shared" ca="1" si="521"/>
        <v>99ceb775-8eef-49df-8467-8264170e8e9b</v>
      </c>
      <c r="C2588" s="14" t="str">
        <f t="shared" ca="1" si="522"/>
        <v>0a3f507e-24a7-32b8-e044-0003ba298018</v>
      </c>
      <c r="D2588" s="14">
        <f t="shared" ca="1" si="523"/>
        <v>995935</v>
      </c>
      <c r="E2588" s="1">
        <f t="shared" ca="1" si="524"/>
        <v>120</v>
      </c>
      <c r="F2588" s="1">
        <f t="shared" ca="1" si="525"/>
        <v>155</v>
      </c>
      <c r="G2588" s="1">
        <f t="shared" ca="1" si="526"/>
        <v>1973</v>
      </c>
      <c r="H2588" s="1" t="str">
        <f ca="1">IFERROR(INDEX(Varmeinstallation!B:B,MATCH(INDIRECT($A$1&amp;"L"&amp;A2588)*1,Varmeinstallation!A:A,0)),"Ingen varmeinstallationer")</f>
        <v>Centralvarme fra eget anlæg, et-kammer fyr</v>
      </c>
      <c r="I2588" s="1" t="str">
        <f ca="1">IFERROR(INDEX(Opvarmningsmiddel!B:B,MATCH(INDIRECT($A$1&amp;"M"&amp;A2588)*1,Opvarmningsmiddel!A:A,0)),"")</f>
        <v>Naturgas</v>
      </c>
      <c r="J2588" s="1">
        <f t="shared" ca="1" si="527"/>
        <v>0</v>
      </c>
      <c r="K2588" s="1" t="str">
        <f ca="1">IFERROR(INDEX(Relationstabel!$C$3:$K$10,MATCH(VALUE(INDIRECT($A$1&amp;"L"&amp;A2588)),Relationstabel!$A$3:$A$10,0),MATCH(IFERROR(VALUE(INDIRECT($A$1&amp;"M"&amp;A2588)),0),Relationstabel!$C$1:$K$1,0)),"Ingen varmeinstallationer")</f>
        <v>Naturgas</v>
      </c>
      <c r="L2588" s="1" t="str">
        <f ca="1">INDEX(Anvendelseskode!B:B,MATCH($E2588,Anvendelseskode!$A:$A,0))</f>
        <v>Fritliggende enfamilieshus (parcelhus)</v>
      </c>
      <c r="M2588" s="1" t="str">
        <f ca="1">INDEX(Anvendelseskode!C:C,MATCH($E2588,Anvendelseskode!$A:$A,0))</f>
        <v>Parcelhuse</v>
      </c>
      <c r="N2588" s="1" t="str">
        <f ca="1">INDEX(Anvendelseskode!D:D,MATCH($E2588,Anvendelseskode!$A:$A,0))</f>
        <v>Private husholdninger</v>
      </c>
      <c r="O2588" s="1" t="str">
        <f ca="1">IFERROR(INDEX(SBi!$2:$2,MATCH(G2588,SBi!$1:$1,1)),SBi!$K$2)</f>
        <v>1973-1978</v>
      </c>
      <c r="P2588" s="1">
        <f ca="1">IFERROR(INDEX(SBi!$C$3:$K$28,MATCH(E2588,SBi!$B$3:$B$28,0),MATCH(O2588,SBi!$C$2:$K$2,0)),0)</f>
        <v>119.8</v>
      </c>
      <c r="Q2588" s="19">
        <f t="shared" ca="1" si="528"/>
        <v>18.568999999999999</v>
      </c>
      <c r="R2588" s="19" t="str">
        <f ca="1">IFERROR(INDEX(VpD!$2:$2,MATCH(G2588,VpD!$1:$1,1)),VpD!$I$2)</f>
        <v>1973-1978</v>
      </c>
      <c r="S2588" s="1">
        <f ca="1">IFERROR(INDEX(VpD!$C$3:$I$27,MATCH(E2588,VpD!$B$3:$B$27,0),MATCH(R2588,VpD!$C$2:$I$2,0)),0)</f>
        <v>117</v>
      </c>
      <c r="T2588" s="19">
        <f t="shared" ca="1" si="529"/>
        <v>18.135000000000002</v>
      </c>
      <c r="U2588" s="14" t="str">
        <f t="shared" ca="1" si="530"/>
        <v xml:space="preserve">712759.55 </v>
      </c>
      <c r="V2588" s="14" t="str">
        <f t="shared" ca="1" si="531"/>
        <v>6169129.26</v>
      </c>
      <c r="W2588" s="14" t="str">
        <f t="shared" ca="1" si="532"/>
        <v>POINT(712759.55 6169129.26)</v>
      </c>
      <c r="X2588" s="14" t="str">
        <f>IFERROR(INDEX(BygningOmraade!B:B,MATCH(A2588,BygningOmraade!A:A,0)),"")</f>
        <v/>
      </c>
    </row>
    <row r="2589" spans="1:24" s="14" customFormat="1" x14ac:dyDescent="0.25">
      <c r="A2589" s="14">
        <f t="shared" si="520"/>
        <v>2589</v>
      </c>
      <c r="B2589" s="14" t="str">
        <f t="shared" ca="1" si="521"/>
        <v>99cf6d55-4e3a-4e25-b57b-64b3193dc82a</v>
      </c>
      <c r="C2589" s="14" t="str">
        <f t="shared" ca="1" si="522"/>
        <v>0a3f507e-16b8-32b8-e044-0003ba298018</v>
      </c>
      <c r="D2589" s="14">
        <f t="shared" ca="1" si="523"/>
        <v>2577947</v>
      </c>
      <c r="E2589" s="1">
        <f t="shared" ca="1" si="524"/>
        <v>130</v>
      </c>
      <c r="F2589" s="1">
        <f t="shared" ca="1" si="525"/>
        <v>92</v>
      </c>
      <c r="G2589" s="1">
        <f t="shared" ca="1" si="526"/>
        <v>2002</v>
      </c>
      <c r="H2589" s="1" t="str">
        <f ca="1">IFERROR(INDEX(Varmeinstallation!B:B,MATCH(INDIRECT($A$1&amp;"L"&amp;A2589)*1,Varmeinstallation!A:A,0)),"Ingen varmeinstallationer")</f>
        <v>Centralvarme fra eget anlæg, et-kammer fyr</v>
      </c>
      <c r="I2589" s="1" t="str">
        <f ca="1">IFERROR(INDEX(Opvarmningsmiddel!B:B,MATCH(INDIRECT($A$1&amp;"M"&amp;A2589)*1,Opvarmningsmiddel!A:A,0)),"")</f>
        <v>Naturgas</v>
      </c>
      <c r="J2589" s="1">
        <f t="shared" ca="1" si="527"/>
        <v>90</v>
      </c>
      <c r="K2589" s="1" t="str">
        <f ca="1">IFERROR(INDEX(Relationstabel!$C$3:$K$10,MATCH(VALUE(INDIRECT($A$1&amp;"L"&amp;A2589)),Relationstabel!$A$3:$A$10,0),MATCH(IFERROR(VALUE(INDIRECT($A$1&amp;"M"&amp;A2589)),0),Relationstabel!$C$1:$K$1,0)),"Ingen varmeinstallationer")</f>
        <v>Naturgas</v>
      </c>
      <c r="L2589" s="1" t="str">
        <f ca="1">INDEX(Anvendelseskode!B:B,MATCH($E2589,Anvendelseskode!$A:$A,0))</f>
        <v>Række-, kæde-, dobbelthus (lodret adskillelse mellem enhederne)</v>
      </c>
      <c r="M2589" s="1" t="str">
        <f ca="1">INDEX(Anvendelseskode!C:C,MATCH($E2589,Anvendelseskode!$A:$A,0))</f>
        <v>Række-, kæde og dobbelthuse</v>
      </c>
      <c r="N2589" s="1" t="str">
        <f ca="1">INDEX(Anvendelseskode!D:D,MATCH($E2589,Anvendelseskode!$A:$A,0))</f>
        <v>Private husholdninger</v>
      </c>
      <c r="O2589" s="1" t="str">
        <f ca="1">IFERROR(INDEX(SBi!$2:$2,MATCH(G2589,SBi!$1:$1,1)),SBi!$K$2)</f>
        <v>1999-2006</v>
      </c>
      <c r="P2589" s="1">
        <f ca="1">IFERROR(INDEX(SBi!$C$3:$K$28,MATCH(E2589,SBi!$B$3:$B$28,0),MATCH(O2589,SBi!$C$2:$K$2,0)),0)</f>
        <v>81.5</v>
      </c>
      <c r="Q2589" s="19">
        <f t="shared" ca="1" si="528"/>
        <v>7.4980000000000002</v>
      </c>
      <c r="R2589" s="19" t="str">
        <f ca="1">IFERROR(INDEX(VpD!$2:$2,MATCH(G2589,VpD!$1:$1,1)),VpD!$I$2)</f>
        <v>&gt;1998</v>
      </c>
      <c r="S2589" s="1">
        <f ca="1">IFERROR(INDEX(VpD!$C$3:$I$27,MATCH(E2589,VpD!$B$3:$B$27,0),MATCH(R2589,VpD!$C$2:$I$2,0)),0)</f>
        <v>65</v>
      </c>
      <c r="T2589" s="19">
        <f t="shared" ca="1" si="529"/>
        <v>5.98</v>
      </c>
      <c r="U2589" s="14" t="str">
        <f t="shared" ca="1" si="530"/>
        <v xml:space="preserve">712585.22 </v>
      </c>
      <c r="V2589" s="14" t="str">
        <f t="shared" ca="1" si="531"/>
        <v>6169770.59</v>
      </c>
      <c r="W2589" s="14" t="str">
        <f t="shared" ca="1" si="532"/>
        <v>POINT(712585.22 6169770.59)</v>
      </c>
      <c r="X2589" s="14" t="str">
        <f>IFERROR(INDEX(BygningOmraade!B:B,MATCH(A2589,BygningOmraade!A:A,0)),"")</f>
        <v/>
      </c>
    </row>
    <row r="2590" spans="1:24" s="14" customFormat="1" x14ac:dyDescent="0.25">
      <c r="A2590" s="14">
        <f t="shared" si="520"/>
        <v>2590</v>
      </c>
      <c r="B2590" s="14" t="str">
        <f t="shared" ca="1" si="521"/>
        <v>99d7b1d5-346a-41e3-a664-0c6efc8b51fb</v>
      </c>
      <c r="C2590" s="14" t="str">
        <f t="shared" ca="1" si="522"/>
        <v>0a3f507e-23fe-32b8-e044-0003ba298018</v>
      </c>
      <c r="D2590" s="14">
        <f t="shared" ca="1" si="523"/>
        <v>995060</v>
      </c>
      <c r="E2590" s="1">
        <f t="shared" ca="1" si="524"/>
        <v>130</v>
      </c>
      <c r="F2590" s="1">
        <f t="shared" ca="1" si="525"/>
        <v>76</v>
      </c>
      <c r="G2590" s="1">
        <f t="shared" ca="1" si="526"/>
        <v>1993</v>
      </c>
      <c r="H2590" s="1" t="str">
        <f ca="1">IFERROR(INDEX(Varmeinstallation!B:B,MATCH(INDIRECT($A$1&amp;"L"&amp;A2590)*1,Varmeinstallation!A:A,0)),"Ingen varmeinstallationer")</f>
        <v>Fjernvarme/blokvarme (radiatorsystemer eller varmluftanlæg)</v>
      </c>
      <c r="I2590" s="1" t="str">
        <f ca="1">IFERROR(INDEX(Opvarmningsmiddel!B:B,MATCH(INDIRECT($A$1&amp;"M"&amp;A2590)*1,Opvarmningsmiddel!A:A,0)),"")</f>
        <v/>
      </c>
      <c r="J2590" s="1">
        <f t="shared" ca="1" si="527"/>
        <v>0</v>
      </c>
      <c r="K2590" s="1" t="str">
        <f ca="1">IFERROR(INDEX(Relationstabel!$C$3:$K$10,MATCH(VALUE(INDIRECT($A$1&amp;"L"&amp;A2590)),Relationstabel!$A$3:$A$10,0),MATCH(IFERROR(VALUE(INDIRECT($A$1&amp;"M"&amp;A2590)),0),Relationstabel!$C$1:$K$1,0)),"Ingen varmeinstallationer")</f>
        <v>Fjernvarme/ Blokvarme</v>
      </c>
      <c r="L2590" s="1" t="str">
        <f ca="1">INDEX(Anvendelseskode!B:B,MATCH($E2590,Anvendelseskode!$A:$A,0))</f>
        <v>Række-, kæde-, dobbelthus (lodret adskillelse mellem enhederne)</v>
      </c>
      <c r="M2590" s="1" t="str">
        <f ca="1">INDEX(Anvendelseskode!C:C,MATCH($E2590,Anvendelseskode!$A:$A,0))</f>
        <v>Række-, kæde og dobbelthuse</v>
      </c>
      <c r="N2590" s="1" t="str">
        <f ca="1">INDEX(Anvendelseskode!D:D,MATCH($E2590,Anvendelseskode!$A:$A,0))</f>
        <v>Private husholdninger</v>
      </c>
      <c r="O2590" s="1" t="str">
        <f ca="1">IFERROR(INDEX(SBi!$2:$2,MATCH(G2590,SBi!$1:$1,1)),SBi!$K$2)</f>
        <v>1979-1998</v>
      </c>
      <c r="P2590" s="1">
        <f ca="1">IFERROR(INDEX(SBi!$C$3:$K$28,MATCH(E2590,SBi!$B$3:$B$28,0),MATCH(O2590,SBi!$C$2:$K$2,0)),0)</f>
        <v>96.8</v>
      </c>
      <c r="Q2590" s="19">
        <f t="shared" ca="1" si="528"/>
        <v>7.3567999999999998</v>
      </c>
      <c r="R2590" s="19" t="str">
        <f ca="1">IFERROR(INDEX(VpD!$2:$2,MATCH(G2590,VpD!$1:$1,1)),VpD!$I$2)</f>
        <v>1979-1998</v>
      </c>
      <c r="S2590" s="1">
        <f ca="1">IFERROR(INDEX(VpD!$C$3:$I$27,MATCH(E2590,VpD!$B$3:$B$27,0),MATCH(R2590,VpD!$C$2:$I$2,0)),0)</f>
        <v>74</v>
      </c>
      <c r="T2590" s="19">
        <f t="shared" ca="1" si="529"/>
        <v>5.6239999999999997</v>
      </c>
      <c r="U2590" s="14" t="str">
        <f t="shared" ca="1" si="530"/>
        <v xml:space="preserve">711682.85 </v>
      </c>
      <c r="V2590" s="14" t="str">
        <f t="shared" ca="1" si="531"/>
        <v>6172541.94</v>
      </c>
      <c r="W2590" s="14" t="str">
        <f t="shared" ca="1" si="532"/>
        <v>POINT(711682.85 6172541.94)</v>
      </c>
      <c r="X2590" s="14" t="str">
        <f>IFERROR(INDEX(BygningOmraade!B:B,MATCH(A2590,BygningOmraade!A:A,0)),"")</f>
        <v/>
      </c>
    </row>
    <row r="2591" spans="1:24" s="14" customFormat="1" x14ac:dyDescent="0.25">
      <c r="A2591" s="14">
        <f t="shared" si="520"/>
        <v>2591</v>
      </c>
      <c r="B2591" s="14" t="str">
        <f t="shared" ca="1" si="521"/>
        <v>99dc791a-c7a2-49cf-95c2-b191f2a82ecb</v>
      </c>
      <c r="C2591" s="14" t="str">
        <f t="shared" ca="1" si="522"/>
        <v>0a3f507e-18c2-32b8-e044-0003ba298018</v>
      </c>
      <c r="D2591" s="14">
        <f t="shared" ca="1" si="523"/>
        <v>994141</v>
      </c>
      <c r="E2591" s="1">
        <f t="shared" ca="1" si="524"/>
        <v>130</v>
      </c>
      <c r="F2591" s="1">
        <f t="shared" ca="1" si="525"/>
        <v>147</v>
      </c>
      <c r="G2591" s="1">
        <f t="shared" ca="1" si="526"/>
        <v>1983</v>
      </c>
      <c r="H2591" s="1" t="str">
        <f ca="1">IFERROR(INDEX(Varmeinstallation!B:B,MATCH(INDIRECT($A$1&amp;"L"&amp;A2591)*1,Varmeinstallation!A:A,0)),"Ingen varmeinstallationer")</f>
        <v>Fjernvarme/blokvarme (radiatorsystemer eller varmluftanlæg)</v>
      </c>
      <c r="I2591" s="1" t="str">
        <f ca="1">IFERROR(INDEX(Opvarmningsmiddel!B:B,MATCH(INDIRECT($A$1&amp;"M"&amp;A2591)*1,Opvarmningsmiddel!A:A,0)),"")</f>
        <v/>
      </c>
      <c r="J2591" s="1">
        <f t="shared" ca="1" si="527"/>
        <v>0</v>
      </c>
      <c r="K2591" s="1" t="str">
        <f ca="1">IFERROR(INDEX(Relationstabel!$C$3:$K$10,MATCH(VALUE(INDIRECT($A$1&amp;"L"&amp;A2591)),Relationstabel!$A$3:$A$10,0),MATCH(IFERROR(VALUE(INDIRECT($A$1&amp;"M"&amp;A2591)),0),Relationstabel!$C$1:$K$1,0)),"Ingen varmeinstallationer")</f>
        <v>Fjernvarme/ Blokvarme</v>
      </c>
      <c r="L2591" s="1" t="str">
        <f ca="1">INDEX(Anvendelseskode!B:B,MATCH($E2591,Anvendelseskode!$A:$A,0))</f>
        <v>Række-, kæde-, dobbelthus (lodret adskillelse mellem enhederne)</v>
      </c>
      <c r="M2591" s="1" t="str">
        <f ca="1">INDEX(Anvendelseskode!C:C,MATCH($E2591,Anvendelseskode!$A:$A,0))</f>
        <v>Række-, kæde og dobbelthuse</v>
      </c>
      <c r="N2591" s="1" t="str">
        <f ca="1">INDEX(Anvendelseskode!D:D,MATCH($E2591,Anvendelseskode!$A:$A,0))</f>
        <v>Private husholdninger</v>
      </c>
      <c r="O2591" s="1" t="str">
        <f ca="1">IFERROR(INDEX(SBi!$2:$2,MATCH(G2591,SBi!$1:$1,1)),SBi!$K$2)</f>
        <v>1979-1998</v>
      </c>
      <c r="P2591" s="1">
        <f ca="1">IFERROR(INDEX(SBi!$C$3:$K$28,MATCH(E2591,SBi!$B$3:$B$28,0),MATCH(O2591,SBi!$C$2:$K$2,0)),0)</f>
        <v>96.8</v>
      </c>
      <c r="Q2591" s="19">
        <f t="shared" ca="1" si="528"/>
        <v>14.2296</v>
      </c>
      <c r="R2591" s="19" t="str">
        <f ca="1">IFERROR(INDEX(VpD!$2:$2,MATCH(G2591,VpD!$1:$1,1)),VpD!$I$2)</f>
        <v>1979-1998</v>
      </c>
      <c r="S2591" s="1">
        <f ca="1">IFERROR(INDEX(VpD!$C$3:$I$27,MATCH(E2591,VpD!$B$3:$B$27,0),MATCH(R2591,VpD!$C$2:$I$2,0)),0)</f>
        <v>74</v>
      </c>
      <c r="T2591" s="19">
        <f t="shared" ca="1" si="529"/>
        <v>10.878</v>
      </c>
      <c r="U2591" s="14" t="str">
        <f t="shared" ca="1" si="530"/>
        <v xml:space="preserve">711428.61 </v>
      </c>
      <c r="V2591" s="14" t="str">
        <f t="shared" ca="1" si="531"/>
        <v>6171810.69</v>
      </c>
      <c r="W2591" s="14" t="str">
        <f t="shared" ca="1" si="532"/>
        <v>POINT(711428.61 6171810.69)</v>
      </c>
      <c r="X2591" s="14" t="str">
        <f>IFERROR(INDEX(BygningOmraade!B:B,MATCH(A2591,BygningOmraade!A:A,0)),"")</f>
        <v/>
      </c>
    </row>
    <row r="2592" spans="1:24" s="14" customFormat="1" x14ac:dyDescent="0.25">
      <c r="A2592" s="14">
        <f t="shared" si="520"/>
        <v>2592</v>
      </c>
      <c r="B2592" s="14" t="str">
        <f t="shared" ca="1" si="521"/>
        <v>99ee5444-c88a-4ac0-a6a2-593b58013195</v>
      </c>
      <c r="C2592" s="14" t="str">
        <f t="shared" ca="1" si="522"/>
        <v>0a3f507e-17d1-32b8-e044-0003ba298018</v>
      </c>
      <c r="D2592" s="14">
        <f t="shared" ca="1" si="523"/>
        <v>996234</v>
      </c>
      <c r="E2592" s="1">
        <f t="shared" ca="1" si="524"/>
        <v>120</v>
      </c>
      <c r="F2592" s="1">
        <f t="shared" ca="1" si="525"/>
        <v>212</v>
      </c>
      <c r="G2592" s="1">
        <f t="shared" ca="1" si="526"/>
        <v>1984</v>
      </c>
      <c r="H2592" s="1" t="str">
        <f ca="1">IFERROR(INDEX(Varmeinstallation!B:B,MATCH(INDIRECT($A$1&amp;"L"&amp;A2592)*1,Varmeinstallation!A:A,0)),"Ingen varmeinstallationer")</f>
        <v>Centralvarme fra eget anlæg, et-kammer fyr</v>
      </c>
      <c r="I2592" s="1" t="str">
        <f ca="1">IFERROR(INDEX(Opvarmningsmiddel!B:B,MATCH(INDIRECT($A$1&amp;"M"&amp;A2592)*1,Opvarmningsmiddel!A:A,0)),"")</f>
        <v>Naturgas</v>
      </c>
      <c r="J2592" s="1">
        <f t="shared" ca="1" si="527"/>
        <v>2</v>
      </c>
      <c r="K2592" s="1" t="str">
        <f ca="1">IFERROR(INDEX(Relationstabel!$C$3:$K$10,MATCH(VALUE(INDIRECT($A$1&amp;"L"&amp;A2592)),Relationstabel!$A$3:$A$10,0),MATCH(IFERROR(VALUE(INDIRECT($A$1&amp;"M"&amp;A2592)),0),Relationstabel!$C$1:$K$1,0)),"Ingen varmeinstallationer")</f>
        <v>Naturgas</v>
      </c>
      <c r="L2592" s="1" t="str">
        <f ca="1">INDEX(Anvendelseskode!B:B,MATCH($E2592,Anvendelseskode!$A:$A,0))</f>
        <v>Fritliggende enfamilieshus (parcelhus)</v>
      </c>
      <c r="M2592" s="1" t="str">
        <f ca="1">INDEX(Anvendelseskode!C:C,MATCH($E2592,Anvendelseskode!$A:$A,0))</f>
        <v>Parcelhuse</v>
      </c>
      <c r="N2592" s="1" t="str">
        <f ca="1">INDEX(Anvendelseskode!D:D,MATCH($E2592,Anvendelseskode!$A:$A,0))</f>
        <v>Private husholdninger</v>
      </c>
      <c r="O2592" s="1" t="str">
        <f ca="1">IFERROR(INDEX(SBi!$2:$2,MATCH(G2592,SBi!$1:$1,1)),SBi!$K$2)</f>
        <v>1979-1998</v>
      </c>
      <c r="P2592" s="1">
        <f ca="1">IFERROR(INDEX(SBi!$C$3:$K$28,MATCH(E2592,SBi!$B$3:$B$28,0),MATCH(O2592,SBi!$C$2:$K$2,0)),0)</f>
        <v>105.4</v>
      </c>
      <c r="Q2592" s="19">
        <f t="shared" ca="1" si="528"/>
        <v>22.344800000000003</v>
      </c>
      <c r="R2592" s="19" t="str">
        <f ca="1">IFERROR(INDEX(VpD!$2:$2,MATCH(G2592,VpD!$1:$1,1)),VpD!$I$2)</f>
        <v>1979-1998</v>
      </c>
      <c r="S2592" s="1">
        <f ca="1">IFERROR(INDEX(VpD!$C$3:$I$27,MATCH(E2592,VpD!$B$3:$B$27,0),MATCH(R2592,VpD!$C$2:$I$2,0)),0)</f>
        <v>90</v>
      </c>
      <c r="T2592" s="19">
        <f t="shared" ca="1" si="529"/>
        <v>19.079999999999998</v>
      </c>
      <c r="U2592" s="14" t="str">
        <f t="shared" ca="1" si="530"/>
        <v xml:space="preserve">713021.37 </v>
      </c>
      <c r="V2592" s="14" t="str">
        <f t="shared" ca="1" si="531"/>
        <v>6168722.14</v>
      </c>
      <c r="W2592" s="14" t="str">
        <f t="shared" ca="1" si="532"/>
        <v>POINT(713021.37 6168722.14)</v>
      </c>
      <c r="X2592" s="14" t="str">
        <f>IFERROR(INDEX(BygningOmraade!B:B,MATCH(A2592,BygningOmraade!A:A,0)),"")</f>
        <v/>
      </c>
    </row>
    <row r="2593" spans="1:24" s="14" customFormat="1" x14ac:dyDescent="0.25">
      <c r="A2593" s="14">
        <f t="shared" si="520"/>
        <v>2593</v>
      </c>
      <c r="B2593" s="14" t="str">
        <f t="shared" ca="1" si="521"/>
        <v>99f2a2aa-c50c-4e2f-ba1a-050419963733</v>
      </c>
      <c r="C2593" s="14" t="str">
        <f t="shared" ca="1" si="522"/>
        <v>0a3f507e-1904-32b8-e044-0003ba298018</v>
      </c>
      <c r="D2593" s="14">
        <f t="shared" ca="1" si="523"/>
        <v>994118</v>
      </c>
      <c r="E2593" s="1">
        <f t="shared" ca="1" si="524"/>
        <v>120</v>
      </c>
      <c r="F2593" s="1">
        <f t="shared" ca="1" si="525"/>
        <v>126</v>
      </c>
      <c r="G2593" s="1">
        <f t="shared" ca="1" si="526"/>
        <v>1984</v>
      </c>
      <c r="H2593" s="1" t="str">
        <f ca="1">IFERROR(INDEX(Varmeinstallation!B:B,MATCH(INDIRECT($A$1&amp;"L"&amp;A2593)*1,Varmeinstallation!A:A,0)),"Ingen varmeinstallationer")</f>
        <v>Fjernvarme/blokvarme (radiatorsystemer eller varmluftanlæg)</v>
      </c>
      <c r="I2593" s="1" t="str">
        <f ca="1">IFERROR(INDEX(Opvarmningsmiddel!B:B,MATCH(INDIRECT($A$1&amp;"M"&amp;A2593)*1,Opvarmningsmiddel!A:A,0)),"")</f>
        <v/>
      </c>
      <c r="J2593" s="1">
        <f t="shared" ca="1" si="527"/>
        <v>0</v>
      </c>
      <c r="K2593" s="1" t="str">
        <f ca="1">IFERROR(INDEX(Relationstabel!$C$3:$K$10,MATCH(VALUE(INDIRECT($A$1&amp;"L"&amp;A2593)),Relationstabel!$A$3:$A$10,0),MATCH(IFERROR(VALUE(INDIRECT($A$1&amp;"M"&amp;A2593)),0),Relationstabel!$C$1:$K$1,0)),"Ingen varmeinstallationer")</f>
        <v>Fjernvarme/ Blokvarme</v>
      </c>
      <c r="L2593" s="1" t="str">
        <f ca="1">INDEX(Anvendelseskode!B:B,MATCH($E2593,Anvendelseskode!$A:$A,0))</f>
        <v>Fritliggende enfamilieshus (parcelhus)</v>
      </c>
      <c r="M2593" s="1" t="str">
        <f ca="1">INDEX(Anvendelseskode!C:C,MATCH($E2593,Anvendelseskode!$A:$A,0))</f>
        <v>Parcelhuse</v>
      </c>
      <c r="N2593" s="1" t="str">
        <f ca="1">INDEX(Anvendelseskode!D:D,MATCH($E2593,Anvendelseskode!$A:$A,0))</f>
        <v>Private husholdninger</v>
      </c>
      <c r="O2593" s="1" t="str">
        <f ca="1">IFERROR(INDEX(SBi!$2:$2,MATCH(G2593,SBi!$1:$1,1)),SBi!$K$2)</f>
        <v>1979-1998</v>
      </c>
      <c r="P2593" s="1">
        <f ca="1">IFERROR(INDEX(SBi!$C$3:$K$28,MATCH(E2593,SBi!$B$3:$B$28,0),MATCH(O2593,SBi!$C$2:$K$2,0)),0)</f>
        <v>105.4</v>
      </c>
      <c r="Q2593" s="19">
        <f t="shared" ca="1" si="528"/>
        <v>13.280400000000002</v>
      </c>
      <c r="R2593" s="19" t="str">
        <f ca="1">IFERROR(INDEX(VpD!$2:$2,MATCH(G2593,VpD!$1:$1,1)),VpD!$I$2)</f>
        <v>1979-1998</v>
      </c>
      <c r="S2593" s="1">
        <f ca="1">IFERROR(INDEX(VpD!$C$3:$I$27,MATCH(E2593,VpD!$B$3:$B$27,0),MATCH(R2593,VpD!$C$2:$I$2,0)),0)</f>
        <v>90</v>
      </c>
      <c r="T2593" s="19">
        <f t="shared" ca="1" si="529"/>
        <v>11.34</v>
      </c>
      <c r="U2593" s="14" t="str">
        <f t="shared" ca="1" si="530"/>
        <v xml:space="preserve">711449.65 </v>
      </c>
      <c r="V2593" s="14" t="str">
        <f t="shared" ca="1" si="531"/>
        <v>6172095.04</v>
      </c>
      <c r="W2593" s="14" t="str">
        <f t="shared" ca="1" si="532"/>
        <v>POINT(711449.65 6172095.04)</v>
      </c>
      <c r="X2593" s="14" t="str">
        <f>IFERROR(INDEX(BygningOmraade!B:B,MATCH(A2593,BygningOmraade!A:A,0)),"")</f>
        <v/>
      </c>
    </row>
    <row r="2594" spans="1:24" s="14" customFormat="1" x14ac:dyDescent="0.25">
      <c r="A2594" s="14">
        <f t="shared" si="520"/>
        <v>2594</v>
      </c>
      <c r="B2594" s="14" t="str">
        <f t="shared" ca="1" si="521"/>
        <v>99fdc63f-a485-4e84-86bd-23406408b514</v>
      </c>
      <c r="C2594" s="14" t="str">
        <f t="shared" ca="1" si="522"/>
        <v>60965132-3f66-4e7b-91fb-2ba12ec839a2</v>
      </c>
      <c r="D2594" s="14">
        <f t="shared" ca="1" si="523"/>
        <v>100103476</v>
      </c>
      <c r="E2594" s="1">
        <f t="shared" ca="1" si="524"/>
        <v>130</v>
      </c>
      <c r="F2594" s="1">
        <f t="shared" ca="1" si="525"/>
        <v>120</v>
      </c>
      <c r="G2594" s="1">
        <f t="shared" ca="1" si="526"/>
        <v>2018</v>
      </c>
      <c r="H2594" s="1" t="str">
        <f ca="1">IFERROR(INDEX(Varmeinstallation!B:B,MATCH(INDIRECT($A$1&amp;"L"&amp;A2594)*1,Varmeinstallation!A:A,0)),"Ingen varmeinstallationer")</f>
        <v>Fjernvarme/blokvarme (radiatorsystemer eller varmluftanlæg)</v>
      </c>
      <c r="I2594" s="1" t="str">
        <f ca="1">IFERROR(INDEX(Opvarmningsmiddel!B:B,MATCH(INDIRECT($A$1&amp;"M"&amp;A2594)*1,Opvarmningsmiddel!A:A,0)),"")</f>
        <v/>
      </c>
      <c r="J2594" s="1">
        <f t="shared" ca="1" si="527"/>
        <v>0</v>
      </c>
      <c r="K2594" s="1" t="str">
        <f ca="1">IFERROR(INDEX(Relationstabel!$C$3:$K$10,MATCH(VALUE(INDIRECT($A$1&amp;"L"&amp;A2594)),Relationstabel!$A$3:$A$10,0),MATCH(IFERROR(VALUE(INDIRECT($A$1&amp;"M"&amp;A2594)),0),Relationstabel!$C$1:$K$1,0)),"Ingen varmeinstallationer")</f>
        <v>Fjernvarme/ Blokvarme</v>
      </c>
      <c r="L2594" s="1" t="str">
        <f ca="1">INDEX(Anvendelseskode!B:B,MATCH($E2594,Anvendelseskode!$A:$A,0))</f>
        <v>Række-, kæde-, dobbelthus (lodret adskillelse mellem enhederne)</v>
      </c>
      <c r="M2594" s="1" t="str">
        <f ca="1">INDEX(Anvendelseskode!C:C,MATCH($E2594,Anvendelseskode!$A:$A,0))</f>
        <v>Række-, kæde og dobbelthuse</v>
      </c>
      <c r="N2594" s="1" t="str">
        <f ca="1">INDEX(Anvendelseskode!D:D,MATCH($E2594,Anvendelseskode!$A:$A,0))</f>
        <v>Private husholdninger</v>
      </c>
      <c r="O2594" s="1" t="str">
        <f ca="1">IFERROR(INDEX(SBi!$2:$2,MATCH(G2594,SBi!$1:$1,1)),SBi!$K$2)</f>
        <v>Efter 2006</v>
      </c>
      <c r="P2594" s="1">
        <f ca="1">IFERROR(INDEX(SBi!$C$3:$K$28,MATCH(E2594,SBi!$B$3:$B$28,0),MATCH(O2594,SBi!$C$2:$K$2,0)),0)</f>
        <v>66.400000000000006</v>
      </c>
      <c r="Q2594" s="19">
        <f t="shared" ca="1" si="528"/>
        <v>7.9680000000000009</v>
      </c>
      <c r="R2594" s="19" t="str">
        <f ca="1">IFERROR(INDEX(VpD!$2:$2,MATCH(G2594,VpD!$1:$1,1)),VpD!$I$2)</f>
        <v>&gt;1998</v>
      </c>
      <c r="S2594" s="1">
        <f ca="1">IFERROR(INDEX(VpD!$C$3:$I$27,MATCH(E2594,VpD!$B$3:$B$27,0),MATCH(R2594,VpD!$C$2:$I$2,0)),0)</f>
        <v>65</v>
      </c>
      <c r="T2594" s="19">
        <f t="shared" ca="1" si="529"/>
        <v>7.8</v>
      </c>
      <c r="U2594" s="14" t="str">
        <f t="shared" ca="1" si="530"/>
        <v xml:space="preserve">711554.35 </v>
      </c>
      <c r="V2594" s="14" t="str">
        <f t="shared" ca="1" si="531"/>
        <v>6172879.51</v>
      </c>
      <c r="W2594" s="14" t="str">
        <f t="shared" ca="1" si="532"/>
        <v>POINT(711554.35 6172879.51)</v>
      </c>
      <c r="X2594" s="14" t="str">
        <f>IFERROR(INDEX(BygningOmraade!B:B,MATCH(A2594,BygningOmraade!A:A,0)),"")</f>
        <v/>
      </c>
    </row>
    <row r="2595" spans="1:24" s="14" customFormat="1" x14ac:dyDescent="0.25">
      <c r="A2595" s="14">
        <f t="shared" si="520"/>
        <v>2595</v>
      </c>
      <c r="B2595" s="14" t="str">
        <f t="shared" ca="1" si="521"/>
        <v>9a2d8cf2-c1b7-4380-a037-0921d8dc2b38</v>
      </c>
      <c r="C2595" s="14" t="str">
        <f t="shared" ca="1" si="522"/>
        <v>0a3f507e-1a76-32b8-e044-0003ba298018</v>
      </c>
      <c r="D2595" s="14">
        <f t="shared" ca="1" si="523"/>
        <v>997179</v>
      </c>
      <c r="E2595" s="1">
        <f t="shared" ca="1" si="524"/>
        <v>120</v>
      </c>
      <c r="F2595" s="1">
        <f t="shared" ca="1" si="525"/>
        <v>153</v>
      </c>
      <c r="G2595" s="1">
        <f t="shared" ca="1" si="526"/>
        <v>1974</v>
      </c>
      <c r="H2595" s="1" t="str">
        <f ca="1">IFERROR(INDEX(Varmeinstallation!B:B,MATCH(INDIRECT($A$1&amp;"L"&amp;A2595)*1,Varmeinstallation!A:A,0)),"Ingen varmeinstallationer")</f>
        <v>Centralvarme fra eget anlæg, et-kammer fyr</v>
      </c>
      <c r="I2595" s="1" t="str">
        <f ca="1">IFERROR(INDEX(Opvarmningsmiddel!B:B,MATCH(INDIRECT($A$1&amp;"M"&amp;A2595)*1,Opvarmningsmiddel!A:A,0)),"")</f>
        <v>Naturgas</v>
      </c>
      <c r="J2595" s="1">
        <f t="shared" ca="1" si="527"/>
        <v>0</v>
      </c>
      <c r="K2595" s="1" t="str">
        <f ca="1">IFERROR(INDEX(Relationstabel!$C$3:$K$10,MATCH(VALUE(INDIRECT($A$1&amp;"L"&amp;A2595)),Relationstabel!$A$3:$A$10,0),MATCH(IFERROR(VALUE(INDIRECT($A$1&amp;"M"&amp;A2595)),0),Relationstabel!$C$1:$K$1,0)),"Ingen varmeinstallationer")</f>
        <v>Naturgas</v>
      </c>
      <c r="L2595" s="1" t="str">
        <f ca="1">INDEX(Anvendelseskode!B:B,MATCH($E2595,Anvendelseskode!$A:$A,0))</f>
        <v>Fritliggende enfamilieshus (parcelhus)</v>
      </c>
      <c r="M2595" s="1" t="str">
        <f ca="1">INDEX(Anvendelseskode!C:C,MATCH($E2595,Anvendelseskode!$A:$A,0))</f>
        <v>Parcelhuse</v>
      </c>
      <c r="N2595" s="1" t="str">
        <f ca="1">INDEX(Anvendelseskode!D:D,MATCH($E2595,Anvendelseskode!$A:$A,0))</f>
        <v>Private husholdninger</v>
      </c>
      <c r="O2595" s="1" t="str">
        <f ca="1">IFERROR(INDEX(SBi!$2:$2,MATCH(G2595,SBi!$1:$1,1)),SBi!$K$2)</f>
        <v>1973-1978</v>
      </c>
      <c r="P2595" s="1">
        <f ca="1">IFERROR(INDEX(SBi!$C$3:$K$28,MATCH(E2595,SBi!$B$3:$B$28,0),MATCH(O2595,SBi!$C$2:$K$2,0)),0)</f>
        <v>119.8</v>
      </c>
      <c r="Q2595" s="19">
        <f t="shared" ca="1" si="528"/>
        <v>18.329399999999996</v>
      </c>
      <c r="R2595" s="19" t="str">
        <f ca="1">IFERROR(INDEX(VpD!$2:$2,MATCH(G2595,VpD!$1:$1,1)),VpD!$I$2)</f>
        <v>1973-1978</v>
      </c>
      <c r="S2595" s="1">
        <f ca="1">IFERROR(INDEX(VpD!$C$3:$I$27,MATCH(E2595,VpD!$B$3:$B$27,0),MATCH(R2595,VpD!$C$2:$I$2,0)),0)</f>
        <v>117</v>
      </c>
      <c r="T2595" s="19">
        <f t="shared" ca="1" si="529"/>
        <v>17.901</v>
      </c>
      <c r="U2595" s="14" t="str">
        <f t="shared" ca="1" si="530"/>
        <v xml:space="preserve">713771.87 </v>
      </c>
      <c r="V2595" s="14" t="str">
        <f t="shared" ca="1" si="531"/>
        <v>6168920.64</v>
      </c>
      <c r="W2595" s="14" t="str">
        <f t="shared" ca="1" si="532"/>
        <v>POINT(713771.87 6168920.64)</v>
      </c>
      <c r="X2595" s="14" t="str">
        <f>IFERROR(INDEX(BygningOmraade!B:B,MATCH(A2595,BygningOmraade!A:A,0)),"")</f>
        <v/>
      </c>
    </row>
    <row r="2596" spans="1:24" s="14" customFormat="1" x14ac:dyDescent="0.25">
      <c r="A2596" s="14">
        <f t="shared" si="520"/>
        <v>2596</v>
      </c>
      <c r="B2596" s="14" t="str">
        <f t="shared" ca="1" si="521"/>
        <v>9a34d539-bfec-433c-be07-d028d9d989f6</v>
      </c>
      <c r="C2596" s="14" t="str">
        <f t="shared" ca="1" si="522"/>
        <v>0a3f507e-22fa-32b8-e044-0003ba298018</v>
      </c>
      <c r="D2596" s="14">
        <f t="shared" ca="1" si="523"/>
        <v>995418</v>
      </c>
      <c r="E2596" s="1">
        <f t="shared" ca="1" si="524"/>
        <v>130</v>
      </c>
      <c r="F2596" s="1">
        <f t="shared" ca="1" si="525"/>
        <v>107</v>
      </c>
      <c r="G2596" s="1">
        <f t="shared" ca="1" si="526"/>
        <v>1970</v>
      </c>
      <c r="H2596" s="1" t="str">
        <f ca="1">IFERROR(INDEX(Varmeinstallation!B:B,MATCH(INDIRECT($A$1&amp;"L"&amp;A2596)*1,Varmeinstallation!A:A,0)),"Ingen varmeinstallationer")</f>
        <v>Fjernvarme/blokvarme (radiatorsystemer eller varmluftanlæg)</v>
      </c>
      <c r="I2596" s="1" t="str">
        <f ca="1">IFERROR(INDEX(Opvarmningsmiddel!B:B,MATCH(INDIRECT($A$1&amp;"M"&amp;A2596)*1,Opvarmningsmiddel!A:A,0)),"")</f>
        <v/>
      </c>
      <c r="J2596" s="1">
        <f t="shared" ca="1" si="527"/>
        <v>2</v>
      </c>
      <c r="K2596" s="1" t="str">
        <f ca="1">IFERROR(INDEX(Relationstabel!$C$3:$K$10,MATCH(VALUE(INDIRECT($A$1&amp;"L"&amp;A2596)),Relationstabel!$A$3:$A$10,0),MATCH(IFERROR(VALUE(INDIRECT($A$1&amp;"M"&amp;A2596)),0),Relationstabel!$C$1:$K$1,0)),"Ingen varmeinstallationer")</f>
        <v>Fjernvarme/ Blokvarme</v>
      </c>
      <c r="L2596" s="1" t="str">
        <f ca="1">INDEX(Anvendelseskode!B:B,MATCH($E2596,Anvendelseskode!$A:$A,0))</f>
        <v>Række-, kæde-, dobbelthus (lodret adskillelse mellem enhederne)</v>
      </c>
      <c r="M2596" s="1" t="str">
        <f ca="1">INDEX(Anvendelseskode!C:C,MATCH($E2596,Anvendelseskode!$A:$A,0))</f>
        <v>Række-, kæde og dobbelthuse</v>
      </c>
      <c r="N2596" s="1" t="str">
        <f ca="1">INDEX(Anvendelseskode!D:D,MATCH($E2596,Anvendelseskode!$A:$A,0))</f>
        <v>Private husholdninger</v>
      </c>
      <c r="O2596" s="1" t="str">
        <f ca="1">IFERROR(INDEX(SBi!$2:$2,MATCH(G2596,SBi!$1:$1,1)),SBi!$K$2)</f>
        <v>1961-1972</v>
      </c>
      <c r="P2596" s="1">
        <f ca="1">IFERROR(INDEX(SBi!$C$3:$K$28,MATCH(E2596,SBi!$B$3:$B$28,0),MATCH(O2596,SBi!$C$2:$K$2,0)),0)</f>
        <v>119.9</v>
      </c>
      <c r="Q2596" s="19">
        <f t="shared" ca="1" si="528"/>
        <v>12.829300000000002</v>
      </c>
      <c r="R2596" s="19" t="str">
        <f ca="1">IFERROR(INDEX(VpD!$2:$2,MATCH(G2596,VpD!$1:$1,1)),VpD!$I$2)</f>
        <v>1961-1972</v>
      </c>
      <c r="S2596" s="1">
        <f ca="1">IFERROR(INDEX(VpD!$C$3:$I$27,MATCH(E2596,VpD!$B$3:$B$27,0),MATCH(R2596,VpD!$C$2:$I$2,0)),0)</f>
        <v>120</v>
      </c>
      <c r="T2596" s="19">
        <f t="shared" ca="1" si="529"/>
        <v>12.84</v>
      </c>
      <c r="U2596" s="14" t="str">
        <f t="shared" ca="1" si="530"/>
        <v xml:space="preserve">711974.06 </v>
      </c>
      <c r="V2596" s="14" t="str">
        <f t="shared" ca="1" si="531"/>
        <v>6172109.1</v>
      </c>
      <c r="W2596" s="14" t="str">
        <f t="shared" ca="1" si="532"/>
        <v>POINT(711974.06 6172109.1)</v>
      </c>
      <c r="X2596" s="14" t="str">
        <f>IFERROR(INDEX(BygningOmraade!B:B,MATCH(A2596,BygningOmraade!A:A,0)),"")</f>
        <v/>
      </c>
    </row>
    <row r="2597" spans="1:24" s="14" customFormat="1" x14ac:dyDescent="0.25">
      <c r="A2597" s="14">
        <f t="shared" si="520"/>
        <v>2597</v>
      </c>
      <c r="B2597" s="14" t="str">
        <f t="shared" ca="1" si="521"/>
        <v>9a3a7bc6-30bb-46dc-8b62-44ef3c344691</v>
      </c>
      <c r="C2597" s="14" t="str">
        <f t="shared" ca="1" si="522"/>
        <v>0a3f507e-1c30-32b8-e044-0003ba298018</v>
      </c>
      <c r="D2597" s="14">
        <f t="shared" ca="1" si="523"/>
        <v>997274</v>
      </c>
      <c r="E2597" s="1">
        <f t="shared" ca="1" si="524"/>
        <v>130</v>
      </c>
      <c r="F2597" s="1">
        <f t="shared" ca="1" si="525"/>
        <v>135</v>
      </c>
      <c r="G2597" s="1">
        <f t="shared" ca="1" si="526"/>
        <v>1964</v>
      </c>
      <c r="H2597" s="1" t="str">
        <f ca="1">IFERROR(INDEX(Varmeinstallation!B:B,MATCH(INDIRECT($A$1&amp;"L"&amp;A2597)*1,Varmeinstallation!A:A,0)),"Ingen varmeinstallationer")</f>
        <v>Centralvarme fra eget anlæg, et-kammer fyr</v>
      </c>
      <c r="I2597" s="1" t="str">
        <f ca="1">IFERROR(INDEX(Opvarmningsmiddel!B:B,MATCH(INDIRECT($A$1&amp;"M"&amp;A2597)*1,Opvarmningsmiddel!A:A,0)),"")</f>
        <v>Naturgas</v>
      </c>
      <c r="J2597" s="1">
        <f t="shared" ca="1" si="527"/>
        <v>90</v>
      </c>
      <c r="K2597" s="1" t="str">
        <f ca="1">IFERROR(INDEX(Relationstabel!$C$3:$K$10,MATCH(VALUE(INDIRECT($A$1&amp;"L"&amp;A2597)),Relationstabel!$A$3:$A$10,0),MATCH(IFERROR(VALUE(INDIRECT($A$1&amp;"M"&amp;A2597)),0),Relationstabel!$C$1:$K$1,0)),"Ingen varmeinstallationer")</f>
        <v>Naturgas</v>
      </c>
      <c r="L2597" s="1" t="str">
        <f ca="1">INDEX(Anvendelseskode!B:B,MATCH($E2597,Anvendelseskode!$A:$A,0))</f>
        <v>Række-, kæde-, dobbelthus (lodret adskillelse mellem enhederne)</v>
      </c>
      <c r="M2597" s="1" t="str">
        <f ca="1">INDEX(Anvendelseskode!C:C,MATCH($E2597,Anvendelseskode!$A:$A,0))</f>
        <v>Række-, kæde og dobbelthuse</v>
      </c>
      <c r="N2597" s="1" t="str">
        <f ca="1">INDEX(Anvendelseskode!D:D,MATCH($E2597,Anvendelseskode!$A:$A,0))</f>
        <v>Private husholdninger</v>
      </c>
      <c r="O2597" s="1" t="str">
        <f ca="1">IFERROR(INDEX(SBi!$2:$2,MATCH(G2597,SBi!$1:$1,1)),SBi!$K$2)</f>
        <v>1961-1972</v>
      </c>
      <c r="P2597" s="1">
        <f ca="1">IFERROR(INDEX(SBi!$C$3:$K$28,MATCH(E2597,SBi!$B$3:$B$28,0),MATCH(O2597,SBi!$C$2:$K$2,0)),0)</f>
        <v>119.9</v>
      </c>
      <c r="Q2597" s="19">
        <f t="shared" ca="1" si="528"/>
        <v>16.186499999999999</v>
      </c>
      <c r="R2597" s="19" t="str">
        <f ca="1">IFERROR(INDEX(VpD!$2:$2,MATCH(G2597,VpD!$1:$1,1)),VpD!$I$2)</f>
        <v>1961-1972</v>
      </c>
      <c r="S2597" s="1">
        <f ca="1">IFERROR(INDEX(VpD!$C$3:$I$27,MATCH(E2597,VpD!$B$3:$B$27,0),MATCH(R2597,VpD!$C$2:$I$2,0)),0)</f>
        <v>120</v>
      </c>
      <c r="T2597" s="19">
        <f t="shared" ca="1" si="529"/>
        <v>16.2</v>
      </c>
      <c r="U2597" s="14" t="str">
        <f t="shared" ca="1" si="530"/>
        <v xml:space="preserve">713717.96 </v>
      </c>
      <c r="V2597" s="14" t="str">
        <f t="shared" ca="1" si="531"/>
        <v>6169077.69</v>
      </c>
      <c r="W2597" s="14" t="str">
        <f t="shared" ca="1" si="532"/>
        <v>POINT(713717.96 6169077.69)</v>
      </c>
      <c r="X2597" s="14" t="str">
        <f>IFERROR(INDEX(BygningOmraade!B:B,MATCH(A2597,BygningOmraade!A:A,0)),"")</f>
        <v/>
      </c>
    </row>
    <row r="2598" spans="1:24" s="14" customFormat="1" x14ac:dyDescent="0.25">
      <c r="A2598" s="14">
        <f t="shared" si="520"/>
        <v>2598</v>
      </c>
      <c r="B2598" s="14" t="str">
        <f t="shared" ca="1" si="521"/>
        <v>9a3ca8aa-cf78-44f4-9eff-c57accbbd7b9</v>
      </c>
      <c r="C2598" s="14" t="str">
        <f t="shared" ca="1" si="522"/>
        <v>0a3f507e-2347-32b8-e044-0003ba298018</v>
      </c>
      <c r="D2598" s="14">
        <f t="shared" ca="1" si="523"/>
        <v>997024</v>
      </c>
      <c r="E2598" s="1">
        <f t="shared" ca="1" si="524"/>
        <v>120</v>
      </c>
      <c r="F2598" s="1">
        <f t="shared" ca="1" si="525"/>
        <v>145</v>
      </c>
      <c r="G2598" s="1">
        <f t="shared" ca="1" si="526"/>
        <v>1983</v>
      </c>
      <c r="H2598" s="1" t="str">
        <f ca="1">IFERROR(INDEX(Varmeinstallation!B:B,MATCH(INDIRECT($A$1&amp;"L"&amp;A2598)*1,Varmeinstallation!A:A,0)),"Ingen varmeinstallationer")</f>
        <v>Centralvarme fra eget anlæg, et-kammer fyr</v>
      </c>
      <c r="I2598" s="1" t="str">
        <f ca="1">IFERROR(INDEX(Opvarmningsmiddel!B:B,MATCH(INDIRECT($A$1&amp;"M"&amp;A2598)*1,Opvarmningsmiddel!A:A,0)),"")</f>
        <v>Flydende brændsel (olie, petroleum, flaskegas m.m.)</v>
      </c>
      <c r="J2598" s="1">
        <f t="shared" ca="1" si="527"/>
        <v>0</v>
      </c>
      <c r="K2598" s="1" t="str">
        <f ca="1">IFERROR(INDEX(Relationstabel!$C$3:$K$10,MATCH(VALUE(INDIRECT($A$1&amp;"L"&amp;A2598)),Relationstabel!$A$3:$A$10,0),MATCH(IFERROR(VALUE(INDIRECT($A$1&amp;"M"&amp;A2598)),0),Relationstabel!$C$1:$K$1,0)),"Ingen varmeinstallationer")</f>
        <v>Olie</v>
      </c>
      <c r="L2598" s="1" t="str">
        <f ca="1">INDEX(Anvendelseskode!B:B,MATCH($E2598,Anvendelseskode!$A:$A,0))</f>
        <v>Fritliggende enfamilieshus (parcelhus)</v>
      </c>
      <c r="M2598" s="1" t="str">
        <f ca="1">INDEX(Anvendelseskode!C:C,MATCH($E2598,Anvendelseskode!$A:$A,0))</f>
        <v>Parcelhuse</v>
      </c>
      <c r="N2598" s="1" t="str">
        <f ca="1">INDEX(Anvendelseskode!D:D,MATCH($E2598,Anvendelseskode!$A:$A,0))</f>
        <v>Private husholdninger</v>
      </c>
      <c r="O2598" s="1" t="str">
        <f ca="1">IFERROR(INDEX(SBi!$2:$2,MATCH(G2598,SBi!$1:$1,1)),SBi!$K$2)</f>
        <v>1979-1998</v>
      </c>
      <c r="P2598" s="1">
        <f ca="1">IFERROR(INDEX(SBi!$C$3:$K$28,MATCH(E2598,SBi!$B$3:$B$28,0),MATCH(O2598,SBi!$C$2:$K$2,0)),0)</f>
        <v>105.4</v>
      </c>
      <c r="Q2598" s="19">
        <f t="shared" ca="1" si="528"/>
        <v>15.282999999999999</v>
      </c>
      <c r="R2598" s="19" t="str">
        <f ca="1">IFERROR(INDEX(VpD!$2:$2,MATCH(G2598,VpD!$1:$1,1)),VpD!$I$2)</f>
        <v>1979-1998</v>
      </c>
      <c r="S2598" s="1">
        <f ca="1">IFERROR(INDEX(VpD!$C$3:$I$27,MATCH(E2598,VpD!$B$3:$B$27,0),MATCH(R2598,VpD!$C$2:$I$2,0)),0)</f>
        <v>90</v>
      </c>
      <c r="T2598" s="19">
        <f t="shared" ca="1" si="529"/>
        <v>13.05</v>
      </c>
      <c r="U2598" s="14" t="str">
        <f t="shared" ca="1" si="530"/>
        <v xml:space="preserve">713615.97 </v>
      </c>
      <c r="V2598" s="14" t="str">
        <f t="shared" ca="1" si="531"/>
        <v>6168608.35</v>
      </c>
      <c r="W2598" s="14" t="str">
        <f t="shared" ca="1" si="532"/>
        <v>POINT(713615.97 6168608.35)</v>
      </c>
      <c r="X2598" s="14" t="str">
        <f>IFERROR(INDEX(BygningOmraade!B:B,MATCH(A2598,BygningOmraade!A:A,0)),"")</f>
        <v/>
      </c>
    </row>
    <row r="2599" spans="1:24" s="14" customFormat="1" x14ac:dyDescent="0.25">
      <c r="A2599" s="14">
        <f t="shared" si="520"/>
        <v>2599</v>
      </c>
      <c r="B2599" s="14" t="str">
        <f t="shared" ca="1" si="521"/>
        <v>9a40e9c8-fa7c-4d5b-9b18-79d588139191</v>
      </c>
      <c r="C2599" s="14" t="str">
        <f t="shared" ca="1" si="522"/>
        <v>0a3f507e-16fe-32b8-e044-0003ba298018</v>
      </c>
      <c r="D2599" s="14">
        <f t="shared" ca="1" si="523"/>
        <v>994735</v>
      </c>
      <c r="E2599" s="1">
        <f t="shared" ca="1" si="524"/>
        <v>120</v>
      </c>
      <c r="F2599" s="1">
        <f t="shared" ca="1" si="525"/>
        <v>127</v>
      </c>
      <c r="G2599" s="1">
        <f t="shared" ca="1" si="526"/>
        <v>1985</v>
      </c>
      <c r="H2599" s="1" t="str">
        <f ca="1">IFERROR(INDEX(Varmeinstallation!B:B,MATCH(INDIRECT($A$1&amp;"L"&amp;A2599)*1,Varmeinstallation!A:A,0)),"Ingen varmeinstallationer")</f>
        <v>Centralvarme fra eget anlæg, et-kammer fyr</v>
      </c>
      <c r="I2599" s="1" t="str">
        <f ca="1">IFERROR(INDEX(Opvarmningsmiddel!B:B,MATCH(INDIRECT($A$1&amp;"M"&amp;A2599)*1,Opvarmningsmiddel!A:A,0)),"")</f>
        <v>Naturgas</v>
      </c>
      <c r="J2599" s="1">
        <f t="shared" ca="1" si="527"/>
        <v>0</v>
      </c>
      <c r="K2599" s="1" t="str">
        <f ca="1">IFERROR(INDEX(Relationstabel!$C$3:$K$10,MATCH(VALUE(INDIRECT($A$1&amp;"L"&amp;A2599)),Relationstabel!$A$3:$A$10,0),MATCH(IFERROR(VALUE(INDIRECT($A$1&amp;"M"&amp;A2599)),0),Relationstabel!$C$1:$K$1,0)),"Ingen varmeinstallationer")</f>
        <v>Naturgas</v>
      </c>
      <c r="L2599" s="1" t="str">
        <f ca="1">INDEX(Anvendelseskode!B:B,MATCH($E2599,Anvendelseskode!$A:$A,0))</f>
        <v>Fritliggende enfamilieshus (parcelhus)</v>
      </c>
      <c r="M2599" s="1" t="str">
        <f ca="1">INDEX(Anvendelseskode!C:C,MATCH($E2599,Anvendelseskode!$A:$A,0))</f>
        <v>Parcelhuse</v>
      </c>
      <c r="N2599" s="1" t="str">
        <f ca="1">INDEX(Anvendelseskode!D:D,MATCH($E2599,Anvendelseskode!$A:$A,0))</f>
        <v>Private husholdninger</v>
      </c>
      <c r="O2599" s="1" t="str">
        <f ca="1">IFERROR(INDEX(SBi!$2:$2,MATCH(G2599,SBi!$1:$1,1)),SBi!$K$2)</f>
        <v>1979-1998</v>
      </c>
      <c r="P2599" s="1">
        <f ca="1">IFERROR(INDEX(SBi!$C$3:$K$28,MATCH(E2599,SBi!$B$3:$B$28,0),MATCH(O2599,SBi!$C$2:$K$2,0)),0)</f>
        <v>105.4</v>
      </c>
      <c r="Q2599" s="19">
        <f t="shared" ca="1" si="528"/>
        <v>13.385800000000001</v>
      </c>
      <c r="R2599" s="19" t="str">
        <f ca="1">IFERROR(INDEX(VpD!$2:$2,MATCH(G2599,VpD!$1:$1,1)),VpD!$I$2)</f>
        <v>1979-1998</v>
      </c>
      <c r="S2599" s="1">
        <f ca="1">IFERROR(INDEX(VpD!$C$3:$I$27,MATCH(E2599,VpD!$B$3:$B$27,0),MATCH(R2599,VpD!$C$2:$I$2,0)),0)</f>
        <v>90</v>
      </c>
      <c r="T2599" s="19">
        <f t="shared" ca="1" si="529"/>
        <v>11.43</v>
      </c>
      <c r="U2599" s="14" t="str">
        <f t="shared" ca="1" si="530"/>
        <v xml:space="preserve">711667.18 </v>
      </c>
      <c r="V2599" s="14" t="str">
        <f t="shared" ca="1" si="531"/>
        <v>6170422.97</v>
      </c>
      <c r="W2599" s="14" t="str">
        <f t="shared" ca="1" si="532"/>
        <v>POINT(711667.18 6170422.97)</v>
      </c>
      <c r="X2599" s="14" t="str">
        <f>IFERROR(INDEX(BygningOmraade!B:B,MATCH(A2599,BygningOmraade!A:A,0)),"")</f>
        <v/>
      </c>
    </row>
    <row r="2600" spans="1:24" s="14" customFormat="1" x14ac:dyDescent="0.25">
      <c r="A2600" s="14">
        <f t="shared" si="520"/>
        <v>2600</v>
      </c>
      <c r="B2600" s="14" t="str">
        <f t="shared" ca="1" si="521"/>
        <v>9a4b7928-c836-4ac3-ac5a-424b8cd1f44e</v>
      </c>
      <c r="C2600" s="14" t="str">
        <f t="shared" ca="1" si="522"/>
        <v>0a3f507e-1535-32b8-e044-0003ba298018</v>
      </c>
      <c r="D2600" s="14">
        <f t="shared" ca="1" si="523"/>
        <v>994850</v>
      </c>
      <c r="E2600" s="1">
        <f t="shared" ca="1" si="524"/>
        <v>130</v>
      </c>
      <c r="F2600" s="1">
        <f t="shared" ca="1" si="525"/>
        <v>120</v>
      </c>
      <c r="G2600" s="1">
        <f t="shared" ca="1" si="526"/>
        <v>1993</v>
      </c>
      <c r="H2600" s="1" t="str">
        <f ca="1">IFERROR(INDEX(Varmeinstallation!B:B,MATCH(INDIRECT($A$1&amp;"L"&amp;A2600)*1,Varmeinstallation!A:A,0)),"Ingen varmeinstallationer")</f>
        <v>Fjernvarme/blokvarme (radiatorsystemer eller varmluftanlæg)</v>
      </c>
      <c r="I2600" s="1" t="str">
        <f ca="1">IFERROR(INDEX(Opvarmningsmiddel!B:B,MATCH(INDIRECT($A$1&amp;"M"&amp;A2600)*1,Opvarmningsmiddel!A:A,0)),"")</f>
        <v/>
      </c>
      <c r="J2600" s="1">
        <f t="shared" ca="1" si="527"/>
        <v>0</v>
      </c>
      <c r="K2600" s="1" t="str">
        <f ca="1">IFERROR(INDEX(Relationstabel!$C$3:$K$10,MATCH(VALUE(INDIRECT($A$1&amp;"L"&amp;A2600)),Relationstabel!$A$3:$A$10,0),MATCH(IFERROR(VALUE(INDIRECT($A$1&amp;"M"&amp;A2600)),0),Relationstabel!$C$1:$K$1,0)),"Ingen varmeinstallationer")</f>
        <v>Fjernvarme/ Blokvarme</v>
      </c>
      <c r="L2600" s="1" t="str">
        <f ca="1">INDEX(Anvendelseskode!B:B,MATCH($E2600,Anvendelseskode!$A:$A,0))</f>
        <v>Række-, kæde-, dobbelthus (lodret adskillelse mellem enhederne)</v>
      </c>
      <c r="M2600" s="1" t="str">
        <f ca="1">INDEX(Anvendelseskode!C:C,MATCH($E2600,Anvendelseskode!$A:$A,0))</f>
        <v>Række-, kæde og dobbelthuse</v>
      </c>
      <c r="N2600" s="1" t="str">
        <f ca="1">INDEX(Anvendelseskode!D:D,MATCH($E2600,Anvendelseskode!$A:$A,0))</f>
        <v>Private husholdninger</v>
      </c>
      <c r="O2600" s="1" t="str">
        <f ca="1">IFERROR(INDEX(SBi!$2:$2,MATCH(G2600,SBi!$1:$1,1)),SBi!$K$2)</f>
        <v>1979-1998</v>
      </c>
      <c r="P2600" s="1">
        <f ca="1">IFERROR(INDEX(SBi!$C$3:$K$28,MATCH(E2600,SBi!$B$3:$B$28,0),MATCH(O2600,SBi!$C$2:$K$2,0)),0)</f>
        <v>96.8</v>
      </c>
      <c r="Q2600" s="19">
        <f t="shared" ca="1" si="528"/>
        <v>11.616</v>
      </c>
      <c r="R2600" s="19" t="str">
        <f ca="1">IFERROR(INDEX(VpD!$2:$2,MATCH(G2600,VpD!$1:$1,1)),VpD!$I$2)</f>
        <v>1979-1998</v>
      </c>
      <c r="S2600" s="1">
        <f ca="1">IFERROR(INDEX(VpD!$C$3:$I$27,MATCH(E2600,VpD!$B$3:$B$27,0),MATCH(R2600,VpD!$C$2:$I$2,0)),0)</f>
        <v>74</v>
      </c>
      <c r="T2600" s="19">
        <f t="shared" ca="1" si="529"/>
        <v>8.8800000000000008</v>
      </c>
      <c r="U2600" s="14" t="str">
        <f t="shared" ca="1" si="530"/>
        <v xml:space="preserve">711573.65 </v>
      </c>
      <c r="V2600" s="14" t="str">
        <f t="shared" ca="1" si="531"/>
        <v>6172507.66</v>
      </c>
      <c r="W2600" s="14" t="str">
        <f t="shared" ca="1" si="532"/>
        <v>POINT(711573.65 6172507.66)</v>
      </c>
      <c r="X2600" s="14" t="str">
        <f>IFERROR(INDEX(BygningOmraade!B:B,MATCH(A2600,BygningOmraade!A:A,0)),"")</f>
        <v/>
      </c>
    </row>
    <row r="2601" spans="1:24" s="14" customFormat="1" x14ac:dyDescent="0.25">
      <c r="A2601" s="14">
        <f t="shared" si="520"/>
        <v>2601</v>
      </c>
      <c r="B2601" s="14" t="str">
        <f t="shared" ca="1" si="521"/>
        <v>9a4cad26-555d-4f8c-b6d2-8a3cb999fd70</v>
      </c>
      <c r="C2601" s="14" t="str">
        <f t="shared" ca="1" si="522"/>
        <v>0a3f507e-182c-32b8-e044-0003ba298018</v>
      </c>
      <c r="D2601" s="14">
        <f t="shared" ca="1" si="523"/>
        <v>995933</v>
      </c>
      <c r="E2601" s="1">
        <f t="shared" ca="1" si="524"/>
        <v>210</v>
      </c>
      <c r="F2601" s="1">
        <f t="shared" ca="1" si="525"/>
        <v>49</v>
      </c>
      <c r="G2601" s="1">
        <f t="shared" ca="1" si="526"/>
        <v>2008</v>
      </c>
      <c r="H2601" s="1" t="str">
        <f ca="1">IFERROR(INDEX(Varmeinstallation!B:B,MATCH(INDIRECT($A$1&amp;"L"&amp;A2601)*1,Varmeinstallation!A:A,0)),"Ingen varmeinstallationer")</f>
        <v>Ingen varmeinstallationer</v>
      </c>
      <c r="I2601" s="1" t="str">
        <f ca="1">IFERROR(INDEX(Opvarmningsmiddel!B:B,MATCH(INDIRECT($A$1&amp;"M"&amp;A2601)*1,Opvarmningsmiddel!A:A,0)),"")</f>
        <v/>
      </c>
      <c r="J2601" s="1">
        <f t="shared" ca="1" si="527"/>
        <v>90</v>
      </c>
      <c r="K2601" s="1" t="str">
        <f ca="1">IFERROR(INDEX(Relationstabel!$C$3:$K$10,MATCH(VALUE(INDIRECT($A$1&amp;"L"&amp;A2601)),Relationstabel!$A$3:$A$10,0),MATCH(IFERROR(VALUE(INDIRECT($A$1&amp;"M"&amp;A2601)),0),Relationstabel!$C$1:$K$1,0)),"Ingen varmeinstallationer")</f>
        <v>Ingen varmeinstallation</v>
      </c>
      <c r="L2601" s="1" t="str">
        <f ca="1">INDEX(Anvendelseskode!B:B,MATCH($E2601,Anvendelseskode!$A:$A,0))</f>
        <v>Bygning til erhvervsmæssig produktion vedrørende landbrug, gartneri, råstofudvinding o.lign</v>
      </c>
      <c r="M2601" s="1" t="str">
        <f ca="1">INDEX(Anvendelseskode!C:C,MATCH($E2601,Anvendelseskode!$A:$A,0))</f>
        <v>Avls- og driftsbygning</v>
      </c>
      <c r="N2601" s="1" t="str">
        <f ca="1">INDEX(Anvendelseskode!D:D,MATCH($E2601,Anvendelseskode!$A:$A,0))</f>
        <v>Landbrug og gartneri</v>
      </c>
      <c r="O2601" s="1" t="str">
        <f ca="1">IFERROR(INDEX(SBi!$2:$2,MATCH(G2601,SBi!$1:$1,1)),SBi!$K$2)</f>
        <v>Efter 2006</v>
      </c>
      <c r="P2601" s="1">
        <f ca="1">IFERROR(INDEX(SBi!$C$3:$K$28,MATCH(E2601,SBi!$B$3:$B$28,0),MATCH(O2601,SBi!$C$2:$K$2,0)),0)</f>
        <v>22</v>
      </c>
      <c r="Q2601" s="19">
        <f t="shared" ca="1" si="528"/>
        <v>1.0780000000000001</v>
      </c>
      <c r="R2601" s="19" t="str">
        <f ca="1">IFERROR(INDEX(VpD!$2:$2,MATCH(G2601,VpD!$1:$1,1)),VpD!$I$2)</f>
        <v>&gt;1998</v>
      </c>
      <c r="S2601" s="1">
        <f ca="1">IFERROR(INDEX(VpD!$C$3:$I$27,MATCH(E2601,VpD!$B$3:$B$27,0),MATCH(R2601,VpD!$C$2:$I$2,0)),0)</f>
        <v>22</v>
      </c>
      <c r="T2601" s="19">
        <f t="shared" ca="1" si="529"/>
        <v>1.0780000000000001</v>
      </c>
      <c r="U2601" s="14" t="str">
        <f t="shared" ca="1" si="530"/>
        <v xml:space="preserve">712789.97 </v>
      </c>
      <c r="V2601" s="14" t="str">
        <f t="shared" ca="1" si="531"/>
        <v>6170253.87</v>
      </c>
      <c r="W2601" s="14" t="str">
        <f t="shared" ca="1" si="532"/>
        <v>POINT(712789.97 6170253.87)</v>
      </c>
      <c r="X2601" s="14" t="str">
        <f>IFERROR(INDEX(BygningOmraade!B:B,MATCH(A2601,BygningOmraade!A:A,0)),"")</f>
        <v/>
      </c>
    </row>
    <row r="2602" spans="1:24" s="14" customFormat="1" x14ac:dyDescent="0.25">
      <c r="A2602" s="14">
        <f t="shared" si="520"/>
        <v>2602</v>
      </c>
      <c r="B2602" s="14" t="str">
        <f t="shared" ca="1" si="521"/>
        <v>9a984a4f-2c41-449a-98b9-cda9c0f0aaa7</v>
      </c>
      <c r="C2602" s="14" t="str">
        <f t="shared" ca="1" si="522"/>
        <v>0a3f507e-2360-32b8-e044-0003ba298018</v>
      </c>
      <c r="D2602" s="14">
        <f t="shared" ca="1" si="523"/>
        <v>995696</v>
      </c>
      <c r="E2602" s="1">
        <f t="shared" ca="1" si="524"/>
        <v>320</v>
      </c>
      <c r="F2602" s="1">
        <f t="shared" ca="1" si="525"/>
        <v>190</v>
      </c>
      <c r="G2602" s="1">
        <f t="shared" ca="1" si="526"/>
        <v>1991</v>
      </c>
      <c r="H2602" s="1" t="str">
        <f ca="1">IFERROR(INDEX(Varmeinstallation!B:B,MATCH(INDIRECT($A$1&amp;"L"&amp;A2602)*1,Varmeinstallation!A:A,0)),"Ingen varmeinstallationer")</f>
        <v>Ingen varmeinstallationer</v>
      </c>
      <c r="I2602" s="1" t="str">
        <f ca="1">IFERROR(INDEX(Opvarmningsmiddel!B:B,MATCH(INDIRECT($A$1&amp;"M"&amp;A2602)*1,Opvarmningsmiddel!A:A,0)),"")</f>
        <v/>
      </c>
      <c r="J2602" s="1">
        <f t="shared" ca="1" si="527"/>
        <v>0</v>
      </c>
      <c r="K2602" s="1" t="str">
        <f ca="1">IFERROR(INDEX(Relationstabel!$C$3:$K$10,MATCH(VALUE(INDIRECT($A$1&amp;"L"&amp;A2602)),Relationstabel!$A$3:$A$10,0),MATCH(IFERROR(VALUE(INDIRECT($A$1&amp;"M"&amp;A2602)),0),Relationstabel!$C$1:$K$1,0)),"Ingen varmeinstallationer")</f>
        <v>Ingen varmeinstallation</v>
      </c>
      <c r="L2602" s="1" t="str">
        <f ca="1">INDEX(Anvendelseskode!B:B,MATCH($E2602,Anvendelseskode!$A:$A,0))</f>
        <v>Bygning til kontor, handel, lager herunder offentlig administration</v>
      </c>
      <c r="M2602" s="1" t="str">
        <f ca="1">INDEX(Anvendelseskode!C:C,MATCH($E2602,Anvendelseskode!$A:$A,0))</f>
        <v>Kontor, handel, lager, off. adm.</v>
      </c>
      <c r="N2602" s="1" t="str">
        <f ca="1">INDEX(Anvendelseskode!D:D,MATCH($E2602,Anvendelseskode!$A:$A,0))</f>
        <v>Handel og servicevirksomheder</v>
      </c>
      <c r="O2602" s="1" t="str">
        <f ca="1">IFERROR(INDEX(SBi!$2:$2,MATCH(G2602,SBi!$1:$1,1)),SBi!$K$2)</f>
        <v>1979-1998</v>
      </c>
      <c r="P2602" s="1">
        <f ca="1">IFERROR(INDEX(SBi!$C$3:$K$28,MATCH(E2602,SBi!$B$3:$B$28,0),MATCH(O2602,SBi!$C$2:$K$2,0)),0)</f>
        <v>103.3</v>
      </c>
      <c r="Q2602" s="19">
        <f t="shared" ca="1" si="528"/>
        <v>19.626999999999999</v>
      </c>
      <c r="R2602" s="19" t="str">
        <f ca="1">IFERROR(INDEX(VpD!$2:$2,MATCH(G2602,VpD!$1:$1,1)),VpD!$I$2)</f>
        <v>1979-1998</v>
      </c>
      <c r="S2602" s="1">
        <f ca="1">IFERROR(INDEX(VpD!$C$3:$I$27,MATCH(E2602,VpD!$B$3:$B$27,0),MATCH(R2602,VpD!$C$2:$I$2,0)),0)</f>
        <v>77</v>
      </c>
      <c r="T2602" s="19">
        <f t="shared" ca="1" si="529"/>
        <v>14.63</v>
      </c>
      <c r="U2602" s="14" t="str">
        <f t="shared" ca="1" si="530"/>
        <v xml:space="preserve">712275.56 </v>
      </c>
      <c r="V2602" s="14" t="str">
        <f t="shared" ca="1" si="531"/>
        <v>6169445.74</v>
      </c>
      <c r="W2602" s="14" t="str">
        <f t="shared" ca="1" si="532"/>
        <v>POINT(712275.56 6169445.74)</v>
      </c>
      <c r="X2602" s="14" t="str">
        <f>IFERROR(INDEX(BygningOmraade!B:B,MATCH(A2602,BygningOmraade!A:A,0)),"")</f>
        <v/>
      </c>
    </row>
    <row r="2603" spans="1:24" s="14" customFormat="1" x14ac:dyDescent="0.25">
      <c r="A2603" s="14">
        <f t="shared" si="520"/>
        <v>2603</v>
      </c>
      <c r="B2603" s="14" t="str">
        <f t="shared" ca="1" si="521"/>
        <v>9aa41817-1b2b-457c-9efd-d0a1277e3ff6</v>
      </c>
      <c r="C2603" s="14" t="str">
        <f t="shared" ca="1" si="522"/>
        <v>0a3f507e-1602-32b8-e044-0003ba298018</v>
      </c>
      <c r="D2603" s="14">
        <f t="shared" ca="1" si="523"/>
        <v>994547</v>
      </c>
      <c r="E2603" s="1">
        <f t="shared" ca="1" si="524"/>
        <v>120</v>
      </c>
      <c r="F2603" s="1">
        <f t="shared" ca="1" si="525"/>
        <v>157</v>
      </c>
      <c r="G2603" s="1">
        <f t="shared" ca="1" si="526"/>
        <v>1976</v>
      </c>
      <c r="H2603" s="1" t="str">
        <f ca="1">IFERROR(INDEX(Varmeinstallation!B:B,MATCH(INDIRECT($A$1&amp;"L"&amp;A2603)*1,Varmeinstallation!A:A,0)),"Ingen varmeinstallationer")</f>
        <v>Centralvarme fra eget anlæg, et-kammer fyr</v>
      </c>
      <c r="I2603" s="1" t="str">
        <f ca="1">IFERROR(INDEX(Opvarmningsmiddel!B:B,MATCH(INDIRECT($A$1&amp;"M"&amp;A2603)*1,Opvarmningsmiddel!A:A,0)),"")</f>
        <v>Naturgas</v>
      </c>
      <c r="J2603" s="1">
        <f t="shared" ca="1" si="527"/>
        <v>0</v>
      </c>
      <c r="K2603" s="1" t="str">
        <f ca="1">IFERROR(INDEX(Relationstabel!$C$3:$K$10,MATCH(VALUE(INDIRECT($A$1&amp;"L"&amp;A2603)),Relationstabel!$A$3:$A$10,0),MATCH(IFERROR(VALUE(INDIRECT($A$1&amp;"M"&amp;A2603)),0),Relationstabel!$C$1:$K$1,0)),"Ingen varmeinstallationer")</f>
        <v>Naturgas</v>
      </c>
      <c r="L2603" s="1" t="str">
        <f ca="1">INDEX(Anvendelseskode!B:B,MATCH($E2603,Anvendelseskode!$A:$A,0))</f>
        <v>Fritliggende enfamilieshus (parcelhus)</v>
      </c>
      <c r="M2603" s="1" t="str">
        <f ca="1">INDEX(Anvendelseskode!C:C,MATCH($E2603,Anvendelseskode!$A:$A,0))</f>
        <v>Parcelhuse</v>
      </c>
      <c r="N2603" s="1" t="str">
        <f ca="1">INDEX(Anvendelseskode!D:D,MATCH($E2603,Anvendelseskode!$A:$A,0))</f>
        <v>Private husholdninger</v>
      </c>
      <c r="O2603" s="1" t="str">
        <f ca="1">IFERROR(INDEX(SBi!$2:$2,MATCH(G2603,SBi!$1:$1,1)),SBi!$K$2)</f>
        <v>1973-1978</v>
      </c>
      <c r="P2603" s="1">
        <f ca="1">IFERROR(INDEX(SBi!$C$3:$K$28,MATCH(E2603,SBi!$B$3:$B$28,0),MATCH(O2603,SBi!$C$2:$K$2,0)),0)</f>
        <v>119.8</v>
      </c>
      <c r="Q2603" s="19">
        <f t="shared" ca="1" si="528"/>
        <v>18.808599999999998</v>
      </c>
      <c r="R2603" s="19" t="str">
        <f ca="1">IFERROR(INDEX(VpD!$2:$2,MATCH(G2603,VpD!$1:$1,1)),VpD!$I$2)</f>
        <v>1973-1978</v>
      </c>
      <c r="S2603" s="1">
        <f ca="1">IFERROR(INDEX(VpD!$C$3:$I$27,MATCH(E2603,VpD!$B$3:$B$27,0),MATCH(R2603,VpD!$C$2:$I$2,0)),0)</f>
        <v>117</v>
      </c>
      <c r="T2603" s="19">
        <f t="shared" ca="1" si="529"/>
        <v>18.369</v>
      </c>
      <c r="U2603" s="14" t="str">
        <f t="shared" ca="1" si="530"/>
        <v xml:space="preserve">711530.22 </v>
      </c>
      <c r="V2603" s="14" t="str">
        <f t="shared" ca="1" si="531"/>
        <v>6170701.08</v>
      </c>
      <c r="W2603" s="14" t="str">
        <f t="shared" ca="1" si="532"/>
        <v>POINT(711530.22 6170701.08)</v>
      </c>
      <c r="X2603" s="14" t="str">
        <f>IFERROR(INDEX(BygningOmraade!B:B,MATCH(A2603,BygningOmraade!A:A,0)),"")</f>
        <v/>
      </c>
    </row>
    <row r="2604" spans="1:24" s="14" customFormat="1" x14ac:dyDescent="0.25">
      <c r="A2604" s="14">
        <f t="shared" si="520"/>
        <v>2604</v>
      </c>
      <c r="B2604" s="14" t="str">
        <f t="shared" ca="1" si="521"/>
        <v>9aa68a75-5824-41d6-920f-3dfd4dd2ee3e</v>
      </c>
      <c r="C2604" s="14" t="str">
        <f t="shared" ca="1" si="522"/>
        <v>0a3f507e-1572-32b8-e044-0003ba298018</v>
      </c>
      <c r="D2604" s="14">
        <f t="shared" ca="1" si="523"/>
        <v>997525</v>
      </c>
      <c r="E2604" s="1">
        <f t="shared" ca="1" si="524"/>
        <v>120</v>
      </c>
      <c r="F2604" s="1">
        <f t="shared" ca="1" si="525"/>
        <v>112</v>
      </c>
      <c r="G2604" s="1">
        <f t="shared" ca="1" si="526"/>
        <v>1960</v>
      </c>
      <c r="H2604" s="1" t="str">
        <f ca="1">IFERROR(INDEX(Varmeinstallation!B:B,MATCH(INDIRECT($A$1&amp;"L"&amp;A2604)*1,Varmeinstallation!A:A,0)),"Ingen varmeinstallationer")</f>
        <v>Centralvarme fra eget anlæg, et-kammer fyr</v>
      </c>
      <c r="I2604" s="1" t="str">
        <f ca="1">IFERROR(INDEX(Opvarmningsmiddel!B:B,MATCH(INDIRECT($A$1&amp;"M"&amp;A2604)*1,Opvarmningsmiddel!A:A,0)),"")</f>
        <v>Naturgas</v>
      </c>
      <c r="J2604" s="1">
        <f t="shared" ca="1" si="527"/>
        <v>2</v>
      </c>
      <c r="K2604" s="1" t="str">
        <f ca="1">IFERROR(INDEX(Relationstabel!$C$3:$K$10,MATCH(VALUE(INDIRECT($A$1&amp;"L"&amp;A2604)),Relationstabel!$A$3:$A$10,0),MATCH(IFERROR(VALUE(INDIRECT($A$1&amp;"M"&amp;A2604)),0),Relationstabel!$C$1:$K$1,0)),"Ingen varmeinstallationer")</f>
        <v>Naturgas</v>
      </c>
      <c r="L2604" s="1" t="str">
        <f ca="1">INDEX(Anvendelseskode!B:B,MATCH($E2604,Anvendelseskode!$A:$A,0))</f>
        <v>Fritliggende enfamilieshus (parcelhus)</v>
      </c>
      <c r="M2604" s="1" t="str">
        <f ca="1">INDEX(Anvendelseskode!C:C,MATCH($E2604,Anvendelseskode!$A:$A,0))</f>
        <v>Parcelhuse</v>
      </c>
      <c r="N2604" s="1" t="str">
        <f ca="1">INDEX(Anvendelseskode!D:D,MATCH($E2604,Anvendelseskode!$A:$A,0))</f>
        <v>Private husholdninger</v>
      </c>
      <c r="O2604" s="1" t="str">
        <f ca="1">IFERROR(INDEX(SBi!$2:$2,MATCH(G2604,SBi!$1:$1,1)),SBi!$K$2)</f>
        <v>1951-1960</v>
      </c>
      <c r="P2604" s="1">
        <f ca="1">IFERROR(INDEX(SBi!$C$3:$K$28,MATCH(E2604,SBi!$B$3:$B$28,0),MATCH(O2604,SBi!$C$2:$K$2,0)),0)</f>
        <v>154.9</v>
      </c>
      <c r="Q2604" s="19">
        <f t="shared" ca="1" si="528"/>
        <v>17.348800000000001</v>
      </c>
      <c r="R2604" s="19" t="str">
        <f ca="1">IFERROR(INDEX(VpD!$2:$2,MATCH(G2604,VpD!$1:$1,1)),VpD!$I$2)</f>
        <v>1951-1960</v>
      </c>
      <c r="S2604" s="1">
        <f ca="1">IFERROR(INDEX(VpD!$C$3:$I$27,MATCH(E2604,VpD!$B$3:$B$27,0),MATCH(R2604,VpD!$C$2:$I$2,0)),0)</f>
        <v>204</v>
      </c>
      <c r="T2604" s="19">
        <f t="shared" ca="1" si="529"/>
        <v>22.847999999999999</v>
      </c>
      <c r="U2604" s="14" t="str">
        <f t="shared" ca="1" si="530"/>
        <v xml:space="preserve">713872.17 </v>
      </c>
      <c r="V2604" s="14" t="str">
        <f t="shared" ca="1" si="531"/>
        <v>6169324.98</v>
      </c>
      <c r="W2604" s="14" t="str">
        <f t="shared" ca="1" si="532"/>
        <v>POINT(713872.17 6169324.98)</v>
      </c>
      <c r="X2604" s="14" t="str">
        <f>IFERROR(INDEX(BygningOmraade!B:B,MATCH(A2604,BygningOmraade!A:A,0)),"")</f>
        <v/>
      </c>
    </row>
    <row r="2605" spans="1:24" s="14" customFormat="1" x14ac:dyDescent="0.25">
      <c r="A2605" s="14">
        <f t="shared" si="520"/>
        <v>2605</v>
      </c>
      <c r="B2605" s="14" t="str">
        <f t="shared" ca="1" si="521"/>
        <v>9abea650-4310-446b-a5c6-bb1235c99449</v>
      </c>
      <c r="C2605" s="14" t="str">
        <f t="shared" ca="1" si="522"/>
        <v>0a3f507e-1e5a-32b8-e044-0003ba298018</v>
      </c>
      <c r="D2605" s="14">
        <f t="shared" ca="1" si="523"/>
        <v>994644</v>
      </c>
      <c r="E2605" s="1">
        <f t="shared" ca="1" si="524"/>
        <v>120</v>
      </c>
      <c r="F2605" s="1">
        <f t="shared" ca="1" si="525"/>
        <v>114</v>
      </c>
      <c r="G2605" s="1">
        <f t="shared" ca="1" si="526"/>
        <v>1970</v>
      </c>
      <c r="H2605" s="1" t="str">
        <f ca="1">IFERROR(INDEX(Varmeinstallation!B:B,MATCH(INDIRECT($A$1&amp;"L"&amp;A2605)*1,Varmeinstallation!A:A,0)),"Ingen varmeinstallationer")</f>
        <v>Centralvarme fra eget anlæg, et-kammer fyr</v>
      </c>
      <c r="I2605" s="1" t="str">
        <f ca="1">IFERROR(INDEX(Opvarmningsmiddel!B:B,MATCH(INDIRECT($A$1&amp;"M"&amp;A2605)*1,Opvarmningsmiddel!A:A,0)),"")</f>
        <v>Naturgas</v>
      </c>
      <c r="J2605" s="1">
        <f t="shared" ca="1" si="527"/>
        <v>4</v>
      </c>
      <c r="K2605" s="1" t="str">
        <f ca="1">IFERROR(INDEX(Relationstabel!$C$3:$K$10,MATCH(VALUE(INDIRECT($A$1&amp;"L"&amp;A2605)),Relationstabel!$A$3:$A$10,0),MATCH(IFERROR(VALUE(INDIRECT($A$1&amp;"M"&amp;A2605)),0),Relationstabel!$C$1:$K$1,0)),"Ingen varmeinstallationer")</f>
        <v>Naturgas</v>
      </c>
      <c r="L2605" s="1" t="str">
        <f ca="1">INDEX(Anvendelseskode!B:B,MATCH($E2605,Anvendelseskode!$A:$A,0))</f>
        <v>Fritliggende enfamilieshus (parcelhus)</v>
      </c>
      <c r="M2605" s="1" t="str">
        <f ca="1">INDEX(Anvendelseskode!C:C,MATCH($E2605,Anvendelseskode!$A:$A,0))</f>
        <v>Parcelhuse</v>
      </c>
      <c r="N2605" s="1" t="str">
        <f ca="1">INDEX(Anvendelseskode!D:D,MATCH($E2605,Anvendelseskode!$A:$A,0))</f>
        <v>Private husholdninger</v>
      </c>
      <c r="O2605" s="1" t="str">
        <f ca="1">IFERROR(INDEX(SBi!$2:$2,MATCH(G2605,SBi!$1:$1,1)),SBi!$K$2)</f>
        <v>1961-1972</v>
      </c>
      <c r="P2605" s="1">
        <f ca="1">IFERROR(INDEX(SBi!$C$3:$K$28,MATCH(E2605,SBi!$B$3:$B$28,0),MATCH(O2605,SBi!$C$2:$K$2,0)),0)</f>
        <v>134.30000000000001</v>
      </c>
      <c r="Q2605" s="19">
        <f t="shared" ca="1" si="528"/>
        <v>15.3102</v>
      </c>
      <c r="R2605" s="19" t="str">
        <f ca="1">IFERROR(INDEX(VpD!$2:$2,MATCH(G2605,VpD!$1:$1,1)),VpD!$I$2)</f>
        <v>1961-1972</v>
      </c>
      <c r="S2605" s="1">
        <f ca="1">IFERROR(INDEX(VpD!$C$3:$I$27,MATCH(E2605,VpD!$B$3:$B$27,0),MATCH(R2605,VpD!$C$2:$I$2,0)),0)</f>
        <v>143</v>
      </c>
      <c r="T2605" s="19">
        <f t="shared" ca="1" si="529"/>
        <v>16.302</v>
      </c>
      <c r="U2605" s="14" t="str">
        <f t="shared" ca="1" si="530"/>
        <v xml:space="preserve">711673.52 </v>
      </c>
      <c r="V2605" s="14" t="str">
        <f t="shared" ca="1" si="531"/>
        <v>6171670.5</v>
      </c>
      <c r="W2605" s="14" t="str">
        <f t="shared" ca="1" si="532"/>
        <v>POINT(711673.52 6171670.5)</v>
      </c>
      <c r="X2605" s="14" t="str">
        <f>IFERROR(INDEX(BygningOmraade!B:B,MATCH(A2605,BygningOmraade!A:A,0)),"")</f>
        <v/>
      </c>
    </row>
    <row r="2606" spans="1:24" s="14" customFormat="1" x14ac:dyDescent="0.25">
      <c r="A2606" s="14">
        <f t="shared" si="520"/>
        <v>2606</v>
      </c>
      <c r="B2606" s="14" t="str">
        <f t="shared" ca="1" si="521"/>
        <v>9ac00dda-c095-4911-b04e-ad7c282db971</v>
      </c>
      <c r="C2606" s="14" t="str">
        <f t="shared" ca="1" si="522"/>
        <v>0a3f507e-15a1-32b8-e044-0003ba298018</v>
      </c>
      <c r="D2606" s="14">
        <f t="shared" ca="1" si="523"/>
        <v>995937</v>
      </c>
      <c r="E2606" s="1">
        <f t="shared" ca="1" si="524"/>
        <v>120</v>
      </c>
      <c r="F2606" s="1">
        <f t="shared" ca="1" si="525"/>
        <v>148</v>
      </c>
      <c r="G2606" s="1">
        <f t="shared" ca="1" si="526"/>
        <v>1972</v>
      </c>
      <c r="H2606" s="1" t="str">
        <f ca="1">IFERROR(INDEX(Varmeinstallation!B:B,MATCH(INDIRECT($A$1&amp;"L"&amp;A2606)*1,Varmeinstallation!A:A,0)),"Ingen varmeinstallationer")</f>
        <v>Centralvarme fra eget anlæg, et-kammer fyr</v>
      </c>
      <c r="I2606" s="1" t="str">
        <f ca="1">IFERROR(INDEX(Opvarmningsmiddel!B:B,MATCH(INDIRECT($A$1&amp;"M"&amp;A2606)*1,Opvarmningsmiddel!A:A,0)),"")</f>
        <v>Naturgas</v>
      </c>
      <c r="J2606" s="1">
        <f t="shared" ca="1" si="527"/>
        <v>2</v>
      </c>
      <c r="K2606" s="1" t="str">
        <f ca="1">IFERROR(INDEX(Relationstabel!$C$3:$K$10,MATCH(VALUE(INDIRECT($A$1&amp;"L"&amp;A2606)),Relationstabel!$A$3:$A$10,0),MATCH(IFERROR(VALUE(INDIRECT($A$1&amp;"M"&amp;A2606)),0),Relationstabel!$C$1:$K$1,0)),"Ingen varmeinstallationer")</f>
        <v>Naturgas</v>
      </c>
      <c r="L2606" s="1" t="str">
        <f ca="1">INDEX(Anvendelseskode!B:B,MATCH($E2606,Anvendelseskode!$A:$A,0))</f>
        <v>Fritliggende enfamilieshus (parcelhus)</v>
      </c>
      <c r="M2606" s="1" t="str">
        <f ca="1">INDEX(Anvendelseskode!C:C,MATCH($E2606,Anvendelseskode!$A:$A,0))</f>
        <v>Parcelhuse</v>
      </c>
      <c r="N2606" s="1" t="str">
        <f ca="1">INDEX(Anvendelseskode!D:D,MATCH($E2606,Anvendelseskode!$A:$A,0))</f>
        <v>Private husholdninger</v>
      </c>
      <c r="O2606" s="1" t="str">
        <f ca="1">IFERROR(INDEX(SBi!$2:$2,MATCH(G2606,SBi!$1:$1,1)),SBi!$K$2)</f>
        <v>1961-1972</v>
      </c>
      <c r="P2606" s="1">
        <f ca="1">IFERROR(INDEX(SBi!$C$3:$K$28,MATCH(E2606,SBi!$B$3:$B$28,0),MATCH(O2606,SBi!$C$2:$K$2,0)),0)</f>
        <v>134.30000000000001</v>
      </c>
      <c r="Q2606" s="19">
        <f t="shared" ca="1" si="528"/>
        <v>19.8764</v>
      </c>
      <c r="R2606" s="19" t="str">
        <f ca="1">IFERROR(INDEX(VpD!$2:$2,MATCH(G2606,VpD!$1:$1,1)),VpD!$I$2)</f>
        <v>1961-1972</v>
      </c>
      <c r="S2606" s="1">
        <f ca="1">IFERROR(INDEX(VpD!$C$3:$I$27,MATCH(E2606,VpD!$B$3:$B$27,0),MATCH(R2606,VpD!$C$2:$I$2,0)),0)</f>
        <v>143</v>
      </c>
      <c r="T2606" s="19">
        <f t="shared" ca="1" si="529"/>
        <v>21.164000000000001</v>
      </c>
      <c r="U2606" s="14" t="str">
        <f t="shared" ca="1" si="530"/>
        <v xml:space="preserve">712767.22 </v>
      </c>
      <c r="V2606" s="14" t="str">
        <f t="shared" ca="1" si="531"/>
        <v>6169081.34</v>
      </c>
      <c r="W2606" s="14" t="str">
        <f t="shared" ca="1" si="532"/>
        <v>POINT(712767.22 6169081.34)</v>
      </c>
      <c r="X2606" s="14" t="str">
        <f>IFERROR(INDEX(BygningOmraade!B:B,MATCH(A2606,BygningOmraade!A:A,0)),"")</f>
        <v/>
      </c>
    </row>
    <row r="2607" spans="1:24" s="14" customFormat="1" x14ac:dyDescent="0.25">
      <c r="A2607" s="14">
        <f t="shared" si="520"/>
        <v>2607</v>
      </c>
      <c r="B2607" s="14" t="str">
        <f t="shared" ca="1" si="521"/>
        <v>9ac8794a-82db-415c-b461-6d9d234f17c5</v>
      </c>
      <c r="C2607" s="14" t="str">
        <f t="shared" ca="1" si="522"/>
        <v>0a3f507e-1b07-32b8-e044-0003ba298018</v>
      </c>
      <c r="D2607" s="14">
        <f t="shared" ca="1" si="523"/>
        <v>996142</v>
      </c>
      <c r="E2607" s="1">
        <f t="shared" ca="1" si="524"/>
        <v>120</v>
      </c>
      <c r="F2607" s="1">
        <f t="shared" ca="1" si="525"/>
        <v>116</v>
      </c>
      <c r="G2607" s="1">
        <f t="shared" ca="1" si="526"/>
        <v>1965</v>
      </c>
      <c r="H2607" s="1" t="str">
        <f ca="1">IFERROR(INDEX(Varmeinstallation!B:B,MATCH(INDIRECT($A$1&amp;"L"&amp;A2607)*1,Varmeinstallation!A:A,0)),"Ingen varmeinstallationer")</f>
        <v>Centralvarme fra eget anlæg, et-kammer fyr</v>
      </c>
      <c r="I2607" s="1" t="str">
        <f ca="1">IFERROR(INDEX(Opvarmningsmiddel!B:B,MATCH(INDIRECT($A$1&amp;"M"&amp;A2607)*1,Opvarmningsmiddel!A:A,0)),"")</f>
        <v>Naturgas</v>
      </c>
      <c r="J2607" s="1">
        <f t="shared" ca="1" si="527"/>
        <v>2</v>
      </c>
      <c r="K2607" s="1" t="str">
        <f ca="1">IFERROR(INDEX(Relationstabel!$C$3:$K$10,MATCH(VALUE(INDIRECT($A$1&amp;"L"&amp;A2607)),Relationstabel!$A$3:$A$10,0),MATCH(IFERROR(VALUE(INDIRECT($A$1&amp;"M"&amp;A2607)),0),Relationstabel!$C$1:$K$1,0)),"Ingen varmeinstallationer")</f>
        <v>Naturgas</v>
      </c>
      <c r="L2607" s="1" t="str">
        <f ca="1">INDEX(Anvendelseskode!B:B,MATCH($E2607,Anvendelseskode!$A:$A,0))</f>
        <v>Fritliggende enfamilieshus (parcelhus)</v>
      </c>
      <c r="M2607" s="1" t="str">
        <f ca="1">INDEX(Anvendelseskode!C:C,MATCH($E2607,Anvendelseskode!$A:$A,0))</f>
        <v>Parcelhuse</v>
      </c>
      <c r="N2607" s="1" t="str">
        <f ca="1">INDEX(Anvendelseskode!D:D,MATCH($E2607,Anvendelseskode!$A:$A,0))</f>
        <v>Private husholdninger</v>
      </c>
      <c r="O2607" s="1" t="str">
        <f ca="1">IFERROR(INDEX(SBi!$2:$2,MATCH(G2607,SBi!$1:$1,1)),SBi!$K$2)</f>
        <v>1961-1972</v>
      </c>
      <c r="P2607" s="1">
        <f ca="1">IFERROR(INDEX(SBi!$C$3:$K$28,MATCH(E2607,SBi!$B$3:$B$28,0),MATCH(O2607,SBi!$C$2:$K$2,0)),0)</f>
        <v>134.30000000000001</v>
      </c>
      <c r="Q2607" s="19">
        <f t="shared" ca="1" si="528"/>
        <v>15.578800000000001</v>
      </c>
      <c r="R2607" s="19" t="str">
        <f ca="1">IFERROR(INDEX(VpD!$2:$2,MATCH(G2607,VpD!$1:$1,1)),VpD!$I$2)</f>
        <v>1961-1972</v>
      </c>
      <c r="S2607" s="1">
        <f ca="1">IFERROR(INDEX(VpD!$C$3:$I$27,MATCH(E2607,VpD!$B$3:$B$27,0),MATCH(R2607,VpD!$C$2:$I$2,0)),0)</f>
        <v>143</v>
      </c>
      <c r="T2607" s="19">
        <f t="shared" ca="1" si="529"/>
        <v>16.588000000000001</v>
      </c>
      <c r="U2607" s="14" t="str">
        <f t="shared" ca="1" si="530"/>
        <v xml:space="preserve">713116.56 </v>
      </c>
      <c r="V2607" s="14" t="str">
        <f t="shared" ca="1" si="531"/>
        <v>6169029.67</v>
      </c>
      <c r="W2607" s="14" t="str">
        <f t="shared" ca="1" si="532"/>
        <v>POINT(713116.56 6169029.67)</v>
      </c>
      <c r="X2607" s="14" t="str">
        <f>IFERROR(INDEX(BygningOmraade!B:B,MATCH(A2607,BygningOmraade!A:A,0)),"")</f>
        <v/>
      </c>
    </row>
    <row r="2608" spans="1:24" s="14" customFormat="1" x14ac:dyDescent="0.25">
      <c r="A2608" s="14">
        <f t="shared" si="520"/>
        <v>2608</v>
      </c>
      <c r="B2608" s="14" t="str">
        <f t="shared" ca="1" si="521"/>
        <v>9ad10dbd-91f6-4f9c-87b2-f981b289418d</v>
      </c>
      <c r="C2608" s="14" t="str">
        <f t="shared" ca="1" si="522"/>
        <v>0a3f507e-2242-32b8-e044-0003ba298018</v>
      </c>
      <c r="D2608" s="14">
        <f t="shared" ca="1" si="523"/>
        <v>995285</v>
      </c>
      <c r="E2608" s="1">
        <f t="shared" ca="1" si="524"/>
        <v>120</v>
      </c>
      <c r="F2608" s="1">
        <f t="shared" ca="1" si="525"/>
        <v>236</v>
      </c>
      <c r="G2608" s="1">
        <f t="shared" ca="1" si="526"/>
        <v>1979</v>
      </c>
      <c r="H2608" s="1" t="str">
        <f ca="1">IFERROR(INDEX(Varmeinstallation!B:B,MATCH(INDIRECT($A$1&amp;"L"&amp;A2608)*1,Varmeinstallation!A:A,0)),"Ingen varmeinstallationer")</f>
        <v>Centralvarme fra eget anlæg, et-kammer fyr</v>
      </c>
      <c r="I2608" s="1" t="str">
        <f ca="1">IFERROR(INDEX(Opvarmningsmiddel!B:B,MATCH(INDIRECT($A$1&amp;"M"&amp;A2608)*1,Opvarmningsmiddel!A:A,0)),"")</f>
        <v>Naturgas</v>
      </c>
      <c r="J2608" s="1">
        <f t="shared" ca="1" si="527"/>
        <v>2</v>
      </c>
      <c r="K2608" s="1" t="str">
        <f ca="1">IFERROR(INDEX(Relationstabel!$C$3:$K$10,MATCH(VALUE(INDIRECT($A$1&amp;"L"&amp;A2608)),Relationstabel!$A$3:$A$10,0),MATCH(IFERROR(VALUE(INDIRECT($A$1&amp;"M"&amp;A2608)),0),Relationstabel!$C$1:$K$1,0)),"Ingen varmeinstallationer")</f>
        <v>Naturgas</v>
      </c>
      <c r="L2608" s="1" t="str">
        <f ca="1">INDEX(Anvendelseskode!B:B,MATCH($E2608,Anvendelseskode!$A:$A,0))</f>
        <v>Fritliggende enfamilieshus (parcelhus)</v>
      </c>
      <c r="M2608" s="1" t="str">
        <f ca="1">INDEX(Anvendelseskode!C:C,MATCH($E2608,Anvendelseskode!$A:$A,0))</f>
        <v>Parcelhuse</v>
      </c>
      <c r="N2608" s="1" t="str">
        <f ca="1">INDEX(Anvendelseskode!D:D,MATCH($E2608,Anvendelseskode!$A:$A,0))</f>
        <v>Private husholdninger</v>
      </c>
      <c r="O2608" s="1" t="str">
        <f ca="1">IFERROR(INDEX(SBi!$2:$2,MATCH(G2608,SBi!$1:$1,1)),SBi!$K$2)</f>
        <v>1979-1998</v>
      </c>
      <c r="P2608" s="1">
        <f ca="1">IFERROR(INDEX(SBi!$C$3:$K$28,MATCH(E2608,SBi!$B$3:$B$28,0),MATCH(O2608,SBi!$C$2:$K$2,0)),0)</f>
        <v>105.4</v>
      </c>
      <c r="Q2608" s="19">
        <f t="shared" ca="1" si="528"/>
        <v>24.874400000000001</v>
      </c>
      <c r="R2608" s="19" t="str">
        <f ca="1">IFERROR(INDEX(VpD!$2:$2,MATCH(G2608,VpD!$1:$1,1)),VpD!$I$2)</f>
        <v>1979-1998</v>
      </c>
      <c r="S2608" s="1">
        <f ca="1">IFERROR(INDEX(VpD!$C$3:$I$27,MATCH(E2608,VpD!$B$3:$B$27,0),MATCH(R2608,VpD!$C$2:$I$2,0)),0)</f>
        <v>90</v>
      </c>
      <c r="T2608" s="19">
        <f t="shared" ca="1" si="529"/>
        <v>21.24</v>
      </c>
      <c r="U2608" s="14" t="str">
        <f t="shared" ca="1" si="530"/>
        <v xml:space="preserve">711813.6 </v>
      </c>
      <c r="V2608" s="14" t="str">
        <f t="shared" ca="1" si="531"/>
        <v>6171603.18</v>
      </c>
      <c r="W2608" s="14" t="str">
        <f t="shared" ca="1" si="532"/>
        <v>POINT(711813.6 6171603.18)</v>
      </c>
      <c r="X2608" s="14" t="str">
        <f>IFERROR(INDEX(BygningOmraade!B:B,MATCH(A2608,BygningOmraade!A:A,0)),"")</f>
        <v/>
      </c>
    </row>
    <row r="2609" spans="1:24" s="14" customFormat="1" x14ac:dyDescent="0.25">
      <c r="A2609" s="14">
        <f t="shared" si="520"/>
        <v>2609</v>
      </c>
      <c r="B2609" s="14" t="str">
        <f t="shared" ca="1" si="521"/>
        <v>9adc8e24-5e01-42f4-bcec-e906e659b89b</v>
      </c>
      <c r="C2609" s="14" t="str">
        <f t="shared" ca="1" si="522"/>
        <v>0a3f507e-171a-32b8-e044-0003ba298018</v>
      </c>
      <c r="D2609" s="14">
        <f t="shared" ca="1" si="523"/>
        <v>996344</v>
      </c>
      <c r="E2609" s="1">
        <f t="shared" ca="1" si="524"/>
        <v>120</v>
      </c>
      <c r="F2609" s="1">
        <f t="shared" ca="1" si="525"/>
        <v>163</v>
      </c>
      <c r="G2609" s="1">
        <f t="shared" ca="1" si="526"/>
        <v>1970</v>
      </c>
      <c r="H2609" s="1" t="str">
        <f ca="1">IFERROR(INDEX(Varmeinstallation!B:B,MATCH(INDIRECT($A$1&amp;"L"&amp;A2609)*1,Varmeinstallation!A:A,0)),"Ingen varmeinstallationer")</f>
        <v>Centralvarme fra eget anlæg, et-kammer fyr</v>
      </c>
      <c r="I2609" s="1" t="str">
        <f ca="1">IFERROR(INDEX(Opvarmningsmiddel!B:B,MATCH(INDIRECT($A$1&amp;"M"&amp;A2609)*1,Opvarmningsmiddel!A:A,0)),"")</f>
        <v>Naturgas</v>
      </c>
      <c r="J2609" s="1">
        <f t="shared" ca="1" si="527"/>
        <v>80</v>
      </c>
      <c r="K2609" s="1" t="str">
        <f ca="1">IFERROR(INDEX(Relationstabel!$C$3:$K$10,MATCH(VALUE(INDIRECT($A$1&amp;"L"&amp;A2609)),Relationstabel!$A$3:$A$10,0),MATCH(IFERROR(VALUE(INDIRECT($A$1&amp;"M"&amp;A2609)),0),Relationstabel!$C$1:$K$1,0)),"Ingen varmeinstallationer")</f>
        <v>Naturgas</v>
      </c>
      <c r="L2609" s="1" t="str">
        <f ca="1">INDEX(Anvendelseskode!B:B,MATCH($E2609,Anvendelseskode!$A:$A,0))</f>
        <v>Fritliggende enfamilieshus (parcelhus)</v>
      </c>
      <c r="M2609" s="1" t="str">
        <f ca="1">INDEX(Anvendelseskode!C:C,MATCH($E2609,Anvendelseskode!$A:$A,0))</f>
        <v>Parcelhuse</v>
      </c>
      <c r="N2609" s="1" t="str">
        <f ca="1">INDEX(Anvendelseskode!D:D,MATCH($E2609,Anvendelseskode!$A:$A,0))</f>
        <v>Private husholdninger</v>
      </c>
      <c r="O2609" s="1" t="str">
        <f ca="1">IFERROR(INDEX(SBi!$2:$2,MATCH(G2609,SBi!$1:$1,1)),SBi!$K$2)</f>
        <v>1961-1972</v>
      </c>
      <c r="P2609" s="1">
        <f ca="1">IFERROR(INDEX(SBi!$C$3:$K$28,MATCH(E2609,SBi!$B$3:$B$28,0),MATCH(O2609,SBi!$C$2:$K$2,0)),0)</f>
        <v>134.30000000000001</v>
      </c>
      <c r="Q2609" s="19">
        <f t="shared" ca="1" si="528"/>
        <v>21.890900000000002</v>
      </c>
      <c r="R2609" s="19" t="str">
        <f ca="1">IFERROR(INDEX(VpD!$2:$2,MATCH(G2609,VpD!$1:$1,1)),VpD!$I$2)</f>
        <v>1961-1972</v>
      </c>
      <c r="S2609" s="1">
        <f ca="1">IFERROR(INDEX(VpD!$C$3:$I$27,MATCH(E2609,VpD!$B$3:$B$27,0),MATCH(R2609,VpD!$C$2:$I$2,0)),0)</f>
        <v>143</v>
      </c>
      <c r="T2609" s="19">
        <f t="shared" ca="1" si="529"/>
        <v>23.309000000000001</v>
      </c>
      <c r="U2609" s="14" t="str">
        <f t="shared" ca="1" si="530"/>
        <v xml:space="preserve">712914 </v>
      </c>
      <c r="V2609" s="14" t="str">
        <f t="shared" ca="1" si="531"/>
        <v>6168917.74</v>
      </c>
      <c r="W2609" s="14" t="str">
        <f t="shared" ca="1" si="532"/>
        <v>POINT(712914 6168917.74)</v>
      </c>
      <c r="X2609" s="14" t="str">
        <f>IFERROR(INDEX(BygningOmraade!B:B,MATCH(A2609,BygningOmraade!A:A,0)),"")</f>
        <v/>
      </c>
    </row>
    <row r="2610" spans="1:24" s="14" customFormat="1" x14ac:dyDescent="0.25">
      <c r="A2610" s="14">
        <f t="shared" si="520"/>
        <v>2610</v>
      </c>
      <c r="B2610" s="14" t="str">
        <f t="shared" ca="1" si="521"/>
        <v>9ae1a8d8-d03f-457a-8fe1-cc23a3ca68af</v>
      </c>
      <c r="C2610" s="14" t="str">
        <f t="shared" ca="1" si="522"/>
        <v>75d4829b-35b0-165e-e044-00144f3ead67</v>
      </c>
      <c r="D2610" s="14">
        <f t="shared" ca="1" si="523"/>
        <v>993774</v>
      </c>
      <c r="E2610" s="1">
        <f t="shared" ca="1" si="524"/>
        <v>530</v>
      </c>
      <c r="F2610" s="1">
        <f t="shared" ca="1" si="525"/>
        <v>64</v>
      </c>
      <c r="G2610" s="1">
        <f t="shared" ca="1" si="526"/>
        <v>2005</v>
      </c>
      <c r="H2610" s="1" t="str">
        <f ca="1">IFERROR(INDEX(Varmeinstallation!B:B,MATCH(INDIRECT($A$1&amp;"L"&amp;A2610)*1,Varmeinstallation!A:A,0)),"Ingen varmeinstallationer")</f>
        <v>Ingen varmeinstallationer</v>
      </c>
      <c r="I2610" s="1" t="str">
        <f ca="1">IFERROR(INDEX(Opvarmningsmiddel!B:B,MATCH(INDIRECT($A$1&amp;"M"&amp;A2610)*1,Opvarmningsmiddel!A:A,0)),"")</f>
        <v/>
      </c>
      <c r="J2610" s="1">
        <f t="shared" ca="1" si="527"/>
        <v>0</v>
      </c>
      <c r="K2610" s="1" t="str">
        <f ca="1">IFERROR(INDEX(Relationstabel!$C$3:$K$10,MATCH(VALUE(INDIRECT($A$1&amp;"L"&amp;A2610)),Relationstabel!$A$3:$A$10,0),MATCH(IFERROR(VALUE(INDIRECT($A$1&amp;"M"&amp;A2610)),0),Relationstabel!$C$1:$K$1,0)),"Ingen varmeinstallationer")</f>
        <v>Ingen varmeinstallation</v>
      </c>
      <c r="L2610" s="1" t="str">
        <f ca="1">INDEX(Anvendelseskode!B:B,MATCH($E2610,Anvendelseskode!$A:$A,0))</f>
        <v>Bygning i forbindelse med idrætsudøvelse (klubhus, idrætshal, svømmehal o.lign.).</v>
      </c>
      <c r="M2610" s="1" t="str">
        <f ca="1">INDEX(Anvendelseskode!C:C,MATCH($E2610,Anvendelseskode!$A:$A,0))</f>
        <v>Bygning i forbindelse med idrætsudøvelse (klubhus, idrætshal, svømmehal o.lign.).</v>
      </c>
      <c r="N2610" s="1" t="str">
        <f ca="1">INDEX(Anvendelseskode!D:D,MATCH($E2610,Anvendelseskode!$A:$A,0))</f>
        <v>Kommunale og andre offentlige institutioner</v>
      </c>
      <c r="O2610" s="1" t="str">
        <f ca="1">IFERROR(INDEX(SBi!$2:$2,MATCH(G2610,SBi!$1:$1,1)),SBi!$K$2)</f>
        <v>1999-2006</v>
      </c>
      <c r="P2610" s="1">
        <f ca="1">IFERROR(INDEX(SBi!$C$3:$K$28,MATCH(E2610,SBi!$B$3:$B$28,0),MATCH(O2610,SBi!$C$2:$K$2,0)),0)</f>
        <v>138.30000000000001</v>
      </c>
      <c r="Q2610" s="19">
        <f t="shared" ca="1" si="528"/>
        <v>8.8512000000000004</v>
      </c>
      <c r="R2610" s="19" t="str">
        <f ca="1">IFERROR(INDEX(VpD!$2:$2,MATCH(G2610,VpD!$1:$1,1)),VpD!$I$2)</f>
        <v>&gt;1998</v>
      </c>
      <c r="S2610" s="1">
        <f ca="1">IFERROR(INDEX(VpD!$C$3:$I$27,MATCH(E2610,VpD!$B$3:$B$27,0),MATCH(R2610,VpD!$C$2:$I$2,0)),0)</f>
        <v>72</v>
      </c>
      <c r="T2610" s="19">
        <f t="shared" ca="1" si="529"/>
        <v>4.6079999999999997</v>
      </c>
      <c r="U2610" s="14" t="str">
        <f t="shared" ca="1" si="530"/>
        <v xml:space="preserve">710968.39 </v>
      </c>
      <c r="V2610" s="14" t="str">
        <f t="shared" ca="1" si="531"/>
        <v>6171454.79</v>
      </c>
      <c r="W2610" s="14" t="str">
        <f t="shared" ca="1" si="532"/>
        <v>POINT(710968.39 6171454.79)</v>
      </c>
      <c r="X2610" s="14" t="str">
        <f>IFERROR(INDEX(BygningOmraade!B:B,MATCH(A2610,BygningOmraade!A:A,0)),"")</f>
        <v/>
      </c>
    </row>
    <row r="2611" spans="1:24" s="14" customFormat="1" x14ac:dyDescent="0.25">
      <c r="A2611" s="14">
        <f t="shared" si="520"/>
        <v>2611</v>
      </c>
      <c r="B2611" s="14" t="str">
        <f t="shared" ca="1" si="521"/>
        <v>9af678b6-66fa-408f-9b17-35bcc9946ced</v>
      </c>
      <c r="C2611" s="14" t="str">
        <f t="shared" ca="1" si="522"/>
        <v>0a3f507e-1dd6-32b8-e044-0003ba298018</v>
      </c>
      <c r="D2611" s="14">
        <f t="shared" ca="1" si="523"/>
        <v>2540584</v>
      </c>
      <c r="E2611" s="1">
        <f t="shared" ca="1" si="524"/>
        <v>120</v>
      </c>
      <c r="F2611" s="1">
        <f t="shared" ca="1" si="525"/>
        <v>159</v>
      </c>
      <c r="G2611" s="1">
        <f t="shared" ca="1" si="526"/>
        <v>2000</v>
      </c>
      <c r="H2611" s="1" t="str">
        <f ca="1">IFERROR(INDEX(Varmeinstallation!B:B,MATCH(INDIRECT($A$1&amp;"L"&amp;A2611)*1,Varmeinstallation!A:A,0)),"Ingen varmeinstallationer")</f>
        <v>Fjernvarme/blokvarme (radiatorsystemer eller varmluftanlæg)</v>
      </c>
      <c r="I2611" s="1" t="str">
        <f ca="1">IFERROR(INDEX(Opvarmningsmiddel!B:B,MATCH(INDIRECT($A$1&amp;"M"&amp;A2611)*1,Opvarmningsmiddel!A:A,0)),"")</f>
        <v/>
      </c>
      <c r="J2611" s="1">
        <f t="shared" ca="1" si="527"/>
        <v>0</v>
      </c>
      <c r="K2611" s="1" t="str">
        <f ca="1">IFERROR(INDEX(Relationstabel!$C$3:$K$10,MATCH(VALUE(INDIRECT($A$1&amp;"L"&amp;A2611)),Relationstabel!$A$3:$A$10,0),MATCH(IFERROR(VALUE(INDIRECT($A$1&amp;"M"&amp;A2611)),0),Relationstabel!$C$1:$K$1,0)),"Ingen varmeinstallationer")</f>
        <v>Fjernvarme/ Blokvarme</v>
      </c>
      <c r="L2611" s="1" t="str">
        <f ca="1">INDEX(Anvendelseskode!B:B,MATCH($E2611,Anvendelseskode!$A:$A,0))</f>
        <v>Fritliggende enfamilieshus (parcelhus)</v>
      </c>
      <c r="M2611" s="1" t="str">
        <f ca="1">INDEX(Anvendelseskode!C:C,MATCH($E2611,Anvendelseskode!$A:$A,0))</f>
        <v>Parcelhuse</v>
      </c>
      <c r="N2611" s="1" t="str">
        <f ca="1">INDEX(Anvendelseskode!D:D,MATCH($E2611,Anvendelseskode!$A:$A,0))</f>
        <v>Private husholdninger</v>
      </c>
      <c r="O2611" s="1" t="str">
        <f ca="1">IFERROR(INDEX(SBi!$2:$2,MATCH(G2611,SBi!$1:$1,1)),SBi!$K$2)</f>
        <v>1999-2006</v>
      </c>
      <c r="P2611" s="1">
        <f ca="1">IFERROR(INDEX(SBi!$C$3:$K$28,MATCH(E2611,SBi!$B$3:$B$28,0),MATCH(O2611,SBi!$C$2:$K$2,0)),0)</f>
        <v>83.9</v>
      </c>
      <c r="Q2611" s="19">
        <f t="shared" ca="1" si="528"/>
        <v>13.3401</v>
      </c>
      <c r="R2611" s="19" t="str">
        <f ca="1">IFERROR(INDEX(VpD!$2:$2,MATCH(G2611,VpD!$1:$1,1)),VpD!$I$2)</f>
        <v>&gt;1998</v>
      </c>
      <c r="S2611" s="1">
        <f ca="1">IFERROR(INDEX(VpD!$C$3:$I$27,MATCH(E2611,VpD!$B$3:$B$27,0),MATCH(R2611,VpD!$C$2:$I$2,0)),0)</f>
        <v>72</v>
      </c>
      <c r="T2611" s="19">
        <f t="shared" ca="1" si="529"/>
        <v>11.448</v>
      </c>
      <c r="U2611" s="14" t="str">
        <f t="shared" ca="1" si="530"/>
        <v xml:space="preserve">711971.07 </v>
      </c>
      <c r="V2611" s="14" t="str">
        <f t="shared" ca="1" si="531"/>
        <v>6172348.24</v>
      </c>
      <c r="W2611" s="14" t="str">
        <f t="shared" ca="1" si="532"/>
        <v>POINT(711971.07 6172348.24)</v>
      </c>
      <c r="X2611" s="14" t="str">
        <f>IFERROR(INDEX(BygningOmraade!B:B,MATCH(A2611,BygningOmraade!A:A,0)),"")</f>
        <v/>
      </c>
    </row>
    <row r="2612" spans="1:24" s="14" customFormat="1" x14ac:dyDescent="0.25">
      <c r="A2612" s="14">
        <f t="shared" si="520"/>
        <v>2612</v>
      </c>
      <c r="B2612" s="14" t="str">
        <f t="shared" ca="1" si="521"/>
        <v>9b031e9d-59d0-49f3-9891-35eb44d86eff</v>
      </c>
      <c r="C2612" s="14" t="str">
        <f t="shared" ca="1" si="522"/>
        <v>0a3f507e-1a0a-32b8-e044-0003ba298018</v>
      </c>
      <c r="D2612" s="14">
        <f t="shared" ca="1" si="523"/>
        <v>994516</v>
      </c>
      <c r="E2612" s="1">
        <f t="shared" ca="1" si="524"/>
        <v>130</v>
      </c>
      <c r="F2612" s="1">
        <f t="shared" ca="1" si="525"/>
        <v>113</v>
      </c>
      <c r="G2612" s="1">
        <f t="shared" ca="1" si="526"/>
        <v>1975</v>
      </c>
      <c r="H2612" s="1" t="str">
        <f ca="1">IFERROR(INDEX(Varmeinstallation!B:B,MATCH(INDIRECT($A$1&amp;"L"&amp;A2612)*1,Varmeinstallation!A:A,0)),"Ingen varmeinstallationer")</f>
        <v>Fjernvarme/blokvarme (radiatorsystemer eller varmluftanlæg)</v>
      </c>
      <c r="I2612" s="1" t="str">
        <f ca="1">IFERROR(INDEX(Opvarmningsmiddel!B:B,MATCH(INDIRECT($A$1&amp;"M"&amp;A2612)*1,Opvarmningsmiddel!A:A,0)),"")</f>
        <v/>
      </c>
      <c r="J2612" s="1">
        <f t="shared" ca="1" si="527"/>
        <v>0</v>
      </c>
      <c r="K2612" s="1" t="str">
        <f ca="1">IFERROR(INDEX(Relationstabel!$C$3:$K$10,MATCH(VALUE(INDIRECT($A$1&amp;"L"&amp;A2612)),Relationstabel!$A$3:$A$10,0),MATCH(IFERROR(VALUE(INDIRECT($A$1&amp;"M"&amp;A2612)),0),Relationstabel!$C$1:$K$1,0)),"Ingen varmeinstallationer")</f>
        <v>Fjernvarme/ Blokvarme</v>
      </c>
      <c r="L2612" s="1" t="str">
        <f ca="1">INDEX(Anvendelseskode!B:B,MATCH($E2612,Anvendelseskode!$A:$A,0))</f>
        <v>Række-, kæde-, dobbelthus (lodret adskillelse mellem enhederne)</v>
      </c>
      <c r="M2612" s="1" t="str">
        <f ca="1">INDEX(Anvendelseskode!C:C,MATCH($E2612,Anvendelseskode!$A:$A,0))</f>
        <v>Række-, kæde og dobbelthuse</v>
      </c>
      <c r="N2612" s="1" t="str">
        <f ca="1">INDEX(Anvendelseskode!D:D,MATCH($E2612,Anvendelseskode!$A:$A,0))</f>
        <v>Private husholdninger</v>
      </c>
      <c r="O2612" s="1" t="str">
        <f ca="1">IFERROR(INDEX(SBi!$2:$2,MATCH(G2612,SBi!$1:$1,1)),SBi!$K$2)</f>
        <v>1973-1978</v>
      </c>
      <c r="P2612" s="1">
        <f ca="1">IFERROR(INDEX(SBi!$C$3:$K$28,MATCH(E2612,SBi!$B$3:$B$28,0),MATCH(O2612,SBi!$C$2:$K$2,0)),0)</f>
        <v>112.6</v>
      </c>
      <c r="Q2612" s="19">
        <f t="shared" ca="1" si="528"/>
        <v>12.723799999999999</v>
      </c>
      <c r="R2612" s="19" t="str">
        <f ca="1">IFERROR(INDEX(VpD!$2:$2,MATCH(G2612,VpD!$1:$1,1)),VpD!$I$2)</f>
        <v>1973-1978</v>
      </c>
      <c r="S2612" s="1">
        <f ca="1">IFERROR(INDEX(VpD!$C$3:$I$27,MATCH(E2612,VpD!$B$3:$B$27,0),MATCH(R2612,VpD!$C$2:$I$2,0)),0)</f>
        <v>98</v>
      </c>
      <c r="T2612" s="19">
        <f t="shared" ca="1" si="529"/>
        <v>11.074</v>
      </c>
      <c r="U2612" s="14" t="str">
        <f t="shared" ca="1" si="530"/>
        <v xml:space="preserve">711505.66 </v>
      </c>
      <c r="V2612" s="14" t="str">
        <f t="shared" ca="1" si="531"/>
        <v>6172294.19</v>
      </c>
      <c r="W2612" s="14" t="str">
        <f t="shared" ca="1" si="532"/>
        <v>POINT(711505.66 6172294.19)</v>
      </c>
      <c r="X2612" s="14" t="str">
        <f>IFERROR(INDEX(BygningOmraade!B:B,MATCH(A2612,BygningOmraade!A:A,0)),"")</f>
        <v/>
      </c>
    </row>
    <row r="2613" spans="1:24" s="14" customFormat="1" x14ac:dyDescent="0.25">
      <c r="A2613" s="14">
        <f t="shared" si="520"/>
        <v>2613</v>
      </c>
      <c r="B2613" s="14" t="str">
        <f t="shared" ca="1" si="521"/>
        <v>9b0df21c-5e32-4368-ab76-8bd0d4eef23b</v>
      </c>
      <c r="C2613" s="14" t="str">
        <f t="shared" ca="1" si="522"/>
        <v>0a3f507e-1ea3-32b8-e044-0003ba298018</v>
      </c>
      <c r="D2613" s="14">
        <f t="shared" ca="1" si="523"/>
        <v>994502</v>
      </c>
      <c r="E2613" s="1">
        <f t="shared" ca="1" si="524"/>
        <v>120</v>
      </c>
      <c r="F2613" s="1">
        <f t="shared" ca="1" si="525"/>
        <v>184</v>
      </c>
      <c r="G2613" s="1">
        <f t="shared" ca="1" si="526"/>
        <v>1976</v>
      </c>
      <c r="H2613" s="1" t="str">
        <f ca="1">IFERROR(INDEX(Varmeinstallation!B:B,MATCH(INDIRECT($A$1&amp;"L"&amp;A2613)*1,Varmeinstallation!A:A,0)),"Ingen varmeinstallationer")</f>
        <v>Centralvarme fra eget anlæg, et-kammer fyr</v>
      </c>
      <c r="I2613" s="1" t="str">
        <f ca="1">IFERROR(INDEX(Opvarmningsmiddel!B:B,MATCH(INDIRECT($A$1&amp;"M"&amp;A2613)*1,Opvarmningsmiddel!A:A,0)),"")</f>
        <v>Naturgas</v>
      </c>
      <c r="J2613" s="1">
        <f t="shared" ca="1" si="527"/>
        <v>2</v>
      </c>
      <c r="K2613" s="1" t="str">
        <f ca="1">IFERROR(INDEX(Relationstabel!$C$3:$K$10,MATCH(VALUE(INDIRECT($A$1&amp;"L"&amp;A2613)),Relationstabel!$A$3:$A$10,0),MATCH(IFERROR(VALUE(INDIRECT($A$1&amp;"M"&amp;A2613)),0),Relationstabel!$C$1:$K$1,0)),"Ingen varmeinstallationer")</f>
        <v>Naturgas</v>
      </c>
      <c r="L2613" s="1" t="str">
        <f ca="1">INDEX(Anvendelseskode!B:B,MATCH($E2613,Anvendelseskode!$A:$A,0))</f>
        <v>Fritliggende enfamilieshus (parcelhus)</v>
      </c>
      <c r="M2613" s="1" t="str">
        <f ca="1">INDEX(Anvendelseskode!C:C,MATCH($E2613,Anvendelseskode!$A:$A,0))</f>
        <v>Parcelhuse</v>
      </c>
      <c r="N2613" s="1" t="str">
        <f ca="1">INDEX(Anvendelseskode!D:D,MATCH($E2613,Anvendelseskode!$A:$A,0))</f>
        <v>Private husholdninger</v>
      </c>
      <c r="O2613" s="1" t="str">
        <f ca="1">IFERROR(INDEX(SBi!$2:$2,MATCH(G2613,SBi!$1:$1,1)),SBi!$K$2)</f>
        <v>1973-1978</v>
      </c>
      <c r="P2613" s="1">
        <f ca="1">IFERROR(INDEX(SBi!$C$3:$K$28,MATCH(E2613,SBi!$B$3:$B$28,0),MATCH(O2613,SBi!$C$2:$K$2,0)),0)</f>
        <v>119.8</v>
      </c>
      <c r="Q2613" s="19">
        <f t="shared" ca="1" si="528"/>
        <v>22.043200000000002</v>
      </c>
      <c r="R2613" s="19" t="str">
        <f ca="1">IFERROR(INDEX(VpD!$2:$2,MATCH(G2613,VpD!$1:$1,1)),VpD!$I$2)</f>
        <v>1973-1978</v>
      </c>
      <c r="S2613" s="1">
        <f ca="1">IFERROR(INDEX(VpD!$C$3:$I$27,MATCH(E2613,VpD!$B$3:$B$27,0),MATCH(R2613,VpD!$C$2:$I$2,0)),0)</f>
        <v>117</v>
      </c>
      <c r="T2613" s="19">
        <f t="shared" ca="1" si="529"/>
        <v>21.527999999999999</v>
      </c>
      <c r="U2613" s="14" t="str">
        <f t="shared" ca="1" si="530"/>
        <v xml:space="preserve">711505.7 </v>
      </c>
      <c r="V2613" s="14" t="str">
        <f t="shared" ca="1" si="531"/>
        <v>6172159.56</v>
      </c>
      <c r="W2613" s="14" t="str">
        <f t="shared" ca="1" si="532"/>
        <v>POINT(711505.7 6172159.56)</v>
      </c>
      <c r="X2613" s="14" t="str">
        <f>IFERROR(INDEX(BygningOmraade!B:B,MATCH(A2613,BygningOmraade!A:A,0)),"")</f>
        <v/>
      </c>
    </row>
    <row r="2614" spans="1:24" s="14" customFormat="1" x14ac:dyDescent="0.25">
      <c r="A2614" s="14">
        <f t="shared" si="520"/>
        <v>2614</v>
      </c>
      <c r="B2614" s="14" t="str">
        <f t="shared" ca="1" si="521"/>
        <v>9b15cae3-d623-4ade-ba07-2b2291247599</v>
      </c>
      <c r="C2614" s="14" t="str">
        <f t="shared" ca="1" si="522"/>
        <v>9e4024c6-d1a1-411e-ae90-6e87ee3b983a</v>
      </c>
      <c r="D2614" s="14">
        <f t="shared" ca="1" si="523"/>
        <v>100133737</v>
      </c>
      <c r="E2614" s="1">
        <f t="shared" ca="1" si="524"/>
        <v>130</v>
      </c>
      <c r="F2614" s="1">
        <f t="shared" ca="1" si="525"/>
        <v>120</v>
      </c>
      <c r="G2614" s="1">
        <f t="shared" ca="1" si="526"/>
        <v>2019</v>
      </c>
      <c r="H2614" s="1" t="str">
        <f ca="1">IFERROR(INDEX(Varmeinstallation!B:B,MATCH(INDIRECT($A$1&amp;"L"&amp;A2614)*1,Varmeinstallation!A:A,0)),"Ingen varmeinstallationer")</f>
        <v>Fjernvarme/blokvarme (radiatorsystemer eller varmluftanlæg)</v>
      </c>
      <c r="I2614" s="1" t="str">
        <f ca="1">IFERROR(INDEX(Opvarmningsmiddel!B:B,MATCH(INDIRECT($A$1&amp;"M"&amp;A2614)*1,Opvarmningsmiddel!A:A,0)),"")</f>
        <v/>
      </c>
      <c r="J2614" s="1">
        <f t="shared" ca="1" si="527"/>
        <v>0</v>
      </c>
      <c r="K2614" s="1" t="str">
        <f ca="1">IFERROR(INDEX(Relationstabel!$C$3:$K$10,MATCH(VALUE(INDIRECT($A$1&amp;"L"&amp;A2614)),Relationstabel!$A$3:$A$10,0),MATCH(IFERROR(VALUE(INDIRECT($A$1&amp;"M"&amp;A2614)),0),Relationstabel!$C$1:$K$1,0)),"Ingen varmeinstallationer")</f>
        <v>Fjernvarme/ Blokvarme</v>
      </c>
      <c r="L2614" s="1" t="str">
        <f ca="1">INDEX(Anvendelseskode!B:B,MATCH($E2614,Anvendelseskode!$A:$A,0))</f>
        <v>Række-, kæde-, dobbelthus (lodret adskillelse mellem enhederne)</v>
      </c>
      <c r="M2614" s="1" t="str">
        <f ca="1">INDEX(Anvendelseskode!C:C,MATCH($E2614,Anvendelseskode!$A:$A,0))</f>
        <v>Række-, kæde og dobbelthuse</v>
      </c>
      <c r="N2614" s="1" t="str">
        <f ca="1">INDEX(Anvendelseskode!D:D,MATCH($E2614,Anvendelseskode!$A:$A,0))</f>
        <v>Private husholdninger</v>
      </c>
      <c r="O2614" s="1" t="str">
        <f ca="1">IFERROR(INDEX(SBi!$2:$2,MATCH(G2614,SBi!$1:$1,1)),SBi!$K$2)</f>
        <v>Efter 2006</v>
      </c>
      <c r="P2614" s="1">
        <f ca="1">IFERROR(INDEX(SBi!$C$3:$K$28,MATCH(E2614,SBi!$B$3:$B$28,0),MATCH(O2614,SBi!$C$2:$K$2,0)),0)</f>
        <v>66.400000000000006</v>
      </c>
      <c r="Q2614" s="19">
        <f t="shared" ca="1" si="528"/>
        <v>7.9680000000000009</v>
      </c>
      <c r="R2614" s="19" t="str">
        <f ca="1">IFERROR(INDEX(VpD!$2:$2,MATCH(G2614,VpD!$1:$1,1)),VpD!$I$2)</f>
        <v>&gt;1998</v>
      </c>
      <c r="S2614" s="1">
        <f ca="1">IFERROR(INDEX(VpD!$C$3:$I$27,MATCH(E2614,VpD!$B$3:$B$27,0),MATCH(R2614,VpD!$C$2:$I$2,0)),0)</f>
        <v>65</v>
      </c>
      <c r="T2614" s="19">
        <f t="shared" ca="1" si="529"/>
        <v>7.8</v>
      </c>
      <c r="U2614" s="14" t="str">
        <f t="shared" ca="1" si="530"/>
        <v xml:space="preserve">712061.82 </v>
      </c>
      <c r="V2614" s="14" t="str">
        <f t="shared" ca="1" si="531"/>
        <v>6169604.95</v>
      </c>
      <c r="W2614" s="14" t="str">
        <f t="shared" ca="1" si="532"/>
        <v>POINT(712061.82 6169604.95)</v>
      </c>
      <c r="X2614" s="14" t="str">
        <f>IFERROR(INDEX(BygningOmraade!B:B,MATCH(A2614,BygningOmraade!A:A,0)),"")</f>
        <v/>
      </c>
    </row>
    <row r="2615" spans="1:24" s="14" customFormat="1" x14ac:dyDescent="0.25">
      <c r="A2615" s="14">
        <f t="shared" si="520"/>
        <v>2615</v>
      </c>
      <c r="B2615" s="14" t="str">
        <f t="shared" ca="1" si="521"/>
        <v>9b180bb5-6c33-4230-b203-e984b9808eed</v>
      </c>
      <c r="C2615" s="14" t="str">
        <f t="shared" ca="1" si="522"/>
        <v>0a3f507e-22e4-32b8-e044-0003ba298018</v>
      </c>
      <c r="D2615" s="14">
        <f t="shared" ca="1" si="523"/>
        <v>995450</v>
      </c>
      <c r="E2615" s="1">
        <f t="shared" ca="1" si="524"/>
        <v>130</v>
      </c>
      <c r="F2615" s="1">
        <f t="shared" ca="1" si="525"/>
        <v>107</v>
      </c>
      <c r="G2615" s="1">
        <f t="shared" ca="1" si="526"/>
        <v>1983</v>
      </c>
      <c r="H2615" s="1" t="str">
        <f ca="1">IFERROR(INDEX(Varmeinstallation!B:B,MATCH(INDIRECT($A$1&amp;"L"&amp;A2615)*1,Varmeinstallation!A:A,0)),"Ingen varmeinstallationer")</f>
        <v>Fjernvarme/blokvarme (radiatorsystemer eller varmluftanlæg)</v>
      </c>
      <c r="I2615" s="1" t="str">
        <f ca="1">IFERROR(INDEX(Opvarmningsmiddel!B:B,MATCH(INDIRECT($A$1&amp;"M"&amp;A2615)*1,Opvarmningsmiddel!A:A,0)),"")</f>
        <v/>
      </c>
      <c r="J2615" s="1">
        <f t="shared" ca="1" si="527"/>
        <v>0</v>
      </c>
      <c r="K2615" s="1" t="str">
        <f ca="1">IFERROR(INDEX(Relationstabel!$C$3:$K$10,MATCH(VALUE(INDIRECT($A$1&amp;"L"&amp;A2615)),Relationstabel!$A$3:$A$10,0),MATCH(IFERROR(VALUE(INDIRECT($A$1&amp;"M"&amp;A2615)),0),Relationstabel!$C$1:$K$1,0)),"Ingen varmeinstallationer")</f>
        <v>Fjernvarme/ Blokvarme</v>
      </c>
      <c r="L2615" s="1" t="str">
        <f ca="1">INDEX(Anvendelseskode!B:B,MATCH($E2615,Anvendelseskode!$A:$A,0))</f>
        <v>Række-, kæde-, dobbelthus (lodret adskillelse mellem enhederne)</v>
      </c>
      <c r="M2615" s="1" t="str">
        <f ca="1">INDEX(Anvendelseskode!C:C,MATCH($E2615,Anvendelseskode!$A:$A,0))</f>
        <v>Række-, kæde og dobbelthuse</v>
      </c>
      <c r="N2615" s="1" t="str">
        <f ca="1">INDEX(Anvendelseskode!D:D,MATCH($E2615,Anvendelseskode!$A:$A,0))</f>
        <v>Private husholdninger</v>
      </c>
      <c r="O2615" s="1" t="str">
        <f ca="1">IFERROR(INDEX(SBi!$2:$2,MATCH(G2615,SBi!$1:$1,1)),SBi!$K$2)</f>
        <v>1979-1998</v>
      </c>
      <c r="P2615" s="1">
        <f ca="1">IFERROR(INDEX(SBi!$C$3:$K$28,MATCH(E2615,SBi!$B$3:$B$28,0),MATCH(O2615,SBi!$C$2:$K$2,0)),0)</f>
        <v>96.8</v>
      </c>
      <c r="Q2615" s="19">
        <f t="shared" ca="1" si="528"/>
        <v>10.3576</v>
      </c>
      <c r="R2615" s="19" t="str">
        <f ca="1">IFERROR(INDEX(VpD!$2:$2,MATCH(G2615,VpD!$1:$1,1)),VpD!$I$2)</f>
        <v>1979-1998</v>
      </c>
      <c r="S2615" s="1">
        <f ca="1">IFERROR(INDEX(VpD!$C$3:$I$27,MATCH(E2615,VpD!$B$3:$B$27,0),MATCH(R2615,VpD!$C$2:$I$2,0)),0)</f>
        <v>74</v>
      </c>
      <c r="T2615" s="19">
        <f t="shared" ca="1" si="529"/>
        <v>7.9180000000000001</v>
      </c>
      <c r="U2615" s="14" t="str">
        <f t="shared" ca="1" si="530"/>
        <v xml:space="preserve">711955.86 </v>
      </c>
      <c r="V2615" s="14" t="str">
        <f t="shared" ca="1" si="531"/>
        <v>6172042.11</v>
      </c>
      <c r="W2615" s="14" t="str">
        <f t="shared" ca="1" si="532"/>
        <v>POINT(711955.86 6172042.11)</v>
      </c>
      <c r="X2615" s="14" t="str">
        <f>IFERROR(INDEX(BygningOmraade!B:B,MATCH(A2615,BygningOmraade!A:A,0)),"")</f>
        <v/>
      </c>
    </row>
    <row r="2616" spans="1:24" s="14" customFormat="1" x14ac:dyDescent="0.25">
      <c r="A2616" s="14">
        <f t="shared" si="520"/>
        <v>2616</v>
      </c>
      <c r="B2616" s="14" t="str">
        <f t="shared" ca="1" si="521"/>
        <v>9b244924-f174-414c-aa23-54cb76f06b7e</v>
      </c>
      <c r="C2616" s="14" t="str">
        <f t="shared" ca="1" si="522"/>
        <v>0a3f507e-23ad-32b8-e044-0003ba298018</v>
      </c>
      <c r="D2616" s="14">
        <f t="shared" ca="1" si="523"/>
        <v>996897</v>
      </c>
      <c r="E2616" s="1">
        <f t="shared" ca="1" si="524"/>
        <v>120</v>
      </c>
      <c r="F2616" s="1">
        <f t="shared" ca="1" si="525"/>
        <v>147</v>
      </c>
      <c r="G2616" s="1">
        <f t="shared" ca="1" si="526"/>
        <v>1990</v>
      </c>
      <c r="H2616" s="1" t="str">
        <f ca="1">IFERROR(INDEX(Varmeinstallation!B:B,MATCH(INDIRECT($A$1&amp;"L"&amp;A2616)*1,Varmeinstallation!A:A,0)),"Ingen varmeinstallationer")</f>
        <v>Elovne, elpaneler</v>
      </c>
      <c r="I2616" s="1" t="str">
        <f ca="1">IFERROR(INDEX(Opvarmningsmiddel!B:B,MATCH(INDIRECT($A$1&amp;"M"&amp;A2616)*1,Opvarmningsmiddel!A:A,0)),"")</f>
        <v>Elektricitet</v>
      </c>
      <c r="J2616" s="1">
        <f t="shared" ca="1" si="527"/>
        <v>0</v>
      </c>
      <c r="K2616" s="1" t="str">
        <f ca="1">IFERROR(INDEX(Relationstabel!$C$3:$K$10,MATCH(VALUE(INDIRECT($A$1&amp;"L"&amp;A2616)),Relationstabel!$A$3:$A$10,0),MATCH(IFERROR(VALUE(INDIRECT($A$1&amp;"M"&amp;A2616)),0),Relationstabel!$C$1:$K$1,0)),"Ingen varmeinstallationer")</f>
        <v>Elvarme</v>
      </c>
      <c r="L2616" s="1" t="str">
        <f ca="1">INDEX(Anvendelseskode!B:B,MATCH($E2616,Anvendelseskode!$A:$A,0))</f>
        <v>Fritliggende enfamilieshus (parcelhus)</v>
      </c>
      <c r="M2616" s="1" t="str">
        <f ca="1">INDEX(Anvendelseskode!C:C,MATCH($E2616,Anvendelseskode!$A:$A,0))</f>
        <v>Parcelhuse</v>
      </c>
      <c r="N2616" s="1" t="str">
        <f ca="1">INDEX(Anvendelseskode!D:D,MATCH($E2616,Anvendelseskode!$A:$A,0))</f>
        <v>Private husholdninger</v>
      </c>
      <c r="O2616" s="1" t="str">
        <f ca="1">IFERROR(INDEX(SBi!$2:$2,MATCH(G2616,SBi!$1:$1,1)),SBi!$K$2)</f>
        <v>1979-1998</v>
      </c>
      <c r="P2616" s="1">
        <f ca="1">IFERROR(INDEX(SBi!$C$3:$K$28,MATCH(E2616,SBi!$B$3:$B$28,0),MATCH(O2616,SBi!$C$2:$K$2,0)),0)</f>
        <v>105.4</v>
      </c>
      <c r="Q2616" s="19">
        <f t="shared" ca="1" si="528"/>
        <v>15.4938</v>
      </c>
      <c r="R2616" s="19" t="str">
        <f ca="1">IFERROR(INDEX(VpD!$2:$2,MATCH(G2616,VpD!$1:$1,1)),VpD!$I$2)</f>
        <v>1979-1998</v>
      </c>
      <c r="S2616" s="1">
        <f ca="1">IFERROR(INDEX(VpD!$C$3:$I$27,MATCH(E2616,VpD!$B$3:$B$27,0),MATCH(R2616,VpD!$C$2:$I$2,0)),0)</f>
        <v>90</v>
      </c>
      <c r="T2616" s="19">
        <f t="shared" ca="1" si="529"/>
        <v>13.23</v>
      </c>
      <c r="U2616" s="14" t="str">
        <f t="shared" ca="1" si="530"/>
        <v xml:space="preserve">713664.12 </v>
      </c>
      <c r="V2616" s="14" t="str">
        <f t="shared" ca="1" si="531"/>
        <v>6168675.52</v>
      </c>
      <c r="W2616" s="14" t="str">
        <f t="shared" ca="1" si="532"/>
        <v>POINT(713664.12 6168675.52)</v>
      </c>
      <c r="X2616" s="14" t="str">
        <f>IFERROR(INDEX(BygningOmraade!B:B,MATCH(A2616,BygningOmraade!A:A,0)),"")</f>
        <v/>
      </c>
    </row>
    <row r="2617" spans="1:24" s="14" customFormat="1" x14ac:dyDescent="0.25">
      <c r="A2617" s="14">
        <f t="shared" si="520"/>
        <v>2617</v>
      </c>
      <c r="B2617" s="14" t="str">
        <f t="shared" ca="1" si="521"/>
        <v>9b2e5bb2-835d-43cc-8bb7-1b36df53d427</v>
      </c>
      <c r="C2617" s="14" t="str">
        <f t="shared" ca="1" si="522"/>
        <v>0a3f507e-2322-32b8-e044-0003ba298018</v>
      </c>
      <c r="D2617" s="14">
        <f t="shared" ca="1" si="523"/>
        <v>995448</v>
      </c>
      <c r="E2617" s="1">
        <f t="shared" ca="1" si="524"/>
        <v>120</v>
      </c>
      <c r="F2617" s="1">
        <f t="shared" ca="1" si="525"/>
        <v>123</v>
      </c>
      <c r="G2617" s="1">
        <f t="shared" ca="1" si="526"/>
        <v>1987</v>
      </c>
      <c r="H2617" s="1" t="str">
        <f ca="1">IFERROR(INDEX(Varmeinstallation!B:B,MATCH(INDIRECT($A$1&amp;"L"&amp;A2617)*1,Varmeinstallation!A:A,0)),"Ingen varmeinstallationer")</f>
        <v>Centralvarme fra eget anlæg, et-kammer fyr</v>
      </c>
      <c r="I2617" s="1" t="str">
        <f ca="1">IFERROR(INDEX(Opvarmningsmiddel!B:B,MATCH(INDIRECT($A$1&amp;"M"&amp;A2617)*1,Opvarmningsmiddel!A:A,0)),"")</f>
        <v>Naturgas</v>
      </c>
      <c r="J2617" s="1">
        <f t="shared" ca="1" si="527"/>
        <v>0</v>
      </c>
      <c r="K2617" s="1" t="str">
        <f ca="1">IFERROR(INDEX(Relationstabel!$C$3:$K$10,MATCH(VALUE(INDIRECT($A$1&amp;"L"&amp;A2617)),Relationstabel!$A$3:$A$10,0),MATCH(IFERROR(VALUE(INDIRECT($A$1&amp;"M"&amp;A2617)),0),Relationstabel!$C$1:$K$1,0)),"Ingen varmeinstallationer")</f>
        <v>Naturgas</v>
      </c>
      <c r="L2617" s="1" t="str">
        <f ca="1">INDEX(Anvendelseskode!B:B,MATCH($E2617,Anvendelseskode!$A:$A,0))</f>
        <v>Fritliggende enfamilieshus (parcelhus)</v>
      </c>
      <c r="M2617" s="1" t="str">
        <f ca="1">INDEX(Anvendelseskode!C:C,MATCH($E2617,Anvendelseskode!$A:$A,0))</f>
        <v>Parcelhuse</v>
      </c>
      <c r="N2617" s="1" t="str">
        <f ca="1">INDEX(Anvendelseskode!D:D,MATCH($E2617,Anvendelseskode!$A:$A,0))</f>
        <v>Private husholdninger</v>
      </c>
      <c r="O2617" s="1" t="str">
        <f ca="1">IFERROR(INDEX(SBi!$2:$2,MATCH(G2617,SBi!$1:$1,1)),SBi!$K$2)</f>
        <v>1979-1998</v>
      </c>
      <c r="P2617" s="1">
        <f ca="1">IFERROR(INDEX(SBi!$C$3:$K$28,MATCH(E2617,SBi!$B$3:$B$28,0),MATCH(O2617,SBi!$C$2:$K$2,0)),0)</f>
        <v>105.4</v>
      </c>
      <c r="Q2617" s="19">
        <f t="shared" ca="1" si="528"/>
        <v>12.9642</v>
      </c>
      <c r="R2617" s="19" t="str">
        <f ca="1">IFERROR(INDEX(VpD!$2:$2,MATCH(G2617,VpD!$1:$1,1)),VpD!$I$2)</f>
        <v>1979-1998</v>
      </c>
      <c r="S2617" s="1">
        <f ca="1">IFERROR(INDEX(VpD!$C$3:$I$27,MATCH(E2617,VpD!$B$3:$B$27,0),MATCH(R2617,VpD!$C$2:$I$2,0)),0)</f>
        <v>90</v>
      </c>
      <c r="T2617" s="19">
        <f t="shared" ca="1" si="529"/>
        <v>11.07</v>
      </c>
      <c r="U2617" s="14" t="str">
        <f t="shared" ca="1" si="530"/>
        <v xml:space="preserve">711952.48 </v>
      </c>
      <c r="V2617" s="14" t="str">
        <f t="shared" ca="1" si="531"/>
        <v>6172245.79</v>
      </c>
      <c r="W2617" s="14" t="str">
        <f t="shared" ca="1" si="532"/>
        <v>POINT(711952.48 6172245.79)</v>
      </c>
      <c r="X2617" s="14" t="str">
        <f>IFERROR(INDEX(BygningOmraade!B:B,MATCH(A2617,BygningOmraade!A:A,0)),"")</f>
        <v/>
      </c>
    </row>
    <row r="2618" spans="1:24" s="14" customFormat="1" x14ac:dyDescent="0.25">
      <c r="A2618" s="14">
        <f t="shared" si="520"/>
        <v>2618</v>
      </c>
      <c r="B2618" s="14" t="str">
        <f t="shared" ca="1" si="521"/>
        <v>9b41c012-eb84-4e41-a7e9-d642f24e0678</v>
      </c>
      <c r="C2618" s="14" t="str">
        <f t="shared" ca="1" si="522"/>
        <v>0a3f507e-2014-32b8-e044-0003ba298018</v>
      </c>
      <c r="D2618" s="14">
        <f t="shared" ca="1" si="523"/>
        <v>994033</v>
      </c>
      <c r="E2618" s="1">
        <f t="shared" ca="1" si="524"/>
        <v>120</v>
      </c>
      <c r="F2618" s="1">
        <f t="shared" ca="1" si="525"/>
        <v>134</v>
      </c>
      <c r="G2618" s="1">
        <f t="shared" ca="1" si="526"/>
        <v>1971</v>
      </c>
      <c r="H2618" s="1" t="str">
        <f ca="1">IFERROR(INDEX(Varmeinstallation!B:B,MATCH(INDIRECT($A$1&amp;"L"&amp;A2618)*1,Varmeinstallation!A:A,0)),"Ingen varmeinstallationer")</f>
        <v>Centralvarme fra eget anlæg, et-kammer fyr</v>
      </c>
      <c r="I2618" s="1" t="str">
        <f ca="1">IFERROR(INDEX(Opvarmningsmiddel!B:B,MATCH(INDIRECT($A$1&amp;"M"&amp;A2618)*1,Opvarmningsmiddel!A:A,0)),"")</f>
        <v>Naturgas</v>
      </c>
      <c r="J2618" s="1">
        <f t="shared" ca="1" si="527"/>
        <v>2</v>
      </c>
      <c r="K2618" s="1" t="str">
        <f ca="1">IFERROR(INDEX(Relationstabel!$C$3:$K$10,MATCH(VALUE(INDIRECT($A$1&amp;"L"&amp;A2618)),Relationstabel!$A$3:$A$10,0),MATCH(IFERROR(VALUE(INDIRECT($A$1&amp;"M"&amp;A2618)),0),Relationstabel!$C$1:$K$1,0)),"Ingen varmeinstallationer")</f>
        <v>Naturgas</v>
      </c>
      <c r="L2618" s="1" t="str">
        <f ca="1">INDEX(Anvendelseskode!B:B,MATCH($E2618,Anvendelseskode!$A:$A,0))</f>
        <v>Fritliggende enfamilieshus (parcelhus)</v>
      </c>
      <c r="M2618" s="1" t="str">
        <f ca="1">INDEX(Anvendelseskode!C:C,MATCH($E2618,Anvendelseskode!$A:$A,0))</f>
        <v>Parcelhuse</v>
      </c>
      <c r="N2618" s="1" t="str">
        <f ca="1">INDEX(Anvendelseskode!D:D,MATCH($E2618,Anvendelseskode!$A:$A,0))</f>
        <v>Private husholdninger</v>
      </c>
      <c r="O2618" s="1" t="str">
        <f ca="1">IFERROR(INDEX(SBi!$2:$2,MATCH(G2618,SBi!$1:$1,1)),SBi!$K$2)</f>
        <v>1961-1972</v>
      </c>
      <c r="P2618" s="1">
        <f ca="1">IFERROR(INDEX(SBi!$C$3:$K$28,MATCH(E2618,SBi!$B$3:$B$28,0),MATCH(O2618,SBi!$C$2:$K$2,0)),0)</f>
        <v>134.30000000000001</v>
      </c>
      <c r="Q2618" s="19">
        <f t="shared" ca="1" si="528"/>
        <v>17.996200000000002</v>
      </c>
      <c r="R2618" s="19" t="str">
        <f ca="1">IFERROR(INDEX(VpD!$2:$2,MATCH(G2618,VpD!$1:$1,1)),VpD!$I$2)</f>
        <v>1961-1972</v>
      </c>
      <c r="S2618" s="1">
        <f ca="1">IFERROR(INDEX(VpD!$C$3:$I$27,MATCH(E2618,VpD!$B$3:$B$27,0),MATCH(R2618,VpD!$C$2:$I$2,0)),0)</f>
        <v>143</v>
      </c>
      <c r="T2618" s="19">
        <f t="shared" ca="1" si="529"/>
        <v>19.161999999999999</v>
      </c>
      <c r="U2618" s="14" t="str">
        <f t="shared" ca="1" si="530"/>
        <v xml:space="preserve">711071.4 </v>
      </c>
      <c r="V2618" s="14" t="str">
        <f t="shared" ca="1" si="531"/>
        <v>6171911.57</v>
      </c>
      <c r="W2618" s="14" t="str">
        <f t="shared" ca="1" si="532"/>
        <v>POINT(711071.4 6171911.57)</v>
      </c>
      <c r="X2618" s="14" t="str">
        <f>IFERROR(INDEX(BygningOmraade!B:B,MATCH(A2618,BygningOmraade!A:A,0)),"")</f>
        <v/>
      </c>
    </row>
    <row r="2619" spans="1:24" s="14" customFormat="1" x14ac:dyDescent="0.25">
      <c r="A2619" s="14">
        <f t="shared" si="520"/>
        <v>2619</v>
      </c>
      <c r="B2619" s="14" t="str">
        <f t="shared" ca="1" si="521"/>
        <v>9b4fc80b-7048-4302-9c09-d58d84875ea5</v>
      </c>
      <c r="C2619" s="14" t="str">
        <f t="shared" ca="1" si="522"/>
        <v>0a3f507e-1529-32b8-e044-0003ba298018</v>
      </c>
      <c r="D2619" s="14">
        <f t="shared" ca="1" si="523"/>
        <v>994811</v>
      </c>
      <c r="E2619" s="1">
        <f t="shared" ca="1" si="524"/>
        <v>130</v>
      </c>
      <c r="F2619" s="1">
        <f t="shared" ca="1" si="525"/>
        <v>88</v>
      </c>
      <c r="G2619" s="1">
        <f t="shared" ca="1" si="526"/>
        <v>1993</v>
      </c>
      <c r="H2619" s="1" t="str">
        <f ca="1">IFERROR(INDEX(Varmeinstallation!B:B,MATCH(INDIRECT($A$1&amp;"L"&amp;A2619)*1,Varmeinstallation!A:A,0)),"Ingen varmeinstallationer")</f>
        <v>Fjernvarme/blokvarme (radiatorsystemer eller varmluftanlæg)</v>
      </c>
      <c r="I2619" s="1" t="str">
        <f ca="1">IFERROR(INDEX(Opvarmningsmiddel!B:B,MATCH(INDIRECT($A$1&amp;"M"&amp;A2619)*1,Opvarmningsmiddel!A:A,0)),"")</f>
        <v/>
      </c>
      <c r="J2619" s="1">
        <f t="shared" ca="1" si="527"/>
        <v>0</v>
      </c>
      <c r="K2619" s="1" t="str">
        <f ca="1">IFERROR(INDEX(Relationstabel!$C$3:$K$10,MATCH(VALUE(INDIRECT($A$1&amp;"L"&amp;A2619)),Relationstabel!$A$3:$A$10,0),MATCH(IFERROR(VALUE(INDIRECT($A$1&amp;"M"&amp;A2619)),0),Relationstabel!$C$1:$K$1,0)),"Ingen varmeinstallationer")</f>
        <v>Fjernvarme/ Blokvarme</v>
      </c>
      <c r="L2619" s="1" t="str">
        <f ca="1">INDEX(Anvendelseskode!B:B,MATCH($E2619,Anvendelseskode!$A:$A,0))</f>
        <v>Række-, kæde-, dobbelthus (lodret adskillelse mellem enhederne)</v>
      </c>
      <c r="M2619" s="1" t="str">
        <f ca="1">INDEX(Anvendelseskode!C:C,MATCH($E2619,Anvendelseskode!$A:$A,0))</f>
        <v>Række-, kæde og dobbelthuse</v>
      </c>
      <c r="N2619" s="1" t="str">
        <f ca="1">INDEX(Anvendelseskode!D:D,MATCH($E2619,Anvendelseskode!$A:$A,0))</f>
        <v>Private husholdninger</v>
      </c>
      <c r="O2619" s="1" t="str">
        <f ca="1">IFERROR(INDEX(SBi!$2:$2,MATCH(G2619,SBi!$1:$1,1)),SBi!$K$2)</f>
        <v>1979-1998</v>
      </c>
      <c r="P2619" s="1">
        <f ca="1">IFERROR(INDEX(SBi!$C$3:$K$28,MATCH(E2619,SBi!$B$3:$B$28,0),MATCH(O2619,SBi!$C$2:$K$2,0)),0)</f>
        <v>96.8</v>
      </c>
      <c r="Q2619" s="19">
        <f t="shared" ca="1" si="528"/>
        <v>8.5183999999999997</v>
      </c>
      <c r="R2619" s="19" t="str">
        <f ca="1">IFERROR(INDEX(VpD!$2:$2,MATCH(G2619,VpD!$1:$1,1)),VpD!$I$2)</f>
        <v>1979-1998</v>
      </c>
      <c r="S2619" s="1">
        <f ca="1">IFERROR(INDEX(VpD!$C$3:$I$27,MATCH(E2619,VpD!$B$3:$B$27,0),MATCH(R2619,VpD!$C$2:$I$2,0)),0)</f>
        <v>74</v>
      </c>
      <c r="T2619" s="19">
        <f t="shared" ca="1" si="529"/>
        <v>6.5119999999999996</v>
      </c>
      <c r="U2619" s="14" t="str">
        <f t="shared" ca="1" si="530"/>
        <v xml:space="preserve">711584.97 </v>
      </c>
      <c r="V2619" s="14" t="str">
        <f t="shared" ca="1" si="531"/>
        <v>6172445.24</v>
      </c>
      <c r="W2619" s="14" t="str">
        <f t="shared" ca="1" si="532"/>
        <v>POINT(711584.97 6172445.24)</v>
      </c>
      <c r="X2619" s="14" t="str">
        <f>IFERROR(INDEX(BygningOmraade!B:B,MATCH(A2619,BygningOmraade!A:A,0)),"")</f>
        <v/>
      </c>
    </row>
    <row r="2620" spans="1:24" s="14" customFormat="1" x14ac:dyDescent="0.25">
      <c r="A2620" s="14">
        <f t="shared" si="520"/>
        <v>2620</v>
      </c>
      <c r="B2620" s="14" t="str">
        <f t="shared" ca="1" si="521"/>
        <v>9b51a5c9-2acc-44c0-a37b-b53907c57135</v>
      </c>
      <c r="C2620" s="14" t="str">
        <f t="shared" ca="1" si="522"/>
        <v>0a3f507e-16fd-32b8-e044-0003ba298018</v>
      </c>
      <c r="D2620" s="14">
        <f t="shared" ca="1" si="523"/>
        <v>994675</v>
      </c>
      <c r="E2620" s="1">
        <f t="shared" ca="1" si="524"/>
        <v>120</v>
      </c>
      <c r="F2620" s="1">
        <f t="shared" ca="1" si="525"/>
        <v>150</v>
      </c>
      <c r="G2620" s="1">
        <f t="shared" ca="1" si="526"/>
        <v>1989</v>
      </c>
      <c r="H2620" s="1" t="str">
        <f ca="1">IFERROR(INDEX(Varmeinstallation!B:B,MATCH(INDIRECT($A$1&amp;"L"&amp;A2620)*1,Varmeinstallation!A:A,0)),"Ingen varmeinstallationer")</f>
        <v>Elovne, elpaneler</v>
      </c>
      <c r="I2620" s="1" t="str">
        <f ca="1">IFERROR(INDEX(Opvarmningsmiddel!B:B,MATCH(INDIRECT($A$1&amp;"M"&amp;A2620)*1,Opvarmningsmiddel!A:A,0)),"")</f>
        <v>Elektricitet</v>
      </c>
      <c r="J2620" s="1">
        <f t="shared" ca="1" si="527"/>
        <v>1</v>
      </c>
      <c r="K2620" s="1" t="str">
        <f ca="1">IFERROR(INDEX(Relationstabel!$C$3:$K$10,MATCH(VALUE(INDIRECT($A$1&amp;"L"&amp;A2620)),Relationstabel!$A$3:$A$10,0),MATCH(IFERROR(VALUE(INDIRECT($A$1&amp;"M"&amp;A2620)),0),Relationstabel!$C$1:$K$1,0)),"Ingen varmeinstallationer")</f>
        <v>Elvarme</v>
      </c>
      <c r="L2620" s="1" t="str">
        <f ca="1">INDEX(Anvendelseskode!B:B,MATCH($E2620,Anvendelseskode!$A:$A,0))</f>
        <v>Fritliggende enfamilieshus (parcelhus)</v>
      </c>
      <c r="M2620" s="1" t="str">
        <f ca="1">INDEX(Anvendelseskode!C:C,MATCH($E2620,Anvendelseskode!$A:$A,0))</f>
        <v>Parcelhuse</v>
      </c>
      <c r="N2620" s="1" t="str">
        <f ca="1">INDEX(Anvendelseskode!D:D,MATCH($E2620,Anvendelseskode!$A:$A,0))</f>
        <v>Private husholdninger</v>
      </c>
      <c r="O2620" s="1" t="str">
        <f ca="1">IFERROR(INDEX(SBi!$2:$2,MATCH(G2620,SBi!$1:$1,1)),SBi!$K$2)</f>
        <v>1979-1998</v>
      </c>
      <c r="P2620" s="1">
        <f ca="1">IFERROR(INDEX(SBi!$C$3:$K$28,MATCH(E2620,SBi!$B$3:$B$28,0),MATCH(O2620,SBi!$C$2:$K$2,0)),0)</f>
        <v>105.4</v>
      </c>
      <c r="Q2620" s="19">
        <f t="shared" ca="1" si="528"/>
        <v>15.81</v>
      </c>
      <c r="R2620" s="19" t="str">
        <f ca="1">IFERROR(INDEX(VpD!$2:$2,MATCH(G2620,VpD!$1:$1,1)),VpD!$I$2)</f>
        <v>1979-1998</v>
      </c>
      <c r="S2620" s="1">
        <f ca="1">IFERROR(INDEX(VpD!$C$3:$I$27,MATCH(E2620,VpD!$B$3:$B$27,0),MATCH(R2620,VpD!$C$2:$I$2,0)),0)</f>
        <v>90</v>
      </c>
      <c r="T2620" s="19">
        <f t="shared" ca="1" si="529"/>
        <v>13.5</v>
      </c>
      <c r="U2620" s="14" t="str">
        <f t="shared" ca="1" si="530"/>
        <v xml:space="preserve">711691.19 </v>
      </c>
      <c r="V2620" s="14" t="str">
        <f t="shared" ca="1" si="531"/>
        <v>6170435.68</v>
      </c>
      <c r="W2620" s="14" t="str">
        <f t="shared" ca="1" si="532"/>
        <v>POINT(711691.19 6170435.68)</v>
      </c>
      <c r="X2620" s="14" t="str">
        <f>IFERROR(INDEX(BygningOmraade!B:B,MATCH(A2620,BygningOmraade!A:A,0)),"")</f>
        <v/>
      </c>
    </row>
    <row r="2621" spans="1:24" s="14" customFormat="1" x14ac:dyDescent="0.25">
      <c r="A2621" s="14">
        <f t="shared" si="520"/>
        <v>2621</v>
      </c>
      <c r="B2621" s="14" t="str">
        <f t="shared" ca="1" si="521"/>
        <v>9b63c449-6e07-4d7a-8214-9118b2b55bb7</v>
      </c>
      <c r="C2621" s="14" t="str">
        <f t="shared" ca="1" si="522"/>
        <v>0a3f507e-1bd3-32b8-e044-0003ba298018</v>
      </c>
      <c r="D2621" s="14">
        <f t="shared" ca="1" si="523"/>
        <v>997197</v>
      </c>
      <c r="E2621" s="1">
        <f t="shared" ca="1" si="524"/>
        <v>130</v>
      </c>
      <c r="F2621" s="1">
        <f t="shared" ca="1" si="525"/>
        <v>91</v>
      </c>
      <c r="G2621" s="1">
        <f t="shared" ca="1" si="526"/>
        <v>1967</v>
      </c>
      <c r="H2621" s="1" t="str">
        <f ca="1">IFERROR(INDEX(Varmeinstallation!B:B,MATCH(INDIRECT($A$1&amp;"L"&amp;A2621)*1,Varmeinstallation!A:A,0)),"Ingen varmeinstallationer")</f>
        <v>Elovne, elpaneler</v>
      </c>
      <c r="I2621" s="1" t="str">
        <f ca="1">IFERROR(INDEX(Opvarmningsmiddel!B:B,MATCH(INDIRECT($A$1&amp;"M"&amp;A2621)*1,Opvarmningsmiddel!A:A,0)),"")</f>
        <v>Elektricitet</v>
      </c>
      <c r="J2621" s="1">
        <f t="shared" ca="1" si="527"/>
        <v>0</v>
      </c>
      <c r="K2621" s="1" t="str">
        <f ca="1">IFERROR(INDEX(Relationstabel!$C$3:$K$10,MATCH(VALUE(INDIRECT($A$1&amp;"L"&amp;A2621)),Relationstabel!$A$3:$A$10,0),MATCH(IFERROR(VALUE(INDIRECT($A$1&amp;"M"&amp;A2621)),0),Relationstabel!$C$1:$K$1,0)),"Ingen varmeinstallationer")</f>
        <v>Elvarme</v>
      </c>
      <c r="L2621" s="1" t="str">
        <f ca="1">INDEX(Anvendelseskode!B:B,MATCH($E2621,Anvendelseskode!$A:$A,0))</f>
        <v>Række-, kæde-, dobbelthus (lodret adskillelse mellem enhederne)</v>
      </c>
      <c r="M2621" s="1" t="str">
        <f ca="1">INDEX(Anvendelseskode!C:C,MATCH($E2621,Anvendelseskode!$A:$A,0))</f>
        <v>Række-, kæde og dobbelthuse</v>
      </c>
      <c r="N2621" s="1" t="str">
        <f ca="1">INDEX(Anvendelseskode!D:D,MATCH($E2621,Anvendelseskode!$A:$A,0))</f>
        <v>Private husholdninger</v>
      </c>
      <c r="O2621" s="1" t="str">
        <f ca="1">IFERROR(INDEX(SBi!$2:$2,MATCH(G2621,SBi!$1:$1,1)),SBi!$K$2)</f>
        <v>1961-1972</v>
      </c>
      <c r="P2621" s="1">
        <f ca="1">IFERROR(INDEX(SBi!$C$3:$K$28,MATCH(E2621,SBi!$B$3:$B$28,0),MATCH(O2621,SBi!$C$2:$K$2,0)),0)</f>
        <v>119.9</v>
      </c>
      <c r="Q2621" s="19">
        <f t="shared" ca="1" si="528"/>
        <v>10.9109</v>
      </c>
      <c r="R2621" s="19" t="str">
        <f ca="1">IFERROR(INDEX(VpD!$2:$2,MATCH(G2621,VpD!$1:$1,1)),VpD!$I$2)</f>
        <v>1961-1972</v>
      </c>
      <c r="S2621" s="1">
        <f ca="1">IFERROR(INDEX(VpD!$C$3:$I$27,MATCH(E2621,VpD!$B$3:$B$27,0),MATCH(R2621,VpD!$C$2:$I$2,0)),0)</f>
        <v>120</v>
      </c>
      <c r="T2621" s="19">
        <f t="shared" ca="1" si="529"/>
        <v>10.92</v>
      </c>
      <c r="U2621" s="14" t="str">
        <f t="shared" ca="1" si="530"/>
        <v xml:space="preserve">713743.28 </v>
      </c>
      <c r="V2621" s="14" t="str">
        <f t="shared" ca="1" si="531"/>
        <v>6169290.81</v>
      </c>
      <c r="W2621" s="14" t="str">
        <f t="shared" ca="1" si="532"/>
        <v>POINT(713743.28 6169290.81)</v>
      </c>
      <c r="X2621" s="14" t="str">
        <f>IFERROR(INDEX(BygningOmraade!B:B,MATCH(A2621,BygningOmraade!A:A,0)),"")</f>
        <v/>
      </c>
    </row>
    <row r="2622" spans="1:24" s="14" customFormat="1" x14ac:dyDescent="0.25">
      <c r="A2622" s="14">
        <f t="shared" si="520"/>
        <v>2622</v>
      </c>
      <c r="B2622" s="14" t="str">
        <f t="shared" ca="1" si="521"/>
        <v>9b860460-1c9a-4116-b50a-d45fd76cea0b</v>
      </c>
      <c r="C2622" s="14" t="str">
        <f t="shared" ca="1" si="522"/>
        <v>0a3f507e-22e7-32b8-e044-0003ba298018</v>
      </c>
      <c r="D2622" s="14">
        <f t="shared" ca="1" si="523"/>
        <v>995336</v>
      </c>
      <c r="E2622" s="1">
        <f t="shared" ca="1" si="524"/>
        <v>130</v>
      </c>
      <c r="F2622" s="1">
        <f t="shared" ca="1" si="525"/>
        <v>170</v>
      </c>
      <c r="G2622" s="1">
        <f t="shared" ca="1" si="526"/>
        <v>1971</v>
      </c>
      <c r="H2622" s="1" t="str">
        <f ca="1">IFERROR(INDEX(Varmeinstallation!B:B,MATCH(INDIRECT($A$1&amp;"L"&amp;A2622)*1,Varmeinstallation!A:A,0)),"Ingen varmeinstallationer")</f>
        <v>Fjernvarme/blokvarme (radiatorsystemer eller varmluftanlæg)</v>
      </c>
      <c r="I2622" s="1" t="str">
        <f ca="1">IFERROR(INDEX(Opvarmningsmiddel!B:B,MATCH(INDIRECT($A$1&amp;"M"&amp;A2622)*1,Opvarmningsmiddel!A:A,0)),"")</f>
        <v/>
      </c>
      <c r="J2622" s="1">
        <f t="shared" ca="1" si="527"/>
        <v>2</v>
      </c>
      <c r="K2622" s="1" t="str">
        <f ca="1">IFERROR(INDEX(Relationstabel!$C$3:$K$10,MATCH(VALUE(INDIRECT($A$1&amp;"L"&amp;A2622)),Relationstabel!$A$3:$A$10,0),MATCH(IFERROR(VALUE(INDIRECT($A$1&amp;"M"&amp;A2622)),0),Relationstabel!$C$1:$K$1,0)),"Ingen varmeinstallationer")</f>
        <v>Fjernvarme/ Blokvarme</v>
      </c>
      <c r="L2622" s="1" t="str">
        <f ca="1">INDEX(Anvendelseskode!B:B,MATCH($E2622,Anvendelseskode!$A:$A,0))</f>
        <v>Række-, kæde-, dobbelthus (lodret adskillelse mellem enhederne)</v>
      </c>
      <c r="M2622" s="1" t="str">
        <f ca="1">INDEX(Anvendelseskode!C:C,MATCH($E2622,Anvendelseskode!$A:$A,0))</f>
        <v>Række-, kæde og dobbelthuse</v>
      </c>
      <c r="N2622" s="1" t="str">
        <f ca="1">INDEX(Anvendelseskode!D:D,MATCH($E2622,Anvendelseskode!$A:$A,0))</f>
        <v>Private husholdninger</v>
      </c>
      <c r="O2622" s="1" t="str">
        <f ca="1">IFERROR(INDEX(SBi!$2:$2,MATCH(G2622,SBi!$1:$1,1)),SBi!$K$2)</f>
        <v>1961-1972</v>
      </c>
      <c r="P2622" s="1">
        <f ca="1">IFERROR(INDEX(SBi!$C$3:$K$28,MATCH(E2622,SBi!$B$3:$B$28,0),MATCH(O2622,SBi!$C$2:$K$2,0)),0)</f>
        <v>119.9</v>
      </c>
      <c r="Q2622" s="19">
        <f t="shared" ca="1" si="528"/>
        <v>20.382999999999999</v>
      </c>
      <c r="R2622" s="19" t="str">
        <f ca="1">IFERROR(INDEX(VpD!$2:$2,MATCH(G2622,VpD!$1:$1,1)),VpD!$I$2)</f>
        <v>1961-1972</v>
      </c>
      <c r="S2622" s="1">
        <f ca="1">IFERROR(INDEX(VpD!$C$3:$I$27,MATCH(E2622,VpD!$B$3:$B$27,0),MATCH(R2622,VpD!$C$2:$I$2,0)),0)</f>
        <v>120</v>
      </c>
      <c r="T2622" s="19">
        <f t="shared" ca="1" si="529"/>
        <v>20.399999999999999</v>
      </c>
      <c r="U2622" s="14" t="str">
        <f t="shared" ca="1" si="530"/>
        <v xml:space="preserve">711776.98 </v>
      </c>
      <c r="V2622" s="14" t="str">
        <f t="shared" ca="1" si="531"/>
        <v>6172165.91</v>
      </c>
      <c r="W2622" s="14" t="str">
        <f t="shared" ca="1" si="532"/>
        <v>POINT(711776.98 6172165.91)</v>
      </c>
      <c r="X2622" s="14" t="str">
        <f>IFERROR(INDEX(BygningOmraade!B:B,MATCH(A2622,BygningOmraade!A:A,0)),"")</f>
        <v/>
      </c>
    </row>
    <row r="2623" spans="1:24" s="14" customFormat="1" x14ac:dyDescent="0.25">
      <c r="A2623" s="14">
        <f t="shared" si="520"/>
        <v>2623</v>
      </c>
      <c r="B2623" s="14" t="str">
        <f t="shared" ca="1" si="521"/>
        <v>9b8aa3f7-f114-48c5-81d2-b1ea2df4f819</v>
      </c>
      <c r="C2623" s="14" t="str">
        <f t="shared" ca="1" si="522"/>
        <v>0a3f507e-1b69-32b8-e044-0003ba298018</v>
      </c>
      <c r="D2623" s="14">
        <f t="shared" ca="1" si="523"/>
        <v>996714</v>
      </c>
      <c r="E2623" s="1">
        <f t="shared" ca="1" si="524"/>
        <v>130</v>
      </c>
      <c r="F2623" s="1">
        <f t="shared" ca="1" si="525"/>
        <v>109</v>
      </c>
      <c r="G2623" s="1">
        <f t="shared" ca="1" si="526"/>
        <v>1978</v>
      </c>
      <c r="H2623" s="1" t="str">
        <f ca="1">IFERROR(INDEX(Varmeinstallation!B:B,MATCH(INDIRECT($A$1&amp;"L"&amp;A2623)*1,Varmeinstallation!A:A,0)),"Ingen varmeinstallationer")</f>
        <v>Fjernvarme/blokvarme (radiatorsystemer eller varmluftanlæg)</v>
      </c>
      <c r="I2623" s="1" t="str">
        <f ca="1">IFERROR(INDEX(Opvarmningsmiddel!B:B,MATCH(INDIRECT($A$1&amp;"M"&amp;A2623)*1,Opvarmningsmiddel!A:A,0)),"")</f>
        <v/>
      </c>
      <c r="J2623" s="1">
        <f t="shared" ca="1" si="527"/>
        <v>0</v>
      </c>
      <c r="K2623" s="1" t="str">
        <f ca="1">IFERROR(INDEX(Relationstabel!$C$3:$K$10,MATCH(VALUE(INDIRECT($A$1&amp;"L"&amp;A2623)),Relationstabel!$A$3:$A$10,0),MATCH(IFERROR(VALUE(INDIRECT($A$1&amp;"M"&amp;A2623)),0),Relationstabel!$C$1:$K$1,0)),"Ingen varmeinstallationer")</f>
        <v>Fjernvarme/ Blokvarme</v>
      </c>
      <c r="L2623" s="1" t="str">
        <f ca="1">INDEX(Anvendelseskode!B:B,MATCH($E2623,Anvendelseskode!$A:$A,0))</f>
        <v>Række-, kæde-, dobbelthus (lodret adskillelse mellem enhederne)</v>
      </c>
      <c r="M2623" s="1" t="str">
        <f ca="1">INDEX(Anvendelseskode!C:C,MATCH($E2623,Anvendelseskode!$A:$A,0))</f>
        <v>Række-, kæde og dobbelthuse</v>
      </c>
      <c r="N2623" s="1" t="str">
        <f ca="1">INDEX(Anvendelseskode!D:D,MATCH($E2623,Anvendelseskode!$A:$A,0))</f>
        <v>Private husholdninger</v>
      </c>
      <c r="O2623" s="1" t="str">
        <f ca="1">IFERROR(INDEX(SBi!$2:$2,MATCH(G2623,SBi!$1:$1,1)),SBi!$K$2)</f>
        <v>1973-1978</v>
      </c>
      <c r="P2623" s="1">
        <f ca="1">IFERROR(INDEX(SBi!$C$3:$K$28,MATCH(E2623,SBi!$B$3:$B$28,0),MATCH(O2623,SBi!$C$2:$K$2,0)),0)</f>
        <v>112.6</v>
      </c>
      <c r="Q2623" s="19">
        <f t="shared" ca="1" si="528"/>
        <v>12.273399999999999</v>
      </c>
      <c r="R2623" s="19" t="str">
        <f ca="1">IFERROR(INDEX(VpD!$2:$2,MATCH(G2623,VpD!$1:$1,1)),VpD!$I$2)</f>
        <v>1973-1978</v>
      </c>
      <c r="S2623" s="1">
        <f ca="1">IFERROR(INDEX(VpD!$C$3:$I$27,MATCH(E2623,VpD!$B$3:$B$27,0),MATCH(R2623,VpD!$C$2:$I$2,0)),0)</f>
        <v>98</v>
      </c>
      <c r="T2623" s="19">
        <f t="shared" ca="1" si="529"/>
        <v>10.682</v>
      </c>
      <c r="U2623" s="14" t="str">
        <f t="shared" ca="1" si="530"/>
        <v xml:space="preserve">713502.68 </v>
      </c>
      <c r="V2623" s="14" t="str">
        <f t="shared" ca="1" si="531"/>
        <v>6169691.72</v>
      </c>
      <c r="W2623" s="14" t="str">
        <f t="shared" ca="1" si="532"/>
        <v>POINT(713502.68 6169691.72)</v>
      </c>
      <c r="X2623" s="14" t="str">
        <f>IFERROR(INDEX(BygningOmraade!B:B,MATCH(A2623,BygningOmraade!A:A,0)),"")</f>
        <v/>
      </c>
    </row>
    <row r="2624" spans="1:24" s="14" customFormat="1" x14ac:dyDescent="0.25">
      <c r="A2624" s="14">
        <f t="shared" si="520"/>
        <v>2624</v>
      </c>
      <c r="B2624" s="14" t="str">
        <f t="shared" ca="1" si="521"/>
        <v>9ba00100-e167-4dd3-bbeb-72f5432a6aee</v>
      </c>
      <c r="C2624" s="14" t="str">
        <f t="shared" ca="1" si="522"/>
        <v>7096f618-6200-5ed1-e044-00144f3ead67</v>
      </c>
      <c r="D2624" s="14">
        <f t="shared" ca="1" si="523"/>
        <v>2572637</v>
      </c>
      <c r="E2624" s="1">
        <f t="shared" ca="1" si="524"/>
        <v>330</v>
      </c>
      <c r="F2624" s="1">
        <f t="shared" ca="1" si="525"/>
        <v>534</v>
      </c>
      <c r="G2624" s="1">
        <f t="shared" ca="1" si="526"/>
        <v>2002</v>
      </c>
      <c r="H2624" s="1" t="str">
        <f ca="1">IFERROR(INDEX(Varmeinstallation!B:B,MATCH(INDIRECT($A$1&amp;"L"&amp;A2624)*1,Varmeinstallation!A:A,0)),"Ingen varmeinstallationer")</f>
        <v>Fjernvarme/blokvarme (radiatorsystemer eller varmluftanlæg)</v>
      </c>
      <c r="I2624" s="1" t="str">
        <f ca="1">IFERROR(INDEX(Opvarmningsmiddel!B:B,MATCH(INDIRECT($A$1&amp;"M"&amp;A2624)*1,Opvarmningsmiddel!A:A,0)),"")</f>
        <v/>
      </c>
      <c r="J2624" s="1">
        <f t="shared" ca="1" si="527"/>
        <v>90</v>
      </c>
      <c r="K2624" s="1" t="str">
        <f ca="1">IFERROR(INDEX(Relationstabel!$C$3:$K$10,MATCH(VALUE(INDIRECT($A$1&amp;"L"&amp;A2624)),Relationstabel!$A$3:$A$10,0),MATCH(IFERROR(VALUE(INDIRECT($A$1&amp;"M"&amp;A2624)),0),Relationstabel!$C$1:$K$1,0)),"Ingen varmeinstallationer")</f>
        <v>Fjernvarme/ Blokvarme</v>
      </c>
      <c r="L2624" s="1" t="str">
        <f ca="1">INDEX(Anvendelseskode!B:B,MATCH($E2624,Anvendelseskode!$A:$A,0))</f>
        <v>Bygning til hotel, restaurant, vaskeri, frisør og anden servicevirksomhed</v>
      </c>
      <c r="M2624" s="1" t="str">
        <f ca="1">INDEX(Anvendelseskode!C:C,MATCH($E2624,Anvendelseskode!$A:$A,0))</f>
        <v>Hotel, restauration, frisør o</v>
      </c>
      <c r="N2624" s="1" t="str">
        <f ca="1">INDEX(Anvendelseskode!D:D,MATCH($E2624,Anvendelseskode!$A:$A,0))</f>
        <v>Handel og servicevirksomheder</v>
      </c>
      <c r="O2624" s="1" t="str">
        <f ca="1">IFERROR(INDEX(SBi!$2:$2,MATCH(G2624,SBi!$1:$1,1)),SBi!$K$2)</f>
        <v>1999-2006</v>
      </c>
      <c r="P2624" s="1">
        <f ca="1">IFERROR(INDEX(SBi!$C$3:$K$28,MATCH(E2624,SBi!$B$3:$B$28,0),MATCH(O2624,SBi!$C$2:$K$2,0)),0)</f>
        <v>122.6</v>
      </c>
      <c r="Q2624" s="19">
        <f t="shared" ca="1" si="528"/>
        <v>65.468399999999988</v>
      </c>
      <c r="R2624" s="19" t="str">
        <f ca="1">IFERROR(INDEX(VpD!$2:$2,MATCH(G2624,VpD!$1:$1,1)),VpD!$I$2)</f>
        <v>&gt;1998</v>
      </c>
      <c r="S2624" s="1">
        <f ca="1">IFERROR(INDEX(VpD!$C$3:$I$27,MATCH(E2624,VpD!$B$3:$B$27,0),MATCH(R2624,VpD!$C$2:$I$2,0)),0)</f>
        <v>123</v>
      </c>
      <c r="T2624" s="19">
        <f t="shared" ca="1" si="529"/>
        <v>65.682000000000002</v>
      </c>
      <c r="U2624" s="14" t="str">
        <f t="shared" ca="1" si="530"/>
        <v xml:space="preserve">713372.62 </v>
      </c>
      <c r="V2624" s="14" t="str">
        <f t="shared" ca="1" si="531"/>
        <v>6169350.77</v>
      </c>
      <c r="W2624" s="14" t="str">
        <f t="shared" ca="1" si="532"/>
        <v>POINT(713372.62 6169350.77)</v>
      </c>
      <c r="X2624" s="14" t="str">
        <f>IFERROR(INDEX(BygningOmraade!B:B,MATCH(A2624,BygningOmraade!A:A,0)),"")</f>
        <v/>
      </c>
    </row>
    <row r="2625" spans="1:24" s="14" customFormat="1" x14ac:dyDescent="0.25">
      <c r="A2625" s="14">
        <f t="shared" si="520"/>
        <v>2625</v>
      </c>
      <c r="B2625" s="14" t="str">
        <f t="shared" ca="1" si="521"/>
        <v>9ba3e860-8bf0-4816-9e0f-5a4c0320d099</v>
      </c>
      <c r="C2625" s="14" t="str">
        <f t="shared" ca="1" si="522"/>
        <v>0a3f507e-16f3-32b8-e044-0003ba298018</v>
      </c>
      <c r="D2625" s="14">
        <f t="shared" ca="1" si="523"/>
        <v>996525</v>
      </c>
      <c r="E2625" s="1">
        <f t="shared" ca="1" si="524"/>
        <v>420</v>
      </c>
      <c r="F2625" s="1">
        <f t="shared" ca="1" si="525"/>
        <v>1448</v>
      </c>
      <c r="G2625" s="1">
        <f t="shared" ca="1" si="526"/>
        <v>2008</v>
      </c>
      <c r="H2625" s="1" t="str">
        <f ca="1">IFERROR(INDEX(Varmeinstallation!B:B,MATCH(INDIRECT($A$1&amp;"L"&amp;A2625)*1,Varmeinstallation!A:A,0)),"Ingen varmeinstallationer")</f>
        <v>Fjernvarme/blokvarme (radiatorsystemer eller varmluftanlæg)</v>
      </c>
      <c r="I2625" s="1" t="str">
        <f ca="1">IFERROR(INDEX(Opvarmningsmiddel!B:B,MATCH(INDIRECT($A$1&amp;"M"&amp;A2625)*1,Opvarmningsmiddel!A:A,0)),"")</f>
        <v/>
      </c>
      <c r="J2625" s="1">
        <f t="shared" ca="1" si="527"/>
        <v>0</v>
      </c>
      <c r="K2625" s="1" t="str">
        <f ca="1">IFERROR(INDEX(Relationstabel!$C$3:$K$10,MATCH(VALUE(INDIRECT($A$1&amp;"L"&amp;A2625)),Relationstabel!$A$3:$A$10,0),MATCH(IFERROR(VALUE(INDIRECT($A$1&amp;"M"&amp;A2625)),0),Relationstabel!$C$1:$K$1,0)),"Ingen varmeinstallationer")</f>
        <v>Fjernvarme/ Blokvarme</v>
      </c>
      <c r="L2625" s="1" t="str">
        <f ca="1">INDEX(Anvendelseskode!B:B,MATCH($E2625,Anvendelseskode!$A:$A,0))</f>
        <v>Bygning til undervisning og forskning (skole, gymnasium, forskningslabratorium o.lign.)</v>
      </c>
      <c r="M2625" s="1" t="str">
        <f ca="1">INDEX(Anvendelseskode!C:C,MATCH($E2625,Anvendelseskode!$A:$A,0))</f>
        <v>Undervisning, forskning o.l.</v>
      </c>
      <c r="N2625" s="1" t="str">
        <f ca="1">INDEX(Anvendelseskode!D:D,MATCH($E2625,Anvendelseskode!$A:$A,0))</f>
        <v>Kommunale og andre offentlige institutioner</v>
      </c>
      <c r="O2625" s="1" t="str">
        <f ca="1">IFERROR(INDEX(SBi!$2:$2,MATCH(G2625,SBi!$1:$1,1)),SBi!$K$2)</f>
        <v>Efter 2006</v>
      </c>
      <c r="P2625" s="1">
        <f ca="1">IFERROR(INDEX(SBi!$C$3:$K$28,MATCH(E2625,SBi!$B$3:$B$28,0),MATCH(O2625,SBi!$C$2:$K$2,0)),0)</f>
        <v>86.2</v>
      </c>
      <c r="Q2625" s="19">
        <f t="shared" ca="1" si="528"/>
        <v>124.8176</v>
      </c>
      <c r="R2625" s="19" t="str">
        <f ca="1">IFERROR(INDEX(VpD!$2:$2,MATCH(G2625,VpD!$1:$1,1)),VpD!$I$2)</f>
        <v>&gt;1998</v>
      </c>
      <c r="S2625" s="1">
        <f ca="1">IFERROR(INDEX(VpD!$C$3:$I$27,MATCH(E2625,VpD!$B$3:$B$27,0),MATCH(R2625,VpD!$C$2:$I$2,0)),0)</f>
        <v>98</v>
      </c>
      <c r="T2625" s="19">
        <f t="shared" ca="1" si="529"/>
        <v>141.904</v>
      </c>
      <c r="U2625" s="14" t="str">
        <f t="shared" ca="1" si="530"/>
        <v xml:space="preserve">713325.02 </v>
      </c>
      <c r="V2625" s="14" t="str">
        <f t="shared" ca="1" si="531"/>
        <v>6169164.56</v>
      </c>
      <c r="W2625" s="14" t="str">
        <f t="shared" ca="1" si="532"/>
        <v>POINT(713325.02 6169164.56)</v>
      </c>
      <c r="X2625" s="14" t="str">
        <f>IFERROR(INDEX(BygningOmraade!B:B,MATCH(A2625,BygningOmraade!A:A,0)),"")</f>
        <v/>
      </c>
    </row>
    <row r="2626" spans="1:24" s="14" customFormat="1" x14ac:dyDescent="0.25">
      <c r="A2626" s="14">
        <f t="shared" si="520"/>
        <v>2626</v>
      </c>
      <c r="B2626" s="14" t="str">
        <f t="shared" ca="1" si="521"/>
        <v>9ba4b9db-194a-463e-a1cc-2ea7cf8691cd</v>
      </c>
      <c r="C2626" s="14" t="str">
        <f t="shared" ca="1" si="522"/>
        <v>0a3f507e-1ace-32b8-e044-0003ba298018</v>
      </c>
      <c r="D2626" s="14">
        <f t="shared" ca="1" si="523"/>
        <v>997345</v>
      </c>
      <c r="E2626" s="1">
        <f t="shared" ca="1" si="524"/>
        <v>130</v>
      </c>
      <c r="F2626" s="1">
        <f t="shared" ca="1" si="525"/>
        <v>110</v>
      </c>
      <c r="G2626" s="1">
        <f t="shared" ca="1" si="526"/>
        <v>1966</v>
      </c>
      <c r="H2626" s="1" t="str">
        <f ca="1">IFERROR(INDEX(Varmeinstallation!B:B,MATCH(INDIRECT($A$1&amp;"L"&amp;A2626)*1,Varmeinstallation!A:A,0)),"Ingen varmeinstallationer")</f>
        <v>Fjernvarme/blokvarme (radiatorsystemer eller varmluftanlæg)</v>
      </c>
      <c r="I2626" s="1" t="str">
        <f ca="1">IFERROR(INDEX(Opvarmningsmiddel!B:B,MATCH(INDIRECT($A$1&amp;"M"&amp;A2626)*1,Opvarmningsmiddel!A:A,0)),"")</f>
        <v/>
      </c>
      <c r="J2626" s="1">
        <f t="shared" ca="1" si="527"/>
        <v>0</v>
      </c>
      <c r="K2626" s="1" t="str">
        <f ca="1">IFERROR(INDEX(Relationstabel!$C$3:$K$10,MATCH(VALUE(INDIRECT($A$1&amp;"L"&amp;A2626)),Relationstabel!$A$3:$A$10,0),MATCH(IFERROR(VALUE(INDIRECT($A$1&amp;"M"&amp;A2626)),0),Relationstabel!$C$1:$K$1,0)),"Ingen varmeinstallationer")</f>
        <v>Fjernvarme/ Blokvarme</v>
      </c>
      <c r="L2626" s="1" t="str">
        <f ca="1">INDEX(Anvendelseskode!B:B,MATCH($E2626,Anvendelseskode!$A:$A,0))</f>
        <v>Række-, kæde-, dobbelthus (lodret adskillelse mellem enhederne)</v>
      </c>
      <c r="M2626" s="1" t="str">
        <f ca="1">INDEX(Anvendelseskode!C:C,MATCH($E2626,Anvendelseskode!$A:$A,0))</f>
        <v>Række-, kæde og dobbelthuse</v>
      </c>
      <c r="N2626" s="1" t="str">
        <f ca="1">INDEX(Anvendelseskode!D:D,MATCH($E2626,Anvendelseskode!$A:$A,0))</f>
        <v>Private husholdninger</v>
      </c>
      <c r="O2626" s="1" t="str">
        <f ca="1">IFERROR(INDEX(SBi!$2:$2,MATCH(G2626,SBi!$1:$1,1)),SBi!$K$2)</f>
        <v>1961-1972</v>
      </c>
      <c r="P2626" s="1">
        <f ca="1">IFERROR(INDEX(SBi!$C$3:$K$28,MATCH(E2626,SBi!$B$3:$B$28,0),MATCH(O2626,SBi!$C$2:$K$2,0)),0)</f>
        <v>119.9</v>
      </c>
      <c r="Q2626" s="19">
        <f t="shared" ca="1" si="528"/>
        <v>13.189</v>
      </c>
      <c r="R2626" s="19" t="str">
        <f ca="1">IFERROR(INDEX(VpD!$2:$2,MATCH(G2626,VpD!$1:$1,1)),VpD!$I$2)</f>
        <v>1961-1972</v>
      </c>
      <c r="S2626" s="1">
        <f ca="1">IFERROR(INDEX(VpD!$C$3:$I$27,MATCH(E2626,VpD!$B$3:$B$27,0),MATCH(R2626,VpD!$C$2:$I$2,0)),0)</f>
        <v>120</v>
      </c>
      <c r="T2626" s="19">
        <f t="shared" ca="1" si="529"/>
        <v>13.2</v>
      </c>
      <c r="U2626" s="14" t="str">
        <f t="shared" ca="1" si="530"/>
        <v xml:space="preserve">713669.95 </v>
      </c>
      <c r="V2626" s="14" t="str">
        <f t="shared" ca="1" si="531"/>
        <v>6169315.93</v>
      </c>
      <c r="W2626" s="14" t="str">
        <f t="shared" ca="1" si="532"/>
        <v>POINT(713669.95 6169315.93)</v>
      </c>
      <c r="X2626" s="14" t="str">
        <f>IFERROR(INDEX(BygningOmraade!B:B,MATCH(A2626,BygningOmraade!A:A,0)),"")</f>
        <v/>
      </c>
    </row>
    <row r="2627" spans="1:24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9ba82a7e-5f31-4097-93d1-538ee0adb008</v>
      </c>
      <c r="C2627" s="14" t="str">
        <f t="shared" ref="C2627:C2690" ca="1" si="535">INDIRECT($A$1&amp;"C"&amp;A2627)</f>
        <v>0a3f507e-216f-32b8-e044-0003ba298018</v>
      </c>
      <c r="D2627" s="14">
        <f t="shared" ref="D2627:D2690" ca="1" si="536">INDIRECT($A$1&amp;"D"&amp;A2627)</f>
        <v>997134</v>
      </c>
      <c r="E2627" s="1">
        <f t="shared" ref="E2627:E2690" ca="1" si="537">ROUNDDOWN(INDIRECT($A$1&amp;"E"&amp;A2627),-1)</f>
        <v>130</v>
      </c>
      <c r="F2627" s="1">
        <f t="shared" ref="F2627:F2690" ca="1" si="538">INDIRECT($A$1&amp;"G"&amp;A2627)+INDIRECT($A$1&amp;"H"&amp;A2627)+INDIRECT($A$1&amp;"I"&amp;A2627)*0.5</f>
        <v>109</v>
      </c>
      <c r="G2627" s="1">
        <f t="shared" ref="G2627:G2690" ca="1" si="539">MAX(INDIRECT($A$1&amp;"J"&amp;A2627),INDIRECT($A$1&amp;"K"&amp;A2627))</f>
        <v>1978</v>
      </c>
      <c r="H2627" s="1" t="str">
        <f ca="1">IFERROR(INDEX(Varmeinstallation!B:B,MATCH(INDIRECT($A$1&amp;"L"&amp;A2627)*1,Varmeinstallation!A:A,0)),"Ingen varmeinstallationer")</f>
        <v>Fjernvarme/blokvarme (radiatorsystemer eller varmluftanlæg)</v>
      </c>
      <c r="I2627" s="1" t="str">
        <f ca="1">IFERROR(INDEX(Opvarmningsmiddel!B:B,MATCH(INDIRECT($A$1&amp;"M"&amp;A2627)*1,Opvarmningsmiddel!A:A,0)),"")</f>
        <v/>
      </c>
      <c r="J2627" s="1">
        <f t="shared" ref="J2627:J2690" ca="1" si="540">VALUE(INDIRECT($A$1&amp;"N"&amp;A2627))</f>
        <v>0</v>
      </c>
      <c r="K2627" s="1" t="str">
        <f ca="1">IFERROR(INDEX(Relationstabel!$C$3:$K$10,MATCH(VALUE(INDIRECT($A$1&amp;"L"&amp;A2627)),Relationstabel!$A$3:$A$10,0),MATCH(IFERROR(VALUE(INDIRECT($A$1&amp;"M"&amp;A2627)),0),Relationstabel!$C$1:$K$1,0)),"Ingen varmeinstallationer")</f>
        <v>Fjernvarme/ Blokvarme</v>
      </c>
      <c r="L2627" s="1" t="str">
        <f ca="1">INDEX(Anvendelseskode!B:B,MATCH($E2627,Anvendelseskode!$A:$A,0))</f>
        <v>Række-, kæde-, dobbelthus (lodret adskillelse mellem enhederne)</v>
      </c>
      <c r="M2627" s="1" t="str">
        <f ca="1">INDEX(Anvendelseskode!C:C,MATCH($E2627,Anvendelseskode!$A:$A,0))</f>
        <v>Række-, kæde og dobbelthuse</v>
      </c>
      <c r="N2627" s="1" t="str">
        <f ca="1">INDEX(Anvendelseskode!D:D,MATCH($E2627,Anvendelseskode!$A:$A,0))</f>
        <v>Private husholdninger</v>
      </c>
      <c r="O2627" s="1" t="str">
        <f ca="1">IFERROR(INDEX(SBi!$2:$2,MATCH(G2627,SBi!$1:$1,1)),SBi!$K$2)</f>
        <v>1973-1978</v>
      </c>
      <c r="P2627" s="1">
        <f ca="1">IFERROR(INDEX(SBi!$C$3:$K$28,MATCH(E2627,SBi!$B$3:$B$28,0),MATCH(O2627,SBi!$C$2:$K$2,0)),0)</f>
        <v>112.6</v>
      </c>
      <c r="Q2627" s="19">
        <f t="shared" ref="Q2627:Q2690" ca="1" si="541">P2627*F2627/1000</f>
        <v>12.273399999999999</v>
      </c>
      <c r="R2627" s="19" t="str">
        <f ca="1">IFERROR(INDEX(VpD!$2:$2,MATCH(G2627,VpD!$1:$1,1)),VpD!$I$2)</f>
        <v>1973-1978</v>
      </c>
      <c r="S2627" s="1">
        <f ca="1">IFERROR(INDEX(VpD!$C$3:$I$27,MATCH(E2627,VpD!$B$3:$B$27,0),MATCH(R2627,VpD!$C$2:$I$2,0)),0)</f>
        <v>98</v>
      </c>
      <c r="T2627" s="19">
        <f t="shared" ref="T2627:T2690" ca="1" si="542">S2627*F2627/1000</f>
        <v>10.682</v>
      </c>
      <c r="U2627" s="14" t="str">
        <f t="shared" ref="U2627:U2690" ca="1" si="543">IFERROR(SUBSTITUTE(LEFT(W2627,FIND(" ",W2627)),"POINT(",""),"")</f>
        <v xml:space="preserve">713760.78 </v>
      </c>
      <c r="V2627" s="14" t="str">
        <f t="shared" ref="V2627:V2690" ca="1" si="544">IFERROR(SUBSTITUTE(RIGHT(W2627,LEN(W2627)-FIND(" ",W2627)),")",""),"")</f>
        <v>6169645.88</v>
      </c>
      <c r="W2627" s="14" t="str">
        <f t="shared" ref="W2627:W2690" ca="1" si="545">INDIRECT($A$1&amp;"o"&amp;A2627)</f>
        <v>POINT(713760.78 6169645.88)</v>
      </c>
      <c r="X2627" s="14" t="str">
        <f>IFERROR(INDEX(BygningOmraade!B:B,MATCH(A2627,BygningOmraade!A:A,0)),"")</f>
        <v/>
      </c>
    </row>
    <row r="2628" spans="1:24" s="14" customFormat="1" x14ac:dyDescent="0.25">
      <c r="A2628" s="14">
        <f t="shared" si="533"/>
        <v>2628</v>
      </c>
      <c r="B2628" s="14" t="str">
        <f t="shared" ca="1" si="534"/>
        <v>9bba26fc-516a-4765-a877-0fac34fe8f91</v>
      </c>
      <c r="C2628" s="14" t="str">
        <f t="shared" ca="1" si="535"/>
        <v>0a3f507e-1a7c-32b8-e044-0003ba298018</v>
      </c>
      <c r="D2628" s="14">
        <f t="shared" ca="1" si="536"/>
        <v>997555</v>
      </c>
      <c r="E2628" s="1">
        <f t="shared" ca="1" si="537"/>
        <v>120</v>
      </c>
      <c r="F2628" s="1">
        <f t="shared" ca="1" si="538"/>
        <v>93</v>
      </c>
      <c r="G2628" s="1">
        <f t="shared" ca="1" si="539"/>
        <v>1976</v>
      </c>
      <c r="H2628" s="1" t="str">
        <f ca="1">IFERROR(INDEX(Varmeinstallation!B:B,MATCH(INDIRECT($A$1&amp;"L"&amp;A2628)*1,Varmeinstallation!A:A,0)),"Ingen varmeinstallationer")</f>
        <v>Centralvarme fra eget anlæg, et-kammer fyr</v>
      </c>
      <c r="I2628" s="1" t="str">
        <f ca="1">IFERROR(INDEX(Opvarmningsmiddel!B:B,MATCH(INDIRECT($A$1&amp;"M"&amp;A2628)*1,Opvarmningsmiddel!A:A,0)),"")</f>
        <v>Naturgas</v>
      </c>
      <c r="J2628" s="1">
        <f t="shared" ca="1" si="540"/>
        <v>0</v>
      </c>
      <c r="K2628" s="1" t="str">
        <f ca="1">IFERROR(INDEX(Relationstabel!$C$3:$K$10,MATCH(VALUE(INDIRECT($A$1&amp;"L"&amp;A2628)),Relationstabel!$A$3:$A$10,0),MATCH(IFERROR(VALUE(INDIRECT($A$1&amp;"M"&amp;A2628)),0),Relationstabel!$C$1:$K$1,0)),"Ingen varmeinstallationer")</f>
        <v>Naturgas</v>
      </c>
      <c r="L2628" s="1" t="str">
        <f ca="1">INDEX(Anvendelseskode!B:B,MATCH($E2628,Anvendelseskode!$A:$A,0))</f>
        <v>Fritliggende enfamilieshus (parcelhus)</v>
      </c>
      <c r="M2628" s="1" t="str">
        <f ca="1">INDEX(Anvendelseskode!C:C,MATCH($E2628,Anvendelseskode!$A:$A,0))</f>
        <v>Parcelhuse</v>
      </c>
      <c r="N2628" s="1" t="str">
        <f ca="1">INDEX(Anvendelseskode!D:D,MATCH($E2628,Anvendelseskode!$A:$A,0))</f>
        <v>Private husholdninger</v>
      </c>
      <c r="O2628" s="1" t="str">
        <f ca="1">IFERROR(INDEX(SBi!$2:$2,MATCH(G2628,SBi!$1:$1,1)),SBi!$K$2)</f>
        <v>1973-1978</v>
      </c>
      <c r="P2628" s="1">
        <f ca="1">IFERROR(INDEX(SBi!$C$3:$K$28,MATCH(E2628,SBi!$B$3:$B$28,0),MATCH(O2628,SBi!$C$2:$K$2,0)),0)</f>
        <v>119.8</v>
      </c>
      <c r="Q2628" s="19">
        <f t="shared" ca="1" si="541"/>
        <v>11.141399999999999</v>
      </c>
      <c r="R2628" s="19" t="str">
        <f ca="1">IFERROR(INDEX(VpD!$2:$2,MATCH(G2628,VpD!$1:$1,1)),VpD!$I$2)</f>
        <v>1973-1978</v>
      </c>
      <c r="S2628" s="1">
        <f ca="1">IFERROR(INDEX(VpD!$C$3:$I$27,MATCH(E2628,VpD!$B$3:$B$27,0),MATCH(R2628,VpD!$C$2:$I$2,0)),0)</f>
        <v>117</v>
      </c>
      <c r="T2628" s="19">
        <f t="shared" ca="1" si="542"/>
        <v>10.881</v>
      </c>
      <c r="U2628" s="14" t="str">
        <f t="shared" ca="1" si="543"/>
        <v xml:space="preserve">713846.84 </v>
      </c>
      <c r="V2628" s="14" t="str">
        <f t="shared" ca="1" si="544"/>
        <v>6168911.08</v>
      </c>
      <c r="W2628" s="14" t="str">
        <f t="shared" ca="1" si="545"/>
        <v>POINT(713846.84 6168911.08)</v>
      </c>
      <c r="X2628" s="14" t="str">
        <f>IFERROR(INDEX(BygningOmraade!B:B,MATCH(A2628,BygningOmraade!A:A,0)),"")</f>
        <v/>
      </c>
    </row>
    <row r="2629" spans="1:24" s="14" customFormat="1" x14ac:dyDescent="0.25">
      <c r="A2629" s="14">
        <f t="shared" si="533"/>
        <v>2629</v>
      </c>
      <c r="B2629" s="14" t="str">
        <f t="shared" ca="1" si="534"/>
        <v>9bd5b9ad-7f1f-4519-a8db-5d23bfecac49</v>
      </c>
      <c r="C2629" s="14" t="str">
        <f t="shared" ca="1" si="535"/>
        <v>53ba2f34-5fdf-2505-e044-0003ba298018</v>
      </c>
      <c r="D2629" s="14">
        <f t="shared" ca="1" si="536"/>
        <v>2702973</v>
      </c>
      <c r="E2629" s="1">
        <f t="shared" ca="1" si="537"/>
        <v>130</v>
      </c>
      <c r="F2629" s="1">
        <f t="shared" ca="1" si="538"/>
        <v>160</v>
      </c>
      <c r="G2629" s="1">
        <f t="shared" ca="1" si="539"/>
        <v>2008</v>
      </c>
      <c r="H2629" s="1" t="str">
        <f ca="1">IFERROR(INDEX(Varmeinstallation!B:B,MATCH(INDIRECT($A$1&amp;"L"&amp;A2629)*1,Varmeinstallation!A:A,0)),"Ingen varmeinstallationer")</f>
        <v>Centralvarme fra eget anlæg, et-kammer fyr</v>
      </c>
      <c r="I2629" s="1" t="str">
        <f ca="1">IFERROR(INDEX(Opvarmningsmiddel!B:B,MATCH(INDIRECT($A$1&amp;"M"&amp;A2629)*1,Opvarmningsmiddel!A:A,0)),"")</f>
        <v>Naturgas</v>
      </c>
      <c r="J2629" s="1">
        <f t="shared" ca="1" si="540"/>
        <v>90</v>
      </c>
      <c r="K2629" s="1" t="str">
        <f ca="1">IFERROR(INDEX(Relationstabel!$C$3:$K$10,MATCH(VALUE(INDIRECT($A$1&amp;"L"&amp;A2629)),Relationstabel!$A$3:$A$10,0),MATCH(IFERROR(VALUE(INDIRECT($A$1&amp;"M"&amp;A2629)),0),Relationstabel!$C$1:$K$1,0)),"Ingen varmeinstallationer")</f>
        <v>Naturgas</v>
      </c>
      <c r="L2629" s="1" t="str">
        <f ca="1">INDEX(Anvendelseskode!B:B,MATCH($E2629,Anvendelseskode!$A:$A,0))</f>
        <v>Række-, kæde-, dobbelthus (lodret adskillelse mellem enhederne)</v>
      </c>
      <c r="M2629" s="1" t="str">
        <f ca="1">INDEX(Anvendelseskode!C:C,MATCH($E2629,Anvendelseskode!$A:$A,0))</f>
        <v>Række-, kæde og dobbelthuse</v>
      </c>
      <c r="N2629" s="1" t="str">
        <f ca="1">INDEX(Anvendelseskode!D:D,MATCH($E2629,Anvendelseskode!$A:$A,0))</f>
        <v>Private husholdninger</v>
      </c>
      <c r="O2629" s="1" t="str">
        <f ca="1">IFERROR(INDEX(SBi!$2:$2,MATCH(G2629,SBi!$1:$1,1)),SBi!$K$2)</f>
        <v>Efter 2006</v>
      </c>
      <c r="P2629" s="1">
        <f ca="1">IFERROR(INDEX(SBi!$C$3:$K$28,MATCH(E2629,SBi!$B$3:$B$28,0),MATCH(O2629,SBi!$C$2:$K$2,0)),0)</f>
        <v>66.400000000000006</v>
      </c>
      <c r="Q2629" s="19">
        <f t="shared" ca="1" si="541"/>
        <v>10.624000000000001</v>
      </c>
      <c r="R2629" s="19" t="str">
        <f ca="1">IFERROR(INDEX(VpD!$2:$2,MATCH(G2629,VpD!$1:$1,1)),VpD!$I$2)</f>
        <v>&gt;1998</v>
      </c>
      <c r="S2629" s="1">
        <f ca="1">IFERROR(INDEX(VpD!$C$3:$I$27,MATCH(E2629,VpD!$B$3:$B$27,0),MATCH(R2629,VpD!$C$2:$I$2,0)),0)</f>
        <v>65</v>
      </c>
      <c r="T2629" s="19">
        <f t="shared" ca="1" si="542"/>
        <v>10.4</v>
      </c>
      <c r="U2629" s="14" t="str">
        <f t="shared" ca="1" si="543"/>
        <v xml:space="preserve">712658.47 </v>
      </c>
      <c r="V2629" s="14" t="str">
        <f t="shared" ca="1" si="544"/>
        <v>6168795.69</v>
      </c>
      <c r="W2629" s="14" t="str">
        <f t="shared" ca="1" si="545"/>
        <v>POINT(712658.47 6168795.69)</v>
      </c>
      <c r="X2629" s="14" t="str">
        <f>IFERROR(INDEX(BygningOmraade!B:B,MATCH(A2629,BygningOmraade!A:A,0)),"")</f>
        <v/>
      </c>
    </row>
    <row r="2630" spans="1:24" s="14" customFormat="1" x14ac:dyDescent="0.25">
      <c r="A2630" s="14">
        <f t="shared" si="533"/>
        <v>2630</v>
      </c>
      <c r="B2630" s="14" t="str">
        <f t="shared" ca="1" si="534"/>
        <v>9bd88458-ffb9-45f4-ab0d-3da5dce0c603</v>
      </c>
      <c r="C2630" s="14" t="str">
        <f t="shared" ca="1" si="535"/>
        <v>0a3f507e-1ca4-32b8-e044-0003ba298018</v>
      </c>
      <c r="D2630" s="14">
        <f t="shared" ca="1" si="536"/>
        <v>997444</v>
      </c>
      <c r="E2630" s="1">
        <f t="shared" ca="1" si="537"/>
        <v>120</v>
      </c>
      <c r="F2630" s="1">
        <f t="shared" ca="1" si="538"/>
        <v>110</v>
      </c>
      <c r="G2630" s="1">
        <f t="shared" ca="1" si="539"/>
        <v>1980</v>
      </c>
      <c r="H2630" s="1" t="str">
        <f ca="1">IFERROR(INDEX(Varmeinstallation!B:B,MATCH(INDIRECT($A$1&amp;"L"&amp;A2630)*1,Varmeinstallation!A:A,0)),"Ingen varmeinstallationer")</f>
        <v>Centralvarme fra eget anlæg, et-kammer fyr</v>
      </c>
      <c r="I2630" s="1" t="str">
        <f ca="1">IFERROR(INDEX(Opvarmningsmiddel!B:B,MATCH(INDIRECT($A$1&amp;"M"&amp;A2630)*1,Opvarmningsmiddel!A:A,0)),"")</f>
        <v>Naturgas</v>
      </c>
      <c r="J2630" s="1">
        <f t="shared" ca="1" si="540"/>
        <v>90</v>
      </c>
      <c r="K2630" s="1" t="str">
        <f ca="1">IFERROR(INDEX(Relationstabel!$C$3:$K$10,MATCH(VALUE(INDIRECT($A$1&amp;"L"&amp;A2630)),Relationstabel!$A$3:$A$10,0),MATCH(IFERROR(VALUE(INDIRECT($A$1&amp;"M"&amp;A2630)),0),Relationstabel!$C$1:$K$1,0)),"Ingen varmeinstallationer")</f>
        <v>Naturgas</v>
      </c>
      <c r="L2630" s="1" t="str">
        <f ca="1">INDEX(Anvendelseskode!B:B,MATCH($E2630,Anvendelseskode!$A:$A,0))</f>
        <v>Fritliggende enfamilieshus (parcelhus)</v>
      </c>
      <c r="M2630" s="1" t="str">
        <f ca="1">INDEX(Anvendelseskode!C:C,MATCH($E2630,Anvendelseskode!$A:$A,0))</f>
        <v>Parcelhuse</v>
      </c>
      <c r="N2630" s="1" t="str">
        <f ca="1">INDEX(Anvendelseskode!D:D,MATCH($E2630,Anvendelseskode!$A:$A,0))</f>
        <v>Private husholdninger</v>
      </c>
      <c r="O2630" s="1" t="str">
        <f ca="1">IFERROR(INDEX(SBi!$2:$2,MATCH(G2630,SBi!$1:$1,1)),SBi!$K$2)</f>
        <v>1979-1998</v>
      </c>
      <c r="P2630" s="1">
        <f ca="1">IFERROR(INDEX(SBi!$C$3:$K$28,MATCH(E2630,SBi!$B$3:$B$28,0),MATCH(O2630,SBi!$C$2:$K$2,0)),0)</f>
        <v>105.4</v>
      </c>
      <c r="Q2630" s="19">
        <f t="shared" ca="1" si="541"/>
        <v>11.593999999999999</v>
      </c>
      <c r="R2630" s="19" t="str">
        <f ca="1">IFERROR(INDEX(VpD!$2:$2,MATCH(G2630,VpD!$1:$1,1)),VpD!$I$2)</f>
        <v>1979-1998</v>
      </c>
      <c r="S2630" s="1">
        <f ca="1">IFERROR(INDEX(VpD!$C$3:$I$27,MATCH(E2630,VpD!$B$3:$B$27,0),MATCH(R2630,VpD!$C$2:$I$2,0)),0)</f>
        <v>90</v>
      </c>
      <c r="T2630" s="19">
        <f t="shared" ca="1" si="542"/>
        <v>9.9</v>
      </c>
      <c r="U2630" s="14" t="str">
        <f t="shared" ca="1" si="543"/>
        <v xml:space="preserve">713980.67 </v>
      </c>
      <c r="V2630" s="14" t="str">
        <f t="shared" ca="1" si="544"/>
        <v>6168670.74</v>
      </c>
      <c r="W2630" s="14" t="str">
        <f t="shared" ca="1" si="545"/>
        <v>POINT(713980.67 6168670.74)</v>
      </c>
      <c r="X2630" s="14" t="str">
        <f>IFERROR(INDEX(BygningOmraade!B:B,MATCH(A2630,BygningOmraade!A:A,0)),"")</f>
        <v/>
      </c>
    </row>
    <row r="2631" spans="1:24" s="14" customFormat="1" x14ac:dyDescent="0.25">
      <c r="A2631" s="14">
        <f t="shared" si="533"/>
        <v>2631</v>
      </c>
      <c r="B2631" s="14" t="str">
        <f t="shared" ca="1" si="534"/>
        <v>9bef9811-877e-4205-8b74-0a0bc5fa5334</v>
      </c>
      <c r="C2631" s="14" t="str">
        <f t="shared" ca="1" si="535"/>
        <v>0a3f507e-1d25-32b8-e044-0003ba298018</v>
      </c>
      <c r="D2631" s="14">
        <f t="shared" ca="1" si="536"/>
        <v>997691</v>
      </c>
      <c r="E2631" s="1">
        <f t="shared" ca="1" si="537"/>
        <v>120</v>
      </c>
      <c r="F2631" s="1">
        <f t="shared" ca="1" si="538"/>
        <v>167</v>
      </c>
      <c r="G2631" s="1">
        <f t="shared" ca="1" si="539"/>
        <v>1978</v>
      </c>
      <c r="H2631" s="1" t="str">
        <f ca="1">IFERROR(INDEX(Varmeinstallation!B:B,MATCH(INDIRECT($A$1&amp;"L"&amp;A2631)*1,Varmeinstallation!A:A,0)),"Ingen varmeinstallationer")</f>
        <v>Centralvarme fra eget anlæg, et-kammer fyr</v>
      </c>
      <c r="I2631" s="1" t="str">
        <f ca="1">IFERROR(INDEX(Opvarmningsmiddel!B:B,MATCH(INDIRECT($A$1&amp;"M"&amp;A2631)*1,Opvarmningsmiddel!A:A,0)),"")</f>
        <v>Naturgas</v>
      </c>
      <c r="J2631" s="1">
        <f t="shared" ca="1" si="540"/>
        <v>0</v>
      </c>
      <c r="K2631" s="1" t="str">
        <f ca="1">IFERROR(INDEX(Relationstabel!$C$3:$K$10,MATCH(VALUE(INDIRECT($A$1&amp;"L"&amp;A2631)),Relationstabel!$A$3:$A$10,0),MATCH(IFERROR(VALUE(INDIRECT($A$1&amp;"M"&amp;A2631)),0),Relationstabel!$C$1:$K$1,0)),"Ingen varmeinstallationer")</f>
        <v>Naturgas</v>
      </c>
      <c r="L2631" s="1" t="str">
        <f ca="1">INDEX(Anvendelseskode!B:B,MATCH($E2631,Anvendelseskode!$A:$A,0))</f>
        <v>Fritliggende enfamilieshus (parcelhus)</v>
      </c>
      <c r="M2631" s="1" t="str">
        <f ca="1">INDEX(Anvendelseskode!C:C,MATCH($E2631,Anvendelseskode!$A:$A,0))</f>
        <v>Parcelhuse</v>
      </c>
      <c r="N2631" s="1" t="str">
        <f ca="1">INDEX(Anvendelseskode!D:D,MATCH($E2631,Anvendelseskode!$A:$A,0))</f>
        <v>Private husholdninger</v>
      </c>
      <c r="O2631" s="1" t="str">
        <f ca="1">IFERROR(INDEX(SBi!$2:$2,MATCH(G2631,SBi!$1:$1,1)),SBi!$K$2)</f>
        <v>1973-1978</v>
      </c>
      <c r="P2631" s="1">
        <f ca="1">IFERROR(INDEX(SBi!$C$3:$K$28,MATCH(E2631,SBi!$B$3:$B$28,0),MATCH(O2631,SBi!$C$2:$K$2,0)),0)</f>
        <v>119.8</v>
      </c>
      <c r="Q2631" s="19">
        <f t="shared" ca="1" si="541"/>
        <v>20.006599999999999</v>
      </c>
      <c r="R2631" s="19" t="str">
        <f ca="1">IFERROR(INDEX(VpD!$2:$2,MATCH(G2631,VpD!$1:$1,1)),VpD!$I$2)</f>
        <v>1973-1978</v>
      </c>
      <c r="S2631" s="1">
        <f ca="1">IFERROR(INDEX(VpD!$C$3:$I$27,MATCH(E2631,VpD!$B$3:$B$27,0),MATCH(R2631,VpD!$C$2:$I$2,0)),0)</f>
        <v>117</v>
      </c>
      <c r="T2631" s="19">
        <f t="shared" ca="1" si="542"/>
        <v>19.539000000000001</v>
      </c>
      <c r="U2631" s="14" t="str">
        <f t="shared" ca="1" si="543"/>
        <v xml:space="preserve">714138.05 </v>
      </c>
      <c r="V2631" s="14" t="str">
        <f t="shared" ca="1" si="544"/>
        <v>6168765.51</v>
      </c>
      <c r="W2631" s="14" t="str">
        <f t="shared" ca="1" si="545"/>
        <v>POINT(714138.05 6168765.51)</v>
      </c>
      <c r="X2631" s="14" t="str">
        <f>IFERROR(INDEX(BygningOmraade!B:B,MATCH(A2631,BygningOmraade!A:A,0)),"")</f>
        <v/>
      </c>
    </row>
    <row r="2632" spans="1:24" s="14" customFormat="1" x14ac:dyDescent="0.25">
      <c r="A2632" s="14">
        <f t="shared" si="533"/>
        <v>2632</v>
      </c>
      <c r="B2632" s="14" t="str">
        <f t="shared" ca="1" si="534"/>
        <v>9bf242ff-2402-4339-b87c-8af0f1a8f827</v>
      </c>
      <c r="C2632" s="14" t="str">
        <f t="shared" ca="1" si="535"/>
        <v>0a3f507e-2200-32b8-e044-0003ba298018</v>
      </c>
      <c r="D2632" s="14">
        <f t="shared" ca="1" si="536"/>
        <v>996318</v>
      </c>
      <c r="E2632" s="1">
        <f t="shared" ca="1" si="537"/>
        <v>130</v>
      </c>
      <c r="F2632" s="1">
        <f t="shared" ca="1" si="538"/>
        <v>94</v>
      </c>
      <c r="G2632" s="1">
        <f t="shared" ca="1" si="539"/>
        <v>1959</v>
      </c>
      <c r="H2632" s="1" t="str">
        <f ca="1">IFERROR(INDEX(Varmeinstallation!B:B,MATCH(INDIRECT($A$1&amp;"L"&amp;A2632)*1,Varmeinstallation!A:A,0)),"Ingen varmeinstallationer")</f>
        <v>Centralvarme fra eget anlæg, et-kammer fyr</v>
      </c>
      <c r="I2632" s="1" t="str">
        <f ca="1">IFERROR(INDEX(Opvarmningsmiddel!B:B,MATCH(INDIRECT($A$1&amp;"M"&amp;A2632)*1,Opvarmningsmiddel!A:A,0)),"")</f>
        <v>Naturgas</v>
      </c>
      <c r="J2632" s="1">
        <f t="shared" ca="1" si="540"/>
        <v>0</v>
      </c>
      <c r="K2632" s="1" t="str">
        <f ca="1">IFERROR(INDEX(Relationstabel!$C$3:$K$10,MATCH(VALUE(INDIRECT($A$1&amp;"L"&amp;A2632)),Relationstabel!$A$3:$A$10,0),MATCH(IFERROR(VALUE(INDIRECT($A$1&amp;"M"&amp;A2632)),0),Relationstabel!$C$1:$K$1,0)),"Ingen varmeinstallationer")</f>
        <v>Naturgas</v>
      </c>
      <c r="L2632" s="1" t="str">
        <f ca="1">INDEX(Anvendelseskode!B:B,MATCH($E2632,Anvendelseskode!$A:$A,0))</f>
        <v>Række-, kæde-, dobbelthus (lodret adskillelse mellem enhederne)</v>
      </c>
      <c r="M2632" s="1" t="str">
        <f ca="1">INDEX(Anvendelseskode!C:C,MATCH($E2632,Anvendelseskode!$A:$A,0))</f>
        <v>Række-, kæde og dobbelthuse</v>
      </c>
      <c r="N2632" s="1" t="str">
        <f ca="1">INDEX(Anvendelseskode!D:D,MATCH($E2632,Anvendelseskode!$A:$A,0))</f>
        <v>Private husholdninger</v>
      </c>
      <c r="O2632" s="1" t="str">
        <f ca="1">IFERROR(INDEX(SBi!$2:$2,MATCH(G2632,SBi!$1:$1,1)),SBi!$K$2)</f>
        <v>1951-1960</v>
      </c>
      <c r="P2632" s="1">
        <f ca="1">IFERROR(INDEX(SBi!$C$3:$K$28,MATCH(E2632,SBi!$B$3:$B$28,0),MATCH(O2632,SBi!$C$2:$K$2,0)),0)</f>
        <v>142.80000000000001</v>
      </c>
      <c r="Q2632" s="19">
        <f t="shared" ca="1" si="541"/>
        <v>13.423200000000001</v>
      </c>
      <c r="R2632" s="19" t="str">
        <f ca="1">IFERROR(INDEX(VpD!$2:$2,MATCH(G2632,VpD!$1:$1,1)),VpD!$I$2)</f>
        <v>1951-1960</v>
      </c>
      <c r="S2632" s="1">
        <f ca="1">IFERROR(INDEX(VpD!$C$3:$I$27,MATCH(E2632,VpD!$B$3:$B$27,0),MATCH(R2632,VpD!$C$2:$I$2,0)),0)</f>
        <v>162</v>
      </c>
      <c r="T2632" s="19">
        <f t="shared" ca="1" si="542"/>
        <v>15.228</v>
      </c>
      <c r="U2632" s="14" t="str">
        <f t="shared" ca="1" si="543"/>
        <v xml:space="preserve">712923.5 </v>
      </c>
      <c r="V2632" s="14" t="str">
        <f t="shared" ca="1" si="544"/>
        <v>6169285.47</v>
      </c>
      <c r="W2632" s="14" t="str">
        <f t="shared" ca="1" si="545"/>
        <v>POINT(712923.5 6169285.47)</v>
      </c>
      <c r="X2632" s="14" t="str">
        <f>IFERROR(INDEX(BygningOmraade!B:B,MATCH(A2632,BygningOmraade!A:A,0)),"")</f>
        <v/>
      </c>
    </row>
    <row r="2633" spans="1:24" s="14" customFormat="1" x14ac:dyDescent="0.25">
      <c r="A2633" s="14">
        <f t="shared" si="533"/>
        <v>2633</v>
      </c>
      <c r="B2633" s="14" t="str">
        <f t="shared" ca="1" si="534"/>
        <v>9c0196cb-69be-421a-890c-879b13a84352</v>
      </c>
      <c r="C2633" s="14" t="str">
        <f t="shared" ca="1" si="535"/>
        <v>0a3f507e-14ff-32b8-e044-0003ba298018</v>
      </c>
      <c r="D2633" s="14">
        <f t="shared" ca="1" si="536"/>
        <v>994031</v>
      </c>
      <c r="E2633" s="1">
        <f t="shared" ca="1" si="537"/>
        <v>140</v>
      </c>
      <c r="F2633" s="1">
        <f t="shared" ca="1" si="538"/>
        <v>1674</v>
      </c>
      <c r="G2633" s="1">
        <f t="shared" ca="1" si="539"/>
        <v>1964</v>
      </c>
      <c r="H2633" s="1" t="str">
        <f ca="1">IFERROR(INDEX(Varmeinstallation!B:B,MATCH(INDIRECT($A$1&amp;"L"&amp;A2633)*1,Varmeinstallation!A:A,0)),"Ingen varmeinstallationer")</f>
        <v>Fjernvarme/blokvarme (radiatorsystemer eller varmluftanlæg)</v>
      </c>
      <c r="I2633" s="1" t="str">
        <f ca="1">IFERROR(INDEX(Opvarmningsmiddel!B:B,MATCH(INDIRECT($A$1&amp;"M"&amp;A2633)*1,Opvarmningsmiddel!A:A,0)),"")</f>
        <v/>
      </c>
      <c r="J2633" s="1">
        <f t="shared" ca="1" si="540"/>
        <v>0</v>
      </c>
      <c r="K2633" s="1" t="str">
        <f ca="1">IFERROR(INDEX(Relationstabel!$C$3:$K$10,MATCH(VALUE(INDIRECT($A$1&amp;"L"&amp;A2633)),Relationstabel!$A$3:$A$10,0),MATCH(IFERROR(VALUE(INDIRECT($A$1&amp;"M"&amp;A2633)),0),Relationstabel!$C$1:$K$1,0)),"Ingen varmeinstallationer")</f>
        <v>Fjernvarme/ Blokvarme</v>
      </c>
      <c r="L2633" s="1" t="str">
        <f ca="1">INDEX(Anvendelseskode!B:B,MATCH($E2633,Anvendelseskode!$A:$A,0))</f>
        <v>Etageboligbebyggelse</v>
      </c>
      <c r="M2633" s="1" t="str">
        <f ca="1">INDEX(Anvendelseskode!C:C,MATCH($E2633,Anvendelseskode!$A:$A,0))</f>
        <v>Etageboligbebyggelse</v>
      </c>
      <c r="N2633" s="1" t="str">
        <f ca="1">INDEX(Anvendelseskode!D:D,MATCH($E2633,Anvendelseskode!$A:$A,0))</f>
        <v>Private husholdninger</v>
      </c>
      <c r="O2633" s="1" t="str">
        <f ca="1">IFERROR(INDEX(SBi!$2:$2,MATCH(G2633,SBi!$1:$1,1)),SBi!$K$2)</f>
        <v>1961-1972</v>
      </c>
      <c r="P2633" s="1">
        <f ca="1">IFERROR(INDEX(SBi!$C$3:$K$28,MATCH(E2633,SBi!$B$3:$B$28,0),MATCH(O2633,SBi!$C$2:$K$2,0)),0)</f>
        <v>132.30000000000001</v>
      </c>
      <c r="Q2633" s="19">
        <f t="shared" ca="1" si="541"/>
        <v>221.47020000000001</v>
      </c>
      <c r="R2633" s="19" t="str">
        <f ca="1">IFERROR(INDEX(VpD!$2:$2,MATCH(G2633,VpD!$1:$1,1)),VpD!$I$2)</f>
        <v>1961-1972</v>
      </c>
      <c r="S2633" s="1">
        <f ca="1">IFERROR(INDEX(VpD!$C$3:$I$27,MATCH(E2633,VpD!$B$3:$B$27,0),MATCH(R2633,VpD!$C$2:$I$2,0)),0)</f>
        <v>126</v>
      </c>
      <c r="T2633" s="19">
        <f t="shared" ca="1" si="542"/>
        <v>210.92400000000001</v>
      </c>
      <c r="U2633" s="14" t="str">
        <f t="shared" ca="1" si="543"/>
        <v xml:space="preserve">711071.33 </v>
      </c>
      <c r="V2633" s="14" t="str">
        <f t="shared" ca="1" si="544"/>
        <v>6172380.57</v>
      </c>
      <c r="W2633" s="14" t="str">
        <f t="shared" ca="1" si="545"/>
        <v>POINT(711071.33 6172380.57)</v>
      </c>
      <c r="X2633" s="14" t="str">
        <f>IFERROR(INDEX(BygningOmraade!B:B,MATCH(A2633,BygningOmraade!A:A,0)),"")</f>
        <v/>
      </c>
    </row>
    <row r="2634" spans="1:24" s="14" customFormat="1" x14ac:dyDescent="0.25">
      <c r="A2634" s="14">
        <f t="shared" si="533"/>
        <v>2634</v>
      </c>
      <c r="B2634" s="14" t="str">
        <f t="shared" ca="1" si="534"/>
        <v>9c0a5766-d196-498c-b64f-b2184fc1b6b1</v>
      </c>
      <c r="C2634" s="14" t="str">
        <f t="shared" ca="1" si="535"/>
        <v>0a3f507e-1e86-32b8-e044-0003ba298018</v>
      </c>
      <c r="D2634" s="14">
        <f t="shared" ca="1" si="536"/>
        <v>995036</v>
      </c>
      <c r="E2634" s="1">
        <f t="shared" ca="1" si="537"/>
        <v>120</v>
      </c>
      <c r="F2634" s="1">
        <f t="shared" ca="1" si="538"/>
        <v>143</v>
      </c>
      <c r="G2634" s="1">
        <f t="shared" ca="1" si="539"/>
        <v>1970</v>
      </c>
      <c r="H2634" s="1" t="str">
        <f ca="1">IFERROR(INDEX(Varmeinstallation!B:B,MATCH(INDIRECT($A$1&amp;"L"&amp;A2634)*1,Varmeinstallation!A:A,0)),"Ingen varmeinstallationer")</f>
        <v>Centralvarme fra eget anlæg, et-kammer fyr</v>
      </c>
      <c r="I2634" s="1" t="str">
        <f ca="1">IFERROR(INDEX(Opvarmningsmiddel!B:B,MATCH(INDIRECT($A$1&amp;"M"&amp;A2634)*1,Opvarmningsmiddel!A:A,0)),"")</f>
        <v>Naturgas</v>
      </c>
      <c r="J2634" s="1">
        <f t="shared" ca="1" si="540"/>
        <v>0</v>
      </c>
      <c r="K2634" s="1" t="str">
        <f ca="1">IFERROR(INDEX(Relationstabel!$C$3:$K$10,MATCH(VALUE(INDIRECT($A$1&amp;"L"&amp;A2634)),Relationstabel!$A$3:$A$10,0),MATCH(IFERROR(VALUE(INDIRECT($A$1&amp;"M"&amp;A2634)),0),Relationstabel!$C$1:$K$1,0)),"Ingen varmeinstallationer")</f>
        <v>Naturgas</v>
      </c>
      <c r="L2634" s="1" t="str">
        <f ca="1">INDEX(Anvendelseskode!B:B,MATCH($E2634,Anvendelseskode!$A:$A,0))</f>
        <v>Fritliggende enfamilieshus (parcelhus)</v>
      </c>
      <c r="M2634" s="1" t="str">
        <f ca="1">INDEX(Anvendelseskode!C:C,MATCH($E2634,Anvendelseskode!$A:$A,0))</f>
        <v>Parcelhuse</v>
      </c>
      <c r="N2634" s="1" t="str">
        <f ca="1">INDEX(Anvendelseskode!D:D,MATCH($E2634,Anvendelseskode!$A:$A,0))</f>
        <v>Private husholdninger</v>
      </c>
      <c r="O2634" s="1" t="str">
        <f ca="1">IFERROR(INDEX(SBi!$2:$2,MATCH(G2634,SBi!$1:$1,1)),SBi!$K$2)</f>
        <v>1961-1972</v>
      </c>
      <c r="P2634" s="1">
        <f ca="1">IFERROR(INDEX(SBi!$C$3:$K$28,MATCH(E2634,SBi!$B$3:$B$28,0),MATCH(O2634,SBi!$C$2:$K$2,0)),0)</f>
        <v>134.30000000000001</v>
      </c>
      <c r="Q2634" s="19">
        <f t="shared" ca="1" si="541"/>
        <v>19.204900000000002</v>
      </c>
      <c r="R2634" s="19" t="str">
        <f ca="1">IFERROR(INDEX(VpD!$2:$2,MATCH(G2634,VpD!$1:$1,1)),VpD!$I$2)</f>
        <v>1961-1972</v>
      </c>
      <c r="S2634" s="1">
        <f ca="1">IFERROR(INDEX(VpD!$C$3:$I$27,MATCH(E2634,VpD!$B$3:$B$27,0),MATCH(R2634,VpD!$C$2:$I$2,0)),0)</f>
        <v>143</v>
      </c>
      <c r="T2634" s="19">
        <f t="shared" ca="1" si="542"/>
        <v>20.449000000000002</v>
      </c>
      <c r="U2634" s="14" t="str">
        <f t="shared" ca="1" si="543"/>
        <v xml:space="preserve">711706.74 </v>
      </c>
      <c r="V2634" s="14" t="str">
        <f t="shared" ca="1" si="544"/>
        <v>6171794.81</v>
      </c>
      <c r="W2634" s="14" t="str">
        <f t="shared" ca="1" si="545"/>
        <v>POINT(711706.74 6171794.81)</v>
      </c>
      <c r="X2634" s="14" t="str">
        <f>IFERROR(INDEX(BygningOmraade!B:B,MATCH(A2634,BygningOmraade!A:A,0)),"")</f>
        <v/>
      </c>
    </row>
    <row r="2635" spans="1:24" s="14" customFormat="1" x14ac:dyDescent="0.25">
      <c r="A2635" s="14">
        <f t="shared" si="533"/>
        <v>2635</v>
      </c>
      <c r="B2635" s="14" t="str">
        <f t="shared" ca="1" si="534"/>
        <v>9c123f58-3d58-49bf-96af-5772cb444b27</v>
      </c>
      <c r="C2635" s="14" t="str">
        <f t="shared" ca="1" si="535"/>
        <v>0a3f507e-192e-32b8-e044-0003ba298018</v>
      </c>
      <c r="D2635" s="14">
        <f t="shared" ca="1" si="536"/>
        <v>993901</v>
      </c>
      <c r="E2635" s="1">
        <f t="shared" ca="1" si="537"/>
        <v>420</v>
      </c>
      <c r="F2635" s="1">
        <f t="shared" ca="1" si="538"/>
        <v>4427</v>
      </c>
      <c r="G2635" s="1">
        <f t="shared" ca="1" si="539"/>
        <v>1984</v>
      </c>
      <c r="H2635" s="1" t="str">
        <f ca="1">IFERROR(INDEX(Varmeinstallation!B:B,MATCH(INDIRECT($A$1&amp;"L"&amp;A2635)*1,Varmeinstallation!A:A,0)),"Ingen varmeinstallationer")</f>
        <v>Fjernvarme/blokvarme (radiatorsystemer eller varmluftanlæg)</v>
      </c>
      <c r="I2635" s="1" t="str">
        <f ca="1">IFERROR(INDEX(Opvarmningsmiddel!B:B,MATCH(INDIRECT($A$1&amp;"M"&amp;A2635)*1,Opvarmningsmiddel!A:A,0)),"")</f>
        <v/>
      </c>
      <c r="J2635" s="1">
        <f t="shared" ca="1" si="540"/>
        <v>0</v>
      </c>
      <c r="K2635" s="1" t="str">
        <f ca="1">IFERROR(INDEX(Relationstabel!$C$3:$K$10,MATCH(VALUE(INDIRECT($A$1&amp;"L"&amp;A2635)),Relationstabel!$A$3:$A$10,0),MATCH(IFERROR(VALUE(INDIRECT($A$1&amp;"M"&amp;A2635)),0),Relationstabel!$C$1:$K$1,0)),"Ingen varmeinstallationer")</f>
        <v>Fjernvarme/ Blokvarme</v>
      </c>
      <c r="L2635" s="1" t="str">
        <f ca="1">INDEX(Anvendelseskode!B:B,MATCH($E2635,Anvendelseskode!$A:$A,0))</f>
        <v>Bygning til undervisning og forskning (skole, gymnasium, forskningslabratorium o.lign.)</v>
      </c>
      <c r="M2635" s="1" t="str">
        <f ca="1">INDEX(Anvendelseskode!C:C,MATCH($E2635,Anvendelseskode!$A:$A,0))</f>
        <v>Undervisning, forskning o.l.</v>
      </c>
      <c r="N2635" s="1" t="str">
        <f ca="1">INDEX(Anvendelseskode!D:D,MATCH($E2635,Anvendelseskode!$A:$A,0))</f>
        <v>Kommunale og andre offentlige institutioner</v>
      </c>
      <c r="O2635" s="1" t="str">
        <f ca="1">IFERROR(INDEX(SBi!$2:$2,MATCH(G2635,SBi!$1:$1,1)),SBi!$K$2)</f>
        <v>1979-1998</v>
      </c>
      <c r="P2635" s="1">
        <f ca="1">IFERROR(INDEX(SBi!$C$3:$K$28,MATCH(E2635,SBi!$B$3:$B$28,0),MATCH(O2635,SBi!$C$2:$K$2,0)),0)</f>
        <v>115.1</v>
      </c>
      <c r="Q2635" s="19">
        <f t="shared" ca="1" si="541"/>
        <v>509.54769999999996</v>
      </c>
      <c r="R2635" s="19" t="str">
        <f ca="1">IFERROR(INDEX(VpD!$2:$2,MATCH(G2635,VpD!$1:$1,1)),VpD!$I$2)</f>
        <v>1979-1998</v>
      </c>
      <c r="S2635" s="1">
        <f ca="1">IFERROR(INDEX(VpD!$C$3:$I$27,MATCH(E2635,VpD!$B$3:$B$27,0),MATCH(R2635,VpD!$C$2:$I$2,0)),0)</f>
        <v>98</v>
      </c>
      <c r="T2635" s="19">
        <f t="shared" ca="1" si="542"/>
        <v>433.846</v>
      </c>
      <c r="U2635" s="14" t="str">
        <f t="shared" ca="1" si="543"/>
        <v xml:space="preserve">711264.46 </v>
      </c>
      <c r="V2635" s="14" t="str">
        <f t="shared" ca="1" si="544"/>
        <v>6172271.73</v>
      </c>
      <c r="W2635" s="14" t="str">
        <f t="shared" ca="1" si="545"/>
        <v>POINT(711264.46 6172271.73)</v>
      </c>
      <c r="X2635" s="14" t="str">
        <f>IFERROR(INDEX(BygningOmraade!B:B,MATCH(A2635,BygningOmraade!A:A,0)),"")</f>
        <v/>
      </c>
    </row>
    <row r="2636" spans="1:24" s="14" customFormat="1" x14ac:dyDescent="0.25">
      <c r="A2636" s="14">
        <f t="shared" si="533"/>
        <v>2636</v>
      </c>
      <c r="B2636" s="14" t="str">
        <f t="shared" ca="1" si="534"/>
        <v>9c1a5ae5-8110-4dc9-884e-1db6decd9344</v>
      </c>
      <c r="C2636" s="14" t="str">
        <f t="shared" ca="1" si="535"/>
        <v>0a3f507e-1611-32b8-e044-0003ba298018</v>
      </c>
      <c r="D2636" s="14">
        <f t="shared" ca="1" si="536"/>
        <v>994485</v>
      </c>
      <c r="E2636" s="1">
        <f t="shared" ca="1" si="537"/>
        <v>120</v>
      </c>
      <c r="F2636" s="1">
        <f t="shared" ca="1" si="538"/>
        <v>167</v>
      </c>
      <c r="G2636" s="1">
        <f t="shared" ca="1" si="539"/>
        <v>2004</v>
      </c>
      <c r="H2636" s="1" t="str">
        <f ca="1">IFERROR(INDEX(Varmeinstallation!B:B,MATCH(INDIRECT($A$1&amp;"L"&amp;A2636)*1,Varmeinstallation!A:A,0)),"Ingen varmeinstallationer")</f>
        <v>Centralvarme fra eget anlæg, et-kammer fyr</v>
      </c>
      <c r="I2636" s="1" t="str">
        <f ca="1">IFERROR(INDEX(Opvarmningsmiddel!B:B,MATCH(INDIRECT($A$1&amp;"M"&amp;A2636)*1,Opvarmningsmiddel!A:A,0)),"")</f>
        <v>Naturgas</v>
      </c>
      <c r="J2636" s="1">
        <f t="shared" ca="1" si="540"/>
        <v>2</v>
      </c>
      <c r="K2636" s="1" t="str">
        <f ca="1">IFERROR(INDEX(Relationstabel!$C$3:$K$10,MATCH(VALUE(INDIRECT($A$1&amp;"L"&amp;A2636)),Relationstabel!$A$3:$A$10,0),MATCH(IFERROR(VALUE(INDIRECT($A$1&amp;"M"&amp;A2636)),0),Relationstabel!$C$1:$K$1,0)),"Ingen varmeinstallationer")</f>
        <v>Naturgas</v>
      </c>
      <c r="L2636" s="1" t="str">
        <f ca="1">INDEX(Anvendelseskode!B:B,MATCH($E2636,Anvendelseskode!$A:$A,0))</f>
        <v>Fritliggende enfamilieshus (parcelhus)</v>
      </c>
      <c r="M2636" s="1" t="str">
        <f ca="1">INDEX(Anvendelseskode!C:C,MATCH($E2636,Anvendelseskode!$A:$A,0))</f>
        <v>Parcelhuse</v>
      </c>
      <c r="N2636" s="1" t="str">
        <f ca="1">INDEX(Anvendelseskode!D:D,MATCH($E2636,Anvendelseskode!$A:$A,0))</f>
        <v>Private husholdninger</v>
      </c>
      <c r="O2636" s="1" t="str">
        <f ca="1">IFERROR(INDEX(SBi!$2:$2,MATCH(G2636,SBi!$1:$1,1)),SBi!$K$2)</f>
        <v>1999-2006</v>
      </c>
      <c r="P2636" s="1">
        <f ca="1">IFERROR(INDEX(SBi!$C$3:$K$28,MATCH(E2636,SBi!$B$3:$B$28,0),MATCH(O2636,SBi!$C$2:$K$2,0)),0)</f>
        <v>83.9</v>
      </c>
      <c r="Q2636" s="19">
        <f t="shared" ca="1" si="541"/>
        <v>14.0113</v>
      </c>
      <c r="R2636" s="19" t="str">
        <f ca="1">IFERROR(INDEX(VpD!$2:$2,MATCH(G2636,VpD!$1:$1,1)),VpD!$I$2)</f>
        <v>&gt;1998</v>
      </c>
      <c r="S2636" s="1">
        <f ca="1">IFERROR(INDEX(VpD!$C$3:$I$27,MATCH(E2636,VpD!$B$3:$B$27,0),MATCH(R2636,VpD!$C$2:$I$2,0)),0)</f>
        <v>72</v>
      </c>
      <c r="T2636" s="19">
        <f t="shared" ca="1" si="542"/>
        <v>12.023999999999999</v>
      </c>
      <c r="U2636" s="14" t="str">
        <f t="shared" ca="1" si="543"/>
        <v xml:space="preserve">711547.28 </v>
      </c>
      <c r="V2636" s="14" t="str">
        <f t="shared" ca="1" si="544"/>
        <v>6170894.29</v>
      </c>
      <c r="W2636" s="14" t="str">
        <f t="shared" ca="1" si="545"/>
        <v>POINT(711547.28 6170894.29)</v>
      </c>
      <c r="X2636" s="14" t="str">
        <f>IFERROR(INDEX(BygningOmraade!B:B,MATCH(A2636,BygningOmraade!A:A,0)),"")</f>
        <v/>
      </c>
    </row>
    <row r="2637" spans="1:24" s="14" customFormat="1" x14ac:dyDescent="0.25">
      <c r="A2637" s="14">
        <f t="shared" si="533"/>
        <v>2637</v>
      </c>
      <c r="B2637" s="14" t="str">
        <f t="shared" ca="1" si="534"/>
        <v>9c1dd9c3-04a1-4355-acf9-5a5f533be57f</v>
      </c>
      <c r="C2637" s="14" t="str">
        <f t="shared" ca="1" si="535"/>
        <v>0a3f507e-1bb9-32b8-e044-0003ba298018</v>
      </c>
      <c r="D2637" s="14">
        <f t="shared" ca="1" si="536"/>
        <v>997136</v>
      </c>
      <c r="E2637" s="1">
        <f t="shared" ca="1" si="537"/>
        <v>130</v>
      </c>
      <c r="F2637" s="1">
        <f t="shared" ca="1" si="538"/>
        <v>91</v>
      </c>
      <c r="G2637" s="1">
        <f t="shared" ca="1" si="539"/>
        <v>1982</v>
      </c>
      <c r="H2637" s="1" t="str">
        <f ca="1">IFERROR(INDEX(Varmeinstallation!B:B,MATCH(INDIRECT($A$1&amp;"L"&amp;A2637)*1,Varmeinstallation!A:A,0)),"Ingen varmeinstallationer")</f>
        <v>Elovne, elpaneler</v>
      </c>
      <c r="I2637" s="1" t="str">
        <f ca="1">IFERROR(INDEX(Opvarmningsmiddel!B:B,MATCH(INDIRECT($A$1&amp;"M"&amp;A2637)*1,Opvarmningsmiddel!A:A,0)),"")</f>
        <v>Elektricitet</v>
      </c>
      <c r="J2637" s="1">
        <f t="shared" ca="1" si="540"/>
        <v>0</v>
      </c>
      <c r="K2637" s="1" t="str">
        <f ca="1">IFERROR(INDEX(Relationstabel!$C$3:$K$10,MATCH(VALUE(INDIRECT($A$1&amp;"L"&amp;A2637)),Relationstabel!$A$3:$A$10,0),MATCH(IFERROR(VALUE(INDIRECT($A$1&amp;"M"&amp;A2637)),0),Relationstabel!$C$1:$K$1,0)),"Ingen varmeinstallationer")</f>
        <v>Elvarme</v>
      </c>
      <c r="L2637" s="1" t="str">
        <f ca="1">INDEX(Anvendelseskode!B:B,MATCH($E2637,Anvendelseskode!$A:$A,0))</f>
        <v>Række-, kæde-, dobbelthus (lodret adskillelse mellem enhederne)</v>
      </c>
      <c r="M2637" s="1" t="str">
        <f ca="1">INDEX(Anvendelseskode!C:C,MATCH($E2637,Anvendelseskode!$A:$A,0))</f>
        <v>Række-, kæde og dobbelthuse</v>
      </c>
      <c r="N2637" s="1" t="str">
        <f ca="1">INDEX(Anvendelseskode!D:D,MATCH($E2637,Anvendelseskode!$A:$A,0))</f>
        <v>Private husholdninger</v>
      </c>
      <c r="O2637" s="1" t="str">
        <f ca="1">IFERROR(INDEX(SBi!$2:$2,MATCH(G2637,SBi!$1:$1,1)),SBi!$K$2)</f>
        <v>1979-1998</v>
      </c>
      <c r="P2637" s="1">
        <f ca="1">IFERROR(INDEX(SBi!$C$3:$K$28,MATCH(E2637,SBi!$B$3:$B$28,0),MATCH(O2637,SBi!$C$2:$K$2,0)),0)</f>
        <v>96.8</v>
      </c>
      <c r="Q2637" s="19">
        <f t="shared" ca="1" si="541"/>
        <v>8.8087999999999997</v>
      </c>
      <c r="R2637" s="19" t="str">
        <f ca="1">IFERROR(INDEX(VpD!$2:$2,MATCH(G2637,VpD!$1:$1,1)),VpD!$I$2)</f>
        <v>1979-1998</v>
      </c>
      <c r="S2637" s="1">
        <f ca="1">IFERROR(INDEX(VpD!$C$3:$I$27,MATCH(E2637,VpD!$B$3:$B$27,0),MATCH(R2637,VpD!$C$2:$I$2,0)),0)</f>
        <v>74</v>
      </c>
      <c r="T2637" s="19">
        <f t="shared" ca="1" si="542"/>
        <v>6.734</v>
      </c>
      <c r="U2637" s="14" t="str">
        <f t="shared" ca="1" si="543"/>
        <v xml:space="preserve">713775.76 </v>
      </c>
      <c r="V2637" s="14" t="str">
        <f t="shared" ca="1" si="544"/>
        <v>6169238.15</v>
      </c>
      <c r="W2637" s="14" t="str">
        <f t="shared" ca="1" si="545"/>
        <v>POINT(713775.76 6169238.15)</v>
      </c>
      <c r="X2637" s="14" t="str">
        <f>IFERROR(INDEX(BygningOmraade!B:B,MATCH(A2637,BygningOmraade!A:A,0)),"")</f>
        <v/>
      </c>
    </row>
    <row r="2638" spans="1:24" s="14" customFormat="1" x14ac:dyDescent="0.25">
      <c r="A2638" s="14">
        <f t="shared" si="533"/>
        <v>2638</v>
      </c>
      <c r="B2638" s="14" t="str">
        <f t="shared" ca="1" si="534"/>
        <v>9c3185f9-7de7-4d13-98d5-e98cad7f98ce</v>
      </c>
      <c r="C2638" s="14" t="str">
        <f t="shared" ca="1" si="535"/>
        <v>0a3f507e-1dd5-32b8-e044-0003ba298018</v>
      </c>
      <c r="D2638" s="14">
        <f t="shared" ca="1" si="536"/>
        <v>2540545</v>
      </c>
      <c r="E2638" s="1">
        <f t="shared" ca="1" si="537"/>
        <v>120</v>
      </c>
      <c r="F2638" s="1">
        <f t="shared" ca="1" si="538"/>
        <v>145</v>
      </c>
      <c r="G2638" s="1">
        <f t="shared" ca="1" si="539"/>
        <v>2002</v>
      </c>
      <c r="H2638" s="1" t="str">
        <f ca="1">IFERROR(INDEX(Varmeinstallation!B:B,MATCH(INDIRECT($A$1&amp;"L"&amp;A2638)*1,Varmeinstallation!A:A,0)),"Ingen varmeinstallationer")</f>
        <v>Fjernvarme/blokvarme (radiatorsystemer eller varmluftanlæg)</v>
      </c>
      <c r="I2638" s="1" t="str">
        <f ca="1">IFERROR(INDEX(Opvarmningsmiddel!B:B,MATCH(INDIRECT($A$1&amp;"M"&amp;A2638)*1,Opvarmningsmiddel!A:A,0)),"")</f>
        <v/>
      </c>
      <c r="J2638" s="1">
        <f t="shared" ca="1" si="540"/>
        <v>0</v>
      </c>
      <c r="K2638" s="1" t="str">
        <f ca="1">IFERROR(INDEX(Relationstabel!$C$3:$K$10,MATCH(VALUE(INDIRECT($A$1&amp;"L"&amp;A2638)),Relationstabel!$A$3:$A$10,0),MATCH(IFERROR(VALUE(INDIRECT($A$1&amp;"M"&amp;A2638)),0),Relationstabel!$C$1:$K$1,0)),"Ingen varmeinstallationer")</f>
        <v>Fjernvarme/ Blokvarme</v>
      </c>
      <c r="L2638" s="1" t="str">
        <f ca="1">INDEX(Anvendelseskode!B:B,MATCH($E2638,Anvendelseskode!$A:$A,0))</f>
        <v>Fritliggende enfamilieshus (parcelhus)</v>
      </c>
      <c r="M2638" s="1" t="str">
        <f ca="1">INDEX(Anvendelseskode!C:C,MATCH($E2638,Anvendelseskode!$A:$A,0))</f>
        <v>Parcelhuse</v>
      </c>
      <c r="N2638" s="1" t="str">
        <f ca="1">INDEX(Anvendelseskode!D:D,MATCH($E2638,Anvendelseskode!$A:$A,0))</f>
        <v>Private husholdninger</v>
      </c>
      <c r="O2638" s="1" t="str">
        <f ca="1">IFERROR(INDEX(SBi!$2:$2,MATCH(G2638,SBi!$1:$1,1)),SBi!$K$2)</f>
        <v>1999-2006</v>
      </c>
      <c r="P2638" s="1">
        <f ca="1">IFERROR(INDEX(SBi!$C$3:$K$28,MATCH(E2638,SBi!$B$3:$B$28,0),MATCH(O2638,SBi!$C$2:$K$2,0)),0)</f>
        <v>83.9</v>
      </c>
      <c r="Q2638" s="19">
        <f t="shared" ca="1" si="541"/>
        <v>12.1655</v>
      </c>
      <c r="R2638" s="19" t="str">
        <f ca="1">IFERROR(INDEX(VpD!$2:$2,MATCH(G2638,VpD!$1:$1,1)),VpD!$I$2)</f>
        <v>&gt;1998</v>
      </c>
      <c r="S2638" s="1">
        <f ca="1">IFERROR(INDEX(VpD!$C$3:$I$27,MATCH(E2638,VpD!$B$3:$B$27,0),MATCH(R2638,VpD!$C$2:$I$2,0)),0)</f>
        <v>72</v>
      </c>
      <c r="T2638" s="19">
        <f t="shared" ca="1" si="542"/>
        <v>10.44</v>
      </c>
      <c r="U2638" s="14" t="str">
        <f t="shared" ca="1" si="543"/>
        <v xml:space="preserve">712095.72 </v>
      </c>
      <c r="V2638" s="14" t="str">
        <f t="shared" ca="1" si="544"/>
        <v>6171877.06</v>
      </c>
      <c r="W2638" s="14" t="str">
        <f t="shared" ca="1" si="545"/>
        <v>POINT(712095.72 6171877.06)</v>
      </c>
      <c r="X2638" s="14" t="str">
        <f>IFERROR(INDEX(BygningOmraade!B:B,MATCH(A2638,BygningOmraade!A:A,0)),"")</f>
        <v/>
      </c>
    </row>
    <row r="2639" spans="1:24" s="14" customFormat="1" x14ac:dyDescent="0.25">
      <c r="A2639" s="14">
        <f t="shared" si="533"/>
        <v>2639</v>
      </c>
      <c r="B2639" s="14" t="str">
        <f t="shared" ca="1" si="534"/>
        <v>9c341d3a-21b6-4da9-b157-de4685a1a41d</v>
      </c>
      <c r="C2639" s="14" t="str">
        <f t="shared" ca="1" si="535"/>
        <v>0a3f507e-1a71-32b8-e044-0003ba298018</v>
      </c>
      <c r="D2639" s="14">
        <f t="shared" ca="1" si="536"/>
        <v>997119</v>
      </c>
      <c r="E2639" s="1">
        <f t="shared" ca="1" si="537"/>
        <v>120</v>
      </c>
      <c r="F2639" s="1">
        <f t="shared" ca="1" si="538"/>
        <v>136</v>
      </c>
      <c r="G2639" s="1">
        <f t="shared" ca="1" si="539"/>
        <v>1996</v>
      </c>
      <c r="H2639" s="1" t="str">
        <f ca="1">IFERROR(INDEX(Varmeinstallation!B:B,MATCH(INDIRECT($A$1&amp;"L"&amp;A2639)*1,Varmeinstallation!A:A,0)),"Ingen varmeinstallationer")</f>
        <v>Centralvarme fra eget anlæg, et-kammer fyr</v>
      </c>
      <c r="I2639" s="1" t="str">
        <f ca="1">IFERROR(INDEX(Opvarmningsmiddel!B:B,MATCH(INDIRECT($A$1&amp;"M"&amp;A2639)*1,Opvarmningsmiddel!A:A,0)),"")</f>
        <v>Naturgas</v>
      </c>
      <c r="J2639" s="1">
        <f t="shared" ca="1" si="540"/>
        <v>2</v>
      </c>
      <c r="K2639" s="1" t="str">
        <f ca="1">IFERROR(INDEX(Relationstabel!$C$3:$K$10,MATCH(VALUE(INDIRECT($A$1&amp;"L"&amp;A2639)),Relationstabel!$A$3:$A$10,0),MATCH(IFERROR(VALUE(INDIRECT($A$1&amp;"M"&amp;A2639)),0),Relationstabel!$C$1:$K$1,0)),"Ingen varmeinstallationer")</f>
        <v>Naturgas</v>
      </c>
      <c r="L2639" s="1" t="str">
        <f ca="1">INDEX(Anvendelseskode!B:B,MATCH($E2639,Anvendelseskode!$A:$A,0))</f>
        <v>Fritliggende enfamilieshus (parcelhus)</v>
      </c>
      <c r="M2639" s="1" t="str">
        <f ca="1">INDEX(Anvendelseskode!C:C,MATCH($E2639,Anvendelseskode!$A:$A,0))</f>
        <v>Parcelhuse</v>
      </c>
      <c r="N2639" s="1" t="str">
        <f ca="1">INDEX(Anvendelseskode!D:D,MATCH($E2639,Anvendelseskode!$A:$A,0))</f>
        <v>Private husholdninger</v>
      </c>
      <c r="O2639" s="1" t="str">
        <f ca="1">IFERROR(INDEX(SBi!$2:$2,MATCH(G2639,SBi!$1:$1,1)),SBi!$K$2)</f>
        <v>1979-1998</v>
      </c>
      <c r="P2639" s="1">
        <f ca="1">IFERROR(INDEX(SBi!$C$3:$K$28,MATCH(E2639,SBi!$B$3:$B$28,0),MATCH(O2639,SBi!$C$2:$K$2,0)),0)</f>
        <v>105.4</v>
      </c>
      <c r="Q2639" s="19">
        <f t="shared" ca="1" si="541"/>
        <v>14.334400000000002</v>
      </c>
      <c r="R2639" s="19" t="str">
        <f ca="1">IFERROR(INDEX(VpD!$2:$2,MATCH(G2639,VpD!$1:$1,1)),VpD!$I$2)</f>
        <v>1979-1998</v>
      </c>
      <c r="S2639" s="1">
        <f ca="1">IFERROR(INDEX(VpD!$C$3:$I$27,MATCH(E2639,VpD!$B$3:$B$27,0),MATCH(R2639,VpD!$C$2:$I$2,0)),0)</f>
        <v>90</v>
      </c>
      <c r="T2639" s="19">
        <f t="shared" ca="1" si="542"/>
        <v>12.24</v>
      </c>
      <c r="U2639" s="14" t="str">
        <f t="shared" ca="1" si="543"/>
        <v xml:space="preserve">713785.73 </v>
      </c>
      <c r="V2639" s="14" t="str">
        <f t="shared" ca="1" si="544"/>
        <v>6168983.62</v>
      </c>
      <c r="W2639" s="14" t="str">
        <f t="shared" ca="1" si="545"/>
        <v>POINT(713785.73 6168983.62)</v>
      </c>
      <c r="X2639" s="14" t="str">
        <f>IFERROR(INDEX(BygningOmraade!B:B,MATCH(A2639,BygningOmraade!A:A,0)),"")</f>
        <v/>
      </c>
    </row>
    <row r="2640" spans="1:24" s="14" customFormat="1" x14ac:dyDescent="0.25">
      <c r="A2640" s="14">
        <f t="shared" si="533"/>
        <v>2640</v>
      </c>
      <c r="B2640" s="14" t="str">
        <f t="shared" ca="1" si="534"/>
        <v>9c5be333-6f08-4d79-a0ff-6c77a94908ad</v>
      </c>
      <c r="C2640" s="14" t="str">
        <f t="shared" ca="1" si="535"/>
        <v>53ba2f34-5fff-2505-e044-0003ba298018</v>
      </c>
      <c r="D2640" s="14">
        <f t="shared" ca="1" si="536"/>
        <v>2702997</v>
      </c>
      <c r="E2640" s="1">
        <f t="shared" ca="1" si="537"/>
        <v>130</v>
      </c>
      <c r="F2640" s="1">
        <f t="shared" ca="1" si="538"/>
        <v>108</v>
      </c>
      <c r="G2640" s="1">
        <f t="shared" ca="1" si="539"/>
        <v>2008</v>
      </c>
      <c r="H2640" s="1" t="str">
        <f ca="1">IFERROR(INDEX(Varmeinstallation!B:B,MATCH(INDIRECT($A$1&amp;"L"&amp;A2640)*1,Varmeinstallation!A:A,0)),"Ingen varmeinstallationer")</f>
        <v>Centralvarme fra eget anlæg, et-kammer fyr</v>
      </c>
      <c r="I2640" s="1" t="str">
        <f ca="1">IFERROR(INDEX(Opvarmningsmiddel!B:B,MATCH(INDIRECT($A$1&amp;"M"&amp;A2640)*1,Opvarmningsmiddel!A:A,0)),"")</f>
        <v>Naturgas</v>
      </c>
      <c r="J2640" s="1">
        <f t="shared" ca="1" si="540"/>
        <v>90</v>
      </c>
      <c r="K2640" s="1" t="str">
        <f ca="1">IFERROR(INDEX(Relationstabel!$C$3:$K$10,MATCH(VALUE(INDIRECT($A$1&amp;"L"&amp;A2640)),Relationstabel!$A$3:$A$10,0),MATCH(IFERROR(VALUE(INDIRECT($A$1&amp;"M"&amp;A2640)),0),Relationstabel!$C$1:$K$1,0)),"Ingen varmeinstallationer")</f>
        <v>Naturgas</v>
      </c>
      <c r="L2640" s="1" t="str">
        <f ca="1">INDEX(Anvendelseskode!B:B,MATCH($E2640,Anvendelseskode!$A:$A,0))</f>
        <v>Række-, kæde-, dobbelthus (lodret adskillelse mellem enhederne)</v>
      </c>
      <c r="M2640" s="1" t="str">
        <f ca="1">INDEX(Anvendelseskode!C:C,MATCH($E2640,Anvendelseskode!$A:$A,0))</f>
        <v>Række-, kæde og dobbelthuse</v>
      </c>
      <c r="N2640" s="1" t="str">
        <f ca="1">INDEX(Anvendelseskode!D:D,MATCH($E2640,Anvendelseskode!$A:$A,0))</f>
        <v>Private husholdninger</v>
      </c>
      <c r="O2640" s="1" t="str">
        <f ca="1">IFERROR(INDEX(SBi!$2:$2,MATCH(G2640,SBi!$1:$1,1)),SBi!$K$2)</f>
        <v>Efter 2006</v>
      </c>
      <c r="P2640" s="1">
        <f ca="1">IFERROR(INDEX(SBi!$C$3:$K$28,MATCH(E2640,SBi!$B$3:$B$28,0),MATCH(O2640,SBi!$C$2:$K$2,0)),0)</f>
        <v>66.400000000000006</v>
      </c>
      <c r="Q2640" s="19">
        <f t="shared" ca="1" si="541"/>
        <v>7.1712000000000007</v>
      </c>
      <c r="R2640" s="19" t="str">
        <f ca="1">IFERROR(INDEX(VpD!$2:$2,MATCH(G2640,VpD!$1:$1,1)),VpD!$I$2)</f>
        <v>&gt;1998</v>
      </c>
      <c r="S2640" s="1">
        <f ca="1">IFERROR(INDEX(VpD!$C$3:$I$27,MATCH(E2640,VpD!$B$3:$B$27,0),MATCH(R2640,VpD!$C$2:$I$2,0)),0)</f>
        <v>65</v>
      </c>
      <c r="T2640" s="19">
        <f t="shared" ca="1" si="542"/>
        <v>7.02</v>
      </c>
      <c r="U2640" s="14" t="str">
        <f t="shared" ca="1" si="543"/>
        <v xml:space="preserve">712613.3 </v>
      </c>
      <c r="V2640" s="14" t="str">
        <f t="shared" ca="1" si="544"/>
        <v>6168757.8</v>
      </c>
      <c r="W2640" s="14" t="str">
        <f t="shared" ca="1" si="545"/>
        <v>POINT(712613.3 6168757.8)</v>
      </c>
      <c r="X2640" s="14" t="str">
        <f>IFERROR(INDEX(BygningOmraade!B:B,MATCH(A2640,BygningOmraade!A:A,0)),"")</f>
        <v/>
      </c>
    </row>
    <row r="2641" spans="1:24" s="14" customFormat="1" x14ac:dyDescent="0.25">
      <c r="A2641" s="14">
        <f t="shared" si="533"/>
        <v>2641</v>
      </c>
      <c r="B2641" s="14" t="str">
        <f t="shared" ca="1" si="534"/>
        <v>9c666d21-4541-40da-bee9-7d2e86a38739</v>
      </c>
      <c r="C2641" s="14" t="str">
        <f t="shared" ca="1" si="535"/>
        <v>0a3f507e-1517-32b8-e044-0003ba298018</v>
      </c>
      <c r="D2641" s="14">
        <f t="shared" ca="1" si="536"/>
        <v>994575</v>
      </c>
      <c r="E2641" s="1">
        <f t="shared" ca="1" si="537"/>
        <v>130</v>
      </c>
      <c r="F2641" s="1">
        <f t="shared" ca="1" si="538"/>
        <v>104</v>
      </c>
      <c r="G2641" s="1">
        <f t="shared" ca="1" si="539"/>
        <v>1993</v>
      </c>
      <c r="H2641" s="1" t="str">
        <f ca="1">IFERROR(INDEX(Varmeinstallation!B:B,MATCH(INDIRECT($A$1&amp;"L"&amp;A2641)*1,Varmeinstallation!A:A,0)),"Ingen varmeinstallationer")</f>
        <v>Fjernvarme/blokvarme (radiatorsystemer eller varmluftanlæg)</v>
      </c>
      <c r="I2641" s="1" t="str">
        <f ca="1">IFERROR(INDEX(Opvarmningsmiddel!B:B,MATCH(INDIRECT($A$1&amp;"M"&amp;A2641)*1,Opvarmningsmiddel!A:A,0)),"")</f>
        <v/>
      </c>
      <c r="J2641" s="1">
        <f t="shared" ca="1" si="540"/>
        <v>0</v>
      </c>
      <c r="K2641" s="1" t="str">
        <f ca="1">IFERROR(INDEX(Relationstabel!$C$3:$K$10,MATCH(VALUE(INDIRECT($A$1&amp;"L"&amp;A2641)),Relationstabel!$A$3:$A$10,0),MATCH(IFERROR(VALUE(INDIRECT($A$1&amp;"M"&amp;A2641)),0),Relationstabel!$C$1:$K$1,0)),"Ingen varmeinstallationer")</f>
        <v>Fjernvarme/ Blokvarme</v>
      </c>
      <c r="L2641" s="1" t="str">
        <f ca="1">INDEX(Anvendelseskode!B:B,MATCH($E2641,Anvendelseskode!$A:$A,0))</f>
        <v>Række-, kæde-, dobbelthus (lodret adskillelse mellem enhederne)</v>
      </c>
      <c r="M2641" s="1" t="str">
        <f ca="1">INDEX(Anvendelseskode!C:C,MATCH($E2641,Anvendelseskode!$A:$A,0))</f>
        <v>Række-, kæde og dobbelthuse</v>
      </c>
      <c r="N2641" s="1" t="str">
        <f ca="1">INDEX(Anvendelseskode!D:D,MATCH($E2641,Anvendelseskode!$A:$A,0))</f>
        <v>Private husholdninger</v>
      </c>
      <c r="O2641" s="1" t="str">
        <f ca="1">IFERROR(INDEX(SBi!$2:$2,MATCH(G2641,SBi!$1:$1,1)),SBi!$K$2)</f>
        <v>1979-1998</v>
      </c>
      <c r="P2641" s="1">
        <f ca="1">IFERROR(INDEX(SBi!$C$3:$K$28,MATCH(E2641,SBi!$B$3:$B$28,0),MATCH(O2641,SBi!$C$2:$K$2,0)),0)</f>
        <v>96.8</v>
      </c>
      <c r="Q2641" s="19">
        <f t="shared" ca="1" si="541"/>
        <v>10.0672</v>
      </c>
      <c r="R2641" s="19" t="str">
        <f ca="1">IFERROR(INDEX(VpD!$2:$2,MATCH(G2641,VpD!$1:$1,1)),VpD!$I$2)</f>
        <v>1979-1998</v>
      </c>
      <c r="S2641" s="1">
        <f ca="1">IFERROR(INDEX(VpD!$C$3:$I$27,MATCH(E2641,VpD!$B$3:$B$27,0),MATCH(R2641,VpD!$C$2:$I$2,0)),0)</f>
        <v>74</v>
      </c>
      <c r="T2641" s="19">
        <f t="shared" ca="1" si="542"/>
        <v>7.6959999999999997</v>
      </c>
      <c r="U2641" s="14" t="str">
        <f t="shared" ca="1" si="543"/>
        <v xml:space="preserve">711468.6 </v>
      </c>
      <c r="V2641" s="14" t="str">
        <f t="shared" ca="1" si="544"/>
        <v>6172493.63</v>
      </c>
      <c r="W2641" s="14" t="str">
        <f t="shared" ca="1" si="545"/>
        <v>POINT(711468.6 6172493.63)</v>
      </c>
      <c r="X2641" s="14" t="str">
        <f>IFERROR(INDEX(BygningOmraade!B:B,MATCH(A2641,BygningOmraade!A:A,0)),"")</f>
        <v/>
      </c>
    </row>
    <row r="2642" spans="1:24" s="14" customFormat="1" x14ac:dyDescent="0.25">
      <c r="A2642" s="14">
        <f t="shared" si="533"/>
        <v>2642</v>
      </c>
      <c r="B2642" s="14" t="str">
        <f t="shared" ca="1" si="534"/>
        <v>9c6cd37f-46f4-4513-b957-2c0d1facc6ee</v>
      </c>
      <c r="C2642" s="14" t="str">
        <f t="shared" ca="1" si="535"/>
        <v>0a3f507e-1558-32b8-e044-0003ba298018</v>
      </c>
      <c r="D2642" s="14">
        <f t="shared" ca="1" si="536"/>
        <v>996775</v>
      </c>
      <c r="E2642" s="1">
        <f t="shared" ca="1" si="537"/>
        <v>130</v>
      </c>
      <c r="F2642" s="1">
        <f t="shared" ca="1" si="538"/>
        <v>102</v>
      </c>
      <c r="G2642" s="1">
        <f t="shared" ca="1" si="539"/>
        <v>1977</v>
      </c>
      <c r="H2642" s="1" t="str">
        <f ca="1">IFERROR(INDEX(Varmeinstallation!B:B,MATCH(INDIRECT($A$1&amp;"L"&amp;A2642)*1,Varmeinstallation!A:A,0)),"Ingen varmeinstallationer")</f>
        <v>Fjernvarme/blokvarme (radiatorsystemer eller varmluftanlæg)</v>
      </c>
      <c r="I2642" s="1" t="str">
        <f ca="1">IFERROR(INDEX(Opvarmningsmiddel!B:B,MATCH(INDIRECT($A$1&amp;"M"&amp;A2642)*1,Opvarmningsmiddel!A:A,0)),"")</f>
        <v/>
      </c>
      <c r="J2642" s="1">
        <f t="shared" ca="1" si="540"/>
        <v>0</v>
      </c>
      <c r="K2642" s="1" t="str">
        <f ca="1">IFERROR(INDEX(Relationstabel!$C$3:$K$10,MATCH(VALUE(INDIRECT($A$1&amp;"L"&amp;A2642)),Relationstabel!$A$3:$A$10,0),MATCH(IFERROR(VALUE(INDIRECT($A$1&amp;"M"&amp;A2642)),0),Relationstabel!$C$1:$K$1,0)),"Ingen varmeinstallationer")</f>
        <v>Fjernvarme/ Blokvarme</v>
      </c>
      <c r="L2642" s="1" t="str">
        <f ca="1">INDEX(Anvendelseskode!B:B,MATCH($E2642,Anvendelseskode!$A:$A,0))</f>
        <v>Række-, kæde-, dobbelthus (lodret adskillelse mellem enhederne)</v>
      </c>
      <c r="M2642" s="1" t="str">
        <f ca="1">INDEX(Anvendelseskode!C:C,MATCH($E2642,Anvendelseskode!$A:$A,0))</f>
        <v>Række-, kæde og dobbelthuse</v>
      </c>
      <c r="N2642" s="1" t="str">
        <f ca="1">INDEX(Anvendelseskode!D:D,MATCH($E2642,Anvendelseskode!$A:$A,0))</f>
        <v>Private husholdninger</v>
      </c>
      <c r="O2642" s="1" t="str">
        <f ca="1">IFERROR(INDEX(SBi!$2:$2,MATCH(G2642,SBi!$1:$1,1)),SBi!$K$2)</f>
        <v>1973-1978</v>
      </c>
      <c r="P2642" s="1">
        <f ca="1">IFERROR(INDEX(SBi!$C$3:$K$28,MATCH(E2642,SBi!$B$3:$B$28,0),MATCH(O2642,SBi!$C$2:$K$2,0)),0)</f>
        <v>112.6</v>
      </c>
      <c r="Q2642" s="19">
        <f t="shared" ca="1" si="541"/>
        <v>11.485199999999999</v>
      </c>
      <c r="R2642" s="19" t="str">
        <f ca="1">IFERROR(INDEX(VpD!$2:$2,MATCH(G2642,VpD!$1:$1,1)),VpD!$I$2)</f>
        <v>1973-1978</v>
      </c>
      <c r="S2642" s="1">
        <f ca="1">IFERROR(INDEX(VpD!$C$3:$I$27,MATCH(E2642,VpD!$B$3:$B$27,0),MATCH(R2642,VpD!$C$2:$I$2,0)),0)</f>
        <v>98</v>
      </c>
      <c r="T2642" s="19">
        <f t="shared" ca="1" si="542"/>
        <v>9.9960000000000004</v>
      </c>
      <c r="U2642" s="14" t="str">
        <f t="shared" ca="1" si="543"/>
        <v xml:space="preserve">713480.8 </v>
      </c>
      <c r="V2642" s="14" t="str">
        <f t="shared" ca="1" si="544"/>
        <v>6169535.4</v>
      </c>
      <c r="W2642" s="14" t="str">
        <f t="shared" ca="1" si="545"/>
        <v>POINT(713480.8 6169535.4)</v>
      </c>
      <c r="X2642" s="14" t="str">
        <f>IFERROR(INDEX(BygningOmraade!B:B,MATCH(A2642,BygningOmraade!A:A,0)),"")</f>
        <v/>
      </c>
    </row>
    <row r="2643" spans="1:24" s="14" customFormat="1" x14ac:dyDescent="0.25">
      <c r="A2643" s="14">
        <f t="shared" si="533"/>
        <v>2643</v>
      </c>
      <c r="B2643" s="14" t="str">
        <f t="shared" ca="1" si="534"/>
        <v>9c785455-5d82-44c1-9720-85c9fb110e12</v>
      </c>
      <c r="C2643" s="14" t="str">
        <f t="shared" ca="1" si="535"/>
        <v>0a3f507e-23e5-32b8-e044-0003ba298018</v>
      </c>
      <c r="D2643" s="14">
        <f t="shared" ca="1" si="536"/>
        <v>996210</v>
      </c>
      <c r="E2643" s="1">
        <f t="shared" ca="1" si="537"/>
        <v>120</v>
      </c>
      <c r="F2643" s="1">
        <f t="shared" ca="1" si="538"/>
        <v>146</v>
      </c>
      <c r="G2643" s="1">
        <f t="shared" ca="1" si="539"/>
        <v>1978</v>
      </c>
      <c r="H2643" s="1" t="str">
        <f ca="1">IFERROR(INDEX(Varmeinstallation!B:B,MATCH(INDIRECT($A$1&amp;"L"&amp;A2643)*1,Varmeinstallation!A:A,0)),"Ingen varmeinstallationer")</f>
        <v>Elovne, elpaneler</v>
      </c>
      <c r="I2643" s="1" t="str">
        <f ca="1">IFERROR(INDEX(Opvarmningsmiddel!B:B,MATCH(INDIRECT($A$1&amp;"M"&amp;A2643)*1,Opvarmningsmiddel!A:A,0)),"")</f>
        <v>Elektricitet</v>
      </c>
      <c r="J2643" s="1">
        <f t="shared" ca="1" si="540"/>
        <v>0</v>
      </c>
      <c r="K2643" s="1" t="str">
        <f ca="1">IFERROR(INDEX(Relationstabel!$C$3:$K$10,MATCH(VALUE(INDIRECT($A$1&amp;"L"&amp;A2643)),Relationstabel!$A$3:$A$10,0),MATCH(IFERROR(VALUE(INDIRECT($A$1&amp;"M"&amp;A2643)),0),Relationstabel!$C$1:$K$1,0)),"Ingen varmeinstallationer")</f>
        <v>Elvarme</v>
      </c>
      <c r="L2643" s="1" t="str">
        <f ca="1">INDEX(Anvendelseskode!B:B,MATCH($E2643,Anvendelseskode!$A:$A,0))</f>
        <v>Fritliggende enfamilieshus (parcelhus)</v>
      </c>
      <c r="M2643" s="1" t="str">
        <f ca="1">INDEX(Anvendelseskode!C:C,MATCH($E2643,Anvendelseskode!$A:$A,0))</f>
        <v>Parcelhuse</v>
      </c>
      <c r="N2643" s="1" t="str">
        <f ca="1">INDEX(Anvendelseskode!D:D,MATCH($E2643,Anvendelseskode!$A:$A,0))</f>
        <v>Private husholdninger</v>
      </c>
      <c r="O2643" s="1" t="str">
        <f ca="1">IFERROR(INDEX(SBi!$2:$2,MATCH(G2643,SBi!$1:$1,1)),SBi!$K$2)</f>
        <v>1973-1978</v>
      </c>
      <c r="P2643" s="1">
        <f ca="1">IFERROR(INDEX(SBi!$C$3:$K$28,MATCH(E2643,SBi!$B$3:$B$28,0),MATCH(O2643,SBi!$C$2:$K$2,0)),0)</f>
        <v>119.8</v>
      </c>
      <c r="Q2643" s="19">
        <f t="shared" ca="1" si="541"/>
        <v>17.4908</v>
      </c>
      <c r="R2643" s="19" t="str">
        <f ca="1">IFERROR(INDEX(VpD!$2:$2,MATCH(G2643,VpD!$1:$1,1)),VpD!$I$2)</f>
        <v>1973-1978</v>
      </c>
      <c r="S2643" s="1">
        <f ca="1">IFERROR(INDEX(VpD!$C$3:$I$27,MATCH(E2643,VpD!$B$3:$B$27,0),MATCH(R2643,VpD!$C$2:$I$2,0)),0)</f>
        <v>117</v>
      </c>
      <c r="T2643" s="19">
        <f t="shared" ca="1" si="542"/>
        <v>17.082000000000001</v>
      </c>
      <c r="U2643" s="14" t="str">
        <f t="shared" ca="1" si="543"/>
        <v xml:space="preserve">713054.76 </v>
      </c>
      <c r="V2643" s="14" t="str">
        <f t="shared" ca="1" si="544"/>
        <v>6168472.02</v>
      </c>
      <c r="W2643" s="14" t="str">
        <f t="shared" ca="1" si="545"/>
        <v>POINT(713054.76 6168472.02)</v>
      </c>
      <c r="X2643" s="14" t="str">
        <f>IFERROR(INDEX(BygningOmraade!B:B,MATCH(A2643,BygningOmraade!A:A,0)),"")</f>
        <v/>
      </c>
    </row>
    <row r="2644" spans="1:24" s="14" customFormat="1" x14ac:dyDescent="0.25">
      <c r="A2644" s="14">
        <f t="shared" si="533"/>
        <v>2644</v>
      </c>
      <c r="B2644" s="14" t="str">
        <f t="shared" ca="1" si="534"/>
        <v>9c814b8a-0f28-4414-929f-d9bd976f06b7</v>
      </c>
      <c r="C2644" s="14" t="str">
        <f t="shared" ca="1" si="535"/>
        <v>0a3f507e-220d-32b8-e044-0003ba298018</v>
      </c>
      <c r="D2644" s="14">
        <f t="shared" ca="1" si="536"/>
        <v>995958</v>
      </c>
      <c r="E2644" s="1">
        <f t="shared" ca="1" si="537"/>
        <v>120</v>
      </c>
      <c r="F2644" s="1">
        <f t="shared" ca="1" si="538"/>
        <v>114</v>
      </c>
      <c r="G2644" s="1">
        <f t="shared" ca="1" si="539"/>
        <v>1951</v>
      </c>
      <c r="H2644" s="1" t="str">
        <f ca="1">IFERROR(INDEX(Varmeinstallation!B:B,MATCH(INDIRECT($A$1&amp;"L"&amp;A2644)*1,Varmeinstallation!A:A,0)),"Ingen varmeinstallationer")</f>
        <v>Centralvarme fra eget anlæg, et-kammer fyr</v>
      </c>
      <c r="I2644" s="1" t="str">
        <f ca="1">IFERROR(INDEX(Opvarmningsmiddel!B:B,MATCH(INDIRECT($A$1&amp;"M"&amp;A2644)*1,Opvarmningsmiddel!A:A,0)),"")</f>
        <v>Naturgas</v>
      </c>
      <c r="J2644" s="1">
        <f t="shared" ca="1" si="540"/>
        <v>0</v>
      </c>
      <c r="K2644" s="1" t="str">
        <f ca="1">IFERROR(INDEX(Relationstabel!$C$3:$K$10,MATCH(VALUE(INDIRECT($A$1&amp;"L"&amp;A2644)),Relationstabel!$A$3:$A$10,0),MATCH(IFERROR(VALUE(INDIRECT($A$1&amp;"M"&amp;A2644)),0),Relationstabel!$C$1:$K$1,0)),"Ingen varmeinstallationer")</f>
        <v>Naturgas</v>
      </c>
      <c r="L2644" s="1" t="str">
        <f ca="1">INDEX(Anvendelseskode!B:B,MATCH($E2644,Anvendelseskode!$A:$A,0))</f>
        <v>Fritliggende enfamilieshus (parcelhus)</v>
      </c>
      <c r="M2644" s="1" t="str">
        <f ca="1">INDEX(Anvendelseskode!C:C,MATCH($E2644,Anvendelseskode!$A:$A,0))</f>
        <v>Parcelhuse</v>
      </c>
      <c r="N2644" s="1" t="str">
        <f ca="1">INDEX(Anvendelseskode!D:D,MATCH($E2644,Anvendelseskode!$A:$A,0))</f>
        <v>Private husholdninger</v>
      </c>
      <c r="O2644" s="1" t="str">
        <f ca="1">IFERROR(INDEX(SBi!$2:$2,MATCH(G2644,SBi!$1:$1,1)),SBi!$K$2)</f>
        <v>1951-1960</v>
      </c>
      <c r="P2644" s="1">
        <f ca="1">IFERROR(INDEX(SBi!$C$3:$K$28,MATCH(E2644,SBi!$B$3:$B$28,0),MATCH(O2644,SBi!$C$2:$K$2,0)),0)</f>
        <v>154.9</v>
      </c>
      <c r="Q2644" s="19">
        <f t="shared" ca="1" si="541"/>
        <v>17.658600000000003</v>
      </c>
      <c r="R2644" s="19" t="str">
        <f ca="1">IFERROR(INDEX(VpD!$2:$2,MATCH(G2644,VpD!$1:$1,1)),VpD!$I$2)</f>
        <v>1951-1960</v>
      </c>
      <c r="S2644" s="1">
        <f ca="1">IFERROR(INDEX(VpD!$C$3:$I$27,MATCH(E2644,VpD!$B$3:$B$27,0),MATCH(R2644,VpD!$C$2:$I$2,0)),0)</f>
        <v>204</v>
      </c>
      <c r="T2644" s="19">
        <f t="shared" ca="1" si="542"/>
        <v>23.256</v>
      </c>
      <c r="U2644" s="14" t="str">
        <f t="shared" ca="1" si="543"/>
        <v xml:space="preserve">712707.23 </v>
      </c>
      <c r="V2644" s="14" t="str">
        <f t="shared" ca="1" si="544"/>
        <v>6169208.6</v>
      </c>
      <c r="W2644" s="14" t="str">
        <f t="shared" ca="1" si="545"/>
        <v>POINT(712707.23 6169208.6)</v>
      </c>
      <c r="X2644" s="14" t="str">
        <f>IFERROR(INDEX(BygningOmraade!B:B,MATCH(A2644,BygningOmraade!A:A,0)),"")</f>
        <v/>
      </c>
    </row>
    <row r="2645" spans="1:24" s="14" customFormat="1" x14ac:dyDescent="0.25">
      <c r="A2645" s="14">
        <f t="shared" si="533"/>
        <v>2645</v>
      </c>
      <c r="B2645" s="14" t="str">
        <f t="shared" ca="1" si="534"/>
        <v>9c91543c-735d-487b-aaab-0320101f0d32</v>
      </c>
      <c r="C2645" s="14" t="str">
        <f t="shared" ca="1" si="535"/>
        <v>0a3f507e-1dad-32b8-e044-0003ba298018</v>
      </c>
      <c r="D2645" s="14">
        <f t="shared" ca="1" si="536"/>
        <v>2540511</v>
      </c>
      <c r="E2645" s="1">
        <f t="shared" ca="1" si="537"/>
        <v>120</v>
      </c>
      <c r="F2645" s="1">
        <f t="shared" ca="1" si="538"/>
        <v>156</v>
      </c>
      <c r="G2645" s="1">
        <f t="shared" ca="1" si="539"/>
        <v>2001</v>
      </c>
      <c r="H2645" s="1" t="str">
        <f ca="1">IFERROR(INDEX(Varmeinstallation!B:B,MATCH(INDIRECT($A$1&amp;"L"&amp;A2645)*1,Varmeinstallation!A:A,0)),"Ingen varmeinstallationer")</f>
        <v>Fjernvarme/blokvarme (radiatorsystemer eller varmluftanlæg)</v>
      </c>
      <c r="I2645" s="1" t="str">
        <f ca="1">IFERROR(INDEX(Opvarmningsmiddel!B:B,MATCH(INDIRECT($A$1&amp;"M"&amp;A2645)*1,Opvarmningsmiddel!A:A,0)),"")</f>
        <v/>
      </c>
      <c r="J2645" s="1">
        <f t="shared" ca="1" si="540"/>
        <v>2</v>
      </c>
      <c r="K2645" s="1" t="str">
        <f ca="1">IFERROR(INDEX(Relationstabel!$C$3:$K$10,MATCH(VALUE(INDIRECT($A$1&amp;"L"&amp;A2645)),Relationstabel!$A$3:$A$10,0),MATCH(IFERROR(VALUE(INDIRECT($A$1&amp;"M"&amp;A2645)),0),Relationstabel!$C$1:$K$1,0)),"Ingen varmeinstallationer")</f>
        <v>Fjernvarme/ Blokvarme</v>
      </c>
      <c r="L2645" s="1" t="str">
        <f ca="1">INDEX(Anvendelseskode!B:B,MATCH($E2645,Anvendelseskode!$A:$A,0))</f>
        <v>Fritliggende enfamilieshus (parcelhus)</v>
      </c>
      <c r="M2645" s="1" t="str">
        <f ca="1">INDEX(Anvendelseskode!C:C,MATCH($E2645,Anvendelseskode!$A:$A,0))</f>
        <v>Parcelhuse</v>
      </c>
      <c r="N2645" s="1" t="str">
        <f ca="1">INDEX(Anvendelseskode!D:D,MATCH($E2645,Anvendelseskode!$A:$A,0))</f>
        <v>Private husholdninger</v>
      </c>
      <c r="O2645" s="1" t="str">
        <f ca="1">IFERROR(INDEX(SBi!$2:$2,MATCH(G2645,SBi!$1:$1,1)),SBi!$K$2)</f>
        <v>1999-2006</v>
      </c>
      <c r="P2645" s="1">
        <f ca="1">IFERROR(INDEX(SBi!$C$3:$K$28,MATCH(E2645,SBi!$B$3:$B$28,0),MATCH(O2645,SBi!$C$2:$K$2,0)),0)</f>
        <v>83.9</v>
      </c>
      <c r="Q2645" s="19">
        <f t="shared" ca="1" si="541"/>
        <v>13.088400000000002</v>
      </c>
      <c r="R2645" s="19" t="str">
        <f ca="1">IFERROR(INDEX(VpD!$2:$2,MATCH(G2645,VpD!$1:$1,1)),VpD!$I$2)</f>
        <v>&gt;1998</v>
      </c>
      <c r="S2645" s="1">
        <f ca="1">IFERROR(INDEX(VpD!$C$3:$I$27,MATCH(E2645,VpD!$B$3:$B$27,0),MATCH(R2645,VpD!$C$2:$I$2,0)),0)</f>
        <v>72</v>
      </c>
      <c r="T2645" s="19">
        <f t="shared" ca="1" si="542"/>
        <v>11.231999999999999</v>
      </c>
      <c r="U2645" s="14" t="str">
        <f t="shared" ca="1" si="543"/>
        <v xml:space="preserve">712144.53 </v>
      </c>
      <c r="V2645" s="14" t="str">
        <f t="shared" ca="1" si="544"/>
        <v>6172018.1</v>
      </c>
      <c r="W2645" s="14" t="str">
        <f t="shared" ca="1" si="545"/>
        <v>POINT(712144.53 6172018.1)</v>
      </c>
      <c r="X2645" s="14" t="str">
        <f>IFERROR(INDEX(BygningOmraade!B:B,MATCH(A2645,BygningOmraade!A:A,0)),"")</f>
        <v/>
      </c>
    </row>
    <row r="2646" spans="1:24" s="14" customFormat="1" x14ac:dyDescent="0.25">
      <c r="A2646" s="14">
        <f t="shared" si="533"/>
        <v>2646</v>
      </c>
      <c r="B2646" s="14" t="str">
        <f t="shared" ca="1" si="534"/>
        <v>9cae71ce-d754-4c30-be4a-0524731d28d0</v>
      </c>
      <c r="C2646" s="14" t="str">
        <f t="shared" ca="1" si="535"/>
        <v>0a3f507e-1fb6-32b8-e044-0003ba298018</v>
      </c>
      <c r="D2646" s="14">
        <f t="shared" ca="1" si="536"/>
        <v>993972</v>
      </c>
      <c r="E2646" s="1">
        <f t="shared" ca="1" si="537"/>
        <v>120</v>
      </c>
      <c r="F2646" s="1">
        <f t="shared" ca="1" si="538"/>
        <v>119</v>
      </c>
      <c r="G2646" s="1">
        <f t="shared" ca="1" si="539"/>
        <v>1972</v>
      </c>
      <c r="H2646" s="1" t="str">
        <f ca="1">IFERROR(INDEX(Varmeinstallation!B:B,MATCH(INDIRECT($A$1&amp;"L"&amp;A2646)*1,Varmeinstallation!A:A,0)),"Ingen varmeinstallationer")</f>
        <v>Centralvarme fra eget anlæg, et-kammer fyr</v>
      </c>
      <c r="I2646" s="1" t="str">
        <f ca="1">IFERROR(INDEX(Opvarmningsmiddel!B:B,MATCH(INDIRECT($A$1&amp;"M"&amp;A2646)*1,Opvarmningsmiddel!A:A,0)),"")</f>
        <v>Naturgas</v>
      </c>
      <c r="J2646" s="1">
        <f t="shared" ca="1" si="540"/>
        <v>0</v>
      </c>
      <c r="K2646" s="1" t="str">
        <f ca="1">IFERROR(INDEX(Relationstabel!$C$3:$K$10,MATCH(VALUE(INDIRECT($A$1&amp;"L"&amp;A2646)),Relationstabel!$A$3:$A$10,0),MATCH(IFERROR(VALUE(INDIRECT($A$1&amp;"M"&amp;A2646)),0),Relationstabel!$C$1:$K$1,0)),"Ingen varmeinstallationer")</f>
        <v>Naturgas</v>
      </c>
      <c r="L2646" s="1" t="str">
        <f ca="1">INDEX(Anvendelseskode!B:B,MATCH($E2646,Anvendelseskode!$A:$A,0))</f>
        <v>Fritliggende enfamilieshus (parcelhus)</v>
      </c>
      <c r="M2646" s="1" t="str">
        <f ca="1">INDEX(Anvendelseskode!C:C,MATCH($E2646,Anvendelseskode!$A:$A,0))</f>
        <v>Parcelhuse</v>
      </c>
      <c r="N2646" s="1" t="str">
        <f ca="1">INDEX(Anvendelseskode!D:D,MATCH($E2646,Anvendelseskode!$A:$A,0))</f>
        <v>Private husholdninger</v>
      </c>
      <c r="O2646" s="1" t="str">
        <f ca="1">IFERROR(INDEX(SBi!$2:$2,MATCH(G2646,SBi!$1:$1,1)),SBi!$K$2)</f>
        <v>1961-1972</v>
      </c>
      <c r="P2646" s="1">
        <f ca="1">IFERROR(INDEX(SBi!$C$3:$K$28,MATCH(E2646,SBi!$B$3:$B$28,0),MATCH(O2646,SBi!$C$2:$K$2,0)),0)</f>
        <v>134.30000000000001</v>
      </c>
      <c r="Q2646" s="19">
        <f t="shared" ca="1" si="541"/>
        <v>15.9817</v>
      </c>
      <c r="R2646" s="19" t="str">
        <f ca="1">IFERROR(INDEX(VpD!$2:$2,MATCH(G2646,VpD!$1:$1,1)),VpD!$I$2)</f>
        <v>1961-1972</v>
      </c>
      <c r="S2646" s="1">
        <f ca="1">IFERROR(INDEX(VpD!$C$3:$I$27,MATCH(E2646,VpD!$B$3:$B$27,0),MATCH(R2646,VpD!$C$2:$I$2,0)),0)</f>
        <v>143</v>
      </c>
      <c r="T2646" s="19">
        <f t="shared" ca="1" si="542"/>
        <v>17.016999999999999</v>
      </c>
      <c r="U2646" s="14" t="str">
        <f t="shared" ca="1" si="543"/>
        <v xml:space="preserve">711130.97 </v>
      </c>
      <c r="V2646" s="14" t="str">
        <f t="shared" ca="1" si="544"/>
        <v>6171693.69</v>
      </c>
      <c r="W2646" s="14" t="str">
        <f t="shared" ca="1" si="545"/>
        <v>POINT(711130.97 6171693.69)</v>
      </c>
      <c r="X2646" s="14" t="str">
        <f>IFERROR(INDEX(BygningOmraade!B:B,MATCH(A2646,BygningOmraade!A:A,0)),"")</f>
        <v/>
      </c>
    </row>
    <row r="2647" spans="1:24" s="14" customFormat="1" x14ac:dyDescent="0.25">
      <c r="A2647" s="14">
        <f t="shared" si="533"/>
        <v>2647</v>
      </c>
      <c r="B2647" s="14" t="str">
        <f t="shared" ca="1" si="534"/>
        <v>9cb6fbfd-5a60-4f8f-84e6-817a5301ea8c</v>
      </c>
      <c r="C2647" s="14" t="str">
        <f t="shared" ca="1" si="535"/>
        <v>0a3f507e-1f65-32b8-e044-0003ba298018</v>
      </c>
      <c r="D2647" s="14">
        <f t="shared" ca="1" si="536"/>
        <v>994343</v>
      </c>
      <c r="E2647" s="1">
        <f t="shared" ca="1" si="537"/>
        <v>120</v>
      </c>
      <c r="F2647" s="1">
        <f t="shared" ca="1" si="538"/>
        <v>160</v>
      </c>
      <c r="G2647" s="1">
        <f t="shared" ca="1" si="539"/>
        <v>1967</v>
      </c>
      <c r="H2647" s="1" t="str">
        <f ca="1">IFERROR(INDEX(Varmeinstallation!B:B,MATCH(INDIRECT($A$1&amp;"L"&amp;A2647)*1,Varmeinstallation!A:A,0)),"Ingen varmeinstallationer")</f>
        <v>Fjernvarme/blokvarme (radiatorsystemer eller varmluftanlæg)</v>
      </c>
      <c r="I2647" s="1" t="str">
        <f ca="1">IFERROR(INDEX(Opvarmningsmiddel!B:B,MATCH(INDIRECT($A$1&amp;"M"&amp;A2647)*1,Opvarmningsmiddel!A:A,0)),"")</f>
        <v/>
      </c>
      <c r="J2647" s="1">
        <f t="shared" ca="1" si="540"/>
        <v>0</v>
      </c>
      <c r="K2647" s="1" t="str">
        <f ca="1">IFERROR(INDEX(Relationstabel!$C$3:$K$10,MATCH(VALUE(INDIRECT($A$1&amp;"L"&amp;A2647)),Relationstabel!$A$3:$A$10,0),MATCH(IFERROR(VALUE(INDIRECT($A$1&amp;"M"&amp;A2647)),0),Relationstabel!$C$1:$K$1,0)),"Ingen varmeinstallationer")</f>
        <v>Fjernvarme/ Blokvarme</v>
      </c>
      <c r="L2647" s="1" t="str">
        <f ca="1">INDEX(Anvendelseskode!B:B,MATCH($E2647,Anvendelseskode!$A:$A,0))</f>
        <v>Fritliggende enfamilieshus (parcelhus)</v>
      </c>
      <c r="M2647" s="1" t="str">
        <f ca="1">INDEX(Anvendelseskode!C:C,MATCH($E2647,Anvendelseskode!$A:$A,0))</f>
        <v>Parcelhuse</v>
      </c>
      <c r="N2647" s="1" t="str">
        <f ca="1">INDEX(Anvendelseskode!D:D,MATCH($E2647,Anvendelseskode!$A:$A,0))</f>
        <v>Private husholdninger</v>
      </c>
      <c r="O2647" s="1" t="str">
        <f ca="1">IFERROR(INDEX(SBi!$2:$2,MATCH(G2647,SBi!$1:$1,1)),SBi!$K$2)</f>
        <v>1961-1972</v>
      </c>
      <c r="P2647" s="1">
        <f ca="1">IFERROR(INDEX(SBi!$C$3:$K$28,MATCH(E2647,SBi!$B$3:$B$28,0),MATCH(O2647,SBi!$C$2:$K$2,0)),0)</f>
        <v>134.30000000000001</v>
      </c>
      <c r="Q2647" s="19">
        <f t="shared" ca="1" si="541"/>
        <v>21.488</v>
      </c>
      <c r="R2647" s="19" t="str">
        <f ca="1">IFERROR(INDEX(VpD!$2:$2,MATCH(G2647,VpD!$1:$1,1)),VpD!$I$2)</f>
        <v>1961-1972</v>
      </c>
      <c r="S2647" s="1">
        <f ca="1">IFERROR(INDEX(VpD!$C$3:$I$27,MATCH(E2647,VpD!$B$3:$B$27,0),MATCH(R2647,VpD!$C$2:$I$2,0)),0)</f>
        <v>143</v>
      </c>
      <c r="T2647" s="19">
        <f t="shared" ca="1" si="542"/>
        <v>22.88</v>
      </c>
      <c r="U2647" s="14" t="str">
        <f t="shared" ca="1" si="543"/>
        <v xml:space="preserve">711259.15 </v>
      </c>
      <c r="V2647" s="14" t="str">
        <f t="shared" ca="1" si="544"/>
        <v>6171851.31</v>
      </c>
      <c r="W2647" s="14" t="str">
        <f t="shared" ca="1" si="545"/>
        <v>POINT(711259.15 6171851.31)</v>
      </c>
      <c r="X2647" s="14" t="str">
        <f>IFERROR(INDEX(BygningOmraade!B:B,MATCH(A2647,BygningOmraade!A:A,0)),"")</f>
        <v/>
      </c>
    </row>
    <row r="2648" spans="1:24" s="14" customFormat="1" x14ac:dyDescent="0.25">
      <c r="A2648" s="14">
        <f t="shared" si="533"/>
        <v>2648</v>
      </c>
      <c r="B2648" s="14" t="str">
        <f t="shared" ca="1" si="534"/>
        <v>9cbeabde-187f-424b-b025-f2fd5a300447</v>
      </c>
      <c r="C2648" s="14" t="str">
        <f t="shared" ca="1" si="535"/>
        <v>0a3f507e-163a-32b8-e044-0003ba298018</v>
      </c>
      <c r="D2648" s="14">
        <f t="shared" ca="1" si="536"/>
        <v>997355</v>
      </c>
      <c r="E2648" s="1">
        <f t="shared" ca="1" si="537"/>
        <v>130</v>
      </c>
      <c r="F2648" s="1">
        <f t="shared" ca="1" si="538"/>
        <v>109</v>
      </c>
      <c r="G2648" s="1">
        <f t="shared" ca="1" si="539"/>
        <v>1978</v>
      </c>
      <c r="H2648" s="1" t="str">
        <f ca="1">IFERROR(INDEX(Varmeinstallation!B:B,MATCH(INDIRECT($A$1&amp;"L"&amp;A2648)*1,Varmeinstallation!A:A,0)),"Ingen varmeinstallationer")</f>
        <v>Fjernvarme/blokvarme (radiatorsystemer eller varmluftanlæg)</v>
      </c>
      <c r="I2648" s="1" t="str">
        <f ca="1">IFERROR(INDEX(Opvarmningsmiddel!B:B,MATCH(INDIRECT($A$1&amp;"M"&amp;A2648)*1,Opvarmningsmiddel!A:A,0)),"")</f>
        <v/>
      </c>
      <c r="J2648" s="1">
        <f t="shared" ca="1" si="540"/>
        <v>0</v>
      </c>
      <c r="K2648" s="1" t="str">
        <f ca="1">IFERROR(INDEX(Relationstabel!$C$3:$K$10,MATCH(VALUE(INDIRECT($A$1&amp;"L"&amp;A2648)),Relationstabel!$A$3:$A$10,0),MATCH(IFERROR(VALUE(INDIRECT($A$1&amp;"M"&amp;A2648)),0),Relationstabel!$C$1:$K$1,0)),"Ingen varmeinstallationer")</f>
        <v>Fjernvarme/ Blokvarme</v>
      </c>
      <c r="L2648" s="1" t="str">
        <f ca="1">INDEX(Anvendelseskode!B:B,MATCH($E2648,Anvendelseskode!$A:$A,0))</f>
        <v>Række-, kæde-, dobbelthus (lodret adskillelse mellem enhederne)</v>
      </c>
      <c r="M2648" s="1" t="str">
        <f ca="1">INDEX(Anvendelseskode!C:C,MATCH($E2648,Anvendelseskode!$A:$A,0))</f>
        <v>Række-, kæde og dobbelthuse</v>
      </c>
      <c r="N2648" s="1" t="str">
        <f ca="1">INDEX(Anvendelseskode!D:D,MATCH($E2648,Anvendelseskode!$A:$A,0))</f>
        <v>Private husholdninger</v>
      </c>
      <c r="O2648" s="1" t="str">
        <f ca="1">IFERROR(INDEX(SBi!$2:$2,MATCH(G2648,SBi!$1:$1,1)),SBi!$K$2)</f>
        <v>1973-1978</v>
      </c>
      <c r="P2648" s="1">
        <f ca="1">IFERROR(INDEX(SBi!$C$3:$K$28,MATCH(E2648,SBi!$B$3:$B$28,0),MATCH(O2648,SBi!$C$2:$K$2,0)),0)</f>
        <v>112.6</v>
      </c>
      <c r="Q2648" s="19">
        <f t="shared" ca="1" si="541"/>
        <v>12.273399999999999</v>
      </c>
      <c r="R2648" s="19" t="str">
        <f ca="1">IFERROR(INDEX(VpD!$2:$2,MATCH(G2648,VpD!$1:$1,1)),VpD!$I$2)</f>
        <v>1973-1978</v>
      </c>
      <c r="S2648" s="1">
        <f ca="1">IFERROR(INDEX(VpD!$C$3:$I$27,MATCH(E2648,VpD!$B$3:$B$27,0),MATCH(R2648,VpD!$C$2:$I$2,0)),0)</f>
        <v>98</v>
      </c>
      <c r="T2648" s="19">
        <f t="shared" ca="1" si="542"/>
        <v>10.682</v>
      </c>
      <c r="U2648" s="14" t="str">
        <f t="shared" ca="1" si="543"/>
        <v xml:space="preserve">713664.19 </v>
      </c>
      <c r="V2648" s="14" t="str">
        <f t="shared" ca="1" si="544"/>
        <v>6169506.4</v>
      </c>
      <c r="W2648" s="14" t="str">
        <f t="shared" ca="1" si="545"/>
        <v>POINT(713664.19 6169506.4)</v>
      </c>
      <c r="X2648" s="14" t="str">
        <f>IFERROR(INDEX(BygningOmraade!B:B,MATCH(A2648,BygningOmraade!A:A,0)),"")</f>
        <v/>
      </c>
    </row>
    <row r="2649" spans="1:24" s="14" customFormat="1" x14ac:dyDescent="0.25">
      <c r="A2649" s="14">
        <f t="shared" si="533"/>
        <v>2649</v>
      </c>
      <c r="B2649" s="14" t="str">
        <f t="shared" ca="1" si="534"/>
        <v>9cc3b2c6-832f-4639-b0ff-414039d095fe</v>
      </c>
      <c r="C2649" s="14" t="str">
        <f t="shared" ca="1" si="535"/>
        <v>0a3f507e-22f8-32b8-e044-0003ba298018</v>
      </c>
      <c r="D2649" s="14">
        <f t="shared" ca="1" si="536"/>
        <v>995463</v>
      </c>
      <c r="E2649" s="1">
        <f t="shared" ca="1" si="537"/>
        <v>130</v>
      </c>
      <c r="F2649" s="1">
        <f t="shared" ca="1" si="538"/>
        <v>107</v>
      </c>
      <c r="G2649" s="1">
        <f t="shared" ca="1" si="539"/>
        <v>1983</v>
      </c>
      <c r="H2649" s="1" t="str">
        <f ca="1">IFERROR(INDEX(Varmeinstallation!B:B,MATCH(INDIRECT($A$1&amp;"L"&amp;A2649)*1,Varmeinstallation!A:A,0)),"Ingen varmeinstallationer")</f>
        <v>Fjernvarme/blokvarme (radiatorsystemer eller varmluftanlæg)</v>
      </c>
      <c r="I2649" s="1" t="str">
        <f ca="1">IFERROR(INDEX(Opvarmningsmiddel!B:B,MATCH(INDIRECT($A$1&amp;"M"&amp;A2649)*1,Opvarmningsmiddel!A:A,0)),"")</f>
        <v/>
      </c>
      <c r="J2649" s="1">
        <f t="shared" ca="1" si="540"/>
        <v>2</v>
      </c>
      <c r="K2649" s="1" t="str">
        <f ca="1">IFERROR(INDEX(Relationstabel!$C$3:$K$10,MATCH(VALUE(INDIRECT($A$1&amp;"L"&amp;A2649)),Relationstabel!$A$3:$A$10,0),MATCH(IFERROR(VALUE(INDIRECT($A$1&amp;"M"&amp;A2649)),0),Relationstabel!$C$1:$K$1,0)),"Ingen varmeinstallationer")</f>
        <v>Fjernvarme/ Blokvarme</v>
      </c>
      <c r="L2649" s="1" t="str">
        <f ca="1">INDEX(Anvendelseskode!B:B,MATCH($E2649,Anvendelseskode!$A:$A,0))</f>
        <v>Række-, kæde-, dobbelthus (lodret adskillelse mellem enhederne)</v>
      </c>
      <c r="M2649" s="1" t="str">
        <f ca="1">INDEX(Anvendelseskode!C:C,MATCH($E2649,Anvendelseskode!$A:$A,0))</f>
        <v>Række-, kæde og dobbelthuse</v>
      </c>
      <c r="N2649" s="1" t="str">
        <f ca="1">INDEX(Anvendelseskode!D:D,MATCH($E2649,Anvendelseskode!$A:$A,0))</f>
        <v>Private husholdninger</v>
      </c>
      <c r="O2649" s="1" t="str">
        <f ca="1">IFERROR(INDEX(SBi!$2:$2,MATCH(G2649,SBi!$1:$1,1)),SBi!$K$2)</f>
        <v>1979-1998</v>
      </c>
      <c r="P2649" s="1">
        <f ca="1">IFERROR(INDEX(SBi!$C$3:$K$28,MATCH(E2649,SBi!$B$3:$B$28,0),MATCH(O2649,SBi!$C$2:$K$2,0)),0)</f>
        <v>96.8</v>
      </c>
      <c r="Q2649" s="19">
        <f t="shared" ca="1" si="541"/>
        <v>10.3576</v>
      </c>
      <c r="R2649" s="19" t="str">
        <f ca="1">IFERROR(INDEX(VpD!$2:$2,MATCH(G2649,VpD!$1:$1,1)),VpD!$I$2)</f>
        <v>1979-1998</v>
      </c>
      <c r="S2649" s="1">
        <f ca="1">IFERROR(INDEX(VpD!$C$3:$I$27,MATCH(E2649,VpD!$B$3:$B$27,0),MATCH(R2649,VpD!$C$2:$I$2,0)),0)</f>
        <v>74</v>
      </c>
      <c r="T2649" s="19">
        <f t="shared" ca="1" si="542"/>
        <v>7.9180000000000001</v>
      </c>
      <c r="U2649" s="14" t="str">
        <f t="shared" ca="1" si="543"/>
        <v xml:space="preserve">711943.06 </v>
      </c>
      <c r="V2649" s="14" t="str">
        <f t="shared" ca="1" si="544"/>
        <v>6172101.61</v>
      </c>
      <c r="W2649" s="14" t="str">
        <f t="shared" ca="1" si="545"/>
        <v>POINT(711943.06 6172101.61)</v>
      </c>
      <c r="X2649" s="14" t="str">
        <f>IFERROR(INDEX(BygningOmraade!B:B,MATCH(A2649,BygningOmraade!A:A,0)),"")</f>
        <v/>
      </c>
    </row>
    <row r="2650" spans="1:24" s="14" customFormat="1" x14ac:dyDescent="0.25">
      <c r="A2650" s="14">
        <f t="shared" si="533"/>
        <v>2650</v>
      </c>
      <c r="B2650" s="14" t="str">
        <f t="shared" ca="1" si="534"/>
        <v>9cdb4dda-b8b5-4e5f-bf21-267ca92a2a6a</v>
      </c>
      <c r="C2650" s="14" t="str">
        <f t="shared" ca="1" si="535"/>
        <v>0a3f507e-1544-32b8-e044-0003ba298018</v>
      </c>
      <c r="D2650" s="14">
        <f t="shared" ca="1" si="536"/>
        <v>996709</v>
      </c>
      <c r="E2650" s="1">
        <f t="shared" ca="1" si="537"/>
        <v>130</v>
      </c>
      <c r="F2650" s="1">
        <f t="shared" ca="1" si="538"/>
        <v>102</v>
      </c>
      <c r="G2650" s="1">
        <f t="shared" ca="1" si="539"/>
        <v>1977</v>
      </c>
      <c r="H2650" s="1" t="str">
        <f ca="1">IFERROR(INDEX(Varmeinstallation!B:B,MATCH(INDIRECT($A$1&amp;"L"&amp;A2650)*1,Varmeinstallation!A:A,0)),"Ingen varmeinstallationer")</f>
        <v>Fjernvarme/blokvarme (radiatorsystemer eller varmluftanlæg)</v>
      </c>
      <c r="I2650" s="1" t="str">
        <f ca="1">IFERROR(INDEX(Opvarmningsmiddel!B:B,MATCH(INDIRECT($A$1&amp;"M"&amp;A2650)*1,Opvarmningsmiddel!A:A,0)),"")</f>
        <v/>
      </c>
      <c r="J2650" s="1">
        <f t="shared" ca="1" si="540"/>
        <v>0</v>
      </c>
      <c r="K2650" s="1" t="str">
        <f ca="1">IFERROR(INDEX(Relationstabel!$C$3:$K$10,MATCH(VALUE(INDIRECT($A$1&amp;"L"&amp;A2650)),Relationstabel!$A$3:$A$10,0),MATCH(IFERROR(VALUE(INDIRECT($A$1&amp;"M"&amp;A2650)),0),Relationstabel!$C$1:$K$1,0)),"Ingen varmeinstallationer")</f>
        <v>Fjernvarme/ Blokvarme</v>
      </c>
      <c r="L2650" s="1" t="str">
        <f ca="1">INDEX(Anvendelseskode!B:B,MATCH($E2650,Anvendelseskode!$A:$A,0))</f>
        <v>Række-, kæde-, dobbelthus (lodret adskillelse mellem enhederne)</v>
      </c>
      <c r="M2650" s="1" t="str">
        <f ca="1">INDEX(Anvendelseskode!C:C,MATCH($E2650,Anvendelseskode!$A:$A,0))</f>
        <v>Række-, kæde og dobbelthuse</v>
      </c>
      <c r="N2650" s="1" t="str">
        <f ca="1">INDEX(Anvendelseskode!D:D,MATCH($E2650,Anvendelseskode!$A:$A,0))</f>
        <v>Private husholdninger</v>
      </c>
      <c r="O2650" s="1" t="str">
        <f ca="1">IFERROR(INDEX(SBi!$2:$2,MATCH(G2650,SBi!$1:$1,1)),SBi!$K$2)</f>
        <v>1973-1978</v>
      </c>
      <c r="P2650" s="1">
        <f ca="1">IFERROR(INDEX(SBi!$C$3:$K$28,MATCH(E2650,SBi!$B$3:$B$28,0),MATCH(O2650,SBi!$C$2:$K$2,0)),0)</f>
        <v>112.6</v>
      </c>
      <c r="Q2650" s="19">
        <f t="shared" ca="1" si="541"/>
        <v>11.485199999999999</v>
      </c>
      <c r="R2650" s="19" t="str">
        <f ca="1">IFERROR(INDEX(VpD!$2:$2,MATCH(G2650,VpD!$1:$1,1)),VpD!$I$2)</f>
        <v>1973-1978</v>
      </c>
      <c r="S2650" s="1">
        <f ca="1">IFERROR(INDEX(VpD!$C$3:$I$27,MATCH(E2650,VpD!$B$3:$B$27,0),MATCH(R2650,VpD!$C$2:$I$2,0)),0)</f>
        <v>98</v>
      </c>
      <c r="T2650" s="19">
        <f t="shared" ca="1" si="542"/>
        <v>9.9960000000000004</v>
      </c>
      <c r="U2650" s="14" t="str">
        <f t="shared" ca="1" si="543"/>
        <v xml:space="preserve">713515.51 </v>
      </c>
      <c r="V2650" s="14" t="str">
        <f t="shared" ca="1" si="544"/>
        <v>6169476.92</v>
      </c>
      <c r="W2650" s="14" t="str">
        <f t="shared" ca="1" si="545"/>
        <v>POINT(713515.51 6169476.92)</v>
      </c>
      <c r="X2650" s="14" t="str">
        <f>IFERROR(INDEX(BygningOmraade!B:B,MATCH(A2650,BygningOmraade!A:A,0)),"")</f>
        <v/>
      </c>
    </row>
    <row r="2651" spans="1:24" s="14" customFormat="1" x14ac:dyDescent="0.25">
      <c r="A2651" s="14">
        <f t="shared" si="533"/>
        <v>2651</v>
      </c>
      <c r="B2651" s="14" t="str">
        <f t="shared" ca="1" si="534"/>
        <v>9ceef524-3625-451e-aac5-72c0344a962d</v>
      </c>
      <c r="C2651" s="14" t="str">
        <f t="shared" ca="1" si="535"/>
        <v>0a3f507e-1c8f-32b8-e044-0003ba298018</v>
      </c>
      <c r="D2651" s="14">
        <f t="shared" ca="1" si="536"/>
        <v>995694</v>
      </c>
      <c r="E2651" s="1">
        <f t="shared" ca="1" si="537"/>
        <v>120</v>
      </c>
      <c r="F2651" s="1">
        <f t="shared" ca="1" si="538"/>
        <v>145</v>
      </c>
      <c r="G2651" s="1">
        <f t="shared" ca="1" si="539"/>
        <v>1979</v>
      </c>
      <c r="H2651" s="1" t="str">
        <f ca="1">IFERROR(INDEX(Varmeinstallation!B:B,MATCH(INDIRECT($A$1&amp;"L"&amp;A2651)*1,Varmeinstallation!A:A,0)),"Ingen varmeinstallationer")</f>
        <v>Centralvarme fra eget anlæg, et-kammer fyr</v>
      </c>
      <c r="I2651" s="1" t="str">
        <f ca="1">IFERROR(INDEX(Opvarmningsmiddel!B:B,MATCH(INDIRECT($A$1&amp;"M"&amp;A2651)*1,Opvarmningsmiddel!A:A,0)),"")</f>
        <v>Naturgas</v>
      </c>
      <c r="J2651" s="1">
        <f t="shared" ca="1" si="540"/>
        <v>2</v>
      </c>
      <c r="K2651" s="1" t="str">
        <f ca="1">IFERROR(INDEX(Relationstabel!$C$3:$K$10,MATCH(VALUE(INDIRECT($A$1&amp;"L"&amp;A2651)),Relationstabel!$A$3:$A$10,0),MATCH(IFERROR(VALUE(INDIRECT($A$1&amp;"M"&amp;A2651)),0),Relationstabel!$C$1:$K$1,0)),"Ingen varmeinstallationer")</f>
        <v>Naturgas</v>
      </c>
      <c r="L2651" s="1" t="str">
        <f ca="1">INDEX(Anvendelseskode!B:B,MATCH($E2651,Anvendelseskode!$A:$A,0))</f>
        <v>Fritliggende enfamilieshus (parcelhus)</v>
      </c>
      <c r="M2651" s="1" t="str">
        <f ca="1">INDEX(Anvendelseskode!C:C,MATCH($E2651,Anvendelseskode!$A:$A,0))</f>
        <v>Parcelhuse</v>
      </c>
      <c r="N2651" s="1" t="str">
        <f ca="1">INDEX(Anvendelseskode!D:D,MATCH($E2651,Anvendelseskode!$A:$A,0))</f>
        <v>Private husholdninger</v>
      </c>
      <c r="O2651" s="1" t="str">
        <f ca="1">IFERROR(INDEX(SBi!$2:$2,MATCH(G2651,SBi!$1:$1,1)),SBi!$K$2)</f>
        <v>1979-1998</v>
      </c>
      <c r="P2651" s="1">
        <f ca="1">IFERROR(INDEX(SBi!$C$3:$K$28,MATCH(E2651,SBi!$B$3:$B$28,0),MATCH(O2651,SBi!$C$2:$K$2,0)),0)</f>
        <v>105.4</v>
      </c>
      <c r="Q2651" s="19">
        <f t="shared" ca="1" si="541"/>
        <v>15.282999999999999</v>
      </c>
      <c r="R2651" s="19" t="str">
        <f ca="1">IFERROR(INDEX(VpD!$2:$2,MATCH(G2651,VpD!$1:$1,1)),VpD!$I$2)</f>
        <v>1979-1998</v>
      </c>
      <c r="S2651" s="1">
        <f ca="1">IFERROR(INDEX(VpD!$C$3:$I$27,MATCH(E2651,VpD!$B$3:$B$27,0),MATCH(R2651,VpD!$C$2:$I$2,0)),0)</f>
        <v>90</v>
      </c>
      <c r="T2651" s="19">
        <f t="shared" ca="1" si="542"/>
        <v>13.05</v>
      </c>
      <c r="U2651" s="14" t="str">
        <f t="shared" ca="1" si="543"/>
        <v xml:space="preserve">712281.45 </v>
      </c>
      <c r="V2651" s="14" t="str">
        <f t="shared" ca="1" si="544"/>
        <v>6169245.31</v>
      </c>
      <c r="W2651" s="14" t="str">
        <f t="shared" ca="1" si="545"/>
        <v>POINT(712281.45 6169245.31)</v>
      </c>
      <c r="X2651" s="14" t="str">
        <f>IFERROR(INDEX(BygningOmraade!B:B,MATCH(A2651,BygningOmraade!A:A,0)),"")</f>
        <v/>
      </c>
    </row>
    <row r="2652" spans="1:24" s="14" customFormat="1" x14ac:dyDescent="0.25">
      <c r="A2652" s="14">
        <f t="shared" si="533"/>
        <v>2652</v>
      </c>
      <c r="B2652" s="14" t="str">
        <f t="shared" ca="1" si="534"/>
        <v>9cf656a0-50c5-4e2c-920a-be98a8d328fa</v>
      </c>
      <c r="C2652" s="14" t="str">
        <f t="shared" ca="1" si="535"/>
        <v>0a3f507e-1841-32b8-e044-0003ba298018</v>
      </c>
      <c r="D2652" s="14">
        <f t="shared" ca="1" si="536"/>
        <v>996865</v>
      </c>
      <c r="E2652" s="1">
        <f t="shared" ca="1" si="537"/>
        <v>130</v>
      </c>
      <c r="F2652" s="1">
        <f t="shared" ca="1" si="538"/>
        <v>109</v>
      </c>
      <c r="G2652" s="1">
        <f t="shared" ca="1" si="539"/>
        <v>1978</v>
      </c>
      <c r="H2652" s="1" t="str">
        <f ca="1">IFERROR(INDEX(Varmeinstallation!B:B,MATCH(INDIRECT($A$1&amp;"L"&amp;A2652)*1,Varmeinstallation!A:A,0)),"Ingen varmeinstallationer")</f>
        <v>Fjernvarme/blokvarme (radiatorsystemer eller varmluftanlæg)</v>
      </c>
      <c r="I2652" s="1" t="str">
        <f ca="1">IFERROR(INDEX(Opvarmningsmiddel!B:B,MATCH(INDIRECT($A$1&amp;"M"&amp;A2652)*1,Opvarmningsmiddel!A:A,0)),"")</f>
        <v/>
      </c>
      <c r="J2652" s="1">
        <f t="shared" ca="1" si="540"/>
        <v>0</v>
      </c>
      <c r="K2652" s="1" t="str">
        <f ca="1">IFERROR(INDEX(Relationstabel!$C$3:$K$10,MATCH(VALUE(INDIRECT($A$1&amp;"L"&amp;A2652)),Relationstabel!$A$3:$A$10,0),MATCH(IFERROR(VALUE(INDIRECT($A$1&amp;"M"&amp;A2652)),0),Relationstabel!$C$1:$K$1,0)),"Ingen varmeinstallationer")</f>
        <v>Fjernvarme/ Blokvarme</v>
      </c>
      <c r="L2652" s="1" t="str">
        <f ca="1">INDEX(Anvendelseskode!B:B,MATCH($E2652,Anvendelseskode!$A:$A,0))</f>
        <v>Række-, kæde-, dobbelthus (lodret adskillelse mellem enhederne)</v>
      </c>
      <c r="M2652" s="1" t="str">
        <f ca="1">INDEX(Anvendelseskode!C:C,MATCH($E2652,Anvendelseskode!$A:$A,0))</f>
        <v>Række-, kæde og dobbelthuse</v>
      </c>
      <c r="N2652" s="1" t="str">
        <f ca="1">INDEX(Anvendelseskode!D:D,MATCH($E2652,Anvendelseskode!$A:$A,0))</f>
        <v>Private husholdninger</v>
      </c>
      <c r="O2652" s="1" t="str">
        <f ca="1">IFERROR(INDEX(SBi!$2:$2,MATCH(G2652,SBi!$1:$1,1)),SBi!$K$2)</f>
        <v>1973-1978</v>
      </c>
      <c r="P2652" s="1">
        <f ca="1">IFERROR(INDEX(SBi!$C$3:$K$28,MATCH(E2652,SBi!$B$3:$B$28,0),MATCH(O2652,SBi!$C$2:$K$2,0)),0)</f>
        <v>112.6</v>
      </c>
      <c r="Q2652" s="19">
        <f t="shared" ca="1" si="541"/>
        <v>12.273399999999999</v>
      </c>
      <c r="R2652" s="19" t="str">
        <f ca="1">IFERROR(INDEX(VpD!$2:$2,MATCH(G2652,VpD!$1:$1,1)),VpD!$I$2)</f>
        <v>1973-1978</v>
      </c>
      <c r="S2652" s="1">
        <f ca="1">IFERROR(INDEX(VpD!$C$3:$I$27,MATCH(E2652,VpD!$B$3:$B$27,0),MATCH(R2652,VpD!$C$2:$I$2,0)),0)</f>
        <v>98</v>
      </c>
      <c r="T2652" s="19">
        <f t="shared" ca="1" si="542"/>
        <v>10.682</v>
      </c>
      <c r="U2652" s="14" t="str">
        <f t="shared" ca="1" si="543"/>
        <v xml:space="preserve">713430.11 </v>
      </c>
      <c r="V2652" s="14" t="str">
        <f t="shared" ca="1" si="544"/>
        <v>6169687.67</v>
      </c>
      <c r="W2652" s="14" t="str">
        <f t="shared" ca="1" si="545"/>
        <v>POINT(713430.11 6169687.67)</v>
      </c>
      <c r="X2652" s="14" t="str">
        <f>IFERROR(INDEX(BygningOmraade!B:B,MATCH(A2652,BygningOmraade!A:A,0)),"")</f>
        <v/>
      </c>
    </row>
    <row r="2653" spans="1:24" s="14" customFormat="1" x14ac:dyDescent="0.25">
      <c r="A2653" s="14">
        <f t="shared" si="533"/>
        <v>2653</v>
      </c>
      <c r="B2653" s="14" t="str">
        <f t="shared" ca="1" si="534"/>
        <v>9cfe4373-2fd7-4cf2-8c8f-8a4edf4dcbe1</v>
      </c>
      <c r="C2653" s="14" t="str">
        <f t="shared" ca="1" si="535"/>
        <v>0a3f507e-1814-32b8-e044-0003ba298018</v>
      </c>
      <c r="D2653" s="14">
        <f t="shared" ca="1" si="536"/>
        <v>995847</v>
      </c>
      <c r="E2653" s="1">
        <f t="shared" ca="1" si="537"/>
        <v>120</v>
      </c>
      <c r="F2653" s="1">
        <f t="shared" ca="1" si="538"/>
        <v>120</v>
      </c>
      <c r="G2653" s="1">
        <f t="shared" ca="1" si="539"/>
        <v>1970</v>
      </c>
      <c r="H2653" s="1" t="str">
        <f ca="1">IFERROR(INDEX(Varmeinstallation!B:B,MATCH(INDIRECT($A$1&amp;"L"&amp;A2653)*1,Varmeinstallation!A:A,0)),"Ingen varmeinstallationer")</f>
        <v>Centralvarme fra eget anlæg, et-kammer fyr</v>
      </c>
      <c r="I2653" s="1" t="str">
        <f ca="1">IFERROR(INDEX(Opvarmningsmiddel!B:B,MATCH(INDIRECT($A$1&amp;"M"&amp;A2653)*1,Opvarmningsmiddel!A:A,0)),"")</f>
        <v>Naturgas</v>
      </c>
      <c r="J2653" s="1">
        <f t="shared" ca="1" si="540"/>
        <v>0</v>
      </c>
      <c r="K2653" s="1" t="str">
        <f ca="1">IFERROR(INDEX(Relationstabel!$C$3:$K$10,MATCH(VALUE(INDIRECT($A$1&amp;"L"&amp;A2653)),Relationstabel!$A$3:$A$10,0),MATCH(IFERROR(VALUE(INDIRECT($A$1&amp;"M"&amp;A2653)),0),Relationstabel!$C$1:$K$1,0)),"Ingen varmeinstallationer")</f>
        <v>Naturgas</v>
      </c>
      <c r="L2653" s="1" t="str">
        <f ca="1">INDEX(Anvendelseskode!B:B,MATCH($E2653,Anvendelseskode!$A:$A,0))</f>
        <v>Fritliggende enfamilieshus (parcelhus)</v>
      </c>
      <c r="M2653" s="1" t="str">
        <f ca="1">INDEX(Anvendelseskode!C:C,MATCH($E2653,Anvendelseskode!$A:$A,0))</f>
        <v>Parcelhuse</v>
      </c>
      <c r="N2653" s="1" t="str">
        <f ca="1">INDEX(Anvendelseskode!D:D,MATCH($E2653,Anvendelseskode!$A:$A,0))</f>
        <v>Private husholdninger</v>
      </c>
      <c r="O2653" s="1" t="str">
        <f ca="1">IFERROR(INDEX(SBi!$2:$2,MATCH(G2653,SBi!$1:$1,1)),SBi!$K$2)</f>
        <v>1961-1972</v>
      </c>
      <c r="P2653" s="1">
        <f ca="1">IFERROR(INDEX(SBi!$C$3:$K$28,MATCH(E2653,SBi!$B$3:$B$28,0),MATCH(O2653,SBi!$C$2:$K$2,0)),0)</f>
        <v>134.30000000000001</v>
      </c>
      <c r="Q2653" s="19">
        <f t="shared" ca="1" si="541"/>
        <v>16.116000000000003</v>
      </c>
      <c r="R2653" s="19" t="str">
        <f ca="1">IFERROR(INDEX(VpD!$2:$2,MATCH(G2653,VpD!$1:$1,1)),VpD!$I$2)</f>
        <v>1961-1972</v>
      </c>
      <c r="S2653" s="1">
        <f ca="1">IFERROR(INDEX(VpD!$C$3:$I$27,MATCH(E2653,VpD!$B$3:$B$27,0),MATCH(R2653,VpD!$C$2:$I$2,0)),0)</f>
        <v>143</v>
      </c>
      <c r="T2653" s="19">
        <f t="shared" ca="1" si="542"/>
        <v>17.16</v>
      </c>
      <c r="U2653" s="14" t="str">
        <f t="shared" ca="1" si="543"/>
        <v xml:space="preserve">712092.03 </v>
      </c>
      <c r="V2653" s="14" t="str">
        <f t="shared" ca="1" si="544"/>
        <v>6169431.66</v>
      </c>
      <c r="W2653" s="14" t="str">
        <f t="shared" ca="1" si="545"/>
        <v>POINT(712092.03 6169431.66)</v>
      </c>
      <c r="X2653" s="14" t="str">
        <f>IFERROR(INDEX(BygningOmraade!B:B,MATCH(A2653,BygningOmraade!A:A,0)),"")</f>
        <v/>
      </c>
    </row>
    <row r="2654" spans="1:24" s="14" customFormat="1" x14ac:dyDescent="0.25">
      <c r="A2654" s="14">
        <f t="shared" si="533"/>
        <v>2654</v>
      </c>
      <c r="B2654" s="14" t="str">
        <f t="shared" ca="1" si="534"/>
        <v>9d2a8fbf-81d6-424a-b662-e1052d326193</v>
      </c>
      <c r="C2654" s="14" t="str">
        <f t="shared" ca="1" si="535"/>
        <v>0a3f507e-1dc3-32b8-e044-0003ba298018</v>
      </c>
      <c r="D2654" s="14">
        <f t="shared" ca="1" si="536"/>
        <v>2540505</v>
      </c>
      <c r="E2654" s="1">
        <f t="shared" ca="1" si="537"/>
        <v>120</v>
      </c>
      <c r="F2654" s="1">
        <f t="shared" ca="1" si="538"/>
        <v>138</v>
      </c>
      <c r="G2654" s="1">
        <f t="shared" ca="1" si="539"/>
        <v>2002</v>
      </c>
      <c r="H2654" s="1" t="str">
        <f ca="1">IFERROR(INDEX(Varmeinstallation!B:B,MATCH(INDIRECT($A$1&amp;"L"&amp;A2654)*1,Varmeinstallation!A:A,0)),"Ingen varmeinstallationer")</f>
        <v>Fjernvarme/blokvarme (radiatorsystemer eller varmluftanlæg)</v>
      </c>
      <c r="I2654" s="1" t="str">
        <f ca="1">IFERROR(INDEX(Opvarmningsmiddel!B:B,MATCH(INDIRECT($A$1&amp;"M"&amp;A2654)*1,Opvarmningsmiddel!A:A,0)),"")</f>
        <v/>
      </c>
      <c r="J2654" s="1">
        <f t="shared" ca="1" si="540"/>
        <v>90</v>
      </c>
      <c r="K2654" s="1" t="str">
        <f ca="1">IFERROR(INDEX(Relationstabel!$C$3:$K$10,MATCH(VALUE(INDIRECT($A$1&amp;"L"&amp;A2654)),Relationstabel!$A$3:$A$10,0),MATCH(IFERROR(VALUE(INDIRECT($A$1&amp;"M"&amp;A2654)),0),Relationstabel!$C$1:$K$1,0)),"Ingen varmeinstallationer")</f>
        <v>Fjernvarme/ Blokvarme</v>
      </c>
      <c r="L2654" s="1" t="str">
        <f ca="1">INDEX(Anvendelseskode!B:B,MATCH($E2654,Anvendelseskode!$A:$A,0))</f>
        <v>Fritliggende enfamilieshus (parcelhus)</v>
      </c>
      <c r="M2654" s="1" t="str">
        <f ca="1">INDEX(Anvendelseskode!C:C,MATCH($E2654,Anvendelseskode!$A:$A,0))</f>
        <v>Parcelhuse</v>
      </c>
      <c r="N2654" s="1" t="str">
        <f ca="1">INDEX(Anvendelseskode!D:D,MATCH($E2654,Anvendelseskode!$A:$A,0))</f>
        <v>Private husholdninger</v>
      </c>
      <c r="O2654" s="1" t="str">
        <f ca="1">IFERROR(INDEX(SBi!$2:$2,MATCH(G2654,SBi!$1:$1,1)),SBi!$K$2)</f>
        <v>1999-2006</v>
      </c>
      <c r="P2654" s="1">
        <f ca="1">IFERROR(INDEX(SBi!$C$3:$K$28,MATCH(E2654,SBi!$B$3:$B$28,0),MATCH(O2654,SBi!$C$2:$K$2,0)),0)</f>
        <v>83.9</v>
      </c>
      <c r="Q2654" s="19">
        <f t="shared" ca="1" si="541"/>
        <v>11.578200000000001</v>
      </c>
      <c r="R2654" s="19" t="str">
        <f ca="1">IFERROR(INDEX(VpD!$2:$2,MATCH(G2654,VpD!$1:$1,1)),VpD!$I$2)</f>
        <v>&gt;1998</v>
      </c>
      <c r="S2654" s="1">
        <f ca="1">IFERROR(INDEX(VpD!$C$3:$I$27,MATCH(E2654,VpD!$B$3:$B$27,0),MATCH(R2654,VpD!$C$2:$I$2,0)),0)</f>
        <v>72</v>
      </c>
      <c r="T2654" s="19">
        <f t="shared" ca="1" si="542"/>
        <v>9.9359999999999999</v>
      </c>
      <c r="U2654" s="14" t="str">
        <f t="shared" ca="1" si="543"/>
        <v xml:space="preserve">712157.01 </v>
      </c>
      <c r="V2654" s="14" t="str">
        <f t="shared" ca="1" si="544"/>
        <v>6171861.24</v>
      </c>
      <c r="W2654" s="14" t="str">
        <f t="shared" ca="1" si="545"/>
        <v>POINT(712157.01 6171861.24)</v>
      </c>
      <c r="X2654" s="14" t="str">
        <f>IFERROR(INDEX(BygningOmraade!B:B,MATCH(A2654,BygningOmraade!A:A,0)),"")</f>
        <v/>
      </c>
    </row>
    <row r="2655" spans="1:24" s="14" customFormat="1" x14ac:dyDescent="0.25">
      <c r="A2655" s="14">
        <f t="shared" si="533"/>
        <v>2655</v>
      </c>
      <c r="B2655" s="14" t="str">
        <f t="shared" ca="1" si="534"/>
        <v>9d2da16f-6e86-4e3b-9bf1-d25f5f8bdb71</v>
      </c>
      <c r="C2655" s="14" t="str">
        <f t="shared" ca="1" si="535"/>
        <v>0a3f507e-17ca-32b8-e044-0003ba298018</v>
      </c>
      <c r="D2655" s="14">
        <f t="shared" ca="1" si="536"/>
        <v>996317</v>
      </c>
      <c r="E2655" s="1">
        <f t="shared" ca="1" si="537"/>
        <v>120</v>
      </c>
      <c r="F2655" s="1">
        <f t="shared" ca="1" si="538"/>
        <v>135</v>
      </c>
      <c r="G2655" s="1">
        <f t="shared" ca="1" si="539"/>
        <v>1985</v>
      </c>
      <c r="H2655" s="1" t="str">
        <f ca="1">IFERROR(INDEX(Varmeinstallation!B:B,MATCH(INDIRECT($A$1&amp;"L"&amp;A2655)*1,Varmeinstallation!A:A,0)),"Ingen varmeinstallationer")</f>
        <v>Centralvarme fra eget anlæg, et-kammer fyr</v>
      </c>
      <c r="I2655" s="1" t="str">
        <f ca="1">IFERROR(INDEX(Opvarmningsmiddel!B:B,MATCH(INDIRECT($A$1&amp;"M"&amp;A2655)*1,Opvarmningsmiddel!A:A,0)),"")</f>
        <v>Naturgas</v>
      </c>
      <c r="J2655" s="1">
        <f t="shared" ca="1" si="540"/>
        <v>0</v>
      </c>
      <c r="K2655" s="1" t="str">
        <f ca="1">IFERROR(INDEX(Relationstabel!$C$3:$K$10,MATCH(VALUE(INDIRECT($A$1&amp;"L"&amp;A2655)),Relationstabel!$A$3:$A$10,0),MATCH(IFERROR(VALUE(INDIRECT($A$1&amp;"M"&amp;A2655)),0),Relationstabel!$C$1:$K$1,0)),"Ingen varmeinstallationer")</f>
        <v>Naturgas</v>
      </c>
      <c r="L2655" s="1" t="str">
        <f ca="1">INDEX(Anvendelseskode!B:B,MATCH($E2655,Anvendelseskode!$A:$A,0))</f>
        <v>Fritliggende enfamilieshus (parcelhus)</v>
      </c>
      <c r="M2655" s="1" t="str">
        <f ca="1">INDEX(Anvendelseskode!C:C,MATCH($E2655,Anvendelseskode!$A:$A,0))</f>
        <v>Parcelhuse</v>
      </c>
      <c r="N2655" s="1" t="str">
        <f ca="1">INDEX(Anvendelseskode!D:D,MATCH($E2655,Anvendelseskode!$A:$A,0))</f>
        <v>Private husholdninger</v>
      </c>
      <c r="O2655" s="1" t="str">
        <f ca="1">IFERROR(INDEX(SBi!$2:$2,MATCH(G2655,SBi!$1:$1,1)),SBi!$K$2)</f>
        <v>1979-1998</v>
      </c>
      <c r="P2655" s="1">
        <f ca="1">IFERROR(INDEX(SBi!$C$3:$K$28,MATCH(E2655,SBi!$B$3:$B$28,0),MATCH(O2655,SBi!$C$2:$K$2,0)),0)</f>
        <v>105.4</v>
      </c>
      <c r="Q2655" s="19">
        <f t="shared" ca="1" si="541"/>
        <v>14.228999999999999</v>
      </c>
      <c r="R2655" s="19" t="str">
        <f ca="1">IFERROR(INDEX(VpD!$2:$2,MATCH(G2655,VpD!$1:$1,1)),VpD!$I$2)</f>
        <v>1979-1998</v>
      </c>
      <c r="S2655" s="1">
        <f ca="1">IFERROR(INDEX(VpD!$C$3:$I$27,MATCH(E2655,VpD!$B$3:$B$27,0),MATCH(R2655,VpD!$C$2:$I$2,0)),0)</f>
        <v>90</v>
      </c>
      <c r="T2655" s="19">
        <f t="shared" ca="1" si="542"/>
        <v>12.15</v>
      </c>
      <c r="U2655" s="14" t="str">
        <f t="shared" ca="1" si="543"/>
        <v xml:space="preserve">712966.29 </v>
      </c>
      <c r="V2655" s="14" t="str">
        <f t="shared" ca="1" si="544"/>
        <v>6168755.1</v>
      </c>
      <c r="W2655" s="14" t="str">
        <f t="shared" ca="1" si="545"/>
        <v>POINT(712966.29 6168755.1)</v>
      </c>
      <c r="X2655" s="14" t="str">
        <f>IFERROR(INDEX(BygningOmraade!B:B,MATCH(A2655,BygningOmraade!A:A,0)),"")</f>
        <v/>
      </c>
    </row>
    <row r="2656" spans="1:24" s="14" customFormat="1" x14ac:dyDescent="0.25">
      <c r="A2656" s="14">
        <f t="shared" si="533"/>
        <v>2656</v>
      </c>
      <c r="B2656" s="14" t="str">
        <f t="shared" ca="1" si="534"/>
        <v>9d51c422-e590-4078-bb24-f04a421058aa</v>
      </c>
      <c r="C2656" s="14" t="str">
        <f t="shared" ca="1" si="535"/>
        <v>0a3f507e-2228-32b8-e044-0003ba298018</v>
      </c>
      <c r="D2656" s="14">
        <f t="shared" ca="1" si="536"/>
        <v>996078</v>
      </c>
      <c r="E2656" s="1">
        <f t="shared" ca="1" si="537"/>
        <v>120</v>
      </c>
      <c r="F2656" s="1">
        <f t="shared" ca="1" si="538"/>
        <v>147</v>
      </c>
      <c r="G2656" s="1">
        <f t="shared" ca="1" si="539"/>
        <v>2006</v>
      </c>
      <c r="H2656" s="1" t="str">
        <f ca="1">IFERROR(INDEX(Varmeinstallation!B:B,MATCH(INDIRECT($A$1&amp;"L"&amp;A2656)*1,Varmeinstallation!A:A,0)),"Ingen varmeinstallationer")</f>
        <v>Centralvarme fra eget anlæg, et-kammer fyr</v>
      </c>
      <c r="I2656" s="1" t="str">
        <f ca="1">IFERROR(INDEX(Opvarmningsmiddel!B:B,MATCH(INDIRECT($A$1&amp;"M"&amp;A2656)*1,Opvarmningsmiddel!A:A,0)),"")</f>
        <v>Naturgas</v>
      </c>
      <c r="J2656" s="1">
        <f t="shared" ca="1" si="540"/>
        <v>0</v>
      </c>
      <c r="K2656" s="1" t="str">
        <f ca="1">IFERROR(INDEX(Relationstabel!$C$3:$K$10,MATCH(VALUE(INDIRECT($A$1&amp;"L"&amp;A2656)),Relationstabel!$A$3:$A$10,0),MATCH(IFERROR(VALUE(INDIRECT($A$1&amp;"M"&amp;A2656)),0),Relationstabel!$C$1:$K$1,0)),"Ingen varmeinstallationer")</f>
        <v>Naturgas</v>
      </c>
      <c r="L2656" s="1" t="str">
        <f ca="1">INDEX(Anvendelseskode!B:B,MATCH($E2656,Anvendelseskode!$A:$A,0))</f>
        <v>Fritliggende enfamilieshus (parcelhus)</v>
      </c>
      <c r="M2656" s="1" t="str">
        <f ca="1">INDEX(Anvendelseskode!C:C,MATCH($E2656,Anvendelseskode!$A:$A,0))</f>
        <v>Parcelhuse</v>
      </c>
      <c r="N2656" s="1" t="str">
        <f ca="1">INDEX(Anvendelseskode!D:D,MATCH($E2656,Anvendelseskode!$A:$A,0))</f>
        <v>Private husholdninger</v>
      </c>
      <c r="O2656" s="1" t="str">
        <f ca="1">IFERROR(INDEX(SBi!$2:$2,MATCH(G2656,SBi!$1:$1,1)),SBi!$K$2)</f>
        <v>1999-2006</v>
      </c>
      <c r="P2656" s="1">
        <f ca="1">IFERROR(INDEX(SBi!$C$3:$K$28,MATCH(E2656,SBi!$B$3:$B$28,0),MATCH(O2656,SBi!$C$2:$K$2,0)),0)</f>
        <v>83.9</v>
      </c>
      <c r="Q2656" s="19">
        <f t="shared" ca="1" si="541"/>
        <v>12.333300000000001</v>
      </c>
      <c r="R2656" s="19" t="str">
        <f ca="1">IFERROR(INDEX(VpD!$2:$2,MATCH(G2656,VpD!$1:$1,1)),VpD!$I$2)</f>
        <v>&gt;1998</v>
      </c>
      <c r="S2656" s="1">
        <f ca="1">IFERROR(INDEX(VpD!$C$3:$I$27,MATCH(E2656,VpD!$B$3:$B$27,0),MATCH(R2656,VpD!$C$2:$I$2,0)),0)</f>
        <v>72</v>
      </c>
      <c r="T2656" s="19">
        <f t="shared" ca="1" si="542"/>
        <v>10.584</v>
      </c>
      <c r="U2656" s="14" t="str">
        <f t="shared" ca="1" si="543"/>
        <v xml:space="preserve">712470.95 </v>
      </c>
      <c r="V2656" s="14" t="str">
        <f t="shared" ca="1" si="544"/>
        <v>6169192.5</v>
      </c>
      <c r="W2656" s="14" t="str">
        <f t="shared" ca="1" si="545"/>
        <v>POINT(712470.95 6169192.5)</v>
      </c>
      <c r="X2656" s="14" t="str">
        <f>IFERROR(INDEX(BygningOmraade!B:B,MATCH(A2656,BygningOmraade!A:A,0)),"")</f>
        <v/>
      </c>
    </row>
    <row r="2657" spans="1:24" s="14" customFormat="1" x14ac:dyDescent="0.25">
      <c r="A2657" s="14">
        <f t="shared" si="533"/>
        <v>2657</v>
      </c>
      <c r="B2657" s="14" t="str">
        <f t="shared" ca="1" si="534"/>
        <v>9d5f77b2-1963-4d9c-b732-9f13fabc9313</v>
      </c>
      <c r="C2657" s="14" t="str">
        <f t="shared" ca="1" si="535"/>
        <v>0a3f507e-1a2d-32b8-e044-0003ba298018</v>
      </c>
      <c r="D2657" s="14">
        <f t="shared" ca="1" si="536"/>
        <v>997480</v>
      </c>
      <c r="E2657" s="1">
        <f t="shared" ca="1" si="537"/>
        <v>120</v>
      </c>
      <c r="F2657" s="1">
        <f t="shared" ca="1" si="538"/>
        <v>126</v>
      </c>
      <c r="G2657" s="1">
        <f t="shared" ca="1" si="539"/>
        <v>1986</v>
      </c>
      <c r="H2657" s="1" t="str">
        <f ca="1">IFERROR(INDEX(Varmeinstallation!B:B,MATCH(INDIRECT($A$1&amp;"L"&amp;A2657)*1,Varmeinstallation!A:A,0)),"Ingen varmeinstallationer")</f>
        <v>Centralvarme fra eget anlæg, et-kammer fyr</v>
      </c>
      <c r="I2657" s="1" t="str">
        <f ca="1">IFERROR(INDEX(Opvarmningsmiddel!B:B,MATCH(INDIRECT($A$1&amp;"M"&amp;A2657)*1,Opvarmningsmiddel!A:A,0)),"")</f>
        <v>Naturgas</v>
      </c>
      <c r="J2657" s="1">
        <f t="shared" ca="1" si="540"/>
        <v>0</v>
      </c>
      <c r="K2657" s="1" t="str">
        <f ca="1">IFERROR(INDEX(Relationstabel!$C$3:$K$10,MATCH(VALUE(INDIRECT($A$1&amp;"L"&amp;A2657)),Relationstabel!$A$3:$A$10,0),MATCH(IFERROR(VALUE(INDIRECT($A$1&amp;"M"&amp;A2657)),0),Relationstabel!$C$1:$K$1,0)),"Ingen varmeinstallationer")</f>
        <v>Naturgas</v>
      </c>
      <c r="L2657" s="1" t="str">
        <f ca="1">INDEX(Anvendelseskode!B:B,MATCH($E2657,Anvendelseskode!$A:$A,0))</f>
        <v>Fritliggende enfamilieshus (parcelhus)</v>
      </c>
      <c r="M2657" s="1" t="str">
        <f ca="1">INDEX(Anvendelseskode!C:C,MATCH($E2657,Anvendelseskode!$A:$A,0))</f>
        <v>Parcelhuse</v>
      </c>
      <c r="N2657" s="1" t="str">
        <f ca="1">INDEX(Anvendelseskode!D:D,MATCH($E2657,Anvendelseskode!$A:$A,0))</f>
        <v>Private husholdninger</v>
      </c>
      <c r="O2657" s="1" t="str">
        <f ca="1">IFERROR(INDEX(SBi!$2:$2,MATCH(G2657,SBi!$1:$1,1)),SBi!$K$2)</f>
        <v>1979-1998</v>
      </c>
      <c r="P2657" s="1">
        <f ca="1">IFERROR(INDEX(SBi!$C$3:$K$28,MATCH(E2657,SBi!$B$3:$B$28,0),MATCH(O2657,SBi!$C$2:$K$2,0)),0)</f>
        <v>105.4</v>
      </c>
      <c r="Q2657" s="19">
        <f t="shared" ca="1" si="541"/>
        <v>13.280400000000002</v>
      </c>
      <c r="R2657" s="19" t="str">
        <f ca="1">IFERROR(INDEX(VpD!$2:$2,MATCH(G2657,VpD!$1:$1,1)),VpD!$I$2)</f>
        <v>1979-1998</v>
      </c>
      <c r="S2657" s="1">
        <f ca="1">IFERROR(INDEX(VpD!$C$3:$I$27,MATCH(E2657,VpD!$B$3:$B$27,0),MATCH(R2657,VpD!$C$2:$I$2,0)),0)</f>
        <v>90</v>
      </c>
      <c r="T2657" s="19">
        <f t="shared" ca="1" si="542"/>
        <v>11.34</v>
      </c>
      <c r="U2657" s="14" t="str">
        <f t="shared" ca="1" si="543"/>
        <v xml:space="preserve">713932.98 </v>
      </c>
      <c r="V2657" s="14" t="str">
        <f t="shared" ca="1" si="544"/>
        <v>6169166.98</v>
      </c>
      <c r="W2657" s="14" t="str">
        <f t="shared" ca="1" si="545"/>
        <v>POINT(713932.98 6169166.98)</v>
      </c>
      <c r="X2657" s="14" t="str">
        <f>IFERROR(INDEX(BygningOmraade!B:B,MATCH(A2657,BygningOmraade!A:A,0)),"")</f>
        <v/>
      </c>
    </row>
    <row r="2658" spans="1:24" s="14" customFormat="1" x14ac:dyDescent="0.25">
      <c r="A2658" s="14">
        <f t="shared" si="533"/>
        <v>2658</v>
      </c>
      <c r="B2658" s="14" t="str">
        <f t="shared" ca="1" si="534"/>
        <v>9d68f87d-293f-4997-b09b-25ea2719121a</v>
      </c>
      <c r="C2658" s="14" t="str">
        <f t="shared" ca="1" si="535"/>
        <v>0a3f507e-1b8d-32b8-e044-0003ba298018</v>
      </c>
      <c r="D2658" s="14">
        <f t="shared" ca="1" si="536"/>
        <v>996254</v>
      </c>
      <c r="E2658" s="1">
        <f t="shared" ca="1" si="537"/>
        <v>120</v>
      </c>
      <c r="F2658" s="1">
        <f t="shared" ca="1" si="538"/>
        <v>177</v>
      </c>
      <c r="G2658" s="1">
        <f t="shared" ca="1" si="539"/>
        <v>1984</v>
      </c>
      <c r="H2658" s="1" t="str">
        <f ca="1">IFERROR(INDEX(Varmeinstallation!B:B,MATCH(INDIRECT($A$1&amp;"L"&amp;A2658)*1,Varmeinstallation!A:A,0)),"Ingen varmeinstallationer")</f>
        <v>Centralvarme fra eget anlæg, et-kammer fyr</v>
      </c>
      <c r="I2658" s="1" t="str">
        <f ca="1">IFERROR(INDEX(Opvarmningsmiddel!B:B,MATCH(INDIRECT($A$1&amp;"M"&amp;A2658)*1,Opvarmningsmiddel!A:A,0)),"")</f>
        <v>Naturgas</v>
      </c>
      <c r="J2658" s="1">
        <f t="shared" ca="1" si="540"/>
        <v>2</v>
      </c>
      <c r="K2658" s="1" t="str">
        <f ca="1">IFERROR(INDEX(Relationstabel!$C$3:$K$10,MATCH(VALUE(INDIRECT($A$1&amp;"L"&amp;A2658)),Relationstabel!$A$3:$A$10,0),MATCH(IFERROR(VALUE(INDIRECT($A$1&amp;"M"&amp;A2658)),0),Relationstabel!$C$1:$K$1,0)),"Ingen varmeinstallationer")</f>
        <v>Naturgas</v>
      </c>
      <c r="L2658" s="1" t="str">
        <f ca="1">INDEX(Anvendelseskode!B:B,MATCH($E2658,Anvendelseskode!$A:$A,0))</f>
        <v>Fritliggende enfamilieshus (parcelhus)</v>
      </c>
      <c r="M2658" s="1" t="str">
        <f ca="1">INDEX(Anvendelseskode!C:C,MATCH($E2658,Anvendelseskode!$A:$A,0))</f>
        <v>Parcelhuse</v>
      </c>
      <c r="N2658" s="1" t="str">
        <f ca="1">INDEX(Anvendelseskode!D:D,MATCH($E2658,Anvendelseskode!$A:$A,0))</f>
        <v>Private husholdninger</v>
      </c>
      <c r="O2658" s="1" t="str">
        <f ca="1">IFERROR(INDEX(SBi!$2:$2,MATCH(G2658,SBi!$1:$1,1)),SBi!$K$2)</f>
        <v>1979-1998</v>
      </c>
      <c r="P2658" s="1">
        <f ca="1">IFERROR(INDEX(SBi!$C$3:$K$28,MATCH(E2658,SBi!$B$3:$B$28,0),MATCH(O2658,SBi!$C$2:$K$2,0)),0)</f>
        <v>105.4</v>
      </c>
      <c r="Q2658" s="19">
        <f t="shared" ca="1" si="541"/>
        <v>18.655799999999999</v>
      </c>
      <c r="R2658" s="19" t="str">
        <f ca="1">IFERROR(INDEX(VpD!$2:$2,MATCH(G2658,VpD!$1:$1,1)),VpD!$I$2)</f>
        <v>1979-1998</v>
      </c>
      <c r="S2658" s="1">
        <f ca="1">IFERROR(INDEX(VpD!$C$3:$I$27,MATCH(E2658,VpD!$B$3:$B$27,0),MATCH(R2658,VpD!$C$2:$I$2,0)),0)</f>
        <v>90</v>
      </c>
      <c r="T2658" s="19">
        <f t="shared" ca="1" si="542"/>
        <v>15.93</v>
      </c>
      <c r="U2658" s="14" t="str">
        <f t="shared" ca="1" si="543"/>
        <v xml:space="preserve">713011.55 </v>
      </c>
      <c r="V2658" s="14" t="str">
        <f t="shared" ca="1" si="544"/>
        <v>6168918.67</v>
      </c>
      <c r="W2658" s="14" t="str">
        <f t="shared" ca="1" si="545"/>
        <v>POINT(713011.55 6168918.67)</v>
      </c>
      <c r="X2658" s="14" t="str">
        <f>IFERROR(INDEX(BygningOmraade!B:B,MATCH(A2658,BygningOmraade!A:A,0)),"")</f>
        <v/>
      </c>
    </row>
    <row r="2659" spans="1:24" s="14" customFormat="1" x14ac:dyDescent="0.25">
      <c r="A2659" s="14">
        <f t="shared" si="533"/>
        <v>2659</v>
      </c>
      <c r="B2659" s="14" t="str">
        <f t="shared" ca="1" si="534"/>
        <v>9d6ac286-c6f2-4d05-91c0-3f02146f14e8</v>
      </c>
      <c r="C2659" s="14" t="str">
        <f t="shared" ca="1" si="535"/>
        <v>0a3f507e-20e0-32b8-e044-0003ba298018</v>
      </c>
      <c r="D2659" s="14">
        <f t="shared" ca="1" si="536"/>
        <v>997619</v>
      </c>
      <c r="E2659" s="1">
        <f t="shared" ca="1" si="537"/>
        <v>120</v>
      </c>
      <c r="F2659" s="1">
        <f t="shared" ca="1" si="538"/>
        <v>151</v>
      </c>
      <c r="G2659" s="1">
        <f t="shared" ca="1" si="539"/>
        <v>1981</v>
      </c>
      <c r="H2659" s="1" t="str">
        <f ca="1">IFERROR(INDEX(Varmeinstallation!B:B,MATCH(INDIRECT($A$1&amp;"L"&amp;A2659)*1,Varmeinstallation!A:A,0)),"Ingen varmeinstallationer")</f>
        <v>Elovne, elpaneler</v>
      </c>
      <c r="I2659" s="1" t="str">
        <f ca="1">IFERROR(INDEX(Opvarmningsmiddel!B:B,MATCH(INDIRECT($A$1&amp;"M"&amp;A2659)*1,Opvarmningsmiddel!A:A,0)),"")</f>
        <v>Elektricitet</v>
      </c>
      <c r="J2659" s="1">
        <f t="shared" ca="1" si="540"/>
        <v>2</v>
      </c>
      <c r="K2659" s="1" t="str">
        <f ca="1">IFERROR(INDEX(Relationstabel!$C$3:$K$10,MATCH(VALUE(INDIRECT($A$1&amp;"L"&amp;A2659)),Relationstabel!$A$3:$A$10,0),MATCH(IFERROR(VALUE(INDIRECT($A$1&amp;"M"&amp;A2659)),0),Relationstabel!$C$1:$K$1,0)),"Ingen varmeinstallationer")</f>
        <v>Elvarme</v>
      </c>
      <c r="L2659" s="1" t="str">
        <f ca="1">INDEX(Anvendelseskode!B:B,MATCH($E2659,Anvendelseskode!$A:$A,0))</f>
        <v>Fritliggende enfamilieshus (parcelhus)</v>
      </c>
      <c r="M2659" s="1" t="str">
        <f ca="1">INDEX(Anvendelseskode!C:C,MATCH($E2659,Anvendelseskode!$A:$A,0))</f>
        <v>Parcelhuse</v>
      </c>
      <c r="N2659" s="1" t="str">
        <f ca="1">INDEX(Anvendelseskode!D:D,MATCH($E2659,Anvendelseskode!$A:$A,0))</f>
        <v>Private husholdninger</v>
      </c>
      <c r="O2659" s="1" t="str">
        <f ca="1">IFERROR(INDEX(SBi!$2:$2,MATCH(G2659,SBi!$1:$1,1)),SBi!$K$2)</f>
        <v>1979-1998</v>
      </c>
      <c r="P2659" s="1">
        <f ca="1">IFERROR(INDEX(SBi!$C$3:$K$28,MATCH(E2659,SBi!$B$3:$B$28,0),MATCH(O2659,SBi!$C$2:$K$2,0)),0)</f>
        <v>105.4</v>
      </c>
      <c r="Q2659" s="19">
        <f t="shared" ca="1" si="541"/>
        <v>15.915400000000002</v>
      </c>
      <c r="R2659" s="19" t="str">
        <f ca="1">IFERROR(INDEX(VpD!$2:$2,MATCH(G2659,VpD!$1:$1,1)),VpD!$I$2)</f>
        <v>1979-1998</v>
      </c>
      <c r="S2659" s="1">
        <f ca="1">IFERROR(INDEX(VpD!$C$3:$I$27,MATCH(E2659,VpD!$B$3:$B$27,0),MATCH(R2659,VpD!$C$2:$I$2,0)),0)</f>
        <v>90</v>
      </c>
      <c r="T2659" s="19">
        <f t="shared" ca="1" si="542"/>
        <v>13.59</v>
      </c>
      <c r="U2659" s="14" t="str">
        <f t="shared" ca="1" si="543"/>
        <v xml:space="preserve">714303.25 </v>
      </c>
      <c r="V2659" s="14" t="str">
        <f t="shared" ca="1" si="544"/>
        <v>6168721.83</v>
      </c>
      <c r="W2659" s="14" t="str">
        <f t="shared" ca="1" si="545"/>
        <v>POINT(714303.25 6168721.83)</v>
      </c>
      <c r="X2659" s="14" t="str">
        <f>IFERROR(INDEX(BygningOmraade!B:B,MATCH(A2659,BygningOmraade!A:A,0)),"")</f>
        <v/>
      </c>
    </row>
    <row r="2660" spans="1:24" s="14" customFormat="1" x14ac:dyDescent="0.25">
      <c r="A2660" s="14">
        <f t="shared" si="533"/>
        <v>2660</v>
      </c>
      <c r="B2660" s="14" t="str">
        <f t="shared" ca="1" si="534"/>
        <v>9d725cc0-9d58-4401-9443-beb41d40d8a6</v>
      </c>
      <c r="C2660" s="14" t="str">
        <f t="shared" ca="1" si="535"/>
        <v>75d4829b-35c2-165e-e044-00144f3ead67</v>
      </c>
      <c r="D2660" s="14">
        <f t="shared" ca="1" si="536"/>
        <v>996199</v>
      </c>
      <c r="E2660" s="1">
        <f t="shared" ca="1" si="537"/>
        <v>320</v>
      </c>
      <c r="F2660" s="1">
        <f t="shared" ca="1" si="538"/>
        <v>33</v>
      </c>
      <c r="G2660" s="1">
        <f t="shared" ca="1" si="539"/>
        <v>1982</v>
      </c>
      <c r="H2660" s="1" t="str">
        <f ca="1">IFERROR(INDEX(Varmeinstallation!B:B,MATCH(INDIRECT($A$1&amp;"L"&amp;A2660)*1,Varmeinstallation!A:A,0)),"Ingen varmeinstallationer")</f>
        <v>Ingen varmeinstallationer</v>
      </c>
      <c r="I2660" s="1" t="str">
        <f ca="1">IFERROR(INDEX(Opvarmningsmiddel!B:B,MATCH(INDIRECT($A$1&amp;"M"&amp;A2660)*1,Opvarmningsmiddel!A:A,0)),"")</f>
        <v/>
      </c>
      <c r="J2660" s="1">
        <f t="shared" ca="1" si="540"/>
        <v>0</v>
      </c>
      <c r="K2660" s="1" t="str">
        <f ca="1">IFERROR(INDEX(Relationstabel!$C$3:$K$10,MATCH(VALUE(INDIRECT($A$1&amp;"L"&amp;A2660)),Relationstabel!$A$3:$A$10,0),MATCH(IFERROR(VALUE(INDIRECT($A$1&amp;"M"&amp;A2660)),0),Relationstabel!$C$1:$K$1,0)),"Ingen varmeinstallationer")</f>
        <v>Ingen varmeinstallation</v>
      </c>
      <c r="L2660" s="1" t="str">
        <f ca="1">INDEX(Anvendelseskode!B:B,MATCH($E2660,Anvendelseskode!$A:$A,0))</f>
        <v>Bygning til kontor, handel, lager herunder offentlig administration</v>
      </c>
      <c r="M2660" s="1" t="str">
        <f ca="1">INDEX(Anvendelseskode!C:C,MATCH($E2660,Anvendelseskode!$A:$A,0))</f>
        <v>Kontor, handel, lager, off. adm.</v>
      </c>
      <c r="N2660" s="1" t="str">
        <f ca="1">INDEX(Anvendelseskode!D:D,MATCH($E2660,Anvendelseskode!$A:$A,0))</f>
        <v>Handel og servicevirksomheder</v>
      </c>
      <c r="O2660" s="1" t="str">
        <f ca="1">IFERROR(INDEX(SBi!$2:$2,MATCH(G2660,SBi!$1:$1,1)),SBi!$K$2)</f>
        <v>1979-1998</v>
      </c>
      <c r="P2660" s="1">
        <f ca="1">IFERROR(INDEX(SBi!$C$3:$K$28,MATCH(E2660,SBi!$B$3:$B$28,0),MATCH(O2660,SBi!$C$2:$K$2,0)),0)</f>
        <v>103.3</v>
      </c>
      <c r="Q2660" s="19">
        <f t="shared" ca="1" si="541"/>
        <v>3.4089</v>
      </c>
      <c r="R2660" s="19" t="str">
        <f ca="1">IFERROR(INDEX(VpD!$2:$2,MATCH(G2660,VpD!$1:$1,1)),VpD!$I$2)</f>
        <v>1979-1998</v>
      </c>
      <c r="S2660" s="1">
        <f ca="1">IFERROR(INDEX(VpD!$C$3:$I$27,MATCH(E2660,VpD!$B$3:$B$27,0),MATCH(R2660,VpD!$C$2:$I$2,0)),0)</f>
        <v>77</v>
      </c>
      <c r="T2660" s="19">
        <f t="shared" ca="1" si="542"/>
        <v>2.5409999999999999</v>
      </c>
      <c r="U2660" s="14" t="str">
        <f t="shared" ca="1" si="543"/>
        <v xml:space="preserve">714163.63 </v>
      </c>
      <c r="V2660" s="14" t="str">
        <f t="shared" ca="1" si="544"/>
        <v>6168317.44</v>
      </c>
      <c r="W2660" s="14" t="str">
        <f t="shared" ca="1" si="545"/>
        <v>POINT(714163.63 6168317.44)</v>
      </c>
      <c r="X2660" s="14" t="str">
        <f>IFERROR(INDEX(BygningOmraade!B:B,MATCH(A2660,BygningOmraade!A:A,0)),"")</f>
        <v/>
      </c>
    </row>
    <row r="2661" spans="1:24" s="14" customFormat="1" x14ac:dyDescent="0.25">
      <c r="A2661" s="14">
        <f t="shared" si="533"/>
        <v>2661</v>
      </c>
      <c r="B2661" s="14" t="str">
        <f t="shared" ca="1" si="534"/>
        <v>9d800bfc-8b6e-4a6d-a984-d8eeecb71f35</v>
      </c>
      <c r="C2661" s="14" t="str">
        <f t="shared" ca="1" si="535"/>
        <v>0a3f507e-1c8b-32b8-e044-0003ba298018</v>
      </c>
      <c r="D2661" s="14">
        <f t="shared" ca="1" si="536"/>
        <v>995672</v>
      </c>
      <c r="E2661" s="1">
        <f t="shared" ca="1" si="537"/>
        <v>120</v>
      </c>
      <c r="F2661" s="1">
        <f t="shared" ca="1" si="538"/>
        <v>202</v>
      </c>
      <c r="G2661" s="1">
        <f t="shared" ca="1" si="539"/>
        <v>2015</v>
      </c>
      <c r="H2661" s="1" t="str">
        <f ca="1">IFERROR(INDEX(Varmeinstallation!B:B,MATCH(INDIRECT($A$1&amp;"L"&amp;A2661)*1,Varmeinstallation!A:A,0)),"Ingen varmeinstallationer")</f>
        <v>Centralvarme fra eget anlæg, et-kammer fyr</v>
      </c>
      <c r="I2661" s="1" t="str">
        <f ca="1">IFERROR(INDEX(Opvarmningsmiddel!B:B,MATCH(INDIRECT($A$1&amp;"M"&amp;A2661)*1,Opvarmningsmiddel!A:A,0)),"")</f>
        <v>Naturgas</v>
      </c>
      <c r="J2661" s="1">
        <f t="shared" ca="1" si="540"/>
        <v>1</v>
      </c>
      <c r="K2661" s="1" t="str">
        <f ca="1">IFERROR(INDEX(Relationstabel!$C$3:$K$10,MATCH(VALUE(INDIRECT($A$1&amp;"L"&amp;A2661)),Relationstabel!$A$3:$A$10,0),MATCH(IFERROR(VALUE(INDIRECT($A$1&amp;"M"&amp;A2661)),0),Relationstabel!$C$1:$K$1,0)),"Ingen varmeinstallationer")</f>
        <v>Naturgas</v>
      </c>
      <c r="L2661" s="1" t="str">
        <f ca="1">INDEX(Anvendelseskode!B:B,MATCH($E2661,Anvendelseskode!$A:$A,0))</f>
        <v>Fritliggende enfamilieshus (parcelhus)</v>
      </c>
      <c r="M2661" s="1" t="str">
        <f ca="1">INDEX(Anvendelseskode!C:C,MATCH($E2661,Anvendelseskode!$A:$A,0))</f>
        <v>Parcelhuse</v>
      </c>
      <c r="N2661" s="1" t="str">
        <f ca="1">INDEX(Anvendelseskode!D:D,MATCH($E2661,Anvendelseskode!$A:$A,0))</f>
        <v>Private husholdninger</v>
      </c>
      <c r="O2661" s="1" t="str">
        <f ca="1">IFERROR(INDEX(SBi!$2:$2,MATCH(G2661,SBi!$1:$1,1)),SBi!$K$2)</f>
        <v>Efter 2006</v>
      </c>
      <c r="P2661" s="1">
        <f ca="1">IFERROR(INDEX(SBi!$C$3:$K$28,MATCH(E2661,SBi!$B$3:$B$28,0),MATCH(O2661,SBi!$C$2:$K$2,0)),0)</f>
        <v>67.3</v>
      </c>
      <c r="Q2661" s="19">
        <f t="shared" ca="1" si="541"/>
        <v>13.594599999999998</v>
      </c>
      <c r="R2661" s="19" t="str">
        <f ca="1">IFERROR(INDEX(VpD!$2:$2,MATCH(G2661,VpD!$1:$1,1)),VpD!$I$2)</f>
        <v>&gt;1998</v>
      </c>
      <c r="S2661" s="1">
        <f ca="1">IFERROR(INDEX(VpD!$C$3:$I$27,MATCH(E2661,VpD!$B$3:$B$27,0),MATCH(R2661,VpD!$C$2:$I$2,0)),0)</f>
        <v>72</v>
      </c>
      <c r="T2661" s="19">
        <f t="shared" ca="1" si="542"/>
        <v>14.544</v>
      </c>
      <c r="U2661" s="14" t="str">
        <f t="shared" ca="1" si="543"/>
        <v xml:space="preserve">712317.28 </v>
      </c>
      <c r="V2661" s="14" t="str">
        <f t="shared" ca="1" si="544"/>
        <v>6169256.64</v>
      </c>
      <c r="W2661" s="14" t="str">
        <f t="shared" ca="1" si="545"/>
        <v>POINT(712317.28 6169256.64)</v>
      </c>
      <c r="X2661" s="14" t="str">
        <f>IFERROR(INDEX(BygningOmraade!B:B,MATCH(A2661,BygningOmraade!A:A,0)),"")</f>
        <v/>
      </c>
    </row>
    <row r="2662" spans="1:24" s="14" customFormat="1" x14ac:dyDescent="0.25">
      <c r="A2662" s="14">
        <f t="shared" si="533"/>
        <v>2662</v>
      </c>
      <c r="B2662" s="14" t="str">
        <f t="shared" ca="1" si="534"/>
        <v>9d87a2e1-04b3-4255-9cad-e76b69069753</v>
      </c>
      <c r="C2662" s="14" t="str">
        <f t="shared" ca="1" si="535"/>
        <v>0a3f507e-21f2-32b8-e044-0003ba298018</v>
      </c>
      <c r="D2662" s="14">
        <f t="shared" ca="1" si="536"/>
        <v>996148</v>
      </c>
      <c r="E2662" s="1">
        <f t="shared" ca="1" si="537"/>
        <v>120</v>
      </c>
      <c r="F2662" s="1">
        <f t="shared" ca="1" si="538"/>
        <v>116</v>
      </c>
      <c r="G2662" s="1">
        <f t="shared" ca="1" si="539"/>
        <v>1963</v>
      </c>
      <c r="H2662" s="1" t="str">
        <f ca="1">IFERROR(INDEX(Varmeinstallation!B:B,MATCH(INDIRECT($A$1&amp;"L"&amp;A2662)*1,Varmeinstallation!A:A,0)),"Ingen varmeinstallationer")</f>
        <v>Centralvarme fra eget anlæg, et-kammer fyr</v>
      </c>
      <c r="I2662" s="1" t="str">
        <f ca="1">IFERROR(INDEX(Opvarmningsmiddel!B:B,MATCH(INDIRECT($A$1&amp;"M"&amp;A2662)*1,Opvarmningsmiddel!A:A,0)),"")</f>
        <v>Naturgas</v>
      </c>
      <c r="J2662" s="1">
        <f t="shared" ca="1" si="540"/>
        <v>2</v>
      </c>
      <c r="K2662" s="1" t="str">
        <f ca="1">IFERROR(INDEX(Relationstabel!$C$3:$K$10,MATCH(VALUE(INDIRECT($A$1&amp;"L"&amp;A2662)),Relationstabel!$A$3:$A$10,0),MATCH(IFERROR(VALUE(INDIRECT($A$1&amp;"M"&amp;A2662)),0),Relationstabel!$C$1:$K$1,0)),"Ingen varmeinstallationer")</f>
        <v>Naturgas</v>
      </c>
      <c r="L2662" s="1" t="str">
        <f ca="1">INDEX(Anvendelseskode!B:B,MATCH($E2662,Anvendelseskode!$A:$A,0))</f>
        <v>Fritliggende enfamilieshus (parcelhus)</v>
      </c>
      <c r="M2662" s="1" t="str">
        <f ca="1">INDEX(Anvendelseskode!C:C,MATCH($E2662,Anvendelseskode!$A:$A,0))</f>
        <v>Parcelhuse</v>
      </c>
      <c r="N2662" s="1" t="str">
        <f ca="1">INDEX(Anvendelseskode!D:D,MATCH($E2662,Anvendelseskode!$A:$A,0))</f>
        <v>Private husholdninger</v>
      </c>
      <c r="O2662" s="1" t="str">
        <f ca="1">IFERROR(INDEX(SBi!$2:$2,MATCH(G2662,SBi!$1:$1,1)),SBi!$K$2)</f>
        <v>1961-1972</v>
      </c>
      <c r="P2662" s="1">
        <f ca="1">IFERROR(INDEX(SBi!$C$3:$K$28,MATCH(E2662,SBi!$B$3:$B$28,0),MATCH(O2662,SBi!$C$2:$K$2,0)),0)</f>
        <v>134.30000000000001</v>
      </c>
      <c r="Q2662" s="19">
        <f t="shared" ca="1" si="541"/>
        <v>15.578800000000001</v>
      </c>
      <c r="R2662" s="19" t="str">
        <f ca="1">IFERROR(INDEX(VpD!$2:$2,MATCH(G2662,VpD!$1:$1,1)),VpD!$I$2)</f>
        <v>1961-1972</v>
      </c>
      <c r="S2662" s="1">
        <f ca="1">IFERROR(INDEX(VpD!$C$3:$I$27,MATCH(E2662,VpD!$B$3:$B$27,0),MATCH(R2662,VpD!$C$2:$I$2,0)),0)</f>
        <v>143</v>
      </c>
      <c r="T2662" s="19">
        <f t="shared" ca="1" si="542"/>
        <v>16.588000000000001</v>
      </c>
      <c r="U2662" s="14" t="str">
        <f t="shared" ca="1" si="543"/>
        <v xml:space="preserve">713111.25 </v>
      </c>
      <c r="V2662" s="14" t="str">
        <f t="shared" ca="1" si="544"/>
        <v>6168993.94</v>
      </c>
      <c r="W2662" s="14" t="str">
        <f t="shared" ca="1" si="545"/>
        <v>POINT(713111.25 6168993.94)</v>
      </c>
      <c r="X2662" s="14" t="str">
        <f>IFERROR(INDEX(BygningOmraade!B:B,MATCH(A2662,BygningOmraade!A:A,0)),"")</f>
        <v/>
      </c>
    </row>
    <row r="2663" spans="1:24" s="14" customFormat="1" x14ac:dyDescent="0.25">
      <c r="A2663" s="14">
        <f t="shared" si="533"/>
        <v>2663</v>
      </c>
      <c r="B2663" s="14" t="str">
        <f t="shared" ca="1" si="534"/>
        <v>9d9348a9-d254-4dd8-aa4e-35c35cab1714</v>
      </c>
      <c r="C2663" s="14" t="str">
        <f t="shared" ca="1" si="535"/>
        <v>0a3f507e-1c80-32b8-e044-0003ba298018</v>
      </c>
      <c r="D2663" s="14">
        <f t="shared" ca="1" si="536"/>
        <v>996090</v>
      </c>
      <c r="E2663" s="1">
        <f t="shared" ca="1" si="537"/>
        <v>120</v>
      </c>
      <c r="F2663" s="1">
        <f t="shared" ca="1" si="538"/>
        <v>208</v>
      </c>
      <c r="G2663" s="1">
        <f t="shared" ca="1" si="539"/>
        <v>1975</v>
      </c>
      <c r="H2663" s="1" t="str">
        <f ca="1">IFERROR(INDEX(Varmeinstallation!B:B,MATCH(INDIRECT($A$1&amp;"L"&amp;A2663)*1,Varmeinstallation!A:A,0)),"Ingen varmeinstallationer")</f>
        <v>Elovne, elpaneler</v>
      </c>
      <c r="I2663" s="1" t="str">
        <f ca="1">IFERROR(INDEX(Opvarmningsmiddel!B:B,MATCH(INDIRECT($A$1&amp;"M"&amp;A2663)*1,Opvarmningsmiddel!A:A,0)),"")</f>
        <v>Elektricitet</v>
      </c>
      <c r="J2663" s="1">
        <f t="shared" ca="1" si="540"/>
        <v>0</v>
      </c>
      <c r="K2663" s="1" t="str">
        <f ca="1">IFERROR(INDEX(Relationstabel!$C$3:$K$10,MATCH(VALUE(INDIRECT($A$1&amp;"L"&amp;A2663)),Relationstabel!$A$3:$A$10,0),MATCH(IFERROR(VALUE(INDIRECT($A$1&amp;"M"&amp;A2663)),0),Relationstabel!$C$1:$K$1,0)),"Ingen varmeinstallationer")</f>
        <v>Elvarme</v>
      </c>
      <c r="L2663" s="1" t="str">
        <f ca="1">INDEX(Anvendelseskode!B:B,MATCH($E2663,Anvendelseskode!$A:$A,0))</f>
        <v>Fritliggende enfamilieshus (parcelhus)</v>
      </c>
      <c r="M2663" s="1" t="str">
        <f ca="1">INDEX(Anvendelseskode!C:C,MATCH($E2663,Anvendelseskode!$A:$A,0))</f>
        <v>Parcelhuse</v>
      </c>
      <c r="N2663" s="1" t="str">
        <f ca="1">INDEX(Anvendelseskode!D:D,MATCH($E2663,Anvendelseskode!$A:$A,0))</f>
        <v>Private husholdninger</v>
      </c>
      <c r="O2663" s="1" t="str">
        <f ca="1">IFERROR(INDEX(SBi!$2:$2,MATCH(G2663,SBi!$1:$1,1)),SBi!$K$2)</f>
        <v>1973-1978</v>
      </c>
      <c r="P2663" s="1">
        <f ca="1">IFERROR(INDEX(SBi!$C$3:$K$28,MATCH(E2663,SBi!$B$3:$B$28,0),MATCH(O2663,SBi!$C$2:$K$2,0)),0)</f>
        <v>119.8</v>
      </c>
      <c r="Q2663" s="19">
        <f t="shared" ca="1" si="541"/>
        <v>24.918399999999998</v>
      </c>
      <c r="R2663" s="19" t="str">
        <f ca="1">IFERROR(INDEX(VpD!$2:$2,MATCH(G2663,VpD!$1:$1,1)),VpD!$I$2)</f>
        <v>1973-1978</v>
      </c>
      <c r="S2663" s="1">
        <f ca="1">IFERROR(INDEX(VpD!$C$3:$I$27,MATCH(E2663,VpD!$B$3:$B$27,0),MATCH(R2663,VpD!$C$2:$I$2,0)),0)</f>
        <v>117</v>
      </c>
      <c r="T2663" s="19">
        <f t="shared" ca="1" si="542"/>
        <v>24.335999999999999</v>
      </c>
      <c r="U2663" s="14" t="str">
        <f t="shared" ca="1" si="543"/>
        <v xml:space="preserve">712447.85 </v>
      </c>
      <c r="V2663" s="14" t="str">
        <f t="shared" ca="1" si="544"/>
        <v>6169286.01</v>
      </c>
      <c r="W2663" s="14" t="str">
        <f t="shared" ca="1" si="545"/>
        <v>POINT(712447.85 6169286.01)</v>
      </c>
      <c r="X2663" s="14" t="str">
        <f>IFERROR(INDEX(BygningOmraade!B:B,MATCH(A2663,BygningOmraade!A:A,0)),"")</f>
        <v/>
      </c>
    </row>
    <row r="2664" spans="1:24" s="14" customFormat="1" x14ac:dyDescent="0.25">
      <c r="A2664" s="14">
        <f t="shared" si="533"/>
        <v>2664</v>
      </c>
      <c r="B2664" s="14" t="str">
        <f t="shared" ca="1" si="534"/>
        <v>9d96bb26-4b95-4c0c-91d3-63b4a4b0747c</v>
      </c>
      <c r="C2664" s="14" t="str">
        <f t="shared" ca="1" si="535"/>
        <v>0a3f507e-170a-32b8-e044-0003ba298018</v>
      </c>
      <c r="D2664" s="14">
        <f t="shared" ca="1" si="536"/>
        <v>994808</v>
      </c>
      <c r="E2664" s="1">
        <f t="shared" ca="1" si="537"/>
        <v>120</v>
      </c>
      <c r="F2664" s="1">
        <f t="shared" ca="1" si="538"/>
        <v>136</v>
      </c>
      <c r="G2664" s="1">
        <f t="shared" ca="1" si="539"/>
        <v>1950</v>
      </c>
      <c r="H2664" s="1" t="str">
        <f ca="1">IFERROR(INDEX(Varmeinstallation!B:B,MATCH(INDIRECT($A$1&amp;"L"&amp;A2664)*1,Varmeinstallation!A:A,0)),"Ingen varmeinstallationer")</f>
        <v>Centralvarme fra eget anlæg, et-kammer fyr</v>
      </c>
      <c r="I2664" s="1" t="str">
        <f ca="1">IFERROR(INDEX(Opvarmningsmiddel!B:B,MATCH(INDIRECT($A$1&amp;"M"&amp;A2664)*1,Opvarmningsmiddel!A:A,0)),"")</f>
        <v>Naturgas</v>
      </c>
      <c r="J2664" s="1">
        <f t="shared" ca="1" si="540"/>
        <v>0</v>
      </c>
      <c r="K2664" s="1" t="str">
        <f ca="1">IFERROR(INDEX(Relationstabel!$C$3:$K$10,MATCH(VALUE(INDIRECT($A$1&amp;"L"&amp;A2664)),Relationstabel!$A$3:$A$10,0),MATCH(IFERROR(VALUE(INDIRECT($A$1&amp;"M"&amp;A2664)),0),Relationstabel!$C$1:$K$1,0)),"Ingen varmeinstallationer")</f>
        <v>Naturgas</v>
      </c>
      <c r="L2664" s="1" t="str">
        <f ca="1">INDEX(Anvendelseskode!B:B,MATCH($E2664,Anvendelseskode!$A:$A,0))</f>
        <v>Fritliggende enfamilieshus (parcelhus)</v>
      </c>
      <c r="M2664" s="1" t="str">
        <f ca="1">INDEX(Anvendelseskode!C:C,MATCH($E2664,Anvendelseskode!$A:$A,0))</f>
        <v>Parcelhuse</v>
      </c>
      <c r="N2664" s="1" t="str">
        <f ca="1">INDEX(Anvendelseskode!D:D,MATCH($E2664,Anvendelseskode!$A:$A,0))</f>
        <v>Private husholdninger</v>
      </c>
      <c r="O2664" s="1" t="str">
        <f ca="1">IFERROR(INDEX(SBi!$2:$2,MATCH(G2664,SBi!$1:$1,1)),SBi!$K$2)</f>
        <v>1931-1950</v>
      </c>
      <c r="P2664" s="1">
        <f ca="1">IFERROR(INDEX(SBi!$C$3:$K$28,MATCH(E2664,SBi!$B$3:$B$28,0),MATCH(O2664,SBi!$C$2:$K$2,0)),0)</f>
        <v>164.1</v>
      </c>
      <c r="Q2664" s="19">
        <f t="shared" ca="1" si="541"/>
        <v>22.317599999999999</v>
      </c>
      <c r="R2664" s="19" t="str">
        <f ca="1">IFERROR(INDEX(VpD!$2:$2,MATCH(G2664,VpD!$1:$1,1)),VpD!$I$2)</f>
        <v>1931-1950</v>
      </c>
      <c r="S2664" s="1">
        <f ca="1">IFERROR(INDEX(VpD!$C$3:$I$27,MATCH(E2664,VpD!$B$3:$B$27,0),MATCH(R2664,VpD!$C$2:$I$2,0)),0)</f>
        <v>217</v>
      </c>
      <c r="T2664" s="19">
        <f t="shared" ca="1" si="542"/>
        <v>29.512</v>
      </c>
      <c r="U2664" s="14" t="str">
        <f t="shared" ca="1" si="543"/>
        <v xml:space="preserve">711626.58 </v>
      </c>
      <c r="V2664" s="14" t="str">
        <f t="shared" ca="1" si="544"/>
        <v>6170539.41</v>
      </c>
      <c r="W2664" s="14" t="str">
        <f t="shared" ca="1" si="545"/>
        <v>POINT(711626.58 6170539.41)</v>
      </c>
      <c r="X2664" s="14" t="str">
        <f>IFERROR(INDEX(BygningOmraade!B:B,MATCH(A2664,BygningOmraade!A:A,0)),"")</f>
        <v/>
      </c>
    </row>
    <row r="2665" spans="1:24" s="14" customFormat="1" x14ac:dyDescent="0.25">
      <c r="A2665" s="14">
        <f t="shared" si="533"/>
        <v>2665</v>
      </c>
      <c r="B2665" s="14" t="str">
        <f t="shared" ca="1" si="534"/>
        <v>9da109f0-af33-41fe-8e27-62afd4f8add5</v>
      </c>
      <c r="C2665" s="14" t="str">
        <f t="shared" ca="1" si="535"/>
        <v>0a3f507e-2007-32b8-e044-0003ba298018</v>
      </c>
      <c r="D2665" s="14">
        <f t="shared" ca="1" si="536"/>
        <v>993749</v>
      </c>
      <c r="E2665" s="1">
        <f t="shared" ca="1" si="537"/>
        <v>120</v>
      </c>
      <c r="F2665" s="1">
        <f t="shared" ca="1" si="538"/>
        <v>109</v>
      </c>
      <c r="G2665" s="1">
        <f t="shared" ca="1" si="539"/>
        <v>1973</v>
      </c>
      <c r="H2665" s="1" t="str">
        <f ca="1">IFERROR(INDEX(Varmeinstallation!B:B,MATCH(INDIRECT($A$1&amp;"L"&amp;A2665)*1,Varmeinstallation!A:A,0)),"Ingen varmeinstallationer")</f>
        <v>Centralvarme fra eget anlæg, et-kammer fyr</v>
      </c>
      <c r="I2665" s="1" t="str">
        <f ca="1">IFERROR(INDEX(Opvarmningsmiddel!B:B,MATCH(INDIRECT($A$1&amp;"M"&amp;A2665)*1,Opvarmningsmiddel!A:A,0)),"")</f>
        <v>Naturgas</v>
      </c>
      <c r="J2665" s="1">
        <f t="shared" ca="1" si="540"/>
        <v>0</v>
      </c>
      <c r="K2665" s="1" t="str">
        <f ca="1">IFERROR(INDEX(Relationstabel!$C$3:$K$10,MATCH(VALUE(INDIRECT($A$1&amp;"L"&amp;A2665)),Relationstabel!$A$3:$A$10,0),MATCH(IFERROR(VALUE(INDIRECT($A$1&amp;"M"&amp;A2665)),0),Relationstabel!$C$1:$K$1,0)),"Ingen varmeinstallationer")</f>
        <v>Naturgas</v>
      </c>
      <c r="L2665" s="1" t="str">
        <f ca="1">INDEX(Anvendelseskode!B:B,MATCH($E2665,Anvendelseskode!$A:$A,0))</f>
        <v>Fritliggende enfamilieshus (parcelhus)</v>
      </c>
      <c r="M2665" s="1" t="str">
        <f ca="1">INDEX(Anvendelseskode!C:C,MATCH($E2665,Anvendelseskode!$A:$A,0))</f>
        <v>Parcelhuse</v>
      </c>
      <c r="N2665" s="1" t="str">
        <f ca="1">INDEX(Anvendelseskode!D:D,MATCH($E2665,Anvendelseskode!$A:$A,0))</f>
        <v>Private husholdninger</v>
      </c>
      <c r="O2665" s="1" t="str">
        <f ca="1">IFERROR(INDEX(SBi!$2:$2,MATCH(G2665,SBi!$1:$1,1)),SBi!$K$2)</f>
        <v>1973-1978</v>
      </c>
      <c r="P2665" s="1">
        <f ca="1">IFERROR(INDEX(SBi!$C$3:$K$28,MATCH(E2665,SBi!$B$3:$B$28,0),MATCH(O2665,SBi!$C$2:$K$2,0)),0)</f>
        <v>119.8</v>
      </c>
      <c r="Q2665" s="19">
        <f t="shared" ca="1" si="541"/>
        <v>13.058199999999999</v>
      </c>
      <c r="R2665" s="19" t="str">
        <f ca="1">IFERROR(INDEX(VpD!$2:$2,MATCH(G2665,VpD!$1:$1,1)),VpD!$I$2)</f>
        <v>1973-1978</v>
      </c>
      <c r="S2665" s="1">
        <f ca="1">IFERROR(INDEX(VpD!$C$3:$I$27,MATCH(E2665,VpD!$B$3:$B$27,0),MATCH(R2665,VpD!$C$2:$I$2,0)),0)</f>
        <v>117</v>
      </c>
      <c r="T2665" s="19">
        <f t="shared" ca="1" si="542"/>
        <v>12.753</v>
      </c>
      <c r="U2665" s="14" t="str">
        <f t="shared" ca="1" si="543"/>
        <v xml:space="preserve">710828.62 </v>
      </c>
      <c r="V2665" s="14" t="str">
        <f t="shared" ca="1" si="544"/>
        <v>6171760.6</v>
      </c>
      <c r="W2665" s="14" t="str">
        <f t="shared" ca="1" si="545"/>
        <v>POINT(710828.62 6171760.6)</v>
      </c>
      <c r="X2665" s="14" t="str">
        <f>IFERROR(INDEX(BygningOmraade!B:B,MATCH(A2665,BygningOmraade!A:A,0)),"")</f>
        <v/>
      </c>
    </row>
    <row r="2666" spans="1:24" s="14" customFormat="1" x14ac:dyDescent="0.25">
      <c r="A2666" s="14">
        <f t="shared" si="533"/>
        <v>2666</v>
      </c>
      <c r="B2666" s="14" t="str">
        <f t="shared" ca="1" si="534"/>
        <v>9dae9983-abc8-4a32-9277-1d46c91274de</v>
      </c>
      <c r="C2666" s="14" t="str">
        <f t="shared" ca="1" si="535"/>
        <v>0a3f507e-221a-32b8-e044-0003ba298018</v>
      </c>
      <c r="D2666" s="14">
        <f t="shared" ca="1" si="536"/>
        <v>996047</v>
      </c>
      <c r="E2666" s="1">
        <f t="shared" ca="1" si="537"/>
        <v>120</v>
      </c>
      <c r="F2666" s="1">
        <f t="shared" ca="1" si="538"/>
        <v>129</v>
      </c>
      <c r="G2666" s="1">
        <f t="shared" ca="1" si="539"/>
        <v>1980</v>
      </c>
      <c r="H2666" s="1" t="str">
        <f ca="1">IFERROR(INDEX(Varmeinstallation!B:B,MATCH(INDIRECT($A$1&amp;"L"&amp;A2666)*1,Varmeinstallation!A:A,0)),"Ingen varmeinstallationer")</f>
        <v>Centralvarme fra eget anlæg, et-kammer fyr</v>
      </c>
      <c r="I2666" s="1" t="str">
        <f ca="1">IFERROR(INDEX(Opvarmningsmiddel!B:B,MATCH(INDIRECT($A$1&amp;"M"&amp;A2666)*1,Opvarmningsmiddel!A:A,0)),"")</f>
        <v>Naturgas</v>
      </c>
      <c r="J2666" s="1">
        <f t="shared" ca="1" si="540"/>
        <v>2</v>
      </c>
      <c r="K2666" s="1" t="str">
        <f ca="1">IFERROR(INDEX(Relationstabel!$C$3:$K$10,MATCH(VALUE(INDIRECT($A$1&amp;"L"&amp;A2666)),Relationstabel!$A$3:$A$10,0),MATCH(IFERROR(VALUE(INDIRECT($A$1&amp;"M"&amp;A2666)),0),Relationstabel!$C$1:$K$1,0)),"Ingen varmeinstallationer")</f>
        <v>Naturgas</v>
      </c>
      <c r="L2666" s="1" t="str">
        <f ca="1">INDEX(Anvendelseskode!B:B,MATCH($E2666,Anvendelseskode!$A:$A,0))</f>
        <v>Fritliggende enfamilieshus (parcelhus)</v>
      </c>
      <c r="M2666" s="1" t="str">
        <f ca="1">INDEX(Anvendelseskode!C:C,MATCH($E2666,Anvendelseskode!$A:$A,0))</f>
        <v>Parcelhuse</v>
      </c>
      <c r="N2666" s="1" t="str">
        <f ca="1">INDEX(Anvendelseskode!D:D,MATCH($E2666,Anvendelseskode!$A:$A,0))</f>
        <v>Private husholdninger</v>
      </c>
      <c r="O2666" s="1" t="str">
        <f ca="1">IFERROR(INDEX(SBi!$2:$2,MATCH(G2666,SBi!$1:$1,1)),SBi!$K$2)</f>
        <v>1979-1998</v>
      </c>
      <c r="P2666" s="1">
        <f ca="1">IFERROR(INDEX(SBi!$C$3:$K$28,MATCH(E2666,SBi!$B$3:$B$28,0),MATCH(O2666,SBi!$C$2:$K$2,0)),0)</f>
        <v>105.4</v>
      </c>
      <c r="Q2666" s="19">
        <f t="shared" ca="1" si="541"/>
        <v>13.5966</v>
      </c>
      <c r="R2666" s="19" t="str">
        <f ca="1">IFERROR(INDEX(VpD!$2:$2,MATCH(G2666,VpD!$1:$1,1)),VpD!$I$2)</f>
        <v>1979-1998</v>
      </c>
      <c r="S2666" s="1">
        <f ca="1">IFERROR(INDEX(VpD!$C$3:$I$27,MATCH(E2666,VpD!$B$3:$B$27,0),MATCH(R2666,VpD!$C$2:$I$2,0)),0)</f>
        <v>90</v>
      </c>
      <c r="T2666" s="19">
        <f t="shared" ca="1" si="542"/>
        <v>11.61</v>
      </c>
      <c r="U2666" s="14" t="str">
        <f t="shared" ca="1" si="543"/>
        <v xml:space="preserve">712516.66 </v>
      </c>
      <c r="V2666" s="14" t="str">
        <f t="shared" ca="1" si="544"/>
        <v>6169152.63</v>
      </c>
      <c r="W2666" s="14" t="str">
        <f t="shared" ca="1" si="545"/>
        <v>POINT(712516.66 6169152.63)</v>
      </c>
      <c r="X2666" s="14" t="str">
        <f>IFERROR(INDEX(BygningOmraade!B:B,MATCH(A2666,BygningOmraade!A:A,0)),"")</f>
        <v/>
      </c>
    </row>
    <row r="2667" spans="1:24" s="14" customFormat="1" x14ac:dyDescent="0.25">
      <c r="A2667" s="14">
        <f t="shared" si="533"/>
        <v>2667</v>
      </c>
      <c r="B2667" s="14" t="str">
        <f t="shared" ca="1" si="534"/>
        <v>9db54675-5d80-47bd-b509-18ae40e1ae98</v>
      </c>
      <c r="C2667" s="14" t="str">
        <f t="shared" ca="1" si="535"/>
        <v>0a3f507e-2261-32b8-e044-0003ba298018</v>
      </c>
      <c r="D2667" s="14">
        <f t="shared" ca="1" si="536"/>
        <v>995435</v>
      </c>
      <c r="E2667" s="1">
        <f t="shared" ca="1" si="537"/>
        <v>120</v>
      </c>
      <c r="F2667" s="1">
        <f t="shared" ca="1" si="538"/>
        <v>204</v>
      </c>
      <c r="G2667" s="1">
        <f t="shared" ca="1" si="539"/>
        <v>1998</v>
      </c>
      <c r="H2667" s="1" t="str">
        <f ca="1">IFERROR(INDEX(Varmeinstallation!B:B,MATCH(INDIRECT($A$1&amp;"L"&amp;A2667)*1,Varmeinstallation!A:A,0)),"Ingen varmeinstallationer")</f>
        <v>Centralvarme fra eget anlæg, et-kammer fyr</v>
      </c>
      <c r="I2667" s="1" t="str">
        <f ca="1">IFERROR(INDEX(Opvarmningsmiddel!B:B,MATCH(INDIRECT($A$1&amp;"M"&amp;A2667)*1,Opvarmningsmiddel!A:A,0)),"")</f>
        <v>Naturgas</v>
      </c>
      <c r="J2667" s="1">
        <f t="shared" ca="1" si="540"/>
        <v>0</v>
      </c>
      <c r="K2667" s="1" t="str">
        <f ca="1">IFERROR(INDEX(Relationstabel!$C$3:$K$10,MATCH(VALUE(INDIRECT($A$1&amp;"L"&amp;A2667)),Relationstabel!$A$3:$A$10,0),MATCH(IFERROR(VALUE(INDIRECT($A$1&amp;"M"&amp;A2667)),0),Relationstabel!$C$1:$K$1,0)),"Ingen varmeinstallationer")</f>
        <v>Naturgas</v>
      </c>
      <c r="L2667" s="1" t="str">
        <f ca="1">INDEX(Anvendelseskode!B:B,MATCH($E2667,Anvendelseskode!$A:$A,0))</f>
        <v>Fritliggende enfamilieshus (parcelhus)</v>
      </c>
      <c r="M2667" s="1" t="str">
        <f ca="1">INDEX(Anvendelseskode!C:C,MATCH($E2667,Anvendelseskode!$A:$A,0))</f>
        <v>Parcelhuse</v>
      </c>
      <c r="N2667" s="1" t="str">
        <f ca="1">INDEX(Anvendelseskode!D:D,MATCH($E2667,Anvendelseskode!$A:$A,0))</f>
        <v>Private husholdninger</v>
      </c>
      <c r="O2667" s="1" t="str">
        <f ca="1">IFERROR(INDEX(SBi!$2:$2,MATCH(G2667,SBi!$1:$1,1)),SBi!$K$2)</f>
        <v>1979-1998</v>
      </c>
      <c r="P2667" s="1">
        <f ca="1">IFERROR(INDEX(SBi!$C$3:$K$28,MATCH(E2667,SBi!$B$3:$B$28,0),MATCH(O2667,SBi!$C$2:$K$2,0)),0)</f>
        <v>105.4</v>
      </c>
      <c r="Q2667" s="19">
        <f t="shared" ca="1" si="541"/>
        <v>21.501600000000003</v>
      </c>
      <c r="R2667" s="19" t="str">
        <f ca="1">IFERROR(INDEX(VpD!$2:$2,MATCH(G2667,VpD!$1:$1,1)),VpD!$I$2)</f>
        <v>1979-1998</v>
      </c>
      <c r="S2667" s="1">
        <f ca="1">IFERROR(INDEX(VpD!$C$3:$I$27,MATCH(E2667,VpD!$B$3:$B$27,0),MATCH(R2667,VpD!$C$2:$I$2,0)),0)</f>
        <v>90</v>
      </c>
      <c r="T2667" s="19">
        <f t="shared" ca="1" si="542"/>
        <v>18.36</v>
      </c>
      <c r="U2667" s="14" t="str">
        <f t="shared" ca="1" si="543"/>
        <v xml:space="preserve">711976.27 </v>
      </c>
      <c r="V2667" s="14" t="str">
        <f t="shared" ca="1" si="544"/>
        <v>6171709.7</v>
      </c>
      <c r="W2667" s="14" t="str">
        <f t="shared" ca="1" si="545"/>
        <v>POINT(711976.27 6171709.7)</v>
      </c>
      <c r="X2667" s="14" t="str">
        <f>IFERROR(INDEX(BygningOmraade!B:B,MATCH(A2667,BygningOmraade!A:A,0)),"")</f>
        <v/>
      </c>
    </row>
    <row r="2668" spans="1:24" s="14" customFormat="1" x14ac:dyDescent="0.25">
      <c r="A2668" s="14">
        <f t="shared" si="533"/>
        <v>2668</v>
      </c>
      <c r="B2668" s="14" t="str">
        <f t="shared" ca="1" si="534"/>
        <v>9dc84f56-78d4-42c3-b4fd-bbe0be85eddc</v>
      </c>
      <c r="C2668" s="14" t="str">
        <f t="shared" ca="1" si="535"/>
        <v>0a3f507e-1c4e-32b8-e044-0003ba298018</v>
      </c>
      <c r="D2668" s="14">
        <f t="shared" ca="1" si="536"/>
        <v>996548</v>
      </c>
      <c r="E2668" s="1">
        <f t="shared" ca="1" si="537"/>
        <v>120</v>
      </c>
      <c r="F2668" s="1">
        <f t="shared" ca="1" si="538"/>
        <v>173</v>
      </c>
      <c r="G2668" s="1">
        <f t="shared" ca="1" si="539"/>
        <v>1988</v>
      </c>
      <c r="H2668" s="1" t="str">
        <f ca="1">IFERROR(INDEX(Varmeinstallation!B:B,MATCH(INDIRECT($A$1&amp;"L"&amp;A2668)*1,Varmeinstallation!A:A,0)),"Ingen varmeinstallationer")</f>
        <v>Elovne, elpaneler</v>
      </c>
      <c r="I2668" s="1" t="str">
        <f ca="1">IFERROR(INDEX(Opvarmningsmiddel!B:B,MATCH(INDIRECT($A$1&amp;"M"&amp;A2668)*1,Opvarmningsmiddel!A:A,0)),"")</f>
        <v>Elektricitet</v>
      </c>
      <c r="J2668" s="1">
        <f t="shared" ca="1" si="540"/>
        <v>1</v>
      </c>
      <c r="K2668" s="1" t="str">
        <f ca="1">IFERROR(INDEX(Relationstabel!$C$3:$K$10,MATCH(VALUE(INDIRECT($A$1&amp;"L"&amp;A2668)),Relationstabel!$A$3:$A$10,0),MATCH(IFERROR(VALUE(INDIRECT($A$1&amp;"M"&amp;A2668)),0),Relationstabel!$C$1:$K$1,0)),"Ingen varmeinstallationer")</f>
        <v>Elvarme</v>
      </c>
      <c r="L2668" s="1" t="str">
        <f ca="1">INDEX(Anvendelseskode!B:B,MATCH($E2668,Anvendelseskode!$A:$A,0))</f>
        <v>Fritliggende enfamilieshus (parcelhus)</v>
      </c>
      <c r="M2668" s="1" t="str">
        <f ca="1">INDEX(Anvendelseskode!C:C,MATCH($E2668,Anvendelseskode!$A:$A,0))</f>
        <v>Parcelhuse</v>
      </c>
      <c r="N2668" s="1" t="str">
        <f ca="1">INDEX(Anvendelseskode!D:D,MATCH($E2668,Anvendelseskode!$A:$A,0))</f>
        <v>Private husholdninger</v>
      </c>
      <c r="O2668" s="1" t="str">
        <f ca="1">IFERROR(INDEX(SBi!$2:$2,MATCH(G2668,SBi!$1:$1,1)),SBi!$K$2)</f>
        <v>1979-1998</v>
      </c>
      <c r="P2668" s="1">
        <f ca="1">IFERROR(INDEX(SBi!$C$3:$K$28,MATCH(E2668,SBi!$B$3:$B$28,0),MATCH(O2668,SBi!$C$2:$K$2,0)),0)</f>
        <v>105.4</v>
      </c>
      <c r="Q2668" s="19">
        <f t="shared" ca="1" si="541"/>
        <v>18.234200000000001</v>
      </c>
      <c r="R2668" s="19" t="str">
        <f ca="1">IFERROR(INDEX(VpD!$2:$2,MATCH(G2668,VpD!$1:$1,1)),VpD!$I$2)</f>
        <v>1979-1998</v>
      </c>
      <c r="S2668" s="1">
        <f ca="1">IFERROR(INDEX(VpD!$C$3:$I$27,MATCH(E2668,VpD!$B$3:$B$27,0),MATCH(R2668,VpD!$C$2:$I$2,0)),0)</f>
        <v>90</v>
      </c>
      <c r="T2668" s="19">
        <f t="shared" ca="1" si="542"/>
        <v>15.57</v>
      </c>
      <c r="U2668" s="14" t="str">
        <f t="shared" ca="1" si="543"/>
        <v xml:space="preserve">713221.98 </v>
      </c>
      <c r="V2668" s="14" t="str">
        <f t="shared" ca="1" si="544"/>
        <v>6168429.8</v>
      </c>
      <c r="W2668" s="14" t="str">
        <f t="shared" ca="1" si="545"/>
        <v>POINT(713221.98 6168429.8)</v>
      </c>
      <c r="X2668" s="14" t="str">
        <f>IFERROR(INDEX(BygningOmraade!B:B,MATCH(A2668,BygningOmraade!A:A,0)),"")</f>
        <v/>
      </c>
    </row>
    <row r="2669" spans="1:24" s="14" customFormat="1" x14ac:dyDescent="0.25">
      <c r="A2669" s="14">
        <f t="shared" si="533"/>
        <v>2669</v>
      </c>
      <c r="B2669" s="14" t="str">
        <f t="shared" ca="1" si="534"/>
        <v>9dd0d15d-8e2c-49cb-bf2b-d90e8ae4ef22</v>
      </c>
      <c r="C2669" s="14" t="str">
        <f t="shared" ca="1" si="535"/>
        <v>0a3f507e-2336-32b8-e044-0003ba298018</v>
      </c>
      <c r="D2669" s="14">
        <f t="shared" ca="1" si="536"/>
        <v>996430</v>
      </c>
      <c r="E2669" s="1">
        <f t="shared" ca="1" si="537"/>
        <v>120</v>
      </c>
      <c r="F2669" s="1">
        <f t="shared" ca="1" si="538"/>
        <v>185</v>
      </c>
      <c r="G2669" s="1">
        <f t="shared" ca="1" si="539"/>
        <v>1981</v>
      </c>
      <c r="H2669" s="1" t="str">
        <f ca="1">IFERROR(INDEX(Varmeinstallation!B:B,MATCH(INDIRECT($A$1&amp;"L"&amp;A2669)*1,Varmeinstallation!A:A,0)),"Ingen varmeinstallationer")</f>
        <v>Varmepumpe</v>
      </c>
      <c r="I2669" s="1" t="str">
        <f ca="1">IFERROR(INDEX(Opvarmningsmiddel!B:B,MATCH(INDIRECT($A$1&amp;"M"&amp;A2669)*1,Opvarmningsmiddel!A:A,0)),"")</f>
        <v>Elektricitet</v>
      </c>
      <c r="J2669" s="1">
        <f t="shared" ca="1" si="540"/>
        <v>2</v>
      </c>
      <c r="K2669" s="1" t="str">
        <f ca="1">IFERROR(INDEX(Relationstabel!$C$3:$K$10,MATCH(VALUE(INDIRECT($A$1&amp;"L"&amp;A2669)),Relationstabel!$A$3:$A$10,0),MATCH(IFERROR(VALUE(INDIRECT($A$1&amp;"M"&amp;A2669)),0),Relationstabel!$C$1:$K$1,0)),"Ingen varmeinstallationer")</f>
        <v>Varmepumpe</v>
      </c>
      <c r="L2669" s="1" t="str">
        <f ca="1">INDEX(Anvendelseskode!B:B,MATCH($E2669,Anvendelseskode!$A:$A,0))</f>
        <v>Fritliggende enfamilieshus (parcelhus)</v>
      </c>
      <c r="M2669" s="1" t="str">
        <f ca="1">INDEX(Anvendelseskode!C:C,MATCH($E2669,Anvendelseskode!$A:$A,0))</f>
        <v>Parcelhuse</v>
      </c>
      <c r="N2669" s="1" t="str">
        <f ca="1">INDEX(Anvendelseskode!D:D,MATCH($E2669,Anvendelseskode!$A:$A,0))</f>
        <v>Private husholdninger</v>
      </c>
      <c r="O2669" s="1" t="str">
        <f ca="1">IFERROR(INDEX(SBi!$2:$2,MATCH(G2669,SBi!$1:$1,1)),SBi!$K$2)</f>
        <v>1979-1998</v>
      </c>
      <c r="P2669" s="1">
        <f ca="1">IFERROR(INDEX(SBi!$C$3:$K$28,MATCH(E2669,SBi!$B$3:$B$28,0),MATCH(O2669,SBi!$C$2:$K$2,0)),0)</f>
        <v>105.4</v>
      </c>
      <c r="Q2669" s="19">
        <f t="shared" ca="1" si="541"/>
        <v>19.498999999999999</v>
      </c>
      <c r="R2669" s="19" t="str">
        <f ca="1">IFERROR(INDEX(VpD!$2:$2,MATCH(G2669,VpD!$1:$1,1)),VpD!$I$2)</f>
        <v>1979-1998</v>
      </c>
      <c r="S2669" s="1">
        <f ca="1">IFERROR(INDEX(VpD!$C$3:$I$27,MATCH(E2669,VpD!$B$3:$B$27,0),MATCH(R2669,VpD!$C$2:$I$2,0)),0)</f>
        <v>90</v>
      </c>
      <c r="T2669" s="19">
        <f t="shared" ca="1" si="542"/>
        <v>16.649999999999999</v>
      </c>
      <c r="U2669" s="14" t="str">
        <f t="shared" ca="1" si="543"/>
        <v xml:space="preserve">713366.83 </v>
      </c>
      <c r="V2669" s="14" t="str">
        <f t="shared" ca="1" si="544"/>
        <v>6168542.11</v>
      </c>
      <c r="W2669" s="14" t="str">
        <f t="shared" ca="1" si="545"/>
        <v>POINT(713366.83 6168542.11)</v>
      </c>
      <c r="X2669" s="14" t="str">
        <f>IFERROR(INDEX(BygningOmraade!B:B,MATCH(A2669,BygningOmraade!A:A,0)),"")</f>
        <v/>
      </c>
    </row>
    <row r="2670" spans="1:24" s="14" customFormat="1" x14ac:dyDescent="0.25">
      <c r="A2670" s="14">
        <f t="shared" si="533"/>
        <v>2670</v>
      </c>
      <c r="B2670" s="14" t="str">
        <f t="shared" ca="1" si="534"/>
        <v>9dd7e4a8-19a2-4272-ad87-042462a2f0a6</v>
      </c>
      <c r="C2670" s="14" t="str">
        <f t="shared" ca="1" si="535"/>
        <v>0a3f507e-216e-32b8-e044-0003ba298018</v>
      </c>
      <c r="D2670" s="14">
        <f t="shared" ca="1" si="536"/>
        <v>997603</v>
      </c>
      <c r="E2670" s="1">
        <f t="shared" ca="1" si="537"/>
        <v>130</v>
      </c>
      <c r="F2670" s="1">
        <f t="shared" ca="1" si="538"/>
        <v>109</v>
      </c>
      <c r="G2670" s="1">
        <f t="shared" ca="1" si="539"/>
        <v>1978</v>
      </c>
      <c r="H2670" s="1" t="str">
        <f ca="1">IFERROR(INDEX(Varmeinstallation!B:B,MATCH(INDIRECT($A$1&amp;"L"&amp;A2670)*1,Varmeinstallation!A:A,0)),"Ingen varmeinstallationer")</f>
        <v>Fjernvarme/blokvarme (radiatorsystemer eller varmluftanlæg)</v>
      </c>
      <c r="I2670" s="1" t="str">
        <f ca="1">IFERROR(INDEX(Opvarmningsmiddel!B:B,MATCH(INDIRECT($A$1&amp;"M"&amp;A2670)*1,Opvarmningsmiddel!A:A,0)),"")</f>
        <v/>
      </c>
      <c r="J2670" s="1">
        <f t="shared" ca="1" si="540"/>
        <v>0</v>
      </c>
      <c r="K2670" s="1" t="str">
        <f ca="1">IFERROR(INDEX(Relationstabel!$C$3:$K$10,MATCH(VALUE(INDIRECT($A$1&amp;"L"&amp;A2670)),Relationstabel!$A$3:$A$10,0),MATCH(IFERROR(VALUE(INDIRECT($A$1&amp;"M"&amp;A2670)),0),Relationstabel!$C$1:$K$1,0)),"Ingen varmeinstallationer")</f>
        <v>Fjernvarme/ Blokvarme</v>
      </c>
      <c r="L2670" s="1" t="str">
        <f ca="1">INDEX(Anvendelseskode!B:B,MATCH($E2670,Anvendelseskode!$A:$A,0))</f>
        <v>Række-, kæde-, dobbelthus (lodret adskillelse mellem enhederne)</v>
      </c>
      <c r="M2670" s="1" t="str">
        <f ca="1">INDEX(Anvendelseskode!C:C,MATCH($E2670,Anvendelseskode!$A:$A,0))</f>
        <v>Række-, kæde og dobbelthuse</v>
      </c>
      <c r="N2670" s="1" t="str">
        <f ca="1">INDEX(Anvendelseskode!D:D,MATCH($E2670,Anvendelseskode!$A:$A,0))</f>
        <v>Private husholdninger</v>
      </c>
      <c r="O2670" s="1" t="str">
        <f ca="1">IFERROR(INDEX(SBi!$2:$2,MATCH(G2670,SBi!$1:$1,1)),SBi!$K$2)</f>
        <v>1973-1978</v>
      </c>
      <c r="P2670" s="1">
        <f ca="1">IFERROR(INDEX(SBi!$C$3:$K$28,MATCH(E2670,SBi!$B$3:$B$28,0),MATCH(O2670,SBi!$C$2:$K$2,0)),0)</f>
        <v>112.6</v>
      </c>
      <c r="Q2670" s="19">
        <f t="shared" ca="1" si="541"/>
        <v>12.273399999999999</v>
      </c>
      <c r="R2670" s="19" t="str">
        <f ca="1">IFERROR(INDEX(VpD!$2:$2,MATCH(G2670,VpD!$1:$1,1)),VpD!$I$2)</f>
        <v>1973-1978</v>
      </c>
      <c r="S2670" s="1">
        <f ca="1">IFERROR(INDEX(VpD!$C$3:$I$27,MATCH(E2670,VpD!$B$3:$B$27,0),MATCH(R2670,VpD!$C$2:$I$2,0)),0)</f>
        <v>98</v>
      </c>
      <c r="T2670" s="19">
        <f t="shared" ca="1" si="542"/>
        <v>10.682</v>
      </c>
      <c r="U2670" s="14" t="str">
        <f t="shared" ca="1" si="543"/>
        <v xml:space="preserve">713777.55 </v>
      </c>
      <c r="V2670" s="14" t="str">
        <f t="shared" ca="1" si="544"/>
        <v>6169615.74</v>
      </c>
      <c r="W2670" s="14" t="str">
        <f t="shared" ca="1" si="545"/>
        <v>POINT(713777.55 6169615.74)</v>
      </c>
      <c r="X2670" s="14" t="str">
        <f>IFERROR(INDEX(BygningOmraade!B:B,MATCH(A2670,BygningOmraade!A:A,0)),"")</f>
        <v/>
      </c>
    </row>
    <row r="2671" spans="1:24" s="14" customFormat="1" x14ac:dyDescent="0.25">
      <c r="A2671" s="14">
        <f t="shared" si="533"/>
        <v>2671</v>
      </c>
      <c r="B2671" s="14" t="str">
        <f t="shared" ca="1" si="534"/>
        <v>9de02db2-3c35-4f54-9d31-5d938284f5e3</v>
      </c>
      <c r="C2671" s="14" t="str">
        <f t="shared" ca="1" si="535"/>
        <v>0a3f507e-2245-32b8-e044-0003ba298018</v>
      </c>
      <c r="D2671" s="14">
        <f t="shared" ca="1" si="536"/>
        <v>995808</v>
      </c>
      <c r="E2671" s="1">
        <f t="shared" ca="1" si="537"/>
        <v>120</v>
      </c>
      <c r="F2671" s="1">
        <f t="shared" ca="1" si="538"/>
        <v>174</v>
      </c>
      <c r="G2671" s="1">
        <f t="shared" ca="1" si="539"/>
        <v>1978</v>
      </c>
      <c r="H2671" s="1" t="str">
        <f ca="1">IFERROR(INDEX(Varmeinstallation!B:B,MATCH(INDIRECT($A$1&amp;"L"&amp;A2671)*1,Varmeinstallation!A:A,0)),"Ingen varmeinstallationer")</f>
        <v>Centralvarme fra eget anlæg, et-kammer fyr</v>
      </c>
      <c r="I2671" s="1" t="str">
        <f ca="1">IFERROR(INDEX(Opvarmningsmiddel!B:B,MATCH(INDIRECT($A$1&amp;"M"&amp;A2671)*1,Opvarmningsmiddel!A:A,0)),"")</f>
        <v>Naturgas</v>
      </c>
      <c r="J2671" s="1">
        <f t="shared" ca="1" si="540"/>
        <v>0</v>
      </c>
      <c r="K2671" s="1" t="str">
        <f ca="1">IFERROR(INDEX(Relationstabel!$C$3:$K$10,MATCH(VALUE(INDIRECT($A$1&amp;"L"&amp;A2671)),Relationstabel!$A$3:$A$10,0),MATCH(IFERROR(VALUE(INDIRECT($A$1&amp;"M"&amp;A2671)),0),Relationstabel!$C$1:$K$1,0)),"Ingen varmeinstallationer")</f>
        <v>Naturgas</v>
      </c>
      <c r="L2671" s="1" t="str">
        <f ca="1">INDEX(Anvendelseskode!B:B,MATCH($E2671,Anvendelseskode!$A:$A,0))</f>
        <v>Fritliggende enfamilieshus (parcelhus)</v>
      </c>
      <c r="M2671" s="1" t="str">
        <f ca="1">INDEX(Anvendelseskode!C:C,MATCH($E2671,Anvendelseskode!$A:$A,0))</f>
        <v>Parcelhuse</v>
      </c>
      <c r="N2671" s="1" t="str">
        <f ca="1">INDEX(Anvendelseskode!D:D,MATCH($E2671,Anvendelseskode!$A:$A,0))</f>
        <v>Private husholdninger</v>
      </c>
      <c r="O2671" s="1" t="str">
        <f ca="1">IFERROR(INDEX(SBi!$2:$2,MATCH(G2671,SBi!$1:$1,1)),SBi!$K$2)</f>
        <v>1973-1978</v>
      </c>
      <c r="P2671" s="1">
        <f ca="1">IFERROR(INDEX(SBi!$C$3:$K$28,MATCH(E2671,SBi!$B$3:$B$28,0),MATCH(O2671,SBi!$C$2:$K$2,0)),0)</f>
        <v>119.8</v>
      </c>
      <c r="Q2671" s="19">
        <f t="shared" ca="1" si="541"/>
        <v>20.845200000000002</v>
      </c>
      <c r="R2671" s="19" t="str">
        <f ca="1">IFERROR(INDEX(VpD!$2:$2,MATCH(G2671,VpD!$1:$1,1)),VpD!$I$2)</f>
        <v>1973-1978</v>
      </c>
      <c r="S2671" s="1">
        <f ca="1">IFERROR(INDEX(VpD!$C$3:$I$27,MATCH(E2671,VpD!$B$3:$B$27,0),MATCH(R2671,VpD!$C$2:$I$2,0)),0)</f>
        <v>117</v>
      </c>
      <c r="T2671" s="19">
        <f t="shared" ca="1" si="542"/>
        <v>20.358000000000001</v>
      </c>
      <c r="U2671" s="14" t="str">
        <f t="shared" ca="1" si="543"/>
        <v xml:space="preserve">712059.28 </v>
      </c>
      <c r="V2671" s="14" t="str">
        <f t="shared" ca="1" si="544"/>
        <v>6171667.13</v>
      </c>
      <c r="W2671" s="14" t="str">
        <f t="shared" ca="1" si="545"/>
        <v>POINT(712059.28 6171667.13)</v>
      </c>
      <c r="X2671" s="14" t="str">
        <f>IFERROR(INDEX(BygningOmraade!B:B,MATCH(A2671,BygningOmraade!A:A,0)),"")</f>
        <v/>
      </c>
    </row>
    <row r="2672" spans="1:24" s="14" customFormat="1" x14ac:dyDescent="0.25">
      <c r="A2672" s="14">
        <f t="shared" si="533"/>
        <v>2672</v>
      </c>
      <c r="B2672" s="14" t="str">
        <f t="shared" ca="1" si="534"/>
        <v>9ded0569-41f3-4cd3-87c7-db4d0ce55bee</v>
      </c>
      <c r="C2672" s="14" t="str">
        <f t="shared" ca="1" si="535"/>
        <v>0a3f507e-1a29-32b8-e044-0003ba298018</v>
      </c>
      <c r="D2672" s="14">
        <f t="shared" ca="1" si="536"/>
        <v>997453</v>
      </c>
      <c r="E2672" s="1">
        <f t="shared" ca="1" si="537"/>
        <v>120</v>
      </c>
      <c r="F2672" s="1">
        <f t="shared" ca="1" si="538"/>
        <v>157</v>
      </c>
      <c r="G2672" s="1">
        <f t="shared" ca="1" si="539"/>
        <v>1972</v>
      </c>
      <c r="H2672" s="1" t="str">
        <f ca="1">IFERROR(INDEX(Varmeinstallation!B:B,MATCH(INDIRECT($A$1&amp;"L"&amp;A2672)*1,Varmeinstallation!A:A,0)),"Ingen varmeinstallationer")</f>
        <v>Centralvarme fra eget anlæg, et-kammer fyr</v>
      </c>
      <c r="I2672" s="1" t="str">
        <f ca="1">IFERROR(INDEX(Opvarmningsmiddel!B:B,MATCH(INDIRECT($A$1&amp;"M"&amp;A2672)*1,Opvarmningsmiddel!A:A,0)),"")</f>
        <v>Naturgas</v>
      </c>
      <c r="J2672" s="1">
        <f t="shared" ca="1" si="540"/>
        <v>2</v>
      </c>
      <c r="K2672" s="1" t="str">
        <f ca="1">IFERROR(INDEX(Relationstabel!$C$3:$K$10,MATCH(VALUE(INDIRECT($A$1&amp;"L"&amp;A2672)),Relationstabel!$A$3:$A$10,0),MATCH(IFERROR(VALUE(INDIRECT($A$1&amp;"M"&amp;A2672)),0),Relationstabel!$C$1:$K$1,0)),"Ingen varmeinstallationer")</f>
        <v>Naturgas</v>
      </c>
      <c r="L2672" s="1" t="str">
        <f ca="1">INDEX(Anvendelseskode!B:B,MATCH($E2672,Anvendelseskode!$A:$A,0))</f>
        <v>Fritliggende enfamilieshus (parcelhus)</v>
      </c>
      <c r="M2672" s="1" t="str">
        <f ca="1">INDEX(Anvendelseskode!C:C,MATCH($E2672,Anvendelseskode!$A:$A,0))</f>
        <v>Parcelhuse</v>
      </c>
      <c r="N2672" s="1" t="str">
        <f ca="1">INDEX(Anvendelseskode!D:D,MATCH($E2672,Anvendelseskode!$A:$A,0))</f>
        <v>Private husholdninger</v>
      </c>
      <c r="O2672" s="1" t="str">
        <f ca="1">IFERROR(INDEX(SBi!$2:$2,MATCH(G2672,SBi!$1:$1,1)),SBi!$K$2)</f>
        <v>1961-1972</v>
      </c>
      <c r="P2672" s="1">
        <f ca="1">IFERROR(INDEX(SBi!$C$3:$K$28,MATCH(E2672,SBi!$B$3:$B$28,0),MATCH(O2672,SBi!$C$2:$K$2,0)),0)</f>
        <v>134.30000000000001</v>
      </c>
      <c r="Q2672" s="19">
        <f t="shared" ca="1" si="541"/>
        <v>21.085100000000001</v>
      </c>
      <c r="R2672" s="19" t="str">
        <f ca="1">IFERROR(INDEX(VpD!$2:$2,MATCH(G2672,VpD!$1:$1,1)),VpD!$I$2)</f>
        <v>1961-1972</v>
      </c>
      <c r="S2672" s="1">
        <f ca="1">IFERROR(INDEX(VpD!$C$3:$I$27,MATCH(E2672,VpD!$B$3:$B$27,0),MATCH(R2672,VpD!$C$2:$I$2,0)),0)</f>
        <v>143</v>
      </c>
      <c r="T2672" s="19">
        <f t="shared" ca="1" si="542"/>
        <v>22.451000000000001</v>
      </c>
      <c r="U2672" s="14" t="str">
        <f t="shared" ca="1" si="543"/>
        <v xml:space="preserve">713973.46 </v>
      </c>
      <c r="V2672" s="14" t="str">
        <f t="shared" ca="1" si="544"/>
        <v>6169189.25</v>
      </c>
      <c r="W2672" s="14" t="str">
        <f t="shared" ca="1" si="545"/>
        <v>POINT(713973.46 6169189.25)</v>
      </c>
      <c r="X2672" s="14" t="str">
        <f>IFERROR(INDEX(BygningOmraade!B:B,MATCH(A2672,BygningOmraade!A:A,0)),"")</f>
        <v/>
      </c>
    </row>
    <row r="2673" spans="1:24" s="14" customFormat="1" x14ac:dyDescent="0.25">
      <c r="A2673" s="14">
        <f t="shared" si="533"/>
        <v>2673</v>
      </c>
      <c r="B2673" s="14" t="str">
        <f t="shared" ca="1" si="534"/>
        <v>9defbab6-63c1-409a-a7c1-5a090341eadb</v>
      </c>
      <c r="C2673" s="14" t="str">
        <f t="shared" ca="1" si="535"/>
        <v>0a3f507e-1fd1-32b8-e044-0003ba298018</v>
      </c>
      <c r="D2673" s="14">
        <f t="shared" ca="1" si="536"/>
        <v>993703</v>
      </c>
      <c r="E2673" s="1">
        <f t="shared" ca="1" si="537"/>
        <v>120</v>
      </c>
      <c r="F2673" s="1">
        <f t="shared" ca="1" si="538"/>
        <v>141</v>
      </c>
      <c r="G2673" s="1">
        <f t="shared" ca="1" si="539"/>
        <v>1997</v>
      </c>
      <c r="H2673" s="1" t="str">
        <f ca="1">IFERROR(INDEX(Varmeinstallation!B:B,MATCH(INDIRECT($A$1&amp;"L"&amp;A2673)*1,Varmeinstallation!A:A,0)),"Ingen varmeinstallationer")</f>
        <v>Centralvarme fra eget anlæg, et-kammer fyr</v>
      </c>
      <c r="I2673" s="1" t="str">
        <f ca="1">IFERROR(INDEX(Opvarmningsmiddel!B:B,MATCH(INDIRECT($A$1&amp;"M"&amp;A2673)*1,Opvarmningsmiddel!A:A,0)),"")</f>
        <v>Naturgas</v>
      </c>
      <c r="J2673" s="1">
        <f t="shared" ca="1" si="540"/>
        <v>2</v>
      </c>
      <c r="K2673" s="1" t="str">
        <f ca="1">IFERROR(INDEX(Relationstabel!$C$3:$K$10,MATCH(VALUE(INDIRECT($A$1&amp;"L"&amp;A2673)),Relationstabel!$A$3:$A$10,0),MATCH(IFERROR(VALUE(INDIRECT($A$1&amp;"M"&amp;A2673)),0),Relationstabel!$C$1:$K$1,0)),"Ingen varmeinstallationer")</f>
        <v>Naturgas</v>
      </c>
      <c r="L2673" s="1" t="str">
        <f ca="1">INDEX(Anvendelseskode!B:B,MATCH($E2673,Anvendelseskode!$A:$A,0))</f>
        <v>Fritliggende enfamilieshus (parcelhus)</v>
      </c>
      <c r="M2673" s="1" t="str">
        <f ca="1">INDEX(Anvendelseskode!C:C,MATCH($E2673,Anvendelseskode!$A:$A,0))</f>
        <v>Parcelhuse</v>
      </c>
      <c r="N2673" s="1" t="str">
        <f ca="1">INDEX(Anvendelseskode!D:D,MATCH($E2673,Anvendelseskode!$A:$A,0))</f>
        <v>Private husholdninger</v>
      </c>
      <c r="O2673" s="1" t="str">
        <f ca="1">IFERROR(INDEX(SBi!$2:$2,MATCH(G2673,SBi!$1:$1,1)),SBi!$K$2)</f>
        <v>1979-1998</v>
      </c>
      <c r="P2673" s="1">
        <f ca="1">IFERROR(INDEX(SBi!$C$3:$K$28,MATCH(E2673,SBi!$B$3:$B$28,0),MATCH(O2673,SBi!$C$2:$K$2,0)),0)</f>
        <v>105.4</v>
      </c>
      <c r="Q2673" s="19">
        <f t="shared" ca="1" si="541"/>
        <v>14.861400000000001</v>
      </c>
      <c r="R2673" s="19" t="str">
        <f ca="1">IFERROR(INDEX(VpD!$2:$2,MATCH(G2673,VpD!$1:$1,1)),VpD!$I$2)</f>
        <v>1979-1998</v>
      </c>
      <c r="S2673" s="1">
        <f ca="1">IFERROR(INDEX(VpD!$C$3:$I$27,MATCH(E2673,VpD!$B$3:$B$27,0),MATCH(R2673,VpD!$C$2:$I$2,0)),0)</f>
        <v>90</v>
      </c>
      <c r="T2673" s="19">
        <f t="shared" ca="1" si="542"/>
        <v>12.69</v>
      </c>
      <c r="U2673" s="14" t="str">
        <f t="shared" ca="1" si="543"/>
        <v xml:space="preserve">710905.16 </v>
      </c>
      <c r="V2673" s="14" t="str">
        <f t="shared" ca="1" si="544"/>
        <v>6171633.68</v>
      </c>
      <c r="W2673" s="14" t="str">
        <f t="shared" ca="1" si="545"/>
        <v>POINT(710905.16 6171633.68)</v>
      </c>
      <c r="X2673" s="14" t="str">
        <f>IFERROR(INDEX(BygningOmraade!B:B,MATCH(A2673,BygningOmraade!A:A,0)),"")</f>
        <v/>
      </c>
    </row>
    <row r="2674" spans="1:24" s="14" customFormat="1" x14ac:dyDescent="0.25">
      <c r="A2674" s="14">
        <f t="shared" si="533"/>
        <v>2674</v>
      </c>
      <c r="B2674" s="14" t="str">
        <f t="shared" ca="1" si="534"/>
        <v>9df63467-e529-4a4a-aafe-fd5cd3d38292</v>
      </c>
      <c r="C2674" s="14" t="str">
        <f t="shared" ca="1" si="535"/>
        <v>0a3f507e-157f-32b8-e044-0003ba298018</v>
      </c>
      <c r="D2674" s="14">
        <f t="shared" ca="1" si="536"/>
        <v>996652</v>
      </c>
      <c r="E2674" s="1">
        <f t="shared" ca="1" si="537"/>
        <v>120</v>
      </c>
      <c r="F2674" s="1">
        <f t="shared" ca="1" si="538"/>
        <v>185</v>
      </c>
      <c r="G2674" s="1">
        <f t="shared" ca="1" si="539"/>
        <v>1995</v>
      </c>
      <c r="H2674" s="1" t="str">
        <f ca="1">IFERROR(INDEX(Varmeinstallation!B:B,MATCH(INDIRECT($A$1&amp;"L"&amp;A2674)*1,Varmeinstallation!A:A,0)),"Ingen varmeinstallationer")</f>
        <v>Centralvarme fra eget anlæg, et-kammer fyr</v>
      </c>
      <c r="I2674" s="1" t="str">
        <f ca="1">IFERROR(INDEX(Opvarmningsmiddel!B:B,MATCH(INDIRECT($A$1&amp;"M"&amp;A2674)*1,Opvarmningsmiddel!A:A,0)),"")</f>
        <v>Naturgas</v>
      </c>
      <c r="J2674" s="1">
        <f t="shared" ca="1" si="540"/>
        <v>2</v>
      </c>
      <c r="K2674" s="1" t="str">
        <f ca="1">IFERROR(INDEX(Relationstabel!$C$3:$K$10,MATCH(VALUE(INDIRECT($A$1&amp;"L"&amp;A2674)),Relationstabel!$A$3:$A$10,0),MATCH(IFERROR(VALUE(INDIRECT($A$1&amp;"M"&amp;A2674)),0),Relationstabel!$C$1:$K$1,0)),"Ingen varmeinstallationer")</f>
        <v>Naturgas</v>
      </c>
      <c r="L2674" s="1" t="str">
        <f ca="1">INDEX(Anvendelseskode!B:B,MATCH($E2674,Anvendelseskode!$A:$A,0))</f>
        <v>Fritliggende enfamilieshus (parcelhus)</v>
      </c>
      <c r="M2674" s="1" t="str">
        <f ca="1">INDEX(Anvendelseskode!C:C,MATCH($E2674,Anvendelseskode!$A:$A,0))</f>
        <v>Parcelhuse</v>
      </c>
      <c r="N2674" s="1" t="str">
        <f ca="1">INDEX(Anvendelseskode!D:D,MATCH($E2674,Anvendelseskode!$A:$A,0))</f>
        <v>Private husholdninger</v>
      </c>
      <c r="O2674" s="1" t="str">
        <f ca="1">IFERROR(INDEX(SBi!$2:$2,MATCH(G2674,SBi!$1:$1,1)),SBi!$K$2)</f>
        <v>1979-1998</v>
      </c>
      <c r="P2674" s="1">
        <f ca="1">IFERROR(INDEX(SBi!$C$3:$K$28,MATCH(E2674,SBi!$B$3:$B$28,0),MATCH(O2674,SBi!$C$2:$K$2,0)),0)</f>
        <v>105.4</v>
      </c>
      <c r="Q2674" s="19">
        <f t="shared" ca="1" si="541"/>
        <v>19.498999999999999</v>
      </c>
      <c r="R2674" s="19" t="str">
        <f ca="1">IFERROR(INDEX(VpD!$2:$2,MATCH(G2674,VpD!$1:$1,1)),VpD!$I$2)</f>
        <v>1979-1998</v>
      </c>
      <c r="S2674" s="1">
        <f ca="1">IFERROR(INDEX(VpD!$C$3:$I$27,MATCH(E2674,VpD!$B$3:$B$27,0),MATCH(R2674,VpD!$C$2:$I$2,0)),0)</f>
        <v>90</v>
      </c>
      <c r="T2674" s="19">
        <f t="shared" ca="1" si="542"/>
        <v>16.649999999999999</v>
      </c>
      <c r="U2674" s="14" t="str">
        <f t="shared" ca="1" si="543"/>
        <v xml:space="preserve">713553.85 </v>
      </c>
      <c r="V2674" s="14" t="str">
        <f t="shared" ca="1" si="544"/>
        <v>6168590.85</v>
      </c>
      <c r="W2674" s="14" t="str">
        <f t="shared" ca="1" si="545"/>
        <v>POINT(713553.85 6168590.85)</v>
      </c>
      <c r="X2674" s="14" t="str">
        <f>IFERROR(INDEX(BygningOmraade!B:B,MATCH(A2674,BygningOmraade!A:A,0)),"")</f>
        <v/>
      </c>
    </row>
    <row r="2675" spans="1:24" s="14" customFormat="1" x14ac:dyDescent="0.25">
      <c r="A2675" s="14">
        <f t="shared" si="533"/>
        <v>2675</v>
      </c>
      <c r="B2675" s="14" t="str">
        <f t="shared" ca="1" si="534"/>
        <v>9e03d548-0b2d-453b-a434-edba9faaffa6</v>
      </c>
      <c r="C2675" s="14" t="str">
        <f t="shared" ca="1" si="535"/>
        <v>0a3f507e-21ef-32b8-e044-0003ba298018</v>
      </c>
      <c r="D2675" s="14">
        <f t="shared" ca="1" si="536"/>
        <v>996609</v>
      </c>
      <c r="E2675" s="1">
        <f t="shared" ca="1" si="537"/>
        <v>120</v>
      </c>
      <c r="F2675" s="1">
        <f t="shared" ca="1" si="538"/>
        <v>119</v>
      </c>
      <c r="G2675" s="1">
        <f t="shared" ca="1" si="539"/>
        <v>1999</v>
      </c>
      <c r="H2675" s="1" t="str">
        <f ca="1">IFERROR(INDEX(Varmeinstallation!B:B,MATCH(INDIRECT($A$1&amp;"L"&amp;A2675)*1,Varmeinstallation!A:A,0)),"Ingen varmeinstallationer")</f>
        <v>Centralvarme fra eget anlæg, et-kammer fyr</v>
      </c>
      <c r="I2675" s="1" t="str">
        <f ca="1">IFERROR(INDEX(Opvarmningsmiddel!B:B,MATCH(INDIRECT($A$1&amp;"M"&amp;A2675)*1,Opvarmningsmiddel!A:A,0)),"")</f>
        <v>Naturgas</v>
      </c>
      <c r="J2675" s="1">
        <f t="shared" ca="1" si="540"/>
        <v>2</v>
      </c>
      <c r="K2675" s="1" t="str">
        <f ca="1">IFERROR(INDEX(Relationstabel!$C$3:$K$10,MATCH(VALUE(INDIRECT($A$1&amp;"L"&amp;A2675)),Relationstabel!$A$3:$A$10,0),MATCH(IFERROR(VALUE(INDIRECT($A$1&amp;"M"&amp;A2675)),0),Relationstabel!$C$1:$K$1,0)),"Ingen varmeinstallationer")</f>
        <v>Naturgas</v>
      </c>
      <c r="L2675" s="1" t="str">
        <f ca="1">INDEX(Anvendelseskode!B:B,MATCH($E2675,Anvendelseskode!$A:$A,0))</f>
        <v>Fritliggende enfamilieshus (parcelhus)</v>
      </c>
      <c r="M2675" s="1" t="str">
        <f ca="1">INDEX(Anvendelseskode!C:C,MATCH($E2675,Anvendelseskode!$A:$A,0))</f>
        <v>Parcelhuse</v>
      </c>
      <c r="N2675" s="1" t="str">
        <f ca="1">INDEX(Anvendelseskode!D:D,MATCH($E2675,Anvendelseskode!$A:$A,0))</f>
        <v>Private husholdninger</v>
      </c>
      <c r="O2675" s="1" t="str">
        <f ca="1">IFERROR(INDEX(SBi!$2:$2,MATCH(G2675,SBi!$1:$1,1)),SBi!$K$2)</f>
        <v>1999-2006</v>
      </c>
      <c r="P2675" s="1">
        <f ca="1">IFERROR(INDEX(SBi!$C$3:$K$28,MATCH(E2675,SBi!$B$3:$B$28,0),MATCH(O2675,SBi!$C$2:$K$2,0)),0)</f>
        <v>83.9</v>
      </c>
      <c r="Q2675" s="19">
        <f t="shared" ca="1" si="541"/>
        <v>9.9840999999999998</v>
      </c>
      <c r="R2675" s="19" t="str">
        <f ca="1">IFERROR(INDEX(VpD!$2:$2,MATCH(G2675,VpD!$1:$1,1)),VpD!$I$2)</f>
        <v>&gt;1998</v>
      </c>
      <c r="S2675" s="1">
        <f ca="1">IFERROR(INDEX(VpD!$C$3:$I$27,MATCH(E2675,VpD!$B$3:$B$27,0),MATCH(R2675,VpD!$C$2:$I$2,0)),0)</f>
        <v>72</v>
      </c>
      <c r="T2675" s="19">
        <f t="shared" ca="1" si="542"/>
        <v>8.5679999999999996</v>
      </c>
      <c r="U2675" s="14" t="str">
        <f t="shared" ca="1" si="543"/>
        <v xml:space="preserve">713150.28 </v>
      </c>
      <c r="V2675" s="14" t="str">
        <f t="shared" ca="1" si="544"/>
        <v>6168952.72</v>
      </c>
      <c r="W2675" s="14" t="str">
        <f t="shared" ca="1" si="545"/>
        <v>POINT(713150.28 6168952.72)</v>
      </c>
      <c r="X2675" s="14" t="str">
        <f>IFERROR(INDEX(BygningOmraade!B:B,MATCH(A2675,BygningOmraade!A:A,0)),"")</f>
        <v/>
      </c>
    </row>
    <row r="2676" spans="1:24" s="14" customFormat="1" x14ac:dyDescent="0.25">
      <c r="A2676" s="14">
        <f t="shared" si="533"/>
        <v>2676</v>
      </c>
      <c r="B2676" s="14" t="str">
        <f t="shared" ca="1" si="534"/>
        <v>9e1ec9e9-8004-4fea-b583-b5e096398f9c</v>
      </c>
      <c r="C2676" s="14" t="str">
        <f t="shared" ca="1" si="535"/>
        <v>0a3f507e-22db-32b8-e044-0003ba298018</v>
      </c>
      <c r="D2676" s="14">
        <f t="shared" ca="1" si="536"/>
        <v>995145</v>
      </c>
      <c r="E2676" s="1">
        <f t="shared" ca="1" si="537"/>
        <v>130</v>
      </c>
      <c r="F2676" s="1">
        <f t="shared" ca="1" si="538"/>
        <v>170</v>
      </c>
      <c r="G2676" s="1">
        <f t="shared" ca="1" si="539"/>
        <v>1971</v>
      </c>
      <c r="H2676" s="1" t="str">
        <f ca="1">IFERROR(INDEX(Varmeinstallation!B:B,MATCH(INDIRECT($A$1&amp;"L"&amp;A2676)*1,Varmeinstallation!A:A,0)),"Ingen varmeinstallationer")</f>
        <v>Fjernvarme/blokvarme (radiatorsystemer eller varmluftanlæg)</v>
      </c>
      <c r="I2676" s="1" t="str">
        <f ca="1">IFERROR(INDEX(Opvarmningsmiddel!B:B,MATCH(INDIRECT($A$1&amp;"M"&amp;A2676)*1,Opvarmningsmiddel!A:A,0)),"")</f>
        <v/>
      </c>
      <c r="J2676" s="1">
        <f t="shared" ca="1" si="540"/>
        <v>0</v>
      </c>
      <c r="K2676" s="1" t="str">
        <f ca="1">IFERROR(INDEX(Relationstabel!$C$3:$K$10,MATCH(VALUE(INDIRECT($A$1&amp;"L"&amp;A2676)),Relationstabel!$A$3:$A$10,0),MATCH(IFERROR(VALUE(INDIRECT($A$1&amp;"M"&amp;A2676)),0),Relationstabel!$C$1:$K$1,0)),"Ingen varmeinstallationer")</f>
        <v>Fjernvarme/ Blokvarme</v>
      </c>
      <c r="L2676" s="1" t="str">
        <f ca="1">INDEX(Anvendelseskode!B:B,MATCH($E2676,Anvendelseskode!$A:$A,0))</f>
        <v>Række-, kæde-, dobbelthus (lodret adskillelse mellem enhederne)</v>
      </c>
      <c r="M2676" s="1" t="str">
        <f ca="1">INDEX(Anvendelseskode!C:C,MATCH($E2676,Anvendelseskode!$A:$A,0))</f>
        <v>Række-, kæde og dobbelthuse</v>
      </c>
      <c r="N2676" s="1" t="str">
        <f ca="1">INDEX(Anvendelseskode!D:D,MATCH($E2676,Anvendelseskode!$A:$A,0))</f>
        <v>Private husholdninger</v>
      </c>
      <c r="O2676" s="1" t="str">
        <f ca="1">IFERROR(INDEX(SBi!$2:$2,MATCH(G2676,SBi!$1:$1,1)),SBi!$K$2)</f>
        <v>1961-1972</v>
      </c>
      <c r="P2676" s="1">
        <f ca="1">IFERROR(INDEX(SBi!$C$3:$K$28,MATCH(E2676,SBi!$B$3:$B$28,0),MATCH(O2676,SBi!$C$2:$K$2,0)),0)</f>
        <v>119.9</v>
      </c>
      <c r="Q2676" s="19">
        <f t="shared" ca="1" si="541"/>
        <v>20.382999999999999</v>
      </c>
      <c r="R2676" s="19" t="str">
        <f ca="1">IFERROR(INDEX(VpD!$2:$2,MATCH(G2676,VpD!$1:$1,1)),VpD!$I$2)</f>
        <v>1961-1972</v>
      </c>
      <c r="S2676" s="1">
        <f ca="1">IFERROR(INDEX(VpD!$C$3:$I$27,MATCH(E2676,VpD!$B$3:$B$27,0),MATCH(R2676,VpD!$C$2:$I$2,0)),0)</f>
        <v>120</v>
      </c>
      <c r="T2676" s="19">
        <f t="shared" ca="1" si="542"/>
        <v>20.399999999999999</v>
      </c>
      <c r="U2676" s="14" t="str">
        <f t="shared" ca="1" si="543"/>
        <v xml:space="preserve">711845.63 </v>
      </c>
      <c r="V2676" s="14" t="str">
        <f t="shared" ca="1" si="544"/>
        <v>6172173.91</v>
      </c>
      <c r="W2676" s="14" t="str">
        <f t="shared" ca="1" si="545"/>
        <v>POINT(711845.63 6172173.91)</v>
      </c>
      <c r="X2676" s="14" t="str">
        <f>IFERROR(INDEX(BygningOmraade!B:B,MATCH(A2676,BygningOmraade!A:A,0)),"")</f>
        <v/>
      </c>
    </row>
    <row r="2677" spans="1:24" s="14" customFormat="1" x14ac:dyDescent="0.25">
      <c r="A2677" s="14">
        <f t="shared" si="533"/>
        <v>2677</v>
      </c>
      <c r="B2677" s="14" t="str">
        <f t="shared" ca="1" si="534"/>
        <v>9e30dffe-012b-48a8-a0b2-5ff91267d902</v>
      </c>
      <c r="C2677" s="14" t="str">
        <f t="shared" ca="1" si="535"/>
        <v>f96abce8-f67e-41ea-94b1-85d7335af0b2</v>
      </c>
      <c r="D2677" s="14">
        <f t="shared" ca="1" si="536"/>
        <v>996110</v>
      </c>
      <c r="E2677" s="1">
        <f t="shared" ca="1" si="537"/>
        <v>320</v>
      </c>
      <c r="F2677" s="1">
        <f t="shared" ca="1" si="538"/>
        <v>1228</v>
      </c>
      <c r="G2677" s="1">
        <f t="shared" ca="1" si="539"/>
        <v>2017</v>
      </c>
      <c r="H2677" s="1" t="str">
        <f ca="1">IFERROR(INDEX(Varmeinstallation!B:B,MATCH(INDIRECT($A$1&amp;"L"&amp;A2677)*1,Varmeinstallation!A:A,0)),"Ingen varmeinstallationer")</f>
        <v>Fjernvarme/blokvarme (radiatorsystemer eller varmluftanlæg)</v>
      </c>
      <c r="I2677" s="1" t="str">
        <f ca="1">IFERROR(INDEX(Opvarmningsmiddel!B:B,MATCH(INDIRECT($A$1&amp;"M"&amp;A2677)*1,Opvarmningsmiddel!A:A,0)),"")</f>
        <v/>
      </c>
      <c r="J2677" s="1">
        <f t="shared" ca="1" si="540"/>
        <v>0</v>
      </c>
      <c r="K2677" s="1" t="str">
        <f ca="1">IFERROR(INDEX(Relationstabel!$C$3:$K$10,MATCH(VALUE(INDIRECT($A$1&amp;"L"&amp;A2677)),Relationstabel!$A$3:$A$10,0),MATCH(IFERROR(VALUE(INDIRECT($A$1&amp;"M"&amp;A2677)),0),Relationstabel!$C$1:$K$1,0)),"Ingen varmeinstallationer")</f>
        <v>Fjernvarme/ Blokvarme</v>
      </c>
      <c r="L2677" s="1" t="str">
        <f ca="1">INDEX(Anvendelseskode!B:B,MATCH($E2677,Anvendelseskode!$A:$A,0))</f>
        <v>Bygning til kontor, handel, lager herunder offentlig administration</v>
      </c>
      <c r="M2677" s="1" t="str">
        <f ca="1">INDEX(Anvendelseskode!C:C,MATCH($E2677,Anvendelseskode!$A:$A,0))</f>
        <v>Kontor, handel, lager, off. adm.</v>
      </c>
      <c r="N2677" s="1" t="str">
        <f ca="1">INDEX(Anvendelseskode!D:D,MATCH($E2677,Anvendelseskode!$A:$A,0))</f>
        <v>Handel og servicevirksomheder</v>
      </c>
      <c r="O2677" s="1" t="str">
        <f ca="1">IFERROR(INDEX(SBi!$2:$2,MATCH(G2677,SBi!$1:$1,1)),SBi!$K$2)</f>
        <v>Efter 2006</v>
      </c>
      <c r="P2677" s="1">
        <f ca="1">IFERROR(INDEX(SBi!$C$3:$K$28,MATCH(E2677,SBi!$B$3:$B$28,0),MATCH(O2677,SBi!$C$2:$K$2,0)),0)</f>
        <v>82.8</v>
      </c>
      <c r="Q2677" s="19">
        <f t="shared" ca="1" si="541"/>
        <v>101.6784</v>
      </c>
      <c r="R2677" s="19" t="str">
        <f ca="1">IFERROR(INDEX(VpD!$2:$2,MATCH(G2677,VpD!$1:$1,1)),VpD!$I$2)</f>
        <v>&gt;1998</v>
      </c>
      <c r="S2677" s="1">
        <f ca="1">IFERROR(INDEX(VpD!$C$3:$I$27,MATCH(E2677,VpD!$B$3:$B$27,0),MATCH(R2677,VpD!$C$2:$I$2,0)),0)</f>
        <v>77</v>
      </c>
      <c r="T2677" s="19">
        <f t="shared" ca="1" si="542"/>
        <v>94.555999999999997</v>
      </c>
      <c r="U2677" s="14" t="str">
        <f t="shared" ca="1" si="543"/>
        <v xml:space="preserve">712387.63 </v>
      </c>
      <c r="V2677" s="14" t="str">
        <f t="shared" ca="1" si="544"/>
        <v>6171644.51</v>
      </c>
      <c r="W2677" s="14" t="str">
        <f t="shared" ca="1" si="545"/>
        <v>POINT(712387.63 6171644.51)</v>
      </c>
      <c r="X2677" s="14" t="str">
        <f>IFERROR(INDEX(BygningOmraade!B:B,MATCH(A2677,BygningOmraade!A:A,0)),"")</f>
        <v/>
      </c>
    </row>
    <row r="2678" spans="1:24" s="14" customFormat="1" x14ac:dyDescent="0.25">
      <c r="A2678" s="14">
        <f t="shared" si="533"/>
        <v>2678</v>
      </c>
      <c r="B2678" s="14" t="str">
        <f t="shared" ca="1" si="534"/>
        <v>9e34d265-67d0-4bde-948e-9477a737eed2</v>
      </c>
      <c r="C2678" s="14" t="str">
        <f t="shared" ca="1" si="535"/>
        <v>4591b5f9-a6fa-0dd9-e044-0003ba298018</v>
      </c>
      <c r="D2678" s="14">
        <f t="shared" ca="1" si="536"/>
        <v>2691223</v>
      </c>
      <c r="E2678" s="1">
        <f t="shared" ca="1" si="537"/>
        <v>130</v>
      </c>
      <c r="F2678" s="1">
        <f t="shared" ca="1" si="538"/>
        <v>108</v>
      </c>
      <c r="G2678" s="1">
        <f t="shared" ca="1" si="539"/>
        <v>2008</v>
      </c>
      <c r="H2678" s="1" t="str">
        <f ca="1">IFERROR(INDEX(Varmeinstallation!B:B,MATCH(INDIRECT($A$1&amp;"L"&amp;A2678)*1,Varmeinstallation!A:A,0)),"Ingen varmeinstallationer")</f>
        <v>Centralvarme fra eget anlæg, et-kammer fyr</v>
      </c>
      <c r="I2678" s="1" t="str">
        <f ca="1">IFERROR(INDEX(Opvarmningsmiddel!B:B,MATCH(INDIRECT($A$1&amp;"M"&amp;A2678)*1,Opvarmningsmiddel!A:A,0)),"")</f>
        <v>Naturgas</v>
      </c>
      <c r="J2678" s="1">
        <f t="shared" ca="1" si="540"/>
        <v>90</v>
      </c>
      <c r="K2678" s="1" t="str">
        <f ca="1">IFERROR(INDEX(Relationstabel!$C$3:$K$10,MATCH(VALUE(INDIRECT($A$1&amp;"L"&amp;A2678)),Relationstabel!$A$3:$A$10,0),MATCH(IFERROR(VALUE(INDIRECT($A$1&amp;"M"&amp;A2678)),0),Relationstabel!$C$1:$K$1,0)),"Ingen varmeinstallationer")</f>
        <v>Naturgas</v>
      </c>
      <c r="L2678" s="1" t="str">
        <f ca="1">INDEX(Anvendelseskode!B:B,MATCH($E2678,Anvendelseskode!$A:$A,0))</f>
        <v>Række-, kæde-, dobbelthus (lodret adskillelse mellem enhederne)</v>
      </c>
      <c r="M2678" s="1" t="str">
        <f ca="1">INDEX(Anvendelseskode!C:C,MATCH($E2678,Anvendelseskode!$A:$A,0))</f>
        <v>Række-, kæde og dobbelthuse</v>
      </c>
      <c r="N2678" s="1" t="str">
        <f ca="1">INDEX(Anvendelseskode!D:D,MATCH($E2678,Anvendelseskode!$A:$A,0))</f>
        <v>Private husholdninger</v>
      </c>
      <c r="O2678" s="1" t="str">
        <f ca="1">IFERROR(INDEX(SBi!$2:$2,MATCH(G2678,SBi!$1:$1,1)),SBi!$K$2)</f>
        <v>Efter 2006</v>
      </c>
      <c r="P2678" s="1">
        <f ca="1">IFERROR(INDEX(SBi!$C$3:$K$28,MATCH(E2678,SBi!$B$3:$B$28,0),MATCH(O2678,SBi!$C$2:$K$2,0)),0)</f>
        <v>66.400000000000006</v>
      </c>
      <c r="Q2678" s="19">
        <f t="shared" ca="1" si="541"/>
        <v>7.1712000000000007</v>
      </c>
      <c r="R2678" s="19" t="str">
        <f ca="1">IFERROR(INDEX(VpD!$2:$2,MATCH(G2678,VpD!$1:$1,1)),VpD!$I$2)</f>
        <v>&gt;1998</v>
      </c>
      <c r="S2678" s="1">
        <f ca="1">IFERROR(INDEX(VpD!$C$3:$I$27,MATCH(E2678,VpD!$B$3:$B$27,0),MATCH(R2678,VpD!$C$2:$I$2,0)),0)</f>
        <v>65</v>
      </c>
      <c r="T2678" s="19">
        <f t="shared" ca="1" si="542"/>
        <v>7.02</v>
      </c>
      <c r="U2678" s="14" t="str">
        <f t="shared" ca="1" si="543"/>
        <v xml:space="preserve">712545.86 </v>
      </c>
      <c r="V2678" s="14" t="str">
        <f t="shared" ca="1" si="544"/>
        <v>6168775.55</v>
      </c>
      <c r="W2678" s="14" t="str">
        <f t="shared" ca="1" si="545"/>
        <v>POINT(712545.86 6168775.55)</v>
      </c>
      <c r="X2678" s="14" t="str">
        <f>IFERROR(INDEX(BygningOmraade!B:B,MATCH(A2678,BygningOmraade!A:A,0)),"")</f>
        <v/>
      </c>
    </row>
    <row r="2679" spans="1:24" s="14" customFormat="1" x14ac:dyDescent="0.25">
      <c r="A2679" s="14">
        <f t="shared" si="533"/>
        <v>2679</v>
      </c>
      <c r="B2679" s="14" t="str">
        <f t="shared" ca="1" si="534"/>
        <v>9e3a2657-bbb7-4226-b067-19291f53d5a1</v>
      </c>
      <c r="C2679" s="14" t="str">
        <f t="shared" ca="1" si="535"/>
        <v>0a3f507e-1f9e-32b8-e044-0003ba298018</v>
      </c>
      <c r="D2679" s="14">
        <f t="shared" ca="1" si="536"/>
        <v>993952</v>
      </c>
      <c r="E2679" s="1">
        <f t="shared" ca="1" si="537"/>
        <v>120</v>
      </c>
      <c r="F2679" s="1">
        <f t="shared" ca="1" si="538"/>
        <v>119</v>
      </c>
      <c r="G2679" s="1">
        <f t="shared" ca="1" si="539"/>
        <v>1972</v>
      </c>
      <c r="H2679" s="1" t="str">
        <f ca="1">IFERROR(INDEX(Varmeinstallation!B:B,MATCH(INDIRECT($A$1&amp;"L"&amp;A2679)*1,Varmeinstallation!A:A,0)),"Ingen varmeinstallationer")</f>
        <v>Centralvarme fra eget anlæg, et-kammer fyr</v>
      </c>
      <c r="I2679" s="1" t="str">
        <f ca="1">IFERROR(INDEX(Opvarmningsmiddel!B:B,MATCH(INDIRECT($A$1&amp;"M"&amp;A2679)*1,Opvarmningsmiddel!A:A,0)),"")</f>
        <v>Naturgas</v>
      </c>
      <c r="J2679" s="1">
        <f t="shared" ca="1" si="540"/>
        <v>0</v>
      </c>
      <c r="K2679" s="1" t="str">
        <f ca="1">IFERROR(INDEX(Relationstabel!$C$3:$K$10,MATCH(VALUE(INDIRECT($A$1&amp;"L"&amp;A2679)),Relationstabel!$A$3:$A$10,0),MATCH(IFERROR(VALUE(INDIRECT($A$1&amp;"M"&amp;A2679)),0),Relationstabel!$C$1:$K$1,0)),"Ingen varmeinstallationer")</f>
        <v>Naturgas</v>
      </c>
      <c r="L2679" s="1" t="str">
        <f ca="1">INDEX(Anvendelseskode!B:B,MATCH($E2679,Anvendelseskode!$A:$A,0))</f>
        <v>Fritliggende enfamilieshus (parcelhus)</v>
      </c>
      <c r="M2679" s="1" t="str">
        <f ca="1">INDEX(Anvendelseskode!C:C,MATCH($E2679,Anvendelseskode!$A:$A,0))</f>
        <v>Parcelhuse</v>
      </c>
      <c r="N2679" s="1" t="str">
        <f ca="1">INDEX(Anvendelseskode!D:D,MATCH($E2679,Anvendelseskode!$A:$A,0))</f>
        <v>Private husholdninger</v>
      </c>
      <c r="O2679" s="1" t="str">
        <f ca="1">IFERROR(INDEX(SBi!$2:$2,MATCH(G2679,SBi!$1:$1,1)),SBi!$K$2)</f>
        <v>1961-1972</v>
      </c>
      <c r="P2679" s="1">
        <f ca="1">IFERROR(INDEX(SBi!$C$3:$K$28,MATCH(E2679,SBi!$B$3:$B$28,0),MATCH(O2679,SBi!$C$2:$K$2,0)),0)</f>
        <v>134.30000000000001</v>
      </c>
      <c r="Q2679" s="19">
        <f t="shared" ca="1" si="541"/>
        <v>15.9817</v>
      </c>
      <c r="R2679" s="19" t="str">
        <f ca="1">IFERROR(INDEX(VpD!$2:$2,MATCH(G2679,VpD!$1:$1,1)),VpD!$I$2)</f>
        <v>1961-1972</v>
      </c>
      <c r="S2679" s="1">
        <f ca="1">IFERROR(INDEX(VpD!$C$3:$I$27,MATCH(E2679,VpD!$B$3:$B$27,0),MATCH(R2679,VpD!$C$2:$I$2,0)),0)</f>
        <v>143</v>
      </c>
      <c r="T2679" s="19">
        <f t="shared" ca="1" si="542"/>
        <v>17.016999999999999</v>
      </c>
      <c r="U2679" s="14" t="str">
        <f t="shared" ca="1" si="543"/>
        <v xml:space="preserve">711154.57 </v>
      </c>
      <c r="V2679" s="14" t="str">
        <f t="shared" ca="1" si="544"/>
        <v>6171615.56</v>
      </c>
      <c r="W2679" s="14" t="str">
        <f t="shared" ca="1" si="545"/>
        <v>POINT(711154.57 6171615.56)</v>
      </c>
      <c r="X2679" s="14" t="str">
        <f>IFERROR(INDEX(BygningOmraade!B:B,MATCH(A2679,BygningOmraade!A:A,0)),"")</f>
        <v/>
      </c>
    </row>
    <row r="2680" spans="1:24" s="14" customFormat="1" x14ac:dyDescent="0.25">
      <c r="A2680" s="14">
        <f t="shared" si="533"/>
        <v>2680</v>
      </c>
      <c r="B2680" s="14" t="str">
        <f t="shared" ca="1" si="534"/>
        <v>9e4f4dc4-c8d2-493f-ac7a-606d761b0933</v>
      </c>
      <c r="C2680" s="14" t="str">
        <f t="shared" ca="1" si="535"/>
        <v>0a3f507e-21fb-32b8-e044-0003ba298018</v>
      </c>
      <c r="D2680" s="14">
        <f t="shared" ca="1" si="536"/>
        <v>996282</v>
      </c>
      <c r="E2680" s="1">
        <f t="shared" ca="1" si="537"/>
        <v>130</v>
      </c>
      <c r="F2680" s="1">
        <f t="shared" ca="1" si="538"/>
        <v>94</v>
      </c>
      <c r="G2680" s="1">
        <f t="shared" ca="1" si="539"/>
        <v>1959</v>
      </c>
      <c r="H2680" s="1" t="str">
        <f ca="1">IFERROR(INDEX(Varmeinstallation!B:B,MATCH(INDIRECT($A$1&amp;"L"&amp;A2680)*1,Varmeinstallation!A:A,0)),"Ingen varmeinstallationer")</f>
        <v>Centralvarme fra eget anlæg, et-kammer fyr</v>
      </c>
      <c r="I2680" s="1" t="str">
        <f ca="1">IFERROR(INDEX(Opvarmningsmiddel!B:B,MATCH(INDIRECT($A$1&amp;"M"&amp;A2680)*1,Opvarmningsmiddel!A:A,0)),"")</f>
        <v>Naturgas</v>
      </c>
      <c r="J2680" s="1">
        <f t="shared" ca="1" si="540"/>
        <v>0</v>
      </c>
      <c r="K2680" s="1" t="str">
        <f ca="1">IFERROR(INDEX(Relationstabel!$C$3:$K$10,MATCH(VALUE(INDIRECT($A$1&amp;"L"&amp;A2680)),Relationstabel!$A$3:$A$10,0),MATCH(IFERROR(VALUE(INDIRECT($A$1&amp;"M"&amp;A2680)),0),Relationstabel!$C$1:$K$1,0)),"Ingen varmeinstallationer")</f>
        <v>Naturgas</v>
      </c>
      <c r="L2680" s="1" t="str">
        <f ca="1">INDEX(Anvendelseskode!B:B,MATCH($E2680,Anvendelseskode!$A:$A,0))</f>
        <v>Række-, kæde-, dobbelthus (lodret adskillelse mellem enhederne)</v>
      </c>
      <c r="M2680" s="1" t="str">
        <f ca="1">INDEX(Anvendelseskode!C:C,MATCH($E2680,Anvendelseskode!$A:$A,0))</f>
        <v>Række-, kæde og dobbelthuse</v>
      </c>
      <c r="N2680" s="1" t="str">
        <f ca="1">INDEX(Anvendelseskode!D:D,MATCH($E2680,Anvendelseskode!$A:$A,0))</f>
        <v>Private husholdninger</v>
      </c>
      <c r="O2680" s="1" t="str">
        <f ca="1">IFERROR(INDEX(SBi!$2:$2,MATCH(G2680,SBi!$1:$1,1)),SBi!$K$2)</f>
        <v>1951-1960</v>
      </c>
      <c r="P2680" s="1">
        <f ca="1">IFERROR(INDEX(SBi!$C$3:$K$28,MATCH(E2680,SBi!$B$3:$B$28,0),MATCH(O2680,SBi!$C$2:$K$2,0)),0)</f>
        <v>142.80000000000001</v>
      </c>
      <c r="Q2680" s="19">
        <f t="shared" ca="1" si="541"/>
        <v>13.423200000000001</v>
      </c>
      <c r="R2680" s="19" t="str">
        <f ca="1">IFERROR(INDEX(VpD!$2:$2,MATCH(G2680,VpD!$1:$1,1)),VpD!$I$2)</f>
        <v>1951-1960</v>
      </c>
      <c r="S2680" s="1">
        <f ca="1">IFERROR(INDEX(VpD!$C$3:$I$27,MATCH(E2680,VpD!$B$3:$B$27,0),MATCH(R2680,VpD!$C$2:$I$2,0)),0)</f>
        <v>162</v>
      </c>
      <c r="T2680" s="19">
        <f t="shared" ca="1" si="542"/>
        <v>15.228</v>
      </c>
      <c r="U2680" s="14" t="str">
        <f t="shared" ca="1" si="543"/>
        <v xml:space="preserve">712956.08 </v>
      </c>
      <c r="V2680" s="14" t="str">
        <f t="shared" ca="1" si="544"/>
        <v>6169293.89</v>
      </c>
      <c r="W2680" s="14" t="str">
        <f t="shared" ca="1" si="545"/>
        <v>POINT(712956.08 6169293.89)</v>
      </c>
      <c r="X2680" s="14" t="str">
        <f>IFERROR(INDEX(BygningOmraade!B:B,MATCH(A2680,BygningOmraade!A:A,0)),"")</f>
        <v/>
      </c>
    </row>
    <row r="2681" spans="1:24" s="14" customFormat="1" x14ac:dyDescent="0.25">
      <c r="A2681" s="14">
        <f t="shared" si="533"/>
        <v>2681</v>
      </c>
      <c r="B2681" s="14" t="str">
        <f t="shared" ca="1" si="534"/>
        <v>9e58d465-cdf0-4ef4-a4dc-66fab885688c</v>
      </c>
      <c r="C2681" s="14" t="str">
        <f t="shared" ca="1" si="535"/>
        <v>0a3f507e-1873-32b8-e044-0003ba298018</v>
      </c>
      <c r="D2681" s="14">
        <f t="shared" ca="1" si="536"/>
        <v>997722</v>
      </c>
      <c r="E2681" s="1">
        <f t="shared" ca="1" si="537"/>
        <v>120</v>
      </c>
      <c r="F2681" s="1">
        <f t="shared" ca="1" si="538"/>
        <v>126</v>
      </c>
      <c r="G2681" s="1">
        <f t="shared" ca="1" si="539"/>
        <v>1983</v>
      </c>
      <c r="H2681" s="1" t="str">
        <f ca="1">IFERROR(INDEX(Varmeinstallation!B:B,MATCH(INDIRECT($A$1&amp;"L"&amp;A2681)*1,Varmeinstallation!A:A,0)),"Ingen varmeinstallationer")</f>
        <v>Elovne, elpaneler</v>
      </c>
      <c r="I2681" s="1" t="str">
        <f ca="1">IFERROR(INDEX(Opvarmningsmiddel!B:B,MATCH(INDIRECT($A$1&amp;"M"&amp;A2681)*1,Opvarmningsmiddel!A:A,0)),"")</f>
        <v>Elektricitet</v>
      </c>
      <c r="J2681" s="1">
        <f t="shared" ca="1" si="540"/>
        <v>2</v>
      </c>
      <c r="K2681" s="1" t="str">
        <f ca="1">IFERROR(INDEX(Relationstabel!$C$3:$K$10,MATCH(VALUE(INDIRECT($A$1&amp;"L"&amp;A2681)),Relationstabel!$A$3:$A$10,0),MATCH(IFERROR(VALUE(INDIRECT($A$1&amp;"M"&amp;A2681)),0),Relationstabel!$C$1:$K$1,0)),"Ingen varmeinstallationer")</f>
        <v>Elvarme</v>
      </c>
      <c r="L2681" s="1" t="str">
        <f ca="1">INDEX(Anvendelseskode!B:B,MATCH($E2681,Anvendelseskode!$A:$A,0))</f>
        <v>Fritliggende enfamilieshus (parcelhus)</v>
      </c>
      <c r="M2681" s="1" t="str">
        <f ca="1">INDEX(Anvendelseskode!C:C,MATCH($E2681,Anvendelseskode!$A:$A,0))</f>
        <v>Parcelhuse</v>
      </c>
      <c r="N2681" s="1" t="str">
        <f ca="1">INDEX(Anvendelseskode!D:D,MATCH($E2681,Anvendelseskode!$A:$A,0))</f>
        <v>Private husholdninger</v>
      </c>
      <c r="O2681" s="1" t="str">
        <f ca="1">IFERROR(INDEX(SBi!$2:$2,MATCH(G2681,SBi!$1:$1,1)),SBi!$K$2)</f>
        <v>1979-1998</v>
      </c>
      <c r="P2681" s="1">
        <f ca="1">IFERROR(INDEX(SBi!$C$3:$K$28,MATCH(E2681,SBi!$B$3:$B$28,0),MATCH(O2681,SBi!$C$2:$K$2,0)),0)</f>
        <v>105.4</v>
      </c>
      <c r="Q2681" s="19">
        <f t="shared" ca="1" si="541"/>
        <v>13.280400000000002</v>
      </c>
      <c r="R2681" s="19" t="str">
        <f ca="1">IFERROR(INDEX(VpD!$2:$2,MATCH(G2681,VpD!$1:$1,1)),VpD!$I$2)</f>
        <v>1979-1998</v>
      </c>
      <c r="S2681" s="1">
        <f ca="1">IFERROR(INDEX(VpD!$C$3:$I$27,MATCH(E2681,VpD!$B$3:$B$27,0),MATCH(R2681,VpD!$C$2:$I$2,0)),0)</f>
        <v>90</v>
      </c>
      <c r="T2681" s="19">
        <f t="shared" ca="1" si="542"/>
        <v>11.34</v>
      </c>
      <c r="U2681" s="14" t="str">
        <f t="shared" ca="1" si="543"/>
        <v xml:space="preserve">714084.25 </v>
      </c>
      <c r="V2681" s="14" t="str">
        <f t="shared" ca="1" si="544"/>
        <v>6168741.36</v>
      </c>
      <c r="W2681" s="14" t="str">
        <f t="shared" ca="1" si="545"/>
        <v>POINT(714084.25 6168741.36)</v>
      </c>
      <c r="X2681" s="14" t="str">
        <f>IFERROR(INDEX(BygningOmraade!B:B,MATCH(A2681,BygningOmraade!A:A,0)),"")</f>
        <v/>
      </c>
    </row>
    <row r="2682" spans="1:24" s="14" customFormat="1" x14ac:dyDescent="0.25">
      <c r="A2682" s="14">
        <f t="shared" si="533"/>
        <v>2682</v>
      </c>
      <c r="B2682" s="14" t="str">
        <f t="shared" ca="1" si="534"/>
        <v>9e5d369d-71fc-41b8-9186-766d8c43c9a1</v>
      </c>
      <c r="C2682" s="14" t="str">
        <f t="shared" ca="1" si="535"/>
        <v>0a3f507e-1a5a-32b8-e044-0003ba298018</v>
      </c>
      <c r="D2682" s="14">
        <f t="shared" ca="1" si="536"/>
        <v>997382</v>
      </c>
      <c r="E2682" s="1">
        <f t="shared" ca="1" si="537"/>
        <v>120</v>
      </c>
      <c r="F2682" s="1">
        <f t="shared" ca="1" si="538"/>
        <v>182</v>
      </c>
      <c r="G2682" s="1">
        <f t="shared" ca="1" si="539"/>
        <v>1976</v>
      </c>
      <c r="H2682" s="1" t="str">
        <f ca="1">IFERROR(INDEX(Varmeinstallation!B:B,MATCH(INDIRECT($A$1&amp;"L"&amp;A2682)*1,Varmeinstallation!A:A,0)),"Ingen varmeinstallationer")</f>
        <v>Centralvarme fra eget anlæg, et-kammer fyr</v>
      </c>
      <c r="I2682" s="1" t="str">
        <f ca="1">IFERROR(INDEX(Opvarmningsmiddel!B:B,MATCH(INDIRECT($A$1&amp;"M"&amp;A2682)*1,Opvarmningsmiddel!A:A,0)),"")</f>
        <v>Naturgas</v>
      </c>
      <c r="J2682" s="1">
        <f t="shared" ca="1" si="540"/>
        <v>2</v>
      </c>
      <c r="K2682" s="1" t="str">
        <f ca="1">IFERROR(INDEX(Relationstabel!$C$3:$K$10,MATCH(VALUE(INDIRECT($A$1&amp;"L"&amp;A2682)),Relationstabel!$A$3:$A$10,0),MATCH(IFERROR(VALUE(INDIRECT($A$1&amp;"M"&amp;A2682)),0),Relationstabel!$C$1:$K$1,0)),"Ingen varmeinstallationer")</f>
        <v>Naturgas</v>
      </c>
      <c r="L2682" s="1" t="str">
        <f ca="1">INDEX(Anvendelseskode!B:B,MATCH($E2682,Anvendelseskode!$A:$A,0))</f>
        <v>Fritliggende enfamilieshus (parcelhus)</v>
      </c>
      <c r="M2682" s="1" t="str">
        <f ca="1">INDEX(Anvendelseskode!C:C,MATCH($E2682,Anvendelseskode!$A:$A,0))</f>
        <v>Parcelhuse</v>
      </c>
      <c r="N2682" s="1" t="str">
        <f ca="1">INDEX(Anvendelseskode!D:D,MATCH($E2682,Anvendelseskode!$A:$A,0))</f>
        <v>Private husholdninger</v>
      </c>
      <c r="O2682" s="1" t="str">
        <f ca="1">IFERROR(INDEX(SBi!$2:$2,MATCH(G2682,SBi!$1:$1,1)),SBi!$K$2)</f>
        <v>1973-1978</v>
      </c>
      <c r="P2682" s="1">
        <f ca="1">IFERROR(INDEX(SBi!$C$3:$K$28,MATCH(E2682,SBi!$B$3:$B$28,0),MATCH(O2682,SBi!$C$2:$K$2,0)),0)</f>
        <v>119.8</v>
      </c>
      <c r="Q2682" s="19">
        <f t="shared" ca="1" si="541"/>
        <v>21.803599999999999</v>
      </c>
      <c r="R2682" s="19" t="str">
        <f ca="1">IFERROR(INDEX(VpD!$2:$2,MATCH(G2682,VpD!$1:$1,1)),VpD!$I$2)</f>
        <v>1973-1978</v>
      </c>
      <c r="S2682" s="1">
        <f ca="1">IFERROR(INDEX(VpD!$C$3:$I$27,MATCH(E2682,VpD!$B$3:$B$27,0),MATCH(R2682,VpD!$C$2:$I$2,0)),0)</f>
        <v>117</v>
      </c>
      <c r="T2682" s="19">
        <f t="shared" ca="1" si="542"/>
        <v>21.294</v>
      </c>
      <c r="U2682" s="14" t="str">
        <f t="shared" ca="1" si="543"/>
        <v xml:space="preserve">714057.98 </v>
      </c>
      <c r="V2682" s="14" t="str">
        <f t="shared" ca="1" si="544"/>
        <v>6169096.31</v>
      </c>
      <c r="W2682" s="14" t="str">
        <f t="shared" ca="1" si="545"/>
        <v>POINT(714057.98 6169096.31)</v>
      </c>
      <c r="X2682" s="14" t="str">
        <f>IFERROR(INDEX(BygningOmraade!B:B,MATCH(A2682,BygningOmraade!A:A,0)),"")</f>
        <v/>
      </c>
    </row>
    <row r="2683" spans="1:24" s="14" customFormat="1" x14ac:dyDescent="0.25">
      <c r="A2683" s="14">
        <f t="shared" si="533"/>
        <v>2683</v>
      </c>
      <c r="B2683" s="14" t="str">
        <f t="shared" ca="1" si="534"/>
        <v>9e73af11-3cf3-4dbd-8519-880d51fa7a46</v>
      </c>
      <c r="C2683" s="14" t="str">
        <f t="shared" ca="1" si="535"/>
        <v>4591b5f9-a6cc-0dd9-e044-0003ba298018</v>
      </c>
      <c r="D2683" s="14">
        <f t="shared" ca="1" si="536"/>
        <v>2691193</v>
      </c>
      <c r="E2683" s="1">
        <f t="shared" ca="1" si="537"/>
        <v>130</v>
      </c>
      <c r="F2683" s="1">
        <f t="shared" ca="1" si="538"/>
        <v>108</v>
      </c>
      <c r="G2683" s="1">
        <f t="shared" ca="1" si="539"/>
        <v>2008</v>
      </c>
      <c r="H2683" s="1" t="str">
        <f ca="1">IFERROR(INDEX(Varmeinstallation!B:B,MATCH(INDIRECT($A$1&amp;"L"&amp;A2683)*1,Varmeinstallation!A:A,0)),"Ingen varmeinstallationer")</f>
        <v>Centralvarme fra eget anlæg, et-kammer fyr</v>
      </c>
      <c r="I2683" s="1" t="str">
        <f ca="1">IFERROR(INDEX(Opvarmningsmiddel!B:B,MATCH(INDIRECT($A$1&amp;"M"&amp;A2683)*1,Opvarmningsmiddel!A:A,0)),"")</f>
        <v>Naturgas</v>
      </c>
      <c r="J2683" s="1">
        <f t="shared" ca="1" si="540"/>
        <v>90</v>
      </c>
      <c r="K2683" s="1" t="str">
        <f ca="1">IFERROR(INDEX(Relationstabel!$C$3:$K$10,MATCH(VALUE(INDIRECT($A$1&amp;"L"&amp;A2683)),Relationstabel!$A$3:$A$10,0),MATCH(IFERROR(VALUE(INDIRECT($A$1&amp;"M"&amp;A2683)),0),Relationstabel!$C$1:$K$1,0)),"Ingen varmeinstallationer")</f>
        <v>Naturgas</v>
      </c>
      <c r="L2683" s="1" t="str">
        <f ca="1">INDEX(Anvendelseskode!B:B,MATCH($E2683,Anvendelseskode!$A:$A,0))</f>
        <v>Række-, kæde-, dobbelthus (lodret adskillelse mellem enhederne)</v>
      </c>
      <c r="M2683" s="1" t="str">
        <f ca="1">INDEX(Anvendelseskode!C:C,MATCH($E2683,Anvendelseskode!$A:$A,0))</f>
        <v>Række-, kæde og dobbelthuse</v>
      </c>
      <c r="N2683" s="1" t="str">
        <f ca="1">INDEX(Anvendelseskode!D:D,MATCH($E2683,Anvendelseskode!$A:$A,0))</f>
        <v>Private husholdninger</v>
      </c>
      <c r="O2683" s="1" t="str">
        <f ca="1">IFERROR(INDEX(SBi!$2:$2,MATCH(G2683,SBi!$1:$1,1)),SBi!$K$2)</f>
        <v>Efter 2006</v>
      </c>
      <c r="P2683" s="1">
        <f ca="1">IFERROR(INDEX(SBi!$C$3:$K$28,MATCH(E2683,SBi!$B$3:$B$28,0),MATCH(O2683,SBi!$C$2:$K$2,0)),0)</f>
        <v>66.400000000000006</v>
      </c>
      <c r="Q2683" s="19">
        <f t="shared" ca="1" si="541"/>
        <v>7.1712000000000007</v>
      </c>
      <c r="R2683" s="19" t="str">
        <f ca="1">IFERROR(INDEX(VpD!$2:$2,MATCH(G2683,VpD!$1:$1,1)),VpD!$I$2)</f>
        <v>&gt;1998</v>
      </c>
      <c r="S2683" s="1">
        <f ca="1">IFERROR(INDEX(VpD!$C$3:$I$27,MATCH(E2683,VpD!$B$3:$B$27,0),MATCH(R2683,VpD!$C$2:$I$2,0)),0)</f>
        <v>65</v>
      </c>
      <c r="T2683" s="19">
        <f t="shared" ca="1" si="542"/>
        <v>7.02</v>
      </c>
      <c r="U2683" s="14" t="str">
        <f t="shared" ca="1" si="543"/>
        <v xml:space="preserve">712581.05 </v>
      </c>
      <c r="V2683" s="14" t="str">
        <f t="shared" ca="1" si="544"/>
        <v>6168872.08</v>
      </c>
      <c r="W2683" s="14" t="str">
        <f t="shared" ca="1" si="545"/>
        <v>POINT(712581.05 6168872.08)</v>
      </c>
      <c r="X2683" s="14" t="str">
        <f>IFERROR(INDEX(BygningOmraade!B:B,MATCH(A2683,BygningOmraade!A:A,0)),"")</f>
        <v/>
      </c>
    </row>
    <row r="2684" spans="1:24" s="14" customFormat="1" x14ac:dyDescent="0.25">
      <c r="A2684" s="14">
        <f t="shared" si="533"/>
        <v>2684</v>
      </c>
      <c r="B2684" s="14" t="str">
        <f t="shared" ca="1" si="534"/>
        <v>9e7a2c75-a841-40fd-a6cc-f0a13a431020</v>
      </c>
      <c r="C2684" s="14" t="str">
        <f t="shared" ca="1" si="535"/>
        <v>0a3f507e-1e8e-32b8-e044-0003ba298018</v>
      </c>
      <c r="D2684" s="14">
        <f t="shared" ca="1" si="536"/>
        <v>994716</v>
      </c>
      <c r="E2684" s="1">
        <f t="shared" ca="1" si="537"/>
        <v>120</v>
      </c>
      <c r="F2684" s="1">
        <f t="shared" ca="1" si="538"/>
        <v>143</v>
      </c>
      <c r="G2684" s="1">
        <f t="shared" ca="1" si="539"/>
        <v>1985</v>
      </c>
      <c r="H2684" s="1" t="str">
        <f ca="1">IFERROR(INDEX(Varmeinstallation!B:B,MATCH(INDIRECT($A$1&amp;"L"&amp;A2684)*1,Varmeinstallation!A:A,0)),"Ingen varmeinstallationer")</f>
        <v>Centralvarme fra eget anlæg, et-kammer fyr</v>
      </c>
      <c r="I2684" s="1" t="str">
        <f ca="1">IFERROR(INDEX(Opvarmningsmiddel!B:B,MATCH(INDIRECT($A$1&amp;"M"&amp;A2684)*1,Opvarmningsmiddel!A:A,0)),"")</f>
        <v>Naturgas</v>
      </c>
      <c r="J2684" s="1">
        <f t="shared" ca="1" si="540"/>
        <v>2</v>
      </c>
      <c r="K2684" s="1" t="str">
        <f ca="1">IFERROR(INDEX(Relationstabel!$C$3:$K$10,MATCH(VALUE(INDIRECT($A$1&amp;"L"&amp;A2684)),Relationstabel!$A$3:$A$10,0),MATCH(IFERROR(VALUE(INDIRECT($A$1&amp;"M"&amp;A2684)),0),Relationstabel!$C$1:$K$1,0)),"Ingen varmeinstallationer")</f>
        <v>Naturgas</v>
      </c>
      <c r="L2684" s="1" t="str">
        <f ca="1">INDEX(Anvendelseskode!B:B,MATCH($E2684,Anvendelseskode!$A:$A,0))</f>
        <v>Fritliggende enfamilieshus (parcelhus)</v>
      </c>
      <c r="M2684" s="1" t="str">
        <f ca="1">INDEX(Anvendelseskode!C:C,MATCH($E2684,Anvendelseskode!$A:$A,0))</f>
        <v>Parcelhuse</v>
      </c>
      <c r="N2684" s="1" t="str">
        <f ca="1">INDEX(Anvendelseskode!D:D,MATCH($E2684,Anvendelseskode!$A:$A,0))</f>
        <v>Private husholdninger</v>
      </c>
      <c r="O2684" s="1" t="str">
        <f ca="1">IFERROR(INDEX(SBi!$2:$2,MATCH(G2684,SBi!$1:$1,1)),SBi!$K$2)</f>
        <v>1979-1998</v>
      </c>
      <c r="P2684" s="1">
        <f ca="1">IFERROR(INDEX(SBi!$C$3:$K$28,MATCH(E2684,SBi!$B$3:$B$28,0),MATCH(O2684,SBi!$C$2:$K$2,0)),0)</f>
        <v>105.4</v>
      </c>
      <c r="Q2684" s="19">
        <f t="shared" ca="1" si="541"/>
        <v>15.0722</v>
      </c>
      <c r="R2684" s="19" t="str">
        <f ca="1">IFERROR(INDEX(VpD!$2:$2,MATCH(G2684,VpD!$1:$1,1)),VpD!$I$2)</f>
        <v>1979-1998</v>
      </c>
      <c r="S2684" s="1">
        <f ca="1">IFERROR(INDEX(VpD!$C$3:$I$27,MATCH(E2684,VpD!$B$3:$B$27,0),MATCH(R2684,VpD!$C$2:$I$2,0)),0)</f>
        <v>90</v>
      </c>
      <c r="T2684" s="19">
        <f t="shared" ca="1" si="542"/>
        <v>12.87</v>
      </c>
      <c r="U2684" s="14" t="str">
        <f t="shared" ca="1" si="543"/>
        <v xml:space="preserve">711646.46 </v>
      </c>
      <c r="V2684" s="14" t="str">
        <f t="shared" ca="1" si="544"/>
        <v>6171830.01</v>
      </c>
      <c r="W2684" s="14" t="str">
        <f t="shared" ca="1" si="545"/>
        <v>POINT(711646.46 6171830.01)</v>
      </c>
      <c r="X2684" s="14" t="str">
        <f>IFERROR(INDEX(BygningOmraade!B:B,MATCH(A2684,BygningOmraade!A:A,0)),"")</f>
        <v/>
      </c>
    </row>
    <row r="2685" spans="1:24" s="14" customFormat="1" x14ac:dyDescent="0.25">
      <c r="A2685" s="14">
        <f t="shared" si="533"/>
        <v>2685</v>
      </c>
      <c r="B2685" s="14" t="str">
        <f t="shared" ca="1" si="534"/>
        <v>9e879da4-b431-431e-8357-de396b71855c</v>
      </c>
      <c r="C2685" s="14" t="str">
        <f t="shared" ca="1" si="535"/>
        <v>0a3f507e-18c0-32b8-e044-0003ba298018</v>
      </c>
      <c r="D2685" s="14">
        <f t="shared" ca="1" si="536"/>
        <v>994539</v>
      </c>
      <c r="E2685" s="1">
        <f t="shared" ca="1" si="537"/>
        <v>130</v>
      </c>
      <c r="F2685" s="1">
        <f t="shared" ca="1" si="538"/>
        <v>107</v>
      </c>
      <c r="G2685" s="1">
        <f t="shared" ca="1" si="539"/>
        <v>1987</v>
      </c>
      <c r="H2685" s="1" t="str">
        <f ca="1">IFERROR(INDEX(Varmeinstallation!B:B,MATCH(INDIRECT($A$1&amp;"L"&amp;A2685)*1,Varmeinstallation!A:A,0)),"Ingen varmeinstallationer")</f>
        <v>Fjernvarme/blokvarme (radiatorsystemer eller varmluftanlæg)</v>
      </c>
      <c r="I2685" s="1" t="str">
        <f ca="1">IFERROR(INDEX(Opvarmningsmiddel!B:B,MATCH(INDIRECT($A$1&amp;"M"&amp;A2685)*1,Opvarmningsmiddel!A:A,0)),"")</f>
        <v/>
      </c>
      <c r="J2685" s="1">
        <f t="shared" ca="1" si="540"/>
        <v>0</v>
      </c>
      <c r="K2685" s="1" t="str">
        <f ca="1">IFERROR(INDEX(Relationstabel!$C$3:$K$10,MATCH(VALUE(INDIRECT($A$1&amp;"L"&amp;A2685)),Relationstabel!$A$3:$A$10,0),MATCH(IFERROR(VALUE(INDIRECT($A$1&amp;"M"&amp;A2685)),0),Relationstabel!$C$1:$K$1,0)),"Ingen varmeinstallationer")</f>
        <v>Fjernvarme/ Blokvarme</v>
      </c>
      <c r="L2685" s="1" t="str">
        <f ca="1">INDEX(Anvendelseskode!B:B,MATCH($E2685,Anvendelseskode!$A:$A,0))</f>
        <v>Række-, kæde-, dobbelthus (lodret adskillelse mellem enhederne)</v>
      </c>
      <c r="M2685" s="1" t="str">
        <f ca="1">INDEX(Anvendelseskode!C:C,MATCH($E2685,Anvendelseskode!$A:$A,0))</f>
        <v>Række-, kæde og dobbelthuse</v>
      </c>
      <c r="N2685" s="1" t="str">
        <f ca="1">INDEX(Anvendelseskode!D:D,MATCH($E2685,Anvendelseskode!$A:$A,0))</f>
        <v>Private husholdninger</v>
      </c>
      <c r="O2685" s="1" t="str">
        <f ca="1">IFERROR(INDEX(SBi!$2:$2,MATCH(G2685,SBi!$1:$1,1)),SBi!$K$2)</f>
        <v>1979-1998</v>
      </c>
      <c r="P2685" s="1">
        <f ca="1">IFERROR(INDEX(SBi!$C$3:$K$28,MATCH(E2685,SBi!$B$3:$B$28,0),MATCH(O2685,SBi!$C$2:$K$2,0)),0)</f>
        <v>96.8</v>
      </c>
      <c r="Q2685" s="19">
        <f t="shared" ca="1" si="541"/>
        <v>10.3576</v>
      </c>
      <c r="R2685" s="19" t="str">
        <f ca="1">IFERROR(INDEX(VpD!$2:$2,MATCH(G2685,VpD!$1:$1,1)),VpD!$I$2)</f>
        <v>1979-1998</v>
      </c>
      <c r="S2685" s="1">
        <f ca="1">IFERROR(INDEX(VpD!$C$3:$I$27,MATCH(E2685,VpD!$B$3:$B$27,0),MATCH(R2685,VpD!$C$2:$I$2,0)),0)</f>
        <v>74</v>
      </c>
      <c r="T2685" s="19">
        <f t="shared" ca="1" si="542"/>
        <v>7.9180000000000001</v>
      </c>
      <c r="U2685" s="14" t="str">
        <f t="shared" ca="1" si="543"/>
        <v xml:space="preserve">711492.68 </v>
      </c>
      <c r="V2685" s="14" t="str">
        <f t="shared" ca="1" si="544"/>
        <v>6171789.08</v>
      </c>
      <c r="W2685" s="14" t="str">
        <f t="shared" ca="1" si="545"/>
        <v>POINT(711492.68 6171789.08)</v>
      </c>
      <c r="X2685" s="14" t="str">
        <f>IFERROR(INDEX(BygningOmraade!B:B,MATCH(A2685,BygningOmraade!A:A,0)),"")</f>
        <v/>
      </c>
    </row>
    <row r="2686" spans="1:24" s="14" customFormat="1" x14ac:dyDescent="0.25">
      <c r="A2686" s="14">
        <f t="shared" si="533"/>
        <v>2686</v>
      </c>
      <c r="B2686" s="14" t="str">
        <f t="shared" ca="1" si="534"/>
        <v>9ea4c691-1457-4660-8b06-a626e31c0ae7</v>
      </c>
      <c r="C2686" s="14" t="str">
        <f t="shared" ca="1" si="535"/>
        <v>0a3f507e-1a12-32b8-e044-0003ba298018</v>
      </c>
      <c r="D2686" s="14">
        <f t="shared" ca="1" si="536"/>
        <v>994507</v>
      </c>
      <c r="E2686" s="1">
        <f t="shared" ca="1" si="537"/>
        <v>130</v>
      </c>
      <c r="F2686" s="1">
        <f t="shared" ca="1" si="538"/>
        <v>125</v>
      </c>
      <c r="G2686" s="1">
        <f t="shared" ca="1" si="539"/>
        <v>1975</v>
      </c>
      <c r="H2686" s="1" t="str">
        <f ca="1">IFERROR(INDEX(Varmeinstallation!B:B,MATCH(INDIRECT($A$1&amp;"L"&amp;A2686)*1,Varmeinstallation!A:A,0)),"Ingen varmeinstallationer")</f>
        <v>Elovne, elpaneler</v>
      </c>
      <c r="I2686" s="1" t="str">
        <f ca="1">IFERROR(INDEX(Opvarmningsmiddel!B:B,MATCH(INDIRECT($A$1&amp;"M"&amp;A2686)*1,Opvarmningsmiddel!A:A,0)),"")</f>
        <v>Elektricitet</v>
      </c>
      <c r="J2686" s="1">
        <f t="shared" ca="1" si="540"/>
        <v>0</v>
      </c>
      <c r="K2686" s="1" t="str">
        <f ca="1">IFERROR(INDEX(Relationstabel!$C$3:$K$10,MATCH(VALUE(INDIRECT($A$1&amp;"L"&amp;A2686)),Relationstabel!$A$3:$A$10,0),MATCH(IFERROR(VALUE(INDIRECT($A$1&amp;"M"&amp;A2686)),0),Relationstabel!$C$1:$K$1,0)),"Ingen varmeinstallationer")</f>
        <v>Elvarme</v>
      </c>
      <c r="L2686" s="1" t="str">
        <f ca="1">INDEX(Anvendelseskode!B:B,MATCH($E2686,Anvendelseskode!$A:$A,0))</f>
        <v>Række-, kæde-, dobbelthus (lodret adskillelse mellem enhederne)</v>
      </c>
      <c r="M2686" s="1" t="str">
        <f ca="1">INDEX(Anvendelseskode!C:C,MATCH($E2686,Anvendelseskode!$A:$A,0))</f>
        <v>Række-, kæde og dobbelthuse</v>
      </c>
      <c r="N2686" s="1" t="str">
        <f ca="1">INDEX(Anvendelseskode!D:D,MATCH($E2686,Anvendelseskode!$A:$A,0))</f>
        <v>Private husholdninger</v>
      </c>
      <c r="O2686" s="1" t="str">
        <f ca="1">IFERROR(INDEX(SBi!$2:$2,MATCH(G2686,SBi!$1:$1,1)),SBi!$K$2)</f>
        <v>1973-1978</v>
      </c>
      <c r="P2686" s="1">
        <f ca="1">IFERROR(INDEX(SBi!$C$3:$K$28,MATCH(E2686,SBi!$B$3:$B$28,0),MATCH(O2686,SBi!$C$2:$K$2,0)),0)</f>
        <v>112.6</v>
      </c>
      <c r="Q2686" s="19">
        <f t="shared" ca="1" si="541"/>
        <v>14.074999999999999</v>
      </c>
      <c r="R2686" s="19" t="str">
        <f ca="1">IFERROR(INDEX(VpD!$2:$2,MATCH(G2686,VpD!$1:$1,1)),VpD!$I$2)</f>
        <v>1973-1978</v>
      </c>
      <c r="S2686" s="1">
        <f ca="1">IFERROR(INDEX(VpD!$C$3:$I$27,MATCH(E2686,VpD!$B$3:$B$27,0),MATCH(R2686,VpD!$C$2:$I$2,0)),0)</f>
        <v>98</v>
      </c>
      <c r="T2686" s="19">
        <f t="shared" ca="1" si="542"/>
        <v>12.25</v>
      </c>
      <c r="U2686" s="14" t="str">
        <f t="shared" ca="1" si="543"/>
        <v xml:space="preserve">711504.37 </v>
      </c>
      <c r="V2686" s="14" t="str">
        <f t="shared" ca="1" si="544"/>
        <v>6172349.04</v>
      </c>
      <c r="W2686" s="14" t="str">
        <f t="shared" ca="1" si="545"/>
        <v>POINT(711504.37 6172349.04)</v>
      </c>
      <c r="X2686" s="14" t="str">
        <f>IFERROR(INDEX(BygningOmraade!B:B,MATCH(A2686,BygningOmraade!A:A,0)),"")</f>
        <v/>
      </c>
    </row>
    <row r="2687" spans="1:24" s="14" customFormat="1" x14ac:dyDescent="0.25">
      <c r="A2687" s="14">
        <f t="shared" si="533"/>
        <v>2687</v>
      </c>
      <c r="B2687" s="14" t="str">
        <f t="shared" ca="1" si="534"/>
        <v>9ec16d40-5665-4ec8-aaf7-5fc2bcc7836f</v>
      </c>
      <c r="C2687" s="14" t="str">
        <f t="shared" ca="1" si="535"/>
        <v>7096f618-6203-5ed1-e044-00144f3ead67</v>
      </c>
      <c r="D2687" s="14">
        <f t="shared" ca="1" si="536"/>
        <v>2572637</v>
      </c>
      <c r="E2687" s="1">
        <f t="shared" ca="1" si="537"/>
        <v>320</v>
      </c>
      <c r="F2687" s="1">
        <f t="shared" ca="1" si="538"/>
        <v>7045</v>
      </c>
      <c r="G2687" s="1">
        <f t="shared" ca="1" si="539"/>
        <v>2002</v>
      </c>
      <c r="H2687" s="1" t="str">
        <f ca="1">IFERROR(INDEX(Varmeinstallation!B:B,MATCH(INDIRECT($A$1&amp;"L"&amp;A2687)*1,Varmeinstallation!A:A,0)),"Ingen varmeinstallationer")</f>
        <v>Fjernvarme/blokvarme (radiatorsystemer eller varmluftanlæg)</v>
      </c>
      <c r="I2687" s="1" t="str">
        <f ca="1">IFERROR(INDEX(Opvarmningsmiddel!B:B,MATCH(INDIRECT($A$1&amp;"M"&amp;A2687)*1,Opvarmningsmiddel!A:A,0)),"")</f>
        <v/>
      </c>
      <c r="J2687" s="1">
        <f t="shared" ca="1" si="540"/>
        <v>90</v>
      </c>
      <c r="K2687" s="1" t="str">
        <f ca="1">IFERROR(INDEX(Relationstabel!$C$3:$K$10,MATCH(VALUE(INDIRECT($A$1&amp;"L"&amp;A2687)),Relationstabel!$A$3:$A$10,0),MATCH(IFERROR(VALUE(INDIRECT($A$1&amp;"M"&amp;A2687)),0),Relationstabel!$C$1:$K$1,0)),"Ingen varmeinstallationer")</f>
        <v>Fjernvarme/ Blokvarme</v>
      </c>
      <c r="L2687" s="1" t="str">
        <f ca="1">INDEX(Anvendelseskode!B:B,MATCH($E2687,Anvendelseskode!$A:$A,0))</f>
        <v>Bygning til kontor, handel, lager herunder offentlig administration</v>
      </c>
      <c r="M2687" s="1" t="str">
        <f ca="1">INDEX(Anvendelseskode!C:C,MATCH($E2687,Anvendelseskode!$A:$A,0))</f>
        <v>Kontor, handel, lager, off. adm.</v>
      </c>
      <c r="N2687" s="1" t="str">
        <f ca="1">INDEX(Anvendelseskode!D:D,MATCH($E2687,Anvendelseskode!$A:$A,0))</f>
        <v>Handel og servicevirksomheder</v>
      </c>
      <c r="O2687" s="1" t="str">
        <f ca="1">IFERROR(INDEX(SBi!$2:$2,MATCH(G2687,SBi!$1:$1,1)),SBi!$K$2)</f>
        <v>1999-2006</v>
      </c>
      <c r="P2687" s="1">
        <f ca="1">IFERROR(INDEX(SBi!$C$3:$K$28,MATCH(E2687,SBi!$B$3:$B$28,0),MATCH(O2687,SBi!$C$2:$K$2,0)),0)</f>
        <v>89.6</v>
      </c>
      <c r="Q2687" s="19">
        <f t="shared" ca="1" si="541"/>
        <v>631.23199999999997</v>
      </c>
      <c r="R2687" s="19" t="str">
        <f ca="1">IFERROR(INDEX(VpD!$2:$2,MATCH(G2687,VpD!$1:$1,1)),VpD!$I$2)</f>
        <v>&gt;1998</v>
      </c>
      <c r="S2687" s="1">
        <f ca="1">IFERROR(INDEX(VpD!$C$3:$I$27,MATCH(E2687,VpD!$B$3:$B$27,0),MATCH(R2687,VpD!$C$2:$I$2,0)),0)</f>
        <v>77</v>
      </c>
      <c r="T2687" s="19">
        <f t="shared" ca="1" si="542"/>
        <v>542.46500000000003</v>
      </c>
      <c r="U2687" s="14" t="str">
        <f t="shared" ca="1" si="543"/>
        <v xml:space="preserve">713304.65 </v>
      </c>
      <c r="V2687" s="14" t="str">
        <f t="shared" ca="1" si="544"/>
        <v>6169325.39</v>
      </c>
      <c r="W2687" s="14" t="str">
        <f t="shared" ca="1" si="545"/>
        <v>POINT(713304.65 6169325.39)</v>
      </c>
      <c r="X2687" s="14" t="str">
        <f>IFERROR(INDEX(BygningOmraade!B:B,MATCH(A2687,BygningOmraade!A:A,0)),"")</f>
        <v/>
      </c>
    </row>
    <row r="2688" spans="1:24" s="14" customFormat="1" x14ac:dyDescent="0.25">
      <c r="A2688" s="14">
        <f t="shared" si="533"/>
        <v>2688</v>
      </c>
      <c r="B2688" s="14" t="str">
        <f t="shared" ca="1" si="534"/>
        <v>9ec566f8-6395-4c4f-a30f-df030824d01e</v>
      </c>
      <c r="C2688" s="14" t="str">
        <f t="shared" ca="1" si="535"/>
        <v>0a3f507e-1c90-32b8-e044-0003ba298018</v>
      </c>
      <c r="D2688" s="14">
        <f t="shared" ca="1" si="536"/>
        <v>995684</v>
      </c>
      <c r="E2688" s="1">
        <f t="shared" ca="1" si="537"/>
        <v>120</v>
      </c>
      <c r="F2688" s="1">
        <f t="shared" ca="1" si="538"/>
        <v>103</v>
      </c>
      <c r="G2688" s="1">
        <f t="shared" ca="1" si="539"/>
        <v>1962</v>
      </c>
      <c r="H2688" s="1" t="str">
        <f ca="1">IFERROR(INDEX(Varmeinstallation!B:B,MATCH(INDIRECT($A$1&amp;"L"&amp;A2688)*1,Varmeinstallation!A:A,0)),"Ingen varmeinstallationer")</f>
        <v>Centralvarme fra eget anlæg, et-kammer fyr</v>
      </c>
      <c r="I2688" s="1" t="str">
        <f ca="1">IFERROR(INDEX(Opvarmningsmiddel!B:B,MATCH(INDIRECT($A$1&amp;"M"&amp;A2688)*1,Opvarmningsmiddel!A:A,0)),"")</f>
        <v>Naturgas</v>
      </c>
      <c r="J2688" s="1">
        <f t="shared" ca="1" si="540"/>
        <v>0</v>
      </c>
      <c r="K2688" s="1" t="str">
        <f ca="1">IFERROR(INDEX(Relationstabel!$C$3:$K$10,MATCH(VALUE(INDIRECT($A$1&amp;"L"&amp;A2688)),Relationstabel!$A$3:$A$10,0),MATCH(IFERROR(VALUE(INDIRECT($A$1&amp;"M"&amp;A2688)),0),Relationstabel!$C$1:$K$1,0)),"Ingen varmeinstallationer")</f>
        <v>Naturgas</v>
      </c>
      <c r="L2688" s="1" t="str">
        <f ca="1">INDEX(Anvendelseskode!B:B,MATCH($E2688,Anvendelseskode!$A:$A,0))</f>
        <v>Fritliggende enfamilieshus (parcelhus)</v>
      </c>
      <c r="M2688" s="1" t="str">
        <f ca="1">INDEX(Anvendelseskode!C:C,MATCH($E2688,Anvendelseskode!$A:$A,0))</f>
        <v>Parcelhuse</v>
      </c>
      <c r="N2688" s="1" t="str">
        <f ca="1">INDEX(Anvendelseskode!D:D,MATCH($E2688,Anvendelseskode!$A:$A,0))</f>
        <v>Private husholdninger</v>
      </c>
      <c r="O2688" s="1" t="str">
        <f ca="1">IFERROR(INDEX(SBi!$2:$2,MATCH(G2688,SBi!$1:$1,1)),SBi!$K$2)</f>
        <v>1961-1972</v>
      </c>
      <c r="P2688" s="1">
        <f ca="1">IFERROR(INDEX(SBi!$C$3:$K$28,MATCH(E2688,SBi!$B$3:$B$28,0),MATCH(O2688,SBi!$C$2:$K$2,0)),0)</f>
        <v>134.30000000000001</v>
      </c>
      <c r="Q2688" s="19">
        <f t="shared" ca="1" si="541"/>
        <v>13.832900000000002</v>
      </c>
      <c r="R2688" s="19" t="str">
        <f ca="1">IFERROR(INDEX(VpD!$2:$2,MATCH(G2688,VpD!$1:$1,1)),VpD!$I$2)</f>
        <v>1961-1972</v>
      </c>
      <c r="S2688" s="1">
        <f ca="1">IFERROR(INDEX(VpD!$C$3:$I$27,MATCH(E2688,VpD!$B$3:$B$27,0),MATCH(R2688,VpD!$C$2:$I$2,0)),0)</f>
        <v>143</v>
      </c>
      <c r="T2688" s="19">
        <f t="shared" ca="1" si="542"/>
        <v>14.728999999999999</v>
      </c>
      <c r="U2688" s="14" t="str">
        <f t="shared" ca="1" si="543"/>
        <v xml:space="preserve">712298.55 </v>
      </c>
      <c r="V2688" s="14" t="str">
        <f t="shared" ca="1" si="544"/>
        <v>6169204.1</v>
      </c>
      <c r="W2688" s="14" t="str">
        <f t="shared" ca="1" si="545"/>
        <v>POINT(712298.55 6169204.1)</v>
      </c>
      <c r="X2688" s="14" t="str">
        <f>IFERROR(INDEX(BygningOmraade!B:B,MATCH(A2688,BygningOmraade!A:A,0)),"")</f>
        <v/>
      </c>
    </row>
    <row r="2689" spans="1:24" s="14" customFormat="1" x14ac:dyDescent="0.25">
      <c r="A2689" s="14">
        <f t="shared" si="533"/>
        <v>2689</v>
      </c>
      <c r="B2689" s="14" t="str">
        <f t="shared" ca="1" si="534"/>
        <v>9ecccda5-c92d-4994-815c-f7cd2743825f</v>
      </c>
      <c r="C2689" s="14" t="str">
        <f t="shared" ca="1" si="535"/>
        <v>0a3f507e-2067-32b8-e044-0003ba298018</v>
      </c>
      <c r="D2689" s="14">
        <f t="shared" ca="1" si="536"/>
        <v>996021</v>
      </c>
      <c r="E2689" s="1">
        <f t="shared" ca="1" si="537"/>
        <v>120</v>
      </c>
      <c r="F2689" s="1">
        <f t="shared" ca="1" si="538"/>
        <v>208</v>
      </c>
      <c r="G2689" s="1">
        <f t="shared" ca="1" si="539"/>
        <v>1971</v>
      </c>
      <c r="H2689" s="1" t="str">
        <f ca="1">IFERROR(INDEX(Varmeinstallation!B:B,MATCH(INDIRECT($A$1&amp;"L"&amp;A2689)*1,Varmeinstallation!A:A,0)),"Ingen varmeinstallationer")</f>
        <v>Centralvarme fra eget anlæg, et-kammer fyr</v>
      </c>
      <c r="I2689" s="1" t="str">
        <f ca="1">IFERROR(INDEX(Opvarmningsmiddel!B:B,MATCH(INDIRECT($A$1&amp;"M"&amp;A2689)*1,Opvarmningsmiddel!A:A,0)),"")</f>
        <v>Naturgas</v>
      </c>
      <c r="J2689" s="1">
        <f t="shared" ca="1" si="540"/>
        <v>2</v>
      </c>
      <c r="K2689" s="1" t="str">
        <f ca="1">IFERROR(INDEX(Relationstabel!$C$3:$K$10,MATCH(VALUE(INDIRECT($A$1&amp;"L"&amp;A2689)),Relationstabel!$A$3:$A$10,0),MATCH(IFERROR(VALUE(INDIRECT($A$1&amp;"M"&amp;A2689)),0),Relationstabel!$C$1:$K$1,0)),"Ingen varmeinstallationer")</f>
        <v>Naturgas</v>
      </c>
      <c r="L2689" s="1" t="str">
        <f ca="1">INDEX(Anvendelseskode!B:B,MATCH($E2689,Anvendelseskode!$A:$A,0))</f>
        <v>Fritliggende enfamilieshus (parcelhus)</v>
      </c>
      <c r="M2689" s="1" t="str">
        <f ca="1">INDEX(Anvendelseskode!C:C,MATCH($E2689,Anvendelseskode!$A:$A,0))</f>
        <v>Parcelhuse</v>
      </c>
      <c r="N2689" s="1" t="str">
        <f ca="1">INDEX(Anvendelseskode!D:D,MATCH($E2689,Anvendelseskode!$A:$A,0))</f>
        <v>Private husholdninger</v>
      </c>
      <c r="O2689" s="1" t="str">
        <f ca="1">IFERROR(INDEX(SBi!$2:$2,MATCH(G2689,SBi!$1:$1,1)),SBi!$K$2)</f>
        <v>1961-1972</v>
      </c>
      <c r="P2689" s="1">
        <f ca="1">IFERROR(INDEX(SBi!$C$3:$K$28,MATCH(E2689,SBi!$B$3:$B$28,0),MATCH(O2689,SBi!$C$2:$K$2,0)),0)</f>
        <v>134.30000000000001</v>
      </c>
      <c r="Q2689" s="19">
        <f t="shared" ca="1" si="541"/>
        <v>27.9344</v>
      </c>
      <c r="R2689" s="19" t="str">
        <f ca="1">IFERROR(INDEX(VpD!$2:$2,MATCH(G2689,VpD!$1:$1,1)),VpD!$I$2)</f>
        <v>1961-1972</v>
      </c>
      <c r="S2689" s="1">
        <f ca="1">IFERROR(INDEX(VpD!$C$3:$I$27,MATCH(E2689,VpD!$B$3:$B$27,0),MATCH(R2689,VpD!$C$2:$I$2,0)),0)</f>
        <v>143</v>
      </c>
      <c r="T2689" s="19">
        <f t="shared" ca="1" si="542"/>
        <v>29.744</v>
      </c>
      <c r="U2689" s="14" t="str">
        <f t="shared" ca="1" si="543"/>
        <v xml:space="preserve">712589.84 </v>
      </c>
      <c r="V2689" s="14" t="str">
        <f t="shared" ca="1" si="544"/>
        <v>6168970.77</v>
      </c>
      <c r="W2689" s="14" t="str">
        <f t="shared" ca="1" si="545"/>
        <v>POINT(712589.84 6168970.77)</v>
      </c>
      <c r="X2689" s="14" t="str">
        <f>IFERROR(INDEX(BygningOmraade!B:B,MATCH(A2689,BygningOmraade!A:A,0)),"")</f>
        <v/>
      </c>
    </row>
    <row r="2690" spans="1:24" s="14" customFormat="1" x14ac:dyDescent="0.25">
      <c r="A2690" s="14">
        <f t="shared" si="533"/>
        <v>2690</v>
      </c>
      <c r="B2690" s="14" t="str">
        <f t="shared" ca="1" si="534"/>
        <v>9ece9d7a-23b5-4be9-bd64-6bf23516dde6</v>
      </c>
      <c r="C2690" s="14" t="str">
        <f t="shared" ca="1" si="535"/>
        <v>0a3f507e-1edd-32b8-e044-0003ba298018</v>
      </c>
      <c r="D2690" s="14">
        <f t="shared" ca="1" si="536"/>
        <v>994627</v>
      </c>
      <c r="E2690" s="1">
        <f t="shared" ca="1" si="537"/>
        <v>130</v>
      </c>
      <c r="F2690" s="1">
        <f t="shared" ca="1" si="538"/>
        <v>131</v>
      </c>
      <c r="G2690" s="1">
        <f t="shared" ca="1" si="539"/>
        <v>1973</v>
      </c>
      <c r="H2690" s="1" t="str">
        <f ca="1">IFERROR(INDEX(Varmeinstallation!B:B,MATCH(INDIRECT($A$1&amp;"L"&amp;A2690)*1,Varmeinstallation!A:A,0)),"Ingen varmeinstallationer")</f>
        <v>Fjernvarme/blokvarme (radiatorsystemer eller varmluftanlæg)</v>
      </c>
      <c r="I2690" s="1" t="str">
        <f ca="1">IFERROR(INDEX(Opvarmningsmiddel!B:B,MATCH(INDIRECT($A$1&amp;"M"&amp;A2690)*1,Opvarmningsmiddel!A:A,0)),"")</f>
        <v/>
      </c>
      <c r="J2690" s="1">
        <f t="shared" ca="1" si="540"/>
        <v>0</v>
      </c>
      <c r="K2690" s="1" t="str">
        <f ca="1">IFERROR(INDEX(Relationstabel!$C$3:$K$10,MATCH(VALUE(INDIRECT($A$1&amp;"L"&amp;A2690)),Relationstabel!$A$3:$A$10,0),MATCH(IFERROR(VALUE(INDIRECT($A$1&amp;"M"&amp;A2690)),0),Relationstabel!$C$1:$K$1,0)),"Ingen varmeinstallationer")</f>
        <v>Fjernvarme/ Blokvarme</v>
      </c>
      <c r="L2690" s="1" t="str">
        <f ca="1">INDEX(Anvendelseskode!B:B,MATCH($E2690,Anvendelseskode!$A:$A,0))</f>
        <v>Række-, kæde-, dobbelthus (lodret adskillelse mellem enhederne)</v>
      </c>
      <c r="M2690" s="1" t="str">
        <f ca="1">INDEX(Anvendelseskode!C:C,MATCH($E2690,Anvendelseskode!$A:$A,0))</f>
        <v>Række-, kæde og dobbelthuse</v>
      </c>
      <c r="N2690" s="1" t="str">
        <f ca="1">INDEX(Anvendelseskode!D:D,MATCH($E2690,Anvendelseskode!$A:$A,0))</f>
        <v>Private husholdninger</v>
      </c>
      <c r="O2690" s="1" t="str">
        <f ca="1">IFERROR(INDEX(SBi!$2:$2,MATCH(G2690,SBi!$1:$1,1)),SBi!$K$2)</f>
        <v>1973-1978</v>
      </c>
      <c r="P2690" s="1">
        <f ca="1">IFERROR(INDEX(SBi!$C$3:$K$28,MATCH(E2690,SBi!$B$3:$B$28,0),MATCH(O2690,SBi!$C$2:$K$2,0)),0)</f>
        <v>112.6</v>
      </c>
      <c r="Q2690" s="19">
        <f t="shared" ca="1" si="541"/>
        <v>14.750599999999999</v>
      </c>
      <c r="R2690" s="19" t="str">
        <f ca="1">IFERROR(INDEX(VpD!$2:$2,MATCH(G2690,VpD!$1:$1,1)),VpD!$I$2)</f>
        <v>1973-1978</v>
      </c>
      <c r="S2690" s="1">
        <f ca="1">IFERROR(INDEX(VpD!$C$3:$I$27,MATCH(E2690,VpD!$B$3:$B$27,0),MATCH(R2690,VpD!$C$2:$I$2,0)),0)</f>
        <v>98</v>
      </c>
      <c r="T2690" s="19">
        <f t="shared" ca="1" si="542"/>
        <v>12.837999999999999</v>
      </c>
      <c r="U2690" s="14" t="str">
        <f t="shared" ca="1" si="543"/>
        <v xml:space="preserve">711662.97 </v>
      </c>
      <c r="V2690" s="14" t="str">
        <f t="shared" ca="1" si="544"/>
        <v>6172110.32</v>
      </c>
      <c r="W2690" s="14" t="str">
        <f t="shared" ca="1" si="545"/>
        <v>POINT(711662.97 6172110.32)</v>
      </c>
      <c r="X2690" s="14" t="str">
        <f>IFERROR(INDEX(BygningOmraade!B:B,MATCH(A2690,BygningOmraade!A:A,0)),"")</f>
        <v/>
      </c>
    </row>
    <row r="2691" spans="1:24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9edf0017-0f73-4472-8b37-73d9b729b160</v>
      </c>
      <c r="C2691" s="14" t="str">
        <f t="shared" ref="C2691:C2754" ca="1" si="548">INDIRECT($A$1&amp;"C"&amp;A2691)</f>
        <v>75d4829b-35bc-165e-e044-00144f3ead67</v>
      </c>
      <c r="D2691" s="14">
        <f t="shared" ref="D2691:D2754" ca="1" si="549">INDIRECT($A$1&amp;"D"&amp;A2691)</f>
        <v>996120</v>
      </c>
      <c r="E2691" s="1">
        <f t="shared" ref="E2691:E2754" ca="1" si="550">ROUNDDOWN(INDIRECT($A$1&amp;"E"&amp;A2691),-1)</f>
        <v>590</v>
      </c>
      <c r="F2691" s="1">
        <f t="shared" ref="F2691:F2754" ca="1" si="551">INDIRECT($A$1&amp;"G"&amp;A2691)+INDIRECT($A$1&amp;"H"&amp;A2691)+INDIRECT($A$1&amp;"I"&amp;A2691)*0.5</f>
        <v>0</v>
      </c>
      <c r="G2691" s="1">
        <f t="shared" ref="G2691:G2754" ca="1" si="552">MAX(INDIRECT($A$1&amp;"J"&amp;A2691),INDIRECT($A$1&amp;"K"&amp;A2691))</f>
        <v>2000</v>
      </c>
      <c r="H2691" s="1" t="str">
        <f ca="1">IFERROR(INDEX(Varmeinstallation!B:B,MATCH(INDIRECT($A$1&amp;"L"&amp;A2691)*1,Varmeinstallation!A:A,0)),"Ingen varmeinstallationer")</f>
        <v>Ingen varmeinstallationer</v>
      </c>
      <c r="I2691" s="1" t="str">
        <f ca="1">IFERROR(INDEX(Opvarmningsmiddel!B:B,MATCH(INDIRECT($A$1&amp;"M"&amp;A2691)*1,Opvarmningsmiddel!A:A,0)),"")</f>
        <v/>
      </c>
      <c r="J2691" s="1">
        <f t="shared" ref="J2691:J2754" ca="1" si="553">VALUE(INDIRECT($A$1&amp;"N"&amp;A2691))</f>
        <v>0</v>
      </c>
      <c r="K2691" s="1" t="str">
        <f ca="1">IFERROR(INDEX(Relationstabel!$C$3:$K$10,MATCH(VALUE(INDIRECT($A$1&amp;"L"&amp;A2691)),Relationstabel!$A$3:$A$10,0),MATCH(IFERROR(VALUE(INDIRECT($A$1&amp;"M"&amp;A2691)),0),Relationstabel!$C$1:$K$1,0)),"Ingen varmeinstallationer")</f>
        <v>Ingen varmeinstallation</v>
      </c>
      <c r="L2691" s="1" t="str">
        <f ca="1">INDEX(Anvendelseskode!B:B,MATCH($E2691,Anvendelseskode!$A:$A,0))</f>
        <v>Uspecificeret fritidsformål</v>
      </c>
      <c r="M2691" s="1" t="str">
        <f ca="1">INDEX(Anvendelseskode!C:C,MATCH($E2691,Anvendelseskode!$A:$A,0))</f>
        <v>Anden bygning til fritidsformål</v>
      </c>
      <c r="N2691" s="1" t="str">
        <f ca="1">INDEX(Anvendelseskode!D:D,MATCH($E2691,Anvendelseskode!$A:$A,0))</f>
        <v>Kommunale og andre offentlige institutioner</v>
      </c>
      <c r="O2691" s="1" t="str">
        <f ca="1">IFERROR(INDEX(SBi!$2:$2,MATCH(G2691,SBi!$1:$1,1)),SBi!$K$2)</f>
        <v>1999-2006</v>
      </c>
      <c r="P2691" s="1">
        <f ca="1">IFERROR(INDEX(SBi!$C$3:$K$28,MATCH(E2691,SBi!$B$3:$B$28,0),MATCH(O2691,SBi!$C$2:$K$2,0)),0)</f>
        <v>98.6</v>
      </c>
      <c r="Q2691" s="19">
        <f t="shared" ref="Q2691:Q2754" ca="1" si="554">P2691*F2691/1000</f>
        <v>0</v>
      </c>
      <c r="R2691" s="19" t="str">
        <f ca="1">IFERROR(INDEX(VpD!$2:$2,MATCH(G2691,VpD!$1:$1,1)),VpD!$I$2)</f>
        <v>&gt;1998</v>
      </c>
      <c r="S2691" s="1">
        <f ca="1">IFERROR(INDEX(VpD!$C$3:$I$27,MATCH(E2691,VpD!$B$3:$B$27,0),MATCH(R2691,VpD!$C$2:$I$2,0)),0)</f>
        <v>26</v>
      </c>
      <c r="T2691" s="19">
        <f t="shared" ref="T2691:T2754" ca="1" si="555">S2691*F2691/1000</f>
        <v>0</v>
      </c>
      <c r="U2691" s="14" t="str">
        <f t="shared" ref="U2691:U2754" ca="1" si="556">IFERROR(SUBSTITUTE(LEFT(W2691,FIND(" ",W2691)),"POINT(",""),"")</f>
        <v xml:space="preserve">713827.45 </v>
      </c>
      <c r="V2691" s="14" t="str">
        <f t="shared" ref="V2691:V2754" ca="1" si="557">IFERROR(SUBSTITUTE(RIGHT(W2691,LEN(W2691)-FIND(" ",W2691)),")",""),"")</f>
        <v>6168254.61</v>
      </c>
      <c r="W2691" s="14" t="str">
        <f t="shared" ref="W2691:W2754" ca="1" si="558">INDIRECT($A$1&amp;"o"&amp;A2691)</f>
        <v>POINT(713827.45 6168254.61)</v>
      </c>
      <c r="X2691" s="14" t="str">
        <f>IFERROR(INDEX(BygningOmraade!B:B,MATCH(A2691,BygningOmraade!A:A,0)),"")</f>
        <v/>
      </c>
    </row>
    <row r="2692" spans="1:24" s="14" customFormat="1" x14ac:dyDescent="0.25">
      <c r="A2692" s="14">
        <f t="shared" si="546"/>
        <v>2692</v>
      </c>
      <c r="B2692" s="14" t="str">
        <f t="shared" ca="1" si="547"/>
        <v>9ee58dd2-7ee3-454c-8d5f-faf70e485777</v>
      </c>
      <c r="C2692" s="14" t="str">
        <f t="shared" ca="1" si="548"/>
        <v>0a3f507e-15dc-32b8-e044-0003ba298018</v>
      </c>
      <c r="D2692" s="14">
        <f t="shared" ca="1" si="549"/>
        <v>994780</v>
      </c>
      <c r="E2692" s="1">
        <f t="shared" ca="1" si="550"/>
        <v>120</v>
      </c>
      <c r="F2692" s="1">
        <f t="shared" ca="1" si="551"/>
        <v>146</v>
      </c>
      <c r="G2692" s="1">
        <f t="shared" ca="1" si="552"/>
        <v>1979</v>
      </c>
      <c r="H2692" s="1" t="str">
        <f ca="1">IFERROR(INDEX(Varmeinstallation!B:B,MATCH(INDIRECT($A$1&amp;"L"&amp;A2692)*1,Varmeinstallation!A:A,0)),"Ingen varmeinstallationer")</f>
        <v>Centralvarme fra eget anlæg, et-kammer fyr</v>
      </c>
      <c r="I2692" s="1" t="str">
        <f ca="1">IFERROR(INDEX(Opvarmningsmiddel!B:B,MATCH(INDIRECT($A$1&amp;"M"&amp;A2692)*1,Opvarmningsmiddel!A:A,0)),"")</f>
        <v>Flydende brændsel (olie, petroleum, flaskegas m.m.)</v>
      </c>
      <c r="J2692" s="1">
        <f t="shared" ca="1" si="553"/>
        <v>2</v>
      </c>
      <c r="K2692" s="1" t="str">
        <f ca="1">IFERROR(INDEX(Relationstabel!$C$3:$K$10,MATCH(VALUE(INDIRECT($A$1&amp;"L"&amp;A2692)),Relationstabel!$A$3:$A$10,0),MATCH(IFERROR(VALUE(INDIRECT($A$1&amp;"M"&amp;A2692)),0),Relationstabel!$C$1:$K$1,0)),"Ingen varmeinstallationer")</f>
        <v>Olie</v>
      </c>
      <c r="L2692" s="1" t="str">
        <f ca="1">INDEX(Anvendelseskode!B:B,MATCH($E2692,Anvendelseskode!$A:$A,0))</f>
        <v>Fritliggende enfamilieshus (parcelhus)</v>
      </c>
      <c r="M2692" s="1" t="str">
        <f ca="1">INDEX(Anvendelseskode!C:C,MATCH($E2692,Anvendelseskode!$A:$A,0))</f>
        <v>Parcelhuse</v>
      </c>
      <c r="N2692" s="1" t="str">
        <f ca="1">INDEX(Anvendelseskode!D:D,MATCH($E2692,Anvendelseskode!$A:$A,0))</f>
        <v>Private husholdninger</v>
      </c>
      <c r="O2692" s="1" t="str">
        <f ca="1">IFERROR(INDEX(SBi!$2:$2,MATCH(G2692,SBi!$1:$1,1)),SBi!$K$2)</f>
        <v>1979-1998</v>
      </c>
      <c r="P2692" s="1">
        <f ca="1">IFERROR(INDEX(SBi!$C$3:$K$28,MATCH(E2692,SBi!$B$3:$B$28,0),MATCH(O2692,SBi!$C$2:$K$2,0)),0)</f>
        <v>105.4</v>
      </c>
      <c r="Q2692" s="19">
        <f t="shared" ca="1" si="554"/>
        <v>15.388400000000001</v>
      </c>
      <c r="R2692" s="19" t="str">
        <f ca="1">IFERROR(INDEX(VpD!$2:$2,MATCH(G2692,VpD!$1:$1,1)),VpD!$I$2)</f>
        <v>1979-1998</v>
      </c>
      <c r="S2692" s="1">
        <f ca="1">IFERROR(INDEX(VpD!$C$3:$I$27,MATCH(E2692,VpD!$B$3:$B$27,0),MATCH(R2692,VpD!$C$2:$I$2,0)),0)</f>
        <v>90</v>
      </c>
      <c r="T2692" s="19">
        <f t="shared" ca="1" si="555"/>
        <v>13.14</v>
      </c>
      <c r="U2692" s="14" t="str">
        <f t="shared" ca="1" si="556"/>
        <v xml:space="preserve">711635.77 </v>
      </c>
      <c r="V2692" s="14" t="str">
        <f t="shared" ca="1" si="557"/>
        <v>6170834.52</v>
      </c>
      <c r="W2692" s="14" t="str">
        <f t="shared" ca="1" si="558"/>
        <v>POINT(711635.77 6170834.52)</v>
      </c>
      <c r="X2692" s="14" t="str">
        <f>IFERROR(INDEX(BygningOmraade!B:B,MATCH(A2692,BygningOmraade!A:A,0)),"")</f>
        <v/>
      </c>
    </row>
    <row r="2693" spans="1:24" s="14" customFormat="1" x14ac:dyDescent="0.25">
      <c r="A2693" s="14">
        <f t="shared" si="546"/>
        <v>2693</v>
      </c>
      <c r="B2693" s="14" t="str">
        <f t="shared" ca="1" si="547"/>
        <v>9ee8e2b9-f690-45ac-bf93-818e1162048c</v>
      </c>
      <c r="C2693" s="14" t="str">
        <f t="shared" ca="1" si="548"/>
        <v>0a3f507e-1d09-32b8-e044-0003ba298018</v>
      </c>
      <c r="D2693" s="14">
        <f t="shared" ca="1" si="549"/>
        <v>993674</v>
      </c>
      <c r="E2693" s="1">
        <f t="shared" ca="1" si="550"/>
        <v>120</v>
      </c>
      <c r="F2693" s="1">
        <f t="shared" ca="1" si="551"/>
        <v>134</v>
      </c>
      <c r="G2693" s="1">
        <f t="shared" ca="1" si="552"/>
        <v>1969</v>
      </c>
      <c r="H2693" s="1" t="str">
        <f ca="1">IFERROR(INDEX(Varmeinstallation!B:B,MATCH(INDIRECT($A$1&amp;"L"&amp;A2693)*1,Varmeinstallation!A:A,0)),"Ingen varmeinstallationer")</f>
        <v>Centralvarme fra eget anlæg, et-kammer fyr</v>
      </c>
      <c r="I2693" s="1" t="str">
        <f ca="1">IFERROR(INDEX(Opvarmningsmiddel!B:B,MATCH(INDIRECT($A$1&amp;"M"&amp;A2693)*1,Opvarmningsmiddel!A:A,0)),"")</f>
        <v>Naturgas</v>
      </c>
      <c r="J2693" s="1">
        <f t="shared" ca="1" si="553"/>
        <v>0</v>
      </c>
      <c r="K2693" s="1" t="str">
        <f ca="1">IFERROR(INDEX(Relationstabel!$C$3:$K$10,MATCH(VALUE(INDIRECT($A$1&amp;"L"&amp;A2693)),Relationstabel!$A$3:$A$10,0),MATCH(IFERROR(VALUE(INDIRECT($A$1&amp;"M"&amp;A2693)),0),Relationstabel!$C$1:$K$1,0)),"Ingen varmeinstallationer")</f>
        <v>Naturgas</v>
      </c>
      <c r="L2693" s="1" t="str">
        <f ca="1">INDEX(Anvendelseskode!B:B,MATCH($E2693,Anvendelseskode!$A:$A,0))</f>
        <v>Fritliggende enfamilieshus (parcelhus)</v>
      </c>
      <c r="M2693" s="1" t="str">
        <f ca="1">INDEX(Anvendelseskode!C:C,MATCH($E2693,Anvendelseskode!$A:$A,0))</f>
        <v>Parcelhuse</v>
      </c>
      <c r="N2693" s="1" t="str">
        <f ca="1">INDEX(Anvendelseskode!D:D,MATCH($E2693,Anvendelseskode!$A:$A,0))</f>
        <v>Private husholdninger</v>
      </c>
      <c r="O2693" s="1" t="str">
        <f ca="1">IFERROR(INDEX(SBi!$2:$2,MATCH(G2693,SBi!$1:$1,1)),SBi!$K$2)</f>
        <v>1961-1972</v>
      </c>
      <c r="P2693" s="1">
        <f ca="1">IFERROR(INDEX(SBi!$C$3:$K$28,MATCH(E2693,SBi!$B$3:$B$28,0),MATCH(O2693,SBi!$C$2:$K$2,0)),0)</f>
        <v>134.30000000000001</v>
      </c>
      <c r="Q2693" s="19">
        <f t="shared" ca="1" si="554"/>
        <v>17.996200000000002</v>
      </c>
      <c r="R2693" s="19" t="str">
        <f ca="1">IFERROR(INDEX(VpD!$2:$2,MATCH(G2693,VpD!$1:$1,1)),VpD!$I$2)</f>
        <v>1961-1972</v>
      </c>
      <c r="S2693" s="1">
        <f ca="1">IFERROR(INDEX(VpD!$C$3:$I$27,MATCH(E2693,VpD!$B$3:$B$27,0),MATCH(R2693,VpD!$C$2:$I$2,0)),0)</f>
        <v>143</v>
      </c>
      <c r="T2693" s="19">
        <f t="shared" ca="1" si="555"/>
        <v>19.161999999999999</v>
      </c>
      <c r="U2693" s="14" t="str">
        <f t="shared" ca="1" si="556"/>
        <v xml:space="preserve">710934.35 </v>
      </c>
      <c r="V2693" s="14" t="str">
        <f t="shared" ca="1" si="557"/>
        <v>6172045.39</v>
      </c>
      <c r="W2693" s="14" t="str">
        <f t="shared" ca="1" si="558"/>
        <v>POINT(710934.35 6172045.39)</v>
      </c>
      <c r="X2693" s="14" t="str">
        <f>IFERROR(INDEX(BygningOmraade!B:B,MATCH(A2693,BygningOmraade!A:A,0)),"")</f>
        <v/>
      </c>
    </row>
    <row r="2694" spans="1:24" s="14" customFormat="1" x14ac:dyDescent="0.25">
      <c r="A2694" s="14">
        <f t="shared" si="546"/>
        <v>2694</v>
      </c>
      <c r="B2694" s="14" t="str">
        <f t="shared" ca="1" si="547"/>
        <v>9ef20963-e3ba-4ccc-a183-97bcf71c97d7</v>
      </c>
      <c r="C2694" s="14" t="str">
        <f t="shared" ca="1" si="548"/>
        <v>0a3f507e-1527-32b8-e044-0003ba298018</v>
      </c>
      <c r="D2694" s="14">
        <f t="shared" ca="1" si="549"/>
        <v>994839</v>
      </c>
      <c r="E2694" s="1">
        <f t="shared" ca="1" si="550"/>
        <v>130</v>
      </c>
      <c r="F2694" s="1">
        <f t="shared" ca="1" si="551"/>
        <v>90</v>
      </c>
      <c r="G2694" s="1">
        <f t="shared" ca="1" si="552"/>
        <v>1993</v>
      </c>
      <c r="H2694" s="1" t="str">
        <f ca="1">IFERROR(INDEX(Varmeinstallation!B:B,MATCH(INDIRECT($A$1&amp;"L"&amp;A2694)*1,Varmeinstallation!A:A,0)),"Ingen varmeinstallationer")</f>
        <v>Fjernvarme/blokvarme (radiatorsystemer eller varmluftanlæg)</v>
      </c>
      <c r="I2694" s="1" t="str">
        <f ca="1">IFERROR(INDEX(Opvarmningsmiddel!B:B,MATCH(INDIRECT($A$1&amp;"M"&amp;A2694)*1,Opvarmningsmiddel!A:A,0)),"")</f>
        <v/>
      </c>
      <c r="J2694" s="1">
        <f t="shared" ca="1" si="553"/>
        <v>0</v>
      </c>
      <c r="K2694" s="1" t="str">
        <f ca="1">IFERROR(INDEX(Relationstabel!$C$3:$K$10,MATCH(VALUE(INDIRECT($A$1&amp;"L"&amp;A2694)),Relationstabel!$A$3:$A$10,0),MATCH(IFERROR(VALUE(INDIRECT($A$1&amp;"M"&amp;A2694)),0),Relationstabel!$C$1:$K$1,0)),"Ingen varmeinstallationer")</f>
        <v>Fjernvarme/ Blokvarme</v>
      </c>
      <c r="L2694" s="1" t="str">
        <f ca="1">INDEX(Anvendelseskode!B:B,MATCH($E2694,Anvendelseskode!$A:$A,0))</f>
        <v>Række-, kæde-, dobbelthus (lodret adskillelse mellem enhederne)</v>
      </c>
      <c r="M2694" s="1" t="str">
        <f ca="1">INDEX(Anvendelseskode!C:C,MATCH($E2694,Anvendelseskode!$A:$A,0))</f>
        <v>Række-, kæde og dobbelthuse</v>
      </c>
      <c r="N2694" s="1" t="str">
        <f ca="1">INDEX(Anvendelseskode!D:D,MATCH($E2694,Anvendelseskode!$A:$A,0))</f>
        <v>Private husholdninger</v>
      </c>
      <c r="O2694" s="1" t="str">
        <f ca="1">IFERROR(INDEX(SBi!$2:$2,MATCH(G2694,SBi!$1:$1,1)),SBi!$K$2)</f>
        <v>1979-1998</v>
      </c>
      <c r="P2694" s="1">
        <f ca="1">IFERROR(INDEX(SBi!$C$3:$K$28,MATCH(E2694,SBi!$B$3:$B$28,0),MATCH(O2694,SBi!$C$2:$K$2,0)),0)</f>
        <v>96.8</v>
      </c>
      <c r="Q2694" s="19">
        <f t="shared" ca="1" si="554"/>
        <v>8.7119999999999997</v>
      </c>
      <c r="R2694" s="19" t="str">
        <f ca="1">IFERROR(INDEX(VpD!$2:$2,MATCH(G2694,VpD!$1:$1,1)),VpD!$I$2)</f>
        <v>1979-1998</v>
      </c>
      <c r="S2694" s="1">
        <f ca="1">IFERROR(INDEX(VpD!$C$3:$I$27,MATCH(E2694,VpD!$B$3:$B$27,0),MATCH(R2694,VpD!$C$2:$I$2,0)),0)</f>
        <v>74</v>
      </c>
      <c r="T2694" s="19">
        <f t="shared" ca="1" si="555"/>
        <v>6.66</v>
      </c>
      <c r="U2694" s="14" t="str">
        <f t="shared" ca="1" si="556"/>
        <v xml:space="preserve">711567.4 </v>
      </c>
      <c r="V2694" s="14" t="str">
        <f t="shared" ca="1" si="557"/>
        <v>6172430.06</v>
      </c>
      <c r="W2694" s="14" t="str">
        <f t="shared" ca="1" si="558"/>
        <v>POINT(711567.4 6172430.06)</v>
      </c>
      <c r="X2694" s="14" t="str">
        <f>IFERROR(INDEX(BygningOmraade!B:B,MATCH(A2694,BygningOmraade!A:A,0)),"")</f>
        <v/>
      </c>
    </row>
    <row r="2695" spans="1:24" s="14" customFormat="1" x14ac:dyDescent="0.25">
      <c r="A2695" s="14">
        <f t="shared" si="546"/>
        <v>2695</v>
      </c>
      <c r="B2695" s="14" t="str">
        <f t="shared" ca="1" si="547"/>
        <v>9f34beef-8d3c-43a6-8d85-e4e111d13566</v>
      </c>
      <c r="C2695" s="14" t="str">
        <f t="shared" ca="1" si="548"/>
        <v>0a3f507e-1e83-32b8-e044-0003ba298018</v>
      </c>
      <c r="D2695" s="14">
        <f t="shared" ca="1" si="549"/>
        <v>994788</v>
      </c>
      <c r="E2695" s="1">
        <f t="shared" ca="1" si="550"/>
        <v>120</v>
      </c>
      <c r="F2695" s="1">
        <f t="shared" ca="1" si="551"/>
        <v>143</v>
      </c>
      <c r="G2695" s="1">
        <f t="shared" ca="1" si="552"/>
        <v>1972</v>
      </c>
      <c r="H2695" s="1" t="str">
        <f ca="1">IFERROR(INDEX(Varmeinstallation!B:B,MATCH(INDIRECT($A$1&amp;"L"&amp;A2695)*1,Varmeinstallation!A:A,0)),"Ingen varmeinstallationer")</f>
        <v>Centralvarme fra eget anlæg, et-kammer fyr</v>
      </c>
      <c r="I2695" s="1" t="str">
        <f ca="1">IFERROR(INDEX(Opvarmningsmiddel!B:B,MATCH(INDIRECT($A$1&amp;"M"&amp;A2695)*1,Opvarmningsmiddel!A:A,0)),"")</f>
        <v>Flydende brændsel (olie, petroleum, flaskegas m.m.)</v>
      </c>
      <c r="J2695" s="1">
        <f t="shared" ca="1" si="553"/>
        <v>0</v>
      </c>
      <c r="K2695" s="1" t="str">
        <f ca="1">IFERROR(INDEX(Relationstabel!$C$3:$K$10,MATCH(VALUE(INDIRECT($A$1&amp;"L"&amp;A2695)),Relationstabel!$A$3:$A$10,0),MATCH(IFERROR(VALUE(INDIRECT($A$1&amp;"M"&amp;A2695)),0),Relationstabel!$C$1:$K$1,0)),"Ingen varmeinstallationer")</f>
        <v>Olie</v>
      </c>
      <c r="L2695" s="1" t="str">
        <f ca="1">INDEX(Anvendelseskode!B:B,MATCH($E2695,Anvendelseskode!$A:$A,0))</f>
        <v>Fritliggende enfamilieshus (parcelhus)</v>
      </c>
      <c r="M2695" s="1" t="str">
        <f ca="1">INDEX(Anvendelseskode!C:C,MATCH($E2695,Anvendelseskode!$A:$A,0))</f>
        <v>Parcelhuse</v>
      </c>
      <c r="N2695" s="1" t="str">
        <f ca="1">INDEX(Anvendelseskode!D:D,MATCH($E2695,Anvendelseskode!$A:$A,0))</f>
        <v>Private husholdninger</v>
      </c>
      <c r="O2695" s="1" t="str">
        <f ca="1">IFERROR(INDEX(SBi!$2:$2,MATCH(G2695,SBi!$1:$1,1)),SBi!$K$2)</f>
        <v>1961-1972</v>
      </c>
      <c r="P2695" s="1">
        <f ca="1">IFERROR(INDEX(SBi!$C$3:$K$28,MATCH(E2695,SBi!$B$3:$B$28,0),MATCH(O2695,SBi!$C$2:$K$2,0)),0)</f>
        <v>134.30000000000001</v>
      </c>
      <c r="Q2695" s="19">
        <f t="shared" ca="1" si="554"/>
        <v>19.204900000000002</v>
      </c>
      <c r="R2695" s="19" t="str">
        <f ca="1">IFERROR(INDEX(VpD!$2:$2,MATCH(G2695,VpD!$1:$1,1)),VpD!$I$2)</f>
        <v>1961-1972</v>
      </c>
      <c r="S2695" s="1">
        <f ca="1">IFERROR(INDEX(VpD!$C$3:$I$27,MATCH(E2695,VpD!$B$3:$B$27,0),MATCH(R2695,VpD!$C$2:$I$2,0)),0)</f>
        <v>143</v>
      </c>
      <c r="T2695" s="19">
        <f t="shared" ca="1" si="555"/>
        <v>20.449000000000002</v>
      </c>
      <c r="U2695" s="14" t="str">
        <f t="shared" ca="1" si="556"/>
        <v xml:space="preserve">711606.01 </v>
      </c>
      <c r="V2695" s="14" t="str">
        <f t="shared" ca="1" si="557"/>
        <v>6171985.09</v>
      </c>
      <c r="W2695" s="14" t="str">
        <f t="shared" ca="1" si="558"/>
        <v>POINT(711606.01 6171985.09)</v>
      </c>
      <c r="X2695" s="14" t="str">
        <f>IFERROR(INDEX(BygningOmraade!B:B,MATCH(A2695,BygningOmraade!A:A,0)),"")</f>
        <v/>
      </c>
    </row>
    <row r="2696" spans="1:24" s="14" customFormat="1" x14ac:dyDescent="0.25">
      <c r="A2696" s="14">
        <f t="shared" si="546"/>
        <v>2696</v>
      </c>
      <c r="B2696" s="14" t="str">
        <f t="shared" ca="1" si="547"/>
        <v>9f373a97-3334-4ed9-8408-35f4b74dec63</v>
      </c>
      <c r="C2696" s="14" t="str">
        <f t="shared" ca="1" si="548"/>
        <v>0a3f507e-1aa7-32b8-e044-0003ba298018</v>
      </c>
      <c r="D2696" s="14">
        <f t="shared" ca="1" si="549"/>
        <v>997582</v>
      </c>
      <c r="E2696" s="1">
        <f t="shared" ca="1" si="550"/>
        <v>120</v>
      </c>
      <c r="F2696" s="1">
        <f t="shared" ca="1" si="551"/>
        <v>109</v>
      </c>
      <c r="G2696" s="1">
        <f t="shared" ca="1" si="552"/>
        <v>1983</v>
      </c>
      <c r="H2696" s="1" t="str">
        <f ca="1">IFERROR(INDEX(Varmeinstallation!B:B,MATCH(INDIRECT($A$1&amp;"L"&amp;A2696)*1,Varmeinstallation!A:A,0)),"Ingen varmeinstallationer")</f>
        <v>Centralvarme fra eget anlæg, et-kammer fyr</v>
      </c>
      <c r="I2696" s="1" t="str">
        <f ca="1">IFERROR(INDEX(Opvarmningsmiddel!B:B,MATCH(INDIRECT($A$1&amp;"M"&amp;A2696)*1,Opvarmningsmiddel!A:A,0)),"")</f>
        <v>Naturgas</v>
      </c>
      <c r="J2696" s="1">
        <f t="shared" ca="1" si="553"/>
        <v>0</v>
      </c>
      <c r="K2696" s="1" t="str">
        <f ca="1">IFERROR(INDEX(Relationstabel!$C$3:$K$10,MATCH(VALUE(INDIRECT($A$1&amp;"L"&amp;A2696)),Relationstabel!$A$3:$A$10,0),MATCH(IFERROR(VALUE(INDIRECT($A$1&amp;"M"&amp;A2696)),0),Relationstabel!$C$1:$K$1,0)),"Ingen varmeinstallationer")</f>
        <v>Naturgas</v>
      </c>
      <c r="L2696" s="1" t="str">
        <f ca="1">INDEX(Anvendelseskode!B:B,MATCH($E2696,Anvendelseskode!$A:$A,0))</f>
        <v>Fritliggende enfamilieshus (parcelhus)</v>
      </c>
      <c r="M2696" s="1" t="str">
        <f ca="1">INDEX(Anvendelseskode!C:C,MATCH($E2696,Anvendelseskode!$A:$A,0))</f>
        <v>Parcelhuse</v>
      </c>
      <c r="N2696" s="1" t="str">
        <f ca="1">INDEX(Anvendelseskode!D:D,MATCH($E2696,Anvendelseskode!$A:$A,0))</f>
        <v>Private husholdninger</v>
      </c>
      <c r="O2696" s="1" t="str">
        <f ca="1">IFERROR(INDEX(SBi!$2:$2,MATCH(G2696,SBi!$1:$1,1)),SBi!$K$2)</f>
        <v>1979-1998</v>
      </c>
      <c r="P2696" s="1">
        <f ca="1">IFERROR(INDEX(SBi!$C$3:$K$28,MATCH(E2696,SBi!$B$3:$B$28,0),MATCH(O2696,SBi!$C$2:$K$2,0)),0)</f>
        <v>105.4</v>
      </c>
      <c r="Q2696" s="19">
        <f t="shared" ca="1" si="554"/>
        <v>11.4886</v>
      </c>
      <c r="R2696" s="19" t="str">
        <f ca="1">IFERROR(INDEX(VpD!$2:$2,MATCH(G2696,VpD!$1:$1,1)),VpD!$I$2)</f>
        <v>1979-1998</v>
      </c>
      <c r="S2696" s="1">
        <f ca="1">IFERROR(INDEX(VpD!$C$3:$I$27,MATCH(E2696,VpD!$B$3:$B$27,0),MATCH(R2696,VpD!$C$2:$I$2,0)),0)</f>
        <v>90</v>
      </c>
      <c r="T2696" s="19">
        <f t="shared" ca="1" si="555"/>
        <v>9.81</v>
      </c>
      <c r="U2696" s="14" t="str">
        <f t="shared" ca="1" si="556"/>
        <v xml:space="preserve">713822.86 </v>
      </c>
      <c r="V2696" s="14" t="str">
        <f t="shared" ca="1" si="557"/>
        <v>6169008.61</v>
      </c>
      <c r="W2696" s="14" t="str">
        <f t="shared" ca="1" si="558"/>
        <v>POINT(713822.86 6169008.61)</v>
      </c>
      <c r="X2696" s="14" t="str">
        <f>IFERROR(INDEX(BygningOmraade!B:B,MATCH(A2696,BygningOmraade!A:A,0)),"")</f>
        <v/>
      </c>
    </row>
    <row r="2697" spans="1:24" s="14" customFormat="1" x14ac:dyDescent="0.25">
      <c r="A2697" s="14">
        <f t="shared" si="546"/>
        <v>2697</v>
      </c>
      <c r="B2697" s="14" t="str">
        <f t="shared" ca="1" si="547"/>
        <v>9f4e2df8-efbd-4f8d-ad7c-05069975a7cc</v>
      </c>
      <c r="C2697" s="14" t="str">
        <f t="shared" ca="1" si="548"/>
        <v>0a3f507e-18c6-32b8-e044-0003ba298018</v>
      </c>
      <c r="D2697" s="14">
        <f t="shared" ca="1" si="549"/>
        <v>994594</v>
      </c>
      <c r="E2697" s="1">
        <f t="shared" ca="1" si="550"/>
        <v>130</v>
      </c>
      <c r="F2697" s="1">
        <f t="shared" ca="1" si="551"/>
        <v>107</v>
      </c>
      <c r="G2697" s="1">
        <f t="shared" ca="1" si="552"/>
        <v>1983</v>
      </c>
      <c r="H2697" s="1" t="str">
        <f ca="1">IFERROR(INDEX(Varmeinstallation!B:B,MATCH(INDIRECT($A$1&amp;"L"&amp;A2697)*1,Varmeinstallation!A:A,0)),"Ingen varmeinstallationer")</f>
        <v>Fjernvarme/blokvarme (radiatorsystemer eller varmluftanlæg)</v>
      </c>
      <c r="I2697" s="1" t="str">
        <f ca="1">IFERROR(INDEX(Opvarmningsmiddel!B:B,MATCH(INDIRECT($A$1&amp;"M"&amp;A2697)*1,Opvarmningsmiddel!A:A,0)),"")</f>
        <v/>
      </c>
      <c r="J2697" s="1">
        <f t="shared" ca="1" si="553"/>
        <v>0</v>
      </c>
      <c r="K2697" s="1" t="str">
        <f ca="1">IFERROR(INDEX(Relationstabel!$C$3:$K$10,MATCH(VALUE(INDIRECT($A$1&amp;"L"&amp;A2697)),Relationstabel!$A$3:$A$10,0),MATCH(IFERROR(VALUE(INDIRECT($A$1&amp;"M"&amp;A2697)),0),Relationstabel!$C$1:$K$1,0)),"Ingen varmeinstallationer")</f>
        <v>Fjernvarme/ Blokvarme</v>
      </c>
      <c r="L2697" s="1" t="str">
        <f ca="1">INDEX(Anvendelseskode!B:B,MATCH($E2697,Anvendelseskode!$A:$A,0))</f>
        <v>Række-, kæde-, dobbelthus (lodret adskillelse mellem enhederne)</v>
      </c>
      <c r="M2697" s="1" t="str">
        <f ca="1">INDEX(Anvendelseskode!C:C,MATCH($E2697,Anvendelseskode!$A:$A,0))</f>
        <v>Række-, kæde og dobbelthuse</v>
      </c>
      <c r="N2697" s="1" t="str">
        <f ca="1">INDEX(Anvendelseskode!D:D,MATCH($E2697,Anvendelseskode!$A:$A,0))</f>
        <v>Private husholdninger</v>
      </c>
      <c r="O2697" s="1" t="str">
        <f ca="1">IFERROR(INDEX(SBi!$2:$2,MATCH(G2697,SBi!$1:$1,1)),SBi!$K$2)</f>
        <v>1979-1998</v>
      </c>
      <c r="P2697" s="1">
        <f ca="1">IFERROR(INDEX(SBi!$C$3:$K$28,MATCH(E2697,SBi!$B$3:$B$28,0),MATCH(O2697,SBi!$C$2:$K$2,0)),0)</f>
        <v>96.8</v>
      </c>
      <c r="Q2697" s="19">
        <f t="shared" ca="1" si="554"/>
        <v>10.3576</v>
      </c>
      <c r="R2697" s="19" t="str">
        <f ca="1">IFERROR(INDEX(VpD!$2:$2,MATCH(G2697,VpD!$1:$1,1)),VpD!$I$2)</f>
        <v>1979-1998</v>
      </c>
      <c r="S2697" s="1">
        <f ca="1">IFERROR(INDEX(VpD!$C$3:$I$27,MATCH(E2697,VpD!$B$3:$B$27,0),MATCH(R2697,VpD!$C$2:$I$2,0)),0)</f>
        <v>74</v>
      </c>
      <c r="T2697" s="19">
        <f t="shared" ca="1" si="555"/>
        <v>7.9180000000000001</v>
      </c>
      <c r="U2697" s="14" t="str">
        <f t="shared" ca="1" si="556"/>
        <v xml:space="preserve">711458.99 </v>
      </c>
      <c r="V2697" s="14" t="str">
        <f t="shared" ca="1" si="557"/>
        <v>6171815.19</v>
      </c>
      <c r="W2697" s="14" t="str">
        <f t="shared" ca="1" si="558"/>
        <v>POINT(711458.99 6171815.19)</v>
      </c>
      <c r="X2697" s="14" t="str">
        <f>IFERROR(INDEX(BygningOmraade!B:B,MATCH(A2697,BygningOmraade!A:A,0)),"")</f>
        <v/>
      </c>
    </row>
    <row r="2698" spans="1:24" s="14" customFormat="1" x14ac:dyDescent="0.25">
      <c r="A2698" s="14">
        <f t="shared" si="546"/>
        <v>2698</v>
      </c>
      <c r="B2698" s="14" t="str">
        <f t="shared" ca="1" si="547"/>
        <v>9f512a6b-4723-444e-8b08-99ba7192aa4a</v>
      </c>
      <c r="C2698" s="14" t="str">
        <f t="shared" ca="1" si="548"/>
        <v>4591b5f9-a6ce-0dd9-e044-0003ba298018</v>
      </c>
      <c r="D2698" s="14">
        <f t="shared" ca="1" si="549"/>
        <v>2691199</v>
      </c>
      <c r="E2698" s="1">
        <f t="shared" ca="1" si="550"/>
        <v>130</v>
      </c>
      <c r="F2698" s="1">
        <f t="shared" ca="1" si="551"/>
        <v>108</v>
      </c>
      <c r="G2698" s="1">
        <f t="shared" ca="1" si="552"/>
        <v>2008</v>
      </c>
      <c r="H2698" s="1" t="str">
        <f ca="1">IFERROR(INDEX(Varmeinstallation!B:B,MATCH(INDIRECT($A$1&amp;"L"&amp;A2698)*1,Varmeinstallation!A:A,0)),"Ingen varmeinstallationer")</f>
        <v>Centralvarme fra eget anlæg, et-kammer fyr</v>
      </c>
      <c r="I2698" s="1" t="str">
        <f ca="1">IFERROR(INDEX(Opvarmningsmiddel!B:B,MATCH(INDIRECT($A$1&amp;"M"&amp;A2698)*1,Opvarmningsmiddel!A:A,0)),"")</f>
        <v>Naturgas</v>
      </c>
      <c r="J2698" s="1">
        <f t="shared" ca="1" si="553"/>
        <v>90</v>
      </c>
      <c r="K2698" s="1" t="str">
        <f ca="1">IFERROR(INDEX(Relationstabel!$C$3:$K$10,MATCH(VALUE(INDIRECT($A$1&amp;"L"&amp;A2698)),Relationstabel!$A$3:$A$10,0),MATCH(IFERROR(VALUE(INDIRECT($A$1&amp;"M"&amp;A2698)),0),Relationstabel!$C$1:$K$1,0)),"Ingen varmeinstallationer")</f>
        <v>Naturgas</v>
      </c>
      <c r="L2698" s="1" t="str">
        <f ca="1">INDEX(Anvendelseskode!B:B,MATCH($E2698,Anvendelseskode!$A:$A,0))</f>
        <v>Række-, kæde-, dobbelthus (lodret adskillelse mellem enhederne)</v>
      </c>
      <c r="M2698" s="1" t="str">
        <f ca="1">INDEX(Anvendelseskode!C:C,MATCH($E2698,Anvendelseskode!$A:$A,0))</f>
        <v>Række-, kæde og dobbelthuse</v>
      </c>
      <c r="N2698" s="1" t="str">
        <f ca="1">INDEX(Anvendelseskode!D:D,MATCH($E2698,Anvendelseskode!$A:$A,0))</f>
        <v>Private husholdninger</v>
      </c>
      <c r="O2698" s="1" t="str">
        <f ca="1">IFERROR(INDEX(SBi!$2:$2,MATCH(G2698,SBi!$1:$1,1)),SBi!$K$2)</f>
        <v>Efter 2006</v>
      </c>
      <c r="P2698" s="1">
        <f ca="1">IFERROR(INDEX(SBi!$C$3:$K$28,MATCH(E2698,SBi!$B$3:$B$28,0),MATCH(O2698,SBi!$C$2:$K$2,0)),0)</f>
        <v>66.400000000000006</v>
      </c>
      <c r="Q2698" s="19">
        <f t="shared" ca="1" si="554"/>
        <v>7.1712000000000007</v>
      </c>
      <c r="R2698" s="19" t="str">
        <f ca="1">IFERROR(INDEX(VpD!$2:$2,MATCH(G2698,VpD!$1:$1,1)),VpD!$I$2)</f>
        <v>&gt;1998</v>
      </c>
      <c r="S2698" s="1">
        <f ca="1">IFERROR(INDEX(VpD!$C$3:$I$27,MATCH(E2698,VpD!$B$3:$B$27,0),MATCH(R2698,VpD!$C$2:$I$2,0)),0)</f>
        <v>65</v>
      </c>
      <c r="T2698" s="19">
        <f t="shared" ca="1" si="555"/>
        <v>7.02</v>
      </c>
      <c r="U2698" s="14" t="str">
        <f t="shared" ca="1" si="556"/>
        <v xml:space="preserve">712574.15 </v>
      </c>
      <c r="V2698" s="14" t="str">
        <f t="shared" ca="1" si="557"/>
        <v>6168880.4</v>
      </c>
      <c r="W2698" s="14" t="str">
        <f t="shared" ca="1" si="558"/>
        <v>POINT(712574.15 6168880.4)</v>
      </c>
      <c r="X2698" s="14" t="str">
        <f>IFERROR(INDEX(BygningOmraade!B:B,MATCH(A2698,BygningOmraade!A:A,0)),"")</f>
        <v/>
      </c>
    </row>
    <row r="2699" spans="1:24" s="14" customFormat="1" x14ac:dyDescent="0.25">
      <c r="A2699" s="14">
        <f t="shared" si="546"/>
        <v>2699</v>
      </c>
      <c r="B2699" s="14" t="str">
        <f t="shared" ca="1" si="547"/>
        <v>9f7a64ab-a6fa-4784-90ca-3eb78577887c</v>
      </c>
      <c r="C2699" s="14" t="str">
        <f t="shared" ca="1" si="548"/>
        <v>0a3f507e-186c-32b8-e044-0003ba298018</v>
      </c>
      <c r="D2699" s="14">
        <f t="shared" ca="1" si="549"/>
        <v>996456</v>
      </c>
      <c r="E2699" s="1">
        <f t="shared" ca="1" si="550"/>
        <v>120</v>
      </c>
      <c r="F2699" s="1">
        <f t="shared" ca="1" si="551"/>
        <v>202</v>
      </c>
      <c r="G2699" s="1">
        <f t="shared" ca="1" si="552"/>
        <v>2002</v>
      </c>
      <c r="H2699" s="1" t="str">
        <f ca="1">IFERROR(INDEX(Varmeinstallation!B:B,MATCH(INDIRECT($A$1&amp;"L"&amp;A2699)*1,Varmeinstallation!A:A,0)),"Ingen varmeinstallationer")</f>
        <v>Centralvarme fra eget anlæg, et-kammer fyr</v>
      </c>
      <c r="I2699" s="1" t="str">
        <f ca="1">IFERROR(INDEX(Opvarmningsmiddel!B:B,MATCH(INDIRECT($A$1&amp;"M"&amp;A2699)*1,Opvarmningsmiddel!A:A,0)),"")</f>
        <v>Naturgas</v>
      </c>
      <c r="J2699" s="1">
        <f t="shared" ca="1" si="553"/>
        <v>90</v>
      </c>
      <c r="K2699" s="1" t="str">
        <f ca="1">IFERROR(INDEX(Relationstabel!$C$3:$K$10,MATCH(VALUE(INDIRECT($A$1&amp;"L"&amp;A2699)),Relationstabel!$A$3:$A$10,0),MATCH(IFERROR(VALUE(INDIRECT($A$1&amp;"M"&amp;A2699)),0),Relationstabel!$C$1:$K$1,0)),"Ingen varmeinstallationer")</f>
        <v>Naturgas</v>
      </c>
      <c r="L2699" s="1" t="str">
        <f ca="1">INDEX(Anvendelseskode!B:B,MATCH($E2699,Anvendelseskode!$A:$A,0))</f>
        <v>Fritliggende enfamilieshus (parcelhus)</v>
      </c>
      <c r="M2699" s="1" t="str">
        <f ca="1">INDEX(Anvendelseskode!C:C,MATCH($E2699,Anvendelseskode!$A:$A,0))</f>
        <v>Parcelhuse</v>
      </c>
      <c r="N2699" s="1" t="str">
        <f ca="1">INDEX(Anvendelseskode!D:D,MATCH($E2699,Anvendelseskode!$A:$A,0))</f>
        <v>Private husholdninger</v>
      </c>
      <c r="O2699" s="1" t="str">
        <f ca="1">IFERROR(INDEX(SBi!$2:$2,MATCH(G2699,SBi!$1:$1,1)),SBi!$K$2)</f>
        <v>1999-2006</v>
      </c>
      <c r="P2699" s="1">
        <f ca="1">IFERROR(INDEX(SBi!$C$3:$K$28,MATCH(E2699,SBi!$B$3:$B$28,0),MATCH(O2699,SBi!$C$2:$K$2,0)),0)</f>
        <v>83.9</v>
      </c>
      <c r="Q2699" s="19">
        <f t="shared" ca="1" si="554"/>
        <v>16.947800000000004</v>
      </c>
      <c r="R2699" s="19" t="str">
        <f ca="1">IFERROR(INDEX(VpD!$2:$2,MATCH(G2699,VpD!$1:$1,1)),VpD!$I$2)</f>
        <v>&gt;1998</v>
      </c>
      <c r="S2699" s="1">
        <f ca="1">IFERROR(INDEX(VpD!$C$3:$I$27,MATCH(E2699,VpD!$B$3:$B$27,0),MATCH(R2699,VpD!$C$2:$I$2,0)),0)</f>
        <v>72</v>
      </c>
      <c r="T2699" s="19">
        <f t="shared" ca="1" si="555"/>
        <v>14.544</v>
      </c>
      <c r="U2699" s="14" t="str">
        <f t="shared" ca="1" si="556"/>
        <v xml:space="preserve">713335.76 </v>
      </c>
      <c r="V2699" s="14" t="str">
        <f t="shared" ca="1" si="557"/>
        <v>6168473.76</v>
      </c>
      <c r="W2699" s="14" t="str">
        <f t="shared" ca="1" si="558"/>
        <v>POINT(713335.76 6168473.76)</v>
      </c>
      <c r="X2699" s="14" t="str">
        <f>IFERROR(INDEX(BygningOmraade!B:B,MATCH(A2699,BygningOmraade!A:A,0)),"")</f>
        <v/>
      </c>
    </row>
    <row r="2700" spans="1:24" s="14" customFormat="1" x14ac:dyDescent="0.25">
      <c r="A2700" s="14">
        <f t="shared" si="546"/>
        <v>2700</v>
      </c>
      <c r="B2700" s="14" t="str">
        <f t="shared" ca="1" si="547"/>
        <v>9f871e32-3528-4fa8-9133-c3e68b06b4d0</v>
      </c>
      <c r="C2700" s="14" t="str">
        <f t="shared" ca="1" si="548"/>
        <v>0a3f507e-1df6-32b8-e044-0003ba298018</v>
      </c>
      <c r="D2700" s="14">
        <f t="shared" ca="1" si="549"/>
        <v>997176</v>
      </c>
      <c r="E2700" s="1">
        <f t="shared" ca="1" si="550"/>
        <v>130</v>
      </c>
      <c r="F2700" s="1">
        <f t="shared" ca="1" si="551"/>
        <v>123</v>
      </c>
      <c r="G2700" s="1">
        <f t="shared" ca="1" si="552"/>
        <v>1966</v>
      </c>
      <c r="H2700" s="1" t="str">
        <f ca="1">IFERROR(INDEX(Varmeinstallation!B:B,MATCH(INDIRECT($A$1&amp;"L"&amp;A2700)*1,Varmeinstallation!A:A,0)),"Ingen varmeinstallationer")</f>
        <v>Centralvarme fra eget anlæg, et-kammer fyr</v>
      </c>
      <c r="I2700" s="1" t="str">
        <f ca="1">IFERROR(INDEX(Opvarmningsmiddel!B:B,MATCH(INDIRECT($A$1&amp;"M"&amp;A2700)*1,Opvarmningsmiddel!A:A,0)),"")</f>
        <v>Naturgas</v>
      </c>
      <c r="J2700" s="1">
        <f t="shared" ca="1" si="553"/>
        <v>0</v>
      </c>
      <c r="K2700" s="1" t="str">
        <f ca="1">IFERROR(INDEX(Relationstabel!$C$3:$K$10,MATCH(VALUE(INDIRECT($A$1&amp;"L"&amp;A2700)),Relationstabel!$A$3:$A$10,0),MATCH(IFERROR(VALUE(INDIRECT($A$1&amp;"M"&amp;A2700)),0),Relationstabel!$C$1:$K$1,0)),"Ingen varmeinstallationer")</f>
        <v>Naturgas</v>
      </c>
      <c r="L2700" s="1" t="str">
        <f ca="1">INDEX(Anvendelseskode!B:B,MATCH($E2700,Anvendelseskode!$A:$A,0))</f>
        <v>Række-, kæde-, dobbelthus (lodret adskillelse mellem enhederne)</v>
      </c>
      <c r="M2700" s="1" t="str">
        <f ca="1">INDEX(Anvendelseskode!C:C,MATCH($E2700,Anvendelseskode!$A:$A,0))</f>
        <v>Række-, kæde og dobbelthuse</v>
      </c>
      <c r="N2700" s="1" t="str">
        <f ca="1">INDEX(Anvendelseskode!D:D,MATCH($E2700,Anvendelseskode!$A:$A,0))</f>
        <v>Private husholdninger</v>
      </c>
      <c r="O2700" s="1" t="str">
        <f ca="1">IFERROR(INDEX(SBi!$2:$2,MATCH(G2700,SBi!$1:$1,1)),SBi!$K$2)</f>
        <v>1961-1972</v>
      </c>
      <c r="P2700" s="1">
        <f ca="1">IFERROR(INDEX(SBi!$C$3:$K$28,MATCH(E2700,SBi!$B$3:$B$28,0),MATCH(O2700,SBi!$C$2:$K$2,0)),0)</f>
        <v>119.9</v>
      </c>
      <c r="Q2700" s="19">
        <f t="shared" ca="1" si="554"/>
        <v>14.7477</v>
      </c>
      <c r="R2700" s="19" t="str">
        <f ca="1">IFERROR(INDEX(VpD!$2:$2,MATCH(G2700,VpD!$1:$1,1)),VpD!$I$2)</f>
        <v>1961-1972</v>
      </c>
      <c r="S2700" s="1">
        <f ca="1">IFERROR(INDEX(VpD!$C$3:$I$27,MATCH(E2700,VpD!$B$3:$B$27,0),MATCH(R2700,VpD!$C$2:$I$2,0)),0)</f>
        <v>120</v>
      </c>
      <c r="T2700" s="19">
        <f t="shared" ca="1" si="555"/>
        <v>14.76</v>
      </c>
      <c r="U2700" s="14" t="str">
        <f t="shared" ca="1" si="556"/>
        <v xml:space="preserve">713739.05 </v>
      </c>
      <c r="V2700" s="14" t="str">
        <f t="shared" ca="1" si="557"/>
        <v>6169342.22</v>
      </c>
      <c r="W2700" s="14" t="str">
        <f t="shared" ca="1" si="558"/>
        <v>POINT(713739.05 6169342.22)</v>
      </c>
      <c r="X2700" s="14" t="str">
        <f>IFERROR(INDEX(BygningOmraade!B:B,MATCH(A2700,BygningOmraade!A:A,0)),"")</f>
        <v/>
      </c>
    </row>
    <row r="2701" spans="1:24" s="14" customFormat="1" x14ac:dyDescent="0.25">
      <c r="A2701" s="14">
        <f t="shared" si="546"/>
        <v>2701</v>
      </c>
      <c r="B2701" s="14" t="str">
        <f t="shared" ca="1" si="547"/>
        <v>9f890965-1c84-48a8-a435-1b4af72b268d</v>
      </c>
      <c r="C2701" s="14" t="str">
        <f t="shared" ca="1" si="548"/>
        <v>0a3f507e-203f-32b8-e044-0003ba298018</v>
      </c>
      <c r="D2701" s="14">
        <f t="shared" ca="1" si="549"/>
        <v>993823</v>
      </c>
      <c r="E2701" s="1">
        <f t="shared" ca="1" si="550"/>
        <v>120</v>
      </c>
      <c r="F2701" s="1">
        <f t="shared" ca="1" si="551"/>
        <v>109</v>
      </c>
      <c r="G2701" s="1">
        <f t="shared" ca="1" si="552"/>
        <v>1973</v>
      </c>
      <c r="H2701" s="1" t="str">
        <f ca="1">IFERROR(INDEX(Varmeinstallation!B:B,MATCH(INDIRECT($A$1&amp;"L"&amp;A2701)*1,Varmeinstallation!A:A,0)),"Ingen varmeinstallationer")</f>
        <v>Centralvarme fra eget anlæg, et-kammer fyr</v>
      </c>
      <c r="I2701" s="1" t="str">
        <f ca="1">IFERROR(INDEX(Opvarmningsmiddel!B:B,MATCH(INDIRECT($A$1&amp;"M"&amp;A2701)*1,Opvarmningsmiddel!A:A,0)),"")</f>
        <v>Naturgas</v>
      </c>
      <c r="J2701" s="1">
        <f t="shared" ca="1" si="553"/>
        <v>0</v>
      </c>
      <c r="K2701" s="1" t="str">
        <f ca="1">IFERROR(INDEX(Relationstabel!$C$3:$K$10,MATCH(VALUE(INDIRECT($A$1&amp;"L"&amp;A2701)),Relationstabel!$A$3:$A$10,0),MATCH(IFERROR(VALUE(INDIRECT($A$1&amp;"M"&amp;A2701)),0),Relationstabel!$C$1:$K$1,0)),"Ingen varmeinstallationer")</f>
        <v>Naturgas</v>
      </c>
      <c r="L2701" s="1" t="str">
        <f ca="1">INDEX(Anvendelseskode!B:B,MATCH($E2701,Anvendelseskode!$A:$A,0))</f>
        <v>Fritliggende enfamilieshus (parcelhus)</v>
      </c>
      <c r="M2701" s="1" t="str">
        <f ca="1">INDEX(Anvendelseskode!C:C,MATCH($E2701,Anvendelseskode!$A:$A,0))</f>
        <v>Parcelhuse</v>
      </c>
      <c r="N2701" s="1" t="str">
        <f ca="1">INDEX(Anvendelseskode!D:D,MATCH($E2701,Anvendelseskode!$A:$A,0))</f>
        <v>Private husholdninger</v>
      </c>
      <c r="O2701" s="1" t="str">
        <f ca="1">IFERROR(INDEX(SBi!$2:$2,MATCH(G2701,SBi!$1:$1,1)),SBi!$K$2)</f>
        <v>1973-1978</v>
      </c>
      <c r="P2701" s="1">
        <f ca="1">IFERROR(INDEX(SBi!$C$3:$K$28,MATCH(E2701,SBi!$B$3:$B$28,0),MATCH(O2701,SBi!$C$2:$K$2,0)),0)</f>
        <v>119.8</v>
      </c>
      <c r="Q2701" s="19">
        <f t="shared" ca="1" si="554"/>
        <v>13.058199999999999</v>
      </c>
      <c r="R2701" s="19" t="str">
        <f ca="1">IFERROR(INDEX(VpD!$2:$2,MATCH(G2701,VpD!$1:$1,1)),VpD!$I$2)</f>
        <v>1973-1978</v>
      </c>
      <c r="S2701" s="1">
        <f ca="1">IFERROR(INDEX(VpD!$C$3:$I$27,MATCH(E2701,VpD!$B$3:$B$27,0),MATCH(R2701,VpD!$C$2:$I$2,0)),0)</f>
        <v>117</v>
      </c>
      <c r="T2701" s="19">
        <f t="shared" ca="1" si="555"/>
        <v>12.753</v>
      </c>
      <c r="U2701" s="14" t="str">
        <f t="shared" ca="1" si="556"/>
        <v xml:space="preserve">710702.48 </v>
      </c>
      <c r="V2701" s="14" t="str">
        <f t="shared" ca="1" si="557"/>
        <v>6171890.25</v>
      </c>
      <c r="W2701" s="14" t="str">
        <f t="shared" ca="1" si="558"/>
        <v>POINT(710702.48 6171890.25)</v>
      </c>
      <c r="X2701" s="14" t="str">
        <f>IFERROR(INDEX(BygningOmraade!B:B,MATCH(A2701,BygningOmraade!A:A,0)),"")</f>
        <v/>
      </c>
    </row>
    <row r="2702" spans="1:24" s="14" customFormat="1" x14ac:dyDescent="0.25">
      <c r="A2702" s="14">
        <f t="shared" si="546"/>
        <v>2702</v>
      </c>
      <c r="B2702" s="14" t="str">
        <f t="shared" ca="1" si="547"/>
        <v>9f992648-e6f1-4f75-b243-49f8bbf3fd6e</v>
      </c>
      <c r="C2702" s="14" t="str">
        <f t="shared" ca="1" si="548"/>
        <v>0a3f507e-1f88-32b8-e044-0003ba298018</v>
      </c>
      <c r="D2702" s="14">
        <f t="shared" ca="1" si="549"/>
        <v>993970</v>
      </c>
      <c r="E2702" s="1">
        <f t="shared" ca="1" si="550"/>
        <v>120</v>
      </c>
      <c r="F2702" s="1">
        <f t="shared" ca="1" si="551"/>
        <v>164</v>
      </c>
      <c r="G2702" s="1">
        <f t="shared" ca="1" si="552"/>
        <v>1987</v>
      </c>
      <c r="H2702" s="1" t="str">
        <f ca="1">IFERROR(INDEX(Varmeinstallation!B:B,MATCH(INDIRECT($A$1&amp;"L"&amp;A2702)*1,Varmeinstallation!A:A,0)),"Ingen varmeinstallationer")</f>
        <v>Centralvarme fra eget anlæg, et-kammer fyr</v>
      </c>
      <c r="I2702" s="1" t="str">
        <f ca="1">IFERROR(INDEX(Opvarmningsmiddel!B:B,MATCH(INDIRECT($A$1&amp;"M"&amp;A2702)*1,Opvarmningsmiddel!A:A,0)),"")</f>
        <v>Naturgas</v>
      </c>
      <c r="J2702" s="1">
        <f t="shared" ca="1" si="553"/>
        <v>2</v>
      </c>
      <c r="K2702" s="1" t="str">
        <f ca="1">IFERROR(INDEX(Relationstabel!$C$3:$K$10,MATCH(VALUE(INDIRECT($A$1&amp;"L"&amp;A2702)),Relationstabel!$A$3:$A$10,0),MATCH(IFERROR(VALUE(INDIRECT($A$1&amp;"M"&amp;A2702)),0),Relationstabel!$C$1:$K$1,0)),"Ingen varmeinstallationer")</f>
        <v>Naturgas</v>
      </c>
      <c r="L2702" s="1" t="str">
        <f ca="1">INDEX(Anvendelseskode!B:B,MATCH($E2702,Anvendelseskode!$A:$A,0))</f>
        <v>Fritliggende enfamilieshus (parcelhus)</v>
      </c>
      <c r="M2702" s="1" t="str">
        <f ca="1">INDEX(Anvendelseskode!C:C,MATCH($E2702,Anvendelseskode!$A:$A,0))</f>
        <v>Parcelhuse</v>
      </c>
      <c r="N2702" s="1" t="str">
        <f ca="1">INDEX(Anvendelseskode!D:D,MATCH($E2702,Anvendelseskode!$A:$A,0))</f>
        <v>Private husholdninger</v>
      </c>
      <c r="O2702" s="1" t="str">
        <f ca="1">IFERROR(INDEX(SBi!$2:$2,MATCH(G2702,SBi!$1:$1,1)),SBi!$K$2)</f>
        <v>1979-1998</v>
      </c>
      <c r="P2702" s="1">
        <f ca="1">IFERROR(INDEX(SBi!$C$3:$K$28,MATCH(E2702,SBi!$B$3:$B$28,0),MATCH(O2702,SBi!$C$2:$K$2,0)),0)</f>
        <v>105.4</v>
      </c>
      <c r="Q2702" s="19">
        <f t="shared" ca="1" si="554"/>
        <v>17.285600000000002</v>
      </c>
      <c r="R2702" s="19" t="str">
        <f ca="1">IFERROR(INDEX(VpD!$2:$2,MATCH(G2702,VpD!$1:$1,1)),VpD!$I$2)</f>
        <v>1979-1998</v>
      </c>
      <c r="S2702" s="1">
        <f ca="1">IFERROR(INDEX(VpD!$C$3:$I$27,MATCH(E2702,VpD!$B$3:$B$27,0),MATCH(R2702,VpD!$C$2:$I$2,0)),0)</f>
        <v>90</v>
      </c>
      <c r="T2702" s="19">
        <f t="shared" ca="1" si="555"/>
        <v>14.76</v>
      </c>
      <c r="U2702" s="14" t="str">
        <f t="shared" ca="1" si="556"/>
        <v xml:space="preserve">711130.33 </v>
      </c>
      <c r="V2702" s="14" t="str">
        <f t="shared" ca="1" si="557"/>
        <v>6171508.47</v>
      </c>
      <c r="W2702" s="14" t="str">
        <f t="shared" ca="1" si="558"/>
        <v>POINT(711130.33 6171508.47)</v>
      </c>
      <c r="X2702" s="14" t="str">
        <f>IFERROR(INDEX(BygningOmraade!B:B,MATCH(A2702,BygningOmraade!A:A,0)),"")</f>
        <v/>
      </c>
    </row>
    <row r="2703" spans="1:24" s="14" customFormat="1" x14ac:dyDescent="0.25">
      <c r="A2703" s="14">
        <f t="shared" si="546"/>
        <v>2703</v>
      </c>
      <c r="B2703" s="14" t="str">
        <f t="shared" ca="1" si="547"/>
        <v>9fa53fc7-d946-459d-9894-e8799a2b18c3</v>
      </c>
      <c r="C2703" s="14" t="str">
        <f t="shared" ca="1" si="548"/>
        <v>0a3f507e-233a-32b8-e044-0003ba298018</v>
      </c>
      <c r="D2703" s="14">
        <f t="shared" ca="1" si="549"/>
        <v>996386</v>
      </c>
      <c r="E2703" s="1">
        <f t="shared" ca="1" si="550"/>
        <v>120</v>
      </c>
      <c r="F2703" s="1">
        <f t="shared" ca="1" si="551"/>
        <v>234</v>
      </c>
      <c r="G2703" s="1">
        <f t="shared" ca="1" si="552"/>
        <v>1984</v>
      </c>
      <c r="H2703" s="1" t="str">
        <f ca="1">IFERROR(INDEX(Varmeinstallation!B:B,MATCH(INDIRECT($A$1&amp;"L"&amp;A2703)*1,Varmeinstallation!A:A,0)),"Ingen varmeinstallationer")</f>
        <v>Centralvarme fra eget anlæg, et-kammer fyr</v>
      </c>
      <c r="I2703" s="1" t="str">
        <f ca="1">IFERROR(INDEX(Opvarmningsmiddel!B:B,MATCH(INDIRECT($A$1&amp;"M"&amp;A2703)*1,Opvarmningsmiddel!A:A,0)),"")</f>
        <v>Naturgas</v>
      </c>
      <c r="J2703" s="1">
        <f t="shared" ca="1" si="553"/>
        <v>2</v>
      </c>
      <c r="K2703" s="1" t="str">
        <f ca="1">IFERROR(INDEX(Relationstabel!$C$3:$K$10,MATCH(VALUE(INDIRECT($A$1&amp;"L"&amp;A2703)),Relationstabel!$A$3:$A$10,0),MATCH(IFERROR(VALUE(INDIRECT($A$1&amp;"M"&amp;A2703)),0),Relationstabel!$C$1:$K$1,0)),"Ingen varmeinstallationer")</f>
        <v>Naturgas</v>
      </c>
      <c r="L2703" s="1" t="str">
        <f ca="1">INDEX(Anvendelseskode!B:B,MATCH($E2703,Anvendelseskode!$A:$A,0))</f>
        <v>Fritliggende enfamilieshus (parcelhus)</v>
      </c>
      <c r="M2703" s="1" t="str">
        <f ca="1">INDEX(Anvendelseskode!C:C,MATCH($E2703,Anvendelseskode!$A:$A,0))</f>
        <v>Parcelhuse</v>
      </c>
      <c r="N2703" s="1" t="str">
        <f ca="1">INDEX(Anvendelseskode!D:D,MATCH($E2703,Anvendelseskode!$A:$A,0))</f>
        <v>Private husholdninger</v>
      </c>
      <c r="O2703" s="1" t="str">
        <f ca="1">IFERROR(INDEX(SBi!$2:$2,MATCH(G2703,SBi!$1:$1,1)),SBi!$K$2)</f>
        <v>1979-1998</v>
      </c>
      <c r="P2703" s="1">
        <f ca="1">IFERROR(INDEX(SBi!$C$3:$K$28,MATCH(E2703,SBi!$B$3:$B$28,0),MATCH(O2703,SBi!$C$2:$K$2,0)),0)</f>
        <v>105.4</v>
      </c>
      <c r="Q2703" s="19">
        <f t="shared" ca="1" si="554"/>
        <v>24.663600000000002</v>
      </c>
      <c r="R2703" s="19" t="str">
        <f ca="1">IFERROR(INDEX(VpD!$2:$2,MATCH(G2703,VpD!$1:$1,1)),VpD!$I$2)</f>
        <v>1979-1998</v>
      </c>
      <c r="S2703" s="1">
        <f ca="1">IFERROR(INDEX(VpD!$C$3:$I$27,MATCH(E2703,VpD!$B$3:$B$27,0),MATCH(R2703,VpD!$C$2:$I$2,0)),0)</f>
        <v>90</v>
      </c>
      <c r="T2703" s="19">
        <f t="shared" ca="1" si="555"/>
        <v>21.06</v>
      </c>
      <c r="U2703" s="14" t="str">
        <f t="shared" ca="1" si="556"/>
        <v xml:space="preserve">713429.98 </v>
      </c>
      <c r="V2703" s="14" t="str">
        <f t="shared" ca="1" si="557"/>
        <v>6168561.85</v>
      </c>
      <c r="W2703" s="14" t="str">
        <f t="shared" ca="1" si="558"/>
        <v>POINT(713429.98 6168561.85)</v>
      </c>
      <c r="X2703" s="14" t="str">
        <f>IFERROR(INDEX(BygningOmraade!B:B,MATCH(A2703,BygningOmraade!A:A,0)),"")</f>
        <v/>
      </c>
    </row>
    <row r="2704" spans="1:24" s="14" customFormat="1" x14ac:dyDescent="0.25">
      <c r="A2704" s="14">
        <f t="shared" si="546"/>
        <v>2704</v>
      </c>
      <c r="B2704" s="14" t="str">
        <f t="shared" ca="1" si="547"/>
        <v>9fabad16-d0a7-4002-bf58-5b6583cb5204</v>
      </c>
      <c r="C2704" s="14" t="str">
        <f t="shared" ca="1" si="548"/>
        <v>0a3f507e-1f26-32b8-e044-0003ba298018</v>
      </c>
      <c r="D2704" s="14">
        <f t="shared" ca="1" si="549"/>
        <v>993894</v>
      </c>
      <c r="E2704" s="1">
        <f t="shared" ca="1" si="550"/>
        <v>120</v>
      </c>
      <c r="F2704" s="1">
        <f t="shared" ca="1" si="551"/>
        <v>102</v>
      </c>
      <c r="G2704" s="1">
        <f t="shared" ca="1" si="552"/>
        <v>1968</v>
      </c>
      <c r="H2704" s="1" t="str">
        <f ca="1">IFERROR(INDEX(Varmeinstallation!B:B,MATCH(INDIRECT($A$1&amp;"L"&amp;A2704)*1,Varmeinstallation!A:A,0)),"Ingen varmeinstallationer")</f>
        <v>Fjernvarme/blokvarme (radiatorsystemer eller varmluftanlæg)</v>
      </c>
      <c r="I2704" s="1" t="str">
        <f ca="1">IFERROR(INDEX(Opvarmningsmiddel!B:B,MATCH(INDIRECT($A$1&amp;"M"&amp;A2704)*1,Opvarmningsmiddel!A:A,0)),"")</f>
        <v/>
      </c>
      <c r="J2704" s="1">
        <f t="shared" ca="1" si="553"/>
        <v>0</v>
      </c>
      <c r="K2704" s="1" t="str">
        <f ca="1">IFERROR(INDEX(Relationstabel!$C$3:$K$10,MATCH(VALUE(INDIRECT($A$1&amp;"L"&amp;A2704)),Relationstabel!$A$3:$A$10,0),MATCH(IFERROR(VALUE(INDIRECT($A$1&amp;"M"&amp;A2704)),0),Relationstabel!$C$1:$K$1,0)),"Ingen varmeinstallationer")</f>
        <v>Fjernvarme/ Blokvarme</v>
      </c>
      <c r="L2704" s="1" t="str">
        <f ca="1">INDEX(Anvendelseskode!B:B,MATCH($E2704,Anvendelseskode!$A:$A,0))</f>
        <v>Fritliggende enfamilieshus (parcelhus)</v>
      </c>
      <c r="M2704" s="1" t="str">
        <f ca="1">INDEX(Anvendelseskode!C:C,MATCH($E2704,Anvendelseskode!$A:$A,0))</f>
        <v>Parcelhuse</v>
      </c>
      <c r="N2704" s="1" t="str">
        <f ca="1">INDEX(Anvendelseskode!D:D,MATCH($E2704,Anvendelseskode!$A:$A,0))</f>
        <v>Private husholdninger</v>
      </c>
      <c r="O2704" s="1" t="str">
        <f ca="1">IFERROR(INDEX(SBi!$2:$2,MATCH(G2704,SBi!$1:$1,1)),SBi!$K$2)</f>
        <v>1961-1972</v>
      </c>
      <c r="P2704" s="1">
        <f ca="1">IFERROR(INDEX(SBi!$C$3:$K$28,MATCH(E2704,SBi!$B$3:$B$28,0),MATCH(O2704,SBi!$C$2:$K$2,0)),0)</f>
        <v>134.30000000000001</v>
      </c>
      <c r="Q2704" s="19">
        <f t="shared" ca="1" si="554"/>
        <v>13.698600000000001</v>
      </c>
      <c r="R2704" s="19" t="str">
        <f ca="1">IFERROR(INDEX(VpD!$2:$2,MATCH(G2704,VpD!$1:$1,1)),VpD!$I$2)</f>
        <v>1961-1972</v>
      </c>
      <c r="S2704" s="1">
        <f ca="1">IFERROR(INDEX(VpD!$C$3:$I$27,MATCH(E2704,VpD!$B$3:$B$27,0),MATCH(R2704,VpD!$C$2:$I$2,0)),0)</f>
        <v>143</v>
      </c>
      <c r="T2704" s="19">
        <f t="shared" ca="1" si="555"/>
        <v>14.586</v>
      </c>
      <c r="U2704" s="14" t="str">
        <f t="shared" ca="1" si="556"/>
        <v xml:space="preserve">711224.27 </v>
      </c>
      <c r="V2704" s="14" t="str">
        <f t="shared" ca="1" si="557"/>
        <v>6171617.26</v>
      </c>
      <c r="W2704" s="14" t="str">
        <f t="shared" ca="1" si="558"/>
        <v>POINT(711224.27 6171617.26)</v>
      </c>
      <c r="X2704" s="14" t="str">
        <f>IFERROR(INDEX(BygningOmraade!B:B,MATCH(A2704,BygningOmraade!A:A,0)),"")</f>
        <v/>
      </c>
    </row>
    <row r="2705" spans="1:24" s="14" customFormat="1" x14ac:dyDescent="0.25">
      <c r="A2705" s="14">
        <f t="shared" si="546"/>
        <v>2705</v>
      </c>
      <c r="B2705" s="14" t="str">
        <f t="shared" ca="1" si="547"/>
        <v>9fae9702-4f77-4b17-8535-4938befb3351</v>
      </c>
      <c r="C2705" s="14" t="str">
        <f t="shared" ca="1" si="548"/>
        <v>0a3f507e-1c94-32b8-e044-0003ba298018</v>
      </c>
      <c r="D2705" s="14">
        <f t="shared" ca="1" si="549"/>
        <v>995704</v>
      </c>
      <c r="E2705" s="1">
        <f t="shared" ca="1" si="550"/>
        <v>510</v>
      </c>
      <c r="F2705" s="1">
        <f t="shared" ca="1" si="551"/>
        <v>63</v>
      </c>
      <c r="G2705" s="1">
        <f t="shared" ca="1" si="552"/>
        <v>1964</v>
      </c>
      <c r="H2705" s="1" t="str">
        <f ca="1">IFERROR(INDEX(Varmeinstallation!B:B,MATCH(INDIRECT($A$1&amp;"L"&amp;A2705)*1,Varmeinstallation!A:A,0)),"Ingen varmeinstallationer")</f>
        <v>Elovne, elpaneler</v>
      </c>
      <c r="I2705" s="1" t="str">
        <f ca="1">IFERROR(INDEX(Opvarmningsmiddel!B:B,MATCH(INDIRECT($A$1&amp;"M"&amp;A2705)*1,Opvarmningsmiddel!A:A,0)),"")</f>
        <v>Elektricitet</v>
      </c>
      <c r="J2705" s="1">
        <f t="shared" ca="1" si="553"/>
        <v>0</v>
      </c>
      <c r="K2705" s="1" t="str">
        <f ca="1">IFERROR(INDEX(Relationstabel!$C$3:$K$10,MATCH(VALUE(INDIRECT($A$1&amp;"L"&amp;A2705)),Relationstabel!$A$3:$A$10,0),MATCH(IFERROR(VALUE(INDIRECT($A$1&amp;"M"&amp;A2705)),0),Relationstabel!$C$1:$K$1,0)),"Ingen varmeinstallationer")</f>
        <v>Elvarme</v>
      </c>
      <c r="L2705" s="1" t="str">
        <f ca="1">INDEX(Anvendelseskode!B:B,MATCH($E2705,Anvendelseskode!$A:$A,0))</f>
        <v>Sommerhuse</v>
      </c>
      <c r="M2705" s="1" t="str">
        <f ca="1">INDEX(Anvendelseskode!C:C,MATCH($E2705,Anvendelseskode!$A:$A,0))</f>
        <v>Sommerhuse</v>
      </c>
      <c r="N2705" s="1" t="str">
        <f ca="1">INDEX(Anvendelseskode!D:D,MATCH($E2705,Anvendelseskode!$A:$A,0))</f>
        <v>Private husholdninger</v>
      </c>
      <c r="O2705" s="1" t="str">
        <f ca="1">IFERROR(INDEX(SBi!$2:$2,MATCH(G2705,SBi!$1:$1,1)),SBi!$K$2)</f>
        <v>1961-1972</v>
      </c>
      <c r="P2705" s="1">
        <f ca="1">IFERROR(INDEX(SBi!$C$3:$K$28,MATCH(E2705,SBi!$B$3:$B$28,0),MATCH(O2705,SBi!$C$2:$K$2,0)),0)</f>
        <v>154.6</v>
      </c>
      <c r="Q2705" s="19">
        <f t="shared" ca="1" si="554"/>
        <v>9.7397999999999989</v>
      </c>
      <c r="R2705" s="19" t="str">
        <f ca="1">IFERROR(INDEX(VpD!$2:$2,MATCH(G2705,VpD!$1:$1,1)),VpD!$I$2)</f>
        <v>1961-1972</v>
      </c>
      <c r="S2705" s="1">
        <f ca="1">IFERROR(INDEX(VpD!$C$3:$I$27,MATCH(E2705,VpD!$B$3:$B$27,0),MATCH(R2705,VpD!$C$2:$I$2,0)),0)</f>
        <v>58</v>
      </c>
      <c r="T2705" s="19">
        <f t="shared" ca="1" si="555"/>
        <v>3.6539999999999999</v>
      </c>
      <c r="U2705" s="14" t="str">
        <f t="shared" ca="1" si="556"/>
        <v xml:space="preserve">712271.34 </v>
      </c>
      <c r="V2705" s="14" t="str">
        <f t="shared" ca="1" si="557"/>
        <v>6169179.08</v>
      </c>
      <c r="W2705" s="14" t="str">
        <f t="shared" ca="1" si="558"/>
        <v>POINT(712271.34 6169179.08)</v>
      </c>
      <c r="X2705" s="14" t="str">
        <f>IFERROR(INDEX(BygningOmraade!B:B,MATCH(A2705,BygningOmraade!A:A,0)),"")</f>
        <v/>
      </c>
    </row>
    <row r="2706" spans="1:24" s="14" customFormat="1" x14ac:dyDescent="0.25">
      <c r="A2706" s="14">
        <f t="shared" si="546"/>
        <v>2706</v>
      </c>
      <c r="B2706" s="14" t="str">
        <f t="shared" ca="1" si="547"/>
        <v>9faeaf02-a5dd-4a14-a83b-0a4d2b2a6bca</v>
      </c>
      <c r="C2706" s="14" t="str">
        <f t="shared" ca="1" si="548"/>
        <v>0a3f507e-238f-32b8-e044-0003ba298018</v>
      </c>
      <c r="D2706" s="14">
        <f t="shared" ca="1" si="549"/>
        <v>996587</v>
      </c>
      <c r="E2706" s="1">
        <f t="shared" ca="1" si="550"/>
        <v>120</v>
      </c>
      <c r="F2706" s="1">
        <f t="shared" ca="1" si="551"/>
        <v>131</v>
      </c>
      <c r="G2706" s="1">
        <f t="shared" ca="1" si="552"/>
        <v>1979</v>
      </c>
      <c r="H2706" s="1" t="str">
        <f ca="1">IFERROR(INDEX(Varmeinstallation!B:B,MATCH(INDIRECT($A$1&amp;"L"&amp;A2706)*1,Varmeinstallation!A:A,0)),"Ingen varmeinstallationer")</f>
        <v>Elovne, elpaneler</v>
      </c>
      <c r="I2706" s="1" t="str">
        <f ca="1">IFERROR(INDEX(Opvarmningsmiddel!B:B,MATCH(INDIRECT($A$1&amp;"M"&amp;A2706)*1,Opvarmningsmiddel!A:A,0)),"")</f>
        <v>Elektricitet</v>
      </c>
      <c r="J2706" s="1">
        <f t="shared" ca="1" si="553"/>
        <v>0</v>
      </c>
      <c r="K2706" s="1" t="str">
        <f ca="1">IFERROR(INDEX(Relationstabel!$C$3:$K$10,MATCH(VALUE(INDIRECT($A$1&amp;"L"&amp;A2706)),Relationstabel!$A$3:$A$10,0),MATCH(IFERROR(VALUE(INDIRECT($A$1&amp;"M"&amp;A2706)),0),Relationstabel!$C$1:$K$1,0)),"Ingen varmeinstallationer")</f>
        <v>Elvarme</v>
      </c>
      <c r="L2706" s="1" t="str">
        <f ca="1">INDEX(Anvendelseskode!B:B,MATCH($E2706,Anvendelseskode!$A:$A,0))</f>
        <v>Fritliggende enfamilieshus (parcelhus)</v>
      </c>
      <c r="M2706" s="1" t="str">
        <f ca="1">INDEX(Anvendelseskode!C:C,MATCH($E2706,Anvendelseskode!$A:$A,0))</f>
        <v>Parcelhuse</v>
      </c>
      <c r="N2706" s="1" t="str">
        <f ca="1">INDEX(Anvendelseskode!D:D,MATCH($E2706,Anvendelseskode!$A:$A,0))</f>
        <v>Private husholdninger</v>
      </c>
      <c r="O2706" s="1" t="str">
        <f ca="1">IFERROR(INDEX(SBi!$2:$2,MATCH(G2706,SBi!$1:$1,1)),SBi!$K$2)</f>
        <v>1979-1998</v>
      </c>
      <c r="P2706" s="1">
        <f ca="1">IFERROR(INDEX(SBi!$C$3:$K$28,MATCH(E2706,SBi!$B$3:$B$28,0),MATCH(O2706,SBi!$C$2:$K$2,0)),0)</f>
        <v>105.4</v>
      </c>
      <c r="Q2706" s="19">
        <f t="shared" ca="1" si="554"/>
        <v>13.807400000000001</v>
      </c>
      <c r="R2706" s="19" t="str">
        <f ca="1">IFERROR(INDEX(VpD!$2:$2,MATCH(G2706,VpD!$1:$1,1)),VpD!$I$2)</f>
        <v>1979-1998</v>
      </c>
      <c r="S2706" s="1">
        <f ca="1">IFERROR(INDEX(VpD!$C$3:$I$27,MATCH(E2706,VpD!$B$3:$B$27,0),MATCH(R2706,VpD!$C$2:$I$2,0)),0)</f>
        <v>90</v>
      </c>
      <c r="T2706" s="19">
        <f t="shared" ca="1" si="555"/>
        <v>11.79</v>
      </c>
      <c r="U2706" s="14" t="str">
        <f t="shared" ca="1" si="556"/>
        <v xml:space="preserve">713183.94 </v>
      </c>
      <c r="V2706" s="14" t="str">
        <f t="shared" ca="1" si="557"/>
        <v>6168622.37</v>
      </c>
      <c r="W2706" s="14" t="str">
        <f t="shared" ca="1" si="558"/>
        <v>POINT(713183.94 6168622.37)</v>
      </c>
      <c r="X2706" s="14" t="str">
        <f>IFERROR(INDEX(BygningOmraade!B:B,MATCH(A2706,BygningOmraade!A:A,0)),"")</f>
        <v/>
      </c>
    </row>
    <row r="2707" spans="1:24" s="14" customFormat="1" x14ac:dyDescent="0.25">
      <c r="A2707" s="14">
        <f t="shared" si="546"/>
        <v>2707</v>
      </c>
      <c r="B2707" s="14" t="str">
        <f t="shared" ca="1" si="547"/>
        <v>9fb6114b-dd97-4cb5-8adf-f1ce7882bba8</v>
      </c>
      <c r="C2707" s="14" t="str">
        <f t="shared" ca="1" si="548"/>
        <v>b235db7a-b82b-4a26-be11-5d2ce4d344b6</v>
      </c>
      <c r="D2707" s="14">
        <f t="shared" ca="1" si="549"/>
        <v>100133738</v>
      </c>
      <c r="E2707" s="1">
        <f t="shared" ca="1" si="550"/>
        <v>130</v>
      </c>
      <c r="F2707" s="1">
        <f t="shared" ca="1" si="551"/>
        <v>114</v>
      </c>
      <c r="G2707" s="1">
        <f t="shared" ca="1" si="552"/>
        <v>2018</v>
      </c>
      <c r="H2707" s="1" t="str">
        <f ca="1">IFERROR(INDEX(Varmeinstallation!B:B,MATCH(INDIRECT($A$1&amp;"L"&amp;A2707)*1,Varmeinstallation!A:A,0)),"Ingen varmeinstallationer")</f>
        <v>Fjernvarme/blokvarme (radiatorsystemer eller varmluftanlæg)</v>
      </c>
      <c r="I2707" s="1" t="str">
        <f ca="1">IFERROR(INDEX(Opvarmningsmiddel!B:B,MATCH(INDIRECT($A$1&amp;"M"&amp;A2707)*1,Opvarmningsmiddel!A:A,0)),"")</f>
        <v/>
      </c>
      <c r="J2707" s="1">
        <f t="shared" ca="1" si="553"/>
        <v>0</v>
      </c>
      <c r="K2707" s="1" t="str">
        <f ca="1">IFERROR(INDEX(Relationstabel!$C$3:$K$10,MATCH(VALUE(INDIRECT($A$1&amp;"L"&amp;A2707)),Relationstabel!$A$3:$A$10,0),MATCH(IFERROR(VALUE(INDIRECT($A$1&amp;"M"&amp;A2707)),0),Relationstabel!$C$1:$K$1,0)),"Ingen varmeinstallationer")</f>
        <v>Fjernvarme/ Blokvarme</v>
      </c>
      <c r="L2707" s="1" t="str">
        <f ca="1">INDEX(Anvendelseskode!B:B,MATCH($E2707,Anvendelseskode!$A:$A,0))</f>
        <v>Række-, kæde-, dobbelthus (lodret adskillelse mellem enhederne)</v>
      </c>
      <c r="M2707" s="1" t="str">
        <f ca="1">INDEX(Anvendelseskode!C:C,MATCH($E2707,Anvendelseskode!$A:$A,0))</f>
        <v>Række-, kæde og dobbelthuse</v>
      </c>
      <c r="N2707" s="1" t="str">
        <f ca="1">INDEX(Anvendelseskode!D:D,MATCH($E2707,Anvendelseskode!$A:$A,0))</f>
        <v>Private husholdninger</v>
      </c>
      <c r="O2707" s="1" t="str">
        <f ca="1">IFERROR(INDEX(SBi!$2:$2,MATCH(G2707,SBi!$1:$1,1)),SBi!$K$2)</f>
        <v>Efter 2006</v>
      </c>
      <c r="P2707" s="1">
        <f ca="1">IFERROR(INDEX(SBi!$C$3:$K$28,MATCH(E2707,SBi!$B$3:$B$28,0),MATCH(O2707,SBi!$C$2:$K$2,0)),0)</f>
        <v>66.400000000000006</v>
      </c>
      <c r="Q2707" s="19">
        <f t="shared" ca="1" si="554"/>
        <v>7.5696000000000003</v>
      </c>
      <c r="R2707" s="19" t="str">
        <f ca="1">IFERROR(INDEX(VpD!$2:$2,MATCH(G2707,VpD!$1:$1,1)),VpD!$I$2)</f>
        <v>&gt;1998</v>
      </c>
      <c r="S2707" s="1">
        <f ca="1">IFERROR(INDEX(VpD!$C$3:$I$27,MATCH(E2707,VpD!$B$3:$B$27,0),MATCH(R2707,VpD!$C$2:$I$2,0)),0)</f>
        <v>65</v>
      </c>
      <c r="T2707" s="19">
        <f t="shared" ca="1" si="555"/>
        <v>7.41</v>
      </c>
      <c r="U2707" s="14" t="str">
        <f t="shared" ca="1" si="556"/>
        <v xml:space="preserve">712067 </v>
      </c>
      <c r="V2707" s="14" t="str">
        <f t="shared" ca="1" si="557"/>
        <v>6169609.77</v>
      </c>
      <c r="W2707" s="14" t="str">
        <f t="shared" ca="1" si="558"/>
        <v>POINT(712067 6169609.77)</v>
      </c>
      <c r="X2707" s="14" t="str">
        <f>IFERROR(INDEX(BygningOmraade!B:B,MATCH(A2707,BygningOmraade!A:A,0)),"")</f>
        <v/>
      </c>
    </row>
    <row r="2708" spans="1:24" s="14" customFormat="1" x14ac:dyDescent="0.25">
      <c r="A2708" s="14">
        <f t="shared" si="546"/>
        <v>2708</v>
      </c>
      <c r="B2708" s="14" t="str">
        <f t="shared" ca="1" si="547"/>
        <v>9fdc97ba-39ad-440e-9331-654d70f16318</v>
      </c>
      <c r="C2708" s="14" t="str">
        <f t="shared" ca="1" si="548"/>
        <v>0a3f507e-1ef1-32b8-e044-0003ba298018</v>
      </c>
      <c r="D2708" s="14">
        <f t="shared" ca="1" si="549"/>
        <v>995114</v>
      </c>
      <c r="E2708" s="1">
        <f t="shared" ca="1" si="550"/>
        <v>130</v>
      </c>
      <c r="F2708" s="1">
        <f t="shared" ca="1" si="551"/>
        <v>107</v>
      </c>
      <c r="G2708" s="1">
        <f t="shared" ca="1" si="552"/>
        <v>1969</v>
      </c>
      <c r="H2708" s="1" t="str">
        <f ca="1">IFERROR(INDEX(Varmeinstallation!B:B,MATCH(INDIRECT($A$1&amp;"L"&amp;A2708)*1,Varmeinstallation!A:A,0)),"Ingen varmeinstallationer")</f>
        <v>Fjernvarme/blokvarme (radiatorsystemer eller varmluftanlæg)</v>
      </c>
      <c r="I2708" s="1" t="str">
        <f ca="1">IFERROR(INDEX(Opvarmningsmiddel!B:B,MATCH(INDIRECT($A$1&amp;"M"&amp;A2708)*1,Opvarmningsmiddel!A:A,0)),"")</f>
        <v/>
      </c>
      <c r="J2708" s="1">
        <f t="shared" ca="1" si="553"/>
        <v>0</v>
      </c>
      <c r="K2708" s="1" t="str">
        <f ca="1">IFERROR(INDEX(Relationstabel!$C$3:$K$10,MATCH(VALUE(INDIRECT($A$1&amp;"L"&amp;A2708)),Relationstabel!$A$3:$A$10,0),MATCH(IFERROR(VALUE(INDIRECT($A$1&amp;"M"&amp;A2708)),0),Relationstabel!$C$1:$K$1,0)),"Ingen varmeinstallationer")</f>
        <v>Fjernvarme/ Blokvarme</v>
      </c>
      <c r="L2708" s="1" t="str">
        <f ca="1">INDEX(Anvendelseskode!B:B,MATCH($E2708,Anvendelseskode!$A:$A,0))</f>
        <v>Række-, kæde-, dobbelthus (lodret adskillelse mellem enhederne)</v>
      </c>
      <c r="M2708" s="1" t="str">
        <f ca="1">INDEX(Anvendelseskode!C:C,MATCH($E2708,Anvendelseskode!$A:$A,0))</f>
        <v>Række-, kæde og dobbelthuse</v>
      </c>
      <c r="N2708" s="1" t="str">
        <f ca="1">INDEX(Anvendelseskode!D:D,MATCH($E2708,Anvendelseskode!$A:$A,0))</f>
        <v>Private husholdninger</v>
      </c>
      <c r="O2708" s="1" t="str">
        <f ca="1">IFERROR(INDEX(SBi!$2:$2,MATCH(G2708,SBi!$1:$1,1)),SBi!$K$2)</f>
        <v>1961-1972</v>
      </c>
      <c r="P2708" s="1">
        <f ca="1">IFERROR(INDEX(SBi!$C$3:$K$28,MATCH(E2708,SBi!$B$3:$B$28,0),MATCH(O2708,SBi!$C$2:$K$2,0)),0)</f>
        <v>119.9</v>
      </c>
      <c r="Q2708" s="19">
        <f t="shared" ca="1" si="554"/>
        <v>12.829300000000002</v>
      </c>
      <c r="R2708" s="19" t="str">
        <f ca="1">IFERROR(INDEX(VpD!$2:$2,MATCH(G2708,VpD!$1:$1,1)),VpD!$I$2)</f>
        <v>1961-1972</v>
      </c>
      <c r="S2708" s="1">
        <f ca="1">IFERROR(INDEX(VpD!$C$3:$I$27,MATCH(E2708,VpD!$B$3:$B$27,0),MATCH(R2708,VpD!$C$2:$I$2,0)),0)</f>
        <v>120</v>
      </c>
      <c r="T2708" s="19">
        <f t="shared" ca="1" si="555"/>
        <v>12.84</v>
      </c>
      <c r="U2708" s="14" t="str">
        <f t="shared" ca="1" si="556"/>
        <v xml:space="preserve">711675.76 </v>
      </c>
      <c r="V2708" s="14" t="str">
        <f t="shared" ca="1" si="557"/>
        <v>6172218.22</v>
      </c>
      <c r="W2708" s="14" t="str">
        <f t="shared" ca="1" si="558"/>
        <v>POINT(711675.76 6172218.22)</v>
      </c>
      <c r="X2708" s="14" t="str">
        <f>IFERROR(INDEX(BygningOmraade!B:B,MATCH(A2708,BygningOmraade!A:A,0)),"")</f>
        <v/>
      </c>
    </row>
    <row r="2709" spans="1:24" s="14" customFormat="1" x14ac:dyDescent="0.25">
      <c r="A2709" s="14">
        <f t="shared" si="546"/>
        <v>2709</v>
      </c>
      <c r="B2709" s="14" t="str">
        <f t="shared" ca="1" si="547"/>
        <v>9fdcc4d6-cf47-474a-a6f2-4cfe1f34d332</v>
      </c>
      <c r="C2709" s="14" t="str">
        <f t="shared" ca="1" si="548"/>
        <v>0a3f507e-1b49-32b8-e044-0003ba298018</v>
      </c>
      <c r="D2709" s="14">
        <f t="shared" ca="1" si="549"/>
        <v>996605</v>
      </c>
      <c r="E2709" s="1">
        <f t="shared" ca="1" si="550"/>
        <v>120</v>
      </c>
      <c r="F2709" s="1">
        <f t="shared" ca="1" si="551"/>
        <v>109</v>
      </c>
      <c r="G2709" s="1">
        <f t="shared" ca="1" si="552"/>
        <v>1977</v>
      </c>
      <c r="H2709" s="1" t="str">
        <f ca="1">IFERROR(INDEX(Varmeinstallation!B:B,MATCH(INDIRECT($A$1&amp;"L"&amp;A2709)*1,Varmeinstallation!A:A,0)),"Ingen varmeinstallationer")</f>
        <v>Centralvarme fra eget anlæg, et-kammer fyr</v>
      </c>
      <c r="I2709" s="1" t="str">
        <f ca="1">IFERROR(INDEX(Opvarmningsmiddel!B:B,MATCH(INDIRECT($A$1&amp;"M"&amp;A2709)*1,Opvarmningsmiddel!A:A,0)),"")</f>
        <v>Naturgas</v>
      </c>
      <c r="J2709" s="1">
        <f t="shared" ca="1" si="553"/>
        <v>0</v>
      </c>
      <c r="K2709" s="1" t="str">
        <f ca="1">IFERROR(INDEX(Relationstabel!$C$3:$K$10,MATCH(VALUE(INDIRECT($A$1&amp;"L"&amp;A2709)),Relationstabel!$A$3:$A$10,0),MATCH(IFERROR(VALUE(INDIRECT($A$1&amp;"M"&amp;A2709)),0),Relationstabel!$C$1:$K$1,0)),"Ingen varmeinstallationer")</f>
        <v>Naturgas</v>
      </c>
      <c r="L2709" s="1" t="str">
        <f ca="1">INDEX(Anvendelseskode!B:B,MATCH($E2709,Anvendelseskode!$A:$A,0))</f>
        <v>Fritliggende enfamilieshus (parcelhus)</v>
      </c>
      <c r="M2709" s="1" t="str">
        <f ca="1">INDEX(Anvendelseskode!C:C,MATCH($E2709,Anvendelseskode!$A:$A,0))</f>
        <v>Parcelhuse</v>
      </c>
      <c r="N2709" s="1" t="str">
        <f ca="1">INDEX(Anvendelseskode!D:D,MATCH($E2709,Anvendelseskode!$A:$A,0))</f>
        <v>Private husholdninger</v>
      </c>
      <c r="O2709" s="1" t="str">
        <f ca="1">IFERROR(INDEX(SBi!$2:$2,MATCH(G2709,SBi!$1:$1,1)),SBi!$K$2)</f>
        <v>1973-1978</v>
      </c>
      <c r="P2709" s="1">
        <f ca="1">IFERROR(INDEX(SBi!$C$3:$K$28,MATCH(E2709,SBi!$B$3:$B$28,0),MATCH(O2709,SBi!$C$2:$K$2,0)),0)</f>
        <v>119.8</v>
      </c>
      <c r="Q2709" s="19">
        <f t="shared" ca="1" si="554"/>
        <v>13.058199999999999</v>
      </c>
      <c r="R2709" s="19" t="str">
        <f ca="1">IFERROR(INDEX(VpD!$2:$2,MATCH(G2709,VpD!$1:$1,1)),VpD!$I$2)</f>
        <v>1973-1978</v>
      </c>
      <c r="S2709" s="1">
        <f ca="1">IFERROR(INDEX(VpD!$C$3:$I$27,MATCH(E2709,VpD!$B$3:$B$27,0),MATCH(R2709,VpD!$C$2:$I$2,0)),0)</f>
        <v>117</v>
      </c>
      <c r="T2709" s="19">
        <f t="shared" ca="1" si="555"/>
        <v>12.753</v>
      </c>
      <c r="U2709" s="14" t="str">
        <f t="shared" ca="1" si="556"/>
        <v xml:space="preserve">713169.42 </v>
      </c>
      <c r="V2709" s="14" t="str">
        <f t="shared" ca="1" si="557"/>
        <v>6168675.35</v>
      </c>
      <c r="W2709" s="14" t="str">
        <f t="shared" ca="1" si="558"/>
        <v>POINT(713169.42 6168675.35)</v>
      </c>
      <c r="X2709" s="14" t="str">
        <f>IFERROR(INDEX(BygningOmraade!B:B,MATCH(A2709,BygningOmraade!A:A,0)),"")</f>
        <v/>
      </c>
    </row>
    <row r="2710" spans="1:24" s="14" customFormat="1" x14ac:dyDescent="0.25">
      <c r="A2710" s="14">
        <f t="shared" si="546"/>
        <v>2710</v>
      </c>
      <c r="B2710" s="14" t="str">
        <f t="shared" ca="1" si="547"/>
        <v>9fe276dc-3226-4907-a0e8-bd255d0537a6</v>
      </c>
      <c r="C2710" s="14" t="str">
        <f t="shared" ca="1" si="548"/>
        <v>7c149099-9ded-4770-88d7-5ccd563878af</v>
      </c>
      <c r="D2710" s="14">
        <f t="shared" ca="1" si="549"/>
        <v>100089012</v>
      </c>
      <c r="E2710" s="1">
        <f t="shared" ca="1" si="550"/>
        <v>130</v>
      </c>
      <c r="F2710" s="1">
        <f t="shared" ca="1" si="551"/>
        <v>135</v>
      </c>
      <c r="G2710" s="1">
        <f t="shared" ca="1" si="552"/>
        <v>2015</v>
      </c>
      <c r="H2710" s="1" t="str">
        <f ca="1">IFERROR(INDEX(Varmeinstallation!B:B,MATCH(INDIRECT($A$1&amp;"L"&amp;A2710)*1,Varmeinstallation!A:A,0)),"Ingen varmeinstallationer")</f>
        <v>Fjernvarme/blokvarme (radiatorsystemer eller varmluftanlæg)</v>
      </c>
      <c r="I2710" s="1" t="str">
        <f ca="1">IFERROR(INDEX(Opvarmningsmiddel!B:B,MATCH(INDIRECT($A$1&amp;"M"&amp;A2710)*1,Opvarmningsmiddel!A:A,0)),"")</f>
        <v/>
      </c>
      <c r="J2710" s="1">
        <f t="shared" ca="1" si="553"/>
        <v>0</v>
      </c>
      <c r="K2710" s="1" t="str">
        <f ca="1">IFERROR(INDEX(Relationstabel!$C$3:$K$10,MATCH(VALUE(INDIRECT($A$1&amp;"L"&amp;A2710)),Relationstabel!$A$3:$A$10,0),MATCH(IFERROR(VALUE(INDIRECT($A$1&amp;"M"&amp;A2710)),0),Relationstabel!$C$1:$K$1,0)),"Ingen varmeinstallationer")</f>
        <v>Fjernvarme/ Blokvarme</v>
      </c>
      <c r="L2710" s="1" t="str">
        <f ca="1">INDEX(Anvendelseskode!B:B,MATCH($E2710,Anvendelseskode!$A:$A,0))</f>
        <v>Række-, kæde-, dobbelthus (lodret adskillelse mellem enhederne)</v>
      </c>
      <c r="M2710" s="1" t="str">
        <f ca="1">INDEX(Anvendelseskode!C:C,MATCH($E2710,Anvendelseskode!$A:$A,0))</f>
        <v>Række-, kæde og dobbelthuse</v>
      </c>
      <c r="N2710" s="1" t="str">
        <f ca="1">INDEX(Anvendelseskode!D:D,MATCH($E2710,Anvendelseskode!$A:$A,0))</f>
        <v>Private husholdninger</v>
      </c>
      <c r="O2710" s="1" t="str">
        <f ca="1">IFERROR(INDEX(SBi!$2:$2,MATCH(G2710,SBi!$1:$1,1)),SBi!$K$2)</f>
        <v>Efter 2006</v>
      </c>
      <c r="P2710" s="1">
        <f ca="1">IFERROR(INDEX(SBi!$C$3:$K$28,MATCH(E2710,SBi!$B$3:$B$28,0),MATCH(O2710,SBi!$C$2:$K$2,0)),0)</f>
        <v>66.400000000000006</v>
      </c>
      <c r="Q2710" s="19">
        <f t="shared" ca="1" si="554"/>
        <v>8.9640000000000004</v>
      </c>
      <c r="R2710" s="19" t="str">
        <f ca="1">IFERROR(INDEX(VpD!$2:$2,MATCH(G2710,VpD!$1:$1,1)),VpD!$I$2)</f>
        <v>&gt;1998</v>
      </c>
      <c r="S2710" s="1">
        <f ca="1">IFERROR(INDEX(VpD!$C$3:$I$27,MATCH(E2710,VpD!$B$3:$B$27,0),MATCH(R2710,VpD!$C$2:$I$2,0)),0)</f>
        <v>65</v>
      </c>
      <c r="T2710" s="19">
        <f t="shared" ca="1" si="555"/>
        <v>8.7750000000000004</v>
      </c>
      <c r="U2710" s="14" t="str">
        <f t="shared" ca="1" si="556"/>
        <v xml:space="preserve">711528.6 </v>
      </c>
      <c r="V2710" s="14" t="str">
        <f t="shared" ca="1" si="557"/>
        <v>6172770.1</v>
      </c>
      <c r="W2710" s="14" t="str">
        <f t="shared" ca="1" si="558"/>
        <v>POINT(711528.6 6172770.1)</v>
      </c>
      <c r="X2710" s="14" t="str">
        <f>IFERROR(INDEX(BygningOmraade!B:B,MATCH(A2710,BygningOmraade!A:A,0)),"")</f>
        <v/>
      </c>
    </row>
    <row r="2711" spans="1:24" s="14" customFormat="1" x14ac:dyDescent="0.25">
      <c r="A2711" s="14">
        <f t="shared" si="546"/>
        <v>2711</v>
      </c>
      <c r="B2711" s="14" t="str">
        <f t="shared" ca="1" si="547"/>
        <v>9ffd92ab-9a65-4761-b73f-2c9d44747fd8</v>
      </c>
      <c r="C2711" s="14" t="str">
        <f t="shared" ca="1" si="548"/>
        <v>0a3f507e-1cf0-32b8-e044-0003ba298018</v>
      </c>
      <c r="D2711" s="14">
        <f t="shared" ca="1" si="549"/>
        <v>994045</v>
      </c>
      <c r="E2711" s="1">
        <f t="shared" ca="1" si="550"/>
        <v>120</v>
      </c>
      <c r="F2711" s="1">
        <f t="shared" ca="1" si="551"/>
        <v>134</v>
      </c>
      <c r="G2711" s="1">
        <f t="shared" ca="1" si="552"/>
        <v>1969</v>
      </c>
      <c r="H2711" s="1" t="str">
        <f ca="1">IFERROR(INDEX(Varmeinstallation!B:B,MATCH(INDIRECT($A$1&amp;"L"&amp;A2711)*1,Varmeinstallation!A:A,0)),"Ingen varmeinstallationer")</f>
        <v>Centralvarme fra eget anlæg, et-kammer fyr</v>
      </c>
      <c r="I2711" s="1" t="str">
        <f ca="1">IFERROR(INDEX(Opvarmningsmiddel!B:B,MATCH(INDIRECT($A$1&amp;"M"&amp;A2711)*1,Opvarmningsmiddel!A:A,0)),"")</f>
        <v>Naturgas</v>
      </c>
      <c r="J2711" s="1">
        <f t="shared" ca="1" si="553"/>
        <v>0</v>
      </c>
      <c r="K2711" s="1" t="str">
        <f ca="1">IFERROR(INDEX(Relationstabel!$C$3:$K$10,MATCH(VALUE(INDIRECT($A$1&amp;"L"&amp;A2711)),Relationstabel!$A$3:$A$10,0),MATCH(IFERROR(VALUE(INDIRECT($A$1&amp;"M"&amp;A2711)),0),Relationstabel!$C$1:$K$1,0)),"Ingen varmeinstallationer")</f>
        <v>Naturgas</v>
      </c>
      <c r="L2711" s="1" t="str">
        <f ca="1">INDEX(Anvendelseskode!B:B,MATCH($E2711,Anvendelseskode!$A:$A,0))</f>
        <v>Fritliggende enfamilieshus (parcelhus)</v>
      </c>
      <c r="M2711" s="1" t="str">
        <f ca="1">INDEX(Anvendelseskode!C:C,MATCH($E2711,Anvendelseskode!$A:$A,0))</f>
        <v>Parcelhuse</v>
      </c>
      <c r="N2711" s="1" t="str">
        <f ca="1">INDEX(Anvendelseskode!D:D,MATCH($E2711,Anvendelseskode!$A:$A,0))</f>
        <v>Private husholdninger</v>
      </c>
      <c r="O2711" s="1" t="str">
        <f ca="1">IFERROR(INDEX(SBi!$2:$2,MATCH(G2711,SBi!$1:$1,1)),SBi!$K$2)</f>
        <v>1961-1972</v>
      </c>
      <c r="P2711" s="1">
        <f ca="1">IFERROR(INDEX(SBi!$C$3:$K$28,MATCH(E2711,SBi!$B$3:$B$28,0),MATCH(O2711,SBi!$C$2:$K$2,0)),0)</f>
        <v>134.30000000000001</v>
      </c>
      <c r="Q2711" s="19">
        <f t="shared" ca="1" si="554"/>
        <v>17.996200000000002</v>
      </c>
      <c r="R2711" s="19" t="str">
        <f ca="1">IFERROR(INDEX(VpD!$2:$2,MATCH(G2711,VpD!$1:$1,1)),VpD!$I$2)</f>
        <v>1961-1972</v>
      </c>
      <c r="S2711" s="1">
        <f ca="1">IFERROR(INDEX(VpD!$C$3:$I$27,MATCH(E2711,VpD!$B$3:$B$27,0),MATCH(R2711,VpD!$C$2:$I$2,0)),0)</f>
        <v>143</v>
      </c>
      <c r="T2711" s="19">
        <f t="shared" ca="1" si="555"/>
        <v>19.161999999999999</v>
      </c>
      <c r="U2711" s="14" t="str">
        <f t="shared" ca="1" si="556"/>
        <v xml:space="preserve">711063.6 </v>
      </c>
      <c r="V2711" s="14" t="str">
        <f t="shared" ca="1" si="557"/>
        <v>6171957.62</v>
      </c>
      <c r="W2711" s="14" t="str">
        <f t="shared" ca="1" si="558"/>
        <v>POINT(711063.6 6171957.62)</v>
      </c>
      <c r="X2711" s="14" t="str">
        <f>IFERROR(INDEX(BygningOmraade!B:B,MATCH(A2711,BygningOmraade!A:A,0)),"")</f>
        <v/>
      </c>
    </row>
    <row r="2712" spans="1:24" s="14" customFormat="1" x14ac:dyDescent="0.25">
      <c r="A2712" s="14">
        <f t="shared" si="546"/>
        <v>2712</v>
      </c>
      <c r="B2712" s="14" t="str">
        <f t="shared" ca="1" si="547"/>
        <v>a009d5f0-7af9-4be9-966f-5ae2eee4c143</v>
      </c>
      <c r="C2712" s="14" t="str">
        <f t="shared" ca="1" si="548"/>
        <v>0a3f507e-2311-32b8-e044-0003ba298018</v>
      </c>
      <c r="D2712" s="14">
        <f t="shared" ca="1" si="549"/>
        <v>995313</v>
      </c>
      <c r="E2712" s="1">
        <f t="shared" ca="1" si="550"/>
        <v>130</v>
      </c>
      <c r="F2712" s="1">
        <f t="shared" ca="1" si="551"/>
        <v>170</v>
      </c>
      <c r="G2712" s="1">
        <f t="shared" ca="1" si="552"/>
        <v>1971</v>
      </c>
      <c r="H2712" s="1" t="str">
        <f ca="1">IFERROR(INDEX(Varmeinstallation!B:B,MATCH(INDIRECT($A$1&amp;"L"&amp;A2712)*1,Varmeinstallation!A:A,0)),"Ingen varmeinstallationer")</f>
        <v>Fjernvarme/blokvarme (radiatorsystemer eller varmluftanlæg)</v>
      </c>
      <c r="I2712" s="1" t="str">
        <f ca="1">IFERROR(INDEX(Opvarmningsmiddel!B:B,MATCH(INDIRECT($A$1&amp;"M"&amp;A2712)*1,Opvarmningsmiddel!A:A,0)),"")</f>
        <v/>
      </c>
      <c r="J2712" s="1">
        <f t="shared" ca="1" si="553"/>
        <v>0</v>
      </c>
      <c r="K2712" s="1" t="str">
        <f ca="1">IFERROR(INDEX(Relationstabel!$C$3:$K$10,MATCH(VALUE(INDIRECT($A$1&amp;"L"&amp;A2712)),Relationstabel!$A$3:$A$10,0),MATCH(IFERROR(VALUE(INDIRECT($A$1&amp;"M"&amp;A2712)),0),Relationstabel!$C$1:$K$1,0)),"Ingen varmeinstallationer")</f>
        <v>Fjernvarme/ Blokvarme</v>
      </c>
      <c r="L2712" s="1" t="str">
        <f ca="1">INDEX(Anvendelseskode!B:B,MATCH($E2712,Anvendelseskode!$A:$A,0))</f>
        <v>Række-, kæde-, dobbelthus (lodret adskillelse mellem enhederne)</v>
      </c>
      <c r="M2712" s="1" t="str">
        <f ca="1">INDEX(Anvendelseskode!C:C,MATCH($E2712,Anvendelseskode!$A:$A,0))</f>
        <v>Række-, kæde og dobbelthuse</v>
      </c>
      <c r="N2712" s="1" t="str">
        <f ca="1">INDEX(Anvendelseskode!D:D,MATCH($E2712,Anvendelseskode!$A:$A,0))</f>
        <v>Private husholdninger</v>
      </c>
      <c r="O2712" s="1" t="str">
        <f ca="1">IFERROR(INDEX(SBi!$2:$2,MATCH(G2712,SBi!$1:$1,1)),SBi!$K$2)</f>
        <v>1961-1972</v>
      </c>
      <c r="P2712" s="1">
        <f ca="1">IFERROR(INDEX(SBi!$C$3:$K$28,MATCH(E2712,SBi!$B$3:$B$28,0),MATCH(O2712,SBi!$C$2:$K$2,0)),0)</f>
        <v>119.9</v>
      </c>
      <c r="Q2712" s="19">
        <f t="shared" ca="1" si="554"/>
        <v>20.382999999999999</v>
      </c>
      <c r="R2712" s="19" t="str">
        <f ca="1">IFERROR(INDEX(VpD!$2:$2,MATCH(G2712,VpD!$1:$1,1)),VpD!$I$2)</f>
        <v>1961-1972</v>
      </c>
      <c r="S2712" s="1">
        <f ca="1">IFERROR(INDEX(VpD!$C$3:$I$27,MATCH(E2712,VpD!$B$3:$B$27,0),MATCH(R2712,VpD!$C$2:$I$2,0)),0)</f>
        <v>120</v>
      </c>
      <c r="T2712" s="19">
        <f t="shared" ca="1" si="555"/>
        <v>20.399999999999999</v>
      </c>
      <c r="U2712" s="14" t="str">
        <f t="shared" ca="1" si="556"/>
        <v xml:space="preserve">711782.2 </v>
      </c>
      <c r="V2712" s="14" t="str">
        <f t="shared" ca="1" si="557"/>
        <v>6172274.43</v>
      </c>
      <c r="W2712" s="14" t="str">
        <f t="shared" ca="1" si="558"/>
        <v>POINT(711782.2 6172274.43)</v>
      </c>
      <c r="X2712" s="14" t="str">
        <f>IFERROR(INDEX(BygningOmraade!B:B,MATCH(A2712,BygningOmraade!A:A,0)),"")</f>
        <v/>
      </c>
    </row>
    <row r="2713" spans="1:24" s="14" customFormat="1" x14ac:dyDescent="0.25">
      <c r="A2713" s="14">
        <f t="shared" si="546"/>
        <v>2713</v>
      </c>
      <c r="B2713" s="14" t="str">
        <f t="shared" ca="1" si="547"/>
        <v>a00c5143-39e5-4b97-8d3f-93ced103cc7c</v>
      </c>
      <c r="C2713" s="14" t="str">
        <f t="shared" ca="1" si="548"/>
        <v>0a3f507e-22b3-32b8-e044-0003ba298018</v>
      </c>
      <c r="D2713" s="14">
        <f t="shared" ca="1" si="549"/>
        <v>995421</v>
      </c>
      <c r="E2713" s="1">
        <f t="shared" ca="1" si="550"/>
        <v>130</v>
      </c>
      <c r="F2713" s="1">
        <f t="shared" ca="1" si="551"/>
        <v>107</v>
      </c>
      <c r="G2713" s="1">
        <f t="shared" ca="1" si="552"/>
        <v>1983</v>
      </c>
      <c r="H2713" s="1" t="str">
        <f ca="1">IFERROR(INDEX(Varmeinstallation!B:B,MATCH(INDIRECT($A$1&amp;"L"&amp;A2713)*1,Varmeinstallation!A:A,0)),"Ingen varmeinstallationer")</f>
        <v>Fjernvarme/blokvarme (radiatorsystemer eller varmluftanlæg)</v>
      </c>
      <c r="I2713" s="1" t="str">
        <f ca="1">IFERROR(INDEX(Opvarmningsmiddel!B:B,MATCH(INDIRECT($A$1&amp;"M"&amp;A2713)*1,Opvarmningsmiddel!A:A,0)),"")</f>
        <v/>
      </c>
      <c r="J2713" s="1">
        <f t="shared" ca="1" si="553"/>
        <v>0</v>
      </c>
      <c r="K2713" s="1" t="str">
        <f ca="1">IFERROR(INDEX(Relationstabel!$C$3:$K$10,MATCH(VALUE(INDIRECT($A$1&amp;"L"&amp;A2713)),Relationstabel!$A$3:$A$10,0),MATCH(IFERROR(VALUE(INDIRECT($A$1&amp;"M"&amp;A2713)),0),Relationstabel!$C$1:$K$1,0)),"Ingen varmeinstallationer")</f>
        <v>Fjernvarme/ Blokvarme</v>
      </c>
      <c r="L2713" s="1" t="str">
        <f ca="1">INDEX(Anvendelseskode!B:B,MATCH($E2713,Anvendelseskode!$A:$A,0))</f>
        <v>Række-, kæde-, dobbelthus (lodret adskillelse mellem enhederne)</v>
      </c>
      <c r="M2713" s="1" t="str">
        <f ca="1">INDEX(Anvendelseskode!C:C,MATCH($E2713,Anvendelseskode!$A:$A,0))</f>
        <v>Række-, kæde og dobbelthuse</v>
      </c>
      <c r="N2713" s="1" t="str">
        <f ca="1">INDEX(Anvendelseskode!D:D,MATCH($E2713,Anvendelseskode!$A:$A,0))</f>
        <v>Private husholdninger</v>
      </c>
      <c r="O2713" s="1" t="str">
        <f ca="1">IFERROR(INDEX(SBi!$2:$2,MATCH(G2713,SBi!$1:$1,1)),SBi!$K$2)</f>
        <v>1979-1998</v>
      </c>
      <c r="P2713" s="1">
        <f ca="1">IFERROR(INDEX(SBi!$C$3:$K$28,MATCH(E2713,SBi!$B$3:$B$28,0),MATCH(O2713,SBi!$C$2:$K$2,0)),0)</f>
        <v>96.8</v>
      </c>
      <c r="Q2713" s="19">
        <f t="shared" ca="1" si="554"/>
        <v>10.3576</v>
      </c>
      <c r="R2713" s="19" t="str">
        <f ca="1">IFERROR(INDEX(VpD!$2:$2,MATCH(G2713,VpD!$1:$1,1)),VpD!$I$2)</f>
        <v>1979-1998</v>
      </c>
      <c r="S2713" s="1">
        <f ca="1">IFERROR(INDEX(VpD!$C$3:$I$27,MATCH(E2713,VpD!$B$3:$B$27,0),MATCH(R2713,VpD!$C$2:$I$2,0)),0)</f>
        <v>74</v>
      </c>
      <c r="T2713" s="19">
        <f t="shared" ca="1" si="555"/>
        <v>7.9180000000000001</v>
      </c>
      <c r="U2713" s="14" t="str">
        <f t="shared" ca="1" si="556"/>
        <v xml:space="preserve">711976.71 </v>
      </c>
      <c r="V2713" s="14" t="str">
        <f t="shared" ca="1" si="557"/>
        <v>6171917.58</v>
      </c>
      <c r="W2713" s="14" t="str">
        <f t="shared" ca="1" si="558"/>
        <v>POINT(711976.71 6171917.58)</v>
      </c>
      <c r="X2713" s="14" t="str">
        <f>IFERROR(INDEX(BygningOmraade!B:B,MATCH(A2713,BygningOmraade!A:A,0)),"")</f>
        <v/>
      </c>
    </row>
    <row r="2714" spans="1:24" s="14" customFormat="1" x14ac:dyDescent="0.25">
      <c r="A2714" s="14">
        <f t="shared" si="546"/>
        <v>2714</v>
      </c>
      <c r="B2714" s="14" t="str">
        <f t="shared" ca="1" si="547"/>
        <v>a021a68c-e60e-49c2-9277-ccc1135b404c</v>
      </c>
      <c r="C2714" s="14" t="str">
        <f t="shared" ca="1" si="548"/>
        <v>0a3f507e-2024-32b8-e044-0003ba298018</v>
      </c>
      <c r="D2714" s="14">
        <f t="shared" ca="1" si="549"/>
        <v>993690</v>
      </c>
      <c r="E2714" s="1">
        <f t="shared" ca="1" si="550"/>
        <v>120</v>
      </c>
      <c r="F2714" s="1">
        <f t="shared" ca="1" si="551"/>
        <v>134</v>
      </c>
      <c r="G2714" s="1">
        <f t="shared" ca="1" si="552"/>
        <v>1971</v>
      </c>
      <c r="H2714" s="1" t="str">
        <f ca="1">IFERROR(INDEX(Varmeinstallation!B:B,MATCH(INDIRECT($A$1&amp;"L"&amp;A2714)*1,Varmeinstallation!A:A,0)),"Ingen varmeinstallationer")</f>
        <v>Centralvarme fra eget anlæg, et-kammer fyr</v>
      </c>
      <c r="I2714" s="1" t="str">
        <f ca="1">IFERROR(INDEX(Opvarmningsmiddel!B:B,MATCH(INDIRECT($A$1&amp;"M"&amp;A2714)*1,Opvarmningsmiddel!A:A,0)),"")</f>
        <v>Naturgas</v>
      </c>
      <c r="J2714" s="1">
        <f t="shared" ca="1" si="553"/>
        <v>0</v>
      </c>
      <c r="K2714" s="1" t="str">
        <f ca="1">IFERROR(INDEX(Relationstabel!$C$3:$K$10,MATCH(VALUE(INDIRECT($A$1&amp;"L"&amp;A2714)),Relationstabel!$A$3:$A$10,0),MATCH(IFERROR(VALUE(INDIRECT($A$1&amp;"M"&amp;A2714)),0),Relationstabel!$C$1:$K$1,0)),"Ingen varmeinstallationer")</f>
        <v>Naturgas</v>
      </c>
      <c r="L2714" s="1" t="str">
        <f ca="1">INDEX(Anvendelseskode!B:B,MATCH($E2714,Anvendelseskode!$A:$A,0))</f>
        <v>Fritliggende enfamilieshus (parcelhus)</v>
      </c>
      <c r="M2714" s="1" t="str">
        <f ca="1">INDEX(Anvendelseskode!C:C,MATCH($E2714,Anvendelseskode!$A:$A,0))</f>
        <v>Parcelhuse</v>
      </c>
      <c r="N2714" s="1" t="str">
        <f ca="1">INDEX(Anvendelseskode!D:D,MATCH($E2714,Anvendelseskode!$A:$A,0))</f>
        <v>Private husholdninger</v>
      </c>
      <c r="O2714" s="1" t="str">
        <f ca="1">IFERROR(INDEX(SBi!$2:$2,MATCH(G2714,SBi!$1:$1,1)),SBi!$K$2)</f>
        <v>1961-1972</v>
      </c>
      <c r="P2714" s="1">
        <f ca="1">IFERROR(INDEX(SBi!$C$3:$K$28,MATCH(E2714,SBi!$B$3:$B$28,0),MATCH(O2714,SBi!$C$2:$K$2,0)),0)</f>
        <v>134.30000000000001</v>
      </c>
      <c r="Q2714" s="19">
        <f t="shared" ca="1" si="554"/>
        <v>17.996200000000002</v>
      </c>
      <c r="R2714" s="19" t="str">
        <f ca="1">IFERROR(INDEX(VpD!$2:$2,MATCH(G2714,VpD!$1:$1,1)),VpD!$I$2)</f>
        <v>1961-1972</v>
      </c>
      <c r="S2714" s="1">
        <f ca="1">IFERROR(INDEX(VpD!$C$3:$I$27,MATCH(E2714,VpD!$B$3:$B$27,0),MATCH(R2714,VpD!$C$2:$I$2,0)),0)</f>
        <v>143</v>
      </c>
      <c r="T2714" s="19">
        <f t="shared" ca="1" si="555"/>
        <v>19.161999999999999</v>
      </c>
      <c r="U2714" s="14" t="str">
        <f t="shared" ca="1" si="556"/>
        <v xml:space="preserve">710916.74 </v>
      </c>
      <c r="V2714" s="14" t="str">
        <f t="shared" ca="1" si="557"/>
        <v>6171868.99</v>
      </c>
      <c r="W2714" s="14" t="str">
        <f t="shared" ca="1" si="558"/>
        <v>POINT(710916.74 6171868.99)</v>
      </c>
      <c r="X2714" s="14" t="str">
        <f>IFERROR(INDEX(BygningOmraade!B:B,MATCH(A2714,BygningOmraade!A:A,0)),"")</f>
        <v/>
      </c>
    </row>
    <row r="2715" spans="1:24" s="14" customFormat="1" x14ac:dyDescent="0.25">
      <c r="A2715" s="14">
        <f t="shared" si="546"/>
        <v>2715</v>
      </c>
      <c r="B2715" s="14" t="str">
        <f t="shared" ca="1" si="547"/>
        <v>a03d1a72-c690-4132-985b-e99b2f8b5418</v>
      </c>
      <c r="C2715" s="14" t="str">
        <f t="shared" ca="1" si="548"/>
        <v>0a3f507e-153f-32b8-e044-0003ba298018</v>
      </c>
      <c r="D2715" s="14">
        <f t="shared" ca="1" si="549"/>
        <v>997090</v>
      </c>
      <c r="E2715" s="1">
        <f t="shared" ca="1" si="550"/>
        <v>130</v>
      </c>
      <c r="F2715" s="1">
        <f t="shared" ca="1" si="551"/>
        <v>104</v>
      </c>
      <c r="G2715" s="1">
        <f t="shared" ca="1" si="552"/>
        <v>1977</v>
      </c>
      <c r="H2715" s="1" t="str">
        <f ca="1">IFERROR(INDEX(Varmeinstallation!B:B,MATCH(INDIRECT($A$1&amp;"L"&amp;A2715)*1,Varmeinstallation!A:A,0)),"Ingen varmeinstallationer")</f>
        <v>Fjernvarme/blokvarme (radiatorsystemer eller varmluftanlæg)</v>
      </c>
      <c r="I2715" s="1" t="str">
        <f ca="1">IFERROR(INDEX(Opvarmningsmiddel!B:B,MATCH(INDIRECT($A$1&amp;"M"&amp;A2715)*1,Opvarmningsmiddel!A:A,0)),"")</f>
        <v/>
      </c>
      <c r="J2715" s="1">
        <f t="shared" ca="1" si="553"/>
        <v>0</v>
      </c>
      <c r="K2715" s="1" t="str">
        <f ca="1">IFERROR(INDEX(Relationstabel!$C$3:$K$10,MATCH(VALUE(INDIRECT($A$1&amp;"L"&amp;A2715)),Relationstabel!$A$3:$A$10,0),MATCH(IFERROR(VALUE(INDIRECT($A$1&amp;"M"&amp;A2715)),0),Relationstabel!$C$1:$K$1,0)),"Ingen varmeinstallationer")</f>
        <v>Fjernvarme/ Blokvarme</v>
      </c>
      <c r="L2715" s="1" t="str">
        <f ca="1">INDEX(Anvendelseskode!B:B,MATCH($E2715,Anvendelseskode!$A:$A,0))</f>
        <v>Række-, kæde-, dobbelthus (lodret adskillelse mellem enhederne)</v>
      </c>
      <c r="M2715" s="1" t="str">
        <f ca="1">INDEX(Anvendelseskode!C:C,MATCH($E2715,Anvendelseskode!$A:$A,0))</f>
        <v>Række-, kæde og dobbelthuse</v>
      </c>
      <c r="N2715" s="1" t="str">
        <f ca="1">INDEX(Anvendelseskode!D:D,MATCH($E2715,Anvendelseskode!$A:$A,0))</f>
        <v>Private husholdninger</v>
      </c>
      <c r="O2715" s="1" t="str">
        <f ca="1">IFERROR(INDEX(SBi!$2:$2,MATCH(G2715,SBi!$1:$1,1)),SBi!$K$2)</f>
        <v>1973-1978</v>
      </c>
      <c r="P2715" s="1">
        <f ca="1">IFERROR(INDEX(SBi!$C$3:$K$28,MATCH(E2715,SBi!$B$3:$B$28,0),MATCH(O2715,SBi!$C$2:$K$2,0)),0)</f>
        <v>112.6</v>
      </c>
      <c r="Q2715" s="19">
        <f t="shared" ca="1" si="554"/>
        <v>11.7104</v>
      </c>
      <c r="R2715" s="19" t="str">
        <f ca="1">IFERROR(INDEX(VpD!$2:$2,MATCH(G2715,VpD!$1:$1,1)),VpD!$I$2)</f>
        <v>1973-1978</v>
      </c>
      <c r="S2715" s="1">
        <f ca="1">IFERROR(INDEX(VpD!$C$3:$I$27,MATCH(E2715,VpD!$B$3:$B$27,0),MATCH(R2715,VpD!$C$2:$I$2,0)),0)</f>
        <v>98</v>
      </c>
      <c r="T2715" s="19">
        <f t="shared" ca="1" si="555"/>
        <v>10.192</v>
      </c>
      <c r="U2715" s="14" t="str">
        <f t="shared" ca="1" si="556"/>
        <v xml:space="preserve">713566.11 </v>
      </c>
      <c r="V2715" s="14" t="str">
        <f t="shared" ca="1" si="557"/>
        <v>6169469.06</v>
      </c>
      <c r="W2715" s="14" t="str">
        <f t="shared" ca="1" si="558"/>
        <v>POINT(713566.11 6169469.06)</v>
      </c>
      <c r="X2715" s="14" t="str">
        <f>IFERROR(INDEX(BygningOmraade!B:B,MATCH(A2715,BygningOmraade!A:A,0)),"")</f>
        <v/>
      </c>
    </row>
    <row r="2716" spans="1:24" s="14" customFormat="1" x14ac:dyDescent="0.25">
      <c r="A2716" s="14">
        <f t="shared" si="546"/>
        <v>2716</v>
      </c>
      <c r="B2716" s="14" t="str">
        <f t="shared" ca="1" si="547"/>
        <v>a04dd226-c6c9-4626-a57e-7a087ad03141</v>
      </c>
      <c r="C2716" s="14" t="str">
        <f t="shared" ca="1" si="548"/>
        <v>0a3f507e-15f6-32b8-e044-0003ba298018</v>
      </c>
      <c r="D2716" s="14">
        <f t="shared" ca="1" si="549"/>
        <v>994677</v>
      </c>
      <c r="E2716" s="1">
        <f t="shared" ca="1" si="550"/>
        <v>120</v>
      </c>
      <c r="F2716" s="1">
        <f t="shared" ca="1" si="551"/>
        <v>176</v>
      </c>
      <c r="G2716" s="1">
        <f t="shared" ca="1" si="552"/>
        <v>1992</v>
      </c>
      <c r="H2716" s="1" t="str">
        <f ca="1">IFERROR(INDEX(Varmeinstallation!B:B,MATCH(INDIRECT($A$1&amp;"L"&amp;A2716)*1,Varmeinstallation!A:A,0)),"Ingen varmeinstallationer")</f>
        <v>Centralvarme fra eget anlæg, et-kammer fyr</v>
      </c>
      <c r="I2716" s="1" t="str">
        <f ca="1">IFERROR(INDEX(Opvarmningsmiddel!B:B,MATCH(INDIRECT($A$1&amp;"M"&amp;A2716)*1,Opvarmningsmiddel!A:A,0)),"")</f>
        <v>Naturgas</v>
      </c>
      <c r="J2716" s="1">
        <f t="shared" ca="1" si="553"/>
        <v>0</v>
      </c>
      <c r="K2716" s="1" t="str">
        <f ca="1">IFERROR(INDEX(Relationstabel!$C$3:$K$10,MATCH(VALUE(INDIRECT($A$1&amp;"L"&amp;A2716)),Relationstabel!$A$3:$A$10,0),MATCH(IFERROR(VALUE(INDIRECT($A$1&amp;"M"&amp;A2716)),0),Relationstabel!$C$1:$K$1,0)),"Ingen varmeinstallationer")</f>
        <v>Naturgas</v>
      </c>
      <c r="L2716" s="1" t="str">
        <f ca="1">INDEX(Anvendelseskode!B:B,MATCH($E2716,Anvendelseskode!$A:$A,0))</f>
        <v>Fritliggende enfamilieshus (parcelhus)</v>
      </c>
      <c r="M2716" s="1" t="str">
        <f ca="1">INDEX(Anvendelseskode!C:C,MATCH($E2716,Anvendelseskode!$A:$A,0))</f>
        <v>Parcelhuse</v>
      </c>
      <c r="N2716" s="1" t="str">
        <f ca="1">INDEX(Anvendelseskode!D:D,MATCH($E2716,Anvendelseskode!$A:$A,0))</f>
        <v>Private husholdninger</v>
      </c>
      <c r="O2716" s="1" t="str">
        <f ca="1">IFERROR(INDEX(SBi!$2:$2,MATCH(G2716,SBi!$1:$1,1)),SBi!$K$2)</f>
        <v>1979-1998</v>
      </c>
      <c r="P2716" s="1">
        <f ca="1">IFERROR(INDEX(SBi!$C$3:$K$28,MATCH(E2716,SBi!$B$3:$B$28,0),MATCH(O2716,SBi!$C$2:$K$2,0)),0)</f>
        <v>105.4</v>
      </c>
      <c r="Q2716" s="19">
        <f t="shared" ca="1" si="554"/>
        <v>18.5504</v>
      </c>
      <c r="R2716" s="19" t="str">
        <f ca="1">IFERROR(INDEX(VpD!$2:$2,MATCH(G2716,VpD!$1:$1,1)),VpD!$I$2)</f>
        <v>1979-1998</v>
      </c>
      <c r="S2716" s="1">
        <f ca="1">IFERROR(INDEX(VpD!$C$3:$I$27,MATCH(E2716,VpD!$B$3:$B$27,0),MATCH(R2716,VpD!$C$2:$I$2,0)),0)</f>
        <v>90</v>
      </c>
      <c r="T2716" s="19">
        <f t="shared" ca="1" si="555"/>
        <v>15.84</v>
      </c>
      <c r="U2716" s="14" t="str">
        <f t="shared" ca="1" si="556"/>
        <v xml:space="preserve">711685.64 </v>
      </c>
      <c r="V2716" s="14" t="str">
        <f t="shared" ca="1" si="557"/>
        <v>6170703.44</v>
      </c>
      <c r="W2716" s="14" t="str">
        <f t="shared" ca="1" si="558"/>
        <v>POINT(711685.64 6170703.44)</v>
      </c>
      <c r="X2716" s="14" t="str">
        <f>IFERROR(INDEX(BygningOmraade!B:B,MATCH(A2716,BygningOmraade!A:A,0)),"")</f>
        <v/>
      </c>
    </row>
    <row r="2717" spans="1:24" s="14" customFormat="1" x14ac:dyDescent="0.25">
      <c r="A2717" s="14">
        <f t="shared" si="546"/>
        <v>2717</v>
      </c>
      <c r="B2717" s="14" t="str">
        <f t="shared" ca="1" si="547"/>
        <v>a06006aa-7671-459b-adcd-a1787072529b</v>
      </c>
      <c r="C2717" s="14" t="str">
        <f t="shared" ca="1" si="548"/>
        <v>0a3f507e-1c2e-32b8-e044-0003ba298018</v>
      </c>
      <c r="D2717" s="14">
        <f t="shared" ca="1" si="549"/>
        <v>997178</v>
      </c>
      <c r="E2717" s="1">
        <f t="shared" ca="1" si="550"/>
        <v>130</v>
      </c>
      <c r="F2717" s="1">
        <f t="shared" ca="1" si="551"/>
        <v>113</v>
      </c>
      <c r="G2717" s="1">
        <f t="shared" ca="1" si="552"/>
        <v>1964</v>
      </c>
      <c r="H2717" s="1" t="str">
        <f ca="1">IFERROR(INDEX(Varmeinstallation!B:B,MATCH(INDIRECT($A$1&amp;"L"&amp;A2717)*1,Varmeinstallation!A:A,0)),"Ingen varmeinstallationer")</f>
        <v>Centralvarme fra eget anlæg, et-kammer fyr</v>
      </c>
      <c r="I2717" s="1" t="str">
        <f ca="1">IFERROR(INDEX(Opvarmningsmiddel!B:B,MATCH(INDIRECT($A$1&amp;"M"&amp;A2717)*1,Opvarmningsmiddel!A:A,0)),"")</f>
        <v>Flydende brændsel (olie, petroleum, flaskegas m.m.)</v>
      </c>
      <c r="J2717" s="1">
        <f t="shared" ca="1" si="553"/>
        <v>0</v>
      </c>
      <c r="K2717" s="1" t="str">
        <f ca="1">IFERROR(INDEX(Relationstabel!$C$3:$K$10,MATCH(VALUE(INDIRECT($A$1&amp;"L"&amp;A2717)),Relationstabel!$A$3:$A$10,0),MATCH(IFERROR(VALUE(INDIRECT($A$1&amp;"M"&amp;A2717)),0),Relationstabel!$C$1:$K$1,0)),"Ingen varmeinstallationer")</f>
        <v>Olie</v>
      </c>
      <c r="L2717" s="1" t="str">
        <f ca="1">INDEX(Anvendelseskode!B:B,MATCH($E2717,Anvendelseskode!$A:$A,0))</f>
        <v>Række-, kæde-, dobbelthus (lodret adskillelse mellem enhederne)</v>
      </c>
      <c r="M2717" s="1" t="str">
        <f ca="1">INDEX(Anvendelseskode!C:C,MATCH($E2717,Anvendelseskode!$A:$A,0))</f>
        <v>Række-, kæde og dobbelthuse</v>
      </c>
      <c r="N2717" s="1" t="str">
        <f ca="1">INDEX(Anvendelseskode!D:D,MATCH($E2717,Anvendelseskode!$A:$A,0))</f>
        <v>Private husholdninger</v>
      </c>
      <c r="O2717" s="1" t="str">
        <f ca="1">IFERROR(INDEX(SBi!$2:$2,MATCH(G2717,SBi!$1:$1,1)),SBi!$K$2)</f>
        <v>1961-1972</v>
      </c>
      <c r="P2717" s="1">
        <f ca="1">IFERROR(INDEX(SBi!$C$3:$K$28,MATCH(E2717,SBi!$B$3:$B$28,0),MATCH(O2717,SBi!$C$2:$K$2,0)),0)</f>
        <v>119.9</v>
      </c>
      <c r="Q2717" s="19">
        <f t="shared" ca="1" si="554"/>
        <v>13.5487</v>
      </c>
      <c r="R2717" s="19" t="str">
        <f ca="1">IFERROR(INDEX(VpD!$2:$2,MATCH(G2717,VpD!$1:$1,1)),VpD!$I$2)</f>
        <v>1961-1972</v>
      </c>
      <c r="S2717" s="1">
        <f ca="1">IFERROR(INDEX(VpD!$C$3:$I$27,MATCH(E2717,VpD!$B$3:$B$27,0),MATCH(R2717,VpD!$C$2:$I$2,0)),0)</f>
        <v>120</v>
      </c>
      <c r="T2717" s="19">
        <f t="shared" ca="1" si="555"/>
        <v>13.56</v>
      </c>
      <c r="U2717" s="14" t="str">
        <f t="shared" ca="1" si="556"/>
        <v xml:space="preserve">713761.98 </v>
      </c>
      <c r="V2717" s="14" t="str">
        <f t="shared" ca="1" si="557"/>
        <v>6169086.61</v>
      </c>
      <c r="W2717" s="14" t="str">
        <f t="shared" ca="1" si="558"/>
        <v>POINT(713761.98 6169086.61)</v>
      </c>
      <c r="X2717" s="14" t="str">
        <f>IFERROR(INDEX(BygningOmraade!B:B,MATCH(A2717,BygningOmraade!A:A,0)),"")</f>
        <v/>
      </c>
    </row>
    <row r="2718" spans="1:24" s="14" customFormat="1" x14ac:dyDescent="0.25">
      <c r="A2718" s="14">
        <f t="shared" si="546"/>
        <v>2718</v>
      </c>
      <c r="B2718" s="14" t="str">
        <f t="shared" ca="1" si="547"/>
        <v>a0656484-1e83-4e27-bb79-263192002d7f</v>
      </c>
      <c r="C2718" s="14" t="str">
        <f t="shared" ca="1" si="548"/>
        <v>0a3f507e-16e6-32b8-e044-0003ba298018</v>
      </c>
      <c r="D2718" s="14">
        <f t="shared" ca="1" si="549"/>
        <v>996433</v>
      </c>
      <c r="E2718" s="1">
        <f t="shared" ca="1" si="550"/>
        <v>120</v>
      </c>
      <c r="F2718" s="1">
        <f t="shared" ca="1" si="551"/>
        <v>258</v>
      </c>
      <c r="G2718" s="1">
        <f t="shared" ca="1" si="552"/>
        <v>2000</v>
      </c>
      <c r="H2718" s="1" t="str">
        <f ca="1">IFERROR(INDEX(Varmeinstallation!B:B,MATCH(INDIRECT($A$1&amp;"L"&amp;A2718)*1,Varmeinstallation!A:A,0)),"Ingen varmeinstallationer")</f>
        <v>Centralvarme fra eget anlæg, et-kammer fyr</v>
      </c>
      <c r="I2718" s="1" t="str">
        <f ca="1">IFERROR(INDEX(Opvarmningsmiddel!B:B,MATCH(INDIRECT($A$1&amp;"M"&amp;A2718)*1,Opvarmningsmiddel!A:A,0)),"")</f>
        <v>Naturgas</v>
      </c>
      <c r="J2718" s="1">
        <f t="shared" ca="1" si="553"/>
        <v>5</v>
      </c>
      <c r="K2718" s="1" t="str">
        <f ca="1">IFERROR(INDEX(Relationstabel!$C$3:$K$10,MATCH(VALUE(INDIRECT($A$1&amp;"L"&amp;A2718)),Relationstabel!$A$3:$A$10,0),MATCH(IFERROR(VALUE(INDIRECT($A$1&amp;"M"&amp;A2718)),0),Relationstabel!$C$1:$K$1,0)),"Ingen varmeinstallationer")</f>
        <v>Naturgas</v>
      </c>
      <c r="L2718" s="1" t="str">
        <f ca="1">INDEX(Anvendelseskode!B:B,MATCH($E2718,Anvendelseskode!$A:$A,0))</f>
        <v>Fritliggende enfamilieshus (parcelhus)</v>
      </c>
      <c r="M2718" s="1" t="str">
        <f ca="1">INDEX(Anvendelseskode!C:C,MATCH($E2718,Anvendelseskode!$A:$A,0))</f>
        <v>Parcelhuse</v>
      </c>
      <c r="N2718" s="1" t="str">
        <f ca="1">INDEX(Anvendelseskode!D:D,MATCH($E2718,Anvendelseskode!$A:$A,0))</f>
        <v>Private husholdninger</v>
      </c>
      <c r="O2718" s="1" t="str">
        <f ca="1">IFERROR(INDEX(SBi!$2:$2,MATCH(G2718,SBi!$1:$1,1)),SBi!$K$2)</f>
        <v>1999-2006</v>
      </c>
      <c r="P2718" s="1">
        <f ca="1">IFERROR(INDEX(SBi!$C$3:$K$28,MATCH(E2718,SBi!$B$3:$B$28,0),MATCH(O2718,SBi!$C$2:$K$2,0)),0)</f>
        <v>83.9</v>
      </c>
      <c r="Q2718" s="19">
        <f t="shared" ca="1" si="554"/>
        <v>21.6462</v>
      </c>
      <c r="R2718" s="19" t="str">
        <f ca="1">IFERROR(INDEX(VpD!$2:$2,MATCH(G2718,VpD!$1:$1,1)),VpD!$I$2)</f>
        <v>&gt;1998</v>
      </c>
      <c r="S2718" s="1">
        <f ca="1">IFERROR(INDEX(VpD!$C$3:$I$27,MATCH(E2718,VpD!$B$3:$B$27,0),MATCH(R2718,VpD!$C$2:$I$2,0)),0)</f>
        <v>72</v>
      </c>
      <c r="T2718" s="19">
        <f t="shared" ca="1" si="555"/>
        <v>18.576000000000001</v>
      </c>
      <c r="U2718" s="14" t="str">
        <f t="shared" ca="1" si="556"/>
        <v xml:space="preserve">713351.61 </v>
      </c>
      <c r="V2718" s="14" t="str">
        <f t="shared" ca="1" si="557"/>
        <v>6168875.26</v>
      </c>
      <c r="W2718" s="14" t="str">
        <f t="shared" ca="1" si="558"/>
        <v>POINT(713351.61 6168875.26)</v>
      </c>
      <c r="X2718" s="14" t="str">
        <f>IFERROR(INDEX(BygningOmraade!B:B,MATCH(A2718,BygningOmraade!A:A,0)),"")</f>
        <v/>
      </c>
    </row>
    <row r="2719" spans="1:24" s="14" customFormat="1" x14ac:dyDescent="0.25">
      <c r="A2719" s="14">
        <f t="shared" si="546"/>
        <v>2719</v>
      </c>
      <c r="B2719" s="14" t="str">
        <f t="shared" ca="1" si="547"/>
        <v>a075c09d-5033-4f20-a779-6e81dd9c17a9</v>
      </c>
      <c r="C2719" s="14" t="str">
        <f t="shared" ca="1" si="548"/>
        <v>0a3f507e-171c-32b8-e044-0003ba298018</v>
      </c>
      <c r="D2719" s="14">
        <f t="shared" ca="1" si="549"/>
        <v>996335</v>
      </c>
      <c r="E2719" s="1">
        <f t="shared" ca="1" si="550"/>
        <v>120</v>
      </c>
      <c r="F2719" s="1">
        <f t="shared" ca="1" si="551"/>
        <v>142</v>
      </c>
      <c r="G2719" s="1">
        <f t="shared" ca="1" si="552"/>
        <v>1974</v>
      </c>
      <c r="H2719" s="1" t="str">
        <f ca="1">IFERROR(INDEX(Varmeinstallation!B:B,MATCH(INDIRECT($A$1&amp;"L"&amp;A2719)*1,Varmeinstallation!A:A,0)),"Ingen varmeinstallationer")</f>
        <v>Centralvarme fra eget anlæg, et-kammer fyr</v>
      </c>
      <c r="I2719" s="1" t="str">
        <f ca="1">IFERROR(INDEX(Opvarmningsmiddel!B:B,MATCH(INDIRECT($A$1&amp;"M"&amp;A2719)*1,Opvarmningsmiddel!A:A,0)),"")</f>
        <v>Naturgas</v>
      </c>
      <c r="J2719" s="1">
        <f t="shared" ca="1" si="553"/>
        <v>80</v>
      </c>
      <c r="K2719" s="1" t="str">
        <f ca="1">IFERROR(INDEX(Relationstabel!$C$3:$K$10,MATCH(VALUE(INDIRECT($A$1&amp;"L"&amp;A2719)),Relationstabel!$A$3:$A$10,0),MATCH(IFERROR(VALUE(INDIRECT($A$1&amp;"M"&amp;A2719)),0),Relationstabel!$C$1:$K$1,0)),"Ingen varmeinstallationer")</f>
        <v>Naturgas</v>
      </c>
      <c r="L2719" s="1" t="str">
        <f ca="1">INDEX(Anvendelseskode!B:B,MATCH($E2719,Anvendelseskode!$A:$A,0))</f>
        <v>Fritliggende enfamilieshus (parcelhus)</v>
      </c>
      <c r="M2719" s="1" t="str">
        <f ca="1">INDEX(Anvendelseskode!C:C,MATCH($E2719,Anvendelseskode!$A:$A,0))</f>
        <v>Parcelhuse</v>
      </c>
      <c r="N2719" s="1" t="str">
        <f ca="1">INDEX(Anvendelseskode!D:D,MATCH($E2719,Anvendelseskode!$A:$A,0))</f>
        <v>Private husholdninger</v>
      </c>
      <c r="O2719" s="1" t="str">
        <f ca="1">IFERROR(INDEX(SBi!$2:$2,MATCH(G2719,SBi!$1:$1,1)),SBi!$K$2)</f>
        <v>1973-1978</v>
      </c>
      <c r="P2719" s="1">
        <f ca="1">IFERROR(INDEX(SBi!$C$3:$K$28,MATCH(E2719,SBi!$B$3:$B$28,0),MATCH(O2719,SBi!$C$2:$K$2,0)),0)</f>
        <v>119.8</v>
      </c>
      <c r="Q2719" s="19">
        <f t="shared" ca="1" si="554"/>
        <v>17.011599999999998</v>
      </c>
      <c r="R2719" s="19" t="str">
        <f ca="1">IFERROR(INDEX(VpD!$2:$2,MATCH(G2719,VpD!$1:$1,1)),VpD!$I$2)</f>
        <v>1973-1978</v>
      </c>
      <c r="S2719" s="1">
        <f ca="1">IFERROR(INDEX(VpD!$C$3:$I$27,MATCH(E2719,VpD!$B$3:$B$27,0),MATCH(R2719,VpD!$C$2:$I$2,0)),0)</f>
        <v>117</v>
      </c>
      <c r="T2719" s="19">
        <f t="shared" ca="1" si="555"/>
        <v>16.614000000000001</v>
      </c>
      <c r="U2719" s="14" t="str">
        <f t="shared" ca="1" si="556"/>
        <v xml:space="preserve">712918.09 </v>
      </c>
      <c r="V2719" s="14" t="str">
        <f t="shared" ca="1" si="557"/>
        <v>6168938.52</v>
      </c>
      <c r="W2719" s="14" t="str">
        <f t="shared" ca="1" si="558"/>
        <v>POINT(712918.09 6168938.52)</v>
      </c>
      <c r="X2719" s="14" t="str">
        <f>IFERROR(INDEX(BygningOmraade!B:B,MATCH(A2719,BygningOmraade!A:A,0)),"")</f>
        <v/>
      </c>
    </row>
    <row r="2720" spans="1:24" s="14" customFormat="1" x14ac:dyDescent="0.25">
      <c r="A2720" s="14">
        <f t="shared" si="546"/>
        <v>2720</v>
      </c>
      <c r="B2720" s="14" t="str">
        <f t="shared" ca="1" si="547"/>
        <v>a0780a6e-7598-4114-b155-d89d2bbd08c2</v>
      </c>
      <c r="C2720" s="14" t="str">
        <f t="shared" ca="1" si="548"/>
        <v>0a3f507e-2455-32b8-e044-0003ba298018</v>
      </c>
      <c r="D2720" s="14">
        <f t="shared" ca="1" si="549"/>
        <v>995927</v>
      </c>
      <c r="E2720" s="1">
        <f t="shared" ca="1" si="550"/>
        <v>140</v>
      </c>
      <c r="F2720" s="1">
        <f t="shared" ca="1" si="551"/>
        <v>1583</v>
      </c>
      <c r="G2720" s="1">
        <f t="shared" ca="1" si="552"/>
        <v>1966</v>
      </c>
      <c r="H2720" s="1" t="str">
        <f ca="1">IFERROR(INDEX(Varmeinstallation!B:B,MATCH(INDIRECT($A$1&amp;"L"&amp;A2720)*1,Varmeinstallation!A:A,0)),"Ingen varmeinstallationer")</f>
        <v>Fjernvarme/blokvarme (radiatorsystemer eller varmluftanlæg)</v>
      </c>
      <c r="I2720" s="1" t="str">
        <f ca="1">IFERROR(INDEX(Opvarmningsmiddel!B:B,MATCH(INDIRECT($A$1&amp;"M"&amp;A2720)*1,Opvarmningsmiddel!A:A,0)),"")</f>
        <v/>
      </c>
      <c r="J2720" s="1">
        <f t="shared" ca="1" si="553"/>
        <v>0</v>
      </c>
      <c r="K2720" s="1" t="str">
        <f ca="1">IFERROR(INDEX(Relationstabel!$C$3:$K$10,MATCH(VALUE(INDIRECT($A$1&amp;"L"&amp;A2720)),Relationstabel!$A$3:$A$10,0),MATCH(IFERROR(VALUE(INDIRECT($A$1&amp;"M"&amp;A2720)),0),Relationstabel!$C$1:$K$1,0)),"Ingen varmeinstallationer")</f>
        <v>Fjernvarme/ Blokvarme</v>
      </c>
      <c r="L2720" s="1" t="str">
        <f ca="1">INDEX(Anvendelseskode!B:B,MATCH($E2720,Anvendelseskode!$A:$A,0))</f>
        <v>Etageboligbebyggelse</v>
      </c>
      <c r="M2720" s="1" t="str">
        <f ca="1">INDEX(Anvendelseskode!C:C,MATCH($E2720,Anvendelseskode!$A:$A,0))</f>
        <v>Etageboligbebyggelse</v>
      </c>
      <c r="N2720" s="1" t="str">
        <f ca="1">INDEX(Anvendelseskode!D:D,MATCH($E2720,Anvendelseskode!$A:$A,0))</f>
        <v>Private husholdninger</v>
      </c>
      <c r="O2720" s="1" t="str">
        <f ca="1">IFERROR(INDEX(SBi!$2:$2,MATCH(G2720,SBi!$1:$1,1)),SBi!$K$2)</f>
        <v>1961-1972</v>
      </c>
      <c r="P2720" s="1">
        <f ca="1">IFERROR(INDEX(SBi!$C$3:$K$28,MATCH(E2720,SBi!$B$3:$B$28,0),MATCH(O2720,SBi!$C$2:$K$2,0)),0)</f>
        <v>132.30000000000001</v>
      </c>
      <c r="Q2720" s="19">
        <f t="shared" ca="1" si="554"/>
        <v>209.43090000000004</v>
      </c>
      <c r="R2720" s="19" t="str">
        <f ca="1">IFERROR(INDEX(VpD!$2:$2,MATCH(G2720,VpD!$1:$1,1)),VpD!$I$2)</f>
        <v>1961-1972</v>
      </c>
      <c r="S2720" s="1">
        <f ca="1">IFERROR(INDEX(VpD!$C$3:$I$27,MATCH(E2720,VpD!$B$3:$B$27,0),MATCH(R2720,VpD!$C$2:$I$2,0)),0)</f>
        <v>126</v>
      </c>
      <c r="T2720" s="19">
        <f t="shared" ca="1" si="555"/>
        <v>199.458</v>
      </c>
      <c r="U2720" s="14" t="str">
        <f t="shared" ca="1" si="556"/>
        <v xml:space="preserve">712858.39 </v>
      </c>
      <c r="V2720" s="14" t="str">
        <f t="shared" ca="1" si="557"/>
        <v>6169474.68</v>
      </c>
      <c r="W2720" s="14" t="str">
        <f t="shared" ca="1" si="558"/>
        <v>POINT(712858.39 6169474.68)</v>
      </c>
      <c r="X2720" s="14" t="str">
        <f>IFERROR(INDEX(BygningOmraade!B:B,MATCH(A2720,BygningOmraade!A:A,0)),"")</f>
        <v/>
      </c>
    </row>
    <row r="2721" spans="1:24" s="14" customFormat="1" x14ac:dyDescent="0.25">
      <c r="A2721" s="14">
        <f t="shared" si="546"/>
        <v>2721</v>
      </c>
      <c r="B2721" s="14" t="str">
        <f t="shared" ca="1" si="547"/>
        <v>a07dc9de-7e8a-4da9-94cb-a24ce7570aea</v>
      </c>
      <c r="C2721" s="14" t="str">
        <f t="shared" ca="1" si="548"/>
        <v>0a3f507e-1924-32b8-e044-0003ba298018</v>
      </c>
      <c r="D2721" s="14">
        <f t="shared" ca="1" si="549"/>
        <v>994321</v>
      </c>
      <c r="E2721" s="1">
        <f t="shared" ca="1" si="550"/>
        <v>120</v>
      </c>
      <c r="F2721" s="1">
        <f t="shared" ca="1" si="551"/>
        <v>119</v>
      </c>
      <c r="G2721" s="1">
        <f t="shared" ca="1" si="552"/>
        <v>1970</v>
      </c>
      <c r="H2721" s="1" t="str">
        <f ca="1">IFERROR(INDEX(Varmeinstallation!B:B,MATCH(INDIRECT($A$1&amp;"L"&amp;A2721)*1,Varmeinstallation!A:A,0)),"Ingen varmeinstallationer")</f>
        <v>Fjernvarme/blokvarme (radiatorsystemer eller varmluftanlæg)</v>
      </c>
      <c r="I2721" s="1" t="str">
        <f ca="1">IFERROR(INDEX(Opvarmningsmiddel!B:B,MATCH(INDIRECT($A$1&amp;"M"&amp;A2721)*1,Opvarmningsmiddel!A:A,0)),"")</f>
        <v/>
      </c>
      <c r="J2721" s="1">
        <f t="shared" ca="1" si="553"/>
        <v>0</v>
      </c>
      <c r="K2721" s="1" t="str">
        <f ca="1">IFERROR(INDEX(Relationstabel!$C$3:$K$10,MATCH(VALUE(INDIRECT($A$1&amp;"L"&amp;A2721)),Relationstabel!$A$3:$A$10,0),MATCH(IFERROR(VALUE(INDIRECT($A$1&amp;"M"&amp;A2721)),0),Relationstabel!$C$1:$K$1,0)),"Ingen varmeinstallationer")</f>
        <v>Fjernvarme/ Blokvarme</v>
      </c>
      <c r="L2721" s="1" t="str">
        <f ca="1">INDEX(Anvendelseskode!B:B,MATCH($E2721,Anvendelseskode!$A:$A,0))</f>
        <v>Fritliggende enfamilieshus (parcelhus)</v>
      </c>
      <c r="M2721" s="1" t="str">
        <f ca="1">INDEX(Anvendelseskode!C:C,MATCH($E2721,Anvendelseskode!$A:$A,0))</f>
        <v>Parcelhuse</v>
      </c>
      <c r="N2721" s="1" t="str">
        <f ca="1">INDEX(Anvendelseskode!D:D,MATCH($E2721,Anvendelseskode!$A:$A,0))</f>
        <v>Private husholdninger</v>
      </c>
      <c r="O2721" s="1" t="str">
        <f ca="1">IFERROR(INDEX(SBi!$2:$2,MATCH(G2721,SBi!$1:$1,1)),SBi!$K$2)</f>
        <v>1961-1972</v>
      </c>
      <c r="P2721" s="1">
        <f ca="1">IFERROR(INDEX(SBi!$C$3:$K$28,MATCH(E2721,SBi!$B$3:$B$28,0),MATCH(O2721,SBi!$C$2:$K$2,0)),0)</f>
        <v>134.30000000000001</v>
      </c>
      <c r="Q2721" s="19">
        <f t="shared" ca="1" si="554"/>
        <v>15.9817</v>
      </c>
      <c r="R2721" s="19" t="str">
        <f ca="1">IFERROR(INDEX(VpD!$2:$2,MATCH(G2721,VpD!$1:$1,1)),VpD!$I$2)</f>
        <v>1961-1972</v>
      </c>
      <c r="S2721" s="1">
        <f ca="1">IFERROR(INDEX(VpD!$C$3:$I$27,MATCH(E2721,VpD!$B$3:$B$27,0),MATCH(R2721,VpD!$C$2:$I$2,0)),0)</f>
        <v>143</v>
      </c>
      <c r="T2721" s="19">
        <f t="shared" ca="1" si="555"/>
        <v>17.016999999999999</v>
      </c>
      <c r="U2721" s="14" t="str">
        <f t="shared" ca="1" si="556"/>
        <v xml:space="preserve">711277.98 </v>
      </c>
      <c r="V2721" s="14" t="str">
        <f t="shared" ca="1" si="557"/>
        <v>6172181.69</v>
      </c>
      <c r="W2721" s="14" t="str">
        <f t="shared" ca="1" si="558"/>
        <v>POINT(711277.98 6172181.69)</v>
      </c>
      <c r="X2721" s="14" t="str">
        <f>IFERROR(INDEX(BygningOmraade!B:B,MATCH(A2721,BygningOmraade!A:A,0)),"")</f>
        <v/>
      </c>
    </row>
    <row r="2722" spans="1:24" s="14" customFormat="1" x14ac:dyDescent="0.25">
      <c r="A2722" s="14">
        <f t="shared" si="546"/>
        <v>2722</v>
      </c>
      <c r="B2722" s="14" t="str">
        <f t="shared" ca="1" si="547"/>
        <v>a08408ea-d8bc-453c-9466-47ffb04efa14</v>
      </c>
      <c r="C2722" s="14" t="str">
        <f t="shared" ca="1" si="548"/>
        <v>0a3f507e-1719-32b8-e044-0003ba298018</v>
      </c>
      <c r="D2722" s="14">
        <f t="shared" ca="1" si="549"/>
        <v>995868</v>
      </c>
      <c r="E2722" s="1">
        <f t="shared" ca="1" si="550"/>
        <v>120</v>
      </c>
      <c r="F2722" s="1">
        <f t="shared" ca="1" si="551"/>
        <v>206</v>
      </c>
      <c r="G2722" s="1">
        <f t="shared" ca="1" si="552"/>
        <v>2009</v>
      </c>
      <c r="H2722" s="1" t="str">
        <f ca="1">IFERROR(INDEX(Varmeinstallation!B:B,MATCH(INDIRECT($A$1&amp;"L"&amp;A2722)*1,Varmeinstallation!A:A,0)),"Ingen varmeinstallationer")</f>
        <v>Centralvarme fra eget anlæg, et-kammer fyr</v>
      </c>
      <c r="I2722" s="1" t="str">
        <f ca="1">IFERROR(INDEX(Opvarmningsmiddel!B:B,MATCH(INDIRECT($A$1&amp;"M"&amp;A2722)*1,Opvarmningsmiddel!A:A,0)),"")</f>
        <v>Naturgas</v>
      </c>
      <c r="J2722" s="1">
        <f t="shared" ca="1" si="553"/>
        <v>2</v>
      </c>
      <c r="K2722" s="1" t="str">
        <f ca="1">IFERROR(INDEX(Relationstabel!$C$3:$K$10,MATCH(VALUE(INDIRECT($A$1&amp;"L"&amp;A2722)),Relationstabel!$A$3:$A$10,0),MATCH(IFERROR(VALUE(INDIRECT($A$1&amp;"M"&amp;A2722)),0),Relationstabel!$C$1:$K$1,0)),"Ingen varmeinstallationer")</f>
        <v>Naturgas</v>
      </c>
      <c r="L2722" s="1" t="str">
        <f ca="1">INDEX(Anvendelseskode!B:B,MATCH($E2722,Anvendelseskode!$A:$A,0))</f>
        <v>Fritliggende enfamilieshus (parcelhus)</v>
      </c>
      <c r="M2722" s="1" t="str">
        <f ca="1">INDEX(Anvendelseskode!C:C,MATCH($E2722,Anvendelseskode!$A:$A,0))</f>
        <v>Parcelhuse</v>
      </c>
      <c r="N2722" s="1" t="str">
        <f ca="1">INDEX(Anvendelseskode!D:D,MATCH($E2722,Anvendelseskode!$A:$A,0))</f>
        <v>Private husholdninger</v>
      </c>
      <c r="O2722" s="1" t="str">
        <f ca="1">IFERROR(INDEX(SBi!$2:$2,MATCH(G2722,SBi!$1:$1,1)),SBi!$K$2)</f>
        <v>Efter 2006</v>
      </c>
      <c r="P2722" s="1">
        <f ca="1">IFERROR(INDEX(SBi!$C$3:$K$28,MATCH(E2722,SBi!$B$3:$B$28,0),MATCH(O2722,SBi!$C$2:$K$2,0)),0)</f>
        <v>67.3</v>
      </c>
      <c r="Q2722" s="19">
        <f t="shared" ca="1" si="554"/>
        <v>13.863799999999999</v>
      </c>
      <c r="R2722" s="19" t="str">
        <f ca="1">IFERROR(INDEX(VpD!$2:$2,MATCH(G2722,VpD!$1:$1,1)),VpD!$I$2)</f>
        <v>&gt;1998</v>
      </c>
      <c r="S2722" s="1">
        <f ca="1">IFERROR(INDEX(VpD!$C$3:$I$27,MATCH(E2722,VpD!$B$3:$B$27,0),MATCH(R2722,VpD!$C$2:$I$2,0)),0)</f>
        <v>72</v>
      </c>
      <c r="T2722" s="19">
        <f t="shared" ca="1" si="555"/>
        <v>14.832000000000001</v>
      </c>
      <c r="U2722" s="14" t="str">
        <f t="shared" ca="1" si="556"/>
        <v xml:space="preserve">712885.87 </v>
      </c>
      <c r="V2722" s="14" t="str">
        <f t="shared" ca="1" si="557"/>
        <v>6168930.09</v>
      </c>
      <c r="W2722" s="14" t="str">
        <f t="shared" ca="1" si="558"/>
        <v>POINT(712885.87 6168930.09)</v>
      </c>
      <c r="X2722" s="14" t="str">
        <f>IFERROR(INDEX(BygningOmraade!B:B,MATCH(A2722,BygningOmraade!A:A,0)),"")</f>
        <v/>
      </c>
    </row>
    <row r="2723" spans="1:24" s="14" customFormat="1" x14ac:dyDescent="0.25">
      <c r="A2723" s="14">
        <f t="shared" si="546"/>
        <v>2723</v>
      </c>
      <c r="B2723" s="14" t="str">
        <f t="shared" ca="1" si="547"/>
        <v>a08fb28f-57e7-4f4c-aad7-23eaf2638bf1</v>
      </c>
      <c r="C2723" s="14" t="str">
        <f t="shared" ca="1" si="548"/>
        <v>0a3f507e-1d5b-32b8-e044-0003ba298018</v>
      </c>
      <c r="D2723" s="14">
        <f t="shared" ca="1" si="549"/>
        <v>995608</v>
      </c>
      <c r="E2723" s="1">
        <f t="shared" ca="1" si="550"/>
        <v>120</v>
      </c>
      <c r="F2723" s="1">
        <f t="shared" ca="1" si="551"/>
        <v>141</v>
      </c>
      <c r="G2723" s="1">
        <f t="shared" ca="1" si="552"/>
        <v>1987</v>
      </c>
      <c r="H2723" s="1" t="str">
        <f ca="1">IFERROR(INDEX(Varmeinstallation!B:B,MATCH(INDIRECT($A$1&amp;"L"&amp;A2723)*1,Varmeinstallation!A:A,0)),"Ingen varmeinstallationer")</f>
        <v>Centralvarme fra eget anlæg, et-kammer fyr</v>
      </c>
      <c r="I2723" s="1" t="str">
        <f ca="1">IFERROR(INDEX(Opvarmningsmiddel!B:B,MATCH(INDIRECT($A$1&amp;"M"&amp;A2723)*1,Opvarmningsmiddel!A:A,0)),"")</f>
        <v>Naturgas</v>
      </c>
      <c r="J2723" s="1">
        <f t="shared" ca="1" si="553"/>
        <v>0</v>
      </c>
      <c r="K2723" s="1" t="str">
        <f ca="1">IFERROR(INDEX(Relationstabel!$C$3:$K$10,MATCH(VALUE(INDIRECT($A$1&amp;"L"&amp;A2723)),Relationstabel!$A$3:$A$10,0),MATCH(IFERROR(VALUE(INDIRECT($A$1&amp;"M"&amp;A2723)),0),Relationstabel!$C$1:$K$1,0)),"Ingen varmeinstallationer")</f>
        <v>Naturgas</v>
      </c>
      <c r="L2723" s="1" t="str">
        <f ca="1">INDEX(Anvendelseskode!B:B,MATCH($E2723,Anvendelseskode!$A:$A,0))</f>
        <v>Fritliggende enfamilieshus (parcelhus)</v>
      </c>
      <c r="M2723" s="1" t="str">
        <f ca="1">INDEX(Anvendelseskode!C:C,MATCH($E2723,Anvendelseskode!$A:$A,0))</f>
        <v>Parcelhuse</v>
      </c>
      <c r="N2723" s="1" t="str">
        <f ca="1">INDEX(Anvendelseskode!D:D,MATCH($E2723,Anvendelseskode!$A:$A,0))</f>
        <v>Private husholdninger</v>
      </c>
      <c r="O2723" s="1" t="str">
        <f ca="1">IFERROR(INDEX(SBi!$2:$2,MATCH(G2723,SBi!$1:$1,1)),SBi!$K$2)</f>
        <v>1979-1998</v>
      </c>
      <c r="P2723" s="1">
        <f ca="1">IFERROR(INDEX(SBi!$C$3:$K$28,MATCH(E2723,SBi!$B$3:$B$28,0),MATCH(O2723,SBi!$C$2:$K$2,0)),0)</f>
        <v>105.4</v>
      </c>
      <c r="Q2723" s="19">
        <f t="shared" ca="1" si="554"/>
        <v>14.861400000000001</v>
      </c>
      <c r="R2723" s="19" t="str">
        <f ca="1">IFERROR(INDEX(VpD!$2:$2,MATCH(G2723,VpD!$1:$1,1)),VpD!$I$2)</f>
        <v>1979-1998</v>
      </c>
      <c r="S2723" s="1">
        <f ca="1">IFERROR(INDEX(VpD!$C$3:$I$27,MATCH(E2723,VpD!$B$3:$B$27,0),MATCH(R2723,VpD!$C$2:$I$2,0)),0)</f>
        <v>90</v>
      </c>
      <c r="T2723" s="19">
        <f t="shared" ca="1" si="555"/>
        <v>12.69</v>
      </c>
      <c r="U2723" s="14" t="str">
        <f t="shared" ca="1" si="556"/>
        <v xml:space="preserve">711904.2 </v>
      </c>
      <c r="V2723" s="14" t="str">
        <f t="shared" ca="1" si="557"/>
        <v>6170435.03</v>
      </c>
      <c r="W2723" s="14" t="str">
        <f t="shared" ca="1" si="558"/>
        <v>POINT(711904.2 6170435.03)</v>
      </c>
      <c r="X2723" s="14" t="str">
        <f>IFERROR(INDEX(BygningOmraade!B:B,MATCH(A2723,BygningOmraade!A:A,0)),"")</f>
        <v/>
      </c>
    </row>
    <row r="2724" spans="1:24" s="14" customFormat="1" x14ac:dyDescent="0.25">
      <c r="A2724" s="14">
        <f t="shared" si="546"/>
        <v>2724</v>
      </c>
      <c r="B2724" s="14" t="str">
        <f t="shared" ca="1" si="547"/>
        <v>a09c2849-0607-492d-a4c5-3fe2701ba820</v>
      </c>
      <c r="C2724" s="14" t="str">
        <f t="shared" ca="1" si="548"/>
        <v>0a3f507e-2497-32b8-e044-0003ba298018</v>
      </c>
      <c r="D2724" s="14">
        <f t="shared" ca="1" si="549"/>
        <v>994093</v>
      </c>
      <c r="E2724" s="1">
        <f t="shared" ca="1" si="550"/>
        <v>440</v>
      </c>
      <c r="F2724" s="1">
        <f t="shared" ca="1" si="551"/>
        <v>1615</v>
      </c>
      <c r="G2724" s="1">
        <f t="shared" ca="1" si="552"/>
        <v>1980</v>
      </c>
      <c r="H2724" s="1" t="str">
        <f ca="1">IFERROR(INDEX(Varmeinstallation!B:B,MATCH(INDIRECT($A$1&amp;"L"&amp;A2724)*1,Varmeinstallation!A:A,0)),"Ingen varmeinstallationer")</f>
        <v>Centralvarme fra eget anlæg, et-kammer fyr</v>
      </c>
      <c r="I2724" s="1" t="str">
        <f ca="1">IFERROR(INDEX(Opvarmningsmiddel!B:B,MATCH(INDIRECT($A$1&amp;"M"&amp;A2724)*1,Opvarmningsmiddel!A:A,0)),"")</f>
        <v>Naturgas</v>
      </c>
      <c r="J2724" s="1">
        <f t="shared" ca="1" si="553"/>
        <v>0</v>
      </c>
      <c r="K2724" s="1" t="str">
        <f ca="1">IFERROR(INDEX(Relationstabel!$C$3:$K$10,MATCH(VALUE(INDIRECT($A$1&amp;"L"&amp;A2724)),Relationstabel!$A$3:$A$10,0),MATCH(IFERROR(VALUE(INDIRECT($A$1&amp;"M"&amp;A2724)),0),Relationstabel!$C$1:$K$1,0)),"Ingen varmeinstallationer")</f>
        <v>Naturgas</v>
      </c>
      <c r="L2724" s="1" t="str">
        <f ca="1">INDEX(Anvendelseskode!B:B,MATCH($E2724,Anvendelseskode!$A:$A,0))</f>
        <v>Daginstitutioner</v>
      </c>
      <c r="M2724" s="1" t="str">
        <f ca="1">INDEX(Anvendelseskode!C:C,MATCH($E2724,Anvendelseskode!$A:$A,0))</f>
        <v>Daginstitutioner</v>
      </c>
      <c r="N2724" s="1" t="str">
        <f ca="1">INDEX(Anvendelseskode!D:D,MATCH($E2724,Anvendelseskode!$A:$A,0))</f>
        <v>Kommunale og andre offentlige institutioner</v>
      </c>
      <c r="O2724" s="1" t="str">
        <f ca="1">IFERROR(INDEX(SBi!$2:$2,MATCH(G2724,SBi!$1:$1,1)),SBi!$K$2)</f>
        <v>1979-1998</v>
      </c>
      <c r="P2724" s="1">
        <f ca="1">IFERROR(INDEX(SBi!$C$3:$K$28,MATCH(E2724,SBi!$B$3:$B$28,0),MATCH(O2724,SBi!$C$2:$K$2,0)),0)</f>
        <v>143.5</v>
      </c>
      <c r="Q2724" s="19">
        <f t="shared" ca="1" si="554"/>
        <v>231.7525</v>
      </c>
      <c r="R2724" s="19" t="str">
        <f ca="1">IFERROR(INDEX(VpD!$2:$2,MATCH(G2724,VpD!$1:$1,1)),VpD!$I$2)</f>
        <v>1979-1998</v>
      </c>
      <c r="S2724" s="1">
        <f ca="1">IFERROR(INDEX(VpD!$C$3:$I$27,MATCH(E2724,VpD!$B$3:$B$27,0),MATCH(R2724,VpD!$C$2:$I$2,0)),0)</f>
        <v>129</v>
      </c>
      <c r="T2724" s="19">
        <f t="shared" ca="1" si="555"/>
        <v>208.33500000000001</v>
      </c>
      <c r="U2724" s="14" t="str">
        <f t="shared" ca="1" si="556"/>
        <v xml:space="preserve">711363.23 </v>
      </c>
      <c r="V2724" s="14" t="str">
        <f t="shared" ca="1" si="557"/>
        <v>6170885.55</v>
      </c>
      <c r="W2724" s="14" t="str">
        <f t="shared" ca="1" si="558"/>
        <v>POINT(711363.23 6170885.55)</v>
      </c>
      <c r="X2724" s="14" t="str">
        <f>IFERROR(INDEX(BygningOmraade!B:B,MATCH(A2724,BygningOmraade!A:A,0)),"")</f>
        <v/>
      </c>
    </row>
    <row r="2725" spans="1:24" s="14" customFormat="1" x14ac:dyDescent="0.25">
      <c r="A2725" s="14">
        <f t="shared" si="546"/>
        <v>2725</v>
      </c>
      <c r="B2725" s="14" t="str">
        <f t="shared" ca="1" si="547"/>
        <v>a0d54adc-81d4-4011-b007-e99807b82097</v>
      </c>
      <c r="C2725" s="14" t="str">
        <f t="shared" ca="1" si="548"/>
        <v>402fe43a-433a-454d-ad22-e58a97dd7d4b</v>
      </c>
      <c r="D2725" s="14">
        <f t="shared" ca="1" si="549"/>
        <v>100103482</v>
      </c>
      <c r="E2725" s="1">
        <f t="shared" ca="1" si="550"/>
        <v>130</v>
      </c>
      <c r="F2725" s="1">
        <f t="shared" ca="1" si="551"/>
        <v>120</v>
      </c>
      <c r="G2725" s="1">
        <f t="shared" ca="1" si="552"/>
        <v>2018</v>
      </c>
      <c r="H2725" s="1" t="str">
        <f ca="1">IFERROR(INDEX(Varmeinstallation!B:B,MATCH(INDIRECT($A$1&amp;"L"&amp;A2725)*1,Varmeinstallation!A:A,0)),"Ingen varmeinstallationer")</f>
        <v>Fjernvarme/blokvarme (radiatorsystemer eller varmluftanlæg)</v>
      </c>
      <c r="I2725" s="1" t="str">
        <f ca="1">IFERROR(INDEX(Opvarmningsmiddel!B:B,MATCH(INDIRECT($A$1&amp;"M"&amp;A2725)*1,Opvarmningsmiddel!A:A,0)),"")</f>
        <v/>
      </c>
      <c r="J2725" s="1">
        <f t="shared" ca="1" si="553"/>
        <v>0</v>
      </c>
      <c r="K2725" s="1" t="str">
        <f ca="1">IFERROR(INDEX(Relationstabel!$C$3:$K$10,MATCH(VALUE(INDIRECT($A$1&amp;"L"&amp;A2725)),Relationstabel!$A$3:$A$10,0),MATCH(IFERROR(VALUE(INDIRECT($A$1&amp;"M"&amp;A2725)),0),Relationstabel!$C$1:$K$1,0)),"Ingen varmeinstallationer")</f>
        <v>Fjernvarme/ Blokvarme</v>
      </c>
      <c r="L2725" s="1" t="str">
        <f ca="1">INDEX(Anvendelseskode!B:B,MATCH($E2725,Anvendelseskode!$A:$A,0))</f>
        <v>Række-, kæde-, dobbelthus (lodret adskillelse mellem enhederne)</v>
      </c>
      <c r="M2725" s="1" t="str">
        <f ca="1">INDEX(Anvendelseskode!C:C,MATCH($E2725,Anvendelseskode!$A:$A,0))</f>
        <v>Række-, kæde og dobbelthuse</v>
      </c>
      <c r="N2725" s="1" t="str">
        <f ca="1">INDEX(Anvendelseskode!D:D,MATCH($E2725,Anvendelseskode!$A:$A,0))</f>
        <v>Private husholdninger</v>
      </c>
      <c r="O2725" s="1" t="str">
        <f ca="1">IFERROR(INDEX(SBi!$2:$2,MATCH(G2725,SBi!$1:$1,1)),SBi!$K$2)</f>
        <v>Efter 2006</v>
      </c>
      <c r="P2725" s="1">
        <f ca="1">IFERROR(INDEX(SBi!$C$3:$K$28,MATCH(E2725,SBi!$B$3:$B$28,0),MATCH(O2725,SBi!$C$2:$K$2,0)),0)</f>
        <v>66.400000000000006</v>
      </c>
      <c r="Q2725" s="19">
        <f t="shared" ca="1" si="554"/>
        <v>7.9680000000000009</v>
      </c>
      <c r="R2725" s="19" t="str">
        <f ca="1">IFERROR(INDEX(VpD!$2:$2,MATCH(G2725,VpD!$1:$1,1)),VpD!$I$2)</f>
        <v>&gt;1998</v>
      </c>
      <c r="S2725" s="1">
        <f ca="1">IFERROR(INDEX(VpD!$C$3:$I$27,MATCH(E2725,VpD!$B$3:$B$27,0),MATCH(R2725,VpD!$C$2:$I$2,0)),0)</f>
        <v>65</v>
      </c>
      <c r="T2725" s="19">
        <f t="shared" ca="1" si="555"/>
        <v>7.8</v>
      </c>
      <c r="U2725" s="14" t="str">
        <f t="shared" ca="1" si="556"/>
        <v xml:space="preserve">711554.35 </v>
      </c>
      <c r="V2725" s="14" t="str">
        <f t="shared" ca="1" si="557"/>
        <v>6172879.51</v>
      </c>
      <c r="W2725" s="14" t="str">
        <f t="shared" ca="1" si="558"/>
        <v>POINT(711554.35 6172879.51)</v>
      </c>
      <c r="X2725" s="14" t="str">
        <f>IFERROR(INDEX(BygningOmraade!B:B,MATCH(A2725,BygningOmraade!A:A,0)),"")</f>
        <v/>
      </c>
    </row>
    <row r="2726" spans="1:24" s="14" customFormat="1" x14ac:dyDescent="0.25">
      <c r="A2726" s="14">
        <f t="shared" si="546"/>
        <v>2726</v>
      </c>
      <c r="B2726" s="14" t="str">
        <f t="shared" ca="1" si="547"/>
        <v>a0e7b11f-b5e6-4666-a126-b0573ad637db</v>
      </c>
      <c r="C2726" s="14" t="str">
        <f t="shared" ca="1" si="548"/>
        <v>0a3f507e-157b-32b8-e044-0003ba298018</v>
      </c>
      <c r="D2726" s="14">
        <f t="shared" ca="1" si="549"/>
        <v>996686</v>
      </c>
      <c r="E2726" s="1">
        <f t="shared" ca="1" si="550"/>
        <v>120</v>
      </c>
      <c r="F2726" s="1">
        <f t="shared" ca="1" si="551"/>
        <v>167</v>
      </c>
      <c r="G2726" s="1">
        <f t="shared" ca="1" si="552"/>
        <v>2004</v>
      </c>
      <c r="H2726" s="1" t="str">
        <f ca="1">IFERROR(INDEX(Varmeinstallation!B:B,MATCH(INDIRECT($A$1&amp;"L"&amp;A2726)*1,Varmeinstallation!A:A,0)),"Ingen varmeinstallationer")</f>
        <v>Centralvarme fra eget anlæg, et-kammer fyr</v>
      </c>
      <c r="I2726" s="1" t="str">
        <f ca="1">IFERROR(INDEX(Opvarmningsmiddel!B:B,MATCH(INDIRECT($A$1&amp;"M"&amp;A2726)*1,Opvarmningsmiddel!A:A,0)),"")</f>
        <v>Naturgas</v>
      </c>
      <c r="J2726" s="1">
        <f t="shared" ca="1" si="553"/>
        <v>2</v>
      </c>
      <c r="K2726" s="1" t="str">
        <f ca="1">IFERROR(INDEX(Relationstabel!$C$3:$K$10,MATCH(VALUE(INDIRECT($A$1&amp;"L"&amp;A2726)),Relationstabel!$A$3:$A$10,0),MATCH(IFERROR(VALUE(INDIRECT($A$1&amp;"M"&amp;A2726)),0),Relationstabel!$C$1:$K$1,0)),"Ingen varmeinstallationer")</f>
        <v>Naturgas</v>
      </c>
      <c r="L2726" s="1" t="str">
        <f ca="1">INDEX(Anvendelseskode!B:B,MATCH($E2726,Anvendelseskode!$A:$A,0))</f>
        <v>Fritliggende enfamilieshus (parcelhus)</v>
      </c>
      <c r="M2726" s="1" t="str">
        <f ca="1">INDEX(Anvendelseskode!C:C,MATCH($E2726,Anvendelseskode!$A:$A,0))</f>
        <v>Parcelhuse</v>
      </c>
      <c r="N2726" s="1" t="str">
        <f ca="1">INDEX(Anvendelseskode!D:D,MATCH($E2726,Anvendelseskode!$A:$A,0))</f>
        <v>Private husholdninger</v>
      </c>
      <c r="O2726" s="1" t="str">
        <f ca="1">IFERROR(INDEX(SBi!$2:$2,MATCH(G2726,SBi!$1:$1,1)),SBi!$K$2)</f>
        <v>1999-2006</v>
      </c>
      <c r="P2726" s="1">
        <f ca="1">IFERROR(INDEX(SBi!$C$3:$K$28,MATCH(E2726,SBi!$B$3:$B$28,0),MATCH(O2726,SBi!$C$2:$K$2,0)),0)</f>
        <v>83.9</v>
      </c>
      <c r="Q2726" s="19">
        <f t="shared" ca="1" si="554"/>
        <v>14.0113</v>
      </c>
      <c r="R2726" s="19" t="str">
        <f ca="1">IFERROR(INDEX(VpD!$2:$2,MATCH(G2726,VpD!$1:$1,1)),VpD!$I$2)</f>
        <v>&gt;1998</v>
      </c>
      <c r="S2726" s="1">
        <f ca="1">IFERROR(INDEX(VpD!$C$3:$I$27,MATCH(E2726,VpD!$B$3:$B$27,0),MATCH(R2726,VpD!$C$2:$I$2,0)),0)</f>
        <v>72</v>
      </c>
      <c r="T2726" s="19">
        <f t="shared" ca="1" si="555"/>
        <v>12.023999999999999</v>
      </c>
      <c r="U2726" s="14" t="str">
        <f t="shared" ca="1" si="556"/>
        <v xml:space="preserve">713535.74 </v>
      </c>
      <c r="V2726" s="14" t="str">
        <f t="shared" ca="1" si="557"/>
        <v>6168659.53</v>
      </c>
      <c r="W2726" s="14" t="str">
        <f t="shared" ca="1" si="558"/>
        <v>POINT(713535.74 6168659.53)</v>
      </c>
      <c r="X2726" s="14" t="str">
        <f>IFERROR(INDEX(BygningOmraade!B:B,MATCH(A2726,BygningOmraade!A:A,0)),"")</f>
        <v/>
      </c>
    </row>
    <row r="2727" spans="1:24" s="14" customFormat="1" x14ac:dyDescent="0.25">
      <c r="A2727" s="14">
        <f t="shared" si="546"/>
        <v>2727</v>
      </c>
      <c r="B2727" s="14" t="str">
        <f t="shared" ca="1" si="547"/>
        <v>a0efe866-6789-4318-a207-f55db5689664</v>
      </c>
      <c r="C2727" s="14" t="str">
        <f t="shared" ca="1" si="548"/>
        <v>0a3f507e-1598-32b8-e044-0003ba298018</v>
      </c>
      <c r="D2727" s="14">
        <f t="shared" ca="1" si="549"/>
        <v>996346</v>
      </c>
      <c r="E2727" s="1">
        <f t="shared" ca="1" si="550"/>
        <v>120</v>
      </c>
      <c r="F2727" s="1">
        <f t="shared" ca="1" si="551"/>
        <v>185</v>
      </c>
      <c r="G2727" s="1">
        <f t="shared" ca="1" si="552"/>
        <v>1976</v>
      </c>
      <c r="H2727" s="1" t="str">
        <f ca="1">IFERROR(INDEX(Varmeinstallation!B:B,MATCH(INDIRECT($A$1&amp;"L"&amp;A2727)*1,Varmeinstallation!A:A,0)),"Ingen varmeinstallationer")</f>
        <v>Centralvarme fra eget anlæg, et-kammer fyr</v>
      </c>
      <c r="I2727" s="1" t="str">
        <f ca="1">IFERROR(INDEX(Opvarmningsmiddel!B:B,MATCH(INDIRECT($A$1&amp;"M"&amp;A2727)*1,Opvarmningsmiddel!A:A,0)),"")</f>
        <v>Naturgas</v>
      </c>
      <c r="J2727" s="1">
        <f t="shared" ca="1" si="553"/>
        <v>0</v>
      </c>
      <c r="K2727" s="1" t="str">
        <f ca="1">IFERROR(INDEX(Relationstabel!$C$3:$K$10,MATCH(VALUE(INDIRECT($A$1&amp;"L"&amp;A2727)),Relationstabel!$A$3:$A$10,0),MATCH(IFERROR(VALUE(INDIRECT($A$1&amp;"M"&amp;A2727)),0),Relationstabel!$C$1:$K$1,0)),"Ingen varmeinstallationer")</f>
        <v>Naturgas</v>
      </c>
      <c r="L2727" s="1" t="str">
        <f ca="1">INDEX(Anvendelseskode!B:B,MATCH($E2727,Anvendelseskode!$A:$A,0))</f>
        <v>Fritliggende enfamilieshus (parcelhus)</v>
      </c>
      <c r="M2727" s="1" t="str">
        <f ca="1">INDEX(Anvendelseskode!C:C,MATCH($E2727,Anvendelseskode!$A:$A,0))</f>
        <v>Parcelhuse</v>
      </c>
      <c r="N2727" s="1" t="str">
        <f ca="1">INDEX(Anvendelseskode!D:D,MATCH($E2727,Anvendelseskode!$A:$A,0))</f>
        <v>Private husholdninger</v>
      </c>
      <c r="O2727" s="1" t="str">
        <f ca="1">IFERROR(INDEX(SBi!$2:$2,MATCH(G2727,SBi!$1:$1,1)),SBi!$K$2)</f>
        <v>1973-1978</v>
      </c>
      <c r="P2727" s="1">
        <f ca="1">IFERROR(INDEX(SBi!$C$3:$K$28,MATCH(E2727,SBi!$B$3:$B$28,0),MATCH(O2727,SBi!$C$2:$K$2,0)),0)</f>
        <v>119.8</v>
      </c>
      <c r="Q2727" s="19">
        <f t="shared" ca="1" si="554"/>
        <v>22.163</v>
      </c>
      <c r="R2727" s="19" t="str">
        <f ca="1">IFERROR(INDEX(VpD!$2:$2,MATCH(G2727,VpD!$1:$1,1)),VpD!$I$2)</f>
        <v>1973-1978</v>
      </c>
      <c r="S2727" s="1">
        <f ca="1">IFERROR(INDEX(VpD!$C$3:$I$27,MATCH(E2727,VpD!$B$3:$B$27,0),MATCH(R2727,VpD!$C$2:$I$2,0)),0)</f>
        <v>117</v>
      </c>
      <c r="T2727" s="19">
        <f t="shared" ca="1" si="555"/>
        <v>21.645</v>
      </c>
      <c r="U2727" s="14" t="str">
        <f t="shared" ca="1" si="556"/>
        <v xml:space="preserve">712907.39 </v>
      </c>
      <c r="V2727" s="14" t="str">
        <f t="shared" ca="1" si="557"/>
        <v>6169186.18</v>
      </c>
      <c r="W2727" s="14" t="str">
        <f t="shared" ca="1" si="558"/>
        <v>POINT(712907.39 6169186.18)</v>
      </c>
      <c r="X2727" s="14" t="str">
        <f>IFERROR(INDEX(BygningOmraade!B:B,MATCH(A2727,BygningOmraade!A:A,0)),"")</f>
        <v/>
      </c>
    </row>
    <row r="2728" spans="1:24" s="14" customFormat="1" x14ac:dyDescent="0.25">
      <c r="A2728" s="14">
        <f t="shared" si="546"/>
        <v>2728</v>
      </c>
      <c r="B2728" s="14" t="str">
        <f t="shared" ca="1" si="547"/>
        <v>a0f26bb9-affe-4e50-b4d9-3316c4f55986</v>
      </c>
      <c r="C2728" s="14" t="str">
        <f t="shared" ca="1" si="548"/>
        <v>0a3f507e-1d03-32b8-e044-0003ba298018</v>
      </c>
      <c r="D2728" s="14">
        <f t="shared" ca="1" si="549"/>
        <v>993665</v>
      </c>
      <c r="E2728" s="1">
        <f t="shared" ca="1" si="550"/>
        <v>120</v>
      </c>
      <c r="F2728" s="1">
        <f t="shared" ca="1" si="551"/>
        <v>170</v>
      </c>
      <c r="G2728" s="1">
        <f t="shared" ca="1" si="552"/>
        <v>1979</v>
      </c>
      <c r="H2728" s="1" t="str">
        <f ca="1">IFERROR(INDEX(Varmeinstallation!B:B,MATCH(INDIRECT($A$1&amp;"L"&amp;A2728)*1,Varmeinstallation!A:A,0)),"Ingen varmeinstallationer")</f>
        <v>Centralvarme fra eget anlæg, et-kammer fyr</v>
      </c>
      <c r="I2728" s="1" t="str">
        <f ca="1">IFERROR(INDEX(Opvarmningsmiddel!B:B,MATCH(INDIRECT($A$1&amp;"M"&amp;A2728)*1,Opvarmningsmiddel!A:A,0)),"")</f>
        <v>Naturgas</v>
      </c>
      <c r="J2728" s="1">
        <f t="shared" ca="1" si="553"/>
        <v>0</v>
      </c>
      <c r="K2728" s="1" t="str">
        <f ca="1">IFERROR(INDEX(Relationstabel!$C$3:$K$10,MATCH(VALUE(INDIRECT($A$1&amp;"L"&amp;A2728)),Relationstabel!$A$3:$A$10,0),MATCH(IFERROR(VALUE(INDIRECT($A$1&amp;"M"&amp;A2728)),0),Relationstabel!$C$1:$K$1,0)),"Ingen varmeinstallationer")</f>
        <v>Naturgas</v>
      </c>
      <c r="L2728" s="1" t="str">
        <f ca="1">INDEX(Anvendelseskode!B:B,MATCH($E2728,Anvendelseskode!$A:$A,0))</f>
        <v>Fritliggende enfamilieshus (parcelhus)</v>
      </c>
      <c r="M2728" s="1" t="str">
        <f ca="1">INDEX(Anvendelseskode!C:C,MATCH($E2728,Anvendelseskode!$A:$A,0))</f>
        <v>Parcelhuse</v>
      </c>
      <c r="N2728" s="1" t="str">
        <f ca="1">INDEX(Anvendelseskode!D:D,MATCH($E2728,Anvendelseskode!$A:$A,0))</f>
        <v>Private husholdninger</v>
      </c>
      <c r="O2728" s="1" t="str">
        <f ca="1">IFERROR(INDEX(SBi!$2:$2,MATCH(G2728,SBi!$1:$1,1)),SBi!$K$2)</f>
        <v>1979-1998</v>
      </c>
      <c r="P2728" s="1">
        <f ca="1">IFERROR(INDEX(SBi!$C$3:$K$28,MATCH(E2728,SBi!$B$3:$B$28,0),MATCH(O2728,SBi!$C$2:$K$2,0)),0)</f>
        <v>105.4</v>
      </c>
      <c r="Q2728" s="19">
        <f t="shared" ca="1" si="554"/>
        <v>17.917999999999999</v>
      </c>
      <c r="R2728" s="19" t="str">
        <f ca="1">IFERROR(INDEX(VpD!$2:$2,MATCH(G2728,VpD!$1:$1,1)),VpD!$I$2)</f>
        <v>1979-1998</v>
      </c>
      <c r="S2728" s="1">
        <f ca="1">IFERROR(INDEX(VpD!$C$3:$I$27,MATCH(E2728,VpD!$B$3:$B$27,0),MATCH(R2728,VpD!$C$2:$I$2,0)),0)</f>
        <v>90</v>
      </c>
      <c r="T2728" s="19">
        <f t="shared" ca="1" si="555"/>
        <v>15.3</v>
      </c>
      <c r="U2728" s="14" t="str">
        <f t="shared" ca="1" si="556"/>
        <v xml:space="preserve">710949.11 </v>
      </c>
      <c r="V2728" s="14" t="str">
        <f t="shared" ca="1" si="557"/>
        <v>6171986.04</v>
      </c>
      <c r="W2728" s="14" t="str">
        <f t="shared" ca="1" si="558"/>
        <v>POINT(710949.11 6171986.04)</v>
      </c>
      <c r="X2728" s="14" t="str">
        <f>IFERROR(INDEX(BygningOmraade!B:B,MATCH(A2728,BygningOmraade!A:A,0)),"")</f>
        <v/>
      </c>
    </row>
    <row r="2729" spans="1:24" s="14" customFormat="1" x14ac:dyDescent="0.25">
      <c r="A2729" s="14">
        <f t="shared" si="546"/>
        <v>2729</v>
      </c>
      <c r="B2729" s="14" t="str">
        <f t="shared" ca="1" si="547"/>
        <v>a0f65675-9511-4c59-833c-4c8bc8d3f59c</v>
      </c>
      <c r="C2729" s="14" t="str">
        <f t="shared" ca="1" si="548"/>
        <v>0a3f507e-1da1-32b8-e044-0003ba298018</v>
      </c>
      <c r="D2729" s="14">
        <f t="shared" ca="1" si="549"/>
        <v>2540528</v>
      </c>
      <c r="E2729" s="1">
        <f t="shared" ca="1" si="550"/>
        <v>120</v>
      </c>
      <c r="F2729" s="1">
        <f t="shared" ca="1" si="551"/>
        <v>154</v>
      </c>
      <c r="G2729" s="1">
        <f t="shared" ca="1" si="552"/>
        <v>2000</v>
      </c>
      <c r="H2729" s="1" t="str">
        <f ca="1">IFERROR(INDEX(Varmeinstallation!B:B,MATCH(INDIRECT($A$1&amp;"L"&amp;A2729)*1,Varmeinstallation!A:A,0)),"Ingen varmeinstallationer")</f>
        <v>Fjernvarme/blokvarme (radiatorsystemer eller varmluftanlæg)</v>
      </c>
      <c r="I2729" s="1" t="str">
        <f ca="1">IFERROR(INDEX(Opvarmningsmiddel!B:B,MATCH(INDIRECT($A$1&amp;"M"&amp;A2729)*1,Opvarmningsmiddel!A:A,0)),"")</f>
        <v/>
      </c>
      <c r="J2729" s="1">
        <f t="shared" ca="1" si="553"/>
        <v>0</v>
      </c>
      <c r="K2729" s="1" t="str">
        <f ca="1">IFERROR(INDEX(Relationstabel!$C$3:$K$10,MATCH(VALUE(INDIRECT($A$1&amp;"L"&amp;A2729)),Relationstabel!$A$3:$A$10,0),MATCH(IFERROR(VALUE(INDIRECT($A$1&amp;"M"&amp;A2729)),0),Relationstabel!$C$1:$K$1,0)),"Ingen varmeinstallationer")</f>
        <v>Fjernvarme/ Blokvarme</v>
      </c>
      <c r="L2729" s="1" t="str">
        <f ca="1">INDEX(Anvendelseskode!B:B,MATCH($E2729,Anvendelseskode!$A:$A,0))</f>
        <v>Fritliggende enfamilieshus (parcelhus)</v>
      </c>
      <c r="M2729" s="1" t="str">
        <f ca="1">INDEX(Anvendelseskode!C:C,MATCH($E2729,Anvendelseskode!$A:$A,0))</f>
        <v>Parcelhuse</v>
      </c>
      <c r="N2729" s="1" t="str">
        <f ca="1">INDEX(Anvendelseskode!D:D,MATCH($E2729,Anvendelseskode!$A:$A,0))</f>
        <v>Private husholdninger</v>
      </c>
      <c r="O2729" s="1" t="str">
        <f ca="1">IFERROR(INDEX(SBi!$2:$2,MATCH(G2729,SBi!$1:$1,1)),SBi!$K$2)</f>
        <v>1999-2006</v>
      </c>
      <c r="P2729" s="1">
        <f ca="1">IFERROR(INDEX(SBi!$C$3:$K$28,MATCH(E2729,SBi!$B$3:$B$28,0),MATCH(O2729,SBi!$C$2:$K$2,0)),0)</f>
        <v>83.9</v>
      </c>
      <c r="Q2729" s="19">
        <f t="shared" ca="1" si="554"/>
        <v>12.9206</v>
      </c>
      <c r="R2729" s="19" t="str">
        <f ca="1">IFERROR(INDEX(VpD!$2:$2,MATCH(G2729,VpD!$1:$1,1)),VpD!$I$2)</f>
        <v>&gt;1998</v>
      </c>
      <c r="S2729" s="1">
        <f ca="1">IFERROR(INDEX(VpD!$C$3:$I$27,MATCH(E2729,VpD!$B$3:$B$27,0),MATCH(R2729,VpD!$C$2:$I$2,0)),0)</f>
        <v>72</v>
      </c>
      <c r="T2729" s="19">
        <f t="shared" ca="1" si="555"/>
        <v>11.087999999999999</v>
      </c>
      <c r="U2729" s="14" t="str">
        <f t="shared" ca="1" si="556"/>
        <v xml:space="preserve">712116.18 </v>
      </c>
      <c r="V2729" s="14" t="str">
        <f t="shared" ca="1" si="557"/>
        <v>6172074.24</v>
      </c>
      <c r="W2729" s="14" t="str">
        <f t="shared" ca="1" si="558"/>
        <v>POINT(712116.18 6172074.24)</v>
      </c>
      <c r="X2729" s="14" t="str">
        <f>IFERROR(INDEX(BygningOmraade!B:B,MATCH(A2729,BygningOmraade!A:A,0)),"")</f>
        <v/>
      </c>
    </row>
    <row r="2730" spans="1:24" s="14" customFormat="1" x14ac:dyDescent="0.25">
      <c r="A2730" s="14">
        <f t="shared" si="546"/>
        <v>2730</v>
      </c>
      <c r="B2730" s="14" t="str">
        <f t="shared" ca="1" si="547"/>
        <v>a10778f0-8e91-417f-856c-6ccb8749f490</v>
      </c>
      <c r="C2730" s="14" t="str">
        <f t="shared" ca="1" si="548"/>
        <v>3cae7253-096f-0f90-e044-0003ba298018</v>
      </c>
      <c r="D2730" s="14">
        <f t="shared" ca="1" si="549"/>
        <v>2685068</v>
      </c>
      <c r="E2730" s="1">
        <f t="shared" ca="1" si="550"/>
        <v>130</v>
      </c>
      <c r="F2730" s="1">
        <f t="shared" ca="1" si="551"/>
        <v>125</v>
      </c>
      <c r="G2730" s="1">
        <f t="shared" ca="1" si="552"/>
        <v>2008</v>
      </c>
      <c r="H2730" s="1" t="str">
        <f ca="1">IFERROR(INDEX(Varmeinstallation!B:B,MATCH(INDIRECT($A$1&amp;"L"&amp;A2730)*1,Varmeinstallation!A:A,0)),"Ingen varmeinstallationer")</f>
        <v>Fjernvarme/blokvarme (radiatorsystemer eller varmluftanlæg)</v>
      </c>
      <c r="I2730" s="1" t="str">
        <f ca="1">IFERROR(INDEX(Opvarmningsmiddel!B:B,MATCH(INDIRECT($A$1&amp;"M"&amp;A2730)*1,Opvarmningsmiddel!A:A,0)),"")</f>
        <v/>
      </c>
      <c r="J2730" s="1">
        <f t="shared" ca="1" si="553"/>
        <v>90</v>
      </c>
      <c r="K2730" s="1" t="str">
        <f ca="1">IFERROR(INDEX(Relationstabel!$C$3:$K$10,MATCH(VALUE(INDIRECT($A$1&amp;"L"&amp;A2730)),Relationstabel!$A$3:$A$10,0),MATCH(IFERROR(VALUE(INDIRECT($A$1&amp;"M"&amp;A2730)),0),Relationstabel!$C$1:$K$1,0)),"Ingen varmeinstallationer")</f>
        <v>Fjernvarme/ Blokvarme</v>
      </c>
      <c r="L2730" s="1" t="str">
        <f ca="1">INDEX(Anvendelseskode!B:B,MATCH($E2730,Anvendelseskode!$A:$A,0))</f>
        <v>Række-, kæde-, dobbelthus (lodret adskillelse mellem enhederne)</v>
      </c>
      <c r="M2730" s="1" t="str">
        <f ca="1">INDEX(Anvendelseskode!C:C,MATCH($E2730,Anvendelseskode!$A:$A,0))</f>
        <v>Række-, kæde og dobbelthuse</v>
      </c>
      <c r="N2730" s="1" t="str">
        <f ca="1">INDEX(Anvendelseskode!D:D,MATCH($E2730,Anvendelseskode!$A:$A,0))</f>
        <v>Private husholdninger</v>
      </c>
      <c r="O2730" s="1" t="str">
        <f ca="1">IFERROR(INDEX(SBi!$2:$2,MATCH(G2730,SBi!$1:$1,1)),SBi!$K$2)</f>
        <v>Efter 2006</v>
      </c>
      <c r="P2730" s="1">
        <f ca="1">IFERROR(INDEX(SBi!$C$3:$K$28,MATCH(E2730,SBi!$B$3:$B$28,0),MATCH(O2730,SBi!$C$2:$K$2,0)),0)</f>
        <v>66.400000000000006</v>
      </c>
      <c r="Q2730" s="19">
        <f t="shared" ca="1" si="554"/>
        <v>8.3000000000000007</v>
      </c>
      <c r="R2730" s="19" t="str">
        <f ca="1">IFERROR(INDEX(VpD!$2:$2,MATCH(G2730,VpD!$1:$1,1)),VpD!$I$2)</f>
        <v>&gt;1998</v>
      </c>
      <c r="S2730" s="1">
        <f ca="1">IFERROR(INDEX(VpD!$C$3:$I$27,MATCH(E2730,VpD!$B$3:$B$27,0),MATCH(R2730,VpD!$C$2:$I$2,0)),0)</f>
        <v>65</v>
      </c>
      <c r="T2730" s="19">
        <f t="shared" ca="1" si="555"/>
        <v>8.125</v>
      </c>
      <c r="U2730" s="14" t="str">
        <f t="shared" ca="1" si="556"/>
        <v xml:space="preserve">711690.3 </v>
      </c>
      <c r="V2730" s="14" t="str">
        <f t="shared" ca="1" si="557"/>
        <v>6172787.34</v>
      </c>
      <c r="W2730" s="14" t="str">
        <f t="shared" ca="1" si="558"/>
        <v>POINT(711690.3 6172787.34)</v>
      </c>
      <c r="X2730" s="14" t="str">
        <f>IFERROR(INDEX(BygningOmraade!B:B,MATCH(A2730,BygningOmraade!A:A,0)),"")</f>
        <v/>
      </c>
    </row>
    <row r="2731" spans="1:24" s="14" customFormat="1" x14ac:dyDescent="0.25">
      <c r="A2731" s="14">
        <f t="shared" si="546"/>
        <v>2731</v>
      </c>
      <c r="B2731" s="14" t="str">
        <f t="shared" ca="1" si="547"/>
        <v>a10fc4b1-f397-402d-b4d0-5bb76710a94f</v>
      </c>
      <c r="C2731" s="14" t="str">
        <f t="shared" ca="1" si="548"/>
        <v>de538bc8-bbe1-4efe-85dc-033539729314</v>
      </c>
      <c r="D2731" s="14">
        <f t="shared" ca="1" si="549"/>
        <v>100094118</v>
      </c>
      <c r="E2731" s="1">
        <f t="shared" ca="1" si="550"/>
        <v>130</v>
      </c>
      <c r="F2731" s="1">
        <f t="shared" ca="1" si="551"/>
        <v>120</v>
      </c>
      <c r="G2731" s="1">
        <f t="shared" ca="1" si="552"/>
        <v>2016</v>
      </c>
      <c r="H2731" s="1" t="str">
        <f ca="1">IFERROR(INDEX(Varmeinstallation!B:B,MATCH(INDIRECT($A$1&amp;"L"&amp;A2731)*1,Varmeinstallation!A:A,0)),"Ingen varmeinstallationer")</f>
        <v>Fjernvarme/blokvarme (radiatorsystemer eller varmluftanlæg)</v>
      </c>
      <c r="I2731" s="1" t="str">
        <f ca="1">IFERROR(INDEX(Opvarmningsmiddel!B:B,MATCH(INDIRECT($A$1&amp;"M"&amp;A2731)*1,Opvarmningsmiddel!A:A,0)),"")</f>
        <v/>
      </c>
      <c r="J2731" s="1">
        <f t="shared" ca="1" si="553"/>
        <v>0</v>
      </c>
      <c r="K2731" s="1" t="str">
        <f ca="1">IFERROR(INDEX(Relationstabel!$C$3:$K$10,MATCH(VALUE(INDIRECT($A$1&amp;"L"&amp;A2731)),Relationstabel!$A$3:$A$10,0),MATCH(IFERROR(VALUE(INDIRECT($A$1&amp;"M"&amp;A2731)),0),Relationstabel!$C$1:$K$1,0)),"Ingen varmeinstallationer")</f>
        <v>Fjernvarme/ Blokvarme</v>
      </c>
      <c r="L2731" s="1" t="str">
        <f ca="1">INDEX(Anvendelseskode!B:B,MATCH($E2731,Anvendelseskode!$A:$A,0))</f>
        <v>Række-, kæde-, dobbelthus (lodret adskillelse mellem enhederne)</v>
      </c>
      <c r="M2731" s="1" t="str">
        <f ca="1">INDEX(Anvendelseskode!C:C,MATCH($E2731,Anvendelseskode!$A:$A,0))</f>
        <v>Række-, kæde og dobbelthuse</v>
      </c>
      <c r="N2731" s="1" t="str">
        <f ca="1">INDEX(Anvendelseskode!D:D,MATCH($E2731,Anvendelseskode!$A:$A,0))</f>
        <v>Private husholdninger</v>
      </c>
      <c r="O2731" s="1" t="str">
        <f ca="1">IFERROR(INDEX(SBi!$2:$2,MATCH(G2731,SBi!$1:$1,1)),SBi!$K$2)</f>
        <v>Efter 2006</v>
      </c>
      <c r="P2731" s="1">
        <f ca="1">IFERROR(INDEX(SBi!$C$3:$K$28,MATCH(E2731,SBi!$B$3:$B$28,0),MATCH(O2731,SBi!$C$2:$K$2,0)),0)</f>
        <v>66.400000000000006</v>
      </c>
      <c r="Q2731" s="19">
        <f t="shared" ca="1" si="554"/>
        <v>7.9680000000000009</v>
      </c>
      <c r="R2731" s="19" t="str">
        <f ca="1">IFERROR(INDEX(VpD!$2:$2,MATCH(G2731,VpD!$1:$1,1)),VpD!$I$2)</f>
        <v>&gt;1998</v>
      </c>
      <c r="S2731" s="1">
        <f ca="1">IFERROR(INDEX(VpD!$C$3:$I$27,MATCH(E2731,VpD!$B$3:$B$27,0),MATCH(R2731,VpD!$C$2:$I$2,0)),0)</f>
        <v>65</v>
      </c>
      <c r="T2731" s="19">
        <f t="shared" ca="1" si="555"/>
        <v>7.8</v>
      </c>
      <c r="U2731" s="14" t="str">
        <f t="shared" ca="1" si="556"/>
        <v xml:space="preserve">711574.87 </v>
      </c>
      <c r="V2731" s="14" t="str">
        <f t="shared" ca="1" si="557"/>
        <v>6172792.75</v>
      </c>
      <c r="W2731" s="14" t="str">
        <f t="shared" ca="1" si="558"/>
        <v>POINT(711574.87 6172792.75)</v>
      </c>
      <c r="X2731" s="14" t="str">
        <f>IFERROR(INDEX(BygningOmraade!B:B,MATCH(A2731,BygningOmraade!A:A,0)),"")</f>
        <v/>
      </c>
    </row>
    <row r="2732" spans="1:24" s="14" customFormat="1" x14ac:dyDescent="0.25">
      <c r="A2732" s="14">
        <f t="shared" si="546"/>
        <v>2732</v>
      </c>
      <c r="B2732" s="14" t="str">
        <f t="shared" ca="1" si="547"/>
        <v>a12f6ed8-064a-4872-a6a8-e867d1588611</v>
      </c>
      <c r="C2732" s="14" t="str">
        <f t="shared" ca="1" si="548"/>
        <v>0a3f507e-17af-32b8-e044-0003ba298018</v>
      </c>
      <c r="D2732" s="14">
        <f t="shared" ca="1" si="549"/>
        <v>996374</v>
      </c>
      <c r="E2732" s="1">
        <f t="shared" ca="1" si="550"/>
        <v>120</v>
      </c>
      <c r="F2732" s="1">
        <f t="shared" ca="1" si="551"/>
        <v>156</v>
      </c>
      <c r="G2732" s="1">
        <f t="shared" ca="1" si="552"/>
        <v>1998</v>
      </c>
      <c r="H2732" s="1" t="str">
        <f ca="1">IFERROR(INDEX(Varmeinstallation!B:B,MATCH(INDIRECT($A$1&amp;"L"&amp;A2732)*1,Varmeinstallation!A:A,0)),"Ingen varmeinstallationer")</f>
        <v>Centralvarme fra eget anlæg, et-kammer fyr</v>
      </c>
      <c r="I2732" s="1" t="str">
        <f ca="1">IFERROR(INDEX(Opvarmningsmiddel!B:B,MATCH(INDIRECT($A$1&amp;"M"&amp;A2732)*1,Opvarmningsmiddel!A:A,0)),"")</f>
        <v>Naturgas</v>
      </c>
      <c r="J2732" s="1">
        <f t="shared" ca="1" si="553"/>
        <v>2</v>
      </c>
      <c r="K2732" s="1" t="str">
        <f ca="1">IFERROR(INDEX(Relationstabel!$C$3:$K$10,MATCH(VALUE(INDIRECT($A$1&amp;"L"&amp;A2732)),Relationstabel!$A$3:$A$10,0),MATCH(IFERROR(VALUE(INDIRECT($A$1&amp;"M"&amp;A2732)),0),Relationstabel!$C$1:$K$1,0)),"Ingen varmeinstallationer")</f>
        <v>Naturgas</v>
      </c>
      <c r="L2732" s="1" t="str">
        <f ca="1">INDEX(Anvendelseskode!B:B,MATCH($E2732,Anvendelseskode!$A:$A,0))</f>
        <v>Fritliggende enfamilieshus (parcelhus)</v>
      </c>
      <c r="M2732" s="1" t="str">
        <f ca="1">INDEX(Anvendelseskode!C:C,MATCH($E2732,Anvendelseskode!$A:$A,0))</f>
        <v>Parcelhuse</v>
      </c>
      <c r="N2732" s="1" t="str">
        <f ca="1">INDEX(Anvendelseskode!D:D,MATCH($E2732,Anvendelseskode!$A:$A,0))</f>
        <v>Private husholdninger</v>
      </c>
      <c r="O2732" s="1" t="str">
        <f ca="1">IFERROR(INDEX(SBi!$2:$2,MATCH(G2732,SBi!$1:$1,1)),SBi!$K$2)</f>
        <v>1979-1998</v>
      </c>
      <c r="P2732" s="1">
        <f ca="1">IFERROR(INDEX(SBi!$C$3:$K$28,MATCH(E2732,SBi!$B$3:$B$28,0),MATCH(O2732,SBi!$C$2:$K$2,0)),0)</f>
        <v>105.4</v>
      </c>
      <c r="Q2732" s="19">
        <f t="shared" ca="1" si="554"/>
        <v>16.442400000000003</v>
      </c>
      <c r="R2732" s="19" t="str">
        <f ca="1">IFERROR(INDEX(VpD!$2:$2,MATCH(G2732,VpD!$1:$1,1)),VpD!$I$2)</f>
        <v>1979-1998</v>
      </c>
      <c r="S2732" s="1">
        <f ca="1">IFERROR(INDEX(VpD!$C$3:$I$27,MATCH(E2732,VpD!$B$3:$B$27,0),MATCH(R2732,VpD!$C$2:$I$2,0)),0)</f>
        <v>90</v>
      </c>
      <c r="T2732" s="19">
        <f t="shared" ca="1" si="555"/>
        <v>14.04</v>
      </c>
      <c r="U2732" s="14" t="str">
        <f t="shared" ca="1" si="556"/>
        <v xml:space="preserve">713424.99 </v>
      </c>
      <c r="V2732" s="14" t="str">
        <f t="shared" ca="1" si="557"/>
        <v>6168854</v>
      </c>
      <c r="W2732" s="14" t="str">
        <f t="shared" ca="1" si="558"/>
        <v>POINT(713424.99 6168854)</v>
      </c>
      <c r="X2732" s="14" t="str">
        <f>IFERROR(INDEX(BygningOmraade!B:B,MATCH(A2732,BygningOmraade!A:A,0)),"")</f>
        <v/>
      </c>
    </row>
    <row r="2733" spans="1:24" s="14" customFormat="1" x14ac:dyDescent="0.25">
      <c r="A2733" s="14">
        <f t="shared" si="546"/>
        <v>2733</v>
      </c>
      <c r="B2733" s="14" t="str">
        <f t="shared" ca="1" si="547"/>
        <v>a1379ea3-3c16-4502-8c7b-5d23b809620a</v>
      </c>
      <c r="C2733" s="14" t="str">
        <f t="shared" ca="1" si="548"/>
        <v>0a3f507e-22d8-32b8-e044-0003ba298018</v>
      </c>
      <c r="D2733" s="14">
        <f t="shared" ca="1" si="549"/>
        <v>994876</v>
      </c>
      <c r="E2733" s="1">
        <f t="shared" ca="1" si="550"/>
        <v>440</v>
      </c>
      <c r="F2733" s="1">
        <f t="shared" ca="1" si="551"/>
        <v>37</v>
      </c>
      <c r="G2733" s="1">
        <f t="shared" ca="1" si="552"/>
        <v>2009</v>
      </c>
      <c r="H2733" s="1" t="str">
        <f ca="1">IFERROR(INDEX(Varmeinstallation!B:B,MATCH(INDIRECT($A$1&amp;"L"&amp;A2733)*1,Varmeinstallation!A:A,0)),"Ingen varmeinstallationer")</f>
        <v>Ingen varmeinstallationer</v>
      </c>
      <c r="I2733" s="1" t="str">
        <f ca="1">IFERROR(INDEX(Opvarmningsmiddel!B:B,MATCH(INDIRECT($A$1&amp;"M"&amp;A2733)*1,Opvarmningsmiddel!A:A,0)),"")</f>
        <v/>
      </c>
      <c r="J2733" s="1">
        <f t="shared" ca="1" si="553"/>
        <v>0</v>
      </c>
      <c r="K2733" s="1" t="str">
        <f ca="1">IFERROR(INDEX(Relationstabel!$C$3:$K$10,MATCH(VALUE(INDIRECT($A$1&amp;"L"&amp;A2733)),Relationstabel!$A$3:$A$10,0),MATCH(IFERROR(VALUE(INDIRECT($A$1&amp;"M"&amp;A2733)),0),Relationstabel!$C$1:$K$1,0)),"Ingen varmeinstallationer")</f>
        <v>Ingen varmeinstallation</v>
      </c>
      <c r="L2733" s="1" t="str">
        <f ca="1">INDEX(Anvendelseskode!B:B,MATCH($E2733,Anvendelseskode!$A:$A,0))</f>
        <v>Daginstitutioner</v>
      </c>
      <c r="M2733" s="1" t="str">
        <f ca="1">INDEX(Anvendelseskode!C:C,MATCH($E2733,Anvendelseskode!$A:$A,0))</f>
        <v>Daginstitutioner</v>
      </c>
      <c r="N2733" s="1" t="str">
        <f ca="1">INDEX(Anvendelseskode!D:D,MATCH($E2733,Anvendelseskode!$A:$A,0))</f>
        <v>Kommunale og andre offentlige institutioner</v>
      </c>
      <c r="O2733" s="1" t="str">
        <f ca="1">IFERROR(INDEX(SBi!$2:$2,MATCH(G2733,SBi!$1:$1,1)),SBi!$K$2)</f>
        <v>Efter 2006</v>
      </c>
      <c r="P2733" s="1">
        <f ca="1">IFERROR(INDEX(SBi!$C$3:$K$28,MATCH(E2733,SBi!$B$3:$B$28,0),MATCH(O2733,SBi!$C$2:$K$2,0)),0)</f>
        <v>115.9</v>
      </c>
      <c r="Q2733" s="19">
        <f t="shared" ca="1" si="554"/>
        <v>4.2883000000000004</v>
      </c>
      <c r="R2733" s="19" t="str">
        <f ca="1">IFERROR(INDEX(VpD!$2:$2,MATCH(G2733,VpD!$1:$1,1)),VpD!$I$2)</f>
        <v>&gt;1998</v>
      </c>
      <c r="S2733" s="1">
        <f ca="1">IFERROR(INDEX(VpD!$C$3:$I$27,MATCH(E2733,VpD!$B$3:$B$27,0),MATCH(R2733,VpD!$C$2:$I$2,0)),0)</f>
        <v>129</v>
      </c>
      <c r="T2733" s="19">
        <f t="shared" ca="1" si="555"/>
        <v>4.7729999999999997</v>
      </c>
      <c r="U2733" s="14" t="str">
        <f t="shared" ca="1" si="556"/>
        <v xml:space="preserve">711826.24 </v>
      </c>
      <c r="V2733" s="14" t="str">
        <f t="shared" ca="1" si="557"/>
        <v>6172126.03</v>
      </c>
      <c r="W2733" s="14" t="str">
        <f t="shared" ca="1" si="558"/>
        <v>POINT(711826.24 6172126.03)</v>
      </c>
      <c r="X2733" s="14" t="str">
        <f>IFERROR(INDEX(BygningOmraade!B:B,MATCH(A2733,BygningOmraade!A:A,0)),"")</f>
        <v/>
      </c>
    </row>
    <row r="2734" spans="1:24" s="14" customFormat="1" x14ac:dyDescent="0.25">
      <c r="A2734" s="14">
        <f t="shared" si="546"/>
        <v>2734</v>
      </c>
      <c r="B2734" s="14" t="str">
        <f t="shared" ca="1" si="547"/>
        <v>a13a5c68-aa8c-4fce-a9c1-1965e6ff4049</v>
      </c>
      <c r="C2734" s="14" t="str">
        <f t="shared" ca="1" si="548"/>
        <v>0a3f507e-2476-32b8-e044-0003ba298018</v>
      </c>
      <c r="D2734" s="14">
        <f t="shared" ca="1" si="549"/>
        <v>996018</v>
      </c>
      <c r="E2734" s="1">
        <f t="shared" ca="1" si="550"/>
        <v>120</v>
      </c>
      <c r="F2734" s="1">
        <f t="shared" ca="1" si="551"/>
        <v>119</v>
      </c>
      <c r="G2734" s="1">
        <f t="shared" ca="1" si="552"/>
        <v>1954</v>
      </c>
      <c r="H2734" s="1" t="str">
        <f ca="1">IFERROR(INDEX(Varmeinstallation!B:B,MATCH(INDIRECT($A$1&amp;"L"&amp;A2734)*1,Varmeinstallation!A:A,0)),"Ingen varmeinstallationer")</f>
        <v>Centralvarme fra eget anlæg, et-kammer fyr</v>
      </c>
      <c r="I2734" s="1" t="str">
        <f ca="1">IFERROR(INDEX(Opvarmningsmiddel!B:B,MATCH(INDIRECT($A$1&amp;"M"&amp;A2734)*1,Opvarmningsmiddel!A:A,0)),"")</f>
        <v>Naturgas</v>
      </c>
      <c r="J2734" s="1">
        <f t="shared" ca="1" si="553"/>
        <v>0</v>
      </c>
      <c r="K2734" s="1" t="str">
        <f ca="1">IFERROR(INDEX(Relationstabel!$C$3:$K$10,MATCH(VALUE(INDIRECT($A$1&amp;"L"&amp;A2734)),Relationstabel!$A$3:$A$10,0),MATCH(IFERROR(VALUE(INDIRECT($A$1&amp;"M"&amp;A2734)),0),Relationstabel!$C$1:$K$1,0)),"Ingen varmeinstallationer")</f>
        <v>Naturgas</v>
      </c>
      <c r="L2734" s="1" t="str">
        <f ca="1">INDEX(Anvendelseskode!B:B,MATCH($E2734,Anvendelseskode!$A:$A,0))</f>
        <v>Fritliggende enfamilieshus (parcelhus)</v>
      </c>
      <c r="M2734" s="1" t="str">
        <f ca="1">INDEX(Anvendelseskode!C:C,MATCH($E2734,Anvendelseskode!$A:$A,0))</f>
        <v>Parcelhuse</v>
      </c>
      <c r="N2734" s="1" t="str">
        <f ca="1">INDEX(Anvendelseskode!D:D,MATCH($E2734,Anvendelseskode!$A:$A,0))</f>
        <v>Private husholdninger</v>
      </c>
      <c r="O2734" s="1" t="str">
        <f ca="1">IFERROR(INDEX(SBi!$2:$2,MATCH(G2734,SBi!$1:$1,1)),SBi!$K$2)</f>
        <v>1951-1960</v>
      </c>
      <c r="P2734" s="1">
        <f ca="1">IFERROR(INDEX(SBi!$C$3:$K$28,MATCH(E2734,SBi!$B$3:$B$28,0),MATCH(O2734,SBi!$C$2:$K$2,0)),0)</f>
        <v>154.9</v>
      </c>
      <c r="Q2734" s="19">
        <f t="shared" ca="1" si="554"/>
        <v>18.433100000000003</v>
      </c>
      <c r="R2734" s="19" t="str">
        <f ca="1">IFERROR(INDEX(VpD!$2:$2,MATCH(G2734,VpD!$1:$1,1)),VpD!$I$2)</f>
        <v>1951-1960</v>
      </c>
      <c r="S2734" s="1">
        <f ca="1">IFERROR(INDEX(VpD!$C$3:$I$27,MATCH(E2734,VpD!$B$3:$B$27,0),MATCH(R2734,VpD!$C$2:$I$2,0)),0)</f>
        <v>204</v>
      </c>
      <c r="T2734" s="19">
        <f t="shared" ca="1" si="555"/>
        <v>24.276</v>
      </c>
      <c r="U2734" s="14" t="str">
        <f t="shared" ca="1" si="556"/>
        <v xml:space="preserve">712578.37 </v>
      </c>
      <c r="V2734" s="14" t="str">
        <f t="shared" ca="1" si="557"/>
        <v>6169217.97</v>
      </c>
      <c r="W2734" s="14" t="str">
        <f t="shared" ca="1" si="558"/>
        <v>POINT(712578.37 6169217.97)</v>
      </c>
      <c r="X2734" s="14" t="str">
        <f>IFERROR(INDEX(BygningOmraade!B:B,MATCH(A2734,BygningOmraade!A:A,0)),"")</f>
        <v/>
      </c>
    </row>
    <row r="2735" spans="1:24" s="14" customFormat="1" x14ac:dyDescent="0.25">
      <c r="A2735" s="14">
        <f t="shared" si="546"/>
        <v>2735</v>
      </c>
      <c r="B2735" s="14" t="str">
        <f t="shared" ca="1" si="547"/>
        <v>a142d52a-f9d7-4fb2-87a5-160e3d3ec51a</v>
      </c>
      <c r="C2735" s="14" t="str">
        <f t="shared" ca="1" si="548"/>
        <v>0a3f507e-1b37-32b8-e044-0003ba298018</v>
      </c>
      <c r="D2735" s="14">
        <f t="shared" ca="1" si="549"/>
        <v>996347</v>
      </c>
      <c r="E2735" s="1">
        <f t="shared" ca="1" si="550"/>
        <v>120</v>
      </c>
      <c r="F2735" s="1">
        <f t="shared" ca="1" si="551"/>
        <v>127</v>
      </c>
      <c r="G2735" s="1">
        <f t="shared" ca="1" si="552"/>
        <v>1978</v>
      </c>
      <c r="H2735" s="1" t="str">
        <f ca="1">IFERROR(INDEX(Varmeinstallation!B:B,MATCH(INDIRECT($A$1&amp;"L"&amp;A2735)*1,Varmeinstallation!A:A,0)),"Ingen varmeinstallationer")</f>
        <v>Varmepumpe</v>
      </c>
      <c r="I2735" s="1" t="str">
        <f ca="1">IFERROR(INDEX(Opvarmningsmiddel!B:B,MATCH(INDIRECT($A$1&amp;"M"&amp;A2735)*1,Opvarmningsmiddel!A:A,0)),"")</f>
        <v>Elektricitet</v>
      </c>
      <c r="J2735" s="1">
        <f t="shared" ca="1" si="553"/>
        <v>2</v>
      </c>
      <c r="K2735" s="1" t="str">
        <f ca="1">IFERROR(INDEX(Relationstabel!$C$3:$K$10,MATCH(VALUE(INDIRECT($A$1&amp;"L"&amp;A2735)),Relationstabel!$A$3:$A$10,0),MATCH(IFERROR(VALUE(INDIRECT($A$1&amp;"M"&amp;A2735)),0),Relationstabel!$C$1:$K$1,0)),"Ingen varmeinstallationer")</f>
        <v>Varmepumpe</v>
      </c>
      <c r="L2735" s="1" t="str">
        <f ca="1">INDEX(Anvendelseskode!B:B,MATCH($E2735,Anvendelseskode!$A:$A,0))</f>
        <v>Fritliggende enfamilieshus (parcelhus)</v>
      </c>
      <c r="M2735" s="1" t="str">
        <f ca="1">INDEX(Anvendelseskode!C:C,MATCH($E2735,Anvendelseskode!$A:$A,0))</f>
        <v>Parcelhuse</v>
      </c>
      <c r="N2735" s="1" t="str">
        <f ca="1">INDEX(Anvendelseskode!D:D,MATCH($E2735,Anvendelseskode!$A:$A,0))</f>
        <v>Private husholdninger</v>
      </c>
      <c r="O2735" s="1" t="str">
        <f ca="1">IFERROR(INDEX(SBi!$2:$2,MATCH(G2735,SBi!$1:$1,1)),SBi!$K$2)</f>
        <v>1973-1978</v>
      </c>
      <c r="P2735" s="1">
        <f ca="1">IFERROR(INDEX(SBi!$C$3:$K$28,MATCH(E2735,SBi!$B$3:$B$28,0),MATCH(O2735,SBi!$C$2:$K$2,0)),0)</f>
        <v>119.8</v>
      </c>
      <c r="Q2735" s="19">
        <f t="shared" ca="1" si="554"/>
        <v>15.214600000000001</v>
      </c>
      <c r="R2735" s="19" t="str">
        <f ca="1">IFERROR(INDEX(VpD!$2:$2,MATCH(G2735,VpD!$1:$1,1)),VpD!$I$2)</f>
        <v>1973-1978</v>
      </c>
      <c r="S2735" s="1">
        <f ca="1">IFERROR(INDEX(VpD!$C$3:$I$27,MATCH(E2735,VpD!$B$3:$B$27,0),MATCH(R2735,VpD!$C$2:$I$2,0)),0)</f>
        <v>117</v>
      </c>
      <c r="T2735" s="19">
        <f t="shared" ca="1" si="555"/>
        <v>14.859</v>
      </c>
      <c r="U2735" s="14" t="str">
        <f t="shared" ca="1" si="556"/>
        <v xml:space="preserve">712917.89 </v>
      </c>
      <c r="V2735" s="14" t="str">
        <f t="shared" ca="1" si="557"/>
        <v>6168622.05</v>
      </c>
      <c r="W2735" s="14" t="str">
        <f t="shared" ca="1" si="558"/>
        <v>POINT(712917.89 6168622.05)</v>
      </c>
      <c r="X2735" s="14" t="str">
        <f>IFERROR(INDEX(BygningOmraade!B:B,MATCH(A2735,BygningOmraade!A:A,0)),"")</f>
        <v/>
      </c>
    </row>
    <row r="2736" spans="1:24" s="14" customFormat="1" x14ac:dyDescent="0.25">
      <c r="A2736" s="14">
        <f t="shared" si="546"/>
        <v>2736</v>
      </c>
      <c r="B2736" s="14" t="str">
        <f t="shared" ca="1" si="547"/>
        <v>a1469906-cb55-46fe-98dc-c92fa6964070</v>
      </c>
      <c r="C2736" s="14" t="str">
        <f t="shared" ca="1" si="548"/>
        <v>0a3f507e-1b38-32b8-e044-0003ba298018</v>
      </c>
      <c r="D2736" s="14">
        <f t="shared" ca="1" si="549"/>
        <v>995869</v>
      </c>
      <c r="E2736" s="1">
        <f t="shared" ca="1" si="550"/>
        <v>120</v>
      </c>
      <c r="F2736" s="1">
        <f t="shared" ca="1" si="551"/>
        <v>161</v>
      </c>
      <c r="G2736" s="1">
        <f t="shared" ca="1" si="552"/>
        <v>1972</v>
      </c>
      <c r="H2736" s="1" t="str">
        <f ca="1">IFERROR(INDEX(Varmeinstallation!B:B,MATCH(INDIRECT($A$1&amp;"L"&amp;A2736)*1,Varmeinstallation!A:A,0)),"Ingen varmeinstallationer")</f>
        <v>Centralvarme fra eget anlæg, et-kammer fyr</v>
      </c>
      <c r="I2736" s="1" t="str">
        <f ca="1">IFERROR(INDEX(Opvarmningsmiddel!B:B,MATCH(INDIRECT($A$1&amp;"M"&amp;A2736)*1,Opvarmningsmiddel!A:A,0)),"")</f>
        <v>Naturgas</v>
      </c>
      <c r="J2736" s="1">
        <f t="shared" ca="1" si="553"/>
        <v>80</v>
      </c>
      <c r="K2736" s="1" t="str">
        <f ca="1">IFERROR(INDEX(Relationstabel!$C$3:$K$10,MATCH(VALUE(INDIRECT($A$1&amp;"L"&amp;A2736)),Relationstabel!$A$3:$A$10,0),MATCH(IFERROR(VALUE(INDIRECT($A$1&amp;"M"&amp;A2736)),0),Relationstabel!$C$1:$K$1,0)),"Ingen varmeinstallationer")</f>
        <v>Naturgas</v>
      </c>
      <c r="L2736" s="1" t="str">
        <f ca="1">INDEX(Anvendelseskode!B:B,MATCH($E2736,Anvendelseskode!$A:$A,0))</f>
        <v>Fritliggende enfamilieshus (parcelhus)</v>
      </c>
      <c r="M2736" s="1" t="str">
        <f ca="1">INDEX(Anvendelseskode!C:C,MATCH($E2736,Anvendelseskode!$A:$A,0))</f>
        <v>Parcelhuse</v>
      </c>
      <c r="N2736" s="1" t="str">
        <f ca="1">INDEX(Anvendelseskode!D:D,MATCH($E2736,Anvendelseskode!$A:$A,0))</f>
        <v>Private husholdninger</v>
      </c>
      <c r="O2736" s="1" t="str">
        <f ca="1">IFERROR(INDEX(SBi!$2:$2,MATCH(G2736,SBi!$1:$1,1)),SBi!$K$2)</f>
        <v>1961-1972</v>
      </c>
      <c r="P2736" s="1">
        <f ca="1">IFERROR(INDEX(SBi!$C$3:$K$28,MATCH(E2736,SBi!$B$3:$B$28,0),MATCH(O2736,SBi!$C$2:$K$2,0)),0)</f>
        <v>134.30000000000001</v>
      </c>
      <c r="Q2736" s="19">
        <f t="shared" ca="1" si="554"/>
        <v>21.622300000000003</v>
      </c>
      <c r="R2736" s="19" t="str">
        <f ca="1">IFERROR(INDEX(VpD!$2:$2,MATCH(G2736,VpD!$1:$1,1)),VpD!$I$2)</f>
        <v>1961-1972</v>
      </c>
      <c r="S2736" s="1">
        <f ca="1">IFERROR(INDEX(VpD!$C$3:$I$27,MATCH(E2736,VpD!$B$3:$B$27,0),MATCH(R2736,VpD!$C$2:$I$2,0)),0)</f>
        <v>143</v>
      </c>
      <c r="T2736" s="19">
        <f t="shared" ca="1" si="555"/>
        <v>23.023</v>
      </c>
      <c r="U2736" s="14" t="str">
        <f t="shared" ca="1" si="556"/>
        <v xml:space="preserve">712890.11 </v>
      </c>
      <c r="V2736" s="14" t="str">
        <f t="shared" ca="1" si="557"/>
        <v>6168650.56</v>
      </c>
      <c r="W2736" s="14" t="str">
        <f t="shared" ca="1" si="558"/>
        <v>POINT(712890.11 6168650.56)</v>
      </c>
      <c r="X2736" s="14" t="str">
        <f>IFERROR(INDEX(BygningOmraade!B:B,MATCH(A2736,BygningOmraade!A:A,0)),"")</f>
        <v/>
      </c>
    </row>
    <row r="2737" spans="1:24" s="14" customFormat="1" x14ac:dyDescent="0.25">
      <c r="A2737" s="14">
        <f t="shared" si="546"/>
        <v>2737</v>
      </c>
      <c r="B2737" s="14" t="str">
        <f t="shared" ca="1" si="547"/>
        <v>a14a665a-d33f-42eb-9874-81ecd548e756</v>
      </c>
      <c r="C2737" s="14" t="str">
        <f t="shared" ca="1" si="548"/>
        <v>0a3f507e-1522-32b8-e044-0003ba298018</v>
      </c>
      <c r="D2737" s="14">
        <f t="shared" ca="1" si="549"/>
        <v>994459</v>
      </c>
      <c r="E2737" s="1">
        <f t="shared" ca="1" si="550"/>
        <v>130</v>
      </c>
      <c r="F2737" s="1">
        <f t="shared" ca="1" si="551"/>
        <v>60</v>
      </c>
      <c r="G2737" s="1">
        <f t="shared" ca="1" si="552"/>
        <v>1993</v>
      </c>
      <c r="H2737" s="1" t="str">
        <f ca="1">IFERROR(INDEX(Varmeinstallation!B:B,MATCH(INDIRECT($A$1&amp;"L"&amp;A2737)*1,Varmeinstallation!A:A,0)),"Ingen varmeinstallationer")</f>
        <v>Fjernvarme/blokvarme (radiatorsystemer eller varmluftanlæg)</v>
      </c>
      <c r="I2737" s="1" t="str">
        <f ca="1">IFERROR(INDEX(Opvarmningsmiddel!B:B,MATCH(INDIRECT($A$1&amp;"M"&amp;A2737)*1,Opvarmningsmiddel!A:A,0)),"")</f>
        <v/>
      </c>
      <c r="J2737" s="1">
        <f t="shared" ca="1" si="553"/>
        <v>0</v>
      </c>
      <c r="K2737" s="1" t="str">
        <f ca="1">IFERROR(INDEX(Relationstabel!$C$3:$K$10,MATCH(VALUE(INDIRECT($A$1&amp;"L"&amp;A2737)),Relationstabel!$A$3:$A$10,0),MATCH(IFERROR(VALUE(INDIRECT($A$1&amp;"M"&amp;A2737)),0),Relationstabel!$C$1:$K$1,0)),"Ingen varmeinstallationer")</f>
        <v>Fjernvarme/ Blokvarme</v>
      </c>
      <c r="L2737" s="1" t="str">
        <f ca="1">INDEX(Anvendelseskode!B:B,MATCH($E2737,Anvendelseskode!$A:$A,0))</f>
        <v>Række-, kæde-, dobbelthus (lodret adskillelse mellem enhederne)</v>
      </c>
      <c r="M2737" s="1" t="str">
        <f ca="1">INDEX(Anvendelseskode!C:C,MATCH($E2737,Anvendelseskode!$A:$A,0))</f>
        <v>Række-, kæde og dobbelthuse</v>
      </c>
      <c r="N2737" s="1" t="str">
        <f ca="1">INDEX(Anvendelseskode!D:D,MATCH($E2737,Anvendelseskode!$A:$A,0))</f>
        <v>Private husholdninger</v>
      </c>
      <c r="O2737" s="1" t="str">
        <f ca="1">IFERROR(INDEX(SBi!$2:$2,MATCH(G2737,SBi!$1:$1,1)),SBi!$K$2)</f>
        <v>1979-1998</v>
      </c>
      <c r="P2737" s="1">
        <f ca="1">IFERROR(INDEX(SBi!$C$3:$K$28,MATCH(E2737,SBi!$B$3:$B$28,0),MATCH(O2737,SBi!$C$2:$K$2,0)),0)</f>
        <v>96.8</v>
      </c>
      <c r="Q2737" s="19">
        <f t="shared" ca="1" si="554"/>
        <v>5.8079999999999998</v>
      </c>
      <c r="R2737" s="19" t="str">
        <f ca="1">IFERROR(INDEX(VpD!$2:$2,MATCH(G2737,VpD!$1:$1,1)),VpD!$I$2)</f>
        <v>1979-1998</v>
      </c>
      <c r="S2737" s="1">
        <f ca="1">IFERROR(INDEX(VpD!$C$3:$I$27,MATCH(E2737,VpD!$B$3:$B$27,0),MATCH(R2737,VpD!$C$2:$I$2,0)),0)</f>
        <v>74</v>
      </c>
      <c r="T2737" s="19">
        <f t="shared" ca="1" si="555"/>
        <v>4.4400000000000004</v>
      </c>
      <c r="U2737" s="14" t="str">
        <f t="shared" ca="1" si="556"/>
        <v xml:space="preserve">711521.29 </v>
      </c>
      <c r="V2737" s="14" t="str">
        <f t="shared" ca="1" si="557"/>
        <v>6172417.9</v>
      </c>
      <c r="W2737" s="14" t="str">
        <f t="shared" ca="1" si="558"/>
        <v>POINT(711521.29 6172417.9)</v>
      </c>
      <c r="X2737" s="14" t="str">
        <f>IFERROR(INDEX(BygningOmraade!B:B,MATCH(A2737,BygningOmraade!A:A,0)),"")</f>
        <v/>
      </c>
    </row>
    <row r="2738" spans="1:24" s="14" customFormat="1" x14ac:dyDescent="0.25">
      <c r="A2738" s="14">
        <f t="shared" si="546"/>
        <v>2738</v>
      </c>
      <c r="B2738" s="14" t="str">
        <f t="shared" ca="1" si="547"/>
        <v>a160914d-0b6d-491a-b104-937485c05737</v>
      </c>
      <c r="C2738" s="14" t="str">
        <f t="shared" ca="1" si="548"/>
        <v>bd776869-8631-4938-b581-2dc3e41a6e41</v>
      </c>
      <c r="D2738" s="14">
        <f t="shared" ca="1" si="549"/>
        <v>997373</v>
      </c>
      <c r="E2738" s="1">
        <f t="shared" ca="1" si="550"/>
        <v>120</v>
      </c>
      <c r="F2738" s="1">
        <f t="shared" ca="1" si="551"/>
        <v>118</v>
      </c>
      <c r="G2738" s="1">
        <f t="shared" ca="1" si="552"/>
        <v>1965</v>
      </c>
      <c r="H2738" s="1" t="str">
        <f ca="1">IFERROR(INDEX(Varmeinstallation!B:B,MATCH(INDIRECT($A$1&amp;"L"&amp;A2738)*1,Varmeinstallation!A:A,0)),"Ingen varmeinstallationer")</f>
        <v>Centralvarme fra eget anlæg, et-kammer fyr</v>
      </c>
      <c r="I2738" s="1" t="str">
        <f ca="1">IFERROR(INDEX(Opvarmningsmiddel!B:B,MATCH(INDIRECT($A$1&amp;"M"&amp;A2738)*1,Opvarmningsmiddel!A:A,0)),"")</f>
        <v>Naturgas</v>
      </c>
      <c r="J2738" s="1">
        <f t="shared" ca="1" si="553"/>
        <v>2</v>
      </c>
      <c r="K2738" s="1" t="str">
        <f ca="1">IFERROR(INDEX(Relationstabel!$C$3:$K$10,MATCH(VALUE(INDIRECT($A$1&amp;"L"&amp;A2738)),Relationstabel!$A$3:$A$10,0),MATCH(IFERROR(VALUE(INDIRECT($A$1&amp;"M"&amp;A2738)),0),Relationstabel!$C$1:$K$1,0)),"Ingen varmeinstallationer")</f>
        <v>Naturgas</v>
      </c>
      <c r="L2738" s="1" t="str">
        <f ca="1">INDEX(Anvendelseskode!B:B,MATCH($E2738,Anvendelseskode!$A:$A,0))</f>
        <v>Fritliggende enfamilieshus (parcelhus)</v>
      </c>
      <c r="M2738" s="1" t="str">
        <f ca="1">INDEX(Anvendelseskode!C:C,MATCH($E2738,Anvendelseskode!$A:$A,0))</f>
        <v>Parcelhuse</v>
      </c>
      <c r="N2738" s="1" t="str">
        <f ca="1">INDEX(Anvendelseskode!D:D,MATCH($E2738,Anvendelseskode!$A:$A,0))</f>
        <v>Private husholdninger</v>
      </c>
      <c r="O2738" s="1" t="str">
        <f ca="1">IFERROR(INDEX(SBi!$2:$2,MATCH(G2738,SBi!$1:$1,1)),SBi!$K$2)</f>
        <v>1961-1972</v>
      </c>
      <c r="P2738" s="1">
        <f ca="1">IFERROR(INDEX(SBi!$C$3:$K$28,MATCH(E2738,SBi!$B$3:$B$28,0),MATCH(O2738,SBi!$C$2:$K$2,0)),0)</f>
        <v>134.30000000000001</v>
      </c>
      <c r="Q2738" s="19">
        <f t="shared" ca="1" si="554"/>
        <v>15.847400000000002</v>
      </c>
      <c r="R2738" s="19" t="str">
        <f ca="1">IFERROR(INDEX(VpD!$2:$2,MATCH(G2738,VpD!$1:$1,1)),VpD!$I$2)</f>
        <v>1961-1972</v>
      </c>
      <c r="S2738" s="1">
        <f ca="1">IFERROR(INDEX(VpD!$C$3:$I$27,MATCH(E2738,VpD!$B$3:$B$27,0),MATCH(R2738,VpD!$C$2:$I$2,0)),0)</f>
        <v>143</v>
      </c>
      <c r="T2738" s="19">
        <f t="shared" ca="1" si="555"/>
        <v>16.873999999999999</v>
      </c>
      <c r="U2738" s="14" t="str">
        <f t="shared" ca="1" si="556"/>
        <v xml:space="preserve">714081.27 </v>
      </c>
      <c r="V2738" s="14" t="str">
        <f t="shared" ca="1" si="557"/>
        <v>6168819.63</v>
      </c>
      <c r="W2738" s="14" t="str">
        <f t="shared" ca="1" si="558"/>
        <v>POINT(714081.27 6168819.63)</v>
      </c>
      <c r="X2738" s="14" t="str">
        <f>IFERROR(INDEX(BygningOmraade!B:B,MATCH(A2738,BygningOmraade!A:A,0)),"")</f>
        <v/>
      </c>
    </row>
    <row r="2739" spans="1:24" s="14" customFormat="1" x14ac:dyDescent="0.25">
      <c r="A2739" s="14">
        <f t="shared" si="546"/>
        <v>2739</v>
      </c>
      <c r="B2739" s="14" t="str">
        <f t="shared" ca="1" si="547"/>
        <v>a1621784-72d7-427d-8512-f5b82c650b32</v>
      </c>
      <c r="C2739" s="14" t="str">
        <f t="shared" ca="1" si="548"/>
        <v>4591b5f9-a6d9-0dd9-e044-0003ba298018</v>
      </c>
      <c r="D2739" s="14">
        <f t="shared" ca="1" si="549"/>
        <v>2691195</v>
      </c>
      <c r="E2739" s="1">
        <f t="shared" ca="1" si="550"/>
        <v>130</v>
      </c>
      <c r="F2739" s="1">
        <f t="shared" ca="1" si="551"/>
        <v>108</v>
      </c>
      <c r="G2739" s="1">
        <f t="shared" ca="1" si="552"/>
        <v>2008</v>
      </c>
      <c r="H2739" s="1" t="str">
        <f ca="1">IFERROR(INDEX(Varmeinstallation!B:B,MATCH(INDIRECT($A$1&amp;"L"&amp;A2739)*1,Varmeinstallation!A:A,0)),"Ingen varmeinstallationer")</f>
        <v>Centralvarme fra eget anlæg, et-kammer fyr</v>
      </c>
      <c r="I2739" s="1" t="str">
        <f ca="1">IFERROR(INDEX(Opvarmningsmiddel!B:B,MATCH(INDIRECT($A$1&amp;"M"&amp;A2739)*1,Opvarmningsmiddel!A:A,0)),"")</f>
        <v>Naturgas</v>
      </c>
      <c r="J2739" s="1">
        <f t="shared" ca="1" si="553"/>
        <v>90</v>
      </c>
      <c r="K2739" s="1" t="str">
        <f ca="1">IFERROR(INDEX(Relationstabel!$C$3:$K$10,MATCH(VALUE(INDIRECT($A$1&amp;"L"&amp;A2739)),Relationstabel!$A$3:$A$10,0),MATCH(IFERROR(VALUE(INDIRECT($A$1&amp;"M"&amp;A2739)),0),Relationstabel!$C$1:$K$1,0)),"Ingen varmeinstallationer")</f>
        <v>Naturgas</v>
      </c>
      <c r="L2739" s="1" t="str">
        <f ca="1">INDEX(Anvendelseskode!B:B,MATCH($E2739,Anvendelseskode!$A:$A,0))</f>
        <v>Række-, kæde-, dobbelthus (lodret adskillelse mellem enhederne)</v>
      </c>
      <c r="M2739" s="1" t="str">
        <f ca="1">INDEX(Anvendelseskode!C:C,MATCH($E2739,Anvendelseskode!$A:$A,0))</f>
        <v>Række-, kæde og dobbelthuse</v>
      </c>
      <c r="N2739" s="1" t="str">
        <f ca="1">INDEX(Anvendelseskode!D:D,MATCH($E2739,Anvendelseskode!$A:$A,0))</f>
        <v>Private husholdninger</v>
      </c>
      <c r="O2739" s="1" t="str">
        <f ca="1">IFERROR(INDEX(SBi!$2:$2,MATCH(G2739,SBi!$1:$1,1)),SBi!$K$2)</f>
        <v>Efter 2006</v>
      </c>
      <c r="P2739" s="1">
        <f ca="1">IFERROR(INDEX(SBi!$C$3:$K$28,MATCH(E2739,SBi!$B$3:$B$28,0),MATCH(O2739,SBi!$C$2:$K$2,0)),0)</f>
        <v>66.400000000000006</v>
      </c>
      <c r="Q2739" s="19">
        <f t="shared" ca="1" si="554"/>
        <v>7.1712000000000007</v>
      </c>
      <c r="R2739" s="19" t="str">
        <f ca="1">IFERROR(INDEX(VpD!$2:$2,MATCH(G2739,VpD!$1:$1,1)),VpD!$I$2)</f>
        <v>&gt;1998</v>
      </c>
      <c r="S2739" s="1">
        <f ca="1">IFERROR(INDEX(VpD!$C$3:$I$27,MATCH(E2739,VpD!$B$3:$B$27,0),MATCH(R2739,VpD!$C$2:$I$2,0)),0)</f>
        <v>65</v>
      </c>
      <c r="T2739" s="19">
        <f t="shared" ca="1" si="555"/>
        <v>7.02</v>
      </c>
      <c r="U2739" s="14" t="str">
        <f t="shared" ca="1" si="556"/>
        <v xml:space="preserve">712579.39 </v>
      </c>
      <c r="V2739" s="14" t="str">
        <f t="shared" ca="1" si="557"/>
        <v>6168827.25</v>
      </c>
      <c r="W2739" s="14" t="str">
        <f t="shared" ca="1" si="558"/>
        <v>POINT(712579.39 6168827.25)</v>
      </c>
      <c r="X2739" s="14" t="str">
        <f>IFERROR(INDEX(BygningOmraade!B:B,MATCH(A2739,BygningOmraade!A:A,0)),"")</f>
        <v/>
      </c>
    </row>
    <row r="2740" spans="1:24" s="14" customFormat="1" x14ac:dyDescent="0.25">
      <c r="A2740" s="14">
        <f t="shared" si="546"/>
        <v>2740</v>
      </c>
      <c r="B2740" s="14" t="str">
        <f t="shared" ca="1" si="547"/>
        <v>a16c0462-a611-4a9c-9555-e59e3e8de674</v>
      </c>
      <c r="C2740" s="14" t="str">
        <f t="shared" ca="1" si="548"/>
        <v>0a3f507e-2388-32b8-e044-0003ba298018</v>
      </c>
      <c r="D2740" s="14">
        <f t="shared" ca="1" si="549"/>
        <v>996491</v>
      </c>
      <c r="E2740" s="1">
        <f t="shared" ca="1" si="550"/>
        <v>120</v>
      </c>
      <c r="F2740" s="1">
        <f t="shared" ca="1" si="551"/>
        <v>111</v>
      </c>
      <c r="G2740" s="1">
        <f t="shared" ca="1" si="552"/>
        <v>1976</v>
      </c>
      <c r="H2740" s="1" t="str">
        <f ca="1">IFERROR(INDEX(Varmeinstallation!B:B,MATCH(INDIRECT($A$1&amp;"L"&amp;A2740)*1,Varmeinstallation!A:A,0)),"Ingen varmeinstallationer")</f>
        <v>Centralvarme fra eget anlæg, et-kammer fyr</v>
      </c>
      <c r="I2740" s="1" t="str">
        <f ca="1">IFERROR(INDEX(Opvarmningsmiddel!B:B,MATCH(INDIRECT($A$1&amp;"M"&amp;A2740)*1,Opvarmningsmiddel!A:A,0)),"")</f>
        <v>Naturgas</v>
      </c>
      <c r="J2740" s="1">
        <f t="shared" ca="1" si="553"/>
        <v>2</v>
      </c>
      <c r="K2740" s="1" t="str">
        <f ca="1">IFERROR(INDEX(Relationstabel!$C$3:$K$10,MATCH(VALUE(INDIRECT($A$1&amp;"L"&amp;A2740)),Relationstabel!$A$3:$A$10,0),MATCH(IFERROR(VALUE(INDIRECT($A$1&amp;"M"&amp;A2740)),0),Relationstabel!$C$1:$K$1,0)),"Ingen varmeinstallationer")</f>
        <v>Naturgas</v>
      </c>
      <c r="L2740" s="1" t="str">
        <f ca="1">INDEX(Anvendelseskode!B:B,MATCH($E2740,Anvendelseskode!$A:$A,0))</f>
        <v>Fritliggende enfamilieshus (parcelhus)</v>
      </c>
      <c r="M2740" s="1" t="str">
        <f ca="1">INDEX(Anvendelseskode!C:C,MATCH($E2740,Anvendelseskode!$A:$A,0))</f>
        <v>Parcelhuse</v>
      </c>
      <c r="N2740" s="1" t="str">
        <f ca="1">INDEX(Anvendelseskode!D:D,MATCH($E2740,Anvendelseskode!$A:$A,0))</f>
        <v>Private husholdninger</v>
      </c>
      <c r="O2740" s="1" t="str">
        <f ca="1">IFERROR(INDEX(SBi!$2:$2,MATCH(G2740,SBi!$1:$1,1)),SBi!$K$2)</f>
        <v>1973-1978</v>
      </c>
      <c r="P2740" s="1">
        <f ca="1">IFERROR(INDEX(SBi!$C$3:$K$28,MATCH(E2740,SBi!$B$3:$B$28,0),MATCH(O2740,SBi!$C$2:$K$2,0)),0)</f>
        <v>119.8</v>
      </c>
      <c r="Q2740" s="19">
        <f t="shared" ca="1" si="554"/>
        <v>13.297799999999999</v>
      </c>
      <c r="R2740" s="19" t="str">
        <f ca="1">IFERROR(INDEX(VpD!$2:$2,MATCH(G2740,VpD!$1:$1,1)),VpD!$I$2)</f>
        <v>1973-1978</v>
      </c>
      <c r="S2740" s="1">
        <f ca="1">IFERROR(INDEX(VpD!$C$3:$I$27,MATCH(E2740,VpD!$B$3:$B$27,0),MATCH(R2740,VpD!$C$2:$I$2,0)),0)</f>
        <v>117</v>
      </c>
      <c r="T2740" s="19">
        <f t="shared" ca="1" si="555"/>
        <v>12.987</v>
      </c>
      <c r="U2740" s="14" t="str">
        <f t="shared" ca="1" si="556"/>
        <v xml:space="preserve">713288.17 </v>
      </c>
      <c r="V2740" s="14" t="str">
        <f t="shared" ca="1" si="557"/>
        <v>6168467.78</v>
      </c>
      <c r="W2740" s="14" t="str">
        <f t="shared" ca="1" si="558"/>
        <v>POINT(713288.17 6168467.78)</v>
      </c>
      <c r="X2740" s="14" t="str">
        <f>IFERROR(INDEX(BygningOmraade!B:B,MATCH(A2740,BygningOmraade!A:A,0)),"")</f>
        <v/>
      </c>
    </row>
    <row r="2741" spans="1:24" s="14" customFormat="1" x14ac:dyDescent="0.25">
      <c r="A2741" s="14">
        <f t="shared" si="546"/>
        <v>2741</v>
      </c>
      <c r="B2741" s="14" t="str">
        <f t="shared" ca="1" si="547"/>
        <v>a17e2b01-c5bc-4bb1-b6c3-03e61f783096</v>
      </c>
      <c r="C2741" s="14" t="str">
        <f t="shared" ca="1" si="548"/>
        <v>0a3f507e-1be3-32b8-e044-0003ba298018</v>
      </c>
      <c r="D2741" s="14">
        <f t="shared" ca="1" si="549"/>
        <v>997240</v>
      </c>
      <c r="E2741" s="1">
        <f t="shared" ca="1" si="550"/>
        <v>130</v>
      </c>
      <c r="F2741" s="1">
        <f t="shared" ca="1" si="551"/>
        <v>91</v>
      </c>
      <c r="G2741" s="1">
        <f t="shared" ca="1" si="552"/>
        <v>1967</v>
      </c>
      <c r="H2741" s="1" t="str">
        <f ca="1">IFERROR(INDEX(Varmeinstallation!B:B,MATCH(INDIRECT($A$1&amp;"L"&amp;A2741)*1,Varmeinstallation!A:A,0)),"Ingen varmeinstallationer")</f>
        <v>Elovne, elpaneler</v>
      </c>
      <c r="I2741" s="1" t="str">
        <f ca="1">IFERROR(INDEX(Opvarmningsmiddel!B:B,MATCH(INDIRECT($A$1&amp;"M"&amp;A2741)*1,Opvarmningsmiddel!A:A,0)),"")</f>
        <v>Elektricitet</v>
      </c>
      <c r="J2741" s="1">
        <f t="shared" ca="1" si="553"/>
        <v>0</v>
      </c>
      <c r="K2741" s="1" t="str">
        <f ca="1">IFERROR(INDEX(Relationstabel!$C$3:$K$10,MATCH(VALUE(INDIRECT($A$1&amp;"L"&amp;A2741)),Relationstabel!$A$3:$A$10,0),MATCH(IFERROR(VALUE(INDIRECT($A$1&amp;"M"&amp;A2741)),0),Relationstabel!$C$1:$K$1,0)),"Ingen varmeinstallationer")</f>
        <v>Elvarme</v>
      </c>
      <c r="L2741" s="1" t="str">
        <f ca="1">INDEX(Anvendelseskode!B:B,MATCH($E2741,Anvendelseskode!$A:$A,0))</f>
        <v>Række-, kæde-, dobbelthus (lodret adskillelse mellem enhederne)</v>
      </c>
      <c r="M2741" s="1" t="str">
        <f ca="1">INDEX(Anvendelseskode!C:C,MATCH($E2741,Anvendelseskode!$A:$A,0))</f>
        <v>Række-, kæde og dobbelthuse</v>
      </c>
      <c r="N2741" s="1" t="str">
        <f ca="1">INDEX(Anvendelseskode!D:D,MATCH($E2741,Anvendelseskode!$A:$A,0))</f>
        <v>Private husholdninger</v>
      </c>
      <c r="O2741" s="1" t="str">
        <f ca="1">IFERROR(INDEX(SBi!$2:$2,MATCH(G2741,SBi!$1:$1,1)),SBi!$K$2)</f>
        <v>1961-1972</v>
      </c>
      <c r="P2741" s="1">
        <f ca="1">IFERROR(INDEX(SBi!$C$3:$K$28,MATCH(E2741,SBi!$B$3:$B$28,0),MATCH(O2741,SBi!$C$2:$K$2,0)),0)</f>
        <v>119.9</v>
      </c>
      <c r="Q2741" s="19">
        <f t="shared" ca="1" si="554"/>
        <v>10.9109</v>
      </c>
      <c r="R2741" s="19" t="str">
        <f ca="1">IFERROR(INDEX(VpD!$2:$2,MATCH(G2741,VpD!$1:$1,1)),VpD!$I$2)</f>
        <v>1961-1972</v>
      </c>
      <c r="S2741" s="1">
        <f ca="1">IFERROR(INDEX(VpD!$C$3:$I$27,MATCH(E2741,VpD!$B$3:$B$27,0),MATCH(R2741,VpD!$C$2:$I$2,0)),0)</f>
        <v>120</v>
      </c>
      <c r="T2741" s="19">
        <f t="shared" ca="1" si="555"/>
        <v>10.92</v>
      </c>
      <c r="U2741" s="14" t="str">
        <f t="shared" ca="1" si="556"/>
        <v xml:space="preserve">713725.07 </v>
      </c>
      <c r="V2741" s="14" t="str">
        <f t="shared" ca="1" si="557"/>
        <v>6169325.03</v>
      </c>
      <c r="W2741" s="14" t="str">
        <f t="shared" ca="1" si="558"/>
        <v>POINT(713725.07 6169325.03)</v>
      </c>
      <c r="X2741" s="14" t="str">
        <f>IFERROR(INDEX(BygningOmraade!B:B,MATCH(A2741,BygningOmraade!A:A,0)),"")</f>
        <v/>
      </c>
    </row>
    <row r="2742" spans="1:24" s="14" customFormat="1" x14ac:dyDescent="0.25">
      <c r="A2742" s="14">
        <f t="shared" si="546"/>
        <v>2742</v>
      </c>
      <c r="B2742" s="14" t="str">
        <f t="shared" ca="1" si="547"/>
        <v>a18e23fe-dda2-4fbe-a0ab-365a39294616</v>
      </c>
      <c r="C2742" s="14" t="str">
        <f t="shared" ca="1" si="548"/>
        <v>0a3f507e-1811-32b8-e044-0003ba298018</v>
      </c>
      <c r="D2742" s="14">
        <f t="shared" ca="1" si="549"/>
        <v>995851</v>
      </c>
      <c r="E2742" s="1">
        <f t="shared" ca="1" si="550"/>
        <v>130</v>
      </c>
      <c r="F2742" s="1">
        <f t="shared" ca="1" si="551"/>
        <v>1222</v>
      </c>
      <c r="G2742" s="1">
        <f t="shared" ca="1" si="552"/>
        <v>0</v>
      </c>
      <c r="H2742" s="1" t="str">
        <f ca="1">IFERROR(INDEX(Varmeinstallation!B:B,MATCH(INDIRECT($A$1&amp;"L"&amp;A2742)*1,Varmeinstallation!A:A,0)),"Ingen varmeinstallationer")</f>
        <v>Centralvarme fra eget anlæg, et-kammer fyr</v>
      </c>
      <c r="I2742" s="1" t="str">
        <f ca="1">IFERROR(INDEX(Opvarmningsmiddel!B:B,MATCH(INDIRECT($A$1&amp;"M"&amp;A2742)*1,Opvarmningsmiddel!A:A,0)),"")</f>
        <v>Naturgas</v>
      </c>
      <c r="J2742" s="1">
        <f t="shared" ca="1" si="553"/>
        <v>90</v>
      </c>
      <c r="K2742" s="1" t="str">
        <f ca="1">IFERROR(INDEX(Relationstabel!$C$3:$K$10,MATCH(VALUE(INDIRECT($A$1&amp;"L"&amp;A2742)),Relationstabel!$A$3:$A$10,0),MATCH(IFERROR(VALUE(INDIRECT($A$1&amp;"M"&amp;A2742)),0),Relationstabel!$C$1:$K$1,0)),"Ingen varmeinstallationer")</f>
        <v>Naturgas</v>
      </c>
      <c r="L2742" s="1" t="str">
        <f ca="1">INDEX(Anvendelseskode!B:B,MATCH($E2742,Anvendelseskode!$A:$A,0))</f>
        <v>Række-, kæde-, dobbelthus (lodret adskillelse mellem enhederne)</v>
      </c>
      <c r="M2742" s="1" t="str">
        <f ca="1">INDEX(Anvendelseskode!C:C,MATCH($E2742,Anvendelseskode!$A:$A,0))</f>
        <v>Række-, kæde og dobbelthuse</v>
      </c>
      <c r="N2742" s="1" t="str">
        <f ca="1">INDEX(Anvendelseskode!D:D,MATCH($E2742,Anvendelseskode!$A:$A,0))</f>
        <v>Private husholdninger</v>
      </c>
      <c r="O2742" s="1" t="str">
        <f ca="1">IFERROR(INDEX(SBi!$2:$2,MATCH(G2742,SBi!$1:$1,1)),SBi!$K$2)</f>
        <v>Før 1890</v>
      </c>
      <c r="P2742" s="1">
        <f ca="1">IFERROR(INDEX(SBi!$C$3:$K$28,MATCH(E2742,SBi!$B$3:$B$28,0),MATCH(O2742,SBi!$C$2:$K$2,0)),0)</f>
        <v>158.19999999999999</v>
      </c>
      <c r="Q2742" s="19">
        <f t="shared" ca="1" si="554"/>
        <v>193.32040000000001</v>
      </c>
      <c r="R2742" s="19" t="str">
        <f ca="1">IFERROR(INDEX(VpD!$2:$2,MATCH(G2742,VpD!$1:$1,1)),VpD!$I$2)</f>
        <v>&lt;1930</v>
      </c>
      <c r="S2742" s="1">
        <f ca="1">IFERROR(INDEX(VpD!$C$3:$I$27,MATCH(E2742,VpD!$B$3:$B$27,0),MATCH(R2742,VpD!$C$2:$I$2,0)),0)</f>
        <v>175</v>
      </c>
      <c r="T2742" s="19">
        <f t="shared" ca="1" si="555"/>
        <v>213.85</v>
      </c>
      <c r="U2742" s="14" t="str">
        <f t="shared" ca="1" si="556"/>
        <v xml:space="preserve">712093.92 </v>
      </c>
      <c r="V2742" s="14" t="str">
        <f t="shared" ca="1" si="557"/>
        <v>6169614.48</v>
      </c>
      <c r="W2742" s="14" t="str">
        <f t="shared" ca="1" si="558"/>
        <v>POINT(712093.92 6169614.48)</v>
      </c>
      <c r="X2742" s="14" t="str">
        <f>IFERROR(INDEX(BygningOmraade!B:B,MATCH(A2742,BygningOmraade!A:A,0)),"")</f>
        <v/>
      </c>
    </row>
    <row r="2743" spans="1:24" s="14" customFormat="1" x14ac:dyDescent="0.25">
      <c r="A2743" s="14">
        <f t="shared" si="546"/>
        <v>2743</v>
      </c>
      <c r="B2743" s="14" t="str">
        <f t="shared" ca="1" si="547"/>
        <v>a1a3e968-2256-4753-b075-eb7def63ca7a</v>
      </c>
      <c r="C2743" s="14" t="str">
        <f t="shared" ca="1" si="548"/>
        <v>0a3f507e-1ce8-32b8-e044-0003ba298018</v>
      </c>
      <c r="D2743" s="14">
        <f t="shared" ca="1" si="549"/>
        <v>993640</v>
      </c>
      <c r="E2743" s="1">
        <f t="shared" ca="1" si="550"/>
        <v>120</v>
      </c>
      <c r="F2743" s="1">
        <f t="shared" ca="1" si="551"/>
        <v>171</v>
      </c>
      <c r="G2743" s="1">
        <f t="shared" ca="1" si="552"/>
        <v>1988</v>
      </c>
      <c r="H2743" s="1" t="str">
        <f ca="1">IFERROR(INDEX(Varmeinstallation!B:B,MATCH(INDIRECT($A$1&amp;"L"&amp;A2743)*1,Varmeinstallation!A:A,0)),"Ingen varmeinstallationer")</f>
        <v>Centralvarme fra eget anlæg, et-kammer fyr</v>
      </c>
      <c r="I2743" s="1" t="str">
        <f ca="1">IFERROR(INDEX(Opvarmningsmiddel!B:B,MATCH(INDIRECT($A$1&amp;"M"&amp;A2743)*1,Opvarmningsmiddel!A:A,0)),"")</f>
        <v>Naturgas</v>
      </c>
      <c r="J2743" s="1">
        <f t="shared" ca="1" si="553"/>
        <v>2</v>
      </c>
      <c r="K2743" s="1" t="str">
        <f ca="1">IFERROR(INDEX(Relationstabel!$C$3:$K$10,MATCH(VALUE(INDIRECT($A$1&amp;"L"&amp;A2743)),Relationstabel!$A$3:$A$10,0),MATCH(IFERROR(VALUE(INDIRECT($A$1&amp;"M"&amp;A2743)),0),Relationstabel!$C$1:$K$1,0)),"Ingen varmeinstallationer")</f>
        <v>Naturgas</v>
      </c>
      <c r="L2743" s="1" t="str">
        <f ca="1">INDEX(Anvendelseskode!B:B,MATCH($E2743,Anvendelseskode!$A:$A,0))</f>
        <v>Fritliggende enfamilieshus (parcelhus)</v>
      </c>
      <c r="M2743" s="1" t="str">
        <f ca="1">INDEX(Anvendelseskode!C:C,MATCH($E2743,Anvendelseskode!$A:$A,0))</f>
        <v>Parcelhuse</v>
      </c>
      <c r="N2743" s="1" t="str">
        <f ca="1">INDEX(Anvendelseskode!D:D,MATCH($E2743,Anvendelseskode!$A:$A,0))</f>
        <v>Private husholdninger</v>
      </c>
      <c r="O2743" s="1" t="str">
        <f ca="1">IFERROR(INDEX(SBi!$2:$2,MATCH(G2743,SBi!$1:$1,1)),SBi!$K$2)</f>
        <v>1979-1998</v>
      </c>
      <c r="P2743" s="1">
        <f ca="1">IFERROR(INDEX(SBi!$C$3:$K$28,MATCH(E2743,SBi!$B$3:$B$28,0),MATCH(O2743,SBi!$C$2:$K$2,0)),0)</f>
        <v>105.4</v>
      </c>
      <c r="Q2743" s="19">
        <f t="shared" ca="1" si="554"/>
        <v>18.023400000000002</v>
      </c>
      <c r="R2743" s="19" t="str">
        <f ca="1">IFERROR(INDEX(VpD!$2:$2,MATCH(G2743,VpD!$1:$1,1)),VpD!$I$2)</f>
        <v>1979-1998</v>
      </c>
      <c r="S2743" s="1">
        <f ca="1">IFERROR(INDEX(VpD!$C$3:$I$27,MATCH(E2743,VpD!$B$3:$B$27,0),MATCH(R2743,VpD!$C$2:$I$2,0)),0)</f>
        <v>90</v>
      </c>
      <c r="T2743" s="19">
        <f t="shared" ca="1" si="555"/>
        <v>15.39</v>
      </c>
      <c r="U2743" s="14" t="str">
        <f t="shared" ca="1" si="556"/>
        <v xml:space="preserve">710979.57 </v>
      </c>
      <c r="V2743" s="14" t="str">
        <f t="shared" ca="1" si="557"/>
        <v>6171938.38</v>
      </c>
      <c r="W2743" s="14" t="str">
        <f t="shared" ca="1" si="558"/>
        <v>POINT(710979.57 6171938.38)</v>
      </c>
      <c r="X2743" s="14" t="str">
        <f>IFERROR(INDEX(BygningOmraade!B:B,MATCH(A2743,BygningOmraade!A:A,0)),"")</f>
        <v/>
      </c>
    </row>
    <row r="2744" spans="1:24" s="14" customFormat="1" x14ac:dyDescent="0.25">
      <c r="A2744" s="14">
        <f t="shared" si="546"/>
        <v>2744</v>
      </c>
      <c r="B2744" s="14" t="str">
        <f t="shared" ca="1" si="547"/>
        <v>a1b8d642-a336-4323-8a5b-fec9f7039f48</v>
      </c>
      <c r="C2744" s="14" t="str">
        <f t="shared" ca="1" si="548"/>
        <v>044ba709-da73-4c7f-89cb-948800b73fac</v>
      </c>
      <c r="D2744" s="14">
        <f t="shared" ca="1" si="549"/>
        <v>100094132</v>
      </c>
      <c r="E2744" s="1">
        <f t="shared" ca="1" si="550"/>
        <v>130</v>
      </c>
      <c r="F2744" s="1">
        <f t="shared" ca="1" si="551"/>
        <v>130</v>
      </c>
      <c r="G2744" s="1">
        <f t="shared" ca="1" si="552"/>
        <v>2016</v>
      </c>
      <c r="H2744" s="1" t="str">
        <f ca="1">IFERROR(INDEX(Varmeinstallation!B:B,MATCH(INDIRECT($A$1&amp;"L"&amp;A2744)*1,Varmeinstallation!A:A,0)),"Ingen varmeinstallationer")</f>
        <v>Fjernvarme/blokvarme (radiatorsystemer eller varmluftanlæg)</v>
      </c>
      <c r="I2744" s="1" t="str">
        <f ca="1">IFERROR(INDEX(Opvarmningsmiddel!B:B,MATCH(INDIRECT($A$1&amp;"M"&amp;A2744)*1,Opvarmningsmiddel!A:A,0)),"")</f>
        <v/>
      </c>
      <c r="J2744" s="1">
        <f t="shared" ca="1" si="553"/>
        <v>0</v>
      </c>
      <c r="K2744" s="1" t="str">
        <f ca="1">IFERROR(INDEX(Relationstabel!$C$3:$K$10,MATCH(VALUE(INDIRECT($A$1&amp;"L"&amp;A2744)),Relationstabel!$A$3:$A$10,0),MATCH(IFERROR(VALUE(INDIRECT($A$1&amp;"M"&amp;A2744)),0),Relationstabel!$C$1:$K$1,0)),"Ingen varmeinstallationer")</f>
        <v>Fjernvarme/ Blokvarme</v>
      </c>
      <c r="L2744" s="1" t="str">
        <f ca="1">INDEX(Anvendelseskode!B:B,MATCH($E2744,Anvendelseskode!$A:$A,0))</f>
        <v>Række-, kæde-, dobbelthus (lodret adskillelse mellem enhederne)</v>
      </c>
      <c r="M2744" s="1" t="str">
        <f ca="1">INDEX(Anvendelseskode!C:C,MATCH($E2744,Anvendelseskode!$A:$A,0))</f>
        <v>Række-, kæde og dobbelthuse</v>
      </c>
      <c r="N2744" s="1" t="str">
        <f ca="1">INDEX(Anvendelseskode!D:D,MATCH($E2744,Anvendelseskode!$A:$A,0))</f>
        <v>Private husholdninger</v>
      </c>
      <c r="O2744" s="1" t="str">
        <f ca="1">IFERROR(INDEX(SBi!$2:$2,MATCH(G2744,SBi!$1:$1,1)),SBi!$K$2)</f>
        <v>Efter 2006</v>
      </c>
      <c r="P2744" s="1">
        <f ca="1">IFERROR(INDEX(SBi!$C$3:$K$28,MATCH(E2744,SBi!$B$3:$B$28,0),MATCH(O2744,SBi!$C$2:$K$2,0)),0)</f>
        <v>66.400000000000006</v>
      </c>
      <c r="Q2744" s="19">
        <f t="shared" ca="1" si="554"/>
        <v>8.6319999999999997</v>
      </c>
      <c r="R2744" s="19" t="str">
        <f ca="1">IFERROR(INDEX(VpD!$2:$2,MATCH(G2744,VpD!$1:$1,1)),VpD!$I$2)</f>
        <v>&gt;1998</v>
      </c>
      <c r="S2744" s="1">
        <f ca="1">IFERROR(INDEX(VpD!$C$3:$I$27,MATCH(E2744,VpD!$B$3:$B$27,0),MATCH(R2744,VpD!$C$2:$I$2,0)),0)</f>
        <v>65</v>
      </c>
      <c r="T2744" s="19">
        <f t="shared" ca="1" si="555"/>
        <v>8.4499999999999993</v>
      </c>
      <c r="U2744" s="14" t="str">
        <f t="shared" ca="1" si="556"/>
        <v xml:space="preserve">711613.37 </v>
      </c>
      <c r="V2744" s="14" t="str">
        <f t="shared" ca="1" si="557"/>
        <v>6172783.73</v>
      </c>
      <c r="W2744" s="14" t="str">
        <f t="shared" ca="1" si="558"/>
        <v>POINT(711613.37 6172783.73)</v>
      </c>
      <c r="X2744" s="14" t="str">
        <f>IFERROR(INDEX(BygningOmraade!B:B,MATCH(A2744,BygningOmraade!A:A,0)),"")</f>
        <v/>
      </c>
    </row>
    <row r="2745" spans="1:24" s="14" customFormat="1" x14ac:dyDescent="0.25">
      <c r="A2745" s="14">
        <f t="shared" si="546"/>
        <v>2745</v>
      </c>
      <c r="B2745" s="14" t="str">
        <f t="shared" ca="1" si="547"/>
        <v>a1bd431b-cfdc-4ae6-bdc1-41ad8622fb07</v>
      </c>
      <c r="C2745" s="14" t="str">
        <f t="shared" ca="1" si="548"/>
        <v>0a3f507e-1dac-32b8-e044-0003ba298018</v>
      </c>
      <c r="D2745" s="14">
        <f t="shared" ca="1" si="549"/>
        <v>2540568</v>
      </c>
      <c r="E2745" s="1">
        <f t="shared" ca="1" si="550"/>
        <v>130</v>
      </c>
      <c r="F2745" s="1">
        <f t="shared" ca="1" si="551"/>
        <v>133</v>
      </c>
      <c r="G2745" s="1">
        <f t="shared" ca="1" si="552"/>
        <v>2000</v>
      </c>
      <c r="H2745" s="1" t="str">
        <f ca="1">IFERROR(INDEX(Varmeinstallation!B:B,MATCH(INDIRECT($A$1&amp;"L"&amp;A2745)*1,Varmeinstallation!A:A,0)),"Ingen varmeinstallationer")</f>
        <v>Fjernvarme/blokvarme (radiatorsystemer eller varmluftanlæg)</v>
      </c>
      <c r="I2745" s="1" t="str">
        <f ca="1">IFERROR(INDEX(Opvarmningsmiddel!B:B,MATCH(INDIRECT($A$1&amp;"M"&amp;A2745)*1,Opvarmningsmiddel!A:A,0)),"")</f>
        <v/>
      </c>
      <c r="J2745" s="1">
        <f t="shared" ca="1" si="553"/>
        <v>0</v>
      </c>
      <c r="K2745" s="1" t="str">
        <f ca="1">IFERROR(INDEX(Relationstabel!$C$3:$K$10,MATCH(VALUE(INDIRECT($A$1&amp;"L"&amp;A2745)),Relationstabel!$A$3:$A$10,0),MATCH(IFERROR(VALUE(INDIRECT($A$1&amp;"M"&amp;A2745)),0),Relationstabel!$C$1:$K$1,0)),"Ingen varmeinstallationer")</f>
        <v>Fjernvarme/ Blokvarme</v>
      </c>
      <c r="L2745" s="1" t="str">
        <f ca="1">INDEX(Anvendelseskode!B:B,MATCH($E2745,Anvendelseskode!$A:$A,0))</f>
        <v>Række-, kæde-, dobbelthus (lodret adskillelse mellem enhederne)</v>
      </c>
      <c r="M2745" s="1" t="str">
        <f ca="1">INDEX(Anvendelseskode!C:C,MATCH($E2745,Anvendelseskode!$A:$A,0))</f>
        <v>Række-, kæde og dobbelthuse</v>
      </c>
      <c r="N2745" s="1" t="str">
        <f ca="1">INDEX(Anvendelseskode!D:D,MATCH($E2745,Anvendelseskode!$A:$A,0))</f>
        <v>Private husholdninger</v>
      </c>
      <c r="O2745" s="1" t="str">
        <f ca="1">IFERROR(INDEX(SBi!$2:$2,MATCH(G2745,SBi!$1:$1,1)),SBi!$K$2)</f>
        <v>1999-2006</v>
      </c>
      <c r="P2745" s="1">
        <f ca="1">IFERROR(INDEX(SBi!$C$3:$K$28,MATCH(E2745,SBi!$B$3:$B$28,0),MATCH(O2745,SBi!$C$2:$K$2,0)),0)</f>
        <v>81.5</v>
      </c>
      <c r="Q2745" s="19">
        <f t="shared" ca="1" si="554"/>
        <v>10.839499999999999</v>
      </c>
      <c r="R2745" s="19" t="str">
        <f ca="1">IFERROR(INDEX(VpD!$2:$2,MATCH(G2745,VpD!$1:$1,1)),VpD!$I$2)</f>
        <v>&gt;1998</v>
      </c>
      <c r="S2745" s="1">
        <f ca="1">IFERROR(INDEX(VpD!$C$3:$I$27,MATCH(E2745,VpD!$B$3:$B$27,0),MATCH(R2745,VpD!$C$2:$I$2,0)),0)</f>
        <v>65</v>
      </c>
      <c r="T2745" s="19">
        <f t="shared" ca="1" si="555"/>
        <v>8.6449999999999996</v>
      </c>
      <c r="U2745" s="14" t="str">
        <f t="shared" ca="1" si="556"/>
        <v xml:space="preserve">712015.38 </v>
      </c>
      <c r="V2745" s="14" t="str">
        <f t="shared" ca="1" si="557"/>
        <v>6172413</v>
      </c>
      <c r="W2745" s="14" t="str">
        <f t="shared" ca="1" si="558"/>
        <v>POINT(712015.38 6172413)</v>
      </c>
      <c r="X2745" s="14" t="str">
        <f>IFERROR(INDEX(BygningOmraade!B:B,MATCH(A2745,BygningOmraade!A:A,0)),"")</f>
        <v/>
      </c>
    </row>
    <row r="2746" spans="1:24" s="14" customFormat="1" x14ac:dyDescent="0.25">
      <c r="A2746" s="14">
        <f t="shared" si="546"/>
        <v>2746</v>
      </c>
      <c r="B2746" s="14" t="str">
        <f t="shared" ca="1" si="547"/>
        <v>a1cfb2e6-9598-41ed-9d36-8d86b8167b4b</v>
      </c>
      <c r="C2746" s="14" t="str">
        <f t="shared" ca="1" si="548"/>
        <v>0a3f507e-1d84-32b8-e044-0003ba298018</v>
      </c>
      <c r="D2746" s="14">
        <f t="shared" ca="1" si="549"/>
        <v>995679</v>
      </c>
      <c r="E2746" s="1">
        <f t="shared" ca="1" si="550"/>
        <v>120</v>
      </c>
      <c r="F2746" s="1">
        <f t="shared" ca="1" si="551"/>
        <v>200</v>
      </c>
      <c r="G2746" s="1">
        <f t="shared" ca="1" si="552"/>
        <v>2017</v>
      </c>
      <c r="H2746" s="1" t="str">
        <f ca="1">IFERROR(INDEX(Varmeinstallation!B:B,MATCH(INDIRECT($A$1&amp;"L"&amp;A2746)*1,Varmeinstallation!A:A,0)),"Ingen varmeinstallationer")</f>
        <v>Centralvarme fra eget anlæg, et-kammer fyr</v>
      </c>
      <c r="I2746" s="1" t="str">
        <f ca="1">IFERROR(INDEX(Opvarmningsmiddel!B:B,MATCH(INDIRECT($A$1&amp;"M"&amp;A2746)*1,Opvarmningsmiddel!A:A,0)),"")</f>
        <v>Naturgas</v>
      </c>
      <c r="J2746" s="1">
        <f t="shared" ca="1" si="553"/>
        <v>0</v>
      </c>
      <c r="K2746" s="1" t="str">
        <f ca="1">IFERROR(INDEX(Relationstabel!$C$3:$K$10,MATCH(VALUE(INDIRECT($A$1&amp;"L"&amp;A2746)),Relationstabel!$A$3:$A$10,0),MATCH(IFERROR(VALUE(INDIRECT($A$1&amp;"M"&amp;A2746)),0),Relationstabel!$C$1:$K$1,0)),"Ingen varmeinstallationer")</f>
        <v>Naturgas</v>
      </c>
      <c r="L2746" s="1" t="str">
        <f ca="1">INDEX(Anvendelseskode!B:B,MATCH($E2746,Anvendelseskode!$A:$A,0))</f>
        <v>Fritliggende enfamilieshus (parcelhus)</v>
      </c>
      <c r="M2746" s="1" t="str">
        <f ca="1">INDEX(Anvendelseskode!C:C,MATCH($E2746,Anvendelseskode!$A:$A,0))</f>
        <v>Parcelhuse</v>
      </c>
      <c r="N2746" s="1" t="str">
        <f ca="1">INDEX(Anvendelseskode!D:D,MATCH($E2746,Anvendelseskode!$A:$A,0))</f>
        <v>Private husholdninger</v>
      </c>
      <c r="O2746" s="1" t="str">
        <f ca="1">IFERROR(INDEX(SBi!$2:$2,MATCH(G2746,SBi!$1:$1,1)),SBi!$K$2)</f>
        <v>Efter 2006</v>
      </c>
      <c r="P2746" s="1">
        <f ca="1">IFERROR(INDEX(SBi!$C$3:$K$28,MATCH(E2746,SBi!$B$3:$B$28,0),MATCH(O2746,SBi!$C$2:$K$2,0)),0)</f>
        <v>67.3</v>
      </c>
      <c r="Q2746" s="19">
        <f t="shared" ca="1" si="554"/>
        <v>13.46</v>
      </c>
      <c r="R2746" s="19" t="str">
        <f ca="1">IFERROR(INDEX(VpD!$2:$2,MATCH(G2746,VpD!$1:$1,1)),VpD!$I$2)</f>
        <v>&gt;1998</v>
      </c>
      <c r="S2746" s="1">
        <f ca="1">IFERROR(INDEX(VpD!$C$3:$I$27,MATCH(E2746,VpD!$B$3:$B$27,0),MATCH(R2746,VpD!$C$2:$I$2,0)),0)</f>
        <v>72</v>
      </c>
      <c r="T2746" s="19">
        <f t="shared" ca="1" si="555"/>
        <v>14.4</v>
      </c>
      <c r="U2746" s="14" t="str">
        <f t="shared" ca="1" si="556"/>
        <v xml:space="preserve">712305.86 </v>
      </c>
      <c r="V2746" s="14" t="str">
        <f t="shared" ca="1" si="557"/>
        <v>6169299.33</v>
      </c>
      <c r="W2746" s="14" t="str">
        <f t="shared" ca="1" si="558"/>
        <v>POINT(712305.86 6169299.33)</v>
      </c>
      <c r="X2746" s="14" t="str">
        <f>IFERROR(INDEX(BygningOmraade!B:B,MATCH(A2746,BygningOmraade!A:A,0)),"")</f>
        <v/>
      </c>
    </row>
    <row r="2747" spans="1:24" s="14" customFormat="1" x14ac:dyDescent="0.25">
      <c r="A2747" s="14">
        <f t="shared" si="546"/>
        <v>2747</v>
      </c>
      <c r="B2747" s="14" t="str">
        <f t="shared" ca="1" si="547"/>
        <v>a1dcff14-b726-485d-ac50-e78e79128297</v>
      </c>
      <c r="C2747" s="14" t="str">
        <f t="shared" ca="1" si="548"/>
        <v>0a3f507e-1604-32b8-e044-0003ba298018</v>
      </c>
      <c r="D2747" s="14">
        <f t="shared" ca="1" si="549"/>
        <v>994553</v>
      </c>
      <c r="E2747" s="1">
        <f t="shared" ca="1" si="550"/>
        <v>120</v>
      </c>
      <c r="F2747" s="1">
        <f t="shared" ca="1" si="551"/>
        <v>366</v>
      </c>
      <c r="G2747" s="1">
        <f t="shared" ca="1" si="552"/>
        <v>1996</v>
      </c>
      <c r="H2747" s="1" t="str">
        <f ca="1">IFERROR(INDEX(Varmeinstallation!B:B,MATCH(INDIRECT($A$1&amp;"L"&amp;A2747)*1,Varmeinstallation!A:A,0)),"Ingen varmeinstallationer")</f>
        <v>Centralvarme fra eget anlæg, et-kammer fyr</v>
      </c>
      <c r="I2747" s="1" t="str">
        <f ca="1">IFERROR(INDEX(Opvarmningsmiddel!B:B,MATCH(INDIRECT($A$1&amp;"M"&amp;A2747)*1,Opvarmningsmiddel!A:A,0)),"")</f>
        <v>Naturgas</v>
      </c>
      <c r="J2747" s="1">
        <f t="shared" ca="1" si="553"/>
        <v>2</v>
      </c>
      <c r="K2747" s="1" t="str">
        <f ca="1">IFERROR(INDEX(Relationstabel!$C$3:$K$10,MATCH(VALUE(INDIRECT($A$1&amp;"L"&amp;A2747)),Relationstabel!$A$3:$A$10,0),MATCH(IFERROR(VALUE(INDIRECT($A$1&amp;"M"&amp;A2747)),0),Relationstabel!$C$1:$K$1,0)),"Ingen varmeinstallationer")</f>
        <v>Naturgas</v>
      </c>
      <c r="L2747" s="1" t="str">
        <f ca="1">INDEX(Anvendelseskode!B:B,MATCH($E2747,Anvendelseskode!$A:$A,0))</f>
        <v>Fritliggende enfamilieshus (parcelhus)</v>
      </c>
      <c r="M2747" s="1" t="str">
        <f ca="1">INDEX(Anvendelseskode!C:C,MATCH($E2747,Anvendelseskode!$A:$A,0))</f>
        <v>Parcelhuse</v>
      </c>
      <c r="N2747" s="1" t="str">
        <f ca="1">INDEX(Anvendelseskode!D:D,MATCH($E2747,Anvendelseskode!$A:$A,0))</f>
        <v>Private husholdninger</v>
      </c>
      <c r="O2747" s="1" t="str">
        <f ca="1">IFERROR(INDEX(SBi!$2:$2,MATCH(G2747,SBi!$1:$1,1)),SBi!$K$2)</f>
        <v>1979-1998</v>
      </c>
      <c r="P2747" s="1">
        <f ca="1">IFERROR(INDEX(SBi!$C$3:$K$28,MATCH(E2747,SBi!$B$3:$B$28,0),MATCH(O2747,SBi!$C$2:$K$2,0)),0)</f>
        <v>105.4</v>
      </c>
      <c r="Q2747" s="19">
        <f t="shared" ca="1" si="554"/>
        <v>38.5764</v>
      </c>
      <c r="R2747" s="19" t="str">
        <f ca="1">IFERROR(INDEX(VpD!$2:$2,MATCH(G2747,VpD!$1:$1,1)),VpD!$I$2)</f>
        <v>1979-1998</v>
      </c>
      <c r="S2747" s="1">
        <f ca="1">IFERROR(INDEX(VpD!$C$3:$I$27,MATCH(E2747,VpD!$B$3:$B$27,0),MATCH(R2747,VpD!$C$2:$I$2,0)),0)</f>
        <v>90</v>
      </c>
      <c r="T2747" s="19">
        <f t="shared" ca="1" si="555"/>
        <v>32.94</v>
      </c>
      <c r="U2747" s="14" t="str">
        <f t="shared" ca="1" si="556"/>
        <v xml:space="preserve">711537.84 </v>
      </c>
      <c r="V2747" s="14" t="str">
        <f t="shared" ca="1" si="557"/>
        <v>6170735.24</v>
      </c>
      <c r="W2747" s="14" t="str">
        <f t="shared" ca="1" si="558"/>
        <v>POINT(711537.84 6170735.24)</v>
      </c>
      <c r="X2747" s="14" t="str">
        <f>IFERROR(INDEX(BygningOmraade!B:B,MATCH(A2747,BygningOmraade!A:A,0)),"")</f>
        <v/>
      </c>
    </row>
    <row r="2748" spans="1:24" s="14" customFormat="1" x14ac:dyDescent="0.25">
      <c r="A2748" s="14">
        <f t="shared" si="546"/>
        <v>2748</v>
      </c>
      <c r="B2748" s="14" t="str">
        <f t="shared" ca="1" si="547"/>
        <v>a1e85773-ac36-448d-9dd8-ed37224dc749</v>
      </c>
      <c r="C2748" s="14" t="str">
        <f t="shared" ca="1" si="548"/>
        <v>0a3f507e-218c-32b8-e044-0003ba298018</v>
      </c>
      <c r="D2748" s="14">
        <f t="shared" ca="1" si="549"/>
        <v>997301</v>
      </c>
      <c r="E2748" s="1">
        <f t="shared" ca="1" si="550"/>
        <v>130</v>
      </c>
      <c r="F2748" s="1">
        <f t="shared" ca="1" si="551"/>
        <v>112</v>
      </c>
      <c r="G2748" s="1">
        <f t="shared" ca="1" si="552"/>
        <v>1978</v>
      </c>
      <c r="H2748" s="1" t="str">
        <f ca="1">IFERROR(INDEX(Varmeinstallation!B:B,MATCH(INDIRECT($A$1&amp;"L"&amp;A2748)*1,Varmeinstallation!A:A,0)),"Ingen varmeinstallationer")</f>
        <v>Fjernvarme/blokvarme (radiatorsystemer eller varmluftanlæg)</v>
      </c>
      <c r="I2748" s="1" t="str">
        <f ca="1">IFERROR(INDEX(Opvarmningsmiddel!B:B,MATCH(INDIRECT($A$1&amp;"M"&amp;A2748)*1,Opvarmningsmiddel!A:A,0)),"")</f>
        <v/>
      </c>
      <c r="J2748" s="1">
        <f t="shared" ca="1" si="553"/>
        <v>0</v>
      </c>
      <c r="K2748" s="1" t="str">
        <f ca="1">IFERROR(INDEX(Relationstabel!$C$3:$K$10,MATCH(VALUE(INDIRECT($A$1&amp;"L"&amp;A2748)),Relationstabel!$A$3:$A$10,0),MATCH(IFERROR(VALUE(INDIRECT($A$1&amp;"M"&amp;A2748)),0),Relationstabel!$C$1:$K$1,0)),"Ingen varmeinstallationer")</f>
        <v>Fjernvarme/ Blokvarme</v>
      </c>
      <c r="L2748" s="1" t="str">
        <f ca="1">INDEX(Anvendelseskode!B:B,MATCH($E2748,Anvendelseskode!$A:$A,0))</f>
        <v>Række-, kæde-, dobbelthus (lodret adskillelse mellem enhederne)</v>
      </c>
      <c r="M2748" s="1" t="str">
        <f ca="1">INDEX(Anvendelseskode!C:C,MATCH($E2748,Anvendelseskode!$A:$A,0))</f>
        <v>Række-, kæde og dobbelthuse</v>
      </c>
      <c r="N2748" s="1" t="str">
        <f ca="1">INDEX(Anvendelseskode!D:D,MATCH($E2748,Anvendelseskode!$A:$A,0))</f>
        <v>Private husholdninger</v>
      </c>
      <c r="O2748" s="1" t="str">
        <f ca="1">IFERROR(INDEX(SBi!$2:$2,MATCH(G2748,SBi!$1:$1,1)),SBi!$K$2)</f>
        <v>1973-1978</v>
      </c>
      <c r="P2748" s="1">
        <f ca="1">IFERROR(INDEX(SBi!$C$3:$K$28,MATCH(E2748,SBi!$B$3:$B$28,0),MATCH(O2748,SBi!$C$2:$K$2,0)),0)</f>
        <v>112.6</v>
      </c>
      <c r="Q2748" s="19">
        <f t="shared" ca="1" si="554"/>
        <v>12.611199999999998</v>
      </c>
      <c r="R2748" s="19" t="str">
        <f ca="1">IFERROR(INDEX(VpD!$2:$2,MATCH(G2748,VpD!$1:$1,1)),VpD!$I$2)</f>
        <v>1973-1978</v>
      </c>
      <c r="S2748" s="1">
        <f ca="1">IFERROR(INDEX(VpD!$C$3:$I$27,MATCH(E2748,VpD!$B$3:$B$27,0),MATCH(R2748,VpD!$C$2:$I$2,0)),0)</f>
        <v>98</v>
      </c>
      <c r="T2748" s="19">
        <f t="shared" ca="1" si="555"/>
        <v>10.976000000000001</v>
      </c>
      <c r="U2748" s="14" t="str">
        <f t="shared" ca="1" si="556"/>
        <v xml:space="preserve">713682.06 </v>
      </c>
      <c r="V2748" s="14" t="str">
        <f t="shared" ca="1" si="557"/>
        <v>6169596.63</v>
      </c>
      <c r="W2748" s="14" t="str">
        <f t="shared" ca="1" si="558"/>
        <v>POINT(713682.06 6169596.63)</v>
      </c>
      <c r="X2748" s="14" t="str">
        <f>IFERROR(INDEX(BygningOmraade!B:B,MATCH(A2748,BygningOmraade!A:A,0)),"")</f>
        <v/>
      </c>
    </row>
    <row r="2749" spans="1:24" s="14" customFormat="1" x14ac:dyDescent="0.25">
      <c r="A2749" s="14">
        <f t="shared" si="546"/>
        <v>2749</v>
      </c>
      <c r="B2749" s="14" t="str">
        <f t="shared" ca="1" si="547"/>
        <v>a20403ce-e4ac-40ca-af51-8609a80f1324</v>
      </c>
      <c r="C2749" s="14" t="str">
        <f t="shared" ca="1" si="548"/>
        <v>90216050-d3b7-4df9-9452-9db4f9cb60f0</v>
      </c>
      <c r="D2749" s="14">
        <f t="shared" ca="1" si="549"/>
        <v>100103488</v>
      </c>
      <c r="E2749" s="1">
        <f t="shared" ca="1" si="550"/>
        <v>130</v>
      </c>
      <c r="F2749" s="1">
        <f t="shared" ca="1" si="551"/>
        <v>120</v>
      </c>
      <c r="G2749" s="1">
        <f t="shared" ca="1" si="552"/>
        <v>2017</v>
      </c>
      <c r="H2749" s="1" t="str">
        <f ca="1">IFERROR(INDEX(Varmeinstallation!B:B,MATCH(INDIRECT($A$1&amp;"L"&amp;A2749)*1,Varmeinstallation!A:A,0)),"Ingen varmeinstallationer")</f>
        <v>Fjernvarme/blokvarme (radiatorsystemer eller varmluftanlæg)</v>
      </c>
      <c r="I2749" s="1" t="str">
        <f ca="1">IFERROR(INDEX(Opvarmningsmiddel!B:B,MATCH(INDIRECT($A$1&amp;"M"&amp;A2749)*1,Opvarmningsmiddel!A:A,0)),"")</f>
        <v/>
      </c>
      <c r="J2749" s="1">
        <f t="shared" ca="1" si="553"/>
        <v>0</v>
      </c>
      <c r="K2749" s="1" t="str">
        <f ca="1">IFERROR(INDEX(Relationstabel!$C$3:$K$10,MATCH(VALUE(INDIRECT($A$1&amp;"L"&amp;A2749)),Relationstabel!$A$3:$A$10,0),MATCH(IFERROR(VALUE(INDIRECT($A$1&amp;"M"&amp;A2749)),0),Relationstabel!$C$1:$K$1,0)),"Ingen varmeinstallationer")</f>
        <v>Fjernvarme/ Blokvarme</v>
      </c>
      <c r="L2749" s="1" t="str">
        <f ca="1">INDEX(Anvendelseskode!B:B,MATCH($E2749,Anvendelseskode!$A:$A,0))</f>
        <v>Række-, kæde-, dobbelthus (lodret adskillelse mellem enhederne)</v>
      </c>
      <c r="M2749" s="1" t="str">
        <f ca="1">INDEX(Anvendelseskode!C:C,MATCH($E2749,Anvendelseskode!$A:$A,0))</f>
        <v>Række-, kæde og dobbelthuse</v>
      </c>
      <c r="N2749" s="1" t="str">
        <f ca="1">INDEX(Anvendelseskode!D:D,MATCH($E2749,Anvendelseskode!$A:$A,0))</f>
        <v>Private husholdninger</v>
      </c>
      <c r="O2749" s="1" t="str">
        <f ca="1">IFERROR(INDEX(SBi!$2:$2,MATCH(G2749,SBi!$1:$1,1)),SBi!$K$2)</f>
        <v>Efter 2006</v>
      </c>
      <c r="P2749" s="1">
        <f ca="1">IFERROR(INDEX(SBi!$C$3:$K$28,MATCH(E2749,SBi!$B$3:$B$28,0),MATCH(O2749,SBi!$C$2:$K$2,0)),0)</f>
        <v>66.400000000000006</v>
      </c>
      <c r="Q2749" s="19">
        <f t="shared" ca="1" si="554"/>
        <v>7.9680000000000009</v>
      </c>
      <c r="R2749" s="19" t="str">
        <f ca="1">IFERROR(INDEX(VpD!$2:$2,MATCH(G2749,VpD!$1:$1,1)),VpD!$I$2)</f>
        <v>&gt;1998</v>
      </c>
      <c r="S2749" s="1">
        <f ca="1">IFERROR(INDEX(VpD!$C$3:$I$27,MATCH(E2749,VpD!$B$3:$B$27,0),MATCH(R2749,VpD!$C$2:$I$2,0)),0)</f>
        <v>65</v>
      </c>
      <c r="T2749" s="19">
        <f t="shared" ca="1" si="555"/>
        <v>7.8</v>
      </c>
      <c r="U2749" s="14" t="str">
        <f t="shared" ca="1" si="556"/>
        <v xml:space="preserve">711557.8 </v>
      </c>
      <c r="V2749" s="14" t="str">
        <f t="shared" ca="1" si="557"/>
        <v>6172873.76</v>
      </c>
      <c r="W2749" s="14" t="str">
        <f t="shared" ca="1" si="558"/>
        <v>POINT(711557.8 6172873.76)</v>
      </c>
      <c r="X2749" s="14" t="str">
        <f>IFERROR(INDEX(BygningOmraade!B:B,MATCH(A2749,BygningOmraade!A:A,0)),"")</f>
        <v/>
      </c>
    </row>
    <row r="2750" spans="1:24" s="14" customFormat="1" x14ac:dyDescent="0.25">
      <c r="A2750" s="14">
        <f t="shared" si="546"/>
        <v>2750</v>
      </c>
      <c r="B2750" s="14" t="str">
        <f t="shared" ca="1" si="547"/>
        <v>a20d7098-2b22-4ab1-8b63-3277150e80e6</v>
      </c>
      <c r="C2750" s="14" t="str">
        <f t="shared" ca="1" si="548"/>
        <v>0a3f507e-22a2-32b8-e044-0003ba298018</v>
      </c>
      <c r="D2750" s="14">
        <f t="shared" ca="1" si="549"/>
        <v>995546</v>
      </c>
      <c r="E2750" s="1">
        <f t="shared" ca="1" si="550"/>
        <v>120</v>
      </c>
      <c r="F2750" s="1">
        <f t="shared" ca="1" si="551"/>
        <v>130</v>
      </c>
      <c r="G2750" s="1">
        <f t="shared" ca="1" si="552"/>
        <v>1985</v>
      </c>
      <c r="H2750" s="1" t="str">
        <f ca="1">IFERROR(INDEX(Varmeinstallation!B:B,MATCH(INDIRECT($A$1&amp;"L"&amp;A2750)*1,Varmeinstallation!A:A,0)),"Ingen varmeinstallationer")</f>
        <v>Centralvarme fra eget anlæg, et-kammer fyr</v>
      </c>
      <c r="I2750" s="1" t="str">
        <f ca="1">IFERROR(INDEX(Opvarmningsmiddel!B:B,MATCH(INDIRECT($A$1&amp;"M"&amp;A2750)*1,Opvarmningsmiddel!A:A,0)),"")</f>
        <v>Naturgas</v>
      </c>
      <c r="J2750" s="1">
        <f t="shared" ca="1" si="553"/>
        <v>0</v>
      </c>
      <c r="K2750" s="1" t="str">
        <f ca="1">IFERROR(INDEX(Relationstabel!$C$3:$K$10,MATCH(VALUE(INDIRECT($A$1&amp;"L"&amp;A2750)),Relationstabel!$A$3:$A$10,0),MATCH(IFERROR(VALUE(INDIRECT($A$1&amp;"M"&amp;A2750)),0),Relationstabel!$C$1:$K$1,0)),"Ingen varmeinstallationer")</f>
        <v>Naturgas</v>
      </c>
      <c r="L2750" s="1" t="str">
        <f ca="1">INDEX(Anvendelseskode!B:B,MATCH($E2750,Anvendelseskode!$A:$A,0))</f>
        <v>Fritliggende enfamilieshus (parcelhus)</v>
      </c>
      <c r="M2750" s="1" t="str">
        <f ca="1">INDEX(Anvendelseskode!C:C,MATCH($E2750,Anvendelseskode!$A:$A,0))</f>
        <v>Parcelhuse</v>
      </c>
      <c r="N2750" s="1" t="str">
        <f ca="1">INDEX(Anvendelseskode!D:D,MATCH($E2750,Anvendelseskode!$A:$A,0))</f>
        <v>Private husholdninger</v>
      </c>
      <c r="O2750" s="1" t="str">
        <f ca="1">IFERROR(INDEX(SBi!$2:$2,MATCH(G2750,SBi!$1:$1,1)),SBi!$K$2)</f>
        <v>1979-1998</v>
      </c>
      <c r="P2750" s="1">
        <f ca="1">IFERROR(INDEX(SBi!$C$3:$K$28,MATCH(E2750,SBi!$B$3:$B$28,0),MATCH(O2750,SBi!$C$2:$K$2,0)),0)</f>
        <v>105.4</v>
      </c>
      <c r="Q2750" s="19">
        <f t="shared" ca="1" si="554"/>
        <v>13.702</v>
      </c>
      <c r="R2750" s="19" t="str">
        <f ca="1">IFERROR(INDEX(VpD!$2:$2,MATCH(G2750,VpD!$1:$1,1)),VpD!$I$2)</f>
        <v>1979-1998</v>
      </c>
      <c r="S2750" s="1">
        <f ca="1">IFERROR(INDEX(VpD!$C$3:$I$27,MATCH(E2750,VpD!$B$3:$B$27,0),MATCH(R2750,VpD!$C$2:$I$2,0)),0)</f>
        <v>90</v>
      </c>
      <c r="T2750" s="19">
        <f t="shared" ca="1" si="555"/>
        <v>11.7</v>
      </c>
      <c r="U2750" s="14" t="str">
        <f t="shared" ca="1" si="556"/>
        <v xml:space="preserve">711897.82 </v>
      </c>
      <c r="V2750" s="14" t="str">
        <f t="shared" ca="1" si="557"/>
        <v>6171912.29</v>
      </c>
      <c r="W2750" s="14" t="str">
        <f t="shared" ca="1" si="558"/>
        <v>POINT(711897.82 6171912.29)</v>
      </c>
      <c r="X2750" s="14" t="str">
        <f>IFERROR(INDEX(BygningOmraade!B:B,MATCH(A2750,BygningOmraade!A:A,0)),"")</f>
        <v/>
      </c>
    </row>
    <row r="2751" spans="1:24" s="14" customFormat="1" x14ac:dyDescent="0.25">
      <c r="A2751" s="14">
        <f t="shared" si="546"/>
        <v>2751</v>
      </c>
      <c r="B2751" s="14" t="str">
        <f t="shared" ca="1" si="547"/>
        <v>a20f4ef0-ac2f-4d16-b1e1-1c7600da7ddf</v>
      </c>
      <c r="C2751" s="14" t="str">
        <f t="shared" ca="1" si="548"/>
        <v>0a3f507e-16e9-32b8-e044-0003ba298018</v>
      </c>
      <c r="D2751" s="14">
        <f t="shared" ca="1" si="549"/>
        <v>996412</v>
      </c>
      <c r="E2751" s="1">
        <f t="shared" ca="1" si="550"/>
        <v>230</v>
      </c>
      <c r="F2751" s="1">
        <f t="shared" ca="1" si="551"/>
        <v>65</v>
      </c>
      <c r="G2751" s="1">
        <f t="shared" ca="1" si="552"/>
        <v>1947</v>
      </c>
      <c r="H2751" s="1" t="str">
        <f ca="1">IFERROR(INDEX(Varmeinstallation!B:B,MATCH(INDIRECT($A$1&amp;"L"&amp;A2751)*1,Varmeinstallation!A:A,0)),"Ingen varmeinstallationer")</f>
        <v>Ingen varmeinstallationer</v>
      </c>
      <c r="I2751" s="1" t="str">
        <f ca="1">IFERROR(INDEX(Opvarmningsmiddel!B:B,MATCH(INDIRECT($A$1&amp;"M"&amp;A2751)*1,Opvarmningsmiddel!A:A,0)),"")</f>
        <v/>
      </c>
      <c r="J2751" s="1">
        <f t="shared" ca="1" si="553"/>
        <v>0</v>
      </c>
      <c r="K2751" s="1" t="str">
        <f ca="1">IFERROR(INDEX(Relationstabel!$C$3:$K$10,MATCH(VALUE(INDIRECT($A$1&amp;"L"&amp;A2751)),Relationstabel!$A$3:$A$10,0),MATCH(IFERROR(VALUE(INDIRECT($A$1&amp;"M"&amp;A2751)),0),Relationstabel!$C$1:$K$1,0)),"Ingen varmeinstallationer")</f>
        <v>Ingen varmeinstallation</v>
      </c>
      <c r="L2751" s="1" t="str">
        <f ca="1">INDEX(Anvendelseskode!B:B,MATCH($E2751,Anvendelseskode!$A:$A,0))</f>
        <v>El-, gas-, vand- eller varmeværk forbrændingsanstalt m.v..</v>
      </c>
      <c r="M2751" s="1" t="str">
        <f ca="1">INDEX(Anvendelseskode!C:C,MATCH($E2751,Anvendelseskode!$A:$A,0))</f>
        <v>El-, gas-, vand- og varmeværker</v>
      </c>
      <c r="N2751" s="1" t="str">
        <f ca="1">INDEX(Anvendelseskode!D:D,MATCH($E2751,Anvendelseskode!$A:$A,0))</f>
        <v>Industri</v>
      </c>
      <c r="O2751" s="1" t="str">
        <f ca="1">IFERROR(INDEX(SBi!$2:$2,MATCH(G2751,SBi!$1:$1,1)),SBi!$K$2)</f>
        <v>1931-1950</v>
      </c>
      <c r="P2751" s="1">
        <f ca="1">IFERROR(INDEX(SBi!$C$3:$K$28,MATCH(E2751,SBi!$B$3:$B$28,0),MATCH(O2751,SBi!$C$2:$K$2,0)),0)</f>
        <v>120</v>
      </c>
      <c r="Q2751" s="19">
        <f t="shared" ca="1" si="554"/>
        <v>7.8</v>
      </c>
      <c r="R2751" s="19" t="str">
        <f ca="1">IFERROR(INDEX(VpD!$2:$2,MATCH(G2751,VpD!$1:$1,1)),VpD!$I$2)</f>
        <v>1931-1950</v>
      </c>
      <c r="S2751" s="1">
        <f ca="1">IFERROR(INDEX(VpD!$C$3:$I$27,MATCH(E2751,VpD!$B$3:$B$27,0),MATCH(R2751,VpD!$C$2:$I$2,0)),0)</f>
        <v>120</v>
      </c>
      <c r="T2751" s="19">
        <f t="shared" ca="1" si="555"/>
        <v>7.8</v>
      </c>
      <c r="U2751" s="14" t="str">
        <f t="shared" ca="1" si="556"/>
        <v xml:space="preserve">713389.13 </v>
      </c>
      <c r="V2751" s="14" t="str">
        <f t="shared" ca="1" si="557"/>
        <v>6168896.44</v>
      </c>
      <c r="W2751" s="14" t="str">
        <f t="shared" ca="1" si="558"/>
        <v>POINT(713389.13 6168896.44)</v>
      </c>
      <c r="X2751" s="14" t="str">
        <f>IFERROR(INDEX(BygningOmraade!B:B,MATCH(A2751,BygningOmraade!A:A,0)),"")</f>
        <v/>
      </c>
    </row>
    <row r="2752" spans="1:24" s="14" customFormat="1" x14ac:dyDescent="0.25">
      <c r="A2752" s="14">
        <f t="shared" si="546"/>
        <v>2752</v>
      </c>
      <c r="B2752" s="14" t="str">
        <f t="shared" ca="1" si="547"/>
        <v>a21231d1-741a-4979-b80b-fa427b025adf</v>
      </c>
      <c r="C2752" s="14" t="str">
        <f t="shared" ca="1" si="548"/>
        <v>0a3f507e-1d34-32b8-e044-0003ba298018</v>
      </c>
      <c r="D2752" s="14">
        <f t="shared" ca="1" si="549"/>
        <v>997198</v>
      </c>
      <c r="E2752" s="1">
        <f t="shared" ca="1" si="550"/>
        <v>130</v>
      </c>
      <c r="F2752" s="1">
        <f t="shared" ca="1" si="551"/>
        <v>109</v>
      </c>
      <c r="G2752" s="1">
        <f t="shared" ca="1" si="552"/>
        <v>1978</v>
      </c>
      <c r="H2752" s="1" t="str">
        <f ca="1">IFERROR(INDEX(Varmeinstallation!B:B,MATCH(INDIRECT($A$1&amp;"L"&amp;A2752)*1,Varmeinstallation!A:A,0)),"Ingen varmeinstallationer")</f>
        <v>Fjernvarme/blokvarme (radiatorsystemer eller varmluftanlæg)</v>
      </c>
      <c r="I2752" s="1" t="str">
        <f ca="1">IFERROR(INDEX(Opvarmningsmiddel!B:B,MATCH(INDIRECT($A$1&amp;"M"&amp;A2752)*1,Opvarmningsmiddel!A:A,0)),"")</f>
        <v/>
      </c>
      <c r="J2752" s="1">
        <f t="shared" ca="1" si="553"/>
        <v>0</v>
      </c>
      <c r="K2752" s="1" t="str">
        <f ca="1">IFERROR(INDEX(Relationstabel!$C$3:$K$10,MATCH(VALUE(INDIRECT($A$1&amp;"L"&amp;A2752)),Relationstabel!$A$3:$A$10,0),MATCH(IFERROR(VALUE(INDIRECT($A$1&amp;"M"&amp;A2752)),0),Relationstabel!$C$1:$K$1,0)),"Ingen varmeinstallationer")</f>
        <v>Fjernvarme/ Blokvarme</v>
      </c>
      <c r="L2752" s="1" t="str">
        <f ca="1">INDEX(Anvendelseskode!B:B,MATCH($E2752,Anvendelseskode!$A:$A,0))</f>
        <v>Række-, kæde-, dobbelthus (lodret adskillelse mellem enhederne)</v>
      </c>
      <c r="M2752" s="1" t="str">
        <f ca="1">INDEX(Anvendelseskode!C:C,MATCH($E2752,Anvendelseskode!$A:$A,0))</f>
        <v>Række-, kæde og dobbelthuse</v>
      </c>
      <c r="N2752" s="1" t="str">
        <f ca="1">INDEX(Anvendelseskode!D:D,MATCH($E2752,Anvendelseskode!$A:$A,0))</f>
        <v>Private husholdninger</v>
      </c>
      <c r="O2752" s="1" t="str">
        <f ca="1">IFERROR(INDEX(SBi!$2:$2,MATCH(G2752,SBi!$1:$1,1)),SBi!$K$2)</f>
        <v>1973-1978</v>
      </c>
      <c r="P2752" s="1">
        <f ca="1">IFERROR(INDEX(SBi!$C$3:$K$28,MATCH(E2752,SBi!$B$3:$B$28,0),MATCH(O2752,SBi!$C$2:$K$2,0)),0)</f>
        <v>112.6</v>
      </c>
      <c r="Q2752" s="19">
        <f t="shared" ca="1" si="554"/>
        <v>12.273399999999999</v>
      </c>
      <c r="R2752" s="19" t="str">
        <f ca="1">IFERROR(INDEX(VpD!$2:$2,MATCH(G2752,VpD!$1:$1,1)),VpD!$I$2)</f>
        <v>1973-1978</v>
      </c>
      <c r="S2752" s="1">
        <f ca="1">IFERROR(INDEX(VpD!$C$3:$I$27,MATCH(E2752,VpD!$B$3:$B$27,0),MATCH(R2752,VpD!$C$2:$I$2,0)),0)</f>
        <v>98</v>
      </c>
      <c r="T2752" s="19">
        <f t="shared" ca="1" si="555"/>
        <v>10.682</v>
      </c>
      <c r="U2752" s="14" t="str">
        <f t="shared" ca="1" si="556"/>
        <v xml:space="preserve">713725.97 </v>
      </c>
      <c r="V2752" s="14" t="str">
        <f t="shared" ca="1" si="557"/>
        <v>6169668.57</v>
      </c>
      <c r="W2752" s="14" t="str">
        <f t="shared" ca="1" si="558"/>
        <v>POINT(713725.97 6169668.57)</v>
      </c>
      <c r="X2752" s="14" t="str">
        <f>IFERROR(INDEX(BygningOmraade!B:B,MATCH(A2752,BygningOmraade!A:A,0)),"")</f>
        <v/>
      </c>
    </row>
    <row r="2753" spans="1:24" s="14" customFormat="1" x14ac:dyDescent="0.25">
      <c r="A2753" s="14">
        <f t="shared" si="546"/>
        <v>2753</v>
      </c>
      <c r="B2753" s="14" t="str">
        <f t="shared" ca="1" si="547"/>
        <v>a220cd80-ec1a-4c02-a437-6114d5488426</v>
      </c>
      <c r="C2753" s="14" t="str">
        <f t="shared" ca="1" si="548"/>
        <v>0a3f507e-2265-32b8-e044-0003ba298018</v>
      </c>
      <c r="D2753" s="14">
        <f t="shared" ca="1" si="549"/>
        <v>995449</v>
      </c>
      <c r="E2753" s="1">
        <f t="shared" ca="1" si="550"/>
        <v>120</v>
      </c>
      <c r="F2753" s="1">
        <f t="shared" ca="1" si="551"/>
        <v>146</v>
      </c>
      <c r="G2753" s="1">
        <f t="shared" ca="1" si="552"/>
        <v>1972</v>
      </c>
      <c r="H2753" s="1" t="str">
        <f ca="1">IFERROR(INDEX(Varmeinstallation!B:B,MATCH(INDIRECT($A$1&amp;"L"&amp;A2753)*1,Varmeinstallation!A:A,0)),"Ingen varmeinstallationer")</f>
        <v>Centralvarme fra eget anlæg, et-kammer fyr</v>
      </c>
      <c r="I2753" s="1" t="str">
        <f ca="1">IFERROR(INDEX(Opvarmningsmiddel!B:B,MATCH(INDIRECT($A$1&amp;"M"&amp;A2753)*1,Opvarmningsmiddel!A:A,0)),"")</f>
        <v>Naturgas</v>
      </c>
      <c r="J2753" s="1">
        <f t="shared" ca="1" si="553"/>
        <v>2</v>
      </c>
      <c r="K2753" s="1" t="str">
        <f ca="1">IFERROR(INDEX(Relationstabel!$C$3:$K$10,MATCH(VALUE(INDIRECT($A$1&amp;"L"&amp;A2753)),Relationstabel!$A$3:$A$10,0),MATCH(IFERROR(VALUE(INDIRECT($A$1&amp;"M"&amp;A2753)),0),Relationstabel!$C$1:$K$1,0)),"Ingen varmeinstallationer")</f>
        <v>Naturgas</v>
      </c>
      <c r="L2753" s="1" t="str">
        <f ca="1">INDEX(Anvendelseskode!B:B,MATCH($E2753,Anvendelseskode!$A:$A,0))</f>
        <v>Fritliggende enfamilieshus (parcelhus)</v>
      </c>
      <c r="M2753" s="1" t="str">
        <f ca="1">INDEX(Anvendelseskode!C:C,MATCH($E2753,Anvendelseskode!$A:$A,0))</f>
        <v>Parcelhuse</v>
      </c>
      <c r="N2753" s="1" t="str">
        <f ca="1">INDEX(Anvendelseskode!D:D,MATCH($E2753,Anvendelseskode!$A:$A,0))</f>
        <v>Private husholdninger</v>
      </c>
      <c r="O2753" s="1" t="str">
        <f ca="1">IFERROR(INDEX(SBi!$2:$2,MATCH(G2753,SBi!$1:$1,1)),SBi!$K$2)</f>
        <v>1961-1972</v>
      </c>
      <c r="P2753" s="1">
        <f ca="1">IFERROR(INDEX(SBi!$C$3:$K$28,MATCH(E2753,SBi!$B$3:$B$28,0),MATCH(O2753,SBi!$C$2:$K$2,0)),0)</f>
        <v>134.30000000000001</v>
      </c>
      <c r="Q2753" s="19">
        <f t="shared" ca="1" si="554"/>
        <v>19.607800000000005</v>
      </c>
      <c r="R2753" s="19" t="str">
        <f ca="1">IFERROR(INDEX(VpD!$2:$2,MATCH(G2753,VpD!$1:$1,1)),VpD!$I$2)</f>
        <v>1961-1972</v>
      </c>
      <c r="S2753" s="1">
        <f ca="1">IFERROR(INDEX(VpD!$C$3:$I$27,MATCH(E2753,VpD!$B$3:$B$27,0),MATCH(R2753,VpD!$C$2:$I$2,0)),0)</f>
        <v>143</v>
      </c>
      <c r="T2753" s="19">
        <f t="shared" ca="1" si="555"/>
        <v>20.878</v>
      </c>
      <c r="U2753" s="14" t="str">
        <f t="shared" ca="1" si="556"/>
        <v xml:space="preserve">711953.59 </v>
      </c>
      <c r="V2753" s="14" t="str">
        <f t="shared" ca="1" si="557"/>
        <v>6171760.95</v>
      </c>
      <c r="W2753" s="14" t="str">
        <f t="shared" ca="1" si="558"/>
        <v>POINT(711953.59 6171760.95)</v>
      </c>
      <c r="X2753" s="14" t="str">
        <f>IFERROR(INDEX(BygningOmraade!B:B,MATCH(A2753,BygningOmraade!A:A,0)),"")</f>
        <v/>
      </c>
    </row>
    <row r="2754" spans="1:24" s="14" customFormat="1" x14ac:dyDescent="0.25">
      <c r="A2754" s="14">
        <f t="shared" si="546"/>
        <v>2754</v>
      </c>
      <c r="B2754" s="14" t="str">
        <f t="shared" ca="1" si="547"/>
        <v>a225b3a4-a5a0-4fa1-8ccc-0136c1ad83fb</v>
      </c>
      <c r="C2754" s="14" t="str">
        <f t="shared" ca="1" si="548"/>
        <v>0a3f507e-1aab-32b8-e044-0003ba298018</v>
      </c>
      <c r="D2754" s="14">
        <f t="shared" ca="1" si="549"/>
        <v>997596</v>
      </c>
      <c r="E2754" s="1">
        <f t="shared" ca="1" si="550"/>
        <v>120</v>
      </c>
      <c r="F2754" s="1">
        <f t="shared" ca="1" si="551"/>
        <v>161</v>
      </c>
      <c r="G2754" s="1">
        <f t="shared" ca="1" si="552"/>
        <v>1968</v>
      </c>
      <c r="H2754" s="1" t="str">
        <f ca="1">IFERROR(INDEX(Varmeinstallation!B:B,MATCH(INDIRECT($A$1&amp;"L"&amp;A2754)*1,Varmeinstallation!A:A,0)),"Ingen varmeinstallationer")</f>
        <v>Centralvarme fra eget anlæg, et-kammer fyr</v>
      </c>
      <c r="I2754" s="1" t="str">
        <f ca="1">IFERROR(INDEX(Opvarmningsmiddel!B:B,MATCH(INDIRECT($A$1&amp;"M"&amp;A2754)*1,Opvarmningsmiddel!A:A,0)),"")</f>
        <v>Naturgas</v>
      </c>
      <c r="J2754" s="1">
        <f t="shared" ca="1" si="553"/>
        <v>0</v>
      </c>
      <c r="K2754" s="1" t="str">
        <f ca="1">IFERROR(INDEX(Relationstabel!$C$3:$K$10,MATCH(VALUE(INDIRECT($A$1&amp;"L"&amp;A2754)),Relationstabel!$A$3:$A$10,0),MATCH(IFERROR(VALUE(INDIRECT($A$1&amp;"M"&amp;A2754)),0),Relationstabel!$C$1:$K$1,0)),"Ingen varmeinstallationer")</f>
        <v>Naturgas</v>
      </c>
      <c r="L2754" s="1" t="str">
        <f ca="1">INDEX(Anvendelseskode!B:B,MATCH($E2754,Anvendelseskode!$A:$A,0))</f>
        <v>Fritliggende enfamilieshus (parcelhus)</v>
      </c>
      <c r="M2754" s="1" t="str">
        <f ca="1">INDEX(Anvendelseskode!C:C,MATCH($E2754,Anvendelseskode!$A:$A,0))</f>
        <v>Parcelhuse</v>
      </c>
      <c r="N2754" s="1" t="str">
        <f ca="1">INDEX(Anvendelseskode!D:D,MATCH($E2754,Anvendelseskode!$A:$A,0))</f>
        <v>Private husholdninger</v>
      </c>
      <c r="O2754" s="1" t="str">
        <f ca="1">IFERROR(INDEX(SBi!$2:$2,MATCH(G2754,SBi!$1:$1,1)),SBi!$K$2)</f>
        <v>1961-1972</v>
      </c>
      <c r="P2754" s="1">
        <f ca="1">IFERROR(INDEX(SBi!$C$3:$K$28,MATCH(E2754,SBi!$B$3:$B$28,0),MATCH(O2754,SBi!$C$2:$K$2,0)),0)</f>
        <v>134.30000000000001</v>
      </c>
      <c r="Q2754" s="19">
        <f t="shared" ca="1" si="554"/>
        <v>21.622300000000003</v>
      </c>
      <c r="R2754" s="19" t="str">
        <f ca="1">IFERROR(INDEX(VpD!$2:$2,MATCH(G2754,VpD!$1:$1,1)),VpD!$I$2)</f>
        <v>1961-1972</v>
      </c>
      <c r="S2754" s="1">
        <f ca="1">IFERROR(INDEX(VpD!$C$3:$I$27,MATCH(E2754,VpD!$B$3:$B$27,0),MATCH(R2754,VpD!$C$2:$I$2,0)),0)</f>
        <v>143</v>
      </c>
      <c r="T2754" s="19">
        <f t="shared" ca="1" si="555"/>
        <v>23.023</v>
      </c>
      <c r="U2754" s="14" t="str">
        <f t="shared" ca="1" si="556"/>
        <v xml:space="preserve">713803.52 </v>
      </c>
      <c r="V2754" s="14" t="str">
        <f t="shared" ca="1" si="557"/>
        <v>6169088.7</v>
      </c>
      <c r="W2754" s="14" t="str">
        <f t="shared" ca="1" si="558"/>
        <v>POINT(713803.52 6169088.7)</v>
      </c>
      <c r="X2754" s="14" t="str">
        <f>IFERROR(INDEX(BygningOmraade!B:B,MATCH(A2754,BygningOmraade!A:A,0)),"")</f>
        <v/>
      </c>
    </row>
    <row r="2755" spans="1:24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a22e96a4-38c0-4461-bdb5-bd0a7b07dc76</v>
      </c>
      <c r="C2755" s="14" t="str">
        <f t="shared" ref="C2755:C2818" ca="1" si="561">INDIRECT($A$1&amp;"C"&amp;A2755)</f>
        <v>0a3f507e-1aaa-32b8-e044-0003ba298018</v>
      </c>
      <c r="D2755" s="14">
        <f t="shared" ref="D2755:D2818" ca="1" si="562">INDIRECT($A$1&amp;"D"&amp;A2755)</f>
        <v>997543</v>
      </c>
      <c r="E2755" s="1">
        <f t="shared" ref="E2755:E2818" ca="1" si="563">ROUNDDOWN(INDIRECT($A$1&amp;"E"&amp;A2755),-1)</f>
        <v>120</v>
      </c>
      <c r="F2755" s="1">
        <f t="shared" ref="F2755:F2818" ca="1" si="564">INDIRECT($A$1&amp;"G"&amp;A2755)+INDIRECT($A$1&amp;"H"&amp;A2755)+INDIRECT($A$1&amp;"I"&amp;A2755)*0.5</f>
        <v>127</v>
      </c>
      <c r="G2755" s="1">
        <f t="shared" ref="G2755:G2818" ca="1" si="565">MAX(INDIRECT($A$1&amp;"J"&amp;A2755),INDIRECT($A$1&amp;"K"&amp;A2755))</f>
        <v>1985</v>
      </c>
      <c r="H2755" s="1" t="str">
        <f ca="1">IFERROR(INDEX(Varmeinstallation!B:B,MATCH(INDIRECT($A$1&amp;"L"&amp;A2755)*1,Varmeinstallation!A:A,0)),"Ingen varmeinstallationer")</f>
        <v>Centralvarme fra eget anlæg, et-kammer fyr</v>
      </c>
      <c r="I2755" s="1" t="str">
        <f ca="1">IFERROR(INDEX(Opvarmningsmiddel!B:B,MATCH(INDIRECT($A$1&amp;"M"&amp;A2755)*1,Opvarmningsmiddel!A:A,0)),"")</f>
        <v>Naturgas</v>
      </c>
      <c r="J2755" s="1">
        <f t="shared" ref="J2755:J2818" ca="1" si="566">VALUE(INDIRECT($A$1&amp;"N"&amp;A2755))</f>
        <v>5</v>
      </c>
      <c r="K2755" s="1" t="str">
        <f ca="1">IFERROR(INDEX(Relationstabel!$C$3:$K$10,MATCH(VALUE(INDIRECT($A$1&amp;"L"&amp;A2755)),Relationstabel!$A$3:$A$10,0),MATCH(IFERROR(VALUE(INDIRECT($A$1&amp;"M"&amp;A2755)),0),Relationstabel!$C$1:$K$1,0)),"Ingen varmeinstallationer")</f>
        <v>Naturgas</v>
      </c>
      <c r="L2755" s="1" t="str">
        <f ca="1">INDEX(Anvendelseskode!B:B,MATCH($E2755,Anvendelseskode!$A:$A,0))</f>
        <v>Fritliggende enfamilieshus (parcelhus)</v>
      </c>
      <c r="M2755" s="1" t="str">
        <f ca="1">INDEX(Anvendelseskode!C:C,MATCH($E2755,Anvendelseskode!$A:$A,0))</f>
        <v>Parcelhuse</v>
      </c>
      <c r="N2755" s="1" t="str">
        <f ca="1">INDEX(Anvendelseskode!D:D,MATCH($E2755,Anvendelseskode!$A:$A,0))</f>
        <v>Private husholdninger</v>
      </c>
      <c r="O2755" s="1" t="str">
        <f ca="1">IFERROR(INDEX(SBi!$2:$2,MATCH(G2755,SBi!$1:$1,1)),SBi!$K$2)</f>
        <v>1979-1998</v>
      </c>
      <c r="P2755" s="1">
        <f ca="1">IFERROR(INDEX(SBi!$C$3:$K$28,MATCH(E2755,SBi!$B$3:$B$28,0),MATCH(O2755,SBi!$C$2:$K$2,0)),0)</f>
        <v>105.4</v>
      </c>
      <c r="Q2755" s="19">
        <f t="shared" ref="Q2755:Q2818" ca="1" si="567">P2755*F2755/1000</f>
        <v>13.385800000000001</v>
      </c>
      <c r="R2755" s="19" t="str">
        <f ca="1">IFERROR(INDEX(VpD!$2:$2,MATCH(G2755,VpD!$1:$1,1)),VpD!$I$2)</f>
        <v>1979-1998</v>
      </c>
      <c r="S2755" s="1">
        <f ca="1">IFERROR(INDEX(VpD!$C$3:$I$27,MATCH(E2755,VpD!$B$3:$B$27,0),MATCH(R2755,VpD!$C$2:$I$2,0)),0)</f>
        <v>90</v>
      </c>
      <c r="T2755" s="19">
        <f t="shared" ref="T2755:T2818" ca="1" si="568">S2755*F2755/1000</f>
        <v>11.43</v>
      </c>
      <c r="U2755" s="14" t="str">
        <f t="shared" ref="U2755:U2818" ca="1" si="569">IFERROR(SUBSTITUTE(LEFT(W2755,FIND(" ",W2755)),"POINT(",""),"")</f>
        <v xml:space="preserve">713874.71 </v>
      </c>
      <c r="V2755" s="14" t="str">
        <f t="shared" ref="V2755:V2818" ca="1" si="570">IFERROR(SUBSTITUTE(RIGHT(W2755,LEN(W2755)-FIND(" ",W2755)),")",""),"")</f>
        <v>6169058.63</v>
      </c>
      <c r="W2755" s="14" t="str">
        <f t="shared" ref="W2755:W2818" ca="1" si="571">INDIRECT($A$1&amp;"o"&amp;A2755)</f>
        <v>POINT(713874.71 6169058.63)</v>
      </c>
      <c r="X2755" s="14" t="str">
        <f>IFERROR(INDEX(BygningOmraade!B:B,MATCH(A2755,BygningOmraade!A:A,0)),"")</f>
        <v/>
      </c>
    </row>
    <row r="2756" spans="1:24" s="14" customFormat="1" x14ac:dyDescent="0.25">
      <c r="A2756" s="14">
        <f t="shared" si="559"/>
        <v>2756</v>
      </c>
      <c r="B2756" s="14" t="str">
        <f t="shared" ca="1" si="560"/>
        <v>a232751f-358a-4d8c-be00-7bb67f80b1f4</v>
      </c>
      <c r="C2756" s="14" t="str">
        <f t="shared" ca="1" si="561"/>
        <v>4ca54b0f-2d11-0052-e044-0003ba298018</v>
      </c>
      <c r="D2756" s="14">
        <f t="shared" ca="1" si="562"/>
        <v>2648137</v>
      </c>
      <c r="E2756" s="1">
        <f t="shared" ca="1" si="563"/>
        <v>140</v>
      </c>
      <c r="F2756" s="1">
        <f t="shared" ca="1" si="564"/>
        <v>3449</v>
      </c>
      <c r="G2756" s="1">
        <f t="shared" ca="1" si="565"/>
        <v>2008</v>
      </c>
      <c r="H2756" s="1" t="str">
        <f ca="1">IFERROR(INDEX(Varmeinstallation!B:B,MATCH(INDIRECT($A$1&amp;"L"&amp;A2756)*1,Varmeinstallation!A:A,0)),"Ingen varmeinstallationer")</f>
        <v>Fjernvarme/blokvarme (radiatorsystemer eller varmluftanlæg)</v>
      </c>
      <c r="I2756" s="1" t="str">
        <f ca="1">IFERROR(INDEX(Opvarmningsmiddel!B:B,MATCH(INDIRECT($A$1&amp;"M"&amp;A2756)*1,Opvarmningsmiddel!A:A,0)),"")</f>
        <v/>
      </c>
      <c r="J2756" s="1">
        <f t="shared" ca="1" si="566"/>
        <v>90</v>
      </c>
      <c r="K2756" s="1" t="str">
        <f ca="1">IFERROR(INDEX(Relationstabel!$C$3:$K$10,MATCH(VALUE(INDIRECT($A$1&amp;"L"&amp;A2756)),Relationstabel!$A$3:$A$10,0),MATCH(IFERROR(VALUE(INDIRECT($A$1&amp;"M"&amp;A2756)),0),Relationstabel!$C$1:$K$1,0)),"Ingen varmeinstallationer")</f>
        <v>Fjernvarme/ Blokvarme</v>
      </c>
      <c r="L2756" s="1" t="str">
        <f ca="1">INDEX(Anvendelseskode!B:B,MATCH($E2756,Anvendelseskode!$A:$A,0))</f>
        <v>Etageboligbebyggelse</v>
      </c>
      <c r="M2756" s="1" t="str">
        <f ca="1">INDEX(Anvendelseskode!C:C,MATCH($E2756,Anvendelseskode!$A:$A,0))</f>
        <v>Etageboligbebyggelse</v>
      </c>
      <c r="N2756" s="1" t="str">
        <f ca="1">INDEX(Anvendelseskode!D:D,MATCH($E2756,Anvendelseskode!$A:$A,0))</f>
        <v>Private husholdninger</v>
      </c>
      <c r="O2756" s="1" t="str">
        <f ca="1">IFERROR(INDEX(SBi!$2:$2,MATCH(G2756,SBi!$1:$1,1)),SBi!$K$2)</f>
        <v>Efter 2006</v>
      </c>
      <c r="P2756" s="1">
        <f ca="1">IFERROR(INDEX(SBi!$C$3:$K$28,MATCH(E2756,SBi!$B$3:$B$28,0),MATCH(O2756,SBi!$C$2:$K$2,0)),0)</f>
        <v>60.7</v>
      </c>
      <c r="Q2756" s="19">
        <f t="shared" ca="1" si="567"/>
        <v>209.35430000000002</v>
      </c>
      <c r="R2756" s="19" t="str">
        <f ca="1">IFERROR(INDEX(VpD!$2:$2,MATCH(G2756,VpD!$1:$1,1)),VpD!$I$2)</f>
        <v>&gt;1998</v>
      </c>
      <c r="S2756" s="1">
        <f ca="1">IFERROR(INDEX(VpD!$C$3:$I$27,MATCH(E2756,VpD!$B$3:$B$27,0),MATCH(R2756,VpD!$C$2:$I$2,0)),0)</f>
        <v>64</v>
      </c>
      <c r="T2756" s="19">
        <f t="shared" ca="1" si="568"/>
        <v>220.73599999999999</v>
      </c>
      <c r="U2756" s="14" t="str">
        <f t="shared" ca="1" si="569"/>
        <v xml:space="preserve">711785.52 </v>
      </c>
      <c r="V2756" s="14" t="str">
        <f t="shared" ca="1" si="570"/>
        <v>6172712.23</v>
      </c>
      <c r="W2756" s="14" t="str">
        <f t="shared" ca="1" si="571"/>
        <v>POINT(711785.52 6172712.23)</v>
      </c>
      <c r="X2756" s="14" t="str">
        <f>IFERROR(INDEX(BygningOmraade!B:B,MATCH(A2756,BygningOmraade!A:A,0)),"")</f>
        <v/>
      </c>
    </row>
    <row r="2757" spans="1:24" s="14" customFormat="1" x14ac:dyDescent="0.25">
      <c r="A2757" s="14">
        <f t="shared" si="559"/>
        <v>2757</v>
      </c>
      <c r="B2757" s="14" t="str">
        <f t="shared" ca="1" si="560"/>
        <v>a235c75b-6f93-4c03-b9a9-a3a24f1a65f6</v>
      </c>
      <c r="C2757" s="14" t="str">
        <f t="shared" ca="1" si="561"/>
        <v>0a3f507e-2133-32b8-e044-0003ba298018</v>
      </c>
      <c r="D2757" s="14">
        <f t="shared" ca="1" si="562"/>
        <v>996608</v>
      </c>
      <c r="E2757" s="1">
        <f t="shared" ca="1" si="563"/>
        <v>120</v>
      </c>
      <c r="F2757" s="1">
        <f t="shared" ca="1" si="564"/>
        <v>127</v>
      </c>
      <c r="G2757" s="1">
        <f t="shared" ca="1" si="565"/>
        <v>1966</v>
      </c>
      <c r="H2757" s="1" t="str">
        <f ca="1">IFERROR(INDEX(Varmeinstallation!B:B,MATCH(INDIRECT($A$1&amp;"L"&amp;A2757)*1,Varmeinstallation!A:A,0)),"Ingen varmeinstallationer")</f>
        <v>Centralvarme fra eget anlæg, et-kammer fyr</v>
      </c>
      <c r="I2757" s="1" t="str">
        <f ca="1">IFERROR(INDEX(Opvarmningsmiddel!B:B,MATCH(INDIRECT($A$1&amp;"M"&amp;A2757)*1,Opvarmningsmiddel!A:A,0)),"")</f>
        <v>Naturgas</v>
      </c>
      <c r="J2757" s="1">
        <f t="shared" ca="1" si="566"/>
        <v>0</v>
      </c>
      <c r="K2757" s="1" t="str">
        <f ca="1">IFERROR(INDEX(Relationstabel!$C$3:$K$10,MATCH(VALUE(INDIRECT($A$1&amp;"L"&amp;A2757)),Relationstabel!$A$3:$A$10,0),MATCH(IFERROR(VALUE(INDIRECT($A$1&amp;"M"&amp;A2757)),0),Relationstabel!$C$1:$K$1,0)),"Ingen varmeinstallationer")</f>
        <v>Naturgas</v>
      </c>
      <c r="L2757" s="1" t="str">
        <f ca="1">INDEX(Anvendelseskode!B:B,MATCH($E2757,Anvendelseskode!$A:$A,0))</f>
        <v>Fritliggende enfamilieshus (parcelhus)</v>
      </c>
      <c r="M2757" s="1" t="str">
        <f ca="1">INDEX(Anvendelseskode!C:C,MATCH($E2757,Anvendelseskode!$A:$A,0))</f>
        <v>Parcelhuse</v>
      </c>
      <c r="N2757" s="1" t="str">
        <f ca="1">INDEX(Anvendelseskode!D:D,MATCH($E2757,Anvendelseskode!$A:$A,0))</f>
        <v>Private husholdninger</v>
      </c>
      <c r="O2757" s="1" t="str">
        <f ca="1">IFERROR(INDEX(SBi!$2:$2,MATCH(G2757,SBi!$1:$1,1)),SBi!$K$2)</f>
        <v>1961-1972</v>
      </c>
      <c r="P2757" s="1">
        <f ca="1">IFERROR(INDEX(SBi!$C$3:$K$28,MATCH(E2757,SBi!$B$3:$B$28,0),MATCH(O2757,SBi!$C$2:$K$2,0)),0)</f>
        <v>134.30000000000001</v>
      </c>
      <c r="Q2757" s="19">
        <f t="shared" ca="1" si="567"/>
        <v>17.056100000000001</v>
      </c>
      <c r="R2757" s="19" t="str">
        <f ca="1">IFERROR(INDEX(VpD!$2:$2,MATCH(G2757,VpD!$1:$1,1)),VpD!$I$2)</f>
        <v>1961-1972</v>
      </c>
      <c r="S2757" s="1">
        <f ca="1">IFERROR(INDEX(VpD!$C$3:$I$27,MATCH(E2757,VpD!$B$3:$B$27,0),MATCH(R2757,VpD!$C$2:$I$2,0)),0)</f>
        <v>143</v>
      </c>
      <c r="T2757" s="19">
        <f t="shared" ca="1" si="568"/>
        <v>18.161000000000001</v>
      </c>
      <c r="U2757" s="14" t="str">
        <f t="shared" ca="1" si="569"/>
        <v xml:space="preserve">713151.6 </v>
      </c>
      <c r="V2757" s="14" t="str">
        <f t="shared" ca="1" si="570"/>
        <v>6169117.77</v>
      </c>
      <c r="W2757" s="14" t="str">
        <f t="shared" ca="1" si="571"/>
        <v>POINT(713151.6 6169117.77)</v>
      </c>
      <c r="X2757" s="14" t="str">
        <f>IFERROR(INDEX(BygningOmraade!B:B,MATCH(A2757,BygningOmraade!A:A,0)),"")</f>
        <v/>
      </c>
    </row>
    <row r="2758" spans="1:24" s="14" customFormat="1" x14ac:dyDescent="0.25">
      <c r="A2758" s="14">
        <f t="shared" si="559"/>
        <v>2758</v>
      </c>
      <c r="B2758" s="14" t="str">
        <f t="shared" ca="1" si="560"/>
        <v>a2398e01-6fd1-40da-a737-6c217117611b</v>
      </c>
      <c r="C2758" s="14" t="str">
        <f t="shared" ca="1" si="561"/>
        <v>0a3f507e-1be1-32b8-e044-0003ba298018</v>
      </c>
      <c r="D2758" s="14">
        <f t="shared" ca="1" si="562"/>
        <v>997238</v>
      </c>
      <c r="E2758" s="1">
        <f t="shared" ca="1" si="563"/>
        <v>130</v>
      </c>
      <c r="F2758" s="1">
        <f t="shared" ca="1" si="564"/>
        <v>91</v>
      </c>
      <c r="G2758" s="1">
        <f t="shared" ca="1" si="565"/>
        <v>1967</v>
      </c>
      <c r="H2758" s="1" t="str">
        <f ca="1">IFERROR(INDEX(Varmeinstallation!B:B,MATCH(INDIRECT($A$1&amp;"L"&amp;A2758)*1,Varmeinstallation!A:A,0)),"Ingen varmeinstallationer")</f>
        <v>Elovne, elpaneler</v>
      </c>
      <c r="I2758" s="1" t="str">
        <f ca="1">IFERROR(INDEX(Opvarmningsmiddel!B:B,MATCH(INDIRECT($A$1&amp;"M"&amp;A2758)*1,Opvarmningsmiddel!A:A,0)),"")</f>
        <v>Elektricitet</v>
      </c>
      <c r="J2758" s="1">
        <f t="shared" ca="1" si="566"/>
        <v>2</v>
      </c>
      <c r="K2758" s="1" t="str">
        <f ca="1">IFERROR(INDEX(Relationstabel!$C$3:$K$10,MATCH(VALUE(INDIRECT($A$1&amp;"L"&amp;A2758)),Relationstabel!$A$3:$A$10,0),MATCH(IFERROR(VALUE(INDIRECT($A$1&amp;"M"&amp;A2758)),0),Relationstabel!$C$1:$K$1,0)),"Ingen varmeinstallationer")</f>
        <v>Elvarme</v>
      </c>
      <c r="L2758" s="1" t="str">
        <f ca="1">INDEX(Anvendelseskode!B:B,MATCH($E2758,Anvendelseskode!$A:$A,0))</f>
        <v>Række-, kæde-, dobbelthus (lodret adskillelse mellem enhederne)</v>
      </c>
      <c r="M2758" s="1" t="str">
        <f ca="1">INDEX(Anvendelseskode!C:C,MATCH($E2758,Anvendelseskode!$A:$A,0))</f>
        <v>Række-, kæde og dobbelthuse</v>
      </c>
      <c r="N2758" s="1" t="str">
        <f ca="1">INDEX(Anvendelseskode!D:D,MATCH($E2758,Anvendelseskode!$A:$A,0))</f>
        <v>Private husholdninger</v>
      </c>
      <c r="O2758" s="1" t="str">
        <f ca="1">IFERROR(INDEX(SBi!$2:$2,MATCH(G2758,SBi!$1:$1,1)),SBi!$K$2)</f>
        <v>1961-1972</v>
      </c>
      <c r="P2758" s="1">
        <f ca="1">IFERROR(INDEX(SBi!$C$3:$K$28,MATCH(E2758,SBi!$B$3:$B$28,0),MATCH(O2758,SBi!$C$2:$K$2,0)),0)</f>
        <v>119.9</v>
      </c>
      <c r="Q2758" s="19">
        <f t="shared" ca="1" si="567"/>
        <v>10.9109</v>
      </c>
      <c r="R2758" s="19" t="str">
        <f ca="1">IFERROR(INDEX(VpD!$2:$2,MATCH(G2758,VpD!$1:$1,1)),VpD!$I$2)</f>
        <v>1961-1972</v>
      </c>
      <c r="S2758" s="1">
        <f ca="1">IFERROR(INDEX(VpD!$C$3:$I$27,MATCH(E2758,VpD!$B$3:$B$27,0),MATCH(R2758,VpD!$C$2:$I$2,0)),0)</f>
        <v>120</v>
      </c>
      <c r="T2758" s="19">
        <f t="shared" ca="1" si="568"/>
        <v>10.92</v>
      </c>
      <c r="U2758" s="14" t="str">
        <f t="shared" ca="1" si="569"/>
        <v xml:space="preserve">713727.47 </v>
      </c>
      <c r="V2758" s="14" t="str">
        <f t="shared" ca="1" si="570"/>
        <v>6169320.93</v>
      </c>
      <c r="W2758" s="14" t="str">
        <f t="shared" ca="1" si="571"/>
        <v>POINT(713727.47 6169320.93)</v>
      </c>
      <c r="X2758" s="14" t="str">
        <f>IFERROR(INDEX(BygningOmraade!B:B,MATCH(A2758,BygningOmraade!A:A,0)),"")</f>
        <v/>
      </c>
    </row>
    <row r="2759" spans="1:24" s="14" customFormat="1" x14ac:dyDescent="0.25">
      <c r="A2759" s="14">
        <f t="shared" si="559"/>
        <v>2759</v>
      </c>
      <c r="B2759" s="14" t="str">
        <f t="shared" ca="1" si="560"/>
        <v>a25b1bc5-8e14-4f44-a3ba-1fd50d560667</v>
      </c>
      <c r="C2759" s="14" t="str">
        <f t="shared" ca="1" si="561"/>
        <v>0a3f507e-16f8-32b8-e044-0003ba298018</v>
      </c>
      <c r="D2759" s="14">
        <f t="shared" ca="1" si="562"/>
        <v>994994</v>
      </c>
      <c r="E2759" s="1">
        <f t="shared" ca="1" si="563"/>
        <v>120</v>
      </c>
      <c r="F2759" s="1">
        <f t="shared" ca="1" si="564"/>
        <v>102</v>
      </c>
      <c r="G2759" s="1">
        <f t="shared" ca="1" si="565"/>
        <v>1786</v>
      </c>
      <c r="H2759" s="1" t="str">
        <f ca="1">IFERROR(INDEX(Varmeinstallation!B:B,MATCH(INDIRECT($A$1&amp;"L"&amp;A2759)*1,Varmeinstallation!A:A,0)),"Ingen varmeinstallationer")</f>
        <v>Centralvarme fra eget anlæg, et-kammer fyr</v>
      </c>
      <c r="I2759" s="1" t="str">
        <f ca="1">IFERROR(INDEX(Opvarmningsmiddel!B:B,MATCH(INDIRECT($A$1&amp;"M"&amp;A2759)*1,Opvarmningsmiddel!A:A,0)),"")</f>
        <v>Flydende brændsel (olie, petroleum, flaskegas m.m.)</v>
      </c>
      <c r="J2759" s="1">
        <f t="shared" ca="1" si="566"/>
        <v>0</v>
      </c>
      <c r="K2759" s="1" t="str">
        <f ca="1">IFERROR(INDEX(Relationstabel!$C$3:$K$10,MATCH(VALUE(INDIRECT($A$1&amp;"L"&amp;A2759)),Relationstabel!$A$3:$A$10,0),MATCH(IFERROR(VALUE(INDIRECT($A$1&amp;"M"&amp;A2759)),0),Relationstabel!$C$1:$K$1,0)),"Ingen varmeinstallationer")</f>
        <v>Olie</v>
      </c>
      <c r="L2759" s="1" t="str">
        <f ca="1">INDEX(Anvendelseskode!B:B,MATCH($E2759,Anvendelseskode!$A:$A,0))</f>
        <v>Fritliggende enfamilieshus (parcelhus)</v>
      </c>
      <c r="M2759" s="1" t="str">
        <f ca="1">INDEX(Anvendelseskode!C:C,MATCH($E2759,Anvendelseskode!$A:$A,0))</f>
        <v>Parcelhuse</v>
      </c>
      <c r="N2759" s="1" t="str">
        <f ca="1">INDEX(Anvendelseskode!D:D,MATCH($E2759,Anvendelseskode!$A:$A,0))</f>
        <v>Private husholdninger</v>
      </c>
      <c r="O2759" s="1" t="str">
        <f ca="1">IFERROR(INDEX(SBi!$2:$2,MATCH(G2759,SBi!$1:$1,1)),SBi!$K$2)</f>
        <v>Før 1890</v>
      </c>
      <c r="P2759" s="1">
        <f ca="1">IFERROR(INDEX(SBi!$C$3:$K$28,MATCH(E2759,SBi!$B$3:$B$28,0),MATCH(O2759,SBi!$C$2:$K$2,0)),0)</f>
        <v>170.3</v>
      </c>
      <c r="Q2759" s="19">
        <f t="shared" ca="1" si="567"/>
        <v>17.370600000000003</v>
      </c>
      <c r="R2759" s="19" t="str">
        <f ca="1">IFERROR(INDEX(VpD!$2:$2,MATCH(G2759,VpD!$1:$1,1)),VpD!$I$2)</f>
        <v>&lt;1930</v>
      </c>
      <c r="S2759" s="1">
        <f ca="1">IFERROR(INDEX(VpD!$C$3:$I$27,MATCH(E2759,VpD!$B$3:$B$27,0),MATCH(R2759,VpD!$C$2:$I$2,0)),0)</f>
        <v>209</v>
      </c>
      <c r="T2759" s="19">
        <f t="shared" ca="1" si="568"/>
        <v>21.318000000000001</v>
      </c>
      <c r="U2759" s="14" t="str">
        <f t="shared" ca="1" si="569"/>
        <v xml:space="preserve">711751.34 </v>
      </c>
      <c r="V2759" s="14" t="str">
        <f t="shared" ca="1" si="570"/>
        <v>6170512.83</v>
      </c>
      <c r="W2759" s="14" t="str">
        <f t="shared" ca="1" si="571"/>
        <v>POINT(711751.34 6170512.83)</v>
      </c>
      <c r="X2759" s="14" t="str">
        <f>IFERROR(INDEX(BygningOmraade!B:B,MATCH(A2759,BygningOmraade!A:A,0)),"")</f>
        <v/>
      </c>
    </row>
    <row r="2760" spans="1:24" s="14" customFormat="1" x14ac:dyDescent="0.25">
      <c r="A2760" s="14">
        <f t="shared" si="559"/>
        <v>2760</v>
      </c>
      <c r="B2760" s="14" t="str">
        <f t="shared" ca="1" si="560"/>
        <v>a25db09a-9082-4969-b4d1-5d109e5a5db1</v>
      </c>
      <c r="C2760" s="14" t="str">
        <f t="shared" ca="1" si="561"/>
        <v>0a3f507e-15aa-32b8-e044-0003ba298018</v>
      </c>
      <c r="D2760" s="14">
        <f t="shared" ca="1" si="562"/>
        <v>995886</v>
      </c>
      <c r="E2760" s="1">
        <f t="shared" ca="1" si="563"/>
        <v>130</v>
      </c>
      <c r="F2760" s="1">
        <f t="shared" ca="1" si="564"/>
        <v>159</v>
      </c>
      <c r="G2760" s="1">
        <f t="shared" ca="1" si="565"/>
        <v>1975</v>
      </c>
      <c r="H2760" s="1" t="str">
        <f ca="1">IFERROR(INDEX(Varmeinstallation!B:B,MATCH(INDIRECT($A$1&amp;"L"&amp;A2760)*1,Varmeinstallation!A:A,0)),"Ingen varmeinstallationer")</f>
        <v>Elovne, elpaneler</v>
      </c>
      <c r="I2760" s="1" t="str">
        <f ca="1">IFERROR(INDEX(Opvarmningsmiddel!B:B,MATCH(INDIRECT($A$1&amp;"M"&amp;A2760)*1,Opvarmningsmiddel!A:A,0)),"")</f>
        <v>Elektricitet</v>
      </c>
      <c r="J2760" s="1">
        <f t="shared" ca="1" si="566"/>
        <v>0</v>
      </c>
      <c r="K2760" s="1" t="str">
        <f ca="1">IFERROR(INDEX(Relationstabel!$C$3:$K$10,MATCH(VALUE(INDIRECT($A$1&amp;"L"&amp;A2760)),Relationstabel!$A$3:$A$10,0),MATCH(IFERROR(VALUE(INDIRECT($A$1&amp;"M"&amp;A2760)),0),Relationstabel!$C$1:$K$1,0)),"Ingen varmeinstallationer")</f>
        <v>Elvarme</v>
      </c>
      <c r="L2760" s="1" t="str">
        <f ca="1">INDEX(Anvendelseskode!B:B,MATCH($E2760,Anvendelseskode!$A:$A,0))</f>
        <v>Række-, kæde-, dobbelthus (lodret adskillelse mellem enhederne)</v>
      </c>
      <c r="M2760" s="1" t="str">
        <f ca="1">INDEX(Anvendelseskode!C:C,MATCH($E2760,Anvendelseskode!$A:$A,0))</f>
        <v>Række-, kæde og dobbelthuse</v>
      </c>
      <c r="N2760" s="1" t="str">
        <f ca="1">INDEX(Anvendelseskode!D:D,MATCH($E2760,Anvendelseskode!$A:$A,0))</f>
        <v>Private husholdninger</v>
      </c>
      <c r="O2760" s="1" t="str">
        <f ca="1">IFERROR(INDEX(SBi!$2:$2,MATCH(G2760,SBi!$1:$1,1)),SBi!$K$2)</f>
        <v>1973-1978</v>
      </c>
      <c r="P2760" s="1">
        <f ca="1">IFERROR(INDEX(SBi!$C$3:$K$28,MATCH(E2760,SBi!$B$3:$B$28,0),MATCH(O2760,SBi!$C$2:$K$2,0)),0)</f>
        <v>112.6</v>
      </c>
      <c r="Q2760" s="19">
        <f t="shared" ca="1" si="567"/>
        <v>17.903399999999998</v>
      </c>
      <c r="R2760" s="19" t="str">
        <f ca="1">IFERROR(INDEX(VpD!$2:$2,MATCH(G2760,VpD!$1:$1,1)),VpD!$I$2)</f>
        <v>1973-1978</v>
      </c>
      <c r="S2760" s="1">
        <f ca="1">IFERROR(INDEX(VpD!$C$3:$I$27,MATCH(E2760,VpD!$B$3:$B$27,0),MATCH(R2760,VpD!$C$2:$I$2,0)),0)</f>
        <v>98</v>
      </c>
      <c r="T2760" s="19">
        <f t="shared" ca="1" si="568"/>
        <v>15.582000000000001</v>
      </c>
      <c r="U2760" s="14" t="str">
        <f t="shared" ca="1" si="569"/>
        <v xml:space="preserve">712863.53 </v>
      </c>
      <c r="V2760" s="14" t="str">
        <f t="shared" ca="1" si="570"/>
        <v>6169092.26</v>
      </c>
      <c r="W2760" s="14" t="str">
        <f t="shared" ca="1" si="571"/>
        <v>POINT(712863.53 6169092.26)</v>
      </c>
      <c r="X2760" s="14" t="str">
        <f>IFERROR(INDEX(BygningOmraade!B:B,MATCH(A2760,BygningOmraade!A:A,0)),"")</f>
        <v/>
      </c>
    </row>
    <row r="2761" spans="1:24" s="14" customFormat="1" x14ac:dyDescent="0.25">
      <c r="A2761" s="14">
        <f t="shared" si="559"/>
        <v>2761</v>
      </c>
      <c r="B2761" s="14" t="str">
        <f t="shared" ca="1" si="560"/>
        <v>a282632a-a9b3-4bd7-89a9-743dabf8ddfe</v>
      </c>
      <c r="C2761" s="14" t="str">
        <f t="shared" ca="1" si="561"/>
        <v>0a3f507e-1fb2-32b8-e044-0003ba298018</v>
      </c>
      <c r="D2761" s="14">
        <f t="shared" ca="1" si="562"/>
        <v>993959</v>
      </c>
      <c r="E2761" s="1">
        <f t="shared" ca="1" si="563"/>
        <v>120</v>
      </c>
      <c r="F2761" s="1">
        <f t="shared" ca="1" si="564"/>
        <v>119</v>
      </c>
      <c r="G2761" s="1">
        <f t="shared" ca="1" si="565"/>
        <v>1972</v>
      </c>
      <c r="H2761" s="1" t="str">
        <f ca="1">IFERROR(INDEX(Varmeinstallation!B:B,MATCH(INDIRECT($A$1&amp;"L"&amp;A2761)*1,Varmeinstallation!A:A,0)),"Ingen varmeinstallationer")</f>
        <v>Centralvarme fra eget anlæg, et-kammer fyr</v>
      </c>
      <c r="I2761" s="1" t="str">
        <f ca="1">IFERROR(INDEX(Opvarmningsmiddel!B:B,MATCH(INDIRECT($A$1&amp;"M"&amp;A2761)*1,Opvarmningsmiddel!A:A,0)),"")</f>
        <v>Naturgas</v>
      </c>
      <c r="J2761" s="1">
        <f t="shared" ca="1" si="566"/>
        <v>0</v>
      </c>
      <c r="K2761" s="1" t="str">
        <f ca="1">IFERROR(INDEX(Relationstabel!$C$3:$K$10,MATCH(VALUE(INDIRECT($A$1&amp;"L"&amp;A2761)),Relationstabel!$A$3:$A$10,0),MATCH(IFERROR(VALUE(INDIRECT($A$1&amp;"M"&amp;A2761)),0),Relationstabel!$C$1:$K$1,0)),"Ingen varmeinstallationer")</f>
        <v>Naturgas</v>
      </c>
      <c r="L2761" s="1" t="str">
        <f ca="1">INDEX(Anvendelseskode!B:B,MATCH($E2761,Anvendelseskode!$A:$A,0))</f>
        <v>Fritliggende enfamilieshus (parcelhus)</v>
      </c>
      <c r="M2761" s="1" t="str">
        <f ca="1">INDEX(Anvendelseskode!C:C,MATCH($E2761,Anvendelseskode!$A:$A,0))</f>
        <v>Parcelhuse</v>
      </c>
      <c r="N2761" s="1" t="str">
        <f ca="1">INDEX(Anvendelseskode!D:D,MATCH($E2761,Anvendelseskode!$A:$A,0))</f>
        <v>Private husholdninger</v>
      </c>
      <c r="O2761" s="1" t="str">
        <f ca="1">IFERROR(INDEX(SBi!$2:$2,MATCH(G2761,SBi!$1:$1,1)),SBi!$K$2)</f>
        <v>1961-1972</v>
      </c>
      <c r="P2761" s="1">
        <f ca="1">IFERROR(INDEX(SBi!$C$3:$K$28,MATCH(E2761,SBi!$B$3:$B$28,0),MATCH(O2761,SBi!$C$2:$K$2,0)),0)</f>
        <v>134.30000000000001</v>
      </c>
      <c r="Q2761" s="19">
        <f t="shared" ca="1" si="567"/>
        <v>15.9817</v>
      </c>
      <c r="R2761" s="19" t="str">
        <f ca="1">IFERROR(INDEX(VpD!$2:$2,MATCH(G2761,VpD!$1:$1,1)),VpD!$I$2)</f>
        <v>1961-1972</v>
      </c>
      <c r="S2761" s="1">
        <f ca="1">IFERROR(INDEX(VpD!$C$3:$I$27,MATCH(E2761,VpD!$B$3:$B$27,0),MATCH(R2761,VpD!$C$2:$I$2,0)),0)</f>
        <v>143</v>
      </c>
      <c r="T2761" s="19">
        <f t="shared" ca="1" si="568"/>
        <v>17.016999999999999</v>
      </c>
      <c r="U2761" s="14" t="str">
        <f t="shared" ca="1" si="569"/>
        <v xml:space="preserve">711144.87 </v>
      </c>
      <c r="V2761" s="14" t="str">
        <f t="shared" ca="1" si="570"/>
        <v>6171654.94</v>
      </c>
      <c r="W2761" s="14" t="str">
        <f t="shared" ca="1" si="571"/>
        <v>POINT(711144.87 6171654.94)</v>
      </c>
      <c r="X2761" s="14" t="str">
        <f>IFERROR(INDEX(BygningOmraade!B:B,MATCH(A2761,BygningOmraade!A:A,0)),"")</f>
        <v/>
      </c>
    </row>
    <row r="2762" spans="1:24" s="14" customFormat="1" x14ac:dyDescent="0.25">
      <c r="A2762" s="14">
        <f t="shared" si="559"/>
        <v>2762</v>
      </c>
      <c r="B2762" s="14" t="str">
        <f t="shared" ca="1" si="560"/>
        <v>a291c8dc-83f9-47d8-92a9-ea3e75f5c05d</v>
      </c>
      <c r="C2762" s="14" t="str">
        <f t="shared" ca="1" si="561"/>
        <v>0a3f507e-1e4e-32b8-e044-0003ba298018</v>
      </c>
      <c r="D2762" s="14">
        <f t="shared" ca="1" si="562"/>
        <v>994724</v>
      </c>
      <c r="E2762" s="1">
        <f t="shared" ca="1" si="563"/>
        <v>120</v>
      </c>
      <c r="F2762" s="1">
        <f t="shared" ca="1" si="564"/>
        <v>131</v>
      </c>
      <c r="G2762" s="1">
        <f t="shared" ca="1" si="565"/>
        <v>1972</v>
      </c>
      <c r="H2762" s="1" t="str">
        <f ca="1">IFERROR(INDEX(Varmeinstallation!B:B,MATCH(INDIRECT($A$1&amp;"L"&amp;A2762)*1,Varmeinstallation!A:A,0)),"Ingen varmeinstallationer")</f>
        <v>Centralvarme fra eget anlæg, et-kammer fyr</v>
      </c>
      <c r="I2762" s="1" t="str">
        <f ca="1">IFERROR(INDEX(Opvarmningsmiddel!B:B,MATCH(INDIRECT($A$1&amp;"M"&amp;A2762)*1,Opvarmningsmiddel!A:A,0)),"")</f>
        <v>Naturgas</v>
      </c>
      <c r="J2762" s="1">
        <f t="shared" ca="1" si="566"/>
        <v>0</v>
      </c>
      <c r="K2762" s="1" t="str">
        <f ca="1">IFERROR(INDEX(Relationstabel!$C$3:$K$10,MATCH(VALUE(INDIRECT($A$1&amp;"L"&amp;A2762)),Relationstabel!$A$3:$A$10,0),MATCH(IFERROR(VALUE(INDIRECT($A$1&amp;"M"&amp;A2762)),0),Relationstabel!$C$1:$K$1,0)),"Ingen varmeinstallationer")</f>
        <v>Naturgas</v>
      </c>
      <c r="L2762" s="1" t="str">
        <f ca="1">INDEX(Anvendelseskode!B:B,MATCH($E2762,Anvendelseskode!$A:$A,0))</f>
        <v>Fritliggende enfamilieshus (parcelhus)</v>
      </c>
      <c r="M2762" s="1" t="str">
        <f ca="1">INDEX(Anvendelseskode!C:C,MATCH($E2762,Anvendelseskode!$A:$A,0))</f>
        <v>Parcelhuse</v>
      </c>
      <c r="N2762" s="1" t="str">
        <f ca="1">INDEX(Anvendelseskode!D:D,MATCH($E2762,Anvendelseskode!$A:$A,0))</f>
        <v>Private husholdninger</v>
      </c>
      <c r="O2762" s="1" t="str">
        <f ca="1">IFERROR(INDEX(SBi!$2:$2,MATCH(G2762,SBi!$1:$1,1)),SBi!$K$2)</f>
        <v>1961-1972</v>
      </c>
      <c r="P2762" s="1">
        <f ca="1">IFERROR(INDEX(SBi!$C$3:$K$28,MATCH(E2762,SBi!$B$3:$B$28,0),MATCH(O2762,SBi!$C$2:$K$2,0)),0)</f>
        <v>134.30000000000001</v>
      </c>
      <c r="Q2762" s="19">
        <f t="shared" ca="1" si="567"/>
        <v>17.593300000000003</v>
      </c>
      <c r="R2762" s="19" t="str">
        <f ca="1">IFERROR(INDEX(VpD!$2:$2,MATCH(G2762,VpD!$1:$1,1)),VpD!$I$2)</f>
        <v>1961-1972</v>
      </c>
      <c r="S2762" s="1">
        <f ca="1">IFERROR(INDEX(VpD!$C$3:$I$27,MATCH(E2762,VpD!$B$3:$B$27,0),MATCH(R2762,VpD!$C$2:$I$2,0)),0)</f>
        <v>143</v>
      </c>
      <c r="T2762" s="19">
        <f t="shared" ca="1" si="568"/>
        <v>18.733000000000001</v>
      </c>
      <c r="U2762" s="14" t="str">
        <f t="shared" ca="1" si="569"/>
        <v xml:space="preserve">711652.28 </v>
      </c>
      <c r="V2762" s="14" t="str">
        <f t="shared" ca="1" si="570"/>
        <v>6171616.81</v>
      </c>
      <c r="W2762" s="14" t="str">
        <f t="shared" ca="1" si="571"/>
        <v>POINT(711652.28 6171616.81)</v>
      </c>
      <c r="X2762" s="14" t="str">
        <f>IFERROR(INDEX(BygningOmraade!B:B,MATCH(A2762,BygningOmraade!A:A,0)),"")</f>
        <v/>
      </c>
    </row>
    <row r="2763" spans="1:24" s="14" customFormat="1" x14ac:dyDescent="0.25">
      <c r="A2763" s="14">
        <f t="shared" si="559"/>
        <v>2763</v>
      </c>
      <c r="B2763" s="14" t="str">
        <f t="shared" ca="1" si="560"/>
        <v>a2946b70-1000-4ee6-9a15-d70d0e2901dd</v>
      </c>
      <c r="C2763" s="14" t="str">
        <f t="shared" ca="1" si="561"/>
        <v>0a3f507e-1f14-32b8-e044-0003ba298018</v>
      </c>
      <c r="D2763" s="14">
        <f t="shared" ca="1" si="562"/>
        <v>993931</v>
      </c>
      <c r="E2763" s="1">
        <f t="shared" ca="1" si="563"/>
        <v>120</v>
      </c>
      <c r="F2763" s="1">
        <f t="shared" ca="1" si="564"/>
        <v>121</v>
      </c>
      <c r="G2763" s="1">
        <f t="shared" ca="1" si="565"/>
        <v>1967</v>
      </c>
      <c r="H2763" s="1" t="str">
        <f ca="1">IFERROR(INDEX(Varmeinstallation!B:B,MATCH(INDIRECT($A$1&amp;"L"&amp;A2763)*1,Varmeinstallation!A:A,0)),"Ingen varmeinstallationer")</f>
        <v>Fjernvarme/blokvarme (radiatorsystemer eller varmluftanlæg)</v>
      </c>
      <c r="I2763" s="1" t="str">
        <f ca="1">IFERROR(INDEX(Opvarmningsmiddel!B:B,MATCH(INDIRECT($A$1&amp;"M"&amp;A2763)*1,Opvarmningsmiddel!A:A,0)),"")</f>
        <v/>
      </c>
      <c r="J2763" s="1">
        <f t="shared" ca="1" si="566"/>
        <v>0</v>
      </c>
      <c r="K2763" s="1" t="str">
        <f ca="1">IFERROR(INDEX(Relationstabel!$C$3:$K$10,MATCH(VALUE(INDIRECT($A$1&amp;"L"&amp;A2763)),Relationstabel!$A$3:$A$10,0),MATCH(IFERROR(VALUE(INDIRECT($A$1&amp;"M"&amp;A2763)),0),Relationstabel!$C$1:$K$1,0)),"Ingen varmeinstallationer")</f>
        <v>Fjernvarme/ Blokvarme</v>
      </c>
      <c r="L2763" s="1" t="str">
        <f ca="1">INDEX(Anvendelseskode!B:B,MATCH($E2763,Anvendelseskode!$A:$A,0))</f>
        <v>Fritliggende enfamilieshus (parcelhus)</v>
      </c>
      <c r="M2763" s="1" t="str">
        <f ca="1">INDEX(Anvendelseskode!C:C,MATCH($E2763,Anvendelseskode!$A:$A,0))</f>
        <v>Parcelhuse</v>
      </c>
      <c r="N2763" s="1" t="str">
        <f ca="1">INDEX(Anvendelseskode!D:D,MATCH($E2763,Anvendelseskode!$A:$A,0))</f>
        <v>Private husholdninger</v>
      </c>
      <c r="O2763" s="1" t="str">
        <f ca="1">IFERROR(INDEX(SBi!$2:$2,MATCH(G2763,SBi!$1:$1,1)),SBi!$K$2)</f>
        <v>1961-1972</v>
      </c>
      <c r="P2763" s="1">
        <f ca="1">IFERROR(INDEX(SBi!$C$3:$K$28,MATCH(E2763,SBi!$B$3:$B$28,0),MATCH(O2763,SBi!$C$2:$K$2,0)),0)</f>
        <v>134.30000000000001</v>
      </c>
      <c r="Q2763" s="19">
        <f t="shared" ca="1" si="567"/>
        <v>16.250300000000003</v>
      </c>
      <c r="R2763" s="19" t="str">
        <f ca="1">IFERROR(INDEX(VpD!$2:$2,MATCH(G2763,VpD!$1:$1,1)),VpD!$I$2)</f>
        <v>1961-1972</v>
      </c>
      <c r="S2763" s="1">
        <f ca="1">IFERROR(INDEX(VpD!$C$3:$I$27,MATCH(E2763,VpD!$B$3:$B$27,0),MATCH(R2763,VpD!$C$2:$I$2,0)),0)</f>
        <v>143</v>
      </c>
      <c r="T2763" s="19">
        <f t="shared" ca="1" si="568"/>
        <v>17.303000000000001</v>
      </c>
      <c r="U2763" s="14" t="str">
        <f t="shared" ca="1" si="569"/>
        <v xml:space="preserve">711177.39 </v>
      </c>
      <c r="V2763" s="14" t="str">
        <f t="shared" ca="1" si="570"/>
        <v>6171789.87</v>
      </c>
      <c r="W2763" s="14" t="str">
        <f t="shared" ca="1" si="571"/>
        <v>POINT(711177.39 6171789.87)</v>
      </c>
      <c r="X2763" s="14" t="str">
        <f>IFERROR(INDEX(BygningOmraade!B:B,MATCH(A2763,BygningOmraade!A:A,0)),"")</f>
        <v/>
      </c>
    </row>
    <row r="2764" spans="1:24" s="14" customFormat="1" x14ac:dyDescent="0.25">
      <c r="A2764" s="14">
        <f t="shared" si="559"/>
        <v>2764</v>
      </c>
      <c r="B2764" s="14" t="str">
        <f t="shared" ca="1" si="560"/>
        <v>a2a23d43-b002-4595-b0e3-d4f937d942e1</v>
      </c>
      <c r="C2764" s="14" t="str">
        <f t="shared" ca="1" si="561"/>
        <v>0a3f507e-1af0-32b8-e044-0003ba298018</v>
      </c>
      <c r="D2764" s="14">
        <f t="shared" ca="1" si="562"/>
        <v>996271</v>
      </c>
      <c r="E2764" s="1">
        <f t="shared" ca="1" si="563"/>
        <v>140</v>
      </c>
      <c r="F2764" s="1">
        <f t="shared" ca="1" si="564"/>
        <v>1224</v>
      </c>
      <c r="G2764" s="1">
        <f t="shared" ca="1" si="565"/>
        <v>1965</v>
      </c>
      <c r="H2764" s="1" t="str">
        <f ca="1">IFERROR(INDEX(Varmeinstallation!B:B,MATCH(INDIRECT($A$1&amp;"L"&amp;A2764)*1,Varmeinstallation!A:A,0)),"Ingen varmeinstallationer")</f>
        <v>Fjernvarme/blokvarme (radiatorsystemer eller varmluftanlæg)</v>
      </c>
      <c r="I2764" s="1" t="str">
        <f ca="1">IFERROR(INDEX(Opvarmningsmiddel!B:B,MATCH(INDIRECT($A$1&amp;"M"&amp;A2764)*1,Opvarmningsmiddel!A:A,0)),"")</f>
        <v/>
      </c>
      <c r="J2764" s="1">
        <f t="shared" ca="1" si="566"/>
        <v>0</v>
      </c>
      <c r="K2764" s="1" t="str">
        <f ca="1">IFERROR(INDEX(Relationstabel!$C$3:$K$10,MATCH(VALUE(INDIRECT($A$1&amp;"L"&amp;A2764)),Relationstabel!$A$3:$A$10,0),MATCH(IFERROR(VALUE(INDIRECT($A$1&amp;"M"&amp;A2764)),0),Relationstabel!$C$1:$K$1,0)),"Ingen varmeinstallationer")</f>
        <v>Fjernvarme/ Blokvarme</v>
      </c>
      <c r="L2764" s="1" t="str">
        <f ca="1">INDEX(Anvendelseskode!B:B,MATCH($E2764,Anvendelseskode!$A:$A,0))</f>
        <v>Etageboligbebyggelse</v>
      </c>
      <c r="M2764" s="1" t="str">
        <f ca="1">INDEX(Anvendelseskode!C:C,MATCH($E2764,Anvendelseskode!$A:$A,0))</f>
        <v>Etageboligbebyggelse</v>
      </c>
      <c r="N2764" s="1" t="str">
        <f ca="1">INDEX(Anvendelseskode!D:D,MATCH($E2764,Anvendelseskode!$A:$A,0))</f>
        <v>Private husholdninger</v>
      </c>
      <c r="O2764" s="1" t="str">
        <f ca="1">IFERROR(INDEX(SBi!$2:$2,MATCH(G2764,SBi!$1:$1,1)),SBi!$K$2)</f>
        <v>1961-1972</v>
      </c>
      <c r="P2764" s="1">
        <f ca="1">IFERROR(INDEX(SBi!$C$3:$K$28,MATCH(E2764,SBi!$B$3:$B$28,0),MATCH(O2764,SBi!$C$2:$K$2,0)),0)</f>
        <v>132.30000000000001</v>
      </c>
      <c r="Q2764" s="19">
        <f t="shared" ca="1" si="567"/>
        <v>161.93520000000001</v>
      </c>
      <c r="R2764" s="19" t="str">
        <f ca="1">IFERROR(INDEX(VpD!$2:$2,MATCH(G2764,VpD!$1:$1,1)),VpD!$I$2)</f>
        <v>1961-1972</v>
      </c>
      <c r="S2764" s="1">
        <f ca="1">IFERROR(INDEX(VpD!$C$3:$I$27,MATCH(E2764,VpD!$B$3:$B$27,0),MATCH(R2764,VpD!$C$2:$I$2,0)),0)</f>
        <v>126</v>
      </c>
      <c r="T2764" s="19">
        <f t="shared" ca="1" si="568"/>
        <v>154.22399999999999</v>
      </c>
      <c r="U2764" s="14" t="str">
        <f t="shared" ca="1" si="569"/>
        <v xml:space="preserve">713120.74 </v>
      </c>
      <c r="V2764" s="14" t="str">
        <f t="shared" ca="1" si="570"/>
        <v>6169215.37</v>
      </c>
      <c r="W2764" s="14" t="str">
        <f t="shared" ca="1" si="571"/>
        <v>POINT(713120.74 6169215.37)</v>
      </c>
      <c r="X2764" s="14" t="str">
        <f>IFERROR(INDEX(BygningOmraade!B:B,MATCH(A2764,BygningOmraade!A:A,0)),"")</f>
        <v/>
      </c>
    </row>
    <row r="2765" spans="1:24" s="14" customFormat="1" x14ac:dyDescent="0.25">
      <c r="A2765" s="14">
        <f t="shared" si="559"/>
        <v>2765</v>
      </c>
      <c r="B2765" s="14" t="str">
        <f t="shared" ca="1" si="560"/>
        <v>a2ce7827-c11f-4b9e-be78-085c7bacff14</v>
      </c>
      <c r="C2765" s="14" t="str">
        <f t="shared" ca="1" si="561"/>
        <v>0a3f507e-1d6c-32b8-e044-0003ba298018</v>
      </c>
      <c r="D2765" s="14">
        <f t="shared" ca="1" si="562"/>
        <v>995208</v>
      </c>
      <c r="E2765" s="1">
        <f t="shared" ca="1" si="563"/>
        <v>120</v>
      </c>
      <c r="F2765" s="1">
        <f t="shared" ca="1" si="564"/>
        <v>193</v>
      </c>
      <c r="G2765" s="1">
        <f t="shared" ca="1" si="565"/>
        <v>1992</v>
      </c>
      <c r="H2765" s="1" t="str">
        <f ca="1">IFERROR(INDEX(Varmeinstallation!B:B,MATCH(INDIRECT($A$1&amp;"L"&amp;A2765)*1,Varmeinstallation!A:A,0)),"Ingen varmeinstallationer")</f>
        <v>Centralvarme fra eget anlæg, et-kammer fyr</v>
      </c>
      <c r="I2765" s="1" t="str">
        <f ca="1">IFERROR(INDEX(Opvarmningsmiddel!B:B,MATCH(INDIRECT($A$1&amp;"M"&amp;A2765)*1,Opvarmningsmiddel!A:A,0)),"")</f>
        <v>Naturgas</v>
      </c>
      <c r="J2765" s="1">
        <f t="shared" ca="1" si="566"/>
        <v>0</v>
      </c>
      <c r="K2765" s="1" t="str">
        <f ca="1">IFERROR(INDEX(Relationstabel!$C$3:$K$10,MATCH(VALUE(INDIRECT($A$1&amp;"L"&amp;A2765)),Relationstabel!$A$3:$A$10,0),MATCH(IFERROR(VALUE(INDIRECT($A$1&amp;"M"&amp;A2765)),0),Relationstabel!$C$1:$K$1,0)),"Ingen varmeinstallationer")</f>
        <v>Naturgas</v>
      </c>
      <c r="L2765" s="1" t="str">
        <f ca="1">INDEX(Anvendelseskode!B:B,MATCH($E2765,Anvendelseskode!$A:$A,0))</f>
        <v>Fritliggende enfamilieshus (parcelhus)</v>
      </c>
      <c r="M2765" s="1" t="str">
        <f ca="1">INDEX(Anvendelseskode!C:C,MATCH($E2765,Anvendelseskode!$A:$A,0))</f>
        <v>Parcelhuse</v>
      </c>
      <c r="N2765" s="1" t="str">
        <f ca="1">INDEX(Anvendelseskode!D:D,MATCH($E2765,Anvendelseskode!$A:$A,0))</f>
        <v>Private husholdninger</v>
      </c>
      <c r="O2765" s="1" t="str">
        <f ca="1">IFERROR(INDEX(SBi!$2:$2,MATCH(G2765,SBi!$1:$1,1)),SBi!$K$2)</f>
        <v>1979-1998</v>
      </c>
      <c r="P2765" s="1">
        <f ca="1">IFERROR(INDEX(SBi!$C$3:$K$28,MATCH(E2765,SBi!$B$3:$B$28,0),MATCH(O2765,SBi!$C$2:$K$2,0)),0)</f>
        <v>105.4</v>
      </c>
      <c r="Q2765" s="19">
        <f t="shared" ca="1" si="567"/>
        <v>20.342200000000002</v>
      </c>
      <c r="R2765" s="19" t="str">
        <f ca="1">IFERROR(INDEX(VpD!$2:$2,MATCH(G2765,VpD!$1:$1,1)),VpD!$I$2)</f>
        <v>1979-1998</v>
      </c>
      <c r="S2765" s="1">
        <f ca="1">IFERROR(INDEX(VpD!$C$3:$I$27,MATCH(E2765,VpD!$B$3:$B$27,0),MATCH(R2765,VpD!$C$2:$I$2,0)),0)</f>
        <v>90</v>
      </c>
      <c r="T2765" s="19">
        <f t="shared" ca="1" si="568"/>
        <v>17.37</v>
      </c>
      <c r="U2765" s="14" t="str">
        <f t="shared" ca="1" si="569"/>
        <v xml:space="preserve">711869.73 </v>
      </c>
      <c r="V2765" s="14" t="str">
        <f t="shared" ca="1" si="570"/>
        <v>6170381.33</v>
      </c>
      <c r="W2765" s="14" t="str">
        <f t="shared" ca="1" si="571"/>
        <v>POINT(711869.73 6170381.33)</v>
      </c>
      <c r="X2765" s="14" t="str">
        <f>IFERROR(INDEX(BygningOmraade!B:B,MATCH(A2765,BygningOmraade!A:A,0)),"")</f>
        <v/>
      </c>
    </row>
    <row r="2766" spans="1:24" s="14" customFormat="1" x14ac:dyDescent="0.25">
      <c r="A2766" s="14">
        <f t="shared" si="559"/>
        <v>2766</v>
      </c>
      <c r="B2766" s="14" t="str">
        <f t="shared" ca="1" si="560"/>
        <v>a2db9b93-1b83-470d-b612-de064fb61a8a</v>
      </c>
      <c r="C2766" s="14" t="str">
        <f t="shared" ca="1" si="561"/>
        <v>0a3f507e-1e3c-32b8-e044-0003ba298018</v>
      </c>
      <c r="D2766" s="14">
        <f t="shared" ca="1" si="562"/>
        <v>994992</v>
      </c>
      <c r="E2766" s="1">
        <f t="shared" ca="1" si="563"/>
        <v>120</v>
      </c>
      <c r="F2766" s="1">
        <f t="shared" ca="1" si="564"/>
        <v>138</v>
      </c>
      <c r="G2766" s="1">
        <f t="shared" ca="1" si="565"/>
        <v>1985</v>
      </c>
      <c r="H2766" s="1" t="str">
        <f ca="1">IFERROR(INDEX(Varmeinstallation!B:B,MATCH(INDIRECT($A$1&amp;"L"&amp;A2766)*1,Varmeinstallation!A:A,0)),"Ingen varmeinstallationer")</f>
        <v>Centralvarme fra eget anlæg, et-kammer fyr</v>
      </c>
      <c r="I2766" s="1" t="str">
        <f ca="1">IFERROR(INDEX(Opvarmningsmiddel!B:B,MATCH(INDIRECT($A$1&amp;"M"&amp;A2766)*1,Opvarmningsmiddel!A:A,0)),"")</f>
        <v>Naturgas</v>
      </c>
      <c r="J2766" s="1">
        <f t="shared" ca="1" si="566"/>
        <v>0</v>
      </c>
      <c r="K2766" s="1" t="str">
        <f ca="1">IFERROR(INDEX(Relationstabel!$C$3:$K$10,MATCH(VALUE(INDIRECT($A$1&amp;"L"&amp;A2766)),Relationstabel!$A$3:$A$10,0),MATCH(IFERROR(VALUE(INDIRECT($A$1&amp;"M"&amp;A2766)),0),Relationstabel!$C$1:$K$1,0)),"Ingen varmeinstallationer")</f>
        <v>Naturgas</v>
      </c>
      <c r="L2766" s="1" t="str">
        <f ca="1">INDEX(Anvendelseskode!B:B,MATCH($E2766,Anvendelseskode!$A:$A,0))</f>
        <v>Fritliggende enfamilieshus (parcelhus)</v>
      </c>
      <c r="M2766" s="1" t="str">
        <f ca="1">INDEX(Anvendelseskode!C:C,MATCH($E2766,Anvendelseskode!$A:$A,0))</f>
        <v>Parcelhuse</v>
      </c>
      <c r="N2766" s="1" t="str">
        <f ca="1">INDEX(Anvendelseskode!D:D,MATCH($E2766,Anvendelseskode!$A:$A,0))</f>
        <v>Private husholdninger</v>
      </c>
      <c r="O2766" s="1" t="str">
        <f ca="1">IFERROR(INDEX(SBi!$2:$2,MATCH(G2766,SBi!$1:$1,1)),SBi!$K$2)</f>
        <v>1979-1998</v>
      </c>
      <c r="P2766" s="1">
        <f ca="1">IFERROR(INDEX(SBi!$C$3:$K$28,MATCH(E2766,SBi!$B$3:$B$28,0),MATCH(O2766,SBi!$C$2:$K$2,0)),0)</f>
        <v>105.4</v>
      </c>
      <c r="Q2766" s="19">
        <f t="shared" ca="1" si="567"/>
        <v>14.545200000000001</v>
      </c>
      <c r="R2766" s="19" t="str">
        <f ca="1">IFERROR(INDEX(VpD!$2:$2,MATCH(G2766,VpD!$1:$1,1)),VpD!$I$2)</f>
        <v>1979-1998</v>
      </c>
      <c r="S2766" s="1">
        <f ca="1">IFERROR(INDEX(VpD!$C$3:$I$27,MATCH(E2766,VpD!$B$3:$B$27,0),MATCH(R2766,VpD!$C$2:$I$2,0)),0)</f>
        <v>90</v>
      </c>
      <c r="T2766" s="19">
        <f t="shared" ca="1" si="568"/>
        <v>12.42</v>
      </c>
      <c r="U2766" s="14" t="str">
        <f t="shared" ca="1" si="569"/>
        <v xml:space="preserve">711732.28 </v>
      </c>
      <c r="V2766" s="14" t="str">
        <f t="shared" ca="1" si="570"/>
        <v>6171590.07</v>
      </c>
      <c r="W2766" s="14" t="str">
        <f t="shared" ca="1" si="571"/>
        <v>POINT(711732.28 6171590.07)</v>
      </c>
      <c r="X2766" s="14" t="str">
        <f>IFERROR(INDEX(BygningOmraade!B:B,MATCH(A2766,BygningOmraade!A:A,0)),"")</f>
        <v/>
      </c>
    </row>
    <row r="2767" spans="1:24" s="14" customFormat="1" x14ac:dyDescent="0.25">
      <c r="A2767" s="14">
        <f t="shared" si="559"/>
        <v>2767</v>
      </c>
      <c r="B2767" s="14" t="str">
        <f t="shared" ca="1" si="560"/>
        <v>a2dbffd2-a030-47a6-b78f-83332f8d50b2</v>
      </c>
      <c r="C2767" s="14" t="str">
        <f t="shared" ca="1" si="561"/>
        <v>0a3f507e-1ad8-32b8-e044-0003ba298018</v>
      </c>
      <c r="D2767" s="14">
        <f t="shared" ca="1" si="562"/>
        <v>996271</v>
      </c>
      <c r="E2767" s="1">
        <f t="shared" ca="1" si="563"/>
        <v>140</v>
      </c>
      <c r="F2767" s="1">
        <f t="shared" ca="1" si="564"/>
        <v>690</v>
      </c>
      <c r="G2767" s="1">
        <f t="shared" ca="1" si="565"/>
        <v>1965</v>
      </c>
      <c r="H2767" s="1" t="str">
        <f ca="1">IFERROR(INDEX(Varmeinstallation!B:B,MATCH(INDIRECT($A$1&amp;"L"&amp;A2767)*1,Varmeinstallation!A:A,0)),"Ingen varmeinstallationer")</f>
        <v>Fjernvarme/blokvarme (radiatorsystemer eller varmluftanlæg)</v>
      </c>
      <c r="I2767" s="1" t="str">
        <f ca="1">IFERROR(INDEX(Opvarmningsmiddel!B:B,MATCH(INDIRECT($A$1&amp;"M"&amp;A2767)*1,Opvarmningsmiddel!A:A,0)),"")</f>
        <v/>
      </c>
      <c r="J2767" s="1">
        <f t="shared" ca="1" si="566"/>
        <v>0</v>
      </c>
      <c r="K2767" s="1" t="str">
        <f ca="1">IFERROR(INDEX(Relationstabel!$C$3:$K$10,MATCH(VALUE(INDIRECT($A$1&amp;"L"&amp;A2767)),Relationstabel!$A$3:$A$10,0),MATCH(IFERROR(VALUE(INDIRECT($A$1&amp;"M"&amp;A2767)),0),Relationstabel!$C$1:$K$1,0)),"Ingen varmeinstallationer")</f>
        <v>Fjernvarme/ Blokvarme</v>
      </c>
      <c r="L2767" s="1" t="str">
        <f ca="1">INDEX(Anvendelseskode!B:B,MATCH($E2767,Anvendelseskode!$A:$A,0))</f>
        <v>Etageboligbebyggelse</v>
      </c>
      <c r="M2767" s="1" t="str">
        <f ca="1">INDEX(Anvendelseskode!C:C,MATCH($E2767,Anvendelseskode!$A:$A,0))</f>
        <v>Etageboligbebyggelse</v>
      </c>
      <c r="N2767" s="1" t="str">
        <f ca="1">INDEX(Anvendelseskode!D:D,MATCH($E2767,Anvendelseskode!$A:$A,0))</f>
        <v>Private husholdninger</v>
      </c>
      <c r="O2767" s="1" t="str">
        <f ca="1">IFERROR(INDEX(SBi!$2:$2,MATCH(G2767,SBi!$1:$1,1)),SBi!$K$2)</f>
        <v>1961-1972</v>
      </c>
      <c r="P2767" s="1">
        <f ca="1">IFERROR(INDEX(SBi!$C$3:$K$28,MATCH(E2767,SBi!$B$3:$B$28,0),MATCH(O2767,SBi!$C$2:$K$2,0)),0)</f>
        <v>132.30000000000001</v>
      </c>
      <c r="Q2767" s="19">
        <f t="shared" ca="1" si="567"/>
        <v>91.28700000000002</v>
      </c>
      <c r="R2767" s="19" t="str">
        <f ca="1">IFERROR(INDEX(VpD!$2:$2,MATCH(G2767,VpD!$1:$1,1)),VpD!$I$2)</f>
        <v>1961-1972</v>
      </c>
      <c r="S2767" s="1">
        <f ca="1">IFERROR(INDEX(VpD!$C$3:$I$27,MATCH(E2767,VpD!$B$3:$B$27,0),MATCH(R2767,VpD!$C$2:$I$2,0)),0)</f>
        <v>126</v>
      </c>
      <c r="T2767" s="19">
        <f t="shared" ca="1" si="568"/>
        <v>86.94</v>
      </c>
      <c r="U2767" s="14" t="str">
        <f t="shared" ca="1" si="569"/>
        <v xml:space="preserve">713104.75 </v>
      </c>
      <c r="V2767" s="14" t="str">
        <f t="shared" ca="1" si="570"/>
        <v>6169160.26</v>
      </c>
      <c r="W2767" s="14" t="str">
        <f t="shared" ca="1" si="571"/>
        <v>POINT(713104.75 6169160.26)</v>
      </c>
      <c r="X2767" s="14" t="str">
        <f>IFERROR(INDEX(BygningOmraade!B:B,MATCH(A2767,BygningOmraade!A:A,0)),"")</f>
        <v/>
      </c>
    </row>
    <row r="2768" spans="1:24" s="14" customFormat="1" x14ac:dyDescent="0.25">
      <c r="A2768" s="14">
        <f t="shared" si="559"/>
        <v>2768</v>
      </c>
      <c r="B2768" s="14" t="str">
        <f t="shared" ca="1" si="560"/>
        <v>a2ea35d1-5aa0-4e1e-8fcf-3dfaba6a452b</v>
      </c>
      <c r="C2768" s="14" t="str">
        <f t="shared" ca="1" si="561"/>
        <v>3cae7253-096a-0f90-e044-0003ba298018</v>
      </c>
      <c r="D2768" s="14">
        <f t="shared" ca="1" si="562"/>
        <v>2685067</v>
      </c>
      <c r="E2768" s="1">
        <f t="shared" ca="1" si="563"/>
        <v>130</v>
      </c>
      <c r="F2768" s="1">
        <f t="shared" ca="1" si="564"/>
        <v>111</v>
      </c>
      <c r="G2768" s="1">
        <f t="shared" ca="1" si="565"/>
        <v>2008</v>
      </c>
      <c r="H2768" s="1" t="str">
        <f ca="1">IFERROR(INDEX(Varmeinstallation!B:B,MATCH(INDIRECT($A$1&amp;"L"&amp;A2768)*1,Varmeinstallation!A:A,0)),"Ingen varmeinstallationer")</f>
        <v>Fjernvarme/blokvarme (radiatorsystemer eller varmluftanlæg)</v>
      </c>
      <c r="I2768" s="1" t="str">
        <f ca="1">IFERROR(INDEX(Opvarmningsmiddel!B:B,MATCH(INDIRECT($A$1&amp;"M"&amp;A2768)*1,Opvarmningsmiddel!A:A,0)),"")</f>
        <v/>
      </c>
      <c r="J2768" s="1">
        <f t="shared" ca="1" si="566"/>
        <v>90</v>
      </c>
      <c r="K2768" s="1" t="str">
        <f ca="1">IFERROR(INDEX(Relationstabel!$C$3:$K$10,MATCH(VALUE(INDIRECT($A$1&amp;"L"&amp;A2768)),Relationstabel!$A$3:$A$10,0),MATCH(IFERROR(VALUE(INDIRECT($A$1&amp;"M"&amp;A2768)),0),Relationstabel!$C$1:$K$1,0)),"Ingen varmeinstallationer")</f>
        <v>Fjernvarme/ Blokvarme</v>
      </c>
      <c r="L2768" s="1" t="str">
        <f ca="1">INDEX(Anvendelseskode!B:B,MATCH($E2768,Anvendelseskode!$A:$A,0))</f>
        <v>Række-, kæde-, dobbelthus (lodret adskillelse mellem enhederne)</v>
      </c>
      <c r="M2768" s="1" t="str">
        <f ca="1">INDEX(Anvendelseskode!C:C,MATCH($E2768,Anvendelseskode!$A:$A,0))</f>
        <v>Række-, kæde og dobbelthuse</v>
      </c>
      <c r="N2768" s="1" t="str">
        <f ca="1">INDEX(Anvendelseskode!D:D,MATCH($E2768,Anvendelseskode!$A:$A,0))</f>
        <v>Private husholdninger</v>
      </c>
      <c r="O2768" s="1" t="str">
        <f ca="1">IFERROR(INDEX(SBi!$2:$2,MATCH(G2768,SBi!$1:$1,1)),SBi!$K$2)</f>
        <v>Efter 2006</v>
      </c>
      <c r="P2768" s="1">
        <f ca="1">IFERROR(INDEX(SBi!$C$3:$K$28,MATCH(E2768,SBi!$B$3:$B$28,0),MATCH(O2768,SBi!$C$2:$K$2,0)),0)</f>
        <v>66.400000000000006</v>
      </c>
      <c r="Q2768" s="19">
        <f t="shared" ca="1" si="567"/>
        <v>7.370400000000001</v>
      </c>
      <c r="R2768" s="19" t="str">
        <f ca="1">IFERROR(INDEX(VpD!$2:$2,MATCH(G2768,VpD!$1:$1,1)),VpD!$I$2)</f>
        <v>&gt;1998</v>
      </c>
      <c r="S2768" s="1">
        <f ca="1">IFERROR(INDEX(VpD!$C$3:$I$27,MATCH(E2768,VpD!$B$3:$B$27,0),MATCH(R2768,VpD!$C$2:$I$2,0)),0)</f>
        <v>65</v>
      </c>
      <c r="T2768" s="19">
        <f t="shared" ca="1" si="568"/>
        <v>7.2149999999999999</v>
      </c>
      <c r="U2768" s="14" t="str">
        <f t="shared" ca="1" si="569"/>
        <v xml:space="preserve">711692.34 </v>
      </c>
      <c r="V2768" s="14" t="str">
        <f t="shared" ca="1" si="570"/>
        <v>6172755.35</v>
      </c>
      <c r="W2768" s="14" t="str">
        <f t="shared" ca="1" si="571"/>
        <v>POINT(711692.34 6172755.35)</v>
      </c>
      <c r="X2768" s="14" t="str">
        <f>IFERROR(INDEX(BygningOmraade!B:B,MATCH(A2768,BygningOmraade!A:A,0)),"")</f>
        <v/>
      </c>
    </row>
    <row r="2769" spans="1:24" s="14" customFormat="1" x14ac:dyDescent="0.25">
      <c r="A2769" s="14">
        <f t="shared" si="559"/>
        <v>2769</v>
      </c>
      <c r="B2769" s="14" t="str">
        <f t="shared" ca="1" si="560"/>
        <v>a30275ac-e960-4ccb-8aaf-1cf9c4a05fef</v>
      </c>
      <c r="C2769" s="14" t="str">
        <f t="shared" ca="1" si="561"/>
        <v>0a3f507e-1c16-32b8-e044-0003ba298018</v>
      </c>
      <c r="D2769" s="14">
        <f t="shared" ca="1" si="562"/>
        <v>997055</v>
      </c>
      <c r="E2769" s="1">
        <f t="shared" ca="1" si="563"/>
        <v>130</v>
      </c>
      <c r="F2769" s="1">
        <f t="shared" ca="1" si="564"/>
        <v>110</v>
      </c>
      <c r="G2769" s="1">
        <f t="shared" ca="1" si="565"/>
        <v>1967</v>
      </c>
      <c r="H2769" s="1" t="str">
        <f ca="1">IFERROR(INDEX(Varmeinstallation!B:B,MATCH(INDIRECT($A$1&amp;"L"&amp;A2769)*1,Varmeinstallation!A:A,0)),"Ingen varmeinstallationer")</f>
        <v>Fjernvarme/blokvarme (radiatorsystemer eller varmluftanlæg)</v>
      </c>
      <c r="I2769" s="1" t="str">
        <f ca="1">IFERROR(INDEX(Opvarmningsmiddel!B:B,MATCH(INDIRECT($A$1&amp;"M"&amp;A2769)*1,Opvarmningsmiddel!A:A,0)),"")</f>
        <v/>
      </c>
      <c r="J2769" s="1">
        <f t="shared" ca="1" si="566"/>
        <v>0</v>
      </c>
      <c r="K2769" s="1" t="str">
        <f ca="1">IFERROR(INDEX(Relationstabel!$C$3:$K$10,MATCH(VALUE(INDIRECT($A$1&amp;"L"&amp;A2769)),Relationstabel!$A$3:$A$10,0),MATCH(IFERROR(VALUE(INDIRECT($A$1&amp;"M"&amp;A2769)),0),Relationstabel!$C$1:$K$1,0)),"Ingen varmeinstallationer")</f>
        <v>Fjernvarme/ Blokvarme</v>
      </c>
      <c r="L2769" s="1" t="str">
        <f ca="1">INDEX(Anvendelseskode!B:B,MATCH($E2769,Anvendelseskode!$A:$A,0))</f>
        <v>Række-, kæde-, dobbelthus (lodret adskillelse mellem enhederne)</v>
      </c>
      <c r="M2769" s="1" t="str">
        <f ca="1">INDEX(Anvendelseskode!C:C,MATCH($E2769,Anvendelseskode!$A:$A,0))</f>
        <v>Række-, kæde og dobbelthuse</v>
      </c>
      <c r="N2769" s="1" t="str">
        <f ca="1">INDEX(Anvendelseskode!D:D,MATCH($E2769,Anvendelseskode!$A:$A,0))</f>
        <v>Private husholdninger</v>
      </c>
      <c r="O2769" s="1" t="str">
        <f ca="1">IFERROR(INDEX(SBi!$2:$2,MATCH(G2769,SBi!$1:$1,1)),SBi!$K$2)</f>
        <v>1961-1972</v>
      </c>
      <c r="P2769" s="1">
        <f ca="1">IFERROR(INDEX(SBi!$C$3:$K$28,MATCH(E2769,SBi!$B$3:$B$28,0),MATCH(O2769,SBi!$C$2:$K$2,0)),0)</f>
        <v>119.9</v>
      </c>
      <c r="Q2769" s="19">
        <f t="shared" ca="1" si="567"/>
        <v>13.189</v>
      </c>
      <c r="R2769" s="19" t="str">
        <f ca="1">IFERROR(INDEX(VpD!$2:$2,MATCH(G2769,VpD!$1:$1,1)),VpD!$I$2)</f>
        <v>1961-1972</v>
      </c>
      <c r="S2769" s="1">
        <f ca="1">IFERROR(INDEX(VpD!$C$3:$I$27,MATCH(E2769,VpD!$B$3:$B$27,0),MATCH(R2769,VpD!$C$2:$I$2,0)),0)</f>
        <v>120</v>
      </c>
      <c r="T2769" s="19">
        <f t="shared" ca="1" si="568"/>
        <v>13.2</v>
      </c>
      <c r="U2769" s="14" t="str">
        <f t="shared" ca="1" si="569"/>
        <v xml:space="preserve">713584.71 </v>
      </c>
      <c r="V2769" s="14" t="str">
        <f t="shared" ca="1" si="570"/>
        <v>6169294.38</v>
      </c>
      <c r="W2769" s="14" t="str">
        <f t="shared" ca="1" si="571"/>
        <v>POINT(713584.71 6169294.38)</v>
      </c>
      <c r="X2769" s="14" t="str">
        <f>IFERROR(INDEX(BygningOmraade!B:B,MATCH(A2769,BygningOmraade!A:A,0)),"")</f>
        <v/>
      </c>
    </row>
    <row r="2770" spans="1:24" s="14" customFormat="1" x14ac:dyDescent="0.25">
      <c r="A2770" s="14">
        <f t="shared" si="559"/>
        <v>2770</v>
      </c>
      <c r="B2770" s="14" t="str">
        <f t="shared" ca="1" si="560"/>
        <v>a31d5193-1cbe-4bd9-9624-7dfeda8bb73c</v>
      </c>
      <c r="C2770" s="14" t="str">
        <f t="shared" ca="1" si="561"/>
        <v>0a3f507e-1be8-32b8-e044-0003ba298018</v>
      </c>
      <c r="D2770" s="14">
        <f t="shared" ca="1" si="562"/>
        <v>997352</v>
      </c>
      <c r="E2770" s="1">
        <f t="shared" ca="1" si="563"/>
        <v>130</v>
      </c>
      <c r="F2770" s="1">
        <f t="shared" ca="1" si="564"/>
        <v>110</v>
      </c>
      <c r="G2770" s="1">
        <f t="shared" ca="1" si="565"/>
        <v>1984</v>
      </c>
      <c r="H2770" s="1" t="str">
        <f ca="1">IFERROR(INDEX(Varmeinstallation!B:B,MATCH(INDIRECT($A$1&amp;"L"&amp;A2770)*1,Varmeinstallation!A:A,0)),"Ingen varmeinstallationer")</f>
        <v>Fjernvarme/blokvarme (radiatorsystemer eller varmluftanlæg)</v>
      </c>
      <c r="I2770" s="1" t="str">
        <f ca="1">IFERROR(INDEX(Opvarmningsmiddel!B:B,MATCH(INDIRECT($A$1&amp;"M"&amp;A2770)*1,Opvarmningsmiddel!A:A,0)),"")</f>
        <v/>
      </c>
      <c r="J2770" s="1">
        <f t="shared" ca="1" si="566"/>
        <v>0</v>
      </c>
      <c r="K2770" s="1" t="str">
        <f ca="1">IFERROR(INDEX(Relationstabel!$C$3:$K$10,MATCH(VALUE(INDIRECT($A$1&amp;"L"&amp;A2770)),Relationstabel!$A$3:$A$10,0),MATCH(IFERROR(VALUE(INDIRECT($A$1&amp;"M"&amp;A2770)),0),Relationstabel!$C$1:$K$1,0)),"Ingen varmeinstallationer")</f>
        <v>Fjernvarme/ Blokvarme</v>
      </c>
      <c r="L2770" s="1" t="str">
        <f ca="1">INDEX(Anvendelseskode!B:B,MATCH($E2770,Anvendelseskode!$A:$A,0))</f>
        <v>Række-, kæde-, dobbelthus (lodret adskillelse mellem enhederne)</v>
      </c>
      <c r="M2770" s="1" t="str">
        <f ca="1">INDEX(Anvendelseskode!C:C,MATCH($E2770,Anvendelseskode!$A:$A,0))</f>
        <v>Række-, kæde og dobbelthuse</v>
      </c>
      <c r="N2770" s="1" t="str">
        <f ca="1">INDEX(Anvendelseskode!D:D,MATCH($E2770,Anvendelseskode!$A:$A,0))</f>
        <v>Private husholdninger</v>
      </c>
      <c r="O2770" s="1" t="str">
        <f ca="1">IFERROR(INDEX(SBi!$2:$2,MATCH(G2770,SBi!$1:$1,1)),SBi!$K$2)</f>
        <v>1979-1998</v>
      </c>
      <c r="P2770" s="1">
        <f ca="1">IFERROR(INDEX(SBi!$C$3:$K$28,MATCH(E2770,SBi!$B$3:$B$28,0),MATCH(O2770,SBi!$C$2:$K$2,0)),0)</f>
        <v>96.8</v>
      </c>
      <c r="Q2770" s="19">
        <f t="shared" ca="1" si="567"/>
        <v>10.648</v>
      </c>
      <c r="R2770" s="19" t="str">
        <f ca="1">IFERROR(INDEX(VpD!$2:$2,MATCH(G2770,VpD!$1:$1,1)),VpD!$I$2)</f>
        <v>1979-1998</v>
      </c>
      <c r="S2770" s="1">
        <f ca="1">IFERROR(INDEX(VpD!$C$3:$I$27,MATCH(E2770,VpD!$B$3:$B$27,0),MATCH(R2770,VpD!$C$2:$I$2,0)),0)</f>
        <v>74</v>
      </c>
      <c r="T2770" s="19">
        <f t="shared" ca="1" si="568"/>
        <v>8.14</v>
      </c>
      <c r="U2770" s="14" t="str">
        <f t="shared" ca="1" si="569"/>
        <v xml:space="preserve">713673.61 </v>
      </c>
      <c r="V2770" s="14" t="str">
        <f t="shared" ca="1" si="570"/>
        <v>6169128.85</v>
      </c>
      <c r="W2770" s="14" t="str">
        <f t="shared" ca="1" si="571"/>
        <v>POINT(713673.61 6169128.85)</v>
      </c>
      <c r="X2770" s="14" t="str">
        <f>IFERROR(INDEX(BygningOmraade!B:B,MATCH(A2770,BygningOmraade!A:A,0)),"")</f>
        <v/>
      </c>
    </row>
    <row r="2771" spans="1:24" s="14" customFormat="1" x14ac:dyDescent="0.25">
      <c r="A2771" s="14">
        <f t="shared" si="559"/>
        <v>2771</v>
      </c>
      <c r="B2771" s="14" t="str">
        <f t="shared" ca="1" si="560"/>
        <v>a31f2e05-9fcc-44f9-a68e-4179c7fac4ce</v>
      </c>
      <c r="C2771" s="14" t="str">
        <f t="shared" ca="1" si="561"/>
        <v>0a3f507e-2406-32b8-e044-0003ba298018</v>
      </c>
      <c r="D2771" s="14">
        <f t="shared" ca="1" si="562"/>
        <v>994777</v>
      </c>
      <c r="E2771" s="1">
        <f t="shared" ca="1" si="563"/>
        <v>130</v>
      </c>
      <c r="F2771" s="1">
        <f t="shared" ca="1" si="564"/>
        <v>135</v>
      </c>
      <c r="G2771" s="1">
        <f t="shared" ca="1" si="565"/>
        <v>1993</v>
      </c>
      <c r="H2771" s="1" t="str">
        <f ca="1">IFERROR(INDEX(Varmeinstallation!B:B,MATCH(INDIRECT($A$1&amp;"L"&amp;A2771)*1,Varmeinstallation!A:A,0)),"Ingen varmeinstallationer")</f>
        <v>Fjernvarme/blokvarme (radiatorsystemer eller varmluftanlæg)</v>
      </c>
      <c r="I2771" s="1" t="str">
        <f ca="1">IFERROR(INDEX(Opvarmningsmiddel!B:B,MATCH(INDIRECT($A$1&amp;"M"&amp;A2771)*1,Opvarmningsmiddel!A:A,0)),"")</f>
        <v/>
      </c>
      <c r="J2771" s="1">
        <f t="shared" ca="1" si="566"/>
        <v>0</v>
      </c>
      <c r="K2771" s="1" t="str">
        <f ca="1">IFERROR(INDEX(Relationstabel!$C$3:$K$10,MATCH(VALUE(INDIRECT($A$1&amp;"L"&amp;A2771)),Relationstabel!$A$3:$A$10,0),MATCH(IFERROR(VALUE(INDIRECT($A$1&amp;"M"&amp;A2771)),0),Relationstabel!$C$1:$K$1,0)),"Ingen varmeinstallationer")</f>
        <v>Fjernvarme/ Blokvarme</v>
      </c>
      <c r="L2771" s="1" t="str">
        <f ca="1">INDEX(Anvendelseskode!B:B,MATCH($E2771,Anvendelseskode!$A:$A,0))</f>
        <v>Række-, kæde-, dobbelthus (lodret adskillelse mellem enhederne)</v>
      </c>
      <c r="M2771" s="1" t="str">
        <f ca="1">INDEX(Anvendelseskode!C:C,MATCH($E2771,Anvendelseskode!$A:$A,0))</f>
        <v>Række-, kæde og dobbelthuse</v>
      </c>
      <c r="N2771" s="1" t="str">
        <f ca="1">INDEX(Anvendelseskode!D:D,MATCH($E2771,Anvendelseskode!$A:$A,0))</f>
        <v>Private husholdninger</v>
      </c>
      <c r="O2771" s="1" t="str">
        <f ca="1">IFERROR(INDEX(SBi!$2:$2,MATCH(G2771,SBi!$1:$1,1)),SBi!$K$2)</f>
        <v>1979-1998</v>
      </c>
      <c r="P2771" s="1">
        <f ca="1">IFERROR(INDEX(SBi!$C$3:$K$28,MATCH(E2771,SBi!$B$3:$B$28,0),MATCH(O2771,SBi!$C$2:$K$2,0)),0)</f>
        <v>96.8</v>
      </c>
      <c r="Q2771" s="19">
        <f t="shared" ca="1" si="567"/>
        <v>13.068</v>
      </c>
      <c r="R2771" s="19" t="str">
        <f ca="1">IFERROR(INDEX(VpD!$2:$2,MATCH(G2771,VpD!$1:$1,1)),VpD!$I$2)</f>
        <v>1979-1998</v>
      </c>
      <c r="S2771" s="1">
        <f ca="1">IFERROR(INDEX(VpD!$C$3:$I$27,MATCH(E2771,VpD!$B$3:$B$27,0),MATCH(R2771,VpD!$C$2:$I$2,0)),0)</f>
        <v>74</v>
      </c>
      <c r="T2771" s="19">
        <f t="shared" ca="1" si="568"/>
        <v>9.99</v>
      </c>
      <c r="U2771" s="14" t="str">
        <f t="shared" ca="1" si="569"/>
        <v xml:space="preserve">711600.5 </v>
      </c>
      <c r="V2771" s="14" t="str">
        <f t="shared" ca="1" si="570"/>
        <v>6172526.22</v>
      </c>
      <c r="W2771" s="14" t="str">
        <f t="shared" ca="1" si="571"/>
        <v>POINT(711600.5 6172526.22)</v>
      </c>
      <c r="X2771" s="14" t="str">
        <f>IFERROR(INDEX(BygningOmraade!B:B,MATCH(A2771,BygningOmraade!A:A,0)),"")</f>
        <v/>
      </c>
    </row>
    <row r="2772" spans="1:24" s="14" customFormat="1" x14ac:dyDescent="0.25">
      <c r="A2772" s="14">
        <f t="shared" si="559"/>
        <v>2772</v>
      </c>
      <c r="B2772" s="14" t="str">
        <f t="shared" ca="1" si="560"/>
        <v>a335f364-1913-4435-a39d-88f3f0a4373b</v>
      </c>
      <c r="C2772" s="14" t="str">
        <f t="shared" ca="1" si="561"/>
        <v>0a3f507e-1952-32b8-e044-0003ba298018</v>
      </c>
      <c r="D2772" s="14">
        <f t="shared" ca="1" si="562"/>
        <v>995125</v>
      </c>
      <c r="E2772" s="1">
        <f t="shared" ca="1" si="563"/>
        <v>130</v>
      </c>
      <c r="F2772" s="1">
        <f t="shared" ca="1" si="564"/>
        <v>101</v>
      </c>
      <c r="G2772" s="1">
        <f t="shared" ca="1" si="565"/>
        <v>1978</v>
      </c>
      <c r="H2772" s="1" t="str">
        <f ca="1">IFERROR(INDEX(Varmeinstallation!B:B,MATCH(INDIRECT($A$1&amp;"L"&amp;A2772)*1,Varmeinstallation!A:A,0)),"Ingen varmeinstallationer")</f>
        <v>Fjernvarme/blokvarme (radiatorsystemer eller varmluftanlæg)</v>
      </c>
      <c r="I2772" s="1" t="str">
        <f ca="1">IFERROR(INDEX(Opvarmningsmiddel!B:B,MATCH(INDIRECT($A$1&amp;"M"&amp;A2772)*1,Opvarmningsmiddel!A:A,0)),"")</f>
        <v/>
      </c>
      <c r="J2772" s="1">
        <f t="shared" ca="1" si="566"/>
        <v>90</v>
      </c>
      <c r="K2772" s="1" t="str">
        <f ca="1">IFERROR(INDEX(Relationstabel!$C$3:$K$10,MATCH(VALUE(INDIRECT($A$1&amp;"L"&amp;A2772)),Relationstabel!$A$3:$A$10,0),MATCH(IFERROR(VALUE(INDIRECT($A$1&amp;"M"&amp;A2772)),0),Relationstabel!$C$1:$K$1,0)),"Ingen varmeinstallationer")</f>
        <v>Fjernvarme/ Blokvarme</v>
      </c>
      <c r="L2772" s="1" t="str">
        <f ca="1">INDEX(Anvendelseskode!B:B,MATCH($E2772,Anvendelseskode!$A:$A,0))</f>
        <v>Række-, kæde-, dobbelthus (lodret adskillelse mellem enhederne)</v>
      </c>
      <c r="M2772" s="1" t="str">
        <f ca="1">INDEX(Anvendelseskode!C:C,MATCH($E2772,Anvendelseskode!$A:$A,0))</f>
        <v>Række-, kæde og dobbelthuse</v>
      </c>
      <c r="N2772" s="1" t="str">
        <f ca="1">INDEX(Anvendelseskode!D:D,MATCH($E2772,Anvendelseskode!$A:$A,0))</f>
        <v>Private husholdninger</v>
      </c>
      <c r="O2772" s="1" t="str">
        <f ca="1">IFERROR(INDEX(SBi!$2:$2,MATCH(G2772,SBi!$1:$1,1)),SBi!$K$2)</f>
        <v>1973-1978</v>
      </c>
      <c r="P2772" s="1">
        <f ca="1">IFERROR(INDEX(SBi!$C$3:$K$28,MATCH(E2772,SBi!$B$3:$B$28,0),MATCH(O2772,SBi!$C$2:$K$2,0)),0)</f>
        <v>112.6</v>
      </c>
      <c r="Q2772" s="19">
        <f t="shared" ca="1" si="567"/>
        <v>11.372599999999998</v>
      </c>
      <c r="R2772" s="19" t="str">
        <f ca="1">IFERROR(INDEX(VpD!$2:$2,MATCH(G2772,VpD!$1:$1,1)),VpD!$I$2)</f>
        <v>1973-1978</v>
      </c>
      <c r="S2772" s="1">
        <f ca="1">IFERROR(INDEX(VpD!$C$3:$I$27,MATCH(E2772,VpD!$B$3:$B$27,0),MATCH(R2772,VpD!$C$2:$I$2,0)),0)</f>
        <v>98</v>
      </c>
      <c r="T2772" s="19">
        <f t="shared" ca="1" si="568"/>
        <v>9.8979999999999997</v>
      </c>
      <c r="U2772" s="14" t="str">
        <f t="shared" ca="1" si="569"/>
        <v xml:space="preserve">711846.41 </v>
      </c>
      <c r="V2772" s="14" t="str">
        <f t="shared" ca="1" si="570"/>
        <v>6172582.88</v>
      </c>
      <c r="W2772" s="14" t="str">
        <f t="shared" ca="1" si="571"/>
        <v>POINT(711846.41 6172582.88)</v>
      </c>
      <c r="X2772" s="14" t="str">
        <f>IFERROR(INDEX(BygningOmraade!B:B,MATCH(A2772,BygningOmraade!A:A,0)),"")</f>
        <v/>
      </c>
    </row>
    <row r="2773" spans="1:24" s="14" customFormat="1" x14ac:dyDescent="0.25">
      <c r="A2773" s="14">
        <f t="shared" si="559"/>
        <v>2773</v>
      </c>
      <c r="B2773" s="14" t="str">
        <f t="shared" ca="1" si="560"/>
        <v>a33824dd-4bdc-4297-9d20-1ab84d52ef27</v>
      </c>
      <c r="C2773" s="14" t="str">
        <f t="shared" ca="1" si="561"/>
        <v>0a3f507e-1a75-32b8-e044-0003ba298018</v>
      </c>
      <c r="D2773" s="14">
        <f t="shared" ca="1" si="562"/>
        <v>997599</v>
      </c>
      <c r="E2773" s="1">
        <f t="shared" ca="1" si="563"/>
        <v>120</v>
      </c>
      <c r="F2773" s="1">
        <f t="shared" ca="1" si="564"/>
        <v>126</v>
      </c>
      <c r="G2773" s="1">
        <f t="shared" ca="1" si="565"/>
        <v>1995</v>
      </c>
      <c r="H2773" s="1" t="str">
        <f ca="1">IFERROR(INDEX(Varmeinstallation!B:B,MATCH(INDIRECT($A$1&amp;"L"&amp;A2773)*1,Varmeinstallation!A:A,0)),"Ingen varmeinstallationer")</f>
        <v>Centralvarme fra eget anlæg, et-kammer fyr</v>
      </c>
      <c r="I2773" s="1" t="str">
        <f ca="1">IFERROR(INDEX(Opvarmningsmiddel!B:B,MATCH(INDIRECT($A$1&amp;"M"&amp;A2773)*1,Opvarmningsmiddel!A:A,0)),"")</f>
        <v>Naturgas</v>
      </c>
      <c r="J2773" s="1">
        <f t="shared" ca="1" si="566"/>
        <v>0</v>
      </c>
      <c r="K2773" s="1" t="str">
        <f ca="1">IFERROR(INDEX(Relationstabel!$C$3:$K$10,MATCH(VALUE(INDIRECT($A$1&amp;"L"&amp;A2773)),Relationstabel!$A$3:$A$10,0),MATCH(IFERROR(VALUE(INDIRECT($A$1&amp;"M"&amp;A2773)),0),Relationstabel!$C$1:$K$1,0)),"Ingen varmeinstallationer")</f>
        <v>Naturgas</v>
      </c>
      <c r="L2773" s="1" t="str">
        <f ca="1">INDEX(Anvendelseskode!B:B,MATCH($E2773,Anvendelseskode!$A:$A,0))</f>
        <v>Fritliggende enfamilieshus (parcelhus)</v>
      </c>
      <c r="M2773" s="1" t="str">
        <f ca="1">INDEX(Anvendelseskode!C:C,MATCH($E2773,Anvendelseskode!$A:$A,0))</f>
        <v>Parcelhuse</v>
      </c>
      <c r="N2773" s="1" t="str">
        <f ca="1">INDEX(Anvendelseskode!D:D,MATCH($E2773,Anvendelseskode!$A:$A,0))</f>
        <v>Private husholdninger</v>
      </c>
      <c r="O2773" s="1" t="str">
        <f ca="1">IFERROR(INDEX(SBi!$2:$2,MATCH(G2773,SBi!$1:$1,1)),SBi!$K$2)</f>
        <v>1979-1998</v>
      </c>
      <c r="P2773" s="1">
        <f ca="1">IFERROR(INDEX(SBi!$C$3:$K$28,MATCH(E2773,SBi!$B$3:$B$28,0),MATCH(O2773,SBi!$C$2:$K$2,0)),0)</f>
        <v>105.4</v>
      </c>
      <c r="Q2773" s="19">
        <f t="shared" ca="1" si="567"/>
        <v>13.280400000000002</v>
      </c>
      <c r="R2773" s="19" t="str">
        <f ca="1">IFERROR(INDEX(VpD!$2:$2,MATCH(G2773,VpD!$1:$1,1)),VpD!$I$2)</f>
        <v>1979-1998</v>
      </c>
      <c r="S2773" s="1">
        <f ca="1">IFERROR(INDEX(VpD!$C$3:$I$27,MATCH(E2773,VpD!$B$3:$B$27,0),MATCH(R2773,VpD!$C$2:$I$2,0)),0)</f>
        <v>90</v>
      </c>
      <c r="T2773" s="19">
        <f t="shared" ca="1" si="568"/>
        <v>11.34</v>
      </c>
      <c r="U2773" s="14" t="str">
        <f t="shared" ca="1" si="569"/>
        <v xml:space="preserve">713799.22 </v>
      </c>
      <c r="V2773" s="14" t="str">
        <f t="shared" ca="1" si="570"/>
        <v>6168949.12</v>
      </c>
      <c r="W2773" s="14" t="str">
        <f t="shared" ca="1" si="571"/>
        <v>POINT(713799.22 6168949.12)</v>
      </c>
      <c r="X2773" s="14" t="str">
        <f>IFERROR(INDEX(BygningOmraade!B:B,MATCH(A2773,BygningOmraade!A:A,0)),"")</f>
        <v/>
      </c>
    </row>
    <row r="2774" spans="1:24" s="14" customFormat="1" x14ac:dyDescent="0.25">
      <c r="A2774" s="14">
        <f t="shared" si="559"/>
        <v>2774</v>
      </c>
      <c r="B2774" s="14" t="str">
        <f t="shared" ca="1" si="560"/>
        <v>a3489b11-5725-4e66-ad60-18bc18b373fc</v>
      </c>
      <c r="C2774" s="14" t="str">
        <f t="shared" ca="1" si="561"/>
        <v>0a3f507e-17bf-32b8-e044-0003ba298018</v>
      </c>
      <c r="D2774" s="14">
        <f t="shared" ca="1" si="562"/>
        <v>996614</v>
      </c>
      <c r="E2774" s="1">
        <f t="shared" ca="1" si="563"/>
        <v>140</v>
      </c>
      <c r="F2774" s="1">
        <f t="shared" ca="1" si="564"/>
        <v>429</v>
      </c>
      <c r="G2774" s="1">
        <f t="shared" ca="1" si="565"/>
        <v>1988</v>
      </c>
      <c r="H2774" s="1" t="str">
        <f ca="1">IFERROR(INDEX(Varmeinstallation!B:B,MATCH(INDIRECT($A$1&amp;"L"&amp;A2774)*1,Varmeinstallation!A:A,0)),"Ingen varmeinstallationer")</f>
        <v>Centralvarme fra eget anlæg, et-kammer fyr</v>
      </c>
      <c r="I2774" s="1" t="str">
        <f ca="1">IFERROR(INDEX(Opvarmningsmiddel!B:B,MATCH(INDIRECT($A$1&amp;"M"&amp;A2774)*1,Opvarmningsmiddel!A:A,0)),"")</f>
        <v>Naturgas</v>
      </c>
      <c r="J2774" s="1">
        <f t="shared" ca="1" si="566"/>
        <v>0</v>
      </c>
      <c r="K2774" s="1" t="str">
        <f ca="1">IFERROR(INDEX(Relationstabel!$C$3:$K$10,MATCH(VALUE(INDIRECT($A$1&amp;"L"&amp;A2774)),Relationstabel!$A$3:$A$10,0),MATCH(IFERROR(VALUE(INDIRECT($A$1&amp;"M"&amp;A2774)),0),Relationstabel!$C$1:$K$1,0)),"Ingen varmeinstallationer")</f>
        <v>Naturgas</v>
      </c>
      <c r="L2774" s="1" t="str">
        <f ca="1">INDEX(Anvendelseskode!B:B,MATCH($E2774,Anvendelseskode!$A:$A,0))</f>
        <v>Etageboligbebyggelse</v>
      </c>
      <c r="M2774" s="1" t="str">
        <f ca="1">INDEX(Anvendelseskode!C:C,MATCH($E2774,Anvendelseskode!$A:$A,0))</f>
        <v>Etageboligbebyggelse</v>
      </c>
      <c r="N2774" s="1" t="str">
        <f ca="1">INDEX(Anvendelseskode!D:D,MATCH($E2774,Anvendelseskode!$A:$A,0))</f>
        <v>Private husholdninger</v>
      </c>
      <c r="O2774" s="1" t="str">
        <f ca="1">IFERROR(INDEX(SBi!$2:$2,MATCH(G2774,SBi!$1:$1,1)),SBi!$K$2)</f>
        <v>1979-1998</v>
      </c>
      <c r="P2774" s="1">
        <f ca="1">IFERROR(INDEX(SBi!$C$3:$K$28,MATCH(E2774,SBi!$B$3:$B$28,0),MATCH(O2774,SBi!$C$2:$K$2,0)),0)</f>
        <v>108.5</v>
      </c>
      <c r="Q2774" s="19">
        <f t="shared" ca="1" si="567"/>
        <v>46.546500000000002</v>
      </c>
      <c r="R2774" s="19" t="str">
        <f ca="1">IFERROR(INDEX(VpD!$2:$2,MATCH(G2774,VpD!$1:$1,1)),VpD!$I$2)</f>
        <v>1979-1998</v>
      </c>
      <c r="S2774" s="1">
        <f ca="1">IFERROR(INDEX(VpD!$C$3:$I$27,MATCH(E2774,VpD!$B$3:$B$27,0),MATCH(R2774,VpD!$C$2:$I$2,0)),0)</f>
        <v>80</v>
      </c>
      <c r="T2774" s="19">
        <f t="shared" ca="1" si="568"/>
        <v>34.32</v>
      </c>
      <c r="U2774" s="14" t="str">
        <f t="shared" ca="1" si="569"/>
        <v xml:space="preserve">713157.16 </v>
      </c>
      <c r="V2774" s="14" t="str">
        <f t="shared" ca="1" si="570"/>
        <v>6168805.39</v>
      </c>
      <c r="W2774" s="14" t="str">
        <f t="shared" ca="1" si="571"/>
        <v>POINT(713157.16 6168805.39)</v>
      </c>
      <c r="X2774" s="14" t="str">
        <f>IFERROR(INDEX(BygningOmraade!B:B,MATCH(A2774,BygningOmraade!A:A,0)),"")</f>
        <v/>
      </c>
    </row>
    <row r="2775" spans="1:24" s="14" customFormat="1" x14ac:dyDescent="0.25">
      <c r="A2775" s="14">
        <f t="shared" si="559"/>
        <v>2775</v>
      </c>
      <c r="B2775" s="14" t="str">
        <f t="shared" ca="1" si="560"/>
        <v>a34f9f63-a82a-4c3c-bbdb-6dec0d8e9137</v>
      </c>
      <c r="C2775" s="14" t="str">
        <f t="shared" ca="1" si="561"/>
        <v>0a3f507e-2450-32b8-e044-0003ba298018</v>
      </c>
      <c r="D2775" s="14">
        <f t="shared" ca="1" si="562"/>
        <v>995927</v>
      </c>
      <c r="E2775" s="1">
        <f t="shared" ca="1" si="563"/>
        <v>140</v>
      </c>
      <c r="F2775" s="1">
        <f t="shared" ca="1" si="564"/>
        <v>1578</v>
      </c>
      <c r="G2775" s="1">
        <f t="shared" ca="1" si="565"/>
        <v>1966</v>
      </c>
      <c r="H2775" s="1" t="str">
        <f ca="1">IFERROR(INDEX(Varmeinstallation!B:B,MATCH(INDIRECT($A$1&amp;"L"&amp;A2775)*1,Varmeinstallation!A:A,0)),"Ingen varmeinstallationer")</f>
        <v>Fjernvarme/blokvarme (radiatorsystemer eller varmluftanlæg)</v>
      </c>
      <c r="I2775" s="1" t="str">
        <f ca="1">IFERROR(INDEX(Opvarmningsmiddel!B:B,MATCH(INDIRECT($A$1&amp;"M"&amp;A2775)*1,Opvarmningsmiddel!A:A,0)),"")</f>
        <v/>
      </c>
      <c r="J2775" s="1">
        <f t="shared" ca="1" si="566"/>
        <v>0</v>
      </c>
      <c r="K2775" s="1" t="str">
        <f ca="1">IFERROR(INDEX(Relationstabel!$C$3:$K$10,MATCH(VALUE(INDIRECT($A$1&amp;"L"&amp;A2775)),Relationstabel!$A$3:$A$10,0),MATCH(IFERROR(VALUE(INDIRECT($A$1&amp;"M"&amp;A2775)),0),Relationstabel!$C$1:$K$1,0)),"Ingen varmeinstallationer")</f>
        <v>Fjernvarme/ Blokvarme</v>
      </c>
      <c r="L2775" s="1" t="str">
        <f ca="1">INDEX(Anvendelseskode!B:B,MATCH($E2775,Anvendelseskode!$A:$A,0))</f>
        <v>Etageboligbebyggelse</v>
      </c>
      <c r="M2775" s="1" t="str">
        <f ca="1">INDEX(Anvendelseskode!C:C,MATCH($E2775,Anvendelseskode!$A:$A,0))</f>
        <v>Etageboligbebyggelse</v>
      </c>
      <c r="N2775" s="1" t="str">
        <f ca="1">INDEX(Anvendelseskode!D:D,MATCH($E2775,Anvendelseskode!$A:$A,0))</f>
        <v>Private husholdninger</v>
      </c>
      <c r="O2775" s="1" t="str">
        <f ca="1">IFERROR(INDEX(SBi!$2:$2,MATCH(G2775,SBi!$1:$1,1)),SBi!$K$2)</f>
        <v>1961-1972</v>
      </c>
      <c r="P2775" s="1">
        <f ca="1">IFERROR(INDEX(SBi!$C$3:$K$28,MATCH(E2775,SBi!$B$3:$B$28,0),MATCH(O2775,SBi!$C$2:$K$2,0)),0)</f>
        <v>132.30000000000001</v>
      </c>
      <c r="Q2775" s="19">
        <f t="shared" ca="1" si="567"/>
        <v>208.76940000000002</v>
      </c>
      <c r="R2775" s="19" t="str">
        <f ca="1">IFERROR(INDEX(VpD!$2:$2,MATCH(G2775,VpD!$1:$1,1)),VpD!$I$2)</f>
        <v>1961-1972</v>
      </c>
      <c r="S2775" s="1">
        <f ca="1">IFERROR(INDEX(VpD!$C$3:$I$27,MATCH(E2775,VpD!$B$3:$B$27,0),MATCH(R2775,VpD!$C$2:$I$2,0)),0)</f>
        <v>126</v>
      </c>
      <c r="T2775" s="19">
        <f t="shared" ca="1" si="568"/>
        <v>198.828</v>
      </c>
      <c r="U2775" s="14" t="str">
        <f t="shared" ca="1" si="569"/>
        <v xml:space="preserve">712880.05 </v>
      </c>
      <c r="V2775" s="14" t="str">
        <f t="shared" ca="1" si="570"/>
        <v>6169439.36</v>
      </c>
      <c r="W2775" s="14" t="str">
        <f t="shared" ca="1" si="571"/>
        <v>POINT(712880.05 6169439.36)</v>
      </c>
      <c r="X2775" s="14" t="str">
        <f>IFERROR(INDEX(BygningOmraade!B:B,MATCH(A2775,BygningOmraade!A:A,0)),"")</f>
        <v/>
      </c>
    </row>
    <row r="2776" spans="1:24" s="14" customFormat="1" x14ac:dyDescent="0.25">
      <c r="A2776" s="14">
        <f t="shared" si="559"/>
        <v>2776</v>
      </c>
      <c r="B2776" s="14" t="str">
        <f t="shared" ca="1" si="560"/>
        <v>a3735c81-d594-4f17-be6c-cdd0fac75b3b</v>
      </c>
      <c r="C2776" s="14" t="str">
        <f t="shared" ca="1" si="561"/>
        <v>0a3f507e-2404-32b8-e044-0003ba298018</v>
      </c>
      <c r="D2776" s="14">
        <f t="shared" ca="1" si="562"/>
        <v>994757</v>
      </c>
      <c r="E2776" s="1">
        <f t="shared" ca="1" si="563"/>
        <v>130</v>
      </c>
      <c r="F2776" s="1">
        <f t="shared" ca="1" si="564"/>
        <v>116</v>
      </c>
      <c r="G2776" s="1">
        <f t="shared" ca="1" si="565"/>
        <v>1993</v>
      </c>
      <c r="H2776" s="1" t="str">
        <f ca="1">IFERROR(INDEX(Varmeinstallation!B:B,MATCH(INDIRECT($A$1&amp;"L"&amp;A2776)*1,Varmeinstallation!A:A,0)),"Ingen varmeinstallationer")</f>
        <v>Fjernvarme/blokvarme (radiatorsystemer eller varmluftanlæg)</v>
      </c>
      <c r="I2776" s="1" t="str">
        <f ca="1">IFERROR(INDEX(Opvarmningsmiddel!B:B,MATCH(INDIRECT($A$1&amp;"M"&amp;A2776)*1,Opvarmningsmiddel!A:A,0)),"")</f>
        <v/>
      </c>
      <c r="J2776" s="1">
        <f t="shared" ca="1" si="566"/>
        <v>0</v>
      </c>
      <c r="K2776" s="1" t="str">
        <f ca="1">IFERROR(INDEX(Relationstabel!$C$3:$K$10,MATCH(VALUE(INDIRECT($A$1&amp;"L"&amp;A2776)),Relationstabel!$A$3:$A$10,0),MATCH(IFERROR(VALUE(INDIRECT($A$1&amp;"M"&amp;A2776)),0),Relationstabel!$C$1:$K$1,0)),"Ingen varmeinstallationer")</f>
        <v>Fjernvarme/ Blokvarme</v>
      </c>
      <c r="L2776" s="1" t="str">
        <f ca="1">INDEX(Anvendelseskode!B:B,MATCH($E2776,Anvendelseskode!$A:$A,0))</f>
        <v>Række-, kæde-, dobbelthus (lodret adskillelse mellem enhederne)</v>
      </c>
      <c r="M2776" s="1" t="str">
        <f ca="1">INDEX(Anvendelseskode!C:C,MATCH($E2776,Anvendelseskode!$A:$A,0))</f>
        <v>Række-, kæde og dobbelthuse</v>
      </c>
      <c r="N2776" s="1" t="str">
        <f ca="1">INDEX(Anvendelseskode!D:D,MATCH($E2776,Anvendelseskode!$A:$A,0))</f>
        <v>Private husholdninger</v>
      </c>
      <c r="O2776" s="1" t="str">
        <f ca="1">IFERROR(INDEX(SBi!$2:$2,MATCH(G2776,SBi!$1:$1,1)),SBi!$K$2)</f>
        <v>1979-1998</v>
      </c>
      <c r="P2776" s="1">
        <f ca="1">IFERROR(INDEX(SBi!$C$3:$K$28,MATCH(E2776,SBi!$B$3:$B$28,0),MATCH(O2776,SBi!$C$2:$K$2,0)),0)</f>
        <v>96.8</v>
      </c>
      <c r="Q2776" s="19">
        <f t="shared" ca="1" si="567"/>
        <v>11.2288</v>
      </c>
      <c r="R2776" s="19" t="str">
        <f ca="1">IFERROR(INDEX(VpD!$2:$2,MATCH(G2776,VpD!$1:$1,1)),VpD!$I$2)</f>
        <v>1979-1998</v>
      </c>
      <c r="S2776" s="1">
        <f ca="1">IFERROR(INDEX(VpD!$C$3:$I$27,MATCH(E2776,VpD!$B$3:$B$27,0),MATCH(R2776,VpD!$C$2:$I$2,0)),0)</f>
        <v>74</v>
      </c>
      <c r="T2776" s="19">
        <f t="shared" ca="1" si="568"/>
        <v>8.5839999999999996</v>
      </c>
      <c r="U2776" s="14" t="str">
        <f t="shared" ca="1" si="569"/>
        <v xml:space="preserve">711608.34 </v>
      </c>
      <c r="V2776" s="14" t="str">
        <f t="shared" ca="1" si="570"/>
        <v>6172540.77</v>
      </c>
      <c r="W2776" s="14" t="str">
        <f t="shared" ca="1" si="571"/>
        <v>POINT(711608.34 6172540.77)</v>
      </c>
      <c r="X2776" s="14" t="str">
        <f>IFERROR(INDEX(BygningOmraade!B:B,MATCH(A2776,BygningOmraade!A:A,0)),"")</f>
        <v/>
      </c>
    </row>
    <row r="2777" spans="1:24" s="14" customFormat="1" x14ac:dyDescent="0.25">
      <c r="A2777" s="14">
        <f t="shared" si="559"/>
        <v>2777</v>
      </c>
      <c r="B2777" s="14" t="str">
        <f t="shared" ca="1" si="560"/>
        <v>a38c0934-7326-4099-a0f6-f78de884818e</v>
      </c>
      <c r="C2777" s="14" t="str">
        <f t="shared" ca="1" si="561"/>
        <v>0a3f507e-15e3-32b8-e044-0003ba298018</v>
      </c>
      <c r="D2777" s="14">
        <f t="shared" ca="1" si="562"/>
        <v>995360</v>
      </c>
      <c r="E2777" s="1">
        <f t="shared" ca="1" si="563"/>
        <v>120</v>
      </c>
      <c r="F2777" s="1">
        <f t="shared" ca="1" si="564"/>
        <v>146</v>
      </c>
      <c r="G2777" s="1">
        <f t="shared" ca="1" si="565"/>
        <v>1995</v>
      </c>
      <c r="H2777" s="1" t="str">
        <f ca="1">IFERROR(INDEX(Varmeinstallation!B:B,MATCH(INDIRECT($A$1&amp;"L"&amp;A2777)*1,Varmeinstallation!A:A,0)),"Ingen varmeinstallationer")</f>
        <v>Centralvarme fra eget anlæg, et-kammer fyr</v>
      </c>
      <c r="I2777" s="1" t="str">
        <f ca="1">IFERROR(INDEX(Opvarmningsmiddel!B:B,MATCH(INDIRECT($A$1&amp;"M"&amp;A2777)*1,Opvarmningsmiddel!A:A,0)),"")</f>
        <v>Naturgas</v>
      </c>
      <c r="J2777" s="1">
        <f t="shared" ca="1" si="566"/>
        <v>0</v>
      </c>
      <c r="K2777" s="1" t="str">
        <f ca="1">IFERROR(INDEX(Relationstabel!$C$3:$K$10,MATCH(VALUE(INDIRECT($A$1&amp;"L"&amp;A2777)),Relationstabel!$A$3:$A$10,0),MATCH(IFERROR(VALUE(INDIRECT($A$1&amp;"M"&amp;A2777)),0),Relationstabel!$C$1:$K$1,0)),"Ingen varmeinstallationer")</f>
        <v>Naturgas</v>
      </c>
      <c r="L2777" s="1" t="str">
        <f ca="1">INDEX(Anvendelseskode!B:B,MATCH($E2777,Anvendelseskode!$A:$A,0))</f>
        <v>Fritliggende enfamilieshus (parcelhus)</v>
      </c>
      <c r="M2777" s="1" t="str">
        <f ca="1">INDEX(Anvendelseskode!C:C,MATCH($E2777,Anvendelseskode!$A:$A,0))</f>
        <v>Parcelhuse</v>
      </c>
      <c r="N2777" s="1" t="str">
        <f ca="1">INDEX(Anvendelseskode!D:D,MATCH($E2777,Anvendelseskode!$A:$A,0))</f>
        <v>Private husholdninger</v>
      </c>
      <c r="O2777" s="1" t="str">
        <f ca="1">IFERROR(INDEX(SBi!$2:$2,MATCH(G2777,SBi!$1:$1,1)),SBi!$K$2)</f>
        <v>1979-1998</v>
      </c>
      <c r="P2777" s="1">
        <f ca="1">IFERROR(INDEX(SBi!$C$3:$K$28,MATCH(E2777,SBi!$B$3:$B$28,0),MATCH(O2777,SBi!$C$2:$K$2,0)),0)</f>
        <v>105.4</v>
      </c>
      <c r="Q2777" s="19">
        <f t="shared" ca="1" si="567"/>
        <v>15.388400000000001</v>
      </c>
      <c r="R2777" s="19" t="str">
        <f ca="1">IFERROR(INDEX(VpD!$2:$2,MATCH(G2777,VpD!$1:$1,1)),VpD!$I$2)</f>
        <v>1979-1998</v>
      </c>
      <c r="S2777" s="1">
        <f ca="1">IFERROR(INDEX(VpD!$C$3:$I$27,MATCH(E2777,VpD!$B$3:$B$27,0),MATCH(R2777,VpD!$C$2:$I$2,0)),0)</f>
        <v>90</v>
      </c>
      <c r="T2777" s="19">
        <f t="shared" ca="1" si="568"/>
        <v>13.14</v>
      </c>
      <c r="U2777" s="14" t="str">
        <f t="shared" ca="1" si="569"/>
        <v xml:space="preserve">711805.49 </v>
      </c>
      <c r="V2777" s="14" t="str">
        <f t="shared" ca="1" si="570"/>
        <v>6170528.51</v>
      </c>
      <c r="W2777" s="14" t="str">
        <f t="shared" ca="1" si="571"/>
        <v>POINT(711805.49 6170528.51)</v>
      </c>
      <c r="X2777" s="14" t="str">
        <f>IFERROR(INDEX(BygningOmraade!B:B,MATCH(A2777,BygningOmraade!A:A,0)),"")</f>
        <v/>
      </c>
    </row>
    <row r="2778" spans="1:24" s="14" customFormat="1" x14ac:dyDescent="0.25">
      <c r="A2778" s="14">
        <f t="shared" si="559"/>
        <v>2778</v>
      </c>
      <c r="B2778" s="14" t="str">
        <f t="shared" ca="1" si="560"/>
        <v>a39107a0-bdd9-4b7c-98cd-b5aa5f61a953</v>
      </c>
      <c r="C2778" s="14" t="str">
        <f t="shared" ca="1" si="561"/>
        <v>0a3f507e-1d66-32b8-e044-0003ba298018</v>
      </c>
      <c r="D2778" s="14">
        <f t="shared" ca="1" si="562"/>
        <v>995204</v>
      </c>
      <c r="E2778" s="1">
        <f t="shared" ca="1" si="563"/>
        <v>120</v>
      </c>
      <c r="F2778" s="1">
        <f t="shared" ca="1" si="564"/>
        <v>125</v>
      </c>
      <c r="G2778" s="1">
        <f t="shared" ca="1" si="565"/>
        <v>1993</v>
      </c>
      <c r="H2778" s="1" t="str">
        <f ca="1">IFERROR(INDEX(Varmeinstallation!B:B,MATCH(INDIRECT($A$1&amp;"L"&amp;A2778)*1,Varmeinstallation!A:A,0)),"Ingen varmeinstallationer")</f>
        <v>Centralvarme fra eget anlæg, et-kammer fyr</v>
      </c>
      <c r="I2778" s="1" t="str">
        <f ca="1">IFERROR(INDEX(Opvarmningsmiddel!B:B,MATCH(INDIRECT($A$1&amp;"M"&amp;A2778)*1,Opvarmningsmiddel!A:A,0)),"")</f>
        <v>Naturgas</v>
      </c>
      <c r="J2778" s="1">
        <f t="shared" ca="1" si="566"/>
        <v>0</v>
      </c>
      <c r="K2778" s="1" t="str">
        <f ca="1">IFERROR(INDEX(Relationstabel!$C$3:$K$10,MATCH(VALUE(INDIRECT($A$1&amp;"L"&amp;A2778)),Relationstabel!$A$3:$A$10,0),MATCH(IFERROR(VALUE(INDIRECT($A$1&amp;"M"&amp;A2778)),0),Relationstabel!$C$1:$K$1,0)),"Ingen varmeinstallationer")</f>
        <v>Naturgas</v>
      </c>
      <c r="L2778" s="1" t="str">
        <f ca="1">INDEX(Anvendelseskode!B:B,MATCH($E2778,Anvendelseskode!$A:$A,0))</f>
        <v>Fritliggende enfamilieshus (parcelhus)</v>
      </c>
      <c r="M2778" s="1" t="str">
        <f ca="1">INDEX(Anvendelseskode!C:C,MATCH($E2778,Anvendelseskode!$A:$A,0))</f>
        <v>Parcelhuse</v>
      </c>
      <c r="N2778" s="1" t="str">
        <f ca="1">INDEX(Anvendelseskode!D:D,MATCH($E2778,Anvendelseskode!$A:$A,0))</f>
        <v>Private husholdninger</v>
      </c>
      <c r="O2778" s="1" t="str">
        <f ca="1">IFERROR(INDEX(SBi!$2:$2,MATCH(G2778,SBi!$1:$1,1)),SBi!$K$2)</f>
        <v>1979-1998</v>
      </c>
      <c r="P2778" s="1">
        <f ca="1">IFERROR(INDEX(SBi!$C$3:$K$28,MATCH(E2778,SBi!$B$3:$B$28,0),MATCH(O2778,SBi!$C$2:$K$2,0)),0)</f>
        <v>105.4</v>
      </c>
      <c r="Q2778" s="19">
        <f t="shared" ca="1" si="567"/>
        <v>13.175000000000001</v>
      </c>
      <c r="R2778" s="19" t="str">
        <f ca="1">IFERROR(INDEX(VpD!$2:$2,MATCH(G2778,VpD!$1:$1,1)),VpD!$I$2)</f>
        <v>1979-1998</v>
      </c>
      <c r="S2778" s="1">
        <f ca="1">IFERROR(INDEX(VpD!$C$3:$I$27,MATCH(E2778,VpD!$B$3:$B$27,0),MATCH(R2778,VpD!$C$2:$I$2,0)),0)</f>
        <v>90</v>
      </c>
      <c r="T2778" s="19">
        <f t="shared" ca="1" si="568"/>
        <v>11.25</v>
      </c>
      <c r="U2778" s="14" t="str">
        <f t="shared" ca="1" si="569"/>
        <v xml:space="preserve">711864.12 </v>
      </c>
      <c r="V2778" s="14" t="str">
        <f t="shared" ca="1" si="570"/>
        <v>6170422.29</v>
      </c>
      <c r="W2778" s="14" t="str">
        <f t="shared" ca="1" si="571"/>
        <v>POINT(711864.12 6170422.29)</v>
      </c>
      <c r="X2778" s="14" t="str">
        <f>IFERROR(INDEX(BygningOmraade!B:B,MATCH(A2778,BygningOmraade!A:A,0)),"")</f>
        <v/>
      </c>
    </row>
    <row r="2779" spans="1:24" s="14" customFormat="1" x14ac:dyDescent="0.25">
      <c r="A2779" s="14">
        <f t="shared" si="559"/>
        <v>2779</v>
      </c>
      <c r="B2779" s="14" t="str">
        <f t="shared" ca="1" si="560"/>
        <v>a3972fb0-3bb8-4cf0-9472-7da2f360153f</v>
      </c>
      <c r="C2779" s="14" t="str">
        <f t="shared" ca="1" si="561"/>
        <v>4591b5f9-a6b7-0dd9-e044-0003ba298018</v>
      </c>
      <c r="D2779" s="14">
        <f t="shared" ca="1" si="562"/>
        <v>2691161</v>
      </c>
      <c r="E2779" s="1">
        <f t="shared" ca="1" si="563"/>
        <v>130</v>
      </c>
      <c r="F2779" s="1">
        <f t="shared" ca="1" si="564"/>
        <v>108</v>
      </c>
      <c r="G2779" s="1">
        <f t="shared" ca="1" si="565"/>
        <v>2008</v>
      </c>
      <c r="H2779" s="1" t="str">
        <f ca="1">IFERROR(INDEX(Varmeinstallation!B:B,MATCH(INDIRECT($A$1&amp;"L"&amp;A2779)*1,Varmeinstallation!A:A,0)),"Ingen varmeinstallationer")</f>
        <v>Centralvarme fra eget anlæg, et-kammer fyr</v>
      </c>
      <c r="I2779" s="1" t="str">
        <f ca="1">IFERROR(INDEX(Opvarmningsmiddel!B:B,MATCH(INDIRECT($A$1&amp;"M"&amp;A2779)*1,Opvarmningsmiddel!A:A,0)),"")</f>
        <v>Naturgas</v>
      </c>
      <c r="J2779" s="1">
        <f t="shared" ca="1" si="566"/>
        <v>90</v>
      </c>
      <c r="K2779" s="1" t="str">
        <f ca="1">IFERROR(INDEX(Relationstabel!$C$3:$K$10,MATCH(VALUE(INDIRECT($A$1&amp;"L"&amp;A2779)),Relationstabel!$A$3:$A$10,0),MATCH(IFERROR(VALUE(INDIRECT($A$1&amp;"M"&amp;A2779)),0),Relationstabel!$C$1:$K$1,0)),"Ingen varmeinstallationer")</f>
        <v>Naturgas</v>
      </c>
      <c r="L2779" s="1" t="str">
        <f ca="1">INDEX(Anvendelseskode!B:B,MATCH($E2779,Anvendelseskode!$A:$A,0))</f>
        <v>Række-, kæde-, dobbelthus (lodret adskillelse mellem enhederne)</v>
      </c>
      <c r="M2779" s="1" t="str">
        <f ca="1">INDEX(Anvendelseskode!C:C,MATCH($E2779,Anvendelseskode!$A:$A,0))</f>
        <v>Række-, kæde og dobbelthuse</v>
      </c>
      <c r="N2779" s="1" t="str">
        <f ca="1">INDEX(Anvendelseskode!D:D,MATCH($E2779,Anvendelseskode!$A:$A,0))</f>
        <v>Private husholdninger</v>
      </c>
      <c r="O2779" s="1" t="str">
        <f ca="1">IFERROR(INDEX(SBi!$2:$2,MATCH(G2779,SBi!$1:$1,1)),SBi!$K$2)</f>
        <v>Efter 2006</v>
      </c>
      <c r="P2779" s="1">
        <f ca="1">IFERROR(INDEX(SBi!$C$3:$K$28,MATCH(E2779,SBi!$B$3:$B$28,0),MATCH(O2779,SBi!$C$2:$K$2,0)),0)</f>
        <v>66.400000000000006</v>
      </c>
      <c r="Q2779" s="19">
        <f t="shared" ca="1" si="567"/>
        <v>7.1712000000000007</v>
      </c>
      <c r="R2779" s="19" t="str">
        <f ca="1">IFERROR(INDEX(VpD!$2:$2,MATCH(G2779,VpD!$1:$1,1)),VpD!$I$2)</f>
        <v>&gt;1998</v>
      </c>
      <c r="S2779" s="1">
        <f ca="1">IFERROR(INDEX(VpD!$C$3:$I$27,MATCH(E2779,VpD!$B$3:$B$27,0),MATCH(R2779,VpD!$C$2:$I$2,0)),0)</f>
        <v>65</v>
      </c>
      <c r="T2779" s="19">
        <f t="shared" ca="1" si="568"/>
        <v>7.02</v>
      </c>
      <c r="U2779" s="14" t="str">
        <f t="shared" ca="1" si="569"/>
        <v xml:space="preserve">712641.52 </v>
      </c>
      <c r="V2779" s="14" t="str">
        <f t="shared" ca="1" si="570"/>
        <v>6168845.42</v>
      </c>
      <c r="W2779" s="14" t="str">
        <f t="shared" ca="1" si="571"/>
        <v>POINT(712641.52 6168845.42)</v>
      </c>
      <c r="X2779" s="14" t="str">
        <f>IFERROR(INDEX(BygningOmraade!B:B,MATCH(A2779,BygningOmraade!A:A,0)),"")</f>
        <v/>
      </c>
    </row>
    <row r="2780" spans="1:24" s="14" customFormat="1" x14ac:dyDescent="0.25">
      <c r="A2780" s="14">
        <f t="shared" si="559"/>
        <v>2780</v>
      </c>
      <c r="B2780" s="14" t="str">
        <f t="shared" ca="1" si="560"/>
        <v>a39bd8ee-a320-462f-86cb-962be0fa0485</v>
      </c>
      <c r="C2780" s="14" t="str">
        <f t="shared" ca="1" si="561"/>
        <v>0a3f507e-1a2f-32b8-e044-0003ba298018</v>
      </c>
      <c r="D2780" s="14">
        <f t="shared" ca="1" si="562"/>
        <v>997496</v>
      </c>
      <c r="E2780" s="1">
        <f t="shared" ca="1" si="563"/>
        <v>120</v>
      </c>
      <c r="F2780" s="1">
        <f t="shared" ca="1" si="564"/>
        <v>102</v>
      </c>
      <c r="G2780" s="1">
        <f t="shared" ca="1" si="565"/>
        <v>1984</v>
      </c>
      <c r="H2780" s="1" t="str">
        <f ca="1">IFERROR(INDEX(Varmeinstallation!B:B,MATCH(INDIRECT($A$1&amp;"L"&amp;A2780)*1,Varmeinstallation!A:A,0)),"Ingen varmeinstallationer")</f>
        <v>Varmepumpe</v>
      </c>
      <c r="I2780" s="1" t="str">
        <f ca="1">IFERROR(INDEX(Opvarmningsmiddel!B:B,MATCH(INDIRECT($A$1&amp;"M"&amp;A2780)*1,Opvarmningsmiddel!A:A,0)),"")</f>
        <v>Elektricitet</v>
      </c>
      <c r="J2780" s="1">
        <f t="shared" ca="1" si="566"/>
        <v>2</v>
      </c>
      <c r="K2780" s="1" t="str">
        <f ca="1">IFERROR(INDEX(Relationstabel!$C$3:$K$10,MATCH(VALUE(INDIRECT($A$1&amp;"L"&amp;A2780)),Relationstabel!$A$3:$A$10,0),MATCH(IFERROR(VALUE(INDIRECT($A$1&amp;"M"&amp;A2780)),0),Relationstabel!$C$1:$K$1,0)),"Ingen varmeinstallationer")</f>
        <v>Varmepumpe</v>
      </c>
      <c r="L2780" s="1" t="str">
        <f ca="1">INDEX(Anvendelseskode!B:B,MATCH($E2780,Anvendelseskode!$A:$A,0))</f>
        <v>Fritliggende enfamilieshus (parcelhus)</v>
      </c>
      <c r="M2780" s="1" t="str">
        <f ca="1">INDEX(Anvendelseskode!C:C,MATCH($E2780,Anvendelseskode!$A:$A,0))</f>
        <v>Parcelhuse</v>
      </c>
      <c r="N2780" s="1" t="str">
        <f ca="1">INDEX(Anvendelseskode!D:D,MATCH($E2780,Anvendelseskode!$A:$A,0))</f>
        <v>Private husholdninger</v>
      </c>
      <c r="O2780" s="1" t="str">
        <f ca="1">IFERROR(INDEX(SBi!$2:$2,MATCH(G2780,SBi!$1:$1,1)),SBi!$K$2)</f>
        <v>1979-1998</v>
      </c>
      <c r="P2780" s="1">
        <f ca="1">IFERROR(INDEX(SBi!$C$3:$K$28,MATCH(E2780,SBi!$B$3:$B$28,0),MATCH(O2780,SBi!$C$2:$K$2,0)),0)</f>
        <v>105.4</v>
      </c>
      <c r="Q2780" s="19">
        <f t="shared" ca="1" si="567"/>
        <v>10.750800000000002</v>
      </c>
      <c r="R2780" s="19" t="str">
        <f ca="1">IFERROR(INDEX(VpD!$2:$2,MATCH(G2780,VpD!$1:$1,1)),VpD!$I$2)</f>
        <v>1979-1998</v>
      </c>
      <c r="S2780" s="1">
        <f ca="1">IFERROR(INDEX(VpD!$C$3:$I$27,MATCH(E2780,VpD!$B$3:$B$27,0),MATCH(R2780,VpD!$C$2:$I$2,0)),0)</f>
        <v>90</v>
      </c>
      <c r="T2780" s="19">
        <f t="shared" ca="1" si="568"/>
        <v>9.18</v>
      </c>
      <c r="U2780" s="14" t="str">
        <f t="shared" ca="1" si="569"/>
        <v xml:space="preserve">713917.6 </v>
      </c>
      <c r="V2780" s="14" t="str">
        <f t="shared" ca="1" si="570"/>
        <v>6169156.08</v>
      </c>
      <c r="W2780" s="14" t="str">
        <f t="shared" ca="1" si="571"/>
        <v>POINT(713917.6 6169156.08)</v>
      </c>
      <c r="X2780" s="14" t="str">
        <f>IFERROR(INDEX(BygningOmraade!B:B,MATCH(A2780,BygningOmraade!A:A,0)),"")</f>
        <v/>
      </c>
    </row>
    <row r="2781" spans="1:24" s="14" customFormat="1" x14ac:dyDescent="0.25">
      <c r="A2781" s="14">
        <f t="shared" si="559"/>
        <v>2781</v>
      </c>
      <c r="B2781" s="14" t="str">
        <f t="shared" ca="1" si="560"/>
        <v>a3a02f3c-0373-443c-a1f9-431c7c13b928</v>
      </c>
      <c r="C2781" s="14" t="str">
        <f t="shared" ca="1" si="561"/>
        <v>0a3f507e-1d50-32b8-e044-0003ba298018</v>
      </c>
      <c r="D2781" s="14">
        <f t="shared" ca="1" si="562"/>
        <v>995312</v>
      </c>
      <c r="E2781" s="1">
        <f t="shared" ca="1" si="563"/>
        <v>120</v>
      </c>
      <c r="F2781" s="1">
        <f t="shared" ca="1" si="564"/>
        <v>178</v>
      </c>
      <c r="G2781" s="1">
        <f t="shared" ca="1" si="565"/>
        <v>1996</v>
      </c>
      <c r="H2781" s="1" t="str">
        <f ca="1">IFERROR(INDEX(Varmeinstallation!B:B,MATCH(INDIRECT($A$1&amp;"L"&amp;A2781)*1,Varmeinstallation!A:A,0)),"Ingen varmeinstallationer")</f>
        <v>Elovne, elpaneler</v>
      </c>
      <c r="I2781" s="1" t="str">
        <f ca="1">IFERROR(INDEX(Opvarmningsmiddel!B:B,MATCH(INDIRECT($A$1&amp;"M"&amp;A2781)*1,Opvarmningsmiddel!A:A,0)),"")</f>
        <v>Elektricitet</v>
      </c>
      <c r="J2781" s="1">
        <f t="shared" ca="1" si="566"/>
        <v>1</v>
      </c>
      <c r="K2781" s="1" t="str">
        <f ca="1">IFERROR(INDEX(Relationstabel!$C$3:$K$10,MATCH(VALUE(INDIRECT($A$1&amp;"L"&amp;A2781)),Relationstabel!$A$3:$A$10,0),MATCH(IFERROR(VALUE(INDIRECT($A$1&amp;"M"&amp;A2781)),0),Relationstabel!$C$1:$K$1,0)),"Ingen varmeinstallationer")</f>
        <v>Elvarme</v>
      </c>
      <c r="L2781" s="1" t="str">
        <f ca="1">INDEX(Anvendelseskode!B:B,MATCH($E2781,Anvendelseskode!$A:$A,0))</f>
        <v>Fritliggende enfamilieshus (parcelhus)</v>
      </c>
      <c r="M2781" s="1" t="str">
        <f ca="1">INDEX(Anvendelseskode!C:C,MATCH($E2781,Anvendelseskode!$A:$A,0))</f>
        <v>Parcelhuse</v>
      </c>
      <c r="N2781" s="1" t="str">
        <f ca="1">INDEX(Anvendelseskode!D:D,MATCH($E2781,Anvendelseskode!$A:$A,0))</f>
        <v>Private husholdninger</v>
      </c>
      <c r="O2781" s="1" t="str">
        <f ca="1">IFERROR(INDEX(SBi!$2:$2,MATCH(G2781,SBi!$1:$1,1)),SBi!$K$2)</f>
        <v>1979-1998</v>
      </c>
      <c r="P2781" s="1">
        <f ca="1">IFERROR(INDEX(SBi!$C$3:$K$28,MATCH(E2781,SBi!$B$3:$B$28,0),MATCH(O2781,SBi!$C$2:$K$2,0)),0)</f>
        <v>105.4</v>
      </c>
      <c r="Q2781" s="19">
        <f t="shared" ca="1" si="567"/>
        <v>18.761200000000002</v>
      </c>
      <c r="R2781" s="19" t="str">
        <f ca="1">IFERROR(INDEX(VpD!$2:$2,MATCH(G2781,VpD!$1:$1,1)),VpD!$I$2)</f>
        <v>1979-1998</v>
      </c>
      <c r="S2781" s="1">
        <f ca="1">IFERROR(INDEX(VpD!$C$3:$I$27,MATCH(E2781,VpD!$B$3:$B$27,0),MATCH(R2781,VpD!$C$2:$I$2,0)),0)</f>
        <v>90</v>
      </c>
      <c r="T2781" s="19">
        <f t="shared" ca="1" si="568"/>
        <v>16.02</v>
      </c>
      <c r="U2781" s="14" t="str">
        <f t="shared" ca="1" si="569"/>
        <v xml:space="preserve">711833.55 </v>
      </c>
      <c r="V2781" s="14" t="str">
        <f t="shared" ca="1" si="570"/>
        <v>6170281.66</v>
      </c>
      <c r="W2781" s="14" t="str">
        <f t="shared" ca="1" si="571"/>
        <v>POINT(711833.55 6170281.66)</v>
      </c>
      <c r="X2781" s="14" t="str">
        <f>IFERROR(INDEX(BygningOmraade!B:B,MATCH(A2781,BygningOmraade!A:A,0)),"")</f>
        <v/>
      </c>
    </row>
    <row r="2782" spans="1:24" s="14" customFormat="1" x14ac:dyDescent="0.25">
      <c r="A2782" s="14">
        <f t="shared" si="559"/>
        <v>2782</v>
      </c>
      <c r="B2782" s="14" t="str">
        <f t="shared" ca="1" si="560"/>
        <v>a3afc3f7-ade4-4224-9cf9-fabe70b91a30</v>
      </c>
      <c r="C2782" s="14" t="str">
        <f t="shared" ca="1" si="561"/>
        <v>0a3f507e-2462-32b8-e044-0003ba298018</v>
      </c>
      <c r="D2782" s="14">
        <f t="shared" ca="1" si="562"/>
        <v>995887</v>
      </c>
      <c r="E2782" s="1">
        <f t="shared" ca="1" si="563"/>
        <v>440</v>
      </c>
      <c r="F2782" s="1">
        <f t="shared" ca="1" si="564"/>
        <v>428</v>
      </c>
      <c r="G2782" s="1">
        <f t="shared" ca="1" si="565"/>
        <v>1969</v>
      </c>
      <c r="H2782" s="1" t="str">
        <f ca="1">IFERROR(INDEX(Varmeinstallation!B:B,MATCH(INDIRECT($A$1&amp;"L"&amp;A2782)*1,Varmeinstallation!A:A,0)),"Ingen varmeinstallationer")</f>
        <v>Fjernvarme/blokvarme (radiatorsystemer eller varmluftanlæg)</v>
      </c>
      <c r="I2782" s="1" t="str">
        <f ca="1">IFERROR(INDEX(Opvarmningsmiddel!B:B,MATCH(INDIRECT($A$1&amp;"M"&amp;A2782)*1,Opvarmningsmiddel!A:A,0)),"")</f>
        <v/>
      </c>
      <c r="J2782" s="1">
        <f t="shared" ca="1" si="566"/>
        <v>0</v>
      </c>
      <c r="K2782" s="1" t="str">
        <f ca="1">IFERROR(INDEX(Relationstabel!$C$3:$K$10,MATCH(VALUE(INDIRECT($A$1&amp;"L"&amp;A2782)),Relationstabel!$A$3:$A$10,0),MATCH(IFERROR(VALUE(INDIRECT($A$1&amp;"M"&amp;A2782)),0),Relationstabel!$C$1:$K$1,0)),"Ingen varmeinstallationer")</f>
        <v>Fjernvarme/ Blokvarme</v>
      </c>
      <c r="L2782" s="1" t="str">
        <f ca="1">INDEX(Anvendelseskode!B:B,MATCH($E2782,Anvendelseskode!$A:$A,0))</f>
        <v>Daginstitutioner</v>
      </c>
      <c r="M2782" s="1" t="str">
        <f ca="1">INDEX(Anvendelseskode!C:C,MATCH($E2782,Anvendelseskode!$A:$A,0))</f>
        <v>Daginstitutioner</v>
      </c>
      <c r="N2782" s="1" t="str">
        <f ca="1">INDEX(Anvendelseskode!D:D,MATCH($E2782,Anvendelseskode!$A:$A,0))</f>
        <v>Kommunale og andre offentlige institutioner</v>
      </c>
      <c r="O2782" s="1" t="str">
        <f ca="1">IFERROR(INDEX(SBi!$2:$2,MATCH(G2782,SBi!$1:$1,1)),SBi!$K$2)</f>
        <v>1961-1972</v>
      </c>
      <c r="P2782" s="1">
        <f ca="1">IFERROR(INDEX(SBi!$C$3:$K$28,MATCH(E2782,SBi!$B$3:$B$28,0),MATCH(O2782,SBi!$C$2:$K$2,0)),0)</f>
        <v>172.8</v>
      </c>
      <c r="Q2782" s="19">
        <f t="shared" ca="1" si="567"/>
        <v>73.958400000000012</v>
      </c>
      <c r="R2782" s="19" t="str">
        <f ca="1">IFERROR(INDEX(VpD!$2:$2,MATCH(G2782,VpD!$1:$1,1)),VpD!$I$2)</f>
        <v>1961-1972</v>
      </c>
      <c r="S2782" s="1">
        <f ca="1">IFERROR(INDEX(VpD!$C$3:$I$27,MATCH(E2782,VpD!$B$3:$B$27,0),MATCH(R2782,VpD!$C$2:$I$2,0)),0)</f>
        <v>186</v>
      </c>
      <c r="T2782" s="19">
        <f t="shared" ca="1" si="568"/>
        <v>79.608000000000004</v>
      </c>
      <c r="U2782" s="14" t="str">
        <f t="shared" ca="1" si="569"/>
        <v xml:space="preserve">712916.67 </v>
      </c>
      <c r="V2782" s="14" t="str">
        <f t="shared" ca="1" si="570"/>
        <v>6169649.64</v>
      </c>
      <c r="W2782" s="14" t="str">
        <f t="shared" ca="1" si="571"/>
        <v>POINT(712916.67 6169649.64)</v>
      </c>
      <c r="X2782" s="14" t="str">
        <f>IFERROR(INDEX(BygningOmraade!B:B,MATCH(A2782,BygningOmraade!A:A,0)),"")</f>
        <v/>
      </c>
    </row>
    <row r="2783" spans="1:24" s="14" customFormat="1" x14ac:dyDescent="0.25">
      <c r="A2783" s="14">
        <f t="shared" si="559"/>
        <v>2783</v>
      </c>
      <c r="B2783" s="14" t="str">
        <f t="shared" ca="1" si="560"/>
        <v>a3b6fe4b-7f23-45f3-802b-08f10c2054b8</v>
      </c>
      <c r="C2783" s="14" t="str">
        <f t="shared" ca="1" si="561"/>
        <v>0a3f507e-24a2-32b8-e044-0003ba298018</v>
      </c>
      <c r="D2783" s="14">
        <f t="shared" ca="1" si="562"/>
        <v>995901</v>
      </c>
      <c r="E2783" s="1">
        <f t="shared" ca="1" si="563"/>
        <v>120</v>
      </c>
      <c r="F2783" s="1">
        <f t="shared" ca="1" si="564"/>
        <v>155</v>
      </c>
      <c r="G2783" s="1">
        <f t="shared" ca="1" si="565"/>
        <v>1973</v>
      </c>
      <c r="H2783" s="1" t="str">
        <f ca="1">IFERROR(INDEX(Varmeinstallation!B:B,MATCH(INDIRECT($A$1&amp;"L"&amp;A2783)*1,Varmeinstallation!A:A,0)),"Ingen varmeinstallationer")</f>
        <v>Centralvarme fra eget anlæg, et-kammer fyr</v>
      </c>
      <c r="I2783" s="1" t="str">
        <f ca="1">IFERROR(INDEX(Opvarmningsmiddel!B:B,MATCH(INDIRECT($A$1&amp;"M"&amp;A2783)*1,Opvarmningsmiddel!A:A,0)),"")</f>
        <v>Naturgas</v>
      </c>
      <c r="J2783" s="1">
        <f t="shared" ca="1" si="566"/>
        <v>0</v>
      </c>
      <c r="K2783" s="1" t="str">
        <f ca="1">IFERROR(INDEX(Relationstabel!$C$3:$K$10,MATCH(VALUE(INDIRECT($A$1&amp;"L"&amp;A2783)),Relationstabel!$A$3:$A$10,0),MATCH(IFERROR(VALUE(INDIRECT($A$1&amp;"M"&amp;A2783)),0),Relationstabel!$C$1:$K$1,0)),"Ingen varmeinstallationer")</f>
        <v>Naturgas</v>
      </c>
      <c r="L2783" s="1" t="str">
        <f ca="1">INDEX(Anvendelseskode!B:B,MATCH($E2783,Anvendelseskode!$A:$A,0))</f>
        <v>Fritliggende enfamilieshus (parcelhus)</v>
      </c>
      <c r="M2783" s="1" t="str">
        <f ca="1">INDEX(Anvendelseskode!C:C,MATCH($E2783,Anvendelseskode!$A:$A,0))</f>
        <v>Parcelhuse</v>
      </c>
      <c r="N2783" s="1" t="str">
        <f ca="1">INDEX(Anvendelseskode!D:D,MATCH($E2783,Anvendelseskode!$A:$A,0))</f>
        <v>Private husholdninger</v>
      </c>
      <c r="O2783" s="1" t="str">
        <f ca="1">IFERROR(INDEX(SBi!$2:$2,MATCH(G2783,SBi!$1:$1,1)),SBi!$K$2)</f>
        <v>1973-1978</v>
      </c>
      <c r="P2783" s="1">
        <f ca="1">IFERROR(INDEX(SBi!$C$3:$K$28,MATCH(E2783,SBi!$B$3:$B$28,0),MATCH(O2783,SBi!$C$2:$K$2,0)),0)</f>
        <v>119.8</v>
      </c>
      <c r="Q2783" s="19">
        <f t="shared" ca="1" si="567"/>
        <v>18.568999999999999</v>
      </c>
      <c r="R2783" s="19" t="str">
        <f ca="1">IFERROR(INDEX(VpD!$2:$2,MATCH(G2783,VpD!$1:$1,1)),VpD!$I$2)</f>
        <v>1973-1978</v>
      </c>
      <c r="S2783" s="1">
        <f ca="1">IFERROR(INDEX(VpD!$C$3:$I$27,MATCH(E2783,VpD!$B$3:$B$27,0),MATCH(R2783,VpD!$C$2:$I$2,0)),0)</f>
        <v>117</v>
      </c>
      <c r="T2783" s="19">
        <f t="shared" ca="1" si="568"/>
        <v>18.135000000000002</v>
      </c>
      <c r="U2783" s="14" t="str">
        <f t="shared" ca="1" si="569"/>
        <v xml:space="preserve">712827.15 </v>
      </c>
      <c r="V2783" s="14" t="str">
        <f t="shared" ca="1" si="570"/>
        <v>6169128.59</v>
      </c>
      <c r="W2783" s="14" t="str">
        <f t="shared" ca="1" si="571"/>
        <v>POINT(712827.15 6169128.59)</v>
      </c>
      <c r="X2783" s="14" t="str">
        <f>IFERROR(INDEX(BygningOmraade!B:B,MATCH(A2783,BygningOmraade!A:A,0)),"")</f>
        <v/>
      </c>
    </row>
    <row r="2784" spans="1:24" s="14" customFormat="1" x14ac:dyDescent="0.25">
      <c r="A2784" s="14">
        <f t="shared" si="559"/>
        <v>2784</v>
      </c>
      <c r="B2784" s="14" t="str">
        <f t="shared" ca="1" si="560"/>
        <v>a3be2139-9862-4494-b097-ba48a28f368c</v>
      </c>
      <c r="C2784" s="14" t="str">
        <f t="shared" ca="1" si="561"/>
        <v>0a3f507e-238c-32b8-e044-0003ba298018</v>
      </c>
      <c r="D2784" s="14">
        <f t="shared" ca="1" si="562"/>
        <v>996127</v>
      </c>
      <c r="E2784" s="1">
        <f t="shared" ca="1" si="563"/>
        <v>120</v>
      </c>
      <c r="F2784" s="1">
        <f t="shared" ca="1" si="564"/>
        <v>128</v>
      </c>
      <c r="G2784" s="1">
        <f t="shared" ca="1" si="565"/>
        <v>1984</v>
      </c>
      <c r="H2784" s="1" t="str">
        <f ca="1">IFERROR(INDEX(Varmeinstallation!B:B,MATCH(INDIRECT($A$1&amp;"L"&amp;A2784)*1,Varmeinstallation!A:A,0)),"Ingen varmeinstallationer")</f>
        <v>Centralvarme fra eget anlæg, et-kammer fyr</v>
      </c>
      <c r="I2784" s="1" t="str">
        <f ca="1">IFERROR(INDEX(Opvarmningsmiddel!B:B,MATCH(INDIRECT($A$1&amp;"M"&amp;A2784)*1,Opvarmningsmiddel!A:A,0)),"")</f>
        <v>Naturgas</v>
      </c>
      <c r="J2784" s="1">
        <f t="shared" ca="1" si="566"/>
        <v>5</v>
      </c>
      <c r="K2784" s="1" t="str">
        <f ca="1">IFERROR(INDEX(Relationstabel!$C$3:$K$10,MATCH(VALUE(INDIRECT($A$1&amp;"L"&amp;A2784)),Relationstabel!$A$3:$A$10,0),MATCH(IFERROR(VALUE(INDIRECT($A$1&amp;"M"&amp;A2784)),0),Relationstabel!$C$1:$K$1,0)),"Ingen varmeinstallationer")</f>
        <v>Naturgas</v>
      </c>
      <c r="L2784" s="1" t="str">
        <f ca="1">INDEX(Anvendelseskode!B:B,MATCH($E2784,Anvendelseskode!$A:$A,0))</f>
        <v>Fritliggende enfamilieshus (parcelhus)</v>
      </c>
      <c r="M2784" s="1" t="str">
        <f ca="1">INDEX(Anvendelseskode!C:C,MATCH($E2784,Anvendelseskode!$A:$A,0))</f>
        <v>Parcelhuse</v>
      </c>
      <c r="N2784" s="1" t="str">
        <f ca="1">INDEX(Anvendelseskode!D:D,MATCH($E2784,Anvendelseskode!$A:$A,0))</f>
        <v>Private husholdninger</v>
      </c>
      <c r="O2784" s="1" t="str">
        <f ca="1">IFERROR(INDEX(SBi!$2:$2,MATCH(G2784,SBi!$1:$1,1)),SBi!$K$2)</f>
        <v>1979-1998</v>
      </c>
      <c r="P2784" s="1">
        <f ca="1">IFERROR(INDEX(SBi!$C$3:$K$28,MATCH(E2784,SBi!$B$3:$B$28,0),MATCH(O2784,SBi!$C$2:$K$2,0)),0)</f>
        <v>105.4</v>
      </c>
      <c r="Q2784" s="19">
        <f t="shared" ca="1" si="567"/>
        <v>13.491200000000001</v>
      </c>
      <c r="R2784" s="19" t="str">
        <f ca="1">IFERROR(INDEX(VpD!$2:$2,MATCH(G2784,VpD!$1:$1,1)),VpD!$I$2)</f>
        <v>1979-1998</v>
      </c>
      <c r="S2784" s="1">
        <f ca="1">IFERROR(INDEX(VpD!$C$3:$I$27,MATCH(E2784,VpD!$B$3:$B$27,0),MATCH(R2784,VpD!$C$2:$I$2,0)),0)</f>
        <v>90</v>
      </c>
      <c r="T2784" s="19">
        <f t="shared" ca="1" si="568"/>
        <v>11.52</v>
      </c>
      <c r="U2784" s="14" t="str">
        <f t="shared" ca="1" si="569"/>
        <v xml:space="preserve">713143.3 </v>
      </c>
      <c r="V2784" s="14" t="str">
        <f t="shared" ca="1" si="570"/>
        <v>6168650.45</v>
      </c>
      <c r="W2784" s="14" t="str">
        <f t="shared" ca="1" si="571"/>
        <v>POINT(713143.3 6168650.45)</v>
      </c>
      <c r="X2784" s="14" t="str">
        <f>IFERROR(INDEX(BygningOmraade!B:B,MATCH(A2784,BygningOmraade!A:A,0)),"")</f>
        <v/>
      </c>
    </row>
    <row r="2785" spans="1:24" s="14" customFormat="1" x14ac:dyDescent="0.25">
      <c r="A2785" s="14">
        <f t="shared" si="559"/>
        <v>2785</v>
      </c>
      <c r="B2785" s="14" t="str">
        <f t="shared" ca="1" si="560"/>
        <v>a3dba3a3-c247-4561-aec4-dd479633764f</v>
      </c>
      <c r="C2785" s="14" t="str">
        <f t="shared" ca="1" si="561"/>
        <v>0a3f507e-2447-32b8-e044-0003ba298018</v>
      </c>
      <c r="D2785" s="14">
        <f t="shared" ca="1" si="562"/>
        <v>995927</v>
      </c>
      <c r="E2785" s="1">
        <f t="shared" ca="1" si="563"/>
        <v>140</v>
      </c>
      <c r="F2785" s="1">
        <f t="shared" ca="1" si="564"/>
        <v>1578</v>
      </c>
      <c r="G2785" s="1">
        <f t="shared" ca="1" si="565"/>
        <v>1966</v>
      </c>
      <c r="H2785" s="1" t="str">
        <f ca="1">IFERROR(INDEX(Varmeinstallation!B:B,MATCH(INDIRECT($A$1&amp;"L"&amp;A2785)*1,Varmeinstallation!A:A,0)),"Ingen varmeinstallationer")</f>
        <v>Fjernvarme/blokvarme (radiatorsystemer eller varmluftanlæg)</v>
      </c>
      <c r="I2785" s="1" t="str">
        <f ca="1">IFERROR(INDEX(Opvarmningsmiddel!B:B,MATCH(INDIRECT($A$1&amp;"M"&amp;A2785)*1,Opvarmningsmiddel!A:A,0)),"")</f>
        <v/>
      </c>
      <c r="J2785" s="1">
        <f t="shared" ca="1" si="566"/>
        <v>0</v>
      </c>
      <c r="K2785" s="1" t="str">
        <f ca="1">IFERROR(INDEX(Relationstabel!$C$3:$K$10,MATCH(VALUE(INDIRECT($A$1&amp;"L"&amp;A2785)),Relationstabel!$A$3:$A$10,0),MATCH(IFERROR(VALUE(INDIRECT($A$1&amp;"M"&amp;A2785)),0),Relationstabel!$C$1:$K$1,0)),"Ingen varmeinstallationer")</f>
        <v>Fjernvarme/ Blokvarme</v>
      </c>
      <c r="L2785" s="1" t="str">
        <f ca="1">INDEX(Anvendelseskode!B:B,MATCH($E2785,Anvendelseskode!$A:$A,0))</f>
        <v>Etageboligbebyggelse</v>
      </c>
      <c r="M2785" s="1" t="str">
        <f ca="1">INDEX(Anvendelseskode!C:C,MATCH($E2785,Anvendelseskode!$A:$A,0))</f>
        <v>Etageboligbebyggelse</v>
      </c>
      <c r="N2785" s="1" t="str">
        <f ca="1">INDEX(Anvendelseskode!D:D,MATCH($E2785,Anvendelseskode!$A:$A,0))</f>
        <v>Private husholdninger</v>
      </c>
      <c r="O2785" s="1" t="str">
        <f ca="1">IFERROR(INDEX(SBi!$2:$2,MATCH(G2785,SBi!$1:$1,1)),SBi!$K$2)</f>
        <v>1961-1972</v>
      </c>
      <c r="P2785" s="1">
        <f ca="1">IFERROR(INDEX(SBi!$C$3:$K$28,MATCH(E2785,SBi!$B$3:$B$28,0),MATCH(O2785,SBi!$C$2:$K$2,0)),0)</f>
        <v>132.30000000000001</v>
      </c>
      <c r="Q2785" s="19">
        <f t="shared" ca="1" si="567"/>
        <v>208.76940000000002</v>
      </c>
      <c r="R2785" s="19" t="str">
        <f ca="1">IFERROR(INDEX(VpD!$2:$2,MATCH(G2785,VpD!$1:$1,1)),VpD!$I$2)</f>
        <v>1961-1972</v>
      </c>
      <c r="S2785" s="1">
        <f ca="1">IFERROR(INDEX(VpD!$C$3:$I$27,MATCH(E2785,VpD!$B$3:$B$27,0),MATCH(R2785,VpD!$C$2:$I$2,0)),0)</f>
        <v>126</v>
      </c>
      <c r="T2785" s="19">
        <f t="shared" ca="1" si="568"/>
        <v>198.828</v>
      </c>
      <c r="U2785" s="14" t="str">
        <f t="shared" ca="1" si="569"/>
        <v xml:space="preserve">712971.69 </v>
      </c>
      <c r="V2785" s="14" t="str">
        <f t="shared" ca="1" si="570"/>
        <v>6169476.71</v>
      </c>
      <c r="W2785" s="14" t="str">
        <f t="shared" ca="1" si="571"/>
        <v>POINT(712971.69 6169476.71)</v>
      </c>
      <c r="X2785" s="14" t="str">
        <f>IFERROR(INDEX(BygningOmraade!B:B,MATCH(A2785,BygningOmraade!A:A,0)),"")</f>
        <v/>
      </c>
    </row>
    <row r="2786" spans="1:24" s="14" customFormat="1" x14ac:dyDescent="0.25">
      <c r="A2786" s="14">
        <f t="shared" si="559"/>
        <v>2786</v>
      </c>
      <c r="B2786" s="14" t="str">
        <f t="shared" ca="1" si="560"/>
        <v>a3ebdd56-77dd-45df-bc42-a672ba254e35</v>
      </c>
      <c r="C2786" s="14" t="str">
        <f t="shared" ca="1" si="561"/>
        <v>0a3f507e-225e-32b8-e044-0003ba298018</v>
      </c>
      <c r="D2786" s="14">
        <f t="shared" ca="1" si="562"/>
        <v>995303</v>
      </c>
      <c r="E2786" s="1">
        <f t="shared" ca="1" si="563"/>
        <v>120</v>
      </c>
      <c r="F2786" s="1">
        <f t="shared" ca="1" si="564"/>
        <v>115</v>
      </c>
      <c r="G2786" s="1">
        <f t="shared" ca="1" si="565"/>
        <v>1970</v>
      </c>
      <c r="H2786" s="1" t="str">
        <f ca="1">IFERROR(INDEX(Varmeinstallation!B:B,MATCH(INDIRECT($A$1&amp;"L"&amp;A2786)*1,Varmeinstallation!A:A,0)),"Ingen varmeinstallationer")</f>
        <v>Centralvarme fra eget anlæg, et-kammer fyr</v>
      </c>
      <c r="I2786" s="1" t="str">
        <f ca="1">IFERROR(INDEX(Opvarmningsmiddel!B:B,MATCH(INDIRECT($A$1&amp;"M"&amp;A2786)*1,Opvarmningsmiddel!A:A,0)),"")</f>
        <v>Naturgas</v>
      </c>
      <c r="J2786" s="1">
        <f t="shared" ca="1" si="566"/>
        <v>90</v>
      </c>
      <c r="K2786" s="1" t="str">
        <f ca="1">IFERROR(INDEX(Relationstabel!$C$3:$K$10,MATCH(VALUE(INDIRECT($A$1&amp;"L"&amp;A2786)),Relationstabel!$A$3:$A$10,0),MATCH(IFERROR(VALUE(INDIRECT($A$1&amp;"M"&amp;A2786)),0),Relationstabel!$C$1:$K$1,0)),"Ingen varmeinstallationer")</f>
        <v>Naturgas</v>
      </c>
      <c r="L2786" s="1" t="str">
        <f ca="1">INDEX(Anvendelseskode!B:B,MATCH($E2786,Anvendelseskode!$A:$A,0))</f>
        <v>Fritliggende enfamilieshus (parcelhus)</v>
      </c>
      <c r="M2786" s="1" t="str">
        <f ca="1">INDEX(Anvendelseskode!C:C,MATCH($E2786,Anvendelseskode!$A:$A,0))</f>
        <v>Parcelhuse</v>
      </c>
      <c r="N2786" s="1" t="str">
        <f ca="1">INDEX(Anvendelseskode!D:D,MATCH($E2786,Anvendelseskode!$A:$A,0))</f>
        <v>Private husholdninger</v>
      </c>
      <c r="O2786" s="1" t="str">
        <f ca="1">IFERROR(INDEX(SBi!$2:$2,MATCH(G2786,SBi!$1:$1,1)),SBi!$K$2)</f>
        <v>1961-1972</v>
      </c>
      <c r="P2786" s="1">
        <f ca="1">IFERROR(INDEX(SBi!$C$3:$K$28,MATCH(E2786,SBi!$B$3:$B$28,0),MATCH(O2786,SBi!$C$2:$K$2,0)),0)</f>
        <v>134.30000000000001</v>
      </c>
      <c r="Q2786" s="19">
        <f t="shared" ca="1" si="567"/>
        <v>15.444500000000001</v>
      </c>
      <c r="R2786" s="19" t="str">
        <f ca="1">IFERROR(INDEX(VpD!$2:$2,MATCH(G2786,VpD!$1:$1,1)),VpD!$I$2)</f>
        <v>1961-1972</v>
      </c>
      <c r="S2786" s="1">
        <f ca="1">IFERROR(INDEX(VpD!$C$3:$I$27,MATCH(E2786,VpD!$B$3:$B$27,0),MATCH(R2786,VpD!$C$2:$I$2,0)),0)</f>
        <v>143</v>
      </c>
      <c r="T2786" s="19">
        <f t="shared" ca="1" si="568"/>
        <v>16.445</v>
      </c>
      <c r="U2786" s="14" t="str">
        <f t="shared" ca="1" si="569"/>
        <v xml:space="preserve">711799.74 </v>
      </c>
      <c r="V2786" s="14" t="str">
        <f t="shared" ca="1" si="570"/>
        <v>6171681.11</v>
      </c>
      <c r="W2786" s="14" t="str">
        <f t="shared" ca="1" si="571"/>
        <v>POINT(711799.74 6171681.11)</v>
      </c>
      <c r="X2786" s="14" t="str">
        <f>IFERROR(INDEX(BygningOmraade!B:B,MATCH(A2786,BygningOmraade!A:A,0)),"")</f>
        <v/>
      </c>
    </row>
    <row r="2787" spans="1:24" s="14" customFormat="1" x14ac:dyDescent="0.25">
      <c r="A2787" s="14">
        <f t="shared" si="559"/>
        <v>2787</v>
      </c>
      <c r="B2787" s="14" t="str">
        <f t="shared" ca="1" si="560"/>
        <v>a3ed1f48-4f27-483b-81ee-e503c2d89ddb</v>
      </c>
      <c r="C2787" s="14" t="str">
        <f t="shared" ca="1" si="561"/>
        <v>0a3f507e-1c37-32b8-e044-0003ba298018</v>
      </c>
      <c r="D2787" s="14">
        <f t="shared" ca="1" si="562"/>
        <v>997313</v>
      </c>
      <c r="E2787" s="1">
        <f t="shared" ca="1" si="563"/>
        <v>130</v>
      </c>
      <c r="F2787" s="1">
        <f t="shared" ca="1" si="564"/>
        <v>130</v>
      </c>
      <c r="G2787" s="1">
        <f t="shared" ca="1" si="565"/>
        <v>1974</v>
      </c>
      <c r="H2787" s="1" t="str">
        <f ca="1">IFERROR(INDEX(Varmeinstallation!B:B,MATCH(INDIRECT($A$1&amp;"L"&amp;A2787)*1,Varmeinstallation!A:A,0)),"Ingen varmeinstallationer")</f>
        <v>Fjernvarme/blokvarme (radiatorsystemer eller varmluftanlæg)</v>
      </c>
      <c r="I2787" s="1" t="str">
        <f ca="1">IFERROR(INDEX(Opvarmningsmiddel!B:B,MATCH(INDIRECT($A$1&amp;"M"&amp;A2787)*1,Opvarmningsmiddel!A:A,0)),"")</f>
        <v/>
      </c>
      <c r="J2787" s="1">
        <f t="shared" ca="1" si="566"/>
        <v>0</v>
      </c>
      <c r="K2787" s="1" t="str">
        <f ca="1">IFERROR(INDEX(Relationstabel!$C$3:$K$10,MATCH(VALUE(INDIRECT($A$1&amp;"L"&amp;A2787)),Relationstabel!$A$3:$A$10,0),MATCH(IFERROR(VALUE(INDIRECT($A$1&amp;"M"&amp;A2787)),0),Relationstabel!$C$1:$K$1,0)),"Ingen varmeinstallationer")</f>
        <v>Fjernvarme/ Blokvarme</v>
      </c>
      <c r="L2787" s="1" t="str">
        <f ca="1">INDEX(Anvendelseskode!B:B,MATCH($E2787,Anvendelseskode!$A:$A,0))</f>
        <v>Række-, kæde-, dobbelthus (lodret adskillelse mellem enhederne)</v>
      </c>
      <c r="M2787" s="1" t="str">
        <f ca="1">INDEX(Anvendelseskode!C:C,MATCH($E2787,Anvendelseskode!$A:$A,0))</f>
        <v>Række-, kæde og dobbelthuse</v>
      </c>
      <c r="N2787" s="1" t="str">
        <f ca="1">INDEX(Anvendelseskode!D:D,MATCH($E2787,Anvendelseskode!$A:$A,0))</f>
        <v>Private husholdninger</v>
      </c>
      <c r="O2787" s="1" t="str">
        <f ca="1">IFERROR(INDEX(SBi!$2:$2,MATCH(G2787,SBi!$1:$1,1)),SBi!$K$2)</f>
        <v>1973-1978</v>
      </c>
      <c r="P2787" s="1">
        <f ca="1">IFERROR(INDEX(SBi!$C$3:$K$28,MATCH(E2787,SBi!$B$3:$B$28,0),MATCH(O2787,SBi!$C$2:$K$2,0)),0)</f>
        <v>112.6</v>
      </c>
      <c r="Q2787" s="19">
        <f t="shared" ca="1" si="567"/>
        <v>14.638</v>
      </c>
      <c r="R2787" s="19" t="str">
        <f ca="1">IFERROR(INDEX(VpD!$2:$2,MATCH(G2787,VpD!$1:$1,1)),VpD!$I$2)</f>
        <v>1973-1978</v>
      </c>
      <c r="S2787" s="1">
        <f ca="1">IFERROR(INDEX(VpD!$C$3:$I$27,MATCH(E2787,VpD!$B$3:$B$27,0),MATCH(R2787,VpD!$C$2:$I$2,0)),0)</f>
        <v>98</v>
      </c>
      <c r="T2787" s="19">
        <f t="shared" ca="1" si="568"/>
        <v>12.74</v>
      </c>
      <c r="U2787" s="14" t="str">
        <f t="shared" ca="1" si="569"/>
        <v xml:space="preserve">713690.8 </v>
      </c>
      <c r="V2787" s="14" t="str">
        <f t="shared" ca="1" si="570"/>
        <v>6169056.76</v>
      </c>
      <c r="W2787" s="14" t="str">
        <f t="shared" ca="1" si="571"/>
        <v>POINT(713690.8 6169056.76)</v>
      </c>
      <c r="X2787" s="14" t="str">
        <f>IFERROR(INDEX(BygningOmraade!B:B,MATCH(A2787,BygningOmraade!A:A,0)),"")</f>
        <v/>
      </c>
    </row>
    <row r="2788" spans="1:24" s="14" customFormat="1" x14ac:dyDescent="0.25">
      <c r="A2788" s="14">
        <f t="shared" si="559"/>
        <v>2788</v>
      </c>
      <c r="B2788" s="14" t="str">
        <f t="shared" ca="1" si="560"/>
        <v>a414ca13-4304-461c-a584-1f72db6738b5</v>
      </c>
      <c r="C2788" s="14" t="str">
        <f t="shared" ca="1" si="561"/>
        <v>0a3f507e-18ab-32b8-e044-0003ba298018</v>
      </c>
      <c r="D2788" s="14">
        <f t="shared" ca="1" si="562"/>
        <v>994261</v>
      </c>
      <c r="E2788" s="1">
        <f t="shared" ca="1" si="563"/>
        <v>130</v>
      </c>
      <c r="F2788" s="1">
        <f t="shared" ca="1" si="564"/>
        <v>124</v>
      </c>
      <c r="G2788" s="1">
        <f t="shared" ca="1" si="565"/>
        <v>2007</v>
      </c>
      <c r="H2788" s="1" t="str">
        <f ca="1">IFERROR(INDEX(Varmeinstallation!B:B,MATCH(INDIRECT($A$1&amp;"L"&amp;A2788)*1,Varmeinstallation!A:A,0)),"Ingen varmeinstallationer")</f>
        <v>Fjernvarme/blokvarme (radiatorsystemer eller varmluftanlæg)</v>
      </c>
      <c r="I2788" s="1" t="str">
        <f ca="1">IFERROR(INDEX(Opvarmningsmiddel!B:B,MATCH(INDIRECT($A$1&amp;"M"&amp;A2788)*1,Opvarmningsmiddel!A:A,0)),"")</f>
        <v/>
      </c>
      <c r="J2788" s="1">
        <f t="shared" ca="1" si="566"/>
        <v>2</v>
      </c>
      <c r="K2788" s="1" t="str">
        <f ca="1">IFERROR(INDEX(Relationstabel!$C$3:$K$10,MATCH(VALUE(INDIRECT($A$1&amp;"L"&amp;A2788)),Relationstabel!$A$3:$A$10,0),MATCH(IFERROR(VALUE(INDIRECT($A$1&amp;"M"&amp;A2788)),0),Relationstabel!$C$1:$K$1,0)),"Ingen varmeinstallationer")</f>
        <v>Fjernvarme/ Blokvarme</v>
      </c>
      <c r="L2788" s="1" t="str">
        <f ca="1">INDEX(Anvendelseskode!B:B,MATCH($E2788,Anvendelseskode!$A:$A,0))</f>
        <v>Række-, kæde-, dobbelthus (lodret adskillelse mellem enhederne)</v>
      </c>
      <c r="M2788" s="1" t="str">
        <f ca="1">INDEX(Anvendelseskode!C:C,MATCH($E2788,Anvendelseskode!$A:$A,0))</f>
        <v>Række-, kæde og dobbelthuse</v>
      </c>
      <c r="N2788" s="1" t="str">
        <f ca="1">INDEX(Anvendelseskode!D:D,MATCH($E2788,Anvendelseskode!$A:$A,0))</f>
        <v>Private husholdninger</v>
      </c>
      <c r="O2788" s="1" t="str">
        <f ca="1">IFERROR(INDEX(SBi!$2:$2,MATCH(G2788,SBi!$1:$1,1)),SBi!$K$2)</f>
        <v>Efter 2006</v>
      </c>
      <c r="P2788" s="1">
        <f ca="1">IFERROR(INDEX(SBi!$C$3:$K$28,MATCH(E2788,SBi!$B$3:$B$28,0),MATCH(O2788,SBi!$C$2:$K$2,0)),0)</f>
        <v>66.400000000000006</v>
      </c>
      <c r="Q2788" s="19">
        <f t="shared" ca="1" si="567"/>
        <v>8.2336000000000009</v>
      </c>
      <c r="R2788" s="19" t="str">
        <f ca="1">IFERROR(INDEX(VpD!$2:$2,MATCH(G2788,VpD!$1:$1,1)),VpD!$I$2)</f>
        <v>&gt;1998</v>
      </c>
      <c r="S2788" s="1">
        <f ca="1">IFERROR(INDEX(VpD!$C$3:$I$27,MATCH(E2788,VpD!$B$3:$B$27,0),MATCH(R2788,VpD!$C$2:$I$2,0)),0)</f>
        <v>65</v>
      </c>
      <c r="T2788" s="19">
        <f t="shared" ca="1" si="568"/>
        <v>8.06</v>
      </c>
      <c r="U2788" s="14" t="str">
        <f t="shared" ca="1" si="569"/>
        <v xml:space="preserve">711339.74 </v>
      </c>
      <c r="V2788" s="14" t="str">
        <f t="shared" ca="1" si="570"/>
        <v>6171692.1</v>
      </c>
      <c r="W2788" s="14" t="str">
        <f t="shared" ca="1" si="571"/>
        <v>POINT(711339.74 6171692.1)</v>
      </c>
      <c r="X2788" s="14" t="str">
        <f>IFERROR(INDEX(BygningOmraade!B:B,MATCH(A2788,BygningOmraade!A:A,0)),"")</f>
        <v/>
      </c>
    </row>
    <row r="2789" spans="1:24" s="14" customFormat="1" x14ac:dyDescent="0.25">
      <c r="A2789" s="14">
        <f t="shared" si="559"/>
        <v>2789</v>
      </c>
      <c r="B2789" s="14" t="str">
        <f t="shared" ca="1" si="560"/>
        <v>a4282039-eb69-4287-bcf7-4d20aab3d75c</v>
      </c>
      <c r="C2789" s="14" t="str">
        <f t="shared" ca="1" si="561"/>
        <v>0a3f507e-1f49-32b8-e044-0003ba298018</v>
      </c>
      <c r="D2789" s="14">
        <f t="shared" ca="1" si="562"/>
        <v>993893</v>
      </c>
      <c r="E2789" s="1">
        <f t="shared" ca="1" si="563"/>
        <v>120</v>
      </c>
      <c r="F2789" s="1">
        <f t="shared" ca="1" si="564"/>
        <v>148</v>
      </c>
      <c r="G2789" s="1">
        <f t="shared" ca="1" si="565"/>
        <v>1974</v>
      </c>
      <c r="H2789" s="1" t="str">
        <f ca="1">IFERROR(INDEX(Varmeinstallation!B:B,MATCH(INDIRECT($A$1&amp;"L"&amp;A2789)*1,Varmeinstallation!A:A,0)),"Ingen varmeinstallationer")</f>
        <v>Fjernvarme/blokvarme (radiatorsystemer eller varmluftanlæg)</v>
      </c>
      <c r="I2789" s="1" t="str">
        <f ca="1">IFERROR(INDEX(Opvarmningsmiddel!B:B,MATCH(INDIRECT($A$1&amp;"M"&amp;A2789)*1,Opvarmningsmiddel!A:A,0)),"")</f>
        <v/>
      </c>
      <c r="J2789" s="1">
        <f t="shared" ca="1" si="566"/>
        <v>0</v>
      </c>
      <c r="K2789" s="1" t="str">
        <f ca="1">IFERROR(INDEX(Relationstabel!$C$3:$K$10,MATCH(VALUE(INDIRECT($A$1&amp;"L"&amp;A2789)),Relationstabel!$A$3:$A$10,0),MATCH(IFERROR(VALUE(INDIRECT($A$1&amp;"M"&amp;A2789)),0),Relationstabel!$C$1:$K$1,0)),"Ingen varmeinstallationer")</f>
        <v>Fjernvarme/ Blokvarme</v>
      </c>
      <c r="L2789" s="1" t="str">
        <f ca="1">INDEX(Anvendelseskode!B:B,MATCH($E2789,Anvendelseskode!$A:$A,0))</f>
        <v>Fritliggende enfamilieshus (parcelhus)</v>
      </c>
      <c r="M2789" s="1" t="str">
        <f ca="1">INDEX(Anvendelseskode!C:C,MATCH($E2789,Anvendelseskode!$A:$A,0))</f>
        <v>Parcelhuse</v>
      </c>
      <c r="N2789" s="1" t="str">
        <f ca="1">INDEX(Anvendelseskode!D:D,MATCH($E2789,Anvendelseskode!$A:$A,0))</f>
        <v>Private husholdninger</v>
      </c>
      <c r="O2789" s="1" t="str">
        <f ca="1">IFERROR(INDEX(SBi!$2:$2,MATCH(G2789,SBi!$1:$1,1)),SBi!$K$2)</f>
        <v>1973-1978</v>
      </c>
      <c r="P2789" s="1">
        <f ca="1">IFERROR(INDEX(SBi!$C$3:$K$28,MATCH(E2789,SBi!$B$3:$B$28,0),MATCH(O2789,SBi!$C$2:$K$2,0)),0)</f>
        <v>119.8</v>
      </c>
      <c r="Q2789" s="19">
        <f t="shared" ca="1" si="567"/>
        <v>17.730399999999999</v>
      </c>
      <c r="R2789" s="19" t="str">
        <f ca="1">IFERROR(INDEX(VpD!$2:$2,MATCH(G2789,VpD!$1:$1,1)),VpD!$I$2)</f>
        <v>1973-1978</v>
      </c>
      <c r="S2789" s="1">
        <f ca="1">IFERROR(INDEX(VpD!$C$3:$I$27,MATCH(E2789,VpD!$B$3:$B$27,0),MATCH(R2789,VpD!$C$2:$I$2,0)),0)</f>
        <v>117</v>
      </c>
      <c r="T2789" s="19">
        <f t="shared" ca="1" si="568"/>
        <v>17.315999999999999</v>
      </c>
      <c r="U2789" s="14" t="str">
        <f t="shared" ca="1" si="569"/>
        <v xml:space="preserve">711202.04 </v>
      </c>
      <c r="V2789" s="14" t="str">
        <f t="shared" ca="1" si="570"/>
        <v>6172104.71</v>
      </c>
      <c r="W2789" s="14" t="str">
        <f t="shared" ca="1" si="571"/>
        <v>POINT(711202.04 6172104.71)</v>
      </c>
      <c r="X2789" s="14" t="str">
        <f>IFERROR(INDEX(BygningOmraade!B:B,MATCH(A2789,BygningOmraade!A:A,0)),"")</f>
        <v/>
      </c>
    </row>
    <row r="2790" spans="1:24" s="14" customFormat="1" x14ac:dyDescent="0.25">
      <c r="A2790" s="14">
        <f t="shared" si="559"/>
        <v>2790</v>
      </c>
      <c r="B2790" s="14" t="str">
        <f t="shared" ca="1" si="560"/>
        <v>a435331d-d988-4afc-a272-30f0f135774d</v>
      </c>
      <c r="C2790" s="14" t="str">
        <f t="shared" ca="1" si="561"/>
        <v>0a3f507e-1b24-32b8-e044-0003ba298018</v>
      </c>
      <c r="D2790" s="14">
        <f t="shared" ca="1" si="562"/>
        <v>996222</v>
      </c>
      <c r="E2790" s="1">
        <f t="shared" ca="1" si="563"/>
        <v>120</v>
      </c>
      <c r="F2790" s="1">
        <f t="shared" ca="1" si="564"/>
        <v>141</v>
      </c>
      <c r="G2790" s="1">
        <f t="shared" ca="1" si="565"/>
        <v>1982</v>
      </c>
      <c r="H2790" s="1" t="str">
        <f ca="1">IFERROR(INDEX(Varmeinstallation!B:B,MATCH(INDIRECT($A$1&amp;"L"&amp;A2790)*1,Varmeinstallation!A:A,0)),"Ingen varmeinstallationer")</f>
        <v>Centralvarme fra eget anlæg, et-kammer fyr</v>
      </c>
      <c r="I2790" s="1" t="str">
        <f ca="1">IFERROR(INDEX(Opvarmningsmiddel!B:B,MATCH(INDIRECT($A$1&amp;"M"&amp;A2790)*1,Opvarmningsmiddel!A:A,0)),"")</f>
        <v>Naturgas</v>
      </c>
      <c r="J2790" s="1">
        <f t="shared" ca="1" si="566"/>
        <v>0</v>
      </c>
      <c r="K2790" s="1" t="str">
        <f ca="1">IFERROR(INDEX(Relationstabel!$C$3:$K$10,MATCH(VALUE(INDIRECT($A$1&amp;"L"&amp;A2790)),Relationstabel!$A$3:$A$10,0),MATCH(IFERROR(VALUE(INDIRECT($A$1&amp;"M"&amp;A2790)),0),Relationstabel!$C$1:$K$1,0)),"Ingen varmeinstallationer")</f>
        <v>Naturgas</v>
      </c>
      <c r="L2790" s="1" t="str">
        <f ca="1">INDEX(Anvendelseskode!B:B,MATCH($E2790,Anvendelseskode!$A:$A,0))</f>
        <v>Fritliggende enfamilieshus (parcelhus)</v>
      </c>
      <c r="M2790" s="1" t="str">
        <f ca="1">INDEX(Anvendelseskode!C:C,MATCH($E2790,Anvendelseskode!$A:$A,0))</f>
        <v>Parcelhuse</v>
      </c>
      <c r="N2790" s="1" t="str">
        <f ca="1">INDEX(Anvendelseskode!D:D,MATCH($E2790,Anvendelseskode!$A:$A,0))</f>
        <v>Private husholdninger</v>
      </c>
      <c r="O2790" s="1" t="str">
        <f ca="1">IFERROR(INDEX(SBi!$2:$2,MATCH(G2790,SBi!$1:$1,1)),SBi!$K$2)</f>
        <v>1979-1998</v>
      </c>
      <c r="P2790" s="1">
        <f ca="1">IFERROR(INDEX(SBi!$C$3:$K$28,MATCH(E2790,SBi!$B$3:$B$28,0),MATCH(O2790,SBi!$C$2:$K$2,0)),0)</f>
        <v>105.4</v>
      </c>
      <c r="Q2790" s="19">
        <f t="shared" ca="1" si="567"/>
        <v>14.861400000000001</v>
      </c>
      <c r="R2790" s="19" t="str">
        <f ca="1">IFERROR(INDEX(VpD!$2:$2,MATCH(G2790,VpD!$1:$1,1)),VpD!$I$2)</f>
        <v>1979-1998</v>
      </c>
      <c r="S2790" s="1">
        <f ca="1">IFERROR(INDEX(VpD!$C$3:$I$27,MATCH(E2790,VpD!$B$3:$B$27,0),MATCH(R2790,VpD!$C$2:$I$2,0)),0)</f>
        <v>90</v>
      </c>
      <c r="T2790" s="19">
        <f t="shared" ca="1" si="568"/>
        <v>12.69</v>
      </c>
      <c r="U2790" s="14" t="str">
        <f t="shared" ca="1" si="569"/>
        <v xml:space="preserve">713044.62 </v>
      </c>
      <c r="V2790" s="14" t="str">
        <f t="shared" ca="1" si="570"/>
        <v>6168546.26</v>
      </c>
      <c r="W2790" s="14" t="str">
        <f t="shared" ca="1" si="571"/>
        <v>POINT(713044.62 6168546.26)</v>
      </c>
      <c r="X2790" s="14" t="str">
        <f>IFERROR(INDEX(BygningOmraade!B:B,MATCH(A2790,BygningOmraade!A:A,0)),"")</f>
        <v/>
      </c>
    </row>
    <row r="2791" spans="1:24" s="14" customFormat="1" x14ac:dyDescent="0.25">
      <c r="A2791" s="14">
        <f t="shared" si="559"/>
        <v>2791</v>
      </c>
      <c r="B2791" s="14" t="str">
        <f t="shared" ca="1" si="560"/>
        <v>a4460a61-950d-473b-8201-d49ccefb50b3</v>
      </c>
      <c r="C2791" s="14" t="str">
        <f t="shared" ca="1" si="561"/>
        <v>0a3f507e-1f7b-32b8-e044-0003ba298018</v>
      </c>
      <c r="D2791" s="14">
        <f t="shared" ca="1" si="562"/>
        <v>997470</v>
      </c>
      <c r="E2791" s="1">
        <f t="shared" ca="1" si="563"/>
        <v>120</v>
      </c>
      <c r="F2791" s="1">
        <f t="shared" ca="1" si="564"/>
        <v>137</v>
      </c>
      <c r="G2791" s="1">
        <f t="shared" ca="1" si="565"/>
        <v>1966</v>
      </c>
      <c r="H2791" s="1" t="str">
        <f ca="1">IFERROR(INDEX(Varmeinstallation!B:B,MATCH(INDIRECT($A$1&amp;"L"&amp;A2791)*1,Varmeinstallation!A:A,0)),"Ingen varmeinstallationer")</f>
        <v>Centralvarme fra eget anlæg, et-kammer fyr</v>
      </c>
      <c r="I2791" s="1" t="str">
        <f ca="1">IFERROR(INDEX(Opvarmningsmiddel!B:B,MATCH(INDIRECT($A$1&amp;"M"&amp;A2791)*1,Opvarmningsmiddel!A:A,0)),"")</f>
        <v>Naturgas</v>
      </c>
      <c r="J2791" s="1">
        <f t="shared" ca="1" si="566"/>
        <v>0</v>
      </c>
      <c r="K2791" s="1" t="str">
        <f ca="1">IFERROR(INDEX(Relationstabel!$C$3:$K$10,MATCH(VALUE(INDIRECT($A$1&amp;"L"&amp;A2791)),Relationstabel!$A$3:$A$10,0),MATCH(IFERROR(VALUE(INDIRECT($A$1&amp;"M"&amp;A2791)),0),Relationstabel!$C$1:$K$1,0)),"Ingen varmeinstallationer")</f>
        <v>Naturgas</v>
      </c>
      <c r="L2791" s="1" t="str">
        <f ca="1">INDEX(Anvendelseskode!B:B,MATCH($E2791,Anvendelseskode!$A:$A,0))</f>
        <v>Fritliggende enfamilieshus (parcelhus)</v>
      </c>
      <c r="M2791" s="1" t="str">
        <f ca="1">INDEX(Anvendelseskode!C:C,MATCH($E2791,Anvendelseskode!$A:$A,0))</f>
        <v>Parcelhuse</v>
      </c>
      <c r="N2791" s="1" t="str">
        <f ca="1">INDEX(Anvendelseskode!D:D,MATCH($E2791,Anvendelseskode!$A:$A,0))</f>
        <v>Private husholdninger</v>
      </c>
      <c r="O2791" s="1" t="str">
        <f ca="1">IFERROR(INDEX(SBi!$2:$2,MATCH(G2791,SBi!$1:$1,1)),SBi!$K$2)</f>
        <v>1961-1972</v>
      </c>
      <c r="P2791" s="1">
        <f ca="1">IFERROR(INDEX(SBi!$C$3:$K$28,MATCH(E2791,SBi!$B$3:$B$28,0),MATCH(O2791,SBi!$C$2:$K$2,0)),0)</f>
        <v>134.30000000000001</v>
      </c>
      <c r="Q2791" s="19">
        <f t="shared" ca="1" si="567"/>
        <v>18.399100000000001</v>
      </c>
      <c r="R2791" s="19" t="str">
        <f ca="1">IFERROR(INDEX(VpD!$2:$2,MATCH(G2791,VpD!$1:$1,1)),VpD!$I$2)</f>
        <v>1961-1972</v>
      </c>
      <c r="S2791" s="1">
        <f ca="1">IFERROR(INDEX(VpD!$C$3:$I$27,MATCH(E2791,VpD!$B$3:$B$27,0),MATCH(R2791,VpD!$C$2:$I$2,0)),0)</f>
        <v>143</v>
      </c>
      <c r="T2791" s="19">
        <f t="shared" ca="1" si="568"/>
        <v>19.591000000000001</v>
      </c>
      <c r="U2791" s="14" t="str">
        <f t="shared" ca="1" si="569"/>
        <v xml:space="preserve">713956.97 </v>
      </c>
      <c r="V2791" s="14" t="str">
        <f t="shared" ca="1" si="570"/>
        <v>6168668.02</v>
      </c>
      <c r="W2791" s="14" t="str">
        <f t="shared" ca="1" si="571"/>
        <v>POINT(713956.97 6168668.02)</v>
      </c>
      <c r="X2791" s="14" t="str">
        <f>IFERROR(INDEX(BygningOmraade!B:B,MATCH(A2791,BygningOmraade!A:A,0)),"")</f>
        <v/>
      </c>
    </row>
    <row r="2792" spans="1:24" s="14" customFormat="1" x14ac:dyDescent="0.25">
      <c r="A2792" s="14">
        <f t="shared" si="559"/>
        <v>2792</v>
      </c>
      <c r="B2792" s="14" t="str">
        <f t="shared" ca="1" si="560"/>
        <v>a45b6047-4af9-4092-823d-2aa857816a7b</v>
      </c>
      <c r="C2792" s="14" t="str">
        <f t="shared" ca="1" si="561"/>
        <v>4591b5f9-a6e5-0dd9-e044-0003ba298018</v>
      </c>
      <c r="D2792" s="14">
        <f t="shared" ca="1" si="562"/>
        <v>2691200</v>
      </c>
      <c r="E2792" s="1">
        <f t="shared" ca="1" si="563"/>
        <v>130</v>
      </c>
      <c r="F2792" s="1">
        <f t="shared" ca="1" si="564"/>
        <v>127</v>
      </c>
      <c r="G2792" s="1">
        <f t="shared" ca="1" si="565"/>
        <v>2008</v>
      </c>
      <c r="H2792" s="1" t="str">
        <f ca="1">IFERROR(INDEX(Varmeinstallation!B:B,MATCH(INDIRECT($A$1&amp;"L"&amp;A2792)*1,Varmeinstallation!A:A,0)),"Ingen varmeinstallationer")</f>
        <v>Centralvarme fra eget anlæg, et-kammer fyr</v>
      </c>
      <c r="I2792" s="1" t="str">
        <f ca="1">IFERROR(INDEX(Opvarmningsmiddel!B:B,MATCH(INDIRECT($A$1&amp;"M"&amp;A2792)*1,Opvarmningsmiddel!A:A,0)),"")</f>
        <v>Naturgas</v>
      </c>
      <c r="J2792" s="1">
        <f t="shared" ca="1" si="566"/>
        <v>90</v>
      </c>
      <c r="K2792" s="1" t="str">
        <f ca="1">IFERROR(INDEX(Relationstabel!$C$3:$K$10,MATCH(VALUE(INDIRECT($A$1&amp;"L"&amp;A2792)),Relationstabel!$A$3:$A$10,0),MATCH(IFERROR(VALUE(INDIRECT($A$1&amp;"M"&amp;A2792)),0),Relationstabel!$C$1:$K$1,0)),"Ingen varmeinstallationer")</f>
        <v>Naturgas</v>
      </c>
      <c r="L2792" s="1" t="str">
        <f ca="1">INDEX(Anvendelseskode!B:B,MATCH($E2792,Anvendelseskode!$A:$A,0))</f>
        <v>Række-, kæde-, dobbelthus (lodret adskillelse mellem enhederne)</v>
      </c>
      <c r="M2792" s="1" t="str">
        <f ca="1">INDEX(Anvendelseskode!C:C,MATCH($E2792,Anvendelseskode!$A:$A,0))</f>
        <v>Række-, kæde og dobbelthuse</v>
      </c>
      <c r="N2792" s="1" t="str">
        <f ca="1">INDEX(Anvendelseskode!D:D,MATCH($E2792,Anvendelseskode!$A:$A,0))</f>
        <v>Private husholdninger</v>
      </c>
      <c r="O2792" s="1" t="str">
        <f ca="1">IFERROR(INDEX(SBi!$2:$2,MATCH(G2792,SBi!$1:$1,1)),SBi!$K$2)</f>
        <v>Efter 2006</v>
      </c>
      <c r="P2792" s="1">
        <f ca="1">IFERROR(INDEX(SBi!$C$3:$K$28,MATCH(E2792,SBi!$B$3:$B$28,0),MATCH(O2792,SBi!$C$2:$K$2,0)),0)</f>
        <v>66.400000000000006</v>
      </c>
      <c r="Q2792" s="19">
        <f t="shared" ca="1" si="567"/>
        <v>8.4328000000000003</v>
      </c>
      <c r="R2792" s="19" t="str">
        <f ca="1">IFERROR(INDEX(VpD!$2:$2,MATCH(G2792,VpD!$1:$1,1)),VpD!$I$2)</f>
        <v>&gt;1998</v>
      </c>
      <c r="S2792" s="1">
        <f ca="1">IFERROR(INDEX(VpD!$C$3:$I$27,MATCH(E2792,VpD!$B$3:$B$27,0),MATCH(R2792,VpD!$C$2:$I$2,0)),0)</f>
        <v>65</v>
      </c>
      <c r="T2792" s="19">
        <f t="shared" ca="1" si="568"/>
        <v>8.2550000000000008</v>
      </c>
      <c r="U2792" s="14" t="str">
        <f t="shared" ca="1" si="569"/>
        <v xml:space="preserve">712575.4 </v>
      </c>
      <c r="V2792" s="14" t="str">
        <f t="shared" ca="1" si="570"/>
        <v>6168785.61</v>
      </c>
      <c r="W2792" s="14" t="str">
        <f t="shared" ca="1" si="571"/>
        <v>POINT(712575.4 6168785.61)</v>
      </c>
      <c r="X2792" s="14" t="str">
        <f>IFERROR(INDEX(BygningOmraade!B:B,MATCH(A2792,BygningOmraade!A:A,0)),"")</f>
        <v/>
      </c>
    </row>
    <row r="2793" spans="1:24" s="14" customFormat="1" x14ac:dyDescent="0.25">
      <c r="A2793" s="14">
        <f t="shared" si="559"/>
        <v>2793</v>
      </c>
      <c r="B2793" s="14" t="str">
        <f t="shared" ca="1" si="560"/>
        <v>a46943cf-7733-494d-b7fa-01a77897ab61</v>
      </c>
      <c r="C2793" s="14" t="str">
        <f t="shared" ca="1" si="561"/>
        <v>0a3f507e-224d-32b8-e044-0003ba298018</v>
      </c>
      <c r="D2793" s="14">
        <f t="shared" ca="1" si="562"/>
        <v>995764</v>
      </c>
      <c r="E2793" s="1">
        <f t="shared" ca="1" si="563"/>
        <v>120</v>
      </c>
      <c r="F2793" s="1">
        <f t="shared" ca="1" si="564"/>
        <v>135</v>
      </c>
      <c r="G2793" s="1">
        <f t="shared" ca="1" si="565"/>
        <v>1989</v>
      </c>
      <c r="H2793" s="1" t="str">
        <f ca="1">IFERROR(INDEX(Varmeinstallation!B:B,MATCH(INDIRECT($A$1&amp;"L"&amp;A2793)*1,Varmeinstallation!A:A,0)),"Ingen varmeinstallationer")</f>
        <v>Centralvarme fra eget anlæg, et-kammer fyr</v>
      </c>
      <c r="I2793" s="1" t="str">
        <f ca="1">IFERROR(INDEX(Opvarmningsmiddel!B:B,MATCH(INDIRECT($A$1&amp;"M"&amp;A2793)*1,Opvarmningsmiddel!A:A,0)),"")</f>
        <v>Naturgas</v>
      </c>
      <c r="J2793" s="1">
        <f t="shared" ca="1" si="566"/>
        <v>2</v>
      </c>
      <c r="K2793" s="1" t="str">
        <f ca="1">IFERROR(INDEX(Relationstabel!$C$3:$K$10,MATCH(VALUE(INDIRECT($A$1&amp;"L"&amp;A2793)),Relationstabel!$A$3:$A$10,0),MATCH(IFERROR(VALUE(INDIRECT($A$1&amp;"M"&amp;A2793)),0),Relationstabel!$C$1:$K$1,0)),"Ingen varmeinstallationer")</f>
        <v>Naturgas</v>
      </c>
      <c r="L2793" s="1" t="str">
        <f ca="1">INDEX(Anvendelseskode!B:B,MATCH($E2793,Anvendelseskode!$A:$A,0))</f>
        <v>Fritliggende enfamilieshus (parcelhus)</v>
      </c>
      <c r="M2793" s="1" t="str">
        <f ca="1">INDEX(Anvendelseskode!C:C,MATCH($E2793,Anvendelseskode!$A:$A,0))</f>
        <v>Parcelhuse</v>
      </c>
      <c r="N2793" s="1" t="str">
        <f ca="1">INDEX(Anvendelseskode!D:D,MATCH($E2793,Anvendelseskode!$A:$A,0))</f>
        <v>Private husholdninger</v>
      </c>
      <c r="O2793" s="1" t="str">
        <f ca="1">IFERROR(INDEX(SBi!$2:$2,MATCH(G2793,SBi!$1:$1,1)),SBi!$K$2)</f>
        <v>1979-1998</v>
      </c>
      <c r="P2793" s="1">
        <f ca="1">IFERROR(INDEX(SBi!$C$3:$K$28,MATCH(E2793,SBi!$B$3:$B$28,0),MATCH(O2793,SBi!$C$2:$K$2,0)),0)</f>
        <v>105.4</v>
      </c>
      <c r="Q2793" s="19">
        <f t="shared" ca="1" si="567"/>
        <v>14.228999999999999</v>
      </c>
      <c r="R2793" s="19" t="str">
        <f ca="1">IFERROR(INDEX(VpD!$2:$2,MATCH(G2793,VpD!$1:$1,1)),VpD!$I$2)</f>
        <v>1979-1998</v>
      </c>
      <c r="S2793" s="1">
        <f ca="1">IFERROR(INDEX(VpD!$C$3:$I$27,MATCH(E2793,VpD!$B$3:$B$27,0),MATCH(R2793,VpD!$C$2:$I$2,0)),0)</f>
        <v>90</v>
      </c>
      <c r="T2793" s="19">
        <f t="shared" ca="1" si="568"/>
        <v>12.15</v>
      </c>
      <c r="U2793" s="14" t="str">
        <f t="shared" ca="1" si="569"/>
        <v xml:space="preserve">712106.52 </v>
      </c>
      <c r="V2793" s="14" t="str">
        <f t="shared" ca="1" si="570"/>
        <v>6171683.47</v>
      </c>
      <c r="W2793" s="14" t="str">
        <f t="shared" ca="1" si="571"/>
        <v>POINT(712106.52 6171683.47)</v>
      </c>
      <c r="X2793" s="14" t="str">
        <f>IFERROR(INDEX(BygningOmraade!B:B,MATCH(A2793,BygningOmraade!A:A,0)),"")</f>
        <v/>
      </c>
    </row>
    <row r="2794" spans="1:24" s="14" customFormat="1" x14ac:dyDescent="0.25">
      <c r="A2794" s="14">
        <f t="shared" si="559"/>
        <v>2794</v>
      </c>
      <c r="B2794" s="14" t="str">
        <f t="shared" ca="1" si="560"/>
        <v>a481b393-db6f-4e10-b4dd-677212259a75</v>
      </c>
      <c r="C2794" s="14" t="str">
        <f t="shared" ca="1" si="561"/>
        <v>0a3f507e-19b8-32b8-e044-0003ba298018</v>
      </c>
      <c r="D2794" s="14">
        <f t="shared" ca="1" si="562"/>
        <v>994921</v>
      </c>
      <c r="E2794" s="1">
        <f t="shared" ca="1" si="563"/>
        <v>130</v>
      </c>
      <c r="F2794" s="1">
        <f t="shared" ca="1" si="564"/>
        <v>125</v>
      </c>
      <c r="G2794" s="1">
        <f t="shared" ca="1" si="565"/>
        <v>1975</v>
      </c>
      <c r="H2794" s="1" t="str">
        <f ca="1">IFERROR(INDEX(Varmeinstallation!B:B,MATCH(INDIRECT($A$1&amp;"L"&amp;A2794)*1,Varmeinstallation!A:A,0)),"Ingen varmeinstallationer")</f>
        <v>Fjernvarme/blokvarme (radiatorsystemer eller varmluftanlæg)</v>
      </c>
      <c r="I2794" s="1" t="str">
        <f ca="1">IFERROR(INDEX(Opvarmningsmiddel!B:B,MATCH(INDIRECT($A$1&amp;"M"&amp;A2794)*1,Opvarmningsmiddel!A:A,0)),"")</f>
        <v/>
      </c>
      <c r="J2794" s="1">
        <f t="shared" ca="1" si="566"/>
        <v>0</v>
      </c>
      <c r="K2794" s="1" t="str">
        <f ca="1">IFERROR(INDEX(Relationstabel!$C$3:$K$10,MATCH(VALUE(INDIRECT($A$1&amp;"L"&amp;A2794)),Relationstabel!$A$3:$A$10,0),MATCH(IFERROR(VALUE(INDIRECT($A$1&amp;"M"&amp;A2794)),0),Relationstabel!$C$1:$K$1,0)),"Ingen varmeinstallationer")</f>
        <v>Fjernvarme/ Blokvarme</v>
      </c>
      <c r="L2794" s="1" t="str">
        <f ca="1">INDEX(Anvendelseskode!B:B,MATCH($E2794,Anvendelseskode!$A:$A,0))</f>
        <v>Række-, kæde-, dobbelthus (lodret adskillelse mellem enhederne)</v>
      </c>
      <c r="M2794" s="1" t="str">
        <f ca="1">INDEX(Anvendelseskode!C:C,MATCH($E2794,Anvendelseskode!$A:$A,0))</f>
        <v>Række-, kæde og dobbelthuse</v>
      </c>
      <c r="N2794" s="1" t="str">
        <f ca="1">INDEX(Anvendelseskode!D:D,MATCH($E2794,Anvendelseskode!$A:$A,0))</f>
        <v>Private husholdninger</v>
      </c>
      <c r="O2794" s="1" t="str">
        <f ca="1">IFERROR(INDEX(SBi!$2:$2,MATCH(G2794,SBi!$1:$1,1)),SBi!$K$2)</f>
        <v>1973-1978</v>
      </c>
      <c r="P2794" s="1">
        <f ca="1">IFERROR(INDEX(SBi!$C$3:$K$28,MATCH(E2794,SBi!$B$3:$B$28,0),MATCH(O2794,SBi!$C$2:$K$2,0)),0)</f>
        <v>112.6</v>
      </c>
      <c r="Q2794" s="19">
        <f t="shared" ca="1" si="567"/>
        <v>14.074999999999999</v>
      </c>
      <c r="R2794" s="19" t="str">
        <f ca="1">IFERROR(INDEX(VpD!$2:$2,MATCH(G2794,VpD!$1:$1,1)),VpD!$I$2)</f>
        <v>1973-1978</v>
      </c>
      <c r="S2794" s="1">
        <f ca="1">IFERROR(INDEX(VpD!$C$3:$I$27,MATCH(E2794,VpD!$B$3:$B$27,0),MATCH(R2794,VpD!$C$2:$I$2,0)),0)</f>
        <v>98</v>
      </c>
      <c r="T2794" s="19">
        <f t="shared" ca="1" si="568"/>
        <v>12.25</v>
      </c>
      <c r="U2794" s="14" t="str">
        <f t="shared" ca="1" si="569"/>
        <v xml:space="preserve">711739.52 </v>
      </c>
      <c r="V2794" s="14" t="str">
        <f t="shared" ca="1" si="570"/>
        <v>6172389.78</v>
      </c>
      <c r="W2794" s="14" t="str">
        <f t="shared" ca="1" si="571"/>
        <v>POINT(711739.52 6172389.78)</v>
      </c>
      <c r="X2794" s="14" t="str">
        <f>IFERROR(INDEX(BygningOmraade!B:B,MATCH(A2794,BygningOmraade!A:A,0)),"")</f>
        <v/>
      </c>
    </row>
    <row r="2795" spans="1:24" s="14" customFormat="1" x14ac:dyDescent="0.25">
      <c r="A2795" s="14">
        <f t="shared" si="559"/>
        <v>2795</v>
      </c>
      <c r="B2795" s="14" t="str">
        <f t="shared" ca="1" si="560"/>
        <v>a48e5015-869b-45c3-a72d-bc71a466a688</v>
      </c>
      <c r="C2795" s="14" t="str">
        <f t="shared" ca="1" si="561"/>
        <v>0a3f507e-1860-32b8-e044-0003ba298018</v>
      </c>
      <c r="D2795" s="14">
        <f t="shared" ca="1" si="562"/>
        <v>996466</v>
      </c>
      <c r="E2795" s="1">
        <f t="shared" ca="1" si="563"/>
        <v>120</v>
      </c>
      <c r="F2795" s="1">
        <f t="shared" ca="1" si="564"/>
        <v>136</v>
      </c>
      <c r="G2795" s="1">
        <f t="shared" ca="1" si="565"/>
        <v>1984</v>
      </c>
      <c r="H2795" s="1" t="str">
        <f ca="1">IFERROR(INDEX(Varmeinstallation!B:B,MATCH(INDIRECT($A$1&amp;"L"&amp;A2795)*1,Varmeinstallation!A:A,0)),"Ingen varmeinstallationer")</f>
        <v>Centralvarme fra eget anlæg, et-kammer fyr</v>
      </c>
      <c r="I2795" s="1" t="str">
        <f ca="1">IFERROR(INDEX(Opvarmningsmiddel!B:B,MATCH(INDIRECT($A$1&amp;"M"&amp;A2795)*1,Opvarmningsmiddel!A:A,0)),"")</f>
        <v>Naturgas</v>
      </c>
      <c r="J2795" s="1">
        <f t="shared" ca="1" si="566"/>
        <v>2</v>
      </c>
      <c r="K2795" s="1" t="str">
        <f ca="1">IFERROR(INDEX(Relationstabel!$C$3:$K$10,MATCH(VALUE(INDIRECT($A$1&amp;"L"&amp;A2795)),Relationstabel!$A$3:$A$10,0),MATCH(IFERROR(VALUE(INDIRECT($A$1&amp;"M"&amp;A2795)),0),Relationstabel!$C$1:$K$1,0)),"Ingen varmeinstallationer")</f>
        <v>Naturgas</v>
      </c>
      <c r="L2795" s="1" t="str">
        <f ca="1">INDEX(Anvendelseskode!B:B,MATCH($E2795,Anvendelseskode!$A:$A,0))</f>
        <v>Fritliggende enfamilieshus (parcelhus)</v>
      </c>
      <c r="M2795" s="1" t="str">
        <f ca="1">INDEX(Anvendelseskode!C:C,MATCH($E2795,Anvendelseskode!$A:$A,0))</f>
        <v>Parcelhuse</v>
      </c>
      <c r="N2795" s="1" t="str">
        <f ca="1">INDEX(Anvendelseskode!D:D,MATCH($E2795,Anvendelseskode!$A:$A,0))</f>
        <v>Private husholdninger</v>
      </c>
      <c r="O2795" s="1" t="str">
        <f ca="1">IFERROR(INDEX(SBi!$2:$2,MATCH(G2795,SBi!$1:$1,1)),SBi!$K$2)</f>
        <v>1979-1998</v>
      </c>
      <c r="P2795" s="1">
        <f ca="1">IFERROR(INDEX(SBi!$C$3:$K$28,MATCH(E2795,SBi!$B$3:$B$28,0),MATCH(O2795,SBi!$C$2:$K$2,0)),0)</f>
        <v>105.4</v>
      </c>
      <c r="Q2795" s="19">
        <f t="shared" ca="1" si="567"/>
        <v>14.334400000000002</v>
      </c>
      <c r="R2795" s="19" t="str">
        <f ca="1">IFERROR(INDEX(VpD!$2:$2,MATCH(G2795,VpD!$1:$1,1)),VpD!$I$2)</f>
        <v>1979-1998</v>
      </c>
      <c r="S2795" s="1">
        <f ca="1">IFERROR(INDEX(VpD!$C$3:$I$27,MATCH(E2795,VpD!$B$3:$B$27,0),MATCH(R2795,VpD!$C$2:$I$2,0)),0)</f>
        <v>90</v>
      </c>
      <c r="T2795" s="19">
        <f t="shared" ca="1" si="568"/>
        <v>12.24</v>
      </c>
      <c r="U2795" s="14" t="str">
        <f t="shared" ca="1" si="569"/>
        <v xml:space="preserve">713319.83 </v>
      </c>
      <c r="V2795" s="14" t="str">
        <f t="shared" ca="1" si="570"/>
        <v>6168637.02</v>
      </c>
      <c r="W2795" s="14" t="str">
        <f t="shared" ca="1" si="571"/>
        <v>POINT(713319.83 6168637.02)</v>
      </c>
      <c r="X2795" s="14" t="str">
        <f>IFERROR(INDEX(BygningOmraade!B:B,MATCH(A2795,BygningOmraade!A:A,0)),"")</f>
        <v/>
      </c>
    </row>
    <row r="2796" spans="1:24" s="14" customFormat="1" x14ac:dyDescent="0.25">
      <c r="A2796" s="14">
        <f t="shared" si="559"/>
        <v>2796</v>
      </c>
      <c r="B2796" s="14" t="str">
        <f t="shared" ca="1" si="560"/>
        <v>a49d3033-c644-4ecc-b999-47c5fccbcf30</v>
      </c>
      <c r="C2796" s="14" t="str">
        <f t="shared" ca="1" si="561"/>
        <v>0a3f507e-24a0-32b8-e044-0003ba298018</v>
      </c>
      <c r="D2796" s="14">
        <f t="shared" ca="1" si="562"/>
        <v>995955</v>
      </c>
      <c r="E2796" s="1">
        <f t="shared" ca="1" si="563"/>
        <v>320</v>
      </c>
      <c r="F2796" s="1">
        <f t="shared" ca="1" si="564"/>
        <v>183</v>
      </c>
      <c r="G2796" s="1">
        <f t="shared" ca="1" si="565"/>
        <v>1968</v>
      </c>
      <c r="H2796" s="1" t="str">
        <f ca="1">IFERROR(INDEX(Varmeinstallation!B:B,MATCH(INDIRECT($A$1&amp;"L"&amp;A2796)*1,Varmeinstallation!A:A,0)),"Ingen varmeinstallationer")</f>
        <v>Centralvarme fra eget anlæg, et-kammer fyr</v>
      </c>
      <c r="I2796" s="1" t="str">
        <f ca="1">IFERROR(INDEX(Opvarmningsmiddel!B:B,MATCH(INDIRECT($A$1&amp;"M"&amp;A2796)*1,Opvarmningsmiddel!A:A,0)),"")</f>
        <v>Naturgas</v>
      </c>
      <c r="J2796" s="1">
        <f t="shared" ca="1" si="566"/>
        <v>0</v>
      </c>
      <c r="K2796" s="1" t="str">
        <f ca="1">IFERROR(INDEX(Relationstabel!$C$3:$K$10,MATCH(VALUE(INDIRECT($A$1&amp;"L"&amp;A2796)),Relationstabel!$A$3:$A$10,0),MATCH(IFERROR(VALUE(INDIRECT($A$1&amp;"M"&amp;A2796)),0),Relationstabel!$C$1:$K$1,0)),"Ingen varmeinstallationer")</f>
        <v>Naturgas</v>
      </c>
      <c r="L2796" s="1" t="str">
        <f ca="1">INDEX(Anvendelseskode!B:B,MATCH($E2796,Anvendelseskode!$A:$A,0))</f>
        <v>Bygning til kontor, handel, lager herunder offentlig administration</v>
      </c>
      <c r="M2796" s="1" t="str">
        <f ca="1">INDEX(Anvendelseskode!C:C,MATCH($E2796,Anvendelseskode!$A:$A,0))</f>
        <v>Kontor, handel, lager, off. adm.</v>
      </c>
      <c r="N2796" s="1" t="str">
        <f ca="1">INDEX(Anvendelseskode!D:D,MATCH($E2796,Anvendelseskode!$A:$A,0))</f>
        <v>Handel og servicevirksomheder</v>
      </c>
      <c r="O2796" s="1" t="str">
        <f ca="1">IFERROR(INDEX(SBi!$2:$2,MATCH(G2796,SBi!$1:$1,1)),SBi!$K$2)</f>
        <v>1961-1972</v>
      </c>
      <c r="P2796" s="1">
        <f ca="1">IFERROR(INDEX(SBi!$C$3:$K$28,MATCH(E2796,SBi!$B$3:$B$28,0),MATCH(O2796,SBi!$C$2:$K$2,0)),0)</f>
        <v>117.5</v>
      </c>
      <c r="Q2796" s="19">
        <f t="shared" ca="1" si="567"/>
        <v>21.502500000000001</v>
      </c>
      <c r="R2796" s="19" t="str">
        <f ca="1">IFERROR(INDEX(VpD!$2:$2,MATCH(G2796,VpD!$1:$1,1)),VpD!$I$2)</f>
        <v>1961-1972</v>
      </c>
      <c r="S2796" s="1">
        <f ca="1">IFERROR(INDEX(VpD!$C$3:$I$27,MATCH(E2796,VpD!$B$3:$B$27,0),MATCH(R2796,VpD!$C$2:$I$2,0)),0)</f>
        <v>105</v>
      </c>
      <c r="T2796" s="19">
        <f t="shared" ca="1" si="568"/>
        <v>19.215</v>
      </c>
      <c r="U2796" s="14" t="str">
        <f t="shared" ca="1" si="569"/>
        <v xml:space="preserve">712716.54 </v>
      </c>
      <c r="V2796" s="14" t="str">
        <f t="shared" ca="1" si="570"/>
        <v>6169438.92</v>
      </c>
      <c r="W2796" s="14" t="str">
        <f t="shared" ca="1" si="571"/>
        <v>POINT(712716.54 6169438.92)</v>
      </c>
      <c r="X2796" s="14" t="str">
        <f>IFERROR(INDEX(BygningOmraade!B:B,MATCH(A2796,BygningOmraade!A:A,0)),"")</f>
        <v/>
      </c>
    </row>
    <row r="2797" spans="1:24" s="14" customFormat="1" x14ac:dyDescent="0.25">
      <c r="A2797" s="14">
        <f t="shared" si="559"/>
        <v>2797</v>
      </c>
      <c r="B2797" s="14" t="str">
        <f t="shared" ca="1" si="560"/>
        <v>a4a40c60-b7fa-4ffb-bc7a-7c996ff4b001</v>
      </c>
      <c r="C2797" s="14" t="str">
        <f t="shared" ca="1" si="561"/>
        <v>0a3f507e-1b0e-32b8-e044-0003ba298018</v>
      </c>
      <c r="D2797" s="14">
        <f t="shared" ca="1" si="562"/>
        <v>996174</v>
      </c>
      <c r="E2797" s="1">
        <f t="shared" ca="1" si="563"/>
        <v>120</v>
      </c>
      <c r="F2797" s="1">
        <f t="shared" ca="1" si="564"/>
        <v>109</v>
      </c>
      <c r="G2797" s="1">
        <f t="shared" ca="1" si="565"/>
        <v>1964</v>
      </c>
      <c r="H2797" s="1" t="str">
        <f ca="1">IFERROR(INDEX(Varmeinstallation!B:B,MATCH(INDIRECT($A$1&amp;"L"&amp;A2797)*1,Varmeinstallation!A:A,0)),"Ingen varmeinstallationer")</f>
        <v>Centralvarme fra eget anlæg, et-kammer fyr</v>
      </c>
      <c r="I2797" s="1" t="str">
        <f ca="1">IFERROR(INDEX(Opvarmningsmiddel!B:B,MATCH(INDIRECT($A$1&amp;"M"&amp;A2797)*1,Opvarmningsmiddel!A:A,0)),"")</f>
        <v>Naturgas</v>
      </c>
      <c r="J2797" s="1">
        <f t="shared" ca="1" si="566"/>
        <v>2</v>
      </c>
      <c r="K2797" s="1" t="str">
        <f ca="1">IFERROR(INDEX(Relationstabel!$C$3:$K$10,MATCH(VALUE(INDIRECT($A$1&amp;"L"&amp;A2797)),Relationstabel!$A$3:$A$10,0),MATCH(IFERROR(VALUE(INDIRECT($A$1&amp;"M"&amp;A2797)),0),Relationstabel!$C$1:$K$1,0)),"Ingen varmeinstallationer")</f>
        <v>Naturgas</v>
      </c>
      <c r="L2797" s="1" t="str">
        <f ca="1">INDEX(Anvendelseskode!B:B,MATCH($E2797,Anvendelseskode!$A:$A,0))</f>
        <v>Fritliggende enfamilieshus (parcelhus)</v>
      </c>
      <c r="M2797" s="1" t="str">
        <f ca="1">INDEX(Anvendelseskode!C:C,MATCH($E2797,Anvendelseskode!$A:$A,0))</f>
        <v>Parcelhuse</v>
      </c>
      <c r="N2797" s="1" t="str">
        <f ca="1">INDEX(Anvendelseskode!D:D,MATCH($E2797,Anvendelseskode!$A:$A,0))</f>
        <v>Private husholdninger</v>
      </c>
      <c r="O2797" s="1" t="str">
        <f ca="1">IFERROR(INDEX(SBi!$2:$2,MATCH(G2797,SBi!$1:$1,1)),SBi!$K$2)</f>
        <v>1961-1972</v>
      </c>
      <c r="P2797" s="1">
        <f ca="1">IFERROR(INDEX(SBi!$C$3:$K$28,MATCH(E2797,SBi!$B$3:$B$28,0),MATCH(O2797,SBi!$C$2:$K$2,0)),0)</f>
        <v>134.30000000000001</v>
      </c>
      <c r="Q2797" s="19">
        <f t="shared" ca="1" si="567"/>
        <v>14.6387</v>
      </c>
      <c r="R2797" s="19" t="str">
        <f ca="1">IFERROR(INDEX(VpD!$2:$2,MATCH(G2797,VpD!$1:$1,1)),VpD!$I$2)</f>
        <v>1961-1972</v>
      </c>
      <c r="S2797" s="1">
        <f ca="1">IFERROR(INDEX(VpD!$C$3:$I$27,MATCH(E2797,VpD!$B$3:$B$27,0),MATCH(R2797,VpD!$C$2:$I$2,0)),0)</f>
        <v>143</v>
      </c>
      <c r="T2797" s="19">
        <f t="shared" ca="1" si="568"/>
        <v>15.587</v>
      </c>
      <c r="U2797" s="14" t="str">
        <f t="shared" ca="1" si="569"/>
        <v xml:space="preserve">713086.21 </v>
      </c>
      <c r="V2797" s="14" t="str">
        <f t="shared" ca="1" si="570"/>
        <v>6169091.52</v>
      </c>
      <c r="W2797" s="14" t="str">
        <f t="shared" ca="1" si="571"/>
        <v>POINT(713086.21 6169091.52)</v>
      </c>
      <c r="X2797" s="14" t="str">
        <f>IFERROR(INDEX(BygningOmraade!B:B,MATCH(A2797,BygningOmraade!A:A,0)),"")</f>
        <v/>
      </c>
    </row>
    <row r="2798" spans="1:24" s="14" customFormat="1" x14ac:dyDescent="0.25">
      <c r="A2798" s="14">
        <f t="shared" si="559"/>
        <v>2798</v>
      </c>
      <c r="B2798" s="14" t="str">
        <f t="shared" ca="1" si="560"/>
        <v>a4a89d92-fcd0-4ee4-b905-5923d335f413</v>
      </c>
      <c r="C2798" s="14" t="str">
        <f t="shared" ca="1" si="561"/>
        <v>0a3f507e-228c-32b8-e044-0003ba298018</v>
      </c>
      <c r="D2798" s="14">
        <f t="shared" ca="1" si="562"/>
        <v>995570</v>
      </c>
      <c r="E2798" s="1">
        <f t="shared" ca="1" si="563"/>
        <v>120</v>
      </c>
      <c r="F2798" s="1">
        <f t="shared" ca="1" si="564"/>
        <v>147</v>
      </c>
      <c r="G2798" s="1">
        <f t="shared" ca="1" si="565"/>
        <v>1979</v>
      </c>
      <c r="H2798" s="1" t="str">
        <f ca="1">IFERROR(INDEX(Varmeinstallation!B:B,MATCH(INDIRECT($A$1&amp;"L"&amp;A2798)*1,Varmeinstallation!A:A,0)),"Ingen varmeinstallationer")</f>
        <v>Centralvarme fra eget anlæg, et-kammer fyr</v>
      </c>
      <c r="I2798" s="1" t="str">
        <f ca="1">IFERROR(INDEX(Opvarmningsmiddel!B:B,MATCH(INDIRECT($A$1&amp;"M"&amp;A2798)*1,Opvarmningsmiddel!A:A,0)),"")</f>
        <v>Naturgas</v>
      </c>
      <c r="J2798" s="1">
        <f t="shared" ca="1" si="566"/>
        <v>0</v>
      </c>
      <c r="K2798" s="1" t="str">
        <f ca="1">IFERROR(INDEX(Relationstabel!$C$3:$K$10,MATCH(VALUE(INDIRECT($A$1&amp;"L"&amp;A2798)),Relationstabel!$A$3:$A$10,0),MATCH(IFERROR(VALUE(INDIRECT($A$1&amp;"M"&amp;A2798)),0),Relationstabel!$C$1:$K$1,0)),"Ingen varmeinstallationer")</f>
        <v>Naturgas</v>
      </c>
      <c r="L2798" s="1" t="str">
        <f ca="1">INDEX(Anvendelseskode!B:B,MATCH($E2798,Anvendelseskode!$A:$A,0))</f>
        <v>Fritliggende enfamilieshus (parcelhus)</v>
      </c>
      <c r="M2798" s="1" t="str">
        <f ca="1">INDEX(Anvendelseskode!C:C,MATCH($E2798,Anvendelseskode!$A:$A,0))</f>
        <v>Parcelhuse</v>
      </c>
      <c r="N2798" s="1" t="str">
        <f ca="1">INDEX(Anvendelseskode!D:D,MATCH($E2798,Anvendelseskode!$A:$A,0))</f>
        <v>Private husholdninger</v>
      </c>
      <c r="O2798" s="1" t="str">
        <f ca="1">IFERROR(INDEX(SBi!$2:$2,MATCH(G2798,SBi!$1:$1,1)),SBi!$K$2)</f>
        <v>1979-1998</v>
      </c>
      <c r="P2798" s="1">
        <f ca="1">IFERROR(INDEX(SBi!$C$3:$K$28,MATCH(E2798,SBi!$B$3:$B$28,0),MATCH(O2798,SBi!$C$2:$K$2,0)),0)</f>
        <v>105.4</v>
      </c>
      <c r="Q2798" s="19">
        <f t="shared" ca="1" si="567"/>
        <v>15.4938</v>
      </c>
      <c r="R2798" s="19" t="str">
        <f ca="1">IFERROR(INDEX(VpD!$2:$2,MATCH(G2798,VpD!$1:$1,1)),VpD!$I$2)</f>
        <v>1979-1998</v>
      </c>
      <c r="S2798" s="1">
        <f ca="1">IFERROR(INDEX(VpD!$C$3:$I$27,MATCH(E2798,VpD!$B$3:$B$27,0),MATCH(R2798,VpD!$C$2:$I$2,0)),0)</f>
        <v>90</v>
      </c>
      <c r="T2798" s="19">
        <f t="shared" ca="1" si="568"/>
        <v>13.23</v>
      </c>
      <c r="U2798" s="14" t="str">
        <f t="shared" ca="1" si="569"/>
        <v xml:space="preserve">711880.05 </v>
      </c>
      <c r="V2798" s="14" t="str">
        <f t="shared" ca="1" si="570"/>
        <v>6171872.3</v>
      </c>
      <c r="W2798" s="14" t="str">
        <f t="shared" ca="1" si="571"/>
        <v>POINT(711880.05 6171872.3)</v>
      </c>
      <c r="X2798" s="14" t="str">
        <f>IFERROR(INDEX(BygningOmraade!B:B,MATCH(A2798,BygningOmraade!A:A,0)),"")</f>
        <v/>
      </c>
    </row>
    <row r="2799" spans="1:24" s="14" customFormat="1" x14ac:dyDescent="0.25">
      <c r="A2799" s="14">
        <f t="shared" si="559"/>
        <v>2799</v>
      </c>
      <c r="B2799" s="14" t="str">
        <f t="shared" ca="1" si="560"/>
        <v>a4b6c1dc-2b81-469c-9fac-0c9902a69e54</v>
      </c>
      <c r="C2799" s="14" t="str">
        <f t="shared" ca="1" si="561"/>
        <v>5ddb979d-c1f7-40d3-e044-0003ba298018</v>
      </c>
      <c r="D2799" s="14">
        <f t="shared" ca="1" si="562"/>
        <v>100012120</v>
      </c>
      <c r="E2799" s="1">
        <f t="shared" ca="1" si="563"/>
        <v>160</v>
      </c>
      <c r="F2799" s="1">
        <f t="shared" ca="1" si="564"/>
        <v>2747</v>
      </c>
      <c r="G2799" s="1">
        <f t="shared" ca="1" si="565"/>
        <v>2009</v>
      </c>
      <c r="H2799" s="1" t="str">
        <f ca="1">IFERROR(INDEX(Varmeinstallation!B:B,MATCH(INDIRECT($A$1&amp;"L"&amp;A2799)*1,Varmeinstallation!A:A,0)),"Ingen varmeinstallationer")</f>
        <v>Fjernvarme/blokvarme (radiatorsystemer eller varmluftanlæg)</v>
      </c>
      <c r="I2799" s="1" t="str">
        <f ca="1">IFERROR(INDEX(Opvarmningsmiddel!B:B,MATCH(INDIRECT($A$1&amp;"M"&amp;A2799)*1,Opvarmningsmiddel!A:A,0)),"")</f>
        <v/>
      </c>
      <c r="J2799" s="1">
        <f t="shared" ca="1" si="566"/>
        <v>90</v>
      </c>
      <c r="K2799" s="1" t="str">
        <f ca="1">IFERROR(INDEX(Relationstabel!$C$3:$K$10,MATCH(VALUE(INDIRECT($A$1&amp;"L"&amp;A2799)),Relationstabel!$A$3:$A$10,0),MATCH(IFERROR(VALUE(INDIRECT($A$1&amp;"M"&amp;A2799)),0),Relationstabel!$C$1:$K$1,0)),"Ingen varmeinstallationer")</f>
        <v>Fjernvarme/ Blokvarme</v>
      </c>
      <c r="L2799" s="1" t="str">
        <f ca="1">INDEX(Anvendelseskode!B:B,MATCH($E2799,Anvendelseskode!$A:$A,0))</f>
        <v>Døgninstitutioner</v>
      </c>
      <c r="M2799" s="1" t="str">
        <f ca="1">INDEX(Anvendelseskode!C:C,MATCH($E2799,Anvendelseskode!$A:$A,0))</f>
        <v>Døgninstitutioner</v>
      </c>
      <c r="N2799" s="1" t="str">
        <f ca="1">INDEX(Anvendelseskode!D:D,MATCH($E2799,Anvendelseskode!$A:$A,0))</f>
        <v>Kommunale og andre offentlige institutioner</v>
      </c>
      <c r="O2799" s="1" t="str">
        <f ca="1">IFERROR(INDEX(SBi!$2:$2,MATCH(G2799,SBi!$1:$1,1)),SBi!$K$2)</f>
        <v>Efter 2006</v>
      </c>
      <c r="P2799" s="1">
        <f ca="1">IFERROR(INDEX(SBi!$C$3:$K$28,MATCH(E2799,SBi!$B$3:$B$28,0),MATCH(O2799,SBi!$C$2:$K$2,0)),0)</f>
        <v>63.3</v>
      </c>
      <c r="Q2799" s="19">
        <f t="shared" ca="1" si="567"/>
        <v>173.88509999999999</v>
      </c>
      <c r="R2799" s="19" t="str">
        <f ca="1">IFERROR(INDEX(VpD!$2:$2,MATCH(G2799,VpD!$1:$1,1)),VpD!$I$2)</f>
        <v>&gt;1998</v>
      </c>
      <c r="S2799" s="1">
        <f ca="1">IFERROR(INDEX(VpD!$C$3:$I$27,MATCH(E2799,VpD!$B$3:$B$27,0),MATCH(R2799,VpD!$C$2:$I$2,0)),0)</f>
        <v>161</v>
      </c>
      <c r="T2799" s="19">
        <f t="shared" ca="1" si="568"/>
        <v>442.267</v>
      </c>
      <c r="U2799" s="14" t="str">
        <f t="shared" ca="1" si="569"/>
        <v xml:space="preserve">713161.91 </v>
      </c>
      <c r="V2799" s="14" t="str">
        <f t="shared" ca="1" si="570"/>
        <v>6169329.61</v>
      </c>
      <c r="W2799" s="14" t="str">
        <f t="shared" ca="1" si="571"/>
        <v>POINT(713161.91 6169329.61)</v>
      </c>
      <c r="X2799" s="14" t="str">
        <f>IFERROR(INDEX(BygningOmraade!B:B,MATCH(A2799,BygningOmraade!A:A,0)),"")</f>
        <v/>
      </c>
    </row>
    <row r="2800" spans="1:24" s="14" customFormat="1" x14ac:dyDescent="0.25">
      <c r="A2800" s="14">
        <f t="shared" si="559"/>
        <v>2800</v>
      </c>
      <c r="B2800" s="14" t="str">
        <f t="shared" ca="1" si="560"/>
        <v>a4bd7ad0-5480-4591-8ace-3c9d3c2feb99</v>
      </c>
      <c r="C2800" s="14" t="str">
        <f t="shared" ca="1" si="561"/>
        <v>0a3f507e-1f7a-32b8-e044-0003ba298018</v>
      </c>
      <c r="D2800" s="14">
        <f t="shared" ca="1" si="562"/>
        <v>997503</v>
      </c>
      <c r="E2800" s="1">
        <f t="shared" ca="1" si="563"/>
        <v>120</v>
      </c>
      <c r="F2800" s="1">
        <f t="shared" ca="1" si="564"/>
        <v>164</v>
      </c>
      <c r="G2800" s="1">
        <f t="shared" ca="1" si="565"/>
        <v>1979</v>
      </c>
      <c r="H2800" s="1" t="str">
        <f ca="1">IFERROR(INDEX(Varmeinstallation!B:B,MATCH(INDIRECT($A$1&amp;"L"&amp;A2800)*1,Varmeinstallation!A:A,0)),"Ingen varmeinstallationer")</f>
        <v>Centralvarme fra eget anlæg, et-kammer fyr</v>
      </c>
      <c r="I2800" s="1" t="str">
        <f ca="1">IFERROR(INDEX(Opvarmningsmiddel!B:B,MATCH(INDIRECT($A$1&amp;"M"&amp;A2800)*1,Opvarmningsmiddel!A:A,0)),"")</f>
        <v>Naturgas</v>
      </c>
      <c r="J2800" s="1">
        <f t="shared" ca="1" si="566"/>
        <v>0</v>
      </c>
      <c r="K2800" s="1" t="str">
        <f ca="1">IFERROR(INDEX(Relationstabel!$C$3:$K$10,MATCH(VALUE(INDIRECT($A$1&amp;"L"&amp;A2800)),Relationstabel!$A$3:$A$10,0),MATCH(IFERROR(VALUE(INDIRECT($A$1&amp;"M"&amp;A2800)),0),Relationstabel!$C$1:$K$1,0)),"Ingen varmeinstallationer")</f>
        <v>Naturgas</v>
      </c>
      <c r="L2800" s="1" t="str">
        <f ca="1">INDEX(Anvendelseskode!B:B,MATCH($E2800,Anvendelseskode!$A:$A,0))</f>
        <v>Fritliggende enfamilieshus (parcelhus)</v>
      </c>
      <c r="M2800" s="1" t="str">
        <f ca="1">INDEX(Anvendelseskode!C:C,MATCH($E2800,Anvendelseskode!$A:$A,0))</f>
        <v>Parcelhuse</v>
      </c>
      <c r="N2800" s="1" t="str">
        <f ca="1">INDEX(Anvendelseskode!D:D,MATCH($E2800,Anvendelseskode!$A:$A,0))</f>
        <v>Private husholdninger</v>
      </c>
      <c r="O2800" s="1" t="str">
        <f ca="1">IFERROR(INDEX(SBi!$2:$2,MATCH(G2800,SBi!$1:$1,1)),SBi!$K$2)</f>
        <v>1979-1998</v>
      </c>
      <c r="P2800" s="1">
        <f ca="1">IFERROR(INDEX(SBi!$C$3:$K$28,MATCH(E2800,SBi!$B$3:$B$28,0),MATCH(O2800,SBi!$C$2:$K$2,0)),0)</f>
        <v>105.4</v>
      </c>
      <c r="Q2800" s="19">
        <f t="shared" ca="1" si="567"/>
        <v>17.285600000000002</v>
      </c>
      <c r="R2800" s="19" t="str">
        <f ca="1">IFERROR(INDEX(VpD!$2:$2,MATCH(G2800,VpD!$1:$1,1)),VpD!$I$2)</f>
        <v>1979-1998</v>
      </c>
      <c r="S2800" s="1">
        <f ca="1">IFERROR(INDEX(VpD!$C$3:$I$27,MATCH(E2800,VpD!$B$3:$B$27,0),MATCH(R2800,VpD!$C$2:$I$2,0)),0)</f>
        <v>90</v>
      </c>
      <c r="T2800" s="19">
        <f t="shared" ca="1" si="568"/>
        <v>14.76</v>
      </c>
      <c r="U2800" s="14" t="str">
        <f t="shared" ca="1" si="569"/>
        <v xml:space="preserve">713915.8 </v>
      </c>
      <c r="V2800" s="14" t="str">
        <f t="shared" ca="1" si="570"/>
        <v>6168718.37</v>
      </c>
      <c r="W2800" s="14" t="str">
        <f t="shared" ca="1" si="571"/>
        <v>POINT(713915.8 6168718.37)</v>
      </c>
      <c r="X2800" s="14" t="str">
        <f>IFERROR(INDEX(BygningOmraade!B:B,MATCH(A2800,BygningOmraade!A:A,0)),"")</f>
        <v/>
      </c>
    </row>
    <row r="2801" spans="1:24" s="14" customFormat="1" x14ac:dyDescent="0.25">
      <c r="A2801" s="14">
        <f t="shared" si="559"/>
        <v>2801</v>
      </c>
      <c r="B2801" s="14" t="str">
        <f t="shared" ca="1" si="560"/>
        <v>a4cb5e50-ae7f-4136-842c-55ebd3e14f19</v>
      </c>
      <c r="C2801" s="14" t="str">
        <f t="shared" ca="1" si="561"/>
        <v>0a3f507e-2498-32b8-e044-0003ba298018</v>
      </c>
      <c r="D2801" s="14">
        <f t="shared" ca="1" si="562"/>
        <v>994093</v>
      </c>
      <c r="E2801" s="1">
        <f t="shared" ca="1" si="563"/>
        <v>290</v>
      </c>
      <c r="F2801" s="1">
        <f t="shared" ca="1" si="564"/>
        <v>5</v>
      </c>
      <c r="G2801" s="1">
        <f t="shared" ca="1" si="565"/>
        <v>2003</v>
      </c>
      <c r="H2801" s="1" t="str">
        <f ca="1">IFERROR(INDEX(Varmeinstallation!B:B,MATCH(INDIRECT($A$1&amp;"L"&amp;A2801)*1,Varmeinstallation!A:A,0)),"Ingen varmeinstallationer")</f>
        <v>Ingen varmeinstallationer</v>
      </c>
      <c r="I2801" s="1" t="str">
        <f ca="1">IFERROR(INDEX(Opvarmningsmiddel!B:B,MATCH(INDIRECT($A$1&amp;"M"&amp;A2801)*1,Opvarmningsmiddel!A:A,0)),"")</f>
        <v/>
      </c>
      <c r="J2801" s="1">
        <f t="shared" ca="1" si="566"/>
        <v>90</v>
      </c>
      <c r="K2801" s="1" t="str">
        <f ca="1">IFERROR(INDEX(Relationstabel!$C$3:$K$10,MATCH(VALUE(INDIRECT($A$1&amp;"L"&amp;A2801)),Relationstabel!$A$3:$A$10,0),MATCH(IFERROR(VALUE(INDIRECT($A$1&amp;"M"&amp;A2801)),0),Relationstabel!$C$1:$K$1,0)),"Ingen varmeinstallationer")</f>
        <v>Ingen varmeinstallation</v>
      </c>
      <c r="L2801" s="1" t="str">
        <f ca="1">INDEX(Anvendelseskode!B:B,MATCH($E2801,Anvendelseskode!$A:$A,0))</f>
        <v>Anden bygning til landbrug, industri etc</v>
      </c>
      <c r="M2801" s="1" t="str">
        <f ca="1">INDEX(Anvendelseskode!C:C,MATCH($E2801,Anvendelseskode!$A:$A,0))</f>
        <v>Anden bygning til produktion</v>
      </c>
      <c r="N2801" s="1" t="str">
        <f ca="1">INDEX(Anvendelseskode!D:D,MATCH($E2801,Anvendelseskode!$A:$A,0))</f>
        <v>Industri</v>
      </c>
      <c r="O2801" s="1" t="str">
        <f ca="1">IFERROR(INDEX(SBi!$2:$2,MATCH(G2801,SBi!$1:$1,1)),SBi!$K$2)</f>
        <v>1999-2006</v>
      </c>
      <c r="P2801" s="1">
        <f ca="1">IFERROR(INDEX(SBi!$C$3:$K$28,MATCH(E2801,SBi!$B$3:$B$28,0),MATCH(O2801,SBi!$C$2:$K$2,0)),0)</f>
        <v>66</v>
      </c>
      <c r="Q2801" s="19">
        <f t="shared" ca="1" si="567"/>
        <v>0.33</v>
      </c>
      <c r="R2801" s="19" t="str">
        <f ca="1">IFERROR(INDEX(VpD!$2:$2,MATCH(G2801,VpD!$1:$1,1)),VpD!$I$2)</f>
        <v>&gt;1998</v>
      </c>
      <c r="S2801" s="1">
        <f ca="1">IFERROR(INDEX(VpD!$C$3:$I$27,MATCH(E2801,VpD!$B$3:$B$27,0),MATCH(R2801,VpD!$C$2:$I$2,0)),0)</f>
        <v>66</v>
      </c>
      <c r="T2801" s="19">
        <f t="shared" ca="1" si="568"/>
        <v>0.33</v>
      </c>
      <c r="U2801" s="14" t="str">
        <f t="shared" ca="1" si="569"/>
        <v xml:space="preserve">711347.51 </v>
      </c>
      <c r="V2801" s="14" t="str">
        <f t="shared" ca="1" si="570"/>
        <v>6170911.57</v>
      </c>
      <c r="W2801" s="14" t="str">
        <f t="shared" ca="1" si="571"/>
        <v>POINT(711347.51 6170911.57)</v>
      </c>
      <c r="X2801" s="14" t="str">
        <f>IFERROR(INDEX(BygningOmraade!B:B,MATCH(A2801,BygningOmraade!A:A,0)),"")</f>
        <v/>
      </c>
    </row>
    <row r="2802" spans="1:24" s="14" customFormat="1" x14ac:dyDescent="0.25">
      <c r="A2802" s="14">
        <f t="shared" si="559"/>
        <v>2802</v>
      </c>
      <c r="B2802" s="14" t="str">
        <f t="shared" ca="1" si="560"/>
        <v>a4d15c61-0c28-4622-ad61-0821bd0d2083</v>
      </c>
      <c r="C2802" s="14" t="str">
        <f t="shared" ca="1" si="561"/>
        <v>0a3f507e-1cab-32b8-e044-0003ba298018</v>
      </c>
      <c r="D2802" s="14">
        <f t="shared" ca="1" si="562"/>
        <v>997418</v>
      </c>
      <c r="E2802" s="1">
        <f t="shared" ca="1" si="563"/>
        <v>120</v>
      </c>
      <c r="F2802" s="1">
        <f t="shared" ca="1" si="564"/>
        <v>100</v>
      </c>
      <c r="G2802" s="1">
        <f t="shared" ca="1" si="565"/>
        <v>1987</v>
      </c>
      <c r="H2802" s="1" t="str">
        <f ca="1">IFERROR(INDEX(Varmeinstallation!B:B,MATCH(INDIRECT($A$1&amp;"L"&amp;A2802)*1,Varmeinstallation!A:A,0)),"Ingen varmeinstallationer")</f>
        <v>Centralvarme fra eget anlæg, et-kammer fyr</v>
      </c>
      <c r="I2802" s="1" t="str">
        <f ca="1">IFERROR(INDEX(Opvarmningsmiddel!B:B,MATCH(INDIRECT($A$1&amp;"M"&amp;A2802)*1,Opvarmningsmiddel!A:A,0)),"")</f>
        <v>Naturgas</v>
      </c>
      <c r="J2802" s="1">
        <f t="shared" ca="1" si="566"/>
        <v>0</v>
      </c>
      <c r="K2802" s="1" t="str">
        <f ca="1">IFERROR(INDEX(Relationstabel!$C$3:$K$10,MATCH(VALUE(INDIRECT($A$1&amp;"L"&amp;A2802)),Relationstabel!$A$3:$A$10,0),MATCH(IFERROR(VALUE(INDIRECT($A$1&amp;"M"&amp;A2802)),0),Relationstabel!$C$1:$K$1,0)),"Ingen varmeinstallationer")</f>
        <v>Naturgas</v>
      </c>
      <c r="L2802" s="1" t="str">
        <f ca="1">INDEX(Anvendelseskode!B:B,MATCH($E2802,Anvendelseskode!$A:$A,0))</f>
        <v>Fritliggende enfamilieshus (parcelhus)</v>
      </c>
      <c r="M2802" s="1" t="str">
        <f ca="1">INDEX(Anvendelseskode!C:C,MATCH($E2802,Anvendelseskode!$A:$A,0))</f>
        <v>Parcelhuse</v>
      </c>
      <c r="N2802" s="1" t="str">
        <f ca="1">INDEX(Anvendelseskode!D:D,MATCH($E2802,Anvendelseskode!$A:$A,0))</f>
        <v>Private husholdninger</v>
      </c>
      <c r="O2802" s="1" t="str">
        <f ca="1">IFERROR(INDEX(SBi!$2:$2,MATCH(G2802,SBi!$1:$1,1)),SBi!$K$2)</f>
        <v>1979-1998</v>
      </c>
      <c r="P2802" s="1">
        <f ca="1">IFERROR(INDEX(SBi!$C$3:$K$28,MATCH(E2802,SBi!$B$3:$B$28,0),MATCH(O2802,SBi!$C$2:$K$2,0)),0)</f>
        <v>105.4</v>
      </c>
      <c r="Q2802" s="19">
        <f t="shared" ca="1" si="567"/>
        <v>10.54</v>
      </c>
      <c r="R2802" s="19" t="str">
        <f ca="1">IFERROR(INDEX(VpD!$2:$2,MATCH(G2802,VpD!$1:$1,1)),VpD!$I$2)</f>
        <v>1979-1998</v>
      </c>
      <c r="S2802" s="1">
        <f ca="1">IFERROR(INDEX(VpD!$C$3:$I$27,MATCH(E2802,VpD!$B$3:$B$27,0),MATCH(R2802,VpD!$C$2:$I$2,0)),0)</f>
        <v>90</v>
      </c>
      <c r="T2802" s="19">
        <f t="shared" ca="1" si="568"/>
        <v>9</v>
      </c>
      <c r="U2802" s="14" t="str">
        <f t="shared" ca="1" si="569"/>
        <v xml:space="preserve">714010.71 </v>
      </c>
      <c r="V2802" s="14" t="str">
        <f t="shared" ca="1" si="570"/>
        <v>6168741.17</v>
      </c>
      <c r="W2802" s="14" t="str">
        <f t="shared" ca="1" si="571"/>
        <v>POINT(714010.71 6168741.17)</v>
      </c>
      <c r="X2802" s="14" t="str">
        <f>IFERROR(INDEX(BygningOmraade!B:B,MATCH(A2802,BygningOmraade!A:A,0)),"")</f>
        <v/>
      </c>
    </row>
    <row r="2803" spans="1:24" s="14" customFormat="1" x14ac:dyDescent="0.25">
      <c r="A2803" s="14">
        <f t="shared" si="559"/>
        <v>2803</v>
      </c>
      <c r="B2803" s="14" t="str">
        <f t="shared" ca="1" si="560"/>
        <v>a4d3f2e5-ada0-4007-9a18-1cf181ecbc59</v>
      </c>
      <c r="C2803" s="14" t="str">
        <f t="shared" ca="1" si="561"/>
        <v>0a3f507e-1d87-32b8-e044-0003ba298018</v>
      </c>
      <c r="D2803" s="14">
        <f t="shared" ca="1" si="562"/>
        <v>995709</v>
      </c>
      <c r="E2803" s="1">
        <f t="shared" ca="1" si="563"/>
        <v>120</v>
      </c>
      <c r="F2803" s="1">
        <f t="shared" ca="1" si="564"/>
        <v>140</v>
      </c>
      <c r="G2803" s="1">
        <f t="shared" ca="1" si="565"/>
        <v>1976</v>
      </c>
      <c r="H2803" s="1" t="str">
        <f ca="1">IFERROR(INDEX(Varmeinstallation!B:B,MATCH(INDIRECT($A$1&amp;"L"&amp;A2803)*1,Varmeinstallation!A:A,0)),"Ingen varmeinstallationer")</f>
        <v>Centralvarme fra eget anlæg, et-kammer fyr</v>
      </c>
      <c r="I2803" s="1" t="str">
        <f ca="1">IFERROR(INDEX(Opvarmningsmiddel!B:B,MATCH(INDIRECT($A$1&amp;"M"&amp;A2803)*1,Opvarmningsmiddel!A:A,0)),"")</f>
        <v>Naturgas</v>
      </c>
      <c r="J2803" s="1">
        <f t="shared" ca="1" si="566"/>
        <v>0</v>
      </c>
      <c r="K2803" s="1" t="str">
        <f ca="1">IFERROR(INDEX(Relationstabel!$C$3:$K$10,MATCH(VALUE(INDIRECT($A$1&amp;"L"&amp;A2803)),Relationstabel!$A$3:$A$10,0),MATCH(IFERROR(VALUE(INDIRECT($A$1&amp;"M"&amp;A2803)),0),Relationstabel!$C$1:$K$1,0)),"Ingen varmeinstallationer")</f>
        <v>Naturgas</v>
      </c>
      <c r="L2803" s="1" t="str">
        <f ca="1">INDEX(Anvendelseskode!B:B,MATCH($E2803,Anvendelseskode!$A:$A,0))</f>
        <v>Fritliggende enfamilieshus (parcelhus)</v>
      </c>
      <c r="M2803" s="1" t="str">
        <f ca="1">INDEX(Anvendelseskode!C:C,MATCH($E2803,Anvendelseskode!$A:$A,0))</f>
        <v>Parcelhuse</v>
      </c>
      <c r="N2803" s="1" t="str">
        <f ca="1">INDEX(Anvendelseskode!D:D,MATCH($E2803,Anvendelseskode!$A:$A,0))</f>
        <v>Private husholdninger</v>
      </c>
      <c r="O2803" s="1" t="str">
        <f ca="1">IFERROR(INDEX(SBi!$2:$2,MATCH(G2803,SBi!$1:$1,1)),SBi!$K$2)</f>
        <v>1973-1978</v>
      </c>
      <c r="P2803" s="1">
        <f ca="1">IFERROR(INDEX(SBi!$C$3:$K$28,MATCH(E2803,SBi!$B$3:$B$28,0),MATCH(O2803,SBi!$C$2:$K$2,0)),0)</f>
        <v>119.8</v>
      </c>
      <c r="Q2803" s="19">
        <f t="shared" ca="1" si="567"/>
        <v>16.771999999999998</v>
      </c>
      <c r="R2803" s="19" t="str">
        <f ca="1">IFERROR(INDEX(VpD!$2:$2,MATCH(G2803,VpD!$1:$1,1)),VpD!$I$2)</f>
        <v>1973-1978</v>
      </c>
      <c r="S2803" s="1">
        <f ca="1">IFERROR(INDEX(VpD!$C$3:$I$27,MATCH(E2803,VpD!$B$3:$B$27,0),MATCH(R2803,VpD!$C$2:$I$2,0)),0)</f>
        <v>117</v>
      </c>
      <c r="T2803" s="19">
        <f t="shared" ca="1" si="568"/>
        <v>16.38</v>
      </c>
      <c r="U2803" s="14" t="str">
        <f t="shared" ca="1" si="569"/>
        <v xml:space="preserve">712255.35 </v>
      </c>
      <c r="V2803" s="14" t="str">
        <f t="shared" ca="1" si="570"/>
        <v>6169344.81</v>
      </c>
      <c r="W2803" s="14" t="str">
        <f t="shared" ca="1" si="571"/>
        <v>POINT(712255.35 6169344.81)</v>
      </c>
      <c r="X2803" s="14" t="str">
        <f>IFERROR(INDEX(BygningOmraade!B:B,MATCH(A2803,BygningOmraade!A:A,0)),"")</f>
        <v/>
      </c>
    </row>
    <row r="2804" spans="1:24" s="14" customFormat="1" x14ac:dyDescent="0.25">
      <c r="A2804" s="14">
        <f t="shared" si="559"/>
        <v>2804</v>
      </c>
      <c r="B2804" s="14" t="str">
        <f t="shared" ca="1" si="560"/>
        <v>a4e5c794-f21c-4fc8-b5d5-4e12e03e2b02</v>
      </c>
      <c r="C2804" s="14" t="str">
        <f t="shared" ca="1" si="561"/>
        <v>0a3f507e-199b-32b8-e044-0003ba298018</v>
      </c>
      <c r="D2804" s="14">
        <f t="shared" ca="1" si="562"/>
        <v>995216</v>
      </c>
      <c r="E2804" s="1">
        <f t="shared" ca="1" si="563"/>
        <v>130</v>
      </c>
      <c r="F2804" s="1">
        <f t="shared" ca="1" si="564"/>
        <v>125</v>
      </c>
      <c r="G2804" s="1">
        <f t="shared" ca="1" si="565"/>
        <v>1976</v>
      </c>
      <c r="H2804" s="1" t="str">
        <f ca="1">IFERROR(INDEX(Varmeinstallation!B:B,MATCH(INDIRECT($A$1&amp;"L"&amp;A2804)*1,Varmeinstallation!A:A,0)),"Ingen varmeinstallationer")</f>
        <v>Fjernvarme/blokvarme (radiatorsystemer eller varmluftanlæg)</v>
      </c>
      <c r="I2804" s="1" t="str">
        <f ca="1">IFERROR(INDEX(Opvarmningsmiddel!B:B,MATCH(INDIRECT($A$1&amp;"M"&amp;A2804)*1,Opvarmningsmiddel!A:A,0)),"")</f>
        <v/>
      </c>
      <c r="J2804" s="1">
        <f t="shared" ca="1" si="566"/>
        <v>2</v>
      </c>
      <c r="K2804" s="1" t="str">
        <f ca="1">IFERROR(INDEX(Relationstabel!$C$3:$K$10,MATCH(VALUE(INDIRECT($A$1&amp;"L"&amp;A2804)),Relationstabel!$A$3:$A$10,0),MATCH(IFERROR(VALUE(INDIRECT($A$1&amp;"M"&amp;A2804)),0),Relationstabel!$C$1:$K$1,0)),"Ingen varmeinstallationer")</f>
        <v>Fjernvarme/ Blokvarme</v>
      </c>
      <c r="L2804" s="1" t="str">
        <f ca="1">INDEX(Anvendelseskode!B:B,MATCH($E2804,Anvendelseskode!$A:$A,0))</f>
        <v>Række-, kæde-, dobbelthus (lodret adskillelse mellem enhederne)</v>
      </c>
      <c r="M2804" s="1" t="str">
        <f ca="1">INDEX(Anvendelseskode!C:C,MATCH($E2804,Anvendelseskode!$A:$A,0))</f>
        <v>Række-, kæde og dobbelthuse</v>
      </c>
      <c r="N2804" s="1" t="str">
        <f ca="1">INDEX(Anvendelseskode!D:D,MATCH($E2804,Anvendelseskode!$A:$A,0))</f>
        <v>Private husholdninger</v>
      </c>
      <c r="O2804" s="1" t="str">
        <f ca="1">IFERROR(INDEX(SBi!$2:$2,MATCH(G2804,SBi!$1:$1,1)),SBi!$K$2)</f>
        <v>1973-1978</v>
      </c>
      <c r="P2804" s="1">
        <f ca="1">IFERROR(INDEX(SBi!$C$3:$K$28,MATCH(E2804,SBi!$B$3:$B$28,0),MATCH(O2804,SBi!$C$2:$K$2,0)),0)</f>
        <v>112.6</v>
      </c>
      <c r="Q2804" s="19">
        <f t="shared" ca="1" si="567"/>
        <v>14.074999999999999</v>
      </c>
      <c r="R2804" s="19" t="str">
        <f ca="1">IFERROR(INDEX(VpD!$2:$2,MATCH(G2804,VpD!$1:$1,1)),VpD!$I$2)</f>
        <v>1973-1978</v>
      </c>
      <c r="S2804" s="1">
        <f ca="1">IFERROR(INDEX(VpD!$C$3:$I$27,MATCH(E2804,VpD!$B$3:$B$27,0),MATCH(R2804,VpD!$C$2:$I$2,0)),0)</f>
        <v>98</v>
      </c>
      <c r="T2804" s="19">
        <f t="shared" ca="1" si="568"/>
        <v>12.25</v>
      </c>
      <c r="U2804" s="14" t="str">
        <f t="shared" ca="1" si="569"/>
        <v xml:space="preserve">711819.32 </v>
      </c>
      <c r="V2804" s="14" t="str">
        <f t="shared" ca="1" si="570"/>
        <v>6172402.53</v>
      </c>
      <c r="W2804" s="14" t="str">
        <f t="shared" ca="1" si="571"/>
        <v>POINT(711819.32 6172402.53)</v>
      </c>
      <c r="X2804" s="14" t="str">
        <f>IFERROR(INDEX(BygningOmraade!B:B,MATCH(A2804,BygningOmraade!A:A,0)),"")</f>
        <v/>
      </c>
    </row>
    <row r="2805" spans="1:24" s="14" customFormat="1" x14ac:dyDescent="0.25">
      <c r="A2805" s="14">
        <f t="shared" si="559"/>
        <v>2805</v>
      </c>
      <c r="B2805" s="14" t="str">
        <f t="shared" ca="1" si="560"/>
        <v>a4e6f5ef-edc5-4dca-951e-d47d476b8a2f</v>
      </c>
      <c r="C2805" s="14" t="str">
        <f t="shared" ca="1" si="561"/>
        <v>0a3f507e-19fe-32b8-e044-0003ba298018</v>
      </c>
      <c r="D2805" s="14">
        <f t="shared" ca="1" si="562"/>
        <v>994841</v>
      </c>
      <c r="E2805" s="1">
        <f t="shared" ca="1" si="563"/>
        <v>130</v>
      </c>
      <c r="F2805" s="1">
        <f t="shared" ca="1" si="564"/>
        <v>125</v>
      </c>
      <c r="G2805" s="1">
        <f t="shared" ca="1" si="565"/>
        <v>1975</v>
      </c>
      <c r="H2805" s="1" t="str">
        <f ca="1">IFERROR(INDEX(Varmeinstallation!B:B,MATCH(INDIRECT($A$1&amp;"L"&amp;A2805)*1,Varmeinstallation!A:A,0)),"Ingen varmeinstallationer")</f>
        <v>Fjernvarme/blokvarme (radiatorsystemer eller varmluftanlæg)</v>
      </c>
      <c r="I2805" s="1" t="str">
        <f ca="1">IFERROR(INDEX(Opvarmningsmiddel!B:B,MATCH(INDIRECT($A$1&amp;"M"&amp;A2805)*1,Opvarmningsmiddel!A:A,0)),"")</f>
        <v/>
      </c>
      <c r="J2805" s="1">
        <f t="shared" ca="1" si="566"/>
        <v>0</v>
      </c>
      <c r="K2805" s="1" t="str">
        <f ca="1">IFERROR(INDEX(Relationstabel!$C$3:$K$10,MATCH(VALUE(INDIRECT($A$1&amp;"L"&amp;A2805)),Relationstabel!$A$3:$A$10,0),MATCH(IFERROR(VALUE(INDIRECT($A$1&amp;"M"&amp;A2805)),0),Relationstabel!$C$1:$K$1,0)),"Ingen varmeinstallationer")</f>
        <v>Fjernvarme/ Blokvarme</v>
      </c>
      <c r="L2805" s="1" t="str">
        <f ca="1">INDEX(Anvendelseskode!B:B,MATCH($E2805,Anvendelseskode!$A:$A,0))</f>
        <v>Række-, kæde-, dobbelthus (lodret adskillelse mellem enhederne)</v>
      </c>
      <c r="M2805" s="1" t="str">
        <f ca="1">INDEX(Anvendelseskode!C:C,MATCH($E2805,Anvendelseskode!$A:$A,0))</f>
        <v>Række-, kæde og dobbelthuse</v>
      </c>
      <c r="N2805" s="1" t="str">
        <f ca="1">INDEX(Anvendelseskode!D:D,MATCH($E2805,Anvendelseskode!$A:$A,0))</f>
        <v>Private husholdninger</v>
      </c>
      <c r="O2805" s="1" t="str">
        <f ca="1">IFERROR(INDEX(SBi!$2:$2,MATCH(G2805,SBi!$1:$1,1)),SBi!$K$2)</f>
        <v>1973-1978</v>
      </c>
      <c r="P2805" s="1">
        <f ca="1">IFERROR(INDEX(SBi!$C$3:$K$28,MATCH(E2805,SBi!$B$3:$B$28,0),MATCH(O2805,SBi!$C$2:$K$2,0)),0)</f>
        <v>112.6</v>
      </c>
      <c r="Q2805" s="19">
        <f t="shared" ca="1" si="567"/>
        <v>14.074999999999999</v>
      </c>
      <c r="R2805" s="19" t="str">
        <f ca="1">IFERROR(INDEX(VpD!$2:$2,MATCH(G2805,VpD!$1:$1,1)),VpD!$I$2)</f>
        <v>1973-1978</v>
      </c>
      <c r="S2805" s="1">
        <f ca="1">IFERROR(INDEX(VpD!$C$3:$I$27,MATCH(E2805,VpD!$B$3:$B$27,0),MATCH(R2805,VpD!$C$2:$I$2,0)),0)</f>
        <v>98</v>
      </c>
      <c r="T2805" s="19">
        <f t="shared" ca="1" si="568"/>
        <v>12.25</v>
      </c>
      <c r="U2805" s="14" t="str">
        <f t="shared" ca="1" si="569"/>
        <v xml:space="preserve">711569.9 </v>
      </c>
      <c r="V2805" s="14" t="str">
        <f t="shared" ca="1" si="570"/>
        <v>6172293.24</v>
      </c>
      <c r="W2805" s="14" t="str">
        <f t="shared" ca="1" si="571"/>
        <v>POINT(711569.9 6172293.24)</v>
      </c>
      <c r="X2805" s="14" t="str">
        <f>IFERROR(INDEX(BygningOmraade!B:B,MATCH(A2805,BygningOmraade!A:A,0)),"")</f>
        <v/>
      </c>
    </row>
    <row r="2806" spans="1:24" s="14" customFormat="1" x14ac:dyDescent="0.25">
      <c r="A2806" s="14">
        <f t="shared" si="559"/>
        <v>2806</v>
      </c>
      <c r="B2806" s="14" t="str">
        <f t="shared" ca="1" si="560"/>
        <v>a4f1522d-6b5a-4849-9dbe-64d097d60590</v>
      </c>
      <c r="C2806" s="14" t="str">
        <f t="shared" ca="1" si="561"/>
        <v>0a3f507e-1801-32b8-e044-0003ba298018</v>
      </c>
      <c r="D2806" s="14">
        <f t="shared" ca="1" si="562"/>
        <v>996707</v>
      </c>
      <c r="E2806" s="1">
        <f t="shared" ca="1" si="563"/>
        <v>120</v>
      </c>
      <c r="F2806" s="1">
        <f t="shared" ca="1" si="564"/>
        <v>189</v>
      </c>
      <c r="G2806" s="1">
        <f t="shared" ca="1" si="565"/>
        <v>1977</v>
      </c>
      <c r="H2806" s="1" t="str">
        <f ca="1">IFERROR(INDEX(Varmeinstallation!B:B,MATCH(INDIRECT($A$1&amp;"L"&amp;A2806)*1,Varmeinstallation!A:A,0)),"Ingen varmeinstallationer")</f>
        <v>Centralvarme fra eget anlæg, et-kammer fyr</v>
      </c>
      <c r="I2806" s="1" t="str">
        <f ca="1">IFERROR(INDEX(Opvarmningsmiddel!B:B,MATCH(INDIRECT($A$1&amp;"M"&amp;A2806)*1,Opvarmningsmiddel!A:A,0)),"")</f>
        <v>Naturgas</v>
      </c>
      <c r="J2806" s="1">
        <f t="shared" ca="1" si="566"/>
        <v>2</v>
      </c>
      <c r="K2806" s="1" t="str">
        <f ca="1">IFERROR(INDEX(Relationstabel!$C$3:$K$10,MATCH(VALUE(INDIRECT($A$1&amp;"L"&amp;A2806)),Relationstabel!$A$3:$A$10,0),MATCH(IFERROR(VALUE(INDIRECT($A$1&amp;"M"&amp;A2806)),0),Relationstabel!$C$1:$K$1,0)),"Ingen varmeinstallationer")</f>
        <v>Naturgas</v>
      </c>
      <c r="L2806" s="1" t="str">
        <f ca="1">INDEX(Anvendelseskode!B:B,MATCH($E2806,Anvendelseskode!$A:$A,0))</f>
        <v>Fritliggende enfamilieshus (parcelhus)</v>
      </c>
      <c r="M2806" s="1" t="str">
        <f ca="1">INDEX(Anvendelseskode!C:C,MATCH($E2806,Anvendelseskode!$A:$A,0))</f>
        <v>Parcelhuse</v>
      </c>
      <c r="N2806" s="1" t="str">
        <f ca="1">INDEX(Anvendelseskode!D:D,MATCH($E2806,Anvendelseskode!$A:$A,0))</f>
        <v>Private husholdninger</v>
      </c>
      <c r="O2806" s="1" t="str">
        <f ca="1">IFERROR(INDEX(SBi!$2:$2,MATCH(G2806,SBi!$1:$1,1)),SBi!$K$2)</f>
        <v>1973-1978</v>
      </c>
      <c r="P2806" s="1">
        <f ca="1">IFERROR(INDEX(SBi!$C$3:$K$28,MATCH(E2806,SBi!$B$3:$B$28,0),MATCH(O2806,SBi!$C$2:$K$2,0)),0)</f>
        <v>119.8</v>
      </c>
      <c r="Q2806" s="19">
        <f t="shared" ca="1" si="567"/>
        <v>22.642199999999999</v>
      </c>
      <c r="R2806" s="19" t="str">
        <f ca="1">IFERROR(INDEX(VpD!$2:$2,MATCH(G2806,VpD!$1:$1,1)),VpD!$I$2)</f>
        <v>1973-1978</v>
      </c>
      <c r="S2806" s="1">
        <f ca="1">IFERROR(INDEX(VpD!$C$3:$I$27,MATCH(E2806,VpD!$B$3:$B$27,0),MATCH(R2806,VpD!$C$2:$I$2,0)),0)</f>
        <v>117</v>
      </c>
      <c r="T2806" s="19">
        <f t="shared" ca="1" si="568"/>
        <v>22.113</v>
      </c>
      <c r="U2806" s="14" t="str">
        <f t="shared" ca="1" si="569"/>
        <v xml:space="preserve">713526.96 </v>
      </c>
      <c r="V2806" s="14" t="str">
        <f t="shared" ca="1" si="570"/>
        <v>6168602.58</v>
      </c>
      <c r="W2806" s="14" t="str">
        <f t="shared" ca="1" si="571"/>
        <v>POINT(713526.96 6168602.58)</v>
      </c>
      <c r="X2806" s="14" t="str">
        <f>IFERROR(INDEX(BygningOmraade!B:B,MATCH(A2806,BygningOmraade!A:A,0)),"")</f>
        <v/>
      </c>
    </row>
    <row r="2807" spans="1:24" s="14" customFormat="1" x14ac:dyDescent="0.25">
      <c r="A2807" s="14">
        <f t="shared" si="559"/>
        <v>2807</v>
      </c>
      <c r="B2807" s="14" t="str">
        <f t="shared" ca="1" si="560"/>
        <v>a5166515-6fcd-4668-9c54-7aa8f6dbf77a</v>
      </c>
      <c r="C2807" s="14" t="str">
        <f t="shared" ca="1" si="561"/>
        <v>604ad59e-34e6-7474-e044-0003ba298018</v>
      </c>
      <c r="D2807" s="14">
        <f t="shared" ca="1" si="562"/>
        <v>100011670</v>
      </c>
      <c r="E2807" s="1">
        <f t="shared" ca="1" si="563"/>
        <v>140</v>
      </c>
      <c r="F2807" s="1">
        <f t="shared" ca="1" si="564"/>
        <v>2466</v>
      </c>
      <c r="G2807" s="1">
        <f t="shared" ca="1" si="565"/>
        <v>2008</v>
      </c>
      <c r="H2807" s="1" t="str">
        <f ca="1">IFERROR(INDEX(Varmeinstallation!B:B,MATCH(INDIRECT($A$1&amp;"L"&amp;A2807)*1,Varmeinstallation!A:A,0)),"Ingen varmeinstallationer")</f>
        <v>Fjernvarme/blokvarme (radiatorsystemer eller varmluftanlæg)</v>
      </c>
      <c r="I2807" s="1" t="str">
        <f ca="1">IFERROR(INDEX(Opvarmningsmiddel!B:B,MATCH(INDIRECT($A$1&amp;"M"&amp;A2807)*1,Opvarmningsmiddel!A:A,0)),"")</f>
        <v/>
      </c>
      <c r="J2807" s="1">
        <f t="shared" ca="1" si="566"/>
        <v>90</v>
      </c>
      <c r="K2807" s="1" t="str">
        <f ca="1">IFERROR(INDEX(Relationstabel!$C$3:$K$10,MATCH(VALUE(INDIRECT($A$1&amp;"L"&amp;A2807)),Relationstabel!$A$3:$A$10,0),MATCH(IFERROR(VALUE(INDIRECT($A$1&amp;"M"&amp;A2807)),0),Relationstabel!$C$1:$K$1,0)),"Ingen varmeinstallationer")</f>
        <v>Fjernvarme/ Blokvarme</v>
      </c>
      <c r="L2807" s="1" t="str">
        <f ca="1">INDEX(Anvendelseskode!B:B,MATCH($E2807,Anvendelseskode!$A:$A,0))</f>
        <v>Etageboligbebyggelse</v>
      </c>
      <c r="M2807" s="1" t="str">
        <f ca="1">INDEX(Anvendelseskode!C:C,MATCH($E2807,Anvendelseskode!$A:$A,0))</f>
        <v>Etageboligbebyggelse</v>
      </c>
      <c r="N2807" s="1" t="str">
        <f ca="1">INDEX(Anvendelseskode!D:D,MATCH($E2807,Anvendelseskode!$A:$A,0))</f>
        <v>Private husholdninger</v>
      </c>
      <c r="O2807" s="1" t="str">
        <f ca="1">IFERROR(INDEX(SBi!$2:$2,MATCH(G2807,SBi!$1:$1,1)),SBi!$K$2)</f>
        <v>Efter 2006</v>
      </c>
      <c r="P2807" s="1">
        <f ca="1">IFERROR(INDEX(SBi!$C$3:$K$28,MATCH(E2807,SBi!$B$3:$B$28,0),MATCH(O2807,SBi!$C$2:$K$2,0)),0)</f>
        <v>60.7</v>
      </c>
      <c r="Q2807" s="19">
        <f t="shared" ca="1" si="567"/>
        <v>149.68620000000001</v>
      </c>
      <c r="R2807" s="19" t="str">
        <f ca="1">IFERROR(INDEX(VpD!$2:$2,MATCH(G2807,VpD!$1:$1,1)),VpD!$I$2)</f>
        <v>&gt;1998</v>
      </c>
      <c r="S2807" s="1">
        <f ca="1">IFERROR(INDEX(VpD!$C$3:$I$27,MATCH(E2807,VpD!$B$3:$B$27,0),MATCH(R2807,VpD!$C$2:$I$2,0)),0)</f>
        <v>64</v>
      </c>
      <c r="T2807" s="19">
        <f t="shared" ca="1" si="568"/>
        <v>157.82400000000001</v>
      </c>
      <c r="U2807" s="14" t="str">
        <f t="shared" ca="1" si="569"/>
        <v xml:space="preserve">712475.18 </v>
      </c>
      <c r="V2807" s="14" t="str">
        <f t="shared" ca="1" si="570"/>
        <v>6169491.27</v>
      </c>
      <c r="W2807" s="14" t="str">
        <f t="shared" ca="1" si="571"/>
        <v>POINT(712475.18 6169491.27)</v>
      </c>
      <c r="X2807" s="14" t="str">
        <f>IFERROR(INDEX(BygningOmraade!B:B,MATCH(A2807,BygningOmraade!A:A,0)),"")</f>
        <v/>
      </c>
    </row>
    <row r="2808" spans="1:24" s="14" customFormat="1" x14ac:dyDescent="0.25">
      <c r="A2808" s="14">
        <f t="shared" si="559"/>
        <v>2808</v>
      </c>
      <c r="B2808" s="14" t="str">
        <f t="shared" ca="1" si="560"/>
        <v>a52d38b5-eeff-4e10-b2dc-68066782261f</v>
      </c>
      <c r="C2808" s="14" t="str">
        <f t="shared" ca="1" si="561"/>
        <v>0a3f507e-1c3e-32b8-e044-0003ba298018</v>
      </c>
      <c r="D2808" s="14">
        <f t="shared" ca="1" si="562"/>
        <v>996933</v>
      </c>
      <c r="E2808" s="1">
        <f t="shared" ca="1" si="563"/>
        <v>130</v>
      </c>
      <c r="F2808" s="1">
        <f t="shared" ca="1" si="564"/>
        <v>111</v>
      </c>
      <c r="G2808" s="1">
        <f t="shared" ca="1" si="565"/>
        <v>1974</v>
      </c>
      <c r="H2808" s="1" t="str">
        <f ca="1">IFERROR(INDEX(Varmeinstallation!B:B,MATCH(INDIRECT($A$1&amp;"L"&amp;A2808)*1,Varmeinstallation!A:A,0)),"Ingen varmeinstallationer")</f>
        <v>Fjernvarme/blokvarme (radiatorsystemer eller varmluftanlæg)</v>
      </c>
      <c r="I2808" s="1" t="str">
        <f ca="1">IFERROR(INDEX(Opvarmningsmiddel!B:B,MATCH(INDIRECT($A$1&amp;"M"&amp;A2808)*1,Opvarmningsmiddel!A:A,0)),"")</f>
        <v/>
      </c>
      <c r="J2808" s="1">
        <f t="shared" ca="1" si="566"/>
        <v>2</v>
      </c>
      <c r="K2808" s="1" t="str">
        <f ca="1">IFERROR(INDEX(Relationstabel!$C$3:$K$10,MATCH(VALUE(INDIRECT($A$1&amp;"L"&amp;A2808)),Relationstabel!$A$3:$A$10,0),MATCH(IFERROR(VALUE(INDIRECT($A$1&amp;"M"&amp;A2808)),0),Relationstabel!$C$1:$K$1,0)),"Ingen varmeinstallationer")</f>
        <v>Fjernvarme/ Blokvarme</v>
      </c>
      <c r="L2808" s="1" t="str">
        <f ca="1">INDEX(Anvendelseskode!B:B,MATCH($E2808,Anvendelseskode!$A:$A,0))</f>
        <v>Række-, kæde-, dobbelthus (lodret adskillelse mellem enhederne)</v>
      </c>
      <c r="M2808" s="1" t="str">
        <f ca="1">INDEX(Anvendelseskode!C:C,MATCH($E2808,Anvendelseskode!$A:$A,0))</f>
        <v>Række-, kæde og dobbelthuse</v>
      </c>
      <c r="N2808" s="1" t="str">
        <f ca="1">INDEX(Anvendelseskode!D:D,MATCH($E2808,Anvendelseskode!$A:$A,0))</f>
        <v>Private husholdninger</v>
      </c>
      <c r="O2808" s="1" t="str">
        <f ca="1">IFERROR(INDEX(SBi!$2:$2,MATCH(G2808,SBi!$1:$1,1)),SBi!$K$2)</f>
        <v>1973-1978</v>
      </c>
      <c r="P2808" s="1">
        <f ca="1">IFERROR(INDEX(SBi!$C$3:$K$28,MATCH(E2808,SBi!$B$3:$B$28,0),MATCH(O2808,SBi!$C$2:$K$2,0)),0)</f>
        <v>112.6</v>
      </c>
      <c r="Q2808" s="19">
        <f t="shared" ca="1" si="567"/>
        <v>12.498599999999998</v>
      </c>
      <c r="R2808" s="19" t="str">
        <f ca="1">IFERROR(INDEX(VpD!$2:$2,MATCH(G2808,VpD!$1:$1,1)),VpD!$I$2)</f>
        <v>1973-1978</v>
      </c>
      <c r="S2808" s="1">
        <f ca="1">IFERROR(INDEX(VpD!$C$3:$I$27,MATCH(E2808,VpD!$B$3:$B$27,0),MATCH(R2808,VpD!$C$2:$I$2,0)),0)</f>
        <v>98</v>
      </c>
      <c r="T2808" s="19">
        <f t="shared" ca="1" si="568"/>
        <v>10.878</v>
      </c>
      <c r="U2808" s="14" t="str">
        <f t="shared" ca="1" si="569"/>
        <v xml:space="preserve">713646.59 </v>
      </c>
      <c r="V2808" s="14" t="str">
        <f t="shared" ca="1" si="570"/>
        <v>6169045.18</v>
      </c>
      <c r="W2808" s="14" t="str">
        <f t="shared" ca="1" si="571"/>
        <v>POINT(713646.59 6169045.18)</v>
      </c>
      <c r="X2808" s="14" t="str">
        <f>IFERROR(INDEX(BygningOmraade!B:B,MATCH(A2808,BygningOmraade!A:A,0)),"")</f>
        <v/>
      </c>
    </row>
    <row r="2809" spans="1:24" s="14" customFormat="1" x14ac:dyDescent="0.25">
      <c r="A2809" s="14">
        <f t="shared" si="559"/>
        <v>2809</v>
      </c>
      <c r="B2809" s="14" t="str">
        <f t="shared" ca="1" si="560"/>
        <v>a52f6ef5-3f0f-4dc5-9fa5-f423410e11df</v>
      </c>
      <c r="C2809" s="14" t="str">
        <f t="shared" ca="1" si="561"/>
        <v>0a3f507e-24d1-32b8-e044-0003ba298018</v>
      </c>
      <c r="D2809" s="14">
        <f t="shared" ca="1" si="562"/>
        <v>997013</v>
      </c>
      <c r="E2809" s="1">
        <f t="shared" ca="1" si="563"/>
        <v>130</v>
      </c>
      <c r="F2809" s="1">
        <f t="shared" ca="1" si="564"/>
        <v>109</v>
      </c>
      <c r="G2809" s="1">
        <f t="shared" ca="1" si="565"/>
        <v>1978</v>
      </c>
      <c r="H2809" s="1" t="str">
        <f ca="1">IFERROR(INDEX(Varmeinstallation!B:B,MATCH(INDIRECT($A$1&amp;"L"&amp;A2809)*1,Varmeinstallation!A:A,0)),"Ingen varmeinstallationer")</f>
        <v>Fjernvarme/blokvarme (radiatorsystemer eller varmluftanlæg)</v>
      </c>
      <c r="I2809" s="1" t="str">
        <f ca="1">IFERROR(INDEX(Opvarmningsmiddel!B:B,MATCH(INDIRECT($A$1&amp;"M"&amp;A2809)*1,Opvarmningsmiddel!A:A,0)),"")</f>
        <v/>
      </c>
      <c r="J2809" s="1">
        <f t="shared" ca="1" si="566"/>
        <v>0</v>
      </c>
      <c r="K2809" s="1" t="str">
        <f ca="1">IFERROR(INDEX(Relationstabel!$C$3:$K$10,MATCH(VALUE(INDIRECT($A$1&amp;"L"&amp;A2809)),Relationstabel!$A$3:$A$10,0),MATCH(IFERROR(VALUE(INDIRECT($A$1&amp;"M"&amp;A2809)),0),Relationstabel!$C$1:$K$1,0)),"Ingen varmeinstallationer")</f>
        <v>Fjernvarme/ Blokvarme</v>
      </c>
      <c r="L2809" s="1" t="str">
        <f ca="1">INDEX(Anvendelseskode!B:B,MATCH($E2809,Anvendelseskode!$A:$A,0))</f>
        <v>Række-, kæde-, dobbelthus (lodret adskillelse mellem enhederne)</v>
      </c>
      <c r="M2809" s="1" t="str">
        <f ca="1">INDEX(Anvendelseskode!C:C,MATCH($E2809,Anvendelseskode!$A:$A,0))</f>
        <v>Række-, kæde og dobbelthuse</v>
      </c>
      <c r="N2809" s="1" t="str">
        <f ca="1">INDEX(Anvendelseskode!D:D,MATCH($E2809,Anvendelseskode!$A:$A,0))</f>
        <v>Private husholdninger</v>
      </c>
      <c r="O2809" s="1" t="str">
        <f ca="1">IFERROR(INDEX(SBi!$2:$2,MATCH(G2809,SBi!$1:$1,1)),SBi!$K$2)</f>
        <v>1973-1978</v>
      </c>
      <c r="P2809" s="1">
        <f ca="1">IFERROR(INDEX(SBi!$C$3:$K$28,MATCH(E2809,SBi!$B$3:$B$28,0),MATCH(O2809,SBi!$C$2:$K$2,0)),0)</f>
        <v>112.6</v>
      </c>
      <c r="Q2809" s="19">
        <f t="shared" ca="1" si="567"/>
        <v>12.273399999999999</v>
      </c>
      <c r="R2809" s="19" t="str">
        <f ca="1">IFERROR(INDEX(VpD!$2:$2,MATCH(G2809,VpD!$1:$1,1)),VpD!$I$2)</f>
        <v>1973-1978</v>
      </c>
      <c r="S2809" s="1">
        <f ca="1">IFERROR(INDEX(VpD!$C$3:$I$27,MATCH(E2809,VpD!$B$3:$B$27,0),MATCH(R2809,VpD!$C$2:$I$2,0)),0)</f>
        <v>98</v>
      </c>
      <c r="T2809" s="19">
        <f t="shared" ca="1" si="568"/>
        <v>10.682</v>
      </c>
      <c r="U2809" s="14" t="str">
        <f t="shared" ca="1" si="569"/>
        <v xml:space="preserve">713590.78 </v>
      </c>
      <c r="V2809" s="14" t="str">
        <f t="shared" ca="1" si="570"/>
        <v>6169757.19</v>
      </c>
      <c r="W2809" s="14" t="str">
        <f t="shared" ca="1" si="571"/>
        <v>POINT(713590.78 6169757.19)</v>
      </c>
      <c r="X2809" s="14" t="str">
        <f>IFERROR(INDEX(BygningOmraade!B:B,MATCH(A2809,BygningOmraade!A:A,0)),"")</f>
        <v/>
      </c>
    </row>
    <row r="2810" spans="1:24" s="14" customFormat="1" x14ac:dyDescent="0.25">
      <c r="A2810" s="14">
        <f t="shared" si="559"/>
        <v>2810</v>
      </c>
      <c r="B2810" s="14" t="str">
        <f t="shared" ca="1" si="560"/>
        <v>a5671251-4d04-4230-997b-31c5b7109aca</v>
      </c>
      <c r="C2810" s="14" t="str">
        <f t="shared" ca="1" si="561"/>
        <v>0a3f507e-1bac-32b8-e044-0003ba298018</v>
      </c>
      <c r="D2810" s="14">
        <f t="shared" ca="1" si="562"/>
        <v>997545</v>
      </c>
      <c r="E2810" s="1">
        <f t="shared" ca="1" si="563"/>
        <v>130</v>
      </c>
      <c r="F2810" s="1">
        <f t="shared" ca="1" si="564"/>
        <v>101</v>
      </c>
      <c r="G2810" s="1">
        <f t="shared" ca="1" si="565"/>
        <v>1964</v>
      </c>
      <c r="H2810" s="1" t="str">
        <f ca="1">IFERROR(INDEX(Varmeinstallation!B:B,MATCH(INDIRECT($A$1&amp;"L"&amp;A2810)*1,Varmeinstallation!A:A,0)),"Ingen varmeinstallationer")</f>
        <v>Elovne, elpaneler</v>
      </c>
      <c r="I2810" s="1" t="str">
        <f ca="1">IFERROR(INDEX(Opvarmningsmiddel!B:B,MATCH(INDIRECT($A$1&amp;"M"&amp;A2810)*1,Opvarmningsmiddel!A:A,0)),"")</f>
        <v>Elektricitet</v>
      </c>
      <c r="J2810" s="1">
        <f t="shared" ca="1" si="566"/>
        <v>0</v>
      </c>
      <c r="K2810" s="1" t="str">
        <f ca="1">IFERROR(INDEX(Relationstabel!$C$3:$K$10,MATCH(VALUE(INDIRECT($A$1&amp;"L"&amp;A2810)),Relationstabel!$A$3:$A$10,0),MATCH(IFERROR(VALUE(INDIRECT($A$1&amp;"M"&amp;A2810)),0),Relationstabel!$C$1:$K$1,0)),"Ingen varmeinstallationer")</f>
        <v>Elvarme</v>
      </c>
      <c r="L2810" s="1" t="str">
        <f ca="1">INDEX(Anvendelseskode!B:B,MATCH($E2810,Anvendelseskode!$A:$A,0))</f>
        <v>Række-, kæde-, dobbelthus (lodret adskillelse mellem enhederne)</v>
      </c>
      <c r="M2810" s="1" t="str">
        <f ca="1">INDEX(Anvendelseskode!C:C,MATCH($E2810,Anvendelseskode!$A:$A,0))</f>
        <v>Række-, kæde og dobbelthuse</v>
      </c>
      <c r="N2810" s="1" t="str">
        <f ca="1">INDEX(Anvendelseskode!D:D,MATCH($E2810,Anvendelseskode!$A:$A,0))</f>
        <v>Private husholdninger</v>
      </c>
      <c r="O2810" s="1" t="str">
        <f ca="1">IFERROR(INDEX(SBi!$2:$2,MATCH(G2810,SBi!$1:$1,1)),SBi!$K$2)</f>
        <v>1961-1972</v>
      </c>
      <c r="P2810" s="1">
        <f ca="1">IFERROR(INDEX(SBi!$C$3:$K$28,MATCH(E2810,SBi!$B$3:$B$28,0),MATCH(O2810,SBi!$C$2:$K$2,0)),0)</f>
        <v>119.9</v>
      </c>
      <c r="Q2810" s="19">
        <f t="shared" ca="1" si="567"/>
        <v>12.109900000000001</v>
      </c>
      <c r="R2810" s="19" t="str">
        <f ca="1">IFERROR(INDEX(VpD!$2:$2,MATCH(G2810,VpD!$1:$1,1)),VpD!$I$2)</f>
        <v>1961-1972</v>
      </c>
      <c r="S2810" s="1">
        <f ca="1">IFERROR(INDEX(VpD!$C$3:$I$27,MATCH(E2810,VpD!$B$3:$B$27,0),MATCH(R2810,VpD!$C$2:$I$2,0)),0)</f>
        <v>120</v>
      </c>
      <c r="T2810" s="19">
        <f t="shared" ca="1" si="568"/>
        <v>12.12</v>
      </c>
      <c r="U2810" s="14" t="str">
        <f t="shared" ca="1" si="569"/>
        <v xml:space="preserve">713844.3 </v>
      </c>
      <c r="V2810" s="14" t="str">
        <f t="shared" ca="1" si="570"/>
        <v>6169235.84</v>
      </c>
      <c r="W2810" s="14" t="str">
        <f t="shared" ca="1" si="571"/>
        <v>POINT(713844.3 6169235.84)</v>
      </c>
      <c r="X2810" s="14" t="str">
        <f>IFERROR(INDEX(BygningOmraade!B:B,MATCH(A2810,BygningOmraade!A:A,0)),"")</f>
        <v/>
      </c>
    </row>
    <row r="2811" spans="1:24" s="14" customFormat="1" x14ac:dyDescent="0.25">
      <c r="A2811" s="14">
        <f t="shared" si="559"/>
        <v>2811</v>
      </c>
      <c r="B2811" s="14" t="str">
        <f t="shared" ca="1" si="560"/>
        <v>a56ae5c3-75f7-486a-9507-b39d15234d30</v>
      </c>
      <c r="C2811" s="14" t="str">
        <f t="shared" ca="1" si="561"/>
        <v>0a3f507e-23ff-32b8-e044-0003ba298018</v>
      </c>
      <c r="D2811" s="14">
        <f t="shared" ca="1" si="562"/>
        <v>994629</v>
      </c>
      <c r="E2811" s="1">
        <f t="shared" ca="1" si="563"/>
        <v>130</v>
      </c>
      <c r="F2811" s="1">
        <f t="shared" ca="1" si="564"/>
        <v>62</v>
      </c>
      <c r="G2811" s="1">
        <f t="shared" ca="1" si="565"/>
        <v>1993</v>
      </c>
      <c r="H2811" s="1" t="str">
        <f ca="1">IFERROR(INDEX(Varmeinstallation!B:B,MATCH(INDIRECT($A$1&amp;"L"&amp;A2811)*1,Varmeinstallation!A:A,0)),"Ingen varmeinstallationer")</f>
        <v>Fjernvarme/blokvarme (radiatorsystemer eller varmluftanlæg)</v>
      </c>
      <c r="I2811" s="1" t="str">
        <f ca="1">IFERROR(INDEX(Opvarmningsmiddel!B:B,MATCH(INDIRECT($A$1&amp;"M"&amp;A2811)*1,Opvarmningsmiddel!A:A,0)),"")</f>
        <v/>
      </c>
      <c r="J2811" s="1">
        <f t="shared" ca="1" si="566"/>
        <v>0</v>
      </c>
      <c r="K2811" s="1" t="str">
        <f ca="1">IFERROR(INDEX(Relationstabel!$C$3:$K$10,MATCH(VALUE(INDIRECT($A$1&amp;"L"&amp;A2811)),Relationstabel!$A$3:$A$10,0),MATCH(IFERROR(VALUE(INDIRECT($A$1&amp;"M"&amp;A2811)),0),Relationstabel!$C$1:$K$1,0)),"Ingen varmeinstallationer")</f>
        <v>Fjernvarme/ Blokvarme</v>
      </c>
      <c r="L2811" s="1" t="str">
        <f ca="1">INDEX(Anvendelseskode!B:B,MATCH($E2811,Anvendelseskode!$A:$A,0))</f>
        <v>Række-, kæde-, dobbelthus (lodret adskillelse mellem enhederne)</v>
      </c>
      <c r="M2811" s="1" t="str">
        <f ca="1">INDEX(Anvendelseskode!C:C,MATCH($E2811,Anvendelseskode!$A:$A,0))</f>
        <v>Række-, kæde og dobbelthuse</v>
      </c>
      <c r="N2811" s="1" t="str">
        <f ca="1">INDEX(Anvendelseskode!D:D,MATCH($E2811,Anvendelseskode!$A:$A,0))</f>
        <v>Private husholdninger</v>
      </c>
      <c r="O2811" s="1" t="str">
        <f ca="1">IFERROR(INDEX(SBi!$2:$2,MATCH(G2811,SBi!$1:$1,1)),SBi!$K$2)</f>
        <v>1979-1998</v>
      </c>
      <c r="P2811" s="1">
        <f ca="1">IFERROR(INDEX(SBi!$C$3:$K$28,MATCH(E2811,SBi!$B$3:$B$28,0),MATCH(O2811,SBi!$C$2:$K$2,0)),0)</f>
        <v>96.8</v>
      </c>
      <c r="Q2811" s="19">
        <f t="shared" ca="1" si="567"/>
        <v>6.0015999999999998</v>
      </c>
      <c r="R2811" s="19" t="str">
        <f ca="1">IFERROR(INDEX(VpD!$2:$2,MATCH(G2811,VpD!$1:$1,1)),VpD!$I$2)</f>
        <v>1979-1998</v>
      </c>
      <c r="S2811" s="1">
        <f ca="1">IFERROR(INDEX(VpD!$C$3:$I$27,MATCH(E2811,VpD!$B$3:$B$27,0),MATCH(R2811,VpD!$C$2:$I$2,0)),0)</f>
        <v>74</v>
      </c>
      <c r="T2811" s="19">
        <f t="shared" ca="1" si="568"/>
        <v>4.5880000000000001</v>
      </c>
      <c r="U2811" s="14" t="str">
        <f t="shared" ca="1" si="569"/>
        <v xml:space="preserve">711654.69 </v>
      </c>
      <c r="V2811" s="14" t="str">
        <f t="shared" ca="1" si="570"/>
        <v>6172534.32</v>
      </c>
      <c r="W2811" s="14" t="str">
        <f t="shared" ca="1" si="571"/>
        <v>POINT(711654.69 6172534.32)</v>
      </c>
      <c r="X2811" s="14" t="str">
        <f>IFERROR(INDEX(BygningOmraade!B:B,MATCH(A2811,BygningOmraade!A:A,0)),"")</f>
        <v/>
      </c>
    </row>
    <row r="2812" spans="1:24" s="14" customFormat="1" x14ac:dyDescent="0.25">
      <c r="A2812" s="14">
        <f t="shared" si="559"/>
        <v>2812</v>
      </c>
      <c r="B2812" s="14" t="str">
        <f t="shared" ca="1" si="560"/>
        <v>a5899de0-266c-4b9f-af69-8a51d10d7b1e</v>
      </c>
      <c r="C2812" s="14" t="str">
        <f t="shared" ca="1" si="561"/>
        <v>0a3f507e-1cb3-32b8-e044-0003ba298018</v>
      </c>
      <c r="D2812" s="14">
        <f t="shared" ca="1" si="562"/>
        <v>994332</v>
      </c>
      <c r="E2812" s="1">
        <f t="shared" ca="1" si="563"/>
        <v>130</v>
      </c>
      <c r="F2812" s="1">
        <f t="shared" ca="1" si="564"/>
        <v>134</v>
      </c>
      <c r="G2812" s="1">
        <f t="shared" ca="1" si="565"/>
        <v>1975</v>
      </c>
      <c r="H2812" s="1" t="str">
        <f ca="1">IFERROR(INDEX(Varmeinstallation!B:B,MATCH(INDIRECT($A$1&amp;"L"&amp;A2812)*1,Varmeinstallation!A:A,0)),"Ingen varmeinstallationer")</f>
        <v>Fjernvarme/blokvarme (radiatorsystemer eller varmluftanlæg)</v>
      </c>
      <c r="I2812" s="1" t="str">
        <f ca="1">IFERROR(INDEX(Opvarmningsmiddel!B:B,MATCH(INDIRECT($A$1&amp;"M"&amp;A2812)*1,Opvarmningsmiddel!A:A,0)),"")</f>
        <v/>
      </c>
      <c r="J2812" s="1">
        <f t="shared" ca="1" si="566"/>
        <v>0</v>
      </c>
      <c r="K2812" s="1" t="str">
        <f ca="1">IFERROR(INDEX(Relationstabel!$C$3:$K$10,MATCH(VALUE(INDIRECT($A$1&amp;"L"&amp;A2812)),Relationstabel!$A$3:$A$10,0),MATCH(IFERROR(VALUE(INDIRECT($A$1&amp;"M"&amp;A2812)),0),Relationstabel!$C$1:$K$1,0)),"Ingen varmeinstallationer")</f>
        <v>Fjernvarme/ Blokvarme</v>
      </c>
      <c r="L2812" s="1" t="str">
        <f ca="1">INDEX(Anvendelseskode!B:B,MATCH($E2812,Anvendelseskode!$A:$A,0))</f>
        <v>Række-, kæde-, dobbelthus (lodret adskillelse mellem enhederne)</v>
      </c>
      <c r="M2812" s="1" t="str">
        <f ca="1">INDEX(Anvendelseskode!C:C,MATCH($E2812,Anvendelseskode!$A:$A,0))</f>
        <v>Række-, kæde og dobbelthuse</v>
      </c>
      <c r="N2812" s="1" t="str">
        <f ca="1">INDEX(Anvendelseskode!D:D,MATCH($E2812,Anvendelseskode!$A:$A,0))</f>
        <v>Private husholdninger</v>
      </c>
      <c r="O2812" s="1" t="str">
        <f ca="1">IFERROR(INDEX(SBi!$2:$2,MATCH(G2812,SBi!$1:$1,1)),SBi!$K$2)</f>
        <v>1973-1978</v>
      </c>
      <c r="P2812" s="1">
        <f ca="1">IFERROR(INDEX(SBi!$C$3:$K$28,MATCH(E2812,SBi!$B$3:$B$28,0),MATCH(O2812,SBi!$C$2:$K$2,0)),0)</f>
        <v>112.6</v>
      </c>
      <c r="Q2812" s="19">
        <f t="shared" ca="1" si="567"/>
        <v>15.0884</v>
      </c>
      <c r="R2812" s="19" t="str">
        <f ca="1">IFERROR(INDEX(VpD!$2:$2,MATCH(G2812,VpD!$1:$1,1)),VpD!$I$2)</f>
        <v>1973-1978</v>
      </c>
      <c r="S2812" s="1">
        <f ca="1">IFERROR(INDEX(VpD!$C$3:$I$27,MATCH(E2812,VpD!$B$3:$B$27,0),MATCH(R2812,VpD!$C$2:$I$2,0)),0)</f>
        <v>98</v>
      </c>
      <c r="T2812" s="19">
        <f t="shared" ca="1" si="568"/>
        <v>13.132</v>
      </c>
      <c r="U2812" s="14" t="str">
        <f t="shared" ca="1" si="569"/>
        <v xml:space="preserve">711255.64 </v>
      </c>
      <c r="V2812" s="14" t="str">
        <f t="shared" ca="1" si="570"/>
        <v>6172425.12</v>
      </c>
      <c r="W2812" s="14" t="str">
        <f t="shared" ca="1" si="571"/>
        <v>POINT(711255.64 6172425.12)</v>
      </c>
      <c r="X2812" s="14" t="str">
        <f>IFERROR(INDEX(BygningOmraade!B:B,MATCH(A2812,BygningOmraade!A:A,0)),"")</f>
        <v/>
      </c>
    </row>
    <row r="2813" spans="1:24" s="14" customFormat="1" x14ac:dyDescent="0.25">
      <c r="A2813" s="14">
        <f t="shared" si="559"/>
        <v>2813</v>
      </c>
      <c r="B2813" s="14" t="str">
        <f t="shared" ca="1" si="560"/>
        <v>a58cf9a8-70e8-4e41-bf65-c32e265cc5e0</v>
      </c>
      <c r="C2813" s="14" t="str">
        <f t="shared" ca="1" si="561"/>
        <v>0a3f507e-1a70-32b8-e044-0003ba298018</v>
      </c>
      <c r="D2813" s="14">
        <f t="shared" ca="1" si="562"/>
        <v>997708</v>
      </c>
      <c r="E2813" s="1">
        <f t="shared" ca="1" si="563"/>
        <v>120</v>
      </c>
      <c r="F2813" s="1">
        <f t="shared" ca="1" si="564"/>
        <v>149</v>
      </c>
      <c r="G2813" s="1">
        <f t="shared" ca="1" si="565"/>
        <v>1989</v>
      </c>
      <c r="H2813" s="1" t="str">
        <f ca="1">IFERROR(INDEX(Varmeinstallation!B:B,MATCH(INDIRECT($A$1&amp;"L"&amp;A2813)*1,Varmeinstallation!A:A,0)),"Ingen varmeinstallationer")</f>
        <v>Centralvarme fra eget anlæg, et-kammer fyr</v>
      </c>
      <c r="I2813" s="1" t="str">
        <f ca="1">IFERROR(INDEX(Opvarmningsmiddel!B:B,MATCH(INDIRECT($A$1&amp;"M"&amp;A2813)*1,Opvarmningsmiddel!A:A,0)),"")</f>
        <v>Flydende brændsel (olie, petroleum, flaskegas m.m.)</v>
      </c>
      <c r="J2813" s="1">
        <f t="shared" ca="1" si="566"/>
        <v>2</v>
      </c>
      <c r="K2813" s="1" t="str">
        <f ca="1">IFERROR(INDEX(Relationstabel!$C$3:$K$10,MATCH(VALUE(INDIRECT($A$1&amp;"L"&amp;A2813)),Relationstabel!$A$3:$A$10,0),MATCH(IFERROR(VALUE(INDIRECT($A$1&amp;"M"&amp;A2813)),0),Relationstabel!$C$1:$K$1,0)),"Ingen varmeinstallationer")</f>
        <v>Olie</v>
      </c>
      <c r="L2813" s="1" t="str">
        <f ca="1">INDEX(Anvendelseskode!B:B,MATCH($E2813,Anvendelseskode!$A:$A,0))</f>
        <v>Fritliggende enfamilieshus (parcelhus)</v>
      </c>
      <c r="M2813" s="1" t="str">
        <f ca="1">INDEX(Anvendelseskode!C:C,MATCH($E2813,Anvendelseskode!$A:$A,0))</f>
        <v>Parcelhuse</v>
      </c>
      <c r="N2813" s="1" t="str">
        <f ca="1">INDEX(Anvendelseskode!D:D,MATCH($E2813,Anvendelseskode!$A:$A,0))</f>
        <v>Private husholdninger</v>
      </c>
      <c r="O2813" s="1" t="str">
        <f ca="1">IFERROR(INDEX(SBi!$2:$2,MATCH(G2813,SBi!$1:$1,1)),SBi!$K$2)</f>
        <v>1979-1998</v>
      </c>
      <c r="P2813" s="1">
        <f ca="1">IFERROR(INDEX(SBi!$C$3:$K$28,MATCH(E2813,SBi!$B$3:$B$28,0),MATCH(O2813,SBi!$C$2:$K$2,0)),0)</f>
        <v>105.4</v>
      </c>
      <c r="Q2813" s="19">
        <f t="shared" ca="1" si="567"/>
        <v>15.704600000000001</v>
      </c>
      <c r="R2813" s="19" t="str">
        <f ca="1">IFERROR(INDEX(VpD!$2:$2,MATCH(G2813,VpD!$1:$1,1)),VpD!$I$2)</f>
        <v>1979-1998</v>
      </c>
      <c r="S2813" s="1">
        <f ca="1">IFERROR(INDEX(VpD!$C$3:$I$27,MATCH(E2813,VpD!$B$3:$B$27,0),MATCH(R2813,VpD!$C$2:$I$2,0)),0)</f>
        <v>90</v>
      </c>
      <c r="T2813" s="19">
        <f t="shared" ca="1" si="568"/>
        <v>13.41</v>
      </c>
      <c r="U2813" s="14" t="str">
        <f t="shared" ca="1" si="569"/>
        <v xml:space="preserve">714117.32 </v>
      </c>
      <c r="V2813" s="14" t="str">
        <f t="shared" ca="1" si="570"/>
        <v>6169089.06</v>
      </c>
      <c r="W2813" s="14" t="str">
        <f t="shared" ca="1" si="571"/>
        <v>POINT(714117.32 6169089.06)</v>
      </c>
      <c r="X2813" s="14" t="str">
        <f>IFERROR(INDEX(BygningOmraade!B:B,MATCH(A2813,BygningOmraade!A:A,0)),"")</f>
        <v/>
      </c>
    </row>
    <row r="2814" spans="1:24" s="14" customFormat="1" x14ac:dyDescent="0.25">
      <c r="A2814" s="14">
        <f t="shared" si="559"/>
        <v>2814</v>
      </c>
      <c r="B2814" s="14" t="str">
        <f t="shared" ca="1" si="560"/>
        <v>a59bb541-1c7c-46b2-8774-274ab1a071ff</v>
      </c>
      <c r="C2814" s="14" t="str">
        <f t="shared" ca="1" si="561"/>
        <v>0a3f507e-1a4e-32b8-e044-0003ba298018</v>
      </c>
      <c r="D2814" s="14">
        <f t="shared" ca="1" si="562"/>
        <v>997462</v>
      </c>
      <c r="E2814" s="1">
        <f t="shared" ca="1" si="563"/>
        <v>120</v>
      </c>
      <c r="F2814" s="1">
        <f t="shared" ca="1" si="564"/>
        <v>231</v>
      </c>
      <c r="G2814" s="1">
        <f t="shared" ca="1" si="565"/>
        <v>1970</v>
      </c>
      <c r="H2814" s="1" t="str">
        <f ca="1">IFERROR(INDEX(Varmeinstallation!B:B,MATCH(INDIRECT($A$1&amp;"L"&amp;A2814)*1,Varmeinstallation!A:A,0)),"Ingen varmeinstallationer")</f>
        <v>Centralvarme fra eget anlæg, et-kammer fyr</v>
      </c>
      <c r="I2814" s="1" t="str">
        <f ca="1">IFERROR(INDEX(Opvarmningsmiddel!B:B,MATCH(INDIRECT($A$1&amp;"M"&amp;A2814)*1,Opvarmningsmiddel!A:A,0)),"")</f>
        <v>Naturgas</v>
      </c>
      <c r="J2814" s="1">
        <f t="shared" ca="1" si="566"/>
        <v>0</v>
      </c>
      <c r="K2814" s="1" t="str">
        <f ca="1">IFERROR(INDEX(Relationstabel!$C$3:$K$10,MATCH(VALUE(INDIRECT($A$1&amp;"L"&amp;A2814)),Relationstabel!$A$3:$A$10,0),MATCH(IFERROR(VALUE(INDIRECT($A$1&amp;"M"&amp;A2814)),0),Relationstabel!$C$1:$K$1,0)),"Ingen varmeinstallationer")</f>
        <v>Naturgas</v>
      </c>
      <c r="L2814" s="1" t="str">
        <f ca="1">INDEX(Anvendelseskode!B:B,MATCH($E2814,Anvendelseskode!$A:$A,0))</f>
        <v>Fritliggende enfamilieshus (parcelhus)</v>
      </c>
      <c r="M2814" s="1" t="str">
        <f ca="1">INDEX(Anvendelseskode!C:C,MATCH($E2814,Anvendelseskode!$A:$A,0))</f>
        <v>Parcelhuse</v>
      </c>
      <c r="N2814" s="1" t="str">
        <f ca="1">INDEX(Anvendelseskode!D:D,MATCH($E2814,Anvendelseskode!$A:$A,0))</f>
        <v>Private husholdninger</v>
      </c>
      <c r="O2814" s="1" t="str">
        <f ca="1">IFERROR(INDEX(SBi!$2:$2,MATCH(G2814,SBi!$1:$1,1)),SBi!$K$2)</f>
        <v>1961-1972</v>
      </c>
      <c r="P2814" s="1">
        <f ca="1">IFERROR(INDEX(SBi!$C$3:$K$28,MATCH(E2814,SBi!$B$3:$B$28,0),MATCH(O2814,SBi!$C$2:$K$2,0)),0)</f>
        <v>134.30000000000001</v>
      </c>
      <c r="Q2814" s="19">
        <f t="shared" ca="1" si="567"/>
        <v>31.023300000000003</v>
      </c>
      <c r="R2814" s="19" t="str">
        <f ca="1">IFERROR(INDEX(VpD!$2:$2,MATCH(G2814,VpD!$1:$1,1)),VpD!$I$2)</f>
        <v>1961-1972</v>
      </c>
      <c r="S2814" s="1">
        <f ca="1">IFERROR(INDEX(VpD!$C$3:$I$27,MATCH(E2814,VpD!$B$3:$B$27,0),MATCH(R2814,VpD!$C$2:$I$2,0)),0)</f>
        <v>143</v>
      </c>
      <c r="T2814" s="19">
        <f t="shared" ca="1" si="568"/>
        <v>33.033000000000001</v>
      </c>
      <c r="U2814" s="14" t="str">
        <f t="shared" ca="1" si="569"/>
        <v xml:space="preserve">713951.04 </v>
      </c>
      <c r="V2814" s="14" t="str">
        <f t="shared" ca="1" si="570"/>
        <v>6169032.66</v>
      </c>
      <c r="W2814" s="14" t="str">
        <f t="shared" ca="1" si="571"/>
        <v>POINT(713951.04 6169032.66)</v>
      </c>
      <c r="X2814" s="14" t="str">
        <f>IFERROR(INDEX(BygningOmraade!B:B,MATCH(A2814,BygningOmraade!A:A,0)),"")</f>
        <v/>
      </c>
    </row>
    <row r="2815" spans="1:24" s="14" customFormat="1" x14ac:dyDescent="0.25">
      <c r="A2815" s="14">
        <f t="shared" si="559"/>
        <v>2815</v>
      </c>
      <c r="B2815" s="14" t="str">
        <f t="shared" ca="1" si="560"/>
        <v>a5bf4549-62f0-4b64-af77-a56f0de2820c</v>
      </c>
      <c r="C2815" s="14" t="str">
        <f t="shared" ca="1" si="561"/>
        <v>7e462060-85a1-4abe-85ff-f6109515e4f9</v>
      </c>
      <c r="D2815" s="14">
        <f t="shared" ca="1" si="562"/>
        <v>100094128</v>
      </c>
      <c r="E2815" s="1">
        <f t="shared" ca="1" si="563"/>
        <v>130</v>
      </c>
      <c r="F2815" s="1">
        <f t="shared" ca="1" si="564"/>
        <v>130</v>
      </c>
      <c r="G2815" s="1">
        <f t="shared" ca="1" si="565"/>
        <v>2016</v>
      </c>
      <c r="H2815" s="1" t="str">
        <f ca="1">IFERROR(INDEX(Varmeinstallation!B:B,MATCH(INDIRECT($A$1&amp;"L"&amp;A2815)*1,Varmeinstallation!A:A,0)),"Ingen varmeinstallationer")</f>
        <v>Fjernvarme/blokvarme (radiatorsystemer eller varmluftanlæg)</v>
      </c>
      <c r="I2815" s="1" t="str">
        <f ca="1">IFERROR(INDEX(Opvarmningsmiddel!B:B,MATCH(INDIRECT($A$1&amp;"M"&amp;A2815)*1,Opvarmningsmiddel!A:A,0)),"")</f>
        <v/>
      </c>
      <c r="J2815" s="1">
        <f t="shared" ca="1" si="566"/>
        <v>0</v>
      </c>
      <c r="K2815" s="1" t="str">
        <f ca="1">IFERROR(INDEX(Relationstabel!$C$3:$K$10,MATCH(VALUE(INDIRECT($A$1&amp;"L"&amp;A2815)),Relationstabel!$A$3:$A$10,0),MATCH(IFERROR(VALUE(INDIRECT($A$1&amp;"M"&amp;A2815)),0),Relationstabel!$C$1:$K$1,0)),"Ingen varmeinstallationer")</f>
        <v>Fjernvarme/ Blokvarme</v>
      </c>
      <c r="L2815" s="1" t="str">
        <f ca="1">INDEX(Anvendelseskode!B:B,MATCH($E2815,Anvendelseskode!$A:$A,0))</f>
        <v>Række-, kæde-, dobbelthus (lodret adskillelse mellem enhederne)</v>
      </c>
      <c r="M2815" s="1" t="str">
        <f ca="1">INDEX(Anvendelseskode!C:C,MATCH($E2815,Anvendelseskode!$A:$A,0))</f>
        <v>Række-, kæde og dobbelthuse</v>
      </c>
      <c r="N2815" s="1" t="str">
        <f ca="1">INDEX(Anvendelseskode!D:D,MATCH($E2815,Anvendelseskode!$A:$A,0))</f>
        <v>Private husholdninger</v>
      </c>
      <c r="O2815" s="1" t="str">
        <f ca="1">IFERROR(INDEX(SBi!$2:$2,MATCH(G2815,SBi!$1:$1,1)),SBi!$K$2)</f>
        <v>Efter 2006</v>
      </c>
      <c r="P2815" s="1">
        <f ca="1">IFERROR(INDEX(SBi!$C$3:$K$28,MATCH(E2815,SBi!$B$3:$B$28,0),MATCH(O2815,SBi!$C$2:$K$2,0)),0)</f>
        <v>66.400000000000006</v>
      </c>
      <c r="Q2815" s="19">
        <f t="shared" ca="1" si="567"/>
        <v>8.6319999999999997</v>
      </c>
      <c r="R2815" s="19" t="str">
        <f ca="1">IFERROR(INDEX(VpD!$2:$2,MATCH(G2815,VpD!$1:$1,1)),VpD!$I$2)</f>
        <v>&gt;1998</v>
      </c>
      <c r="S2815" s="1">
        <f ca="1">IFERROR(INDEX(VpD!$C$3:$I$27,MATCH(E2815,VpD!$B$3:$B$27,0),MATCH(R2815,VpD!$C$2:$I$2,0)),0)</f>
        <v>65</v>
      </c>
      <c r="T2815" s="19">
        <f t="shared" ca="1" si="568"/>
        <v>8.4499999999999993</v>
      </c>
      <c r="U2815" s="14" t="str">
        <f t="shared" ca="1" si="569"/>
        <v xml:space="preserve">711607.03 </v>
      </c>
      <c r="V2815" s="14" t="str">
        <f t="shared" ca="1" si="570"/>
        <v>6172809.99</v>
      </c>
      <c r="W2815" s="14" t="str">
        <f t="shared" ca="1" si="571"/>
        <v>POINT(711607.03 6172809.99)</v>
      </c>
      <c r="X2815" s="14" t="str">
        <f>IFERROR(INDEX(BygningOmraade!B:B,MATCH(A2815,BygningOmraade!A:A,0)),"")</f>
        <v/>
      </c>
    </row>
    <row r="2816" spans="1:24" s="14" customFormat="1" x14ac:dyDescent="0.25">
      <c r="A2816" s="14">
        <f t="shared" si="559"/>
        <v>2816</v>
      </c>
      <c r="B2816" s="14" t="str">
        <f t="shared" ca="1" si="560"/>
        <v>a5c078d9-9f63-44b3-92f5-65baf6439b68</v>
      </c>
      <c r="C2816" s="14" t="str">
        <f t="shared" ca="1" si="561"/>
        <v>0a3f507e-1b6a-32b8-e044-0003ba298018</v>
      </c>
      <c r="D2816" s="14">
        <f t="shared" ca="1" si="562"/>
        <v>996804</v>
      </c>
      <c r="E2816" s="1">
        <f t="shared" ca="1" si="563"/>
        <v>130</v>
      </c>
      <c r="F2816" s="1">
        <f t="shared" ca="1" si="564"/>
        <v>109</v>
      </c>
      <c r="G2816" s="1">
        <f t="shared" ca="1" si="565"/>
        <v>1978</v>
      </c>
      <c r="H2816" s="1" t="str">
        <f ca="1">IFERROR(INDEX(Varmeinstallation!B:B,MATCH(INDIRECT($A$1&amp;"L"&amp;A2816)*1,Varmeinstallation!A:A,0)),"Ingen varmeinstallationer")</f>
        <v>Fjernvarme/blokvarme (radiatorsystemer eller varmluftanlæg)</v>
      </c>
      <c r="I2816" s="1" t="str">
        <f ca="1">IFERROR(INDEX(Opvarmningsmiddel!B:B,MATCH(INDIRECT($A$1&amp;"M"&amp;A2816)*1,Opvarmningsmiddel!A:A,0)),"")</f>
        <v/>
      </c>
      <c r="J2816" s="1">
        <f t="shared" ca="1" si="566"/>
        <v>0</v>
      </c>
      <c r="K2816" s="1" t="str">
        <f ca="1">IFERROR(INDEX(Relationstabel!$C$3:$K$10,MATCH(VALUE(INDIRECT($A$1&amp;"L"&amp;A2816)),Relationstabel!$A$3:$A$10,0),MATCH(IFERROR(VALUE(INDIRECT($A$1&amp;"M"&amp;A2816)),0),Relationstabel!$C$1:$K$1,0)),"Ingen varmeinstallationer")</f>
        <v>Fjernvarme/ Blokvarme</v>
      </c>
      <c r="L2816" s="1" t="str">
        <f ca="1">INDEX(Anvendelseskode!B:B,MATCH($E2816,Anvendelseskode!$A:$A,0))</f>
        <v>Række-, kæde-, dobbelthus (lodret adskillelse mellem enhederne)</v>
      </c>
      <c r="M2816" s="1" t="str">
        <f ca="1">INDEX(Anvendelseskode!C:C,MATCH($E2816,Anvendelseskode!$A:$A,0))</f>
        <v>Række-, kæde og dobbelthuse</v>
      </c>
      <c r="N2816" s="1" t="str">
        <f ca="1">INDEX(Anvendelseskode!D:D,MATCH($E2816,Anvendelseskode!$A:$A,0))</f>
        <v>Private husholdninger</v>
      </c>
      <c r="O2816" s="1" t="str">
        <f ca="1">IFERROR(INDEX(SBi!$2:$2,MATCH(G2816,SBi!$1:$1,1)),SBi!$K$2)</f>
        <v>1973-1978</v>
      </c>
      <c r="P2816" s="1">
        <f ca="1">IFERROR(INDEX(SBi!$C$3:$K$28,MATCH(E2816,SBi!$B$3:$B$28,0),MATCH(O2816,SBi!$C$2:$K$2,0)),0)</f>
        <v>112.6</v>
      </c>
      <c r="Q2816" s="19">
        <f t="shared" ca="1" si="567"/>
        <v>12.273399999999999</v>
      </c>
      <c r="R2816" s="19" t="str">
        <f ca="1">IFERROR(INDEX(VpD!$2:$2,MATCH(G2816,VpD!$1:$1,1)),VpD!$I$2)</f>
        <v>1973-1978</v>
      </c>
      <c r="S2816" s="1">
        <f ca="1">IFERROR(INDEX(VpD!$C$3:$I$27,MATCH(E2816,VpD!$B$3:$B$27,0),MATCH(R2816,VpD!$C$2:$I$2,0)),0)</f>
        <v>98</v>
      </c>
      <c r="T2816" s="19">
        <f t="shared" ca="1" si="568"/>
        <v>10.682</v>
      </c>
      <c r="U2816" s="14" t="str">
        <f t="shared" ca="1" si="569"/>
        <v xml:space="preserve">713465.09 </v>
      </c>
      <c r="V2816" s="14" t="str">
        <f t="shared" ca="1" si="570"/>
        <v>6169683.8</v>
      </c>
      <c r="W2816" s="14" t="str">
        <f t="shared" ca="1" si="571"/>
        <v>POINT(713465.09 6169683.8)</v>
      </c>
      <c r="X2816" s="14" t="str">
        <f>IFERROR(INDEX(BygningOmraade!B:B,MATCH(A2816,BygningOmraade!A:A,0)),"")</f>
        <v/>
      </c>
    </row>
    <row r="2817" spans="1:24" s="14" customFormat="1" x14ac:dyDescent="0.25">
      <c r="A2817" s="14">
        <f t="shared" si="559"/>
        <v>2817</v>
      </c>
      <c r="B2817" s="14" t="str">
        <f t="shared" ca="1" si="560"/>
        <v>a5c49f38-3060-47a1-a245-397ba0d1dd31</v>
      </c>
      <c r="C2817" s="14" t="str">
        <f t="shared" ca="1" si="561"/>
        <v>0a3f507e-1be9-32b8-e044-0003ba298018</v>
      </c>
      <c r="D2817" s="14">
        <f t="shared" ca="1" si="562"/>
        <v>997007</v>
      </c>
      <c r="E2817" s="1">
        <f t="shared" ca="1" si="563"/>
        <v>120</v>
      </c>
      <c r="F2817" s="1">
        <f t="shared" ca="1" si="564"/>
        <v>142</v>
      </c>
      <c r="G2817" s="1">
        <f t="shared" ca="1" si="565"/>
        <v>1969</v>
      </c>
      <c r="H2817" s="1" t="str">
        <f ca="1">IFERROR(INDEX(Varmeinstallation!B:B,MATCH(INDIRECT($A$1&amp;"L"&amp;A2817)*1,Varmeinstallation!A:A,0)),"Ingen varmeinstallationer")</f>
        <v>Centralvarme fra eget anlæg, et-kammer fyr</v>
      </c>
      <c r="I2817" s="1" t="str">
        <f ca="1">IFERROR(INDEX(Opvarmningsmiddel!B:B,MATCH(INDIRECT($A$1&amp;"M"&amp;A2817)*1,Opvarmningsmiddel!A:A,0)),"")</f>
        <v>Naturgas</v>
      </c>
      <c r="J2817" s="1">
        <f t="shared" ca="1" si="566"/>
        <v>0</v>
      </c>
      <c r="K2817" s="1" t="str">
        <f ca="1">IFERROR(INDEX(Relationstabel!$C$3:$K$10,MATCH(VALUE(INDIRECT($A$1&amp;"L"&amp;A2817)),Relationstabel!$A$3:$A$10,0),MATCH(IFERROR(VALUE(INDIRECT($A$1&amp;"M"&amp;A2817)),0),Relationstabel!$C$1:$K$1,0)),"Ingen varmeinstallationer")</f>
        <v>Naturgas</v>
      </c>
      <c r="L2817" s="1" t="str">
        <f ca="1">INDEX(Anvendelseskode!B:B,MATCH($E2817,Anvendelseskode!$A:$A,0))</f>
        <v>Fritliggende enfamilieshus (parcelhus)</v>
      </c>
      <c r="M2817" s="1" t="str">
        <f ca="1">INDEX(Anvendelseskode!C:C,MATCH($E2817,Anvendelseskode!$A:$A,0))</f>
        <v>Parcelhuse</v>
      </c>
      <c r="N2817" s="1" t="str">
        <f ca="1">INDEX(Anvendelseskode!D:D,MATCH($E2817,Anvendelseskode!$A:$A,0))</f>
        <v>Private husholdninger</v>
      </c>
      <c r="O2817" s="1" t="str">
        <f ca="1">IFERROR(INDEX(SBi!$2:$2,MATCH(G2817,SBi!$1:$1,1)),SBi!$K$2)</f>
        <v>1961-1972</v>
      </c>
      <c r="P2817" s="1">
        <f ca="1">IFERROR(INDEX(SBi!$C$3:$K$28,MATCH(E2817,SBi!$B$3:$B$28,0),MATCH(O2817,SBi!$C$2:$K$2,0)),0)</f>
        <v>134.30000000000001</v>
      </c>
      <c r="Q2817" s="19">
        <f t="shared" ca="1" si="567"/>
        <v>19.070600000000002</v>
      </c>
      <c r="R2817" s="19" t="str">
        <f ca="1">IFERROR(INDEX(VpD!$2:$2,MATCH(G2817,VpD!$1:$1,1)),VpD!$I$2)</f>
        <v>1961-1972</v>
      </c>
      <c r="S2817" s="1">
        <f ca="1">IFERROR(INDEX(VpD!$C$3:$I$27,MATCH(E2817,VpD!$B$3:$B$27,0),MATCH(R2817,VpD!$C$2:$I$2,0)),0)</f>
        <v>143</v>
      </c>
      <c r="T2817" s="19">
        <f t="shared" ca="1" si="568"/>
        <v>20.306000000000001</v>
      </c>
      <c r="U2817" s="14" t="str">
        <f t="shared" ca="1" si="569"/>
        <v xml:space="preserve">713610.55 </v>
      </c>
      <c r="V2817" s="14" t="str">
        <f t="shared" ca="1" si="570"/>
        <v>6169116.42</v>
      </c>
      <c r="W2817" s="14" t="str">
        <f t="shared" ca="1" si="571"/>
        <v>POINT(713610.55 6169116.42)</v>
      </c>
      <c r="X2817" s="14" t="str">
        <f>IFERROR(INDEX(BygningOmraade!B:B,MATCH(A2817,BygningOmraade!A:A,0)),"")</f>
        <v/>
      </c>
    </row>
    <row r="2818" spans="1:24" s="14" customFormat="1" x14ac:dyDescent="0.25">
      <c r="A2818" s="14">
        <f t="shared" si="559"/>
        <v>2818</v>
      </c>
      <c r="B2818" s="14" t="str">
        <f t="shared" ca="1" si="560"/>
        <v>a5c7fff3-a931-4cce-905a-c5aabeed3a8d</v>
      </c>
      <c r="C2818" s="14" t="str">
        <f t="shared" ca="1" si="561"/>
        <v>0a3f507e-1e76-32b8-e044-0003ba298018</v>
      </c>
      <c r="D2818" s="14">
        <f t="shared" ca="1" si="562"/>
        <v>995092</v>
      </c>
      <c r="E2818" s="1">
        <f t="shared" ca="1" si="563"/>
        <v>120</v>
      </c>
      <c r="F2818" s="1">
        <f t="shared" ca="1" si="564"/>
        <v>143</v>
      </c>
      <c r="G2818" s="1">
        <f t="shared" ca="1" si="565"/>
        <v>1970</v>
      </c>
      <c r="H2818" s="1" t="str">
        <f ca="1">IFERROR(INDEX(Varmeinstallation!B:B,MATCH(INDIRECT($A$1&amp;"L"&amp;A2818)*1,Varmeinstallation!A:A,0)),"Ingen varmeinstallationer")</f>
        <v>Centralvarme fra eget anlæg, et-kammer fyr</v>
      </c>
      <c r="I2818" s="1" t="str">
        <f ca="1">IFERROR(INDEX(Opvarmningsmiddel!B:B,MATCH(INDIRECT($A$1&amp;"M"&amp;A2818)*1,Opvarmningsmiddel!A:A,0)),"")</f>
        <v>Naturgas</v>
      </c>
      <c r="J2818" s="1">
        <f t="shared" ca="1" si="566"/>
        <v>0</v>
      </c>
      <c r="K2818" s="1" t="str">
        <f ca="1">IFERROR(INDEX(Relationstabel!$C$3:$K$10,MATCH(VALUE(INDIRECT($A$1&amp;"L"&amp;A2818)),Relationstabel!$A$3:$A$10,0),MATCH(IFERROR(VALUE(INDIRECT($A$1&amp;"M"&amp;A2818)),0),Relationstabel!$C$1:$K$1,0)),"Ingen varmeinstallationer")</f>
        <v>Naturgas</v>
      </c>
      <c r="L2818" s="1" t="str">
        <f ca="1">INDEX(Anvendelseskode!B:B,MATCH($E2818,Anvendelseskode!$A:$A,0))</f>
        <v>Fritliggende enfamilieshus (parcelhus)</v>
      </c>
      <c r="M2818" s="1" t="str">
        <f ca="1">INDEX(Anvendelseskode!C:C,MATCH($E2818,Anvendelseskode!$A:$A,0))</f>
        <v>Parcelhuse</v>
      </c>
      <c r="N2818" s="1" t="str">
        <f ca="1">INDEX(Anvendelseskode!D:D,MATCH($E2818,Anvendelseskode!$A:$A,0))</f>
        <v>Private husholdninger</v>
      </c>
      <c r="O2818" s="1" t="str">
        <f ca="1">IFERROR(INDEX(SBi!$2:$2,MATCH(G2818,SBi!$1:$1,1)),SBi!$K$2)</f>
        <v>1961-1972</v>
      </c>
      <c r="P2818" s="1">
        <f ca="1">IFERROR(INDEX(SBi!$C$3:$K$28,MATCH(E2818,SBi!$B$3:$B$28,0),MATCH(O2818,SBi!$C$2:$K$2,0)),0)</f>
        <v>134.30000000000001</v>
      </c>
      <c r="Q2818" s="19">
        <f t="shared" ca="1" si="567"/>
        <v>19.204900000000002</v>
      </c>
      <c r="R2818" s="19" t="str">
        <f ca="1">IFERROR(INDEX(VpD!$2:$2,MATCH(G2818,VpD!$1:$1,1)),VpD!$I$2)</f>
        <v>1961-1972</v>
      </c>
      <c r="S2818" s="1">
        <f ca="1">IFERROR(INDEX(VpD!$C$3:$I$27,MATCH(E2818,VpD!$B$3:$B$27,0),MATCH(R2818,VpD!$C$2:$I$2,0)),0)</f>
        <v>143</v>
      </c>
      <c r="T2818" s="19">
        <f t="shared" ca="1" si="568"/>
        <v>20.449000000000002</v>
      </c>
      <c r="U2818" s="14" t="str">
        <f t="shared" ca="1" si="569"/>
        <v xml:space="preserve">711687.5 </v>
      </c>
      <c r="V2818" s="14" t="str">
        <f t="shared" ca="1" si="570"/>
        <v>6171750.61</v>
      </c>
      <c r="W2818" s="14" t="str">
        <f t="shared" ca="1" si="571"/>
        <v>POINT(711687.5 6171750.61)</v>
      </c>
      <c r="X2818" s="14" t="str">
        <f>IFERROR(INDEX(BygningOmraade!B:B,MATCH(A2818,BygningOmraade!A:A,0)),"")</f>
        <v/>
      </c>
    </row>
    <row r="2819" spans="1:24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a5c836b7-566b-4d12-a7a0-a5fb1ee8cfa9</v>
      </c>
      <c r="C2819" s="14" t="str">
        <f t="shared" ref="C2819:C2882" ca="1" si="574">INDIRECT($A$1&amp;"C"&amp;A2819)</f>
        <v>0a3f507e-1b94-32b8-e044-0003ba298018</v>
      </c>
      <c r="D2819" s="14">
        <f t="shared" ref="D2819:D2882" ca="1" si="575">INDIRECT($A$1&amp;"D"&amp;A2819)</f>
        <v>996287</v>
      </c>
      <c r="E2819" s="1">
        <f t="shared" ref="E2819:E2882" ca="1" si="576">ROUNDDOWN(INDIRECT($A$1&amp;"E"&amp;A2819),-1)</f>
        <v>120</v>
      </c>
      <c r="F2819" s="1">
        <f t="shared" ref="F2819:F2882" ca="1" si="577">INDIRECT($A$1&amp;"G"&amp;A2819)+INDIRECT($A$1&amp;"H"&amp;A2819)+INDIRECT($A$1&amp;"I"&amp;A2819)*0.5</f>
        <v>145</v>
      </c>
      <c r="G2819" s="1">
        <f t="shared" ref="G2819:G2882" ca="1" si="578">MAX(INDIRECT($A$1&amp;"J"&amp;A2819),INDIRECT($A$1&amp;"K"&amp;A2819))</f>
        <v>1970</v>
      </c>
      <c r="H2819" s="1" t="str">
        <f ca="1">IFERROR(INDEX(Varmeinstallation!B:B,MATCH(INDIRECT($A$1&amp;"L"&amp;A2819)*1,Varmeinstallation!A:A,0)),"Ingen varmeinstallationer")</f>
        <v>Centralvarme fra eget anlæg, et-kammer fyr</v>
      </c>
      <c r="I2819" s="1" t="str">
        <f ca="1">IFERROR(INDEX(Opvarmningsmiddel!B:B,MATCH(INDIRECT($A$1&amp;"M"&amp;A2819)*1,Opvarmningsmiddel!A:A,0)),"")</f>
        <v>Naturgas</v>
      </c>
      <c r="J2819" s="1">
        <f t="shared" ref="J2819:J2882" ca="1" si="579">VALUE(INDIRECT($A$1&amp;"N"&amp;A2819))</f>
        <v>90</v>
      </c>
      <c r="K2819" s="1" t="str">
        <f ca="1">IFERROR(INDEX(Relationstabel!$C$3:$K$10,MATCH(VALUE(INDIRECT($A$1&amp;"L"&amp;A2819)),Relationstabel!$A$3:$A$10,0),MATCH(IFERROR(VALUE(INDIRECT($A$1&amp;"M"&amp;A2819)),0),Relationstabel!$C$1:$K$1,0)),"Ingen varmeinstallationer")</f>
        <v>Naturgas</v>
      </c>
      <c r="L2819" s="1" t="str">
        <f ca="1">INDEX(Anvendelseskode!B:B,MATCH($E2819,Anvendelseskode!$A:$A,0))</f>
        <v>Fritliggende enfamilieshus (parcelhus)</v>
      </c>
      <c r="M2819" s="1" t="str">
        <f ca="1">INDEX(Anvendelseskode!C:C,MATCH($E2819,Anvendelseskode!$A:$A,0))</f>
        <v>Parcelhuse</v>
      </c>
      <c r="N2819" s="1" t="str">
        <f ca="1">INDEX(Anvendelseskode!D:D,MATCH($E2819,Anvendelseskode!$A:$A,0))</f>
        <v>Private husholdninger</v>
      </c>
      <c r="O2819" s="1" t="str">
        <f ca="1">IFERROR(INDEX(SBi!$2:$2,MATCH(G2819,SBi!$1:$1,1)),SBi!$K$2)</f>
        <v>1961-1972</v>
      </c>
      <c r="P2819" s="1">
        <f ca="1">IFERROR(INDEX(SBi!$C$3:$K$28,MATCH(E2819,SBi!$B$3:$B$28,0),MATCH(O2819,SBi!$C$2:$K$2,0)),0)</f>
        <v>134.30000000000001</v>
      </c>
      <c r="Q2819" s="19">
        <f t="shared" ref="Q2819:Q2882" ca="1" si="580">P2819*F2819/1000</f>
        <v>19.473500000000001</v>
      </c>
      <c r="R2819" s="19" t="str">
        <f ca="1">IFERROR(INDEX(VpD!$2:$2,MATCH(G2819,VpD!$1:$1,1)),VpD!$I$2)</f>
        <v>1961-1972</v>
      </c>
      <c r="S2819" s="1">
        <f ca="1">IFERROR(INDEX(VpD!$C$3:$I$27,MATCH(E2819,VpD!$B$3:$B$27,0),MATCH(R2819,VpD!$C$2:$I$2,0)),0)</f>
        <v>143</v>
      </c>
      <c r="T2819" s="19">
        <f t="shared" ref="T2819:T2882" ca="1" si="581">S2819*F2819/1000</f>
        <v>20.734999999999999</v>
      </c>
      <c r="U2819" s="14" t="str">
        <f t="shared" ref="U2819:U2882" ca="1" si="582">IFERROR(SUBSTITUTE(LEFT(W2819,FIND(" ",W2819)),"POINT(",""),"")</f>
        <v xml:space="preserve">712985.23 </v>
      </c>
      <c r="V2819" s="14" t="str">
        <f t="shared" ref="V2819:V2882" ca="1" si="583">IFERROR(SUBSTITUTE(RIGHT(W2819,LEN(W2819)-FIND(" ",W2819)),")",""),"")</f>
        <v>6169009.42</v>
      </c>
      <c r="W2819" s="14" t="str">
        <f t="shared" ref="W2819:W2882" ca="1" si="584">INDIRECT($A$1&amp;"o"&amp;A2819)</f>
        <v>POINT(712985.23 6169009.42)</v>
      </c>
      <c r="X2819" s="14" t="str">
        <f>IFERROR(INDEX(BygningOmraade!B:B,MATCH(A2819,BygningOmraade!A:A,0)),"")</f>
        <v/>
      </c>
    </row>
    <row r="2820" spans="1:24" s="14" customFormat="1" x14ac:dyDescent="0.25">
      <c r="A2820" s="14">
        <f t="shared" si="572"/>
        <v>2820</v>
      </c>
      <c r="B2820" s="14" t="str">
        <f t="shared" ca="1" si="573"/>
        <v>a5d69a09-9286-42db-9608-bdf403061dbf</v>
      </c>
      <c r="C2820" s="14" t="str">
        <f t="shared" ca="1" si="574"/>
        <v>0a3f507e-1590-32b8-e044-0003ba298018</v>
      </c>
      <c r="D2820" s="14">
        <f t="shared" ca="1" si="575"/>
        <v>996957</v>
      </c>
      <c r="E2820" s="1">
        <f t="shared" ca="1" si="576"/>
        <v>130</v>
      </c>
      <c r="F2820" s="1">
        <f t="shared" ca="1" si="577"/>
        <v>109</v>
      </c>
      <c r="G2820" s="1">
        <f t="shared" ca="1" si="578"/>
        <v>1978</v>
      </c>
      <c r="H2820" s="1" t="str">
        <f ca="1">IFERROR(INDEX(Varmeinstallation!B:B,MATCH(INDIRECT($A$1&amp;"L"&amp;A2820)*1,Varmeinstallation!A:A,0)),"Ingen varmeinstallationer")</f>
        <v>Fjernvarme/blokvarme (radiatorsystemer eller varmluftanlæg)</v>
      </c>
      <c r="I2820" s="1" t="str">
        <f ca="1">IFERROR(INDEX(Opvarmningsmiddel!B:B,MATCH(INDIRECT($A$1&amp;"M"&amp;A2820)*1,Opvarmningsmiddel!A:A,0)),"")</f>
        <v/>
      </c>
      <c r="J2820" s="1">
        <f t="shared" ca="1" si="579"/>
        <v>0</v>
      </c>
      <c r="K2820" s="1" t="str">
        <f ca="1">IFERROR(INDEX(Relationstabel!$C$3:$K$10,MATCH(VALUE(INDIRECT($A$1&amp;"L"&amp;A2820)),Relationstabel!$A$3:$A$10,0),MATCH(IFERROR(VALUE(INDIRECT($A$1&amp;"M"&amp;A2820)),0),Relationstabel!$C$1:$K$1,0)),"Ingen varmeinstallationer")</f>
        <v>Fjernvarme/ Blokvarme</v>
      </c>
      <c r="L2820" s="1" t="str">
        <f ca="1">INDEX(Anvendelseskode!B:B,MATCH($E2820,Anvendelseskode!$A:$A,0))</f>
        <v>Række-, kæde-, dobbelthus (lodret adskillelse mellem enhederne)</v>
      </c>
      <c r="M2820" s="1" t="str">
        <f ca="1">INDEX(Anvendelseskode!C:C,MATCH($E2820,Anvendelseskode!$A:$A,0))</f>
        <v>Række-, kæde og dobbelthuse</v>
      </c>
      <c r="N2820" s="1" t="str">
        <f ca="1">INDEX(Anvendelseskode!D:D,MATCH($E2820,Anvendelseskode!$A:$A,0))</f>
        <v>Private husholdninger</v>
      </c>
      <c r="O2820" s="1" t="str">
        <f ca="1">IFERROR(INDEX(SBi!$2:$2,MATCH(G2820,SBi!$1:$1,1)),SBi!$K$2)</f>
        <v>1973-1978</v>
      </c>
      <c r="P2820" s="1">
        <f ca="1">IFERROR(INDEX(SBi!$C$3:$K$28,MATCH(E2820,SBi!$B$3:$B$28,0),MATCH(O2820,SBi!$C$2:$K$2,0)),0)</f>
        <v>112.6</v>
      </c>
      <c r="Q2820" s="19">
        <f t="shared" ca="1" si="580"/>
        <v>12.273399999999999</v>
      </c>
      <c r="R2820" s="19" t="str">
        <f ca="1">IFERROR(INDEX(VpD!$2:$2,MATCH(G2820,VpD!$1:$1,1)),VpD!$I$2)</f>
        <v>1973-1978</v>
      </c>
      <c r="S2820" s="1">
        <f ca="1">IFERROR(INDEX(VpD!$C$3:$I$27,MATCH(E2820,VpD!$B$3:$B$27,0),MATCH(R2820,VpD!$C$2:$I$2,0)),0)</f>
        <v>98</v>
      </c>
      <c r="T2820" s="19">
        <f t="shared" ca="1" si="581"/>
        <v>10.682</v>
      </c>
      <c r="U2820" s="14" t="str">
        <f t="shared" ca="1" si="582"/>
        <v xml:space="preserve">713608.71 </v>
      </c>
      <c r="V2820" s="14" t="str">
        <f t="shared" ca="1" si="583"/>
        <v>6169852.29</v>
      </c>
      <c r="W2820" s="14" t="str">
        <f t="shared" ca="1" si="584"/>
        <v>POINT(713608.71 6169852.29)</v>
      </c>
      <c r="X2820" s="14" t="str">
        <f>IFERROR(INDEX(BygningOmraade!B:B,MATCH(A2820,BygningOmraade!A:A,0)),"")</f>
        <v/>
      </c>
    </row>
    <row r="2821" spans="1:24" s="14" customFormat="1" x14ac:dyDescent="0.25">
      <c r="A2821" s="14">
        <f t="shared" si="572"/>
        <v>2821</v>
      </c>
      <c r="B2821" s="14" t="str">
        <f t="shared" ca="1" si="573"/>
        <v>a5d6f4a0-4280-45a9-98e1-dfac09fda2a9</v>
      </c>
      <c r="C2821" s="14" t="str">
        <f t="shared" ca="1" si="574"/>
        <v>cd606833-e12b-4fd2-92d3-a439a2c96f69</v>
      </c>
      <c r="D2821" s="14">
        <f t="shared" ca="1" si="575"/>
        <v>100089004</v>
      </c>
      <c r="E2821" s="1">
        <f t="shared" ca="1" si="576"/>
        <v>130</v>
      </c>
      <c r="F2821" s="1">
        <f t="shared" ca="1" si="577"/>
        <v>115</v>
      </c>
      <c r="G2821" s="1">
        <f t="shared" ca="1" si="578"/>
        <v>2015</v>
      </c>
      <c r="H2821" s="1" t="str">
        <f ca="1">IFERROR(INDEX(Varmeinstallation!B:B,MATCH(INDIRECT($A$1&amp;"L"&amp;A2821)*1,Varmeinstallation!A:A,0)),"Ingen varmeinstallationer")</f>
        <v>Fjernvarme/blokvarme (radiatorsystemer eller varmluftanlæg)</v>
      </c>
      <c r="I2821" s="1" t="str">
        <f ca="1">IFERROR(INDEX(Opvarmningsmiddel!B:B,MATCH(INDIRECT($A$1&amp;"M"&amp;A2821)*1,Opvarmningsmiddel!A:A,0)),"")</f>
        <v/>
      </c>
      <c r="J2821" s="1">
        <f t="shared" ca="1" si="579"/>
        <v>0</v>
      </c>
      <c r="K2821" s="1" t="str">
        <f ca="1">IFERROR(INDEX(Relationstabel!$C$3:$K$10,MATCH(VALUE(INDIRECT($A$1&amp;"L"&amp;A2821)),Relationstabel!$A$3:$A$10,0),MATCH(IFERROR(VALUE(INDIRECT($A$1&amp;"M"&amp;A2821)),0),Relationstabel!$C$1:$K$1,0)),"Ingen varmeinstallationer")</f>
        <v>Fjernvarme/ Blokvarme</v>
      </c>
      <c r="L2821" s="1" t="str">
        <f ca="1">INDEX(Anvendelseskode!B:B,MATCH($E2821,Anvendelseskode!$A:$A,0))</f>
        <v>Række-, kæde-, dobbelthus (lodret adskillelse mellem enhederne)</v>
      </c>
      <c r="M2821" s="1" t="str">
        <f ca="1">INDEX(Anvendelseskode!C:C,MATCH($E2821,Anvendelseskode!$A:$A,0))</f>
        <v>Række-, kæde og dobbelthuse</v>
      </c>
      <c r="N2821" s="1" t="str">
        <f ca="1">INDEX(Anvendelseskode!D:D,MATCH($E2821,Anvendelseskode!$A:$A,0))</f>
        <v>Private husholdninger</v>
      </c>
      <c r="O2821" s="1" t="str">
        <f ca="1">IFERROR(INDEX(SBi!$2:$2,MATCH(G2821,SBi!$1:$1,1)),SBi!$K$2)</f>
        <v>Efter 2006</v>
      </c>
      <c r="P2821" s="1">
        <f ca="1">IFERROR(INDEX(SBi!$C$3:$K$28,MATCH(E2821,SBi!$B$3:$B$28,0),MATCH(O2821,SBi!$C$2:$K$2,0)),0)</f>
        <v>66.400000000000006</v>
      </c>
      <c r="Q2821" s="19">
        <f t="shared" ca="1" si="580"/>
        <v>7.636000000000001</v>
      </c>
      <c r="R2821" s="19" t="str">
        <f ca="1">IFERROR(INDEX(VpD!$2:$2,MATCH(G2821,VpD!$1:$1,1)),VpD!$I$2)</f>
        <v>&gt;1998</v>
      </c>
      <c r="S2821" s="1">
        <f ca="1">IFERROR(INDEX(VpD!$C$3:$I$27,MATCH(E2821,VpD!$B$3:$B$27,0),MATCH(R2821,VpD!$C$2:$I$2,0)),0)</f>
        <v>65</v>
      </c>
      <c r="T2821" s="19">
        <f t="shared" ca="1" si="581"/>
        <v>7.4749999999999996</v>
      </c>
      <c r="U2821" s="14" t="str">
        <f t="shared" ca="1" si="582"/>
        <v xml:space="preserve">711494.88 </v>
      </c>
      <c r="V2821" s="14" t="str">
        <f t="shared" ca="1" si="583"/>
        <v>6172748.21</v>
      </c>
      <c r="W2821" s="14" t="str">
        <f t="shared" ca="1" si="584"/>
        <v>POINT(711494.88 6172748.21)</v>
      </c>
      <c r="X2821" s="14" t="str">
        <f>IFERROR(INDEX(BygningOmraade!B:B,MATCH(A2821,BygningOmraade!A:A,0)),"")</f>
        <v/>
      </c>
    </row>
    <row r="2822" spans="1:24" s="14" customFormat="1" x14ac:dyDescent="0.25">
      <c r="A2822" s="14">
        <f t="shared" si="572"/>
        <v>2822</v>
      </c>
      <c r="B2822" s="14" t="str">
        <f t="shared" ca="1" si="573"/>
        <v>a5f19b6d-50d6-4b21-a6d1-74b34ba5af36</v>
      </c>
      <c r="C2822" s="14" t="str">
        <f t="shared" ca="1" si="574"/>
        <v>0a3f507e-2316-32b8-e044-0003ba298018</v>
      </c>
      <c r="D2822" s="14">
        <f t="shared" ca="1" si="575"/>
        <v>995502</v>
      </c>
      <c r="E2822" s="1">
        <f t="shared" ca="1" si="576"/>
        <v>120</v>
      </c>
      <c r="F2822" s="1">
        <f t="shared" ca="1" si="577"/>
        <v>156</v>
      </c>
      <c r="G2822" s="1">
        <f t="shared" ca="1" si="578"/>
        <v>1972</v>
      </c>
      <c r="H2822" s="1" t="str">
        <f ca="1">IFERROR(INDEX(Varmeinstallation!B:B,MATCH(INDIRECT($A$1&amp;"L"&amp;A2822)*1,Varmeinstallation!A:A,0)),"Ingen varmeinstallationer")</f>
        <v>Centralvarme fra eget anlæg, et-kammer fyr</v>
      </c>
      <c r="I2822" s="1" t="str">
        <f ca="1">IFERROR(INDEX(Opvarmningsmiddel!B:B,MATCH(INDIRECT($A$1&amp;"M"&amp;A2822)*1,Opvarmningsmiddel!A:A,0)),"")</f>
        <v>Naturgas</v>
      </c>
      <c r="J2822" s="1">
        <f t="shared" ca="1" si="579"/>
        <v>5</v>
      </c>
      <c r="K2822" s="1" t="str">
        <f ca="1">IFERROR(INDEX(Relationstabel!$C$3:$K$10,MATCH(VALUE(INDIRECT($A$1&amp;"L"&amp;A2822)),Relationstabel!$A$3:$A$10,0),MATCH(IFERROR(VALUE(INDIRECT($A$1&amp;"M"&amp;A2822)),0),Relationstabel!$C$1:$K$1,0)),"Ingen varmeinstallationer")</f>
        <v>Naturgas</v>
      </c>
      <c r="L2822" s="1" t="str">
        <f ca="1">INDEX(Anvendelseskode!B:B,MATCH($E2822,Anvendelseskode!$A:$A,0))</f>
        <v>Fritliggende enfamilieshus (parcelhus)</v>
      </c>
      <c r="M2822" s="1" t="str">
        <f ca="1">INDEX(Anvendelseskode!C:C,MATCH($E2822,Anvendelseskode!$A:$A,0))</f>
        <v>Parcelhuse</v>
      </c>
      <c r="N2822" s="1" t="str">
        <f ca="1">INDEX(Anvendelseskode!D:D,MATCH($E2822,Anvendelseskode!$A:$A,0))</f>
        <v>Private husholdninger</v>
      </c>
      <c r="O2822" s="1" t="str">
        <f ca="1">IFERROR(INDEX(SBi!$2:$2,MATCH(G2822,SBi!$1:$1,1)),SBi!$K$2)</f>
        <v>1961-1972</v>
      </c>
      <c r="P2822" s="1">
        <f ca="1">IFERROR(INDEX(SBi!$C$3:$K$28,MATCH(E2822,SBi!$B$3:$B$28,0),MATCH(O2822,SBi!$C$2:$K$2,0)),0)</f>
        <v>134.30000000000001</v>
      </c>
      <c r="Q2822" s="19">
        <f t="shared" ca="1" si="580"/>
        <v>20.950800000000005</v>
      </c>
      <c r="R2822" s="19" t="str">
        <f ca="1">IFERROR(INDEX(VpD!$2:$2,MATCH(G2822,VpD!$1:$1,1)),VpD!$I$2)</f>
        <v>1961-1972</v>
      </c>
      <c r="S2822" s="1">
        <f ca="1">IFERROR(INDEX(VpD!$C$3:$I$27,MATCH(E2822,VpD!$B$3:$B$27,0),MATCH(R2822,VpD!$C$2:$I$2,0)),0)</f>
        <v>143</v>
      </c>
      <c r="T2822" s="19">
        <f t="shared" ca="1" si="581"/>
        <v>22.308</v>
      </c>
      <c r="U2822" s="14" t="str">
        <f t="shared" ca="1" si="582"/>
        <v xml:space="preserve">711912.87 </v>
      </c>
      <c r="V2822" s="14" t="str">
        <f t="shared" ca="1" si="583"/>
        <v>6172193.96</v>
      </c>
      <c r="W2822" s="14" t="str">
        <f t="shared" ca="1" si="584"/>
        <v>POINT(711912.87 6172193.96)</v>
      </c>
      <c r="X2822" s="14" t="str">
        <f>IFERROR(INDEX(BygningOmraade!B:B,MATCH(A2822,BygningOmraade!A:A,0)),"")</f>
        <v/>
      </c>
    </row>
    <row r="2823" spans="1:24" s="14" customFormat="1" x14ac:dyDescent="0.25">
      <c r="A2823" s="14">
        <f t="shared" si="572"/>
        <v>2823</v>
      </c>
      <c r="B2823" s="14" t="str">
        <f t="shared" ca="1" si="573"/>
        <v>a612b22e-b472-4a78-9447-f7456c92db45</v>
      </c>
      <c r="C2823" s="14" t="str">
        <f t="shared" ca="1" si="574"/>
        <v>0a3f507e-15ba-32b8-e044-0003ba298018</v>
      </c>
      <c r="D2823" s="14">
        <f t="shared" ca="1" si="575"/>
        <v>995908</v>
      </c>
      <c r="E2823" s="1">
        <f t="shared" ca="1" si="576"/>
        <v>130</v>
      </c>
      <c r="F2823" s="1">
        <f t="shared" ca="1" si="577"/>
        <v>159</v>
      </c>
      <c r="G2823" s="1">
        <f t="shared" ca="1" si="578"/>
        <v>1975</v>
      </c>
      <c r="H2823" s="1" t="str">
        <f ca="1">IFERROR(INDEX(Varmeinstallation!B:B,MATCH(INDIRECT($A$1&amp;"L"&amp;A2823)*1,Varmeinstallation!A:A,0)),"Ingen varmeinstallationer")</f>
        <v>Elovne, elpaneler</v>
      </c>
      <c r="I2823" s="1" t="str">
        <f ca="1">IFERROR(INDEX(Opvarmningsmiddel!B:B,MATCH(INDIRECT($A$1&amp;"M"&amp;A2823)*1,Opvarmningsmiddel!A:A,0)),"")</f>
        <v>Elektricitet</v>
      </c>
      <c r="J2823" s="1">
        <f t="shared" ca="1" si="579"/>
        <v>0</v>
      </c>
      <c r="K2823" s="1" t="str">
        <f ca="1">IFERROR(INDEX(Relationstabel!$C$3:$K$10,MATCH(VALUE(INDIRECT($A$1&amp;"L"&amp;A2823)),Relationstabel!$A$3:$A$10,0),MATCH(IFERROR(VALUE(INDIRECT($A$1&amp;"M"&amp;A2823)),0),Relationstabel!$C$1:$K$1,0)),"Ingen varmeinstallationer")</f>
        <v>Elvarme</v>
      </c>
      <c r="L2823" s="1" t="str">
        <f ca="1">INDEX(Anvendelseskode!B:B,MATCH($E2823,Anvendelseskode!$A:$A,0))</f>
        <v>Række-, kæde-, dobbelthus (lodret adskillelse mellem enhederne)</v>
      </c>
      <c r="M2823" s="1" t="str">
        <f ca="1">INDEX(Anvendelseskode!C:C,MATCH($E2823,Anvendelseskode!$A:$A,0))</f>
        <v>Række-, kæde og dobbelthuse</v>
      </c>
      <c r="N2823" s="1" t="str">
        <f ca="1">INDEX(Anvendelseskode!D:D,MATCH($E2823,Anvendelseskode!$A:$A,0))</f>
        <v>Private husholdninger</v>
      </c>
      <c r="O2823" s="1" t="str">
        <f ca="1">IFERROR(INDEX(SBi!$2:$2,MATCH(G2823,SBi!$1:$1,1)),SBi!$K$2)</f>
        <v>1973-1978</v>
      </c>
      <c r="P2823" s="1">
        <f ca="1">IFERROR(INDEX(SBi!$C$3:$K$28,MATCH(E2823,SBi!$B$3:$B$28,0),MATCH(O2823,SBi!$C$2:$K$2,0)),0)</f>
        <v>112.6</v>
      </c>
      <c r="Q2823" s="19">
        <f t="shared" ca="1" si="580"/>
        <v>17.903399999999998</v>
      </c>
      <c r="R2823" s="19" t="str">
        <f ca="1">IFERROR(INDEX(VpD!$2:$2,MATCH(G2823,VpD!$1:$1,1)),VpD!$I$2)</f>
        <v>1973-1978</v>
      </c>
      <c r="S2823" s="1">
        <f ca="1">IFERROR(INDEX(VpD!$C$3:$I$27,MATCH(E2823,VpD!$B$3:$B$27,0),MATCH(R2823,VpD!$C$2:$I$2,0)),0)</f>
        <v>98</v>
      </c>
      <c r="T2823" s="19">
        <f t="shared" ca="1" si="581"/>
        <v>15.582000000000001</v>
      </c>
      <c r="U2823" s="14" t="str">
        <f t="shared" ca="1" si="582"/>
        <v xml:space="preserve">712827.67 </v>
      </c>
      <c r="V2823" s="14" t="str">
        <f t="shared" ca="1" si="583"/>
        <v>6169000.73</v>
      </c>
      <c r="W2823" s="14" t="str">
        <f t="shared" ca="1" si="584"/>
        <v>POINT(712827.67 6169000.73)</v>
      </c>
      <c r="X2823" s="14" t="str">
        <f>IFERROR(INDEX(BygningOmraade!B:B,MATCH(A2823,BygningOmraade!A:A,0)),"")</f>
        <v/>
      </c>
    </row>
    <row r="2824" spans="1:24" s="14" customFormat="1" x14ac:dyDescent="0.25">
      <c r="A2824" s="14">
        <f t="shared" si="572"/>
        <v>2824</v>
      </c>
      <c r="B2824" s="14" t="str">
        <f t="shared" ca="1" si="573"/>
        <v>a6197fa6-a17d-423b-96a9-7a43457bcadd</v>
      </c>
      <c r="C2824" s="14" t="str">
        <f t="shared" ca="1" si="574"/>
        <v>0a3f507e-245d-32b8-e044-0003ba298018</v>
      </c>
      <c r="D2824" s="14">
        <f t="shared" ca="1" si="575"/>
        <v>995927</v>
      </c>
      <c r="E2824" s="1">
        <f t="shared" ca="1" si="576"/>
        <v>140</v>
      </c>
      <c r="F2824" s="1">
        <f t="shared" ca="1" si="577"/>
        <v>1578</v>
      </c>
      <c r="G2824" s="1">
        <f t="shared" ca="1" si="578"/>
        <v>1966</v>
      </c>
      <c r="H2824" s="1" t="str">
        <f ca="1">IFERROR(INDEX(Varmeinstallation!B:B,MATCH(INDIRECT($A$1&amp;"L"&amp;A2824)*1,Varmeinstallation!A:A,0)),"Ingen varmeinstallationer")</f>
        <v>Fjernvarme/blokvarme (radiatorsystemer eller varmluftanlæg)</v>
      </c>
      <c r="I2824" s="1" t="str">
        <f ca="1">IFERROR(INDEX(Opvarmningsmiddel!B:B,MATCH(INDIRECT($A$1&amp;"M"&amp;A2824)*1,Opvarmningsmiddel!A:A,0)),"")</f>
        <v/>
      </c>
      <c r="J2824" s="1">
        <f t="shared" ca="1" si="579"/>
        <v>0</v>
      </c>
      <c r="K2824" s="1" t="str">
        <f ca="1">IFERROR(INDEX(Relationstabel!$C$3:$K$10,MATCH(VALUE(INDIRECT($A$1&amp;"L"&amp;A2824)),Relationstabel!$A$3:$A$10,0),MATCH(IFERROR(VALUE(INDIRECT($A$1&amp;"M"&amp;A2824)),0),Relationstabel!$C$1:$K$1,0)),"Ingen varmeinstallationer")</f>
        <v>Fjernvarme/ Blokvarme</v>
      </c>
      <c r="L2824" s="1" t="str">
        <f ca="1">INDEX(Anvendelseskode!B:B,MATCH($E2824,Anvendelseskode!$A:$A,0))</f>
        <v>Etageboligbebyggelse</v>
      </c>
      <c r="M2824" s="1" t="str">
        <f ca="1">INDEX(Anvendelseskode!C:C,MATCH($E2824,Anvendelseskode!$A:$A,0))</f>
        <v>Etageboligbebyggelse</v>
      </c>
      <c r="N2824" s="1" t="str">
        <f ca="1">INDEX(Anvendelseskode!D:D,MATCH($E2824,Anvendelseskode!$A:$A,0))</f>
        <v>Private husholdninger</v>
      </c>
      <c r="O2824" s="1" t="str">
        <f ca="1">IFERROR(INDEX(SBi!$2:$2,MATCH(G2824,SBi!$1:$1,1)),SBi!$K$2)</f>
        <v>1961-1972</v>
      </c>
      <c r="P2824" s="1">
        <f ca="1">IFERROR(INDEX(SBi!$C$3:$K$28,MATCH(E2824,SBi!$B$3:$B$28,0),MATCH(O2824,SBi!$C$2:$K$2,0)),0)</f>
        <v>132.30000000000001</v>
      </c>
      <c r="Q2824" s="19">
        <f t="shared" ca="1" si="580"/>
        <v>208.76940000000002</v>
      </c>
      <c r="R2824" s="19" t="str">
        <f ca="1">IFERROR(INDEX(VpD!$2:$2,MATCH(G2824,VpD!$1:$1,1)),VpD!$I$2)</f>
        <v>1961-1972</v>
      </c>
      <c r="S2824" s="1">
        <f ca="1">IFERROR(INDEX(VpD!$C$3:$I$27,MATCH(E2824,VpD!$B$3:$B$27,0),MATCH(R2824,VpD!$C$2:$I$2,0)),0)</f>
        <v>126</v>
      </c>
      <c r="T2824" s="19">
        <f t="shared" ca="1" si="581"/>
        <v>198.828</v>
      </c>
      <c r="U2824" s="14" t="str">
        <f t="shared" ca="1" si="582"/>
        <v xml:space="preserve">712826.26 </v>
      </c>
      <c r="V2824" s="14" t="str">
        <f t="shared" ca="1" si="583"/>
        <v>6169563.27</v>
      </c>
      <c r="W2824" s="14" t="str">
        <f t="shared" ca="1" si="584"/>
        <v>POINT(712826.26 6169563.27)</v>
      </c>
      <c r="X2824" s="14" t="str">
        <f>IFERROR(INDEX(BygningOmraade!B:B,MATCH(A2824,BygningOmraade!A:A,0)),"")</f>
        <v/>
      </c>
    </row>
    <row r="2825" spans="1:24" s="14" customFormat="1" x14ac:dyDescent="0.25">
      <c r="A2825" s="14">
        <f t="shared" si="572"/>
        <v>2825</v>
      </c>
      <c r="B2825" s="14" t="str">
        <f t="shared" ca="1" si="573"/>
        <v>a63633c4-db6e-45ad-ade2-8138b3d522e4</v>
      </c>
      <c r="C2825" s="14" t="str">
        <f t="shared" ca="1" si="574"/>
        <v>0a3f507e-24b4-32b8-e044-0003ba298018</v>
      </c>
      <c r="D2825" s="14">
        <f t="shared" ca="1" si="575"/>
        <v>997364</v>
      </c>
      <c r="E2825" s="1">
        <f t="shared" ca="1" si="576"/>
        <v>130</v>
      </c>
      <c r="F2825" s="1">
        <f t="shared" ca="1" si="577"/>
        <v>109</v>
      </c>
      <c r="G2825" s="1">
        <f t="shared" ca="1" si="578"/>
        <v>1978</v>
      </c>
      <c r="H2825" s="1" t="str">
        <f ca="1">IFERROR(INDEX(Varmeinstallation!B:B,MATCH(INDIRECT($A$1&amp;"L"&amp;A2825)*1,Varmeinstallation!A:A,0)),"Ingen varmeinstallationer")</f>
        <v>Fjernvarme/blokvarme (radiatorsystemer eller varmluftanlæg)</v>
      </c>
      <c r="I2825" s="1" t="str">
        <f ca="1">IFERROR(INDEX(Opvarmningsmiddel!B:B,MATCH(INDIRECT($A$1&amp;"M"&amp;A2825)*1,Opvarmningsmiddel!A:A,0)),"")</f>
        <v/>
      </c>
      <c r="J2825" s="1">
        <f t="shared" ca="1" si="579"/>
        <v>0</v>
      </c>
      <c r="K2825" s="1" t="str">
        <f ca="1">IFERROR(INDEX(Relationstabel!$C$3:$K$10,MATCH(VALUE(INDIRECT($A$1&amp;"L"&amp;A2825)),Relationstabel!$A$3:$A$10,0),MATCH(IFERROR(VALUE(INDIRECT($A$1&amp;"M"&amp;A2825)),0),Relationstabel!$C$1:$K$1,0)),"Ingen varmeinstallationer")</f>
        <v>Fjernvarme/ Blokvarme</v>
      </c>
      <c r="L2825" s="1" t="str">
        <f ca="1">INDEX(Anvendelseskode!B:B,MATCH($E2825,Anvendelseskode!$A:$A,0))</f>
        <v>Række-, kæde-, dobbelthus (lodret adskillelse mellem enhederne)</v>
      </c>
      <c r="M2825" s="1" t="str">
        <f ca="1">INDEX(Anvendelseskode!C:C,MATCH($E2825,Anvendelseskode!$A:$A,0))</f>
        <v>Række-, kæde og dobbelthuse</v>
      </c>
      <c r="N2825" s="1" t="str">
        <f ca="1">INDEX(Anvendelseskode!D:D,MATCH($E2825,Anvendelseskode!$A:$A,0))</f>
        <v>Private husholdninger</v>
      </c>
      <c r="O2825" s="1" t="str">
        <f ca="1">IFERROR(INDEX(SBi!$2:$2,MATCH(G2825,SBi!$1:$1,1)),SBi!$K$2)</f>
        <v>1973-1978</v>
      </c>
      <c r="P2825" s="1">
        <f ca="1">IFERROR(INDEX(SBi!$C$3:$K$28,MATCH(E2825,SBi!$B$3:$B$28,0),MATCH(O2825,SBi!$C$2:$K$2,0)),0)</f>
        <v>112.6</v>
      </c>
      <c r="Q2825" s="19">
        <f t="shared" ca="1" si="580"/>
        <v>12.273399999999999</v>
      </c>
      <c r="R2825" s="19" t="str">
        <f ca="1">IFERROR(INDEX(VpD!$2:$2,MATCH(G2825,VpD!$1:$1,1)),VpD!$I$2)</f>
        <v>1973-1978</v>
      </c>
      <c r="S2825" s="1">
        <f ca="1">IFERROR(INDEX(VpD!$C$3:$I$27,MATCH(E2825,VpD!$B$3:$B$27,0),MATCH(R2825,VpD!$C$2:$I$2,0)),0)</f>
        <v>98</v>
      </c>
      <c r="T2825" s="19">
        <f t="shared" ca="1" si="581"/>
        <v>10.682</v>
      </c>
      <c r="U2825" s="14" t="str">
        <f t="shared" ca="1" si="582"/>
        <v xml:space="preserve">713644.03 </v>
      </c>
      <c r="V2825" s="14" t="str">
        <f t="shared" ca="1" si="583"/>
        <v>6169835.33</v>
      </c>
      <c r="W2825" s="14" t="str">
        <f t="shared" ca="1" si="584"/>
        <v>POINT(713644.03 6169835.33)</v>
      </c>
      <c r="X2825" s="14" t="str">
        <f>IFERROR(INDEX(BygningOmraade!B:B,MATCH(A2825,BygningOmraade!A:A,0)),"")</f>
        <v/>
      </c>
    </row>
    <row r="2826" spans="1:24" s="14" customFormat="1" x14ac:dyDescent="0.25">
      <c r="A2826" s="14">
        <f t="shared" si="572"/>
        <v>2826</v>
      </c>
      <c r="B2826" s="14" t="str">
        <f t="shared" ca="1" si="573"/>
        <v>a6392e8d-940d-48ea-b2a7-ddb39c30cc82</v>
      </c>
      <c r="C2826" s="14" t="str">
        <f t="shared" ca="1" si="574"/>
        <v>0a3f507e-167e-32b8-e044-0003ba298018</v>
      </c>
      <c r="D2826" s="14">
        <f t="shared" ca="1" si="575"/>
        <v>996993</v>
      </c>
      <c r="E2826" s="1">
        <f t="shared" ca="1" si="576"/>
        <v>130</v>
      </c>
      <c r="F2826" s="1">
        <f t="shared" ca="1" si="577"/>
        <v>102</v>
      </c>
      <c r="G2826" s="1">
        <f t="shared" ca="1" si="578"/>
        <v>1977</v>
      </c>
      <c r="H2826" s="1" t="str">
        <f ca="1">IFERROR(INDEX(Varmeinstallation!B:B,MATCH(INDIRECT($A$1&amp;"L"&amp;A2826)*1,Varmeinstallation!A:A,0)),"Ingen varmeinstallationer")</f>
        <v>Fjernvarme/blokvarme (radiatorsystemer eller varmluftanlæg)</v>
      </c>
      <c r="I2826" s="1" t="str">
        <f ca="1">IFERROR(INDEX(Opvarmningsmiddel!B:B,MATCH(INDIRECT($A$1&amp;"M"&amp;A2826)*1,Opvarmningsmiddel!A:A,0)),"")</f>
        <v/>
      </c>
      <c r="J2826" s="1">
        <f t="shared" ca="1" si="579"/>
        <v>0</v>
      </c>
      <c r="K2826" s="1" t="str">
        <f ca="1">IFERROR(INDEX(Relationstabel!$C$3:$K$10,MATCH(VALUE(INDIRECT($A$1&amp;"L"&amp;A2826)),Relationstabel!$A$3:$A$10,0),MATCH(IFERROR(VALUE(INDIRECT($A$1&amp;"M"&amp;A2826)),0),Relationstabel!$C$1:$K$1,0)),"Ingen varmeinstallationer")</f>
        <v>Fjernvarme/ Blokvarme</v>
      </c>
      <c r="L2826" s="1" t="str">
        <f ca="1">INDEX(Anvendelseskode!B:B,MATCH($E2826,Anvendelseskode!$A:$A,0))</f>
        <v>Række-, kæde-, dobbelthus (lodret adskillelse mellem enhederne)</v>
      </c>
      <c r="M2826" s="1" t="str">
        <f ca="1">INDEX(Anvendelseskode!C:C,MATCH($E2826,Anvendelseskode!$A:$A,0))</f>
        <v>Række-, kæde og dobbelthuse</v>
      </c>
      <c r="N2826" s="1" t="str">
        <f ca="1">INDEX(Anvendelseskode!D:D,MATCH($E2826,Anvendelseskode!$A:$A,0))</f>
        <v>Private husholdninger</v>
      </c>
      <c r="O2826" s="1" t="str">
        <f ca="1">IFERROR(INDEX(SBi!$2:$2,MATCH(G2826,SBi!$1:$1,1)),SBi!$K$2)</f>
        <v>1973-1978</v>
      </c>
      <c r="P2826" s="1">
        <f ca="1">IFERROR(INDEX(SBi!$C$3:$K$28,MATCH(E2826,SBi!$B$3:$B$28,0),MATCH(O2826,SBi!$C$2:$K$2,0)),0)</f>
        <v>112.6</v>
      </c>
      <c r="Q2826" s="19">
        <f t="shared" ca="1" si="580"/>
        <v>11.485199999999999</v>
      </c>
      <c r="R2826" s="19" t="str">
        <f ca="1">IFERROR(INDEX(VpD!$2:$2,MATCH(G2826,VpD!$1:$1,1)),VpD!$I$2)</f>
        <v>1973-1978</v>
      </c>
      <c r="S2826" s="1">
        <f ca="1">IFERROR(INDEX(VpD!$C$3:$I$27,MATCH(E2826,VpD!$B$3:$B$27,0),MATCH(R2826,VpD!$C$2:$I$2,0)),0)</f>
        <v>98</v>
      </c>
      <c r="T2826" s="19">
        <f t="shared" ca="1" si="581"/>
        <v>9.9960000000000004</v>
      </c>
      <c r="U2826" s="14" t="str">
        <f t="shared" ca="1" si="582"/>
        <v xml:space="preserve">713601.13 </v>
      </c>
      <c r="V2826" s="14" t="str">
        <f t="shared" ca="1" si="583"/>
        <v>6169574.25</v>
      </c>
      <c r="W2826" s="14" t="str">
        <f t="shared" ca="1" si="584"/>
        <v>POINT(713601.13 6169574.25)</v>
      </c>
      <c r="X2826" s="14" t="str">
        <f>IFERROR(INDEX(BygningOmraade!B:B,MATCH(A2826,BygningOmraade!A:A,0)),"")</f>
        <v/>
      </c>
    </row>
    <row r="2827" spans="1:24" s="14" customFormat="1" x14ac:dyDescent="0.25">
      <c r="A2827" s="14">
        <f t="shared" si="572"/>
        <v>2827</v>
      </c>
      <c r="B2827" s="14" t="str">
        <f t="shared" ca="1" si="573"/>
        <v>a64d8bb0-3762-4885-8dd8-842fc707b7c6</v>
      </c>
      <c r="C2827" s="14" t="str">
        <f t="shared" ca="1" si="574"/>
        <v>0a3f507e-195c-32b8-e044-0003ba298018</v>
      </c>
      <c r="D2827" s="14">
        <f t="shared" ca="1" si="575"/>
        <v>995305</v>
      </c>
      <c r="E2827" s="1">
        <f t="shared" ca="1" si="576"/>
        <v>130</v>
      </c>
      <c r="F2827" s="1">
        <f t="shared" ca="1" si="577"/>
        <v>125</v>
      </c>
      <c r="G2827" s="1">
        <f t="shared" ca="1" si="578"/>
        <v>1978</v>
      </c>
      <c r="H2827" s="1" t="str">
        <f ca="1">IFERROR(INDEX(Varmeinstallation!B:B,MATCH(INDIRECT($A$1&amp;"L"&amp;A2827)*1,Varmeinstallation!A:A,0)),"Ingen varmeinstallationer")</f>
        <v>Fjernvarme/blokvarme (radiatorsystemer eller varmluftanlæg)</v>
      </c>
      <c r="I2827" s="1" t="str">
        <f ca="1">IFERROR(INDEX(Opvarmningsmiddel!B:B,MATCH(INDIRECT($A$1&amp;"M"&amp;A2827)*1,Opvarmningsmiddel!A:A,0)),"")</f>
        <v/>
      </c>
      <c r="J2827" s="1">
        <f t="shared" ca="1" si="579"/>
        <v>0</v>
      </c>
      <c r="K2827" s="1" t="str">
        <f ca="1">IFERROR(INDEX(Relationstabel!$C$3:$K$10,MATCH(VALUE(INDIRECT($A$1&amp;"L"&amp;A2827)),Relationstabel!$A$3:$A$10,0),MATCH(IFERROR(VALUE(INDIRECT($A$1&amp;"M"&amp;A2827)),0),Relationstabel!$C$1:$K$1,0)),"Ingen varmeinstallationer")</f>
        <v>Fjernvarme/ Blokvarme</v>
      </c>
      <c r="L2827" s="1" t="str">
        <f ca="1">INDEX(Anvendelseskode!B:B,MATCH($E2827,Anvendelseskode!$A:$A,0))</f>
        <v>Række-, kæde-, dobbelthus (lodret adskillelse mellem enhederne)</v>
      </c>
      <c r="M2827" s="1" t="str">
        <f ca="1">INDEX(Anvendelseskode!C:C,MATCH($E2827,Anvendelseskode!$A:$A,0))</f>
        <v>Række-, kæde og dobbelthuse</v>
      </c>
      <c r="N2827" s="1" t="str">
        <f ca="1">INDEX(Anvendelseskode!D:D,MATCH($E2827,Anvendelseskode!$A:$A,0))</f>
        <v>Private husholdninger</v>
      </c>
      <c r="O2827" s="1" t="str">
        <f ca="1">IFERROR(INDEX(SBi!$2:$2,MATCH(G2827,SBi!$1:$1,1)),SBi!$K$2)</f>
        <v>1973-1978</v>
      </c>
      <c r="P2827" s="1">
        <f ca="1">IFERROR(INDEX(SBi!$C$3:$K$28,MATCH(E2827,SBi!$B$3:$B$28,0),MATCH(O2827,SBi!$C$2:$K$2,0)),0)</f>
        <v>112.6</v>
      </c>
      <c r="Q2827" s="19">
        <f t="shared" ca="1" si="580"/>
        <v>14.074999999999999</v>
      </c>
      <c r="R2827" s="19" t="str">
        <f ca="1">IFERROR(INDEX(VpD!$2:$2,MATCH(G2827,VpD!$1:$1,1)),VpD!$I$2)</f>
        <v>1973-1978</v>
      </c>
      <c r="S2827" s="1">
        <f ca="1">IFERROR(INDEX(VpD!$C$3:$I$27,MATCH(E2827,VpD!$B$3:$B$27,0),MATCH(R2827,VpD!$C$2:$I$2,0)),0)</f>
        <v>98</v>
      </c>
      <c r="T2827" s="19">
        <f t="shared" ca="1" si="581"/>
        <v>12.25</v>
      </c>
      <c r="U2827" s="14" t="str">
        <f t="shared" ca="1" si="582"/>
        <v xml:space="preserve">711777.51 </v>
      </c>
      <c r="V2827" s="14" t="str">
        <f t="shared" ca="1" si="583"/>
        <v>6172566.23</v>
      </c>
      <c r="W2827" s="14" t="str">
        <f t="shared" ca="1" si="584"/>
        <v>POINT(711777.51 6172566.23)</v>
      </c>
      <c r="X2827" s="14" t="str">
        <f>IFERROR(INDEX(BygningOmraade!B:B,MATCH(A2827,BygningOmraade!A:A,0)),"")</f>
        <v/>
      </c>
    </row>
    <row r="2828" spans="1:24" s="14" customFormat="1" x14ac:dyDescent="0.25">
      <c r="A2828" s="14">
        <f t="shared" si="572"/>
        <v>2828</v>
      </c>
      <c r="B2828" s="14" t="str">
        <f t="shared" ca="1" si="573"/>
        <v>a66603ac-5cc4-4660-9142-81c56550a039</v>
      </c>
      <c r="C2828" s="14" t="str">
        <f t="shared" ca="1" si="574"/>
        <v>0a3f507e-24d0-32b8-e044-0003ba298018</v>
      </c>
      <c r="D2828" s="14">
        <f t="shared" ca="1" si="575"/>
        <v>997049</v>
      </c>
      <c r="E2828" s="1">
        <f t="shared" ca="1" si="576"/>
        <v>130</v>
      </c>
      <c r="F2828" s="1">
        <f t="shared" ca="1" si="577"/>
        <v>112</v>
      </c>
      <c r="G2828" s="1">
        <f t="shared" ca="1" si="578"/>
        <v>1978</v>
      </c>
      <c r="H2828" s="1" t="str">
        <f ca="1">IFERROR(INDEX(Varmeinstallation!B:B,MATCH(INDIRECT($A$1&amp;"L"&amp;A2828)*1,Varmeinstallation!A:A,0)),"Ingen varmeinstallationer")</f>
        <v>Fjernvarme/blokvarme (radiatorsystemer eller varmluftanlæg)</v>
      </c>
      <c r="I2828" s="1" t="str">
        <f ca="1">IFERROR(INDEX(Opvarmningsmiddel!B:B,MATCH(INDIRECT($A$1&amp;"M"&amp;A2828)*1,Opvarmningsmiddel!A:A,0)),"")</f>
        <v/>
      </c>
      <c r="J2828" s="1">
        <f t="shared" ca="1" si="579"/>
        <v>0</v>
      </c>
      <c r="K2828" s="1" t="str">
        <f ca="1">IFERROR(INDEX(Relationstabel!$C$3:$K$10,MATCH(VALUE(INDIRECT($A$1&amp;"L"&amp;A2828)),Relationstabel!$A$3:$A$10,0),MATCH(IFERROR(VALUE(INDIRECT($A$1&amp;"M"&amp;A2828)),0),Relationstabel!$C$1:$K$1,0)),"Ingen varmeinstallationer")</f>
        <v>Fjernvarme/ Blokvarme</v>
      </c>
      <c r="L2828" s="1" t="str">
        <f ca="1">INDEX(Anvendelseskode!B:B,MATCH($E2828,Anvendelseskode!$A:$A,0))</f>
        <v>Række-, kæde-, dobbelthus (lodret adskillelse mellem enhederne)</v>
      </c>
      <c r="M2828" s="1" t="str">
        <f ca="1">INDEX(Anvendelseskode!C:C,MATCH($E2828,Anvendelseskode!$A:$A,0))</f>
        <v>Række-, kæde og dobbelthuse</v>
      </c>
      <c r="N2828" s="1" t="str">
        <f ca="1">INDEX(Anvendelseskode!D:D,MATCH($E2828,Anvendelseskode!$A:$A,0))</f>
        <v>Private husholdninger</v>
      </c>
      <c r="O2828" s="1" t="str">
        <f ca="1">IFERROR(INDEX(SBi!$2:$2,MATCH(G2828,SBi!$1:$1,1)),SBi!$K$2)</f>
        <v>1973-1978</v>
      </c>
      <c r="P2828" s="1">
        <f ca="1">IFERROR(INDEX(SBi!$C$3:$K$28,MATCH(E2828,SBi!$B$3:$B$28,0),MATCH(O2828,SBi!$C$2:$K$2,0)),0)</f>
        <v>112.6</v>
      </c>
      <c r="Q2828" s="19">
        <f t="shared" ca="1" si="580"/>
        <v>12.611199999999998</v>
      </c>
      <c r="R2828" s="19" t="str">
        <f ca="1">IFERROR(INDEX(VpD!$2:$2,MATCH(G2828,VpD!$1:$1,1)),VpD!$I$2)</f>
        <v>1973-1978</v>
      </c>
      <c r="S2828" s="1">
        <f ca="1">IFERROR(INDEX(VpD!$C$3:$I$27,MATCH(E2828,VpD!$B$3:$B$27,0),MATCH(R2828,VpD!$C$2:$I$2,0)),0)</f>
        <v>98</v>
      </c>
      <c r="T2828" s="19">
        <f t="shared" ca="1" si="581"/>
        <v>10.976000000000001</v>
      </c>
      <c r="U2828" s="14" t="str">
        <f t="shared" ca="1" si="582"/>
        <v xml:space="preserve">713575.13 </v>
      </c>
      <c r="V2828" s="14" t="str">
        <f t="shared" ca="1" si="583"/>
        <v>6169793.18</v>
      </c>
      <c r="W2828" s="14" t="str">
        <f t="shared" ca="1" si="584"/>
        <v>POINT(713575.13 6169793.18)</v>
      </c>
      <c r="X2828" s="14" t="str">
        <f>IFERROR(INDEX(BygningOmraade!B:B,MATCH(A2828,BygningOmraade!A:A,0)),"")</f>
        <v/>
      </c>
    </row>
    <row r="2829" spans="1:24" s="14" customFormat="1" x14ac:dyDescent="0.25">
      <c r="A2829" s="14">
        <f t="shared" si="572"/>
        <v>2829</v>
      </c>
      <c r="B2829" s="14" t="str">
        <f t="shared" ca="1" si="573"/>
        <v>a67d6d2f-78d4-40a6-a997-f403803941bf</v>
      </c>
      <c r="C2829" s="14" t="str">
        <f t="shared" ca="1" si="574"/>
        <v>fbcc5cc8-388c-42fb-a669-16c4a52c1804</v>
      </c>
      <c r="D2829" s="14">
        <f t="shared" ca="1" si="575"/>
        <v>2526233</v>
      </c>
      <c r="E2829" s="1">
        <f t="shared" ca="1" si="576"/>
        <v>160</v>
      </c>
      <c r="F2829" s="1">
        <f t="shared" ca="1" si="577"/>
        <v>1100</v>
      </c>
      <c r="G2829" s="1">
        <f t="shared" ca="1" si="578"/>
        <v>1999</v>
      </c>
      <c r="H2829" s="1" t="str">
        <f ca="1">IFERROR(INDEX(Varmeinstallation!B:B,MATCH(INDIRECT($A$1&amp;"L"&amp;A2829)*1,Varmeinstallation!A:A,0)),"Ingen varmeinstallationer")</f>
        <v>Fjernvarme/blokvarme (radiatorsystemer eller varmluftanlæg)</v>
      </c>
      <c r="I2829" s="1" t="str">
        <f ca="1">IFERROR(INDEX(Opvarmningsmiddel!B:B,MATCH(INDIRECT($A$1&amp;"M"&amp;A2829)*1,Opvarmningsmiddel!A:A,0)),"")</f>
        <v/>
      </c>
      <c r="J2829" s="1">
        <f t="shared" ca="1" si="579"/>
        <v>2</v>
      </c>
      <c r="K2829" s="1" t="str">
        <f ca="1">IFERROR(INDEX(Relationstabel!$C$3:$K$10,MATCH(VALUE(INDIRECT($A$1&amp;"L"&amp;A2829)),Relationstabel!$A$3:$A$10,0),MATCH(IFERROR(VALUE(INDIRECT($A$1&amp;"M"&amp;A2829)),0),Relationstabel!$C$1:$K$1,0)),"Ingen varmeinstallationer")</f>
        <v>Fjernvarme/ Blokvarme</v>
      </c>
      <c r="L2829" s="1" t="str">
        <f ca="1">INDEX(Anvendelseskode!B:B,MATCH($E2829,Anvendelseskode!$A:$A,0))</f>
        <v>Døgninstitutioner</v>
      </c>
      <c r="M2829" s="1" t="str">
        <f ca="1">INDEX(Anvendelseskode!C:C,MATCH($E2829,Anvendelseskode!$A:$A,0))</f>
        <v>Døgninstitutioner</v>
      </c>
      <c r="N2829" s="1" t="str">
        <f ca="1">INDEX(Anvendelseskode!D:D,MATCH($E2829,Anvendelseskode!$A:$A,0))</f>
        <v>Kommunale og andre offentlige institutioner</v>
      </c>
      <c r="O2829" s="1" t="str">
        <f ca="1">IFERROR(INDEX(SBi!$2:$2,MATCH(G2829,SBi!$1:$1,1)),SBi!$K$2)</f>
        <v>1999-2006</v>
      </c>
      <c r="P2829" s="1">
        <f ca="1">IFERROR(INDEX(SBi!$C$3:$K$28,MATCH(E2829,SBi!$B$3:$B$28,0),MATCH(O2829,SBi!$C$2:$K$2,0)),0)</f>
        <v>94.1</v>
      </c>
      <c r="Q2829" s="19">
        <f t="shared" ca="1" si="580"/>
        <v>103.51</v>
      </c>
      <c r="R2829" s="19" t="str">
        <f ca="1">IFERROR(INDEX(VpD!$2:$2,MATCH(G2829,VpD!$1:$1,1)),VpD!$I$2)</f>
        <v>&gt;1998</v>
      </c>
      <c r="S2829" s="1">
        <f ca="1">IFERROR(INDEX(VpD!$C$3:$I$27,MATCH(E2829,VpD!$B$3:$B$27,0),MATCH(R2829,VpD!$C$2:$I$2,0)),0)</f>
        <v>161</v>
      </c>
      <c r="T2829" s="19">
        <f t="shared" ca="1" si="581"/>
        <v>177.1</v>
      </c>
      <c r="U2829" s="14" t="str">
        <f t="shared" ca="1" si="582"/>
        <v xml:space="preserve">711401.08 </v>
      </c>
      <c r="V2829" s="14" t="str">
        <f t="shared" ca="1" si="583"/>
        <v>6172843.5</v>
      </c>
      <c r="W2829" s="14" t="str">
        <f t="shared" ca="1" si="584"/>
        <v>POINT(711401.08 6172843.5)</v>
      </c>
      <c r="X2829" s="14" t="str">
        <f>IFERROR(INDEX(BygningOmraade!B:B,MATCH(A2829,BygningOmraade!A:A,0)),"")</f>
        <v/>
      </c>
    </row>
    <row r="2830" spans="1:24" s="14" customFormat="1" x14ac:dyDescent="0.25">
      <c r="A2830" s="14">
        <f t="shared" si="572"/>
        <v>2830</v>
      </c>
      <c r="B2830" s="14" t="str">
        <f t="shared" ca="1" si="573"/>
        <v>a6844a3e-e621-471c-a929-be75dc6e1f4c</v>
      </c>
      <c r="C2830" s="14" t="str">
        <f t="shared" ca="1" si="574"/>
        <v>0a3f507e-247d-32b8-e044-0003ba298018</v>
      </c>
      <c r="D2830" s="14">
        <f t="shared" ca="1" si="575"/>
        <v>995658</v>
      </c>
      <c r="E2830" s="1">
        <f t="shared" ca="1" si="576"/>
        <v>320</v>
      </c>
      <c r="F2830" s="1">
        <f t="shared" ca="1" si="577"/>
        <v>60</v>
      </c>
      <c r="G2830" s="1">
        <f t="shared" ca="1" si="578"/>
        <v>1965</v>
      </c>
      <c r="H2830" s="1" t="str">
        <f ca="1">IFERROR(INDEX(Varmeinstallation!B:B,MATCH(INDIRECT($A$1&amp;"L"&amp;A2830)*1,Varmeinstallation!A:A,0)),"Ingen varmeinstallationer")</f>
        <v>Centralvarme fra eget anlæg, et-kammer fyr</v>
      </c>
      <c r="I2830" s="1" t="str">
        <f ca="1">IFERROR(INDEX(Opvarmningsmiddel!B:B,MATCH(INDIRECT($A$1&amp;"M"&amp;A2830)*1,Opvarmningsmiddel!A:A,0)),"")</f>
        <v>Naturgas</v>
      </c>
      <c r="J2830" s="1">
        <f t="shared" ca="1" si="579"/>
        <v>0</v>
      </c>
      <c r="K2830" s="1" t="str">
        <f ca="1">IFERROR(INDEX(Relationstabel!$C$3:$K$10,MATCH(VALUE(INDIRECT($A$1&amp;"L"&amp;A2830)),Relationstabel!$A$3:$A$10,0),MATCH(IFERROR(VALUE(INDIRECT($A$1&amp;"M"&amp;A2830)),0),Relationstabel!$C$1:$K$1,0)),"Ingen varmeinstallationer")</f>
        <v>Naturgas</v>
      </c>
      <c r="L2830" s="1" t="str">
        <f ca="1">INDEX(Anvendelseskode!B:B,MATCH($E2830,Anvendelseskode!$A:$A,0))</f>
        <v>Bygning til kontor, handel, lager herunder offentlig administration</v>
      </c>
      <c r="M2830" s="1" t="str">
        <f ca="1">INDEX(Anvendelseskode!C:C,MATCH($E2830,Anvendelseskode!$A:$A,0))</f>
        <v>Kontor, handel, lager, off. adm.</v>
      </c>
      <c r="N2830" s="1" t="str">
        <f ca="1">INDEX(Anvendelseskode!D:D,MATCH($E2830,Anvendelseskode!$A:$A,0))</f>
        <v>Handel og servicevirksomheder</v>
      </c>
      <c r="O2830" s="1" t="str">
        <f ca="1">IFERROR(INDEX(SBi!$2:$2,MATCH(G2830,SBi!$1:$1,1)),SBi!$K$2)</f>
        <v>1961-1972</v>
      </c>
      <c r="P2830" s="1">
        <f ca="1">IFERROR(INDEX(SBi!$C$3:$K$28,MATCH(E2830,SBi!$B$3:$B$28,0),MATCH(O2830,SBi!$C$2:$K$2,0)),0)</f>
        <v>117.5</v>
      </c>
      <c r="Q2830" s="19">
        <f t="shared" ca="1" si="580"/>
        <v>7.05</v>
      </c>
      <c r="R2830" s="19" t="str">
        <f ca="1">IFERROR(INDEX(VpD!$2:$2,MATCH(G2830,VpD!$1:$1,1)),VpD!$I$2)</f>
        <v>1961-1972</v>
      </c>
      <c r="S2830" s="1">
        <f ca="1">IFERROR(INDEX(VpD!$C$3:$I$27,MATCH(E2830,VpD!$B$3:$B$27,0),MATCH(R2830,VpD!$C$2:$I$2,0)),0)</f>
        <v>105</v>
      </c>
      <c r="T2830" s="19">
        <f t="shared" ca="1" si="581"/>
        <v>6.3</v>
      </c>
      <c r="U2830" s="14" t="str">
        <f t="shared" ca="1" si="582"/>
        <v xml:space="preserve">712386.27 </v>
      </c>
      <c r="V2830" s="14" t="str">
        <f t="shared" ca="1" si="583"/>
        <v>6169513.6</v>
      </c>
      <c r="W2830" s="14" t="str">
        <f t="shared" ca="1" si="584"/>
        <v>POINT(712386.27 6169513.6)</v>
      </c>
      <c r="X2830" s="14" t="str">
        <f>IFERROR(INDEX(BygningOmraade!B:B,MATCH(A2830,BygningOmraade!A:A,0)),"")</f>
        <v/>
      </c>
    </row>
    <row r="2831" spans="1:24" s="14" customFormat="1" x14ac:dyDescent="0.25">
      <c r="A2831" s="14">
        <f t="shared" si="572"/>
        <v>2831</v>
      </c>
      <c r="B2831" s="14" t="str">
        <f t="shared" ca="1" si="573"/>
        <v>a6879dd5-a247-42b1-a90d-7640bf336bb3</v>
      </c>
      <c r="C2831" s="14" t="str">
        <f t="shared" ca="1" si="574"/>
        <v>0a3f507e-16fb-32b8-e044-0003ba298018</v>
      </c>
      <c r="D2831" s="14">
        <f t="shared" ca="1" si="575"/>
        <v>995086</v>
      </c>
      <c r="E2831" s="1">
        <f t="shared" ca="1" si="576"/>
        <v>120</v>
      </c>
      <c r="F2831" s="1">
        <f t="shared" ca="1" si="577"/>
        <v>251</v>
      </c>
      <c r="G2831" s="1">
        <f t="shared" ca="1" si="578"/>
        <v>2007</v>
      </c>
      <c r="H2831" s="1" t="str">
        <f ca="1">IFERROR(INDEX(Varmeinstallation!B:B,MATCH(INDIRECT($A$1&amp;"L"&amp;A2831)*1,Varmeinstallation!A:A,0)),"Ingen varmeinstallationer")</f>
        <v>Centralvarme fra eget anlæg, et-kammer fyr</v>
      </c>
      <c r="I2831" s="1" t="str">
        <f ca="1">IFERROR(INDEX(Opvarmningsmiddel!B:B,MATCH(INDIRECT($A$1&amp;"M"&amp;A2831)*1,Opvarmningsmiddel!A:A,0)),"")</f>
        <v>Naturgas</v>
      </c>
      <c r="J2831" s="1">
        <f t="shared" ca="1" si="579"/>
        <v>2</v>
      </c>
      <c r="K2831" s="1" t="str">
        <f ca="1">IFERROR(INDEX(Relationstabel!$C$3:$K$10,MATCH(VALUE(INDIRECT($A$1&amp;"L"&amp;A2831)),Relationstabel!$A$3:$A$10,0),MATCH(IFERROR(VALUE(INDIRECT($A$1&amp;"M"&amp;A2831)),0),Relationstabel!$C$1:$K$1,0)),"Ingen varmeinstallationer")</f>
        <v>Naturgas</v>
      </c>
      <c r="L2831" s="1" t="str">
        <f ca="1">INDEX(Anvendelseskode!B:B,MATCH($E2831,Anvendelseskode!$A:$A,0))</f>
        <v>Fritliggende enfamilieshus (parcelhus)</v>
      </c>
      <c r="M2831" s="1" t="str">
        <f ca="1">INDEX(Anvendelseskode!C:C,MATCH($E2831,Anvendelseskode!$A:$A,0))</f>
        <v>Parcelhuse</v>
      </c>
      <c r="N2831" s="1" t="str">
        <f ca="1">INDEX(Anvendelseskode!D:D,MATCH($E2831,Anvendelseskode!$A:$A,0))</f>
        <v>Private husholdninger</v>
      </c>
      <c r="O2831" s="1" t="str">
        <f ca="1">IFERROR(INDEX(SBi!$2:$2,MATCH(G2831,SBi!$1:$1,1)),SBi!$K$2)</f>
        <v>Efter 2006</v>
      </c>
      <c r="P2831" s="1">
        <f ca="1">IFERROR(INDEX(SBi!$C$3:$K$28,MATCH(E2831,SBi!$B$3:$B$28,0),MATCH(O2831,SBi!$C$2:$K$2,0)),0)</f>
        <v>67.3</v>
      </c>
      <c r="Q2831" s="19">
        <f t="shared" ca="1" si="580"/>
        <v>16.892299999999999</v>
      </c>
      <c r="R2831" s="19" t="str">
        <f ca="1">IFERROR(INDEX(VpD!$2:$2,MATCH(G2831,VpD!$1:$1,1)),VpD!$I$2)</f>
        <v>&gt;1998</v>
      </c>
      <c r="S2831" s="1">
        <f ca="1">IFERROR(INDEX(VpD!$C$3:$I$27,MATCH(E2831,VpD!$B$3:$B$27,0),MATCH(R2831,VpD!$C$2:$I$2,0)),0)</f>
        <v>72</v>
      </c>
      <c r="T2831" s="19">
        <f t="shared" ca="1" si="581"/>
        <v>18.071999999999999</v>
      </c>
      <c r="U2831" s="14" t="str">
        <f t="shared" ca="1" si="582"/>
        <v xml:space="preserve">711722.45 </v>
      </c>
      <c r="V2831" s="14" t="str">
        <f t="shared" ca="1" si="583"/>
        <v>6170527.82</v>
      </c>
      <c r="W2831" s="14" t="str">
        <f t="shared" ca="1" si="584"/>
        <v>POINT(711722.45 6170527.82)</v>
      </c>
      <c r="X2831" s="14" t="str">
        <f>IFERROR(INDEX(BygningOmraade!B:B,MATCH(A2831,BygningOmraade!A:A,0)),"")</f>
        <v/>
      </c>
    </row>
    <row r="2832" spans="1:24" s="14" customFormat="1" x14ac:dyDescent="0.25">
      <c r="A2832" s="14">
        <f t="shared" si="572"/>
        <v>2832</v>
      </c>
      <c r="B2832" s="14" t="str">
        <f t="shared" ca="1" si="573"/>
        <v>a6a164f8-1634-411e-8888-cccf0cbcb217</v>
      </c>
      <c r="C2832" s="14" t="str">
        <f t="shared" ca="1" si="574"/>
        <v>0a3f507e-1632-32b8-e044-0003ba298018</v>
      </c>
      <c r="D2832" s="14">
        <f t="shared" ca="1" si="575"/>
        <v>997327</v>
      </c>
      <c r="E2832" s="1">
        <f t="shared" ca="1" si="576"/>
        <v>130</v>
      </c>
      <c r="F2832" s="1">
        <f t="shared" ca="1" si="577"/>
        <v>109</v>
      </c>
      <c r="G2832" s="1">
        <f t="shared" ca="1" si="578"/>
        <v>1978</v>
      </c>
      <c r="H2832" s="1" t="str">
        <f ca="1">IFERROR(INDEX(Varmeinstallation!B:B,MATCH(INDIRECT($A$1&amp;"L"&amp;A2832)*1,Varmeinstallation!A:A,0)),"Ingen varmeinstallationer")</f>
        <v>Fjernvarme/blokvarme (radiatorsystemer eller varmluftanlæg)</v>
      </c>
      <c r="I2832" s="1" t="str">
        <f ca="1">IFERROR(INDEX(Opvarmningsmiddel!B:B,MATCH(INDIRECT($A$1&amp;"M"&amp;A2832)*1,Opvarmningsmiddel!A:A,0)),"")</f>
        <v/>
      </c>
      <c r="J2832" s="1">
        <f t="shared" ca="1" si="579"/>
        <v>0</v>
      </c>
      <c r="K2832" s="1" t="str">
        <f ca="1">IFERROR(INDEX(Relationstabel!$C$3:$K$10,MATCH(VALUE(INDIRECT($A$1&amp;"L"&amp;A2832)),Relationstabel!$A$3:$A$10,0),MATCH(IFERROR(VALUE(INDIRECT($A$1&amp;"M"&amp;A2832)),0),Relationstabel!$C$1:$K$1,0)),"Ingen varmeinstallationer")</f>
        <v>Fjernvarme/ Blokvarme</v>
      </c>
      <c r="L2832" s="1" t="str">
        <f ca="1">INDEX(Anvendelseskode!B:B,MATCH($E2832,Anvendelseskode!$A:$A,0))</f>
        <v>Række-, kæde-, dobbelthus (lodret adskillelse mellem enhederne)</v>
      </c>
      <c r="M2832" s="1" t="str">
        <f ca="1">INDEX(Anvendelseskode!C:C,MATCH($E2832,Anvendelseskode!$A:$A,0))</f>
        <v>Række-, kæde og dobbelthuse</v>
      </c>
      <c r="N2832" s="1" t="str">
        <f ca="1">INDEX(Anvendelseskode!D:D,MATCH($E2832,Anvendelseskode!$A:$A,0))</f>
        <v>Private husholdninger</v>
      </c>
      <c r="O2832" s="1" t="str">
        <f ca="1">IFERROR(INDEX(SBi!$2:$2,MATCH(G2832,SBi!$1:$1,1)),SBi!$K$2)</f>
        <v>1973-1978</v>
      </c>
      <c r="P2832" s="1">
        <f ca="1">IFERROR(INDEX(SBi!$C$3:$K$28,MATCH(E2832,SBi!$B$3:$B$28,0),MATCH(O2832,SBi!$C$2:$K$2,0)),0)</f>
        <v>112.6</v>
      </c>
      <c r="Q2832" s="19">
        <f t="shared" ca="1" si="580"/>
        <v>12.273399999999999</v>
      </c>
      <c r="R2832" s="19" t="str">
        <f ca="1">IFERROR(INDEX(VpD!$2:$2,MATCH(G2832,VpD!$1:$1,1)),VpD!$I$2)</f>
        <v>1973-1978</v>
      </c>
      <c r="S2832" s="1">
        <f ca="1">IFERROR(INDEX(VpD!$C$3:$I$27,MATCH(E2832,VpD!$B$3:$B$27,0),MATCH(R2832,VpD!$C$2:$I$2,0)),0)</f>
        <v>98</v>
      </c>
      <c r="T2832" s="19">
        <f t="shared" ca="1" si="581"/>
        <v>10.682</v>
      </c>
      <c r="U2832" s="14" t="str">
        <f t="shared" ca="1" si="582"/>
        <v xml:space="preserve">713677.7 </v>
      </c>
      <c r="V2832" s="14" t="str">
        <f t="shared" ca="1" si="583"/>
        <v>6169484.7</v>
      </c>
      <c r="W2832" s="14" t="str">
        <f t="shared" ca="1" si="584"/>
        <v>POINT(713677.7 6169484.7)</v>
      </c>
      <c r="X2832" s="14" t="str">
        <f>IFERROR(INDEX(BygningOmraade!B:B,MATCH(A2832,BygningOmraade!A:A,0)),"")</f>
        <v/>
      </c>
    </row>
    <row r="2833" spans="1:24" s="14" customFormat="1" x14ac:dyDescent="0.25">
      <c r="A2833" s="14">
        <f t="shared" si="572"/>
        <v>2833</v>
      </c>
      <c r="B2833" s="14" t="str">
        <f t="shared" ca="1" si="573"/>
        <v>a6afcdce-65fe-4910-a229-1bf2cd9a6ad0</v>
      </c>
      <c r="C2833" s="14" t="str">
        <f t="shared" ca="1" si="574"/>
        <v>0a3f507e-1f72-32b8-e044-0003ba298018</v>
      </c>
      <c r="D2833" s="14">
        <f t="shared" ca="1" si="575"/>
        <v>997517</v>
      </c>
      <c r="E2833" s="1">
        <f t="shared" ca="1" si="576"/>
        <v>120</v>
      </c>
      <c r="F2833" s="1">
        <f t="shared" ca="1" si="577"/>
        <v>134</v>
      </c>
      <c r="G2833" s="1">
        <f t="shared" ca="1" si="578"/>
        <v>1969</v>
      </c>
      <c r="H2833" s="1" t="str">
        <f ca="1">IFERROR(INDEX(Varmeinstallation!B:B,MATCH(INDIRECT($A$1&amp;"L"&amp;A2833)*1,Varmeinstallation!A:A,0)),"Ingen varmeinstallationer")</f>
        <v>Centralvarme fra eget anlæg, et-kammer fyr</v>
      </c>
      <c r="I2833" s="1" t="str">
        <f ca="1">IFERROR(INDEX(Opvarmningsmiddel!B:B,MATCH(INDIRECT($A$1&amp;"M"&amp;A2833)*1,Opvarmningsmiddel!A:A,0)),"")</f>
        <v>Naturgas</v>
      </c>
      <c r="J2833" s="1">
        <f t="shared" ca="1" si="579"/>
        <v>2</v>
      </c>
      <c r="K2833" s="1" t="str">
        <f ca="1">IFERROR(INDEX(Relationstabel!$C$3:$K$10,MATCH(VALUE(INDIRECT($A$1&amp;"L"&amp;A2833)),Relationstabel!$A$3:$A$10,0),MATCH(IFERROR(VALUE(INDIRECT($A$1&amp;"M"&amp;A2833)),0),Relationstabel!$C$1:$K$1,0)),"Ingen varmeinstallationer")</f>
        <v>Naturgas</v>
      </c>
      <c r="L2833" s="1" t="str">
        <f ca="1">INDEX(Anvendelseskode!B:B,MATCH($E2833,Anvendelseskode!$A:$A,0))</f>
        <v>Fritliggende enfamilieshus (parcelhus)</v>
      </c>
      <c r="M2833" s="1" t="str">
        <f ca="1">INDEX(Anvendelseskode!C:C,MATCH($E2833,Anvendelseskode!$A:$A,0))</f>
        <v>Parcelhuse</v>
      </c>
      <c r="N2833" s="1" t="str">
        <f ca="1">INDEX(Anvendelseskode!D:D,MATCH($E2833,Anvendelseskode!$A:$A,0))</f>
        <v>Private husholdninger</v>
      </c>
      <c r="O2833" s="1" t="str">
        <f ca="1">IFERROR(INDEX(SBi!$2:$2,MATCH(G2833,SBi!$1:$1,1)),SBi!$K$2)</f>
        <v>1961-1972</v>
      </c>
      <c r="P2833" s="1">
        <f ca="1">IFERROR(INDEX(SBi!$C$3:$K$28,MATCH(E2833,SBi!$B$3:$B$28,0),MATCH(O2833,SBi!$C$2:$K$2,0)),0)</f>
        <v>134.30000000000001</v>
      </c>
      <c r="Q2833" s="19">
        <f t="shared" ca="1" si="580"/>
        <v>17.996200000000002</v>
      </c>
      <c r="R2833" s="19" t="str">
        <f ca="1">IFERROR(INDEX(VpD!$2:$2,MATCH(G2833,VpD!$1:$1,1)),VpD!$I$2)</f>
        <v>1961-1972</v>
      </c>
      <c r="S2833" s="1">
        <f ca="1">IFERROR(INDEX(VpD!$C$3:$I$27,MATCH(E2833,VpD!$B$3:$B$27,0),MATCH(R2833,VpD!$C$2:$I$2,0)),0)</f>
        <v>143</v>
      </c>
      <c r="T2833" s="19">
        <f t="shared" ca="1" si="581"/>
        <v>19.161999999999999</v>
      </c>
      <c r="U2833" s="14" t="str">
        <f t="shared" ca="1" si="582"/>
        <v xml:space="preserve">713898.09 </v>
      </c>
      <c r="V2833" s="14" t="str">
        <f t="shared" ca="1" si="583"/>
        <v>6168802.98</v>
      </c>
      <c r="W2833" s="14" t="str">
        <f t="shared" ca="1" si="584"/>
        <v>POINT(713898.09 6168802.98)</v>
      </c>
      <c r="X2833" s="14" t="str">
        <f>IFERROR(INDEX(BygningOmraade!B:B,MATCH(A2833,BygningOmraade!A:A,0)),"")</f>
        <v/>
      </c>
    </row>
    <row r="2834" spans="1:24" s="14" customFormat="1" x14ac:dyDescent="0.25">
      <c r="A2834" s="14">
        <f t="shared" si="572"/>
        <v>2834</v>
      </c>
      <c r="B2834" s="14" t="str">
        <f t="shared" ca="1" si="573"/>
        <v>a6b84755-be55-412c-9b68-8e0579bc2dd2</v>
      </c>
      <c r="C2834" s="14" t="str">
        <f t="shared" ca="1" si="574"/>
        <v>0a3f507e-168c-32b8-e044-0003ba298018</v>
      </c>
      <c r="D2834" s="14">
        <f t="shared" ca="1" si="575"/>
        <v>995988</v>
      </c>
      <c r="E2834" s="1">
        <f t="shared" ca="1" si="576"/>
        <v>140</v>
      </c>
      <c r="F2834" s="1">
        <f t="shared" ca="1" si="577"/>
        <v>612</v>
      </c>
      <c r="G2834" s="1">
        <f t="shared" ca="1" si="578"/>
        <v>1988</v>
      </c>
      <c r="H2834" s="1" t="str">
        <f ca="1">IFERROR(INDEX(Varmeinstallation!B:B,MATCH(INDIRECT($A$1&amp;"L"&amp;A2834)*1,Varmeinstallation!A:A,0)),"Ingen varmeinstallationer")</f>
        <v>Fjernvarme/blokvarme (radiatorsystemer eller varmluftanlæg)</v>
      </c>
      <c r="I2834" s="1" t="str">
        <f ca="1">IFERROR(INDEX(Opvarmningsmiddel!B:B,MATCH(INDIRECT($A$1&amp;"M"&amp;A2834)*1,Opvarmningsmiddel!A:A,0)),"")</f>
        <v/>
      </c>
      <c r="J2834" s="1">
        <f t="shared" ca="1" si="579"/>
        <v>0</v>
      </c>
      <c r="K2834" s="1" t="str">
        <f ca="1">IFERROR(INDEX(Relationstabel!$C$3:$K$10,MATCH(VALUE(INDIRECT($A$1&amp;"L"&amp;A2834)),Relationstabel!$A$3:$A$10,0),MATCH(IFERROR(VALUE(INDIRECT($A$1&amp;"M"&amp;A2834)),0),Relationstabel!$C$1:$K$1,0)),"Ingen varmeinstallationer")</f>
        <v>Fjernvarme/ Blokvarme</v>
      </c>
      <c r="L2834" s="1" t="str">
        <f ca="1">INDEX(Anvendelseskode!B:B,MATCH($E2834,Anvendelseskode!$A:$A,0))</f>
        <v>Etageboligbebyggelse</v>
      </c>
      <c r="M2834" s="1" t="str">
        <f ca="1">INDEX(Anvendelseskode!C:C,MATCH($E2834,Anvendelseskode!$A:$A,0))</f>
        <v>Etageboligbebyggelse</v>
      </c>
      <c r="N2834" s="1" t="str">
        <f ca="1">INDEX(Anvendelseskode!D:D,MATCH($E2834,Anvendelseskode!$A:$A,0))</f>
        <v>Private husholdninger</v>
      </c>
      <c r="O2834" s="1" t="str">
        <f ca="1">IFERROR(INDEX(SBi!$2:$2,MATCH(G2834,SBi!$1:$1,1)),SBi!$K$2)</f>
        <v>1979-1998</v>
      </c>
      <c r="P2834" s="1">
        <f ca="1">IFERROR(INDEX(SBi!$C$3:$K$28,MATCH(E2834,SBi!$B$3:$B$28,0),MATCH(O2834,SBi!$C$2:$K$2,0)),0)</f>
        <v>108.5</v>
      </c>
      <c r="Q2834" s="19">
        <f t="shared" ca="1" si="580"/>
        <v>66.402000000000001</v>
      </c>
      <c r="R2834" s="19" t="str">
        <f ca="1">IFERROR(INDEX(VpD!$2:$2,MATCH(G2834,VpD!$1:$1,1)),VpD!$I$2)</f>
        <v>1979-1998</v>
      </c>
      <c r="S2834" s="1">
        <f ca="1">IFERROR(INDEX(VpD!$C$3:$I$27,MATCH(E2834,VpD!$B$3:$B$27,0),MATCH(R2834,VpD!$C$2:$I$2,0)),0)</f>
        <v>80</v>
      </c>
      <c r="T2834" s="19">
        <f t="shared" ca="1" si="581"/>
        <v>48.96</v>
      </c>
      <c r="U2834" s="14" t="str">
        <f t="shared" ca="1" si="582"/>
        <v xml:space="preserve">712762.9 </v>
      </c>
      <c r="V2834" s="14" t="str">
        <f t="shared" ca="1" si="583"/>
        <v>6169740.93</v>
      </c>
      <c r="W2834" s="14" t="str">
        <f t="shared" ca="1" si="584"/>
        <v>POINT(712762.9 6169740.93)</v>
      </c>
      <c r="X2834" s="14" t="str">
        <f>IFERROR(INDEX(BygningOmraade!B:B,MATCH(A2834,BygningOmraade!A:A,0)),"")</f>
        <v/>
      </c>
    </row>
    <row r="2835" spans="1:24" s="14" customFormat="1" x14ac:dyDescent="0.25">
      <c r="A2835" s="14">
        <f t="shared" si="572"/>
        <v>2835</v>
      </c>
      <c r="B2835" s="14" t="str">
        <f t="shared" ca="1" si="573"/>
        <v>a6f7e380-ff10-43f4-99ff-0b041d510b79</v>
      </c>
      <c r="C2835" s="14" t="str">
        <f t="shared" ca="1" si="574"/>
        <v>75d4829b-35c6-165e-e044-00144f3ead67</v>
      </c>
      <c r="D2835" s="14">
        <f t="shared" ca="1" si="575"/>
        <v>995716</v>
      </c>
      <c r="E2835" s="1">
        <f t="shared" ca="1" si="576"/>
        <v>230</v>
      </c>
      <c r="F2835" s="1">
        <f t="shared" ca="1" si="577"/>
        <v>20</v>
      </c>
      <c r="G2835" s="1">
        <f t="shared" ca="1" si="578"/>
        <v>1977</v>
      </c>
      <c r="H2835" s="1" t="str">
        <f ca="1">IFERROR(INDEX(Varmeinstallation!B:B,MATCH(INDIRECT($A$1&amp;"L"&amp;A2835)*1,Varmeinstallation!A:A,0)),"Ingen varmeinstallationer")</f>
        <v>Ingen varmeinstallationer</v>
      </c>
      <c r="I2835" s="1" t="str">
        <f ca="1">IFERROR(INDEX(Opvarmningsmiddel!B:B,MATCH(INDIRECT($A$1&amp;"M"&amp;A2835)*1,Opvarmningsmiddel!A:A,0)),"")</f>
        <v/>
      </c>
      <c r="J2835" s="1">
        <f t="shared" ca="1" si="579"/>
        <v>0</v>
      </c>
      <c r="K2835" s="1" t="str">
        <f ca="1">IFERROR(INDEX(Relationstabel!$C$3:$K$10,MATCH(VALUE(INDIRECT($A$1&amp;"L"&amp;A2835)),Relationstabel!$A$3:$A$10,0),MATCH(IFERROR(VALUE(INDIRECT($A$1&amp;"M"&amp;A2835)),0),Relationstabel!$C$1:$K$1,0)),"Ingen varmeinstallationer")</f>
        <v>Ingen varmeinstallation</v>
      </c>
      <c r="L2835" s="1" t="str">
        <f ca="1">INDEX(Anvendelseskode!B:B,MATCH($E2835,Anvendelseskode!$A:$A,0))</f>
        <v>El-, gas-, vand- eller varmeværk forbrændingsanstalt m.v..</v>
      </c>
      <c r="M2835" s="1" t="str">
        <f ca="1">INDEX(Anvendelseskode!C:C,MATCH($E2835,Anvendelseskode!$A:$A,0))</f>
        <v>El-, gas-, vand- og varmeværker</v>
      </c>
      <c r="N2835" s="1" t="str">
        <f ca="1">INDEX(Anvendelseskode!D:D,MATCH($E2835,Anvendelseskode!$A:$A,0))</f>
        <v>Industri</v>
      </c>
      <c r="O2835" s="1" t="str">
        <f ca="1">IFERROR(INDEX(SBi!$2:$2,MATCH(G2835,SBi!$1:$1,1)),SBi!$K$2)</f>
        <v>1973-1978</v>
      </c>
      <c r="P2835" s="1">
        <f ca="1">IFERROR(INDEX(SBi!$C$3:$K$28,MATCH(E2835,SBi!$B$3:$B$28,0),MATCH(O2835,SBi!$C$2:$K$2,0)),0)</f>
        <v>97</v>
      </c>
      <c r="Q2835" s="19">
        <f t="shared" ca="1" si="580"/>
        <v>1.94</v>
      </c>
      <c r="R2835" s="19" t="str">
        <f ca="1">IFERROR(INDEX(VpD!$2:$2,MATCH(G2835,VpD!$1:$1,1)),VpD!$I$2)</f>
        <v>1973-1978</v>
      </c>
      <c r="S2835" s="1">
        <f ca="1">IFERROR(INDEX(VpD!$C$3:$I$27,MATCH(E2835,VpD!$B$3:$B$27,0),MATCH(R2835,VpD!$C$2:$I$2,0)),0)</f>
        <v>97</v>
      </c>
      <c r="T2835" s="19">
        <f t="shared" ca="1" si="581"/>
        <v>1.94</v>
      </c>
      <c r="U2835" s="14" t="str">
        <f t="shared" ca="1" si="582"/>
        <v xml:space="preserve">712216.21 </v>
      </c>
      <c r="V2835" s="14" t="str">
        <f t="shared" ca="1" si="583"/>
        <v>6172181.66</v>
      </c>
      <c r="W2835" s="14" t="str">
        <f t="shared" ca="1" si="584"/>
        <v>POINT(712216.21 6172181.66)</v>
      </c>
      <c r="X2835" s="14" t="str">
        <f>IFERROR(INDEX(BygningOmraade!B:B,MATCH(A2835,BygningOmraade!A:A,0)),"")</f>
        <v/>
      </c>
    </row>
    <row r="2836" spans="1:24" s="14" customFormat="1" x14ac:dyDescent="0.25">
      <c r="A2836" s="14">
        <f t="shared" si="572"/>
        <v>2836</v>
      </c>
      <c r="B2836" s="14" t="str">
        <f t="shared" ca="1" si="573"/>
        <v>a7040d2b-eae8-4ab4-b546-cd119d6de9a8</v>
      </c>
      <c r="C2836" s="14" t="str">
        <f t="shared" ca="1" si="574"/>
        <v>0a3f507e-23e0-32b8-e044-0003ba298018</v>
      </c>
      <c r="D2836" s="14">
        <f t="shared" ca="1" si="575"/>
        <v>996167</v>
      </c>
      <c r="E2836" s="1">
        <f t="shared" ca="1" si="576"/>
        <v>120</v>
      </c>
      <c r="F2836" s="1">
        <f t="shared" ca="1" si="577"/>
        <v>203</v>
      </c>
      <c r="G2836" s="1">
        <f t="shared" ca="1" si="578"/>
        <v>1984</v>
      </c>
      <c r="H2836" s="1" t="str">
        <f ca="1">IFERROR(INDEX(Varmeinstallation!B:B,MATCH(INDIRECT($A$1&amp;"L"&amp;A2836)*1,Varmeinstallation!A:A,0)),"Ingen varmeinstallationer")</f>
        <v>Centralvarme fra eget anlæg, et-kammer fyr</v>
      </c>
      <c r="I2836" s="1" t="str">
        <f ca="1">IFERROR(INDEX(Opvarmningsmiddel!B:B,MATCH(INDIRECT($A$1&amp;"M"&amp;A2836)*1,Opvarmningsmiddel!A:A,0)),"")</f>
        <v>Naturgas</v>
      </c>
      <c r="J2836" s="1">
        <f t="shared" ca="1" si="579"/>
        <v>2</v>
      </c>
      <c r="K2836" s="1" t="str">
        <f ca="1">IFERROR(INDEX(Relationstabel!$C$3:$K$10,MATCH(VALUE(INDIRECT($A$1&amp;"L"&amp;A2836)),Relationstabel!$A$3:$A$10,0),MATCH(IFERROR(VALUE(INDIRECT($A$1&amp;"M"&amp;A2836)),0),Relationstabel!$C$1:$K$1,0)),"Ingen varmeinstallationer")</f>
        <v>Naturgas</v>
      </c>
      <c r="L2836" s="1" t="str">
        <f ca="1">INDEX(Anvendelseskode!B:B,MATCH($E2836,Anvendelseskode!$A:$A,0))</f>
        <v>Fritliggende enfamilieshus (parcelhus)</v>
      </c>
      <c r="M2836" s="1" t="str">
        <f ca="1">INDEX(Anvendelseskode!C:C,MATCH($E2836,Anvendelseskode!$A:$A,0))</f>
        <v>Parcelhuse</v>
      </c>
      <c r="N2836" s="1" t="str">
        <f ca="1">INDEX(Anvendelseskode!D:D,MATCH($E2836,Anvendelseskode!$A:$A,0))</f>
        <v>Private husholdninger</v>
      </c>
      <c r="O2836" s="1" t="str">
        <f ca="1">IFERROR(INDEX(SBi!$2:$2,MATCH(G2836,SBi!$1:$1,1)),SBi!$K$2)</f>
        <v>1979-1998</v>
      </c>
      <c r="P2836" s="1">
        <f ca="1">IFERROR(INDEX(SBi!$C$3:$K$28,MATCH(E2836,SBi!$B$3:$B$28,0),MATCH(O2836,SBi!$C$2:$K$2,0)),0)</f>
        <v>105.4</v>
      </c>
      <c r="Q2836" s="19">
        <f t="shared" ca="1" si="580"/>
        <v>21.3962</v>
      </c>
      <c r="R2836" s="19" t="str">
        <f ca="1">IFERROR(INDEX(VpD!$2:$2,MATCH(G2836,VpD!$1:$1,1)),VpD!$I$2)</f>
        <v>1979-1998</v>
      </c>
      <c r="S2836" s="1">
        <f ca="1">IFERROR(INDEX(VpD!$C$3:$I$27,MATCH(E2836,VpD!$B$3:$B$27,0),MATCH(R2836,VpD!$C$2:$I$2,0)),0)</f>
        <v>90</v>
      </c>
      <c r="T2836" s="19">
        <f t="shared" ca="1" si="581"/>
        <v>18.27</v>
      </c>
      <c r="U2836" s="14" t="str">
        <f t="shared" ca="1" si="582"/>
        <v xml:space="preserve">713103.8 </v>
      </c>
      <c r="V2836" s="14" t="str">
        <f t="shared" ca="1" si="583"/>
        <v>6168452.66</v>
      </c>
      <c r="W2836" s="14" t="str">
        <f t="shared" ca="1" si="584"/>
        <v>POINT(713103.8 6168452.66)</v>
      </c>
      <c r="X2836" s="14" t="str">
        <f>IFERROR(INDEX(BygningOmraade!B:B,MATCH(A2836,BygningOmraade!A:A,0)),"")</f>
        <v/>
      </c>
    </row>
    <row r="2837" spans="1:24" s="14" customFormat="1" x14ac:dyDescent="0.25">
      <c r="A2837" s="14">
        <f t="shared" si="572"/>
        <v>2837</v>
      </c>
      <c r="B2837" s="14" t="str">
        <f t="shared" ca="1" si="573"/>
        <v>a70b3e3c-e53a-4c5f-a37e-3b1b9ca20e95</v>
      </c>
      <c r="C2837" s="14" t="str">
        <f t="shared" ca="1" si="574"/>
        <v>0a3f507e-2278-32b8-e044-0003ba298018</v>
      </c>
      <c r="D2837" s="14">
        <f t="shared" ca="1" si="575"/>
        <v>995316</v>
      </c>
      <c r="E2837" s="1">
        <f t="shared" ca="1" si="576"/>
        <v>120</v>
      </c>
      <c r="F2837" s="1">
        <f t="shared" ca="1" si="577"/>
        <v>155</v>
      </c>
      <c r="G2837" s="1">
        <f t="shared" ca="1" si="578"/>
        <v>1982</v>
      </c>
      <c r="H2837" s="1" t="str">
        <f ca="1">IFERROR(INDEX(Varmeinstallation!B:B,MATCH(INDIRECT($A$1&amp;"L"&amp;A2837)*1,Varmeinstallation!A:A,0)),"Ingen varmeinstallationer")</f>
        <v>Centralvarme fra eget anlæg, et-kammer fyr</v>
      </c>
      <c r="I2837" s="1" t="str">
        <f ca="1">IFERROR(INDEX(Opvarmningsmiddel!B:B,MATCH(INDIRECT($A$1&amp;"M"&amp;A2837)*1,Opvarmningsmiddel!A:A,0)),"")</f>
        <v>Naturgas</v>
      </c>
      <c r="J2837" s="1">
        <f t="shared" ca="1" si="579"/>
        <v>2</v>
      </c>
      <c r="K2837" s="1" t="str">
        <f ca="1">IFERROR(INDEX(Relationstabel!$C$3:$K$10,MATCH(VALUE(INDIRECT($A$1&amp;"L"&amp;A2837)),Relationstabel!$A$3:$A$10,0),MATCH(IFERROR(VALUE(INDIRECT($A$1&amp;"M"&amp;A2837)),0),Relationstabel!$C$1:$K$1,0)),"Ingen varmeinstallationer")</f>
        <v>Naturgas</v>
      </c>
      <c r="L2837" s="1" t="str">
        <f ca="1">INDEX(Anvendelseskode!B:B,MATCH($E2837,Anvendelseskode!$A:$A,0))</f>
        <v>Fritliggende enfamilieshus (parcelhus)</v>
      </c>
      <c r="M2837" s="1" t="str">
        <f ca="1">INDEX(Anvendelseskode!C:C,MATCH($E2837,Anvendelseskode!$A:$A,0))</f>
        <v>Parcelhuse</v>
      </c>
      <c r="N2837" s="1" t="str">
        <f ca="1">INDEX(Anvendelseskode!D:D,MATCH($E2837,Anvendelseskode!$A:$A,0))</f>
        <v>Private husholdninger</v>
      </c>
      <c r="O2837" s="1" t="str">
        <f ca="1">IFERROR(INDEX(SBi!$2:$2,MATCH(G2837,SBi!$1:$1,1)),SBi!$K$2)</f>
        <v>1979-1998</v>
      </c>
      <c r="P2837" s="1">
        <f ca="1">IFERROR(INDEX(SBi!$C$3:$K$28,MATCH(E2837,SBi!$B$3:$B$28,0),MATCH(O2837,SBi!$C$2:$K$2,0)),0)</f>
        <v>105.4</v>
      </c>
      <c r="Q2837" s="19">
        <f t="shared" ca="1" si="580"/>
        <v>16.337</v>
      </c>
      <c r="R2837" s="19" t="str">
        <f ca="1">IFERROR(INDEX(VpD!$2:$2,MATCH(G2837,VpD!$1:$1,1)),VpD!$I$2)</f>
        <v>1979-1998</v>
      </c>
      <c r="S2837" s="1">
        <f ca="1">IFERROR(INDEX(VpD!$C$3:$I$27,MATCH(E2837,VpD!$B$3:$B$27,0),MATCH(R2837,VpD!$C$2:$I$2,0)),0)</f>
        <v>90</v>
      </c>
      <c r="T2837" s="19">
        <f t="shared" ca="1" si="581"/>
        <v>13.95</v>
      </c>
      <c r="U2837" s="14" t="str">
        <f t="shared" ca="1" si="582"/>
        <v xml:space="preserve">711811.65 </v>
      </c>
      <c r="V2837" s="14" t="str">
        <f t="shared" ca="1" si="583"/>
        <v>6171759.33</v>
      </c>
      <c r="W2837" s="14" t="str">
        <f t="shared" ca="1" si="584"/>
        <v>POINT(711811.65 6171759.33)</v>
      </c>
      <c r="X2837" s="14" t="str">
        <f>IFERROR(INDEX(BygningOmraade!B:B,MATCH(A2837,BygningOmraade!A:A,0)),"")</f>
        <v/>
      </c>
    </row>
    <row r="2838" spans="1:24" s="14" customFormat="1" x14ac:dyDescent="0.25">
      <c r="A2838" s="14">
        <f t="shared" si="572"/>
        <v>2838</v>
      </c>
      <c r="B2838" s="14" t="str">
        <f t="shared" ca="1" si="573"/>
        <v>a711dbd8-84e6-41ea-a58e-fe5e22fb7346</v>
      </c>
      <c r="C2838" s="14" t="str">
        <f t="shared" ca="1" si="574"/>
        <v>0a3f507e-20fc-32b8-e044-0003ba298018</v>
      </c>
      <c r="D2838" s="14">
        <f t="shared" ca="1" si="575"/>
        <v>996140</v>
      </c>
      <c r="E2838" s="1">
        <f t="shared" ca="1" si="576"/>
        <v>120</v>
      </c>
      <c r="F2838" s="1">
        <f t="shared" ca="1" si="577"/>
        <v>130</v>
      </c>
      <c r="G2838" s="1">
        <f t="shared" ca="1" si="578"/>
        <v>1982</v>
      </c>
      <c r="H2838" s="1" t="str">
        <f ca="1">IFERROR(INDEX(Varmeinstallation!B:B,MATCH(INDIRECT($A$1&amp;"L"&amp;A2838)*1,Varmeinstallation!A:A,0)),"Ingen varmeinstallationer")</f>
        <v>Centralvarme fra eget anlæg, et-kammer fyr</v>
      </c>
      <c r="I2838" s="1" t="str">
        <f ca="1">IFERROR(INDEX(Opvarmningsmiddel!B:B,MATCH(INDIRECT($A$1&amp;"M"&amp;A2838)*1,Opvarmningsmiddel!A:A,0)),"")</f>
        <v>Naturgas</v>
      </c>
      <c r="J2838" s="1">
        <f t="shared" ca="1" si="579"/>
        <v>0</v>
      </c>
      <c r="K2838" s="1" t="str">
        <f ca="1">IFERROR(INDEX(Relationstabel!$C$3:$K$10,MATCH(VALUE(INDIRECT($A$1&amp;"L"&amp;A2838)),Relationstabel!$A$3:$A$10,0),MATCH(IFERROR(VALUE(INDIRECT($A$1&amp;"M"&amp;A2838)),0),Relationstabel!$C$1:$K$1,0)),"Ingen varmeinstallationer")</f>
        <v>Naturgas</v>
      </c>
      <c r="L2838" s="1" t="str">
        <f ca="1">INDEX(Anvendelseskode!B:B,MATCH($E2838,Anvendelseskode!$A:$A,0))</f>
        <v>Fritliggende enfamilieshus (parcelhus)</v>
      </c>
      <c r="M2838" s="1" t="str">
        <f ca="1">INDEX(Anvendelseskode!C:C,MATCH($E2838,Anvendelseskode!$A:$A,0))</f>
        <v>Parcelhuse</v>
      </c>
      <c r="N2838" s="1" t="str">
        <f ca="1">INDEX(Anvendelseskode!D:D,MATCH($E2838,Anvendelseskode!$A:$A,0))</f>
        <v>Private husholdninger</v>
      </c>
      <c r="O2838" s="1" t="str">
        <f ca="1">IFERROR(INDEX(SBi!$2:$2,MATCH(G2838,SBi!$1:$1,1)),SBi!$K$2)</f>
        <v>1979-1998</v>
      </c>
      <c r="P2838" s="1">
        <f ca="1">IFERROR(INDEX(SBi!$C$3:$K$28,MATCH(E2838,SBi!$B$3:$B$28,0),MATCH(O2838,SBi!$C$2:$K$2,0)),0)</f>
        <v>105.4</v>
      </c>
      <c r="Q2838" s="19">
        <f t="shared" ca="1" si="580"/>
        <v>13.702</v>
      </c>
      <c r="R2838" s="19" t="str">
        <f ca="1">IFERROR(INDEX(VpD!$2:$2,MATCH(G2838,VpD!$1:$1,1)),VpD!$I$2)</f>
        <v>1979-1998</v>
      </c>
      <c r="S2838" s="1">
        <f ca="1">IFERROR(INDEX(VpD!$C$3:$I$27,MATCH(E2838,VpD!$B$3:$B$27,0),MATCH(R2838,VpD!$C$2:$I$2,0)),0)</f>
        <v>90</v>
      </c>
      <c r="T2838" s="19">
        <f t="shared" ca="1" si="581"/>
        <v>11.7</v>
      </c>
      <c r="U2838" s="14" t="str">
        <f t="shared" ca="1" si="582"/>
        <v xml:space="preserve">713121.79 </v>
      </c>
      <c r="V2838" s="14" t="str">
        <f t="shared" ca="1" si="583"/>
        <v>6168587.69</v>
      </c>
      <c r="W2838" s="14" t="str">
        <f t="shared" ca="1" si="584"/>
        <v>POINT(713121.79 6168587.69)</v>
      </c>
      <c r="X2838" s="14" t="str">
        <f>IFERROR(INDEX(BygningOmraade!B:B,MATCH(A2838,BygningOmraade!A:A,0)),"")</f>
        <v/>
      </c>
    </row>
    <row r="2839" spans="1:24" s="14" customFormat="1" x14ac:dyDescent="0.25">
      <c r="A2839" s="14">
        <f t="shared" si="572"/>
        <v>2839</v>
      </c>
      <c r="B2839" s="14" t="str">
        <f t="shared" ca="1" si="573"/>
        <v>a7172a1d-d32c-47dd-a92b-99f0be8d5207</v>
      </c>
      <c r="C2839" s="14" t="str">
        <f t="shared" ca="1" si="574"/>
        <v>0a3f507e-17bb-32b8-e044-0003ba298018</v>
      </c>
      <c r="D2839" s="14">
        <f t="shared" ca="1" si="575"/>
        <v>996428</v>
      </c>
      <c r="E2839" s="1">
        <f t="shared" ca="1" si="576"/>
        <v>120</v>
      </c>
      <c r="F2839" s="1">
        <f t="shared" ca="1" si="577"/>
        <v>146</v>
      </c>
      <c r="G2839" s="1">
        <f t="shared" ca="1" si="578"/>
        <v>2004</v>
      </c>
      <c r="H2839" s="1" t="str">
        <f ca="1">IFERROR(INDEX(Varmeinstallation!B:B,MATCH(INDIRECT($A$1&amp;"L"&amp;A2839)*1,Varmeinstallation!A:A,0)),"Ingen varmeinstallationer")</f>
        <v>Centralvarme fra eget anlæg, et-kammer fyr</v>
      </c>
      <c r="I2839" s="1" t="str">
        <f ca="1">IFERROR(INDEX(Opvarmningsmiddel!B:B,MATCH(INDIRECT($A$1&amp;"M"&amp;A2839)*1,Opvarmningsmiddel!A:A,0)),"")</f>
        <v>Naturgas</v>
      </c>
      <c r="J2839" s="1">
        <f t="shared" ca="1" si="579"/>
        <v>0</v>
      </c>
      <c r="K2839" s="1" t="str">
        <f ca="1">IFERROR(INDEX(Relationstabel!$C$3:$K$10,MATCH(VALUE(INDIRECT($A$1&amp;"L"&amp;A2839)),Relationstabel!$A$3:$A$10,0),MATCH(IFERROR(VALUE(INDIRECT($A$1&amp;"M"&amp;A2839)),0),Relationstabel!$C$1:$K$1,0)),"Ingen varmeinstallationer")</f>
        <v>Naturgas</v>
      </c>
      <c r="L2839" s="1" t="str">
        <f ca="1">INDEX(Anvendelseskode!B:B,MATCH($E2839,Anvendelseskode!$A:$A,0))</f>
        <v>Fritliggende enfamilieshus (parcelhus)</v>
      </c>
      <c r="M2839" s="1" t="str">
        <f ca="1">INDEX(Anvendelseskode!C:C,MATCH($E2839,Anvendelseskode!$A:$A,0))</f>
        <v>Parcelhuse</v>
      </c>
      <c r="N2839" s="1" t="str">
        <f ca="1">INDEX(Anvendelseskode!D:D,MATCH($E2839,Anvendelseskode!$A:$A,0))</f>
        <v>Private husholdninger</v>
      </c>
      <c r="O2839" s="1" t="str">
        <f ca="1">IFERROR(INDEX(SBi!$2:$2,MATCH(G2839,SBi!$1:$1,1)),SBi!$K$2)</f>
        <v>1999-2006</v>
      </c>
      <c r="P2839" s="1">
        <f ca="1">IFERROR(INDEX(SBi!$C$3:$K$28,MATCH(E2839,SBi!$B$3:$B$28,0),MATCH(O2839,SBi!$C$2:$K$2,0)),0)</f>
        <v>83.9</v>
      </c>
      <c r="Q2839" s="19">
        <f t="shared" ca="1" si="580"/>
        <v>12.249400000000001</v>
      </c>
      <c r="R2839" s="19" t="str">
        <f ca="1">IFERROR(INDEX(VpD!$2:$2,MATCH(G2839,VpD!$1:$1,1)),VpD!$I$2)</f>
        <v>&gt;1998</v>
      </c>
      <c r="S2839" s="1">
        <f ca="1">IFERROR(INDEX(VpD!$C$3:$I$27,MATCH(E2839,VpD!$B$3:$B$27,0),MATCH(R2839,VpD!$C$2:$I$2,0)),0)</f>
        <v>72</v>
      </c>
      <c r="T2839" s="19">
        <f t="shared" ca="1" si="581"/>
        <v>10.512</v>
      </c>
      <c r="U2839" s="14" t="str">
        <f t="shared" ca="1" si="582"/>
        <v xml:space="preserve">713364.93 </v>
      </c>
      <c r="V2839" s="14" t="str">
        <f t="shared" ca="1" si="583"/>
        <v>6168790.21</v>
      </c>
      <c r="W2839" s="14" t="str">
        <f t="shared" ca="1" si="584"/>
        <v>POINT(713364.93 6168790.21)</v>
      </c>
      <c r="X2839" s="14" t="str">
        <f>IFERROR(INDEX(BygningOmraade!B:B,MATCH(A2839,BygningOmraade!A:A,0)),"")</f>
        <v/>
      </c>
    </row>
    <row r="2840" spans="1:24" s="14" customFormat="1" x14ac:dyDescent="0.25">
      <c r="A2840" s="14">
        <f t="shared" si="572"/>
        <v>2840</v>
      </c>
      <c r="B2840" s="14" t="str">
        <f t="shared" ca="1" si="573"/>
        <v>a71f0fce-affe-4929-b991-72b6f406640a</v>
      </c>
      <c r="C2840" s="14" t="str">
        <f t="shared" ca="1" si="574"/>
        <v>0a3f507e-1e30-32b8-e044-0003ba298018</v>
      </c>
      <c r="D2840" s="14">
        <f t="shared" ca="1" si="575"/>
        <v>996425</v>
      </c>
      <c r="E2840" s="1">
        <f t="shared" ca="1" si="576"/>
        <v>120</v>
      </c>
      <c r="F2840" s="1">
        <f t="shared" ca="1" si="577"/>
        <v>197</v>
      </c>
      <c r="G2840" s="1">
        <f t="shared" ca="1" si="578"/>
        <v>1982</v>
      </c>
      <c r="H2840" s="1" t="str">
        <f ca="1">IFERROR(INDEX(Varmeinstallation!B:B,MATCH(INDIRECT($A$1&amp;"L"&amp;A2840)*1,Varmeinstallation!A:A,0)),"Ingen varmeinstallationer")</f>
        <v>Elovne, elpaneler</v>
      </c>
      <c r="I2840" s="1" t="str">
        <f ca="1">IFERROR(INDEX(Opvarmningsmiddel!B:B,MATCH(INDIRECT($A$1&amp;"M"&amp;A2840)*1,Opvarmningsmiddel!A:A,0)),"")</f>
        <v>Elektricitet</v>
      </c>
      <c r="J2840" s="1">
        <f t="shared" ca="1" si="579"/>
        <v>2</v>
      </c>
      <c r="K2840" s="1" t="str">
        <f ca="1">IFERROR(INDEX(Relationstabel!$C$3:$K$10,MATCH(VALUE(INDIRECT($A$1&amp;"L"&amp;A2840)),Relationstabel!$A$3:$A$10,0),MATCH(IFERROR(VALUE(INDIRECT($A$1&amp;"M"&amp;A2840)),0),Relationstabel!$C$1:$K$1,0)),"Ingen varmeinstallationer")</f>
        <v>Elvarme</v>
      </c>
      <c r="L2840" s="1" t="str">
        <f ca="1">INDEX(Anvendelseskode!B:B,MATCH($E2840,Anvendelseskode!$A:$A,0))</f>
        <v>Fritliggende enfamilieshus (parcelhus)</v>
      </c>
      <c r="M2840" s="1" t="str">
        <f ca="1">INDEX(Anvendelseskode!C:C,MATCH($E2840,Anvendelseskode!$A:$A,0))</f>
        <v>Parcelhuse</v>
      </c>
      <c r="N2840" s="1" t="str">
        <f ca="1">INDEX(Anvendelseskode!D:D,MATCH($E2840,Anvendelseskode!$A:$A,0))</f>
        <v>Private husholdninger</v>
      </c>
      <c r="O2840" s="1" t="str">
        <f ca="1">IFERROR(INDEX(SBi!$2:$2,MATCH(G2840,SBi!$1:$1,1)),SBi!$K$2)</f>
        <v>1979-1998</v>
      </c>
      <c r="P2840" s="1">
        <f ca="1">IFERROR(INDEX(SBi!$C$3:$K$28,MATCH(E2840,SBi!$B$3:$B$28,0),MATCH(O2840,SBi!$C$2:$K$2,0)),0)</f>
        <v>105.4</v>
      </c>
      <c r="Q2840" s="19">
        <f t="shared" ca="1" si="580"/>
        <v>20.763800000000003</v>
      </c>
      <c r="R2840" s="19" t="str">
        <f ca="1">IFERROR(INDEX(VpD!$2:$2,MATCH(G2840,VpD!$1:$1,1)),VpD!$I$2)</f>
        <v>1979-1998</v>
      </c>
      <c r="S2840" s="1">
        <f ca="1">IFERROR(INDEX(VpD!$C$3:$I$27,MATCH(E2840,VpD!$B$3:$B$27,0),MATCH(R2840,VpD!$C$2:$I$2,0)),0)</f>
        <v>90</v>
      </c>
      <c r="T2840" s="19">
        <f t="shared" ca="1" si="581"/>
        <v>17.73</v>
      </c>
      <c r="U2840" s="14" t="str">
        <f t="shared" ca="1" si="582"/>
        <v xml:space="preserve">713378.03 </v>
      </c>
      <c r="V2840" s="14" t="str">
        <f t="shared" ca="1" si="583"/>
        <v>6168617.74</v>
      </c>
      <c r="W2840" s="14" t="str">
        <f t="shared" ca="1" si="584"/>
        <v>POINT(713378.03 6168617.74)</v>
      </c>
      <c r="X2840" s="14" t="str">
        <f>IFERROR(INDEX(BygningOmraade!B:B,MATCH(A2840,BygningOmraade!A:A,0)),"")</f>
        <v/>
      </c>
    </row>
    <row r="2841" spans="1:24" s="14" customFormat="1" x14ac:dyDescent="0.25">
      <c r="A2841" s="14">
        <f t="shared" si="572"/>
        <v>2841</v>
      </c>
      <c r="B2841" s="14" t="str">
        <f t="shared" ca="1" si="573"/>
        <v>a721ce99-4f4b-43f8-836d-86aad1af3155</v>
      </c>
      <c r="C2841" s="14" t="str">
        <f t="shared" ca="1" si="574"/>
        <v>0a3f507e-15ef-32b8-e044-0003ba298018</v>
      </c>
      <c r="D2841" s="14">
        <f t="shared" ca="1" si="575"/>
        <v>994945</v>
      </c>
      <c r="E2841" s="1">
        <f t="shared" ca="1" si="576"/>
        <v>320</v>
      </c>
      <c r="F2841" s="1">
        <f t="shared" ca="1" si="577"/>
        <v>17</v>
      </c>
      <c r="G2841" s="1">
        <f t="shared" ca="1" si="578"/>
        <v>1934</v>
      </c>
      <c r="H2841" s="1" t="str">
        <f ca="1">IFERROR(INDEX(Varmeinstallation!B:B,MATCH(INDIRECT($A$1&amp;"L"&amp;A2841)*1,Varmeinstallation!A:A,0)),"Ingen varmeinstallationer")</f>
        <v>Ingen varmeinstallationer</v>
      </c>
      <c r="I2841" s="1" t="str">
        <f ca="1">IFERROR(INDEX(Opvarmningsmiddel!B:B,MATCH(INDIRECT($A$1&amp;"M"&amp;A2841)*1,Opvarmningsmiddel!A:A,0)),"")</f>
        <v/>
      </c>
      <c r="J2841" s="1">
        <f t="shared" ca="1" si="579"/>
        <v>0</v>
      </c>
      <c r="K2841" s="1" t="str">
        <f ca="1">IFERROR(INDEX(Relationstabel!$C$3:$K$10,MATCH(VALUE(INDIRECT($A$1&amp;"L"&amp;A2841)),Relationstabel!$A$3:$A$10,0),MATCH(IFERROR(VALUE(INDIRECT($A$1&amp;"M"&amp;A2841)),0),Relationstabel!$C$1:$K$1,0)),"Ingen varmeinstallationer")</f>
        <v>Ingen varmeinstallation</v>
      </c>
      <c r="L2841" s="1" t="str">
        <f ca="1">INDEX(Anvendelseskode!B:B,MATCH($E2841,Anvendelseskode!$A:$A,0))</f>
        <v>Bygning til kontor, handel, lager herunder offentlig administration</v>
      </c>
      <c r="M2841" s="1" t="str">
        <f ca="1">INDEX(Anvendelseskode!C:C,MATCH($E2841,Anvendelseskode!$A:$A,0))</f>
        <v>Kontor, handel, lager, off. adm.</v>
      </c>
      <c r="N2841" s="1" t="str">
        <f ca="1">INDEX(Anvendelseskode!D:D,MATCH($E2841,Anvendelseskode!$A:$A,0))</f>
        <v>Handel og servicevirksomheder</v>
      </c>
      <c r="O2841" s="1" t="str">
        <f ca="1">IFERROR(INDEX(SBi!$2:$2,MATCH(G2841,SBi!$1:$1,1)),SBi!$K$2)</f>
        <v>1931-1950</v>
      </c>
      <c r="P2841" s="1">
        <f ca="1">IFERROR(INDEX(SBi!$C$3:$K$28,MATCH(E2841,SBi!$B$3:$B$28,0),MATCH(O2841,SBi!$C$2:$K$2,0)),0)</f>
        <v>129</v>
      </c>
      <c r="Q2841" s="19">
        <f t="shared" ca="1" si="580"/>
        <v>2.1930000000000001</v>
      </c>
      <c r="R2841" s="19" t="str">
        <f ca="1">IFERROR(INDEX(VpD!$2:$2,MATCH(G2841,VpD!$1:$1,1)),VpD!$I$2)</f>
        <v>1931-1950</v>
      </c>
      <c r="S2841" s="1">
        <f ca="1">IFERROR(INDEX(VpD!$C$3:$I$27,MATCH(E2841,VpD!$B$3:$B$27,0),MATCH(R2841,VpD!$C$2:$I$2,0)),0)</f>
        <v>126</v>
      </c>
      <c r="T2841" s="19">
        <f t="shared" ca="1" si="581"/>
        <v>2.1419999999999999</v>
      </c>
      <c r="U2841" s="14" t="str">
        <f t="shared" ca="1" si="582"/>
        <v xml:space="preserve">711755.96 </v>
      </c>
      <c r="V2841" s="14" t="str">
        <f t="shared" ca="1" si="583"/>
        <v>6170655.46</v>
      </c>
      <c r="W2841" s="14" t="str">
        <f t="shared" ca="1" si="584"/>
        <v>POINT(711755.96 6170655.46)</v>
      </c>
      <c r="X2841" s="14" t="str">
        <f>IFERROR(INDEX(BygningOmraade!B:B,MATCH(A2841,BygningOmraade!A:A,0)),"")</f>
        <v/>
      </c>
    </row>
    <row r="2842" spans="1:24" s="14" customFormat="1" x14ac:dyDescent="0.25">
      <c r="A2842" s="14">
        <f t="shared" si="572"/>
        <v>2842</v>
      </c>
      <c r="B2842" s="14" t="str">
        <f t="shared" ca="1" si="573"/>
        <v>a743e826-fbea-4586-9651-2001f5a91c3e</v>
      </c>
      <c r="C2842" s="14" t="str">
        <f t="shared" ca="1" si="574"/>
        <v>0a3f507e-1951-32b8-e044-0003ba298018</v>
      </c>
      <c r="D2842" s="14">
        <f t="shared" ca="1" si="575"/>
        <v>995594</v>
      </c>
      <c r="E2842" s="1">
        <f t="shared" ca="1" si="576"/>
        <v>130</v>
      </c>
      <c r="F2842" s="1">
        <f t="shared" ca="1" si="577"/>
        <v>103</v>
      </c>
      <c r="G2842" s="1">
        <f t="shared" ca="1" si="578"/>
        <v>1978</v>
      </c>
      <c r="H2842" s="1" t="str">
        <f ca="1">IFERROR(INDEX(Varmeinstallation!B:B,MATCH(INDIRECT($A$1&amp;"L"&amp;A2842)*1,Varmeinstallation!A:A,0)),"Ingen varmeinstallationer")</f>
        <v>Fjernvarme/blokvarme (radiatorsystemer eller varmluftanlæg)</v>
      </c>
      <c r="I2842" s="1" t="str">
        <f ca="1">IFERROR(INDEX(Opvarmningsmiddel!B:B,MATCH(INDIRECT($A$1&amp;"M"&amp;A2842)*1,Opvarmningsmiddel!A:A,0)),"")</f>
        <v/>
      </c>
      <c r="J2842" s="1">
        <f t="shared" ca="1" si="579"/>
        <v>0</v>
      </c>
      <c r="K2842" s="1" t="str">
        <f ca="1">IFERROR(INDEX(Relationstabel!$C$3:$K$10,MATCH(VALUE(INDIRECT($A$1&amp;"L"&amp;A2842)),Relationstabel!$A$3:$A$10,0),MATCH(IFERROR(VALUE(INDIRECT($A$1&amp;"M"&amp;A2842)),0),Relationstabel!$C$1:$K$1,0)),"Ingen varmeinstallationer")</f>
        <v>Fjernvarme/ Blokvarme</v>
      </c>
      <c r="L2842" s="1" t="str">
        <f ca="1">INDEX(Anvendelseskode!B:B,MATCH($E2842,Anvendelseskode!$A:$A,0))</f>
        <v>Række-, kæde-, dobbelthus (lodret adskillelse mellem enhederne)</v>
      </c>
      <c r="M2842" s="1" t="str">
        <f ca="1">INDEX(Anvendelseskode!C:C,MATCH($E2842,Anvendelseskode!$A:$A,0))</f>
        <v>Række-, kæde og dobbelthuse</v>
      </c>
      <c r="N2842" s="1" t="str">
        <f ca="1">INDEX(Anvendelseskode!D:D,MATCH($E2842,Anvendelseskode!$A:$A,0))</f>
        <v>Private husholdninger</v>
      </c>
      <c r="O2842" s="1" t="str">
        <f ca="1">IFERROR(INDEX(SBi!$2:$2,MATCH(G2842,SBi!$1:$1,1)),SBi!$K$2)</f>
        <v>1973-1978</v>
      </c>
      <c r="P2842" s="1">
        <f ca="1">IFERROR(INDEX(SBi!$C$3:$K$28,MATCH(E2842,SBi!$B$3:$B$28,0),MATCH(O2842,SBi!$C$2:$K$2,0)),0)</f>
        <v>112.6</v>
      </c>
      <c r="Q2842" s="19">
        <f t="shared" ca="1" si="580"/>
        <v>11.597799999999999</v>
      </c>
      <c r="R2842" s="19" t="str">
        <f ca="1">IFERROR(INDEX(VpD!$2:$2,MATCH(G2842,VpD!$1:$1,1)),VpD!$I$2)</f>
        <v>1973-1978</v>
      </c>
      <c r="S2842" s="1">
        <f ca="1">IFERROR(INDEX(VpD!$C$3:$I$27,MATCH(E2842,VpD!$B$3:$B$27,0),MATCH(R2842,VpD!$C$2:$I$2,0)),0)</f>
        <v>98</v>
      </c>
      <c r="T2842" s="19">
        <f t="shared" ca="1" si="581"/>
        <v>10.093999999999999</v>
      </c>
      <c r="U2842" s="14" t="str">
        <f t="shared" ca="1" si="582"/>
        <v xml:space="preserve">711854.83 </v>
      </c>
      <c r="V2842" s="14" t="str">
        <f t="shared" ca="1" si="583"/>
        <v>6172585.12</v>
      </c>
      <c r="W2842" s="14" t="str">
        <f t="shared" ca="1" si="584"/>
        <v>POINT(711854.83 6172585.12)</v>
      </c>
      <c r="X2842" s="14" t="str">
        <f>IFERROR(INDEX(BygningOmraade!B:B,MATCH(A2842,BygningOmraade!A:A,0)),"")</f>
        <v/>
      </c>
    </row>
    <row r="2843" spans="1:24" s="14" customFormat="1" x14ac:dyDescent="0.25">
      <c r="A2843" s="14">
        <f t="shared" si="572"/>
        <v>2843</v>
      </c>
      <c r="B2843" s="14" t="str">
        <f t="shared" ca="1" si="573"/>
        <v>a755bcc7-21b0-45f8-846b-542da147f6a7</v>
      </c>
      <c r="C2843" s="14" t="str">
        <f t="shared" ca="1" si="574"/>
        <v>0a3f507e-1584-32b8-e044-0003ba298018</v>
      </c>
      <c r="D2843" s="14">
        <f t="shared" ca="1" si="575"/>
        <v>997115</v>
      </c>
      <c r="E2843" s="1">
        <f t="shared" ca="1" si="576"/>
        <v>130</v>
      </c>
      <c r="F2843" s="1">
        <f t="shared" ca="1" si="577"/>
        <v>109</v>
      </c>
      <c r="G2843" s="1">
        <f t="shared" ca="1" si="578"/>
        <v>1978</v>
      </c>
      <c r="H2843" s="1" t="str">
        <f ca="1">IFERROR(INDEX(Varmeinstallation!B:B,MATCH(INDIRECT($A$1&amp;"L"&amp;A2843)*1,Varmeinstallation!A:A,0)),"Ingen varmeinstallationer")</f>
        <v>Fjernvarme/blokvarme (radiatorsystemer eller varmluftanlæg)</v>
      </c>
      <c r="I2843" s="1" t="str">
        <f ca="1">IFERROR(INDEX(Opvarmningsmiddel!B:B,MATCH(INDIRECT($A$1&amp;"M"&amp;A2843)*1,Opvarmningsmiddel!A:A,0)),"")</f>
        <v/>
      </c>
      <c r="J2843" s="1">
        <f t="shared" ca="1" si="579"/>
        <v>0</v>
      </c>
      <c r="K2843" s="1" t="str">
        <f ca="1">IFERROR(INDEX(Relationstabel!$C$3:$K$10,MATCH(VALUE(INDIRECT($A$1&amp;"L"&amp;A2843)),Relationstabel!$A$3:$A$10,0),MATCH(IFERROR(VALUE(INDIRECT($A$1&amp;"M"&amp;A2843)),0),Relationstabel!$C$1:$K$1,0)),"Ingen varmeinstallationer")</f>
        <v>Fjernvarme/ Blokvarme</v>
      </c>
      <c r="L2843" s="1" t="str">
        <f ca="1">INDEX(Anvendelseskode!B:B,MATCH($E2843,Anvendelseskode!$A:$A,0))</f>
        <v>Række-, kæde-, dobbelthus (lodret adskillelse mellem enhederne)</v>
      </c>
      <c r="M2843" s="1" t="str">
        <f ca="1">INDEX(Anvendelseskode!C:C,MATCH($E2843,Anvendelseskode!$A:$A,0))</f>
        <v>Række-, kæde og dobbelthuse</v>
      </c>
      <c r="N2843" s="1" t="str">
        <f ca="1">INDEX(Anvendelseskode!D:D,MATCH($E2843,Anvendelseskode!$A:$A,0))</f>
        <v>Private husholdninger</v>
      </c>
      <c r="O2843" s="1" t="str">
        <f ca="1">IFERROR(INDEX(SBi!$2:$2,MATCH(G2843,SBi!$1:$1,1)),SBi!$K$2)</f>
        <v>1973-1978</v>
      </c>
      <c r="P2843" s="1">
        <f ca="1">IFERROR(INDEX(SBi!$C$3:$K$28,MATCH(E2843,SBi!$B$3:$B$28,0),MATCH(O2843,SBi!$C$2:$K$2,0)),0)</f>
        <v>112.6</v>
      </c>
      <c r="Q2843" s="19">
        <f t="shared" ca="1" si="580"/>
        <v>12.273399999999999</v>
      </c>
      <c r="R2843" s="19" t="str">
        <f ca="1">IFERROR(INDEX(VpD!$2:$2,MATCH(G2843,VpD!$1:$1,1)),VpD!$I$2)</f>
        <v>1973-1978</v>
      </c>
      <c r="S2843" s="1">
        <f ca="1">IFERROR(INDEX(VpD!$C$3:$I$27,MATCH(E2843,VpD!$B$3:$B$27,0),MATCH(R2843,VpD!$C$2:$I$2,0)),0)</f>
        <v>98</v>
      </c>
      <c r="T2843" s="19">
        <f t="shared" ca="1" si="581"/>
        <v>10.682</v>
      </c>
      <c r="U2843" s="14" t="str">
        <f t="shared" ca="1" si="582"/>
        <v xml:space="preserve">713544.83 </v>
      </c>
      <c r="V2843" s="14" t="str">
        <f t="shared" ca="1" si="583"/>
        <v>6169824.99</v>
      </c>
      <c r="W2843" s="14" t="str">
        <f t="shared" ca="1" si="584"/>
        <v>POINT(713544.83 6169824.99)</v>
      </c>
      <c r="X2843" s="14" t="str">
        <f>IFERROR(INDEX(BygningOmraade!B:B,MATCH(A2843,BygningOmraade!A:A,0)),"")</f>
        <v/>
      </c>
    </row>
    <row r="2844" spans="1:24" s="14" customFormat="1" x14ac:dyDescent="0.25">
      <c r="A2844" s="14">
        <f t="shared" si="572"/>
        <v>2844</v>
      </c>
      <c r="B2844" s="14" t="str">
        <f t="shared" ca="1" si="573"/>
        <v>a76fddf1-038f-4b2e-b8c4-25c5f0707eda</v>
      </c>
      <c r="C2844" s="14" t="str">
        <f t="shared" ca="1" si="574"/>
        <v>0a3f507e-2454-32b8-e044-0003ba298018</v>
      </c>
      <c r="D2844" s="14">
        <f t="shared" ca="1" si="575"/>
        <v>995927</v>
      </c>
      <c r="E2844" s="1">
        <f t="shared" ca="1" si="576"/>
        <v>140</v>
      </c>
      <c r="F2844" s="1">
        <f t="shared" ca="1" si="577"/>
        <v>1578</v>
      </c>
      <c r="G2844" s="1">
        <f t="shared" ca="1" si="578"/>
        <v>1966</v>
      </c>
      <c r="H2844" s="1" t="str">
        <f ca="1">IFERROR(INDEX(Varmeinstallation!B:B,MATCH(INDIRECT($A$1&amp;"L"&amp;A2844)*1,Varmeinstallation!A:A,0)),"Ingen varmeinstallationer")</f>
        <v>Fjernvarme/blokvarme (radiatorsystemer eller varmluftanlæg)</v>
      </c>
      <c r="I2844" s="1" t="str">
        <f ca="1">IFERROR(INDEX(Opvarmningsmiddel!B:B,MATCH(INDIRECT($A$1&amp;"M"&amp;A2844)*1,Opvarmningsmiddel!A:A,0)),"")</f>
        <v/>
      </c>
      <c r="J2844" s="1">
        <f t="shared" ca="1" si="579"/>
        <v>0</v>
      </c>
      <c r="K2844" s="1" t="str">
        <f ca="1">IFERROR(INDEX(Relationstabel!$C$3:$K$10,MATCH(VALUE(INDIRECT($A$1&amp;"L"&amp;A2844)),Relationstabel!$A$3:$A$10,0),MATCH(IFERROR(VALUE(INDIRECT($A$1&amp;"M"&amp;A2844)),0),Relationstabel!$C$1:$K$1,0)),"Ingen varmeinstallationer")</f>
        <v>Fjernvarme/ Blokvarme</v>
      </c>
      <c r="L2844" s="1" t="str">
        <f ca="1">INDEX(Anvendelseskode!B:B,MATCH($E2844,Anvendelseskode!$A:$A,0))</f>
        <v>Etageboligbebyggelse</v>
      </c>
      <c r="M2844" s="1" t="str">
        <f ca="1">INDEX(Anvendelseskode!C:C,MATCH($E2844,Anvendelseskode!$A:$A,0))</f>
        <v>Etageboligbebyggelse</v>
      </c>
      <c r="N2844" s="1" t="str">
        <f ca="1">INDEX(Anvendelseskode!D:D,MATCH($E2844,Anvendelseskode!$A:$A,0))</f>
        <v>Private husholdninger</v>
      </c>
      <c r="O2844" s="1" t="str">
        <f ca="1">IFERROR(INDEX(SBi!$2:$2,MATCH(G2844,SBi!$1:$1,1)),SBi!$K$2)</f>
        <v>1961-1972</v>
      </c>
      <c r="P2844" s="1">
        <f ca="1">IFERROR(INDEX(SBi!$C$3:$K$28,MATCH(E2844,SBi!$B$3:$B$28,0),MATCH(O2844,SBi!$C$2:$K$2,0)),0)</f>
        <v>132.30000000000001</v>
      </c>
      <c r="Q2844" s="19">
        <f t="shared" ca="1" si="580"/>
        <v>208.76940000000002</v>
      </c>
      <c r="R2844" s="19" t="str">
        <f ca="1">IFERROR(INDEX(VpD!$2:$2,MATCH(G2844,VpD!$1:$1,1)),VpD!$I$2)</f>
        <v>1961-1972</v>
      </c>
      <c r="S2844" s="1">
        <f ca="1">IFERROR(INDEX(VpD!$C$3:$I$27,MATCH(E2844,VpD!$B$3:$B$27,0),MATCH(R2844,VpD!$C$2:$I$2,0)),0)</f>
        <v>126</v>
      </c>
      <c r="T2844" s="19">
        <f t="shared" ca="1" si="581"/>
        <v>198.828</v>
      </c>
      <c r="U2844" s="14" t="str">
        <f t="shared" ca="1" si="582"/>
        <v xml:space="preserve">712834.91 </v>
      </c>
      <c r="V2844" s="14" t="str">
        <f t="shared" ca="1" si="583"/>
        <v>6169410.05</v>
      </c>
      <c r="W2844" s="14" t="str">
        <f t="shared" ca="1" si="584"/>
        <v>POINT(712834.91 6169410.05)</v>
      </c>
      <c r="X2844" s="14" t="str">
        <f>IFERROR(INDEX(BygningOmraade!B:B,MATCH(A2844,BygningOmraade!A:A,0)),"")</f>
        <v/>
      </c>
    </row>
    <row r="2845" spans="1:24" s="14" customFormat="1" x14ac:dyDescent="0.25">
      <c r="A2845" s="14">
        <f t="shared" si="572"/>
        <v>2845</v>
      </c>
      <c r="B2845" s="14" t="str">
        <f t="shared" ca="1" si="573"/>
        <v>a7870ed4-9f82-44fa-9455-b1d2c6dfde6f</v>
      </c>
      <c r="C2845" s="14" t="str">
        <f t="shared" ca="1" si="574"/>
        <v>0a3f507e-170f-32b8-e044-0003ba298018</v>
      </c>
      <c r="D2845" s="14">
        <f t="shared" ca="1" si="575"/>
        <v>994805</v>
      </c>
      <c r="E2845" s="1">
        <f t="shared" ca="1" si="576"/>
        <v>120</v>
      </c>
      <c r="F2845" s="1">
        <f t="shared" ca="1" si="577"/>
        <v>252</v>
      </c>
      <c r="G2845" s="1">
        <f t="shared" ca="1" si="578"/>
        <v>1984</v>
      </c>
      <c r="H2845" s="1" t="str">
        <f ca="1">IFERROR(INDEX(Varmeinstallation!B:B,MATCH(INDIRECT($A$1&amp;"L"&amp;A2845)*1,Varmeinstallation!A:A,0)),"Ingen varmeinstallationer")</f>
        <v>Elovne, elpaneler</v>
      </c>
      <c r="I2845" s="1" t="str">
        <f ca="1">IFERROR(INDEX(Opvarmningsmiddel!B:B,MATCH(INDIRECT($A$1&amp;"M"&amp;A2845)*1,Opvarmningsmiddel!A:A,0)),"")</f>
        <v>Elektricitet</v>
      </c>
      <c r="J2845" s="1">
        <f t="shared" ca="1" si="579"/>
        <v>2</v>
      </c>
      <c r="K2845" s="1" t="str">
        <f ca="1">IFERROR(INDEX(Relationstabel!$C$3:$K$10,MATCH(VALUE(INDIRECT($A$1&amp;"L"&amp;A2845)),Relationstabel!$A$3:$A$10,0),MATCH(IFERROR(VALUE(INDIRECT($A$1&amp;"M"&amp;A2845)),0),Relationstabel!$C$1:$K$1,0)),"Ingen varmeinstallationer")</f>
        <v>Elvarme</v>
      </c>
      <c r="L2845" s="1" t="str">
        <f ca="1">INDEX(Anvendelseskode!B:B,MATCH($E2845,Anvendelseskode!$A:$A,0))</f>
        <v>Fritliggende enfamilieshus (parcelhus)</v>
      </c>
      <c r="M2845" s="1" t="str">
        <f ca="1">INDEX(Anvendelseskode!C:C,MATCH($E2845,Anvendelseskode!$A:$A,0))</f>
        <v>Parcelhuse</v>
      </c>
      <c r="N2845" s="1" t="str">
        <f ca="1">INDEX(Anvendelseskode!D:D,MATCH($E2845,Anvendelseskode!$A:$A,0))</f>
        <v>Private husholdninger</v>
      </c>
      <c r="O2845" s="1" t="str">
        <f ca="1">IFERROR(INDEX(SBi!$2:$2,MATCH(G2845,SBi!$1:$1,1)),SBi!$K$2)</f>
        <v>1979-1998</v>
      </c>
      <c r="P2845" s="1">
        <f ca="1">IFERROR(INDEX(SBi!$C$3:$K$28,MATCH(E2845,SBi!$B$3:$B$28,0),MATCH(O2845,SBi!$C$2:$K$2,0)),0)</f>
        <v>105.4</v>
      </c>
      <c r="Q2845" s="19">
        <f t="shared" ca="1" si="580"/>
        <v>26.560800000000004</v>
      </c>
      <c r="R2845" s="19" t="str">
        <f ca="1">IFERROR(INDEX(VpD!$2:$2,MATCH(G2845,VpD!$1:$1,1)),VpD!$I$2)</f>
        <v>1979-1998</v>
      </c>
      <c r="S2845" s="1">
        <f ca="1">IFERROR(INDEX(VpD!$C$3:$I$27,MATCH(E2845,VpD!$B$3:$B$27,0),MATCH(R2845,VpD!$C$2:$I$2,0)),0)</f>
        <v>90</v>
      </c>
      <c r="T2845" s="19">
        <f t="shared" ca="1" si="581"/>
        <v>22.68</v>
      </c>
      <c r="U2845" s="14" t="str">
        <f t="shared" ca="1" si="582"/>
        <v xml:space="preserve">711638.33 </v>
      </c>
      <c r="V2845" s="14" t="str">
        <f t="shared" ca="1" si="583"/>
        <v>6170476.9</v>
      </c>
      <c r="W2845" s="14" t="str">
        <f t="shared" ca="1" si="584"/>
        <v>POINT(711638.33 6170476.9)</v>
      </c>
      <c r="X2845" s="14" t="str">
        <f>IFERROR(INDEX(BygningOmraade!B:B,MATCH(A2845,BygningOmraade!A:A,0)),"")</f>
        <v/>
      </c>
    </row>
    <row r="2846" spans="1:24" s="14" customFormat="1" x14ac:dyDescent="0.25">
      <c r="A2846" s="14">
        <f t="shared" si="572"/>
        <v>2846</v>
      </c>
      <c r="B2846" s="14" t="str">
        <f t="shared" ca="1" si="573"/>
        <v>a78e96ce-a499-43cb-9ff4-747732209f13</v>
      </c>
      <c r="C2846" s="14" t="str">
        <f t="shared" ca="1" si="574"/>
        <v>0a3f507e-2168-32b8-e044-0003ba298018</v>
      </c>
      <c r="D2846" s="14">
        <f t="shared" ca="1" si="575"/>
        <v>997211</v>
      </c>
      <c r="E2846" s="1">
        <f t="shared" ca="1" si="576"/>
        <v>130</v>
      </c>
      <c r="F2846" s="1">
        <f t="shared" ca="1" si="577"/>
        <v>109</v>
      </c>
      <c r="G2846" s="1">
        <f t="shared" ca="1" si="578"/>
        <v>1978</v>
      </c>
      <c r="H2846" s="1" t="str">
        <f ca="1">IFERROR(INDEX(Varmeinstallation!B:B,MATCH(INDIRECT($A$1&amp;"L"&amp;A2846)*1,Varmeinstallation!A:A,0)),"Ingen varmeinstallationer")</f>
        <v>Fjernvarme/blokvarme (radiatorsystemer eller varmluftanlæg)</v>
      </c>
      <c r="I2846" s="1" t="str">
        <f ca="1">IFERROR(INDEX(Opvarmningsmiddel!B:B,MATCH(INDIRECT($A$1&amp;"M"&amp;A2846)*1,Opvarmningsmiddel!A:A,0)),"")</f>
        <v/>
      </c>
      <c r="J2846" s="1">
        <f t="shared" ca="1" si="579"/>
        <v>0</v>
      </c>
      <c r="K2846" s="1" t="str">
        <f ca="1">IFERROR(INDEX(Relationstabel!$C$3:$K$10,MATCH(VALUE(INDIRECT($A$1&amp;"L"&amp;A2846)),Relationstabel!$A$3:$A$10,0),MATCH(IFERROR(VALUE(INDIRECT($A$1&amp;"M"&amp;A2846)),0),Relationstabel!$C$1:$K$1,0)),"Ingen varmeinstallationer")</f>
        <v>Fjernvarme/ Blokvarme</v>
      </c>
      <c r="L2846" s="1" t="str">
        <f ca="1">INDEX(Anvendelseskode!B:B,MATCH($E2846,Anvendelseskode!$A:$A,0))</f>
        <v>Række-, kæde-, dobbelthus (lodret adskillelse mellem enhederne)</v>
      </c>
      <c r="M2846" s="1" t="str">
        <f ca="1">INDEX(Anvendelseskode!C:C,MATCH($E2846,Anvendelseskode!$A:$A,0))</f>
        <v>Række-, kæde og dobbelthuse</v>
      </c>
      <c r="N2846" s="1" t="str">
        <f ca="1">INDEX(Anvendelseskode!D:D,MATCH($E2846,Anvendelseskode!$A:$A,0))</f>
        <v>Private husholdninger</v>
      </c>
      <c r="O2846" s="1" t="str">
        <f ca="1">IFERROR(INDEX(SBi!$2:$2,MATCH(G2846,SBi!$1:$1,1)),SBi!$K$2)</f>
        <v>1973-1978</v>
      </c>
      <c r="P2846" s="1">
        <f ca="1">IFERROR(INDEX(SBi!$C$3:$K$28,MATCH(E2846,SBi!$B$3:$B$28,0),MATCH(O2846,SBi!$C$2:$K$2,0)),0)</f>
        <v>112.6</v>
      </c>
      <c r="Q2846" s="19">
        <f t="shared" ca="1" si="580"/>
        <v>12.273399999999999</v>
      </c>
      <c r="R2846" s="19" t="str">
        <f ca="1">IFERROR(INDEX(VpD!$2:$2,MATCH(G2846,VpD!$1:$1,1)),VpD!$I$2)</f>
        <v>1973-1978</v>
      </c>
      <c r="S2846" s="1">
        <f ca="1">IFERROR(INDEX(VpD!$C$3:$I$27,MATCH(E2846,VpD!$B$3:$B$27,0),MATCH(R2846,VpD!$C$2:$I$2,0)),0)</f>
        <v>98</v>
      </c>
      <c r="T2846" s="19">
        <f t="shared" ca="1" si="581"/>
        <v>10.682</v>
      </c>
      <c r="U2846" s="14" t="str">
        <f t="shared" ca="1" si="582"/>
        <v xml:space="preserve">713730.23 </v>
      </c>
      <c r="V2846" s="14" t="str">
        <f t="shared" ca="1" si="583"/>
        <v>6169533.01</v>
      </c>
      <c r="W2846" s="14" t="str">
        <f t="shared" ca="1" si="584"/>
        <v>POINT(713730.23 6169533.01)</v>
      </c>
      <c r="X2846" s="14" t="str">
        <f>IFERROR(INDEX(BygningOmraade!B:B,MATCH(A2846,BygningOmraade!A:A,0)),"")</f>
        <v/>
      </c>
    </row>
    <row r="2847" spans="1:24" s="14" customFormat="1" x14ac:dyDescent="0.25">
      <c r="A2847" s="14">
        <f t="shared" si="572"/>
        <v>2847</v>
      </c>
      <c r="B2847" s="14" t="str">
        <f t="shared" ca="1" si="573"/>
        <v>a791a86b-e3a3-445b-bd59-a6024405dc1a</v>
      </c>
      <c r="C2847" s="14" t="str">
        <f t="shared" ca="1" si="574"/>
        <v>0a3f507e-15a2-32b8-e044-0003ba298018</v>
      </c>
      <c r="D2847" s="14">
        <f t="shared" ca="1" si="575"/>
        <v>995878</v>
      </c>
      <c r="E2847" s="1">
        <f t="shared" ca="1" si="576"/>
        <v>130</v>
      </c>
      <c r="F2847" s="1">
        <f t="shared" ca="1" si="577"/>
        <v>159</v>
      </c>
      <c r="G2847" s="1">
        <f t="shared" ca="1" si="578"/>
        <v>1975</v>
      </c>
      <c r="H2847" s="1" t="str">
        <f ca="1">IFERROR(INDEX(Varmeinstallation!B:B,MATCH(INDIRECT($A$1&amp;"L"&amp;A2847)*1,Varmeinstallation!A:A,0)),"Ingen varmeinstallationer")</f>
        <v>Elovne, elpaneler</v>
      </c>
      <c r="I2847" s="1" t="str">
        <f ca="1">IFERROR(INDEX(Opvarmningsmiddel!B:B,MATCH(INDIRECT($A$1&amp;"M"&amp;A2847)*1,Opvarmningsmiddel!A:A,0)),"")</f>
        <v>Elektricitet</v>
      </c>
      <c r="J2847" s="1">
        <f t="shared" ca="1" si="579"/>
        <v>2</v>
      </c>
      <c r="K2847" s="1" t="str">
        <f ca="1">IFERROR(INDEX(Relationstabel!$C$3:$K$10,MATCH(VALUE(INDIRECT($A$1&amp;"L"&amp;A2847)),Relationstabel!$A$3:$A$10,0),MATCH(IFERROR(VALUE(INDIRECT($A$1&amp;"M"&amp;A2847)),0),Relationstabel!$C$1:$K$1,0)),"Ingen varmeinstallationer")</f>
        <v>Elvarme</v>
      </c>
      <c r="L2847" s="1" t="str">
        <f ca="1">INDEX(Anvendelseskode!B:B,MATCH($E2847,Anvendelseskode!$A:$A,0))</f>
        <v>Række-, kæde-, dobbelthus (lodret adskillelse mellem enhederne)</v>
      </c>
      <c r="M2847" s="1" t="str">
        <f ca="1">INDEX(Anvendelseskode!C:C,MATCH($E2847,Anvendelseskode!$A:$A,0))</f>
        <v>Række-, kæde og dobbelthuse</v>
      </c>
      <c r="N2847" s="1" t="str">
        <f ca="1">INDEX(Anvendelseskode!D:D,MATCH($E2847,Anvendelseskode!$A:$A,0))</f>
        <v>Private husholdninger</v>
      </c>
      <c r="O2847" s="1" t="str">
        <f ca="1">IFERROR(INDEX(SBi!$2:$2,MATCH(G2847,SBi!$1:$1,1)),SBi!$K$2)</f>
        <v>1973-1978</v>
      </c>
      <c r="P2847" s="1">
        <f ca="1">IFERROR(INDEX(SBi!$C$3:$K$28,MATCH(E2847,SBi!$B$3:$B$28,0),MATCH(O2847,SBi!$C$2:$K$2,0)),0)</f>
        <v>112.6</v>
      </c>
      <c r="Q2847" s="19">
        <f t="shared" ca="1" si="580"/>
        <v>17.903399999999998</v>
      </c>
      <c r="R2847" s="19" t="str">
        <f ca="1">IFERROR(INDEX(VpD!$2:$2,MATCH(G2847,VpD!$1:$1,1)),VpD!$I$2)</f>
        <v>1973-1978</v>
      </c>
      <c r="S2847" s="1">
        <f ca="1">IFERROR(INDEX(VpD!$C$3:$I$27,MATCH(E2847,VpD!$B$3:$B$27,0),MATCH(R2847,VpD!$C$2:$I$2,0)),0)</f>
        <v>98</v>
      </c>
      <c r="T2847" s="19">
        <f t="shared" ca="1" si="581"/>
        <v>15.582000000000001</v>
      </c>
      <c r="U2847" s="14" t="str">
        <f t="shared" ca="1" si="582"/>
        <v xml:space="preserve">712872.28 </v>
      </c>
      <c r="V2847" s="14" t="str">
        <f t="shared" ca="1" si="583"/>
        <v>6169124.34</v>
      </c>
      <c r="W2847" s="14" t="str">
        <f t="shared" ca="1" si="584"/>
        <v>POINT(712872.28 6169124.34)</v>
      </c>
      <c r="X2847" s="14" t="str">
        <f>IFERROR(INDEX(BygningOmraade!B:B,MATCH(A2847,BygningOmraade!A:A,0)),"")</f>
        <v/>
      </c>
    </row>
    <row r="2848" spans="1:24" s="14" customFormat="1" x14ac:dyDescent="0.25">
      <c r="A2848" s="14">
        <f t="shared" si="572"/>
        <v>2848</v>
      </c>
      <c r="B2848" s="14" t="str">
        <f t="shared" ca="1" si="573"/>
        <v>a791e70b-6350-441c-bf74-643c4442b9fb</v>
      </c>
      <c r="C2848" s="14" t="str">
        <f t="shared" ca="1" si="574"/>
        <v>0a3f507e-1c27-32b8-e044-0003ba298018</v>
      </c>
      <c r="D2848" s="14">
        <f t="shared" ca="1" si="575"/>
        <v>997527</v>
      </c>
      <c r="E2848" s="1">
        <f t="shared" ca="1" si="576"/>
        <v>120</v>
      </c>
      <c r="F2848" s="1">
        <f t="shared" ca="1" si="577"/>
        <v>147</v>
      </c>
      <c r="G2848" s="1">
        <f t="shared" ca="1" si="578"/>
        <v>1987</v>
      </c>
      <c r="H2848" s="1" t="str">
        <f ca="1">IFERROR(INDEX(Varmeinstallation!B:B,MATCH(INDIRECT($A$1&amp;"L"&amp;A2848)*1,Varmeinstallation!A:A,0)),"Ingen varmeinstallationer")</f>
        <v>Centralvarme fra eget anlæg, et-kammer fyr</v>
      </c>
      <c r="I2848" s="1" t="str">
        <f ca="1">IFERROR(INDEX(Opvarmningsmiddel!B:B,MATCH(INDIRECT($A$1&amp;"M"&amp;A2848)*1,Opvarmningsmiddel!A:A,0)),"")</f>
        <v>Naturgas</v>
      </c>
      <c r="J2848" s="1">
        <f t="shared" ca="1" si="579"/>
        <v>2</v>
      </c>
      <c r="K2848" s="1" t="str">
        <f ca="1">IFERROR(INDEX(Relationstabel!$C$3:$K$10,MATCH(VALUE(INDIRECT($A$1&amp;"L"&amp;A2848)),Relationstabel!$A$3:$A$10,0),MATCH(IFERROR(VALUE(INDIRECT($A$1&amp;"M"&amp;A2848)),0),Relationstabel!$C$1:$K$1,0)),"Ingen varmeinstallationer")</f>
        <v>Naturgas</v>
      </c>
      <c r="L2848" s="1" t="str">
        <f ca="1">INDEX(Anvendelseskode!B:B,MATCH($E2848,Anvendelseskode!$A:$A,0))</f>
        <v>Fritliggende enfamilieshus (parcelhus)</v>
      </c>
      <c r="M2848" s="1" t="str">
        <f ca="1">INDEX(Anvendelseskode!C:C,MATCH($E2848,Anvendelseskode!$A:$A,0))</f>
        <v>Parcelhuse</v>
      </c>
      <c r="N2848" s="1" t="str">
        <f ca="1">INDEX(Anvendelseskode!D:D,MATCH($E2848,Anvendelseskode!$A:$A,0))</f>
        <v>Private husholdninger</v>
      </c>
      <c r="O2848" s="1" t="str">
        <f ca="1">IFERROR(INDEX(SBi!$2:$2,MATCH(G2848,SBi!$1:$1,1)),SBi!$K$2)</f>
        <v>1979-1998</v>
      </c>
      <c r="P2848" s="1">
        <f ca="1">IFERROR(INDEX(SBi!$C$3:$K$28,MATCH(E2848,SBi!$B$3:$B$28,0),MATCH(O2848,SBi!$C$2:$K$2,0)),0)</f>
        <v>105.4</v>
      </c>
      <c r="Q2848" s="19">
        <f t="shared" ca="1" si="580"/>
        <v>15.4938</v>
      </c>
      <c r="R2848" s="19" t="str">
        <f ca="1">IFERROR(INDEX(VpD!$2:$2,MATCH(G2848,VpD!$1:$1,1)),VpD!$I$2)</f>
        <v>1979-1998</v>
      </c>
      <c r="S2848" s="1">
        <f ca="1">IFERROR(INDEX(VpD!$C$3:$I$27,MATCH(E2848,VpD!$B$3:$B$27,0),MATCH(R2848,VpD!$C$2:$I$2,0)),0)</f>
        <v>90</v>
      </c>
      <c r="T2848" s="19">
        <f t="shared" ca="1" si="581"/>
        <v>13.23</v>
      </c>
      <c r="U2848" s="14" t="str">
        <f t="shared" ca="1" si="582"/>
        <v xml:space="preserve">713875.85 </v>
      </c>
      <c r="V2848" s="14" t="str">
        <f t="shared" ca="1" si="583"/>
        <v>6169187.47</v>
      </c>
      <c r="W2848" s="14" t="str">
        <f t="shared" ca="1" si="584"/>
        <v>POINT(713875.85 6169187.47)</v>
      </c>
      <c r="X2848" s="14" t="str">
        <f>IFERROR(INDEX(BygningOmraade!B:B,MATCH(A2848,BygningOmraade!A:A,0)),"")</f>
        <v/>
      </c>
    </row>
    <row r="2849" spans="1:24" s="14" customFormat="1" x14ac:dyDescent="0.25">
      <c r="A2849" s="14">
        <f t="shared" si="572"/>
        <v>2849</v>
      </c>
      <c r="B2849" s="14" t="str">
        <f t="shared" ca="1" si="573"/>
        <v>a7981e45-7884-401d-aef2-2e6cda949d4d</v>
      </c>
      <c r="C2849" s="14" t="str">
        <f t="shared" ca="1" si="574"/>
        <v>0a3f507e-21ca-32b8-e044-0003ba298018</v>
      </c>
      <c r="D2849" s="14">
        <f t="shared" ca="1" si="575"/>
        <v>996978</v>
      </c>
      <c r="E2849" s="1">
        <f t="shared" ca="1" si="576"/>
        <v>130</v>
      </c>
      <c r="F2849" s="1">
        <f t="shared" ca="1" si="577"/>
        <v>112</v>
      </c>
      <c r="G2849" s="1">
        <f t="shared" ca="1" si="578"/>
        <v>1979</v>
      </c>
      <c r="H2849" s="1" t="str">
        <f ca="1">IFERROR(INDEX(Varmeinstallation!B:B,MATCH(INDIRECT($A$1&amp;"L"&amp;A2849)*1,Varmeinstallation!A:A,0)),"Ingen varmeinstallationer")</f>
        <v>Fjernvarme/blokvarme (radiatorsystemer eller varmluftanlæg)</v>
      </c>
      <c r="I2849" s="1" t="str">
        <f ca="1">IFERROR(INDEX(Opvarmningsmiddel!B:B,MATCH(INDIRECT($A$1&amp;"M"&amp;A2849)*1,Opvarmningsmiddel!A:A,0)),"")</f>
        <v/>
      </c>
      <c r="J2849" s="1">
        <f t="shared" ca="1" si="579"/>
        <v>0</v>
      </c>
      <c r="K2849" s="1" t="str">
        <f ca="1">IFERROR(INDEX(Relationstabel!$C$3:$K$10,MATCH(VALUE(INDIRECT($A$1&amp;"L"&amp;A2849)),Relationstabel!$A$3:$A$10,0),MATCH(IFERROR(VALUE(INDIRECT($A$1&amp;"M"&amp;A2849)),0),Relationstabel!$C$1:$K$1,0)),"Ingen varmeinstallationer")</f>
        <v>Fjernvarme/ Blokvarme</v>
      </c>
      <c r="L2849" s="1" t="str">
        <f ca="1">INDEX(Anvendelseskode!B:B,MATCH($E2849,Anvendelseskode!$A:$A,0))</f>
        <v>Række-, kæde-, dobbelthus (lodret adskillelse mellem enhederne)</v>
      </c>
      <c r="M2849" s="1" t="str">
        <f ca="1">INDEX(Anvendelseskode!C:C,MATCH($E2849,Anvendelseskode!$A:$A,0))</f>
        <v>Række-, kæde og dobbelthuse</v>
      </c>
      <c r="N2849" s="1" t="str">
        <f ca="1">INDEX(Anvendelseskode!D:D,MATCH($E2849,Anvendelseskode!$A:$A,0))</f>
        <v>Private husholdninger</v>
      </c>
      <c r="O2849" s="1" t="str">
        <f ca="1">IFERROR(INDEX(SBi!$2:$2,MATCH(G2849,SBi!$1:$1,1)),SBi!$K$2)</f>
        <v>1979-1998</v>
      </c>
      <c r="P2849" s="1">
        <f ca="1">IFERROR(INDEX(SBi!$C$3:$K$28,MATCH(E2849,SBi!$B$3:$B$28,0),MATCH(O2849,SBi!$C$2:$K$2,0)),0)</f>
        <v>96.8</v>
      </c>
      <c r="Q2849" s="19">
        <f t="shared" ca="1" si="580"/>
        <v>10.8416</v>
      </c>
      <c r="R2849" s="19" t="str">
        <f ca="1">IFERROR(INDEX(VpD!$2:$2,MATCH(G2849,VpD!$1:$1,1)),VpD!$I$2)</f>
        <v>1979-1998</v>
      </c>
      <c r="S2849" s="1">
        <f ca="1">IFERROR(INDEX(VpD!$C$3:$I$27,MATCH(E2849,VpD!$B$3:$B$27,0),MATCH(R2849,VpD!$C$2:$I$2,0)),0)</f>
        <v>74</v>
      </c>
      <c r="T2849" s="19">
        <f t="shared" ca="1" si="581"/>
        <v>8.2880000000000003</v>
      </c>
      <c r="U2849" s="14" t="str">
        <f t="shared" ca="1" si="582"/>
        <v xml:space="preserve">713608.6 </v>
      </c>
      <c r="V2849" s="14" t="str">
        <f t="shared" ca="1" si="583"/>
        <v>6169663.17</v>
      </c>
      <c r="W2849" s="14" t="str">
        <f t="shared" ca="1" si="584"/>
        <v>POINT(713608.6 6169663.17)</v>
      </c>
      <c r="X2849" s="14" t="str">
        <f>IFERROR(INDEX(BygningOmraade!B:B,MATCH(A2849,BygningOmraade!A:A,0)),"")</f>
        <v/>
      </c>
    </row>
    <row r="2850" spans="1:24" s="14" customFormat="1" x14ac:dyDescent="0.25">
      <c r="A2850" s="14">
        <f t="shared" si="572"/>
        <v>2850</v>
      </c>
      <c r="B2850" s="14" t="str">
        <f t="shared" ca="1" si="573"/>
        <v>a79a5903-702f-47ab-8392-795fccce7a4e</v>
      </c>
      <c r="C2850" s="14" t="str">
        <f t="shared" ca="1" si="574"/>
        <v>0a3f507e-1f21-32b8-e044-0003ba298018</v>
      </c>
      <c r="D2850" s="14">
        <f t="shared" ca="1" si="575"/>
        <v>994053</v>
      </c>
      <c r="E2850" s="1">
        <f t="shared" ca="1" si="576"/>
        <v>120</v>
      </c>
      <c r="F2850" s="1">
        <f t="shared" ca="1" si="577"/>
        <v>172</v>
      </c>
      <c r="G2850" s="1">
        <f t="shared" ca="1" si="578"/>
        <v>1985</v>
      </c>
      <c r="H2850" s="1" t="str">
        <f ca="1">IFERROR(INDEX(Varmeinstallation!B:B,MATCH(INDIRECT($A$1&amp;"L"&amp;A2850)*1,Varmeinstallation!A:A,0)),"Ingen varmeinstallationer")</f>
        <v>Fjernvarme/blokvarme (radiatorsystemer eller varmluftanlæg)</v>
      </c>
      <c r="I2850" s="1" t="str">
        <f ca="1">IFERROR(INDEX(Opvarmningsmiddel!B:B,MATCH(INDIRECT($A$1&amp;"M"&amp;A2850)*1,Opvarmningsmiddel!A:A,0)),"")</f>
        <v/>
      </c>
      <c r="J2850" s="1">
        <f t="shared" ca="1" si="579"/>
        <v>0</v>
      </c>
      <c r="K2850" s="1" t="str">
        <f ca="1">IFERROR(INDEX(Relationstabel!$C$3:$K$10,MATCH(VALUE(INDIRECT($A$1&amp;"L"&amp;A2850)),Relationstabel!$A$3:$A$10,0),MATCH(IFERROR(VALUE(INDIRECT($A$1&amp;"M"&amp;A2850)),0),Relationstabel!$C$1:$K$1,0)),"Ingen varmeinstallationer")</f>
        <v>Fjernvarme/ Blokvarme</v>
      </c>
      <c r="L2850" s="1" t="str">
        <f ca="1">INDEX(Anvendelseskode!B:B,MATCH($E2850,Anvendelseskode!$A:$A,0))</f>
        <v>Fritliggende enfamilieshus (parcelhus)</v>
      </c>
      <c r="M2850" s="1" t="str">
        <f ca="1">INDEX(Anvendelseskode!C:C,MATCH($E2850,Anvendelseskode!$A:$A,0))</f>
        <v>Parcelhuse</v>
      </c>
      <c r="N2850" s="1" t="str">
        <f ca="1">INDEX(Anvendelseskode!D:D,MATCH($E2850,Anvendelseskode!$A:$A,0))</f>
        <v>Private husholdninger</v>
      </c>
      <c r="O2850" s="1" t="str">
        <f ca="1">IFERROR(INDEX(SBi!$2:$2,MATCH(G2850,SBi!$1:$1,1)),SBi!$K$2)</f>
        <v>1979-1998</v>
      </c>
      <c r="P2850" s="1">
        <f ca="1">IFERROR(INDEX(SBi!$C$3:$K$28,MATCH(E2850,SBi!$B$3:$B$28,0),MATCH(O2850,SBi!$C$2:$K$2,0)),0)</f>
        <v>105.4</v>
      </c>
      <c r="Q2850" s="19">
        <f t="shared" ca="1" si="580"/>
        <v>18.128799999999998</v>
      </c>
      <c r="R2850" s="19" t="str">
        <f ca="1">IFERROR(INDEX(VpD!$2:$2,MATCH(G2850,VpD!$1:$1,1)),VpD!$I$2)</f>
        <v>1979-1998</v>
      </c>
      <c r="S2850" s="1">
        <f ca="1">IFERROR(INDEX(VpD!$C$3:$I$27,MATCH(E2850,VpD!$B$3:$B$27,0),MATCH(R2850,VpD!$C$2:$I$2,0)),0)</f>
        <v>90</v>
      </c>
      <c r="T2850" s="19">
        <f t="shared" ca="1" si="581"/>
        <v>15.48</v>
      </c>
      <c r="U2850" s="14" t="str">
        <f t="shared" ca="1" si="582"/>
        <v xml:space="preserve">711047.42 </v>
      </c>
      <c r="V2850" s="14" t="str">
        <f t="shared" ca="1" si="583"/>
        <v>6172277.35</v>
      </c>
      <c r="W2850" s="14" t="str">
        <f t="shared" ca="1" si="584"/>
        <v>POINT(711047.42 6172277.35)</v>
      </c>
      <c r="X2850" s="14" t="str">
        <f>IFERROR(INDEX(BygningOmraade!B:B,MATCH(A2850,BygningOmraade!A:A,0)),"")</f>
        <v/>
      </c>
    </row>
    <row r="2851" spans="1:24" s="14" customFormat="1" x14ac:dyDescent="0.25">
      <c r="A2851" s="14">
        <f t="shared" si="572"/>
        <v>2851</v>
      </c>
      <c r="B2851" s="14" t="str">
        <f t="shared" ca="1" si="573"/>
        <v>a7acc471-6a6c-4eed-9ca3-a560ff591b12</v>
      </c>
      <c r="C2851" s="14" t="str">
        <f t="shared" ca="1" si="574"/>
        <v>0a3f507e-17c0-32b8-e044-0003ba298018</v>
      </c>
      <c r="D2851" s="14">
        <f t="shared" ca="1" si="575"/>
        <v>996145</v>
      </c>
      <c r="E2851" s="1">
        <f t="shared" ca="1" si="576"/>
        <v>320</v>
      </c>
      <c r="F2851" s="1">
        <f t="shared" ca="1" si="577"/>
        <v>578</v>
      </c>
      <c r="G2851" s="1">
        <f t="shared" ca="1" si="578"/>
        <v>1971</v>
      </c>
      <c r="H2851" s="1" t="str">
        <f ca="1">IFERROR(INDEX(Varmeinstallation!B:B,MATCH(INDIRECT($A$1&amp;"L"&amp;A2851)*1,Varmeinstallation!A:A,0)),"Ingen varmeinstallationer")</f>
        <v>Centralvarme fra eget anlæg, et-kammer fyr</v>
      </c>
      <c r="I2851" s="1" t="str">
        <f ca="1">IFERROR(INDEX(Opvarmningsmiddel!B:B,MATCH(INDIRECT($A$1&amp;"M"&amp;A2851)*1,Opvarmningsmiddel!A:A,0)),"")</f>
        <v>Naturgas</v>
      </c>
      <c r="J2851" s="1">
        <f t="shared" ca="1" si="579"/>
        <v>0</v>
      </c>
      <c r="K2851" s="1" t="str">
        <f ca="1">IFERROR(INDEX(Relationstabel!$C$3:$K$10,MATCH(VALUE(INDIRECT($A$1&amp;"L"&amp;A2851)),Relationstabel!$A$3:$A$10,0),MATCH(IFERROR(VALUE(INDIRECT($A$1&amp;"M"&amp;A2851)),0),Relationstabel!$C$1:$K$1,0)),"Ingen varmeinstallationer")</f>
        <v>Naturgas</v>
      </c>
      <c r="L2851" s="1" t="str">
        <f ca="1">INDEX(Anvendelseskode!B:B,MATCH($E2851,Anvendelseskode!$A:$A,0))</f>
        <v>Bygning til kontor, handel, lager herunder offentlig administration</v>
      </c>
      <c r="M2851" s="1" t="str">
        <f ca="1">INDEX(Anvendelseskode!C:C,MATCH($E2851,Anvendelseskode!$A:$A,0))</f>
        <v>Kontor, handel, lager, off. adm.</v>
      </c>
      <c r="N2851" s="1" t="str">
        <f ca="1">INDEX(Anvendelseskode!D:D,MATCH($E2851,Anvendelseskode!$A:$A,0))</f>
        <v>Handel og servicevirksomheder</v>
      </c>
      <c r="O2851" s="1" t="str">
        <f ca="1">IFERROR(INDEX(SBi!$2:$2,MATCH(G2851,SBi!$1:$1,1)),SBi!$K$2)</f>
        <v>1961-1972</v>
      </c>
      <c r="P2851" s="1">
        <f ca="1">IFERROR(INDEX(SBi!$C$3:$K$28,MATCH(E2851,SBi!$B$3:$B$28,0),MATCH(O2851,SBi!$C$2:$K$2,0)),0)</f>
        <v>117.5</v>
      </c>
      <c r="Q2851" s="19">
        <f t="shared" ca="1" si="580"/>
        <v>67.915000000000006</v>
      </c>
      <c r="R2851" s="19" t="str">
        <f ca="1">IFERROR(INDEX(VpD!$2:$2,MATCH(G2851,VpD!$1:$1,1)),VpD!$I$2)</f>
        <v>1961-1972</v>
      </c>
      <c r="S2851" s="1">
        <f ca="1">IFERROR(INDEX(VpD!$C$3:$I$27,MATCH(E2851,VpD!$B$3:$B$27,0),MATCH(R2851,VpD!$C$2:$I$2,0)),0)</f>
        <v>105</v>
      </c>
      <c r="T2851" s="19">
        <f t="shared" ca="1" si="581"/>
        <v>60.69</v>
      </c>
      <c r="U2851" s="14" t="str">
        <f t="shared" ca="1" si="582"/>
        <v xml:space="preserve">713122.26 </v>
      </c>
      <c r="V2851" s="14" t="str">
        <f t="shared" ca="1" si="583"/>
        <v>6168795.33</v>
      </c>
      <c r="W2851" s="14" t="str">
        <f t="shared" ca="1" si="584"/>
        <v>POINT(713122.26 6168795.33)</v>
      </c>
      <c r="X2851" s="14" t="str">
        <f>IFERROR(INDEX(BygningOmraade!B:B,MATCH(A2851,BygningOmraade!A:A,0)),"")</f>
        <v/>
      </c>
    </row>
    <row r="2852" spans="1:24" s="14" customFormat="1" x14ac:dyDescent="0.25">
      <c r="A2852" s="14">
        <f t="shared" si="572"/>
        <v>2852</v>
      </c>
      <c r="B2852" s="14" t="str">
        <f t="shared" ca="1" si="573"/>
        <v>a7adaa5b-0dc7-4232-a552-f92c3a958c4c</v>
      </c>
      <c r="C2852" s="14" t="str">
        <f t="shared" ca="1" si="574"/>
        <v>0a3f507e-19e6-32b8-e044-0003ba298018</v>
      </c>
      <c r="D2852" s="14">
        <f t="shared" ca="1" si="575"/>
        <v>994710</v>
      </c>
      <c r="E2852" s="1">
        <f t="shared" ca="1" si="576"/>
        <v>130</v>
      </c>
      <c r="F2852" s="1">
        <f t="shared" ca="1" si="577"/>
        <v>124</v>
      </c>
      <c r="G2852" s="1">
        <f t="shared" ca="1" si="578"/>
        <v>1975</v>
      </c>
      <c r="H2852" s="1" t="str">
        <f ca="1">IFERROR(INDEX(Varmeinstallation!B:B,MATCH(INDIRECT($A$1&amp;"L"&amp;A2852)*1,Varmeinstallation!A:A,0)),"Ingen varmeinstallationer")</f>
        <v>Elovne, elpaneler</v>
      </c>
      <c r="I2852" s="1" t="str">
        <f ca="1">IFERROR(INDEX(Opvarmningsmiddel!B:B,MATCH(INDIRECT($A$1&amp;"M"&amp;A2852)*1,Opvarmningsmiddel!A:A,0)),"")</f>
        <v>Elektricitet</v>
      </c>
      <c r="J2852" s="1">
        <f t="shared" ca="1" si="579"/>
        <v>0</v>
      </c>
      <c r="K2852" s="1" t="str">
        <f ca="1">IFERROR(INDEX(Relationstabel!$C$3:$K$10,MATCH(VALUE(INDIRECT($A$1&amp;"L"&amp;A2852)),Relationstabel!$A$3:$A$10,0),MATCH(IFERROR(VALUE(INDIRECT($A$1&amp;"M"&amp;A2852)),0),Relationstabel!$C$1:$K$1,0)),"Ingen varmeinstallationer")</f>
        <v>Elvarme</v>
      </c>
      <c r="L2852" s="1" t="str">
        <f ca="1">INDEX(Anvendelseskode!B:B,MATCH($E2852,Anvendelseskode!$A:$A,0))</f>
        <v>Række-, kæde-, dobbelthus (lodret adskillelse mellem enhederne)</v>
      </c>
      <c r="M2852" s="1" t="str">
        <f ca="1">INDEX(Anvendelseskode!C:C,MATCH($E2852,Anvendelseskode!$A:$A,0))</f>
        <v>Række-, kæde og dobbelthuse</v>
      </c>
      <c r="N2852" s="1" t="str">
        <f ca="1">INDEX(Anvendelseskode!D:D,MATCH($E2852,Anvendelseskode!$A:$A,0))</f>
        <v>Private husholdninger</v>
      </c>
      <c r="O2852" s="1" t="str">
        <f ca="1">IFERROR(INDEX(SBi!$2:$2,MATCH(G2852,SBi!$1:$1,1)),SBi!$K$2)</f>
        <v>1973-1978</v>
      </c>
      <c r="P2852" s="1">
        <f ca="1">IFERROR(INDEX(SBi!$C$3:$K$28,MATCH(E2852,SBi!$B$3:$B$28,0),MATCH(O2852,SBi!$C$2:$K$2,0)),0)</f>
        <v>112.6</v>
      </c>
      <c r="Q2852" s="19">
        <f t="shared" ca="1" si="580"/>
        <v>13.962399999999999</v>
      </c>
      <c r="R2852" s="19" t="str">
        <f ca="1">IFERROR(INDEX(VpD!$2:$2,MATCH(G2852,VpD!$1:$1,1)),VpD!$I$2)</f>
        <v>1973-1978</v>
      </c>
      <c r="S2852" s="1">
        <f ca="1">IFERROR(INDEX(VpD!$C$3:$I$27,MATCH(E2852,VpD!$B$3:$B$27,0),MATCH(R2852,VpD!$C$2:$I$2,0)),0)</f>
        <v>98</v>
      </c>
      <c r="T2852" s="19">
        <f t="shared" ca="1" si="581"/>
        <v>12.151999999999999</v>
      </c>
      <c r="U2852" s="14" t="str">
        <f t="shared" ca="1" si="582"/>
        <v xml:space="preserve">711631.32 </v>
      </c>
      <c r="V2852" s="14" t="str">
        <f t="shared" ca="1" si="583"/>
        <v>6172308.37</v>
      </c>
      <c r="W2852" s="14" t="str">
        <f t="shared" ca="1" si="584"/>
        <v>POINT(711631.32 6172308.37)</v>
      </c>
      <c r="X2852" s="14" t="str">
        <f>IFERROR(INDEX(BygningOmraade!B:B,MATCH(A2852,BygningOmraade!A:A,0)),"")</f>
        <v/>
      </c>
    </row>
    <row r="2853" spans="1:24" s="14" customFormat="1" x14ac:dyDescent="0.25">
      <c r="A2853" s="14">
        <f t="shared" si="572"/>
        <v>2853</v>
      </c>
      <c r="B2853" s="14" t="str">
        <f t="shared" ca="1" si="573"/>
        <v>a7b77a9c-c037-46df-bb17-0985838c6462</v>
      </c>
      <c r="C2853" s="14" t="str">
        <f t="shared" ca="1" si="574"/>
        <v>0a3f507e-1859-32b8-e044-0003ba298018</v>
      </c>
      <c r="D2853" s="14">
        <f t="shared" ca="1" si="575"/>
        <v>996472</v>
      </c>
      <c r="E2853" s="1">
        <f t="shared" ca="1" si="576"/>
        <v>510</v>
      </c>
      <c r="F2853" s="1">
        <f t="shared" ca="1" si="577"/>
        <v>43</v>
      </c>
      <c r="G2853" s="1">
        <f t="shared" ca="1" si="578"/>
        <v>1958</v>
      </c>
      <c r="H2853" s="1" t="str">
        <f ca="1">IFERROR(INDEX(Varmeinstallation!B:B,MATCH(INDIRECT($A$1&amp;"L"&amp;A2853)*1,Varmeinstallation!A:A,0)),"Ingen varmeinstallationer")</f>
        <v>Ovne (kakkelovne, kamin, brændeovn og lignende)</v>
      </c>
      <c r="I2853" s="1" t="str">
        <f ca="1">IFERROR(INDEX(Opvarmningsmiddel!B:B,MATCH(INDIRECT($A$1&amp;"M"&amp;A2853)*1,Opvarmningsmiddel!A:A,0)),"")</f>
        <v>Flydende brændsel (olie, petroleum, flaskegas m.m.)</v>
      </c>
      <c r="J2853" s="1">
        <f t="shared" ca="1" si="579"/>
        <v>0</v>
      </c>
      <c r="K2853" s="1" t="str">
        <f ca="1">IFERROR(INDEX(Relationstabel!$C$3:$K$10,MATCH(VALUE(INDIRECT($A$1&amp;"L"&amp;A2853)),Relationstabel!$A$3:$A$10,0),MATCH(IFERROR(VALUE(INDIRECT($A$1&amp;"M"&amp;A2853)),0),Relationstabel!$C$1:$K$1,0)),"Ingen varmeinstallationer")</f>
        <v>Olie</v>
      </c>
      <c r="L2853" s="1" t="str">
        <f ca="1">INDEX(Anvendelseskode!B:B,MATCH($E2853,Anvendelseskode!$A:$A,0))</f>
        <v>Sommerhuse</v>
      </c>
      <c r="M2853" s="1" t="str">
        <f ca="1">INDEX(Anvendelseskode!C:C,MATCH($E2853,Anvendelseskode!$A:$A,0))</f>
        <v>Sommerhuse</v>
      </c>
      <c r="N2853" s="1" t="str">
        <f ca="1">INDEX(Anvendelseskode!D:D,MATCH($E2853,Anvendelseskode!$A:$A,0))</f>
        <v>Private husholdninger</v>
      </c>
      <c r="O2853" s="1" t="str">
        <f ca="1">IFERROR(INDEX(SBi!$2:$2,MATCH(G2853,SBi!$1:$1,1)),SBi!$K$2)</f>
        <v>1951-1960</v>
      </c>
      <c r="P2853" s="1">
        <f ca="1">IFERROR(INDEX(SBi!$C$3:$K$28,MATCH(E2853,SBi!$B$3:$B$28,0),MATCH(O2853,SBi!$C$2:$K$2,0)),0)</f>
        <v>176.7</v>
      </c>
      <c r="Q2853" s="19">
        <f t="shared" ca="1" si="580"/>
        <v>7.5980999999999996</v>
      </c>
      <c r="R2853" s="19" t="str">
        <f ca="1">IFERROR(INDEX(VpD!$2:$2,MATCH(G2853,VpD!$1:$1,1)),VpD!$I$2)</f>
        <v>1951-1960</v>
      </c>
      <c r="S2853" s="1">
        <f ca="1">IFERROR(INDEX(VpD!$C$3:$I$27,MATCH(E2853,VpD!$B$3:$B$27,0),MATCH(R2853,VpD!$C$2:$I$2,0)),0)</f>
        <v>74</v>
      </c>
      <c r="T2853" s="19">
        <f t="shared" ca="1" si="581"/>
        <v>3.1819999999999999</v>
      </c>
      <c r="U2853" s="14" t="str">
        <f t="shared" ca="1" si="582"/>
        <v xml:space="preserve">713321.17 </v>
      </c>
      <c r="V2853" s="14" t="str">
        <f t="shared" ca="1" si="583"/>
        <v>6168713.53</v>
      </c>
      <c r="W2853" s="14" t="str">
        <f t="shared" ca="1" si="584"/>
        <v>POINT(713321.17 6168713.53)</v>
      </c>
      <c r="X2853" s="14" t="str">
        <f>IFERROR(INDEX(BygningOmraade!B:B,MATCH(A2853,BygningOmraade!A:A,0)),"")</f>
        <v/>
      </c>
    </row>
    <row r="2854" spans="1:24" s="14" customFormat="1" x14ac:dyDescent="0.25">
      <c r="A2854" s="14">
        <f t="shared" si="572"/>
        <v>2854</v>
      </c>
      <c r="B2854" s="14" t="str">
        <f t="shared" ca="1" si="573"/>
        <v>a7c3c24d-06d0-4fea-b6e2-5d52fe164b97</v>
      </c>
      <c r="C2854" s="14" t="str">
        <f t="shared" ca="1" si="574"/>
        <v>0a3f507e-153e-32b8-e044-0003ba298018</v>
      </c>
      <c r="D2854" s="14">
        <f t="shared" ca="1" si="575"/>
        <v>996682</v>
      </c>
      <c r="E2854" s="1">
        <f t="shared" ca="1" si="576"/>
        <v>130</v>
      </c>
      <c r="F2854" s="1">
        <f t="shared" ca="1" si="577"/>
        <v>102</v>
      </c>
      <c r="G2854" s="1">
        <f t="shared" ca="1" si="578"/>
        <v>1977</v>
      </c>
      <c r="H2854" s="1" t="str">
        <f ca="1">IFERROR(INDEX(Varmeinstallation!B:B,MATCH(INDIRECT($A$1&amp;"L"&amp;A2854)*1,Varmeinstallation!A:A,0)),"Ingen varmeinstallationer")</f>
        <v>Fjernvarme/blokvarme (radiatorsystemer eller varmluftanlæg)</v>
      </c>
      <c r="I2854" s="1" t="str">
        <f ca="1">IFERROR(INDEX(Opvarmningsmiddel!B:B,MATCH(INDIRECT($A$1&amp;"M"&amp;A2854)*1,Opvarmningsmiddel!A:A,0)),"")</f>
        <v/>
      </c>
      <c r="J2854" s="1">
        <f t="shared" ca="1" si="579"/>
        <v>0</v>
      </c>
      <c r="K2854" s="1" t="str">
        <f ca="1">IFERROR(INDEX(Relationstabel!$C$3:$K$10,MATCH(VALUE(INDIRECT($A$1&amp;"L"&amp;A2854)),Relationstabel!$A$3:$A$10,0),MATCH(IFERROR(VALUE(INDIRECT($A$1&amp;"M"&amp;A2854)),0),Relationstabel!$C$1:$K$1,0)),"Ingen varmeinstallationer")</f>
        <v>Fjernvarme/ Blokvarme</v>
      </c>
      <c r="L2854" s="1" t="str">
        <f ca="1">INDEX(Anvendelseskode!B:B,MATCH($E2854,Anvendelseskode!$A:$A,0))</f>
        <v>Række-, kæde-, dobbelthus (lodret adskillelse mellem enhederne)</v>
      </c>
      <c r="M2854" s="1" t="str">
        <f ca="1">INDEX(Anvendelseskode!C:C,MATCH($E2854,Anvendelseskode!$A:$A,0))</f>
        <v>Række-, kæde og dobbelthuse</v>
      </c>
      <c r="N2854" s="1" t="str">
        <f ca="1">INDEX(Anvendelseskode!D:D,MATCH($E2854,Anvendelseskode!$A:$A,0))</f>
        <v>Private husholdninger</v>
      </c>
      <c r="O2854" s="1" t="str">
        <f ca="1">IFERROR(INDEX(SBi!$2:$2,MATCH(G2854,SBi!$1:$1,1)),SBi!$K$2)</f>
        <v>1973-1978</v>
      </c>
      <c r="P2854" s="1">
        <f ca="1">IFERROR(INDEX(SBi!$C$3:$K$28,MATCH(E2854,SBi!$B$3:$B$28,0),MATCH(O2854,SBi!$C$2:$K$2,0)),0)</f>
        <v>112.6</v>
      </c>
      <c r="Q2854" s="19">
        <f t="shared" ca="1" si="580"/>
        <v>11.485199999999999</v>
      </c>
      <c r="R2854" s="19" t="str">
        <f ca="1">IFERROR(INDEX(VpD!$2:$2,MATCH(G2854,VpD!$1:$1,1)),VpD!$I$2)</f>
        <v>1973-1978</v>
      </c>
      <c r="S2854" s="1">
        <f ca="1">IFERROR(INDEX(VpD!$C$3:$I$27,MATCH(E2854,VpD!$B$3:$B$27,0),MATCH(R2854,VpD!$C$2:$I$2,0)),0)</f>
        <v>98</v>
      </c>
      <c r="T2854" s="19">
        <f t="shared" ca="1" si="581"/>
        <v>9.9960000000000004</v>
      </c>
      <c r="U2854" s="14" t="str">
        <f t="shared" ca="1" si="582"/>
        <v xml:space="preserve">713524.46 </v>
      </c>
      <c r="V2854" s="14" t="str">
        <f t="shared" ca="1" si="583"/>
        <v>6169459.39</v>
      </c>
      <c r="W2854" s="14" t="str">
        <f t="shared" ca="1" si="584"/>
        <v>POINT(713524.46 6169459.39)</v>
      </c>
      <c r="X2854" s="14" t="str">
        <f>IFERROR(INDEX(BygningOmraade!B:B,MATCH(A2854,BygningOmraade!A:A,0)),"")</f>
        <v/>
      </c>
    </row>
    <row r="2855" spans="1:24" s="14" customFormat="1" x14ac:dyDescent="0.25">
      <c r="A2855" s="14">
        <f t="shared" si="572"/>
        <v>2855</v>
      </c>
      <c r="B2855" s="14" t="str">
        <f t="shared" ca="1" si="573"/>
        <v>a7db9211-454f-48c9-b733-8526886a96d0</v>
      </c>
      <c r="C2855" s="14" t="str">
        <f t="shared" ca="1" si="574"/>
        <v>0a3f507e-15db-32b8-e044-0003ba298018</v>
      </c>
      <c r="D2855" s="14">
        <f t="shared" ca="1" si="575"/>
        <v>994730</v>
      </c>
      <c r="E2855" s="1">
        <f t="shared" ca="1" si="576"/>
        <v>120</v>
      </c>
      <c r="F2855" s="1">
        <f t="shared" ca="1" si="577"/>
        <v>195</v>
      </c>
      <c r="G2855" s="1">
        <f t="shared" ca="1" si="578"/>
        <v>1980</v>
      </c>
      <c r="H2855" s="1" t="str">
        <f ca="1">IFERROR(INDEX(Varmeinstallation!B:B,MATCH(INDIRECT($A$1&amp;"L"&amp;A2855)*1,Varmeinstallation!A:A,0)),"Ingen varmeinstallationer")</f>
        <v>Varmepumpe</v>
      </c>
      <c r="I2855" s="1" t="str">
        <f ca="1">IFERROR(INDEX(Opvarmningsmiddel!B:B,MATCH(INDIRECT($A$1&amp;"M"&amp;A2855)*1,Opvarmningsmiddel!A:A,0)),"")</f>
        <v>Elektricitet</v>
      </c>
      <c r="J2855" s="1">
        <f t="shared" ca="1" si="579"/>
        <v>90</v>
      </c>
      <c r="K2855" s="1" t="str">
        <f ca="1">IFERROR(INDEX(Relationstabel!$C$3:$K$10,MATCH(VALUE(INDIRECT($A$1&amp;"L"&amp;A2855)),Relationstabel!$A$3:$A$10,0),MATCH(IFERROR(VALUE(INDIRECT($A$1&amp;"M"&amp;A2855)),0),Relationstabel!$C$1:$K$1,0)),"Ingen varmeinstallationer")</f>
        <v>Varmepumpe</v>
      </c>
      <c r="L2855" s="1" t="str">
        <f ca="1">INDEX(Anvendelseskode!B:B,MATCH($E2855,Anvendelseskode!$A:$A,0))</f>
        <v>Fritliggende enfamilieshus (parcelhus)</v>
      </c>
      <c r="M2855" s="1" t="str">
        <f ca="1">INDEX(Anvendelseskode!C:C,MATCH($E2855,Anvendelseskode!$A:$A,0))</f>
        <v>Parcelhuse</v>
      </c>
      <c r="N2855" s="1" t="str">
        <f ca="1">INDEX(Anvendelseskode!D:D,MATCH($E2855,Anvendelseskode!$A:$A,0))</f>
        <v>Private husholdninger</v>
      </c>
      <c r="O2855" s="1" t="str">
        <f ca="1">IFERROR(INDEX(SBi!$2:$2,MATCH(G2855,SBi!$1:$1,1)),SBi!$K$2)</f>
        <v>1979-1998</v>
      </c>
      <c r="P2855" s="1">
        <f ca="1">IFERROR(INDEX(SBi!$C$3:$K$28,MATCH(E2855,SBi!$B$3:$B$28,0),MATCH(O2855,SBi!$C$2:$K$2,0)),0)</f>
        <v>105.4</v>
      </c>
      <c r="Q2855" s="19">
        <f t="shared" ca="1" si="580"/>
        <v>20.553000000000001</v>
      </c>
      <c r="R2855" s="19" t="str">
        <f ca="1">IFERROR(INDEX(VpD!$2:$2,MATCH(G2855,VpD!$1:$1,1)),VpD!$I$2)</f>
        <v>1979-1998</v>
      </c>
      <c r="S2855" s="1">
        <f ca="1">IFERROR(INDEX(VpD!$C$3:$I$27,MATCH(E2855,VpD!$B$3:$B$27,0),MATCH(R2855,VpD!$C$2:$I$2,0)),0)</f>
        <v>90</v>
      </c>
      <c r="T2855" s="19">
        <f t="shared" ca="1" si="581"/>
        <v>17.55</v>
      </c>
      <c r="U2855" s="14" t="str">
        <f t="shared" ca="1" si="582"/>
        <v xml:space="preserve">711675.47 </v>
      </c>
      <c r="V2855" s="14" t="str">
        <f t="shared" ca="1" si="583"/>
        <v>6170768.16</v>
      </c>
      <c r="W2855" s="14" t="str">
        <f t="shared" ca="1" si="584"/>
        <v>POINT(711675.47 6170768.16)</v>
      </c>
      <c r="X2855" s="14" t="str">
        <f>IFERROR(INDEX(BygningOmraade!B:B,MATCH(A2855,BygningOmraade!A:A,0)),"")</f>
        <v/>
      </c>
    </row>
    <row r="2856" spans="1:24" s="14" customFormat="1" x14ac:dyDescent="0.25">
      <c r="A2856" s="14">
        <f t="shared" si="572"/>
        <v>2856</v>
      </c>
      <c r="B2856" s="14" t="str">
        <f t="shared" ca="1" si="573"/>
        <v>a7fc0198-c633-4949-9440-6b71c432c74c</v>
      </c>
      <c r="C2856" s="14" t="str">
        <f t="shared" ca="1" si="574"/>
        <v>0a3f507e-1f76-32b8-e044-0003ba298018</v>
      </c>
      <c r="D2856" s="14">
        <f t="shared" ca="1" si="575"/>
        <v>997479</v>
      </c>
      <c r="E2856" s="1">
        <f t="shared" ca="1" si="576"/>
        <v>120</v>
      </c>
      <c r="F2856" s="1">
        <f t="shared" ca="1" si="577"/>
        <v>142</v>
      </c>
      <c r="G2856" s="1">
        <f t="shared" ca="1" si="578"/>
        <v>2011</v>
      </c>
      <c r="H2856" s="1" t="str">
        <f ca="1">IFERROR(INDEX(Varmeinstallation!B:B,MATCH(INDIRECT($A$1&amp;"L"&amp;A2856)*1,Varmeinstallation!A:A,0)),"Ingen varmeinstallationer")</f>
        <v>Centralvarme fra eget anlæg, et-kammer fyr</v>
      </c>
      <c r="I2856" s="1" t="str">
        <f ca="1">IFERROR(INDEX(Opvarmningsmiddel!B:B,MATCH(INDIRECT($A$1&amp;"M"&amp;A2856)*1,Opvarmningsmiddel!A:A,0)),"")</f>
        <v>Naturgas</v>
      </c>
      <c r="J2856" s="1">
        <f t="shared" ca="1" si="579"/>
        <v>1</v>
      </c>
      <c r="K2856" s="1" t="str">
        <f ca="1">IFERROR(INDEX(Relationstabel!$C$3:$K$10,MATCH(VALUE(INDIRECT($A$1&amp;"L"&amp;A2856)),Relationstabel!$A$3:$A$10,0),MATCH(IFERROR(VALUE(INDIRECT($A$1&amp;"M"&amp;A2856)),0),Relationstabel!$C$1:$K$1,0)),"Ingen varmeinstallationer")</f>
        <v>Naturgas</v>
      </c>
      <c r="L2856" s="1" t="str">
        <f ca="1">INDEX(Anvendelseskode!B:B,MATCH($E2856,Anvendelseskode!$A:$A,0))</f>
        <v>Fritliggende enfamilieshus (parcelhus)</v>
      </c>
      <c r="M2856" s="1" t="str">
        <f ca="1">INDEX(Anvendelseskode!C:C,MATCH($E2856,Anvendelseskode!$A:$A,0))</f>
        <v>Parcelhuse</v>
      </c>
      <c r="N2856" s="1" t="str">
        <f ca="1">INDEX(Anvendelseskode!D:D,MATCH($E2856,Anvendelseskode!$A:$A,0))</f>
        <v>Private husholdninger</v>
      </c>
      <c r="O2856" s="1" t="str">
        <f ca="1">IFERROR(INDEX(SBi!$2:$2,MATCH(G2856,SBi!$1:$1,1)),SBi!$K$2)</f>
        <v>Efter 2006</v>
      </c>
      <c r="P2856" s="1">
        <f ca="1">IFERROR(INDEX(SBi!$C$3:$K$28,MATCH(E2856,SBi!$B$3:$B$28,0),MATCH(O2856,SBi!$C$2:$K$2,0)),0)</f>
        <v>67.3</v>
      </c>
      <c r="Q2856" s="19">
        <f t="shared" ca="1" si="580"/>
        <v>9.5565999999999995</v>
      </c>
      <c r="R2856" s="19" t="str">
        <f ca="1">IFERROR(INDEX(VpD!$2:$2,MATCH(G2856,VpD!$1:$1,1)),VpD!$I$2)</f>
        <v>&gt;1998</v>
      </c>
      <c r="S2856" s="1">
        <f ca="1">IFERROR(INDEX(VpD!$C$3:$I$27,MATCH(E2856,VpD!$B$3:$B$27,0),MATCH(R2856,VpD!$C$2:$I$2,0)),0)</f>
        <v>72</v>
      </c>
      <c r="T2856" s="19">
        <f t="shared" ca="1" si="581"/>
        <v>10.224</v>
      </c>
      <c r="U2856" s="14" t="str">
        <f t="shared" ca="1" si="582"/>
        <v xml:space="preserve">713944.85 </v>
      </c>
      <c r="V2856" s="14" t="str">
        <f t="shared" ca="1" si="583"/>
        <v>6168731.77</v>
      </c>
      <c r="W2856" s="14" t="str">
        <f t="shared" ca="1" si="584"/>
        <v>POINT(713944.85 6168731.77)</v>
      </c>
      <c r="X2856" s="14" t="str">
        <f>IFERROR(INDEX(BygningOmraade!B:B,MATCH(A2856,BygningOmraade!A:A,0)),"")</f>
        <v/>
      </c>
    </row>
    <row r="2857" spans="1:24" s="14" customFormat="1" x14ac:dyDescent="0.25">
      <c r="A2857" s="14">
        <f t="shared" si="572"/>
        <v>2857</v>
      </c>
      <c r="B2857" s="14" t="str">
        <f t="shared" ca="1" si="573"/>
        <v>a843b254-edd8-4643-a20c-007cb8d6c9e9</v>
      </c>
      <c r="C2857" s="14" t="str">
        <f t="shared" ca="1" si="574"/>
        <v>0a3f507e-2386-32b8-e044-0003ba298018</v>
      </c>
      <c r="D2857" s="14">
        <f t="shared" ca="1" si="575"/>
        <v>996494</v>
      </c>
      <c r="E2857" s="1">
        <f t="shared" ca="1" si="576"/>
        <v>120</v>
      </c>
      <c r="F2857" s="1">
        <f t="shared" ca="1" si="577"/>
        <v>126</v>
      </c>
      <c r="G2857" s="1">
        <f t="shared" ca="1" si="578"/>
        <v>1977</v>
      </c>
      <c r="H2857" s="1" t="str">
        <f ca="1">IFERROR(INDEX(Varmeinstallation!B:B,MATCH(INDIRECT($A$1&amp;"L"&amp;A2857)*1,Varmeinstallation!A:A,0)),"Ingen varmeinstallationer")</f>
        <v>Centralvarme fra eget anlæg, et-kammer fyr</v>
      </c>
      <c r="I2857" s="1" t="str">
        <f ca="1">IFERROR(INDEX(Opvarmningsmiddel!B:B,MATCH(INDIRECT($A$1&amp;"M"&amp;A2857)*1,Opvarmningsmiddel!A:A,0)),"")</f>
        <v>Naturgas</v>
      </c>
      <c r="J2857" s="1">
        <f t="shared" ca="1" si="579"/>
        <v>0</v>
      </c>
      <c r="K2857" s="1" t="str">
        <f ca="1">IFERROR(INDEX(Relationstabel!$C$3:$K$10,MATCH(VALUE(INDIRECT($A$1&amp;"L"&amp;A2857)),Relationstabel!$A$3:$A$10,0),MATCH(IFERROR(VALUE(INDIRECT($A$1&amp;"M"&amp;A2857)),0),Relationstabel!$C$1:$K$1,0)),"Ingen varmeinstallationer")</f>
        <v>Naturgas</v>
      </c>
      <c r="L2857" s="1" t="str">
        <f ca="1">INDEX(Anvendelseskode!B:B,MATCH($E2857,Anvendelseskode!$A:$A,0))</f>
        <v>Fritliggende enfamilieshus (parcelhus)</v>
      </c>
      <c r="M2857" s="1" t="str">
        <f ca="1">INDEX(Anvendelseskode!C:C,MATCH($E2857,Anvendelseskode!$A:$A,0))</f>
        <v>Parcelhuse</v>
      </c>
      <c r="N2857" s="1" t="str">
        <f ca="1">INDEX(Anvendelseskode!D:D,MATCH($E2857,Anvendelseskode!$A:$A,0))</f>
        <v>Private husholdninger</v>
      </c>
      <c r="O2857" s="1" t="str">
        <f ca="1">IFERROR(INDEX(SBi!$2:$2,MATCH(G2857,SBi!$1:$1,1)),SBi!$K$2)</f>
        <v>1973-1978</v>
      </c>
      <c r="P2857" s="1">
        <f ca="1">IFERROR(INDEX(SBi!$C$3:$K$28,MATCH(E2857,SBi!$B$3:$B$28,0),MATCH(O2857,SBi!$C$2:$K$2,0)),0)</f>
        <v>119.8</v>
      </c>
      <c r="Q2857" s="19">
        <f t="shared" ca="1" si="580"/>
        <v>15.094799999999999</v>
      </c>
      <c r="R2857" s="19" t="str">
        <f ca="1">IFERROR(INDEX(VpD!$2:$2,MATCH(G2857,VpD!$1:$1,1)),VpD!$I$2)</f>
        <v>1973-1978</v>
      </c>
      <c r="S2857" s="1">
        <f ca="1">IFERROR(INDEX(VpD!$C$3:$I$27,MATCH(E2857,VpD!$B$3:$B$27,0),MATCH(R2857,VpD!$C$2:$I$2,0)),0)</f>
        <v>117</v>
      </c>
      <c r="T2857" s="19">
        <f t="shared" ca="1" si="581"/>
        <v>14.742000000000001</v>
      </c>
      <c r="U2857" s="14" t="str">
        <f t="shared" ca="1" si="582"/>
        <v xml:space="preserve">713278.55 </v>
      </c>
      <c r="V2857" s="14" t="str">
        <f t="shared" ca="1" si="583"/>
        <v>6168485.07</v>
      </c>
      <c r="W2857" s="14" t="str">
        <f t="shared" ca="1" si="584"/>
        <v>POINT(713278.55 6168485.07)</v>
      </c>
      <c r="X2857" s="14" t="str">
        <f>IFERROR(INDEX(BygningOmraade!B:B,MATCH(A2857,BygningOmraade!A:A,0)),"")</f>
        <v/>
      </c>
    </row>
    <row r="2858" spans="1:24" s="14" customFormat="1" x14ac:dyDescent="0.25">
      <c r="A2858" s="14">
        <f t="shared" si="572"/>
        <v>2858</v>
      </c>
      <c r="B2858" s="14" t="str">
        <f t="shared" ca="1" si="573"/>
        <v>a85def15-c701-41a8-b38e-cea464d67fa3</v>
      </c>
      <c r="C2858" s="14" t="str">
        <f t="shared" ca="1" si="574"/>
        <v>0a3f507e-205d-32b8-e044-0003ba298018</v>
      </c>
      <c r="D2858" s="14">
        <f t="shared" ca="1" si="575"/>
        <v>993800</v>
      </c>
      <c r="E2858" s="1">
        <f t="shared" ca="1" si="576"/>
        <v>120</v>
      </c>
      <c r="F2858" s="1">
        <f t="shared" ca="1" si="577"/>
        <v>109</v>
      </c>
      <c r="G2858" s="1">
        <f t="shared" ca="1" si="578"/>
        <v>1973</v>
      </c>
      <c r="H2858" s="1" t="str">
        <f ca="1">IFERROR(INDEX(Varmeinstallation!B:B,MATCH(INDIRECT($A$1&amp;"L"&amp;A2858)*1,Varmeinstallation!A:A,0)),"Ingen varmeinstallationer")</f>
        <v>Centralvarme fra eget anlæg, et-kammer fyr</v>
      </c>
      <c r="I2858" s="1" t="str">
        <f ca="1">IFERROR(INDEX(Opvarmningsmiddel!B:B,MATCH(INDIRECT($A$1&amp;"M"&amp;A2858)*1,Opvarmningsmiddel!A:A,0)),"")</f>
        <v>Naturgas</v>
      </c>
      <c r="J2858" s="1">
        <f t="shared" ca="1" si="579"/>
        <v>0</v>
      </c>
      <c r="K2858" s="1" t="str">
        <f ca="1">IFERROR(INDEX(Relationstabel!$C$3:$K$10,MATCH(VALUE(INDIRECT($A$1&amp;"L"&amp;A2858)),Relationstabel!$A$3:$A$10,0),MATCH(IFERROR(VALUE(INDIRECT($A$1&amp;"M"&amp;A2858)),0),Relationstabel!$C$1:$K$1,0)),"Ingen varmeinstallationer")</f>
        <v>Naturgas</v>
      </c>
      <c r="L2858" s="1" t="str">
        <f ca="1">INDEX(Anvendelseskode!B:B,MATCH($E2858,Anvendelseskode!$A:$A,0))</f>
        <v>Fritliggende enfamilieshus (parcelhus)</v>
      </c>
      <c r="M2858" s="1" t="str">
        <f ca="1">INDEX(Anvendelseskode!C:C,MATCH($E2858,Anvendelseskode!$A:$A,0))</f>
        <v>Parcelhuse</v>
      </c>
      <c r="N2858" s="1" t="str">
        <f ca="1">INDEX(Anvendelseskode!D:D,MATCH($E2858,Anvendelseskode!$A:$A,0))</f>
        <v>Private husholdninger</v>
      </c>
      <c r="O2858" s="1" t="str">
        <f ca="1">IFERROR(INDEX(SBi!$2:$2,MATCH(G2858,SBi!$1:$1,1)),SBi!$K$2)</f>
        <v>1973-1978</v>
      </c>
      <c r="P2858" s="1">
        <f ca="1">IFERROR(INDEX(SBi!$C$3:$K$28,MATCH(E2858,SBi!$B$3:$B$28,0),MATCH(O2858,SBi!$C$2:$K$2,0)),0)</f>
        <v>119.8</v>
      </c>
      <c r="Q2858" s="19">
        <f t="shared" ca="1" si="580"/>
        <v>13.058199999999999</v>
      </c>
      <c r="R2858" s="19" t="str">
        <f ca="1">IFERROR(INDEX(VpD!$2:$2,MATCH(G2858,VpD!$1:$1,1)),VpD!$I$2)</f>
        <v>1973-1978</v>
      </c>
      <c r="S2858" s="1">
        <f ca="1">IFERROR(INDEX(VpD!$C$3:$I$27,MATCH(E2858,VpD!$B$3:$B$27,0),MATCH(R2858,VpD!$C$2:$I$2,0)),0)</f>
        <v>117</v>
      </c>
      <c r="T2858" s="19">
        <f t="shared" ca="1" si="581"/>
        <v>12.753</v>
      </c>
      <c r="U2858" s="14" t="str">
        <f t="shared" ca="1" si="582"/>
        <v xml:space="preserve">710747.78 </v>
      </c>
      <c r="V2858" s="14" t="str">
        <f t="shared" ca="1" si="583"/>
        <v>6172016.39</v>
      </c>
      <c r="W2858" s="14" t="str">
        <f t="shared" ca="1" si="584"/>
        <v>POINT(710747.78 6172016.39)</v>
      </c>
      <c r="X2858" s="14" t="str">
        <f>IFERROR(INDEX(BygningOmraade!B:B,MATCH(A2858,BygningOmraade!A:A,0)),"")</f>
        <v/>
      </c>
    </row>
    <row r="2859" spans="1:24" s="14" customFormat="1" x14ac:dyDescent="0.25">
      <c r="A2859" s="14">
        <f t="shared" si="572"/>
        <v>2859</v>
      </c>
      <c r="B2859" s="14" t="str">
        <f t="shared" ca="1" si="573"/>
        <v>a8774c50-8c77-4579-af0b-4e2079650990</v>
      </c>
      <c r="C2859" s="14" t="str">
        <f t="shared" ca="1" si="574"/>
        <v>0a3f507e-1a98-32b8-e044-0003ba298018</v>
      </c>
      <c r="D2859" s="14">
        <f t="shared" ca="1" si="575"/>
        <v>997672</v>
      </c>
      <c r="E2859" s="1">
        <f t="shared" ca="1" si="576"/>
        <v>120</v>
      </c>
      <c r="F2859" s="1">
        <f t="shared" ca="1" si="577"/>
        <v>128</v>
      </c>
      <c r="G2859" s="1">
        <f t="shared" ca="1" si="578"/>
        <v>1970</v>
      </c>
      <c r="H2859" s="1" t="str">
        <f ca="1">IFERROR(INDEX(Varmeinstallation!B:B,MATCH(INDIRECT($A$1&amp;"L"&amp;A2859)*1,Varmeinstallation!A:A,0)),"Ingen varmeinstallationer")</f>
        <v>Centralvarme fra eget anlæg, et-kammer fyr</v>
      </c>
      <c r="I2859" s="1" t="str">
        <f ca="1">IFERROR(INDEX(Opvarmningsmiddel!B:B,MATCH(INDIRECT($A$1&amp;"M"&amp;A2859)*1,Opvarmningsmiddel!A:A,0)),"")</f>
        <v>Naturgas</v>
      </c>
      <c r="J2859" s="1">
        <f t="shared" ca="1" si="579"/>
        <v>2</v>
      </c>
      <c r="K2859" s="1" t="str">
        <f ca="1">IFERROR(INDEX(Relationstabel!$C$3:$K$10,MATCH(VALUE(INDIRECT($A$1&amp;"L"&amp;A2859)),Relationstabel!$A$3:$A$10,0),MATCH(IFERROR(VALUE(INDIRECT($A$1&amp;"M"&amp;A2859)),0),Relationstabel!$C$1:$K$1,0)),"Ingen varmeinstallationer")</f>
        <v>Naturgas</v>
      </c>
      <c r="L2859" s="1" t="str">
        <f ca="1">INDEX(Anvendelseskode!B:B,MATCH($E2859,Anvendelseskode!$A:$A,0))</f>
        <v>Fritliggende enfamilieshus (parcelhus)</v>
      </c>
      <c r="M2859" s="1" t="str">
        <f ca="1">INDEX(Anvendelseskode!C:C,MATCH($E2859,Anvendelseskode!$A:$A,0))</f>
        <v>Parcelhuse</v>
      </c>
      <c r="N2859" s="1" t="str">
        <f ca="1">INDEX(Anvendelseskode!D:D,MATCH($E2859,Anvendelseskode!$A:$A,0))</f>
        <v>Private husholdninger</v>
      </c>
      <c r="O2859" s="1" t="str">
        <f ca="1">IFERROR(INDEX(SBi!$2:$2,MATCH(G2859,SBi!$1:$1,1)),SBi!$K$2)</f>
        <v>1961-1972</v>
      </c>
      <c r="P2859" s="1">
        <f ca="1">IFERROR(INDEX(SBi!$C$3:$K$28,MATCH(E2859,SBi!$B$3:$B$28,0),MATCH(O2859,SBi!$C$2:$K$2,0)),0)</f>
        <v>134.30000000000001</v>
      </c>
      <c r="Q2859" s="19">
        <f t="shared" ca="1" si="580"/>
        <v>17.1904</v>
      </c>
      <c r="R2859" s="19" t="str">
        <f ca="1">IFERROR(INDEX(VpD!$2:$2,MATCH(G2859,VpD!$1:$1,1)),VpD!$I$2)</f>
        <v>1961-1972</v>
      </c>
      <c r="S2859" s="1">
        <f ca="1">IFERROR(INDEX(VpD!$C$3:$I$27,MATCH(E2859,VpD!$B$3:$B$27,0),MATCH(R2859,VpD!$C$2:$I$2,0)),0)</f>
        <v>143</v>
      </c>
      <c r="T2859" s="19">
        <f t="shared" ca="1" si="581"/>
        <v>18.303999999999998</v>
      </c>
      <c r="U2859" s="14" t="str">
        <f t="shared" ca="1" si="582"/>
        <v xml:space="preserve">714163.91 </v>
      </c>
      <c r="V2859" s="14" t="str">
        <f t="shared" ca="1" si="583"/>
        <v>6168927.71</v>
      </c>
      <c r="W2859" s="14" t="str">
        <f t="shared" ca="1" si="584"/>
        <v>POINT(714163.91 6168927.71)</v>
      </c>
      <c r="X2859" s="14" t="str">
        <f>IFERROR(INDEX(BygningOmraade!B:B,MATCH(A2859,BygningOmraade!A:A,0)),"")</f>
        <v/>
      </c>
    </row>
    <row r="2860" spans="1:24" s="14" customFormat="1" x14ac:dyDescent="0.25">
      <c r="A2860" s="14">
        <f t="shared" si="572"/>
        <v>2860</v>
      </c>
      <c r="B2860" s="14" t="str">
        <f t="shared" ca="1" si="573"/>
        <v>a8792f76-68a0-45df-9959-b7fa7c89b617</v>
      </c>
      <c r="C2860" s="14" t="str">
        <f t="shared" ca="1" si="574"/>
        <v>0a3f507e-244f-32b8-e044-0003ba298018</v>
      </c>
      <c r="D2860" s="14">
        <f t="shared" ca="1" si="575"/>
        <v>995927</v>
      </c>
      <c r="E2860" s="1">
        <f t="shared" ca="1" si="576"/>
        <v>140</v>
      </c>
      <c r="F2860" s="1">
        <f t="shared" ca="1" si="577"/>
        <v>1578</v>
      </c>
      <c r="G2860" s="1">
        <f t="shared" ca="1" si="578"/>
        <v>1966</v>
      </c>
      <c r="H2860" s="1" t="str">
        <f ca="1">IFERROR(INDEX(Varmeinstallation!B:B,MATCH(INDIRECT($A$1&amp;"L"&amp;A2860)*1,Varmeinstallation!A:A,0)),"Ingen varmeinstallationer")</f>
        <v>Fjernvarme/blokvarme (radiatorsystemer eller varmluftanlæg)</v>
      </c>
      <c r="I2860" s="1" t="str">
        <f ca="1">IFERROR(INDEX(Opvarmningsmiddel!B:B,MATCH(INDIRECT($A$1&amp;"M"&amp;A2860)*1,Opvarmningsmiddel!A:A,0)),"")</f>
        <v/>
      </c>
      <c r="J2860" s="1">
        <f t="shared" ca="1" si="579"/>
        <v>0</v>
      </c>
      <c r="K2860" s="1" t="str">
        <f ca="1">IFERROR(INDEX(Relationstabel!$C$3:$K$10,MATCH(VALUE(INDIRECT($A$1&amp;"L"&amp;A2860)),Relationstabel!$A$3:$A$10,0),MATCH(IFERROR(VALUE(INDIRECT($A$1&amp;"M"&amp;A2860)),0),Relationstabel!$C$1:$K$1,0)),"Ingen varmeinstallationer")</f>
        <v>Fjernvarme/ Blokvarme</v>
      </c>
      <c r="L2860" s="1" t="str">
        <f ca="1">INDEX(Anvendelseskode!B:B,MATCH($E2860,Anvendelseskode!$A:$A,0))</f>
        <v>Etageboligbebyggelse</v>
      </c>
      <c r="M2860" s="1" t="str">
        <f ca="1">INDEX(Anvendelseskode!C:C,MATCH($E2860,Anvendelseskode!$A:$A,0))</f>
        <v>Etageboligbebyggelse</v>
      </c>
      <c r="N2860" s="1" t="str">
        <f ca="1">INDEX(Anvendelseskode!D:D,MATCH($E2860,Anvendelseskode!$A:$A,0))</f>
        <v>Private husholdninger</v>
      </c>
      <c r="O2860" s="1" t="str">
        <f ca="1">IFERROR(INDEX(SBi!$2:$2,MATCH(G2860,SBi!$1:$1,1)),SBi!$K$2)</f>
        <v>1961-1972</v>
      </c>
      <c r="P2860" s="1">
        <f ca="1">IFERROR(INDEX(SBi!$C$3:$K$28,MATCH(E2860,SBi!$B$3:$B$28,0),MATCH(O2860,SBi!$C$2:$K$2,0)),0)</f>
        <v>132.30000000000001</v>
      </c>
      <c r="Q2860" s="19">
        <f t="shared" ca="1" si="580"/>
        <v>208.76940000000002</v>
      </c>
      <c r="R2860" s="19" t="str">
        <f ca="1">IFERROR(INDEX(VpD!$2:$2,MATCH(G2860,VpD!$1:$1,1)),VpD!$I$2)</f>
        <v>1961-1972</v>
      </c>
      <c r="S2860" s="1">
        <f ca="1">IFERROR(INDEX(VpD!$C$3:$I$27,MATCH(E2860,VpD!$B$3:$B$27,0),MATCH(R2860,VpD!$C$2:$I$2,0)),0)</f>
        <v>126</v>
      </c>
      <c r="T2860" s="19">
        <f t="shared" ca="1" si="581"/>
        <v>198.828</v>
      </c>
      <c r="U2860" s="14" t="str">
        <f t="shared" ca="1" si="582"/>
        <v xml:space="preserve">712920.18 </v>
      </c>
      <c r="V2860" s="14" t="str">
        <f t="shared" ca="1" si="583"/>
        <v>6169447.78</v>
      </c>
      <c r="W2860" s="14" t="str">
        <f t="shared" ca="1" si="584"/>
        <v>POINT(712920.18 6169447.78)</v>
      </c>
      <c r="X2860" s="14" t="str">
        <f>IFERROR(INDEX(BygningOmraade!B:B,MATCH(A2860,BygningOmraade!A:A,0)),"")</f>
        <v/>
      </c>
    </row>
    <row r="2861" spans="1:24" s="14" customFormat="1" x14ac:dyDescent="0.25">
      <c r="A2861" s="14">
        <f t="shared" si="572"/>
        <v>2861</v>
      </c>
      <c r="B2861" s="14" t="str">
        <f t="shared" ca="1" si="573"/>
        <v>a87b78ec-9410-4c0e-ba22-902c41de90c0</v>
      </c>
      <c r="C2861" s="14" t="str">
        <f t="shared" ca="1" si="574"/>
        <v>0a3f507e-1d1a-32b8-e044-0003ba298018</v>
      </c>
      <c r="D2861" s="14">
        <f t="shared" ca="1" si="575"/>
        <v>993699</v>
      </c>
      <c r="E2861" s="1">
        <f t="shared" ca="1" si="576"/>
        <v>120</v>
      </c>
      <c r="F2861" s="1">
        <f t="shared" ca="1" si="577"/>
        <v>162</v>
      </c>
      <c r="G2861" s="1">
        <f t="shared" ca="1" si="578"/>
        <v>1977</v>
      </c>
      <c r="H2861" s="1" t="str">
        <f ca="1">IFERROR(INDEX(Varmeinstallation!B:B,MATCH(INDIRECT($A$1&amp;"L"&amp;A2861)*1,Varmeinstallation!A:A,0)),"Ingen varmeinstallationer")</f>
        <v>Centralvarme fra eget anlæg, et-kammer fyr</v>
      </c>
      <c r="I2861" s="1" t="str">
        <f ca="1">IFERROR(INDEX(Opvarmningsmiddel!B:B,MATCH(INDIRECT($A$1&amp;"M"&amp;A2861)*1,Opvarmningsmiddel!A:A,0)),"")</f>
        <v>Naturgas</v>
      </c>
      <c r="J2861" s="1">
        <f t="shared" ca="1" si="579"/>
        <v>0</v>
      </c>
      <c r="K2861" s="1" t="str">
        <f ca="1">IFERROR(INDEX(Relationstabel!$C$3:$K$10,MATCH(VALUE(INDIRECT($A$1&amp;"L"&amp;A2861)),Relationstabel!$A$3:$A$10,0),MATCH(IFERROR(VALUE(INDIRECT($A$1&amp;"M"&amp;A2861)),0),Relationstabel!$C$1:$K$1,0)),"Ingen varmeinstallationer")</f>
        <v>Naturgas</v>
      </c>
      <c r="L2861" s="1" t="str">
        <f ca="1">INDEX(Anvendelseskode!B:B,MATCH($E2861,Anvendelseskode!$A:$A,0))</f>
        <v>Fritliggende enfamilieshus (parcelhus)</v>
      </c>
      <c r="M2861" s="1" t="str">
        <f ca="1">INDEX(Anvendelseskode!C:C,MATCH($E2861,Anvendelseskode!$A:$A,0))</f>
        <v>Parcelhuse</v>
      </c>
      <c r="N2861" s="1" t="str">
        <f ca="1">INDEX(Anvendelseskode!D:D,MATCH($E2861,Anvendelseskode!$A:$A,0))</f>
        <v>Private husholdninger</v>
      </c>
      <c r="O2861" s="1" t="str">
        <f ca="1">IFERROR(INDEX(SBi!$2:$2,MATCH(G2861,SBi!$1:$1,1)),SBi!$K$2)</f>
        <v>1973-1978</v>
      </c>
      <c r="P2861" s="1">
        <f ca="1">IFERROR(INDEX(SBi!$C$3:$K$28,MATCH(E2861,SBi!$B$3:$B$28,0),MATCH(O2861,SBi!$C$2:$K$2,0)),0)</f>
        <v>119.8</v>
      </c>
      <c r="Q2861" s="19">
        <f t="shared" ca="1" si="580"/>
        <v>19.407599999999999</v>
      </c>
      <c r="R2861" s="19" t="str">
        <f ca="1">IFERROR(INDEX(VpD!$2:$2,MATCH(G2861,VpD!$1:$1,1)),VpD!$I$2)</f>
        <v>1973-1978</v>
      </c>
      <c r="S2861" s="1">
        <f ca="1">IFERROR(INDEX(VpD!$C$3:$I$27,MATCH(E2861,VpD!$B$3:$B$27,0),MATCH(R2861,VpD!$C$2:$I$2,0)),0)</f>
        <v>117</v>
      </c>
      <c r="T2861" s="19">
        <f t="shared" ca="1" si="581"/>
        <v>18.954000000000001</v>
      </c>
      <c r="U2861" s="14" t="str">
        <f t="shared" ca="1" si="582"/>
        <v xml:space="preserve">710900.19 </v>
      </c>
      <c r="V2861" s="14" t="str">
        <f t="shared" ca="1" si="583"/>
        <v>6172086.23</v>
      </c>
      <c r="W2861" s="14" t="str">
        <f t="shared" ca="1" si="584"/>
        <v>POINT(710900.19 6172086.23)</v>
      </c>
      <c r="X2861" s="14" t="str">
        <f>IFERROR(INDEX(BygningOmraade!B:B,MATCH(A2861,BygningOmraade!A:A,0)),"")</f>
        <v/>
      </c>
    </row>
    <row r="2862" spans="1:24" s="14" customFormat="1" x14ac:dyDescent="0.25">
      <c r="A2862" s="14">
        <f t="shared" si="572"/>
        <v>2862</v>
      </c>
      <c r="B2862" s="14" t="str">
        <f t="shared" ca="1" si="573"/>
        <v>a8858280-f17d-48fc-85f3-7c0719157fc4</v>
      </c>
      <c r="C2862" s="14" t="str">
        <f t="shared" ca="1" si="574"/>
        <v>0a3f507e-1c14-32b8-e044-0003ba298018</v>
      </c>
      <c r="D2862" s="14">
        <f t="shared" ca="1" si="575"/>
        <v>996963</v>
      </c>
      <c r="E2862" s="1">
        <f t="shared" ca="1" si="576"/>
        <v>130</v>
      </c>
      <c r="F2862" s="1">
        <f t="shared" ca="1" si="577"/>
        <v>110</v>
      </c>
      <c r="G2862" s="1">
        <f t="shared" ca="1" si="578"/>
        <v>1967</v>
      </c>
      <c r="H2862" s="1" t="str">
        <f ca="1">IFERROR(INDEX(Varmeinstallation!B:B,MATCH(INDIRECT($A$1&amp;"L"&amp;A2862)*1,Varmeinstallation!A:A,0)),"Ingen varmeinstallationer")</f>
        <v>Fjernvarme/blokvarme (radiatorsystemer eller varmluftanlæg)</v>
      </c>
      <c r="I2862" s="1" t="str">
        <f ca="1">IFERROR(INDEX(Opvarmningsmiddel!B:B,MATCH(INDIRECT($A$1&amp;"M"&amp;A2862)*1,Opvarmningsmiddel!A:A,0)),"")</f>
        <v/>
      </c>
      <c r="J2862" s="1">
        <f t="shared" ca="1" si="579"/>
        <v>2</v>
      </c>
      <c r="K2862" s="1" t="str">
        <f ca="1">IFERROR(INDEX(Relationstabel!$C$3:$K$10,MATCH(VALUE(INDIRECT($A$1&amp;"L"&amp;A2862)),Relationstabel!$A$3:$A$10,0),MATCH(IFERROR(VALUE(INDIRECT($A$1&amp;"M"&amp;A2862)),0),Relationstabel!$C$1:$K$1,0)),"Ingen varmeinstallationer")</f>
        <v>Fjernvarme/ Blokvarme</v>
      </c>
      <c r="L2862" s="1" t="str">
        <f ca="1">INDEX(Anvendelseskode!B:B,MATCH($E2862,Anvendelseskode!$A:$A,0))</f>
        <v>Række-, kæde-, dobbelthus (lodret adskillelse mellem enhederne)</v>
      </c>
      <c r="M2862" s="1" t="str">
        <f ca="1">INDEX(Anvendelseskode!C:C,MATCH($E2862,Anvendelseskode!$A:$A,0))</f>
        <v>Række-, kæde og dobbelthuse</v>
      </c>
      <c r="N2862" s="1" t="str">
        <f ca="1">INDEX(Anvendelseskode!D:D,MATCH($E2862,Anvendelseskode!$A:$A,0))</f>
        <v>Private husholdninger</v>
      </c>
      <c r="O2862" s="1" t="str">
        <f ca="1">IFERROR(INDEX(SBi!$2:$2,MATCH(G2862,SBi!$1:$1,1)),SBi!$K$2)</f>
        <v>1961-1972</v>
      </c>
      <c r="P2862" s="1">
        <f ca="1">IFERROR(INDEX(SBi!$C$3:$K$28,MATCH(E2862,SBi!$B$3:$B$28,0),MATCH(O2862,SBi!$C$2:$K$2,0)),0)</f>
        <v>119.9</v>
      </c>
      <c r="Q2862" s="19">
        <f t="shared" ca="1" si="580"/>
        <v>13.189</v>
      </c>
      <c r="R2862" s="19" t="str">
        <f ca="1">IFERROR(INDEX(VpD!$2:$2,MATCH(G2862,VpD!$1:$1,1)),VpD!$I$2)</f>
        <v>1961-1972</v>
      </c>
      <c r="S2862" s="1">
        <f ca="1">IFERROR(INDEX(VpD!$C$3:$I$27,MATCH(E2862,VpD!$B$3:$B$27,0),MATCH(R2862,VpD!$C$2:$I$2,0)),0)</f>
        <v>120</v>
      </c>
      <c r="T2862" s="19">
        <f t="shared" ca="1" si="581"/>
        <v>13.2</v>
      </c>
      <c r="U2862" s="14" t="str">
        <f t="shared" ca="1" si="582"/>
        <v xml:space="preserve">713624.92 </v>
      </c>
      <c r="V2862" s="14" t="str">
        <f t="shared" ca="1" si="583"/>
        <v>6169306.55</v>
      </c>
      <c r="W2862" s="14" t="str">
        <f t="shared" ca="1" si="584"/>
        <v>POINT(713624.92 6169306.55)</v>
      </c>
      <c r="X2862" s="14" t="str">
        <f>IFERROR(INDEX(BygningOmraade!B:B,MATCH(A2862,BygningOmraade!A:A,0)),"")</f>
        <v/>
      </c>
    </row>
    <row r="2863" spans="1:24" s="14" customFormat="1" x14ac:dyDescent="0.25">
      <c r="A2863" s="14">
        <f t="shared" si="572"/>
        <v>2863</v>
      </c>
      <c r="B2863" s="14" t="str">
        <f t="shared" ca="1" si="573"/>
        <v>a89a9f98-4b19-4e0f-a2be-b91fcb69f278</v>
      </c>
      <c r="C2863" s="14" t="str">
        <f t="shared" ca="1" si="574"/>
        <v>1de21027-9ce3-1d9f-e044-0003ba298018</v>
      </c>
      <c r="D2863" s="14">
        <f t="shared" ca="1" si="575"/>
        <v>2639383</v>
      </c>
      <c r="E2863" s="1">
        <f t="shared" ca="1" si="576"/>
        <v>140</v>
      </c>
      <c r="F2863" s="1">
        <f t="shared" ca="1" si="577"/>
        <v>4740</v>
      </c>
      <c r="G2863" s="1">
        <f t="shared" ca="1" si="578"/>
        <v>2007</v>
      </c>
      <c r="H2863" s="1" t="str">
        <f ca="1">IFERROR(INDEX(Varmeinstallation!B:B,MATCH(INDIRECT($A$1&amp;"L"&amp;A2863)*1,Varmeinstallation!A:A,0)),"Ingen varmeinstallationer")</f>
        <v>Fjernvarme/blokvarme (radiatorsystemer eller varmluftanlæg)</v>
      </c>
      <c r="I2863" s="1" t="str">
        <f ca="1">IFERROR(INDEX(Opvarmningsmiddel!B:B,MATCH(INDIRECT($A$1&amp;"M"&amp;A2863)*1,Opvarmningsmiddel!A:A,0)),"")</f>
        <v/>
      </c>
      <c r="J2863" s="1">
        <f t="shared" ca="1" si="579"/>
        <v>90</v>
      </c>
      <c r="K2863" s="1" t="str">
        <f ca="1">IFERROR(INDEX(Relationstabel!$C$3:$K$10,MATCH(VALUE(INDIRECT($A$1&amp;"L"&amp;A2863)),Relationstabel!$A$3:$A$10,0),MATCH(IFERROR(VALUE(INDIRECT($A$1&amp;"M"&amp;A2863)),0),Relationstabel!$C$1:$K$1,0)),"Ingen varmeinstallationer")</f>
        <v>Fjernvarme/ Blokvarme</v>
      </c>
      <c r="L2863" s="1" t="str">
        <f ca="1">INDEX(Anvendelseskode!B:B,MATCH($E2863,Anvendelseskode!$A:$A,0))</f>
        <v>Etageboligbebyggelse</v>
      </c>
      <c r="M2863" s="1" t="str">
        <f ca="1">INDEX(Anvendelseskode!C:C,MATCH($E2863,Anvendelseskode!$A:$A,0))</f>
        <v>Etageboligbebyggelse</v>
      </c>
      <c r="N2863" s="1" t="str">
        <f ca="1">INDEX(Anvendelseskode!D:D,MATCH($E2863,Anvendelseskode!$A:$A,0))</f>
        <v>Private husholdninger</v>
      </c>
      <c r="O2863" s="1" t="str">
        <f ca="1">IFERROR(INDEX(SBi!$2:$2,MATCH(G2863,SBi!$1:$1,1)),SBi!$K$2)</f>
        <v>Efter 2006</v>
      </c>
      <c r="P2863" s="1">
        <f ca="1">IFERROR(INDEX(SBi!$C$3:$K$28,MATCH(E2863,SBi!$B$3:$B$28,0),MATCH(O2863,SBi!$C$2:$K$2,0)),0)</f>
        <v>60.7</v>
      </c>
      <c r="Q2863" s="19">
        <f t="shared" ca="1" si="580"/>
        <v>287.71800000000002</v>
      </c>
      <c r="R2863" s="19" t="str">
        <f ca="1">IFERROR(INDEX(VpD!$2:$2,MATCH(G2863,VpD!$1:$1,1)),VpD!$I$2)</f>
        <v>&gt;1998</v>
      </c>
      <c r="S2863" s="1">
        <f ca="1">IFERROR(INDEX(VpD!$C$3:$I$27,MATCH(E2863,VpD!$B$3:$B$27,0),MATCH(R2863,VpD!$C$2:$I$2,0)),0)</f>
        <v>64</v>
      </c>
      <c r="T2863" s="19">
        <f t="shared" ca="1" si="581"/>
        <v>303.36</v>
      </c>
      <c r="U2863" s="14" t="str">
        <f t="shared" ca="1" si="582"/>
        <v xml:space="preserve">713266.92 </v>
      </c>
      <c r="V2863" s="14" t="str">
        <f t="shared" ca="1" si="583"/>
        <v>6169749.82</v>
      </c>
      <c r="W2863" s="14" t="str">
        <f t="shared" ca="1" si="584"/>
        <v>POINT(713266.92 6169749.82)</v>
      </c>
      <c r="X2863" s="14" t="str">
        <f>IFERROR(INDEX(BygningOmraade!B:B,MATCH(A2863,BygningOmraade!A:A,0)),"")</f>
        <v/>
      </c>
    </row>
    <row r="2864" spans="1:24" s="14" customFormat="1" x14ac:dyDescent="0.25">
      <c r="A2864" s="14">
        <f t="shared" si="572"/>
        <v>2864</v>
      </c>
      <c r="B2864" s="14" t="str">
        <f t="shared" ca="1" si="573"/>
        <v>a8b28ca2-00a8-4dae-9656-d2fd832b51f3</v>
      </c>
      <c r="C2864" s="14" t="str">
        <f t="shared" ca="1" si="574"/>
        <v>0a3f507e-1f68-32b8-e044-0003ba298018</v>
      </c>
      <c r="D2864" s="14">
        <f t="shared" ca="1" si="575"/>
        <v>993895</v>
      </c>
      <c r="E2864" s="1">
        <f t="shared" ca="1" si="576"/>
        <v>120</v>
      </c>
      <c r="F2864" s="1">
        <f t="shared" ca="1" si="577"/>
        <v>145</v>
      </c>
      <c r="G2864" s="1">
        <f t="shared" ca="1" si="578"/>
        <v>1973</v>
      </c>
      <c r="H2864" s="1" t="str">
        <f ca="1">IFERROR(INDEX(Varmeinstallation!B:B,MATCH(INDIRECT($A$1&amp;"L"&amp;A2864)*1,Varmeinstallation!A:A,0)),"Ingen varmeinstallationer")</f>
        <v>Fjernvarme/blokvarme (radiatorsystemer eller varmluftanlæg)</v>
      </c>
      <c r="I2864" s="1" t="str">
        <f ca="1">IFERROR(INDEX(Opvarmningsmiddel!B:B,MATCH(INDIRECT($A$1&amp;"M"&amp;A2864)*1,Opvarmningsmiddel!A:A,0)),"")</f>
        <v/>
      </c>
      <c r="J2864" s="1">
        <f t="shared" ca="1" si="579"/>
        <v>5</v>
      </c>
      <c r="K2864" s="1" t="str">
        <f ca="1">IFERROR(INDEX(Relationstabel!$C$3:$K$10,MATCH(VALUE(INDIRECT($A$1&amp;"L"&amp;A2864)),Relationstabel!$A$3:$A$10,0),MATCH(IFERROR(VALUE(INDIRECT($A$1&amp;"M"&amp;A2864)),0),Relationstabel!$C$1:$K$1,0)),"Ingen varmeinstallationer")</f>
        <v>Fjernvarme/ Blokvarme</v>
      </c>
      <c r="L2864" s="1" t="str">
        <f ca="1">INDEX(Anvendelseskode!B:B,MATCH($E2864,Anvendelseskode!$A:$A,0))</f>
        <v>Fritliggende enfamilieshus (parcelhus)</v>
      </c>
      <c r="M2864" s="1" t="str">
        <f ca="1">INDEX(Anvendelseskode!C:C,MATCH($E2864,Anvendelseskode!$A:$A,0))</f>
        <v>Parcelhuse</v>
      </c>
      <c r="N2864" s="1" t="str">
        <f ca="1">INDEX(Anvendelseskode!D:D,MATCH($E2864,Anvendelseskode!$A:$A,0))</f>
        <v>Private husholdninger</v>
      </c>
      <c r="O2864" s="1" t="str">
        <f ca="1">IFERROR(INDEX(SBi!$2:$2,MATCH(G2864,SBi!$1:$1,1)),SBi!$K$2)</f>
        <v>1973-1978</v>
      </c>
      <c r="P2864" s="1">
        <f ca="1">IFERROR(INDEX(SBi!$C$3:$K$28,MATCH(E2864,SBi!$B$3:$B$28,0),MATCH(O2864,SBi!$C$2:$K$2,0)),0)</f>
        <v>119.8</v>
      </c>
      <c r="Q2864" s="19">
        <f t="shared" ca="1" si="580"/>
        <v>17.370999999999999</v>
      </c>
      <c r="R2864" s="19" t="str">
        <f ca="1">IFERROR(INDEX(VpD!$2:$2,MATCH(G2864,VpD!$1:$1,1)),VpD!$I$2)</f>
        <v>1973-1978</v>
      </c>
      <c r="S2864" s="1">
        <f ca="1">IFERROR(INDEX(VpD!$C$3:$I$27,MATCH(E2864,VpD!$B$3:$B$27,0),MATCH(R2864,VpD!$C$2:$I$2,0)),0)</f>
        <v>117</v>
      </c>
      <c r="T2864" s="19">
        <f t="shared" ca="1" si="581"/>
        <v>16.965</v>
      </c>
      <c r="U2864" s="14" t="str">
        <f t="shared" ca="1" si="582"/>
        <v xml:space="preserve">711201.59 </v>
      </c>
      <c r="V2864" s="14" t="str">
        <f t="shared" ca="1" si="583"/>
        <v>6171856.89</v>
      </c>
      <c r="W2864" s="14" t="str">
        <f t="shared" ca="1" si="584"/>
        <v>POINT(711201.59 6171856.89)</v>
      </c>
      <c r="X2864" s="14" t="str">
        <f>IFERROR(INDEX(BygningOmraade!B:B,MATCH(A2864,BygningOmraade!A:A,0)),"")</f>
        <v/>
      </c>
    </row>
    <row r="2865" spans="1:24" s="14" customFormat="1" x14ac:dyDescent="0.25">
      <c r="A2865" s="14">
        <f t="shared" si="572"/>
        <v>2865</v>
      </c>
      <c r="B2865" s="14" t="str">
        <f t="shared" ca="1" si="573"/>
        <v>a8bce799-6d51-449d-a7f6-3f12c4df6214</v>
      </c>
      <c r="C2865" s="14" t="str">
        <f t="shared" ca="1" si="574"/>
        <v>0a3f507e-22ab-32b8-e044-0003ba298018</v>
      </c>
      <c r="D2865" s="14">
        <f t="shared" ca="1" si="575"/>
        <v>995825</v>
      </c>
      <c r="E2865" s="1">
        <f t="shared" ca="1" si="576"/>
        <v>130</v>
      </c>
      <c r="F2865" s="1">
        <f t="shared" ca="1" si="577"/>
        <v>107</v>
      </c>
      <c r="G2865" s="1">
        <f t="shared" ca="1" si="578"/>
        <v>1970</v>
      </c>
      <c r="H2865" s="1" t="str">
        <f ca="1">IFERROR(INDEX(Varmeinstallation!B:B,MATCH(INDIRECT($A$1&amp;"L"&amp;A2865)*1,Varmeinstallation!A:A,0)),"Ingen varmeinstallationer")</f>
        <v>Fjernvarme/blokvarme (radiatorsystemer eller varmluftanlæg)</v>
      </c>
      <c r="I2865" s="1" t="str">
        <f ca="1">IFERROR(INDEX(Opvarmningsmiddel!B:B,MATCH(INDIRECT($A$1&amp;"M"&amp;A2865)*1,Opvarmningsmiddel!A:A,0)),"")</f>
        <v/>
      </c>
      <c r="J2865" s="1">
        <f t="shared" ca="1" si="579"/>
        <v>0</v>
      </c>
      <c r="K2865" s="1" t="str">
        <f ca="1">IFERROR(INDEX(Relationstabel!$C$3:$K$10,MATCH(VALUE(INDIRECT($A$1&amp;"L"&amp;A2865)),Relationstabel!$A$3:$A$10,0),MATCH(IFERROR(VALUE(INDIRECT($A$1&amp;"M"&amp;A2865)),0),Relationstabel!$C$1:$K$1,0)),"Ingen varmeinstallationer")</f>
        <v>Fjernvarme/ Blokvarme</v>
      </c>
      <c r="L2865" s="1" t="str">
        <f ca="1">INDEX(Anvendelseskode!B:B,MATCH($E2865,Anvendelseskode!$A:$A,0))</f>
        <v>Række-, kæde-, dobbelthus (lodret adskillelse mellem enhederne)</v>
      </c>
      <c r="M2865" s="1" t="str">
        <f ca="1">INDEX(Anvendelseskode!C:C,MATCH($E2865,Anvendelseskode!$A:$A,0))</f>
        <v>Række-, kæde og dobbelthuse</v>
      </c>
      <c r="N2865" s="1" t="str">
        <f ca="1">INDEX(Anvendelseskode!D:D,MATCH($E2865,Anvendelseskode!$A:$A,0))</f>
        <v>Private husholdninger</v>
      </c>
      <c r="O2865" s="1" t="str">
        <f ca="1">IFERROR(INDEX(SBi!$2:$2,MATCH(G2865,SBi!$1:$1,1)),SBi!$K$2)</f>
        <v>1961-1972</v>
      </c>
      <c r="P2865" s="1">
        <f ca="1">IFERROR(INDEX(SBi!$C$3:$K$28,MATCH(E2865,SBi!$B$3:$B$28,0),MATCH(O2865,SBi!$C$2:$K$2,0)),0)</f>
        <v>119.9</v>
      </c>
      <c r="Q2865" s="19">
        <f t="shared" ca="1" si="580"/>
        <v>12.829300000000002</v>
      </c>
      <c r="R2865" s="19" t="str">
        <f ca="1">IFERROR(INDEX(VpD!$2:$2,MATCH(G2865,VpD!$1:$1,1)),VpD!$I$2)</f>
        <v>1961-1972</v>
      </c>
      <c r="S2865" s="1">
        <f ca="1">IFERROR(INDEX(VpD!$C$3:$I$27,MATCH(E2865,VpD!$B$3:$B$27,0),MATCH(R2865,VpD!$C$2:$I$2,0)),0)</f>
        <v>120</v>
      </c>
      <c r="T2865" s="19">
        <f t="shared" ca="1" si="581"/>
        <v>12.84</v>
      </c>
      <c r="U2865" s="14" t="str">
        <f t="shared" ca="1" si="582"/>
        <v xml:space="preserve">712042.29 </v>
      </c>
      <c r="V2865" s="14" t="str">
        <f t="shared" ca="1" si="583"/>
        <v>6171957.12</v>
      </c>
      <c r="W2865" s="14" t="str">
        <f t="shared" ca="1" si="584"/>
        <v>POINT(712042.29 6171957.12)</v>
      </c>
      <c r="X2865" s="14" t="str">
        <f>IFERROR(INDEX(BygningOmraade!B:B,MATCH(A2865,BygningOmraade!A:A,0)),"")</f>
        <v/>
      </c>
    </row>
    <row r="2866" spans="1:24" s="14" customFormat="1" x14ac:dyDescent="0.25">
      <c r="A2866" s="14">
        <f t="shared" si="572"/>
        <v>2866</v>
      </c>
      <c r="B2866" s="14" t="str">
        <f t="shared" ca="1" si="573"/>
        <v>a8cab89d-db4e-43b8-8061-933105d47313</v>
      </c>
      <c r="C2866" s="14" t="str">
        <f t="shared" ca="1" si="574"/>
        <v>0a3f507e-1a1c-32b8-e044-0003ba298018</v>
      </c>
      <c r="D2866" s="14">
        <f t="shared" ca="1" si="575"/>
        <v>997379</v>
      </c>
      <c r="E2866" s="1">
        <f t="shared" ca="1" si="576"/>
        <v>120</v>
      </c>
      <c r="F2866" s="1">
        <f t="shared" ca="1" si="577"/>
        <v>110</v>
      </c>
      <c r="G2866" s="1">
        <f t="shared" ca="1" si="578"/>
        <v>1965</v>
      </c>
      <c r="H2866" s="1" t="str">
        <f ca="1">IFERROR(INDEX(Varmeinstallation!B:B,MATCH(INDIRECT($A$1&amp;"L"&amp;A2866)*1,Varmeinstallation!A:A,0)),"Ingen varmeinstallationer")</f>
        <v>Centralvarme fra eget anlæg, et-kammer fyr</v>
      </c>
      <c r="I2866" s="1" t="str">
        <f ca="1">IFERROR(INDEX(Opvarmningsmiddel!B:B,MATCH(INDIRECT($A$1&amp;"M"&amp;A2866)*1,Opvarmningsmiddel!A:A,0)),"")</f>
        <v>Naturgas</v>
      </c>
      <c r="J2866" s="1">
        <f t="shared" ca="1" si="579"/>
        <v>2</v>
      </c>
      <c r="K2866" s="1" t="str">
        <f ca="1">IFERROR(INDEX(Relationstabel!$C$3:$K$10,MATCH(VALUE(INDIRECT($A$1&amp;"L"&amp;A2866)),Relationstabel!$A$3:$A$10,0),MATCH(IFERROR(VALUE(INDIRECT($A$1&amp;"M"&amp;A2866)),0),Relationstabel!$C$1:$K$1,0)),"Ingen varmeinstallationer")</f>
        <v>Naturgas</v>
      </c>
      <c r="L2866" s="1" t="str">
        <f ca="1">INDEX(Anvendelseskode!B:B,MATCH($E2866,Anvendelseskode!$A:$A,0))</f>
        <v>Fritliggende enfamilieshus (parcelhus)</v>
      </c>
      <c r="M2866" s="1" t="str">
        <f ca="1">INDEX(Anvendelseskode!C:C,MATCH($E2866,Anvendelseskode!$A:$A,0))</f>
        <v>Parcelhuse</v>
      </c>
      <c r="N2866" s="1" t="str">
        <f ca="1">INDEX(Anvendelseskode!D:D,MATCH($E2866,Anvendelseskode!$A:$A,0))</f>
        <v>Private husholdninger</v>
      </c>
      <c r="O2866" s="1" t="str">
        <f ca="1">IFERROR(INDEX(SBi!$2:$2,MATCH(G2866,SBi!$1:$1,1)),SBi!$K$2)</f>
        <v>1961-1972</v>
      </c>
      <c r="P2866" s="1">
        <f ca="1">IFERROR(INDEX(SBi!$C$3:$K$28,MATCH(E2866,SBi!$B$3:$B$28,0),MATCH(O2866,SBi!$C$2:$K$2,0)),0)</f>
        <v>134.30000000000001</v>
      </c>
      <c r="Q2866" s="19">
        <f t="shared" ca="1" si="580"/>
        <v>14.773000000000001</v>
      </c>
      <c r="R2866" s="19" t="str">
        <f ca="1">IFERROR(INDEX(VpD!$2:$2,MATCH(G2866,VpD!$1:$1,1)),VpD!$I$2)</f>
        <v>1961-1972</v>
      </c>
      <c r="S2866" s="1">
        <f ca="1">IFERROR(INDEX(VpD!$C$3:$I$27,MATCH(E2866,VpD!$B$3:$B$27,0),MATCH(R2866,VpD!$C$2:$I$2,0)),0)</f>
        <v>143</v>
      </c>
      <c r="T2866" s="19">
        <f t="shared" ca="1" si="581"/>
        <v>15.73</v>
      </c>
      <c r="U2866" s="14" t="str">
        <f t="shared" ca="1" si="582"/>
        <v xml:space="preserve">714058.38 </v>
      </c>
      <c r="V2866" s="14" t="str">
        <f t="shared" ca="1" si="583"/>
        <v>6169198.68</v>
      </c>
      <c r="W2866" s="14" t="str">
        <f t="shared" ca="1" si="584"/>
        <v>POINT(714058.38 6169198.68)</v>
      </c>
      <c r="X2866" s="14" t="str">
        <f>IFERROR(INDEX(BygningOmraade!B:B,MATCH(A2866,BygningOmraade!A:A,0)),"")</f>
        <v/>
      </c>
    </row>
    <row r="2867" spans="1:24" s="14" customFormat="1" x14ac:dyDescent="0.25">
      <c r="A2867" s="14">
        <f t="shared" si="572"/>
        <v>2867</v>
      </c>
      <c r="B2867" s="14" t="str">
        <f t="shared" ca="1" si="573"/>
        <v>a8d4c7ae-0035-47c2-875a-a2159cb919a6</v>
      </c>
      <c r="C2867" s="14" t="str">
        <f t="shared" ca="1" si="574"/>
        <v>0a3f507e-155b-32b8-e044-0003ba298018</v>
      </c>
      <c r="D2867" s="14">
        <f t="shared" ca="1" si="575"/>
        <v>996634</v>
      </c>
      <c r="E2867" s="1">
        <f t="shared" ca="1" si="576"/>
        <v>130</v>
      </c>
      <c r="F2867" s="1">
        <f t="shared" ca="1" si="577"/>
        <v>102</v>
      </c>
      <c r="G2867" s="1">
        <f t="shared" ca="1" si="578"/>
        <v>1977</v>
      </c>
      <c r="H2867" s="1" t="str">
        <f ca="1">IFERROR(INDEX(Varmeinstallation!B:B,MATCH(INDIRECT($A$1&amp;"L"&amp;A2867)*1,Varmeinstallation!A:A,0)),"Ingen varmeinstallationer")</f>
        <v>Fjernvarme/blokvarme (radiatorsystemer eller varmluftanlæg)</v>
      </c>
      <c r="I2867" s="1" t="str">
        <f ca="1">IFERROR(INDEX(Opvarmningsmiddel!B:B,MATCH(INDIRECT($A$1&amp;"M"&amp;A2867)*1,Opvarmningsmiddel!A:A,0)),"")</f>
        <v/>
      </c>
      <c r="J2867" s="1">
        <f t="shared" ca="1" si="579"/>
        <v>0</v>
      </c>
      <c r="K2867" s="1" t="str">
        <f ca="1">IFERROR(INDEX(Relationstabel!$C$3:$K$10,MATCH(VALUE(INDIRECT($A$1&amp;"L"&amp;A2867)),Relationstabel!$A$3:$A$10,0),MATCH(IFERROR(VALUE(INDIRECT($A$1&amp;"M"&amp;A2867)),0),Relationstabel!$C$1:$K$1,0)),"Ingen varmeinstallationer")</f>
        <v>Fjernvarme/ Blokvarme</v>
      </c>
      <c r="L2867" s="1" t="str">
        <f ca="1">INDEX(Anvendelseskode!B:B,MATCH($E2867,Anvendelseskode!$A:$A,0))</f>
        <v>Række-, kæde-, dobbelthus (lodret adskillelse mellem enhederne)</v>
      </c>
      <c r="M2867" s="1" t="str">
        <f ca="1">INDEX(Anvendelseskode!C:C,MATCH($E2867,Anvendelseskode!$A:$A,0))</f>
        <v>Række-, kæde og dobbelthuse</v>
      </c>
      <c r="N2867" s="1" t="str">
        <f ca="1">INDEX(Anvendelseskode!D:D,MATCH($E2867,Anvendelseskode!$A:$A,0))</f>
        <v>Private husholdninger</v>
      </c>
      <c r="O2867" s="1" t="str">
        <f ca="1">IFERROR(INDEX(SBi!$2:$2,MATCH(G2867,SBi!$1:$1,1)),SBi!$K$2)</f>
        <v>1973-1978</v>
      </c>
      <c r="P2867" s="1">
        <f ca="1">IFERROR(INDEX(SBi!$C$3:$K$28,MATCH(E2867,SBi!$B$3:$B$28,0),MATCH(O2867,SBi!$C$2:$K$2,0)),0)</f>
        <v>112.6</v>
      </c>
      <c r="Q2867" s="19">
        <f t="shared" ca="1" si="580"/>
        <v>11.485199999999999</v>
      </c>
      <c r="R2867" s="19" t="str">
        <f ca="1">IFERROR(INDEX(VpD!$2:$2,MATCH(G2867,VpD!$1:$1,1)),VpD!$I$2)</f>
        <v>1973-1978</v>
      </c>
      <c r="S2867" s="1">
        <f ca="1">IFERROR(INDEX(VpD!$C$3:$I$27,MATCH(E2867,VpD!$B$3:$B$27,0),MATCH(R2867,VpD!$C$2:$I$2,0)),0)</f>
        <v>98</v>
      </c>
      <c r="T2867" s="19">
        <f t="shared" ca="1" si="581"/>
        <v>9.9960000000000004</v>
      </c>
      <c r="U2867" s="14" t="str">
        <f t="shared" ca="1" si="582"/>
        <v xml:space="preserve">713536.83 </v>
      </c>
      <c r="V2867" s="14" t="str">
        <f t="shared" ca="1" si="583"/>
        <v>6169542.02</v>
      </c>
      <c r="W2867" s="14" t="str">
        <f t="shared" ca="1" si="584"/>
        <v>POINT(713536.83 6169542.02)</v>
      </c>
      <c r="X2867" s="14" t="str">
        <f>IFERROR(INDEX(BygningOmraade!B:B,MATCH(A2867,BygningOmraade!A:A,0)),"")</f>
        <v/>
      </c>
    </row>
    <row r="2868" spans="1:24" s="14" customFormat="1" x14ac:dyDescent="0.25">
      <c r="A2868" s="14">
        <f t="shared" si="572"/>
        <v>2868</v>
      </c>
      <c r="B2868" s="14" t="str">
        <f t="shared" ca="1" si="573"/>
        <v>a8df317b-e145-4de7-b94c-54357a863a54</v>
      </c>
      <c r="C2868" s="14" t="str">
        <f t="shared" ca="1" si="574"/>
        <v>0a3f507e-1d14-32b8-e044-0003ba298018</v>
      </c>
      <c r="D2868" s="14">
        <f t="shared" ca="1" si="575"/>
        <v>993740</v>
      </c>
      <c r="E2868" s="1">
        <f t="shared" ca="1" si="576"/>
        <v>120</v>
      </c>
      <c r="F2868" s="1">
        <f t="shared" ca="1" si="577"/>
        <v>134</v>
      </c>
      <c r="G2868" s="1">
        <f t="shared" ca="1" si="578"/>
        <v>1984</v>
      </c>
      <c r="H2868" s="1" t="str">
        <f ca="1">IFERROR(INDEX(Varmeinstallation!B:B,MATCH(INDIRECT($A$1&amp;"L"&amp;A2868)*1,Varmeinstallation!A:A,0)),"Ingen varmeinstallationer")</f>
        <v>Centralvarme fra eget anlæg, et-kammer fyr</v>
      </c>
      <c r="I2868" s="1" t="str">
        <f ca="1">IFERROR(INDEX(Opvarmningsmiddel!B:B,MATCH(INDIRECT($A$1&amp;"M"&amp;A2868)*1,Opvarmningsmiddel!A:A,0)),"")</f>
        <v>Naturgas</v>
      </c>
      <c r="J2868" s="1">
        <f t="shared" ca="1" si="579"/>
        <v>0</v>
      </c>
      <c r="K2868" s="1" t="str">
        <f ca="1">IFERROR(INDEX(Relationstabel!$C$3:$K$10,MATCH(VALUE(INDIRECT($A$1&amp;"L"&amp;A2868)),Relationstabel!$A$3:$A$10,0),MATCH(IFERROR(VALUE(INDIRECT($A$1&amp;"M"&amp;A2868)),0),Relationstabel!$C$1:$K$1,0)),"Ingen varmeinstallationer")</f>
        <v>Naturgas</v>
      </c>
      <c r="L2868" s="1" t="str">
        <f ca="1">INDEX(Anvendelseskode!B:B,MATCH($E2868,Anvendelseskode!$A:$A,0))</f>
        <v>Fritliggende enfamilieshus (parcelhus)</v>
      </c>
      <c r="M2868" s="1" t="str">
        <f ca="1">INDEX(Anvendelseskode!C:C,MATCH($E2868,Anvendelseskode!$A:$A,0))</f>
        <v>Parcelhuse</v>
      </c>
      <c r="N2868" s="1" t="str">
        <f ca="1">INDEX(Anvendelseskode!D:D,MATCH($E2868,Anvendelseskode!$A:$A,0))</f>
        <v>Private husholdninger</v>
      </c>
      <c r="O2868" s="1" t="str">
        <f ca="1">IFERROR(INDEX(SBi!$2:$2,MATCH(G2868,SBi!$1:$1,1)),SBi!$K$2)</f>
        <v>1979-1998</v>
      </c>
      <c r="P2868" s="1">
        <f ca="1">IFERROR(INDEX(SBi!$C$3:$K$28,MATCH(E2868,SBi!$B$3:$B$28,0),MATCH(O2868,SBi!$C$2:$K$2,0)),0)</f>
        <v>105.4</v>
      </c>
      <c r="Q2868" s="19">
        <f t="shared" ca="1" si="580"/>
        <v>14.1236</v>
      </c>
      <c r="R2868" s="19" t="str">
        <f ca="1">IFERROR(INDEX(VpD!$2:$2,MATCH(G2868,VpD!$1:$1,1)),VpD!$I$2)</f>
        <v>1979-1998</v>
      </c>
      <c r="S2868" s="1">
        <f ca="1">IFERROR(INDEX(VpD!$C$3:$I$27,MATCH(E2868,VpD!$B$3:$B$27,0),MATCH(R2868,VpD!$C$2:$I$2,0)),0)</f>
        <v>90</v>
      </c>
      <c r="T2868" s="19">
        <f t="shared" ca="1" si="581"/>
        <v>12.06</v>
      </c>
      <c r="U2868" s="14" t="str">
        <f t="shared" ca="1" si="582"/>
        <v xml:space="preserve">710841.37 </v>
      </c>
      <c r="V2868" s="14" t="str">
        <f t="shared" ca="1" si="583"/>
        <v>6172070.88</v>
      </c>
      <c r="W2868" s="14" t="str">
        <f t="shared" ca="1" si="584"/>
        <v>POINT(710841.37 6172070.88)</v>
      </c>
      <c r="X2868" s="14" t="str">
        <f>IFERROR(INDEX(BygningOmraade!B:B,MATCH(A2868,BygningOmraade!A:A,0)),"")</f>
        <v/>
      </c>
    </row>
    <row r="2869" spans="1:24" s="14" customFormat="1" x14ac:dyDescent="0.25">
      <c r="A2869" s="14">
        <f t="shared" si="572"/>
        <v>2869</v>
      </c>
      <c r="B2869" s="14" t="str">
        <f t="shared" ca="1" si="573"/>
        <v>a8e16438-638c-410b-8b03-e51806a8be0e</v>
      </c>
      <c r="C2869" s="14" t="str">
        <f t="shared" ca="1" si="574"/>
        <v>0a3f507e-1583-32b8-e044-0003ba298018</v>
      </c>
      <c r="D2869" s="14">
        <f t="shared" ca="1" si="575"/>
        <v>996622</v>
      </c>
      <c r="E2869" s="1">
        <f t="shared" ca="1" si="576"/>
        <v>130</v>
      </c>
      <c r="F2869" s="1">
        <f t="shared" ca="1" si="577"/>
        <v>109</v>
      </c>
      <c r="G2869" s="1">
        <f t="shared" ca="1" si="578"/>
        <v>1978</v>
      </c>
      <c r="H2869" s="1" t="str">
        <f ca="1">IFERROR(INDEX(Varmeinstallation!B:B,MATCH(INDIRECT($A$1&amp;"L"&amp;A2869)*1,Varmeinstallation!A:A,0)),"Ingen varmeinstallationer")</f>
        <v>Fjernvarme/blokvarme (radiatorsystemer eller varmluftanlæg)</v>
      </c>
      <c r="I2869" s="1" t="str">
        <f ca="1">IFERROR(INDEX(Opvarmningsmiddel!B:B,MATCH(INDIRECT($A$1&amp;"M"&amp;A2869)*1,Opvarmningsmiddel!A:A,0)),"")</f>
        <v/>
      </c>
      <c r="J2869" s="1">
        <f t="shared" ca="1" si="579"/>
        <v>0</v>
      </c>
      <c r="K2869" s="1" t="str">
        <f ca="1">IFERROR(INDEX(Relationstabel!$C$3:$K$10,MATCH(VALUE(INDIRECT($A$1&amp;"L"&amp;A2869)),Relationstabel!$A$3:$A$10,0),MATCH(IFERROR(VALUE(INDIRECT($A$1&amp;"M"&amp;A2869)),0),Relationstabel!$C$1:$K$1,0)),"Ingen varmeinstallationer")</f>
        <v>Fjernvarme/ Blokvarme</v>
      </c>
      <c r="L2869" s="1" t="str">
        <f ca="1">INDEX(Anvendelseskode!B:B,MATCH($E2869,Anvendelseskode!$A:$A,0))</f>
        <v>Række-, kæde-, dobbelthus (lodret adskillelse mellem enhederne)</v>
      </c>
      <c r="M2869" s="1" t="str">
        <f ca="1">INDEX(Anvendelseskode!C:C,MATCH($E2869,Anvendelseskode!$A:$A,0))</f>
        <v>Række-, kæde og dobbelthuse</v>
      </c>
      <c r="N2869" s="1" t="str">
        <f ca="1">INDEX(Anvendelseskode!D:D,MATCH($E2869,Anvendelseskode!$A:$A,0))</f>
        <v>Private husholdninger</v>
      </c>
      <c r="O2869" s="1" t="str">
        <f ca="1">IFERROR(INDEX(SBi!$2:$2,MATCH(G2869,SBi!$1:$1,1)),SBi!$K$2)</f>
        <v>1973-1978</v>
      </c>
      <c r="P2869" s="1">
        <f ca="1">IFERROR(INDEX(SBi!$C$3:$K$28,MATCH(E2869,SBi!$B$3:$B$28,0),MATCH(O2869,SBi!$C$2:$K$2,0)),0)</f>
        <v>112.6</v>
      </c>
      <c r="Q2869" s="19">
        <f t="shared" ca="1" si="580"/>
        <v>12.273399999999999</v>
      </c>
      <c r="R2869" s="19" t="str">
        <f ca="1">IFERROR(INDEX(VpD!$2:$2,MATCH(G2869,VpD!$1:$1,1)),VpD!$I$2)</f>
        <v>1973-1978</v>
      </c>
      <c r="S2869" s="1">
        <f ca="1">IFERROR(INDEX(VpD!$C$3:$I$27,MATCH(E2869,VpD!$B$3:$B$27,0),MATCH(R2869,VpD!$C$2:$I$2,0)),0)</f>
        <v>98</v>
      </c>
      <c r="T2869" s="19">
        <f t="shared" ca="1" si="581"/>
        <v>10.682</v>
      </c>
      <c r="U2869" s="14" t="str">
        <f t="shared" ca="1" si="582"/>
        <v xml:space="preserve">713543.02 </v>
      </c>
      <c r="V2869" s="14" t="str">
        <f t="shared" ca="1" si="583"/>
        <v>6169831.42</v>
      </c>
      <c r="W2869" s="14" t="str">
        <f t="shared" ca="1" si="584"/>
        <v>POINT(713543.02 6169831.42)</v>
      </c>
      <c r="X2869" s="14" t="str">
        <f>IFERROR(INDEX(BygningOmraade!B:B,MATCH(A2869,BygningOmraade!A:A,0)),"")</f>
        <v/>
      </c>
    </row>
    <row r="2870" spans="1:24" s="14" customFormat="1" x14ac:dyDescent="0.25">
      <c r="A2870" s="14">
        <f t="shared" si="572"/>
        <v>2870</v>
      </c>
      <c r="B2870" s="14" t="str">
        <f t="shared" ca="1" si="573"/>
        <v>a8e471d8-0a9a-4455-99db-72b849fb9b2b</v>
      </c>
      <c r="C2870" s="14" t="str">
        <f t="shared" ca="1" si="574"/>
        <v>1f289f18-869e-372c-e044-0003ba298018</v>
      </c>
      <c r="D2870" s="14">
        <f t="shared" ca="1" si="575"/>
        <v>996130</v>
      </c>
      <c r="E2870" s="1">
        <f t="shared" ca="1" si="576"/>
        <v>130</v>
      </c>
      <c r="F2870" s="1">
        <f t="shared" ca="1" si="577"/>
        <v>160</v>
      </c>
      <c r="G2870" s="1">
        <f t="shared" ca="1" si="578"/>
        <v>2005</v>
      </c>
      <c r="H2870" s="1" t="str">
        <f ca="1">IFERROR(INDEX(Varmeinstallation!B:B,MATCH(INDIRECT($A$1&amp;"L"&amp;A2870)*1,Varmeinstallation!A:A,0)),"Ingen varmeinstallationer")</f>
        <v>Centralvarme fra eget anlæg, et-kammer fyr</v>
      </c>
      <c r="I2870" s="1" t="str">
        <f ca="1">IFERROR(INDEX(Opvarmningsmiddel!B:B,MATCH(INDIRECT($A$1&amp;"M"&amp;A2870)*1,Opvarmningsmiddel!A:A,0)),"")</f>
        <v>Naturgas</v>
      </c>
      <c r="J2870" s="1">
        <f t="shared" ca="1" si="579"/>
        <v>90</v>
      </c>
      <c r="K2870" s="1" t="str">
        <f ca="1">IFERROR(INDEX(Relationstabel!$C$3:$K$10,MATCH(VALUE(INDIRECT($A$1&amp;"L"&amp;A2870)),Relationstabel!$A$3:$A$10,0),MATCH(IFERROR(VALUE(INDIRECT($A$1&amp;"M"&amp;A2870)),0),Relationstabel!$C$1:$K$1,0)),"Ingen varmeinstallationer")</f>
        <v>Naturgas</v>
      </c>
      <c r="L2870" s="1" t="str">
        <f ca="1">INDEX(Anvendelseskode!B:B,MATCH($E2870,Anvendelseskode!$A:$A,0))</f>
        <v>Række-, kæde-, dobbelthus (lodret adskillelse mellem enhederne)</v>
      </c>
      <c r="M2870" s="1" t="str">
        <f ca="1">INDEX(Anvendelseskode!C:C,MATCH($E2870,Anvendelseskode!$A:$A,0))</f>
        <v>Række-, kæde og dobbelthuse</v>
      </c>
      <c r="N2870" s="1" t="str">
        <f ca="1">INDEX(Anvendelseskode!D:D,MATCH($E2870,Anvendelseskode!$A:$A,0))</f>
        <v>Private husholdninger</v>
      </c>
      <c r="O2870" s="1" t="str">
        <f ca="1">IFERROR(INDEX(SBi!$2:$2,MATCH(G2870,SBi!$1:$1,1)),SBi!$K$2)</f>
        <v>1999-2006</v>
      </c>
      <c r="P2870" s="1">
        <f ca="1">IFERROR(INDEX(SBi!$C$3:$K$28,MATCH(E2870,SBi!$B$3:$B$28,0),MATCH(O2870,SBi!$C$2:$K$2,0)),0)</f>
        <v>81.5</v>
      </c>
      <c r="Q2870" s="19">
        <f t="shared" ca="1" si="580"/>
        <v>13.04</v>
      </c>
      <c r="R2870" s="19" t="str">
        <f ca="1">IFERROR(INDEX(VpD!$2:$2,MATCH(G2870,VpD!$1:$1,1)),VpD!$I$2)</f>
        <v>&gt;1998</v>
      </c>
      <c r="S2870" s="1">
        <f ca="1">IFERROR(INDEX(VpD!$C$3:$I$27,MATCH(E2870,VpD!$B$3:$B$27,0),MATCH(R2870,VpD!$C$2:$I$2,0)),0)</f>
        <v>65</v>
      </c>
      <c r="T2870" s="19">
        <f t="shared" ca="1" si="581"/>
        <v>10.4</v>
      </c>
      <c r="U2870" s="14" t="str">
        <f t="shared" ca="1" si="582"/>
        <v xml:space="preserve">713144.56 </v>
      </c>
      <c r="V2870" s="14" t="str">
        <f t="shared" ca="1" si="583"/>
        <v>6168889.24</v>
      </c>
      <c r="W2870" s="14" t="str">
        <f t="shared" ca="1" si="584"/>
        <v>POINT(713144.56 6168889.24)</v>
      </c>
      <c r="X2870" s="14" t="str">
        <f>IFERROR(INDEX(BygningOmraade!B:B,MATCH(A2870,BygningOmraade!A:A,0)),"")</f>
        <v/>
      </c>
    </row>
    <row r="2871" spans="1:24" s="14" customFormat="1" x14ac:dyDescent="0.25">
      <c r="A2871" s="14">
        <f t="shared" si="572"/>
        <v>2871</v>
      </c>
      <c r="B2871" s="14" t="str">
        <f t="shared" ca="1" si="573"/>
        <v>a8e5dd6c-c52b-406b-a37d-54db3c905230</v>
      </c>
      <c r="C2871" s="14" t="str">
        <f t="shared" ca="1" si="574"/>
        <v>0a3f507e-1baa-32b8-e044-0003ba298018</v>
      </c>
      <c r="D2871" s="14">
        <f t="shared" ca="1" si="575"/>
        <v>997559</v>
      </c>
      <c r="E2871" s="1">
        <f t="shared" ca="1" si="576"/>
        <v>130</v>
      </c>
      <c r="F2871" s="1">
        <f t="shared" ca="1" si="577"/>
        <v>101</v>
      </c>
      <c r="G2871" s="1">
        <f t="shared" ca="1" si="578"/>
        <v>1964</v>
      </c>
      <c r="H2871" s="1" t="str">
        <f ca="1">IFERROR(INDEX(Varmeinstallation!B:B,MATCH(INDIRECT($A$1&amp;"L"&amp;A2871)*1,Varmeinstallation!A:A,0)),"Ingen varmeinstallationer")</f>
        <v>Elovne, elpaneler</v>
      </c>
      <c r="I2871" s="1" t="str">
        <f ca="1">IFERROR(INDEX(Opvarmningsmiddel!B:B,MATCH(INDIRECT($A$1&amp;"M"&amp;A2871)*1,Opvarmningsmiddel!A:A,0)),"")</f>
        <v>Elektricitet</v>
      </c>
      <c r="J2871" s="1">
        <f t="shared" ca="1" si="579"/>
        <v>2</v>
      </c>
      <c r="K2871" s="1" t="str">
        <f ca="1">IFERROR(INDEX(Relationstabel!$C$3:$K$10,MATCH(VALUE(INDIRECT($A$1&amp;"L"&amp;A2871)),Relationstabel!$A$3:$A$10,0),MATCH(IFERROR(VALUE(INDIRECT($A$1&amp;"M"&amp;A2871)),0),Relationstabel!$C$1:$K$1,0)),"Ingen varmeinstallationer")</f>
        <v>Elvarme</v>
      </c>
      <c r="L2871" s="1" t="str">
        <f ca="1">INDEX(Anvendelseskode!B:B,MATCH($E2871,Anvendelseskode!$A:$A,0))</f>
        <v>Række-, kæde-, dobbelthus (lodret adskillelse mellem enhederne)</v>
      </c>
      <c r="M2871" s="1" t="str">
        <f ca="1">INDEX(Anvendelseskode!C:C,MATCH($E2871,Anvendelseskode!$A:$A,0))</f>
        <v>Række-, kæde og dobbelthuse</v>
      </c>
      <c r="N2871" s="1" t="str">
        <f ca="1">INDEX(Anvendelseskode!D:D,MATCH($E2871,Anvendelseskode!$A:$A,0))</f>
        <v>Private husholdninger</v>
      </c>
      <c r="O2871" s="1" t="str">
        <f ca="1">IFERROR(INDEX(SBi!$2:$2,MATCH(G2871,SBi!$1:$1,1)),SBi!$K$2)</f>
        <v>1961-1972</v>
      </c>
      <c r="P2871" s="1">
        <f ca="1">IFERROR(INDEX(SBi!$C$3:$K$28,MATCH(E2871,SBi!$B$3:$B$28,0),MATCH(O2871,SBi!$C$2:$K$2,0)),0)</f>
        <v>119.9</v>
      </c>
      <c r="Q2871" s="19">
        <f t="shared" ca="1" si="580"/>
        <v>12.109900000000001</v>
      </c>
      <c r="R2871" s="19" t="str">
        <f ca="1">IFERROR(INDEX(VpD!$2:$2,MATCH(G2871,VpD!$1:$1,1)),VpD!$I$2)</f>
        <v>1961-1972</v>
      </c>
      <c r="S2871" s="1">
        <f ca="1">IFERROR(INDEX(VpD!$C$3:$I$27,MATCH(E2871,VpD!$B$3:$B$27,0),MATCH(R2871,VpD!$C$2:$I$2,0)),0)</f>
        <v>120</v>
      </c>
      <c r="T2871" s="19">
        <f t="shared" ca="1" si="581"/>
        <v>12.12</v>
      </c>
      <c r="U2871" s="14" t="str">
        <f t="shared" ca="1" si="582"/>
        <v xml:space="preserve">713827.49 </v>
      </c>
      <c r="V2871" s="14" t="str">
        <f t="shared" ca="1" si="583"/>
        <v>6169226.21</v>
      </c>
      <c r="W2871" s="14" t="str">
        <f t="shared" ca="1" si="584"/>
        <v>POINT(713827.49 6169226.21)</v>
      </c>
      <c r="X2871" s="14" t="str">
        <f>IFERROR(INDEX(BygningOmraade!B:B,MATCH(A2871,BygningOmraade!A:A,0)),"")</f>
        <v/>
      </c>
    </row>
    <row r="2872" spans="1:24" s="14" customFormat="1" x14ac:dyDescent="0.25">
      <c r="A2872" s="14">
        <f t="shared" si="572"/>
        <v>2872</v>
      </c>
      <c r="B2872" s="14" t="str">
        <f t="shared" ca="1" si="573"/>
        <v>a8f6c2a4-a846-4e0e-8998-8ecdc2a5b658</v>
      </c>
      <c r="C2872" s="14" t="str">
        <f t="shared" ca="1" si="574"/>
        <v>0a3f507e-21a2-32b8-e044-0003ba298018</v>
      </c>
      <c r="D2872" s="14">
        <f t="shared" ca="1" si="575"/>
        <v>996818</v>
      </c>
      <c r="E2872" s="1">
        <f t="shared" ca="1" si="576"/>
        <v>120</v>
      </c>
      <c r="F2872" s="1">
        <f t="shared" ca="1" si="577"/>
        <v>154</v>
      </c>
      <c r="G2872" s="1">
        <f t="shared" ca="1" si="578"/>
        <v>1978</v>
      </c>
      <c r="H2872" s="1" t="str">
        <f ca="1">IFERROR(INDEX(Varmeinstallation!B:B,MATCH(INDIRECT($A$1&amp;"L"&amp;A2872)*1,Varmeinstallation!A:A,0)),"Ingen varmeinstallationer")</f>
        <v>Centralvarme fra eget anlæg, et-kammer fyr</v>
      </c>
      <c r="I2872" s="1" t="str">
        <f ca="1">IFERROR(INDEX(Opvarmningsmiddel!B:B,MATCH(INDIRECT($A$1&amp;"M"&amp;A2872)*1,Opvarmningsmiddel!A:A,0)),"")</f>
        <v>Naturgas</v>
      </c>
      <c r="J2872" s="1">
        <f t="shared" ca="1" si="579"/>
        <v>0</v>
      </c>
      <c r="K2872" s="1" t="str">
        <f ca="1">IFERROR(INDEX(Relationstabel!$C$3:$K$10,MATCH(VALUE(INDIRECT($A$1&amp;"L"&amp;A2872)),Relationstabel!$A$3:$A$10,0),MATCH(IFERROR(VALUE(INDIRECT($A$1&amp;"M"&amp;A2872)),0),Relationstabel!$C$1:$K$1,0)),"Ingen varmeinstallationer")</f>
        <v>Naturgas</v>
      </c>
      <c r="L2872" s="1" t="str">
        <f ca="1">INDEX(Anvendelseskode!B:B,MATCH($E2872,Anvendelseskode!$A:$A,0))</f>
        <v>Fritliggende enfamilieshus (parcelhus)</v>
      </c>
      <c r="M2872" s="1" t="str">
        <f ca="1">INDEX(Anvendelseskode!C:C,MATCH($E2872,Anvendelseskode!$A:$A,0))</f>
        <v>Parcelhuse</v>
      </c>
      <c r="N2872" s="1" t="str">
        <f ca="1">INDEX(Anvendelseskode!D:D,MATCH($E2872,Anvendelseskode!$A:$A,0))</f>
        <v>Private husholdninger</v>
      </c>
      <c r="O2872" s="1" t="str">
        <f ca="1">IFERROR(INDEX(SBi!$2:$2,MATCH(G2872,SBi!$1:$1,1)),SBi!$K$2)</f>
        <v>1973-1978</v>
      </c>
      <c r="P2872" s="1">
        <f ca="1">IFERROR(INDEX(SBi!$C$3:$K$28,MATCH(E2872,SBi!$B$3:$B$28,0),MATCH(O2872,SBi!$C$2:$K$2,0)),0)</f>
        <v>119.8</v>
      </c>
      <c r="Q2872" s="19">
        <f t="shared" ca="1" si="580"/>
        <v>18.449200000000001</v>
      </c>
      <c r="R2872" s="19" t="str">
        <f ca="1">IFERROR(INDEX(VpD!$2:$2,MATCH(G2872,VpD!$1:$1,1)),VpD!$I$2)</f>
        <v>1973-1978</v>
      </c>
      <c r="S2872" s="1">
        <f ca="1">IFERROR(INDEX(VpD!$C$3:$I$27,MATCH(E2872,VpD!$B$3:$B$27,0),MATCH(R2872,VpD!$C$2:$I$2,0)),0)</f>
        <v>117</v>
      </c>
      <c r="T2872" s="19">
        <f t="shared" ca="1" si="581"/>
        <v>18.018000000000001</v>
      </c>
      <c r="U2872" s="14" t="str">
        <f t="shared" ca="1" si="582"/>
        <v xml:space="preserve">713477.82 </v>
      </c>
      <c r="V2872" s="14" t="str">
        <f t="shared" ca="1" si="583"/>
        <v>6168642.54</v>
      </c>
      <c r="W2872" s="14" t="str">
        <f t="shared" ca="1" si="584"/>
        <v>POINT(713477.82 6168642.54)</v>
      </c>
      <c r="X2872" s="14" t="str">
        <f>IFERROR(INDEX(BygningOmraade!B:B,MATCH(A2872,BygningOmraade!A:A,0)),"")</f>
        <v/>
      </c>
    </row>
    <row r="2873" spans="1:24" s="14" customFormat="1" x14ac:dyDescent="0.25">
      <c r="A2873" s="14">
        <f t="shared" si="572"/>
        <v>2873</v>
      </c>
      <c r="B2873" s="14" t="str">
        <f t="shared" ca="1" si="573"/>
        <v>a904fb59-bc88-4dbc-8814-eb6a1bf41c2e</v>
      </c>
      <c r="C2873" s="14" t="str">
        <f t="shared" ca="1" si="574"/>
        <v>0a3f507e-18cc-32b8-e044-0003ba298018</v>
      </c>
      <c r="D2873" s="14">
        <f t="shared" ca="1" si="575"/>
        <v>994144</v>
      </c>
      <c r="E2873" s="1">
        <f t="shared" ca="1" si="576"/>
        <v>130</v>
      </c>
      <c r="F2873" s="1">
        <f t="shared" ca="1" si="577"/>
        <v>156</v>
      </c>
      <c r="G2873" s="1">
        <f t="shared" ca="1" si="578"/>
        <v>2019</v>
      </c>
      <c r="H2873" s="1" t="str">
        <f ca="1">IFERROR(INDEX(Varmeinstallation!B:B,MATCH(INDIRECT($A$1&amp;"L"&amp;A2873)*1,Varmeinstallation!A:A,0)),"Ingen varmeinstallationer")</f>
        <v>Fjernvarme/blokvarme (radiatorsystemer eller varmluftanlæg)</v>
      </c>
      <c r="I2873" s="1" t="str">
        <f ca="1">IFERROR(INDEX(Opvarmningsmiddel!B:B,MATCH(INDIRECT($A$1&amp;"M"&amp;A2873)*1,Opvarmningsmiddel!A:A,0)),"")</f>
        <v/>
      </c>
      <c r="J2873" s="1">
        <f t="shared" ca="1" si="579"/>
        <v>0</v>
      </c>
      <c r="K2873" s="1" t="str">
        <f ca="1">IFERROR(INDEX(Relationstabel!$C$3:$K$10,MATCH(VALUE(INDIRECT($A$1&amp;"L"&amp;A2873)),Relationstabel!$A$3:$A$10,0),MATCH(IFERROR(VALUE(INDIRECT($A$1&amp;"M"&amp;A2873)),0),Relationstabel!$C$1:$K$1,0)),"Ingen varmeinstallationer")</f>
        <v>Fjernvarme/ Blokvarme</v>
      </c>
      <c r="L2873" s="1" t="str">
        <f ca="1">INDEX(Anvendelseskode!B:B,MATCH($E2873,Anvendelseskode!$A:$A,0))</f>
        <v>Række-, kæde-, dobbelthus (lodret adskillelse mellem enhederne)</v>
      </c>
      <c r="M2873" s="1" t="str">
        <f ca="1">INDEX(Anvendelseskode!C:C,MATCH($E2873,Anvendelseskode!$A:$A,0))</f>
        <v>Række-, kæde og dobbelthuse</v>
      </c>
      <c r="N2873" s="1" t="str">
        <f ca="1">INDEX(Anvendelseskode!D:D,MATCH($E2873,Anvendelseskode!$A:$A,0))</f>
        <v>Private husholdninger</v>
      </c>
      <c r="O2873" s="1" t="str">
        <f ca="1">IFERROR(INDEX(SBi!$2:$2,MATCH(G2873,SBi!$1:$1,1)),SBi!$K$2)</f>
        <v>Efter 2006</v>
      </c>
      <c r="P2873" s="1">
        <f ca="1">IFERROR(INDEX(SBi!$C$3:$K$28,MATCH(E2873,SBi!$B$3:$B$28,0),MATCH(O2873,SBi!$C$2:$K$2,0)),0)</f>
        <v>66.400000000000006</v>
      </c>
      <c r="Q2873" s="19">
        <f t="shared" ca="1" si="580"/>
        <v>10.358400000000001</v>
      </c>
      <c r="R2873" s="19" t="str">
        <f ca="1">IFERROR(INDEX(VpD!$2:$2,MATCH(G2873,VpD!$1:$1,1)),VpD!$I$2)</f>
        <v>&gt;1998</v>
      </c>
      <c r="S2873" s="1">
        <f ca="1">IFERROR(INDEX(VpD!$C$3:$I$27,MATCH(E2873,VpD!$B$3:$B$27,0),MATCH(R2873,VpD!$C$2:$I$2,0)),0)</f>
        <v>65</v>
      </c>
      <c r="T2873" s="19">
        <f t="shared" ca="1" si="581"/>
        <v>10.14</v>
      </c>
      <c r="U2873" s="14" t="str">
        <f t="shared" ca="1" si="582"/>
        <v xml:space="preserve">711422.35 </v>
      </c>
      <c r="V2873" s="14" t="str">
        <f t="shared" ca="1" si="583"/>
        <v>6171843.12</v>
      </c>
      <c r="W2873" s="14" t="str">
        <f t="shared" ca="1" si="584"/>
        <v>POINT(711422.35 6171843.12)</v>
      </c>
      <c r="X2873" s="14" t="str">
        <f>IFERROR(INDEX(BygningOmraade!B:B,MATCH(A2873,BygningOmraade!A:A,0)),"")</f>
        <v/>
      </c>
    </row>
    <row r="2874" spans="1:24" s="14" customFormat="1" x14ac:dyDescent="0.25">
      <c r="A2874" s="14">
        <f t="shared" si="572"/>
        <v>2874</v>
      </c>
      <c r="B2874" s="14" t="str">
        <f t="shared" ca="1" si="573"/>
        <v>a905e105-582d-46f8-9802-7b60e58c857a</v>
      </c>
      <c r="C2874" s="14" t="str">
        <f t="shared" ca="1" si="574"/>
        <v>0a3f507e-1dcb-32b8-e044-0003ba298018</v>
      </c>
      <c r="D2874" s="14">
        <f t="shared" ca="1" si="575"/>
        <v>2540529</v>
      </c>
      <c r="E2874" s="1">
        <f t="shared" ca="1" si="576"/>
        <v>120</v>
      </c>
      <c r="F2874" s="1">
        <f t="shared" ca="1" si="577"/>
        <v>128</v>
      </c>
      <c r="G2874" s="1">
        <f t="shared" ca="1" si="578"/>
        <v>2001</v>
      </c>
      <c r="H2874" s="1" t="str">
        <f ca="1">IFERROR(INDEX(Varmeinstallation!B:B,MATCH(INDIRECT($A$1&amp;"L"&amp;A2874)*1,Varmeinstallation!A:A,0)),"Ingen varmeinstallationer")</f>
        <v>Fjernvarme/blokvarme (radiatorsystemer eller varmluftanlæg)</v>
      </c>
      <c r="I2874" s="1" t="str">
        <f ca="1">IFERROR(INDEX(Opvarmningsmiddel!B:B,MATCH(INDIRECT($A$1&amp;"M"&amp;A2874)*1,Opvarmningsmiddel!A:A,0)),"")</f>
        <v/>
      </c>
      <c r="J2874" s="1">
        <f t="shared" ca="1" si="579"/>
        <v>0</v>
      </c>
      <c r="K2874" s="1" t="str">
        <f ca="1">IFERROR(INDEX(Relationstabel!$C$3:$K$10,MATCH(VALUE(INDIRECT($A$1&amp;"L"&amp;A2874)),Relationstabel!$A$3:$A$10,0),MATCH(IFERROR(VALUE(INDIRECT($A$1&amp;"M"&amp;A2874)),0),Relationstabel!$C$1:$K$1,0)),"Ingen varmeinstallationer")</f>
        <v>Fjernvarme/ Blokvarme</v>
      </c>
      <c r="L2874" s="1" t="str">
        <f ca="1">INDEX(Anvendelseskode!B:B,MATCH($E2874,Anvendelseskode!$A:$A,0))</f>
        <v>Fritliggende enfamilieshus (parcelhus)</v>
      </c>
      <c r="M2874" s="1" t="str">
        <f ca="1">INDEX(Anvendelseskode!C:C,MATCH($E2874,Anvendelseskode!$A:$A,0))</f>
        <v>Parcelhuse</v>
      </c>
      <c r="N2874" s="1" t="str">
        <f ca="1">INDEX(Anvendelseskode!D:D,MATCH($E2874,Anvendelseskode!$A:$A,0))</f>
        <v>Private husholdninger</v>
      </c>
      <c r="O2874" s="1" t="str">
        <f ca="1">IFERROR(INDEX(SBi!$2:$2,MATCH(G2874,SBi!$1:$1,1)),SBi!$K$2)</f>
        <v>1999-2006</v>
      </c>
      <c r="P2874" s="1">
        <f ca="1">IFERROR(INDEX(SBi!$C$3:$K$28,MATCH(E2874,SBi!$B$3:$B$28,0),MATCH(O2874,SBi!$C$2:$K$2,0)),0)</f>
        <v>83.9</v>
      </c>
      <c r="Q2874" s="19">
        <f t="shared" ca="1" si="580"/>
        <v>10.7392</v>
      </c>
      <c r="R2874" s="19" t="str">
        <f ca="1">IFERROR(INDEX(VpD!$2:$2,MATCH(G2874,VpD!$1:$1,1)),VpD!$I$2)</f>
        <v>&gt;1998</v>
      </c>
      <c r="S2874" s="1">
        <f ca="1">IFERROR(INDEX(VpD!$C$3:$I$27,MATCH(E2874,VpD!$B$3:$B$27,0),MATCH(R2874,VpD!$C$2:$I$2,0)),0)</f>
        <v>72</v>
      </c>
      <c r="T2874" s="19">
        <f t="shared" ca="1" si="581"/>
        <v>9.2159999999999993</v>
      </c>
      <c r="U2874" s="14" t="str">
        <f t="shared" ca="1" si="582"/>
        <v xml:space="preserve">712119.49 </v>
      </c>
      <c r="V2874" s="14" t="str">
        <f t="shared" ca="1" si="583"/>
        <v>6171773.93</v>
      </c>
      <c r="W2874" s="14" t="str">
        <f t="shared" ca="1" si="584"/>
        <v>POINT(712119.49 6171773.93)</v>
      </c>
      <c r="X2874" s="14" t="str">
        <f>IFERROR(INDEX(BygningOmraade!B:B,MATCH(A2874,BygningOmraade!A:A,0)),"")</f>
        <v/>
      </c>
    </row>
    <row r="2875" spans="1:24" s="14" customFormat="1" x14ac:dyDescent="0.25">
      <c r="A2875" s="14">
        <f t="shared" si="572"/>
        <v>2875</v>
      </c>
      <c r="B2875" s="14" t="str">
        <f t="shared" ca="1" si="573"/>
        <v>a908d222-b3e3-4349-a556-adaf8fddc4c5</v>
      </c>
      <c r="C2875" s="14" t="str">
        <f t="shared" ca="1" si="574"/>
        <v>0a3f507e-22b9-32b8-e044-0003ba298018</v>
      </c>
      <c r="D2875" s="14">
        <f t="shared" ca="1" si="575"/>
        <v>995478</v>
      </c>
      <c r="E2875" s="1">
        <f t="shared" ca="1" si="576"/>
        <v>130</v>
      </c>
      <c r="F2875" s="1">
        <f t="shared" ca="1" si="577"/>
        <v>107</v>
      </c>
      <c r="G2875" s="1">
        <f t="shared" ca="1" si="578"/>
        <v>1970</v>
      </c>
      <c r="H2875" s="1" t="str">
        <f ca="1">IFERROR(INDEX(Varmeinstallation!B:B,MATCH(INDIRECT($A$1&amp;"L"&amp;A2875)*1,Varmeinstallation!A:A,0)),"Ingen varmeinstallationer")</f>
        <v>Fjernvarme/blokvarme (radiatorsystemer eller varmluftanlæg)</v>
      </c>
      <c r="I2875" s="1" t="str">
        <f ca="1">IFERROR(INDEX(Opvarmningsmiddel!B:B,MATCH(INDIRECT($A$1&amp;"M"&amp;A2875)*1,Opvarmningsmiddel!A:A,0)),"")</f>
        <v/>
      </c>
      <c r="J2875" s="1">
        <f t="shared" ca="1" si="579"/>
        <v>2</v>
      </c>
      <c r="K2875" s="1" t="str">
        <f ca="1">IFERROR(INDEX(Relationstabel!$C$3:$K$10,MATCH(VALUE(INDIRECT($A$1&amp;"L"&amp;A2875)),Relationstabel!$A$3:$A$10,0),MATCH(IFERROR(VALUE(INDIRECT($A$1&amp;"M"&amp;A2875)),0),Relationstabel!$C$1:$K$1,0)),"Ingen varmeinstallationer")</f>
        <v>Fjernvarme/ Blokvarme</v>
      </c>
      <c r="L2875" s="1" t="str">
        <f ca="1">INDEX(Anvendelseskode!B:B,MATCH($E2875,Anvendelseskode!$A:$A,0))</f>
        <v>Række-, kæde-, dobbelthus (lodret adskillelse mellem enhederne)</v>
      </c>
      <c r="M2875" s="1" t="str">
        <f ca="1">INDEX(Anvendelseskode!C:C,MATCH($E2875,Anvendelseskode!$A:$A,0))</f>
        <v>Række-, kæde og dobbelthuse</v>
      </c>
      <c r="N2875" s="1" t="str">
        <f ca="1">INDEX(Anvendelseskode!D:D,MATCH($E2875,Anvendelseskode!$A:$A,0))</f>
        <v>Private husholdninger</v>
      </c>
      <c r="O2875" s="1" t="str">
        <f ca="1">IFERROR(INDEX(SBi!$2:$2,MATCH(G2875,SBi!$1:$1,1)),SBi!$K$2)</f>
        <v>1961-1972</v>
      </c>
      <c r="P2875" s="1">
        <f ca="1">IFERROR(INDEX(SBi!$C$3:$K$28,MATCH(E2875,SBi!$B$3:$B$28,0),MATCH(O2875,SBi!$C$2:$K$2,0)),0)</f>
        <v>119.9</v>
      </c>
      <c r="Q2875" s="19">
        <f t="shared" ca="1" si="580"/>
        <v>12.829300000000002</v>
      </c>
      <c r="R2875" s="19" t="str">
        <f ca="1">IFERROR(INDEX(VpD!$2:$2,MATCH(G2875,VpD!$1:$1,1)),VpD!$I$2)</f>
        <v>1961-1972</v>
      </c>
      <c r="S2875" s="1">
        <f ca="1">IFERROR(INDEX(VpD!$C$3:$I$27,MATCH(E2875,VpD!$B$3:$B$27,0),MATCH(R2875,VpD!$C$2:$I$2,0)),0)</f>
        <v>120</v>
      </c>
      <c r="T2875" s="19">
        <f t="shared" ca="1" si="581"/>
        <v>12.84</v>
      </c>
      <c r="U2875" s="14" t="str">
        <f t="shared" ca="1" si="582"/>
        <v xml:space="preserve">711941.02 </v>
      </c>
      <c r="V2875" s="14" t="str">
        <f t="shared" ca="1" si="583"/>
        <v>6171941.49</v>
      </c>
      <c r="W2875" s="14" t="str">
        <f t="shared" ca="1" si="584"/>
        <v>POINT(711941.02 6171941.49)</v>
      </c>
      <c r="X2875" s="14" t="str">
        <f>IFERROR(INDEX(BygningOmraade!B:B,MATCH(A2875,BygningOmraade!A:A,0)),"")</f>
        <v/>
      </c>
    </row>
    <row r="2876" spans="1:24" s="14" customFormat="1" x14ac:dyDescent="0.25">
      <c r="A2876" s="14">
        <f t="shared" si="572"/>
        <v>2876</v>
      </c>
      <c r="B2876" s="14" t="str">
        <f t="shared" ca="1" si="573"/>
        <v>a91e8256-8678-4702-afd8-59b6230a1470</v>
      </c>
      <c r="C2876" s="14" t="str">
        <f t="shared" ca="1" si="574"/>
        <v>0a3f507e-1cc8-32b8-e044-0003ba298018</v>
      </c>
      <c r="D2876" s="14">
        <f t="shared" ca="1" si="575"/>
        <v>993949</v>
      </c>
      <c r="E2876" s="1">
        <f t="shared" ca="1" si="576"/>
        <v>440</v>
      </c>
      <c r="F2876" s="1">
        <f t="shared" ca="1" si="577"/>
        <v>28</v>
      </c>
      <c r="G2876" s="1">
        <f t="shared" ca="1" si="578"/>
        <v>2009</v>
      </c>
      <c r="H2876" s="1" t="str">
        <f ca="1">IFERROR(INDEX(Varmeinstallation!B:B,MATCH(INDIRECT($A$1&amp;"L"&amp;A2876)*1,Varmeinstallation!A:A,0)),"Ingen varmeinstallationer")</f>
        <v>Ingen varmeinstallationer</v>
      </c>
      <c r="I2876" s="1" t="str">
        <f ca="1">IFERROR(INDEX(Opvarmningsmiddel!B:B,MATCH(INDIRECT($A$1&amp;"M"&amp;A2876)*1,Opvarmningsmiddel!A:A,0)),"")</f>
        <v/>
      </c>
      <c r="J2876" s="1">
        <f t="shared" ca="1" si="579"/>
        <v>0</v>
      </c>
      <c r="K2876" s="1" t="str">
        <f ca="1">IFERROR(INDEX(Relationstabel!$C$3:$K$10,MATCH(VALUE(INDIRECT($A$1&amp;"L"&amp;A2876)),Relationstabel!$A$3:$A$10,0),MATCH(IFERROR(VALUE(INDIRECT($A$1&amp;"M"&amp;A2876)),0),Relationstabel!$C$1:$K$1,0)),"Ingen varmeinstallationer")</f>
        <v>Ingen varmeinstallation</v>
      </c>
      <c r="L2876" s="1" t="str">
        <f ca="1">INDEX(Anvendelseskode!B:B,MATCH($E2876,Anvendelseskode!$A:$A,0))</f>
        <v>Daginstitutioner</v>
      </c>
      <c r="M2876" s="1" t="str">
        <f ca="1">INDEX(Anvendelseskode!C:C,MATCH($E2876,Anvendelseskode!$A:$A,0))</f>
        <v>Daginstitutioner</v>
      </c>
      <c r="N2876" s="1" t="str">
        <f ca="1">INDEX(Anvendelseskode!D:D,MATCH($E2876,Anvendelseskode!$A:$A,0))</f>
        <v>Kommunale og andre offentlige institutioner</v>
      </c>
      <c r="O2876" s="1" t="str">
        <f ca="1">IFERROR(INDEX(SBi!$2:$2,MATCH(G2876,SBi!$1:$1,1)),SBi!$K$2)</f>
        <v>Efter 2006</v>
      </c>
      <c r="P2876" s="1">
        <f ca="1">IFERROR(INDEX(SBi!$C$3:$K$28,MATCH(E2876,SBi!$B$3:$B$28,0),MATCH(O2876,SBi!$C$2:$K$2,0)),0)</f>
        <v>115.9</v>
      </c>
      <c r="Q2876" s="19">
        <f t="shared" ca="1" si="580"/>
        <v>3.2452000000000001</v>
      </c>
      <c r="R2876" s="19" t="str">
        <f ca="1">IFERROR(INDEX(VpD!$2:$2,MATCH(G2876,VpD!$1:$1,1)),VpD!$I$2)</f>
        <v>&gt;1998</v>
      </c>
      <c r="S2876" s="1">
        <f ca="1">IFERROR(INDEX(VpD!$C$3:$I$27,MATCH(E2876,VpD!$B$3:$B$27,0),MATCH(R2876,VpD!$C$2:$I$2,0)),0)</f>
        <v>129</v>
      </c>
      <c r="T2876" s="19">
        <f t="shared" ca="1" si="581"/>
        <v>3.6120000000000001</v>
      </c>
      <c r="U2876" s="14" t="str">
        <f t="shared" ca="1" si="582"/>
        <v xml:space="preserve">711194.14 </v>
      </c>
      <c r="V2876" s="14" t="str">
        <f t="shared" ca="1" si="583"/>
        <v>6172440.88</v>
      </c>
      <c r="W2876" s="14" t="str">
        <f t="shared" ca="1" si="584"/>
        <v>POINT(711194.14 6172440.88)</v>
      </c>
      <c r="X2876" s="14" t="str">
        <f>IFERROR(INDEX(BygningOmraade!B:B,MATCH(A2876,BygningOmraade!A:A,0)),"")</f>
        <v/>
      </c>
    </row>
    <row r="2877" spans="1:24" s="14" customFormat="1" x14ac:dyDescent="0.25">
      <c r="A2877" s="14">
        <f t="shared" si="572"/>
        <v>2877</v>
      </c>
      <c r="B2877" s="14" t="str">
        <f t="shared" ca="1" si="573"/>
        <v>a931aa23-21e2-43fd-900c-158e27be39e0</v>
      </c>
      <c r="C2877" s="14" t="str">
        <f t="shared" ca="1" si="574"/>
        <v>0a3f507e-15f4-32b8-e044-0003ba298018</v>
      </c>
      <c r="D2877" s="14">
        <f t="shared" ca="1" si="575"/>
        <v>995077</v>
      </c>
      <c r="E2877" s="1">
        <f t="shared" ca="1" si="576"/>
        <v>120</v>
      </c>
      <c r="F2877" s="1">
        <f t="shared" ca="1" si="577"/>
        <v>231</v>
      </c>
      <c r="G2877" s="1">
        <f t="shared" ca="1" si="578"/>
        <v>2000</v>
      </c>
      <c r="H2877" s="1" t="str">
        <f ca="1">IFERROR(INDEX(Varmeinstallation!B:B,MATCH(INDIRECT($A$1&amp;"L"&amp;A2877)*1,Varmeinstallation!A:A,0)),"Ingen varmeinstallationer")</f>
        <v>Centralvarme fra eget anlæg, et-kammer fyr</v>
      </c>
      <c r="I2877" s="1" t="str">
        <f ca="1">IFERROR(INDEX(Opvarmningsmiddel!B:B,MATCH(INDIRECT($A$1&amp;"M"&amp;A2877)*1,Opvarmningsmiddel!A:A,0)),"")</f>
        <v>Naturgas</v>
      </c>
      <c r="J2877" s="1">
        <f t="shared" ca="1" si="579"/>
        <v>0</v>
      </c>
      <c r="K2877" s="1" t="str">
        <f ca="1">IFERROR(INDEX(Relationstabel!$C$3:$K$10,MATCH(VALUE(INDIRECT($A$1&amp;"L"&amp;A2877)),Relationstabel!$A$3:$A$10,0),MATCH(IFERROR(VALUE(INDIRECT($A$1&amp;"M"&amp;A2877)),0),Relationstabel!$C$1:$K$1,0)),"Ingen varmeinstallationer")</f>
        <v>Naturgas</v>
      </c>
      <c r="L2877" s="1" t="str">
        <f ca="1">INDEX(Anvendelseskode!B:B,MATCH($E2877,Anvendelseskode!$A:$A,0))</f>
        <v>Fritliggende enfamilieshus (parcelhus)</v>
      </c>
      <c r="M2877" s="1" t="str">
        <f ca="1">INDEX(Anvendelseskode!C:C,MATCH($E2877,Anvendelseskode!$A:$A,0))</f>
        <v>Parcelhuse</v>
      </c>
      <c r="N2877" s="1" t="str">
        <f ca="1">INDEX(Anvendelseskode!D:D,MATCH($E2877,Anvendelseskode!$A:$A,0))</f>
        <v>Private husholdninger</v>
      </c>
      <c r="O2877" s="1" t="str">
        <f ca="1">IFERROR(INDEX(SBi!$2:$2,MATCH(G2877,SBi!$1:$1,1)),SBi!$K$2)</f>
        <v>1999-2006</v>
      </c>
      <c r="P2877" s="1">
        <f ca="1">IFERROR(INDEX(SBi!$C$3:$K$28,MATCH(E2877,SBi!$B$3:$B$28,0),MATCH(O2877,SBi!$C$2:$K$2,0)),0)</f>
        <v>83.9</v>
      </c>
      <c r="Q2877" s="19">
        <f t="shared" ca="1" si="580"/>
        <v>19.3809</v>
      </c>
      <c r="R2877" s="19" t="str">
        <f ca="1">IFERROR(INDEX(VpD!$2:$2,MATCH(G2877,VpD!$1:$1,1)),VpD!$I$2)</f>
        <v>&gt;1998</v>
      </c>
      <c r="S2877" s="1">
        <f ca="1">IFERROR(INDEX(VpD!$C$3:$I$27,MATCH(E2877,VpD!$B$3:$B$27,0),MATCH(R2877,VpD!$C$2:$I$2,0)),0)</f>
        <v>72</v>
      </c>
      <c r="T2877" s="19">
        <f t="shared" ca="1" si="581"/>
        <v>16.632000000000001</v>
      </c>
      <c r="U2877" s="14" t="str">
        <f t="shared" ca="1" si="582"/>
        <v xml:space="preserve">711725.44 </v>
      </c>
      <c r="V2877" s="14" t="str">
        <f t="shared" ca="1" si="583"/>
        <v>6170709.74</v>
      </c>
      <c r="W2877" s="14" t="str">
        <f t="shared" ca="1" si="584"/>
        <v>POINT(711725.44 6170709.74)</v>
      </c>
      <c r="X2877" s="14" t="str">
        <f>IFERROR(INDEX(BygningOmraade!B:B,MATCH(A2877,BygningOmraade!A:A,0)),"")</f>
        <v/>
      </c>
    </row>
    <row r="2878" spans="1:24" s="14" customFormat="1" x14ac:dyDescent="0.25">
      <c r="A2878" s="14">
        <f t="shared" si="572"/>
        <v>2878</v>
      </c>
      <c r="B2878" s="14" t="str">
        <f t="shared" ca="1" si="573"/>
        <v>a944dde0-b56e-4b52-bd5a-44483df93c0f</v>
      </c>
      <c r="C2878" s="14" t="str">
        <f t="shared" ca="1" si="574"/>
        <v>100b532a-8449-4bd5-adc6-f1a39698c69e</v>
      </c>
      <c r="D2878" s="14">
        <f t="shared" ca="1" si="575"/>
        <v>100103475</v>
      </c>
      <c r="E2878" s="1">
        <f t="shared" ca="1" si="576"/>
        <v>130</v>
      </c>
      <c r="F2878" s="1">
        <f t="shared" ca="1" si="577"/>
        <v>120</v>
      </c>
      <c r="G2878" s="1">
        <f t="shared" ca="1" si="578"/>
        <v>2018</v>
      </c>
      <c r="H2878" s="1" t="str">
        <f ca="1">IFERROR(INDEX(Varmeinstallation!B:B,MATCH(INDIRECT($A$1&amp;"L"&amp;A2878)*1,Varmeinstallation!A:A,0)),"Ingen varmeinstallationer")</f>
        <v>Fjernvarme/blokvarme (radiatorsystemer eller varmluftanlæg)</v>
      </c>
      <c r="I2878" s="1" t="str">
        <f ca="1">IFERROR(INDEX(Opvarmningsmiddel!B:B,MATCH(INDIRECT($A$1&amp;"M"&amp;A2878)*1,Opvarmningsmiddel!A:A,0)),"")</f>
        <v/>
      </c>
      <c r="J2878" s="1">
        <f t="shared" ca="1" si="579"/>
        <v>0</v>
      </c>
      <c r="K2878" s="1" t="str">
        <f ca="1">IFERROR(INDEX(Relationstabel!$C$3:$K$10,MATCH(VALUE(INDIRECT($A$1&amp;"L"&amp;A2878)),Relationstabel!$A$3:$A$10,0),MATCH(IFERROR(VALUE(INDIRECT($A$1&amp;"M"&amp;A2878)),0),Relationstabel!$C$1:$K$1,0)),"Ingen varmeinstallationer")</f>
        <v>Fjernvarme/ Blokvarme</v>
      </c>
      <c r="L2878" s="1" t="str">
        <f ca="1">INDEX(Anvendelseskode!B:B,MATCH($E2878,Anvendelseskode!$A:$A,0))</f>
        <v>Række-, kæde-, dobbelthus (lodret adskillelse mellem enhederne)</v>
      </c>
      <c r="M2878" s="1" t="str">
        <f ca="1">INDEX(Anvendelseskode!C:C,MATCH($E2878,Anvendelseskode!$A:$A,0))</f>
        <v>Række-, kæde og dobbelthuse</v>
      </c>
      <c r="N2878" s="1" t="str">
        <f ca="1">INDEX(Anvendelseskode!D:D,MATCH($E2878,Anvendelseskode!$A:$A,0))</f>
        <v>Private husholdninger</v>
      </c>
      <c r="O2878" s="1" t="str">
        <f ca="1">IFERROR(INDEX(SBi!$2:$2,MATCH(G2878,SBi!$1:$1,1)),SBi!$K$2)</f>
        <v>Efter 2006</v>
      </c>
      <c r="P2878" s="1">
        <f ca="1">IFERROR(INDEX(SBi!$C$3:$K$28,MATCH(E2878,SBi!$B$3:$B$28,0),MATCH(O2878,SBi!$C$2:$K$2,0)),0)</f>
        <v>66.400000000000006</v>
      </c>
      <c r="Q2878" s="19">
        <f t="shared" ca="1" si="580"/>
        <v>7.9680000000000009</v>
      </c>
      <c r="R2878" s="19" t="str">
        <f ca="1">IFERROR(INDEX(VpD!$2:$2,MATCH(G2878,VpD!$1:$1,1)),VpD!$I$2)</f>
        <v>&gt;1998</v>
      </c>
      <c r="S2878" s="1">
        <f ca="1">IFERROR(INDEX(VpD!$C$3:$I$27,MATCH(E2878,VpD!$B$3:$B$27,0),MATCH(R2878,VpD!$C$2:$I$2,0)),0)</f>
        <v>65</v>
      </c>
      <c r="T2878" s="19">
        <f t="shared" ca="1" si="581"/>
        <v>7.8</v>
      </c>
      <c r="U2878" s="14" t="str">
        <f t="shared" ca="1" si="582"/>
        <v xml:space="preserve">711554.35 </v>
      </c>
      <c r="V2878" s="14" t="str">
        <f t="shared" ca="1" si="583"/>
        <v>6172879.51</v>
      </c>
      <c r="W2878" s="14" t="str">
        <f t="shared" ca="1" si="584"/>
        <v>POINT(711554.35 6172879.51)</v>
      </c>
      <c r="X2878" s="14" t="str">
        <f>IFERROR(INDEX(BygningOmraade!B:B,MATCH(A2878,BygningOmraade!A:A,0)),"")</f>
        <v/>
      </c>
    </row>
    <row r="2879" spans="1:24" s="14" customFormat="1" x14ac:dyDescent="0.25">
      <c r="A2879" s="14">
        <f t="shared" si="572"/>
        <v>2879</v>
      </c>
      <c r="B2879" s="14" t="str">
        <f t="shared" ca="1" si="573"/>
        <v>a965f15c-0319-4905-9e89-46e22326a764</v>
      </c>
      <c r="C2879" s="14" t="str">
        <f t="shared" ca="1" si="574"/>
        <v>0a3f507e-1607-32b8-e044-0003ba298018</v>
      </c>
      <c r="D2879" s="14">
        <f t="shared" ca="1" si="575"/>
        <v>994406</v>
      </c>
      <c r="E2879" s="1">
        <f t="shared" ca="1" si="576"/>
        <v>120</v>
      </c>
      <c r="F2879" s="1">
        <f t="shared" ca="1" si="577"/>
        <v>152</v>
      </c>
      <c r="G2879" s="1">
        <f t="shared" ca="1" si="578"/>
        <v>1989</v>
      </c>
      <c r="H2879" s="1" t="str">
        <f ca="1">IFERROR(INDEX(Varmeinstallation!B:B,MATCH(INDIRECT($A$1&amp;"L"&amp;A2879)*1,Varmeinstallation!A:A,0)),"Ingen varmeinstallationer")</f>
        <v>Elovne, elpaneler</v>
      </c>
      <c r="I2879" s="1" t="str">
        <f ca="1">IFERROR(INDEX(Opvarmningsmiddel!B:B,MATCH(INDIRECT($A$1&amp;"M"&amp;A2879)*1,Opvarmningsmiddel!A:A,0)),"")</f>
        <v>Elektricitet</v>
      </c>
      <c r="J2879" s="1">
        <f t="shared" ca="1" si="579"/>
        <v>2</v>
      </c>
      <c r="K2879" s="1" t="str">
        <f ca="1">IFERROR(INDEX(Relationstabel!$C$3:$K$10,MATCH(VALUE(INDIRECT($A$1&amp;"L"&amp;A2879)),Relationstabel!$A$3:$A$10,0),MATCH(IFERROR(VALUE(INDIRECT($A$1&amp;"M"&amp;A2879)),0),Relationstabel!$C$1:$K$1,0)),"Ingen varmeinstallationer")</f>
        <v>Elvarme</v>
      </c>
      <c r="L2879" s="1" t="str">
        <f ca="1">INDEX(Anvendelseskode!B:B,MATCH($E2879,Anvendelseskode!$A:$A,0))</f>
        <v>Fritliggende enfamilieshus (parcelhus)</v>
      </c>
      <c r="M2879" s="1" t="str">
        <f ca="1">INDEX(Anvendelseskode!C:C,MATCH($E2879,Anvendelseskode!$A:$A,0))</f>
        <v>Parcelhuse</v>
      </c>
      <c r="N2879" s="1" t="str">
        <f ca="1">INDEX(Anvendelseskode!D:D,MATCH($E2879,Anvendelseskode!$A:$A,0))</f>
        <v>Private husholdninger</v>
      </c>
      <c r="O2879" s="1" t="str">
        <f ca="1">IFERROR(INDEX(SBi!$2:$2,MATCH(G2879,SBi!$1:$1,1)),SBi!$K$2)</f>
        <v>1979-1998</v>
      </c>
      <c r="P2879" s="1">
        <f ca="1">IFERROR(INDEX(SBi!$C$3:$K$28,MATCH(E2879,SBi!$B$3:$B$28,0),MATCH(O2879,SBi!$C$2:$K$2,0)),0)</f>
        <v>105.4</v>
      </c>
      <c r="Q2879" s="19">
        <f t="shared" ca="1" si="580"/>
        <v>16.020800000000001</v>
      </c>
      <c r="R2879" s="19" t="str">
        <f ca="1">IFERROR(INDEX(VpD!$2:$2,MATCH(G2879,VpD!$1:$1,1)),VpD!$I$2)</f>
        <v>1979-1998</v>
      </c>
      <c r="S2879" s="1">
        <f ca="1">IFERROR(INDEX(VpD!$C$3:$I$27,MATCH(E2879,VpD!$B$3:$B$27,0),MATCH(R2879,VpD!$C$2:$I$2,0)),0)</f>
        <v>90</v>
      </c>
      <c r="T2879" s="19">
        <f t="shared" ca="1" si="581"/>
        <v>13.68</v>
      </c>
      <c r="U2879" s="14" t="str">
        <f t="shared" ca="1" si="582"/>
        <v xml:space="preserve">711584.58 </v>
      </c>
      <c r="V2879" s="14" t="str">
        <f t="shared" ca="1" si="583"/>
        <v>6170787.82</v>
      </c>
      <c r="W2879" s="14" t="str">
        <f t="shared" ca="1" si="584"/>
        <v>POINT(711584.58 6170787.82)</v>
      </c>
      <c r="X2879" s="14" t="str">
        <f>IFERROR(INDEX(BygningOmraade!B:B,MATCH(A2879,BygningOmraade!A:A,0)),"")</f>
        <v/>
      </c>
    </row>
    <row r="2880" spans="1:24" s="14" customFormat="1" x14ac:dyDescent="0.25">
      <c r="A2880" s="14">
        <f t="shared" si="572"/>
        <v>2880</v>
      </c>
      <c r="B2880" s="14" t="str">
        <f t="shared" ca="1" si="573"/>
        <v>a969483e-099e-466b-a9d3-06cd8dfad620</v>
      </c>
      <c r="C2880" s="14" t="str">
        <f t="shared" ca="1" si="574"/>
        <v>0a3f507e-1e24-32b8-e044-0003ba298018</v>
      </c>
      <c r="D2880" s="14">
        <f t="shared" ca="1" si="575"/>
        <v>996419</v>
      </c>
      <c r="E2880" s="1">
        <f t="shared" ca="1" si="576"/>
        <v>120</v>
      </c>
      <c r="F2880" s="1">
        <f t="shared" ca="1" si="577"/>
        <v>108</v>
      </c>
      <c r="G2880" s="1">
        <f t="shared" ca="1" si="578"/>
        <v>1984</v>
      </c>
      <c r="H2880" s="1" t="str">
        <f ca="1">IFERROR(INDEX(Varmeinstallation!B:B,MATCH(INDIRECT($A$1&amp;"L"&amp;A2880)*1,Varmeinstallation!A:A,0)),"Ingen varmeinstallationer")</f>
        <v>Elovne, elpaneler</v>
      </c>
      <c r="I2880" s="1" t="str">
        <f ca="1">IFERROR(INDEX(Opvarmningsmiddel!B:B,MATCH(INDIRECT($A$1&amp;"M"&amp;A2880)*1,Opvarmningsmiddel!A:A,0)),"")</f>
        <v>Elektricitet</v>
      </c>
      <c r="J2880" s="1">
        <f t="shared" ca="1" si="579"/>
        <v>2</v>
      </c>
      <c r="K2880" s="1" t="str">
        <f ca="1">IFERROR(INDEX(Relationstabel!$C$3:$K$10,MATCH(VALUE(INDIRECT($A$1&amp;"L"&amp;A2880)),Relationstabel!$A$3:$A$10,0),MATCH(IFERROR(VALUE(INDIRECT($A$1&amp;"M"&amp;A2880)),0),Relationstabel!$C$1:$K$1,0)),"Ingen varmeinstallationer")</f>
        <v>Elvarme</v>
      </c>
      <c r="L2880" s="1" t="str">
        <f ca="1">INDEX(Anvendelseskode!B:B,MATCH($E2880,Anvendelseskode!$A:$A,0))</f>
        <v>Fritliggende enfamilieshus (parcelhus)</v>
      </c>
      <c r="M2880" s="1" t="str">
        <f ca="1">INDEX(Anvendelseskode!C:C,MATCH($E2880,Anvendelseskode!$A:$A,0))</f>
        <v>Parcelhuse</v>
      </c>
      <c r="N2880" s="1" t="str">
        <f ca="1">INDEX(Anvendelseskode!D:D,MATCH($E2880,Anvendelseskode!$A:$A,0))</f>
        <v>Private husholdninger</v>
      </c>
      <c r="O2880" s="1" t="str">
        <f ca="1">IFERROR(INDEX(SBi!$2:$2,MATCH(G2880,SBi!$1:$1,1)),SBi!$K$2)</f>
        <v>1979-1998</v>
      </c>
      <c r="P2880" s="1">
        <f ca="1">IFERROR(INDEX(SBi!$C$3:$K$28,MATCH(E2880,SBi!$B$3:$B$28,0),MATCH(O2880,SBi!$C$2:$K$2,0)),0)</f>
        <v>105.4</v>
      </c>
      <c r="Q2880" s="19">
        <f t="shared" ca="1" si="580"/>
        <v>11.3832</v>
      </c>
      <c r="R2880" s="19" t="str">
        <f ca="1">IFERROR(INDEX(VpD!$2:$2,MATCH(G2880,VpD!$1:$1,1)),VpD!$I$2)</f>
        <v>1979-1998</v>
      </c>
      <c r="S2880" s="1">
        <f ca="1">IFERROR(INDEX(VpD!$C$3:$I$27,MATCH(E2880,VpD!$B$3:$B$27,0),MATCH(R2880,VpD!$C$2:$I$2,0)),0)</f>
        <v>90</v>
      </c>
      <c r="T2880" s="19">
        <f t="shared" ca="1" si="581"/>
        <v>9.7200000000000006</v>
      </c>
      <c r="U2880" s="14" t="str">
        <f t="shared" ca="1" si="582"/>
        <v xml:space="preserve">713387.96 </v>
      </c>
      <c r="V2880" s="14" t="str">
        <f t="shared" ca="1" si="583"/>
        <v>6168720.5</v>
      </c>
      <c r="W2880" s="14" t="str">
        <f t="shared" ca="1" si="584"/>
        <v>POINT(713387.96 6168720.5)</v>
      </c>
      <c r="X2880" s="14" t="str">
        <f>IFERROR(INDEX(BygningOmraade!B:B,MATCH(A2880,BygningOmraade!A:A,0)),"")</f>
        <v/>
      </c>
    </row>
    <row r="2881" spans="1:24" s="14" customFormat="1" x14ac:dyDescent="0.25">
      <c r="A2881" s="14">
        <f t="shared" si="572"/>
        <v>2881</v>
      </c>
      <c r="B2881" s="14" t="str">
        <f t="shared" ca="1" si="573"/>
        <v>a97ce370-6f56-41aa-911b-fc999496868f</v>
      </c>
      <c r="C2881" s="14" t="str">
        <f t="shared" ca="1" si="574"/>
        <v>0a3f507e-1a73-32b8-e044-0003ba298018</v>
      </c>
      <c r="D2881" s="14">
        <f t="shared" ca="1" si="575"/>
        <v>997609</v>
      </c>
      <c r="E2881" s="1">
        <f t="shared" ca="1" si="576"/>
        <v>120</v>
      </c>
      <c r="F2881" s="1">
        <f t="shared" ca="1" si="577"/>
        <v>174</v>
      </c>
      <c r="G2881" s="1">
        <f t="shared" ca="1" si="578"/>
        <v>1970</v>
      </c>
      <c r="H2881" s="1" t="str">
        <f ca="1">IFERROR(INDEX(Varmeinstallation!B:B,MATCH(INDIRECT($A$1&amp;"L"&amp;A2881)*1,Varmeinstallation!A:A,0)),"Ingen varmeinstallationer")</f>
        <v>Centralvarme fra eget anlæg, et-kammer fyr</v>
      </c>
      <c r="I2881" s="1" t="str">
        <f ca="1">IFERROR(INDEX(Opvarmningsmiddel!B:B,MATCH(INDIRECT($A$1&amp;"M"&amp;A2881)*1,Opvarmningsmiddel!A:A,0)),"")</f>
        <v>Naturgas</v>
      </c>
      <c r="J2881" s="1">
        <f t="shared" ca="1" si="579"/>
        <v>2</v>
      </c>
      <c r="K2881" s="1" t="str">
        <f ca="1">IFERROR(INDEX(Relationstabel!$C$3:$K$10,MATCH(VALUE(INDIRECT($A$1&amp;"L"&amp;A2881)),Relationstabel!$A$3:$A$10,0),MATCH(IFERROR(VALUE(INDIRECT($A$1&amp;"M"&amp;A2881)),0),Relationstabel!$C$1:$K$1,0)),"Ingen varmeinstallationer")</f>
        <v>Naturgas</v>
      </c>
      <c r="L2881" s="1" t="str">
        <f ca="1">INDEX(Anvendelseskode!B:B,MATCH($E2881,Anvendelseskode!$A:$A,0))</f>
        <v>Fritliggende enfamilieshus (parcelhus)</v>
      </c>
      <c r="M2881" s="1" t="str">
        <f ca="1">INDEX(Anvendelseskode!C:C,MATCH($E2881,Anvendelseskode!$A:$A,0))</f>
        <v>Parcelhuse</v>
      </c>
      <c r="N2881" s="1" t="str">
        <f ca="1">INDEX(Anvendelseskode!D:D,MATCH($E2881,Anvendelseskode!$A:$A,0))</f>
        <v>Private husholdninger</v>
      </c>
      <c r="O2881" s="1" t="str">
        <f ca="1">IFERROR(INDEX(SBi!$2:$2,MATCH(G2881,SBi!$1:$1,1)),SBi!$K$2)</f>
        <v>1961-1972</v>
      </c>
      <c r="P2881" s="1">
        <f ca="1">IFERROR(INDEX(SBi!$C$3:$K$28,MATCH(E2881,SBi!$B$3:$B$28,0),MATCH(O2881,SBi!$C$2:$K$2,0)),0)</f>
        <v>134.30000000000001</v>
      </c>
      <c r="Q2881" s="19">
        <f t="shared" ca="1" si="580"/>
        <v>23.368200000000002</v>
      </c>
      <c r="R2881" s="19" t="str">
        <f ca="1">IFERROR(INDEX(VpD!$2:$2,MATCH(G2881,VpD!$1:$1,1)),VpD!$I$2)</f>
        <v>1961-1972</v>
      </c>
      <c r="S2881" s="1">
        <f ca="1">IFERROR(INDEX(VpD!$C$3:$I$27,MATCH(E2881,VpD!$B$3:$B$27,0),MATCH(R2881,VpD!$C$2:$I$2,0)),0)</f>
        <v>143</v>
      </c>
      <c r="T2881" s="19">
        <f t="shared" ca="1" si="581"/>
        <v>24.882000000000001</v>
      </c>
      <c r="U2881" s="14" t="str">
        <f t="shared" ca="1" si="582"/>
        <v xml:space="preserve">713794.29 </v>
      </c>
      <c r="V2881" s="14" t="str">
        <f t="shared" ca="1" si="583"/>
        <v>6168965.37</v>
      </c>
      <c r="W2881" s="14" t="str">
        <f t="shared" ca="1" si="584"/>
        <v>POINT(713794.29 6168965.37)</v>
      </c>
      <c r="X2881" s="14" t="str">
        <f>IFERROR(INDEX(BygningOmraade!B:B,MATCH(A2881,BygningOmraade!A:A,0)),"")</f>
        <v/>
      </c>
    </row>
    <row r="2882" spans="1:24" s="14" customFormat="1" x14ac:dyDescent="0.25">
      <c r="A2882" s="14">
        <f t="shared" si="572"/>
        <v>2882</v>
      </c>
      <c r="B2882" s="14" t="str">
        <f t="shared" ca="1" si="573"/>
        <v>a9937346-56b8-41af-b290-2420311b870d</v>
      </c>
      <c r="C2882" s="14" t="str">
        <f t="shared" ca="1" si="574"/>
        <v>0a3f507e-212e-32b8-e044-0003ba298018</v>
      </c>
      <c r="D2882" s="14">
        <f t="shared" ca="1" si="575"/>
        <v>996578</v>
      </c>
      <c r="E2882" s="1">
        <f t="shared" ca="1" si="576"/>
        <v>120</v>
      </c>
      <c r="F2882" s="1">
        <f t="shared" ca="1" si="577"/>
        <v>128</v>
      </c>
      <c r="G2882" s="1">
        <f t="shared" ca="1" si="578"/>
        <v>1975</v>
      </c>
      <c r="H2882" s="1" t="str">
        <f ca="1">IFERROR(INDEX(Varmeinstallation!B:B,MATCH(INDIRECT($A$1&amp;"L"&amp;A2882)*1,Varmeinstallation!A:A,0)),"Ingen varmeinstallationer")</f>
        <v>Centralvarme fra eget anlæg, et-kammer fyr</v>
      </c>
      <c r="I2882" s="1" t="str">
        <f ca="1">IFERROR(INDEX(Opvarmningsmiddel!B:B,MATCH(INDIRECT($A$1&amp;"M"&amp;A2882)*1,Opvarmningsmiddel!A:A,0)),"")</f>
        <v>Naturgas</v>
      </c>
      <c r="J2882" s="1">
        <f t="shared" ca="1" si="579"/>
        <v>0</v>
      </c>
      <c r="K2882" s="1" t="str">
        <f ca="1">IFERROR(INDEX(Relationstabel!$C$3:$K$10,MATCH(VALUE(INDIRECT($A$1&amp;"L"&amp;A2882)),Relationstabel!$A$3:$A$10,0),MATCH(IFERROR(VALUE(INDIRECT($A$1&amp;"M"&amp;A2882)),0),Relationstabel!$C$1:$K$1,0)),"Ingen varmeinstallationer")</f>
        <v>Naturgas</v>
      </c>
      <c r="L2882" s="1" t="str">
        <f ca="1">INDEX(Anvendelseskode!B:B,MATCH($E2882,Anvendelseskode!$A:$A,0))</f>
        <v>Fritliggende enfamilieshus (parcelhus)</v>
      </c>
      <c r="M2882" s="1" t="str">
        <f ca="1">INDEX(Anvendelseskode!C:C,MATCH($E2882,Anvendelseskode!$A:$A,0))</f>
        <v>Parcelhuse</v>
      </c>
      <c r="N2882" s="1" t="str">
        <f ca="1">INDEX(Anvendelseskode!D:D,MATCH($E2882,Anvendelseskode!$A:$A,0))</f>
        <v>Private husholdninger</v>
      </c>
      <c r="O2882" s="1" t="str">
        <f ca="1">IFERROR(INDEX(SBi!$2:$2,MATCH(G2882,SBi!$1:$1,1)),SBi!$K$2)</f>
        <v>1973-1978</v>
      </c>
      <c r="P2882" s="1">
        <f ca="1">IFERROR(INDEX(SBi!$C$3:$K$28,MATCH(E2882,SBi!$B$3:$B$28,0),MATCH(O2882,SBi!$C$2:$K$2,0)),0)</f>
        <v>119.8</v>
      </c>
      <c r="Q2882" s="19">
        <f t="shared" ca="1" si="580"/>
        <v>15.3344</v>
      </c>
      <c r="R2882" s="19" t="str">
        <f ca="1">IFERROR(INDEX(VpD!$2:$2,MATCH(G2882,VpD!$1:$1,1)),VpD!$I$2)</f>
        <v>1973-1978</v>
      </c>
      <c r="S2882" s="1">
        <f ca="1">IFERROR(INDEX(VpD!$C$3:$I$27,MATCH(E2882,VpD!$B$3:$B$27,0),MATCH(R2882,VpD!$C$2:$I$2,0)),0)</f>
        <v>117</v>
      </c>
      <c r="T2882" s="19">
        <f t="shared" ca="1" si="581"/>
        <v>14.976000000000001</v>
      </c>
      <c r="U2882" s="14" t="str">
        <f t="shared" ca="1" si="582"/>
        <v xml:space="preserve">713186.48 </v>
      </c>
      <c r="V2882" s="14" t="str">
        <f t="shared" ca="1" si="583"/>
        <v>6169064.42</v>
      </c>
      <c r="W2882" s="14" t="str">
        <f t="shared" ca="1" si="584"/>
        <v>POINT(713186.48 6169064.42)</v>
      </c>
      <c r="X2882" s="14" t="str">
        <f>IFERROR(INDEX(BygningOmraade!B:B,MATCH(A2882,BygningOmraade!A:A,0)),"")</f>
        <v/>
      </c>
    </row>
    <row r="2883" spans="1:24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a9cfbf80-1503-4afb-8d48-48a0e50bcb0a</v>
      </c>
      <c r="C2883" s="14" t="str">
        <f t="shared" ref="C2883:C2946" ca="1" si="587">INDIRECT($A$1&amp;"C"&amp;A2883)</f>
        <v>0a3f507e-1e0c-32b8-e044-0003ba298018</v>
      </c>
      <c r="D2883" s="14">
        <f t="shared" ref="D2883:D2946" ca="1" si="588">INDIRECT($A$1&amp;"D"&amp;A2883)</f>
        <v>995809</v>
      </c>
      <c r="E2883" s="1">
        <f t="shared" ref="E2883:E2946" ca="1" si="589">ROUNDDOWN(INDIRECT($A$1&amp;"E"&amp;A2883),-1)</f>
        <v>120</v>
      </c>
      <c r="F2883" s="1">
        <f t="shared" ref="F2883:F2946" ca="1" si="590">INDIRECT($A$1&amp;"G"&amp;A2883)+INDIRECT($A$1&amp;"H"&amp;A2883)+INDIRECT($A$1&amp;"I"&amp;A2883)*0.5</f>
        <v>111</v>
      </c>
      <c r="G2883" s="1">
        <f t="shared" ref="G2883:G2946" ca="1" si="591">MAX(INDIRECT($A$1&amp;"J"&amp;A2883),INDIRECT($A$1&amp;"K"&amp;A2883))</f>
        <v>1998</v>
      </c>
      <c r="H2883" s="1" t="str">
        <f ca="1">IFERROR(INDEX(Varmeinstallation!B:B,MATCH(INDIRECT($A$1&amp;"L"&amp;A2883)*1,Varmeinstallation!A:A,0)),"Ingen varmeinstallationer")</f>
        <v>Centralvarme fra eget anlæg, et-kammer fyr</v>
      </c>
      <c r="I2883" s="1" t="str">
        <f ca="1">IFERROR(INDEX(Opvarmningsmiddel!B:B,MATCH(INDIRECT($A$1&amp;"M"&amp;A2883)*1,Opvarmningsmiddel!A:A,0)),"")</f>
        <v>Naturgas</v>
      </c>
      <c r="J2883" s="1">
        <f t="shared" ref="J2883:J2946" ca="1" si="592">VALUE(INDIRECT($A$1&amp;"N"&amp;A2883))</f>
        <v>2</v>
      </c>
      <c r="K2883" s="1" t="str">
        <f ca="1">IFERROR(INDEX(Relationstabel!$C$3:$K$10,MATCH(VALUE(INDIRECT($A$1&amp;"L"&amp;A2883)),Relationstabel!$A$3:$A$10,0),MATCH(IFERROR(VALUE(INDIRECT($A$1&amp;"M"&amp;A2883)),0),Relationstabel!$C$1:$K$1,0)),"Ingen varmeinstallationer")</f>
        <v>Naturgas</v>
      </c>
      <c r="L2883" s="1" t="str">
        <f ca="1">INDEX(Anvendelseskode!B:B,MATCH($E2883,Anvendelseskode!$A:$A,0))</f>
        <v>Fritliggende enfamilieshus (parcelhus)</v>
      </c>
      <c r="M2883" s="1" t="str">
        <f ca="1">INDEX(Anvendelseskode!C:C,MATCH($E2883,Anvendelseskode!$A:$A,0))</f>
        <v>Parcelhuse</v>
      </c>
      <c r="N2883" s="1" t="str">
        <f ca="1">INDEX(Anvendelseskode!D:D,MATCH($E2883,Anvendelseskode!$A:$A,0))</f>
        <v>Private husholdninger</v>
      </c>
      <c r="O2883" s="1" t="str">
        <f ca="1">IFERROR(INDEX(SBi!$2:$2,MATCH(G2883,SBi!$1:$1,1)),SBi!$K$2)</f>
        <v>1979-1998</v>
      </c>
      <c r="P2883" s="1">
        <f ca="1">IFERROR(INDEX(SBi!$C$3:$K$28,MATCH(E2883,SBi!$B$3:$B$28,0),MATCH(O2883,SBi!$C$2:$K$2,0)),0)</f>
        <v>105.4</v>
      </c>
      <c r="Q2883" s="19">
        <f t="shared" ref="Q2883:Q2946" ca="1" si="593">P2883*F2883/1000</f>
        <v>11.699400000000001</v>
      </c>
      <c r="R2883" s="19" t="str">
        <f ca="1">IFERROR(INDEX(VpD!$2:$2,MATCH(G2883,VpD!$1:$1,1)),VpD!$I$2)</f>
        <v>1979-1998</v>
      </c>
      <c r="S2883" s="1">
        <f ca="1">IFERROR(INDEX(VpD!$C$3:$I$27,MATCH(E2883,VpD!$B$3:$B$27,0),MATCH(R2883,VpD!$C$2:$I$2,0)),0)</f>
        <v>90</v>
      </c>
      <c r="T2883" s="19">
        <f t="shared" ref="T2883:T2946" ca="1" si="594">S2883*F2883/1000</f>
        <v>9.99</v>
      </c>
      <c r="U2883" s="14" t="str">
        <f t="shared" ref="U2883:U2946" ca="1" si="595">IFERROR(SUBSTITUTE(LEFT(W2883,FIND(" ",W2883)),"POINT(",""),"")</f>
        <v xml:space="preserve">712127.3 </v>
      </c>
      <c r="V2883" s="14" t="str">
        <f t="shared" ref="V2883:V2946" ca="1" si="596">IFERROR(SUBSTITUTE(RIGHT(W2883,LEN(W2883)-FIND(" ",W2883)),")",""),"")</f>
        <v>6169259.72</v>
      </c>
      <c r="W2883" s="14" t="str">
        <f t="shared" ref="W2883:W2946" ca="1" si="597">INDIRECT($A$1&amp;"o"&amp;A2883)</f>
        <v>POINT(712127.3 6169259.72)</v>
      </c>
      <c r="X2883" s="14" t="str">
        <f>IFERROR(INDEX(BygningOmraade!B:B,MATCH(A2883,BygningOmraade!A:A,0)),"")</f>
        <v/>
      </c>
    </row>
    <row r="2884" spans="1:24" s="14" customFormat="1" x14ac:dyDescent="0.25">
      <c r="A2884" s="14">
        <f t="shared" si="585"/>
        <v>2884</v>
      </c>
      <c r="B2884" s="14" t="str">
        <f t="shared" ca="1" si="586"/>
        <v>a9dc2bab-33bb-4de1-aac0-f4d29b3f1499</v>
      </c>
      <c r="C2884" s="14" t="str">
        <f t="shared" ca="1" si="587"/>
        <v>0a3f507e-22d6-32b8-e044-0003ba298018</v>
      </c>
      <c r="D2884" s="14">
        <f t="shared" ca="1" si="588"/>
        <v>994872</v>
      </c>
      <c r="E2884" s="1">
        <f t="shared" ca="1" si="589"/>
        <v>120</v>
      </c>
      <c r="F2884" s="1">
        <f t="shared" ca="1" si="590"/>
        <v>172</v>
      </c>
      <c r="G2884" s="1">
        <f t="shared" ca="1" si="591"/>
        <v>1988</v>
      </c>
      <c r="H2884" s="1" t="str">
        <f ca="1">IFERROR(INDEX(Varmeinstallation!B:B,MATCH(INDIRECT($A$1&amp;"L"&amp;A2884)*1,Varmeinstallation!A:A,0)),"Ingen varmeinstallationer")</f>
        <v>Centralvarme fra eget anlæg, et-kammer fyr</v>
      </c>
      <c r="I2884" s="1" t="str">
        <f ca="1">IFERROR(INDEX(Opvarmningsmiddel!B:B,MATCH(INDIRECT($A$1&amp;"M"&amp;A2884)*1,Opvarmningsmiddel!A:A,0)),"")</f>
        <v>Naturgas</v>
      </c>
      <c r="J2884" s="1">
        <f t="shared" ca="1" si="592"/>
        <v>2</v>
      </c>
      <c r="K2884" s="1" t="str">
        <f ca="1">IFERROR(INDEX(Relationstabel!$C$3:$K$10,MATCH(VALUE(INDIRECT($A$1&amp;"L"&amp;A2884)),Relationstabel!$A$3:$A$10,0),MATCH(IFERROR(VALUE(INDIRECT($A$1&amp;"M"&amp;A2884)),0),Relationstabel!$C$1:$K$1,0)),"Ingen varmeinstallationer")</f>
        <v>Naturgas</v>
      </c>
      <c r="L2884" s="1" t="str">
        <f ca="1">INDEX(Anvendelseskode!B:B,MATCH($E2884,Anvendelseskode!$A:$A,0))</f>
        <v>Fritliggende enfamilieshus (parcelhus)</v>
      </c>
      <c r="M2884" s="1" t="str">
        <f ca="1">INDEX(Anvendelseskode!C:C,MATCH($E2884,Anvendelseskode!$A:$A,0))</f>
        <v>Parcelhuse</v>
      </c>
      <c r="N2884" s="1" t="str">
        <f ca="1">INDEX(Anvendelseskode!D:D,MATCH($E2884,Anvendelseskode!$A:$A,0))</f>
        <v>Private husholdninger</v>
      </c>
      <c r="O2884" s="1" t="str">
        <f ca="1">IFERROR(INDEX(SBi!$2:$2,MATCH(G2884,SBi!$1:$1,1)),SBi!$K$2)</f>
        <v>1979-1998</v>
      </c>
      <c r="P2884" s="1">
        <f ca="1">IFERROR(INDEX(SBi!$C$3:$K$28,MATCH(E2884,SBi!$B$3:$B$28,0),MATCH(O2884,SBi!$C$2:$K$2,0)),0)</f>
        <v>105.4</v>
      </c>
      <c r="Q2884" s="19">
        <f t="shared" ca="1" si="593"/>
        <v>18.128799999999998</v>
      </c>
      <c r="R2884" s="19" t="str">
        <f ca="1">IFERROR(INDEX(VpD!$2:$2,MATCH(G2884,VpD!$1:$1,1)),VpD!$I$2)</f>
        <v>1979-1998</v>
      </c>
      <c r="S2884" s="1">
        <f ca="1">IFERROR(INDEX(VpD!$C$3:$I$27,MATCH(E2884,VpD!$B$3:$B$27,0),MATCH(R2884,VpD!$C$2:$I$2,0)),0)</f>
        <v>90</v>
      </c>
      <c r="T2884" s="19">
        <f t="shared" ca="1" si="594"/>
        <v>15.48</v>
      </c>
      <c r="U2884" s="14" t="str">
        <f t="shared" ca="1" si="595"/>
        <v xml:space="preserve">711775.2 </v>
      </c>
      <c r="V2884" s="14" t="str">
        <f t="shared" ca="1" si="596"/>
        <v>6172074.39</v>
      </c>
      <c r="W2884" s="14" t="str">
        <f t="shared" ca="1" si="597"/>
        <v>POINT(711775.2 6172074.39)</v>
      </c>
      <c r="X2884" s="14" t="str">
        <f>IFERROR(INDEX(BygningOmraade!B:B,MATCH(A2884,BygningOmraade!A:A,0)),"")</f>
        <v/>
      </c>
    </row>
    <row r="2885" spans="1:24" s="14" customFormat="1" x14ac:dyDescent="0.25">
      <c r="A2885" s="14">
        <f t="shared" si="585"/>
        <v>2885</v>
      </c>
      <c r="B2885" s="14" t="str">
        <f t="shared" ca="1" si="586"/>
        <v>a9fd7f96-f314-46cb-813f-328088cf1613</v>
      </c>
      <c r="C2885" s="14" t="str">
        <f t="shared" ca="1" si="587"/>
        <v>0a3f507e-160b-32b8-e044-0003ba298018</v>
      </c>
      <c r="D2885" s="14">
        <f t="shared" ca="1" si="588"/>
        <v>994451</v>
      </c>
      <c r="E2885" s="1">
        <f t="shared" ca="1" si="589"/>
        <v>120</v>
      </c>
      <c r="F2885" s="1">
        <f t="shared" ca="1" si="590"/>
        <v>127</v>
      </c>
      <c r="G2885" s="1">
        <f t="shared" ca="1" si="591"/>
        <v>1986</v>
      </c>
      <c r="H2885" s="1" t="str">
        <f ca="1">IFERROR(INDEX(Varmeinstallation!B:B,MATCH(INDIRECT($A$1&amp;"L"&amp;A2885)*1,Varmeinstallation!A:A,0)),"Ingen varmeinstallationer")</f>
        <v>Elovne, elpaneler</v>
      </c>
      <c r="I2885" s="1" t="str">
        <f ca="1">IFERROR(INDEX(Opvarmningsmiddel!B:B,MATCH(INDIRECT($A$1&amp;"M"&amp;A2885)*1,Opvarmningsmiddel!A:A,0)),"")</f>
        <v>Elektricitet</v>
      </c>
      <c r="J2885" s="1">
        <f t="shared" ca="1" si="592"/>
        <v>2</v>
      </c>
      <c r="K2885" s="1" t="str">
        <f ca="1">IFERROR(INDEX(Relationstabel!$C$3:$K$10,MATCH(VALUE(INDIRECT($A$1&amp;"L"&amp;A2885)),Relationstabel!$A$3:$A$10,0),MATCH(IFERROR(VALUE(INDIRECT($A$1&amp;"M"&amp;A2885)),0),Relationstabel!$C$1:$K$1,0)),"Ingen varmeinstallationer")</f>
        <v>Elvarme</v>
      </c>
      <c r="L2885" s="1" t="str">
        <f ca="1">INDEX(Anvendelseskode!B:B,MATCH($E2885,Anvendelseskode!$A:$A,0))</f>
        <v>Fritliggende enfamilieshus (parcelhus)</v>
      </c>
      <c r="M2885" s="1" t="str">
        <f ca="1">INDEX(Anvendelseskode!C:C,MATCH($E2885,Anvendelseskode!$A:$A,0))</f>
        <v>Parcelhuse</v>
      </c>
      <c r="N2885" s="1" t="str">
        <f ca="1">INDEX(Anvendelseskode!D:D,MATCH($E2885,Anvendelseskode!$A:$A,0))</f>
        <v>Private husholdninger</v>
      </c>
      <c r="O2885" s="1" t="str">
        <f ca="1">IFERROR(INDEX(SBi!$2:$2,MATCH(G2885,SBi!$1:$1,1)),SBi!$K$2)</f>
        <v>1979-1998</v>
      </c>
      <c r="P2885" s="1">
        <f ca="1">IFERROR(INDEX(SBi!$C$3:$K$28,MATCH(E2885,SBi!$B$3:$B$28,0),MATCH(O2885,SBi!$C$2:$K$2,0)),0)</f>
        <v>105.4</v>
      </c>
      <c r="Q2885" s="19">
        <f t="shared" ca="1" si="593"/>
        <v>13.385800000000001</v>
      </c>
      <c r="R2885" s="19" t="str">
        <f ca="1">IFERROR(INDEX(VpD!$2:$2,MATCH(G2885,VpD!$1:$1,1)),VpD!$I$2)</f>
        <v>1979-1998</v>
      </c>
      <c r="S2885" s="1">
        <f ca="1">IFERROR(INDEX(VpD!$C$3:$I$27,MATCH(E2885,VpD!$B$3:$B$27,0),MATCH(R2885,VpD!$C$2:$I$2,0)),0)</f>
        <v>90</v>
      </c>
      <c r="T2885" s="19">
        <f t="shared" ca="1" si="594"/>
        <v>11.43</v>
      </c>
      <c r="U2885" s="14" t="str">
        <f t="shared" ca="1" si="595"/>
        <v xml:space="preserve">711566.62 </v>
      </c>
      <c r="V2885" s="14" t="str">
        <f t="shared" ca="1" si="596"/>
        <v>6170838.5</v>
      </c>
      <c r="W2885" s="14" t="str">
        <f t="shared" ca="1" si="597"/>
        <v>POINT(711566.62 6170838.5)</v>
      </c>
      <c r="X2885" s="14" t="str">
        <f>IFERROR(INDEX(BygningOmraade!B:B,MATCH(A2885,BygningOmraade!A:A,0)),"")</f>
        <v/>
      </c>
    </row>
    <row r="2886" spans="1:24" s="14" customFormat="1" x14ac:dyDescent="0.25">
      <c r="A2886" s="14">
        <f t="shared" si="585"/>
        <v>2886</v>
      </c>
      <c r="B2886" s="14" t="str">
        <f t="shared" ca="1" si="586"/>
        <v>aa1d6e86-28c5-4cb9-afcf-519c12be8f1c</v>
      </c>
      <c r="C2886" s="14" t="str">
        <f t="shared" ca="1" si="587"/>
        <v>1357eb80-9cfe-3d79-e044-0003ba298018</v>
      </c>
      <c r="D2886" s="14">
        <f t="shared" ca="1" si="588"/>
        <v>995656</v>
      </c>
      <c r="E2886" s="1">
        <f t="shared" ca="1" si="589"/>
        <v>530</v>
      </c>
      <c r="F2886" s="1">
        <f t="shared" ca="1" si="590"/>
        <v>1591</v>
      </c>
      <c r="G2886" s="1">
        <f t="shared" ca="1" si="591"/>
        <v>1987</v>
      </c>
      <c r="H2886" s="1" t="str">
        <f ca="1">IFERROR(INDEX(Varmeinstallation!B:B,MATCH(INDIRECT($A$1&amp;"L"&amp;A2886)*1,Varmeinstallation!A:A,0)),"Ingen varmeinstallationer")</f>
        <v>Fjernvarme/blokvarme (radiatorsystemer eller varmluftanlæg)</v>
      </c>
      <c r="I2886" s="1" t="str">
        <f ca="1">IFERROR(INDEX(Opvarmningsmiddel!B:B,MATCH(INDIRECT($A$1&amp;"M"&amp;A2886)*1,Opvarmningsmiddel!A:A,0)),"")</f>
        <v/>
      </c>
      <c r="J2886" s="1">
        <f t="shared" ca="1" si="592"/>
        <v>0</v>
      </c>
      <c r="K2886" s="1" t="str">
        <f ca="1">IFERROR(INDEX(Relationstabel!$C$3:$K$10,MATCH(VALUE(INDIRECT($A$1&amp;"L"&amp;A2886)),Relationstabel!$A$3:$A$10,0),MATCH(IFERROR(VALUE(INDIRECT($A$1&amp;"M"&amp;A2886)),0),Relationstabel!$C$1:$K$1,0)),"Ingen varmeinstallationer")</f>
        <v>Fjernvarme/ Blokvarme</v>
      </c>
      <c r="L2886" s="1" t="str">
        <f ca="1">INDEX(Anvendelseskode!B:B,MATCH($E2886,Anvendelseskode!$A:$A,0))</f>
        <v>Bygning i forbindelse med idrætsudøvelse (klubhus, idrætshal, svømmehal o.lign.).</v>
      </c>
      <c r="M2886" s="1" t="str">
        <f ca="1">INDEX(Anvendelseskode!C:C,MATCH($E2886,Anvendelseskode!$A:$A,0))</f>
        <v>Bygning i forbindelse med idrætsudøvelse (klubhus, idrætshal, svømmehal o.lign.).</v>
      </c>
      <c r="N2886" s="1" t="str">
        <f ca="1">INDEX(Anvendelseskode!D:D,MATCH($E2886,Anvendelseskode!$A:$A,0))</f>
        <v>Kommunale og andre offentlige institutioner</v>
      </c>
      <c r="O2886" s="1" t="str">
        <f ca="1">IFERROR(INDEX(SBi!$2:$2,MATCH(G2886,SBi!$1:$1,1)),SBi!$K$2)</f>
        <v>1979-1998</v>
      </c>
      <c r="P2886" s="1">
        <f ca="1">IFERROR(INDEX(SBi!$C$3:$K$28,MATCH(E2886,SBi!$B$3:$B$28,0),MATCH(O2886,SBi!$C$2:$K$2,0)),0)</f>
        <v>155</v>
      </c>
      <c r="Q2886" s="19">
        <f t="shared" ca="1" si="593"/>
        <v>246.60499999999999</v>
      </c>
      <c r="R2886" s="19" t="str">
        <f ca="1">IFERROR(INDEX(VpD!$2:$2,MATCH(G2886,VpD!$1:$1,1)),VpD!$I$2)</f>
        <v>1979-1998</v>
      </c>
      <c r="S2886" s="1">
        <f ca="1">IFERROR(INDEX(VpD!$C$3:$I$27,MATCH(E2886,VpD!$B$3:$B$27,0),MATCH(R2886,VpD!$C$2:$I$2,0)),0)</f>
        <v>72</v>
      </c>
      <c r="T2886" s="19">
        <f t="shared" ca="1" si="594"/>
        <v>114.55200000000001</v>
      </c>
      <c r="U2886" s="14" t="str">
        <f t="shared" ca="1" si="595"/>
        <v xml:space="preserve">712444.58 </v>
      </c>
      <c r="V2886" s="14" t="str">
        <f t="shared" ca="1" si="596"/>
        <v>6170111.44</v>
      </c>
      <c r="W2886" s="14" t="str">
        <f t="shared" ca="1" si="597"/>
        <v>POINT(712444.58 6170111.44)</v>
      </c>
      <c r="X2886" s="14" t="str">
        <f>IFERROR(INDEX(BygningOmraade!B:B,MATCH(A2886,BygningOmraade!A:A,0)),"")</f>
        <v/>
      </c>
    </row>
    <row r="2887" spans="1:24" s="14" customFormat="1" x14ac:dyDescent="0.25">
      <c r="A2887" s="14">
        <f t="shared" si="585"/>
        <v>2887</v>
      </c>
      <c r="B2887" s="14" t="str">
        <f t="shared" ca="1" si="586"/>
        <v>aa49daa8-ec8d-418e-bce1-bcb53fcbda31</v>
      </c>
      <c r="C2887" s="14" t="str">
        <f t="shared" ca="1" si="587"/>
        <v>0a3f507e-1614-32b8-e044-0003ba298018</v>
      </c>
      <c r="D2887" s="14">
        <f t="shared" ca="1" si="588"/>
        <v>994538</v>
      </c>
      <c r="E2887" s="1">
        <f t="shared" ca="1" si="589"/>
        <v>120</v>
      </c>
      <c r="F2887" s="1">
        <f t="shared" ca="1" si="590"/>
        <v>131</v>
      </c>
      <c r="G2887" s="1">
        <f t="shared" ca="1" si="591"/>
        <v>1986</v>
      </c>
      <c r="H2887" s="1" t="str">
        <f ca="1">IFERROR(INDEX(Varmeinstallation!B:B,MATCH(INDIRECT($A$1&amp;"L"&amp;A2887)*1,Varmeinstallation!A:A,0)),"Ingen varmeinstallationer")</f>
        <v>Elovne, elpaneler</v>
      </c>
      <c r="I2887" s="1" t="str">
        <f ca="1">IFERROR(INDEX(Opvarmningsmiddel!B:B,MATCH(INDIRECT($A$1&amp;"M"&amp;A2887)*1,Opvarmningsmiddel!A:A,0)),"")</f>
        <v>Elektricitet</v>
      </c>
      <c r="J2887" s="1">
        <f t="shared" ca="1" si="592"/>
        <v>0</v>
      </c>
      <c r="K2887" s="1" t="str">
        <f ca="1">IFERROR(INDEX(Relationstabel!$C$3:$K$10,MATCH(VALUE(INDIRECT($A$1&amp;"L"&amp;A2887)),Relationstabel!$A$3:$A$10,0),MATCH(IFERROR(VALUE(INDIRECT($A$1&amp;"M"&amp;A2887)),0),Relationstabel!$C$1:$K$1,0)),"Ingen varmeinstallationer")</f>
        <v>Elvarme</v>
      </c>
      <c r="L2887" s="1" t="str">
        <f ca="1">INDEX(Anvendelseskode!B:B,MATCH($E2887,Anvendelseskode!$A:$A,0))</f>
        <v>Fritliggende enfamilieshus (parcelhus)</v>
      </c>
      <c r="M2887" s="1" t="str">
        <f ca="1">INDEX(Anvendelseskode!C:C,MATCH($E2887,Anvendelseskode!$A:$A,0))</f>
        <v>Parcelhuse</v>
      </c>
      <c r="N2887" s="1" t="str">
        <f ca="1">INDEX(Anvendelseskode!D:D,MATCH($E2887,Anvendelseskode!$A:$A,0))</f>
        <v>Private husholdninger</v>
      </c>
      <c r="O2887" s="1" t="str">
        <f ca="1">IFERROR(INDEX(SBi!$2:$2,MATCH(G2887,SBi!$1:$1,1)),SBi!$K$2)</f>
        <v>1979-1998</v>
      </c>
      <c r="P2887" s="1">
        <f ca="1">IFERROR(INDEX(SBi!$C$3:$K$28,MATCH(E2887,SBi!$B$3:$B$28,0),MATCH(O2887,SBi!$C$2:$K$2,0)),0)</f>
        <v>105.4</v>
      </c>
      <c r="Q2887" s="19">
        <f t="shared" ca="1" si="593"/>
        <v>13.807400000000001</v>
      </c>
      <c r="R2887" s="19" t="str">
        <f ca="1">IFERROR(INDEX(VpD!$2:$2,MATCH(G2887,VpD!$1:$1,1)),VpD!$I$2)</f>
        <v>1979-1998</v>
      </c>
      <c r="S2887" s="1">
        <f ca="1">IFERROR(INDEX(VpD!$C$3:$I$27,MATCH(E2887,VpD!$B$3:$B$27,0),MATCH(R2887,VpD!$C$2:$I$2,0)),0)</f>
        <v>90</v>
      </c>
      <c r="T2887" s="19">
        <f t="shared" ca="1" si="594"/>
        <v>11.79</v>
      </c>
      <c r="U2887" s="14" t="str">
        <f t="shared" ca="1" si="595"/>
        <v xml:space="preserve">711532.54 </v>
      </c>
      <c r="V2887" s="14" t="str">
        <f t="shared" ca="1" si="596"/>
        <v>6170855.96</v>
      </c>
      <c r="W2887" s="14" t="str">
        <f t="shared" ca="1" si="597"/>
        <v>POINT(711532.54 6170855.96)</v>
      </c>
      <c r="X2887" s="14" t="str">
        <f>IFERROR(INDEX(BygningOmraade!B:B,MATCH(A2887,BygningOmraade!A:A,0)),"")</f>
        <v/>
      </c>
    </row>
    <row r="2888" spans="1:24" s="14" customFormat="1" x14ac:dyDescent="0.25">
      <c r="A2888" s="14">
        <f t="shared" si="585"/>
        <v>2888</v>
      </c>
      <c r="B2888" s="14" t="str">
        <f t="shared" ca="1" si="586"/>
        <v>aa4b1c1d-8ae9-4dcc-aed5-73108039f13a</v>
      </c>
      <c r="C2888" s="14" t="str">
        <f t="shared" ca="1" si="587"/>
        <v>0a3f507e-1a50-32b8-e044-0003ba298018</v>
      </c>
      <c r="D2888" s="14">
        <f t="shared" ca="1" si="588"/>
        <v>997451</v>
      </c>
      <c r="E2888" s="1">
        <f t="shared" ca="1" si="589"/>
        <v>120</v>
      </c>
      <c r="F2888" s="1">
        <f t="shared" ca="1" si="590"/>
        <v>155</v>
      </c>
      <c r="G2888" s="1">
        <f t="shared" ca="1" si="591"/>
        <v>2016</v>
      </c>
      <c r="H2888" s="1" t="str">
        <f ca="1">IFERROR(INDEX(Varmeinstallation!B:B,MATCH(INDIRECT($A$1&amp;"L"&amp;A2888)*1,Varmeinstallation!A:A,0)),"Ingen varmeinstallationer")</f>
        <v>Centralvarme fra eget anlæg, et-kammer fyr</v>
      </c>
      <c r="I2888" s="1" t="str">
        <f ca="1">IFERROR(INDEX(Opvarmningsmiddel!B:B,MATCH(INDIRECT($A$1&amp;"M"&amp;A2888)*1,Opvarmningsmiddel!A:A,0)),"")</f>
        <v>Naturgas</v>
      </c>
      <c r="J2888" s="1">
        <f t="shared" ca="1" si="592"/>
        <v>0</v>
      </c>
      <c r="K2888" s="1" t="str">
        <f ca="1">IFERROR(INDEX(Relationstabel!$C$3:$K$10,MATCH(VALUE(INDIRECT($A$1&amp;"L"&amp;A2888)),Relationstabel!$A$3:$A$10,0),MATCH(IFERROR(VALUE(INDIRECT($A$1&amp;"M"&amp;A2888)),0),Relationstabel!$C$1:$K$1,0)),"Ingen varmeinstallationer")</f>
        <v>Naturgas</v>
      </c>
      <c r="L2888" s="1" t="str">
        <f ca="1">INDEX(Anvendelseskode!B:B,MATCH($E2888,Anvendelseskode!$A:$A,0))</f>
        <v>Fritliggende enfamilieshus (parcelhus)</v>
      </c>
      <c r="M2888" s="1" t="str">
        <f ca="1">INDEX(Anvendelseskode!C:C,MATCH($E2888,Anvendelseskode!$A:$A,0))</f>
        <v>Parcelhuse</v>
      </c>
      <c r="N2888" s="1" t="str">
        <f ca="1">INDEX(Anvendelseskode!D:D,MATCH($E2888,Anvendelseskode!$A:$A,0))</f>
        <v>Private husholdninger</v>
      </c>
      <c r="O2888" s="1" t="str">
        <f ca="1">IFERROR(INDEX(SBi!$2:$2,MATCH(G2888,SBi!$1:$1,1)),SBi!$K$2)</f>
        <v>Efter 2006</v>
      </c>
      <c r="P2888" s="1">
        <f ca="1">IFERROR(INDEX(SBi!$C$3:$K$28,MATCH(E2888,SBi!$B$3:$B$28,0),MATCH(O2888,SBi!$C$2:$K$2,0)),0)</f>
        <v>67.3</v>
      </c>
      <c r="Q2888" s="19">
        <f t="shared" ca="1" si="593"/>
        <v>10.4315</v>
      </c>
      <c r="R2888" s="19" t="str">
        <f ca="1">IFERROR(INDEX(VpD!$2:$2,MATCH(G2888,VpD!$1:$1,1)),VpD!$I$2)</f>
        <v>&gt;1998</v>
      </c>
      <c r="S2888" s="1">
        <f ca="1">IFERROR(INDEX(VpD!$C$3:$I$27,MATCH(E2888,VpD!$B$3:$B$27,0),MATCH(R2888,VpD!$C$2:$I$2,0)),0)</f>
        <v>72</v>
      </c>
      <c r="T2888" s="19">
        <f t="shared" ca="1" si="594"/>
        <v>11.16</v>
      </c>
      <c r="U2888" s="14" t="str">
        <f t="shared" ca="1" si="595"/>
        <v xml:space="preserve">713972.29 </v>
      </c>
      <c r="V2888" s="14" t="str">
        <f t="shared" ca="1" si="596"/>
        <v>6169033.13</v>
      </c>
      <c r="W2888" s="14" t="str">
        <f t="shared" ca="1" si="597"/>
        <v>POINT(713972.29 6169033.13)</v>
      </c>
      <c r="X2888" s="14" t="str">
        <f>IFERROR(INDEX(BygningOmraade!B:B,MATCH(A2888,BygningOmraade!A:A,0)),"")</f>
        <v/>
      </c>
    </row>
    <row r="2889" spans="1:24" s="14" customFormat="1" x14ac:dyDescent="0.25">
      <c r="A2889" s="14">
        <f t="shared" si="585"/>
        <v>2889</v>
      </c>
      <c r="B2889" s="14" t="str">
        <f t="shared" ca="1" si="586"/>
        <v>aa4e8079-8a8b-4832-aee5-8b26cd4964de</v>
      </c>
      <c r="C2889" s="14" t="str">
        <f t="shared" ca="1" si="587"/>
        <v>0a3f507e-22b4-32b8-e044-0003ba298018</v>
      </c>
      <c r="D2889" s="14">
        <f t="shared" ca="1" si="588"/>
        <v>995210</v>
      </c>
      <c r="E2889" s="1">
        <f t="shared" ca="1" si="589"/>
        <v>120</v>
      </c>
      <c r="F2889" s="1">
        <f t="shared" ca="1" si="590"/>
        <v>137</v>
      </c>
      <c r="G2889" s="1">
        <f t="shared" ca="1" si="591"/>
        <v>1973</v>
      </c>
      <c r="H2889" s="1" t="str">
        <f ca="1">IFERROR(INDEX(Varmeinstallation!B:B,MATCH(INDIRECT($A$1&amp;"L"&amp;A2889)*1,Varmeinstallation!A:A,0)),"Ingen varmeinstallationer")</f>
        <v>Centralvarme fra eget anlæg, et-kammer fyr</v>
      </c>
      <c r="I2889" s="1" t="str">
        <f ca="1">IFERROR(INDEX(Opvarmningsmiddel!B:B,MATCH(INDIRECT($A$1&amp;"M"&amp;A2889)*1,Opvarmningsmiddel!A:A,0)),"")</f>
        <v>Naturgas</v>
      </c>
      <c r="J2889" s="1">
        <f t="shared" ca="1" si="592"/>
        <v>2</v>
      </c>
      <c r="K2889" s="1" t="str">
        <f ca="1">IFERROR(INDEX(Relationstabel!$C$3:$K$10,MATCH(VALUE(INDIRECT($A$1&amp;"L"&amp;A2889)),Relationstabel!$A$3:$A$10,0),MATCH(IFERROR(VALUE(INDIRECT($A$1&amp;"M"&amp;A2889)),0),Relationstabel!$C$1:$K$1,0)),"Ingen varmeinstallationer")</f>
        <v>Naturgas</v>
      </c>
      <c r="L2889" s="1" t="str">
        <f ca="1">INDEX(Anvendelseskode!B:B,MATCH($E2889,Anvendelseskode!$A:$A,0))</f>
        <v>Fritliggende enfamilieshus (parcelhus)</v>
      </c>
      <c r="M2889" s="1" t="str">
        <f ca="1">INDEX(Anvendelseskode!C:C,MATCH($E2889,Anvendelseskode!$A:$A,0))</f>
        <v>Parcelhuse</v>
      </c>
      <c r="N2889" s="1" t="str">
        <f ca="1">INDEX(Anvendelseskode!D:D,MATCH($E2889,Anvendelseskode!$A:$A,0))</f>
        <v>Private husholdninger</v>
      </c>
      <c r="O2889" s="1" t="str">
        <f ca="1">IFERROR(INDEX(SBi!$2:$2,MATCH(G2889,SBi!$1:$1,1)),SBi!$K$2)</f>
        <v>1973-1978</v>
      </c>
      <c r="P2889" s="1">
        <f ca="1">IFERROR(INDEX(SBi!$C$3:$K$28,MATCH(E2889,SBi!$B$3:$B$28,0),MATCH(O2889,SBi!$C$2:$K$2,0)),0)</f>
        <v>119.8</v>
      </c>
      <c r="Q2889" s="19">
        <f t="shared" ca="1" si="593"/>
        <v>16.412599999999998</v>
      </c>
      <c r="R2889" s="19" t="str">
        <f ca="1">IFERROR(INDEX(VpD!$2:$2,MATCH(G2889,VpD!$1:$1,1)),VpD!$I$2)</f>
        <v>1973-1978</v>
      </c>
      <c r="S2889" s="1">
        <f ca="1">IFERROR(INDEX(VpD!$C$3:$I$27,MATCH(E2889,VpD!$B$3:$B$27,0),MATCH(R2889,VpD!$C$2:$I$2,0)),0)</f>
        <v>117</v>
      </c>
      <c r="T2889" s="19">
        <f t="shared" ca="1" si="594"/>
        <v>16.029</v>
      </c>
      <c r="U2889" s="14" t="str">
        <f t="shared" ca="1" si="595"/>
        <v xml:space="preserve">711833.44 </v>
      </c>
      <c r="V2889" s="14" t="str">
        <f t="shared" ca="1" si="596"/>
        <v>6171977.92</v>
      </c>
      <c r="W2889" s="14" t="str">
        <f t="shared" ca="1" si="597"/>
        <v>POINT(711833.44 6171977.92)</v>
      </c>
      <c r="X2889" s="14" t="str">
        <f>IFERROR(INDEX(BygningOmraade!B:B,MATCH(A2889,BygningOmraade!A:A,0)),"")</f>
        <v/>
      </c>
    </row>
    <row r="2890" spans="1:24" s="14" customFormat="1" x14ac:dyDescent="0.25">
      <c r="A2890" s="14">
        <f t="shared" si="585"/>
        <v>2890</v>
      </c>
      <c r="B2890" s="14" t="str">
        <f t="shared" ca="1" si="586"/>
        <v>aa552495-1043-403b-ae7c-c2276bddd964</v>
      </c>
      <c r="C2890" s="14" t="str">
        <f t="shared" ca="1" si="587"/>
        <v>0a3f507e-2416-32b8-e044-0003ba298018</v>
      </c>
      <c r="D2890" s="14">
        <f t="shared" ca="1" si="588"/>
        <v>994624</v>
      </c>
      <c r="E2890" s="1">
        <f t="shared" ca="1" si="589"/>
        <v>130</v>
      </c>
      <c r="F2890" s="1">
        <f t="shared" ca="1" si="590"/>
        <v>104</v>
      </c>
      <c r="G2890" s="1">
        <f t="shared" ca="1" si="591"/>
        <v>1993</v>
      </c>
      <c r="H2890" s="1" t="str">
        <f ca="1">IFERROR(INDEX(Varmeinstallation!B:B,MATCH(INDIRECT($A$1&amp;"L"&amp;A2890)*1,Varmeinstallation!A:A,0)),"Ingen varmeinstallationer")</f>
        <v>Fjernvarme/blokvarme (radiatorsystemer eller varmluftanlæg)</v>
      </c>
      <c r="I2890" s="1" t="str">
        <f ca="1">IFERROR(INDEX(Opvarmningsmiddel!B:B,MATCH(INDIRECT($A$1&amp;"M"&amp;A2890)*1,Opvarmningsmiddel!A:A,0)),"")</f>
        <v/>
      </c>
      <c r="J2890" s="1">
        <f t="shared" ca="1" si="592"/>
        <v>0</v>
      </c>
      <c r="K2890" s="1" t="str">
        <f ca="1">IFERROR(INDEX(Relationstabel!$C$3:$K$10,MATCH(VALUE(INDIRECT($A$1&amp;"L"&amp;A2890)),Relationstabel!$A$3:$A$10,0),MATCH(IFERROR(VALUE(INDIRECT($A$1&amp;"M"&amp;A2890)),0),Relationstabel!$C$1:$K$1,0)),"Ingen varmeinstallationer")</f>
        <v>Fjernvarme/ Blokvarme</v>
      </c>
      <c r="L2890" s="1" t="str">
        <f ca="1">INDEX(Anvendelseskode!B:B,MATCH($E2890,Anvendelseskode!$A:$A,0))</f>
        <v>Række-, kæde-, dobbelthus (lodret adskillelse mellem enhederne)</v>
      </c>
      <c r="M2890" s="1" t="str">
        <f ca="1">INDEX(Anvendelseskode!C:C,MATCH($E2890,Anvendelseskode!$A:$A,0))</f>
        <v>Række-, kæde og dobbelthuse</v>
      </c>
      <c r="N2890" s="1" t="str">
        <f ca="1">INDEX(Anvendelseskode!D:D,MATCH($E2890,Anvendelseskode!$A:$A,0))</f>
        <v>Private husholdninger</v>
      </c>
      <c r="O2890" s="1" t="str">
        <f ca="1">IFERROR(INDEX(SBi!$2:$2,MATCH(G2890,SBi!$1:$1,1)),SBi!$K$2)</f>
        <v>1979-1998</v>
      </c>
      <c r="P2890" s="1">
        <f ca="1">IFERROR(INDEX(SBi!$C$3:$K$28,MATCH(E2890,SBi!$B$3:$B$28,0),MATCH(O2890,SBi!$C$2:$K$2,0)),0)</f>
        <v>96.8</v>
      </c>
      <c r="Q2890" s="19">
        <f t="shared" ca="1" si="593"/>
        <v>10.0672</v>
      </c>
      <c r="R2890" s="19" t="str">
        <f ca="1">IFERROR(INDEX(VpD!$2:$2,MATCH(G2890,VpD!$1:$1,1)),VpD!$I$2)</f>
        <v>1979-1998</v>
      </c>
      <c r="S2890" s="1">
        <f ca="1">IFERROR(INDEX(VpD!$C$3:$I$27,MATCH(E2890,VpD!$B$3:$B$27,0),MATCH(R2890,VpD!$C$2:$I$2,0)),0)</f>
        <v>74</v>
      </c>
      <c r="T2890" s="19">
        <f t="shared" ca="1" si="594"/>
        <v>7.6959999999999997</v>
      </c>
      <c r="U2890" s="14" t="str">
        <f t="shared" ca="1" si="595"/>
        <v xml:space="preserve">711660.42 </v>
      </c>
      <c r="V2890" s="14" t="str">
        <f t="shared" ca="1" si="596"/>
        <v>6172455.76</v>
      </c>
      <c r="W2890" s="14" t="str">
        <f t="shared" ca="1" si="597"/>
        <v>POINT(711660.42 6172455.76)</v>
      </c>
      <c r="X2890" s="14" t="str">
        <f>IFERROR(INDEX(BygningOmraade!B:B,MATCH(A2890,BygningOmraade!A:A,0)),"")</f>
        <v/>
      </c>
    </row>
    <row r="2891" spans="1:24" s="14" customFormat="1" x14ac:dyDescent="0.25">
      <c r="A2891" s="14">
        <f t="shared" si="585"/>
        <v>2891</v>
      </c>
      <c r="B2891" s="14" t="str">
        <f t="shared" ca="1" si="586"/>
        <v>aa5fb75b-e0a3-40c8-aa89-6732e3014da7</v>
      </c>
      <c r="C2891" s="14" t="str">
        <f t="shared" ca="1" si="587"/>
        <v>0a3f507e-1887-32b8-e044-0003ba298018</v>
      </c>
      <c r="D2891" s="14">
        <f t="shared" ca="1" si="588"/>
        <v>994199</v>
      </c>
      <c r="E2891" s="1">
        <f t="shared" ca="1" si="589"/>
        <v>130</v>
      </c>
      <c r="F2891" s="1">
        <f t="shared" ca="1" si="590"/>
        <v>124</v>
      </c>
      <c r="G2891" s="1">
        <f t="shared" ca="1" si="591"/>
        <v>1983</v>
      </c>
      <c r="H2891" s="1" t="str">
        <f ca="1">IFERROR(INDEX(Varmeinstallation!B:B,MATCH(INDIRECT($A$1&amp;"L"&amp;A2891)*1,Varmeinstallation!A:A,0)),"Ingen varmeinstallationer")</f>
        <v>Fjernvarme/blokvarme (radiatorsystemer eller varmluftanlæg)</v>
      </c>
      <c r="I2891" s="1" t="str">
        <f ca="1">IFERROR(INDEX(Opvarmningsmiddel!B:B,MATCH(INDIRECT($A$1&amp;"M"&amp;A2891)*1,Opvarmningsmiddel!A:A,0)),"")</f>
        <v/>
      </c>
      <c r="J2891" s="1">
        <f t="shared" ca="1" si="592"/>
        <v>2</v>
      </c>
      <c r="K2891" s="1" t="str">
        <f ca="1">IFERROR(INDEX(Relationstabel!$C$3:$K$10,MATCH(VALUE(INDIRECT($A$1&amp;"L"&amp;A2891)),Relationstabel!$A$3:$A$10,0),MATCH(IFERROR(VALUE(INDIRECT($A$1&amp;"M"&amp;A2891)),0),Relationstabel!$C$1:$K$1,0)),"Ingen varmeinstallationer")</f>
        <v>Fjernvarme/ Blokvarme</v>
      </c>
      <c r="L2891" s="1" t="str">
        <f ca="1">INDEX(Anvendelseskode!B:B,MATCH($E2891,Anvendelseskode!$A:$A,0))</f>
        <v>Række-, kæde-, dobbelthus (lodret adskillelse mellem enhederne)</v>
      </c>
      <c r="M2891" s="1" t="str">
        <f ca="1">INDEX(Anvendelseskode!C:C,MATCH($E2891,Anvendelseskode!$A:$A,0))</f>
        <v>Række-, kæde og dobbelthuse</v>
      </c>
      <c r="N2891" s="1" t="str">
        <f ca="1">INDEX(Anvendelseskode!D:D,MATCH($E2891,Anvendelseskode!$A:$A,0))</f>
        <v>Private husholdninger</v>
      </c>
      <c r="O2891" s="1" t="str">
        <f ca="1">IFERROR(INDEX(SBi!$2:$2,MATCH(G2891,SBi!$1:$1,1)),SBi!$K$2)</f>
        <v>1979-1998</v>
      </c>
      <c r="P2891" s="1">
        <f ca="1">IFERROR(INDEX(SBi!$C$3:$K$28,MATCH(E2891,SBi!$B$3:$B$28,0),MATCH(O2891,SBi!$C$2:$K$2,0)),0)</f>
        <v>96.8</v>
      </c>
      <c r="Q2891" s="19">
        <f t="shared" ca="1" si="593"/>
        <v>12.0032</v>
      </c>
      <c r="R2891" s="19" t="str">
        <f ca="1">IFERROR(INDEX(VpD!$2:$2,MATCH(G2891,VpD!$1:$1,1)),VpD!$I$2)</f>
        <v>1979-1998</v>
      </c>
      <c r="S2891" s="1">
        <f ca="1">IFERROR(INDEX(VpD!$C$3:$I$27,MATCH(E2891,VpD!$B$3:$B$27,0),MATCH(R2891,VpD!$C$2:$I$2,0)),0)</f>
        <v>74</v>
      </c>
      <c r="T2891" s="19">
        <f t="shared" ca="1" si="594"/>
        <v>9.1760000000000002</v>
      </c>
      <c r="U2891" s="14" t="str">
        <f t="shared" ca="1" si="595"/>
        <v xml:space="preserve">711388.22 </v>
      </c>
      <c r="V2891" s="14" t="str">
        <f t="shared" ca="1" si="596"/>
        <v>6171576.37</v>
      </c>
      <c r="W2891" s="14" t="str">
        <f t="shared" ca="1" si="597"/>
        <v>POINT(711388.22 6171576.37)</v>
      </c>
      <c r="X2891" s="14" t="str">
        <f>IFERROR(INDEX(BygningOmraade!B:B,MATCH(A2891,BygningOmraade!A:A,0)),"")</f>
        <v/>
      </c>
    </row>
    <row r="2892" spans="1:24" s="14" customFormat="1" x14ac:dyDescent="0.25">
      <c r="A2892" s="14">
        <f t="shared" si="585"/>
        <v>2892</v>
      </c>
      <c r="B2892" s="14" t="str">
        <f t="shared" ca="1" si="586"/>
        <v>aa8a3369-aa46-4415-a635-610458ef4aa3</v>
      </c>
      <c r="C2892" s="14" t="str">
        <f t="shared" ca="1" si="587"/>
        <v>0a3f507e-14f4-32b8-e044-0003ba298018</v>
      </c>
      <c r="D2892" s="14">
        <f t="shared" ca="1" si="588"/>
        <v>994051</v>
      </c>
      <c r="E2892" s="1">
        <f t="shared" ca="1" si="589"/>
        <v>140</v>
      </c>
      <c r="F2892" s="1">
        <f t="shared" ca="1" si="590"/>
        <v>2502</v>
      </c>
      <c r="G2892" s="1">
        <f t="shared" ca="1" si="591"/>
        <v>1964</v>
      </c>
      <c r="H2892" s="1" t="str">
        <f ca="1">IFERROR(INDEX(Varmeinstallation!B:B,MATCH(INDIRECT($A$1&amp;"L"&amp;A2892)*1,Varmeinstallation!A:A,0)),"Ingen varmeinstallationer")</f>
        <v>Fjernvarme/blokvarme (radiatorsystemer eller varmluftanlæg)</v>
      </c>
      <c r="I2892" s="1" t="str">
        <f ca="1">IFERROR(INDEX(Opvarmningsmiddel!B:B,MATCH(INDIRECT($A$1&amp;"M"&amp;A2892)*1,Opvarmningsmiddel!A:A,0)),"")</f>
        <v/>
      </c>
      <c r="J2892" s="1">
        <f t="shared" ca="1" si="592"/>
        <v>0</v>
      </c>
      <c r="K2892" s="1" t="str">
        <f ca="1">IFERROR(INDEX(Relationstabel!$C$3:$K$10,MATCH(VALUE(INDIRECT($A$1&amp;"L"&amp;A2892)),Relationstabel!$A$3:$A$10,0),MATCH(IFERROR(VALUE(INDIRECT($A$1&amp;"M"&amp;A2892)),0),Relationstabel!$C$1:$K$1,0)),"Ingen varmeinstallationer")</f>
        <v>Fjernvarme/ Blokvarme</v>
      </c>
      <c r="L2892" s="1" t="str">
        <f ca="1">INDEX(Anvendelseskode!B:B,MATCH($E2892,Anvendelseskode!$A:$A,0))</f>
        <v>Etageboligbebyggelse</v>
      </c>
      <c r="M2892" s="1" t="str">
        <f ca="1">INDEX(Anvendelseskode!C:C,MATCH($E2892,Anvendelseskode!$A:$A,0))</f>
        <v>Etageboligbebyggelse</v>
      </c>
      <c r="N2892" s="1" t="str">
        <f ca="1">INDEX(Anvendelseskode!D:D,MATCH($E2892,Anvendelseskode!$A:$A,0))</f>
        <v>Private husholdninger</v>
      </c>
      <c r="O2892" s="1" t="str">
        <f ca="1">IFERROR(INDEX(SBi!$2:$2,MATCH(G2892,SBi!$1:$1,1)),SBi!$K$2)</f>
        <v>1961-1972</v>
      </c>
      <c r="P2892" s="1">
        <f ca="1">IFERROR(INDEX(SBi!$C$3:$K$28,MATCH(E2892,SBi!$B$3:$B$28,0),MATCH(O2892,SBi!$C$2:$K$2,0)),0)</f>
        <v>132.30000000000001</v>
      </c>
      <c r="Q2892" s="19">
        <f t="shared" ca="1" si="593"/>
        <v>331.01460000000003</v>
      </c>
      <c r="R2892" s="19" t="str">
        <f ca="1">IFERROR(INDEX(VpD!$2:$2,MATCH(G2892,VpD!$1:$1,1)),VpD!$I$2)</f>
        <v>1961-1972</v>
      </c>
      <c r="S2892" s="1">
        <f ca="1">IFERROR(INDEX(VpD!$C$3:$I$27,MATCH(E2892,VpD!$B$3:$B$27,0),MATCH(R2892,VpD!$C$2:$I$2,0)),0)</f>
        <v>126</v>
      </c>
      <c r="T2892" s="19">
        <f t="shared" ca="1" si="594"/>
        <v>315.25200000000001</v>
      </c>
      <c r="U2892" s="14" t="str">
        <f t="shared" ca="1" si="595"/>
        <v xml:space="preserve">711058.83 </v>
      </c>
      <c r="V2892" s="14" t="str">
        <f t="shared" ca="1" si="596"/>
        <v>6172522.83</v>
      </c>
      <c r="W2892" s="14" t="str">
        <f t="shared" ca="1" si="597"/>
        <v>POINT(711058.83 6172522.83)</v>
      </c>
      <c r="X2892" s="14" t="str">
        <f>IFERROR(INDEX(BygningOmraade!B:B,MATCH(A2892,BygningOmraade!A:A,0)),"")</f>
        <v/>
      </c>
    </row>
    <row r="2893" spans="1:24" s="14" customFormat="1" x14ac:dyDescent="0.25">
      <c r="A2893" s="14">
        <f t="shared" si="585"/>
        <v>2893</v>
      </c>
      <c r="B2893" s="14" t="str">
        <f t="shared" ca="1" si="586"/>
        <v>aa92a5bf-82f1-44d5-99ef-74aa5f820717</v>
      </c>
      <c r="C2893" s="14" t="str">
        <f t="shared" ca="1" si="587"/>
        <v>0a3f507e-1790-32b8-e044-0003ba298018</v>
      </c>
      <c r="D2893" s="14">
        <f t="shared" ca="1" si="588"/>
        <v>997472</v>
      </c>
      <c r="E2893" s="1">
        <f t="shared" ca="1" si="589"/>
        <v>120</v>
      </c>
      <c r="F2893" s="1">
        <f t="shared" ca="1" si="590"/>
        <v>132</v>
      </c>
      <c r="G2893" s="1">
        <f t="shared" ca="1" si="591"/>
        <v>1996</v>
      </c>
      <c r="H2893" s="1" t="str">
        <f ca="1">IFERROR(INDEX(Varmeinstallation!B:B,MATCH(INDIRECT($A$1&amp;"L"&amp;A2893)*1,Varmeinstallation!A:A,0)),"Ingen varmeinstallationer")</f>
        <v>Centralvarme fra eget anlæg, et-kammer fyr</v>
      </c>
      <c r="I2893" s="1" t="str">
        <f ca="1">IFERROR(INDEX(Opvarmningsmiddel!B:B,MATCH(INDIRECT($A$1&amp;"M"&amp;A2893)*1,Opvarmningsmiddel!A:A,0)),"")</f>
        <v>Naturgas</v>
      </c>
      <c r="J2893" s="1">
        <f t="shared" ca="1" si="592"/>
        <v>0</v>
      </c>
      <c r="K2893" s="1" t="str">
        <f ca="1">IFERROR(INDEX(Relationstabel!$C$3:$K$10,MATCH(VALUE(INDIRECT($A$1&amp;"L"&amp;A2893)),Relationstabel!$A$3:$A$10,0),MATCH(IFERROR(VALUE(INDIRECT($A$1&amp;"M"&amp;A2893)),0),Relationstabel!$C$1:$K$1,0)),"Ingen varmeinstallationer")</f>
        <v>Naturgas</v>
      </c>
      <c r="L2893" s="1" t="str">
        <f ca="1">INDEX(Anvendelseskode!B:B,MATCH($E2893,Anvendelseskode!$A:$A,0))</f>
        <v>Fritliggende enfamilieshus (parcelhus)</v>
      </c>
      <c r="M2893" s="1" t="str">
        <f ca="1">INDEX(Anvendelseskode!C:C,MATCH($E2893,Anvendelseskode!$A:$A,0))</f>
        <v>Parcelhuse</v>
      </c>
      <c r="N2893" s="1" t="str">
        <f ca="1">INDEX(Anvendelseskode!D:D,MATCH($E2893,Anvendelseskode!$A:$A,0))</f>
        <v>Private husholdninger</v>
      </c>
      <c r="O2893" s="1" t="str">
        <f ca="1">IFERROR(INDEX(SBi!$2:$2,MATCH(G2893,SBi!$1:$1,1)),SBi!$K$2)</f>
        <v>1979-1998</v>
      </c>
      <c r="P2893" s="1">
        <f ca="1">IFERROR(INDEX(SBi!$C$3:$K$28,MATCH(E2893,SBi!$B$3:$B$28,0),MATCH(O2893,SBi!$C$2:$K$2,0)),0)</f>
        <v>105.4</v>
      </c>
      <c r="Q2893" s="19">
        <f t="shared" ca="1" si="593"/>
        <v>13.912800000000001</v>
      </c>
      <c r="R2893" s="19" t="str">
        <f ca="1">IFERROR(INDEX(VpD!$2:$2,MATCH(G2893,VpD!$1:$1,1)),VpD!$I$2)</f>
        <v>1979-1998</v>
      </c>
      <c r="S2893" s="1">
        <f ca="1">IFERROR(INDEX(VpD!$C$3:$I$27,MATCH(E2893,VpD!$B$3:$B$27,0),MATCH(R2893,VpD!$C$2:$I$2,0)),0)</f>
        <v>90</v>
      </c>
      <c r="T2893" s="19">
        <f t="shared" ca="1" si="594"/>
        <v>11.88</v>
      </c>
      <c r="U2893" s="14" t="str">
        <f t="shared" ca="1" si="595"/>
        <v xml:space="preserve">713952.12 </v>
      </c>
      <c r="V2893" s="14" t="str">
        <f t="shared" ca="1" si="596"/>
        <v>6168887.96</v>
      </c>
      <c r="W2893" s="14" t="str">
        <f t="shared" ca="1" si="597"/>
        <v>POINT(713952.12 6168887.96)</v>
      </c>
      <c r="X2893" s="14" t="str">
        <f>IFERROR(INDEX(BygningOmraade!B:B,MATCH(A2893,BygningOmraade!A:A,0)),"")</f>
        <v/>
      </c>
    </row>
    <row r="2894" spans="1:24" s="14" customFormat="1" x14ac:dyDescent="0.25">
      <c r="A2894" s="14">
        <f t="shared" si="585"/>
        <v>2894</v>
      </c>
      <c r="B2894" s="14" t="str">
        <f t="shared" ca="1" si="586"/>
        <v>aaa20895-5237-4621-8556-22db5127d578</v>
      </c>
      <c r="C2894" s="14" t="str">
        <f t="shared" ca="1" si="587"/>
        <v>0a3f507e-220e-32b8-e044-0003ba298018</v>
      </c>
      <c r="D2894" s="14">
        <f t="shared" ca="1" si="588"/>
        <v>995915</v>
      </c>
      <c r="E2894" s="1">
        <f t="shared" ca="1" si="589"/>
        <v>120</v>
      </c>
      <c r="F2894" s="1">
        <f t="shared" ca="1" si="590"/>
        <v>118</v>
      </c>
      <c r="G2894" s="1">
        <f t="shared" ca="1" si="591"/>
        <v>1956</v>
      </c>
      <c r="H2894" s="1" t="str">
        <f ca="1">IFERROR(INDEX(Varmeinstallation!B:B,MATCH(INDIRECT($A$1&amp;"L"&amp;A2894)*1,Varmeinstallation!A:A,0)),"Ingen varmeinstallationer")</f>
        <v>Centralvarme fra eget anlæg, et-kammer fyr</v>
      </c>
      <c r="I2894" s="1" t="str">
        <f ca="1">IFERROR(INDEX(Opvarmningsmiddel!B:B,MATCH(INDIRECT($A$1&amp;"M"&amp;A2894)*1,Opvarmningsmiddel!A:A,0)),"")</f>
        <v>Naturgas</v>
      </c>
      <c r="J2894" s="1">
        <f t="shared" ca="1" si="592"/>
        <v>0</v>
      </c>
      <c r="K2894" s="1" t="str">
        <f ca="1">IFERROR(INDEX(Relationstabel!$C$3:$K$10,MATCH(VALUE(INDIRECT($A$1&amp;"L"&amp;A2894)),Relationstabel!$A$3:$A$10,0),MATCH(IFERROR(VALUE(INDIRECT($A$1&amp;"M"&amp;A2894)),0),Relationstabel!$C$1:$K$1,0)),"Ingen varmeinstallationer")</f>
        <v>Naturgas</v>
      </c>
      <c r="L2894" s="1" t="str">
        <f ca="1">INDEX(Anvendelseskode!B:B,MATCH($E2894,Anvendelseskode!$A:$A,0))</f>
        <v>Fritliggende enfamilieshus (parcelhus)</v>
      </c>
      <c r="M2894" s="1" t="str">
        <f ca="1">INDEX(Anvendelseskode!C:C,MATCH($E2894,Anvendelseskode!$A:$A,0))</f>
        <v>Parcelhuse</v>
      </c>
      <c r="N2894" s="1" t="str">
        <f ca="1">INDEX(Anvendelseskode!D:D,MATCH($E2894,Anvendelseskode!$A:$A,0))</f>
        <v>Private husholdninger</v>
      </c>
      <c r="O2894" s="1" t="str">
        <f ca="1">IFERROR(INDEX(SBi!$2:$2,MATCH(G2894,SBi!$1:$1,1)),SBi!$K$2)</f>
        <v>1951-1960</v>
      </c>
      <c r="P2894" s="1">
        <f ca="1">IFERROR(INDEX(SBi!$C$3:$K$28,MATCH(E2894,SBi!$B$3:$B$28,0),MATCH(O2894,SBi!$C$2:$K$2,0)),0)</f>
        <v>154.9</v>
      </c>
      <c r="Q2894" s="19">
        <f t="shared" ca="1" si="593"/>
        <v>18.278200000000002</v>
      </c>
      <c r="R2894" s="19" t="str">
        <f ca="1">IFERROR(INDEX(VpD!$2:$2,MATCH(G2894,VpD!$1:$1,1)),VpD!$I$2)</f>
        <v>1951-1960</v>
      </c>
      <c r="S2894" s="1">
        <f ca="1">IFERROR(INDEX(VpD!$C$3:$I$27,MATCH(E2894,VpD!$B$3:$B$27,0),MATCH(R2894,VpD!$C$2:$I$2,0)),0)</f>
        <v>204</v>
      </c>
      <c r="T2894" s="19">
        <f t="shared" ca="1" si="594"/>
        <v>24.071999999999999</v>
      </c>
      <c r="U2894" s="14" t="str">
        <f t="shared" ca="1" si="595"/>
        <v xml:space="preserve">712803.03 </v>
      </c>
      <c r="V2894" s="14" t="str">
        <f t="shared" ca="1" si="596"/>
        <v>6169258.22</v>
      </c>
      <c r="W2894" s="14" t="str">
        <f t="shared" ca="1" si="597"/>
        <v>POINT(712803.03 6169258.22)</v>
      </c>
      <c r="X2894" s="14" t="str">
        <f>IFERROR(INDEX(BygningOmraade!B:B,MATCH(A2894,BygningOmraade!A:A,0)),"")</f>
        <v/>
      </c>
    </row>
    <row r="2895" spans="1:24" s="14" customFormat="1" x14ac:dyDescent="0.25">
      <c r="A2895" s="14">
        <f t="shared" si="585"/>
        <v>2895</v>
      </c>
      <c r="B2895" s="14" t="str">
        <f t="shared" ca="1" si="586"/>
        <v>aaa7d007-4d08-40d1-b709-11f2e854c09a</v>
      </c>
      <c r="C2895" s="14" t="str">
        <f t="shared" ca="1" si="587"/>
        <v>0a3f507e-1eac-32b8-e044-0003ba298018</v>
      </c>
      <c r="D2895" s="14">
        <f t="shared" ca="1" si="588"/>
        <v>995088</v>
      </c>
      <c r="E2895" s="1">
        <f t="shared" ca="1" si="589"/>
        <v>120</v>
      </c>
      <c r="F2895" s="1">
        <f t="shared" ca="1" si="590"/>
        <v>129</v>
      </c>
      <c r="G2895" s="1">
        <f t="shared" ca="1" si="591"/>
        <v>1969</v>
      </c>
      <c r="H2895" s="1" t="str">
        <f ca="1">IFERROR(INDEX(Varmeinstallation!B:B,MATCH(INDIRECT($A$1&amp;"L"&amp;A2895)*1,Varmeinstallation!A:A,0)),"Ingen varmeinstallationer")</f>
        <v>Centralvarme fra eget anlæg, et-kammer fyr</v>
      </c>
      <c r="I2895" s="1" t="str">
        <f ca="1">IFERROR(INDEX(Opvarmningsmiddel!B:B,MATCH(INDIRECT($A$1&amp;"M"&amp;A2895)*1,Opvarmningsmiddel!A:A,0)),"")</f>
        <v>Naturgas</v>
      </c>
      <c r="J2895" s="1">
        <f t="shared" ca="1" si="592"/>
        <v>0</v>
      </c>
      <c r="K2895" s="1" t="str">
        <f ca="1">IFERROR(INDEX(Relationstabel!$C$3:$K$10,MATCH(VALUE(INDIRECT($A$1&amp;"L"&amp;A2895)),Relationstabel!$A$3:$A$10,0),MATCH(IFERROR(VALUE(INDIRECT($A$1&amp;"M"&amp;A2895)),0),Relationstabel!$C$1:$K$1,0)),"Ingen varmeinstallationer")</f>
        <v>Naturgas</v>
      </c>
      <c r="L2895" s="1" t="str">
        <f ca="1">INDEX(Anvendelseskode!B:B,MATCH($E2895,Anvendelseskode!$A:$A,0))</f>
        <v>Fritliggende enfamilieshus (parcelhus)</v>
      </c>
      <c r="M2895" s="1" t="str">
        <f ca="1">INDEX(Anvendelseskode!C:C,MATCH($E2895,Anvendelseskode!$A:$A,0))</f>
        <v>Parcelhuse</v>
      </c>
      <c r="N2895" s="1" t="str">
        <f ca="1">INDEX(Anvendelseskode!D:D,MATCH($E2895,Anvendelseskode!$A:$A,0))</f>
        <v>Private husholdninger</v>
      </c>
      <c r="O2895" s="1" t="str">
        <f ca="1">IFERROR(INDEX(SBi!$2:$2,MATCH(G2895,SBi!$1:$1,1)),SBi!$K$2)</f>
        <v>1961-1972</v>
      </c>
      <c r="P2895" s="1">
        <f ca="1">IFERROR(INDEX(SBi!$C$3:$K$28,MATCH(E2895,SBi!$B$3:$B$28,0),MATCH(O2895,SBi!$C$2:$K$2,0)),0)</f>
        <v>134.30000000000001</v>
      </c>
      <c r="Q2895" s="19">
        <f t="shared" ca="1" si="593"/>
        <v>17.3247</v>
      </c>
      <c r="R2895" s="19" t="str">
        <f ca="1">IFERROR(INDEX(VpD!$2:$2,MATCH(G2895,VpD!$1:$1,1)),VpD!$I$2)</f>
        <v>1961-1972</v>
      </c>
      <c r="S2895" s="1">
        <f ca="1">IFERROR(INDEX(VpD!$C$3:$I$27,MATCH(E2895,VpD!$B$3:$B$27,0),MATCH(R2895,VpD!$C$2:$I$2,0)),0)</f>
        <v>143</v>
      </c>
      <c r="T2895" s="19">
        <f t="shared" ca="1" si="594"/>
        <v>18.446999999999999</v>
      </c>
      <c r="U2895" s="14" t="str">
        <f t="shared" ca="1" si="595"/>
        <v xml:space="preserve">711685.19 </v>
      </c>
      <c r="V2895" s="14" t="str">
        <f t="shared" ca="1" si="596"/>
        <v>6171943.09</v>
      </c>
      <c r="W2895" s="14" t="str">
        <f t="shared" ca="1" si="597"/>
        <v>POINT(711685.19 6171943.09)</v>
      </c>
      <c r="X2895" s="14" t="str">
        <f>IFERROR(INDEX(BygningOmraade!B:B,MATCH(A2895,BygningOmraade!A:A,0)),"")</f>
        <v/>
      </c>
    </row>
    <row r="2896" spans="1:24" s="14" customFormat="1" x14ac:dyDescent="0.25">
      <c r="A2896" s="14">
        <f t="shared" si="585"/>
        <v>2896</v>
      </c>
      <c r="B2896" s="14" t="str">
        <f t="shared" ca="1" si="586"/>
        <v>aab80971-a5e5-41fe-8680-7dbf9c71ce41</v>
      </c>
      <c r="C2896" s="14" t="str">
        <f t="shared" ca="1" si="587"/>
        <v>0a3f507e-2440-32b8-e044-0003ba298018</v>
      </c>
      <c r="D2896" s="14">
        <f t="shared" ca="1" si="588"/>
        <v>995927</v>
      </c>
      <c r="E2896" s="1">
        <f t="shared" ca="1" si="589"/>
        <v>140</v>
      </c>
      <c r="F2896" s="1">
        <f t="shared" ca="1" si="590"/>
        <v>3228</v>
      </c>
      <c r="G2896" s="1">
        <f t="shared" ca="1" si="591"/>
        <v>1966</v>
      </c>
      <c r="H2896" s="1" t="str">
        <f ca="1">IFERROR(INDEX(Varmeinstallation!B:B,MATCH(INDIRECT($A$1&amp;"L"&amp;A2896)*1,Varmeinstallation!A:A,0)),"Ingen varmeinstallationer")</f>
        <v>Fjernvarme/blokvarme (radiatorsystemer eller varmluftanlæg)</v>
      </c>
      <c r="I2896" s="1" t="str">
        <f ca="1">IFERROR(INDEX(Opvarmningsmiddel!B:B,MATCH(INDIRECT($A$1&amp;"M"&amp;A2896)*1,Opvarmningsmiddel!A:A,0)),"")</f>
        <v/>
      </c>
      <c r="J2896" s="1">
        <f t="shared" ca="1" si="592"/>
        <v>0</v>
      </c>
      <c r="K2896" s="1" t="str">
        <f ca="1">IFERROR(INDEX(Relationstabel!$C$3:$K$10,MATCH(VALUE(INDIRECT($A$1&amp;"L"&amp;A2896)),Relationstabel!$A$3:$A$10,0),MATCH(IFERROR(VALUE(INDIRECT($A$1&amp;"M"&amp;A2896)),0),Relationstabel!$C$1:$K$1,0)),"Ingen varmeinstallationer")</f>
        <v>Fjernvarme/ Blokvarme</v>
      </c>
      <c r="L2896" s="1" t="str">
        <f ca="1">INDEX(Anvendelseskode!B:B,MATCH($E2896,Anvendelseskode!$A:$A,0))</f>
        <v>Etageboligbebyggelse</v>
      </c>
      <c r="M2896" s="1" t="str">
        <f ca="1">INDEX(Anvendelseskode!C:C,MATCH($E2896,Anvendelseskode!$A:$A,0))</f>
        <v>Etageboligbebyggelse</v>
      </c>
      <c r="N2896" s="1" t="str">
        <f ca="1">INDEX(Anvendelseskode!D:D,MATCH($E2896,Anvendelseskode!$A:$A,0))</f>
        <v>Private husholdninger</v>
      </c>
      <c r="O2896" s="1" t="str">
        <f ca="1">IFERROR(INDEX(SBi!$2:$2,MATCH(G2896,SBi!$1:$1,1)),SBi!$K$2)</f>
        <v>1961-1972</v>
      </c>
      <c r="P2896" s="1">
        <f ca="1">IFERROR(INDEX(SBi!$C$3:$K$28,MATCH(E2896,SBi!$B$3:$B$28,0),MATCH(O2896,SBi!$C$2:$K$2,0)),0)</f>
        <v>132.30000000000001</v>
      </c>
      <c r="Q2896" s="19">
        <f t="shared" ca="1" si="593"/>
        <v>427.06440000000003</v>
      </c>
      <c r="R2896" s="19" t="str">
        <f ca="1">IFERROR(INDEX(VpD!$2:$2,MATCH(G2896,VpD!$1:$1,1)),VpD!$I$2)</f>
        <v>1961-1972</v>
      </c>
      <c r="S2896" s="1">
        <f ca="1">IFERROR(INDEX(VpD!$C$3:$I$27,MATCH(E2896,VpD!$B$3:$B$27,0),MATCH(R2896,VpD!$C$2:$I$2,0)),0)</f>
        <v>126</v>
      </c>
      <c r="T2896" s="19">
        <f t="shared" ca="1" si="594"/>
        <v>406.72800000000001</v>
      </c>
      <c r="U2896" s="14" t="str">
        <f t="shared" ca="1" si="595"/>
        <v xml:space="preserve">713060.16 </v>
      </c>
      <c r="V2896" s="14" t="str">
        <f t="shared" ca="1" si="596"/>
        <v>6169491.76</v>
      </c>
      <c r="W2896" s="14" t="str">
        <f t="shared" ca="1" si="597"/>
        <v>POINT(713060.16 6169491.76)</v>
      </c>
      <c r="X2896" s="14" t="str">
        <f>IFERROR(INDEX(BygningOmraade!B:B,MATCH(A2896,BygningOmraade!A:A,0)),"")</f>
        <v/>
      </c>
    </row>
    <row r="2897" spans="1:24" s="14" customFormat="1" x14ac:dyDescent="0.25">
      <c r="A2897" s="14">
        <f t="shared" si="585"/>
        <v>2897</v>
      </c>
      <c r="B2897" s="14" t="str">
        <f t="shared" ca="1" si="586"/>
        <v>aabc6cff-dbfc-48b0-93c7-87458c0095cd</v>
      </c>
      <c r="C2897" s="14" t="str">
        <f t="shared" ca="1" si="587"/>
        <v>0a3f507e-1a65-32b8-e044-0003ba298018</v>
      </c>
      <c r="D2897" s="14">
        <f t="shared" ca="1" si="588"/>
        <v>997659</v>
      </c>
      <c r="E2897" s="1">
        <f t="shared" ca="1" si="589"/>
        <v>120</v>
      </c>
      <c r="F2897" s="1">
        <f t="shared" ca="1" si="590"/>
        <v>201</v>
      </c>
      <c r="G2897" s="1">
        <f t="shared" ca="1" si="591"/>
        <v>1979</v>
      </c>
      <c r="H2897" s="1" t="str">
        <f ca="1">IFERROR(INDEX(Varmeinstallation!B:B,MATCH(INDIRECT($A$1&amp;"L"&amp;A2897)*1,Varmeinstallation!A:A,0)),"Ingen varmeinstallationer")</f>
        <v>Varmepumpe</v>
      </c>
      <c r="I2897" s="1" t="str">
        <f ca="1">IFERROR(INDEX(Opvarmningsmiddel!B:B,MATCH(INDIRECT($A$1&amp;"M"&amp;A2897)*1,Opvarmningsmiddel!A:A,0)),"")</f>
        <v>Elektricitet</v>
      </c>
      <c r="J2897" s="1">
        <f t="shared" ca="1" si="592"/>
        <v>2</v>
      </c>
      <c r="K2897" s="1" t="str">
        <f ca="1">IFERROR(INDEX(Relationstabel!$C$3:$K$10,MATCH(VALUE(INDIRECT($A$1&amp;"L"&amp;A2897)),Relationstabel!$A$3:$A$10,0),MATCH(IFERROR(VALUE(INDIRECT($A$1&amp;"M"&amp;A2897)),0),Relationstabel!$C$1:$K$1,0)),"Ingen varmeinstallationer")</f>
        <v>Varmepumpe</v>
      </c>
      <c r="L2897" s="1" t="str">
        <f ca="1">INDEX(Anvendelseskode!B:B,MATCH($E2897,Anvendelseskode!$A:$A,0))</f>
        <v>Fritliggende enfamilieshus (parcelhus)</v>
      </c>
      <c r="M2897" s="1" t="str">
        <f ca="1">INDEX(Anvendelseskode!C:C,MATCH($E2897,Anvendelseskode!$A:$A,0))</f>
        <v>Parcelhuse</v>
      </c>
      <c r="N2897" s="1" t="str">
        <f ca="1">INDEX(Anvendelseskode!D:D,MATCH($E2897,Anvendelseskode!$A:$A,0))</f>
        <v>Private husholdninger</v>
      </c>
      <c r="O2897" s="1" t="str">
        <f ca="1">IFERROR(INDEX(SBi!$2:$2,MATCH(G2897,SBi!$1:$1,1)),SBi!$K$2)</f>
        <v>1979-1998</v>
      </c>
      <c r="P2897" s="1">
        <f ca="1">IFERROR(INDEX(SBi!$C$3:$K$28,MATCH(E2897,SBi!$B$3:$B$28,0),MATCH(O2897,SBi!$C$2:$K$2,0)),0)</f>
        <v>105.4</v>
      </c>
      <c r="Q2897" s="19">
        <f t="shared" ca="1" si="593"/>
        <v>21.185400000000001</v>
      </c>
      <c r="R2897" s="19" t="str">
        <f ca="1">IFERROR(INDEX(VpD!$2:$2,MATCH(G2897,VpD!$1:$1,1)),VpD!$I$2)</f>
        <v>1979-1998</v>
      </c>
      <c r="S2897" s="1">
        <f ca="1">IFERROR(INDEX(VpD!$C$3:$I$27,MATCH(E2897,VpD!$B$3:$B$27,0),MATCH(R2897,VpD!$C$2:$I$2,0)),0)</f>
        <v>90</v>
      </c>
      <c r="T2897" s="19">
        <f t="shared" ca="1" si="594"/>
        <v>18.09</v>
      </c>
      <c r="U2897" s="14" t="str">
        <f t="shared" ca="1" si="595"/>
        <v xml:space="preserve">714180.21 </v>
      </c>
      <c r="V2897" s="14" t="str">
        <f t="shared" ca="1" si="596"/>
        <v>6169007.37</v>
      </c>
      <c r="W2897" s="14" t="str">
        <f t="shared" ca="1" si="597"/>
        <v>POINT(714180.21 6169007.37)</v>
      </c>
      <c r="X2897" s="14" t="str">
        <f>IFERROR(INDEX(BygningOmraade!B:B,MATCH(A2897,BygningOmraade!A:A,0)),"")</f>
        <v/>
      </c>
    </row>
    <row r="2898" spans="1:24" s="14" customFormat="1" x14ac:dyDescent="0.25">
      <c r="A2898" s="14">
        <f t="shared" si="585"/>
        <v>2898</v>
      </c>
      <c r="B2898" s="14" t="str">
        <f t="shared" ca="1" si="586"/>
        <v>aac4b639-26ac-4732-9e37-2095f66de622</v>
      </c>
      <c r="C2898" s="14" t="str">
        <f t="shared" ca="1" si="587"/>
        <v>0a3f507e-2389-32b8-e044-0003ba298018</v>
      </c>
      <c r="D2898" s="14">
        <f t="shared" ca="1" si="588"/>
        <v>994278</v>
      </c>
      <c r="E2898" s="1">
        <f t="shared" ca="1" si="589"/>
        <v>430</v>
      </c>
      <c r="F2898" s="1">
        <f t="shared" ca="1" si="590"/>
        <v>418</v>
      </c>
      <c r="G2898" s="1">
        <f t="shared" ca="1" si="591"/>
        <v>1975</v>
      </c>
      <c r="H2898" s="1" t="str">
        <f ca="1">IFERROR(INDEX(Varmeinstallation!B:B,MATCH(INDIRECT($A$1&amp;"L"&amp;A2898)*1,Varmeinstallation!A:A,0)),"Ingen varmeinstallationer")</f>
        <v>Fjernvarme/blokvarme (radiatorsystemer eller varmluftanlæg)</v>
      </c>
      <c r="I2898" s="1" t="str">
        <f ca="1">IFERROR(INDEX(Opvarmningsmiddel!B:B,MATCH(INDIRECT($A$1&amp;"M"&amp;A2898)*1,Opvarmningsmiddel!A:A,0)),"")</f>
        <v/>
      </c>
      <c r="J2898" s="1">
        <f t="shared" ca="1" si="592"/>
        <v>0</v>
      </c>
      <c r="K2898" s="1" t="str">
        <f ca="1">IFERROR(INDEX(Relationstabel!$C$3:$K$10,MATCH(VALUE(INDIRECT($A$1&amp;"L"&amp;A2898)),Relationstabel!$A$3:$A$10,0),MATCH(IFERROR(VALUE(INDIRECT($A$1&amp;"M"&amp;A2898)),0),Relationstabel!$C$1:$K$1,0)),"Ingen varmeinstallationer")</f>
        <v>Fjernvarme/ Blokvarme</v>
      </c>
      <c r="L2898" s="1" t="str">
        <f ca="1">INDEX(Anvendelseskode!B:B,MATCH($E2898,Anvendelseskode!$A:$A,0))</f>
        <v>Bygning til hospital, sygehjem, fødeklinik o.lign.</v>
      </c>
      <c r="M2898" s="1" t="str">
        <f ca="1">INDEX(Anvendelseskode!C:C,MATCH($E2898,Anvendelseskode!$A:$A,0))</f>
        <v>Hospital, sygehus o.l.</v>
      </c>
      <c r="N2898" s="1" t="str">
        <f ca="1">INDEX(Anvendelseskode!D:D,MATCH($E2898,Anvendelseskode!$A:$A,0))</f>
        <v>Kommunale og andre offentlige institutioner</v>
      </c>
      <c r="O2898" s="1" t="str">
        <f ca="1">IFERROR(INDEX(SBi!$2:$2,MATCH(G2898,SBi!$1:$1,1)),SBi!$K$2)</f>
        <v>1973-1978</v>
      </c>
      <c r="P2898" s="1">
        <f ca="1">IFERROR(INDEX(SBi!$C$3:$K$28,MATCH(E2898,SBi!$B$3:$B$28,0),MATCH(O2898,SBi!$C$2:$K$2,0)),0)</f>
        <v>156.5</v>
      </c>
      <c r="Q2898" s="19">
        <f t="shared" ca="1" si="593"/>
        <v>65.417000000000002</v>
      </c>
      <c r="R2898" s="19" t="str">
        <f ca="1">IFERROR(INDEX(VpD!$2:$2,MATCH(G2898,VpD!$1:$1,1)),VpD!$I$2)</f>
        <v>1973-1978</v>
      </c>
      <c r="S2898" s="1">
        <f ca="1">IFERROR(INDEX(VpD!$C$3:$I$27,MATCH(E2898,VpD!$B$3:$B$27,0),MATCH(R2898,VpD!$C$2:$I$2,0)),0)</f>
        <v>152</v>
      </c>
      <c r="T2898" s="19">
        <f t="shared" ca="1" si="594"/>
        <v>63.536000000000001</v>
      </c>
      <c r="U2898" s="14" t="str">
        <f t="shared" ca="1" si="595"/>
        <v xml:space="preserve">711346.43 </v>
      </c>
      <c r="V2898" s="14" t="str">
        <f t="shared" ca="1" si="596"/>
        <v>6171975.11</v>
      </c>
      <c r="W2898" s="14" t="str">
        <f t="shared" ca="1" si="597"/>
        <v>POINT(711346.43 6171975.11)</v>
      </c>
      <c r="X2898" s="14" t="str">
        <f>IFERROR(INDEX(BygningOmraade!B:B,MATCH(A2898,BygningOmraade!A:A,0)),"")</f>
        <v/>
      </c>
    </row>
    <row r="2899" spans="1:24" s="14" customFormat="1" x14ac:dyDescent="0.25">
      <c r="A2899" s="14">
        <f t="shared" si="585"/>
        <v>2899</v>
      </c>
      <c r="B2899" s="14" t="str">
        <f t="shared" ca="1" si="586"/>
        <v>aacc8ed6-68fc-4778-b5f6-87c8a4b01c49</v>
      </c>
      <c r="C2899" s="14" t="str">
        <f t="shared" ca="1" si="587"/>
        <v>0a3f507e-1ba3-32b8-e044-0003ba298018</v>
      </c>
      <c r="D2899" s="14">
        <f t="shared" ca="1" si="588"/>
        <v>997595</v>
      </c>
      <c r="E2899" s="1">
        <f t="shared" ca="1" si="589"/>
        <v>130</v>
      </c>
      <c r="F2899" s="1">
        <f t="shared" ca="1" si="590"/>
        <v>91</v>
      </c>
      <c r="G2899" s="1">
        <f t="shared" ca="1" si="591"/>
        <v>1965</v>
      </c>
      <c r="H2899" s="1" t="str">
        <f ca="1">IFERROR(INDEX(Varmeinstallation!B:B,MATCH(INDIRECT($A$1&amp;"L"&amp;A2899)*1,Varmeinstallation!A:A,0)),"Ingen varmeinstallationer")</f>
        <v>Centralvarme fra eget anlæg, et-kammer fyr</v>
      </c>
      <c r="I2899" s="1" t="str">
        <f ca="1">IFERROR(INDEX(Opvarmningsmiddel!B:B,MATCH(INDIRECT($A$1&amp;"M"&amp;A2899)*1,Opvarmningsmiddel!A:A,0)),"")</f>
        <v>Flydende brændsel (olie, petroleum, flaskegas m.m.)</v>
      </c>
      <c r="J2899" s="1">
        <f t="shared" ca="1" si="592"/>
        <v>0</v>
      </c>
      <c r="K2899" s="1" t="str">
        <f ca="1">IFERROR(INDEX(Relationstabel!$C$3:$K$10,MATCH(VALUE(INDIRECT($A$1&amp;"L"&amp;A2899)),Relationstabel!$A$3:$A$10,0),MATCH(IFERROR(VALUE(INDIRECT($A$1&amp;"M"&amp;A2899)),0),Relationstabel!$C$1:$K$1,0)),"Ingen varmeinstallationer")</f>
        <v>Olie</v>
      </c>
      <c r="L2899" s="1" t="str">
        <f ca="1">INDEX(Anvendelseskode!B:B,MATCH($E2899,Anvendelseskode!$A:$A,0))</f>
        <v>Række-, kæde-, dobbelthus (lodret adskillelse mellem enhederne)</v>
      </c>
      <c r="M2899" s="1" t="str">
        <f ca="1">INDEX(Anvendelseskode!C:C,MATCH($E2899,Anvendelseskode!$A:$A,0))</f>
        <v>Række-, kæde og dobbelthuse</v>
      </c>
      <c r="N2899" s="1" t="str">
        <f ca="1">INDEX(Anvendelseskode!D:D,MATCH($E2899,Anvendelseskode!$A:$A,0))</f>
        <v>Private husholdninger</v>
      </c>
      <c r="O2899" s="1" t="str">
        <f ca="1">IFERROR(INDEX(SBi!$2:$2,MATCH(G2899,SBi!$1:$1,1)),SBi!$K$2)</f>
        <v>1961-1972</v>
      </c>
      <c r="P2899" s="1">
        <f ca="1">IFERROR(INDEX(SBi!$C$3:$K$28,MATCH(E2899,SBi!$B$3:$B$28,0),MATCH(O2899,SBi!$C$2:$K$2,0)),0)</f>
        <v>119.9</v>
      </c>
      <c r="Q2899" s="19">
        <f t="shared" ca="1" si="593"/>
        <v>10.9109</v>
      </c>
      <c r="R2899" s="19" t="str">
        <f ca="1">IFERROR(INDEX(VpD!$2:$2,MATCH(G2899,VpD!$1:$1,1)),VpD!$I$2)</f>
        <v>1961-1972</v>
      </c>
      <c r="S2899" s="1">
        <f ca="1">IFERROR(INDEX(VpD!$C$3:$I$27,MATCH(E2899,VpD!$B$3:$B$27,0),MATCH(R2899,VpD!$C$2:$I$2,0)),0)</f>
        <v>120</v>
      </c>
      <c r="T2899" s="19">
        <f t="shared" ca="1" si="594"/>
        <v>10.92</v>
      </c>
      <c r="U2899" s="14" t="str">
        <f t="shared" ca="1" si="595"/>
        <v xml:space="preserve">713800.72 </v>
      </c>
      <c r="V2899" s="14" t="str">
        <f t="shared" ca="1" si="596"/>
        <v>6169190.68</v>
      </c>
      <c r="W2899" s="14" t="str">
        <f t="shared" ca="1" si="597"/>
        <v>POINT(713800.72 6169190.68)</v>
      </c>
      <c r="X2899" s="14" t="str">
        <f>IFERROR(INDEX(BygningOmraade!B:B,MATCH(A2899,BygningOmraade!A:A,0)),"")</f>
        <v/>
      </c>
    </row>
    <row r="2900" spans="1:24" s="14" customFormat="1" x14ac:dyDescent="0.25">
      <c r="A2900" s="14">
        <f t="shared" si="585"/>
        <v>2900</v>
      </c>
      <c r="B2900" s="14" t="str">
        <f t="shared" ca="1" si="586"/>
        <v>aae77386-4333-4764-a0ae-d653f07f40b7</v>
      </c>
      <c r="C2900" s="14" t="str">
        <f t="shared" ca="1" si="587"/>
        <v>0a3f507e-19cc-32b8-e044-0003ba298018</v>
      </c>
      <c r="D2900" s="14">
        <f t="shared" ca="1" si="588"/>
        <v>995085</v>
      </c>
      <c r="E2900" s="1">
        <f t="shared" ca="1" si="589"/>
        <v>130</v>
      </c>
      <c r="F2900" s="1">
        <f t="shared" ca="1" si="590"/>
        <v>117</v>
      </c>
      <c r="G2900" s="1">
        <f t="shared" ca="1" si="591"/>
        <v>1975</v>
      </c>
      <c r="H2900" s="1" t="str">
        <f ca="1">IFERROR(INDEX(Varmeinstallation!B:B,MATCH(INDIRECT($A$1&amp;"L"&amp;A2900)*1,Varmeinstallation!A:A,0)),"Ingen varmeinstallationer")</f>
        <v>Fjernvarme/blokvarme (radiatorsystemer eller varmluftanlæg)</v>
      </c>
      <c r="I2900" s="1" t="str">
        <f ca="1">IFERROR(INDEX(Opvarmningsmiddel!B:B,MATCH(INDIRECT($A$1&amp;"M"&amp;A2900)*1,Opvarmningsmiddel!A:A,0)),"")</f>
        <v/>
      </c>
      <c r="J2900" s="1">
        <f t="shared" ca="1" si="592"/>
        <v>2</v>
      </c>
      <c r="K2900" s="1" t="str">
        <f ca="1">IFERROR(INDEX(Relationstabel!$C$3:$K$10,MATCH(VALUE(INDIRECT($A$1&amp;"L"&amp;A2900)),Relationstabel!$A$3:$A$10,0),MATCH(IFERROR(VALUE(INDIRECT($A$1&amp;"M"&amp;A2900)),0),Relationstabel!$C$1:$K$1,0)),"Ingen varmeinstallationer")</f>
        <v>Fjernvarme/ Blokvarme</v>
      </c>
      <c r="L2900" s="1" t="str">
        <f ca="1">INDEX(Anvendelseskode!B:B,MATCH($E2900,Anvendelseskode!$A:$A,0))</f>
        <v>Række-, kæde-, dobbelthus (lodret adskillelse mellem enhederne)</v>
      </c>
      <c r="M2900" s="1" t="str">
        <f ca="1">INDEX(Anvendelseskode!C:C,MATCH($E2900,Anvendelseskode!$A:$A,0))</f>
        <v>Række-, kæde og dobbelthuse</v>
      </c>
      <c r="N2900" s="1" t="str">
        <f ca="1">INDEX(Anvendelseskode!D:D,MATCH($E2900,Anvendelseskode!$A:$A,0))</f>
        <v>Private husholdninger</v>
      </c>
      <c r="O2900" s="1" t="str">
        <f ca="1">IFERROR(INDEX(SBi!$2:$2,MATCH(G2900,SBi!$1:$1,1)),SBi!$K$2)</f>
        <v>1973-1978</v>
      </c>
      <c r="P2900" s="1">
        <f ca="1">IFERROR(INDEX(SBi!$C$3:$K$28,MATCH(E2900,SBi!$B$3:$B$28,0),MATCH(O2900,SBi!$C$2:$K$2,0)),0)</f>
        <v>112.6</v>
      </c>
      <c r="Q2900" s="19">
        <f t="shared" ca="1" si="593"/>
        <v>13.174199999999999</v>
      </c>
      <c r="R2900" s="19" t="str">
        <f ca="1">IFERROR(INDEX(VpD!$2:$2,MATCH(G2900,VpD!$1:$1,1)),VpD!$I$2)</f>
        <v>1973-1978</v>
      </c>
      <c r="S2900" s="1">
        <f ca="1">IFERROR(INDEX(VpD!$C$3:$I$27,MATCH(E2900,VpD!$B$3:$B$27,0),MATCH(R2900,VpD!$C$2:$I$2,0)),0)</f>
        <v>98</v>
      </c>
      <c r="T2900" s="19">
        <f t="shared" ca="1" si="594"/>
        <v>11.465999999999999</v>
      </c>
      <c r="U2900" s="14" t="str">
        <f t="shared" ca="1" si="595"/>
        <v xml:space="preserve">711680.51 </v>
      </c>
      <c r="V2900" s="14" t="str">
        <f t="shared" ca="1" si="596"/>
        <v>6172310.38</v>
      </c>
      <c r="W2900" s="14" t="str">
        <f t="shared" ca="1" si="597"/>
        <v>POINT(711680.51 6172310.38)</v>
      </c>
      <c r="X2900" s="14" t="str">
        <f>IFERROR(INDEX(BygningOmraade!B:B,MATCH(A2900,BygningOmraade!A:A,0)),"")</f>
        <v/>
      </c>
    </row>
    <row r="2901" spans="1:24" s="14" customFormat="1" x14ac:dyDescent="0.25">
      <c r="A2901" s="14">
        <f t="shared" si="585"/>
        <v>2901</v>
      </c>
      <c r="B2901" s="14" t="str">
        <f t="shared" ca="1" si="586"/>
        <v>aae7764b-7a72-4864-bc63-fe9f5da08f4c</v>
      </c>
      <c r="C2901" s="14" t="str">
        <f t="shared" ca="1" si="587"/>
        <v>0a3f507e-2369-32b8-e044-0003ba298018</v>
      </c>
      <c r="D2901" s="14">
        <f t="shared" ca="1" si="588"/>
        <v>995746</v>
      </c>
      <c r="E2901" s="1">
        <f t="shared" ca="1" si="589"/>
        <v>120</v>
      </c>
      <c r="F2901" s="1">
        <f t="shared" ca="1" si="590"/>
        <v>105</v>
      </c>
      <c r="G2901" s="1">
        <f t="shared" ca="1" si="591"/>
        <v>1962</v>
      </c>
      <c r="H2901" s="1" t="str">
        <f ca="1">IFERROR(INDEX(Varmeinstallation!B:B,MATCH(INDIRECT($A$1&amp;"L"&amp;A2901)*1,Varmeinstallation!A:A,0)),"Ingen varmeinstallationer")</f>
        <v>Centralvarme fra eget anlæg, et-kammer fyr</v>
      </c>
      <c r="I2901" s="1" t="str">
        <f ca="1">IFERROR(INDEX(Opvarmningsmiddel!B:B,MATCH(INDIRECT($A$1&amp;"M"&amp;A2901)*1,Opvarmningsmiddel!A:A,0)),"")</f>
        <v>Naturgas</v>
      </c>
      <c r="J2901" s="1">
        <f t="shared" ca="1" si="592"/>
        <v>2</v>
      </c>
      <c r="K2901" s="1" t="str">
        <f ca="1">IFERROR(INDEX(Relationstabel!$C$3:$K$10,MATCH(VALUE(INDIRECT($A$1&amp;"L"&amp;A2901)),Relationstabel!$A$3:$A$10,0),MATCH(IFERROR(VALUE(INDIRECT($A$1&amp;"M"&amp;A2901)),0),Relationstabel!$C$1:$K$1,0)),"Ingen varmeinstallationer")</f>
        <v>Naturgas</v>
      </c>
      <c r="L2901" s="1" t="str">
        <f ca="1">INDEX(Anvendelseskode!B:B,MATCH($E2901,Anvendelseskode!$A:$A,0))</f>
        <v>Fritliggende enfamilieshus (parcelhus)</v>
      </c>
      <c r="M2901" s="1" t="str">
        <f ca="1">INDEX(Anvendelseskode!C:C,MATCH($E2901,Anvendelseskode!$A:$A,0))</f>
        <v>Parcelhuse</v>
      </c>
      <c r="N2901" s="1" t="str">
        <f ca="1">INDEX(Anvendelseskode!D:D,MATCH($E2901,Anvendelseskode!$A:$A,0))</f>
        <v>Private husholdninger</v>
      </c>
      <c r="O2901" s="1" t="str">
        <f ca="1">IFERROR(INDEX(SBi!$2:$2,MATCH(G2901,SBi!$1:$1,1)),SBi!$K$2)</f>
        <v>1961-1972</v>
      </c>
      <c r="P2901" s="1">
        <f ca="1">IFERROR(INDEX(SBi!$C$3:$K$28,MATCH(E2901,SBi!$B$3:$B$28,0),MATCH(O2901,SBi!$C$2:$K$2,0)),0)</f>
        <v>134.30000000000001</v>
      </c>
      <c r="Q2901" s="19">
        <f t="shared" ca="1" si="593"/>
        <v>14.101500000000001</v>
      </c>
      <c r="R2901" s="19" t="str">
        <f ca="1">IFERROR(INDEX(VpD!$2:$2,MATCH(G2901,VpD!$1:$1,1)),VpD!$I$2)</f>
        <v>1961-1972</v>
      </c>
      <c r="S2901" s="1">
        <f ca="1">IFERROR(INDEX(VpD!$C$3:$I$27,MATCH(E2901,VpD!$B$3:$B$27,0),MATCH(R2901,VpD!$C$2:$I$2,0)),0)</f>
        <v>143</v>
      </c>
      <c r="T2901" s="19">
        <f t="shared" ca="1" si="594"/>
        <v>15.015000000000001</v>
      </c>
      <c r="U2901" s="14" t="str">
        <f t="shared" ca="1" si="595"/>
        <v xml:space="preserve">712187.84 </v>
      </c>
      <c r="V2901" s="14" t="str">
        <f t="shared" ca="1" si="596"/>
        <v>6169380.17</v>
      </c>
      <c r="W2901" s="14" t="str">
        <f t="shared" ca="1" si="597"/>
        <v>POINT(712187.84 6169380.17)</v>
      </c>
      <c r="X2901" s="14" t="str">
        <f>IFERROR(INDEX(BygningOmraade!B:B,MATCH(A2901,BygningOmraade!A:A,0)),"")</f>
        <v/>
      </c>
    </row>
    <row r="2902" spans="1:24" s="14" customFormat="1" x14ac:dyDescent="0.25">
      <c r="A2902" s="14">
        <f t="shared" si="585"/>
        <v>2902</v>
      </c>
      <c r="B2902" s="14" t="str">
        <f t="shared" ca="1" si="586"/>
        <v>aaf4af91-fada-465e-83a0-234bfcf96a8c</v>
      </c>
      <c r="C2902" s="14" t="str">
        <f t="shared" ca="1" si="587"/>
        <v>0a3f507e-2414-32b8-e044-0003ba298018</v>
      </c>
      <c r="D2902" s="14">
        <f t="shared" ca="1" si="588"/>
        <v>994686</v>
      </c>
      <c r="E2902" s="1">
        <f t="shared" ca="1" si="589"/>
        <v>130</v>
      </c>
      <c r="F2902" s="1">
        <f t="shared" ca="1" si="590"/>
        <v>104</v>
      </c>
      <c r="G2902" s="1">
        <f t="shared" ca="1" si="591"/>
        <v>1993</v>
      </c>
      <c r="H2902" s="1" t="str">
        <f ca="1">IFERROR(INDEX(Varmeinstallation!B:B,MATCH(INDIRECT($A$1&amp;"L"&amp;A2902)*1,Varmeinstallation!A:A,0)),"Ingen varmeinstallationer")</f>
        <v>Fjernvarme/blokvarme (radiatorsystemer eller varmluftanlæg)</v>
      </c>
      <c r="I2902" s="1" t="str">
        <f ca="1">IFERROR(INDEX(Opvarmningsmiddel!B:B,MATCH(INDIRECT($A$1&amp;"M"&amp;A2902)*1,Opvarmningsmiddel!A:A,0)),"")</f>
        <v/>
      </c>
      <c r="J2902" s="1">
        <f t="shared" ca="1" si="592"/>
        <v>0</v>
      </c>
      <c r="K2902" s="1" t="str">
        <f ca="1">IFERROR(INDEX(Relationstabel!$C$3:$K$10,MATCH(VALUE(INDIRECT($A$1&amp;"L"&amp;A2902)),Relationstabel!$A$3:$A$10,0),MATCH(IFERROR(VALUE(INDIRECT($A$1&amp;"M"&amp;A2902)),0),Relationstabel!$C$1:$K$1,0)),"Ingen varmeinstallationer")</f>
        <v>Fjernvarme/ Blokvarme</v>
      </c>
      <c r="L2902" s="1" t="str">
        <f ca="1">INDEX(Anvendelseskode!B:B,MATCH($E2902,Anvendelseskode!$A:$A,0))</f>
        <v>Række-, kæde-, dobbelthus (lodret adskillelse mellem enhederne)</v>
      </c>
      <c r="M2902" s="1" t="str">
        <f ca="1">INDEX(Anvendelseskode!C:C,MATCH($E2902,Anvendelseskode!$A:$A,0))</f>
        <v>Række-, kæde og dobbelthuse</v>
      </c>
      <c r="N2902" s="1" t="str">
        <f ca="1">INDEX(Anvendelseskode!D:D,MATCH($E2902,Anvendelseskode!$A:$A,0))</f>
        <v>Private husholdninger</v>
      </c>
      <c r="O2902" s="1" t="str">
        <f ca="1">IFERROR(INDEX(SBi!$2:$2,MATCH(G2902,SBi!$1:$1,1)),SBi!$K$2)</f>
        <v>1979-1998</v>
      </c>
      <c r="P2902" s="1">
        <f ca="1">IFERROR(INDEX(SBi!$C$3:$K$28,MATCH(E2902,SBi!$B$3:$B$28,0),MATCH(O2902,SBi!$C$2:$K$2,0)),0)</f>
        <v>96.8</v>
      </c>
      <c r="Q2902" s="19">
        <f t="shared" ca="1" si="593"/>
        <v>10.0672</v>
      </c>
      <c r="R2902" s="19" t="str">
        <f ca="1">IFERROR(INDEX(VpD!$2:$2,MATCH(G2902,VpD!$1:$1,1)),VpD!$I$2)</f>
        <v>1979-1998</v>
      </c>
      <c r="S2902" s="1">
        <f ca="1">IFERROR(INDEX(VpD!$C$3:$I$27,MATCH(E2902,VpD!$B$3:$B$27,0),MATCH(R2902,VpD!$C$2:$I$2,0)),0)</f>
        <v>74</v>
      </c>
      <c r="T2902" s="19">
        <f t="shared" ca="1" si="594"/>
        <v>7.6959999999999997</v>
      </c>
      <c r="U2902" s="14" t="str">
        <f t="shared" ca="1" si="595"/>
        <v xml:space="preserve">711639.07 </v>
      </c>
      <c r="V2902" s="14" t="str">
        <f t="shared" ca="1" si="596"/>
        <v>6172450.49</v>
      </c>
      <c r="W2902" s="14" t="str">
        <f t="shared" ca="1" si="597"/>
        <v>POINT(711639.07 6172450.49)</v>
      </c>
      <c r="X2902" s="14" t="str">
        <f>IFERROR(INDEX(BygningOmraade!B:B,MATCH(A2902,BygningOmraade!A:A,0)),"")</f>
        <v/>
      </c>
    </row>
    <row r="2903" spans="1:24" s="14" customFormat="1" x14ac:dyDescent="0.25">
      <c r="A2903" s="14">
        <f t="shared" si="585"/>
        <v>2903</v>
      </c>
      <c r="B2903" s="14" t="str">
        <f t="shared" ca="1" si="586"/>
        <v>aaf68761-2791-4db7-aa6b-7b207dfe0d7a</v>
      </c>
      <c r="C2903" s="14" t="str">
        <f t="shared" ca="1" si="587"/>
        <v>75d4829b-35b8-165e-e044-00144f3ead67</v>
      </c>
      <c r="D2903" s="14">
        <f t="shared" ca="1" si="588"/>
        <v>995440</v>
      </c>
      <c r="E2903" s="1">
        <f t="shared" ca="1" si="589"/>
        <v>230</v>
      </c>
      <c r="F2903" s="1">
        <f t="shared" ca="1" si="590"/>
        <v>20</v>
      </c>
      <c r="G2903" s="1">
        <f t="shared" ca="1" si="591"/>
        <v>1969</v>
      </c>
      <c r="H2903" s="1" t="str">
        <f ca="1">IFERROR(INDEX(Varmeinstallation!B:B,MATCH(INDIRECT($A$1&amp;"L"&amp;A2903)*1,Varmeinstallation!A:A,0)),"Ingen varmeinstallationer")</f>
        <v>Ingen varmeinstallationer</v>
      </c>
      <c r="I2903" s="1" t="str">
        <f ca="1">IFERROR(INDEX(Opvarmningsmiddel!B:B,MATCH(INDIRECT($A$1&amp;"M"&amp;A2903)*1,Opvarmningsmiddel!A:A,0)),"")</f>
        <v/>
      </c>
      <c r="J2903" s="1">
        <f t="shared" ca="1" si="592"/>
        <v>0</v>
      </c>
      <c r="K2903" s="1" t="str">
        <f ca="1">IFERROR(INDEX(Relationstabel!$C$3:$K$10,MATCH(VALUE(INDIRECT($A$1&amp;"L"&amp;A2903)),Relationstabel!$A$3:$A$10,0),MATCH(IFERROR(VALUE(INDIRECT($A$1&amp;"M"&amp;A2903)),0),Relationstabel!$C$1:$K$1,0)),"Ingen varmeinstallationer")</f>
        <v>Ingen varmeinstallation</v>
      </c>
      <c r="L2903" s="1" t="str">
        <f ca="1">INDEX(Anvendelseskode!B:B,MATCH($E2903,Anvendelseskode!$A:$A,0))</f>
        <v>El-, gas-, vand- eller varmeværk forbrændingsanstalt m.v..</v>
      </c>
      <c r="M2903" s="1" t="str">
        <f ca="1">INDEX(Anvendelseskode!C:C,MATCH($E2903,Anvendelseskode!$A:$A,0))</f>
        <v>El-, gas-, vand- og varmeværker</v>
      </c>
      <c r="N2903" s="1" t="str">
        <f ca="1">INDEX(Anvendelseskode!D:D,MATCH($E2903,Anvendelseskode!$A:$A,0))</f>
        <v>Industri</v>
      </c>
      <c r="O2903" s="1" t="str">
        <f ca="1">IFERROR(INDEX(SBi!$2:$2,MATCH(G2903,SBi!$1:$1,1)),SBi!$K$2)</f>
        <v>1961-1972</v>
      </c>
      <c r="P2903" s="1">
        <f ca="1">IFERROR(INDEX(SBi!$C$3:$K$28,MATCH(E2903,SBi!$B$3:$B$28,0),MATCH(O2903,SBi!$C$2:$K$2,0)),0)</f>
        <v>97</v>
      </c>
      <c r="Q2903" s="19">
        <f t="shared" ca="1" si="593"/>
        <v>1.94</v>
      </c>
      <c r="R2903" s="19" t="str">
        <f ca="1">IFERROR(INDEX(VpD!$2:$2,MATCH(G2903,VpD!$1:$1,1)),VpD!$I$2)</f>
        <v>1961-1972</v>
      </c>
      <c r="S2903" s="1">
        <f ca="1">IFERROR(INDEX(VpD!$C$3:$I$27,MATCH(E2903,VpD!$B$3:$B$27,0),MATCH(R2903,VpD!$C$2:$I$2,0)),0)</f>
        <v>97</v>
      </c>
      <c r="T2903" s="19">
        <f t="shared" ca="1" si="594"/>
        <v>1.94</v>
      </c>
      <c r="U2903" s="14" t="str">
        <f t="shared" ca="1" si="595"/>
        <v xml:space="preserve">711955.21 </v>
      </c>
      <c r="V2903" s="14" t="str">
        <f t="shared" ca="1" si="596"/>
        <v>6171734.06</v>
      </c>
      <c r="W2903" s="14" t="str">
        <f t="shared" ca="1" si="597"/>
        <v>POINT(711955.21 6171734.06)</v>
      </c>
      <c r="X2903" s="14" t="str">
        <f>IFERROR(INDEX(BygningOmraade!B:B,MATCH(A2903,BygningOmraade!A:A,0)),"")</f>
        <v/>
      </c>
    </row>
    <row r="2904" spans="1:24" s="14" customFormat="1" x14ac:dyDescent="0.25">
      <c r="A2904" s="14">
        <f t="shared" si="585"/>
        <v>2904</v>
      </c>
      <c r="B2904" s="14" t="str">
        <f t="shared" ca="1" si="586"/>
        <v>aaf79701-4bea-4aea-af51-f58702434098</v>
      </c>
      <c r="C2904" s="14" t="str">
        <f t="shared" ca="1" si="587"/>
        <v>0a3f507e-1c2c-32b8-e044-0003ba298018</v>
      </c>
      <c r="D2904" s="14">
        <f t="shared" ca="1" si="588"/>
        <v>997203</v>
      </c>
      <c r="E2904" s="1">
        <f t="shared" ca="1" si="589"/>
        <v>130</v>
      </c>
      <c r="F2904" s="1">
        <f t="shared" ca="1" si="590"/>
        <v>135</v>
      </c>
      <c r="G2904" s="1">
        <f t="shared" ca="1" si="591"/>
        <v>1977</v>
      </c>
      <c r="H2904" s="1" t="str">
        <f ca="1">IFERROR(INDEX(Varmeinstallation!B:B,MATCH(INDIRECT($A$1&amp;"L"&amp;A2904)*1,Varmeinstallation!A:A,0)),"Ingen varmeinstallationer")</f>
        <v>Centralvarme fra eget anlæg, et-kammer fyr</v>
      </c>
      <c r="I2904" s="1" t="str">
        <f ca="1">IFERROR(INDEX(Opvarmningsmiddel!B:B,MATCH(INDIRECT($A$1&amp;"M"&amp;A2904)*1,Opvarmningsmiddel!A:A,0)),"")</f>
        <v>Naturgas</v>
      </c>
      <c r="J2904" s="1">
        <f t="shared" ca="1" si="592"/>
        <v>0</v>
      </c>
      <c r="K2904" s="1" t="str">
        <f ca="1">IFERROR(INDEX(Relationstabel!$C$3:$K$10,MATCH(VALUE(INDIRECT($A$1&amp;"L"&amp;A2904)),Relationstabel!$A$3:$A$10,0),MATCH(IFERROR(VALUE(INDIRECT($A$1&amp;"M"&amp;A2904)),0),Relationstabel!$C$1:$K$1,0)),"Ingen varmeinstallationer")</f>
        <v>Naturgas</v>
      </c>
      <c r="L2904" s="1" t="str">
        <f ca="1">INDEX(Anvendelseskode!B:B,MATCH($E2904,Anvendelseskode!$A:$A,0))</f>
        <v>Række-, kæde-, dobbelthus (lodret adskillelse mellem enhederne)</v>
      </c>
      <c r="M2904" s="1" t="str">
        <f ca="1">INDEX(Anvendelseskode!C:C,MATCH($E2904,Anvendelseskode!$A:$A,0))</f>
        <v>Række-, kæde og dobbelthuse</v>
      </c>
      <c r="N2904" s="1" t="str">
        <f ca="1">INDEX(Anvendelseskode!D:D,MATCH($E2904,Anvendelseskode!$A:$A,0))</f>
        <v>Private husholdninger</v>
      </c>
      <c r="O2904" s="1" t="str">
        <f ca="1">IFERROR(INDEX(SBi!$2:$2,MATCH(G2904,SBi!$1:$1,1)),SBi!$K$2)</f>
        <v>1973-1978</v>
      </c>
      <c r="P2904" s="1">
        <f ca="1">IFERROR(INDEX(SBi!$C$3:$K$28,MATCH(E2904,SBi!$B$3:$B$28,0),MATCH(O2904,SBi!$C$2:$K$2,0)),0)</f>
        <v>112.6</v>
      </c>
      <c r="Q2904" s="19">
        <f t="shared" ca="1" si="593"/>
        <v>15.201000000000001</v>
      </c>
      <c r="R2904" s="19" t="str">
        <f ca="1">IFERROR(INDEX(VpD!$2:$2,MATCH(G2904,VpD!$1:$1,1)),VpD!$I$2)</f>
        <v>1973-1978</v>
      </c>
      <c r="S2904" s="1">
        <f ca="1">IFERROR(INDEX(VpD!$C$3:$I$27,MATCH(E2904,VpD!$B$3:$B$27,0),MATCH(R2904,VpD!$C$2:$I$2,0)),0)</f>
        <v>98</v>
      </c>
      <c r="T2904" s="19">
        <f t="shared" ca="1" si="594"/>
        <v>13.23</v>
      </c>
      <c r="U2904" s="14" t="str">
        <f t="shared" ca="1" si="595"/>
        <v xml:space="preserve">713751.72 </v>
      </c>
      <c r="V2904" s="14" t="str">
        <f t="shared" ca="1" si="596"/>
        <v>6169101.68</v>
      </c>
      <c r="W2904" s="14" t="str">
        <f t="shared" ca="1" si="597"/>
        <v>POINT(713751.72 6169101.68)</v>
      </c>
      <c r="X2904" s="14" t="str">
        <f>IFERROR(INDEX(BygningOmraade!B:B,MATCH(A2904,BygningOmraade!A:A,0)),"")</f>
        <v/>
      </c>
    </row>
    <row r="2905" spans="1:24" s="14" customFormat="1" x14ac:dyDescent="0.25">
      <c r="A2905" s="14">
        <f t="shared" si="585"/>
        <v>2905</v>
      </c>
      <c r="B2905" s="14" t="str">
        <f t="shared" ca="1" si="586"/>
        <v>ab082121-0c97-4164-907e-1e861a04bd98</v>
      </c>
      <c r="C2905" s="14" t="str">
        <f t="shared" ca="1" si="587"/>
        <v>0a3f507e-19ee-32b8-e044-0003ba298018</v>
      </c>
      <c r="D2905" s="14">
        <f t="shared" ca="1" si="588"/>
        <v>994814</v>
      </c>
      <c r="E2905" s="1">
        <f t="shared" ca="1" si="589"/>
        <v>130</v>
      </c>
      <c r="F2905" s="1">
        <f t="shared" ca="1" si="590"/>
        <v>125</v>
      </c>
      <c r="G2905" s="1">
        <f t="shared" ca="1" si="591"/>
        <v>1975</v>
      </c>
      <c r="H2905" s="1" t="str">
        <f ca="1">IFERROR(INDEX(Varmeinstallation!B:B,MATCH(INDIRECT($A$1&amp;"L"&amp;A2905)*1,Varmeinstallation!A:A,0)),"Ingen varmeinstallationer")</f>
        <v>Fjernvarme/blokvarme (radiatorsystemer eller varmluftanlæg)</v>
      </c>
      <c r="I2905" s="1" t="str">
        <f ca="1">IFERROR(INDEX(Opvarmningsmiddel!B:B,MATCH(INDIRECT($A$1&amp;"M"&amp;A2905)*1,Opvarmningsmiddel!A:A,0)),"")</f>
        <v/>
      </c>
      <c r="J2905" s="1">
        <f t="shared" ca="1" si="592"/>
        <v>0</v>
      </c>
      <c r="K2905" s="1" t="str">
        <f ca="1">IFERROR(INDEX(Relationstabel!$C$3:$K$10,MATCH(VALUE(INDIRECT($A$1&amp;"L"&amp;A2905)),Relationstabel!$A$3:$A$10,0),MATCH(IFERROR(VALUE(INDIRECT($A$1&amp;"M"&amp;A2905)),0),Relationstabel!$C$1:$K$1,0)),"Ingen varmeinstallationer")</f>
        <v>Fjernvarme/ Blokvarme</v>
      </c>
      <c r="L2905" s="1" t="str">
        <f ca="1">INDEX(Anvendelseskode!B:B,MATCH($E2905,Anvendelseskode!$A:$A,0))</f>
        <v>Række-, kæde-, dobbelthus (lodret adskillelse mellem enhederne)</v>
      </c>
      <c r="M2905" s="1" t="str">
        <f ca="1">INDEX(Anvendelseskode!C:C,MATCH($E2905,Anvendelseskode!$A:$A,0))</f>
        <v>Række-, kæde og dobbelthuse</v>
      </c>
      <c r="N2905" s="1" t="str">
        <f ca="1">INDEX(Anvendelseskode!D:D,MATCH($E2905,Anvendelseskode!$A:$A,0))</f>
        <v>Private husholdninger</v>
      </c>
      <c r="O2905" s="1" t="str">
        <f ca="1">IFERROR(INDEX(SBi!$2:$2,MATCH(G2905,SBi!$1:$1,1)),SBi!$K$2)</f>
        <v>1973-1978</v>
      </c>
      <c r="P2905" s="1">
        <f ca="1">IFERROR(INDEX(SBi!$C$3:$K$28,MATCH(E2905,SBi!$B$3:$B$28,0),MATCH(O2905,SBi!$C$2:$K$2,0)),0)</f>
        <v>112.6</v>
      </c>
      <c r="Q2905" s="19">
        <f t="shared" ca="1" si="593"/>
        <v>14.074999999999999</v>
      </c>
      <c r="R2905" s="19" t="str">
        <f ca="1">IFERROR(INDEX(VpD!$2:$2,MATCH(G2905,VpD!$1:$1,1)),VpD!$I$2)</f>
        <v>1973-1978</v>
      </c>
      <c r="S2905" s="1">
        <f ca="1">IFERROR(INDEX(VpD!$C$3:$I$27,MATCH(E2905,VpD!$B$3:$B$27,0),MATCH(R2905,VpD!$C$2:$I$2,0)),0)</f>
        <v>98</v>
      </c>
      <c r="T2905" s="19">
        <f t="shared" ca="1" si="594"/>
        <v>12.25</v>
      </c>
      <c r="U2905" s="14" t="str">
        <f t="shared" ca="1" si="595"/>
        <v xml:space="preserve">711587.47 </v>
      </c>
      <c r="V2905" s="14" t="str">
        <f t="shared" ca="1" si="596"/>
        <v>6172340.01</v>
      </c>
      <c r="W2905" s="14" t="str">
        <f t="shared" ca="1" si="597"/>
        <v>POINT(711587.47 6172340.01)</v>
      </c>
      <c r="X2905" s="14" t="str">
        <f>IFERROR(INDEX(BygningOmraade!B:B,MATCH(A2905,BygningOmraade!A:A,0)),"")</f>
        <v/>
      </c>
    </row>
    <row r="2906" spans="1:24" s="14" customFormat="1" x14ac:dyDescent="0.25">
      <c r="A2906" s="14">
        <f t="shared" si="585"/>
        <v>2906</v>
      </c>
      <c r="B2906" s="14" t="str">
        <f t="shared" ca="1" si="586"/>
        <v>ab14fca9-3254-494a-bd32-6d047042ae3f</v>
      </c>
      <c r="C2906" s="14" t="str">
        <f t="shared" ca="1" si="587"/>
        <v>0a3f507e-1eaa-32b8-e044-0003ba298018</v>
      </c>
      <c r="D2906" s="14">
        <f t="shared" ca="1" si="588"/>
        <v>994645</v>
      </c>
      <c r="E2906" s="1">
        <f t="shared" ca="1" si="589"/>
        <v>120</v>
      </c>
      <c r="F2906" s="1">
        <f t="shared" ca="1" si="590"/>
        <v>129</v>
      </c>
      <c r="G2906" s="1">
        <f t="shared" ca="1" si="591"/>
        <v>1969</v>
      </c>
      <c r="H2906" s="1" t="str">
        <f ca="1">IFERROR(INDEX(Varmeinstallation!B:B,MATCH(INDIRECT($A$1&amp;"L"&amp;A2906)*1,Varmeinstallation!A:A,0)),"Ingen varmeinstallationer")</f>
        <v>Centralvarme fra eget anlæg, et-kammer fyr</v>
      </c>
      <c r="I2906" s="1" t="str">
        <f ca="1">IFERROR(INDEX(Opvarmningsmiddel!B:B,MATCH(INDIRECT($A$1&amp;"M"&amp;A2906)*1,Opvarmningsmiddel!A:A,0)),"")</f>
        <v>Naturgas</v>
      </c>
      <c r="J2906" s="1">
        <f t="shared" ca="1" si="592"/>
        <v>2</v>
      </c>
      <c r="K2906" s="1" t="str">
        <f ca="1">IFERROR(INDEX(Relationstabel!$C$3:$K$10,MATCH(VALUE(INDIRECT($A$1&amp;"L"&amp;A2906)),Relationstabel!$A$3:$A$10,0),MATCH(IFERROR(VALUE(INDIRECT($A$1&amp;"M"&amp;A2906)),0),Relationstabel!$C$1:$K$1,0)),"Ingen varmeinstallationer")</f>
        <v>Naturgas</v>
      </c>
      <c r="L2906" s="1" t="str">
        <f ca="1">INDEX(Anvendelseskode!B:B,MATCH($E2906,Anvendelseskode!$A:$A,0))</f>
        <v>Fritliggende enfamilieshus (parcelhus)</v>
      </c>
      <c r="M2906" s="1" t="str">
        <f ca="1">INDEX(Anvendelseskode!C:C,MATCH($E2906,Anvendelseskode!$A:$A,0))</f>
        <v>Parcelhuse</v>
      </c>
      <c r="N2906" s="1" t="str">
        <f ca="1">INDEX(Anvendelseskode!D:D,MATCH($E2906,Anvendelseskode!$A:$A,0))</f>
        <v>Private husholdninger</v>
      </c>
      <c r="O2906" s="1" t="str">
        <f ca="1">IFERROR(INDEX(SBi!$2:$2,MATCH(G2906,SBi!$1:$1,1)),SBi!$K$2)</f>
        <v>1961-1972</v>
      </c>
      <c r="P2906" s="1">
        <f ca="1">IFERROR(INDEX(SBi!$C$3:$K$28,MATCH(E2906,SBi!$B$3:$B$28,0),MATCH(O2906,SBi!$C$2:$K$2,0)),0)</f>
        <v>134.30000000000001</v>
      </c>
      <c r="Q2906" s="19">
        <f t="shared" ca="1" si="593"/>
        <v>17.3247</v>
      </c>
      <c r="R2906" s="19" t="str">
        <f ca="1">IFERROR(INDEX(VpD!$2:$2,MATCH(G2906,VpD!$1:$1,1)),VpD!$I$2)</f>
        <v>1961-1972</v>
      </c>
      <c r="S2906" s="1">
        <f ca="1">IFERROR(INDEX(VpD!$C$3:$I$27,MATCH(E2906,VpD!$B$3:$B$27,0),MATCH(R2906,VpD!$C$2:$I$2,0)),0)</f>
        <v>143</v>
      </c>
      <c r="T2906" s="19">
        <f t="shared" ca="1" si="594"/>
        <v>18.446999999999999</v>
      </c>
      <c r="U2906" s="14" t="str">
        <f t="shared" ca="1" si="595"/>
        <v xml:space="preserve">711662.1 </v>
      </c>
      <c r="V2906" s="14" t="str">
        <f t="shared" ca="1" si="596"/>
        <v>6171942.6</v>
      </c>
      <c r="W2906" s="14" t="str">
        <f t="shared" ca="1" si="597"/>
        <v>POINT(711662.1 6171942.6)</v>
      </c>
      <c r="X2906" s="14" t="str">
        <f>IFERROR(INDEX(BygningOmraade!B:B,MATCH(A2906,BygningOmraade!A:A,0)),"")</f>
        <v/>
      </c>
    </row>
    <row r="2907" spans="1:24" s="14" customFormat="1" x14ac:dyDescent="0.25">
      <c r="A2907" s="14">
        <f t="shared" si="585"/>
        <v>2907</v>
      </c>
      <c r="B2907" s="14" t="str">
        <f t="shared" ca="1" si="586"/>
        <v>ab16de3e-ade0-4cb9-8399-037b2c9eb524</v>
      </c>
      <c r="C2907" s="14" t="str">
        <f t="shared" ca="1" si="587"/>
        <v>0a3f507e-161b-32b8-e044-0003ba298018</v>
      </c>
      <c r="D2907" s="14">
        <f t="shared" ca="1" si="588"/>
        <v>2603181</v>
      </c>
      <c r="E2907" s="1">
        <f t="shared" ca="1" si="589"/>
        <v>120</v>
      </c>
      <c r="F2907" s="1">
        <f t="shared" ca="1" si="590"/>
        <v>146</v>
      </c>
      <c r="G2907" s="1">
        <f t="shared" ca="1" si="591"/>
        <v>2004</v>
      </c>
      <c r="H2907" s="1" t="str">
        <f ca="1">IFERROR(INDEX(Varmeinstallation!B:B,MATCH(INDIRECT($A$1&amp;"L"&amp;A2907)*1,Varmeinstallation!A:A,0)),"Ingen varmeinstallationer")</f>
        <v>Centralvarme fra eget anlæg, et-kammer fyr</v>
      </c>
      <c r="I2907" s="1" t="str">
        <f ca="1">IFERROR(INDEX(Opvarmningsmiddel!B:B,MATCH(INDIRECT($A$1&amp;"M"&amp;A2907)*1,Opvarmningsmiddel!A:A,0)),"")</f>
        <v>Naturgas</v>
      </c>
      <c r="J2907" s="1">
        <f t="shared" ca="1" si="592"/>
        <v>90</v>
      </c>
      <c r="K2907" s="1" t="str">
        <f ca="1">IFERROR(INDEX(Relationstabel!$C$3:$K$10,MATCH(VALUE(INDIRECT($A$1&amp;"L"&amp;A2907)),Relationstabel!$A$3:$A$10,0),MATCH(IFERROR(VALUE(INDIRECT($A$1&amp;"M"&amp;A2907)),0),Relationstabel!$C$1:$K$1,0)),"Ingen varmeinstallationer")</f>
        <v>Naturgas</v>
      </c>
      <c r="L2907" s="1" t="str">
        <f ca="1">INDEX(Anvendelseskode!B:B,MATCH($E2907,Anvendelseskode!$A:$A,0))</f>
        <v>Fritliggende enfamilieshus (parcelhus)</v>
      </c>
      <c r="M2907" s="1" t="str">
        <f ca="1">INDEX(Anvendelseskode!C:C,MATCH($E2907,Anvendelseskode!$A:$A,0))</f>
        <v>Parcelhuse</v>
      </c>
      <c r="N2907" s="1" t="str">
        <f ca="1">INDEX(Anvendelseskode!D:D,MATCH($E2907,Anvendelseskode!$A:$A,0))</f>
        <v>Private husholdninger</v>
      </c>
      <c r="O2907" s="1" t="str">
        <f ca="1">IFERROR(INDEX(SBi!$2:$2,MATCH(G2907,SBi!$1:$1,1)),SBi!$K$2)</f>
        <v>1999-2006</v>
      </c>
      <c r="P2907" s="1">
        <f ca="1">IFERROR(INDEX(SBi!$C$3:$K$28,MATCH(E2907,SBi!$B$3:$B$28,0),MATCH(O2907,SBi!$C$2:$K$2,0)),0)</f>
        <v>83.9</v>
      </c>
      <c r="Q2907" s="19">
        <f t="shared" ca="1" si="593"/>
        <v>12.249400000000001</v>
      </c>
      <c r="R2907" s="19" t="str">
        <f ca="1">IFERROR(INDEX(VpD!$2:$2,MATCH(G2907,VpD!$1:$1,1)),VpD!$I$2)</f>
        <v>&gt;1998</v>
      </c>
      <c r="S2907" s="1">
        <f ca="1">IFERROR(INDEX(VpD!$C$3:$I$27,MATCH(E2907,VpD!$B$3:$B$27,0),MATCH(R2907,VpD!$C$2:$I$2,0)),0)</f>
        <v>72</v>
      </c>
      <c r="T2907" s="19">
        <f t="shared" ca="1" si="594"/>
        <v>10.512</v>
      </c>
      <c r="U2907" s="14" t="str">
        <f t="shared" ca="1" si="595"/>
        <v xml:space="preserve">713128.89 </v>
      </c>
      <c r="V2907" s="14" t="str">
        <f t="shared" ca="1" si="596"/>
        <v>6168896.99</v>
      </c>
      <c r="W2907" s="14" t="str">
        <f t="shared" ca="1" si="597"/>
        <v>POINT(713128.89 6168896.99)</v>
      </c>
      <c r="X2907" s="14" t="str">
        <f>IFERROR(INDEX(BygningOmraade!B:B,MATCH(A2907,BygningOmraade!A:A,0)),"")</f>
        <v/>
      </c>
    </row>
    <row r="2908" spans="1:24" s="14" customFormat="1" x14ac:dyDescent="0.25">
      <c r="A2908" s="14">
        <f t="shared" si="585"/>
        <v>2908</v>
      </c>
      <c r="B2908" s="14" t="str">
        <f t="shared" ca="1" si="586"/>
        <v>ab29414c-af7b-46b2-b9dc-84d80f321669</v>
      </c>
      <c r="C2908" s="14" t="str">
        <f t="shared" ca="1" si="587"/>
        <v>75d4829b-359e-165e-e044-00144f3ead67</v>
      </c>
      <c r="D2908" s="14">
        <f t="shared" ca="1" si="588"/>
        <v>995273</v>
      </c>
      <c r="E2908" s="1">
        <f t="shared" ca="1" si="589"/>
        <v>230</v>
      </c>
      <c r="F2908" s="1">
        <f t="shared" ca="1" si="590"/>
        <v>4</v>
      </c>
      <c r="G2908" s="1">
        <f t="shared" ca="1" si="591"/>
        <v>1976</v>
      </c>
      <c r="H2908" s="1" t="str">
        <f ca="1">IFERROR(INDEX(Varmeinstallation!B:B,MATCH(INDIRECT($A$1&amp;"L"&amp;A2908)*1,Varmeinstallation!A:A,0)),"Ingen varmeinstallationer")</f>
        <v>Ingen varmeinstallationer</v>
      </c>
      <c r="I2908" s="1" t="str">
        <f ca="1">IFERROR(INDEX(Opvarmningsmiddel!B:B,MATCH(INDIRECT($A$1&amp;"M"&amp;A2908)*1,Opvarmningsmiddel!A:A,0)),"")</f>
        <v/>
      </c>
      <c r="J2908" s="1">
        <f t="shared" ca="1" si="592"/>
        <v>0</v>
      </c>
      <c r="K2908" s="1" t="str">
        <f ca="1">IFERROR(INDEX(Relationstabel!$C$3:$K$10,MATCH(VALUE(INDIRECT($A$1&amp;"L"&amp;A2908)),Relationstabel!$A$3:$A$10,0),MATCH(IFERROR(VALUE(INDIRECT($A$1&amp;"M"&amp;A2908)),0),Relationstabel!$C$1:$K$1,0)),"Ingen varmeinstallationer")</f>
        <v>Ingen varmeinstallation</v>
      </c>
      <c r="L2908" s="1" t="str">
        <f ca="1">INDEX(Anvendelseskode!B:B,MATCH($E2908,Anvendelseskode!$A:$A,0))</f>
        <v>El-, gas-, vand- eller varmeværk forbrændingsanstalt m.v..</v>
      </c>
      <c r="M2908" s="1" t="str">
        <f ca="1">INDEX(Anvendelseskode!C:C,MATCH($E2908,Anvendelseskode!$A:$A,0))</f>
        <v>El-, gas-, vand- og varmeværker</v>
      </c>
      <c r="N2908" s="1" t="str">
        <f ca="1">INDEX(Anvendelseskode!D:D,MATCH($E2908,Anvendelseskode!$A:$A,0))</f>
        <v>Industri</v>
      </c>
      <c r="O2908" s="1" t="str">
        <f ca="1">IFERROR(INDEX(SBi!$2:$2,MATCH(G2908,SBi!$1:$1,1)),SBi!$K$2)</f>
        <v>1973-1978</v>
      </c>
      <c r="P2908" s="1">
        <f ca="1">IFERROR(INDEX(SBi!$C$3:$K$28,MATCH(E2908,SBi!$B$3:$B$28,0),MATCH(O2908,SBi!$C$2:$K$2,0)),0)</f>
        <v>97</v>
      </c>
      <c r="Q2908" s="19">
        <f t="shared" ca="1" si="593"/>
        <v>0.38800000000000001</v>
      </c>
      <c r="R2908" s="19" t="str">
        <f ca="1">IFERROR(INDEX(VpD!$2:$2,MATCH(G2908,VpD!$1:$1,1)),VpD!$I$2)</f>
        <v>1973-1978</v>
      </c>
      <c r="S2908" s="1">
        <f ca="1">IFERROR(INDEX(VpD!$C$3:$I$27,MATCH(E2908,VpD!$B$3:$B$27,0),MATCH(R2908,VpD!$C$2:$I$2,0)),0)</f>
        <v>97</v>
      </c>
      <c r="T2908" s="19">
        <f t="shared" ca="1" si="594"/>
        <v>0.38800000000000001</v>
      </c>
      <c r="U2908" s="14" t="str">
        <f t="shared" ca="1" si="595"/>
        <v xml:space="preserve">711826.26 </v>
      </c>
      <c r="V2908" s="14" t="str">
        <f t="shared" ca="1" si="596"/>
        <v>6172546.1</v>
      </c>
      <c r="W2908" s="14" t="str">
        <f t="shared" ca="1" si="597"/>
        <v>POINT(711826.26 6172546.1)</v>
      </c>
      <c r="X2908" s="14" t="str">
        <f>IFERROR(INDEX(BygningOmraade!B:B,MATCH(A2908,BygningOmraade!A:A,0)),"")</f>
        <v/>
      </c>
    </row>
    <row r="2909" spans="1:24" s="14" customFormat="1" x14ac:dyDescent="0.25">
      <c r="A2909" s="14">
        <f t="shared" si="585"/>
        <v>2909</v>
      </c>
      <c r="B2909" s="14" t="str">
        <f t="shared" ca="1" si="586"/>
        <v>ab3465a4-8e4e-4099-86f5-8c8fe3132a69</v>
      </c>
      <c r="C2909" s="14" t="str">
        <f t="shared" ca="1" si="587"/>
        <v>0a3f507e-214a-32b8-e044-0003ba298018</v>
      </c>
      <c r="D2909" s="14">
        <f t="shared" ca="1" si="588"/>
        <v>996657</v>
      </c>
      <c r="E2909" s="1">
        <f t="shared" ca="1" si="589"/>
        <v>120</v>
      </c>
      <c r="F2909" s="1">
        <f t="shared" ca="1" si="590"/>
        <v>118</v>
      </c>
      <c r="G2909" s="1">
        <f t="shared" ca="1" si="591"/>
        <v>1978</v>
      </c>
      <c r="H2909" s="1" t="str">
        <f ca="1">IFERROR(INDEX(Varmeinstallation!B:B,MATCH(INDIRECT($A$1&amp;"L"&amp;A2909)*1,Varmeinstallation!A:A,0)),"Ingen varmeinstallationer")</f>
        <v>Centralvarme fra eget anlæg, et-kammer fyr</v>
      </c>
      <c r="I2909" s="1" t="str">
        <f ca="1">IFERROR(INDEX(Opvarmningsmiddel!B:B,MATCH(INDIRECT($A$1&amp;"M"&amp;A2909)*1,Opvarmningsmiddel!A:A,0)),"")</f>
        <v>Naturgas</v>
      </c>
      <c r="J2909" s="1">
        <f t="shared" ca="1" si="592"/>
        <v>2</v>
      </c>
      <c r="K2909" s="1" t="str">
        <f ca="1">IFERROR(INDEX(Relationstabel!$C$3:$K$10,MATCH(VALUE(INDIRECT($A$1&amp;"L"&amp;A2909)),Relationstabel!$A$3:$A$10,0),MATCH(IFERROR(VALUE(INDIRECT($A$1&amp;"M"&amp;A2909)),0),Relationstabel!$C$1:$K$1,0)),"Ingen varmeinstallationer")</f>
        <v>Naturgas</v>
      </c>
      <c r="L2909" s="1" t="str">
        <f ca="1">INDEX(Anvendelseskode!B:B,MATCH($E2909,Anvendelseskode!$A:$A,0))</f>
        <v>Fritliggende enfamilieshus (parcelhus)</v>
      </c>
      <c r="M2909" s="1" t="str">
        <f ca="1">INDEX(Anvendelseskode!C:C,MATCH($E2909,Anvendelseskode!$A:$A,0))</f>
        <v>Parcelhuse</v>
      </c>
      <c r="N2909" s="1" t="str">
        <f ca="1">INDEX(Anvendelseskode!D:D,MATCH($E2909,Anvendelseskode!$A:$A,0))</f>
        <v>Private husholdninger</v>
      </c>
      <c r="O2909" s="1" t="str">
        <f ca="1">IFERROR(INDEX(SBi!$2:$2,MATCH(G2909,SBi!$1:$1,1)),SBi!$K$2)</f>
        <v>1973-1978</v>
      </c>
      <c r="P2909" s="1">
        <f ca="1">IFERROR(INDEX(SBi!$C$3:$K$28,MATCH(E2909,SBi!$B$3:$B$28,0),MATCH(O2909,SBi!$C$2:$K$2,0)),0)</f>
        <v>119.8</v>
      </c>
      <c r="Q2909" s="19">
        <f t="shared" ca="1" si="593"/>
        <v>14.1364</v>
      </c>
      <c r="R2909" s="19" t="str">
        <f ca="1">IFERROR(INDEX(VpD!$2:$2,MATCH(G2909,VpD!$1:$1,1)),VpD!$I$2)</f>
        <v>1973-1978</v>
      </c>
      <c r="S2909" s="1">
        <f ca="1">IFERROR(INDEX(VpD!$C$3:$I$27,MATCH(E2909,VpD!$B$3:$B$27,0),MATCH(R2909,VpD!$C$2:$I$2,0)),0)</f>
        <v>117</v>
      </c>
      <c r="T2909" s="19">
        <f t="shared" ca="1" si="594"/>
        <v>13.805999999999999</v>
      </c>
      <c r="U2909" s="14" t="str">
        <f t="shared" ca="1" si="595"/>
        <v xml:space="preserve">713540.54 </v>
      </c>
      <c r="V2909" s="14" t="str">
        <f t="shared" ca="1" si="596"/>
        <v>6168955.1</v>
      </c>
      <c r="W2909" s="14" t="str">
        <f t="shared" ca="1" si="597"/>
        <v>POINT(713540.54 6168955.1)</v>
      </c>
      <c r="X2909" s="14" t="str">
        <f>IFERROR(INDEX(BygningOmraade!B:B,MATCH(A2909,BygningOmraade!A:A,0)),"")</f>
        <v/>
      </c>
    </row>
    <row r="2910" spans="1:24" s="14" customFormat="1" x14ac:dyDescent="0.25">
      <c r="A2910" s="14">
        <f t="shared" si="585"/>
        <v>2910</v>
      </c>
      <c r="B2910" s="14" t="str">
        <f t="shared" ca="1" si="586"/>
        <v>ab4e1fdf-8b91-4850-8d55-575dd627dc93</v>
      </c>
      <c r="C2910" s="14" t="str">
        <f t="shared" ca="1" si="587"/>
        <v>0a3f507e-161f-32b8-e044-0003ba298018</v>
      </c>
      <c r="D2910" s="14">
        <f t="shared" ca="1" si="588"/>
        <v>996290</v>
      </c>
      <c r="E2910" s="1">
        <f t="shared" ca="1" si="589"/>
        <v>120</v>
      </c>
      <c r="F2910" s="1">
        <f t="shared" ca="1" si="590"/>
        <v>115</v>
      </c>
      <c r="G2910" s="1">
        <f t="shared" ca="1" si="591"/>
        <v>1965</v>
      </c>
      <c r="H2910" s="1" t="str">
        <f ca="1">IFERROR(INDEX(Varmeinstallation!B:B,MATCH(INDIRECT($A$1&amp;"L"&amp;A2910)*1,Varmeinstallation!A:A,0)),"Ingen varmeinstallationer")</f>
        <v>Centralvarme fra eget anlæg, et-kammer fyr</v>
      </c>
      <c r="I2910" s="1" t="str">
        <f ca="1">IFERROR(INDEX(Opvarmningsmiddel!B:B,MATCH(INDIRECT($A$1&amp;"M"&amp;A2910)*1,Opvarmningsmiddel!A:A,0)),"")</f>
        <v>Naturgas</v>
      </c>
      <c r="J2910" s="1">
        <f t="shared" ca="1" si="592"/>
        <v>0</v>
      </c>
      <c r="K2910" s="1" t="str">
        <f ca="1">IFERROR(INDEX(Relationstabel!$C$3:$K$10,MATCH(VALUE(INDIRECT($A$1&amp;"L"&amp;A2910)),Relationstabel!$A$3:$A$10,0),MATCH(IFERROR(VALUE(INDIRECT($A$1&amp;"M"&amp;A2910)),0),Relationstabel!$C$1:$K$1,0)),"Ingen varmeinstallationer")</f>
        <v>Naturgas</v>
      </c>
      <c r="L2910" s="1" t="str">
        <f ca="1">INDEX(Anvendelseskode!B:B,MATCH($E2910,Anvendelseskode!$A:$A,0))</f>
        <v>Fritliggende enfamilieshus (parcelhus)</v>
      </c>
      <c r="M2910" s="1" t="str">
        <f ca="1">INDEX(Anvendelseskode!C:C,MATCH($E2910,Anvendelseskode!$A:$A,0))</f>
        <v>Parcelhuse</v>
      </c>
      <c r="N2910" s="1" t="str">
        <f ca="1">INDEX(Anvendelseskode!D:D,MATCH($E2910,Anvendelseskode!$A:$A,0))</f>
        <v>Private husholdninger</v>
      </c>
      <c r="O2910" s="1" t="str">
        <f ca="1">IFERROR(INDEX(SBi!$2:$2,MATCH(G2910,SBi!$1:$1,1)),SBi!$K$2)</f>
        <v>1961-1972</v>
      </c>
      <c r="P2910" s="1">
        <f ca="1">IFERROR(INDEX(SBi!$C$3:$K$28,MATCH(E2910,SBi!$B$3:$B$28,0),MATCH(O2910,SBi!$C$2:$K$2,0)),0)</f>
        <v>134.30000000000001</v>
      </c>
      <c r="Q2910" s="19">
        <f t="shared" ca="1" si="593"/>
        <v>15.444500000000001</v>
      </c>
      <c r="R2910" s="19" t="str">
        <f ca="1">IFERROR(INDEX(VpD!$2:$2,MATCH(G2910,VpD!$1:$1,1)),VpD!$I$2)</f>
        <v>1961-1972</v>
      </c>
      <c r="S2910" s="1">
        <f ca="1">IFERROR(INDEX(VpD!$C$3:$I$27,MATCH(E2910,VpD!$B$3:$B$27,0),MATCH(R2910,VpD!$C$2:$I$2,0)),0)</f>
        <v>143</v>
      </c>
      <c r="T2910" s="19">
        <f t="shared" ca="1" si="594"/>
        <v>16.445</v>
      </c>
      <c r="U2910" s="14" t="str">
        <f t="shared" ca="1" si="595"/>
        <v xml:space="preserve">712970.41 </v>
      </c>
      <c r="V2910" s="14" t="str">
        <f t="shared" ca="1" si="596"/>
        <v>6168829.99</v>
      </c>
      <c r="W2910" s="14" t="str">
        <f t="shared" ca="1" si="597"/>
        <v>POINT(712970.41 6168829.99)</v>
      </c>
      <c r="X2910" s="14" t="str">
        <f>IFERROR(INDEX(BygningOmraade!B:B,MATCH(A2910,BygningOmraade!A:A,0)),"")</f>
        <v/>
      </c>
    </row>
    <row r="2911" spans="1:24" s="14" customFormat="1" x14ac:dyDescent="0.25">
      <c r="A2911" s="14">
        <f t="shared" si="585"/>
        <v>2911</v>
      </c>
      <c r="B2911" s="14" t="str">
        <f t="shared" ca="1" si="586"/>
        <v>ab6e46c4-d16c-423e-b30e-7d0dccc8232b</v>
      </c>
      <c r="C2911" s="14" t="str">
        <f t="shared" ca="1" si="587"/>
        <v>0a3f507e-1721-32b8-e044-0003ba298018</v>
      </c>
      <c r="D2911" s="14">
        <f t="shared" ca="1" si="588"/>
        <v>996354</v>
      </c>
      <c r="E2911" s="1">
        <f t="shared" ca="1" si="589"/>
        <v>120</v>
      </c>
      <c r="F2911" s="1">
        <f t="shared" ca="1" si="590"/>
        <v>137</v>
      </c>
      <c r="G2911" s="1">
        <f t="shared" ca="1" si="591"/>
        <v>1967</v>
      </c>
      <c r="H2911" s="1" t="str">
        <f ca="1">IFERROR(INDEX(Varmeinstallation!B:B,MATCH(INDIRECT($A$1&amp;"L"&amp;A2911)*1,Varmeinstallation!A:A,0)),"Ingen varmeinstallationer")</f>
        <v>Centralvarme fra eget anlæg, et-kammer fyr</v>
      </c>
      <c r="I2911" s="1" t="str">
        <f ca="1">IFERROR(INDEX(Opvarmningsmiddel!B:B,MATCH(INDIRECT($A$1&amp;"M"&amp;A2911)*1,Opvarmningsmiddel!A:A,0)),"")</f>
        <v>Naturgas</v>
      </c>
      <c r="J2911" s="1">
        <f t="shared" ca="1" si="592"/>
        <v>2</v>
      </c>
      <c r="K2911" s="1" t="str">
        <f ca="1">IFERROR(INDEX(Relationstabel!$C$3:$K$10,MATCH(VALUE(INDIRECT($A$1&amp;"L"&amp;A2911)),Relationstabel!$A$3:$A$10,0),MATCH(IFERROR(VALUE(INDIRECT($A$1&amp;"M"&amp;A2911)),0),Relationstabel!$C$1:$K$1,0)),"Ingen varmeinstallationer")</f>
        <v>Naturgas</v>
      </c>
      <c r="L2911" s="1" t="str">
        <f ca="1">INDEX(Anvendelseskode!B:B,MATCH($E2911,Anvendelseskode!$A:$A,0))</f>
        <v>Fritliggende enfamilieshus (parcelhus)</v>
      </c>
      <c r="M2911" s="1" t="str">
        <f ca="1">INDEX(Anvendelseskode!C:C,MATCH($E2911,Anvendelseskode!$A:$A,0))</f>
        <v>Parcelhuse</v>
      </c>
      <c r="N2911" s="1" t="str">
        <f ca="1">INDEX(Anvendelseskode!D:D,MATCH($E2911,Anvendelseskode!$A:$A,0))</f>
        <v>Private husholdninger</v>
      </c>
      <c r="O2911" s="1" t="str">
        <f ca="1">IFERROR(INDEX(SBi!$2:$2,MATCH(G2911,SBi!$1:$1,1)),SBi!$K$2)</f>
        <v>1961-1972</v>
      </c>
      <c r="P2911" s="1">
        <f ca="1">IFERROR(INDEX(SBi!$C$3:$K$28,MATCH(E2911,SBi!$B$3:$B$28,0),MATCH(O2911,SBi!$C$2:$K$2,0)),0)</f>
        <v>134.30000000000001</v>
      </c>
      <c r="Q2911" s="19">
        <f t="shared" ca="1" si="593"/>
        <v>18.399100000000001</v>
      </c>
      <c r="R2911" s="19" t="str">
        <f ca="1">IFERROR(INDEX(VpD!$2:$2,MATCH(G2911,VpD!$1:$1,1)),VpD!$I$2)</f>
        <v>1961-1972</v>
      </c>
      <c r="S2911" s="1">
        <f ca="1">IFERROR(INDEX(VpD!$C$3:$I$27,MATCH(E2911,VpD!$B$3:$B$27,0),MATCH(R2911,VpD!$C$2:$I$2,0)),0)</f>
        <v>143</v>
      </c>
      <c r="T2911" s="19">
        <f t="shared" ca="1" si="594"/>
        <v>19.591000000000001</v>
      </c>
      <c r="U2911" s="14" t="str">
        <f t="shared" ca="1" si="595"/>
        <v xml:space="preserve">712911.14 </v>
      </c>
      <c r="V2911" s="14" t="str">
        <f t="shared" ca="1" si="596"/>
        <v>6169006.15</v>
      </c>
      <c r="W2911" s="14" t="str">
        <f t="shared" ca="1" si="597"/>
        <v>POINT(712911.14 6169006.15)</v>
      </c>
      <c r="X2911" s="14" t="str">
        <f>IFERROR(INDEX(BygningOmraade!B:B,MATCH(A2911,BygningOmraade!A:A,0)),"")</f>
        <v/>
      </c>
    </row>
    <row r="2912" spans="1:24" s="14" customFormat="1" x14ac:dyDescent="0.25">
      <c r="A2912" s="14">
        <f t="shared" si="585"/>
        <v>2912</v>
      </c>
      <c r="B2912" s="14" t="str">
        <f t="shared" ca="1" si="586"/>
        <v>ab7594ae-a29f-4a40-a588-edcd7ab1f5a8</v>
      </c>
      <c r="C2912" s="14" t="str">
        <f t="shared" ca="1" si="587"/>
        <v>0a3f507e-217c-32b8-e044-0003ba298018</v>
      </c>
      <c r="D2912" s="14">
        <f t="shared" ca="1" si="588"/>
        <v>997167</v>
      </c>
      <c r="E2912" s="1">
        <f t="shared" ca="1" si="589"/>
        <v>130</v>
      </c>
      <c r="F2912" s="1">
        <f t="shared" ca="1" si="590"/>
        <v>112</v>
      </c>
      <c r="G2912" s="1">
        <f t="shared" ca="1" si="591"/>
        <v>1978</v>
      </c>
      <c r="H2912" s="1" t="str">
        <f ca="1">IFERROR(INDEX(Varmeinstallation!B:B,MATCH(INDIRECT($A$1&amp;"L"&amp;A2912)*1,Varmeinstallation!A:A,0)),"Ingen varmeinstallationer")</f>
        <v>Fjernvarme/blokvarme (radiatorsystemer eller varmluftanlæg)</v>
      </c>
      <c r="I2912" s="1" t="str">
        <f ca="1">IFERROR(INDEX(Opvarmningsmiddel!B:B,MATCH(INDIRECT($A$1&amp;"M"&amp;A2912)*1,Opvarmningsmiddel!A:A,0)),"")</f>
        <v/>
      </c>
      <c r="J2912" s="1">
        <f t="shared" ca="1" si="592"/>
        <v>0</v>
      </c>
      <c r="K2912" s="1" t="str">
        <f ca="1">IFERROR(INDEX(Relationstabel!$C$3:$K$10,MATCH(VALUE(INDIRECT($A$1&amp;"L"&amp;A2912)),Relationstabel!$A$3:$A$10,0),MATCH(IFERROR(VALUE(INDIRECT($A$1&amp;"M"&amp;A2912)),0),Relationstabel!$C$1:$K$1,0)),"Ingen varmeinstallationer")</f>
        <v>Fjernvarme/ Blokvarme</v>
      </c>
      <c r="L2912" s="1" t="str">
        <f ca="1">INDEX(Anvendelseskode!B:B,MATCH($E2912,Anvendelseskode!$A:$A,0))</f>
        <v>Række-, kæde-, dobbelthus (lodret adskillelse mellem enhederne)</v>
      </c>
      <c r="M2912" s="1" t="str">
        <f ca="1">INDEX(Anvendelseskode!C:C,MATCH($E2912,Anvendelseskode!$A:$A,0))</f>
        <v>Række-, kæde og dobbelthuse</v>
      </c>
      <c r="N2912" s="1" t="str">
        <f ca="1">INDEX(Anvendelseskode!D:D,MATCH($E2912,Anvendelseskode!$A:$A,0))</f>
        <v>Private husholdninger</v>
      </c>
      <c r="O2912" s="1" t="str">
        <f ca="1">IFERROR(INDEX(SBi!$2:$2,MATCH(G2912,SBi!$1:$1,1)),SBi!$K$2)</f>
        <v>1973-1978</v>
      </c>
      <c r="P2912" s="1">
        <f ca="1">IFERROR(INDEX(SBi!$C$3:$K$28,MATCH(E2912,SBi!$B$3:$B$28,0),MATCH(O2912,SBi!$C$2:$K$2,0)),0)</f>
        <v>112.6</v>
      </c>
      <c r="Q2912" s="19">
        <f t="shared" ca="1" si="593"/>
        <v>12.611199999999998</v>
      </c>
      <c r="R2912" s="19" t="str">
        <f ca="1">IFERROR(INDEX(VpD!$2:$2,MATCH(G2912,VpD!$1:$1,1)),VpD!$I$2)</f>
        <v>1973-1978</v>
      </c>
      <c r="S2912" s="1">
        <f ca="1">IFERROR(INDEX(VpD!$C$3:$I$27,MATCH(E2912,VpD!$B$3:$B$27,0),MATCH(R2912,VpD!$C$2:$I$2,0)),0)</f>
        <v>98</v>
      </c>
      <c r="T2912" s="19">
        <f t="shared" ca="1" si="594"/>
        <v>10.976000000000001</v>
      </c>
      <c r="U2912" s="14" t="str">
        <f t="shared" ca="1" si="595"/>
        <v xml:space="preserve">713743.6 </v>
      </c>
      <c r="V2912" s="14" t="str">
        <f t="shared" ca="1" si="596"/>
        <v>6169592.38</v>
      </c>
      <c r="W2912" s="14" t="str">
        <f t="shared" ca="1" si="597"/>
        <v>POINT(713743.6 6169592.38)</v>
      </c>
      <c r="X2912" s="14" t="str">
        <f>IFERROR(INDEX(BygningOmraade!B:B,MATCH(A2912,BygningOmraade!A:A,0)),"")</f>
        <v/>
      </c>
    </row>
    <row r="2913" spans="1:24" s="14" customFormat="1" x14ac:dyDescent="0.25">
      <c r="A2913" s="14">
        <f t="shared" si="585"/>
        <v>2913</v>
      </c>
      <c r="B2913" s="14" t="str">
        <f t="shared" ca="1" si="586"/>
        <v>ab78665f-b0d9-44c0-a410-7777cb482652</v>
      </c>
      <c r="C2913" s="14" t="str">
        <f t="shared" ca="1" si="587"/>
        <v>0a3f507e-1faa-32b8-e044-0003ba298018</v>
      </c>
      <c r="D2913" s="14">
        <f t="shared" ca="1" si="588"/>
        <v>994039</v>
      </c>
      <c r="E2913" s="1">
        <f t="shared" ca="1" si="589"/>
        <v>120</v>
      </c>
      <c r="F2913" s="1">
        <f t="shared" ca="1" si="590"/>
        <v>119</v>
      </c>
      <c r="G2913" s="1">
        <f t="shared" ca="1" si="591"/>
        <v>1972</v>
      </c>
      <c r="H2913" s="1" t="str">
        <f ca="1">IFERROR(INDEX(Varmeinstallation!B:B,MATCH(INDIRECT($A$1&amp;"L"&amp;A2913)*1,Varmeinstallation!A:A,0)),"Ingen varmeinstallationer")</f>
        <v>Centralvarme fra eget anlæg, et-kammer fyr</v>
      </c>
      <c r="I2913" s="1" t="str">
        <f ca="1">IFERROR(INDEX(Opvarmningsmiddel!B:B,MATCH(INDIRECT($A$1&amp;"M"&amp;A2913)*1,Opvarmningsmiddel!A:A,0)),"")</f>
        <v>Naturgas</v>
      </c>
      <c r="J2913" s="1">
        <f t="shared" ca="1" si="592"/>
        <v>0</v>
      </c>
      <c r="K2913" s="1" t="str">
        <f ca="1">IFERROR(INDEX(Relationstabel!$C$3:$K$10,MATCH(VALUE(INDIRECT($A$1&amp;"L"&amp;A2913)),Relationstabel!$A$3:$A$10,0),MATCH(IFERROR(VALUE(INDIRECT($A$1&amp;"M"&amp;A2913)),0),Relationstabel!$C$1:$K$1,0)),"Ingen varmeinstallationer")</f>
        <v>Naturgas</v>
      </c>
      <c r="L2913" s="1" t="str">
        <f ca="1">INDEX(Anvendelseskode!B:B,MATCH($E2913,Anvendelseskode!$A:$A,0))</f>
        <v>Fritliggende enfamilieshus (parcelhus)</v>
      </c>
      <c r="M2913" s="1" t="str">
        <f ca="1">INDEX(Anvendelseskode!C:C,MATCH($E2913,Anvendelseskode!$A:$A,0))</f>
        <v>Parcelhuse</v>
      </c>
      <c r="N2913" s="1" t="str">
        <f ca="1">INDEX(Anvendelseskode!D:D,MATCH($E2913,Anvendelseskode!$A:$A,0))</f>
        <v>Private husholdninger</v>
      </c>
      <c r="O2913" s="1" t="str">
        <f ca="1">IFERROR(INDEX(SBi!$2:$2,MATCH(G2913,SBi!$1:$1,1)),SBi!$K$2)</f>
        <v>1961-1972</v>
      </c>
      <c r="P2913" s="1">
        <f ca="1">IFERROR(INDEX(SBi!$C$3:$K$28,MATCH(E2913,SBi!$B$3:$B$28,0),MATCH(O2913,SBi!$C$2:$K$2,0)),0)</f>
        <v>134.30000000000001</v>
      </c>
      <c r="Q2913" s="19">
        <f t="shared" ca="1" si="593"/>
        <v>15.9817</v>
      </c>
      <c r="R2913" s="19" t="str">
        <f ca="1">IFERROR(INDEX(VpD!$2:$2,MATCH(G2913,VpD!$1:$1,1)),VpD!$I$2)</f>
        <v>1961-1972</v>
      </c>
      <c r="S2913" s="1">
        <f ca="1">IFERROR(INDEX(VpD!$C$3:$I$27,MATCH(E2913,VpD!$B$3:$B$27,0),MATCH(R2913,VpD!$C$2:$I$2,0)),0)</f>
        <v>143</v>
      </c>
      <c r="T2913" s="19">
        <f t="shared" ca="1" si="594"/>
        <v>17.016999999999999</v>
      </c>
      <c r="U2913" s="14" t="str">
        <f t="shared" ca="1" si="595"/>
        <v xml:space="preserve">711072.27 </v>
      </c>
      <c r="V2913" s="14" t="str">
        <f t="shared" ca="1" si="596"/>
        <v>6171620.02</v>
      </c>
      <c r="W2913" s="14" t="str">
        <f t="shared" ca="1" si="597"/>
        <v>POINT(711072.27 6171620.02)</v>
      </c>
      <c r="X2913" s="14" t="str">
        <f>IFERROR(INDEX(BygningOmraade!B:B,MATCH(A2913,BygningOmraade!A:A,0)),"")</f>
        <v/>
      </c>
    </row>
    <row r="2914" spans="1:24" s="14" customFormat="1" x14ac:dyDescent="0.25">
      <c r="A2914" s="14">
        <f t="shared" si="585"/>
        <v>2914</v>
      </c>
      <c r="B2914" s="14" t="str">
        <f t="shared" ca="1" si="586"/>
        <v>ab7c85f5-dd18-49d6-b4d1-416c6e10538d</v>
      </c>
      <c r="C2914" s="14" t="str">
        <f t="shared" ca="1" si="587"/>
        <v>0a3f507e-1d49-32b8-e044-0003ba298018</v>
      </c>
      <c r="D2914" s="14">
        <f t="shared" ca="1" si="588"/>
        <v>996899</v>
      </c>
      <c r="E2914" s="1">
        <f t="shared" ca="1" si="589"/>
        <v>130</v>
      </c>
      <c r="F2914" s="1">
        <f t="shared" ca="1" si="590"/>
        <v>109</v>
      </c>
      <c r="G2914" s="1">
        <f t="shared" ca="1" si="591"/>
        <v>1978</v>
      </c>
      <c r="H2914" s="1" t="str">
        <f ca="1">IFERROR(INDEX(Varmeinstallation!B:B,MATCH(INDIRECT($A$1&amp;"L"&amp;A2914)*1,Varmeinstallation!A:A,0)),"Ingen varmeinstallationer")</f>
        <v>Fjernvarme/blokvarme (radiatorsystemer eller varmluftanlæg)</v>
      </c>
      <c r="I2914" s="1" t="str">
        <f ca="1">IFERROR(INDEX(Opvarmningsmiddel!B:B,MATCH(INDIRECT($A$1&amp;"M"&amp;A2914)*1,Opvarmningsmiddel!A:A,0)),"")</f>
        <v/>
      </c>
      <c r="J2914" s="1">
        <f t="shared" ca="1" si="592"/>
        <v>0</v>
      </c>
      <c r="K2914" s="1" t="str">
        <f ca="1">IFERROR(INDEX(Relationstabel!$C$3:$K$10,MATCH(VALUE(INDIRECT($A$1&amp;"L"&amp;A2914)),Relationstabel!$A$3:$A$10,0),MATCH(IFERROR(VALUE(INDIRECT($A$1&amp;"M"&amp;A2914)),0),Relationstabel!$C$1:$K$1,0)),"Ingen varmeinstallationer")</f>
        <v>Fjernvarme/ Blokvarme</v>
      </c>
      <c r="L2914" s="1" t="str">
        <f ca="1">INDEX(Anvendelseskode!B:B,MATCH($E2914,Anvendelseskode!$A:$A,0))</f>
        <v>Række-, kæde-, dobbelthus (lodret adskillelse mellem enhederne)</v>
      </c>
      <c r="M2914" s="1" t="str">
        <f ca="1">INDEX(Anvendelseskode!C:C,MATCH($E2914,Anvendelseskode!$A:$A,0))</f>
        <v>Række-, kæde og dobbelthuse</v>
      </c>
      <c r="N2914" s="1" t="str">
        <f ca="1">INDEX(Anvendelseskode!D:D,MATCH($E2914,Anvendelseskode!$A:$A,0))</f>
        <v>Private husholdninger</v>
      </c>
      <c r="O2914" s="1" t="str">
        <f ca="1">IFERROR(INDEX(SBi!$2:$2,MATCH(G2914,SBi!$1:$1,1)),SBi!$K$2)</f>
        <v>1973-1978</v>
      </c>
      <c r="P2914" s="1">
        <f ca="1">IFERROR(INDEX(SBi!$C$3:$K$28,MATCH(E2914,SBi!$B$3:$B$28,0),MATCH(O2914,SBi!$C$2:$K$2,0)),0)</f>
        <v>112.6</v>
      </c>
      <c r="Q2914" s="19">
        <f t="shared" ca="1" si="593"/>
        <v>12.273399999999999</v>
      </c>
      <c r="R2914" s="19" t="str">
        <f ca="1">IFERROR(INDEX(VpD!$2:$2,MATCH(G2914,VpD!$1:$1,1)),VpD!$I$2)</f>
        <v>1973-1978</v>
      </c>
      <c r="S2914" s="1">
        <f ca="1">IFERROR(INDEX(VpD!$C$3:$I$27,MATCH(E2914,VpD!$B$3:$B$27,0),MATCH(R2914,VpD!$C$2:$I$2,0)),0)</f>
        <v>98</v>
      </c>
      <c r="T2914" s="19">
        <f t="shared" ca="1" si="594"/>
        <v>10.682</v>
      </c>
      <c r="U2914" s="14" t="str">
        <f t="shared" ca="1" si="595"/>
        <v xml:space="preserve">713642.26 </v>
      </c>
      <c r="V2914" s="14" t="str">
        <f t="shared" ca="1" si="596"/>
        <v>6169599.15</v>
      </c>
      <c r="W2914" s="14" t="str">
        <f t="shared" ca="1" si="597"/>
        <v>POINT(713642.26 6169599.15)</v>
      </c>
      <c r="X2914" s="14" t="str">
        <f>IFERROR(INDEX(BygningOmraade!B:B,MATCH(A2914,BygningOmraade!A:A,0)),"")</f>
        <v/>
      </c>
    </row>
    <row r="2915" spans="1:24" s="14" customFormat="1" x14ac:dyDescent="0.25">
      <c r="A2915" s="14">
        <f t="shared" si="585"/>
        <v>2915</v>
      </c>
      <c r="B2915" s="14" t="str">
        <f t="shared" ca="1" si="586"/>
        <v>abe19a93-6abb-4508-bc06-f7bee09df242</v>
      </c>
      <c r="C2915" s="14" t="str">
        <f t="shared" ca="1" si="587"/>
        <v>0a3f507e-19e3-32b8-e044-0003ba298018</v>
      </c>
      <c r="D2915" s="14">
        <f t="shared" ca="1" si="588"/>
        <v>994664</v>
      </c>
      <c r="E2915" s="1">
        <f t="shared" ca="1" si="589"/>
        <v>130</v>
      </c>
      <c r="F2915" s="1">
        <f t="shared" ca="1" si="590"/>
        <v>130</v>
      </c>
      <c r="G2915" s="1">
        <f t="shared" ca="1" si="591"/>
        <v>1975</v>
      </c>
      <c r="H2915" s="1" t="str">
        <f ca="1">IFERROR(INDEX(Varmeinstallation!B:B,MATCH(INDIRECT($A$1&amp;"L"&amp;A2915)*1,Varmeinstallation!A:A,0)),"Ingen varmeinstallationer")</f>
        <v>Elovne, elpaneler</v>
      </c>
      <c r="I2915" s="1" t="str">
        <f ca="1">IFERROR(INDEX(Opvarmningsmiddel!B:B,MATCH(INDIRECT($A$1&amp;"M"&amp;A2915)*1,Opvarmningsmiddel!A:A,0)),"")</f>
        <v>Elektricitet</v>
      </c>
      <c r="J2915" s="1">
        <f t="shared" ca="1" si="592"/>
        <v>0</v>
      </c>
      <c r="K2915" s="1" t="str">
        <f ca="1">IFERROR(INDEX(Relationstabel!$C$3:$K$10,MATCH(VALUE(INDIRECT($A$1&amp;"L"&amp;A2915)),Relationstabel!$A$3:$A$10,0),MATCH(IFERROR(VALUE(INDIRECT($A$1&amp;"M"&amp;A2915)),0),Relationstabel!$C$1:$K$1,0)),"Ingen varmeinstallationer")</f>
        <v>Elvarme</v>
      </c>
      <c r="L2915" s="1" t="str">
        <f ca="1">INDEX(Anvendelseskode!B:B,MATCH($E2915,Anvendelseskode!$A:$A,0))</f>
        <v>Række-, kæde-, dobbelthus (lodret adskillelse mellem enhederne)</v>
      </c>
      <c r="M2915" s="1" t="str">
        <f ca="1">INDEX(Anvendelseskode!C:C,MATCH($E2915,Anvendelseskode!$A:$A,0))</f>
        <v>Række-, kæde og dobbelthuse</v>
      </c>
      <c r="N2915" s="1" t="str">
        <f ca="1">INDEX(Anvendelseskode!D:D,MATCH($E2915,Anvendelseskode!$A:$A,0))</f>
        <v>Private husholdninger</v>
      </c>
      <c r="O2915" s="1" t="str">
        <f ca="1">IFERROR(INDEX(SBi!$2:$2,MATCH(G2915,SBi!$1:$1,1)),SBi!$K$2)</f>
        <v>1973-1978</v>
      </c>
      <c r="P2915" s="1">
        <f ca="1">IFERROR(INDEX(SBi!$C$3:$K$28,MATCH(E2915,SBi!$B$3:$B$28,0),MATCH(O2915,SBi!$C$2:$K$2,0)),0)</f>
        <v>112.6</v>
      </c>
      <c r="Q2915" s="19">
        <f t="shared" ca="1" si="593"/>
        <v>14.638</v>
      </c>
      <c r="R2915" s="19" t="str">
        <f ca="1">IFERROR(INDEX(VpD!$2:$2,MATCH(G2915,VpD!$1:$1,1)),VpD!$I$2)</f>
        <v>1973-1978</v>
      </c>
      <c r="S2915" s="1">
        <f ca="1">IFERROR(INDEX(VpD!$C$3:$I$27,MATCH(E2915,VpD!$B$3:$B$27,0),MATCH(R2915,VpD!$C$2:$I$2,0)),0)</f>
        <v>98</v>
      </c>
      <c r="T2915" s="19">
        <f t="shared" ca="1" si="594"/>
        <v>12.74</v>
      </c>
      <c r="U2915" s="14" t="str">
        <f t="shared" ca="1" si="595"/>
        <v xml:space="preserve">711647.66 </v>
      </c>
      <c r="V2915" s="14" t="str">
        <f t="shared" ca="1" si="596"/>
        <v>6172312.83</v>
      </c>
      <c r="W2915" s="14" t="str">
        <f t="shared" ca="1" si="597"/>
        <v>POINT(711647.66 6172312.83)</v>
      </c>
      <c r="X2915" s="14" t="str">
        <f>IFERROR(INDEX(BygningOmraade!B:B,MATCH(A2915,BygningOmraade!A:A,0)),"")</f>
        <v/>
      </c>
    </row>
    <row r="2916" spans="1:24" s="14" customFormat="1" x14ac:dyDescent="0.25">
      <c r="A2916" s="14">
        <f t="shared" si="585"/>
        <v>2916</v>
      </c>
      <c r="B2916" s="14" t="str">
        <f t="shared" ca="1" si="586"/>
        <v>abf0b638-594e-4d49-95c9-2ddc894d44ba</v>
      </c>
      <c r="C2916" s="14" t="str">
        <f t="shared" ca="1" si="587"/>
        <v>0a3f507e-1588-32b8-e044-0003ba298018</v>
      </c>
      <c r="D2916" s="14">
        <f t="shared" ca="1" si="588"/>
        <v>997092</v>
      </c>
      <c r="E2916" s="1">
        <f t="shared" ca="1" si="589"/>
        <v>130</v>
      </c>
      <c r="F2916" s="1">
        <f t="shared" ca="1" si="590"/>
        <v>112</v>
      </c>
      <c r="G2916" s="1">
        <f t="shared" ca="1" si="591"/>
        <v>1978</v>
      </c>
      <c r="H2916" s="1" t="str">
        <f ca="1">IFERROR(INDEX(Varmeinstallation!B:B,MATCH(INDIRECT($A$1&amp;"L"&amp;A2916)*1,Varmeinstallation!A:A,0)),"Ingen varmeinstallationer")</f>
        <v>Fjernvarme/blokvarme (radiatorsystemer eller varmluftanlæg)</v>
      </c>
      <c r="I2916" s="1" t="str">
        <f ca="1">IFERROR(INDEX(Opvarmningsmiddel!B:B,MATCH(INDIRECT($A$1&amp;"M"&amp;A2916)*1,Opvarmningsmiddel!A:A,0)),"")</f>
        <v/>
      </c>
      <c r="J2916" s="1">
        <f t="shared" ca="1" si="592"/>
        <v>0</v>
      </c>
      <c r="K2916" s="1" t="str">
        <f ca="1">IFERROR(INDEX(Relationstabel!$C$3:$K$10,MATCH(VALUE(INDIRECT($A$1&amp;"L"&amp;A2916)),Relationstabel!$A$3:$A$10,0),MATCH(IFERROR(VALUE(INDIRECT($A$1&amp;"M"&amp;A2916)),0),Relationstabel!$C$1:$K$1,0)),"Ingen varmeinstallationer")</f>
        <v>Fjernvarme/ Blokvarme</v>
      </c>
      <c r="L2916" s="1" t="str">
        <f ca="1">INDEX(Anvendelseskode!B:B,MATCH($E2916,Anvendelseskode!$A:$A,0))</f>
        <v>Række-, kæde-, dobbelthus (lodret adskillelse mellem enhederne)</v>
      </c>
      <c r="M2916" s="1" t="str">
        <f ca="1">INDEX(Anvendelseskode!C:C,MATCH($E2916,Anvendelseskode!$A:$A,0))</f>
        <v>Række-, kæde og dobbelthuse</v>
      </c>
      <c r="N2916" s="1" t="str">
        <f ca="1">INDEX(Anvendelseskode!D:D,MATCH($E2916,Anvendelseskode!$A:$A,0))</f>
        <v>Private husholdninger</v>
      </c>
      <c r="O2916" s="1" t="str">
        <f ca="1">IFERROR(INDEX(SBi!$2:$2,MATCH(G2916,SBi!$1:$1,1)),SBi!$K$2)</f>
        <v>1973-1978</v>
      </c>
      <c r="P2916" s="1">
        <f ca="1">IFERROR(INDEX(SBi!$C$3:$K$28,MATCH(E2916,SBi!$B$3:$B$28,0),MATCH(O2916,SBi!$C$2:$K$2,0)),0)</f>
        <v>112.6</v>
      </c>
      <c r="Q2916" s="19">
        <f t="shared" ca="1" si="593"/>
        <v>12.611199999999998</v>
      </c>
      <c r="R2916" s="19" t="str">
        <f ca="1">IFERROR(INDEX(VpD!$2:$2,MATCH(G2916,VpD!$1:$1,1)),VpD!$I$2)</f>
        <v>1973-1978</v>
      </c>
      <c r="S2916" s="1">
        <f ca="1">IFERROR(INDEX(VpD!$C$3:$I$27,MATCH(E2916,VpD!$B$3:$B$27,0),MATCH(R2916,VpD!$C$2:$I$2,0)),0)</f>
        <v>98</v>
      </c>
      <c r="T2916" s="19">
        <f t="shared" ca="1" si="594"/>
        <v>10.976000000000001</v>
      </c>
      <c r="U2916" s="14" t="str">
        <f t="shared" ca="1" si="595"/>
        <v xml:space="preserve">713555.67 </v>
      </c>
      <c r="V2916" s="14" t="str">
        <f t="shared" ca="1" si="596"/>
        <v>6169805.62</v>
      </c>
      <c r="W2916" s="14" t="str">
        <f t="shared" ca="1" si="597"/>
        <v>POINT(713555.67 6169805.62)</v>
      </c>
      <c r="X2916" s="14" t="str">
        <f>IFERROR(INDEX(BygningOmraade!B:B,MATCH(A2916,BygningOmraade!A:A,0)),"")</f>
        <v/>
      </c>
    </row>
    <row r="2917" spans="1:24" s="14" customFormat="1" x14ac:dyDescent="0.25">
      <c r="A2917" s="14">
        <f t="shared" si="585"/>
        <v>2917</v>
      </c>
      <c r="B2917" s="14" t="str">
        <f t="shared" ca="1" si="586"/>
        <v>ac074e54-5381-44c5-a2db-e6abc4bf2aa3</v>
      </c>
      <c r="C2917" s="14" t="str">
        <f t="shared" ca="1" si="587"/>
        <v>a51ae8f7-f5e6-4c5c-8b29-09f973708987</v>
      </c>
      <c r="D2917" s="14">
        <f t="shared" ca="1" si="588"/>
        <v>995912</v>
      </c>
      <c r="E2917" s="1">
        <f t="shared" ca="1" si="589"/>
        <v>590</v>
      </c>
      <c r="F2917" s="1">
        <f t="shared" ca="1" si="590"/>
        <v>45</v>
      </c>
      <c r="G2917" s="1">
        <f t="shared" ca="1" si="591"/>
        <v>1996</v>
      </c>
      <c r="H2917" s="1" t="str">
        <f ca="1">IFERROR(INDEX(Varmeinstallation!B:B,MATCH(INDIRECT($A$1&amp;"L"&amp;A2917)*1,Varmeinstallation!A:A,0)),"Ingen varmeinstallationer")</f>
        <v>Varmepumpe</v>
      </c>
      <c r="I2917" s="1" t="str">
        <f ca="1">IFERROR(INDEX(Opvarmningsmiddel!B:B,MATCH(INDIRECT($A$1&amp;"M"&amp;A2917)*1,Opvarmningsmiddel!A:A,0)),"")</f>
        <v>Elektricitet</v>
      </c>
      <c r="J2917" s="1">
        <f t="shared" ca="1" si="592"/>
        <v>0</v>
      </c>
      <c r="K2917" s="1" t="str">
        <f ca="1">IFERROR(INDEX(Relationstabel!$C$3:$K$10,MATCH(VALUE(INDIRECT($A$1&amp;"L"&amp;A2917)),Relationstabel!$A$3:$A$10,0),MATCH(IFERROR(VALUE(INDIRECT($A$1&amp;"M"&amp;A2917)),0),Relationstabel!$C$1:$K$1,0)),"Ingen varmeinstallationer")</f>
        <v>Varmepumpe</v>
      </c>
      <c r="L2917" s="1" t="str">
        <f ca="1">INDEX(Anvendelseskode!B:B,MATCH($E2917,Anvendelseskode!$A:$A,0))</f>
        <v>Uspecificeret fritidsformål</v>
      </c>
      <c r="M2917" s="1" t="str">
        <f ca="1">INDEX(Anvendelseskode!C:C,MATCH($E2917,Anvendelseskode!$A:$A,0))</f>
        <v>Anden bygning til fritidsformål</v>
      </c>
      <c r="N2917" s="1" t="str">
        <f ca="1">INDEX(Anvendelseskode!D:D,MATCH($E2917,Anvendelseskode!$A:$A,0))</f>
        <v>Kommunale og andre offentlige institutioner</v>
      </c>
      <c r="O2917" s="1" t="str">
        <f ca="1">IFERROR(INDEX(SBi!$2:$2,MATCH(G2917,SBi!$1:$1,1)),SBi!$K$2)</f>
        <v>1979-1998</v>
      </c>
      <c r="P2917" s="1">
        <f ca="1">IFERROR(INDEX(SBi!$C$3:$K$28,MATCH(E2917,SBi!$B$3:$B$28,0),MATCH(O2917,SBi!$C$2:$K$2,0)),0)</f>
        <v>115</v>
      </c>
      <c r="Q2917" s="19">
        <f t="shared" ca="1" si="593"/>
        <v>5.1749999999999998</v>
      </c>
      <c r="R2917" s="19" t="str">
        <f ca="1">IFERROR(INDEX(VpD!$2:$2,MATCH(G2917,VpD!$1:$1,1)),VpD!$I$2)</f>
        <v>1979-1998</v>
      </c>
      <c r="S2917" s="1">
        <f ca="1">IFERROR(INDEX(VpD!$C$3:$I$27,MATCH(E2917,VpD!$B$3:$B$27,0),MATCH(R2917,VpD!$C$2:$I$2,0)),0)</f>
        <v>26</v>
      </c>
      <c r="T2917" s="19">
        <f t="shared" ca="1" si="594"/>
        <v>1.17</v>
      </c>
      <c r="U2917" s="14" t="str">
        <f t="shared" ca="1" si="595"/>
        <v xml:space="preserve">712867.17 </v>
      </c>
      <c r="V2917" s="14" t="str">
        <f t="shared" ca="1" si="596"/>
        <v>6170258.01</v>
      </c>
      <c r="W2917" s="14" t="str">
        <f t="shared" ca="1" si="597"/>
        <v>POINT(712867.17 6170258.01)</v>
      </c>
      <c r="X2917" s="14" t="str">
        <f>IFERROR(INDEX(BygningOmraade!B:B,MATCH(A2917,BygningOmraade!A:A,0)),"")</f>
        <v/>
      </c>
    </row>
    <row r="2918" spans="1:24" s="14" customFormat="1" x14ac:dyDescent="0.25">
      <c r="A2918" s="14">
        <f t="shared" si="585"/>
        <v>2918</v>
      </c>
      <c r="B2918" s="14" t="str">
        <f t="shared" ca="1" si="586"/>
        <v>ac10946f-10cd-46ef-8cba-61b6cc3539f1</v>
      </c>
      <c r="C2918" s="14" t="str">
        <f t="shared" ca="1" si="587"/>
        <v>0a3f507e-1927-32b8-e044-0003ba298018</v>
      </c>
      <c r="D2918" s="14">
        <f t="shared" ca="1" si="588"/>
        <v>994292</v>
      </c>
      <c r="E2918" s="1">
        <f t="shared" ca="1" si="589"/>
        <v>120</v>
      </c>
      <c r="F2918" s="1">
        <f t="shared" ca="1" si="590"/>
        <v>132</v>
      </c>
      <c r="G2918" s="1">
        <f t="shared" ca="1" si="591"/>
        <v>1991</v>
      </c>
      <c r="H2918" s="1" t="str">
        <f ca="1">IFERROR(INDEX(Varmeinstallation!B:B,MATCH(INDIRECT($A$1&amp;"L"&amp;A2918)*1,Varmeinstallation!A:A,0)),"Ingen varmeinstallationer")</f>
        <v>Fjernvarme/blokvarme (radiatorsystemer eller varmluftanlæg)</v>
      </c>
      <c r="I2918" s="1" t="str">
        <f ca="1">IFERROR(INDEX(Opvarmningsmiddel!B:B,MATCH(INDIRECT($A$1&amp;"M"&amp;A2918)*1,Opvarmningsmiddel!A:A,0)),"")</f>
        <v/>
      </c>
      <c r="J2918" s="1">
        <f t="shared" ca="1" si="592"/>
        <v>0</v>
      </c>
      <c r="K2918" s="1" t="str">
        <f ca="1">IFERROR(INDEX(Relationstabel!$C$3:$K$10,MATCH(VALUE(INDIRECT($A$1&amp;"L"&amp;A2918)),Relationstabel!$A$3:$A$10,0),MATCH(IFERROR(VALUE(INDIRECT($A$1&amp;"M"&amp;A2918)),0),Relationstabel!$C$1:$K$1,0)),"Ingen varmeinstallationer")</f>
        <v>Fjernvarme/ Blokvarme</v>
      </c>
      <c r="L2918" s="1" t="str">
        <f ca="1">INDEX(Anvendelseskode!B:B,MATCH($E2918,Anvendelseskode!$A:$A,0))</f>
        <v>Fritliggende enfamilieshus (parcelhus)</v>
      </c>
      <c r="M2918" s="1" t="str">
        <f ca="1">INDEX(Anvendelseskode!C:C,MATCH($E2918,Anvendelseskode!$A:$A,0))</f>
        <v>Parcelhuse</v>
      </c>
      <c r="N2918" s="1" t="str">
        <f ca="1">INDEX(Anvendelseskode!D:D,MATCH($E2918,Anvendelseskode!$A:$A,0))</f>
        <v>Private husholdninger</v>
      </c>
      <c r="O2918" s="1" t="str">
        <f ca="1">IFERROR(INDEX(SBi!$2:$2,MATCH(G2918,SBi!$1:$1,1)),SBi!$K$2)</f>
        <v>1979-1998</v>
      </c>
      <c r="P2918" s="1">
        <f ca="1">IFERROR(INDEX(SBi!$C$3:$K$28,MATCH(E2918,SBi!$B$3:$B$28,0),MATCH(O2918,SBi!$C$2:$K$2,0)),0)</f>
        <v>105.4</v>
      </c>
      <c r="Q2918" s="19">
        <f t="shared" ca="1" si="593"/>
        <v>13.912800000000001</v>
      </c>
      <c r="R2918" s="19" t="str">
        <f ca="1">IFERROR(INDEX(VpD!$2:$2,MATCH(G2918,VpD!$1:$1,1)),VpD!$I$2)</f>
        <v>1979-1998</v>
      </c>
      <c r="S2918" s="1">
        <f ca="1">IFERROR(INDEX(VpD!$C$3:$I$27,MATCH(E2918,VpD!$B$3:$B$27,0),MATCH(R2918,VpD!$C$2:$I$2,0)),0)</f>
        <v>90</v>
      </c>
      <c r="T2918" s="19">
        <f t="shared" ca="1" si="594"/>
        <v>11.88</v>
      </c>
      <c r="U2918" s="14" t="str">
        <f t="shared" ca="1" si="595"/>
        <v xml:space="preserve">711318.25 </v>
      </c>
      <c r="V2918" s="14" t="str">
        <f t="shared" ca="1" si="596"/>
        <v>6172178.85</v>
      </c>
      <c r="W2918" s="14" t="str">
        <f t="shared" ca="1" si="597"/>
        <v>POINT(711318.25 6172178.85)</v>
      </c>
      <c r="X2918" s="14" t="str">
        <f>IFERROR(INDEX(BygningOmraade!B:B,MATCH(A2918,BygningOmraade!A:A,0)),"")</f>
        <v/>
      </c>
    </row>
    <row r="2919" spans="1:24" s="14" customFormat="1" x14ac:dyDescent="0.25">
      <c r="A2919" s="14">
        <f t="shared" si="585"/>
        <v>2919</v>
      </c>
      <c r="B2919" s="14" t="str">
        <f t="shared" ca="1" si="586"/>
        <v>ac230b79-d4d9-4ad4-8eac-b170dcfb1e69</v>
      </c>
      <c r="C2919" s="14" t="str">
        <f t="shared" ca="1" si="587"/>
        <v>0a3f507e-2420-32b8-e044-0003ba298018</v>
      </c>
      <c r="D2919" s="14">
        <f t="shared" ca="1" si="588"/>
        <v>995055</v>
      </c>
      <c r="E2919" s="1">
        <f t="shared" ca="1" si="589"/>
        <v>130</v>
      </c>
      <c r="F2919" s="1">
        <f t="shared" ca="1" si="590"/>
        <v>104</v>
      </c>
      <c r="G2919" s="1">
        <f t="shared" ca="1" si="591"/>
        <v>1993</v>
      </c>
      <c r="H2919" s="1" t="str">
        <f ca="1">IFERROR(INDEX(Varmeinstallation!B:B,MATCH(INDIRECT($A$1&amp;"L"&amp;A2919)*1,Varmeinstallation!A:A,0)),"Ingen varmeinstallationer")</f>
        <v>Fjernvarme/blokvarme (radiatorsystemer eller varmluftanlæg)</v>
      </c>
      <c r="I2919" s="1" t="str">
        <f ca="1">IFERROR(INDEX(Opvarmningsmiddel!B:B,MATCH(INDIRECT($A$1&amp;"M"&amp;A2919)*1,Opvarmningsmiddel!A:A,0)),"")</f>
        <v/>
      </c>
      <c r="J2919" s="1">
        <f t="shared" ca="1" si="592"/>
        <v>0</v>
      </c>
      <c r="K2919" s="1" t="str">
        <f ca="1">IFERROR(INDEX(Relationstabel!$C$3:$K$10,MATCH(VALUE(INDIRECT($A$1&amp;"L"&amp;A2919)),Relationstabel!$A$3:$A$10,0),MATCH(IFERROR(VALUE(INDIRECT($A$1&amp;"M"&amp;A2919)),0),Relationstabel!$C$1:$K$1,0)),"Ingen varmeinstallationer")</f>
        <v>Fjernvarme/ Blokvarme</v>
      </c>
      <c r="L2919" s="1" t="str">
        <f ca="1">INDEX(Anvendelseskode!B:B,MATCH($E2919,Anvendelseskode!$A:$A,0))</f>
        <v>Række-, kæde-, dobbelthus (lodret adskillelse mellem enhederne)</v>
      </c>
      <c r="M2919" s="1" t="str">
        <f ca="1">INDEX(Anvendelseskode!C:C,MATCH($E2919,Anvendelseskode!$A:$A,0))</f>
        <v>Række-, kæde og dobbelthuse</v>
      </c>
      <c r="N2919" s="1" t="str">
        <f ca="1">INDEX(Anvendelseskode!D:D,MATCH($E2919,Anvendelseskode!$A:$A,0))</f>
        <v>Private husholdninger</v>
      </c>
      <c r="O2919" s="1" t="str">
        <f ca="1">IFERROR(INDEX(SBi!$2:$2,MATCH(G2919,SBi!$1:$1,1)),SBi!$K$2)</f>
        <v>1979-1998</v>
      </c>
      <c r="P2919" s="1">
        <f ca="1">IFERROR(INDEX(SBi!$C$3:$K$28,MATCH(E2919,SBi!$B$3:$B$28,0),MATCH(O2919,SBi!$C$2:$K$2,0)),0)</f>
        <v>96.8</v>
      </c>
      <c r="Q2919" s="19">
        <f t="shared" ca="1" si="593"/>
        <v>10.0672</v>
      </c>
      <c r="R2919" s="19" t="str">
        <f ca="1">IFERROR(INDEX(VpD!$2:$2,MATCH(G2919,VpD!$1:$1,1)),VpD!$I$2)</f>
        <v>1979-1998</v>
      </c>
      <c r="S2919" s="1">
        <f ca="1">IFERROR(INDEX(VpD!$C$3:$I$27,MATCH(E2919,VpD!$B$3:$B$27,0),MATCH(R2919,VpD!$C$2:$I$2,0)),0)</f>
        <v>74</v>
      </c>
      <c r="T2919" s="19">
        <f t="shared" ca="1" si="594"/>
        <v>7.6959999999999997</v>
      </c>
      <c r="U2919" s="14" t="str">
        <f t="shared" ca="1" si="595"/>
        <v xml:space="preserve">711685.47 </v>
      </c>
      <c r="V2919" s="14" t="str">
        <f t="shared" ca="1" si="596"/>
        <v>6172486.55</v>
      </c>
      <c r="W2919" s="14" t="str">
        <f t="shared" ca="1" si="597"/>
        <v>POINT(711685.47 6172486.55)</v>
      </c>
      <c r="X2919" s="14" t="str">
        <f>IFERROR(INDEX(BygningOmraade!B:B,MATCH(A2919,BygningOmraade!A:A,0)),"")</f>
        <v/>
      </c>
    </row>
    <row r="2920" spans="1:24" s="14" customFormat="1" x14ac:dyDescent="0.25">
      <c r="A2920" s="14">
        <f t="shared" si="585"/>
        <v>2920</v>
      </c>
      <c r="B2920" s="14" t="str">
        <f t="shared" ca="1" si="586"/>
        <v>ac290ec6-d02b-4fb8-be08-46e55c68b37c</v>
      </c>
      <c r="C2920" s="14" t="str">
        <f t="shared" ca="1" si="587"/>
        <v>0a3f507e-15f7-32b8-e044-0003ba298018</v>
      </c>
      <c r="D2920" s="14">
        <f t="shared" ca="1" si="588"/>
        <v>994732</v>
      </c>
      <c r="E2920" s="1">
        <f t="shared" ca="1" si="589"/>
        <v>120</v>
      </c>
      <c r="F2920" s="1">
        <f t="shared" ca="1" si="590"/>
        <v>281</v>
      </c>
      <c r="G2920" s="1">
        <f t="shared" ca="1" si="591"/>
        <v>1976</v>
      </c>
      <c r="H2920" s="1" t="str">
        <f ca="1">IFERROR(INDEX(Varmeinstallation!B:B,MATCH(INDIRECT($A$1&amp;"L"&amp;A2920)*1,Varmeinstallation!A:A,0)),"Ingen varmeinstallationer")</f>
        <v>Centralvarme fra eget anlæg, et-kammer fyr</v>
      </c>
      <c r="I2920" s="1" t="str">
        <f ca="1">IFERROR(INDEX(Opvarmningsmiddel!B:B,MATCH(INDIRECT($A$1&amp;"M"&amp;A2920)*1,Opvarmningsmiddel!A:A,0)),"")</f>
        <v>Naturgas</v>
      </c>
      <c r="J2920" s="1">
        <f t="shared" ca="1" si="592"/>
        <v>5</v>
      </c>
      <c r="K2920" s="1" t="str">
        <f ca="1">IFERROR(INDEX(Relationstabel!$C$3:$K$10,MATCH(VALUE(INDIRECT($A$1&amp;"L"&amp;A2920)),Relationstabel!$A$3:$A$10,0),MATCH(IFERROR(VALUE(INDIRECT($A$1&amp;"M"&amp;A2920)),0),Relationstabel!$C$1:$K$1,0)),"Ingen varmeinstallationer")</f>
        <v>Naturgas</v>
      </c>
      <c r="L2920" s="1" t="str">
        <f ca="1">INDEX(Anvendelseskode!B:B,MATCH($E2920,Anvendelseskode!$A:$A,0))</f>
        <v>Fritliggende enfamilieshus (parcelhus)</v>
      </c>
      <c r="M2920" s="1" t="str">
        <f ca="1">INDEX(Anvendelseskode!C:C,MATCH($E2920,Anvendelseskode!$A:$A,0))</f>
        <v>Parcelhuse</v>
      </c>
      <c r="N2920" s="1" t="str">
        <f ca="1">INDEX(Anvendelseskode!D:D,MATCH($E2920,Anvendelseskode!$A:$A,0))</f>
        <v>Private husholdninger</v>
      </c>
      <c r="O2920" s="1" t="str">
        <f ca="1">IFERROR(INDEX(SBi!$2:$2,MATCH(G2920,SBi!$1:$1,1)),SBi!$K$2)</f>
        <v>1973-1978</v>
      </c>
      <c r="P2920" s="1">
        <f ca="1">IFERROR(INDEX(SBi!$C$3:$K$28,MATCH(E2920,SBi!$B$3:$B$28,0),MATCH(O2920,SBi!$C$2:$K$2,0)),0)</f>
        <v>119.8</v>
      </c>
      <c r="Q2920" s="19">
        <f t="shared" ca="1" si="593"/>
        <v>33.663799999999995</v>
      </c>
      <c r="R2920" s="19" t="str">
        <f ca="1">IFERROR(INDEX(VpD!$2:$2,MATCH(G2920,VpD!$1:$1,1)),VpD!$I$2)</f>
        <v>1973-1978</v>
      </c>
      <c r="S2920" s="1">
        <f ca="1">IFERROR(INDEX(VpD!$C$3:$I$27,MATCH(E2920,VpD!$B$3:$B$27,0),MATCH(R2920,VpD!$C$2:$I$2,0)),0)</f>
        <v>117</v>
      </c>
      <c r="T2920" s="19">
        <f t="shared" ca="1" si="594"/>
        <v>32.877000000000002</v>
      </c>
      <c r="U2920" s="14" t="str">
        <f t="shared" ca="1" si="595"/>
        <v xml:space="preserve">711681.89 </v>
      </c>
      <c r="V2920" s="14" t="str">
        <f t="shared" ca="1" si="596"/>
        <v>6170730.78</v>
      </c>
      <c r="W2920" s="14" t="str">
        <f t="shared" ca="1" si="597"/>
        <v>POINT(711681.89 6170730.78)</v>
      </c>
      <c r="X2920" s="14" t="str">
        <f>IFERROR(INDEX(BygningOmraade!B:B,MATCH(A2920,BygningOmraade!A:A,0)),"")</f>
        <v/>
      </c>
    </row>
    <row r="2921" spans="1:24" s="14" customFormat="1" x14ac:dyDescent="0.25">
      <c r="A2921" s="14">
        <f t="shared" si="585"/>
        <v>2921</v>
      </c>
      <c r="B2921" s="14" t="str">
        <f t="shared" ca="1" si="586"/>
        <v>ac293281-f949-496e-a02a-8ab4c326808a</v>
      </c>
      <c r="C2921" s="14" t="str">
        <f t="shared" ca="1" si="587"/>
        <v>0a3f507e-14f7-32b8-e044-0003ba298018</v>
      </c>
      <c r="D2921" s="14">
        <f t="shared" ca="1" si="588"/>
        <v>994097</v>
      </c>
      <c r="E2921" s="1">
        <f t="shared" ca="1" si="589"/>
        <v>140</v>
      </c>
      <c r="F2921" s="1">
        <f t="shared" ca="1" si="590"/>
        <v>2502</v>
      </c>
      <c r="G2921" s="1">
        <f t="shared" ca="1" si="591"/>
        <v>1965</v>
      </c>
      <c r="H2921" s="1" t="str">
        <f ca="1">IFERROR(INDEX(Varmeinstallation!B:B,MATCH(INDIRECT($A$1&amp;"L"&amp;A2921)*1,Varmeinstallation!A:A,0)),"Ingen varmeinstallationer")</f>
        <v>Fjernvarme/blokvarme (radiatorsystemer eller varmluftanlæg)</v>
      </c>
      <c r="I2921" s="1" t="str">
        <f ca="1">IFERROR(INDEX(Opvarmningsmiddel!B:B,MATCH(INDIRECT($A$1&amp;"M"&amp;A2921)*1,Opvarmningsmiddel!A:A,0)),"")</f>
        <v/>
      </c>
      <c r="J2921" s="1">
        <f t="shared" ca="1" si="592"/>
        <v>0</v>
      </c>
      <c r="K2921" s="1" t="str">
        <f ca="1">IFERROR(INDEX(Relationstabel!$C$3:$K$10,MATCH(VALUE(INDIRECT($A$1&amp;"L"&amp;A2921)),Relationstabel!$A$3:$A$10,0),MATCH(IFERROR(VALUE(INDIRECT($A$1&amp;"M"&amp;A2921)),0),Relationstabel!$C$1:$K$1,0)),"Ingen varmeinstallationer")</f>
        <v>Fjernvarme/ Blokvarme</v>
      </c>
      <c r="L2921" s="1" t="str">
        <f ca="1">INDEX(Anvendelseskode!B:B,MATCH($E2921,Anvendelseskode!$A:$A,0))</f>
        <v>Etageboligbebyggelse</v>
      </c>
      <c r="M2921" s="1" t="str">
        <f ca="1">INDEX(Anvendelseskode!C:C,MATCH($E2921,Anvendelseskode!$A:$A,0))</f>
        <v>Etageboligbebyggelse</v>
      </c>
      <c r="N2921" s="1" t="str">
        <f ca="1">INDEX(Anvendelseskode!D:D,MATCH($E2921,Anvendelseskode!$A:$A,0))</f>
        <v>Private husholdninger</v>
      </c>
      <c r="O2921" s="1" t="str">
        <f ca="1">IFERROR(INDEX(SBi!$2:$2,MATCH(G2921,SBi!$1:$1,1)),SBi!$K$2)</f>
        <v>1961-1972</v>
      </c>
      <c r="P2921" s="1">
        <f ca="1">IFERROR(INDEX(SBi!$C$3:$K$28,MATCH(E2921,SBi!$B$3:$B$28,0),MATCH(O2921,SBi!$C$2:$K$2,0)),0)</f>
        <v>132.30000000000001</v>
      </c>
      <c r="Q2921" s="19">
        <f t="shared" ca="1" si="593"/>
        <v>331.01460000000003</v>
      </c>
      <c r="R2921" s="19" t="str">
        <f ca="1">IFERROR(INDEX(VpD!$2:$2,MATCH(G2921,VpD!$1:$1,1)),VpD!$I$2)</f>
        <v>1961-1972</v>
      </c>
      <c r="S2921" s="1">
        <f ca="1">IFERROR(INDEX(VpD!$C$3:$I$27,MATCH(E2921,VpD!$B$3:$B$27,0),MATCH(R2921,VpD!$C$2:$I$2,0)),0)</f>
        <v>126</v>
      </c>
      <c r="T2921" s="19">
        <f t="shared" ca="1" si="594"/>
        <v>315.25200000000001</v>
      </c>
      <c r="U2921" s="14" t="str">
        <f t="shared" ca="1" si="595"/>
        <v xml:space="preserve">711032.97 </v>
      </c>
      <c r="V2921" s="14" t="str">
        <f t="shared" ca="1" si="596"/>
        <v>6172446.18</v>
      </c>
      <c r="W2921" s="14" t="str">
        <f t="shared" ca="1" si="597"/>
        <v>POINT(711032.97 6172446.18)</v>
      </c>
      <c r="X2921" s="14" t="str">
        <f>IFERROR(INDEX(BygningOmraade!B:B,MATCH(A2921,BygningOmraade!A:A,0)),"")</f>
        <v/>
      </c>
    </row>
    <row r="2922" spans="1:24" s="14" customFormat="1" x14ac:dyDescent="0.25">
      <c r="A2922" s="14">
        <f t="shared" si="585"/>
        <v>2922</v>
      </c>
      <c r="B2922" s="14" t="str">
        <f t="shared" ca="1" si="586"/>
        <v>ac31695f-5d00-4d41-9c4f-d37cb32ac209</v>
      </c>
      <c r="C2922" s="14" t="str">
        <f t="shared" ca="1" si="587"/>
        <v>0a3f507e-2170-32b8-e044-0003ba298018</v>
      </c>
      <c r="D2922" s="14">
        <f t="shared" ca="1" si="588"/>
        <v>997611</v>
      </c>
      <c r="E2922" s="1">
        <f t="shared" ca="1" si="589"/>
        <v>130</v>
      </c>
      <c r="F2922" s="1">
        <f t="shared" ca="1" si="590"/>
        <v>109</v>
      </c>
      <c r="G2922" s="1">
        <f t="shared" ca="1" si="591"/>
        <v>1993</v>
      </c>
      <c r="H2922" s="1" t="str">
        <f ca="1">IFERROR(INDEX(Varmeinstallation!B:B,MATCH(INDIRECT($A$1&amp;"L"&amp;A2922)*1,Varmeinstallation!A:A,0)),"Ingen varmeinstallationer")</f>
        <v>Fjernvarme/blokvarme (radiatorsystemer eller varmluftanlæg)</v>
      </c>
      <c r="I2922" s="1" t="str">
        <f ca="1">IFERROR(INDEX(Opvarmningsmiddel!B:B,MATCH(INDIRECT($A$1&amp;"M"&amp;A2922)*1,Opvarmningsmiddel!A:A,0)),"")</f>
        <v/>
      </c>
      <c r="J2922" s="1">
        <f t="shared" ca="1" si="592"/>
        <v>0</v>
      </c>
      <c r="K2922" s="1" t="str">
        <f ca="1">IFERROR(INDEX(Relationstabel!$C$3:$K$10,MATCH(VALUE(INDIRECT($A$1&amp;"L"&amp;A2922)),Relationstabel!$A$3:$A$10,0),MATCH(IFERROR(VALUE(INDIRECT($A$1&amp;"M"&amp;A2922)),0),Relationstabel!$C$1:$K$1,0)),"Ingen varmeinstallationer")</f>
        <v>Fjernvarme/ Blokvarme</v>
      </c>
      <c r="L2922" s="1" t="str">
        <f ca="1">INDEX(Anvendelseskode!B:B,MATCH($E2922,Anvendelseskode!$A:$A,0))</f>
        <v>Række-, kæde-, dobbelthus (lodret adskillelse mellem enhederne)</v>
      </c>
      <c r="M2922" s="1" t="str">
        <f ca="1">INDEX(Anvendelseskode!C:C,MATCH($E2922,Anvendelseskode!$A:$A,0))</f>
        <v>Række-, kæde og dobbelthuse</v>
      </c>
      <c r="N2922" s="1" t="str">
        <f ca="1">INDEX(Anvendelseskode!D:D,MATCH($E2922,Anvendelseskode!$A:$A,0))</f>
        <v>Private husholdninger</v>
      </c>
      <c r="O2922" s="1" t="str">
        <f ca="1">IFERROR(INDEX(SBi!$2:$2,MATCH(G2922,SBi!$1:$1,1)),SBi!$K$2)</f>
        <v>1979-1998</v>
      </c>
      <c r="P2922" s="1">
        <f ca="1">IFERROR(INDEX(SBi!$C$3:$K$28,MATCH(E2922,SBi!$B$3:$B$28,0),MATCH(O2922,SBi!$C$2:$K$2,0)),0)</f>
        <v>96.8</v>
      </c>
      <c r="Q2922" s="19">
        <f t="shared" ca="1" si="593"/>
        <v>10.5512</v>
      </c>
      <c r="R2922" s="19" t="str">
        <f ca="1">IFERROR(INDEX(VpD!$2:$2,MATCH(G2922,VpD!$1:$1,1)),VpD!$I$2)</f>
        <v>1979-1998</v>
      </c>
      <c r="S2922" s="1">
        <f ca="1">IFERROR(INDEX(VpD!$C$3:$I$27,MATCH(E2922,VpD!$B$3:$B$27,0),MATCH(R2922,VpD!$C$2:$I$2,0)),0)</f>
        <v>74</v>
      </c>
      <c r="T2922" s="19">
        <f t="shared" ca="1" si="594"/>
        <v>8.0660000000000007</v>
      </c>
      <c r="U2922" s="14" t="str">
        <f t="shared" ca="1" si="595"/>
        <v xml:space="preserve">713774.43 </v>
      </c>
      <c r="V2922" s="14" t="str">
        <f t="shared" ca="1" si="596"/>
        <v>6169614.56</v>
      </c>
      <c r="W2922" s="14" t="str">
        <f t="shared" ca="1" si="597"/>
        <v>POINT(713774.43 6169614.56)</v>
      </c>
      <c r="X2922" s="14" t="str">
        <f>IFERROR(INDEX(BygningOmraade!B:B,MATCH(A2922,BygningOmraade!A:A,0)),"")</f>
        <v/>
      </c>
    </row>
    <row r="2923" spans="1:24" s="14" customFormat="1" x14ac:dyDescent="0.25">
      <c r="A2923" s="14">
        <f t="shared" si="585"/>
        <v>2923</v>
      </c>
      <c r="B2923" s="14" t="str">
        <f t="shared" ca="1" si="586"/>
        <v>ac3b248a-47bf-4556-88d5-7df9db90f1d9</v>
      </c>
      <c r="C2923" s="14" t="str">
        <f t="shared" ca="1" si="587"/>
        <v>0a3f507e-1643-32b8-e044-0003ba298018</v>
      </c>
      <c r="D2923" s="14">
        <f t="shared" ca="1" si="588"/>
        <v>997302</v>
      </c>
      <c r="E2923" s="1">
        <f t="shared" ca="1" si="589"/>
        <v>130</v>
      </c>
      <c r="F2923" s="1">
        <f t="shared" ca="1" si="590"/>
        <v>109</v>
      </c>
      <c r="G2923" s="1">
        <f t="shared" ca="1" si="591"/>
        <v>1978</v>
      </c>
      <c r="H2923" s="1" t="str">
        <f ca="1">IFERROR(INDEX(Varmeinstallation!B:B,MATCH(INDIRECT($A$1&amp;"L"&amp;A2923)*1,Varmeinstallation!A:A,0)),"Ingen varmeinstallationer")</f>
        <v>Fjernvarme/blokvarme (radiatorsystemer eller varmluftanlæg)</v>
      </c>
      <c r="I2923" s="1" t="str">
        <f ca="1">IFERROR(INDEX(Opvarmningsmiddel!B:B,MATCH(INDIRECT($A$1&amp;"M"&amp;A2923)*1,Opvarmningsmiddel!A:A,0)),"")</f>
        <v/>
      </c>
      <c r="J2923" s="1">
        <f t="shared" ca="1" si="592"/>
        <v>0</v>
      </c>
      <c r="K2923" s="1" t="str">
        <f ca="1">IFERROR(INDEX(Relationstabel!$C$3:$K$10,MATCH(VALUE(INDIRECT($A$1&amp;"L"&amp;A2923)),Relationstabel!$A$3:$A$10,0),MATCH(IFERROR(VALUE(INDIRECT($A$1&amp;"M"&amp;A2923)),0),Relationstabel!$C$1:$K$1,0)),"Ingen varmeinstallationer")</f>
        <v>Fjernvarme/ Blokvarme</v>
      </c>
      <c r="L2923" s="1" t="str">
        <f ca="1">INDEX(Anvendelseskode!B:B,MATCH($E2923,Anvendelseskode!$A:$A,0))</f>
        <v>Række-, kæde-, dobbelthus (lodret adskillelse mellem enhederne)</v>
      </c>
      <c r="M2923" s="1" t="str">
        <f ca="1">INDEX(Anvendelseskode!C:C,MATCH($E2923,Anvendelseskode!$A:$A,0))</f>
        <v>Række-, kæde og dobbelthuse</v>
      </c>
      <c r="N2923" s="1" t="str">
        <f ca="1">INDEX(Anvendelseskode!D:D,MATCH($E2923,Anvendelseskode!$A:$A,0))</f>
        <v>Private husholdninger</v>
      </c>
      <c r="O2923" s="1" t="str">
        <f ca="1">IFERROR(INDEX(SBi!$2:$2,MATCH(G2923,SBi!$1:$1,1)),SBi!$K$2)</f>
        <v>1973-1978</v>
      </c>
      <c r="P2923" s="1">
        <f ca="1">IFERROR(INDEX(SBi!$C$3:$K$28,MATCH(E2923,SBi!$B$3:$B$28,0),MATCH(O2923,SBi!$C$2:$K$2,0)),0)</f>
        <v>112.6</v>
      </c>
      <c r="Q2923" s="19">
        <f t="shared" ca="1" si="593"/>
        <v>12.273399999999999</v>
      </c>
      <c r="R2923" s="19" t="str">
        <f ca="1">IFERROR(INDEX(VpD!$2:$2,MATCH(G2923,VpD!$1:$1,1)),VpD!$I$2)</f>
        <v>1973-1978</v>
      </c>
      <c r="S2923" s="1">
        <f ca="1">IFERROR(INDEX(VpD!$C$3:$I$27,MATCH(E2923,VpD!$B$3:$B$27,0),MATCH(R2923,VpD!$C$2:$I$2,0)),0)</f>
        <v>98</v>
      </c>
      <c r="T2923" s="19">
        <f t="shared" ca="1" si="594"/>
        <v>10.682</v>
      </c>
      <c r="U2923" s="14" t="str">
        <f t="shared" ca="1" si="595"/>
        <v xml:space="preserve">713690.59 </v>
      </c>
      <c r="V2923" s="14" t="str">
        <f t="shared" ca="1" si="596"/>
        <v>6169543.86</v>
      </c>
      <c r="W2923" s="14" t="str">
        <f t="shared" ca="1" si="597"/>
        <v>POINT(713690.59 6169543.86)</v>
      </c>
      <c r="X2923" s="14" t="str">
        <f>IFERROR(INDEX(BygningOmraade!B:B,MATCH(A2923,BygningOmraade!A:A,0)),"")</f>
        <v/>
      </c>
    </row>
    <row r="2924" spans="1:24" s="14" customFormat="1" x14ac:dyDescent="0.25">
      <c r="A2924" s="14">
        <f t="shared" si="585"/>
        <v>2924</v>
      </c>
      <c r="B2924" s="14" t="str">
        <f t="shared" ca="1" si="586"/>
        <v>ac4bcd80-8c8f-4a62-b364-fdf50e0f7bd0</v>
      </c>
      <c r="C2924" s="14" t="str">
        <f t="shared" ca="1" si="587"/>
        <v>0a3f507e-1954-32b8-e044-0003ba298018</v>
      </c>
      <c r="D2924" s="14">
        <f t="shared" ca="1" si="588"/>
        <v>995172</v>
      </c>
      <c r="E2924" s="1">
        <f t="shared" ca="1" si="589"/>
        <v>130</v>
      </c>
      <c r="F2924" s="1">
        <f t="shared" ca="1" si="590"/>
        <v>103</v>
      </c>
      <c r="G2924" s="1">
        <f t="shared" ca="1" si="591"/>
        <v>1978</v>
      </c>
      <c r="H2924" s="1" t="str">
        <f ca="1">IFERROR(INDEX(Varmeinstallation!B:B,MATCH(INDIRECT($A$1&amp;"L"&amp;A2924)*1,Varmeinstallation!A:A,0)),"Ingen varmeinstallationer")</f>
        <v>Fjernvarme/blokvarme (radiatorsystemer eller varmluftanlæg)</v>
      </c>
      <c r="I2924" s="1" t="str">
        <f ca="1">IFERROR(INDEX(Opvarmningsmiddel!B:B,MATCH(INDIRECT($A$1&amp;"M"&amp;A2924)*1,Opvarmningsmiddel!A:A,0)),"")</f>
        <v/>
      </c>
      <c r="J2924" s="1">
        <f t="shared" ca="1" si="592"/>
        <v>0</v>
      </c>
      <c r="K2924" s="1" t="str">
        <f ca="1">IFERROR(INDEX(Relationstabel!$C$3:$K$10,MATCH(VALUE(INDIRECT($A$1&amp;"L"&amp;A2924)),Relationstabel!$A$3:$A$10,0),MATCH(IFERROR(VALUE(INDIRECT($A$1&amp;"M"&amp;A2924)),0),Relationstabel!$C$1:$K$1,0)),"Ingen varmeinstallationer")</f>
        <v>Fjernvarme/ Blokvarme</v>
      </c>
      <c r="L2924" s="1" t="str">
        <f ca="1">INDEX(Anvendelseskode!B:B,MATCH($E2924,Anvendelseskode!$A:$A,0))</f>
        <v>Række-, kæde-, dobbelthus (lodret adskillelse mellem enhederne)</v>
      </c>
      <c r="M2924" s="1" t="str">
        <f ca="1">INDEX(Anvendelseskode!C:C,MATCH($E2924,Anvendelseskode!$A:$A,0))</f>
        <v>Række-, kæde og dobbelthuse</v>
      </c>
      <c r="N2924" s="1" t="str">
        <f ca="1">INDEX(Anvendelseskode!D:D,MATCH($E2924,Anvendelseskode!$A:$A,0))</f>
        <v>Private husholdninger</v>
      </c>
      <c r="O2924" s="1" t="str">
        <f ca="1">IFERROR(INDEX(SBi!$2:$2,MATCH(G2924,SBi!$1:$1,1)),SBi!$K$2)</f>
        <v>1973-1978</v>
      </c>
      <c r="P2924" s="1">
        <f ca="1">IFERROR(INDEX(SBi!$C$3:$K$28,MATCH(E2924,SBi!$B$3:$B$28,0),MATCH(O2924,SBi!$C$2:$K$2,0)),0)</f>
        <v>112.6</v>
      </c>
      <c r="Q2924" s="19">
        <f t="shared" ca="1" si="593"/>
        <v>11.597799999999999</v>
      </c>
      <c r="R2924" s="19" t="str">
        <f ca="1">IFERROR(INDEX(VpD!$2:$2,MATCH(G2924,VpD!$1:$1,1)),VpD!$I$2)</f>
        <v>1973-1978</v>
      </c>
      <c r="S2924" s="1">
        <f ca="1">IFERROR(INDEX(VpD!$C$3:$I$27,MATCH(E2924,VpD!$B$3:$B$27,0),MATCH(R2924,VpD!$C$2:$I$2,0)),0)</f>
        <v>98</v>
      </c>
      <c r="T2924" s="19">
        <f t="shared" ca="1" si="594"/>
        <v>10.093999999999999</v>
      </c>
      <c r="U2924" s="14" t="str">
        <f t="shared" ca="1" si="595"/>
        <v xml:space="preserve">711827.2 </v>
      </c>
      <c r="V2924" s="14" t="str">
        <f t="shared" ca="1" si="596"/>
        <v>6172577.22</v>
      </c>
      <c r="W2924" s="14" t="str">
        <f t="shared" ca="1" si="597"/>
        <v>POINT(711827.2 6172577.22)</v>
      </c>
      <c r="X2924" s="14" t="str">
        <f>IFERROR(INDEX(BygningOmraade!B:B,MATCH(A2924,BygningOmraade!A:A,0)),"")</f>
        <v/>
      </c>
    </row>
    <row r="2925" spans="1:24" s="14" customFormat="1" x14ac:dyDescent="0.25">
      <c r="A2925" s="14">
        <f t="shared" si="585"/>
        <v>2925</v>
      </c>
      <c r="B2925" s="14" t="str">
        <f t="shared" ca="1" si="586"/>
        <v>ac5352a9-7c79-468f-b78e-8cd09a5be120</v>
      </c>
      <c r="C2925" s="14" t="str">
        <f t="shared" ca="1" si="587"/>
        <v>0a3f507e-232e-32b8-e044-0003ba298018</v>
      </c>
      <c r="D2925" s="14">
        <f t="shared" ca="1" si="588"/>
        <v>995424</v>
      </c>
      <c r="E2925" s="1">
        <f t="shared" ca="1" si="589"/>
        <v>120</v>
      </c>
      <c r="F2925" s="1">
        <f t="shared" ca="1" si="590"/>
        <v>138</v>
      </c>
      <c r="G2925" s="1">
        <f t="shared" ca="1" si="591"/>
        <v>1984</v>
      </c>
      <c r="H2925" s="1" t="str">
        <f ca="1">IFERROR(INDEX(Varmeinstallation!B:B,MATCH(INDIRECT($A$1&amp;"L"&amp;A2925)*1,Varmeinstallation!A:A,0)),"Ingen varmeinstallationer")</f>
        <v>Centralvarme fra eget anlæg, et-kammer fyr</v>
      </c>
      <c r="I2925" s="1" t="str">
        <f ca="1">IFERROR(INDEX(Opvarmningsmiddel!B:B,MATCH(INDIRECT($A$1&amp;"M"&amp;A2925)*1,Opvarmningsmiddel!A:A,0)),"")</f>
        <v>Naturgas</v>
      </c>
      <c r="J2925" s="1">
        <f t="shared" ca="1" si="592"/>
        <v>2</v>
      </c>
      <c r="K2925" s="1" t="str">
        <f ca="1">IFERROR(INDEX(Relationstabel!$C$3:$K$10,MATCH(VALUE(INDIRECT($A$1&amp;"L"&amp;A2925)),Relationstabel!$A$3:$A$10,0),MATCH(IFERROR(VALUE(INDIRECT($A$1&amp;"M"&amp;A2925)),0),Relationstabel!$C$1:$K$1,0)),"Ingen varmeinstallationer")</f>
        <v>Naturgas</v>
      </c>
      <c r="L2925" s="1" t="str">
        <f ca="1">INDEX(Anvendelseskode!B:B,MATCH($E2925,Anvendelseskode!$A:$A,0))</f>
        <v>Fritliggende enfamilieshus (parcelhus)</v>
      </c>
      <c r="M2925" s="1" t="str">
        <f ca="1">INDEX(Anvendelseskode!C:C,MATCH($E2925,Anvendelseskode!$A:$A,0))</f>
        <v>Parcelhuse</v>
      </c>
      <c r="N2925" s="1" t="str">
        <f ca="1">INDEX(Anvendelseskode!D:D,MATCH($E2925,Anvendelseskode!$A:$A,0))</f>
        <v>Private husholdninger</v>
      </c>
      <c r="O2925" s="1" t="str">
        <f ca="1">IFERROR(INDEX(SBi!$2:$2,MATCH(G2925,SBi!$1:$1,1)),SBi!$K$2)</f>
        <v>1979-1998</v>
      </c>
      <c r="P2925" s="1">
        <f ca="1">IFERROR(INDEX(SBi!$C$3:$K$28,MATCH(E2925,SBi!$B$3:$B$28,0),MATCH(O2925,SBi!$C$2:$K$2,0)),0)</f>
        <v>105.4</v>
      </c>
      <c r="Q2925" s="19">
        <f t="shared" ca="1" si="593"/>
        <v>14.545200000000001</v>
      </c>
      <c r="R2925" s="19" t="str">
        <f ca="1">IFERROR(INDEX(VpD!$2:$2,MATCH(G2925,VpD!$1:$1,1)),VpD!$I$2)</f>
        <v>1979-1998</v>
      </c>
      <c r="S2925" s="1">
        <f ca="1">IFERROR(INDEX(VpD!$C$3:$I$27,MATCH(E2925,VpD!$B$3:$B$27,0),MATCH(R2925,VpD!$C$2:$I$2,0)),0)</f>
        <v>90</v>
      </c>
      <c r="T2925" s="19">
        <f t="shared" ca="1" si="594"/>
        <v>12.42</v>
      </c>
      <c r="U2925" s="14" t="str">
        <f t="shared" ca="1" si="595"/>
        <v xml:space="preserve">711958.29 </v>
      </c>
      <c r="V2925" s="14" t="str">
        <f t="shared" ca="1" si="596"/>
        <v>6172308.88</v>
      </c>
      <c r="W2925" s="14" t="str">
        <f t="shared" ca="1" si="597"/>
        <v>POINT(711958.29 6172308.88)</v>
      </c>
      <c r="X2925" s="14" t="str">
        <f>IFERROR(INDEX(BygningOmraade!B:B,MATCH(A2925,BygningOmraade!A:A,0)),"")</f>
        <v/>
      </c>
    </row>
    <row r="2926" spans="1:24" s="14" customFormat="1" x14ac:dyDescent="0.25">
      <c r="A2926" s="14">
        <f t="shared" si="585"/>
        <v>2926</v>
      </c>
      <c r="B2926" s="14" t="str">
        <f t="shared" ca="1" si="586"/>
        <v>ac7c58bc-a601-4535-958e-1b6434b5b27a</v>
      </c>
      <c r="C2926" s="14" t="str">
        <f t="shared" ca="1" si="587"/>
        <v>0a3f507e-1c61-32b8-e044-0003ba298018</v>
      </c>
      <c r="D2926" s="14">
        <f t="shared" ca="1" si="588"/>
        <v>994375</v>
      </c>
      <c r="E2926" s="1">
        <f t="shared" ca="1" si="589"/>
        <v>140</v>
      </c>
      <c r="F2926" s="1">
        <f t="shared" ca="1" si="590"/>
        <v>468</v>
      </c>
      <c r="G2926" s="1">
        <f t="shared" ca="1" si="591"/>
        <v>1992</v>
      </c>
      <c r="H2926" s="1" t="str">
        <f ca="1">IFERROR(INDEX(Varmeinstallation!B:B,MATCH(INDIRECT($A$1&amp;"L"&amp;A2926)*1,Varmeinstallation!A:A,0)),"Ingen varmeinstallationer")</f>
        <v>Fjernvarme/blokvarme (radiatorsystemer eller varmluftanlæg)</v>
      </c>
      <c r="I2926" s="1" t="str">
        <f ca="1">IFERROR(INDEX(Opvarmningsmiddel!B:B,MATCH(INDIRECT($A$1&amp;"M"&amp;A2926)*1,Opvarmningsmiddel!A:A,0)),"")</f>
        <v/>
      </c>
      <c r="J2926" s="1">
        <f t="shared" ca="1" si="592"/>
        <v>0</v>
      </c>
      <c r="K2926" s="1" t="str">
        <f ca="1">IFERROR(INDEX(Relationstabel!$C$3:$K$10,MATCH(VALUE(INDIRECT($A$1&amp;"L"&amp;A2926)),Relationstabel!$A$3:$A$10,0),MATCH(IFERROR(VALUE(INDIRECT($A$1&amp;"M"&amp;A2926)),0),Relationstabel!$C$1:$K$1,0)),"Ingen varmeinstallationer")</f>
        <v>Fjernvarme/ Blokvarme</v>
      </c>
      <c r="L2926" s="1" t="str">
        <f ca="1">INDEX(Anvendelseskode!B:B,MATCH($E2926,Anvendelseskode!$A:$A,0))</f>
        <v>Etageboligbebyggelse</v>
      </c>
      <c r="M2926" s="1" t="str">
        <f ca="1">INDEX(Anvendelseskode!C:C,MATCH($E2926,Anvendelseskode!$A:$A,0))</f>
        <v>Etageboligbebyggelse</v>
      </c>
      <c r="N2926" s="1" t="str">
        <f ca="1">INDEX(Anvendelseskode!D:D,MATCH($E2926,Anvendelseskode!$A:$A,0))</f>
        <v>Private husholdninger</v>
      </c>
      <c r="O2926" s="1" t="str">
        <f ca="1">IFERROR(INDEX(SBi!$2:$2,MATCH(G2926,SBi!$1:$1,1)),SBi!$K$2)</f>
        <v>1979-1998</v>
      </c>
      <c r="P2926" s="1">
        <f ca="1">IFERROR(INDEX(SBi!$C$3:$K$28,MATCH(E2926,SBi!$B$3:$B$28,0),MATCH(O2926,SBi!$C$2:$K$2,0)),0)</f>
        <v>108.5</v>
      </c>
      <c r="Q2926" s="19">
        <f t="shared" ca="1" si="593"/>
        <v>50.777999999999999</v>
      </c>
      <c r="R2926" s="19" t="str">
        <f ca="1">IFERROR(INDEX(VpD!$2:$2,MATCH(G2926,VpD!$1:$1,1)),VpD!$I$2)</f>
        <v>1979-1998</v>
      </c>
      <c r="S2926" s="1">
        <f ca="1">IFERROR(INDEX(VpD!$C$3:$I$27,MATCH(E2926,VpD!$B$3:$B$27,0),MATCH(R2926,VpD!$C$2:$I$2,0)),0)</f>
        <v>80</v>
      </c>
      <c r="T2926" s="19">
        <f t="shared" ca="1" si="594"/>
        <v>37.44</v>
      </c>
      <c r="U2926" s="14" t="str">
        <f t="shared" ca="1" si="595"/>
        <v xml:space="preserve">711605.37 </v>
      </c>
      <c r="V2926" s="14" t="str">
        <f t="shared" ca="1" si="596"/>
        <v>6172579.36</v>
      </c>
      <c r="W2926" s="14" t="str">
        <f t="shared" ca="1" si="597"/>
        <v>POINT(711605.37 6172579.36)</v>
      </c>
      <c r="X2926" s="14" t="str">
        <f>IFERROR(INDEX(BygningOmraade!B:B,MATCH(A2926,BygningOmraade!A:A,0)),"")</f>
        <v/>
      </c>
    </row>
    <row r="2927" spans="1:24" s="14" customFormat="1" x14ac:dyDescent="0.25">
      <c r="A2927" s="14">
        <f t="shared" si="585"/>
        <v>2927</v>
      </c>
      <c r="B2927" s="14" t="str">
        <f t="shared" ca="1" si="586"/>
        <v>ac7e66e7-d76d-4dc2-b743-740c9602f5f8</v>
      </c>
      <c r="C2927" s="14" t="str">
        <f t="shared" ca="1" si="587"/>
        <v>0a3f507e-18db-32b8-e044-0003ba298018</v>
      </c>
      <c r="D2927" s="14">
        <f t="shared" ca="1" si="588"/>
        <v>994260</v>
      </c>
      <c r="E2927" s="1">
        <f t="shared" ca="1" si="589"/>
        <v>130</v>
      </c>
      <c r="F2927" s="1">
        <f t="shared" ca="1" si="590"/>
        <v>124</v>
      </c>
      <c r="G2927" s="1">
        <f t="shared" ca="1" si="591"/>
        <v>1983</v>
      </c>
      <c r="H2927" s="1" t="str">
        <f ca="1">IFERROR(INDEX(Varmeinstallation!B:B,MATCH(INDIRECT($A$1&amp;"L"&amp;A2927)*1,Varmeinstallation!A:A,0)),"Ingen varmeinstallationer")</f>
        <v>Fjernvarme/blokvarme (radiatorsystemer eller varmluftanlæg)</v>
      </c>
      <c r="I2927" s="1" t="str">
        <f ca="1">IFERROR(INDEX(Opvarmningsmiddel!B:B,MATCH(INDIRECT($A$1&amp;"M"&amp;A2927)*1,Opvarmningsmiddel!A:A,0)),"")</f>
        <v/>
      </c>
      <c r="J2927" s="1">
        <f t="shared" ca="1" si="592"/>
        <v>90</v>
      </c>
      <c r="K2927" s="1" t="str">
        <f ca="1">IFERROR(INDEX(Relationstabel!$C$3:$K$10,MATCH(VALUE(INDIRECT($A$1&amp;"L"&amp;A2927)),Relationstabel!$A$3:$A$10,0),MATCH(IFERROR(VALUE(INDIRECT($A$1&amp;"M"&amp;A2927)),0),Relationstabel!$C$1:$K$1,0)),"Ingen varmeinstallationer")</f>
        <v>Fjernvarme/ Blokvarme</v>
      </c>
      <c r="L2927" s="1" t="str">
        <f ca="1">INDEX(Anvendelseskode!B:B,MATCH($E2927,Anvendelseskode!$A:$A,0))</f>
        <v>Række-, kæde-, dobbelthus (lodret adskillelse mellem enhederne)</v>
      </c>
      <c r="M2927" s="1" t="str">
        <f ca="1">INDEX(Anvendelseskode!C:C,MATCH($E2927,Anvendelseskode!$A:$A,0))</f>
        <v>Række-, kæde og dobbelthuse</v>
      </c>
      <c r="N2927" s="1" t="str">
        <f ca="1">INDEX(Anvendelseskode!D:D,MATCH($E2927,Anvendelseskode!$A:$A,0))</f>
        <v>Private husholdninger</v>
      </c>
      <c r="O2927" s="1" t="str">
        <f ca="1">IFERROR(INDEX(SBi!$2:$2,MATCH(G2927,SBi!$1:$1,1)),SBi!$K$2)</f>
        <v>1979-1998</v>
      </c>
      <c r="P2927" s="1">
        <f ca="1">IFERROR(INDEX(SBi!$C$3:$K$28,MATCH(E2927,SBi!$B$3:$B$28,0),MATCH(O2927,SBi!$C$2:$K$2,0)),0)</f>
        <v>96.8</v>
      </c>
      <c r="Q2927" s="19">
        <f t="shared" ca="1" si="593"/>
        <v>12.0032</v>
      </c>
      <c r="R2927" s="19" t="str">
        <f ca="1">IFERROR(INDEX(VpD!$2:$2,MATCH(G2927,VpD!$1:$1,1)),VpD!$I$2)</f>
        <v>1979-1998</v>
      </c>
      <c r="S2927" s="1">
        <f ca="1">IFERROR(INDEX(VpD!$C$3:$I$27,MATCH(E2927,VpD!$B$3:$B$27,0),MATCH(R2927,VpD!$C$2:$I$2,0)),0)</f>
        <v>74</v>
      </c>
      <c r="T2927" s="19">
        <f t="shared" ca="1" si="594"/>
        <v>9.1760000000000002</v>
      </c>
      <c r="U2927" s="14" t="str">
        <f t="shared" ca="1" si="595"/>
        <v xml:space="preserve">711333.68 </v>
      </c>
      <c r="V2927" s="14" t="str">
        <f t="shared" ca="1" si="596"/>
        <v>6171840.93</v>
      </c>
      <c r="W2927" s="14" t="str">
        <f t="shared" ca="1" si="597"/>
        <v>POINT(711333.68 6171840.93)</v>
      </c>
      <c r="X2927" s="14" t="str">
        <f>IFERROR(INDEX(BygningOmraade!B:B,MATCH(A2927,BygningOmraade!A:A,0)),"")</f>
        <v/>
      </c>
    </row>
    <row r="2928" spans="1:24" s="14" customFormat="1" x14ac:dyDescent="0.25">
      <c r="A2928" s="14">
        <f t="shared" si="585"/>
        <v>2928</v>
      </c>
      <c r="B2928" s="14" t="str">
        <f t="shared" ca="1" si="586"/>
        <v>aca16a96-2457-479f-94d4-d94365b11fb3</v>
      </c>
      <c r="C2928" s="14" t="str">
        <f t="shared" ca="1" si="587"/>
        <v>0a3f507e-1fc0-32b8-e044-0003ba298018</v>
      </c>
      <c r="D2928" s="14">
        <f t="shared" ca="1" si="588"/>
        <v>993630</v>
      </c>
      <c r="E2928" s="1">
        <f t="shared" ca="1" si="589"/>
        <v>120</v>
      </c>
      <c r="F2928" s="1">
        <f t="shared" ca="1" si="590"/>
        <v>119</v>
      </c>
      <c r="G2928" s="1">
        <f t="shared" ca="1" si="591"/>
        <v>1972</v>
      </c>
      <c r="H2928" s="1" t="str">
        <f ca="1">IFERROR(INDEX(Varmeinstallation!B:B,MATCH(INDIRECT($A$1&amp;"L"&amp;A2928)*1,Varmeinstallation!A:A,0)),"Ingen varmeinstallationer")</f>
        <v>Centralvarme fra eget anlæg, et-kammer fyr</v>
      </c>
      <c r="I2928" s="1" t="str">
        <f ca="1">IFERROR(INDEX(Opvarmningsmiddel!B:B,MATCH(INDIRECT($A$1&amp;"M"&amp;A2928)*1,Opvarmningsmiddel!A:A,0)),"")</f>
        <v>Naturgas</v>
      </c>
      <c r="J2928" s="1">
        <f t="shared" ca="1" si="592"/>
        <v>0</v>
      </c>
      <c r="K2928" s="1" t="str">
        <f ca="1">IFERROR(INDEX(Relationstabel!$C$3:$K$10,MATCH(VALUE(INDIRECT($A$1&amp;"L"&amp;A2928)),Relationstabel!$A$3:$A$10,0),MATCH(IFERROR(VALUE(INDIRECT($A$1&amp;"M"&amp;A2928)),0),Relationstabel!$C$1:$K$1,0)),"Ingen varmeinstallationer")</f>
        <v>Naturgas</v>
      </c>
      <c r="L2928" s="1" t="str">
        <f ca="1">INDEX(Anvendelseskode!B:B,MATCH($E2928,Anvendelseskode!$A:$A,0))</f>
        <v>Fritliggende enfamilieshus (parcelhus)</v>
      </c>
      <c r="M2928" s="1" t="str">
        <f ca="1">INDEX(Anvendelseskode!C:C,MATCH($E2928,Anvendelseskode!$A:$A,0))</f>
        <v>Parcelhuse</v>
      </c>
      <c r="N2928" s="1" t="str">
        <f ca="1">INDEX(Anvendelseskode!D:D,MATCH($E2928,Anvendelseskode!$A:$A,0))</f>
        <v>Private husholdninger</v>
      </c>
      <c r="O2928" s="1" t="str">
        <f ca="1">IFERROR(INDEX(SBi!$2:$2,MATCH(G2928,SBi!$1:$1,1)),SBi!$K$2)</f>
        <v>1961-1972</v>
      </c>
      <c r="P2928" s="1">
        <f ca="1">IFERROR(INDEX(SBi!$C$3:$K$28,MATCH(E2928,SBi!$B$3:$B$28,0),MATCH(O2928,SBi!$C$2:$K$2,0)),0)</f>
        <v>134.30000000000001</v>
      </c>
      <c r="Q2928" s="19">
        <f t="shared" ca="1" si="593"/>
        <v>15.9817</v>
      </c>
      <c r="R2928" s="19" t="str">
        <f ca="1">IFERROR(INDEX(VpD!$2:$2,MATCH(G2928,VpD!$1:$1,1)),VpD!$I$2)</f>
        <v>1961-1972</v>
      </c>
      <c r="S2928" s="1">
        <f ca="1">IFERROR(INDEX(VpD!$C$3:$I$27,MATCH(E2928,VpD!$B$3:$B$27,0),MATCH(R2928,VpD!$C$2:$I$2,0)),0)</f>
        <v>143</v>
      </c>
      <c r="T2928" s="19">
        <f t="shared" ca="1" si="594"/>
        <v>17.016999999999999</v>
      </c>
      <c r="U2928" s="14" t="str">
        <f t="shared" ca="1" si="595"/>
        <v xml:space="preserve">710996.15 </v>
      </c>
      <c r="V2928" s="14" t="str">
        <f t="shared" ca="1" si="596"/>
        <v>6171705.63</v>
      </c>
      <c r="W2928" s="14" t="str">
        <f t="shared" ca="1" si="597"/>
        <v>POINT(710996.15 6171705.63)</v>
      </c>
      <c r="X2928" s="14" t="str">
        <f>IFERROR(INDEX(BygningOmraade!B:B,MATCH(A2928,BygningOmraade!A:A,0)),"")</f>
        <v/>
      </c>
    </row>
    <row r="2929" spans="1:24" s="14" customFormat="1" x14ac:dyDescent="0.25">
      <c r="A2929" s="14">
        <f t="shared" si="585"/>
        <v>2929</v>
      </c>
      <c r="B2929" s="14" t="str">
        <f t="shared" ca="1" si="586"/>
        <v>aca7584b-1e8d-477f-aac3-d0bf092438b9</v>
      </c>
      <c r="C2929" s="14" t="str">
        <f t="shared" ca="1" si="587"/>
        <v>0a3f507e-1cd2-32b8-e044-0003ba298018</v>
      </c>
      <c r="D2929" s="14">
        <f t="shared" ca="1" si="588"/>
        <v>994291</v>
      </c>
      <c r="E2929" s="1">
        <f t="shared" ca="1" si="589"/>
        <v>130</v>
      </c>
      <c r="F2929" s="1">
        <f t="shared" ca="1" si="590"/>
        <v>134</v>
      </c>
      <c r="G2929" s="1">
        <f t="shared" ca="1" si="591"/>
        <v>1975</v>
      </c>
      <c r="H2929" s="1" t="str">
        <f ca="1">IFERROR(INDEX(Varmeinstallation!B:B,MATCH(INDIRECT($A$1&amp;"L"&amp;A2929)*1,Varmeinstallation!A:A,0)),"Ingen varmeinstallationer")</f>
        <v>Fjernvarme/blokvarme (radiatorsystemer eller varmluftanlæg)</v>
      </c>
      <c r="I2929" s="1" t="str">
        <f ca="1">IFERROR(INDEX(Opvarmningsmiddel!B:B,MATCH(INDIRECT($A$1&amp;"M"&amp;A2929)*1,Opvarmningsmiddel!A:A,0)),"")</f>
        <v/>
      </c>
      <c r="J2929" s="1">
        <f t="shared" ca="1" si="592"/>
        <v>0</v>
      </c>
      <c r="K2929" s="1" t="str">
        <f ca="1">IFERROR(INDEX(Relationstabel!$C$3:$K$10,MATCH(VALUE(INDIRECT($A$1&amp;"L"&amp;A2929)),Relationstabel!$A$3:$A$10,0),MATCH(IFERROR(VALUE(INDIRECT($A$1&amp;"M"&amp;A2929)),0),Relationstabel!$C$1:$K$1,0)),"Ingen varmeinstallationer")</f>
        <v>Fjernvarme/ Blokvarme</v>
      </c>
      <c r="L2929" s="1" t="str">
        <f ca="1">INDEX(Anvendelseskode!B:B,MATCH($E2929,Anvendelseskode!$A:$A,0))</f>
        <v>Række-, kæde-, dobbelthus (lodret adskillelse mellem enhederne)</v>
      </c>
      <c r="M2929" s="1" t="str">
        <f ca="1">INDEX(Anvendelseskode!C:C,MATCH($E2929,Anvendelseskode!$A:$A,0))</f>
        <v>Række-, kæde og dobbelthuse</v>
      </c>
      <c r="N2929" s="1" t="str">
        <f ca="1">INDEX(Anvendelseskode!D:D,MATCH($E2929,Anvendelseskode!$A:$A,0))</f>
        <v>Private husholdninger</v>
      </c>
      <c r="O2929" s="1" t="str">
        <f ca="1">IFERROR(INDEX(SBi!$2:$2,MATCH(G2929,SBi!$1:$1,1)),SBi!$K$2)</f>
        <v>1973-1978</v>
      </c>
      <c r="P2929" s="1">
        <f ca="1">IFERROR(INDEX(SBi!$C$3:$K$28,MATCH(E2929,SBi!$B$3:$B$28,0),MATCH(O2929,SBi!$C$2:$K$2,0)),0)</f>
        <v>112.6</v>
      </c>
      <c r="Q2929" s="19">
        <f t="shared" ca="1" si="593"/>
        <v>15.0884</v>
      </c>
      <c r="R2929" s="19" t="str">
        <f ca="1">IFERROR(INDEX(VpD!$2:$2,MATCH(G2929,VpD!$1:$1,1)),VpD!$I$2)</f>
        <v>1973-1978</v>
      </c>
      <c r="S2929" s="1">
        <f ca="1">IFERROR(INDEX(VpD!$C$3:$I$27,MATCH(E2929,VpD!$B$3:$B$27,0),MATCH(R2929,VpD!$C$2:$I$2,0)),0)</f>
        <v>98</v>
      </c>
      <c r="T2929" s="19">
        <f t="shared" ca="1" si="594"/>
        <v>13.132</v>
      </c>
      <c r="U2929" s="14" t="str">
        <f t="shared" ca="1" si="595"/>
        <v xml:space="preserve">711300.87 </v>
      </c>
      <c r="V2929" s="14" t="str">
        <f t="shared" ca="1" si="596"/>
        <v>6172465.36</v>
      </c>
      <c r="W2929" s="14" t="str">
        <f t="shared" ca="1" si="597"/>
        <v>POINT(711300.87 6172465.36)</v>
      </c>
      <c r="X2929" s="14" t="str">
        <f>IFERROR(INDEX(BygningOmraade!B:B,MATCH(A2929,BygningOmraade!A:A,0)),"")</f>
        <v/>
      </c>
    </row>
    <row r="2930" spans="1:24" s="14" customFormat="1" x14ac:dyDescent="0.25">
      <c r="A2930" s="14">
        <f t="shared" si="585"/>
        <v>2930</v>
      </c>
      <c r="B2930" s="14" t="str">
        <f t="shared" ca="1" si="586"/>
        <v>acb222e2-c7e8-4c8a-8627-0b04fdd2b2bd</v>
      </c>
      <c r="C2930" s="14" t="str">
        <f t="shared" ca="1" si="587"/>
        <v>0a3f507e-1830-32b8-e044-0003ba298018</v>
      </c>
      <c r="D2930" s="14">
        <f t="shared" ca="1" si="588"/>
        <v>996160</v>
      </c>
      <c r="E2930" s="1">
        <f t="shared" ca="1" si="589"/>
        <v>530</v>
      </c>
      <c r="F2930" s="1">
        <f t="shared" ca="1" si="590"/>
        <v>204</v>
      </c>
      <c r="G2930" s="1">
        <f t="shared" ca="1" si="591"/>
        <v>1995</v>
      </c>
      <c r="H2930" s="1" t="str">
        <f ca="1">IFERROR(INDEX(Varmeinstallation!B:B,MATCH(INDIRECT($A$1&amp;"L"&amp;A2930)*1,Varmeinstallation!A:A,0)),"Ingen varmeinstallationer")</f>
        <v>Elovne, elpaneler</v>
      </c>
      <c r="I2930" s="1" t="str">
        <f ca="1">IFERROR(INDEX(Opvarmningsmiddel!B:B,MATCH(INDIRECT($A$1&amp;"M"&amp;A2930)*1,Opvarmningsmiddel!A:A,0)),"")</f>
        <v>Elektricitet</v>
      </c>
      <c r="J2930" s="1">
        <f t="shared" ca="1" si="592"/>
        <v>5</v>
      </c>
      <c r="K2930" s="1" t="str">
        <f ca="1">IFERROR(INDEX(Relationstabel!$C$3:$K$10,MATCH(VALUE(INDIRECT($A$1&amp;"L"&amp;A2930)),Relationstabel!$A$3:$A$10,0),MATCH(IFERROR(VALUE(INDIRECT($A$1&amp;"M"&amp;A2930)),0),Relationstabel!$C$1:$K$1,0)),"Ingen varmeinstallationer")</f>
        <v>Elvarme</v>
      </c>
      <c r="L2930" s="1" t="str">
        <f ca="1">INDEX(Anvendelseskode!B:B,MATCH($E2930,Anvendelseskode!$A:$A,0))</f>
        <v>Bygning i forbindelse med idrætsudøvelse (klubhus, idrætshal, svømmehal o.lign.).</v>
      </c>
      <c r="M2930" s="1" t="str">
        <f ca="1">INDEX(Anvendelseskode!C:C,MATCH($E2930,Anvendelseskode!$A:$A,0))</f>
        <v>Bygning i forbindelse med idrætsudøvelse (klubhus, idrætshal, svømmehal o.lign.).</v>
      </c>
      <c r="N2930" s="1" t="str">
        <f ca="1">INDEX(Anvendelseskode!D:D,MATCH($E2930,Anvendelseskode!$A:$A,0))</f>
        <v>Kommunale og andre offentlige institutioner</v>
      </c>
      <c r="O2930" s="1" t="str">
        <f ca="1">IFERROR(INDEX(SBi!$2:$2,MATCH(G2930,SBi!$1:$1,1)),SBi!$K$2)</f>
        <v>1979-1998</v>
      </c>
      <c r="P2930" s="1">
        <f ca="1">IFERROR(INDEX(SBi!$C$3:$K$28,MATCH(E2930,SBi!$B$3:$B$28,0),MATCH(O2930,SBi!$C$2:$K$2,0)),0)</f>
        <v>155</v>
      </c>
      <c r="Q2930" s="19">
        <f t="shared" ca="1" si="593"/>
        <v>31.62</v>
      </c>
      <c r="R2930" s="19" t="str">
        <f ca="1">IFERROR(INDEX(VpD!$2:$2,MATCH(G2930,VpD!$1:$1,1)),VpD!$I$2)</f>
        <v>1979-1998</v>
      </c>
      <c r="S2930" s="1">
        <f ca="1">IFERROR(INDEX(VpD!$C$3:$I$27,MATCH(E2930,VpD!$B$3:$B$27,0),MATCH(R2930,VpD!$C$2:$I$2,0)),0)</f>
        <v>72</v>
      </c>
      <c r="T2930" s="19">
        <f t="shared" ca="1" si="594"/>
        <v>14.688000000000001</v>
      </c>
      <c r="U2930" s="14" t="str">
        <f t="shared" ca="1" si="595"/>
        <v xml:space="preserve">713117.77 </v>
      </c>
      <c r="V2930" s="14" t="str">
        <f t="shared" ca="1" si="596"/>
        <v>6170102.74</v>
      </c>
      <c r="W2930" s="14" t="str">
        <f t="shared" ca="1" si="597"/>
        <v>POINT(713117.77 6170102.74)</v>
      </c>
      <c r="X2930" s="14" t="str">
        <f>IFERROR(INDEX(BygningOmraade!B:B,MATCH(A2930,BygningOmraade!A:A,0)),"")</f>
        <v/>
      </c>
    </row>
    <row r="2931" spans="1:24" s="14" customFormat="1" x14ac:dyDescent="0.25">
      <c r="A2931" s="14">
        <f t="shared" si="585"/>
        <v>2931</v>
      </c>
      <c r="B2931" s="14" t="str">
        <f t="shared" ca="1" si="586"/>
        <v>acbcdb2f-8d17-45f6-8aab-98841f9b9969</v>
      </c>
      <c r="C2931" s="14" t="str">
        <f t="shared" ca="1" si="587"/>
        <v>48c5a5db-4c07-4d4f-a02d-f24bf6520845</v>
      </c>
      <c r="D2931" s="14">
        <f t="shared" ca="1" si="588"/>
        <v>100100824</v>
      </c>
      <c r="E2931" s="1">
        <f t="shared" ca="1" si="589"/>
        <v>130</v>
      </c>
      <c r="F2931" s="1">
        <f t="shared" ca="1" si="590"/>
        <v>158</v>
      </c>
      <c r="G2931" s="1">
        <f t="shared" ca="1" si="591"/>
        <v>2017</v>
      </c>
      <c r="H2931" s="1" t="str">
        <f ca="1">IFERROR(INDEX(Varmeinstallation!B:B,MATCH(INDIRECT($A$1&amp;"L"&amp;A2931)*1,Varmeinstallation!A:A,0)),"Ingen varmeinstallationer")</f>
        <v>Centralvarme fra eget anlæg, et-kammer fyr</v>
      </c>
      <c r="I2931" s="1" t="str">
        <f ca="1">IFERROR(INDEX(Opvarmningsmiddel!B:B,MATCH(INDIRECT($A$1&amp;"M"&amp;A2931)*1,Opvarmningsmiddel!A:A,0)),"")</f>
        <v>Naturgas</v>
      </c>
      <c r="J2931" s="1">
        <f t="shared" ca="1" si="592"/>
        <v>4</v>
      </c>
      <c r="K2931" s="1" t="str">
        <f ca="1">IFERROR(INDEX(Relationstabel!$C$3:$K$10,MATCH(VALUE(INDIRECT($A$1&amp;"L"&amp;A2931)),Relationstabel!$A$3:$A$10,0),MATCH(IFERROR(VALUE(INDIRECT($A$1&amp;"M"&amp;A2931)),0),Relationstabel!$C$1:$K$1,0)),"Ingen varmeinstallationer")</f>
        <v>Naturgas</v>
      </c>
      <c r="L2931" s="1" t="str">
        <f ca="1">INDEX(Anvendelseskode!B:B,MATCH($E2931,Anvendelseskode!$A:$A,0))</f>
        <v>Række-, kæde-, dobbelthus (lodret adskillelse mellem enhederne)</v>
      </c>
      <c r="M2931" s="1" t="str">
        <f ca="1">INDEX(Anvendelseskode!C:C,MATCH($E2931,Anvendelseskode!$A:$A,0))</f>
        <v>Række-, kæde og dobbelthuse</v>
      </c>
      <c r="N2931" s="1" t="str">
        <f ca="1">INDEX(Anvendelseskode!D:D,MATCH($E2931,Anvendelseskode!$A:$A,0))</f>
        <v>Private husholdninger</v>
      </c>
      <c r="O2931" s="1" t="str">
        <f ca="1">IFERROR(INDEX(SBi!$2:$2,MATCH(G2931,SBi!$1:$1,1)),SBi!$K$2)</f>
        <v>Efter 2006</v>
      </c>
      <c r="P2931" s="1">
        <f ca="1">IFERROR(INDEX(SBi!$C$3:$K$28,MATCH(E2931,SBi!$B$3:$B$28,0),MATCH(O2931,SBi!$C$2:$K$2,0)),0)</f>
        <v>66.400000000000006</v>
      </c>
      <c r="Q2931" s="19">
        <f t="shared" ca="1" si="593"/>
        <v>10.491200000000001</v>
      </c>
      <c r="R2931" s="19" t="str">
        <f ca="1">IFERROR(INDEX(VpD!$2:$2,MATCH(G2931,VpD!$1:$1,1)),VpD!$I$2)</f>
        <v>&gt;1998</v>
      </c>
      <c r="S2931" s="1">
        <f ca="1">IFERROR(INDEX(VpD!$C$3:$I$27,MATCH(E2931,VpD!$B$3:$B$27,0),MATCH(R2931,VpD!$C$2:$I$2,0)),0)</f>
        <v>65</v>
      </c>
      <c r="T2931" s="19">
        <f t="shared" ca="1" si="594"/>
        <v>10.27</v>
      </c>
      <c r="U2931" s="14" t="str">
        <f t="shared" ca="1" si="595"/>
        <v xml:space="preserve">712256.69 </v>
      </c>
      <c r="V2931" s="14" t="str">
        <f t="shared" ca="1" si="596"/>
        <v>6169474.51</v>
      </c>
      <c r="W2931" s="14" t="str">
        <f t="shared" ca="1" si="597"/>
        <v>POINT(712256.69 6169474.51)</v>
      </c>
      <c r="X2931" s="14" t="str">
        <f>IFERROR(INDEX(BygningOmraade!B:B,MATCH(A2931,BygningOmraade!A:A,0)),"")</f>
        <v/>
      </c>
    </row>
    <row r="2932" spans="1:24" s="14" customFormat="1" x14ac:dyDescent="0.25">
      <c r="A2932" s="14">
        <f t="shared" si="585"/>
        <v>2932</v>
      </c>
      <c r="B2932" s="14" t="str">
        <f t="shared" ca="1" si="586"/>
        <v>acd21927-9551-4eda-8bcc-25deec7da01a</v>
      </c>
      <c r="C2932" s="14" t="str">
        <f t="shared" ca="1" si="587"/>
        <v>0a3f507e-1d74-32b8-e044-0003ba298018</v>
      </c>
      <c r="D2932" s="14">
        <f t="shared" ca="1" si="588"/>
        <v>2516397</v>
      </c>
      <c r="E2932" s="1">
        <f t="shared" ca="1" si="589"/>
        <v>130</v>
      </c>
      <c r="F2932" s="1">
        <f t="shared" ca="1" si="590"/>
        <v>122</v>
      </c>
      <c r="G2932" s="1">
        <f t="shared" ca="1" si="591"/>
        <v>1999</v>
      </c>
      <c r="H2932" s="1" t="str">
        <f ca="1">IFERROR(INDEX(Varmeinstallation!B:B,MATCH(INDIRECT($A$1&amp;"L"&amp;A2932)*1,Varmeinstallation!A:A,0)),"Ingen varmeinstallationer")</f>
        <v>Fjernvarme/blokvarme (radiatorsystemer eller varmluftanlæg)</v>
      </c>
      <c r="I2932" s="1" t="str">
        <f ca="1">IFERROR(INDEX(Opvarmningsmiddel!B:B,MATCH(INDIRECT($A$1&amp;"M"&amp;A2932)*1,Opvarmningsmiddel!A:A,0)),"")</f>
        <v/>
      </c>
      <c r="J2932" s="1">
        <f t="shared" ca="1" si="592"/>
        <v>0</v>
      </c>
      <c r="K2932" s="1" t="str">
        <f ca="1">IFERROR(INDEX(Relationstabel!$C$3:$K$10,MATCH(VALUE(INDIRECT($A$1&amp;"L"&amp;A2932)),Relationstabel!$A$3:$A$10,0),MATCH(IFERROR(VALUE(INDIRECT($A$1&amp;"M"&amp;A2932)),0),Relationstabel!$C$1:$K$1,0)),"Ingen varmeinstallationer")</f>
        <v>Fjernvarme/ Blokvarme</v>
      </c>
      <c r="L2932" s="1" t="str">
        <f ca="1">INDEX(Anvendelseskode!B:B,MATCH($E2932,Anvendelseskode!$A:$A,0))</f>
        <v>Række-, kæde-, dobbelthus (lodret adskillelse mellem enhederne)</v>
      </c>
      <c r="M2932" s="1" t="str">
        <f ca="1">INDEX(Anvendelseskode!C:C,MATCH($E2932,Anvendelseskode!$A:$A,0))</f>
        <v>Række-, kæde og dobbelthuse</v>
      </c>
      <c r="N2932" s="1" t="str">
        <f ca="1">INDEX(Anvendelseskode!D:D,MATCH($E2932,Anvendelseskode!$A:$A,0))</f>
        <v>Private husholdninger</v>
      </c>
      <c r="O2932" s="1" t="str">
        <f ca="1">IFERROR(INDEX(SBi!$2:$2,MATCH(G2932,SBi!$1:$1,1)),SBi!$K$2)</f>
        <v>1999-2006</v>
      </c>
      <c r="P2932" s="1">
        <f ca="1">IFERROR(INDEX(SBi!$C$3:$K$28,MATCH(E2932,SBi!$B$3:$B$28,0),MATCH(O2932,SBi!$C$2:$K$2,0)),0)</f>
        <v>81.5</v>
      </c>
      <c r="Q2932" s="19">
        <f t="shared" ca="1" si="593"/>
        <v>9.9429999999999996</v>
      </c>
      <c r="R2932" s="19" t="str">
        <f ca="1">IFERROR(INDEX(VpD!$2:$2,MATCH(G2932,VpD!$1:$1,1)),VpD!$I$2)</f>
        <v>&gt;1998</v>
      </c>
      <c r="S2932" s="1">
        <f ca="1">IFERROR(INDEX(VpD!$C$3:$I$27,MATCH(E2932,VpD!$B$3:$B$27,0),MATCH(R2932,VpD!$C$2:$I$2,0)),0)</f>
        <v>65</v>
      </c>
      <c r="T2932" s="19">
        <f t="shared" ca="1" si="594"/>
        <v>7.93</v>
      </c>
      <c r="U2932" s="14" t="str">
        <f t="shared" ca="1" si="595"/>
        <v xml:space="preserve">711626.74 </v>
      </c>
      <c r="V2932" s="14" t="str">
        <f t="shared" ca="1" si="596"/>
        <v>6172628.78</v>
      </c>
      <c r="W2932" s="14" t="str">
        <f t="shared" ca="1" si="597"/>
        <v>POINT(711626.74 6172628.78)</v>
      </c>
      <c r="X2932" s="14" t="str">
        <f>IFERROR(INDEX(BygningOmraade!B:B,MATCH(A2932,BygningOmraade!A:A,0)),"")</f>
        <v/>
      </c>
    </row>
    <row r="2933" spans="1:24" s="14" customFormat="1" x14ac:dyDescent="0.25">
      <c r="A2933" s="14">
        <f t="shared" si="585"/>
        <v>2933</v>
      </c>
      <c r="B2933" s="14" t="str">
        <f t="shared" ca="1" si="586"/>
        <v>acd65153-f8cc-44e7-a019-c4b8a4a9813d</v>
      </c>
      <c r="C2933" s="14" t="str">
        <f t="shared" ca="1" si="587"/>
        <v>0a3f507e-242c-32b8-e044-0003ba298018</v>
      </c>
      <c r="D2933" s="14">
        <f t="shared" ca="1" si="588"/>
        <v>994688</v>
      </c>
      <c r="E2933" s="1">
        <f t="shared" ca="1" si="589"/>
        <v>120</v>
      </c>
      <c r="F2933" s="1">
        <f t="shared" ca="1" si="590"/>
        <v>135</v>
      </c>
      <c r="G2933" s="1">
        <f t="shared" ca="1" si="591"/>
        <v>1964</v>
      </c>
      <c r="H2933" s="1" t="str">
        <f ca="1">IFERROR(INDEX(Varmeinstallation!B:B,MATCH(INDIRECT($A$1&amp;"L"&amp;A2933)*1,Varmeinstallation!A:A,0)),"Ingen varmeinstallationer")</f>
        <v>Centralvarme fra eget anlæg, et-kammer fyr</v>
      </c>
      <c r="I2933" s="1" t="str">
        <f ca="1">IFERROR(INDEX(Opvarmningsmiddel!B:B,MATCH(INDIRECT($A$1&amp;"M"&amp;A2933)*1,Opvarmningsmiddel!A:A,0)),"")</f>
        <v>Naturgas</v>
      </c>
      <c r="J2933" s="1">
        <f t="shared" ca="1" si="592"/>
        <v>2</v>
      </c>
      <c r="K2933" s="1" t="str">
        <f ca="1">IFERROR(INDEX(Relationstabel!$C$3:$K$10,MATCH(VALUE(INDIRECT($A$1&amp;"L"&amp;A2933)),Relationstabel!$A$3:$A$10,0),MATCH(IFERROR(VALUE(INDIRECT($A$1&amp;"M"&amp;A2933)),0),Relationstabel!$C$1:$K$1,0)),"Ingen varmeinstallationer")</f>
        <v>Naturgas</v>
      </c>
      <c r="L2933" s="1" t="str">
        <f ca="1">INDEX(Anvendelseskode!B:B,MATCH($E2933,Anvendelseskode!$A:$A,0))</f>
        <v>Fritliggende enfamilieshus (parcelhus)</v>
      </c>
      <c r="M2933" s="1" t="str">
        <f ca="1">INDEX(Anvendelseskode!C:C,MATCH($E2933,Anvendelseskode!$A:$A,0))</f>
        <v>Parcelhuse</v>
      </c>
      <c r="N2933" s="1" t="str">
        <f ca="1">INDEX(Anvendelseskode!D:D,MATCH($E2933,Anvendelseskode!$A:$A,0))</f>
        <v>Private husholdninger</v>
      </c>
      <c r="O2933" s="1" t="str">
        <f ca="1">IFERROR(INDEX(SBi!$2:$2,MATCH(G2933,SBi!$1:$1,1)),SBi!$K$2)</f>
        <v>1961-1972</v>
      </c>
      <c r="P2933" s="1">
        <f ca="1">IFERROR(INDEX(SBi!$C$3:$K$28,MATCH(E2933,SBi!$B$3:$B$28,0),MATCH(O2933,SBi!$C$2:$K$2,0)),0)</f>
        <v>134.30000000000001</v>
      </c>
      <c r="Q2933" s="19">
        <f t="shared" ca="1" si="593"/>
        <v>18.130500000000001</v>
      </c>
      <c r="R2933" s="19" t="str">
        <f ca="1">IFERROR(INDEX(VpD!$2:$2,MATCH(G2933,VpD!$1:$1,1)),VpD!$I$2)</f>
        <v>1961-1972</v>
      </c>
      <c r="S2933" s="1">
        <f ca="1">IFERROR(INDEX(VpD!$C$3:$I$27,MATCH(E2933,VpD!$B$3:$B$27,0),MATCH(R2933,VpD!$C$2:$I$2,0)),0)</f>
        <v>143</v>
      </c>
      <c r="T2933" s="19">
        <f t="shared" ca="1" si="594"/>
        <v>19.305</v>
      </c>
      <c r="U2933" s="14" t="str">
        <f t="shared" ca="1" si="595"/>
        <v xml:space="preserve">711679.17 </v>
      </c>
      <c r="V2933" s="14" t="str">
        <f t="shared" ca="1" si="596"/>
        <v>6170627.74</v>
      </c>
      <c r="W2933" s="14" t="str">
        <f t="shared" ca="1" si="597"/>
        <v>POINT(711679.17 6170627.74)</v>
      </c>
      <c r="X2933" s="14" t="str">
        <f>IFERROR(INDEX(BygningOmraade!B:B,MATCH(A2933,BygningOmraade!A:A,0)),"")</f>
        <v/>
      </c>
    </row>
    <row r="2934" spans="1:24" s="14" customFormat="1" x14ac:dyDescent="0.25">
      <c r="A2934" s="14">
        <f t="shared" si="585"/>
        <v>2934</v>
      </c>
      <c r="B2934" s="14" t="str">
        <f t="shared" ca="1" si="586"/>
        <v>ace6cb67-62d4-4790-b409-e57229a11acd</v>
      </c>
      <c r="C2934" s="14" t="str">
        <f t="shared" ca="1" si="587"/>
        <v>0a3f507e-1bbd-32b8-e044-0003ba298018</v>
      </c>
      <c r="D2934" s="14">
        <f t="shared" ca="1" si="588"/>
        <v>997145</v>
      </c>
      <c r="E2934" s="1">
        <f t="shared" ca="1" si="589"/>
        <v>130</v>
      </c>
      <c r="F2934" s="1">
        <f t="shared" ca="1" si="590"/>
        <v>91</v>
      </c>
      <c r="G2934" s="1">
        <f t="shared" ca="1" si="591"/>
        <v>1965</v>
      </c>
      <c r="H2934" s="1" t="str">
        <f ca="1">IFERROR(INDEX(Varmeinstallation!B:B,MATCH(INDIRECT($A$1&amp;"L"&amp;A2934)*1,Varmeinstallation!A:A,0)),"Ingen varmeinstallationer")</f>
        <v>Elovne, elpaneler</v>
      </c>
      <c r="I2934" s="1" t="str">
        <f ca="1">IFERROR(INDEX(Opvarmningsmiddel!B:B,MATCH(INDIRECT($A$1&amp;"M"&amp;A2934)*1,Opvarmningsmiddel!A:A,0)),"")</f>
        <v>Elektricitet</v>
      </c>
      <c r="J2934" s="1">
        <f t="shared" ca="1" si="592"/>
        <v>0</v>
      </c>
      <c r="K2934" s="1" t="str">
        <f ca="1">IFERROR(INDEX(Relationstabel!$C$3:$K$10,MATCH(VALUE(INDIRECT($A$1&amp;"L"&amp;A2934)),Relationstabel!$A$3:$A$10,0),MATCH(IFERROR(VALUE(INDIRECT($A$1&amp;"M"&amp;A2934)),0),Relationstabel!$C$1:$K$1,0)),"Ingen varmeinstallationer")</f>
        <v>Elvarme</v>
      </c>
      <c r="L2934" s="1" t="str">
        <f ca="1">INDEX(Anvendelseskode!B:B,MATCH($E2934,Anvendelseskode!$A:$A,0))</f>
        <v>Række-, kæde-, dobbelthus (lodret adskillelse mellem enhederne)</v>
      </c>
      <c r="M2934" s="1" t="str">
        <f ca="1">INDEX(Anvendelseskode!C:C,MATCH($E2934,Anvendelseskode!$A:$A,0))</f>
        <v>Række-, kæde og dobbelthuse</v>
      </c>
      <c r="N2934" s="1" t="str">
        <f ca="1">INDEX(Anvendelseskode!D:D,MATCH($E2934,Anvendelseskode!$A:$A,0))</f>
        <v>Private husholdninger</v>
      </c>
      <c r="O2934" s="1" t="str">
        <f ca="1">IFERROR(INDEX(SBi!$2:$2,MATCH(G2934,SBi!$1:$1,1)),SBi!$K$2)</f>
        <v>1961-1972</v>
      </c>
      <c r="P2934" s="1">
        <f ca="1">IFERROR(INDEX(SBi!$C$3:$K$28,MATCH(E2934,SBi!$B$3:$B$28,0),MATCH(O2934,SBi!$C$2:$K$2,0)),0)</f>
        <v>119.9</v>
      </c>
      <c r="Q2934" s="19">
        <f t="shared" ca="1" si="593"/>
        <v>10.9109</v>
      </c>
      <c r="R2934" s="19" t="str">
        <f ca="1">IFERROR(INDEX(VpD!$2:$2,MATCH(G2934,VpD!$1:$1,1)),VpD!$I$2)</f>
        <v>1961-1972</v>
      </c>
      <c r="S2934" s="1">
        <f ca="1">IFERROR(INDEX(VpD!$C$3:$I$27,MATCH(E2934,VpD!$B$3:$B$27,0),MATCH(R2934,VpD!$C$2:$I$2,0)),0)</f>
        <v>120</v>
      </c>
      <c r="T2934" s="19">
        <f t="shared" ca="1" si="594"/>
        <v>10.92</v>
      </c>
      <c r="U2934" s="14" t="str">
        <f t="shared" ca="1" si="595"/>
        <v xml:space="preserve">713770.91 </v>
      </c>
      <c r="V2934" s="14" t="str">
        <f t="shared" ca="1" si="596"/>
        <v>6169246.41</v>
      </c>
      <c r="W2934" s="14" t="str">
        <f t="shared" ca="1" si="597"/>
        <v>POINT(713770.91 6169246.41)</v>
      </c>
      <c r="X2934" s="14" t="str">
        <f>IFERROR(INDEX(BygningOmraade!B:B,MATCH(A2934,BygningOmraade!A:A,0)),"")</f>
        <v/>
      </c>
    </row>
    <row r="2935" spans="1:24" s="14" customFormat="1" x14ac:dyDescent="0.25">
      <c r="A2935" s="14">
        <f t="shared" si="585"/>
        <v>2935</v>
      </c>
      <c r="B2935" s="14" t="str">
        <f t="shared" ca="1" si="586"/>
        <v>acfc19b4-f83d-4603-919d-7f7e10daab7e</v>
      </c>
      <c r="C2935" s="14" t="str">
        <f t="shared" ca="1" si="587"/>
        <v>0a3f507e-15f2-32b8-e044-0003ba298018</v>
      </c>
      <c r="D2935" s="14">
        <f t="shared" ca="1" si="588"/>
        <v>995084</v>
      </c>
      <c r="E2935" s="1">
        <f t="shared" ca="1" si="589"/>
        <v>120</v>
      </c>
      <c r="F2935" s="1">
        <f t="shared" ca="1" si="590"/>
        <v>154</v>
      </c>
      <c r="G2935" s="1">
        <f t="shared" ca="1" si="591"/>
        <v>1973</v>
      </c>
      <c r="H2935" s="1" t="str">
        <f ca="1">IFERROR(INDEX(Varmeinstallation!B:B,MATCH(INDIRECT($A$1&amp;"L"&amp;A2935)*1,Varmeinstallation!A:A,0)),"Ingen varmeinstallationer")</f>
        <v>Centralvarme fra eget anlæg, et-kammer fyr</v>
      </c>
      <c r="I2935" s="1" t="str">
        <f ca="1">IFERROR(INDEX(Opvarmningsmiddel!B:B,MATCH(INDIRECT($A$1&amp;"M"&amp;A2935)*1,Opvarmningsmiddel!A:A,0)),"")</f>
        <v>Naturgas</v>
      </c>
      <c r="J2935" s="1">
        <f t="shared" ca="1" si="592"/>
        <v>2</v>
      </c>
      <c r="K2935" s="1" t="str">
        <f ca="1">IFERROR(INDEX(Relationstabel!$C$3:$K$10,MATCH(VALUE(INDIRECT($A$1&amp;"L"&amp;A2935)),Relationstabel!$A$3:$A$10,0),MATCH(IFERROR(VALUE(INDIRECT($A$1&amp;"M"&amp;A2935)),0),Relationstabel!$C$1:$K$1,0)),"Ingen varmeinstallationer")</f>
        <v>Naturgas</v>
      </c>
      <c r="L2935" s="1" t="str">
        <f ca="1">INDEX(Anvendelseskode!B:B,MATCH($E2935,Anvendelseskode!$A:$A,0))</f>
        <v>Fritliggende enfamilieshus (parcelhus)</v>
      </c>
      <c r="M2935" s="1" t="str">
        <f ca="1">INDEX(Anvendelseskode!C:C,MATCH($E2935,Anvendelseskode!$A:$A,0))</f>
        <v>Parcelhuse</v>
      </c>
      <c r="N2935" s="1" t="str">
        <f ca="1">INDEX(Anvendelseskode!D:D,MATCH($E2935,Anvendelseskode!$A:$A,0))</f>
        <v>Private husholdninger</v>
      </c>
      <c r="O2935" s="1" t="str">
        <f ca="1">IFERROR(INDEX(SBi!$2:$2,MATCH(G2935,SBi!$1:$1,1)),SBi!$K$2)</f>
        <v>1973-1978</v>
      </c>
      <c r="P2935" s="1">
        <f ca="1">IFERROR(INDEX(SBi!$C$3:$K$28,MATCH(E2935,SBi!$B$3:$B$28,0),MATCH(O2935,SBi!$C$2:$K$2,0)),0)</f>
        <v>119.8</v>
      </c>
      <c r="Q2935" s="19">
        <f t="shared" ca="1" si="593"/>
        <v>18.449200000000001</v>
      </c>
      <c r="R2935" s="19" t="str">
        <f ca="1">IFERROR(INDEX(VpD!$2:$2,MATCH(G2935,VpD!$1:$1,1)),VpD!$I$2)</f>
        <v>1973-1978</v>
      </c>
      <c r="S2935" s="1">
        <f ca="1">IFERROR(INDEX(VpD!$C$3:$I$27,MATCH(E2935,VpD!$B$3:$B$27,0),MATCH(R2935,VpD!$C$2:$I$2,0)),0)</f>
        <v>117</v>
      </c>
      <c r="T2935" s="19">
        <f t="shared" ca="1" si="594"/>
        <v>18.018000000000001</v>
      </c>
      <c r="U2935" s="14" t="str">
        <f t="shared" ca="1" si="595"/>
        <v xml:space="preserve">711741.74 </v>
      </c>
      <c r="V2935" s="14" t="str">
        <f t="shared" ca="1" si="596"/>
        <v>6170686.42</v>
      </c>
      <c r="W2935" s="14" t="str">
        <f t="shared" ca="1" si="597"/>
        <v>POINT(711741.74 6170686.42)</v>
      </c>
      <c r="X2935" s="14" t="str">
        <f>IFERROR(INDEX(BygningOmraade!B:B,MATCH(A2935,BygningOmraade!A:A,0)),"")</f>
        <v/>
      </c>
    </row>
    <row r="2936" spans="1:24" s="14" customFormat="1" x14ac:dyDescent="0.25">
      <c r="A2936" s="14">
        <f t="shared" si="585"/>
        <v>2936</v>
      </c>
      <c r="B2936" s="14" t="str">
        <f t="shared" ca="1" si="586"/>
        <v>ad27126d-6416-4c6c-86dd-ad1c0a8205c8</v>
      </c>
      <c r="C2936" s="14" t="str">
        <f t="shared" ca="1" si="587"/>
        <v>0a3f507e-1b34-32b8-e044-0003ba298018</v>
      </c>
      <c r="D2936" s="14">
        <f t="shared" ca="1" si="588"/>
        <v>996341</v>
      </c>
      <c r="E2936" s="1">
        <f t="shared" ca="1" si="589"/>
        <v>120</v>
      </c>
      <c r="F2936" s="1">
        <f t="shared" ca="1" si="590"/>
        <v>172</v>
      </c>
      <c r="G2936" s="1">
        <f t="shared" ca="1" si="591"/>
        <v>1948</v>
      </c>
      <c r="H2936" s="1" t="str">
        <f ca="1">IFERROR(INDEX(Varmeinstallation!B:B,MATCH(INDIRECT($A$1&amp;"L"&amp;A2936)*1,Varmeinstallation!A:A,0)),"Ingen varmeinstallationer")</f>
        <v>Centralvarme fra eget anlæg, et-kammer fyr</v>
      </c>
      <c r="I2936" s="1" t="str">
        <f ca="1">IFERROR(INDEX(Opvarmningsmiddel!B:B,MATCH(INDIRECT($A$1&amp;"M"&amp;A2936)*1,Opvarmningsmiddel!A:A,0)),"")</f>
        <v>Naturgas</v>
      </c>
      <c r="J2936" s="1">
        <f t="shared" ca="1" si="592"/>
        <v>0</v>
      </c>
      <c r="K2936" s="1" t="str">
        <f ca="1">IFERROR(INDEX(Relationstabel!$C$3:$K$10,MATCH(VALUE(INDIRECT($A$1&amp;"L"&amp;A2936)),Relationstabel!$A$3:$A$10,0),MATCH(IFERROR(VALUE(INDIRECT($A$1&amp;"M"&amp;A2936)),0),Relationstabel!$C$1:$K$1,0)),"Ingen varmeinstallationer")</f>
        <v>Naturgas</v>
      </c>
      <c r="L2936" s="1" t="str">
        <f ca="1">INDEX(Anvendelseskode!B:B,MATCH($E2936,Anvendelseskode!$A:$A,0))</f>
        <v>Fritliggende enfamilieshus (parcelhus)</v>
      </c>
      <c r="M2936" s="1" t="str">
        <f ca="1">INDEX(Anvendelseskode!C:C,MATCH($E2936,Anvendelseskode!$A:$A,0))</f>
        <v>Parcelhuse</v>
      </c>
      <c r="N2936" s="1" t="str">
        <f ca="1">INDEX(Anvendelseskode!D:D,MATCH($E2936,Anvendelseskode!$A:$A,0))</f>
        <v>Private husholdninger</v>
      </c>
      <c r="O2936" s="1" t="str">
        <f ca="1">IFERROR(INDEX(SBi!$2:$2,MATCH(G2936,SBi!$1:$1,1)),SBi!$K$2)</f>
        <v>1931-1950</v>
      </c>
      <c r="P2936" s="1">
        <f ca="1">IFERROR(INDEX(SBi!$C$3:$K$28,MATCH(E2936,SBi!$B$3:$B$28,0),MATCH(O2936,SBi!$C$2:$K$2,0)),0)</f>
        <v>164.1</v>
      </c>
      <c r="Q2936" s="19">
        <f t="shared" ca="1" si="593"/>
        <v>28.225200000000001</v>
      </c>
      <c r="R2936" s="19" t="str">
        <f ca="1">IFERROR(INDEX(VpD!$2:$2,MATCH(G2936,VpD!$1:$1,1)),VpD!$I$2)</f>
        <v>1931-1950</v>
      </c>
      <c r="S2936" s="1">
        <f ca="1">IFERROR(INDEX(VpD!$C$3:$I$27,MATCH(E2936,VpD!$B$3:$B$27,0),MATCH(R2936,VpD!$C$2:$I$2,0)),0)</f>
        <v>217</v>
      </c>
      <c r="T2936" s="19">
        <f t="shared" ca="1" si="594"/>
        <v>37.323999999999998</v>
      </c>
      <c r="U2936" s="14" t="str">
        <f t="shared" ca="1" si="595"/>
        <v xml:space="preserve">712931.58 </v>
      </c>
      <c r="V2936" s="14" t="str">
        <f t="shared" ca="1" si="596"/>
        <v>6168665.31</v>
      </c>
      <c r="W2936" s="14" t="str">
        <f t="shared" ca="1" si="597"/>
        <v>POINT(712931.58 6168665.31)</v>
      </c>
      <c r="X2936" s="14" t="str">
        <f>IFERROR(INDEX(BygningOmraade!B:B,MATCH(A2936,BygningOmraade!A:A,0)),"")</f>
        <v/>
      </c>
    </row>
    <row r="2937" spans="1:24" s="14" customFormat="1" x14ac:dyDescent="0.25">
      <c r="A2937" s="14">
        <f t="shared" si="585"/>
        <v>2937</v>
      </c>
      <c r="B2937" s="14" t="str">
        <f t="shared" ca="1" si="586"/>
        <v>ad2a15d7-fd80-4626-8b58-7450883a2e00</v>
      </c>
      <c r="C2937" s="14" t="str">
        <f t="shared" ca="1" si="587"/>
        <v>0a3f507e-232d-32b8-e044-0003ba298018</v>
      </c>
      <c r="D2937" s="14">
        <f t="shared" ca="1" si="588"/>
        <v>995420</v>
      </c>
      <c r="E2937" s="1">
        <f t="shared" ca="1" si="589"/>
        <v>120</v>
      </c>
      <c r="F2937" s="1">
        <f t="shared" ca="1" si="590"/>
        <v>148</v>
      </c>
      <c r="G2937" s="1">
        <f t="shared" ca="1" si="591"/>
        <v>1973</v>
      </c>
      <c r="H2937" s="1" t="str">
        <f ca="1">IFERROR(INDEX(Varmeinstallation!B:B,MATCH(INDIRECT($A$1&amp;"L"&amp;A2937)*1,Varmeinstallation!A:A,0)),"Ingen varmeinstallationer")</f>
        <v>Centralvarme fra eget anlæg, et-kammer fyr</v>
      </c>
      <c r="I2937" s="1" t="str">
        <f ca="1">IFERROR(INDEX(Opvarmningsmiddel!B:B,MATCH(INDIRECT($A$1&amp;"M"&amp;A2937)*1,Opvarmningsmiddel!A:A,0)),"")</f>
        <v>Naturgas</v>
      </c>
      <c r="J2937" s="1">
        <f t="shared" ca="1" si="592"/>
        <v>2</v>
      </c>
      <c r="K2937" s="1" t="str">
        <f ca="1">IFERROR(INDEX(Relationstabel!$C$3:$K$10,MATCH(VALUE(INDIRECT($A$1&amp;"L"&amp;A2937)),Relationstabel!$A$3:$A$10,0),MATCH(IFERROR(VALUE(INDIRECT($A$1&amp;"M"&amp;A2937)),0),Relationstabel!$C$1:$K$1,0)),"Ingen varmeinstallationer")</f>
        <v>Naturgas</v>
      </c>
      <c r="L2937" s="1" t="str">
        <f ca="1">INDEX(Anvendelseskode!B:B,MATCH($E2937,Anvendelseskode!$A:$A,0))</f>
        <v>Fritliggende enfamilieshus (parcelhus)</v>
      </c>
      <c r="M2937" s="1" t="str">
        <f ca="1">INDEX(Anvendelseskode!C:C,MATCH($E2937,Anvendelseskode!$A:$A,0))</f>
        <v>Parcelhuse</v>
      </c>
      <c r="N2937" s="1" t="str">
        <f ca="1">INDEX(Anvendelseskode!D:D,MATCH($E2937,Anvendelseskode!$A:$A,0))</f>
        <v>Private husholdninger</v>
      </c>
      <c r="O2937" s="1" t="str">
        <f ca="1">IFERROR(INDEX(SBi!$2:$2,MATCH(G2937,SBi!$1:$1,1)),SBi!$K$2)</f>
        <v>1973-1978</v>
      </c>
      <c r="P2937" s="1">
        <f ca="1">IFERROR(INDEX(SBi!$C$3:$K$28,MATCH(E2937,SBi!$B$3:$B$28,0),MATCH(O2937,SBi!$C$2:$K$2,0)),0)</f>
        <v>119.8</v>
      </c>
      <c r="Q2937" s="19">
        <f t="shared" ca="1" si="593"/>
        <v>17.730399999999999</v>
      </c>
      <c r="R2937" s="19" t="str">
        <f ca="1">IFERROR(INDEX(VpD!$2:$2,MATCH(G2937,VpD!$1:$1,1)),VpD!$I$2)</f>
        <v>1973-1978</v>
      </c>
      <c r="S2937" s="1">
        <f ca="1">IFERROR(INDEX(VpD!$C$3:$I$27,MATCH(E2937,VpD!$B$3:$B$27,0),MATCH(R2937,VpD!$C$2:$I$2,0)),0)</f>
        <v>117</v>
      </c>
      <c r="T2937" s="19">
        <f t="shared" ca="1" si="594"/>
        <v>17.315999999999999</v>
      </c>
      <c r="U2937" s="14" t="str">
        <f t="shared" ca="1" si="595"/>
        <v xml:space="preserve">711967.71 </v>
      </c>
      <c r="V2937" s="14" t="str">
        <f t="shared" ca="1" si="596"/>
        <v>6172274.71</v>
      </c>
      <c r="W2937" s="14" t="str">
        <f t="shared" ca="1" si="597"/>
        <v>POINT(711967.71 6172274.71)</v>
      </c>
      <c r="X2937" s="14" t="str">
        <f>IFERROR(INDEX(BygningOmraade!B:B,MATCH(A2937,BygningOmraade!A:A,0)),"")</f>
        <v/>
      </c>
    </row>
    <row r="2938" spans="1:24" s="14" customFormat="1" x14ac:dyDescent="0.25">
      <c r="A2938" s="14">
        <f t="shared" si="585"/>
        <v>2938</v>
      </c>
      <c r="B2938" s="14" t="str">
        <f t="shared" ca="1" si="586"/>
        <v>ad2f085b-d04d-454e-998c-4066bd118d4f</v>
      </c>
      <c r="C2938" s="14" t="str">
        <f t="shared" ca="1" si="587"/>
        <v>0a3f507e-1af5-32b8-e044-0003ba298018</v>
      </c>
      <c r="D2938" s="14">
        <f t="shared" ca="1" si="588"/>
        <v>996271</v>
      </c>
      <c r="E2938" s="1">
        <f t="shared" ca="1" si="589"/>
        <v>140</v>
      </c>
      <c r="F2938" s="1">
        <f t="shared" ca="1" si="590"/>
        <v>1636</v>
      </c>
      <c r="G2938" s="1">
        <f t="shared" ca="1" si="591"/>
        <v>1965</v>
      </c>
      <c r="H2938" s="1" t="str">
        <f ca="1">IFERROR(INDEX(Varmeinstallation!B:B,MATCH(INDIRECT($A$1&amp;"L"&amp;A2938)*1,Varmeinstallation!A:A,0)),"Ingen varmeinstallationer")</f>
        <v>Fjernvarme/blokvarme (radiatorsystemer eller varmluftanlæg)</v>
      </c>
      <c r="I2938" s="1" t="str">
        <f ca="1">IFERROR(INDEX(Opvarmningsmiddel!B:B,MATCH(INDIRECT($A$1&amp;"M"&amp;A2938)*1,Opvarmningsmiddel!A:A,0)),"")</f>
        <v/>
      </c>
      <c r="J2938" s="1">
        <f t="shared" ca="1" si="592"/>
        <v>0</v>
      </c>
      <c r="K2938" s="1" t="str">
        <f ca="1">IFERROR(INDEX(Relationstabel!$C$3:$K$10,MATCH(VALUE(INDIRECT($A$1&amp;"L"&amp;A2938)),Relationstabel!$A$3:$A$10,0),MATCH(IFERROR(VALUE(INDIRECT($A$1&amp;"M"&amp;A2938)),0),Relationstabel!$C$1:$K$1,0)),"Ingen varmeinstallationer")</f>
        <v>Fjernvarme/ Blokvarme</v>
      </c>
      <c r="L2938" s="1" t="str">
        <f ca="1">INDEX(Anvendelseskode!B:B,MATCH($E2938,Anvendelseskode!$A:$A,0))</f>
        <v>Etageboligbebyggelse</v>
      </c>
      <c r="M2938" s="1" t="str">
        <f ca="1">INDEX(Anvendelseskode!C:C,MATCH($E2938,Anvendelseskode!$A:$A,0))</f>
        <v>Etageboligbebyggelse</v>
      </c>
      <c r="N2938" s="1" t="str">
        <f ca="1">INDEX(Anvendelseskode!D:D,MATCH($E2938,Anvendelseskode!$A:$A,0))</f>
        <v>Private husholdninger</v>
      </c>
      <c r="O2938" s="1" t="str">
        <f ca="1">IFERROR(INDEX(SBi!$2:$2,MATCH(G2938,SBi!$1:$1,1)),SBi!$K$2)</f>
        <v>1961-1972</v>
      </c>
      <c r="P2938" s="1">
        <f ca="1">IFERROR(INDEX(SBi!$C$3:$K$28,MATCH(E2938,SBi!$B$3:$B$28,0),MATCH(O2938,SBi!$C$2:$K$2,0)),0)</f>
        <v>132.30000000000001</v>
      </c>
      <c r="Q2938" s="19">
        <f t="shared" ca="1" si="593"/>
        <v>216.44280000000001</v>
      </c>
      <c r="R2938" s="19" t="str">
        <f ca="1">IFERROR(INDEX(VpD!$2:$2,MATCH(G2938,VpD!$1:$1,1)),VpD!$I$2)</f>
        <v>1961-1972</v>
      </c>
      <c r="S2938" s="1">
        <f ca="1">IFERROR(INDEX(VpD!$C$3:$I$27,MATCH(E2938,VpD!$B$3:$B$27,0),MATCH(R2938,VpD!$C$2:$I$2,0)),0)</f>
        <v>126</v>
      </c>
      <c r="T2938" s="19">
        <f t="shared" ca="1" si="594"/>
        <v>206.136</v>
      </c>
      <c r="U2938" s="14" t="str">
        <f t="shared" ca="1" si="595"/>
        <v xml:space="preserve">713116.56 </v>
      </c>
      <c r="V2938" s="14" t="str">
        <f t="shared" ca="1" si="596"/>
        <v>6169270.55</v>
      </c>
      <c r="W2938" s="14" t="str">
        <f t="shared" ca="1" si="597"/>
        <v>POINT(713116.56 6169270.55)</v>
      </c>
      <c r="X2938" s="14" t="str">
        <f>IFERROR(INDEX(BygningOmraade!B:B,MATCH(A2938,BygningOmraade!A:A,0)),"")</f>
        <v/>
      </c>
    </row>
    <row r="2939" spans="1:24" s="14" customFormat="1" x14ac:dyDescent="0.25">
      <c r="A2939" s="14">
        <f t="shared" si="585"/>
        <v>2939</v>
      </c>
      <c r="B2939" s="14" t="str">
        <f t="shared" ca="1" si="586"/>
        <v>ad332a0b-bcfb-47f2-80d9-5146dc1673eb</v>
      </c>
      <c r="C2939" s="14" t="str">
        <f t="shared" ca="1" si="587"/>
        <v>0a3f507e-229b-32b8-e044-0003ba298018</v>
      </c>
      <c r="D2939" s="14">
        <f t="shared" ca="1" si="588"/>
        <v>995854</v>
      </c>
      <c r="E2939" s="1">
        <f t="shared" ca="1" si="589"/>
        <v>130</v>
      </c>
      <c r="F2939" s="1">
        <f t="shared" ca="1" si="590"/>
        <v>107</v>
      </c>
      <c r="G2939" s="1">
        <f t="shared" ca="1" si="591"/>
        <v>1985</v>
      </c>
      <c r="H2939" s="1" t="str">
        <f ca="1">IFERROR(INDEX(Varmeinstallation!B:B,MATCH(INDIRECT($A$1&amp;"L"&amp;A2939)*1,Varmeinstallation!A:A,0)),"Ingen varmeinstallationer")</f>
        <v>Fjernvarme/blokvarme (radiatorsystemer eller varmluftanlæg)</v>
      </c>
      <c r="I2939" s="1" t="str">
        <f ca="1">IFERROR(INDEX(Opvarmningsmiddel!B:B,MATCH(INDIRECT($A$1&amp;"M"&amp;A2939)*1,Opvarmningsmiddel!A:A,0)),"")</f>
        <v/>
      </c>
      <c r="J2939" s="1">
        <f t="shared" ca="1" si="592"/>
        <v>0</v>
      </c>
      <c r="K2939" s="1" t="str">
        <f ca="1">IFERROR(INDEX(Relationstabel!$C$3:$K$10,MATCH(VALUE(INDIRECT($A$1&amp;"L"&amp;A2939)),Relationstabel!$A$3:$A$10,0),MATCH(IFERROR(VALUE(INDIRECT($A$1&amp;"M"&amp;A2939)),0),Relationstabel!$C$1:$K$1,0)),"Ingen varmeinstallationer")</f>
        <v>Fjernvarme/ Blokvarme</v>
      </c>
      <c r="L2939" s="1" t="str">
        <f ca="1">INDEX(Anvendelseskode!B:B,MATCH($E2939,Anvendelseskode!$A:$A,0))</f>
        <v>Række-, kæde-, dobbelthus (lodret adskillelse mellem enhederne)</v>
      </c>
      <c r="M2939" s="1" t="str">
        <f ca="1">INDEX(Anvendelseskode!C:C,MATCH($E2939,Anvendelseskode!$A:$A,0))</f>
        <v>Række-, kæde og dobbelthuse</v>
      </c>
      <c r="N2939" s="1" t="str">
        <f ca="1">INDEX(Anvendelseskode!D:D,MATCH($E2939,Anvendelseskode!$A:$A,0))</f>
        <v>Private husholdninger</v>
      </c>
      <c r="O2939" s="1" t="str">
        <f ca="1">IFERROR(INDEX(SBi!$2:$2,MATCH(G2939,SBi!$1:$1,1)),SBi!$K$2)</f>
        <v>1979-1998</v>
      </c>
      <c r="P2939" s="1">
        <f ca="1">IFERROR(INDEX(SBi!$C$3:$K$28,MATCH(E2939,SBi!$B$3:$B$28,0),MATCH(O2939,SBi!$C$2:$K$2,0)),0)</f>
        <v>96.8</v>
      </c>
      <c r="Q2939" s="19">
        <f t="shared" ca="1" si="593"/>
        <v>10.3576</v>
      </c>
      <c r="R2939" s="19" t="str">
        <f ca="1">IFERROR(INDEX(VpD!$2:$2,MATCH(G2939,VpD!$1:$1,1)),VpD!$I$2)</f>
        <v>1979-1998</v>
      </c>
      <c r="S2939" s="1">
        <f ca="1">IFERROR(INDEX(VpD!$C$3:$I$27,MATCH(E2939,VpD!$B$3:$B$27,0),MATCH(R2939,VpD!$C$2:$I$2,0)),0)</f>
        <v>74</v>
      </c>
      <c r="T2939" s="19">
        <f t="shared" ca="1" si="594"/>
        <v>7.9180000000000001</v>
      </c>
      <c r="U2939" s="14" t="str">
        <f t="shared" ca="1" si="595"/>
        <v xml:space="preserve">712025.7 </v>
      </c>
      <c r="V2939" s="14" t="str">
        <f t="shared" ca="1" si="596"/>
        <v>6171901.7</v>
      </c>
      <c r="W2939" s="14" t="str">
        <f t="shared" ca="1" si="597"/>
        <v>POINT(712025.7 6171901.7)</v>
      </c>
      <c r="X2939" s="14" t="str">
        <f>IFERROR(INDEX(BygningOmraade!B:B,MATCH(A2939,BygningOmraade!A:A,0)),"")</f>
        <v/>
      </c>
    </row>
    <row r="2940" spans="1:24" s="14" customFormat="1" x14ac:dyDescent="0.25">
      <c r="A2940" s="14">
        <f t="shared" si="585"/>
        <v>2940</v>
      </c>
      <c r="B2940" s="14" t="str">
        <f t="shared" ca="1" si="586"/>
        <v>ad46b8f4-c779-484a-8937-352001796945</v>
      </c>
      <c r="C2940" s="14" t="str">
        <f t="shared" ca="1" si="587"/>
        <v>0a3f507e-210f-32b8-e044-0003ba298018</v>
      </c>
      <c r="D2940" s="14">
        <f t="shared" ca="1" si="588"/>
        <v>996650</v>
      </c>
      <c r="E2940" s="1">
        <f t="shared" ca="1" si="589"/>
        <v>120</v>
      </c>
      <c r="F2940" s="1">
        <f t="shared" ca="1" si="590"/>
        <v>174</v>
      </c>
      <c r="G2940" s="1">
        <f t="shared" ca="1" si="591"/>
        <v>1998</v>
      </c>
      <c r="H2940" s="1" t="str">
        <f ca="1">IFERROR(INDEX(Varmeinstallation!B:B,MATCH(INDIRECT($A$1&amp;"L"&amp;A2940)*1,Varmeinstallation!A:A,0)),"Ingen varmeinstallationer")</f>
        <v>Centralvarme fra eget anlæg, et-kammer fyr</v>
      </c>
      <c r="I2940" s="1" t="str">
        <f ca="1">IFERROR(INDEX(Opvarmningsmiddel!B:B,MATCH(INDIRECT($A$1&amp;"M"&amp;A2940)*1,Opvarmningsmiddel!A:A,0)),"")</f>
        <v>Naturgas</v>
      </c>
      <c r="J2940" s="1">
        <f t="shared" ca="1" si="592"/>
        <v>0</v>
      </c>
      <c r="K2940" s="1" t="str">
        <f ca="1">IFERROR(INDEX(Relationstabel!$C$3:$K$10,MATCH(VALUE(INDIRECT($A$1&amp;"L"&amp;A2940)),Relationstabel!$A$3:$A$10,0),MATCH(IFERROR(VALUE(INDIRECT($A$1&amp;"M"&amp;A2940)),0),Relationstabel!$C$1:$K$1,0)),"Ingen varmeinstallationer")</f>
        <v>Naturgas</v>
      </c>
      <c r="L2940" s="1" t="str">
        <f ca="1">INDEX(Anvendelseskode!B:B,MATCH($E2940,Anvendelseskode!$A:$A,0))</f>
        <v>Fritliggende enfamilieshus (parcelhus)</v>
      </c>
      <c r="M2940" s="1" t="str">
        <f ca="1">INDEX(Anvendelseskode!C:C,MATCH($E2940,Anvendelseskode!$A:$A,0))</f>
        <v>Parcelhuse</v>
      </c>
      <c r="N2940" s="1" t="str">
        <f ca="1">INDEX(Anvendelseskode!D:D,MATCH($E2940,Anvendelseskode!$A:$A,0))</f>
        <v>Private husholdninger</v>
      </c>
      <c r="O2940" s="1" t="str">
        <f ca="1">IFERROR(INDEX(SBi!$2:$2,MATCH(G2940,SBi!$1:$1,1)),SBi!$K$2)</f>
        <v>1979-1998</v>
      </c>
      <c r="P2940" s="1">
        <f ca="1">IFERROR(INDEX(SBi!$C$3:$K$28,MATCH(E2940,SBi!$B$3:$B$28,0),MATCH(O2940,SBi!$C$2:$K$2,0)),0)</f>
        <v>105.4</v>
      </c>
      <c r="Q2940" s="19">
        <f t="shared" ca="1" si="593"/>
        <v>18.339600000000001</v>
      </c>
      <c r="R2940" s="19" t="str">
        <f ca="1">IFERROR(INDEX(VpD!$2:$2,MATCH(G2940,VpD!$1:$1,1)),VpD!$I$2)</f>
        <v>1979-1998</v>
      </c>
      <c r="S2940" s="1">
        <f ca="1">IFERROR(INDEX(VpD!$C$3:$I$27,MATCH(E2940,VpD!$B$3:$B$27,0),MATCH(R2940,VpD!$C$2:$I$2,0)),0)</f>
        <v>90</v>
      </c>
      <c r="T2940" s="19">
        <f t="shared" ca="1" si="594"/>
        <v>15.66</v>
      </c>
      <c r="U2940" s="14" t="str">
        <f t="shared" ca="1" si="595"/>
        <v xml:space="preserve">713546.29 </v>
      </c>
      <c r="V2940" s="14" t="str">
        <f t="shared" ca="1" si="596"/>
        <v>6168991.69</v>
      </c>
      <c r="W2940" s="14" t="str">
        <f t="shared" ca="1" si="597"/>
        <v>POINT(713546.29 6168991.69)</v>
      </c>
      <c r="X2940" s="14" t="str">
        <f>IFERROR(INDEX(BygningOmraade!B:B,MATCH(A2940,BygningOmraade!A:A,0)),"")</f>
        <v/>
      </c>
    </row>
    <row r="2941" spans="1:24" s="14" customFormat="1" x14ac:dyDescent="0.25">
      <c r="A2941" s="14">
        <f t="shared" si="585"/>
        <v>2941</v>
      </c>
      <c r="B2941" s="14" t="str">
        <f t="shared" ca="1" si="586"/>
        <v>ad5db536-f3d0-4b59-a654-c33dea924b6f</v>
      </c>
      <c r="C2941" s="14" t="str">
        <f t="shared" ca="1" si="587"/>
        <v>0a3f507e-18d1-32b8-e044-0003ba298018</v>
      </c>
      <c r="D2941" s="14">
        <f t="shared" ca="1" si="588"/>
        <v>994257</v>
      </c>
      <c r="E2941" s="1">
        <f t="shared" ca="1" si="589"/>
        <v>130</v>
      </c>
      <c r="F2941" s="1">
        <f t="shared" ca="1" si="590"/>
        <v>107</v>
      </c>
      <c r="G2941" s="1">
        <f t="shared" ca="1" si="591"/>
        <v>1987</v>
      </c>
      <c r="H2941" s="1" t="str">
        <f ca="1">IFERROR(INDEX(Varmeinstallation!B:B,MATCH(INDIRECT($A$1&amp;"L"&amp;A2941)*1,Varmeinstallation!A:A,0)),"Ingen varmeinstallationer")</f>
        <v>Fjernvarme/blokvarme (radiatorsystemer eller varmluftanlæg)</v>
      </c>
      <c r="I2941" s="1" t="str">
        <f ca="1">IFERROR(INDEX(Opvarmningsmiddel!B:B,MATCH(INDIRECT($A$1&amp;"M"&amp;A2941)*1,Opvarmningsmiddel!A:A,0)),"")</f>
        <v/>
      </c>
      <c r="J2941" s="1">
        <f t="shared" ca="1" si="592"/>
        <v>0</v>
      </c>
      <c r="K2941" s="1" t="str">
        <f ca="1">IFERROR(INDEX(Relationstabel!$C$3:$K$10,MATCH(VALUE(INDIRECT($A$1&amp;"L"&amp;A2941)),Relationstabel!$A$3:$A$10,0),MATCH(IFERROR(VALUE(INDIRECT($A$1&amp;"M"&amp;A2941)),0),Relationstabel!$C$1:$K$1,0)),"Ingen varmeinstallationer")</f>
        <v>Fjernvarme/ Blokvarme</v>
      </c>
      <c r="L2941" s="1" t="str">
        <f ca="1">INDEX(Anvendelseskode!B:B,MATCH($E2941,Anvendelseskode!$A:$A,0))</f>
        <v>Række-, kæde-, dobbelthus (lodret adskillelse mellem enhederne)</v>
      </c>
      <c r="M2941" s="1" t="str">
        <f ca="1">INDEX(Anvendelseskode!C:C,MATCH($E2941,Anvendelseskode!$A:$A,0))</f>
        <v>Række-, kæde og dobbelthuse</v>
      </c>
      <c r="N2941" s="1" t="str">
        <f ca="1">INDEX(Anvendelseskode!D:D,MATCH($E2941,Anvendelseskode!$A:$A,0))</f>
        <v>Private husholdninger</v>
      </c>
      <c r="O2941" s="1" t="str">
        <f ca="1">IFERROR(INDEX(SBi!$2:$2,MATCH(G2941,SBi!$1:$1,1)),SBi!$K$2)</f>
        <v>1979-1998</v>
      </c>
      <c r="P2941" s="1">
        <f ca="1">IFERROR(INDEX(SBi!$C$3:$K$28,MATCH(E2941,SBi!$B$3:$B$28,0),MATCH(O2941,SBi!$C$2:$K$2,0)),0)</f>
        <v>96.8</v>
      </c>
      <c r="Q2941" s="19">
        <f t="shared" ca="1" si="593"/>
        <v>10.3576</v>
      </c>
      <c r="R2941" s="19" t="str">
        <f ca="1">IFERROR(INDEX(VpD!$2:$2,MATCH(G2941,VpD!$1:$1,1)),VpD!$I$2)</f>
        <v>1979-1998</v>
      </c>
      <c r="S2941" s="1">
        <f ca="1">IFERROR(INDEX(VpD!$C$3:$I$27,MATCH(E2941,VpD!$B$3:$B$27,0),MATCH(R2941,VpD!$C$2:$I$2,0)),0)</f>
        <v>74</v>
      </c>
      <c r="T2941" s="19">
        <f t="shared" ca="1" si="594"/>
        <v>7.9180000000000001</v>
      </c>
      <c r="U2941" s="14" t="str">
        <f t="shared" ca="1" si="595"/>
        <v xml:space="preserve">711337.71 </v>
      </c>
      <c r="V2941" s="14" t="str">
        <f t="shared" ca="1" si="596"/>
        <v>6171814.88</v>
      </c>
      <c r="W2941" s="14" t="str">
        <f t="shared" ca="1" si="597"/>
        <v>POINT(711337.71 6171814.88)</v>
      </c>
      <c r="X2941" s="14" t="str">
        <f>IFERROR(INDEX(BygningOmraade!B:B,MATCH(A2941,BygningOmraade!A:A,0)),"")</f>
        <v/>
      </c>
    </row>
    <row r="2942" spans="1:24" s="14" customFormat="1" x14ac:dyDescent="0.25">
      <c r="A2942" s="14">
        <f t="shared" si="585"/>
        <v>2942</v>
      </c>
      <c r="B2942" s="14" t="str">
        <f t="shared" ca="1" si="586"/>
        <v>ad67bd8c-80a4-4d2a-8985-9d0b3ef16043</v>
      </c>
      <c r="C2942" s="14" t="str">
        <f t="shared" ca="1" si="587"/>
        <v>0a3f507e-1f7d-32b8-e044-0003ba298018</v>
      </c>
      <c r="D2942" s="14">
        <f t="shared" ca="1" si="588"/>
        <v>997465</v>
      </c>
      <c r="E2942" s="1">
        <f t="shared" ca="1" si="589"/>
        <v>120</v>
      </c>
      <c r="F2942" s="1">
        <f t="shared" ca="1" si="590"/>
        <v>279</v>
      </c>
      <c r="G2942" s="1">
        <f t="shared" ca="1" si="591"/>
        <v>1983</v>
      </c>
      <c r="H2942" s="1" t="str">
        <f ca="1">IFERROR(INDEX(Varmeinstallation!B:B,MATCH(INDIRECT($A$1&amp;"L"&amp;A2942)*1,Varmeinstallation!A:A,0)),"Ingen varmeinstallationer")</f>
        <v>Centralvarme fra eget anlæg, et-kammer fyr</v>
      </c>
      <c r="I2942" s="1" t="str">
        <f ca="1">IFERROR(INDEX(Opvarmningsmiddel!B:B,MATCH(INDIRECT($A$1&amp;"M"&amp;A2942)*1,Opvarmningsmiddel!A:A,0)),"")</f>
        <v>Naturgas</v>
      </c>
      <c r="J2942" s="1">
        <f t="shared" ca="1" si="592"/>
        <v>5</v>
      </c>
      <c r="K2942" s="1" t="str">
        <f ca="1">IFERROR(INDEX(Relationstabel!$C$3:$K$10,MATCH(VALUE(INDIRECT($A$1&amp;"L"&amp;A2942)),Relationstabel!$A$3:$A$10,0),MATCH(IFERROR(VALUE(INDIRECT($A$1&amp;"M"&amp;A2942)),0),Relationstabel!$C$1:$K$1,0)),"Ingen varmeinstallationer")</f>
        <v>Naturgas</v>
      </c>
      <c r="L2942" s="1" t="str">
        <f ca="1">INDEX(Anvendelseskode!B:B,MATCH($E2942,Anvendelseskode!$A:$A,0))</f>
        <v>Fritliggende enfamilieshus (parcelhus)</v>
      </c>
      <c r="M2942" s="1" t="str">
        <f ca="1">INDEX(Anvendelseskode!C:C,MATCH($E2942,Anvendelseskode!$A:$A,0))</f>
        <v>Parcelhuse</v>
      </c>
      <c r="N2942" s="1" t="str">
        <f ca="1">INDEX(Anvendelseskode!D:D,MATCH($E2942,Anvendelseskode!$A:$A,0))</f>
        <v>Private husholdninger</v>
      </c>
      <c r="O2942" s="1" t="str">
        <f ca="1">IFERROR(INDEX(SBi!$2:$2,MATCH(G2942,SBi!$1:$1,1)),SBi!$K$2)</f>
        <v>1979-1998</v>
      </c>
      <c r="P2942" s="1">
        <f ca="1">IFERROR(INDEX(SBi!$C$3:$K$28,MATCH(E2942,SBi!$B$3:$B$28,0),MATCH(O2942,SBi!$C$2:$K$2,0)),0)</f>
        <v>105.4</v>
      </c>
      <c r="Q2942" s="19">
        <f t="shared" ca="1" si="593"/>
        <v>29.406600000000001</v>
      </c>
      <c r="R2942" s="19" t="str">
        <f ca="1">IFERROR(INDEX(VpD!$2:$2,MATCH(G2942,VpD!$1:$1,1)),VpD!$I$2)</f>
        <v>1979-1998</v>
      </c>
      <c r="S2942" s="1">
        <f ca="1">IFERROR(INDEX(VpD!$C$3:$I$27,MATCH(E2942,VpD!$B$3:$B$27,0),MATCH(R2942,VpD!$C$2:$I$2,0)),0)</f>
        <v>90</v>
      </c>
      <c r="T2942" s="19">
        <f t="shared" ca="1" si="594"/>
        <v>25.11</v>
      </c>
      <c r="U2942" s="14" t="str">
        <f t="shared" ca="1" si="595"/>
        <v xml:space="preserve">713961.86 </v>
      </c>
      <c r="V2942" s="14" t="str">
        <f t="shared" ca="1" si="596"/>
        <v>6168636.83</v>
      </c>
      <c r="W2942" s="14" t="str">
        <f t="shared" ca="1" si="597"/>
        <v>POINT(713961.86 6168636.83)</v>
      </c>
      <c r="X2942" s="14" t="str">
        <f>IFERROR(INDEX(BygningOmraade!B:B,MATCH(A2942,BygningOmraade!A:A,0)),"")</f>
        <v/>
      </c>
    </row>
    <row r="2943" spans="1:24" s="14" customFormat="1" x14ac:dyDescent="0.25">
      <c r="A2943" s="14">
        <f t="shared" si="585"/>
        <v>2943</v>
      </c>
      <c r="B2943" s="14" t="str">
        <f t="shared" ca="1" si="586"/>
        <v>ad714ff8-723e-4412-a69b-7eb46e21c429</v>
      </c>
      <c r="C2943" s="14" t="str">
        <f t="shared" ca="1" si="587"/>
        <v>0a3f507e-21fe-32b8-e044-0003ba298018</v>
      </c>
      <c r="D2943" s="14">
        <f t="shared" ca="1" si="588"/>
        <v>996308</v>
      </c>
      <c r="E2943" s="1">
        <f t="shared" ca="1" si="589"/>
        <v>130</v>
      </c>
      <c r="F2943" s="1">
        <f t="shared" ca="1" si="590"/>
        <v>94</v>
      </c>
      <c r="G2943" s="1">
        <f t="shared" ca="1" si="591"/>
        <v>1994</v>
      </c>
      <c r="H2943" s="1" t="str">
        <f ca="1">IFERROR(INDEX(Varmeinstallation!B:B,MATCH(INDIRECT($A$1&amp;"L"&amp;A2943)*1,Varmeinstallation!A:A,0)),"Ingen varmeinstallationer")</f>
        <v>Centralvarme fra eget anlæg, et-kammer fyr</v>
      </c>
      <c r="I2943" s="1" t="str">
        <f ca="1">IFERROR(INDEX(Opvarmningsmiddel!B:B,MATCH(INDIRECT($A$1&amp;"M"&amp;A2943)*1,Opvarmningsmiddel!A:A,0)),"")</f>
        <v>Naturgas</v>
      </c>
      <c r="J2943" s="1">
        <f t="shared" ca="1" si="592"/>
        <v>2</v>
      </c>
      <c r="K2943" s="1" t="str">
        <f ca="1">IFERROR(INDEX(Relationstabel!$C$3:$K$10,MATCH(VALUE(INDIRECT($A$1&amp;"L"&amp;A2943)),Relationstabel!$A$3:$A$10,0),MATCH(IFERROR(VALUE(INDIRECT($A$1&amp;"M"&amp;A2943)),0),Relationstabel!$C$1:$K$1,0)),"Ingen varmeinstallationer")</f>
        <v>Naturgas</v>
      </c>
      <c r="L2943" s="1" t="str">
        <f ca="1">INDEX(Anvendelseskode!B:B,MATCH($E2943,Anvendelseskode!$A:$A,0))</f>
        <v>Række-, kæde-, dobbelthus (lodret adskillelse mellem enhederne)</v>
      </c>
      <c r="M2943" s="1" t="str">
        <f ca="1">INDEX(Anvendelseskode!C:C,MATCH($E2943,Anvendelseskode!$A:$A,0))</f>
        <v>Række-, kæde og dobbelthuse</v>
      </c>
      <c r="N2943" s="1" t="str">
        <f ca="1">INDEX(Anvendelseskode!D:D,MATCH($E2943,Anvendelseskode!$A:$A,0))</f>
        <v>Private husholdninger</v>
      </c>
      <c r="O2943" s="1" t="str">
        <f ca="1">IFERROR(INDEX(SBi!$2:$2,MATCH(G2943,SBi!$1:$1,1)),SBi!$K$2)</f>
        <v>1979-1998</v>
      </c>
      <c r="P2943" s="1">
        <f ca="1">IFERROR(INDEX(SBi!$C$3:$K$28,MATCH(E2943,SBi!$B$3:$B$28,0),MATCH(O2943,SBi!$C$2:$K$2,0)),0)</f>
        <v>96.8</v>
      </c>
      <c r="Q2943" s="19">
        <f t="shared" ca="1" si="593"/>
        <v>9.0991999999999997</v>
      </c>
      <c r="R2943" s="19" t="str">
        <f ca="1">IFERROR(INDEX(VpD!$2:$2,MATCH(G2943,VpD!$1:$1,1)),VpD!$I$2)</f>
        <v>1979-1998</v>
      </c>
      <c r="S2943" s="1">
        <f ca="1">IFERROR(INDEX(VpD!$C$3:$I$27,MATCH(E2943,VpD!$B$3:$B$27,0),MATCH(R2943,VpD!$C$2:$I$2,0)),0)</f>
        <v>74</v>
      </c>
      <c r="T2943" s="19">
        <f t="shared" ca="1" si="594"/>
        <v>6.9560000000000004</v>
      </c>
      <c r="U2943" s="14" t="str">
        <f t="shared" ca="1" si="595"/>
        <v xml:space="preserve">712933.77 </v>
      </c>
      <c r="V2943" s="14" t="str">
        <f t="shared" ca="1" si="596"/>
        <v>6169287.54</v>
      </c>
      <c r="W2943" s="14" t="str">
        <f t="shared" ca="1" si="597"/>
        <v>POINT(712933.77 6169287.54)</v>
      </c>
      <c r="X2943" s="14" t="str">
        <f>IFERROR(INDEX(BygningOmraade!B:B,MATCH(A2943,BygningOmraade!A:A,0)),"")</f>
        <v/>
      </c>
    </row>
    <row r="2944" spans="1:24" s="14" customFormat="1" x14ac:dyDescent="0.25">
      <c r="A2944" s="14">
        <f t="shared" si="585"/>
        <v>2944</v>
      </c>
      <c r="B2944" s="14" t="str">
        <f t="shared" ca="1" si="586"/>
        <v>ad8ad984-4b87-43a6-9cf1-bdc3793417f3</v>
      </c>
      <c r="C2944" s="14" t="str">
        <f t="shared" ca="1" si="587"/>
        <v>0a3f507e-1c2a-32b8-e044-0003ba298018</v>
      </c>
      <c r="D2944" s="14">
        <f t="shared" ca="1" si="588"/>
        <v>997569</v>
      </c>
      <c r="E2944" s="1">
        <f t="shared" ca="1" si="589"/>
        <v>120</v>
      </c>
      <c r="F2944" s="1">
        <f t="shared" ca="1" si="590"/>
        <v>189</v>
      </c>
      <c r="G2944" s="1">
        <f t="shared" ca="1" si="591"/>
        <v>2017</v>
      </c>
      <c r="H2944" s="1" t="str">
        <f ca="1">IFERROR(INDEX(Varmeinstallation!B:B,MATCH(INDIRECT($A$1&amp;"L"&amp;A2944)*1,Varmeinstallation!A:A,0)),"Ingen varmeinstallationer")</f>
        <v>Centralvarme fra eget anlæg, et-kammer fyr</v>
      </c>
      <c r="I2944" s="1" t="str">
        <f ca="1">IFERROR(INDEX(Opvarmningsmiddel!B:B,MATCH(INDIRECT($A$1&amp;"M"&amp;A2944)*1,Opvarmningsmiddel!A:A,0)),"")</f>
        <v>Naturgas</v>
      </c>
      <c r="J2944" s="1">
        <f t="shared" ca="1" si="592"/>
        <v>0</v>
      </c>
      <c r="K2944" s="1" t="str">
        <f ca="1">IFERROR(INDEX(Relationstabel!$C$3:$K$10,MATCH(VALUE(INDIRECT($A$1&amp;"L"&amp;A2944)),Relationstabel!$A$3:$A$10,0),MATCH(IFERROR(VALUE(INDIRECT($A$1&amp;"M"&amp;A2944)),0),Relationstabel!$C$1:$K$1,0)),"Ingen varmeinstallationer")</f>
        <v>Naturgas</v>
      </c>
      <c r="L2944" s="1" t="str">
        <f ca="1">INDEX(Anvendelseskode!B:B,MATCH($E2944,Anvendelseskode!$A:$A,0))</f>
        <v>Fritliggende enfamilieshus (parcelhus)</v>
      </c>
      <c r="M2944" s="1" t="str">
        <f ca="1">INDEX(Anvendelseskode!C:C,MATCH($E2944,Anvendelseskode!$A:$A,0))</f>
        <v>Parcelhuse</v>
      </c>
      <c r="N2944" s="1" t="str">
        <f ca="1">INDEX(Anvendelseskode!D:D,MATCH($E2944,Anvendelseskode!$A:$A,0))</f>
        <v>Private husholdninger</v>
      </c>
      <c r="O2944" s="1" t="str">
        <f ca="1">IFERROR(INDEX(SBi!$2:$2,MATCH(G2944,SBi!$1:$1,1)),SBi!$K$2)</f>
        <v>Efter 2006</v>
      </c>
      <c r="P2944" s="1">
        <f ca="1">IFERROR(INDEX(SBi!$C$3:$K$28,MATCH(E2944,SBi!$B$3:$B$28,0),MATCH(O2944,SBi!$C$2:$K$2,0)),0)</f>
        <v>67.3</v>
      </c>
      <c r="Q2944" s="19">
        <f t="shared" ca="1" si="593"/>
        <v>12.7197</v>
      </c>
      <c r="R2944" s="19" t="str">
        <f ca="1">IFERROR(INDEX(VpD!$2:$2,MATCH(G2944,VpD!$1:$1,1)),VpD!$I$2)</f>
        <v>&gt;1998</v>
      </c>
      <c r="S2944" s="1">
        <f ca="1">IFERROR(INDEX(VpD!$C$3:$I$27,MATCH(E2944,VpD!$B$3:$B$27,0),MATCH(R2944,VpD!$C$2:$I$2,0)),0)</f>
        <v>72</v>
      </c>
      <c r="T2944" s="19">
        <f t="shared" ca="1" si="594"/>
        <v>13.608000000000001</v>
      </c>
      <c r="U2944" s="14" t="str">
        <f t="shared" ca="1" si="595"/>
        <v xml:space="preserve">713833.44 </v>
      </c>
      <c r="V2944" s="14" t="str">
        <f t="shared" ca="1" si="596"/>
        <v>6169150.92</v>
      </c>
      <c r="W2944" s="14" t="str">
        <f t="shared" ca="1" si="597"/>
        <v>POINT(713833.44 6169150.92)</v>
      </c>
      <c r="X2944" s="14" t="str">
        <f>IFERROR(INDEX(BygningOmraade!B:B,MATCH(A2944,BygningOmraade!A:A,0)),"")</f>
        <v/>
      </c>
    </row>
    <row r="2945" spans="1:24" s="14" customFormat="1" x14ac:dyDescent="0.25">
      <c r="A2945" s="14">
        <f t="shared" si="585"/>
        <v>2945</v>
      </c>
      <c r="B2945" s="14" t="str">
        <f t="shared" ca="1" si="586"/>
        <v>ad9f0609-a6d7-44ea-8ded-d452303354ca</v>
      </c>
      <c r="C2945" s="14" t="str">
        <f t="shared" ca="1" si="587"/>
        <v>0a3f507e-1f7c-32b8-e044-0003ba298018</v>
      </c>
      <c r="D2945" s="14">
        <f t="shared" ca="1" si="588"/>
        <v>997499</v>
      </c>
      <c r="E2945" s="1">
        <f t="shared" ca="1" si="589"/>
        <v>120</v>
      </c>
      <c r="F2945" s="1">
        <f t="shared" ca="1" si="590"/>
        <v>229</v>
      </c>
      <c r="G2945" s="1">
        <f t="shared" ca="1" si="591"/>
        <v>1974</v>
      </c>
      <c r="H2945" s="1" t="str">
        <f ca="1">IFERROR(INDEX(Varmeinstallation!B:B,MATCH(INDIRECT($A$1&amp;"L"&amp;A2945)*1,Varmeinstallation!A:A,0)),"Ingen varmeinstallationer")</f>
        <v>Elovne, elpaneler</v>
      </c>
      <c r="I2945" s="1" t="str">
        <f ca="1">IFERROR(INDEX(Opvarmningsmiddel!B:B,MATCH(INDIRECT($A$1&amp;"M"&amp;A2945)*1,Opvarmningsmiddel!A:A,0)),"")</f>
        <v>Elektricitet</v>
      </c>
      <c r="J2945" s="1">
        <f t="shared" ca="1" si="592"/>
        <v>2</v>
      </c>
      <c r="K2945" s="1" t="str">
        <f ca="1">IFERROR(INDEX(Relationstabel!$C$3:$K$10,MATCH(VALUE(INDIRECT($A$1&amp;"L"&amp;A2945)),Relationstabel!$A$3:$A$10,0),MATCH(IFERROR(VALUE(INDIRECT($A$1&amp;"M"&amp;A2945)),0),Relationstabel!$C$1:$K$1,0)),"Ingen varmeinstallationer")</f>
        <v>Elvarme</v>
      </c>
      <c r="L2945" s="1" t="str">
        <f ca="1">INDEX(Anvendelseskode!B:B,MATCH($E2945,Anvendelseskode!$A:$A,0))</f>
        <v>Fritliggende enfamilieshus (parcelhus)</v>
      </c>
      <c r="M2945" s="1" t="str">
        <f ca="1">INDEX(Anvendelseskode!C:C,MATCH($E2945,Anvendelseskode!$A:$A,0))</f>
        <v>Parcelhuse</v>
      </c>
      <c r="N2945" s="1" t="str">
        <f ca="1">INDEX(Anvendelseskode!D:D,MATCH($E2945,Anvendelseskode!$A:$A,0))</f>
        <v>Private husholdninger</v>
      </c>
      <c r="O2945" s="1" t="str">
        <f ca="1">IFERROR(INDEX(SBi!$2:$2,MATCH(G2945,SBi!$1:$1,1)),SBi!$K$2)</f>
        <v>1973-1978</v>
      </c>
      <c r="P2945" s="1">
        <f ca="1">IFERROR(INDEX(SBi!$C$3:$K$28,MATCH(E2945,SBi!$B$3:$B$28,0),MATCH(O2945,SBi!$C$2:$K$2,0)),0)</f>
        <v>119.8</v>
      </c>
      <c r="Q2945" s="19">
        <f t="shared" ca="1" si="593"/>
        <v>27.434200000000001</v>
      </c>
      <c r="R2945" s="19" t="str">
        <f ca="1">IFERROR(INDEX(VpD!$2:$2,MATCH(G2945,VpD!$1:$1,1)),VpD!$I$2)</f>
        <v>1973-1978</v>
      </c>
      <c r="S2945" s="1">
        <f ca="1">IFERROR(INDEX(VpD!$C$3:$I$27,MATCH(E2945,VpD!$B$3:$B$27,0),MATCH(R2945,VpD!$C$2:$I$2,0)),0)</f>
        <v>117</v>
      </c>
      <c r="T2945" s="19">
        <f t="shared" ca="1" si="594"/>
        <v>26.792999999999999</v>
      </c>
      <c r="U2945" s="14" t="str">
        <f t="shared" ca="1" si="595"/>
        <v xml:space="preserve">713920.36 </v>
      </c>
      <c r="V2945" s="14" t="str">
        <f t="shared" ca="1" si="596"/>
        <v>6168693.61</v>
      </c>
      <c r="W2945" s="14" t="str">
        <f t="shared" ca="1" si="597"/>
        <v>POINT(713920.36 6168693.61)</v>
      </c>
      <c r="X2945" s="14" t="str">
        <f>IFERROR(INDEX(BygningOmraade!B:B,MATCH(A2945,BygningOmraade!A:A,0)),"")</f>
        <v/>
      </c>
    </row>
    <row r="2946" spans="1:24" s="14" customFormat="1" x14ac:dyDescent="0.25">
      <c r="A2946" s="14">
        <f t="shared" si="585"/>
        <v>2946</v>
      </c>
      <c r="B2946" s="14" t="str">
        <f t="shared" ca="1" si="586"/>
        <v>adae2019-bea6-45e2-8fe4-d57e2f9cd718</v>
      </c>
      <c r="C2946" s="14" t="str">
        <f t="shared" ca="1" si="587"/>
        <v>0a3f507e-160a-32b8-e044-0003ba298018</v>
      </c>
      <c r="D2946" s="14">
        <f t="shared" ca="1" si="588"/>
        <v>994540</v>
      </c>
      <c r="E2946" s="1">
        <f t="shared" ca="1" si="589"/>
        <v>120</v>
      </c>
      <c r="F2946" s="1">
        <f t="shared" ca="1" si="590"/>
        <v>119</v>
      </c>
      <c r="G2946" s="1">
        <f t="shared" ca="1" si="591"/>
        <v>1985</v>
      </c>
      <c r="H2946" s="1" t="str">
        <f ca="1">IFERROR(INDEX(Varmeinstallation!B:B,MATCH(INDIRECT($A$1&amp;"L"&amp;A2946)*1,Varmeinstallation!A:A,0)),"Ingen varmeinstallationer")</f>
        <v>Centralvarme fra eget anlæg, et-kammer fyr</v>
      </c>
      <c r="I2946" s="1" t="str">
        <f ca="1">IFERROR(INDEX(Opvarmningsmiddel!B:B,MATCH(INDIRECT($A$1&amp;"M"&amp;A2946)*1,Opvarmningsmiddel!A:A,0)),"")</f>
        <v>Naturgas</v>
      </c>
      <c r="J2946" s="1">
        <f t="shared" ca="1" si="592"/>
        <v>0</v>
      </c>
      <c r="K2946" s="1" t="str">
        <f ca="1">IFERROR(INDEX(Relationstabel!$C$3:$K$10,MATCH(VALUE(INDIRECT($A$1&amp;"L"&amp;A2946)),Relationstabel!$A$3:$A$10,0),MATCH(IFERROR(VALUE(INDIRECT($A$1&amp;"M"&amp;A2946)),0),Relationstabel!$C$1:$K$1,0)),"Ingen varmeinstallationer")</f>
        <v>Naturgas</v>
      </c>
      <c r="L2946" s="1" t="str">
        <f ca="1">INDEX(Anvendelseskode!B:B,MATCH($E2946,Anvendelseskode!$A:$A,0))</f>
        <v>Fritliggende enfamilieshus (parcelhus)</v>
      </c>
      <c r="M2946" s="1" t="str">
        <f ca="1">INDEX(Anvendelseskode!C:C,MATCH($E2946,Anvendelseskode!$A:$A,0))</f>
        <v>Parcelhuse</v>
      </c>
      <c r="N2946" s="1" t="str">
        <f ca="1">INDEX(Anvendelseskode!D:D,MATCH($E2946,Anvendelseskode!$A:$A,0))</f>
        <v>Private husholdninger</v>
      </c>
      <c r="O2946" s="1" t="str">
        <f ca="1">IFERROR(INDEX(SBi!$2:$2,MATCH(G2946,SBi!$1:$1,1)),SBi!$K$2)</f>
        <v>1979-1998</v>
      </c>
      <c r="P2946" s="1">
        <f ca="1">IFERROR(INDEX(SBi!$C$3:$K$28,MATCH(E2946,SBi!$B$3:$B$28,0),MATCH(O2946,SBi!$C$2:$K$2,0)),0)</f>
        <v>105.4</v>
      </c>
      <c r="Q2946" s="19">
        <f t="shared" ca="1" si="593"/>
        <v>12.5426</v>
      </c>
      <c r="R2946" s="19" t="str">
        <f ca="1">IFERROR(INDEX(VpD!$2:$2,MATCH(G2946,VpD!$1:$1,1)),VpD!$I$2)</f>
        <v>1979-1998</v>
      </c>
      <c r="S2946" s="1">
        <f ca="1">IFERROR(INDEX(VpD!$C$3:$I$27,MATCH(E2946,VpD!$B$3:$B$27,0),MATCH(R2946,VpD!$C$2:$I$2,0)),0)</f>
        <v>90</v>
      </c>
      <c r="T2946" s="19">
        <f t="shared" ca="1" si="594"/>
        <v>10.71</v>
      </c>
      <c r="U2946" s="14" t="str">
        <f t="shared" ca="1" si="595"/>
        <v xml:space="preserve">711520.96 </v>
      </c>
      <c r="V2946" s="14" t="str">
        <f t="shared" ca="1" si="596"/>
        <v>6170822.01</v>
      </c>
      <c r="W2946" s="14" t="str">
        <f t="shared" ca="1" si="597"/>
        <v>POINT(711520.96 6170822.01)</v>
      </c>
      <c r="X2946" s="14" t="str">
        <f>IFERROR(INDEX(BygningOmraade!B:B,MATCH(A2946,BygningOmraade!A:A,0)),"")</f>
        <v/>
      </c>
    </row>
    <row r="2947" spans="1:24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adb5e053-54c6-470d-9210-6f959951e028</v>
      </c>
      <c r="C2947" s="14" t="str">
        <f t="shared" ref="C2947:C3010" ca="1" si="600">INDIRECT($A$1&amp;"C"&amp;A2947)</f>
        <v>0a3f507e-164f-32b8-e044-0003ba298018</v>
      </c>
      <c r="D2947" s="14">
        <f t="shared" ref="D2947:D3010" ca="1" si="601">INDIRECT($A$1&amp;"D"&amp;A2947)</f>
        <v>997669</v>
      </c>
      <c r="E2947" s="1">
        <f t="shared" ref="E2947:E3010" ca="1" si="602">ROUNDDOWN(INDIRECT($A$1&amp;"E"&amp;A2947),-1)</f>
        <v>130</v>
      </c>
      <c r="F2947" s="1">
        <f t="shared" ref="F2947:F3010" ca="1" si="603">INDIRECT($A$1&amp;"G"&amp;A2947)+INDIRECT($A$1&amp;"H"&amp;A2947)+INDIRECT($A$1&amp;"I"&amp;A2947)*0.5</f>
        <v>124</v>
      </c>
      <c r="G2947" s="1">
        <f t="shared" ref="G2947:G3010" ca="1" si="604">MAX(INDIRECT($A$1&amp;"J"&amp;A2947),INDIRECT($A$1&amp;"K"&amp;A2947))</f>
        <v>1979</v>
      </c>
      <c r="H2947" s="1" t="str">
        <f ca="1">IFERROR(INDEX(Varmeinstallation!B:B,MATCH(INDIRECT($A$1&amp;"L"&amp;A2947)*1,Varmeinstallation!A:A,0)),"Ingen varmeinstallationer")</f>
        <v>Centralvarme fra eget anlæg, et-kammer fyr</v>
      </c>
      <c r="I2947" s="1" t="str">
        <f ca="1">IFERROR(INDEX(Opvarmningsmiddel!B:B,MATCH(INDIRECT($A$1&amp;"M"&amp;A2947)*1,Opvarmningsmiddel!A:A,0)),"")</f>
        <v>Naturgas</v>
      </c>
      <c r="J2947" s="1">
        <f t="shared" ref="J2947:J3010" ca="1" si="605">VALUE(INDIRECT($A$1&amp;"N"&amp;A2947))</f>
        <v>0</v>
      </c>
      <c r="K2947" s="1" t="str">
        <f ca="1">IFERROR(INDEX(Relationstabel!$C$3:$K$10,MATCH(VALUE(INDIRECT($A$1&amp;"L"&amp;A2947)),Relationstabel!$A$3:$A$10,0),MATCH(IFERROR(VALUE(INDIRECT($A$1&amp;"M"&amp;A2947)),0),Relationstabel!$C$1:$K$1,0)),"Ingen varmeinstallationer")</f>
        <v>Naturgas</v>
      </c>
      <c r="L2947" s="1" t="str">
        <f ca="1">INDEX(Anvendelseskode!B:B,MATCH($E2947,Anvendelseskode!$A:$A,0))</f>
        <v>Række-, kæde-, dobbelthus (lodret adskillelse mellem enhederne)</v>
      </c>
      <c r="M2947" s="1" t="str">
        <f ca="1">INDEX(Anvendelseskode!C:C,MATCH($E2947,Anvendelseskode!$A:$A,0))</f>
        <v>Række-, kæde og dobbelthuse</v>
      </c>
      <c r="N2947" s="1" t="str">
        <f ca="1">INDEX(Anvendelseskode!D:D,MATCH($E2947,Anvendelseskode!$A:$A,0))</f>
        <v>Private husholdninger</v>
      </c>
      <c r="O2947" s="1" t="str">
        <f ca="1">IFERROR(INDEX(SBi!$2:$2,MATCH(G2947,SBi!$1:$1,1)),SBi!$K$2)</f>
        <v>1979-1998</v>
      </c>
      <c r="P2947" s="1">
        <f ca="1">IFERROR(INDEX(SBi!$C$3:$K$28,MATCH(E2947,SBi!$B$3:$B$28,0),MATCH(O2947,SBi!$C$2:$K$2,0)),0)</f>
        <v>96.8</v>
      </c>
      <c r="Q2947" s="19">
        <f t="shared" ref="Q2947:Q3010" ca="1" si="606">P2947*F2947/1000</f>
        <v>12.0032</v>
      </c>
      <c r="R2947" s="19" t="str">
        <f ca="1">IFERROR(INDEX(VpD!$2:$2,MATCH(G2947,VpD!$1:$1,1)),VpD!$I$2)</f>
        <v>1979-1998</v>
      </c>
      <c r="S2947" s="1">
        <f ca="1">IFERROR(INDEX(VpD!$C$3:$I$27,MATCH(E2947,VpD!$B$3:$B$27,0),MATCH(R2947,VpD!$C$2:$I$2,0)),0)</f>
        <v>74</v>
      </c>
      <c r="T2947" s="19">
        <f t="shared" ref="T2947:T3010" ca="1" si="607">S2947*F2947/1000</f>
        <v>9.1760000000000002</v>
      </c>
      <c r="U2947" s="14" t="str">
        <f t="shared" ref="U2947:U3010" ca="1" si="608">IFERROR(SUBSTITUTE(LEFT(W2947,FIND(" ",W2947)),"POINT(",""),"")</f>
        <v xml:space="preserve">714168.98 </v>
      </c>
      <c r="V2947" s="14" t="str">
        <f t="shared" ref="V2947:V3010" ca="1" si="609">IFERROR(SUBSTITUTE(RIGHT(W2947,LEN(W2947)-FIND(" ",W2947)),")",""),"")</f>
        <v>6168733.04</v>
      </c>
      <c r="W2947" s="14" t="str">
        <f t="shared" ref="W2947:W3010" ca="1" si="610">INDIRECT($A$1&amp;"o"&amp;A2947)</f>
        <v>POINT(714168.98 6168733.04)</v>
      </c>
      <c r="X2947" s="14" t="str">
        <f>IFERROR(INDEX(BygningOmraade!B:B,MATCH(A2947,BygningOmraade!A:A,0)),"")</f>
        <v/>
      </c>
    </row>
    <row r="2948" spans="1:24" s="14" customFormat="1" x14ac:dyDescent="0.25">
      <c r="A2948" s="14">
        <f t="shared" si="598"/>
        <v>2948</v>
      </c>
      <c r="B2948" s="14" t="str">
        <f t="shared" ca="1" si="599"/>
        <v>adc4163f-4091-4403-9d2a-70522f92dc16</v>
      </c>
      <c r="C2948" s="14" t="str">
        <f t="shared" ca="1" si="600"/>
        <v>0a3f507e-1f41-32b8-e044-0003ba298018</v>
      </c>
      <c r="D2948" s="14">
        <f t="shared" ca="1" si="601"/>
        <v>993964</v>
      </c>
      <c r="E2948" s="1">
        <f t="shared" ca="1" si="602"/>
        <v>120</v>
      </c>
      <c r="F2948" s="1">
        <f t="shared" ca="1" si="603"/>
        <v>156</v>
      </c>
      <c r="G2948" s="1">
        <f t="shared" ca="1" si="604"/>
        <v>1987</v>
      </c>
      <c r="H2948" s="1" t="str">
        <f ca="1">IFERROR(INDEX(Varmeinstallation!B:B,MATCH(INDIRECT($A$1&amp;"L"&amp;A2948)*1,Varmeinstallation!A:A,0)),"Ingen varmeinstallationer")</f>
        <v>Fjernvarme/blokvarme (radiatorsystemer eller varmluftanlæg)</v>
      </c>
      <c r="I2948" s="1" t="str">
        <f ca="1">IFERROR(INDEX(Opvarmningsmiddel!B:B,MATCH(INDIRECT($A$1&amp;"M"&amp;A2948)*1,Opvarmningsmiddel!A:A,0)),"")</f>
        <v/>
      </c>
      <c r="J2948" s="1">
        <f t="shared" ca="1" si="605"/>
        <v>0</v>
      </c>
      <c r="K2948" s="1" t="str">
        <f ca="1">IFERROR(INDEX(Relationstabel!$C$3:$K$10,MATCH(VALUE(INDIRECT($A$1&amp;"L"&amp;A2948)),Relationstabel!$A$3:$A$10,0),MATCH(IFERROR(VALUE(INDIRECT($A$1&amp;"M"&amp;A2948)),0),Relationstabel!$C$1:$K$1,0)),"Ingen varmeinstallationer")</f>
        <v>Fjernvarme/ Blokvarme</v>
      </c>
      <c r="L2948" s="1" t="str">
        <f ca="1">INDEX(Anvendelseskode!B:B,MATCH($E2948,Anvendelseskode!$A:$A,0))</f>
        <v>Fritliggende enfamilieshus (parcelhus)</v>
      </c>
      <c r="M2948" s="1" t="str">
        <f ca="1">INDEX(Anvendelseskode!C:C,MATCH($E2948,Anvendelseskode!$A:$A,0))</f>
        <v>Parcelhuse</v>
      </c>
      <c r="N2948" s="1" t="str">
        <f ca="1">INDEX(Anvendelseskode!D:D,MATCH($E2948,Anvendelseskode!$A:$A,0))</f>
        <v>Private husholdninger</v>
      </c>
      <c r="O2948" s="1" t="str">
        <f ca="1">IFERROR(INDEX(SBi!$2:$2,MATCH(G2948,SBi!$1:$1,1)),SBi!$K$2)</f>
        <v>1979-1998</v>
      </c>
      <c r="P2948" s="1">
        <f ca="1">IFERROR(INDEX(SBi!$C$3:$K$28,MATCH(E2948,SBi!$B$3:$B$28,0),MATCH(O2948,SBi!$C$2:$K$2,0)),0)</f>
        <v>105.4</v>
      </c>
      <c r="Q2948" s="19">
        <f t="shared" ca="1" si="606"/>
        <v>16.442400000000003</v>
      </c>
      <c r="R2948" s="19" t="str">
        <f ca="1">IFERROR(INDEX(VpD!$2:$2,MATCH(G2948,VpD!$1:$1,1)),VpD!$I$2)</f>
        <v>1979-1998</v>
      </c>
      <c r="S2948" s="1">
        <f ca="1">IFERROR(INDEX(VpD!$C$3:$I$27,MATCH(E2948,VpD!$B$3:$B$27,0),MATCH(R2948,VpD!$C$2:$I$2,0)),0)</f>
        <v>90</v>
      </c>
      <c r="T2948" s="19">
        <f t="shared" ca="1" si="607"/>
        <v>14.04</v>
      </c>
      <c r="U2948" s="14" t="str">
        <f t="shared" ca="1" si="608"/>
        <v xml:space="preserve">711140.19 </v>
      </c>
      <c r="V2948" s="14" t="str">
        <f t="shared" ca="1" si="609"/>
        <v>6172154.27</v>
      </c>
      <c r="W2948" s="14" t="str">
        <f t="shared" ca="1" si="610"/>
        <v>POINT(711140.19 6172154.27)</v>
      </c>
      <c r="X2948" s="14" t="str">
        <f>IFERROR(INDEX(BygningOmraade!B:B,MATCH(A2948,BygningOmraade!A:A,0)),"")</f>
        <v/>
      </c>
    </row>
    <row r="2949" spans="1:24" s="14" customFormat="1" x14ac:dyDescent="0.25">
      <c r="A2949" s="14">
        <f t="shared" si="598"/>
        <v>2949</v>
      </c>
      <c r="B2949" s="14" t="str">
        <f t="shared" ca="1" si="599"/>
        <v>adcafef8-9a14-453f-bbdb-b90517b5466c</v>
      </c>
      <c r="C2949" s="14" t="str">
        <f t="shared" ca="1" si="600"/>
        <v>0a3f507e-1d37-32b8-e044-0003ba298018</v>
      </c>
      <c r="D2949" s="14">
        <f t="shared" ca="1" si="601"/>
        <v>996968</v>
      </c>
      <c r="E2949" s="1">
        <f t="shared" ca="1" si="602"/>
        <v>130</v>
      </c>
      <c r="F2949" s="1">
        <f t="shared" ca="1" si="603"/>
        <v>109</v>
      </c>
      <c r="G2949" s="1">
        <f t="shared" ca="1" si="604"/>
        <v>1978</v>
      </c>
      <c r="H2949" s="1" t="str">
        <f ca="1">IFERROR(INDEX(Varmeinstallation!B:B,MATCH(INDIRECT($A$1&amp;"L"&amp;A2949)*1,Varmeinstallation!A:A,0)),"Ingen varmeinstallationer")</f>
        <v>Fjernvarme/blokvarme (radiatorsystemer eller varmluftanlæg)</v>
      </c>
      <c r="I2949" s="1" t="str">
        <f ca="1">IFERROR(INDEX(Opvarmningsmiddel!B:B,MATCH(INDIRECT($A$1&amp;"M"&amp;A2949)*1,Opvarmningsmiddel!A:A,0)),"")</f>
        <v/>
      </c>
      <c r="J2949" s="1">
        <f t="shared" ca="1" si="605"/>
        <v>0</v>
      </c>
      <c r="K2949" s="1" t="str">
        <f ca="1">IFERROR(INDEX(Relationstabel!$C$3:$K$10,MATCH(VALUE(INDIRECT($A$1&amp;"L"&amp;A2949)),Relationstabel!$A$3:$A$10,0),MATCH(IFERROR(VALUE(INDIRECT($A$1&amp;"M"&amp;A2949)),0),Relationstabel!$C$1:$K$1,0)),"Ingen varmeinstallationer")</f>
        <v>Fjernvarme/ Blokvarme</v>
      </c>
      <c r="L2949" s="1" t="str">
        <f ca="1">INDEX(Anvendelseskode!B:B,MATCH($E2949,Anvendelseskode!$A:$A,0))</f>
        <v>Række-, kæde-, dobbelthus (lodret adskillelse mellem enhederne)</v>
      </c>
      <c r="M2949" s="1" t="str">
        <f ca="1">INDEX(Anvendelseskode!C:C,MATCH($E2949,Anvendelseskode!$A:$A,0))</f>
        <v>Række-, kæde og dobbelthuse</v>
      </c>
      <c r="N2949" s="1" t="str">
        <f ca="1">INDEX(Anvendelseskode!D:D,MATCH($E2949,Anvendelseskode!$A:$A,0))</f>
        <v>Private husholdninger</v>
      </c>
      <c r="O2949" s="1" t="str">
        <f ca="1">IFERROR(INDEX(SBi!$2:$2,MATCH(G2949,SBi!$1:$1,1)),SBi!$K$2)</f>
        <v>1973-1978</v>
      </c>
      <c r="P2949" s="1">
        <f ca="1">IFERROR(INDEX(SBi!$C$3:$K$28,MATCH(E2949,SBi!$B$3:$B$28,0),MATCH(O2949,SBi!$C$2:$K$2,0)),0)</f>
        <v>112.6</v>
      </c>
      <c r="Q2949" s="19">
        <f t="shared" ca="1" si="606"/>
        <v>12.273399999999999</v>
      </c>
      <c r="R2949" s="19" t="str">
        <f ca="1">IFERROR(INDEX(VpD!$2:$2,MATCH(G2949,VpD!$1:$1,1)),VpD!$I$2)</f>
        <v>1973-1978</v>
      </c>
      <c r="S2949" s="1">
        <f ca="1">IFERROR(INDEX(VpD!$C$3:$I$27,MATCH(E2949,VpD!$B$3:$B$27,0),MATCH(R2949,VpD!$C$2:$I$2,0)),0)</f>
        <v>98</v>
      </c>
      <c r="T2949" s="19">
        <f t="shared" ca="1" si="607"/>
        <v>10.682</v>
      </c>
      <c r="U2949" s="14" t="str">
        <f t="shared" ca="1" si="608"/>
        <v xml:space="preserve">713614.71 </v>
      </c>
      <c r="V2949" s="14" t="str">
        <f t="shared" ca="1" si="609"/>
        <v>6169645.55</v>
      </c>
      <c r="W2949" s="14" t="str">
        <f t="shared" ca="1" si="610"/>
        <v>POINT(713614.71 6169645.55)</v>
      </c>
      <c r="X2949" s="14" t="str">
        <f>IFERROR(INDEX(BygningOmraade!B:B,MATCH(A2949,BygningOmraade!A:A,0)),"")</f>
        <v/>
      </c>
    </row>
    <row r="2950" spans="1:24" s="14" customFormat="1" x14ac:dyDescent="0.25">
      <c r="A2950" s="14">
        <f t="shared" si="598"/>
        <v>2950</v>
      </c>
      <c r="B2950" s="14" t="str">
        <f t="shared" ca="1" si="599"/>
        <v>add288c0-7959-40dd-88a2-bd6b731432ed</v>
      </c>
      <c r="C2950" s="14" t="str">
        <f t="shared" ca="1" si="600"/>
        <v>0a3f507e-1e98-32b8-e044-0003ba298018</v>
      </c>
      <c r="D2950" s="14">
        <f t="shared" ca="1" si="601"/>
        <v>994925</v>
      </c>
      <c r="E2950" s="1">
        <f t="shared" ca="1" si="602"/>
        <v>120</v>
      </c>
      <c r="F2950" s="1">
        <f t="shared" ca="1" si="603"/>
        <v>143</v>
      </c>
      <c r="G2950" s="1">
        <f t="shared" ca="1" si="604"/>
        <v>1970</v>
      </c>
      <c r="H2950" s="1" t="str">
        <f ca="1">IFERROR(INDEX(Varmeinstallation!B:B,MATCH(INDIRECT($A$1&amp;"L"&amp;A2950)*1,Varmeinstallation!A:A,0)),"Ingen varmeinstallationer")</f>
        <v>Centralvarme fra eget anlæg, et-kammer fyr</v>
      </c>
      <c r="I2950" s="1" t="str">
        <f ca="1">IFERROR(INDEX(Opvarmningsmiddel!B:B,MATCH(INDIRECT($A$1&amp;"M"&amp;A2950)*1,Opvarmningsmiddel!A:A,0)),"")</f>
        <v>Naturgas</v>
      </c>
      <c r="J2950" s="1">
        <f t="shared" ca="1" si="605"/>
        <v>0</v>
      </c>
      <c r="K2950" s="1" t="str">
        <f ca="1">IFERROR(INDEX(Relationstabel!$C$3:$K$10,MATCH(VALUE(INDIRECT($A$1&amp;"L"&amp;A2950)),Relationstabel!$A$3:$A$10,0),MATCH(IFERROR(VALUE(INDIRECT($A$1&amp;"M"&amp;A2950)),0),Relationstabel!$C$1:$K$1,0)),"Ingen varmeinstallationer")</f>
        <v>Naturgas</v>
      </c>
      <c r="L2950" s="1" t="str">
        <f ca="1">INDEX(Anvendelseskode!B:B,MATCH($E2950,Anvendelseskode!$A:$A,0))</f>
        <v>Fritliggende enfamilieshus (parcelhus)</v>
      </c>
      <c r="M2950" s="1" t="str">
        <f ca="1">INDEX(Anvendelseskode!C:C,MATCH($E2950,Anvendelseskode!$A:$A,0))</f>
        <v>Parcelhuse</v>
      </c>
      <c r="N2950" s="1" t="str">
        <f ca="1">INDEX(Anvendelseskode!D:D,MATCH($E2950,Anvendelseskode!$A:$A,0))</f>
        <v>Private husholdninger</v>
      </c>
      <c r="O2950" s="1" t="str">
        <f ca="1">IFERROR(INDEX(SBi!$2:$2,MATCH(G2950,SBi!$1:$1,1)),SBi!$K$2)</f>
        <v>1961-1972</v>
      </c>
      <c r="P2950" s="1">
        <f ca="1">IFERROR(INDEX(SBi!$C$3:$K$28,MATCH(E2950,SBi!$B$3:$B$28,0),MATCH(O2950,SBi!$C$2:$K$2,0)),0)</f>
        <v>134.30000000000001</v>
      </c>
      <c r="Q2950" s="19">
        <f t="shared" ca="1" si="606"/>
        <v>19.204900000000002</v>
      </c>
      <c r="R2950" s="19" t="str">
        <f ca="1">IFERROR(INDEX(VpD!$2:$2,MATCH(G2950,VpD!$1:$1,1)),VpD!$I$2)</f>
        <v>1961-1972</v>
      </c>
      <c r="S2950" s="1">
        <f ca="1">IFERROR(INDEX(VpD!$C$3:$I$27,MATCH(E2950,VpD!$B$3:$B$27,0),MATCH(R2950,VpD!$C$2:$I$2,0)),0)</f>
        <v>143</v>
      </c>
      <c r="T2950" s="19">
        <f t="shared" ca="1" si="607"/>
        <v>20.449000000000002</v>
      </c>
      <c r="U2950" s="14" t="str">
        <f t="shared" ca="1" si="608"/>
        <v xml:space="preserve">711757 </v>
      </c>
      <c r="V2950" s="14" t="str">
        <f t="shared" ca="1" si="609"/>
        <v>6171836</v>
      </c>
      <c r="W2950" s="14" t="str">
        <f t="shared" ca="1" si="610"/>
        <v>POINT(711757 6171836)</v>
      </c>
      <c r="X2950" s="14" t="str">
        <f>IFERROR(INDEX(BygningOmraade!B:B,MATCH(A2950,BygningOmraade!A:A,0)),"")</f>
        <v/>
      </c>
    </row>
    <row r="2951" spans="1:24" s="14" customFormat="1" x14ac:dyDescent="0.25">
      <c r="A2951" s="14">
        <f t="shared" si="598"/>
        <v>2951</v>
      </c>
      <c r="B2951" s="14" t="str">
        <f t="shared" ca="1" si="599"/>
        <v>ade6caa6-24ed-4f81-8c09-730f091a8b19</v>
      </c>
      <c r="C2951" s="14" t="str">
        <f t="shared" ca="1" si="600"/>
        <v>0a3f507e-172a-32b8-e044-0003ba298018</v>
      </c>
      <c r="D2951" s="14">
        <f t="shared" ca="1" si="601"/>
        <v>996326</v>
      </c>
      <c r="E2951" s="1">
        <f t="shared" ca="1" si="602"/>
        <v>140</v>
      </c>
      <c r="F2951" s="1">
        <f t="shared" ca="1" si="603"/>
        <v>1578</v>
      </c>
      <c r="G2951" s="1">
        <f t="shared" ca="1" si="604"/>
        <v>1966</v>
      </c>
      <c r="H2951" s="1" t="str">
        <f ca="1">IFERROR(INDEX(Varmeinstallation!B:B,MATCH(INDIRECT($A$1&amp;"L"&amp;A2951)*1,Varmeinstallation!A:A,0)),"Ingen varmeinstallationer")</f>
        <v>Fjernvarme/blokvarme (radiatorsystemer eller varmluftanlæg)</v>
      </c>
      <c r="I2951" s="1" t="str">
        <f ca="1">IFERROR(INDEX(Opvarmningsmiddel!B:B,MATCH(INDIRECT($A$1&amp;"M"&amp;A2951)*1,Opvarmningsmiddel!A:A,0)),"")</f>
        <v/>
      </c>
      <c r="J2951" s="1">
        <f t="shared" ca="1" si="605"/>
        <v>0</v>
      </c>
      <c r="K2951" s="1" t="str">
        <f ca="1">IFERROR(INDEX(Relationstabel!$C$3:$K$10,MATCH(VALUE(INDIRECT($A$1&amp;"L"&amp;A2951)),Relationstabel!$A$3:$A$10,0),MATCH(IFERROR(VALUE(INDIRECT($A$1&amp;"M"&amp;A2951)),0),Relationstabel!$C$1:$K$1,0)),"Ingen varmeinstallationer")</f>
        <v>Fjernvarme/ Blokvarme</v>
      </c>
      <c r="L2951" s="1" t="str">
        <f ca="1">INDEX(Anvendelseskode!B:B,MATCH($E2951,Anvendelseskode!$A:$A,0))</f>
        <v>Etageboligbebyggelse</v>
      </c>
      <c r="M2951" s="1" t="str">
        <f ca="1">INDEX(Anvendelseskode!C:C,MATCH($E2951,Anvendelseskode!$A:$A,0))</f>
        <v>Etageboligbebyggelse</v>
      </c>
      <c r="N2951" s="1" t="str">
        <f ca="1">INDEX(Anvendelseskode!D:D,MATCH($E2951,Anvendelseskode!$A:$A,0))</f>
        <v>Private husholdninger</v>
      </c>
      <c r="O2951" s="1" t="str">
        <f ca="1">IFERROR(INDEX(SBi!$2:$2,MATCH(G2951,SBi!$1:$1,1)),SBi!$K$2)</f>
        <v>1961-1972</v>
      </c>
      <c r="P2951" s="1">
        <f ca="1">IFERROR(INDEX(SBi!$C$3:$K$28,MATCH(E2951,SBi!$B$3:$B$28,0),MATCH(O2951,SBi!$C$2:$K$2,0)),0)</f>
        <v>132.30000000000001</v>
      </c>
      <c r="Q2951" s="19">
        <f t="shared" ca="1" si="606"/>
        <v>208.76940000000002</v>
      </c>
      <c r="R2951" s="19" t="str">
        <f ca="1">IFERROR(INDEX(VpD!$2:$2,MATCH(G2951,VpD!$1:$1,1)),VpD!$I$2)</f>
        <v>1961-1972</v>
      </c>
      <c r="S2951" s="1">
        <f ca="1">IFERROR(INDEX(VpD!$C$3:$I$27,MATCH(E2951,VpD!$B$3:$B$27,0),MATCH(R2951,VpD!$C$2:$I$2,0)),0)</f>
        <v>126</v>
      </c>
      <c r="T2951" s="19">
        <f t="shared" ca="1" si="607"/>
        <v>198.828</v>
      </c>
      <c r="U2951" s="14" t="str">
        <f t="shared" ca="1" si="608"/>
        <v xml:space="preserve">713072.03 </v>
      </c>
      <c r="V2951" s="14" t="str">
        <f t="shared" ca="1" si="609"/>
        <v>6169641.27</v>
      </c>
      <c r="W2951" s="14" t="str">
        <f t="shared" ca="1" si="610"/>
        <v>POINT(713072.03 6169641.27)</v>
      </c>
      <c r="X2951" s="14" t="str">
        <f>IFERROR(INDEX(BygningOmraade!B:B,MATCH(A2951,BygningOmraade!A:A,0)),"")</f>
        <v/>
      </c>
    </row>
    <row r="2952" spans="1:24" s="14" customFormat="1" x14ac:dyDescent="0.25">
      <c r="A2952" s="14">
        <f t="shared" si="598"/>
        <v>2952</v>
      </c>
      <c r="B2952" s="14" t="str">
        <f t="shared" ca="1" si="599"/>
        <v>ae07b7b1-606e-4726-a685-7a83a14e7f78</v>
      </c>
      <c r="C2952" s="14" t="str">
        <f t="shared" ca="1" si="600"/>
        <v>0a3f507e-23a9-32b8-e044-0003ba298018</v>
      </c>
      <c r="D2952" s="14">
        <f t="shared" ca="1" si="601"/>
        <v>997027</v>
      </c>
      <c r="E2952" s="1">
        <f t="shared" ca="1" si="602"/>
        <v>120</v>
      </c>
      <c r="F2952" s="1">
        <f t="shared" ca="1" si="603"/>
        <v>190</v>
      </c>
      <c r="G2952" s="1">
        <f t="shared" ca="1" si="604"/>
        <v>1995</v>
      </c>
      <c r="H2952" s="1" t="str">
        <f ca="1">IFERROR(INDEX(Varmeinstallation!B:B,MATCH(INDIRECT($A$1&amp;"L"&amp;A2952)*1,Varmeinstallation!A:A,0)),"Ingen varmeinstallationer")</f>
        <v>Centralvarme fra eget anlæg, et-kammer fyr</v>
      </c>
      <c r="I2952" s="1" t="str">
        <f ca="1">IFERROR(INDEX(Opvarmningsmiddel!B:B,MATCH(INDIRECT($A$1&amp;"M"&amp;A2952)*1,Opvarmningsmiddel!A:A,0)),"")</f>
        <v>Naturgas</v>
      </c>
      <c r="J2952" s="1">
        <f t="shared" ca="1" si="605"/>
        <v>0</v>
      </c>
      <c r="K2952" s="1" t="str">
        <f ca="1">IFERROR(INDEX(Relationstabel!$C$3:$K$10,MATCH(VALUE(INDIRECT($A$1&amp;"L"&amp;A2952)),Relationstabel!$A$3:$A$10,0),MATCH(IFERROR(VALUE(INDIRECT($A$1&amp;"M"&amp;A2952)),0),Relationstabel!$C$1:$K$1,0)),"Ingen varmeinstallationer")</f>
        <v>Naturgas</v>
      </c>
      <c r="L2952" s="1" t="str">
        <f ca="1">INDEX(Anvendelseskode!B:B,MATCH($E2952,Anvendelseskode!$A:$A,0))</f>
        <v>Fritliggende enfamilieshus (parcelhus)</v>
      </c>
      <c r="M2952" s="1" t="str">
        <f ca="1">INDEX(Anvendelseskode!C:C,MATCH($E2952,Anvendelseskode!$A:$A,0))</f>
        <v>Parcelhuse</v>
      </c>
      <c r="N2952" s="1" t="str">
        <f ca="1">INDEX(Anvendelseskode!D:D,MATCH($E2952,Anvendelseskode!$A:$A,0))</f>
        <v>Private husholdninger</v>
      </c>
      <c r="O2952" s="1" t="str">
        <f ca="1">IFERROR(INDEX(SBi!$2:$2,MATCH(G2952,SBi!$1:$1,1)),SBi!$K$2)</f>
        <v>1979-1998</v>
      </c>
      <c r="P2952" s="1">
        <f ca="1">IFERROR(INDEX(SBi!$C$3:$K$28,MATCH(E2952,SBi!$B$3:$B$28,0),MATCH(O2952,SBi!$C$2:$K$2,0)),0)</f>
        <v>105.4</v>
      </c>
      <c r="Q2952" s="19">
        <f t="shared" ca="1" si="606"/>
        <v>20.026</v>
      </c>
      <c r="R2952" s="19" t="str">
        <f ca="1">IFERROR(INDEX(VpD!$2:$2,MATCH(G2952,VpD!$1:$1,1)),VpD!$I$2)</f>
        <v>1979-1998</v>
      </c>
      <c r="S2952" s="1">
        <f ca="1">IFERROR(INDEX(VpD!$C$3:$I$27,MATCH(E2952,VpD!$B$3:$B$27,0),MATCH(R2952,VpD!$C$2:$I$2,0)),0)</f>
        <v>90</v>
      </c>
      <c r="T2952" s="19">
        <f t="shared" ca="1" si="607"/>
        <v>17.100000000000001</v>
      </c>
      <c r="U2952" s="14" t="str">
        <f t="shared" ca="1" si="608"/>
        <v xml:space="preserve">713620.83 </v>
      </c>
      <c r="V2952" s="14" t="str">
        <f t="shared" ca="1" si="609"/>
        <v>6168718.18</v>
      </c>
      <c r="W2952" s="14" t="str">
        <f t="shared" ca="1" si="610"/>
        <v>POINT(713620.83 6168718.18)</v>
      </c>
      <c r="X2952" s="14" t="str">
        <f>IFERROR(INDEX(BygningOmraade!B:B,MATCH(A2952,BygningOmraade!A:A,0)),"")</f>
        <v/>
      </c>
    </row>
    <row r="2953" spans="1:24" s="14" customFormat="1" x14ac:dyDescent="0.25">
      <c r="A2953" s="14">
        <f t="shared" si="598"/>
        <v>2953</v>
      </c>
      <c r="B2953" s="14" t="str">
        <f t="shared" ca="1" si="599"/>
        <v>ae1ceb7b-20bd-4e21-8267-71cc72308aba</v>
      </c>
      <c r="C2953" s="14" t="str">
        <f t="shared" ca="1" si="600"/>
        <v>0a3f507e-18ec-32b8-e044-0003ba298018</v>
      </c>
      <c r="D2953" s="14">
        <f t="shared" ca="1" si="601"/>
        <v>994137</v>
      </c>
      <c r="E2953" s="1">
        <f t="shared" ca="1" si="602"/>
        <v>130</v>
      </c>
      <c r="F2953" s="1">
        <f t="shared" ca="1" si="603"/>
        <v>107</v>
      </c>
      <c r="G2953" s="1">
        <f t="shared" ca="1" si="604"/>
        <v>1983</v>
      </c>
      <c r="H2953" s="1" t="str">
        <f ca="1">IFERROR(INDEX(Varmeinstallation!B:B,MATCH(INDIRECT($A$1&amp;"L"&amp;A2953)*1,Varmeinstallation!A:A,0)),"Ingen varmeinstallationer")</f>
        <v>Fjernvarme/blokvarme (radiatorsystemer eller varmluftanlæg)</v>
      </c>
      <c r="I2953" s="1" t="str">
        <f ca="1">IFERROR(INDEX(Opvarmningsmiddel!B:B,MATCH(INDIRECT($A$1&amp;"M"&amp;A2953)*1,Opvarmningsmiddel!A:A,0)),"")</f>
        <v/>
      </c>
      <c r="J2953" s="1">
        <f t="shared" ca="1" si="605"/>
        <v>0</v>
      </c>
      <c r="K2953" s="1" t="str">
        <f ca="1">IFERROR(INDEX(Relationstabel!$C$3:$K$10,MATCH(VALUE(INDIRECT($A$1&amp;"L"&amp;A2953)),Relationstabel!$A$3:$A$10,0),MATCH(IFERROR(VALUE(INDIRECT($A$1&amp;"M"&amp;A2953)),0),Relationstabel!$C$1:$K$1,0)),"Ingen varmeinstallationer")</f>
        <v>Fjernvarme/ Blokvarme</v>
      </c>
      <c r="L2953" s="1" t="str">
        <f ca="1">INDEX(Anvendelseskode!B:B,MATCH($E2953,Anvendelseskode!$A:$A,0))</f>
        <v>Række-, kæde-, dobbelthus (lodret adskillelse mellem enhederne)</v>
      </c>
      <c r="M2953" s="1" t="str">
        <f ca="1">INDEX(Anvendelseskode!C:C,MATCH($E2953,Anvendelseskode!$A:$A,0))</f>
        <v>Række-, kæde og dobbelthuse</v>
      </c>
      <c r="N2953" s="1" t="str">
        <f ca="1">INDEX(Anvendelseskode!D:D,MATCH($E2953,Anvendelseskode!$A:$A,0))</f>
        <v>Private husholdninger</v>
      </c>
      <c r="O2953" s="1" t="str">
        <f ca="1">IFERROR(INDEX(SBi!$2:$2,MATCH(G2953,SBi!$1:$1,1)),SBi!$K$2)</f>
        <v>1979-1998</v>
      </c>
      <c r="P2953" s="1">
        <f ca="1">IFERROR(INDEX(SBi!$C$3:$K$28,MATCH(E2953,SBi!$B$3:$B$28,0),MATCH(O2953,SBi!$C$2:$K$2,0)),0)</f>
        <v>96.8</v>
      </c>
      <c r="Q2953" s="19">
        <f t="shared" ca="1" si="606"/>
        <v>10.3576</v>
      </c>
      <c r="R2953" s="19" t="str">
        <f ca="1">IFERROR(INDEX(VpD!$2:$2,MATCH(G2953,VpD!$1:$1,1)),VpD!$I$2)</f>
        <v>1979-1998</v>
      </c>
      <c r="S2953" s="1">
        <f ca="1">IFERROR(INDEX(VpD!$C$3:$I$27,MATCH(E2953,VpD!$B$3:$B$27,0),MATCH(R2953,VpD!$C$2:$I$2,0)),0)</f>
        <v>74</v>
      </c>
      <c r="T2953" s="19">
        <f t="shared" ca="1" si="607"/>
        <v>7.9180000000000001</v>
      </c>
      <c r="U2953" s="14" t="str">
        <f t="shared" ca="1" si="608"/>
        <v xml:space="preserve">711428.15 </v>
      </c>
      <c r="V2953" s="14" t="str">
        <f t="shared" ca="1" si="609"/>
        <v>6171929.7</v>
      </c>
      <c r="W2953" s="14" t="str">
        <f t="shared" ca="1" si="610"/>
        <v>POINT(711428.15 6171929.7)</v>
      </c>
      <c r="X2953" s="14" t="str">
        <f>IFERROR(INDEX(BygningOmraade!B:B,MATCH(A2953,BygningOmraade!A:A,0)),"")</f>
        <v/>
      </c>
    </row>
    <row r="2954" spans="1:24" s="14" customFormat="1" x14ac:dyDescent="0.25">
      <c r="A2954" s="14">
        <f t="shared" si="598"/>
        <v>2954</v>
      </c>
      <c r="B2954" s="14" t="str">
        <f t="shared" ca="1" si="599"/>
        <v>ae272800-f916-4b40-b659-cb85492c6e06</v>
      </c>
      <c r="C2954" s="14" t="str">
        <f t="shared" ca="1" si="600"/>
        <v>0a3f507e-2249-32b8-e044-0003ba298018</v>
      </c>
      <c r="D2954" s="14">
        <f t="shared" ca="1" si="601"/>
        <v>995781</v>
      </c>
      <c r="E2954" s="1">
        <f t="shared" ca="1" si="602"/>
        <v>120</v>
      </c>
      <c r="F2954" s="1">
        <f t="shared" ca="1" si="603"/>
        <v>227</v>
      </c>
      <c r="G2954" s="1">
        <f t="shared" ca="1" si="604"/>
        <v>1982</v>
      </c>
      <c r="H2954" s="1" t="str">
        <f ca="1">IFERROR(INDEX(Varmeinstallation!B:B,MATCH(INDIRECT($A$1&amp;"L"&amp;A2954)*1,Varmeinstallation!A:A,0)),"Ingen varmeinstallationer")</f>
        <v>Centralvarme fra eget anlæg, et-kammer fyr</v>
      </c>
      <c r="I2954" s="1" t="str">
        <f ca="1">IFERROR(INDEX(Opvarmningsmiddel!B:B,MATCH(INDIRECT($A$1&amp;"M"&amp;A2954)*1,Opvarmningsmiddel!A:A,0)),"")</f>
        <v>Naturgas</v>
      </c>
      <c r="J2954" s="1">
        <f t="shared" ca="1" si="605"/>
        <v>2</v>
      </c>
      <c r="K2954" s="1" t="str">
        <f ca="1">IFERROR(INDEX(Relationstabel!$C$3:$K$10,MATCH(VALUE(INDIRECT($A$1&amp;"L"&amp;A2954)),Relationstabel!$A$3:$A$10,0),MATCH(IFERROR(VALUE(INDIRECT($A$1&amp;"M"&amp;A2954)),0),Relationstabel!$C$1:$K$1,0)),"Ingen varmeinstallationer")</f>
        <v>Naturgas</v>
      </c>
      <c r="L2954" s="1" t="str">
        <f ca="1">INDEX(Anvendelseskode!B:B,MATCH($E2954,Anvendelseskode!$A:$A,0))</f>
        <v>Fritliggende enfamilieshus (parcelhus)</v>
      </c>
      <c r="M2954" s="1" t="str">
        <f ca="1">INDEX(Anvendelseskode!C:C,MATCH($E2954,Anvendelseskode!$A:$A,0))</f>
        <v>Parcelhuse</v>
      </c>
      <c r="N2954" s="1" t="str">
        <f ca="1">INDEX(Anvendelseskode!D:D,MATCH($E2954,Anvendelseskode!$A:$A,0))</f>
        <v>Private husholdninger</v>
      </c>
      <c r="O2954" s="1" t="str">
        <f ca="1">IFERROR(INDEX(SBi!$2:$2,MATCH(G2954,SBi!$1:$1,1)),SBi!$K$2)</f>
        <v>1979-1998</v>
      </c>
      <c r="P2954" s="1">
        <f ca="1">IFERROR(INDEX(SBi!$C$3:$K$28,MATCH(E2954,SBi!$B$3:$B$28,0),MATCH(O2954,SBi!$C$2:$K$2,0)),0)</f>
        <v>105.4</v>
      </c>
      <c r="Q2954" s="19">
        <f t="shared" ca="1" si="606"/>
        <v>23.925800000000002</v>
      </c>
      <c r="R2954" s="19" t="str">
        <f ca="1">IFERROR(INDEX(VpD!$2:$2,MATCH(G2954,VpD!$1:$1,1)),VpD!$I$2)</f>
        <v>1979-1998</v>
      </c>
      <c r="S2954" s="1">
        <f ca="1">IFERROR(INDEX(VpD!$C$3:$I$27,MATCH(E2954,VpD!$B$3:$B$27,0),MATCH(R2954,VpD!$C$2:$I$2,0)),0)</f>
        <v>90</v>
      </c>
      <c r="T2954" s="19">
        <f t="shared" ca="1" si="607"/>
        <v>20.43</v>
      </c>
      <c r="U2954" s="14" t="str">
        <f t="shared" ca="1" si="608"/>
        <v xml:space="preserve">712091.12 </v>
      </c>
      <c r="V2954" s="14" t="str">
        <f t="shared" ca="1" si="609"/>
        <v>6171641.84</v>
      </c>
      <c r="W2954" s="14" t="str">
        <f t="shared" ca="1" si="610"/>
        <v>POINT(712091.12 6171641.84)</v>
      </c>
      <c r="X2954" s="14" t="str">
        <f>IFERROR(INDEX(BygningOmraade!B:B,MATCH(A2954,BygningOmraade!A:A,0)),"")</f>
        <v/>
      </c>
    </row>
    <row r="2955" spans="1:24" s="14" customFormat="1" x14ac:dyDescent="0.25">
      <c r="A2955" s="14">
        <f t="shared" si="598"/>
        <v>2955</v>
      </c>
      <c r="B2955" s="14" t="str">
        <f t="shared" ca="1" si="599"/>
        <v>ae308f21-db8e-4dff-9e67-81c7a2420dc7</v>
      </c>
      <c r="C2955" s="14" t="str">
        <f t="shared" ca="1" si="600"/>
        <v>0a3f507e-1a61-32b8-e044-0003ba298018</v>
      </c>
      <c r="D2955" s="14">
        <f t="shared" ca="1" si="601"/>
        <v>997714</v>
      </c>
      <c r="E2955" s="1">
        <f t="shared" ca="1" si="602"/>
        <v>120</v>
      </c>
      <c r="F2955" s="1">
        <f t="shared" ca="1" si="603"/>
        <v>122</v>
      </c>
      <c r="G2955" s="1">
        <f t="shared" ca="1" si="604"/>
        <v>1971</v>
      </c>
      <c r="H2955" s="1" t="str">
        <f ca="1">IFERROR(INDEX(Varmeinstallation!B:B,MATCH(INDIRECT($A$1&amp;"L"&amp;A2955)*1,Varmeinstallation!A:A,0)),"Ingen varmeinstallationer")</f>
        <v>Centralvarme fra eget anlæg, et-kammer fyr</v>
      </c>
      <c r="I2955" s="1" t="str">
        <f ca="1">IFERROR(INDEX(Opvarmningsmiddel!B:B,MATCH(INDIRECT($A$1&amp;"M"&amp;A2955)*1,Opvarmningsmiddel!A:A,0)),"")</f>
        <v>Naturgas</v>
      </c>
      <c r="J2955" s="1">
        <f t="shared" ca="1" si="605"/>
        <v>2</v>
      </c>
      <c r="K2955" s="1" t="str">
        <f ca="1">IFERROR(INDEX(Relationstabel!$C$3:$K$10,MATCH(VALUE(INDIRECT($A$1&amp;"L"&amp;A2955)),Relationstabel!$A$3:$A$10,0),MATCH(IFERROR(VALUE(INDIRECT($A$1&amp;"M"&amp;A2955)),0),Relationstabel!$C$1:$K$1,0)),"Ingen varmeinstallationer")</f>
        <v>Naturgas</v>
      </c>
      <c r="L2955" s="1" t="str">
        <f ca="1">INDEX(Anvendelseskode!B:B,MATCH($E2955,Anvendelseskode!$A:$A,0))</f>
        <v>Fritliggende enfamilieshus (parcelhus)</v>
      </c>
      <c r="M2955" s="1" t="str">
        <f ca="1">INDEX(Anvendelseskode!C:C,MATCH($E2955,Anvendelseskode!$A:$A,0))</f>
        <v>Parcelhuse</v>
      </c>
      <c r="N2955" s="1" t="str">
        <f ca="1">INDEX(Anvendelseskode!D:D,MATCH($E2955,Anvendelseskode!$A:$A,0))</f>
        <v>Private husholdninger</v>
      </c>
      <c r="O2955" s="1" t="str">
        <f ca="1">IFERROR(INDEX(SBi!$2:$2,MATCH(G2955,SBi!$1:$1,1)),SBi!$K$2)</f>
        <v>1961-1972</v>
      </c>
      <c r="P2955" s="1">
        <f ca="1">IFERROR(INDEX(SBi!$C$3:$K$28,MATCH(E2955,SBi!$B$3:$B$28,0),MATCH(O2955,SBi!$C$2:$K$2,0)),0)</f>
        <v>134.30000000000001</v>
      </c>
      <c r="Q2955" s="19">
        <f t="shared" ca="1" si="606"/>
        <v>16.384600000000002</v>
      </c>
      <c r="R2955" s="19" t="str">
        <f ca="1">IFERROR(INDEX(VpD!$2:$2,MATCH(G2955,VpD!$1:$1,1)),VpD!$I$2)</f>
        <v>1961-1972</v>
      </c>
      <c r="S2955" s="1">
        <f ca="1">IFERROR(INDEX(VpD!$C$3:$I$27,MATCH(E2955,VpD!$B$3:$B$27,0),MATCH(R2955,VpD!$C$2:$I$2,0)),0)</f>
        <v>143</v>
      </c>
      <c r="T2955" s="19">
        <f t="shared" ca="1" si="607"/>
        <v>17.446000000000002</v>
      </c>
      <c r="U2955" s="14" t="str">
        <f t="shared" ca="1" si="608"/>
        <v xml:space="preserve">714099.76 </v>
      </c>
      <c r="V2955" s="14" t="str">
        <f t="shared" ca="1" si="609"/>
        <v>6169171.04</v>
      </c>
      <c r="W2955" s="14" t="str">
        <f t="shared" ca="1" si="610"/>
        <v>POINT(714099.76 6169171.04)</v>
      </c>
      <c r="X2955" s="14" t="str">
        <f>IFERROR(INDEX(BygningOmraade!B:B,MATCH(A2955,BygningOmraade!A:A,0)),"")</f>
        <v/>
      </c>
    </row>
    <row r="2956" spans="1:24" s="14" customFormat="1" x14ac:dyDescent="0.25">
      <c r="A2956" s="14">
        <f t="shared" si="598"/>
        <v>2956</v>
      </c>
      <c r="B2956" s="14" t="str">
        <f t="shared" ca="1" si="599"/>
        <v>ae30dff5-1224-4fce-862d-be80254e4fcf</v>
      </c>
      <c r="C2956" s="14" t="str">
        <f t="shared" ca="1" si="600"/>
        <v>0a3f507e-221c-32b8-e044-0003ba298018</v>
      </c>
      <c r="D2956" s="14">
        <f t="shared" ca="1" si="601"/>
        <v>996061</v>
      </c>
      <c r="E2956" s="1">
        <f t="shared" ca="1" si="602"/>
        <v>120</v>
      </c>
      <c r="F2956" s="1">
        <f t="shared" ca="1" si="603"/>
        <v>136</v>
      </c>
      <c r="G2956" s="1">
        <f t="shared" ca="1" si="604"/>
        <v>1961</v>
      </c>
      <c r="H2956" s="1" t="str">
        <f ca="1">IFERROR(INDEX(Varmeinstallation!B:B,MATCH(INDIRECT($A$1&amp;"L"&amp;A2956)*1,Varmeinstallation!A:A,0)),"Ingen varmeinstallationer")</f>
        <v>Centralvarme fra eget anlæg, et-kammer fyr</v>
      </c>
      <c r="I2956" s="1" t="str">
        <f ca="1">IFERROR(INDEX(Opvarmningsmiddel!B:B,MATCH(INDIRECT($A$1&amp;"M"&amp;A2956)*1,Opvarmningsmiddel!A:A,0)),"")</f>
        <v>Naturgas</v>
      </c>
      <c r="J2956" s="1">
        <f t="shared" ca="1" si="605"/>
        <v>2</v>
      </c>
      <c r="K2956" s="1" t="str">
        <f ca="1">IFERROR(INDEX(Relationstabel!$C$3:$K$10,MATCH(VALUE(INDIRECT($A$1&amp;"L"&amp;A2956)),Relationstabel!$A$3:$A$10,0),MATCH(IFERROR(VALUE(INDIRECT($A$1&amp;"M"&amp;A2956)),0),Relationstabel!$C$1:$K$1,0)),"Ingen varmeinstallationer")</f>
        <v>Naturgas</v>
      </c>
      <c r="L2956" s="1" t="str">
        <f ca="1">INDEX(Anvendelseskode!B:B,MATCH($E2956,Anvendelseskode!$A:$A,0))</f>
        <v>Fritliggende enfamilieshus (parcelhus)</v>
      </c>
      <c r="M2956" s="1" t="str">
        <f ca="1">INDEX(Anvendelseskode!C:C,MATCH($E2956,Anvendelseskode!$A:$A,0))</f>
        <v>Parcelhuse</v>
      </c>
      <c r="N2956" s="1" t="str">
        <f ca="1">INDEX(Anvendelseskode!D:D,MATCH($E2956,Anvendelseskode!$A:$A,0))</f>
        <v>Private husholdninger</v>
      </c>
      <c r="O2956" s="1" t="str">
        <f ca="1">IFERROR(INDEX(SBi!$2:$2,MATCH(G2956,SBi!$1:$1,1)),SBi!$K$2)</f>
        <v>1961-1972</v>
      </c>
      <c r="P2956" s="1">
        <f ca="1">IFERROR(INDEX(SBi!$C$3:$K$28,MATCH(E2956,SBi!$B$3:$B$28,0),MATCH(O2956,SBi!$C$2:$K$2,0)),0)</f>
        <v>134.30000000000001</v>
      </c>
      <c r="Q2956" s="19">
        <f t="shared" ca="1" si="606"/>
        <v>18.264800000000005</v>
      </c>
      <c r="R2956" s="19" t="str">
        <f ca="1">IFERROR(INDEX(VpD!$2:$2,MATCH(G2956,VpD!$1:$1,1)),VpD!$I$2)</f>
        <v>1961-1972</v>
      </c>
      <c r="S2956" s="1">
        <f ca="1">IFERROR(INDEX(VpD!$C$3:$I$27,MATCH(E2956,VpD!$B$3:$B$27,0),MATCH(R2956,VpD!$C$2:$I$2,0)),0)</f>
        <v>143</v>
      </c>
      <c r="T2956" s="19">
        <f t="shared" ca="1" si="607"/>
        <v>19.448</v>
      </c>
      <c r="U2956" s="14" t="str">
        <f t="shared" ca="1" si="608"/>
        <v xml:space="preserve">712501.57 </v>
      </c>
      <c r="V2956" s="14" t="str">
        <f t="shared" ca="1" si="609"/>
        <v>6169146.64</v>
      </c>
      <c r="W2956" s="14" t="str">
        <f t="shared" ca="1" si="610"/>
        <v>POINT(712501.57 6169146.64)</v>
      </c>
      <c r="X2956" s="14" t="str">
        <f>IFERROR(INDEX(BygningOmraade!B:B,MATCH(A2956,BygningOmraade!A:A,0)),"")</f>
        <v/>
      </c>
    </row>
    <row r="2957" spans="1:24" s="14" customFormat="1" x14ac:dyDescent="0.25">
      <c r="A2957" s="14">
        <f t="shared" si="598"/>
        <v>2957</v>
      </c>
      <c r="B2957" s="14" t="str">
        <f t="shared" ca="1" si="599"/>
        <v>ae496650-a3e2-4bca-b9af-fe8f88f37ec6</v>
      </c>
      <c r="C2957" s="14" t="str">
        <f t="shared" ca="1" si="600"/>
        <v>0a3f507e-1be6-32b8-e044-0003ba298018</v>
      </c>
      <c r="D2957" s="14">
        <f t="shared" ca="1" si="601"/>
        <v>997253</v>
      </c>
      <c r="E2957" s="1">
        <f t="shared" ca="1" si="602"/>
        <v>130</v>
      </c>
      <c r="F2957" s="1">
        <f t="shared" ca="1" si="603"/>
        <v>91</v>
      </c>
      <c r="G2957" s="1">
        <f t="shared" ca="1" si="604"/>
        <v>1984</v>
      </c>
      <c r="H2957" s="1" t="str">
        <f ca="1">IFERROR(INDEX(Varmeinstallation!B:B,MATCH(INDIRECT($A$1&amp;"L"&amp;A2957)*1,Varmeinstallation!A:A,0)),"Ingen varmeinstallationer")</f>
        <v>Centralvarme fra eget anlæg, et-kammer fyr</v>
      </c>
      <c r="I2957" s="1" t="str">
        <f ca="1">IFERROR(INDEX(Opvarmningsmiddel!B:B,MATCH(INDIRECT($A$1&amp;"M"&amp;A2957)*1,Opvarmningsmiddel!A:A,0)),"")</f>
        <v>Naturgas</v>
      </c>
      <c r="J2957" s="1">
        <f t="shared" ca="1" si="605"/>
        <v>0</v>
      </c>
      <c r="K2957" s="1" t="str">
        <f ca="1">IFERROR(INDEX(Relationstabel!$C$3:$K$10,MATCH(VALUE(INDIRECT($A$1&amp;"L"&amp;A2957)),Relationstabel!$A$3:$A$10,0),MATCH(IFERROR(VALUE(INDIRECT($A$1&amp;"M"&amp;A2957)),0),Relationstabel!$C$1:$K$1,0)),"Ingen varmeinstallationer")</f>
        <v>Naturgas</v>
      </c>
      <c r="L2957" s="1" t="str">
        <f ca="1">INDEX(Anvendelseskode!B:B,MATCH($E2957,Anvendelseskode!$A:$A,0))</f>
        <v>Række-, kæde-, dobbelthus (lodret adskillelse mellem enhederne)</v>
      </c>
      <c r="M2957" s="1" t="str">
        <f ca="1">INDEX(Anvendelseskode!C:C,MATCH($E2957,Anvendelseskode!$A:$A,0))</f>
        <v>Række-, kæde og dobbelthuse</v>
      </c>
      <c r="N2957" s="1" t="str">
        <f ca="1">INDEX(Anvendelseskode!D:D,MATCH($E2957,Anvendelseskode!$A:$A,0))</f>
        <v>Private husholdninger</v>
      </c>
      <c r="O2957" s="1" t="str">
        <f ca="1">IFERROR(INDEX(SBi!$2:$2,MATCH(G2957,SBi!$1:$1,1)),SBi!$K$2)</f>
        <v>1979-1998</v>
      </c>
      <c r="P2957" s="1">
        <f ca="1">IFERROR(INDEX(SBi!$C$3:$K$28,MATCH(E2957,SBi!$B$3:$B$28,0),MATCH(O2957,SBi!$C$2:$K$2,0)),0)</f>
        <v>96.8</v>
      </c>
      <c r="Q2957" s="19">
        <f t="shared" ca="1" si="606"/>
        <v>8.8087999999999997</v>
      </c>
      <c r="R2957" s="19" t="str">
        <f ca="1">IFERROR(INDEX(VpD!$2:$2,MATCH(G2957,VpD!$1:$1,1)),VpD!$I$2)</f>
        <v>1979-1998</v>
      </c>
      <c r="S2957" s="1">
        <f ca="1">IFERROR(INDEX(VpD!$C$3:$I$27,MATCH(E2957,VpD!$B$3:$B$27,0),MATCH(R2957,VpD!$C$2:$I$2,0)),0)</f>
        <v>74</v>
      </c>
      <c r="T2957" s="19">
        <f t="shared" ca="1" si="607"/>
        <v>6.734</v>
      </c>
      <c r="U2957" s="14" t="str">
        <f t="shared" ca="1" si="608"/>
        <v xml:space="preserve">713716.71 </v>
      </c>
      <c r="V2957" s="14" t="str">
        <f t="shared" ca="1" si="609"/>
        <v>6169335.63</v>
      </c>
      <c r="W2957" s="14" t="str">
        <f t="shared" ca="1" si="610"/>
        <v>POINT(713716.71 6169335.63)</v>
      </c>
      <c r="X2957" s="14" t="str">
        <f>IFERROR(INDEX(BygningOmraade!B:B,MATCH(A2957,BygningOmraade!A:A,0)),"")</f>
        <v/>
      </c>
    </row>
    <row r="2958" spans="1:24" s="14" customFormat="1" x14ac:dyDescent="0.25">
      <c r="A2958" s="14">
        <f t="shared" si="598"/>
        <v>2958</v>
      </c>
      <c r="B2958" s="14" t="str">
        <f t="shared" ca="1" si="599"/>
        <v>ae6b8b60-8a4a-4772-8cd6-8185cf82dd9d</v>
      </c>
      <c r="C2958" s="14" t="str">
        <f t="shared" ca="1" si="600"/>
        <v>0a3f507e-160e-32b8-e044-0003ba298018</v>
      </c>
      <c r="D2958" s="14">
        <f t="shared" ca="1" si="601"/>
        <v>994604</v>
      </c>
      <c r="E2958" s="1">
        <f t="shared" ca="1" si="602"/>
        <v>120</v>
      </c>
      <c r="F2958" s="1">
        <f t="shared" ca="1" si="603"/>
        <v>127</v>
      </c>
      <c r="G2958" s="1">
        <f t="shared" ca="1" si="604"/>
        <v>1991</v>
      </c>
      <c r="H2958" s="1" t="str">
        <f ca="1">IFERROR(INDEX(Varmeinstallation!B:B,MATCH(INDIRECT($A$1&amp;"L"&amp;A2958)*1,Varmeinstallation!A:A,0)),"Ingen varmeinstallationer")</f>
        <v>Elovne, elpaneler</v>
      </c>
      <c r="I2958" s="1" t="str">
        <f ca="1">IFERROR(INDEX(Opvarmningsmiddel!B:B,MATCH(INDIRECT($A$1&amp;"M"&amp;A2958)*1,Opvarmningsmiddel!A:A,0)),"")</f>
        <v>Elektricitet</v>
      </c>
      <c r="J2958" s="1">
        <f t="shared" ca="1" si="605"/>
        <v>0</v>
      </c>
      <c r="K2958" s="1" t="str">
        <f ca="1">IFERROR(INDEX(Relationstabel!$C$3:$K$10,MATCH(VALUE(INDIRECT($A$1&amp;"L"&amp;A2958)),Relationstabel!$A$3:$A$10,0),MATCH(IFERROR(VALUE(INDIRECT($A$1&amp;"M"&amp;A2958)),0),Relationstabel!$C$1:$K$1,0)),"Ingen varmeinstallationer")</f>
        <v>Elvarme</v>
      </c>
      <c r="L2958" s="1" t="str">
        <f ca="1">INDEX(Anvendelseskode!B:B,MATCH($E2958,Anvendelseskode!$A:$A,0))</f>
        <v>Fritliggende enfamilieshus (parcelhus)</v>
      </c>
      <c r="M2958" s="1" t="str">
        <f ca="1">INDEX(Anvendelseskode!C:C,MATCH($E2958,Anvendelseskode!$A:$A,0))</f>
        <v>Parcelhuse</v>
      </c>
      <c r="N2958" s="1" t="str">
        <f ca="1">INDEX(Anvendelseskode!D:D,MATCH($E2958,Anvendelseskode!$A:$A,0))</f>
        <v>Private husholdninger</v>
      </c>
      <c r="O2958" s="1" t="str">
        <f ca="1">IFERROR(INDEX(SBi!$2:$2,MATCH(G2958,SBi!$1:$1,1)),SBi!$K$2)</f>
        <v>1979-1998</v>
      </c>
      <c r="P2958" s="1">
        <f ca="1">IFERROR(INDEX(SBi!$C$3:$K$28,MATCH(E2958,SBi!$B$3:$B$28,0),MATCH(O2958,SBi!$C$2:$K$2,0)),0)</f>
        <v>105.4</v>
      </c>
      <c r="Q2958" s="19">
        <f t="shared" ca="1" si="606"/>
        <v>13.385800000000001</v>
      </c>
      <c r="R2958" s="19" t="str">
        <f ca="1">IFERROR(INDEX(VpD!$2:$2,MATCH(G2958,VpD!$1:$1,1)),VpD!$I$2)</f>
        <v>1979-1998</v>
      </c>
      <c r="S2958" s="1">
        <f ca="1">IFERROR(INDEX(VpD!$C$3:$I$27,MATCH(E2958,VpD!$B$3:$B$27,0),MATCH(R2958,VpD!$C$2:$I$2,0)),0)</f>
        <v>90</v>
      </c>
      <c r="T2958" s="19">
        <f t="shared" ca="1" si="607"/>
        <v>11.43</v>
      </c>
      <c r="U2958" s="14" t="str">
        <f t="shared" ca="1" si="608"/>
        <v xml:space="preserve">711479.13 </v>
      </c>
      <c r="V2958" s="14" t="str">
        <f t="shared" ca="1" si="609"/>
        <v>6170846.44</v>
      </c>
      <c r="W2958" s="14" t="str">
        <f t="shared" ca="1" si="610"/>
        <v>POINT(711479.13 6170846.44)</v>
      </c>
      <c r="X2958" s="14" t="str">
        <f>IFERROR(INDEX(BygningOmraade!B:B,MATCH(A2958,BygningOmraade!A:A,0)),"")</f>
        <v/>
      </c>
    </row>
    <row r="2959" spans="1:24" s="14" customFormat="1" x14ac:dyDescent="0.25">
      <c r="A2959" s="14">
        <f t="shared" si="598"/>
        <v>2959</v>
      </c>
      <c r="B2959" s="14" t="str">
        <f t="shared" ca="1" si="599"/>
        <v>ae6c2c37-a11e-46c8-9038-7da37e2f3dba</v>
      </c>
      <c r="C2959" s="14" t="str">
        <f t="shared" ca="1" si="600"/>
        <v>0a3f507e-24a4-32b8-e044-0003ba298018</v>
      </c>
      <c r="D2959" s="14">
        <f t="shared" ca="1" si="601"/>
        <v>995899</v>
      </c>
      <c r="E2959" s="1">
        <f t="shared" ca="1" si="602"/>
        <v>120</v>
      </c>
      <c r="F2959" s="1">
        <f t="shared" ca="1" si="603"/>
        <v>150</v>
      </c>
      <c r="G2959" s="1">
        <f t="shared" ca="1" si="604"/>
        <v>1996</v>
      </c>
      <c r="H2959" s="1" t="str">
        <f ca="1">IFERROR(INDEX(Varmeinstallation!B:B,MATCH(INDIRECT($A$1&amp;"L"&amp;A2959)*1,Varmeinstallation!A:A,0)),"Ingen varmeinstallationer")</f>
        <v>Centralvarme fra eget anlæg, et-kammer fyr</v>
      </c>
      <c r="I2959" s="1" t="str">
        <f ca="1">IFERROR(INDEX(Opvarmningsmiddel!B:B,MATCH(INDIRECT($A$1&amp;"M"&amp;A2959)*1,Opvarmningsmiddel!A:A,0)),"")</f>
        <v>Naturgas</v>
      </c>
      <c r="J2959" s="1">
        <f t="shared" ca="1" si="605"/>
        <v>2</v>
      </c>
      <c r="K2959" s="1" t="str">
        <f ca="1">IFERROR(INDEX(Relationstabel!$C$3:$K$10,MATCH(VALUE(INDIRECT($A$1&amp;"L"&amp;A2959)),Relationstabel!$A$3:$A$10,0),MATCH(IFERROR(VALUE(INDIRECT($A$1&amp;"M"&amp;A2959)),0),Relationstabel!$C$1:$K$1,0)),"Ingen varmeinstallationer")</f>
        <v>Naturgas</v>
      </c>
      <c r="L2959" s="1" t="str">
        <f ca="1">INDEX(Anvendelseskode!B:B,MATCH($E2959,Anvendelseskode!$A:$A,0))</f>
        <v>Fritliggende enfamilieshus (parcelhus)</v>
      </c>
      <c r="M2959" s="1" t="str">
        <f ca="1">INDEX(Anvendelseskode!C:C,MATCH($E2959,Anvendelseskode!$A:$A,0))</f>
        <v>Parcelhuse</v>
      </c>
      <c r="N2959" s="1" t="str">
        <f ca="1">INDEX(Anvendelseskode!D:D,MATCH($E2959,Anvendelseskode!$A:$A,0))</f>
        <v>Private husholdninger</v>
      </c>
      <c r="O2959" s="1" t="str">
        <f ca="1">IFERROR(INDEX(SBi!$2:$2,MATCH(G2959,SBi!$1:$1,1)),SBi!$K$2)</f>
        <v>1979-1998</v>
      </c>
      <c r="P2959" s="1">
        <f ca="1">IFERROR(INDEX(SBi!$C$3:$K$28,MATCH(E2959,SBi!$B$3:$B$28,0),MATCH(O2959,SBi!$C$2:$K$2,0)),0)</f>
        <v>105.4</v>
      </c>
      <c r="Q2959" s="19">
        <f t="shared" ca="1" si="606"/>
        <v>15.81</v>
      </c>
      <c r="R2959" s="19" t="str">
        <f ca="1">IFERROR(INDEX(VpD!$2:$2,MATCH(G2959,VpD!$1:$1,1)),VpD!$I$2)</f>
        <v>1979-1998</v>
      </c>
      <c r="S2959" s="1">
        <f ca="1">IFERROR(INDEX(VpD!$C$3:$I$27,MATCH(E2959,VpD!$B$3:$B$27,0),MATCH(R2959,VpD!$C$2:$I$2,0)),0)</f>
        <v>90</v>
      </c>
      <c r="T2959" s="19">
        <f t="shared" ca="1" si="607"/>
        <v>13.5</v>
      </c>
      <c r="U2959" s="14" t="str">
        <f t="shared" ca="1" si="608"/>
        <v xml:space="preserve">712823.12 </v>
      </c>
      <c r="V2959" s="14" t="str">
        <f t="shared" ca="1" si="609"/>
        <v>6169163.94</v>
      </c>
      <c r="W2959" s="14" t="str">
        <f t="shared" ca="1" si="610"/>
        <v>POINT(712823.12 6169163.94)</v>
      </c>
      <c r="X2959" s="14" t="str">
        <f>IFERROR(INDEX(BygningOmraade!B:B,MATCH(A2959,BygningOmraade!A:A,0)),"")</f>
        <v/>
      </c>
    </row>
    <row r="2960" spans="1:24" s="14" customFormat="1" x14ac:dyDescent="0.25">
      <c r="A2960" s="14">
        <f t="shared" si="598"/>
        <v>2960</v>
      </c>
      <c r="B2960" s="14" t="str">
        <f t="shared" ca="1" si="599"/>
        <v>ae73d1a9-8102-43ea-84c0-115916715fad</v>
      </c>
      <c r="C2960" s="14" t="str">
        <f t="shared" ca="1" si="600"/>
        <v>0a3f507e-2016-32b8-e044-0003ba298018</v>
      </c>
      <c r="D2960" s="14">
        <f t="shared" ca="1" si="601"/>
        <v>994057</v>
      </c>
      <c r="E2960" s="1">
        <f t="shared" ca="1" si="602"/>
        <v>120</v>
      </c>
      <c r="F2960" s="1">
        <f t="shared" ca="1" si="603"/>
        <v>134</v>
      </c>
      <c r="G2960" s="1">
        <f t="shared" ca="1" si="604"/>
        <v>1971</v>
      </c>
      <c r="H2960" s="1" t="str">
        <f ca="1">IFERROR(INDEX(Varmeinstallation!B:B,MATCH(INDIRECT($A$1&amp;"L"&amp;A2960)*1,Varmeinstallation!A:A,0)),"Ingen varmeinstallationer")</f>
        <v>Centralvarme fra eget anlæg, et-kammer fyr</v>
      </c>
      <c r="I2960" s="1" t="str">
        <f ca="1">IFERROR(INDEX(Opvarmningsmiddel!B:B,MATCH(INDIRECT($A$1&amp;"M"&amp;A2960)*1,Opvarmningsmiddel!A:A,0)),"")</f>
        <v>Flydende brændsel (olie, petroleum, flaskegas m.m.)</v>
      </c>
      <c r="J2960" s="1">
        <f t="shared" ca="1" si="605"/>
        <v>0</v>
      </c>
      <c r="K2960" s="1" t="str">
        <f ca="1">IFERROR(INDEX(Relationstabel!$C$3:$K$10,MATCH(VALUE(INDIRECT($A$1&amp;"L"&amp;A2960)),Relationstabel!$A$3:$A$10,0),MATCH(IFERROR(VALUE(INDIRECT($A$1&amp;"M"&amp;A2960)),0),Relationstabel!$C$1:$K$1,0)),"Ingen varmeinstallationer")</f>
        <v>Olie</v>
      </c>
      <c r="L2960" s="1" t="str">
        <f ca="1">INDEX(Anvendelseskode!B:B,MATCH($E2960,Anvendelseskode!$A:$A,0))</f>
        <v>Fritliggende enfamilieshus (parcelhus)</v>
      </c>
      <c r="M2960" s="1" t="str">
        <f ca="1">INDEX(Anvendelseskode!C:C,MATCH($E2960,Anvendelseskode!$A:$A,0))</f>
        <v>Parcelhuse</v>
      </c>
      <c r="N2960" s="1" t="str">
        <f ca="1">INDEX(Anvendelseskode!D:D,MATCH($E2960,Anvendelseskode!$A:$A,0))</f>
        <v>Private husholdninger</v>
      </c>
      <c r="O2960" s="1" t="str">
        <f ca="1">IFERROR(INDEX(SBi!$2:$2,MATCH(G2960,SBi!$1:$1,1)),SBi!$K$2)</f>
        <v>1961-1972</v>
      </c>
      <c r="P2960" s="1">
        <f ca="1">IFERROR(INDEX(SBi!$C$3:$K$28,MATCH(E2960,SBi!$B$3:$B$28,0),MATCH(O2960,SBi!$C$2:$K$2,0)),0)</f>
        <v>134.30000000000001</v>
      </c>
      <c r="Q2960" s="19">
        <f t="shared" ca="1" si="606"/>
        <v>17.996200000000002</v>
      </c>
      <c r="R2960" s="19" t="str">
        <f ca="1">IFERROR(INDEX(VpD!$2:$2,MATCH(G2960,VpD!$1:$1,1)),VpD!$I$2)</f>
        <v>1961-1972</v>
      </c>
      <c r="S2960" s="1">
        <f ca="1">IFERROR(INDEX(VpD!$C$3:$I$27,MATCH(E2960,VpD!$B$3:$B$27,0),MATCH(R2960,VpD!$C$2:$I$2,0)),0)</f>
        <v>143</v>
      </c>
      <c r="T2960" s="19">
        <f t="shared" ca="1" si="607"/>
        <v>19.161999999999999</v>
      </c>
      <c r="U2960" s="14" t="str">
        <f t="shared" ca="1" si="608"/>
        <v xml:space="preserve">711053.15 </v>
      </c>
      <c r="V2960" s="14" t="str">
        <f t="shared" ca="1" si="609"/>
        <v>6171904.17</v>
      </c>
      <c r="W2960" s="14" t="str">
        <f t="shared" ca="1" si="610"/>
        <v>POINT(711053.15 6171904.17)</v>
      </c>
      <c r="X2960" s="14" t="str">
        <f>IFERROR(INDEX(BygningOmraade!B:B,MATCH(A2960,BygningOmraade!A:A,0)),"")</f>
        <v/>
      </c>
    </row>
    <row r="2961" spans="1:24" s="14" customFormat="1" x14ac:dyDescent="0.25">
      <c r="A2961" s="14">
        <f t="shared" si="598"/>
        <v>2961</v>
      </c>
      <c r="B2961" s="14" t="str">
        <f t="shared" ca="1" si="599"/>
        <v>ae7ade49-eb4b-426b-a36b-981e7d71713b</v>
      </c>
      <c r="C2961" s="14" t="str">
        <f t="shared" ca="1" si="600"/>
        <v>0a3f507e-1b3e-32b8-e044-0003ba298018</v>
      </c>
      <c r="D2961" s="14">
        <f t="shared" ca="1" si="601"/>
        <v>995293</v>
      </c>
      <c r="E2961" s="1">
        <f t="shared" ca="1" si="602"/>
        <v>410</v>
      </c>
      <c r="F2961" s="1">
        <f t="shared" ca="1" si="603"/>
        <v>84</v>
      </c>
      <c r="G2961" s="1">
        <f t="shared" ca="1" si="604"/>
        <v>1971</v>
      </c>
      <c r="H2961" s="1" t="str">
        <f ca="1">IFERROR(INDEX(Varmeinstallation!B:B,MATCH(INDIRECT($A$1&amp;"L"&amp;A2961)*1,Varmeinstallation!A:A,0)),"Ingen varmeinstallationer")</f>
        <v>Centralvarme fra eget anlæg, et-kammer fyr</v>
      </c>
      <c r="I2961" s="1" t="str">
        <f ca="1">IFERROR(INDEX(Opvarmningsmiddel!B:B,MATCH(INDIRECT($A$1&amp;"M"&amp;A2961)*1,Opvarmningsmiddel!A:A,0)),"")</f>
        <v>Naturgas</v>
      </c>
      <c r="J2961" s="1">
        <f t="shared" ca="1" si="605"/>
        <v>0</v>
      </c>
      <c r="K2961" s="1" t="str">
        <f ca="1">IFERROR(INDEX(Relationstabel!$C$3:$K$10,MATCH(VALUE(INDIRECT($A$1&amp;"L"&amp;A2961)),Relationstabel!$A$3:$A$10,0),MATCH(IFERROR(VALUE(INDIRECT($A$1&amp;"M"&amp;A2961)),0),Relationstabel!$C$1:$K$1,0)),"Ingen varmeinstallationer")</f>
        <v>Naturgas</v>
      </c>
      <c r="L2961" s="1" t="str">
        <f ca="1">INDEX(Anvendelseskode!B:B,MATCH($E2961,Anvendelseskode!$A:$A,0))</f>
        <v>Bygning til biograf, teater, erhvervsmæssig udstilling, bibliotek, museum, kirke o.lign.</v>
      </c>
      <c r="M2961" s="1" t="str">
        <f ca="1">INDEX(Anvendelseskode!C:C,MATCH($E2961,Anvendelseskode!$A:$A,0))</f>
        <v>Bibliotek, kirke, museum o.l.</v>
      </c>
      <c r="N2961" s="1" t="str">
        <f ca="1">INDEX(Anvendelseskode!D:D,MATCH($E2961,Anvendelseskode!$A:$A,0))</f>
        <v>Kommunale og andre offentlige institutioner</v>
      </c>
      <c r="O2961" s="1" t="str">
        <f ca="1">IFERROR(INDEX(SBi!$2:$2,MATCH(G2961,SBi!$1:$1,1)),SBi!$K$2)</f>
        <v>1961-1972</v>
      </c>
      <c r="P2961" s="1">
        <f ca="1">IFERROR(INDEX(SBi!$C$3:$K$28,MATCH(E2961,SBi!$B$3:$B$28,0),MATCH(O2961,SBi!$C$2:$K$2,0)),0)</f>
        <v>125.8</v>
      </c>
      <c r="Q2961" s="19">
        <f t="shared" ca="1" si="606"/>
        <v>10.5672</v>
      </c>
      <c r="R2961" s="19" t="str">
        <f ca="1">IFERROR(INDEX(VpD!$2:$2,MATCH(G2961,VpD!$1:$1,1)),VpD!$I$2)</f>
        <v>1961-1972</v>
      </c>
      <c r="S2961" s="1">
        <f ca="1">IFERROR(INDEX(VpD!$C$3:$I$27,MATCH(E2961,VpD!$B$3:$B$27,0),MATCH(R2961,VpD!$C$2:$I$2,0)),0)</f>
        <v>98</v>
      </c>
      <c r="T2961" s="19">
        <f t="shared" ca="1" si="607"/>
        <v>8.2319999999999993</v>
      </c>
      <c r="U2961" s="14" t="str">
        <f t="shared" ca="1" si="608"/>
        <v xml:space="preserve">711840.6 </v>
      </c>
      <c r="V2961" s="14" t="str">
        <f t="shared" ca="1" si="609"/>
        <v>6170951.58</v>
      </c>
      <c r="W2961" s="14" t="str">
        <f t="shared" ca="1" si="610"/>
        <v>POINT(711840.6 6170951.58)</v>
      </c>
      <c r="X2961" s="14" t="str">
        <f>IFERROR(INDEX(BygningOmraade!B:B,MATCH(A2961,BygningOmraade!A:A,0)),"")</f>
        <v/>
      </c>
    </row>
    <row r="2962" spans="1:24" s="14" customFormat="1" x14ac:dyDescent="0.25">
      <c r="A2962" s="14">
        <f t="shared" si="598"/>
        <v>2962</v>
      </c>
      <c r="B2962" s="14" t="str">
        <f t="shared" ca="1" si="599"/>
        <v>ae7d338b-6331-4c24-8989-ef612afa2ce6</v>
      </c>
      <c r="C2962" s="14" t="str">
        <f t="shared" ca="1" si="600"/>
        <v>0a3f507e-1d4e-32b8-e044-0003ba298018</v>
      </c>
      <c r="D2962" s="14">
        <f t="shared" ca="1" si="601"/>
        <v>997338</v>
      </c>
      <c r="E2962" s="1">
        <f t="shared" ca="1" si="602"/>
        <v>130</v>
      </c>
      <c r="F2962" s="1">
        <f t="shared" ca="1" si="603"/>
        <v>112</v>
      </c>
      <c r="G2962" s="1">
        <f t="shared" ca="1" si="604"/>
        <v>1978</v>
      </c>
      <c r="H2962" s="1" t="str">
        <f ca="1">IFERROR(INDEX(Varmeinstallation!B:B,MATCH(INDIRECT($A$1&amp;"L"&amp;A2962)*1,Varmeinstallation!A:A,0)),"Ingen varmeinstallationer")</f>
        <v>Fjernvarme/blokvarme (radiatorsystemer eller varmluftanlæg)</v>
      </c>
      <c r="I2962" s="1" t="str">
        <f ca="1">IFERROR(INDEX(Opvarmningsmiddel!B:B,MATCH(INDIRECT($A$1&amp;"M"&amp;A2962)*1,Opvarmningsmiddel!A:A,0)),"")</f>
        <v/>
      </c>
      <c r="J2962" s="1">
        <f t="shared" ca="1" si="605"/>
        <v>0</v>
      </c>
      <c r="K2962" s="1" t="str">
        <f ca="1">IFERROR(INDEX(Relationstabel!$C$3:$K$10,MATCH(VALUE(INDIRECT($A$1&amp;"L"&amp;A2962)),Relationstabel!$A$3:$A$10,0),MATCH(IFERROR(VALUE(INDIRECT($A$1&amp;"M"&amp;A2962)),0),Relationstabel!$C$1:$K$1,0)),"Ingen varmeinstallationer")</f>
        <v>Fjernvarme/ Blokvarme</v>
      </c>
      <c r="L2962" s="1" t="str">
        <f ca="1">INDEX(Anvendelseskode!B:B,MATCH($E2962,Anvendelseskode!$A:$A,0))</f>
        <v>Række-, kæde-, dobbelthus (lodret adskillelse mellem enhederne)</v>
      </c>
      <c r="M2962" s="1" t="str">
        <f ca="1">INDEX(Anvendelseskode!C:C,MATCH($E2962,Anvendelseskode!$A:$A,0))</f>
        <v>Række-, kæde og dobbelthuse</v>
      </c>
      <c r="N2962" s="1" t="str">
        <f ca="1">INDEX(Anvendelseskode!D:D,MATCH($E2962,Anvendelseskode!$A:$A,0))</f>
        <v>Private husholdninger</v>
      </c>
      <c r="O2962" s="1" t="str">
        <f ca="1">IFERROR(INDEX(SBi!$2:$2,MATCH(G2962,SBi!$1:$1,1)),SBi!$K$2)</f>
        <v>1973-1978</v>
      </c>
      <c r="P2962" s="1">
        <f ca="1">IFERROR(INDEX(SBi!$C$3:$K$28,MATCH(E2962,SBi!$B$3:$B$28,0),MATCH(O2962,SBi!$C$2:$K$2,0)),0)</f>
        <v>112.6</v>
      </c>
      <c r="Q2962" s="19">
        <f t="shared" ca="1" si="606"/>
        <v>12.611199999999998</v>
      </c>
      <c r="R2962" s="19" t="str">
        <f ca="1">IFERROR(INDEX(VpD!$2:$2,MATCH(G2962,VpD!$1:$1,1)),VpD!$I$2)</f>
        <v>1973-1978</v>
      </c>
      <c r="S2962" s="1">
        <f ca="1">IFERROR(INDEX(VpD!$C$3:$I$27,MATCH(E2962,VpD!$B$3:$B$27,0),MATCH(R2962,VpD!$C$2:$I$2,0)),0)</f>
        <v>98</v>
      </c>
      <c r="T2962" s="19">
        <f t="shared" ca="1" si="607"/>
        <v>10.976000000000001</v>
      </c>
      <c r="U2962" s="14" t="str">
        <f t="shared" ca="1" si="608"/>
        <v xml:space="preserve">713662.1 </v>
      </c>
      <c r="V2962" s="14" t="str">
        <f t="shared" ca="1" si="609"/>
        <v>6169627.39</v>
      </c>
      <c r="W2962" s="14" t="str">
        <f t="shared" ca="1" si="610"/>
        <v>POINT(713662.1 6169627.39)</v>
      </c>
      <c r="X2962" s="14" t="str">
        <f>IFERROR(INDEX(BygningOmraade!B:B,MATCH(A2962,BygningOmraade!A:A,0)),"")</f>
        <v/>
      </c>
    </row>
    <row r="2963" spans="1:24" s="14" customFormat="1" x14ac:dyDescent="0.25">
      <c r="A2963" s="14">
        <f t="shared" si="598"/>
        <v>2963</v>
      </c>
      <c r="B2963" s="14" t="str">
        <f t="shared" ca="1" si="599"/>
        <v>ae8828c8-1aa1-40a9-9b93-22366f6e22e0</v>
      </c>
      <c r="C2963" s="14" t="str">
        <f t="shared" ca="1" si="600"/>
        <v>0a3f507e-1d64-32b8-e044-0003ba298018</v>
      </c>
      <c r="D2963" s="14">
        <f t="shared" ca="1" si="601"/>
        <v>995211</v>
      </c>
      <c r="E2963" s="1">
        <f t="shared" ca="1" si="602"/>
        <v>120</v>
      </c>
      <c r="F2963" s="1">
        <f t="shared" ca="1" si="603"/>
        <v>158</v>
      </c>
      <c r="G2963" s="1">
        <f t="shared" ca="1" si="604"/>
        <v>1986</v>
      </c>
      <c r="H2963" s="1" t="str">
        <f ca="1">IFERROR(INDEX(Varmeinstallation!B:B,MATCH(INDIRECT($A$1&amp;"L"&amp;A2963)*1,Varmeinstallation!A:A,0)),"Ingen varmeinstallationer")</f>
        <v>Centralvarme fra eget anlæg, et-kammer fyr</v>
      </c>
      <c r="I2963" s="1" t="str">
        <f ca="1">IFERROR(INDEX(Opvarmningsmiddel!B:B,MATCH(INDIRECT($A$1&amp;"M"&amp;A2963)*1,Opvarmningsmiddel!A:A,0)),"")</f>
        <v>Naturgas</v>
      </c>
      <c r="J2963" s="1">
        <f t="shared" ca="1" si="605"/>
        <v>0</v>
      </c>
      <c r="K2963" s="1" t="str">
        <f ca="1">IFERROR(INDEX(Relationstabel!$C$3:$K$10,MATCH(VALUE(INDIRECT($A$1&amp;"L"&amp;A2963)),Relationstabel!$A$3:$A$10,0),MATCH(IFERROR(VALUE(INDIRECT($A$1&amp;"M"&amp;A2963)),0),Relationstabel!$C$1:$K$1,0)),"Ingen varmeinstallationer")</f>
        <v>Naturgas</v>
      </c>
      <c r="L2963" s="1" t="str">
        <f ca="1">INDEX(Anvendelseskode!B:B,MATCH($E2963,Anvendelseskode!$A:$A,0))</f>
        <v>Fritliggende enfamilieshus (parcelhus)</v>
      </c>
      <c r="M2963" s="1" t="str">
        <f ca="1">INDEX(Anvendelseskode!C:C,MATCH($E2963,Anvendelseskode!$A:$A,0))</f>
        <v>Parcelhuse</v>
      </c>
      <c r="N2963" s="1" t="str">
        <f ca="1">INDEX(Anvendelseskode!D:D,MATCH($E2963,Anvendelseskode!$A:$A,0))</f>
        <v>Private husholdninger</v>
      </c>
      <c r="O2963" s="1" t="str">
        <f ca="1">IFERROR(INDEX(SBi!$2:$2,MATCH(G2963,SBi!$1:$1,1)),SBi!$K$2)</f>
        <v>1979-1998</v>
      </c>
      <c r="P2963" s="1">
        <f ca="1">IFERROR(INDEX(SBi!$C$3:$K$28,MATCH(E2963,SBi!$B$3:$B$28,0),MATCH(O2963,SBi!$C$2:$K$2,0)),0)</f>
        <v>105.4</v>
      </c>
      <c r="Q2963" s="19">
        <f t="shared" ca="1" si="606"/>
        <v>16.653200000000002</v>
      </c>
      <c r="R2963" s="19" t="str">
        <f ca="1">IFERROR(INDEX(VpD!$2:$2,MATCH(G2963,VpD!$1:$1,1)),VpD!$I$2)</f>
        <v>1979-1998</v>
      </c>
      <c r="S2963" s="1">
        <f ca="1">IFERROR(INDEX(VpD!$C$3:$I$27,MATCH(E2963,VpD!$B$3:$B$27,0),MATCH(R2963,VpD!$C$2:$I$2,0)),0)</f>
        <v>90</v>
      </c>
      <c r="T2963" s="19">
        <f t="shared" ca="1" si="607"/>
        <v>14.22</v>
      </c>
      <c r="U2963" s="14" t="str">
        <f t="shared" ca="1" si="608"/>
        <v xml:space="preserve">711861.21 </v>
      </c>
      <c r="V2963" s="14" t="str">
        <f t="shared" ca="1" si="609"/>
        <v>6170451.36</v>
      </c>
      <c r="W2963" s="14" t="str">
        <f t="shared" ca="1" si="610"/>
        <v>POINT(711861.21 6170451.36)</v>
      </c>
      <c r="X2963" s="14" t="str">
        <f>IFERROR(INDEX(BygningOmraade!B:B,MATCH(A2963,BygningOmraade!A:A,0)),"")</f>
        <v/>
      </c>
    </row>
    <row r="2964" spans="1:24" s="14" customFormat="1" x14ac:dyDescent="0.25">
      <c r="A2964" s="14">
        <f t="shared" si="598"/>
        <v>2964</v>
      </c>
      <c r="B2964" s="14" t="str">
        <f t="shared" ca="1" si="599"/>
        <v>ae9893ee-f778-4073-8c6f-19ade2c4a35d</v>
      </c>
      <c r="C2964" s="14" t="str">
        <f t="shared" ca="1" si="600"/>
        <v>0a3f507e-1e5c-32b8-e044-0003ba298018</v>
      </c>
      <c r="D2964" s="14">
        <f t="shared" ca="1" si="601"/>
        <v>995081</v>
      </c>
      <c r="E2964" s="1">
        <f t="shared" ca="1" si="602"/>
        <v>120</v>
      </c>
      <c r="F2964" s="1">
        <f t="shared" ca="1" si="603"/>
        <v>154</v>
      </c>
      <c r="G2964" s="1">
        <f t="shared" ca="1" si="604"/>
        <v>1971</v>
      </c>
      <c r="H2964" s="1" t="str">
        <f ca="1">IFERROR(INDEX(Varmeinstallation!B:B,MATCH(INDIRECT($A$1&amp;"L"&amp;A2964)*1,Varmeinstallation!A:A,0)),"Ingen varmeinstallationer")</f>
        <v>Centralvarme fra eget anlæg, et-kammer fyr</v>
      </c>
      <c r="I2964" s="1" t="str">
        <f ca="1">IFERROR(INDEX(Opvarmningsmiddel!B:B,MATCH(INDIRECT($A$1&amp;"M"&amp;A2964)*1,Opvarmningsmiddel!A:A,0)),"")</f>
        <v>Naturgas</v>
      </c>
      <c r="J2964" s="1">
        <f t="shared" ca="1" si="605"/>
        <v>0</v>
      </c>
      <c r="K2964" s="1" t="str">
        <f ca="1">IFERROR(INDEX(Relationstabel!$C$3:$K$10,MATCH(VALUE(INDIRECT($A$1&amp;"L"&amp;A2964)),Relationstabel!$A$3:$A$10,0),MATCH(IFERROR(VALUE(INDIRECT($A$1&amp;"M"&amp;A2964)),0),Relationstabel!$C$1:$K$1,0)),"Ingen varmeinstallationer")</f>
        <v>Naturgas</v>
      </c>
      <c r="L2964" s="1" t="str">
        <f ca="1">INDEX(Anvendelseskode!B:B,MATCH($E2964,Anvendelseskode!$A:$A,0))</f>
        <v>Fritliggende enfamilieshus (parcelhus)</v>
      </c>
      <c r="M2964" s="1" t="str">
        <f ca="1">INDEX(Anvendelseskode!C:C,MATCH($E2964,Anvendelseskode!$A:$A,0))</f>
        <v>Parcelhuse</v>
      </c>
      <c r="N2964" s="1" t="str">
        <f ca="1">INDEX(Anvendelseskode!D:D,MATCH($E2964,Anvendelseskode!$A:$A,0))</f>
        <v>Private husholdninger</v>
      </c>
      <c r="O2964" s="1" t="str">
        <f ca="1">IFERROR(INDEX(SBi!$2:$2,MATCH(G2964,SBi!$1:$1,1)),SBi!$K$2)</f>
        <v>1961-1972</v>
      </c>
      <c r="P2964" s="1">
        <f ca="1">IFERROR(INDEX(SBi!$C$3:$K$28,MATCH(E2964,SBi!$B$3:$B$28,0),MATCH(O2964,SBi!$C$2:$K$2,0)),0)</f>
        <v>134.30000000000001</v>
      </c>
      <c r="Q2964" s="19">
        <f t="shared" ca="1" si="606"/>
        <v>20.682200000000002</v>
      </c>
      <c r="R2964" s="19" t="str">
        <f ca="1">IFERROR(INDEX(VpD!$2:$2,MATCH(G2964,VpD!$1:$1,1)),VpD!$I$2)</f>
        <v>1961-1972</v>
      </c>
      <c r="S2964" s="1">
        <f ca="1">IFERROR(INDEX(VpD!$C$3:$I$27,MATCH(E2964,VpD!$B$3:$B$27,0),MATCH(R2964,VpD!$C$2:$I$2,0)),0)</f>
        <v>143</v>
      </c>
      <c r="T2964" s="19">
        <f t="shared" ca="1" si="607"/>
        <v>22.021999999999998</v>
      </c>
      <c r="U2964" s="14" t="str">
        <f t="shared" ca="1" si="608"/>
        <v xml:space="preserve">711693.68 </v>
      </c>
      <c r="V2964" s="14" t="str">
        <f t="shared" ca="1" si="609"/>
        <v>6171675.73</v>
      </c>
      <c r="W2964" s="14" t="str">
        <f t="shared" ca="1" si="610"/>
        <v>POINT(711693.68 6171675.73)</v>
      </c>
      <c r="X2964" s="14" t="str">
        <f>IFERROR(INDEX(BygningOmraade!B:B,MATCH(A2964,BygningOmraade!A:A,0)),"")</f>
        <v/>
      </c>
    </row>
    <row r="2965" spans="1:24" s="14" customFormat="1" x14ac:dyDescent="0.25">
      <c r="A2965" s="14">
        <f t="shared" si="598"/>
        <v>2965</v>
      </c>
      <c r="B2965" s="14" t="str">
        <f t="shared" ca="1" si="599"/>
        <v>aec6d6ea-76c6-4aa1-982a-28d96f5f2fb9</v>
      </c>
      <c r="C2965" s="14" t="str">
        <f t="shared" ca="1" si="600"/>
        <v>0a3f507e-21c9-32b8-e044-0003ba298018</v>
      </c>
      <c r="D2965" s="14">
        <f t="shared" ca="1" si="601"/>
        <v>996966</v>
      </c>
      <c r="E2965" s="1">
        <f t="shared" ca="1" si="602"/>
        <v>130</v>
      </c>
      <c r="F2965" s="1">
        <f t="shared" ca="1" si="603"/>
        <v>109</v>
      </c>
      <c r="G2965" s="1">
        <f t="shared" ca="1" si="604"/>
        <v>1979</v>
      </c>
      <c r="H2965" s="1" t="str">
        <f ca="1">IFERROR(INDEX(Varmeinstallation!B:B,MATCH(INDIRECT($A$1&amp;"L"&amp;A2965)*1,Varmeinstallation!A:A,0)),"Ingen varmeinstallationer")</f>
        <v>Fjernvarme/blokvarme (radiatorsystemer eller varmluftanlæg)</v>
      </c>
      <c r="I2965" s="1" t="str">
        <f ca="1">IFERROR(INDEX(Opvarmningsmiddel!B:B,MATCH(INDIRECT($A$1&amp;"M"&amp;A2965)*1,Opvarmningsmiddel!A:A,0)),"")</f>
        <v/>
      </c>
      <c r="J2965" s="1">
        <f t="shared" ca="1" si="605"/>
        <v>0</v>
      </c>
      <c r="K2965" s="1" t="str">
        <f ca="1">IFERROR(INDEX(Relationstabel!$C$3:$K$10,MATCH(VALUE(INDIRECT($A$1&amp;"L"&amp;A2965)),Relationstabel!$A$3:$A$10,0),MATCH(IFERROR(VALUE(INDIRECT($A$1&amp;"M"&amp;A2965)),0),Relationstabel!$C$1:$K$1,0)),"Ingen varmeinstallationer")</f>
        <v>Fjernvarme/ Blokvarme</v>
      </c>
      <c r="L2965" s="1" t="str">
        <f ca="1">INDEX(Anvendelseskode!B:B,MATCH($E2965,Anvendelseskode!$A:$A,0))</f>
        <v>Række-, kæde-, dobbelthus (lodret adskillelse mellem enhederne)</v>
      </c>
      <c r="M2965" s="1" t="str">
        <f ca="1">INDEX(Anvendelseskode!C:C,MATCH($E2965,Anvendelseskode!$A:$A,0))</f>
        <v>Række-, kæde og dobbelthuse</v>
      </c>
      <c r="N2965" s="1" t="str">
        <f ca="1">INDEX(Anvendelseskode!D:D,MATCH($E2965,Anvendelseskode!$A:$A,0))</f>
        <v>Private husholdninger</v>
      </c>
      <c r="O2965" s="1" t="str">
        <f ca="1">IFERROR(INDEX(SBi!$2:$2,MATCH(G2965,SBi!$1:$1,1)),SBi!$K$2)</f>
        <v>1979-1998</v>
      </c>
      <c r="P2965" s="1">
        <f ca="1">IFERROR(INDEX(SBi!$C$3:$K$28,MATCH(E2965,SBi!$B$3:$B$28,0),MATCH(O2965,SBi!$C$2:$K$2,0)),0)</f>
        <v>96.8</v>
      </c>
      <c r="Q2965" s="19">
        <f t="shared" ca="1" si="606"/>
        <v>10.5512</v>
      </c>
      <c r="R2965" s="19" t="str">
        <f ca="1">IFERROR(INDEX(VpD!$2:$2,MATCH(G2965,VpD!$1:$1,1)),VpD!$I$2)</f>
        <v>1979-1998</v>
      </c>
      <c r="S2965" s="1">
        <f ca="1">IFERROR(INDEX(VpD!$C$3:$I$27,MATCH(E2965,VpD!$B$3:$B$27,0),MATCH(R2965,VpD!$C$2:$I$2,0)),0)</f>
        <v>74</v>
      </c>
      <c r="T2965" s="19">
        <f t="shared" ca="1" si="607"/>
        <v>8.0660000000000007</v>
      </c>
      <c r="U2965" s="14" t="str">
        <f t="shared" ca="1" si="608"/>
        <v xml:space="preserve">713609.33 </v>
      </c>
      <c r="V2965" s="14" t="str">
        <f t="shared" ca="1" si="609"/>
        <v>6169725.49</v>
      </c>
      <c r="W2965" s="14" t="str">
        <f t="shared" ca="1" si="610"/>
        <v>POINT(713609.33 6169725.49)</v>
      </c>
      <c r="X2965" s="14" t="str">
        <f>IFERROR(INDEX(BygningOmraade!B:B,MATCH(A2965,BygningOmraade!A:A,0)),"")</f>
        <v/>
      </c>
    </row>
    <row r="2966" spans="1:24" s="14" customFormat="1" x14ac:dyDescent="0.25">
      <c r="A2966" s="14">
        <f t="shared" si="598"/>
        <v>2966</v>
      </c>
      <c r="B2966" s="14" t="str">
        <f t="shared" ca="1" si="599"/>
        <v>aecbd6c4-ebb7-4209-a8e7-8c2e176f3b80</v>
      </c>
      <c r="C2966" s="14" t="str">
        <f t="shared" ca="1" si="600"/>
        <v>0a3f507e-1b32-32b8-e044-0003ba298018</v>
      </c>
      <c r="D2966" s="14">
        <f t="shared" ca="1" si="601"/>
        <v>996314</v>
      </c>
      <c r="E2966" s="1">
        <f t="shared" ca="1" si="602"/>
        <v>120</v>
      </c>
      <c r="F2966" s="1">
        <f t="shared" ca="1" si="603"/>
        <v>120</v>
      </c>
      <c r="G2966" s="1">
        <f t="shared" ca="1" si="604"/>
        <v>1978</v>
      </c>
      <c r="H2966" s="1" t="str">
        <f ca="1">IFERROR(INDEX(Varmeinstallation!B:B,MATCH(INDIRECT($A$1&amp;"L"&amp;A2966)*1,Varmeinstallation!A:A,0)),"Ingen varmeinstallationer")</f>
        <v>Centralvarme fra eget anlæg, et-kammer fyr</v>
      </c>
      <c r="I2966" s="1" t="str">
        <f ca="1">IFERROR(INDEX(Opvarmningsmiddel!B:B,MATCH(INDIRECT($A$1&amp;"M"&amp;A2966)*1,Opvarmningsmiddel!A:A,0)),"")</f>
        <v>Naturgas</v>
      </c>
      <c r="J2966" s="1">
        <f t="shared" ca="1" si="605"/>
        <v>0</v>
      </c>
      <c r="K2966" s="1" t="str">
        <f ca="1">IFERROR(INDEX(Relationstabel!$C$3:$K$10,MATCH(VALUE(INDIRECT($A$1&amp;"L"&amp;A2966)),Relationstabel!$A$3:$A$10,0),MATCH(IFERROR(VALUE(INDIRECT($A$1&amp;"M"&amp;A2966)),0),Relationstabel!$C$1:$K$1,0)),"Ingen varmeinstallationer")</f>
        <v>Naturgas</v>
      </c>
      <c r="L2966" s="1" t="str">
        <f ca="1">INDEX(Anvendelseskode!B:B,MATCH($E2966,Anvendelseskode!$A:$A,0))</f>
        <v>Fritliggende enfamilieshus (parcelhus)</v>
      </c>
      <c r="M2966" s="1" t="str">
        <f ca="1">INDEX(Anvendelseskode!C:C,MATCH($E2966,Anvendelseskode!$A:$A,0))</f>
        <v>Parcelhuse</v>
      </c>
      <c r="N2966" s="1" t="str">
        <f ca="1">INDEX(Anvendelseskode!D:D,MATCH($E2966,Anvendelseskode!$A:$A,0))</f>
        <v>Private husholdninger</v>
      </c>
      <c r="O2966" s="1" t="str">
        <f ca="1">IFERROR(INDEX(SBi!$2:$2,MATCH(G2966,SBi!$1:$1,1)),SBi!$K$2)</f>
        <v>1973-1978</v>
      </c>
      <c r="P2966" s="1">
        <f ca="1">IFERROR(INDEX(SBi!$C$3:$K$28,MATCH(E2966,SBi!$B$3:$B$28,0),MATCH(O2966,SBi!$C$2:$K$2,0)),0)</f>
        <v>119.8</v>
      </c>
      <c r="Q2966" s="19">
        <f t="shared" ca="1" si="606"/>
        <v>14.375999999999999</v>
      </c>
      <c r="R2966" s="19" t="str">
        <f ca="1">IFERROR(INDEX(VpD!$2:$2,MATCH(G2966,VpD!$1:$1,1)),VpD!$I$2)</f>
        <v>1973-1978</v>
      </c>
      <c r="S2966" s="1">
        <f ca="1">IFERROR(INDEX(VpD!$C$3:$I$27,MATCH(E2966,VpD!$B$3:$B$27,0),MATCH(R2966,VpD!$C$2:$I$2,0)),0)</f>
        <v>117</v>
      </c>
      <c r="T2966" s="19">
        <f t="shared" ca="1" si="607"/>
        <v>14.04</v>
      </c>
      <c r="U2966" s="14" t="str">
        <f t="shared" ca="1" si="608"/>
        <v xml:space="preserve">712947.32 </v>
      </c>
      <c r="V2966" s="14" t="str">
        <f t="shared" ca="1" si="609"/>
        <v>6168649.19</v>
      </c>
      <c r="W2966" s="14" t="str">
        <f t="shared" ca="1" si="610"/>
        <v>POINT(712947.32 6168649.19)</v>
      </c>
      <c r="X2966" s="14" t="str">
        <f>IFERROR(INDEX(BygningOmraade!B:B,MATCH(A2966,BygningOmraade!A:A,0)),"")</f>
        <v/>
      </c>
    </row>
    <row r="2967" spans="1:24" s="14" customFormat="1" x14ac:dyDescent="0.25">
      <c r="A2967" s="14">
        <f t="shared" si="598"/>
        <v>2967</v>
      </c>
      <c r="B2967" s="14" t="str">
        <f t="shared" ca="1" si="599"/>
        <v>aecd3442-0928-436b-ab71-c1d20ea4cc63</v>
      </c>
      <c r="C2967" s="14" t="str">
        <f t="shared" ca="1" si="600"/>
        <v>3b5e7c4c-a1f3-4211-b5e4-8659fa6dfc9a</v>
      </c>
      <c r="D2967" s="14">
        <f t="shared" ca="1" si="601"/>
        <v>100103516</v>
      </c>
      <c r="E2967" s="1">
        <f t="shared" ca="1" si="602"/>
        <v>130</v>
      </c>
      <c r="F2967" s="1">
        <f t="shared" ca="1" si="603"/>
        <v>112</v>
      </c>
      <c r="G2967" s="1">
        <f t="shared" ca="1" si="604"/>
        <v>2017</v>
      </c>
      <c r="H2967" s="1" t="str">
        <f ca="1">IFERROR(INDEX(Varmeinstallation!B:B,MATCH(INDIRECT($A$1&amp;"L"&amp;A2967)*1,Varmeinstallation!A:A,0)),"Ingen varmeinstallationer")</f>
        <v>Fjernvarme/blokvarme (radiatorsystemer eller varmluftanlæg)</v>
      </c>
      <c r="I2967" s="1" t="str">
        <f ca="1">IFERROR(INDEX(Opvarmningsmiddel!B:B,MATCH(INDIRECT($A$1&amp;"M"&amp;A2967)*1,Opvarmningsmiddel!A:A,0)),"")</f>
        <v/>
      </c>
      <c r="J2967" s="1">
        <f t="shared" ca="1" si="605"/>
        <v>0</v>
      </c>
      <c r="K2967" s="1" t="str">
        <f ca="1">IFERROR(INDEX(Relationstabel!$C$3:$K$10,MATCH(VALUE(INDIRECT($A$1&amp;"L"&amp;A2967)),Relationstabel!$A$3:$A$10,0),MATCH(IFERROR(VALUE(INDIRECT($A$1&amp;"M"&amp;A2967)),0),Relationstabel!$C$1:$K$1,0)),"Ingen varmeinstallationer")</f>
        <v>Fjernvarme/ Blokvarme</v>
      </c>
      <c r="L2967" s="1" t="str">
        <f ca="1">INDEX(Anvendelseskode!B:B,MATCH($E2967,Anvendelseskode!$A:$A,0))</f>
        <v>Række-, kæde-, dobbelthus (lodret adskillelse mellem enhederne)</v>
      </c>
      <c r="M2967" s="1" t="str">
        <f ca="1">INDEX(Anvendelseskode!C:C,MATCH($E2967,Anvendelseskode!$A:$A,0))</f>
        <v>Række-, kæde og dobbelthuse</v>
      </c>
      <c r="N2967" s="1" t="str">
        <f ca="1">INDEX(Anvendelseskode!D:D,MATCH($E2967,Anvendelseskode!$A:$A,0))</f>
        <v>Private husholdninger</v>
      </c>
      <c r="O2967" s="1" t="str">
        <f ca="1">IFERROR(INDEX(SBi!$2:$2,MATCH(G2967,SBi!$1:$1,1)),SBi!$K$2)</f>
        <v>Efter 2006</v>
      </c>
      <c r="P2967" s="1">
        <f ca="1">IFERROR(INDEX(SBi!$C$3:$K$28,MATCH(E2967,SBi!$B$3:$B$28,0),MATCH(O2967,SBi!$C$2:$K$2,0)),0)</f>
        <v>66.400000000000006</v>
      </c>
      <c r="Q2967" s="19">
        <f t="shared" ca="1" si="606"/>
        <v>7.4368000000000007</v>
      </c>
      <c r="R2967" s="19" t="str">
        <f ca="1">IFERROR(INDEX(VpD!$2:$2,MATCH(G2967,VpD!$1:$1,1)),VpD!$I$2)</f>
        <v>&gt;1998</v>
      </c>
      <c r="S2967" s="1">
        <f ca="1">IFERROR(INDEX(VpD!$C$3:$I$27,MATCH(E2967,VpD!$B$3:$B$27,0),MATCH(R2967,VpD!$C$2:$I$2,0)),0)</f>
        <v>65</v>
      </c>
      <c r="T2967" s="19">
        <f t="shared" ca="1" si="607"/>
        <v>7.28</v>
      </c>
      <c r="U2967" s="14" t="str">
        <f t="shared" ca="1" si="608"/>
        <v xml:space="preserve">711525.64 </v>
      </c>
      <c r="V2967" s="14" t="str">
        <f t="shared" ca="1" si="609"/>
        <v>6172846.45</v>
      </c>
      <c r="W2967" s="14" t="str">
        <f t="shared" ca="1" si="610"/>
        <v>POINT(711525.64 6172846.45)</v>
      </c>
      <c r="X2967" s="14" t="str">
        <f>IFERROR(INDEX(BygningOmraade!B:B,MATCH(A2967,BygningOmraade!A:A,0)),"")</f>
        <v/>
      </c>
    </row>
    <row r="2968" spans="1:24" s="14" customFormat="1" x14ac:dyDescent="0.25">
      <c r="A2968" s="14">
        <f t="shared" si="598"/>
        <v>2968</v>
      </c>
      <c r="B2968" s="14" t="str">
        <f t="shared" ca="1" si="599"/>
        <v>aedc16e8-eea8-495c-b49f-6393f563fd56</v>
      </c>
      <c r="C2968" s="14" t="str">
        <f t="shared" ca="1" si="600"/>
        <v>87429e43-739d-4418-ba2b-6780fb53ebf8</v>
      </c>
      <c r="D2968" s="14">
        <f t="shared" ca="1" si="601"/>
        <v>100088995</v>
      </c>
      <c r="E2968" s="1">
        <f t="shared" ca="1" si="602"/>
        <v>130</v>
      </c>
      <c r="F2968" s="1">
        <f t="shared" ca="1" si="603"/>
        <v>115</v>
      </c>
      <c r="G2968" s="1">
        <f t="shared" ca="1" si="604"/>
        <v>2015</v>
      </c>
      <c r="H2968" s="1" t="str">
        <f ca="1">IFERROR(INDEX(Varmeinstallation!B:B,MATCH(INDIRECT($A$1&amp;"L"&amp;A2968)*1,Varmeinstallation!A:A,0)),"Ingen varmeinstallationer")</f>
        <v>Fjernvarme/blokvarme (radiatorsystemer eller varmluftanlæg)</v>
      </c>
      <c r="I2968" s="1" t="str">
        <f ca="1">IFERROR(INDEX(Opvarmningsmiddel!B:B,MATCH(INDIRECT($A$1&amp;"M"&amp;A2968)*1,Opvarmningsmiddel!A:A,0)),"")</f>
        <v/>
      </c>
      <c r="J2968" s="1">
        <f t="shared" ca="1" si="605"/>
        <v>0</v>
      </c>
      <c r="K2968" s="1" t="str">
        <f ca="1">IFERROR(INDEX(Relationstabel!$C$3:$K$10,MATCH(VALUE(INDIRECT($A$1&amp;"L"&amp;A2968)),Relationstabel!$A$3:$A$10,0),MATCH(IFERROR(VALUE(INDIRECT($A$1&amp;"M"&amp;A2968)),0),Relationstabel!$C$1:$K$1,0)),"Ingen varmeinstallationer")</f>
        <v>Fjernvarme/ Blokvarme</v>
      </c>
      <c r="L2968" s="1" t="str">
        <f ca="1">INDEX(Anvendelseskode!B:B,MATCH($E2968,Anvendelseskode!$A:$A,0))</f>
        <v>Række-, kæde-, dobbelthus (lodret adskillelse mellem enhederne)</v>
      </c>
      <c r="M2968" s="1" t="str">
        <f ca="1">INDEX(Anvendelseskode!C:C,MATCH($E2968,Anvendelseskode!$A:$A,0))</f>
        <v>Række-, kæde og dobbelthuse</v>
      </c>
      <c r="N2968" s="1" t="str">
        <f ca="1">INDEX(Anvendelseskode!D:D,MATCH($E2968,Anvendelseskode!$A:$A,0))</f>
        <v>Private husholdninger</v>
      </c>
      <c r="O2968" s="1" t="str">
        <f ca="1">IFERROR(INDEX(SBi!$2:$2,MATCH(G2968,SBi!$1:$1,1)),SBi!$K$2)</f>
        <v>Efter 2006</v>
      </c>
      <c r="P2968" s="1">
        <f ca="1">IFERROR(INDEX(SBi!$C$3:$K$28,MATCH(E2968,SBi!$B$3:$B$28,0),MATCH(O2968,SBi!$C$2:$K$2,0)),0)</f>
        <v>66.400000000000006</v>
      </c>
      <c r="Q2968" s="19">
        <f t="shared" ca="1" si="606"/>
        <v>7.636000000000001</v>
      </c>
      <c r="R2968" s="19" t="str">
        <f ca="1">IFERROR(INDEX(VpD!$2:$2,MATCH(G2968,VpD!$1:$1,1)),VpD!$I$2)</f>
        <v>&gt;1998</v>
      </c>
      <c r="S2968" s="1">
        <f ca="1">IFERROR(INDEX(VpD!$C$3:$I$27,MATCH(E2968,VpD!$B$3:$B$27,0),MATCH(R2968,VpD!$C$2:$I$2,0)),0)</f>
        <v>65</v>
      </c>
      <c r="T2968" s="19">
        <f t="shared" ca="1" si="607"/>
        <v>7.4749999999999996</v>
      </c>
      <c r="U2968" s="14" t="str">
        <f t="shared" ca="1" si="608"/>
        <v xml:space="preserve">711481.94 </v>
      </c>
      <c r="V2968" s="14" t="str">
        <f t="shared" ca="1" si="609"/>
        <v>6172801</v>
      </c>
      <c r="W2968" s="14" t="str">
        <f t="shared" ca="1" si="610"/>
        <v>POINT(711481.94 6172801)</v>
      </c>
      <c r="X2968" s="14" t="str">
        <f>IFERROR(INDEX(BygningOmraade!B:B,MATCH(A2968,BygningOmraade!A:A,0)),"")</f>
        <v/>
      </c>
    </row>
    <row r="2969" spans="1:24" s="14" customFormat="1" x14ac:dyDescent="0.25">
      <c r="A2969" s="14">
        <f t="shared" si="598"/>
        <v>2969</v>
      </c>
      <c r="B2969" s="14" t="str">
        <f t="shared" ca="1" si="599"/>
        <v>aef1c72f-2309-4ae3-acc4-87fa63bcc24a</v>
      </c>
      <c r="C2969" s="14" t="str">
        <f t="shared" ca="1" si="600"/>
        <v>0a3f507e-158e-32b8-e044-0003ba298018</v>
      </c>
      <c r="D2969" s="14">
        <f t="shared" ca="1" si="601"/>
        <v>996982</v>
      </c>
      <c r="E2969" s="1">
        <f t="shared" ca="1" si="602"/>
        <v>130</v>
      </c>
      <c r="F2969" s="1">
        <f t="shared" ca="1" si="603"/>
        <v>109</v>
      </c>
      <c r="G2969" s="1">
        <f t="shared" ca="1" si="604"/>
        <v>1978</v>
      </c>
      <c r="H2969" s="1" t="str">
        <f ca="1">IFERROR(INDEX(Varmeinstallation!B:B,MATCH(INDIRECT($A$1&amp;"L"&amp;A2969)*1,Varmeinstallation!A:A,0)),"Ingen varmeinstallationer")</f>
        <v>Fjernvarme/blokvarme (radiatorsystemer eller varmluftanlæg)</v>
      </c>
      <c r="I2969" s="1" t="str">
        <f ca="1">IFERROR(INDEX(Opvarmningsmiddel!B:B,MATCH(INDIRECT($A$1&amp;"M"&amp;A2969)*1,Opvarmningsmiddel!A:A,0)),"")</f>
        <v/>
      </c>
      <c r="J2969" s="1">
        <f t="shared" ca="1" si="605"/>
        <v>0</v>
      </c>
      <c r="K2969" s="1" t="str">
        <f ca="1">IFERROR(INDEX(Relationstabel!$C$3:$K$10,MATCH(VALUE(INDIRECT($A$1&amp;"L"&amp;A2969)),Relationstabel!$A$3:$A$10,0),MATCH(IFERROR(VALUE(INDIRECT($A$1&amp;"M"&amp;A2969)),0),Relationstabel!$C$1:$K$1,0)),"Ingen varmeinstallationer")</f>
        <v>Fjernvarme/ Blokvarme</v>
      </c>
      <c r="L2969" s="1" t="str">
        <f ca="1">INDEX(Anvendelseskode!B:B,MATCH($E2969,Anvendelseskode!$A:$A,0))</f>
        <v>Række-, kæde-, dobbelthus (lodret adskillelse mellem enhederne)</v>
      </c>
      <c r="M2969" s="1" t="str">
        <f ca="1">INDEX(Anvendelseskode!C:C,MATCH($E2969,Anvendelseskode!$A:$A,0))</f>
        <v>Række-, kæde og dobbelthuse</v>
      </c>
      <c r="N2969" s="1" t="str">
        <f ca="1">INDEX(Anvendelseskode!D:D,MATCH($E2969,Anvendelseskode!$A:$A,0))</f>
        <v>Private husholdninger</v>
      </c>
      <c r="O2969" s="1" t="str">
        <f ca="1">IFERROR(INDEX(SBi!$2:$2,MATCH(G2969,SBi!$1:$1,1)),SBi!$K$2)</f>
        <v>1973-1978</v>
      </c>
      <c r="P2969" s="1">
        <f ca="1">IFERROR(INDEX(SBi!$C$3:$K$28,MATCH(E2969,SBi!$B$3:$B$28,0),MATCH(O2969,SBi!$C$2:$K$2,0)),0)</f>
        <v>112.6</v>
      </c>
      <c r="Q2969" s="19">
        <f t="shared" ca="1" si="606"/>
        <v>12.273399999999999</v>
      </c>
      <c r="R2969" s="19" t="str">
        <f ca="1">IFERROR(INDEX(VpD!$2:$2,MATCH(G2969,VpD!$1:$1,1)),VpD!$I$2)</f>
        <v>1973-1978</v>
      </c>
      <c r="S2969" s="1">
        <f ca="1">IFERROR(INDEX(VpD!$C$3:$I$27,MATCH(E2969,VpD!$B$3:$B$27,0),MATCH(R2969,VpD!$C$2:$I$2,0)),0)</f>
        <v>98</v>
      </c>
      <c r="T2969" s="19">
        <f t="shared" ca="1" si="607"/>
        <v>10.682</v>
      </c>
      <c r="U2969" s="14" t="str">
        <f t="shared" ca="1" si="608"/>
        <v xml:space="preserve">713600.69 </v>
      </c>
      <c r="V2969" s="14" t="str">
        <f t="shared" ca="1" si="609"/>
        <v>6169844.51</v>
      </c>
      <c r="W2969" s="14" t="str">
        <f t="shared" ca="1" si="610"/>
        <v>POINT(713600.69 6169844.51)</v>
      </c>
      <c r="X2969" s="14" t="str">
        <f>IFERROR(INDEX(BygningOmraade!B:B,MATCH(A2969,BygningOmraade!A:A,0)),"")</f>
        <v/>
      </c>
    </row>
    <row r="2970" spans="1:24" s="14" customFormat="1" x14ac:dyDescent="0.25">
      <c r="A2970" s="14">
        <f t="shared" si="598"/>
        <v>2970</v>
      </c>
      <c r="B2970" s="14" t="str">
        <f t="shared" ca="1" si="599"/>
        <v>af12b049-d65c-4b07-ab3b-36f5b32ca97b</v>
      </c>
      <c r="C2970" s="14" t="str">
        <f t="shared" ca="1" si="600"/>
        <v>ab63c371-a955-42c1-b908-dd3d9670f752</v>
      </c>
      <c r="D2970" s="14">
        <f t="shared" ca="1" si="601"/>
        <v>993906</v>
      </c>
      <c r="E2970" s="1">
        <f t="shared" ca="1" si="602"/>
        <v>210</v>
      </c>
      <c r="F2970" s="1">
        <f t="shared" ca="1" si="603"/>
        <v>252</v>
      </c>
      <c r="G2970" s="1">
        <f t="shared" ca="1" si="604"/>
        <v>2003</v>
      </c>
      <c r="H2970" s="1" t="str">
        <f ca="1">IFERROR(INDEX(Varmeinstallation!B:B,MATCH(INDIRECT($A$1&amp;"L"&amp;A2970)*1,Varmeinstallation!A:A,0)),"Ingen varmeinstallationer")</f>
        <v>Ingen varmeinstallationer</v>
      </c>
      <c r="I2970" s="1" t="str">
        <f ca="1">IFERROR(INDEX(Opvarmningsmiddel!B:B,MATCH(INDIRECT($A$1&amp;"M"&amp;A2970)*1,Opvarmningsmiddel!A:A,0)),"")</f>
        <v/>
      </c>
      <c r="J2970" s="1">
        <f t="shared" ca="1" si="605"/>
        <v>0</v>
      </c>
      <c r="K2970" s="1" t="str">
        <f ca="1">IFERROR(INDEX(Relationstabel!$C$3:$K$10,MATCH(VALUE(INDIRECT($A$1&amp;"L"&amp;A2970)),Relationstabel!$A$3:$A$10,0),MATCH(IFERROR(VALUE(INDIRECT($A$1&amp;"M"&amp;A2970)),0),Relationstabel!$C$1:$K$1,0)),"Ingen varmeinstallationer")</f>
        <v>Ingen varmeinstallation</v>
      </c>
      <c r="L2970" s="1" t="str">
        <f ca="1">INDEX(Anvendelseskode!B:B,MATCH($E2970,Anvendelseskode!$A:$A,0))</f>
        <v>Bygning til erhvervsmæssig produktion vedrørende landbrug, gartneri, råstofudvinding o.lign</v>
      </c>
      <c r="M2970" s="1" t="str">
        <f ca="1">INDEX(Anvendelseskode!C:C,MATCH($E2970,Anvendelseskode!$A:$A,0))</f>
        <v>Avls- og driftsbygning</v>
      </c>
      <c r="N2970" s="1" t="str">
        <f ca="1">INDEX(Anvendelseskode!D:D,MATCH($E2970,Anvendelseskode!$A:$A,0))</f>
        <v>Landbrug og gartneri</v>
      </c>
      <c r="O2970" s="1" t="str">
        <f ca="1">IFERROR(INDEX(SBi!$2:$2,MATCH(G2970,SBi!$1:$1,1)),SBi!$K$2)</f>
        <v>1999-2006</v>
      </c>
      <c r="P2970" s="1">
        <f ca="1">IFERROR(INDEX(SBi!$C$3:$K$28,MATCH(E2970,SBi!$B$3:$B$28,0),MATCH(O2970,SBi!$C$2:$K$2,0)),0)</f>
        <v>22</v>
      </c>
      <c r="Q2970" s="19">
        <f t="shared" ca="1" si="606"/>
        <v>5.5439999999999996</v>
      </c>
      <c r="R2970" s="19" t="str">
        <f ca="1">IFERROR(INDEX(VpD!$2:$2,MATCH(G2970,VpD!$1:$1,1)),VpD!$I$2)</f>
        <v>&gt;1998</v>
      </c>
      <c r="S2970" s="1">
        <f ca="1">IFERROR(INDEX(VpD!$C$3:$I$27,MATCH(E2970,VpD!$B$3:$B$27,0),MATCH(R2970,VpD!$C$2:$I$2,0)),0)</f>
        <v>22</v>
      </c>
      <c r="T2970" s="19">
        <f t="shared" ca="1" si="607"/>
        <v>5.5439999999999996</v>
      </c>
      <c r="U2970" s="14" t="str">
        <f t="shared" ca="1" si="608"/>
        <v xml:space="preserve">711224.01 </v>
      </c>
      <c r="V2970" s="14" t="str">
        <f t="shared" ca="1" si="609"/>
        <v>6170857.94</v>
      </c>
      <c r="W2970" s="14" t="str">
        <f t="shared" ca="1" si="610"/>
        <v>POINT(711224.01 6170857.94)</v>
      </c>
      <c r="X2970" s="14" t="str">
        <f>IFERROR(INDEX(BygningOmraade!B:B,MATCH(A2970,BygningOmraade!A:A,0)),"")</f>
        <v/>
      </c>
    </row>
    <row r="2971" spans="1:24" s="14" customFormat="1" x14ac:dyDescent="0.25">
      <c r="A2971" s="14">
        <f t="shared" si="598"/>
        <v>2971</v>
      </c>
      <c r="B2971" s="14" t="str">
        <f t="shared" ca="1" si="599"/>
        <v>af294a71-5687-4d3a-aa93-25f0c0664404</v>
      </c>
      <c r="C2971" s="14" t="str">
        <f t="shared" ca="1" si="600"/>
        <v>0a3f507e-1bc2-32b8-e044-0003ba298018</v>
      </c>
      <c r="D2971" s="14">
        <f t="shared" ca="1" si="601"/>
        <v>997546</v>
      </c>
      <c r="E2971" s="1">
        <f t="shared" ca="1" si="602"/>
        <v>130</v>
      </c>
      <c r="F2971" s="1">
        <f t="shared" ca="1" si="603"/>
        <v>101</v>
      </c>
      <c r="G2971" s="1">
        <f t="shared" ca="1" si="604"/>
        <v>1964</v>
      </c>
      <c r="H2971" s="1" t="str">
        <f ca="1">IFERROR(INDEX(Varmeinstallation!B:B,MATCH(INDIRECT($A$1&amp;"L"&amp;A2971)*1,Varmeinstallation!A:A,0)),"Ingen varmeinstallationer")</f>
        <v>Centralvarme fra eget anlæg, et-kammer fyr</v>
      </c>
      <c r="I2971" s="1" t="str">
        <f ca="1">IFERROR(INDEX(Opvarmningsmiddel!B:B,MATCH(INDIRECT($A$1&amp;"M"&amp;A2971)*1,Opvarmningsmiddel!A:A,0)),"")</f>
        <v>Naturgas</v>
      </c>
      <c r="J2971" s="1">
        <f t="shared" ca="1" si="605"/>
        <v>0</v>
      </c>
      <c r="K2971" s="1" t="str">
        <f ca="1">IFERROR(INDEX(Relationstabel!$C$3:$K$10,MATCH(VALUE(INDIRECT($A$1&amp;"L"&amp;A2971)),Relationstabel!$A$3:$A$10,0),MATCH(IFERROR(VALUE(INDIRECT($A$1&amp;"M"&amp;A2971)),0),Relationstabel!$C$1:$K$1,0)),"Ingen varmeinstallationer")</f>
        <v>Naturgas</v>
      </c>
      <c r="L2971" s="1" t="str">
        <f ca="1">INDEX(Anvendelseskode!B:B,MATCH($E2971,Anvendelseskode!$A:$A,0))</f>
        <v>Række-, kæde-, dobbelthus (lodret adskillelse mellem enhederne)</v>
      </c>
      <c r="M2971" s="1" t="str">
        <f ca="1">INDEX(Anvendelseskode!C:C,MATCH($E2971,Anvendelseskode!$A:$A,0))</f>
        <v>Række-, kæde og dobbelthuse</v>
      </c>
      <c r="N2971" s="1" t="str">
        <f ca="1">INDEX(Anvendelseskode!D:D,MATCH($E2971,Anvendelseskode!$A:$A,0))</f>
        <v>Private husholdninger</v>
      </c>
      <c r="O2971" s="1" t="str">
        <f ca="1">IFERROR(INDEX(SBi!$2:$2,MATCH(G2971,SBi!$1:$1,1)),SBi!$K$2)</f>
        <v>1961-1972</v>
      </c>
      <c r="P2971" s="1">
        <f ca="1">IFERROR(INDEX(SBi!$C$3:$K$28,MATCH(E2971,SBi!$B$3:$B$28,0),MATCH(O2971,SBi!$C$2:$K$2,0)),0)</f>
        <v>119.9</v>
      </c>
      <c r="Q2971" s="19">
        <f t="shared" ca="1" si="606"/>
        <v>12.109900000000001</v>
      </c>
      <c r="R2971" s="19" t="str">
        <f ca="1">IFERROR(INDEX(VpD!$2:$2,MATCH(G2971,VpD!$1:$1,1)),VpD!$I$2)</f>
        <v>1961-1972</v>
      </c>
      <c r="S2971" s="1">
        <f ca="1">IFERROR(INDEX(VpD!$C$3:$I$27,MATCH(E2971,VpD!$B$3:$B$27,0),MATCH(R2971,VpD!$C$2:$I$2,0)),0)</f>
        <v>120</v>
      </c>
      <c r="T2971" s="19">
        <f t="shared" ca="1" si="607"/>
        <v>12.12</v>
      </c>
      <c r="U2971" s="14" t="str">
        <f t="shared" ca="1" si="608"/>
        <v xml:space="preserve">713842.21 </v>
      </c>
      <c r="V2971" s="14" t="str">
        <f t="shared" ca="1" si="609"/>
        <v>6169285.48</v>
      </c>
      <c r="W2971" s="14" t="str">
        <f t="shared" ca="1" si="610"/>
        <v>POINT(713842.21 6169285.48)</v>
      </c>
      <c r="X2971" s="14" t="str">
        <f>IFERROR(INDEX(BygningOmraade!B:B,MATCH(A2971,BygningOmraade!A:A,0)),"")</f>
        <v/>
      </c>
    </row>
    <row r="2972" spans="1:24" s="14" customFormat="1" x14ac:dyDescent="0.25">
      <c r="A2972" s="14">
        <f t="shared" si="598"/>
        <v>2972</v>
      </c>
      <c r="B2972" s="14" t="str">
        <f t="shared" ca="1" si="599"/>
        <v>af326f10-ff65-4adf-8763-b41454465d7a</v>
      </c>
      <c r="C2972" s="14" t="str">
        <f t="shared" ca="1" si="600"/>
        <v>0a3f507e-2227-32b8-e044-0003ba298018</v>
      </c>
      <c r="D2972" s="14">
        <f t="shared" ca="1" si="601"/>
        <v>995625</v>
      </c>
      <c r="E2972" s="1">
        <f t="shared" ca="1" si="602"/>
        <v>120</v>
      </c>
      <c r="F2972" s="1">
        <f t="shared" ca="1" si="603"/>
        <v>96</v>
      </c>
      <c r="G2972" s="1">
        <f t="shared" ca="1" si="604"/>
        <v>1957</v>
      </c>
      <c r="H2972" s="1" t="str">
        <f ca="1">IFERROR(INDEX(Varmeinstallation!B:B,MATCH(INDIRECT($A$1&amp;"L"&amp;A2972)*1,Varmeinstallation!A:A,0)),"Ingen varmeinstallationer")</f>
        <v>Centralvarme fra eget anlæg, et-kammer fyr</v>
      </c>
      <c r="I2972" s="1" t="str">
        <f ca="1">IFERROR(INDEX(Opvarmningsmiddel!B:B,MATCH(INDIRECT($A$1&amp;"M"&amp;A2972)*1,Opvarmningsmiddel!A:A,0)),"")</f>
        <v>Naturgas</v>
      </c>
      <c r="J2972" s="1">
        <f t="shared" ca="1" si="605"/>
        <v>0</v>
      </c>
      <c r="K2972" s="1" t="str">
        <f ca="1">IFERROR(INDEX(Relationstabel!$C$3:$K$10,MATCH(VALUE(INDIRECT($A$1&amp;"L"&amp;A2972)),Relationstabel!$A$3:$A$10,0),MATCH(IFERROR(VALUE(INDIRECT($A$1&amp;"M"&amp;A2972)),0),Relationstabel!$C$1:$K$1,0)),"Ingen varmeinstallationer")</f>
        <v>Naturgas</v>
      </c>
      <c r="L2972" s="1" t="str">
        <f ca="1">INDEX(Anvendelseskode!B:B,MATCH($E2972,Anvendelseskode!$A:$A,0))</f>
        <v>Fritliggende enfamilieshus (parcelhus)</v>
      </c>
      <c r="M2972" s="1" t="str">
        <f ca="1">INDEX(Anvendelseskode!C:C,MATCH($E2972,Anvendelseskode!$A:$A,0))</f>
        <v>Parcelhuse</v>
      </c>
      <c r="N2972" s="1" t="str">
        <f ca="1">INDEX(Anvendelseskode!D:D,MATCH($E2972,Anvendelseskode!$A:$A,0))</f>
        <v>Private husholdninger</v>
      </c>
      <c r="O2972" s="1" t="str">
        <f ca="1">IFERROR(INDEX(SBi!$2:$2,MATCH(G2972,SBi!$1:$1,1)),SBi!$K$2)</f>
        <v>1951-1960</v>
      </c>
      <c r="P2972" s="1">
        <f ca="1">IFERROR(INDEX(SBi!$C$3:$K$28,MATCH(E2972,SBi!$B$3:$B$28,0),MATCH(O2972,SBi!$C$2:$K$2,0)),0)</f>
        <v>154.9</v>
      </c>
      <c r="Q2972" s="19">
        <f t="shared" ca="1" si="606"/>
        <v>14.870400000000002</v>
      </c>
      <c r="R2972" s="19" t="str">
        <f ca="1">IFERROR(INDEX(VpD!$2:$2,MATCH(G2972,VpD!$1:$1,1)),VpD!$I$2)</f>
        <v>1951-1960</v>
      </c>
      <c r="S2972" s="1">
        <f ca="1">IFERROR(INDEX(VpD!$C$3:$I$27,MATCH(E2972,VpD!$B$3:$B$27,0),MATCH(R2972,VpD!$C$2:$I$2,0)),0)</f>
        <v>204</v>
      </c>
      <c r="T2972" s="19">
        <f t="shared" ca="1" si="607"/>
        <v>19.584</v>
      </c>
      <c r="U2972" s="14" t="str">
        <f t="shared" ca="1" si="608"/>
        <v xml:space="preserve">712385.45 </v>
      </c>
      <c r="V2972" s="14" t="str">
        <f t="shared" ca="1" si="609"/>
        <v>6169112.62</v>
      </c>
      <c r="W2972" s="14" t="str">
        <f t="shared" ca="1" si="610"/>
        <v>POINT(712385.45 6169112.62)</v>
      </c>
      <c r="X2972" s="14" t="str">
        <f>IFERROR(INDEX(BygningOmraade!B:B,MATCH(A2972,BygningOmraade!A:A,0)),"")</f>
        <v/>
      </c>
    </row>
    <row r="2973" spans="1:24" s="14" customFormat="1" x14ac:dyDescent="0.25">
      <c r="A2973" s="14">
        <f t="shared" si="598"/>
        <v>2973</v>
      </c>
      <c r="B2973" s="14" t="str">
        <f t="shared" ca="1" si="599"/>
        <v>af32ca0f-a523-4a0e-beb3-cf3b8815f629</v>
      </c>
      <c r="C2973" s="14" t="str">
        <f t="shared" ca="1" si="600"/>
        <v>0a3f507e-1e90-32b8-e044-0003ba298018</v>
      </c>
      <c r="D2973" s="14">
        <f t="shared" ca="1" si="601"/>
        <v>994650</v>
      </c>
      <c r="E2973" s="1">
        <f t="shared" ca="1" si="602"/>
        <v>120</v>
      </c>
      <c r="F2973" s="1">
        <f t="shared" ca="1" si="603"/>
        <v>143</v>
      </c>
      <c r="G2973" s="1">
        <f t="shared" ca="1" si="604"/>
        <v>1970</v>
      </c>
      <c r="H2973" s="1" t="str">
        <f ca="1">IFERROR(INDEX(Varmeinstallation!B:B,MATCH(INDIRECT($A$1&amp;"L"&amp;A2973)*1,Varmeinstallation!A:A,0)),"Ingen varmeinstallationer")</f>
        <v>Centralvarme fra eget anlæg, et-kammer fyr</v>
      </c>
      <c r="I2973" s="1" t="str">
        <f ca="1">IFERROR(INDEX(Opvarmningsmiddel!B:B,MATCH(INDIRECT($A$1&amp;"M"&amp;A2973)*1,Opvarmningsmiddel!A:A,0)),"")</f>
        <v>Naturgas</v>
      </c>
      <c r="J2973" s="1">
        <f t="shared" ca="1" si="605"/>
        <v>0</v>
      </c>
      <c r="K2973" s="1" t="str">
        <f ca="1">IFERROR(INDEX(Relationstabel!$C$3:$K$10,MATCH(VALUE(INDIRECT($A$1&amp;"L"&amp;A2973)),Relationstabel!$A$3:$A$10,0),MATCH(IFERROR(VALUE(INDIRECT($A$1&amp;"M"&amp;A2973)),0),Relationstabel!$C$1:$K$1,0)),"Ingen varmeinstallationer")</f>
        <v>Naturgas</v>
      </c>
      <c r="L2973" s="1" t="str">
        <f ca="1">INDEX(Anvendelseskode!B:B,MATCH($E2973,Anvendelseskode!$A:$A,0))</f>
        <v>Fritliggende enfamilieshus (parcelhus)</v>
      </c>
      <c r="M2973" s="1" t="str">
        <f ca="1">INDEX(Anvendelseskode!C:C,MATCH($E2973,Anvendelseskode!$A:$A,0))</f>
        <v>Parcelhuse</v>
      </c>
      <c r="N2973" s="1" t="str">
        <f ca="1">INDEX(Anvendelseskode!D:D,MATCH($E2973,Anvendelseskode!$A:$A,0))</f>
        <v>Private husholdninger</v>
      </c>
      <c r="O2973" s="1" t="str">
        <f ca="1">IFERROR(INDEX(SBi!$2:$2,MATCH(G2973,SBi!$1:$1,1)),SBi!$K$2)</f>
        <v>1961-1972</v>
      </c>
      <c r="P2973" s="1">
        <f ca="1">IFERROR(INDEX(SBi!$C$3:$K$28,MATCH(E2973,SBi!$B$3:$B$28,0),MATCH(O2973,SBi!$C$2:$K$2,0)),0)</f>
        <v>134.30000000000001</v>
      </c>
      <c r="Q2973" s="19">
        <f t="shared" ca="1" si="606"/>
        <v>19.204900000000002</v>
      </c>
      <c r="R2973" s="19" t="str">
        <f ca="1">IFERROR(INDEX(VpD!$2:$2,MATCH(G2973,VpD!$1:$1,1)),VpD!$I$2)</f>
        <v>1961-1972</v>
      </c>
      <c r="S2973" s="1">
        <f ca="1">IFERROR(INDEX(VpD!$C$3:$I$27,MATCH(E2973,VpD!$B$3:$B$27,0),MATCH(R2973,VpD!$C$2:$I$2,0)),0)</f>
        <v>143</v>
      </c>
      <c r="T2973" s="19">
        <f t="shared" ca="1" si="607"/>
        <v>20.449000000000002</v>
      </c>
      <c r="U2973" s="14" t="str">
        <f t="shared" ca="1" si="608"/>
        <v xml:space="preserve">711665.47 </v>
      </c>
      <c r="V2973" s="14" t="str">
        <f t="shared" ca="1" si="609"/>
        <v>6171834.7</v>
      </c>
      <c r="W2973" s="14" t="str">
        <f t="shared" ca="1" si="610"/>
        <v>POINT(711665.47 6171834.7)</v>
      </c>
      <c r="X2973" s="14" t="str">
        <f>IFERROR(INDEX(BygningOmraade!B:B,MATCH(A2973,BygningOmraade!A:A,0)),"")</f>
        <v/>
      </c>
    </row>
    <row r="2974" spans="1:24" s="14" customFormat="1" x14ac:dyDescent="0.25">
      <c r="A2974" s="14">
        <f t="shared" si="598"/>
        <v>2974</v>
      </c>
      <c r="B2974" s="14" t="str">
        <f t="shared" ca="1" si="599"/>
        <v>af35e2dc-0566-44b4-9f5c-8a581e56c57a</v>
      </c>
      <c r="C2974" s="14" t="str">
        <f t="shared" ca="1" si="600"/>
        <v>0a3f507e-2035-32b8-e044-0003ba298018</v>
      </c>
      <c r="D2974" s="14">
        <f t="shared" ca="1" si="601"/>
        <v>993762</v>
      </c>
      <c r="E2974" s="1">
        <f t="shared" ca="1" si="602"/>
        <v>120</v>
      </c>
      <c r="F2974" s="1">
        <f t="shared" ca="1" si="603"/>
        <v>109</v>
      </c>
      <c r="G2974" s="1">
        <f t="shared" ca="1" si="604"/>
        <v>1985</v>
      </c>
      <c r="H2974" s="1" t="str">
        <f ca="1">IFERROR(INDEX(Varmeinstallation!B:B,MATCH(INDIRECT($A$1&amp;"L"&amp;A2974)*1,Varmeinstallation!A:A,0)),"Ingen varmeinstallationer")</f>
        <v>Centralvarme fra eget anlæg, et-kammer fyr</v>
      </c>
      <c r="I2974" s="1" t="str">
        <f ca="1">IFERROR(INDEX(Opvarmningsmiddel!B:B,MATCH(INDIRECT($A$1&amp;"M"&amp;A2974)*1,Opvarmningsmiddel!A:A,0)),"")</f>
        <v>Naturgas</v>
      </c>
      <c r="J2974" s="1">
        <f t="shared" ca="1" si="605"/>
        <v>0</v>
      </c>
      <c r="K2974" s="1" t="str">
        <f ca="1">IFERROR(INDEX(Relationstabel!$C$3:$K$10,MATCH(VALUE(INDIRECT($A$1&amp;"L"&amp;A2974)),Relationstabel!$A$3:$A$10,0),MATCH(IFERROR(VALUE(INDIRECT($A$1&amp;"M"&amp;A2974)),0),Relationstabel!$C$1:$K$1,0)),"Ingen varmeinstallationer")</f>
        <v>Naturgas</v>
      </c>
      <c r="L2974" s="1" t="str">
        <f ca="1">INDEX(Anvendelseskode!B:B,MATCH($E2974,Anvendelseskode!$A:$A,0))</f>
        <v>Fritliggende enfamilieshus (parcelhus)</v>
      </c>
      <c r="M2974" s="1" t="str">
        <f ca="1">INDEX(Anvendelseskode!C:C,MATCH($E2974,Anvendelseskode!$A:$A,0))</f>
        <v>Parcelhuse</v>
      </c>
      <c r="N2974" s="1" t="str">
        <f ca="1">INDEX(Anvendelseskode!D:D,MATCH($E2974,Anvendelseskode!$A:$A,0))</f>
        <v>Private husholdninger</v>
      </c>
      <c r="O2974" s="1" t="str">
        <f ca="1">IFERROR(INDEX(SBi!$2:$2,MATCH(G2974,SBi!$1:$1,1)),SBi!$K$2)</f>
        <v>1979-1998</v>
      </c>
      <c r="P2974" s="1">
        <f ca="1">IFERROR(INDEX(SBi!$C$3:$K$28,MATCH(E2974,SBi!$B$3:$B$28,0),MATCH(O2974,SBi!$C$2:$K$2,0)),0)</f>
        <v>105.4</v>
      </c>
      <c r="Q2974" s="19">
        <f t="shared" ca="1" si="606"/>
        <v>11.4886</v>
      </c>
      <c r="R2974" s="19" t="str">
        <f ca="1">IFERROR(INDEX(VpD!$2:$2,MATCH(G2974,VpD!$1:$1,1)),VpD!$I$2)</f>
        <v>1979-1998</v>
      </c>
      <c r="S2974" s="1">
        <f ca="1">IFERROR(INDEX(VpD!$C$3:$I$27,MATCH(E2974,VpD!$B$3:$B$27,0),MATCH(R2974,VpD!$C$2:$I$2,0)),0)</f>
        <v>90</v>
      </c>
      <c r="T2974" s="19">
        <f t="shared" ca="1" si="607"/>
        <v>9.81</v>
      </c>
      <c r="U2974" s="14" t="str">
        <f t="shared" ca="1" si="608"/>
        <v xml:space="preserve">710808.83 </v>
      </c>
      <c r="V2974" s="14" t="str">
        <f t="shared" ca="1" si="609"/>
        <v>6171920.02</v>
      </c>
      <c r="W2974" s="14" t="str">
        <f t="shared" ca="1" si="610"/>
        <v>POINT(710808.83 6171920.02)</v>
      </c>
      <c r="X2974" s="14" t="str">
        <f>IFERROR(INDEX(BygningOmraade!B:B,MATCH(A2974,BygningOmraade!A:A,0)),"")</f>
        <v/>
      </c>
    </row>
    <row r="2975" spans="1:24" s="14" customFormat="1" x14ac:dyDescent="0.25">
      <c r="A2975" s="14">
        <f t="shared" si="598"/>
        <v>2975</v>
      </c>
      <c r="B2975" s="14" t="str">
        <f t="shared" ca="1" si="599"/>
        <v>af51cb36-c9c5-4d40-95df-a479599598d0</v>
      </c>
      <c r="C2975" s="14" t="str">
        <f t="shared" ca="1" si="600"/>
        <v>0a3f507e-1efe-32b8-e044-0003ba298018</v>
      </c>
      <c r="D2975" s="14">
        <f t="shared" ca="1" si="601"/>
        <v>994625</v>
      </c>
      <c r="E2975" s="1">
        <f t="shared" ca="1" si="602"/>
        <v>130</v>
      </c>
      <c r="F2975" s="1">
        <f t="shared" ca="1" si="603"/>
        <v>107</v>
      </c>
      <c r="G2975" s="1">
        <f t="shared" ca="1" si="604"/>
        <v>1969</v>
      </c>
      <c r="H2975" s="1" t="str">
        <f ca="1">IFERROR(INDEX(Varmeinstallation!B:B,MATCH(INDIRECT($A$1&amp;"L"&amp;A2975)*1,Varmeinstallation!A:A,0)),"Ingen varmeinstallationer")</f>
        <v>Fjernvarme/blokvarme (radiatorsystemer eller varmluftanlæg)</v>
      </c>
      <c r="I2975" s="1" t="str">
        <f ca="1">IFERROR(INDEX(Opvarmningsmiddel!B:B,MATCH(INDIRECT($A$1&amp;"M"&amp;A2975)*1,Opvarmningsmiddel!A:A,0)),"")</f>
        <v/>
      </c>
      <c r="J2975" s="1">
        <f t="shared" ca="1" si="605"/>
        <v>0</v>
      </c>
      <c r="K2975" s="1" t="str">
        <f ca="1">IFERROR(INDEX(Relationstabel!$C$3:$K$10,MATCH(VALUE(INDIRECT($A$1&amp;"L"&amp;A2975)),Relationstabel!$A$3:$A$10,0),MATCH(IFERROR(VALUE(INDIRECT($A$1&amp;"M"&amp;A2975)),0),Relationstabel!$C$1:$K$1,0)),"Ingen varmeinstallationer")</f>
        <v>Fjernvarme/ Blokvarme</v>
      </c>
      <c r="L2975" s="1" t="str">
        <f ca="1">INDEX(Anvendelseskode!B:B,MATCH($E2975,Anvendelseskode!$A:$A,0))</f>
        <v>Række-, kæde-, dobbelthus (lodret adskillelse mellem enhederne)</v>
      </c>
      <c r="M2975" s="1" t="str">
        <f ca="1">INDEX(Anvendelseskode!C:C,MATCH($E2975,Anvendelseskode!$A:$A,0))</f>
        <v>Række-, kæde og dobbelthuse</v>
      </c>
      <c r="N2975" s="1" t="str">
        <f ca="1">INDEX(Anvendelseskode!D:D,MATCH($E2975,Anvendelseskode!$A:$A,0))</f>
        <v>Private husholdninger</v>
      </c>
      <c r="O2975" s="1" t="str">
        <f ca="1">IFERROR(INDEX(SBi!$2:$2,MATCH(G2975,SBi!$1:$1,1)),SBi!$K$2)</f>
        <v>1961-1972</v>
      </c>
      <c r="P2975" s="1">
        <f ca="1">IFERROR(INDEX(SBi!$C$3:$K$28,MATCH(E2975,SBi!$B$3:$B$28,0),MATCH(O2975,SBi!$C$2:$K$2,0)),0)</f>
        <v>119.9</v>
      </c>
      <c r="Q2975" s="19">
        <f t="shared" ca="1" si="606"/>
        <v>12.829300000000002</v>
      </c>
      <c r="R2975" s="19" t="str">
        <f ca="1">IFERROR(INDEX(VpD!$2:$2,MATCH(G2975,VpD!$1:$1,1)),VpD!$I$2)</f>
        <v>1961-1972</v>
      </c>
      <c r="S2975" s="1">
        <f ca="1">IFERROR(INDEX(VpD!$C$3:$I$27,MATCH(E2975,VpD!$B$3:$B$27,0),MATCH(R2975,VpD!$C$2:$I$2,0)),0)</f>
        <v>120</v>
      </c>
      <c r="T2975" s="19">
        <f t="shared" ca="1" si="607"/>
        <v>12.84</v>
      </c>
      <c r="U2975" s="14" t="str">
        <f t="shared" ca="1" si="608"/>
        <v xml:space="preserve">711674.53 </v>
      </c>
      <c r="V2975" s="14" t="str">
        <f t="shared" ca="1" si="609"/>
        <v>6172284.5</v>
      </c>
      <c r="W2975" s="14" t="str">
        <f t="shared" ca="1" si="610"/>
        <v>POINT(711674.53 6172284.5)</v>
      </c>
      <c r="X2975" s="14" t="str">
        <f>IFERROR(INDEX(BygningOmraade!B:B,MATCH(A2975,BygningOmraade!A:A,0)),"")</f>
        <v/>
      </c>
    </row>
    <row r="2976" spans="1:24" s="14" customFormat="1" x14ac:dyDescent="0.25">
      <c r="A2976" s="14">
        <f t="shared" si="598"/>
        <v>2976</v>
      </c>
      <c r="B2976" s="14" t="str">
        <f t="shared" ca="1" si="599"/>
        <v>af5d8b7e-4179-4115-9000-aab9d34bb1e4</v>
      </c>
      <c r="C2976" s="14" t="str">
        <f t="shared" ca="1" si="600"/>
        <v>0a3f507e-1ca6-32b8-e044-0003ba298018</v>
      </c>
      <c r="D2976" s="14">
        <f t="shared" ca="1" si="601"/>
        <v>997441</v>
      </c>
      <c r="E2976" s="1">
        <f t="shared" ca="1" si="602"/>
        <v>120</v>
      </c>
      <c r="F2976" s="1">
        <f t="shared" ca="1" si="603"/>
        <v>371</v>
      </c>
      <c r="G2976" s="1">
        <f t="shared" ca="1" si="604"/>
        <v>2001</v>
      </c>
      <c r="H2976" s="1" t="str">
        <f ca="1">IFERROR(INDEX(Varmeinstallation!B:B,MATCH(INDIRECT($A$1&amp;"L"&amp;A2976)*1,Varmeinstallation!A:A,0)),"Ingen varmeinstallationer")</f>
        <v>Centralvarme fra eget anlæg, et-kammer fyr</v>
      </c>
      <c r="I2976" s="1" t="str">
        <f ca="1">IFERROR(INDEX(Opvarmningsmiddel!B:B,MATCH(INDIRECT($A$1&amp;"M"&amp;A2976)*1,Opvarmningsmiddel!A:A,0)),"")</f>
        <v>Naturgas</v>
      </c>
      <c r="J2976" s="1">
        <f t="shared" ca="1" si="605"/>
        <v>0</v>
      </c>
      <c r="K2976" s="1" t="str">
        <f ca="1">IFERROR(INDEX(Relationstabel!$C$3:$K$10,MATCH(VALUE(INDIRECT($A$1&amp;"L"&amp;A2976)),Relationstabel!$A$3:$A$10,0),MATCH(IFERROR(VALUE(INDIRECT($A$1&amp;"M"&amp;A2976)),0),Relationstabel!$C$1:$K$1,0)),"Ingen varmeinstallationer")</f>
        <v>Naturgas</v>
      </c>
      <c r="L2976" s="1" t="str">
        <f ca="1">INDEX(Anvendelseskode!B:B,MATCH($E2976,Anvendelseskode!$A:$A,0))</f>
        <v>Fritliggende enfamilieshus (parcelhus)</v>
      </c>
      <c r="M2976" s="1" t="str">
        <f ca="1">INDEX(Anvendelseskode!C:C,MATCH($E2976,Anvendelseskode!$A:$A,0))</f>
        <v>Parcelhuse</v>
      </c>
      <c r="N2976" s="1" t="str">
        <f ca="1">INDEX(Anvendelseskode!D:D,MATCH($E2976,Anvendelseskode!$A:$A,0))</f>
        <v>Private husholdninger</v>
      </c>
      <c r="O2976" s="1" t="str">
        <f ca="1">IFERROR(INDEX(SBi!$2:$2,MATCH(G2976,SBi!$1:$1,1)),SBi!$K$2)</f>
        <v>1999-2006</v>
      </c>
      <c r="P2976" s="1">
        <f ca="1">IFERROR(INDEX(SBi!$C$3:$K$28,MATCH(E2976,SBi!$B$3:$B$28,0),MATCH(O2976,SBi!$C$2:$K$2,0)),0)</f>
        <v>83.9</v>
      </c>
      <c r="Q2976" s="19">
        <f t="shared" ca="1" si="606"/>
        <v>31.126900000000003</v>
      </c>
      <c r="R2976" s="19" t="str">
        <f ca="1">IFERROR(INDEX(VpD!$2:$2,MATCH(G2976,VpD!$1:$1,1)),VpD!$I$2)</f>
        <v>&gt;1998</v>
      </c>
      <c r="S2976" s="1">
        <f ca="1">IFERROR(INDEX(VpD!$C$3:$I$27,MATCH(E2976,VpD!$B$3:$B$27,0),MATCH(R2976,VpD!$C$2:$I$2,0)),0)</f>
        <v>72</v>
      </c>
      <c r="T2976" s="19">
        <f t="shared" ca="1" si="607"/>
        <v>26.712</v>
      </c>
      <c r="U2976" s="14" t="str">
        <f t="shared" ca="1" si="608"/>
        <v xml:space="preserve">713988.11 </v>
      </c>
      <c r="V2976" s="14" t="str">
        <f t="shared" ca="1" si="609"/>
        <v>6168632.02</v>
      </c>
      <c r="W2976" s="14" t="str">
        <f t="shared" ca="1" si="610"/>
        <v>POINT(713988.11 6168632.02)</v>
      </c>
      <c r="X2976" s="14" t="str">
        <f>IFERROR(INDEX(BygningOmraade!B:B,MATCH(A2976,BygningOmraade!A:A,0)),"")</f>
        <v/>
      </c>
    </row>
    <row r="2977" spans="1:24" s="14" customFormat="1" x14ac:dyDescent="0.25">
      <c r="A2977" s="14">
        <f t="shared" si="598"/>
        <v>2977</v>
      </c>
      <c r="B2977" s="14" t="str">
        <f t="shared" ca="1" si="599"/>
        <v>af6c7481-0631-497c-a909-bf6548ca0a93</v>
      </c>
      <c r="C2977" s="14" t="str">
        <f t="shared" ca="1" si="600"/>
        <v>0a3f507e-1cac-32b8-e044-0003ba298018</v>
      </c>
      <c r="D2977" s="14">
        <f t="shared" ca="1" si="601"/>
        <v>997395</v>
      </c>
      <c r="E2977" s="1">
        <f t="shared" ca="1" si="602"/>
        <v>120</v>
      </c>
      <c r="F2977" s="1">
        <f t="shared" ca="1" si="603"/>
        <v>89</v>
      </c>
      <c r="G2977" s="1">
        <f t="shared" ca="1" si="604"/>
        <v>1965</v>
      </c>
      <c r="H2977" s="1" t="str">
        <f ca="1">IFERROR(INDEX(Varmeinstallation!B:B,MATCH(INDIRECT($A$1&amp;"L"&amp;A2977)*1,Varmeinstallation!A:A,0)),"Ingen varmeinstallationer")</f>
        <v>Centralvarme fra eget anlæg, et-kammer fyr</v>
      </c>
      <c r="I2977" s="1" t="str">
        <f ca="1">IFERROR(INDEX(Opvarmningsmiddel!B:B,MATCH(INDIRECT($A$1&amp;"M"&amp;A2977)*1,Opvarmningsmiddel!A:A,0)),"")</f>
        <v>Naturgas</v>
      </c>
      <c r="J2977" s="1">
        <f t="shared" ca="1" si="605"/>
        <v>2</v>
      </c>
      <c r="K2977" s="1" t="str">
        <f ca="1">IFERROR(INDEX(Relationstabel!$C$3:$K$10,MATCH(VALUE(INDIRECT($A$1&amp;"L"&amp;A2977)),Relationstabel!$A$3:$A$10,0),MATCH(IFERROR(VALUE(INDIRECT($A$1&amp;"M"&amp;A2977)),0),Relationstabel!$C$1:$K$1,0)),"Ingen varmeinstallationer")</f>
        <v>Naturgas</v>
      </c>
      <c r="L2977" s="1" t="str">
        <f ca="1">INDEX(Anvendelseskode!B:B,MATCH($E2977,Anvendelseskode!$A:$A,0))</f>
        <v>Fritliggende enfamilieshus (parcelhus)</v>
      </c>
      <c r="M2977" s="1" t="str">
        <f ca="1">INDEX(Anvendelseskode!C:C,MATCH($E2977,Anvendelseskode!$A:$A,0))</f>
        <v>Parcelhuse</v>
      </c>
      <c r="N2977" s="1" t="str">
        <f ca="1">INDEX(Anvendelseskode!D:D,MATCH($E2977,Anvendelseskode!$A:$A,0))</f>
        <v>Private husholdninger</v>
      </c>
      <c r="O2977" s="1" t="str">
        <f ca="1">IFERROR(INDEX(SBi!$2:$2,MATCH(G2977,SBi!$1:$1,1)),SBi!$K$2)</f>
        <v>1961-1972</v>
      </c>
      <c r="P2977" s="1">
        <f ca="1">IFERROR(INDEX(SBi!$C$3:$K$28,MATCH(E2977,SBi!$B$3:$B$28,0),MATCH(O2977,SBi!$C$2:$K$2,0)),0)</f>
        <v>134.30000000000001</v>
      </c>
      <c r="Q2977" s="19">
        <f t="shared" ca="1" si="606"/>
        <v>11.9527</v>
      </c>
      <c r="R2977" s="19" t="str">
        <f ca="1">IFERROR(INDEX(VpD!$2:$2,MATCH(G2977,VpD!$1:$1,1)),VpD!$I$2)</f>
        <v>1961-1972</v>
      </c>
      <c r="S2977" s="1">
        <f ca="1">IFERROR(INDEX(VpD!$C$3:$I$27,MATCH(E2977,VpD!$B$3:$B$27,0),MATCH(R2977,VpD!$C$2:$I$2,0)),0)</f>
        <v>143</v>
      </c>
      <c r="T2977" s="19">
        <f t="shared" ca="1" si="607"/>
        <v>12.727</v>
      </c>
      <c r="U2977" s="14" t="str">
        <f t="shared" ca="1" si="608"/>
        <v xml:space="preserve">714040.55 </v>
      </c>
      <c r="V2977" s="14" t="str">
        <f t="shared" ca="1" si="609"/>
        <v>6168713.31</v>
      </c>
      <c r="W2977" s="14" t="str">
        <f t="shared" ca="1" si="610"/>
        <v>POINT(714040.55 6168713.31)</v>
      </c>
      <c r="X2977" s="14" t="str">
        <f>IFERROR(INDEX(BygningOmraade!B:B,MATCH(A2977,BygningOmraade!A:A,0)),"")</f>
        <v/>
      </c>
    </row>
    <row r="2978" spans="1:24" s="14" customFormat="1" x14ac:dyDescent="0.25">
      <c r="A2978" s="14">
        <f t="shared" si="598"/>
        <v>2978</v>
      </c>
      <c r="B2978" s="14" t="str">
        <f t="shared" ca="1" si="599"/>
        <v>af7245b2-2f2d-48e5-9a2c-3951d2d37645</v>
      </c>
      <c r="C2978" s="14" t="str">
        <f t="shared" ca="1" si="600"/>
        <v>0a3f507e-1cec-32b8-e044-0003ba298018</v>
      </c>
      <c r="D2978" s="14">
        <f t="shared" ca="1" si="601"/>
        <v>994092</v>
      </c>
      <c r="E2978" s="1">
        <f t="shared" ca="1" si="602"/>
        <v>120</v>
      </c>
      <c r="F2978" s="1">
        <f t="shared" ca="1" si="603"/>
        <v>134</v>
      </c>
      <c r="G2978" s="1">
        <f t="shared" ca="1" si="604"/>
        <v>1969</v>
      </c>
      <c r="H2978" s="1" t="str">
        <f ca="1">IFERROR(INDEX(Varmeinstallation!B:B,MATCH(INDIRECT($A$1&amp;"L"&amp;A2978)*1,Varmeinstallation!A:A,0)),"Ingen varmeinstallationer")</f>
        <v>Centralvarme fra eget anlæg, et-kammer fyr</v>
      </c>
      <c r="I2978" s="1" t="str">
        <f ca="1">IFERROR(INDEX(Opvarmningsmiddel!B:B,MATCH(INDIRECT($A$1&amp;"M"&amp;A2978)*1,Opvarmningsmiddel!A:A,0)),"")</f>
        <v>Naturgas</v>
      </c>
      <c r="J2978" s="1">
        <f t="shared" ca="1" si="605"/>
        <v>0</v>
      </c>
      <c r="K2978" s="1" t="str">
        <f ca="1">IFERROR(INDEX(Relationstabel!$C$3:$K$10,MATCH(VALUE(INDIRECT($A$1&amp;"L"&amp;A2978)),Relationstabel!$A$3:$A$10,0),MATCH(IFERROR(VALUE(INDIRECT($A$1&amp;"M"&amp;A2978)),0),Relationstabel!$C$1:$K$1,0)),"Ingen varmeinstallationer")</f>
        <v>Naturgas</v>
      </c>
      <c r="L2978" s="1" t="str">
        <f ca="1">INDEX(Anvendelseskode!B:B,MATCH($E2978,Anvendelseskode!$A:$A,0))</f>
        <v>Fritliggende enfamilieshus (parcelhus)</v>
      </c>
      <c r="M2978" s="1" t="str">
        <f ca="1">INDEX(Anvendelseskode!C:C,MATCH($E2978,Anvendelseskode!$A:$A,0))</f>
        <v>Parcelhuse</v>
      </c>
      <c r="N2978" s="1" t="str">
        <f ca="1">INDEX(Anvendelseskode!D:D,MATCH($E2978,Anvendelseskode!$A:$A,0))</f>
        <v>Private husholdninger</v>
      </c>
      <c r="O2978" s="1" t="str">
        <f ca="1">IFERROR(INDEX(SBi!$2:$2,MATCH(G2978,SBi!$1:$1,1)),SBi!$K$2)</f>
        <v>1961-1972</v>
      </c>
      <c r="P2978" s="1">
        <f ca="1">IFERROR(INDEX(SBi!$C$3:$K$28,MATCH(E2978,SBi!$B$3:$B$28,0),MATCH(O2978,SBi!$C$2:$K$2,0)),0)</f>
        <v>134.30000000000001</v>
      </c>
      <c r="Q2978" s="19">
        <f t="shared" ca="1" si="606"/>
        <v>17.996200000000002</v>
      </c>
      <c r="R2978" s="19" t="str">
        <f ca="1">IFERROR(INDEX(VpD!$2:$2,MATCH(G2978,VpD!$1:$1,1)),VpD!$I$2)</f>
        <v>1961-1972</v>
      </c>
      <c r="S2978" s="1">
        <f ca="1">IFERROR(INDEX(VpD!$C$3:$I$27,MATCH(E2978,VpD!$B$3:$B$27,0),MATCH(R2978,VpD!$C$2:$I$2,0)),0)</f>
        <v>143</v>
      </c>
      <c r="T2978" s="19">
        <f t="shared" ca="1" si="607"/>
        <v>19.161999999999999</v>
      </c>
      <c r="U2978" s="14" t="str">
        <f t="shared" ca="1" si="608"/>
        <v xml:space="preserve">711020.32 </v>
      </c>
      <c r="V2978" s="14" t="str">
        <f t="shared" ca="1" si="609"/>
        <v>6171948.05</v>
      </c>
      <c r="W2978" s="14" t="str">
        <f t="shared" ca="1" si="610"/>
        <v>POINT(711020.32 6171948.05)</v>
      </c>
      <c r="X2978" s="14" t="str">
        <f>IFERROR(INDEX(BygningOmraade!B:B,MATCH(A2978,BygningOmraade!A:A,0)),"")</f>
        <v/>
      </c>
    </row>
    <row r="2979" spans="1:24" s="14" customFormat="1" x14ac:dyDescent="0.25">
      <c r="A2979" s="14">
        <f t="shared" si="598"/>
        <v>2979</v>
      </c>
      <c r="B2979" s="14" t="str">
        <f t="shared" ca="1" si="599"/>
        <v>af76b089-1857-4ef0-8889-4ea845727a9f</v>
      </c>
      <c r="C2979" s="14" t="str">
        <f t="shared" ca="1" si="600"/>
        <v>0a3f507e-1df1-32b8-e044-0003ba298018</v>
      </c>
      <c r="D2979" s="14">
        <f t="shared" ca="1" si="601"/>
        <v>997589</v>
      </c>
      <c r="E2979" s="1">
        <f t="shared" ca="1" si="602"/>
        <v>130</v>
      </c>
      <c r="F2979" s="1">
        <f t="shared" ca="1" si="603"/>
        <v>127</v>
      </c>
      <c r="G2979" s="1">
        <f t="shared" ca="1" si="604"/>
        <v>1999</v>
      </c>
      <c r="H2979" s="1" t="str">
        <f ca="1">IFERROR(INDEX(Varmeinstallation!B:B,MATCH(INDIRECT($A$1&amp;"L"&amp;A2979)*1,Varmeinstallation!A:A,0)),"Ingen varmeinstallationer")</f>
        <v>Centralvarme fra eget anlæg, et-kammer fyr</v>
      </c>
      <c r="I2979" s="1" t="str">
        <f ca="1">IFERROR(INDEX(Opvarmningsmiddel!B:B,MATCH(INDIRECT($A$1&amp;"M"&amp;A2979)*1,Opvarmningsmiddel!A:A,0)),"")</f>
        <v>Naturgas</v>
      </c>
      <c r="J2979" s="1">
        <f t="shared" ca="1" si="605"/>
        <v>2</v>
      </c>
      <c r="K2979" s="1" t="str">
        <f ca="1">IFERROR(INDEX(Relationstabel!$C$3:$K$10,MATCH(VALUE(INDIRECT($A$1&amp;"L"&amp;A2979)),Relationstabel!$A$3:$A$10,0),MATCH(IFERROR(VALUE(INDIRECT($A$1&amp;"M"&amp;A2979)),0),Relationstabel!$C$1:$K$1,0)),"Ingen varmeinstallationer")</f>
        <v>Naturgas</v>
      </c>
      <c r="L2979" s="1" t="str">
        <f ca="1">INDEX(Anvendelseskode!B:B,MATCH($E2979,Anvendelseskode!$A:$A,0))</f>
        <v>Række-, kæde-, dobbelthus (lodret adskillelse mellem enhederne)</v>
      </c>
      <c r="M2979" s="1" t="str">
        <f ca="1">INDEX(Anvendelseskode!C:C,MATCH($E2979,Anvendelseskode!$A:$A,0))</f>
        <v>Række-, kæde og dobbelthuse</v>
      </c>
      <c r="N2979" s="1" t="str">
        <f ca="1">INDEX(Anvendelseskode!D:D,MATCH($E2979,Anvendelseskode!$A:$A,0))</f>
        <v>Private husholdninger</v>
      </c>
      <c r="O2979" s="1" t="str">
        <f ca="1">IFERROR(INDEX(SBi!$2:$2,MATCH(G2979,SBi!$1:$1,1)),SBi!$K$2)</f>
        <v>1999-2006</v>
      </c>
      <c r="P2979" s="1">
        <f ca="1">IFERROR(INDEX(SBi!$C$3:$K$28,MATCH(E2979,SBi!$B$3:$B$28,0),MATCH(O2979,SBi!$C$2:$K$2,0)),0)</f>
        <v>81.5</v>
      </c>
      <c r="Q2979" s="19">
        <f t="shared" ca="1" si="606"/>
        <v>10.3505</v>
      </c>
      <c r="R2979" s="19" t="str">
        <f ca="1">IFERROR(INDEX(VpD!$2:$2,MATCH(G2979,VpD!$1:$1,1)),VpD!$I$2)</f>
        <v>&gt;1998</v>
      </c>
      <c r="S2979" s="1">
        <f ca="1">IFERROR(INDEX(VpD!$C$3:$I$27,MATCH(E2979,VpD!$B$3:$B$27,0),MATCH(R2979,VpD!$C$2:$I$2,0)),0)</f>
        <v>65</v>
      </c>
      <c r="T2979" s="19">
        <f t="shared" ca="1" si="607"/>
        <v>8.2550000000000008</v>
      </c>
      <c r="U2979" s="14" t="str">
        <f t="shared" ca="1" si="608"/>
        <v xml:space="preserve">713796.57 </v>
      </c>
      <c r="V2979" s="14" t="str">
        <f t="shared" ca="1" si="609"/>
        <v>6169351.5</v>
      </c>
      <c r="W2979" s="14" t="str">
        <f t="shared" ca="1" si="610"/>
        <v>POINT(713796.57 6169351.5)</v>
      </c>
      <c r="X2979" s="14" t="str">
        <f>IFERROR(INDEX(BygningOmraade!B:B,MATCH(A2979,BygningOmraade!A:A,0)),"")</f>
        <v/>
      </c>
    </row>
    <row r="2980" spans="1:24" s="14" customFormat="1" x14ac:dyDescent="0.25">
      <c r="A2980" s="14">
        <f t="shared" si="598"/>
        <v>2980</v>
      </c>
      <c r="B2980" s="14" t="str">
        <f t="shared" ca="1" si="599"/>
        <v>af7f7eb1-bfeb-4252-be4e-7e1ced7d452f</v>
      </c>
      <c r="C2980" s="14" t="str">
        <f t="shared" ca="1" si="600"/>
        <v>0a3f507e-1fbb-32b8-e044-0003ba298018</v>
      </c>
      <c r="D2980" s="14">
        <f t="shared" ca="1" si="601"/>
        <v>993675</v>
      </c>
      <c r="E2980" s="1">
        <f t="shared" ca="1" si="602"/>
        <v>120</v>
      </c>
      <c r="F2980" s="1">
        <f t="shared" ca="1" si="603"/>
        <v>109</v>
      </c>
      <c r="G2980" s="1">
        <f t="shared" ca="1" si="604"/>
        <v>1989</v>
      </c>
      <c r="H2980" s="1" t="str">
        <f ca="1">IFERROR(INDEX(Varmeinstallation!B:B,MATCH(INDIRECT($A$1&amp;"L"&amp;A2980)*1,Varmeinstallation!A:A,0)),"Ingen varmeinstallationer")</f>
        <v>Centralvarme fra eget anlæg, et-kammer fyr</v>
      </c>
      <c r="I2980" s="1" t="str">
        <f ca="1">IFERROR(INDEX(Opvarmningsmiddel!B:B,MATCH(INDIRECT($A$1&amp;"M"&amp;A2980)*1,Opvarmningsmiddel!A:A,0)),"")</f>
        <v>Naturgas</v>
      </c>
      <c r="J2980" s="1">
        <f t="shared" ca="1" si="605"/>
        <v>2</v>
      </c>
      <c r="K2980" s="1" t="str">
        <f ca="1">IFERROR(INDEX(Relationstabel!$C$3:$K$10,MATCH(VALUE(INDIRECT($A$1&amp;"L"&amp;A2980)),Relationstabel!$A$3:$A$10,0),MATCH(IFERROR(VALUE(INDIRECT($A$1&amp;"M"&amp;A2980)),0),Relationstabel!$C$1:$K$1,0)),"Ingen varmeinstallationer")</f>
        <v>Naturgas</v>
      </c>
      <c r="L2980" s="1" t="str">
        <f ca="1">INDEX(Anvendelseskode!B:B,MATCH($E2980,Anvendelseskode!$A:$A,0))</f>
        <v>Fritliggende enfamilieshus (parcelhus)</v>
      </c>
      <c r="M2980" s="1" t="str">
        <f ca="1">INDEX(Anvendelseskode!C:C,MATCH($E2980,Anvendelseskode!$A:$A,0))</f>
        <v>Parcelhuse</v>
      </c>
      <c r="N2980" s="1" t="str">
        <f ca="1">INDEX(Anvendelseskode!D:D,MATCH($E2980,Anvendelseskode!$A:$A,0))</f>
        <v>Private husholdninger</v>
      </c>
      <c r="O2980" s="1" t="str">
        <f ca="1">IFERROR(INDEX(SBi!$2:$2,MATCH(G2980,SBi!$1:$1,1)),SBi!$K$2)</f>
        <v>1979-1998</v>
      </c>
      <c r="P2980" s="1">
        <f ca="1">IFERROR(INDEX(SBi!$C$3:$K$28,MATCH(E2980,SBi!$B$3:$B$28,0),MATCH(O2980,SBi!$C$2:$K$2,0)),0)</f>
        <v>105.4</v>
      </c>
      <c r="Q2980" s="19">
        <f t="shared" ca="1" si="606"/>
        <v>11.4886</v>
      </c>
      <c r="R2980" s="19" t="str">
        <f ca="1">IFERROR(INDEX(VpD!$2:$2,MATCH(G2980,VpD!$1:$1,1)),VpD!$I$2)</f>
        <v>1979-1998</v>
      </c>
      <c r="S2980" s="1">
        <f ca="1">IFERROR(INDEX(VpD!$C$3:$I$27,MATCH(E2980,VpD!$B$3:$B$27,0),MATCH(R2980,VpD!$C$2:$I$2,0)),0)</f>
        <v>90</v>
      </c>
      <c r="T2980" s="19">
        <f t="shared" ca="1" si="607"/>
        <v>9.81</v>
      </c>
      <c r="U2980" s="14" t="str">
        <f t="shared" ca="1" si="608"/>
        <v xml:space="preserve">710935.24 </v>
      </c>
      <c r="V2980" s="14" t="str">
        <f t="shared" ca="1" si="609"/>
        <v>6171603.79</v>
      </c>
      <c r="W2980" s="14" t="str">
        <f t="shared" ca="1" si="610"/>
        <v>POINT(710935.24 6171603.79)</v>
      </c>
      <c r="X2980" s="14" t="str">
        <f>IFERROR(INDEX(BygningOmraade!B:B,MATCH(A2980,BygningOmraade!A:A,0)),"")</f>
        <v/>
      </c>
    </row>
    <row r="2981" spans="1:24" s="14" customFormat="1" x14ac:dyDescent="0.25">
      <c r="A2981" s="14">
        <f t="shared" si="598"/>
        <v>2981</v>
      </c>
      <c r="B2981" s="14" t="str">
        <f t="shared" ca="1" si="599"/>
        <v>af8b6d44-8142-4556-b890-156d15eeecfd</v>
      </c>
      <c r="C2981" s="14" t="str">
        <f t="shared" ca="1" si="600"/>
        <v>0a3f507e-1a17-32b8-e044-0003ba298018</v>
      </c>
      <c r="D2981" s="14">
        <f t="shared" ca="1" si="601"/>
        <v>994525</v>
      </c>
      <c r="E2981" s="1">
        <f t="shared" ca="1" si="602"/>
        <v>130</v>
      </c>
      <c r="F2981" s="1">
        <f t="shared" ca="1" si="603"/>
        <v>125</v>
      </c>
      <c r="G2981" s="1">
        <f t="shared" ca="1" si="604"/>
        <v>1975</v>
      </c>
      <c r="H2981" s="1" t="str">
        <f ca="1">IFERROR(INDEX(Varmeinstallation!B:B,MATCH(INDIRECT($A$1&amp;"L"&amp;A2981)*1,Varmeinstallation!A:A,0)),"Ingen varmeinstallationer")</f>
        <v>Fjernvarme/blokvarme (radiatorsystemer eller varmluftanlæg)</v>
      </c>
      <c r="I2981" s="1" t="str">
        <f ca="1">IFERROR(INDEX(Opvarmningsmiddel!B:B,MATCH(INDIRECT($A$1&amp;"M"&amp;A2981)*1,Opvarmningsmiddel!A:A,0)),"")</f>
        <v/>
      </c>
      <c r="J2981" s="1">
        <f t="shared" ca="1" si="605"/>
        <v>0</v>
      </c>
      <c r="K2981" s="1" t="str">
        <f ca="1">IFERROR(INDEX(Relationstabel!$C$3:$K$10,MATCH(VALUE(INDIRECT($A$1&amp;"L"&amp;A2981)),Relationstabel!$A$3:$A$10,0),MATCH(IFERROR(VALUE(INDIRECT($A$1&amp;"M"&amp;A2981)),0),Relationstabel!$C$1:$K$1,0)),"Ingen varmeinstallationer")</f>
        <v>Fjernvarme/ Blokvarme</v>
      </c>
      <c r="L2981" s="1" t="str">
        <f ca="1">INDEX(Anvendelseskode!B:B,MATCH($E2981,Anvendelseskode!$A:$A,0))</f>
        <v>Række-, kæde-, dobbelthus (lodret adskillelse mellem enhederne)</v>
      </c>
      <c r="M2981" s="1" t="str">
        <f ca="1">INDEX(Anvendelseskode!C:C,MATCH($E2981,Anvendelseskode!$A:$A,0))</f>
        <v>Række-, kæde og dobbelthuse</v>
      </c>
      <c r="N2981" s="1" t="str">
        <f ca="1">INDEX(Anvendelseskode!D:D,MATCH($E2981,Anvendelseskode!$A:$A,0))</f>
        <v>Private husholdninger</v>
      </c>
      <c r="O2981" s="1" t="str">
        <f ca="1">IFERROR(INDEX(SBi!$2:$2,MATCH(G2981,SBi!$1:$1,1)),SBi!$K$2)</f>
        <v>1973-1978</v>
      </c>
      <c r="P2981" s="1">
        <f ca="1">IFERROR(INDEX(SBi!$C$3:$K$28,MATCH(E2981,SBi!$B$3:$B$28,0),MATCH(O2981,SBi!$C$2:$K$2,0)),0)</f>
        <v>112.6</v>
      </c>
      <c r="Q2981" s="19">
        <f t="shared" ca="1" si="606"/>
        <v>14.074999999999999</v>
      </c>
      <c r="R2981" s="19" t="str">
        <f ca="1">IFERROR(INDEX(VpD!$2:$2,MATCH(G2981,VpD!$1:$1,1)),VpD!$I$2)</f>
        <v>1973-1978</v>
      </c>
      <c r="S2981" s="1">
        <f ca="1">IFERROR(INDEX(VpD!$C$3:$I$27,MATCH(E2981,VpD!$B$3:$B$27,0),MATCH(R2981,VpD!$C$2:$I$2,0)),0)</f>
        <v>98</v>
      </c>
      <c r="T2981" s="19">
        <f t="shared" ca="1" si="607"/>
        <v>12.25</v>
      </c>
      <c r="U2981" s="14" t="str">
        <f t="shared" ca="1" si="608"/>
        <v xml:space="preserve">711497.58 </v>
      </c>
      <c r="V2981" s="14" t="str">
        <f t="shared" ca="1" si="609"/>
        <v>6172376.91</v>
      </c>
      <c r="W2981" s="14" t="str">
        <f t="shared" ca="1" si="610"/>
        <v>POINT(711497.58 6172376.91)</v>
      </c>
      <c r="X2981" s="14" t="str">
        <f>IFERROR(INDEX(BygningOmraade!B:B,MATCH(A2981,BygningOmraade!A:A,0)),"")</f>
        <v/>
      </c>
    </row>
    <row r="2982" spans="1:24" s="14" customFormat="1" x14ac:dyDescent="0.25">
      <c r="A2982" s="14">
        <f t="shared" si="598"/>
        <v>2982</v>
      </c>
      <c r="B2982" s="14" t="str">
        <f t="shared" ca="1" si="599"/>
        <v>afbbb415-498d-420e-84d8-8b8676e35cb1</v>
      </c>
      <c r="C2982" s="14" t="str">
        <f t="shared" ca="1" si="600"/>
        <v>0a3f507e-23a5-32b8-e044-0003ba298018</v>
      </c>
      <c r="D2982" s="14">
        <f t="shared" ca="1" si="601"/>
        <v>997046</v>
      </c>
      <c r="E2982" s="1">
        <f t="shared" ca="1" si="602"/>
        <v>120</v>
      </c>
      <c r="F2982" s="1">
        <f t="shared" ca="1" si="603"/>
        <v>141</v>
      </c>
      <c r="G2982" s="1">
        <f t="shared" ca="1" si="604"/>
        <v>1980</v>
      </c>
      <c r="H2982" s="1" t="str">
        <f ca="1">IFERROR(INDEX(Varmeinstallation!B:B,MATCH(INDIRECT($A$1&amp;"L"&amp;A2982)*1,Varmeinstallation!A:A,0)),"Ingen varmeinstallationer")</f>
        <v>Elovne, elpaneler</v>
      </c>
      <c r="I2982" s="1" t="str">
        <f ca="1">IFERROR(INDEX(Opvarmningsmiddel!B:B,MATCH(INDIRECT($A$1&amp;"M"&amp;A2982)*1,Opvarmningsmiddel!A:A,0)),"")</f>
        <v>Elektricitet</v>
      </c>
      <c r="J2982" s="1">
        <f t="shared" ca="1" si="605"/>
        <v>2</v>
      </c>
      <c r="K2982" s="1" t="str">
        <f ca="1">IFERROR(INDEX(Relationstabel!$C$3:$K$10,MATCH(VALUE(INDIRECT($A$1&amp;"L"&amp;A2982)),Relationstabel!$A$3:$A$10,0),MATCH(IFERROR(VALUE(INDIRECT($A$1&amp;"M"&amp;A2982)),0),Relationstabel!$C$1:$K$1,0)),"Ingen varmeinstallationer")</f>
        <v>Elvarme</v>
      </c>
      <c r="L2982" s="1" t="str">
        <f ca="1">INDEX(Anvendelseskode!B:B,MATCH($E2982,Anvendelseskode!$A:$A,0))</f>
        <v>Fritliggende enfamilieshus (parcelhus)</v>
      </c>
      <c r="M2982" s="1" t="str">
        <f ca="1">INDEX(Anvendelseskode!C:C,MATCH($E2982,Anvendelseskode!$A:$A,0))</f>
        <v>Parcelhuse</v>
      </c>
      <c r="N2982" s="1" t="str">
        <f ca="1">INDEX(Anvendelseskode!D:D,MATCH($E2982,Anvendelseskode!$A:$A,0))</f>
        <v>Private husholdninger</v>
      </c>
      <c r="O2982" s="1" t="str">
        <f ca="1">IFERROR(INDEX(SBi!$2:$2,MATCH(G2982,SBi!$1:$1,1)),SBi!$K$2)</f>
        <v>1979-1998</v>
      </c>
      <c r="P2982" s="1">
        <f ca="1">IFERROR(INDEX(SBi!$C$3:$K$28,MATCH(E2982,SBi!$B$3:$B$28,0),MATCH(O2982,SBi!$C$2:$K$2,0)),0)</f>
        <v>105.4</v>
      </c>
      <c r="Q2982" s="19">
        <f t="shared" ca="1" si="606"/>
        <v>14.861400000000001</v>
      </c>
      <c r="R2982" s="19" t="str">
        <f ca="1">IFERROR(INDEX(VpD!$2:$2,MATCH(G2982,VpD!$1:$1,1)),VpD!$I$2)</f>
        <v>1979-1998</v>
      </c>
      <c r="S2982" s="1">
        <f ca="1">IFERROR(INDEX(VpD!$C$3:$I$27,MATCH(E2982,VpD!$B$3:$B$27,0),MATCH(R2982,VpD!$C$2:$I$2,0)),0)</f>
        <v>90</v>
      </c>
      <c r="T2982" s="19">
        <f t="shared" ca="1" si="607"/>
        <v>12.69</v>
      </c>
      <c r="U2982" s="14" t="str">
        <f t="shared" ca="1" si="608"/>
        <v xml:space="preserve">713607.71 </v>
      </c>
      <c r="V2982" s="14" t="str">
        <f t="shared" ca="1" si="609"/>
        <v>6168753.36</v>
      </c>
      <c r="W2982" s="14" t="str">
        <f t="shared" ca="1" si="610"/>
        <v>POINT(713607.71 6168753.36)</v>
      </c>
      <c r="X2982" s="14" t="str">
        <f>IFERROR(INDEX(BygningOmraade!B:B,MATCH(A2982,BygningOmraade!A:A,0)),"")</f>
        <v/>
      </c>
    </row>
    <row r="2983" spans="1:24" s="14" customFormat="1" x14ac:dyDescent="0.25">
      <c r="A2983" s="14">
        <f t="shared" si="598"/>
        <v>2983</v>
      </c>
      <c r="B2983" s="14" t="str">
        <f t="shared" ca="1" si="599"/>
        <v>afcc9104-47f0-49df-836d-dad757100458</v>
      </c>
      <c r="C2983" s="14" t="str">
        <f t="shared" ca="1" si="600"/>
        <v>0a3f507e-2463-32b8-e044-0003ba298018</v>
      </c>
      <c r="D2983" s="14">
        <f t="shared" ca="1" si="601"/>
        <v>995887</v>
      </c>
      <c r="E2983" s="1">
        <f t="shared" ca="1" si="602"/>
        <v>440</v>
      </c>
      <c r="F2983" s="1">
        <f t="shared" ca="1" si="603"/>
        <v>257</v>
      </c>
      <c r="G2983" s="1">
        <f t="shared" ca="1" si="604"/>
        <v>0</v>
      </c>
      <c r="H2983" s="1" t="str">
        <f ca="1">IFERROR(INDEX(Varmeinstallation!B:B,MATCH(INDIRECT($A$1&amp;"L"&amp;A2983)*1,Varmeinstallation!A:A,0)),"Ingen varmeinstallationer")</f>
        <v>Fjernvarme/blokvarme (radiatorsystemer eller varmluftanlæg)</v>
      </c>
      <c r="I2983" s="1" t="str">
        <f ca="1">IFERROR(INDEX(Opvarmningsmiddel!B:B,MATCH(INDIRECT($A$1&amp;"M"&amp;A2983)*1,Opvarmningsmiddel!A:A,0)),"")</f>
        <v/>
      </c>
      <c r="J2983" s="1">
        <f t="shared" ca="1" si="605"/>
        <v>0</v>
      </c>
      <c r="K2983" s="1" t="str">
        <f ca="1">IFERROR(INDEX(Relationstabel!$C$3:$K$10,MATCH(VALUE(INDIRECT($A$1&amp;"L"&amp;A2983)),Relationstabel!$A$3:$A$10,0),MATCH(IFERROR(VALUE(INDIRECT($A$1&amp;"M"&amp;A2983)),0),Relationstabel!$C$1:$K$1,0)),"Ingen varmeinstallationer")</f>
        <v>Fjernvarme/ Blokvarme</v>
      </c>
      <c r="L2983" s="1" t="str">
        <f ca="1">INDEX(Anvendelseskode!B:B,MATCH($E2983,Anvendelseskode!$A:$A,0))</f>
        <v>Daginstitutioner</v>
      </c>
      <c r="M2983" s="1" t="str">
        <f ca="1">INDEX(Anvendelseskode!C:C,MATCH($E2983,Anvendelseskode!$A:$A,0))</f>
        <v>Daginstitutioner</v>
      </c>
      <c r="N2983" s="1" t="str">
        <f ca="1">INDEX(Anvendelseskode!D:D,MATCH($E2983,Anvendelseskode!$A:$A,0))</f>
        <v>Kommunale og andre offentlige institutioner</v>
      </c>
      <c r="O2983" s="1" t="str">
        <f ca="1">IFERROR(INDEX(SBi!$2:$2,MATCH(G2983,SBi!$1:$1,1)),SBi!$K$2)</f>
        <v>Før 1890</v>
      </c>
      <c r="P2983" s="1">
        <f ca="1">IFERROR(INDEX(SBi!$C$3:$K$28,MATCH(E2983,SBi!$B$3:$B$28,0),MATCH(O2983,SBi!$C$2:$K$2,0)),0)</f>
        <v>170.7</v>
      </c>
      <c r="Q2983" s="19">
        <f t="shared" ca="1" si="606"/>
        <v>43.869899999999994</v>
      </c>
      <c r="R2983" s="19" t="str">
        <f ca="1">IFERROR(INDEX(VpD!$2:$2,MATCH(G2983,VpD!$1:$1,1)),VpD!$I$2)</f>
        <v>&lt;1930</v>
      </c>
      <c r="S2983" s="1">
        <f ca="1">IFERROR(INDEX(VpD!$C$3:$I$27,MATCH(E2983,VpD!$B$3:$B$27,0),MATCH(R2983,VpD!$C$2:$I$2,0)),0)</f>
        <v>236</v>
      </c>
      <c r="T2983" s="19">
        <f t="shared" ca="1" si="607"/>
        <v>60.652000000000001</v>
      </c>
      <c r="U2983" s="14" t="str">
        <f t="shared" ca="1" si="608"/>
        <v xml:space="preserve">712908.18 </v>
      </c>
      <c r="V2983" s="14" t="str">
        <f t="shared" ca="1" si="609"/>
        <v>6169619.53</v>
      </c>
      <c r="W2983" s="14" t="str">
        <f t="shared" ca="1" si="610"/>
        <v>POINT(712908.18 6169619.53)</v>
      </c>
      <c r="X2983" s="14" t="str">
        <f>IFERROR(INDEX(BygningOmraade!B:B,MATCH(A2983,BygningOmraade!A:A,0)),"")</f>
        <v/>
      </c>
    </row>
    <row r="2984" spans="1:24" s="14" customFormat="1" x14ac:dyDescent="0.25">
      <c r="A2984" s="14">
        <f t="shared" si="598"/>
        <v>2984</v>
      </c>
      <c r="B2984" s="14" t="str">
        <f t="shared" ca="1" si="599"/>
        <v>afd60b95-c6db-4037-b789-671f910440dc</v>
      </c>
      <c r="C2984" s="14" t="str">
        <f t="shared" ca="1" si="600"/>
        <v>0a3f507e-1dcc-32b8-e044-0003ba298018</v>
      </c>
      <c r="D2984" s="14">
        <f t="shared" ca="1" si="601"/>
        <v>2540590</v>
      </c>
      <c r="E2984" s="1">
        <f t="shared" ca="1" si="602"/>
        <v>130</v>
      </c>
      <c r="F2984" s="1">
        <f t="shared" ca="1" si="603"/>
        <v>118</v>
      </c>
      <c r="G2984" s="1">
        <f t="shared" ca="1" si="604"/>
        <v>2000</v>
      </c>
      <c r="H2984" s="1" t="str">
        <f ca="1">IFERROR(INDEX(Varmeinstallation!B:B,MATCH(INDIRECT($A$1&amp;"L"&amp;A2984)*1,Varmeinstallation!A:A,0)),"Ingen varmeinstallationer")</f>
        <v>Fjernvarme/blokvarme (radiatorsystemer eller varmluftanlæg)</v>
      </c>
      <c r="I2984" s="1" t="str">
        <f ca="1">IFERROR(INDEX(Opvarmningsmiddel!B:B,MATCH(INDIRECT($A$1&amp;"M"&amp;A2984)*1,Opvarmningsmiddel!A:A,0)),"")</f>
        <v/>
      </c>
      <c r="J2984" s="1">
        <f t="shared" ca="1" si="605"/>
        <v>0</v>
      </c>
      <c r="K2984" s="1" t="str">
        <f ca="1">IFERROR(INDEX(Relationstabel!$C$3:$K$10,MATCH(VALUE(INDIRECT($A$1&amp;"L"&amp;A2984)),Relationstabel!$A$3:$A$10,0),MATCH(IFERROR(VALUE(INDIRECT($A$1&amp;"M"&amp;A2984)),0),Relationstabel!$C$1:$K$1,0)),"Ingen varmeinstallationer")</f>
        <v>Fjernvarme/ Blokvarme</v>
      </c>
      <c r="L2984" s="1" t="str">
        <f ca="1">INDEX(Anvendelseskode!B:B,MATCH($E2984,Anvendelseskode!$A:$A,0))</f>
        <v>Række-, kæde-, dobbelthus (lodret adskillelse mellem enhederne)</v>
      </c>
      <c r="M2984" s="1" t="str">
        <f ca="1">INDEX(Anvendelseskode!C:C,MATCH($E2984,Anvendelseskode!$A:$A,0))</f>
        <v>Række-, kæde og dobbelthuse</v>
      </c>
      <c r="N2984" s="1" t="str">
        <f ca="1">INDEX(Anvendelseskode!D:D,MATCH($E2984,Anvendelseskode!$A:$A,0))</f>
        <v>Private husholdninger</v>
      </c>
      <c r="O2984" s="1" t="str">
        <f ca="1">IFERROR(INDEX(SBi!$2:$2,MATCH(G2984,SBi!$1:$1,1)),SBi!$K$2)</f>
        <v>1999-2006</v>
      </c>
      <c r="P2984" s="1">
        <f ca="1">IFERROR(INDEX(SBi!$C$3:$K$28,MATCH(E2984,SBi!$B$3:$B$28,0),MATCH(O2984,SBi!$C$2:$K$2,0)),0)</f>
        <v>81.5</v>
      </c>
      <c r="Q2984" s="19">
        <f t="shared" ca="1" si="606"/>
        <v>9.6170000000000009</v>
      </c>
      <c r="R2984" s="19" t="str">
        <f ca="1">IFERROR(INDEX(VpD!$2:$2,MATCH(G2984,VpD!$1:$1,1)),VpD!$I$2)</f>
        <v>&gt;1998</v>
      </c>
      <c r="S2984" s="1">
        <f ca="1">IFERROR(INDEX(VpD!$C$3:$I$27,MATCH(E2984,VpD!$B$3:$B$27,0),MATCH(R2984,VpD!$C$2:$I$2,0)),0)</f>
        <v>65</v>
      </c>
      <c r="T2984" s="19">
        <f t="shared" ca="1" si="607"/>
        <v>7.67</v>
      </c>
      <c r="U2984" s="14" t="str">
        <f t="shared" ca="1" si="608"/>
        <v xml:space="preserve">711962.87 </v>
      </c>
      <c r="V2984" s="14" t="str">
        <f t="shared" ca="1" si="609"/>
        <v>6172423.72</v>
      </c>
      <c r="W2984" s="14" t="str">
        <f t="shared" ca="1" si="610"/>
        <v>POINT(711962.87 6172423.72)</v>
      </c>
      <c r="X2984" s="14" t="str">
        <f>IFERROR(INDEX(BygningOmraade!B:B,MATCH(A2984,BygningOmraade!A:A,0)),"")</f>
        <v/>
      </c>
    </row>
    <row r="2985" spans="1:24" s="14" customFormat="1" x14ac:dyDescent="0.25">
      <c r="A2985" s="14">
        <f t="shared" si="598"/>
        <v>2985</v>
      </c>
      <c r="B2985" s="14" t="str">
        <f t="shared" ca="1" si="599"/>
        <v>afe98372-d88d-4cb3-9640-b69e2693f7e9</v>
      </c>
      <c r="C2985" s="14" t="str">
        <f t="shared" ca="1" si="600"/>
        <v>0a3f507e-1f51-32b8-e044-0003ba298018</v>
      </c>
      <c r="D2985" s="14">
        <f t="shared" ca="1" si="601"/>
        <v>993940</v>
      </c>
      <c r="E2985" s="1">
        <f t="shared" ca="1" si="602"/>
        <v>120</v>
      </c>
      <c r="F2985" s="1">
        <f t="shared" ca="1" si="603"/>
        <v>130</v>
      </c>
      <c r="G2985" s="1">
        <f t="shared" ca="1" si="604"/>
        <v>1999</v>
      </c>
      <c r="H2985" s="1" t="str">
        <f ca="1">IFERROR(INDEX(Varmeinstallation!B:B,MATCH(INDIRECT($A$1&amp;"L"&amp;A2985)*1,Varmeinstallation!A:A,0)),"Ingen varmeinstallationer")</f>
        <v>Fjernvarme/blokvarme (radiatorsystemer eller varmluftanlæg)</v>
      </c>
      <c r="I2985" s="1" t="str">
        <f ca="1">IFERROR(INDEX(Opvarmningsmiddel!B:B,MATCH(INDIRECT($A$1&amp;"M"&amp;A2985)*1,Opvarmningsmiddel!A:A,0)),"")</f>
        <v/>
      </c>
      <c r="J2985" s="1">
        <f t="shared" ca="1" si="605"/>
        <v>0</v>
      </c>
      <c r="K2985" s="1" t="str">
        <f ca="1">IFERROR(INDEX(Relationstabel!$C$3:$K$10,MATCH(VALUE(INDIRECT($A$1&amp;"L"&amp;A2985)),Relationstabel!$A$3:$A$10,0),MATCH(IFERROR(VALUE(INDIRECT($A$1&amp;"M"&amp;A2985)),0),Relationstabel!$C$1:$K$1,0)),"Ingen varmeinstallationer")</f>
        <v>Fjernvarme/ Blokvarme</v>
      </c>
      <c r="L2985" s="1" t="str">
        <f ca="1">INDEX(Anvendelseskode!B:B,MATCH($E2985,Anvendelseskode!$A:$A,0))</f>
        <v>Fritliggende enfamilieshus (parcelhus)</v>
      </c>
      <c r="M2985" s="1" t="str">
        <f ca="1">INDEX(Anvendelseskode!C:C,MATCH($E2985,Anvendelseskode!$A:$A,0))</f>
        <v>Parcelhuse</v>
      </c>
      <c r="N2985" s="1" t="str">
        <f ca="1">INDEX(Anvendelseskode!D:D,MATCH($E2985,Anvendelseskode!$A:$A,0))</f>
        <v>Private husholdninger</v>
      </c>
      <c r="O2985" s="1" t="str">
        <f ca="1">IFERROR(INDEX(SBi!$2:$2,MATCH(G2985,SBi!$1:$1,1)),SBi!$K$2)</f>
        <v>1999-2006</v>
      </c>
      <c r="P2985" s="1">
        <f ca="1">IFERROR(INDEX(SBi!$C$3:$K$28,MATCH(E2985,SBi!$B$3:$B$28,0),MATCH(O2985,SBi!$C$2:$K$2,0)),0)</f>
        <v>83.9</v>
      </c>
      <c r="Q2985" s="19">
        <f t="shared" ca="1" si="606"/>
        <v>10.907</v>
      </c>
      <c r="R2985" s="19" t="str">
        <f ca="1">IFERROR(INDEX(VpD!$2:$2,MATCH(G2985,VpD!$1:$1,1)),VpD!$I$2)</f>
        <v>&gt;1998</v>
      </c>
      <c r="S2985" s="1">
        <f ca="1">IFERROR(INDEX(VpD!$C$3:$I$27,MATCH(E2985,VpD!$B$3:$B$27,0),MATCH(R2985,VpD!$C$2:$I$2,0)),0)</f>
        <v>72</v>
      </c>
      <c r="T2985" s="19">
        <f t="shared" ca="1" si="607"/>
        <v>9.36</v>
      </c>
      <c r="U2985" s="14" t="str">
        <f t="shared" ca="1" si="608"/>
        <v xml:space="preserve">711159.93 </v>
      </c>
      <c r="V2985" s="14" t="str">
        <f t="shared" ca="1" si="609"/>
        <v>6172070.78</v>
      </c>
      <c r="W2985" s="14" t="str">
        <f t="shared" ca="1" si="610"/>
        <v>POINT(711159.93 6172070.78)</v>
      </c>
      <c r="X2985" s="14" t="str">
        <f>IFERROR(INDEX(BygningOmraade!B:B,MATCH(A2985,BygningOmraade!A:A,0)),"")</f>
        <v/>
      </c>
    </row>
    <row r="2986" spans="1:24" s="14" customFormat="1" x14ac:dyDescent="0.25">
      <c r="A2986" s="14">
        <f t="shared" si="598"/>
        <v>2986</v>
      </c>
      <c r="B2986" s="14" t="str">
        <f t="shared" ca="1" si="599"/>
        <v>afecd674-3609-4c01-81b6-8a9411c744c9</v>
      </c>
      <c r="C2986" s="14" t="str">
        <f t="shared" ca="1" si="600"/>
        <v>0a3f507e-2181-32b8-e044-0003ba298018</v>
      </c>
      <c r="D2986" s="14">
        <f t="shared" ca="1" si="601"/>
        <v>997235</v>
      </c>
      <c r="E2986" s="1">
        <f t="shared" ca="1" si="602"/>
        <v>130</v>
      </c>
      <c r="F2986" s="1">
        <f t="shared" ca="1" si="603"/>
        <v>112</v>
      </c>
      <c r="G2986" s="1">
        <f t="shared" ca="1" si="604"/>
        <v>1978</v>
      </c>
      <c r="H2986" s="1" t="str">
        <f ca="1">IFERROR(INDEX(Varmeinstallation!B:B,MATCH(INDIRECT($A$1&amp;"L"&amp;A2986)*1,Varmeinstallation!A:A,0)),"Ingen varmeinstallationer")</f>
        <v>Fjernvarme/blokvarme (radiatorsystemer eller varmluftanlæg)</v>
      </c>
      <c r="I2986" s="1" t="str">
        <f ca="1">IFERROR(INDEX(Opvarmningsmiddel!B:B,MATCH(INDIRECT($A$1&amp;"M"&amp;A2986)*1,Opvarmningsmiddel!A:A,0)),"")</f>
        <v/>
      </c>
      <c r="J2986" s="1">
        <f t="shared" ca="1" si="605"/>
        <v>0</v>
      </c>
      <c r="K2986" s="1" t="str">
        <f ca="1">IFERROR(INDEX(Relationstabel!$C$3:$K$10,MATCH(VALUE(INDIRECT($A$1&amp;"L"&amp;A2986)),Relationstabel!$A$3:$A$10,0),MATCH(IFERROR(VALUE(INDIRECT($A$1&amp;"M"&amp;A2986)),0),Relationstabel!$C$1:$K$1,0)),"Ingen varmeinstallationer")</f>
        <v>Fjernvarme/ Blokvarme</v>
      </c>
      <c r="L2986" s="1" t="str">
        <f ca="1">INDEX(Anvendelseskode!B:B,MATCH($E2986,Anvendelseskode!$A:$A,0))</f>
        <v>Række-, kæde-, dobbelthus (lodret adskillelse mellem enhederne)</v>
      </c>
      <c r="M2986" s="1" t="str">
        <f ca="1">INDEX(Anvendelseskode!C:C,MATCH($E2986,Anvendelseskode!$A:$A,0))</f>
        <v>Række-, kæde og dobbelthuse</v>
      </c>
      <c r="N2986" s="1" t="str">
        <f ca="1">INDEX(Anvendelseskode!D:D,MATCH($E2986,Anvendelseskode!$A:$A,0))</f>
        <v>Private husholdninger</v>
      </c>
      <c r="O2986" s="1" t="str">
        <f ca="1">IFERROR(INDEX(SBi!$2:$2,MATCH(G2986,SBi!$1:$1,1)),SBi!$K$2)</f>
        <v>1973-1978</v>
      </c>
      <c r="P2986" s="1">
        <f ca="1">IFERROR(INDEX(SBi!$C$3:$K$28,MATCH(E2986,SBi!$B$3:$B$28,0),MATCH(O2986,SBi!$C$2:$K$2,0)),0)</f>
        <v>112.6</v>
      </c>
      <c r="Q2986" s="19">
        <f t="shared" ca="1" si="606"/>
        <v>12.611199999999998</v>
      </c>
      <c r="R2986" s="19" t="str">
        <f ca="1">IFERROR(INDEX(VpD!$2:$2,MATCH(G2986,VpD!$1:$1,1)),VpD!$I$2)</f>
        <v>1973-1978</v>
      </c>
      <c r="S2986" s="1">
        <f ca="1">IFERROR(INDEX(VpD!$C$3:$I$27,MATCH(E2986,VpD!$B$3:$B$27,0),MATCH(R2986,VpD!$C$2:$I$2,0)),0)</f>
        <v>98</v>
      </c>
      <c r="T2986" s="19">
        <f t="shared" ca="1" si="607"/>
        <v>10.976000000000001</v>
      </c>
      <c r="U2986" s="14" t="str">
        <f t="shared" ca="1" si="608"/>
        <v xml:space="preserve">713714.87 </v>
      </c>
      <c r="V2986" s="14" t="str">
        <f t="shared" ca="1" si="609"/>
        <v>6169618.23</v>
      </c>
      <c r="W2986" s="14" t="str">
        <f t="shared" ca="1" si="610"/>
        <v>POINT(713714.87 6169618.23)</v>
      </c>
      <c r="X2986" s="14" t="str">
        <f>IFERROR(INDEX(BygningOmraade!B:B,MATCH(A2986,BygningOmraade!A:A,0)),"")</f>
        <v/>
      </c>
    </row>
    <row r="2987" spans="1:24" s="14" customFormat="1" x14ac:dyDescent="0.25">
      <c r="A2987" s="14">
        <f t="shared" si="598"/>
        <v>2987</v>
      </c>
      <c r="B2987" s="14" t="str">
        <f t="shared" ca="1" si="599"/>
        <v>aff72ca3-ea8f-42fc-9742-4c11fd5a267f</v>
      </c>
      <c r="C2987" s="14" t="str">
        <f t="shared" ca="1" si="600"/>
        <v>0a3f507e-17c7-32b8-e044-0003ba298018</v>
      </c>
      <c r="D2987" s="14">
        <f t="shared" ca="1" si="601"/>
        <v>996579</v>
      </c>
      <c r="E2987" s="1">
        <f t="shared" ca="1" si="602"/>
        <v>120</v>
      </c>
      <c r="F2987" s="1">
        <f t="shared" ca="1" si="603"/>
        <v>225</v>
      </c>
      <c r="G2987" s="1">
        <f t="shared" ca="1" si="604"/>
        <v>1977</v>
      </c>
      <c r="H2987" s="1" t="str">
        <f ca="1">IFERROR(INDEX(Varmeinstallation!B:B,MATCH(INDIRECT($A$1&amp;"L"&amp;A2987)*1,Varmeinstallation!A:A,0)),"Ingen varmeinstallationer")</f>
        <v>Centralvarme fra eget anlæg, et-kammer fyr</v>
      </c>
      <c r="I2987" s="1" t="str">
        <f ca="1">IFERROR(INDEX(Opvarmningsmiddel!B:B,MATCH(INDIRECT($A$1&amp;"M"&amp;A2987)*1,Opvarmningsmiddel!A:A,0)),"")</f>
        <v>Naturgas</v>
      </c>
      <c r="J2987" s="1">
        <f t="shared" ca="1" si="605"/>
        <v>2</v>
      </c>
      <c r="K2987" s="1" t="str">
        <f ca="1">IFERROR(INDEX(Relationstabel!$C$3:$K$10,MATCH(VALUE(INDIRECT($A$1&amp;"L"&amp;A2987)),Relationstabel!$A$3:$A$10,0),MATCH(IFERROR(VALUE(INDIRECT($A$1&amp;"M"&amp;A2987)),0),Relationstabel!$C$1:$K$1,0)),"Ingen varmeinstallationer")</f>
        <v>Naturgas</v>
      </c>
      <c r="L2987" s="1" t="str">
        <f ca="1">INDEX(Anvendelseskode!B:B,MATCH($E2987,Anvendelseskode!$A:$A,0))</f>
        <v>Fritliggende enfamilieshus (parcelhus)</v>
      </c>
      <c r="M2987" s="1" t="str">
        <f ca="1">INDEX(Anvendelseskode!C:C,MATCH($E2987,Anvendelseskode!$A:$A,0))</f>
        <v>Parcelhuse</v>
      </c>
      <c r="N2987" s="1" t="str">
        <f ca="1">INDEX(Anvendelseskode!D:D,MATCH($E2987,Anvendelseskode!$A:$A,0))</f>
        <v>Private husholdninger</v>
      </c>
      <c r="O2987" s="1" t="str">
        <f ca="1">IFERROR(INDEX(SBi!$2:$2,MATCH(G2987,SBi!$1:$1,1)),SBi!$K$2)</f>
        <v>1973-1978</v>
      </c>
      <c r="P2987" s="1">
        <f ca="1">IFERROR(INDEX(SBi!$C$3:$K$28,MATCH(E2987,SBi!$B$3:$B$28,0),MATCH(O2987,SBi!$C$2:$K$2,0)),0)</f>
        <v>119.8</v>
      </c>
      <c r="Q2987" s="19">
        <f t="shared" ca="1" si="606"/>
        <v>26.954999999999998</v>
      </c>
      <c r="R2987" s="19" t="str">
        <f ca="1">IFERROR(INDEX(VpD!$2:$2,MATCH(G2987,VpD!$1:$1,1)),VpD!$I$2)</f>
        <v>1973-1978</v>
      </c>
      <c r="S2987" s="1">
        <f ca="1">IFERROR(INDEX(VpD!$C$3:$I$27,MATCH(E2987,VpD!$B$3:$B$27,0),MATCH(R2987,VpD!$C$2:$I$2,0)),0)</f>
        <v>117</v>
      </c>
      <c r="T2987" s="19">
        <f t="shared" ca="1" si="607"/>
        <v>26.324999999999999</v>
      </c>
      <c r="U2987" s="14" t="str">
        <f t="shared" ca="1" si="608"/>
        <v xml:space="preserve">713185.1 </v>
      </c>
      <c r="V2987" s="14" t="str">
        <f t="shared" ca="1" si="609"/>
        <v>6168755.79</v>
      </c>
      <c r="W2987" s="14" t="str">
        <f t="shared" ca="1" si="610"/>
        <v>POINT(713185.1 6168755.79)</v>
      </c>
      <c r="X2987" s="14" t="str">
        <f>IFERROR(INDEX(BygningOmraade!B:B,MATCH(A2987,BygningOmraade!A:A,0)),"")</f>
        <v/>
      </c>
    </row>
    <row r="2988" spans="1:24" s="14" customFormat="1" x14ac:dyDescent="0.25">
      <c r="A2988" s="14">
        <f t="shared" si="598"/>
        <v>2988</v>
      </c>
      <c r="B2988" s="14" t="str">
        <f t="shared" ca="1" si="599"/>
        <v>b010e526-da1b-4cdc-923e-12a61f157ccb</v>
      </c>
      <c r="C2988" s="14" t="str">
        <f t="shared" ca="1" si="600"/>
        <v>0a3f507e-203d-32b8-e044-0003ba298018</v>
      </c>
      <c r="D2988" s="14">
        <f t="shared" ca="1" si="601"/>
        <v>993820</v>
      </c>
      <c r="E2988" s="1">
        <f t="shared" ca="1" si="602"/>
        <v>120</v>
      </c>
      <c r="F2988" s="1">
        <f t="shared" ca="1" si="603"/>
        <v>109</v>
      </c>
      <c r="G2988" s="1">
        <f t="shared" ca="1" si="604"/>
        <v>1973</v>
      </c>
      <c r="H2988" s="1" t="str">
        <f ca="1">IFERROR(INDEX(Varmeinstallation!B:B,MATCH(INDIRECT($A$1&amp;"L"&amp;A2988)*1,Varmeinstallation!A:A,0)),"Ingen varmeinstallationer")</f>
        <v>Centralvarme fra eget anlæg, et-kammer fyr</v>
      </c>
      <c r="I2988" s="1" t="str">
        <f ca="1">IFERROR(INDEX(Opvarmningsmiddel!B:B,MATCH(INDIRECT($A$1&amp;"M"&amp;A2988)*1,Opvarmningsmiddel!A:A,0)),"")</f>
        <v>Flydende brændsel (olie, petroleum, flaskegas m.m.)</v>
      </c>
      <c r="J2988" s="1">
        <f t="shared" ca="1" si="605"/>
        <v>0</v>
      </c>
      <c r="K2988" s="1" t="str">
        <f ca="1">IFERROR(INDEX(Relationstabel!$C$3:$K$10,MATCH(VALUE(INDIRECT($A$1&amp;"L"&amp;A2988)),Relationstabel!$A$3:$A$10,0),MATCH(IFERROR(VALUE(INDIRECT($A$1&amp;"M"&amp;A2988)),0),Relationstabel!$C$1:$K$1,0)),"Ingen varmeinstallationer")</f>
        <v>Olie</v>
      </c>
      <c r="L2988" s="1" t="str">
        <f ca="1">INDEX(Anvendelseskode!B:B,MATCH($E2988,Anvendelseskode!$A:$A,0))</f>
        <v>Fritliggende enfamilieshus (parcelhus)</v>
      </c>
      <c r="M2988" s="1" t="str">
        <f ca="1">INDEX(Anvendelseskode!C:C,MATCH($E2988,Anvendelseskode!$A:$A,0))</f>
        <v>Parcelhuse</v>
      </c>
      <c r="N2988" s="1" t="str">
        <f ca="1">INDEX(Anvendelseskode!D:D,MATCH($E2988,Anvendelseskode!$A:$A,0))</f>
        <v>Private husholdninger</v>
      </c>
      <c r="O2988" s="1" t="str">
        <f ca="1">IFERROR(INDEX(SBi!$2:$2,MATCH(G2988,SBi!$1:$1,1)),SBi!$K$2)</f>
        <v>1973-1978</v>
      </c>
      <c r="P2988" s="1">
        <f ca="1">IFERROR(INDEX(SBi!$C$3:$K$28,MATCH(E2988,SBi!$B$3:$B$28,0),MATCH(O2988,SBi!$C$2:$K$2,0)),0)</f>
        <v>119.8</v>
      </c>
      <c r="Q2988" s="19">
        <f t="shared" ca="1" si="606"/>
        <v>13.058199999999999</v>
      </c>
      <c r="R2988" s="19" t="str">
        <f ca="1">IFERROR(INDEX(VpD!$2:$2,MATCH(G2988,VpD!$1:$1,1)),VpD!$I$2)</f>
        <v>1973-1978</v>
      </c>
      <c r="S2988" s="1">
        <f ca="1">IFERROR(INDEX(VpD!$C$3:$I$27,MATCH(E2988,VpD!$B$3:$B$27,0),MATCH(R2988,VpD!$C$2:$I$2,0)),0)</f>
        <v>117</v>
      </c>
      <c r="T2988" s="19">
        <f t="shared" ca="1" si="607"/>
        <v>12.753</v>
      </c>
      <c r="U2988" s="14" t="str">
        <f t="shared" ca="1" si="608"/>
        <v xml:space="preserve">710709.07 </v>
      </c>
      <c r="V2988" s="14" t="str">
        <f t="shared" ca="1" si="609"/>
        <v>6171860.12</v>
      </c>
      <c r="W2988" s="14" t="str">
        <f t="shared" ca="1" si="610"/>
        <v>POINT(710709.07 6171860.12)</v>
      </c>
      <c r="X2988" s="14" t="str">
        <f>IFERROR(INDEX(BygningOmraade!B:B,MATCH(A2988,BygningOmraade!A:A,0)),"")</f>
        <v/>
      </c>
    </row>
    <row r="2989" spans="1:24" s="14" customFormat="1" x14ac:dyDescent="0.25">
      <c r="A2989" s="14">
        <f t="shared" si="598"/>
        <v>2989</v>
      </c>
      <c r="B2989" s="14" t="str">
        <f t="shared" ca="1" si="599"/>
        <v>b010f62c-387b-4246-90b3-e099fe27b3bb</v>
      </c>
      <c r="C2989" s="14" t="str">
        <f t="shared" ca="1" si="600"/>
        <v>0a3f507e-2264-32b8-e044-0003ba298018</v>
      </c>
      <c r="D2989" s="14">
        <f t="shared" ca="1" si="601"/>
        <v>995197</v>
      </c>
      <c r="E2989" s="1">
        <f t="shared" ca="1" si="602"/>
        <v>120</v>
      </c>
      <c r="F2989" s="1">
        <f t="shared" ca="1" si="603"/>
        <v>143</v>
      </c>
      <c r="G2989" s="1">
        <f t="shared" ca="1" si="604"/>
        <v>1970</v>
      </c>
      <c r="H2989" s="1" t="str">
        <f ca="1">IFERROR(INDEX(Varmeinstallation!B:B,MATCH(INDIRECT($A$1&amp;"L"&amp;A2989)*1,Varmeinstallation!A:A,0)),"Ingen varmeinstallationer")</f>
        <v>Centralvarme fra eget anlæg, et-kammer fyr</v>
      </c>
      <c r="I2989" s="1" t="str">
        <f ca="1">IFERROR(INDEX(Opvarmningsmiddel!B:B,MATCH(INDIRECT($A$1&amp;"M"&amp;A2989)*1,Opvarmningsmiddel!A:A,0)),"")</f>
        <v>Naturgas</v>
      </c>
      <c r="J2989" s="1">
        <f t="shared" ca="1" si="605"/>
        <v>0</v>
      </c>
      <c r="K2989" s="1" t="str">
        <f ca="1">IFERROR(INDEX(Relationstabel!$C$3:$K$10,MATCH(VALUE(INDIRECT($A$1&amp;"L"&amp;A2989)),Relationstabel!$A$3:$A$10,0),MATCH(IFERROR(VALUE(INDIRECT($A$1&amp;"M"&amp;A2989)),0),Relationstabel!$C$1:$K$1,0)),"Ingen varmeinstallationer")</f>
        <v>Naturgas</v>
      </c>
      <c r="L2989" s="1" t="str">
        <f ca="1">INDEX(Anvendelseskode!B:B,MATCH($E2989,Anvendelseskode!$A:$A,0))</f>
        <v>Fritliggende enfamilieshus (parcelhus)</v>
      </c>
      <c r="M2989" s="1" t="str">
        <f ca="1">INDEX(Anvendelseskode!C:C,MATCH($E2989,Anvendelseskode!$A:$A,0))</f>
        <v>Parcelhuse</v>
      </c>
      <c r="N2989" s="1" t="str">
        <f ca="1">INDEX(Anvendelseskode!D:D,MATCH($E2989,Anvendelseskode!$A:$A,0))</f>
        <v>Private husholdninger</v>
      </c>
      <c r="O2989" s="1" t="str">
        <f ca="1">IFERROR(INDEX(SBi!$2:$2,MATCH(G2989,SBi!$1:$1,1)),SBi!$K$2)</f>
        <v>1961-1972</v>
      </c>
      <c r="P2989" s="1">
        <f ca="1">IFERROR(INDEX(SBi!$C$3:$K$28,MATCH(E2989,SBi!$B$3:$B$28,0),MATCH(O2989,SBi!$C$2:$K$2,0)),0)</f>
        <v>134.30000000000001</v>
      </c>
      <c r="Q2989" s="19">
        <f t="shared" ca="1" si="606"/>
        <v>19.204900000000002</v>
      </c>
      <c r="R2989" s="19" t="str">
        <f ca="1">IFERROR(INDEX(VpD!$2:$2,MATCH(G2989,VpD!$1:$1,1)),VpD!$I$2)</f>
        <v>1961-1972</v>
      </c>
      <c r="S2989" s="1">
        <f ca="1">IFERROR(INDEX(VpD!$C$3:$I$27,MATCH(E2989,VpD!$B$3:$B$27,0),MATCH(R2989,VpD!$C$2:$I$2,0)),0)</f>
        <v>143</v>
      </c>
      <c r="T2989" s="19">
        <f t="shared" ca="1" si="607"/>
        <v>20.449000000000002</v>
      </c>
      <c r="U2989" s="14" t="str">
        <f t="shared" ca="1" si="608"/>
        <v xml:space="preserve">711838.78 </v>
      </c>
      <c r="V2989" s="14" t="str">
        <f t="shared" ca="1" si="609"/>
        <v>6171734.59</v>
      </c>
      <c r="W2989" s="14" t="str">
        <f t="shared" ca="1" si="610"/>
        <v>POINT(711838.78 6171734.59)</v>
      </c>
      <c r="X2989" s="14" t="str">
        <f>IFERROR(INDEX(BygningOmraade!B:B,MATCH(A2989,BygningOmraade!A:A,0)),"")</f>
        <v/>
      </c>
    </row>
    <row r="2990" spans="1:24" s="14" customFormat="1" x14ac:dyDescent="0.25">
      <c r="A2990" s="14">
        <f t="shared" si="598"/>
        <v>2990</v>
      </c>
      <c r="B2990" s="14" t="str">
        <f t="shared" ca="1" si="599"/>
        <v>b01cb2ce-fd35-4ec4-9ddd-34241f1608a6</v>
      </c>
      <c r="C2990" s="14" t="str">
        <f t="shared" ca="1" si="600"/>
        <v>0a3f507e-21cf-32b8-e044-0003ba298018</v>
      </c>
      <c r="D2990" s="14">
        <f t="shared" ca="1" si="601"/>
        <v>997085</v>
      </c>
      <c r="E2990" s="1">
        <f t="shared" ca="1" si="602"/>
        <v>130</v>
      </c>
      <c r="F2990" s="1">
        <f t="shared" ca="1" si="603"/>
        <v>109</v>
      </c>
      <c r="G2990" s="1">
        <f t="shared" ca="1" si="604"/>
        <v>1978</v>
      </c>
      <c r="H2990" s="1" t="str">
        <f ca="1">IFERROR(INDEX(Varmeinstallation!B:B,MATCH(INDIRECT($A$1&amp;"L"&amp;A2990)*1,Varmeinstallation!A:A,0)),"Ingen varmeinstallationer")</f>
        <v>Fjernvarme/blokvarme (radiatorsystemer eller varmluftanlæg)</v>
      </c>
      <c r="I2990" s="1" t="str">
        <f ca="1">IFERROR(INDEX(Opvarmningsmiddel!B:B,MATCH(INDIRECT($A$1&amp;"M"&amp;A2990)*1,Opvarmningsmiddel!A:A,0)),"")</f>
        <v/>
      </c>
      <c r="J2990" s="1">
        <f t="shared" ca="1" si="605"/>
        <v>0</v>
      </c>
      <c r="K2990" s="1" t="str">
        <f ca="1">IFERROR(INDEX(Relationstabel!$C$3:$K$10,MATCH(VALUE(INDIRECT($A$1&amp;"L"&amp;A2990)),Relationstabel!$A$3:$A$10,0),MATCH(IFERROR(VALUE(INDIRECT($A$1&amp;"M"&amp;A2990)),0),Relationstabel!$C$1:$K$1,0)),"Ingen varmeinstallationer")</f>
        <v>Fjernvarme/ Blokvarme</v>
      </c>
      <c r="L2990" s="1" t="str">
        <f ca="1">INDEX(Anvendelseskode!B:B,MATCH($E2990,Anvendelseskode!$A:$A,0))</f>
        <v>Række-, kæde-, dobbelthus (lodret adskillelse mellem enhederne)</v>
      </c>
      <c r="M2990" s="1" t="str">
        <f ca="1">INDEX(Anvendelseskode!C:C,MATCH($E2990,Anvendelseskode!$A:$A,0))</f>
        <v>Række-, kæde og dobbelthuse</v>
      </c>
      <c r="N2990" s="1" t="str">
        <f ca="1">INDEX(Anvendelseskode!D:D,MATCH($E2990,Anvendelseskode!$A:$A,0))</f>
        <v>Private husholdninger</v>
      </c>
      <c r="O2990" s="1" t="str">
        <f ca="1">IFERROR(INDEX(SBi!$2:$2,MATCH(G2990,SBi!$1:$1,1)),SBi!$K$2)</f>
        <v>1973-1978</v>
      </c>
      <c r="P2990" s="1">
        <f ca="1">IFERROR(INDEX(SBi!$C$3:$K$28,MATCH(E2990,SBi!$B$3:$B$28,0),MATCH(O2990,SBi!$C$2:$K$2,0)),0)</f>
        <v>112.6</v>
      </c>
      <c r="Q2990" s="19">
        <f t="shared" ca="1" si="606"/>
        <v>12.273399999999999</v>
      </c>
      <c r="R2990" s="19" t="str">
        <f ca="1">IFERROR(INDEX(VpD!$2:$2,MATCH(G2990,VpD!$1:$1,1)),VpD!$I$2)</f>
        <v>1973-1978</v>
      </c>
      <c r="S2990" s="1">
        <f ca="1">IFERROR(INDEX(VpD!$C$3:$I$27,MATCH(E2990,VpD!$B$3:$B$27,0),MATCH(R2990,VpD!$C$2:$I$2,0)),0)</f>
        <v>98</v>
      </c>
      <c r="T2990" s="19">
        <f t="shared" ca="1" si="607"/>
        <v>10.682</v>
      </c>
      <c r="U2990" s="14" t="str">
        <f t="shared" ca="1" si="608"/>
        <v xml:space="preserve">713562.55 </v>
      </c>
      <c r="V2990" s="14" t="str">
        <f t="shared" ca="1" si="609"/>
        <v>6169730.61</v>
      </c>
      <c r="W2990" s="14" t="str">
        <f t="shared" ca="1" si="610"/>
        <v>POINT(713562.55 6169730.61)</v>
      </c>
      <c r="X2990" s="14" t="str">
        <f>IFERROR(INDEX(BygningOmraade!B:B,MATCH(A2990,BygningOmraade!A:A,0)),"")</f>
        <v/>
      </c>
    </row>
    <row r="2991" spans="1:24" s="14" customFormat="1" x14ac:dyDescent="0.25">
      <c r="A2991" s="14">
        <f t="shared" si="598"/>
        <v>2991</v>
      </c>
      <c r="B2991" s="14" t="str">
        <f t="shared" ca="1" si="599"/>
        <v>b020d556-9ee3-4035-9aac-cea4cf02908b</v>
      </c>
      <c r="C2991" s="14" t="str">
        <f t="shared" ca="1" si="600"/>
        <v>4540590e-4ea3-4f84-8863-3bba4c0b4dd9</v>
      </c>
      <c r="D2991" s="14">
        <f t="shared" ca="1" si="601"/>
        <v>100103486</v>
      </c>
      <c r="E2991" s="1">
        <f t="shared" ca="1" si="602"/>
        <v>130</v>
      </c>
      <c r="F2991" s="1">
        <f t="shared" ca="1" si="603"/>
        <v>120</v>
      </c>
      <c r="G2991" s="1">
        <f t="shared" ca="1" si="604"/>
        <v>2017</v>
      </c>
      <c r="H2991" s="1" t="str">
        <f ca="1">IFERROR(INDEX(Varmeinstallation!B:B,MATCH(INDIRECT($A$1&amp;"L"&amp;A2991)*1,Varmeinstallation!A:A,0)),"Ingen varmeinstallationer")</f>
        <v>Fjernvarme/blokvarme (radiatorsystemer eller varmluftanlæg)</v>
      </c>
      <c r="I2991" s="1" t="str">
        <f ca="1">IFERROR(INDEX(Opvarmningsmiddel!B:B,MATCH(INDIRECT($A$1&amp;"M"&amp;A2991)*1,Opvarmningsmiddel!A:A,0)),"")</f>
        <v/>
      </c>
      <c r="J2991" s="1">
        <f t="shared" ca="1" si="605"/>
        <v>0</v>
      </c>
      <c r="K2991" s="1" t="str">
        <f ca="1">IFERROR(INDEX(Relationstabel!$C$3:$K$10,MATCH(VALUE(INDIRECT($A$1&amp;"L"&amp;A2991)),Relationstabel!$A$3:$A$10,0),MATCH(IFERROR(VALUE(INDIRECT($A$1&amp;"M"&amp;A2991)),0),Relationstabel!$C$1:$K$1,0)),"Ingen varmeinstallationer")</f>
        <v>Fjernvarme/ Blokvarme</v>
      </c>
      <c r="L2991" s="1" t="str">
        <f ca="1">INDEX(Anvendelseskode!B:B,MATCH($E2991,Anvendelseskode!$A:$A,0))</f>
        <v>Række-, kæde-, dobbelthus (lodret adskillelse mellem enhederne)</v>
      </c>
      <c r="M2991" s="1" t="str">
        <f ca="1">INDEX(Anvendelseskode!C:C,MATCH($E2991,Anvendelseskode!$A:$A,0))</f>
        <v>Række-, kæde og dobbelthuse</v>
      </c>
      <c r="N2991" s="1" t="str">
        <f ca="1">INDEX(Anvendelseskode!D:D,MATCH($E2991,Anvendelseskode!$A:$A,0))</f>
        <v>Private husholdninger</v>
      </c>
      <c r="O2991" s="1" t="str">
        <f ca="1">IFERROR(INDEX(SBi!$2:$2,MATCH(G2991,SBi!$1:$1,1)),SBi!$K$2)</f>
        <v>Efter 2006</v>
      </c>
      <c r="P2991" s="1">
        <f ca="1">IFERROR(INDEX(SBi!$C$3:$K$28,MATCH(E2991,SBi!$B$3:$B$28,0),MATCH(O2991,SBi!$C$2:$K$2,0)),0)</f>
        <v>66.400000000000006</v>
      </c>
      <c r="Q2991" s="19">
        <f t="shared" ca="1" si="606"/>
        <v>7.9680000000000009</v>
      </c>
      <c r="R2991" s="19" t="str">
        <f ca="1">IFERROR(INDEX(VpD!$2:$2,MATCH(G2991,VpD!$1:$1,1)),VpD!$I$2)</f>
        <v>&gt;1998</v>
      </c>
      <c r="S2991" s="1">
        <f ca="1">IFERROR(INDEX(VpD!$C$3:$I$27,MATCH(E2991,VpD!$B$3:$B$27,0),MATCH(R2991,VpD!$C$2:$I$2,0)),0)</f>
        <v>65</v>
      </c>
      <c r="T2991" s="19">
        <f t="shared" ca="1" si="607"/>
        <v>7.8</v>
      </c>
      <c r="U2991" s="14" t="str">
        <f t="shared" ca="1" si="608"/>
        <v xml:space="preserve">711554.35 </v>
      </c>
      <c r="V2991" s="14" t="str">
        <f t="shared" ca="1" si="609"/>
        <v>6172879.51</v>
      </c>
      <c r="W2991" s="14" t="str">
        <f t="shared" ca="1" si="610"/>
        <v>POINT(711554.35 6172879.51)</v>
      </c>
      <c r="X2991" s="14" t="str">
        <f>IFERROR(INDEX(BygningOmraade!B:B,MATCH(A2991,BygningOmraade!A:A,0)),"")</f>
        <v/>
      </c>
    </row>
    <row r="2992" spans="1:24" s="14" customFormat="1" x14ac:dyDescent="0.25">
      <c r="A2992" s="14">
        <f t="shared" si="598"/>
        <v>2992</v>
      </c>
      <c r="B2992" s="14" t="str">
        <f t="shared" ca="1" si="599"/>
        <v>b03b2d95-90fc-424c-b971-a366eb188c36</v>
      </c>
      <c r="C2992" s="14" t="str">
        <f t="shared" ca="1" si="600"/>
        <v>0a3f507e-1ef0-32b8-e044-0003ba298018</v>
      </c>
      <c r="D2992" s="14">
        <f t="shared" ca="1" si="601"/>
        <v>995115</v>
      </c>
      <c r="E2992" s="1">
        <f t="shared" ca="1" si="602"/>
        <v>130</v>
      </c>
      <c r="F2992" s="1">
        <f t="shared" ca="1" si="603"/>
        <v>107</v>
      </c>
      <c r="G2992" s="1">
        <f t="shared" ca="1" si="604"/>
        <v>1969</v>
      </c>
      <c r="H2992" s="1" t="str">
        <f ca="1">IFERROR(INDEX(Varmeinstallation!B:B,MATCH(INDIRECT($A$1&amp;"L"&amp;A2992)*1,Varmeinstallation!A:A,0)),"Ingen varmeinstallationer")</f>
        <v>Fjernvarme/blokvarme (radiatorsystemer eller varmluftanlæg)</v>
      </c>
      <c r="I2992" s="1" t="str">
        <f ca="1">IFERROR(INDEX(Opvarmningsmiddel!B:B,MATCH(INDIRECT($A$1&amp;"M"&amp;A2992)*1,Opvarmningsmiddel!A:A,0)),"")</f>
        <v/>
      </c>
      <c r="J2992" s="1">
        <f t="shared" ca="1" si="605"/>
        <v>0</v>
      </c>
      <c r="K2992" s="1" t="str">
        <f ca="1">IFERROR(INDEX(Relationstabel!$C$3:$K$10,MATCH(VALUE(INDIRECT($A$1&amp;"L"&amp;A2992)),Relationstabel!$A$3:$A$10,0),MATCH(IFERROR(VALUE(INDIRECT($A$1&amp;"M"&amp;A2992)),0),Relationstabel!$C$1:$K$1,0)),"Ingen varmeinstallationer")</f>
        <v>Fjernvarme/ Blokvarme</v>
      </c>
      <c r="L2992" s="1" t="str">
        <f ca="1">INDEX(Anvendelseskode!B:B,MATCH($E2992,Anvendelseskode!$A:$A,0))</f>
        <v>Række-, kæde-, dobbelthus (lodret adskillelse mellem enhederne)</v>
      </c>
      <c r="M2992" s="1" t="str">
        <f ca="1">INDEX(Anvendelseskode!C:C,MATCH($E2992,Anvendelseskode!$A:$A,0))</f>
        <v>Række-, kæde og dobbelthuse</v>
      </c>
      <c r="N2992" s="1" t="str">
        <f ca="1">INDEX(Anvendelseskode!D:D,MATCH($E2992,Anvendelseskode!$A:$A,0))</f>
        <v>Private husholdninger</v>
      </c>
      <c r="O2992" s="1" t="str">
        <f ca="1">IFERROR(INDEX(SBi!$2:$2,MATCH(G2992,SBi!$1:$1,1)),SBi!$K$2)</f>
        <v>1961-1972</v>
      </c>
      <c r="P2992" s="1">
        <f ca="1">IFERROR(INDEX(SBi!$C$3:$K$28,MATCH(E2992,SBi!$B$3:$B$28,0),MATCH(O2992,SBi!$C$2:$K$2,0)),0)</f>
        <v>119.9</v>
      </c>
      <c r="Q2992" s="19">
        <f t="shared" ca="1" si="606"/>
        <v>12.829300000000002</v>
      </c>
      <c r="R2992" s="19" t="str">
        <f ca="1">IFERROR(INDEX(VpD!$2:$2,MATCH(G2992,VpD!$1:$1,1)),VpD!$I$2)</f>
        <v>1961-1972</v>
      </c>
      <c r="S2992" s="1">
        <f ca="1">IFERROR(INDEX(VpD!$C$3:$I$27,MATCH(E2992,VpD!$B$3:$B$27,0),MATCH(R2992,VpD!$C$2:$I$2,0)),0)</f>
        <v>120</v>
      </c>
      <c r="T2992" s="19">
        <f t="shared" ca="1" si="607"/>
        <v>12.84</v>
      </c>
      <c r="U2992" s="14" t="str">
        <f t="shared" ca="1" si="608"/>
        <v xml:space="preserve">711674 </v>
      </c>
      <c r="V2992" s="14" t="str">
        <f t="shared" ca="1" si="609"/>
        <v>6172202.05</v>
      </c>
      <c r="W2992" s="14" t="str">
        <f t="shared" ca="1" si="610"/>
        <v>POINT(711674 6172202.05)</v>
      </c>
      <c r="X2992" s="14" t="str">
        <f>IFERROR(INDEX(BygningOmraade!B:B,MATCH(A2992,BygningOmraade!A:A,0)),"")</f>
        <v/>
      </c>
    </row>
    <row r="2993" spans="1:24" s="14" customFormat="1" x14ac:dyDescent="0.25">
      <c r="A2993" s="14">
        <f t="shared" si="598"/>
        <v>2993</v>
      </c>
      <c r="B2993" s="14" t="str">
        <f t="shared" ca="1" si="599"/>
        <v>b04171ad-3437-447f-88ca-22aba7cc5627</v>
      </c>
      <c r="C2993" s="14" t="str">
        <f t="shared" ca="1" si="600"/>
        <v>0a3f507e-18dc-32b8-e044-0003ba298018</v>
      </c>
      <c r="D2993" s="14">
        <f t="shared" ca="1" si="601"/>
        <v>994581</v>
      </c>
      <c r="E2993" s="1">
        <f t="shared" ca="1" si="602"/>
        <v>130</v>
      </c>
      <c r="F2993" s="1">
        <f t="shared" ca="1" si="603"/>
        <v>107</v>
      </c>
      <c r="G2993" s="1">
        <f t="shared" ca="1" si="604"/>
        <v>1982</v>
      </c>
      <c r="H2993" s="1" t="str">
        <f ca="1">IFERROR(INDEX(Varmeinstallation!B:B,MATCH(INDIRECT($A$1&amp;"L"&amp;A2993)*1,Varmeinstallation!A:A,0)),"Ingen varmeinstallationer")</f>
        <v>Fjernvarme/blokvarme (radiatorsystemer eller varmluftanlæg)</v>
      </c>
      <c r="I2993" s="1" t="str">
        <f ca="1">IFERROR(INDEX(Opvarmningsmiddel!B:B,MATCH(INDIRECT($A$1&amp;"M"&amp;A2993)*1,Opvarmningsmiddel!A:A,0)),"")</f>
        <v/>
      </c>
      <c r="J2993" s="1">
        <f t="shared" ca="1" si="605"/>
        <v>0</v>
      </c>
      <c r="K2993" s="1" t="str">
        <f ca="1">IFERROR(INDEX(Relationstabel!$C$3:$K$10,MATCH(VALUE(INDIRECT($A$1&amp;"L"&amp;A2993)),Relationstabel!$A$3:$A$10,0),MATCH(IFERROR(VALUE(INDIRECT($A$1&amp;"M"&amp;A2993)),0),Relationstabel!$C$1:$K$1,0)),"Ingen varmeinstallationer")</f>
        <v>Fjernvarme/ Blokvarme</v>
      </c>
      <c r="L2993" s="1" t="str">
        <f ca="1">INDEX(Anvendelseskode!B:B,MATCH($E2993,Anvendelseskode!$A:$A,0))</f>
        <v>Række-, kæde-, dobbelthus (lodret adskillelse mellem enhederne)</v>
      </c>
      <c r="M2993" s="1" t="str">
        <f ca="1">INDEX(Anvendelseskode!C:C,MATCH($E2993,Anvendelseskode!$A:$A,0))</f>
        <v>Række-, kæde og dobbelthuse</v>
      </c>
      <c r="N2993" s="1" t="str">
        <f ca="1">INDEX(Anvendelseskode!D:D,MATCH($E2993,Anvendelseskode!$A:$A,0))</f>
        <v>Private husholdninger</v>
      </c>
      <c r="O2993" s="1" t="str">
        <f ca="1">IFERROR(INDEX(SBi!$2:$2,MATCH(G2993,SBi!$1:$1,1)),SBi!$K$2)</f>
        <v>1979-1998</v>
      </c>
      <c r="P2993" s="1">
        <f ca="1">IFERROR(INDEX(SBi!$C$3:$K$28,MATCH(E2993,SBi!$B$3:$B$28,0),MATCH(O2993,SBi!$C$2:$K$2,0)),0)</f>
        <v>96.8</v>
      </c>
      <c r="Q2993" s="19">
        <f t="shared" ca="1" si="606"/>
        <v>10.3576</v>
      </c>
      <c r="R2993" s="19" t="str">
        <f ca="1">IFERROR(INDEX(VpD!$2:$2,MATCH(G2993,VpD!$1:$1,1)),VpD!$I$2)</f>
        <v>1979-1998</v>
      </c>
      <c r="S2993" s="1">
        <f ca="1">IFERROR(INDEX(VpD!$C$3:$I$27,MATCH(E2993,VpD!$B$3:$B$27,0),MATCH(R2993,VpD!$C$2:$I$2,0)),0)</f>
        <v>74</v>
      </c>
      <c r="T2993" s="19">
        <f t="shared" ca="1" si="607"/>
        <v>7.9180000000000001</v>
      </c>
      <c r="U2993" s="14" t="str">
        <f t="shared" ca="1" si="608"/>
        <v xml:space="preserve">711464.37 </v>
      </c>
      <c r="V2993" s="14" t="str">
        <f t="shared" ca="1" si="609"/>
        <v>6171874.22</v>
      </c>
      <c r="W2993" s="14" t="str">
        <f t="shared" ca="1" si="610"/>
        <v>POINT(711464.37 6171874.22)</v>
      </c>
      <c r="X2993" s="14" t="str">
        <f>IFERROR(INDEX(BygningOmraade!B:B,MATCH(A2993,BygningOmraade!A:A,0)),"")</f>
        <v/>
      </c>
    </row>
    <row r="2994" spans="1:24" s="14" customFormat="1" x14ac:dyDescent="0.25">
      <c r="A2994" s="14">
        <f t="shared" si="598"/>
        <v>2994</v>
      </c>
      <c r="B2994" s="14" t="str">
        <f t="shared" ca="1" si="599"/>
        <v>b046b00b-fffa-41a3-9f2a-1446d00af904</v>
      </c>
      <c r="C2994" s="14" t="str">
        <f t="shared" ca="1" si="600"/>
        <v>0a3f507e-248a-32b8-e044-0003ba298018</v>
      </c>
      <c r="D2994" s="14">
        <f t="shared" ca="1" si="601"/>
        <v>995489</v>
      </c>
      <c r="E2994" s="1">
        <f t="shared" ca="1" si="602"/>
        <v>320</v>
      </c>
      <c r="F2994" s="1">
        <f t="shared" ca="1" si="603"/>
        <v>303</v>
      </c>
      <c r="G2994" s="1">
        <f t="shared" ca="1" si="604"/>
        <v>1996</v>
      </c>
      <c r="H2994" s="1" t="str">
        <f ca="1">IFERROR(INDEX(Varmeinstallation!B:B,MATCH(INDIRECT($A$1&amp;"L"&amp;A2994)*1,Varmeinstallation!A:A,0)),"Ingen varmeinstallationer")</f>
        <v>Ingen varmeinstallationer</v>
      </c>
      <c r="I2994" s="1" t="str">
        <f ca="1">IFERROR(INDEX(Opvarmningsmiddel!B:B,MATCH(INDIRECT($A$1&amp;"M"&amp;A2994)*1,Opvarmningsmiddel!A:A,0)),"")</f>
        <v/>
      </c>
      <c r="J2994" s="1">
        <f t="shared" ca="1" si="605"/>
        <v>0</v>
      </c>
      <c r="K2994" s="1" t="str">
        <f ca="1">IFERROR(INDEX(Relationstabel!$C$3:$K$10,MATCH(VALUE(INDIRECT($A$1&amp;"L"&amp;A2994)),Relationstabel!$A$3:$A$10,0),MATCH(IFERROR(VALUE(INDIRECT($A$1&amp;"M"&amp;A2994)),0),Relationstabel!$C$1:$K$1,0)),"Ingen varmeinstallationer")</f>
        <v>Ingen varmeinstallation</v>
      </c>
      <c r="L2994" s="1" t="str">
        <f ca="1">INDEX(Anvendelseskode!B:B,MATCH($E2994,Anvendelseskode!$A:$A,0))</f>
        <v>Bygning til kontor, handel, lager herunder offentlig administration</v>
      </c>
      <c r="M2994" s="1" t="str">
        <f ca="1">INDEX(Anvendelseskode!C:C,MATCH($E2994,Anvendelseskode!$A:$A,0))</f>
        <v>Kontor, handel, lager, off. adm.</v>
      </c>
      <c r="N2994" s="1" t="str">
        <f ca="1">INDEX(Anvendelseskode!D:D,MATCH($E2994,Anvendelseskode!$A:$A,0))</f>
        <v>Handel og servicevirksomheder</v>
      </c>
      <c r="O2994" s="1" t="str">
        <f ca="1">IFERROR(INDEX(SBi!$2:$2,MATCH(G2994,SBi!$1:$1,1)),SBi!$K$2)</f>
        <v>1979-1998</v>
      </c>
      <c r="P2994" s="1">
        <f ca="1">IFERROR(INDEX(SBi!$C$3:$K$28,MATCH(E2994,SBi!$B$3:$B$28,0),MATCH(O2994,SBi!$C$2:$K$2,0)),0)</f>
        <v>103.3</v>
      </c>
      <c r="Q2994" s="19">
        <f t="shared" ca="1" si="606"/>
        <v>31.299899999999997</v>
      </c>
      <c r="R2994" s="19" t="str">
        <f ca="1">IFERROR(INDEX(VpD!$2:$2,MATCH(G2994,VpD!$1:$1,1)),VpD!$I$2)</f>
        <v>1979-1998</v>
      </c>
      <c r="S2994" s="1">
        <f ca="1">IFERROR(INDEX(VpD!$C$3:$I$27,MATCH(E2994,VpD!$B$3:$B$27,0),MATCH(R2994,VpD!$C$2:$I$2,0)),0)</f>
        <v>77</v>
      </c>
      <c r="T2994" s="19">
        <f t="shared" ca="1" si="607"/>
        <v>23.331</v>
      </c>
      <c r="U2994" s="14" t="str">
        <f t="shared" ca="1" si="608"/>
        <v xml:space="preserve">712063.19 </v>
      </c>
      <c r="V2994" s="14" t="str">
        <f t="shared" ca="1" si="609"/>
        <v>6169879.82</v>
      </c>
      <c r="W2994" s="14" t="str">
        <f t="shared" ca="1" si="610"/>
        <v>POINT(712063.19 6169879.82)</v>
      </c>
      <c r="X2994" s="14" t="str">
        <f>IFERROR(INDEX(BygningOmraade!B:B,MATCH(A2994,BygningOmraade!A:A,0)),"")</f>
        <v/>
      </c>
    </row>
    <row r="2995" spans="1:24" s="14" customFormat="1" x14ac:dyDescent="0.25">
      <c r="A2995" s="14">
        <f t="shared" si="598"/>
        <v>2995</v>
      </c>
      <c r="B2995" s="14" t="str">
        <f t="shared" ca="1" si="599"/>
        <v>b04fd318-d163-4a9c-8ed8-7630054c41b0</v>
      </c>
      <c r="C2995" s="14" t="str">
        <f t="shared" ca="1" si="600"/>
        <v>2826df17-5d3f-4ff5-a7b9-f7d1ab6702cd</v>
      </c>
      <c r="D2995" s="14">
        <f t="shared" ca="1" si="601"/>
        <v>100133766</v>
      </c>
      <c r="E2995" s="1">
        <f t="shared" ca="1" si="602"/>
        <v>130</v>
      </c>
      <c r="F2995" s="1">
        <f t="shared" ca="1" si="603"/>
        <v>114</v>
      </c>
      <c r="G2995" s="1">
        <f t="shared" ca="1" si="604"/>
        <v>2019</v>
      </c>
      <c r="H2995" s="1" t="str">
        <f ca="1">IFERROR(INDEX(Varmeinstallation!B:B,MATCH(INDIRECT($A$1&amp;"L"&amp;A2995)*1,Varmeinstallation!A:A,0)),"Ingen varmeinstallationer")</f>
        <v>Centralvarme fra eget anlæg, et-kammer fyr</v>
      </c>
      <c r="I2995" s="1" t="str">
        <f ca="1">IFERROR(INDEX(Opvarmningsmiddel!B:B,MATCH(INDIRECT($A$1&amp;"M"&amp;A2995)*1,Opvarmningsmiddel!A:A,0)),"")</f>
        <v>Naturgas</v>
      </c>
      <c r="J2995" s="1">
        <f t="shared" ca="1" si="605"/>
        <v>0</v>
      </c>
      <c r="K2995" s="1" t="str">
        <f ca="1">IFERROR(INDEX(Relationstabel!$C$3:$K$10,MATCH(VALUE(INDIRECT($A$1&amp;"L"&amp;A2995)),Relationstabel!$A$3:$A$10,0),MATCH(IFERROR(VALUE(INDIRECT($A$1&amp;"M"&amp;A2995)),0),Relationstabel!$C$1:$K$1,0)),"Ingen varmeinstallationer")</f>
        <v>Naturgas</v>
      </c>
      <c r="L2995" s="1" t="str">
        <f ca="1">INDEX(Anvendelseskode!B:B,MATCH($E2995,Anvendelseskode!$A:$A,0))</f>
        <v>Række-, kæde-, dobbelthus (lodret adskillelse mellem enhederne)</v>
      </c>
      <c r="M2995" s="1" t="str">
        <f ca="1">INDEX(Anvendelseskode!C:C,MATCH($E2995,Anvendelseskode!$A:$A,0))</f>
        <v>Række-, kæde og dobbelthuse</v>
      </c>
      <c r="N2995" s="1" t="str">
        <f ca="1">INDEX(Anvendelseskode!D:D,MATCH($E2995,Anvendelseskode!$A:$A,0))</f>
        <v>Private husholdninger</v>
      </c>
      <c r="O2995" s="1" t="str">
        <f ca="1">IFERROR(INDEX(SBi!$2:$2,MATCH(G2995,SBi!$1:$1,1)),SBi!$K$2)</f>
        <v>Efter 2006</v>
      </c>
      <c r="P2995" s="1">
        <f ca="1">IFERROR(INDEX(SBi!$C$3:$K$28,MATCH(E2995,SBi!$B$3:$B$28,0),MATCH(O2995,SBi!$C$2:$K$2,0)),0)</f>
        <v>66.400000000000006</v>
      </c>
      <c r="Q2995" s="19">
        <f t="shared" ca="1" si="606"/>
        <v>7.5696000000000003</v>
      </c>
      <c r="R2995" s="19" t="str">
        <f ca="1">IFERROR(INDEX(VpD!$2:$2,MATCH(G2995,VpD!$1:$1,1)),VpD!$I$2)</f>
        <v>&gt;1998</v>
      </c>
      <c r="S2995" s="1">
        <f ca="1">IFERROR(INDEX(VpD!$C$3:$I$27,MATCH(E2995,VpD!$B$3:$B$27,0),MATCH(R2995,VpD!$C$2:$I$2,0)),0)</f>
        <v>65</v>
      </c>
      <c r="T2995" s="19">
        <f t="shared" ca="1" si="607"/>
        <v>7.41</v>
      </c>
      <c r="U2995" s="14" t="str">
        <f t="shared" ca="1" si="608"/>
        <v xml:space="preserve">712112.67 </v>
      </c>
      <c r="V2995" s="14" t="str">
        <f t="shared" ca="1" si="609"/>
        <v>6169624.17</v>
      </c>
      <c r="W2995" s="14" t="str">
        <f t="shared" ca="1" si="610"/>
        <v>POINT(712112.67 6169624.17)</v>
      </c>
      <c r="X2995" s="14" t="str">
        <f>IFERROR(INDEX(BygningOmraade!B:B,MATCH(A2995,BygningOmraade!A:A,0)),"")</f>
        <v/>
      </c>
    </row>
    <row r="2996" spans="1:24" s="14" customFormat="1" x14ac:dyDescent="0.25">
      <c r="A2996" s="14">
        <f t="shared" si="598"/>
        <v>2996</v>
      </c>
      <c r="B2996" s="14" t="str">
        <f t="shared" ca="1" si="599"/>
        <v>b07bb66a-c47c-493f-a6a3-901817ce508c</v>
      </c>
      <c r="C2996" s="14" t="str">
        <f t="shared" ca="1" si="600"/>
        <v>0a3f507e-1fb3-32b8-e044-0003ba298018</v>
      </c>
      <c r="D2996" s="14">
        <f t="shared" ca="1" si="601"/>
        <v>993625</v>
      </c>
      <c r="E2996" s="1">
        <f t="shared" ca="1" si="602"/>
        <v>120</v>
      </c>
      <c r="F2996" s="1">
        <f t="shared" ca="1" si="603"/>
        <v>109</v>
      </c>
      <c r="G2996" s="1">
        <f t="shared" ca="1" si="604"/>
        <v>1973</v>
      </c>
      <c r="H2996" s="1" t="str">
        <f ca="1">IFERROR(INDEX(Varmeinstallation!B:B,MATCH(INDIRECT($A$1&amp;"L"&amp;A2996)*1,Varmeinstallation!A:A,0)),"Ingen varmeinstallationer")</f>
        <v>Centralvarme fra eget anlæg, et-kammer fyr</v>
      </c>
      <c r="I2996" s="1" t="str">
        <f ca="1">IFERROR(INDEX(Opvarmningsmiddel!B:B,MATCH(INDIRECT($A$1&amp;"M"&amp;A2996)*1,Opvarmningsmiddel!A:A,0)),"")</f>
        <v>Naturgas</v>
      </c>
      <c r="J2996" s="1">
        <f t="shared" ca="1" si="605"/>
        <v>2</v>
      </c>
      <c r="K2996" s="1" t="str">
        <f ca="1">IFERROR(INDEX(Relationstabel!$C$3:$K$10,MATCH(VALUE(INDIRECT($A$1&amp;"L"&amp;A2996)),Relationstabel!$A$3:$A$10,0),MATCH(IFERROR(VALUE(INDIRECT($A$1&amp;"M"&amp;A2996)),0),Relationstabel!$C$1:$K$1,0)),"Ingen varmeinstallationer")</f>
        <v>Naturgas</v>
      </c>
      <c r="L2996" s="1" t="str">
        <f ca="1">INDEX(Anvendelseskode!B:B,MATCH($E2996,Anvendelseskode!$A:$A,0))</f>
        <v>Fritliggende enfamilieshus (parcelhus)</v>
      </c>
      <c r="M2996" s="1" t="str">
        <f ca="1">INDEX(Anvendelseskode!C:C,MATCH($E2996,Anvendelseskode!$A:$A,0))</f>
        <v>Parcelhuse</v>
      </c>
      <c r="N2996" s="1" t="str">
        <f ca="1">INDEX(Anvendelseskode!D:D,MATCH($E2996,Anvendelseskode!$A:$A,0))</f>
        <v>Private husholdninger</v>
      </c>
      <c r="O2996" s="1" t="str">
        <f ca="1">IFERROR(INDEX(SBi!$2:$2,MATCH(G2996,SBi!$1:$1,1)),SBi!$K$2)</f>
        <v>1973-1978</v>
      </c>
      <c r="P2996" s="1">
        <f ca="1">IFERROR(INDEX(SBi!$C$3:$K$28,MATCH(E2996,SBi!$B$3:$B$28,0),MATCH(O2996,SBi!$C$2:$K$2,0)),0)</f>
        <v>119.8</v>
      </c>
      <c r="Q2996" s="19">
        <f t="shared" ca="1" si="606"/>
        <v>13.058199999999999</v>
      </c>
      <c r="R2996" s="19" t="str">
        <f ca="1">IFERROR(INDEX(VpD!$2:$2,MATCH(G2996,VpD!$1:$1,1)),VpD!$I$2)</f>
        <v>1973-1978</v>
      </c>
      <c r="S2996" s="1">
        <f ca="1">IFERROR(INDEX(VpD!$C$3:$I$27,MATCH(E2996,VpD!$B$3:$B$27,0),MATCH(R2996,VpD!$C$2:$I$2,0)),0)</f>
        <v>117</v>
      </c>
      <c r="T2996" s="19">
        <f t="shared" ca="1" si="607"/>
        <v>12.753</v>
      </c>
      <c r="U2996" s="14" t="str">
        <f t="shared" ca="1" si="608"/>
        <v xml:space="preserve">710996.91 </v>
      </c>
      <c r="V2996" s="14" t="str">
        <f t="shared" ca="1" si="609"/>
        <v>6171593.07</v>
      </c>
      <c r="W2996" s="14" t="str">
        <f t="shared" ca="1" si="610"/>
        <v>POINT(710996.91 6171593.07)</v>
      </c>
      <c r="X2996" s="14" t="str">
        <f>IFERROR(INDEX(BygningOmraade!B:B,MATCH(A2996,BygningOmraade!A:A,0)),"")</f>
        <v/>
      </c>
    </row>
    <row r="2997" spans="1:24" s="14" customFormat="1" x14ac:dyDescent="0.25">
      <c r="A2997" s="14">
        <f t="shared" si="598"/>
        <v>2997</v>
      </c>
      <c r="B2997" s="14" t="str">
        <f t="shared" ca="1" si="599"/>
        <v>b080f2a2-85d3-4c0d-bc08-7b7cb8639ede</v>
      </c>
      <c r="C2997" s="14" t="str">
        <f t="shared" ca="1" si="600"/>
        <v>0a3f507e-15c3-32b8-e044-0003ba298018</v>
      </c>
      <c r="D2997" s="14">
        <f t="shared" ca="1" si="601"/>
        <v>995676</v>
      </c>
      <c r="E2997" s="1">
        <f t="shared" ca="1" si="602"/>
        <v>230</v>
      </c>
      <c r="F2997" s="1">
        <f t="shared" ca="1" si="603"/>
        <v>166</v>
      </c>
      <c r="G2997" s="1">
        <f t="shared" ca="1" si="604"/>
        <v>1984</v>
      </c>
      <c r="H2997" s="1" t="str">
        <f ca="1">IFERROR(INDEX(Varmeinstallation!B:B,MATCH(INDIRECT($A$1&amp;"L"&amp;A2997)*1,Varmeinstallation!A:A,0)),"Ingen varmeinstallationer")</f>
        <v>Ingen varmeinstallationer</v>
      </c>
      <c r="I2997" s="1" t="str">
        <f ca="1">IFERROR(INDEX(Opvarmningsmiddel!B:B,MATCH(INDIRECT($A$1&amp;"M"&amp;A2997)*1,Opvarmningsmiddel!A:A,0)),"")</f>
        <v/>
      </c>
      <c r="J2997" s="1">
        <f t="shared" ca="1" si="605"/>
        <v>0</v>
      </c>
      <c r="K2997" s="1" t="str">
        <f ca="1">IFERROR(INDEX(Relationstabel!$C$3:$K$10,MATCH(VALUE(INDIRECT($A$1&amp;"L"&amp;A2997)),Relationstabel!$A$3:$A$10,0),MATCH(IFERROR(VALUE(INDIRECT($A$1&amp;"M"&amp;A2997)),0),Relationstabel!$C$1:$K$1,0)),"Ingen varmeinstallationer")</f>
        <v>Ingen varmeinstallation</v>
      </c>
      <c r="L2997" s="1" t="str">
        <f ca="1">INDEX(Anvendelseskode!B:B,MATCH($E2997,Anvendelseskode!$A:$A,0))</f>
        <v>El-, gas-, vand- eller varmeværk forbrændingsanstalt m.v..</v>
      </c>
      <c r="M2997" s="1" t="str">
        <f ca="1">INDEX(Anvendelseskode!C:C,MATCH($E2997,Anvendelseskode!$A:$A,0))</f>
        <v>El-, gas-, vand- og varmeværker</v>
      </c>
      <c r="N2997" s="1" t="str">
        <f ca="1">INDEX(Anvendelseskode!D:D,MATCH($E2997,Anvendelseskode!$A:$A,0))</f>
        <v>Industri</v>
      </c>
      <c r="O2997" s="1" t="str">
        <f ca="1">IFERROR(INDEX(SBi!$2:$2,MATCH(G2997,SBi!$1:$1,1)),SBi!$K$2)</f>
        <v>1979-1998</v>
      </c>
      <c r="P2997" s="1">
        <f ca="1">IFERROR(INDEX(SBi!$C$3:$K$28,MATCH(E2997,SBi!$B$3:$B$28,0),MATCH(O2997,SBi!$C$2:$K$2,0)),0)</f>
        <v>66</v>
      </c>
      <c r="Q2997" s="19">
        <f t="shared" ca="1" si="606"/>
        <v>10.956</v>
      </c>
      <c r="R2997" s="19" t="str">
        <f ca="1">IFERROR(INDEX(VpD!$2:$2,MATCH(G2997,VpD!$1:$1,1)),VpD!$I$2)</f>
        <v>1979-1998</v>
      </c>
      <c r="S2997" s="1">
        <f ca="1">IFERROR(INDEX(VpD!$C$3:$I$27,MATCH(E2997,VpD!$B$3:$B$27,0),MATCH(R2997,VpD!$C$2:$I$2,0)),0)</f>
        <v>66</v>
      </c>
      <c r="T2997" s="19">
        <f t="shared" ca="1" si="607"/>
        <v>10.956</v>
      </c>
      <c r="U2997" s="14" t="str">
        <f t="shared" ca="1" si="608"/>
        <v xml:space="preserve">712295.27 </v>
      </c>
      <c r="V2997" s="14" t="str">
        <f t="shared" ca="1" si="609"/>
        <v>6171360.56</v>
      </c>
      <c r="W2997" s="14" t="str">
        <f t="shared" ca="1" si="610"/>
        <v>POINT(712295.27 6171360.56)</v>
      </c>
      <c r="X2997" s="14" t="str">
        <f>IFERROR(INDEX(BygningOmraade!B:B,MATCH(A2997,BygningOmraade!A:A,0)),"")</f>
        <v/>
      </c>
    </row>
    <row r="2998" spans="1:24" s="14" customFormat="1" x14ac:dyDescent="0.25">
      <c r="A2998" s="14">
        <f t="shared" si="598"/>
        <v>2998</v>
      </c>
      <c r="B2998" s="14" t="str">
        <f t="shared" ca="1" si="599"/>
        <v>b0cafe4a-6cbc-4a5b-88c6-7450a162ac26</v>
      </c>
      <c r="C2998" s="14" t="str">
        <f t="shared" ca="1" si="600"/>
        <v>0a3f507e-1564-32b8-e044-0003ba298018</v>
      </c>
      <c r="D2998" s="14">
        <f t="shared" ca="1" si="601"/>
        <v>996704</v>
      </c>
      <c r="E2998" s="1">
        <f t="shared" ca="1" si="602"/>
        <v>130</v>
      </c>
      <c r="F2998" s="1">
        <f t="shared" ca="1" si="603"/>
        <v>102</v>
      </c>
      <c r="G2998" s="1">
        <f t="shared" ca="1" si="604"/>
        <v>1977</v>
      </c>
      <c r="H2998" s="1" t="str">
        <f ca="1">IFERROR(INDEX(Varmeinstallation!B:B,MATCH(INDIRECT($A$1&amp;"L"&amp;A2998)*1,Varmeinstallation!A:A,0)),"Ingen varmeinstallationer")</f>
        <v>Fjernvarme/blokvarme (radiatorsystemer eller varmluftanlæg)</v>
      </c>
      <c r="I2998" s="1" t="str">
        <f ca="1">IFERROR(INDEX(Opvarmningsmiddel!B:B,MATCH(INDIRECT($A$1&amp;"M"&amp;A2998)*1,Opvarmningsmiddel!A:A,0)),"")</f>
        <v/>
      </c>
      <c r="J2998" s="1">
        <f t="shared" ca="1" si="605"/>
        <v>0</v>
      </c>
      <c r="K2998" s="1" t="str">
        <f ca="1">IFERROR(INDEX(Relationstabel!$C$3:$K$10,MATCH(VALUE(INDIRECT($A$1&amp;"L"&amp;A2998)),Relationstabel!$A$3:$A$10,0),MATCH(IFERROR(VALUE(INDIRECT($A$1&amp;"M"&amp;A2998)),0),Relationstabel!$C$1:$K$1,0)),"Ingen varmeinstallationer")</f>
        <v>Fjernvarme/ Blokvarme</v>
      </c>
      <c r="L2998" s="1" t="str">
        <f ca="1">INDEX(Anvendelseskode!B:B,MATCH($E2998,Anvendelseskode!$A:$A,0))</f>
        <v>Række-, kæde-, dobbelthus (lodret adskillelse mellem enhederne)</v>
      </c>
      <c r="M2998" s="1" t="str">
        <f ca="1">INDEX(Anvendelseskode!C:C,MATCH($E2998,Anvendelseskode!$A:$A,0))</f>
        <v>Række-, kæde og dobbelthuse</v>
      </c>
      <c r="N2998" s="1" t="str">
        <f ca="1">INDEX(Anvendelseskode!D:D,MATCH($E2998,Anvendelseskode!$A:$A,0))</f>
        <v>Private husholdninger</v>
      </c>
      <c r="O2998" s="1" t="str">
        <f ca="1">IFERROR(INDEX(SBi!$2:$2,MATCH(G2998,SBi!$1:$1,1)),SBi!$K$2)</f>
        <v>1973-1978</v>
      </c>
      <c r="P2998" s="1">
        <f ca="1">IFERROR(INDEX(SBi!$C$3:$K$28,MATCH(E2998,SBi!$B$3:$B$28,0),MATCH(O2998,SBi!$C$2:$K$2,0)),0)</f>
        <v>112.6</v>
      </c>
      <c r="Q2998" s="19">
        <f t="shared" ca="1" si="606"/>
        <v>11.485199999999999</v>
      </c>
      <c r="R2998" s="19" t="str">
        <f ca="1">IFERROR(INDEX(VpD!$2:$2,MATCH(G2998,VpD!$1:$1,1)),VpD!$I$2)</f>
        <v>1973-1978</v>
      </c>
      <c r="S2998" s="1">
        <f ca="1">IFERROR(INDEX(VpD!$C$3:$I$27,MATCH(E2998,VpD!$B$3:$B$27,0),MATCH(R2998,VpD!$C$2:$I$2,0)),0)</f>
        <v>98</v>
      </c>
      <c r="T2998" s="19">
        <f t="shared" ca="1" si="607"/>
        <v>9.9960000000000004</v>
      </c>
      <c r="U2998" s="14" t="str">
        <f t="shared" ca="1" si="608"/>
        <v xml:space="preserve">713511.4 </v>
      </c>
      <c r="V2998" s="14" t="str">
        <f t="shared" ca="1" si="609"/>
        <v>6169566.22</v>
      </c>
      <c r="W2998" s="14" t="str">
        <f t="shared" ca="1" si="610"/>
        <v>POINT(713511.4 6169566.22)</v>
      </c>
      <c r="X2998" s="14" t="str">
        <f>IFERROR(INDEX(BygningOmraade!B:B,MATCH(A2998,BygningOmraade!A:A,0)),"")</f>
        <v/>
      </c>
    </row>
    <row r="2999" spans="1:24" s="14" customFormat="1" x14ac:dyDescent="0.25">
      <c r="A2999" s="14">
        <f t="shared" si="598"/>
        <v>2999</v>
      </c>
      <c r="B2999" s="14" t="str">
        <f t="shared" ca="1" si="599"/>
        <v>b0e45874-8efa-4282-ab72-2664ccdc953d</v>
      </c>
      <c r="C2999" s="14" t="str">
        <f t="shared" ca="1" si="600"/>
        <v>0a3f507e-199f-32b8-e044-0003ba298018</v>
      </c>
      <c r="D2999" s="14">
        <f t="shared" ca="1" si="601"/>
        <v>995231</v>
      </c>
      <c r="E2999" s="1">
        <f t="shared" ca="1" si="602"/>
        <v>130</v>
      </c>
      <c r="F2999" s="1">
        <f t="shared" ca="1" si="603"/>
        <v>125</v>
      </c>
      <c r="G2999" s="1">
        <f t="shared" ca="1" si="604"/>
        <v>1976</v>
      </c>
      <c r="H2999" s="1" t="str">
        <f ca="1">IFERROR(INDEX(Varmeinstallation!B:B,MATCH(INDIRECT($A$1&amp;"L"&amp;A2999)*1,Varmeinstallation!A:A,0)),"Ingen varmeinstallationer")</f>
        <v>Fjernvarme/blokvarme (radiatorsystemer eller varmluftanlæg)</v>
      </c>
      <c r="I2999" s="1" t="str">
        <f ca="1">IFERROR(INDEX(Opvarmningsmiddel!B:B,MATCH(INDIRECT($A$1&amp;"M"&amp;A2999)*1,Opvarmningsmiddel!A:A,0)),"")</f>
        <v/>
      </c>
      <c r="J2999" s="1">
        <f t="shared" ca="1" si="605"/>
        <v>0</v>
      </c>
      <c r="K2999" s="1" t="str">
        <f ca="1">IFERROR(INDEX(Relationstabel!$C$3:$K$10,MATCH(VALUE(INDIRECT($A$1&amp;"L"&amp;A2999)),Relationstabel!$A$3:$A$10,0),MATCH(IFERROR(VALUE(INDIRECT($A$1&amp;"M"&amp;A2999)),0),Relationstabel!$C$1:$K$1,0)),"Ingen varmeinstallationer")</f>
        <v>Fjernvarme/ Blokvarme</v>
      </c>
      <c r="L2999" s="1" t="str">
        <f ca="1">INDEX(Anvendelseskode!B:B,MATCH($E2999,Anvendelseskode!$A:$A,0))</f>
        <v>Række-, kæde-, dobbelthus (lodret adskillelse mellem enhederne)</v>
      </c>
      <c r="M2999" s="1" t="str">
        <f ca="1">INDEX(Anvendelseskode!C:C,MATCH($E2999,Anvendelseskode!$A:$A,0))</f>
        <v>Række-, kæde og dobbelthuse</v>
      </c>
      <c r="N2999" s="1" t="str">
        <f ca="1">INDEX(Anvendelseskode!D:D,MATCH($E2999,Anvendelseskode!$A:$A,0))</f>
        <v>Private husholdninger</v>
      </c>
      <c r="O2999" s="1" t="str">
        <f ca="1">IFERROR(INDEX(SBi!$2:$2,MATCH(G2999,SBi!$1:$1,1)),SBi!$K$2)</f>
        <v>1973-1978</v>
      </c>
      <c r="P2999" s="1">
        <f ca="1">IFERROR(INDEX(SBi!$C$3:$K$28,MATCH(E2999,SBi!$B$3:$B$28,0),MATCH(O2999,SBi!$C$2:$K$2,0)),0)</f>
        <v>112.6</v>
      </c>
      <c r="Q2999" s="19">
        <f t="shared" ca="1" si="606"/>
        <v>14.074999999999999</v>
      </c>
      <c r="R2999" s="19" t="str">
        <f ca="1">IFERROR(INDEX(VpD!$2:$2,MATCH(G2999,VpD!$1:$1,1)),VpD!$I$2)</f>
        <v>1973-1978</v>
      </c>
      <c r="S2999" s="1">
        <f ca="1">IFERROR(INDEX(VpD!$C$3:$I$27,MATCH(E2999,VpD!$B$3:$B$27,0),MATCH(R2999,VpD!$C$2:$I$2,0)),0)</f>
        <v>98</v>
      </c>
      <c r="T2999" s="19">
        <f t="shared" ca="1" si="607"/>
        <v>12.25</v>
      </c>
      <c r="U2999" s="14" t="str">
        <f t="shared" ca="1" si="608"/>
        <v xml:space="preserve">711814.15 </v>
      </c>
      <c r="V2999" s="14" t="str">
        <f t="shared" ca="1" si="609"/>
        <v>6172425.25</v>
      </c>
      <c r="W2999" s="14" t="str">
        <f t="shared" ca="1" si="610"/>
        <v>POINT(711814.15 6172425.25)</v>
      </c>
      <c r="X2999" s="14" t="str">
        <f>IFERROR(INDEX(BygningOmraade!B:B,MATCH(A2999,BygningOmraade!A:A,0)),"")</f>
        <v/>
      </c>
    </row>
    <row r="3000" spans="1:24" s="14" customFormat="1" x14ac:dyDescent="0.25">
      <c r="A3000" s="14">
        <f t="shared" si="598"/>
        <v>3000</v>
      </c>
      <c r="B3000" s="14" t="str">
        <f t="shared" ca="1" si="599"/>
        <v>b0ef1f9e-4076-4f07-8d5d-4a11e91ff318</v>
      </c>
      <c r="C3000" s="14" t="str">
        <f t="shared" ca="1" si="600"/>
        <v>0a3f507e-1ed5-32b8-e044-0003ba298018</v>
      </c>
      <c r="D3000" s="14">
        <f t="shared" ca="1" si="601"/>
        <v>994995</v>
      </c>
      <c r="E3000" s="1">
        <f t="shared" ca="1" si="602"/>
        <v>130</v>
      </c>
      <c r="F3000" s="1">
        <f t="shared" ca="1" si="603"/>
        <v>110</v>
      </c>
      <c r="G3000" s="1">
        <f t="shared" ca="1" si="604"/>
        <v>1973</v>
      </c>
      <c r="H3000" s="1" t="str">
        <f ca="1">IFERROR(INDEX(Varmeinstallation!B:B,MATCH(INDIRECT($A$1&amp;"L"&amp;A3000)*1,Varmeinstallation!A:A,0)),"Ingen varmeinstallationer")</f>
        <v>Fjernvarme/blokvarme (radiatorsystemer eller varmluftanlæg)</v>
      </c>
      <c r="I3000" s="1" t="str">
        <f ca="1">IFERROR(INDEX(Opvarmningsmiddel!B:B,MATCH(INDIRECT($A$1&amp;"M"&amp;A3000)*1,Opvarmningsmiddel!A:A,0)),"")</f>
        <v/>
      </c>
      <c r="J3000" s="1">
        <f t="shared" ca="1" si="605"/>
        <v>0</v>
      </c>
      <c r="K3000" s="1" t="str">
        <f ca="1">IFERROR(INDEX(Relationstabel!$C$3:$K$10,MATCH(VALUE(INDIRECT($A$1&amp;"L"&amp;A3000)),Relationstabel!$A$3:$A$10,0),MATCH(IFERROR(VALUE(INDIRECT($A$1&amp;"M"&amp;A3000)),0),Relationstabel!$C$1:$K$1,0)),"Ingen varmeinstallationer")</f>
        <v>Fjernvarme/ Blokvarme</v>
      </c>
      <c r="L3000" s="1" t="str">
        <f ca="1">INDEX(Anvendelseskode!B:B,MATCH($E3000,Anvendelseskode!$A:$A,0))</f>
        <v>Række-, kæde-, dobbelthus (lodret adskillelse mellem enhederne)</v>
      </c>
      <c r="M3000" s="1" t="str">
        <f ca="1">INDEX(Anvendelseskode!C:C,MATCH($E3000,Anvendelseskode!$A:$A,0))</f>
        <v>Række-, kæde og dobbelthuse</v>
      </c>
      <c r="N3000" s="1" t="str">
        <f ca="1">INDEX(Anvendelseskode!D:D,MATCH($E3000,Anvendelseskode!$A:$A,0))</f>
        <v>Private husholdninger</v>
      </c>
      <c r="O3000" s="1" t="str">
        <f ca="1">IFERROR(INDEX(SBi!$2:$2,MATCH(G3000,SBi!$1:$1,1)),SBi!$K$2)</f>
        <v>1973-1978</v>
      </c>
      <c r="P3000" s="1">
        <f ca="1">IFERROR(INDEX(SBi!$C$3:$K$28,MATCH(E3000,SBi!$B$3:$B$28,0),MATCH(O3000,SBi!$C$2:$K$2,0)),0)</f>
        <v>112.6</v>
      </c>
      <c r="Q3000" s="19">
        <f t="shared" ca="1" si="606"/>
        <v>12.385999999999999</v>
      </c>
      <c r="R3000" s="19" t="str">
        <f ca="1">IFERROR(INDEX(VpD!$2:$2,MATCH(G3000,VpD!$1:$1,1)),VpD!$I$2)</f>
        <v>1973-1978</v>
      </c>
      <c r="S3000" s="1">
        <f ca="1">IFERROR(INDEX(VpD!$C$3:$I$27,MATCH(E3000,VpD!$B$3:$B$27,0),MATCH(R3000,VpD!$C$2:$I$2,0)),0)</f>
        <v>98</v>
      </c>
      <c r="T3000" s="19">
        <f t="shared" ca="1" si="607"/>
        <v>10.78</v>
      </c>
      <c r="U3000" s="14" t="str">
        <f t="shared" ca="1" si="608"/>
        <v xml:space="preserve">711712.78 </v>
      </c>
      <c r="V3000" s="14" t="str">
        <f t="shared" ca="1" si="609"/>
        <v>6172070.06</v>
      </c>
      <c r="W3000" s="14" t="str">
        <f t="shared" ca="1" si="610"/>
        <v>POINT(711712.78 6172070.06)</v>
      </c>
      <c r="X3000" s="14" t="str">
        <f>IFERROR(INDEX(BygningOmraade!B:B,MATCH(A3000,BygningOmraade!A:A,0)),"")</f>
        <v/>
      </c>
    </row>
    <row r="3001" spans="1:24" s="14" customFormat="1" x14ac:dyDescent="0.25">
      <c r="A3001" s="14">
        <f t="shared" si="598"/>
        <v>3001</v>
      </c>
      <c r="B3001" s="14" t="str">
        <f t="shared" ca="1" si="599"/>
        <v>b0f388f2-cb75-4d81-8c5b-df5826670792</v>
      </c>
      <c r="C3001" s="14" t="str">
        <f t="shared" ca="1" si="600"/>
        <v>0a3f507e-1e46-32b8-e044-0003ba298018</v>
      </c>
      <c r="D3001" s="14">
        <f t="shared" ca="1" si="601"/>
        <v>994982</v>
      </c>
      <c r="E3001" s="1">
        <f t="shared" ca="1" si="602"/>
        <v>120</v>
      </c>
      <c r="F3001" s="1">
        <f t="shared" ca="1" si="603"/>
        <v>154</v>
      </c>
      <c r="G3001" s="1">
        <f t="shared" ca="1" si="604"/>
        <v>1971</v>
      </c>
      <c r="H3001" s="1" t="str">
        <f ca="1">IFERROR(INDEX(Varmeinstallation!B:B,MATCH(INDIRECT($A$1&amp;"L"&amp;A3001)*1,Varmeinstallation!A:A,0)),"Ingen varmeinstallationer")</f>
        <v>Centralvarme fra eget anlæg, et-kammer fyr</v>
      </c>
      <c r="I3001" s="1" t="str">
        <f ca="1">IFERROR(INDEX(Opvarmningsmiddel!B:B,MATCH(INDIRECT($A$1&amp;"M"&amp;A3001)*1,Opvarmningsmiddel!A:A,0)),"")</f>
        <v>Naturgas</v>
      </c>
      <c r="J3001" s="1">
        <f t="shared" ca="1" si="605"/>
        <v>0</v>
      </c>
      <c r="K3001" s="1" t="str">
        <f ca="1">IFERROR(INDEX(Relationstabel!$C$3:$K$10,MATCH(VALUE(INDIRECT($A$1&amp;"L"&amp;A3001)),Relationstabel!$A$3:$A$10,0),MATCH(IFERROR(VALUE(INDIRECT($A$1&amp;"M"&amp;A3001)),0),Relationstabel!$C$1:$K$1,0)),"Ingen varmeinstallationer")</f>
        <v>Naturgas</v>
      </c>
      <c r="L3001" s="1" t="str">
        <f ca="1">INDEX(Anvendelseskode!B:B,MATCH($E3001,Anvendelseskode!$A:$A,0))</f>
        <v>Fritliggende enfamilieshus (parcelhus)</v>
      </c>
      <c r="M3001" s="1" t="str">
        <f ca="1">INDEX(Anvendelseskode!C:C,MATCH($E3001,Anvendelseskode!$A:$A,0))</f>
        <v>Parcelhuse</v>
      </c>
      <c r="N3001" s="1" t="str">
        <f ca="1">INDEX(Anvendelseskode!D:D,MATCH($E3001,Anvendelseskode!$A:$A,0))</f>
        <v>Private husholdninger</v>
      </c>
      <c r="O3001" s="1" t="str">
        <f ca="1">IFERROR(INDEX(SBi!$2:$2,MATCH(G3001,SBi!$1:$1,1)),SBi!$K$2)</f>
        <v>1961-1972</v>
      </c>
      <c r="P3001" s="1">
        <f ca="1">IFERROR(INDEX(SBi!$C$3:$K$28,MATCH(E3001,SBi!$B$3:$B$28,0),MATCH(O3001,SBi!$C$2:$K$2,0)),0)</f>
        <v>134.30000000000001</v>
      </c>
      <c r="Q3001" s="19">
        <f t="shared" ca="1" si="606"/>
        <v>20.682200000000002</v>
      </c>
      <c r="R3001" s="19" t="str">
        <f ca="1">IFERROR(INDEX(VpD!$2:$2,MATCH(G3001,VpD!$1:$1,1)),VpD!$I$2)</f>
        <v>1961-1972</v>
      </c>
      <c r="S3001" s="1">
        <f ca="1">IFERROR(INDEX(VpD!$C$3:$I$27,MATCH(E3001,VpD!$B$3:$B$27,0),MATCH(R3001,VpD!$C$2:$I$2,0)),0)</f>
        <v>143</v>
      </c>
      <c r="T3001" s="19">
        <f t="shared" ca="1" si="607"/>
        <v>22.021999999999998</v>
      </c>
      <c r="U3001" s="14" t="str">
        <f t="shared" ca="1" si="608"/>
        <v xml:space="preserve">711732.49 </v>
      </c>
      <c r="V3001" s="14" t="str">
        <f t="shared" ca="1" si="609"/>
        <v>6171640.87</v>
      </c>
      <c r="W3001" s="14" t="str">
        <f t="shared" ca="1" si="610"/>
        <v>POINT(711732.49 6171640.87)</v>
      </c>
      <c r="X3001" s="14" t="str">
        <f>IFERROR(INDEX(BygningOmraade!B:B,MATCH(A3001,BygningOmraade!A:A,0)),"")</f>
        <v/>
      </c>
    </row>
    <row r="3002" spans="1:24" s="14" customFormat="1" x14ac:dyDescent="0.25">
      <c r="A3002" s="14">
        <f t="shared" si="598"/>
        <v>3002</v>
      </c>
      <c r="B3002" s="14" t="str">
        <f t="shared" ca="1" si="599"/>
        <v>b0f873f0-7a90-4347-9cd5-9eba9b2e96cf</v>
      </c>
      <c r="C3002" s="14" t="str">
        <f t="shared" ca="1" si="600"/>
        <v>75d4829b-359a-165e-e044-00144f3ead67</v>
      </c>
      <c r="D3002" s="14">
        <f t="shared" ca="1" si="601"/>
        <v>995950</v>
      </c>
      <c r="E3002" s="1">
        <f t="shared" ca="1" si="602"/>
        <v>230</v>
      </c>
      <c r="F3002" s="1">
        <f t="shared" ca="1" si="603"/>
        <v>3</v>
      </c>
      <c r="G3002" s="1">
        <f t="shared" ca="1" si="604"/>
        <v>1970</v>
      </c>
      <c r="H3002" s="1" t="str">
        <f ca="1">IFERROR(INDEX(Varmeinstallation!B:B,MATCH(INDIRECT($A$1&amp;"L"&amp;A3002)*1,Varmeinstallation!A:A,0)),"Ingen varmeinstallationer")</f>
        <v>Ingen varmeinstallationer</v>
      </c>
      <c r="I3002" s="1" t="str">
        <f ca="1">IFERROR(INDEX(Opvarmningsmiddel!B:B,MATCH(INDIRECT($A$1&amp;"M"&amp;A3002)*1,Opvarmningsmiddel!A:A,0)),"")</f>
        <v/>
      </c>
      <c r="J3002" s="1">
        <f t="shared" ca="1" si="605"/>
        <v>0</v>
      </c>
      <c r="K3002" s="1" t="str">
        <f ca="1">IFERROR(INDEX(Relationstabel!$C$3:$K$10,MATCH(VALUE(INDIRECT($A$1&amp;"L"&amp;A3002)),Relationstabel!$A$3:$A$10,0),MATCH(IFERROR(VALUE(INDIRECT($A$1&amp;"M"&amp;A3002)),0),Relationstabel!$C$1:$K$1,0)),"Ingen varmeinstallationer")</f>
        <v>Ingen varmeinstallation</v>
      </c>
      <c r="L3002" s="1" t="str">
        <f ca="1">INDEX(Anvendelseskode!B:B,MATCH($E3002,Anvendelseskode!$A:$A,0))</f>
        <v>El-, gas-, vand- eller varmeværk forbrændingsanstalt m.v..</v>
      </c>
      <c r="M3002" s="1" t="str">
        <f ca="1">INDEX(Anvendelseskode!C:C,MATCH($E3002,Anvendelseskode!$A:$A,0))</f>
        <v>El-, gas-, vand- og varmeværker</v>
      </c>
      <c r="N3002" s="1" t="str">
        <f ca="1">INDEX(Anvendelseskode!D:D,MATCH($E3002,Anvendelseskode!$A:$A,0))</f>
        <v>Industri</v>
      </c>
      <c r="O3002" s="1" t="str">
        <f ca="1">IFERROR(INDEX(SBi!$2:$2,MATCH(G3002,SBi!$1:$1,1)),SBi!$K$2)</f>
        <v>1961-1972</v>
      </c>
      <c r="P3002" s="1">
        <f ca="1">IFERROR(INDEX(SBi!$C$3:$K$28,MATCH(E3002,SBi!$B$3:$B$28,0),MATCH(O3002,SBi!$C$2:$K$2,0)),0)</f>
        <v>97</v>
      </c>
      <c r="Q3002" s="19">
        <f t="shared" ca="1" si="606"/>
        <v>0.29099999999999998</v>
      </c>
      <c r="R3002" s="19" t="str">
        <f ca="1">IFERROR(INDEX(VpD!$2:$2,MATCH(G3002,VpD!$1:$1,1)),VpD!$I$2)</f>
        <v>1961-1972</v>
      </c>
      <c r="S3002" s="1">
        <f ca="1">IFERROR(INDEX(VpD!$C$3:$I$27,MATCH(E3002,VpD!$B$3:$B$27,0),MATCH(R3002,VpD!$C$2:$I$2,0)),0)</f>
        <v>97</v>
      </c>
      <c r="T3002" s="19">
        <f t="shared" ca="1" si="607"/>
        <v>0.29099999999999998</v>
      </c>
      <c r="U3002" s="14" t="str">
        <f t="shared" ca="1" si="608"/>
        <v xml:space="preserve">712777.39 </v>
      </c>
      <c r="V3002" s="14" t="str">
        <f t="shared" ca="1" si="609"/>
        <v>6170292.66</v>
      </c>
      <c r="W3002" s="14" t="str">
        <f t="shared" ca="1" si="610"/>
        <v>POINT(712777.39 6170292.66)</v>
      </c>
      <c r="X3002" s="14" t="str">
        <f>IFERROR(INDEX(BygningOmraade!B:B,MATCH(A3002,BygningOmraade!A:A,0)),"")</f>
        <v/>
      </c>
    </row>
    <row r="3003" spans="1:24" s="14" customFormat="1" x14ac:dyDescent="0.25">
      <c r="A3003" s="14">
        <f t="shared" si="598"/>
        <v>3003</v>
      </c>
      <c r="B3003" s="14" t="str">
        <f t="shared" ca="1" si="599"/>
        <v>b0fd1dd0-73fd-4c65-93c8-03b8c3fb3986</v>
      </c>
      <c r="C3003" s="14" t="str">
        <f t="shared" ca="1" si="600"/>
        <v>0a3f507e-17ce-32b8-e044-0003ba298018</v>
      </c>
      <c r="D3003" s="14">
        <f t="shared" ca="1" si="601"/>
        <v>996343</v>
      </c>
      <c r="E3003" s="1">
        <f t="shared" ca="1" si="602"/>
        <v>120</v>
      </c>
      <c r="F3003" s="1">
        <f t="shared" ca="1" si="603"/>
        <v>126</v>
      </c>
      <c r="G3003" s="1">
        <f t="shared" ca="1" si="604"/>
        <v>1978</v>
      </c>
      <c r="H3003" s="1" t="str">
        <f ca="1">IFERROR(INDEX(Varmeinstallation!B:B,MATCH(INDIRECT($A$1&amp;"L"&amp;A3003)*1,Varmeinstallation!A:A,0)),"Ingen varmeinstallationer")</f>
        <v>Centralvarme fra eget anlæg, et-kammer fyr</v>
      </c>
      <c r="I3003" s="1" t="str">
        <f ca="1">IFERROR(INDEX(Opvarmningsmiddel!B:B,MATCH(INDIRECT($A$1&amp;"M"&amp;A3003)*1,Opvarmningsmiddel!A:A,0)),"")</f>
        <v>Naturgas</v>
      </c>
      <c r="J3003" s="1">
        <f t="shared" ca="1" si="605"/>
        <v>0</v>
      </c>
      <c r="K3003" s="1" t="str">
        <f ca="1">IFERROR(INDEX(Relationstabel!$C$3:$K$10,MATCH(VALUE(INDIRECT($A$1&amp;"L"&amp;A3003)),Relationstabel!$A$3:$A$10,0),MATCH(IFERROR(VALUE(INDIRECT($A$1&amp;"M"&amp;A3003)),0),Relationstabel!$C$1:$K$1,0)),"Ingen varmeinstallationer")</f>
        <v>Naturgas</v>
      </c>
      <c r="L3003" s="1" t="str">
        <f ca="1">INDEX(Anvendelseskode!B:B,MATCH($E3003,Anvendelseskode!$A:$A,0))</f>
        <v>Fritliggende enfamilieshus (parcelhus)</v>
      </c>
      <c r="M3003" s="1" t="str">
        <f ca="1">INDEX(Anvendelseskode!C:C,MATCH($E3003,Anvendelseskode!$A:$A,0))</f>
        <v>Parcelhuse</v>
      </c>
      <c r="N3003" s="1" t="str">
        <f ca="1">INDEX(Anvendelseskode!D:D,MATCH($E3003,Anvendelseskode!$A:$A,0))</f>
        <v>Private husholdninger</v>
      </c>
      <c r="O3003" s="1" t="str">
        <f ca="1">IFERROR(INDEX(SBi!$2:$2,MATCH(G3003,SBi!$1:$1,1)),SBi!$K$2)</f>
        <v>1973-1978</v>
      </c>
      <c r="P3003" s="1">
        <f ca="1">IFERROR(INDEX(SBi!$C$3:$K$28,MATCH(E3003,SBi!$B$3:$B$28,0),MATCH(O3003,SBi!$C$2:$K$2,0)),0)</f>
        <v>119.8</v>
      </c>
      <c r="Q3003" s="19">
        <f t="shared" ca="1" si="606"/>
        <v>15.094799999999999</v>
      </c>
      <c r="R3003" s="19" t="str">
        <f ca="1">IFERROR(INDEX(VpD!$2:$2,MATCH(G3003,VpD!$1:$1,1)),VpD!$I$2)</f>
        <v>1973-1978</v>
      </c>
      <c r="S3003" s="1">
        <f ca="1">IFERROR(INDEX(VpD!$C$3:$I$27,MATCH(E3003,VpD!$B$3:$B$27,0),MATCH(R3003,VpD!$C$2:$I$2,0)),0)</f>
        <v>117</v>
      </c>
      <c r="T3003" s="19">
        <f t="shared" ca="1" si="607"/>
        <v>14.742000000000001</v>
      </c>
      <c r="U3003" s="14" t="str">
        <f t="shared" ca="1" si="608"/>
        <v xml:space="preserve">712923.27 </v>
      </c>
      <c r="V3003" s="14" t="str">
        <f t="shared" ca="1" si="609"/>
        <v>6168742.42</v>
      </c>
      <c r="W3003" s="14" t="str">
        <f t="shared" ca="1" si="610"/>
        <v>POINT(712923.27 6168742.42)</v>
      </c>
      <c r="X3003" s="14" t="str">
        <f>IFERROR(INDEX(BygningOmraade!B:B,MATCH(A3003,BygningOmraade!A:A,0)),"")</f>
        <v/>
      </c>
    </row>
    <row r="3004" spans="1:24" s="14" customFormat="1" x14ac:dyDescent="0.25">
      <c r="A3004" s="14">
        <f t="shared" si="598"/>
        <v>3004</v>
      </c>
      <c r="B3004" s="14" t="str">
        <f t="shared" ca="1" si="599"/>
        <v>b0ffa24c-a89f-4f00-84f5-b7c62f24fd3a</v>
      </c>
      <c r="C3004" s="14" t="str">
        <f t="shared" ca="1" si="600"/>
        <v>0a3f507e-216d-32b8-e044-0003ba298018</v>
      </c>
      <c r="D3004" s="14">
        <f t="shared" ca="1" si="601"/>
        <v>997127</v>
      </c>
      <c r="E3004" s="1">
        <f t="shared" ca="1" si="602"/>
        <v>130</v>
      </c>
      <c r="F3004" s="1">
        <f t="shared" ca="1" si="603"/>
        <v>112</v>
      </c>
      <c r="G3004" s="1">
        <f t="shared" ca="1" si="604"/>
        <v>1978</v>
      </c>
      <c r="H3004" s="1" t="str">
        <f ca="1">IFERROR(INDEX(Varmeinstallation!B:B,MATCH(INDIRECT($A$1&amp;"L"&amp;A3004)*1,Varmeinstallation!A:A,0)),"Ingen varmeinstallationer")</f>
        <v>Fjernvarme/blokvarme (radiatorsystemer eller varmluftanlæg)</v>
      </c>
      <c r="I3004" s="1" t="str">
        <f ca="1">IFERROR(INDEX(Opvarmningsmiddel!B:B,MATCH(INDIRECT($A$1&amp;"M"&amp;A3004)*1,Opvarmningsmiddel!A:A,0)),"")</f>
        <v/>
      </c>
      <c r="J3004" s="1">
        <f t="shared" ca="1" si="605"/>
        <v>0</v>
      </c>
      <c r="K3004" s="1" t="str">
        <f ca="1">IFERROR(INDEX(Relationstabel!$C$3:$K$10,MATCH(VALUE(INDIRECT($A$1&amp;"L"&amp;A3004)),Relationstabel!$A$3:$A$10,0),MATCH(IFERROR(VALUE(INDIRECT($A$1&amp;"M"&amp;A3004)),0),Relationstabel!$C$1:$K$1,0)),"Ingen varmeinstallationer")</f>
        <v>Fjernvarme/ Blokvarme</v>
      </c>
      <c r="L3004" s="1" t="str">
        <f ca="1">INDEX(Anvendelseskode!B:B,MATCH($E3004,Anvendelseskode!$A:$A,0))</f>
        <v>Række-, kæde-, dobbelthus (lodret adskillelse mellem enhederne)</v>
      </c>
      <c r="M3004" s="1" t="str">
        <f ca="1">INDEX(Anvendelseskode!C:C,MATCH($E3004,Anvendelseskode!$A:$A,0))</f>
        <v>Række-, kæde og dobbelthuse</v>
      </c>
      <c r="N3004" s="1" t="str">
        <f ca="1">INDEX(Anvendelseskode!D:D,MATCH($E3004,Anvendelseskode!$A:$A,0))</f>
        <v>Private husholdninger</v>
      </c>
      <c r="O3004" s="1" t="str">
        <f ca="1">IFERROR(INDEX(SBi!$2:$2,MATCH(G3004,SBi!$1:$1,1)),SBi!$K$2)</f>
        <v>1973-1978</v>
      </c>
      <c r="P3004" s="1">
        <f ca="1">IFERROR(INDEX(SBi!$C$3:$K$28,MATCH(E3004,SBi!$B$3:$B$28,0),MATCH(O3004,SBi!$C$2:$K$2,0)),0)</f>
        <v>112.6</v>
      </c>
      <c r="Q3004" s="19">
        <f t="shared" ca="1" si="606"/>
        <v>12.611199999999998</v>
      </c>
      <c r="R3004" s="19" t="str">
        <f ca="1">IFERROR(INDEX(VpD!$2:$2,MATCH(G3004,VpD!$1:$1,1)),VpD!$I$2)</f>
        <v>1973-1978</v>
      </c>
      <c r="S3004" s="1">
        <f ca="1">IFERROR(INDEX(VpD!$C$3:$I$27,MATCH(E3004,VpD!$B$3:$B$27,0),MATCH(R3004,VpD!$C$2:$I$2,0)),0)</f>
        <v>98</v>
      </c>
      <c r="T3004" s="19">
        <f t="shared" ca="1" si="607"/>
        <v>10.976000000000001</v>
      </c>
      <c r="U3004" s="14" t="str">
        <f t="shared" ca="1" si="608"/>
        <v xml:space="preserve">713765.14 </v>
      </c>
      <c r="V3004" s="14" t="str">
        <f t="shared" ca="1" si="609"/>
        <v>6169648.94</v>
      </c>
      <c r="W3004" s="14" t="str">
        <f t="shared" ca="1" si="610"/>
        <v>POINT(713765.14 6169648.94)</v>
      </c>
      <c r="X3004" s="14" t="str">
        <f>IFERROR(INDEX(BygningOmraade!B:B,MATCH(A3004,BygningOmraade!A:A,0)),"")</f>
        <v/>
      </c>
    </row>
    <row r="3005" spans="1:24" s="14" customFormat="1" x14ac:dyDescent="0.25">
      <c r="A3005" s="14">
        <f t="shared" si="598"/>
        <v>3005</v>
      </c>
      <c r="B3005" s="14" t="str">
        <f t="shared" ca="1" si="599"/>
        <v>b1036ea7-b2c1-40f0-a9b5-025cf7ea272c</v>
      </c>
      <c r="C3005" s="14" t="str">
        <f t="shared" ca="1" si="600"/>
        <v>0a3f507e-1a90-32b8-e044-0003ba298018</v>
      </c>
      <c r="D3005" s="14">
        <f t="shared" ca="1" si="601"/>
        <v>997368</v>
      </c>
      <c r="E3005" s="1">
        <f t="shared" ca="1" si="602"/>
        <v>120</v>
      </c>
      <c r="F3005" s="1">
        <f t="shared" ca="1" si="603"/>
        <v>135</v>
      </c>
      <c r="G3005" s="1">
        <f t="shared" ca="1" si="604"/>
        <v>1968</v>
      </c>
      <c r="H3005" s="1" t="str">
        <f ca="1">IFERROR(INDEX(Varmeinstallation!B:B,MATCH(INDIRECT($A$1&amp;"L"&amp;A3005)*1,Varmeinstallation!A:A,0)),"Ingen varmeinstallationer")</f>
        <v>Centralvarme fra eget anlæg, et-kammer fyr</v>
      </c>
      <c r="I3005" s="1" t="str">
        <f ca="1">IFERROR(INDEX(Opvarmningsmiddel!B:B,MATCH(INDIRECT($A$1&amp;"M"&amp;A3005)*1,Opvarmningsmiddel!A:A,0)),"")</f>
        <v>Naturgas</v>
      </c>
      <c r="J3005" s="1">
        <f t="shared" ca="1" si="605"/>
        <v>0</v>
      </c>
      <c r="K3005" s="1" t="str">
        <f ca="1">IFERROR(INDEX(Relationstabel!$C$3:$K$10,MATCH(VALUE(INDIRECT($A$1&amp;"L"&amp;A3005)),Relationstabel!$A$3:$A$10,0),MATCH(IFERROR(VALUE(INDIRECT($A$1&amp;"M"&amp;A3005)),0),Relationstabel!$C$1:$K$1,0)),"Ingen varmeinstallationer")</f>
        <v>Naturgas</v>
      </c>
      <c r="L3005" s="1" t="str">
        <f ca="1">INDEX(Anvendelseskode!B:B,MATCH($E3005,Anvendelseskode!$A:$A,0))</f>
        <v>Fritliggende enfamilieshus (parcelhus)</v>
      </c>
      <c r="M3005" s="1" t="str">
        <f ca="1">INDEX(Anvendelseskode!C:C,MATCH($E3005,Anvendelseskode!$A:$A,0))</f>
        <v>Parcelhuse</v>
      </c>
      <c r="N3005" s="1" t="str">
        <f ca="1">INDEX(Anvendelseskode!D:D,MATCH($E3005,Anvendelseskode!$A:$A,0))</f>
        <v>Private husholdninger</v>
      </c>
      <c r="O3005" s="1" t="str">
        <f ca="1">IFERROR(INDEX(SBi!$2:$2,MATCH(G3005,SBi!$1:$1,1)),SBi!$K$2)</f>
        <v>1961-1972</v>
      </c>
      <c r="P3005" s="1">
        <f ca="1">IFERROR(INDEX(SBi!$C$3:$K$28,MATCH(E3005,SBi!$B$3:$B$28,0),MATCH(O3005,SBi!$C$2:$K$2,0)),0)</f>
        <v>134.30000000000001</v>
      </c>
      <c r="Q3005" s="19">
        <f t="shared" ca="1" si="606"/>
        <v>18.130500000000001</v>
      </c>
      <c r="R3005" s="19" t="str">
        <f ca="1">IFERROR(INDEX(VpD!$2:$2,MATCH(G3005,VpD!$1:$1,1)),VpD!$I$2)</f>
        <v>1961-1972</v>
      </c>
      <c r="S3005" s="1">
        <f ca="1">IFERROR(INDEX(VpD!$C$3:$I$27,MATCH(E3005,VpD!$B$3:$B$27,0),MATCH(R3005,VpD!$C$2:$I$2,0)),0)</f>
        <v>143</v>
      </c>
      <c r="T3005" s="19">
        <f t="shared" ca="1" si="607"/>
        <v>19.305</v>
      </c>
      <c r="U3005" s="14" t="str">
        <f t="shared" ca="1" si="608"/>
        <v xml:space="preserve">714077.79 </v>
      </c>
      <c r="V3005" s="14" t="str">
        <f t="shared" ca="1" si="609"/>
        <v>6168923.04</v>
      </c>
      <c r="W3005" s="14" t="str">
        <f t="shared" ca="1" si="610"/>
        <v>POINT(714077.79 6168923.04)</v>
      </c>
      <c r="X3005" s="14" t="str">
        <f>IFERROR(INDEX(BygningOmraade!B:B,MATCH(A3005,BygningOmraade!A:A,0)),"")</f>
        <v/>
      </c>
    </row>
    <row r="3006" spans="1:24" s="14" customFormat="1" x14ac:dyDescent="0.25">
      <c r="A3006" s="14">
        <f t="shared" si="598"/>
        <v>3006</v>
      </c>
      <c r="B3006" s="14" t="str">
        <f t="shared" ca="1" si="599"/>
        <v>b1187a05-f3ec-44c0-9bfe-96bff7558f5e</v>
      </c>
      <c r="C3006" s="14" t="str">
        <f t="shared" ca="1" si="600"/>
        <v>0a3f507e-2481-32b8-e044-0003ba298018</v>
      </c>
      <c r="D3006" s="14">
        <f t="shared" ca="1" si="601"/>
        <v>995695</v>
      </c>
      <c r="E3006" s="1">
        <f t="shared" ca="1" si="602"/>
        <v>320</v>
      </c>
      <c r="F3006" s="1">
        <f t="shared" ca="1" si="603"/>
        <v>105</v>
      </c>
      <c r="G3006" s="1">
        <f t="shared" ca="1" si="604"/>
        <v>1994</v>
      </c>
      <c r="H3006" s="1" t="str">
        <f ca="1">IFERROR(INDEX(Varmeinstallation!B:B,MATCH(INDIRECT($A$1&amp;"L"&amp;A3006)*1,Varmeinstallation!A:A,0)),"Ingen varmeinstallationer")</f>
        <v>Ingen varmeinstallationer</v>
      </c>
      <c r="I3006" s="1" t="str">
        <f ca="1">IFERROR(INDEX(Opvarmningsmiddel!B:B,MATCH(INDIRECT($A$1&amp;"M"&amp;A3006)*1,Opvarmningsmiddel!A:A,0)),"")</f>
        <v/>
      </c>
      <c r="J3006" s="1">
        <f t="shared" ca="1" si="605"/>
        <v>0</v>
      </c>
      <c r="K3006" s="1" t="str">
        <f ca="1">IFERROR(INDEX(Relationstabel!$C$3:$K$10,MATCH(VALUE(INDIRECT($A$1&amp;"L"&amp;A3006)),Relationstabel!$A$3:$A$10,0),MATCH(IFERROR(VALUE(INDIRECT($A$1&amp;"M"&amp;A3006)),0),Relationstabel!$C$1:$K$1,0)),"Ingen varmeinstallationer")</f>
        <v>Ingen varmeinstallation</v>
      </c>
      <c r="L3006" s="1" t="str">
        <f ca="1">INDEX(Anvendelseskode!B:B,MATCH($E3006,Anvendelseskode!$A:$A,0))</f>
        <v>Bygning til kontor, handel, lager herunder offentlig administration</v>
      </c>
      <c r="M3006" s="1" t="str">
        <f ca="1">INDEX(Anvendelseskode!C:C,MATCH($E3006,Anvendelseskode!$A:$A,0))</f>
        <v>Kontor, handel, lager, off. adm.</v>
      </c>
      <c r="N3006" s="1" t="str">
        <f ca="1">INDEX(Anvendelseskode!D:D,MATCH($E3006,Anvendelseskode!$A:$A,0))</f>
        <v>Handel og servicevirksomheder</v>
      </c>
      <c r="O3006" s="1" t="str">
        <f ca="1">IFERROR(INDEX(SBi!$2:$2,MATCH(G3006,SBi!$1:$1,1)),SBi!$K$2)</f>
        <v>1979-1998</v>
      </c>
      <c r="P3006" s="1">
        <f ca="1">IFERROR(INDEX(SBi!$C$3:$K$28,MATCH(E3006,SBi!$B$3:$B$28,0),MATCH(O3006,SBi!$C$2:$K$2,0)),0)</f>
        <v>103.3</v>
      </c>
      <c r="Q3006" s="19">
        <f t="shared" ca="1" si="606"/>
        <v>10.846500000000001</v>
      </c>
      <c r="R3006" s="19" t="str">
        <f ca="1">IFERROR(INDEX(VpD!$2:$2,MATCH(G3006,VpD!$1:$1,1)),VpD!$I$2)</f>
        <v>1979-1998</v>
      </c>
      <c r="S3006" s="1">
        <f ca="1">IFERROR(INDEX(VpD!$C$3:$I$27,MATCH(E3006,VpD!$B$3:$B$27,0),MATCH(R3006,VpD!$C$2:$I$2,0)),0)</f>
        <v>77</v>
      </c>
      <c r="T3006" s="19">
        <f t="shared" ca="1" si="607"/>
        <v>8.0850000000000009</v>
      </c>
      <c r="U3006" s="14" t="str">
        <f t="shared" ca="1" si="608"/>
        <v xml:space="preserve">712316.65 </v>
      </c>
      <c r="V3006" s="14" t="str">
        <f t="shared" ca="1" si="609"/>
        <v>6169561.61</v>
      </c>
      <c r="W3006" s="14" t="str">
        <f t="shared" ca="1" si="610"/>
        <v>POINT(712316.65 6169561.61)</v>
      </c>
      <c r="X3006" s="14" t="str">
        <f>IFERROR(INDEX(BygningOmraade!B:B,MATCH(A3006,BygningOmraade!A:A,0)),"")</f>
        <v/>
      </c>
    </row>
    <row r="3007" spans="1:24" s="14" customFormat="1" x14ac:dyDescent="0.25">
      <c r="A3007" s="14">
        <f t="shared" si="598"/>
        <v>3007</v>
      </c>
      <c r="B3007" s="14" t="str">
        <f t="shared" ca="1" si="599"/>
        <v>b124e02a-7784-4bde-aa94-a52e77dfd93a</v>
      </c>
      <c r="C3007" s="14" t="str">
        <f t="shared" ca="1" si="600"/>
        <v>0a3f507e-213d-32b8-e044-0003ba298018</v>
      </c>
      <c r="D3007" s="14">
        <f t="shared" ca="1" si="601"/>
        <v>996907</v>
      </c>
      <c r="E3007" s="1">
        <f t="shared" ca="1" si="602"/>
        <v>120</v>
      </c>
      <c r="F3007" s="1">
        <f t="shared" ca="1" si="603"/>
        <v>102</v>
      </c>
      <c r="G3007" s="1">
        <f t="shared" ca="1" si="604"/>
        <v>1983</v>
      </c>
      <c r="H3007" s="1" t="str">
        <f ca="1">IFERROR(INDEX(Varmeinstallation!B:B,MATCH(INDIRECT($A$1&amp;"L"&amp;A3007)*1,Varmeinstallation!A:A,0)),"Ingen varmeinstallationer")</f>
        <v>Centralvarme fra eget anlæg, et-kammer fyr</v>
      </c>
      <c r="I3007" s="1" t="str">
        <f ca="1">IFERROR(INDEX(Opvarmningsmiddel!B:B,MATCH(INDIRECT($A$1&amp;"M"&amp;A3007)*1,Opvarmningsmiddel!A:A,0)),"")</f>
        <v>Naturgas</v>
      </c>
      <c r="J3007" s="1">
        <f t="shared" ca="1" si="605"/>
        <v>2</v>
      </c>
      <c r="K3007" s="1" t="str">
        <f ca="1">IFERROR(INDEX(Relationstabel!$C$3:$K$10,MATCH(VALUE(INDIRECT($A$1&amp;"L"&amp;A3007)),Relationstabel!$A$3:$A$10,0),MATCH(IFERROR(VALUE(INDIRECT($A$1&amp;"M"&amp;A3007)),0),Relationstabel!$C$1:$K$1,0)),"Ingen varmeinstallationer")</f>
        <v>Naturgas</v>
      </c>
      <c r="L3007" s="1" t="str">
        <f ca="1">INDEX(Anvendelseskode!B:B,MATCH($E3007,Anvendelseskode!$A:$A,0))</f>
        <v>Fritliggende enfamilieshus (parcelhus)</v>
      </c>
      <c r="M3007" s="1" t="str">
        <f ca="1">INDEX(Anvendelseskode!C:C,MATCH($E3007,Anvendelseskode!$A:$A,0))</f>
        <v>Parcelhuse</v>
      </c>
      <c r="N3007" s="1" t="str">
        <f ca="1">INDEX(Anvendelseskode!D:D,MATCH($E3007,Anvendelseskode!$A:$A,0))</f>
        <v>Private husholdninger</v>
      </c>
      <c r="O3007" s="1" t="str">
        <f ca="1">IFERROR(INDEX(SBi!$2:$2,MATCH(G3007,SBi!$1:$1,1)),SBi!$K$2)</f>
        <v>1979-1998</v>
      </c>
      <c r="P3007" s="1">
        <f ca="1">IFERROR(INDEX(SBi!$C$3:$K$28,MATCH(E3007,SBi!$B$3:$B$28,0),MATCH(O3007,SBi!$C$2:$K$2,0)),0)</f>
        <v>105.4</v>
      </c>
      <c r="Q3007" s="19">
        <f t="shared" ca="1" si="606"/>
        <v>10.750800000000002</v>
      </c>
      <c r="R3007" s="19" t="str">
        <f ca="1">IFERROR(INDEX(VpD!$2:$2,MATCH(G3007,VpD!$1:$1,1)),VpD!$I$2)</f>
        <v>1979-1998</v>
      </c>
      <c r="S3007" s="1">
        <f ca="1">IFERROR(INDEX(VpD!$C$3:$I$27,MATCH(E3007,VpD!$B$3:$B$27,0),MATCH(R3007,VpD!$C$2:$I$2,0)),0)</f>
        <v>90</v>
      </c>
      <c r="T3007" s="19">
        <f t="shared" ca="1" si="607"/>
        <v>9.18</v>
      </c>
      <c r="U3007" s="14" t="str">
        <f t="shared" ca="1" si="608"/>
        <v xml:space="preserve">713653.59 </v>
      </c>
      <c r="V3007" s="14" t="str">
        <f t="shared" ca="1" si="609"/>
        <v>6168923.21</v>
      </c>
      <c r="W3007" s="14" t="str">
        <f t="shared" ca="1" si="610"/>
        <v>POINT(713653.59 6168923.21)</v>
      </c>
      <c r="X3007" s="14" t="str">
        <f>IFERROR(INDEX(BygningOmraade!B:B,MATCH(A3007,BygningOmraade!A:A,0)),"")</f>
        <v/>
      </c>
    </row>
    <row r="3008" spans="1:24" s="14" customFormat="1" x14ac:dyDescent="0.25">
      <c r="A3008" s="14">
        <f t="shared" si="598"/>
        <v>3008</v>
      </c>
      <c r="B3008" s="14" t="str">
        <f t="shared" ca="1" si="599"/>
        <v>b131c288-0544-4ecc-85a3-fb0ed34ad2bd</v>
      </c>
      <c r="C3008" s="14" t="str">
        <f t="shared" ca="1" si="600"/>
        <v>0a3f507e-17ea-32b8-e044-0003ba298018</v>
      </c>
      <c r="D3008" s="14">
        <f t="shared" ca="1" si="601"/>
        <v>996026</v>
      </c>
      <c r="E3008" s="1">
        <f t="shared" ca="1" si="602"/>
        <v>120</v>
      </c>
      <c r="F3008" s="1">
        <f t="shared" ca="1" si="603"/>
        <v>151</v>
      </c>
      <c r="G3008" s="1">
        <f t="shared" ca="1" si="604"/>
        <v>1975</v>
      </c>
      <c r="H3008" s="1" t="str">
        <f ca="1">IFERROR(INDEX(Varmeinstallation!B:B,MATCH(INDIRECT($A$1&amp;"L"&amp;A3008)*1,Varmeinstallation!A:A,0)),"Ingen varmeinstallationer")</f>
        <v>Centralvarme fra eget anlæg, et-kammer fyr</v>
      </c>
      <c r="I3008" s="1" t="str">
        <f ca="1">IFERROR(INDEX(Opvarmningsmiddel!B:B,MATCH(INDIRECT($A$1&amp;"M"&amp;A3008)*1,Opvarmningsmiddel!A:A,0)),"")</f>
        <v>Naturgas</v>
      </c>
      <c r="J3008" s="1">
        <f t="shared" ca="1" si="605"/>
        <v>0</v>
      </c>
      <c r="K3008" s="1" t="str">
        <f ca="1">IFERROR(INDEX(Relationstabel!$C$3:$K$10,MATCH(VALUE(INDIRECT($A$1&amp;"L"&amp;A3008)),Relationstabel!$A$3:$A$10,0),MATCH(IFERROR(VALUE(INDIRECT($A$1&amp;"M"&amp;A3008)),0),Relationstabel!$C$1:$K$1,0)),"Ingen varmeinstallationer")</f>
        <v>Naturgas</v>
      </c>
      <c r="L3008" s="1" t="str">
        <f ca="1">INDEX(Anvendelseskode!B:B,MATCH($E3008,Anvendelseskode!$A:$A,0))</f>
        <v>Fritliggende enfamilieshus (parcelhus)</v>
      </c>
      <c r="M3008" s="1" t="str">
        <f ca="1">INDEX(Anvendelseskode!C:C,MATCH($E3008,Anvendelseskode!$A:$A,0))</f>
        <v>Parcelhuse</v>
      </c>
      <c r="N3008" s="1" t="str">
        <f ca="1">INDEX(Anvendelseskode!D:D,MATCH($E3008,Anvendelseskode!$A:$A,0))</f>
        <v>Private husholdninger</v>
      </c>
      <c r="O3008" s="1" t="str">
        <f ca="1">IFERROR(INDEX(SBi!$2:$2,MATCH(G3008,SBi!$1:$1,1)),SBi!$K$2)</f>
        <v>1973-1978</v>
      </c>
      <c r="P3008" s="1">
        <f ca="1">IFERROR(INDEX(SBi!$C$3:$K$28,MATCH(E3008,SBi!$B$3:$B$28,0),MATCH(O3008,SBi!$C$2:$K$2,0)),0)</f>
        <v>119.8</v>
      </c>
      <c r="Q3008" s="19">
        <f t="shared" ca="1" si="606"/>
        <v>18.0898</v>
      </c>
      <c r="R3008" s="19" t="str">
        <f ca="1">IFERROR(INDEX(VpD!$2:$2,MATCH(G3008,VpD!$1:$1,1)),VpD!$I$2)</f>
        <v>1973-1978</v>
      </c>
      <c r="S3008" s="1">
        <f ca="1">IFERROR(INDEX(VpD!$C$3:$I$27,MATCH(E3008,VpD!$B$3:$B$27,0),MATCH(R3008,VpD!$C$2:$I$2,0)),0)</f>
        <v>117</v>
      </c>
      <c r="T3008" s="19">
        <f t="shared" ca="1" si="607"/>
        <v>17.667000000000002</v>
      </c>
      <c r="U3008" s="14" t="str">
        <f t="shared" ca="1" si="608"/>
        <v xml:space="preserve">712562.94 </v>
      </c>
      <c r="V3008" s="14" t="str">
        <f t="shared" ca="1" si="609"/>
        <v>6169095.97</v>
      </c>
      <c r="W3008" s="14" t="str">
        <f t="shared" ca="1" si="610"/>
        <v>POINT(712562.94 6169095.97)</v>
      </c>
      <c r="X3008" s="14" t="str">
        <f>IFERROR(INDEX(BygningOmraade!B:B,MATCH(A3008,BygningOmraade!A:A,0)),"")</f>
        <v/>
      </c>
    </row>
    <row r="3009" spans="1:24" s="14" customFormat="1" x14ac:dyDescent="0.25">
      <c r="A3009" s="14">
        <f t="shared" si="598"/>
        <v>3009</v>
      </c>
      <c r="B3009" s="14" t="str">
        <f t="shared" ca="1" si="599"/>
        <v>b140e0b6-a137-4dc4-8624-d6f2a84111a2</v>
      </c>
      <c r="C3009" s="14" t="str">
        <f t="shared" ca="1" si="600"/>
        <v>0a3f507e-1fb0-32b8-e044-0003ba298018</v>
      </c>
      <c r="D3009" s="14">
        <f t="shared" ca="1" si="601"/>
        <v>993961</v>
      </c>
      <c r="E3009" s="1">
        <f t="shared" ca="1" si="602"/>
        <v>120</v>
      </c>
      <c r="F3009" s="1">
        <f t="shared" ca="1" si="603"/>
        <v>119</v>
      </c>
      <c r="G3009" s="1">
        <f t="shared" ca="1" si="604"/>
        <v>1972</v>
      </c>
      <c r="H3009" s="1" t="str">
        <f ca="1">IFERROR(INDEX(Varmeinstallation!B:B,MATCH(INDIRECT($A$1&amp;"L"&amp;A3009)*1,Varmeinstallation!A:A,0)),"Ingen varmeinstallationer")</f>
        <v>Centralvarme fra eget anlæg, et-kammer fyr</v>
      </c>
      <c r="I3009" s="1" t="str">
        <f ca="1">IFERROR(INDEX(Opvarmningsmiddel!B:B,MATCH(INDIRECT($A$1&amp;"M"&amp;A3009)*1,Opvarmningsmiddel!A:A,0)),"")</f>
        <v>Naturgas</v>
      </c>
      <c r="J3009" s="1">
        <f t="shared" ca="1" si="605"/>
        <v>0</v>
      </c>
      <c r="K3009" s="1" t="str">
        <f ca="1">IFERROR(INDEX(Relationstabel!$C$3:$K$10,MATCH(VALUE(INDIRECT($A$1&amp;"L"&amp;A3009)),Relationstabel!$A$3:$A$10,0),MATCH(IFERROR(VALUE(INDIRECT($A$1&amp;"M"&amp;A3009)),0),Relationstabel!$C$1:$K$1,0)),"Ingen varmeinstallationer")</f>
        <v>Naturgas</v>
      </c>
      <c r="L3009" s="1" t="str">
        <f ca="1">INDEX(Anvendelseskode!B:B,MATCH($E3009,Anvendelseskode!$A:$A,0))</f>
        <v>Fritliggende enfamilieshus (parcelhus)</v>
      </c>
      <c r="M3009" s="1" t="str">
        <f ca="1">INDEX(Anvendelseskode!C:C,MATCH($E3009,Anvendelseskode!$A:$A,0))</f>
        <v>Parcelhuse</v>
      </c>
      <c r="N3009" s="1" t="str">
        <f ca="1">INDEX(Anvendelseskode!D:D,MATCH($E3009,Anvendelseskode!$A:$A,0))</f>
        <v>Private husholdninger</v>
      </c>
      <c r="O3009" s="1" t="str">
        <f ca="1">IFERROR(INDEX(SBi!$2:$2,MATCH(G3009,SBi!$1:$1,1)),SBi!$K$2)</f>
        <v>1961-1972</v>
      </c>
      <c r="P3009" s="1">
        <f ca="1">IFERROR(INDEX(SBi!$C$3:$K$28,MATCH(E3009,SBi!$B$3:$B$28,0),MATCH(O3009,SBi!$C$2:$K$2,0)),0)</f>
        <v>134.30000000000001</v>
      </c>
      <c r="Q3009" s="19">
        <f t="shared" ca="1" si="606"/>
        <v>15.9817</v>
      </c>
      <c r="R3009" s="19" t="str">
        <f ca="1">IFERROR(INDEX(VpD!$2:$2,MATCH(G3009,VpD!$1:$1,1)),VpD!$I$2)</f>
        <v>1961-1972</v>
      </c>
      <c r="S3009" s="1">
        <f ca="1">IFERROR(INDEX(VpD!$C$3:$I$27,MATCH(E3009,VpD!$B$3:$B$27,0),MATCH(R3009,VpD!$C$2:$I$2,0)),0)</f>
        <v>143</v>
      </c>
      <c r="T3009" s="19">
        <f t="shared" ca="1" si="607"/>
        <v>17.016999999999999</v>
      </c>
      <c r="U3009" s="14" t="str">
        <f t="shared" ca="1" si="608"/>
        <v xml:space="preserve">711149.87 </v>
      </c>
      <c r="V3009" s="14" t="str">
        <f t="shared" ca="1" si="609"/>
        <v>6171635.1</v>
      </c>
      <c r="W3009" s="14" t="str">
        <f t="shared" ca="1" si="610"/>
        <v>POINT(711149.87 6171635.1)</v>
      </c>
      <c r="X3009" s="14" t="str">
        <f>IFERROR(INDEX(BygningOmraade!B:B,MATCH(A3009,BygningOmraade!A:A,0)),"")</f>
        <v/>
      </c>
    </row>
    <row r="3010" spans="1:24" s="14" customFormat="1" x14ac:dyDescent="0.25">
      <c r="A3010" s="14">
        <f t="shared" si="598"/>
        <v>3010</v>
      </c>
      <c r="B3010" s="14" t="str">
        <f t="shared" ca="1" si="599"/>
        <v>b143625e-eb10-4e2e-8e84-102d639ff7e9</v>
      </c>
      <c r="C3010" s="14" t="str">
        <f t="shared" ca="1" si="600"/>
        <v>b8b10973-5d4f-46b7-a5d4-097003e4e8c3</v>
      </c>
      <c r="D3010" s="14">
        <f t="shared" ca="1" si="601"/>
        <v>995647</v>
      </c>
      <c r="E3010" s="1">
        <f t="shared" ca="1" si="602"/>
        <v>120</v>
      </c>
      <c r="F3010" s="1">
        <f t="shared" ca="1" si="603"/>
        <v>149</v>
      </c>
      <c r="G3010" s="1">
        <f t="shared" ca="1" si="604"/>
        <v>2012</v>
      </c>
      <c r="H3010" s="1" t="str">
        <f ca="1">IFERROR(INDEX(Varmeinstallation!B:B,MATCH(INDIRECT($A$1&amp;"L"&amp;A3010)*1,Varmeinstallation!A:A,0)),"Ingen varmeinstallationer")</f>
        <v>Centralvarme fra eget anlæg, et-kammer fyr</v>
      </c>
      <c r="I3010" s="1" t="str">
        <f ca="1">IFERROR(INDEX(Opvarmningsmiddel!B:B,MATCH(INDIRECT($A$1&amp;"M"&amp;A3010)*1,Opvarmningsmiddel!A:A,0)),"")</f>
        <v>Naturgas</v>
      </c>
      <c r="J3010" s="1">
        <f t="shared" ca="1" si="605"/>
        <v>90</v>
      </c>
      <c r="K3010" s="1" t="str">
        <f ca="1">IFERROR(INDEX(Relationstabel!$C$3:$K$10,MATCH(VALUE(INDIRECT($A$1&amp;"L"&amp;A3010)),Relationstabel!$A$3:$A$10,0),MATCH(IFERROR(VALUE(INDIRECT($A$1&amp;"M"&amp;A3010)),0),Relationstabel!$C$1:$K$1,0)),"Ingen varmeinstallationer")</f>
        <v>Naturgas</v>
      </c>
      <c r="L3010" s="1" t="str">
        <f ca="1">INDEX(Anvendelseskode!B:B,MATCH($E3010,Anvendelseskode!$A:$A,0))</f>
        <v>Fritliggende enfamilieshus (parcelhus)</v>
      </c>
      <c r="M3010" s="1" t="str">
        <f ca="1">INDEX(Anvendelseskode!C:C,MATCH($E3010,Anvendelseskode!$A:$A,0))</f>
        <v>Parcelhuse</v>
      </c>
      <c r="N3010" s="1" t="str">
        <f ca="1">INDEX(Anvendelseskode!D:D,MATCH($E3010,Anvendelseskode!$A:$A,0))</f>
        <v>Private husholdninger</v>
      </c>
      <c r="O3010" s="1" t="str">
        <f ca="1">IFERROR(INDEX(SBi!$2:$2,MATCH(G3010,SBi!$1:$1,1)),SBi!$K$2)</f>
        <v>Efter 2006</v>
      </c>
      <c r="P3010" s="1">
        <f ca="1">IFERROR(INDEX(SBi!$C$3:$K$28,MATCH(E3010,SBi!$B$3:$B$28,0),MATCH(O3010,SBi!$C$2:$K$2,0)),0)</f>
        <v>67.3</v>
      </c>
      <c r="Q3010" s="19">
        <f t="shared" ca="1" si="606"/>
        <v>10.027699999999999</v>
      </c>
      <c r="R3010" s="19" t="str">
        <f ca="1">IFERROR(INDEX(VpD!$2:$2,MATCH(G3010,VpD!$1:$1,1)),VpD!$I$2)</f>
        <v>&gt;1998</v>
      </c>
      <c r="S3010" s="1">
        <f ca="1">IFERROR(INDEX(VpD!$C$3:$I$27,MATCH(E3010,VpD!$B$3:$B$27,0),MATCH(R3010,VpD!$C$2:$I$2,0)),0)</f>
        <v>72</v>
      </c>
      <c r="T3010" s="19">
        <f t="shared" ca="1" si="607"/>
        <v>10.728</v>
      </c>
      <c r="U3010" s="14" t="str">
        <f t="shared" ca="1" si="608"/>
        <v xml:space="preserve">712370.85 </v>
      </c>
      <c r="V3010" s="14" t="str">
        <f t="shared" ca="1" si="609"/>
        <v>6169320.85</v>
      </c>
      <c r="W3010" s="14" t="str">
        <f t="shared" ca="1" si="610"/>
        <v>POINT(712370.85 6169320.85)</v>
      </c>
      <c r="X3010" s="14" t="str">
        <f>IFERROR(INDEX(BygningOmraade!B:B,MATCH(A3010,BygningOmraade!A:A,0)),"")</f>
        <v/>
      </c>
    </row>
    <row r="3011" spans="1:24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b14ffef8-29cf-4850-b17b-1dbac85eedf2</v>
      </c>
      <c r="C3011" s="14" t="str">
        <f t="shared" ref="C3011:C3074" ca="1" si="613">INDIRECT($A$1&amp;"C"&amp;A3011)</f>
        <v>0a3f507e-1975-32b8-e044-0003ba298018</v>
      </c>
      <c r="D3011" s="14">
        <f t="shared" ref="D3011:D3074" ca="1" si="614">INDIRECT($A$1&amp;"D"&amp;A3011)</f>
        <v>995219</v>
      </c>
      <c r="E3011" s="1">
        <f t="shared" ref="E3011:E3074" ca="1" si="615">ROUNDDOWN(INDIRECT($A$1&amp;"E"&amp;A3011),-1)</f>
        <v>130</v>
      </c>
      <c r="F3011" s="1">
        <f t="shared" ref="F3011:F3074" ca="1" si="616">INDIRECT($A$1&amp;"G"&amp;A3011)+INDIRECT($A$1&amp;"H"&amp;A3011)+INDIRECT($A$1&amp;"I"&amp;A3011)*0.5</f>
        <v>125</v>
      </c>
      <c r="G3011" s="1">
        <f t="shared" ref="G3011:G3074" ca="1" si="617">MAX(INDIRECT($A$1&amp;"J"&amp;A3011),INDIRECT($A$1&amp;"K"&amp;A3011))</f>
        <v>1977</v>
      </c>
      <c r="H3011" s="1" t="str">
        <f ca="1">IFERROR(INDEX(Varmeinstallation!B:B,MATCH(INDIRECT($A$1&amp;"L"&amp;A3011)*1,Varmeinstallation!A:A,0)),"Ingen varmeinstallationer")</f>
        <v>Elovne, elpaneler</v>
      </c>
      <c r="I3011" s="1" t="str">
        <f ca="1">IFERROR(INDEX(Opvarmningsmiddel!B:B,MATCH(INDIRECT($A$1&amp;"M"&amp;A3011)*1,Opvarmningsmiddel!A:A,0)),"")</f>
        <v>Elektricitet</v>
      </c>
      <c r="J3011" s="1">
        <f t="shared" ref="J3011:J3074" ca="1" si="618">VALUE(INDIRECT($A$1&amp;"N"&amp;A3011))</f>
        <v>0</v>
      </c>
      <c r="K3011" s="1" t="str">
        <f ca="1">IFERROR(INDEX(Relationstabel!$C$3:$K$10,MATCH(VALUE(INDIRECT($A$1&amp;"L"&amp;A3011)),Relationstabel!$A$3:$A$10,0),MATCH(IFERROR(VALUE(INDIRECT($A$1&amp;"M"&amp;A3011)),0),Relationstabel!$C$1:$K$1,0)),"Ingen varmeinstallationer")</f>
        <v>Elvarme</v>
      </c>
      <c r="L3011" s="1" t="str">
        <f ca="1">INDEX(Anvendelseskode!B:B,MATCH($E3011,Anvendelseskode!$A:$A,0))</f>
        <v>Række-, kæde-, dobbelthus (lodret adskillelse mellem enhederne)</v>
      </c>
      <c r="M3011" s="1" t="str">
        <f ca="1">INDEX(Anvendelseskode!C:C,MATCH($E3011,Anvendelseskode!$A:$A,0))</f>
        <v>Række-, kæde og dobbelthuse</v>
      </c>
      <c r="N3011" s="1" t="str">
        <f ca="1">INDEX(Anvendelseskode!D:D,MATCH($E3011,Anvendelseskode!$A:$A,0))</f>
        <v>Private husholdninger</v>
      </c>
      <c r="O3011" s="1" t="str">
        <f ca="1">IFERROR(INDEX(SBi!$2:$2,MATCH(G3011,SBi!$1:$1,1)),SBi!$K$2)</f>
        <v>1973-1978</v>
      </c>
      <c r="P3011" s="1">
        <f ca="1">IFERROR(INDEX(SBi!$C$3:$K$28,MATCH(E3011,SBi!$B$3:$B$28,0),MATCH(O3011,SBi!$C$2:$K$2,0)),0)</f>
        <v>112.6</v>
      </c>
      <c r="Q3011" s="19">
        <f t="shared" ref="Q3011:Q3074" ca="1" si="619">P3011*F3011/1000</f>
        <v>14.074999999999999</v>
      </c>
      <c r="R3011" s="19" t="str">
        <f ca="1">IFERROR(INDEX(VpD!$2:$2,MATCH(G3011,VpD!$1:$1,1)),VpD!$I$2)</f>
        <v>1973-1978</v>
      </c>
      <c r="S3011" s="1">
        <f ca="1">IFERROR(INDEX(VpD!$C$3:$I$27,MATCH(E3011,VpD!$B$3:$B$27,0),MATCH(R3011,VpD!$C$2:$I$2,0)),0)</f>
        <v>98</v>
      </c>
      <c r="T3011" s="19">
        <f t="shared" ref="T3011:T3074" ca="1" si="620">S3011*F3011/1000</f>
        <v>12.25</v>
      </c>
      <c r="U3011" s="14" t="str">
        <f t="shared" ref="U3011:U3074" ca="1" si="621">IFERROR(SUBSTITUTE(LEFT(W3011,FIND(" ",W3011)),"POINT(",""),"")</f>
        <v xml:space="preserve">711807.78 </v>
      </c>
      <c r="V3011" s="14" t="str">
        <f t="shared" ref="V3011:V3074" ca="1" si="622">IFERROR(SUBSTITUTE(RIGHT(W3011,LEN(W3011)-FIND(" ",W3011)),")",""),"")</f>
        <v>6172490.14</v>
      </c>
      <c r="W3011" s="14" t="str">
        <f t="shared" ref="W3011:W3074" ca="1" si="623">INDIRECT($A$1&amp;"o"&amp;A3011)</f>
        <v>POINT(711807.78 6172490.14)</v>
      </c>
      <c r="X3011" s="14" t="str">
        <f>IFERROR(INDEX(BygningOmraade!B:B,MATCH(A3011,BygningOmraade!A:A,0)),"")</f>
        <v/>
      </c>
    </row>
    <row r="3012" spans="1:24" s="14" customFormat="1" x14ac:dyDescent="0.25">
      <c r="A3012" s="14">
        <f t="shared" si="611"/>
        <v>3012</v>
      </c>
      <c r="B3012" s="14" t="str">
        <f t="shared" ca="1" si="612"/>
        <v>b165943e-cc85-4130-bb77-6369caf10431</v>
      </c>
      <c r="C3012" s="14" t="str">
        <f t="shared" ca="1" si="613"/>
        <v>7096f618-61ff-5ed1-e044-00144f3ead67</v>
      </c>
      <c r="D3012" s="14">
        <f t="shared" ca="1" si="614"/>
        <v>100092240</v>
      </c>
      <c r="E3012" s="1">
        <f t="shared" ca="1" si="615"/>
        <v>140</v>
      </c>
      <c r="F3012" s="1">
        <f t="shared" ca="1" si="616"/>
        <v>5482</v>
      </c>
      <c r="G3012" s="1">
        <f t="shared" ca="1" si="617"/>
        <v>2017</v>
      </c>
      <c r="H3012" s="1" t="str">
        <f ca="1">IFERROR(INDEX(Varmeinstallation!B:B,MATCH(INDIRECT($A$1&amp;"L"&amp;A3012)*1,Varmeinstallation!A:A,0)),"Ingen varmeinstallationer")</f>
        <v>Fjernvarme/blokvarme (radiatorsystemer eller varmluftanlæg)</v>
      </c>
      <c r="I3012" s="1" t="str">
        <f ca="1">IFERROR(INDEX(Opvarmningsmiddel!B:B,MATCH(INDIRECT($A$1&amp;"M"&amp;A3012)*1,Opvarmningsmiddel!A:A,0)),"")</f>
        <v/>
      </c>
      <c r="J3012" s="1">
        <f t="shared" ca="1" si="618"/>
        <v>0</v>
      </c>
      <c r="K3012" s="1" t="str">
        <f ca="1">IFERROR(INDEX(Relationstabel!$C$3:$K$10,MATCH(VALUE(INDIRECT($A$1&amp;"L"&amp;A3012)),Relationstabel!$A$3:$A$10,0),MATCH(IFERROR(VALUE(INDIRECT($A$1&amp;"M"&amp;A3012)),0),Relationstabel!$C$1:$K$1,0)),"Ingen varmeinstallationer")</f>
        <v>Fjernvarme/ Blokvarme</v>
      </c>
      <c r="L3012" s="1" t="str">
        <f ca="1">INDEX(Anvendelseskode!B:B,MATCH($E3012,Anvendelseskode!$A:$A,0))</f>
        <v>Etageboligbebyggelse</v>
      </c>
      <c r="M3012" s="1" t="str">
        <f ca="1">INDEX(Anvendelseskode!C:C,MATCH($E3012,Anvendelseskode!$A:$A,0))</f>
        <v>Etageboligbebyggelse</v>
      </c>
      <c r="N3012" s="1" t="str">
        <f ca="1">INDEX(Anvendelseskode!D:D,MATCH($E3012,Anvendelseskode!$A:$A,0))</f>
        <v>Private husholdninger</v>
      </c>
      <c r="O3012" s="1" t="str">
        <f ca="1">IFERROR(INDEX(SBi!$2:$2,MATCH(G3012,SBi!$1:$1,1)),SBi!$K$2)</f>
        <v>Efter 2006</v>
      </c>
      <c r="P3012" s="1">
        <f ca="1">IFERROR(INDEX(SBi!$C$3:$K$28,MATCH(E3012,SBi!$B$3:$B$28,0),MATCH(O3012,SBi!$C$2:$K$2,0)),0)</f>
        <v>60.7</v>
      </c>
      <c r="Q3012" s="19">
        <f t="shared" ca="1" si="619"/>
        <v>332.75740000000002</v>
      </c>
      <c r="R3012" s="19" t="str">
        <f ca="1">IFERROR(INDEX(VpD!$2:$2,MATCH(G3012,VpD!$1:$1,1)),VpD!$I$2)</f>
        <v>&gt;1998</v>
      </c>
      <c r="S3012" s="1">
        <f ca="1">IFERROR(INDEX(VpD!$C$3:$I$27,MATCH(E3012,VpD!$B$3:$B$27,0),MATCH(R3012,VpD!$C$2:$I$2,0)),0)</f>
        <v>64</v>
      </c>
      <c r="T3012" s="19">
        <f t="shared" ca="1" si="620"/>
        <v>350.84800000000001</v>
      </c>
      <c r="U3012" s="14" t="str">
        <f t="shared" ca="1" si="621"/>
        <v xml:space="preserve">713390.51 </v>
      </c>
      <c r="V3012" s="14" t="str">
        <f t="shared" ca="1" si="622"/>
        <v>6169336.96</v>
      </c>
      <c r="W3012" s="14" t="str">
        <f t="shared" ca="1" si="623"/>
        <v>POINT(713390.51 6169336.96)</v>
      </c>
      <c r="X3012" s="14" t="str">
        <f>IFERROR(INDEX(BygningOmraade!B:B,MATCH(A3012,BygningOmraade!A:A,0)),"")</f>
        <v/>
      </c>
    </row>
    <row r="3013" spans="1:24" s="14" customFormat="1" x14ac:dyDescent="0.25">
      <c r="A3013" s="14">
        <f t="shared" si="611"/>
        <v>3013</v>
      </c>
      <c r="B3013" s="14" t="str">
        <f t="shared" ca="1" si="612"/>
        <v>b16c1374-791e-4207-a5a6-f636bf601eb9</v>
      </c>
      <c r="C3013" s="14" t="str">
        <f t="shared" ca="1" si="613"/>
        <v>75d4829b-35bc-165e-e044-00144f3ead67</v>
      </c>
      <c r="D3013" s="14">
        <f t="shared" ca="1" si="614"/>
        <v>996120</v>
      </c>
      <c r="E3013" s="1">
        <f t="shared" ca="1" si="615"/>
        <v>530</v>
      </c>
      <c r="F3013" s="1">
        <f t="shared" ca="1" si="616"/>
        <v>261</v>
      </c>
      <c r="G3013" s="1">
        <f t="shared" ca="1" si="617"/>
        <v>1991</v>
      </c>
      <c r="H3013" s="1" t="str">
        <f ca="1">IFERROR(INDEX(Varmeinstallation!B:B,MATCH(INDIRECT($A$1&amp;"L"&amp;A3013)*1,Varmeinstallation!A:A,0)),"Ingen varmeinstallationer")</f>
        <v>Ingen varmeinstallationer</v>
      </c>
      <c r="I3013" s="1" t="str">
        <f ca="1">IFERROR(INDEX(Opvarmningsmiddel!B:B,MATCH(INDIRECT($A$1&amp;"M"&amp;A3013)*1,Opvarmningsmiddel!A:A,0)),"")</f>
        <v/>
      </c>
      <c r="J3013" s="1">
        <f t="shared" ca="1" si="618"/>
        <v>0</v>
      </c>
      <c r="K3013" s="1" t="str">
        <f ca="1">IFERROR(INDEX(Relationstabel!$C$3:$K$10,MATCH(VALUE(INDIRECT($A$1&amp;"L"&amp;A3013)),Relationstabel!$A$3:$A$10,0),MATCH(IFERROR(VALUE(INDIRECT($A$1&amp;"M"&amp;A3013)),0),Relationstabel!$C$1:$K$1,0)),"Ingen varmeinstallationer")</f>
        <v>Ingen varmeinstallation</v>
      </c>
      <c r="L3013" s="1" t="str">
        <f ca="1">INDEX(Anvendelseskode!B:B,MATCH($E3013,Anvendelseskode!$A:$A,0))</f>
        <v>Bygning i forbindelse med idrætsudøvelse (klubhus, idrætshal, svømmehal o.lign.).</v>
      </c>
      <c r="M3013" s="1" t="str">
        <f ca="1">INDEX(Anvendelseskode!C:C,MATCH($E3013,Anvendelseskode!$A:$A,0))</f>
        <v>Bygning i forbindelse med idrætsudøvelse (klubhus, idrætshal, svømmehal o.lign.).</v>
      </c>
      <c r="N3013" s="1" t="str">
        <f ca="1">INDEX(Anvendelseskode!D:D,MATCH($E3013,Anvendelseskode!$A:$A,0))</f>
        <v>Kommunale og andre offentlige institutioner</v>
      </c>
      <c r="O3013" s="1" t="str">
        <f ca="1">IFERROR(INDEX(SBi!$2:$2,MATCH(G3013,SBi!$1:$1,1)),SBi!$K$2)</f>
        <v>1979-1998</v>
      </c>
      <c r="P3013" s="1">
        <f ca="1">IFERROR(INDEX(SBi!$C$3:$K$28,MATCH(E3013,SBi!$B$3:$B$28,0),MATCH(O3013,SBi!$C$2:$K$2,0)),0)</f>
        <v>155</v>
      </c>
      <c r="Q3013" s="19">
        <f t="shared" ca="1" si="619"/>
        <v>40.454999999999998</v>
      </c>
      <c r="R3013" s="19" t="str">
        <f ca="1">IFERROR(INDEX(VpD!$2:$2,MATCH(G3013,VpD!$1:$1,1)),VpD!$I$2)</f>
        <v>1979-1998</v>
      </c>
      <c r="S3013" s="1">
        <f ca="1">IFERROR(INDEX(VpD!$C$3:$I$27,MATCH(E3013,VpD!$B$3:$B$27,0),MATCH(R3013,VpD!$C$2:$I$2,0)),0)</f>
        <v>72</v>
      </c>
      <c r="T3013" s="19">
        <f t="shared" ca="1" si="620"/>
        <v>18.792000000000002</v>
      </c>
      <c r="U3013" s="14" t="str">
        <f t="shared" ca="1" si="621"/>
        <v xml:space="preserve">713877.81 </v>
      </c>
      <c r="V3013" s="14" t="str">
        <f t="shared" ca="1" si="622"/>
        <v>6168241.63</v>
      </c>
      <c r="W3013" s="14" t="str">
        <f t="shared" ca="1" si="623"/>
        <v>POINT(713877.81 6168241.63)</v>
      </c>
      <c r="X3013" s="14" t="str">
        <f>IFERROR(INDEX(BygningOmraade!B:B,MATCH(A3013,BygningOmraade!A:A,0)),"")</f>
        <v/>
      </c>
    </row>
    <row r="3014" spans="1:24" s="14" customFormat="1" x14ac:dyDescent="0.25">
      <c r="A3014" s="14">
        <f t="shared" si="611"/>
        <v>3014</v>
      </c>
      <c r="B3014" s="14" t="str">
        <f t="shared" ca="1" si="612"/>
        <v>b17dc0e6-53b4-4c4c-8631-6db97228d301</v>
      </c>
      <c r="C3014" s="14" t="str">
        <f t="shared" ca="1" si="613"/>
        <v>0a3f507e-15f3-32b8-e044-0003ba298018</v>
      </c>
      <c r="D3014" s="14">
        <f t="shared" ca="1" si="614"/>
        <v>995095</v>
      </c>
      <c r="E3014" s="1">
        <f t="shared" ca="1" si="615"/>
        <v>120</v>
      </c>
      <c r="F3014" s="1">
        <f t="shared" ca="1" si="616"/>
        <v>101</v>
      </c>
      <c r="G3014" s="1">
        <f t="shared" ca="1" si="617"/>
        <v>1956</v>
      </c>
      <c r="H3014" s="1" t="str">
        <f ca="1">IFERROR(INDEX(Varmeinstallation!B:B,MATCH(INDIRECT($A$1&amp;"L"&amp;A3014)*1,Varmeinstallation!A:A,0)),"Ingen varmeinstallationer")</f>
        <v>Centralvarme fra eget anlæg, et-kammer fyr</v>
      </c>
      <c r="I3014" s="1" t="str">
        <f ca="1">IFERROR(INDEX(Opvarmningsmiddel!B:B,MATCH(INDIRECT($A$1&amp;"M"&amp;A3014)*1,Opvarmningsmiddel!A:A,0)),"")</f>
        <v>Naturgas</v>
      </c>
      <c r="J3014" s="1">
        <f t="shared" ca="1" si="618"/>
        <v>0</v>
      </c>
      <c r="K3014" s="1" t="str">
        <f ca="1">IFERROR(INDEX(Relationstabel!$C$3:$K$10,MATCH(VALUE(INDIRECT($A$1&amp;"L"&amp;A3014)),Relationstabel!$A$3:$A$10,0),MATCH(IFERROR(VALUE(INDIRECT($A$1&amp;"M"&amp;A3014)),0),Relationstabel!$C$1:$K$1,0)),"Ingen varmeinstallationer")</f>
        <v>Naturgas</v>
      </c>
      <c r="L3014" s="1" t="str">
        <f ca="1">INDEX(Anvendelseskode!B:B,MATCH($E3014,Anvendelseskode!$A:$A,0))</f>
        <v>Fritliggende enfamilieshus (parcelhus)</v>
      </c>
      <c r="M3014" s="1" t="str">
        <f ca="1">INDEX(Anvendelseskode!C:C,MATCH($E3014,Anvendelseskode!$A:$A,0))</f>
        <v>Parcelhuse</v>
      </c>
      <c r="N3014" s="1" t="str">
        <f ca="1">INDEX(Anvendelseskode!D:D,MATCH($E3014,Anvendelseskode!$A:$A,0))</f>
        <v>Private husholdninger</v>
      </c>
      <c r="O3014" s="1" t="str">
        <f ca="1">IFERROR(INDEX(SBi!$2:$2,MATCH(G3014,SBi!$1:$1,1)),SBi!$K$2)</f>
        <v>1951-1960</v>
      </c>
      <c r="P3014" s="1">
        <f ca="1">IFERROR(INDEX(SBi!$C$3:$K$28,MATCH(E3014,SBi!$B$3:$B$28,0),MATCH(O3014,SBi!$C$2:$K$2,0)),0)</f>
        <v>154.9</v>
      </c>
      <c r="Q3014" s="19">
        <f t="shared" ca="1" si="619"/>
        <v>15.644900000000002</v>
      </c>
      <c r="R3014" s="19" t="str">
        <f ca="1">IFERROR(INDEX(VpD!$2:$2,MATCH(G3014,VpD!$1:$1,1)),VpD!$I$2)</f>
        <v>1951-1960</v>
      </c>
      <c r="S3014" s="1">
        <f ca="1">IFERROR(INDEX(VpD!$C$3:$I$27,MATCH(E3014,VpD!$B$3:$B$27,0),MATCH(R3014,VpD!$C$2:$I$2,0)),0)</f>
        <v>204</v>
      </c>
      <c r="T3014" s="19">
        <f t="shared" ca="1" si="620"/>
        <v>20.603999999999999</v>
      </c>
      <c r="U3014" s="14" t="str">
        <f t="shared" ca="1" si="621"/>
        <v xml:space="preserve">711711.22 </v>
      </c>
      <c r="V3014" s="14" t="str">
        <f t="shared" ca="1" si="622"/>
        <v>6170738.07</v>
      </c>
      <c r="W3014" s="14" t="str">
        <f t="shared" ca="1" si="623"/>
        <v>POINT(711711.22 6170738.07)</v>
      </c>
      <c r="X3014" s="14" t="str">
        <f>IFERROR(INDEX(BygningOmraade!B:B,MATCH(A3014,BygningOmraade!A:A,0)),"")</f>
        <v/>
      </c>
    </row>
    <row r="3015" spans="1:24" s="14" customFormat="1" x14ac:dyDescent="0.25">
      <c r="A3015" s="14">
        <f t="shared" si="611"/>
        <v>3015</v>
      </c>
      <c r="B3015" s="14" t="str">
        <f t="shared" ca="1" si="612"/>
        <v>b1834832-9f07-403a-b722-525e226f2899</v>
      </c>
      <c r="C3015" s="14" t="str">
        <f t="shared" ca="1" si="613"/>
        <v>0a3f507e-1ad1-32b8-e044-0003ba298018</v>
      </c>
      <c r="D3015" s="14">
        <f t="shared" ca="1" si="614"/>
        <v>995258</v>
      </c>
      <c r="E3015" s="1">
        <f t="shared" ca="1" si="615"/>
        <v>490</v>
      </c>
      <c r="F3015" s="1">
        <f t="shared" ca="1" si="616"/>
        <v>518</v>
      </c>
      <c r="G3015" s="1">
        <f t="shared" ca="1" si="617"/>
        <v>1958</v>
      </c>
      <c r="H3015" s="1" t="str">
        <f ca="1">IFERROR(INDEX(Varmeinstallation!B:B,MATCH(INDIRECT($A$1&amp;"L"&amp;A3015)*1,Varmeinstallation!A:A,0)),"Ingen varmeinstallationer")</f>
        <v>Centralvarme fra eget anlæg, et-kammer fyr</v>
      </c>
      <c r="I3015" s="1" t="str">
        <f ca="1">IFERROR(INDEX(Opvarmningsmiddel!B:B,MATCH(INDIRECT($A$1&amp;"M"&amp;A3015)*1,Opvarmningsmiddel!A:A,0)),"")</f>
        <v>Naturgas</v>
      </c>
      <c r="J3015" s="1">
        <f t="shared" ca="1" si="618"/>
        <v>0</v>
      </c>
      <c r="K3015" s="1" t="str">
        <f ca="1">IFERROR(INDEX(Relationstabel!$C$3:$K$10,MATCH(VALUE(INDIRECT($A$1&amp;"L"&amp;A3015)),Relationstabel!$A$3:$A$10,0),MATCH(IFERROR(VALUE(INDIRECT($A$1&amp;"M"&amp;A3015)),0),Relationstabel!$C$1:$K$1,0)),"Ingen varmeinstallationer")</f>
        <v>Naturgas</v>
      </c>
      <c r="L3015" s="1" t="str">
        <f ca="1">INDEX(Anvendelseskode!B:B,MATCH($E3015,Anvendelseskode!$A:$A,0))</f>
        <v>Uspecificeret institution</v>
      </c>
      <c r="M3015" s="1" t="str">
        <f ca="1">INDEX(Anvendelseskode!C:C,MATCH($E3015,Anvendelseskode!$A:$A,0))</f>
        <v>Uspecificeret institution</v>
      </c>
      <c r="N3015" s="1" t="str">
        <f ca="1">INDEX(Anvendelseskode!D:D,MATCH($E3015,Anvendelseskode!$A:$A,0))</f>
        <v>Kommunale og andre offentlige institutioner</v>
      </c>
      <c r="O3015" s="1" t="str">
        <f ca="1">IFERROR(INDEX(SBi!$2:$2,MATCH(G3015,SBi!$1:$1,1)),SBi!$K$2)</f>
        <v>1951-1960</v>
      </c>
      <c r="P3015" s="1">
        <f ca="1">IFERROR(INDEX(SBi!$C$3:$K$28,MATCH(E3015,SBi!$B$3:$B$28,0),MATCH(O3015,SBi!$C$2:$K$2,0)),0)</f>
        <v>201.7</v>
      </c>
      <c r="Q3015" s="19">
        <f t="shared" ca="1" si="619"/>
        <v>104.4806</v>
      </c>
      <c r="R3015" s="19" t="str">
        <f ca="1">IFERROR(INDEX(VpD!$2:$2,MATCH(G3015,VpD!$1:$1,1)),VpD!$I$2)</f>
        <v>1951-1960</v>
      </c>
      <c r="S3015" s="1">
        <f ca="1">IFERROR(INDEX(VpD!$C$3:$I$27,MATCH(E3015,VpD!$B$3:$B$27,0),MATCH(R3015,VpD!$C$2:$I$2,0)),0)</f>
        <v>215</v>
      </c>
      <c r="T3015" s="19">
        <f t="shared" ca="1" si="620"/>
        <v>111.37</v>
      </c>
      <c r="U3015" s="14" t="str">
        <f t="shared" ca="1" si="621"/>
        <v xml:space="preserve">711931.17 </v>
      </c>
      <c r="V3015" s="14" t="str">
        <f t="shared" ca="1" si="622"/>
        <v>6170650.22</v>
      </c>
      <c r="W3015" s="14" t="str">
        <f t="shared" ca="1" si="623"/>
        <v>POINT(711931.17 6170650.22)</v>
      </c>
      <c r="X3015" s="14" t="str">
        <f>IFERROR(INDEX(BygningOmraade!B:B,MATCH(A3015,BygningOmraade!A:A,0)),"")</f>
        <v/>
      </c>
    </row>
    <row r="3016" spans="1:24" s="14" customFormat="1" x14ac:dyDescent="0.25">
      <c r="A3016" s="14">
        <f t="shared" si="611"/>
        <v>3016</v>
      </c>
      <c r="B3016" s="14" t="str">
        <f t="shared" ca="1" si="612"/>
        <v>b1bfc55d-8863-4638-9781-bf556692722f</v>
      </c>
      <c r="C3016" s="14" t="str">
        <f t="shared" ca="1" si="613"/>
        <v>0a3f507e-20ee-32b8-e044-0003ba298018</v>
      </c>
      <c r="D3016" s="14">
        <f t="shared" ca="1" si="614"/>
        <v>996227</v>
      </c>
      <c r="E3016" s="1">
        <f t="shared" ca="1" si="615"/>
        <v>130</v>
      </c>
      <c r="F3016" s="1">
        <f t="shared" ca="1" si="616"/>
        <v>129</v>
      </c>
      <c r="G3016" s="1">
        <f t="shared" ca="1" si="617"/>
        <v>1975</v>
      </c>
      <c r="H3016" s="1" t="str">
        <f ca="1">IFERROR(INDEX(Varmeinstallation!B:B,MATCH(INDIRECT($A$1&amp;"L"&amp;A3016)*1,Varmeinstallation!A:A,0)),"Ingen varmeinstallationer")</f>
        <v>Centralvarme fra eget anlæg, et-kammer fyr</v>
      </c>
      <c r="I3016" s="1" t="str">
        <f ca="1">IFERROR(INDEX(Opvarmningsmiddel!B:B,MATCH(INDIRECT($A$1&amp;"M"&amp;A3016)*1,Opvarmningsmiddel!A:A,0)),"")</f>
        <v>Naturgas</v>
      </c>
      <c r="J3016" s="1">
        <f t="shared" ca="1" si="618"/>
        <v>0</v>
      </c>
      <c r="K3016" s="1" t="str">
        <f ca="1">IFERROR(INDEX(Relationstabel!$C$3:$K$10,MATCH(VALUE(INDIRECT($A$1&amp;"L"&amp;A3016)),Relationstabel!$A$3:$A$10,0),MATCH(IFERROR(VALUE(INDIRECT($A$1&amp;"M"&amp;A3016)),0),Relationstabel!$C$1:$K$1,0)),"Ingen varmeinstallationer")</f>
        <v>Naturgas</v>
      </c>
      <c r="L3016" s="1" t="str">
        <f ca="1">INDEX(Anvendelseskode!B:B,MATCH($E3016,Anvendelseskode!$A:$A,0))</f>
        <v>Række-, kæde-, dobbelthus (lodret adskillelse mellem enhederne)</v>
      </c>
      <c r="M3016" s="1" t="str">
        <f ca="1">INDEX(Anvendelseskode!C:C,MATCH($E3016,Anvendelseskode!$A:$A,0))</f>
        <v>Række-, kæde og dobbelthuse</v>
      </c>
      <c r="N3016" s="1" t="str">
        <f ca="1">INDEX(Anvendelseskode!D:D,MATCH($E3016,Anvendelseskode!$A:$A,0))</f>
        <v>Private husholdninger</v>
      </c>
      <c r="O3016" s="1" t="str">
        <f ca="1">IFERROR(INDEX(SBi!$2:$2,MATCH(G3016,SBi!$1:$1,1)),SBi!$K$2)</f>
        <v>1973-1978</v>
      </c>
      <c r="P3016" s="1">
        <f ca="1">IFERROR(INDEX(SBi!$C$3:$K$28,MATCH(E3016,SBi!$B$3:$B$28,0),MATCH(O3016,SBi!$C$2:$K$2,0)),0)</f>
        <v>112.6</v>
      </c>
      <c r="Q3016" s="19">
        <f t="shared" ca="1" si="619"/>
        <v>14.525399999999999</v>
      </c>
      <c r="R3016" s="19" t="str">
        <f ca="1">IFERROR(INDEX(VpD!$2:$2,MATCH(G3016,VpD!$1:$1,1)),VpD!$I$2)</f>
        <v>1973-1978</v>
      </c>
      <c r="S3016" s="1">
        <f ca="1">IFERROR(INDEX(VpD!$C$3:$I$27,MATCH(E3016,VpD!$B$3:$B$27,0),MATCH(R3016,VpD!$C$2:$I$2,0)),0)</f>
        <v>98</v>
      </c>
      <c r="T3016" s="19">
        <f t="shared" ca="1" si="620"/>
        <v>12.641999999999999</v>
      </c>
      <c r="U3016" s="14" t="str">
        <f t="shared" ca="1" si="621"/>
        <v xml:space="preserve">713030.08 </v>
      </c>
      <c r="V3016" s="14" t="str">
        <f t="shared" ca="1" si="622"/>
        <v>6168815.87</v>
      </c>
      <c r="W3016" s="14" t="str">
        <f t="shared" ca="1" si="623"/>
        <v>POINT(713030.08 6168815.87)</v>
      </c>
      <c r="X3016" s="14" t="str">
        <f>IFERROR(INDEX(BygningOmraade!B:B,MATCH(A3016,BygningOmraade!A:A,0)),"")</f>
        <v/>
      </c>
    </row>
    <row r="3017" spans="1:24" s="14" customFormat="1" x14ac:dyDescent="0.25">
      <c r="A3017" s="14">
        <f t="shared" si="611"/>
        <v>3017</v>
      </c>
      <c r="B3017" s="14" t="str">
        <f t="shared" ca="1" si="612"/>
        <v>b1cf8b0e-5425-4247-9c29-865476f4f8da</v>
      </c>
      <c r="C3017" s="14" t="str">
        <f t="shared" ca="1" si="613"/>
        <v>0a3f507e-197b-32b8-e044-0003ba298018</v>
      </c>
      <c r="D3017" s="14">
        <f t="shared" ca="1" si="614"/>
        <v>995318</v>
      </c>
      <c r="E3017" s="1">
        <f t="shared" ca="1" si="615"/>
        <v>130</v>
      </c>
      <c r="F3017" s="1">
        <f t="shared" ca="1" si="616"/>
        <v>125</v>
      </c>
      <c r="G3017" s="1">
        <f t="shared" ca="1" si="617"/>
        <v>1977</v>
      </c>
      <c r="H3017" s="1" t="str">
        <f ca="1">IFERROR(INDEX(Varmeinstallation!B:B,MATCH(INDIRECT($A$1&amp;"L"&amp;A3017)*1,Varmeinstallation!A:A,0)),"Ingen varmeinstallationer")</f>
        <v>Elovne, elpaneler</v>
      </c>
      <c r="I3017" s="1" t="str">
        <f ca="1">IFERROR(INDEX(Opvarmningsmiddel!B:B,MATCH(INDIRECT($A$1&amp;"M"&amp;A3017)*1,Opvarmningsmiddel!A:A,0)),"")</f>
        <v>Elektricitet</v>
      </c>
      <c r="J3017" s="1">
        <f t="shared" ca="1" si="618"/>
        <v>2</v>
      </c>
      <c r="K3017" s="1" t="str">
        <f ca="1">IFERROR(INDEX(Relationstabel!$C$3:$K$10,MATCH(VALUE(INDIRECT($A$1&amp;"L"&amp;A3017)),Relationstabel!$A$3:$A$10,0),MATCH(IFERROR(VALUE(INDIRECT($A$1&amp;"M"&amp;A3017)),0),Relationstabel!$C$1:$K$1,0)),"Ingen varmeinstallationer")</f>
        <v>Elvarme</v>
      </c>
      <c r="L3017" s="1" t="str">
        <f ca="1">INDEX(Anvendelseskode!B:B,MATCH($E3017,Anvendelseskode!$A:$A,0))</f>
        <v>Række-, kæde-, dobbelthus (lodret adskillelse mellem enhederne)</v>
      </c>
      <c r="M3017" s="1" t="str">
        <f ca="1">INDEX(Anvendelseskode!C:C,MATCH($E3017,Anvendelseskode!$A:$A,0))</f>
        <v>Række-, kæde og dobbelthuse</v>
      </c>
      <c r="N3017" s="1" t="str">
        <f ca="1">INDEX(Anvendelseskode!D:D,MATCH($E3017,Anvendelseskode!$A:$A,0))</f>
        <v>Private husholdninger</v>
      </c>
      <c r="O3017" s="1" t="str">
        <f ca="1">IFERROR(INDEX(SBi!$2:$2,MATCH(G3017,SBi!$1:$1,1)),SBi!$K$2)</f>
        <v>1973-1978</v>
      </c>
      <c r="P3017" s="1">
        <f ca="1">IFERROR(INDEX(SBi!$C$3:$K$28,MATCH(E3017,SBi!$B$3:$B$28,0),MATCH(O3017,SBi!$C$2:$K$2,0)),0)</f>
        <v>112.6</v>
      </c>
      <c r="Q3017" s="19">
        <f t="shared" ca="1" si="619"/>
        <v>14.074999999999999</v>
      </c>
      <c r="R3017" s="19" t="str">
        <f ca="1">IFERROR(INDEX(VpD!$2:$2,MATCH(G3017,VpD!$1:$1,1)),VpD!$I$2)</f>
        <v>1973-1978</v>
      </c>
      <c r="S3017" s="1">
        <f ca="1">IFERROR(INDEX(VpD!$C$3:$I$27,MATCH(E3017,VpD!$B$3:$B$27,0),MATCH(R3017,VpD!$C$2:$I$2,0)),0)</f>
        <v>98</v>
      </c>
      <c r="T3017" s="19">
        <f t="shared" ca="1" si="620"/>
        <v>12.25</v>
      </c>
      <c r="U3017" s="14" t="str">
        <f t="shared" ca="1" si="621"/>
        <v xml:space="preserve">711774.84 </v>
      </c>
      <c r="V3017" s="14" t="str">
        <f t="shared" ca="1" si="622"/>
        <v>6172482.15</v>
      </c>
      <c r="W3017" s="14" t="str">
        <f t="shared" ca="1" si="623"/>
        <v>POINT(711774.84 6172482.15)</v>
      </c>
      <c r="X3017" s="14" t="str">
        <f>IFERROR(INDEX(BygningOmraade!B:B,MATCH(A3017,BygningOmraade!A:A,0)),"")</f>
        <v/>
      </c>
    </row>
    <row r="3018" spans="1:24" s="14" customFormat="1" x14ac:dyDescent="0.25">
      <c r="A3018" s="14">
        <f t="shared" si="611"/>
        <v>3018</v>
      </c>
      <c r="B3018" s="14" t="str">
        <f t="shared" ca="1" si="612"/>
        <v>b1d6e867-09de-4ab7-aab0-00bfe7ca1556</v>
      </c>
      <c r="C3018" s="14" t="str">
        <f t="shared" ca="1" si="613"/>
        <v>0a3f507e-2004-32b8-e044-0003ba298018</v>
      </c>
      <c r="D3018" s="14">
        <f t="shared" ca="1" si="614"/>
        <v>993661</v>
      </c>
      <c r="E3018" s="1">
        <f t="shared" ca="1" si="615"/>
        <v>120</v>
      </c>
      <c r="F3018" s="1">
        <f t="shared" ca="1" si="616"/>
        <v>171</v>
      </c>
      <c r="G3018" s="1">
        <f t="shared" ca="1" si="617"/>
        <v>1979</v>
      </c>
      <c r="H3018" s="1" t="str">
        <f ca="1">IFERROR(INDEX(Varmeinstallation!B:B,MATCH(INDIRECT($A$1&amp;"L"&amp;A3018)*1,Varmeinstallation!A:A,0)),"Ingen varmeinstallationer")</f>
        <v>Centralvarme fra eget anlæg, et-kammer fyr</v>
      </c>
      <c r="I3018" s="1" t="str">
        <f ca="1">IFERROR(INDEX(Opvarmningsmiddel!B:B,MATCH(INDIRECT($A$1&amp;"M"&amp;A3018)*1,Opvarmningsmiddel!A:A,0)),"")</f>
        <v>Naturgas</v>
      </c>
      <c r="J3018" s="1">
        <f t="shared" ca="1" si="618"/>
        <v>2</v>
      </c>
      <c r="K3018" s="1" t="str">
        <f ca="1">IFERROR(INDEX(Relationstabel!$C$3:$K$10,MATCH(VALUE(INDIRECT($A$1&amp;"L"&amp;A3018)),Relationstabel!$A$3:$A$10,0),MATCH(IFERROR(VALUE(INDIRECT($A$1&amp;"M"&amp;A3018)),0),Relationstabel!$C$1:$K$1,0)),"Ingen varmeinstallationer")</f>
        <v>Naturgas</v>
      </c>
      <c r="L3018" s="1" t="str">
        <f ca="1">INDEX(Anvendelseskode!B:B,MATCH($E3018,Anvendelseskode!$A:$A,0))</f>
        <v>Fritliggende enfamilieshus (parcelhus)</v>
      </c>
      <c r="M3018" s="1" t="str">
        <f ca="1">INDEX(Anvendelseskode!C:C,MATCH($E3018,Anvendelseskode!$A:$A,0))</f>
        <v>Parcelhuse</v>
      </c>
      <c r="N3018" s="1" t="str">
        <f ca="1">INDEX(Anvendelseskode!D:D,MATCH($E3018,Anvendelseskode!$A:$A,0))</f>
        <v>Private husholdninger</v>
      </c>
      <c r="O3018" s="1" t="str">
        <f ca="1">IFERROR(INDEX(SBi!$2:$2,MATCH(G3018,SBi!$1:$1,1)),SBi!$K$2)</f>
        <v>1979-1998</v>
      </c>
      <c r="P3018" s="1">
        <f ca="1">IFERROR(INDEX(SBi!$C$3:$K$28,MATCH(E3018,SBi!$B$3:$B$28,0),MATCH(O3018,SBi!$C$2:$K$2,0)),0)</f>
        <v>105.4</v>
      </c>
      <c r="Q3018" s="19">
        <f t="shared" ca="1" si="619"/>
        <v>18.023400000000002</v>
      </c>
      <c r="R3018" s="19" t="str">
        <f ca="1">IFERROR(INDEX(VpD!$2:$2,MATCH(G3018,VpD!$1:$1,1)),VpD!$I$2)</f>
        <v>1979-1998</v>
      </c>
      <c r="S3018" s="1">
        <f ca="1">IFERROR(INDEX(VpD!$C$3:$I$27,MATCH(E3018,VpD!$B$3:$B$27,0),MATCH(R3018,VpD!$C$2:$I$2,0)),0)</f>
        <v>90</v>
      </c>
      <c r="T3018" s="19">
        <f t="shared" ca="1" si="620"/>
        <v>15.39</v>
      </c>
      <c r="U3018" s="14" t="str">
        <f t="shared" ca="1" si="621"/>
        <v xml:space="preserve">710955.21 </v>
      </c>
      <c r="V3018" s="14" t="str">
        <f t="shared" ca="1" si="622"/>
        <v>6171841.06</v>
      </c>
      <c r="W3018" s="14" t="str">
        <f t="shared" ca="1" si="623"/>
        <v>POINT(710955.21 6171841.06)</v>
      </c>
      <c r="X3018" s="14" t="str">
        <f>IFERROR(INDEX(BygningOmraade!B:B,MATCH(A3018,BygningOmraade!A:A,0)),"")</f>
        <v/>
      </c>
    </row>
    <row r="3019" spans="1:24" s="14" customFormat="1" x14ac:dyDescent="0.25">
      <c r="A3019" s="14">
        <f t="shared" si="611"/>
        <v>3019</v>
      </c>
      <c r="B3019" s="14" t="str">
        <f t="shared" ca="1" si="612"/>
        <v>b1da3467-55af-454d-bbc1-808695ca8dbc</v>
      </c>
      <c r="C3019" s="14" t="str">
        <f t="shared" ca="1" si="613"/>
        <v>0a3f507e-24d2-32b8-e044-0003ba298018</v>
      </c>
      <c r="D3019" s="14">
        <f t="shared" ca="1" si="614"/>
        <v>997025</v>
      </c>
      <c r="E3019" s="1">
        <f t="shared" ca="1" si="615"/>
        <v>130</v>
      </c>
      <c r="F3019" s="1">
        <f t="shared" ca="1" si="616"/>
        <v>112</v>
      </c>
      <c r="G3019" s="1">
        <f t="shared" ca="1" si="617"/>
        <v>1978</v>
      </c>
      <c r="H3019" s="1" t="str">
        <f ca="1">IFERROR(INDEX(Varmeinstallation!B:B,MATCH(INDIRECT($A$1&amp;"L"&amp;A3019)*1,Varmeinstallation!A:A,0)),"Ingen varmeinstallationer")</f>
        <v>Fjernvarme/blokvarme (radiatorsystemer eller varmluftanlæg)</v>
      </c>
      <c r="I3019" s="1" t="str">
        <f ca="1">IFERROR(INDEX(Opvarmningsmiddel!B:B,MATCH(INDIRECT($A$1&amp;"M"&amp;A3019)*1,Opvarmningsmiddel!A:A,0)),"")</f>
        <v/>
      </c>
      <c r="J3019" s="1">
        <f t="shared" ca="1" si="618"/>
        <v>0</v>
      </c>
      <c r="K3019" s="1" t="str">
        <f ca="1">IFERROR(INDEX(Relationstabel!$C$3:$K$10,MATCH(VALUE(INDIRECT($A$1&amp;"L"&amp;A3019)),Relationstabel!$A$3:$A$10,0),MATCH(IFERROR(VALUE(INDIRECT($A$1&amp;"M"&amp;A3019)),0),Relationstabel!$C$1:$K$1,0)),"Ingen varmeinstallationer")</f>
        <v>Fjernvarme/ Blokvarme</v>
      </c>
      <c r="L3019" s="1" t="str">
        <f ca="1">INDEX(Anvendelseskode!B:B,MATCH($E3019,Anvendelseskode!$A:$A,0))</f>
        <v>Række-, kæde-, dobbelthus (lodret adskillelse mellem enhederne)</v>
      </c>
      <c r="M3019" s="1" t="str">
        <f ca="1">INDEX(Anvendelseskode!C:C,MATCH($E3019,Anvendelseskode!$A:$A,0))</f>
        <v>Række-, kæde og dobbelthuse</v>
      </c>
      <c r="N3019" s="1" t="str">
        <f ca="1">INDEX(Anvendelseskode!D:D,MATCH($E3019,Anvendelseskode!$A:$A,0))</f>
        <v>Private husholdninger</v>
      </c>
      <c r="O3019" s="1" t="str">
        <f ca="1">IFERROR(INDEX(SBi!$2:$2,MATCH(G3019,SBi!$1:$1,1)),SBi!$K$2)</f>
        <v>1973-1978</v>
      </c>
      <c r="P3019" s="1">
        <f ca="1">IFERROR(INDEX(SBi!$C$3:$K$28,MATCH(E3019,SBi!$B$3:$B$28,0),MATCH(O3019,SBi!$C$2:$K$2,0)),0)</f>
        <v>112.6</v>
      </c>
      <c r="Q3019" s="19">
        <f t="shared" ca="1" si="619"/>
        <v>12.611199999999998</v>
      </c>
      <c r="R3019" s="19" t="str">
        <f ca="1">IFERROR(INDEX(VpD!$2:$2,MATCH(G3019,VpD!$1:$1,1)),VpD!$I$2)</f>
        <v>1973-1978</v>
      </c>
      <c r="S3019" s="1">
        <f ca="1">IFERROR(INDEX(VpD!$C$3:$I$27,MATCH(E3019,VpD!$B$3:$B$27,0),MATCH(R3019,VpD!$C$2:$I$2,0)),0)</f>
        <v>98</v>
      </c>
      <c r="T3019" s="19">
        <f t="shared" ca="1" si="620"/>
        <v>10.976000000000001</v>
      </c>
      <c r="U3019" s="14" t="str">
        <f t="shared" ca="1" si="621"/>
        <v xml:space="preserve">713584.01 </v>
      </c>
      <c r="V3019" s="14" t="str">
        <f t="shared" ca="1" si="622"/>
        <v>6169754.1</v>
      </c>
      <c r="W3019" s="14" t="str">
        <f t="shared" ca="1" si="623"/>
        <v>POINT(713584.01 6169754.1)</v>
      </c>
      <c r="X3019" s="14" t="str">
        <f>IFERROR(INDEX(BygningOmraade!B:B,MATCH(A3019,BygningOmraade!A:A,0)),"")</f>
        <v/>
      </c>
    </row>
    <row r="3020" spans="1:24" s="14" customFormat="1" x14ac:dyDescent="0.25">
      <c r="A3020" s="14">
        <f t="shared" si="611"/>
        <v>3020</v>
      </c>
      <c r="B3020" s="14" t="str">
        <f t="shared" ca="1" si="612"/>
        <v>b1e83ac3-f34d-4e6d-b2e2-9152b11cde78</v>
      </c>
      <c r="C3020" s="14" t="str">
        <f t="shared" ca="1" si="613"/>
        <v>0a3f507e-1812-32b8-e044-0003ba298018</v>
      </c>
      <c r="D3020" s="14">
        <f t="shared" ca="1" si="614"/>
        <v>995864</v>
      </c>
      <c r="E3020" s="1">
        <f t="shared" ca="1" si="615"/>
        <v>120</v>
      </c>
      <c r="F3020" s="1">
        <f t="shared" ca="1" si="616"/>
        <v>160</v>
      </c>
      <c r="G3020" s="1">
        <f t="shared" ca="1" si="617"/>
        <v>1972</v>
      </c>
      <c r="H3020" s="1" t="str">
        <f ca="1">IFERROR(INDEX(Varmeinstallation!B:B,MATCH(INDIRECT($A$1&amp;"L"&amp;A3020)*1,Varmeinstallation!A:A,0)),"Ingen varmeinstallationer")</f>
        <v>Centralvarme fra eget anlæg, et-kammer fyr</v>
      </c>
      <c r="I3020" s="1" t="str">
        <f ca="1">IFERROR(INDEX(Opvarmningsmiddel!B:B,MATCH(INDIRECT($A$1&amp;"M"&amp;A3020)*1,Opvarmningsmiddel!A:A,0)),"")</f>
        <v>Naturgas</v>
      </c>
      <c r="J3020" s="1">
        <f t="shared" ca="1" si="618"/>
        <v>2</v>
      </c>
      <c r="K3020" s="1" t="str">
        <f ca="1">IFERROR(INDEX(Relationstabel!$C$3:$K$10,MATCH(VALUE(INDIRECT($A$1&amp;"L"&amp;A3020)),Relationstabel!$A$3:$A$10,0),MATCH(IFERROR(VALUE(INDIRECT($A$1&amp;"M"&amp;A3020)),0),Relationstabel!$C$1:$K$1,0)),"Ingen varmeinstallationer")</f>
        <v>Naturgas</v>
      </c>
      <c r="L3020" s="1" t="str">
        <f ca="1">INDEX(Anvendelseskode!B:B,MATCH($E3020,Anvendelseskode!$A:$A,0))</f>
        <v>Fritliggende enfamilieshus (parcelhus)</v>
      </c>
      <c r="M3020" s="1" t="str">
        <f ca="1">INDEX(Anvendelseskode!C:C,MATCH($E3020,Anvendelseskode!$A:$A,0))</f>
        <v>Parcelhuse</v>
      </c>
      <c r="N3020" s="1" t="str">
        <f ca="1">INDEX(Anvendelseskode!D:D,MATCH($E3020,Anvendelseskode!$A:$A,0))</f>
        <v>Private husholdninger</v>
      </c>
      <c r="O3020" s="1" t="str">
        <f ca="1">IFERROR(INDEX(SBi!$2:$2,MATCH(G3020,SBi!$1:$1,1)),SBi!$K$2)</f>
        <v>1961-1972</v>
      </c>
      <c r="P3020" s="1">
        <f ca="1">IFERROR(INDEX(SBi!$C$3:$K$28,MATCH(E3020,SBi!$B$3:$B$28,0),MATCH(O3020,SBi!$C$2:$K$2,0)),0)</f>
        <v>134.30000000000001</v>
      </c>
      <c r="Q3020" s="19">
        <f t="shared" ca="1" si="619"/>
        <v>21.488</v>
      </c>
      <c r="R3020" s="19" t="str">
        <f ca="1">IFERROR(INDEX(VpD!$2:$2,MATCH(G3020,VpD!$1:$1,1)),VpD!$I$2)</f>
        <v>1961-1972</v>
      </c>
      <c r="S3020" s="1">
        <f ca="1">IFERROR(INDEX(VpD!$C$3:$I$27,MATCH(E3020,VpD!$B$3:$B$27,0),MATCH(R3020,VpD!$C$2:$I$2,0)),0)</f>
        <v>143</v>
      </c>
      <c r="T3020" s="19">
        <f t="shared" ca="1" si="620"/>
        <v>22.88</v>
      </c>
      <c r="U3020" s="14" t="str">
        <f t="shared" ca="1" si="621"/>
        <v xml:space="preserve">712062.76 </v>
      </c>
      <c r="V3020" s="14" t="str">
        <f t="shared" ca="1" si="622"/>
        <v>6169565.96</v>
      </c>
      <c r="W3020" s="14" t="str">
        <f t="shared" ca="1" si="623"/>
        <v>POINT(712062.76 6169565.96)</v>
      </c>
      <c r="X3020" s="14" t="str">
        <f>IFERROR(INDEX(BygningOmraade!B:B,MATCH(A3020,BygningOmraade!A:A,0)),"")</f>
        <v/>
      </c>
    </row>
    <row r="3021" spans="1:24" s="14" customFormat="1" x14ac:dyDescent="0.25">
      <c r="A3021" s="14">
        <f t="shared" si="611"/>
        <v>3021</v>
      </c>
      <c r="B3021" s="14" t="str">
        <f t="shared" ca="1" si="612"/>
        <v>b207457a-a3a4-40d5-80d2-9e583c1a12c5</v>
      </c>
      <c r="C3021" s="14" t="str">
        <f t="shared" ca="1" si="613"/>
        <v>0a3f507e-150d-32b8-e044-0003ba298018</v>
      </c>
      <c r="D3021" s="14">
        <f t="shared" ca="1" si="614"/>
        <v>994457</v>
      </c>
      <c r="E3021" s="1">
        <f t="shared" ca="1" si="615"/>
        <v>130</v>
      </c>
      <c r="F3021" s="1">
        <f t="shared" ca="1" si="616"/>
        <v>120</v>
      </c>
      <c r="G3021" s="1">
        <f t="shared" ca="1" si="617"/>
        <v>1993</v>
      </c>
      <c r="H3021" s="1" t="str">
        <f ca="1">IFERROR(INDEX(Varmeinstallation!B:B,MATCH(INDIRECT($A$1&amp;"L"&amp;A3021)*1,Varmeinstallation!A:A,0)),"Ingen varmeinstallationer")</f>
        <v>Fjernvarme/blokvarme (radiatorsystemer eller varmluftanlæg)</v>
      </c>
      <c r="I3021" s="1" t="str">
        <f ca="1">IFERROR(INDEX(Opvarmningsmiddel!B:B,MATCH(INDIRECT($A$1&amp;"M"&amp;A3021)*1,Opvarmningsmiddel!A:A,0)),"")</f>
        <v/>
      </c>
      <c r="J3021" s="1">
        <f t="shared" ca="1" si="618"/>
        <v>0</v>
      </c>
      <c r="K3021" s="1" t="str">
        <f ca="1">IFERROR(INDEX(Relationstabel!$C$3:$K$10,MATCH(VALUE(INDIRECT($A$1&amp;"L"&amp;A3021)),Relationstabel!$A$3:$A$10,0),MATCH(IFERROR(VALUE(INDIRECT($A$1&amp;"M"&amp;A3021)),0),Relationstabel!$C$1:$K$1,0)),"Ingen varmeinstallationer")</f>
        <v>Fjernvarme/ Blokvarme</v>
      </c>
      <c r="L3021" s="1" t="str">
        <f ca="1">INDEX(Anvendelseskode!B:B,MATCH($E3021,Anvendelseskode!$A:$A,0))</f>
        <v>Række-, kæde-, dobbelthus (lodret adskillelse mellem enhederne)</v>
      </c>
      <c r="M3021" s="1" t="str">
        <f ca="1">INDEX(Anvendelseskode!C:C,MATCH($E3021,Anvendelseskode!$A:$A,0))</f>
        <v>Række-, kæde og dobbelthuse</v>
      </c>
      <c r="N3021" s="1" t="str">
        <f ca="1">INDEX(Anvendelseskode!D:D,MATCH($E3021,Anvendelseskode!$A:$A,0))</f>
        <v>Private husholdninger</v>
      </c>
      <c r="O3021" s="1" t="str">
        <f ca="1">IFERROR(INDEX(SBi!$2:$2,MATCH(G3021,SBi!$1:$1,1)),SBi!$K$2)</f>
        <v>1979-1998</v>
      </c>
      <c r="P3021" s="1">
        <f ca="1">IFERROR(INDEX(SBi!$C$3:$K$28,MATCH(E3021,SBi!$B$3:$B$28,0),MATCH(O3021,SBi!$C$2:$K$2,0)),0)</f>
        <v>96.8</v>
      </c>
      <c r="Q3021" s="19">
        <f t="shared" ca="1" si="619"/>
        <v>11.616</v>
      </c>
      <c r="R3021" s="19" t="str">
        <f ca="1">IFERROR(INDEX(VpD!$2:$2,MATCH(G3021,VpD!$1:$1,1)),VpD!$I$2)</f>
        <v>1979-1998</v>
      </c>
      <c r="S3021" s="1">
        <f ca="1">IFERROR(INDEX(VpD!$C$3:$I$27,MATCH(E3021,VpD!$B$3:$B$27,0),MATCH(R3021,VpD!$C$2:$I$2,0)),0)</f>
        <v>74</v>
      </c>
      <c r="T3021" s="19">
        <f t="shared" ca="1" si="620"/>
        <v>8.8800000000000008</v>
      </c>
      <c r="U3021" s="14" t="str">
        <f t="shared" ca="1" si="621"/>
        <v xml:space="preserve">711518.65 </v>
      </c>
      <c r="V3021" s="14" t="str">
        <f t="shared" ca="1" si="622"/>
        <v>6172530.07</v>
      </c>
      <c r="W3021" s="14" t="str">
        <f t="shared" ca="1" si="623"/>
        <v>POINT(711518.65 6172530.07)</v>
      </c>
      <c r="X3021" s="14" t="str">
        <f>IFERROR(INDEX(BygningOmraade!B:B,MATCH(A3021,BygningOmraade!A:A,0)),"")</f>
        <v/>
      </c>
    </row>
    <row r="3022" spans="1:24" s="14" customFormat="1" x14ac:dyDescent="0.25">
      <c r="A3022" s="14">
        <f t="shared" si="611"/>
        <v>3022</v>
      </c>
      <c r="B3022" s="14" t="str">
        <f t="shared" ca="1" si="612"/>
        <v>b20f7d4b-6844-437a-a340-b7698bd39f1d</v>
      </c>
      <c r="C3022" s="14" t="str">
        <f t="shared" ca="1" si="613"/>
        <v>0a3f507e-18b5-32b8-e044-0003ba298018</v>
      </c>
      <c r="D3022" s="14">
        <f t="shared" ca="1" si="614"/>
        <v>994268</v>
      </c>
      <c r="E3022" s="1">
        <f t="shared" ca="1" si="615"/>
        <v>130</v>
      </c>
      <c r="F3022" s="1">
        <f t="shared" ca="1" si="616"/>
        <v>107</v>
      </c>
      <c r="G3022" s="1">
        <f t="shared" ca="1" si="617"/>
        <v>1967</v>
      </c>
      <c r="H3022" s="1" t="str">
        <f ca="1">IFERROR(INDEX(Varmeinstallation!B:B,MATCH(INDIRECT($A$1&amp;"L"&amp;A3022)*1,Varmeinstallation!A:A,0)),"Ingen varmeinstallationer")</f>
        <v>Fjernvarme/blokvarme (radiatorsystemer eller varmluftanlæg)</v>
      </c>
      <c r="I3022" s="1" t="str">
        <f ca="1">IFERROR(INDEX(Opvarmningsmiddel!B:B,MATCH(INDIRECT($A$1&amp;"M"&amp;A3022)*1,Opvarmningsmiddel!A:A,0)),"")</f>
        <v/>
      </c>
      <c r="J3022" s="1">
        <f t="shared" ca="1" si="618"/>
        <v>0</v>
      </c>
      <c r="K3022" s="1" t="str">
        <f ca="1">IFERROR(INDEX(Relationstabel!$C$3:$K$10,MATCH(VALUE(INDIRECT($A$1&amp;"L"&amp;A3022)),Relationstabel!$A$3:$A$10,0),MATCH(IFERROR(VALUE(INDIRECT($A$1&amp;"M"&amp;A3022)),0),Relationstabel!$C$1:$K$1,0)),"Ingen varmeinstallationer")</f>
        <v>Fjernvarme/ Blokvarme</v>
      </c>
      <c r="L3022" s="1" t="str">
        <f ca="1">INDEX(Anvendelseskode!B:B,MATCH($E3022,Anvendelseskode!$A:$A,0))</f>
        <v>Række-, kæde-, dobbelthus (lodret adskillelse mellem enhederne)</v>
      </c>
      <c r="M3022" s="1" t="str">
        <f ca="1">INDEX(Anvendelseskode!C:C,MATCH($E3022,Anvendelseskode!$A:$A,0))</f>
        <v>Række-, kæde og dobbelthuse</v>
      </c>
      <c r="N3022" s="1" t="str">
        <f ca="1">INDEX(Anvendelseskode!D:D,MATCH($E3022,Anvendelseskode!$A:$A,0))</f>
        <v>Private husholdninger</v>
      </c>
      <c r="O3022" s="1" t="str">
        <f ca="1">IFERROR(INDEX(SBi!$2:$2,MATCH(G3022,SBi!$1:$1,1)),SBi!$K$2)</f>
        <v>1961-1972</v>
      </c>
      <c r="P3022" s="1">
        <f ca="1">IFERROR(INDEX(SBi!$C$3:$K$28,MATCH(E3022,SBi!$B$3:$B$28,0),MATCH(O3022,SBi!$C$2:$K$2,0)),0)</f>
        <v>119.9</v>
      </c>
      <c r="Q3022" s="19">
        <f t="shared" ca="1" si="619"/>
        <v>12.829300000000002</v>
      </c>
      <c r="R3022" s="19" t="str">
        <f ca="1">IFERROR(INDEX(VpD!$2:$2,MATCH(G3022,VpD!$1:$1,1)),VpD!$I$2)</f>
        <v>1961-1972</v>
      </c>
      <c r="S3022" s="1">
        <f ca="1">IFERROR(INDEX(VpD!$C$3:$I$27,MATCH(E3022,VpD!$B$3:$B$27,0),MATCH(R3022,VpD!$C$2:$I$2,0)),0)</f>
        <v>120</v>
      </c>
      <c r="T3022" s="19">
        <f t="shared" ca="1" si="620"/>
        <v>12.84</v>
      </c>
      <c r="U3022" s="14" t="str">
        <f t="shared" ca="1" si="621"/>
        <v xml:space="preserve">711336.97 </v>
      </c>
      <c r="V3022" s="14" t="str">
        <f t="shared" ca="1" si="622"/>
        <v>6171717.53</v>
      </c>
      <c r="W3022" s="14" t="str">
        <f t="shared" ca="1" si="623"/>
        <v>POINT(711336.97 6171717.53)</v>
      </c>
      <c r="X3022" s="14" t="str">
        <f>IFERROR(INDEX(BygningOmraade!B:B,MATCH(A3022,BygningOmraade!A:A,0)),"")</f>
        <v/>
      </c>
    </row>
    <row r="3023" spans="1:24" s="14" customFormat="1" x14ac:dyDescent="0.25">
      <c r="A3023" s="14">
        <f t="shared" si="611"/>
        <v>3023</v>
      </c>
      <c r="B3023" s="14" t="str">
        <f t="shared" ca="1" si="612"/>
        <v>b22fa652-a61a-48c5-bd26-4f80795a4e6a</v>
      </c>
      <c r="C3023" s="14" t="str">
        <f t="shared" ca="1" si="613"/>
        <v>0a3f507e-229e-32b8-e044-0003ba298018</v>
      </c>
      <c r="D3023" s="14">
        <f t="shared" ca="1" si="614"/>
        <v>995144</v>
      </c>
      <c r="E3023" s="1">
        <f t="shared" ca="1" si="615"/>
        <v>120</v>
      </c>
      <c r="F3023" s="1">
        <f t="shared" ca="1" si="616"/>
        <v>143</v>
      </c>
      <c r="G3023" s="1">
        <f t="shared" ca="1" si="617"/>
        <v>1970</v>
      </c>
      <c r="H3023" s="1" t="str">
        <f ca="1">IFERROR(INDEX(Varmeinstallation!B:B,MATCH(INDIRECT($A$1&amp;"L"&amp;A3023)*1,Varmeinstallation!A:A,0)),"Ingen varmeinstallationer")</f>
        <v>Centralvarme fra eget anlæg, et-kammer fyr</v>
      </c>
      <c r="I3023" s="1" t="str">
        <f ca="1">IFERROR(INDEX(Opvarmningsmiddel!B:B,MATCH(INDIRECT($A$1&amp;"M"&amp;A3023)*1,Opvarmningsmiddel!A:A,0)),"")</f>
        <v>Naturgas</v>
      </c>
      <c r="J3023" s="1">
        <f t="shared" ca="1" si="618"/>
        <v>2</v>
      </c>
      <c r="K3023" s="1" t="str">
        <f ca="1">IFERROR(INDEX(Relationstabel!$C$3:$K$10,MATCH(VALUE(INDIRECT($A$1&amp;"L"&amp;A3023)),Relationstabel!$A$3:$A$10,0),MATCH(IFERROR(VALUE(INDIRECT($A$1&amp;"M"&amp;A3023)),0),Relationstabel!$C$1:$K$1,0)),"Ingen varmeinstallationer")</f>
        <v>Naturgas</v>
      </c>
      <c r="L3023" s="1" t="str">
        <f ca="1">INDEX(Anvendelseskode!B:B,MATCH($E3023,Anvendelseskode!$A:$A,0))</f>
        <v>Fritliggende enfamilieshus (parcelhus)</v>
      </c>
      <c r="M3023" s="1" t="str">
        <f ca="1">INDEX(Anvendelseskode!C:C,MATCH($E3023,Anvendelseskode!$A:$A,0))</f>
        <v>Parcelhuse</v>
      </c>
      <c r="N3023" s="1" t="str">
        <f ca="1">INDEX(Anvendelseskode!D:D,MATCH($E3023,Anvendelseskode!$A:$A,0))</f>
        <v>Private husholdninger</v>
      </c>
      <c r="O3023" s="1" t="str">
        <f ca="1">IFERROR(INDEX(SBi!$2:$2,MATCH(G3023,SBi!$1:$1,1)),SBi!$K$2)</f>
        <v>1961-1972</v>
      </c>
      <c r="P3023" s="1">
        <f ca="1">IFERROR(INDEX(SBi!$C$3:$K$28,MATCH(E3023,SBi!$B$3:$B$28,0),MATCH(O3023,SBi!$C$2:$K$2,0)),0)</f>
        <v>134.30000000000001</v>
      </c>
      <c r="Q3023" s="19">
        <f t="shared" ca="1" si="619"/>
        <v>19.204900000000002</v>
      </c>
      <c r="R3023" s="19" t="str">
        <f ca="1">IFERROR(INDEX(VpD!$2:$2,MATCH(G3023,VpD!$1:$1,1)),VpD!$I$2)</f>
        <v>1961-1972</v>
      </c>
      <c r="S3023" s="1">
        <f ca="1">IFERROR(INDEX(VpD!$C$3:$I$27,MATCH(E3023,VpD!$B$3:$B$27,0),MATCH(R3023,VpD!$C$2:$I$2,0)),0)</f>
        <v>143</v>
      </c>
      <c r="T3023" s="19">
        <f t="shared" ca="1" si="620"/>
        <v>20.449000000000002</v>
      </c>
      <c r="U3023" s="14" t="str">
        <f t="shared" ca="1" si="621"/>
        <v xml:space="preserve">711857.72 </v>
      </c>
      <c r="V3023" s="14" t="str">
        <f t="shared" ca="1" si="622"/>
        <v>6171910.86</v>
      </c>
      <c r="W3023" s="14" t="str">
        <f t="shared" ca="1" si="623"/>
        <v>POINT(711857.72 6171910.86)</v>
      </c>
      <c r="X3023" s="14" t="str">
        <f>IFERROR(INDEX(BygningOmraade!B:B,MATCH(A3023,BygningOmraade!A:A,0)),"")</f>
        <v/>
      </c>
    </row>
    <row r="3024" spans="1:24" s="14" customFormat="1" x14ac:dyDescent="0.25">
      <c r="A3024" s="14">
        <f t="shared" si="611"/>
        <v>3024</v>
      </c>
      <c r="B3024" s="14" t="str">
        <f t="shared" ca="1" si="612"/>
        <v>b22fddba-18b3-4194-afac-ec0a129efa78</v>
      </c>
      <c r="C3024" s="14" t="str">
        <f t="shared" ca="1" si="613"/>
        <v>0a3f507e-1f3b-32b8-e044-0003ba298018</v>
      </c>
      <c r="D3024" s="14">
        <f t="shared" ca="1" si="614"/>
        <v>993929</v>
      </c>
      <c r="E3024" s="1">
        <f t="shared" ca="1" si="615"/>
        <v>120</v>
      </c>
      <c r="F3024" s="1">
        <f t="shared" ca="1" si="616"/>
        <v>200</v>
      </c>
      <c r="G3024" s="1">
        <f t="shared" ca="1" si="617"/>
        <v>1980</v>
      </c>
      <c r="H3024" s="1" t="str">
        <f ca="1">IFERROR(INDEX(Varmeinstallation!B:B,MATCH(INDIRECT($A$1&amp;"L"&amp;A3024)*1,Varmeinstallation!A:A,0)),"Ingen varmeinstallationer")</f>
        <v>Fjernvarme/blokvarme (radiatorsystemer eller varmluftanlæg)</v>
      </c>
      <c r="I3024" s="1" t="str">
        <f ca="1">IFERROR(INDEX(Opvarmningsmiddel!B:B,MATCH(INDIRECT($A$1&amp;"M"&amp;A3024)*1,Opvarmningsmiddel!A:A,0)),"")</f>
        <v/>
      </c>
      <c r="J3024" s="1">
        <f t="shared" ca="1" si="618"/>
        <v>80</v>
      </c>
      <c r="K3024" s="1" t="str">
        <f ca="1">IFERROR(INDEX(Relationstabel!$C$3:$K$10,MATCH(VALUE(INDIRECT($A$1&amp;"L"&amp;A3024)),Relationstabel!$A$3:$A$10,0),MATCH(IFERROR(VALUE(INDIRECT($A$1&amp;"M"&amp;A3024)),0),Relationstabel!$C$1:$K$1,0)),"Ingen varmeinstallationer")</f>
        <v>Fjernvarme/ Blokvarme</v>
      </c>
      <c r="L3024" s="1" t="str">
        <f ca="1">INDEX(Anvendelseskode!B:B,MATCH($E3024,Anvendelseskode!$A:$A,0))</f>
        <v>Fritliggende enfamilieshus (parcelhus)</v>
      </c>
      <c r="M3024" s="1" t="str">
        <f ca="1">INDEX(Anvendelseskode!C:C,MATCH($E3024,Anvendelseskode!$A:$A,0))</f>
        <v>Parcelhuse</v>
      </c>
      <c r="N3024" s="1" t="str">
        <f ca="1">INDEX(Anvendelseskode!D:D,MATCH($E3024,Anvendelseskode!$A:$A,0))</f>
        <v>Private husholdninger</v>
      </c>
      <c r="O3024" s="1" t="str">
        <f ca="1">IFERROR(INDEX(SBi!$2:$2,MATCH(G3024,SBi!$1:$1,1)),SBi!$K$2)</f>
        <v>1979-1998</v>
      </c>
      <c r="P3024" s="1">
        <f ca="1">IFERROR(INDEX(SBi!$C$3:$K$28,MATCH(E3024,SBi!$B$3:$B$28,0),MATCH(O3024,SBi!$C$2:$K$2,0)),0)</f>
        <v>105.4</v>
      </c>
      <c r="Q3024" s="19">
        <f t="shared" ca="1" si="619"/>
        <v>21.08</v>
      </c>
      <c r="R3024" s="19" t="str">
        <f ca="1">IFERROR(INDEX(VpD!$2:$2,MATCH(G3024,VpD!$1:$1,1)),VpD!$I$2)</f>
        <v>1979-1998</v>
      </c>
      <c r="S3024" s="1">
        <f ca="1">IFERROR(INDEX(VpD!$C$3:$I$27,MATCH(E3024,VpD!$B$3:$B$27,0),MATCH(R3024,VpD!$C$2:$I$2,0)),0)</f>
        <v>90</v>
      </c>
      <c r="T3024" s="19">
        <f t="shared" ca="1" si="620"/>
        <v>18</v>
      </c>
      <c r="U3024" s="14" t="str">
        <f t="shared" ca="1" si="621"/>
        <v xml:space="preserve">711155.48 </v>
      </c>
      <c r="V3024" s="14" t="str">
        <f t="shared" ca="1" si="622"/>
        <v>6172198.75</v>
      </c>
      <c r="W3024" s="14" t="str">
        <f t="shared" ca="1" si="623"/>
        <v>POINT(711155.48 6172198.75)</v>
      </c>
      <c r="X3024" s="14" t="str">
        <f>IFERROR(INDEX(BygningOmraade!B:B,MATCH(A3024,BygningOmraade!A:A,0)),"")</f>
        <v/>
      </c>
    </row>
    <row r="3025" spans="1:24" s="14" customFormat="1" x14ac:dyDescent="0.25">
      <c r="A3025" s="14">
        <f t="shared" si="611"/>
        <v>3025</v>
      </c>
      <c r="B3025" s="14" t="str">
        <f t="shared" ca="1" si="612"/>
        <v>b230562a-0a37-4308-8e4d-5935b257eb0c</v>
      </c>
      <c r="C3025" s="14" t="str">
        <f t="shared" ca="1" si="613"/>
        <v>0a3f507e-1a63-32b8-e044-0003ba298018</v>
      </c>
      <c r="D3025" s="14">
        <f t="shared" ca="1" si="614"/>
        <v>997655</v>
      </c>
      <c r="E3025" s="1">
        <f t="shared" ca="1" si="615"/>
        <v>120</v>
      </c>
      <c r="F3025" s="1">
        <f t="shared" ca="1" si="616"/>
        <v>150</v>
      </c>
      <c r="G3025" s="1">
        <f t="shared" ca="1" si="617"/>
        <v>2015</v>
      </c>
      <c r="H3025" s="1" t="str">
        <f ca="1">IFERROR(INDEX(Varmeinstallation!B:B,MATCH(INDIRECT($A$1&amp;"L"&amp;A3025)*1,Varmeinstallation!A:A,0)),"Ingen varmeinstallationer")</f>
        <v>Centralvarme fra eget anlæg, et-kammer fyr</v>
      </c>
      <c r="I3025" s="1" t="str">
        <f ca="1">IFERROR(INDEX(Opvarmningsmiddel!B:B,MATCH(INDIRECT($A$1&amp;"M"&amp;A3025)*1,Opvarmningsmiddel!A:A,0)),"")</f>
        <v>Naturgas</v>
      </c>
      <c r="J3025" s="1">
        <f t="shared" ca="1" si="618"/>
        <v>0</v>
      </c>
      <c r="K3025" s="1" t="str">
        <f ca="1">IFERROR(INDEX(Relationstabel!$C$3:$K$10,MATCH(VALUE(INDIRECT($A$1&amp;"L"&amp;A3025)),Relationstabel!$A$3:$A$10,0),MATCH(IFERROR(VALUE(INDIRECT($A$1&amp;"M"&amp;A3025)),0),Relationstabel!$C$1:$K$1,0)),"Ingen varmeinstallationer")</f>
        <v>Naturgas</v>
      </c>
      <c r="L3025" s="1" t="str">
        <f ca="1">INDEX(Anvendelseskode!B:B,MATCH($E3025,Anvendelseskode!$A:$A,0))</f>
        <v>Fritliggende enfamilieshus (parcelhus)</v>
      </c>
      <c r="M3025" s="1" t="str">
        <f ca="1">INDEX(Anvendelseskode!C:C,MATCH($E3025,Anvendelseskode!$A:$A,0))</f>
        <v>Parcelhuse</v>
      </c>
      <c r="N3025" s="1" t="str">
        <f ca="1">INDEX(Anvendelseskode!D:D,MATCH($E3025,Anvendelseskode!$A:$A,0))</f>
        <v>Private husholdninger</v>
      </c>
      <c r="O3025" s="1" t="str">
        <f ca="1">IFERROR(INDEX(SBi!$2:$2,MATCH(G3025,SBi!$1:$1,1)),SBi!$K$2)</f>
        <v>Efter 2006</v>
      </c>
      <c r="P3025" s="1">
        <f ca="1">IFERROR(INDEX(SBi!$C$3:$K$28,MATCH(E3025,SBi!$B$3:$B$28,0),MATCH(O3025,SBi!$C$2:$K$2,0)),0)</f>
        <v>67.3</v>
      </c>
      <c r="Q3025" s="19">
        <f t="shared" ca="1" si="619"/>
        <v>10.095000000000001</v>
      </c>
      <c r="R3025" s="19" t="str">
        <f ca="1">IFERROR(INDEX(VpD!$2:$2,MATCH(G3025,VpD!$1:$1,1)),VpD!$I$2)</f>
        <v>&gt;1998</v>
      </c>
      <c r="S3025" s="1">
        <f ca="1">IFERROR(INDEX(VpD!$C$3:$I$27,MATCH(E3025,VpD!$B$3:$B$27,0),MATCH(R3025,VpD!$C$2:$I$2,0)),0)</f>
        <v>72</v>
      </c>
      <c r="T3025" s="19">
        <f t="shared" ca="1" si="620"/>
        <v>10.8</v>
      </c>
      <c r="U3025" s="14" t="str">
        <f t="shared" ca="1" si="621"/>
        <v xml:space="preserve">714196 </v>
      </c>
      <c r="V3025" s="14" t="str">
        <f t="shared" ca="1" si="622"/>
        <v>6168988.1</v>
      </c>
      <c r="W3025" s="14" t="str">
        <f t="shared" ca="1" si="623"/>
        <v>POINT(714196 6168988.1)</v>
      </c>
      <c r="X3025" s="14" t="str">
        <f>IFERROR(INDEX(BygningOmraade!B:B,MATCH(A3025,BygningOmraade!A:A,0)),"")</f>
        <v/>
      </c>
    </row>
    <row r="3026" spans="1:24" s="14" customFormat="1" x14ac:dyDescent="0.25">
      <c r="A3026" s="14">
        <f t="shared" si="611"/>
        <v>3026</v>
      </c>
      <c r="B3026" s="14" t="str">
        <f t="shared" ca="1" si="612"/>
        <v>b2421a23-5d71-4a6d-9c06-f082ad946251</v>
      </c>
      <c r="C3026" s="14" t="str">
        <f t="shared" ca="1" si="613"/>
        <v>0a3f507e-24c0-32b8-e044-0003ba298018</v>
      </c>
      <c r="D3026" s="14">
        <f t="shared" ca="1" si="614"/>
        <v>996940</v>
      </c>
      <c r="E3026" s="1">
        <f t="shared" ca="1" si="615"/>
        <v>130</v>
      </c>
      <c r="F3026" s="1">
        <f t="shared" ca="1" si="616"/>
        <v>112</v>
      </c>
      <c r="G3026" s="1">
        <f t="shared" ca="1" si="617"/>
        <v>1978</v>
      </c>
      <c r="H3026" s="1" t="str">
        <f ca="1">IFERROR(INDEX(Varmeinstallation!B:B,MATCH(INDIRECT($A$1&amp;"L"&amp;A3026)*1,Varmeinstallation!A:A,0)),"Ingen varmeinstallationer")</f>
        <v>Fjernvarme/blokvarme (radiatorsystemer eller varmluftanlæg)</v>
      </c>
      <c r="I3026" s="1" t="str">
        <f ca="1">IFERROR(INDEX(Opvarmningsmiddel!B:B,MATCH(INDIRECT($A$1&amp;"M"&amp;A3026)*1,Opvarmningsmiddel!A:A,0)),"")</f>
        <v/>
      </c>
      <c r="J3026" s="1">
        <f t="shared" ca="1" si="618"/>
        <v>0</v>
      </c>
      <c r="K3026" s="1" t="str">
        <f ca="1">IFERROR(INDEX(Relationstabel!$C$3:$K$10,MATCH(VALUE(INDIRECT($A$1&amp;"L"&amp;A3026)),Relationstabel!$A$3:$A$10,0),MATCH(IFERROR(VALUE(INDIRECT($A$1&amp;"M"&amp;A3026)),0),Relationstabel!$C$1:$K$1,0)),"Ingen varmeinstallationer")</f>
        <v>Fjernvarme/ Blokvarme</v>
      </c>
      <c r="L3026" s="1" t="str">
        <f ca="1">INDEX(Anvendelseskode!B:B,MATCH($E3026,Anvendelseskode!$A:$A,0))</f>
        <v>Række-, kæde-, dobbelthus (lodret adskillelse mellem enhederne)</v>
      </c>
      <c r="M3026" s="1" t="str">
        <f ca="1">INDEX(Anvendelseskode!C:C,MATCH($E3026,Anvendelseskode!$A:$A,0))</f>
        <v>Række-, kæde og dobbelthuse</v>
      </c>
      <c r="N3026" s="1" t="str">
        <f ca="1">INDEX(Anvendelseskode!D:D,MATCH($E3026,Anvendelseskode!$A:$A,0))</f>
        <v>Private husholdninger</v>
      </c>
      <c r="O3026" s="1" t="str">
        <f ca="1">IFERROR(INDEX(SBi!$2:$2,MATCH(G3026,SBi!$1:$1,1)),SBi!$K$2)</f>
        <v>1973-1978</v>
      </c>
      <c r="P3026" s="1">
        <f ca="1">IFERROR(INDEX(SBi!$C$3:$K$28,MATCH(E3026,SBi!$B$3:$B$28,0),MATCH(O3026,SBi!$C$2:$K$2,0)),0)</f>
        <v>112.6</v>
      </c>
      <c r="Q3026" s="19">
        <f t="shared" ca="1" si="619"/>
        <v>12.611199999999998</v>
      </c>
      <c r="R3026" s="19" t="str">
        <f ca="1">IFERROR(INDEX(VpD!$2:$2,MATCH(G3026,VpD!$1:$1,1)),VpD!$I$2)</f>
        <v>1973-1978</v>
      </c>
      <c r="S3026" s="1">
        <f ca="1">IFERROR(INDEX(VpD!$C$3:$I$27,MATCH(E3026,VpD!$B$3:$B$27,0),MATCH(R3026,VpD!$C$2:$I$2,0)),0)</f>
        <v>98</v>
      </c>
      <c r="T3026" s="19">
        <f t="shared" ca="1" si="620"/>
        <v>10.976000000000001</v>
      </c>
      <c r="U3026" s="14" t="str">
        <f t="shared" ca="1" si="621"/>
        <v xml:space="preserve">713615.48 </v>
      </c>
      <c r="V3026" s="14" t="str">
        <f t="shared" ca="1" si="622"/>
        <v>6169817.79</v>
      </c>
      <c r="W3026" s="14" t="str">
        <f t="shared" ca="1" si="623"/>
        <v>POINT(713615.48 6169817.79)</v>
      </c>
      <c r="X3026" s="14" t="str">
        <f>IFERROR(INDEX(BygningOmraade!B:B,MATCH(A3026,BygningOmraade!A:A,0)),"")</f>
        <v/>
      </c>
    </row>
    <row r="3027" spans="1:24" s="14" customFormat="1" x14ac:dyDescent="0.25">
      <c r="A3027" s="14">
        <f t="shared" si="611"/>
        <v>3027</v>
      </c>
      <c r="B3027" s="14" t="str">
        <f t="shared" ca="1" si="612"/>
        <v>b2477650-7a6c-4121-a19f-865e4c0a0998</v>
      </c>
      <c r="C3027" s="14" t="str">
        <f t="shared" ca="1" si="613"/>
        <v>0a3f507e-15b3-32b8-e044-0003ba298018</v>
      </c>
      <c r="D3027" s="14">
        <f t="shared" ca="1" si="614"/>
        <v>995932</v>
      </c>
      <c r="E3027" s="1">
        <f t="shared" ca="1" si="615"/>
        <v>120</v>
      </c>
      <c r="F3027" s="1">
        <f t="shared" ca="1" si="616"/>
        <v>148</v>
      </c>
      <c r="G3027" s="1">
        <f t="shared" ca="1" si="617"/>
        <v>1982</v>
      </c>
      <c r="H3027" s="1" t="str">
        <f ca="1">IFERROR(INDEX(Varmeinstallation!B:B,MATCH(INDIRECT($A$1&amp;"L"&amp;A3027)*1,Varmeinstallation!A:A,0)),"Ingen varmeinstallationer")</f>
        <v>Centralvarme fra eget anlæg, et-kammer fyr</v>
      </c>
      <c r="I3027" s="1" t="str">
        <f ca="1">IFERROR(INDEX(Opvarmningsmiddel!B:B,MATCH(INDIRECT($A$1&amp;"M"&amp;A3027)*1,Opvarmningsmiddel!A:A,0)),"")</f>
        <v>Naturgas</v>
      </c>
      <c r="J3027" s="1">
        <f t="shared" ca="1" si="618"/>
        <v>0</v>
      </c>
      <c r="K3027" s="1" t="str">
        <f ca="1">IFERROR(INDEX(Relationstabel!$C$3:$K$10,MATCH(VALUE(INDIRECT($A$1&amp;"L"&amp;A3027)),Relationstabel!$A$3:$A$10,0),MATCH(IFERROR(VALUE(INDIRECT($A$1&amp;"M"&amp;A3027)),0),Relationstabel!$C$1:$K$1,0)),"Ingen varmeinstallationer")</f>
        <v>Naturgas</v>
      </c>
      <c r="L3027" s="1" t="str">
        <f ca="1">INDEX(Anvendelseskode!B:B,MATCH($E3027,Anvendelseskode!$A:$A,0))</f>
        <v>Fritliggende enfamilieshus (parcelhus)</v>
      </c>
      <c r="M3027" s="1" t="str">
        <f ca="1">INDEX(Anvendelseskode!C:C,MATCH($E3027,Anvendelseskode!$A:$A,0))</f>
        <v>Parcelhuse</v>
      </c>
      <c r="N3027" s="1" t="str">
        <f ca="1">INDEX(Anvendelseskode!D:D,MATCH($E3027,Anvendelseskode!$A:$A,0))</f>
        <v>Private husholdninger</v>
      </c>
      <c r="O3027" s="1" t="str">
        <f ca="1">IFERROR(INDEX(SBi!$2:$2,MATCH(G3027,SBi!$1:$1,1)),SBi!$K$2)</f>
        <v>1979-1998</v>
      </c>
      <c r="P3027" s="1">
        <f ca="1">IFERROR(INDEX(SBi!$C$3:$K$28,MATCH(E3027,SBi!$B$3:$B$28,0),MATCH(O3027,SBi!$C$2:$K$2,0)),0)</f>
        <v>105.4</v>
      </c>
      <c r="Q3027" s="19">
        <f t="shared" ca="1" si="619"/>
        <v>15.599200000000002</v>
      </c>
      <c r="R3027" s="19" t="str">
        <f ca="1">IFERROR(INDEX(VpD!$2:$2,MATCH(G3027,VpD!$1:$1,1)),VpD!$I$2)</f>
        <v>1979-1998</v>
      </c>
      <c r="S3027" s="1">
        <f ca="1">IFERROR(INDEX(VpD!$C$3:$I$27,MATCH(E3027,VpD!$B$3:$B$27,0),MATCH(R3027,VpD!$C$2:$I$2,0)),0)</f>
        <v>90</v>
      </c>
      <c r="T3027" s="19">
        <f t="shared" ca="1" si="620"/>
        <v>13.32</v>
      </c>
      <c r="U3027" s="14" t="str">
        <f t="shared" ca="1" si="621"/>
        <v xml:space="preserve">712779.23 </v>
      </c>
      <c r="V3027" s="14" t="str">
        <f t="shared" ca="1" si="622"/>
        <v>6169050.06</v>
      </c>
      <c r="W3027" s="14" t="str">
        <f t="shared" ca="1" si="623"/>
        <v>POINT(712779.23 6169050.06)</v>
      </c>
      <c r="X3027" s="14" t="str">
        <f>IFERROR(INDEX(BygningOmraade!B:B,MATCH(A3027,BygningOmraade!A:A,0)),"")</f>
        <v/>
      </c>
    </row>
    <row r="3028" spans="1:24" s="14" customFormat="1" x14ac:dyDescent="0.25">
      <c r="A3028" s="14">
        <f t="shared" si="611"/>
        <v>3028</v>
      </c>
      <c r="B3028" s="14" t="str">
        <f t="shared" ca="1" si="612"/>
        <v>b25c64fc-364d-45b9-844b-c15199caba65</v>
      </c>
      <c r="C3028" s="14" t="str">
        <f t="shared" ca="1" si="613"/>
        <v>0a3f507e-1e48-32b8-e044-0003ba298018</v>
      </c>
      <c r="D3028" s="14">
        <f t="shared" ca="1" si="614"/>
        <v>995035</v>
      </c>
      <c r="E3028" s="1">
        <f t="shared" ca="1" si="615"/>
        <v>120</v>
      </c>
      <c r="F3028" s="1">
        <f t="shared" ca="1" si="616"/>
        <v>178</v>
      </c>
      <c r="G3028" s="1">
        <f t="shared" ca="1" si="617"/>
        <v>1980</v>
      </c>
      <c r="H3028" s="1" t="str">
        <f ca="1">IFERROR(INDEX(Varmeinstallation!B:B,MATCH(INDIRECT($A$1&amp;"L"&amp;A3028)*1,Varmeinstallation!A:A,0)),"Ingen varmeinstallationer")</f>
        <v>Centralvarme fra eget anlæg, et-kammer fyr</v>
      </c>
      <c r="I3028" s="1" t="str">
        <f ca="1">IFERROR(INDEX(Opvarmningsmiddel!B:B,MATCH(INDIRECT($A$1&amp;"M"&amp;A3028)*1,Opvarmningsmiddel!A:A,0)),"")</f>
        <v>Naturgas</v>
      </c>
      <c r="J3028" s="1">
        <f t="shared" ca="1" si="618"/>
        <v>2</v>
      </c>
      <c r="K3028" s="1" t="str">
        <f ca="1">IFERROR(INDEX(Relationstabel!$C$3:$K$10,MATCH(VALUE(INDIRECT($A$1&amp;"L"&amp;A3028)),Relationstabel!$A$3:$A$10,0),MATCH(IFERROR(VALUE(INDIRECT($A$1&amp;"M"&amp;A3028)),0),Relationstabel!$C$1:$K$1,0)),"Ingen varmeinstallationer")</f>
        <v>Naturgas</v>
      </c>
      <c r="L3028" s="1" t="str">
        <f ca="1">INDEX(Anvendelseskode!B:B,MATCH($E3028,Anvendelseskode!$A:$A,0))</f>
        <v>Fritliggende enfamilieshus (parcelhus)</v>
      </c>
      <c r="M3028" s="1" t="str">
        <f ca="1">INDEX(Anvendelseskode!C:C,MATCH($E3028,Anvendelseskode!$A:$A,0))</f>
        <v>Parcelhuse</v>
      </c>
      <c r="N3028" s="1" t="str">
        <f ca="1">INDEX(Anvendelseskode!D:D,MATCH($E3028,Anvendelseskode!$A:$A,0))</f>
        <v>Private husholdninger</v>
      </c>
      <c r="O3028" s="1" t="str">
        <f ca="1">IFERROR(INDEX(SBi!$2:$2,MATCH(G3028,SBi!$1:$1,1)),SBi!$K$2)</f>
        <v>1979-1998</v>
      </c>
      <c r="P3028" s="1">
        <f ca="1">IFERROR(INDEX(SBi!$C$3:$K$28,MATCH(E3028,SBi!$B$3:$B$28,0),MATCH(O3028,SBi!$C$2:$K$2,0)),0)</f>
        <v>105.4</v>
      </c>
      <c r="Q3028" s="19">
        <f t="shared" ca="1" si="619"/>
        <v>18.761200000000002</v>
      </c>
      <c r="R3028" s="19" t="str">
        <f ca="1">IFERROR(INDEX(VpD!$2:$2,MATCH(G3028,VpD!$1:$1,1)),VpD!$I$2)</f>
        <v>1979-1998</v>
      </c>
      <c r="S3028" s="1">
        <f ca="1">IFERROR(INDEX(VpD!$C$3:$I$27,MATCH(E3028,VpD!$B$3:$B$27,0),MATCH(R3028,VpD!$C$2:$I$2,0)),0)</f>
        <v>90</v>
      </c>
      <c r="T3028" s="19">
        <f t="shared" ca="1" si="620"/>
        <v>16.02</v>
      </c>
      <c r="U3028" s="14" t="str">
        <f t="shared" ca="1" si="621"/>
        <v xml:space="preserve">711714.49 </v>
      </c>
      <c r="V3028" s="14" t="str">
        <f t="shared" ca="1" si="622"/>
        <v>6171626.15</v>
      </c>
      <c r="W3028" s="14" t="str">
        <f t="shared" ca="1" si="623"/>
        <v>POINT(711714.49 6171626.15)</v>
      </c>
      <c r="X3028" s="14" t="str">
        <f>IFERROR(INDEX(BygningOmraade!B:B,MATCH(A3028,BygningOmraade!A:A,0)),"")</f>
        <v/>
      </c>
    </row>
    <row r="3029" spans="1:24" s="14" customFormat="1" x14ac:dyDescent="0.25">
      <c r="A3029" s="14">
        <f t="shared" si="611"/>
        <v>3029</v>
      </c>
      <c r="B3029" s="14" t="str">
        <f t="shared" ca="1" si="612"/>
        <v>b26f2d01-01f6-466c-9925-bc7a99fa5b61</v>
      </c>
      <c r="C3029" s="14" t="str">
        <f t="shared" ca="1" si="613"/>
        <v>0a3f507e-1ca5-32b8-e044-0003ba298018</v>
      </c>
      <c r="D3029" s="14">
        <f t="shared" ca="1" si="614"/>
        <v>997423</v>
      </c>
      <c r="E3029" s="1">
        <f t="shared" ca="1" si="615"/>
        <v>120</v>
      </c>
      <c r="F3029" s="1">
        <f t="shared" ca="1" si="616"/>
        <v>232</v>
      </c>
      <c r="G3029" s="1">
        <f t="shared" ca="1" si="617"/>
        <v>1995</v>
      </c>
      <c r="H3029" s="1" t="str">
        <f ca="1">IFERROR(INDEX(Varmeinstallation!B:B,MATCH(INDIRECT($A$1&amp;"L"&amp;A3029)*1,Varmeinstallation!A:A,0)),"Ingen varmeinstallationer")</f>
        <v>Centralvarme fra eget anlæg, et-kammer fyr</v>
      </c>
      <c r="I3029" s="1" t="str">
        <f ca="1">IFERROR(INDEX(Opvarmningsmiddel!B:B,MATCH(INDIRECT($A$1&amp;"M"&amp;A3029)*1,Opvarmningsmiddel!A:A,0)),"")</f>
        <v>Naturgas</v>
      </c>
      <c r="J3029" s="1">
        <f t="shared" ca="1" si="618"/>
        <v>0</v>
      </c>
      <c r="K3029" s="1" t="str">
        <f ca="1">IFERROR(INDEX(Relationstabel!$C$3:$K$10,MATCH(VALUE(INDIRECT($A$1&amp;"L"&amp;A3029)),Relationstabel!$A$3:$A$10,0),MATCH(IFERROR(VALUE(INDIRECT($A$1&amp;"M"&amp;A3029)),0),Relationstabel!$C$1:$K$1,0)),"Ingen varmeinstallationer")</f>
        <v>Naturgas</v>
      </c>
      <c r="L3029" s="1" t="str">
        <f ca="1">INDEX(Anvendelseskode!B:B,MATCH($E3029,Anvendelseskode!$A:$A,0))</f>
        <v>Fritliggende enfamilieshus (parcelhus)</v>
      </c>
      <c r="M3029" s="1" t="str">
        <f ca="1">INDEX(Anvendelseskode!C:C,MATCH($E3029,Anvendelseskode!$A:$A,0))</f>
        <v>Parcelhuse</v>
      </c>
      <c r="N3029" s="1" t="str">
        <f ca="1">INDEX(Anvendelseskode!D:D,MATCH($E3029,Anvendelseskode!$A:$A,0))</f>
        <v>Private husholdninger</v>
      </c>
      <c r="O3029" s="1" t="str">
        <f ca="1">IFERROR(INDEX(SBi!$2:$2,MATCH(G3029,SBi!$1:$1,1)),SBi!$K$2)</f>
        <v>1979-1998</v>
      </c>
      <c r="P3029" s="1">
        <f ca="1">IFERROR(INDEX(SBi!$C$3:$K$28,MATCH(E3029,SBi!$B$3:$B$28,0),MATCH(O3029,SBi!$C$2:$K$2,0)),0)</f>
        <v>105.4</v>
      </c>
      <c r="Q3029" s="19">
        <f t="shared" ca="1" si="619"/>
        <v>24.452800000000003</v>
      </c>
      <c r="R3029" s="19" t="str">
        <f ca="1">IFERROR(INDEX(VpD!$2:$2,MATCH(G3029,VpD!$1:$1,1)),VpD!$I$2)</f>
        <v>1979-1998</v>
      </c>
      <c r="S3029" s="1">
        <f ca="1">IFERROR(INDEX(VpD!$C$3:$I$27,MATCH(E3029,VpD!$B$3:$B$27,0),MATCH(R3029,VpD!$C$2:$I$2,0)),0)</f>
        <v>90</v>
      </c>
      <c r="T3029" s="19">
        <f t="shared" ca="1" si="620"/>
        <v>20.88</v>
      </c>
      <c r="U3029" s="14" t="str">
        <f t="shared" ca="1" si="621"/>
        <v xml:space="preserve">714014.7 </v>
      </c>
      <c r="V3029" s="14" t="str">
        <f t="shared" ca="1" si="622"/>
        <v>6168630.83</v>
      </c>
      <c r="W3029" s="14" t="str">
        <f t="shared" ca="1" si="623"/>
        <v>POINT(714014.7 6168630.83)</v>
      </c>
      <c r="X3029" s="14" t="str">
        <f>IFERROR(INDEX(BygningOmraade!B:B,MATCH(A3029,BygningOmraade!A:A,0)),"")</f>
        <v/>
      </c>
    </row>
    <row r="3030" spans="1:24" s="14" customFormat="1" x14ac:dyDescent="0.25">
      <c r="A3030" s="14">
        <f t="shared" si="611"/>
        <v>3030</v>
      </c>
      <c r="B3030" s="14" t="str">
        <f t="shared" ca="1" si="612"/>
        <v>b27deefd-dd15-4a7c-be5e-c111568cd1f0</v>
      </c>
      <c r="C3030" s="14" t="str">
        <f t="shared" ca="1" si="613"/>
        <v>0a3f507e-1cd1-32b8-e044-0003ba298018</v>
      </c>
      <c r="D3030" s="14">
        <f t="shared" ca="1" si="614"/>
        <v>994294</v>
      </c>
      <c r="E3030" s="1">
        <f t="shared" ca="1" si="615"/>
        <v>130</v>
      </c>
      <c r="F3030" s="1">
        <f t="shared" ca="1" si="616"/>
        <v>134</v>
      </c>
      <c r="G3030" s="1">
        <f t="shared" ca="1" si="617"/>
        <v>1975</v>
      </c>
      <c r="H3030" s="1" t="str">
        <f ca="1">IFERROR(INDEX(Varmeinstallation!B:B,MATCH(INDIRECT($A$1&amp;"L"&amp;A3030)*1,Varmeinstallation!A:A,0)),"Ingen varmeinstallationer")</f>
        <v>Fjernvarme/blokvarme (radiatorsystemer eller varmluftanlæg)</v>
      </c>
      <c r="I3030" s="1" t="str">
        <f ca="1">IFERROR(INDEX(Opvarmningsmiddel!B:B,MATCH(INDIRECT($A$1&amp;"M"&amp;A3030)*1,Opvarmningsmiddel!A:A,0)),"")</f>
        <v/>
      </c>
      <c r="J3030" s="1">
        <f t="shared" ca="1" si="618"/>
        <v>0</v>
      </c>
      <c r="K3030" s="1" t="str">
        <f ca="1">IFERROR(INDEX(Relationstabel!$C$3:$K$10,MATCH(VALUE(INDIRECT($A$1&amp;"L"&amp;A3030)),Relationstabel!$A$3:$A$10,0),MATCH(IFERROR(VALUE(INDIRECT($A$1&amp;"M"&amp;A3030)),0),Relationstabel!$C$1:$K$1,0)),"Ingen varmeinstallationer")</f>
        <v>Fjernvarme/ Blokvarme</v>
      </c>
      <c r="L3030" s="1" t="str">
        <f ca="1">INDEX(Anvendelseskode!B:B,MATCH($E3030,Anvendelseskode!$A:$A,0))</f>
        <v>Række-, kæde-, dobbelthus (lodret adskillelse mellem enhederne)</v>
      </c>
      <c r="M3030" s="1" t="str">
        <f ca="1">INDEX(Anvendelseskode!C:C,MATCH($E3030,Anvendelseskode!$A:$A,0))</f>
        <v>Række-, kæde og dobbelthuse</v>
      </c>
      <c r="N3030" s="1" t="str">
        <f ca="1">INDEX(Anvendelseskode!D:D,MATCH($E3030,Anvendelseskode!$A:$A,0))</f>
        <v>Private husholdninger</v>
      </c>
      <c r="O3030" s="1" t="str">
        <f ca="1">IFERROR(INDEX(SBi!$2:$2,MATCH(G3030,SBi!$1:$1,1)),SBi!$K$2)</f>
        <v>1973-1978</v>
      </c>
      <c r="P3030" s="1">
        <f ca="1">IFERROR(INDEX(SBi!$C$3:$K$28,MATCH(E3030,SBi!$B$3:$B$28,0),MATCH(O3030,SBi!$C$2:$K$2,0)),0)</f>
        <v>112.6</v>
      </c>
      <c r="Q3030" s="19">
        <f t="shared" ca="1" si="619"/>
        <v>15.0884</v>
      </c>
      <c r="R3030" s="19" t="str">
        <f ca="1">IFERROR(INDEX(VpD!$2:$2,MATCH(G3030,VpD!$1:$1,1)),VpD!$I$2)</f>
        <v>1973-1978</v>
      </c>
      <c r="S3030" s="1">
        <f ca="1">IFERROR(INDEX(VpD!$C$3:$I$27,MATCH(E3030,VpD!$B$3:$B$27,0),MATCH(R3030,VpD!$C$2:$I$2,0)),0)</f>
        <v>98</v>
      </c>
      <c r="T3030" s="19">
        <f t="shared" ca="1" si="620"/>
        <v>13.132</v>
      </c>
      <c r="U3030" s="14" t="str">
        <f t="shared" ca="1" si="621"/>
        <v xml:space="preserve">711300.89 </v>
      </c>
      <c r="V3030" s="14" t="str">
        <f t="shared" ca="1" si="622"/>
        <v>6172479.21</v>
      </c>
      <c r="W3030" s="14" t="str">
        <f t="shared" ca="1" si="623"/>
        <v>POINT(711300.89 6172479.21)</v>
      </c>
      <c r="X3030" s="14" t="str">
        <f>IFERROR(INDEX(BygningOmraade!B:B,MATCH(A3030,BygningOmraade!A:A,0)),"")</f>
        <v/>
      </c>
    </row>
    <row r="3031" spans="1:24" s="14" customFormat="1" x14ac:dyDescent="0.25">
      <c r="A3031" s="14">
        <f t="shared" si="611"/>
        <v>3031</v>
      </c>
      <c r="B3031" s="14" t="str">
        <f t="shared" ca="1" si="612"/>
        <v>b27f044f-6db3-4345-969e-70be95771241</v>
      </c>
      <c r="C3031" s="14" t="str">
        <f t="shared" ca="1" si="613"/>
        <v>0a3f507e-17ef-32b8-e044-0003ba298018</v>
      </c>
      <c r="D3031" s="14">
        <f t="shared" ca="1" si="614"/>
        <v>996052</v>
      </c>
      <c r="E3031" s="1">
        <f t="shared" ca="1" si="615"/>
        <v>120</v>
      </c>
      <c r="F3031" s="1">
        <f t="shared" ca="1" si="616"/>
        <v>191</v>
      </c>
      <c r="G3031" s="1">
        <f t="shared" ca="1" si="617"/>
        <v>2007</v>
      </c>
      <c r="H3031" s="1" t="str">
        <f ca="1">IFERROR(INDEX(Varmeinstallation!B:B,MATCH(INDIRECT($A$1&amp;"L"&amp;A3031)*1,Varmeinstallation!A:A,0)),"Ingen varmeinstallationer")</f>
        <v>Centralvarme fra eget anlæg, et-kammer fyr</v>
      </c>
      <c r="I3031" s="1" t="str">
        <f ca="1">IFERROR(INDEX(Opvarmningsmiddel!B:B,MATCH(INDIRECT($A$1&amp;"M"&amp;A3031)*1,Opvarmningsmiddel!A:A,0)),"")</f>
        <v>Naturgas</v>
      </c>
      <c r="J3031" s="1">
        <f t="shared" ca="1" si="618"/>
        <v>0</v>
      </c>
      <c r="K3031" s="1" t="str">
        <f ca="1">IFERROR(INDEX(Relationstabel!$C$3:$K$10,MATCH(VALUE(INDIRECT($A$1&amp;"L"&amp;A3031)),Relationstabel!$A$3:$A$10,0),MATCH(IFERROR(VALUE(INDIRECT($A$1&amp;"M"&amp;A3031)),0),Relationstabel!$C$1:$K$1,0)),"Ingen varmeinstallationer")</f>
        <v>Naturgas</v>
      </c>
      <c r="L3031" s="1" t="str">
        <f ca="1">INDEX(Anvendelseskode!B:B,MATCH($E3031,Anvendelseskode!$A:$A,0))</f>
        <v>Fritliggende enfamilieshus (parcelhus)</v>
      </c>
      <c r="M3031" s="1" t="str">
        <f ca="1">INDEX(Anvendelseskode!C:C,MATCH($E3031,Anvendelseskode!$A:$A,0))</f>
        <v>Parcelhuse</v>
      </c>
      <c r="N3031" s="1" t="str">
        <f ca="1">INDEX(Anvendelseskode!D:D,MATCH($E3031,Anvendelseskode!$A:$A,0))</f>
        <v>Private husholdninger</v>
      </c>
      <c r="O3031" s="1" t="str">
        <f ca="1">IFERROR(INDEX(SBi!$2:$2,MATCH(G3031,SBi!$1:$1,1)),SBi!$K$2)</f>
        <v>Efter 2006</v>
      </c>
      <c r="P3031" s="1">
        <f ca="1">IFERROR(INDEX(SBi!$C$3:$K$28,MATCH(E3031,SBi!$B$3:$B$28,0),MATCH(O3031,SBi!$C$2:$K$2,0)),0)</f>
        <v>67.3</v>
      </c>
      <c r="Q3031" s="19">
        <f t="shared" ca="1" si="619"/>
        <v>12.854299999999999</v>
      </c>
      <c r="R3031" s="19" t="str">
        <f ca="1">IFERROR(INDEX(VpD!$2:$2,MATCH(G3031,VpD!$1:$1,1)),VpD!$I$2)</f>
        <v>&gt;1998</v>
      </c>
      <c r="S3031" s="1">
        <f ca="1">IFERROR(INDEX(VpD!$C$3:$I$27,MATCH(E3031,VpD!$B$3:$B$27,0),MATCH(R3031,VpD!$C$2:$I$2,0)),0)</f>
        <v>72</v>
      </c>
      <c r="T3031" s="19">
        <f t="shared" ca="1" si="620"/>
        <v>13.752000000000001</v>
      </c>
      <c r="U3031" s="14" t="str">
        <f t="shared" ca="1" si="621"/>
        <v xml:space="preserve">712509.04 </v>
      </c>
      <c r="V3031" s="14" t="str">
        <f t="shared" ca="1" si="622"/>
        <v>6169040.94</v>
      </c>
      <c r="W3031" s="14" t="str">
        <f t="shared" ca="1" si="623"/>
        <v>POINT(712509.04 6169040.94)</v>
      </c>
      <c r="X3031" s="14" t="str">
        <f>IFERROR(INDEX(BygningOmraade!B:B,MATCH(A3031,BygningOmraade!A:A,0)),"")</f>
        <v/>
      </c>
    </row>
    <row r="3032" spans="1:24" s="14" customFormat="1" x14ac:dyDescent="0.25">
      <c r="A3032" s="14">
        <f t="shared" si="611"/>
        <v>3032</v>
      </c>
      <c r="B3032" s="14" t="str">
        <f t="shared" ca="1" si="612"/>
        <v>b29451cb-efe8-47e5-8599-c42a6bf7cc96</v>
      </c>
      <c r="C3032" s="14" t="str">
        <f t="shared" ca="1" si="613"/>
        <v>0a3f507e-1a43-32b8-e044-0003ba298018</v>
      </c>
      <c r="D3032" s="14">
        <f t="shared" ca="1" si="614"/>
        <v>997291</v>
      </c>
      <c r="E3032" s="1">
        <f t="shared" ca="1" si="615"/>
        <v>120</v>
      </c>
      <c r="F3032" s="1">
        <f t="shared" ca="1" si="616"/>
        <v>155</v>
      </c>
      <c r="G3032" s="1">
        <f t="shared" ca="1" si="617"/>
        <v>2009</v>
      </c>
      <c r="H3032" s="1" t="str">
        <f ca="1">IFERROR(INDEX(Varmeinstallation!B:B,MATCH(INDIRECT($A$1&amp;"L"&amp;A3032)*1,Varmeinstallation!A:A,0)),"Ingen varmeinstallationer")</f>
        <v>Centralvarme fra eget anlæg, et-kammer fyr</v>
      </c>
      <c r="I3032" s="1" t="str">
        <f ca="1">IFERROR(INDEX(Opvarmningsmiddel!B:B,MATCH(INDIRECT($A$1&amp;"M"&amp;A3032)*1,Opvarmningsmiddel!A:A,0)),"")</f>
        <v>Naturgas</v>
      </c>
      <c r="J3032" s="1">
        <f t="shared" ca="1" si="618"/>
        <v>2</v>
      </c>
      <c r="K3032" s="1" t="str">
        <f ca="1">IFERROR(INDEX(Relationstabel!$C$3:$K$10,MATCH(VALUE(INDIRECT($A$1&amp;"L"&amp;A3032)),Relationstabel!$A$3:$A$10,0),MATCH(IFERROR(VALUE(INDIRECT($A$1&amp;"M"&amp;A3032)),0),Relationstabel!$C$1:$K$1,0)),"Ingen varmeinstallationer")</f>
        <v>Naturgas</v>
      </c>
      <c r="L3032" s="1" t="str">
        <f ca="1">INDEX(Anvendelseskode!B:B,MATCH($E3032,Anvendelseskode!$A:$A,0))</f>
        <v>Fritliggende enfamilieshus (parcelhus)</v>
      </c>
      <c r="M3032" s="1" t="str">
        <f ca="1">INDEX(Anvendelseskode!C:C,MATCH($E3032,Anvendelseskode!$A:$A,0))</f>
        <v>Parcelhuse</v>
      </c>
      <c r="N3032" s="1" t="str">
        <f ca="1">INDEX(Anvendelseskode!D:D,MATCH($E3032,Anvendelseskode!$A:$A,0))</f>
        <v>Private husholdninger</v>
      </c>
      <c r="O3032" s="1" t="str">
        <f ca="1">IFERROR(INDEX(SBi!$2:$2,MATCH(G3032,SBi!$1:$1,1)),SBi!$K$2)</f>
        <v>Efter 2006</v>
      </c>
      <c r="P3032" s="1">
        <f ca="1">IFERROR(INDEX(SBi!$C$3:$K$28,MATCH(E3032,SBi!$B$3:$B$28,0),MATCH(O3032,SBi!$C$2:$K$2,0)),0)</f>
        <v>67.3</v>
      </c>
      <c r="Q3032" s="19">
        <f t="shared" ca="1" si="619"/>
        <v>10.4315</v>
      </c>
      <c r="R3032" s="19" t="str">
        <f ca="1">IFERROR(INDEX(VpD!$2:$2,MATCH(G3032,VpD!$1:$1,1)),VpD!$I$2)</f>
        <v>&gt;1998</v>
      </c>
      <c r="S3032" s="1">
        <f ca="1">IFERROR(INDEX(VpD!$C$3:$I$27,MATCH(E3032,VpD!$B$3:$B$27,0),MATCH(R3032,VpD!$C$2:$I$2,0)),0)</f>
        <v>72</v>
      </c>
      <c r="T3032" s="19">
        <f t="shared" ca="1" si="620"/>
        <v>11.16</v>
      </c>
      <c r="U3032" s="14" t="str">
        <f t="shared" ca="1" si="621"/>
        <v xml:space="preserve">713713.53 </v>
      </c>
      <c r="V3032" s="14" t="str">
        <f t="shared" ca="1" si="622"/>
        <v>6169007.06</v>
      </c>
      <c r="W3032" s="14" t="str">
        <f t="shared" ca="1" si="623"/>
        <v>POINT(713713.53 6169007.06)</v>
      </c>
      <c r="X3032" s="14" t="str">
        <f>IFERROR(INDEX(BygningOmraade!B:B,MATCH(A3032,BygningOmraade!A:A,0)),"")</f>
        <v/>
      </c>
    </row>
    <row r="3033" spans="1:24" s="14" customFormat="1" x14ac:dyDescent="0.25">
      <c r="A3033" s="14">
        <f t="shared" si="611"/>
        <v>3033</v>
      </c>
      <c r="B3033" s="14" t="str">
        <f t="shared" ca="1" si="612"/>
        <v>b2b042e8-88d7-4467-b089-563f9d244c6a</v>
      </c>
      <c r="C3033" s="14" t="str">
        <f t="shared" ca="1" si="613"/>
        <v>0a3f507e-1bd5-32b8-e044-0003ba298018</v>
      </c>
      <c r="D3033" s="14">
        <f t="shared" ca="1" si="614"/>
        <v>997202</v>
      </c>
      <c r="E3033" s="1">
        <f t="shared" ca="1" si="615"/>
        <v>130</v>
      </c>
      <c r="F3033" s="1">
        <f t="shared" ca="1" si="616"/>
        <v>91</v>
      </c>
      <c r="G3033" s="1">
        <f t="shared" ca="1" si="617"/>
        <v>1967</v>
      </c>
      <c r="H3033" s="1" t="str">
        <f ca="1">IFERROR(INDEX(Varmeinstallation!B:B,MATCH(INDIRECT($A$1&amp;"L"&amp;A3033)*1,Varmeinstallation!A:A,0)),"Ingen varmeinstallationer")</f>
        <v>Elovne, elpaneler</v>
      </c>
      <c r="I3033" s="1" t="str">
        <f ca="1">IFERROR(INDEX(Opvarmningsmiddel!B:B,MATCH(INDIRECT($A$1&amp;"M"&amp;A3033)*1,Opvarmningsmiddel!A:A,0)),"")</f>
        <v>Elektricitet</v>
      </c>
      <c r="J3033" s="1">
        <f t="shared" ca="1" si="618"/>
        <v>0</v>
      </c>
      <c r="K3033" s="1" t="str">
        <f ca="1">IFERROR(INDEX(Relationstabel!$C$3:$K$10,MATCH(VALUE(INDIRECT($A$1&amp;"L"&amp;A3033)),Relationstabel!$A$3:$A$10,0),MATCH(IFERROR(VALUE(INDIRECT($A$1&amp;"M"&amp;A3033)),0),Relationstabel!$C$1:$K$1,0)),"Ingen varmeinstallationer")</f>
        <v>Elvarme</v>
      </c>
      <c r="L3033" s="1" t="str">
        <f ca="1">INDEX(Anvendelseskode!B:B,MATCH($E3033,Anvendelseskode!$A:$A,0))</f>
        <v>Række-, kæde-, dobbelthus (lodret adskillelse mellem enhederne)</v>
      </c>
      <c r="M3033" s="1" t="str">
        <f ca="1">INDEX(Anvendelseskode!C:C,MATCH($E3033,Anvendelseskode!$A:$A,0))</f>
        <v>Række-, kæde og dobbelthuse</v>
      </c>
      <c r="N3033" s="1" t="str">
        <f ca="1">INDEX(Anvendelseskode!D:D,MATCH($E3033,Anvendelseskode!$A:$A,0))</f>
        <v>Private husholdninger</v>
      </c>
      <c r="O3033" s="1" t="str">
        <f ca="1">IFERROR(INDEX(SBi!$2:$2,MATCH(G3033,SBi!$1:$1,1)),SBi!$K$2)</f>
        <v>1961-1972</v>
      </c>
      <c r="P3033" s="1">
        <f ca="1">IFERROR(INDEX(SBi!$C$3:$K$28,MATCH(E3033,SBi!$B$3:$B$28,0),MATCH(O3033,SBi!$C$2:$K$2,0)),0)</f>
        <v>119.9</v>
      </c>
      <c r="Q3033" s="19">
        <f t="shared" ca="1" si="619"/>
        <v>10.9109</v>
      </c>
      <c r="R3033" s="19" t="str">
        <f ca="1">IFERROR(INDEX(VpD!$2:$2,MATCH(G3033,VpD!$1:$1,1)),VpD!$I$2)</f>
        <v>1961-1972</v>
      </c>
      <c r="S3033" s="1">
        <f ca="1">IFERROR(INDEX(VpD!$C$3:$I$27,MATCH(E3033,VpD!$B$3:$B$27,0),MATCH(R3033,VpD!$C$2:$I$2,0)),0)</f>
        <v>120</v>
      </c>
      <c r="T3033" s="19">
        <f t="shared" ca="1" si="620"/>
        <v>10.92</v>
      </c>
      <c r="U3033" s="14" t="str">
        <f t="shared" ca="1" si="621"/>
        <v xml:space="preserve">713742.2 </v>
      </c>
      <c r="V3033" s="14" t="str">
        <f t="shared" ca="1" si="622"/>
        <v>6169296.14</v>
      </c>
      <c r="W3033" s="14" t="str">
        <f t="shared" ca="1" si="623"/>
        <v>POINT(713742.2 6169296.14)</v>
      </c>
      <c r="X3033" s="14" t="str">
        <f>IFERROR(INDEX(BygningOmraade!B:B,MATCH(A3033,BygningOmraade!A:A,0)),"")</f>
        <v/>
      </c>
    </row>
    <row r="3034" spans="1:24" s="14" customFormat="1" x14ac:dyDescent="0.25">
      <c r="A3034" s="14">
        <f t="shared" si="611"/>
        <v>3034</v>
      </c>
      <c r="B3034" s="14" t="str">
        <f t="shared" ca="1" si="612"/>
        <v>b2c5af97-b834-4cbd-b84b-233a3d8c3ed4</v>
      </c>
      <c r="C3034" s="14" t="str">
        <f t="shared" ca="1" si="613"/>
        <v>3cae7253-0946-0f90-e044-0003ba298018</v>
      </c>
      <c r="D3034" s="14">
        <f t="shared" ca="1" si="614"/>
        <v>2685019</v>
      </c>
      <c r="E3034" s="1">
        <f t="shared" ca="1" si="615"/>
        <v>130</v>
      </c>
      <c r="F3034" s="1">
        <f t="shared" ca="1" si="616"/>
        <v>125</v>
      </c>
      <c r="G3034" s="1">
        <f t="shared" ca="1" si="617"/>
        <v>2008</v>
      </c>
      <c r="H3034" s="1" t="str">
        <f ca="1">IFERROR(INDEX(Varmeinstallation!B:B,MATCH(INDIRECT($A$1&amp;"L"&amp;A3034)*1,Varmeinstallation!A:A,0)),"Ingen varmeinstallationer")</f>
        <v>Fjernvarme/blokvarme (radiatorsystemer eller varmluftanlæg)</v>
      </c>
      <c r="I3034" s="1" t="str">
        <f ca="1">IFERROR(INDEX(Opvarmningsmiddel!B:B,MATCH(INDIRECT($A$1&amp;"M"&amp;A3034)*1,Opvarmningsmiddel!A:A,0)),"")</f>
        <v/>
      </c>
      <c r="J3034" s="1">
        <f t="shared" ca="1" si="618"/>
        <v>90</v>
      </c>
      <c r="K3034" s="1" t="str">
        <f ca="1">IFERROR(INDEX(Relationstabel!$C$3:$K$10,MATCH(VALUE(INDIRECT($A$1&amp;"L"&amp;A3034)),Relationstabel!$A$3:$A$10,0),MATCH(IFERROR(VALUE(INDIRECT($A$1&amp;"M"&amp;A3034)),0),Relationstabel!$C$1:$K$1,0)),"Ingen varmeinstallationer")</f>
        <v>Fjernvarme/ Blokvarme</v>
      </c>
      <c r="L3034" s="1" t="str">
        <f ca="1">INDEX(Anvendelseskode!B:B,MATCH($E3034,Anvendelseskode!$A:$A,0))</f>
        <v>Række-, kæde-, dobbelthus (lodret adskillelse mellem enhederne)</v>
      </c>
      <c r="M3034" s="1" t="str">
        <f ca="1">INDEX(Anvendelseskode!C:C,MATCH($E3034,Anvendelseskode!$A:$A,0))</f>
        <v>Række-, kæde og dobbelthuse</v>
      </c>
      <c r="N3034" s="1" t="str">
        <f ca="1">INDEX(Anvendelseskode!D:D,MATCH($E3034,Anvendelseskode!$A:$A,0))</f>
        <v>Private husholdninger</v>
      </c>
      <c r="O3034" s="1" t="str">
        <f ca="1">IFERROR(INDEX(SBi!$2:$2,MATCH(G3034,SBi!$1:$1,1)),SBi!$K$2)</f>
        <v>Efter 2006</v>
      </c>
      <c r="P3034" s="1">
        <f ca="1">IFERROR(INDEX(SBi!$C$3:$K$28,MATCH(E3034,SBi!$B$3:$B$28,0),MATCH(O3034,SBi!$C$2:$K$2,0)),0)</f>
        <v>66.400000000000006</v>
      </c>
      <c r="Q3034" s="19">
        <f t="shared" ca="1" si="619"/>
        <v>8.3000000000000007</v>
      </c>
      <c r="R3034" s="19" t="str">
        <f ca="1">IFERROR(INDEX(VpD!$2:$2,MATCH(G3034,VpD!$1:$1,1)),VpD!$I$2)</f>
        <v>&gt;1998</v>
      </c>
      <c r="S3034" s="1">
        <f ca="1">IFERROR(INDEX(VpD!$C$3:$I$27,MATCH(E3034,VpD!$B$3:$B$27,0),MATCH(R3034,VpD!$C$2:$I$2,0)),0)</f>
        <v>65</v>
      </c>
      <c r="T3034" s="19">
        <f t="shared" ca="1" si="620"/>
        <v>8.125</v>
      </c>
      <c r="U3034" s="14" t="str">
        <f t="shared" ca="1" si="621"/>
        <v xml:space="preserve">711787.96 </v>
      </c>
      <c r="V3034" s="14" t="str">
        <f t="shared" ca="1" si="622"/>
        <v>6172670.4</v>
      </c>
      <c r="W3034" s="14" t="str">
        <f t="shared" ca="1" si="623"/>
        <v>POINT(711787.96 6172670.4)</v>
      </c>
      <c r="X3034" s="14" t="str">
        <f>IFERROR(INDEX(BygningOmraade!B:B,MATCH(A3034,BygningOmraade!A:A,0)),"")</f>
        <v/>
      </c>
    </row>
    <row r="3035" spans="1:24" s="14" customFormat="1" x14ac:dyDescent="0.25">
      <c r="A3035" s="14">
        <f t="shared" si="611"/>
        <v>3035</v>
      </c>
      <c r="B3035" s="14" t="str">
        <f t="shared" ca="1" si="612"/>
        <v>b2fbba8a-02b4-4d8d-bd09-62430e8ba859</v>
      </c>
      <c r="C3035" s="14" t="str">
        <f t="shared" ca="1" si="613"/>
        <v>5923a0d5-f981-4233-8f42-4d8a935aac26</v>
      </c>
      <c r="D3035" s="14">
        <f t="shared" ca="1" si="614"/>
        <v>100085886</v>
      </c>
      <c r="E3035" s="1">
        <f t="shared" ca="1" si="615"/>
        <v>130</v>
      </c>
      <c r="F3035" s="1">
        <f t="shared" ca="1" si="616"/>
        <v>170</v>
      </c>
      <c r="G3035" s="1">
        <f t="shared" ca="1" si="617"/>
        <v>2017</v>
      </c>
      <c r="H3035" s="1" t="str">
        <f ca="1">IFERROR(INDEX(Varmeinstallation!B:B,MATCH(INDIRECT($A$1&amp;"L"&amp;A3035)*1,Varmeinstallation!A:A,0)),"Ingen varmeinstallationer")</f>
        <v>Centralvarme fra eget anlæg, et-kammer fyr</v>
      </c>
      <c r="I3035" s="1" t="str">
        <f ca="1">IFERROR(INDEX(Opvarmningsmiddel!B:B,MATCH(INDIRECT($A$1&amp;"M"&amp;A3035)*1,Opvarmningsmiddel!A:A,0)),"")</f>
        <v>Naturgas</v>
      </c>
      <c r="J3035" s="1">
        <f t="shared" ca="1" si="618"/>
        <v>0</v>
      </c>
      <c r="K3035" s="1" t="str">
        <f ca="1">IFERROR(INDEX(Relationstabel!$C$3:$K$10,MATCH(VALUE(INDIRECT($A$1&amp;"L"&amp;A3035)),Relationstabel!$A$3:$A$10,0),MATCH(IFERROR(VALUE(INDIRECT($A$1&amp;"M"&amp;A3035)),0),Relationstabel!$C$1:$K$1,0)),"Ingen varmeinstallationer")</f>
        <v>Naturgas</v>
      </c>
      <c r="L3035" s="1" t="str">
        <f ca="1">INDEX(Anvendelseskode!B:B,MATCH($E3035,Anvendelseskode!$A:$A,0))</f>
        <v>Række-, kæde-, dobbelthus (lodret adskillelse mellem enhederne)</v>
      </c>
      <c r="M3035" s="1" t="str">
        <f ca="1">INDEX(Anvendelseskode!C:C,MATCH($E3035,Anvendelseskode!$A:$A,0))</f>
        <v>Række-, kæde og dobbelthuse</v>
      </c>
      <c r="N3035" s="1" t="str">
        <f ca="1">INDEX(Anvendelseskode!D:D,MATCH($E3035,Anvendelseskode!$A:$A,0))</f>
        <v>Private husholdninger</v>
      </c>
      <c r="O3035" s="1" t="str">
        <f ca="1">IFERROR(INDEX(SBi!$2:$2,MATCH(G3035,SBi!$1:$1,1)),SBi!$K$2)</f>
        <v>Efter 2006</v>
      </c>
      <c r="P3035" s="1">
        <f ca="1">IFERROR(INDEX(SBi!$C$3:$K$28,MATCH(E3035,SBi!$B$3:$B$28,0),MATCH(O3035,SBi!$C$2:$K$2,0)),0)</f>
        <v>66.400000000000006</v>
      </c>
      <c r="Q3035" s="19">
        <f t="shared" ca="1" si="619"/>
        <v>11.288000000000002</v>
      </c>
      <c r="R3035" s="19" t="str">
        <f ca="1">IFERROR(INDEX(VpD!$2:$2,MATCH(G3035,VpD!$1:$1,1)),VpD!$I$2)</f>
        <v>&gt;1998</v>
      </c>
      <c r="S3035" s="1">
        <f ca="1">IFERROR(INDEX(VpD!$C$3:$I$27,MATCH(E3035,VpD!$B$3:$B$27,0),MATCH(R3035,VpD!$C$2:$I$2,0)),0)</f>
        <v>65</v>
      </c>
      <c r="T3035" s="19">
        <f t="shared" ca="1" si="620"/>
        <v>11.05</v>
      </c>
      <c r="U3035" s="14" t="str">
        <f t="shared" ca="1" si="621"/>
        <v xml:space="preserve">712911.94 </v>
      </c>
      <c r="V3035" s="14" t="str">
        <f t="shared" ca="1" si="622"/>
        <v>6168778.25</v>
      </c>
      <c r="W3035" s="14" t="str">
        <f t="shared" ca="1" si="623"/>
        <v>POINT(712911.94 6168778.25)</v>
      </c>
      <c r="X3035" s="14" t="str">
        <f>IFERROR(INDEX(BygningOmraade!B:B,MATCH(A3035,BygningOmraade!A:A,0)),"")</f>
        <v/>
      </c>
    </row>
    <row r="3036" spans="1:24" s="14" customFormat="1" x14ac:dyDescent="0.25">
      <c r="A3036" s="14">
        <f t="shared" si="611"/>
        <v>3036</v>
      </c>
      <c r="B3036" s="14" t="str">
        <f t="shared" ca="1" si="612"/>
        <v>b3027ade-b204-4931-8c5e-a701757a1335</v>
      </c>
      <c r="C3036" s="14" t="str">
        <f t="shared" ca="1" si="613"/>
        <v>0a3f507e-20e4-32b8-e044-0003ba298018</v>
      </c>
      <c r="D3036" s="14">
        <f t="shared" ca="1" si="614"/>
        <v>996158</v>
      </c>
      <c r="E3036" s="1">
        <f t="shared" ca="1" si="615"/>
        <v>120</v>
      </c>
      <c r="F3036" s="1">
        <f t="shared" ca="1" si="616"/>
        <v>182</v>
      </c>
      <c r="G3036" s="1">
        <f t="shared" ca="1" si="617"/>
        <v>1980</v>
      </c>
      <c r="H3036" s="1" t="str">
        <f ca="1">IFERROR(INDEX(Varmeinstallation!B:B,MATCH(INDIRECT($A$1&amp;"L"&amp;A3036)*1,Varmeinstallation!A:A,0)),"Ingen varmeinstallationer")</f>
        <v>Centralvarme fra eget anlæg, et-kammer fyr</v>
      </c>
      <c r="I3036" s="1" t="str">
        <f ca="1">IFERROR(INDEX(Opvarmningsmiddel!B:B,MATCH(INDIRECT($A$1&amp;"M"&amp;A3036)*1,Opvarmningsmiddel!A:A,0)),"")</f>
        <v>Naturgas</v>
      </c>
      <c r="J3036" s="1">
        <f t="shared" ca="1" si="618"/>
        <v>2</v>
      </c>
      <c r="K3036" s="1" t="str">
        <f ca="1">IFERROR(INDEX(Relationstabel!$C$3:$K$10,MATCH(VALUE(INDIRECT($A$1&amp;"L"&amp;A3036)),Relationstabel!$A$3:$A$10,0),MATCH(IFERROR(VALUE(INDIRECT($A$1&amp;"M"&amp;A3036)),0),Relationstabel!$C$1:$K$1,0)),"Ingen varmeinstallationer")</f>
        <v>Naturgas</v>
      </c>
      <c r="L3036" s="1" t="str">
        <f ca="1">INDEX(Anvendelseskode!B:B,MATCH($E3036,Anvendelseskode!$A:$A,0))</f>
        <v>Fritliggende enfamilieshus (parcelhus)</v>
      </c>
      <c r="M3036" s="1" t="str">
        <f ca="1">INDEX(Anvendelseskode!C:C,MATCH($E3036,Anvendelseskode!$A:$A,0))</f>
        <v>Parcelhuse</v>
      </c>
      <c r="N3036" s="1" t="str">
        <f ca="1">INDEX(Anvendelseskode!D:D,MATCH($E3036,Anvendelseskode!$A:$A,0))</f>
        <v>Private husholdninger</v>
      </c>
      <c r="O3036" s="1" t="str">
        <f ca="1">IFERROR(INDEX(SBi!$2:$2,MATCH(G3036,SBi!$1:$1,1)),SBi!$K$2)</f>
        <v>1979-1998</v>
      </c>
      <c r="P3036" s="1">
        <f ca="1">IFERROR(INDEX(SBi!$C$3:$K$28,MATCH(E3036,SBi!$B$3:$B$28,0),MATCH(O3036,SBi!$C$2:$K$2,0)),0)</f>
        <v>105.4</v>
      </c>
      <c r="Q3036" s="19">
        <f t="shared" ca="1" si="619"/>
        <v>19.1828</v>
      </c>
      <c r="R3036" s="19" t="str">
        <f ca="1">IFERROR(INDEX(VpD!$2:$2,MATCH(G3036,VpD!$1:$1,1)),VpD!$I$2)</f>
        <v>1979-1998</v>
      </c>
      <c r="S3036" s="1">
        <f ca="1">IFERROR(INDEX(VpD!$C$3:$I$27,MATCH(E3036,VpD!$B$3:$B$27,0),MATCH(R3036,VpD!$C$2:$I$2,0)),0)</f>
        <v>90</v>
      </c>
      <c r="T3036" s="19">
        <f t="shared" ca="1" si="620"/>
        <v>16.38</v>
      </c>
      <c r="U3036" s="14" t="str">
        <f t="shared" ca="1" si="621"/>
        <v xml:space="preserve">713124.19 </v>
      </c>
      <c r="V3036" s="14" t="str">
        <f t="shared" ca="1" si="622"/>
        <v>6168389.66</v>
      </c>
      <c r="W3036" s="14" t="str">
        <f t="shared" ca="1" si="623"/>
        <v>POINT(713124.19 6168389.66)</v>
      </c>
      <c r="X3036" s="14" t="str">
        <f>IFERROR(INDEX(BygningOmraade!B:B,MATCH(A3036,BygningOmraade!A:A,0)),"")</f>
        <v/>
      </c>
    </row>
    <row r="3037" spans="1:24" s="14" customFormat="1" x14ac:dyDescent="0.25">
      <c r="A3037" s="14">
        <f t="shared" si="611"/>
        <v>3037</v>
      </c>
      <c r="B3037" s="14" t="str">
        <f t="shared" ca="1" si="612"/>
        <v>b320a6d3-4849-4e5c-9b17-a9832a941af2</v>
      </c>
      <c r="C3037" s="14" t="str">
        <f t="shared" ca="1" si="613"/>
        <v>0a3f507e-23a3-32b8-e044-0003ba298018</v>
      </c>
      <c r="D3037" s="14">
        <f t="shared" ca="1" si="614"/>
        <v>997034</v>
      </c>
      <c r="E3037" s="1">
        <f t="shared" ca="1" si="615"/>
        <v>120</v>
      </c>
      <c r="F3037" s="1">
        <f t="shared" ca="1" si="616"/>
        <v>158</v>
      </c>
      <c r="G3037" s="1">
        <f t="shared" ca="1" si="617"/>
        <v>1979</v>
      </c>
      <c r="H3037" s="1" t="str">
        <f ca="1">IFERROR(INDEX(Varmeinstallation!B:B,MATCH(INDIRECT($A$1&amp;"L"&amp;A3037)*1,Varmeinstallation!A:A,0)),"Ingen varmeinstallationer")</f>
        <v>Centralvarme fra eget anlæg, et-kammer fyr</v>
      </c>
      <c r="I3037" s="1" t="str">
        <f ca="1">IFERROR(INDEX(Opvarmningsmiddel!B:B,MATCH(INDIRECT($A$1&amp;"M"&amp;A3037)*1,Opvarmningsmiddel!A:A,0)),"")</f>
        <v>Naturgas</v>
      </c>
      <c r="J3037" s="1">
        <f t="shared" ca="1" si="618"/>
        <v>2</v>
      </c>
      <c r="K3037" s="1" t="str">
        <f ca="1">IFERROR(INDEX(Relationstabel!$C$3:$K$10,MATCH(VALUE(INDIRECT($A$1&amp;"L"&amp;A3037)),Relationstabel!$A$3:$A$10,0),MATCH(IFERROR(VALUE(INDIRECT($A$1&amp;"M"&amp;A3037)),0),Relationstabel!$C$1:$K$1,0)),"Ingen varmeinstallationer")</f>
        <v>Naturgas</v>
      </c>
      <c r="L3037" s="1" t="str">
        <f ca="1">INDEX(Anvendelseskode!B:B,MATCH($E3037,Anvendelseskode!$A:$A,0))</f>
        <v>Fritliggende enfamilieshus (parcelhus)</v>
      </c>
      <c r="M3037" s="1" t="str">
        <f ca="1">INDEX(Anvendelseskode!C:C,MATCH($E3037,Anvendelseskode!$A:$A,0))</f>
        <v>Parcelhuse</v>
      </c>
      <c r="N3037" s="1" t="str">
        <f ca="1">INDEX(Anvendelseskode!D:D,MATCH($E3037,Anvendelseskode!$A:$A,0))</f>
        <v>Private husholdninger</v>
      </c>
      <c r="O3037" s="1" t="str">
        <f ca="1">IFERROR(INDEX(SBi!$2:$2,MATCH(G3037,SBi!$1:$1,1)),SBi!$K$2)</f>
        <v>1979-1998</v>
      </c>
      <c r="P3037" s="1">
        <f ca="1">IFERROR(INDEX(SBi!$C$3:$K$28,MATCH(E3037,SBi!$B$3:$B$28,0),MATCH(O3037,SBi!$C$2:$K$2,0)),0)</f>
        <v>105.4</v>
      </c>
      <c r="Q3037" s="19">
        <f t="shared" ca="1" si="619"/>
        <v>16.653200000000002</v>
      </c>
      <c r="R3037" s="19" t="str">
        <f ca="1">IFERROR(INDEX(VpD!$2:$2,MATCH(G3037,VpD!$1:$1,1)),VpD!$I$2)</f>
        <v>1979-1998</v>
      </c>
      <c r="S3037" s="1">
        <f ca="1">IFERROR(INDEX(VpD!$C$3:$I$27,MATCH(E3037,VpD!$B$3:$B$27,0),MATCH(R3037,VpD!$C$2:$I$2,0)),0)</f>
        <v>90</v>
      </c>
      <c r="T3037" s="19">
        <f t="shared" ca="1" si="620"/>
        <v>14.22</v>
      </c>
      <c r="U3037" s="14" t="str">
        <f t="shared" ca="1" si="621"/>
        <v xml:space="preserve">713600.68 </v>
      </c>
      <c r="V3037" s="14" t="str">
        <f t="shared" ca="1" si="622"/>
        <v>6168779.79</v>
      </c>
      <c r="W3037" s="14" t="str">
        <f t="shared" ca="1" si="623"/>
        <v>POINT(713600.68 6168779.79)</v>
      </c>
      <c r="X3037" s="14" t="str">
        <f>IFERROR(INDEX(BygningOmraade!B:B,MATCH(A3037,BygningOmraade!A:A,0)),"")</f>
        <v/>
      </c>
    </row>
    <row r="3038" spans="1:24" s="14" customFormat="1" x14ac:dyDescent="0.25">
      <c r="A3038" s="14">
        <f t="shared" si="611"/>
        <v>3038</v>
      </c>
      <c r="B3038" s="14" t="str">
        <f t="shared" ca="1" si="612"/>
        <v>b38e2a39-6a36-4238-9d87-8d777662dc67</v>
      </c>
      <c r="C3038" s="14" t="str">
        <f t="shared" ca="1" si="613"/>
        <v>0a3f507e-2165-32b8-e044-0003ba298018</v>
      </c>
      <c r="D3038" s="14">
        <f t="shared" ca="1" si="614"/>
        <v>997199</v>
      </c>
      <c r="E3038" s="1">
        <f t="shared" ca="1" si="615"/>
        <v>130</v>
      </c>
      <c r="F3038" s="1">
        <f t="shared" ca="1" si="616"/>
        <v>109</v>
      </c>
      <c r="G3038" s="1">
        <f t="shared" ca="1" si="617"/>
        <v>1978</v>
      </c>
      <c r="H3038" s="1" t="str">
        <f ca="1">IFERROR(INDEX(Varmeinstallation!B:B,MATCH(INDIRECT($A$1&amp;"L"&amp;A3038)*1,Varmeinstallation!A:A,0)),"Ingen varmeinstallationer")</f>
        <v>Fjernvarme/blokvarme (radiatorsystemer eller varmluftanlæg)</v>
      </c>
      <c r="I3038" s="1" t="str">
        <f ca="1">IFERROR(INDEX(Opvarmningsmiddel!B:B,MATCH(INDIRECT($A$1&amp;"M"&amp;A3038)*1,Opvarmningsmiddel!A:A,0)),"")</f>
        <v/>
      </c>
      <c r="J3038" s="1">
        <f t="shared" ca="1" si="618"/>
        <v>0</v>
      </c>
      <c r="K3038" s="1" t="str">
        <f ca="1">IFERROR(INDEX(Relationstabel!$C$3:$K$10,MATCH(VALUE(INDIRECT($A$1&amp;"L"&amp;A3038)),Relationstabel!$A$3:$A$10,0),MATCH(IFERROR(VALUE(INDIRECT($A$1&amp;"M"&amp;A3038)),0),Relationstabel!$C$1:$K$1,0)),"Ingen varmeinstallationer")</f>
        <v>Fjernvarme/ Blokvarme</v>
      </c>
      <c r="L3038" s="1" t="str">
        <f ca="1">INDEX(Anvendelseskode!B:B,MATCH($E3038,Anvendelseskode!$A:$A,0))</f>
        <v>Række-, kæde-, dobbelthus (lodret adskillelse mellem enhederne)</v>
      </c>
      <c r="M3038" s="1" t="str">
        <f ca="1">INDEX(Anvendelseskode!C:C,MATCH($E3038,Anvendelseskode!$A:$A,0))</f>
        <v>Række-, kæde og dobbelthuse</v>
      </c>
      <c r="N3038" s="1" t="str">
        <f ca="1">INDEX(Anvendelseskode!D:D,MATCH($E3038,Anvendelseskode!$A:$A,0))</f>
        <v>Private husholdninger</v>
      </c>
      <c r="O3038" s="1" t="str">
        <f ca="1">IFERROR(INDEX(SBi!$2:$2,MATCH(G3038,SBi!$1:$1,1)),SBi!$K$2)</f>
        <v>1973-1978</v>
      </c>
      <c r="P3038" s="1">
        <f ca="1">IFERROR(INDEX(SBi!$C$3:$K$28,MATCH(E3038,SBi!$B$3:$B$28,0),MATCH(O3038,SBi!$C$2:$K$2,0)),0)</f>
        <v>112.6</v>
      </c>
      <c r="Q3038" s="19">
        <f t="shared" ca="1" si="619"/>
        <v>12.273399999999999</v>
      </c>
      <c r="R3038" s="19" t="str">
        <f ca="1">IFERROR(INDEX(VpD!$2:$2,MATCH(G3038,VpD!$1:$1,1)),VpD!$I$2)</f>
        <v>1973-1978</v>
      </c>
      <c r="S3038" s="1">
        <f ca="1">IFERROR(INDEX(VpD!$C$3:$I$27,MATCH(E3038,VpD!$B$3:$B$27,0),MATCH(R3038,VpD!$C$2:$I$2,0)),0)</f>
        <v>98</v>
      </c>
      <c r="T3038" s="19">
        <f t="shared" ca="1" si="620"/>
        <v>10.682</v>
      </c>
      <c r="U3038" s="14" t="str">
        <f t="shared" ca="1" si="621"/>
        <v xml:space="preserve">713736.04 </v>
      </c>
      <c r="V3038" s="14" t="str">
        <f t="shared" ca="1" si="622"/>
        <v>6169523.01</v>
      </c>
      <c r="W3038" s="14" t="str">
        <f t="shared" ca="1" si="623"/>
        <v>POINT(713736.04 6169523.01)</v>
      </c>
      <c r="X3038" s="14" t="str">
        <f>IFERROR(INDEX(BygningOmraade!B:B,MATCH(A3038,BygningOmraade!A:A,0)),"")</f>
        <v/>
      </c>
    </row>
    <row r="3039" spans="1:24" s="14" customFormat="1" x14ac:dyDescent="0.25">
      <c r="A3039" s="14">
        <f t="shared" si="611"/>
        <v>3039</v>
      </c>
      <c r="B3039" s="14" t="str">
        <f t="shared" ca="1" si="612"/>
        <v>b38fd5e3-8d37-4649-8445-d5a03bb70841</v>
      </c>
      <c r="C3039" s="14" t="str">
        <f t="shared" ca="1" si="613"/>
        <v>0a3f507e-1995-32b8-e044-0003ba298018</v>
      </c>
      <c r="D3039" s="14">
        <f t="shared" ca="1" si="614"/>
        <v>995132</v>
      </c>
      <c r="E3039" s="1">
        <f t="shared" ca="1" si="615"/>
        <v>130</v>
      </c>
      <c r="F3039" s="1">
        <f t="shared" ca="1" si="616"/>
        <v>101</v>
      </c>
      <c r="G3039" s="1">
        <f t="shared" ca="1" si="617"/>
        <v>1977</v>
      </c>
      <c r="H3039" s="1" t="str">
        <f ca="1">IFERROR(INDEX(Varmeinstallation!B:B,MATCH(INDIRECT($A$1&amp;"L"&amp;A3039)*1,Varmeinstallation!A:A,0)),"Ingen varmeinstallationer")</f>
        <v>Fjernvarme/blokvarme (radiatorsystemer eller varmluftanlæg)</v>
      </c>
      <c r="I3039" s="1" t="str">
        <f ca="1">IFERROR(INDEX(Opvarmningsmiddel!B:B,MATCH(INDIRECT($A$1&amp;"M"&amp;A3039)*1,Opvarmningsmiddel!A:A,0)),"")</f>
        <v/>
      </c>
      <c r="J3039" s="1">
        <f t="shared" ca="1" si="618"/>
        <v>0</v>
      </c>
      <c r="K3039" s="1" t="str">
        <f ca="1">IFERROR(INDEX(Relationstabel!$C$3:$K$10,MATCH(VALUE(INDIRECT($A$1&amp;"L"&amp;A3039)),Relationstabel!$A$3:$A$10,0),MATCH(IFERROR(VALUE(INDIRECT($A$1&amp;"M"&amp;A3039)),0),Relationstabel!$C$1:$K$1,0)),"Ingen varmeinstallationer")</f>
        <v>Fjernvarme/ Blokvarme</v>
      </c>
      <c r="L3039" s="1" t="str">
        <f ca="1">INDEX(Anvendelseskode!B:B,MATCH($E3039,Anvendelseskode!$A:$A,0))</f>
        <v>Række-, kæde-, dobbelthus (lodret adskillelse mellem enhederne)</v>
      </c>
      <c r="M3039" s="1" t="str">
        <f ca="1">INDEX(Anvendelseskode!C:C,MATCH($E3039,Anvendelseskode!$A:$A,0))</f>
        <v>Række-, kæde og dobbelthuse</v>
      </c>
      <c r="N3039" s="1" t="str">
        <f ca="1">INDEX(Anvendelseskode!D:D,MATCH($E3039,Anvendelseskode!$A:$A,0))</f>
        <v>Private husholdninger</v>
      </c>
      <c r="O3039" s="1" t="str">
        <f ca="1">IFERROR(INDEX(SBi!$2:$2,MATCH(G3039,SBi!$1:$1,1)),SBi!$K$2)</f>
        <v>1973-1978</v>
      </c>
      <c r="P3039" s="1">
        <f ca="1">IFERROR(INDEX(SBi!$C$3:$K$28,MATCH(E3039,SBi!$B$3:$B$28,0),MATCH(O3039,SBi!$C$2:$K$2,0)),0)</f>
        <v>112.6</v>
      </c>
      <c r="Q3039" s="19">
        <f t="shared" ca="1" si="619"/>
        <v>11.372599999999998</v>
      </c>
      <c r="R3039" s="19" t="str">
        <f ca="1">IFERROR(INDEX(VpD!$2:$2,MATCH(G3039,VpD!$1:$1,1)),VpD!$I$2)</f>
        <v>1973-1978</v>
      </c>
      <c r="S3039" s="1">
        <f ca="1">IFERROR(INDEX(VpD!$C$3:$I$27,MATCH(E3039,VpD!$B$3:$B$27,0),MATCH(R3039,VpD!$C$2:$I$2,0)),0)</f>
        <v>98</v>
      </c>
      <c r="T3039" s="19">
        <f t="shared" ca="1" si="620"/>
        <v>9.8979999999999997</v>
      </c>
      <c r="U3039" s="14" t="str">
        <f t="shared" ca="1" si="621"/>
        <v xml:space="preserve">711846.67 </v>
      </c>
      <c r="V3039" s="14" t="str">
        <f t="shared" ca="1" si="622"/>
        <v>6172378.61</v>
      </c>
      <c r="W3039" s="14" t="str">
        <f t="shared" ca="1" si="623"/>
        <v>POINT(711846.67 6172378.61)</v>
      </c>
      <c r="X3039" s="14" t="str">
        <f>IFERROR(INDEX(BygningOmraade!B:B,MATCH(A3039,BygningOmraade!A:A,0)),"")</f>
        <v/>
      </c>
    </row>
    <row r="3040" spans="1:24" s="14" customFormat="1" x14ac:dyDescent="0.25">
      <c r="A3040" s="14">
        <f t="shared" si="611"/>
        <v>3040</v>
      </c>
      <c r="B3040" s="14" t="str">
        <f t="shared" ca="1" si="612"/>
        <v>b3acb0e2-1b16-4807-88a9-b05582209640</v>
      </c>
      <c r="C3040" s="14" t="str">
        <f t="shared" ca="1" si="613"/>
        <v>0a3f507e-1ab9-32b8-e044-0003ba298018</v>
      </c>
      <c r="D3040" s="14">
        <f t="shared" ca="1" si="614"/>
        <v>997204</v>
      </c>
      <c r="E3040" s="1">
        <f t="shared" ca="1" si="615"/>
        <v>130</v>
      </c>
      <c r="F3040" s="1">
        <f t="shared" ca="1" si="616"/>
        <v>110</v>
      </c>
      <c r="G3040" s="1">
        <f t="shared" ca="1" si="617"/>
        <v>1966</v>
      </c>
      <c r="H3040" s="1" t="str">
        <f ca="1">IFERROR(INDEX(Varmeinstallation!B:B,MATCH(INDIRECT($A$1&amp;"L"&amp;A3040)*1,Varmeinstallation!A:A,0)),"Ingen varmeinstallationer")</f>
        <v>Fjernvarme/blokvarme (radiatorsystemer eller varmluftanlæg)</v>
      </c>
      <c r="I3040" s="1" t="str">
        <f ca="1">IFERROR(INDEX(Opvarmningsmiddel!B:B,MATCH(INDIRECT($A$1&amp;"M"&amp;A3040)*1,Opvarmningsmiddel!A:A,0)),"")</f>
        <v/>
      </c>
      <c r="J3040" s="1">
        <f t="shared" ca="1" si="618"/>
        <v>0</v>
      </c>
      <c r="K3040" s="1" t="str">
        <f ca="1">IFERROR(INDEX(Relationstabel!$C$3:$K$10,MATCH(VALUE(INDIRECT($A$1&amp;"L"&amp;A3040)),Relationstabel!$A$3:$A$10,0),MATCH(IFERROR(VALUE(INDIRECT($A$1&amp;"M"&amp;A3040)),0),Relationstabel!$C$1:$K$1,0)),"Ingen varmeinstallationer")</f>
        <v>Fjernvarme/ Blokvarme</v>
      </c>
      <c r="L3040" s="1" t="str">
        <f ca="1">INDEX(Anvendelseskode!B:B,MATCH($E3040,Anvendelseskode!$A:$A,0))</f>
        <v>Række-, kæde-, dobbelthus (lodret adskillelse mellem enhederne)</v>
      </c>
      <c r="M3040" s="1" t="str">
        <f ca="1">INDEX(Anvendelseskode!C:C,MATCH($E3040,Anvendelseskode!$A:$A,0))</f>
        <v>Række-, kæde og dobbelthuse</v>
      </c>
      <c r="N3040" s="1" t="str">
        <f ca="1">INDEX(Anvendelseskode!D:D,MATCH($E3040,Anvendelseskode!$A:$A,0))</f>
        <v>Private husholdninger</v>
      </c>
      <c r="O3040" s="1" t="str">
        <f ca="1">IFERROR(INDEX(SBi!$2:$2,MATCH(G3040,SBi!$1:$1,1)),SBi!$K$2)</f>
        <v>1961-1972</v>
      </c>
      <c r="P3040" s="1">
        <f ca="1">IFERROR(INDEX(SBi!$C$3:$K$28,MATCH(E3040,SBi!$B$3:$B$28,0),MATCH(O3040,SBi!$C$2:$K$2,0)),0)</f>
        <v>119.9</v>
      </c>
      <c r="Q3040" s="19">
        <f t="shared" ca="1" si="619"/>
        <v>13.189</v>
      </c>
      <c r="R3040" s="19" t="str">
        <f ca="1">IFERROR(INDEX(VpD!$2:$2,MATCH(G3040,VpD!$1:$1,1)),VpD!$I$2)</f>
        <v>1961-1972</v>
      </c>
      <c r="S3040" s="1">
        <f ca="1">IFERROR(INDEX(VpD!$C$3:$I$27,MATCH(E3040,VpD!$B$3:$B$27,0),MATCH(R3040,VpD!$C$2:$I$2,0)),0)</f>
        <v>120</v>
      </c>
      <c r="T3040" s="19">
        <f t="shared" ca="1" si="620"/>
        <v>13.2</v>
      </c>
      <c r="U3040" s="14" t="str">
        <f t="shared" ca="1" si="621"/>
        <v xml:space="preserve">713740.12 </v>
      </c>
      <c r="V3040" s="14" t="str">
        <f t="shared" ca="1" si="622"/>
        <v>6169195.91</v>
      </c>
      <c r="W3040" s="14" t="str">
        <f t="shared" ca="1" si="623"/>
        <v>POINT(713740.12 6169195.91)</v>
      </c>
      <c r="X3040" s="14" t="str">
        <f>IFERROR(INDEX(BygningOmraade!B:B,MATCH(A3040,BygningOmraade!A:A,0)),"")</f>
        <v/>
      </c>
    </row>
    <row r="3041" spans="1:24" s="14" customFormat="1" x14ac:dyDescent="0.25">
      <c r="A3041" s="14">
        <f t="shared" si="611"/>
        <v>3041</v>
      </c>
      <c r="B3041" s="14" t="str">
        <f t="shared" ca="1" si="612"/>
        <v>b3beef58-8d9a-447a-9757-c9bd3d5a5f1b</v>
      </c>
      <c r="C3041" s="14" t="str">
        <f t="shared" ca="1" si="613"/>
        <v>0a3f507e-1c9a-32b8-e044-0003ba298018</v>
      </c>
      <c r="D3041" s="14">
        <f t="shared" ca="1" si="614"/>
        <v>994691</v>
      </c>
      <c r="E3041" s="1">
        <f t="shared" ca="1" si="615"/>
        <v>590</v>
      </c>
      <c r="F3041" s="1">
        <f t="shared" ca="1" si="616"/>
        <v>130</v>
      </c>
      <c r="G3041" s="1">
        <f t="shared" ca="1" si="617"/>
        <v>1990</v>
      </c>
      <c r="H3041" s="1" t="str">
        <f ca="1">IFERROR(INDEX(Varmeinstallation!B:B,MATCH(INDIRECT($A$1&amp;"L"&amp;A3041)*1,Varmeinstallation!A:A,0)),"Ingen varmeinstallationer")</f>
        <v>Elovne, elpaneler</v>
      </c>
      <c r="I3041" s="1" t="str">
        <f ca="1">IFERROR(INDEX(Opvarmningsmiddel!B:B,MATCH(INDIRECT($A$1&amp;"M"&amp;A3041)*1,Opvarmningsmiddel!A:A,0)),"")</f>
        <v>Elektricitet</v>
      </c>
      <c r="J3041" s="1">
        <f t="shared" ca="1" si="618"/>
        <v>0</v>
      </c>
      <c r="K3041" s="1" t="str">
        <f ca="1">IFERROR(INDEX(Relationstabel!$C$3:$K$10,MATCH(VALUE(INDIRECT($A$1&amp;"L"&amp;A3041)),Relationstabel!$A$3:$A$10,0),MATCH(IFERROR(VALUE(INDIRECT($A$1&amp;"M"&amp;A3041)),0),Relationstabel!$C$1:$K$1,0)),"Ingen varmeinstallationer")</f>
        <v>Elvarme</v>
      </c>
      <c r="L3041" s="1" t="str">
        <f ca="1">INDEX(Anvendelseskode!B:B,MATCH($E3041,Anvendelseskode!$A:$A,0))</f>
        <v>Uspecificeret fritidsformål</v>
      </c>
      <c r="M3041" s="1" t="str">
        <f ca="1">INDEX(Anvendelseskode!C:C,MATCH($E3041,Anvendelseskode!$A:$A,0))</f>
        <v>Anden bygning til fritidsformål</v>
      </c>
      <c r="N3041" s="1" t="str">
        <f ca="1">INDEX(Anvendelseskode!D:D,MATCH($E3041,Anvendelseskode!$A:$A,0))</f>
        <v>Kommunale og andre offentlige institutioner</v>
      </c>
      <c r="O3041" s="1" t="str">
        <f ca="1">IFERROR(INDEX(SBi!$2:$2,MATCH(G3041,SBi!$1:$1,1)),SBi!$K$2)</f>
        <v>1979-1998</v>
      </c>
      <c r="P3041" s="1">
        <f ca="1">IFERROR(INDEX(SBi!$C$3:$K$28,MATCH(E3041,SBi!$B$3:$B$28,0),MATCH(O3041,SBi!$C$2:$K$2,0)),0)</f>
        <v>115</v>
      </c>
      <c r="Q3041" s="19">
        <f t="shared" ca="1" si="619"/>
        <v>14.95</v>
      </c>
      <c r="R3041" s="19" t="str">
        <f ca="1">IFERROR(INDEX(VpD!$2:$2,MATCH(G3041,VpD!$1:$1,1)),VpD!$I$2)</f>
        <v>1979-1998</v>
      </c>
      <c r="S3041" s="1">
        <f ca="1">IFERROR(INDEX(VpD!$C$3:$I$27,MATCH(E3041,VpD!$B$3:$B$27,0),MATCH(R3041,VpD!$C$2:$I$2,0)),0)</f>
        <v>26</v>
      </c>
      <c r="T3041" s="19">
        <f t="shared" ca="1" si="620"/>
        <v>3.38</v>
      </c>
      <c r="U3041" s="14" t="str">
        <f t="shared" ca="1" si="621"/>
        <v xml:space="preserve">711753.02 </v>
      </c>
      <c r="V3041" s="14" t="str">
        <f t="shared" ca="1" si="622"/>
        <v>6169746.48</v>
      </c>
      <c r="W3041" s="14" t="str">
        <f t="shared" ca="1" si="623"/>
        <v>POINT(711753.02 6169746.48)</v>
      </c>
      <c r="X3041" s="14" t="str">
        <f>IFERROR(INDEX(BygningOmraade!B:B,MATCH(A3041,BygningOmraade!A:A,0)),"")</f>
        <v/>
      </c>
    </row>
    <row r="3042" spans="1:24" s="14" customFormat="1" x14ac:dyDescent="0.25">
      <c r="A3042" s="14">
        <f t="shared" si="611"/>
        <v>3042</v>
      </c>
      <c r="B3042" s="14" t="str">
        <f t="shared" ca="1" si="612"/>
        <v>b3cd060a-ff28-4b88-a21e-2654dca2d228</v>
      </c>
      <c r="C3042" s="14" t="str">
        <f t="shared" ca="1" si="613"/>
        <v>0a3f507e-1fd0-32b8-e044-0003ba298018</v>
      </c>
      <c r="D3042" s="14">
        <f t="shared" ca="1" si="614"/>
        <v>993977</v>
      </c>
      <c r="E3042" s="1">
        <f t="shared" ca="1" si="615"/>
        <v>120</v>
      </c>
      <c r="F3042" s="1">
        <f t="shared" ca="1" si="616"/>
        <v>119</v>
      </c>
      <c r="G3042" s="1">
        <f t="shared" ca="1" si="617"/>
        <v>1972</v>
      </c>
      <c r="H3042" s="1" t="str">
        <f ca="1">IFERROR(INDEX(Varmeinstallation!B:B,MATCH(INDIRECT($A$1&amp;"L"&amp;A3042)*1,Varmeinstallation!A:A,0)),"Ingen varmeinstallationer")</f>
        <v>Centralvarme fra eget anlæg, et-kammer fyr</v>
      </c>
      <c r="I3042" s="1" t="str">
        <f ca="1">IFERROR(INDEX(Opvarmningsmiddel!B:B,MATCH(INDIRECT($A$1&amp;"M"&amp;A3042)*1,Opvarmningsmiddel!A:A,0)),"")</f>
        <v>Naturgas</v>
      </c>
      <c r="J3042" s="1">
        <f t="shared" ca="1" si="618"/>
        <v>0</v>
      </c>
      <c r="K3042" s="1" t="str">
        <f ca="1">IFERROR(INDEX(Relationstabel!$C$3:$K$10,MATCH(VALUE(INDIRECT($A$1&amp;"L"&amp;A3042)),Relationstabel!$A$3:$A$10,0),MATCH(IFERROR(VALUE(INDIRECT($A$1&amp;"M"&amp;A3042)),0),Relationstabel!$C$1:$K$1,0)),"Ingen varmeinstallationer")</f>
        <v>Naturgas</v>
      </c>
      <c r="L3042" s="1" t="str">
        <f ca="1">INDEX(Anvendelseskode!B:B,MATCH($E3042,Anvendelseskode!$A:$A,0))</f>
        <v>Fritliggende enfamilieshus (parcelhus)</v>
      </c>
      <c r="M3042" s="1" t="str">
        <f ca="1">INDEX(Anvendelseskode!C:C,MATCH($E3042,Anvendelseskode!$A:$A,0))</f>
        <v>Parcelhuse</v>
      </c>
      <c r="N3042" s="1" t="str">
        <f ca="1">INDEX(Anvendelseskode!D:D,MATCH($E3042,Anvendelseskode!$A:$A,0))</f>
        <v>Private husholdninger</v>
      </c>
      <c r="O3042" s="1" t="str">
        <f ca="1">IFERROR(INDEX(SBi!$2:$2,MATCH(G3042,SBi!$1:$1,1)),SBi!$K$2)</f>
        <v>1961-1972</v>
      </c>
      <c r="P3042" s="1">
        <f ca="1">IFERROR(INDEX(SBi!$C$3:$K$28,MATCH(E3042,SBi!$B$3:$B$28,0),MATCH(O3042,SBi!$C$2:$K$2,0)),0)</f>
        <v>134.30000000000001</v>
      </c>
      <c r="Q3042" s="19">
        <f t="shared" ca="1" si="619"/>
        <v>15.9817</v>
      </c>
      <c r="R3042" s="19" t="str">
        <f ca="1">IFERROR(INDEX(VpD!$2:$2,MATCH(G3042,VpD!$1:$1,1)),VpD!$I$2)</f>
        <v>1961-1972</v>
      </c>
      <c r="S3042" s="1">
        <f ca="1">IFERROR(INDEX(VpD!$C$3:$I$27,MATCH(E3042,VpD!$B$3:$B$27,0),MATCH(R3042,VpD!$C$2:$I$2,0)),0)</f>
        <v>143</v>
      </c>
      <c r="T3042" s="19">
        <f t="shared" ca="1" si="620"/>
        <v>17.016999999999999</v>
      </c>
      <c r="U3042" s="14" t="str">
        <f t="shared" ca="1" si="621"/>
        <v xml:space="preserve">711125.1 </v>
      </c>
      <c r="V3042" s="14" t="str">
        <f t="shared" ca="1" si="622"/>
        <v>6171734.44</v>
      </c>
      <c r="W3042" s="14" t="str">
        <f t="shared" ca="1" si="623"/>
        <v>POINT(711125.1 6171734.44)</v>
      </c>
      <c r="X3042" s="14" t="str">
        <f>IFERROR(INDEX(BygningOmraade!B:B,MATCH(A3042,BygningOmraade!A:A,0)),"")</f>
        <v/>
      </c>
    </row>
    <row r="3043" spans="1:24" s="14" customFormat="1" x14ac:dyDescent="0.25">
      <c r="A3043" s="14">
        <f t="shared" si="611"/>
        <v>3043</v>
      </c>
      <c r="B3043" s="14" t="str">
        <f t="shared" ca="1" si="612"/>
        <v>b3e394df-c32d-45d1-a20d-70dd8089c4c0</v>
      </c>
      <c r="C3043" s="14" t="str">
        <f t="shared" ca="1" si="613"/>
        <v>0a3f507e-1fe6-32b8-e044-0003ba298018</v>
      </c>
      <c r="D3043" s="14">
        <f t="shared" ca="1" si="614"/>
        <v>994111</v>
      </c>
      <c r="E3043" s="1">
        <f t="shared" ca="1" si="615"/>
        <v>120</v>
      </c>
      <c r="F3043" s="1">
        <f t="shared" ca="1" si="616"/>
        <v>134</v>
      </c>
      <c r="G3043" s="1">
        <f t="shared" ca="1" si="617"/>
        <v>1972</v>
      </c>
      <c r="H3043" s="1" t="str">
        <f ca="1">IFERROR(INDEX(Varmeinstallation!B:B,MATCH(INDIRECT($A$1&amp;"L"&amp;A3043)*1,Varmeinstallation!A:A,0)),"Ingen varmeinstallationer")</f>
        <v>Centralvarme fra eget anlæg, et-kammer fyr</v>
      </c>
      <c r="I3043" s="1" t="str">
        <f ca="1">IFERROR(INDEX(Opvarmningsmiddel!B:B,MATCH(INDIRECT($A$1&amp;"M"&amp;A3043)*1,Opvarmningsmiddel!A:A,0)),"")</f>
        <v>Naturgas</v>
      </c>
      <c r="J3043" s="1">
        <f t="shared" ca="1" si="618"/>
        <v>0</v>
      </c>
      <c r="K3043" s="1" t="str">
        <f ca="1">IFERROR(INDEX(Relationstabel!$C$3:$K$10,MATCH(VALUE(INDIRECT($A$1&amp;"L"&amp;A3043)),Relationstabel!$A$3:$A$10,0),MATCH(IFERROR(VALUE(INDIRECT($A$1&amp;"M"&amp;A3043)),0),Relationstabel!$C$1:$K$1,0)),"Ingen varmeinstallationer")</f>
        <v>Naturgas</v>
      </c>
      <c r="L3043" s="1" t="str">
        <f ca="1">INDEX(Anvendelseskode!B:B,MATCH($E3043,Anvendelseskode!$A:$A,0))</f>
        <v>Fritliggende enfamilieshus (parcelhus)</v>
      </c>
      <c r="M3043" s="1" t="str">
        <f ca="1">INDEX(Anvendelseskode!C:C,MATCH($E3043,Anvendelseskode!$A:$A,0))</f>
        <v>Parcelhuse</v>
      </c>
      <c r="N3043" s="1" t="str">
        <f ca="1">INDEX(Anvendelseskode!D:D,MATCH($E3043,Anvendelseskode!$A:$A,0))</f>
        <v>Private husholdninger</v>
      </c>
      <c r="O3043" s="1" t="str">
        <f ca="1">IFERROR(INDEX(SBi!$2:$2,MATCH(G3043,SBi!$1:$1,1)),SBi!$K$2)</f>
        <v>1961-1972</v>
      </c>
      <c r="P3043" s="1">
        <f ca="1">IFERROR(INDEX(SBi!$C$3:$K$28,MATCH(E3043,SBi!$B$3:$B$28,0),MATCH(O3043,SBi!$C$2:$K$2,0)),0)</f>
        <v>134.30000000000001</v>
      </c>
      <c r="Q3043" s="19">
        <f t="shared" ca="1" si="619"/>
        <v>17.996200000000002</v>
      </c>
      <c r="R3043" s="19" t="str">
        <f ca="1">IFERROR(INDEX(VpD!$2:$2,MATCH(G3043,VpD!$1:$1,1)),VpD!$I$2)</f>
        <v>1961-1972</v>
      </c>
      <c r="S3043" s="1">
        <f ca="1">IFERROR(INDEX(VpD!$C$3:$I$27,MATCH(E3043,VpD!$B$3:$B$27,0),MATCH(R3043,VpD!$C$2:$I$2,0)),0)</f>
        <v>143</v>
      </c>
      <c r="T3043" s="19">
        <f t="shared" ca="1" si="620"/>
        <v>19.161999999999999</v>
      </c>
      <c r="U3043" s="14" t="str">
        <f t="shared" ca="1" si="621"/>
        <v xml:space="preserve">711011.71 </v>
      </c>
      <c r="V3043" s="14" t="str">
        <f t="shared" ca="1" si="622"/>
        <v>6171773.84</v>
      </c>
      <c r="W3043" s="14" t="str">
        <f t="shared" ca="1" si="623"/>
        <v>POINT(711011.71 6171773.84)</v>
      </c>
      <c r="X3043" s="14" t="str">
        <f>IFERROR(INDEX(BygningOmraade!B:B,MATCH(A3043,BygningOmraade!A:A,0)),"")</f>
        <v/>
      </c>
    </row>
    <row r="3044" spans="1:24" s="14" customFormat="1" x14ac:dyDescent="0.25">
      <c r="A3044" s="14">
        <f t="shared" si="611"/>
        <v>3044</v>
      </c>
      <c r="B3044" s="14" t="str">
        <f t="shared" ca="1" si="612"/>
        <v>b3e552ef-c5a9-42e9-a894-b9131d33a8e1</v>
      </c>
      <c r="C3044" s="14" t="str">
        <f t="shared" ca="1" si="613"/>
        <v>0a3f507e-22a1-32b8-e044-0003ba298018</v>
      </c>
      <c r="D3044" s="14">
        <f t="shared" ca="1" si="614"/>
        <v>995806</v>
      </c>
      <c r="E3044" s="1">
        <f t="shared" ca="1" si="615"/>
        <v>130</v>
      </c>
      <c r="F3044" s="1">
        <f t="shared" ca="1" si="616"/>
        <v>107</v>
      </c>
      <c r="G3044" s="1">
        <f t="shared" ca="1" si="617"/>
        <v>1984</v>
      </c>
      <c r="H3044" s="1" t="str">
        <f ca="1">IFERROR(INDEX(Varmeinstallation!B:B,MATCH(INDIRECT($A$1&amp;"L"&amp;A3044)*1,Varmeinstallation!A:A,0)),"Ingen varmeinstallationer")</f>
        <v>Fjernvarme/blokvarme (radiatorsystemer eller varmluftanlæg)</v>
      </c>
      <c r="I3044" s="1" t="str">
        <f ca="1">IFERROR(INDEX(Opvarmningsmiddel!B:B,MATCH(INDIRECT($A$1&amp;"M"&amp;A3044)*1,Opvarmningsmiddel!A:A,0)),"")</f>
        <v/>
      </c>
      <c r="J3044" s="1">
        <f t="shared" ca="1" si="618"/>
        <v>2</v>
      </c>
      <c r="K3044" s="1" t="str">
        <f ca="1">IFERROR(INDEX(Relationstabel!$C$3:$K$10,MATCH(VALUE(INDIRECT($A$1&amp;"L"&amp;A3044)),Relationstabel!$A$3:$A$10,0),MATCH(IFERROR(VALUE(INDIRECT($A$1&amp;"M"&amp;A3044)),0),Relationstabel!$C$1:$K$1,0)),"Ingen varmeinstallationer")</f>
        <v>Fjernvarme/ Blokvarme</v>
      </c>
      <c r="L3044" s="1" t="str">
        <f ca="1">INDEX(Anvendelseskode!B:B,MATCH($E3044,Anvendelseskode!$A:$A,0))</f>
        <v>Række-, kæde-, dobbelthus (lodret adskillelse mellem enhederne)</v>
      </c>
      <c r="M3044" s="1" t="str">
        <f ca="1">INDEX(Anvendelseskode!C:C,MATCH($E3044,Anvendelseskode!$A:$A,0))</f>
        <v>Række-, kæde og dobbelthuse</v>
      </c>
      <c r="N3044" s="1" t="str">
        <f ca="1">INDEX(Anvendelseskode!D:D,MATCH($E3044,Anvendelseskode!$A:$A,0))</f>
        <v>Private husholdninger</v>
      </c>
      <c r="O3044" s="1" t="str">
        <f ca="1">IFERROR(INDEX(SBi!$2:$2,MATCH(G3044,SBi!$1:$1,1)),SBi!$K$2)</f>
        <v>1979-1998</v>
      </c>
      <c r="P3044" s="1">
        <f ca="1">IFERROR(INDEX(SBi!$C$3:$K$28,MATCH(E3044,SBi!$B$3:$B$28,0),MATCH(O3044,SBi!$C$2:$K$2,0)),0)</f>
        <v>96.8</v>
      </c>
      <c r="Q3044" s="19">
        <f t="shared" ca="1" si="619"/>
        <v>10.3576</v>
      </c>
      <c r="R3044" s="19" t="str">
        <f ca="1">IFERROR(INDEX(VpD!$2:$2,MATCH(G3044,VpD!$1:$1,1)),VpD!$I$2)</f>
        <v>1979-1998</v>
      </c>
      <c r="S3044" s="1">
        <f ca="1">IFERROR(INDEX(VpD!$C$3:$I$27,MATCH(E3044,VpD!$B$3:$B$27,0),MATCH(R3044,VpD!$C$2:$I$2,0)),0)</f>
        <v>74</v>
      </c>
      <c r="T3044" s="19">
        <f t="shared" ca="1" si="620"/>
        <v>7.9180000000000001</v>
      </c>
      <c r="U3044" s="14" t="str">
        <f t="shared" ca="1" si="621"/>
        <v xml:space="preserve">712060.33 </v>
      </c>
      <c r="V3044" s="14" t="str">
        <f t="shared" ca="1" si="622"/>
        <v>6171884.33</v>
      </c>
      <c r="W3044" s="14" t="str">
        <f t="shared" ca="1" si="623"/>
        <v>POINT(712060.33 6171884.33)</v>
      </c>
      <c r="X3044" s="14" t="str">
        <f>IFERROR(INDEX(BygningOmraade!B:B,MATCH(A3044,BygningOmraade!A:A,0)),"")</f>
        <v/>
      </c>
    </row>
    <row r="3045" spans="1:24" s="14" customFormat="1" x14ac:dyDescent="0.25">
      <c r="A3045" s="14">
        <f t="shared" si="611"/>
        <v>3045</v>
      </c>
      <c r="B3045" s="14" t="str">
        <f t="shared" ca="1" si="612"/>
        <v>b40342fb-befe-4fc6-ade0-65b75e26a88d</v>
      </c>
      <c r="C3045" s="14" t="str">
        <f t="shared" ca="1" si="613"/>
        <v>0a3f507e-2461-32b8-e044-0003ba298018</v>
      </c>
      <c r="D3045" s="14">
        <f t="shared" ca="1" si="614"/>
        <v>995887</v>
      </c>
      <c r="E3045" s="1">
        <f t="shared" ca="1" si="615"/>
        <v>440</v>
      </c>
      <c r="F3045" s="1">
        <f t="shared" ca="1" si="616"/>
        <v>465</v>
      </c>
      <c r="G3045" s="1">
        <f t="shared" ca="1" si="617"/>
        <v>1969</v>
      </c>
      <c r="H3045" s="1" t="str">
        <f ca="1">IFERROR(INDEX(Varmeinstallation!B:B,MATCH(INDIRECT($A$1&amp;"L"&amp;A3045)*1,Varmeinstallation!A:A,0)),"Ingen varmeinstallationer")</f>
        <v>Fjernvarme/blokvarme (radiatorsystemer eller varmluftanlæg)</v>
      </c>
      <c r="I3045" s="1" t="str">
        <f ca="1">IFERROR(INDEX(Opvarmningsmiddel!B:B,MATCH(INDIRECT($A$1&amp;"M"&amp;A3045)*1,Opvarmningsmiddel!A:A,0)),"")</f>
        <v/>
      </c>
      <c r="J3045" s="1">
        <f t="shared" ca="1" si="618"/>
        <v>0</v>
      </c>
      <c r="K3045" s="1" t="str">
        <f ca="1">IFERROR(INDEX(Relationstabel!$C$3:$K$10,MATCH(VALUE(INDIRECT($A$1&amp;"L"&amp;A3045)),Relationstabel!$A$3:$A$10,0),MATCH(IFERROR(VALUE(INDIRECT($A$1&amp;"M"&amp;A3045)),0),Relationstabel!$C$1:$K$1,0)),"Ingen varmeinstallationer")</f>
        <v>Fjernvarme/ Blokvarme</v>
      </c>
      <c r="L3045" s="1" t="str">
        <f ca="1">INDEX(Anvendelseskode!B:B,MATCH($E3045,Anvendelseskode!$A:$A,0))</f>
        <v>Daginstitutioner</v>
      </c>
      <c r="M3045" s="1" t="str">
        <f ca="1">INDEX(Anvendelseskode!C:C,MATCH($E3045,Anvendelseskode!$A:$A,0))</f>
        <v>Daginstitutioner</v>
      </c>
      <c r="N3045" s="1" t="str">
        <f ca="1">INDEX(Anvendelseskode!D:D,MATCH($E3045,Anvendelseskode!$A:$A,0))</f>
        <v>Kommunale og andre offentlige institutioner</v>
      </c>
      <c r="O3045" s="1" t="str">
        <f ca="1">IFERROR(INDEX(SBi!$2:$2,MATCH(G3045,SBi!$1:$1,1)),SBi!$K$2)</f>
        <v>1961-1972</v>
      </c>
      <c r="P3045" s="1">
        <f ca="1">IFERROR(INDEX(SBi!$C$3:$K$28,MATCH(E3045,SBi!$B$3:$B$28,0),MATCH(O3045,SBi!$C$2:$K$2,0)),0)</f>
        <v>172.8</v>
      </c>
      <c r="Q3045" s="19">
        <f t="shared" ca="1" si="619"/>
        <v>80.352000000000004</v>
      </c>
      <c r="R3045" s="19" t="str">
        <f ca="1">IFERROR(INDEX(VpD!$2:$2,MATCH(G3045,VpD!$1:$1,1)),VpD!$I$2)</f>
        <v>1961-1972</v>
      </c>
      <c r="S3045" s="1">
        <f ca="1">IFERROR(INDEX(VpD!$C$3:$I$27,MATCH(E3045,VpD!$B$3:$B$27,0),MATCH(R3045,VpD!$C$2:$I$2,0)),0)</f>
        <v>186</v>
      </c>
      <c r="T3045" s="19">
        <f t="shared" ca="1" si="620"/>
        <v>86.49</v>
      </c>
      <c r="U3045" s="14" t="str">
        <f t="shared" ca="1" si="621"/>
        <v xml:space="preserve">712975.51 </v>
      </c>
      <c r="V3045" s="14" t="str">
        <f t="shared" ca="1" si="622"/>
        <v>6169634.35</v>
      </c>
      <c r="W3045" s="14" t="str">
        <f t="shared" ca="1" si="623"/>
        <v>POINT(712975.51 6169634.35)</v>
      </c>
      <c r="X3045" s="14" t="str">
        <f>IFERROR(INDEX(BygningOmraade!B:B,MATCH(A3045,BygningOmraade!A:A,0)),"")</f>
        <v/>
      </c>
    </row>
    <row r="3046" spans="1:24" s="14" customFormat="1" x14ac:dyDescent="0.25">
      <c r="A3046" s="14">
        <f t="shared" si="611"/>
        <v>3046</v>
      </c>
      <c r="B3046" s="14" t="str">
        <f t="shared" ca="1" si="612"/>
        <v>b41137ff-cc64-4be4-91ed-e3de16fb9099</v>
      </c>
      <c r="C3046" s="14" t="str">
        <f t="shared" ca="1" si="613"/>
        <v>0a3f507e-2070-32b8-e044-0003ba298018</v>
      </c>
      <c r="D3046" s="14">
        <f t="shared" ca="1" si="614"/>
        <v>996086</v>
      </c>
      <c r="E3046" s="1">
        <f t="shared" ca="1" si="615"/>
        <v>120</v>
      </c>
      <c r="F3046" s="1">
        <f t="shared" ca="1" si="616"/>
        <v>145</v>
      </c>
      <c r="G3046" s="1">
        <f t="shared" ca="1" si="617"/>
        <v>1998</v>
      </c>
      <c r="H3046" s="1" t="str">
        <f ca="1">IFERROR(INDEX(Varmeinstallation!B:B,MATCH(INDIRECT($A$1&amp;"L"&amp;A3046)*1,Varmeinstallation!A:A,0)),"Ingen varmeinstallationer")</f>
        <v>Centralvarme fra eget anlæg, et-kammer fyr</v>
      </c>
      <c r="I3046" s="1" t="str">
        <f ca="1">IFERROR(INDEX(Opvarmningsmiddel!B:B,MATCH(INDIRECT($A$1&amp;"M"&amp;A3046)*1,Opvarmningsmiddel!A:A,0)),"")</f>
        <v>Naturgas</v>
      </c>
      <c r="J3046" s="1">
        <f t="shared" ca="1" si="618"/>
        <v>90</v>
      </c>
      <c r="K3046" s="1" t="str">
        <f ca="1">IFERROR(INDEX(Relationstabel!$C$3:$K$10,MATCH(VALUE(INDIRECT($A$1&amp;"L"&amp;A3046)),Relationstabel!$A$3:$A$10,0),MATCH(IFERROR(VALUE(INDIRECT($A$1&amp;"M"&amp;A3046)),0),Relationstabel!$C$1:$K$1,0)),"Ingen varmeinstallationer")</f>
        <v>Naturgas</v>
      </c>
      <c r="L3046" s="1" t="str">
        <f ca="1">INDEX(Anvendelseskode!B:B,MATCH($E3046,Anvendelseskode!$A:$A,0))</f>
        <v>Fritliggende enfamilieshus (parcelhus)</v>
      </c>
      <c r="M3046" s="1" t="str">
        <f ca="1">INDEX(Anvendelseskode!C:C,MATCH($E3046,Anvendelseskode!$A:$A,0))</f>
        <v>Parcelhuse</v>
      </c>
      <c r="N3046" s="1" t="str">
        <f ca="1">INDEX(Anvendelseskode!D:D,MATCH($E3046,Anvendelseskode!$A:$A,0))</f>
        <v>Private husholdninger</v>
      </c>
      <c r="O3046" s="1" t="str">
        <f ca="1">IFERROR(INDEX(SBi!$2:$2,MATCH(G3046,SBi!$1:$1,1)),SBi!$K$2)</f>
        <v>1979-1998</v>
      </c>
      <c r="P3046" s="1">
        <f ca="1">IFERROR(INDEX(SBi!$C$3:$K$28,MATCH(E3046,SBi!$B$3:$B$28,0),MATCH(O3046,SBi!$C$2:$K$2,0)),0)</f>
        <v>105.4</v>
      </c>
      <c r="Q3046" s="19">
        <f t="shared" ca="1" si="619"/>
        <v>15.282999999999999</v>
      </c>
      <c r="R3046" s="19" t="str">
        <f ca="1">IFERROR(INDEX(VpD!$2:$2,MATCH(G3046,VpD!$1:$1,1)),VpD!$I$2)</f>
        <v>1979-1998</v>
      </c>
      <c r="S3046" s="1">
        <f ca="1">IFERROR(INDEX(VpD!$C$3:$I$27,MATCH(E3046,VpD!$B$3:$B$27,0),MATCH(R3046,VpD!$C$2:$I$2,0)),0)</f>
        <v>90</v>
      </c>
      <c r="T3046" s="19">
        <f t="shared" ca="1" si="620"/>
        <v>13.05</v>
      </c>
      <c r="U3046" s="14" t="str">
        <f t="shared" ca="1" si="621"/>
        <v xml:space="preserve">712461.91 </v>
      </c>
      <c r="V3046" s="14" t="str">
        <f t="shared" ca="1" si="622"/>
        <v>6168949.01</v>
      </c>
      <c r="W3046" s="14" t="str">
        <f t="shared" ca="1" si="623"/>
        <v>POINT(712461.91 6168949.01)</v>
      </c>
      <c r="X3046" s="14" t="str">
        <f>IFERROR(INDEX(BygningOmraade!B:B,MATCH(A3046,BygningOmraade!A:A,0)),"")</f>
        <v/>
      </c>
    </row>
    <row r="3047" spans="1:24" s="14" customFormat="1" x14ac:dyDescent="0.25">
      <c r="A3047" s="14">
        <f t="shared" si="611"/>
        <v>3047</v>
      </c>
      <c r="B3047" s="14" t="str">
        <f t="shared" ca="1" si="612"/>
        <v>b41a40be-04b5-4f86-94f8-b3342f5a1469</v>
      </c>
      <c r="C3047" s="14" t="str">
        <f t="shared" ca="1" si="613"/>
        <v>0a3f507e-15bf-32b8-e044-0003ba298018</v>
      </c>
      <c r="D3047" s="14">
        <f t="shared" ca="1" si="614"/>
        <v>995998</v>
      </c>
      <c r="E3047" s="1">
        <f t="shared" ca="1" si="615"/>
        <v>120</v>
      </c>
      <c r="F3047" s="1">
        <f t="shared" ca="1" si="616"/>
        <v>126</v>
      </c>
      <c r="G3047" s="1">
        <f t="shared" ca="1" si="617"/>
        <v>1960</v>
      </c>
      <c r="H3047" s="1" t="str">
        <f ca="1">IFERROR(INDEX(Varmeinstallation!B:B,MATCH(INDIRECT($A$1&amp;"L"&amp;A3047)*1,Varmeinstallation!A:A,0)),"Ingen varmeinstallationer")</f>
        <v>Centralvarme fra eget anlæg, et-kammer fyr</v>
      </c>
      <c r="I3047" s="1" t="str">
        <f ca="1">IFERROR(INDEX(Opvarmningsmiddel!B:B,MATCH(INDIRECT($A$1&amp;"M"&amp;A3047)*1,Opvarmningsmiddel!A:A,0)),"")</f>
        <v>Flydende brændsel (olie, petroleum, flaskegas m.m.)</v>
      </c>
      <c r="J3047" s="1">
        <f t="shared" ca="1" si="618"/>
        <v>2</v>
      </c>
      <c r="K3047" s="1" t="str">
        <f ca="1">IFERROR(INDEX(Relationstabel!$C$3:$K$10,MATCH(VALUE(INDIRECT($A$1&amp;"L"&amp;A3047)),Relationstabel!$A$3:$A$10,0),MATCH(IFERROR(VALUE(INDIRECT($A$1&amp;"M"&amp;A3047)),0),Relationstabel!$C$1:$K$1,0)),"Ingen varmeinstallationer")</f>
        <v>Olie</v>
      </c>
      <c r="L3047" s="1" t="str">
        <f ca="1">INDEX(Anvendelseskode!B:B,MATCH($E3047,Anvendelseskode!$A:$A,0))</f>
        <v>Fritliggende enfamilieshus (parcelhus)</v>
      </c>
      <c r="M3047" s="1" t="str">
        <f ca="1">INDEX(Anvendelseskode!C:C,MATCH($E3047,Anvendelseskode!$A:$A,0))</f>
        <v>Parcelhuse</v>
      </c>
      <c r="N3047" s="1" t="str">
        <f ca="1">INDEX(Anvendelseskode!D:D,MATCH($E3047,Anvendelseskode!$A:$A,0))</f>
        <v>Private husholdninger</v>
      </c>
      <c r="O3047" s="1" t="str">
        <f ca="1">IFERROR(INDEX(SBi!$2:$2,MATCH(G3047,SBi!$1:$1,1)),SBi!$K$2)</f>
        <v>1951-1960</v>
      </c>
      <c r="P3047" s="1">
        <f ca="1">IFERROR(INDEX(SBi!$C$3:$K$28,MATCH(E3047,SBi!$B$3:$B$28,0),MATCH(O3047,SBi!$C$2:$K$2,0)),0)</f>
        <v>154.9</v>
      </c>
      <c r="Q3047" s="19">
        <f t="shared" ca="1" si="619"/>
        <v>19.517400000000002</v>
      </c>
      <c r="R3047" s="19" t="str">
        <f ca="1">IFERROR(INDEX(VpD!$2:$2,MATCH(G3047,VpD!$1:$1,1)),VpD!$I$2)</f>
        <v>1951-1960</v>
      </c>
      <c r="S3047" s="1">
        <f ca="1">IFERROR(INDEX(VpD!$C$3:$I$27,MATCH(E3047,VpD!$B$3:$B$27,0),MATCH(R3047,VpD!$C$2:$I$2,0)),0)</f>
        <v>204</v>
      </c>
      <c r="T3047" s="19">
        <f t="shared" ca="1" si="620"/>
        <v>25.704000000000001</v>
      </c>
      <c r="U3047" s="14" t="str">
        <f t="shared" ca="1" si="621"/>
        <v xml:space="preserve">712720.34 </v>
      </c>
      <c r="V3047" s="14" t="str">
        <f t="shared" ca="1" si="622"/>
        <v>6171292.48</v>
      </c>
      <c r="W3047" s="14" t="str">
        <f t="shared" ca="1" si="623"/>
        <v>POINT(712720.34 6171292.48)</v>
      </c>
      <c r="X3047" s="14" t="str">
        <f>IFERROR(INDEX(BygningOmraade!B:B,MATCH(A3047,BygningOmraade!A:A,0)),"")</f>
        <v/>
      </c>
    </row>
    <row r="3048" spans="1:24" s="14" customFormat="1" x14ac:dyDescent="0.25">
      <c r="A3048" s="14">
        <f t="shared" si="611"/>
        <v>3048</v>
      </c>
      <c r="B3048" s="14" t="str">
        <f t="shared" ca="1" si="612"/>
        <v>b4216a66-b5f9-40b4-b0a7-6bb86fe26298</v>
      </c>
      <c r="C3048" s="14" t="str">
        <f t="shared" ca="1" si="613"/>
        <v>0a3f507e-1ff8-32b8-e044-0003ba298018</v>
      </c>
      <c r="D3048" s="14">
        <f t="shared" ca="1" si="614"/>
        <v>994107</v>
      </c>
      <c r="E3048" s="1">
        <f t="shared" ca="1" si="615"/>
        <v>120</v>
      </c>
      <c r="F3048" s="1">
        <f t="shared" ca="1" si="616"/>
        <v>134</v>
      </c>
      <c r="G3048" s="1">
        <f t="shared" ca="1" si="617"/>
        <v>1972</v>
      </c>
      <c r="H3048" s="1" t="str">
        <f ca="1">IFERROR(INDEX(Varmeinstallation!B:B,MATCH(INDIRECT($A$1&amp;"L"&amp;A3048)*1,Varmeinstallation!A:A,0)),"Ingen varmeinstallationer")</f>
        <v>Centralvarme fra eget anlæg, et-kammer fyr</v>
      </c>
      <c r="I3048" s="1" t="str">
        <f ca="1">IFERROR(INDEX(Opvarmningsmiddel!B:B,MATCH(INDIRECT($A$1&amp;"M"&amp;A3048)*1,Opvarmningsmiddel!A:A,0)),"")</f>
        <v>Naturgas</v>
      </c>
      <c r="J3048" s="1">
        <f t="shared" ca="1" si="618"/>
        <v>2</v>
      </c>
      <c r="K3048" s="1" t="str">
        <f ca="1">IFERROR(INDEX(Relationstabel!$C$3:$K$10,MATCH(VALUE(INDIRECT($A$1&amp;"L"&amp;A3048)),Relationstabel!$A$3:$A$10,0),MATCH(IFERROR(VALUE(INDIRECT($A$1&amp;"M"&amp;A3048)),0),Relationstabel!$C$1:$K$1,0)),"Ingen varmeinstallationer")</f>
        <v>Naturgas</v>
      </c>
      <c r="L3048" s="1" t="str">
        <f ca="1">INDEX(Anvendelseskode!B:B,MATCH($E3048,Anvendelseskode!$A:$A,0))</f>
        <v>Fritliggende enfamilieshus (parcelhus)</v>
      </c>
      <c r="M3048" s="1" t="str">
        <f ca="1">INDEX(Anvendelseskode!C:C,MATCH($E3048,Anvendelseskode!$A:$A,0))</f>
        <v>Parcelhuse</v>
      </c>
      <c r="N3048" s="1" t="str">
        <f ca="1">INDEX(Anvendelseskode!D:D,MATCH($E3048,Anvendelseskode!$A:$A,0))</f>
        <v>Private husholdninger</v>
      </c>
      <c r="O3048" s="1" t="str">
        <f ca="1">IFERROR(INDEX(SBi!$2:$2,MATCH(G3048,SBi!$1:$1,1)),SBi!$K$2)</f>
        <v>1961-1972</v>
      </c>
      <c r="P3048" s="1">
        <f ca="1">IFERROR(INDEX(SBi!$C$3:$K$28,MATCH(E3048,SBi!$B$3:$B$28,0),MATCH(O3048,SBi!$C$2:$K$2,0)),0)</f>
        <v>134.30000000000001</v>
      </c>
      <c r="Q3048" s="19">
        <f t="shared" ca="1" si="619"/>
        <v>17.996200000000002</v>
      </c>
      <c r="R3048" s="19" t="str">
        <f ca="1">IFERROR(INDEX(VpD!$2:$2,MATCH(G3048,VpD!$1:$1,1)),VpD!$I$2)</f>
        <v>1961-1972</v>
      </c>
      <c r="S3048" s="1">
        <f ca="1">IFERROR(INDEX(VpD!$C$3:$I$27,MATCH(E3048,VpD!$B$3:$B$27,0),MATCH(R3048,VpD!$C$2:$I$2,0)),0)</f>
        <v>143</v>
      </c>
      <c r="T3048" s="19">
        <f t="shared" ca="1" si="620"/>
        <v>19.161999999999999</v>
      </c>
      <c r="U3048" s="14" t="str">
        <f t="shared" ca="1" si="621"/>
        <v xml:space="preserve">711015.49 </v>
      </c>
      <c r="V3048" s="14" t="str">
        <f t="shared" ca="1" si="622"/>
        <v>6171811.76</v>
      </c>
      <c r="W3048" s="14" t="str">
        <f t="shared" ca="1" si="623"/>
        <v>POINT(711015.49 6171811.76)</v>
      </c>
      <c r="X3048" s="14" t="str">
        <f>IFERROR(INDEX(BygningOmraade!B:B,MATCH(A3048,BygningOmraade!A:A,0)),"")</f>
        <v/>
      </c>
    </row>
    <row r="3049" spans="1:24" s="14" customFormat="1" x14ac:dyDescent="0.25">
      <c r="A3049" s="14">
        <f t="shared" si="611"/>
        <v>3049</v>
      </c>
      <c r="B3049" s="14" t="str">
        <f t="shared" ca="1" si="612"/>
        <v>b42425cc-679c-4a15-8e35-03d0dfd02c17</v>
      </c>
      <c r="C3049" s="14" t="str">
        <f t="shared" ca="1" si="613"/>
        <v>0a3f507e-1957-32b8-e044-0003ba298018</v>
      </c>
      <c r="D3049" s="14">
        <f t="shared" ca="1" si="614"/>
        <v>995222</v>
      </c>
      <c r="E3049" s="1">
        <f t="shared" ca="1" si="615"/>
        <v>130</v>
      </c>
      <c r="F3049" s="1">
        <f t="shared" ca="1" si="616"/>
        <v>125</v>
      </c>
      <c r="G3049" s="1">
        <f t="shared" ca="1" si="617"/>
        <v>1978</v>
      </c>
      <c r="H3049" s="1" t="str">
        <f ca="1">IFERROR(INDEX(Varmeinstallation!B:B,MATCH(INDIRECT($A$1&amp;"L"&amp;A3049)*1,Varmeinstallation!A:A,0)),"Ingen varmeinstallationer")</f>
        <v>Elovne, elpaneler</v>
      </c>
      <c r="I3049" s="1" t="str">
        <f ca="1">IFERROR(INDEX(Opvarmningsmiddel!B:B,MATCH(INDIRECT($A$1&amp;"M"&amp;A3049)*1,Opvarmningsmiddel!A:A,0)),"")</f>
        <v>Elektricitet</v>
      </c>
      <c r="J3049" s="1">
        <f t="shared" ca="1" si="618"/>
        <v>0</v>
      </c>
      <c r="K3049" s="1" t="str">
        <f ca="1">IFERROR(INDEX(Relationstabel!$C$3:$K$10,MATCH(VALUE(INDIRECT($A$1&amp;"L"&amp;A3049)),Relationstabel!$A$3:$A$10,0),MATCH(IFERROR(VALUE(INDIRECT($A$1&amp;"M"&amp;A3049)),0),Relationstabel!$C$1:$K$1,0)),"Ingen varmeinstallationer")</f>
        <v>Elvarme</v>
      </c>
      <c r="L3049" s="1" t="str">
        <f ca="1">INDEX(Anvendelseskode!B:B,MATCH($E3049,Anvendelseskode!$A:$A,0))</f>
        <v>Række-, kæde-, dobbelthus (lodret adskillelse mellem enhederne)</v>
      </c>
      <c r="M3049" s="1" t="str">
        <f ca="1">INDEX(Anvendelseskode!C:C,MATCH($E3049,Anvendelseskode!$A:$A,0))</f>
        <v>Række-, kæde og dobbelthuse</v>
      </c>
      <c r="N3049" s="1" t="str">
        <f ca="1">INDEX(Anvendelseskode!D:D,MATCH($E3049,Anvendelseskode!$A:$A,0))</f>
        <v>Private husholdninger</v>
      </c>
      <c r="O3049" s="1" t="str">
        <f ca="1">IFERROR(INDEX(SBi!$2:$2,MATCH(G3049,SBi!$1:$1,1)),SBi!$K$2)</f>
        <v>1973-1978</v>
      </c>
      <c r="P3049" s="1">
        <f ca="1">IFERROR(INDEX(SBi!$C$3:$K$28,MATCH(E3049,SBi!$B$3:$B$28,0),MATCH(O3049,SBi!$C$2:$K$2,0)),0)</f>
        <v>112.6</v>
      </c>
      <c r="Q3049" s="19">
        <f t="shared" ca="1" si="619"/>
        <v>14.074999999999999</v>
      </c>
      <c r="R3049" s="19" t="str">
        <f ca="1">IFERROR(INDEX(VpD!$2:$2,MATCH(G3049,VpD!$1:$1,1)),VpD!$I$2)</f>
        <v>1973-1978</v>
      </c>
      <c r="S3049" s="1">
        <f ca="1">IFERROR(INDEX(VpD!$C$3:$I$27,MATCH(E3049,VpD!$B$3:$B$27,0),MATCH(R3049,VpD!$C$2:$I$2,0)),0)</f>
        <v>98</v>
      </c>
      <c r="T3049" s="19">
        <f t="shared" ca="1" si="620"/>
        <v>12.25</v>
      </c>
      <c r="U3049" s="14" t="str">
        <f t="shared" ca="1" si="621"/>
        <v xml:space="preserve">711805.28 </v>
      </c>
      <c r="V3049" s="14" t="str">
        <f t="shared" ca="1" si="622"/>
        <v>6172572.62</v>
      </c>
      <c r="W3049" s="14" t="str">
        <f t="shared" ca="1" si="623"/>
        <v>POINT(711805.28 6172572.62)</v>
      </c>
      <c r="X3049" s="14" t="str">
        <f>IFERROR(INDEX(BygningOmraade!B:B,MATCH(A3049,BygningOmraade!A:A,0)),"")</f>
        <v/>
      </c>
    </row>
    <row r="3050" spans="1:24" s="14" customFormat="1" x14ac:dyDescent="0.25">
      <c r="A3050" s="14">
        <f t="shared" si="611"/>
        <v>3050</v>
      </c>
      <c r="B3050" s="14" t="str">
        <f t="shared" ca="1" si="612"/>
        <v>b42fc9e9-0d1f-4bbb-8973-6859df718992</v>
      </c>
      <c r="C3050" s="14" t="str">
        <f t="shared" ca="1" si="613"/>
        <v>0a3f507e-1ba6-32b8-e044-0003ba298018</v>
      </c>
      <c r="D3050" s="14">
        <f t="shared" ca="1" si="614"/>
        <v>997526</v>
      </c>
      <c r="E3050" s="1">
        <f t="shared" ca="1" si="615"/>
        <v>130</v>
      </c>
      <c r="F3050" s="1">
        <f t="shared" ca="1" si="616"/>
        <v>122</v>
      </c>
      <c r="G3050" s="1">
        <f t="shared" ca="1" si="617"/>
        <v>1964</v>
      </c>
      <c r="H3050" s="1" t="str">
        <f ca="1">IFERROR(INDEX(Varmeinstallation!B:B,MATCH(INDIRECT($A$1&amp;"L"&amp;A3050)*1,Varmeinstallation!A:A,0)),"Ingen varmeinstallationer")</f>
        <v>Centralvarme fra eget anlæg, et-kammer fyr</v>
      </c>
      <c r="I3050" s="1" t="str">
        <f ca="1">IFERROR(INDEX(Opvarmningsmiddel!B:B,MATCH(INDIRECT($A$1&amp;"M"&amp;A3050)*1,Opvarmningsmiddel!A:A,0)),"")</f>
        <v>Naturgas</v>
      </c>
      <c r="J3050" s="1">
        <f t="shared" ca="1" si="618"/>
        <v>2</v>
      </c>
      <c r="K3050" s="1" t="str">
        <f ca="1">IFERROR(INDEX(Relationstabel!$C$3:$K$10,MATCH(VALUE(INDIRECT($A$1&amp;"L"&amp;A3050)),Relationstabel!$A$3:$A$10,0),MATCH(IFERROR(VALUE(INDIRECT($A$1&amp;"M"&amp;A3050)),0),Relationstabel!$C$1:$K$1,0)),"Ingen varmeinstallationer")</f>
        <v>Naturgas</v>
      </c>
      <c r="L3050" s="1" t="str">
        <f ca="1">INDEX(Anvendelseskode!B:B,MATCH($E3050,Anvendelseskode!$A:$A,0))</f>
        <v>Række-, kæde-, dobbelthus (lodret adskillelse mellem enhederne)</v>
      </c>
      <c r="M3050" s="1" t="str">
        <f ca="1">INDEX(Anvendelseskode!C:C,MATCH($E3050,Anvendelseskode!$A:$A,0))</f>
        <v>Række-, kæde og dobbelthuse</v>
      </c>
      <c r="N3050" s="1" t="str">
        <f ca="1">INDEX(Anvendelseskode!D:D,MATCH($E3050,Anvendelseskode!$A:$A,0))</f>
        <v>Private husholdninger</v>
      </c>
      <c r="O3050" s="1" t="str">
        <f ca="1">IFERROR(INDEX(SBi!$2:$2,MATCH(G3050,SBi!$1:$1,1)),SBi!$K$2)</f>
        <v>1961-1972</v>
      </c>
      <c r="P3050" s="1">
        <f ca="1">IFERROR(INDEX(SBi!$C$3:$K$28,MATCH(E3050,SBi!$B$3:$B$28,0),MATCH(O3050,SBi!$C$2:$K$2,0)),0)</f>
        <v>119.9</v>
      </c>
      <c r="Q3050" s="19">
        <f t="shared" ca="1" si="619"/>
        <v>14.627800000000001</v>
      </c>
      <c r="R3050" s="19" t="str">
        <f ca="1">IFERROR(INDEX(VpD!$2:$2,MATCH(G3050,VpD!$1:$1,1)),VpD!$I$2)</f>
        <v>1961-1972</v>
      </c>
      <c r="S3050" s="1">
        <f ca="1">IFERROR(INDEX(VpD!$C$3:$I$27,MATCH(E3050,VpD!$B$3:$B$27,0),MATCH(R3050,VpD!$C$2:$I$2,0)),0)</f>
        <v>120</v>
      </c>
      <c r="T3050" s="19">
        <f t="shared" ca="1" si="620"/>
        <v>14.64</v>
      </c>
      <c r="U3050" s="14" t="str">
        <f t="shared" ca="1" si="621"/>
        <v xml:space="preserve">713865.71 </v>
      </c>
      <c r="V3050" s="14" t="str">
        <f t="shared" ca="1" si="622"/>
        <v>6169231.46</v>
      </c>
      <c r="W3050" s="14" t="str">
        <f t="shared" ca="1" si="623"/>
        <v>POINT(713865.71 6169231.46)</v>
      </c>
      <c r="X3050" s="14" t="str">
        <f>IFERROR(INDEX(BygningOmraade!B:B,MATCH(A3050,BygningOmraade!A:A,0)),"")</f>
        <v/>
      </c>
    </row>
    <row r="3051" spans="1:24" s="14" customFormat="1" x14ac:dyDescent="0.25">
      <c r="A3051" s="14">
        <f t="shared" si="611"/>
        <v>3051</v>
      </c>
      <c r="B3051" s="14" t="str">
        <f t="shared" ca="1" si="612"/>
        <v>b4335db0-b788-4128-874a-9fbdfaf2d511</v>
      </c>
      <c r="C3051" s="14" t="str">
        <f t="shared" ca="1" si="613"/>
        <v>0a3f507e-1a96-32b8-e044-0003ba298018</v>
      </c>
      <c r="D3051" s="14">
        <f t="shared" ca="1" si="614"/>
        <v>997686</v>
      </c>
      <c r="E3051" s="1">
        <f t="shared" ca="1" si="615"/>
        <v>120</v>
      </c>
      <c r="F3051" s="1">
        <f t="shared" ca="1" si="616"/>
        <v>135</v>
      </c>
      <c r="G3051" s="1">
        <f t="shared" ca="1" si="617"/>
        <v>1991</v>
      </c>
      <c r="H3051" s="1" t="str">
        <f ca="1">IFERROR(INDEX(Varmeinstallation!B:B,MATCH(INDIRECT($A$1&amp;"L"&amp;A3051)*1,Varmeinstallation!A:A,0)),"Ingen varmeinstallationer")</f>
        <v>Centralvarme fra eget anlæg, et-kammer fyr</v>
      </c>
      <c r="I3051" s="1" t="str">
        <f ca="1">IFERROR(INDEX(Opvarmningsmiddel!B:B,MATCH(INDIRECT($A$1&amp;"M"&amp;A3051)*1,Opvarmningsmiddel!A:A,0)),"")</f>
        <v>Naturgas</v>
      </c>
      <c r="J3051" s="1">
        <f t="shared" ca="1" si="618"/>
        <v>2</v>
      </c>
      <c r="K3051" s="1" t="str">
        <f ca="1">IFERROR(INDEX(Relationstabel!$C$3:$K$10,MATCH(VALUE(INDIRECT($A$1&amp;"L"&amp;A3051)),Relationstabel!$A$3:$A$10,0),MATCH(IFERROR(VALUE(INDIRECT($A$1&amp;"M"&amp;A3051)),0),Relationstabel!$C$1:$K$1,0)),"Ingen varmeinstallationer")</f>
        <v>Naturgas</v>
      </c>
      <c r="L3051" s="1" t="str">
        <f ca="1">INDEX(Anvendelseskode!B:B,MATCH($E3051,Anvendelseskode!$A:$A,0))</f>
        <v>Fritliggende enfamilieshus (parcelhus)</v>
      </c>
      <c r="M3051" s="1" t="str">
        <f ca="1">INDEX(Anvendelseskode!C:C,MATCH($E3051,Anvendelseskode!$A:$A,0))</f>
        <v>Parcelhuse</v>
      </c>
      <c r="N3051" s="1" t="str">
        <f ca="1">INDEX(Anvendelseskode!D:D,MATCH($E3051,Anvendelseskode!$A:$A,0))</f>
        <v>Private husholdninger</v>
      </c>
      <c r="O3051" s="1" t="str">
        <f ca="1">IFERROR(INDEX(SBi!$2:$2,MATCH(G3051,SBi!$1:$1,1)),SBi!$K$2)</f>
        <v>1979-1998</v>
      </c>
      <c r="P3051" s="1">
        <f ca="1">IFERROR(INDEX(SBi!$C$3:$K$28,MATCH(E3051,SBi!$B$3:$B$28,0),MATCH(O3051,SBi!$C$2:$K$2,0)),0)</f>
        <v>105.4</v>
      </c>
      <c r="Q3051" s="19">
        <f t="shared" ca="1" si="619"/>
        <v>14.228999999999999</v>
      </c>
      <c r="R3051" s="19" t="str">
        <f ca="1">IFERROR(INDEX(VpD!$2:$2,MATCH(G3051,VpD!$1:$1,1)),VpD!$I$2)</f>
        <v>1979-1998</v>
      </c>
      <c r="S3051" s="1">
        <f ca="1">IFERROR(INDEX(VpD!$C$3:$I$27,MATCH(E3051,VpD!$B$3:$B$27,0),MATCH(R3051,VpD!$C$2:$I$2,0)),0)</f>
        <v>90</v>
      </c>
      <c r="T3051" s="19">
        <f t="shared" ca="1" si="620"/>
        <v>12.15</v>
      </c>
      <c r="U3051" s="14" t="str">
        <f t="shared" ca="1" si="621"/>
        <v xml:space="preserve">714152.64 </v>
      </c>
      <c r="V3051" s="14" t="str">
        <f t="shared" ca="1" si="622"/>
        <v>6168914.92</v>
      </c>
      <c r="W3051" s="14" t="str">
        <f t="shared" ca="1" si="623"/>
        <v>POINT(714152.64 6168914.92)</v>
      </c>
      <c r="X3051" s="14" t="str">
        <f>IFERROR(INDEX(BygningOmraade!B:B,MATCH(A3051,BygningOmraade!A:A,0)),"")</f>
        <v/>
      </c>
    </row>
    <row r="3052" spans="1:24" s="14" customFormat="1" x14ac:dyDescent="0.25">
      <c r="A3052" s="14">
        <f t="shared" si="611"/>
        <v>3052</v>
      </c>
      <c r="B3052" s="14" t="str">
        <f t="shared" ca="1" si="612"/>
        <v>b4436a04-aeec-4cd5-a8d3-86fe2468ebd8</v>
      </c>
      <c r="C3052" s="14" t="str">
        <f t="shared" ca="1" si="613"/>
        <v>4591b5f9-a6d3-0dd9-e044-0003ba298018</v>
      </c>
      <c r="D3052" s="14">
        <f t="shared" ca="1" si="614"/>
        <v>2691183</v>
      </c>
      <c r="E3052" s="1">
        <f t="shared" ca="1" si="615"/>
        <v>130</v>
      </c>
      <c r="F3052" s="1">
        <f t="shared" ca="1" si="616"/>
        <v>127</v>
      </c>
      <c r="G3052" s="1">
        <f t="shared" ca="1" si="617"/>
        <v>2008</v>
      </c>
      <c r="H3052" s="1" t="str">
        <f ca="1">IFERROR(INDEX(Varmeinstallation!B:B,MATCH(INDIRECT($A$1&amp;"L"&amp;A3052)*1,Varmeinstallation!A:A,0)),"Ingen varmeinstallationer")</f>
        <v>Centralvarme fra eget anlæg, et-kammer fyr</v>
      </c>
      <c r="I3052" s="1" t="str">
        <f ca="1">IFERROR(INDEX(Opvarmningsmiddel!B:B,MATCH(INDIRECT($A$1&amp;"M"&amp;A3052)*1,Opvarmningsmiddel!A:A,0)),"")</f>
        <v>Naturgas</v>
      </c>
      <c r="J3052" s="1">
        <f t="shared" ca="1" si="618"/>
        <v>90</v>
      </c>
      <c r="K3052" s="1" t="str">
        <f ca="1">IFERROR(INDEX(Relationstabel!$C$3:$K$10,MATCH(VALUE(INDIRECT($A$1&amp;"L"&amp;A3052)),Relationstabel!$A$3:$A$10,0),MATCH(IFERROR(VALUE(INDIRECT($A$1&amp;"M"&amp;A3052)),0),Relationstabel!$C$1:$K$1,0)),"Ingen varmeinstallationer")</f>
        <v>Naturgas</v>
      </c>
      <c r="L3052" s="1" t="str">
        <f ca="1">INDEX(Anvendelseskode!B:B,MATCH($E3052,Anvendelseskode!$A:$A,0))</f>
        <v>Række-, kæde-, dobbelthus (lodret adskillelse mellem enhederne)</v>
      </c>
      <c r="M3052" s="1" t="str">
        <f ca="1">INDEX(Anvendelseskode!C:C,MATCH($E3052,Anvendelseskode!$A:$A,0))</f>
        <v>Række-, kæde og dobbelthuse</v>
      </c>
      <c r="N3052" s="1" t="str">
        <f ca="1">INDEX(Anvendelseskode!D:D,MATCH($E3052,Anvendelseskode!$A:$A,0))</f>
        <v>Private husholdninger</v>
      </c>
      <c r="O3052" s="1" t="str">
        <f ca="1">IFERROR(INDEX(SBi!$2:$2,MATCH(G3052,SBi!$1:$1,1)),SBi!$K$2)</f>
        <v>Efter 2006</v>
      </c>
      <c r="P3052" s="1">
        <f ca="1">IFERROR(INDEX(SBi!$C$3:$K$28,MATCH(E3052,SBi!$B$3:$B$28,0),MATCH(O3052,SBi!$C$2:$K$2,0)),0)</f>
        <v>66.400000000000006</v>
      </c>
      <c r="Q3052" s="19">
        <f t="shared" ca="1" si="619"/>
        <v>8.4328000000000003</v>
      </c>
      <c r="R3052" s="19" t="str">
        <f ca="1">IFERROR(INDEX(VpD!$2:$2,MATCH(G3052,VpD!$1:$1,1)),VpD!$I$2)</f>
        <v>&gt;1998</v>
      </c>
      <c r="S3052" s="1">
        <f ca="1">IFERROR(INDEX(VpD!$C$3:$I$27,MATCH(E3052,VpD!$B$3:$B$27,0),MATCH(R3052,VpD!$C$2:$I$2,0)),0)</f>
        <v>65</v>
      </c>
      <c r="T3052" s="19">
        <f t="shared" ca="1" si="620"/>
        <v>8.2550000000000008</v>
      </c>
      <c r="U3052" s="14" t="str">
        <f t="shared" ca="1" si="621"/>
        <v xml:space="preserve">712598.47 </v>
      </c>
      <c r="V3052" s="14" t="str">
        <f t="shared" ca="1" si="622"/>
        <v>6168804.82</v>
      </c>
      <c r="W3052" s="14" t="str">
        <f t="shared" ca="1" si="623"/>
        <v>POINT(712598.47 6168804.82)</v>
      </c>
      <c r="X3052" s="14" t="str">
        <f>IFERROR(INDEX(BygningOmraade!B:B,MATCH(A3052,BygningOmraade!A:A,0)),"")</f>
        <v/>
      </c>
    </row>
    <row r="3053" spans="1:24" s="14" customFormat="1" x14ac:dyDescent="0.25">
      <c r="A3053" s="14">
        <f t="shared" si="611"/>
        <v>3053</v>
      </c>
      <c r="B3053" s="14" t="str">
        <f t="shared" ca="1" si="612"/>
        <v>b4475d4b-a8bd-44a0-a87d-2b4286dbc72d</v>
      </c>
      <c r="C3053" s="14" t="str">
        <f t="shared" ca="1" si="613"/>
        <v>0a3f507e-217b-32b8-e044-0003ba298018</v>
      </c>
      <c r="D3053" s="14">
        <f t="shared" ca="1" si="614"/>
        <v>997194</v>
      </c>
      <c r="E3053" s="1">
        <f t="shared" ca="1" si="615"/>
        <v>130</v>
      </c>
      <c r="F3053" s="1">
        <f t="shared" ca="1" si="616"/>
        <v>109</v>
      </c>
      <c r="G3053" s="1">
        <f t="shared" ca="1" si="617"/>
        <v>1978</v>
      </c>
      <c r="H3053" s="1" t="str">
        <f ca="1">IFERROR(INDEX(Varmeinstallation!B:B,MATCH(INDIRECT($A$1&amp;"L"&amp;A3053)*1,Varmeinstallation!A:A,0)),"Ingen varmeinstallationer")</f>
        <v>Fjernvarme/blokvarme (radiatorsystemer eller varmluftanlæg)</v>
      </c>
      <c r="I3053" s="1" t="str">
        <f ca="1">IFERROR(INDEX(Opvarmningsmiddel!B:B,MATCH(INDIRECT($A$1&amp;"M"&amp;A3053)*1,Opvarmningsmiddel!A:A,0)),"")</f>
        <v/>
      </c>
      <c r="J3053" s="1">
        <f t="shared" ca="1" si="618"/>
        <v>0</v>
      </c>
      <c r="K3053" s="1" t="str">
        <f ca="1">IFERROR(INDEX(Relationstabel!$C$3:$K$10,MATCH(VALUE(INDIRECT($A$1&amp;"L"&amp;A3053)),Relationstabel!$A$3:$A$10,0),MATCH(IFERROR(VALUE(INDIRECT($A$1&amp;"M"&amp;A3053)),0),Relationstabel!$C$1:$K$1,0)),"Ingen varmeinstallationer")</f>
        <v>Fjernvarme/ Blokvarme</v>
      </c>
      <c r="L3053" s="1" t="str">
        <f ca="1">INDEX(Anvendelseskode!B:B,MATCH($E3053,Anvendelseskode!$A:$A,0))</f>
        <v>Række-, kæde-, dobbelthus (lodret adskillelse mellem enhederne)</v>
      </c>
      <c r="M3053" s="1" t="str">
        <f ca="1">INDEX(Anvendelseskode!C:C,MATCH($E3053,Anvendelseskode!$A:$A,0))</f>
        <v>Række-, kæde og dobbelthuse</v>
      </c>
      <c r="N3053" s="1" t="str">
        <f ca="1">INDEX(Anvendelseskode!D:D,MATCH($E3053,Anvendelseskode!$A:$A,0))</f>
        <v>Private husholdninger</v>
      </c>
      <c r="O3053" s="1" t="str">
        <f ca="1">IFERROR(INDEX(SBi!$2:$2,MATCH(G3053,SBi!$1:$1,1)),SBi!$K$2)</f>
        <v>1973-1978</v>
      </c>
      <c r="P3053" s="1">
        <f ca="1">IFERROR(INDEX(SBi!$C$3:$K$28,MATCH(E3053,SBi!$B$3:$B$28,0),MATCH(O3053,SBi!$C$2:$K$2,0)),0)</f>
        <v>112.6</v>
      </c>
      <c r="Q3053" s="19">
        <f t="shared" ca="1" si="619"/>
        <v>12.273399999999999</v>
      </c>
      <c r="R3053" s="19" t="str">
        <f ca="1">IFERROR(INDEX(VpD!$2:$2,MATCH(G3053,VpD!$1:$1,1)),VpD!$I$2)</f>
        <v>1973-1978</v>
      </c>
      <c r="S3053" s="1">
        <f ca="1">IFERROR(INDEX(VpD!$C$3:$I$27,MATCH(E3053,VpD!$B$3:$B$27,0),MATCH(R3053,VpD!$C$2:$I$2,0)),0)</f>
        <v>98</v>
      </c>
      <c r="T3053" s="19">
        <f t="shared" ca="1" si="620"/>
        <v>10.682</v>
      </c>
      <c r="U3053" s="14" t="str">
        <f t="shared" ca="1" si="621"/>
        <v xml:space="preserve">713732.8 </v>
      </c>
      <c r="V3053" s="14" t="str">
        <f t="shared" ca="1" si="622"/>
        <v>6169627.22</v>
      </c>
      <c r="W3053" s="14" t="str">
        <f t="shared" ca="1" si="623"/>
        <v>POINT(713732.8 6169627.22)</v>
      </c>
      <c r="X3053" s="14" t="str">
        <f>IFERROR(INDEX(BygningOmraade!B:B,MATCH(A3053,BygningOmraade!A:A,0)),"")</f>
        <v/>
      </c>
    </row>
    <row r="3054" spans="1:24" s="14" customFormat="1" x14ac:dyDescent="0.25">
      <c r="A3054" s="14">
        <f t="shared" si="611"/>
        <v>3054</v>
      </c>
      <c r="B3054" s="14" t="str">
        <f t="shared" ca="1" si="612"/>
        <v>b44f2d40-f551-40c5-b8e6-3b1129824715</v>
      </c>
      <c r="C3054" s="14" t="str">
        <f t="shared" ca="1" si="613"/>
        <v>0a3f507e-1b92-32b8-e044-0003ba298018</v>
      </c>
      <c r="D3054" s="14">
        <f t="shared" ca="1" si="614"/>
        <v>996291</v>
      </c>
      <c r="E3054" s="1">
        <f t="shared" ca="1" si="615"/>
        <v>120</v>
      </c>
      <c r="F3054" s="1">
        <f t="shared" ca="1" si="616"/>
        <v>153</v>
      </c>
      <c r="G3054" s="1">
        <f t="shared" ca="1" si="617"/>
        <v>1964</v>
      </c>
      <c r="H3054" s="1" t="str">
        <f ca="1">IFERROR(INDEX(Varmeinstallation!B:B,MATCH(INDIRECT($A$1&amp;"L"&amp;A3054)*1,Varmeinstallation!A:A,0)),"Ingen varmeinstallationer")</f>
        <v>Centralvarme fra eget anlæg, et-kammer fyr</v>
      </c>
      <c r="I3054" s="1" t="str">
        <f ca="1">IFERROR(INDEX(Opvarmningsmiddel!B:B,MATCH(INDIRECT($A$1&amp;"M"&amp;A3054)*1,Opvarmningsmiddel!A:A,0)),"")</f>
        <v>Naturgas</v>
      </c>
      <c r="J3054" s="1">
        <f t="shared" ca="1" si="618"/>
        <v>0</v>
      </c>
      <c r="K3054" s="1" t="str">
        <f ca="1">IFERROR(INDEX(Relationstabel!$C$3:$K$10,MATCH(VALUE(INDIRECT($A$1&amp;"L"&amp;A3054)),Relationstabel!$A$3:$A$10,0),MATCH(IFERROR(VALUE(INDIRECT($A$1&amp;"M"&amp;A3054)),0),Relationstabel!$C$1:$K$1,0)),"Ingen varmeinstallationer")</f>
        <v>Naturgas</v>
      </c>
      <c r="L3054" s="1" t="str">
        <f ca="1">INDEX(Anvendelseskode!B:B,MATCH($E3054,Anvendelseskode!$A:$A,0))</f>
        <v>Fritliggende enfamilieshus (parcelhus)</v>
      </c>
      <c r="M3054" s="1" t="str">
        <f ca="1">INDEX(Anvendelseskode!C:C,MATCH($E3054,Anvendelseskode!$A:$A,0))</f>
        <v>Parcelhuse</v>
      </c>
      <c r="N3054" s="1" t="str">
        <f ca="1">INDEX(Anvendelseskode!D:D,MATCH($E3054,Anvendelseskode!$A:$A,0))</f>
        <v>Private husholdninger</v>
      </c>
      <c r="O3054" s="1" t="str">
        <f ca="1">IFERROR(INDEX(SBi!$2:$2,MATCH(G3054,SBi!$1:$1,1)),SBi!$K$2)</f>
        <v>1961-1972</v>
      </c>
      <c r="P3054" s="1">
        <f ca="1">IFERROR(INDEX(SBi!$C$3:$K$28,MATCH(E3054,SBi!$B$3:$B$28,0),MATCH(O3054,SBi!$C$2:$K$2,0)),0)</f>
        <v>134.30000000000001</v>
      </c>
      <c r="Q3054" s="19">
        <f t="shared" ca="1" si="619"/>
        <v>20.547900000000002</v>
      </c>
      <c r="R3054" s="19" t="str">
        <f ca="1">IFERROR(INDEX(VpD!$2:$2,MATCH(G3054,VpD!$1:$1,1)),VpD!$I$2)</f>
        <v>1961-1972</v>
      </c>
      <c r="S3054" s="1">
        <f ca="1">IFERROR(INDEX(VpD!$C$3:$I$27,MATCH(E3054,VpD!$B$3:$B$27,0),MATCH(R3054,VpD!$C$2:$I$2,0)),0)</f>
        <v>143</v>
      </c>
      <c r="T3054" s="19">
        <f t="shared" ca="1" si="620"/>
        <v>21.879000000000001</v>
      </c>
      <c r="U3054" s="14" t="str">
        <f t="shared" ca="1" si="621"/>
        <v xml:space="preserve">712976.92 </v>
      </c>
      <c r="V3054" s="14" t="str">
        <f t="shared" ca="1" si="622"/>
        <v>6168994.52</v>
      </c>
      <c r="W3054" s="14" t="str">
        <f t="shared" ca="1" si="623"/>
        <v>POINT(712976.92 6168994.52)</v>
      </c>
      <c r="X3054" s="14" t="str">
        <f>IFERROR(INDEX(BygningOmraade!B:B,MATCH(A3054,BygningOmraade!A:A,0)),"")</f>
        <v/>
      </c>
    </row>
    <row r="3055" spans="1:24" s="14" customFormat="1" x14ac:dyDescent="0.25">
      <c r="A3055" s="14">
        <f t="shared" si="611"/>
        <v>3055</v>
      </c>
      <c r="B3055" s="14" t="str">
        <f t="shared" ca="1" si="612"/>
        <v>b454f226-0768-4e66-be6e-b61e03d5577e</v>
      </c>
      <c r="C3055" s="14" t="str">
        <f t="shared" ca="1" si="613"/>
        <v>0a3f507e-187f-32b8-e044-0003ba298018</v>
      </c>
      <c r="D3055" s="14">
        <f t="shared" ca="1" si="614"/>
        <v>994189</v>
      </c>
      <c r="E3055" s="1">
        <f t="shared" ca="1" si="615"/>
        <v>130</v>
      </c>
      <c r="F3055" s="1">
        <f t="shared" ca="1" si="616"/>
        <v>107</v>
      </c>
      <c r="G3055" s="1">
        <f t="shared" ca="1" si="617"/>
        <v>1967</v>
      </c>
      <c r="H3055" s="1" t="str">
        <f ca="1">IFERROR(INDEX(Varmeinstallation!B:B,MATCH(INDIRECT($A$1&amp;"L"&amp;A3055)*1,Varmeinstallation!A:A,0)),"Ingen varmeinstallationer")</f>
        <v>Fjernvarme/blokvarme (radiatorsystemer eller varmluftanlæg)</v>
      </c>
      <c r="I3055" s="1" t="str">
        <f ca="1">IFERROR(INDEX(Opvarmningsmiddel!B:B,MATCH(INDIRECT($A$1&amp;"M"&amp;A3055)*1,Opvarmningsmiddel!A:A,0)),"")</f>
        <v/>
      </c>
      <c r="J3055" s="1">
        <f t="shared" ca="1" si="618"/>
        <v>0</v>
      </c>
      <c r="K3055" s="1" t="str">
        <f ca="1">IFERROR(INDEX(Relationstabel!$C$3:$K$10,MATCH(VALUE(INDIRECT($A$1&amp;"L"&amp;A3055)),Relationstabel!$A$3:$A$10,0),MATCH(IFERROR(VALUE(INDIRECT($A$1&amp;"M"&amp;A3055)),0),Relationstabel!$C$1:$K$1,0)),"Ingen varmeinstallationer")</f>
        <v>Fjernvarme/ Blokvarme</v>
      </c>
      <c r="L3055" s="1" t="str">
        <f ca="1">INDEX(Anvendelseskode!B:B,MATCH($E3055,Anvendelseskode!$A:$A,0))</f>
        <v>Række-, kæde-, dobbelthus (lodret adskillelse mellem enhederne)</v>
      </c>
      <c r="M3055" s="1" t="str">
        <f ca="1">INDEX(Anvendelseskode!C:C,MATCH($E3055,Anvendelseskode!$A:$A,0))</f>
        <v>Række-, kæde og dobbelthuse</v>
      </c>
      <c r="N3055" s="1" t="str">
        <f ca="1">INDEX(Anvendelseskode!D:D,MATCH($E3055,Anvendelseskode!$A:$A,0))</f>
        <v>Private husholdninger</v>
      </c>
      <c r="O3055" s="1" t="str">
        <f ca="1">IFERROR(INDEX(SBi!$2:$2,MATCH(G3055,SBi!$1:$1,1)),SBi!$K$2)</f>
        <v>1961-1972</v>
      </c>
      <c r="P3055" s="1">
        <f ca="1">IFERROR(INDEX(SBi!$C$3:$K$28,MATCH(E3055,SBi!$B$3:$B$28,0),MATCH(O3055,SBi!$C$2:$K$2,0)),0)</f>
        <v>119.9</v>
      </c>
      <c r="Q3055" s="19">
        <f t="shared" ca="1" si="619"/>
        <v>12.829300000000002</v>
      </c>
      <c r="R3055" s="19" t="str">
        <f ca="1">IFERROR(INDEX(VpD!$2:$2,MATCH(G3055,VpD!$1:$1,1)),VpD!$I$2)</f>
        <v>1961-1972</v>
      </c>
      <c r="S3055" s="1">
        <f ca="1">IFERROR(INDEX(VpD!$C$3:$I$27,MATCH(E3055,VpD!$B$3:$B$27,0),MATCH(R3055,VpD!$C$2:$I$2,0)),0)</f>
        <v>120</v>
      </c>
      <c r="T3055" s="19">
        <f t="shared" ca="1" si="620"/>
        <v>12.84</v>
      </c>
      <c r="U3055" s="14" t="str">
        <f t="shared" ca="1" si="621"/>
        <v xml:space="preserve">711393.76 </v>
      </c>
      <c r="V3055" s="14" t="str">
        <f t="shared" ca="1" si="622"/>
        <v>6171541.54</v>
      </c>
      <c r="W3055" s="14" t="str">
        <f t="shared" ca="1" si="623"/>
        <v>POINT(711393.76 6171541.54)</v>
      </c>
      <c r="X3055" s="14" t="str">
        <f>IFERROR(INDEX(BygningOmraade!B:B,MATCH(A3055,BygningOmraade!A:A,0)),"")</f>
        <v/>
      </c>
    </row>
    <row r="3056" spans="1:24" s="14" customFormat="1" x14ac:dyDescent="0.25">
      <c r="A3056" s="14">
        <f t="shared" si="611"/>
        <v>3056</v>
      </c>
      <c r="B3056" s="14" t="str">
        <f t="shared" ca="1" si="612"/>
        <v>b4560856-a87d-4f41-8ce5-6c06da228b09</v>
      </c>
      <c r="C3056" s="14" t="str">
        <f t="shared" ca="1" si="613"/>
        <v>0a3f507e-1b90-32b8-e044-0003ba298018</v>
      </c>
      <c r="D3056" s="14">
        <f t="shared" ca="1" si="614"/>
        <v>996298</v>
      </c>
      <c r="E3056" s="1">
        <f t="shared" ca="1" si="615"/>
        <v>120</v>
      </c>
      <c r="F3056" s="1">
        <f t="shared" ca="1" si="616"/>
        <v>172</v>
      </c>
      <c r="G3056" s="1">
        <f t="shared" ca="1" si="617"/>
        <v>1982</v>
      </c>
      <c r="H3056" s="1" t="str">
        <f ca="1">IFERROR(INDEX(Varmeinstallation!B:B,MATCH(INDIRECT($A$1&amp;"L"&amp;A3056)*1,Varmeinstallation!A:A,0)),"Ingen varmeinstallationer")</f>
        <v>Centralvarme fra eget anlæg, et-kammer fyr</v>
      </c>
      <c r="I3056" s="1" t="str">
        <f ca="1">IFERROR(INDEX(Opvarmningsmiddel!B:B,MATCH(INDIRECT($A$1&amp;"M"&amp;A3056)*1,Opvarmningsmiddel!A:A,0)),"")</f>
        <v>Naturgas</v>
      </c>
      <c r="J3056" s="1">
        <f t="shared" ca="1" si="618"/>
        <v>0</v>
      </c>
      <c r="K3056" s="1" t="str">
        <f ca="1">IFERROR(INDEX(Relationstabel!$C$3:$K$10,MATCH(VALUE(INDIRECT($A$1&amp;"L"&amp;A3056)),Relationstabel!$A$3:$A$10,0),MATCH(IFERROR(VALUE(INDIRECT($A$1&amp;"M"&amp;A3056)),0),Relationstabel!$C$1:$K$1,0)),"Ingen varmeinstallationer")</f>
        <v>Naturgas</v>
      </c>
      <c r="L3056" s="1" t="str">
        <f ca="1">INDEX(Anvendelseskode!B:B,MATCH($E3056,Anvendelseskode!$A:$A,0))</f>
        <v>Fritliggende enfamilieshus (parcelhus)</v>
      </c>
      <c r="M3056" s="1" t="str">
        <f ca="1">INDEX(Anvendelseskode!C:C,MATCH($E3056,Anvendelseskode!$A:$A,0))</f>
        <v>Parcelhuse</v>
      </c>
      <c r="N3056" s="1" t="str">
        <f ca="1">INDEX(Anvendelseskode!D:D,MATCH($E3056,Anvendelseskode!$A:$A,0))</f>
        <v>Private husholdninger</v>
      </c>
      <c r="O3056" s="1" t="str">
        <f ca="1">IFERROR(INDEX(SBi!$2:$2,MATCH(G3056,SBi!$1:$1,1)),SBi!$K$2)</f>
        <v>1979-1998</v>
      </c>
      <c r="P3056" s="1">
        <f ca="1">IFERROR(INDEX(SBi!$C$3:$K$28,MATCH(E3056,SBi!$B$3:$B$28,0),MATCH(O3056,SBi!$C$2:$K$2,0)),0)</f>
        <v>105.4</v>
      </c>
      <c r="Q3056" s="19">
        <f t="shared" ca="1" si="619"/>
        <v>18.128799999999998</v>
      </c>
      <c r="R3056" s="19" t="str">
        <f ca="1">IFERROR(INDEX(VpD!$2:$2,MATCH(G3056,VpD!$1:$1,1)),VpD!$I$2)</f>
        <v>1979-1998</v>
      </c>
      <c r="S3056" s="1">
        <f ca="1">IFERROR(INDEX(VpD!$C$3:$I$27,MATCH(E3056,VpD!$B$3:$B$27,0),MATCH(R3056,VpD!$C$2:$I$2,0)),0)</f>
        <v>90</v>
      </c>
      <c r="T3056" s="19">
        <f t="shared" ca="1" si="620"/>
        <v>15.48</v>
      </c>
      <c r="U3056" s="14" t="str">
        <f t="shared" ca="1" si="621"/>
        <v xml:space="preserve">712968.46 </v>
      </c>
      <c r="V3056" s="14" t="str">
        <f t="shared" ca="1" si="622"/>
        <v>6168969.48</v>
      </c>
      <c r="W3056" s="14" t="str">
        <f t="shared" ca="1" si="623"/>
        <v>POINT(712968.46 6168969.48)</v>
      </c>
      <c r="X3056" s="14" t="str">
        <f>IFERROR(INDEX(BygningOmraade!B:B,MATCH(A3056,BygningOmraade!A:A,0)),"")</f>
        <v/>
      </c>
    </row>
    <row r="3057" spans="1:24" s="14" customFormat="1" x14ac:dyDescent="0.25">
      <c r="A3057" s="14">
        <f t="shared" si="611"/>
        <v>3057</v>
      </c>
      <c r="B3057" s="14" t="str">
        <f t="shared" ca="1" si="612"/>
        <v>b46aad59-4505-4b59-80dc-5bf0002b4a9e</v>
      </c>
      <c r="C3057" s="14" t="str">
        <f t="shared" ca="1" si="613"/>
        <v>0a3f507e-200c-32b8-e044-0003ba298018</v>
      </c>
      <c r="D3057" s="14">
        <f t="shared" ca="1" si="614"/>
        <v>994064</v>
      </c>
      <c r="E3057" s="1">
        <f t="shared" ca="1" si="615"/>
        <v>120</v>
      </c>
      <c r="F3057" s="1">
        <f t="shared" ca="1" si="616"/>
        <v>134</v>
      </c>
      <c r="G3057" s="1">
        <f t="shared" ca="1" si="617"/>
        <v>1971</v>
      </c>
      <c r="H3057" s="1" t="str">
        <f ca="1">IFERROR(INDEX(Varmeinstallation!B:B,MATCH(INDIRECT($A$1&amp;"L"&amp;A3057)*1,Varmeinstallation!A:A,0)),"Ingen varmeinstallationer")</f>
        <v>Centralvarme fra eget anlæg, et-kammer fyr</v>
      </c>
      <c r="I3057" s="1" t="str">
        <f ca="1">IFERROR(INDEX(Opvarmningsmiddel!B:B,MATCH(INDIRECT($A$1&amp;"M"&amp;A3057)*1,Opvarmningsmiddel!A:A,0)),"")</f>
        <v>Naturgas</v>
      </c>
      <c r="J3057" s="1">
        <f t="shared" ca="1" si="618"/>
        <v>2</v>
      </c>
      <c r="K3057" s="1" t="str">
        <f ca="1">IFERROR(INDEX(Relationstabel!$C$3:$K$10,MATCH(VALUE(INDIRECT($A$1&amp;"L"&amp;A3057)),Relationstabel!$A$3:$A$10,0),MATCH(IFERROR(VALUE(INDIRECT($A$1&amp;"M"&amp;A3057)),0),Relationstabel!$C$1:$K$1,0)),"Ingen varmeinstallationer")</f>
        <v>Naturgas</v>
      </c>
      <c r="L3057" s="1" t="str">
        <f ca="1">INDEX(Anvendelseskode!B:B,MATCH($E3057,Anvendelseskode!$A:$A,0))</f>
        <v>Fritliggende enfamilieshus (parcelhus)</v>
      </c>
      <c r="M3057" s="1" t="str">
        <f ca="1">INDEX(Anvendelseskode!C:C,MATCH($E3057,Anvendelseskode!$A:$A,0))</f>
        <v>Parcelhuse</v>
      </c>
      <c r="N3057" s="1" t="str">
        <f ca="1">INDEX(Anvendelseskode!D:D,MATCH($E3057,Anvendelseskode!$A:$A,0))</f>
        <v>Private husholdninger</v>
      </c>
      <c r="O3057" s="1" t="str">
        <f ca="1">IFERROR(INDEX(SBi!$2:$2,MATCH(G3057,SBi!$1:$1,1)),SBi!$K$2)</f>
        <v>1961-1972</v>
      </c>
      <c r="P3057" s="1">
        <f ca="1">IFERROR(INDEX(SBi!$C$3:$K$28,MATCH(E3057,SBi!$B$3:$B$28,0),MATCH(O3057,SBi!$C$2:$K$2,0)),0)</f>
        <v>134.30000000000001</v>
      </c>
      <c r="Q3057" s="19">
        <f t="shared" ca="1" si="619"/>
        <v>17.996200000000002</v>
      </c>
      <c r="R3057" s="19" t="str">
        <f ca="1">IFERROR(INDEX(VpD!$2:$2,MATCH(G3057,VpD!$1:$1,1)),VpD!$I$2)</f>
        <v>1961-1972</v>
      </c>
      <c r="S3057" s="1">
        <f ca="1">IFERROR(INDEX(VpD!$C$3:$I$27,MATCH(E3057,VpD!$B$3:$B$27,0),MATCH(R3057,VpD!$C$2:$I$2,0)),0)</f>
        <v>143</v>
      </c>
      <c r="T3057" s="19">
        <f t="shared" ca="1" si="620"/>
        <v>19.161999999999999</v>
      </c>
      <c r="U3057" s="14" t="str">
        <f t="shared" ca="1" si="621"/>
        <v xml:space="preserve">711053.16 </v>
      </c>
      <c r="V3057" s="14" t="str">
        <f t="shared" ca="1" si="622"/>
        <v>6171862.32</v>
      </c>
      <c r="W3057" s="14" t="str">
        <f t="shared" ca="1" si="623"/>
        <v>POINT(711053.16 6171862.32)</v>
      </c>
      <c r="X3057" s="14" t="str">
        <f>IFERROR(INDEX(BygningOmraade!B:B,MATCH(A3057,BygningOmraade!A:A,0)),"")</f>
        <v/>
      </c>
    </row>
    <row r="3058" spans="1:24" s="14" customFormat="1" x14ac:dyDescent="0.25">
      <c r="A3058" s="14">
        <f t="shared" si="611"/>
        <v>3058</v>
      </c>
      <c r="B3058" s="14" t="str">
        <f t="shared" ca="1" si="612"/>
        <v>b46e2d94-11c2-4017-827c-dc5dac373449</v>
      </c>
      <c r="C3058" s="14" t="str">
        <f t="shared" ca="1" si="613"/>
        <v>0a3f507e-19f8-32b8-e044-0003ba298018</v>
      </c>
      <c r="D3058" s="14">
        <f t="shared" ca="1" si="614"/>
        <v>994853</v>
      </c>
      <c r="E3058" s="1">
        <f t="shared" ca="1" si="615"/>
        <v>130</v>
      </c>
      <c r="F3058" s="1">
        <f t="shared" ca="1" si="616"/>
        <v>125</v>
      </c>
      <c r="G3058" s="1">
        <f t="shared" ca="1" si="617"/>
        <v>1975</v>
      </c>
      <c r="H3058" s="1" t="str">
        <f ca="1">IFERROR(INDEX(Varmeinstallation!B:B,MATCH(INDIRECT($A$1&amp;"L"&amp;A3058)*1,Varmeinstallation!A:A,0)),"Ingen varmeinstallationer")</f>
        <v>Elovne, elpaneler</v>
      </c>
      <c r="I3058" s="1" t="str">
        <f ca="1">IFERROR(INDEX(Opvarmningsmiddel!B:B,MATCH(INDIRECT($A$1&amp;"M"&amp;A3058)*1,Opvarmningsmiddel!A:A,0)),"")</f>
        <v>Elektricitet</v>
      </c>
      <c r="J3058" s="1">
        <f t="shared" ca="1" si="618"/>
        <v>1</v>
      </c>
      <c r="K3058" s="1" t="str">
        <f ca="1">IFERROR(INDEX(Relationstabel!$C$3:$K$10,MATCH(VALUE(INDIRECT($A$1&amp;"L"&amp;A3058)),Relationstabel!$A$3:$A$10,0),MATCH(IFERROR(VALUE(INDIRECT($A$1&amp;"M"&amp;A3058)),0),Relationstabel!$C$1:$K$1,0)),"Ingen varmeinstallationer")</f>
        <v>Elvarme</v>
      </c>
      <c r="L3058" s="1" t="str">
        <f ca="1">INDEX(Anvendelseskode!B:B,MATCH($E3058,Anvendelseskode!$A:$A,0))</f>
        <v>Række-, kæde-, dobbelthus (lodret adskillelse mellem enhederne)</v>
      </c>
      <c r="M3058" s="1" t="str">
        <f ca="1">INDEX(Anvendelseskode!C:C,MATCH($E3058,Anvendelseskode!$A:$A,0))</f>
        <v>Række-, kæde og dobbelthuse</v>
      </c>
      <c r="N3058" s="1" t="str">
        <f ca="1">INDEX(Anvendelseskode!D:D,MATCH($E3058,Anvendelseskode!$A:$A,0))</f>
        <v>Private husholdninger</v>
      </c>
      <c r="O3058" s="1" t="str">
        <f ca="1">IFERROR(INDEX(SBi!$2:$2,MATCH(G3058,SBi!$1:$1,1)),SBi!$K$2)</f>
        <v>1973-1978</v>
      </c>
      <c r="P3058" s="1">
        <f ca="1">IFERROR(INDEX(SBi!$C$3:$K$28,MATCH(E3058,SBi!$B$3:$B$28,0),MATCH(O3058,SBi!$C$2:$K$2,0)),0)</f>
        <v>112.6</v>
      </c>
      <c r="Q3058" s="19">
        <f t="shared" ca="1" si="619"/>
        <v>14.074999999999999</v>
      </c>
      <c r="R3058" s="19" t="str">
        <f ca="1">IFERROR(INDEX(VpD!$2:$2,MATCH(G3058,VpD!$1:$1,1)),VpD!$I$2)</f>
        <v>1973-1978</v>
      </c>
      <c r="S3058" s="1">
        <f ca="1">IFERROR(INDEX(VpD!$C$3:$I$27,MATCH(E3058,VpD!$B$3:$B$27,0),MATCH(R3058,VpD!$C$2:$I$2,0)),0)</f>
        <v>98</v>
      </c>
      <c r="T3058" s="19">
        <f t="shared" ca="1" si="620"/>
        <v>12.25</v>
      </c>
      <c r="U3058" s="14" t="str">
        <f t="shared" ca="1" si="621"/>
        <v xml:space="preserve">711573.36 </v>
      </c>
      <c r="V3058" s="14" t="str">
        <f t="shared" ca="1" si="622"/>
        <v>6172395.82</v>
      </c>
      <c r="W3058" s="14" t="str">
        <f t="shared" ca="1" si="623"/>
        <v>POINT(711573.36 6172395.82)</v>
      </c>
      <c r="X3058" s="14" t="str">
        <f>IFERROR(INDEX(BygningOmraade!B:B,MATCH(A3058,BygningOmraade!A:A,0)),"")</f>
        <v/>
      </c>
    </row>
    <row r="3059" spans="1:24" s="14" customFormat="1" x14ac:dyDescent="0.25">
      <c r="A3059" s="14">
        <f t="shared" si="611"/>
        <v>3059</v>
      </c>
      <c r="B3059" s="14" t="str">
        <f t="shared" ca="1" si="612"/>
        <v>b474a6be-ba4d-4784-951e-1bf492202a96</v>
      </c>
      <c r="C3059" s="14" t="str">
        <f t="shared" ca="1" si="613"/>
        <v>0a3f507e-1d1d-32b8-e044-0003ba298018</v>
      </c>
      <c r="D3059" s="14">
        <f t="shared" ca="1" si="614"/>
        <v>993617</v>
      </c>
      <c r="E3059" s="1">
        <f t="shared" ca="1" si="615"/>
        <v>120</v>
      </c>
      <c r="F3059" s="1">
        <f t="shared" ca="1" si="616"/>
        <v>134</v>
      </c>
      <c r="G3059" s="1">
        <f t="shared" ca="1" si="617"/>
        <v>1970</v>
      </c>
      <c r="H3059" s="1" t="str">
        <f ca="1">IFERROR(INDEX(Varmeinstallation!B:B,MATCH(INDIRECT($A$1&amp;"L"&amp;A3059)*1,Varmeinstallation!A:A,0)),"Ingen varmeinstallationer")</f>
        <v>Centralvarme fra eget anlæg, et-kammer fyr</v>
      </c>
      <c r="I3059" s="1" t="str">
        <f ca="1">IFERROR(INDEX(Opvarmningsmiddel!B:B,MATCH(INDIRECT($A$1&amp;"M"&amp;A3059)*1,Opvarmningsmiddel!A:A,0)),"")</f>
        <v>Naturgas</v>
      </c>
      <c r="J3059" s="1">
        <f t="shared" ca="1" si="618"/>
        <v>0</v>
      </c>
      <c r="K3059" s="1" t="str">
        <f ca="1">IFERROR(INDEX(Relationstabel!$C$3:$K$10,MATCH(VALUE(INDIRECT($A$1&amp;"L"&amp;A3059)),Relationstabel!$A$3:$A$10,0),MATCH(IFERROR(VALUE(INDIRECT($A$1&amp;"M"&amp;A3059)),0),Relationstabel!$C$1:$K$1,0)),"Ingen varmeinstallationer")</f>
        <v>Naturgas</v>
      </c>
      <c r="L3059" s="1" t="str">
        <f ca="1">INDEX(Anvendelseskode!B:B,MATCH($E3059,Anvendelseskode!$A:$A,0))</f>
        <v>Fritliggende enfamilieshus (parcelhus)</v>
      </c>
      <c r="M3059" s="1" t="str">
        <f ca="1">INDEX(Anvendelseskode!C:C,MATCH($E3059,Anvendelseskode!$A:$A,0))</f>
        <v>Parcelhuse</v>
      </c>
      <c r="N3059" s="1" t="str">
        <f ca="1">INDEX(Anvendelseskode!D:D,MATCH($E3059,Anvendelseskode!$A:$A,0))</f>
        <v>Private husholdninger</v>
      </c>
      <c r="O3059" s="1" t="str">
        <f ca="1">IFERROR(INDEX(SBi!$2:$2,MATCH(G3059,SBi!$1:$1,1)),SBi!$K$2)</f>
        <v>1961-1972</v>
      </c>
      <c r="P3059" s="1">
        <f ca="1">IFERROR(INDEX(SBi!$C$3:$K$28,MATCH(E3059,SBi!$B$3:$B$28,0),MATCH(O3059,SBi!$C$2:$K$2,0)),0)</f>
        <v>134.30000000000001</v>
      </c>
      <c r="Q3059" s="19">
        <f t="shared" ca="1" si="619"/>
        <v>17.996200000000002</v>
      </c>
      <c r="R3059" s="19" t="str">
        <f ca="1">IFERROR(INDEX(VpD!$2:$2,MATCH(G3059,VpD!$1:$1,1)),VpD!$I$2)</f>
        <v>1961-1972</v>
      </c>
      <c r="S3059" s="1">
        <f ca="1">IFERROR(INDEX(VpD!$C$3:$I$27,MATCH(E3059,VpD!$B$3:$B$27,0),MATCH(R3059,VpD!$C$2:$I$2,0)),0)</f>
        <v>143</v>
      </c>
      <c r="T3059" s="19">
        <f t="shared" ca="1" si="620"/>
        <v>19.161999999999999</v>
      </c>
      <c r="U3059" s="14" t="str">
        <f t="shared" ca="1" si="621"/>
        <v xml:space="preserve">710998.22 </v>
      </c>
      <c r="V3059" s="14" t="str">
        <f t="shared" ca="1" si="622"/>
        <v>6172111.96</v>
      </c>
      <c r="W3059" s="14" t="str">
        <f t="shared" ca="1" si="623"/>
        <v>POINT(710998.22 6172111.96)</v>
      </c>
      <c r="X3059" s="14" t="str">
        <f>IFERROR(INDEX(BygningOmraade!B:B,MATCH(A3059,BygningOmraade!A:A,0)),"")</f>
        <v/>
      </c>
    </row>
    <row r="3060" spans="1:24" s="14" customFormat="1" x14ac:dyDescent="0.25">
      <c r="A3060" s="14">
        <f t="shared" si="611"/>
        <v>3060</v>
      </c>
      <c r="B3060" s="14" t="str">
        <f t="shared" ca="1" si="612"/>
        <v>b479d483-41e0-4e45-b166-4e04e979a25f</v>
      </c>
      <c r="C3060" s="14" t="str">
        <f t="shared" ca="1" si="613"/>
        <v>0a3f507e-17e2-32b8-e044-0003ba298018</v>
      </c>
      <c r="D3060" s="14">
        <f t="shared" ca="1" si="614"/>
        <v>995987</v>
      </c>
      <c r="E3060" s="1">
        <f t="shared" ca="1" si="615"/>
        <v>120</v>
      </c>
      <c r="F3060" s="1">
        <f t="shared" ca="1" si="616"/>
        <v>148</v>
      </c>
      <c r="G3060" s="1">
        <f t="shared" ca="1" si="617"/>
        <v>1966</v>
      </c>
      <c r="H3060" s="1" t="str">
        <f ca="1">IFERROR(INDEX(Varmeinstallation!B:B,MATCH(INDIRECT($A$1&amp;"L"&amp;A3060)*1,Varmeinstallation!A:A,0)),"Ingen varmeinstallationer")</f>
        <v>Centralvarme fra eget anlæg, et-kammer fyr</v>
      </c>
      <c r="I3060" s="1" t="str">
        <f ca="1">IFERROR(INDEX(Opvarmningsmiddel!B:B,MATCH(INDIRECT($A$1&amp;"M"&amp;A3060)*1,Opvarmningsmiddel!A:A,0)),"")</f>
        <v>Naturgas</v>
      </c>
      <c r="J3060" s="1">
        <f t="shared" ca="1" si="618"/>
        <v>1</v>
      </c>
      <c r="K3060" s="1" t="str">
        <f ca="1">IFERROR(INDEX(Relationstabel!$C$3:$K$10,MATCH(VALUE(INDIRECT($A$1&amp;"L"&amp;A3060)),Relationstabel!$A$3:$A$10,0),MATCH(IFERROR(VALUE(INDIRECT($A$1&amp;"M"&amp;A3060)),0),Relationstabel!$C$1:$K$1,0)),"Ingen varmeinstallationer")</f>
        <v>Naturgas</v>
      </c>
      <c r="L3060" s="1" t="str">
        <f ca="1">INDEX(Anvendelseskode!B:B,MATCH($E3060,Anvendelseskode!$A:$A,0))</f>
        <v>Fritliggende enfamilieshus (parcelhus)</v>
      </c>
      <c r="M3060" s="1" t="str">
        <f ca="1">INDEX(Anvendelseskode!C:C,MATCH($E3060,Anvendelseskode!$A:$A,0))</f>
        <v>Parcelhuse</v>
      </c>
      <c r="N3060" s="1" t="str">
        <f ca="1">INDEX(Anvendelseskode!D:D,MATCH($E3060,Anvendelseskode!$A:$A,0))</f>
        <v>Private husholdninger</v>
      </c>
      <c r="O3060" s="1" t="str">
        <f ca="1">IFERROR(INDEX(SBi!$2:$2,MATCH(G3060,SBi!$1:$1,1)),SBi!$K$2)</f>
        <v>1961-1972</v>
      </c>
      <c r="P3060" s="1">
        <f ca="1">IFERROR(INDEX(SBi!$C$3:$K$28,MATCH(E3060,SBi!$B$3:$B$28,0),MATCH(O3060,SBi!$C$2:$K$2,0)),0)</f>
        <v>134.30000000000001</v>
      </c>
      <c r="Q3060" s="19">
        <f t="shared" ca="1" si="619"/>
        <v>19.8764</v>
      </c>
      <c r="R3060" s="19" t="str">
        <f ca="1">IFERROR(INDEX(VpD!$2:$2,MATCH(G3060,VpD!$1:$1,1)),VpD!$I$2)</f>
        <v>1961-1972</v>
      </c>
      <c r="S3060" s="1">
        <f ca="1">IFERROR(INDEX(VpD!$C$3:$I$27,MATCH(E3060,VpD!$B$3:$B$27,0),MATCH(R3060,VpD!$C$2:$I$2,0)),0)</f>
        <v>143</v>
      </c>
      <c r="T3060" s="19">
        <f t="shared" ca="1" si="620"/>
        <v>21.164000000000001</v>
      </c>
      <c r="U3060" s="14" t="str">
        <f t="shared" ca="1" si="621"/>
        <v xml:space="preserve">712658.42 </v>
      </c>
      <c r="V3060" s="14" t="str">
        <f t="shared" ca="1" si="622"/>
        <v>6169093.72</v>
      </c>
      <c r="W3060" s="14" t="str">
        <f t="shared" ca="1" si="623"/>
        <v>POINT(712658.42 6169093.72)</v>
      </c>
      <c r="X3060" s="14" t="str">
        <f>IFERROR(INDEX(BygningOmraade!B:B,MATCH(A3060,BygningOmraade!A:A,0)),"")</f>
        <v/>
      </c>
    </row>
    <row r="3061" spans="1:24" s="14" customFormat="1" x14ac:dyDescent="0.25">
      <c r="A3061" s="14">
        <f t="shared" si="611"/>
        <v>3061</v>
      </c>
      <c r="B3061" s="14" t="str">
        <f t="shared" ca="1" si="612"/>
        <v>b480c190-a744-47f2-ae08-fcccda7883c5</v>
      </c>
      <c r="C3061" s="14" t="str">
        <f t="shared" ca="1" si="613"/>
        <v>0a3f507e-17f3-32b8-e044-0003ba298018</v>
      </c>
      <c r="D3061" s="14">
        <f t="shared" ca="1" si="614"/>
        <v>996081</v>
      </c>
      <c r="E3061" s="1">
        <f t="shared" ca="1" si="615"/>
        <v>120</v>
      </c>
      <c r="F3061" s="1">
        <f t="shared" ca="1" si="616"/>
        <v>172</v>
      </c>
      <c r="G3061" s="1">
        <f t="shared" ca="1" si="617"/>
        <v>1977</v>
      </c>
      <c r="H3061" s="1" t="str">
        <f ca="1">IFERROR(INDEX(Varmeinstallation!B:B,MATCH(INDIRECT($A$1&amp;"L"&amp;A3061)*1,Varmeinstallation!A:A,0)),"Ingen varmeinstallationer")</f>
        <v>Centralvarme fra eget anlæg, et-kammer fyr</v>
      </c>
      <c r="I3061" s="1" t="str">
        <f ca="1">IFERROR(INDEX(Opvarmningsmiddel!B:B,MATCH(INDIRECT($A$1&amp;"M"&amp;A3061)*1,Opvarmningsmiddel!A:A,0)),"")</f>
        <v>Naturgas</v>
      </c>
      <c r="J3061" s="1">
        <f t="shared" ca="1" si="618"/>
        <v>2</v>
      </c>
      <c r="K3061" s="1" t="str">
        <f ca="1">IFERROR(INDEX(Relationstabel!$C$3:$K$10,MATCH(VALUE(INDIRECT($A$1&amp;"L"&amp;A3061)),Relationstabel!$A$3:$A$10,0),MATCH(IFERROR(VALUE(INDIRECT($A$1&amp;"M"&amp;A3061)),0),Relationstabel!$C$1:$K$1,0)),"Ingen varmeinstallationer")</f>
        <v>Naturgas</v>
      </c>
      <c r="L3061" s="1" t="str">
        <f ca="1">INDEX(Anvendelseskode!B:B,MATCH($E3061,Anvendelseskode!$A:$A,0))</f>
        <v>Fritliggende enfamilieshus (parcelhus)</v>
      </c>
      <c r="M3061" s="1" t="str">
        <f ca="1">INDEX(Anvendelseskode!C:C,MATCH($E3061,Anvendelseskode!$A:$A,0))</f>
        <v>Parcelhuse</v>
      </c>
      <c r="N3061" s="1" t="str">
        <f ca="1">INDEX(Anvendelseskode!D:D,MATCH($E3061,Anvendelseskode!$A:$A,0))</f>
        <v>Private husholdninger</v>
      </c>
      <c r="O3061" s="1" t="str">
        <f ca="1">IFERROR(INDEX(SBi!$2:$2,MATCH(G3061,SBi!$1:$1,1)),SBi!$K$2)</f>
        <v>1973-1978</v>
      </c>
      <c r="P3061" s="1">
        <f ca="1">IFERROR(INDEX(SBi!$C$3:$K$28,MATCH(E3061,SBi!$B$3:$B$28,0),MATCH(O3061,SBi!$C$2:$K$2,0)),0)</f>
        <v>119.8</v>
      </c>
      <c r="Q3061" s="19">
        <f t="shared" ca="1" si="619"/>
        <v>20.605599999999999</v>
      </c>
      <c r="R3061" s="19" t="str">
        <f ca="1">IFERROR(INDEX(VpD!$2:$2,MATCH(G3061,VpD!$1:$1,1)),VpD!$I$2)</f>
        <v>1973-1978</v>
      </c>
      <c r="S3061" s="1">
        <f ca="1">IFERROR(INDEX(VpD!$C$3:$I$27,MATCH(E3061,VpD!$B$3:$B$27,0),MATCH(R3061,VpD!$C$2:$I$2,0)),0)</f>
        <v>117</v>
      </c>
      <c r="T3061" s="19">
        <f t="shared" ca="1" si="620"/>
        <v>20.123999999999999</v>
      </c>
      <c r="U3061" s="14" t="str">
        <f t="shared" ca="1" si="621"/>
        <v xml:space="preserve">712470.43 </v>
      </c>
      <c r="V3061" s="14" t="str">
        <f t="shared" ca="1" si="622"/>
        <v>6169028.62</v>
      </c>
      <c r="W3061" s="14" t="str">
        <f t="shared" ca="1" si="623"/>
        <v>POINT(712470.43 6169028.62)</v>
      </c>
      <c r="X3061" s="14" t="str">
        <f>IFERROR(INDEX(BygningOmraade!B:B,MATCH(A3061,BygningOmraade!A:A,0)),"")</f>
        <v/>
      </c>
    </row>
    <row r="3062" spans="1:24" s="14" customFormat="1" x14ac:dyDescent="0.25">
      <c r="A3062" s="14">
        <f t="shared" si="611"/>
        <v>3062</v>
      </c>
      <c r="B3062" s="14" t="str">
        <f t="shared" ca="1" si="612"/>
        <v>b485f70b-1b69-45b2-b298-80d5a00514ce</v>
      </c>
      <c r="C3062" s="14" t="str">
        <f t="shared" ca="1" si="613"/>
        <v>cd52e87c-7547-40bf-ac80-15033c7fc8d0</v>
      </c>
      <c r="D3062" s="14">
        <f t="shared" ca="1" si="614"/>
        <v>2665327</v>
      </c>
      <c r="E3062" s="1">
        <f t="shared" ca="1" si="615"/>
        <v>130</v>
      </c>
      <c r="F3062" s="1">
        <f t="shared" ca="1" si="616"/>
        <v>136</v>
      </c>
      <c r="G3062" s="1">
        <f t="shared" ca="1" si="617"/>
        <v>2017</v>
      </c>
      <c r="H3062" s="1" t="str">
        <f ca="1">IFERROR(INDEX(Varmeinstallation!B:B,MATCH(INDIRECT($A$1&amp;"L"&amp;A3062)*1,Varmeinstallation!A:A,0)),"Ingen varmeinstallationer")</f>
        <v>Fjernvarme/blokvarme (radiatorsystemer eller varmluftanlæg)</v>
      </c>
      <c r="I3062" s="1" t="str">
        <f ca="1">IFERROR(INDEX(Opvarmningsmiddel!B:B,MATCH(INDIRECT($A$1&amp;"M"&amp;A3062)*1,Opvarmningsmiddel!A:A,0)),"")</f>
        <v/>
      </c>
      <c r="J3062" s="1">
        <f t="shared" ca="1" si="618"/>
        <v>0</v>
      </c>
      <c r="K3062" s="1" t="str">
        <f ca="1">IFERROR(INDEX(Relationstabel!$C$3:$K$10,MATCH(VALUE(INDIRECT($A$1&amp;"L"&amp;A3062)),Relationstabel!$A$3:$A$10,0),MATCH(IFERROR(VALUE(INDIRECT($A$1&amp;"M"&amp;A3062)),0),Relationstabel!$C$1:$K$1,0)),"Ingen varmeinstallationer")</f>
        <v>Fjernvarme/ Blokvarme</v>
      </c>
      <c r="L3062" s="1" t="str">
        <f ca="1">INDEX(Anvendelseskode!B:B,MATCH($E3062,Anvendelseskode!$A:$A,0))</f>
        <v>Række-, kæde-, dobbelthus (lodret adskillelse mellem enhederne)</v>
      </c>
      <c r="M3062" s="1" t="str">
        <f ca="1">INDEX(Anvendelseskode!C:C,MATCH($E3062,Anvendelseskode!$A:$A,0))</f>
        <v>Række-, kæde og dobbelthuse</v>
      </c>
      <c r="N3062" s="1" t="str">
        <f ca="1">INDEX(Anvendelseskode!D:D,MATCH($E3062,Anvendelseskode!$A:$A,0))</f>
        <v>Private husholdninger</v>
      </c>
      <c r="O3062" s="1" t="str">
        <f ca="1">IFERROR(INDEX(SBi!$2:$2,MATCH(G3062,SBi!$1:$1,1)),SBi!$K$2)</f>
        <v>Efter 2006</v>
      </c>
      <c r="P3062" s="1">
        <f ca="1">IFERROR(INDEX(SBi!$C$3:$K$28,MATCH(E3062,SBi!$B$3:$B$28,0),MATCH(O3062,SBi!$C$2:$K$2,0)),0)</f>
        <v>66.400000000000006</v>
      </c>
      <c r="Q3062" s="19">
        <f t="shared" ca="1" si="619"/>
        <v>9.030400000000002</v>
      </c>
      <c r="R3062" s="19" t="str">
        <f ca="1">IFERROR(INDEX(VpD!$2:$2,MATCH(G3062,VpD!$1:$1,1)),VpD!$I$2)</f>
        <v>&gt;1998</v>
      </c>
      <c r="S3062" s="1">
        <f ca="1">IFERROR(INDEX(VpD!$C$3:$I$27,MATCH(E3062,VpD!$B$3:$B$27,0),MATCH(R3062,VpD!$C$2:$I$2,0)),0)</f>
        <v>65</v>
      </c>
      <c r="T3062" s="19">
        <f t="shared" ca="1" si="620"/>
        <v>8.84</v>
      </c>
      <c r="U3062" s="14" t="str">
        <f t="shared" ca="1" si="621"/>
        <v xml:space="preserve">711513.22 </v>
      </c>
      <c r="V3062" s="14" t="str">
        <f t="shared" ca="1" si="622"/>
        <v>6172900.8</v>
      </c>
      <c r="W3062" s="14" t="str">
        <f t="shared" ca="1" si="623"/>
        <v>POINT(711513.22 6172900.8)</v>
      </c>
      <c r="X3062" s="14" t="str">
        <f>IFERROR(INDEX(BygningOmraade!B:B,MATCH(A3062,BygningOmraade!A:A,0)),"")</f>
        <v/>
      </c>
    </row>
    <row r="3063" spans="1:24" s="14" customFormat="1" x14ac:dyDescent="0.25">
      <c r="A3063" s="14">
        <f t="shared" si="611"/>
        <v>3063</v>
      </c>
      <c r="B3063" s="14" t="str">
        <f t="shared" ca="1" si="612"/>
        <v>b4981810-31b8-4315-b386-6c9f01c63448</v>
      </c>
      <c r="C3063" s="14" t="str">
        <f t="shared" ca="1" si="613"/>
        <v>0a3f507e-20f8-32b8-e044-0003ba298018</v>
      </c>
      <c r="D3063" s="14">
        <f t="shared" ca="1" si="614"/>
        <v>996209</v>
      </c>
      <c r="E3063" s="1">
        <f t="shared" ca="1" si="615"/>
        <v>120</v>
      </c>
      <c r="F3063" s="1">
        <f t="shared" ca="1" si="616"/>
        <v>186</v>
      </c>
      <c r="G3063" s="1">
        <f t="shared" ca="1" si="617"/>
        <v>1975</v>
      </c>
      <c r="H3063" s="1" t="str">
        <f ca="1">IFERROR(INDEX(Varmeinstallation!B:B,MATCH(INDIRECT($A$1&amp;"L"&amp;A3063)*1,Varmeinstallation!A:A,0)),"Ingen varmeinstallationer")</f>
        <v>Centralvarme fra eget anlæg, et-kammer fyr</v>
      </c>
      <c r="I3063" s="1" t="str">
        <f ca="1">IFERROR(INDEX(Opvarmningsmiddel!B:B,MATCH(INDIRECT($A$1&amp;"M"&amp;A3063)*1,Opvarmningsmiddel!A:A,0)),"")</f>
        <v>Naturgas</v>
      </c>
      <c r="J3063" s="1">
        <f t="shared" ca="1" si="618"/>
        <v>5</v>
      </c>
      <c r="K3063" s="1" t="str">
        <f ca="1">IFERROR(INDEX(Relationstabel!$C$3:$K$10,MATCH(VALUE(INDIRECT($A$1&amp;"L"&amp;A3063)),Relationstabel!$A$3:$A$10,0),MATCH(IFERROR(VALUE(INDIRECT($A$1&amp;"M"&amp;A3063)),0),Relationstabel!$C$1:$K$1,0)),"Ingen varmeinstallationer")</f>
        <v>Naturgas</v>
      </c>
      <c r="L3063" s="1" t="str">
        <f ca="1">INDEX(Anvendelseskode!B:B,MATCH($E3063,Anvendelseskode!$A:$A,0))</f>
        <v>Fritliggende enfamilieshus (parcelhus)</v>
      </c>
      <c r="M3063" s="1" t="str">
        <f ca="1">INDEX(Anvendelseskode!C:C,MATCH($E3063,Anvendelseskode!$A:$A,0))</f>
        <v>Parcelhuse</v>
      </c>
      <c r="N3063" s="1" t="str">
        <f ca="1">INDEX(Anvendelseskode!D:D,MATCH($E3063,Anvendelseskode!$A:$A,0))</f>
        <v>Private husholdninger</v>
      </c>
      <c r="O3063" s="1" t="str">
        <f ca="1">IFERROR(INDEX(SBi!$2:$2,MATCH(G3063,SBi!$1:$1,1)),SBi!$K$2)</f>
        <v>1973-1978</v>
      </c>
      <c r="P3063" s="1">
        <f ca="1">IFERROR(INDEX(SBi!$C$3:$K$28,MATCH(E3063,SBi!$B$3:$B$28,0),MATCH(O3063,SBi!$C$2:$K$2,0)),0)</f>
        <v>119.8</v>
      </c>
      <c r="Q3063" s="19">
        <f t="shared" ca="1" si="619"/>
        <v>22.282799999999998</v>
      </c>
      <c r="R3063" s="19" t="str">
        <f ca="1">IFERROR(INDEX(VpD!$2:$2,MATCH(G3063,VpD!$1:$1,1)),VpD!$I$2)</f>
        <v>1973-1978</v>
      </c>
      <c r="S3063" s="1">
        <f ca="1">IFERROR(INDEX(VpD!$C$3:$I$27,MATCH(E3063,VpD!$B$3:$B$27,0),MATCH(R3063,VpD!$C$2:$I$2,0)),0)</f>
        <v>117</v>
      </c>
      <c r="T3063" s="19">
        <f t="shared" ca="1" si="620"/>
        <v>21.762</v>
      </c>
      <c r="U3063" s="14" t="str">
        <f t="shared" ca="1" si="621"/>
        <v xml:space="preserve">713056.31 </v>
      </c>
      <c r="V3063" s="14" t="str">
        <f t="shared" ca="1" si="622"/>
        <v>6168636.14</v>
      </c>
      <c r="W3063" s="14" t="str">
        <f t="shared" ca="1" si="623"/>
        <v>POINT(713056.31 6168636.14)</v>
      </c>
      <c r="X3063" s="14" t="str">
        <f>IFERROR(INDEX(BygningOmraade!B:B,MATCH(A3063,BygningOmraade!A:A,0)),"")</f>
        <v/>
      </c>
    </row>
    <row r="3064" spans="1:24" s="14" customFormat="1" x14ac:dyDescent="0.25">
      <c r="A3064" s="14">
        <f t="shared" si="611"/>
        <v>3064</v>
      </c>
      <c r="B3064" s="14" t="str">
        <f t="shared" ca="1" si="612"/>
        <v>b4aad83c-3082-4b1c-8fb6-5d0123b59792</v>
      </c>
      <c r="C3064" s="14" t="str">
        <f t="shared" ca="1" si="613"/>
        <v>0a3f507e-1d76-32b8-e044-0003ba298018</v>
      </c>
      <c r="D3064" s="14">
        <f t="shared" ca="1" si="614"/>
        <v>2516398</v>
      </c>
      <c r="E3064" s="1">
        <f t="shared" ca="1" si="615"/>
        <v>130</v>
      </c>
      <c r="F3064" s="1">
        <f t="shared" ca="1" si="616"/>
        <v>122</v>
      </c>
      <c r="G3064" s="1">
        <f t="shared" ca="1" si="617"/>
        <v>1999</v>
      </c>
      <c r="H3064" s="1" t="str">
        <f ca="1">IFERROR(INDEX(Varmeinstallation!B:B,MATCH(INDIRECT($A$1&amp;"L"&amp;A3064)*1,Varmeinstallation!A:A,0)),"Ingen varmeinstallationer")</f>
        <v>Fjernvarme/blokvarme (radiatorsystemer eller varmluftanlæg)</v>
      </c>
      <c r="I3064" s="1" t="str">
        <f ca="1">IFERROR(INDEX(Opvarmningsmiddel!B:B,MATCH(INDIRECT($A$1&amp;"M"&amp;A3064)*1,Opvarmningsmiddel!A:A,0)),"")</f>
        <v/>
      </c>
      <c r="J3064" s="1">
        <f t="shared" ca="1" si="618"/>
        <v>0</v>
      </c>
      <c r="K3064" s="1" t="str">
        <f ca="1">IFERROR(INDEX(Relationstabel!$C$3:$K$10,MATCH(VALUE(INDIRECT($A$1&amp;"L"&amp;A3064)),Relationstabel!$A$3:$A$10,0),MATCH(IFERROR(VALUE(INDIRECT($A$1&amp;"M"&amp;A3064)),0),Relationstabel!$C$1:$K$1,0)),"Ingen varmeinstallationer")</f>
        <v>Fjernvarme/ Blokvarme</v>
      </c>
      <c r="L3064" s="1" t="str">
        <f ca="1">INDEX(Anvendelseskode!B:B,MATCH($E3064,Anvendelseskode!$A:$A,0))</f>
        <v>Række-, kæde-, dobbelthus (lodret adskillelse mellem enhederne)</v>
      </c>
      <c r="M3064" s="1" t="str">
        <f ca="1">INDEX(Anvendelseskode!C:C,MATCH($E3064,Anvendelseskode!$A:$A,0))</f>
        <v>Række-, kæde og dobbelthuse</v>
      </c>
      <c r="N3064" s="1" t="str">
        <f ca="1">INDEX(Anvendelseskode!D:D,MATCH($E3064,Anvendelseskode!$A:$A,0))</f>
        <v>Private husholdninger</v>
      </c>
      <c r="O3064" s="1" t="str">
        <f ca="1">IFERROR(INDEX(SBi!$2:$2,MATCH(G3064,SBi!$1:$1,1)),SBi!$K$2)</f>
        <v>1999-2006</v>
      </c>
      <c r="P3064" s="1">
        <f ca="1">IFERROR(INDEX(SBi!$C$3:$K$28,MATCH(E3064,SBi!$B$3:$B$28,0),MATCH(O3064,SBi!$C$2:$K$2,0)),0)</f>
        <v>81.5</v>
      </c>
      <c r="Q3064" s="19">
        <f t="shared" ca="1" si="619"/>
        <v>9.9429999999999996</v>
      </c>
      <c r="R3064" s="19" t="str">
        <f ca="1">IFERROR(INDEX(VpD!$2:$2,MATCH(G3064,VpD!$1:$1,1)),VpD!$I$2)</f>
        <v>&gt;1998</v>
      </c>
      <c r="S3064" s="1">
        <f ca="1">IFERROR(INDEX(VpD!$C$3:$I$27,MATCH(E3064,VpD!$B$3:$B$27,0),MATCH(R3064,VpD!$C$2:$I$2,0)),0)</f>
        <v>65</v>
      </c>
      <c r="T3064" s="19">
        <f t="shared" ca="1" si="620"/>
        <v>7.93</v>
      </c>
      <c r="U3064" s="14" t="str">
        <f t="shared" ca="1" si="621"/>
        <v xml:space="preserve">711623.51 </v>
      </c>
      <c r="V3064" s="14" t="str">
        <f t="shared" ca="1" si="622"/>
        <v>6172642.51</v>
      </c>
      <c r="W3064" s="14" t="str">
        <f t="shared" ca="1" si="623"/>
        <v>POINT(711623.51 6172642.51)</v>
      </c>
      <c r="X3064" s="14" t="str">
        <f>IFERROR(INDEX(BygningOmraade!B:B,MATCH(A3064,BygningOmraade!A:A,0)),"")</f>
        <v/>
      </c>
    </row>
    <row r="3065" spans="1:24" s="14" customFormat="1" x14ac:dyDescent="0.25">
      <c r="A3065" s="14">
        <f t="shared" si="611"/>
        <v>3065</v>
      </c>
      <c r="B3065" s="14" t="str">
        <f t="shared" ca="1" si="612"/>
        <v>b4b88810-ccc9-4bdd-a95d-6180e047f49b</v>
      </c>
      <c r="C3065" s="14" t="str">
        <f t="shared" ca="1" si="613"/>
        <v>0a3f507e-1c82-32b8-e044-0003ba298018</v>
      </c>
      <c r="D3065" s="14">
        <f t="shared" ca="1" si="614"/>
        <v>995619</v>
      </c>
      <c r="E3065" s="1">
        <f t="shared" ca="1" si="615"/>
        <v>120</v>
      </c>
      <c r="F3065" s="1">
        <f t="shared" ca="1" si="616"/>
        <v>152</v>
      </c>
      <c r="G3065" s="1">
        <f t="shared" ca="1" si="617"/>
        <v>1970</v>
      </c>
      <c r="H3065" s="1" t="str">
        <f ca="1">IFERROR(INDEX(Varmeinstallation!B:B,MATCH(INDIRECT($A$1&amp;"L"&amp;A3065)*1,Varmeinstallation!A:A,0)),"Ingen varmeinstallationer")</f>
        <v>Centralvarme fra eget anlæg, et-kammer fyr</v>
      </c>
      <c r="I3065" s="1" t="str">
        <f ca="1">IFERROR(INDEX(Opvarmningsmiddel!B:B,MATCH(INDIRECT($A$1&amp;"M"&amp;A3065)*1,Opvarmningsmiddel!A:A,0)),"")</f>
        <v>Naturgas</v>
      </c>
      <c r="J3065" s="1">
        <f t="shared" ca="1" si="618"/>
        <v>0</v>
      </c>
      <c r="K3065" s="1" t="str">
        <f ca="1">IFERROR(INDEX(Relationstabel!$C$3:$K$10,MATCH(VALUE(INDIRECT($A$1&amp;"L"&amp;A3065)),Relationstabel!$A$3:$A$10,0),MATCH(IFERROR(VALUE(INDIRECT($A$1&amp;"M"&amp;A3065)),0),Relationstabel!$C$1:$K$1,0)),"Ingen varmeinstallationer")</f>
        <v>Naturgas</v>
      </c>
      <c r="L3065" s="1" t="str">
        <f ca="1">INDEX(Anvendelseskode!B:B,MATCH($E3065,Anvendelseskode!$A:$A,0))</f>
        <v>Fritliggende enfamilieshus (parcelhus)</v>
      </c>
      <c r="M3065" s="1" t="str">
        <f ca="1">INDEX(Anvendelseskode!C:C,MATCH($E3065,Anvendelseskode!$A:$A,0))</f>
        <v>Parcelhuse</v>
      </c>
      <c r="N3065" s="1" t="str">
        <f ca="1">INDEX(Anvendelseskode!D:D,MATCH($E3065,Anvendelseskode!$A:$A,0))</f>
        <v>Private husholdninger</v>
      </c>
      <c r="O3065" s="1" t="str">
        <f ca="1">IFERROR(INDEX(SBi!$2:$2,MATCH(G3065,SBi!$1:$1,1)),SBi!$K$2)</f>
        <v>1961-1972</v>
      </c>
      <c r="P3065" s="1">
        <f ca="1">IFERROR(INDEX(SBi!$C$3:$K$28,MATCH(E3065,SBi!$B$3:$B$28,0),MATCH(O3065,SBi!$C$2:$K$2,0)),0)</f>
        <v>134.30000000000001</v>
      </c>
      <c r="Q3065" s="19">
        <f t="shared" ca="1" si="619"/>
        <v>20.413600000000002</v>
      </c>
      <c r="R3065" s="19" t="str">
        <f ca="1">IFERROR(INDEX(VpD!$2:$2,MATCH(G3065,VpD!$1:$1,1)),VpD!$I$2)</f>
        <v>1961-1972</v>
      </c>
      <c r="S3065" s="1">
        <f ca="1">IFERROR(INDEX(VpD!$C$3:$I$27,MATCH(E3065,VpD!$B$3:$B$27,0),MATCH(R3065,VpD!$C$2:$I$2,0)),0)</f>
        <v>143</v>
      </c>
      <c r="T3065" s="19">
        <f t="shared" ca="1" si="620"/>
        <v>21.736000000000001</v>
      </c>
      <c r="U3065" s="14" t="str">
        <f t="shared" ca="1" si="621"/>
        <v xml:space="preserve">712422.26 </v>
      </c>
      <c r="V3065" s="14" t="str">
        <f t="shared" ca="1" si="622"/>
        <v>6169271.35</v>
      </c>
      <c r="W3065" s="14" t="str">
        <f t="shared" ca="1" si="623"/>
        <v>POINT(712422.26 6169271.35)</v>
      </c>
      <c r="X3065" s="14" t="str">
        <f>IFERROR(INDEX(BygningOmraade!B:B,MATCH(A3065,BygningOmraade!A:A,0)),"")</f>
        <v/>
      </c>
    </row>
    <row r="3066" spans="1:24" s="14" customFormat="1" x14ac:dyDescent="0.25">
      <c r="A3066" s="14">
        <f t="shared" si="611"/>
        <v>3066</v>
      </c>
      <c r="B3066" s="14" t="str">
        <f t="shared" ca="1" si="612"/>
        <v>b4c70dc7-b03a-4254-9656-a7f8463bf342</v>
      </c>
      <c r="C3066" s="14" t="str">
        <f t="shared" ca="1" si="613"/>
        <v>0a3f507e-1d97-32b8-e044-0003ba298018</v>
      </c>
      <c r="D3066" s="14">
        <f t="shared" ca="1" si="614"/>
        <v>2540541</v>
      </c>
      <c r="E3066" s="1">
        <f t="shared" ca="1" si="615"/>
        <v>120</v>
      </c>
      <c r="F3066" s="1">
        <f t="shared" ca="1" si="616"/>
        <v>149</v>
      </c>
      <c r="G3066" s="1">
        <f t="shared" ca="1" si="617"/>
        <v>2000</v>
      </c>
      <c r="H3066" s="1" t="str">
        <f ca="1">IFERROR(INDEX(Varmeinstallation!B:B,MATCH(INDIRECT($A$1&amp;"L"&amp;A3066)*1,Varmeinstallation!A:A,0)),"Ingen varmeinstallationer")</f>
        <v>Fjernvarme/blokvarme (radiatorsystemer eller varmluftanlæg)</v>
      </c>
      <c r="I3066" s="1" t="str">
        <f ca="1">IFERROR(INDEX(Opvarmningsmiddel!B:B,MATCH(INDIRECT($A$1&amp;"M"&amp;A3066)*1,Opvarmningsmiddel!A:A,0)),"")</f>
        <v/>
      </c>
      <c r="J3066" s="1">
        <f t="shared" ca="1" si="618"/>
        <v>0</v>
      </c>
      <c r="K3066" s="1" t="str">
        <f ca="1">IFERROR(INDEX(Relationstabel!$C$3:$K$10,MATCH(VALUE(INDIRECT($A$1&amp;"L"&amp;A3066)),Relationstabel!$A$3:$A$10,0),MATCH(IFERROR(VALUE(INDIRECT($A$1&amp;"M"&amp;A3066)),0),Relationstabel!$C$1:$K$1,0)),"Ingen varmeinstallationer")</f>
        <v>Fjernvarme/ Blokvarme</v>
      </c>
      <c r="L3066" s="1" t="str">
        <f ca="1">INDEX(Anvendelseskode!B:B,MATCH($E3066,Anvendelseskode!$A:$A,0))</f>
        <v>Fritliggende enfamilieshus (parcelhus)</v>
      </c>
      <c r="M3066" s="1" t="str">
        <f ca="1">INDEX(Anvendelseskode!C:C,MATCH($E3066,Anvendelseskode!$A:$A,0))</f>
        <v>Parcelhuse</v>
      </c>
      <c r="N3066" s="1" t="str">
        <f ca="1">INDEX(Anvendelseskode!D:D,MATCH($E3066,Anvendelseskode!$A:$A,0))</f>
        <v>Private husholdninger</v>
      </c>
      <c r="O3066" s="1" t="str">
        <f ca="1">IFERROR(INDEX(SBi!$2:$2,MATCH(G3066,SBi!$1:$1,1)),SBi!$K$2)</f>
        <v>1999-2006</v>
      </c>
      <c r="P3066" s="1">
        <f ca="1">IFERROR(INDEX(SBi!$C$3:$K$28,MATCH(E3066,SBi!$B$3:$B$28,0),MATCH(O3066,SBi!$C$2:$K$2,0)),0)</f>
        <v>83.9</v>
      </c>
      <c r="Q3066" s="19">
        <f t="shared" ca="1" si="619"/>
        <v>12.501100000000001</v>
      </c>
      <c r="R3066" s="19" t="str">
        <f ca="1">IFERROR(INDEX(VpD!$2:$2,MATCH(G3066,VpD!$1:$1,1)),VpD!$I$2)</f>
        <v>&gt;1998</v>
      </c>
      <c r="S3066" s="1">
        <f ca="1">IFERROR(INDEX(VpD!$C$3:$I$27,MATCH(E3066,VpD!$B$3:$B$27,0),MATCH(R3066,VpD!$C$2:$I$2,0)),0)</f>
        <v>72</v>
      </c>
      <c r="T3066" s="19">
        <f t="shared" ca="1" si="620"/>
        <v>10.728</v>
      </c>
      <c r="U3066" s="14" t="str">
        <f t="shared" ca="1" si="621"/>
        <v xml:space="preserve">712098.2 </v>
      </c>
      <c r="V3066" s="14" t="str">
        <f t="shared" ca="1" si="622"/>
        <v>6172156.56</v>
      </c>
      <c r="W3066" s="14" t="str">
        <f t="shared" ca="1" si="623"/>
        <v>POINT(712098.2 6172156.56)</v>
      </c>
      <c r="X3066" s="14" t="str">
        <f>IFERROR(INDEX(BygningOmraade!B:B,MATCH(A3066,BygningOmraade!A:A,0)),"")</f>
        <v/>
      </c>
    </row>
    <row r="3067" spans="1:24" s="14" customFormat="1" x14ac:dyDescent="0.25">
      <c r="A3067" s="14">
        <f t="shared" si="611"/>
        <v>3067</v>
      </c>
      <c r="B3067" s="14" t="str">
        <f t="shared" ca="1" si="612"/>
        <v>b4c8ebf8-2353-454a-ab1d-de90c24137a6</v>
      </c>
      <c r="C3067" s="14" t="str">
        <f t="shared" ca="1" si="613"/>
        <v>0a3f507e-1817-32b8-e044-0003ba298018</v>
      </c>
      <c r="D3067" s="14">
        <f t="shared" ca="1" si="614"/>
        <v>995796</v>
      </c>
      <c r="E3067" s="1">
        <f t="shared" ca="1" si="615"/>
        <v>120</v>
      </c>
      <c r="F3067" s="1">
        <f t="shared" ca="1" si="616"/>
        <v>154</v>
      </c>
      <c r="G3067" s="1">
        <f t="shared" ca="1" si="617"/>
        <v>1977</v>
      </c>
      <c r="H3067" s="1" t="str">
        <f ca="1">IFERROR(INDEX(Varmeinstallation!B:B,MATCH(INDIRECT($A$1&amp;"L"&amp;A3067)*1,Varmeinstallation!A:A,0)),"Ingen varmeinstallationer")</f>
        <v>Centralvarme fra eget anlæg, et-kammer fyr</v>
      </c>
      <c r="I3067" s="1" t="str">
        <f ca="1">IFERROR(INDEX(Opvarmningsmiddel!B:B,MATCH(INDIRECT($A$1&amp;"M"&amp;A3067)*1,Opvarmningsmiddel!A:A,0)),"")</f>
        <v>Naturgas</v>
      </c>
      <c r="J3067" s="1">
        <f t="shared" ca="1" si="618"/>
        <v>2</v>
      </c>
      <c r="K3067" s="1" t="str">
        <f ca="1">IFERROR(INDEX(Relationstabel!$C$3:$K$10,MATCH(VALUE(INDIRECT($A$1&amp;"L"&amp;A3067)),Relationstabel!$A$3:$A$10,0),MATCH(IFERROR(VALUE(INDIRECT($A$1&amp;"M"&amp;A3067)),0),Relationstabel!$C$1:$K$1,0)),"Ingen varmeinstallationer")</f>
        <v>Naturgas</v>
      </c>
      <c r="L3067" s="1" t="str">
        <f ca="1">INDEX(Anvendelseskode!B:B,MATCH($E3067,Anvendelseskode!$A:$A,0))</f>
        <v>Fritliggende enfamilieshus (parcelhus)</v>
      </c>
      <c r="M3067" s="1" t="str">
        <f ca="1">INDEX(Anvendelseskode!C:C,MATCH($E3067,Anvendelseskode!$A:$A,0))</f>
        <v>Parcelhuse</v>
      </c>
      <c r="N3067" s="1" t="str">
        <f ca="1">INDEX(Anvendelseskode!D:D,MATCH($E3067,Anvendelseskode!$A:$A,0))</f>
        <v>Private husholdninger</v>
      </c>
      <c r="O3067" s="1" t="str">
        <f ca="1">IFERROR(INDEX(SBi!$2:$2,MATCH(G3067,SBi!$1:$1,1)),SBi!$K$2)</f>
        <v>1973-1978</v>
      </c>
      <c r="P3067" s="1">
        <f ca="1">IFERROR(INDEX(SBi!$C$3:$K$28,MATCH(E3067,SBi!$B$3:$B$28,0),MATCH(O3067,SBi!$C$2:$K$2,0)),0)</f>
        <v>119.8</v>
      </c>
      <c r="Q3067" s="19">
        <f t="shared" ca="1" si="619"/>
        <v>18.449200000000001</v>
      </c>
      <c r="R3067" s="19" t="str">
        <f ca="1">IFERROR(INDEX(VpD!$2:$2,MATCH(G3067,VpD!$1:$1,1)),VpD!$I$2)</f>
        <v>1973-1978</v>
      </c>
      <c r="S3067" s="1">
        <f ca="1">IFERROR(INDEX(VpD!$C$3:$I$27,MATCH(E3067,VpD!$B$3:$B$27,0),MATCH(R3067,VpD!$C$2:$I$2,0)),0)</f>
        <v>117</v>
      </c>
      <c r="T3067" s="19">
        <f t="shared" ca="1" si="620"/>
        <v>18.018000000000001</v>
      </c>
      <c r="U3067" s="14" t="str">
        <f t="shared" ca="1" si="621"/>
        <v xml:space="preserve">712124.26 </v>
      </c>
      <c r="V3067" s="14" t="str">
        <f t="shared" ca="1" si="622"/>
        <v>6169452.56</v>
      </c>
      <c r="W3067" s="14" t="str">
        <f t="shared" ca="1" si="623"/>
        <v>POINT(712124.26 6169452.56)</v>
      </c>
      <c r="X3067" s="14" t="str">
        <f>IFERROR(INDEX(BygningOmraade!B:B,MATCH(A3067,BygningOmraade!A:A,0)),"")</f>
        <v/>
      </c>
    </row>
    <row r="3068" spans="1:24" s="14" customFormat="1" x14ac:dyDescent="0.25">
      <c r="A3068" s="14">
        <f t="shared" si="611"/>
        <v>3068</v>
      </c>
      <c r="B3068" s="14" t="str">
        <f t="shared" ca="1" si="612"/>
        <v>b4d1d58a-a506-4083-9e64-81e406f171a4</v>
      </c>
      <c r="C3068" s="14" t="str">
        <f t="shared" ca="1" si="613"/>
        <v>0a3f507e-1f6f-32b8-e044-0003ba298018</v>
      </c>
      <c r="D3068" s="14">
        <f t="shared" ca="1" si="614"/>
        <v>993908</v>
      </c>
      <c r="E3068" s="1">
        <f t="shared" ca="1" si="615"/>
        <v>120</v>
      </c>
      <c r="F3068" s="1">
        <f t="shared" ca="1" si="616"/>
        <v>160</v>
      </c>
      <c r="G3068" s="1">
        <f t="shared" ca="1" si="617"/>
        <v>1970</v>
      </c>
      <c r="H3068" s="1" t="str">
        <f ca="1">IFERROR(INDEX(Varmeinstallation!B:B,MATCH(INDIRECT($A$1&amp;"L"&amp;A3068)*1,Varmeinstallation!A:A,0)),"Ingen varmeinstallationer")</f>
        <v>Fjernvarme/blokvarme (radiatorsystemer eller varmluftanlæg)</v>
      </c>
      <c r="I3068" s="1" t="str">
        <f ca="1">IFERROR(INDEX(Opvarmningsmiddel!B:B,MATCH(INDIRECT($A$1&amp;"M"&amp;A3068)*1,Opvarmningsmiddel!A:A,0)),"")</f>
        <v/>
      </c>
      <c r="J3068" s="1">
        <f t="shared" ca="1" si="618"/>
        <v>0</v>
      </c>
      <c r="K3068" s="1" t="str">
        <f ca="1">IFERROR(INDEX(Relationstabel!$C$3:$K$10,MATCH(VALUE(INDIRECT($A$1&amp;"L"&amp;A3068)),Relationstabel!$A$3:$A$10,0),MATCH(IFERROR(VALUE(INDIRECT($A$1&amp;"M"&amp;A3068)),0),Relationstabel!$C$1:$K$1,0)),"Ingen varmeinstallationer")</f>
        <v>Fjernvarme/ Blokvarme</v>
      </c>
      <c r="L3068" s="1" t="str">
        <f ca="1">INDEX(Anvendelseskode!B:B,MATCH($E3068,Anvendelseskode!$A:$A,0))</f>
        <v>Fritliggende enfamilieshus (parcelhus)</v>
      </c>
      <c r="M3068" s="1" t="str">
        <f ca="1">INDEX(Anvendelseskode!C:C,MATCH($E3068,Anvendelseskode!$A:$A,0))</f>
        <v>Parcelhuse</v>
      </c>
      <c r="N3068" s="1" t="str">
        <f ca="1">INDEX(Anvendelseskode!D:D,MATCH($E3068,Anvendelseskode!$A:$A,0))</f>
        <v>Private husholdninger</v>
      </c>
      <c r="O3068" s="1" t="str">
        <f ca="1">IFERROR(INDEX(SBi!$2:$2,MATCH(G3068,SBi!$1:$1,1)),SBi!$K$2)</f>
        <v>1961-1972</v>
      </c>
      <c r="P3068" s="1">
        <f ca="1">IFERROR(INDEX(SBi!$C$3:$K$28,MATCH(E3068,SBi!$B$3:$B$28,0),MATCH(O3068,SBi!$C$2:$K$2,0)),0)</f>
        <v>134.30000000000001</v>
      </c>
      <c r="Q3068" s="19">
        <f t="shared" ca="1" si="619"/>
        <v>21.488</v>
      </c>
      <c r="R3068" s="19" t="str">
        <f ca="1">IFERROR(INDEX(VpD!$2:$2,MATCH(G3068,VpD!$1:$1,1)),VpD!$I$2)</f>
        <v>1961-1972</v>
      </c>
      <c r="S3068" s="1">
        <f ca="1">IFERROR(INDEX(VpD!$C$3:$I$27,MATCH(E3068,VpD!$B$3:$B$27,0),MATCH(R3068,VpD!$C$2:$I$2,0)),0)</f>
        <v>143</v>
      </c>
      <c r="T3068" s="19">
        <f t="shared" ca="1" si="620"/>
        <v>22.88</v>
      </c>
      <c r="U3068" s="14" t="str">
        <f t="shared" ca="1" si="621"/>
        <v xml:space="preserve">711198.58 </v>
      </c>
      <c r="V3068" s="14" t="str">
        <f t="shared" ca="1" si="622"/>
        <v>6171926.7</v>
      </c>
      <c r="W3068" s="14" t="str">
        <f t="shared" ca="1" si="623"/>
        <v>POINT(711198.58 6171926.7)</v>
      </c>
      <c r="X3068" s="14" t="str">
        <f>IFERROR(INDEX(BygningOmraade!B:B,MATCH(A3068,BygningOmraade!A:A,0)),"")</f>
        <v/>
      </c>
    </row>
    <row r="3069" spans="1:24" s="14" customFormat="1" x14ac:dyDescent="0.25">
      <c r="A3069" s="14">
        <f t="shared" si="611"/>
        <v>3069</v>
      </c>
      <c r="B3069" s="14" t="str">
        <f t="shared" ca="1" si="612"/>
        <v>b4d65846-e0c1-472a-a434-4e4526cb3412</v>
      </c>
      <c r="C3069" s="14" t="str">
        <f t="shared" ca="1" si="613"/>
        <v>0a3f507e-1e27-32b8-e044-0003ba298018</v>
      </c>
      <c r="D3069" s="14">
        <f t="shared" ca="1" si="614"/>
        <v>996450</v>
      </c>
      <c r="E3069" s="1">
        <f t="shared" ca="1" si="615"/>
        <v>120</v>
      </c>
      <c r="F3069" s="1">
        <f t="shared" ca="1" si="616"/>
        <v>162</v>
      </c>
      <c r="G3069" s="1">
        <f t="shared" ca="1" si="617"/>
        <v>1978</v>
      </c>
      <c r="H3069" s="1" t="str">
        <f ca="1">IFERROR(INDEX(Varmeinstallation!B:B,MATCH(INDIRECT($A$1&amp;"L"&amp;A3069)*1,Varmeinstallation!A:A,0)),"Ingen varmeinstallationer")</f>
        <v>Centralvarme fra eget anlæg, et-kammer fyr</v>
      </c>
      <c r="I3069" s="1" t="str">
        <f ca="1">IFERROR(INDEX(Opvarmningsmiddel!B:B,MATCH(INDIRECT($A$1&amp;"M"&amp;A3069)*1,Opvarmningsmiddel!A:A,0)),"")</f>
        <v>Naturgas</v>
      </c>
      <c r="J3069" s="1">
        <f t="shared" ca="1" si="618"/>
        <v>0</v>
      </c>
      <c r="K3069" s="1" t="str">
        <f ca="1">IFERROR(INDEX(Relationstabel!$C$3:$K$10,MATCH(VALUE(INDIRECT($A$1&amp;"L"&amp;A3069)),Relationstabel!$A$3:$A$10,0),MATCH(IFERROR(VALUE(INDIRECT($A$1&amp;"M"&amp;A3069)),0),Relationstabel!$C$1:$K$1,0)),"Ingen varmeinstallationer")</f>
        <v>Naturgas</v>
      </c>
      <c r="L3069" s="1" t="str">
        <f ca="1">INDEX(Anvendelseskode!B:B,MATCH($E3069,Anvendelseskode!$A:$A,0))</f>
        <v>Fritliggende enfamilieshus (parcelhus)</v>
      </c>
      <c r="M3069" s="1" t="str">
        <f ca="1">INDEX(Anvendelseskode!C:C,MATCH($E3069,Anvendelseskode!$A:$A,0))</f>
        <v>Parcelhuse</v>
      </c>
      <c r="N3069" s="1" t="str">
        <f ca="1">INDEX(Anvendelseskode!D:D,MATCH($E3069,Anvendelseskode!$A:$A,0))</f>
        <v>Private husholdninger</v>
      </c>
      <c r="O3069" s="1" t="str">
        <f ca="1">IFERROR(INDEX(SBi!$2:$2,MATCH(G3069,SBi!$1:$1,1)),SBi!$K$2)</f>
        <v>1973-1978</v>
      </c>
      <c r="P3069" s="1">
        <f ca="1">IFERROR(INDEX(SBi!$C$3:$K$28,MATCH(E3069,SBi!$B$3:$B$28,0),MATCH(O3069,SBi!$C$2:$K$2,0)),0)</f>
        <v>119.8</v>
      </c>
      <c r="Q3069" s="19">
        <f t="shared" ca="1" si="619"/>
        <v>19.407599999999999</v>
      </c>
      <c r="R3069" s="19" t="str">
        <f ca="1">IFERROR(INDEX(VpD!$2:$2,MATCH(G3069,VpD!$1:$1,1)),VpD!$I$2)</f>
        <v>1973-1978</v>
      </c>
      <c r="S3069" s="1">
        <f ca="1">IFERROR(INDEX(VpD!$C$3:$I$27,MATCH(E3069,VpD!$B$3:$B$27,0),MATCH(R3069,VpD!$C$2:$I$2,0)),0)</f>
        <v>117</v>
      </c>
      <c r="T3069" s="19">
        <f t="shared" ca="1" si="620"/>
        <v>18.954000000000001</v>
      </c>
      <c r="U3069" s="14" t="str">
        <f t="shared" ca="1" si="621"/>
        <v xml:space="preserve">713346.4 </v>
      </c>
      <c r="V3069" s="14" t="str">
        <f t="shared" ca="1" si="622"/>
        <v>6168737.21</v>
      </c>
      <c r="W3069" s="14" t="str">
        <f t="shared" ca="1" si="623"/>
        <v>POINT(713346.4 6168737.21)</v>
      </c>
      <c r="X3069" s="14" t="str">
        <f>IFERROR(INDEX(BygningOmraade!B:B,MATCH(A3069,BygningOmraade!A:A,0)),"")</f>
        <v/>
      </c>
    </row>
    <row r="3070" spans="1:24" s="14" customFormat="1" x14ac:dyDescent="0.25">
      <c r="A3070" s="14">
        <f t="shared" si="611"/>
        <v>3070</v>
      </c>
      <c r="B3070" s="14" t="str">
        <f t="shared" ca="1" si="612"/>
        <v>b4f4830b-5f7d-4c23-a9e9-c3ad9f55267a</v>
      </c>
      <c r="C3070" s="14" t="str">
        <f t="shared" ca="1" si="613"/>
        <v>0a3f507e-1892-32b8-e044-0003ba298018</v>
      </c>
      <c r="D3070" s="14">
        <f t="shared" ca="1" si="614"/>
        <v>994528</v>
      </c>
      <c r="E3070" s="1">
        <f t="shared" ca="1" si="615"/>
        <v>130</v>
      </c>
      <c r="F3070" s="1">
        <f t="shared" ca="1" si="616"/>
        <v>107</v>
      </c>
      <c r="G3070" s="1">
        <f t="shared" ca="1" si="617"/>
        <v>1984</v>
      </c>
      <c r="H3070" s="1" t="str">
        <f ca="1">IFERROR(INDEX(Varmeinstallation!B:B,MATCH(INDIRECT($A$1&amp;"L"&amp;A3070)*1,Varmeinstallation!A:A,0)),"Ingen varmeinstallationer")</f>
        <v>Fjernvarme/blokvarme (radiatorsystemer eller varmluftanlæg)</v>
      </c>
      <c r="I3070" s="1" t="str">
        <f ca="1">IFERROR(INDEX(Opvarmningsmiddel!B:B,MATCH(INDIRECT($A$1&amp;"M"&amp;A3070)*1,Opvarmningsmiddel!A:A,0)),"")</f>
        <v/>
      </c>
      <c r="J3070" s="1">
        <f t="shared" ca="1" si="618"/>
        <v>0</v>
      </c>
      <c r="K3070" s="1" t="str">
        <f ca="1">IFERROR(INDEX(Relationstabel!$C$3:$K$10,MATCH(VALUE(INDIRECT($A$1&amp;"L"&amp;A3070)),Relationstabel!$A$3:$A$10,0),MATCH(IFERROR(VALUE(INDIRECT($A$1&amp;"M"&amp;A3070)),0),Relationstabel!$C$1:$K$1,0)),"Ingen varmeinstallationer")</f>
        <v>Fjernvarme/ Blokvarme</v>
      </c>
      <c r="L3070" s="1" t="str">
        <f ca="1">INDEX(Anvendelseskode!B:B,MATCH($E3070,Anvendelseskode!$A:$A,0))</f>
        <v>Række-, kæde-, dobbelthus (lodret adskillelse mellem enhederne)</v>
      </c>
      <c r="M3070" s="1" t="str">
        <f ca="1">INDEX(Anvendelseskode!C:C,MATCH($E3070,Anvendelseskode!$A:$A,0))</f>
        <v>Række-, kæde og dobbelthuse</v>
      </c>
      <c r="N3070" s="1" t="str">
        <f ca="1">INDEX(Anvendelseskode!D:D,MATCH($E3070,Anvendelseskode!$A:$A,0))</f>
        <v>Private husholdninger</v>
      </c>
      <c r="O3070" s="1" t="str">
        <f ca="1">IFERROR(INDEX(SBi!$2:$2,MATCH(G3070,SBi!$1:$1,1)),SBi!$K$2)</f>
        <v>1979-1998</v>
      </c>
      <c r="P3070" s="1">
        <f ca="1">IFERROR(INDEX(SBi!$C$3:$K$28,MATCH(E3070,SBi!$B$3:$B$28,0),MATCH(O3070,SBi!$C$2:$K$2,0)),0)</f>
        <v>96.8</v>
      </c>
      <c r="Q3070" s="19">
        <f t="shared" ca="1" si="619"/>
        <v>10.3576</v>
      </c>
      <c r="R3070" s="19" t="str">
        <f ca="1">IFERROR(INDEX(VpD!$2:$2,MATCH(G3070,VpD!$1:$1,1)),VpD!$I$2)</f>
        <v>1979-1998</v>
      </c>
      <c r="S3070" s="1">
        <f ca="1">IFERROR(INDEX(VpD!$C$3:$I$27,MATCH(E3070,VpD!$B$3:$B$27,0),MATCH(R3070,VpD!$C$2:$I$2,0)),0)</f>
        <v>74</v>
      </c>
      <c r="T3070" s="19">
        <f t="shared" ca="1" si="620"/>
        <v>7.9180000000000001</v>
      </c>
      <c r="U3070" s="14" t="str">
        <f t="shared" ca="1" si="621"/>
        <v xml:space="preserve">711500 </v>
      </c>
      <c r="V3070" s="14" t="str">
        <f t="shared" ca="1" si="622"/>
        <v>6171632.61</v>
      </c>
      <c r="W3070" s="14" t="str">
        <f t="shared" ca="1" si="623"/>
        <v>POINT(711500 6171632.61)</v>
      </c>
      <c r="X3070" s="14" t="str">
        <f>IFERROR(INDEX(BygningOmraade!B:B,MATCH(A3070,BygningOmraade!A:A,0)),"")</f>
        <v/>
      </c>
    </row>
    <row r="3071" spans="1:24" s="14" customFormat="1" x14ac:dyDescent="0.25">
      <c r="A3071" s="14">
        <f t="shared" si="611"/>
        <v>3071</v>
      </c>
      <c r="B3071" s="14" t="str">
        <f t="shared" ca="1" si="612"/>
        <v>b4f48b78-af8a-44a0-9701-7e1a5b652724</v>
      </c>
      <c r="C3071" s="14" t="str">
        <f t="shared" ca="1" si="613"/>
        <v>0a3f507e-1893-32b8-e044-0003ba298018</v>
      </c>
      <c r="D3071" s="14">
        <f t="shared" ca="1" si="614"/>
        <v>994162</v>
      </c>
      <c r="E3071" s="1">
        <f t="shared" ca="1" si="615"/>
        <v>130</v>
      </c>
      <c r="F3071" s="1">
        <f t="shared" ca="1" si="616"/>
        <v>143</v>
      </c>
      <c r="G3071" s="1">
        <f t="shared" ca="1" si="617"/>
        <v>1967</v>
      </c>
      <c r="H3071" s="1" t="str">
        <f ca="1">IFERROR(INDEX(Varmeinstallation!B:B,MATCH(INDIRECT($A$1&amp;"L"&amp;A3071)*1,Varmeinstallation!A:A,0)),"Ingen varmeinstallationer")</f>
        <v>Fjernvarme/blokvarme (radiatorsystemer eller varmluftanlæg)</v>
      </c>
      <c r="I3071" s="1" t="str">
        <f ca="1">IFERROR(INDEX(Opvarmningsmiddel!B:B,MATCH(INDIRECT($A$1&amp;"M"&amp;A3071)*1,Opvarmningsmiddel!A:A,0)),"")</f>
        <v/>
      </c>
      <c r="J3071" s="1">
        <f t="shared" ca="1" si="618"/>
        <v>0</v>
      </c>
      <c r="K3071" s="1" t="str">
        <f ca="1">IFERROR(INDEX(Relationstabel!$C$3:$K$10,MATCH(VALUE(INDIRECT($A$1&amp;"L"&amp;A3071)),Relationstabel!$A$3:$A$10,0),MATCH(IFERROR(VALUE(INDIRECT($A$1&amp;"M"&amp;A3071)),0),Relationstabel!$C$1:$K$1,0)),"Ingen varmeinstallationer")</f>
        <v>Fjernvarme/ Blokvarme</v>
      </c>
      <c r="L3071" s="1" t="str">
        <f ca="1">INDEX(Anvendelseskode!B:B,MATCH($E3071,Anvendelseskode!$A:$A,0))</f>
        <v>Række-, kæde-, dobbelthus (lodret adskillelse mellem enhederne)</v>
      </c>
      <c r="M3071" s="1" t="str">
        <f ca="1">INDEX(Anvendelseskode!C:C,MATCH($E3071,Anvendelseskode!$A:$A,0))</f>
        <v>Række-, kæde og dobbelthuse</v>
      </c>
      <c r="N3071" s="1" t="str">
        <f ca="1">INDEX(Anvendelseskode!D:D,MATCH($E3071,Anvendelseskode!$A:$A,0))</f>
        <v>Private husholdninger</v>
      </c>
      <c r="O3071" s="1" t="str">
        <f ca="1">IFERROR(INDEX(SBi!$2:$2,MATCH(G3071,SBi!$1:$1,1)),SBi!$K$2)</f>
        <v>1961-1972</v>
      </c>
      <c r="P3071" s="1">
        <f ca="1">IFERROR(INDEX(SBi!$C$3:$K$28,MATCH(E3071,SBi!$B$3:$B$28,0),MATCH(O3071,SBi!$C$2:$K$2,0)),0)</f>
        <v>119.9</v>
      </c>
      <c r="Q3071" s="19">
        <f t="shared" ca="1" si="619"/>
        <v>17.145700000000001</v>
      </c>
      <c r="R3071" s="19" t="str">
        <f ca="1">IFERROR(INDEX(VpD!$2:$2,MATCH(G3071,VpD!$1:$1,1)),VpD!$I$2)</f>
        <v>1961-1972</v>
      </c>
      <c r="S3071" s="1">
        <f ca="1">IFERROR(INDEX(VpD!$C$3:$I$27,MATCH(E3071,VpD!$B$3:$B$27,0),MATCH(R3071,VpD!$C$2:$I$2,0)),0)</f>
        <v>120</v>
      </c>
      <c r="T3071" s="19">
        <f t="shared" ca="1" si="620"/>
        <v>17.16</v>
      </c>
      <c r="U3071" s="14" t="str">
        <f t="shared" ca="1" si="621"/>
        <v xml:space="preserve">711409.88 </v>
      </c>
      <c r="V3071" s="14" t="str">
        <f t="shared" ca="1" si="622"/>
        <v>6171639.94</v>
      </c>
      <c r="W3071" s="14" t="str">
        <f t="shared" ca="1" si="623"/>
        <v>POINT(711409.88 6171639.94)</v>
      </c>
      <c r="X3071" s="14" t="str">
        <f>IFERROR(INDEX(BygningOmraade!B:B,MATCH(A3071,BygningOmraade!A:A,0)),"")</f>
        <v/>
      </c>
    </row>
    <row r="3072" spans="1:24" s="14" customFormat="1" x14ac:dyDescent="0.25">
      <c r="A3072" s="14">
        <f t="shared" si="611"/>
        <v>3072</v>
      </c>
      <c r="B3072" s="14" t="str">
        <f t="shared" ca="1" si="612"/>
        <v>b4f6d62a-8339-486f-a3d4-34888d7a1f68</v>
      </c>
      <c r="C3072" s="14" t="str">
        <f t="shared" ca="1" si="613"/>
        <v>0a3f507e-1600-32b8-e044-0003ba298018</v>
      </c>
      <c r="D3072" s="14">
        <f t="shared" ca="1" si="614"/>
        <v>994424</v>
      </c>
      <c r="E3072" s="1">
        <f t="shared" ca="1" si="615"/>
        <v>120</v>
      </c>
      <c r="F3072" s="1">
        <f t="shared" ca="1" si="616"/>
        <v>204</v>
      </c>
      <c r="G3072" s="1">
        <f t="shared" ca="1" si="617"/>
        <v>1930</v>
      </c>
      <c r="H3072" s="1" t="str">
        <f ca="1">IFERROR(INDEX(Varmeinstallation!B:B,MATCH(INDIRECT($A$1&amp;"L"&amp;A3072)*1,Varmeinstallation!A:A,0)),"Ingen varmeinstallationer")</f>
        <v>Centralvarme fra eget anlæg, et-kammer fyr</v>
      </c>
      <c r="I3072" s="1" t="str">
        <f ca="1">IFERROR(INDEX(Opvarmningsmiddel!B:B,MATCH(INDIRECT($A$1&amp;"M"&amp;A3072)*1,Opvarmningsmiddel!A:A,0)),"")</f>
        <v>Naturgas</v>
      </c>
      <c r="J3072" s="1">
        <f t="shared" ca="1" si="618"/>
        <v>2</v>
      </c>
      <c r="K3072" s="1" t="str">
        <f ca="1">IFERROR(INDEX(Relationstabel!$C$3:$K$10,MATCH(VALUE(INDIRECT($A$1&amp;"L"&amp;A3072)),Relationstabel!$A$3:$A$10,0),MATCH(IFERROR(VALUE(INDIRECT($A$1&amp;"M"&amp;A3072)),0),Relationstabel!$C$1:$K$1,0)),"Ingen varmeinstallationer")</f>
        <v>Naturgas</v>
      </c>
      <c r="L3072" s="1" t="str">
        <f ca="1">INDEX(Anvendelseskode!B:B,MATCH($E3072,Anvendelseskode!$A:$A,0))</f>
        <v>Fritliggende enfamilieshus (parcelhus)</v>
      </c>
      <c r="M3072" s="1" t="str">
        <f ca="1">INDEX(Anvendelseskode!C:C,MATCH($E3072,Anvendelseskode!$A:$A,0))</f>
        <v>Parcelhuse</v>
      </c>
      <c r="N3072" s="1" t="str">
        <f ca="1">INDEX(Anvendelseskode!D:D,MATCH($E3072,Anvendelseskode!$A:$A,0))</f>
        <v>Private husholdninger</v>
      </c>
      <c r="O3072" s="1" t="str">
        <f ca="1">IFERROR(INDEX(SBi!$2:$2,MATCH(G3072,SBi!$1:$1,1)),SBi!$K$2)</f>
        <v>1890-1930</v>
      </c>
      <c r="P3072" s="1">
        <f ca="1">IFERROR(INDEX(SBi!$C$3:$K$28,MATCH(E3072,SBi!$B$3:$B$28,0),MATCH(O3072,SBi!$C$2:$K$2,0)),0)</f>
        <v>164.7</v>
      </c>
      <c r="Q3072" s="19">
        <f t="shared" ca="1" si="619"/>
        <v>33.598799999999997</v>
      </c>
      <c r="R3072" s="19" t="str">
        <f ca="1">IFERROR(INDEX(VpD!$2:$2,MATCH(G3072,VpD!$1:$1,1)),VpD!$I$2)</f>
        <v>&lt;1930</v>
      </c>
      <c r="S3072" s="1">
        <f ca="1">IFERROR(INDEX(VpD!$C$3:$I$27,MATCH(E3072,VpD!$B$3:$B$27,0),MATCH(R3072,VpD!$C$2:$I$2,0)),0)</f>
        <v>209</v>
      </c>
      <c r="T3072" s="19">
        <f t="shared" ca="1" si="620"/>
        <v>42.636000000000003</v>
      </c>
      <c r="U3072" s="14" t="str">
        <f t="shared" ca="1" si="621"/>
        <v xml:space="preserve">711576.01 </v>
      </c>
      <c r="V3072" s="14" t="str">
        <f t="shared" ca="1" si="622"/>
        <v>6170666.3</v>
      </c>
      <c r="W3072" s="14" t="str">
        <f t="shared" ca="1" si="623"/>
        <v>POINT(711576.01 6170666.3)</v>
      </c>
      <c r="X3072" s="14" t="str">
        <f>IFERROR(INDEX(BygningOmraade!B:B,MATCH(A3072,BygningOmraade!A:A,0)),"")</f>
        <v/>
      </c>
    </row>
    <row r="3073" spans="1:24" s="14" customFormat="1" x14ac:dyDescent="0.25">
      <c r="A3073" s="14">
        <f t="shared" si="611"/>
        <v>3073</v>
      </c>
      <c r="B3073" s="14" t="str">
        <f t="shared" ca="1" si="612"/>
        <v>b4f8fd19-4c2e-4ec5-826d-7d3ca2176e2b</v>
      </c>
      <c r="C3073" s="14" t="str">
        <f t="shared" ca="1" si="613"/>
        <v>4591b5f9-a6f7-0dd9-e044-0003ba298018</v>
      </c>
      <c r="D3073" s="14">
        <f t="shared" ca="1" si="614"/>
        <v>2691217</v>
      </c>
      <c r="E3073" s="1">
        <f t="shared" ca="1" si="615"/>
        <v>130</v>
      </c>
      <c r="F3073" s="1">
        <f t="shared" ca="1" si="616"/>
        <v>108</v>
      </c>
      <c r="G3073" s="1">
        <f t="shared" ca="1" si="617"/>
        <v>2008</v>
      </c>
      <c r="H3073" s="1" t="str">
        <f ca="1">IFERROR(INDEX(Varmeinstallation!B:B,MATCH(INDIRECT($A$1&amp;"L"&amp;A3073)*1,Varmeinstallation!A:A,0)),"Ingen varmeinstallationer")</f>
        <v>Centralvarme fra eget anlæg, et-kammer fyr</v>
      </c>
      <c r="I3073" s="1" t="str">
        <f ca="1">IFERROR(INDEX(Opvarmningsmiddel!B:B,MATCH(INDIRECT($A$1&amp;"M"&amp;A3073)*1,Opvarmningsmiddel!A:A,0)),"")</f>
        <v>Naturgas</v>
      </c>
      <c r="J3073" s="1">
        <f t="shared" ca="1" si="618"/>
        <v>90</v>
      </c>
      <c r="K3073" s="1" t="str">
        <f ca="1">IFERROR(INDEX(Relationstabel!$C$3:$K$10,MATCH(VALUE(INDIRECT($A$1&amp;"L"&amp;A3073)),Relationstabel!$A$3:$A$10,0),MATCH(IFERROR(VALUE(INDIRECT($A$1&amp;"M"&amp;A3073)),0),Relationstabel!$C$1:$K$1,0)),"Ingen varmeinstallationer")</f>
        <v>Naturgas</v>
      </c>
      <c r="L3073" s="1" t="str">
        <f ca="1">INDEX(Anvendelseskode!B:B,MATCH($E3073,Anvendelseskode!$A:$A,0))</f>
        <v>Række-, kæde-, dobbelthus (lodret adskillelse mellem enhederne)</v>
      </c>
      <c r="M3073" s="1" t="str">
        <f ca="1">INDEX(Anvendelseskode!C:C,MATCH($E3073,Anvendelseskode!$A:$A,0))</f>
        <v>Række-, kæde og dobbelthuse</v>
      </c>
      <c r="N3073" s="1" t="str">
        <f ca="1">INDEX(Anvendelseskode!D:D,MATCH($E3073,Anvendelseskode!$A:$A,0))</f>
        <v>Private husholdninger</v>
      </c>
      <c r="O3073" s="1" t="str">
        <f ca="1">IFERROR(INDEX(SBi!$2:$2,MATCH(G3073,SBi!$1:$1,1)),SBi!$K$2)</f>
        <v>Efter 2006</v>
      </c>
      <c r="P3073" s="1">
        <f ca="1">IFERROR(INDEX(SBi!$C$3:$K$28,MATCH(E3073,SBi!$B$3:$B$28,0),MATCH(O3073,SBi!$C$2:$K$2,0)),0)</f>
        <v>66.400000000000006</v>
      </c>
      <c r="Q3073" s="19">
        <f t="shared" ca="1" si="619"/>
        <v>7.1712000000000007</v>
      </c>
      <c r="R3073" s="19" t="str">
        <f ca="1">IFERROR(INDEX(VpD!$2:$2,MATCH(G3073,VpD!$1:$1,1)),VpD!$I$2)</f>
        <v>&gt;1998</v>
      </c>
      <c r="S3073" s="1">
        <f ca="1">IFERROR(INDEX(VpD!$C$3:$I$27,MATCH(E3073,VpD!$B$3:$B$27,0),MATCH(R3073,VpD!$C$2:$I$2,0)),0)</f>
        <v>65</v>
      </c>
      <c r="T3073" s="19">
        <f t="shared" ca="1" si="620"/>
        <v>7.02</v>
      </c>
      <c r="U3073" s="14" t="str">
        <f t="shared" ca="1" si="621"/>
        <v xml:space="preserve">712555.84 </v>
      </c>
      <c r="V3073" s="14" t="str">
        <f t="shared" ca="1" si="622"/>
        <v>6168763.61</v>
      </c>
      <c r="W3073" s="14" t="str">
        <f t="shared" ca="1" si="623"/>
        <v>POINT(712555.84 6168763.61)</v>
      </c>
      <c r="X3073" s="14" t="str">
        <f>IFERROR(INDEX(BygningOmraade!B:B,MATCH(A3073,BygningOmraade!A:A,0)),"")</f>
        <v/>
      </c>
    </row>
    <row r="3074" spans="1:24" s="14" customFormat="1" x14ac:dyDescent="0.25">
      <c r="A3074" s="14">
        <f t="shared" si="611"/>
        <v>3074</v>
      </c>
      <c r="B3074" s="14" t="str">
        <f t="shared" ca="1" si="612"/>
        <v>b50337f7-18be-49c4-8515-15bfae242c50</v>
      </c>
      <c r="C3074" s="14" t="str">
        <f t="shared" ca="1" si="613"/>
        <v>0a3f507e-2473-32b8-e044-0003ba298018</v>
      </c>
      <c r="D3074" s="14">
        <f t="shared" ca="1" si="614"/>
        <v>996008</v>
      </c>
      <c r="E3074" s="1">
        <f t="shared" ca="1" si="615"/>
        <v>120</v>
      </c>
      <c r="F3074" s="1">
        <f t="shared" ca="1" si="616"/>
        <v>152</v>
      </c>
      <c r="G3074" s="1">
        <f t="shared" ca="1" si="617"/>
        <v>1996</v>
      </c>
      <c r="H3074" s="1" t="str">
        <f ca="1">IFERROR(INDEX(Varmeinstallation!B:B,MATCH(INDIRECT($A$1&amp;"L"&amp;A3074)*1,Varmeinstallation!A:A,0)),"Ingen varmeinstallationer")</f>
        <v>Centralvarme fra eget anlæg, et-kammer fyr</v>
      </c>
      <c r="I3074" s="1" t="str">
        <f ca="1">IFERROR(INDEX(Opvarmningsmiddel!B:B,MATCH(INDIRECT($A$1&amp;"M"&amp;A3074)*1,Opvarmningsmiddel!A:A,0)),"")</f>
        <v>Naturgas</v>
      </c>
      <c r="J3074" s="1">
        <f t="shared" ca="1" si="618"/>
        <v>2</v>
      </c>
      <c r="K3074" s="1" t="str">
        <f ca="1">IFERROR(INDEX(Relationstabel!$C$3:$K$10,MATCH(VALUE(INDIRECT($A$1&amp;"L"&amp;A3074)),Relationstabel!$A$3:$A$10,0),MATCH(IFERROR(VALUE(INDIRECT($A$1&amp;"M"&amp;A3074)),0),Relationstabel!$C$1:$K$1,0)),"Ingen varmeinstallationer")</f>
        <v>Naturgas</v>
      </c>
      <c r="L3074" s="1" t="str">
        <f ca="1">INDEX(Anvendelseskode!B:B,MATCH($E3074,Anvendelseskode!$A:$A,0))</f>
        <v>Fritliggende enfamilieshus (parcelhus)</v>
      </c>
      <c r="M3074" s="1" t="str">
        <f ca="1">INDEX(Anvendelseskode!C:C,MATCH($E3074,Anvendelseskode!$A:$A,0))</f>
        <v>Parcelhuse</v>
      </c>
      <c r="N3074" s="1" t="str">
        <f ca="1">INDEX(Anvendelseskode!D:D,MATCH($E3074,Anvendelseskode!$A:$A,0))</f>
        <v>Private husholdninger</v>
      </c>
      <c r="O3074" s="1" t="str">
        <f ca="1">IFERROR(INDEX(SBi!$2:$2,MATCH(G3074,SBi!$1:$1,1)),SBi!$K$2)</f>
        <v>1979-1998</v>
      </c>
      <c r="P3074" s="1">
        <f ca="1">IFERROR(INDEX(SBi!$C$3:$K$28,MATCH(E3074,SBi!$B$3:$B$28,0),MATCH(O3074,SBi!$C$2:$K$2,0)),0)</f>
        <v>105.4</v>
      </c>
      <c r="Q3074" s="19">
        <f t="shared" ca="1" si="619"/>
        <v>16.020800000000001</v>
      </c>
      <c r="R3074" s="19" t="str">
        <f ca="1">IFERROR(INDEX(VpD!$2:$2,MATCH(G3074,VpD!$1:$1,1)),VpD!$I$2)</f>
        <v>1979-1998</v>
      </c>
      <c r="S3074" s="1">
        <f ca="1">IFERROR(INDEX(VpD!$C$3:$I$27,MATCH(E3074,VpD!$B$3:$B$27,0),MATCH(R3074,VpD!$C$2:$I$2,0)),0)</f>
        <v>90</v>
      </c>
      <c r="T3074" s="19">
        <f t="shared" ca="1" si="620"/>
        <v>13.68</v>
      </c>
      <c r="U3074" s="14" t="str">
        <f t="shared" ca="1" si="621"/>
        <v xml:space="preserve">712616.45 </v>
      </c>
      <c r="V3074" s="14" t="str">
        <f t="shared" ca="1" si="622"/>
        <v>6169163.31</v>
      </c>
      <c r="W3074" s="14" t="str">
        <f t="shared" ca="1" si="623"/>
        <v>POINT(712616.45 6169163.31)</v>
      </c>
      <c r="X3074" s="14" t="str">
        <f>IFERROR(INDEX(BygningOmraade!B:B,MATCH(A3074,BygningOmraade!A:A,0)),"")</f>
        <v/>
      </c>
    </row>
    <row r="3075" spans="1:24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b5051fac-52e4-42d5-baa0-9b3541b4452a</v>
      </c>
      <c r="C3075" s="14" t="str">
        <f t="shared" ref="C3075:C3138" ca="1" si="626">INDIRECT($A$1&amp;"C"&amp;A3075)</f>
        <v>4591b5f9-a6f1-0dd9-e044-0003ba298018</v>
      </c>
      <c r="D3075" s="14">
        <f t="shared" ref="D3075:D3138" ca="1" si="627">INDIRECT($A$1&amp;"D"&amp;A3075)</f>
        <v>2691230</v>
      </c>
      <c r="E3075" s="1">
        <f t="shared" ref="E3075:E3138" ca="1" si="628">ROUNDDOWN(INDIRECT($A$1&amp;"E"&amp;A3075),-1)</f>
        <v>130</v>
      </c>
      <c r="F3075" s="1">
        <f t="shared" ref="F3075:F3138" ca="1" si="629">INDIRECT($A$1&amp;"G"&amp;A3075)+INDIRECT($A$1&amp;"H"&amp;A3075)+INDIRECT($A$1&amp;"I"&amp;A3075)*0.5</f>
        <v>108</v>
      </c>
      <c r="G3075" s="1">
        <f t="shared" ref="G3075:G3138" ca="1" si="630">MAX(INDIRECT($A$1&amp;"J"&amp;A3075),INDIRECT($A$1&amp;"K"&amp;A3075))</f>
        <v>2008</v>
      </c>
      <c r="H3075" s="1" t="str">
        <f ca="1">IFERROR(INDEX(Varmeinstallation!B:B,MATCH(INDIRECT($A$1&amp;"L"&amp;A3075)*1,Varmeinstallation!A:A,0)),"Ingen varmeinstallationer")</f>
        <v>Centralvarme fra eget anlæg, et-kammer fyr</v>
      </c>
      <c r="I3075" s="1" t="str">
        <f ca="1">IFERROR(INDEX(Opvarmningsmiddel!B:B,MATCH(INDIRECT($A$1&amp;"M"&amp;A3075)*1,Opvarmningsmiddel!A:A,0)),"")</f>
        <v>Naturgas</v>
      </c>
      <c r="J3075" s="1">
        <f t="shared" ref="J3075:J3138" ca="1" si="631">VALUE(INDIRECT($A$1&amp;"N"&amp;A3075))</f>
        <v>90</v>
      </c>
      <c r="K3075" s="1" t="str">
        <f ca="1">IFERROR(INDEX(Relationstabel!$C$3:$K$10,MATCH(VALUE(INDIRECT($A$1&amp;"L"&amp;A3075)),Relationstabel!$A$3:$A$10,0),MATCH(IFERROR(VALUE(INDIRECT($A$1&amp;"M"&amp;A3075)),0),Relationstabel!$C$1:$K$1,0)),"Ingen varmeinstallationer")</f>
        <v>Naturgas</v>
      </c>
      <c r="L3075" s="1" t="str">
        <f ca="1">INDEX(Anvendelseskode!B:B,MATCH($E3075,Anvendelseskode!$A:$A,0))</f>
        <v>Række-, kæde-, dobbelthus (lodret adskillelse mellem enhederne)</v>
      </c>
      <c r="M3075" s="1" t="str">
        <f ca="1">INDEX(Anvendelseskode!C:C,MATCH($E3075,Anvendelseskode!$A:$A,0))</f>
        <v>Række-, kæde og dobbelthuse</v>
      </c>
      <c r="N3075" s="1" t="str">
        <f ca="1">INDEX(Anvendelseskode!D:D,MATCH($E3075,Anvendelseskode!$A:$A,0))</f>
        <v>Private husholdninger</v>
      </c>
      <c r="O3075" s="1" t="str">
        <f ca="1">IFERROR(INDEX(SBi!$2:$2,MATCH(G3075,SBi!$1:$1,1)),SBi!$K$2)</f>
        <v>Efter 2006</v>
      </c>
      <c r="P3075" s="1">
        <f ca="1">IFERROR(INDEX(SBi!$C$3:$K$28,MATCH(E3075,SBi!$B$3:$B$28,0),MATCH(O3075,SBi!$C$2:$K$2,0)),0)</f>
        <v>66.400000000000006</v>
      </c>
      <c r="Q3075" s="19">
        <f t="shared" ref="Q3075:Q3138" ca="1" si="632">P3075*F3075/1000</f>
        <v>7.1712000000000007</v>
      </c>
      <c r="R3075" s="19" t="str">
        <f ca="1">IFERROR(INDEX(VpD!$2:$2,MATCH(G3075,VpD!$1:$1,1)),VpD!$I$2)</f>
        <v>&gt;1998</v>
      </c>
      <c r="S3075" s="1">
        <f ca="1">IFERROR(INDEX(VpD!$C$3:$I$27,MATCH(E3075,VpD!$B$3:$B$27,0),MATCH(R3075,VpD!$C$2:$I$2,0)),0)</f>
        <v>65</v>
      </c>
      <c r="T3075" s="19">
        <f t="shared" ref="T3075:T3138" ca="1" si="633">S3075*F3075/1000</f>
        <v>7.02</v>
      </c>
      <c r="U3075" s="14" t="str">
        <f t="shared" ref="U3075:U3138" ca="1" si="634">IFERROR(SUBSTITUTE(LEFT(W3075,FIND(" ",W3075)),"POINT(",""),"")</f>
        <v xml:space="preserve">712532.59 </v>
      </c>
      <c r="V3075" s="14" t="str">
        <f t="shared" ref="V3075:V3138" ca="1" si="635">IFERROR(SUBSTITUTE(RIGHT(W3075,LEN(W3075)-FIND(" ",W3075)),")",""),"")</f>
        <v>6168837.73</v>
      </c>
      <c r="W3075" s="14" t="str">
        <f t="shared" ref="W3075:W3138" ca="1" si="636">INDIRECT($A$1&amp;"o"&amp;A3075)</f>
        <v>POINT(712532.59 6168837.73)</v>
      </c>
      <c r="X3075" s="14" t="str">
        <f>IFERROR(INDEX(BygningOmraade!B:B,MATCH(A3075,BygningOmraade!A:A,0)),"")</f>
        <v/>
      </c>
    </row>
    <row r="3076" spans="1:24" s="14" customFormat="1" x14ac:dyDescent="0.25">
      <c r="A3076" s="14">
        <f t="shared" si="624"/>
        <v>3076</v>
      </c>
      <c r="B3076" s="14" t="str">
        <f t="shared" ca="1" si="625"/>
        <v>b5126671-7533-4c48-a651-320fa4e9ca3f</v>
      </c>
      <c r="C3076" s="14" t="str">
        <f t="shared" ca="1" si="626"/>
        <v>0a3f507e-2244-32b8-e044-0003ba298018</v>
      </c>
      <c r="D3076" s="14">
        <f t="shared" ca="1" si="627"/>
        <v>995295</v>
      </c>
      <c r="E3076" s="1">
        <f t="shared" ca="1" si="628"/>
        <v>120</v>
      </c>
      <c r="F3076" s="1">
        <f t="shared" ca="1" si="629"/>
        <v>155</v>
      </c>
      <c r="G3076" s="1">
        <f t="shared" ca="1" si="630"/>
        <v>1974</v>
      </c>
      <c r="H3076" s="1" t="str">
        <f ca="1">IFERROR(INDEX(Varmeinstallation!B:B,MATCH(INDIRECT($A$1&amp;"L"&amp;A3076)*1,Varmeinstallation!A:A,0)),"Ingen varmeinstallationer")</f>
        <v>Centralvarme fra eget anlæg, et-kammer fyr</v>
      </c>
      <c r="I3076" s="1" t="str">
        <f ca="1">IFERROR(INDEX(Opvarmningsmiddel!B:B,MATCH(INDIRECT($A$1&amp;"M"&amp;A3076)*1,Opvarmningsmiddel!A:A,0)),"")</f>
        <v>Flydende brændsel (olie, petroleum, flaskegas m.m.)</v>
      </c>
      <c r="J3076" s="1">
        <f t="shared" ca="1" si="631"/>
        <v>2</v>
      </c>
      <c r="K3076" s="1" t="str">
        <f ca="1">IFERROR(INDEX(Relationstabel!$C$3:$K$10,MATCH(VALUE(INDIRECT($A$1&amp;"L"&amp;A3076)),Relationstabel!$A$3:$A$10,0),MATCH(IFERROR(VALUE(INDIRECT($A$1&amp;"M"&amp;A3076)),0),Relationstabel!$C$1:$K$1,0)),"Ingen varmeinstallationer")</f>
        <v>Olie</v>
      </c>
      <c r="L3076" s="1" t="str">
        <f ca="1">INDEX(Anvendelseskode!B:B,MATCH($E3076,Anvendelseskode!$A:$A,0))</f>
        <v>Fritliggende enfamilieshus (parcelhus)</v>
      </c>
      <c r="M3076" s="1" t="str">
        <f ca="1">INDEX(Anvendelseskode!C:C,MATCH($E3076,Anvendelseskode!$A:$A,0))</f>
        <v>Parcelhuse</v>
      </c>
      <c r="N3076" s="1" t="str">
        <f ca="1">INDEX(Anvendelseskode!D:D,MATCH($E3076,Anvendelseskode!$A:$A,0))</f>
        <v>Private husholdninger</v>
      </c>
      <c r="O3076" s="1" t="str">
        <f ca="1">IFERROR(INDEX(SBi!$2:$2,MATCH(G3076,SBi!$1:$1,1)),SBi!$K$2)</f>
        <v>1973-1978</v>
      </c>
      <c r="P3076" s="1">
        <f ca="1">IFERROR(INDEX(SBi!$C$3:$K$28,MATCH(E3076,SBi!$B$3:$B$28,0),MATCH(O3076,SBi!$C$2:$K$2,0)),0)</f>
        <v>119.8</v>
      </c>
      <c r="Q3076" s="19">
        <f t="shared" ca="1" si="632"/>
        <v>18.568999999999999</v>
      </c>
      <c r="R3076" s="19" t="str">
        <f ca="1">IFERROR(INDEX(VpD!$2:$2,MATCH(G3076,VpD!$1:$1,1)),VpD!$I$2)</f>
        <v>1973-1978</v>
      </c>
      <c r="S3076" s="1">
        <f ca="1">IFERROR(INDEX(VpD!$C$3:$I$27,MATCH(E3076,VpD!$B$3:$B$27,0),MATCH(R3076,VpD!$C$2:$I$2,0)),0)</f>
        <v>117</v>
      </c>
      <c r="T3076" s="19">
        <f t="shared" ca="1" si="633"/>
        <v>18.135000000000002</v>
      </c>
      <c r="U3076" s="14" t="str">
        <f t="shared" ca="1" si="634"/>
        <v xml:space="preserve">711804.97 </v>
      </c>
      <c r="V3076" s="14" t="str">
        <f t="shared" ca="1" si="635"/>
        <v>6171650.61</v>
      </c>
      <c r="W3076" s="14" t="str">
        <f t="shared" ca="1" si="636"/>
        <v>POINT(711804.97 6171650.61)</v>
      </c>
      <c r="X3076" s="14" t="str">
        <f>IFERROR(INDEX(BygningOmraade!B:B,MATCH(A3076,BygningOmraade!A:A,0)),"")</f>
        <v/>
      </c>
    </row>
    <row r="3077" spans="1:24" s="14" customFormat="1" x14ac:dyDescent="0.25">
      <c r="A3077" s="14">
        <f t="shared" si="624"/>
        <v>3077</v>
      </c>
      <c r="B3077" s="14" t="str">
        <f t="shared" ca="1" si="625"/>
        <v>b533ead7-d0aa-43c6-b392-573819df8c16</v>
      </c>
      <c r="C3077" s="14" t="str">
        <f t="shared" ca="1" si="626"/>
        <v>0a3f507e-19b3-32b8-e044-0003ba298018</v>
      </c>
      <c r="D3077" s="14">
        <f t="shared" ca="1" si="627"/>
        <v>994899</v>
      </c>
      <c r="E3077" s="1">
        <f t="shared" ca="1" si="628"/>
        <v>130</v>
      </c>
      <c r="F3077" s="1">
        <f t="shared" ca="1" si="629"/>
        <v>113</v>
      </c>
      <c r="G3077" s="1">
        <f t="shared" ca="1" si="630"/>
        <v>1975</v>
      </c>
      <c r="H3077" s="1" t="str">
        <f ca="1">IFERROR(INDEX(Varmeinstallation!B:B,MATCH(INDIRECT($A$1&amp;"L"&amp;A3077)*1,Varmeinstallation!A:A,0)),"Ingen varmeinstallationer")</f>
        <v>Fjernvarme/blokvarme (radiatorsystemer eller varmluftanlæg)</v>
      </c>
      <c r="I3077" s="1" t="str">
        <f ca="1">IFERROR(INDEX(Opvarmningsmiddel!B:B,MATCH(INDIRECT($A$1&amp;"M"&amp;A3077)*1,Opvarmningsmiddel!A:A,0)),"")</f>
        <v/>
      </c>
      <c r="J3077" s="1">
        <f t="shared" ca="1" si="631"/>
        <v>2</v>
      </c>
      <c r="K3077" s="1" t="str">
        <f ca="1">IFERROR(INDEX(Relationstabel!$C$3:$K$10,MATCH(VALUE(INDIRECT($A$1&amp;"L"&amp;A3077)),Relationstabel!$A$3:$A$10,0),MATCH(IFERROR(VALUE(INDIRECT($A$1&amp;"M"&amp;A3077)),0),Relationstabel!$C$1:$K$1,0)),"Ingen varmeinstallationer")</f>
        <v>Fjernvarme/ Blokvarme</v>
      </c>
      <c r="L3077" s="1" t="str">
        <f ca="1">INDEX(Anvendelseskode!B:B,MATCH($E3077,Anvendelseskode!$A:$A,0))</f>
        <v>Række-, kæde-, dobbelthus (lodret adskillelse mellem enhederne)</v>
      </c>
      <c r="M3077" s="1" t="str">
        <f ca="1">INDEX(Anvendelseskode!C:C,MATCH($E3077,Anvendelseskode!$A:$A,0))</f>
        <v>Række-, kæde og dobbelthuse</v>
      </c>
      <c r="N3077" s="1" t="str">
        <f ca="1">INDEX(Anvendelseskode!D:D,MATCH($E3077,Anvendelseskode!$A:$A,0))</f>
        <v>Private husholdninger</v>
      </c>
      <c r="O3077" s="1" t="str">
        <f ca="1">IFERROR(INDEX(SBi!$2:$2,MATCH(G3077,SBi!$1:$1,1)),SBi!$K$2)</f>
        <v>1973-1978</v>
      </c>
      <c r="P3077" s="1">
        <f ca="1">IFERROR(INDEX(SBi!$C$3:$K$28,MATCH(E3077,SBi!$B$3:$B$28,0),MATCH(O3077,SBi!$C$2:$K$2,0)),0)</f>
        <v>112.6</v>
      </c>
      <c r="Q3077" s="19">
        <f t="shared" ca="1" si="632"/>
        <v>12.723799999999999</v>
      </c>
      <c r="R3077" s="19" t="str">
        <f ca="1">IFERROR(INDEX(VpD!$2:$2,MATCH(G3077,VpD!$1:$1,1)),VpD!$I$2)</f>
        <v>1973-1978</v>
      </c>
      <c r="S3077" s="1">
        <f ca="1">IFERROR(INDEX(VpD!$C$3:$I$27,MATCH(E3077,VpD!$B$3:$B$27,0),MATCH(R3077,VpD!$C$2:$I$2,0)),0)</f>
        <v>98</v>
      </c>
      <c r="T3077" s="19">
        <f t="shared" ca="1" si="633"/>
        <v>11.074</v>
      </c>
      <c r="U3077" s="14" t="str">
        <f t="shared" ca="1" si="634"/>
        <v xml:space="preserve">711752.13 </v>
      </c>
      <c r="V3077" s="14" t="str">
        <f t="shared" ca="1" si="635"/>
        <v>6172355.44</v>
      </c>
      <c r="W3077" s="14" t="str">
        <f t="shared" ca="1" si="636"/>
        <v>POINT(711752.13 6172355.44)</v>
      </c>
      <c r="X3077" s="14" t="str">
        <f>IFERROR(INDEX(BygningOmraade!B:B,MATCH(A3077,BygningOmraade!A:A,0)),"")</f>
        <v/>
      </c>
    </row>
    <row r="3078" spans="1:24" s="14" customFormat="1" x14ac:dyDescent="0.25">
      <c r="A3078" s="14">
        <f t="shared" si="624"/>
        <v>3078</v>
      </c>
      <c r="B3078" s="14" t="str">
        <f t="shared" ca="1" si="625"/>
        <v>b5344a5f-066c-4ad5-a14f-b38795ff626c</v>
      </c>
      <c r="C3078" s="14" t="str">
        <f t="shared" ca="1" si="626"/>
        <v>0a3f507e-1cb8-32b8-e044-0003ba298018</v>
      </c>
      <c r="D3078" s="14">
        <f t="shared" ca="1" si="627"/>
        <v>993933</v>
      </c>
      <c r="E3078" s="1">
        <f t="shared" ca="1" si="628"/>
        <v>160</v>
      </c>
      <c r="F3078" s="1">
        <f t="shared" ca="1" si="629"/>
        <v>565</v>
      </c>
      <c r="G3078" s="1">
        <f t="shared" ca="1" si="630"/>
        <v>1998</v>
      </c>
      <c r="H3078" s="1" t="str">
        <f ca="1">IFERROR(INDEX(Varmeinstallation!B:B,MATCH(INDIRECT($A$1&amp;"L"&amp;A3078)*1,Varmeinstallation!A:A,0)),"Ingen varmeinstallationer")</f>
        <v>Fjernvarme/blokvarme (radiatorsystemer eller varmluftanlæg)</v>
      </c>
      <c r="I3078" s="1" t="str">
        <f ca="1">IFERROR(INDEX(Opvarmningsmiddel!B:B,MATCH(INDIRECT($A$1&amp;"M"&amp;A3078)*1,Opvarmningsmiddel!A:A,0)),"")</f>
        <v/>
      </c>
      <c r="J3078" s="1">
        <f t="shared" ca="1" si="631"/>
        <v>0</v>
      </c>
      <c r="K3078" s="1" t="str">
        <f ca="1">IFERROR(INDEX(Relationstabel!$C$3:$K$10,MATCH(VALUE(INDIRECT($A$1&amp;"L"&amp;A3078)),Relationstabel!$A$3:$A$10,0),MATCH(IFERROR(VALUE(INDIRECT($A$1&amp;"M"&amp;A3078)),0),Relationstabel!$C$1:$K$1,0)),"Ingen varmeinstallationer")</f>
        <v>Fjernvarme/ Blokvarme</v>
      </c>
      <c r="L3078" s="1" t="str">
        <f ca="1">INDEX(Anvendelseskode!B:B,MATCH($E3078,Anvendelseskode!$A:$A,0))</f>
        <v>Døgninstitutioner</v>
      </c>
      <c r="M3078" s="1" t="str">
        <f ca="1">INDEX(Anvendelseskode!C:C,MATCH($E3078,Anvendelseskode!$A:$A,0))</f>
        <v>Døgninstitutioner</v>
      </c>
      <c r="N3078" s="1" t="str">
        <f ca="1">INDEX(Anvendelseskode!D:D,MATCH($E3078,Anvendelseskode!$A:$A,0))</f>
        <v>Kommunale og andre offentlige institutioner</v>
      </c>
      <c r="O3078" s="1" t="str">
        <f ca="1">IFERROR(INDEX(SBi!$2:$2,MATCH(G3078,SBi!$1:$1,1)),SBi!$K$2)</f>
        <v>1979-1998</v>
      </c>
      <c r="P3078" s="1">
        <f ca="1">IFERROR(INDEX(SBi!$C$3:$K$28,MATCH(E3078,SBi!$B$3:$B$28,0),MATCH(O3078,SBi!$C$2:$K$2,0)),0)</f>
        <v>116</v>
      </c>
      <c r="Q3078" s="19">
        <f t="shared" ca="1" si="632"/>
        <v>65.540000000000006</v>
      </c>
      <c r="R3078" s="19" t="str">
        <f ca="1">IFERROR(INDEX(VpD!$2:$2,MATCH(G3078,VpD!$1:$1,1)),VpD!$I$2)</f>
        <v>1979-1998</v>
      </c>
      <c r="S3078" s="1">
        <f ca="1">IFERROR(INDEX(VpD!$C$3:$I$27,MATCH(E3078,VpD!$B$3:$B$27,0),MATCH(R3078,VpD!$C$2:$I$2,0)),0)</f>
        <v>163</v>
      </c>
      <c r="T3078" s="19">
        <f t="shared" ca="1" si="633"/>
        <v>92.094999999999999</v>
      </c>
      <c r="U3078" s="14" t="str">
        <f t="shared" ca="1" si="634"/>
        <v xml:space="preserve">711145.84 </v>
      </c>
      <c r="V3078" s="14" t="str">
        <f t="shared" ca="1" si="635"/>
        <v>6172415.58</v>
      </c>
      <c r="W3078" s="14" t="str">
        <f t="shared" ca="1" si="636"/>
        <v>POINT(711145.84 6172415.58)</v>
      </c>
      <c r="X3078" s="14" t="str">
        <f>IFERROR(INDEX(BygningOmraade!B:B,MATCH(A3078,BygningOmraade!A:A,0)),"")</f>
        <v/>
      </c>
    </row>
    <row r="3079" spans="1:24" s="14" customFormat="1" x14ac:dyDescent="0.25">
      <c r="A3079" s="14">
        <f t="shared" si="624"/>
        <v>3079</v>
      </c>
      <c r="B3079" s="14" t="str">
        <f t="shared" ca="1" si="625"/>
        <v>b53b0a13-8ac6-4b29-862f-a47626c18420</v>
      </c>
      <c r="C3079" s="14" t="str">
        <f t="shared" ca="1" si="626"/>
        <v>0a3f507e-17a8-32b8-e044-0003ba298018</v>
      </c>
      <c r="D3079" s="14">
        <f t="shared" ca="1" si="627"/>
        <v>996778</v>
      </c>
      <c r="E3079" s="1">
        <f t="shared" ca="1" si="628"/>
        <v>120</v>
      </c>
      <c r="F3079" s="1">
        <f t="shared" ca="1" si="629"/>
        <v>186</v>
      </c>
      <c r="G3079" s="1">
        <f t="shared" ca="1" si="630"/>
        <v>1991</v>
      </c>
      <c r="H3079" s="1" t="str">
        <f ca="1">IFERROR(INDEX(Varmeinstallation!B:B,MATCH(INDIRECT($A$1&amp;"L"&amp;A3079)*1,Varmeinstallation!A:A,0)),"Ingen varmeinstallationer")</f>
        <v>Centralvarme fra eget anlæg, et-kammer fyr</v>
      </c>
      <c r="I3079" s="1" t="str">
        <f ca="1">IFERROR(INDEX(Opvarmningsmiddel!B:B,MATCH(INDIRECT($A$1&amp;"M"&amp;A3079)*1,Opvarmningsmiddel!A:A,0)),"")</f>
        <v>Naturgas</v>
      </c>
      <c r="J3079" s="1">
        <f t="shared" ca="1" si="631"/>
        <v>2</v>
      </c>
      <c r="K3079" s="1" t="str">
        <f ca="1">IFERROR(INDEX(Relationstabel!$C$3:$K$10,MATCH(VALUE(INDIRECT($A$1&amp;"L"&amp;A3079)),Relationstabel!$A$3:$A$10,0),MATCH(IFERROR(VALUE(INDIRECT($A$1&amp;"M"&amp;A3079)),0),Relationstabel!$C$1:$K$1,0)),"Ingen varmeinstallationer")</f>
        <v>Naturgas</v>
      </c>
      <c r="L3079" s="1" t="str">
        <f ca="1">INDEX(Anvendelseskode!B:B,MATCH($E3079,Anvendelseskode!$A:$A,0))</f>
        <v>Fritliggende enfamilieshus (parcelhus)</v>
      </c>
      <c r="M3079" s="1" t="str">
        <f ca="1">INDEX(Anvendelseskode!C:C,MATCH($E3079,Anvendelseskode!$A:$A,0))</f>
        <v>Parcelhuse</v>
      </c>
      <c r="N3079" s="1" t="str">
        <f ca="1">INDEX(Anvendelseskode!D:D,MATCH($E3079,Anvendelseskode!$A:$A,0))</f>
        <v>Private husholdninger</v>
      </c>
      <c r="O3079" s="1" t="str">
        <f ca="1">IFERROR(INDEX(SBi!$2:$2,MATCH(G3079,SBi!$1:$1,1)),SBi!$K$2)</f>
        <v>1979-1998</v>
      </c>
      <c r="P3079" s="1">
        <f ca="1">IFERROR(INDEX(SBi!$C$3:$K$28,MATCH(E3079,SBi!$B$3:$B$28,0),MATCH(O3079,SBi!$C$2:$K$2,0)),0)</f>
        <v>105.4</v>
      </c>
      <c r="Q3079" s="19">
        <f t="shared" ca="1" si="632"/>
        <v>19.604400000000002</v>
      </c>
      <c r="R3079" s="19" t="str">
        <f ca="1">IFERROR(INDEX(VpD!$2:$2,MATCH(G3079,VpD!$1:$1,1)),VpD!$I$2)</f>
        <v>1979-1998</v>
      </c>
      <c r="S3079" s="1">
        <f ca="1">IFERROR(INDEX(VpD!$C$3:$I$27,MATCH(E3079,VpD!$B$3:$B$27,0),MATCH(R3079,VpD!$C$2:$I$2,0)),0)</f>
        <v>90</v>
      </c>
      <c r="T3079" s="19">
        <f t="shared" ca="1" si="633"/>
        <v>16.739999999999998</v>
      </c>
      <c r="U3079" s="14" t="str">
        <f t="shared" ca="1" si="634"/>
        <v xml:space="preserve">713490.05 </v>
      </c>
      <c r="V3079" s="14" t="str">
        <f t="shared" ca="1" si="635"/>
        <v>6168842.94</v>
      </c>
      <c r="W3079" s="14" t="str">
        <f t="shared" ca="1" si="636"/>
        <v>POINT(713490.05 6168842.94)</v>
      </c>
      <c r="X3079" s="14" t="str">
        <f>IFERROR(INDEX(BygningOmraade!B:B,MATCH(A3079,BygningOmraade!A:A,0)),"")</f>
        <v/>
      </c>
    </row>
    <row r="3080" spans="1:24" s="14" customFormat="1" x14ac:dyDescent="0.25">
      <c r="A3080" s="14">
        <f t="shared" si="624"/>
        <v>3080</v>
      </c>
      <c r="B3080" s="14" t="str">
        <f t="shared" ca="1" si="625"/>
        <v>b5543ee7-59da-4753-847f-41290bebb5a2</v>
      </c>
      <c r="C3080" s="14" t="str">
        <f t="shared" ca="1" si="626"/>
        <v>0a3f507e-1fd8-32b8-e044-0003ba298018</v>
      </c>
      <c r="D3080" s="14">
        <f t="shared" ca="1" si="627"/>
        <v>994041</v>
      </c>
      <c r="E3080" s="1">
        <f t="shared" ca="1" si="628"/>
        <v>120</v>
      </c>
      <c r="F3080" s="1">
        <f t="shared" ca="1" si="629"/>
        <v>119</v>
      </c>
      <c r="G3080" s="1">
        <f t="shared" ca="1" si="630"/>
        <v>1972</v>
      </c>
      <c r="H3080" s="1" t="str">
        <f ca="1">IFERROR(INDEX(Varmeinstallation!B:B,MATCH(INDIRECT($A$1&amp;"L"&amp;A3080)*1,Varmeinstallation!A:A,0)),"Ingen varmeinstallationer")</f>
        <v>Centralvarme fra eget anlæg, et-kammer fyr</v>
      </c>
      <c r="I3080" s="1" t="str">
        <f ca="1">IFERROR(INDEX(Opvarmningsmiddel!B:B,MATCH(INDIRECT($A$1&amp;"M"&amp;A3080)*1,Opvarmningsmiddel!A:A,0)),"")</f>
        <v>Naturgas</v>
      </c>
      <c r="J3080" s="1">
        <f t="shared" ca="1" si="631"/>
        <v>0</v>
      </c>
      <c r="K3080" s="1" t="str">
        <f ca="1">IFERROR(INDEX(Relationstabel!$C$3:$K$10,MATCH(VALUE(INDIRECT($A$1&amp;"L"&amp;A3080)),Relationstabel!$A$3:$A$10,0),MATCH(IFERROR(VALUE(INDIRECT($A$1&amp;"M"&amp;A3080)),0),Relationstabel!$C$1:$K$1,0)),"Ingen varmeinstallationer")</f>
        <v>Naturgas</v>
      </c>
      <c r="L3080" s="1" t="str">
        <f ca="1">INDEX(Anvendelseskode!B:B,MATCH($E3080,Anvendelseskode!$A:$A,0))</f>
        <v>Fritliggende enfamilieshus (parcelhus)</v>
      </c>
      <c r="M3080" s="1" t="str">
        <f ca="1">INDEX(Anvendelseskode!C:C,MATCH($E3080,Anvendelseskode!$A:$A,0))</f>
        <v>Parcelhuse</v>
      </c>
      <c r="N3080" s="1" t="str">
        <f ca="1">INDEX(Anvendelseskode!D:D,MATCH($E3080,Anvendelseskode!$A:$A,0))</f>
        <v>Private husholdninger</v>
      </c>
      <c r="O3080" s="1" t="str">
        <f ca="1">IFERROR(INDEX(SBi!$2:$2,MATCH(G3080,SBi!$1:$1,1)),SBi!$K$2)</f>
        <v>1961-1972</v>
      </c>
      <c r="P3080" s="1">
        <f ca="1">IFERROR(INDEX(SBi!$C$3:$K$28,MATCH(E3080,SBi!$B$3:$B$28,0),MATCH(O3080,SBi!$C$2:$K$2,0)),0)</f>
        <v>134.30000000000001</v>
      </c>
      <c r="Q3080" s="19">
        <f t="shared" ca="1" si="632"/>
        <v>15.9817</v>
      </c>
      <c r="R3080" s="19" t="str">
        <f ca="1">IFERROR(INDEX(VpD!$2:$2,MATCH(G3080,VpD!$1:$1,1)),VpD!$I$2)</f>
        <v>1961-1972</v>
      </c>
      <c r="S3080" s="1">
        <f ca="1">IFERROR(INDEX(VpD!$C$3:$I$27,MATCH(E3080,VpD!$B$3:$B$27,0),MATCH(R3080,VpD!$C$2:$I$2,0)),0)</f>
        <v>143</v>
      </c>
      <c r="T3080" s="19">
        <f t="shared" ca="1" si="633"/>
        <v>17.016999999999999</v>
      </c>
      <c r="U3080" s="14" t="str">
        <f t="shared" ca="1" si="634"/>
        <v xml:space="preserve">711066.09 </v>
      </c>
      <c r="V3080" s="14" t="str">
        <f t="shared" ca="1" si="635"/>
        <v>6171762.83</v>
      </c>
      <c r="W3080" s="14" t="str">
        <f t="shared" ca="1" si="636"/>
        <v>POINT(711066.09 6171762.83)</v>
      </c>
      <c r="X3080" s="14" t="str">
        <f>IFERROR(INDEX(BygningOmraade!B:B,MATCH(A3080,BygningOmraade!A:A,0)),"")</f>
        <v/>
      </c>
    </row>
    <row r="3081" spans="1:24" s="14" customFormat="1" x14ac:dyDescent="0.25">
      <c r="A3081" s="14">
        <f t="shared" si="624"/>
        <v>3081</v>
      </c>
      <c r="B3081" s="14" t="str">
        <f t="shared" ca="1" si="625"/>
        <v>b570568f-6fd0-442c-b6da-c875152b1cd5</v>
      </c>
      <c r="C3081" s="14" t="str">
        <f t="shared" ca="1" si="626"/>
        <v>0a3f507e-1da0-32b8-e044-0003ba298018</v>
      </c>
      <c r="D3081" s="14">
        <f t="shared" ca="1" si="627"/>
        <v>2540560</v>
      </c>
      <c r="E3081" s="1">
        <f t="shared" ca="1" si="628"/>
        <v>120</v>
      </c>
      <c r="F3081" s="1">
        <f t="shared" ca="1" si="629"/>
        <v>139</v>
      </c>
      <c r="G3081" s="1">
        <f t="shared" ca="1" si="630"/>
        <v>2000</v>
      </c>
      <c r="H3081" s="1" t="str">
        <f ca="1">IFERROR(INDEX(Varmeinstallation!B:B,MATCH(INDIRECT($A$1&amp;"L"&amp;A3081)*1,Varmeinstallation!A:A,0)),"Ingen varmeinstallationer")</f>
        <v>Fjernvarme/blokvarme (radiatorsystemer eller varmluftanlæg)</v>
      </c>
      <c r="I3081" s="1" t="str">
        <f ca="1">IFERROR(INDEX(Opvarmningsmiddel!B:B,MATCH(INDIRECT($A$1&amp;"M"&amp;A3081)*1,Opvarmningsmiddel!A:A,0)),"")</f>
        <v/>
      </c>
      <c r="J3081" s="1">
        <f t="shared" ca="1" si="631"/>
        <v>0</v>
      </c>
      <c r="K3081" s="1" t="str">
        <f ca="1">IFERROR(INDEX(Relationstabel!$C$3:$K$10,MATCH(VALUE(INDIRECT($A$1&amp;"L"&amp;A3081)),Relationstabel!$A$3:$A$10,0),MATCH(IFERROR(VALUE(INDIRECT($A$1&amp;"M"&amp;A3081)),0),Relationstabel!$C$1:$K$1,0)),"Ingen varmeinstallationer")</f>
        <v>Fjernvarme/ Blokvarme</v>
      </c>
      <c r="L3081" s="1" t="str">
        <f ca="1">INDEX(Anvendelseskode!B:B,MATCH($E3081,Anvendelseskode!$A:$A,0))</f>
        <v>Fritliggende enfamilieshus (parcelhus)</v>
      </c>
      <c r="M3081" s="1" t="str">
        <f ca="1">INDEX(Anvendelseskode!C:C,MATCH($E3081,Anvendelseskode!$A:$A,0))</f>
        <v>Parcelhuse</v>
      </c>
      <c r="N3081" s="1" t="str">
        <f ca="1">INDEX(Anvendelseskode!D:D,MATCH($E3081,Anvendelseskode!$A:$A,0))</f>
        <v>Private husholdninger</v>
      </c>
      <c r="O3081" s="1" t="str">
        <f ca="1">IFERROR(INDEX(SBi!$2:$2,MATCH(G3081,SBi!$1:$1,1)),SBi!$K$2)</f>
        <v>1999-2006</v>
      </c>
      <c r="P3081" s="1">
        <f ca="1">IFERROR(INDEX(SBi!$C$3:$K$28,MATCH(E3081,SBi!$B$3:$B$28,0),MATCH(O3081,SBi!$C$2:$K$2,0)),0)</f>
        <v>83.9</v>
      </c>
      <c r="Q3081" s="19">
        <f t="shared" ca="1" si="632"/>
        <v>11.662100000000001</v>
      </c>
      <c r="R3081" s="19" t="str">
        <f ca="1">IFERROR(INDEX(VpD!$2:$2,MATCH(G3081,VpD!$1:$1,1)),VpD!$I$2)</f>
        <v>&gt;1998</v>
      </c>
      <c r="S3081" s="1">
        <f ca="1">IFERROR(INDEX(VpD!$C$3:$I$27,MATCH(E3081,VpD!$B$3:$B$27,0),MATCH(R3081,VpD!$C$2:$I$2,0)),0)</f>
        <v>72</v>
      </c>
      <c r="T3081" s="19">
        <f t="shared" ca="1" si="633"/>
        <v>10.007999999999999</v>
      </c>
      <c r="U3081" s="14" t="str">
        <f t="shared" ca="1" si="634"/>
        <v xml:space="preserve">712068.62 </v>
      </c>
      <c r="V3081" s="14" t="str">
        <f t="shared" ca="1" si="635"/>
        <v>6172326.71</v>
      </c>
      <c r="W3081" s="14" t="str">
        <f t="shared" ca="1" si="636"/>
        <v>POINT(712068.62 6172326.71)</v>
      </c>
      <c r="X3081" s="14" t="str">
        <f>IFERROR(INDEX(BygningOmraade!B:B,MATCH(A3081,BygningOmraade!A:A,0)),"")</f>
        <v/>
      </c>
    </row>
    <row r="3082" spans="1:24" s="14" customFormat="1" x14ac:dyDescent="0.25">
      <c r="A3082" s="14">
        <f t="shared" si="624"/>
        <v>3082</v>
      </c>
      <c r="B3082" s="14" t="str">
        <f t="shared" ca="1" si="625"/>
        <v>b57e09c3-db6b-4b5b-9da2-55bb3c4717c1</v>
      </c>
      <c r="C3082" s="14" t="str">
        <f t="shared" ca="1" si="626"/>
        <v>0a3f507e-1e0a-32b8-e044-0003ba298018</v>
      </c>
      <c r="D3082" s="14">
        <f t="shared" ca="1" si="627"/>
        <v>995793</v>
      </c>
      <c r="E3082" s="1">
        <f t="shared" ca="1" si="628"/>
        <v>120</v>
      </c>
      <c r="F3082" s="1">
        <f t="shared" ca="1" si="629"/>
        <v>148</v>
      </c>
      <c r="G3082" s="1">
        <f t="shared" ca="1" si="630"/>
        <v>2006</v>
      </c>
      <c r="H3082" s="1" t="str">
        <f ca="1">IFERROR(INDEX(Varmeinstallation!B:B,MATCH(INDIRECT($A$1&amp;"L"&amp;A3082)*1,Varmeinstallation!A:A,0)),"Ingen varmeinstallationer")</f>
        <v>Elovne, elpaneler</v>
      </c>
      <c r="I3082" s="1" t="str">
        <f ca="1">IFERROR(INDEX(Opvarmningsmiddel!B:B,MATCH(INDIRECT($A$1&amp;"M"&amp;A3082)*1,Opvarmningsmiddel!A:A,0)),"")</f>
        <v>Elektricitet</v>
      </c>
      <c r="J3082" s="1">
        <f t="shared" ca="1" si="631"/>
        <v>0</v>
      </c>
      <c r="K3082" s="1" t="str">
        <f ca="1">IFERROR(INDEX(Relationstabel!$C$3:$K$10,MATCH(VALUE(INDIRECT($A$1&amp;"L"&amp;A3082)),Relationstabel!$A$3:$A$10,0),MATCH(IFERROR(VALUE(INDIRECT($A$1&amp;"M"&amp;A3082)),0),Relationstabel!$C$1:$K$1,0)),"Ingen varmeinstallationer")</f>
        <v>Elvarme</v>
      </c>
      <c r="L3082" s="1" t="str">
        <f ca="1">INDEX(Anvendelseskode!B:B,MATCH($E3082,Anvendelseskode!$A:$A,0))</f>
        <v>Fritliggende enfamilieshus (parcelhus)</v>
      </c>
      <c r="M3082" s="1" t="str">
        <f ca="1">INDEX(Anvendelseskode!C:C,MATCH($E3082,Anvendelseskode!$A:$A,0))</f>
        <v>Parcelhuse</v>
      </c>
      <c r="N3082" s="1" t="str">
        <f ca="1">INDEX(Anvendelseskode!D:D,MATCH($E3082,Anvendelseskode!$A:$A,0))</f>
        <v>Private husholdninger</v>
      </c>
      <c r="O3082" s="1" t="str">
        <f ca="1">IFERROR(INDEX(SBi!$2:$2,MATCH(G3082,SBi!$1:$1,1)),SBi!$K$2)</f>
        <v>1999-2006</v>
      </c>
      <c r="P3082" s="1">
        <f ca="1">IFERROR(INDEX(SBi!$C$3:$K$28,MATCH(E3082,SBi!$B$3:$B$28,0),MATCH(O3082,SBi!$C$2:$K$2,0)),0)</f>
        <v>83.9</v>
      </c>
      <c r="Q3082" s="19">
        <f t="shared" ca="1" si="632"/>
        <v>12.417200000000001</v>
      </c>
      <c r="R3082" s="19" t="str">
        <f ca="1">IFERROR(INDEX(VpD!$2:$2,MATCH(G3082,VpD!$1:$1,1)),VpD!$I$2)</f>
        <v>&gt;1998</v>
      </c>
      <c r="S3082" s="1">
        <f ca="1">IFERROR(INDEX(VpD!$C$3:$I$27,MATCH(E3082,VpD!$B$3:$B$27,0),MATCH(R3082,VpD!$C$2:$I$2,0)),0)</f>
        <v>72</v>
      </c>
      <c r="T3082" s="19">
        <f t="shared" ca="1" si="633"/>
        <v>10.656000000000001</v>
      </c>
      <c r="U3082" s="14" t="str">
        <f t="shared" ca="1" si="634"/>
        <v xml:space="preserve">712147.34 </v>
      </c>
      <c r="V3082" s="14" t="str">
        <f t="shared" ca="1" si="635"/>
        <v>6169225.91</v>
      </c>
      <c r="W3082" s="14" t="str">
        <f t="shared" ca="1" si="636"/>
        <v>POINT(712147.34 6169225.91)</v>
      </c>
      <c r="X3082" s="14" t="str">
        <f>IFERROR(INDEX(BygningOmraade!B:B,MATCH(A3082,BygningOmraade!A:A,0)),"")</f>
        <v/>
      </c>
    </row>
    <row r="3083" spans="1:24" s="14" customFormat="1" x14ac:dyDescent="0.25">
      <c r="A3083" s="14">
        <f t="shared" si="624"/>
        <v>3083</v>
      </c>
      <c r="B3083" s="14" t="str">
        <f t="shared" ca="1" si="625"/>
        <v>b58a4baf-1eb5-4c12-8cd3-0ccd1473a5ba</v>
      </c>
      <c r="C3083" s="14" t="str">
        <f t="shared" ca="1" si="626"/>
        <v>0a3f507e-1b98-32b8-e044-0003ba298018</v>
      </c>
      <c r="D3083" s="14">
        <f t="shared" ca="1" si="627"/>
        <v>996228</v>
      </c>
      <c r="E3083" s="1">
        <f t="shared" ca="1" si="628"/>
        <v>120</v>
      </c>
      <c r="F3083" s="1">
        <f t="shared" ca="1" si="629"/>
        <v>212</v>
      </c>
      <c r="G3083" s="1">
        <f t="shared" ca="1" si="630"/>
        <v>2015</v>
      </c>
      <c r="H3083" s="1" t="str">
        <f ca="1">IFERROR(INDEX(Varmeinstallation!B:B,MATCH(INDIRECT($A$1&amp;"L"&amp;A3083)*1,Varmeinstallation!A:A,0)),"Ingen varmeinstallationer")</f>
        <v>Centralvarme fra eget anlæg, et-kammer fyr</v>
      </c>
      <c r="I3083" s="1" t="str">
        <f ca="1">IFERROR(INDEX(Opvarmningsmiddel!B:B,MATCH(INDIRECT($A$1&amp;"M"&amp;A3083)*1,Opvarmningsmiddel!A:A,0)),"")</f>
        <v>Naturgas</v>
      </c>
      <c r="J3083" s="1">
        <f t="shared" ca="1" si="631"/>
        <v>90</v>
      </c>
      <c r="K3083" s="1" t="str">
        <f ca="1">IFERROR(INDEX(Relationstabel!$C$3:$K$10,MATCH(VALUE(INDIRECT($A$1&amp;"L"&amp;A3083)),Relationstabel!$A$3:$A$10,0),MATCH(IFERROR(VALUE(INDIRECT($A$1&amp;"M"&amp;A3083)),0),Relationstabel!$C$1:$K$1,0)),"Ingen varmeinstallationer")</f>
        <v>Naturgas</v>
      </c>
      <c r="L3083" s="1" t="str">
        <f ca="1">INDEX(Anvendelseskode!B:B,MATCH($E3083,Anvendelseskode!$A:$A,0))</f>
        <v>Fritliggende enfamilieshus (parcelhus)</v>
      </c>
      <c r="M3083" s="1" t="str">
        <f ca="1">INDEX(Anvendelseskode!C:C,MATCH($E3083,Anvendelseskode!$A:$A,0))</f>
        <v>Parcelhuse</v>
      </c>
      <c r="N3083" s="1" t="str">
        <f ca="1">INDEX(Anvendelseskode!D:D,MATCH($E3083,Anvendelseskode!$A:$A,0))</f>
        <v>Private husholdninger</v>
      </c>
      <c r="O3083" s="1" t="str">
        <f ca="1">IFERROR(INDEX(SBi!$2:$2,MATCH(G3083,SBi!$1:$1,1)),SBi!$K$2)</f>
        <v>Efter 2006</v>
      </c>
      <c r="P3083" s="1">
        <f ca="1">IFERROR(INDEX(SBi!$C$3:$K$28,MATCH(E3083,SBi!$B$3:$B$28,0),MATCH(O3083,SBi!$C$2:$K$2,0)),0)</f>
        <v>67.3</v>
      </c>
      <c r="Q3083" s="19">
        <f t="shared" ca="1" si="632"/>
        <v>14.267599999999998</v>
      </c>
      <c r="R3083" s="19" t="str">
        <f ca="1">IFERROR(INDEX(VpD!$2:$2,MATCH(G3083,VpD!$1:$1,1)),VpD!$I$2)</f>
        <v>&gt;1998</v>
      </c>
      <c r="S3083" s="1">
        <f ca="1">IFERROR(INDEX(VpD!$C$3:$I$27,MATCH(E3083,VpD!$B$3:$B$27,0),MATCH(R3083,VpD!$C$2:$I$2,0)),0)</f>
        <v>72</v>
      </c>
      <c r="T3083" s="19">
        <f t="shared" ca="1" si="633"/>
        <v>15.263999999999999</v>
      </c>
      <c r="U3083" s="14" t="str">
        <f t="shared" ca="1" si="634"/>
        <v xml:space="preserve">713038.68 </v>
      </c>
      <c r="V3083" s="14" t="str">
        <f t="shared" ca="1" si="635"/>
        <v>6169030.93</v>
      </c>
      <c r="W3083" s="14" t="str">
        <f t="shared" ca="1" si="636"/>
        <v>POINT(713038.68 6169030.93)</v>
      </c>
      <c r="X3083" s="14" t="str">
        <f>IFERROR(INDEX(BygningOmraade!B:B,MATCH(A3083,BygningOmraade!A:A,0)),"")</f>
        <v/>
      </c>
    </row>
    <row r="3084" spans="1:24" s="14" customFormat="1" x14ac:dyDescent="0.25">
      <c r="A3084" s="14">
        <f t="shared" si="624"/>
        <v>3084</v>
      </c>
      <c r="B3084" s="14" t="str">
        <f t="shared" ca="1" si="625"/>
        <v>b5a467cc-0e69-48d2-b375-2bb6a5fdc625</v>
      </c>
      <c r="C3084" s="14" t="str">
        <f t="shared" ca="1" si="626"/>
        <v>0a3f507e-159f-32b8-e044-0003ba298018</v>
      </c>
      <c r="D3084" s="14">
        <f t="shared" ca="1" si="627"/>
        <v>995922</v>
      </c>
      <c r="E3084" s="1">
        <f t="shared" ca="1" si="628"/>
        <v>120</v>
      </c>
      <c r="F3084" s="1">
        <f t="shared" ca="1" si="629"/>
        <v>148</v>
      </c>
      <c r="G3084" s="1">
        <f t="shared" ca="1" si="630"/>
        <v>1972</v>
      </c>
      <c r="H3084" s="1" t="str">
        <f ca="1">IFERROR(INDEX(Varmeinstallation!B:B,MATCH(INDIRECT($A$1&amp;"L"&amp;A3084)*1,Varmeinstallation!A:A,0)),"Ingen varmeinstallationer")</f>
        <v>Centralvarme fra eget anlæg, et-kammer fyr</v>
      </c>
      <c r="I3084" s="1" t="str">
        <f ca="1">IFERROR(INDEX(Opvarmningsmiddel!B:B,MATCH(INDIRECT($A$1&amp;"M"&amp;A3084)*1,Opvarmningsmiddel!A:A,0)),"")</f>
        <v>Naturgas</v>
      </c>
      <c r="J3084" s="1">
        <f t="shared" ca="1" si="631"/>
        <v>0</v>
      </c>
      <c r="K3084" s="1" t="str">
        <f ca="1">IFERROR(INDEX(Relationstabel!$C$3:$K$10,MATCH(VALUE(INDIRECT($A$1&amp;"L"&amp;A3084)),Relationstabel!$A$3:$A$10,0),MATCH(IFERROR(VALUE(INDIRECT($A$1&amp;"M"&amp;A3084)),0),Relationstabel!$C$1:$K$1,0)),"Ingen varmeinstallationer")</f>
        <v>Naturgas</v>
      </c>
      <c r="L3084" s="1" t="str">
        <f ca="1">INDEX(Anvendelseskode!B:B,MATCH($E3084,Anvendelseskode!$A:$A,0))</f>
        <v>Fritliggende enfamilieshus (parcelhus)</v>
      </c>
      <c r="M3084" s="1" t="str">
        <f ca="1">INDEX(Anvendelseskode!C:C,MATCH($E3084,Anvendelseskode!$A:$A,0))</f>
        <v>Parcelhuse</v>
      </c>
      <c r="N3084" s="1" t="str">
        <f ca="1">INDEX(Anvendelseskode!D:D,MATCH($E3084,Anvendelseskode!$A:$A,0))</f>
        <v>Private husholdninger</v>
      </c>
      <c r="O3084" s="1" t="str">
        <f ca="1">IFERROR(INDEX(SBi!$2:$2,MATCH(G3084,SBi!$1:$1,1)),SBi!$K$2)</f>
        <v>1961-1972</v>
      </c>
      <c r="P3084" s="1">
        <f ca="1">IFERROR(INDEX(SBi!$C$3:$K$28,MATCH(E3084,SBi!$B$3:$B$28,0),MATCH(O3084,SBi!$C$2:$K$2,0)),0)</f>
        <v>134.30000000000001</v>
      </c>
      <c r="Q3084" s="19">
        <f t="shared" ca="1" si="632"/>
        <v>19.8764</v>
      </c>
      <c r="R3084" s="19" t="str">
        <f ca="1">IFERROR(INDEX(VpD!$2:$2,MATCH(G3084,VpD!$1:$1,1)),VpD!$I$2)</f>
        <v>1961-1972</v>
      </c>
      <c r="S3084" s="1">
        <f ca="1">IFERROR(INDEX(VpD!$C$3:$I$27,MATCH(E3084,VpD!$B$3:$B$27,0),MATCH(R3084,VpD!$C$2:$I$2,0)),0)</f>
        <v>143</v>
      </c>
      <c r="T3084" s="19">
        <f t="shared" ca="1" si="633"/>
        <v>21.164000000000001</v>
      </c>
      <c r="U3084" s="14" t="str">
        <f t="shared" ca="1" si="634"/>
        <v xml:space="preserve">712794.19 </v>
      </c>
      <c r="V3084" s="14" t="str">
        <f t="shared" ca="1" si="635"/>
        <v>6169097.66</v>
      </c>
      <c r="W3084" s="14" t="str">
        <f t="shared" ca="1" si="636"/>
        <v>POINT(712794.19 6169097.66)</v>
      </c>
      <c r="X3084" s="14" t="str">
        <f>IFERROR(INDEX(BygningOmraade!B:B,MATCH(A3084,BygningOmraade!A:A,0)),"")</f>
        <v/>
      </c>
    </row>
    <row r="3085" spans="1:24" s="14" customFormat="1" x14ac:dyDescent="0.25">
      <c r="A3085" s="14">
        <f t="shared" si="624"/>
        <v>3085</v>
      </c>
      <c r="B3085" s="14" t="str">
        <f t="shared" ca="1" si="625"/>
        <v>b5aa0775-d312-427d-9da7-f42677bf535f</v>
      </c>
      <c r="C3085" s="14" t="str">
        <f t="shared" ca="1" si="626"/>
        <v>53ba2f34-5fca-2505-e044-0003ba298018</v>
      </c>
      <c r="D3085" s="14">
        <f t="shared" ca="1" si="627"/>
        <v>2702942</v>
      </c>
      <c r="E3085" s="1">
        <f t="shared" ca="1" si="628"/>
        <v>130</v>
      </c>
      <c r="F3085" s="1">
        <f t="shared" ca="1" si="629"/>
        <v>120</v>
      </c>
      <c r="G3085" s="1">
        <f t="shared" ca="1" si="630"/>
        <v>2008</v>
      </c>
      <c r="H3085" s="1" t="str">
        <f ca="1">IFERROR(INDEX(Varmeinstallation!B:B,MATCH(INDIRECT($A$1&amp;"L"&amp;A3085)*1,Varmeinstallation!A:A,0)),"Ingen varmeinstallationer")</f>
        <v>Centralvarme fra eget anlæg, et-kammer fyr</v>
      </c>
      <c r="I3085" s="1" t="str">
        <f ca="1">IFERROR(INDEX(Opvarmningsmiddel!B:B,MATCH(INDIRECT($A$1&amp;"M"&amp;A3085)*1,Opvarmningsmiddel!A:A,0)),"")</f>
        <v>Naturgas</v>
      </c>
      <c r="J3085" s="1">
        <f t="shared" ca="1" si="631"/>
        <v>90</v>
      </c>
      <c r="K3085" s="1" t="str">
        <f ca="1">IFERROR(INDEX(Relationstabel!$C$3:$K$10,MATCH(VALUE(INDIRECT($A$1&amp;"L"&amp;A3085)),Relationstabel!$A$3:$A$10,0),MATCH(IFERROR(VALUE(INDIRECT($A$1&amp;"M"&amp;A3085)),0),Relationstabel!$C$1:$K$1,0)),"Ingen varmeinstallationer")</f>
        <v>Naturgas</v>
      </c>
      <c r="L3085" s="1" t="str">
        <f ca="1">INDEX(Anvendelseskode!B:B,MATCH($E3085,Anvendelseskode!$A:$A,0))</f>
        <v>Række-, kæde-, dobbelthus (lodret adskillelse mellem enhederne)</v>
      </c>
      <c r="M3085" s="1" t="str">
        <f ca="1">INDEX(Anvendelseskode!C:C,MATCH($E3085,Anvendelseskode!$A:$A,0))</f>
        <v>Række-, kæde og dobbelthuse</v>
      </c>
      <c r="N3085" s="1" t="str">
        <f ca="1">INDEX(Anvendelseskode!D:D,MATCH($E3085,Anvendelseskode!$A:$A,0))</f>
        <v>Private husholdninger</v>
      </c>
      <c r="O3085" s="1" t="str">
        <f ca="1">IFERROR(INDEX(SBi!$2:$2,MATCH(G3085,SBi!$1:$1,1)),SBi!$K$2)</f>
        <v>Efter 2006</v>
      </c>
      <c r="P3085" s="1">
        <f ca="1">IFERROR(INDEX(SBi!$C$3:$K$28,MATCH(E3085,SBi!$B$3:$B$28,0),MATCH(O3085,SBi!$C$2:$K$2,0)),0)</f>
        <v>66.400000000000006</v>
      </c>
      <c r="Q3085" s="19">
        <f t="shared" ca="1" si="632"/>
        <v>7.9680000000000009</v>
      </c>
      <c r="R3085" s="19" t="str">
        <f ca="1">IFERROR(INDEX(VpD!$2:$2,MATCH(G3085,VpD!$1:$1,1)),VpD!$I$2)</f>
        <v>&gt;1998</v>
      </c>
      <c r="S3085" s="1">
        <f ca="1">IFERROR(INDEX(VpD!$C$3:$I$27,MATCH(E3085,VpD!$B$3:$B$27,0),MATCH(R3085,VpD!$C$2:$I$2,0)),0)</f>
        <v>65</v>
      </c>
      <c r="T3085" s="19">
        <f t="shared" ca="1" si="633"/>
        <v>7.8</v>
      </c>
      <c r="U3085" s="14" t="str">
        <f t="shared" ca="1" si="634"/>
        <v xml:space="preserve">712701.38 </v>
      </c>
      <c r="V3085" s="14" t="str">
        <f t="shared" ca="1" si="635"/>
        <v>6168837.29</v>
      </c>
      <c r="W3085" s="14" t="str">
        <f t="shared" ca="1" si="636"/>
        <v>POINT(712701.38 6168837.29)</v>
      </c>
      <c r="X3085" s="14" t="str">
        <f>IFERROR(INDEX(BygningOmraade!B:B,MATCH(A3085,BygningOmraade!A:A,0)),"")</f>
        <v/>
      </c>
    </row>
    <row r="3086" spans="1:24" s="14" customFormat="1" x14ac:dyDescent="0.25">
      <c r="A3086" s="14">
        <f t="shared" si="624"/>
        <v>3086</v>
      </c>
      <c r="B3086" s="14" t="str">
        <f t="shared" ca="1" si="625"/>
        <v>b5bb4131-5b3a-4cd9-98b6-5d9eb34b49e5</v>
      </c>
      <c r="C3086" s="14" t="str">
        <f t="shared" ca="1" si="626"/>
        <v>0a3f507e-1546-32b8-e044-0003ba298018</v>
      </c>
      <c r="D3086" s="14">
        <f t="shared" ca="1" si="627"/>
        <v>996716</v>
      </c>
      <c r="E3086" s="1">
        <f t="shared" ca="1" si="628"/>
        <v>130</v>
      </c>
      <c r="F3086" s="1">
        <f t="shared" ca="1" si="629"/>
        <v>102</v>
      </c>
      <c r="G3086" s="1">
        <f t="shared" ca="1" si="630"/>
        <v>1977</v>
      </c>
      <c r="H3086" s="1" t="str">
        <f ca="1">IFERROR(INDEX(Varmeinstallation!B:B,MATCH(INDIRECT($A$1&amp;"L"&amp;A3086)*1,Varmeinstallation!A:A,0)),"Ingen varmeinstallationer")</f>
        <v>Fjernvarme/blokvarme (radiatorsystemer eller varmluftanlæg)</v>
      </c>
      <c r="I3086" s="1" t="str">
        <f ca="1">IFERROR(INDEX(Opvarmningsmiddel!B:B,MATCH(INDIRECT($A$1&amp;"M"&amp;A3086)*1,Opvarmningsmiddel!A:A,0)),"")</f>
        <v/>
      </c>
      <c r="J3086" s="1">
        <f t="shared" ca="1" si="631"/>
        <v>0</v>
      </c>
      <c r="K3086" s="1" t="str">
        <f ca="1">IFERROR(INDEX(Relationstabel!$C$3:$K$10,MATCH(VALUE(INDIRECT($A$1&amp;"L"&amp;A3086)),Relationstabel!$A$3:$A$10,0),MATCH(IFERROR(VALUE(INDIRECT($A$1&amp;"M"&amp;A3086)),0),Relationstabel!$C$1:$K$1,0)),"Ingen varmeinstallationer")</f>
        <v>Fjernvarme/ Blokvarme</v>
      </c>
      <c r="L3086" s="1" t="str">
        <f ca="1">INDEX(Anvendelseskode!B:B,MATCH($E3086,Anvendelseskode!$A:$A,0))</f>
        <v>Række-, kæde-, dobbelthus (lodret adskillelse mellem enhederne)</v>
      </c>
      <c r="M3086" s="1" t="str">
        <f ca="1">INDEX(Anvendelseskode!C:C,MATCH($E3086,Anvendelseskode!$A:$A,0))</f>
        <v>Række-, kæde og dobbelthuse</v>
      </c>
      <c r="N3086" s="1" t="str">
        <f ca="1">INDEX(Anvendelseskode!D:D,MATCH($E3086,Anvendelseskode!$A:$A,0))</f>
        <v>Private husholdninger</v>
      </c>
      <c r="O3086" s="1" t="str">
        <f ca="1">IFERROR(INDEX(SBi!$2:$2,MATCH(G3086,SBi!$1:$1,1)),SBi!$K$2)</f>
        <v>1973-1978</v>
      </c>
      <c r="P3086" s="1">
        <f ca="1">IFERROR(INDEX(SBi!$C$3:$K$28,MATCH(E3086,SBi!$B$3:$B$28,0),MATCH(O3086,SBi!$C$2:$K$2,0)),0)</f>
        <v>112.6</v>
      </c>
      <c r="Q3086" s="19">
        <f t="shared" ca="1" si="632"/>
        <v>11.485199999999999</v>
      </c>
      <c r="R3086" s="19" t="str">
        <f ca="1">IFERROR(INDEX(VpD!$2:$2,MATCH(G3086,VpD!$1:$1,1)),VpD!$I$2)</f>
        <v>1973-1978</v>
      </c>
      <c r="S3086" s="1">
        <f ca="1">IFERROR(INDEX(VpD!$C$3:$I$27,MATCH(E3086,VpD!$B$3:$B$27,0),MATCH(R3086,VpD!$C$2:$I$2,0)),0)</f>
        <v>98</v>
      </c>
      <c r="T3086" s="19">
        <f t="shared" ca="1" si="633"/>
        <v>9.9960000000000004</v>
      </c>
      <c r="U3086" s="14" t="str">
        <f t="shared" ca="1" si="634"/>
        <v xml:space="preserve">713513.04 </v>
      </c>
      <c r="V3086" s="14" t="str">
        <f t="shared" ca="1" si="635"/>
        <v>6169482.66</v>
      </c>
      <c r="W3086" s="14" t="str">
        <f t="shared" ca="1" si="636"/>
        <v>POINT(713513.04 6169482.66)</v>
      </c>
      <c r="X3086" s="14" t="str">
        <f>IFERROR(INDEX(BygningOmraade!B:B,MATCH(A3086,BygningOmraade!A:A,0)),"")</f>
        <v/>
      </c>
    </row>
    <row r="3087" spans="1:24" s="14" customFormat="1" x14ac:dyDescent="0.25">
      <c r="A3087" s="14">
        <f t="shared" si="624"/>
        <v>3087</v>
      </c>
      <c r="B3087" s="14" t="str">
        <f t="shared" ca="1" si="625"/>
        <v>b5bf79c6-4740-4331-85d7-d5105f88e13d</v>
      </c>
      <c r="C3087" s="14" t="str">
        <f t="shared" ca="1" si="626"/>
        <v>0a3f507e-2401-32b8-e044-0003ba298018</v>
      </c>
      <c r="D3087" s="14">
        <f t="shared" ca="1" si="627"/>
        <v>994684</v>
      </c>
      <c r="E3087" s="1">
        <f t="shared" ca="1" si="628"/>
        <v>130</v>
      </c>
      <c r="F3087" s="1">
        <f t="shared" ca="1" si="629"/>
        <v>88</v>
      </c>
      <c r="G3087" s="1">
        <f t="shared" ca="1" si="630"/>
        <v>1993</v>
      </c>
      <c r="H3087" s="1" t="str">
        <f ca="1">IFERROR(INDEX(Varmeinstallation!B:B,MATCH(INDIRECT($A$1&amp;"L"&amp;A3087)*1,Varmeinstallation!A:A,0)),"Ingen varmeinstallationer")</f>
        <v>Fjernvarme/blokvarme (radiatorsystemer eller varmluftanlæg)</v>
      </c>
      <c r="I3087" s="1" t="str">
        <f ca="1">IFERROR(INDEX(Opvarmningsmiddel!B:B,MATCH(INDIRECT($A$1&amp;"M"&amp;A3087)*1,Opvarmningsmiddel!A:A,0)),"")</f>
        <v/>
      </c>
      <c r="J3087" s="1">
        <f t="shared" ca="1" si="631"/>
        <v>0</v>
      </c>
      <c r="K3087" s="1" t="str">
        <f ca="1">IFERROR(INDEX(Relationstabel!$C$3:$K$10,MATCH(VALUE(INDIRECT($A$1&amp;"L"&amp;A3087)),Relationstabel!$A$3:$A$10,0),MATCH(IFERROR(VALUE(INDIRECT($A$1&amp;"M"&amp;A3087)),0),Relationstabel!$C$1:$K$1,0)),"Ingen varmeinstallationer")</f>
        <v>Fjernvarme/ Blokvarme</v>
      </c>
      <c r="L3087" s="1" t="str">
        <f ca="1">INDEX(Anvendelseskode!B:B,MATCH($E3087,Anvendelseskode!$A:$A,0))</f>
        <v>Række-, kæde-, dobbelthus (lodret adskillelse mellem enhederne)</v>
      </c>
      <c r="M3087" s="1" t="str">
        <f ca="1">INDEX(Anvendelseskode!C:C,MATCH($E3087,Anvendelseskode!$A:$A,0))</f>
        <v>Række-, kæde og dobbelthuse</v>
      </c>
      <c r="N3087" s="1" t="str">
        <f ca="1">INDEX(Anvendelseskode!D:D,MATCH($E3087,Anvendelseskode!$A:$A,0))</f>
        <v>Private husholdninger</v>
      </c>
      <c r="O3087" s="1" t="str">
        <f ca="1">IFERROR(INDEX(SBi!$2:$2,MATCH(G3087,SBi!$1:$1,1)),SBi!$K$2)</f>
        <v>1979-1998</v>
      </c>
      <c r="P3087" s="1">
        <f ca="1">IFERROR(INDEX(SBi!$C$3:$K$28,MATCH(E3087,SBi!$B$3:$B$28,0),MATCH(O3087,SBi!$C$2:$K$2,0)),0)</f>
        <v>96.8</v>
      </c>
      <c r="Q3087" s="19">
        <f t="shared" ca="1" si="632"/>
        <v>8.5183999999999997</v>
      </c>
      <c r="R3087" s="19" t="str">
        <f ca="1">IFERROR(INDEX(VpD!$2:$2,MATCH(G3087,VpD!$1:$1,1)),VpD!$I$2)</f>
        <v>1979-1998</v>
      </c>
      <c r="S3087" s="1">
        <f ca="1">IFERROR(INDEX(VpD!$C$3:$I$27,MATCH(E3087,VpD!$B$3:$B$27,0),MATCH(R3087,VpD!$C$2:$I$2,0)),0)</f>
        <v>74</v>
      </c>
      <c r="T3087" s="19">
        <f t="shared" ca="1" si="633"/>
        <v>6.5119999999999996</v>
      </c>
      <c r="U3087" s="14" t="str">
        <f t="shared" ca="1" si="634"/>
        <v xml:space="preserve">711638.83 </v>
      </c>
      <c r="V3087" s="14" t="str">
        <f t="shared" ca="1" si="635"/>
        <v>6172530.77</v>
      </c>
      <c r="W3087" s="14" t="str">
        <f t="shared" ca="1" si="636"/>
        <v>POINT(711638.83 6172530.77)</v>
      </c>
      <c r="X3087" s="14" t="str">
        <f>IFERROR(INDEX(BygningOmraade!B:B,MATCH(A3087,BygningOmraade!A:A,0)),"")</f>
        <v/>
      </c>
    </row>
    <row r="3088" spans="1:24" s="14" customFormat="1" x14ac:dyDescent="0.25">
      <c r="A3088" s="14">
        <f t="shared" si="624"/>
        <v>3088</v>
      </c>
      <c r="B3088" s="14" t="str">
        <f t="shared" ca="1" si="625"/>
        <v>b5de6b1e-a4e5-4eab-8faf-1f40ab1f7684</v>
      </c>
      <c r="C3088" s="14" t="str">
        <f t="shared" ca="1" si="626"/>
        <v>0a3f507e-1ed6-32b8-e044-0003ba298018</v>
      </c>
      <c r="D3088" s="14">
        <f t="shared" ca="1" si="627"/>
        <v>994969</v>
      </c>
      <c r="E3088" s="1">
        <f t="shared" ca="1" si="628"/>
        <v>130</v>
      </c>
      <c r="F3088" s="1">
        <f t="shared" ca="1" si="629"/>
        <v>111</v>
      </c>
      <c r="G3088" s="1">
        <f t="shared" ca="1" si="630"/>
        <v>1973</v>
      </c>
      <c r="H3088" s="1" t="str">
        <f ca="1">IFERROR(INDEX(Varmeinstallation!B:B,MATCH(INDIRECT($A$1&amp;"L"&amp;A3088)*1,Varmeinstallation!A:A,0)),"Ingen varmeinstallationer")</f>
        <v>Fjernvarme/blokvarme (radiatorsystemer eller varmluftanlæg)</v>
      </c>
      <c r="I3088" s="1" t="str">
        <f ca="1">IFERROR(INDEX(Opvarmningsmiddel!B:B,MATCH(INDIRECT($A$1&amp;"M"&amp;A3088)*1,Opvarmningsmiddel!A:A,0)),"")</f>
        <v/>
      </c>
      <c r="J3088" s="1">
        <f t="shared" ca="1" si="631"/>
        <v>2</v>
      </c>
      <c r="K3088" s="1" t="str">
        <f ca="1">IFERROR(INDEX(Relationstabel!$C$3:$K$10,MATCH(VALUE(INDIRECT($A$1&amp;"L"&amp;A3088)),Relationstabel!$A$3:$A$10,0),MATCH(IFERROR(VALUE(INDIRECT($A$1&amp;"M"&amp;A3088)),0),Relationstabel!$C$1:$K$1,0)),"Ingen varmeinstallationer")</f>
        <v>Fjernvarme/ Blokvarme</v>
      </c>
      <c r="L3088" s="1" t="str">
        <f ca="1">INDEX(Anvendelseskode!B:B,MATCH($E3088,Anvendelseskode!$A:$A,0))</f>
        <v>Række-, kæde-, dobbelthus (lodret adskillelse mellem enhederne)</v>
      </c>
      <c r="M3088" s="1" t="str">
        <f ca="1">INDEX(Anvendelseskode!C:C,MATCH($E3088,Anvendelseskode!$A:$A,0))</f>
        <v>Række-, kæde og dobbelthuse</v>
      </c>
      <c r="N3088" s="1" t="str">
        <f ca="1">INDEX(Anvendelseskode!D:D,MATCH($E3088,Anvendelseskode!$A:$A,0))</f>
        <v>Private husholdninger</v>
      </c>
      <c r="O3088" s="1" t="str">
        <f ca="1">IFERROR(INDEX(SBi!$2:$2,MATCH(G3088,SBi!$1:$1,1)),SBi!$K$2)</f>
        <v>1973-1978</v>
      </c>
      <c r="P3088" s="1">
        <f ca="1">IFERROR(INDEX(SBi!$C$3:$K$28,MATCH(E3088,SBi!$B$3:$B$28,0),MATCH(O3088,SBi!$C$2:$K$2,0)),0)</f>
        <v>112.6</v>
      </c>
      <c r="Q3088" s="19">
        <f t="shared" ca="1" si="632"/>
        <v>12.498599999999998</v>
      </c>
      <c r="R3088" s="19" t="str">
        <f ca="1">IFERROR(INDEX(VpD!$2:$2,MATCH(G3088,VpD!$1:$1,1)),VpD!$I$2)</f>
        <v>1973-1978</v>
      </c>
      <c r="S3088" s="1">
        <f ca="1">IFERROR(INDEX(VpD!$C$3:$I$27,MATCH(E3088,VpD!$B$3:$B$27,0),MATCH(R3088,VpD!$C$2:$I$2,0)),0)</f>
        <v>98</v>
      </c>
      <c r="T3088" s="19">
        <f t="shared" ca="1" si="633"/>
        <v>10.878</v>
      </c>
      <c r="U3088" s="14" t="str">
        <f t="shared" ca="1" si="634"/>
        <v xml:space="preserve">711722.8 </v>
      </c>
      <c r="V3088" s="14" t="str">
        <f t="shared" ca="1" si="635"/>
        <v>6172073.08</v>
      </c>
      <c r="W3088" s="14" t="str">
        <f t="shared" ca="1" si="636"/>
        <v>POINT(711722.8 6172073.08)</v>
      </c>
      <c r="X3088" s="14" t="str">
        <f>IFERROR(INDEX(BygningOmraade!B:B,MATCH(A3088,BygningOmraade!A:A,0)),"")</f>
        <v/>
      </c>
    </row>
    <row r="3089" spans="1:24" s="14" customFormat="1" x14ac:dyDescent="0.25">
      <c r="A3089" s="14">
        <f t="shared" si="624"/>
        <v>3089</v>
      </c>
      <c r="B3089" s="14" t="str">
        <f t="shared" ca="1" si="625"/>
        <v>b5df5b30-7e6e-4cf1-a04b-020ebccc182b</v>
      </c>
      <c r="C3089" s="14" t="str">
        <f t="shared" ca="1" si="626"/>
        <v>0a3f507e-20f1-32b8-e044-0003ba298018</v>
      </c>
      <c r="D3089" s="14">
        <f t="shared" ca="1" si="627"/>
        <v>996170</v>
      </c>
      <c r="E3089" s="1">
        <f t="shared" ca="1" si="628"/>
        <v>120</v>
      </c>
      <c r="F3089" s="1">
        <f t="shared" ca="1" si="629"/>
        <v>157</v>
      </c>
      <c r="G3089" s="1">
        <f t="shared" ca="1" si="630"/>
        <v>1990</v>
      </c>
      <c r="H3089" s="1" t="str">
        <f ca="1">IFERROR(INDEX(Varmeinstallation!B:B,MATCH(INDIRECT($A$1&amp;"L"&amp;A3089)*1,Varmeinstallation!A:A,0)),"Ingen varmeinstallationer")</f>
        <v>Elovne, elpaneler</v>
      </c>
      <c r="I3089" s="1" t="str">
        <f ca="1">IFERROR(INDEX(Opvarmningsmiddel!B:B,MATCH(INDIRECT($A$1&amp;"M"&amp;A3089)*1,Opvarmningsmiddel!A:A,0)),"")</f>
        <v>Elektricitet</v>
      </c>
      <c r="J3089" s="1">
        <f t="shared" ca="1" si="631"/>
        <v>1</v>
      </c>
      <c r="K3089" s="1" t="str">
        <f ca="1">IFERROR(INDEX(Relationstabel!$C$3:$K$10,MATCH(VALUE(INDIRECT($A$1&amp;"L"&amp;A3089)),Relationstabel!$A$3:$A$10,0),MATCH(IFERROR(VALUE(INDIRECT($A$1&amp;"M"&amp;A3089)),0),Relationstabel!$C$1:$K$1,0)),"Ingen varmeinstallationer")</f>
        <v>Elvarme</v>
      </c>
      <c r="L3089" s="1" t="str">
        <f ca="1">INDEX(Anvendelseskode!B:B,MATCH($E3089,Anvendelseskode!$A:$A,0))</f>
        <v>Fritliggende enfamilieshus (parcelhus)</v>
      </c>
      <c r="M3089" s="1" t="str">
        <f ca="1">INDEX(Anvendelseskode!C:C,MATCH($E3089,Anvendelseskode!$A:$A,0))</f>
        <v>Parcelhuse</v>
      </c>
      <c r="N3089" s="1" t="str">
        <f ca="1">INDEX(Anvendelseskode!D:D,MATCH($E3089,Anvendelseskode!$A:$A,0))</f>
        <v>Private husholdninger</v>
      </c>
      <c r="O3089" s="1" t="str">
        <f ca="1">IFERROR(INDEX(SBi!$2:$2,MATCH(G3089,SBi!$1:$1,1)),SBi!$K$2)</f>
        <v>1979-1998</v>
      </c>
      <c r="P3089" s="1">
        <f ca="1">IFERROR(INDEX(SBi!$C$3:$K$28,MATCH(E3089,SBi!$B$3:$B$28,0),MATCH(O3089,SBi!$C$2:$K$2,0)),0)</f>
        <v>105.4</v>
      </c>
      <c r="Q3089" s="19">
        <f t="shared" ca="1" si="632"/>
        <v>16.547799999999999</v>
      </c>
      <c r="R3089" s="19" t="str">
        <f ca="1">IFERROR(INDEX(VpD!$2:$2,MATCH(G3089,VpD!$1:$1,1)),VpD!$I$2)</f>
        <v>1979-1998</v>
      </c>
      <c r="S3089" s="1">
        <f ca="1">IFERROR(INDEX(VpD!$C$3:$I$27,MATCH(E3089,VpD!$B$3:$B$27,0),MATCH(R3089,VpD!$C$2:$I$2,0)),0)</f>
        <v>90</v>
      </c>
      <c r="T3089" s="19">
        <f t="shared" ca="1" si="633"/>
        <v>14.13</v>
      </c>
      <c r="U3089" s="14" t="str">
        <f t="shared" ca="1" si="634"/>
        <v xml:space="preserve">713089.61 </v>
      </c>
      <c r="V3089" s="14" t="str">
        <f t="shared" ca="1" si="635"/>
        <v>6168735.41</v>
      </c>
      <c r="W3089" s="14" t="str">
        <f t="shared" ca="1" si="636"/>
        <v>POINT(713089.61 6168735.41)</v>
      </c>
      <c r="X3089" s="14" t="str">
        <f>IFERROR(INDEX(BygningOmraade!B:B,MATCH(A3089,BygningOmraade!A:A,0)),"")</f>
        <v/>
      </c>
    </row>
    <row r="3090" spans="1:24" s="14" customFormat="1" x14ac:dyDescent="0.25">
      <c r="A3090" s="14">
        <f t="shared" si="624"/>
        <v>3090</v>
      </c>
      <c r="B3090" s="14" t="str">
        <f t="shared" ca="1" si="625"/>
        <v>b5e39f7f-be8a-497c-bc87-a080ac5888cb</v>
      </c>
      <c r="C3090" s="14" t="str">
        <f t="shared" ca="1" si="626"/>
        <v>0a3f507e-1fe4-32b8-e044-0003ba298018</v>
      </c>
      <c r="D3090" s="14">
        <f t="shared" ca="1" si="627"/>
        <v>993639</v>
      </c>
      <c r="E3090" s="1">
        <f t="shared" ca="1" si="628"/>
        <v>120</v>
      </c>
      <c r="F3090" s="1">
        <f t="shared" ca="1" si="629"/>
        <v>134</v>
      </c>
      <c r="G3090" s="1">
        <f t="shared" ca="1" si="630"/>
        <v>1972</v>
      </c>
      <c r="H3090" s="1" t="str">
        <f ca="1">IFERROR(INDEX(Varmeinstallation!B:B,MATCH(INDIRECT($A$1&amp;"L"&amp;A3090)*1,Varmeinstallation!A:A,0)),"Ingen varmeinstallationer")</f>
        <v>Centralvarme fra eget anlæg, et-kammer fyr</v>
      </c>
      <c r="I3090" s="1" t="str">
        <f ca="1">IFERROR(INDEX(Opvarmningsmiddel!B:B,MATCH(INDIRECT($A$1&amp;"M"&amp;A3090)*1,Opvarmningsmiddel!A:A,0)),"")</f>
        <v>Naturgas</v>
      </c>
      <c r="J3090" s="1">
        <f t="shared" ca="1" si="631"/>
        <v>0</v>
      </c>
      <c r="K3090" s="1" t="str">
        <f ca="1">IFERROR(INDEX(Relationstabel!$C$3:$K$10,MATCH(VALUE(INDIRECT($A$1&amp;"L"&amp;A3090)),Relationstabel!$A$3:$A$10,0),MATCH(IFERROR(VALUE(INDIRECT($A$1&amp;"M"&amp;A3090)),0),Relationstabel!$C$1:$K$1,0)),"Ingen varmeinstallationer")</f>
        <v>Naturgas</v>
      </c>
      <c r="L3090" s="1" t="str">
        <f ca="1">INDEX(Anvendelseskode!B:B,MATCH($E3090,Anvendelseskode!$A:$A,0))</f>
        <v>Fritliggende enfamilieshus (parcelhus)</v>
      </c>
      <c r="M3090" s="1" t="str">
        <f ca="1">INDEX(Anvendelseskode!C:C,MATCH($E3090,Anvendelseskode!$A:$A,0))</f>
        <v>Parcelhuse</v>
      </c>
      <c r="N3090" s="1" t="str">
        <f ca="1">INDEX(Anvendelseskode!D:D,MATCH($E3090,Anvendelseskode!$A:$A,0))</f>
        <v>Private husholdninger</v>
      </c>
      <c r="O3090" s="1" t="str">
        <f ca="1">IFERROR(INDEX(SBi!$2:$2,MATCH(G3090,SBi!$1:$1,1)),SBi!$K$2)</f>
        <v>1961-1972</v>
      </c>
      <c r="P3090" s="1">
        <f ca="1">IFERROR(INDEX(SBi!$C$3:$K$28,MATCH(E3090,SBi!$B$3:$B$28,0),MATCH(O3090,SBi!$C$2:$K$2,0)),0)</f>
        <v>134.30000000000001</v>
      </c>
      <c r="Q3090" s="19">
        <f t="shared" ca="1" si="632"/>
        <v>17.996200000000002</v>
      </c>
      <c r="R3090" s="19" t="str">
        <f ca="1">IFERROR(INDEX(VpD!$2:$2,MATCH(G3090,VpD!$1:$1,1)),VpD!$I$2)</f>
        <v>1961-1972</v>
      </c>
      <c r="S3090" s="1">
        <f ca="1">IFERROR(INDEX(VpD!$C$3:$I$27,MATCH(E3090,VpD!$B$3:$B$27,0),MATCH(R3090,VpD!$C$2:$I$2,0)),0)</f>
        <v>143</v>
      </c>
      <c r="T3090" s="19">
        <f t="shared" ca="1" si="633"/>
        <v>19.161999999999999</v>
      </c>
      <c r="U3090" s="14" t="str">
        <f t="shared" ca="1" si="634"/>
        <v xml:space="preserve">710987.82 </v>
      </c>
      <c r="V3090" s="14" t="str">
        <f t="shared" ca="1" si="635"/>
        <v>6171767.53</v>
      </c>
      <c r="W3090" s="14" t="str">
        <f t="shared" ca="1" si="636"/>
        <v>POINT(710987.82 6171767.53)</v>
      </c>
      <c r="X3090" s="14" t="str">
        <f>IFERROR(INDEX(BygningOmraade!B:B,MATCH(A3090,BygningOmraade!A:A,0)),"")</f>
        <v/>
      </c>
    </row>
    <row r="3091" spans="1:24" s="14" customFormat="1" x14ac:dyDescent="0.25">
      <c r="A3091" s="14">
        <f t="shared" si="624"/>
        <v>3091</v>
      </c>
      <c r="B3091" s="14" t="str">
        <f t="shared" ca="1" si="625"/>
        <v>b5f167b9-e528-48db-a26d-553d0b4f56b7</v>
      </c>
      <c r="C3091" s="14" t="str">
        <f t="shared" ca="1" si="626"/>
        <v>0a3f507e-1aca-32b8-e044-0003ba298018</v>
      </c>
      <c r="D3091" s="14">
        <f t="shared" ca="1" si="627"/>
        <v>997319</v>
      </c>
      <c r="E3091" s="1">
        <f t="shared" ca="1" si="628"/>
        <v>130</v>
      </c>
      <c r="F3091" s="1">
        <f t="shared" ca="1" si="629"/>
        <v>110</v>
      </c>
      <c r="G3091" s="1">
        <f t="shared" ca="1" si="630"/>
        <v>1966</v>
      </c>
      <c r="H3091" s="1" t="str">
        <f ca="1">IFERROR(INDEX(Varmeinstallation!B:B,MATCH(INDIRECT($A$1&amp;"L"&amp;A3091)*1,Varmeinstallation!A:A,0)),"Ingen varmeinstallationer")</f>
        <v>Fjernvarme/blokvarme (radiatorsystemer eller varmluftanlæg)</v>
      </c>
      <c r="I3091" s="1" t="str">
        <f ca="1">IFERROR(INDEX(Opvarmningsmiddel!B:B,MATCH(INDIRECT($A$1&amp;"M"&amp;A3091)*1,Opvarmningsmiddel!A:A,0)),"")</f>
        <v/>
      </c>
      <c r="J3091" s="1">
        <f t="shared" ca="1" si="631"/>
        <v>0</v>
      </c>
      <c r="K3091" s="1" t="str">
        <f ca="1">IFERROR(INDEX(Relationstabel!$C$3:$K$10,MATCH(VALUE(INDIRECT($A$1&amp;"L"&amp;A3091)),Relationstabel!$A$3:$A$10,0),MATCH(IFERROR(VALUE(INDIRECT($A$1&amp;"M"&amp;A3091)),0),Relationstabel!$C$1:$K$1,0)),"Ingen varmeinstallationer")</f>
        <v>Fjernvarme/ Blokvarme</v>
      </c>
      <c r="L3091" s="1" t="str">
        <f ca="1">INDEX(Anvendelseskode!B:B,MATCH($E3091,Anvendelseskode!$A:$A,0))</f>
        <v>Række-, kæde-, dobbelthus (lodret adskillelse mellem enhederne)</v>
      </c>
      <c r="M3091" s="1" t="str">
        <f ca="1">INDEX(Anvendelseskode!C:C,MATCH($E3091,Anvendelseskode!$A:$A,0))</f>
        <v>Række-, kæde og dobbelthuse</v>
      </c>
      <c r="N3091" s="1" t="str">
        <f ca="1">INDEX(Anvendelseskode!D:D,MATCH($E3091,Anvendelseskode!$A:$A,0))</f>
        <v>Private husholdninger</v>
      </c>
      <c r="O3091" s="1" t="str">
        <f ca="1">IFERROR(INDEX(SBi!$2:$2,MATCH(G3091,SBi!$1:$1,1)),SBi!$K$2)</f>
        <v>1961-1972</v>
      </c>
      <c r="P3091" s="1">
        <f ca="1">IFERROR(INDEX(SBi!$C$3:$K$28,MATCH(E3091,SBi!$B$3:$B$28,0),MATCH(O3091,SBi!$C$2:$K$2,0)),0)</f>
        <v>119.9</v>
      </c>
      <c r="Q3091" s="19">
        <f t="shared" ca="1" si="632"/>
        <v>13.189</v>
      </c>
      <c r="R3091" s="19" t="str">
        <f ca="1">IFERROR(INDEX(VpD!$2:$2,MATCH(G3091,VpD!$1:$1,1)),VpD!$I$2)</f>
        <v>1961-1972</v>
      </c>
      <c r="S3091" s="1">
        <f ca="1">IFERROR(INDEX(VpD!$C$3:$I$27,MATCH(E3091,VpD!$B$3:$B$27,0),MATCH(R3091,VpD!$C$2:$I$2,0)),0)</f>
        <v>120</v>
      </c>
      <c r="T3091" s="19">
        <f t="shared" ca="1" si="633"/>
        <v>13.2</v>
      </c>
      <c r="U3091" s="14" t="str">
        <f t="shared" ca="1" si="634"/>
        <v xml:space="preserve">713685.4 </v>
      </c>
      <c r="V3091" s="14" t="str">
        <f t="shared" ca="1" si="635"/>
        <v>6169295.79</v>
      </c>
      <c r="W3091" s="14" t="str">
        <f t="shared" ca="1" si="636"/>
        <v>POINT(713685.4 6169295.79)</v>
      </c>
      <c r="X3091" s="14" t="str">
        <f>IFERROR(INDEX(BygningOmraade!B:B,MATCH(A3091,BygningOmraade!A:A,0)),"")</f>
        <v/>
      </c>
    </row>
    <row r="3092" spans="1:24" s="14" customFormat="1" x14ac:dyDescent="0.25">
      <c r="A3092" s="14">
        <f t="shared" si="624"/>
        <v>3092</v>
      </c>
      <c r="B3092" s="14" t="str">
        <f t="shared" ca="1" si="625"/>
        <v>b60c3976-7035-41b5-9414-a70a0d818981</v>
      </c>
      <c r="C3092" s="14" t="str">
        <f t="shared" ca="1" si="626"/>
        <v>0a3f507e-1deb-32b8-e044-0003ba298018</v>
      </c>
      <c r="D3092" s="14">
        <f t="shared" ca="1" si="627"/>
        <v>997454</v>
      </c>
      <c r="E3092" s="1">
        <f t="shared" ca="1" si="628"/>
        <v>120</v>
      </c>
      <c r="F3092" s="1">
        <f t="shared" ca="1" si="629"/>
        <v>119</v>
      </c>
      <c r="G3092" s="1">
        <f t="shared" ca="1" si="630"/>
        <v>1963</v>
      </c>
      <c r="H3092" s="1" t="str">
        <f ca="1">IFERROR(INDEX(Varmeinstallation!B:B,MATCH(INDIRECT($A$1&amp;"L"&amp;A3092)*1,Varmeinstallation!A:A,0)),"Ingen varmeinstallationer")</f>
        <v>Centralvarme fra eget anlæg, et-kammer fyr</v>
      </c>
      <c r="I3092" s="1" t="str">
        <f ca="1">IFERROR(INDEX(Opvarmningsmiddel!B:B,MATCH(INDIRECT($A$1&amp;"M"&amp;A3092)*1,Opvarmningsmiddel!A:A,0)),"")</f>
        <v>Naturgas</v>
      </c>
      <c r="J3092" s="1">
        <f t="shared" ca="1" si="631"/>
        <v>0</v>
      </c>
      <c r="K3092" s="1" t="str">
        <f ca="1">IFERROR(INDEX(Relationstabel!$C$3:$K$10,MATCH(VALUE(INDIRECT($A$1&amp;"L"&amp;A3092)),Relationstabel!$A$3:$A$10,0),MATCH(IFERROR(VALUE(INDIRECT($A$1&amp;"M"&amp;A3092)),0),Relationstabel!$C$1:$K$1,0)),"Ingen varmeinstallationer")</f>
        <v>Naturgas</v>
      </c>
      <c r="L3092" s="1" t="str">
        <f ca="1">INDEX(Anvendelseskode!B:B,MATCH($E3092,Anvendelseskode!$A:$A,0))</f>
        <v>Fritliggende enfamilieshus (parcelhus)</v>
      </c>
      <c r="M3092" s="1" t="str">
        <f ca="1">INDEX(Anvendelseskode!C:C,MATCH($E3092,Anvendelseskode!$A:$A,0))</f>
        <v>Parcelhuse</v>
      </c>
      <c r="N3092" s="1" t="str">
        <f ca="1">INDEX(Anvendelseskode!D:D,MATCH($E3092,Anvendelseskode!$A:$A,0))</f>
        <v>Private husholdninger</v>
      </c>
      <c r="O3092" s="1" t="str">
        <f ca="1">IFERROR(INDEX(SBi!$2:$2,MATCH(G3092,SBi!$1:$1,1)),SBi!$K$2)</f>
        <v>1961-1972</v>
      </c>
      <c r="P3092" s="1">
        <f ca="1">IFERROR(INDEX(SBi!$C$3:$K$28,MATCH(E3092,SBi!$B$3:$B$28,0),MATCH(O3092,SBi!$C$2:$K$2,0)),0)</f>
        <v>134.30000000000001</v>
      </c>
      <c r="Q3092" s="19">
        <f t="shared" ca="1" si="632"/>
        <v>15.9817</v>
      </c>
      <c r="R3092" s="19" t="str">
        <f ca="1">IFERROR(INDEX(VpD!$2:$2,MATCH(G3092,VpD!$1:$1,1)),VpD!$I$2)</f>
        <v>1961-1972</v>
      </c>
      <c r="S3092" s="1">
        <f ca="1">IFERROR(INDEX(VpD!$C$3:$I$27,MATCH(E3092,VpD!$B$3:$B$27,0),MATCH(R3092,VpD!$C$2:$I$2,0)),0)</f>
        <v>143</v>
      </c>
      <c r="T3092" s="19">
        <f t="shared" ca="1" si="633"/>
        <v>17.016999999999999</v>
      </c>
      <c r="U3092" s="14" t="str">
        <f t="shared" ca="1" si="634"/>
        <v xml:space="preserve">713958.91 </v>
      </c>
      <c r="V3092" s="14" t="str">
        <f t="shared" ca="1" si="635"/>
        <v>6169355.35</v>
      </c>
      <c r="W3092" s="14" t="str">
        <f t="shared" ca="1" si="636"/>
        <v>POINT(713958.91 6169355.35)</v>
      </c>
      <c r="X3092" s="14" t="str">
        <f>IFERROR(INDEX(BygningOmraade!B:B,MATCH(A3092,BygningOmraade!A:A,0)),"")</f>
        <v/>
      </c>
    </row>
    <row r="3093" spans="1:24" s="14" customFormat="1" x14ac:dyDescent="0.25">
      <c r="A3093" s="14">
        <f t="shared" si="624"/>
        <v>3093</v>
      </c>
      <c r="B3093" s="14" t="str">
        <f t="shared" ca="1" si="625"/>
        <v>b612897f-e656-48f0-80a6-f410db2ad32f</v>
      </c>
      <c r="C3093" s="14" t="str">
        <f t="shared" ca="1" si="626"/>
        <v>0a3f507e-23ac-32b8-e044-0003ba298018</v>
      </c>
      <c r="D3093" s="14">
        <f t="shared" ca="1" si="627"/>
        <v>997014</v>
      </c>
      <c r="E3093" s="1">
        <f t="shared" ca="1" si="628"/>
        <v>120</v>
      </c>
      <c r="F3093" s="1">
        <f t="shared" ca="1" si="629"/>
        <v>144</v>
      </c>
      <c r="G3093" s="1">
        <f t="shared" ca="1" si="630"/>
        <v>1995</v>
      </c>
      <c r="H3093" s="1" t="str">
        <f ca="1">IFERROR(INDEX(Varmeinstallation!B:B,MATCH(INDIRECT($A$1&amp;"L"&amp;A3093)*1,Varmeinstallation!A:A,0)),"Ingen varmeinstallationer")</f>
        <v>Elovne, elpaneler</v>
      </c>
      <c r="I3093" s="1" t="str">
        <f ca="1">IFERROR(INDEX(Opvarmningsmiddel!B:B,MATCH(INDIRECT($A$1&amp;"M"&amp;A3093)*1,Opvarmningsmiddel!A:A,0)),"")</f>
        <v>Elektricitet</v>
      </c>
      <c r="J3093" s="1">
        <f t="shared" ca="1" si="631"/>
        <v>0</v>
      </c>
      <c r="K3093" s="1" t="str">
        <f ca="1">IFERROR(INDEX(Relationstabel!$C$3:$K$10,MATCH(VALUE(INDIRECT($A$1&amp;"L"&amp;A3093)),Relationstabel!$A$3:$A$10,0),MATCH(IFERROR(VALUE(INDIRECT($A$1&amp;"M"&amp;A3093)),0),Relationstabel!$C$1:$K$1,0)),"Ingen varmeinstallationer")</f>
        <v>Elvarme</v>
      </c>
      <c r="L3093" s="1" t="str">
        <f ca="1">INDEX(Anvendelseskode!B:B,MATCH($E3093,Anvendelseskode!$A:$A,0))</f>
        <v>Fritliggende enfamilieshus (parcelhus)</v>
      </c>
      <c r="M3093" s="1" t="str">
        <f ca="1">INDEX(Anvendelseskode!C:C,MATCH($E3093,Anvendelseskode!$A:$A,0))</f>
        <v>Parcelhuse</v>
      </c>
      <c r="N3093" s="1" t="str">
        <f ca="1">INDEX(Anvendelseskode!D:D,MATCH($E3093,Anvendelseskode!$A:$A,0))</f>
        <v>Private husholdninger</v>
      </c>
      <c r="O3093" s="1" t="str">
        <f ca="1">IFERROR(INDEX(SBi!$2:$2,MATCH(G3093,SBi!$1:$1,1)),SBi!$K$2)</f>
        <v>1979-1998</v>
      </c>
      <c r="P3093" s="1">
        <f ca="1">IFERROR(INDEX(SBi!$C$3:$K$28,MATCH(E3093,SBi!$B$3:$B$28,0),MATCH(O3093,SBi!$C$2:$K$2,0)),0)</f>
        <v>105.4</v>
      </c>
      <c r="Q3093" s="19">
        <f t="shared" ca="1" si="632"/>
        <v>15.1776</v>
      </c>
      <c r="R3093" s="19" t="str">
        <f ca="1">IFERROR(INDEX(VpD!$2:$2,MATCH(G3093,VpD!$1:$1,1)),VpD!$I$2)</f>
        <v>1979-1998</v>
      </c>
      <c r="S3093" s="1">
        <f ca="1">IFERROR(INDEX(VpD!$C$3:$I$27,MATCH(E3093,VpD!$B$3:$B$27,0),MATCH(R3093,VpD!$C$2:$I$2,0)),0)</f>
        <v>90</v>
      </c>
      <c r="T3093" s="19">
        <f t="shared" ca="1" si="633"/>
        <v>12.96</v>
      </c>
      <c r="U3093" s="14" t="str">
        <f t="shared" ca="1" si="634"/>
        <v xml:space="preserve">713626.42 </v>
      </c>
      <c r="V3093" s="14" t="str">
        <f t="shared" ca="1" si="635"/>
        <v>6168690.94</v>
      </c>
      <c r="W3093" s="14" t="str">
        <f t="shared" ca="1" si="636"/>
        <v>POINT(713626.42 6168690.94)</v>
      </c>
      <c r="X3093" s="14" t="str">
        <f>IFERROR(INDEX(BygningOmraade!B:B,MATCH(A3093,BygningOmraade!A:A,0)),"")</f>
        <v/>
      </c>
    </row>
    <row r="3094" spans="1:24" s="14" customFormat="1" x14ac:dyDescent="0.25">
      <c r="A3094" s="14">
        <f t="shared" si="624"/>
        <v>3094</v>
      </c>
      <c r="B3094" s="14" t="str">
        <f t="shared" ca="1" si="625"/>
        <v>b615cea7-9373-4f7c-9def-d2d1f1c94ebc</v>
      </c>
      <c r="C3094" s="14" t="str">
        <f t="shared" ca="1" si="626"/>
        <v>0a3f507e-2203-32b8-e044-0003ba298018</v>
      </c>
      <c r="D3094" s="14">
        <f t="shared" ca="1" si="627"/>
        <v>996337</v>
      </c>
      <c r="E3094" s="1">
        <f t="shared" ca="1" si="628"/>
        <v>130</v>
      </c>
      <c r="F3094" s="1">
        <f t="shared" ca="1" si="629"/>
        <v>94</v>
      </c>
      <c r="G3094" s="1">
        <f t="shared" ca="1" si="630"/>
        <v>1959</v>
      </c>
      <c r="H3094" s="1" t="str">
        <f ca="1">IFERROR(INDEX(Varmeinstallation!B:B,MATCH(INDIRECT($A$1&amp;"L"&amp;A3094)*1,Varmeinstallation!A:A,0)),"Ingen varmeinstallationer")</f>
        <v>Centralvarme fra eget anlæg, et-kammer fyr</v>
      </c>
      <c r="I3094" s="1" t="str">
        <f ca="1">IFERROR(INDEX(Opvarmningsmiddel!B:B,MATCH(INDIRECT($A$1&amp;"M"&amp;A3094)*1,Opvarmningsmiddel!A:A,0)),"")</f>
        <v>Naturgas</v>
      </c>
      <c r="J3094" s="1">
        <f t="shared" ca="1" si="631"/>
        <v>0</v>
      </c>
      <c r="K3094" s="1" t="str">
        <f ca="1">IFERROR(INDEX(Relationstabel!$C$3:$K$10,MATCH(VALUE(INDIRECT($A$1&amp;"L"&amp;A3094)),Relationstabel!$A$3:$A$10,0),MATCH(IFERROR(VALUE(INDIRECT($A$1&amp;"M"&amp;A3094)),0),Relationstabel!$C$1:$K$1,0)),"Ingen varmeinstallationer")</f>
        <v>Naturgas</v>
      </c>
      <c r="L3094" s="1" t="str">
        <f ca="1">INDEX(Anvendelseskode!B:B,MATCH($E3094,Anvendelseskode!$A:$A,0))</f>
        <v>Række-, kæde-, dobbelthus (lodret adskillelse mellem enhederne)</v>
      </c>
      <c r="M3094" s="1" t="str">
        <f ca="1">INDEX(Anvendelseskode!C:C,MATCH($E3094,Anvendelseskode!$A:$A,0))</f>
        <v>Række-, kæde og dobbelthuse</v>
      </c>
      <c r="N3094" s="1" t="str">
        <f ca="1">INDEX(Anvendelseskode!D:D,MATCH($E3094,Anvendelseskode!$A:$A,0))</f>
        <v>Private husholdninger</v>
      </c>
      <c r="O3094" s="1" t="str">
        <f ca="1">IFERROR(INDEX(SBi!$2:$2,MATCH(G3094,SBi!$1:$1,1)),SBi!$K$2)</f>
        <v>1951-1960</v>
      </c>
      <c r="P3094" s="1">
        <f ca="1">IFERROR(INDEX(SBi!$C$3:$K$28,MATCH(E3094,SBi!$B$3:$B$28,0),MATCH(O3094,SBi!$C$2:$K$2,0)),0)</f>
        <v>142.80000000000001</v>
      </c>
      <c r="Q3094" s="19">
        <f t="shared" ca="1" si="632"/>
        <v>13.423200000000001</v>
      </c>
      <c r="R3094" s="19" t="str">
        <f ca="1">IFERROR(INDEX(VpD!$2:$2,MATCH(G3094,VpD!$1:$1,1)),VpD!$I$2)</f>
        <v>1951-1960</v>
      </c>
      <c r="S3094" s="1">
        <f ca="1">IFERROR(INDEX(VpD!$C$3:$I$27,MATCH(E3094,VpD!$B$3:$B$27,0),MATCH(R3094,VpD!$C$2:$I$2,0)),0)</f>
        <v>162</v>
      </c>
      <c r="T3094" s="19">
        <f t="shared" ca="1" si="633"/>
        <v>15.228</v>
      </c>
      <c r="U3094" s="14" t="str">
        <f t="shared" ca="1" si="634"/>
        <v xml:space="preserve">712900.9 </v>
      </c>
      <c r="V3094" s="14" t="str">
        <f t="shared" ca="1" si="635"/>
        <v>6169284.48</v>
      </c>
      <c r="W3094" s="14" t="str">
        <f t="shared" ca="1" si="636"/>
        <v>POINT(712900.9 6169284.48)</v>
      </c>
      <c r="X3094" s="14" t="str">
        <f>IFERROR(INDEX(BygningOmraade!B:B,MATCH(A3094,BygningOmraade!A:A,0)),"")</f>
        <v/>
      </c>
    </row>
    <row r="3095" spans="1:24" s="14" customFormat="1" x14ac:dyDescent="0.25">
      <c r="A3095" s="14">
        <f t="shared" si="624"/>
        <v>3095</v>
      </c>
      <c r="B3095" s="14" t="str">
        <f t="shared" ca="1" si="625"/>
        <v>b61c3c1a-c5b9-4293-bc20-093c9213ff21</v>
      </c>
      <c r="C3095" s="14" t="str">
        <f t="shared" ca="1" si="626"/>
        <v>0a3f507e-1f42-32b8-e044-0003ba298018</v>
      </c>
      <c r="D3095" s="14">
        <f t="shared" ca="1" si="627"/>
        <v>994347</v>
      </c>
      <c r="E3095" s="1">
        <f t="shared" ca="1" si="628"/>
        <v>120</v>
      </c>
      <c r="F3095" s="1">
        <f t="shared" ca="1" si="629"/>
        <v>138</v>
      </c>
      <c r="G3095" s="1">
        <f t="shared" ca="1" si="630"/>
        <v>1981</v>
      </c>
      <c r="H3095" s="1" t="str">
        <f ca="1">IFERROR(INDEX(Varmeinstallation!B:B,MATCH(INDIRECT($A$1&amp;"L"&amp;A3095)*1,Varmeinstallation!A:A,0)),"Ingen varmeinstallationer")</f>
        <v>Fjernvarme/blokvarme (radiatorsystemer eller varmluftanlæg)</v>
      </c>
      <c r="I3095" s="1" t="str">
        <f ca="1">IFERROR(INDEX(Opvarmningsmiddel!B:B,MATCH(INDIRECT($A$1&amp;"M"&amp;A3095)*1,Opvarmningsmiddel!A:A,0)),"")</f>
        <v/>
      </c>
      <c r="J3095" s="1">
        <f t="shared" ca="1" si="631"/>
        <v>0</v>
      </c>
      <c r="K3095" s="1" t="str">
        <f ca="1">IFERROR(INDEX(Relationstabel!$C$3:$K$10,MATCH(VALUE(INDIRECT($A$1&amp;"L"&amp;A3095)),Relationstabel!$A$3:$A$10,0),MATCH(IFERROR(VALUE(INDIRECT($A$1&amp;"M"&amp;A3095)),0),Relationstabel!$C$1:$K$1,0)),"Ingen varmeinstallationer")</f>
        <v>Fjernvarme/ Blokvarme</v>
      </c>
      <c r="L3095" s="1" t="str">
        <f ca="1">INDEX(Anvendelseskode!B:B,MATCH($E3095,Anvendelseskode!$A:$A,0))</f>
        <v>Fritliggende enfamilieshus (parcelhus)</v>
      </c>
      <c r="M3095" s="1" t="str">
        <f ca="1">INDEX(Anvendelseskode!C:C,MATCH($E3095,Anvendelseskode!$A:$A,0))</f>
        <v>Parcelhuse</v>
      </c>
      <c r="N3095" s="1" t="str">
        <f ca="1">INDEX(Anvendelseskode!D:D,MATCH($E3095,Anvendelseskode!$A:$A,0))</f>
        <v>Private husholdninger</v>
      </c>
      <c r="O3095" s="1" t="str">
        <f ca="1">IFERROR(INDEX(SBi!$2:$2,MATCH(G3095,SBi!$1:$1,1)),SBi!$K$2)</f>
        <v>1979-1998</v>
      </c>
      <c r="P3095" s="1">
        <f ca="1">IFERROR(INDEX(SBi!$C$3:$K$28,MATCH(E3095,SBi!$B$3:$B$28,0),MATCH(O3095,SBi!$C$2:$K$2,0)),0)</f>
        <v>105.4</v>
      </c>
      <c r="Q3095" s="19">
        <f t="shared" ca="1" si="632"/>
        <v>14.545200000000001</v>
      </c>
      <c r="R3095" s="19" t="str">
        <f ca="1">IFERROR(INDEX(VpD!$2:$2,MATCH(G3095,VpD!$1:$1,1)),VpD!$I$2)</f>
        <v>1979-1998</v>
      </c>
      <c r="S3095" s="1">
        <f ca="1">IFERROR(INDEX(VpD!$C$3:$I$27,MATCH(E3095,VpD!$B$3:$B$27,0),MATCH(R3095,VpD!$C$2:$I$2,0)),0)</f>
        <v>90</v>
      </c>
      <c r="T3095" s="19">
        <f t="shared" ca="1" si="633"/>
        <v>12.42</v>
      </c>
      <c r="U3095" s="14" t="str">
        <f t="shared" ca="1" si="634"/>
        <v xml:space="preserve">711268.19 </v>
      </c>
      <c r="V3095" s="14" t="str">
        <f t="shared" ca="1" si="635"/>
        <v>6171629.14</v>
      </c>
      <c r="W3095" s="14" t="str">
        <f t="shared" ca="1" si="636"/>
        <v>POINT(711268.19 6171629.14)</v>
      </c>
      <c r="X3095" s="14" t="str">
        <f>IFERROR(INDEX(BygningOmraade!B:B,MATCH(A3095,BygningOmraade!A:A,0)),"")</f>
        <v/>
      </c>
    </row>
    <row r="3096" spans="1:24" s="14" customFormat="1" x14ac:dyDescent="0.25">
      <c r="A3096" s="14">
        <f t="shared" si="624"/>
        <v>3096</v>
      </c>
      <c r="B3096" s="14" t="str">
        <f t="shared" ca="1" si="625"/>
        <v>b62204cb-e7ef-437d-86d4-151f21ef5b2d</v>
      </c>
      <c r="C3096" s="14" t="str">
        <f t="shared" ca="1" si="626"/>
        <v>0a3f507e-15e5-32b8-e044-0003ba298018</v>
      </c>
      <c r="D3096" s="14">
        <f t="shared" ca="1" si="627"/>
        <v>995518</v>
      </c>
      <c r="E3096" s="1">
        <f t="shared" ca="1" si="628"/>
        <v>120</v>
      </c>
      <c r="F3096" s="1">
        <f t="shared" ca="1" si="629"/>
        <v>141</v>
      </c>
      <c r="G3096" s="1">
        <f t="shared" ca="1" si="630"/>
        <v>1977</v>
      </c>
      <c r="H3096" s="1" t="str">
        <f ca="1">IFERROR(INDEX(Varmeinstallation!B:B,MATCH(INDIRECT($A$1&amp;"L"&amp;A3096)*1,Varmeinstallation!A:A,0)),"Ingen varmeinstallationer")</f>
        <v>Centralvarme fra eget anlæg, et-kammer fyr</v>
      </c>
      <c r="I3096" s="1" t="str">
        <f ca="1">IFERROR(INDEX(Opvarmningsmiddel!B:B,MATCH(INDIRECT($A$1&amp;"M"&amp;A3096)*1,Opvarmningsmiddel!A:A,0)),"")</f>
        <v>Flydende brændsel (olie, petroleum, flaskegas m.m.)</v>
      </c>
      <c r="J3096" s="1">
        <f t="shared" ca="1" si="631"/>
        <v>0</v>
      </c>
      <c r="K3096" s="1" t="str">
        <f ca="1">IFERROR(INDEX(Relationstabel!$C$3:$K$10,MATCH(VALUE(INDIRECT($A$1&amp;"L"&amp;A3096)),Relationstabel!$A$3:$A$10,0),MATCH(IFERROR(VALUE(INDIRECT($A$1&amp;"M"&amp;A3096)),0),Relationstabel!$C$1:$K$1,0)),"Ingen varmeinstallationer")</f>
        <v>Olie</v>
      </c>
      <c r="L3096" s="1" t="str">
        <f ca="1">INDEX(Anvendelseskode!B:B,MATCH($E3096,Anvendelseskode!$A:$A,0))</f>
        <v>Fritliggende enfamilieshus (parcelhus)</v>
      </c>
      <c r="M3096" s="1" t="str">
        <f ca="1">INDEX(Anvendelseskode!C:C,MATCH($E3096,Anvendelseskode!$A:$A,0))</f>
        <v>Parcelhuse</v>
      </c>
      <c r="N3096" s="1" t="str">
        <f ca="1">INDEX(Anvendelseskode!D:D,MATCH($E3096,Anvendelseskode!$A:$A,0))</f>
        <v>Private husholdninger</v>
      </c>
      <c r="O3096" s="1" t="str">
        <f ca="1">IFERROR(INDEX(SBi!$2:$2,MATCH(G3096,SBi!$1:$1,1)),SBi!$K$2)</f>
        <v>1973-1978</v>
      </c>
      <c r="P3096" s="1">
        <f ca="1">IFERROR(INDEX(SBi!$C$3:$K$28,MATCH(E3096,SBi!$B$3:$B$28,0),MATCH(O3096,SBi!$C$2:$K$2,0)),0)</f>
        <v>119.8</v>
      </c>
      <c r="Q3096" s="19">
        <f t="shared" ca="1" si="632"/>
        <v>16.8918</v>
      </c>
      <c r="R3096" s="19" t="str">
        <f ca="1">IFERROR(INDEX(VpD!$2:$2,MATCH(G3096,VpD!$1:$1,1)),VpD!$I$2)</f>
        <v>1973-1978</v>
      </c>
      <c r="S3096" s="1">
        <f ca="1">IFERROR(INDEX(VpD!$C$3:$I$27,MATCH(E3096,VpD!$B$3:$B$27,0),MATCH(R3096,VpD!$C$2:$I$2,0)),0)</f>
        <v>117</v>
      </c>
      <c r="T3096" s="19">
        <f t="shared" ca="1" si="633"/>
        <v>16.497</v>
      </c>
      <c r="U3096" s="14" t="str">
        <f t="shared" ca="1" si="634"/>
        <v xml:space="preserve">711945.43 </v>
      </c>
      <c r="V3096" s="14" t="str">
        <f t="shared" ca="1" si="635"/>
        <v>6170454.24</v>
      </c>
      <c r="W3096" s="14" t="str">
        <f t="shared" ca="1" si="636"/>
        <v>POINT(711945.43 6170454.24)</v>
      </c>
      <c r="X3096" s="14" t="str">
        <f>IFERROR(INDEX(BygningOmraade!B:B,MATCH(A3096,BygningOmraade!A:A,0)),"")</f>
        <v/>
      </c>
    </row>
    <row r="3097" spans="1:24" s="14" customFormat="1" x14ac:dyDescent="0.25">
      <c r="A3097" s="14">
        <f t="shared" si="624"/>
        <v>3097</v>
      </c>
      <c r="B3097" s="14" t="str">
        <f t="shared" ca="1" si="625"/>
        <v>b623b5b2-161f-47a4-a23e-9960325a1f7e</v>
      </c>
      <c r="C3097" s="14" t="str">
        <f t="shared" ca="1" si="626"/>
        <v>0a3f507e-202a-32b8-e044-0003ba298018</v>
      </c>
      <c r="D3097" s="14">
        <f t="shared" ca="1" si="627"/>
        <v>993804</v>
      </c>
      <c r="E3097" s="1">
        <f t="shared" ca="1" si="628"/>
        <v>120</v>
      </c>
      <c r="F3097" s="1">
        <f t="shared" ca="1" si="629"/>
        <v>109</v>
      </c>
      <c r="G3097" s="1">
        <f t="shared" ca="1" si="630"/>
        <v>1973</v>
      </c>
      <c r="H3097" s="1" t="str">
        <f ca="1">IFERROR(INDEX(Varmeinstallation!B:B,MATCH(INDIRECT($A$1&amp;"L"&amp;A3097)*1,Varmeinstallation!A:A,0)),"Ingen varmeinstallationer")</f>
        <v>Centralvarme fra eget anlæg, et-kammer fyr</v>
      </c>
      <c r="I3097" s="1" t="str">
        <f ca="1">IFERROR(INDEX(Opvarmningsmiddel!B:B,MATCH(INDIRECT($A$1&amp;"M"&amp;A3097)*1,Opvarmningsmiddel!A:A,0)),"")</f>
        <v>Naturgas</v>
      </c>
      <c r="J3097" s="1">
        <f t="shared" ca="1" si="631"/>
        <v>2</v>
      </c>
      <c r="K3097" s="1" t="str">
        <f ca="1">IFERROR(INDEX(Relationstabel!$C$3:$K$10,MATCH(VALUE(INDIRECT($A$1&amp;"L"&amp;A3097)),Relationstabel!$A$3:$A$10,0),MATCH(IFERROR(VALUE(INDIRECT($A$1&amp;"M"&amp;A3097)),0),Relationstabel!$C$1:$K$1,0)),"Ingen varmeinstallationer")</f>
        <v>Naturgas</v>
      </c>
      <c r="L3097" s="1" t="str">
        <f ca="1">INDEX(Anvendelseskode!B:B,MATCH($E3097,Anvendelseskode!$A:$A,0))</f>
        <v>Fritliggende enfamilieshus (parcelhus)</v>
      </c>
      <c r="M3097" s="1" t="str">
        <f ca="1">INDEX(Anvendelseskode!C:C,MATCH($E3097,Anvendelseskode!$A:$A,0))</f>
        <v>Parcelhuse</v>
      </c>
      <c r="N3097" s="1" t="str">
        <f ca="1">INDEX(Anvendelseskode!D:D,MATCH($E3097,Anvendelseskode!$A:$A,0))</f>
        <v>Private husholdninger</v>
      </c>
      <c r="O3097" s="1" t="str">
        <f ca="1">IFERROR(INDEX(SBi!$2:$2,MATCH(G3097,SBi!$1:$1,1)),SBi!$K$2)</f>
        <v>1973-1978</v>
      </c>
      <c r="P3097" s="1">
        <f ca="1">IFERROR(INDEX(SBi!$C$3:$K$28,MATCH(E3097,SBi!$B$3:$B$28,0),MATCH(O3097,SBi!$C$2:$K$2,0)),0)</f>
        <v>119.8</v>
      </c>
      <c r="Q3097" s="19">
        <f t="shared" ca="1" si="632"/>
        <v>13.058199999999999</v>
      </c>
      <c r="R3097" s="19" t="str">
        <f ca="1">IFERROR(INDEX(VpD!$2:$2,MATCH(G3097,VpD!$1:$1,1)),VpD!$I$2)</f>
        <v>1973-1978</v>
      </c>
      <c r="S3097" s="1">
        <f ca="1">IFERROR(INDEX(VpD!$C$3:$I$27,MATCH(E3097,VpD!$B$3:$B$27,0),MATCH(R3097,VpD!$C$2:$I$2,0)),0)</f>
        <v>117</v>
      </c>
      <c r="T3097" s="19">
        <f t="shared" ca="1" si="633"/>
        <v>12.753</v>
      </c>
      <c r="U3097" s="14" t="str">
        <f t="shared" ca="1" si="634"/>
        <v xml:space="preserve">710748.28 </v>
      </c>
      <c r="V3097" s="14" t="str">
        <f t="shared" ca="1" si="635"/>
        <v>6171799.09</v>
      </c>
      <c r="W3097" s="14" t="str">
        <f t="shared" ca="1" si="636"/>
        <v>POINT(710748.28 6171799.09)</v>
      </c>
      <c r="X3097" s="14" t="str">
        <f>IFERROR(INDEX(BygningOmraade!B:B,MATCH(A3097,BygningOmraade!A:A,0)),"")</f>
        <v/>
      </c>
    </row>
    <row r="3098" spans="1:24" s="14" customFormat="1" x14ac:dyDescent="0.25">
      <c r="A3098" s="14">
        <f t="shared" si="624"/>
        <v>3098</v>
      </c>
      <c r="B3098" s="14" t="str">
        <f t="shared" ca="1" si="625"/>
        <v>b6385d35-29a8-4254-bed4-43da76e01b45</v>
      </c>
      <c r="C3098" s="14" t="str">
        <f t="shared" ca="1" si="626"/>
        <v>0a3f507e-1b1d-32b8-e044-0003ba298018</v>
      </c>
      <c r="D3098" s="14">
        <f t="shared" ca="1" si="627"/>
        <v>995667</v>
      </c>
      <c r="E3098" s="1">
        <f t="shared" ca="1" si="628"/>
        <v>320</v>
      </c>
      <c r="F3098" s="1">
        <f t="shared" ca="1" si="629"/>
        <v>4426</v>
      </c>
      <c r="G3098" s="1">
        <f t="shared" ca="1" si="630"/>
        <v>1986</v>
      </c>
      <c r="H3098" s="1" t="str">
        <f ca="1">IFERROR(INDEX(Varmeinstallation!B:B,MATCH(INDIRECT($A$1&amp;"L"&amp;A3098)*1,Varmeinstallation!A:A,0)),"Ingen varmeinstallationer")</f>
        <v>Fjernvarme/blokvarme (radiatorsystemer eller varmluftanlæg)</v>
      </c>
      <c r="I3098" s="1" t="str">
        <f ca="1">IFERROR(INDEX(Opvarmningsmiddel!B:B,MATCH(INDIRECT($A$1&amp;"M"&amp;A3098)*1,Opvarmningsmiddel!A:A,0)),"")</f>
        <v/>
      </c>
      <c r="J3098" s="1">
        <f t="shared" ca="1" si="631"/>
        <v>0</v>
      </c>
      <c r="K3098" s="1" t="str">
        <f ca="1">IFERROR(INDEX(Relationstabel!$C$3:$K$10,MATCH(VALUE(INDIRECT($A$1&amp;"L"&amp;A3098)),Relationstabel!$A$3:$A$10,0),MATCH(IFERROR(VALUE(INDIRECT($A$1&amp;"M"&amp;A3098)),0),Relationstabel!$C$1:$K$1,0)),"Ingen varmeinstallationer")</f>
        <v>Fjernvarme/ Blokvarme</v>
      </c>
      <c r="L3098" s="1" t="str">
        <f ca="1">INDEX(Anvendelseskode!B:B,MATCH($E3098,Anvendelseskode!$A:$A,0))</f>
        <v>Bygning til kontor, handel, lager herunder offentlig administration</v>
      </c>
      <c r="M3098" s="1" t="str">
        <f ca="1">INDEX(Anvendelseskode!C:C,MATCH($E3098,Anvendelseskode!$A:$A,0))</f>
        <v>Kontor, handel, lager, off. adm.</v>
      </c>
      <c r="N3098" s="1" t="str">
        <f ca="1">INDEX(Anvendelseskode!D:D,MATCH($E3098,Anvendelseskode!$A:$A,0))</f>
        <v>Handel og servicevirksomheder</v>
      </c>
      <c r="O3098" s="1" t="str">
        <f ca="1">IFERROR(INDEX(SBi!$2:$2,MATCH(G3098,SBi!$1:$1,1)),SBi!$K$2)</f>
        <v>1979-1998</v>
      </c>
      <c r="P3098" s="1">
        <f ca="1">IFERROR(INDEX(SBi!$C$3:$K$28,MATCH(E3098,SBi!$B$3:$B$28,0),MATCH(O3098,SBi!$C$2:$K$2,0)),0)</f>
        <v>103.3</v>
      </c>
      <c r="Q3098" s="19">
        <f t="shared" ca="1" si="632"/>
        <v>457.20580000000001</v>
      </c>
      <c r="R3098" s="19" t="str">
        <f ca="1">IFERROR(INDEX(VpD!$2:$2,MATCH(G3098,VpD!$1:$1,1)),VpD!$I$2)</f>
        <v>1979-1998</v>
      </c>
      <c r="S3098" s="1">
        <f ca="1">IFERROR(INDEX(VpD!$C$3:$I$27,MATCH(E3098,VpD!$B$3:$B$27,0),MATCH(R3098,VpD!$C$2:$I$2,0)),0)</f>
        <v>77</v>
      </c>
      <c r="T3098" s="19">
        <f t="shared" ca="1" si="633"/>
        <v>340.80200000000002</v>
      </c>
      <c r="U3098" s="14" t="str">
        <f t="shared" ca="1" si="634"/>
        <v xml:space="preserve">712330.41 </v>
      </c>
      <c r="V3098" s="14" t="str">
        <f t="shared" ca="1" si="635"/>
        <v>6171972.05</v>
      </c>
      <c r="W3098" s="14" t="str">
        <f t="shared" ca="1" si="636"/>
        <v>POINT(712330.41 6171972.05)</v>
      </c>
      <c r="X3098" s="14" t="str">
        <f>IFERROR(INDEX(BygningOmraade!B:B,MATCH(A3098,BygningOmraade!A:A,0)),"")</f>
        <v/>
      </c>
    </row>
    <row r="3099" spans="1:24" s="14" customFormat="1" x14ac:dyDescent="0.25">
      <c r="A3099" s="14">
        <f t="shared" si="624"/>
        <v>3099</v>
      </c>
      <c r="B3099" s="14" t="str">
        <f t="shared" ca="1" si="625"/>
        <v>b660519c-a7dc-4461-92ca-6e5fbb00a32f</v>
      </c>
      <c r="C3099" s="14" t="str">
        <f t="shared" ca="1" si="626"/>
        <v>0a3f507e-1a14-32b8-e044-0003ba298018</v>
      </c>
      <c r="D3099" s="14">
        <f t="shared" ca="1" si="627"/>
        <v>994517</v>
      </c>
      <c r="E3099" s="1">
        <f t="shared" ca="1" si="628"/>
        <v>130</v>
      </c>
      <c r="F3099" s="1">
        <f t="shared" ca="1" si="629"/>
        <v>125</v>
      </c>
      <c r="G3099" s="1">
        <f t="shared" ca="1" si="630"/>
        <v>1975</v>
      </c>
      <c r="H3099" s="1" t="str">
        <f ca="1">IFERROR(INDEX(Varmeinstallation!B:B,MATCH(INDIRECT($A$1&amp;"L"&amp;A3099)*1,Varmeinstallation!A:A,0)),"Ingen varmeinstallationer")</f>
        <v>Elovne, elpaneler</v>
      </c>
      <c r="I3099" s="1" t="str">
        <f ca="1">IFERROR(INDEX(Opvarmningsmiddel!B:B,MATCH(INDIRECT($A$1&amp;"M"&amp;A3099)*1,Opvarmningsmiddel!A:A,0)),"")</f>
        <v>Elektricitet</v>
      </c>
      <c r="J3099" s="1">
        <f t="shared" ca="1" si="631"/>
        <v>0</v>
      </c>
      <c r="K3099" s="1" t="str">
        <f ca="1">IFERROR(INDEX(Relationstabel!$C$3:$K$10,MATCH(VALUE(INDIRECT($A$1&amp;"L"&amp;A3099)),Relationstabel!$A$3:$A$10,0),MATCH(IFERROR(VALUE(INDIRECT($A$1&amp;"M"&amp;A3099)),0),Relationstabel!$C$1:$K$1,0)),"Ingen varmeinstallationer")</f>
        <v>Elvarme</v>
      </c>
      <c r="L3099" s="1" t="str">
        <f ca="1">INDEX(Anvendelseskode!B:B,MATCH($E3099,Anvendelseskode!$A:$A,0))</f>
        <v>Række-, kæde-, dobbelthus (lodret adskillelse mellem enhederne)</v>
      </c>
      <c r="M3099" s="1" t="str">
        <f ca="1">INDEX(Anvendelseskode!C:C,MATCH($E3099,Anvendelseskode!$A:$A,0))</f>
        <v>Række-, kæde og dobbelthuse</v>
      </c>
      <c r="N3099" s="1" t="str">
        <f ca="1">INDEX(Anvendelseskode!D:D,MATCH($E3099,Anvendelseskode!$A:$A,0))</f>
        <v>Private husholdninger</v>
      </c>
      <c r="O3099" s="1" t="str">
        <f ca="1">IFERROR(INDEX(SBi!$2:$2,MATCH(G3099,SBi!$1:$1,1)),SBi!$K$2)</f>
        <v>1973-1978</v>
      </c>
      <c r="P3099" s="1">
        <f ca="1">IFERROR(INDEX(SBi!$C$3:$K$28,MATCH(E3099,SBi!$B$3:$B$28,0),MATCH(O3099,SBi!$C$2:$K$2,0)),0)</f>
        <v>112.6</v>
      </c>
      <c r="Q3099" s="19">
        <f t="shared" ca="1" si="632"/>
        <v>14.074999999999999</v>
      </c>
      <c r="R3099" s="19" t="str">
        <f ca="1">IFERROR(INDEX(VpD!$2:$2,MATCH(G3099,VpD!$1:$1,1)),VpD!$I$2)</f>
        <v>1973-1978</v>
      </c>
      <c r="S3099" s="1">
        <f ca="1">IFERROR(INDEX(VpD!$C$3:$I$27,MATCH(E3099,VpD!$B$3:$B$27,0),MATCH(R3099,VpD!$C$2:$I$2,0)),0)</f>
        <v>98</v>
      </c>
      <c r="T3099" s="19">
        <f t="shared" ca="1" si="633"/>
        <v>12.25</v>
      </c>
      <c r="U3099" s="14" t="str">
        <f t="shared" ca="1" si="634"/>
        <v xml:space="preserve">711502.08 </v>
      </c>
      <c r="V3099" s="14" t="str">
        <f t="shared" ca="1" si="635"/>
        <v>6172359.69</v>
      </c>
      <c r="W3099" s="14" t="str">
        <f t="shared" ca="1" si="636"/>
        <v>POINT(711502.08 6172359.69)</v>
      </c>
      <c r="X3099" s="14" t="str">
        <f>IFERROR(INDEX(BygningOmraade!B:B,MATCH(A3099,BygningOmraade!A:A,0)),"")</f>
        <v/>
      </c>
    </row>
    <row r="3100" spans="1:24" s="14" customFormat="1" x14ac:dyDescent="0.25">
      <c r="A3100" s="14">
        <f t="shared" si="624"/>
        <v>3100</v>
      </c>
      <c r="B3100" s="14" t="str">
        <f t="shared" ca="1" si="625"/>
        <v>b67d74d8-3879-44e0-aa46-68f5922b6226</v>
      </c>
      <c r="C3100" s="14" t="str">
        <f t="shared" ca="1" si="626"/>
        <v>0a3f507e-21c3-32b8-e044-0003ba298018</v>
      </c>
      <c r="D3100" s="14">
        <f t="shared" ca="1" si="627"/>
        <v>996930</v>
      </c>
      <c r="E3100" s="1">
        <f t="shared" ca="1" si="628"/>
        <v>130</v>
      </c>
      <c r="F3100" s="1">
        <f t="shared" ca="1" si="629"/>
        <v>109</v>
      </c>
      <c r="G3100" s="1">
        <f t="shared" ca="1" si="630"/>
        <v>1979</v>
      </c>
      <c r="H3100" s="1" t="str">
        <f ca="1">IFERROR(INDEX(Varmeinstallation!B:B,MATCH(INDIRECT($A$1&amp;"L"&amp;A3100)*1,Varmeinstallation!A:A,0)),"Ingen varmeinstallationer")</f>
        <v>Fjernvarme/blokvarme (radiatorsystemer eller varmluftanlæg)</v>
      </c>
      <c r="I3100" s="1" t="str">
        <f ca="1">IFERROR(INDEX(Opvarmningsmiddel!B:B,MATCH(INDIRECT($A$1&amp;"M"&amp;A3100)*1,Opvarmningsmiddel!A:A,0)),"")</f>
        <v/>
      </c>
      <c r="J3100" s="1">
        <f t="shared" ca="1" si="631"/>
        <v>0</v>
      </c>
      <c r="K3100" s="1" t="str">
        <f ca="1">IFERROR(INDEX(Relationstabel!$C$3:$K$10,MATCH(VALUE(INDIRECT($A$1&amp;"L"&amp;A3100)),Relationstabel!$A$3:$A$10,0),MATCH(IFERROR(VALUE(INDIRECT($A$1&amp;"M"&amp;A3100)),0),Relationstabel!$C$1:$K$1,0)),"Ingen varmeinstallationer")</f>
        <v>Fjernvarme/ Blokvarme</v>
      </c>
      <c r="L3100" s="1" t="str">
        <f ca="1">INDEX(Anvendelseskode!B:B,MATCH($E3100,Anvendelseskode!$A:$A,0))</f>
        <v>Række-, kæde-, dobbelthus (lodret adskillelse mellem enhederne)</v>
      </c>
      <c r="M3100" s="1" t="str">
        <f ca="1">INDEX(Anvendelseskode!C:C,MATCH($E3100,Anvendelseskode!$A:$A,0))</f>
        <v>Række-, kæde og dobbelthuse</v>
      </c>
      <c r="N3100" s="1" t="str">
        <f ca="1">INDEX(Anvendelseskode!D:D,MATCH($E3100,Anvendelseskode!$A:$A,0))</f>
        <v>Private husholdninger</v>
      </c>
      <c r="O3100" s="1" t="str">
        <f ca="1">IFERROR(INDEX(SBi!$2:$2,MATCH(G3100,SBi!$1:$1,1)),SBi!$K$2)</f>
        <v>1979-1998</v>
      </c>
      <c r="P3100" s="1">
        <f ca="1">IFERROR(INDEX(SBi!$C$3:$K$28,MATCH(E3100,SBi!$B$3:$B$28,0),MATCH(O3100,SBi!$C$2:$K$2,0)),0)</f>
        <v>96.8</v>
      </c>
      <c r="Q3100" s="19">
        <f t="shared" ca="1" si="632"/>
        <v>10.5512</v>
      </c>
      <c r="R3100" s="19" t="str">
        <f ca="1">IFERROR(INDEX(VpD!$2:$2,MATCH(G3100,VpD!$1:$1,1)),VpD!$I$2)</f>
        <v>1979-1998</v>
      </c>
      <c r="S3100" s="1">
        <f ca="1">IFERROR(INDEX(VpD!$C$3:$I$27,MATCH(E3100,VpD!$B$3:$B$27,0),MATCH(R3100,VpD!$C$2:$I$2,0)),0)</f>
        <v>74</v>
      </c>
      <c r="T3100" s="19">
        <f t="shared" ca="1" si="633"/>
        <v>8.0660000000000007</v>
      </c>
      <c r="U3100" s="14" t="str">
        <f t="shared" ca="1" si="634"/>
        <v xml:space="preserve">713623.55 </v>
      </c>
      <c r="V3100" s="14" t="str">
        <f t="shared" ca="1" si="635"/>
        <v>6169734.43</v>
      </c>
      <c r="W3100" s="14" t="str">
        <f t="shared" ca="1" si="636"/>
        <v>POINT(713623.55 6169734.43)</v>
      </c>
      <c r="X3100" s="14" t="str">
        <f>IFERROR(INDEX(BygningOmraade!B:B,MATCH(A3100,BygningOmraade!A:A,0)),"")</f>
        <v/>
      </c>
    </row>
    <row r="3101" spans="1:24" s="14" customFormat="1" x14ac:dyDescent="0.25">
      <c r="A3101" s="14">
        <f t="shared" si="624"/>
        <v>3101</v>
      </c>
      <c r="B3101" s="14" t="str">
        <f t="shared" ca="1" si="625"/>
        <v>b6a14664-d88b-4ec3-a739-58979532fea5</v>
      </c>
      <c r="C3101" s="14" t="str">
        <f t="shared" ca="1" si="626"/>
        <v>0a3f507e-1c08-32b8-e044-0003ba298018</v>
      </c>
      <c r="D3101" s="14">
        <f t="shared" ca="1" si="627"/>
        <v>997063</v>
      </c>
      <c r="E3101" s="1">
        <f t="shared" ca="1" si="628"/>
        <v>130</v>
      </c>
      <c r="F3101" s="1">
        <f t="shared" ca="1" si="629"/>
        <v>153</v>
      </c>
      <c r="G3101" s="1">
        <f t="shared" ca="1" si="630"/>
        <v>1967</v>
      </c>
      <c r="H3101" s="1" t="str">
        <f ca="1">IFERROR(INDEX(Varmeinstallation!B:B,MATCH(INDIRECT($A$1&amp;"L"&amp;A3101)*1,Varmeinstallation!A:A,0)),"Ingen varmeinstallationer")</f>
        <v>Fjernvarme/blokvarme (radiatorsystemer eller varmluftanlæg)</v>
      </c>
      <c r="I3101" s="1" t="str">
        <f ca="1">IFERROR(INDEX(Opvarmningsmiddel!B:B,MATCH(INDIRECT($A$1&amp;"M"&amp;A3101)*1,Opvarmningsmiddel!A:A,0)),"")</f>
        <v/>
      </c>
      <c r="J3101" s="1">
        <f t="shared" ca="1" si="631"/>
        <v>0</v>
      </c>
      <c r="K3101" s="1" t="str">
        <f ca="1">IFERROR(INDEX(Relationstabel!$C$3:$K$10,MATCH(VALUE(INDIRECT($A$1&amp;"L"&amp;A3101)),Relationstabel!$A$3:$A$10,0),MATCH(IFERROR(VALUE(INDIRECT($A$1&amp;"M"&amp;A3101)),0),Relationstabel!$C$1:$K$1,0)),"Ingen varmeinstallationer")</f>
        <v>Fjernvarme/ Blokvarme</v>
      </c>
      <c r="L3101" s="1" t="str">
        <f ca="1">INDEX(Anvendelseskode!B:B,MATCH($E3101,Anvendelseskode!$A:$A,0))</f>
        <v>Række-, kæde-, dobbelthus (lodret adskillelse mellem enhederne)</v>
      </c>
      <c r="M3101" s="1" t="str">
        <f ca="1">INDEX(Anvendelseskode!C:C,MATCH($E3101,Anvendelseskode!$A:$A,0))</f>
        <v>Række-, kæde og dobbelthuse</v>
      </c>
      <c r="N3101" s="1" t="str">
        <f ca="1">INDEX(Anvendelseskode!D:D,MATCH($E3101,Anvendelseskode!$A:$A,0))</f>
        <v>Private husholdninger</v>
      </c>
      <c r="O3101" s="1" t="str">
        <f ca="1">IFERROR(INDEX(SBi!$2:$2,MATCH(G3101,SBi!$1:$1,1)),SBi!$K$2)</f>
        <v>1961-1972</v>
      </c>
      <c r="P3101" s="1">
        <f ca="1">IFERROR(INDEX(SBi!$C$3:$K$28,MATCH(E3101,SBi!$B$3:$B$28,0),MATCH(O3101,SBi!$C$2:$K$2,0)),0)</f>
        <v>119.9</v>
      </c>
      <c r="Q3101" s="19">
        <f t="shared" ca="1" si="632"/>
        <v>18.3447</v>
      </c>
      <c r="R3101" s="19" t="str">
        <f ca="1">IFERROR(INDEX(VpD!$2:$2,MATCH(G3101,VpD!$1:$1,1)),VpD!$I$2)</f>
        <v>1961-1972</v>
      </c>
      <c r="S3101" s="1">
        <f ca="1">IFERROR(INDEX(VpD!$C$3:$I$27,MATCH(E3101,VpD!$B$3:$B$27,0),MATCH(R3101,VpD!$C$2:$I$2,0)),0)</f>
        <v>120</v>
      </c>
      <c r="T3101" s="19">
        <f t="shared" ca="1" si="633"/>
        <v>18.36</v>
      </c>
      <c r="U3101" s="14" t="str">
        <f t="shared" ca="1" si="634"/>
        <v xml:space="preserve">713579.28 </v>
      </c>
      <c r="V3101" s="14" t="str">
        <f t="shared" ca="1" si="635"/>
        <v>6169263.22</v>
      </c>
      <c r="W3101" s="14" t="str">
        <f t="shared" ca="1" si="636"/>
        <v>POINT(713579.28 6169263.22)</v>
      </c>
      <c r="X3101" s="14" t="str">
        <f>IFERROR(INDEX(BygningOmraade!B:B,MATCH(A3101,BygningOmraade!A:A,0)),"")</f>
        <v/>
      </c>
    </row>
    <row r="3102" spans="1:24" s="14" customFormat="1" x14ac:dyDescent="0.25">
      <c r="A3102" s="14">
        <f t="shared" si="624"/>
        <v>3102</v>
      </c>
      <c r="B3102" s="14" t="str">
        <f t="shared" ca="1" si="625"/>
        <v>b6a713a0-c6a1-4add-928a-103c5ed95b79</v>
      </c>
      <c r="C3102" s="14" t="str">
        <f t="shared" ca="1" si="626"/>
        <v>0a3f507e-19f2-32b8-e044-0003ba298018</v>
      </c>
      <c r="D3102" s="14">
        <f t="shared" ca="1" si="627"/>
        <v>994823</v>
      </c>
      <c r="E3102" s="1">
        <f t="shared" ca="1" si="628"/>
        <v>130</v>
      </c>
      <c r="F3102" s="1">
        <f t="shared" ca="1" si="629"/>
        <v>125</v>
      </c>
      <c r="G3102" s="1">
        <f t="shared" ca="1" si="630"/>
        <v>1975</v>
      </c>
      <c r="H3102" s="1" t="str">
        <f ca="1">IFERROR(INDEX(Varmeinstallation!B:B,MATCH(INDIRECT($A$1&amp;"L"&amp;A3102)*1,Varmeinstallation!A:A,0)),"Ingen varmeinstallationer")</f>
        <v>Elovne, elpaneler</v>
      </c>
      <c r="I3102" s="1" t="str">
        <f ca="1">IFERROR(INDEX(Opvarmningsmiddel!B:B,MATCH(INDIRECT($A$1&amp;"M"&amp;A3102)*1,Opvarmningsmiddel!A:A,0)),"")</f>
        <v>Elektricitet</v>
      </c>
      <c r="J3102" s="1">
        <f t="shared" ca="1" si="631"/>
        <v>0</v>
      </c>
      <c r="K3102" s="1" t="str">
        <f ca="1">IFERROR(INDEX(Relationstabel!$C$3:$K$10,MATCH(VALUE(INDIRECT($A$1&amp;"L"&amp;A3102)),Relationstabel!$A$3:$A$10,0),MATCH(IFERROR(VALUE(INDIRECT($A$1&amp;"M"&amp;A3102)),0),Relationstabel!$C$1:$K$1,0)),"Ingen varmeinstallationer")</f>
        <v>Elvarme</v>
      </c>
      <c r="L3102" s="1" t="str">
        <f ca="1">INDEX(Anvendelseskode!B:B,MATCH($E3102,Anvendelseskode!$A:$A,0))</f>
        <v>Række-, kæde-, dobbelthus (lodret adskillelse mellem enhederne)</v>
      </c>
      <c r="M3102" s="1" t="str">
        <f ca="1">INDEX(Anvendelseskode!C:C,MATCH($E3102,Anvendelseskode!$A:$A,0))</f>
        <v>Række-, kæde og dobbelthuse</v>
      </c>
      <c r="N3102" s="1" t="str">
        <f ca="1">INDEX(Anvendelseskode!D:D,MATCH($E3102,Anvendelseskode!$A:$A,0))</f>
        <v>Private husholdninger</v>
      </c>
      <c r="O3102" s="1" t="str">
        <f ca="1">IFERROR(INDEX(SBi!$2:$2,MATCH(G3102,SBi!$1:$1,1)),SBi!$K$2)</f>
        <v>1973-1978</v>
      </c>
      <c r="P3102" s="1">
        <f ca="1">IFERROR(INDEX(SBi!$C$3:$K$28,MATCH(E3102,SBi!$B$3:$B$28,0),MATCH(O3102,SBi!$C$2:$K$2,0)),0)</f>
        <v>112.6</v>
      </c>
      <c r="Q3102" s="19">
        <f t="shared" ca="1" si="632"/>
        <v>14.074999999999999</v>
      </c>
      <c r="R3102" s="19" t="str">
        <f ca="1">IFERROR(INDEX(VpD!$2:$2,MATCH(G3102,VpD!$1:$1,1)),VpD!$I$2)</f>
        <v>1973-1978</v>
      </c>
      <c r="S3102" s="1">
        <f ca="1">IFERROR(INDEX(VpD!$C$3:$I$27,MATCH(E3102,VpD!$B$3:$B$27,0),MATCH(R3102,VpD!$C$2:$I$2,0)),0)</f>
        <v>98</v>
      </c>
      <c r="T3102" s="19">
        <f t="shared" ca="1" si="633"/>
        <v>12.25</v>
      </c>
      <c r="U3102" s="14" t="str">
        <f t="shared" ca="1" si="634"/>
        <v xml:space="preserve">711582.26 </v>
      </c>
      <c r="V3102" s="14" t="str">
        <f t="shared" ca="1" si="635"/>
        <v>6172362.17</v>
      </c>
      <c r="W3102" s="14" t="str">
        <f t="shared" ca="1" si="636"/>
        <v>POINT(711582.26 6172362.17)</v>
      </c>
      <c r="X3102" s="14" t="str">
        <f>IFERROR(INDEX(BygningOmraade!B:B,MATCH(A3102,BygningOmraade!A:A,0)),"")</f>
        <v/>
      </c>
    </row>
    <row r="3103" spans="1:24" s="14" customFormat="1" x14ac:dyDescent="0.25">
      <c r="A3103" s="14">
        <f t="shared" si="624"/>
        <v>3103</v>
      </c>
      <c r="B3103" s="14" t="str">
        <f t="shared" ca="1" si="625"/>
        <v>b6b32b3a-5cc6-4fe5-ae6c-da444257d078</v>
      </c>
      <c r="C3103" s="14" t="str">
        <f t="shared" ca="1" si="626"/>
        <v>0a3f507e-1d8a-32b8-e044-0003ba298018</v>
      </c>
      <c r="D3103" s="14">
        <f t="shared" ca="1" si="627"/>
        <v>995713</v>
      </c>
      <c r="E3103" s="1">
        <f t="shared" ca="1" si="628"/>
        <v>120</v>
      </c>
      <c r="F3103" s="1">
        <f t="shared" ca="1" si="629"/>
        <v>151</v>
      </c>
      <c r="G3103" s="1">
        <f t="shared" ca="1" si="630"/>
        <v>1991</v>
      </c>
      <c r="H3103" s="1" t="str">
        <f ca="1">IFERROR(INDEX(Varmeinstallation!B:B,MATCH(INDIRECT($A$1&amp;"L"&amp;A3103)*1,Varmeinstallation!A:A,0)),"Ingen varmeinstallationer")</f>
        <v>Centralvarme fra eget anlæg, et-kammer fyr</v>
      </c>
      <c r="I3103" s="1" t="str">
        <f ca="1">IFERROR(INDEX(Opvarmningsmiddel!B:B,MATCH(INDIRECT($A$1&amp;"M"&amp;A3103)*1,Opvarmningsmiddel!A:A,0)),"")</f>
        <v>Naturgas</v>
      </c>
      <c r="J3103" s="1">
        <f t="shared" ca="1" si="631"/>
        <v>0</v>
      </c>
      <c r="K3103" s="1" t="str">
        <f ca="1">IFERROR(INDEX(Relationstabel!$C$3:$K$10,MATCH(VALUE(INDIRECT($A$1&amp;"L"&amp;A3103)),Relationstabel!$A$3:$A$10,0),MATCH(IFERROR(VALUE(INDIRECT($A$1&amp;"M"&amp;A3103)),0),Relationstabel!$C$1:$K$1,0)),"Ingen varmeinstallationer")</f>
        <v>Naturgas</v>
      </c>
      <c r="L3103" s="1" t="str">
        <f ca="1">INDEX(Anvendelseskode!B:B,MATCH($E3103,Anvendelseskode!$A:$A,0))</f>
        <v>Fritliggende enfamilieshus (parcelhus)</v>
      </c>
      <c r="M3103" s="1" t="str">
        <f ca="1">INDEX(Anvendelseskode!C:C,MATCH($E3103,Anvendelseskode!$A:$A,0))</f>
        <v>Parcelhuse</v>
      </c>
      <c r="N3103" s="1" t="str">
        <f ca="1">INDEX(Anvendelseskode!D:D,MATCH($E3103,Anvendelseskode!$A:$A,0))</f>
        <v>Private husholdninger</v>
      </c>
      <c r="O3103" s="1" t="str">
        <f ca="1">IFERROR(INDEX(SBi!$2:$2,MATCH(G3103,SBi!$1:$1,1)),SBi!$K$2)</f>
        <v>1979-1998</v>
      </c>
      <c r="P3103" s="1">
        <f ca="1">IFERROR(INDEX(SBi!$C$3:$K$28,MATCH(E3103,SBi!$B$3:$B$28,0),MATCH(O3103,SBi!$C$2:$K$2,0)),0)</f>
        <v>105.4</v>
      </c>
      <c r="Q3103" s="19">
        <f t="shared" ca="1" si="632"/>
        <v>15.915400000000002</v>
      </c>
      <c r="R3103" s="19" t="str">
        <f ca="1">IFERROR(INDEX(VpD!$2:$2,MATCH(G3103,VpD!$1:$1,1)),VpD!$I$2)</f>
        <v>1979-1998</v>
      </c>
      <c r="S3103" s="1">
        <f ca="1">IFERROR(INDEX(VpD!$C$3:$I$27,MATCH(E3103,VpD!$B$3:$B$27,0),MATCH(R3103,VpD!$C$2:$I$2,0)),0)</f>
        <v>90</v>
      </c>
      <c r="T3103" s="19">
        <f t="shared" ca="1" si="633"/>
        <v>13.59</v>
      </c>
      <c r="U3103" s="14" t="str">
        <f t="shared" ca="1" si="634"/>
        <v xml:space="preserve">712253.12 </v>
      </c>
      <c r="V3103" s="14" t="str">
        <f t="shared" ca="1" si="635"/>
        <v>6169290.94</v>
      </c>
      <c r="W3103" s="14" t="str">
        <f t="shared" ca="1" si="636"/>
        <v>POINT(712253.12 6169290.94)</v>
      </c>
      <c r="X3103" s="14" t="str">
        <f>IFERROR(INDEX(BygningOmraade!B:B,MATCH(A3103,BygningOmraade!A:A,0)),"")</f>
        <v/>
      </c>
    </row>
    <row r="3104" spans="1:24" s="14" customFormat="1" x14ac:dyDescent="0.25">
      <c r="A3104" s="14">
        <f t="shared" si="624"/>
        <v>3104</v>
      </c>
      <c r="B3104" s="14" t="str">
        <f t="shared" ca="1" si="625"/>
        <v>b6c2e3e4-7efe-4ef0-91ab-46203c0a2efb</v>
      </c>
      <c r="C3104" s="14" t="str">
        <f t="shared" ca="1" si="626"/>
        <v>0a3f507e-17e5-32b8-e044-0003ba298018</v>
      </c>
      <c r="D3104" s="14">
        <f t="shared" ca="1" si="627"/>
        <v>996005</v>
      </c>
      <c r="E3104" s="1">
        <f t="shared" ca="1" si="628"/>
        <v>120</v>
      </c>
      <c r="F3104" s="1">
        <f t="shared" ca="1" si="629"/>
        <v>141</v>
      </c>
      <c r="G3104" s="1">
        <f t="shared" ca="1" si="630"/>
        <v>1972</v>
      </c>
      <c r="H3104" s="1" t="str">
        <f ca="1">IFERROR(INDEX(Varmeinstallation!B:B,MATCH(INDIRECT($A$1&amp;"L"&amp;A3104)*1,Varmeinstallation!A:A,0)),"Ingen varmeinstallationer")</f>
        <v>Elovne, elpaneler</v>
      </c>
      <c r="I3104" s="1" t="str">
        <f ca="1">IFERROR(INDEX(Opvarmningsmiddel!B:B,MATCH(INDIRECT($A$1&amp;"M"&amp;A3104)*1,Opvarmningsmiddel!A:A,0)),"")</f>
        <v>Elektricitet</v>
      </c>
      <c r="J3104" s="1">
        <f t="shared" ca="1" si="631"/>
        <v>0</v>
      </c>
      <c r="K3104" s="1" t="str">
        <f ca="1">IFERROR(INDEX(Relationstabel!$C$3:$K$10,MATCH(VALUE(INDIRECT($A$1&amp;"L"&amp;A3104)),Relationstabel!$A$3:$A$10,0),MATCH(IFERROR(VALUE(INDIRECT($A$1&amp;"M"&amp;A3104)),0),Relationstabel!$C$1:$K$1,0)),"Ingen varmeinstallationer")</f>
        <v>Elvarme</v>
      </c>
      <c r="L3104" s="1" t="str">
        <f ca="1">INDEX(Anvendelseskode!B:B,MATCH($E3104,Anvendelseskode!$A:$A,0))</f>
        <v>Fritliggende enfamilieshus (parcelhus)</v>
      </c>
      <c r="M3104" s="1" t="str">
        <f ca="1">INDEX(Anvendelseskode!C:C,MATCH($E3104,Anvendelseskode!$A:$A,0))</f>
        <v>Parcelhuse</v>
      </c>
      <c r="N3104" s="1" t="str">
        <f ca="1">INDEX(Anvendelseskode!D:D,MATCH($E3104,Anvendelseskode!$A:$A,0))</f>
        <v>Private husholdninger</v>
      </c>
      <c r="O3104" s="1" t="str">
        <f ca="1">IFERROR(INDEX(SBi!$2:$2,MATCH(G3104,SBi!$1:$1,1)),SBi!$K$2)</f>
        <v>1961-1972</v>
      </c>
      <c r="P3104" s="1">
        <f ca="1">IFERROR(INDEX(SBi!$C$3:$K$28,MATCH(E3104,SBi!$B$3:$B$28,0),MATCH(O3104,SBi!$C$2:$K$2,0)),0)</f>
        <v>134.30000000000001</v>
      </c>
      <c r="Q3104" s="19">
        <f t="shared" ca="1" si="632"/>
        <v>18.936300000000003</v>
      </c>
      <c r="R3104" s="19" t="str">
        <f ca="1">IFERROR(INDEX(VpD!$2:$2,MATCH(G3104,VpD!$1:$1,1)),VpD!$I$2)</f>
        <v>1961-1972</v>
      </c>
      <c r="S3104" s="1">
        <f ca="1">IFERROR(INDEX(VpD!$C$3:$I$27,MATCH(E3104,VpD!$B$3:$B$27,0),MATCH(R3104,VpD!$C$2:$I$2,0)),0)</f>
        <v>143</v>
      </c>
      <c r="T3104" s="19">
        <f t="shared" ca="1" si="633"/>
        <v>20.163</v>
      </c>
      <c r="U3104" s="14" t="str">
        <f t="shared" ca="1" si="634"/>
        <v xml:space="preserve">712606.5 </v>
      </c>
      <c r="V3104" s="14" t="str">
        <f t="shared" ca="1" si="635"/>
        <v>6169074.12</v>
      </c>
      <c r="W3104" s="14" t="str">
        <f t="shared" ca="1" si="636"/>
        <v>POINT(712606.5 6169074.12)</v>
      </c>
      <c r="X3104" s="14" t="str">
        <f>IFERROR(INDEX(BygningOmraade!B:B,MATCH(A3104,BygningOmraade!A:A,0)),"")</f>
        <v/>
      </c>
    </row>
    <row r="3105" spans="1:24" s="14" customFormat="1" x14ac:dyDescent="0.25">
      <c r="A3105" s="14">
        <f t="shared" si="624"/>
        <v>3105</v>
      </c>
      <c r="B3105" s="14" t="str">
        <f t="shared" ca="1" si="625"/>
        <v>b6c5cf7f-62f9-4223-91f9-3f1f71ef5867</v>
      </c>
      <c r="C3105" s="14" t="str">
        <f t="shared" ca="1" si="626"/>
        <v>0a3f507e-198f-32b8-e044-0003ba298018</v>
      </c>
      <c r="D3105" s="14">
        <f t="shared" ca="1" si="627"/>
        <v>995509</v>
      </c>
      <c r="E3105" s="1">
        <f t="shared" ca="1" si="628"/>
        <v>130</v>
      </c>
      <c r="F3105" s="1">
        <f t="shared" ca="1" si="629"/>
        <v>101</v>
      </c>
      <c r="G3105" s="1">
        <f t="shared" ca="1" si="630"/>
        <v>1977</v>
      </c>
      <c r="H3105" s="1" t="str">
        <f ca="1">IFERROR(INDEX(Varmeinstallation!B:B,MATCH(INDIRECT($A$1&amp;"L"&amp;A3105)*1,Varmeinstallation!A:A,0)),"Ingen varmeinstallationer")</f>
        <v>Fjernvarme/blokvarme (radiatorsystemer eller varmluftanlæg)</v>
      </c>
      <c r="I3105" s="1" t="str">
        <f ca="1">IFERROR(INDEX(Opvarmningsmiddel!B:B,MATCH(INDIRECT($A$1&amp;"M"&amp;A3105)*1,Opvarmningsmiddel!A:A,0)),"")</f>
        <v/>
      </c>
      <c r="J3105" s="1">
        <f t="shared" ca="1" si="631"/>
        <v>2</v>
      </c>
      <c r="K3105" s="1" t="str">
        <f ca="1">IFERROR(INDEX(Relationstabel!$C$3:$K$10,MATCH(VALUE(INDIRECT($A$1&amp;"L"&amp;A3105)),Relationstabel!$A$3:$A$10,0),MATCH(IFERROR(VALUE(INDIRECT($A$1&amp;"M"&amp;A3105)),0),Relationstabel!$C$1:$K$1,0)),"Ingen varmeinstallationer")</f>
        <v>Fjernvarme/ Blokvarme</v>
      </c>
      <c r="L3105" s="1" t="str">
        <f ca="1">INDEX(Anvendelseskode!B:B,MATCH($E3105,Anvendelseskode!$A:$A,0))</f>
        <v>Række-, kæde-, dobbelthus (lodret adskillelse mellem enhederne)</v>
      </c>
      <c r="M3105" s="1" t="str">
        <f ca="1">INDEX(Anvendelseskode!C:C,MATCH($E3105,Anvendelseskode!$A:$A,0))</f>
        <v>Række-, kæde og dobbelthuse</v>
      </c>
      <c r="N3105" s="1" t="str">
        <f ca="1">INDEX(Anvendelseskode!D:D,MATCH($E3105,Anvendelseskode!$A:$A,0))</f>
        <v>Private husholdninger</v>
      </c>
      <c r="O3105" s="1" t="str">
        <f ca="1">IFERROR(INDEX(SBi!$2:$2,MATCH(G3105,SBi!$1:$1,1)),SBi!$K$2)</f>
        <v>1973-1978</v>
      </c>
      <c r="P3105" s="1">
        <f ca="1">IFERROR(INDEX(SBi!$C$3:$K$28,MATCH(E3105,SBi!$B$3:$B$28,0),MATCH(O3105,SBi!$C$2:$K$2,0)),0)</f>
        <v>112.6</v>
      </c>
      <c r="Q3105" s="19">
        <f t="shared" ca="1" si="632"/>
        <v>11.372599999999998</v>
      </c>
      <c r="R3105" s="19" t="str">
        <f ca="1">IFERROR(INDEX(VpD!$2:$2,MATCH(G3105,VpD!$1:$1,1)),VpD!$I$2)</f>
        <v>1973-1978</v>
      </c>
      <c r="S3105" s="1">
        <f ca="1">IFERROR(INDEX(VpD!$C$3:$I$27,MATCH(E3105,VpD!$B$3:$B$27,0),MATCH(R3105,VpD!$C$2:$I$2,0)),0)</f>
        <v>98</v>
      </c>
      <c r="T3105" s="19">
        <f t="shared" ca="1" si="633"/>
        <v>9.8979999999999997</v>
      </c>
      <c r="U3105" s="14" t="str">
        <f t="shared" ca="1" si="634"/>
        <v xml:space="preserve">711899.59 </v>
      </c>
      <c r="V3105" s="14" t="str">
        <f t="shared" ca="1" si="635"/>
        <v>6172363.76</v>
      </c>
      <c r="W3105" s="14" t="str">
        <f t="shared" ca="1" si="636"/>
        <v>POINT(711899.59 6172363.76)</v>
      </c>
      <c r="X3105" s="14" t="str">
        <f>IFERROR(INDEX(BygningOmraade!B:B,MATCH(A3105,BygningOmraade!A:A,0)),"")</f>
        <v/>
      </c>
    </row>
    <row r="3106" spans="1:24" s="14" customFormat="1" x14ac:dyDescent="0.25">
      <c r="A3106" s="14">
        <f t="shared" si="624"/>
        <v>3106</v>
      </c>
      <c r="B3106" s="14" t="str">
        <f t="shared" ca="1" si="625"/>
        <v>b6cf4955-650e-43d3-bcfa-1fc03804f75d</v>
      </c>
      <c r="C3106" s="14" t="str">
        <f t="shared" ca="1" si="626"/>
        <v>3cae7253-0968-0f90-e044-0003ba298018</v>
      </c>
      <c r="D3106" s="14">
        <f t="shared" ca="1" si="627"/>
        <v>2685073</v>
      </c>
      <c r="E3106" s="1">
        <f t="shared" ca="1" si="628"/>
        <v>130</v>
      </c>
      <c r="F3106" s="1">
        <f t="shared" ca="1" si="629"/>
        <v>111</v>
      </c>
      <c r="G3106" s="1">
        <f t="shared" ca="1" si="630"/>
        <v>2008</v>
      </c>
      <c r="H3106" s="1" t="str">
        <f ca="1">IFERROR(INDEX(Varmeinstallation!B:B,MATCH(INDIRECT($A$1&amp;"L"&amp;A3106)*1,Varmeinstallation!A:A,0)),"Ingen varmeinstallationer")</f>
        <v>Fjernvarme/blokvarme (radiatorsystemer eller varmluftanlæg)</v>
      </c>
      <c r="I3106" s="1" t="str">
        <f ca="1">IFERROR(INDEX(Opvarmningsmiddel!B:B,MATCH(INDIRECT($A$1&amp;"M"&amp;A3106)*1,Opvarmningsmiddel!A:A,0)),"")</f>
        <v/>
      </c>
      <c r="J3106" s="1">
        <f t="shared" ca="1" si="631"/>
        <v>90</v>
      </c>
      <c r="K3106" s="1" t="str">
        <f ca="1">IFERROR(INDEX(Relationstabel!$C$3:$K$10,MATCH(VALUE(INDIRECT($A$1&amp;"L"&amp;A3106)),Relationstabel!$A$3:$A$10,0),MATCH(IFERROR(VALUE(INDIRECT($A$1&amp;"M"&amp;A3106)),0),Relationstabel!$C$1:$K$1,0)),"Ingen varmeinstallationer")</f>
        <v>Fjernvarme/ Blokvarme</v>
      </c>
      <c r="L3106" s="1" t="str">
        <f ca="1">INDEX(Anvendelseskode!B:B,MATCH($E3106,Anvendelseskode!$A:$A,0))</f>
        <v>Række-, kæde-, dobbelthus (lodret adskillelse mellem enhederne)</v>
      </c>
      <c r="M3106" s="1" t="str">
        <f ca="1">INDEX(Anvendelseskode!C:C,MATCH($E3106,Anvendelseskode!$A:$A,0))</f>
        <v>Række-, kæde og dobbelthuse</v>
      </c>
      <c r="N3106" s="1" t="str">
        <f ca="1">INDEX(Anvendelseskode!D:D,MATCH($E3106,Anvendelseskode!$A:$A,0))</f>
        <v>Private husholdninger</v>
      </c>
      <c r="O3106" s="1" t="str">
        <f ca="1">IFERROR(INDEX(SBi!$2:$2,MATCH(G3106,SBi!$1:$1,1)),SBi!$K$2)</f>
        <v>Efter 2006</v>
      </c>
      <c r="P3106" s="1">
        <f ca="1">IFERROR(INDEX(SBi!$C$3:$K$28,MATCH(E3106,SBi!$B$3:$B$28,0),MATCH(O3106,SBi!$C$2:$K$2,0)),0)</f>
        <v>66.400000000000006</v>
      </c>
      <c r="Q3106" s="19">
        <f t="shared" ca="1" si="632"/>
        <v>7.370400000000001</v>
      </c>
      <c r="R3106" s="19" t="str">
        <f ca="1">IFERROR(INDEX(VpD!$2:$2,MATCH(G3106,VpD!$1:$1,1)),VpD!$I$2)</f>
        <v>&gt;1998</v>
      </c>
      <c r="S3106" s="1">
        <f ca="1">IFERROR(INDEX(VpD!$C$3:$I$27,MATCH(E3106,VpD!$B$3:$B$27,0),MATCH(R3106,VpD!$C$2:$I$2,0)),0)</f>
        <v>65</v>
      </c>
      <c r="T3106" s="19">
        <f t="shared" ca="1" si="633"/>
        <v>7.2149999999999999</v>
      </c>
      <c r="U3106" s="14" t="str">
        <f t="shared" ca="1" si="634"/>
        <v xml:space="preserve">711681.67 </v>
      </c>
      <c r="V3106" s="14" t="str">
        <f t="shared" ca="1" si="635"/>
        <v>6172753.09</v>
      </c>
      <c r="W3106" s="14" t="str">
        <f t="shared" ca="1" si="636"/>
        <v>POINT(711681.67 6172753.09)</v>
      </c>
      <c r="X3106" s="14" t="str">
        <f>IFERROR(INDEX(BygningOmraade!B:B,MATCH(A3106,BygningOmraade!A:A,0)),"")</f>
        <v/>
      </c>
    </row>
    <row r="3107" spans="1:24" s="14" customFormat="1" x14ac:dyDescent="0.25">
      <c r="A3107" s="14">
        <f t="shared" si="624"/>
        <v>3107</v>
      </c>
      <c r="B3107" s="14" t="str">
        <f t="shared" ca="1" si="625"/>
        <v>b6f14e9c-8678-42ec-a2c5-92e9bdd8415a</v>
      </c>
      <c r="C3107" s="14" t="str">
        <f t="shared" ca="1" si="626"/>
        <v>2515f12c-7f5c-469c-8ba9-87b136ce9a3b</v>
      </c>
      <c r="D3107" s="14">
        <f t="shared" ca="1" si="627"/>
        <v>100043046</v>
      </c>
      <c r="E3107" s="1">
        <f t="shared" ca="1" si="628"/>
        <v>140</v>
      </c>
      <c r="F3107" s="1">
        <f t="shared" ca="1" si="629"/>
        <v>2632</v>
      </c>
      <c r="G3107" s="1">
        <f t="shared" ca="1" si="630"/>
        <v>2017</v>
      </c>
      <c r="H3107" s="1" t="str">
        <f ca="1">IFERROR(INDEX(Varmeinstallation!B:B,MATCH(INDIRECT($A$1&amp;"L"&amp;A3107)*1,Varmeinstallation!A:A,0)),"Ingen varmeinstallationer")</f>
        <v>Fjernvarme/blokvarme (radiatorsystemer eller varmluftanlæg)</v>
      </c>
      <c r="I3107" s="1" t="str">
        <f ca="1">IFERROR(INDEX(Opvarmningsmiddel!B:B,MATCH(INDIRECT($A$1&amp;"M"&amp;A3107)*1,Opvarmningsmiddel!A:A,0)),"")</f>
        <v/>
      </c>
      <c r="J3107" s="1">
        <f t="shared" ca="1" si="631"/>
        <v>90</v>
      </c>
      <c r="K3107" s="1" t="str">
        <f ca="1">IFERROR(INDEX(Relationstabel!$C$3:$K$10,MATCH(VALUE(INDIRECT($A$1&amp;"L"&amp;A3107)),Relationstabel!$A$3:$A$10,0),MATCH(IFERROR(VALUE(INDIRECT($A$1&amp;"M"&amp;A3107)),0),Relationstabel!$C$1:$K$1,0)),"Ingen varmeinstallationer")</f>
        <v>Fjernvarme/ Blokvarme</v>
      </c>
      <c r="L3107" s="1" t="str">
        <f ca="1">INDEX(Anvendelseskode!B:B,MATCH($E3107,Anvendelseskode!$A:$A,0))</f>
        <v>Etageboligbebyggelse</v>
      </c>
      <c r="M3107" s="1" t="str">
        <f ca="1">INDEX(Anvendelseskode!C:C,MATCH($E3107,Anvendelseskode!$A:$A,0))</f>
        <v>Etageboligbebyggelse</v>
      </c>
      <c r="N3107" s="1" t="str">
        <f ca="1">INDEX(Anvendelseskode!D:D,MATCH($E3107,Anvendelseskode!$A:$A,0))</f>
        <v>Private husholdninger</v>
      </c>
      <c r="O3107" s="1" t="str">
        <f ca="1">IFERROR(INDEX(SBi!$2:$2,MATCH(G3107,SBi!$1:$1,1)),SBi!$K$2)</f>
        <v>Efter 2006</v>
      </c>
      <c r="P3107" s="1">
        <f ca="1">IFERROR(INDEX(SBi!$C$3:$K$28,MATCH(E3107,SBi!$B$3:$B$28,0),MATCH(O3107,SBi!$C$2:$K$2,0)),0)</f>
        <v>60.7</v>
      </c>
      <c r="Q3107" s="19">
        <f t="shared" ca="1" si="632"/>
        <v>159.76239999999999</v>
      </c>
      <c r="R3107" s="19" t="str">
        <f ca="1">IFERROR(INDEX(VpD!$2:$2,MATCH(G3107,VpD!$1:$1,1)),VpD!$I$2)</f>
        <v>&gt;1998</v>
      </c>
      <c r="S3107" s="1">
        <f ca="1">IFERROR(INDEX(VpD!$C$3:$I$27,MATCH(E3107,VpD!$B$3:$B$27,0),MATCH(R3107,VpD!$C$2:$I$2,0)),0)</f>
        <v>64</v>
      </c>
      <c r="T3107" s="19">
        <f t="shared" ca="1" si="633"/>
        <v>168.44800000000001</v>
      </c>
      <c r="U3107" s="14" t="str">
        <f t="shared" ca="1" si="634"/>
        <v xml:space="preserve">712660.86 </v>
      </c>
      <c r="V3107" s="14" t="str">
        <f t="shared" ca="1" si="635"/>
        <v>6169479.31</v>
      </c>
      <c r="W3107" s="14" t="str">
        <f t="shared" ca="1" si="636"/>
        <v>POINT(712660.86 6169479.31)</v>
      </c>
      <c r="X3107" s="14" t="str">
        <f>IFERROR(INDEX(BygningOmraade!B:B,MATCH(A3107,BygningOmraade!A:A,0)),"")</f>
        <v/>
      </c>
    </row>
    <row r="3108" spans="1:24" s="14" customFormat="1" x14ac:dyDescent="0.25">
      <c r="A3108" s="14">
        <f t="shared" si="624"/>
        <v>3108</v>
      </c>
      <c r="B3108" s="14" t="str">
        <f t="shared" ca="1" si="625"/>
        <v>b6f22695-dffc-4877-8d9d-5a256c207c83</v>
      </c>
      <c r="C3108" s="14" t="str">
        <f t="shared" ca="1" si="626"/>
        <v>0a3f507e-1569-32b8-e044-0003ba298018</v>
      </c>
      <c r="D3108" s="14">
        <f t="shared" ca="1" si="627"/>
        <v>996646</v>
      </c>
      <c r="E3108" s="1">
        <f t="shared" ca="1" si="628"/>
        <v>130</v>
      </c>
      <c r="F3108" s="1">
        <f t="shared" ca="1" si="629"/>
        <v>102</v>
      </c>
      <c r="G3108" s="1">
        <f t="shared" ca="1" si="630"/>
        <v>1977</v>
      </c>
      <c r="H3108" s="1" t="str">
        <f ca="1">IFERROR(INDEX(Varmeinstallation!B:B,MATCH(INDIRECT($A$1&amp;"L"&amp;A3108)*1,Varmeinstallation!A:A,0)),"Ingen varmeinstallationer")</f>
        <v>Fjernvarme/blokvarme (radiatorsystemer eller varmluftanlæg)</v>
      </c>
      <c r="I3108" s="1" t="str">
        <f ca="1">IFERROR(INDEX(Opvarmningsmiddel!B:B,MATCH(INDIRECT($A$1&amp;"M"&amp;A3108)*1,Opvarmningsmiddel!A:A,0)),"")</f>
        <v/>
      </c>
      <c r="J3108" s="1">
        <f t="shared" ca="1" si="631"/>
        <v>0</v>
      </c>
      <c r="K3108" s="1" t="str">
        <f ca="1">IFERROR(INDEX(Relationstabel!$C$3:$K$10,MATCH(VALUE(INDIRECT($A$1&amp;"L"&amp;A3108)),Relationstabel!$A$3:$A$10,0),MATCH(IFERROR(VALUE(INDIRECT($A$1&amp;"M"&amp;A3108)),0),Relationstabel!$C$1:$K$1,0)),"Ingen varmeinstallationer")</f>
        <v>Fjernvarme/ Blokvarme</v>
      </c>
      <c r="L3108" s="1" t="str">
        <f ca="1">INDEX(Anvendelseskode!B:B,MATCH($E3108,Anvendelseskode!$A:$A,0))</f>
        <v>Række-, kæde-, dobbelthus (lodret adskillelse mellem enhederne)</v>
      </c>
      <c r="M3108" s="1" t="str">
        <f ca="1">INDEX(Anvendelseskode!C:C,MATCH($E3108,Anvendelseskode!$A:$A,0))</f>
        <v>Række-, kæde og dobbelthuse</v>
      </c>
      <c r="N3108" s="1" t="str">
        <f ca="1">INDEX(Anvendelseskode!D:D,MATCH($E3108,Anvendelseskode!$A:$A,0))</f>
        <v>Private husholdninger</v>
      </c>
      <c r="O3108" s="1" t="str">
        <f ca="1">IFERROR(INDEX(SBi!$2:$2,MATCH(G3108,SBi!$1:$1,1)),SBi!$K$2)</f>
        <v>1973-1978</v>
      </c>
      <c r="P3108" s="1">
        <f ca="1">IFERROR(INDEX(SBi!$C$3:$K$28,MATCH(E3108,SBi!$B$3:$B$28,0),MATCH(O3108,SBi!$C$2:$K$2,0)),0)</f>
        <v>112.6</v>
      </c>
      <c r="Q3108" s="19">
        <f t="shared" ca="1" si="632"/>
        <v>11.485199999999999</v>
      </c>
      <c r="R3108" s="19" t="str">
        <f ca="1">IFERROR(INDEX(VpD!$2:$2,MATCH(G3108,VpD!$1:$1,1)),VpD!$I$2)</f>
        <v>1973-1978</v>
      </c>
      <c r="S3108" s="1">
        <f ca="1">IFERROR(INDEX(VpD!$C$3:$I$27,MATCH(E3108,VpD!$B$3:$B$27,0),MATCH(R3108,VpD!$C$2:$I$2,0)),0)</f>
        <v>98</v>
      </c>
      <c r="T3108" s="19">
        <f t="shared" ca="1" si="633"/>
        <v>9.9960000000000004</v>
      </c>
      <c r="U3108" s="14" t="str">
        <f t="shared" ca="1" si="634"/>
        <v xml:space="preserve">713534.53 </v>
      </c>
      <c r="V3108" s="14" t="str">
        <f t="shared" ca="1" si="635"/>
        <v>6169580.43</v>
      </c>
      <c r="W3108" s="14" t="str">
        <f t="shared" ca="1" si="636"/>
        <v>POINT(713534.53 6169580.43)</v>
      </c>
      <c r="X3108" s="14" t="str">
        <f>IFERROR(INDEX(BygningOmraade!B:B,MATCH(A3108,BygningOmraade!A:A,0)),"")</f>
        <v/>
      </c>
    </row>
    <row r="3109" spans="1:24" s="14" customFormat="1" x14ac:dyDescent="0.25">
      <c r="A3109" s="14">
        <f t="shared" si="624"/>
        <v>3109</v>
      </c>
      <c r="B3109" s="14" t="str">
        <f t="shared" ca="1" si="625"/>
        <v>b7084bf8-546e-4c20-a45a-308ddf314867</v>
      </c>
      <c r="C3109" s="14" t="str">
        <f t="shared" ca="1" si="626"/>
        <v>0a3f507e-1e4a-32b8-e044-0003ba298018</v>
      </c>
      <c r="D3109" s="14">
        <f t="shared" ca="1" si="627"/>
        <v>995094</v>
      </c>
      <c r="E3109" s="1">
        <f t="shared" ca="1" si="628"/>
        <v>120</v>
      </c>
      <c r="F3109" s="1">
        <f t="shared" ca="1" si="629"/>
        <v>154</v>
      </c>
      <c r="G3109" s="1">
        <f t="shared" ca="1" si="630"/>
        <v>1971</v>
      </c>
      <c r="H3109" s="1" t="str">
        <f ca="1">IFERROR(INDEX(Varmeinstallation!B:B,MATCH(INDIRECT($A$1&amp;"L"&amp;A3109)*1,Varmeinstallation!A:A,0)),"Ingen varmeinstallationer")</f>
        <v>Centralvarme fra eget anlæg, et-kammer fyr</v>
      </c>
      <c r="I3109" s="1" t="str">
        <f ca="1">IFERROR(INDEX(Opvarmningsmiddel!B:B,MATCH(INDIRECT($A$1&amp;"M"&amp;A3109)*1,Opvarmningsmiddel!A:A,0)),"")</f>
        <v>Naturgas</v>
      </c>
      <c r="J3109" s="1">
        <f t="shared" ca="1" si="631"/>
        <v>0</v>
      </c>
      <c r="K3109" s="1" t="str">
        <f ca="1">IFERROR(INDEX(Relationstabel!$C$3:$K$10,MATCH(VALUE(INDIRECT($A$1&amp;"L"&amp;A3109)),Relationstabel!$A$3:$A$10,0),MATCH(IFERROR(VALUE(INDIRECT($A$1&amp;"M"&amp;A3109)),0),Relationstabel!$C$1:$K$1,0)),"Ingen varmeinstallationer")</f>
        <v>Naturgas</v>
      </c>
      <c r="L3109" s="1" t="str">
        <f ca="1">INDEX(Anvendelseskode!B:B,MATCH($E3109,Anvendelseskode!$A:$A,0))</f>
        <v>Fritliggende enfamilieshus (parcelhus)</v>
      </c>
      <c r="M3109" s="1" t="str">
        <f ca="1">INDEX(Anvendelseskode!C:C,MATCH($E3109,Anvendelseskode!$A:$A,0))</f>
        <v>Parcelhuse</v>
      </c>
      <c r="N3109" s="1" t="str">
        <f ca="1">INDEX(Anvendelseskode!D:D,MATCH($E3109,Anvendelseskode!$A:$A,0))</f>
        <v>Private husholdninger</v>
      </c>
      <c r="O3109" s="1" t="str">
        <f ca="1">IFERROR(INDEX(SBi!$2:$2,MATCH(G3109,SBi!$1:$1,1)),SBi!$K$2)</f>
        <v>1961-1972</v>
      </c>
      <c r="P3109" s="1">
        <f ca="1">IFERROR(INDEX(SBi!$C$3:$K$28,MATCH(E3109,SBi!$B$3:$B$28,0),MATCH(O3109,SBi!$C$2:$K$2,0)),0)</f>
        <v>134.30000000000001</v>
      </c>
      <c r="Q3109" s="19">
        <f t="shared" ca="1" si="632"/>
        <v>20.682200000000002</v>
      </c>
      <c r="R3109" s="19" t="str">
        <f ca="1">IFERROR(INDEX(VpD!$2:$2,MATCH(G3109,VpD!$1:$1,1)),VpD!$I$2)</f>
        <v>1961-1972</v>
      </c>
      <c r="S3109" s="1">
        <f ca="1">IFERROR(INDEX(VpD!$C$3:$I$27,MATCH(E3109,VpD!$B$3:$B$27,0),MATCH(R3109,VpD!$C$2:$I$2,0)),0)</f>
        <v>143</v>
      </c>
      <c r="T3109" s="19">
        <f t="shared" ca="1" si="633"/>
        <v>22.021999999999998</v>
      </c>
      <c r="U3109" s="14" t="str">
        <f t="shared" ca="1" si="634"/>
        <v xml:space="preserve">711691.22 </v>
      </c>
      <c r="V3109" s="14" t="str">
        <f t="shared" ca="1" si="635"/>
        <v>6171633.04</v>
      </c>
      <c r="W3109" s="14" t="str">
        <f t="shared" ca="1" si="636"/>
        <v>POINT(711691.22 6171633.04)</v>
      </c>
      <c r="X3109" s="14" t="str">
        <f>IFERROR(INDEX(BygningOmraade!B:B,MATCH(A3109,BygningOmraade!A:A,0)),"")</f>
        <v/>
      </c>
    </row>
    <row r="3110" spans="1:24" s="14" customFormat="1" x14ac:dyDescent="0.25">
      <c r="A3110" s="14">
        <f t="shared" si="624"/>
        <v>3110</v>
      </c>
      <c r="B3110" s="14" t="str">
        <f t="shared" ca="1" si="625"/>
        <v>b70c4015-31ec-4544-a00e-457ff06f3a0e</v>
      </c>
      <c r="C3110" s="14" t="str">
        <f t="shared" ca="1" si="626"/>
        <v>0a3f507e-1931-32b8-e044-0003ba298018</v>
      </c>
      <c r="D3110" s="14">
        <f t="shared" ca="1" si="627"/>
        <v>2509276</v>
      </c>
      <c r="E3110" s="1">
        <f t="shared" ca="1" si="628"/>
        <v>120</v>
      </c>
      <c r="F3110" s="1">
        <f t="shared" ca="1" si="629"/>
        <v>184</v>
      </c>
      <c r="G3110" s="1">
        <f t="shared" ca="1" si="630"/>
        <v>2003</v>
      </c>
      <c r="H3110" s="1" t="str">
        <f ca="1">IFERROR(INDEX(Varmeinstallation!B:B,MATCH(INDIRECT($A$1&amp;"L"&amp;A3110)*1,Varmeinstallation!A:A,0)),"Ingen varmeinstallationer")</f>
        <v>Fjernvarme/blokvarme (radiatorsystemer eller varmluftanlæg)</v>
      </c>
      <c r="I3110" s="1" t="str">
        <f ca="1">IFERROR(INDEX(Opvarmningsmiddel!B:B,MATCH(INDIRECT($A$1&amp;"M"&amp;A3110)*1,Opvarmningsmiddel!A:A,0)),"")</f>
        <v/>
      </c>
      <c r="J3110" s="1">
        <f t="shared" ca="1" si="631"/>
        <v>90</v>
      </c>
      <c r="K3110" s="1" t="str">
        <f ca="1">IFERROR(INDEX(Relationstabel!$C$3:$K$10,MATCH(VALUE(INDIRECT($A$1&amp;"L"&amp;A3110)),Relationstabel!$A$3:$A$10,0),MATCH(IFERROR(VALUE(INDIRECT($A$1&amp;"M"&amp;A3110)),0),Relationstabel!$C$1:$K$1,0)),"Ingen varmeinstallationer")</f>
        <v>Fjernvarme/ Blokvarme</v>
      </c>
      <c r="L3110" s="1" t="str">
        <f ca="1">INDEX(Anvendelseskode!B:B,MATCH($E3110,Anvendelseskode!$A:$A,0))</f>
        <v>Fritliggende enfamilieshus (parcelhus)</v>
      </c>
      <c r="M3110" s="1" t="str">
        <f ca="1">INDEX(Anvendelseskode!C:C,MATCH($E3110,Anvendelseskode!$A:$A,0))</f>
        <v>Parcelhuse</v>
      </c>
      <c r="N3110" s="1" t="str">
        <f ca="1">INDEX(Anvendelseskode!D:D,MATCH($E3110,Anvendelseskode!$A:$A,0))</f>
        <v>Private husholdninger</v>
      </c>
      <c r="O3110" s="1" t="str">
        <f ca="1">IFERROR(INDEX(SBi!$2:$2,MATCH(G3110,SBi!$1:$1,1)),SBi!$K$2)</f>
        <v>1999-2006</v>
      </c>
      <c r="P3110" s="1">
        <f ca="1">IFERROR(INDEX(SBi!$C$3:$K$28,MATCH(E3110,SBi!$B$3:$B$28,0),MATCH(O3110,SBi!$C$2:$K$2,0)),0)</f>
        <v>83.9</v>
      </c>
      <c r="Q3110" s="19">
        <f t="shared" ca="1" si="632"/>
        <v>15.4376</v>
      </c>
      <c r="R3110" s="19" t="str">
        <f ca="1">IFERROR(INDEX(VpD!$2:$2,MATCH(G3110,VpD!$1:$1,1)),VpD!$I$2)</f>
        <v>&gt;1998</v>
      </c>
      <c r="S3110" s="1">
        <f ca="1">IFERROR(INDEX(VpD!$C$3:$I$27,MATCH(E3110,VpD!$B$3:$B$27,0),MATCH(R3110,VpD!$C$2:$I$2,0)),0)</f>
        <v>72</v>
      </c>
      <c r="T3110" s="19">
        <f t="shared" ca="1" si="633"/>
        <v>13.247999999999999</v>
      </c>
      <c r="U3110" s="14" t="str">
        <f t="shared" ca="1" si="634"/>
        <v xml:space="preserve">711196.64 </v>
      </c>
      <c r="V3110" s="14" t="str">
        <f t="shared" ca="1" si="635"/>
        <v>6172217.28</v>
      </c>
      <c r="W3110" s="14" t="str">
        <f t="shared" ca="1" si="636"/>
        <v>POINT(711196.64 6172217.28)</v>
      </c>
      <c r="X3110" s="14" t="str">
        <f>IFERROR(INDEX(BygningOmraade!B:B,MATCH(A3110,BygningOmraade!A:A,0)),"")</f>
        <v/>
      </c>
    </row>
    <row r="3111" spans="1:24" s="14" customFormat="1" x14ac:dyDescent="0.25">
      <c r="A3111" s="14">
        <f t="shared" si="624"/>
        <v>3111</v>
      </c>
      <c r="B3111" s="14" t="str">
        <f t="shared" ca="1" si="625"/>
        <v>b715fab4-2c67-40ec-8609-4257ba74fc2c</v>
      </c>
      <c r="C3111" s="14" t="str">
        <f t="shared" ca="1" si="626"/>
        <v>0a3f507e-22e6-32b8-e044-0003ba298018</v>
      </c>
      <c r="D3111" s="14">
        <f t="shared" ca="1" si="627"/>
        <v>995453</v>
      </c>
      <c r="E3111" s="1">
        <f t="shared" ca="1" si="628"/>
        <v>130</v>
      </c>
      <c r="F3111" s="1">
        <f t="shared" ca="1" si="629"/>
        <v>107</v>
      </c>
      <c r="G3111" s="1">
        <f t="shared" ca="1" si="630"/>
        <v>1970</v>
      </c>
      <c r="H3111" s="1" t="str">
        <f ca="1">IFERROR(INDEX(Varmeinstallation!B:B,MATCH(INDIRECT($A$1&amp;"L"&amp;A3111)*1,Varmeinstallation!A:A,0)),"Ingen varmeinstallationer")</f>
        <v>Fjernvarme/blokvarme (radiatorsystemer eller varmluftanlæg)</v>
      </c>
      <c r="I3111" s="1" t="str">
        <f ca="1">IFERROR(INDEX(Opvarmningsmiddel!B:B,MATCH(INDIRECT($A$1&amp;"M"&amp;A3111)*1,Opvarmningsmiddel!A:A,0)),"")</f>
        <v/>
      </c>
      <c r="J3111" s="1">
        <f t="shared" ca="1" si="631"/>
        <v>2</v>
      </c>
      <c r="K3111" s="1" t="str">
        <f ca="1">IFERROR(INDEX(Relationstabel!$C$3:$K$10,MATCH(VALUE(INDIRECT($A$1&amp;"L"&amp;A3111)),Relationstabel!$A$3:$A$10,0),MATCH(IFERROR(VALUE(INDIRECT($A$1&amp;"M"&amp;A3111)),0),Relationstabel!$C$1:$K$1,0)),"Ingen varmeinstallationer")</f>
        <v>Fjernvarme/ Blokvarme</v>
      </c>
      <c r="L3111" s="1" t="str">
        <f ca="1">INDEX(Anvendelseskode!B:B,MATCH($E3111,Anvendelseskode!$A:$A,0))</f>
        <v>Række-, kæde-, dobbelthus (lodret adskillelse mellem enhederne)</v>
      </c>
      <c r="M3111" s="1" t="str">
        <f ca="1">INDEX(Anvendelseskode!C:C,MATCH($E3111,Anvendelseskode!$A:$A,0))</f>
        <v>Række-, kæde og dobbelthuse</v>
      </c>
      <c r="N3111" s="1" t="str">
        <f ca="1">INDEX(Anvendelseskode!D:D,MATCH($E3111,Anvendelseskode!$A:$A,0))</f>
        <v>Private husholdninger</v>
      </c>
      <c r="O3111" s="1" t="str">
        <f ca="1">IFERROR(INDEX(SBi!$2:$2,MATCH(G3111,SBi!$1:$1,1)),SBi!$K$2)</f>
        <v>1961-1972</v>
      </c>
      <c r="P3111" s="1">
        <f ca="1">IFERROR(INDEX(SBi!$C$3:$K$28,MATCH(E3111,SBi!$B$3:$B$28,0),MATCH(O3111,SBi!$C$2:$K$2,0)),0)</f>
        <v>119.9</v>
      </c>
      <c r="Q3111" s="19">
        <f t="shared" ca="1" si="632"/>
        <v>12.829300000000002</v>
      </c>
      <c r="R3111" s="19" t="str">
        <f ca="1">IFERROR(INDEX(VpD!$2:$2,MATCH(G3111,VpD!$1:$1,1)),VpD!$I$2)</f>
        <v>1961-1972</v>
      </c>
      <c r="S3111" s="1">
        <f ca="1">IFERROR(INDEX(VpD!$C$3:$I$27,MATCH(E3111,VpD!$B$3:$B$27,0),MATCH(R3111,VpD!$C$2:$I$2,0)),0)</f>
        <v>120</v>
      </c>
      <c r="T3111" s="19">
        <f t="shared" ca="1" si="633"/>
        <v>12.84</v>
      </c>
      <c r="U3111" s="14" t="str">
        <f t="shared" ca="1" si="634"/>
        <v xml:space="preserve">711955.29 </v>
      </c>
      <c r="V3111" s="14" t="str">
        <f t="shared" ca="1" si="635"/>
        <v>6172055.31</v>
      </c>
      <c r="W3111" s="14" t="str">
        <f t="shared" ca="1" si="636"/>
        <v>POINT(711955.29 6172055.31)</v>
      </c>
      <c r="X3111" s="14" t="str">
        <f>IFERROR(INDEX(BygningOmraade!B:B,MATCH(A3111,BygningOmraade!A:A,0)),"")</f>
        <v/>
      </c>
    </row>
    <row r="3112" spans="1:24" s="14" customFormat="1" x14ac:dyDescent="0.25">
      <c r="A3112" s="14">
        <f t="shared" si="624"/>
        <v>3112</v>
      </c>
      <c r="B3112" s="14" t="str">
        <f t="shared" ca="1" si="625"/>
        <v>b724fadc-8106-46af-a773-fe2a5e7b3e6b</v>
      </c>
      <c r="C3112" s="14" t="str">
        <f t="shared" ca="1" si="626"/>
        <v>0a3f507e-1d92-32b8-e044-0003ba298018</v>
      </c>
      <c r="D3112" s="14">
        <f t="shared" ca="1" si="627"/>
        <v>995772</v>
      </c>
      <c r="E3112" s="1">
        <f t="shared" ca="1" si="628"/>
        <v>120</v>
      </c>
      <c r="F3112" s="1">
        <f t="shared" ca="1" si="629"/>
        <v>142</v>
      </c>
      <c r="G3112" s="1">
        <f t="shared" ca="1" si="630"/>
        <v>1973</v>
      </c>
      <c r="H3112" s="1" t="str">
        <f ca="1">IFERROR(INDEX(Varmeinstallation!B:B,MATCH(INDIRECT($A$1&amp;"L"&amp;A3112)*1,Varmeinstallation!A:A,0)),"Ingen varmeinstallationer")</f>
        <v>Centralvarme fra eget anlæg, et-kammer fyr</v>
      </c>
      <c r="I3112" s="1" t="str">
        <f ca="1">IFERROR(INDEX(Opvarmningsmiddel!B:B,MATCH(INDIRECT($A$1&amp;"M"&amp;A3112)*1,Opvarmningsmiddel!A:A,0)),"")</f>
        <v>Naturgas</v>
      </c>
      <c r="J3112" s="1">
        <f t="shared" ca="1" si="631"/>
        <v>2</v>
      </c>
      <c r="K3112" s="1" t="str">
        <f ca="1">IFERROR(INDEX(Relationstabel!$C$3:$K$10,MATCH(VALUE(INDIRECT($A$1&amp;"L"&amp;A3112)),Relationstabel!$A$3:$A$10,0),MATCH(IFERROR(VALUE(INDIRECT($A$1&amp;"M"&amp;A3112)),0),Relationstabel!$C$1:$K$1,0)),"Ingen varmeinstallationer")</f>
        <v>Naturgas</v>
      </c>
      <c r="L3112" s="1" t="str">
        <f ca="1">INDEX(Anvendelseskode!B:B,MATCH($E3112,Anvendelseskode!$A:$A,0))</f>
        <v>Fritliggende enfamilieshus (parcelhus)</v>
      </c>
      <c r="M3112" s="1" t="str">
        <f ca="1">INDEX(Anvendelseskode!C:C,MATCH($E3112,Anvendelseskode!$A:$A,0))</f>
        <v>Parcelhuse</v>
      </c>
      <c r="N3112" s="1" t="str">
        <f ca="1">INDEX(Anvendelseskode!D:D,MATCH($E3112,Anvendelseskode!$A:$A,0))</f>
        <v>Private husholdninger</v>
      </c>
      <c r="O3112" s="1" t="str">
        <f ca="1">IFERROR(INDEX(SBi!$2:$2,MATCH(G3112,SBi!$1:$1,1)),SBi!$K$2)</f>
        <v>1973-1978</v>
      </c>
      <c r="P3112" s="1">
        <f ca="1">IFERROR(INDEX(SBi!$C$3:$K$28,MATCH(E3112,SBi!$B$3:$B$28,0),MATCH(O3112,SBi!$C$2:$K$2,0)),0)</f>
        <v>119.8</v>
      </c>
      <c r="Q3112" s="19">
        <f t="shared" ca="1" si="632"/>
        <v>17.011599999999998</v>
      </c>
      <c r="R3112" s="19" t="str">
        <f ca="1">IFERROR(INDEX(VpD!$2:$2,MATCH(G3112,VpD!$1:$1,1)),VpD!$I$2)</f>
        <v>1973-1978</v>
      </c>
      <c r="S3112" s="1">
        <f ca="1">IFERROR(INDEX(VpD!$C$3:$I$27,MATCH(E3112,VpD!$B$3:$B$27,0),MATCH(R3112,VpD!$C$2:$I$2,0)),0)</f>
        <v>117</v>
      </c>
      <c r="T3112" s="19">
        <f t="shared" ca="1" si="633"/>
        <v>16.614000000000001</v>
      </c>
      <c r="U3112" s="14" t="str">
        <f t="shared" ca="1" si="634"/>
        <v xml:space="preserve">712178.73 </v>
      </c>
      <c r="V3112" s="14" t="str">
        <f t="shared" ca="1" si="635"/>
        <v>6169281.14</v>
      </c>
      <c r="W3112" s="14" t="str">
        <f t="shared" ca="1" si="636"/>
        <v>POINT(712178.73 6169281.14)</v>
      </c>
      <c r="X3112" s="14" t="str">
        <f>IFERROR(INDEX(BygningOmraade!B:B,MATCH(A3112,BygningOmraade!A:A,0)),"")</f>
        <v/>
      </c>
    </row>
    <row r="3113" spans="1:24" s="14" customFormat="1" x14ac:dyDescent="0.25">
      <c r="A3113" s="14">
        <f t="shared" si="624"/>
        <v>3113</v>
      </c>
      <c r="B3113" s="14" t="str">
        <f t="shared" ca="1" si="625"/>
        <v>b7360ab2-c7a4-4d24-91d5-bffdcd6dec86</v>
      </c>
      <c r="C3113" s="14" t="str">
        <f t="shared" ca="1" si="626"/>
        <v>0a3f507e-1a39-32b8-e044-0003ba298018</v>
      </c>
      <c r="D3113" s="14">
        <f t="shared" ca="1" si="627"/>
        <v>997212</v>
      </c>
      <c r="E3113" s="1">
        <f t="shared" ca="1" si="628"/>
        <v>120</v>
      </c>
      <c r="F3113" s="1">
        <f t="shared" ca="1" si="629"/>
        <v>102</v>
      </c>
      <c r="G3113" s="1">
        <f t="shared" ca="1" si="630"/>
        <v>1965</v>
      </c>
      <c r="H3113" s="1" t="str">
        <f ca="1">IFERROR(INDEX(Varmeinstallation!B:B,MATCH(INDIRECT($A$1&amp;"L"&amp;A3113)*1,Varmeinstallation!A:A,0)),"Ingen varmeinstallationer")</f>
        <v>Centralvarme fra eget anlæg, et-kammer fyr</v>
      </c>
      <c r="I3113" s="1" t="str">
        <f ca="1">IFERROR(INDEX(Opvarmningsmiddel!B:B,MATCH(INDIRECT($A$1&amp;"M"&amp;A3113)*1,Opvarmningsmiddel!A:A,0)),"")</f>
        <v>Naturgas</v>
      </c>
      <c r="J3113" s="1">
        <f t="shared" ca="1" si="631"/>
        <v>2</v>
      </c>
      <c r="K3113" s="1" t="str">
        <f ca="1">IFERROR(INDEX(Relationstabel!$C$3:$K$10,MATCH(VALUE(INDIRECT($A$1&amp;"L"&amp;A3113)),Relationstabel!$A$3:$A$10,0),MATCH(IFERROR(VALUE(INDIRECT($A$1&amp;"M"&amp;A3113)),0),Relationstabel!$C$1:$K$1,0)),"Ingen varmeinstallationer")</f>
        <v>Naturgas</v>
      </c>
      <c r="L3113" s="1" t="str">
        <f ca="1">INDEX(Anvendelseskode!B:B,MATCH($E3113,Anvendelseskode!$A:$A,0))</f>
        <v>Fritliggende enfamilieshus (parcelhus)</v>
      </c>
      <c r="M3113" s="1" t="str">
        <f ca="1">INDEX(Anvendelseskode!C:C,MATCH($E3113,Anvendelseskode!$A:$A,0))</f>
        <v>Parcelhuse</v>
      </c>
      <c r="N3113" s="1" t="str">
        <f ca="1">INDEX(Anvendelseskode!D:D,MATCH($E3113,Anvendelseskode!$A:$A,0))</f>
        <v>Private husholdninger</v>
      </c>
      <c r="O3113" s="1" t="str">
        <f ca="1">IFERROR(INDEX(SBi!$2:$2,MATCH(G3113,SBi!$1:$1,1)),SBi!$K$2)</f>
        <v>1961-1972</v>
      </c>
      <c r="P3113" s="1">
        <f ca="1">IFERROR(INDEX(SBi!$C$3:$K$28,MATCH(E3113,SBi!$B$3:$B$28,0),MATCH(O3113,SBi!$C$2:$K$2,0)),0)</f>
        <v>134.30000000000001</v>
      </c>
      <c r="Q3113" s="19">
        <f t="shared" ca="1" si="632"/>
        <v>13.698600000000001</v>
      </c>
      <c r="R3113" s="19" t="str">
        <f ca="1">IFERROR(INDEX(VpD!$2:$2,MATCH(G3113,VpD!$1:$1,1)),VpD!$I$2)</f>
        <v>1961-1972</v>
      </c>
      <c r="S3113" s="1">
        <f ca="1">IFERROR(INDEX(VpD!$C$3:$I$27,MATCH(E3113,VpD!$B$3:$B$27,0),MATCH(R3113,VpD!$C$2:$I$2,0)),0)</f>
        <v>143</v>
      </c>
      <c r="T3113" s="19">
        <f t="shared" ca="1" si="633"/>
        <v>14.586</v>
      </c>
      <c r="U3113" s="14" t="str">
        <f t="shared" ca="1" si="634"/>
        <v xml:space="preserve">713742.99 </v>
      </c>
      <c r="V3113" s="14" t="str">
        <f t="shared" ca="1" si="635"/>
        <v>6168988.59</v>
      </c>
      <c r="W3113" s="14" t="str">
        <f t="shared" ca="1" si="636"/>
        <v>POINT(713742.99 6168988.59)</v>
      </c>
      <c r="X3113" s="14" t="str">
        <f>IFERROR(INDEX(BygningOmraade!B:B,MATCH(A3113,BygningOmraade!A:A,0)),"")</f>
        <v/>
      </c>
    </row>
    <row r="3114" spans="1:24" s="14" customFormat="1" x14ac:dyDescent="0.25">
      <c r="A3114" s="14">
        <f t="shared" si="624"/>
        <v>3114</v>
      </c>
      <c r="B3114" s="14" t="str">
        <f t="shared" ca="1" si="625"/>
        <v>b73e3afd-c183-4cdf-baa4-c40005ae578b</v>
      </c>
      <c r="C3114" s="14" t="str">
        <f t="shared" ca="1" si="626"/>
        <v>0a3f507e-21bf-32b8-e044-0003ba298018</v>
      </c>
      <c r="D3114" s="14">
        <f t="shared" ca="1" si="627"/>
        <v>996903</v>
      </c>
      <c r="E3114" s="1">
        <f t="shared" ca="1" si="628"/>
        <v>130</v>
      </c>
      <c r="F3114" s="1">
        <f t="shared" ca="1" si="629"/>
        <v>109</v>
      </c>
      <c r="G3114" s="1">
        <f t="shared" ca="1" si="630"/>
        <v>1979</v>
      </c>
      <c r="H3114" s="1" t="str">
        <f ca="1">IFERROR(INDEX(Varmeinstallation!B:B,MATCH(INDIRECT($A$1&amp;"L"&amp;A3114)*1,Varmeinstallation!A:A,0)),"Ingen varmeinstallationer")</f>
        <v>Fjernvarme/blokvarme (radiatorsystemer eller varmluftanlæg)</v>
      </c>
      <c r="I3114" s="1" t="str">
        <f ca="1">IFERROR(INDEX(Opvarmningsmiddel!B:B,MATCH(INDIRECT($A$1&amp;"M"&amp;A3114)*1,Opvarmningsmiddel!A:A,0)),"")</f>
        <v/>
      </c>
      <c r="J3114" s="1">
        <f t="shared" ca="1" si="631"/>
        <v>0</v>
      </c>
      <c r="K3114" s="1" t="str">
        <f ca="1">IFERROR(INDEX(Relationstabel!$C$3:$K$10,MATCH(VALUE(INDIRECT($A$1&amp;"L"&amp;A3114)),Relationstabel!$A$3:$A$10,0),MATCH(IFERROR(VALUE(INDIRECT($A$1&amp;"M"&amp;A3114)),0),Relationstabel!$C$1:$K$1,0)),"Ingen varmeinstallationer")</f>
        <v>Fjernvarme/ Blokvarme</v>
      </c>
      <c r="L3114" s="1" t="str">
        <f ca="1">INDEX(Anvendelseskode!B:B,MATCH($E3114,Anvendelseskode!$A:$A,0))</f>
        <v>Række-, kæde-, dobbelthus (lodret adskillelse mellem enhederne)</v>
      </c>
      <c r="M3114" s="1" t="str">
        <f ca="1">INDEX(Anvendelseskode!C:C,MATCH($E3114,Anvendelseskode!$A:$A,0))</f>
        <v>Række-, kæde og dobbelthuse</v>
      </c>
      <c r="N3114" s="1" t="str">
        <f ca="1">INDEX(Anvendelseskode!D:D,MATCH($E3114,Anvendelseskode!$A:$A,0))</f>
        <v>Private husholdninger</v>
      </c>
      <c r="O3114" s="1" t="str">
        <f ca="1">IFERROR(INDEX(SBi!$2:$2,MATCH(G3114,SBi!$1:$1,1)),SBi!$K$2)</f>
        <v>1979-1998</v>
      </c>
      <c r="P3114" s="1">
        <f ca="1">IFERROR(INDEX(SBi!$C$3:$K$28,MATCH(E3114,SBi!$B$3:$B$28,0),MATCH(O3114,SBi!$C$2:$K$2,0)),0)</f>
        <v>96.8</v>
      </c>
      <c r="Q3114" s="19">
        <f t="shared" ca="1" si="632"/>
        <v>10.5512</v>
      </c>
      <c r="R3114" s="19" t="str">
        <f ca="1">IFERROR(INDEX(VpD!$2:$2,MATCH(G3114,VpD!$1:$1,1)),VpD!$I$2)</f>
        <v>1979-1998</v>
      </c>
      <c r="S3114" s="1">
        <f ca="1">IFERROR(INDEX(VpD!$C$3:$I$27,MATCH(E3114,VpD!$B$3:$B$27,0),MATCH(R3114,VpD!$C$2:$I$2,0)),0)</f>
        <v>74</v>
      </c>
      <c r="T3114" s="19">
        <f t="shared" ca="1" si="633"/>
        <v>8.0660000000000007</v>
      </c>
      <c r="U3114" s="14" t="str">
        <f t="shared" ca="1" si="634"/>
        <v xml:space="preserve">713633.05 </v>
      </c>
      <c r="V3114" s="14" t="str">
        <f t="shared" ca="1" si="635"/>
        <v>6169740.81</v>
      </c>
      <c r="W3114" s="14" t="str">
        <f t="shared" ca="1" si="636"/>
        <v>POINT(713633.05 6169740.81)</v>
      </c>
      <c r="X3114" s="14" t="str">
        <f>IFERROR(INDEX(BygningOmraade!B:B,MATCH(A3114,BygningOmraade!A:A,0)),"")</f>
        <v/>
      </c>
    </row>
    <row r="3115" spans="1:24" s="14" customFormat="1" x14ac:dyDescent="0.25">
      <c r="A3115" s="14">
        <f t="shared" si="624"/>
        <v>3115</v>
      </c>
      <c r="B3115" s="14" t="str">
        <f t="shared" ca="1" si="625"/>
        <v>b75b1fda-bd5e-4a6b-9935-044352105f78</v>
      </c>
      <c r="C3115" s="14" t="str">
        <f t="shared" ca="1" si="626"/>
        <v>0a3f507e-1ebe-32b8-e044-0003ba298018</v>
      </c>
      <c r="D3115" s="14">
        <f t="shared" ca="1" si="627"/>
        <v>994712</v>
      </c>
      <c r="E3115" s="1">
        <f t="shared" ca="1" si="628"/>
        <v>120</v>
      </c>
      <c r="F3115" s="1">
        <f t="shared" ca="1" si="629"/>
        <v>160</v>
      </c>
      <c r="G3115" s="1">
        <f t="shared" ca="1" si="630"/>
        <v>1980</v>
      </c>
      <c r="H3115" s="1" t="str">
        <f ca="1">IFERROR(INDEX(Varmeinstallation!B:B,MATCH(INDIRECT($A$1&amp;"L"&amp;A3115)*1,Varmeinstallation!A:A,0)),"Ingen varmeinstallationer")</f>
        <v>Centralvarme fra eget anlæg, et-kammer fyr</v>
      </c>
      <c r="I3115" s="1" t="str">
        <f ca="1">IFERROR(INDEX(Opvarmningsmiddel!B:B,MATCH(INDIRECT($A$1&amp;"M"&amp;A3115)*1,Opvarmningsmiddel!A:A,0)),"")</f>
        <v>Flydende brændsel (olie, petroleum, flaskegas m.m.)</v>
      </c>
      <c r="J3115" s="1">
        <f t="shared" ca="1" si="631"/>
        <v>5</v>
      </c>
      <c r="K3115" s="1" t="str">
        <f ca="1">IFERROR(INDEX(Relationstabel!$C$3:$K$10,MATCH(VALUE(INDIRECT($A$1&amp;"L"&amp;A3115)),Relationstabel!$A$3:$A$10,0),MATCH(IFERROR(VALUE(INDIRECT($A$1&amp;"M"&amp;A3115)),0),Relationstabel!$C$1:$K$1,0)),"Ingen varmeinstallationer")</f>
        <v>Olie</v>
      </c>
      <c r="L3115" s="1" t="str">
        <f ca="1">INDEX(Anvendelseskode!B:B,MATCH($E3115,Anvendelseskode!$A:$A,0))</f>
        <v>Fritliggende enfamilieshus (parcelhus)</v>
      </c>
      <c r="M3115" s="1" t="str">
        <f ca="1">INDEX(Anvendelseskode!C:C,MATCH($E3115,Anvendelseskode!$A:$A,0))</f>
        <v>Parcelhuse</v>
      </c>
      <c r="N3115" s="1" t="str">
        <f ca="1">INDEX(Anvendelseskode!D:D,MATCH($E3115,Anvendelseskode!$A:$A,0))</f>
        <v>Private husholdninger</v>
      </c>
      <c r="O3115" s="1" t="str">
        <f ca="1">IFERROR(INDEX(SBi!$2:$2,MATCH(G3115,SBi!$1:$1,1)),SBi!$K$2)</f>
        <v>1979-1998</v>
      </c>
      <c r="P3115" s="1">
        <f ca="1">IFERROR(INDEX(SBi!$C$3:$K$28,MATCH(E3115,SBi!$B$3:$B$28,0),MATCH(O3115,SBi!$C$2:$K$2,0)),0)</f>
        <v>105.4</v>
      </c>
      <c r="Q3115" s="19">
        <f t="shared" ca="1" si="632"/>
        <v>16.864000000000001</v>
      </c>
      <c r="R3115" s="19" t="str">
        <f ca="1">IFERROR(INDEX(VpD!$2:$2,MATCH(G3115,VpD!$1:$1,1)),VpD!$I$2)</f>
        <v>1979-1998</v>
      </c>
      <c r="S3115" s="1">
        <f ca="1">IFERROR(INDEX(VpD!$C$3:$I$27,MATCH(E3115,VpD!$B$3:$B$27,0),MATCH(R3115,VpD!$C$2:$I$2,0)),0)</f>
        <v>90</v>
      </c>
      <c r="T3115" s="19">
        <f t="shared" ca="1" si="633"/>
        <v>14.4</v>
      </c>
      <c r="U3115" s="14" t="str">
        <f t="shared" ca="1" si="634"/>
        <v xml:space="preserve">711644.96 </v>
      </c>
      <c r="V3115" s="14" t="str">
        <f t="shared" ca="1" si="635"/>
        <v>6171982.31</v>
      </c>
      <c r="W3115" s="14" t="str">
        <f t="shared" ca="1" si="636"/>
        <v>POINT(711644.96 6171982.31)</v>
      </c>
      <c r="X3115" s="14" t="str">
        <f>IFERROR(INDEX(BygningOmraade!B:B,MATCH(A3115,BygningOmraade!A:A,0)),"")</f>
        <v/>
      </c>
    </row>
    <row r="3116" spans="1:24" s="14" customFormat="1" x14ac:dyDescent="0.25">
      <c r="A3116" s="14">
        <f t="shared" si="624"/>
        <v>3116</v>
      </c>
      <c r="B3116" s="14" t="str">
        <f t="shared" ca="1" si="625"/>
        <v>b77b9f55-6ae4-448a-8095-6d804845e9ca</v>
      </c>
      <c r="C3116" s="14" t="str">
        <f t="shared" ca="1" si="626"/>
        <v>0a3f507e-1cee-32b8-e044-0003ba298018</v>
      </c>
      <c r="D3116" s="14">
        <f t="shared" ca="1" si="627"/>
        <v>994068</v>
      </c>
      <c r="E3116" s="1">
        <f t="shared" ca="1" si="628"/>
        <v>120</v>
      </c>
      <c r="F3116" s="1">
        <f t="shared" ca="1" si="629"/>
        <v>170</v>
      </c>
      <c r="G3116" s="1">
        <f t="shared" ca="1" si="630"/>
        <v>1977</v>
      </c>
      <c r="H3116" s="1" t="str">
        <f ca="1">IFERROR(INDEX(Varmeinstallation!B:B,MATCH(INDIRECT($A$1&amp;"L"&amp;A3116)*1,Varmeinstallation!A:A,0)),"Ingen varmeinstallationer")</f>
        <v>Centralvarme fra eget anlæg, et-kammer fyr</v>
      </c>
      <c r="I3116" s="1" t="str">
        <f ca="1">IFERROR(INDEX(Opvarmningsmiddel!B:B,MATCH(INDIRECT($A$1&amp;"M"&amp;A3116)*1,Opvarmningsmiddel!A:A,0)),"")</f>
        <v>Naturgas</v>
      </c>
      <c r="J3116" s="1">
        <f t="shared" ca="1" si="631"/>
        <v>2</v>
      </c>
      <c r="K3116" s="1" t="str">
        <f ca="1">IFERROR(INDEX(Relationstabel!$C$3:$K$10,MATCH(VALUE(INDIRECT($A$1&amp;"L"&amp;A3116)),Relationstabel!$A$3:$A$10,0),MATCH(IFERROR(VALUE(INDIRECT($A$1&amp;"M"&amp;A3116)),0),Relationstabel!$C$1:$K$1,0)),"Ingen varmeinstallationer")</f>
        <v>Naturgas</v>
      </c>
      <c r="L3116" s="1" t="str">
        <f ca="1">INDEX(Anvendelseskode!B:B,MATCH($E3116,Anvendelseskode!$A:$A,0))</f>
        <v>Fritliggende enfamilieshus (parcelhus)</v>
      </c>
      <c r="M3116" s="1" t="str">
        <f ca="1">INDEX(Anvendelseskode!C:C,MATCH($E3116,Anvendelseskode!$A:$A,0))</f>
        <v>Parcelhuse</v>
      </c>
      <c r="N3116" s="1" t="str">
        <f ca="1">INDEX(Anvendelseskode!D:D,MATCH($E3116,Anvendelseskode!$A:$A,0))</f>
        <v>Private husholdninger</v>
      </c>
      <c r="O3116" s="1" t="str">
        <f ca="1">IFERROR(INDEX(SBi!$2:$2,MATCH(G3116,SBi!$1:$1,1)),SBi!$K$2)</f>
        <v>1973-1978</v>
      </c>
      <c r="P3116" s="1">
        <f ca="1">IFERROR(INDEX(SBi!$C$3:$K$28,MATCH(E3116,SBi!$B$3:$B$28,0),MATCH(O3116,SBi!$C$2:$K$2,0)),0)</f>
        <v>119.8</v>
      </c>
      <c r="Q3116" s="19">
        <f t="shared" ca="1" si="632"/>
        <v>20.366</v>
      </c>
      <c r="R3116" s="19" t="str">
        <f ca="1">IFERROR(INDEX(VpD!$2:$2,MATCH(G3116,VpD!$1:$1,1)),VpD!$I$2)</f>
        <v>1973-1978</v>
      </c>
      <c r="S3116" s="1">
        <f ca="1">IFERROR(INDEX(VpD!$C$3:$I$27,MATCH(E3116,VpD!$B$3:$B$27,0),MATCH(R3116,VpD!$C$2:$I$2,0)),0)</f>
        <v>117</v>
      </c>
      <c r="T3116" s="19">
        <f t="shared" ca="1" si="633"/>
        <v>19.89</v>
      </c>
      <c r="U3116" s="14" t="str">
        <f t="shared" ca="1" si="634"/>
        <v xml:space="preserve">711040.12 </v>
      </c>
      <c r="V3116" s="14" t="str">
        <f t="shared" ca="1" si="635"/>
        <v>6171952.26</v>
      </c>
      <c r="W3116" s="14" t="str">
        <f t="shared" ca="1" si="636"/>
        <v>POINT(711040.12 6171952.26)</v>
      </c>
      <c r="X3116" s="14" t="str">
        <f>IFERROR(INDEX(BygningOmraade!B:B,MATCH(A3116,BygningOmraade!A:A,0)),"")</f>
        <v/>
      </c>
    </row>
    <row r="3117" spans="1:24" s="14" customFormat="1" x14ac:dyDescent="0.25">
      <c r="A3117" s="14">
        <f t="shared" si="624"/>
        <v>3117</v>
      </c>
      <c r="B3117" s="14" t="str">
        <f t="shared" ca="1" si="625"/>
        <v>b78a7e8a-0278-40ef-99f0-45479271670a</v>
      </c>
      <c r="C3117" s="14" t="str">
        <f t="shared" ca="1" si="626"/>
        <v>0a3f507e-1886-32b8-e044-0003ba298018</v>
      </c>
      <c r="D3117" s="14">
        <f t="shared" ca="1" si="627"/>
        <v>994576</v>
      </c>
      <c r="E3117" s="1">
        <f t="shared" ca="1" si="628"/>
        <v>130</v>
      </c>
      <c r="F3117" s="1">
        <f t="shared" ca="1" si="629"/>
        <v>143</v>
      </c>
      <c r="G3117" s="1">
        <f t="shared" ca="1" si="630"/>
        <v>1987</v>
      </c>
      <c r="H3117" s="1" t="str">
        <f ca="1">IFERROR(INDEX(Varmeinstallation!B:B,MATCH(INDIRECT($A$1&amp;"L"&amp;A3117)*1,Varmeinstallation!A:A,0)),"Ingen varmeinstallationer")</f>
        <v>Fjernvarme/blokvarme (radiatorsystemer eller varmluftanlæg)</v>
      </c>
      <c r="I3117" s="1" t="str">
        <f ca="1">IFERROR(INDEX(Opvarmningsmiddel!B:B,MATCH(INDIRECT($A$1&amp;"M"&amp;A3117)*1,Opvarmningsmiddel!A:A,0)),"")</f>
        <v/>
      </c>
      <c r="J3117" s="1">
        <f t="shared" ca="1" si="631"/>
        <v>0</v>
      </c>
      <c r="K3117" s="1" t="str">
        <f ca="1">IFERROR(INDEX(Relationstabel!$C$3:$K$10,MATCH(VALUE(INDIRECT($A$1&amp;"L"&amp;A3117)),Relationstabel!$A$3:$A$10,0),MATCH(IFERROR(VALUE(INDIRECT($A$1&amp;"M"&amp;A3117)),0),Relationstabel!$C$1:$K$1,0)),"Ingen varmeinstallationer")</f>
        <v>Fjernvarme/ Blokvarme</v>
      </c>
      <c r="L3117" s="1" t="str">
        <f ca="1">INDEX(Anvendelseskode!B:B,MATCH($E3117,Anvendelseskode!$A:$A,0))</f>
        <v>Række-, kæde-, dobbelthus (lodret adskillelse mellem enhederne)</v>
      </c>
      <c r="M3117" s="1" t="str">
        <f ca="1">INDEX(Anvendelseskode!C:C,MATCH($E3117,Anvendelseskode!$A:$A,0))</f>
        <v>Række-, kæde og dobbelthuse</v>
      </c>
      <c r="N3117" s="1" t="str">
        <f ca="1">INDEX(Anvendelseskode!D:D,MATCH($E3117,Anvendelseskode!$A:$A,0))</f>
        <v>Private husholdninger</v>
      </c>
      <c r="O3117" s="1" t="str">
        <f ca="1">IFERROR(INDEX(SBi!$2:$2,MATCH(G3117,SBi!$1:$1,1)),SBi!$K$2)</f>
        <v>1979-1998</v>
      </c>
      <c r="P3117" s="1">
        <f ca="1">IFERROR(INDEX(SBi!$C$3:$K$28,MATCH(E3117,SBi!$B$3:$B$28,0),MATCH(O3117,SBi!$C$2:$K$2,0)),0)</f>
        <v>96.8</v>
      </c>
      <c r="Q3117" s="19">
        <f t="shared" ca="1" si="632"/>
        <v>13.8424</v>
      </c>
      <c r="R3117" s="19" t="str">
        <f ca="1">IFERROR(INDEX(VpD!$2:$2,MATCH(G3117,VpD!$1:$1,1)),VpD!$I$2)</f>
        <v>1979-1998</v>
      </c>
      <c r="S3117" s="1">
        <f ca="1">IFERROR(INDEX(VpD!$C$3:$I$27,MATCH(E3117,VpD!$B$3:$B$27,0),MATCH(R3117,VpD!$C$2:$I$2,0)),0)</f>
        <v>74</v>
      </c>
      <c r="T3117" s="19">
        <f t="shared" ca="1" si="633"/>
        <v>10.582000000000001</v>
      </c>
      <c r="U3117" s="14" t="str">
        <f t="shared" ca="1" si="634"/>
        <v xml:space="preserve">711473.99 </v>
      </c>
      <c r="V3117" s="14" t="str">
        <f t="shared" ca="1" si="635"/>
        <v>6171605.3</v>
      </c>
      <c r="W3117" s="14" t="str">
        <f t="shared" ca="1" si="636"/>
        <v>POINT(711473.99 6171605.3)</v>
      </c>
      <c r="X3117" s="14" t="str">
        <f>IFERROR(INDEX(BygningOmraade!B:B,MATCH(A3117,BygningOmraade!A:A,0)),"")</f>
        <v/>
      </c>
    </row>
    <row r="3118" spans="1:24" s="14" customFormat="1" x14ac:dyDescent="0.25">
      <c r="A3118" s="14">
        <f t="shared" si="624"/>
        <v>3118</v>
      </c>
      <c r="B3118" s="14" t="str">
        <f t="shared" ca="1" si="625"/>
        <v>b78cae4c-451d-480c-ae0a-fca81c7991f7</v>
      </c>
      <c r="C3118" s="14" t="str">
        <f t="shared" ca="1" si="626"/>
        <v>0a3f507e-18d0-32b8-e044-0003ba298018</v>
      </c>
      <c r="D3118" s="14">
        <f t="shared" ca="1" si="627"/>
        <v>994599</v>
      </c>
      <c r="E3118" s="1">
        <f t="shared" ca="1" si="628"/>
        <v>130</v>
      </c>
      <c r="F3118" s="1">
        <f t="shared" ca="1" si="629"/>
        <v>107</v>
      </c>
      <c r="G3118" s="1">
        <f t="shared" ca="1" si="630"/>
        <v>1985</v>
      </c>
      <c r="H3118" s="1" t="str">
        <f ca="1">IFERROR(INDEX(Varmeinstallation!B:B,MATCH(INDIRECT($A$1&amp;"L"&amp;A3118)*1,Varmeinstallation!A:A,0)),"Ingen varmeinstallationer")</f>
        <v>Fjernvarme/blokvarme (radiatorsystemer eller varmluftanlæg)</v>
      </c>
      <c r="I3118" s="1" t="str">
        <f ca="1">IFERROR(INDEX(Opvarmningsmiddel!B:B,MATCH(INDIRECT($A$1&amp;"M"&amp;A3118)*1,Opvarmningsmiddel!A:A,0)),"")</f>
        <v/>
      </c>
      <c r="J3118" s="1">
        <f t="shared" ca="1" si="631"/>
        <v>0</v>
      </c>
      <c r="K3118" s="1" t="str">
        <f ca="1">IFERROR(INDEX(Relationstabel!$C$3:$K$10,MATCH(VALUE(INDIRECT($A$1&amp;"L"&amp;A3118)),Relationstabel!$A$3:$A$10,0),MATCH(IFERROR(VALUE(INDIRECT($A$1&amp;"M"&amp;A3118)),0),Relationstabel!$C$1:$K$1,0)),"Ingen varmeinstallationer")</f>
        <v>Fjernvarme/ Blokvarme</v>
      </c>
      <c r="L3118" s="1" t="str">
        <f ca="1">INDEX(Anvendelseskode!B:B,MATCH($E3118,Anvendelseskode!$A:$A,0))</f>
        <v>Række-, kæde-, dobbelthus (lodret adskillelse mellem enhederne)</v>
      </c>
      <c r="M3118" s="1" t="str">
        <f ca="1">INDEX(Anvendelseskode!C:C,MATCH($E3118,Anvendelseskode!$A:$A,0))</f>
        <v>Række-, kæde og dobbelthuse</v>
      </c>
      <c r="N3118" s="1" t="str">
        <f ca="1">INDEX(Anvendelseskode!D:D,MATCH($E3118,Anvendelseskode!$A:$A,0))</f>
        <v>Private husholdninger</v>
      </c>
      <c r="O3118" s="1" t="str">
        <f ca="1">IFERROR(INDEX(SBi!$2:$2,MATCH(G3118,SBi!$1:$1,1)),SBi!$K$2)</f>
        <v>1979-1998</v>
      </c>
      <c r="P3118" s="1">
        <f ca="1">IFERROR(INDEX(SBi!$C$3:$K$28,MATCH(E3118,SBi!$B$3:$B$28,0),MATCH(O3118,SBi!$C$2:$K$2,0)),0)</f>
        <v>96.8</v>
      </c>
      <c r="Q3118" s="19">
        <f t="shared" ca="1" si="632"/>
        <v>10.3576</v>
      </c>
      <c r="R3118" s="19" t="str">
        <f ca="1">IFERROR(INDEX(VpD!$2:$2,MATCH(G3118,VpD!$1:$1,1)),VpD!$I$2)</f>
        <v>1979-1998</v>
      </c>
      <c r="S3118" s="1">
        <f ca="1">IFERROR(INDEX(VpD!$C$3:$I$27,MATCH(E3118,VpD!$B$3:$B$27,0),MATCH(R3118,VpD!$C$2:$I$2,0)),0)</f>
        <v>74</v>
      </c>
      <c r="T3118" s="19">
        <f t="shared" ca="1" si="633"/>
        <v>7.9180000000000001</v>
      </c>
      <c r="U3118" s="14" t="str">
        <f t="shared" ca="1" si="634"/>
        <v xml:space="preserve">711453.63 </v>
      </c>
      <c r="V3118" s="14" t="str">
        <f t="shared" ca="1" si="635"/>
        <v>6171846.44</v>
      </c>
      <c r="W3118" s="14" t="str">
        <f t="shared" ca="1" si="636"/>
        <v>POINT(711453.63 6171846.44)</v>
      </c>
      <c r="X3118" s="14" t="str">
        <f>IFERROR(INDEX(BygningOmraade!B:B,MATCH(A3118,BygningOmraade!A:A,0)),"")</f>
        <v/>
      </c>
    </row>
    <row r="3119" spans="1:24" s="14" customFormat="1" x14ac:dyDescent="0.25">
      <c r="A3119" s="14">
        <f t="shared" si="624"/>
        <v>3119</v>
      </c>
      <c r="B3119" s="14" t="str">
        <f t="shared" ca="1" si="625"/>
        <v>b797598e-6225-4c2a-ab50-9cf257ca870f</v>
      </c>
      <c r="C3119" s="14" t="str">
        <f t="shared" ca="1" si="626"/>
        <v>0a3f507e-168c-32b8-e044-0003ba298018</v>
      </c>
      <c r="D3119" s="14">
        <f t="shared" ca="1" si="627"/>
        <v>995988</v>
      </c>
      <c r="E3119" s="1">
        <f t="shared" ca="1" si="628"/>
        <v>140</v>
      </c>
      <c r="F3119" s="1">
        <f t="shared" ca="1" si="629"/>
        <v>812</v>
      </c>
      <c r="G3119" s="1">
        <f t="shared" ca="1" si="630"/>
        <v>1988</v>
      </c>
      <c r="H3119" s="1" t="str">
        <f ca="1">IFERROR(INDEX(Varmeinstallation!B:B,MATCH(INDIRECT($A$1&amp;"L"&amp;A3119)*1,Varmeinstallation!A:A,0)),"Ingen varmeinstallationer")</f>
        <v>Fjernvarme/blokvarme (radiatorsystemer eller varmluftanlæg)</v>
      </c>
      <c r="I3119" s="1" t="str">
        <f ca="1">IFERROR(INDEX(Opvarmningsmiddel!B:B,MATCH(INDIRECT($A$1&amp;"M"&amp;A3119)*1,Opvarmningsmiddel!A:A,0)),"")</f>
        <v/>
      </c>
      <c r="J3119" s="1">
        <f t="shared" ca="1" si="631"/>
        <v>0</v>
      </c>
      <c r="K3119" s="1" t="str">
        <f ca="1">IFERROR(INDEX(Relationstabel!$C$3:$K$10,MATCH(VALUE(INDIRECT($A$1&amp;"L"&amp;A3119)),Relationstabel!$A$3:$A$10,0),MATCH(IFERROR(VALUE(INDIRECT($A$1&amp;"M"&amp;A3119)),0),Relationstabel!$C$1:$K$1,0)),"Ingen varmeinstallationer")</f>
        <v>Fjernvarme/ Blokvarme</v>
      </c>
      <c r="L3119" s="1" t="str">
        <f ca="1">INDEX(Anvendelseskode!B:B,MATCH($E3119,Anvendelseskode!$A:$A,0))</f>
        <v>Etageboligbebyggelse</v>
      </c>
      <c r="M3119" s="1" t="str">
        <f ca="1">INDEX(Anvendelseskode!C:C,MATCH($E3119,Anvendelseskode!$A:$A,0))</f>
        <v>Etageboligbebyggelse</v>
      </c>
      <c r="N3119" s="1" t="str">
        <f ca="1">INDEX(Anvendelseskode!D:D,MATCH($E3119,Anvendelseskode!$A:$A,0))</f>
        <v>Private husholdninger</v>
      </c>
      <c r="O3119" s="1" t="str">
        <f ca="1">IFERROR(INDEX(SBi!$2:$2,MATCH(G3119,SBi!$1:$1,1)),SBi!$K$2)</f>
        <v>1979-1998</v>
      </c>
      <c r="P3119" s="1">
        <f ca="1">IFERROR(INDEX(SBi!$C$3:$K$28,MATCH(E3119,SBi!$B$3:$B$28,0),MATCH(O3119,SBi!$C$2:$K$2,0)),0)</f>
        <v>108.5</v>
      </c>
      <c r="Q3119" s="19">
        <f t="shared" ca="1" si="632"/>
        <v>88.102000000000004</v>
      </c>
      <c r="R3119" s="19" t="str">
        <f ca="1">IFERROR(INDEX(VpD!$2:$2,MATCH(G3119,VpD!$1:$1,1)),VpD!$I$2)</f>
        <v>1979-1998</v>
      </c>
      <c r="S3119" s="1">
        <f ca="1">IFERROR(INDEX(VpD!$C$3:$I$27,MATCH(E3119,VpD!$B$3:$B$27,0),MATCH(R3119,VpD!$C$2:$I$2,0)),0)</f>
        <v>80</v>
      </c>
      <c r="T3119" s="19">
        <f t="shared" ca="1" si="633"/>
        <v>64.959999999999994</v>
      </c>
      <c r="U3119" s="14" t="str">
        <f t="shared" ca="1" si="634"/>
        <v xml:space="preserve">712779.51 </v>
      </c>
      <c r="V3119" s="14" t="str">
        <f t="shared" ca="1" si="635"/>
        <v>6169693.96</v>
      </c>
      <c r="W3119" s="14" t="str">
        <f t="shared" ca="1" si="636"/>
        <v>POINT(712779.51 6169693.96)</v>
      </c>
      <c r="X3119" s="14" t="str">
        <f>IFERROR(INDEX(BygningOmraade!B:B,MATCH(A3119,BygningOmraade!A:A,0)),"")</f>
        <v/>
      </c>
    </row>
    <row r="3120" spans="1:24" s="14" customFormat="1" x14ac:dyDescent="0.25">
      <c r="A3120" s="14">
        <f t="shared" si="624"/>
        <v>3120</v>
      </c>
      <c r="B3120" s="14" t="str">
        <f t="shared" ca="1" si="625"/>
        <v>b79e6a0d-c7c8-4eb5-abb8-2dd4f0e6a2db</v>
      </c>
      <c r="C3120" s="14" t="str">
        <f t="shared" ca="1" si="626"/>
        <v>0a3f507e-1df8-32b8-e044-0003ba298018</v>
      </c>
      <c r="D3120" s="14">
        <f t="shared" ca="1" si="627"/>
        <v>997504</v>
      </c>
      <c r="E3120" s="1">
        <f t="shared" ca="1" si="628"/>
        <v>120</v>
      </c>
      <c r="F3120" s="1">
        <f t="shared" ca="1" si="629"/>
        <v>149</v>
      </c>
      <c r="G3120" s="1">
        <f t="shared" ca="1" si="630"/>
        <v>1960</v>
      </c>
      <c r="H3120" s="1" t="str">
        <f ca="1">IFERROR(INDEX(Varmeinstallation!B:B,MATCH(INDIRECT($A$1&amp;"L"&amp;A3120)*1,Varmeinstallation!A:A,0)),"Ingen varmeinstallationer")</f>
        <v>Centralvarme fra eget anlæg, et-kammer fyr</v>
      </c>
      <c r="I3120" s="1" t="str">
        <f ca="1">IFERROR(INDEX(Opvarmningsmiddel!B:B,MATCH(INDIRECT($A$1&amp;"M"&amp;A3120)*1,Opvarmningsmiddel!A:A,0)),"")</f>
        <v>Naturgas</v>
      </c>
      <c r="J3120" s="1">
        <f t="shared" ca="1" si="631"/>
        <v>0</v>
      </c>
      <c r="K3120" s="1" t="str">
        <f ca="1">IFERROR(INDEX(Relationstabel!$C$3:$K$10,MATCH(VALUE(INDIRECT($A$1&amp;"L"&amp;A3120)),Relationstabel!$A$3:$A$10,0),MATCH(IFERROR(VALUE(INDIRECT($A$1&amp;"M"&amp;A3120)),0),Relationstabel!$C$1:$K$1,0)),"Ingen varmeinstallationer")</f>
        <v>Naturgas</v>
      </c>
      <c r="L3120" s="1" t="str">
        <f ca="1">INDEX(Anvendelseskode!B:B,MATCH($E3120,Anvendelseskode!$A:$A,0))</f>
        <v>Fritliggende enfamilieshus (parcelhus)</v>
      </c>
      <c r="M3120" s="1" t="str">
        <f ca="1">INDEX(Anvendelseskode!C:C,MATCH($E3120,Anvendelseskode!$A:$A,0))</f>
        <v>Parcelhuse</v>
      </c>
      <c r="N3120" s="1" t="str">
        <f ca="1">INDEX(Anvendelseskode!D:D,MATCH($E3120,Anvendelseskode!$A:$A,0))</f>
        <v>Private husholdninger</v>
      </c>
      <c r="O3120" s="1" t="str">
        <f ca="1">IFERROR(INDEX(SBi!$2:$2,MATCH(G3120,SBi!$1:$1,1)),SBi!$K$2)</f>
        <v>1951-1960</v>
      </c>
      <c r="P3120" s="1">
        <f ca="1">IFERROR(INDEX(SBi!$C$3:$K$28,MATCH(E3120,SBi!$B$3:$B$28,0),MATCH(O3120,SBi!$C$2:$K$2,0)),0)</f>
        <v>154.9</v>
      </c>
      <c r="Q3120" s="19">
        <f t="shared" ca="1" si="632"/>
        <v>23.080100000000002</v>
      </c>
      <c r="R3120" s="19" t="str">
        <f ca="1">IFERROR(INDEX(VpD!$2:$2,MATCH(G3120,VpD!$1:$1,1)),VpD!$I$2)</f>
        <v>1951-1960</v>
      </c>
      <c r="S3120" s="1">
        <f ca="1">IFERROR(INDEX(VpD!$C$3:$I$27,MATCH(E3120,VpD!$B$3:$B$27,0),MATCH(R3120,VpD!$C$2:$I$2,0)),0)</f>
        <v>204</v>
      </c>
      <c r="T3120" s="19">
        <f t="shared" ca="1" si="633"/>
        <v>30.396000000000001</v>
      </c>
      <c r="U3120" s="14" t="str">
        <f t="shared" ca="1" si="634"/>
        <v xml:space="preserve">713894.46 </v>
      </c>
      <c r="V3120" s="14" t="str">
        <f t="shared" ca="1" si="635"/>
        <v>6169406.21</v>
      </c>
      <c r="W3120" s="14" t="str">
        <f t="shared" ca="1" si="636"/>
        <v>POINT(713894.46 6169406.21)</v>
      </c>
      <c r="X3120" s="14" t="str">
        <f>IFERROR(INDEX(BygningOmraade!B:B,MATCH(A3120,BygningOmraade!A:A,0)),"")</f>
        <v/>
      </c>
    </row>
    <row r="3121" spans="1:24" s="14" customFormat="1" x14ac:dyDescent="0.25">
      <c r="A3121" s="14">
        <f t="shared" si="624"/>
        <v>3121</v>
      </c>
      <c r="B3121" s="14" t="str">
        <f t="shared" ca="1" si="625"/>
        <v>b7a0836a-6a64-4e7c-a52f-c2c4f7ac22ed</v>
      </c>
      <c r="C3121" s="14" t="str">
        <f t="shared" ca="1" si="626"/>
        <v>0a3f507e-183f-32b8-e044-0003ba298018</v>
      </c>
      <c r="D3121" s="14">
        <f t="shared" ca="1" si="627"/>
        <v>996368</v>
      </c>
      <c r="E3121" s="1">
        <f t="shared" ca="1" si="628"/>
        <v>130</v>
      </c>
      <c r="F3121" s="1">
        <f t="shared" ca="1" si="629"/>
        <v>109</v>
      </c>
      <c r="G3121" s="1">
        <f t="shared" ca="1" si="630"/>
        <v>1978</v>
      </c>
      <c r="H3121" s="1" t="str">
        <f ca="1">IFERROR(INDEX(Varmeinstallation!B:B,MATCH(INDIRECT($A$1&amp;"L"&amp;A3121)*1,Varmeinstallation!A:A,0)),"Ingen varmeinstallationer")</f>
        <v>Fjernvarme/blokvarme (radiatorsystemer eller varmluftanlæg)</v>
      </c>
      <c r="I3121" s="1" t="str">
        <f ca="1">IFERROR(INDEX(Opvarmningsmiddel!B:B,MATCH(INDIRECT($A$1&amp;"M"&amp;A3121)*1,Opvarmningsmiddel!A:A,0)),"")</f>
        <v/>
      </c>
      <c r="J3121" s="1">
        <f t="shared" ca="1" si="631"/>
        <v>0</v>
      </c>
      <c r="K3121" s="1" t="str">
        <f ca="1">IFERROR(INDEX(Relationstabel!$C$3:$K$10,MATCH(VALUE(INDIRECT($A$1&amp;"L"&amp;A3121)),Relationstabel!$A$3:$A$10,0),MATCH(IFERROR(VALUE(INDIRECT($A$1&amp;"M"&amp;A3121)),0),Relationstabel!$C$1:$K$1,0)),"Ingen varmeinstallationer")</f>
        <v>Fjernvarme/ Blokvarme</v>
      </c>
      <c r="L3121" s="1" t="str">
        <f ca="1">INDEX(Anvendelseskode!B:B,MATCH($E3121,Anvendelseskode!$A:$A,0))</f>
        <v>Række-, kæde-, dobbelthus (lodret adskillelse mellem enhederne)</v>
      </c>
      <c r="M3121" s="1" t="str">
        <f ca="1">INDEX(Anvendelseskode!C:C,MATCH($E3121,Anvendelseskode!$A:$A,0))</f>
        <v>Række-, kæde og dobbelthuse</v>
      </c>
      <c r="N3121" s="1" t="str">
        <f ca="1">INDEX(Anvendelseskode!D:D,MATCH($E3121,Anvendelseskode!$A:$A,0))</f>
        <v>Private husholdninger</v>
      </c>
      <c r="O3121" s="1" t="str">
        <f ca="1">IFERROR(INDEX(SBi!$2:$2,MATCH(G3121,SBi!$1:$1,1)),SBi!$K$2)</f>
        <v>1973-1978</v>
      </c>
      <c r="P3121" s="1">
        <f ca="1">IFERROR(INDEX(SBi!$C$3:$K$28,MATCH(E3121,SBi!$B$3:$B$28,0),MATCH(O3121,SBi!$C$2:$K$2,0)),0)</f>
        <v>112.6</v>
      </c>
      <c r="Q3121" s="19">
        <f t="shared" ca="1" si="632"/>
        <v>12.273399999999999</v>
      </c>
      <c r="R3121" s="19" t="str">
        <f ca="1">IFERROR(INDEX(VpD!$2:$2,MATCH(G3121,VpD!$1:$1,1)),VpD!$I$2)</f>
        <v>1973-1978</v>
      </c>
      <c r="S3121" s="1">
        <f ca="1">IFERROR(INDEX(VpD!$C$3:$I$27,MATCH(E3121,VpD!$B$3:$B$27,0),MATCH(R3121,VpD!$C$2:$I$2,0)),0)</f>
        <v>98</v>
      </c>
      <c r="T3121" s="19">
        <f t="shared" ca="1" si="633"/>
        <v>10.682</v>
      </c>
      <c r="U3121" s="14" t="str">
        <f t="shared" ca="1" si="634"/>
        <v xml:space="preserve">713425.17 </v>
      </c>
      <c r="V3121" s="14" t="str">
        <f t="shared" ca="1" si="635"/>
        <v>6169690.64</v>
      </c>
      <c r="W3121" s="14" t="str">
        <f t="shared" ca="1" si="636"/>
        <v>POINT(713425.17 6169690.64)</v>
      </c>
      <c r="X3121" s="14" t="str">
        <f>IFERROR(INDEX(BygningOmraade!B:B,MATCH(A3121,BygningOmraade!A:A,0)),"")</f>
        <v/>
      </c>
    </row>
    <row r="3122" spans="1:24" s="14" customFormat="1" x14ac:dyDescent="0.25">
      <c r="A3122" s="14">
        <f t="shared" si="624"/>
        <v>3122</v>
      </c>
      <c r="B3122" s="14" t="str">
        <f t="shared" ca="1" si="625"/>
        <v>b7a556b7-f404-47ae-b99b-61b3a9fd2130</v>
      </c>
      <c r="C3122" s="14" t="str">
        <f t="shared" ca="1" si="626"/>
        <v>0a3f507e-1cc7-32b8-e044-0003ba298018</v>
      </c>
      <c r="D3122" s="14">
        <f t="shared" ca="1" si="627"/>
        <v>994322</v>
      </c>
      <c r="E3122" s="1">
        <f t="shared" ca="1" si="628"/>
        <v>130</v>
      </c>
      <c r="F3122" s="1">
        <f t="shared" ca="1" si="629"/>
        <v>134</v>
      </c>
      <c r="G3122" s="1">
        <f t="shared" ca="1" si="630"/>
        <v>1975</v>
      </c>
      <c r="H3122" s="1" t="str">
        <f ca="1">IFERROR(INDEX(Varmeinstallation!B:B,MATCH(INDIRECT($A$1&amp;"L"&amp;A3122)*1,Varmeinstallation!A:A,0)),"Ingen varmeinstallationer")</f>
        <v>Fjernvarme/blokvarme (radiatorsystemer eller varmluftanlæg)</v>
      </c>
      <c r="I3122" s="1" t="str">
        <f ca="1">IFERROR(INDEX(Opvarmningsmiddel!B:B,MATCH(INDIRECT($A$1&amp;"M"&amp;A3122)*1,Opvarmningsmiddel!A:A,0)),"")</f>
        <v/>
      </c>
      <c r="J3122" s="1">
        <f t="shared" ca="1" si="631"/>
        <v>0</v>
      </c>
      <c r="K3122" s="1" t="str">
        <f ca="1">IFERROR(INDEX(Relationstabel!$C$3:$K$10,MATCH(VALUE(INDIRECT($A$1&amp;"L"&amp;A3122)),Relationstabel!$A$3:$A$10,0),MATCH(IFERROR(VALUE(INDIRECT($A$1&amp;"M"&amp;A3122)),0),Relationstabel!$C$1:$K$1,0)),"Ingen varmeinstallationer")</f>
        <v>Fjernvarme/ Blokvarme</v>
      </c>
      <c r="L3122" s="1" t="str">
        <f ca="1">INDEX(Anvendelseskode!B:B,MATCH($E3122,Anvendelseskode!$A:$A,0))</f>
        <v>Række-, kæde-, dobbelthus (lodret adskillelse mellem enhederne)</v>
      </c>
      <c r="M3122" s="1" t="str">
        <f ca="1">INDEX(Anvendelseskode!C:C,MATCH($E3122,Anvendelseskode!$A:$A,0))</f>
        <v>Række-, kæde og dobbelthuse</v>
      </c>
      <c r="N3122" s="1" t="str">
        <f ca="1">INDEX(Anvendelseskode!D:D,MATCH($E3122,Anvendelseskode!$A:$A,0))</f>
        <v>Private husholdninger</v>
      </c>
      <c r="O3122" s="1" t="str">
        <f ca="1">IFERROR(INDEX(SBi!$2:$2,MATCH(G3122,SBi!$1:$1,1)),SBi!$K$2)</f>
        <v>1973-1978</v>
      </c>
      <c r="P3122" s="1">
        <f ca="1">IFERROR(INDEX(SBi!$C$3:$K$28,MATCH(E3122,SBi!$B$3:$B$28,0),MATCH(O3122,SBi!$C$2:$K$2,0)),0)</f>
        <v>112.6</v>
      </c>
      <c r="Q3122" s="19">
        <f t="shared" ca="1" si="632"/>
        <v>15.0884</v>
      </c>
      <c r="R3122" s="19" t="str">
        <f ca="1">IFERROR(INDEX(VpD!$2:$2,MATCH(G3122,VpD!$1:$1,1)),VpD!$I$2)</f>
        <v>1973-1978</v>
      </c>
      <c r="S3122" s="1">
        <f ca="1">IFERROR(INDEX(VpD!$C$3:$I$27,MATCH(E3122,VpD!$B$3:$B$27,0),MATCH(R3122,VpD!$C$2:$I$2,0)),0)</f>
        <v>98</v>
      </c>
      <c r="T3122" s="19">
        <f t="shared" ca="1" si="633"/>
        <v>13.132</v>
      </c>
      <c r="U3122" s="14" t="str">
        <f t="shared" ca="1" si="634"/>
        <v xml:space="preserve">711266.95 </v>
      </c>
      <c r="V3122" s="14" t="str">
        <f t="shared" ca="1" si="635"/>
        <v>6172469.13</v>
      </c>
      <c r="W3122" s="14" t="str">
        <f t="shared" ca="1" si="636"/>
        <v>POINT(711266.95 6172469.13)</v>
      </c>
      <c r="X3122" s="14" t="str">
        <f>IFERROR(INDEX(BygningOmraade!B:B,MATCH(A3122,BygningOmraade!A:A,0)),"")</f>
        <v/>
      </c>
    </row>
    <row r="3123" spans="1:24" s="14" customFormat="1" x14ac:dyDescent="0.25">
      <c r="A3123" s="14">
        <f t="shared" si="624"/>
        <v>3123</v>
      </c>
      <c r="B3123" s="14" t="str">
        <f t="shared" ca="1" si="625"/>
        <v>b7aa3185-d873-4de7-aa67-c499fa3dc093</v>
      </c>
      <c r="C3123" s="14" t="str">
        <f t="shared" ca="1" si="626"/>
        <v>0a3f507e-189a-32b8-e044-0003ba298018</v>
      </c>
      <c r="D3123" s="14">
        <f t="shared" ca="1" si="627"/>
        <v>994534</v>
      </c>
      <c r="E3123" s="1">
        <f t="shared" ca="1" si="628"/>
        <v>130</v>
      </c>
      <c r="F3123" s="1">
        <f t="shared" ca="1" si="629"/>
        <v>107</v>
      </c>
      <c r="G3123" s="1">
        <f t="shared" ca="1" si="630"/>
        <v>1988</v>
      </c>
      <c r="H3123" s="1" t="str">
        <f ca="1">IFERROR(INDEX(Varmeinstallation!B:B,MATCH(INDIRECT($A$1&amp;"L"&amp;A3123)*1,Varmeinstallation!A:A,0)),"Ingen varmeinstallationer")</f>
        <v>Fjernvarme/blokvarme (radiatorsystemer eller varmluftanlæg)</v>
      </c>
      <c r="I3123" s="1" t="str">
        <f ca="1">IFERROR(INDEX(Opvarmningsmiddel!B:B,MATCH(INDIRECT($A$1&amp;"M"&amp;A3123)*1,Opvarmningsmiddel!A:A,0)),"")</f>
        <v/>
      </c>
      <c r="J3123" s="1">
        <f t="shared" ca="1" si="631"/>
        <v>2</v>
      </c>
      <c r="K3123" s="1" t="str">
        <f ca="1">IFERROR(INDEX(Relationstabel!$C$3:$K$10,MATCH(VALUE(INDIRECT($A$1&amp;"L"&amp;A3123)),Relationstabel!$A$3:$A$10,0),MATCH(IFERROR(VALUE(INDIRECT($A$1&amp;"M"&amp;A3123)),0),Relationstabel!$C$1:$K$1,0)),"Ingen varmeinstallationer")</f>
        <v>Fjernvarme/ Blokvarme</v>
      </c>
      <c r="L3123" s="1" t="str">
        <f ca="1">INDEX(Anvendelseskode!B:B,MATCH($E3123,Anvendelseskode!$A:$A,0))</f>
        <v>Række-, kæde-, dobbelthus (lodret adskillelse mellem enhederne)</v>
      </c>
      <c r="M3123" s="1" t="str">
        <f ca="1">INDEX(Anvendelseskode!C:C,MATCH($E3123,Anvendelseskode!$A:$A,0))</f>
        <v>Række-, kæde og dobbelthuse</v>
      </c>
      <c r="N3123" s="1" t="str">
        <f ca="1">INDEX(Anvendelseskode!D:D,MATCH($E3123,Anvendelseskode!$A:$A,0))</f>
        <v>Private husholdninger</v>
      </c>
      <c r="O3123" s="1" t="str">
        <f ca="1">IFERROR(INDEX(SBi!$2:$2,MATCH(G3123,SBi!$1:$1,1)),SBi!$K$2)</f>
        <v>1979-1998</v>
      </c>
      <c r="P3123" s="1">
        <f ca="1">IFERROR(INDEX(SBi!$C$3:$K$28,MATCH(E3123,SBi!$B$3:$B$28,0),MATCH(O3123,SBi!$C$2:$K$2,0)),0)</f>
        <v>96.8</v>
      </c>
      <c r="Q3123" s="19">
        <f t="shared" ca="1" si="632"/>
        <v>10.3576</v>
      </c>
      <c r="R3123" s="19" t="str">
        <f ca="1">IFERROR(INDEX(VpD!$2:$2,MATCH(G3123,VpD!$1:$1,1)),VpD!$I$2)</f>
        <v>1979-1998</v>
      </c>
      <c r="S3123" s="1">
        <f ca="1">IFERROR(INDEX(VpD!$C$3:$I$27,MATCH(E3123,VpD!$B$3:$B$27,0),MATCH(R3123,VpD!$C$2:$I$2,0)),0)</f>
        <v>74</v>
      </c>
      <c r="T3123" s="19">
        <f t="shared" ca="1" si="633"/>
        <v>7.9180000000000001</v>
      </c>
      <c r="U3123" s="14" t="str">
        <f t="shared" ca="1" si="634"/>
        <v xml:space="preserve">711495.74 </v>
      </c>
      <c r="V3123" s="14" t="str">
        <f t="shared" ca="1" si="635"/>
        <v>6171666.93</v>
      </c>
      <c r="W3123" s="14" t="str">
        <f t="shared" ca="1" si="636"/>
        <v>POINT(711495.74 6171666.93)</v>
      </c>
      <c r="X3123" s="14" t="str">
        <f>IFERROR(INDEX(BygningOmraade!B:B,MATCH(A3123,BygningOmraade!A:A,0)),"")</f>
        <v/>
      </c>
    </row>
    <row r="3124" spans="1:24" s="14" customFormat="1" x14ac:dyDescent="0.25">
      <c r="A3124" s="14">
        <f t="shared" si="624"/>
        <v>3124</v>
      </c>
      <c r="B3124" s="14" t="str">
        <f t="shared" ca="1" si="625"/>
        <v>b7b2e3a5-27f9-4b23-946d-5fc29a0d2288</v>
      </c>
      <c r="C3124" s="14" t="str">
        <f t="shared" ca="1" si="626"/>
        <v>0a3f507e-1f32-32b8-e044-0003ba298018</v>
      </c>
      <c r="D3124" s="14">
        <f t="shared" ca="1" si="627"/>
        <v>994338</v>
      </c>
      <c r="E3124" s="1">
        <f t="shared" ca="1" si="628"/>
        <v>120</v>
      </c>
      <c r="F3124" s="1">
        <f t="shared" ca="1" si="629"/>
        <v>103</v>
      </c>
      <c r="G3124" s="1">
        <f t="shared" ca="1" si="630"/>
        <v>1967</v>
      </c>
      <c r="H3124" s="1" t="str">
        <f ca="1">IFERROR(INDEX(Varmeinstallation!B:B,MATCH(INDIRECT($A$1&amp;"L"&amp;A3124)*1,Varmeinstallation!A:A,0)),"Ingen varmeinstallationer")</f>
        <v>Fjernvarme/blokvarme (radiatorsystemer eller varmluftanlæg)</v>
      </c>
      <c r="I3124" s="1" t="str">
        <f ca="1">IFERROR(INDEX(Opvarmningsmiddel!B:B,MATCH(INDIRECT($A$1&amp;"M"&amp;A3124)*1,Opvarmningsmiddel!A:A,0)),"")</f>
        <v/>
      </c>
      <c r="J3124" s="1">
        <f t="shared" ca="1" si="631"/>
        <v>2</v>
      </c>
      <c r="K3124" s="1" t="str">
        <f ca="1">IFERROR(INDEX(Relationstabel!$C$3:$K$10,MATCH(VALUE(INDIRECT($A$1&amp;"L"&amp;A3124)),Relationstabel!$A$3:$A$10,0),MATCH(IFERROR(VALUE(INDIRECT($A$1&amp;"M"&amp;A3124)),0),Relationstabel!$C$1:$K$1,0)),"Ingen varmeinstallationer")</f>
        <v>Fjernvarme/ Blokvarme</v>
      </c>
      <c r="L3124" s="1" t="str">
        <f ca="1">INDEX(Anvendelseskode!B:B,MATCH($E3124,Anvendelseskode!$A:$A,0))</f>
        <v>Fritliggende enfamilieshus (parcelhus)</v>
      </c>
      <c r="M3124" s="1" t="str">
        <f ca="1">INDEX(Anvendelseskode!C:C,MATCH($E3124,Anvendelseskode!$A:$A,0))</f>
        <v>Parcelhuse</v>
      </c>
      <c r="N3124" s="1" t="str">
        <f ca="1">INDEX(Anvendelseskode!D:D,MATCH($E3124,Anvendelseskode!$A:$A,0))</f>
        <v>Private husholdninger</v>
      </c>
      <c r="O3124" s="1" t="str">
        <f ca="1">IFERROR(INDEX(SBi!$2:$2,MATCH(G3124,SBi!$1:$1,1)),SBi!$K$2)</f>
        <v>1961-1972</v>
      </c>
      <c r="P3124" s="1">
        <f ca="1">IFERROR(INDEX(SBi!$C$3:$K$28,MATCH(E3124,SBi!$B$3:$B$28,0),MATCH(O3124,SBi!$C$2:$K$2,0)),0)</f>
        <v>134.30000000000001</v>
      </c>
      <c r="Q3124" s="19">
        <f t="shared" ca="1" si="632"/>
        <v>13.832900000000002</v>
      </c>
      <c r="R3124" s="19" t="str">
        <f ca="1">IFERROR(INDEX(VpD!$2:$2,MATCH(G3124,VpD!$1:$1,1)),VpD!$I$2)</f>
        <v>1961-1972</v>
      </c>
      <c r="S3124" s="1">
        <f ca="1">IFERROR(INDEX(VpD!$C$3:$I$27,MATCH(E3124,VpD!$B$3:$B$27,0),MATCH(R3124,VpD!$C$2:$I$2,0)),0)</f>
        <v>143</v>
      </c>
      <c r="T3124" s="19">
        <f t="shared" ca="1" si="633"/>
        <v>14.728999999999999</v>
      </c>
      <c r="U3124" s="14" t="str">
        <f t="shared" ca="1" si="634"/>
        <v xml:space="preserve">711270.13 </v>
      </c>
      <c r="V3124" s="14" t="str">
        <f t="shared" ca="1" si="635"/>
        <v>6171530.01</v>
      </c>
      <c r="W3124" s="14" t="str">
        <f t="shared" ca="1" si="636"/>
        <v>POINT(711270.13 6171530.01)</v>
      </c>
      <c r="X3124" s="14" t="str">
        <f>IFERROR(INDEX(BygningOmraade!B:B,MATCH(A3124,BygningOmraade!A:A,0)),"")</f>
        <v/>
      </c>
    </row>
    <row r="3125" spans="1:24" s="14" customFormat="1" x14ac:dyDescent="0.25">
      <c r="A3125" s="14">
        <f t="shared" si="624"/>
        <v>3125</v>
      </c>
      <c r="B3125" s="14" t="str">
        <f t="shared" ca="1" si="625"/>
        <v>b7bcaef1-eb95-4dea-b103-7fb0cc2099a0</v>
      </c>
      <c r="C3125" s="14" t="str">
        <f t="shared" ca="1" si="626"/>
        <v>0a3f507e-22be-32b8-e044-0003ba298018</v>
      </c>
      <c r="D3125" s="14">
        <f t="shared" ca="1" si="627"/>
        <v>995217</v>
      </c>
      <c r="E3125" s="1">
        <f t="shared" ca="1" si="628"/>
        <v>120</v>
      </c>
      <c r="F3125" s="1">
        <f t="shared" ca="1" si="629"/>
        <v>186</v>
      </c>
      <c r="G3125" s="1">
        <f t="shared" ca="1" si="630"/>
        <v>1981</v>
      </c>
      <c r="H3125" s="1" t="str">
        <f ca="1">IFERROR(INDEX(Varmeinstallation!B:B,MATCH(INDIRECT($A$1&amp;"L"&amp;A3125)*1,Varmeinstallation!A:A,0)),"Ingen varmeinstallationer")</f>
        <v>Centralvarme fra eget anlæg, et-kammer fyr</v>
      </c>
      <c r="I3125" s="1" t="str">
        <f ca="1">IFERROR(INDEX(Opvarmningsmiddel!B:B,MATCH(INDIRECT($A$1&amp;"M"&amp;A3125)*1,Opvarmningsmiddel!A:A,0)),"")</f>
        <v>Naturgas</v>
      </c>
      <c r="J3125" s="1">
        <f t="shared" ca="1" si="631"/>
        <v>2</v>
      </c>
      <c r="K3125" s="1" t="str">
        <f ca="1">IFERROR(INDEX(Relationstabel!$C$3:$K$10,MATCH(VALUE(INDIRECT($A$1&amp;"L"&amp;A3125)),Relationstabel!$A$3:$A$10,0),MATCH(IFERROR(VALUE(INDIRECT($A$1&amp;"M"&amp;A3125)),0),Relationstabel!$C$1:$K$1,0)),"Ingen varmeinstallationer")</f>
        <v>Naturgas</v>
      </c>
      <c r="L3125" s="1" t="str">
        <f ca="1">INDEX(Anvendelseskode!B:B,MATCH($E3125,Anvendelseskode!$A:$A,0))</f>
        <v>Fritliggende enfamilieshus (parcelhus)</v>
      </c>
      <c r="M3125" s="1" t="str">
        <f ca="1">INDEX(Anvendelseskode!C:C,MATCH($E3125,Anvendelseskode!$A:$A,0))</f>
        <v>Parcelhuse</v>
      </c>
      <c r="N3125" s="1" t="str">
        <f ca="1">INDEX(Anvendelseskode!D:D,MATCH($E3125,Anvendelseskode!$A:$A,0))</f>
        <v>Private husholdninger</v>
      </c>
      <c r="O3125" s="1" t="str">
        <f ca="1">IFERROR(INDEX(SBi!$2:$2,MATCH(G3125,SBi!$1:$1,1)),SBi!$K$2)</f>
        <v>1979-1998</v>
      </c>
      <c r="P3125" s="1">
        <f ca="1">IFERROR(INDEX(SBi!$C$3:$K$28,MATCH(E3125,SBi!$B$3:$B$28,0),MATCH(O3125,SBi!$C$2:$K$2,0)),0)</f>
        <v>105.4</v>
      </c>
      <c r="Q3125" s="19">
        <f t="shared" ca="1" si="632"/>
        <v>19.604400000000002</v>
      </c>
      <c r="R3125" s="19" t="str">
        <f ca="1">IFERROR(INDEX(VpD!$2:$2,MATCH(G3125,VpD!$1:$1,1)),VpD!$I$2)</f>
        <v>1979-1998</v>
      </c>
      <c r="S3125" s="1">
        <f ca="1">IFERROR(INDEX(VpD!$C$3:$I$27,MATCH(E3125,VpD!$B$3:$B$27,0),MATCH(R3125,VpD!$C$2:$I$2,0)),0)</f>
        <v>90</v>
      </c>
      <c r="T3125" s="19">
        <f t="shared" ca="1" si="633"/>
        <v>16.739999999999998</v>
      </c>
      <c r="U3125" s="14" t="str">
        <f t="shared" ca="1" si="634"/>
        <v xml:space="preserve">711823.84 </v>
      </c>
      <c r="V3125" s="14" t="str">
        <f t="shared" ca="1" si="635"/>
        <v>6172013.4</v>
      </c>
      <c r="W3125" s="14" t="str">
        <f t="shared" ca="1" si="636"/>
        <v>POINT(711823.84 6172013.4)</v>
      </c>
      <c r="X3125" s="14" t="str">
        <f>IFERROR(INDEX(BygningOmraade!B:B,MATCH(A3125,BygningOmraade!A:A,0)),"")</f>
        <v/>
      </c>
    </row>
    <row r="3126" spans="1:24" s="14" customFormat="1" x14ac:dyDescent="0.25">
      <c r="A3126" s="14">
        <f t="shared" si="624"/>
        <v>3126</v>
      </c>
      <c r="B3126" s="14" t="str">
        <f t="shared" ca="1" si="625"/>
        <v>b7d9e26c-bcfd-45f2-b353-85b4068007a1</v>
      </c>
      <c r="C3126" s="14" t="str">
        <f t="shared" ca="1" si="626"/>
        <v>0a3f507e-200d-32b8-e044-0003ba298018</v>
      </c>
      <c r="D3126" s="14">
        <f t="shared" ca="1" si="627"/>
        <v>993780</v>
      </c>
      <c r="E3126" s="1">
        <f t="shared" ca="1" si="628"/>
        <v>120</v>
      </c>
      <c r="F3126" s="1">
        <f t="shared" ca="1" si="629"/>
        <v>141</v>
      </c>
      <c r="G3126" s="1">
        <f t="shared" ca="1" si="630"/>
        <v>1989</v>
      </c>
      <c r="H3126" s="1" t="str">
        <f ca="1">IFERROR(INDEX(Varmeinstallation!B:B,MATCH(INDIRECT($A$1&amp;"L"&amp;A3126)*1,Varmeinstallation!A:A,0)),"Ingen varmeinstallationer")</f>
        <v>Centralvarme fra eget anlæg, et-kammer fyr</v>
      </c>
      <c r="I3126" s="1" t="str">
        <f ca="1">IFERROR(INDEX(Opvarmningsmiddel!B:B,MATCH(INDIRECT($A$1&amp;"M"&amp;A3126)*1,Opvarmningsmiddel!A:A,0)),"")</f>
        <v>Naturgas</v>
      </c>
      <c r="J3126" s="1">
        <f t="shared" ca="1" si="631"/>
        <v>0</v>
      </c>
      <c r="K3126" s="1" t="str">
        <f ca="1">IFERROR(INDEX(Relationstabel!$C$3:$K$10,MATCH(VALUE(INDIRECT($A$1&amp;"L"&amp;A3126)),Relationstabel!$A$3:$A$10,0),MATCH(IFERROR(VALUE(INDIRECT($A$1&amp;"M"&amp;A3126)),0),Relationstabel!$C$1:$K$1,0)),"Ingen varmeinstallationer")</f>
        <v>Naturgas</v>
      </c>
      <c r="L3126" s="1" t="str">
        <f ca="1">INDEX(Anvendelseskode!B:B,MATCH($E3126,Anvendelseskode!$A:$A,0))</f>
        <v>Fritliggende enfamilieshus (parcelhus)</v>
      </c>
      <c r="M3126" s="1" t="str">
        <f ca="1">INDEX(Anvendelseskode!C:C,MATCH($E3126,Anvendelseskode!$A:$A,0))</f>
        <v>Parcelhuse</v>
      </c>
      <c r="N3126" s="1" t="str">
        <f ca="1">INDEX(Anvendelseskode!D:D,MATCH($E3126,Anvendelseskode!$A:$A,0))</f>
        <v>Private husholdninger</v>
      </c>
      <c r="O3126" s="1" t="str">
        <f ca="1">IFERROR(INDEX(SBi!$2:$2,MATCH(G3126,SBi!$1:$1,1)),SBi!$K$2)</f>
        <v>1979-1998</v>
      </c>
      <c r="P3126" s="1">
        <f ca="1">IFERROR(INDEX(SBi!$C$3:$K$28,MATCH(E3126,SBi!$B$3:$B$28,0),MATCH(O3126,SBi!$C$2:$K$2,0)),0)</f>
        <v>105.4</v>
      </c>
      <c r="Q3126" s="19">
        <f t="shared" ca="1" si="632"/>
        <v>14.861400000000001</v>
      </c>
      <c r="R3126" s="19" t="str">
        <f ca="1">IFERROR(INDEX(VpD!$2:$2,MATCH(G3126,VpD!$1:$1,1)),VpD!$I$2)</f>
        <v>1979-1998</v>
      </c>
      <c r="S3126" s="1">
        <f ca="1">IFERROR(INDEX(VpD!$C$3:$I$27,MATCH(E3126,VpD!$B$3:$B$27,0),MATCH(R3126,VpD!$C$2:$I$2,0)),0)</f>
        <v>90</v>
      </c>
      <c r="T3126" s="19">
        <f t="shared" ca="1" si="633"/>
        <v>12.69</v>
      </c>
      <c r="U3126" s="14" t="str">
        <f t="shared" ca="1" si="634"/>
        <v xml:space="preserve">710785.73 </v>
      </c>
      <c r="V3126" s="14" t="str">
        <f t="shared" ca="1" si="635"/>
        <v>6171767.47</v>
      </c>
      <c r="W3126" s="14" t="str">
        <f t="shared" ca="1" si="636"/>
        <v>POINT(710785.73 6171767.47)</v>
      </c>
      <c r="X3126" s="14" t="str">
        <f>IFERROR(INDEX(BygningOmraade!B:B,MATCH(A3126,BygningOmraade!A:A,0)),"")</f>
        <v/>
      </c>
    </row>
    <row r="3127" spans="1:24" s="14" customFormat="1" x14ac:dyDescent="0.25">
      <c r="A3127" s="14">
        <f t="shared" si="624"/>
        <v>3127</v>
      </c>
      <c r="B3127" s="14" t="str">
        <f t="shared" ca="1" si="625"/>
        <v>b7e82afb-9bef-4d47-9a2d-0dd74b484b38</v>
      </c>
      <c r="C3127" s="14" t="str">
        <f t="shared" ca="1" si="626"/>
        <v>0a3f507e-2359-32b8-e044-0003ba298018</v>
      </c>
      <c r="D3127" s="14">
        <f t="shared" ca="1" si="627"/>
        <v>996106</v>
      </c>
      <c r="E3127" s="1">
        <f t="shared" ca="1" si="628"/>
        <v>320</v>
      </c>
      <c r="F3127" s="1">
        <f t="shared" ca="1" si="629"/>
        <v>302</v>
      </c>
      <c r="G3127" s="1">
        <f t="shared" ca="1" si="630"/>
        <v>1957</v>
      </c>
      <c r="H3127" s="1" t="str">
        <f ca="1">IFERROR(INDEX(Varmeinstallation!B:B,MATCH(INDIRECT($A$1&amp;"L"&amp;A3127)*1,Varmeinstallation!A:A,0)),"Ingen varmeinstallationer")</f>
        <v>Centralvarme fra eget anlæg, et-kammer fyr</v>
      </c>
      <c r="I3127" s="1" t="str">
        <f ca="1">IFERROR(INDEX(Opvarmningsmiddel!B:B,MATCH(INDIRECT($A$1&amp;"M"&amp;A3127)*1,Opvarmningsmiddel!A:A,0)),"")</f>
        <v>Flydende brændsel (olie, petroleum, flaskegas m.m.)</v>
      </c>
      <c r="J3127" s="1">
        <f t="shared" ca="1" si="631"/>
        <v>0</v>
      </c>
      <c r="K3127" s="1" t="str">
        <f ca="1">IFERROR(INDEX(Relationstabel!$C$3:$K$10,MATCH(VALUE(INDIRECT($A$1&amp;"L"&amp;A3127)),Relationstabel!$A$3:$A$10,0),MATCH(IFERROR(VALUE(INDIRECT($A$1&amp;"M"&amp;A3127)),0),Relationstabel!$C$1:$K$1,0)),"Ingen varmeinstallationer")</f>
        <v>Olie</v>
      </c>
      <c r="L3127" s="1" t="str">
        <f ca="1">INDEX(Anvendelseskode!B:B,MATCH($E3127,Anvendelseskode!$A:$A,0))</f>
        <v>Bygning til kontor, handel, lager herunder offentlig administration</v>
      </c>
      <c r="M3127" s="1" t="str">
        <f ca="1">INDEX(Anvendelseskode!C:C,MATCH($E3127,Anvendelseskode!$A:$A,0))</f>
        <v>Kontor, handel, lager, off. adm.</v>
      </c>
      <c r="N3127" s="1" t="str">
        <f ca="1">INDEX(Anvendelseskode!D:D,MATCH($E3127,Anvendelseskode!$A:$A,0))</f>
        <v>Handel og servicevirksomheder</v>
      </c>
      <c r="O3127" s="1" t="str">
        <f ca="1">IFERROR(INDEX(SBi!$2:$2,MATCH(G3127,SBi!$1:$1,1)),SBi!$K$2)</f>
        <v>1951-1960</v>
      </c>
      <c r="P3127" s="1">
        <f ca="1">IFERROR(INDEX(SBi!$C$3:$K$28,MATCH(E3127,SBi!$B$3:$B$28,0),MATCH(O3127,SBi!$C$2:$K$2,0)),0)</f>
        <v>126.7</v>
      </c>
      <c r="Q3127" s="19">
        <f t="shared" ca="1" si="632"/>
        <v>38.263400000000004</v>
      </c>
      <c r="R3127" s="19" t="str">
        <f ca="1">IFERROR(INDEX(VpD!$2:$2,MATCH(G3127,VpD!$1:$1,1)),VpD!$I$2)</f>
        <v>1951-1960</v>
      </c>
      <c r="S3127" s="1">
        <f ca="1">IFERROR(INDEX(VpD!$C$3:$I$27,MATCH(E3127,VpD!$B$3:$B$27,0),MATCH(R3127,VpD!$C$2:$I$2,0)),0)</f>
        <v>126</v>
      </c>
      <c r="T3127" s="19">
        <f t="shared" ca="1" si="633"/>
        <v>38.052</v>
      </c>
      <c r="U3127" s="14" t="str">
        <f t="shared" ca="1" si="634"/>
        <v xml:space="preserve">712406.63 </v>
      </c>
      <c r="V3127" s="14" t="str">
        <f t="shared" ca="1" si="635"/>
        <v>6169403.44</v>
      </c>
      <c r="W3127" s="14" t="str">
        <f t="shared" ca="1" si="636"/>
        <v>POINT(712406.63 6169403.44)</v>
      </c>
      <c r="X3127" s="14" t="str">
        <f>IFERROR(INDEX(BygningOmraade!B:B,MATCH(A3127,BygningOmraade!A:A,0)),"")</f>
        <v/>
      </c>
    </row>
    <row r="3128" spans="1:24" s="14" customFormat="1" x14ac:dyDescent="0.25">
      <c r="A3128" s="14">
        <f t="shared" si="624"/>
        <v>3128</v>
      </c>
      <c r="B3128" s="14" t="str">
        <f t="shared" ca="1" si="625"/>
        <v>b7f1ca11-bc6e-4a34-b7d5-38ebd9f93654</v>
      </c>
      <c r="C3128" s="14" t="str">
        <f t="shared" ca="1" si="626"/>
        <v>0a3f507e-1d28-32b8-e044-0003ba298018</v>
      </c>
      <c r="D3128" s="14">
        <f t="shared" ca="1" si="627"/>
        <v>997706</v>
      </c>
      <c r="E3128" s="1">
        <f t="shared" ca="1" si="628"/>
        <v>120</v>
      </c>
      <c r="F3128" s="1">
        <f t="shared" ca="1" si="629"/>
        <v>161</v>
      </c>
      <c r="G3128" s="1">
        <f t="shared" ca="1" si="630"/>
        <v>2010</v>
      </c>
      <c r="H3128" s="1" t="str">
        <f ca="1">IFERROR(INDEX(Varmeinstallation!B:B,MATCH(INDIRECT($A$1&amp;"L"&amp;A3128)*1,Varmeinstallation!A:A,0)),"Ingen varmeinstallationer")</f>
        <v>Centralvarme fra eget anlæg, et-kammer fyr</v>
      </c>
      <c r="I3128" s="1" t="str">
        <f ca="1">IFERROR(INDEX(Opvarmningsmiddel!B:B,MATCH(INDIRECT($A$1&amp;"M"&amp;A3128)*1,Opvarmningsmiddel!A:A,0)),"")</f>
        <v>Naturgas</v>
      </c>
      <c r="J3128" s="1">
        <f t="shared" ca="1" si="631"/>
        <v>0</v>
      </c>
      <c r="K3128" s="1" t="str">
        <f ca="1">IFERROR(INDEX(Relationstabel!$C$3:$K$10,MATCH(VALUE(INDIRECT($A$1&amp;"L"&amp;A3128)),Relationstabel!$A$3:$A$10,0),MATCH(IFERROR(VALUE(INDIRECT($A$1&amp;"M"&amp;A3128)),0),Relationstabel!$C$1:$K$1,0)),"Ingen varmeinstallationer")</f>
        <v>Naturgas</v>
      </c>
      <c r="L3128" s="1" t="str">
        <f ca="1">INDEX(Anvendelseskode!B:B,MATCH($E3128,Anvendelseskode!$A:$A,0))</f>
        <v>Fritliggende enfamilieshus (parcelhus)</v>
      </c>
      <c r="M3128" s="1" t="str">
        <f ca="1">INDEX(Anvendelseskode!C:C,MATCH($E3128,Anvendelseskode!$A:$A,0))</f>
        <v>Parcelhuse</v>
      </c>
      <c r="N3128" s="1" t="str">
        <f ca="1">INDEX(Anvendelseskode!D:D,MATCH($E3128,Anvendelseskode!$A:$A,0))</f>
        <v>Private husholdninger</v>
      </c>
      <c r="O3128" s="1" t="str">
        <f ca="1">IFERROR(INDEX(SBi!$2:$2,MATCH(G3128,SBi!$1:$1,1)),SBi!$K$2)</f>
        <v>Efter 2006</v>
      </c>
      <c r="P3128" s="1">
        <f ca="1">IFERROR(INDEX(SBi!$C$3:$K$28,MATCH(E3128,SBi!$B$3:$B$28,0),MATCH(O3128,SBi!$C$2:$K$2,0)),0)</f>
        <v>67.3</v>
      </c>
      <c r="Q3128" s="19">
        <f t="shared" ca="1" si="632"/>
        <v>10.8353</v>
      </c>
      <c r="R3128" s="19" t="str">
        <f ca="1">IFERROR(INDEX(VpD!$2:$2,MATCH(G3128,VpD!$1:$1,1)),VpD!$I$2)</f>
        <v>&gt;1998</v>
      </c>
      <c r="S3128" s="1">
        <f ca="1">IFERROR(INDEX(VpD!$C$3:$I$27,MATCH(E3128,VpD!$B$3:$B$27,0),MATCH(R3128,VpD!$C$2:$I$2,0)),0)</f>
        <v>72</v>
      </c>
      <c r="T3128" s="19">
        <f t="shared" ca="1" si="633"/>
        <v>11.592000000000001</v>
      </c>
      <c r="U3128" s="14" t="str">
        <f t="shared" ca="1" si="634"/>
        <v xml:space="preserve">714111.46 </v>
      </c>
      <c r="V3128" s="14" t="str">
        <f t="shared" ca="1" si="635"/>
        <v>6168751.01</v>
      </c>
      <c r="W3128" s="14" t="str">
        <f t="shared" ca="1" si="636"/>
        <v>POINT(714111.46 6168751.01)</v>
      </c>
      <c r="X3128" s="14" t="str">
        <f>IFERROR(INDEX(BygningOmraade!B:B,MATCH(A3128,BygningOmraade!A:A,0)),"")</f>
        <v/>
      </c>
    </row>
    <row r="3129" spans="1:24" s="14" customFormat="1" x14ac:dyDescent="0.25">
      <c r="A3129" s="14">
        <f t="shared" si="624"/>
        <v>3129</v>
      </c>
      <c r="B3129" s="14" t="str">
        <f t="shared" ca="1" si="625"/>
        <v>b7f23c1c-64cd-4571-a3d8-dbac83e30aef</v>
      </c>
      <c r="C3129" s="14" t="str">
        <f t="shared" ca="1" si="626"/>
        <v>0a3f507e-239f-32b8-e044-0003ba298018</v>
      </c>
      <c r="D3129" s="14">
        <f t="shared" ca="1" si="627"/>
        <v>996557</v>
      </c>
      <c r="E3129" s="1">
        <f t="shared" ca="1" si="628"/>
        <v>120</v>
      </c>
      <c r="F3129" s="1">
        <f t="shared" ca="1" si="629"/>
        <v>115</v>
      </c>
      <c r="G3129" s="1">
        <f t="shared" ca="1" si="630"/>
        <v>1988</v>
      </c>
      <c r="H3129" s="1" t="str">
        <f ca="1">IFERROR(INDEX(Varmeinstallation!B:B,MATCH(INDIRECT($A$1&amp;"L"&amp;A3129)*1,Varmeinstallation!A:A,0)),"Ingen varmeinstallationer")</f>
        <v>Elovne, elpaneler</v>
      </c>
      <c r="I3129" s="1" t="str">
        <f ca="1">IFERROR(INDEX(Opvarmningsmiddel!B:B,MATCH(INDIRECT($A$1&amp;"M"&amp;A3129)*1,Opvarmningsmiddel!A:A,0)),"")</f>
        <v>Elektricitet</v>
      </c>
      <c r="J3129" s="1">
        <f t="shared" ca="1" si="631"/>
        <v>2</v>
      </c>
      <c r="K3129" s="1" t="str">
        <f ca="1">IFERROR(INDEX(Relationstabel!$C$3:$K$10,MATCH(VALUE(INDIRECT($A$1&amp;"L"&amp;A3129)),Relationstabel!$A$3:$A$10,0),MATCH(IFERROR(VALUE(INDIRECT($A$1&amp;"M"&amp;A3129)),0),Relationstabel!$C$1:$K$1,0)),"Ingen varmeinstallationer")</f>
        <v>Elvarme</v>
      </c>
      <c r="L3129" s="1" t="str">
        <f ca="1">INDEX(Anvendelseskode!B:B,MATCH($E3129,Anvendelseskode!$A:$A,0))</f>
        <v>Fritliggende enfamilieshus (parcelhus)</v>
      </c>
      <c r="M3129" s="1" t="str">
        <f ca="1">INDEX(Anvendelseskode!C:C,MATCH($E3129,Anvendelseskode!$A:$A,0))</f>
        <v>Parcelhuse</v>
      </c>
      <c r="N3129" s="1" t="str">
        <f ca="1">INDEX(Anvendelseskode!D:D,MATCH($E3129,Anvendelseskode!$A:$A,0))</f>
        <v>Private husholdninger</v>
      </c>
      <c r="O3129" s="1" t="str">
        <f ca="1">IFERROR(INDEX(SBi!$2:$2,MATCH(G3129,SBi!$1:$1,1)),SBi!$K$2)</f>
        <v>1979-1998</v>
      </c>
      <c r="P3129" s="1">
        <f ca="1">IFERROR(INDEX(SBi!$C$3:$K$28,MATCH(E3129,SBi!$B$3:$B$28,0),MATCH(O3129,SBi!$C$2:$K$2,0)),0)</f>
        <v>105.4</v>
      </c>
      <c r="Q3129" s="19">
        <f t="shared" ca="1" si="632"/>
        <v>12.121</v>
      </c>
      <c r="R3129" s="19" t="str">
        <f ca="1">IFERROR(INDEX(VpD!$2:$2,MATCH(G3129,VpD!$1:$1,1)),VpD!$I$2)</f>
        <v>1979-1998</v>
      </c>
      <c r="S3129" s="1">
        <f ca="1">IFERROR(INDEX(VpD!$C$3:$I$27,MATCH(E3129,VpD!$B$3:$B$27,0),MATCH(R3129,VpD!$C$2:$I$2,0)),0)</f>
        <v>90</v>
      </c>
      <c r="T3129" s="19">
        <f t="shared" ca="1" si="633"/>
        <v>10.35</v>
      </c>
      <c r="U3129" s="14" t="str">
        <f t="shared" ca="1" si="634"/>
        <v xml:space="preserve">713217.79 </v>
      </c>
      <c r="V3129" s="14" t="str">
        <f t="shared" ca="1" si="635"/>
        <v>6168479.73</v>
      </c>
      <c r="W3129" s="14" t="str">
        <f t="shared" ca="1" si="636"/>
        <v>POINT(713217.79 6168479.73)</v>
      </c>
      <c r="X3129" s="14" t="str">
        <f>IFERROR(INDEX(BygningOmraade!B:B,MATCH(A3129,BygningOmraade!A:A,0)),"")</f>
        <v/>
      </c>
    </row>
    <row r="3130" spans="1:24" s="14" customFormat="1" x14ac:dyDescent="0.25">
      <c r="A3130" s="14">
        <f t="shared" si="624"/>
        <v>3130</v>
      </c>
      <c r="B3130" s="14" t="str">
        <f t="shared" ca="1" si="625"/>
        <v>b827276c-273d-49be-bfd7-58327af61338</v>
      </c>
      <c r="C3130" s="14" t="str">
        <f t="shared" ca="1" si="626"/>
        <v>d9bb4999-76c8-404f-a1cc-2bd03e5cfb41</v>
      </c>
      <c r="D3130" s="14">
        <f t="shared" ca="1" si="627"/>
        <v>100103478</v>
      </c>
      <c r="E3130" s="1">
        <f t="shared" ca="1" si="628"/>
        <v>130</v>
      </c>
      <c r="F3130" s="1">
        <f t="shared" ca="1" si="629"/>
        <v>120</v>
      </c>
      <c r="G3130" s="1">
        <f t="shared" ca="1" si="630"/>
        <v>2018</v>
      </c>
      <c r="H3130" s="1" t="str">
        <f ca="1">IFERROR(INDEX(Varmeinstallation!B:B,MATCH(INDIRECT($A$1&amp;"L"&amp;A3130)*1,Varmeinstallation!A:A,0)),"Ingen varmeinstallationer")</f>
        <v>Fjernvarme/blokvarme (radiatorsystemer eller varmluftanlæg)</v>
      </c>
      <c r="I3130" s="1" t="str">
        <f ca="1">IFERROR(INDEX(Opvarmningsmiddel!B:B,MATCH(INDIRECT($A$1&amp;"M"&amp;A3130)*1,Opvarmningsmiddel!A:A,0)),"")</f>
        <v/>
      </c>
      <c r="J3130" s="1">
        <f t="shared" ca="1" si="631"/>
        <v>0</v>
      </c>
      <c r="K3130" s="1" t="str">
        <f ca="1">IFERROR(INDEX(Relationstabel!$C$3:$K$10,MATCH(VALUE(INDIRECT($A$1&amp;"L"&amp;A3130)),Relationstabel!$A$3:$A$10,0),MATCH(IFERROR(VALUE(INDIRECT($A$1&amp;"M"&amp;A3130)),0),Relationstabel!$C$1:$K$1,0)),"Ingen varmeinstallationer")</f>
        <v>Fjernvarme/ Blokvarme</v>
      </c>
      <c r="L3130" s="1" t="str">
        <f ca="1">INDEX(Anvendelseskode!B:B,MATCH($E3130,Anvendelseskode!$A:$A,0))</f>
        <v>Række-, kæde-, dobbelthus (lodret adskillelse mellem enhederne)</v>
      </c>
      <c r="M3130" s="1" t="str">
        <f ca="1">INDEX(Anvendelseskode!C:C,MATCH($E3130,Anvendelseskode!$A:$A,0))</f>
        <v>Række-, kæde og dobbelthuse</v>
      </c>
      <c r="N3130" s="1" t="str">
        <f ca="1">INDEX(Anvendelseskode!D:D,MATCH($E3130,Anvendelseskode!$A:$A,0))</f>
        <v>Private husholdninger</v>
      </c>
      <c r="O3130" s="1" t="str">
        <f ca="1">IFERROR(INDEX(SBi!$2:$2,MATCH(G3130,SBi!$1:$1,1)),SBi!$K$2)</f>
        <v>Efter 2006</v>
      </c>
      <c r="P3130" s="1">
        <f ca="1">IFERROR(INDEX(SBi!$C$3:$K$28,MATCH(E3130,SBi!$B$3:$B$28,0),MATCH(O3130,SBi!$C$2:$K$2,0)),0)</f>
        <v>66.400000000000006</v>
      </c>
      <c r="Q3130" s="19">
        <f t="shared" ca="1" si="632"/>
        <v>7.9680000000000009</v>
      </c>
      <c r="R3130" s="19" t="str">
        <f ca="1">IFERROR(INDEX(VpD!$2:$2,MATCH(G3130,VpD!$1:$1,1)),VpD!$I$2)</f>
        <v>&gt;1998</v>
      </c>
      <c r="S3130" s="1">
        <f ca="1">IFERROR(INDEX(VpD!$C$3:$I$27,MATCH(E3130,VpD!$B$3:$B$27,0),MATCH(R3130,VpD!$C$2:$I$2,0)),0)</f>
        <v>65</v>
      </c>
      <c r="T3130" s="19">
        <f t="shared" ca="1" si="633"/>
        <v>7.8</v>
      </c>
      <c r="U3130" s="14" t="str">
        <f t="shared" ca="1" si="634"/>
        <v xml:space="preserve">711554.35 </v>
      </c>
      <c r="V3130" s="14" t="str">
        <f t="shared" ca="1" si="635"/>
        <v>6172879.51</v>
      </c>
      <c r="W3130" s="14" t="str">
        <f t="shared" ca="1" si="636"/>
        <v>POINT(711554.35 6172879.51)</v>
      </c>
      <c r="X3130" s="14" t="str">
        <f>IFERROR(INDEX(BygningOmraade!B:B,MATCH(A3130,BygningOmraade!A:A,0)),"")</f>
        <v/>
      </c>
    </row>
    <row r="3131" spans="1:24" s="14" customFormat="1" x14ac:dyDescent="0.25">
      <c r="A3131" s="14">
        <f t="shared" si="624"/>
        <v>3131</v>
      </c>
      <c r="B3131" s="14" t="str">
        <f t="shared" ca="1" si="625"/>
        <v>b82731dd-ce99-42e8-83f0-b86112baf4bc</v>
      </c>
      <c r="C3131" s="14" t="str">
        <f t="shared" ca="1" si="626"/>
        <v>0a3f507e-2258-32b8-e044-0003ba298018</v>
      </c>
      <c r="D3131" s="14">
        <f t="shared" ca="1" si="627"/>
        <v>995135</v>
      </c>
      <c r="E3131" s="1">
        <f t="shared" ca="1" si="628"/>
        <v>120</v>
      </c>
      <c r="F3131" s="1">
        <f t="shared" ca="1" si="629"/>
        <v>152</v>
      </c>
      <c r="G3131" s="1">
        <f t="shared" ca="1" si="630"/>
        <v>1970</v>
      </c>
      <c r="H3131" s="1" t="str">
        <f ca="1">IFERROR(INDEX(Varmeinstallation!B:B,MATCH(INDIRECT($A$1&amp;"L"&amp;A3131)*1,Varmeinstallation!A:A,0)),"Ingen varmeinstallationer")</f>
        <v>Centralvarme fra eget anlæg, et-kammer fyr</v>
      </c>
      <c r="I3131" s="1" t="str">
        <f ca="1">IFERROR(INDEX(Opvarmningsmiddel!B:B,MATCH(INDIRECT($A$1&amp;"M"&amp;A3131)*1,Opvarmningsmiddel!A:A,0)),"")</f>
        <v>Naturgas</v>
      </c>
      <c r="J3131" s="1">
        <f t="shared" ca="1" si="631"/>
        <v>0</v>
      </c>
      <c r="K3131" s="1" t="str">
        <f ca="1">IFERROR(INDEX(Relationstabel!$C$3:$K$10,MATCH(VALUE(INDIRECT($A$1&amp;"L"&amp;A3131)),Relationstabel!$A$3:$A$10,0),MATCH(IFERROR(VALUE(INDIRECT($A$1&amp;"M"&amp;A3131)),0),Relationstabel!$C$1:$K$1,0)),"Ingen varmeinstallationer")</f>
        <v>Naturgas</v>
      </c>
      <c r="L3131" s="1" t="str">
        <f ca="1">INDEX(Anvendelseskode!B:B,MATCH($E3131,Anvendelseskode!$A:$A,0))</f>
        <v>Fritliggende enfamilieshus (parcelhus)</v>
      </c>
      <c r="M3131" s="1" t="str">
        <f ca="1">INDEX(Anvendelseskode!C:C,MATCH($E3131,Anvendelseskode!$A:$A,0))</f>
        <v>Parcelhuse</v>
      </c>
      <c r="N3131" s="1" t="str">
        <f ca="1">INDEX(Anvendelseskode!D:D,MATCH($E3131,Anvendelseskode!$A:$A,0))</f>
        <v>Private husholdninger</v>
      </c>
      <c r="O3131" s="1" t="str">
        <f ca="1">IFERROR(INDEX(SBi!$2:$2,MATCH(G3131,SBi!$1:$1,1)),SBi!$K$2)</f>
        <v>1961-1972</v>
      </c>
      <c r="P3131" s="1">
        <f ca="1">IFERROR(INDEX(SBi!$C$3:$K$28,MATCH(E3131,SBi!$B$3:$B$28,0),MATCH(O3131,SBi!$C$2:$K$2,0)),0)</f>
        <v>134.30000000000001</v>
      </c>
      <c r="Q3131" s="19">
        <f t="shared" ca="1" si="632"/>
        <v>20.413600000000002</v>
      </c>
      <c r="R3131" s="19" t="str">
        <f ca="1">IFERROR(INDEX(VpD!$2:$2,MATCH(G3131,VpD!$1:$1,1)),VpD!$I$2)</f>
        <v>1961-1972</v>
      </c>
      <c r="S3131" s="1">
        <f ca="1">IFERROR(INDEX(VpD!$C$3:$I$27,MATCH(E3131,VpD!$B$3:$B$27,0),MATCH(R3131,VpD!$C$2:$I$2,0)),0)</f>
        <v>143</v>
      </c>
      <c r="T3131" s="19">
        <f t="shared" ca="1" si="633"/>
        <v>21.736000000000001</v>
      </c>
      <c r="U3131" s="14" t="str">
        <f t="shared" ca="1" si="634"/>
        <v xml:space="preserve">711862.65 </v>
      </c>
      <c r="V3131" s="14" t="str">
        <f t="shared" ca="1" si="635"/>
        <v>6171697.53</v>
      </c>
      <c r="W3131" s="14" t="str">
        <f t="shared" ca="1" si="636"/>
        <v>POINT(711862.65 6171697.53)</v>
      </c>
      <c r="X3131" s="14" t="str">
        <f>IFERROR(INDEX(BygningOmraade!B:B,MATCH(A3131,BygningOmraade!A:A,0)),"")</f>
        <v/>
      </c>
    </row>
    <row r="3132" spans="1:24" s="14" customFormat="1" x14ac:dyDescent="0.25">
      <c r="A3132" s="14">
        <f t="shared" si="624"/>
        <v>3132</v>
      </c>
      <c r="B3132" s="14" t="str">
        <f t="shared" ca="1" si="625"/>
        <v>b82c3bbf-f3b5-49dc-8d3d-9fe7ea79440f</v>
      </c>
      <c r="C3132" s="14" t="str">
        <f t="shared" ca="1" si="626"/>
        <v>0a3f507e-1cbe-32b8-e044-0003ba298018</v>
      </c>
      <c r="D3132" s="14">
        <f t="shared" ca="1" si="627"/>
        <v>993884</v>
      </c>
      <c r="E3132" s="1">
        <f t="shared" ca="1" si="628"/>
        <v>190</v>
      </c>
      <c r="F3132" s="1">
        <f t="shared" ca="1" si="629"/>
        <v>439</v>
      </c>
      <c r="G3132" s="1">
        <f t="shared" ca="1" si="630"/>
        <v>1982</v>
      </c>
      <c r="H3132" s="1" t="str">
        <f ca="1">IFERROR(INDEX(Varmeinstallation!B:B,MATCH(INDIRECT($A$1&amp;"L"&amp;A3132)*1,Varmeinstallation!A:A,0)),"Ingen varmeinstallationer")</f>
        <v>Fjernvarme/blokvarme (radiatorsystemer eller varmluftanlæg)</v>
      </c>
      <c r="I3132" s="1" t="str">
        <f ca="1">IFERROR(INDEX(Opvarmningsmiddel!B:B,MATCH(INDIRECT($A$1&amp;"M"&amp;A3132)*1,Opvarmningsmiddel!A:A,0)),"")</f>
        <v/>
      </c>
      <c r="J3132" s="1">
        <f t="shared" ca="1" si="631"/>
        <v>0</v>
      </c>
      <c r="K3132" s="1" t="str">
        <f ca="1">IFERROR(INDEX(Relationstabel!$C$3:$K$10,MATCH(VALUE(INDIRECT($A$1&amp;"L"&amp;A3132)),Relationstabel!$A$3:$A$10,0),MATCH(IFERROR(VALUE(INDIRECT($A$1&amp;"M"&amp;A3132)),0),Relationstabel!$C$1:$K$1,0)),"Ingen varmeinstallationer")</f>
        <v>Fjernvarme/ Blokvarme</v>
      </c>
      <c r="L3132" s="1" t="str">
        <f ca="1">INDEX(Anvendelseskode!B:B,MATCH($E3132,Anvendelseskode!$A:$A,0))</f>
        <v>Anden helårsbeboelse</v>
      </c>
      <c r="M3132" s="1" t="str">
        <f ca="1">INDEX(Anvendelseskode!C:C,MATCH($E3132,Anvendelseskode!$A:$A,0))</f>
        <v>Anden helårsbeboelse</v>
      </c>
      <c r="N3132" s="1" t="str">
        <f ca="1">INDEX(Anvendelseskode!D:D,MATCH($E3132,Anvendelseskode!$A:$A,0))</f>
        <v>Private husholdninger</v>
      </c>
      <c r="O3132" s="1" t="str">
        <f ca="1">IFERROR(INDEX(SBi!$2:$2,MATCH(G3132,SBi!$1:$1,1)),SBi!$K$2)</f>
        <v>1979-1998</v>
      </c>
      <c r="P3132" s="1">
        <f ca="1">IFERROR(INDEX(SBi!$C$3:$K$28,MATCH(E3132,SBi!$B$3:$B$28,0),MATCH(O3132,SBi!$C$2:$K$2,0)),0)</f>
        <v>101</v>
      </c>
      <c r="Q3132" s="19">
        <f t="shared" ca="1" si="632"/>
        <v>44.338999999999999</v>
      </c>
      <c r="R3132" s="19" t="str">
        <f ca="1">IFERROR(INDEX(VpD!$2:$2,MATCH(G3132,VpD!$1:$1,1)),VpD!$I$2)</f>
        <v>1979-1998</v>
      </c>
      <c r="S3132" s="1">
        <f ca="1">IFERROR(INDEX(VpD!$C$3:$I$27,MATCH(E3132,VpD!$B$3:$B$27,0),MATCH(R3132,VpD!$C$2:$I$2,0)),0)</f>
        <v>105</v>
      </c>
      <c r="T3132" s="19">
        <f t="shared" ca="1" si="633"/>
        <v>46.094999999999999</v>
      </c>
      <c r="U3132" s="14" t="str">
        <f t="shared" ca="1" si="634"/>
        <v xml:space="preserve">711206.24 </v>
      </c>
      <c r="V3132" s="14" t="str">
        <f t="shared" ca="1" si="635"/>
        <v>6172402.47</v>
      </c>
      <c r="W3132" s="14" t="str">
        <f t="shared" ca="1" si="636"/>
        <v>POINT(711206.24 6172402.47)</v>
      </c>
      <c r="X3132" s="14" t="str">
        <f>IFERROR(INDEX(BygningOmraade!B:B,MATCH(A3132,BygningOmraade!A:A,0)),"")</f>
        <v/>
      </c>
    </row>
    <row r="3133" spans="1:24" s="14" customFormat="1" x14ac:dyDescent="0.25">
      <c r="A3133" s="14">
        <f t="shared" si="624"/>
        <v>3133</v>
      </c>
      <c r="B3133" s="14" t="str">
        <f t="shared" ca="1" si="625"/>
        <v>b855126b-0029-478c-9323-8e165083ea0b</v>
      </c>
      <c r="C3133" s="14" t="str">
        <f t="shared" ca="1" si="626"/>
        <v>0a3f507e-2373-32b8-e044-0003ba298018</v>
      </c>
      <c r="D3133" s="14">
        <f t="shared" ca="1" si="627"/>
        <v>996563</v>
      </c>
      <c r="E3133" s="1">
        <f t="shared" ca="1" si="628"/>
        <v>120</v>
      </c>
      <c r="F3133" s="1">
        <f t="shared" ca="1" si="629"/>
        <v>130</v>
      </c>
      <c r="G3133" s="1">
        <f t="shared" ca="1" si="630"/>
        <v>1997</v>
      </c>
      <c r="H3133" s="1" t="str">
        <f ca="1">IFERROR(INDEX(Varmeinstallation!B:B,MATCH(INDIRECT($A$1&amp;"L"&amp;A3133)*1,Varmeinstallation!A:A,0)),"Ingen varmeinstallationer")</f>
        <v>Centralvarme fra eget anlæg, et-kammer fyr</v>
      </c>
      <c r="I3133" s="1" t="str">
        <f ca="1">IFERROR(INDEX(Opvarmningsmiddel!B:B,MATCH(INDIRECT($A$1&amp;"M"&amp;A3133)*1,Opvarmningsmiddel!A:A,0)),"")</f>
        <v>Naturgas</v>
      </c>
      <c r="J3133" s="1">
        <f t="shared" ca="1" si="631"/>
        <v>0</v>
      </c>
      <c r="K3133" s="1" t="str">
        <f ca="1">IFERROR(INDEX(Relationstabel!$C$3:$K$10,MATCH(VALUE(INDIRECT($A$1&amp;"L"&amp;A3133)),Relationstabel!$A$3:$A$10,0),MATCH(IFERROR(VALUE(INDIRECT($A$1&amp;"M"&amp;A3133)),0),Relationstabel!$C$1:$K$1,0)),"Ingen varmeinstallationer")</f>
        <v>Naturgas</v>
      </c>
      <c r="L3133" s="1" t="str">
        <f ca="1">INDEX(Anvendelseskode!B:B,MATCH($E3133,Anvendelseskode!$A:$A,0))</f>
        <v>Fritliggende enfamilieshus (parcelhus)</v>
      </c>
      <c r="M3133" s="1" t="str">
        <f ca="1">INDEX(Anvendelseskode!C:C,MATCH($E3133,Anvendelseskode!$A:$A,0))</f>
        <v>Parcelhuse</v>
      </c>
      <c r="N3133" s="1" t="str">
        <f ca="1">INDEX(Anvendelseskode!D:D,MATCH($E3133,Anvendelseskode!$A:$A,0))</f>
        <v>Private husholdninger</v>
      </c>
      <c r="O3133" s="1" t="str">
        <f ca="1">IFERROR(INDEX(SBi!$2:$2,MATCH(G3133,SBi!$1:$1,1)),SBi!$K$2)</f>
        <v>1979-1998</v>
      </c>
      <c r="P3133" s="1">
        <f ca="1">IFERROR(INDEX(SBi!$C$3:$K$28,MATCH(E3133,SBi!$B$3:$B$28,0),MATCH(O3133,SBi!$C$2:$K$2,0)),0)</f>
        <v>105.4</v>
      </c>
      <c r="Q3133" s="19">
        <f t="shared" ca="1" si="632"/>
        <v>13.702</v>
      </c>
      <c r="R3133" s="19" t="str">
        <f ca="1">IFERROR(INDEX(VpD!$2:$2,MATCH(G3133,VpD!$1:$1,1)),VpD!$I$2)</f>
        <v>1979-1998</v>
      </c>
      <c r="S3133" s="1">
        <f ca="1">IFERROR(INDEX(VpD!$C$3:$I$27,MATCH(E3133,VpD!$B$3:$B$27,0),MATCH(R3133,VpD!$C$2:$I$2,0)),0)</f>
        <v>90</v>
      </c>
      <c r="T3133" s="19">
        <f t="shared" ca="1" si="633"/>
        <v>11.7</v>
      </c>
      <c r="U3133" s="14" t="str">
        <f t="shared" ca="1" si="634"/>
        <v xml:space="preserve">713205.56 </v>
      </c>
      <c r="V3133" s="14" t="str">
        <f t="shared" ca="1" si="635"/>
        <v>6168645.65</v>
      </c>
      <c r="W3133" s="14" t="str">
        <f t="shared" ca="1" si="636"/>
        <v>POINT(713205.56 6168645.65)</v>
      </c>
      <c r="X3133" s="14" t="str">
        <f>IFERROR(INDEX(BygningOmraade!B:B,MATCH(A3133,BygningOmraade!A:A,0)),"")</f>
        <v/>
      </c>
    </row>
    <row r="3134" spans="1:24" s="14" customFormat="1" x14ac:dyDescent="0.25">
      <c r="A3134" s="14">
        <f t="shared" si="624"/>
        <v>3134</v>
      </c>
      <c r="B3134" s="14" t="str">
        <f t="shared" ca="1" si="625"/>
        <v>b86084ef-9b27-4f58-a973-31af8745f5a1</v>
      </c>
      <c r="C3134" s="14" t="str">
        <f t="shared" ca="1" si="626"/>
        <v>0a3f507e-241d-32b8-e044-0003ba298018</v>
      </c>
      <c r="D3134" s="14">
        <f t="shared" ca="1" si="627"/>
        <v>994908</v>
      </c>
      <c r="E3134" s="1">
        <f t="shared" ca="1" si="628"/>
        <v>130</v>
      </c>
      <c r="F3134" s="1">
        <f t="shared" ca="1" si="629"/>
        <v>76</v>
      </c>
      <c r="G3134" s="1">
        <f t="shared" ca="1" si="630"/>
        <v>1993</v>
      </c>
      <c r="H3134" s="1" t="str">
        <f ca="1">IFERROR(INDEX(Varmeinstallation!B:B,MATCH(INDIRECT($A$1&amp;"L"&amp;A3134)*1,Varmeinstallation!A:A,0)),"Ingen varmeinstallationer")</f>
        <v>Fjernvarme/blokvarme (radiatorsystemer eller varmluftanlæg)</v>
      </c>
      <c r="I3134" s="1" t="str">
        <f ca="1">IFERROR(INDEX(Opvarmningsmiddel!B:B,MATCH(INDIRECT($A$1&amp;"M"&amp;A3134)*1,Opvarmningsmiddel!A:A,0)),"")</f>
        <v/>
      </c>
      <c r="J3134" s="1">
        <f t="shared" ca="1" si="631"/>
        <v>0</v>
      </c>
      <c r="K3134" s="1" t="str">
        <f ca="1">IFERROR(INDEX(Relationstabel!$C$3:$K$10,MATCH(VALUE(INDIRECT($A$1&amp;"L"&amp;A3134)),Relationstabel!$A$3:$A$10,0),MATCH(IFERROR(VALUE(INDIRECT($A$1&amp;"M"&amp;A3134)),0),Relationstabel!$C$1:$K$1,0)),"Ingen varmeinstallationer")</f>
        <v>Fjernvarme/ Blokvarme</v>
      </c>
      <c r="L3134" s="1" t="str">
        <f ca="1">INDEX(Anvendelseskode!B:B,MATCH($E3134,Anvendelseskode!$A:$A,0))</f>
        <v>Række-, kæde-, dobbelthus (lodret adskillelse mellem enhederne)</v>
      </c>
      <c r="M3134" s="1" t="str">
        <f ca="1">INDEX(Anvendelseskode!C:C,MATCH($E3134,Anvendelseskode!$A:$A,0))</f>
        <v>Række-, kæde og dobbelthuse</v>
      </c>
      <c r="N3134" s="1" t="str">
        <f ca="1">INDEX(Anvendelseskode!D:D,MATCH($E3134,Anvendelseskode!$A:$A,0))</f>
        <v>Private husholdninger</v>
      </c>
      <c r="O3134" s="1" t="str">
        <f ca="1">IFERROR(INDEX(SBi!$2:$2,MATCH(G3134,SBi!$1:$1,1)),SBi!$K$2)</f>
        <v>1979-1998</v>
      </c>
      <c r="P3134" s="1">
        <f ca="1">IFERROR(INDEX(SBi!$C$3:$K$28,MATCH(E3134,SBi!$B$3:$B$28,0),MATCH(O3134,SBi!$C$2:$K$2,0)),0)</f>
        <v>96.8</v>
      </c>
      <c r="Q3134" s="19">
        <f t="shared" ca="1" si="632"/>
        <v>7.3567999999999998</v>
      </c>
      <c r="R3134" s="19" t="str">
        <f ca="1">IFERROR(INDEX(VpD!$2:$2,MATCH(G3134,VpD!$1:$1,1)),VpD!$I$2)</f>
        <v>1979-1998</v>
      </c>
      <c r="S3134" s="1">
        <f ca="1">IFERROR(INDEX(VpD!$C$3:$I$27,MATCH(E3134,VpD!$B$3:$B$27,0),MATCH(R3134,VpD!$C$2:$I$2,0)),0)</f>
        <v>74</v>
      </c>
      <c r="T3134" s="19">
        <f t="shared" ca="1" si="633"/>
        <v>5.6239999999999997</v>
      </c>
      <c r="U3134" s="14" t="str">
        <f t="shared" ca="1" si="634"/>
        <v xml:space="preserve">711740 </v>
      </c>
      <c r="V3134" s="14" t="str">
        <f t="shared" ca="1" si="635"/>
        <v>6172492.02</v>
      </c>
      <c r="W3134" s="14" t="str">
        <f t="shared" ca="1" si="636"/>
        <v>POINT(711740 6172492.02)</v>
      </c>
      <c r="X3134" s="14" t="str">
        <f>IFERROR(INDEX(BygningOmraade!B:B,MATCH(A3134,BygningOmraade!A:A,0)),"")</f>
        <v/>
      </c>
    </row>
    <row r="3135" spans="1:24" s="14" customFormat="1" x14ac:dyDescent="0.25">
      <c r="A3135" s="14">
        <f t="shared" si="624"/>
        <v>3135</v>
      </c>
      <c r="B3135" s="14" t="str">
        <f t="shared" ca="1" si="625"/>
        <v>b86798c1-16e5-4c1d-8247-6b974085dc46</v>
      </c>
      <c r="C3135" s="14" t="str">
        <f t="shared" ca="1" si="626"/>
        <v>0a3f507e-238d-32b8-e044-0003ba298018</v>
      </c>
      <c r="D3135" s="14">
        <f t="shared" ca="1" si="627"/>
        <v>996594</v>
      </c>
      <c r="E3135" s="1">
        <f t="shared" ca="1" si="628"/>
        <v>120</v>
      </c>
      <c r="F3135" s="1">
        <f t="shared" ca="1" si="629"/>
        <v>130</v>
      </c>
      <c r="G3135" s="1">
        <f t="shared" ca="1" si="630"/>
        <v>1997</v>
      </c>
      <c r="H3135" s="1" t="str">
        <f ca="1">IFERROR(INDEX(Varmeinstallation!B:B,MATCH(INDIRECT($A$1&amp;"L"&amp;A3135)*1,Varmeinstallation!A:A,0)),"Ingen varmeinstallationer")</f>
        <v>Centralvarme fra eget anlæg, et-kammer fyr</v>
      </c>
      <c r="I3135" s="1" t="str">
        <f ca="1">IFERROR(INDEX(Opvarmningsmiddel!B:B,MATCH(INDIRECT($A$1&amp;"M"&amp;A3135)*1,Opvarmningsmiddel!A:A,0)),"")</f>
        <v>Naturgas</v>
      </c>
      <c r="J3135" s="1">
        <f t="shared" ca="1" si="631"/>
        <v>0</v>
      </c>
      <c r="K3135" s="1" t="str">
        <f ca="1">IFERROR(INDEX(Relationstabel!$C$3:$K$10,MATCH(VALUE(INDIRECT($A$1&amp;"L"&amp;A3135)),Relationstabel!$A$3:$A$10,0),MATCH(IFERROR(VALUE(INDIRECT($A$1&amp;"M"&amp;A3135)),0),Relationstabel!$C$1:$K$1,0)),"Ingen varmeinstallationer")</f>
        <v>Naturgas</v>
      </c>
      <c r="L3135" s="1" t="str">
        <f ca="1">INDEX(Anvendelseskode!B:B,MATCH($E3135,Anvendelseskode!$A:$A,0))</f>
        <v>Fritliggende enfamilieshus (parcelhus)</v>
      </c>
      <c r="M3135" s="1" t="str">
        <f ca="1">INDEX(Anvendelseskode!C:C,MATCH($E3135,Anvendelseskode!$A:$A,0))</f>
        <v>Parcelhuse</v>
      </c>
      <c r="N3135" s="1" t="str">
        <f ca="1">INDEX(Anvendelseskode!D:D,MATCH($E3135,Anvendelseskode!$A:$A,0))</f>
        <v>Private husholdninger</v>
      </c>
      <c r="O3135" s="1" t="str">
        <f ca="1">IFERROR(INDEX(SBi!$2:$2,MATCH(G3135,SBi!$1:$1,1)),SBi!$K$2)</f>
        <v>1979-1998</v>
      </c>
      <c r="P3135" s="1">
        <f ca="1">IFERROR(INDEX(SBi!$C$3:$K$28,MATCH(E3135,SBi!$B$3:$B$28,0),MATCH(O3135,SBi!$C$2:$K$2,0)),0)</f>
        <v>105.4</v>
      </c>
      <c r="Q3135" s="19">
        <f t="shared" ca="1" si="632"/>
        <v>13.702</v>
      </c>
      <c r="R3135" s="19" t="str">
        <f ca="1">IFERROR(INDEX(VpD!$2:$2,MATCH(G3135,VpD!$1:$1,1)),VpD!$I$2)</f>
        <v>1979-1998</v>
      </c>
      <c r="S3135" s="1">
        <f ca="1">IFERROR(INDEX(VpD!$C$3:$I$27,MATCH(E3135,VpD!$B$3:$B$27,0),MATCH(R3135,VpD!$C$2:$I$2,0)),0)</f>
        <v>90</v>
      </c>
      <c r="T3135" s="19">
        <f t="shared" ca="1" si="633"/>
        <v>11.7</v>
      </c>
      <c r="U3135" s="14" t="str">
        <f t="shared" ca="1" si="634"/>
        <v xml:space="preserve">713178.57 </v>
      </c>
      <c r="V3135" s="14" t="str">
        <f t="shared" ca="1" si="635"/>
        <v>6168639.79</v>
      </c>
      <c r="W3135" s="14" t="str">
        <f t="shared" ca="1" si="636"/>
        <v>POINT(713178.57 6168639.79)</v>
      </c>
      <c r="X3135" s="14" t="str">
        <f>IFERROR(INDEX(BygningOmraade!B:B,MATCH(A3135,BygningOmraade!A:A,0)),"")</f>
        <v/>
      </c>
    </row>
    <row r="3136" spans="1:24" s="14" customFormat="1" x14ac:dyDescent="0.25">
      <c r="A3136" s="14">
        <f t="shared" si="624"/>
        <v>3136</v>
      </c>
      <c r="B3136" s="14" t="str">
        <f t="shared" ca="1" si="625"/>
        <v>b87c2f4a-ec9a-42cc-90ac-c96f3d317e11</v>
      </c>
      <c r="C3136" s="14" t="str">
        <f t="shared" ca="1" si="626"/>
        <v>0a3f507e-17fb-32b8-e044-0003ba298018</v>
      </c>
      <c r="D3136" s="14">
        <f t="shared" ca="1" si="627"/>
        <v>995622</v>
      </c>
      <c r="E3136" s="1">
        <f t="shared" ca="1" si="628"/>
        <v>120</v>
      </c>
      <c r="F3136" s="1">
        <f t="shared" ca="1" si="629"/>
        <v>230</v>
      </c>
      <c r="G3136" s="1">
        <f t="shared" ca="1" si="630"/>
        <v>2015</v>
      </c>
      <c r="H3136" s="1" t="str">
        <f ca="1">IFERROR(INDEX(Varmeinstallation!B:B,MATCH(INDIRECT($A$1&amp;"L"&amp;A3136)*1,Varmeinstallation!A:A,0)),"Ingen varmeinstallationer")</f>
        <v>Centralvarme fra eget anlæg, et-kammer fyr</v>
      </c>
      <c r="I3136" s="1" t="str">
        <f ca="1">IFERROR(INDEX(Opvarmningsmiddel!B:B,MATCH(INDIRECT($A$1&amp;"M"&amp;A3136)*1,Opvarmningsmiddel!A:A,0)),"")</f>
        <v>Naturgas</v>
      </c>
      <c r="J3136" s="1">
        <f t="shared" ca="1" si="631"/>
        <v>0</v>
      </c>
      <c r="K3136" s="1" t="str">
        <f ca="1">IFERROR(INDEX(Relationstabel!$C$3:$K$10,MATCH(VALUE(INDIRECT($A$1&amp;"L"&amp;A3136)),Relationstabel!$A$3:$A$10,0),MATCH(IFERROR(VALUE(INDIRECT($A$1&amp;"M"&amp;A3136)),0),Relationstabel!$C$1:$K$1,0)),"Ingen varmeinstallationer")</f>
        <v>Naturgas</v>
      </c>
      <c r="L3136" s="1" t="str">
        <f ca="1">INDEX(Anvendelseskode!B:B,MATCH($E3136,Anvendelseskode!$A:$A,0))</f>
        <v>Fritliggende enfamilieshus (parcelhus)</v>
      </c>
      <c r="M3136" s="1" t="str">
        <f ca="1">INDEX(Anvendelseskode!C:C,MATCH($E3136,Anvendelseskode!$A:$A,0))</f>
        <v>Parcelhuse</v>
      </c>
      <c r="N3136" s="1" t="str">
        <f ca="1">INDEX(Anvendelseskode!D:D,MATCH($E3136,Anvendelseskode!$A:$A,0))</f>
        <v>Private husholdninger</v>
      </c>
      <c r="O3136" s="1" t="str">
        <f ca="1">IFERROR(INDEX(SBi!$2:$2,MATCH(G3136,SBi!$1:$1,1)),SBi!$K$2)</f>
        <v>Efter 2006</v>
      </c>
      <c r="P3136" s="1">
        <f ca="1">IFERROR(INDEX(SBi!$C$3:$K$28,MATCH(E3136,SBi!$B$3:$B$28,0),MATCH(O3136,SBi!$C$2:$K$2,0)),0)</f>
        <v>67.3</v>
      </c>
      <c r="Q3136" s="19">
        <f t="shared" ca="1" si="632"/>
        <v>15.478999999999999</v>
      </c>
      <c r="R3136" s="19" t="str">
        <f ca="1">IFERROR(INDEX(VpD!$2:$2,MATCH(G3136,VpD!$1:$1,1)),VpD!$I$2)</f>
        <v>&gt;1998</v>
      </c>
      <c r="S3136" s="1">
        <f ca="1">IFERROR(INDEX(VpD!$C$3:$I$27,MATCH(E3136,VpD!$B$3:$B$27,0),MATCH(R3136,VpD!$C$2:$I$2,0)),0)</f>
        <v>72</v>
      </c>
      <c r="T3136" s="19">
        <f t="shared" ca="1" si="633"/>
        <v>16.559999999999999</v>
      </c>
      <c r="U3136" s="14" t="str">
        <f t="shared" ca="1" si="634"/>
        <v xml:space="preserve">712401.64 </v>
      </c>
      <c r="V3136" s="14" t="str">
        <f t="shared" ca="1" si="635"/>
        <v>6169044.86</v>
      </c>
      <c r="W3136" s="14" t="str">
        <f t="shared" ca="1" si="636"/>
        <v>POINT(712401.64 6169044.86)</v>
      </c>
      <c r="X3136" s="14" t="str">
        <f>IFERROR(INDEX(BygningOmraade!B:B,MATCH(A3136,BygningOmraade!A:A,0)),"")</f>
        <v/>
      </c>
    </row>
    <row r="3137" spans="1:24" s="14" customFormat="1" x14ac:dyDescent="0.25">
      <c r="A3137" s="14">
        <f t="shared" si="624"/>
        <v>3137</v>
      </c>
      <c r="B3137" s="14" t="str">
        <f t="shared" ca="1" si="625"/>
        <v>b87d7bc7-2879-4d30-92ff-5225c48a8ed4</v>
      </c>
      <c r="C3137" s="14" t="str">
        <f t="shared" ca="1" si="626"/>
        <v>0a3f507e-1eb6-32b8-e044-0003ba298018</v>
      </c>
      <c r="D3137" s="14">
        <f t="shared" ca="1" si="627"/>
        <v>994981</v>
      </c>
      <c r="E3137" s="1">
        <f t="shared" ca="1" si="628"/>
        <v>120</v>
      </c>
      <c r="F3137" s="1">
        <f t="shared" ca="1" si="629"/>
        <v>133</v>
      </c>
      <c r="G3137" s="1">
        <f t="shared" ca="1" si="630"/>
        <v>1972</v>
      </c>
      <c r="H3137" s="1" t="str">
        <f ca="1">IFERROR(INDEX(Varmeinstallation!B:B,MATCH(INDIRECT($A$1&amp;"L"&amp;A3137)*1,Varmeinstallation!A:A,0)),"Ingen varmeinstallationer")</f>
        <v>Centralvarme fra eget anlæg, et-kammer fyr</v>
      </c>
      <c r="I3137" s="1" t="str">
        <f ca="1">IFERROR(INDEX(Opvarmningsmiddel!B:B,MATCH(INDIRECT($A$1&amp;"M"&amp;A3137)*1,Opvarmningsmiddel!A:A,0)),"")</f>
        <v>Naturgas</v>
      </c>
      <c r="J3137" s="1">
        <f t="shared" ca="1" si="631"/>
        <v>2</v>
      </c>
      <c r="K3137" s="1" t="str">
        <f ca="1">IFERROR(INDEX(Relationstabel!$C$3:$K$10,MATCH(VALUE(INDIRECT($A$1&amp;"L"&amp;A3137)),Relationstabel!$A$3:$A$10,0),MATCH(IFERROR(VALUE(INDIRECT($A$1&amp;"M"&amp;A3137)),0),Relationstabel!$C$1:$K$1,0)),"Ingen varmeinstallationer")</f>
        <v>Naturgas</v>
      </c>
      <c r="L3137" s="1" t="str">
        <f ca="1">INDEX(Anvendelseskode!B:B,MATCH($E3137,Anvendelseskode!$A:$A,0))</f>
        <v>Fritliggende enfamilieshus (parcelhus)</v>
      </c>
      <c r="M3137" s="1" t="str">
        <f ca="1">INDEX(Anvendelseskode!C:C,MATCH($E3137,Anvendelseskode!$A:$A,0))</f>
        <v>Parcelhuse</v>
      </c>
      <c r="N3137" s="1" t="str">
        <f ca="1">INDEX(Anvendelseskode!D:D,MATCH($E3137,Anvendelseskode!$A:$A,0))</f>
        <v>Private husholdninger</v>
      </c>
      <c r="O3137" s="1" t="str">
        <f ca="1">IFERROR(INDEX(SBi!$2:$2,MATCH(G3137,SBi!$1:$1,1)),SBi!$K$2)</f>
        <v>1961-1972</v>
      </c>
      <c r="P3137" s="1">
        <f ca="1">IFERROR(INDEX(SBi!$C$3:$K$28,MATCH(E3137,SBi!$B$3:$B$28,0),MATCH(O3137,SBi!$C$2:$K$2,0)),0)</f>
        <v>134.30000000000001</v>
      </c>
      <c r="Q3137" s="19">
        <f t="shared" ca="1" si="632"/>
        <v>17.861900000000002</v>
      </c>
      <c r="R3137" s="19" t="str">
        <f ca="1">IFERROR(INDEX(VpD!$2:$2,MATCH(G3137,VpD!$1:$1,1)),VpD!$I$2)</f>
        <v>1961-1972</v>
      </c>
      <c r="S3137" s="1">
        <f ca="1">IFERROR(INDEX(VpD!$C$3:$I$27,MATCH(E3137,VpD!$B$3:$B$27,0),MATCH(R3137,VpD!$C$2:$I$2,0)),0)</f>
        <v>143</v>
      </c>
      <c r="T3137" s="19">
        <f t="shared" ca="1" si="633"/>
        <v>19.018999999999998</v>
      </c>
      <c r="U3137" s="14" t="str">
        <f t="shared" ca="1" si="634"/>
        <v xml:space="preserve">711725.86 </v>
      </c>
      <c r="V3137" s="14" t="str">
        <f t="shared" ca="1" si="635"/>
        <v>6171998.58</v>
      </c>
      <c r="W3137" s="14" t="str">
        <f t="shared" ca="1" si="636"/>
        <v>POINT(711725.86 6171998.58)</v>
      </c>
      <c r="X3137" s="14" t="str">
        <f>IFERROR(INDEX(BygningOmraade!B:B,MATCH(A3137,BygningOmraade!A:A,0)),"")</f>
        <v/>
      </c>
    </row>
    <row r="3138" spans="1:24" s="14" customFormat="1" x14ac:dyDescent="0.25">
      <c r="A3138" s="14">
        <f t="shared" si="624"/>
        <v>3138</v>
      </c>
      <c r="B3138" s="14" t="str">
        <f t="shared" ca="1" si="625"/>
        <v>b899186b-affe-400c-baeb-cd9a2f3f92c8</v>
      </c>
      <c r="C3138" s="14" t="str">
        <f t="shared" ca="1" si="626"/>
        <v>0a3f507e-1dd8-32b8-e044-0003ba298018</v>
      </c>
      <c r="D3138" s="14">
        <f t="shared" ca="1" si="627"/>
        <v>2540581</v>
      </c>
      <c r="E3138" s="1">
        <f t="shared" ca="1" si="628"/>
        <v>120</v>
      </c>
      <c r="F3138" s="1">
        <f t="shared" ca="1" si="629"/>
        <v>151</v>
      </c>
      <c r="G3138" s="1">
        <f t="shared" ca="1" si="630"/>
        <v>2004</v>
      </c>
      <c r="H3138" s="1" t="str">
        <f ca="1">IFERROR(INDEX(Varmeinstallation!B:B,MATCH(INDIRECT($A$1&amp;"L"&amp;A3138)*1,Varmeinstallation!A:A,0)),"Ingen varmeinstallationer")</f>
        <v>Fjernvarme/blokvarme (radiatorsystemer eller varmluftanlæg)</v>
      </c>
      <c r="I3138" s="1" t="str">
        <f ca="1">IFERROR(INDEX(Opvarmningsmiddel!B:B,MATCH(INDIRECT($A$1&amp;"M"&amp;A3138)*1,Opvarmningsmiddel!A:A,0)),"")</f>
        <v/>
      </c>
      <c r="J3138" s="1">
        <f t="shared" ca="1" si="631"/>
        <v>0</v>
      </c>
      <c r="K3138" s="1" t="str">
        <f ca="1">IFERROR(INDEX(Relationstabel!$C$3:$K$10,MATCH(VALUE(INDIRECT($A$1&amp;"L"&amp;A3138)),Relationstabel!$A$3:$A$10,0),MATCH(IFERROR(VALUE(INDIRECT($A$1&amp;"M"&amp;A3138)),0),Relationstabel!$C$1:$K$1,0)),"Ingen varmeinstallationer")</f>
        <v>Fjernvarme/ Blokvarme</v>
      </c>
      <c r="L3138" s="1" t="str">
        <f ca="1">INDEX(Anvendelseskode!B:B,MATCH($E3138,Anvendelseskode!$A:$A,0))</f>
        <v>Fritliggende enfamilieshus (parcelhus)</v>
      </c>
      <c r="M3138" s="1" t="str">
        <f ca="1">INDEX(Anvendelseskode!C:C,MATCH($E3138,Anvendelseskode!$A:$A,0))</f>
        <v>Parcelhuse</v>
      </c>
      <c r="N3138" s="1" t="str">
        <f ca="1">INDEX(Anvendelseskode!D:D,MATCH($E3138,Anvendelseskode!$A:$A,0))</f>
        <v>Private husholdninger</v>
      </c>
      <c r="O3138" s="1" t="str">
        <f ca="1">IFERROR(INDEX(SBi!$2:$2,MATCH(G3138,SBi!$1:$1,1)),SBi!$K$2)</f>
        <v>1999-2006</v>
      </c>
      <c r="P3138" s="1">
        <f ca="1">IFERROR(INDEX(SBi!$C$3:$K$28,MATCH(E3138,SBi!$B$3:$B$28,0),MATCH(O3138,SBi!$C$2:$K$2,0)),0)</f>
        <v>83.9</v>
      </c>
      <c r="Q3138" s="19">
        <f t="shared" ca="1" si="632"/>
        <v>12.668900000000001</v>
      </c>
      <c r="R3138" s="19" t="str">
        <f ca="1">IFERROR(INDEX(VpD!$2:$2,MATCH(G3138,VpD!$1:$1,1)),VpD!$I$2)</f>
        <v>&gt;1998</v>
      </c>
      <c r="S3138" s="1">
        <f ca="1">IFERROR(INDEX(VpD!$C$3:$I$27,MATCH(E3138,VpD!$B$3:$B$27,0),MATCH(R3138,VpD!$C$2:$I$2,0)),0)</f>
        <v>72</v>
      </c>
      <c r="T3138" s="19">
        <f t="shared" ca="1" si="633"/>
        <v>10.872</v>
      </c>
      <c r="U3138" s="14" t="str">
        <f t="shared" ca="1" si="634"/>
        <v xml:space="preserve">711987.5 </v>
      </c>
      <c r="V3138" s="14" t="str">
        <f t="shared" ca="1" si="635"/>
        <v>6172311.67</v>
      </c>
      <c r="W3138" s="14" t="str">
        <f t="shared" ca="1" si="636"/>
        <v>POINT(711987.5 6172311.67)</v>
      </c>
      <c r="X3138" s="14" t="str">
        <f>IFERROR(INDEX(BygningOmraade!B:B,MATCH(A3138,BygningOmraade!A:A,0)),"")</f>
        <v/>
      </c>
    </row>
    <row r="3139" spans="1:24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b89c901e-2df5-4f7c-a903-83347170d673</v>
      </c>
      <c r="C3139" s="14" t="str">
        <f t="shared" ref="C3139:C3202" ca="1" si="639">INDIRECT($A$1&amp;"C"&amp;A3139)</f>
        <v>0a3f507e-1d96-32b8-e044-0003ba298018</v>
      </c>
      <c r="D3139" s="14">
        <f t="shared" ref="D3139:D3202" ca="1" si="640">INDIRECT($A$1&amp;"D"&amp;A3139)</f>
        <v>2540553</v>
      </c>
      <c r="E3139" s="1">
        <f t="shared" ref="E3139:E3202" ca="1" si="641">ROUNDDOWN(INDIRECT($A$1&amp;"E"&amp;A3139),-1)</f>
        <v>120</v>
      </c>
      <c r="F3139" s="1">
        <f t="shared" ref="F3139:F3202" ca="1" si="642">INDIRECT($A$1&amp;"G"&amp;A3139)+INDIRECT($A$1&amp;"H"&amp;A3139)+INDIRECT($A$1&amp;"I"&amp;A3139)*0.5</f>
        <v>139</v>
      </c>
      <c r="G3139" s="1">
        <f t="shared" ref="G3139:G3202" ca="1" si="643">MAX(INDIRECT($A$1&amp;"J"&amp;A3139),INDIRECT($A$1&amp;"K"&amp;A3139))</f>
        <v>2000</v>
      </c>
      <c r="H3139" s="1" t="str">
        <f ca="1">IFERROR(INDEX(Varmeinstallation!B:B,MATCH(INDIRECT($A$1&amp;"L"&amp;A3139)*1,Varmeinstallation!A:A,0)),"Ingen varmeinstallationer")</f>
        <v>Fjernvarme/blokvarme (radiatorsystemer eller varmluftanlæg)</v>
      </c>
      <c r="I3139" s="1" t="str">
        <f ca="1">IFERROR(INDEX(Opvarmningsmiddel!B:B,MATCH(INDIRECT($A$1&amp;"M"&amp;A3139)*1,Opvarmningsmiddel!A:A,0)),"")</f>
        <v/>
      </c>
      <c r="J3139" s="1">
        <f t="shared" ref="J3139:J3202" ca="1" si="644">VALUE(INDIRECT($A$1&amp;"N"&amp;A3139))</f>
        <v>0</v>
      </c>
      <c r="K3139" s="1" t="str">
        <f ca="1">IFERROR(INDEX(Relationstabel!$C$3:$K$10,MATCH(VALUE(INDIRECT($A$1&amp;"L"&amp;A3139)),Relationstabel!$A$3:$A$10,0),MATCH(IFERROR(VALUE(INDIRECT($A$1&amp;"M"&amp;A3139)),0),Relationstabel!$C$1:$K$1,0)),"Ingen varmeinstallationer")</f>
        <v>Fjernvarme/ Blokvarme</v>
      </c>
      <c r="L3139" s="1" t="str">
        <f ca="1">INDEX(Anvendelseskode!B:B,MATCH($E3139,Anvendelseskode!$A:$A,0))</f>
        <v>Fritliggende enfamilieshus (parcelhus)</v>
      </c>
      <c r="M3139" s="1" t="str">
        <f ca="1">INDEX(Anvendelseskode!C:C,MATCH($E3139,Anvendelseskode!$A:$A,0))</f>
        <v>Parcelhuse</v>
      </c>
      <c r="N3139" s="1" t="str">
        <f ca="1">INDEX(Anvendelseskode!D:D,MATCH($E3139,Anvendelseskode!$A:$A,0))</f>
        <v>Private husholdninger</v>
      </c>
      <c r="O3139" s="1" t="str">
        <f ca="1">IFERROR(INDEX(SBi!$2:$2,MATCH(G3139,SBi!$1:$1,1)),SBi!$K$2)</f>
        <v>1999-2006</v>
      </c>
      <c r="P3139" s="1">
        <f ca="1">IFERROR(INDEX(SBi!$C$3:$K$28,MATCH(E3139,SBi!$B$3:$B$28,0),MATCH(O3139,SBi!$C$2:$K$2,0)),0)</f>
        <v>83.9</v>
      </c>
      <c r="Q3139" s="19">
        <f t="shared" ref="Q3139:Q3202" ca="1" si="645">P3139*F3139/1000</f>
        <v>11.662100000000001</v>
      </c>
      <c r="R3139" s="19" t="str">
        <f ca="1">IFERROR(INDEX(VpD!$2:$2,MATCH(G3139,VpD!$1:$1,1)),VpD!$I$2)</f>
        <v>&gt;1998</v>
      </c>
      <c r="S3139" s="1">
        <f ca="1">IFERROR(INDEX(VpD!$C$3:$I$27,MATCH(E3139,VpD!$B$3:$B$27,0),MATCH(R3139,VpD!$C$2:$I$2,0)),0)</f>
        <v>72</v>
      </c>
      <c r="T3139" s="19">
        <f t="shared" ref="T3139:T3202" ca="1" si="646">S3139*F3139/1000</f>
        <v>10.007999999999999</v>
      </c>
      <c r="U3139" s="14" t="str">
        <f t="shared" ref="U3139:U3202" ca="1" si="647">IFERROR(SUBSTITUTE(LEFT(W3139,FIND(" ",W3139)),"POINT(",""),"")</f>
        <v xml:space="preserve">712062.34 </v>
      </c>
      <c r="V3139" s="14" t="str">
        <f t="shared" ref="V3139:V3202" ca="1" si="648">IFERROR(SUBSTITUTE(RIGHT(W3139,LEN(W3139)-FIND(" ",W3139)),")",""),"")</f>
        <v>6172250.35</v>
      </c>
      <c r="W3139" s="14" t="str">
        <f t="shared" ref="W3139:W3202" ca="1" si="649">INDIRECT($A$1&amp;"o"&amp;A3139)</f>
        <v>POINT(712062.34 6172250.35)</v>
      </c>
      <c r="X3139" s="14" t="str">
        <f>IFERROR(INDEX(BygningOmraade!B:B,MATCH(A3139,BygningOmraade!A:A,0)),"")</f>
        <v/>
      </c>
    </row>
    <row r="3140" spans="1:24" s="14" customFormat="1" x14ac:dyDescent="0.25">
      <c r="A3140" s="14">
        <f t="shared" si="637"/>
        <v>3140</v>
      </c>
      <c r="B3140" s="14" t="str">
        <f t="shared" ca="1" si="638"/>
        <v>b8c65a9f-3cfe-4e6b-9652-03d8f32e195f</v>
      </c>
      <c r="C3140" s="14" t="str">
        <f t="shared" ca="1" si="639"/>
        <v>0a3f507e-1b33-32b8-e044-0003ba298018</v>
      </c>
      <c r="D3140" s="14">
        <f t="shared" ca="1" si="640"/>
        <v>996324</v>
      </c>
      <c r="E3140" s="1">
        <f t="shared" ca="1" si="641"/>
        <v>120</v>
      </c>
      <c r="F3140" s="1">
        <f t="shared" ca="1" si="642"/>
        <v>167</v>
      </c>
      <c r="G3140" s="1">
        <f t="shared" ca="1" si="643"/>
        <v>2011</v>
      </c>
      <c r="H3140" s="1" t="str">
        <f ca="1">IFERROR(INDEX(Varmeinstallation!B:B,MATCH(INDIRECT($A$1&amp;"L"&amp;A3140)*1,Varmeinstallation!A:A,0)),"Ingen varmeinstallationer")</f>
        <v>Centralvarme fra eget anlæg, et-kammer fyr</v>
      </c>
      <c r="I3140" s="1" t="str">
        <f ca="1">IFERROR(INDEX(Opvarmningsmiddel!B:B,MATCH(INDIRECT($A$1&amp;"M"&amp;A3140)*1,Opvarmningsmiddel!A:A,0)),"")</f>
        <v>Naturgas</v>
      </c>
      <c r="J3140" s="1">
        <f t="shared" ca="1" si="644"/>
        <v>90</v>
      </c>
      <c r="K3140" s="1" t="str">
        <f ca="1">IFERROR(INDEX(Relationstabel!$C$3:$K$10,MATCH(VALUE(INDIRECT($A$1&amp;"L"&amp;A3140)),Relationstabel!$A$3:$A$10,0),MATCH(IFERROR(VALUE(INDIRECT($A$1&amp;"M"&amp;A3140)),0),Relationstabel!$C$1:$K$1,0)),"Ingen varmeinstallationer")</f>
        <v>Naturgas</v>
      </c>
      <c r="L3140" s="1" t="str">
        <f ca="1">INDEX(Anvendelseskode!B:B,MATCH($E3140,Anvendelseskode!$A:$A,0))</f>
        <v>Fritliggende enfamilieshus (parcelhus)</v>
      </c>
      <c r="M3140" s="1" t="str">
        <f ca="1">INDEX(Anvendelseskode!C:C,MATCH($E3140,Anvendelseskode!$A:$A,0))</f>
        <v>Parcelhuse</v>
      </c>
      <c r="N3140" s="1" t="str">
        <f ca="1">INDEX(Anvendelseskode!D:D,MATCH($E3140,Anvendelseskode!$A:$A,0))</f>
        <v>Private husholdninger</v>
      </c>
      <c r="O3140" s="1" t="str">
        <f ca="1">IFERROR(INDEX(SBi!$2:$2,MATCH(G3140,SBi!$1:$1,1)),SBi!$K$2)</f>
        <v>Efter 2006</v>
      </c>
      <c r="P3140" s="1">
        <f ca="1">IFERROR(INDEX(SBi!$C$3:$K$28,MATCH(E3140,SBi!$B$3:$B$28,0),MATCH(O3140,SBi!$C$2:$K$2,0)),0)</f>
        <v>67.3</v>
      </c>
      <c r="Q3140" s="19">
        <f t="shared" ca="1" si="645"/>
        <v>11.239100000000001</v>
      </c>
      <c r="R3140" s="19" t="str">
        <f ca="1">IFERROR(INDEX(VpD!$2:$2,MATCH(G3140,VpD!$1:$1,1)),VpD!$I$2)</f>
        <v>&gt;1998</v>
      </c>
      <c r="S3140" s="1">
        <f ca="1">IFERROR(INDEX(VpD!$C$3:$I$27,MATCH(E3140,VpD!$B$3:$B$27,0),MATCH(R3140,VpD!$C$2:$I$2,0)),0)</f>
        <v>72</v>
      </c>
      <c r="T3140" s="19">
        <f t="shared" ca="1" si="646"/>
        <v>12.023999999999999</v>
      </c>
      <c r="U3140" s="14" t="str">
        <f t="shared" ca="1" si="647"/>
        <v xml:space="preserve">712944.29 </v>
      </c>
      <c r="V3140" s="14" t="str">
        <f t="shared" ca="1" si="648"/>
        <v>6168590.96</v>
      </c>
      <c r="W3140" s="14" t="str">
        <f t="shared" ca="1" si="649"/>
        <v>POINT(712944.29 6168590.96)</v>
      </c>
      <c r="X3140" s="14" t="str">
        <f>IFERROR(INDEX(BygningOmraade!B:B,MATCH(A3140,BygningOmraade!A:A,0)),"")</f>
        <v/>
      </c>
    </row>
    <row r="3141" spans="1:24" s="14" customFormat="1" x14ac:dyDescent="0.25">
      <c r="A3141" s="14">
        <f t="shared" si="637"/>
        <v>3141</v>
      </c>
      <c r="B3141" s="14" t="str">
        <f t="shared" ca="1" si="638"/>
        <v>b8d93ff0-947d-4cdc-ab4b-09c71d83a1fa</v>
      </c>
      <c r="C3141" s="14" t="str">
        <f t="shared" ca="1" si="639"/>
        <v>0a3f507e-157a-32b8-e044-0003ba298018</v>
      </c>
      <c r="D3141" s="14">
        <f t="shared" ca="1" si="640"/>
        <v>996638</v>
      </c>
      <c r="E3141" s="1">
        <f t="shared" ca="1" si="641"/>
        <v>120</v>
      </c>
      <c r="F3141" s="1">
        <f t="shared" ca="1" si="642"/>
        <v>150</v>
      </c>
      <c r="G3141" s="1">
        <f t="shared" ca="1" si="643"/>
        <v>1978</v>
      </c>
      <c r="H3141" s="1" t="str">
        <f ca="1">IFERROR(INDEX(Varmeinstallation!B:B,MATCH(INDIRECT($A$1&amp;"L"&amp;A3141)*1,Varmeinstallation!A:A,0)),"Ingen varmeinstallationer")</f>
        <v>Centralvarme fra eget anlæg, et-kammer fyr</v>
      </c>
      <c r="I3141" s="1" t="str">
        <f ca="1">IFERROR(INDEX(Opvarmningsmiddel!B:B,MATCH(INDIRECT($A$1&amp;"M"&amp;A3141)*1,Opvarmningsmiddel!A:A,0)),"")</f>
        <v>Naturgas</v>
      </c>
      <c r="J3141" s="1">
        <f t="shared" ca="1" si="644"/>
        <v>0</v>
      </c>
      <c r="K3141" s="1" t="str">
        <f ca="1">IFERROR(INDEX(Relationstabel!$C$3:$K$10,MATCH(VALUE(INDIRECT($A$1&amp;"L"&amp;A3141)),Relationstabel!$A$3:$A$10,0),MATCH(IFERROR(VALUE(INDIRECT($A$1&amp;"M"&amp;A3141)),0),Relationstabel!$C$1:$K$1,0)),"Ingen varmeinstallationer")</f>
        <v>Naturgas</v>
      </c>
      <c r="L3141" s="1" t="str">
        <f ca="1">INDEX(Anvendelseskode!B:B,MATCH($E3141,Anvendelseskode!$A:$A,0))</f>
        <v>Fritliggende enfamilieshus (parcelhus)</v>
      </c>
      <c r="M3141" s="1" t="str">
        <f ca="1">INDEX(Anvendelseskode!C:C,MATCH($E3141,Anvendelseskode!$A:$A,0))</f>
        <v>Parcelhuse</v>
      </c>
      <c r="N3141" s="1" t="str">
        <f ca="1">INDEX(Anvendelseskode!D:D,MATCH($E3141,Anvendelseskode!$A:$A,0))</f>
        <v>Private husholdninger</v>
      </c>
      <c r="O3141" s="1" t="str">
        <f ca="1">IFERROR(INDEX(SBi!$2:$2,MATCH(G3141,SBi!$1:$1,1)),SBi!$K$2)</f>
        <v>1973-1978</v>
      </c>
      <c r="P3141" s="1">
        <f ca="1">IFERROR(INDEX(SBi!$C$3:$K$28,MATCH(E3141,SBi!$B$3:$B$28,0),MATCH(O3141,SBi!$C$2:$K$2,0)),0)</f>
        <v>119.8</v>
      </c>
      <c r="Q3141" s="19">
        <f t="shared" ca="1" si="645"/>
        <v>17.97</v>
      </c>
      <c r="R3141" s="19" t="str">
        <f ca="1">IFERROR(INDEX(VpD!$2:$2,MATCH(G3141,VpD!$1:$1,1)),VpD!$I$2)</f>
        <v>1973-1978</v>
      </c>
      <c r="S3141" s="1">
        <f ca="1">IFERROR(INDEX(VpD!$C$3:$I$27,MATCH(E3141,VpD!$B$3:$B$27,0),MATCH(R3141,VpD!$C$2:$I$2,0)),0)</f>
        <v>117</v>
      </c>
      <c r="T3141" s="19">
        <f t="shared" ca="1" si="646"/>
        <v>17.55</v>
      </c>
      <c r="U3141" s="14" t="str">
        <f t="shared" ca="1" si="647"/>
        <v xml:space="preserve">713561.54 </v>
      </c>
      <c r="V3141" s="14" t="str">
        <f t="shared" ca="1" si="648"/>
        <v>6168663.22</v>
      </c>
      <c r="W3141" s="14" t="str">
        <f t="shared" ca="1" si="649"/>
        <v>POINT(713561.54 6168663.22)</v>
      </c>
      <c r="X3141" s="14" t="str">
        <f>IFERROR(INDEX(BygningOmraade!B:B,MATCH(A3141,BygningOmraade!A:A,0)),"")</f>
        <v/>
      </c>
    </row>
    <row r="3142" spans="1:24" s="14" customFormat="1" x14ac:dyDescent="0.25">
      <c r="A3142" s="14">
        <f t="shared" si="637"/>
        <v>3142</v>
      </c>
      <c r="B3142" s="14" t="str">
        <f t="shared" ca="1" si="638"/>
        <v>b94278f9-176d-41b3-a298-d65ba394cefd</v>
      </c>
      <c r="C3142" s="14" t="str">
        <f t="shared" ca="1" si="639"/>
        <v>3cae7253-0951-0f90-e044-0003ba298018</v>
      </c>
      <c r="D3142" s="14">
        <f t="shared" ca="1" si="640"/>
        <v>2685052</v>
      </c>
      <c r="E3142" s="1">
        <f t="shared" ca="1" si="641"/>
        <v>130</v>
      </c>
      <c r="F3142" s="1">
        <f t="shared" ca="1" si="642"/>
        <v>119</v>
      </c>
      <c r="G3142" s="1">
        <f t="shared" ca="1" si="643"/>
        <v>2008</v>
      </c>
      <c r="H3142" s="1" t="str">
        <f ca="1">IFERROR(INDEX(Varmeinstallation!B:B,MATCH(INDIRECT($A$1&amp;"L"&amp;A3142)*1,Varmeinstallation!A:A,0)),"Ingen varmeinstallationer")</f>
        <v>Fjernvarme/blokvarme (radiatorsystemer eller varmluftanlæg)</v>
      </c>
      <c r="I3142" s="1" t="str">
        <f ca="1">IFERROR(INDEX(Opvarmningsmiddel!B:B,MATCH(INDIRECT($A$1&amp;"M"&amp;A3142)*1,Opvarmningsmiddel!A:A,0)),"")</f>
        <v/>
      </c>
      <c r="J3142" s="1">
        <f t="shared" ca="1" si="644"/>
        <v>90</v>
      </c>
      <c r="K3142" s="1" t="str">
        <f ca="1">IFERROR(INDEX(Relationstabel!$C$3:$K$10,MATCH(VALUE(INDIRECT($A$1&amp;"L"&amp;A3142)),Relationstabel!$A$3:$A$10,0),MATCH(IFERROR(VALUE(INDIRECT($A$1&amp;"M"&amp;A3142)),0),Relationstabel!$C$1:$K$1,0)),"Ingen varmeinstallationer")</f>
        <v>Fjernvarme/ Blokvarme</v>
      </c>
      <c r="L3142" s="1" t="str">
        <f ca="1">INDEX(Anvendelseskode!B:B,MATCH($E3142,Anvendelseskode!$A:$A,0))</f>
        <v>Række-, kæde-, dobbelthus (lodret adskillelse mellem enhederne)</v>
      </c>
      <c r="M3142" s="1" t="str">
        <f ca="1">INDEX(Anvendelseskode!C:C,MATCH($E3142,Anvendelseskode!$A:$A,0))</f>
        <v>Række-, kæde og dobbelthuse</v>
      </c>
      <c r="N3142" s="1" t="str">
        <f ca="1">INDEX(Anvendelseskode!D:D,MATCH($E3142,Anvendelseskode!$A:$A,0))</f>
        <v>Private husholdninger</v>
      </c>
      <c r="O3142" s="1" t="str">
        <f ca="1">IFERROR(INDEX(SBi!$2:$2,MATCH(G3142,SBi!$1:$1,1)),SBi!$K$2)</f>
        <v>Efter 2006</v>
      </c>
      <c r="P3142" s="1">
        <f ca="1">IFERROR(INDEX(SBi!$C$3:$K$28,MATCH(E3142,SBi!$B$3:$B$28,0),MATCH(O3142,SBi!$C$2:$K$2,0)),0)</f>
        <v>66.400000000000006</v>
      </c>
      <c r="Q3142" s="19">
        <f t="shared" ca="1" si="645"/>
        <v>7.9016000000000002</v>
      </c>
      <c r="R3142" s="19" t="str">
        <f ca="1">IFERROR(INDEX(VpD!$2:$2,MATCH(G3142,VpD!$1:$1,1)),VpD!$I$2)</f>
        <v>&gt;1998</v>
      </c>
      <c r="S3142" s="1">
        <f ca="1">IFERROR(INDEX(VpD!$C$3:$I$27,MATCH(E3142,VpD!$B$3:$B$27,0),MATCH(R3142,VpD!$C$2:$I$2,0)),0)</f>
        <v>65</v>
      </c>
      <c r="T3142" s="19">
        <f t="shared" ca="1" si="646"/>
        <v>7.7350000000000003</v>
      </c>
      <c r="U3142" s="14" t="str">
        <f t="shared" ca="1" si="647"/>
        <v xml:space="preserve">711714.29 </v>
      </c>
      <c r="V3142" s="14" t="str">
        <f t="shared" ca="1" si="648"/>
        <v>6172645.74</v>
      </c>
      <c r="W3142" s="14" t="str">
        <f t="shared" ca="1" si="649"/>
        <v>POINT(711714.29 6172645.74)</v>
      </c>
      <c r="X3142" s="14" t="str">
        <f>IFERROR(INDEX(BygningOmraade!B:B,MATCH(A3142,BygningOmraade!A:A,0)),"")</f>
        <v/>
      </c>
    </row>
    <row r="3143" spans="1:24" s="14" customFormat="1" x14ac:dyDescent="0.25">
      <c r="A3143" s="14">
        <f t="shared" si="637"/>
        <v>3143</v>
      </c>
      <c r="B3143" s="14" t="str">
        <f t="shared" ca="1" si="638"/>
        <v>b94b5dd2-8e49-4994-b70a-1b5d3838eea0</v>
      </c>
      <c r="C3143" s="14" t="str">
        <f t="shared" ca="1" si="639"/>
        <v>0a3f507e-1c12-32b8-e044-0003ba298018</v>
      </c>
      <c r="D3143" s="14">
        <f t="shared" ca="1" si="640"/>
        <v>996912</v>
      </c>
      <c r="E3143" s="1">
        <f t="shared" ca="1" si="641"/>
        <v>130</v>
      </c>
      <c r="F3143" s="1">
        <f t="shared" ca="1" si="642"/>
        <v>110</v>
      </c>
      <c r="G3143" s="1">
        <f t="shared" ca="1" si="643"/>
        <v>1966</v>
      </c>
      <c r="H3143" s="1" t="str">
        <f ca="1">IFERROR(INDEX(Varmeinstallation!B:B,MATCH(INDIRECT($A$1&amp;"L"&amp;A3143)*1,Varmeinstallation!A:A,0)),"Ingen varmeinstallationer")</f>
        <v>Fjernvarme/blokvarme (radiatorsystemer eller varmluftanlæg)</v>
      </c>
      <c r="I3143" s="1" t="str">
        <f ca="1">IFERROR(INDEX(Opvarmningsmiddel!B:B,MATCH(INDIRECT($A$1&amp;"M"&amp;A3143)*1,Opvarmningsmiddel!A:A,0)),"")</f>
        <v/>
      </c>
      <c r="J3143" s="1">
        <f t="shared" ca="1" si="644"/>
        <v>0</v>
      </c>
      <c r="K3143" s="1" t="str">
        <f ca="1">IFERROR(INDEX(Relationstabel!$C$3:$K$10,MATCH(VALUE(INDIRECT($A$1&amp;"L"&amp;A3143)),Relationstabel!$A$3:$A$10,0),MATCH(IFERROR(VALUE(INDIRECT($A$1&amp;"M"&amp;A3143)),0),Relationstabel!$C$1:$K$1,0)),"Ingen varmeinstallationer")</f>
        <v>Fjernvarme/ Blokvarme</v>
      </c>
      <c r="L3143" s="1" t="str">
        <f ca="1">INDEX(Anvendelseskode!B:B,MATCH($E3143,Anvendelseskode!$A:$A,0))</f>
        <v>Række-, kæde-, dobbelthus (lodret adskillelse mellem enhederne)</v>
      </c>
      <c r="M3143" s="1" t="str">
        <f ca="1">INDEX(Anvendelseskode!C:C,MATCH($E3143,Anvendelseskode!$A:$A,0))</f>
        <v>Række-, kæde og dobbelthuse</v>
      </c>
      <c r="N3143" s="1" t="str">
        <f ca="1">INDEX(Anvendelseskode!D:D,MATCH($E3143,Anvendelseskode!$A:$A,0))</f>
        <v>Private husholdninger</v>
      </c>
      <c r="O3143" s="1" t="str">
        <f ca="1">IFERROR(INDEX(SBi!$2:$2,MATCH(G3143,SBi!$1:$1,1)),SBi!$K$2)</f>
        <v>1961-1972</v>
      </c>
      <c r="P3143" s="1">
        <f ca="1">IFERROR(INDEX(SBi!$C$3:$K$28,MATCH(E3143,SBi!$B$3:$B$28,0),MATCH(O3143,SBi!$C$2:$K$2,0)),0)</f>
        <v>119.9</v>
      </c>
      <c r="Q3143" s="19">
        <f t="shared" ca="1" si="645"/>
        <v>13.189</v>
      </c>
      <c r="R3143" s="19" t="str">
        <f ca="1">IFERROR(INDEX(VpD!$2:$2,MATCH(G3143,VpD!$1:$1,1)),VpD!$I$2)</f>
        <v>1961-1972</v>
      </c>
      <c r="S3143" s="1">
        <f ca="1">IFERROR(INDEX(VpD!$C$3:$I$27,MATCH(E3143,VpD!$B$3:$B$27,0),MATCH(R3143,VpD!$C$2:$I$2,0)),0)</f>
        <v>120</v>
      </c>
      <c r="T3143" s="19">
        <f t="shared" ca="1" si="646"/>
        <v>13.2</v>
      </c>
      <c r="U3143" s="14" t="str">
        <f t="shared" ca="1" si="647"/>
        <v xml:space="preserve">713644.17 </v>
      </c>
      <c r="V3143" s="14" t="str">
        <f t="shared" ca="1" si="648"/>
        <v>6169302.43</v>
      </c>
      <c r="W3143" s="14" t="str">
        <f t="shared" ca="1" si="649"/>
        <v>POINT(713644.17 6169302.43)</v>
      </c>
      <c r="X3143" s="14" t="str">
        <f>IFERROR(INDEX(BygningOmraade!B:B,MATCH(A3143,BygningOmraade!A:A,0)),"")</f>
        <v/>
      </c>
    </row>
    <row r="3144" spans="1:24" s="14" customFormat="1" x14ac:dyDescent="0.25">
      <c r="A3144" s="14">
        <f t="shared" si="637"/>
        <v>3144</v>
      </c>
      <c r="B3144" s="14" t="str">
        <f t="shared" ca="1" si="638"/>
        <v>b94d547b-b576-4d18-82e1-7dd08e478830</v>
      </c>
      <c r="C3144" s="14" t="str">
        <f t="shared" ca="1" si="639"/>
        <v>0a3f507e-22d9-32b8-e044-0003ba298018</v>
      </c>
      <c r="D3144" s="14">
        <f t="shared" ca="1" si="640"/>
        <v>995852</v>
      </c>
      <c r="E3144" s="1">
        <f t="shared" ca="1" si="641"/>
        <v>130</v>
      </c>
      <c r="F3144" s="1">
        <f t="shared" ca="1" si="642"/>
        <v>107</v>
      </c>
      <c r="G3144" s="1">
        <f t="shared" ca="1" si="643"/>
        <v>1983</v>
      </c>
      <c r="H3144" s="1" t="str">
        <f ca="1">IFERROR(INDEX(Varmeinstallation!B:B,MATCH(INDIRECT($A$1&amp;"L"&amp;A3144)*1,Varmeinstallation!A:A,0)),"Ingen varmeinstallationer")</f>
        <v>Fjernvarme/blokvarme (radiatorsystemer eller varmluftanlæg)</v>
      </c>
      <c r="I3144" s="1" t="str">
        <f ca="1">IFERROR(INDEX(Opvarmningsmiddel!B:B,MATCH(INDIRECT($A$1&amp;"M"&amp;A3144)*1,Opvarmningsmiddel!A:A,0)),"")</f>
        <v/>
      </c>
      <c r="J3144" s="1">
        <f t="shared" ca="1" si="644"/>
        <v>2</v>
      </c>
      <c r="K3144" s="1" t="str">
        <f ca="1">IFERROR(INDEX(Relationstabel!$C$3:$K$10,MATCH(VALUE(INDIRECT($A$1&amp;"L"&amp;A3144)),Relationstabel!$A$3:$A$10,0),MATCH(IFERROR(VALUE(INDIRECT($A$1&amp;"M"&amp;A3144)),0),Relationstabel!$C$1:$K$1,0)),"Ingen varmeinstallationer")</f>
        <v>Fjernvarme/ Blokvarme</v>
      </c>
      <c r="L3144" s="1" t="str">
        <f ca="1">INDEX(Anvendelseskode!B:B,MATCH($E3144,Anvendelseskode!$A:$A,0))</f>
        <v>Række-, kæde-, dobbelthus (lodret adskillelse mellem enhederne)</v>
      </c>
      <c r="M3144" s="1" t="str">
        <f ca="1">INDEX(Anvendelseskode!C:C,MATCH($E3144,Anvendelseskode!$A:$A,0))</f>
        <v>Række-, kæde og dobbelthuse</v>
      </c>
      <c r="N3144" s="1" t="str">
        <f ca="1">INDEX(Anvendelseskode!D:D,MATCH($E3144,Anvendelseskode!$A:$A,0))</f>
        <v>Private husholdninger</v>
      </c>
      <c r="O3144" s="1" t="str">
        <f ca="1">IFERROR(INDEX(SBi!$2:$2,MATCH(G3144,SBi!$1:$1,1)),SBi!$K$2)</f>
        <v>1979-1998</v>
      </c>
      <c r="P3144" s="1">
        <f ca="1">IFERROR(INDEX(SBi!$C$3:$K$28,MATCH(E3144,SBi!$B$3:$B$28,0),MATCH(O3144,SBi!$C$2:$K$2,0)),0)</f>
        <v>96.8</v>
      </c>
      <c r="Q3144" s="19">
        <f t="shared" ca="1" si="645"/>
        <v>10.3576</v>
      </c>
      <c r="R3144" s="19" t="str">
        <f ca="1">IFERROR(INDEX(VpD!$2:$2,MATCH(G3144,VpD!$1:$1,1)),VpD!$I$2)</f>
        <v>1979-1998</v>
      </c>
      <c r="S3144" s="1">
        <f ca="1">IFERROR(INDEX(VpD!$C$3:$I$27,MATCH(E3144,VpD!$B$3:$B$27,0),MATCH(R3144,VpD!$C$2:$I$2,0)),0)</f>
        <v>74</v>
      </c>
      <c r="T3144" s="19">
        <f t="shared" ca="1" si="646"/>
        <v>7.9180000000000001</v>
      </c>
      <c r="U3144" s="14" t="str">
        <f t="shared" ca="1" si="647"/>
        <v xml:space="preserve">712022.48 </v>
      </c>
      <c r="V3144" s="14" t="str">
        <f t="shared" ca="1" si="648"/>
        <v>6172047.03</v>
      </c>
      <c r="W3144" s="14" t="str">
        <f t="shared" ca="1" si="649"/>
        <v>POINT(712022.48 6172047.03)</v>
      </c>
      <c r="X3144" s="14" t="str">
        <f>IFERROR(INDEX(BygningOmraade!B:B,MATCH(A3144,BygningOmraade!A:A,0)),"")</f>
        <v/>
      </c>
    </row>
    <row r="3145" spans="1:24" s="14" customFormat="1" x14ac:dyDescent="0.25">
      <c r="A3145" s="14">
        <f t="shared" si="637"/>
        <v>3145</v>
      </c>
      <c r="B3145" s="14" t="str">
        <f t="shared" ca="1" si="638"/>
        <v>b955e9e3-66c1-44f3-abc4-4251d46477c7</v>
      </c>
      <c r="C3145" s="14" t="str">
        <f t="shared" ca="1" si="639"/>
        <v>0a3f507e-22b6-32b8-e044-0003ba298018</v>
      </c>
      <c r="D3145" s="14">
        <f t="shared" ca="1" si="640"/>
        <v>995149</v>
      </c>
      <c r="E3145" s="1">
        <f t="shared" ca="1" si="641"/>
        <v>120</v>
      </c>
      <c r="F3145" s="1">
        <f t="shared" ca="1" si="642"/>
        <v>143</v>
      </c>
      <c r="G3145" s="1">
        <f t="shared" ca="1" si="643"/>
        <v>1988</v>
      </c>
      <c r="H3145" s="1" t="str">
        <f ca="1">IFERROR(INDEX(Varmeinstallation!B:B,MATCH(INDIRECT($A$1&amp;"L"&amp;A3145)*1,Varmeinstallation!A:A,0)),"Ingen varmeinstallationer")</f>
        <v>Centralvarme fra eget anlæg, et-kammer fyr</v>
      </c>
      <c r="I3145" s="1" t="str">
        <f ca="1">IFERROR(INDEX(Opvarmningsmiddel!B:B,MATCH(INDIRECT($A$1&amp;"M"&amp;A3145)*1,Opvarmningsmiddel!A:A,0)),"")</f>
        <v>Naturgas</v>
      </c>
      <c r="J3145" s="1">
        <f t="shared" ca="1" si="644"/>
        <v>0</v>
      </c>
      <c r="K3145" s="1" t="str">
        <f ca="1">IFERROR(INDEX(Relationstabel!$C$3:$K$10,MATCH(VALUE(INDIRECT($A$1&amp;"L"&amp;A3145)),Relationstabel!$A$3:$A$10,0),MATCH(IFERROR(VALUE(INDIRECT($A$1&amp;"M"&amp;A3145)),0),Relationstabel!$C$1:$K$1,0)),"Ingen varmeinstallationer")</f>
        <v>Naturgas</v>
      </c>
      <c r="L3145" s="1" t="str">
        <f ca="1">INDEX(Anvendelseskode!B:B,MATCH($E3145,Anvendelseskode!$A:$A,0))</f>
        <v>Fritliggende enfamilieshus (parcelhus)</v>
      </c>
      <c r="M3145" s="1" t="str">
        <f ca="1">INDEX(Anvendelseskode!C:C,MATCH($E3145,Anvendelseskode!$A:$A,0))</f>
        <v>Parcelhuse</v>
      </c>
      <c r="N3145" s="1" t="str">
        <f ca="1">INDEX(Anvendelseskode!D:D,MATCH($E3145,Anvendelseskode!$A:$A,0))</f>
        <v>Private husholdninger</v>
      </c>
      <c r="O3145" s="1" t="str">
        <f ca="1">IFERROR(INDEX(SBi!$2:$2,MATCH(G3145,SBi!$1:$1,1)),SBi!$K$2)</f>
        <v>1979-1998</v>
      </c>
      <c r="P3145" s="1">
        <f ca="1">IFERROR(INDEX(SBi!$C$3:$K$28,MATCH(E3145,SBi!$B$3:$B$28,0),MATCH(O3145,SBi!$C$2:$K$2,0)),0)</f>
        <v>105.4</v>
      </c>
      <c r="Q3145" s="19">
        <f t="shared" ca="1" si="645"/>
        <v>15.0722</v>
      </c>
      <c r="R3145" s="19" t="str">
        <f ca="1">IFERROR(INDEX(VpD!$2:$2,MATCH(G3145,VpD!$1:$1,1)),VpD!$I$2)</f>
        <v>1979-1998</v>
      </c>
      <c r="S3145" s="1">
        <f ca="1">IFERROR(INDEX(VpD!$C$3:$I$27,MATCH(E3145,VpD!$B$3:$B$27,0),MATCH(R3145,VpD!$C$2:$I$2,0)),0)</f>
        <v>90</v>
      </c>
      <c r="T3145" s="19">
        <f t="shared" ca="1" si="646"/>
        <v>12.87</v>
      </c>
      <c r="U3145" s="14" t="str">
        <f t="shared" ca="1" si="647"/>
        <v xml:space="preserve">711858.54 </v>
      </c>
      <c r="V3145" s="14" t="str">
        <f t="shared" ca="1" si="648"/>
        <v>6171985.62</v>
      </c>
      <c r="W3145" s="14" t="str">
        <f t="shared" ca="1" si="649"/>
        <v>POINT(711858.54 6171985.62)</v>
      </c>
      <c r="X3145" s="14" t="str">
        <f>IFERROR(INDEX(BygningOmraade!B:B,MATCH(A3145,BygningOmraade!A:A,0)),"")</f>
        <v/>
      </c>
    </row>
    <row r="3146" spans="1:24" s="14" customFormat="1" x14ac:dyDescent="0.25">
      <c r="A3146" s="14">
        <f t="shared" si="637"/>
        <v>3146</v>
      </c>
      <c r="B3146" s="14" t="str">
        <f t="shared" ca="1" si="638"/>
        <v>b95b545d-0661-4d65-8df3-9eccfabe5902</v>
      </c>
      <c r="C3146" s="14" t="str">
        <f t="shared" ca="1" si="639"/>
        <v>0a3f507e-1e70-32b8-e044-0003ba298018</v>
      </c>
      <c r="D3146" s="14">
        <f t="shared" ca="1" si="640"/>
        <v>994720</v>
      </c>
      <c r="E3146" s="1">
        <f t="shared" ca="1" si="641"/>
        <v>120</v>
      </c>
      <c r="F3146" s="1">
        <f t="shared" ca="1" si="642"/>
        <v>149</v>
      </c>
      <c r="G3146" s="1">
        <f t="shared" ca="1" si="643"/>
        <v>1969</v>
      </c>
      <c r="H3146" s="1" t="str">
        <f ca="1">IFERROR(INDEX(Varmeinstallation!B:B,MATCH(INDIRECT($A$1&amp;"L"&amp;A3146)*1,Varmeinstallation!A:A,0)),"Ingen varmeinstallationer")</f>
        <v>Centralvarme fra eget anlæg, et-kammer fyr</v>
      </c>
      <c r="I3146" s="1" t="str">
        <f ca="1">IFERROR(INDEX(Opvarmningsmiddel!B:B,MATCH(INDIRECT($A$1&amp;"M"&amp;A3146)*1,Opvarmningsmiddel!A:A,0)),"")</f>
        <v>Naturgas</v>
      </c>
      <c r="J3146" s="1">
        <f t="shared" ca="1" si="644"/>
        <v>0</v>
      </c>
      <c r="K3146" s="1" t="str">
        <f ca="1">IFERROR(INDEX(Relationstabel!$C$3:$K$10,MATCH(VALUE(INDIRECT($A$1&amp;"L"&amp;A3146)),Relationstabel!$A$3:$A$10,0),MATCH(IFERROR(VALUE(INDIRECT($A$1&amp;"M"&amp;A3146)),0),Relationstabel!$C$1:$K$1,0)),"Ingen varmeinstallationer")</f>
        <v>Naturgas</v>
      </c>
      <c r="L3146" s="1" t="str">
        <f ca="1">INDEX(Anvendelseskode!B:B,MATCH($E3146,Anvendelseskode!$A:$A,0))</f>
        <v>Fritliggende enfamilieshus (parcelhus)</v>
      </c>
      <c r="M3146" s="1" t="str">
        <f ca="1">INDEX(Anvendelseskode!C:C,MATCH($E3146,Anvendelseskode!$A:$A,0))</f>
        <v>Parcelhuse</v>
      </c>
      <c r="N3146" s="1" t="str">
        <f ca="1">INDEX(Anvendelseskode!D:D,MATCH($E3146,Anvendelseskode!$A:$A,0))</f>
        <v>Private husholdninger</v>
      </c>
      <c r="O3146" s="1" t="str">
        <f ca="1">IFERROR(INDEX(SBi!$2:$2,MATCH(G3146,SBi!$1:$1,1)),SBi!$K$2)</f>
        <v>1961-1972</v>
      </c>
      <c r="P3146" s="1">
        <f ca="1">IFERROR(INDEX(SBi!$C$3:$K$28,MATCH(E3146,SBi!$B$3:$B$28,0),MATCH(O3146,SBi!$C$2:$K$2,0)),0)</f>
        <v>134.30000000000001</v>
      </c>
      <c r="Q3146" s="19">
        <f t="shared" ca="1" si="645"/>
        <v>20.0107</v>
      </c>
      <c r="R3146" s="19" t="str">
        <f ca="1">IFERROR(INDEX(VpD!$2:$2,MATCH(G3146,VpD!$1:$1,1)),VpD!$I$2)</f>
        <v>1961-1972</v>
      </c>
      <c r="S3146" s="1">
        <f ca="1">IFERROR(INDEX(VpD!$C$3:$I$27,MATCH(E3146,VpD!$B$3:$B$27,0),MATCH(R3146,VpD!$C$2:$I$2,0)),0)</f>
        <v>143</v>
      </c>
      <c r="T3146" s="19">
        <f t="shared" ca="1" si="646"/>
        <v>21.306999999999999</v>
      </c>
      <c r="U3146" s="14" t="str">
        <f t="shared" ca="1" si="647"/>
        <v xml:space="preserve">711649.05 </v>
      </c>
      <c r="V3146" s="14" t="str">
        <f t="shared" ca="1" si="648"/>
        <v>6171695.69</v>
      </c>
      <c r="W3146" s="14" t="str">
        <f t="shared" ca="1" si="649"/>
        <v>POINT(711649.05 6171695.69)</v>
      </c>
      <c r="X3146" s="14" t="str">
        <f>IFERROR(INDEX(BygningOmraade!B:B,MATCH(A3146,BygningOmraade!A:A,0)),"")</f>
        <v/>
      </c>
    </row>
    <row r="3147" spans="1:24" s="14" customFormat="1" x14ac:dyDescent="0.25">
      <c r="A3147" s="14">
        <f t="shared" si="637"/>
        <v>3147</v>
      </c>
      <c r="B3147" s="14" t="str">
        <f t="shared" ca="1" si="638"/>
        <v>b96ae7ac-d77c-4f70-ad08-15c9cae857a0</v>
      </c>
      <c r="C3147" s="14" t="str">
        <f t="shared" ca="1" si="639"/>
        <v>0a3f507e-17a9-32b8-e044-0003ba298018</v>
      </c>
      <c r="D3147" s="14">
        <f t="shared" ca="1" si="640"/>
        <v>996981</v>
      </c>
      <c r="E3147" s="1">
        <f t="shared" ca="1" si="641"/>
        <v>120</v>
      </c>
      <c r="F3147" s="1">
        <f t="shared" ca="1" si="642"/>
        <v>235</v>
      </c>
      <c r="G3147" s="1">
        <f t="shared" ca="1" si="643"/>
        <v>1935</v>
      </c>
      <c r="H3147" s="1" t="str">
        <f ca="1">IFERROR(INDEX(Varmeinstallation!B:B,MATCH(INDIRECT($A$1&amp;"L"&amp;A3147)*1,Varmeinstallation!A:A,0)),"Ingen varmeinstallationer")</f>
        <v>Centralvarme fra eget anlæg, et-kammer fyr</v>
      </c>
      <c r="I3147" s="1" t="str">
        <f ca="1">IFERROR(INDEX(Opvarmningsmiddel!B:B,MATCH(INDIRECT($A$1&amp;"M"&amp;A3147)*1,Opvarmningsmiddel!A:A,0)),"")</f>
        <v>Flydende brændsel (olie, petroleum, flaskegas m.m.)</v>
      </c>
      <c r="J3147" s="1">
        <f t="shared" ca="1" si="644"/>
        <v>0</v>
      </c>
      <c r="K3147" s="1" t="str">
        <f ca="1">IFERROR(INDEX(Relationstabel!$C$3:$K$10,MATCH(VALUE(INDIRECT($A$1&amp;"L"&amp;A3147)),Relationstabel!$A$3:$A$10,0),MATCH(IFERROR(VALUE(INDIRECT($A$1&amp;"M"&amp;A3147)),0),Relationstabel!$C$1:$K$1,0)),"Ingen varmeinstallationer")</f>
        <v>Olie</v>
      </c>
      <c r="L3147" s="1" t="str">
        <f ca="1">INDEX(Anvendelseskode!B:B,MATCH($E3147,Anvendelseskode!$A:$A,0))</f>
        <v>Fritliggende enfamilieshus (parcelhus)</v>
      </c>
      <c r="M3147" s="1" t="str">
        <f ca="1">INDEX(Anvendelseskode!C:C,MATCH($E3147,Anvendelseskode!$A:$A,0))</f>
        <v>Parcelhuse</v>
      </c>
      <c r="N3147" s="1" t="str">
        <f ca="1">INDEX(Anvendelseskode!D:D,MATCH($E3147,Anvendelseskode!$A:$A,0))</f>
        <v>Private husholdninger</v>
      </c>
      <c r="O3147" s="1" t="str">
        <f ca="1">IFERROR(INDEX(SBi!$2:$2,MATCH(G3147,SBi!$1:$1,1)),SBi!$K$2)</f>
        <v>1931-1950</v>
      </c>
      <c r="P3147" s="1">
        <f ca="1">IFERROR(INDEX(SBi!$C$3:$K$28,MATCH(E3147,SBi!$B$3:$B$28,0),MATCH(O3147,SBi!$C$2:$K$2,0)),0)</f>
        <v>164.1</v>
      </c>
      <c r="Q3147" s="19">
        <f t="shared" ca="1" si="645"/>
        <v>38.563499999999998</v>
      </c>
      <c r="R3147" s="19" t="str">
        <f ca="1">IFERROR(INDEX(VpD!$2:$2,MATCH(G3147,VpD!$1:$1,1)),VpD!$I$2)</f>
        <v>1931-1950</v>
      </c>
      <c r="S3147" s="1">
        <f ca="1">IFERROR(INDEX(VpD!$C$3:$I$27,MATCH(E3147,VpD!$B$3:$B$27,0),MATCH(R3147,VpD!$C$2:$I$2,0)),0)</f>
        <v>217</v>
      </c>
      <c r="T3147" s="19">
        <f t="shared" ca="1" si="646"/>
        <v>50.994999999999997</v>
      </c>
      <c r="U3147" s="14" t="str">
        <f t="shared" ca="1" si="647"/>
        <v xml:space="preserve">713629.69 </v>
      </c>
      <c r="V3147" s="14" t="str">
        <f t="shared" ca="1" si="648"/>
        <v>6168794.57</v>
      </c>
      <c r="W3147" s="14" t="str">
        <f t="shared" ca="1" si="649"/>
        <v>POINT(713629.69 6168794.57)</v>
      </c>
      <c r="X3147" s="14" t="str">
        <f>IFERROR(INDEX(BygningOmraade!B:B,MATCH(A3147,BygningOmraade!A:A,0)),"")</f>
        <v/>
      </c>
    </row>
    <row r="3148" spans="1:24" s="14" customFormat="1" x14ac:dyDescent="0.25">
      <c r="A3148" s="14">
        <f t="shared" si="637"/>
        <v>3148</v>
      </c>
      <c r="B3148" s="14" t="str">
        <f t="shared" ca="1" si="638"/>
        <v>b9899d6f-9f33-4174-b8b8-a31cc5410cb7</v>
      </c>
      <c r="C3148" s="14" t="str">
        <f t="shared" ca="1" si="639"/>
        <v>0a3f507e-221f-32b8-e044-0003ba298018</v>
      </c>
      <c r="D3148" s="14">
        <f t="shared" ca="1" si="640"/>
        <v>996083</v>
      </c>
      <c r="E3148" s="1">
        <f t="shared" ca="1" si="641"/>
        <v>120</v>
      </c>
      <c r="F3148" s="1">
        <f t="shared" ca="1" si="642"/>
        <v>131</v>
      </c>
      <c r="G3148" s="1">
        <f t="shared" ca="1" si="643"/>
        <v>1981</v>
      </c>
      <c r="H3148" s="1" t="str">
        <f ca="1">IFERROR(INDEX(Varmeinstallation!B:B,MATCH(INDIRECT($A$1&amp;"L"&amp;A3148)*1,Varmeinstallation!A:A,0)),"Ingen varmeinstallationer")</f>
        <v>Elovne, elpaneler</v>
      </c>
      <c r="I3148" s="1" t="str">
        <f ca="1">IFERROR(INDEX(Opvarmningsmiddel!B:B,MATCH(INDIRECT($A$1&amp;"M"&amp;A3148)*1,Opvarmningsmiddel!A:A,0)),"")</f>
        <v>Elektricitet</v>
      </c>
      <c r="J3148" s="1">
        <f t="shared" ca="1" si="644"/>
        <v>2</v>
      </c>
      <c r="K3148" s="1" t="str">
        <f ca="1">IFERROR(INDEX(Relationstabel!$C$3:$K$10,MATCH(VALUE(INDIRECT($A$1&amp;"L"&amp;A3148)),Relationstabel!$A$3:$A$10,0),MATCH(IFERROR(VALUE(INDIRECT($A$1&amp;"M"&amp;A3148)),0),Relationstabel!$C$1:$K$1,0)),"Ingen varmeinstallationer")</f>
        <v>Elvarme</v>
      </c>
      <c r="L3148" s="1" t="str">
        <f ca="1">INDEX(Anvendelseskode!B:B,MATCH($E3148,Anvendelseskode!$A:$A,0))</f>
        <v>Fritliggende enfamilieshus (parcelhus)</v>
      </c>
      <c r="M3148" s="1" t="str">
        <f ca="1">INDEX(Anvendelseskode!C:C,MATCH($E3148,Anvendelseskode!$A:$A,0))</f>
        <v>Parcelhuse</v>
      </c>
      <c r="N3148" s="1" t="str">
        <f ca="1">INDEX(Anvendelseskode!D:D,MATCH($E3148,Anvendelseskode!$A:$A,0))</f>
        <v>Private husholdninger</v>
      </c>
      <c r="O3148" s="1" t="str">
        <f ca="1">IFERROR(INDEX(SBi!$2:$2,MATCH(G3148,SBi!$1:$1,1)),SBi!$K$2)</f>
        <v>1979-1998</v>
      </c>
      <c r="P3148" s="1">
        <f ca="1">IFERROR(INDEX(SBi!$C$3:$K$28,MATCH(E3148,SBi!$B$3:$B$28,0),MATCH(O3148,SBi!$C$2:$K$2,0)),0)</f>
        <v>105.4</v>
      </c>
      <c r="Q3148" s="19">
        <f t="shared" ca="1" si="645"/>
        <v>13.807400000000001</v>
      </c>
      <c r="R3148" s="19" t="str">
        <f ca="1">IFERROR(INDEX(VpD!$2:$2,MATCH(G3148,VpD!$1:$1,1)),VpD!$I$2)</f>
        <v>1979-1998</v>
      </c>
      <c r="S3148" s="1">
        <f ca="1">IFERROR(INDEX(VpD!$C$3:$I$27,MATCH(E3148,VpD!$B$3:$B$27,0),MATCH(R3148,VpD!$C$2:$I$2,0)),0)</f>
        <v>90</v>
      </c>
      <c r="T3148" s="19">
        <f t="shared" ca="1" si="646"/>
        <v>11.79</v>
      </c>
      <c r="U3148" s="14" t="str">
        <f t="shared" ca="1" si="647"/>
        <v xml:space="preserve">712461.34 </v>
      </c>
      <c r="V3148" s="14" t="str">
        <f t="shared" ca="1" si="648"/>
        <v>6169133.64</v>
      </c>
      <c r="W3148" s="14" t="str">
        <f t="shared" ca="1" si="649"/>
        <v>POINT(712461.34 6169133.64)</v>
      </c>
      <c r="X3148" s="14" t="str">
        <f>IFERROR(INDEX(BygningOmraade!B:B,MATCH(A3148,BygningOmraade!A:A,0)),"")</f>
        <v/>
      </c>
    </row>
    <row r="3149" spans="1:24" s="14" customFormat="1" x14ac:dyDescent="0.25">
      <c r="A3149" s="14">
        <f t="shared" si="637"/>
        <v>3149</v>
      </c>
      <c r="B3149" s="14" t="str">
        <f t="shared" ca="1" si="638"/>
        <v>b999b0cc-b0e2-4d30-8dff-bc43c6bbbbc1</v>
      </c>
      <c r="C3149" s="14" t="str">
        <f t="shared" ca="1" si="639"/>
        <v>0a3f507e-2281-32b8-e044-0003ba298018</v>
      </c>
      <c r="D3149" s="14">
        <f t="shared" ca="1" si="640"/>
        <v>995838</v>
      </c>
      <c r="E3149" s="1">
        <f t="shared" ca="1" si="641"/>
        <v>120</v>
      </c>
      <c r="F3149" s="1">
        <f t="shared" ca="1" si="642"/>
        <v>198</v>
      </c>
      <c r="G3149" s="1">
        <f t="shared" ca="1" si="643"/>
        <v>1970</v>
      </c>
      <c r="H3149" s="1" t="str">
        <f ca="1">IFERROR(INDEX(Varmeinstallation!B:B,MATCH(INDIRECT($A$1&amp;"L"&amp;A3149)*1,Varmeinstallation!A:A,0)),"Ingen varmeinstallationer")</f>
        <v>Centralvarme fra eget anlæg, et-kammer fyr</v>
      </c>
      <c r="I3149" s="1" t="str">
        <f ca="1">IFERROR(INDEX(Opvarmningsmiddel!B:B,MATCH(INDIRECT($A$1&amp;"M"&amp;A3149)*1,Opvarmningsmiddel!A:A,0)),"")</f>
        <v>Naturgas</v>
      </c>
      <c r="J3149" s="1">
        <f t="shared" ca="1" si="644"/>
        <v>2</v>
      </c>
      <c r="K3149" s="1" t="str">
        <f ca="1">IFERROR(INDEX(Relationstabel!$C$3:$K$10,MATCH(VALUE(INDIRECT($A$1&amp;"L"&amp;A3149)),Relationstabel!$A$3:$A$10,0),MATCH(IFERROR(VALUE(INDIRECT($A$1&amp;"M"&amp;A3149)),0),Relationstabel!$C$1:$K$1,0)),"Ingen varmeinstallationer")</f>
        <v>Naturgas</v>
      </c>
      <c r="L3149" s="1" t="str">
        <f ca="1">INDEX(Anvendelseskode!B:B,MATCH($E3149,Anvendelseskode!$A:$A,0))</f>
        <v>Fritliggende enfamilieshus (parcelhus)</v>
      </c>
      <c r="M3149" s="1" t="str">
        <f ca="1">INDEX(Anvendelseskode!C:C,MATCH($E3149,Anvendelseskode!$A:$A,0))</f>
        <v>Parcelhuse</v>
      </c>
      <c r="N3149" s="1" t="str">
        <f ca="1">INDEX(Anvendelseskode!D:D,MATCH($E3149,Anvendelseskode!$A:$A,0))</f>
        <v>Private husholdninger</v>
      </c>
      <c r="O3149" s="1" t="str">
        <f ca="1">IFERROR(INDEX(SBi!$2:$2,MATCH(G3149,SBi!$1:$1,1)),SBi!$K$2)</f>
        <v>1961-1972</v>
      </c>
      <c r="P3149" s="1">
        <f ca="1">IFERROR(INDEX(SBi!$C$3:$K$28,MATCH(E3149,SBi!$B$3:$B$28,0),MATCH(O3149,SBi!$C$2:$K$2,0)),0)</f>
        <v>134.30000000000001</v>
      </c>
      <c r="Q3149" s="19">
        <f t="shared" ca="1" si="645"/>
        <v>26.5914</v>
      </c>
      <c r="R3149" s="19" t="str">
        <f ca="1">IFERROR(INDEX(VpD!$2:$2,MATCH(G3149,VpD!$1:$1,1)),VpD!$I$2)</f>
        <v>1961-1972</v>
      </c>
      <c r="S3149" s="1">
        <f ca="1">IFERROR(INDEX(VpD!$C$3:$I$27,MATCH(E3149,VpD!$B$3:$B$27,0),MATCH(R3149,VpD!$C$2:$I$2,0)),0)</f>
        <v>143</v>
      </c>
      <c r="T3149" s="19">
        <f t="shared" ca="1" si="646"/>
        <v>28.314</v>
      </c>
      <c r="U3149" s="14" t="str">
        <f t="shared" ca="1" si="647"/>
        <v xml:space="preserve">712032.75 </v>
      </c>
      <c r="V3149" s="14" t="str">
        <f t="shared" ca="1" si="648"/>
        <v>6171825.27</v>
      </c>
      <c r="W3149" s="14" t="str">
        <f t="shared" ca="1" si="649"/>
        <v>POINT(712032.75 6171825.27)</v>
      </c>
      <c r="X3149" s="14" t="str">
        <f>IFERROR(INDEX(BygningOmraade!B:B,MATCH(A3149,BygningOmraade!A:A,0)),"")</f>
        <v/>
      </c>
    </row>
    <row r="3150" spans="1:24" s="14" customFormat="1" x14ac:dyDescent="0.25">
      <c r="A3150" s="14">
        <f t="shared" si="637"/>
        <v>3150</v>
      </c>
      <c r="B3150" s="14" t="str">
        <f t="shared" ca="1" si="638"/>
        <v>b9bbf38a-74a7-4e09-81c3-0434ad4d5243</v>
      </c>
      <c r="C3150" s="14" t="str">
        <f t="shared" ca="1" si="639"/>
        <v>0a3f507e-20f5-32b8-e044-0003ba298018</v>
      </c>
      <c r="D3150" s="14">
        <f t="shared" ca="1" si="640"/>
        <v>996152</v>
      </c>
      <c r="E3150" s="1">
        <f t="shared" ca="1" si="641"/>
        <v>120</v>
      </c>
      <c r="F3150" s="1">
        <f t="shared" ca="1" si="642"/>
        <v>130</v>
      </c>
      <c r="G3150" s="1">
        <f t="shared" ca="1" si="643"/>
        <v>2014</v>
      </c>
      <c r="H3150" s="1" t="str">
        <f ca="1">IFERROR(INDEX(Varmeinstallation!B:B,MATCH(INDIRECT($A$1&amp;"L"&amp;A3150)*1,Varmeinstallation!A:A,0)),"Ingen varmeinstallationer")</f>
        <v>Centralvarme fra eget anlæg, et-kammer fyr</v>
      </c>
      <c r="I3150" s="1" t="str">
        <f ca="1">IFERROR(INDEX(Opvarmningsmiddel!B:B,MATCH(INDIRECT($A$1&amp;"M"&amp;A3150)*1,Opvarmningsmiddel!A:A,0)),"")</f>
        <v>Naturgas</v>
      </c>
      <c r="J3150" s="1">
        <f t="shared" ca="1" si="644"/>
        <v>0</v>
      </c>
      <c r="K3150" s="1" t="str">
        <f ca="1">IFERROR(INDEX(Relationstabel!$C$3:$K$10,MATCH(VALUE(INDIRECT($A$1&amp;"L"&amp;A3150)),Relationstabel!$A$3:$A$10,0),MATCH(IFERROR(VALUE(INDIRECT($A$1&amp;"M"&amp;A3150)),0),Relationstabel!$C$1:$K$1,0)),"Ingen varmeinstallationer")</f>
        <v>Naturgas</v>
      </c>
      <c r="L3150" s="1" t="str">
        <f ca="1">INDEX(Anvendelseskode!B:B,MATCH($E3150,Anvendelseskode!$A:$A,0))</f>
        <v>Fritliggende enfamilieshus (parcelhus)</v>
      </c>
      <c r="M3150" s="1" t="str">
        <f ca="1">INDEX(Anvendelseskode!C:C,MATCH($E3150,Anvendelseskode!$A:$A,0))</f>
        <v>Parcelhuse</v>
      </c>
      <c r="N3150" s="1" t="str">
        <f ca="1">INDEX(Anvendelseskode!D:D,MATCH($E3150,Anvendelseskode!$A:$A,0))</f>
        <v>Private husholdninger</v>
      </c>
      <c r="O3150" s="1" t="str">
        <f ca="1">IFERROR(INDEX(SBi!$2:$2,MATCH(G3150,SBi!$1:$1,1)),SBi!$K$2)</f>
        <v>Efter 2006</v>
      </c>
      <c r="P3150" s="1">
        <f ca="1">IFERROR(INDEX(SBi!$C$3:$K$28,MATCH(E3150,SBi!$B$3:$B$28,0),MATCH(O3150,SBi!$C$2:$K$2,0)),0)</f>
        <v>67.3</v>
      </c>
      <c r="Q3150" s="19">
        <f t="shared" ca="1" si="645"/>
        <v>8.7490000000000006</v>
      </c>
      <c r="R3150" s="19" t="str">
        <f ca="1">IFERROR(INDEX(VpD!$2:$2,MATCH(G3150,VpD!$1:$1,1)),VpD!$I$2)</f>
        <v>&gt;1998</v>
      </c>
      <c r="S3150" s="1">
        <f ca="1">IFERROR(INDEX(VpD!$C$3:$I$27,MATCH(E3150,VpD!$B$3:$B$27,0),MATCH(R3150,VpD!$C$2:$I$2,0)),0)</f>
        <v>72</v>
      </c>
      <c r="T3150" s="19">
        <f t="shared" ca="1" si="646"/>
        <v>9.36</v>
      </c>
      <c r="U3150" s="14" t="str">
        <f t="shared" ca="1" si="647"/>
        <v xml:space="preserve">713113.8 </v>
      </c>
      <c r="V3150" s="14" t="str">
        <f t="shared" ca="1" si="648"/>
        <v>6168640.29</v>
      </c>
      <c r="W3150" s="14" t="str">
        <f t="shared" ca="1" si="649"/>
        <v>POINT(713113.8 6168640.29)</v>
      </c>
      <c r="X3150" s="14" t="str">
        <f>IFERROR(INDEX(BygningOmraade!B:B,MATCH(A3150,BygningOmraade!A:A,0)),"")</f>
        <v/>
      </c>
    </row>
    <row r="3151" spans="1:24" s="14" customFormat="1" x14ac:dyDescent="0.25">
      <c r="A3151" s="14">
        <f t="shared" si="637"/>
        <v>3151</v>
      </c>
      <c r="B3151" s="14" t="str">
        <f t="shared" ca="1" si="638"/>
        <v>b9be197f-a4df-4114-814c-5bc11ba7cd84</v>
      </c>
      <c r="C3151" s="14" t="str">
        <f t="shared" ca="1" si="639"/>
        <v>0a3f507e-2280-32b8-e044-0003ba298018</v>
      </c>
      <c r="D3151" s="14">
        <f t="shared" ca="1" si="640"/>
        <v>995220</v>
      </c>
      <c r="E3151" s="1">
        <f t="shared" ca="1" si="641"/>
        <v>120</v>
      </c>
      <c r="F3151" s="1">
        <f t="shared" ca="1" si="642"/>
        <v>143</v>
      </c>
      <c r="G3151" s="1">
        <f t="shared" ca="1" si="643"/>
        <v>1969</v>
      </c>
      <c r="H3151" s="1" t="str">
        <f ca="1">IFERROR(INDEX(Varmeinstallation!B:B,MATCH(INDIRECT($A$1&amp;"L"&amp;A3151)*1,Varmeinstallation!A:A,0)),"Ingen varmeinstallationer")</f>
        <v>Centralvarme fra eget anlæg, et-kammer fyr</v>
      </c>
      <c r="I3151" s="1" t="str">
        <f ca="1">IFERROR(INDEX(Opvarmningsmiddel!B:B,MATCH(INDIRECT($A$1&amp;"M"&amp;A3151)*1,Opvarmningsmiddel!A:A,0)),"")</f>
        <v>Naturgas</v>
      </c>
      <c r="J3151" s="1">
        <f t="shared" ca="1" si="644"/>
        <v>2</v>
      </c>
      <c r="K3151" s="1" t="str">
        <f ca="1">IFERROR(INDEX(Relationstabel!$C$3:$K$10,MATCH(VALUE(INDIRECT($A$1&amp;"L"&amp;A3151)),Relationstabel!$A$3:$A$10,0),MATCH(IFERROR(VALUE(INDIRECT($A$1&amp;"M"&amp;A3151)),0),Relationstabel!$C$1:$K$1,0)),"Ingen varmeinstallationer")</f>
        <v>Naturgas</v>
      </c>
      <c r="L3151" s="1" t="str">
        <f ca="1">INDEX(Anvendelseskode!B:B,MATCH($E3151,Anvendelseskode!$A:$A,0))</f>
        <v>Fritliggende enfamilieshus (parcelhus)</v>
      </c>
      <c r="M3151" s="1" t="str">
        <f ca="1">INDEX(Anvendelseskode!C:C,MATCH($E3151,Anvendelseskode!$A:$A,0))</f>
        <v>Parcelhuse</v>
      </c>
      <c r="N3151" s="1" t="str">
        <f ca="1">INDEX(Anvendelseskode!D:D,MATCH($E3151,Anvendelseskode!$A:$A,0))</f>
        <v>Private husholdninger</v>
      </c>
      <c r="O3151" s="1" t="str">
        <f ca="1">IFERROR(INDEX(SBi!$2:$2,MATCH(G3151,SBi!$1:$1,1)),SBi!$K$2)</f>
        <v>1961-1972</v>
      </c>
      <c r="P3151" s="1">
        <f ca="1">IFERROR(INDEX(SBi!$C$3:$K$28,MATCH(E3151,SBi!$B$3:$B$28,0),MATCH(O3151,SBi!$C$2:$K$2,0)),0)</f>
        <v>134.30000000000001</v>
      </c>
      <c r="Q3151" s="19">
        <f t="shared" ca="1" si="645"/>
        <v>19.204900000000002</v>
      </c>
      <c r="R3151" s="19" t="str">
        <f ca="1">IFERROR(INDEX(VpD!$2:$2,MATCH(G3151,VpD!$1:$1,1)),VpD!$I$2)</f>
        <v>1961-1972</v>
      </c>
      <c r="S3151" s="1">
        <f ca="1">IFERROR(INDEX(VpD!$C$3:$I$27,MATCH(E3151,VpD!$B$3:$B$27,0),MATCH(R3151,VpD!$C$2:$I$2,0)),0)</f>
        <v>143</v>
      </c>
      <c r="T3151" s="19">
        <f t="shared" ca="1" si="646"/>
        <v>20.449000000000002</v>
      </c>
      <c r="U3151" s="14" t="str">
        <f t="shared" ca="1" si="647"/>
        <v xml:space="preserve">711829.63 </v>
      </c>
      <c r="V3151" s="14" t="str">
        <f t="shared" ca="1" si="648"/>
        <v>6171820.94</v>
      </c>
      <c r="W3151" s="14" t="str">
        <f t="shared" ca="1" si="649"/>
        <v>POINT(711829.63 6171820.94)</v>
      </c>
      <c r="X3151" s="14" t="str">
        <f>IFERROR(INDEX(BygningOmraade!B:B,MATCH(A3151,BygningOmraade!A:A,0)),"")</f>
        <v/>
      </c>
    </row>
    <row r="3152" spans="1:24" s="14" customFormat="1" x14ac:dyDescent="0.25">
      <c r="A3152" s="14">
        <f t="shared" si="637"/>
        <v>3152</v>
      </c>
      <c r="B3152" s="14" t="str">
        <f t="shared" ca="1" si="638"/>
        <v>b9d4b1bf-fa9b-4e73-8938-7585a25db78f</v>
      </c>
      <c r="C3152" s="14" t="str">
        <f t="shared" ca="1" si="639"/>
        <v>0a3f507e-1ab4-32b8-e044-0003ba298018</v>
      </c>
      <c r="D3152" s="14">
        <f t="shared" ca="1" si="640"/>
        <v>997168</v>
      </c>
      <c r="E3152" s="1">
        <f t="shared" ca="1" si="641"/>
        <v>130</v>
      </c>
      <c r="F3152" s="1">
        <f t="shared" ca="1" si="642"/>
        <v>110</v>
      </c>
      <c r="G3152" s="1">
        <f t="shared" ca="1" si="643"/>
        <v>1966</v>
      </c>
      <c r="H3152" s="1" t="str">
        <f ca="1">IFERROR(INDEX(Varmeinstallation!B:B,MATCH(INDIRECT($A$1&amp;"L"&amp;A3152)*1,Varmeinstallation!A:A,0)),"Ingen varmeinstallationer")</f>
        <v>Fjernvarme/blokvarme (radiatorsystemer eller varmluftanlæg)</v>
      </c>
      <c r="I3152" s="1" t="str">
        <f ca="1">IFERROR(INDEX(Opvarmningsmiddel!B:B,MATCH(INDIRECT($A$1&amp;"M"&amp;A3152)*1,Opvarmningsmiddel!A:A,0)),"")</f>
        <v/>
      </c>
      <c r="J3152" s="1">
        <f t="shared" ca="1" si="644"/>
        <v>0</v>
      </c>
      <c r="K3152" s="1" t="str">
        <f ca="1">IFERROR(INDEX(Relationstabel!$C$3:$K$10,MATCH(VALUE(INDIRECT($A$1&amp;"L"&amp;A3152)),Relationstabel!$A$3:$A$10,0),MATCH(IFERROR(VALUE(INDIRECT($A$1&amp;"M"&amp;A3152)),0),Relationstabel!$C$1:$K$1,0)),"Ingen varmeinstallationer")</f>
        <v>Fjernvarme/ Blokvarme</v>
      </c>
      <c r="L3152" s="1" t="str">
        <f ca="1">INDEX(Anvendelseskode!B:B,MATCH($E3152,Anvendelseskode!$A:$A,0))</f>
        <v>Række-, kæde-, dobbelthus (lodret adskillelse mellem enhederne)</v>
      </c>
      <c r="M3152" s="1" t="str">
        <f ca="1">INDEX(Anvendelseskode!C:C,MATCH($E3152,Anvendelseskode!$A:$A,0))</f>
        <v>Række-, kæde og dobbelthuse</v>
      </c>
      <c r="N3152" s="1" t="str">
        <f ca="1">INDEX(Anvendelseskode!D:D,MATCH($E3152,Anvendelseskode!$A:$A,0))</f>
        <v>Private husholdninger</v>
      </c>
      <c r="O3152" s="1" t="str">
        <f ca="1">IFERROR(INDEX(SBi!$2:$2,MATCH(G3152,SBi!$1:$1,1)),SBi!$K$2)</f>
        <v>1961-1972</v>
      </c>
      <c r="P3152" s="1">
        <f ca="1">IFERROR(INDEX(SBi!$C$3:$K$28,MATCH(E3152,SBi!$B$3:$B$28,0),MATCH(O3152,SBi!$C$2:$K$2,0)),0)</f>
        <v>119.9</v>
      </c>
      <c r="Q3152" s="19">
        <f t="shared" ca="1" si="645"/>
        <v>13.189</v>
      </c>
      <c r="R3152" s="19" t="str">
        <f ca="1">IFERROR(INDEX(VpD!$2:$2,MATCH(G3152,VpD!$1:$1,1)),VpD!$I$2)</f>
        <v>1961-1972</v>
      </c>
      <c r="S3152" s="1">
        <f ca="1">IFERROR(INDEX(VpD!$C$3:$I$27,MATCH(E3152,VpD!$B$3:$B$27,0),MATCH(R3152,VpD!$C$2:$I$2,0)),0)</f>
        <v>120</v>
      </c>
      <c r="T3152" s="19">
        <f t="shared" ca="1" si="646"/>
        <v>13.2</v>
      </c>
      <c r="U3152" s="14" t="str">
        <f t="shared" ca="1" si="647"/>
        <v xml:space="preserve">713755.97 </v>
      </c>
      <c r="V3152" s="14" t="str">
        <f t="shared" ca="1" si="648"/>
        <v>6169168.47</v>
      </c>
      <c r="W3152" s="14" t="str">
        <f t="shared" ca="1" si="649"/>
        <v>POINT(713755.97 6169168.47)</v>
      </c>
      <c r="X3152" s="14" t="str">
        <f>IFERROR(INDEX(BygningOmraade!B:B,MATCH(A3152,BygningOmraade!A:A,0)),"")</f>
        <v/>
      </c>
    </row>
    <row r="3153" spans="1:24" s="14" customFormat="1" x14ac:dyDescent="0.25">
      <c r="A3153" s="14">
        <f t="shared" si="637"/>
        <v>3153</v>
      </c>
      <c r="B3153" s="14" t="str">
        <f t="shared" ca="1" si="638"/>
        <v>b9e40bcf-50b6-4bbc-b1ae-d9685e8a8fd1</v>
      </c>
      <c r="C3153" s="14" t="str">
        <f t="shared" ca="1" si="639"/>
        <v>0a3f507e-1851-32b8-e044-0003ba298018</v>
      </c>
      <c r="D3153" s="14">
        <f t="shared" ca="1" si="640"/>
        <v>996492</v>
      </c>
      <c r="E3153" s="1">
        <f t="shared" ca="1" si="641"/>
        <v>120</v>
      </c>
      <c r="F3153" s="1">
        <f t="shared" ca="1" si="642"/>
        <v>122</v>
      </c>
      <c r="G3153" s="1">
        <f t="shared" ca="1" si="643"/>
        <v>1962</v>
      </c>
      <c r="H3153" s="1" t="str">
        <f ca="1">IFERROR(INDEX(Varmeinstallation!B:B,MATCH(INDIRECT($A$1&amp;"L"&amp;A3153)*1,Varmeinstallation!A:A,0)),"Ingen varmeinstallationer")</f>
        <v>Centralvarme fra eget anlæg, et-kammer fyr</v>
      </c>
      <c r="I3153" s="1" t="str">
        <f ca="1">IFERROR(INDEX(Opvarmningsmiddel!B:B,MATCH(INDIRECT($A$1&amp;"M"&amp;A3153)*1,Opvarmningsmiddel!A:A,0)),"")</f>
        <v>Naturgas</v>
      </c>
      <c r="J3153" s="1">
        <f t="shared" ca="1" si="644"/>
        <v>5</v>
      </c>
      <c r="K3153" s="1" t="str">
        <f ca="1">IFERROR(INDEX(Relationstabel!$C$3:$K$10,MATCH(VALUE(INDIRECT($A$1&amp;"L"&amp;A3153)),Relationstabel!$A$3:$A$10,0),MATCH(IFERROR(VALUE(INDIRECT($A$1&amp;"M"&amp;A3153)),0),Relationstabel!$C$1:$K$1,0)),"Ingen varmeinstallationer")</f>
        <v>Naturgas</v>
      </c>
      <c r="L3153" s="1" t="str">
        <f ca="1">INDEX(Anvendelseskode!B:B,MATCH($E3153,Anvendelseskode!$A:$A,0))</f>
        <v>Fritliggende enfamilieshus (parcelhus)</v>
      </c>
      <c r="M3153" s="1" t="str">
        <f ca="1">INDEX(Anvendelseskode!C:C,MATCH($E3153,Anvendelseskode!$A:$A,0))</f>
        <v>Parcelhuse</v>
      </c>
      <c r="N3153" s="1" t="str">
        <f ca="1">INDEX(Anvendelseskode!D:D,MATCH($E3153,Anvendelseskode!$A:$A,0))</f>
        <v>Private husholdninger</v>
      </c>
      <c r="O3153" s="1" t="str">
        <f ca="1">IFERROR(INDEX(SBi!$2:$2,MATCH(G3153,SBi!$1:$1,1)),SBi!$K$2)</f>
        <v>1961-1972</v>
      </c>
      <c r="P3153" s="1">
        <f ca="1">IFERROR(INDEX(SBi!$C$3:$K$28,MATCH(E3153,SBi!$B$3:$B$28,0),MATCH(O3153,SBi!$C$2:$K$2,0)),0)</f>
        <v>134.30000000000001</v>
      </c>
      <c r="Q3153" s="19">
        <f t="shared" ca="1" si="645"/>
        <v>16.384600000000002</v>
      </c>
      <c r="R3153" s="19" t="str">
        <f ca="1">IFERROR(INDEX(VpD!$2:$2,MATCH(G3153,VpD!$1:$1,1)),VpD!$I$2)</f>
        <v>1961-1972</v>
      </c>
      <c r="S3153" s="1">
        <f ca="1">IFERROR(INDEX(VpD!$C$3:$I$27,MATCH(E3153,VpD!$B$3:$B$27,0),MATCH(R3153,VpD!$C$2:$I$2,0)),0)</f>
        <v>143</v>
      </c>
      <c r="T3153" s="19">
        <f t="shared" ca="1" si="646"/>
        <v>17.446000000000002</v>
      </c>
      <c r="U3153" s="14" t="str">
        <f t="shared" ca="1" si="647"/>
        <v xml:space="preserve">713283.99 </v>
      </c>
      <c r="V3153" s="14" t="str">
        <f t="shared" ca="1" si="648"/>
        <v>6168785.29</v>
      </c>
      <c r="W3153" s="14" t="str">
        <f t="shared" ca="1" si="649"/>
        <v>POINT(713283.99 6168785.29)</v>
      </c>
      <c r="X3153" s="14" t="str">
        <f>IFERROR(INDEX(BygningOmraade!B:B,MATCH(A3153,BygningOmraade!A:A,0)),"")</f>
        <v/>
      </c>
    </row>
    <row r="3154" spans="1:24" s="14" customFormat="1" x14ac:dyDescent="0.25">
      <c r="A3154" s="14">
        <f t="shared" si="637"/>
        <v>3154</v>
      </c>
      <c r="B3154" s="14" t="str">
        <f t="shared" ca="1" si="638"/>
        <v>b9efaa81-da9c-4d04-bf1f-5273f28cfdbc</v>
      </c>
      <c r="C3154" s="14" t="str">
        <f t="shared" ca="1" si="639"/>
        <v>0a3f507e-18e4-32b8-e044-0003ba298018</v>
      </c>
      <c r="D3154" s="14">
        <f t="shared" ca="1" si="640"/>
        <v>994611</v>
      </c>
      <c r="E3154" s="1">
        <f t="shared" ca="1" si="641"/>
        <v>130</v>
      </c>
      <c r="F3154" s="1">
        <f t="shared" ca="1" si="642"/>
        <v>107</v>
      </c>
      <c r="G3154" s="1">
        <f t="shared" ca="1" si="643"/>
        <v>1983</v>
      </c>
      <c r="H3154" s="1" t="str">
        <f ca="1">IFERROR(INDEX(Varmeinstallation!B:B,MATCH(INDIRECT($A$1&amp;"L"&amp;A3154)*1,Varmeinstallation!A:A,0)),"Ingen varmeinstallationer")</f>
        <v>Fjernvarme/blokvarme (radiatorsystemer eller varmluftanlæg)</v>
      </c>
      <c r="I3154" s="1" t="str">
        <f ca="1">IFERROR(INDEX(Opvarmningsmiddel!B:B,MATCH(INDIRECT($A$1&amp;"M"&amp;A3154)*1,Opvarmningsmiddel!A:A,0)),"")</f>
        <v/>
      </c>
      <c r="J3154" s="1">
        <f t="shared" ca="1" si="644"/>
        <v>2</v>
      </c>
      <c r="K3154" s="1" t="str">
        <f ca="1">IFERROR(INDEX(Relationstabel!$C$3:$K$10,MATCH(VALUE(INDIRECT($A$1&amp;"L"&amp;A3154)),Relationstabel!$A$3:$A$10,0),MATCH(IFERROR(VALUE(INDIRECT($A$1&amp;"M"&amp;A3154)),0),Relationstabel!$C$1:$K$1,0)),"Ingen varmeinstallationer")</f>
        <v>Fjernvarme/ Blokvarme</v>
      </c>
      <c r="L3154" s="1" t="str">
        <f ca="1">INDEX(Anvendelseskode!B:B,MATCH($E3154,Anvendelseskode!$A:$A,0))</f>
        <v>Række-, kæde-, dobbelthus (lodret adskillelse mellem enhederne)</v>
      </c>
      <c r="M3154" s="1" t="str">
        <f ca="1">INDEX(Anvendelseskode!C:C,MATCH($E3154,Anvendelseskode!$A:$A,0))</f>
        <v>Række-, kæde og dobbelthuse</v>
      </c>
      <c r="N3154" s="1" t="str">
        <f ca="1">INDEX(Anvendelseskode!D:D,MATCH($E3154,Anvendelseskode!$A:$A,0))</f>
        <v>Private husholdninger</v>
      </c>
      <c r="O3154" s="1" t="str">
        <f ca="1">IFERROR(INDEX(SBi!$2:$2,MATCH(G3154,SBi!$1:$1,1)),SBi!$K$2)</f>
        <v>1979-1998</v>
      </c>
      <c r="P3154" s="1">
        <f ca="1">IFERROR(INDEX(SBi!$C$3:$K$28,MATCH(E3154,SBi!$B$3:$B$28,0),MATCH(O3154,SBi!$C$2:$K$2,0)),0)</f>
        <v>96.8</v>
      </c>
      <c r="Q3154" s="19">
        <f t="shared" ca="1" si="645"/>
        <v>10.3576</v>
      </c>
      <c r="R3154" s="19" t="str">
        <f ca="1">IFERROR(INDEX(VpD!$2:$2,MATCH(G3154,VpD!$1:$1,1)),VpD!$I$2)</f>
        <v>1979-1998</v>
      </c>
      <c r="S3154" s="1">
        <f ca="1">IFERROR(INDEX(VpD!$C$3:$I$27,MATCH(E3154,VpD!$B$3:$B$27,0),MATCH(R3154,VpD!$C$2:$I$2,0)),0)</f>
        <v>74</v>
      </c>
      <c r="T3154" s="19">
        <f t="shared" ca="1" si="646"/>
        <v>7.9180000000000001</v>
      </c>
      <c r="U3154" s="14" t="str">
        <f t="shared" ca="1" si="647"/>
        <v xml:space="preserve">711445.23 </v>
      </c>
      <c r="V3154" s="14" t="str">
        <f t="shared" ca="1" si="648"/>
        <v>6171907.65</v>
      </c>
      <c r="W3154" s="14" t="str">
        <f t="shared" ca="1" si="649"/>
        <v>POINT(711445.23 6171907.65)</v>
      </c>
      <c r="X3154" s="14" t="str">
        <f>IFERROR(INDEX(BygningOmraade!B:B,MATCH(A3154,BygningOmraade!A:A,0)),"")</f>
        <v/>
      </c>
    </row>
    <row r="3155" spans="1:24" s="14" customFormat="1" x14ac:dyDescent="0.25">
      <c r="A3155" s="14">
        <f t="shared" si="637"/>
        <v>3155</v>
      </c>
      <c r="B3155" s="14" t="str">
        <f t="shared" ca="1" si="638"/>
        <v>b9fa986f-47b3-4a06-8a47-9d7b623e95f0</v>
      </c>
      <c r="C3155" s="14" t="str">
        <f t="shared" ca="1" si="639"/>
        <v>0a3f507e-2277-32b8-e044-0003ba298018</v>
      </c>
      <c r="D3155" s="14">
        <f t="shared" ca="1" si="640"/>
        <v>995794</v>
      </c>
      <c r="E3155" s="1">
        <f t="shared" ca="1" si="641"/>
        <v>120</v>
      </c>
      <c r="F3155" s="1">
        <f t="shared" ca="1" si="642"/>
        <v>154</v>
      </c>
      <c r="G3155" s="1">
        <f t="shared" ca="1" si="643"/>
        <v>1985</v>
      </c>
      <c r="H3155" s="1" t="str">
        <f ca="1">IFERROR(INDEX(Varmeinstallation!B:B,MATCH(INDIRECT($A$1&amp;"L"&amp;A3155)*1,Varmeinstallation!A:A,0)),"Ingen varmeinstallationer")</f>
        <v>Centralvarme fra eget anlæg, et-kammer fyr</v>
      </c>
      <c r="I3155" s="1" t="str">
        <f ca="1">IFERROR(INDEX(Opvarmningsmiddel!B:B,MATCH(INDIRECT($A$1&amp;"M"&amp;A3155)*1,Opvarmningsmiddel!A:A,0)),"")</f>
        <v>Naturgas</v>
      </c>
      <c r="J3155" s="1">
        <f t="shared" ca="1" si="644"/>
        <v>2</v>
      </c>
      <c r="K3155" s="1" t="str">
        <f ca="1">IFERROR(INDEX(Relationstabel!$C$3:$K$10,MATCH(VALUE(INDIRECT($A$1&amp;"L"&amp;A3155)),Relationstabel!$A$3:$A$10,0),MATCH(IFERROR(VALUE(INDIRECT($A$1&amp;"M"&amp;A3155)),0),Relationstabel!$C$1:$K$1,0)),"Ingen varmeinstallationer")</f>
        <v>Naturgas</v>
      </c>
      <c r="L3155" s="1" t="str">
        <f ca="1">INDEX(Anvendelseskode!B:B,MATCH($E3155,Anvendelseskode!$A:$A,0))</f>
        <v>Fritliggende enfamilieshus (parcelhus)</v>
      </c>
      <c r="M3155" s="1" t="str">
        <f ca="1">INDEX(Anvendelseskode!C:C,MATCH($E3155,Anvendelseskode!$A:$A,0))</f>
        <v>Parcelhuse</v>
      </c>
      <c r="N3155" s="1" t="str">
        <f ca="1">INDEX(Anvendelseskode!D:D,MATCH($E3155,Anvendelseskode!$A:$A,0))</f>
        <v>Private husholdninger</v>
      </c>
      <c r="O3155" s="1" t="str">
        <f ca="1">IFERROR(INDEX(SBi!$2:$2,MATCH(G3155,SBi!$1:$1,1)),SBi!$K$2)</f>
        <v>1979-1998</v>
      </c>
      <c r="P3155" s="1">
        <f ca="1">IFERROR(INDEX(SBi!$C$3:$K$28,MATCH(E3155,SBi!$B$3:$B$28,0),MATCH(O3155,SBi!$C$2:$K$2,0)),0)</f>
        <v>105.4</v>
      </c>
      <c r="Q3155" s="19">
        <f t="shared" ca="1" si="645"/>
        <v>16.2316</v>
      </c>
      <c r="R3155" s="19" t="str">
        <f ca="1">IFERROR(INDEX(VpD!$2:$2,MATCH(G3155,VpD!$1:$1,1)),VpD!$I$2)</f>
        <v>1979-1998</v>
      </c>
      <c r="S3155" s="1">
        <f ca="1">IFERROR(INDEX(VpD!$C$3:$I$27,MATCH(E3155,VpD!$B$3:$B$27,0),MATCH(R3155,VpD!$C$2:$I$2,0)),0)</f>
        <v>90</v>
      </c>
      <c r="T3155" s="19">
        <f t="shared" ca="1" si="646"/>
        <v>13.86</v>
      </c>
      <c r="U3155" s="14" t="str">
        <f t="shared" ca="1" si="647"/>
        <v xml:space="preserve">712081.07 </v>
      </c>
      <c r="V3155" s="14" t="str">
        <f t="shared" ca="1" si="648"/>
        <v>6171797.36</v>
      </c>
      <c r="W3155" s="14" t="str">
        <f t="shared" ca="1" si="649"/>
        <v>POINT(712081.07 6171797.36)</v>
      </c>
      <c r="X3155" s="14" t="str">
        <f>IFERROR(INDEX(BygningOmraade!B:B,MATCH(A3155,BygningOmraade!A:A,0)),"")</f>
        <v/>
      </c>
    </row>
    <row r="3156" spans="1:24" s="14" customFormat="1" x14ac:dyDescent="0.25">
      <c r="A3156" s="14">
        <f t="shared" si="637"/>
        <v>3156</v>
      </c>
      <c r="B3156" s="14" t="str">
        <f t="shared" ca="1" si="638"/>
        <v>b9fd0938-b0c1-4222-b3fc-84fad4342e14</v>
      </c>
      <c r="C3156" s="14" t="str">
        <f t="shared" ca="1" si="639"/>
        <v>0a3f507e-1e52-32b8-e044-0003ba298018</v>
      </c>
      <c r="D3156" s="14">
        <f t="shared" ca="1" si="640"/>
        <v>994794</v>
      </c>
      <c r="E3156" s="1">
        <f t="shared" ca="1" si="641"/>
        <v>120</v>
      </c>
      <c r="F3156" s="1">
        <f t="shared" ca="1" si="642"/>
        <v>114</v>
      </c>
      <c r="G3156" s="1">
        <f t="shared" ca="1" si="643"/>
        <v>1969</v>
      </c>
      <c r="H3156" s="1" t="str">
        <f ca="1">IFERROR(INDEX(Varmeinstallation!B:B,MATCH(INDIRECT($A$1&amp;"L"&amp;A3156)*1,Varmeinstallation!A:A,0)),"Ingen varmeinstallationer")</f>
        <v>Centralvarme fra eget anlæg, et-kammer fyr</v>
      </c>
      <c r="I3156" s="1" t="str">
        <f ca="1">IFERROR(INDEX(Opvarmningsmiddel!B:B,MATCH(INDIRECT($A$1&amp;"M"&amp;A3156)*1,Opvarmningsmiddel!A:A,0)),"")</f>
        <v>Naturgas</v>
      </c>
      <c r="J3156" s="1">
        <f t="shared" ca="1" si="644"/>
        <v>0</v>
      </c>
      <c r="K3156" s="1" t="str">
        <f ca="1">IFERROR(INDEX(Relationstabel!$C$3:$K$10,MATCH(VALUE(INDIRECT($A$1&amp;"L"&amp;A3156)),Relationstabel!$A$3:$A$10,0),MATCH(IFERROR(VALUE(INDIRECT($A$1&amp;"M"&amp;A3156)),0),Relationstabel!$C$1:$K$1,0)),"Ingen varmeinstallationer")</f>
        <v>Naturgas</v>
      </c>
      <c r="L3156" s="1" t="str">
        <f ca="1">INDEX(Anvendelseskode!B:B,MATCH($E3156,Anvendelseskode!$A:$A,0))</f>
        <v>Fritliggende enfamilieshus (parcelhus)</v>
      </c>
      <c r="M3156" s="1" t="str">
        <f ca="1">INDEX(Anvendelseskode!C:C,MATCH($E3156,Anvendelseskode!$A:$A,0))</f>
        <v>Parcelhuse</v>
      </c>
      <c r="N3156" s="1" t="str">
        <f ca="1">INDEX(Anvendelseskode!D:D,MATCH($E3156,Anvendelseskode!$A:$A,0))</f>
        <v>Private husholdninger</v>
      </c>
      <c r="O3156" s="1" t="str">
        <f ca="1">IFERROR(INDEX(SBi!$2:$2,MATCH(G3156,SBi!$1:$1,1)),SBi!$K$2)</f>
        <v>1961-1972</v>
      </c>
      <c r="P3156" s="1">
        <f ca="1">IFERROR(INDEX(SBi!$C$3:$K$28,MATCH(E3156,SBi!$B$3:$B$28,0),MATCH(O3156,SBi!$C$2:$K$2,0)),0)</f>
        <v>134.30000000000001</v>
      </c>
      <c r="Q3156" s="19">
        <f t="shared" ca="1" si="645"/>
        <v>15.3102</v>
      </c>
      <c r="R3156" s="19" t="str">
        <f ca="1">IFERROR(INDEX(VpD!$2:$2,MATCH(G3156,VpD!$1:$1,1)),VpD!$I$2)</f>
        <v>1961-1972</v>
      </c>
      <c r="S3156" s="1">
        <f ca="1">IFERROR(INDEX(VpD!$C$3:$I$27,MATCH(E3156,VpD!$B$3:$B$27,0),MATCH(R3156,VpD!$C$2:$I$2,0)),0)</f>
        <v>143</v>
      </c>
      <c r="T3156" s="19">
        <f t="shared" ca="1" si="646"/>
        <v>16.302</v>
      </c>
      <c r="U3156" s="14" t="str">
        <f t="shared" ca="1" si="647"/>
        <v xml:space="preserve">711607.27 </v>
      </c>
      <c r="V3156" s="14" t="str">
        <f t="shared" ca="1" si="648"/>
        <v>6171726.04</v>
      </c>
      <c r="W3156" s="14" t="str">
        <f t="shared" ca="1" si="649"/>
        <v>POINT(711607.27 6171726.04)</v>
      </c>
      <c r="X3156" s="14" t="str">
        <f>IFERROR(INDEX(BygningOmraade!B:B,MATCH(A3156,BygningOmraade!A:A,0)),"")</f>
        <v/>
      </c>
    </row>
    <row r="3157" spans="1:24" s="14" customFormat="1" x14ac:dyDescent="0.25">
      <c r="A3157" s="14">
        <f t="shared" si="637"/>
        <v>3157</v>
      </c>
      <c r="B3157" s="14" t="str">
        <f t="shared" ca="1" si="638"/>
        <v>ba05dec4-3ebf-4893-b2d2-8ed0f681614c</v>
      </c>
      <c r="C3157" s="14" t="str">
        <f t="shared" ca="1" si="639"/>
        <v>0a3f507e-19e0-32b8-e044-0003ba298018</v>
      </c>
      <c r="D3157" s="14">
        <f t="shared" ca="1" si="640"/>
        <v>994756</v>
      </c>
      <c r="E3157" s="1">
        <f t="shared" ca="1" si="641"/>
        <v>130</v>
      </c>
      <c r="F3157" s="1">
        <f t="shared" ca="1" si="642"/>
        <v>126</v>
      </c>
      <c r="G3157" s="1">
        <f t="shared" ca="1" si="643"/>
        <v>1975</v>
      </c>
      <c r="H3157" s="1" t="str">
        <f ca="1">IFERROR(INDEX(Varmeinstallation!B:B,MATCH(INDIRECT($A$1&amp;"L"&amp;A3157)*1,Varmeinstallation!A:A,0)),"Ingen varmeinstallationer")</f>
        <v>Elovne, elpaneler</v>
      </c>
      <c r="I3157" s="1" t="str">
        <f ca="1">IFERROR(INDEX(Opvarmningsmiddel!B:B,MATCH(INDIRECT($A$1&amp;"M"&amp;A3157)*1,Opvarmningsmiddel!A:A,0)),"")</f>
        <v>Elektricitet</v>
      </c>
      <c r="J3157" s="1">
        <f t="shared" ca="1" si="644"/>
        <v>2</v>
      </c>
      <c r="K3157" s="1" t="str">
        <f ca="1">IFERROR(INDEX(Relationstabel!$C$3:$K$10,MATCH(VALUE(INDIRECT($A$1&amp;"L"&amp;A3157)),Relationstabel!$A$3:$A$10,0),MATCH(IFERROR(VALUE(INDIRECT($A$1&amp;"M"&amp;A3157)),0),Relationstabel!$C$1:$K$1,0)),"Ingen varmeinstallationer")</f>
        <v>Elvarme</v>
      </c>
      <c r="L3157" s="1" t="str">
        <f ca="1">INDEX(Anvendelseskode!B:B,MATCH($E3157,Anvendelseskode!$A:$A,0))</f>
        <v>Række-, kæde-, dobbelthus (lodret adskillelse mellem enhederne)</v>
      </c>
      <c r="M3157" s="1" t="str">
        <f ca="1">INDEX(Anvendelseskode!C:C,MATCH($E3157,Anvendelseskode!$A:$A,0))</f>
        <v>Række-, kæde og dobbelthuse</v>
      </c>
      <c r="N3157" s="1" t="str">
        <f ca="1">INDEX(Anvendelseskode!D:D,MATCH($E3157,Anvendelseskode!$A:$A,0))</f>
        <v>Private husholdninger</v>
      </c>
      <c r="O3157" s="1" t="str">
        <f ca="1">IFERROR(INDEX(SBi!$2:$2,MATCH(G3157,SBi!$1:$1,1)),SBi!$K$2)</f>
        <v>1973-1978</v>
      </c>
      <c r="P3157" s="1">
        <f ca="1">IFERROR(INDEX(SBi!$C$3:$K$28,MATCH(E3157,SBi!$B$3:$B$28,0),MATCH(O3157,SBi!$C$2:$K$2,0)),0)</f>
        <v>112.6</v>
      </c>
      <c r="Q3157" s="19">
        <f t="shared" ca="1" si="645"/>
        <v>14.187599999999998</v>
      </c>
      <c r="R3157" s="19" t="str">
        <f ca="1">IFERROR(INDEX(VpD!$2:$2,MATCH(G3157,VpD!$1:$1,1)),VpD!$I$2)</f>
        <v>1973-1978</v>
      </c>
      <c r="S3157" s="1">
        <f ca="1">IFERROR(INDEX(VpD!$C$3:$I$27,MATCH(E3157,VpD!$B$3:$B$27,0),MATCH(R3157,VpD!$C$2:$I$2,0)),0)</f>
        <v>98</v>
      </c>
      <c r="T3157" s="19">
        <f t="shared" ca="1" si="646"/>
        <v>12.348000000000001</v>
      </c>
      <c r="U3157" s="14" t="str">
        <f t="shared" ca="1" si="647"/>
        <v xml:space="preserve">711615.38 </v>
      </c>
      <c r="V3157" s="14" t="str">
        <f t="shared" ca="1" si="648"/>
        <v>6172390.31</v>
      </c>
      <c r="W3157" s="14" t="str">
        <f t="shared" ca="1" si="649"/>
        <v>POINT(711615.38 6172390.31)</v>
      </c>
      <c r="X3157" s="14" t="str">
        <f>IFERROR(INDEX(BygningOmraade!B:B,MATCH(A3157,BygningOmraade!A:A,0)),"")</f>
        <v/>
      </c>
    </row>
    <row r="3158" spans="1:24" s="14" customFormat="1" x14ac:dyDescent="0.25">
      <c r="A3158" s="14">
        <f t="shared" si="637"/>
        <v>3158</v>
      </c>
      <c r="B3158" s="14" t="str">
        <f t="shared" ca="1" si="638"/>
        <v>ba0af1f5-e9a7-42a2-9539-dc69cbc17e62</v>
      </c>
      <c r="C3158" s="14" t="str">
        <f t="shared" ca="1" si="639"/>
        <v>0a3f507e-204e-32b8-e044-0003ba298018</v>
      </c>
      <c r="D3158" s="14">
        <f t="shared" ca="1" si="640"/>
        <v>993832</v>
      </c>
      <c r="E3158" s="1">
        <f t="shared" ca="1" si="641"/>
        <v>120</v>
      </c>
      <c r="F3158" s="1">
        <f t="shared" ca="1" si="642"/>
        <v>109</v>
      </c>
      <c r="G3158" s="1">
        <f t="shared" ca="1" si="643"/>
        <v>1973</v>
      </c>
      <c r="H3158" s="1" t="str">
        <f ca="1">IFERROR(INDEX(Varmeinstallation!B:B,MATCH(INDIRECT($A$1&amp;"L"&amp;A3158)*1,Varmeinstallation!A:A,0)),"Ingen varmeinstallationer")</f>
        <v>Centralvarme fra eget anlæg, et-kammer fyr</v>
      </c>
      <c r="I3158" s="1" t="str">
        <f ca="1">IFERROR(INDEX(Opvarmningsmiddel!B:B,MATCH(INDIRECT($A$1&amp;"M"&amp;A3158)*1,Opvarmningsmiddel!A:A,0)),"")</f>
        <v>Naturgas</v>
      </c>
      <c r="J3158" s="1">
        <f t="shared" ca="1" si="644"/>
        <v>1</v>
      </c>
      <c r="K3158" s="1" t="str">
        <f ca="1">IFERROR(INDEX(Relationstabel!$C$3:$K$10,MATCH(VALUE(INDIRECT($A$1&amp;"L"&amp;A3158)),Relationstabel!$A$3:$A$10,0),MATCH(IFERROR(VALUE(INDIRECT($A$1&amp;"M"&amp;A3158)),0),Relationstabel!$C$1:$K$1,0)),"Ingen varmeinstallationer")</f>
        <v>Naturgas</v>
      </c>
      <c r="L3158" s="1" t="str">
        <f ca="1">INDEX(Anvendelseskode!B:B,MATCH($E3158,Anvendelseskode!$A:$A,0))</f>
        <v>Fritliggende enfamilieshus (parcelhus)</v>
      </c>
      <c r="M3158" s="1" t="str">
        <f ca="1">INDEX(Anvendelseskode!C:C,MATCH($E3158,Anvendelseskode!$A:$A,0))</f>
        <v>Parcelhuse</v>
      </c>
      <c r="N3158" s="1" t="str">
        <f ca="1">INDEX(Anvendelseskode!D:D,MATCH($E3158,Anvendelseskode!$A:$A,0))</f>
        <v>Private husholdninger</v>
      </c>
      <c r="O3158" s="1" t="str">
        <f ca="1">IFERROR(INDEX(SBi!$2:$2,MATCH(G3158,SBi!$1:$1,1)),SBi!$K$2)</f>
        <v>1973-1978</v>
      </c>
      <c r="P3158" s="1">
        <f ca="1">IFERROR(INDEX(SBi!$C$3:$K$28,MATCH(E3158,SBi!$B$3:$B$28,0),MATCH(O3158,SBi!$C$2:$K$2,0)),0)</f>
        <v>119.8</v>
      </c>
      <c r="Q3158" s="19">
        <f t="shared" ca="1" si="645"/>
        <v>13.058199999999999</v>
      </c>
      <c r="R3158" s="19" t="str">
        <f ca="1">IFERROR(INDEX(VpD!$2:$2,MATCH(G3158,VpD!$1:$1,1)),VpD!$I$2)</f>
        <v>1973-1978</v>
      </c>
      <c r="S3158" s="1">
        <f ca="1">IFERROR(INDEX(VpD!$C$3:$I$27,MATCH(E3158,VpD!$B$3:$B$27,0),MATCH(R3158,VpD!$C$2:$I$2,0)),0)</f>
        <v>117</v>
      </c>
      <c r="T3158" s="19">
        <f t="shared" ca="1" si="646"/>
        <v>12.753</v>
      </c>
      <c r="U3158" s="14" t="str">
        <f t="shared" ca="1" si="647"/>
        <v xml:space="preserve">710683.09 </v>
      </c>
      <c r="V3158" s="14" t="str">
        <f t="shared" ca="1" si="648"/>
        <v>6171922.06</v>
      </c>
      <c r="W3158" s="14" t="str">
        <f t="shared" ca="1" si="649"/>
        <v>POINT(710683.09 6171922.06)</v>
      </c>
      <c r="X3158" s="14" t="str">
        <f>IFERROR(INDEX(BygningOmraade!B:B,MATCH(A3158,BygningOmraade!A:A,0)),"")</f>
        <v/>
      </c>
    </row>
    <row r="3159" spans="1:24" s="14" customFormat="1" x14ac:dyDescent="0.25">
      <c r="A3159" s="14">
        <f t="shared" si="637"/>
        <v>3159</v>
      </c>
      <c r="B3159" s="14" t="str">
        <f t="shared" ca="1" si="638"/>
        <v>ba34c53e-183b-4c24-bc3d-7c59fffa5aff</v>
      </c>
      <c r="C3159" s="14" t="str">
        <f t="shared" ca="1" si="639"/>
        <v>23de3c7f-0f64-4a4c-9b67-86ab4f179d9c</v>
      </c>
      <c r="D3159" s="14">
        <f t="shared" ca="1" si="640"/>
        <v>100040518</v>
      </c>
      <c r="E3159" s="1">
        <f t="shared" ca="1" si="641"/>
        <v>120</v>
      </c>
      <c r="F3159" s="1">
        <f t="shared" ca="1" si="642"/>
        <v>149</v>
      </c>
      <c r="G3159" s="1">
        <f t="shared" ca="1" si="643"/>
        <v>2012</v>
      </c>
      <c r="H3159" s="1" t="str">
        <f ca="1">IFERROR(INDEX(Varmeinstallation!B:B,MATCH(INDIRECT($A$1&amp;"L"&amp;A3159)*1,Varmeinstallation!A:A,0)),"Ingen varmeinstallationer")</f>
        <v>Centralvarme fra eget anlæg, et-kammer fyr</v>
      </c>
      <c r="I3159" s="1" t="str">
        <f ca="1">IFERROR(INDEX(Opvarmningsmiddel!B:B,MATCH(INDIRECT($A$1&amp;"M"&amp;A3159)*1,Opvarmningsmiddel!A:A,0)),"")</f>
        <v>Naturgas</v>
      </c>
      <c r="J3159" s="1">
        <f t="shared" ca="1" si="644"/>
        <v>90</v>
      </c>
      <c r="K3159" s="1" t="str">
        <f ca="1">IFERROR(INDEX(Relationstabel!$C$3:$K$10,MATCH(VALUE(INDIRECT($A$1&amp;"L"&amp;A3159)),Relationstabel!$A$3:$A$10,0),MATCH(IFERROR(VALUE(INDIRECT($A$1&amp;"M"&amp;A3159)),0),Relationstabel!$C$1:$K$1,0)),"Ingen varmeinstallationer")</f>
        <v>Naturgas</v>
      </c>
      <c r="L3159" s="1" t="str">
        <f ca="1">INDEX(Anvendelseskode!B:B,MATCH($E3159,Anvendelseskode!$A:$A,0))</f>
        <v>Fritliggende enfamilieshus (parcelhus)</v>
      </c>
      <c r="M3159" s="1" t="str">
        <f ca="1">INDEX(Anvendelseskode!C:C,MATCH($E3159,Anvendelseskode!$A:$A,0))</f>
        <v>Parcelhuse</v>
      </c>
      <c r="N3159" s="1" t="str">
        <f ca="1">INDEX(Anvendelseskode!D:D,MATCH($E3159,Anvendelseskode!$A:$A,0))</f>
        <v>Private husholdninger</v>
      </c>
      <c r="O3159" s="1" t="str">
        <f ca="1">IFERROR(INDEX(SBi!$2:$2,MATCH(G3159,SBi!$1:$1,1)),SBi!$K$2)</f>
        <v>Efter 2006</v>
      </c>
      <c r="P3159" s="1">
        <f ca="1">IFERROR(INDEX(SBi!$C$3:$K$28,MATCH(E3159,SBi!$B$3:$B$28,0),MATCH(O3159,SBi!$C$2:$K$2,0)),0)</f>
        <v>67.3</v>
      </c>
      <c r="Q3159" s="19">
        <f t="shared" ca="1" si="645"/>
        <v>10.027699999999999</v>
      </c>
      <c r="R3159" s="19" t="str">
        <f ca="1">IFERROR(INDEX(VpD!$2:$2,MATCH(G3159,VpD!$1:$1,1)),VpD!$I$2)</f>
        <v>&gt;1998</v>
      </c>
      <c r="S3159" s="1">
        <f ca="1">IFERROR(INDEX(VpD!$C$3:$I$27,MATCH(E3159,VpD!$B$3:$B$27,0),MATCH(R3159,VpD!$C$2:$I$2,0)),0)</f>
        <v>72</v>
      </c>
      <c r="T3159" s="19">
        <f t="shared" ca="1" si="646"/>
        <v>10.728</v>
      </c>
      <c r="U3159" s="14" t="str">
        <f t="shared" ca="1" si="647"/>
        <v xml:space="preserve">712389.68 </v>
      </c>
      <c r="V3159" s="14" t="str">
        <f t="shared" ca="1" si="648"/>
        <v>6169323.84</v>
      </c>
      <c r="W3159" s="14" t="str">
        <f t="shared" ca="1" si="649"/>
        <v>POINT(712389.68 6169323.84)</v>
      </c>
      <c r="X3159" s="14" t="str">
        <f>IFERROR(INDEX(BygningOmraade!B:B,MATCH(A3159,BygningOmraade!A:A,0)),"")</f>
        <v/>
      </c>
    </row>
    <row r="3160" spans="1:24" s="14" customFormat="1" x14ac:dyDescent="0.25">
      <c r="A3160" s="14">
        <f t="shared" si="637"/>
        <v>3160</v>
      </c>
      <c r="B3160" s="14" t="str">
        <f t="shared" ca="1" si="638"/>
        <v>ba39322c-2e01-4dfb-9ba1-28b81234699e</v>
      </c>
      <c r="C3160" s="14" t="str">
        <f t="shared" ca="1" si="639"/>
        <v>0a3f507e-1a1d-32b8-e044-0003ba298018</v>
      </c>
      <c r="D3160" s="14">
        <f t="shared" ca="1" si="640"/>
        <v>997390</v>
      </c>
      <c r="E3160" s="1">
        <f t="shared" ca="1" si="641"/>
        <v>120</v>
      </c>
      <c r="F3160" s="1">
        <f t="shared" ca="1" si="642"/>
        <v>165</v>
      </c>
      <c r="G3160" s="1">
        <f t="shared" ca="1" si="643"/>
        <v>2007</v>
      </c>
      <c r="H3160" s="1" t="str">
        <f ca="1">IFERROR(INDEX(Varmeinstallation!B:B,MATCH(INDIRECT($A$1&amp;"L"&amp;A3160)*1,Varmeinstallation!A:A,0)),"Ingen varmeinstallationer")</f>
        <v>Centralvarme fra eget anlæg, et-kammer fyr</v>
      </c>
      <c r="I3160" s="1" t="str">
        <f ca="1">IFERROR(INDEX(Opvarmningsmiddel!B:B,MATCH(INDIRECT($A$1&amp;"M"&amp;A3160)*1,Opvarmningsmiddel!A:A,0)),"")</f>
        <v>Naturgas</v>
      </c>
      <c r="J3160" s="1">
        <f t="shared" ca="1" si="644"/>
        <v>2</v>
      </c>
      <c r="K3160" s="1" t="str">
        <f ca="1">IFERROR(INDEX(Relationstabel!$C$3:$K$10,MATCH(VALUE(INDIRECT($A$1&amp;"L"&amp;A3160)),Relationstabel!$A$3:$A$10,0),MATCH(IFERROR(VALUE(INDIRECT($A$1&amp;"M"&amp;A3160)),0),Relationstabel!$C$1:$K$1,0)),"Ingen varmeinstallationer")</f>
        <v>Naturgas</v>
      </c>
      <c r="L3160" s="1" t="str">
        <f ca="1">INDEX(Anvendelseskode!B:B,MATCH($E3160,Anvendelseskode!$A:$A,0))</f>
        <v>Fritliggende enfamilieshus (parcelhus)</v>
      </c>
      <c r="M3160" s="1" t="str">
        <f ca="1">INDEX(Anvendelseskode!C:C,MATCH($E3160,Anvendelseskode!$A:$A,0))</f>
        <v>Parcelhuse</v>
      </c>
      <c r="N3160" s="1" t="str">
        <f ca="1">INDEX(Anvendelseskode!D:D,MATCH($E3160,Anvendelseskode!$A:$A,0))</f>
        <v>Private husholdninger</v>
      </c>
      <c r="O3160" s="1" t="str">
        <f ca="1">IFERROR(INDEX(SBi!$2:$2,MATCH(G3160,SBi!$1:$1,1)),SBi!$K$2)</f>
        <v>Efter 2006</v>
      </c>
      <c r="P3160" s="1">
        <f ca="1">IFERROR(INDEX(SBi!$C$3:$K$28,MATCH(E3160,SBi!$B$3:$B$28,0),MATCH(O3160,SBi!$C$2:$K$2,0)),0)</f>
        <v>67.3</v>
      </c>
      <c r="Q3160" s="19">
        <f t="shared" ca="1" si="645"/>
        <v>11.1045</v>
      </c>
      <c r="R3160" s="19" t="str">
        <f ca="1">IFERROR(INDEX(VpD!$2:$2,MATCH(G3160,VpD!$1:$1,1)),VpD!$I$2)</f>
        <v>&gt;1998</v>
      </c>
      <c r="S3160" s="1">
        <f ca="1">IFERROR(INDEX(VpD!$C$3:$I$27,MATCH(E3160,VpD!$B$3:$B$27,0),MATCH(R3160,VpD!$C$2:$I$2,0)),0)</f>
        <v>72</v>
      </c>
      <c r="T3160" s="19">
        <f t="shared" ca="1" si="646"/>
        <v>11.88</v>
      </c>
      <c r="U3160" s="14" t="str">
        <f t="shared" ca="1" si="647"/>
        <v xml:space="preserve">714038.14 </v>
      </c>
      <c r="V3160" s="14" t="str">
        <f t="shared" ca="1" si="648"/>
        <v>6169195.01</v>
      </c>
      <c r="W3160" s="14" t="str">
        <f t="shared" ca="1" si="649"/>
        <v>POINT(714038.14 6169195.01)</v>
      </c>
      <c r="X3160" s="14" t="str">
        <f>IFERROR(INDEX(BygningOmraade!B:B,MATCH(A3160,BygningOmraade!A:A,0)),"")</f>
        <v/>
      </c>
    </row>
    <row r="3161" spans="1:24" s="14" customFormat="1" x14ac:dyDescent="0.25">
      <c r="A3161" s="14">
        <f t="shared" si="637"/>
        <v>3161</v>
      </c>
      <c r="B3161" s="14" t="str">
        <f t="shared" ca="1" si="638"/>
        <v>ba43f4d5-aaa9-4219-81c6-09fcdead3b28</v>
      </c>
      <c r="C3161" s="14" t="str">
        <f t="shared" ca="1" si="639"/>
        <v>0a3f507e-1bb6-32b8-e044-0003ba298018</v>
      </c>
      <c r="D3161" s="14">
        <f t="shared" ca="1" si="640"/>
        <v>997536</v>
      </c>
      <c r="E3161" s="1">
        <f t="shared" ca="1" si="641"/>
        <v>130</v>
      </c>
      <c r="F3161" s="1">
        <f t="shared" ca="1" si="642"/>
        <v>101</v>
      </c>
      <c r="G3161" s="1">
        <f t="shared" ca="1" si="643"/>
        <v>1964</v>
      </c>
      <c r="H3161" s="1" t="str">
        <f ca="1">IFERROR(INDEX(Varmeinstallation!B:B,MATCH(INDIRECT($A$1&amp;"L"&amp;A3161)*1,Varmeinstallation!A:A,0)),"Ingen varmeinstallationer")</f>
        <v>Centralvarme fra eget anlæg, et-kammer fyr</v>
      </c>
      <c r="I3161" s="1" t="str">
        <f ca="1">IFERROR(INDEX(Opvarmningsmiddel!B:B,MATCH(INDIRECT($A$1&amp;"M"&amp;A3161)*1,Opvarmningsmiddel!A:A,0)),"")</f>
        <v>Naturgas</v>
      </c>
      <c r="J3161" s="1">
        <f t="shared" ca="1" si="644"/>
        <v>0</v>
      </c>
      <c r="K3161" s="1" t="str">
        <f ca="1">IFERROR(INDEX(Relationstabel!$C$3:$K$10,MATCH(VALUE(INDIRECT($A$1&amp;"L"&amp;A3161)),Relationstabel!$A$3:$A$10,0),MATCH(IFERROR(VALUE(INDIRECT($A$1&amp;"M"&amp;A3161)),0),Relationstabel!$C$1:$K$1,0)),"Ingen varmeinstallationer")</f>
        <v>Naturgas</v>
      </c>
      <c r="L3161" s="1" t="str">
        <f ca="1">INDEX(Anvendelseskode!B:B,MATCH($E3161,Anvendelseskode!$A:$A,0))</f>
        <v>Række-, kæde-, dobbelthus (lodret adskillelse mellem enhederne)</v>
      </c>
      <c r="M3161" s="1" t="str">
        <f ca="1">INDEX(Anvendelseskode!C:C,MATCH($E3161,Anvendelseskode!$A:$A,0))</f>
        <v>Række-, kæde og dobbelthuse</v>
      </c>
      <c r="N3161" s="1" t="str">
        <f ca="1">INDEX(Anvendelseskode!D:D,MATCH($E3161,Anvendelseskode!$A:$A,0))</f>
        <v>Private husholdninger</v>
      </c>
      <c r="O3161" s="1" t="str">
        <f ca="1">IFERROR(INDEX(SBi!$2:$2,MATCH(G3161,SBi!$1:$1,1)),SBi!$K$2)</f>
        <v>1961-1972</v>
      </c>
      <c r="P3161" s="1">
        <f ca="1">IFERROR(INDEX(SBi!$C$3:$K$28,MATCH(E3161,SBi!$B$3:$B$28,0),MATCH(O3161,SBi!$C$2:$K$2,0)),0)</f>
        <v>119.9</v>
      </c>
      <c r="Q3161" s="19">
        <f t="shared" ca="1" si="645"/>
        <v>12.109900000000001</v>
      </c>
      <c r="R3161" s="19" t="str">
        <f ca="1">IFERROR(INDEX(VpD!$2:$2,MATCH(G3161,VpD!$1:$1,1)),VpD!$I$2)</f>
        <v>1961-1972</v>
      </c>
      <c r="S3161" s="1">
        <f ca="1">IFERROR(INDEX(VpD!$C$3:$I$27,MATCH(E3161,VpD!$B$3:$B$27,0),MATCH(R3161,VpD!$C$2:$I$2,0)),0)</f>
        <v>120</v>
      </c>
      <c r="T3161" s="19">
        <f t="shared" ca="1" si="646"/>
        <v>12.12</v>
      </c>
      <c r="U3161" s="14" t="str">
        <f t="shared" ca="1" si="647"/>
        <v xml:space="preserve">713853.72 </v>
      </c>
      <c r="V3161" s="14" t="str">
        <f t="shared" ca="1" si="648"/>
        <v>6169258.25</v>
      </c>
      <c r="W3161" s="14" t="str">
        <f t="shared" ca="1" si="649"/>
        <v>POINT(713853.72 6169258.25)</v>
      </c>
      <c r="X3161" s="14" t="str">
        <f>IFERROR(INDEX(BygningOmraade!B:B,MATCH(A3161,BygningOmraade!A:A,0)),"")</f>
        <v/>
      </c>
    </row>
    <row r="3162" spans="1:24" s="14" customFormat="1" x14ac:dyDescent="0.25">
      <c r="A3162" s="14">
        <f t="shared" si="637"/>
        <v>3162</v>
      </c>
      <c r="B3162" s="14" t="str">
        <f t="shared" ca="1" si="638"/>
        <v>ba4ad2ab-ecbf-4592-b2ec-6b279f5df563</v>
      </c>
      <c r="C3162" s="14" t="str">
        <f t="shared" ca="1" si="639"/>
        <v>cbed8e76-e7fb-4145-b7dd-381743d33672</v>
      </c>
      <c r="D3162" s="14">
        <f t="shared" ca="1" si="640"/>
        <v>100089001</v>
      </c>
      <c r="E3162" s="1">
        <f t="shared" ca="1" si="641"/>
        <v>130</v>
      </c>
      <c r="F3162" s="1">
        <f t="shared" ca="1" si="642"/>
        <v>135</v>
      </c>
      <c r="G3162" s="1">
        <f t="shared" ca="1" si="643"/>
        <v>2015</v>
      </c>
      <c r="H3162" s="1" t="str">
        <f ca="1">IFERROR(INDEX(Varmeinstallation!B:B,MATCH(INDIRECT($A$1&amp;"L"&amp;A3162)*1,Varmeinstallation!A:A,0)),"Ingen varmeinstallationer")</f>
        <v>Fjernvarme/blokvarme (radiatorsystemer eller varmluftanlæg)</v>
      </c>
      <c r="I3162" s="1" t="str">
        <f ca="1">IFERROR(INDEX(Opvarmningsmiddel!B:B,MATCH(INDIRECT($A$1&amp;"M"&amp;A3162)*1,Opvarmningsmiddel!A:A,0)),"")</f>
        <v/>
      </c>
      <c r="J3162" s="1">
        <f t="shared" ca="1" si="644"/>
        <v>0</v>
      </c>
      <c r="K3162" s="1" t="str">
        <f ca="1">IFERROR(INDEX(Relationstabel!$C$3:$K$10,MATCH(VALUE(INDIRECT($A$1&amp;"L"&amp;A3162)),Relationstabel!$A$3:$A$10,0),MATCH(IFERROR(VALUE(INDIRECT($A$1&amp;"M"&amp;A3162)),0),Relationstabel!$C$1:$K$1,0)),"Ingen varmeinstallationer")</f>
        <v>Fjernvarme/ Blokvarme</v>
      </c>
      <c r="L3162" s="1" t="str">
        <f ca="1">INDEX(Anvendelseskode!B:B,MATCH($E3162,Anvendelseskode!$A:$A,0))</f>
        <v>Række-, kæde-, dobbelthus (lodret adskillelse mellem enhederne)</v>
      </c>
      <c r="M3162" s="1" t="str">
        <f ca="1">INDEX(Anvendelseskode!C:C,MATCH($E3162,Anvendelseskode!$A:$A,0))</f>
        <v>Række-, kæde og dobbelthuse</v>
      </c>
      <c r="N3162" s="1" t="str">
        <f ca="1">INDEX(Anvendelseskode!D:D,MATCH($E3162,Anvendelseskode!$A:$A,0))</f>
        <v>Private husholdninger</v>
      </c>
      <c r="O3162" s="1" t="str">
        <f ca="1">IFERROR(INDEX(SBi!$2:$2,MATCH(G3162,SBi!$1:$1,1)),SBi!$K$2)</f>
        <v>Efter 2006</v>
      </c>
      <c r="P3162" s="1">
        <f ca="1">IFERROR(INDEX(SBi!$C$3:$K$28,MATCH(E3162,SBi!$B$3:$B$28,0),MATCH(O3162,SBi!$C$2:$K$2,0)),0)</f>
        <v>66.400000000000006</v>
      </c>
      <c r="Q3162" s="19">
        <f t="shared" ca="1" si="645"/>
        <v>8.9640000000000004</v>
      </c>
      <c r="R3162" s="19" t="str">
        <f ca="1">IFERROR(INDEX(VpD!$2:$2,MATCH(G3162,VpD!$1:$1,1)),VpD!$I$2)</f>
        <v>&gt;1998</v>
      </c>
      <c r="S3162" s="1">
        <f ca="1">IFERROR(INDEX(VpD!$C$3:$I$27,MATCH(E3162,VpD!$B$3:$B$27,0),MATCH(R3162,VpD!$C$2:$I$2,0)),0)</f>
        <v>65</v>
      </c>
      <c r="T3162" s="19">
        <f t="shared" ca="1" si="646"/>
        <v>8.7750000000000004</v>
      </c>
      <c r="U3162" s="14" t="str">
        <f t="shared" ca="1" si="647"/>
        <v xml:space="preserve">711490.34 </v>
      </c>
      <c r="V3162" s="14" t="str">
        <f t="shared" ca="1" si="648"/>
        <v>6172766.73</v>
      </c>
      <c r="W3162" s="14" t="str">
        <f t="shared" ca="1" si="649"/>
        <v>POINT(711490.34 6172766.73)</v>
      </c>
      <c r="X3162" s="14" t="str">
        <f>IFERROR(INDEX(BygningOmraade!B:B,MATCH(A3162,BygningOmraade!A:A,0)),"")</f>
        <v/>
      </c>
    </row>
    <row r="3163" spans="1:24" s="14" customFormat="1" x14ac:dyDescent="0.25">
      <c r="A3163" s="14">
        <f t="shared" si="637"/>
        <v>3163</v>
      </c>
      <c r="B3163" s="14" t="str">
        <f t="shared" ca="1" si="638"/>
        <v>ba5daece-5954-433e-83ba-3c9b9cc9dc08</v>
      </c>
      <c r="C3163" s="14" t="str">
        <f t="shared" ca="1" si="639"/>
        <v>4591b5f9-a6b8-0dd9-e044-0003ba298018</v>
      </c>
      <c r="D3163" s="14">
        <f t="shared" ca="1" si="640"/>
        <v>2691162</v>
      </c>
      <c r="E3163" s="1">
        <f t="shared" ca="1" si="641"/>
        <v>130</v>
      </c>
      <c r="F3163" s="1">
        <f t="shared" ca="1" si="642"/>
        <v>108</v>
      </c>
      <c r="G3163" s="1">
        <f t="shared" ca="1" si="643"/>
        <v>2008</v>
      </c>
      <c r="H3163" s="1" t="str">
        <f ca="1">IFERROR(INDEX(Varmeinstallation!B:B,MATCH(INDIRECT($A$1&amp;"L"&amp;A3163)*1,Varmeinstallation!A:A,0)),"Ingen varmeinstallationer")</f>
        <v>Centralvarme fra eget anlæg, et-kammer fyr</v>
      </c>
      <c r="I3163" s="1" t="str">
        <f ca="1">IFERROR(INDEX(Opvarmningsmiddel!B:B,MATCH(INDIRECT($A$1&amp;"M"&amp;A3163)*1,Opvarmningsmiddel!A:A,0)),"")</f>
        <v>Naturgas</v>
      </c>
      <c r="J3163" s="1">
        <f t="shared" ca="1" si="644"/>
        <v>90</v>
      </c>
      <c r="K3163" s="1" t="str">
        <f ca="1">IFERROR(INDEX(Relationstabel!$C$3:$K$10,MATCH(VALUE(INDIRECT($A$1&amp;"L"&amp;A3163)),Relationstabel!$A$3:$A$10,0),MATCH(IFERROR(VALUE(INDIRECT($A$1&amp;"M"&amp;A3163)),0),Relationstabel!$C$1:$K$1,0)),"Ingen varmeinstallationer")</f>
        <v>Naturgas</v>
      </c>
      <c r="L3163" s="1" t="str">
        <f ca="1">INDEX(Anvendelseskode!B:B,MATCH($E3163,Anvendelseskode!$A:$A,0))</f>
        <v>Række-, kæde-, dobbelthus (lodret adskillelse mellem enhederne)</v>
      </c>
      <c r="M3163" s="1" t="str">
        <f ca="1">INDEX(Anvendelseskode!C:C,MATCH($E3163,Anvendelseskode!$A:$A,0))</f>
        <v>Række-, kæde og dobbelthuse</v>
      </c>
      <c r="N3163" s="1" t="str">
        <f ca="1">INDEX(Anvendelseskode!D:D,MATCH($E3163,Anvendelseskode!$A:$A,0))</f>
        <v>Private husholdninger</v>
      </c>
      <c r="O3163" s="1" t="str">
        <f ca="1">IFERROR(INDEX(SBi!$2:$2,MATCH(G3163,SBi!$1:$1,1)),SBi!$K$2)</f>
        <v>Efter 2006</v>
      </c>
      <c r="P3163" s="1">
        <f ca="1">IFERROR(INDEX(SBi!$C$3:$K$28,MATCH(E3163,SBi!$B$3:$B$28,0),MATCH(O3163,SBi!$C$2:$K$2,0)),0)</f>
        <v>66.400000000000006</v>
      </c>
      <c r="Q3163" s="19">
        <f t="shared" ca="1" si="645"/>
        <v>7.1712000000000007</v>
      </c>
      <c r="R3163" s="19" t="str">
        <f ca="1">IFERROR(INDEX(VpD!$2:$2,MATCH(G3163,VpD!$1:$1,1)),VpD!$I$2)</f>
        <v>&gt;1998</v>
      </c>
      <c r="S3163" s="1">
        <f ca="1">IFERROR(INDEX(VpD!$C$3:$I$27,MATCH(E3163,VpD!$B$3:$B$27,0),MATCH(R3163,VpD!$C$2:$I$2,0)),0)</f>
        <v>65</v>
      </c>
      <c r="T3163" s="19">
        <f t="shared" ca="1" si="646"/>
        <v>7.02</v>
      </c>
      <c r="U3163" s="14" t="str">
        <f t="shared" ca="1" si="647"/>
        <v xml:space="preserve">712637.44 </v>
      </c>
      <c r="V3163" s="14" t="str">
        <f t="shared" ca="1" si="648"/>
        <v>6168850.56</v>
      </c>
      <c r="W3163" s="14" t="str">
        <f t="shared" ca="1" si="649"/>
        <v>POINT(712637.44 6168850.56)</v>
      </c>
      <c r="X3163" s="14" t="str">
        <f>IFERROR(INDEX(BygningOmraade!B:B,MATCH(A3163,BygningOmraade!A:A,0)),"")</f>
        <v/>
      </c>
    </row>
    <row r="3164" spans="1:24" s="14" customFormat="1" x14ac:dyDescent="0.25">
      <c r="A3164" s="14">
        <f t="shared" si="637"/>
        <v>3164</v>
      </c>
      <c r="B3164" s="14" t="str">
        <f t="shared" ca="1" si="638"/>
        <v>ba73f25b-6846-4608-a7ce-db8d84b485a6</v>
      </c>
      <c r="C3164" s="14" t="str">
        <f t="shared" ca="1" si="639"/>
        <v>0a3f507e-23e8-32b8-e044-0003ba298018</v>
      </c>
      <c r="D3164" s="14">
        <f t="shared" ca="1" si="640"/>
        <v>996221</v>
      </c>
      <c r="E3164" s="1">
        <f t="shared" ca="1" si="641"/>
        <v>120</v>
      </c>
      <c r="F3164" s="1">
        <f t="shared" ca="1" si="642"/>
        <v>172</v>
      </c>
      <c r="G3164" s="1">
        <f t="shared" ca="1" si="643"/>
        <v>1981</v>
      </c>
      <c r="H3164" s="1" t="str">
        <f ca="1">IFERROR(INDEX(Varmeinstallation!B:B,MATCH(INDIRECT($A$1&amp;"L"&amp;A3164)*1,Varmeinstallation!A:A,0)),"Ingen varmeinstallationer")</f>
        <v>Centralvarme fra eget anlæg, et-kammer fyr</v>
      </c>
      <c r="I3164" s="1" t="str">
        <f ca="1">IFERROR(INDEX(Opvarmningsmiddel!B:B,MATCH(INDIRECT($A$1&amp;"M"&amp;A3164)*1,Opvarmningsmiddel!A:A,0)),"")</f>
        <v>Naturgas</v>
      </c>
      <c r="J3164" s="1">
        <f t="shared" ca="1" si="644"/>
        <v>2</v>
      </c>
      <c r="K3164" s="1" t="str">
        <f ca="1">IFERROR(INDEX(Relationstabel!$C$3:$K$10,MATCH(VALUE(INDIRECT($A$1&amp;"L"&amp;A3164)),Relationstabel!$A$3:$A$10,0),MATCH(IFERROR(VALUE(INDIRECT($A$1&amp;"M"&amp;A3164)),0),Relationstabel!$C$1:$K$1,0)),"Ingen varmeinstallationer")</f>
        <v>Naturgas</v>
      </c>
      <c r="L3164" s="1" t="str">
        <f ca="1">INDEX(Anvendelseskode!B:B,MATCH($E3164,Anvendelseskode!$A:$A,0))</f>
        <v>Fritliggende enfamilieshus (parcelhus)</v>
      </c>
      <c r="M3164" s="1" t="str">
        <f ca="1">INDEX(Anvendelseskode!C:C,MATCH($E3164,Anvendelseskode!$A:$A,0))</f>
        <v>Parcelhuse</v>
      </c>
      <c r="N3164" s="1" t="str">
        <f ca="1">INDEX(Anvendelseskode!D:D,MATCH($E3164,Anvendelseskode!$A:$A,0))</f>
        <v>Private husholdninger</v>
      </c>
      <c r="O3164" s="1" t="str">
        <f ca="1">IFERROR(INDEX(SBi!$2:$2,MATCH(G3164,SBi!$1:$1,1)),SBi!$K$2)</f>
        <v>1979-1998</v>
      </c>
      <c r="P3164" s="1">
        <f ca="1">IFERROR(INDEX(SBi!$C$3:$K$28,MATCH(E3164,SBi!$B$3:$B$28,0),MATCH(O3164,SBi!$C$2:$K$2,0)),0)</f>
        <v>105.4</v>
      </c>
      <c r="Q3164" s="19">
        <f t="shared" ca="1" si="645"/>
        <v>18.128799999999998</v>
      </c>
      <c r="R3164" s="19" t="str">
        <f ca="1">IFERROR(INDEX(VpD!$2:$2,MATCH(G3164,VpD!$1:$1,1)),VpD!$I$2)</f>
        <v>1979-1998</v>
      </c>
      <c r="S3164" s="1">
        <f ca="1">IFERROR(INDEX(VpD!$C$3:$I$27,MATCH(E3164,VpD!$B$3:$B$27,0),MATCH(R3164,VpD!$C$2:$I$2,0)),0)</f>
        <v>90</v>
      </c>
      <c r="T3164" s="19">
        <f t="shared" ca="1" si="646"/>
        <v>15.48</v>
      </c>
      <c r="U3164" s="14" t="str">
        <f t="shared" ca="1" si="647"/>
        <v xml:space="preserve">713046.19 </v>
      </c>
      <c r="V3164" s="14" t="str">
        <f t="shared" ca="1" si="648"/>
        <v>6168400.77</v>
      </c>
      <c r="W3164" s="14" t="str">
        <f t="shared" ca="1" si="649"/>
        <v>POINT(713046.19 6168400.77)</v>
      </c>
      <c r="X3164" s="14" t="str">
        <f>IFERROR(INDEX(BygningOmraade!B:B,MATCH(A3164,BygningOmraade!A:A,0)),"")</f>
        <v/>
      </c>
    </row>
    <row r="3165" spans="1:24" s="14" customFormat="1" x14ac:dyDescent="0.25">
      <c r="A3165" s="14">
        <f t="shared" si="637"/>
        <v>3165</v>
      </c>
      <c r="B3165" s="14" t="str">
        <f t="shared" ca="1" si="638"/>
        <v>ba751ed2-420e-4d70-a1cd-2b9dca57eecb</v>
      </c>
      <c r="C3165" s="14" t="str">
        <f t="shared" ca="1" si="639"/>
        <v>0a3f507e-2006-32b8-e044-0003ba298018</v>
      </c>
      <c r="D3165" s="14">
        <f t="shared" ca="1" si="640"/>
        <v>993644</v>
      </c>
      <c r="E3165" s="1">
        <f t="shared" ca="1" si="641"/>
        <v>120</v>
      </c>
      <c r="F3165" s="1">
        <f t="shared" ca="1" si="642"/>
        <v>134</v>
      </c>
      <c r="G3165" s="1">
        <f t="shared" ca="1" si="643"/>
        <v>1985</v>
      </c>
      <c r="H3165" s="1" t="str">
        <f ca="1">IFERROR(INDEX(Varmeinstallation!B:B,MATCH(INDIRECT($A$1&amp;"L"&amp;A3165)*1,Varmeinstallation!A:A,0)),"Ingen varmeinstallationer")</f>
        <v>Centralvarme fra eget anlæg, et-kammer fyr</v>
      </c>
      <c r="I3165" s="1" t="str">
        <f ca="1">IFERROR(INDEX(Opvarmningsmiddel!B:B,MATCH(INDIRECT($A$1&amp;"M"&amp;A3165)*1,Opvarmningsmiddel!A:A,0)),"")</f>
        <v>Naturgas</v>
      </c>
      <c r="J3165" s="1">
        <f t="shared" ca="1" si="644"/>
        <v>2</v>
      </c>
      <c r="K3165" s="1" t="str">
        <f ca="1">IFERROR(INDEX(Relationstabel!$C$3:$K$10,MATCH(VALUE(INDIRECT($A$1&amp;"L"&amp;A3165)),Relationstabel!$A$3:$A$10,0),MATCH(IFERROR(VALUE(INDIRECT($A$1&amp;"M"&amp;A3165)),0),Relationstabel!$C$1:$K$1,0)),"Ingen varmeinstallationer")</f>
        <v>Naturgas</v>
      </c>
      <c r="L3165" s="1" t="str">
        <f ca="1">INDEX(Anvendelseskode!B:B,MATCH($E3165,Anvendelseskode!$A:$A,0))</f>
        <v>Fritliggende enfamilieshus (parcelhus)</v>
      </c>
      <c r="M3165" s="1" t="str">
        <f ca="1">INDEX(Anvendelseskode!C:C,MATCH($E3165,Anvendelseskode!$A:$A,0))</f>
        <v>Parcelhuse</v>
      </c>
      <c r="N3165" s="1" t="str">
        <f ca="1">INDEX(Anvendelseskode!D:D,MATCH($E3165,Anvendelseskode!$A:$A,0))</f>
        <v>Private husholdninger</v>
      </c>
      <c r="O3165" s="1" t="str">
        <f ca="1">IFERROR(INDEX(SBi!$2:$2,MATCH(G3165,SBi!$1:$1,1)),SBi!$K$2)</f>
        <v>1979-1998</v>
      </c>
      <c r="P3165" s="1">
        <f ca="1">IFERROR(INDEX(SBi!$C$3:$K$28,MATCH(E3165,SBi!$B$3:$B$28,0),MATCH(O3165,SBi!$C$2:$K$2,0)),0)</f>
        <v>105.4</v>
      </c>
      <c r="Q3165" s="19">
        <f t="shared" ca="1" si="645"/>
        <v>14.1236</v>
      </c>
      <c r="R3165" s="19" t="str">
        <f ca="1">IFERROR(INDEX(VpD!$2:$2,MATCH(G3165,VpD!$1:$1,1)),VpD!$I$2)</f>
        <v>1979-1998</v>
      </c>
      <c r="S3165" s="1">
        <f ca="1">IFERROR(INDEX(VpD!$C$3:$I$27,MATCH(E3165,VpD!$B$3:$B$27,0),MATCH(R3165,VpD!$C$2:$I$2,0)),0)</f>
        <v>90</v>
      </c>
      <c r="T3165" s="19">
        <f t="shared" ca="1" si="646"/>
        <v>12.06</v>
      </c>
      <c r="U3165" s="14" t="str">
        <f t="shared" ca="1" si="647"/>
        <v xml:space="preserve">710972.92 </v>
      </c>
      <c r="V3165" s="14" t="str">
        <f t="shared" ca="1" si="648"/>
        <v>6171853.34</v>
      </c>
      <c r="W3165" s="14" t="str">
        <f t="shared" ca="1" si="649"/>
        <v>POINT(710972.92 6171853.34)</v>
      </c>
      <c r="X3165" s="14" t="str">
        <f>IFERROR(INDEX(BygningOmraade!B:B,MATCH(A3165,BygningOmraade!A:A,0)),"")</f>
        <v/>
      </c>
    </row>
    <row r="3166" spans="1:24" s="14" customFormat="1" x14ac:dyDescent="0.25">
      <c r="A3166" s="14">
        <f t="shared" si="637"/>
        <v>3166</v>
      </c>
      <c r="B3166" s="14" t="str">
        <f t="shared" ca="1" si="638"/>
        <v>ba8aff16-24ef-4bdf-8ab2-6c84ff449f1a</v>
      </c>
      <c r="C3166" s="14" t="str">
        <f t="shared" ca="1" si="639"/>
        <v>0a3f507e-1f93-32b8-e044-0003ba298018</v>
      </c>
      <c r="D3166" s="14">
        <f t="shared" ca="1" si="640"/>
        <v>994099</v>
      </c>
      <c r="E3166" s="1">
        <f t="shared" ca="1" si="641"/>
        <v>120</v>
      </c>
      <c r="F3166" s="1">
        <f t="shared" ca="1" si="642"/>
        <v>109</v>
      </c>
      <c r="G3166" s="1">
        <f t="shared" ca="1" si="643"/>
        <v>1973</v>
      </c>
      <c r="H3166" s="1" t="str">
        <f ca="1">IFERROR(INDEX(Varmeinstallation!B:B,MATCH(INDIRECT($A$1&amp;"L"&amp;A3166)*1,Varmeinstallation!A:A,0)),"Ingen varmeinstallationer")</f>
        <v>Centralvarme fra eget anlæg, et-kammer fyr</v>
      </c>
      <c r="I3166" s="1" t="str">
        <f ca="1">IFERROR(INDEX(Opvarmningsmiddel!B:B,MATCH(INDIRECT($A$1&amp;"M"&amp;A3166)*1,Opvarmningsmiddel!A:A,0)),"")</f>
        <v>Naturgas</v>
      </c>
      <c r="J3166" s="1">
        <f t="shared" ca="1" si="644"/>
        <v>0</v>
      </c>
      <c r="K3166" s="1" t="str">
        <f ca="1">IFERROR(INDEX(Relationstabel!$C$3:$K$10,MATCH(VALUE(INDIRECT($A$1&amp;"L"&amp;A3166)),Relationstabel!$A$3:$A$10,0),MATCH(IFERROR(VALUE(INDIRECT($A$1&amp;"M"&amp;A3166)),0),Relationstabel!$C$1:$K$1,0)),"Ingen varmeinstallationer")</f>
        <v>Naturgas</v>
      </c>
      <c r="L3166" s="1" t="str">
        <f ca="1">INDEX(Anvendelseskode!B:B,MATCH($E3166,Anvendelseskode!$A:$A,0))</f>
        <v>Fritliggende enfamilieshus (parcelhus)</v>
      </c>
      <c r="M3166" s="1" t="str">
        <f ca="1">INDEX(Anvendelseskode!C:C,MATCH($E3166,Anvendelseskode!$A:$A,0))</f>
        <v>Parcelhuse</v>
      </c>
      <c r="N3166" s="1" t="str">
        <f ca="1">INDEX(Anvendelseskode!D:D,MATCH($E3166,Anvendelseskode!$A:$A,0))</f>
        <v>Private husholdninger</v>
      </c>
      <c r="O3166" s="1" t="str">
        <f ca="1">IFERROR(INDEX(SBi!$2:$2,MATCH(G3166,SBi!$1:$1,1)),SBi!$K$2)</f>
        <v>1973-1978</v>
      </c>
      <c r="P3166" s="1">
        <f ca="1">IFERROR(INDEX(SBi!$C$3:$K$28,MATCH(E3166,SBi!$B$3:$B$28,0),MATCH(O3166,SBi!$C$2:$K$2,0)),0)</f>
        <v>119.8</v>
      </c>
      <c r="Q3166" s="19">
        <f t="shared" ca="1" si="645"/>
        <v>13.058199999999999</v>
      </c>
      <c r="R3166" s="19" t="str">
        <f ca="1">IFERROR(INDEX(VpD!$2:$2,MATCH(G3166,VpD!$1:$1,1)),VpD!$I$2)</f>
        <v>1973-1978</v>
      </c>
      <c r="S3166" s="1">
        <f ca="1">IFERROR(INDEX(VpD!$C$3:$I$27,MATCH(E3166,VpD!$B$3:$B$27,0),MATCH(R3166,VpD!$C$2:$I$2,0)),0)</f>
        <v>117</v>
      </c>
      <c r="T3166" s="19">
        <f t="shared" ca="1" si="646"/>
        <v>12.753</v>
      </c>
      <c r="U3166" s="14" t="str">
        <f t="shared" ca="1" si="647"/>
        <v xml:space="preserve">711017.64 </v>
      </c>
      <c r="V3166" s="14" t="str">
        <f t="shared" ca="1" si="648"/>
        <v>6171491.24</v>
      </c>
      <c r="W3166" s="14" t="str">
        <f t="shared" ca="1" si="649"/>
        <v>POINT(711017.64 6171491.24)</v>
      </c>
      <c r="X3166" s="14" t="str">
        <f>IFERROR(INDEX(BygningOmraade!B:B,MATCH(A3166,BygningOmraade!A:A,0)),"")</f>
        <v/>
      </c>
    </row>
    <row r="3167" spans="1:24" s="14" customFormat="1" x14ac:dyDescent="0.25">
      <c r="A3167" s="14">
        <f t="shared" si="637"/>
        <v>3167</v>
      </c>
      <c r="B3167" s="14" t="str">
        <f t="shared" ca="1" si="638"/>
        <v>ba983b53-3228-4446-a385-2c94dc21c2ad</v>
      </c>
      <c r="C3167" s="14" t="str">
        <f t="shared" ca="1" si="639"/>
        <v>0a3f507e-226f-32b8-e044-0003ba298018</v>
      </c>
      <c r="D3167" s="14">
        <f t="shared" ca="1" si="640"/>
        <v>995859</v>
      </c>
      <c r="E3167" s="1">
        <f t="shared" ca="1" si="641"/>
        <v>120</v>
      </c>
      <c r="F3167" s="1">
        <f t="shared" ca="1" si="642"/>
        <v>117</v>
      </c>
      <c r="G3167" s="1">
        <f t="shared" ca="1" si="643"/>
        <v>1991</v>
      </c>
      <c r="H3167" s="1" t="str">
        <f ca="1">IFERROR(INDEX(Varmeinstallation!B:B,MATCH(INDIRECT($A$1&amp;"L"&amp;A3167)*1,Varmeinstallation!A:A,0)),"Ingen varmeinstallationer")</f>
        <v>Centralvarme fra eget anlæg, et-kammer fyr</v>
      </c>
      <c r="I3167" s="1" t="str">
        <f ca="1">IFERROR(INDEX(Opvarmningsmiddel!B:B,MATCH(INDIRECT($A$1&amp;"M"&amp;A3167)*1,Opvarmningsmiddel!A:A,0)),"")</f>
        <v>Naturgas</v>
      </c>
      <c r="J3167" s="1">
        <f t="shared" ca="1" si="644"/>
        <v>0</v>
      </c>
      <c r="K3167" s="1" t="str">
        <f ca="1">IFERROR(INDEX(Relationstabel!$C$3:$K$10,MATCH(VALUE(INDIRECT($A$1&amp;"L"&amp;A3167)),Relationstabel!$A$3:$A$10,0),MATCH(IFERROR(VALUE(INDIRECT($A$1&amp;"M"&amp;A3167)),0),Relationstabel!$C$1:$K$1,0)),"Ingen varmeinstallationer")</f>
        <v>Naturgas</v>
      </c>
      <c r="L3167" s="1" t="str">
        <f ca="1">INDEX(Anvendelseskode!B:B,MATCH($E3167,Anvendelseskode!$A:$A,0))</f>
        <v>Fritliggende enfamilieshus (parcelhus)</v>
      </c>
      <c r="M3167" s="1" t="str">
        <f ca="1">INDEX(Anvendelseskode!C:C,MATCH($E3167,Anvendelseskode!$A:$A,0))</f>
        <v>Parcelhuse</v>
      </c>
      <c r="N3167" s="1" t="str">
        <f ca="1">INDEX(Anvendelseskode!D:D,MATCH($E3167,Anvendelseskode!$A:$A,0))</f>
        <v>Private husholdninger</v>
      </c>
      <c r="O3167" s="1" t="str">
        <f ca="1">IFERROR(INDEX(SBi!$2:$2,MATCH(G3167,SBi!$1:$1,1)),SBi!$K$2)</f>
        <v>1979-1998</v>
      </c>
      <c r="P3167" s="1">
        <f ca="1">IFERROR(INDEX(SBi!$C$3:$K$28,MATCH(E3167,SBi!$B$3:$B$28,0),MATCH(O3167,SBi!$C$2:$K$2,0)),0)</f>
        <v>105.4</v>
      </c>
      <c r="Q3167" s="19">
        <f t="shared" ca="1" si="645"/>
        <v>12.331800000000001</v>
      </c>
      <c r="R3167" s="19" t="str">
        <f ca="1">IFERROR(INDEX(VpD!$2:$2,MATCH(G3167,VpD!$1:$1,1)),VpD!$I$2)</f>
        <v>1979-1998</v>
      </c>
      <c r="S3167" s="1">
        <f ca="1">IFERROR(INDEX(VpD!$C$3:$I$27,MATCH(E3167,VpD!$B$3:$B$27,0),MATCH(R3167,VpD!$C$2:$I$2,0)),0)</f>
        <v>90</v>
      </c>
      <c r="T3167" s="19">
        <f t="shared" ca="1" si="646"/>
        <v>10.53</v>
      </c>
      <c r="U3167" s="14" t="str">
        <f t="shared" ca="1" si="647"/>
        <v xml:space="preserve">712020.57 </v>
      </c>
      <c r="V3167" s="14" t="str">
        <f t="shared" ca="1" si="648"/>
        <v>6171749</v>
      </c>
      <c r="W3167" s="14" t="str">
        <f t="shared" ca="1" si="649"/>
        <v>POINT(712020.57 6171749)</v>
      </c>
      <c r="X3167" s="14" t="str">
        <f>IFERROR(INDEX(BygningOmraade!B:B,MATCH(A3167,BygningOmraade!A:A,0)),"")</f>
        <v/>
      </c>
    </row>
    <row r="3168" spans="1:24" s="14" customFormat="1" x14ac:dyDescent="0.25">
      <c r="A3168" s="14">
        <f t="shared" si="637"/>
        <v>3168</v>
      </c>
      <c r="B3168" s="14" t="str">
        <f t="shared" ca="1" si="638"/>
        <v>baa007d7-b12c-48dc-b59f-b71f31b40cf2</v>
      </c>
      <c r="C3168" s="14" t="str">
        <f t="shared" ca="1" si="639"/>
        <v>0a3f507e-16e8-32b8-e044-0003ba298018</v>
      </c>
      <c r="D3168" s="14">
        <f t="shared" ca="1" si="640"/>
        <v>996449</v>
      </c>
      <c r="E3168" s="1">
        <f t="shared" ca="1" si="641"/>
        <v>120</v>
      </c>
      <c r="F3168" s="1">
        <f t="shared" ca="1" si="642"/>
        <v>112</v>
      </c>
      <c r="G3168" s="1">
        <f t="shared" ca="1" si="643"/>
        <v>1954</v>
      </c>
      <c r="H3168" s="1" t="str">
        <f ca="1">IFERROR(INDEX(Varmeinstallation!B:B,MATCH(INDIRECT($A$1&amp;"L"&amp;A3168)*1,Varmeinstallation!A:A,0)),"Ingen varmeinstallationer")</f>
        <v>Centralvarme fra eget anlæg, et-kammer fyr</v>
      </c>
      <c r="I3168" s="1" t="str">
        <f ca="1">IFERROR(INDEX(Opvarmningsmiddel!B:B,MATCH(INDIRECT($A$1&amp;"M"&amp;A3168)*1,Opvarmningsmiddel!A:A,0)),"")</f>
        <v>Naturgas</v>
      </c>
      <c r="J3168" s="1">
        <f t="shared" ca="1" si="644"/>
        <v>2</v>
      </c>
      <c r="K3168" s="1" t="str">
        <f ca="1">IFERROR(INDEX(Relationstabel!$C$3:$K$10,MATCH(VALUE(INDIRECT($A$1&amp;"L"&amp;A3168)),Relationstabel!$A$3:$A$10,0),MATCH(IFERROR(VALUE(INDIRECT($A$1&amp;"M"&amp;A3168)),0),Relationstabel!$C$1:$K$1,0)),"Ingen varmeinstallationer")</f>
        <v>Naturgas</v>
      </c>
      <c r="L3168" s="1" t="str">
        <f ca="1">INDEX(Anvendelseskode!B:B,MATCH($E3168,Anvendelseskode!$A:$A,0))</f>
        <v>Fritliggende enfamilieshus (parcelhus)</v>
      </c>
      <c r="M3168" s="1" t="str">
        <f ca="1">INDEX(Anvendelseskode!C:C,MATCH($E3168,Anvendelseskode!$A:$A,0))</f>
        <v>Parcelhuse</v>
      </c>
      <c r="N3168" s="1" t="str">
        <f ca="1">INDEX(Anvendelseskode!D:D,MATCH($E3168,Anvendelseskode!$A:$A,0))</f>
        <v>Private husholdninger</v>
      </c>
      <c r="O3168" s="1" t="str">
        <f ca="1">IFERROR(INDEX(SBi!$2:$2,MATCH(G3168,SBi!$1:$1,1)),SBi!$K$2)</f>
        <v>1951-1960</v>
      </c>
      <c r="P3168" s="1">
        <f ca="1">IFERROR(INDEX(SBi!$C$3:$K$28,MATCH(E3168,SBi!$B$3:$B$28,0),MATCH(O3168,SBi!$C$2:$K$2,0)),0)</f>
        <v>154.9</v>
      </c>
      <c r="Q3168" s="19">
        <f t="shared" ca="1" si="645"/>
        <v>17.348800000000001</v>
      </c>
      <c r="R3168" s="19" t="str">
        <f ca="1">IFERROR(INDEX(VpD!$2:$2,MATCH(G3168,VpD!$1:$1,1)),VpD!$I$2)</f>
        <v>1951-1960</v>
      </c>
      <c r="S3168" s="1">
        <f ca="1">IFERROR(INDEX(VpD!$C$3:$I$27,MATCH(E3168,VpD!$B$3:$B$27,0),MATCH(R3168,VpD!$C$2:$I$2,0)),0)</f>
        <v>204</v>
      </c>
      <c r="T3168" s="19">
        <f t="shared" ca="1" si="646"/>
        <v>22.847999999999999</v>
      </c>
      <c r="U3168" s="14" t="str">
        <f t="shared" ca="1" si="647"/>
        <v xml:space="preserve">713353.02 </v>
      </c>
      <c r="V3168" s="14" t="str">
        <f t="shared" ca="1" si="648"/>
        <v>6168903.57</v>
      </c>
      <c r="W3168" s="14" t="str">
        <f t="shared" ca="1" si="649"/>
        <v>POINT(713353.02 6168903.57)</v>
      </c>
      <c r="X3168" s="14" t="str">
        <f>IFERROR(INDEX(BygningOmraade!B:B,MATCH(A3168,BygningOmraade!A:A,0)),"")</f>
        <v/>
      </c>
    </row>
    <row r="3169" spans="1:24" s="14" customFormat="1" x14ac:dyDescent="0.25">
      <c r="A3169" s="14">
        <f t="shared" si="637"/>
        <v>3169</v>
      </c>
      <c r="B3169" s="14" t="str">
        <f t="shared" ca="1" si="638"/>
        <v>baa3ba0c-09d3-472a-ab80-d3406bbbf91a</v>
      </c>
      <c r="C3169" s="14" t="str">
        <f t="shared" ca="1" si="639"/>
        <v>0a3f507e-18d8-32b8-e044-0003ba298018</v>
      </c>
      <c r="D3169" s="14">
        <f t="shared" ca="1" si="640"/>
        <v>994131</v>
      </c>
      <c r="E3169" s="1">
        <f t="shared" ca="1" si="641"/>
        <v>130</v>
      </c>
      <c r="F3169" s="1">
        <f t="shared" ca="1" si="642"/>
        <v>107</v>
      </c>
      <c r="G3169" s="1">
        <f t="shared" ca="1" si="643"/>
        <v>1990</v>
      </c>
      <c r="H3169" s="1" t="str">
        <f ca="1">IFERROR(INDEX(Varmeinstallation!B:B,MATCH(INDIRECT($A$1&amp;"L"&amp;A3169)*1,Varmeinstallation!A:A,0)),"Ingen varmeinstallationer")</f>
        <v>Fjernvarme/blokvarme (radiatorsystemer eller varmluftanlæg)</v>
      </c>
      <c r="I3169" s="1" t="str">
        <f ca="1">IFERROR(INDEX(Opvarmningsmiddel!B:B,MATCH(INDIRECT($A$1&amp;"M"&amp;A3169)*1,Opvarmningsmiddel!A:A,0)),"")</f>
        <v/>
      </c>
      <c r="J3169" s="1">
        <f t="shared" ca="1" si="644"/>
        <v>0</v>
      </c>
      <c r="K3169" s="1" t="str">
        <f ca="1">IFERROR(INDEX(Relationstabel!$C$3:$K$10,MATCH(VALUE(INDIRECT($A$1&amp;"L"&amp;A3169)),Relationstabel!$A$3:$A$10,0),MATCH(IFERROR(VALUE(INDIRECT($A$1&amp;"M"&amp;A3169)),0),Relationstabel!$C$1:$K$1,0)),"Ingen varmeinstallationer")</f>
        <v>Fjernvarme/ Blokvarme</v>
      </c>
      <c r="L3169" s="1" t="str">
        <f ca="1">INDEX(Anvendelseskode!B:B,MATCH($E3169,Anvendelseskode!$A:$A,0))</f>
        <v>Række-, kæde-, dobbelthus (lodret adskillelse mellem enhederne)</v>
      </c>
      <c r="M3169" s="1" t="str">
        <f ca="1">INDEX(Anvendelseskode!C:C,MATCH($E3169,Anvendelseskode!$A:$A,0))</f>
        <v>Række-, kæde og dobbelthuse</v>
      </c>
      <c r="N3169" s="1" t="str">
        <f ca="1">INDEX(Anvendelseskode!D:D,MATCH($E3169,Anvendelseskode!$A:$A,0))</f>
        <v>Private husholdninger</v>
      </c>
      <c r="O3169" s="1" t="str">
        <f ca="1">IFERROR(INDEX(SBi!$2:$2,MATCH(G3169,SBi!$1:$1,1)),SBi!$K$2)</f>
        <v>1979-1998</v>
      </c>
      <c r="P3169" s="1">
        <f ca="1">IFERROR(INDEX(SBi!$C$3:$K$28,MATCH(E3169,SBi!$B$3:$B$28,0),MATCH(O3169,SBi!$C$2:$K$2,0)),0)</f>
        <v>96.8</v>
      </c>
      <c r="Q3169" s="19">
        <f t="shared" ca="1" si="645"/>
        <v>10.3576</v>
      </c>
      <c r="R3169" s="19" t="str">
        <f ca="1">IFERROR(INDEX(VpD!$2:$2,MATCH(G3169,VpD!$1:$1,1)),VpD!$I$2)</f>
        <v>1979-1998</v>
      </c>
      <c r="S3169" s="1">
        <f ca="1">IFERROR(INDEX(VpD!$C$3:$I$27,MATCH(E3169,VpD!$B$3:$B$27,0),MATCH(R3169,VpD!$C$2:$I$2,0)),0)</f>
        <v>74</v>
      </c>
      <c r="T3169" s="19">
        <f t="shared" ca="1" si="646"/>
        <v>7.9180000000000001</v>
      </c>
      <c r="U3169" s="14" t="str">
        <f t="shared" ca="1" si="647"/>
        <v xml:space="preserve">711434.55 </v>
      </c>
      <c r="V3169" s="14" t="str">
        <f t="shared" ca="1" si="648"/>
        <v>6171868.82</v>
      </c>
      <c r="W3169" s="14" t="str">
        <f t="shared" ca="1" si="649"/>
        <v>POINT(711434.55 6171868.82)</v>
      </c>
      <c r="X3169" s="14" t="str">
        <f>IFERROR(INDEX(BygningOmraade!B:B,MATCH(A3169,BygningOmraade!A:A,0)),"")</f>
        <v/>
      </c>
    </row>
    <row r="3170" spans="1:24" s="14" customFormat="1" x14ac:dyDescent="0.25">
      <c r="A3170" s="14">
        <f t="shared" si="637"/>
        <v>3170</v>
      </c>
      <c r="B3170" s="14" t="str">
        <f t="shared" ca="1" si="638"/>
        <v>baca52f5-3d43-4c50-91ce-11aab7bde007</v>
      </c>
      <c r="C3170" s="14" t="str">
        <f t="shared" ca="1" si="639"/>
        <v>4591b5f9-a6cf-0dd9-e044-0003ba298018</v>
      </c>
      <c r="D3170" s="14">
        <f t="shared" ca="1" si="640"/>
        <v>2691203</v>
      </c>
      <c r="E3170" s="1">
        <f t="shared" ca="1" si="641"/>
        <v>130</v>
      </c>
      <c r="F3170" s="1">
        <f t="shared" ca="1" si="642"/>
        <v>119</v>
      </c>
      <c r="G3170" s="1">
        <f t="shared" ca="1" si="643"/>
        <v>2008</v>
      </c>
      <c r="H3170" s="1" t="str">
        <f ca="1">IFERROR(INDEX(Varmeinstallation!B:B,MATCH(INDIRECT($A$1&amp;"L"&amp;A3170)*1,Varmeinstallation!A:A,0)),"Ingen varmeinstallationer")</f>
        <v>Centralvarme fra eget anlæg, et-kammer fyr</v>
      </c>
      <c r="I3170" s="1" t="str">
        <f ca="1">IFERROR(INDEX(Opvarmningsmiddel!B:B,MATCH(INDIRECT($A$1&amp;"M"&amp;A3170)*1,Opvarmningsmiddel!A:A,0)),"")</f>
        <v>Naturgas</v>
      </c>
      <c r="J3170" s="1">
        <f t="shared" ca="1" si="644"/>
        <v>90</v>
      </c>
      <c r="K3170" s="1" t="str">
        <f ca="1">IFERROR(INDEX(Relationstabel!$C$3:$K$10,MATCH(VALUE(INDIRECT($A$1&amp;"L"&amp;A3170)),Relationstabel!$A$3:$A$10,0),MATCH(IFERROR(VALUE(INDIRECT($A$1&amp;"M"&amp;A3170)),0),Relationstabel!$C$1:$K$1,0)),"Ingen varmeinstallationer")</f>
        <v>Naturgas</v>
      </c>
      <c r="L3170" s="1" t="str">
        <f ca="1">INDEX(Anvendelseskode!B:B,MATCH($E3170,Anvendelseskode!$A:$A,0))</f>
        <v>Række-, kæde-, dobbelthus (lodret adskillelse mellem enhederne)</v>
      </c>
      <c r="M3170" s="1" t="str">
        <f ca="1">INDEX(Anvendelseskode!C:C,MATCH($E3170,Anvendelseskode!$A:$A,0))</f>
        <v>Række-, kæde og dobbelthuse</v>
      </c>
      <c r="N3170" s="1" t="str">
        <f ca="1">INDEX(Anvendelseskode!D:D,MATCH($E3170,Anvendelseskode!$A:$A,0))</f>
        <v>Private husholdninger</v>
      </c>
      <c r="O3170" s="1" t="str">
        <f ca="1">IFERROR(INDEX(SBi!$2:$2,MATCH(G3170,SBi!$1:$1,1)),SBi!$K$2)</f>
        <v>Efter 2006</v>
      </c>
      <c r="P3170" s="1">
        <f ca="1">IFERROR(INDEX(SBi!$C$3:$K$28,MATCH(E3170,SBi!$B$3:$B$28,0),MATCH(O3170,SBi!$C$2:$K$2,0)),0)</f>
        <v>66.400000000000006</v>
      </c>
      <c r="Q3170" s="19">
        <f t="shared" ca="1" si="645"/>
        <v>7.9016000000000002</v>
      </c>
      <c r="R3170" s="19" t="str">
        <f ca="1">IFERROR(INDEX(VpD!$2:$2,MATCH(G3170,VpD!$1:$1,1)),VpD!$I$2)</f>
        <v>&gt;1998</v>
      </c>
      <c r="S3170" s="1">
        <f ca="1">IFERROR(INDEX(VpD!$C$3:$I$27,MATCH(E3170,VpD!$B$3:$B$27,0),MATCH(R3170,VpD!$C$2:$I$2,0)),0)</f>
        <v>65</v>
      </c>
      <c r="T3170" s="19">
        <f t="shared" ca="1" si="646"/>
        <v>7.7350000000000003</v>
      </c>
      <c r="U3170" s="14" t="str">
        <f t="shared" ca="1" si="647"/>
        <v xml:space="preserve">712571.15 </v>
      </c>
      <c r="V3170" s="14" t="str">
        <f t="shared" ca="1" si="648"/>
        <v>6168883.82</v>
      </c>
      <c r="W3170" s="14" t="str">
        <f t="shared" ca="1" si="649"/>
        <v>POINT(712571.15 6168883.82)</v>
      </c>
      <c r="X3170" s="14" t="str">
        <f>IFERROR(INDEX(BygningOmraade!B:B,MATCH(A3170,BygningOmraade!A:A,0)),"")</f>
        <v/>
      </c>
    </row>
    <row r="3171" spans="1:24" s="14" customFormat="1" x14ac:dyDescent="0.25">
      <c r="A3171" s="14">
        <f t="shared" si="637"/>
        <v>3171</v>
      </c>
      <c r="B3171" s="14" t="str">
        <f t="shared" ca="1" si="638"/>
        <v>bad03278-f9c9-4f27-9a19-8cb6663183cc</v>
      </c>
      <c r="C3171" s="14" t="str">
        <f t="shared" ca="1" si="639"/>
        <v>100dc693-ea39-4b36-8a95-6839c7b66f16</v>
      </c>
      <c r="D3171" s="14">
        <f t="shared" ca="1" si="640"/>
        <v>100098581</v>
      </c>
      <c r="E3171" s="1">
        <f t="shared" ca="1" si="641"/>
        <v>130</v>
      </c>
      <c r="F3171" s="1">
        <f t="shared" ca="1" si="642"/>
        <v>120</v>
      </c>
      <c r="G3171" s="1">
        <f t="shared" ca="1" si="643"/>
        <v>2017</v>
      </c>
      <c r="H3171" s="1" t="str">
        <f ca="1">IFERROR(INDEX(Varmeinstallation!B:B,MATCH(INDIRECT($A$1&amp;"L"&amp;A3171)*1,Varmeinstallation!A:A,0)),"Ingen varmeinstallationer")</f>
        <v>Fjernvarme/blokvarme (radiatorsystemer eller varmluftanlæg)</v>
      </c>
      <c r="I3171" s="1" t="str">
        <f ca="1">IFERROR(INDEX(Opvarmningsmiddel!B:B,MATCH(INDIRECT($A$1&amp;"M"&amp;A3171)*1,Opvarmningsmiddel!A:A,0)),"")</f>
        <v/>
      </c>
      <c r="J3171" s="1">
        <f t="shared" ca="1" si="644"/>
        <v>0</v>
      </c>
      <c r="K3171" s="1" t="str">
        <f ca="1">IFERROR(INDEX(Relationstabel!$C$3:$K$10,MATCH(VALUE(INDIRECT($A$1&amp;"L"&amp;A3171)),Relationstabel!$A$3:$A$10,0),MATCH(IFERROR(VALUE(INDIRECT($A$1&amp;"M"&amp;A3171)),0),Relationstabel!$C$1:$K$1,0)),"Ingen varmeinstallationer")</f>
        <v>Fjernvarme/ Blokvarme</v>
      </c>
      <c r="L3171" s="1" t="str">
        <f ca="1">INDEX(Anvendelseskode!B:B,MATCH($E3171,Anvendelseskode!$A:$A,0))</f>
        <v>Række-, kæde-, dobbelthus (lodret adskillelse mellem enhederne)</v>
      </c>
      <c r="M3171" s="1" t="str">
        <f ca="1">INDEX(Anvendelseskode!C:C,MATCH($E3171,Anvendelseskode!$A:$A,0))</f>
        <v>Række-, kæde og dobbelthuse</v>
      </c>
      <c r="N3171" s="1" t="str">
        <f ca="1">INDEX(Anvendelseskode!D:D,MATCH($E3171,Anvendelseskode!$A:$A,0))</f>
        <v>Private husholdninger</v>
      </c>
      <c r="O3171" s="1" t="str">
        <f ca="1">IFERROR(INDEX(SBi!$2:$2,MATCH(G3171,SBi!$1:$1,1)),SBi!$K$2)</f>
        <v>Efter 2006</v>
      </c>
      <c r="P3171" s="1">
        <f ca="1">IFERROR(INDEX(SBi!$C$3:$K$28,MATCH(E3171,SBi!$B$3:$B$28,0),MATCH(O3171,SBi!$C$2:$K$2,0)),0)</f>
        <v>66.400000000000006</v>
      </c>
      <c r="Q3171" s="19">
        <f t="shared" ca="1" si="645"/>
        <v>7.9680000000000009</v>
      </c>
      <c r="R3171" s="19" t="str">
        <f ca="1">IFERROR(INDEX(VpD!$2:$2,MATCH(G3171,VpD!$1:$1,1)),VpD!$I$2)</f>
        <v>&gt;1998</v>
      </c>
      <c r="S3171" s="1">
        <f ca="1">IFERROR(INDEX(VpD!$C$3:$I$27,MATCH(E3171,VpD!$B$3:$B$27,0),MATCH(R3171,VpD!$C$2:$I$2,0)),0)</f>
        <v>65</v>
      </c>
      <c r="T3171" s="19">
        <f t="shared" ca="1" si="646"/>
        <v>7.8</v>
      </c>
      <c r="U3171" s="14" t="str">
        <f t="shared" ca="1" si="647"/>
        <v xml:space="preserve">711592.31 </v>
      </c>
      <c r="V3171" s="14" t="str">
        <f t="shared" ca="1" si="648"/>
        <v>6172713.89</v>
      </c>
      <c r="W3171" s="14" t="str">
        <f t="shared" ca="1" si="649"/>
        <v>POINT(711592.31 6172713.89)</v>
      </c>
      <c r="X3171" s="14" t="str">
        <f>IFERROR(INDEX(BygningOmraade!B:B,MATCH(A3171,BygningOmraade!A:A,0)),"")</f>
        <v/>
      </c>
    </row>
    <row r="3172" spans="1:24" s="14" customFormat="1" x14ac:dyDescent="0.25">
      <c r="A3172" s="14">
        <f t="shared" si="637"/>
        <v>3172</v>
      </c>
      <c r="B3172" s="14" t="str">
        <f t="shared" ca="1" si="638"/>
        <v>bad2392a-18dc-487c-9780-38ecf6f1a888</v>
      </c>
      <c r="C3172" s="14" t="str">
        <f t="shared" ca="1" si="639"/>
        <v>0a3f507e-1e7b-32b8-e044-0003ba298018</v>
      </c>
      <c r="D3172" s="14">
        <f t="shared" ca="1" si="640"/>
        <v>994491</v>
      </c>
      <c r="E3172" s="1">
        <f t="shared" ca="1" si="641"/>
        <v>120</v>
      </c>
      <c r="F3172" s="1">
        <f t="shared" ca="1" si="642"/>
        <v>143</v>
      </c>
      <c r="G3172" s="1">
        <f t="shared" ca="1" si="643"/>
        <v>1972</v>
      </c>
      <c r="H3172" s="1" t="str">
        <f ca="1">IFERROR(INDEX(Varmeinstallation!B:B,MATCH(INDIRECT($A$1&amp;"L"&amp;A3172)*1,Varmeinstallation!A:A,0)),"Ingen varmeinstallationer")</f>
        <v>Centralvarme fra eget anlæg, et-kammer fyr</v>
      </c>
      <c r="I3172" s="1" t="str">
        <f ca="1">IFERROR(INDEX(Opvarmningsmiddel!B:B,MATCH(INDIRECT($A$1&amp;"M"&amp;A3172)*1,Opvarmningsmiddel!A:A,0)),"")</f>
        <v>Naturgas</v>
      </c>
      <c r="J3172" s="1">
        <f t="shared" ca="1" si="644"/>
        <v>0</v>
      </c>
      <c r="K3172" s="1" t="str">
        <f ca="1">IFERROR(INDEX(Relationstabel!$C$3:$K$10,MATCH(VALUE(INDIRECT($A$1&amp;"L"&amp;A3172)),Relationstabel!$A$3:$A$10,0),MATCH(IFERROR(VALUE(INDIRECT($A$1&amp;"M"&amp;A3172)),0),Relationstabel!$C$1:$K$1,0)),"Ingen varmeinstallationer")</f>
        <v>Naturgas</v>
      </c>
      <c r="L3172" s="1" t="str">
        <f ca="1">INDEX(Anvendelseskode!B:B,MATCH($E3172,Anvendelseskode!$A:$A,0))</f>
        <v>Fritliggende enfamilieshus (parcelhus)</v>
      </c>
      <c r="M3172" s="1" t="str">
        <f ca="1">INDEX(Anvendelseskode!C:C,MATCH($E3172,Anvendelseskode!$A:$A,0))</f>
        <v>Parcelhuse</v>
      </c>
      <c r="N3172" s="1" t="str">
        <f ca="1">INDEX(Anvendelseskode!D:D,MATCH($E3172,Anvendelseskode!$A:$A,0))</f>
        <v>Private husholdninger</v>
      </c>
      <c r="O3172" s="1" t="str">
        <f ca="1">IFERROR(INDEX(SBi!$2:$2,MATCH(G3172,SBi!$1:$1,1)),SBi!$K$2)</f>
        <v>1961-1972</v>
      </c>
      <c r="P3172" s="1">
        <f ca="1">IFERROR(INDEX(SBi!$C$3:$K$28,MATCH(E3172,SBi!$B$3:$B$28,0),MATCH(O3172,SBi!$C$2:$K$2,0)),0)</f>
        <v>134.30000000000001</v>
      </c>
      <c r="Q3172" s="19">
        <f t="shared" ca="1" si="645"/>
        <v>19.204900000000002</v>
      </c>
      <c r="R3172" s="19" t="str">
        <f ca="1">IFERROR(INDEX(VpD!$2:$2,MATCH(G3172,VpD!$1:$1,1)),VpD!$I$2)</f>
        <v>1961-1972</v>
      </c>
      <c r="S3172" s="1">
        <f ca="1">IFERROR(INDEX(VpD!$C$3:$I$27,MATCH(E3172,VpD!$B$3:$B$27,0),MATCH(R3172,VpD!$C$2:$I$2,0)),0)</f>
        <v>143</v>
      </c>
      <c r="T3172" s="19">
        <f t="shared" ca="1" si="646"/>
        <v>20.449000000000002</v>
      </c>
      <c r="U3172" s="14" t="str">
        <f t="shared" ca="1" si="647"/>
        <v xml:space="preserve">711523.1 </v>
      </c>
      <c r="V3172" s="14" t="str">
        <f t="shared" ca="1" si="648"/>
        <v>6171974.64</v>
      </c>
      <c r="W3172" s="14" t="str">
        <f t="shared" ca="1" si="649"/>
        <v>POINT(711523.1 6171974.64)</v>
      </c>
      <c r="X3172" s="14" t="str">
        <f>IFERROR(INDEX(BygningOmraade!B:B,MATCH(A3172,BygningOmraade!A:A,0)),"")</f>
        <v/>
      </c>
    </row>
    <row r="3173" spans="1:24" s="14" customFormat="1" x14ac:dyDescent="0.25">
      <c r="A3173" s="14">
        <f t="shared" si="637"/>
        <v>3173</v>
      </c>
      <c r="B3173" s="14" t="str">
        <f t="shared" ca="1" si="638"/>
        <v>bae46ca1-76b4-4405-a137-189c37f796a5</v>
      </c>
      <c r="C3173" s="14" t="str">
        <f t="shared" ca="1" si="639"/>
        <v>0a3f507e-1903-32b8-e044-0003ba298018</v>
      </c>
      <c r="D3173" s="14">
        <f t="shared" ca="1" si="640"/>
        <v>994316</v>
      </c>
      <c r="E3173" s="1">
        <f t="shared" ca="1" si="641"/>
        <v>120</v>
      </c>
      <c r="F3173" s="1">
        <f t="shared" ca="1" si="642"/>
        <v>144</v>
      </c>
      <c r="G3173" s="1">
        <f t="shared" ca="1" si="643"/>
        <v>1969</v>
      </c>
      <c r="H3173" s="1" t="str">
        <f ca="1">IFERROR(INDEX(Varmeinstallation!B:B,MATCH(INDIRECT($A$1&amp;"L"&amp;A3173)*1,Varmeinstallation!A:A,0)),"Ingen varmeinstallationer")</f>
        <v>Fjernvarme/blokvarme (radiatorsystemer eller varmluftanlæg)</v>
      </c>
      <c r="I3173" s="1" t="str">
        <f ca="1">IFERROR(INDEX(Opvarmningsmiddel!B:B,MATCH(INDIRECT($A$1&amp;"M"&amp;A3173)*1,Opvarmningsmiddel!A:A,0)),"")</f>
        <v/>
      </c>
      <c r="J3173" s="1">
        <f t="shared" ca="1" si="644"/>
        <v>0</v>
      </c>
      <c r="K3173" s="1" t="str">
        <f ca="1">IFERROR(INDEX(Relationstabel!$C$3:$K$10,MATCH(VALUE(INDIRECT($A$1&amp;"L"&amp;A3173)),Relationstabel!$A$3:$A$10,0),MATCH(IFERROR(VALUE(INDIRECT($A$1&amp;"M"&amp;A3173)),0),Relationstabel!$C$1:$K$1,0)),"Ingen varmeinstallationer")</f>
        <v>Fjernvarme/ Blokvarme</v>
      </c>
      <c r="L3173" s="1" t="str">
        <f ca="1">INDEX(Anvendelseskode!B:B,MATCH($E3173,Anvendelseskode!$A:$A,0))</f>
        <v>Fritliggende enfamilieshus (parcelhus)</v>
      </c>
      <c r="M3173" s="1" t="str">
        <f ca="1">INDEX(Anvendelseskode!C:C,MATCH($E3173,Anvendelseskode!$A:$A,0))</f>
        <v>Parcelhuse</v>
      </c>
      <c r="N3173" s="1" t="str">
        <f ca="1">INDEX(Anvendelseskode!D:D,MATCH($E3173,Anvendelseskode!$A:$A,0))</f>
        <v>Private husholdninger</v>
      </c>
      <c r="O3173" s="1" t="str">
        <f ca="1">IFERROR(INDEX(SBi!$2:$2,MATCH(G3173,SBi!$1:$1,1)),SBi!$K$2)</f>
        <v>1961-1972</v>
      </c>
      <c r="P3173" s="1">
        <f ca="1">IFERROR(INDEX(SBi!$C$3:$K$28,MATCH(E3173,SBi!$B$3:$B$28,0),MATCH(O3173,SBi!$C$2:$K$2,0)),0)</f>
        <v>134.30000000000001</v>
      </c>
      <c r="Q3173" s="19">
        <f t="shared" ca="1" si="645"/>
        <v>19.339200000000002</v>
      </c>
      <c r="R3173" s="19" t="str">
        <f ca="1">IFERROR(INDEX(VpD!$2:$2,MATCH(G3173,VpD!$1:$1,1)),VpD!$I$2)</f>
        <v>1961-1972</v>
      </c>
      <c r="S3173" s="1">
        <f ca="1">IFERROR(INDEX(VpD!$C$3:$I$27,MATCH(E3173,VpD!$B$3:$B$27,0),MATCH(R3173,VpD!$C$2:$I$2,0)),0)</f>
        <v>143</v>
      </c>
      <c r="T3173" s="19">
        <f t="shared" ca="1" si="646"/>
        <v>20.591999999999999</v>
      </c>
      <c r="U3173" s="14" t="str">
        <f t="shared" ca="1" si="647"/>
        <v xml:space="preserve">711289.85 </v>
      </c>
      <c r="V3173" s="14" t="str">
        <f t="shared" ca="1" si="648"/>
        <v>6172075.7</v>
      </c>
      <c r="W3173" s="14" t="str">
        <f t="shared" ca="1" si="649"/>
        <v>POINT(711289.85 6172075.7)</v>
      </c>
      <c r="X3173" s="14" t="str">
        <f>IFERROR(INDEX(BygningOmraade!B:B,MATCH(A3173,BygningOmraade!A:A,0)),"")</f>
        <v/>
      </c>
    </row>
    <row r="3174" spans="1:24" s="14" customFormat="1" x14ac:dyDescent="0.25">
      <c r="A3174" s="14">
        <f t="shared" si="637"/>
        <v>3174</v>
      </c>
      <c r="B3174" s="14" t="str">
        <f t="shared" ca="1" si="638"/>
        <v>baf063bf-0bb7-45e4-b9a0-47345c6a3476</v>
      </c>
      <c r="C3174" s="14" t="str">
        <f t="shared" ca="1" si="639"/>
        <v>1f289f18-869d-372c-e044-0003ba298018</v>
      </c>
      <c r="D3174" s="14">
        <f t="shared" ca="1" si="640"/>
        <v>996130</v>
      </c>
      <c r="E3174" s="1">
        <f t="shared" ca="1" si="641"/>
        <v>120</v>
      </c>
      <c r="F3174" s="1">
        <f t="shared" ca="1" si="642"/>
        <v>148</v>
      </c>
      <c r="G3174" s="1">
        <f t="shared" ca="1" si="643"/>
        <v>1946</v>
      </c>
      <c r="H3174" s="1" t="str">
        <f ca="1">IFERROR(INDEX(Varmeinstallation!B:B,MATCH(INDIRECT($A$1&amp;"L"&amp;A3174)*1,Varmeinstallation!A:A,0)),"Ingen varmeinstallationer")</f>
        <v>Centralvarme fra eget anlæg, et-kammer fyr</v>
      </c>
      <c r="I3174" s="1" t="str">
        <f ca="1">IFERROR(INDEX(Opvarmningsmiddel!B:B,MATCH(INDIRECT($A$1&amp;"M"&amp;A3174)*1,Opvarmningsmiddel!A:A,0)),"")</f>
        <v>Naturgas</v>
      </c>
      <c r="J3174" s="1">
        <f t="shared" ca="1" si="644"/>
        <v>0</v>
      </c>
      <c r="K3174" s="1" t="str">
        <f ca="1">IFERROR(INDEX(Relationstabel!$C$3:$K$10,MATCH(VALUE(INDIRECT($A$1&amp;"L"&amp;A3174)),Relationstabel!$A$3:$A$10,0),MATCH(IFERROR(VALUE(INDIRECT($A$1&amp;"M"&amp;A3174)),0),Relationstabel!$C$1:$K$1,0)),"Ingen varmeinstallationer")</f>
        <v>Naturgas</v>
      </c>
      <c r="L3174" s="1" t="str">
        <f ca="1">INDEX(Anvendelseskode!B:B,MATCH($E3174,Anvendelseskode!$A:$A,0))</f>
        <v>Fritliggende enfamilieshus (parcelhus)</v>
      </c>
      <c r="M3174" s="1" t="str">
        <f ca="1">INDEX(Anvendelseskode!C:C,MATCH($E3174,Anvendelseskode!$A:$A,0))</f>
        <v>Parcelhuse</v>
      </c>
      <c r="N3174" s="1" t="str">
        <f ca="1">INDEX(Anvendelseskode!D:D,MATCH($E3174,Anvendelseskode!$A:$A,0))</f>
        <v>Private husholdninger</v>
      </c>
      <c r="O3174" s="1" t="str">
        <f ca="1">IFERROR(INDEX(SBi!$2:$2,MATCH(G3174,SBi!$1:$1,1)),SBi!$K$2)</f>
        <v>1931-1950</v>
      </c>
      <c r="P3174" s="1">
        <f ca="1">IFERROR(INDEX(SBi!$C$3:$K$28,MATCH(E3174,SBi!$B$3:$B$28,0),MATCH(O3174,SBi!$C$2:$K$2,0)),0)</f>
        <v>164.1</v>
      </c>
      <c r="Q3174" s="19">
        <f t="shared" ca="1" si="645"/>
        <v>24.286799999999999</v>
      </c>
      <c r="R3174" s="19" t="str">
        <f ca="1">IFERROR(INDEX(VpD!$2:$2,MATCH(G3174,VpD!$1:$1,1)),VpD!$I$2)</f>
        <v>1931-1950</v>
      </c>
      <c r="S3174" s="1">
        <f ca="1">IFERROR(INDEX(VpD!$C$3:$I$27,MATCH(E3174,VpD!$B$3:$B$27,0),MATCH(R3174,VpD!$C$2:$I$2,0)),0)</f>
        <v>217</v>
      </c>
      <c r="T3174" s="19">
        <f t="shared" ca="1" si="646"/>
        <v>32.116</v>
      </c>
      <c r="U3174" s="14" t="str">
        <f t="shared" ca="1" si="647"/>
        <v xml:space="preserve">713144.38 </v>
      </c>
      <c r="V3174" s="14" t="str">
        <f t="shared" ca="1" si="648"/>
        <v>6168871.17</v>
      </c>
      <c r="W3174" s="14" t="str">
        <f t="shared" ca="1" si="649"/>
        <v>POINT(713144.38 6168871.17)</v>
      </c>
      <c r="X3174" s="14" t="str">
        <f>IFERROR(INDEX(BygningOmraade!B:B,MATCH(A3174,BygningOmraade!A:A,0)),"")</f>
        <v/>
      </c>
    </row>
    <row r="3175" spans="1:24" s="14" customFormat="1" x14ac:dyDescent="0.25">
      <c r="A3175" s="14">
        <f t="shared" si="637"/>
        <v>3175</v>
      </c>
      <c r="B3175" s="14" t="str">
        <f t="shared" ca="1" si="638"/>
        <v>bb05e1b3-f437-4689-b1fa-ab53941d1c4a</v>
      </c>
      <c r="C3175" s="14" t="str">
        <f t="shared" ca="1" si="639"/>
        <v>0a3f507e-1f83-32b8-e044-0003ba298018</v>
      </c>
      <c r="D3175" s="14">
        <f t="shared" ca="1" si="640"/>
        <v>993734</v>
      </c>
      <c r="E3175" s="1">
        <f t="shared" ca="1" si="641"/>
        <v>530</v>
      </c>
      <c r="F3175" s="1">
        <f t="shared" ca="1" si="642"/>
        <v>164</v>
      </c>
      <c r="G3175" s="1">
        <f t="shared" ca="1" si="643"/>
        <v>2004</v>
      </c>
      <c r="H3175" s="1" t="str">
        <f ca="1">IFERROR(INDEX(Varmeinstallation!B:B,MATCH(INDIRECT($A$1&amp;"L"&amp;A3175)*1,Varmeinstallation!A:A,0)),"Ingen varmeinstallationer")</f>
        <v>Centralvarme fra eget anlæg, et-kammer fyr</v>
      </c>
      <c r="I3175" s="1" t="str">
        <f ca="1">IFERROR(INDEX(Opvarmningsmiddel!B:B,MATCH(INDIRECT($A$1&amp;"M"&amp;A3175)*1,Opvarmningsmiddel!A:A,0)),"")</f>
        <v>Naturgas</v>
      </c>
      <c r="J3175" s="1">
        <f t="shared" ca="1" si="644"/>
        <v>0</v>
      </c>
      <c r="K3175" s="1" t="str">
        <f ca="1">IFERROR(INDEX(Relationstabel!$C$3:$K$10,MATCH(VALUE(INDIRECT($A$1&amp;"L"&amp;A3175)),Relationstabel!$A$3:$A$10,0),MATCH(IFERROR(VALUE(INDIRECT($A$1&amp;"M"&amp;A3175)),0),Relationstabel!$C$1:$K$1,0)),"Ingen varmeinstallationer")</f>
        <v>Naturgas</v>
      </c>
      <c r="L3175" s="1" t="str">
        <f ca="1">INDEX(Anvendelseskode!B:B,MATCH($E3175,Anvendelseskode!$A:$A,0))</f>
        <v>Bygning i forbindelse med idrætsudøvelse (klubhus, idrætshal, svømmehal o.lign.).</v>
      </c>
      <c r="M3175" s="1" t="str">
        <f ca="1">INDEX(Anvendelseskode!C:C,MATCH($E3175,Anvendelseskode!$A:$A,0))</f>
        <v>Bygning i forbindelse med idrætsudøvelse (klubhus, idrætshal, svømmehal o.lign.).</v>
      </c>
      <c r="N3175" s="1" t="str">
        <f ca="1">INDEX(Anvendelseskode!D:D,MATCH($E3175,Anvendelseskode!$A:$A,0))</f>
        <v>Kommunale og andre offentlige institutioner</v>
      </c>
      <c r="O3175" s="1" t="str">
        <f ca="1">IFERROR(INDEX(SBi!$2:$2,MATCH(G3175,SBi!$1:$1,1)),SBi!$K$2)</f>
        <v>1999-2006</v>
      </c>
      <c r="P3175" s="1">
        <f ca="1">IFERROR(INDEX(SBi!$C$3:$K$28,MATCH(E3175,SBi!$B$3:$B$28,0),MATCH(O3175,SBi!$C$2:$K$2,0)),0)</f>
        <v>138.30000000000001</v>
      </c>
      <c r="Q3175" s="19">
        <f t="shared" ca="1" si="645"/>
        <v>22.6812</v>
      </c>
      <c r="R3175" s="19" t="str">
        <f ca="1">IFERROR(INDEX(VpD!$2:$2,MATCH(G3175,VpD!$1:$1,1)),VpD!$I$2)</f>
        <v>&gt;1998</v>
      </c>
      <c r="S3175" s="1">
        <f ca="1">IFERROR(INDEX(VpD!$C$3:$I$27,MATCH(E3175,VpD!$B$3:$B$27,0),MATCH(R3175,VpD!$C$2:$I$2,0)),0)</f>
        <v>72</v>
      </c>
      <c r="T3175" s="19">
        <f t="shared" ca="1" si="646"/>
        <v>11.808</v>
      </c>
      <c r="U3175" s="14" t="str">
        <f t="shared" ca="1" si="647"/>
        <v xml:space="preserve">710933.7 </v>
      </c>
      <c r="V3175" s="14" t="str">
        <f t="shared" ca="1" si="648"/>
        <v>6171375.99</v>
      </c>
      <c r="W3175" s="14" t="str">
        <f t="shared" ca="1" si="649"/>
        <v>POINT(710933.7 6171375.99)</v>
      </c>
      <c r="X3175" s="14" t="str">
        <f>IFERROR(INDEX(BygningOmraade!B:B,MATCH(A3175,BygningOmraade!A:A,0)),"")</f>
        <v/>
      </c>
    </row>
    <row r="3176" spans="1:24" s="14" customFormat="1" x14ac:dyDescent="0.25">
      <c r="A3176" s="14">
        <f t="shared" si="637"/>
        <v>3176</v>
      </c>
      <c r="B3176" s="14" t="str">
        <f t="shared" ca="1" si="638"/>
        <v>bb2051dd-f8f6-46fa-847d-a8db5a2d3307</v>
      </c>
      <c r="C3176" s="14" t="str">
        <f t="shared" ca="1" si="639"/>
        <v>0a3f507e-191d-32b8-e044-0003ba298018</v>
      </c>
      <c r="D3176" s="14">
        <f t="shared" ca="1" si="640"/>
        <v>993868</v>
      </c>
      <c r="E3176" s="1">
        <f t="shared" ca="1" si="641"/>
        <v>120</v>
      </c>
      <c r="F3176" s="1">
        <f t="shared" ca="1" si="642"/>
        <v>176</v>
      </c>
      <c r="G3176" s="1">
        <f t="shared" ca="1" si="643"/>
        <v>1972</v>
      </c>
      <c r="H3176" s="1" t="str">
        <f ca="1">IFERROR(INDEX(Varmeinstallation!B:B,MATCH(INDIRECT($A$1&amp;"L"&amp;A3176)*1,Varmeinstallation!A:A,0)),"Ingen varmeinstallationer")</f>
        <v>Fjernvarme/blokvarme (radiatorsystemer eller varmluftanlæg)</v>
      </c>
      <c r="I3176" s="1" t="str">
        <f ca="1">IFERROR(INDEX(Opvarmningsmiddel!B:B,MATCH(INDIRECT($A$1&amp;"M"&amp;A3176)*1,Opvarmningsmiddel!A:A,0)),"")</f>
        <v/>
      </c>
      <c r="J3176" s="1">
        <f t="shared" ca="1" si="644"/>
        <v>0</v>
      </c>
      <c r="K3176" s="1" t="str">
        <f ca="1">IFERROR(INDEX(Relationstabel!$C$3:$K$10,MATCH(VALUE(INDIRECT($A$1&amp;"L"&amp;A3176)),Relationstabel!$A$3:$A$10,0),MATCH(IFERROR(VALUE(INDIRECT($A$1&amp;"M"&amp;A3176)),0),Relationstabel!$C$1:$K$1,0)),"Ingen varmeinstallationer")</f>
        <v>Fjernvarme/ Blokvarme</v>
      </c>
      <c r="L3176" s="1" t="str">
        <f ca="1">INDEX(Anvendelseskode!B:B,MATCH($E3176,Anvendelseskode!$A:$A,0))</f>
        <v>Fritliggende enfamilieshus (parcelhus)</v>
      </c>
      <c r="M3176" s="1" t="str">
        <f ca="1">INDEX(Anvendelseskode!C:C,MATCH($E3176,Anvendelseskode!$A:$A,0))</f>
        <v>Parcelhuse</v>
      </c>
      <c r="N3176" s="1" t="str">
        <f ca="1">INDEX(Anvendelseskode!D:D,MATCH($E3176,Anvendelseskode!$A:$A,0))</f>
        <v>Private husholdninger</v>
      </c>
      <c r="O3176" s="1" t="str">
        <f ca="1">IFERROR(INDEX(SBi!$2:$2,MATCH(G3176,SBi!$1:$1,1)),SBi!$K$2)</f>
        <v>1961-1972</v>
      </c>
      <c r="P3176" s="1">
        <f ca="1">IFERROR(INDEX(SBi!$C$3:$K$28,MATCH(E3176,SBi!$B$3:$B$28,0),MATCH(O3176,SBi!$C$2:$K$2,0)),0)</f>
        <v>134.30000000000001</v>
      </c>
      <c r="Q3176" s="19">
        <f t="shared" ca="1" si="645"/>
        <v>23.636800000000004</v>
      </c>
      <c r="R3176" s="19" t="str">
        <f ca="1">IFERROR(INDEX(VpD!$2:$2,MATCH(G3176,VpD!$1:$1,1)),VpD!$I$2)</f>
        <v>1961-1972</v>
      </c>
      <c r="S3176" s="1">
        <f ca="1">IFERROR(INDEX(VpD!$C$3:$I$27,MATCH(E3176,VpD!$B$3:$B$27,0),MATCH(R3176,VpD!$C$2:$I$2,0)),0)</f>
        <v>143</v>
      </c>
      <c r="T3176" s="19">
        <f t="shared" ca="1" si="646"/>
        <v>25.167999999999999</v>
      </c>
      <c r="U3176" s="14" t="str">
        <f t="shared" ca="1" si="647"/>
        <v xml:space="preserve">711241.81 </v>
      </c>
      <c r="V3176" s="14" t="str">
        <f t="shared" ca="1" si="648"/>
        <v>6172118.96</v>
      </c>
      <c r="W3176" s="14" t="str">
        <f t="shared" ca="1" si="649"/>
        <v>POINT(711241.81 6172118.96)</v>
      </c>
      <c r="X3176" s="14" t="str">
        <f>IFERROR(INDEX(BygningOmraade!B:B,MATCH(A3176,BygningOmraade!A:A,0)),"")</f>
        <v/>
      </c>
    </row>
    <row r="3177" spans="1:24" s="14" customFormat="1" x14ac:dyDescent="0.25">
      <c r="A3177" s="14">
        <f t="shared" si="637"/>
        <v>3177</v>
      </c>
      <c r="B3177" s="14" t="str">
        <f t="shared" ca="1" si="638"/>
        <v>bb33313b-8850-4f21-9ebb-28749bce79b1</v>
      </c>
      <c r="C3177" s="14" t="str">
        <f t="shared" ca="1" si="639"/>
        <v>0a3f507e-164b-32b8-e044-0003ba298018</v>
      </c>
      <c r="D3177" s="14">
        <f t="shared" ca="1" si="640"/>
        <v>997676</v>
      </c>
      <c r="E3177" s="1">
        <f t="shared" ca="1" si="641"/>
        <v>130</v>
      </c>
      <c r="F3177" s="1">
        <f t="shared" ca="1" si="642"/>
        <v>124</v>
      </c>
      <c r="G3177" s="1">
        <f t="shared" ca="1" si="643"/>
        <v>1980</v>
      </c>
      <c r="H3177" s="1" t="str">
        <f ca="1">IFERROR(INDEX(Varmeinstallation!B:B,MATCH(INDIRECT($A$1&amp;"L"&amp;A3177)*1,Varmeinstallation!A:A,0)),"Ingen varmeinstallationer")</f>
        <v>Centralvarme fra eget anlæg, et-kammer fyr</v>
      </c>
      <c r="I3177" s="1" t="str">
        <f ca="1">IFERROR(INDEX(Opvarmningsmiddel!B:B,MATCH(INDIRECT($A$1&amp;"M"&amp;A3177)*1,Opvarmningsmiddel!A:A,0)),"")</f>
        <v>Naturgas</v>
      </c>
      <c r="J3177" s="1">
        <f t="shared" ca="1" si="644"/>
        <v>0</v>
      </c>
      <c r="K3177" s="1" t="str">
        <f ca="1">IFERROR(INDEX(Relationstabel!$C$3:$K$10,MATCH(VALUE(INDIRECT($A$1&amp;"L"&amp;A3177)),Relationstabel!$A$3:$A$10,0),MATCH(IFERROR(VALUE(INDIRECT($A$1&amp;"M"&amp;A3177)),0),Relationstabel!$C$1:$K$1,0)),"Ingen varmeinstallationer")</f>
        <v>Naturgas</v>
      </c>
      <c r="L3177" s="1" t="str">
        <f ca="1">INDEX(Anvendelseskode!B:B,MATCH($E3177,Anvendelseskode!$A:$A,0))</f>
        <v>Række-, kæde-, dobbelthus (lodret adskillelse mellem enhederne)</v>
      </c>
      <c r="M3177" s="1" t="str">
        <f ca="1">INDEX(Anvendelseskode!C:C,MATCH($E3177,Anvendelseskode!$A:$A,0))</f>
        <v>Række-, kæde og dobbelthuse</v>
      </c>
      <c r="N3177" s="1" t="str">
        <f ca="1">INDEX(Anvendelseskode!D:D,MATCH($E3177,Anvendelseskode!$A:$A,0))</f>
        <v>Private husholdninger</v>
      </c>
      <c r="O3177" s="1" t="str">
        <f ca="1">IFERROR(INDEX(SBi!$2:$2,MATCH(G3177,SBi!$1:$1,1)),SBi!$K$2)</f>
        <v>1979-1998</v>
      </c>
      <c r="P3177" s="1">
        <f ca="1">IFERROR(INDEX(SBi!$C$3:$K$28,MATCH(E3177,SBi!$B$3:$B$28,0),MATCH(O3177,SBi!$C$2:$K$2,0)),0)</f>
        <v>96.8</v>
      </c>
      <c r="Q3177" s="19">
        <f t="shared" ca="1" si="645"/>
        <v>12.0032</v>
      </c>
      <c r="R3177" s="19" t="str">
        <f ca="1">IFERROR(INDEX(VpD!$2:$2,MATCH(G3177,VpD!$1:$1,1)),VpD!$I$2)</f>
        <v>1979-1998</v>
      </c>
      <c r="S3177" s="1">
        <f ca="1">IFERROR(INDEX(VpD!$C$3:$I$27,MATCH(E3177,VpD!$B$3:$B$27,0),MATCH(R3177,VpD!$C$2:$I$2,0)),0)</f>
        <v>74</v>
      </c>
      <c r="T3177" s="19">
        <f t="shared" ca="1" si="646"/>
        <v>9.1760000000000002</v>
      </c>
      <c r="U3177" s="14" t="str">
        <f t="shared" ca="1" si="647"/>
        <v xml:space="preserve">714161.12 </v>
      </c>
      <c r="V3177" s="14" t="str">
        <f t="shared" ca="1" si="648"/>
        <v>6168783.83</v>
      </c>
      <c r="W3177" s="14" t="str">
        <f t="shared" ca="1" si="649"/>
        <v>POINT(714161.12 6168783.83)</v>
      </c>
      <c r="X3177" s="14" t="str">
        <f>IFERROR(INDEX(BygningOmraade!B:B,MATCH(A3177,BygningOmraade!A:A,0)),"")</f>
        <v/>
      </c>
    </row>
    <row r="3178" spans="1:24" s="14" customFormat="1" x14ac:dyDescent="0.25">
      <c r="A3178" s="14">
        <f t="shared" si="637"/>
        <v>3178</v>
      </c>
      <c r="B3178" s="14" t="str">
        <f t="shared" ca="1" si="638"/>
        <v>bb350000-8412-4649-b5f1-7b6ca9ba64a0</v>
      </c>
      <c r="C3178" s="14" t="str">
        <f t="shared" ca="1" si="639"/>
        <v>0a3f507e-1a03-32b8-e044-0003ba298018</v>
      </c>
      <c r="D3178" s="14">
        <f t="shared" ca="1" si="640"/>
        <v>994408</v>
      </c>
      <c r="E3178" s="1">
        <f t="shared" ca="1" si="641"/>
        <v>130</v>
      </c>
      <c r="F3178" s="1">
        <f t="shared" ca="1" si="642"/>
        <v>124</v>
      </c>
      <c r="G3178" s="1">
        <f t="shared" ca="1" si="643"/>
        <v>1975</v>
      </c>
      <c r="H3178" s="1" t="str">
        <f ca="1">IFERROR(INDEX(Varmeinstallation!B:B,MATCH(INDIRECT($A$1&amp;"L"&amp;A3178)*1,Varmeinstallation!A:A,0)),"Ingen varmeinstallationer")</f>
        <v>Fjernvarme/blokvarme (radiatorsystemer eller varmluftanlæg)</v>
      </c>
      <c r="I3178" s="1" t="str">
        <f ca="1">IFERROR(INDEX(Opvarmningsmiddel!B:B,MATCH(INDIRECT($A$1&amp;"M"&amp;A3178)*1,Opvarmningsmiddel!A:A,0)),"")</f>
        <v/>
      </c>
      <c r="J3178" s="1">
        <f t="shared" ca="1" si="644"/>
        <v>2</v>
      </c>
      <c r="K3178" s="1" t="str">
        <f ca="1">IFERROR(INDEX(Relationstabel!$C$3:$K$10,MATCH(VALUE(INDIRECT($A$1&amp;"L"&amp;A3178)),Relationstabel!$A$3:$A$10,0),MATCH(IFERROR(VALUE(INDIRECT($A$1&amp;"M"&amp;A3178)),0),Relationstabel!$C$1:$K$1,0)),"Ingen varmeinstallationer")</f>
        <v>Fjernvarme/ Blokvarme</v>
      </c>
      <c r="L3178" s="1" t="str">
        <f ca="1">INDEX(Anvendelseskode!B:B,MATCH($E3178,Anvendelseskode!$A:$A,0))</f>
        <v>Række-, kæde-, dobbelthus (lodret adskillelse mellem enhederne)</v>
      </c>
      <c r="M3178" s="1" t="str">
        <f ca="1">INDEX(Anvendelseskode!C:C,MATCH($E3178,Anvendelseskode!$A:$A,0))</f>
        <v>Række-, kæde og dobbelthuse</v>
      </c>
      <c r="N3178" s="1" t="str">
        <f ca="1">INDEX(Anvendelseskode!D:D,MATCH($E3178,Anvendelseskode!$A:$A,0))</f>
        <v>Private husholdninger</v>
      </c>
      <c r="O3178" s="1" t="str">
        <f ca="1">IFERROR(INDEX(SBi!$2:$2,MATCH(G3178,SBi!$1:$1,1)),SBi!$K$2)</f>
        <v>1973-1978</v>
      </c>
      <c r="P3178" s="1">
        <f ca="1">IFERROR(INDEX(SBi!$C$3:$K$28,MATCH(E3178,SBi!$B$3:$B$28,0),MATCH(O3178,SBi!$C$2:$K$2,0)),0)</f>
        <v>112.6</v>
      </c>
      <c r="Q3178" s="19">
        <f t="shared" ca="1" si="645"/>
        <v>13.962399999999999</v>
      </c>
      <c r="R3178" s="19" t="str">
        <f ca="1">IFERROR(INDEX(VpD!$2:$2,MATCH(G3178,VpD!$1:$1,1)),VpD!$I$2)</f>
        <v>1973-1978</v>
      </c>
      <c r="S3178" s="1">
        <f ca="1">IFERROR(INDEX(VpD!$C$3:$I$27,MATCH(E3178,VpD!$B$3:$B$27,0),MATCH(R3178,VpD!$C$2:$I$2,0)),0)</f>
        <v>98</v>
      </c>
      <c r="T3178" s="19">
        <f t="shared" ca="1" si="646"/>
        <v>12.151999999999999</v>
      </c>
      <c r="U3178" s="14" t="str">
        <f t="shared" ca="1" si="647"/>
        <v xml:space="preserve">711542.45 </v>
      </c>
      <c r="V3178" s="14" t="str">
        <f t="shared" ca="1" si="648"/>
        <v>6172286.32</v>
      </c>
      <c r="W3178" s="14" t="str">
        <f t="shared" ca="1" si="649"/>
        <v>POINT(711542.45 6172286.32)</v>
      </c>
      <c r="X3178" s="14" t="str">
        <f>IFERROR(INDEX(BygningOmraade!B:B,MATCH(A3178,BygningOmraade!A:A,0)),"")</f>
        <v/>
      </c>
    </row>
    <row r="3179" spans="1:24" s="14" customFormat="1" x14ac:dyDescent="0.25">
      <c r="A3179" s="14">
        <f t="shared" si="637"/>
        <v>3179</v>
      </c>
      <c r="B3179" s="14" t="str">
        <f t="shared" ca="1" si="638"/>
        <v>bb4283e7-49a8-4dc9-b1d0-5c13cff852ad</v>
      </c>
      <c r="C3179" s="14" t="str">
        <f t="shared" ca="1" si="639"/>
        <v>0a3f507e-23b2-32b8-e044-0003ba298018</v>
      </c>
      <c r="D3179" s="14">
        <f t="shared" ca="1" si="640"/>
        <v>996974</v>
      </c>
      <c r="E3179" s="1">
        <f t="shared" ca="1" si="641"/>
        <v>120</v>
      </c>
      <c r="F3179" s="1">
        <f t="shared" ca="1" si="642"/>
        <v>129</v>
      </c>
      <c r="G3179" s="1">
        <f t="shared" ca="1" si="643"/>
        <v>1993</v>
      </c>
      <c r="H3179" s="1" t="str">
        <f ca="1">IFERROR(INDEX(Varmeinstallation!B:B,MATCH(INDIRECT($A$1&amp;"L"&amp;A3179)*1,Varmeinstallation!A:A,0)),"Ingen varmeinstallationer")</f>
        <v>Centralvarme fra eget anlæg, et-kammer fyr</v>
      </c>
      <c r="I3179" s="1" t="str">
        <f ca="1">IFERROR(INDEX(Opvarmningsmiddel!B:B,MATCH(INDIRECT($A$1&amp;"M"&amp;A3179)*1,Opvarmningsmiddel!A:A,0)),"")</f>
        <v>Naturgas</v>
      </c>
      <c r="J3179" s="1">
        <f t="shared" ca="1" si="644"/>
        <v>4</v>
      </c>
      <c r="K3179" s="1" t="str">
        <f ca="1">IFERROR(INDEX(Relationstabel!$C$3:$K$10,MATCH(VALUE(INDIRECT($A$1&amp;"L"&amp;A3179)),Relationstabel!$A$3:$A$10,0),MATCH(IFERROR(VALUE(INDIRECT($A$1&amp;"M"&amp;A3179)),0),Relationstabel!$C$1:$K$1,0)),"Ingen varmeinstallationer")</f>
        <v>Naturgas</v>
      </c>
      <c r="L3179" s="1" t="str">
        <f ca="1">INDEX(Anvendelseskode!B:B,MATCH($E3179,Anvendelseskode!$A:$A,0))</f>
        <v>Fritliggende enfamilieshus (parcelhus)</v>
      </c>
      <c r="M3179" s="1" t="str">
        <f ca="1">INDEX(Anvendelseskode!C:C,MATCH($E3179,Anvendelseskode!$A:$A,0))</f>
        <v>Parcelhuse</v>
      </c>
      <c r="N3179" s="1" t="str">
        <f ca="1">INDEX(Anvendelseskode!D:D,MATCH($E3179,Anvendelseskode!$A:$A,0))</f>
        <v>Private husholdninger</v>
      </c>
      <c r="O3179" s="1" t="str">
        <f ca="1">IFERROR(INDEX(SBi!$2:$2,MATCH(G3179,SBi!$1:$1,1)),SBi!$K$2)</f>
        <v>1979-1998</v>
      </c>
      <c r="P3179" s="1">
        <f ca="1">IFERROR(INDEX(SBi!$C$3:$K$28,MATCH(E3179,SBi!$B$3:$B$28,0),MATCH(O3179,SBi!$C$2:$K$2,0)),0)</f>
        <v>105.4</v>
      </c>
      <c r="Q3179" s="19">
        <f t="shared" ca="1" si="645"/>
        <v>13.5966</v>
      </c>
      <c r="R3179" s="19" t="str">
        <f ca="1">IFERROR(INDEX(VpD!$2:$2,MATCH(G3179,VpD!$1:$1,1)),VpD!$I$2)</f>
        <v>1979-1998</v>
      </c>
      <c r="S3179" s="1">
        <f ca="1">IFERROR(INDEX(VpD!$C$3:$I$27,MATCH(E3179,VpD!$B$3:$B$27,0),MATCH(R3179,VpD!$C$2:$I$2,0)),0)</f>
        <v>90</v>
      </c>
      <c r="T3179" s="19">
        <f t="shared" ca="1" si="646"/>
        <v>11.61</v>
      </c>
      <c r="U3179" s="14" t="str">
        <f t="shared" ca="1" si="647"/>
        <v xml:space="preserve">713643.21 </v>
      </c>
      <c r="V3179" s="14" t="str">
        <f t="shared" ca="1" si="648"/>
        <v>6168633.28</v>
      </c>
      <c r="W3179" s="14" t="str">
        <f t="shared" ca="1" si="649"/>
        <v>POINT(713643.21 6168633.28)</v>
      </c>
      <c r="X3179" s="14" t="str">
        <f>IFERROR(INDEX(BygningOmraade!B:B,MATCH(A3179,BygningOmraade!A:A,0)),"")</f>
        <v/>
      </c>
    </row>
    <row r="3180" spans="1:24" s="14" customFormat="1" x14ac:dyDescent="0.25">
      <c r="A3180" s="14">
        <f t="shared" si="637"/>
        <v>3180</v>
      </c>
      <c r="B3180" s="14" t="str">
        <f t="shared" ca="1" si="638"/>
        <v>bb4be19c-02dd-491e-9868-32451c1e1d80</v>
      </c>
      <c r="C3180" s="14" t="str">
        <f t="shared" ca="1" si="639"/>
        <v>1de21027-9ce4-1d9f-e044-0003ba298018</v>
      </c>
      <c r="D3180" s="14">
        <f t="shared" ca="1" si="640"/>
        <v>2639383</v>
      </c>
      <c r="E3180" s="1">
        <f t="shared" ca="1" si="641"/>
        <v>140</v>
      </c>
      <c r="F3180" s="1">
        <f t="shared" ca="1" si="642"/>
        <v>4740</v>
      </c>
      <c r="G3180" s="1">
        <f t="shared" ca="1" si="643"/>
        <v>2007</v>
      </c>
      <c r="H3180" s="1" t="str">
        <f ca="1">IFERROR(INDEX(Varmeinstallation!B:B,MATCH(INDIRECT($A$1&amp;"L"&amp;A3180)*1,Varmeinstallation!A:A,0)),"Ingen varmeinstallationer")</f>
        <v>Fjernvarme/blokvarme (radiatorsystemer eller varmluftanlæg)</v>
      </c>
      <c r="I3180" s="1" t="str">
        <f ca="1">IFERROR(INDEX(Opvarmningsmiddel!B:B,MATCH(INDIRECT($A$1&amp;"M"&amp;A3180)*1,Opvarmningsmiddel!A:A,0)),"")</f>
        <v/>
      </c>
      <c r="J3180" s="1">
        <f t="shared" ca="1" si="644"/>
        <v>90</v>
      </c>
      <c r="K3180" s="1" t="str">
        <f ca="1">IFERROR(INDEX(Relationstabel!$C$3:$K$10,MATCH(VALUE(INDIRECT($A$1&amp;"L"&amp;A3180)),Relationstabel!$A$3:$A$10,0),MATCH(IFERROR(VALUE(INDIRECT($A$1&amp;"M"&amp;A3180)),0),Relationstabel!$C$1:$K$1,0)),"Ingen varmeinstallationer")</f>
        <v>Fjernvarme/ Blokvarme</v>
      </c>
      <c r="L3180" s="1" t="str">
        <f ca="1">INDEX(Anvendelseskode!B:B,MATCH($E3180,Anvendelseskode!$A:$A,0))</f>
        <v>Etageboligbebyggelse</v>
      </c>
      <c r="M3180" s="1" t="str">
        <f ca="1">INDEX(Anvendelseskode!C:C,MATCH($E3180,Anvendelseskode!$A:$A,0))</f>
        <v>Etageboligbebyggelse</v>
      </c>
      <c r="N3180" s="1" t="str">
        <f ca="1">INDEX(Anvendelseskode!D:D,MATCH($E3180,Anvendelseskode!$A:$A,0))</f>
        <v>Private husholdninger</v>
      </c>
      <c r="O3180" s="1" t="str">
        <f ca="1">IFERROR(INDEX(SBi!$2:$2,MATCH(G3180,SBi!$1:$1,1)),SBi!$K$2)</f>
        <v>Efter 2006</v>
      </c>
      <c r="P3180" s="1">
        <f ca="1">IFERROR(INDEX(SBi!$C$3:$K$28,MATCH(E3180,SBi!$B$3:$B$28,0),MATCH(O3180,SBi!$C$2:$K$2,0)),0)</f>
        <v>60.7</v>
      </c>
      <c r="Q3180" s="19">
        <f t="shared" ca="1" si="645"/>
        <v>287.71800000000002</v>
      </c>
      <c r="R3180" s="19" t="str">
        <f ca="1">IFERROR(INDEX(VpD!$2:$2,MATCH(G3180,VpD!$1:$1,1)),VpD!$I$2)</f>
        <v>&gt;1998</v>
      </c>
      <c r="S3180" s="1">
        <f ca="1">IFERROR(INDEX(VpD!$C$3:$I$27,MATCH(E3180,VpD!$B$3:$B$27,0),MATCH(R3180,VpD!$C$2:$I$2,0)),0)</f>
        <v>64</v>
      </c>
      <c r="T3180" s="19">
        <f t="shared" ca="1" si="646"/>
        <v>303.36</v>
      </c>
      <c r="U3180" s="14" t="str">
        <f t="shared" ca="1" si="647"/>
        <v xml:space="preserve">713299.33 </v>
      </c>
      <c r="V3180" s="14" t="str">
        <f t="shared" ca="1" si="648"/>
        <v>6169795.05</v>
      </c>
      <c r="W3180" s="14" t="str">
        <f t="shared" ca="1" si="649"/>
        <v>POINT(713299.33 6169795.05)</v>
      </c>
      <c r="X3180" s="14" t="str">
        <f>IFERROR(INDEX(BygningOmraade!B:B,MATCH(A3180,BygningOmraade!A:A,0)),"")</f>
        <v/>
      </c>
    </row>
    <row r="3181" spans="1:24" s="14" customFormat="1" x14ac:dyDescent="0.25">
      <c r="A3181" s="14">
        <f t="shared" si="637"/>
        <v>3181</v>
      </c>
      <c r="B3181" s="14" t="str">
        <f t="shared" ca="1" si="638"/>
        <v>bb4e7a14-2938-47d8-a219-ad92b5a17e99</v>
      </c>
      <c r="C3181" s="14" t="str">
        <f t="shared" ca="1" si="639"/>
        <v>0a3f507e-1ab2-32b8-e044-0003ba298018</v>
      </c>
      <c r="D3181" s="14">
        <f t="shared" ca="1" si="640"/>
        <v>997155</v>
      </c>
      <c r="E3181" s="1">
        <f t="shared" ca="1" si="641"/>
        <v>130</v>
      </c>
      <c r="F3181" s="1">
        <f t="shared" ca="1" si="642"/>
        <v>113</v>
      </c>
      <c r="G3181" s="1">
        <f t="shared" ca="1" si="643"/>
        <v>1964</v>
      </c>
      <c r="H3181" s="1" t="str">
        <f ca="1">IFERROR(INDEX(Varmeinstallation!B:B,MATCH(INDIRECT($A$1&amp;"L"&amp;A3181)*1,Varmeinstallation!A:A,0)),"Ingen varmeinstallationer")</f>
        <v>Fjernvarme/blokvarme (radiatorsystemer eller varmluftanlæg)</v>
      </c>
      <c r="I3181" s="1" t="str">
        <f ca="1">IFERROR(INDEX(Opvarmningsmiddel!B:B,MATCH(INDIRECT($A$1&amp;"M"&amp;A3181)*1,Opvarmningsmiddel!A:A,0)),"")</f>
        <v/>
      </c>
      <c r="J3181" s="1">
        <f t="shared" ca="1" si="644"/>
        <v>0</v>
      </c>
      <c r="K3181" s="1" t="str">
        <f ca="1">IFERROR(INDEX(Relationstabel!$C$3:$K$10,MATCH(VALUE(INDIRECT($A$1&amp;"L"&amp;A3181)),Relationstabel!$A$3:$A$10,0),MATCH(IFERROR(VALUE(INDIRECT($A$1&amp;"M"&amp;A3181)),0),Relationstabel!$C$1:$K$1,0)),"Ingen varmeinstallationer")</f>
        <v>Fjernvarme/ Blokvarme</v>
      </c>
      <c r="L3181" s="1" t="str">
        <f ca="1">INDEX(Anvendelseskode!B:B,MATCH($E3181,Anvendelseskode!$A:$A,0))</f>
        <v>Række-, kæde-, dobbelthus (lodret adskillelse mellem enhederne)</v>
      </c>
      <c r="M3181" s="1" t="str">
        <f ca="1">INDEX(Anvendelseskode!C:C,MATCH($E3181,Anvendelseskode!$A:$A,0))</f>
        <v>Række-, kæde og dobbelthuse</v>
      </c>
      <c r="N3181" s="1" t="str">
        <f ca="1">INDEX(Anvendelseskode!D:D,MATCH($E3181,Anvendelseskode!$A:$A,0))</f>
        <v>Private husholdninger</v>
      </c>
      <c r="O3181" s="1" t="str">
        <f ca="1">IFERROR(INDEX(SBi!$2:$2,MATCH(G3181,SBi!$1:$1,1)),SBi!$K$2)</f>
        <v>1961-1972</v>
      </c>
      <c r="P3181" s="1">
        <f ca="1">IFERROR(INDEX(SBi!$C$3:$K$28,MATCH(E3181,SBi!$B$3:$B$28,0),MATCH(O3181,SBi!$C$2:$K$2,0)),0)</f>
        <v>119.9</v>
      </c>
      <c r="Q3181" s="19">
        <f t="shared" ca="1" si="645"/>
        <v>13.5487</v>
      </c>
      <c r="R3181" s="19" t="str">
        <f ca="1">IFERROR(INDEX(VpD!$2:$2,MATCH(G3181,VpD!$1:$1,1)),VpD!$I$2)</f>
        <v>1961-1972</v>
      </c>
      <c r="S3181" s="1">
        <f ca="1">IFERROR(INDEX(VpD!$C$3:$I$27,MATCH(E3181,VpD!$B$3:$B$27,0),MATCH(R3181,VpD!$C$2:$I$2,0)),0)</f>
        <v>120</v>
      </c>
      <c r="T3181" s="19">
        <f t="shared" ca="1" si="646"/>
        <v>13.56</v>
      </c>
      <c r="U3181" s="14" t="str">
        <f t="shared" ca="1" si="647"/>
        <v xml:space="preserve">713762.23 </v>
      </c>
      <c r="V3181" s="14" t="str">
        <f t="shared" ca="1" si="648"/>
        <v>6169158.03</v>
      </c>
      <c r="W3181" s="14" t="str">
        <f t="shared" ca="1" si="649"/>
        <v>POINT(713762.23 6169158.03)</v>
      </c>
      <c r="X3181" s="14" t="str">
        <f>IFERROR(INDEX(BygningOmraade!B:B,MATCH(A3181,BygningOmraade!A:A,0)),"")</f>
        <v/>
      </c>
    </row>
    <row r="3182" spans="1:24" s="14" customFormat="1" x14ac:dyDescent="0.25">
      <c r="A3182" s="14">
        <f t="shared" si="637"/>
        <v>3182</v>
      </c>
      <c r="B3182" s="14" t="str">
        <f t="shared" ca="1" si="638"/>
        <v>bb5d3d4f-8b31-46d0-bd82-32355b1cdd9b</v>
      </c>
      <c r="C3182" s="14" t="str">
        <f t="shared" ca="1" si="639"/>
        <v>0a3f507e-1f60-32b8-e044-0003ba298018</v>
      </c>
      <c r="D3182" s="14">
        <f t="shared" ca="1" si="640"/>
        <v>993883</v>
      </c>
      <c r="E3182" s="1">
        <f t="shared" ca="1" si="641"/>
        <v>120</v>
      </c>
      <c r="F3182" s="1">
        <f t="shared" ca="1" si="642"/>
        <v>99</v>
      </c>
      <c r="G3182" s="1">
        <f t="shared" ca="1" si="643"/>
        <v>1967</v>
      </c>
      <c r="H3182" s="1" t="str">
        <f ca="1">IFERROR(INDEX(Varmeinstallation!B:B,MATCH(INDIRECT($A$1&amp;"L"&amp;A3182)*1,Varmeinstallation!A:A,0)),"Ingen varmeinstallationer")</f>
        <v>Fjernvarme/blokvarme (radiatorsystemer eller varmluftanlæg)</v>
      </c>
      <c r="I3182" s="1" t="str">
        <f ca="1">IFERROR(INDEX(Opvarmningsmiddel!B:B,MATCH(INDIRECT($A$1&amp;"M"&amp;A3182)*1,Opvarmningsmiddel!A:A,0)),"")</f>
        <v/>
      </c>
      <c r="J3182" s="1">
        <f t="shared" ca="1" si="644"/>
        <v>0</v>
      </c>
      <c r="K3182" s="1" t="str">
        <f ca="1">IFERROR(INDEX(Relationstabel!$C$3:$K$10,MATCH(VALUE(INDIRECT($A$1&amp;"L"&amp;A3182)),Relationstabel!$A$3:$A$10,0),MATCH(IFERROR(VALUE(INDIRECT($A$1&amp;"M"&amp;A3182)),0),Relationstabel!$C$1:$K$1,0)),"Ingen varmeinstallationer")</f>
        <v>Fjernvarme/ Blokvarme</v>
      </c>
      <c r="L3182" s="1" t="str">
        <f ca="1">INDEX(Anvendelseskode!B:B,MATCH($E3182,Anvendelseskode!$A:$A,0))</f>
        <v>Fritliggende enfamilieshus (parcelhus)</v>
      </c>
      <c r="M3182" s="1" t="str">
        <f ca="1">INDEX(Anvendelseskode!C:C,MATCH($E3182,Anvendelseskode!$A:$A,0))</f>
        <v>Parcelhuse</v>
      </c>
      <c r="N3182" s="1" t="str">
        <f ca="1">INDEX(Anvendelseskode!D:D,MATCH($E3182,Anvendelseskode!$A:$A,0))</f>
        <v>Private husholdninger</v>
      </c>
      <c r="O3182" s="1" t="str">
        <f ca="1">IFERROR(INDEX(SBi!$2:$2,MATCH(G3182,SBi!$1:$1,1)),SBi!$K$2)</f>
        <v>1961-1972</v>
      </c>
      <c r="P3182" s="1">
        <f ca="1">IFERROR(INDEX(SBi!$C$3:$K$28,MATCH(E3182,SBi!$B$3:$B$28,0),MATCH(O3182,SBi!$C$2:$K$2,0)),0)</f>
        <v>134.30000000000001</v>
      </c>
      <c r="Q3182" s="19">
        <f t="shared" ca="1" si="645"/>
        <v>13.2957</v>
      </c>
      <c r="R3182" s="19" t="str">
        <f ca="1">IFERROR(INDEX(VpD!$2:$2,MATCH(G3182,VpD!$1:$1,1)),VpD!$I$2)</f>
        <v>1961-1972</v>
      </c>
      <c r="S3182" s="1">
        <f ca="1">IFERROR(INDEX(VpD!$C$3:$I$27,MATCH(E3182,VpD!$B$3:$B$27,0),MATCH(R3182,VpD!$C$2:$I$2,0)),0)</f>
        <v>143</v>
      </c>
      <c r="T3182" s="19">
        <f t="shared" ca="1" si="646"/>
        <v>14.157</v>
      </c>
      <c r="U3182" s="14" t="str">
        <f t="shared" ca="1" si="647"/>
        <v xml:space="preserve">711218.32 </v>
      </c>
      <c r="V3182" s="14" t="str">
        <f t="shared" ca="1" si="648"/>
        <v>6171789.15</v>
      </c>
      <c r="W3182" s="14" t="str">
        <f t="shared" ca="1" si="649"/>
        <v>POINT(711218.32 6171789.15)</v>
      </c>
      <c r="X3182" s="14" t="str">
        <f>IFERROR(INDEX(BygningOmraade!B:B,MATCH(A3182,BygningOmraade!A:A,0)),"")</f>
        <v/>
      </c>
    </row>
    <row r="3183" spans="1:24" s="14" customFormat="1" x14ac:dyDescent="0.25">
      <c r="A3183" s="14">
        <f t="shared" si="637"/>
        <v>3183</v>
      </c>
      <c r="B3183" s="14" t="str">
        <f t="shared" ca="1" si="638"/>
        <v>bb5d610c-d826-4a88-b841-cf46d41aff24</v>
      </c>
      <c r="C3183" s="14" t="str">
        <f t="shared" ca="1" si="639"/>
        <v>0a3f507e-1cf4-32b8-e044-0003ba298018</v>
      </c>
      <c r="D3183" s="14">
        <f t="shared" ca="1" si="640"/>
        <v>994052</v>
      </c>
      <c r="E3183" s="1">
        <f t="shared" ca="1" si="641"/>
        <v>120</v>
      </c>
      <c r="F3183" s="1">
        <f t="shared" ca="1" si="642"/>
        <v>134</v>
      </c>
      <c r="G3183" s="1">
        <f t="shared" ca="1" si="643"/>
        <v>1969</v>
      </c>
      <c r="H3183" s="1" t="str">
        <f ca="1">IFERROR(INDEX(Varmeinstallation!B:B,MATCH(INDIRECT($A$1&amp;"L"&amp;A3183)*1,Varmeinstallation!A:A,0)),"Ingen varmeinstallationer")</f>
        <v>Centralvarme fra eget anlæg, et-kammer fyr</v>
      </c>
      <c r="I3183" s="1" t="str">
        <f ca="1">IFERROR(INDEX(Opvarmningsmiddel!B:B,MATCH(INDIRECT($A$1&amp;"M"&amp;A3183)*1,Opvarmningsmiddel!A:A,0)),"")</f>
        <v>Naturgas</v>
      </c>
      <c r="J3183" s="1">
        <f t="shared" ca="1" si="644"/>
        <v>0</v>
      </c>
      <c r="K3183" s="1" t="str">
        <f ca="1">IFERROR(INDEX(Relationstabel!$C$3:$K$10,MATCH(VALUE(INDIRECT($A$1&amp;"L"&amp;A3183)),Relationstabel!$A$3:$A$10,0),MATCH(IFERROR(VALUE(INDIRECT($A$1&amp;"M"&amp;A3183)),0),Relationstabel!$C$1:$K$1,0)),"Ingen varmeinstallationer")</f>
        <v>Naturgas</v>
      </c>
      <c r="L3183" s="1" t="str">
        <f ca="1">INDEX(Anvendelseskode!B:B,MATCH($E3183,Anvendelseskode!$A:$A,0))</f>
        <v>Fritliggende enfamilieshus (parcelhus)</v>
      </c>
      <c r="M3183" s="1" t="str">
        <f ca="1">INDEX(Anvendelseskode!C:C,MATCH($E3183,Anvendelseskode!$A:$A,0))</f>
        <v>Parcelhuse</v>
      </c>
      <c r="N3183" s="1" t="str">
        <f ca="1">INDEX(Anvendelseskode!D:D,MATCH($E3183,Anvendelseskode!$A:$A,0))</f>
        <v>Private husholdninger</v>
      </c>
      <c r="O3183" s="1" t="str">
        <f ca="1">IFERROR(INDEX(SBi!$2:$2,MATCH(G3183,SBi!$1:$1,1)),SBi!$K$2)</f>
        <v>1961-1972</v>
      </c>
      <c r="P3183" s="1">
        <f ca="1">IFERROR(INDEX(SBi!$C$3:$K$28,MATCH(E3183,SBi!$B$3:$B$28,0),MATCH(O3183,SBi!$C$2:$K$2,0)),0)</f>
        <v>134.30000000000001</v>
      </c>
      <c r="Q3183" s="19">
        <f t="shared" ca="1" si="645"/>
        <v>17.996200000000002</v>
      </c>
      <c r="R3183" s="19" t="str">
        <f ca="1">IFERROR(INDEX(VpD!$2:$2,MATCH(G3183,VpD!$1:$1,1)),VpD!$I$2)</f>
        <v>1961-1972</v>
      </c>
      <c r="S3183" s="1">
        <f ca="1">IFERROR(INDEX(VpD!$C$3:$I$27,MATCH(E3183,VpD!$B$3:$B$27,0),MATCH(R3183,VpD!$C$2:$I$2,0)),0)</f>
        <v>143</v>
      </c>
      <c r="T3183" s="19">
        <f t="shared" ca="1" si="646"/>
        <v>19.161999999999999</v>
      </c>
      <c r="U3183" s="14" t="str">
        <f t="shared" ca="1" si="647"/>
        <v xml:space="preserve">711057.97 </v>
      </c>
      <c r="V3183" s="14" t="str">
        <f t="shared" ca="1" si="648"/>
        <v>6172001.32</v>
      </c>
      <c r="W3183" s="14" t="str">
        <f t="shared" ca="1" si="649"/>
        <v>POINT(711057.97 6172001.32)</v>
      </c>
      <c r="X3183" s="14" t="str">
        <f>IFERROR(INDEX(BygningOmraade!B:B,MATCH(A3183,BygningOmraade!A:A,0)),"")</f>
        <v/>
      </c>
    </row>
    <row r="3184" spans="1:24" s="14" customFormat="1" x14ac:dyDescent="0.25">
      <c r="A3184" s="14">
        <f t="shared" si="637"/>
        <v>3184</v>
      </c>
      <c r="B3184" s="14" t="str">
        <f t="shared" ca="1" si="638"/>
        <v>bb620366-7ead-4b2c-a2c3-58c0a4bca763</v>
      </c>
      <c r="C3184" s="14" t="str">
        <f t="shared" ca="1" si="639"/>
        <v>0a3f507e-219a-32b8-e044-0003ba298018</v>
      </c>
      <c r="D3184" s="14">
        <f t="shared" ca="1" si="640"/>
        <v>996846</v>
      </c>
      <c r="E3184" s="1">
        <f t="shared" ca="1" si="641"/>
        <v>120</v>
      </c>
      <c r="F3184" s="1">
        <f t="shared" ca="1" si="642"/>
        <v>216</v>
      </c>
      <c r="G3184" s="1">
        <f t="shared" ca="1" si="643"/>
        <v>2013</v>
      </c>
      <c r="H3184" s="1" t="str">
        <f ca="1">IFERROR(INDEX(Varmeinstallation!B:B,MATCH(INDIRECT($A$1&amp;"L"&amp;A3184)*1,Varmeinstallation!A:A,0)),"Ingen varmeinstallationer")</f>
        <v>Centralvarme fra eget anlæg, et-kammer fyr</v>
      </c>
      <c r="I3184" s="1" t="str">
        <f ca="1">IFERROR(INDEX(Opvarmningsmiddel!B:B,MATCH(INDIRECT($A$1&amp;"M"&amp;A3184)*1,Opvarmningsmiddel!A:A,0)),"")</f>
        <v>Naturgas</v>
      </c>
      <c r="J3184" s="1">
        <f t="shared" ca="1" si="644"/>
        <v>90</v>
      </c>
      <c r="K3184" s="1" t="str">
        <f ca="1">IFERROR(INDEX(Relationstabel!$C$3:$K$10,MATCH(VALUE(INDIRECT($A$1&amp;"L"&amp;A3184)),Relationstabel!$A$3:$A$10,0),MATCH(IFERROR(VALUE(INDIRECT($A$1&amp;"M"&amp;A3184)),0),Relationstabel!$C$1:$K$1,0)),"Ingen varmeinstallationer")</f>
        <v>Naturgas</v>
      </c>
      <c r="L3184" s="1" t="str">
        <f ca="1">INDEX(Anvendelseskode!B:B,MATCH($E3184,Anvendelseskode!$A:$A,0))</f>
        <v>Fritliggende enfamilieshus (parcelhus)</v>
      </c>
      <c r="M3184" s="1" t="str">
        <f ca="1">INDEX(Anvendelseskode!C:C,MATCH($E3184,Anvendelseskode!$A:$A,0))</f>
        <v>Parcelhuse</v>
      </c>
      <c r="N3184" s="1" t="str">
        <f ca="1">INDEX(Anvendelseskode!D:D,MATCH($E3184,Anvendelseskode!$A:$A,0))</f>
        <v>Private husholdninger</v>
      </c>
      <c r="O3184" s="1" t="str">
        <f ca="1">IFERROR(INDEX(SBi!$2:$2,MATCH(G3184,SBi!$1:$1,1)),SBi!$K$2)</f>
        <v>Efter 2006</v>
      </c>
      <c r="P3184" s="1">
        <f ca="1">IFERROR(INDEX(SBi!$C$3:$K$28,MATCH(E3184,SBi!$B$3:$B$28,0),MATCH(O3184,SBi!$C$2:$K$2,0)),0)</f>
        <v>67.3</v>
      </c>
      <c r="Q3184" s="19">
        <f t="shared" ca="1" si="645"/>
        <v>14.536799999999999</v>
      </c>
      <c r="R3184" s="19" t="str">
        <f ca="1">IFERROR(INDEX(VpD!$2:$2,MATCH(G3184,VpD!$1:$1,1)),VpD!$I$2)</f>
        <v>&gt;1998</v>
      </c>
      <c r="S3184" s="1">
        <f ca="1">IFERROR(INDEX(VpD!$C$3:$I$27,MATCH(E3184,VpD!$B$3:$B$27,0),MATCH(R3184,VpD!$C$2:$I$2,0)),0)</f>
        <v>72</v>
      </c>
      <c r="T3184" s="19">
        <f t="shared" ca="1" si="646"/>
        <v>15.552</v>
      </c>
      <c r="U3184" s="14" t="str">
        <f t="shared" ca="1" si="647"/>
        <v xml:space="preserve">713469.91 </v>
      </c>
      <c r="V3184" s="14" t="str">
        <f t="shared" ca="1" si="648"/>
        <v>6168734.13</v>
      </c>
      <c r="W3184" s="14" t="str">
        <f t="shared" ca="1" si="649"/>
        <v>POINT(713469.91 6168734.13)</v>
      </c>
      <c r="X3184" s="14" t="str">
        <f>IFERROR(INDEX(BygningOmraade!B:B,MATCH(A3184,BygningOmraade!A:A,0)),"")</f>
        <v/>
      </c>
    </row>
    <row r="3185" spans="1:24" s="14" customFormat="1" x14ac:dyDescent="0.25">
      <c r="A3185" s="14">
        <f t="shared" si="637"/>
        <v>3185</v>
      </c>
      <c r="B3185" s="14" t="str">
        <f t="shared" ca="1" si="638"/>
        <v>bb8d9f8e-8908-4106-b076-3f8b78cd6291</v>
      </c>
      <c r="C3185" s="14" t="str">
        <f t="shared" ca="1" si="639"/>
        <v>0a3f507e-1bf0-32b8-e044-0003ba298018</v>
      </c>
      <c r="D3185" s="14">
        <f t="shared" ca="1" si="640"/>
        <v>997260</v>
      </c>
      <c r="E3185" s="1">
        <f t="shared" ca="1" si="641"/>
        <v>130</v>
      </c>
      <c r="F3185" s="1">
        <f t="shared" ca="1" si="642"/>
        <v>110</v>
      </c>
      <c r="G3185" s="1">
        <f t="shared" ca="1" si="643"/>
        <v>1966</v>
      </c>
      <c r="H3185" s="1" t="str">
        <f ca="1">IFERROR(INDEX(Varmeinstallation!B:B,MATCH(INDIRECT($A$1&amp;"L"&amp;A3185)*1,Varmeinstallation!A:A,0)),"Ingen varmeinstallationer")</f>
        <v>Fjernvarme/blokvarme (radiatorsystemer eller varmluftanlæg)</v>
      </c>
      <c r="I3185" s="1" t="str">
        <f ca="1">IFERROR(INDEX(Opvarmningsmiddel!B:B,MATCH(INDIRECT($A$1&amp;"M"&amp;A3185)*1,Opvarmningsmiddel!A:A,0)),"")</f>
        <v/>
      </c>
      <c r="J3185" s="1">
        <f t="shared" ca="1" si="644"/>
        <v>0</v>
      </c>
      <c r="K3185" s="1" t="str">
        <f ca="1">IFERROR(INDEX(Relationstabel!$C$3:$K$10,MATCH(VALUE(INDIRECT($A$1&amp;"L"&amp;A3185)),Relationstabel!$A$3:$A$10,0),MATCH(IFERROR(VALUE(INDIRECT($A$1&amp;"M"&amp;A3185)),0),Relationstabel!$C$1:$K$1,0)),"Ingen varmeinstallationer")</f>
        <v>Fjernvarme/ Blokvarme</v>
      </c>
      <c r="L3185" s="1" t="str">
        <f ca="1">INDEX(Anvendelseskode!B:B,MATCH($E3185,Anvendelseskode!$A:$A,0))</f>
        <v>Række-, kæde-, dobbelthus (lodret adskillelse mellem enhederne)</v>
      </c>
      <c r="M3185" s="1" t="str">
        <f ca="1">INDEX(Anvendelseskode!C:C,MATCH($E3185,Anvendelseskode!$A:$A,0))</f>
        <v>Række-, kæde og dobbelthuse</v>
      </c>
      <c r="N3185" s="1" t="str">
        <f ca="1">INDEX(Anvendelseskode!D:D,MATCH($E3185,Anvendelseskode!$A:$A,0))</f>
        <v>Private husholdninger</v>
      </c>
      <c r="O3185" s="1" t="str">
        <f ca="1">IFERROR(INDEX(SBi!$2:$2,MATCH(G3185,SBi!$1:$1,1)),SBi!$K$2)</f>
        <v>1961-1972</v>
      </c>
      <c r="P3185" s="1">
        <f ca="1">IFERROR(INDEX(SBi!$C$3:$K$28,MATCH(E3185,SBi!$B$3:$B$28,0),MATCH(O3185,SBi!$C$2:$K$2,0)),0)</f>
        <v>119.9</v>
      </c>
      <c r="Q3185" s="19">
        <f t="shared" ca="1" si="645"/>
        <v>13.189</v>
      </c>
      <c r="R3185" s="19" t="str">
        <f ca="1">IFERROR(INDEX(VpD!$2:$2,MATCH(G3185,VpD!$1:$1,1)),VpD!$I$2)</f>
        <v>1961-1972</v>
      </c>
      <c r="S3185" s="1">
        <f ca="1">IFERROR(INDEX(VpD!$C$3:$I$27,MATCH(E3185,VpD!$B$3:$B$27,0),MATCH(R3185,VpD!$C$2:$I$2,0)),0)</f>
        <v>120</v>
      </c>
      <c r="T3185" s="19">
        <f t="shared" ca="1" si="646"/>
        <v>13.2</v>
      </c>
      <c r="U3185" s="14" t="str">
        <f t="shared" ca="1" si="647"/>
        <v xml:space="preserve">713716.51 </v>
      </c>
      <c r="V3185" s="14" t="str">
        <f t="shared" ca="1" si="648"/>
        <v>6169166.62</v>
      </c>
      <c r="W3185" s="14" t="str">
        <f t="shared" ca="1" si="649"/>
        <v>POINT(713716.51 6169166.62)</v>
      </c>
      <c r="X3185" s="14" t="str">
        <f>IFERROR(INDEX(BygningOmraade!B:B,MATCH(A3185,BygningOmraade!A:A,0)),"")</f>
        <v/>
      </c>
    </row>
    <row r="3186" spans="1:24" s="14" customFormat="1" x14ac:dyDescent="0.25">
      <c r="A3186" s="14">
        <f t="shared" si="637"/>
        <v>3186</v>
      </c>
      <c r="B3186" s="14" t="str">
        <f t="shared" ca="1" si="638"/>
        <v>bb8ffd2d-f82c-44bb-ba16-0553de14c11a</v>
      </c>
      <c r="C3186" s="14" t="str">
        <f t="shared" ca="1" si="639"/>
        <v>0a3f507e-22d3-32b8-e044-0003ba298018</v>
      </c>
      <c r="D3186" s="14">
        <f t="shared" ca="1" si="640"/>
        <v>995837</v>
      </c>
      <c r="E3186" s="1">
        <f t="shared" ca="1" si="641"/>
        <v>130</v>
      </c>
      <c r="F3186" s="1">
        <f t="shared" ca="1" si="642"/>
        <v>107</v>
      </c>
      <c r="G3186" s="1">
        <f t="shared" ca="1" si="643"/>
        <v>1983</v>
      </c>
      <c r="H3186" s="1" t="str">
        <f ca="1">IFERROR(INDEX(Varmeinstallation!B:B,MATCH(INDIRECT($A$1&amp;"L"&amp;A3186)*1,Varmeinstallation!A:A,0)),"Ingen varmeinstallationer")</f>
        <v>Fjernvarme/blokvarme (radiatorsystemer eller varmluftanlæg)</v>
      </c>
      <c r="I3186" s="1" t="str">
        <f ca="1">IFERROR(INDEX(Opvarmningsmiddel!B:B,MATCH(INDIRECT($A$1&amp;"M"&amp;A3186)*1,Opvarmningsmiddel!A:A,0)),"")</f>
        <v/>
      </c>
      <c r="J3186" s="1">
        <f t="shared" ca="1" si="644"/>
        <v>90</v>
      </c>
      <c r="K3186" s="1" t="str">
        <f ca="1">IFERROR(INDEX(Relationstabel!$C$3:$K$10,MATCH(VALUE(INDIRECT($A$1&amp;"L"&amp;A3186)),Relationstabel!$A$3:$A$10,0),MATCH(IFERROR(VALUE(INDIRECT($A$1&amp;"M"&amp;A3186)),0),Relationstabel!$C$1:$K$1,0)),"Ingen varmeinstallationer")</f>
        <v>Fjernvarme/ Blokvarme</v>
      </c>
      <c r="L3186" s="1" t="str">
        <f ca="1">INDEX(Anvendelseskode!B:B,MATCH($E3186,Anvendelseskode!$A:$A,0))</f>
        <v>Række-, kæde-, dobbelthus (lodret adskillelse mellem enhederne)</v>
      </c>
      <c r="M3186" s="1" t="str">
        <f ca="1">INDEX(Anvendelseskode!C:C,MATCH($E3186,Anvendelseskode!$A:$A,0))</f>
        <v>Række-, kæde og dobbelthuse</v>
      </c>
      <c r="N3186" s="1" t="str">
        <f ca="1">INDEX(Anvendelseskode!D:D,MATCH($E3186,Anvendelseskode!$A:$A,0))</f>
        <v>Private husholdninger</v>
      </c>
      <c r="O3186" s="1" t="str">
        <f ca="1">IFERROR(INDEX(SBi!$2:$2,MATCH(G3186,SBi!$1:$1,1)),SBi!$K$2)</f>
        <v>1979-1998</v>
      </c>
      <c r="P3186" s="1">
        <f ca="1">IFERROR(INDEX(SBi!$C$3:$K$28,MATCH(E3186,SBi!$B$3:$B$28,0),MATCH(O3186,SBi!$C$2:$K$2,0)),0)</f>
        <v>96.8</v>
      </c>
      <c r="Q3186" s="19">
        <f t="shared" ca="1" si="645"/>
        <v>10.3576</v>
      </c>
      <c r="R3186" s="19" t="str">
        <f ca="1">IFERROR(INDEX(VpD!$2:$2,MATCH(G3186,VpD!$1:$1,1)),VpD!$I$2)</f>
        <v>1979-1998</v>
      </c>
      <c r="S3186" s="1">
        <f ca="1">IFERROR(INDEX(VpD!$C$3:$I$27,MATCH(E3186,VpD!$B$3:$B$27,0),MATCH(R3186,VpD!$C$2:$I$2,0)),0)</f>
        <v>74</v>
      </c>
      <c r="T3186" s="19">
        <f t="shared" ca="1" si="646"/>
        <v>7.9180000000000001</v>
      </c>
      <c r="U3186" s="14" t="str">
        <f t="shared" ca="1" si="647"/>
        <v xml:space="preserve">712030.27 </v>
      </c>
      <c r="V3186" s="14" t="str">
        <f t="shared" ca="1" si="648"/>
        <v>6172004.06</v>
      </c>
      <c r="W3186" s="14" t="str">
        <f t="shared" ca="1" si="649"/>
        <v>POINT(712030.27 6172004.06)</v>
      </c>
      <c r="X3186" s="14" t="str">
        <f>IFERROR(INDEX(BygningOmraade!B:B,MATCH(A3186,BygningOmraade!A:A,0)),"")</f>
        <v/>
      </c>
    </row>
    <row r="3187" spans="1:24" s="14" customFormat="1" x14ac:dyDescent="0.25">
      <c r="A3187" s="14">
        <f t="shared" si="637"/>
        <v>3187</v>
      </c>
      <c r="B3187" s="14" t="str">
        <f t="shared" ca="1" si="638"/>
        <v>bb968968-bb30-41ad-a6f6-5272868dc5ef</v>
      </c>
      <c r="C3187" s="14" t="str">
        <f t="shared" ca="1" si="639"/>
        <v>0a3f507e-1b85-32b8-e044-0003ba298018</v>
      </c>
      <c r="D3187" s="14">
        <f t="shared" ca="1" si="640"/>
        <v>996653</v>
      </c>
      <c r="E3187" s="1">
        <f t="shared" ca="1" si="641"/>
        <v>130</v>
      </c>
      <c r="F3187" s="1">
        <f t="shared" ca="1" si="642"/>
        <v>109</v>
      </c>
      <c r="G3187" s="1">
        <f t="shared" ca="1" si="643"/>
        <v>1978</v>
      </c>
      <c r="H3187" s="1" t="str">
        <f ca="1">IFERROR(INDEX(Varmeinstallation!B:B,MATCH(INDIRECT($A$1&amp;"L"&amp;A3187)*1,Varmeinstallation!A:A,0)),"Ingen varmeinstallationer")</f>
        <v>Fjernvarme/blokvarme (radiatorsystemer eller varmluftanlæg)</v>
      </c>
      <c r="I3187" s="1" t="str">
        <f ca="1">IFERROR(INDEX(Opvarmningsmiddel!B:B,MATCH(INDIRECT($A$1&amp;"M"&amp;A3187)*1,Opvarmningsmiddel!A:A,0)),"")</f>
        <v/>
      </c>
      <c r="J3187" s="1">
        <f t="shared" ca="1" si="644"/>
        <v>0</v>
      </c>
      <c r="K3187" s="1" t="str">
        <f ca="1">IFERROR(INDEX(Relationstabel!$C$3:$K$10,MATCH(VALUE(INDIRECT($A$1&amp;"L"&amp;A3187)),Relationstabel!$A$3:$A$10,0),MATCH(IFERROR(VALUE(INDIRECT($A$1&amp;"M"&amp;A3187)),0),Relationstabel!$C$1:$K$1,0)),"Ingen varmeinstallationer")</f>
        <v>Fjernvarme/ Blokvarme</v>
      </c>
      <c r="L3187" s="1" t="str">
        <f ca="1">INDEX(Anvendelseskode!B:B,MATCH($E3187,Anvendelseskode!$A:$A,0))</f>
        <v>Række-, kæde-, dobbelthus (lodret adskillelse mellem enhederne)</v>
      </c>
      <c r="M3187" s="1" t="str">
        <f ca="1">INDEX(Anvendelseskode!C:C,MATCH($E3187,Anvendelseskode!$A:$A,0))</f>
        <v>Række-, kæde og dobbelthuse</v>
      </c>
      <c r="N3187" s="1" t="str">
        <f ca="1">INDEX(Anvendelseskode!D:D,MATCH($E3187,Anvendelseskode!$A:$A,0))</f>
        <v>Private husholdninger</v>
      </c>
      <c r="O3187" s="1" t="str">
        <f ca="1">IFERROR(INDEX(SBi!$2:$2,MATCH(G3187,SBi!$1:$1,1)),SBi!$K$2)</f>
        <v>1973-1978</v>
      </c>
      <c r="P3187" s="1">
        <f ca="1">IFERROR(INDEX(SBi!$C$3:$K$28,MATCH(E3187,SBi!$B$3:$B$28,0),MATCH(O3187,SBi!$C$2:$K$2,0)),0)</f>
        <v>112.6</v>
      </c>
      <c r="Q3187" s="19">
        <f t="shared" ca="1" si="645"/>
        <v>12.273399999999999</v>
      </c>
      <c r="R3187" s="19" t="str">
        <f ca="1">IFERROR(INDEX(VpD!$2:$2,MATCH(G3187,VpD!$1:$1,1)),VpD!$I$2)</f>
        <v>1973-1978</v>
      </c>
      <c r="S3187" s="1">
        <f ca="1">IFERROR(INDEX(VpD!$C$3:$I$27,MATCH(E3187,VpD!$B$3:$B$27,0),MATCH(R3187,VpD!$C$2:$I$2,0)),0)</f>
        <v>98</v>
      </c>
      <c r="T3187" s="19">
        <f t="shared" ca="1" si="646"/>
        <v>10.682</v>
      </c>
      <c r="U3187" s="14" t="str">
        <f t="shared" ca="1" si="647"/>
        <v xml:space="preserve">713529.51 </v>
      </c>
      <c r="V3187" s="14" t="str">
        <f t="shared" ca="1" si="648"/>
        <v>6169663.13</v>
      </c>
      <c r="W3187" s="14" t="str">
        <f t="shared" ca="1" si="649"/>
        <v>POINT(713529.51 6169663.13)</v>
      </c>
      <c r="X3187" s="14" t="str">
        <f>IFERROR(INDEX(BygningOmraade!B:B,MATCH(A3187,BygningOmraade!A:A,0)),"")</f>
        <v/>
      </c>
    </row>
    <row r="3188" spans="1:24" s="14" customFormat="1" x14ac:dyDescent="0.25">
      <c r="A3188" s="14">
        <f t="shared" si="637"/>
        <v>3188</v>
      </c>
      <c r="B3188" s="14" t="str">
        <f t="shared" ca="1" si="638"/>
        <v>bb9a10de-55a6-48ce-9d20-a493a65e0aa2</v>
      </c>
      <c r="C3188" s="14" t="str">
        <f t="shared" ca="1" si="639"/>
        <v>0a3f507e-2041-32b8-e044-0003ba298018</v>
      </c>
      <c r="D3188" s="14">
        <f t="shared" ca="1" si="640"/>
        <v>993812</v>
      </c>
      <c r="E3188" s="1">
        <f t="shared" ca="1" si="641"/>
        <v>120</v>
      </c>
      <c r="F3188" s="1">
        <f t="shared" ca="1" si="642"/>
        <v>109</v>
      </c>
      <c r="G3188" s="1">
        <f t="shared" ca="1" si="643"/>
        <v>1973</v>
      </c>
      <c r="H3188" s="1" t="str">
        <f ca="1">IFERROR(INDEX(Varmeinstallation!B:B,MATCH(INDIRECT($A$1&amp;"L"&amp;A3188)*1,Varmeinstallation!A:A,0)),"Ingen varmeinstallationer")</f>
        <v>Centralvarme fra eget anlæg, et-kammer fyr</v>
      </c>
      <c r="I3188" s="1" t="str">
        <f ca="1">IFERROR(INDEX(Opvarmningsmiddel!B:B,MATCH(INDIRECT($A$1&amp;"M"&amp;A3188)*1,Opvarmningsmiddel!A:A,0)),"")</f>
        <v>Naturgas</v>
      </c>
      <c r="J3188" s="1">
        <f t="shared" ca="1" si="644"/>
        <v>0</v>
      </c>
      <c r="K3188" s="1" t="str">
        <f ca="1">IFERROR(INDEX(Relationstabel!$C$3:$K$10,MATCH(VALUE(INDIRECT($A$1&amp;"L"&amp;A3188)),Relationstabel!$A$3:$A$10,0),MATCH(IFERROR(VALUE(INDIRECT($A$1&amp;"M"&amp;A3188)),0),Relationstabel!$C$1:$K$1,0)),"Ingen varmeinstallationer")</f>
        <v>Naturgas</v>
      </c>
      <c r="L3188" s="1" t="str">
        <f ca="1">INDEX(Anvendelseskode!B:B,MATCH($E3188,Anvendelseskode!$A:$A,0))</f>
        <v>Fritliggende enfamilieshus (parcelhus)</v>
      </c>
      <c r="M3188" s="1" t="str">
        <f ca="1">INDEX(Anvendelseskode!C:C,MATCH($E3188,Anvendelseskode!$A:$A,0))</f>
        <v>Parcelhuse</v>
      </c>
      <c r="N3188" s="1" t="str">
        <f ca="1">INDEX(Anvendelseskode!D:D,MATCH($E3188,Anvendelseskode!$A:$A,0))</f>
        <v>Private husholdninger</v>
      </c>
      <c r="O3188" s="1" t="str">
        <f ca="1">IFERROR(INDEX(SBi!$2:$2,MATCH(G3188,SBi!$1:$1,1)),SBi!$K$2)</f>
        <v>1973-1978</v>
      </c>
      <c r="P3188" s="1">
        <f ca="1">IFERROR(INDEX(SBi!$C$3:$K$28,MATCH(E3188,SBi!$B$3:$B$28,0),MATCH(O3188,SBi!$C$2:$K$2,0)),0)</f>
        <v>119.8</v>
      </c>
      <c r="Q3188" s="19">
        <f t="shared" ca="1" si="645"/>
        <v>13.058199999999999</v>
      </c>
      <c r="R3188" s="19" t="str">
        <f ca="1">IFERROR(INDEX(VpD!$2:$2,MATCH(G3188,VpD!$1:$1,1)),VpD!$I$2)</f>
        <v>1973-1978</v>
      </c>
      <c r="S3188" s="1">
        <f ca="1">IFERROR(INDEX(VpD!$C$3:$I$27,MATCH(E3188,VpD!$B$3:$B$27,0),MATCH(R3188,VpD!$C$2:$I$2,0)),0)</f>
        <v>117</v>
      </c>
      <c r="T3188" s="19">
        <f t="shared" ca="1" si="646"/>
        <v>12.753</v>
      </c>
      <c r="U3188" s="14" t="str">
        <f t="shared" ca="1" si="647"/>
        <v xml:space="preserve">710728.29 </v>
      </c>
      <c r="V3188" s="14" t="str">
        <f t="shared" ca="1" si="648"/>
        <v>6171906.89</v>
      </c>
      <c r="W3188" s="14" t="str">
        <f t="shared" ca="1" si="649"/>
        <v>POINT(710728.29 6171906.89)</v>
      </c>
      <c r="X3188" s="14" t="str">
        <f>IFERROR(INDEX(BygningOmraade!B:B,MATCH(A3188,BygningOmraade!A:A,0)),"")</f>
        <v/>
      </c>
    </row>
    <row r="3189" spans="1:24" s="14" customFormat="1" x14ac:dyDescent="0.25">
      <c r="A3189" s="14">
        <f t="shared" si="637"/>
        <v>3189</v>
      </c>
      <c r="B3189" s="14" t="str">
        <f t="shared" ca="1" si="638"/>
        <v>bba26a4a-720c-4e83-abcd-1960a9216ec8</v>
      </c>
      <c r="C3189" s="14" t="str">
        <f t="shared" ca="1" si="639"/>
        <v>0a3f507e-21b6-32b8-e044-0003ba298018</v>
      </c>
      <c r="D3189" s="14">
        <f t="shared" ca="1" si="640"/>
        <v>997311</v>
      </c>
      <c r="E3189" s="1">
        <f t="shared" ca="1" si="641"/>
        <v>130</v>
      </c>
      <c r="F3189" s="1">
        <f t="shared" ca="1" si="642"/>
        <v>109</v>
      </c>
      <c r="G3189" s="1">
        <f t="shared" ca="1" si="643"/>
        <v>1979</v>
      </c>
      <c r="H3189" s="1" t="str">
        <f ca="1">IFERROR(INDEX(Varmeinstallation!B:B,MATCH(INDIRECT($A$1&amp;"L"&amp;A3189)*1,Varmeinstallation!A:A,0)),"Ingen varmeinstallationer")</f>
        <v>Fjernvarme/blokvarme (radiatorsystemer eller varmluftanlæg)</v>
      </c>
      <c r="I3189" s="1" t="str">
        <f ca="1">IFERROR(INDEX(Opvarmningsmiddel!B:B,MATCH(INDIRECT($A$1&amp;"M"&amp;A3189)*1,Opvarmningsmiddel!A:A,0)),"")</f>
        <v/>
      </c>
      <c r="J3189" s="1">
        <f t="shared" ca="1" si="644"/>
        <v>0</v>
      </c>
      <c r="K3189" s="1" t="str">
        <f ca="1">IFERROR(INDEX(Relationstabel!$C$3:$K$10,MATCH(VALUE(INDIRECT($A$1&amp;"L"&amp;A3189)),Relationstabel!$A$3:$A$10,0),MATCH(IFERROR(VALUE(INDIRECT($A$1&amp;"M"&amp;A3189)),0),Relationstabel!$C$1:$K$1,0)),"Ingen varmeinstallationer")</f>
        <v>Fjernvarme/ Blokvarme</v>
      </c>
      <c r="L3189" s="1" t="str">
        <f ca="1">INDEX(Anvendelseskode!B:B,MATCH($E3189,Anvendelseskode!$A:$A,0))</f>
        <v>Række-, kæde-, dobbelthus (lodret adskillelse mellem enhederne)</v>
      </c>
      <c r="M3189" s="1" t="str">
        <f ca="1">INDEX(Anvendelseskode!C:C,MATCH($E3189,Anvendelseskode!$A:$A,0))</f>
        <v>Række-, kæde og dobbelthuse</v>
      </c>
      <c r="N3189" s="1" t="str">
        <f ca="1">INDEX(Anvendelseskode!D:D,MATCH($E3189,Anvendelseskode!$A:$A,0))</f>
        <v>Private husholdninger</v>
      </c>
      <c r="O3189" s="1" t="str">
        <f ca="1">IFERROR(INDEX(SBi!$2:$2,MATCH(G3189,SBi!$1:$1,1)),SBi!$K$2)</f>
        <v>1979-1998</v>
      </c>
      <c r="P3189" s="1">
        <f ca="1">IFERROR(INDEX(SBi!$C$3:$K$28,MATCH(E3189,SBi!$B$3:$B$28,0),MATCH(O3189,SBi!$C$2:$K$2,0)),0)</f>
        <v>96.8</v>
      </c>
      <c r="Q3189" s="19">
        <f t="shared" ca="1" si="645"/>
        <v>10.5512</v>
      </c>
      <c r="R3189" s="19" t="str">
        <f ca="1">IFERROR(INDEX(VpD!$2:$2,MATCH(G3189,VpD!$1:$1,1)),VpD!$I$2)</f>
        <v>1979-1998</v>
      </c>
      <c r="S3189" s="1">
        <f ca="1">IFERROR(INDEX(VpD!$C$3:$I$27,MATCH(E3189,VpD!$B$3:$B$27,0),MATCH(R3189,VpD!$C$2:$I$2,0)),0)</f>
        <v>74</v>
      </c>
      <c r="T3189" s="19">
        <f t="shared" ca="1" si="646"/>
        <v>8.0660000000000007</v>
      </c>
      <c r="U3189" s="14" t="str">
        <f t="shared" ca="1" si="647"/>
        <v xml:space="preserve">713672.42 </v>
      </c>
      <c r="V3189" s="14" t="str">
        <f t="shared" ca="1" si="648"/>
        <v>6169724.41</v>
      </c>
      <c r="W3189" s="14" t="str">
        <f t="shared" ca="1" si="649"/>
        <v>POINT(713672.42 6169724.41)</v>
      </c>
      <c r="X3189" s="14" t="str">
        <f>IFERROR(INDEX(BygningOmraade!B:B,MATCH(A3189,BygningOmraade!A:A,0)),"")</f>
        <v/>
      </c>
    </row>
    <row r="3190" spans="1:24" s="14" customFormat="1" x14ac:dyDescent="0.25">
      <c r="A3190" s="14">
        <f t="shared" si="637"/>
        <v>3190</v>
      </c>
      <c r="B3190" s="14" t="str">
        <f t="shared" ca="1" si="638"/>
        <v>bbb46e24-1253-4771-b3e7-22f8735c3c42</v>
      </c>
      <c r="C3190" s="14" t="str">
        <f t="shared" ca="1" si="639"/>
        <v>0a3f507e-17d8-32b8-e044-0003ba298018</v>
      </c>
      <c r="D3190" s="14">
        <f t="shared" ca="1" si="640"/>
        <v>995123</v>
      </c>
      <c r="E3190" s="1">
        <f t="shared" ca="1" si="641"/>
        <v>120</v>
      </c>
      <c r="F3190" s="1">
        <f t="shared" ca="1" si="642"/>
        <v>174</v>
      </c>
      <c r="G3190" s="1">
        <f t="shared" ca="1" si="643"/>
        <v>1989</v>
      </c>
      <c r="H3190" s="1" t="str">
        <f ca="1">IFERROR(INDEX(Varmeinstallation!B:B,MATCH(INDIRECT($A$1&amp;"L"&amp;A3190)*1,Varmeinstallation!A:A,0)),"Ingen varmeinstallationer")</f>
        <v>Elovne, elpaneler</v>
      </c>
      <c r="I3190" s="1" t="str">
        <f ca="1">IFERROR(INDEX(Opvarmningsmiddel!B:B,MATCH(INDIRECT($A$1&amp;"M"&amp;A3190)*1,Opvarmningsmiddel!A:A,0)),"")</f>
        <v>Elektricitet</v>
      </c>
      <c r="J3190" s="1">
        <f t="shared" ca="1" si="644"/>
        <v>1</v>
      </c>
      <c r="K3190" s="1" t="str">
        <f ca="1">IFERROR(INDEX(Relationstabel!$C$3:$K$10,MATCH(VALUE(INDIRECT($A$1&amp;"L"&amp;A3190)),Relationstabel!$A$3:$A$10,0),MATCH(IFERROR(VALUE(INDIRECT($A$1&amp;"M"&amp;A3190)),0),Relationstabel!$C$1:$K$1,0)),"Ingen varmeinstallationer")</f>
        <v>Elvarme</v>
      </c>
      <c r="L3190" s="1" t="str">
        <f ca="1">INDEX(Anvendelseskode!B:B,MATCH($E3190,Anvendelseskode!$A:$A,0))</f>
        <v>Fritliggende enfamilieshus (parcelhus)</v>
      </c>
      <c r="M3190" s="1" t="str">
        <f ca="1">INDEX(Anvendelseskode!C:C,MATCH($E3190,Anvendelseskode!$A:$A,0))</f>
        <v>Parcelhuse</v>
      </c>
      <c r="N3190" s="1" t="str">
        <f ca="1">INDEX(Anvendelseskode!D:D,MATCH($E3190,Anvendelseskode!$A:$A,0))</f>
        <v>Private husholdninger</v>
      </c>
      <c r="O3190" s="1" t="str">
        <f ca="1">IFERROR(INDEX(SBi!$2:$2,MATCH(G3190,SBi!$1:$1,1)),SBi!$K$2)</f>
        <v>1979-1998</v>
      </c>
      <c r="P3190" s="1">
        <f ca="1">IFERROR(INDEX(SBi!$C$3:$K$28,MATCH(E3190,SBi!$B$3:$B$28,0),MATCH(O3190,SBi!$C$2:$K$2,0)),0)</f>
        <v>105.4</v>
      </c>
      <c r="Q3190" s="19">
        <f t="shared" ca="1" si="645"/>
        <v>18.339600000000001</v>
      </c>
      <c r="R3190" s="19" t="str">
        <f ca="1">IFERROR(INDEX(VpD!$2:$2,MATCH(G3190,VpD!$1:$1,1)),VpD!$I$2)</f>
        <v>1979-1998</v>
      </c>
      <c r="S3190" s="1">
        <f ca="1">IFERROR(INDEX(VpD!$C$3:$I$27,MATCH(E3190,VpD!$B$3:$B$27,0),MATCH(R3190,VpD!$C$2:$I$2,0)),0)</f>
        <v>90</v>
      </c>
      <c r="T3190" s="19">
        <f t="shared" ca="1" si="646"/>
        <v>15.66</v>
      </c>
      <c r="U3190" s="14" t="str">
        <f t="shared" ca="1" si="647"/>
        <v xml:space="preserve">711894.9 </v>
      </c>
      <c r="V3190" s="14" t="str">
        <f t="shared" ca="1" si="648"/>
        <v>6170623.25</v>
      </c>
      <c r="W3190" s="14" t="str">
        <f t="shared" ca="1" si="649"/>
        <v>POINT(711894.9 6170623.25)</v>
      </c>
      <c r="X3190" s="14" t="str">
        <f>IFERROR(INDEX(BygningOmraade!B:B,MATCH(A3190,BygningOmraade!A:A,0)),"")</f>
        <v/>
      </c>
    </row>
    <row r="3191" spans="1:24" s="14" customFormat="1" x14ac:dyDescent="0.25">
      <c r="A3191" s="14">
        <f t="shared" si="637"/>
        <v>3191</v>
      </c>
      <c r="B3191" s="14" t="str">
        <f t="shared" ca="1" si="638"/>
        <v>bbbe2c74-d94a-4a1e-b3cc-90d32a618b72</v>
      </c>
      <c r="C3191" s="14" t="str">
        <f t="shared" ca="1" si="639"/>
        <v>0a3f507e-21f8-32b8-e044-0003ba298018</v>
      </c>
      <c r="D3191" s="14">
        <f t="shared" ca="1" si="640"/>
        <v>996261</v>
      </c>
      <c r="E3191" s="1">
        <f t="shared" ca="1" si="641"/>
        <v>130</v>
      </c>
      <c r="F3191" s="1">
        <f t="shared" ca="1" si="642"/>
        <v>94</v>
      </c>
      <c r="G3191" s="1">
        <f t="shared" ca="1" si="643"/>
        <v>1983</v>
      </c>
      <c r="H3191" s="1" t="str">
        <f ca="1">IFERROR(INDEX(Varmeinstallation!B:B,MATCH(INDIRECT($A$1&amp;"L"&amp;A3191)*1,Varmeinstallation!A:A,0)),"Ingen varmeinstallationer")</f>
        <v>Centralvarme fra eget anlæg, et-kammer fyr</v>
      </c>
      <c r="I3191" s="1" t="str">
        <f ca="1">IFERROR(INDEX(Opvarmningsmiddel!B:B,MATCH(INDIRECT($A$1&amp;"M"&amp;A3191)*1,Opvarmningsmiddel!A:A,0)),"")</f>
        <v>Naturgas</v>
      </c>
      <c r="J3191" s="1">
        <f t="shared" ca="1" si="644"/>
        <v>0</v>
      </c>
      <c r="K3191" s="1" t="str">
        <f ca="1">IFERROR(INDEX(Relationstabel!$C$3:$K$10,MATCH(VALUE(INDIRECT($A$1&amp;"L"&amp;A3191)),Relationstabel!$A$3:$A$10,0),MATCH(IFERROR(VALUE(INDIRECT($A$1&amp;"M"&amp;A3191)),0),Relationstabel!$C$1:$K$1,0)),"Ingen varmeinstallationer")</f>
        <v>Naturgas</v>
      </c>
      <c r="L3191" s="1" t="str">
        <f ca="1">INDEX(Anvendelseskode!B:B,MATCH($E3191,Anvendelseskode!$A:$A,0))</f>
        <v>Række-, kæde-, dobbelthus (lodret adskillelse mellem enhederne)</v>
      </c>
      <c r="M3191" s="1" t="str">
        <f ca="1">INDEX(Anvendelseskode!C:C,MATCH($E3191,Anvendelseskode!$A:$A,0))</f>
        <v>Række-, kæde og dobbelthuse</v>
      </c>
      <c r="N3191" s="1" t="str">
        <f ca="1">INDEX(Anvendelseskode!D:D,MATCH($E3191,Anvendelseskode!$A:$A,0))</f>
        <v>Private husholdninger</v>
      </c>
      <c r="O3191" s="1" t="str">
        <f ca="1">IFERROR(INDEX(SBi!$2:$2,MATCH(G3191,SBi!$1:$1,1)),SBi!$K$2)</f>
        <v>1979-1998</v>
      </c>
      <c r="P3191" s="1">
        <f ca="1">IFERROR(INDEX(SBi!$C$3:$K$28,MATCH(E3191,SBi!$B$3:$B$28,0),MATCH(O3191,SBi!$C$2:$K$2,0)),0)</f>
        <v>96.8</v>
      </c>
      <c r="Q3191" s="19">
        <f t="shared" ca="1" si="645"/>
        <v>9.0991999999999997</v>
      </c>
      <c r="R3191" s="19" t="str">
        <f ca="1">IFERROR(INDEX(VpD!$2:$2,MATCH(G3191,VpD!$1:$1,1)),VpD!$I$2)</f>
        <v>1979-1998</v>
      </c>
      <c r="S3191" s="1">
        <f ca="1">IFERROR(INDEX(VpD!$C$3:$I$27,MATCH(E3191,VpD!$B$3:$B$27,0),MATCH(R3191,VpD!$C$2:$I$2,0)),0)</f>
        <v>74</v>
      </c>
      <c r="T3191" s="19">
        <f t="shared" ca="1" si="646"/>
        <v>6.9560000000000004</v>
      </c>
      <c r="U3191" s="14" t="str">
        <f t="shared" ca="1" si="647"/>
        <v xml:space="preserve">712978.68 </v>
      </c>
      <c r="V3191" s="14" t="str">
        <f t="shared" ca="1" si="648"/>
        <v>6169295.7</v>
      </c>
      <c r="W3191" s="14" t="str">
        <f t="shared" ca="1" si="649"/>
        <v>POINT(712978.68 6169295.7)</v>
      </c>
      <c r="X3191" s="14" t="str">
        <f>IFERROR(INDEX(BygningOmraade!B:B,MATCH(A3191,BygningOmraade!A:A,0)),"")</f>
        <v/>
      </c>
    </row>
    <row r="3192" spans="1:24" s="14" customFormat="1" x14ac:dyDescent="0.25">
      <c r="A3192" s="14">
        <f t="shared" si="637"/>
        <v>3192</v>
      </c>
      <c r="B3192" s="14" t="str">
        <f t="shared" ca="1" si="638"/>
        <v>bbc4ea1f-a167-4cd7-a9a6-93f4c1edfa99</v>
      </c>
      <c r="C3192" s="14" t="str">
        <f t="shared" ca="1" si="639"/>
        <v>0a3f507e-198e-32b8-e044-0003ba298018</v>
      </c>
      <c r="D3192" s="14">
        <f t="shared" ca="1" si="640"/>
        <v>995491</v>
      </c>
      <c r="E3192" s="1">
        <f t="shared" ca="1" si="641"/>
        <v>130</v>
      </c>
      <c r="F3192" s="1">
        <f t="shared" ca="1" si="642"/>
        <v>128</v>
      </c>
      <c r="G3192" s="1">
        <f t="shared" ca="1" si="643"/>
        <v>1977</v>
      </c>
      <c r="H3192" s="1" t="str">
        <f ca="1">IFERROR(INDEX(Varmeinstallation!B:B,MATCH(INDIRECT($A$1&amp;"L"&amp;A3192)*1,Varmeinstallation!A:A,0)),"Ingen varmeinstallationer")</f>
        <v>Fjernvarme/blokvarme (radiatorsystemer eller varmluftanlæg)</v>
      </c>
      <c r="I3192" s="1" t="str">
        <f ca="1">IFERROR(INDEX(Opvarmningsmiddel!B:B,MATCH(INDIRECT($A$1&amp;"M"&amp;A3192)*1,Opvarmningsmiddel!A:A,0)),"")</f>
        <v/>
      </c>
      <c r="J3192" s="1">
        <f t="shared" ca="1" si="644"/>
        <v>0</v>
      </c>
      <c r="K3192" s="1" t="str">
        <f ca="1">IFERROR(INDEX(Relationstabel!$C$3:$K$10,MATCH(VALUE(INDIRECT($A$1&amp;"L"&amp;A3192)),Relationstabel!$A$3:$A$10,0),MATCH(IFERROR(VALUE(INDIRECT($A$1&amp;"M"&amp;A3192)),0),Relationstabel!$C$1:$K$1,0)),"Ingen varmeinstallationer")</f>
        <v>Fjernvarme/ Blokvarme</v>
      </c>
      <c r="L3192" s="1" t="str">
        <f ca="1">INDEX(Anvendelseskode!B:B,MATCH($E3192,Anvendelseskode!$A:$A,0))</f>
        <v>Række-, kæde-, dobbelthus (lodret adskillelse mellem enhederne)</v>
      </c>
      <c r="M3192" s="1" t="str">
        <f ca="1">INDEX(Anvendelseskode!C:C,MATCH($E3192,Anvendelseskode!$A:$A,0))</f>
        <v>Række-, kæde og dobbelthuse</v>
      </c>
      <c r="N3192" s="1" t="str">
        <f ca="1">INDEX(Anvendelseskode!D:D,MATCH($E3192,Anvendelseskode!$A:$A,0))</f>
        <v>Private husholdninger</v>
      </c>
      <c r="O3192" s="1" t="str">
        <f ca="1">IFERROR(INDEX(SBi!$2:$2,MATCH(G3192,SBi!$1:$1,1)),SBi!$K$2)</f>
        <v>1973-1978</v>
      </c>
      <c r="P3192" s="1">
        <f ca="1">IFERROR(INDEX(SBi!$C$3:$K$28,MATCH(E3192,SBi!$B$3:$B$28,0),MATCH(O3192,SBi!$C$2:$K$2,0)),0)</f>
        <v>112.6</v>
      </c>
      <c r="Q3192" s="19">
        <f t="shared" ca="1" si="645"/>
        <v>14.412799999999999</v>
      </c>
      <c r="R3192" s="19" t="str">
        <f ca="1">IFERROR(INDEX(VpD!$2:$2,MATCH(G3192,VpD!$1:$1,1)),VpD!$I$2)</f>
        <v>1973-1978</v>
      </c>
      <c r="S3192" s="1">
        <f ca="1">IFERROR(INDEX(VpD!$C$3:$I$27,MATCH(E3192,VpD!$B$3:$B$27,0),MATCH(R3192,VpD!$C$2:$I$2,0)),0)</f>
        <v>98</v>
      </c>
      <c r="T3192" s="19">
        <f t="shared" ca="1" si="646"/>
        <v>12.544</v>
      </c>
      <c r="U3192" s="14" t="str">
        <f t="shared" ca="1" si="647"/>
        <v xml:space="preserve">711908.84 </v>
      </c>
      <c r="V3192" s="14" t="str">
        <f t="shared" ca="1" si="648"/>
        <v>6172365.13</v>
      </c>
      <c r="W3192" s="14" t="str">
        <f t="shared" ca="1" si="649"/>
        <v>POINT(711908.84 6172365.13)</v>
      </c>
      <c r="X3192" s="14" t="str">
        <f>IFERROR(INDEX(BygningOmraade!B:B,MATCH(A3192,BygningOmraade!A:A,0)),"")</f>
        <v/>
      </c>
    </row>
    <row r="3193" spans="1:24" s="14" customFormat="1" x14ac:dyDescent="0.25">
      <c r="A3193" s="14">
        <f t="shared" si="637"/>
        <v>3193</v>
      </c>
      <c r="B3193" s="14" t="str">
        <f t="shared" ca="1" si="638"/>
        <v>bbda6412-e523-46a7-849e-da224a5ff676</v>
      </c>
      <c r="C3193" s="14" t="str">
        <f t="shared" ca="1" si="639"/>
        <v>0a3f507e-2305-32b8-e044-0003ba298018</v>
      </c>
      <c r="D3193" s="14">
        <f t="shared" ca="1" si="640"/>
        <v>995333</v>
      </c>
      <c r="E3193" s="1">
        <f t="shared" ca="1" si="641"/>
        <v>130</v>
      </c>
      <c r="F3193" s="1">
        <f t="shared" ca="1" si="642"/>
        <v>141</v>
      </c>
      <c r="G3193" s="1">
        <f t="shared" ca="1" si="643"/>
        <v>1971</v>
      </c>
      <c r="H3193" s="1" t="str">
        <f ca="1">IFERROR(INDEX(Varmeinstallation!B:B,MATCH(INDIRECT($A$1&amp;"L"&amp;A3193)*1,Varmeinstallation!A:A,0)),"Ingen varmeinstallationer")</f>
        <v>Fjernvarme/blokvarme (radiatorsystemer eller varmluftanlæg)</v>
      </c>
      <c r="I3193" s="1" t="str">
        <f ca="1">IFERROR(INDEX(Opvarmningsmiddel!B:B,MATCH(INDIRECT($A$1&amp;"M"&amp;A3193)*1,Opvarmningsmiddel!A:A,0)),"")</f>
        <v/>
      </c>
      <c r="J3193" s="1">
        <f t="shared" ca="1" si="644"/>
        <v>0</v>
      </c>
      <c r="K3193" s="1" t="str">
        <f ca="1">IFERROR(INDEX(Relationstabel!$C$3:$K$10,MATCH(VALUE(INDIRECT($A$1&amp;"L"&amp;A3193)),Relationstabel!$A$3:$A$10,0),MATCH(IFERROR(VALUE(INDIRECT($A$1&amp;"M"&amp;A3193)),0),Relationstabel!$C$1:$K$1,0)),"Ingen varmeinstallationer")</f>
        <v>Fjernvarme/ Blokvarme</v>
      </c>
      <c r="L3193" s="1" t="str">
        <f ca="1">INDEX(Anvendelseskode!B:B,MATCH($E3193,Anvendelseskode!$A:$A,0))</f>
        <v>Række-, kæde-, dobbelthus (lodret adskillelse mellem enhederne)</v>
      </c>
      <c r="M3193" s="1" t="str">
        <f ca="1">INDEX(Anvendelseskode!C:C,MATCH($E3193,Anvendelseskode!$A:$A,0))</f>
        <v>Række-, kæde og dobbelthuse</v>
      </c>
      <c r="N3193" s="1" t="str">
        <f ca="1">INDEX(Anvendelseskode!D:D,MATCH($E3193,Anvendelseskode!$A:$A,0))</f>
        <v>Private husholdninger</v>
      </c>
      <c r="O3193" s="1" t="str">
        <f ca="1">IFERROR(INDEX(SBi!$2:$2,MATCH(G3193,SBi!$1:$1,1)),SBi!$K$2)</f>
        <v>1961-1972</v>
      </c>
      <c r="P3193" s="1">
        <f ca="1">IFERROR(INDEX(SBi!$C$3:$K$28,MATCH(E3193,SBi!$B$3:$B$28,0),MATCH(O3193,SBi!$C$2:$K$2,0)),0)</f>
        <v>119.9</v>
      </c>
      <c r="Q3193" s="19">
        <f t="shared" ca="1" si="645"/>
        <v>16.905900000000003</v>
      </c>
      <c r="R3193" s="19" t="str">
        <f ca="1">IFERROR(INDEX(VpD!$2:$2,MATCH(G3193,VpD!$1:$1,1)),VpD!$I$2)</f>
        <v>1961-1972</v>
      </c>
      <c r="S3193" s="1">
        <f ca="1">IFERROR(INDEX(VpD!$C$3:$I$27,MATCH(E3193,VpD!$B$3:$B$27,0),MATCH(R3193,VpD!$C$2:$I$2,0)),0)</f>
        <v>120</v>
      </c>
      <c r="T3193" s="19">
        <f t="shared" ca="1" si="646"/>
        <v>16.920000000000002</v>
      </c>
      <c r="U3193" s="14" t="str">
        <f t="shared" ca="1" si="647"/>
        <v xml:space="preserve">711775.72 </v>
      </c>
      <c r="V3193" s="14" t="str">
        <f t="shared" ca="1" si="648"/>
        <v>6172233.68</v>
      </c>
      <c r="W3193" s="14" t="str">
        <f t="shared" ca="1" si="649"/>
        <v>POINT(711775.72 6172233.68)</v>
      </c>
      <c r="X3193" s="14" t="str">
        <f>IFERROR(INDEX(BygningOmraade!B:B,MATCH(A3193,BygningOmraade!A:A,0)),"")</f>
        <v/>
      </c>
    </row>
    <row r="3194" spans="1:24" s="14" customFormat="1" x14ac:dyDescent="0.25">
      <c r="A3194" s="14">
        <f t="shared" si="637"/>
        <v>3194</v>
      </c>
      <c r="B3194" s="14" t="str">
        <f t="shared" ca="1" si="638"/>
        <v>bbff632f-eb6d-400c-95fb-66d5904a01f9</v>
      </c>
      <c r="C3194" s="14" t="str">
        <f t="shared" ca="1" si="639"/>
        <v>0a3f507e-2292-32b8-e044-0003ba298018</v>
      </c>
      <c r="D3194" s="14">
        <f t="shared" ca="1" si="640"/>
        <v>995233</v>
      </c>
      <c r="E3194" s="1">
        <f t="shared" ca="1" si="641"/>
        <v>120</v>
      </c>
      <c r="F3194" s="1">
        <f t="shared" ca="1" si="642"/>
        <v>143</v>
      </c>
      <c r="G3194" s="1">
        <f t="shared" ca="1" si="643"/>
        <v>1970</v>
      </c>
      <c r="H3194" s="1" t="str">
        <f ca="1">IFERROR(INDEX(Varmeinstallation!B:B,MATCH(INDIRECT($A$1&amp;"L"&amp;A3194)*1,Varmeinstallation!A:A,0)),"Ingen varmeinstallationer")</f>
        <v>Centralvarme fra eget anlæg, et-kammer fyr</v>
      </c>
      <c r="I3194" s="1" t="str">
        <f ca="1">IFERROR(INDEX(Opvarmningsmiddel!B:B,MATCH(INDIRECT($A$1&amp;"M"&amp;A3194)*1,Opvarmningsmiddel!A:A,0)),"")</f>
        <v>Naturgas</v>
      </c>
      <c r="J3194" s="1">
        <f t="shared" ca="1" si="644"/>
        <v>2</v>
      </c>
      <c r="K3194" s="1" t="str">
        <f ca="1">IFERROR(INDEX(Relationstabel!$C$3:$K$10,MATCH(VALUE(INDIRECT($A$1&amp;"L"&amp;A3194)),Relationstabel!$A$3:$A$10,0),MATCH(IFERROR(VALUE(INDIRECT($A$1&amp;"M"&amp;A3194)),0),Relationstabel!$C$1:$K$1,0)),"Ingen varmeinstallationer")</f>
        <v>Naturgas</v>
      </c>
      <c r="L3194" s="1" t="str">
        <f ca="1">INDEX(Anvendelseskode!B:B,MATCH($E3194,Anvendelseskode!$A:$A,0))</f>
        <v>Fritliggende enfamilieshus (parcelhus)</v>
      </c>
      <c r="M3194" s="1" t="str">
        <f ca="1">INDEX(Anvendelseskode!C:C,MATCH($E3194,Anvendelseskode!$A:$A,0))</f>
        <v>Parcelhuse</v>
      </c>
      <c r="N3194" s="1" t="str">
        <f ca="1">INDEX(Anvendelseskode!D:D,MATCH($E3194,Anvendelseskode!$A:$A,0))</f>
        <v>Private husholdninger</v>
      </c>
      <c r="O3194" s="1" t="str">
        <f ca="1">IFERROR(INDEX(SBi!$2:$2,MATCH(G3194,SBi!$1:$1,1)),SBi!$K$2)</f>
        <v>1961-1972</v>
      </c>
      <c r="P3194" s="1">
        <f ca="1">IFERROR(INDEX(SBi!$C$3:$K$28,MATCH(E3194,SBi!$B$3:$B$28,0),MATCH(O3194,SBi!$C$2:$K$2,0)),0)</f>
        <v>134.30000000000001</v>
      </c>
      <c r="Q3194" s="19">
        <f t="shared" ca="1" si="645"/>
        <v>19.204900000000002</v>
      </c>
      <c r="R3194" s="19" t="str">
        <f ca="1">IFERROR(INDEX(VpD!$2:$2,MATCH(G3194,VpD!$1:$1,1)),VpD!$I$2)</f>
        <v>1961-1972</v>
      </c>
      <c r="S3194" s="1">
        <f ca="1">IFERROR(INDEX(VpD!$C$3:$I$27,MATCH(E3194,VpD!$B$3:$B$27,0),MATCH(R3194,VpD!$C$2:$I$2,0)),0)</f>
        <v>143</v>
      </c>
      <c r="T3194" s="19">
        <f t="shared" ca="1" si="646"/>
        <v>20.449000000000002</v>
      </c>
      <c r="U3194" s="14" t="str">
        <f t="shared" ca="1" si="647"/>
        <v xml:space="preserve">711824.02 </v>
      </c>
      <c r="V3194" s="14" t="str">
        <f t="shared" ca="1" si="648"/>
        <v>6171855.72</v>
      </c>
      <c r="W3194" s="14" t="str">
        <f t="shared" ca="1" si="649"/>
        <v>POINT(711824.02 6171855.72)</v>
      </c>
      <c r="X3194" s="14" t="str">
        <f>IFERROR(INDEX(BygningOmraade!B:B,MATCH(A3194,BygningOmraade!A:A,0)),"")</f>
        <v/>
      </c>
    </row>
    <row r="3195" spans="1:24" s="14" customFormat="1" x14ac:dyDescent="0.25">
      <c r="A3195" s="14">
        <f t="shared" si="637"/>
        <v>3195</v>
      </c>
      <c r="B3195" s="14" t="str">
        <f t="shared" ca="1" si="638"/>
        <v>bc32d2eb-62f5-481c-87ff-608028d2cc0e</v>
      </c>
      <c r="C3195" s="14" t="str">
        <f t="shared" ca="1" si="639"/>
        <v>0a3f507e-1bc6-32b8-e044-0003ba298018</v>
      </c>
      <c r="D3195" s="14">
        <f t="shared" ca="1" si="640"/>
        <v>997551</v>
      </c>
      <c r="E3195" s="1">
        <f t="shared" ca="1" si="641"/>
        <v>130</v>
      </c>
      <c r="F3195" s="1">
        <f t="shared" ca="1" si="642"/>
        <v>101</v>
      </c>
      <c r="G3195" s="1">
        <f t="shared" ca="1" si="643"/>
        <v>1964</v>
      </c>
      <c r="H3195" s="1" t="str">
        <f ca="1">IFERROR(INDEX(Varmeinstallation!B:B,MATCH(INDIRECT($A$1&amp;"L"&amp;A3195)*1,Varmeinstallation!A:A,0)),"Ingen varmeinstallationer")</f>
        <v>Centralvarme fra eget anlæg, et-kammer fyr</v>
      </c>
      <c r="I3195" s="1" t="str">
        <f ca="1">IFERROR(INDEX(Opvarmningsmiddel!B:B,MATCH(INDIRECT($A$1&amp;"M"&amp;A3195)*1,Opvarmningsmiddel!A:A,0)),"")</f>
        <v>Naturgas</v>
      </c>
      <c r="J3195" s="1">
        <f t="shared" ca="1" si="644"/>
        <v>2</v>
      </c>
      <c r="K3195" s="1" t="str">
        <f ca="1">IFERROR(INDEX(Relationstabel!$C$3:$K$10,MATCH(VALUE(INDIRECT($A$1&amp;"L"&amp;A3195)),Relationstabel!$A$3:$A$10,0),MATCH(IFERROR(VALUE(INDIRECT($A$1&amp;"M"&amp;A3195)),0),Relationstabel!$C$1:$K$1,0)),"Ingen varmeinstallationer")</f>
        <v>Naturgas</v>
      </c>
      <c r="L3195" s="1" t="str">
        <f ca="1">INDEX(Anvendelseskode!B:B,MATCH($E3195,Anvendelseskode!$A:$A,0))</f>
        <v>Række-, kæde-, dobbelthus (lodret adskillelse mellem enhederne)</v>
      </c>
      <c r="M3195" s="1" t="str">
        <f ca="1">INDEX(Anvendelseskode!C:C,MATCH($E3195,Anvendelseskode!$A:$A,0))</f>
        <v>Række-, kæde og dobbelthuse</v>
      </c>
      <c r="N3195" s="1" t="str">
        <f ca="1">INDEX(Anvendelseskode!D:D,MATCH($E3195,Anvendelseskode!$A:$A,0))</f>
        <v>Private husholdninger</v>
      </c>
      <c r="O3195" s="1" t="str">
        <f ca="1">IFERROR(INDEX(SBi!$2:$2,MATCH(G3195,SBi!$1:$1,1)),SBi!$K$2)</f>
        <v>1961-1972</v>
      </c>
      <c r="P3195" s="1">
        <f ca="1">IFERROR(INDEX(SBi!$C$3:$K$28,MATCH(E3195,SBi!$B$3:$B$28,0),MATCH(O3195,SBi!$C$2:$K$2,0)),0)</f>
        <v>119.9</v>
      </c>
      <c r="Q3195" s="19">
        <f t="shared" ca="1" si="645"/>
        <v>12.109900000000001</v>
      </c>
      <c r="R3195" s="19" t="str">
        <f ca="1">IFERROR(INDEX(VpD!$2:$2,MATCH(G3195,VpD!$1:$1,1)),VpD!$I$2)</f>
        <v>1961-1972</v>
      </c>
      <c r="S3195" s="1">
        <f ca="1">IFERROR(INDEX(VpD!$C$3:$I$27,MATCH(E3195,VpD!$B$3:$B$27,0),MATCH(R3195,VpD!$C$2:$I$2,0)),0)</f>
        <v>120</v>
      </c>
      <c r="T3195" s="19">
        <f t="shared" ca="1" si="646"/>
        <v>12.12</v>
      </c>
      <c r="U3195" s="14" t="str">
        <f t="shared" ca="1" si="647"/>
        <v xml:space="preserve">713838.52 </v>
      </c>
      <c r="V3195" s="14" t="str">
        <f t="shared" ca="1" si="648"/>
        <v>6169299.94</v>
      </c>
      <c r="W3195" s="14" t="str">
        <f t="shared" ca="1" si="649"/>
        <v>POINT(713838.52 6169299.94)</v>
      </c>
      <c r="X3195" s="14" t="str">
        <f>IFERROR(INDEX(BygningOmraade!B:B,MATCH(A3195,BygningOmraade!A:A,0)),"")</f>
        <v/>
      </c>
    </row>
    <row r="3196" spans="1:24" s="14" customFormat="1" x14ac:dyDescent="0.25">
      <c r="A3196" s="14">
        <f t="shared" si="637"/>
        <v>3196</v>
      </c>
      <c r="B3196" s="14" t="str">
        <f t="shared" ca="1" si="638"/>
        <v>bc3b9ca9-ab08-47eb-b6d6-61ff12ec4d03</v>
      </c>
      <c r="C3196" s="14" t="str">
        <f t="shared" ca="1" si="639"/>
        <v>0a3f507e-167c-32b8-e044-0003ba298018</v>
      </c>
      <c r="D3196" s="14">
        <f t="shared" ca="1" si="640"/>
        <v>997019</v>
      </c>
      <c r="E3196" s="1">
        <f t="shared" ca="1" si="641"/>
        <v>130</v>
      </c>
      <c r="F3196" s="1">
        <f t="shared" ca="1" si="642"/>
        <v>102</v>
      </c>
      <c r="G3196" s="1">
        <f t="shared" ca="1" si="643"/>
        <v>1977</v>
      </c>
      <c r="H3196" s="1" t="str">
        <f ca="1">IFERROR(INDEX(Varmeinstallation!B:B,MATCH(INDIRECT($A$1&amp;"L"&amp;A3196)*1,Varmeinstallation!A:A,0)),"Ingen varmeinstallationer")</f>
        <v>Fjernvarme/blokvarme (radiatorsystemer eller varmluftanlæg)</v>
      </c>
      <c r="I3196" s="1" t="str">
        <f ca="1">IFERROR(INDEX(Opvarmningsmiddel!B:B,MATCH(INDIRECT($A$1&amp;"M"&amp;A3196)*1,Opvarmningsmiddel!A:A,0)),"")</f>
        <v/>
      </c>
      <c r="J3196" s="1">
        <f t="shared" ca="1" si="644"/>
        <v>0</v>
      </c>
      <c r="K3196" s="1" t="str">
        <f ca="1">IFERROR(INDEX(Relationstabel!$C$3:$K$10,MATCH(VALUE(INDIRECT($A$1&amp;"L"&amp;A3196)),Relationstabel!$A$3:$A$10,0),MATCH(IFERROR(VALUE(INDIRECT($A$1&amp;"M"&amp;A3196)),0),Relationstabel!$C$1:$K$1,0)),"Ingen varmeinstallationer")</f>
        <v>Fjernvarme/ Blokvarme</v>
      </c>
      <c r="L3196" s="1" t="str">
        <f ca="1">INDEX(Anvendelseskode!B:B,MATCH($E3196,Anvendelseskode!$A:$A,0))</f>
        <v>Række-, kæde-, dobbelthus (lodret adskillelse mellem enhederne)</v>
      </c>
      <c r="M3196" s="1" t="str">
        <f ca="1">INDEX(Anvendelseskode!C:C,MATCH($E3196,Anvendelseskode!$A:$A,0))</f>
        <v>Række-, kæde og dobbelthuse</v>
      </c>
      <c r="N3196" s="1" t="str">
        <f ca="1">INDEX(Anvendelseskode!D:D,MATCH($E3196,Anvendelseskode!$A:$A,0))</f>
        <v>Private husholdninger</v>
      </c>
      <c r="O3196" s="1" t="str">
        <f ca="1">IFERROR(INDEX(SBi!$2:$2,MATCH(G3196,SBi!$1:$1,1)),SBi!$K$2)</f>
        <v>1973-1978</v>
      </c>
      <c r="P3196" s="1">
        <f ca="1">IFERROR(INDEX(SBi!$C$3:$K$28,MATCH(E3196,SBi!$B$3:$B$28,0),MATCH(O3196,SBi!$C$2:$K$2,0)),0)</f>
        <v>112.6</v>
      </c>
      <c r="Q3196" s="19">
        <f t="shared" ca="1" si="645"/>
        <v>11.485199999999999</v>
      </c>
      <c r="R3196" s="19" t="str">
        <f ca="1">IFERROR(INDEX(VpD!$2:$2,MATCH(G3196,VpD!$1:$1,1)),VpD!$I$2)</f>
        <v>1973-1978</v>
      </c>
      <c r="S3196" s="1">
        <f ca="1">IFERROR(INDEX(VpD!$C$3:$I$27,MATCH(E3196,VpD!$B$3:$B$27,0),MATCH(R3196,VpD!$C$2:$I$2,0)),0)</f>
        <v>98</v>
      </c>
      <c r="T3196" s="19">
        <f t="shared" ca="1" si="646"/>
        <v>9.9960000000000004</v>
      </c>
      <c r="U3196" s="14" t="str">
        <f t="shared" ca="1" si="647"/>
        <v xml:space="preserve">713592.69 </v>
      </c>
      <c r="V3196" s="14" t="str">
        <f t="shared" ca="1" si="648"/>
        <v>6169567.82</v>
      </c>
      <c r="W3196" s="14" t="str">
        <f t="shared" ca="1" si="649"/>
        <v>POINT(713592.69 6169567.82)</v>
      </c>
      <c r="X3196" s="14" t="str">
        <f>IFERROR(INDEX(BygningOmraade!B:B,MATCH(A3196,BygningOmraade!A:A,0)),"")</f>
        <v/>
      </c>
    </row>
    <row r="3197" spans="1:24" s="14" customFormat="1" x14ac:dyDescent="0.25">
      <c r="A3197" s="14">
        <f t="shared" si="637"/>
        <v>3197</v>
      </c>
      <c r="B3197" s="14" t="str">
        <f t="shared" ca="1" si="638"/>
        <v>bc4b0edf-745a-40f3-b54e-cce8863a071e</v>
      </c>
      <c r="C3197" s="14" t="str">
        <f t="shared" ca="1" si="639"/>
        <v>0a3f507e-1f86-32b8-e044-0003ba298018</v>
      </c>
      <c r="D3197" s="14">
        <f t="shared" ca="1" si="640"/>
        <v>993951</v>
      </c>
      <c r="E3197" s="1">
        <f t="shared" ca="1" si="641"/>
        <v>120</v>
      </c>
      <c r="F3197" s="1">
        <f t="shared" ca="1" si="642"/>
        <v>166</v>
      </c>
      <c r="G3197" s="1">
        <f t="shared" ca="1" si="643"/>
        <v>1972</v>
      </c>
      <c r="H3197" s="1" t="str">
        <f ca="1">IFERROR(INDEX(Varmeinstallation!B:B,MATCH(INDIRECT($A$1&amp;"L"&amp;A3197)*1,Varmeinstallation!A:A,0)),"Ingen varmeinstallationer")</f>
        <v>Centralvarme fra eget anlæg, et-kammer fyr</v>
      </c>
      <c r="I3197" s="1" t="str">
        <f ca="1">IFERROR(INDEX(Opvarmningsmiddel!B:B,MATCH(INDIRECT($A$1&amp;"M"&amp;A3197)*1,Opvarmningsmiddel!A:A,0)),"")</f>
        <v>Naturgas</v>
      </c>
      <c r="J3197" s="1">
        <f t="shared" ca="1" si="644"/>
        <v>0</v>
      </c>
      <c r="K3197" s="1" t="str">
        <f ca="1">IFERROR(INDEX(Relationstabel!$C$3:$K$10,MATCH(VALUE(INDIRECT($A$1&amp;"L"&amp;A3197)),Relationstabel!$A$3:$A$10,0),MATCH(IFERROR(VALUE(INDIRECT($A$1&amp;"M"&amp;A3197)),0),Relationstabel!$C$1:$K$1,0)),"Ingen varmeinstallationer")</f>
        <v>Naturgas</v>
      </c>
      <c r="L3197" s="1" t="str">
        <f ca="1">INDEX(Anvendelseskode!B:B,MATCH($E3197,Anvendelseskode!$A:$A,0))</f>
        <v>Fritliggende enfamilieshus (parcelhus)</v>
      </c>
      <c r="M3197" s="1" t="str">
        <f ca="1">INDEX(Anvendelseskode!C:C,MATCH($E3197,Anvendelseskode!$A:$A,0))</f>
        <v>Parcelhuse</v>
      </c>
      <c r="N3197" s="1" t="str">
        <f ca="1">INDEX(Anvendelseskode!D:D,MATCH($E3197,Anvendelseskode!$A:$A,0))</f>
        <v>Private husholdninger</v>
      </c>
      <c r="O3197" s="1" t="str">
        <f ca="1">IFERROR(INDEX(SBi!$2:$2,MATCH(G3197,SBi!$1:$1,1)),SBi!$K$2)</f>
        <v>1961-1972</v>
      </c>
      <c r="P3197" s="1">
        <f ca="1">IFERROR(INDEX(SBi!$C$3:$K$28,MATCH(E3197,SBi!$B$3:$B$28,0),MATCH(O3197,SBi!$C$2:$K$2,0)),0)</f>
        <v>134.30000000000001</v>
      </c>
      <c r="Q3197" s="19">
        <f t="shared" ca="1" si="645"/>
        <v>22.293800000000005</v>
      </c>
      <c r="R3197" s="19" t="str">
        <f ca="1">IFERROR(INDEX(VpD!$2:$2,MATCH(G3197,VpD!$1:$1,1)),VpD!$I$2)</f>
        <v>1961-1972</v>
      </c>
      <c r="S3197" s="1">
        <f ca="1">IFERROR(INDEX(VpD!$C$3:$I$27,MATCH(E3197,VpD!$B$3:$B$27,0),MATCH(R3197,VpD!$C$2:$I$2,0)),0)</f>
        <v>143</v>
      </c>
      <c r="T3197" s="19">
        <f t="shared" ca="1" si="646"/>
        <v>23.738</v>
      </c>
      <c r="U3197" s="14" t="str">
        <f t="shared" ca="1" si="647"/>
        <v xml:space="preserve">711148.47 </v>
      </c>
      <c r="V3197" s="14" t="str">
        <f t="shared" ca="1" si="648"/>
        <v>6171518.29</v>
      </c>
      <c r="W3197" s="14" t="str">
        <f t="shared" ca="1" si="649"/>
        <v>POINT(711148.47 6171518.29)</v>
      </c>
      <c r="X3197" s="14" t="str">
        <f>IFERROR(INDEX(BygningOmraade!B:B,MATCH(A3197,BygningOmraade!A:A,0)),"")</f>
        <v/>
      </c>
    </row>
    <row r="3198" spans="1:24" s="14" customFormat="1" x14ac:dyDescent="0.25">
      <c r="A3198" s="14">
        <f t="shared" si="637"/>
        <v>3198</v>
      </c>
      <c r="B3198" s="14" t="str">
        <f t="shared" ca="1" si="638"/>
        <v>bc7a7047-55c3-4960-b6b5-75311f68edcd</v>
      </c>
      <c r="C3198" s="14" t="str">
        <f t="shared" ca="1" si="639"/>
        <v>0a3f507e-1ee3-32b8-e044-0003ba298018</v>
      </c>
      <c r="D3198" s="14">
        <f t="shared" ca="1" si="640"/>
        <v>994617</v>
      </c>
      <c r="E3198" s="1">
        <f t="shared" ca="1" si="641"/>
        <v>130</v>
      </c>
      <c r="F3198" s="1">
        <f t="shared" ca="1" si="642"/>
        <v>107</v>
      </c>
      <c r="G3198" s="1">
        <f t="shared" ca="1" si="643"/>
        <v>1988</v>
      </c>
      <c r="H3198" s="1" t="str">
        <f ca="1">IFERROR(INDEX(Varmeinstallation!B:B,MATCH(INDIRECT($A$1&amp;"L"&amp;A3198)*1,Varmeinstallation!A:A,0)),"Ingen varmeinstallationer")</f>
        <v>Fjernvarme/blokvarme (radiatorsystemer eller varmluftanlæg)</v>
      </c>
      <c r="I3198" s="1" t="str">
        <f ca="1">IFERROR(INDEX(Opvarmningsmiddel!B:B,MATCH(INDIRECT($A$1&amp;"M"&amp;A3198)*1,Opvarmningsmiddel!A:A,0)),"")</f>
        <v/>
      </c>
      <c r="J3198" s="1">
        <f t="shared" ca="1" si="644"/>
        <v>0</v>
      </c>
      <c r="K3198" s="1" t="str">
        <f ca="1">IFERROR(INDEX(Relationstabel!$C$3:$K$10,MATCH(VALUE(INDIRECT($A$1&amp;"L"&amp;A3198)),Relationstabel!$A$3:$A$10,0),MATCH(IFERROR(VALUE(INDIRECT($A$1&amp;"M"&amp;A3198)),0),Relationstabel!$C$1:$K$1,0)),"Ingen varmeinstallationer")</f>
        <v>Fjernvarme/ Blokvarme</v>
      </c>
      <c r="L3198" s="1" t="str">
        <f ca="1">INDEX(Anvendelseskode!B:B,MATCH($E3198,Anvendelseskode!$A:$A,0))</f>
        <v>Række-, kæde-, dobbelthus (lodret adskillelse mellem enhederne)</v>
      </c>
      <c r="M3198" s="1" t="str">
        <f ca="1">INDEX(Anvendelseskode!C:C,MATCH($E3198,Anvendelseskode!$A:$A,0))</f>
        <v>Række-, kæde og dobbelthuse</v>
      </c>
      <c r="N3198" s="1" t="str">
        <f ca="1">INDEX(Anvendelseskode!D:D,MATCH($E3198,Anvendelseskode!$A:$A,0))</f>
        <v>Private husholdninger</v>
      </c>
      <c r="O3198" s="1" t="str">
        <f ca="1">IFERROR(INDEX(SBi!$2:$2,MATCH(G3198,SBi!$1:$1,1)),SBi!$K$2)</f>
        <v>1979-1998</v>
      </c>
      <c r="P3198" s="1">
        <f ca="1">IFERROR(INDEX(SBi!$C$3:$K$28,MATCH(E3198,SBi!$B$3:$B$28,0),MATCH(O3198,SBi!$C$2:$K$2,0)),0)</f>
        <v>96.8</v>
      </c>
      <c r="Q3198" s="19">
        <f t="shared" ca="1" si="645"/>
        <v>10.3576</v>
      </c>
      <c r="R3198" s="19" t="str">
        <f ca="1">IFERROR(INDEX(VpD!$2:$2,MATCH(G3198,VpD!$1:$1,1)),VpD!$I$2)</f>
        <v>1979-1998</v>
      </c>
      <c r="S3198" s="1">
        <f ca="1">IFERROR(INDEX(VpD!$C$3:$I$27,MATCH(E3198,VpD!$B$3:$B$27,0),MATCH(R3198,VpD!$C$2:$I$2,0)),0)</f>
        <v>74</v>
      </c>
      <c r="T3198" s="19">
        <f t="shared" ca="1" si="646"/>
        <v>7.9180000000000001</v>
      </c>
      <c r="U3198" s="14" t="str">
        <f t="shared" ca="1" si="647"/>
        <v xml:space="preserve">711674.77 </v>
      </c>
      <c r="V3198" s="14" t="str">
        <f t="shared" ca="1" si="648"/>
        <v>6172163.45</v>
      </c>
      <c r="W3198" s="14" t="str">
        <f t="shared" ca="1" si="649"/>
        <v>POINT(711674.77 6172163.45)</v>
      </c>
      <c r="X3198" s="14" t="str">
        <f>IFERROR(INDEX(BygningOmraade!B:B,MATCH(A3198,BygningOmraade!A:A,0)),"")</f>
        <v/>
      </c>
    </row>
    <row r="3199" spans="1:24" s="14" customFormat="1" x14ac:dyDescent="0.25">
      <c r="A3199" s="14">
        <f t="shared" si="637"/>
        <v>3199</v>
      </c>
      <c r="B3199" s="14" t="str">
        <f t="shared" ca="1" si="638"/>
        <v>bc7db813-ffda-403a-a32f-d0d802b878d9</v>
      </c>
      <c r="C3199" s="14" t="str">
        <f t="shared" ca="1" si="639"/>
        <v>0a3f507e-2259-32b8-e044-0003ba298018</v>
      </c>
      <c r="D3199" s="14">
        <f t="shared" ca="1" si="640"/>
        <v>995815</v>
      </c>
      <c r="E3199" s="1">
        <f t="shared" ca="1" si="641"/>
        <v>120</v>
      </c>
      <c r="F3199" s="1">
        <f t="shared" ca="1" si="642"/>
        <v>160</v>
      </c>
      <c r="G3199" s="1">
        <f t="shared" ca="1" si="643"/>
        <v>1971</v>
      </c>
      <c r="H3199" s="1" t="str">
        <f ca="1">IFERROR(INDEX(Varmeinstallation!B:B,MATCH(INDIRECT($A$1&amp;"L"&amp;A3199)*1,Varmeinstallation!A:A,0)),"Ingen varmeinstallationer")</f>
        <v>Centralvarme fra eget anlæg, et-kammer fyr</v>
      </c>
      <c r="I3199" s="1" t="str">
        <f ca="1">IFERROR(INDEX(Opvarmningsmiddel!B:B,MATCH(INDIRECT($A$1&amp;"M"&amp;A3199)*1,Opvarmningsmiddel!A:A,0)),"")</f>
        <v>Naturgas</v>
      </c>
      <c r="J3199" s="1">
        <f t="shared" ca="1" si="644"/>
        <v>2</v>
      </c>
      <c r="K3199" s="1" t="str">
        <f ca="1">IFERROR(INDEX(Relationstabel!$C$3:$K$10,MATCH(VALUE(INDIRECT($A$1&amp;"L"&amp;A3199)),Relationstabel!$A$3:$A$10,0),MATCH(IFERROR(VALUE(INDIRECT($A$1&amp;"M"&amp;A3199)),0),Relationstabel!$C$1:$K$1,0)),"Ingen varmeinstallationer")</f>
        <v>Naturgas</v>
      </c>
      <c r="L3199" s="1" t="str">
        <f ca="1">INDEX(Anvendelseskode!B:B,MATCH($E3199,Anvendelseskode!$A:$A,0))</f>
        <v>Fritliggende enfamilieshus (parcelhus)</v>
      </c>
      <c r="M3199" s="1" t="str">
        <f ca="1">INDEX(Anvendelseskode!C:C,MATCH($E3199,Anvendelseskode!$A:$A,0))</f>
        <v>Parcelhuse</v>
      </c>
      <c r="N3199" s="1" t="str">
        <f ca="1">INDEX(Anvendelseskode!D:D,MATCH($E3199,Anvendelseskode!$A:$A,0))</f>
        <v>Private husholdninger</v>
      </c>
      <c r="O3199" s="1" t="str">
        <f ca="1">IFERROR(INDEX(SBi!$2:$2,MATCH(G3199,SBi!$1:$1,1)),SBi!$K$2)</f>
        <v>1961-1972</v>
      </c>
      <c r="P3199" s="1">
        <f ca="1">IFERROR(INDEX(SBi!$C$3:$K$28,MATCH(E3199,SBi!$B$3:$B$28,0),MATCH(O3199,SBi!$C$2:$K$2,0)),0)</f>
        <v>134.30000000000001</v>
      </c>
      <c r="Q3199" s="19">
        <f t="shared" ca="1" si="645"/>
        <v>21.488</v>
      </c>
      <c r="R3199" s="19" t="str">
        <f ca="1">IFERROR(INDEX(VpD!$2:$2,MATCH(G3199,VpD!$1:$1,1)),VpD!$I$2)</f>
        <v>1961-1972</v>
      </c>
      <c r="S3199" s="1">
        <f ca="1">IFERROR(INDEX(VpD!$C$3:$I$27,MATCH(E3199,VpD!$B$3:$B$27,0),MATCH(R3199,VpD!$C$2:$I$2,0)),0)</f>
        <v>143</v>
      </c>
      <c r="T3199" s="19">
        <f t="shared" ca="1" si="646"/>
        <v>22.88</v>
      </c>
      <c r="U3199" s="14" t="str">
        <f t="shared" ca="1" si="647"/>
        <v xml:space="preserve">712066.14 </v>
      </c>
      <c r="V3199" s="14" t="str">
        <f t="shared" ca="1" si="648"/>
        <v>6171701.68</v>
      </c>
      <c r="W3199" s="14" t="str">
        <f t="shared" ca="1" si="649"/>
        <v>POINT(712066.14 6171701.68)</v>
      </c>
      <c r="X3199" s="14" t="str">
        <f>IFERROR(INDEX(BygningOmraade!B:B,MATCH(A3199,BygningOmraade!A:A,0)),"")</f>
        <v/>
      </c>
    </row>
    <row r="3200" spans="1:24" s="14" customFormat="1" x14ac:dyDescent="0.25">
      <c r="A3200" s="14">
        <f t="shared" si="637"/>
        <v>3200</v>
      </c>
      <c r="B3200" s="14" t="str">
        <f t="shared" ca="1" si="638"/>
        <v>bc88afd0-692c-4251-8221-d7ce55cbcb8d</v>
      </c>
      <c r="C3200" s="14" t="str">
        <f t="shared" ca="1" si="639"/>
        <v>0a3f507e-182c-32b8-e044-0003ba298018</v>
      </c>
      <c r="D3200" s="14">
        <f t="shared" ca="1" si="640"/>
        <v>995933</v>
      </c>
      <c r="E3200" s="1">
        <f t="shared" ca="1" si="641"/>
        <v>120</v>
      </c>
      <c r="F3200" s="1">
        <f t="shared" ca="1" si="642"/>
        <v>93</v>
      </c>
      <c r="G3200" s="1">
        <f t="shared" ca="1" si="643"/>
        <v>1952</v>
      </c>
      <c r="H3200" s="1" t="str">
        <f ca="1">IFERROR(INDEX(Varmeinstallation!B:B,MATCH(INDIRECT($A$1&amp;"L"&amp;A3200)*1,Varmeinstallation!A:A,0)),"Ingen varmeinstallationer")</f>
        <v>Centralvarme fra eget anlæg, et-kammer fyr</v>
      </c>
      <c r="I3200" s="1" t="str">
        <f ca="1">IFERROR(INDEX(Opvarmningsmiddel!B:B,MATCH(INDIRECT($A$1&amp;"M"&amp;A3200)*1,Opvarmningsmiddel!A:A,0)),"")</f>
        <v>Flydende brændsel (olie, petroleum, flaskegas m.m.)</v>
      </c>
      <c r="J3200" s="1">
        <f t="shared" ca="1" si="644"/>
        <v>2</v>
      </c>
      <c r="K3200" s="1" t="str">
        <f ca="1">IFERROR(INDEX(Relationstabel!$C$3:$K$10,MATCH(VALUE(INDIRECT($A$1&amp;"L"&amp;A3200)),Relationstabel!$A$3:$A$10,0),MATCH(IFERROR(VALUE(INDIRECT($A$1&amp;"M"&amp;A3200)),0),Relationstabel!$C$1:$K$1,0)),"Ingen varmeinstallationer")</f>
        <v>Olie</v>
      </c>
      <c r="L3200" s="1" t="str">
        <f ca="1">INDEX(Anvendelseskode!B:B,MATCH($E3200,Anvendelseskode!$A:$A,0))</f>
        <v>Fritliggende enfamilieshus (parcelhus)</v>
      </c>
      <c r="M3200" s="1" t="str">
        <f ca="1">INDEX(Anvendelseskode!C:C,MATCH($E3200,Anvendelseskode!$A:$A,0))</f>
        <v>Parcelhuse</v>
      </c>
      <c r="N3200" s="1" t="str">
        <f ca="1">INDEX(Anvendelseskode!D:D,MATCH($E3200,Anvendelseskode!$A:$A,0))</f>
        <v>Private husholdninger</v>
      </c>
      <c r="O3200" s="1" t="str">
        <f ca="1">IFERROR(INDEX(SBi!$2:$2,MATCH(G3200,SBi!$1:$1,1)),SBi!$K$2)</f>
        <v>1951-1960</v>
      </c>
      <c r="P3200" s="1">
        <f ca="1">IFERROR(INDEX(SBi!$C$3:$K$28,MATCH(E3200,SBi!$B$3:$B$28,0),MATCH(O3200,SBi!$C$2:$K$2,0)),0)</f>
        <v>154.9</v>
      </c>
      <c r="Q3200" s="19">
        <f t="shared" ca="1" si="645"/>
        <v>14.405700000000001</v>
      </c>
      <c r="R3200" s="19" t="str">
        <f ca="1">IFERROR(INDEX(VpD!$2:$2,MATCH(G3200,VpD!$1:$1,1)),VpD!$I$2)</f>
        <v>1951-1960</v>
      </c>
      <c r="S3200" s="1">
        <f ca="1">IFERROR(INDEX(VpD!$C$3:$I$27,MATCH(E3200,VpD!$B$3:$B$27,0),MATCH(R3200,VpD!$C$2:$I$2,0)),0)</f>
        <v>204</v>
      </c>
      <c r="T3200" s="19">
        <f t="shared" ca="1" si="646"/>
        <v>18.972000000000001</v>
      </c>
      <c r="U3200" s="14" t="str">
        <f t="shared" ca="1" si="647"/>
        <v xml:space="preserve">712815.95 </v>
      </c>
      <c r="V3200" s="14" t="str">
        <f t="shared" ca="1" si="648"/>
        <v>6170283.93</v>
      </c>
      <c r="W3200" s="14" t="str">
        <f t="shared" ca="1" si="649"/>
        <v>POINT(712815.95 6170283.93)</v>
      </c>
      <c r="X3200" s="14" t="str">
        <f>IFERROR(INDEX(BygningOmraade!B:B,MATCH(A3200,BygningOmraade!A:A,0)),"")</f>
        <v/>
      </c>
    </row>
    <row r="3201" spans="1:24" s="14" customFormat="1" x14ac:dyDescent="0.25">
      <c r="A3201" s="14">
        <f t="shared" si="637"/>
        <v>3201</v>
      </c>
      <c r="B3201" s="14" t="str">
        <f t="shared" ca="1" si="638"/>
        <v>bc97d8ab-afdd-475c-9062-aa237d876edc</v>
      </c>
      <c r="C3201" s="14" t="str">
        <f t="shared" ca="1" si="639"/>
        <v>0a3f507e-2402-32b8-e044-0003ba298018</v>
      </c>
      <c r="D3201" s="14">
        <f t="shared" ca="1" si="640"/>
        <v>994727</v>
      </c>
      <c r="E3201" s="1">
        <f t="shared" ca="1" si="641"/>
        <v>130</v>
      </c>
      <c r="F3201" s="1">
        <f t="shared" ca="1" si="642"/>
        <v>104</v>
      </c>
      <c r="G3201" s="1">
        <f t="shared" ca="1" si="643"/>
        <v>1993</v>
      </c>
      <c r="H3201" s="1" t="str">
        <f ca="1">IFERROR(INDEX(Varmeinstallation!B:B,MATCH(INDIRECT($A$1&amp;"L"&amp;A3201)*1,Varmeinstallation!A:A,0)),"Ingen varmeinstallationer")</f>
        <v>Fjernvarme/blokvarme (radiatorsystemer eller varmluftanlæg)</v>
      </c>
      <c r="I3201" s="1" t="str">
        <f ca="1">IFERROR(INDEX(Opvarmningsmiddel!B:B,MATCH(INDIRECT($A$1&amp;"M"&amp;A3201)*1,Opvarmningsmiddel!A:A,0)),"")</f>
        <v/>
      </c>
      <c r="J3201" s="1">
        <f t="shared" ca="1" si="644"/>
        <v>0</v>
      </c>
      <c r="K3201" s="1" t="str">
        <f ca="1">IFERROR(INDEX(Relationstabel!$C$3:$K$10,MATCH(VALUE(INDIRECT($A$1&amp;"L"&amp;A3201)),Relationstabel!$A$3:$A$10,0),MATCH(IFERROR(VALUE(INDIRECT($A$1&amp;"M"&amp;A3201)),0),Relationstabel!$C$1:$K$1,0)),"Ingen varmeinstallationer")</f>
        <v>Fjernvarme/ Blokvarme</v>
      </c>
      <c r="L3201" s="1" t="str">
        <f ca="1">INDEX(Anvendelseskode!B:B,MATCH($E3201,Anvendelseskode!$A:$A,0))</f>
        <v>Række-, kæde-, dobbelthus (lodret adskillelse mellem enhederne)</v>
      </c>
      <c r="M3201" s="1" t="str">
        <f ca="1">INDEX(Anvendelseskode!C:C,MATCH($E3201,Anvendelseskode!$A:$A,0))</f>
        <v>Række-, kæde og dobbelthuse</v>
      </c>
      <c r="N3201" s="1" t="str">
        <f ca="1">INDEX(Anvendelseskode!D:D,MATCH($E3201,Anvendelseskode!$A:$A,0))</f>
        <v>Private husholdninger</v>
      </c>
      <c r="O3201" s="1" t="str">
        <f ca="1">IFERROR(INDEX(SBi!$2:$2,MATCH(G3201,SBi!$1:$1,1)),SBi!$K$2)</f>
        <v>1979-1998</v>
      </c>
      <c r="P3201" s="1">
        <f ca="1">IFERROR(INDEX(SBi!$C$3:$K$28,MATCH(E3201,SBi!$B$3:$B$28,0),MATCH(O3201,SBi!$C$2:$K$2,0)),0)</f>
        <v>96.8</v>
      </c>
      <c r="Q3201" s="19">
        <f t="shared" ca="1" si="645"/>
        <v>10.0672</v>
      </c>
      <c r="R3201" s="19" t="str">
        <f ca="1">IFERROR(INDEX(VpD!$2:$2,MATCH(G3201,VpD!$1:$1,1)),VpD!$I$2)</f>
        <v>1979-1998</v>
      </c>
      <c r="S3201" s="1">
        <f ca="1">IFERROR(INDEX(VpD!$C$3:$I$27,MATCH(E3201,VpD!$B$3:$B$27,0),MATCH(R3201,VpD!$C$2:$I$2,0)),0)</f>
        <v>74</v>
      </c>
      <c r="T3201" s="19">
        <f t="shared" ca="1" si="646"/>
        <v>7.6959999999999997</v>
      </c>
      <c r="U3201" s="14" t="str">
        <f t="shared" ca="1" si="647"/>
        <v xml:space="preserve">711627.77 </v>
      </c>
      <c r="V3201" s="14" t="str">
        <f t="shared" ca="1" si="648"/>
        <v>6172528.16</v>
      </c>
      <c r="W3201" s="14" t="str">
        <f t="shared" ca="1" si="649"/>
        <v>POINT(711627.77 6172528.16)</v>
      </c>
      <c r="X3201" s="14" t="str">
        <f>IFERROR(INDEX(BygningOmraade!B:B,MATCH(A3201,BygningOmraade!A:A,0)),"")</f>
        <v/>
      </c>
    </row>
    <row r="3202" spans="1:24" s="14" customFormat="1" x14ac:dyDescent="0.25">
      <c r="A3202" s="14">
        <f t="shared" si="637"/>
        <v>3202</v>
      </c>
      <c r="B3202" s="14" t="str">
        <f t="shared" ca="1" si="638"/>
        <v>bc99cf9e-dbd0-44e9-a84a-8a033136dbd5</v>
      </c>
      <c r="C3202" s="14" t="str">
        <f t="shared" ca="1" si="639"/>
        <v>0a3f507e-1fef-32b8-e044-0003ba298018</v>
      </c>
      <c r="D3202" s="14">
        <f t="shared" ca="1" si="640"/>
        <v>993736</v>
      </c>
      <c r="E3202" s="1">
        <f t="shared" ca="1" si="641"/>
        <v>120</v>
      </c>
      <c r="F3202" s="1">
        <f t="shared" ca="1" si="642"/>
        <v>109</v>
      </c>
      <c r="G3202" s="1">
        <f t="shared" ca="1" si="643"/>
        <v>1973</v>
      </c>
      <c r="H3202" s="1" t="str">
        <f ca="1">IFERROR(INDEX(Varmeinstallation!B:B,MATCH(INDIRECT($A$1&amp;"L"&amp;A3202)*1,Varmeinstallation!A:A,0)),"Ingen varmeinstallationer")</f>
        <v>Varmepumpe</v>
      </c>
      <c r="I3202" s="1" t="str">
        <f ca="1">IFERROR(INDEX(Opvarmningsmiddel!B:B,MATCH(INDIRECT($A$1&amp;"M"&amp;A3202)*1,Opvarmningsmiddel!A:A,0)),"")</f>
        <v>Naturgas</v>
      </c>
      <c r="J3202" s="1">
        <f t="shared" ca="1" si="644"/>
        <v>0</v>
      </c>
      <c r="K3202" s="1" t="str">
        <f ca="1">IFERROR(INDEX(Relationstabel!$C$3:$K$10,MATCH(VALUE(INDIRECT($A$1&amp;"L"&amp;A3202)),Relationstabel!$A$3:$A$10,0),MATCH(IFERROR(VALUE(INDIRECT($A$1&amp;"M"&amp;A3202)),0),Relationstabel!$C$1:$K$1,0)),"Ingen varmeinstallationer")</f>
        <v>Varmepumpe</v>
      </c>
      <c r="L3202" s="1" t="str">
        <f ca="1">INDEX(Anvendelseskode!B:B,MATCH($E3202,Anvendelseskode!$A:$A,0))</f>
        <v>Fritliggende enfamilieshus (parcelhus)</v>
      </c>
      <c r="M3202" s="1" t="str">
        <f ca="1">INDEX(Anvendelseskode!C:C,MATCH($E3202,Anvendelseskode!$A:$A,0))</f>
        <v>Parcelhuse</v>
      </c>
      <c r="N3202" s="1" t="str">
        <f ca="1">INDEX(Anvendelseskode!D:D,MATCH($E3202,Anvendelseskode!$A:$A,0))</f>
        <v>Private husholdninger</v>
      </c>
      <c r="O3202" s="1" t="str">
        <f ca="1">IFERROR(INDEX(SBi!$2:$2,MATCH(G3202,SBi!$1:$1,1)),SBi!$K$2)</f>
        <v>1973-1978</v>
      </c>
      <c r="P3202" s="1">
        <f ca="1">IFERROR(INDEX(SBi!$C$3:$K$28,MATCH(E3202,SBi!$B$3:$B$28,0),MATCH(O3202,SBi!$C$2:$K$2,0)),0)</f>
        <v>119.8</v>
      </c>
      <c r="Q3202" s="19">
        <f t="shared" ca="1" si="645"/>
        <v>13.058199999999999</v>
      </c>
      <c r="R3202" s="19" t="str">
        <f ca="1">IFERROR(INDEX(VpD!$2:$2,MATCH(G3202,VpD!$1:$1,1)),VpD!$I$2)</f>
        <v>1973-1978</v>
      </c>
      <c r="S3202" s="1">
        <f ca="1">IFERROR(INDEX(VpD!$C$3:$I$27,MATCH(E3202,VpD!$B$3:$B$27,0),MATCH(R3202,VpD!$C$2:$I$2,0)),0)</f>
        <v>117</v>
      </c>
      <c r="T3202" s="19">
        <f t="shared" ca="1" si="646"/>
        <v>12.753</v>
      </c>
      <c r="U3202" s="14" t="str">
        <f t="shared" ca="1" si="647"/>
        <v xml:space="preserve">710849.89 </v>
      </c>
      <c r="V3202" s="14" t="str">
        <f t="shared" ca="1" si="648"/>
        <v>6171723.75</v>
      </c>
      <c r="W3202" s="14" t="str">
        <f t="shared" ca="1" si="649"/>
        <v>POINT(710849.89 6171723.75)</v>
      </c>
      <c r="X3202" s="14" t="str">
        <f>IFERROR(INDEX(BygningOmraade!B:B,MATCH(A3202,BygningOmraade!A:A,0)),"")</f>
        <v/>
      </c>
    </row>
    <row r="3203" spans="1:24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bcb0c6cc-a454-442b-9d7f-14a4bc0cc078</v>
      </c>
      <c r="C3203" s="14" t="str">
        <f t="shared" ref="C3203:C3266" ca="1" si="652">INDIRECT($A$1&amp;"C"&amp;A3203)</f>
        <v>0a3f507e-213e-32b8-e044-0003ba298018</v>
      </c>
      <c r="D3203" s="14">
        <f t="shared" ref="D3203:D3266" ca="1" si="653">INDIRECT($A$1&amp;"D"&amp;A3203)</f>
        <v>997071</v>
      </c>
      <c r="E3203" s="1">
        <f t="shared" ref="E3203:E3266" ca="1" si="654">ROUNDDOWN(INDIRECT($A$1&amp;"E"&amp;A3203),-1)</f>
        <v>120</v>
      </c>
      <c r="F3203" s="1">
        <f t="shared" ref="F3203:F3266" ca="1" si="655">INDIRECT($A$1&amp;"G"&amp;A3203)+INDIRECT($A$1&amp;"H"&amp;A3203)+INDIRECT($A$1&amp;"I"&amp;A3203)*0.5</f>
        <v>212</v>
      </c>
      <c r="G3203" s="1">
        <f t="shared" ref="G3203:G3266" ca="1" si="656">MAX(INDIRECT($A$1&amp;"J"&amp;A3203),INDIRECT($A$1&amp;"K"&amp;A3203))</f>
        <v>1967</v>
      </c>
      <c r="H3203" s="1" t="str">
        <f ca="1">IFERROR(INDEX(Varmeinstallation!B:B,MATCH(INDIRECT($A$1&amp;"L"&amp;A3203)*1,Varmeinstallation!A:A,0)),"Ingen varmeinstallationer")</f>
        <v>Centralvarme fra eget anlæg, et-kammer fyr</v>
      </c>
      <c r="I3203" s="1" t="str">
        <f ca="1">IFERROR(INDEX(Opvarmningsmiddel!B:B,MATCH(INDIRECT($A$1&amp;"M"&amp;A3203)*1,Opvarmningsmiddel!A:A,0)),"")</f>
        <v>Flydende brændsel (olie, petroleum, flaskegas m.m.)</v>
      </c>
      <c r="J3203" s="1">
        <f t="shared" ref="J3203:J3266" ca="1" si="657">VALUE(INDIRECT($A$1&amp;"N"&amp;A3203))</f>
        <v>2</v>
      </c>
      <c r="K3203" s="1" t="str">
        <f ca="1">IFERROR(INDEX(Relationstabel!$C$3:$K$10,MATCH(VALUE(INDIRECT($A$1&amp;"L"&amp;A3203)),Relationstabel!$A$3:$A$10,0),MATCH(IFERROR(VALUE(INDIRECT($A$1&amp;"M"&amp;A3203)),0),Relationstabel!$C$1:$K$1,0)),"Ingen varmeinstallationer")</f>
        <v>Olie</v>
      </c>
      <c r="L3203" s="1" t="str">
        <f ca="1">INDEX(Anvendelseskode!B:B,MATCH($E3203,Anvendelseskode!$A:$A,0))</f>
        <v>Fritliggende enfamilieshus (parcelhus)</v>
      </c>
      <c r="M3203" s="1" t="str">
        <f ca="1">INDEX(Anvendelseskode!C:C,MATCH($E3203,Anvendelseskode!$A:$A,0))</f>
        <v>Parcelhuse</v>
      </c>
      <c r="N3203" s="1" t="str">
        <f ca="1">INDEX(Anvendelseskode!D:D,MATCH($E3203,Anvendelseskode!$A:$A,0))</f>
        <v>Private husholdninger</v>
      </c>
      <c r="O3203" s="1" t="str">
        <f ca="1">IFERROR(INDEX(SBi!$2:$2,MATCH(G3203,SBi!$1:$1,1)),SBi!$K$2)</f>
        <v>1961-1972</v>
      </c>
      <c r="P3203" s="1">
        <f ca="1">IFERROR(INDEX(SBi!$C$3:$K$28,MATCH(E3203,SBi!$B$3:$B$28,0),MATCH(O3203,SBi!$C$2:$K$2,0)),0)</f>
        <v>134.30000000000001</v>
      </c>
      <c r="Q3203" s="19">
        <f t="shared" ref="Q3203:Q3266" ca="1" si="658">P3203*F3203/1000</f>
        <v>28.471600000000002</v>
      </c>
      <c r="R3203" s="19" t="str">
        <f ca="1">IFERROR(INDEX(VpD!$2:$2,MATCH(G3203,VpD!$1:$1,1)),VpD!$I$2)</f>
        <v>1961-1972</v>
      </c>
      <c r="S3203" s="1">
        <f ca="1">IFERROR(INDEX(VpD!$C$3:$I$27,MATCH(E3203,VpD!$B$3:$B$27,0),MATCH(R3203,VpD!$C$2:$I$2,0)),0)</f>
        <v>143</v>
      </c>
      <c r="T3203" s="19">
        <f t="shared" ref="T3203:T3266" ca="1" si="659">S3203*F3203/1000</f>
        <v>30.315999999999999</v>
      </c>
      <c r="U3203" s="14" t="str">
        <f t="shared" ref="U3203:U3266" ca="1" si="660">IFERROR(SUBSTITUTE(LEFT(W3203,FIND(" ",W3203)),"POINT(",""),"")</f>
        <v xml:space="preserve">713609.92 </v>
      </c>
      <c r="V3203" s="14" t="str">
        <f t="shared" ref="V3203:V3266" ca="1" si="661">IFERROR(SUBSTITUTE(RIGHT(W3203,LEN(W3203)-FIND(" ",W3203)),")",""),"")</f>
        <v>6168984.62</v>
      </c>
      <c r="W3203" s="14" t="str">
        <f t="shared" ref="W3203:W3266" ca="1" si="662">INDIRECT($A$1&amp;"o"&amp;A3203)</f>
        <v>POINT(713609.92 6168984.62)</v>
      </c>
      <c r="X3203" s="14" t="str">
        <f>IFERROR(INDEX(BygningOmraade!B:B,MATCH(A3203,BygningOmraade!A:A,0)),"")</f>
        <v/>
      </c>
    </row>
    <row r="3204" spans="1:24" s="14" customFormat="1" x14ac:dyDescent="0.25">
      <c r="A3204" s="14">
        <f t="shared" si="650"/>
        <v>3204</v>
      </c>
      <c r="B3204" s="14" t="str">
        <f t="shared" ca="1" si="651"/>
        <v>bcb1bf94-37b8-4882-90e8-827a3e19c0c8</v>
      </c>
      <c r="C3204" s="14" t="str">
        <f t="shared" ca="1" si="652"/>
        <v>0a3f507e-19d1-32b8-e044-0003ba298018</v>
      </c>
      <c r="D3204" s="14">
        <f t="shared" ca="1" si="653"/>
        <v>994632</v>
      </c>
      <c r="E3204" s="1">
        <f t="shared" ca="1" si="654"/>
        <v>130</v>
      </c>
      <c r="F3204" s="1">
        <f t="shared" ca="1" si="655"/>
        <v>131</v>
      </c>
      <c r="G3204" s="1">
        <f t="shared" ca="1" si="656"/>
        <v>1975</v>
      </c>
      <c r="H3204" s="1" t="str">
        <f ca="1">IFERROR(INDEX(Varmeinstallation!B:B,MATCH(INDIRECT($A$1&amp;"L"&amp;A3204)*1,Varmeinstallation!A:A,0)),"Ingen varmeinstallationer")</f>
        <v>Fjernvarme/blokvarme (radiatorsystemer eller varmluftanlæg)</v>
      </c>
      <c r="I3204" s="1" t="str">
        <f ca="1">IFERROR(INDEX(Opvarmningsmiddel!B:B,MATCH(INDIRECT($A$1&amp;"M"&amp;A3204)*1,Opvarmningsmiddel!A:A,0)),"")</f>
        <v/>
      </c>
      <c r="J3204" s="1">
        <f t="shared" ca="1" si="657"/>
        <v>0</v>
      </c>
      <c r="K3204" s="1" t="str">
        <f ca="1">IFERROR(INDEX(Relationstabel!$C$3:$K$10,MATCH(VALUE(INDIRECT($A$1&amp;"L"&amp;A3204)),Relationstabel!$A$3:$A$10,0),MATCH(IFERROR(VALUE(INDIRECT($A$1&amp;"M"&amp;A3204)),0),Relationstabel!$C$1:$K$1,0)),"Ingen varmeinstallationer")</f>
        <v>Fjernvarme/ Blokvarme</v>
      </c>
      <c r="L3204" s="1" t="str">
        <f ca="1">INDEX(Anvendelseskode!B:B,MATCH($E3204,Anvendelseskode!$A:$A,0))</f>
        <v>Række-, kæde-, dobbelthus (lodret adskillelse mellem enhederne)</v>
      </c>
      <c r="M3204" s="1" t="str">
        <f ca="1">INDEX(Anvendelseskode!C:C,MATCH($E3204,Anvendelseskode!$A:$A,0))</f>
        <v>Række-, kæde og dobbelthuse</v>
      </c>
      <c r="N3204" s="1" t="str">
        <f ca="1">INDEX(Anvendelseskode!D:D,MATCH($E3204,Anvendelseskode!$A:$A,0))</f>
        <v>Private husholdninger</v>
      </c>
      <c r="O3204" s="1" t="str">
        <f ca="1">IFERROR(INDEX(SBi!$2:$2,MATCH(G3204,SBi!$1:$1,1)),SBi!$K$2)</f>
        <v>1973-1978</v>
      </c>
      <c r="P3204" s="1">
        <f ca="1">IFERROR(INDEX(SBi!$C$3:$K$28,MATCH(E3204,SBi!$B$3:$B$28,0),MATCH(O3204,SBi!$C$2:$K$2,0)),0)</f>
        <v>112.6</v>
      </c>
      <c r="Q3204" s="19">
        <f t="shared" ca="1" si="658"/>
        <v>14.750599999999999</v>
      </c>
      <c r="R3204" s="19" t="str">
        <f ca="1">IFERROR(INDEX(VpD!$2:$2,MATCH(G3204,VpD!$1:$1,1)),VpD!$I$2)</f>
        <v>1973-1978</v>
      </c>
      <c r="S3204" s="1">
        <f ca="1">IFERROR(INDEX(VpD!$C$3:$I$27,MATCH(E3204,VpD!$B$3:$B$27,0),MATCH(R3204,VpD!$C$2:$I$2,0)),0)</f>
        <v>98</v>
      </c>
      <c r="T3204" s="19">
        <f t="shared" ca="1" si="659"/>
        <v>12.837999999999999</v>
      </c>
      <c r="U3204" s="14" t="str">
        <f t="shared" ca="1" si="660"/>
        <v xml:space="preserve">711666.97 </v>
      </c>
      <c r="V3204" s="14" t="str">
        <f t="shared" ca="1" si="661"/>
        <v>6172353.1</v>
      </c>
      <c r="W3204" s="14" t="str">
        <f t="shared" ca="1" si="662"/>
        <v>POINT(711666.97 6172353.1)</v>
      </c>
      <c r="X3204" s="14" t="str">
        <f>IFERROR(INDEX(BygningOmraade!B:B,MATCH(A3204,BygningOmraade!A:A,0)),"")</f>
        <v/>
      </c>
    </row>
    <row r="3205" spans="1:24" s="14" customFormat="1" x14ac:dyDescent="0.25">
      <c r="A3205" s="14">
        <f t="shared" si="650"/>
        <v>3205</v>
      </c>
      <c r="B3205" s="14" t="str">
        <f t="shared" ca="1" si="651"/>
        <v>bcb2541c-47a6-4bb4-8b8b-2a9295b51fa4</v>
      </c>
      <c r="C3205" s="14" t="str">
        <f t="shared" ca="1" si="652"/>
        <v>0a3f507e-159b-32b8-e044-0003ba298018</v>
      </c>
      <c r="D3205" s="14">
        <f t="shared" ca="1" si="653"/>
        <v>995889</v>
      </c>
      <c r="E3205" s="1">
        <f t="shared" ca="1" si="654"/>
        <v>120</v>
      </c>
      <c r="F3205" s="1">
        <f t="shared" ca="1" si="655"/>
        <v>235</v>
      </c>
      <c r="G3205" s="1">
        <f t="shared" ca="1" si="656"/>
        <v>2003</v>
      </c>
      <c r="H3205" s="1" t="str">
        <f ca="1">IFERROR(INDEX(Varmeinstallation!B:B,MATCH(INDIRECT($A$1&amp;"L"&amp;A3205)*1,Varmeinstallation!A:A,0)),"Ingen varmeinstallationer")</f>
        <v>Centralvarme fra eget anlæg, et-kammer fyr</v>
      </c>
      <c r="I3205" s="1" t="str">
        <f ca="1">IFERROR(INDEX(Opvarmningsmiddel!B:B,MATCH(INDIRECT($A$1&amp;"M"&amp;A3205)*1,Opvarmningsmiddel!A:A,0)),"")</f>
        <v>Naturgas</v>
      </c>
      <c r="J3205" s="1">
        <f t="shared" ca="1" si="657"/>
        <v>2</v>
      </c>
      <c r="K3205" s="1" t="str">
        <f ca="1">IFERROR(INDEX(Relationstabel!$C$3:$K$10,MATCH(VALUE(INDIRECT($A$1&amp;"L"&amp;A3205)),Relationstabel!$A$3:$A$10,0),MATCH(IFERROR(VALUE(INDIRECT($A$1&amp;"M"&amp;A3205)),0),Relationstabel!$C$1:$K$1,0)),"Ingen varmeinstallationer")</f>
        <v>Naturgas</v>
      </c>
      <c r="L3205" s="1" t="str">
        <f ca="1">INDEX(Anvendelseskode!B:B,MATCH($E3205,Anvendelseskode!$A:$A,0))</f>
        <v>Fritliggende enfamilieshus (parcelhus)</v>
      </c>
      <c r="M3205" s="1" t="str">
        <f ca="1">INDEX(Anvendelseskode!C:C,MATCH($E3205,Anvendelseskode!$A:$A,0))</f>
        <v>Parcelhuse</v>
      </c>
      <c r="N3205" s="1" t="str">
        <f ca="1">INDEX(Anvendelseskode!D:D,MATCH($E3205,Anvendelseskode!$A:$A,0))</f>
        <v>Private husholdninger</v>
      </c>
      <c r="O3205" s="1" t="str">
        <f ca="1">IFERROR(INDEX(SBi!$2:$2,MATCH(G3205,SBi!$1:$1,1)),SBi!$K$2)</f>
        <v>1999-2006</v>
      </c>
      <c r="P3205" s="1">
        <f ca="1">IFERROR(INDEX(SBi!$C$3:$K$28,MATCH(E3205,SBi!$B$3:$B$28,0),MATCH(O3205,SBi!$C$2:$K$2,0)),0)</f>
        <v>83.9</v>
      </c>
      <c r="Q3205" s="19">
        <f t="shared" ca="1" si="658"/>
        <v>19.7165</v>
      </c>
      <c r="R3205" s="19" t="str">
        <f ca="1">IFERROR(INDEX(VpD!$2:$2,MATCH(G3205,VpD!$1:$1,1)),VpD!$I$2)</f>
        <v>&gt;1998</v>
      </c>
      <c r="S3205" s="1">
        <f ca="1">IFERROR(INDEX(VpD!$C$3:$I$27,MATCH(E3205,VpD!$B$3:$B$27,0),MATCH(R3205,VpD!$C$2:$I$2,0)),0)</f>
        <v>72</v>
      </c>
      <c r="T3205" s="19">
        <f t="shared" ca="1" si="659"/>
        <v>16.920000000000002</v>
      </c>
      <c r="U3205" s="14" t="str">
        <f t="shared" ca="1" si="660"/>
        <v xml:space="preserve">712851.5 </v>
      </c>
      <c r="V3205" s="14" t="str">
        <f t="shared" ca="1" si="661"/>
        <v>6169169.28</v>
      </c>
      <c r="W3205" s="14" t="str">
        <f t="shared" ca="1" si="662"/>
        <v>POINT(712851.5 6169169.28)</v>
      </c>
      <c r="X3205" s="14" t="str">
        <f>IFERROR(INDEX(BygningOmraade!B:B,MATCH(A3205,BygningOmraade!A:A,0)),"")</f>
        <v/>
      </c>
    </row>
    <row r="3206" spans="1:24" s="14" customFormat="1" x14ac:dyDescent="0.25">
      <c r="A3206" s="14">
        <f t="shared" si="650"/>
        <v>3206</v>
      </c>
      <c r="B3206" s="14" t="str">
        <f t="shared" ca="1" si="651"/>
        <v>bce8588c-6db4-4a06-9a70-e673e683c881</v>
      </c>
      <c r="C3206" s="14" t="str">
        <f t="shared" ca="1" si="652"/>
        <v>0a3f507e-2375-32b8-e044-0003ba298018</v>
      </c>
      <c r="D3206" s="14">
        <f t="shared" ca="1" si="653"/>
        <v>996558</v>
      </c>
      <c r="E3206" s="1">
        <f t="shared" ca="1" si="654"/>
        <v>120</v>
      </c>
      <c r="F3206" s="1">
        <f t="shared" ca="1" si="655"/>
        <v>130</v>
      </c>
      <c r="G3206" s="1">
        <f t="shared" ca="1" si="656"/>
        <v>1985</v>
      </c>
      <c r="H3206" s="1" t="str">
        <f ca="1">IFERROR(INDEX(Varmeinstallation!B:B,MATCH(INDIRECT($A$1&amp;"L"&amp;A3206)*1,Varmeinstallation!A:A,0)),"Ingen varmeinstallationer")</f>
        <v>Centralvarme fra eget anlæg, et-kammer fyr</v>
      </c>
      <c r="I3206" s="1" t="str">
        <f ca="1">IFERROR(INDEX(Opvarmningsmiddel!B:B,MATCH(INDIRECT($A$1&amp;"M"&amp;A3206)*1,Opvarmningsmiddel!A:A,0)),"")</f>
        <v>Naturgas</v>
      </c>
      <c r="J3206" s="1">
        <f t="shared" ca="1" si="657"/>
        <v>0</v>
      </c>
      <c r="K3206" s="1" t="str">
        <f ca="1">IFERROR(INDEX(Relationstabel!$C$3:$K$10,MATCH(VALUE(INDIRECT($A$1&amp;"L"&amp;A3206)),Relationstabel!$A$3:$A$10,0),MATCH(IFERROR(VALUE(INDIRECT($A$1&amp;"M"&amp;A3206)),0),Relationstabel!$C$1:$K$1,0)),"Ingen varmeinstallationer")</f>
        <v>Naturgas</v>
      </c>
      <c r="L3206" s="1" t="str">
        <f ca="1">INDEX(Anvendelseskode!B:B,MATCH($E3206,Anvendelseskode!$A:$A,0))</f>
        <v>Fritliggende enfamilieshus (parcelhus)</v>
      </c>
      <c r="M3206" s="1" t="str">
        <f ca="1">INDEX(Anvendelseskode!C:C,MATCH($E3206,Anvendelseskode!$A:$A,0))</f>
        <v>Parcelhuse</v>
      </c>
      <c r="N3206" s="1" t="str">
        <f ca="1">INDEX(Anvendelseskode!D:D,MATCH($E3206,Anvendelseskode!$A:$A,0))</f>
        <v>Private husholdninger</v>
      </c>
      <c r="O3206" s="1" t="str">
        <f ca="1">IFERROR(INDEX(SBi!$2:$2,MATCH(G3206,SBi!$1:$1,1)),SBi!$K$2)</f>
        <v>1979-1998</v>
      </c>
      <c r="P3206" s="1">
        <f ca="1">IFERROR(INDEX(SBi!$C$3:$K$28,MATCH(E3206,SBi!$B$3:$B$28,0),MATCH(O3206,SBi!$C$2:$K$2,0)),0)</f>
        <v>105.4</v>
      </c>
      <c r="Q3206" s="19">
        <f t="shared" ca="1" si="658"/>
        <v>13.702</v>
      </c>
      <c r="R3206" s="19" t="str">
        <f ca="1">IFERROR(INDEX(VpD!$2:$2,MATCH(G3206,VpD!$1:$1,1)),VpD!$I$2)</f>
        <v>1979-1998</v>
      </c>
      <c r="S3206" s="1">
        <f ca="1">IFERROR(INDEX(VpD!$C$3:$I$27,MATCH(E3206,VpD!$B$3:$B$27,0),MATCH(R3206,VpD!$C$2:$I$2,0)),0)</f>
        <v>90</v>
      </c>
      <c r="T3206" s="19">
        <f t="shared" ca="1" si="659"/>
        <v>11.7</v>
      </c>
      <c r="U3206" s="14" t="str">
        <f t="shared" ca="1" si="660"/>
        <v xml:space="preserve">713213.17 </v>
      </c>
      <c r="V3206" s="14" t="str">
        <f t="shared" ca="1" si="661"/>
        <v>6168628.98</v>
      </c>
      <c r="W3206" s="14" t="str">
        <f t="shared" ca="1" si="662"/>
        <v>POINT(713213.17 6168628.98)</v>
      </c>
      <c r="X3206" s="14" t="str">
        <f>IFERROR(INDEX(BygningOmraade!B:B,MATCH(A3206,BygningOmraade!A:A,0)),"")</f>
        <v/>
      </c>
    </row>
    <row r="3207" spans="1:24" s="14" customFormat="1" x14ac:dyDescent="0.25">
      <c r="A3207" s="14">
        <f t="shared" si="650"/>
        <v>3207</v>
      </c>
      <c r="B3207" s="14" t="str">
        <f t="shared" ca="1" si="651"/>
        <v>bd1470bb-1b37-4d81-9c79-bfe21fa16baf</v>
      </c>
      <c r="C3207" s="14" t="str">
        <f t="shared" ca="1" si="652"/>
        <v>4591b5f9-a6da-0dd9-e044-0003ba298018</v>
      </c>
      <c r="D3207" s="14">
        <f t="shared" ca="1" si="653"/>
        <v>2691198</v>
      </c>
      <c r="E3207" s="1">
        <f t="shared" ca="1" si="654"/>
        <v>130</v>
      </c>
      <c r="F3207" s="1">
        <f t="shared" ca="1" si="655"/>
        <v>108</v>
      </c>
      <c r="G3207" s="1">
        <f t="shared" ca="1" si="656"/>
        <v>2008</v>
      </c>
      <c r="H3207" s="1" t="str">
        <f ca="1">IFERROR(INDEX(Varmeinstallation!B:B,MATCH(INDIRECT($A$1&amp;"L"&amp;A3207)*1,Varmeinstallation!A:A,0)),"Ingen varmeinstallationer")</f>
        <v>Centralvarme fra eget anlæg, et-kammer fyr</v>
      </c>
      <c r="I3207" s="1" t="str">
        <f ca="1">IFERROR(INDEX(Opvarmningsmiddel!B:B,MATCH(INDIRECT($A$1&amp;"M"&amp;A3207)*1,Opvarmningsmiddel!A:A,0)),"")</f>
        <v>Naturgas</v>
      </c>
      <c r="J3207" s="1">
        <f t="shared" ca="1" si="657"/>
        <v>90</v>
      </c>
      <c r="K3207" s="1" t="str">
        <f ca="1">IFERROR(INDEX(Relationstabel!$C$3:$K$10,MATCH(VALUE(INDIRECT($A$1&amp;"L"&amp;A3207)),Relationstabel!$A$3:$A$10,0),MATCH(IFERROR(VALUE(INDIRECT($A$1&amp;"M"&amp;A3207)),0),Relationstabel!$C$1:$K$1,0)),"Ingen varmeinstallationer")</f>
        <v>Naturgas</v>
      </c>
      <c r="L3207" s="1" t="str">
        <f ca="1">INDEX(Anvendelseskode!B:B,MATCH($E3207,Anvendelseskode!$A:$A,0))</f>
        <v>Række-, kæde-, dobbelthus (lodret adskillelse mellem enhederne)</v>
      </c>
      <c r="M3207" s="1" t="str">
        <f ca="1">INDEX(Anvendelseskode!C:C,MATCH($E3207,Anvendelseskode!$A:$A,0))</f>
        <v>Række-, kæde og dobbelthuse</v>
      </c>
      <c r="N3207" s="1" t="str">
        <f ca="1">INDEX(Anvendelseskode!D:D,MATCH($E3207,Anvendelseskode!$A:$A,0))</f>
        <v>Private husholdninger</v>
      </c>
      <c r="O3207" s="1" t="str">
        <f ca="1">IFERROR(INDEX(SBi!$2:$2,MATCH(G3207,SBi!$1:$1,1)),SBi!$K$2)</f>
        <v>Efter 2006</v>
      </c>
      <c r="P3207" s="1">
        <f ca="1">IFERROR(INDEX(SBi!$C$3:$K$28,MATCH(E3207,SBi!$B$3:$B$28,0),MATCH(O3207,SBi!$C$2:$K$2,0)),0)</f>
        <v>66.400000000000006</v>
      </c>
      <c r="Q3207" s="19">
        <f t="shared" ca="1" si="658"/>
        <v>7.1712000000000007</v>
      </c>
      <c r="R3207" s="19" t="str">
        <f ca="1">IFERROR(INDEX(VpD!$2:$2,MATCH(G3207,VpD!$1:$1,1)),VpD!$I$2)</f>
        <v>&gt;1998</v>
      </c>
      <c r="S3207" s="1">
        <f ca="1">IFERROR(INDEX(VpD!$C$3:$I$27,MATCH(E3207,VpD!$B$3:$B$27,0),MATCH(R3207,VpD!$C$2:$I$2,0)),0)</f>
        <v>65</v>
      </c>
      <c r="T3207" s="19">
        <f t="shared" ca="1" si="659"/>
        <v>7.02</v>
      </c>
      <c r="U3207" s="14" t="str">
        <f t="shared" ca="1" si="660"/>
        <v xml:space="preserve">712575.66 </v>
      </c>
      <c r="V3207" s="14" t="str">
        <f t="shared" ca="1" si="661"/>
        <v>6168831.8</v>
      </c>
      <c r="W3207" s="14" t="str">
        <f t="shared" ca="1" si="662"/>
        <v>POINT(712575.66 6168831.8)</v>
      </c>
      <c r="X3207" s="14" t="str">
        <f>IFERROR(INDEX(BygningOmraade!B:B,MATCH(A3207,BygningOmraade!A:A,0)),"")</f>
        <v/>
      </c>
    </row>
    <row r="3208" spans="1:24" s="14" customFormat="1" x14ac:dyDescent="0.25">
      <c r="A3208" s="14">
        <f t="shared" si="650"/>
        <v>3208</v>
      </c>
      <c r="B3208" s="14" t="str">
        <f t="shared" ca="1" si="651"/>
        <v>bd1bc315-eb16-4fd9-8540-9e682fad5dbf</v>
      </c>
      <c r="C3208" s="14" t="str">
        <f t="shared" ca="1" si="652"/>
        <v>0a3f507e-1d02-32b8-e044-0003ba298018</v>
      </c>
      <c r="D3208" s="14">
        <f t="shared" ca="1" si="653"/>
        <v>993722</v>
      </c>
      <c r="E3208" s="1">
        <f t="shared" ca="1" si="654"/>
        <v>120</v>
      </c>
      <c r="F3208" s="1">
        <f t="shared" ca="1" si="655"/>
        <v>134</v>
      </c>
      <c r="G3208" s="1">
        <f t="shared" ca="1" si="656"/>
        <v>1969</v>
      </c>
      <c r="H3208" s="1" t="str">
        <f ca="1">IFERROR(INDEX(Varmeinstallation!B:B,MATCH(INDIRECT($A$1&amp;"L"&amp;A3208)*1,Varmeinstallation!A:A,0)),"Ingen varmeinstallationer")</f>
        <v>Centralvarme fra eget anlæg, et-kammer fyr</v>
      </c>
      <c r="I3208" s="1" t="str">
        <f ca="1">IFERROR(INDEX(Opvarmningsmiddel!B:B,MATCH(INDIRECT($A$1&amp;"M"&amp;A3208)*1,Opvarmningsmiddel!A:A,0)),"")</f>
        <v>Naturgas</v>
      </c>
      <c r="J3208" s="1">
        <f t="shared" ca="1" si="657"/>
        <v>0</v>
      </c>
      <c r="K3208" s="1" t="str">
        <f ca="1">IFERROR(INDEX(Relationstabel!$C$3:$K$10,MATCH(VALUE(INDIRECT($A$1&amp;"L"&amp;A3208)),Relationstabel!$A$3:$A$10,0),MATCH(IFERROR(VALUE(INDIRECT($A$1&amp;"M"&amp;A3208)),0),Relationstabel!$C$1:$K$1,0)),"Ingen varmeinstallationer")</f>
        <v>Naturgas</v>
      </c>
      <c r="L3208" s="1" t="str">
        <f ca="1">INDEX(Anvendelseskode!B:B,MATCH($E3208,Anvendelseskode!$A:$A,0))</f>
        <v>Fritliggende enfamilieshus (parcelhus)</v>
      </c>
      <c r="M3208" s="1" t="str">
        <f ca="1">INDEX(Anvendelseskode!C:C,MATCH($E3208,Anvendelseskode!$A:$A,0))</f>
        <v>Parcelhuse</v>
      </c>
      <c r="N3208" s="1" t="str">
        <f ca="1">INDEX(Anvendelseskode!D:D,MATCH($E3208,Anvendelseskode!$A:$A,0))</f>
        <v>Private husholdninger</v>
      </c>
      <c r="O3208" s="1" t="str">
        <f ca="1">IFERROR(INDEX(SBi!$2:$2,MATCH(G3208,SBi!$1:$1,1)),SBi!$K$2)</f>
        <v>1961-1972</v>
      </c>
      <c r="P3208" s="1">
        <f ca="1">IFERROR(INDEX(SBi!$C$3:$K$28,MATCH(E3208,SBi!$B$3:$B$28,0),MATCH(O3208,SBi!$C$2:$K$2,0)),0)</f>
        <v>134.30000000000001</v>
      </c>
      <c r="Q3208" s="19">
        <f t="shared" ca="1" si="658"/>
        <v>17.996200000000002</v>
      </c>
      <c r="R3208" s="19" t="str">
        <f ca="1">IFERROR(INDEX(VpD!$2:$2,MATCH(G3208,VpD!$1:$1,1)),VpD!$I$2)</f>
        <v>1961-1972</v>
      </c>
      <c r="S3208" s="1">
        <f ca="1">IFERROR(INDEX(VpD!$C$3:$I$27,MATCH(E3208,VpD!$B$3:$B$27,0),MATCH(R3208,VpD!$C$2:$I$2,0)),0)</f>
        <v>143</v>
      </c>
      <c r="T3208" s="19">
        <f t="shared" ca="1" si="659"/>
        <v>19.161999999999999</v>
      </c>
      <c r="U3208" s="14" t="str">
        <f t="shared" ca="1" si="660"/>
        <v xml:space="preserve">710869.33 </v>
      </c>
      <c r="V3208" s="14" t="str">
        <f t="shared" ca="1" si="661"/>
        <v>6172041.45</v>
      </c>
      <c r="W3208" s="14" t="str">
        <f t="shared" ca="1" si="662"/>
        <v>POINT(710869.33 6172041.45)</v>
      </c>
      <c r="X3208" s="14" t="str">
        <f>IFERROR(INDEX(BygningOmraade!B:B,MATCH(A3208,BygningOmraade!A:A,0)),"")</f>
        <v/>
      </c>
    </row>
    <row r="3209" spans="1:24" s="14" customFormat="1" x14ac:dyDescent="0.25">
      <c r="A3209" s="14">
        <f t="shared" si="650"/>
        <v>3209</v>
      </c>
      <c r="B3209" s="14" t="str">
        <f t="shared" ca="1" si="651"/>
        <v>bd1e17be-cb94-49d8-925b-2996aed13177</v>
      </c>
      <c r="C3209" s="14" t="str">
        <f t="shared" ca="1" si="652"/>
        <v>0a3f507e-1da8-32b8-e044-0003ba298018</v>
      </c>
      <c r="D3209" s="14">
        <f t="shared" ca="1" si="653"/>
        <v>2540565</v>
      </c>
      <c r="E3209" s="1">
        <f t="shared" ca="1" si="654"/>
        <v>130</v>
      </c>
      <c r="F3209" s="1">
        <f t="shared" ca="1" si="655"/>
        <v>133</v>
      </c>
      <c r="G3209" s="1">
        <f t="shared" ca="1" si="656"/>
        <v>2000</v>
      </c>
      <c r="H3209" s="1" t="str">
        <f ca="1">IFERROR(INDEX(Varmeinstallation!B:B,MATCH(INDIRECT($A$1&amp;"L"&amp;A3209)*1,Varmeinstallation!A:A,0)),"Ingen varmeinstallationer")</f>
        <v>Fjernvarme/blokvarme (radiatorsystemer eller varmluftanlæg)</v>
      </c>
      <c r="I3209" s="1" t="str">
        <f ca="1">IFERROR(INDEX(Opvarmningsmiddel!B:B,MATCH(INDIRECT($A$1&amp;"M"&amp;A3209)*1,Opvarmningsmiddel!A:A,0)),"")</f>
        <v/>
      </c>
      <c r="J3209" s="1">
        <f t="shared" ca="1" si="657"/>
        <v>0</v>
      </c>
      <c r="K3209" s="1" t="str">
        <f ca="1">IFERROR(INDEX(Relationstabel!$C$3:$K$10,MATCH(VALUE(INDIRECT($A$1&amp;"L"&amp;A3209)),Relationstabel!$A$3:$A$10,0),MATCH(IFERROR(VALUE(INDIRECT($A$1&amp;"M"&amp;A3209)),0),Relationstabel!$C$1:$K$1,0)),"Ingen varmeinstallationer")</f>
        <v>Fjernvarme/ Blokvarme</v>
      </c>
      <c r="L3209" s="1" t="str">
        <f ca="1">INDEX(Anvendelseskode!B:B,MATCH($E3209,Anvendelseskode!$A:$A,0))</f>
        <v>Række-, kæde-, dobbelthus (lodret adskillelse mellem enhederne)</v>
      </c>
      <c r="M3209" s="1" t="str">
        <f ca="1">INDEX(Anvendelseskode!C:C,MATCH($E3209,Anvendelseskode!$A:$A,0))</f>
        <v>Række-, kæde og dobbelthuse</v>
      </c>
      <c r="N3209" s="1" t="str">
        <f ca="1">INDEX(Anvendelseskode!D:D,MATCH($E3209,Anvendelseskode!$A:$A,0))</f>
        <v>Private husholdninger</v>
      </c>
      <c r="O3209" s="1" t="str">
        <f ca="1">IFERROR(INDEX(SBi!$2:$2,MATCH(G3209,SBi!$1:$1,1)),SBi!$K$2)</f>
        <v>1999-2006</v>
      </c>
      <c r="P3209" s="1">
        <f ca="1">IFERROR(INDEX(SBi!$C$3:$K$28,MATCH(E3209,SBi!$B$3:$B$28,0),MATCH(O3209,SBi!$C$2:$K$2,0)),0)</f>
        <v>81.5</v>
      </c>
      <c r="Q3209" s="19">
        <f t="shared" ca="1" si="658"/>
        <v>10.839499999999999</v>
      </c>
      <c r="R3209" s="19" t="str">
        <f ca="1">IFERROR(INDEX(VpD!$2:$2,MATCH(G3209,VpD!$1:$1,1)),VpD!$I$2)</f>
        <v>&gt;1998</v>
      </c>
      <c r="S3209" s="1">
        <f ca="1">IFERROR(INDEX(VpD!$C$3:$I$27,MATCH(E3209,VpD!$B$3:$B$27,0),MATCH(R3209,VpD!$C$2:$I$2,0)),0)</f>
        <v>65</v>
      </c>
      <c r="T3209" s="19">
        <f t="shared" ca="1" si="659"/>
        <v>8.6449999999999996</v>
      </c>
      <c r="U3209" s="14" t="str">
        <f t="shared" ca="1" si="660"/>
        <v xml:space="preserve">712042.46 </v>
      </c>
      <c r="V3209" s="14" t="str">
        <f t="shared" ca="1" si="661"/>
        <v>6172392.97</v>
      </c>
      <c r="W3209" s="14" t="str">
        <f t="shared" ca="1" si="662"/>
        <v>POINT(712042.46 6172392.97)</v>
      </c>
      <c r="X3209" s="14" t="str">
        <f>IFERROR(INDEX(BygningOmraade!B:B,MATCH(A3209,BygningOmraade!A:A,0)),"")</f>
        <v/>
      </c>
    </row>
    <row r="3210" spans="1:24" s="14" customFormat="1" x14ac:dyDescent="0.25">
      <c r="A3210" s="14">
        <f t="shared" si="650"/>
        <v>3210</v>
      </c>
      <c r="B3210" s="14" t="str">
        <f t="shared" ca="1" si="651"/>
        <v>bd2b32f1-682f-442f-b2d9-af0c350f374c</v>
      </c>
      <c r="C3210" s="14" t="str">
        <f t="shared" ca="1" si="652"/>
        <v>0a3f507e-1864-32b8-e044-0003ba298018</v>
      </c>
      <c r="D3210" s="14">
        <f t="shared" ca="1" si="653"/>
        <v>996460</v>
      </c>
      <c r="E3210" s="1">
        <f t="shared" ca="1" si="654"/>
        <v>120</v>
      </c>
      <c r="F3210" s="1">
        <f t="shared" ca="1" si="655"/>
        <v>140</v>
      </c>
      <c r="G3210" s="1">
        <f t="shared" ca="1" si="656"/>
        <v>1997</v>
      </c>
      <c r="H3210" s="1" t="str">
        <f ca="1">IFERROR(INDEX(Varmeinstallation!B:B,MATCH(INDIRECT($A$1&amp;"L"&amp;A3210)*1,Varmeinstallation!A:A,0)),"Ingen varmeinstallationer")</f>
        <v>Centralvarme fra eget anlæg, et-kammer fyr</v>
      </c>
      <c r="I3210" s="1" t="str">
        <f ca="1">IFERROR(INDEX(Opvarmningsmiddel!B:B,MATCH(INDIRECT($A$1&amp;"M"&amp;A3210)*1,Opvarmningsmiddel!A:A,0)),"")</f>
        <v>Naturgas</v>
      </c>
      <c r="J3210" s="1">
        <f t="shared" ca="1" si="657"/>
        <v>0</v>
      </c>
      <c r="K3210" s="1" t="str">
        <f ca="1">IFERROR(INDEX(Relationstabel!$C$3:$K$10,MATCH(VALUE(INDIRECT($A$1&amp;"L"&amp;A3210)),Relationstabel!$A$3:$A$10,0),MATCH(IFERROR(VALUE(INDIRECT($A$1&amp;"M"&amp;A3210)),0),Relationstabel!$C$1:$K$1,0)),"Ingen varmeinstallationer")</f>
        <v>Naturgas</v>
      </c>
      <c r="L3210" s="1" t="str">
        <f ca="1">INDEX(Anvendelseskode!B:B,MATCH($E3210,Anvendelseskode!$A:$A,0))</f>
        <v>Fritliggende enfamilieshus (parcelhus)</v>
      </c>
      <c r="M3210" s="1" t="str">
        <f ca="1">INDEX(Anvendelseskode!C:C,MATCH($E3210,Anvendelseskode!$A:$A,0))</f>
        <v>Parcelhuse</v>
      </c>
      <c r="N3210" s="1" t="str">
        <f ca="1">INDEX(Anvendelseskode!D:D,MATCH($E3210,Anvendelseskode!$A:$A,0))</f>
        <v>Private husholdninger</v>
      </c>
      <c r="O3210" s="1" t="str">
        <f ca="1">IFERROR(INDEX(SBi!$2:$2,MATCH(G3210,SBi!$1:$1,1)),SBi!$K$2)</f>
        <v>1979-1998</v>
      </c>
      <c r="P3210" s="1">
        <f ca="1">IFERROR(INDEX(SBi!$C$3:$K$28,MATCH(E3210,SBi!$B$3:$B$28,0),MATCH(O3210,SBi!$C$2:$K$2,0)),0)</f>
        <v>105.4</v>
      </c>
      <c r="Q3210" s="19">
        <f t="shared" ca="1" si="658"/>
        <v>14.756</v>
      </c>
      <c r="R3210" s="19" t="str">
        <f ca="1">IFERROR(INDEX(VpD!$2:$2,MATCH(G3210,VpD!$1:$1,1)),VpD!$I$2)</f>
        <v>1979-1998</v>
      </c>
      <c r="S3210" s="1">
        <f ca="1">IFERROR(INDEX(VpD!$C$3:$I$27,MATCH(E3210,VpD!$B$3:$B$27,0),MATCH(R3210,VpD!$C$2:$I$2,0)),0)</f>
        <v>90</v>
      </c>
      <c r="T3210" s="19">
        <f t="shared" ca="1" si="659"/>
        <v>12.6</v>
      </c>
      <c r="U3210" s="14" t="str">
        <f t="shared" ca="1" si="660"/>
        <v xml:space="preserve">713343.12 </v>
      </c>
      <c r="V3210" s="14" t="str">
        <f t="shared" ca="1" si="661"/>
        <v>6168605.98</v>
      </c>
      <c r="W3210" s="14" t="str">
        <f t="shared" ca="1" si="662"/>
        <v>POINT(713343.12 6168605.98)</v>
      </c>
      <c r="X3210" s="14" t="str">
        <f>IFERROR(INDEX(BygningOmraade!B:B,MATCH(A3210,BygningOmraade!A:A,0)),"")</f>
        <v/>
      </c>
    </row>
    <row r="3211" spans="1:24" s="14" customFormat="1" x14ac:dyDescent="0.25">
      <c r="A3211" s="14">
        <f t="shared" si="650"/>
        <v>3211</v>
      </c>
      <c r="B3211" s="14" t="str">
        <f t="shared" ca="1" si="651"/>
        <v>bd478e4f-a7a3-4757-904a-e5dd3c443804</v>
      </c>
      <c r="C3211" s="14" t="str">
        <f t="shared" ca="1" si="652"/>
        <v>0a3f507e-1bcb-32b8-e044-0003ba298018</v>
      </c>
      <c r="D3211" s="14">
        <f t="shared" ca="1" si="653"/>
        <v>997174</v>
      </c>
      <c r="E3211" s="1">
        <f t="shared" ca="1" si="654"/>
        <v>130</v>
      </c>
      <c r="F3211" s="1">
        <f t="shared" ca="1" si="655"/>
        <v>91</v>
      </c>
      <c r="G3211" s="1">
        <f t="shared" ca="1" si="656"/>
        <v>1967</v>
      </c>
      <c r="H3211" s="1" t="str">
        <f ca="1">IFERROR(INDEX(Varmeinstallation!B:B,MATCH(INDIRECT($A$1&amp;"L"&amp;A3211)*1,Varmeinstallation!A:A,0)),"Ingen varmeinstallationer")</f>
        <v>Elovne, elpaneler</v>
      </c>
      <c r="I3211" s="1" t="str">
        <f ca="1">IFERROR(INDEX(Opvarmningsmiddel!B:B,MATCH(INDIRECT($A$1&amp;"M"&amp;A3211)*1,Opvarmningsmiddel!A:A,0)),"")</f>
        <v>Elektricitet</v>
      </c>
      <c r="J3211" s="1">
        <f t="shared" ca="1" si="657"/>
        <v>2</v>
      </c>
      <c r="K3211" s="1" t="str">
        <f ca="1">IFERROR(INDEX(Relationstabel!$C$3:$K$10,MATCH(VALUE(INDIRECT($A$1&amp;"L"&amp;A3211)),Relationstabel!$A$3:$A$10,0),MATCH(IFERROR(VALUE(INDIRECT($A$1&amp;"M"&amp;A3211)),0),Relationstabel!$C$1:$K$1,0)),"Ingen varmeinstallationer")</f>
        <v>Elvarme</v>
      </c>
      <c r="L3211" s="1" t="str">
        <f ca="1">INDEX(Anvendelseskode!B:B,MATCH($E3211,Anvendelseskode!$A:$A,0))</f>
        <v>Række-, kæde-, dobbelthus (lodret adskillelse mellem enhederne)</v>
      </c>
      <c r="M3211" s="1" t="str">
        <f ca="1">INDEX(Anvendelseskode!C:C,MATCH($E3211,Anvendelseskode!$A:$A,0))</f>
        <v>Række-, kæde og dobbelthuse</v>
      </c>
      <c r="N3211" s="1" t="str">
        <f ca="1">INDEX(Anvendelseskode!D:D,MATCH($E3211,Anvendelseskode!$A:$A,0))</f>
        <v>Private husholdninger</v>
      </c>
      <c r="O3211" s="1" t="str">
        <f ca="1">IFERROR(INDEX(SBi!$2:$2,MATCH(G3211,SBi!$1:$1,1)),SBi!$K$2)</f>
        <v>1961-1972</v>
      </c>
      <c r="P3211" s="1">
        <f ca="1">IFERROR(INDEX(SBi!$C$3:$K$28,MATCH(E3211,SBi!$B$3:$B$28,0),MATCH(O3211,SBi!$C$2:$K$2,0)),0)</f>
        <v>119.9</v>
      </c>
      <c r="Q3211" s="19">
        <f t="shared" ca="1" si="658"/>
        <v>10.9109</v>
      </c>
      <c r="R3211" s="19" t="str">
        <f ca="1">IFERROR(INDEX(VpD!$2:$2,MATCH(G3211,VpD!$1:$1,1)),VpD!$I$2)</f>
        <v>1961-1972</v>
      </c>
      <c r="S3211" s="1">
        <f ca="1">IFERROR(INDEX(VpD!$C$3:$I$27,MATCH(E3211,VpD!$B$3:$B$27,0),MATCH(R3211,VpD!$C$2:$I$2,0)),0)</f>
        <v>120</v>
      </c>
      <c r="T3211" s="19">
        <f t="shared" ca="1" si="659"/>
        <v>10.92</v>
      </c>
      <c r="U3211" s="14" t="str">
        <f t="shared" ca="1" si="660"/>
        <v xml:space="preserve">713754.17 </v>
      </c>
      <c r="V3211" s="14" t="str">
        <f t="shared" ca="1" si="661"/>
        <v>6169275.44</v>
      </c>
      <c r="W3211" s="14" t="str">
        <f t="shared" ca="1" si="662"/>
        <v>POINT(713754.17 6169275.44)</v>
      </c>
      <c r="X3211" s="14" t="str">
        <f>IFERROR(INDEX(BygningOmraade!B:B,MATCH(A3211,BygningOmraade!A:A,0)),"")</f>
        <v/>
      </c>
    </row>
    <row r="3212" spans="1:24" s="14" customFormat="1" x14ac:dyDescent="0.25">
      <c r="A3212" s="14">
        <f t="shared" si="650"/>
        <v>3212</v>
      </c>
      <c r="B3212" s="14" t="str">
        <f t="shared" ca="1" si="651"/>
        <v>bd5be1d5-7b58-4471-aa3d-8f0327fa1196</v>
      </c>
      <c r="C3212" s="14" t="str">
        <f t="shared" ca="1" si="652"/>
        <v>0a3f507e-1a94-32b8-e044-0003ba298018</v>
      </c>
      <c r="D3212" s="14">
        <f t="shared" ca="1" si="653"/>
        <v>997696</v>
      </c>
      <c r="E3212" s="1">
        <f t="shared" ca="1" si="654"/>
        <v>120</v>
      </c>
      <c r="F3212" s="1">
        <f t="shared" ca="1" si="655"/>
        <v>151</v>
      </c>
      <c r="G3212" s="1">
        <f t="shared" ca="1" si="656"/>
        <v>1978</v>
      </c>
      <c r="H3212" s="1" t="str">
        <f ca="1">IFERROR(INDEX(Varmeinstallation!B:B,MATCH(INDIRECT($A$1&amp;"L"&amp;A3212)*1,Varmeinstallation!A:A,0)),"Ingen varmeinstallationer")</f>
        <v>Centralvarme fra eget anlæg, et-kammer fyr</v>
      </c>
      <c r="I3212" s="1" t="str">
        <f ca="1">IFERROR(INDEX(Opvarmningsmiddel!B:B,MATCH(INDIRECT($A$1&amp;"M"&amp;A3212)*1,Opvarmningsmiddel!A:A,0)),"")</f>
        <v>Naturgas</v>
      </c>
      <c r="J3212" s="1">
        <f t="shared" ca="1" si="657"/>
        <v>4</v>
      </c>
      <c r="K3212" s="1" t="str">
        <f ca="1">IFERROR(INDEX(Relationstabel!$C$3:$K$10,MATCH(VALUE(INDIRECT($A$1&amp;"L"&amp;A3212)),Relationstabel!$A$3:$A$10,0),MATCH(IFERROR(VALUE(INDIRECT($A$1&amp;"M"&amp;A3212)),0),Relationstabel!$C$1:$K$1,0)),"Ingen varmeinstallationer")</f>
        <v>Naturgas</v>
      </c>
      <c r="L3212" s="1" t="str">
        <f ca="1">INDEX(Anvendelseskode!B:B,MATCH($E3212,Anvendelseskode!$A:$A,0))</f>
        <v>Fritliggende enfamilieshus (parcelhus)</v>
      </c>
      <c r="M3212" s="1" t="str">
        <f ca="1">INDEX(Anvendelseskode!C:C,MATCH($E3212,Anvendelseskode!$A:$A,0))</f>
        <v>Parcelhuse</v>
      </c>
      <c r="N3212" s="1" t="str">
        <f ca="1">INDEX(Anvendelseskode!D:D,MATCH($E3212,Anvendelseskode!$A:$A,0))</f>
        <v>Private husholdninger</v>
      </c>
      <c r="O3212" s="1" t="str">
        <f ca="1">IFERROR(INDEX(SBi!$2:$2,MATCH(G3212,SBi!$1:$1,1)),SBi!$K$2)</f>
        <v>1973-1978</v>
      </c>
      <c r="P3212" s="1">
        <f ca="1">IFERROR(INDEX(SBi!$C$3:$K$28,MATCH(E3212,SBi!$B$3:$B$28,0),MATCH(O3212,SBi!$C$2:$K$2,0)),0)</f>
        <v>119.8</v>
      </c>
      <c r="Q3212" s="19">
        <f t="shared" ca="1" si="658"/>
        <v>18.0898</v>
      </c>
      <c r="R3212" s="19" t="str">
        <f ca="1">IFERROR(INDEX(VpD!$2:$2,MATCH(G3212,VpD!$1:$1,1)),VpD!$I$2)</f>
        <v>1973-1978</v>
      </c>
      <c r="S3212" s="1">
        <f ca="1">IFERROR(INDEX(VpD!$C$3:$I$27,MATCH(E3212,VpD!$B$3:$B$27,0),MATCH(R3212,VpD!$C$2:$I$2,0)),0)</f>
        <v>117</v>
      </c>
      <c r="T3212" s="19">
        <f t="shared" ca="1" si="659"/>
        <v>17.667000000000002</v>
      </c>
      <c r="U3212" s="14" t="str">
        <f t="shared" ca="1" si="660"/>
        <v xml:space="preserve">714128.03 </v>
      </c>
      <c r="V3212" s="14" t="str">
        <f t="shared" ca="1" si="661"/>
        <v>6168912.08</v>
      </c>
      <c r="W3212" s="14" t="str">
        <f t="shared" ca="1" si="662"/>
        <v>POINT(714128.03 6168912.08)</v>
      </c>
      <c r="X3212" s="14" t="str">
        <f>IFERROR(INDEX(BygningOmraade!B:B,MATCH(A3212,BygningOmraade!A:A,0)),"")</f>
        <v/>
      </c>
    </row>
    <row r="3213" spans="1:24" s="14" customFormat="1" x14ac:dyDescent="0.25">
      <c r="A3213" s="14">
        <f t="shared" si="650"/>
        <v>3213</v>
      </c>
      <c r="B3213" s="14" t="str">
        <f t="shared" ca="1" si="651"/>
        <v>bd868002-551a-4448-a8e8-780ea0a2134f</v>
      </c>
      <c r="C3213" s="14" t="str">
        <f t="shared" ca="1" si="652"/>
        <v>0a3f507e-153c-32b8-e044-0003ba298018</v>
      </c>
      <c r="D3213" s="14">
        <f t="shared" ca="1" si="653"/>
        <v>996674</v>
      </c>
      <c r="E3213" s="1">
        <f t="shared" ca="1" si="654"/>
        <v>130</v>
      </c>
      <c r="F3213" s="1">
        <f t="shared" ca="1" si="655"/>
        <v>102</v>
      </c>
      <c r="G3213" s="1">
        <f t="shared" ca="1" si="656"/>
        <v>1977</v>
      </c>
      <c r="H3213" s="1" t="str">
        <f ca="1">IFERROR(INDEX(Varmeinstallation!B:B,MATCH(INDIRECT($A$1&amp;"L"&amp;A3213)*1,Varmeinstallation!A:A,0)),"Ingen varmeinstallationer")</f>
        <v>Fjernvarme/blokvarme (radiatorsystemer eller varmluftanlæg)</v>
      </c>
      <c r="I3213" s="1" t="str">
        <f ca="1">IFERROR(INDEX(Opvarmningsmiddel!B:B,MATCH(INDIRECT($A$1&amp;"M"&amp;A3213)*1,Opvarmningsmiddel!A:A,0)),"")</f>
        <v/>
      </c>
      <c r="J3213" s="1">
        <f t="shared" ca="1" si="657"/>
        <v>0</v>
      </c>
      <c r="K3213" s="1" t="str">
        <f ca="1">IFERROR(INDEX(Relationstabel!$C$3:$K$10,MATCH(VALUE(INDIRECT($A$1&amp;"L"&amp;A3213)),Relationstabel!$A$3:$A$10,0),MATCH(IFERROR(VALUE(INDIRECT($A$1&amp;"M"&amp;A3213)),0),Relationstabel!$C$1:$K$1,0)),"Ingen varmeinstallationer")</f>
        <v>Fjernvarme/ Blokvarme</v>
      </c>
      <c r="L3213" s="1" t="str">
        <f ca="1">INDEX(Anvendelseskode!B:B,MATCH($E3213,Anvendelseskode!$A:$A,0))</f>
        <v>Række-, kæde-, dobbelthus (lodret adskillelse mellem enhederne)</v>
      </c>
      <c r="M3213" s="1" t="str">
        <f ca="1">INDEX(Anvendelseskode!C:C,MATCH($E3213,Anvendelseskode!$A:$A,0))</f>
        <v>Række-, kæde og dobbelthuse</v>
      </c>
      <c r="N3213" s="1" t="str">
        <f ca="1">INDEX(Anvendelseskode!D:D,MATCH($E3213,Anvendelseskode!$A:$A,0))</f>
        <v>Private husholdninger</v>
      </c>
      <c r="O3213" s="1" t="str">
        <f ca="1">IFERROR(INDEX(SBi!$2:$2,MATCH(G3213,SBi!$1:$1,1)),SBi!$K$2)</f>
        <v>1973-1978</v>
      </c>
      <c r="P3213" s="1">
        <f ca="1">IFERROR(INDEX(SBi!$C$3:$K$28,MATCH(E3213,SBi!$B$3:$B$28,0),MATCH(O3213,SBi!$C$2:$K$2,0)),0)</f>
        <v>112.6</v>
      </c>
      <c r="Q3213" s="19">
        <f t="shared" ca="1" si="658"/>
        <v>11.485199999999999</v>
      </c>
      <c r="R3213" s="19" t="str">
        <f ca="1">IFERROR(INDEX(VpD!$2:$2,MATCH(G3213,VpD!$1:$1,1)),VpD!$I$2)</f>
        <v>1973-1978</v>
      </c>
      <c r="S3213" s="1">
        <f ca="1">IFERROR(INDEX(VpD!$C$3:$I$27,MATCH(E3213,VpD!$B$3:$B$27,0),MATCH(R3213,VpD!$C$2:$I$2,0)),0)</f>
        <v>98</v>
      </c>
      <c r="T3213" s="19">
        <f t="shared" ca="1" si="659"/>
        <v>9.9960000000000004</v>
      </c>
      <c r="U3213" s="14" t="str">
        <f t="shared" ca="1" si="660"/>
        <v xml:space="preserve">713527.86 </v>
      </c>
      <c r="V3213" s="14" t="str">
        <f t="shared" ca="1" si="661"/>
        <v>6169454.35</v>
      </c>
      <c r="W3213" s="14" t="str">
        <f t="shared" ca="1" si="662"/>
        <v>POINT(713527.86 6169454.35)</v>
      </c>
      <c r="X3213" s="14" t="str">
        <f>IFERROR(INDEX(BygningOmraade!B:B,MATCH(A3213,BygningOmraade!A:A,0)),"")</f>
        <v/>
      </c>
    </row>
    <row r="3214" spans="1:24" s="14" customFormat="1" x14ac:dyDescent="0.25">
      <c r="A3214" s="14">
        <f t="shared" si="650"/>
        <v>3214</v>
      </c>
      <c r="B3214" s="14" t="str">
        <f t="shared" ca="1" si="651"/>
        <v>bda2fc45-441b-4c06-b6d0-814ce3366578</v>
      </c>
      <c r="C3214" s="14" t="str">
        <f t="shared" ca="1" si="652"/>
        <v>0a3f507e-1bd8-32b8-e044-0003ba298018</v>
      </c>
      <c r="D3214" s="14">
        <f t="shared" ca="1" si="653"/>
        <v>997614</v>
      </c>
      <c r="E3214" s="1">
        <f t="shared" ca="1" si="654"/>
        <v>130</v>
      </c>
      <c r="F3214" s="1">
        <f t="shared" ca="1" si="655"/>
        <v>120</v>
      </c>
      <c r="G3214" s="1">
        <f t="shared" ca="1" si="656"/>
        <v>1975</v>
      </c>
      <c r="H3214" s="1" t="str">
        <f ca="1">IFERROR(INDEX(Varmeinstallation!B:B,MATCH(INDIRECT($A$1&amp;"L"&amp;A3214)*1,Varmeinstallation!A:A,0)),"Ingen varmeinstallationer")</f>
        <v>Centralvarme fra eget anlæg, et-kammer fyr</v>
      </c>
      <c r="I3214" s="1" t="str">
        <f ca="1">IFERROR(INDEX(Opvarmningsmiddel!B:B,MATCH(INDIRECT($A$1&amp;"M"&amp;A3214)*1,Opvarmningsmiddel!A:A,0)),"")</f>
        <v>Naturgas</v>
      </c>
      <c r="J3214" s="1">
        <f t="shared" ca="1" si="657"/>
        <v>0</v>
      </c>
      <c r="K3214" s="1" t="str">
        <f ca="1">IFERROR(INDEX(Relationstabel!$C$3:$K$10,MATCH(VALUE(INDIRECT($A$1&amp;"L"&amp;A3214)),Relationstabel!$A$3:$A$10,0),MATCH(IFERROR(VALUE(INDIRECT($A$1&amp;"M"&amp;A3214)),0),Relationstabel!$C$1:$K$1,0)),"Ingen varmeinstallationer")</f>
        <v>Naturgas</v>
      </c>
      <c r="L3214" s="1" t="str">
        <f ca="1">INDEX(Anvendelseskode!B:B,MATCH($E3214,Anvendelseskode!$A:$A,0))</f>
        <v>Række-, kæde-, dobbelthus (lodret adskillelse mellem enhederne)</v>
      </c>
      <c r="M3214" s="1" t="str">
        <f ca="1">INDEX(Anvendelseskode!C:C,MATCH($E3214,Anvendelseskode!$A:$A,0))</f>
        <v>Række-, kæde og dobbelthuse</v>
      </c>
      <c r="N3214" s="1" t="str">
        <f ca="1">INDEX(Anvendelseskode!D:D,MATCH($E3214,Anvendelseskode!$A:$A,0))</f>
        <v>Private husholdninger</v>
      </c>
      <c r="O3214" s="1" t="str">
        <f ca="1">IFERROR(INDEX(SBi!$2:$2,MATCH(G3214,SBi!$1:$1,1)),SBi!$K$2)</f>
        <v>1973-1978</v>
      </c>
      <c r="P3214" s="1">
        <f ca="1">IFERROR(INDEX(SBi!$C$3:$K$28,MATCH(E3214,SBi!$B$3:$B$28,0),MATCH(O3214,SBi!$C$2:$K$2,0)),0)</f>
        <v>112.6</v>
      </c>
      <c r="Q3214" s="19">
        <f t="shared" ca="1" si="658"/>
        <v>13.512</v>
      </c>
      <c r="R3214" s="19" t="str">
        <f ca="1">IFERROR(INDEX(VpD!$2:$2,MATCH(G3214,VpD!$1:$1,1)),VpD!$I$2)</f>
        <v>1973-1978</v>
      </c>
      <c r="S3214" s="1">
        <f ca="1">IFERROR(INDEX(VpD!$C$3:$I$27,MATCH(E3214,VpD!$B$3:$B$27,0),MATCH(R3214,VpD!$C$2:$I$2,0)),0)</f>
        <v>98</v>
      </c>
      <c r="T3214" s="19">
        <f t="shared" ca="1" si="659"/>
        <v>11.76</v>
      </c>
      <c r="U3214" s="14" t="str">
        <f t="shared" ca="1" si="660"/>
        <v xml:space="preserve">713775.3 </v>
      </c>
      <c r="V3214" s="14" t="str">
        <f t="shared" ca="1" si="661"/>
        <v>6169314.96</v>
      </c>
      <c r="W3214" s="14" t="str">
        <f t="shared" ca="1" si="662"/>
        <v>POINT(713775.3 6169314.96)</v>
      </c>
      <c r="X3214" s="14" t="str">
        <f>IFERROR(INDEX(BygningOmraade!B:B,MATCH(A3214,BygningOmraade!A:A,0)),"")</f>
        <v/>
      </c>
    </row>
    <row r="3215" spans="1:24" s="14" customFormat="1" x14ac:dyDescent="0.25">
      <c r="A3215" s="14">
        <f t="shared" si="650"/>
        <v>3215</v>
      </c>
      <c r="B3215" s="14" t="str">
        <f t="shared" ca="1" si="651"/>
        <v>bda85348-74e9-42ae-9731-4178f6bba4fe</v>
      </c>
      <c r="C3215" s="14" t="str">
        <f t="shared" ca="1" si="652"/>
        <v>0a3f507e-211f-32b8-e044-0003ba298018</v>
      </c>
      <c r="D3215" s="14">
        <f t="shared" ca="1" si="653"/>
        <v>996452</v>
      </c>
      <c r="E3215" s="1">
        <f t="shared" ca="1" si="654"/>
        <v>120</v>
      </c>
      <c r="F3215" s="1">
        <f t="shared" ca="1" si="655"/>
        <v>144</v>
      </c>
      <c r="G3215" s="1">
        <f t="shared" ca="1" si="656"/>
        <v>1999</v>
      </c>
      <c r="H3215" s="1" t="str">
        <f ca="1">IFERROR(INDEX(Varmeinstallation!B:B,MATCH(INDIRECT($A$1&amp;"L"&amp;A3215)*1,Varmeinstallation!A:A,0)),"Ingen varmeinstallationer")</f>
        <v>Centralvarme fra eget anlæg, et-kammer fyr</v>
      </c>
      <c r="I3215" s="1" t="str">
        <f ca="1">IFERROR(INDEX(Opvarmningsmiddel!B:B,MATCH(INDIRECT($A$1&amp;"M"&amp;A3215)*1,Opvarmningsmiddel!A:A,0)),"")</f>
        <v>Naturgas</v>
      </c>
      <c r="J3215" s="1">
        <f t="shared" ca="1" si="657"/>
        <v>2</v>
      </c>
      <c r="K3215" s="1" t="str">
        <f ca="1">IFERROR(INDEX(Relationstabel!$C$3:$K$10,MATCH(VALUE(INDIRECT($A$1&amp;"L"&amp;A3215)),Relationstabel!$A$3:$A$10,0),MATCH(IFERROR(VALUE(INDIRECT($A$1&amp;"M"&amp;A3215)),0),Relationstabel!$C$1:$K$1,0)),"Ingen varmeinstallationer")</f>
        <v>Naturgas</v>
      </c>
      <c r="L3215" s="1" t="str">
        <f ca="1">INDEX(Anvendelseskode!B:B,MATCH($E3215,Anvendelseskode!$A:$A,0))</f>
        <v>Fritliggende enfamilieshus (parcelhus)</v>
      </c>
      <c r="M3215" s="1" t="str">
        <f ca="1">INDEX(Anvendelseskode!C:C,MATCH($E3215,Anvendelseskode!$A:$A,0))</f>
        <v>Parcelhuse</v>
      </c>
      <c r="N3215" s="1" t="str">
        <f ca="1">INDEX(Anvendelseskode!D:D,MATCH($E3215,Anvendelseskode!$A:$A,0))</f>
        <v>Private husholdninger</v>
      </c>
      <c r="O3215" s="1" t="str">
        <f ca="1">IFERROR(INDEX(SBi!$2:$2,MATCH(G3215,SBi!$1:$1,1)),SBi!$K$2)</f>
        <v>1999-2006</v>
      </c>
      <c r="P3215" s="1">
        <f ca="1">IFERROR(INDEX(SBi!$C$3:$K$28,MATCH(E3215,SBi!$B$3:$B$28,0),MATCH(O3215,SBi!$C$2:$K$2,0)),0)</f>
        <v>83.9</v>
      </c>
      <c r="Q3215" s="19">
        <f t="shared" ca="1" si="658"/>
        <v>12.0816</v>
      </c>
      <c r="R3215" s="19" t="str">
        <f ca="1">IFERROR(INDEX(VpD!$2:$2,MATCH(G3215,VpD!$1:$1,1)),VpD!$I$2)</f>
        <v>&gt;1998</v>
      </c>
      <c r="S3215" s="1">
        <f ca="1">IFERROR(INDEX(VpD!$C$3:$I$27,MATCH(E3215,VpD!$B$3:$B$27,0),MATCH(R3215,VpD!$C$2:$I$2,0)),0)</f>
        <v>72</v>
      </c>
      <c r="T3215" s="19">
        <f t="shared" ca="1" si="659"/>
        <v>10.368</v>
      </c>
      <c r="U3215" s="14" t="str">
        <f t="shared" ca="1" si="660"/>
        <v xml:space="preserve">713328.02 </v>
      </c>
      <c r="V3215" s="14" t="str">
        <f t="shared" ca="1" si="661"/>
        <v>6169056.64</v>
      </c>
      <c r="W3215" s="14" t="str">
        <f t="shared" ca="1" si="662"/>
        <v>POINT(713328.02 6169056.64)</v>
      </c>
      <c r="X3215" s="14" t="str">
        <f>IFERROR(INDEX(BygningOmraade!B:B,MATCH(A3215,BygningOmraade!A:A,0)),"")</f>
        <v/>
      </c>
    </row>
    <row r="3216" spans="1:24" s="14" customFormat="1" x14ac:dyDescent="0.25">
      <c r="A3216" s="14">
        <f t="shared" si="650"/>
        <v>3216</v>
      </c>
      <c r="B3216" s="14" t="str">
        <f t="shared" ca="1" si="651"/>
        <v>bdab44cc-7ab8-414b-a32c-d436688ee8b0</v>
      </c>
      <c r="C3216" s="14" t="str">
        <f t="shared" ca="1" si="652"/>
        <v>0a3f507e-19a8-32b8-e044-0003ba298018</v>
      </c>
      <c r="D3216" s="14">
        <f t="shared" ca="1" si="653"/>
        <v>995354</v>
      </c>
      <c r="E3216" s="1">
        <f t="shared" ca="1" si="654"/>
        <v>130</v>
      </c>
      <c r="F3216" s="1">
        <f t="shared" ca="1" si="655"/>
        <v>126</v>
      </c>
      <c r="G3216" s="1">
        <f t="shared" ca="1" si="656"/>
        <v>1976</v>
      </c>
      <c r="H3216" s="1" t="str">
        <f ca="1">IFERROR(INDEX(Varmeinstallation!B:B,MATCH(INDIRECT($A$1&amp;"L"&amp;A3216)*1,Varmeinstallation!A:A,0)),"Ingen varmeinstallationer")</f>
        <v>Elovne, elpaneler</v>
      </c>
      <c r="I3216" s="1" t="str">
        <f ca="1">IFERROR(INDEX(Opvarmningsmiddel!B:B,MATCH(INDIRECT($A$1&amp;"M"&amp;A3216)*1,Opvarmningsmiddel!A:A,0)),"")</f>
        <v>Elektricitet</v>
      </c>
      <c r="J3216" s="1">
        <f t="shared" ca="1" si="657"/>
        <v>0</v>
      </c>
      <c r="K3216" s="1" t="str">
        <f ca="1">IFERROR(INDEX(Relationstabel!$C$3:$K$10,MATCH(VALUE(INDIRECT($A$1&amp;"L"&amp;A3216)),Relationstabel!$A$3:$A$10,0),MATCH(IFERROR(VALUE(INDIRECT($A$1&amp;"M"&amp;A3216)),0),Relationstabel!$C$1:$K$1,0)),"Ingen varmeinstallationer")</f>
        <v>Elvarme</v>
      </c>
      <c r="L3216" s="1" t="str">
        <f ca="1">INDEX(Anvendelseskode!B:B,MATCH($E3216,Anvendelseskode!$A:$A,0))</f>
        <v>Række-, kæde-, dobbelthus (lodret adskillelse mellem enhederne)</v>
      </c>
      <c r="M3216" s="1" t="str">
        <f ca="1">INDEX(Anvendelseskode!C:C,MATCH($E3216,Anvendelseskode!$A:$A,0))</f>
        <v>Række-, kæde og dobbelthuse</v>
      </c>
      <c r="N3216" s="1" t="str">
        <f ca="1">INDEX(Anvendelseskode!D:D,MATCH($E3216,Anvendelseskode!$A:$A,0))</f>
        <v>Private husholdninger</v>
      </c>
      <c r="O3216" s="1" t="str">
        <f ca="1">IFERROR(INDEX(SBi!$2:$2,MATCH(G3216,SBi!$1:$1,1)),SBi!$K$2)</f>
        <v>1973-1978</v>
      </c>
      <c r="P3216" s="1">
        <f ca="1">IFERROR(INDEX(SBi!$C$3:$K$28,MATCH(E3216,SBi!$B$3:$B$28,0),MATCH(O3216,SBi!$C$2:$K$2,0)),0)</f>
        <v>112.6</v>
      </c>
      <c r="Q3216" s="19">
        <f t="shared" ca="1" si="658"/>
        <v>14.187599999999998</v>
      </c>
      <c r="R3216" s="19" t="str">
        <f ca="1">IFERROR(INDEX(VpD!$2:$2,MATCH(G3216,VpD!$1:$1,1)),VpD!$I$2)</f>
        <v>1973-1978</v>
      </c>
      <c r="S3216" s="1">
        <f ca="1">IFERROR(INDEX(VpD!$C$3:$I$27,MATCH(E3216,VpD!$B$3:$B$27,0),MATCH(R3216,VpD!$C$2:$I$2,0)),0)</f>
        <v>98</v>
      </c>
      <c r="T3216" s="19">
        <f t="shared" ca="1" si="659"/>
        <v>12.348000000000001</v>
      </c>
      <c r="U3216" s="14" t="str">
        <f t="shared" ca="1" si="660"/>
        <v xml:space="preserve">711770.18 </v>
      </c>
      <c r="V3216" s="14" t="str">
        <f t="shared" ca="1" si="661"/>
        <v>6172429.2</v>
      </c>
      <c r="W3216" s="14" t="str">
        <f t="shared" ca="1" si="662"/>
        <v>POINT(711770.18 6172429.2)</v>
      </c>
      <c r="X3216" s="14" t="str">
        <f>IFERROR(INDEX(BygningOmraade!B:B,MATCH(A3216,BygningOmraade!A:A,0)),"")</f>
        <v/>
      </c>
    </row>
    <row r="3217" spans="1:24" s="14" customFormat="1" x14ac:dyDescent="0.25">
      <c r="A3217" s="14">
        <f t="shared" si="650"/>
        <v>3217</v>
      </c>
      <c r="B3217" s="14" t="str">
        <f t="shared" ca="1" si="651"/>
        <v>bdcce192-62a9-44cf-9809-42b61149f737</v>
      </c>
      <c r="C3217" s="14" t="str">
        <f t="shared" ca="1" si="652"/>
        <v>0a3f507e-1608-32b8-e044-0003ba298018</v>
      </c>
      <c r="D3217" s="14">
        <f t="shared" ca="1" si="653"/>
        <v>994499</v>
      </c>
      <c r="E3217" s="1">
        <f t="shared" ca="1" si="654"/>
        <v>120</v>
      </c>
      <c r="F3217" s="1">
        <f t="shared" ca="1" si="655"/>
        <v>198</v>
      </c>
      <c r="G3217" s="1">
        <f t="shared" ca="1" si="656"/>
        <v>1989</v>
      </c>
      <c r="H3217" s="1" t="str">
        <f ca="1">IFERROR(INDEX(Varmeinstallation!B:B,MATCH(INDIRECT($A$1&amp;"L"&amp;A3217)*1,Varmeinstallation!A:A,0)),"Ingen varmeinstallationer")</f>
        <v>Centralvarme fra eget anlæg, et-kammer fyr</v>
      </c>
      <c r="I3217" s="1" t="str">
        <f ca="1">IFERROR(INDEX(Opvarmningsmiddel!B:B,MATCH(INDIRECT($A$1&amp;"M"&amp;A3217)*1,Opvarmningsmiddel!A:A,0)),"")</f>
        <v>Naturgas</v>
      </c>
      <c r="J3217" s="1">
        <f t="shared" ca="1" si="657"/>
        <v>2</v>
      </c>
      <c r="K3217" s="1" t="str">
        <f ca="1">IFERROR(INDEX(Relationstabel!$C$3:$K$10,MATCH(VALUE(INDIRECT($A$1&amp;"L"&amp;A3217)),Relationstabel!$A$3:$A$10,0),MATCH(IFERROR(VALUE(INDIRECT($A$1&amp;"M"&amp;A3217)),0),Relationstabel!$C$1:$K$1,0)),"Ingen varmeinstallationer")</f>
        <v>Naturgas</v>
      </c>
      <c r="L3217" s="1" t="str">
        <f ca="1">INDEX(Anvendelseskode!B:B,MATCH($E3217,Anvendelseskode!$A:$A,0))</f>
        <v>Fritliggende enfamilieshus (parcelhus)</v>
      </c>
      <c r="M3217" s="1" t="str">
        <f ca="1">INDEX(Anvendelseskode!C:C,MATCH($E3217,Anvendelseskode!$A:$A,0))</f>
        <v>Parcelhuse</v>
      </c>
      <c r="N3217" s="1" t="str">
        <f ca="1">INDEX(Anvendelseskode!D:D,MATCH($E3217,Anvendelseskode!$A:$A,0))</f>
        <v>Private husholdninger</v>
      </c>
      <c r="O3217" s="1" t="str">
        <f ca="1">IFERROR(INDEX(SBi!$2:$2,MATCH(G3217,SBi!$1:$1,1)),SBi!$K$2)</f>
        <v>1979-1998</v>
      </c>
      <c r="P3217" s="1">
        <f ca="1">IFERROR(INDEX(SBi!$C$3:$K$28,MATCH(E3217,SBi!$B$3:$B$28,0),MATCH(O3217,SBi!$C$2:$K$2,0)),0)</f>
        <v>105.4</v>
      </c>
      <c r="Q3217" s="19">
        <f t="shared" ca="1" si="658"/>
        <v>20.869199999999999</v>
      </c>
      <c r="R3217" s="19" t="str">
        <f ca="1">IFERROR(INDEX(VpD!$2:$2,MATCH(G3217,VpD!$1:$1,1)),VpD!$I$2)</f>
        <v>1979-1998</v>
      </c>
      <c r="S3217" s="1">
        <f ca="1">IFERROR(INDEX(VpD!$C$3:$I$27,MATCH(E3217,VpD!$B$3:$B$27,0),MATCH(R3217,VpD!$C$2:$I$2,0)),0)</f>
        <v>90</v>
      </c>
      <c r="T3217" s="19">
        <f t="shared" ca="1" si="659"/>
        <v>17.82</v>
      </c>
      <c r="U3217" s="14" t="str">
        <f t="shared" ca="1" si="660"/>
        <v xml:space="preserve">711541.32 </v>
      </c>
      <c r="V3217" s="14" t="str">
        <f t="shared" ca="1" si="661"/>
        <v>6170803.67</v>
      </c>
      <c r="W3217" s="14" t="str">
        <f t="shared" ca="1" si="662"/>
        <v>POINT(711541.32 6170803.67)</v>
      </c>
      <c r="X3217" s="14" t="str">
        <f>IFERROR(INDEX(BygningOmraade!B:B,MATCH(A3217,BygningOmraade!A:A,0)),"")</f>
        <v/>
      </c>
    </row>
    <row r="3218" spans="1:24" s="14" customFormat="1" x14ac:dyDescent="0.25">
      <c r="A3218" s="14">
        <f t="shared" si="650"/>
        <v>3218</v>
      </c>
      <c r="B3218" s="14" t="str">
        <f t="shared" ca="1" si="651"/>
        <v>bddaddb1-07f6-4fe6-843b-9a837d51f345</v>
      </c>
      <c r="C3218" s="14" t="str">
        <f t="shared" ca="1" si="652"/>
        <v>3cae7253-0960-0f90-e044-0003ba298018</v>
      </c>
      <c r="D3218" s="14">
        <f t="shared" ca="1" si="653"/>
        <v>2685028</v>
      </c>
      <c r="E3218" s="1">
        <f t="shared" ca="1" si="654"/>
        <v>130</v>
      </c>
      <c r="F3218" s="1">
        <f t="shared" ca="1" si="655"/>
        <v>125</v>
      </c>
      <c r="G3218" s="1">
        <f t="shared" ca="1" si="656"/>
        <v>2008</v>
      </c>
      <c r="H3218" s="1" t="str">
        <f ca="1">IFERROR(INDEX(Varmeinstallation!B:B,MATCH(INDIRECT($A$1&amp;"L"&amp;A3218)*1,Varmeinstallation!A:A,0)),"Ingen varmeinstallationer")</f>
        <v>Fjernvarme/blokvarme (radiatorsystemer eller varmluftanlæg)</v>
      </c>
      <c r="I3218" s="1" t="str">
        <f ca="1">IFERROR(INDEX(Opvarmningsmiddel!B:B,MATCH(INDIRECT($A$1&amp;"M"&amp;A3218)*1,Opvarmningsmiddel!A:A,0)),"")</f>
        <v/>
      </c>
      <c r="J3218" s="1">
        <f t="shared" ca="1" si="657"/>
        <v>90</v>
      </c>
      <c r="K3218" s="1" t="str">
        <f ca="1">IFERROR(INDEX(Relationstabel!$C$3:$K$10,MATCH(VALUE(INDIRECT($A$1&amp;"L"&amp;A3218)),Relationstabel!$A$3:$A$10,0),MATCH(IFERROR(VALUE(INDIRECT($A$1&amp;"M"&amp;A3218)),0),Relationstabel!$C$1:$K$1,0)),"Ingen varmeinstallationer")</f>
        <v>Fjernvarme/ Blokvarme</v>
      </c>
      <c r="L3218" s="1" t="str">
        <f ca="1">INDEX(Anvendelseskode!B:B,MATCH($E3218,Anvendelseskode!$A:$A,0))</f>
        <v>Række-, kæde-, dobbelthus (lodret adskillelse mellem enhederne)</v>
      </c>
      <c r="M3218" s="1" t="str">
        <f ca="1">INDEX(Anvendelseskode!C:C,MATCH($E3218,Anvendelseskode!$A:$A,0))</f>
        <v>Række-, kæde og dobbelthuse</v>
      </c>
      <c r="N3218" s="1" t="str">
        <f ca="1">INDEX(Anvendelseskode!D:D,MATCH($E3218,Anvendelseskode!$A:$A,0))</f>
        <v>Private husholdninger</v>
      </c>
      <c r="O3218" s="1" t="str">
        <f ca="1">IFERROR(INDEX(SBi!$2:$2,MATCH(G3218,SBi!$1:$1,1)),SBi!$K$2)</f>
        <v>Efter 2006</v>
      </c>
      <c r="P3218" s="1">
        <f ca="1">IFERROR(INDEX(SBi!$C$3:$K$28,MATCH(E3218,SBi!$B$3:$B$28,0),MATCH(O3218,SBi!$C$2:$K$2,0)),0)</f>
        <v>66.400000000000006</v>
      </c>
      <c r="Q3218" s="19">
        <f t="shared" ca="1" si="658"/>
        <v>8.3000000000000007</v>
      </c>
      <c r="R3218" s="19" t="str">
        <f ca="1">IFERROR(INDEX(VpD!$2:$2,MATCH(G3218,VpD!$1:$1,1)),VpD!$I$2)</f>
        <v>&gt;1998</v>
      </c>
      <c r="S3218" s="1">
        <f ca="1">IFERROR(INDEX(VpD!$C$3:$I$27,MATCH(E3218,VpD!$B$3:$B$27,0),MATCH(R3218,VpD!$C$2:$I$2,0)),0)</f>
        <v>65</v>
      </c>
      <c r="T3218" s="19">
        <f t="shared" ca="1" si="659"/>
        <v>8.125</v>
      </c>
      <c r="U3218" s="14" t="str">
        <f t="shared" ca="1" si="660"/>
        <v xml:space="preserve">711766.05 </v>
      </c>
      <c r="V3218" s="14" t="str">
        <f t="shared" ca="1" si="661"/>
        <v>6172693.66</v>
      </c>
      <c r="W3218" s="14" t="str">
        <f t="shared" ca="1" si="662"/>
        <v>POINT(711766.05 6172693.66)</v>
      </c>
      <c r="X3218" s="14" t="str">
        <f>IFERROR(INDEX(BygningOmraade!B:B,MATCH(A3218,BygningOmraade!A:A,0)),"")</f>
        <v/>
      </c>
    </row>
    <row r="3219" spans="1:24" s="14" customFormat="1" x14ac:dyDescent="0.25">
      <c r="A3219" s="14">
        <f t="shared" si="650"/>
        <v>3219</v>
      </c>
      <c r="B3219" s="14" t="str">
        <f t="shared" ca="1" si="651"/>
        <v>bde2faa3-0b87-4f76-bcee-29872b4b2a84</v>
      </c>
      <c r="C3219" s="14" t="str">
        <f t="shared" ca="1" si="652"/>
        <v>3cae7253-0942-0f90-e044-0003ba298018</v>
      </c>
      <c r="D3219" s="14">
        <f t="shared" ca="1" si="653"/>
        <v>2685024</v>
      </c>
      <c r="E3219" s="1">
        <f t="shared" ca="1" si="654"/>
        <v>130</v>
      </c>
      <c r="F3219" s="1">
        <f t="shared" ca="1" si="655"/>
        <v>119</v>
      </c>
      <c r="G3219" s="1">
        <f t="shared" ca="1" si="656"/>
        <v>2008</v>
      </c>
      <c r="H3219" s="1" t="str">
        <f ca="1">IFERROR(INDEX(Varmeinstallation!B:B,MATCH(INDIRECT($A$1&amp;"L"&amp;A3219)*1,Varmeinstallation!A:A,0)),"Ingen varmeinstallationer")</f>
        <v>Fjernvarme/blokvarme (radiatorsystemer eller varmluftanlæg)</v>
      </c>
      <c r="I3219" s="1" t="str">
        <f ca="1">IFERROR(INDEX(Opvarmningsmiddel!B:B,MATCH(INDIRECT($A$1&amp;"M"&amp;A3219)*1,Opvarmningsmiddel!A:A,0)),"")</f>
        <v/>
      </c>
      <c r="J3219" s="1">
        <f t="shared" ca="1" si="657"/>
        <v>90</v>
      </c>
      <c r="K3219" s="1" t="str">
        <f ca="1">IFERROR(INDEX(Relationstabel!$C$3:$K$10,MATCH(VALUE(INDIRECT($A$1&amp;"L"&amp;A3219)),Relationstabel!$A$3:$A$10,0),MATCH(IFERROR(VALUE(INDIRECT($A$1&amp;"M"&amp;A3219)),0),Relationstabel!$C$1:$K$1,0)),"Ingen varmeinstallationer")</f>
        <v>Fjernvarme/ Blokvarme</v>
      </c>
      <c r="L3219" s="1" t="str">
        <f ca="1">INDEX(Anvendelseskode!B:B,MATCH($E3219,Anvendelseskode!$A:$A,0))</f>
        <v>Række-, kæde-, dobbelthus (lodret adskillelse mellem enhederne)</v>
      </c>
      <c r="M3219" s="1" t="str">
        <f ca="1">INDEX(Anvendelseskode!C:C,MATCH($E3219,Anvendelseskode!$A:$A,0))</f>
        <v>Række-, kæde og dobbelthuse</v>
      </c>
      <c r="N3219" s="1" t="str">
        <f ca="1">INDEX(Anvendelseskode!D:D,MATCH($E3219,Anvendelseskode!$A:$A,0))</f>
        <v>Private husholdninger</v>
      </c>
      <c r="O3219" s="1" t="str">
        <f ca="1">IFERROR(INDEX(SBi!$2:$2,MATCH(G3219,SBi!$1:$1,1)),SBi!$K$2)</f>
        <v>Efter 2006</v>
      </c>
      <c r="P3219" s="1">
        <f ca="1">IFERROR(INDEX(SBi!$C$3:$K$28,MATCH(E3219,SBi!$B$3:$B$28,0),MATCH(O3219,SBi!$C$2:$K$2,0)),0)</f>
        <v>66.400000000000006</v>
      </c>
      <c r="Q3219" s="19">
        <f t="shared" ca="1" si="658"/>
        <v>7.9016000000000002</v>
      </c>
      <c r="R3219" s="19" t="str">
        <f ca="1">IFERROR(INDEX(VpD!$2:$2,MATCH(G3219,VpD!$1:$1,1)),VpD!$I$2)</f>
        <v>&gt;1998</v>
      </c>
      <c r="S3219" s="1">
        <f ca="1">IFERROR(INDEX(VpD!$C$3:$I$27,MATCH(E3219,VpD!$B$3:$B$27,0),MATCH(R3219,VpD!$C$2:$I$2,0)),0)</f>
        <v>65</v>
      </c>
      <c r="T3219" s="19">
        <f t="shared" ca="1" si="659"/>
        <v>7.7350000000000003</v>
      </c>
      <c r="U3219" s="14" t="str">
        <f t="shared" ca="1" si="660"/>
        <v xml:space="preserve">711778.65 </v>
      </c>
      <c r="V3219" s="14" t="str">
        <f t="shared" ca="1" si="661"/>
        <v>6172625.81</v>
      </c>
      <c r="W3219" s="14" t="str">
        <f t="shared" ca="1" si="662"/>
        <v>POINT(711778.65 6172625.81)</v>
      </c>
      <c r="X3219" s="14" t="str">
        <f>IFERROR(INDEX(BygningOmraade!B:B,MATCH(A3219,BygningOmraade!A:A,0)),"")</f>
        <v/>
      </c>
    </row>
    <row r="3220" spans="1:24" s="14" customFormat="1" x14ac:dyDescent="0.25">
      <c r="A3220" s="14">
        <f t="shared" si="650"/>
        <v>3220</v>
      </c>
      <c r="B3220" s="14" t="str">
        <f t="shared" ca="1" si="651"/>
        <v>bde780b9-493b-43b2-b97d-2c8ba5ba6a58</v>
      </c>
      <c r="C3220" s="14" t="str">
        <f t="shared" ca="1" si="652"/>
        <v>0a3f507e-2409-32b8-e044-0003ba298018</v>
      </c>
      <c r="D3220" s="14">
        <f t="shared" ca="1" si="653"/>
        <v>994772</v>
      </c>
      <c r="E3220" s="1">
        <f t="shared" ca="1" si="654"/>
        <v>130</v>
      </c>
      <c r="F3220" s="1">
        <f t="shared" ca="1" si="655"/>
        <v>119</v>
      </c>
      <c r="G3220" s="1">
        <f t="shared" ca="1" si="656"/>
        <v>1993</v>
      </c>
      <c r="H3220" s="1" t="str">
        <f ca="1">IFERROR(INDEX(Varmeinstallation!B:B,MATCH(INDIRECT($A$1&amp;"L"&amp;A3220)*1,Varmeinstallation!A:A,0)),"Ingen varmeinstallationer")</f>
        <v>Fjernvarme/blokvarme (radiatorsystemer eller varmluftanlæg)</v>
      </c>
      <c r="I3220" s="1" t="str">
        <f ca="1">IFERROR(INDEX(Opvarmningsmiddel!B:B,MATCH(INDIRECT($A$1&amp;"M"&amp;A3220)*1,Opvarmningsmiddel!A:A,0)),"")</f>
        <v/>
      </c>
      <c r="J3220" s="1">
        <f t="shared" ca="1" si="657"/>
        <v>0</v>
      </c>
      <c r="K3220" s="1" t="str">
        <f ca="1">IFERROR(INDEX(Relationstabel!$C$3:$K$10,MATCH(VALUE(INDIRECT($A$1&amp;"L"&amp;A3220)),Relationstabel!$A$3:$A$10,0),MATCH(IFERROR(VALUE(INDIRECT($A$1&amp;"M"&amp;A3220)),0),Relationstabel!$C$1:$K$1,0)),"Ingen varmeinstallationer")</f>
        <v>Fjernvarme/ Blokvarme</v>
      </c>
      <c r="L3220" s="1" t="str">
        <f ca="1">INDEX(Anvendelseskode!B:B,MATCH($E3220,Anvendelseskode!$A:$A,0))</f>
        <v>Række-, kæde-, dobbelthus (lodret adskillelse mellem enhederne)</v>
      </c>
      <c r="M3220" s="1" t="str">
        <f ca="1">INDEX(Anvendelseskode!C:C,MATCH($E3220,Anvendelseskode!$A:$A,0))</f>
        <v>Række-, kæde og dobbelthuse</v>
      </c>
      <c r="N3220" s="1" t="str">
        <f ca="1">INDEX(Anvendelseskode!D:D,MATCH($E3220,Anvendelseskode!$A:$A,0))</f>
        <v>Private husholdninger</v>
      </c>
      <c r="O3220" s="1" t="str">
        <f ca="1">IFERROR(INDEX(SBi!$2:$2,MATCH(G3220,SBi!$1:$1,1)),SBi!$K$2)</f>
        <v>1979-1998</v>
      </c>
      <c r="P3220" s="1">
        <f ca="1">IFERROR(INDEX(SBi!$C$3:$K$28,MATCH(E3220,SBi!$B$3:$B$28,0),MATCH(O3220,SBi!$C$2:$K$2,0)),0)</f>
        <v>96.8</v>
      </c>
      <c r="Q3220" s="19">
        <f t="shared" ca="1" si="658"/>
        <v>11.5192</v>
      </c>
      <c r="R3220" s="19" t="str">
        <f ca="1">IFERROR(INDEX(VpD!$2:$2,MATCH(G3220,VpD!$1:$1,1)),VpD!$I$2)</f>
        <v>1979-1998</v>
      </c>
      <c r="S3220" s="1">
        <f ca="1">IFERROR(INDEX(VpD!$C$3:$I$27,MATCH(E3220,VpD!$B$3:$B$27,0),MATCH(R3220,VpD!$C$2:$I$2,0)),0)</f>
        <v>74</v>
      </c>
      <c r="T3220" s="19">
        <f t="shared" ca="1" si="659"/>
        <v>8.8059999999999992</v>
      </c>
      <c r="U3220" s="14" t="str">
        <f t="shared" ca="1" si="660"/>
        <v xml:space="preserve">711604.27 </v>
      </c>
      <c r="V3220" s="14" t="str">
        <f t="shared" ca="1" si="661"/>
        <v>6172507.82</v>
      </c>
      <c r="W3220" s="14" t="str">
        <f t="shared" ca="1" si="662"/>
        <v>POINT(711604.27 6172507.82)</v>
      </c>
      <c r="X3220" s="14" t="str">
        <f>IFERROR(INDEX(BygningOmraade!B:B,MATCH(A3220,BygningOmraade!A:A,0)),"")</f>
        <v/>
      </c>
    </row>
    <row r="3221" spans="1:24" s="14" customFormat="1" x14ac:dyDescent="0.25">
      <c r="A3221" s="14">
        <f t="shared" si="650"/>
        <v>3221</v>
      </c>
      <c r="B3221" s="14" t="str">
        <f t="shared" ca="1" si="651"/>
        <v>bdf0faa8-a361-4527-b04b-a375610c590f</v>
      </c>
      <c r="C3221" s="14" t="str">
        <f t="shared" ca="1" si="652"/>
        <v>0a3f507e-1784-32b8-e044-0003ba298018</v>
      </c>
      <c r="D3221" s="14">
        <f t="shared" ca="1" si="653"/>
        <v>997679</v>
      </c>
      <c r="E3221" s="1">
        <f t="shared" ca="1" si="654"/>
        <v>120</v>
      </c>
      <c r="F3221" s="1">
        <f t="shared" ca="1" si="655"/>
        <v>140</v>
      </c>
      <c r="G3221" s="1">
        <f t="shared" ca="1" si="656"/>
        <v>2007</v>
      </c>
      <c r="H3221" s="1" t="str">
        <f ca="1">IFERROR(INDEX(Varmeinstallation!B:B,MATCH(INDIRECT($A$1&amp;"L"&amp;A3221)*1,Varmeinstallation!A:A,0)),"Ingen varmeinstallationer")</f>
        <v>Centralvarme fra eget anlæg, et-kammer fyr</v>
      </c>
      <c r="I3221" s="1" t="str">
        <f ca="1">IFERROR(INDEX(Opvarmningsmiddel!B:B,MATCH(INDIRECT($A$1&amp;"M"&amp;A3221)*1,Opvarmningsmiddel!A:A,0)),"")</f>
        <v>Naturgas</v>
      </c>
      <c r="J3221" s="1">
        <f t="shared" ca="1" si="657"/>
        <v>2</v>
      </c>
      <c r="K3221" s="1" t="str">
        <f ca="1">IFERROR(INDEX(Relationstabel!$C$3:$K$10,MATCH(VALUE(INDIRECT($A$1&amp;"L"&amp;A3221)),Relationstabel!$A$3:$A$10,0),MATCH(IFERROR(VALUE(INDIRECT($A$1&amp;"M"&amp;A3221)),0),Relationstabel!$C$1:$K$1,0)),"Ingen varmeinstallationer")</f>
        <v>Naturgas</v>
      </c>
      <c r="L3221" s="1" t="str">
        <f ca="1">INDEX(Anvendelseskode!B:B,MATCH($E3221,Anvendelseskode!$A:$A,0))</f>
        <v>Fritliggende enfamilieshus (parcelhus)</v>
      </c>
      <c r="M3221" s="1" t="str">
        <f ca="1">INDEX(Anvendelseskode!C:C,MATCH($E3221,Anvendelseskode!$A:$A,0))</f>
        <v>Parcelhuse</v>
      </c>
      <c r="N3221" s="1" t="str">
        <f ca="1">INDEX(Anvendelseskode!D:D,MATCH($E3221,Anvendelseskode!$A:$A,0))</f>
        <v>Private husholdninger</v>
      </c>
      <c r="O3221" s="1" t="str">
        <f ca="1">IFERROR(INDEX(SBi!$2:$2,MATCH(G3221,SBi!$1:$1,1)),SBi!$K$2)</f>
        <v>Efter 2006</v>
      </c>
      <c r="P3221" s="1">
        <f ca="1">IFERROR(INDEX(SBi!$C$3:$K$28,MATCH(E3221,SBi!$B$3:$B$28,0),MATCH(O3221,SBi!$C$2:$K$2,0)),0)</f>
        <v>67.3</v>
      </c>
      <c r="Q3221" s="19">
        <f t="shared" ca="1" si="658"/>
        <v>9.4220000000000006</v>
      </c>
      <c r="R3221" s="19" t="str">
        <f ca="1">IFERROR(INDEX(VpD!$2:$2,MATCH(G3221,VpD!$1:$1,1)),VpD!$I$2)</f>
        <v>&gt;1998</v>
      </c>
      <c r="S3221" s="1">
        <f ca="1">IFERROR(INDEX(VpD!$C$3:$I$27,MATCH(E3221,VpD!$B$3:$B$27,0),MATCH(R3221,VpD!$C$2:$I$2,0)),0)</f>
        <v>72</v>
      </c>
      <c r="T3221" s="19">
        <f t="shared" ca="1" si="659"/>
        <v>10.08</v>
      </c>
      <c r="U3221" s="14" t="str">
        <f t="shared" ca="1" si="660"/>
        <v xml:space="preserve">714159.79 </v>
      </c>
      <c r="V3221" s="14" t="str">
        <f t="shared" ca="1" si="661"/>
        <v>6168863.24</v>
      </c>
      <c r="W3221" s="14" t="str">
        <f t="shared" ca="1" si="662"/>
        <v>POINT(714159.79 6168863.24)</v>
      </c>
      <c r="X3221" s="14" t="str">
        <f>IFERROR(INDEX(BygningOmraade!B:B,MATCH(A3221,BygningOmraade!A:A,0)),"")</f>
        <v/>
      </c>
    </row>
    <row r="3222" spans="1:24" s="14" customFormat="1" x14ac:dyDescent="0.25">
      <c r="A3222" s="14">
        <f t="shared" si="650"/>
        <v>3222</v>
      </c>
      <c r="B3222" s="14" t="str">
        <f t="shared" ca="1" si="651"/>
        <v>bdfb426a-8b41-4ee6-9ecd-a96caa0b68c7</v>
      </c>
      <c r="C3222" s="14" t="str">
        <f t="shared" ca="1" si="652"/>
        <v>0a3f507e-1dfd-32b8-e044-0003ba298018</v>
      </c>
      <c r="D3222" s="14">
        <f t="shared" ca="1" si="653"/>
        <v>997584</v>
      </c>
      <c r="E3222" s="1">
        <f t="shared" ca="1" si="654"/>
        <v>120</v>
      </c>
      <c r="F3222" s="1">
        <f t="shared" ca="1" si="655"/>
        <v>146</v>
      </c>
      <c r="G3222" s="1">
        <f t="shared" ca="1" si="656"/>
        <v>1978</v>
      </c>
      <c r="H3222" s="1" t="str">
        <f ca="1">IFERROR(INDEX(Varmeinstallation!B:B,MATCH(INDIRECT($A$1&amp;"L"&amp;A3222)*1,Varmeinstallation!A:A,0)),"Ingen varmeinstallationer")</f>
        <v>Centralvarme fra eget anlæg, et-kammer fyr</v>
      </c>
      <c r="I3222" s="1" t="str">
        <f ca="1">IFERROR(INDEX(Opvarmningsmiddel!B:B,MATCH(INDIRECT($A$1&amp;"M"&amp;A3222)*1,Opvarmningsmiddel!A:A,0)),"")</f>
        <v>Naturgas</v>
      </c>
      <c r="J3222" s="1">
        <f t="shared" ca="1" si="657"/>
        <v>0</v>
      </c>
      <c r="K3222" s="1" t="str">
        <f ca="1">IFERROR(INDEX(Relationstabel!$C$3:$K$10,MATCH(VALUE(INDIRECT($A$1&amp;"L"&amp;A3222)),Relationstabel!$A$3:$A$10,0),MATCH(IFERROR(VALUE(INDIRECT($A$1&amp;"M"&amp;A3222)),0),Relationstabel!$C$1:$K$1,0)),"Ingen varmeinstallationer")</f>
        <v>Naturgas</v>
      </c>
      <c r="L3222" s="1" t="str">
        <f ca="1">INDEX(Anvendelseskode!B:B,MATCH($E3222,Anvendelseskode!$A:$A,0))</f>
        <v>Fritliggende enfamilieshus (parcelhus)</v>
      </c>
      <c r="M3222" s="1" t="str">
        <f ca="1">INDEX(Anvendelseskode!C:C,MATCH($E3222,Anvendelseskode!$A:$A,0))</f>
        <v>Parcelhuse</v>
      </c>
      <c r="N3222" s="1" t="str">
        <f ca="1">INDEX(Anvendelseskode!D:D,MATCH($E3222,Anvendelseskode!$A:$A,0))</f>
        <v>Private husholdninger</v>
      </c>
      <c r="O3222" s="1" t="str">
        <f ca="1">IFERROR(INDEX(SBi!$2:$2,MATCH(G3222,SBi!$1:$1,1)),SBi!$K$2)</f>
        <v>1973-1978</v>
      </c>
      <c r="P3222" s="1">
        <f ca="1">IFERROR(INDEX(SBi!$C$3:$K$28,MATCH(E3222,SBi!$B$3:$B$28,0),MATCH(O3222,SBi!$C$2:$K$2,0)),0)</f>
        <v>119.8</v>
      </c>
      <c r="Q3222" s="19">
        <f t="shared" ca="1" si="658"/>
        <v>17.4908</v>
      </c>
      <c r="R3222" s="19" t="str">
        <f ca="1">IFERROR(INDEX(VpD!$2:$2,MATCH(G3222,VpD!$1:$1,1)),VpD!$I$2)</f>
        <v>1973-1978</v>
      </c>
      <c r="S3222" s="1">
        <f ca="1">IFERROR(INDEX(VpD!$C$3:$I$27,MATCH(E3222,VpD!$B$3:$B$27,0),MATCH(R3222,VpD!$C$2:$I$2,0)),0)</f>
        <v>117</v>
      </c>
      <c r="T3222" s="19">
        <f t="shared" ca="1" si="659"/>
        <v>17.082000000000001</v>
      </c>
      <c r="U3222" s="14" t="str">
        <f t="shared" ca="1" si="660"/>
        <v xml:space="preserve">713804.04 </v>
      </c>
      <c r="V3222" s="14" t="str">
        <f t="shared" ca="1" si="661"/>
        <v>6169398.01</v>
      </c>
      <c r="W3222" s="14" t="str">
        <f t="shared" ca="1" si="662"/>
        <v>POINT(713804.04 6169398.01)</v>
      </c>
      <c r="X3222" s="14" t="str">
        <f>IFERROR(INDEX(BygningOmraade!B:B,MATCH(A3222,BygningOmraade!A:A,0)),"")</f>
        <v/>
      </c>
    </row>
    <row r="3223" spans="1:24" s="14" customFormat="1" x14ac:dyDescent="0.25">
      <c r="A3223" s="14">
        <f t="shared" si="650"/>
        <v>3223</v>
      </c>
      <c r="B3223" s="14" t="str">
        <f t="shared" ca="1" si="651"/>
        <v>be3802da-f507-4a50-9a1c-50be215561f2</v>
      </c>
      <c r="C3223" s="14" t="str">
        <f t="shared" ca="1" si="652"/>
        <v>0a3f507e-21c0-32b8-e044-0003ba298018</v>
      </c>
      <c r="D3223" s="14">
        <f t="shared" ca="1" si="653"/>
        <v>996869</v>
      </c>
      <c r="E3223" s="1">
        <f t="shared" ca="1" si="654"/>
        <v>130</v>
      </c>
      <c r="F3223" s="1">
        <f t="shared" ca="1" si="655"/>
        <v>109</v>
      </c>
      <c r="G3223" s="1">
        <f t="shared" ca="1" si="656"/>
        <v>1979</v>
      </c>
      <c r="H3223" s="1" t="str">
        <f ca="1">IFERROR(INDEX(Varmeinstallation!B:B,MATCH(INDIRECT($A$1&amp;"L"&amp;A3223)*1,Varmeinstallation!A:A,0)),"Ingen varmeinstallationer")</f>
        <v>Fjernvarme/blokvarme (radiatorsystemer eller varmluftanlæg)</v>
      </c>
      <c r="I3223" s="1" t="str">
        <f ca="1">IFERROR(INDEX(Opvarmningsmiddel!B:B,MATCH(INDIRECT($A$1&amp;"M"&amp;A3223)*1,Opvarmningsmiddel!A:A,0)),"")</f>
        <v/>
      </c>
      <c r="J3223" s="1">
        <f t="shared" ca="1" si="657"/>
        <v>0</v>
      </c>
      <c r="K3223" s="1" t="str">
        <f ca="1">IFERROR(INDEX(Relationstabel!$C$3:$K$10,MATCH(VALUE(INDIRECT($A$1&amp;"L"&amp;A3223)),Relationstabel!$A$3:$A$10,0),MATCH(IFERROR(VALUE(INDIRECT($A$1&amp;"M"&amp;A3223)),0),Relationstabel!$C$1:$K$1,0)),"Ingen varmeinstallationer")</f>
        <v>Fjernvarme/ Blokvarme</v>
      </c>
      <c r="L3223" s="1" t="str">
        <f ca="1">INDEX(Anvendelseskode!B:B,MATCH($E3223,Anvendelseskode!$A:$A,0))</f>
        <v>Række-, kæde-, dobbelthus (lodret adskillelse mellem enhederne)</v>
      </c>
      <c r="M3223" s="1" t="str">
        <f ca="1">INDEX(Anvendelseskode!C:C,MATCH($E3223,Anvendelseskode!$A:$A,0))</f>
        <v>Række-, kæde og dobbelthuse</v>
      </c>
      <c r="N3223" s="1" t="str">
        <f ca="1">INDEX(Anvendelseskode!D:D,MATCH($E3223,Anvendelseskode!$A:$A,0))</f>
        <v>Private husholdninger</v>
      </c>
      <c r="O3223" s="1" t="str">
        <f ca="1">IFERROR(INDEX(SBi!$2:$2,MATCH(G3223,SBi!$1:$1,1)),SBi!$K$2)</f>
        <v>1979-1998</v>
      </c>
      <c r="P3223" s="1">
        <f ca="1">IFERROR(INDEX(SBi!$C$3:$K$28,MATCH(E3223,SBi!$B$3:$B$28,0),MATCH(O3223,SBi!$C$2:$K$2,0)),0)</f>
        <v>96.8</v>
      </c>
      <c r="Q3223" s="19">
        <f t="shared" ca="1" si="658"/>
        <v>10.5512</v>
      </c>
      <c r="R3223" s="19" t="str">
        <f ca="1">IFERROR(INDEX(VpD!$2:$2,MATCH(G3223,VpD!$1:$1,1)),VpD!$I$2)</f>
        <v>1979-1998</v>
      </c>
      <c r="S3223" s="1">
        <f ca="1">IFERROR(INDEX(VpD!$C$3:$I$27,MATCH(E3223,VpD!$B$3:$B$27,0),MATCH(R3223,VpD!$C$2:$I$2,0)),0)</f>
        <v>74</v>
      </c>
      <c r="T3223" s="19">
        <f t="shared" ca="1" si="659"/>
        <v>8.0660000000000007</v>
      </c>
      <c r="U3223" s="14" t="str">
        <f t="shared" ca="1" si="660"/>
        <v xml:space="preserve">713646.27 </v>
      </c>
      <c r="V3223" s="14" t="str">
        <f t="shared" ca="1" si="661"/>
        <v>6169708.51</v>
      </c>
      <c r="W3223" s="14" t="str">
        <f t="shared" ca="1" si="662"/>
        <v>POINT(713646.27 6169708.51)</v>
      </c>
      <c r="X3223" s="14" t="str">
        <f>IFERROR(INDEX(BygningOmraade!B:B,MATCH(A3223,BygningOmraade!A:A,0)),"")</f>
        <v/>
      </c>
    </row>
    <row r="3224" spans="1:24" s="14" customFormat="1" x14ac:dyDescent="0.25">
      <c r="A3224" s="14">
        <f t="shared" si="650"/>
        <v>3224</v>
      </c>
      <c r="B3224" s="14" t="str">
        <f t="shared" ca="1" si="651"/>
        <v>be3be1fe-1081-4933-a21a-71c183b34f38</v>
      </c>
      <c r="C3224" s="14" t="str">
        <f t="shared" ca="1" si="652"/>
        <v>0a3f507e-1bf1-32b8-e044-0003ba298018</v>
      </c>
      <c r="D3224" s="14">
        <f t="shared" ca="1" si="653"/>
        <v>997043</v>
      </c>
      <c r="E3224" s="1">
        <f t="shared" ca="1" si="654"/>
        <v>120</v>
      </c>
      <c r="F3224" s="1">
        <f t="shared" ca="1" si="655"/>
        <v>138</v>
      </c>
      <c r="G3224" s="1">
        <f t="shared" ca="1" si="656"/>
        <v>1982</v>
      </c>
      <c r="H3224" s="1" t="str">
        <f ca="1">IFERROR(INDEX(Varmeinstallation!B:B,MATCH(INDIRECT($A$1&amp;"L"&amp;A3224)*1,Varmeinstallation!A:A,0)),"Ingen varmeinstallationer")</f>
        <v>Centralvarme fra eget anlæg, et-kammer fyr</v>
      </c>
      <c r="I3224" s="1" t="str">
        <f ca="1">IFERROR(INDEX(Opvarmningsmiddel!B:B,MATCH(INDIRECT($A$1&amp;"M"&amp;A3224)*1,Opvarmningsmiddel!A:A,0)),"")</f>
        <v>Naturgas</v>
      </c>
      <c r="J3224" s="1">
        <f t="shared" ca="1" si="657"/>
        <v>2</v>
      </c>
      <c r="K3224" s="1" t="str">
        <f ca="1">IFERROR(INDEX(Relationstabel!$C$3:$K$10,MATCH(VALUE(INDIRECT($A$1&amp;"L"&amp;A3224)),Relationstabel!$A$3:$A$10,0),MATCH(IFERROR(VALUE(INDIRECT($A$1&amp;"M"&amp;A3224)),0),Relationstabel!$C$1:$K$1,0)),"Ingen varmeinstallationer")</f>
        <v>Naturgas</v>
      </c>
      <c r="L3224" s="1" t="str">
        <f ca="1">INDEX(Anvendelseskode!B:B,MATCH($E3224,Anvendelseskode!$A:$A,0))</f>
        <v>Fritliggende enfamilieshus (parcelhus)</v>
      </c>
      <c r="M3224" s="1" t="str">
        <f ca="1">INDEX(Anvendelseskode!C:C,MATCH($E3224,Anvendelseskode!$A:$A,0))</f>
        <v>Parcelhuse</v>
      </c>
      <c r="N3224" s="1" t="str">
        <f ca="1">INDEX(Anvendelseskode!D:D,MATCH($E3224,Anvendelseskode!$A:$A,0))</f>
        <v>Private husholdninger</v>
      </c>
      <c r="O3224" s="1" t="str">
        <f ca="1">IFERROR(INDEX(SBi!$2:$2,MATCH(G3224,SBi!$1:$1,1)),SBi!$K$2)</f>
        <v>1979-1998</v>
      </c>
      <c r="P3224" s="1">
        <f ca="1">IFERROR(INDEX(SBi!$C$3:$K$28,MATCH(E3224,SBi!$B$3:$B$28,0),MATCH(O3224,SBi!$C$2:$K$2,0)),0)</f>
        <v>105.4</v>
      </c>
      <c r="Q3224" s="19">
        <f t="shared" ca="1" si="658"/>
        <v>14.545200000000001</v>
      </c>
      <c r="R3224" s="19" t="str">
        <f ca="1">IFERROR(INDEX(VpD!$2:$2,MATCH(G3224,VpD!$1:$1,1)),VpD!$I$2)</f>
        <v>1979-1998</v>
      </c>
      <c r="S3224" s="1">
        <f ca="1">IFERROR(INDEX(VpD!$C$3:$I$27,MATCH(E3224,VpD!$B$3:$B$27,0),MATCH(R3224,VpD!$C$2:$I$2,0)),0)</f>
        <v>90</v>
      </c>
      <c r="T3224" s="19">
        <f t="shared" ca="1" si="659"/>
        <v>12.42</v>
      </c>
      <c r="U3224" s="14" t="str">
        <f t="shared" ca="1" si="660"/>
        <v xml:space="preserve">713600.67 </v>
      </c>
      <c r="V3224" s="14" t="str">
        <f t="shared" ca="1" si="661"/>
        <v>6169149.59</v>
      </c>
      <c r="W3224" s="14" t="str">
        <f t="shared" ca="1" si="662"/>
        <v>POINT(713600.67 6169149.59)</v>
      </c>
      <c r="X3224" s="14" t="str">
        <f>IFERROR(INDEX(BygningOmraade!B:B,MATCH(A3224,BygningOmraade!A:A,0)),"")</f>
        <v/>
      </c>
    </row>
    <row r="3225" spans="1:24" s="14" customFormat="1" x14ac:dyDescent="0.25">
      <c r="A3225" s="14">
        <f t="shared" si="650"/>
        <v>3225</v>
      </c>
      <c r="B3225" s="14" t="str">
        <f t="shared" ca="1" si="651"/>
        <v>be494178-48f5-473a-ac29-9c773863ad0c</v>
      </c>
      <c r="C3225" s="14" t="str">
        <f t="shared" ca="1" si="652"/>
        <v>0a3f507e-1592-32b8-e044-0003ba298018</v>
      </c>
      <c r="D3225" s="14">
        <f t="shared" ca="1" si="653"/>
        <v>996932</v>
      </c>
      <c r="E3225" s="1">
        <f t="shared" ca="1" si="654"/>
        <v>130</v>
      </c>
      <c r="F3225" s="1">
        <f t="shared" ca="1" si="655"/>
        <v>112</v>
      </c>
      <c r="G3225" s="1">
        <f t="shared" ca="1" si="656"/>
        <v>1978</v>
      </c>
      <c r="H3225" s="1" t="str">
        <f ca="1">IFERROR(INDEX(Varmeinstallation!B:B,MATCH(INDIRECT($A$1&amp;"L"&amp;A3225)*1,Varmeinstallation!A:A,0)),"Ingen varmeinstallationer")</f>
        <v>Fjernvarme/blokvarme (radiatorsystemer eller varmluftanlæg)</v>
      </c>
      <c r="I3225" s="1" t="str">
        <f ca="1">IFERROR(INDEX(Opvarmningsmiddel!B:B,MATCH(INDIRECT($A$1&amp;"M"&amp;A3225)*1,Opvarmningsmiddel!A:A,0)),"")</f>
        <v/>
      </c>
      <c r="J3225" s="1">
        <f t="shared" ca="1" si="657"/>
        <v>0</v>
      </c>
      <c r="K3225" s="1" t="str">
        <f ca="1">IFERROR(INDEX(Relationstabel!$C$3:$K$10,MATCH(VALUE(INDIRECT($A$1&amp;"L"&amp;A3225)),Relationstabel!$A$3:$A$10,0),MATCH(IFERROR(VALUE(INDIRECT($A$1&amp;"M"&amp;A3225)),0),Relationstabel!$C$1:$K$1,0)),"Ingen varmeinstallationer")</f>
        <v>Fjernvarme/ Blokvarme</v>
      </c>
      <c r="L3225" s="1" t="str">
        <f ca="1">INDEX(Anvendelseskode!B:B,MATCH($E3225,Anvendelseskode!$A:$A,0))</f>
        <v>Række-, kæde-, dobbelthus (lodret adskillelse mellem enhederne)</v>
      </c>
      <c r="M3225" s="1" t="str">
        <f ca="1">INDEX(Anvendelseskode!C:C,MATCH($E3225,Anvendelseskode!$A:$A,0))</f>
        <v>Række-, kæde og dobbelthuse</v>
      </c>
      <c r="N3225" s="1" t="str">
        <f ca="1">INDEX(Anvendelseskode!D:D,MATCH($E3225,Anvendelseskode!$A:$A,0))</f>
        <v>Private husholdninger</v>
      </c>
      <c r="O3225" s="1" t="str">
        <f ca="1">IFERROR(INDEX(SBi!$2:$2,MATCH(G3225,SBi!$1:$1,1)),SBi!$K$2)</f>
        <v>1973-1978</v>
      </c>
      <c r="P3225" s="1">
        <f ca="1">IFERROR(INDEX(SBi!$C$3:$K$28,MATCH(E3225,SBi!$B$3:$B$28,0),MATCH(O3225,SBi!$C$2:$K$2,0)),0)</f>
        <v>112.6</v>
      </c>
      <c r="Q3225" s="19">
        <f t="shared" ca="1" si="658"/>
        <v>12.611199999999998</v>
      </c>
      <c r="R3225" s="19" t="str">
        <f ca="1">IFERROR(INDEX(VpD!$2:$2,MATCH(G3225,VpD!$1:$1,1)),VpD!$I$2)</f>
        <v>1973-1978</v>
      </c>
      <c r="S3225" s="1">
        <f ca="1">IFERROR(INDEX(VpD!$C$3:$I$27,MATCH(E3225,VpD!$B$3:$B$27,0),MATCH(R3225,VpD!$C$2:$I$2,0)),0)</f>
        <v>98</v>
      </c>
      <c r="T3225" s="19">
        <f t="shared" ca="1" si="659"/>
        <v>10.976000000000001</v>
      </c>
      <c r="U3225" s="14" t="str">
        <f t="shared" ca="1" si="660"/>
        <v xml:space="preserve">713617.79 </v>
      </c>
      <c r="V3225" s="14" t="str">
        <f t="shared" ca="1" si="661"/>
        <v>6169857.88</v>
      </c>
      <c r="W3225" s="14" t="str">
        <f t="shared" ca="1" si="662"/>
        <v>POINT(713617.79 6169857.88)</v>
      </c>
      <c r="X3225" s="14" t="str">
        <f>IFERROR(INDEX(BygningOmraade!B:B,MATCH(A3225,BygningOmraade!A:A,0)),"")</f>
        <v/>
      </c>
    </row>
    <row r="3226" spans="1:24" s="14" customFormat="1" x14ac:dyDescent="0.25">
      <c r="A3226" s="14">
        <f t="shared" si="650"/>
        <v>3226</v>
      </c>
      <c r="B3226" s="14" t="str">
        <f t="shared" ca="1" si="651"/>
        <v>be4a5c20-f6ff-4d11-88fb-0746d28e6be6</v>
      </c>
      <c r="C3226" s="14" t="str">
        <f t="shared" ca="1" si="652"/>
        <v>0a3f507e-1e79-32b8-e044-0003ba298018</v>
      </c>
      <c r="D3226" s="14">
        <f t="shared" ca="1" si="653"/>
        <v>994486</v>
      </c>
      <c r="E3226" s="1">
        <f t="shared" ca="1" si="654"/>
        <v>120</v>
      </c>
      <c r="F3226" s="1">
        <f t="shared" ca="1" si="655"/>
        <v>165</v>
      </c>
      <c r="G3226" s="1">
        <f t="shared" ca="1" si="656"/>
        <v>1974</v>
      </c>
      <c r="H3226" s="1" t="str">
        <f ca="1">IFERROR(INDEX(Varmeinstallation!B:B,MATCH(INDIRECT($A$1&amp;"L"&amp;A3226)*1,Varmeinstallation!A:A,0)),"Ingen varmeinstallationer")</f>
        <v>Centralvarme fra eget anlæg, et-kammer fyr</v>
      </c>
      <c r="I3226" s="1" t="str">
        <f ca="1">IFERROR(INDEX(Opvarmningsmiddel!B:B,MATCH(INDIRECT($A$1&amp;"M"&amp;A3226)*1,Opvarmningsmiddel!A:A,0)),"")</f>
        <v>Flydende brændsel (olie, petroleum, flaskegas m.m.)</v>
      </c>
      <c r="J3226" s="1">
        <f t="shared" ca="1" si="657"/>
        <v>0</v>
      </c>
      <c r="K3226" s="1" t="str">
        <f ca="1">IFERROR(INDEX(Relationstabel!$C$3:$K$10,MATCH(VALUE(INDIRECT($A$1&amp;"L"&amp;A3226)),Relationstabel!$A$3:$A$10,0),MATCH(IFERROR(VALUE(INDIRECT($A$1&amp;"M"&amp;A3226)),0),Relationstabel!$C$1:$K$1,0)),"Ingen varmeinstallationer")</f>
        <v>Olie</v>
      </c>
      <c r="L3226" s="1" t="str">
        <f ca="1">INDEX(Anvendelseskode!B:B,MATCH($E3226,Anvendelseskode!$A:$A,0))</f>
        <v>Fritliggende enfamilieshus (parcelhus)</v>
      </c>
      <c r="M3226" s="1" t="str">
        <f ca="1">INDEX(Anvendelseskode!C:C,MATCH($E3226,Anvendelseskode!$A:$A,0))</f>
        <v>Parcelhuse</v>
      </c>
      <c r="N3226" s="1" t="str">
        <f ca="1">INDEX(Anvendelseskode!D:D,MATCH($E3226,Anvendelseskode!$A:$A,0))</f>
        <v>Private husholdninger</v>
      </c>
      <c r="O3226" s="1" t="str">
        <f ca="1">IFERROR(INDEX(SBi!$2:$2,MATCH(G3226,SBi!$1:$1,1)),SBi!$K$2)</f>
        <v>1973-1978</v>
      </c>
      <c r="P3226" s="1">
        <f ca="1">IFERROR(INDEX(SBi!$C$3:$K$28,MATCH(E3226,SBi!$B$3:$B$28,0),MATCH(O3226,SBi!$C$2:$K$2,0)),0)</f>
        <v>119.8</v>
      </c>
      <c r="Q3226" s="19">
        <f t="shared" ca="1" si="658"/>
        <v>19.766999999999999</v>
      </c>
      <c r="R3226" s="19" t="str">
        <f ca="1">IFERROR(INDEX(VpD!$2:$2,MATCH(G3226,VpD!$1:$1,1)),VpD!$I$2)</f>
        <v>1973-1978</v>
      </c>
      <c r="S3226" s="1">
        <f ca="1">IFERROR(INDEX(VpD!$C$3:$I$27,MATCH(E3226,VpD!$B$3:$B$27,0),MATCH(R3226,VpD!$C$2:$I$2,0)),0)</f>
        <v>117</v>
      </c>
      <c r="T3226" s="19">
        <f t="shared" ca="1" si="659"/>
        <v>19.305</v>
      </c>
      <c r="U3226" s="14" t="str">
        <f t="shared" ca="1" si="660"/>
        <v xml:space="preserve">711520.9 </v>
      </c>
      <c r="V3226" s="14" t="str">
        <f t="shared" ca="1" si="661"/>
        <v>6171931.06</v>
      </c>
      <c r="W3226" s="14" t="str">
        <f t="shared" ca="1" si="662"/>
        <v>POINT(711520.9 6171931.06)</v>
      </c>
      <c r="X3226" s="14" t="str">
        <f>IFERROR(INDEX(BygningOmraade!B:B,MATCH(A3226,BygningOmraade!A:A,0)),"")</f>
        <v/>
      </c>
    </row>
    <row r="3227" spans="1:24" s="14" customFormat="1" x14ac:dyDescent="0.25">
      <c r="A3227" s="14">
        <f t="shared" si="650"/>
        <v>3227</v>
      </c>
      <c r="B3227" s="14" t="str">
        <f t="shared" ca="1" si="651"/>
        <v>be519d80-03bb-4f59-8b44-1cbd15b357d2</v>
      </c>
      <c r="C3227" s="14" t="str">
        <f t="shared" ca="1" si="652"/>
        <v>0a3f507e-1944-32b8-e044-0003ba298018</v>
      </c>
      <c r="D3227" s="14">
        <f t="shared" ca="1" si="653"/>
        <v>996655</v>
      </c>
      <c r="E3227" s="1">
        <f t="shared" ca="1" si="654"/>
        <v>130</v>
      </c>
      <c r="F3227" s="1">
        <f t="shared" ca="1" si="655"/>
        <v>112</v>
      </c>
      <c r="G3227" s="1">
        <f t="shared" ca="1" si="656"/>
        <v>1978</v>
      </c>
      <c r="H3227" s="1" t="str">
        <f ca="1">IFERROR(INDEX(Varmeinstallation!B:B,MATCH(INDIRECT($A$1&amp;"L"&amp;A3227)*1,Varmeinstallation!A:A,0)),"Ingen varmeinstallationer")</f>
        <v>Fjernvarme/blokvarme (radiatorsystemer eller varmluftanlæg)</v>
      </c>
      <c r="I3227" s="1" t="str">
        <f ca="1">IFERROR(INDEX(Opvarmningsmiddel!B:B,MATCH(INDIRECT($A$1&amp;"M"&amp;A3227)*1,Opvarmningsmiddel!A:A,0)),"")</f>
        <v/>
      </c>
      <c r="J3227" s="1">
        <f t="shared" ca="1" si="657"/>
        <v>0</v>
      </c>
      <c r="K3227" s="1" t="str">
        <f ca="1">IFERROR(INDEX(Relationstabel!$C$3:$K$10,MATCH(VALUE(INDIRECT($A$1&amp;"L"&amp;A3227)),Relationstabel!$A$3:$A$10,0),MATCH(IFERROR(VALUE(INDIRECT($A$1&amp;"M"&amp;A3227)),0),Relationstabel!$C$1:$K$1,0)),"Ingen varmeinstallationer")</f>
        <v>Fjernvarme/ Blokvarme</v>
      </c>
      <c r="L3227" s="1" t="str">
        <f ca="1">INDEX(Anvendelseskode!B:B,MATCH($E3227,Anvendelseskode!$A:$A,0))</f>
        <v>Række-, kæde-, dobbelthus (lodret adskillelse mellem enhederne)</v>
      </c>
      <c r="M3227" s="1" t="str">
        <f ca="1">INDEX(Anvendelseskode!C:C,MATCH($E3227,Anvendelseskode!$A:$A,0))</f>
        <v>Række-, kæde og dobbelthuse</v>
      </c>
      <c r="N3227" s="1" t="str">
        <f ca="1">INDEX(Anvendelseskode!D:D,MATCH($E3227,Anvendelseskode!$A:$A,0))</f>
        <v>Private husholdninger</v>
      </c>
      <c r="O3227" s="1" t="str">
        <f ca="1">IFERROR(INDEX(SBi!$2:$2,MATCH(G3227,SBi!$1:$1,1)),SBi!$K$2)</f>
        <v>1973-1978</v>
      </c>
      <c r="P3227" s="1">
        <f ca="1">IFERROR(INDEX(SBi!$C$3:$K$28,MATCH(E3227,SBi!$B$3:$B$28,0),MATCH(O3227,SBi!$C$2:$K$2,0)),0)</f>
        <v>112.6</v>
      </c>
      <c r="Q3227" s="19">
        <f t="shared" ca="1" si="658"/>
        <v>12.611199999999998</v>
      </c>
      <c r="R3227" s="19" t="str">
        <f ca="1">IFERROR(INDEX(VpD!$2:$2,MATCH(G3227,VpD!$1:$1,1)),VpD!$I$2)</f>
        <v>1973-1978</v>
      </c>
      <c r="S3227" s="1">
        <f ca="1">IFERROR(INDEX(VpD!$C$3:$I$27,MATCH(E3227,VpD!$B$3:$B$27,0),MATCH(R3227,VpD!$C$2:$I$2,0)),0)</f>
        <v>98</v>
      </c>
      <c r="T3227" s="19">
        <f t="shared" ca="1" si="659"/>
        <v>10.976000000000001</v>
      </c>
      <c r="U3227" s="14" t="str">
        <f t="shared" ca="1" si="660"/>
        <v xml:space="preserve">713534.81 </v>
      </c>
      <c r="V3227" s="14" t="str">
        <f t="shared" ca="1" si="661"/>
        <v>6169789.72</v>
      </c>
      <c r="W3227" s="14" t="str">
        <f t="shared" ca="1" si="662"/>
        <v>POINT(713534.81 6169789.72)</v>
      </c>
      <c r="X3227" s="14" t="str">
        <f>IFERROR(INDEX(BygningOmraade!B:B,MATCH(A3227,BygningOmraade!A:A,0)),"")</f>
        <v/>
      </c>
    </row>
    <row r="3228" spans="1:24" s="14" customFormat="1" x14ac:dyDescent="0.25">
      <c r="A3228" s="14">
        <f t="shared" si="650"/>
        <v>3228</v>
      </c>
      <c r="B3228" s="14" t="str">
        <f t="shared" ca="1" si="651"/>
        <v>be52ce98-1f16-4a47-bc16-960c729aa576</v>
      </c>
      <c r="C3228" s="14" t="str">
        <f t="shared" ca="1" si="652"/>
        <v>0a3f507e-206d-32b8-e044-0003ba298018</v>
      </c>
      <c r="D3228" s="14">
        <f t="shared" ca="1" si="653"/>
        <v>996071</v>
      </c>
      <c r="E3228" s="1">
        <f t="shared" ca="1" si="654"/>
        <v>220</v>
      </c>
      <c r="F3228" s="1">
        <f t="shared" ca="1" si="655"/>
        <v>84</v>
      </c>
      <c r="G3228" s="1">
        <f t="shared" ca="1" si="656"/>
        <v>1955</v>
      </c>
      <c r="H3228" s="1" t="str">
        <f ca="1">IFERROR(INDEX(Varmeinstallation!B:B,MATCH(INDIRECT($A$1&amp;"L"&amp;A3228)*1,Varmeinstallation!A:A,0)),"Ingen varmeinstallationer")</f>
        <v>Centralvarme fra eget anlæg, et-kammer fyr</v>
      </c>
      <c r="I3228" s="1" t="str">
        <f ca="1">IFERROR(INDEX(Opvarmningsmiddel!B:B,MATCH(INDIRECT($A$1&amp;"M"&amp;A3228)*1,Opvarmningsmiddel!A:A,0)),"")</f>
        <v>Flydende brændsel (olie, petroleum, flaskegas m.m.)</v>
      </c>
      <c r="J3228" s="1">
        <f t="shared" ca="1" si="657"/>
        <v>0</v>
      </c>
      <c r="K3228" s="1" t="str">
        <f ca="1">IFERROR(INDEX(Relationstabel!$C$3:$K$10,MATCH(VALUE(INDIRECT($A$1&amp;"L"&amp;A3228)),Relationstabel!$A$3:$A$10,0),MATCH(IFERROR(VALUE(INDIRECT($A$1&amp;"M"&amp;A3228)),0),Relationstabel!$C$1:$K$1,0)),"Ingen varmeinstallationer")</f>
        <v>Olie</v>
      </c>
      <c r="L3228" s="1" t="str">
        <f ca="1">INDEX(Anvendelseskode!B:B,MATCH($E3228,Anvendelseskode!$A:$A,0))</f>
        <v>Bygning til erhvervsmæssig produktion vedrørende industri, håndværk m.v. (fabrik, værksted o.lign.)</v>
      </c>
      <c r="M3228" s="1" t="str">
        <f ca="1">INDEX(Anvendelseskode!C:C,MATCH($E3228,Anvendelseskode!$A:$A,0))</f>
        <v>Fabrikker, værksteder o.l.</v>
      </c>
      <c r="N3228" s="1" t="str">
        <f ca="1">INDEX(Anvendelseskode!D:D,MATCH($E3228,Anvendelseskode!$A:$A,0))</f>
        <v>Industri</v>
      </c>
      <c r="O3228" s="1" t="str">
        <f ca="1">IFERROR(INDEX(SBi!$2:$2,MATCH(G3228,SBi!$1:$1,1)),SBi!$K$2)</f>
        <v>1951-1960</v>
      </c>
      <c r="P3228" s="1">
        <f ca="1">IFERROR(INDEX(SBi!$C$3:$K$28,MATCH(E3228,SBi!$B$3:$B$28,0),MATCH(O3228,SBi!$C$2:$K$2,0)),0)</f>
        <v>120</v>
      </c>
      <c r="Q3228" s="19">
        <f t="shared" ca="1" si="658"/>
        <v>10.08</v>
      </c>
      <c r="R3228" s="19" t="str">
        <f ca="1">IFERROR(INDEX(VpD!$2:$2,MATCH(G3228,VpD!$1:$1,1)),VpD!$I$2)</f>
        <v>1951-1960</v>
      </c>
      <c r="S3228" s="1">
        <f ca="1">IFERROR(INDEX(VpD!$C$3:$I$27,MATCH(E3228,VpD!$B$3:$B$27,0),MATCH(R3228,VpD!$C$2:$I$2,0)),0)</f>
        <v>120</v>
      </c>
      <c r="T3228" s="19">
        <f t="shared" ca="1" si="659"/>
        <v>10.08</v>
      </c>
      <c r="U3228" s="14" t="str">
        <f t="shared" ca="1" si="660"/>
        <v xml:space="preserve">712496.71 </v>
      </c>
      <c r="V3228" s="14" t="str">
        <f t="shared" ca="1" si="661"/>
        <v>6168948.71</v>
      </c>
      <c r="W3228" s="14" t="str">
        <f t="shared" ca="1" si="662"/>
        <v>POINT(712496.71 6168948.71)</v>
      </c>
      <c r="X3228" s="14" t="str">
        <f>IFERROR(INDEX(BygningOmraade!B:B,MATCH(A3228,BygningOmraade!A:A,0)),"")</f>
        <v/>
      </c>
    </row>
    <row r="3229" spans="1:24" s="14" customFormat="1" x14ac:dyDescent="0.25">
      <c r="A3229" s="14">
        <f t="shared" si="650"/>
        <v>3229</v>
      </c>
      <c r="B3229" s="14" t="str">
        <f t="shared" ca="1" si="651"/>
        <v>be5a64ef-e17f-4bb4-b773-20986c33a508</v>
      </c>
      <c r="C3229" s="14" t="str">
        <f t="shared" ca="1" si="652"/>
        <v>0a3f507e-2415-32b8-e044-0003ba298018</v>
      </c>
      <c r="D3229" s="14">
        <f t="shared" ca="1" si="653"/>
        <v>994648</v>
      </c>
      <c r="E3229" s="1">
        <f t="shared" ca="1" si="654"/>
        <v>130</v>
      </c>
      <c r="F3229" s="1">
        <f t="shared" ca="1" si="655"/>
        <v>88</v>
      </c>
      <c r="G3229" s="1">
        <f t="shared" ca="1" si="656"/>
        <v>1993</v>
      </c>
      <c r="H3229" s="1" t="str">
        <f ca="1">IFERROR(INDEX(Varmeinstallation!B:B,MATCH(INDIRECT($A$1&amp;"L"&amp;A3229)*1,Varmeinstallation!A:A,0)),"Ingen varmeinstallationer")</f>
        <v>Fjernvarme/blokvarme (radiatorsystemer eller varmluftanlæg)</v>
      </c>
      <c r="I3229" s="1" t="str">
        <f ca="1">IFERROR(INDEX(Opvarmningsmiddel!B:B,MATCH(INDIRECT($A$1&amp;"M"&amp;A3229)*1,Opvarmningsmiddel!A:A,0)),"")</f>
        <v/>
      </c>
      <c r="J3229" s="1">
        <f t="shared" ca="1" si="657"/>
        <v>0</v>
      </c>
      <c r="K3229" s="1" t="str">
        <f ca="1">IFERROR(INDEX(Relationstabel!$C$3:$K$10,MATCH(VALUE(INDIRECT($A$1&amp;"L"&amp;A3229)),Relationstabel!$A$3:$A$10,0),MATCH(IFERROR(VALUE(INDIRECT($A$1&amp;"M"&amp;A3229)),0),Relationstabel!$C$1:$K$1,0)),"Ingen varmeinstallationer")</f>
        <v>Fjernvarme/ Blokvarme</v>
      </c>
      <c r="L3229" s="1" t="str">
        <f ca="1">INDEX(Anvendelseskode!B:B,MATCH($E3229,Anvendelseskode!$A:$A,0))</f>
        <v>Række-, kæde-, dobbelthus (lodret adskillelse mellem enhederne)</v>
      </c>
      <c r="M3229" s="1" t="str">
        <f ca="1">INDEX(Anvendelseskode!C:C,MATCH($E3229,Anvendelseskode!$A:$A,0))</f>
        <v>Række-, kæde og dobbelthuse</v>
      </c>
      <c r="N3229" s="1" t="str">
        <f ca="1">INDEX(Anvendelseskode!D:D,MATCH($E3229,Anvendelseskode!$A:$A,0))</f>
        <v>Private husholdninger</v>
      </c>
      <c r="O3229" s="1" t="str">
        <f ca="1">IFERROR(INDEX(SBi!$2:$2,MATCH(G3229,SBi!$1:$1,1)),SBi!$K$2)</f>
        <v>1979-1998</v>
      </c>
      <c r="P3229" s="1">
        <f ca="1">IFERROR(INDEX(SBi!$C$3:$K$28,MATCH(E3229,SBi!$B$3:$B$28,0),MATCH(O3229,SBi!$C$2:$K$2,0)),0)</f>
        <v>96.8</v>
      </c>
      <c r="Q3229" s="19">
        <f t="shared" ca="1" si="658"/>
        <v>8.5183999999999997</v>
      </c>
      <c r="R3229" s="19" t="str">
        <f ca="1">IFERROR(INDEX(VpD!$2:$2,MATCH(G3229,VpD!$1:$1,1)),VpD!$I$2)</f>
        <v>1979-1998</v>
      </c>
      <c r="S3229" s="1">
        <f ca="1">IFERROR(INDEX(VpD!$C$3:$I$27,MATCH(E3229,VpD!$B$3:$B$27,0),MATCH(R3229,VpD!$C$2:$I$2,0)),0)</f>
        <v>74</v>
      </c>
      <c r="T3229" s="19">
        <f t="shared" ca="1" si="659"/>
        <v>6.5119999999999996</v>
      </c>
      <c r="U3229" s="14" t="str">
        <f t="shared" ca="1" si="660"/>
        <v xml:space="preserve">711649.06 </v>
      </c>
      <c r="V3229" s="14" t="str">
        <f t="shared" ca="1" si="661"/>
        <v>6172452.36</v>
      </c>
      <c r="W3229" s="14" t="str">
        <f t="shared" ca="1" si="662"/>
        <v>POINT(711649.06 6172452.36)</v>
      </c>
      <c r="X3229" s="14" t="str">
        <f>IFERROR(INDEX(BygningOmraade!B:B,MATCH(A3229,BygningOmraade!A:A,0)),"")</f>
        <v/>
      </c>
    </row>
    <row r="3230" spans="1:24" s="14" customFormat="1" x14ac:dyDescent="0.25">
      <c r="A3230" s="14">
        <f t="shared" si="650"/>
        <v>3230</v>
      </c>
      <c r="B3230" s="14" t="str">
        <f t="shared" ca="1" si="651"/>
        <v>be5b070c-d31d-4bde-a744-ac3cc0d99cf2</v>
      </c>
      <c r="C3230" s="14" t="str">
        <f t="shared" ca="1" si="652"/>
        <v>0a3f507e-2490-32b8-e044-0003ba298018</v>
      </c>
      <c r="D3230" s="14">
        <f t="shared" ca="1" si="653"/>
        <v>994472</v>
      </c>
      <c r="E3230" s="1">
        <f t="shared" ca="1" si="654"/>
        <v>210</v>
      </c>
      <c r="F3230" s="1">
        <f t="shared" ca="1" si="655"/>
        <v>50</v>
      </c>
      <c r="G3230" s="1">
        <f t="shared" ca="1" si="656"/>
        <v>1957</v>
      </c>
      <c r="H3230" s="1" t="str">
        <f ca="1">IFERROR(INDEX(Varmeinstallation!B:B,MATCH(INDIRECT($A$1&amp;"L"&amp;A3230)*1,Varmeinstallation!A:A,0)),"Ingen varmeinstallationer")</f>
        <v>Centralvarme fra eget anlæg, et-kammer fyr</v>
      </c>
      <c r="I3230" s="1" t="str">
        <f ca="1">IFERROR(INDEX(Opvarmningsmiddel!B:B,MATCH(INDIRECT($A$1&amp;"M"&amp;A3230)*1,Opvarmningsmiddel!A:A,0)),"")</f>
        <v>Flydende brændsel (olie, petroleum, flaskegas m.m.)</v>
      </c>
      <c r="J3230" s="1">
        <f t="shared" ca="1" si="657"/>
        <v>90</v>
      </c>
      <c r="K3230" s="1" t="str">
        <f ca="1">IFERROR(INDEX(Relationstabel!$C$3:$K$10,MATCH(VALUE(INDIRECT($A$1&amp;"L"&amp;A3230)),Relationstabel!$A$3:$A$10,0),MATCH(IFERROR(VALUE(INDIRECT($A$1&amp;"M"&amp;A3230)),0),Relationstabel!$C$1:$K$1,0)),"Ingen varmeinstallationer")</f>
        <v>Olie</v>
      </c>
      <c r="L3230" s="1" t="str">
        <f ca="1">INDEX(Anvendelseskode!B:B,MATCH($E3230,Anvendelseskode!$A:$A,0))</f>
        <v>Bygning til erhvervsmæssig produktion vedrørende landbrug, gartneri, råstofudvinding o.lign</v>
      </c>
      <c r="M3230" s="1" t="str">
        <f ca="1">INDEX(Anvendelseskode!C:C,MATCH($E3230,Anvendelseskode!$A:$A,0))</f>
        <v>Avls- og driftsbygning</v>
      </c>
      <c r="N3230" s="1" t="str">
        <f ca="1">INDEX(Anvendelseskode!D:D,MATCH($E3230,Anvendelseskode!$A:$A,0))</f>
        <v>Landbrug og gartneri</v>
      </c>
      <c r="O3230" s="1" t="str">
        <f ca="1">IFERROR(INDEX(SBi!$2:$2,MATCH(G3230,SBi!$1:$1,1)),SBi!$K$2)</f>
        <v>1951-1960</v>
      </c>
      <c r="P3230" s="1">
        <f ca="1">IFERROR(INDEX(SBi!$C$3:$K$28,MATCH(E3230,SBi!$B$3:$B$28,0),MATCH(O3230,SBi!$C$2:$K$2,0)),0)</f>
        <v>45</v>
      </c>
      <c r="Q3230" s="19">
        <f t="shared" ca="1" si="658"/>
        <v>2.25</v>
      </c>
      <c r="R3230" s="19" t="str">
        <f ca="1">IFERROR(INDEX(VpD!$2:$2,MATCH(G3230,VpD!$1:$1,1)),VpD!$I$2)</f>
        <v>1951-1960</v>
      </c>
      <c r="S3230" s="1">
        <f ca="1">IFERROR(INDEX(VpD!$C$3:$I$27,MATCH(E3230,VpD!$B$3:$B$27,0),MATCH(R3230,VpD!$C$2:$I$2,0)),0)</f>
        <v>45</v>
      </c>
      <c r="T3230" s="19">
        <f t="shared" ca="1" si="659"/>
        <v>2.25</v>
      </c>
      <c r="U3230" s="14" t="str">
        <f t="shared" ca="1" si="660"/>
        <v xml:space="preserve">711624.86 </v>
      </c>
      <c r="V3230" s="14" t="str">
        <f t="shared" ca="1" si="661"/>
        <v>6170294.51</v>
      </c>
      <c r="W3230" s="14" t="str">
        <f t="shared" ca="1" si="662"/>
        <v>POINT(711624.86 6170294.51)</v>
      </c>
      <c r="X3230" s="14" t="str">
        <f>IFERROR(INDEX(BygningOmraade!B:B,MATCH(A3230,BygningOmraade!A:A,0)),"")</f>
        <v/>
      </c>
    </row>
    <row r="3231" spans="1:24" s="14" customFormat="1" x14ac:dyDescent="0.25">
      <c r="A3231" s="14">
        <f t="shared" si="650"/>
        <v>3231</v>
      </c>
      <c r="B3231" s="14" t="str">
        <f t="shared" ca="1" si="651"/>
        <v>be66bea3-12cc-410d-b4a1-371884d2af4c</v>
      </c>
      <c r="C3231" s="14" t="str">
        <f t="shared" ca="1" si="652"/>
        <v>0a3f507e-1c9b-32b8-e044-0003ba298018</v>
      </c>
      <c r="D3231" s="14">
        <f t="shared" ca="1" si="653"/>
        <v>997446</v>
      </c>
      <c r="E3231" s="1">
        <f t="shared" ca="1" si="654"/>
        <v>140</v>
      </c>
      <c r="F3231" s="1">
        <f t="shared" ca="1" si="655"/>
        <v>699</v>
      </c>
      <c r="G3231" s="1">
        <f t="shared" ca="1" si="656"/>
        <v>1939</v>
      </c>
      <c r="H3231" s="1" t="str">
        <f ca="1">IFERROR(INDEX(Varmeinstallation!B:B,MATCH(INDIRECT($A$1&amp;"L"&amp;A3231)*1,Varmeinstallation!A:A,0)),"Ingen varmeinstallationer")</f>
        <v>Centralvarme fra eget anlæg, et-kammer fyr</v>
      </c>
      <c r="I3231" s="1" t="str">
        <f ca="1">IFERROR(INDEX(Opvarmningsmiddel!B:B,MATCH(INDIRECT($A$1&amp;"M"&amp;A3231)*1,Opvarmningsmiddel!A:A,0)),"")</f>
        <v>Naturgas</v>
      </c>
      <c r="J3231" s="1">
        <f t="shared" ca="1" si="657"/>
        <v>0</v>
      </c>
      <c r="K3231" s="1" t="str">
        <f ca="1">IFERROR(INDEX(Relationstabel!$C$3:$K$10,MATCH(VALUE(INDIRECT($A$1&amp;"L"&amp;A3231)),Relationstabel!$A$3:$A$10,0),MATCH(IFERROR(VALUE(INDIRECT($A$1&amp;"M"&amp;A3231)),0),Relationstabel!$C$1:$K$1,0)),"Ingen varmeinstallationer")</f>
        <v>Naturgas</v>
      </c>
      <c r="L3231" s="1" t="str">
        <f ca="1">INDEX(Anvendelseskode!B:B,MATCH($E3231,Anvendelseskode!$A:$A,0))</f>
        <v>Etageboligbebyggelse</v>
      </c>
      <c r="M3231" s="1" t="str">
        <f ca="1">INDEX(Anvendelseskode!C:C,MATCH($E3231,Anvendelseskode!$A:$A,0))</f>
        <v>Etageboligbebyggelse</v>
      </c>
      <c r="N3231" s="1" t="str">
        <f ca="1">INDEX(Anvendelseskode!D:D,MATCH($E3231,Anvendelseskode!$A:$A,0))</f>
        <v>Private husholdninger</v>
      </c>
      <c r="O3231" s="1" t="str">
        <f ca="1">IFERROR(INDEX(SBi!$2:$2,MATCH(G3231,SBi!$1:$1,1)),SBi!$K$2)</f>
        <v>1931-1950</v>
      </c>
      <c r="P3231" s="1">
        <f ca="1">IFERROR(INDEX(SBi!$C$3:$K$28,MATCH(E3231,SBi!$B$3:$B$28,0),MATCH(O3231,SBi!$C$2:$K$2,0)),0)</f>
        <v>157</v>
      </c>
      <c r="Q3231" s="19">
        <f t="shared" ca="1" si="658"/>
        <v>109.74299999999999</v>
      </c>
      <c r="R3231" s="19" t="str">
        <f ca="1">IFERROR(INDEX(VpD!$2:$2,MATCH(G3231,VpD!$1:$1,1)),VpD!$I$2)</f>
        <v>1931-1950</v>
      </c>
      <c r="S3231" s="1">
        <f ca="1">IFERROR(INDEX(VpD!$C$3:$I$27,MATCH(E3231,VpD!$B$3:$B$27,0),MATCH(R3231,VpD!$C$2:$I$2,0)),0)</f>
        <v>164</v>
      </c>
      <c r="T3231" s="19">
        <f t="shared" ca="1" si="659"/>
        <v>114.636</v>
      </c>
      <c r="U3231" s="14" t="str">
        <f t="shared" ca="1" si="660"/>
        <v xml:space="preserve">713977.62 </v>
      </c>
      <c r="V3231" s="14" t="str">
        <f t="shared" ca="1" si="661"/>
        <v>6168811.54</v>
      </c>
      <c r="W3231" s="14" t="str">
        <f t="shared" ca="1" si="662"/>
        <v>POINT(713977.62 6168811.54)</v>
      </c>
      <c r="X3231" s="14" t="str">
        <f>IFERROR(INDEX(BygningOmraade!B:B,MATCH(A3231,BygningOmraade!A:A,0)),"")</f>
        <v/>
      </c>
    </row>
    <row r="3232" spans="1:24" s="14" customFormat="1" x14ac:dyDescent="0.25">
      <c r="A3232" s="14">
        <f t="shared" si="650"/>
        <v>3232</v>
      </c>
      <c r="B3232" s="14" t="str">
        <f t="shared" ca="1" si="651"/>
        <v>be759471-f4ca-4f43-8dae-639b14c1a7b6</v>
      </c>
      <c r="C3232" s="14" t="str">
        <f t="shared" ca="1" si="652"/>
        <v>0a3f507e-1e26-32b8-e044-0003ba298018</v>
      </c>
      <c r="D3232" s="14">
        <f t="shared" ca="1" si="653"/>
        <v>996418</v>
      </c>
      <c r="E3232" s="1">
        <f t="shared" ca="1" si="654"/>
        <v>120</v>
      </c>
      <c r="F3232" s="1">
        <f t="shared" ca="1" si="655"/>
        <v>161</v>
      </c>
      <c r="G3232" s="1">
        <f t="shared" ca="1" si="656"/>
        <v>2012</v>
      </c>
      <c r="H3232" s="1" t="str">
        <f ca="1">IFERROR(INDEX(Varmeinstallation!B:B,MATCH(INDIRECT($A$1&amp;"L"&amp;A3232)*1,Varmeinstallation!A:A,0)),"Ingen varmeinstallationer")</f>
        <v>Centralvarme fra eget anlæg, et-kammer fyr</v>
      </c>
      <c r="I3232" s="1" t="str">
        <f ca="1">IFERROR(INDEX(Opvarmningsmiddel!B:B,MATCH(INDIRECT($A$1&amp;"M"&amp;A3232)*1,Opvarmningsmiddel!A:A,0)),"")</f>
        <v>Naturgas</v>
      </c>
      <c r="J3232" s="1">
        <f t="shared" ca="1" si="657"/>
        <v>0</v>
      </c>
      <c r="K3232" s="1" t="str">
        <f ca="1">IFERROR(INDEX(Relationstabel!$C$3:$K$10,MATCH(VALUE(INDIRECT($A$1&amp;"L"&amp;A3232)),Relationstabel!$A$3:$A$10,0),MATCH(IFERROR(VALUE(INDIRECT($A$1&amp;"M"&amp;A3232)),0),Relationstabel!$C$1:$K$1,0)),"Ingen varmeinstallationer")</f>
        <v>Naturgas</v>
      </c>
      <c r="L3232" s="1" t="str">
        <f ca="1">INDEX(Anvendelseskode!B:B,MATCH($E3232,Anvendelseskode!$A:$A,0))</f>
        <v>Fritliggende enfamilieshus (parcelhus)</v>
      </c>
      <c r="M3232" s="1" t="str">
        <f ca="1">INDEX(Anvendelseskode!C:C,MATCH($E3232,Anvendelseskode!$A:$A,0))</f>
        <v>Parcelhuse</v>
      </c>
      <c r="N3232" s="1" t="str">
        <f ca="1">INDEX(Anvendelseskode!D:D,MATCH($E3232,Anvendelseskode!$A:$A,0))</f>
        <v>Private husholdninger</v>
      </c>
      <c r="O3232" s="1" t="str">
        <f ca="1">IFERROR(INDEX(SBi!$2:$2,MATCH(G3232,SBi!$1:$1,1)),SBi!$K$2)</f>
        <v>Efter 2006</v>
      </c>
      <c r="P3232" s="1">
        <f ca="1">IFERROR(INDEX(SBi!$C$3:$K$28,MATCH(E3232,SBi!$B$3:$B$28,0),MATCH(O3232,SBi!$C$2:$K$2,0)),0)</f>
        <v>67.3</v>
      </c>
      <c r="Q3232" s="19">
        <f t="shared" ca="1" si="658"/>
        <v>10.8353</v>
      </c>
      <c r="R3232" s="19" t="str">
        <f ca="1">IFERROR(INDEX(VpD!$2:$2,MATCH(G3232,VpD!$1:$1,1)),VpD!$I$2)</f>
        <v>&gt;1998</v>
      </c>
      <c r="S3232" s="1">
        <f ca="1">IFERROR(INDEX(VpD!$C$3:$I$27,MATCH(E3232,VpD!$B$3:$B$27,0),MATCH(R3232,VpD!$C$2:$I$2,0)),0)</f>
        <v>72</v>
      </c>
      <c r="T3232" s="19">
        <f t="shared" ca="1" si="659"/>
        <v>11.592000000000001</v>
      </c>
      <c r="U3232" s="14" t="str">
        <f t="shared" ca="1" si="660"/>
        <v xml:space="preserve">713396.57 </v>
      </c>
      <c r="V3232" s="14" t="str">
        <f t="shared" ca="1" si="661"/>
        <v>6168703.71</v>
      </c>
      <c r="W3232" s="14" t="str">
        <f t="shared" ca="1" si="662"/>
        <v>POINT(713396.57 6168703.71)</v>
      </c>
      <c r="X3232" s="14" t="str">
        <f>IFERROR(INDEX(BygningOmraade!B:B,MATCH(A3232,BygningOmraade!A:A,0)),"")</f>
        <v/>
      </c>
    </row>
    <row r="3233" spans="1:24" s="14" customFormat="1" x14ac:dyDescent="0.25">
      <c r="A3233" s="14">
        <f t="shared" si="650"/>
        <v>3233</v>
      </c>
      <c r="B3233" s="14" t="str">
        <f t="shared" ca="1" si="651"/>
        <v>be7e0dc8-09d4-4cbf-a876-3db2e043a253</v>
      </c>
      <c r="C3233" s="14" t="str">
        <f t="shared" ca="1" si="652"/>
        <v>0a3f507e-1701-32b8-e044-0003ba298018</v>
      </c>
      <c r="D3233" s="14">
        <f t="shared" ca="1" si="653"/>
        <v>994621</v>
      </c>
      <c r="E3233" s="1">
        <f t="shared" ca="1" si="654"/>
        <v>120</v>
      </c>
      <c r="F3233" s="1">
        <f t="shared" ca="1" si="655"/>
        <v>110</v>
      </c>
      <c r="G3233" s="1">
        <f t="shared" ca="1" si="656"/>
        <v>1977</v>
      </c>
      <c r="H3233" s="1" t="str">
        <f ca="1">IFERROR(INDEX(Varmeinstallation!B:B,MATCH(INDIRECT($A$1&amp;"L"&amp;A3233)*1,Varmeinstallation!A:A,0)),"Ingen varmeinstallationer")</f>
        <v>Centralvarme fra eget anlæg, et-kammer fyr</v>
      </c>
      <c r="I3233" s="1" t="str">
        <f ca="1">IFERROR(INDEX(Opvarmningsmiddel!B:B,MATCH(INDIRECT($A$1&amp;"M"&amp;A3233)*1,Opvarmningsmiddel!A:A,0)),"")</f>
        <v>Flydende brændsel (olie, petroleum, flaskegas m.m.)</v>
      </c>
      <c r="J3233" s="1">
        <f t="shared" ca="1" si="657"/>
        <v>0</v>
      </c>
      <c r="K3233" s="1" t="str">
        <f ca="1">IFERROR(INDEX(Relationstabel!$C$3:$K$10,MATCH(VALUE(INDIRECT($A$1&amp;"L"&amp;A3233)),Relationstabel!$A$3:$A$10,0),MATCH(IFERROR(VALUE(INDIRECT($A$1&amp;"M"&amp;A3233)),0),Relationstabel!$C$1:$K$1,0)),"Ingen varmeinstallationer")</f>
        <v>Olie</v>
      </c>
      <c r="L3233" s="1" t="str">
        <f ca="1">INDEX(Anvendelseskode!B:B,MATCH($E3233,Anvendelseskode!$A:$A,0))</f>
        <v>Fritliggende enfamilieshus (parcelhus)</v>
      </c>
      <c r="M3233" s="1" t="str">
        <f ca="1">INDEX(Anvendelseskode!C:C,MATCH($E3233,Anvendelseskode!$A:$A,0))</f>
        <v>Parcelhuse</v>
      </c>
      <c r="N3233" s="1" t="str">
        <f ca="1">INDEX(Anvendelseskode!D:D,MATCH($E3233,Anvendelseskode!$A:$A,0))</f>
        <v>Private husholdninger</v>
      </c>
      <c r="O3233" s="1" t="str">
        <f ca="1">IFERROR(INDEX(SBi!$2:$2,MATCH(G3233,SBi!$1:$1,1)),SBi!$K$2)</f>
        <v>1973-1978</v>
      </c>
      <c r="P3233" s="1">
        <f ca="1">IFERROR(INDEX(SBi!$C$3:$K$28,MATCH(E3233,SBi!$B$3:$B$28,0),MATCH(O3233,SBi!$C$2:$K$2,0)),0)</f>
        <v>119.8</v>
      </c>
      <c r="Q3233" s="19">
        <f t="shared" ca="1" si="658"/>
        <v>13.178000000000001</v>
      </c>
      <c r="R3233" s="19" t="str">
        <f ca="1">IFERROR(INDEX(VpD!$2:$2,MATCH(G3233,VpD!$1:$1,1)),VpD!$I$2)</f>
        <v>1973-1978</v>
      </c>
      <c r="S3233" s="1">
        <f ca="1">IFERROR(INDEX(VpD!$C$3:$I$27,MATCH(E3233,VpD!$B$3:$B$27,0),MATCH(R3233,VpD!$C$2:$I$2,0)),0)</f>
        <v>117</v>
      </c>
      <c r="T3233" s="19">
        <f t="shared" ca="1" si="659"/>
        <v>12.87</v>
      </c>
      <c r="U3233" s="14" t="str">
        <f t="shared" ca="1" si="660"/>
        <v xml:space="preserve">711704.54 </v>
      </c>
      <c r="V3233" s="14" t="str">
        <f t="shared" ca="1" si="661"/>
        <v>6170481.88</v>
      </c>
      <c r="W3233" s="14" t="str">
        <f t="shared" ca="1" si="662"/>
        <v>POINT(711704.54 6170481.88)</v>
      </c>
      <c r="X3233" s="14" t="str">
        <f>IFERROR(INDEX(BygningOmraade!B:B,MATCH(A3233,BygningOmraade!A:A,0)),"")</f>
        <v/>
      </c>
    </row>
    <row r="3234" spans="1:24" s="14" customFormat="1" x14ac:dyDescent="0.25">
      <c r="A3234" s="14">
        <f t="shared" si="650"/>
        <v>3234</v>
      </c>
      <c r="B3234" s="14" t="str">
        <f t="shared" ca="1" si="651"/>
        <v>bea6f236-baa5-4edc-97b1-c567efc8f072</v>
      </c>
      <c r="C3234" s="14" t="str">
        <f t="shared" ca="1" si="652"/>
        <v>0a3f507e-17d7-32b8-e044-0003ba298018</v>
      </c>
      <c r="D3234" s="14">
        <f t="shared" ca="1" si="653"/>
        <v>995207</v>
      </c>
      <c r="E3234" s="1">
        <f t="shared" ca="1" si="654"/>
        <v>120</v>
      </c>
      <c r="F3234" s="1">
        <f t="shared" ca="1" si="655"/>
        <v>197</v>
      </c>
      <c r="G3234" s="1">
        <f t="shared" ca="1" si="656"/>
        <v>2003</v>
      </c>
      <c r="H3234" s="1" t="str">
        <f ca="1">IFERROR(INDEX(Varmeinstallation!B:B,MATCH(INDIRECT($A$1&amp;"L"&amp;A3234)*1,Varmeinstallation!A:A,0)),"Ingen varmeinstallationer")</f>
        <v>Centralvarme fra eget anlæg, et-kammer fyr</v>
      </c>
      <c r="I3234" s="1" t="str">
        <f ca="1">IFERROR(INDEX(Opvarmningsmiddel!B:B,MATCH(INDIRECT($A$1&amp;"M"&amp;A3234)*1,Opvarmningsmiddel!A:A,0)),"")</f>
        <v>Naturgas</v>
      </c>
      <c r="J3234" s="1">
        <f t="shared" ca="1" si="657"/>
        <v>0</v>
      </c>
      <c r="K3234" s="1" t="str">
        <f ca="1">IFERROR(INDEX(Relationstabel!$C$3:$K$10,MATCH(VALUE(INDIRECT($A$1&amp;"L"&amp;A3234)),Relationstabel!$A$3:$A$10,0),MATCH(IFERROR(VALUE(INDIRECT($A$1&amp;"M"&amp;A3234)),0),Relationstabel!$C$1:$K$1,0)),"Ingen varmeinstallationer")</f>
        <v>Naturgas</v>
      </c>
      <c r="L3234" s="1" t="str">
        <f ca="1">INDEX(Anvendelseskode!B:B,MATCH($E3234,Anvendelseskode!$A:$A,0))</f>
        <v>Fritliggende enfamilieshus (parcelhus)</v>
      </c>
      <c r="M3234" s="1" t="str">
        <f ca="1">INDEX(Anvendelseskode!C:C,MATCH($E3234,Anvendelseskode!$A:$A,0))</f>
        <v>Parcelhuse</v>
      </c>
      <c r="N3234" s="1" t="str">
        <f ca="1">INDEX(Anvendelseskode!D:D,MATCH($E3234,Anvendelseskode!$A:$A,0))</f>
        <v>Private husholdninger</v>
      </c>
      <c r="O3234" s="1" t="str">
        <f ca="1">IFERROR(INDEX(SBi!$2:$2,MATCH(G3234,SBi!$1:$1,1)),SBi!$K$2)</f>
        <v>1999-2006</v>
      </c>
      <c r="P3234" s="1">
        <f ca="1">IFERROR(INDEX(SBi!$C$3:$K$28,MATCH(E3234,SBi!$B$3:$B$28,0),MATCH(O3234,SBi!$C$2:$K$2,0)),0)</f>
        <v>83.9</v>
      </c>
      <c r="Q3234" s="19">
        <f t="shared" ca="1" si="658"/>
        <v>16.528300000000002</v>
      </c>
      <c r="R3234" s="19" t="str">
        <f ca="1">IFERROR(INDEX(VpD!$2:$2,MATCH(G3234,VpD!$1:$1,1)),VpD!$I$2)</f>
        <v>&gt;1998</v>
      </c>
      <c r="S3234" s="1">
        <f ca="1">IFERROR(INDEX(VpD!$C$3:$I$27,MATCH(E3234,VpD!$B$3:$B$27,0),MATCH(R3234,VpD!$C$2:$I$2,0)),0)</f>
        <v>72</v>
      </c>
      <c r="T3234" s="19">
        <f t="shared" ca="1" si="659"/>
        <v>14.183999999999999</v>
      </c>
      <c r="U3234" s="14" t="str">
        <f t="shared" ca="1" si="660"/>
        <v xml:space="preserve">711857.03 </v>
      </c>
      <c r="V3234" s="14" t="str">
        <f t="shared" ca="1" si="661"/>
        <v>6170577.49</v>
      </c>
      <c r="W3234" s="14" t="str">
        <f t="shared" ca="1" si="662"/>
        <v>POINT(711857.03 6170577.49)</v>
      </c>
      <c r="X3234" s="14" t="str">
        <f>IFERROR(INDEX(BygningOmraade!B:B,MATCH(A3234,BygningOmraade!A:A,0)),"")</f>
        <v/>
      </c>
    </row>
    <row r="3235" spans="1:24" s="14" customFormat="1" x14ac:dyDescent="0.25">
      <c r="A3235" s="14">
        <f t="shared" si="650"/>
        <v>3235</v>
      </c>
      <c r="B3235" s="14" t="str">
        <f t="shared" ca="1" si="651"/>
        <v>bed25758-f52a-40e3-bb08-ef1e1f19537f</v>
      </c>
      <c r="C3235" s="14" t="str">
        <f t="shared" ca="1" si="652"/>
        <v>0a3f507e-15c7-32b8-e044-0003ba298018</v>
      </c>
      <c r="D3235" s="14">
        <f t="shared" ca="1" si="653"/>
        <v>995582</v>
      </c>
      <c r="E3235" s="1">
        <f t="shared" ca="1" si="654"/>
        <v>120</v>
      </c>
      <c r="F3235" s="1">
        <f t="shared" ca="1" si="655"/>
        <v>168</v>
      </c>
      <c r="G3235" s="1">
        <f t="shared" ca="1" si="656"/>
        <v>2007</v>
      </c>
      <c r="H3235" s="1" t="str">
        <f ca="1">IFERROR(INDEX(Varmeinstallation!B:B,MATCH(INDIRECT($A$1&amp;"L"&amp;A3235)*1,Varmeinstallation!A:A,0)),"Ingen varmeinstallationer")</f>
        <v>Varmepumpe</v>
      </c>
      <c r="I3235" s="1" t="str">
        <f ca="1">IFERROR(INDEX(Opvarmningsmiddel!B:B,MATCH(INDIRECT($A$1&amp;"M"&amp;A3235)*1,Opvarmningsmiddel!A:A,0)),"")</f>
        <v>Elektricitet</v>
      </c>
      <c r="J3235" s="1">
        <f t="shared" ca="1" si="657"/>
        <v>90</v>
      </c>
      <c r="K3235" s="1" t="str">
        <f ca="1">IFERROR(INDEX(Relationstabel!$C$3:$K$10,MATCH(VALUE(INDIRECT($A$1&amp;"L"&amp;A3235)),Relationstabel!$A$3:$A$10,0),MATCH(IFERROR(VALUE(INDIRECT($A$1&amp;"M"&amp;A3235)),0),Relationstabel!$C$1:$K$1,0)),"Ingen varmeinstallationer")</f>
        <v>Varmepumpe</v>
      </c>
      <c r="L3235" s="1" t="str">
        <f ca="1">INDEX(Anvendelseskode!B:B,MATCH($E3235,Anvendelseskode!$A:$A,0))</f>
        <v>Fritliggende enfamilieshus (parcelhus)</v>
      </c>
      <c r="M3235" s="1" t="str">
        <f ca="1">INDEX(Anvendelseskode!C:C,MATCH($E3235,Anvendelseskode!$A:$A,0))</f>
        <v>Parcelhuse</v>
      </c>
      <c r="N3235" s="1" t="str">
        <f ca="1">INDEX(Anvendelseskode!D:D,MATCH($E3235,Anvendelseskode!$A:$A,0))</f>
        <v>Private husholdninger</v>
      </c>
      <c r="O3235" s="1" t="str">
        <f ca="1">IFERROR(INDEX(SBi!$2:$2,MATCH(G3235,SBi!$1:$1,1)),SBi!$K$2)</f>
        <v>Efter 2006</v>
      </c>
      <c r="P3235" s="1">
        <f ca="1">IFERROR(INDEX(SBi!$C$3:$K$28,MATCH(E3235,SBi!$B$3:$B$28,0),MATCH(O3235,SBi!$C$2:$K$2,0)),0)</f>
        <v>67.3</v>
      </c>
      <c r="Q3235" s="19">
        <f t="shared" ca="1" si="658"/>
        <v>11.3064</v>
      </c>
      <c r="R3235" s="19" t="str">
        <f ca="1">IFERROR(INDEX(VpD!$2:$2,MATCH(G3235,VpD!$1:$1,1)),VpD!$I$2)</f>
        <v>&gt;1998</v>
      </c>
      <c r="S3235" s="1">
        <f ca="1">IFERROR(INDEX(VpD!$C$3:$I$27,MATCH(E3235,VpD!$B$3:$B$27,0),MATCH(R3235,VpD!$C$2:$I$2,0)),0)</f>
        <v>72</v>
      </c>
      <c r="T3235" s="19">
        <f t="shared" ca="1" si="659"/>
        <v>12.096</v>
      </c>
      <c r="U3235" s="14" t="str">
        <f t="shared" ca="1" si="660"/>
        <v xml:space="preserve">711889.15 </v>
      </c>
      <c r="V3235" s="14" t="str">
        <f t="shared" ca="1" si="661"/>
        <v>6170840.26</v>
      </c>
      <c r="W3235" s="14" t="str">
        <f t="shared" ca="1" si="662"/>
        <v>POINT(711889.15 6170840.26)</v>
      </c>
      <c r="X3235" s="14" t="str">
        <f>IFERROR(INDEX(BygningOmraade!B:B,MATCH(A3235,BygningOmraade!A:A,0)),"")</f>
        <v/>
      </c>
    </row>
    <row r="3236" spans="1:24" s="14" customFormat="1" x14ac:dyDescent="0.25">
      <c r="A3236" s="14">
        <f t="shared" si="650"/>
        <v>3236</v>
      </c>
      <c r="B3236" s="14" t="str">
        <f t="shared" ca="1" si="651"/>
        <v>bed54244-f278-4058-b80d-dc6ac0ca18cb</v>
      </c>
      <c r="C3236" s="14" t="str">
        <f t="shared" ca="1" si="652"/>
        <v>0a3f507e-2437-32b8-e044-0003ba298018</v>
      </c>
      <c r="D3236" s="14">
        <f t="shared" ca="1" si="653"/>
        <v>997518</v>
      </c>
      <c r="E3236" s="1">
        <f t="shared" ca="1" si="654"/>
        <v>130</v>
      </c>
      <c r="F3236" s="1">
        <f t="shared" ca="1" si="655"/>
        <v>104</v>
      </c>
      <c r="G3236" s="1">
        <f t="shared" ca="1" si="656"/>
        <v>2002</v>
      </c>
      <c r="H3236" s="1" t="str">
        <f ca="1">IFERROR(INDEX(Varmeinstallation!B:B,MATCH(INDIRECT($A$1&amp;"L"&amp;A3236)*1,Varmeinstallation!A:A,0)),"Ingen varmeinstallationer")</f>
        <v>Centralvarme fra eget anlæg, et-kammer fyr</v>
      </c>
      <c r="I3236" s="1" t="str">
        <f ca="1">IFERROR(INDEX(Opvarmningsmiddel!B:B,MATCH(INDIRECT($A$1&amp;"M"&amp;A3236)*1,Opvarmningsmiddel!A:A,0)),"")</f>
        <v>Naturgas</v>
      </c>
      <c r="J3236" s="1">
        <f t="shared" ca="1" si="657"/>
        <v>90</v>
      </c>
      <c r="K3236" s="1" t="str">
        <f ca="1">IFERROR(INDEX(Relationstabel!$C$3:$K$10,MATCH(VALUE(INDIRECT($A$1&amp;"L"&amp;A3236)),Relationstabel!$A$3:$A$10,0),MATCH(IFERROR(VALUE(INDIRECT($A$1&amp;"M"&amp;A3236)),0),Relationstabel!$C$1:$K$1,0)),"Ingen varmeinstallationer")</f>
        <v>Naturgas</v>
      </c>
      <c r="L3236" s="1" t="str">
        <f ca="1">INDEX(Anvendelseskode!B:B,MATCH($E3236,Anvendelseskode!$A:$A,0))</f>
        <v>Række-, kæde-, dobbelthus (lodret adskillelse mellem enhederne)</v>
      </c>
      <c r="M3236" s="1" t="str">
        <f ca="1">INDEX(Anvendelseskode!C:C,MATCH($E3236,Anvendelseskode!$A:$A,0))</f>
        <v>Række-, kæde og dobbelthuse</v>
      </c>
      <c r="N3236" s="1" t="str">
        <f ca="1">INDEX(Anvendelseskode!D:D,MATCH($E3236,Anvendelseskode!$A:$A,0))</f>
        <v>Private husholdninger</v>
      </c>
      <c r="O3236" s="1" t="str">
        <f ca="1">IFERROR(INDEX(SBi!$2:$2,MATCH(G3236,SBi!$1:$1,1)),SBi!$K$2)</f>
        <v>1999-2006</v>
      </c>
      <c r="P3236" s="1">
        <f ca="1">IFERROR(INDEX(SBi!$C$3:$K$28,MATCH(E3236,SBi!$B$3:$B$28,0),MATCH(O3236,SBi!$C$2:$K$2,0)),0)</f>
        <v>81.5</v>
      </c>
      <c r="Q3236" s="19">
        <f t="shared" ca="1" si="658"/>
        <v>8.4760000000000009</v>
      </c>
      <c r="R3236" s="19" t="str">
        <f ca="1">IFERROR(INDEX(VpD!$2:$2,MATCH(G3236,VpD!$1:$1,1)),VpD!$I$2)</f>
        <v>&gt;1998</v>
      </c>
      <c r="S3236" s="1">
        <f ca="1">IFERROR(INDEX(VpD!$C$3:$I$27,MATCH(E3236,VpD!$B$3:$B$27,0),MATCH(R3236,VpD!$C$2:$I$2,0)),0)</f>
        <v>65</v>
      </c>
      <c r="T3236" s="19">
        <f t="shared" ca="1" si="659"/>
        <v>6.76</v>
      </c>
      <c r="U3236" s="14" t="str">
        <f t="shared" ca="1" si="660"/>
        <v xml:space="preserve">713889.66 </v>
      </c>
      <c r="V3236" s="14" t="str">
        <f t="shared" ca="1" si="661"/>
        <v>6168705.5</v>
      </c>
      <c r="W3236" s="14" t="str">
        <f t="shared" ca="1" si="662"/>
        <v>POINT(713889.66 6168705.5)</v>
      </c>
      <c r="X3236" s="14" t="str">
        <f>IFERROR(INDEX(BygningOmraade!B:B,MATCH(A3236,BygningOmraade!A:A,0)),"")</f>
        <v/>
      </c>
    </row>
    <row r="3237" spans="1:24" s="14" customFormat="1" x14ac:dyDescent="0.25">
      <c r="A3237" s="14">
        <f t="shared" si="650"/>
        <v>3237</v>
      </c>
      <c r="B3237" s="14" t="str">
        <f t="shared" ca="1" si="651"/>
        <v>bed6dfe9-7de0-478c-b3bd-0499c852315a</v>
      </c>
      <c r="C3237" s="14" t="str">
        <f t="shared" ca="1" si="652"/>
        <v>0a3f507e-2217-32b8-e044-0003ba298018</v>
      </c>
      <c r="D3237" s="14">
        <f t="shared" ca="1" si="653"/>
        <v>995961</v>
      </c>
      <c r="E3237" s="1">
        <f t="shared" ca="1" si="654"/>
        <v>120</v>
      </c>
      <c r="F3237" s="1">
        <f t="shared" ca="1" si="655"/>
        <v>116</v>
      </c>
      <c r="G3237" s="1">
        <f t="shared" ca="1" si="656"/>
        <v>1954</v>
      </c>
      <c r="H3237" s="1" t="str">
        <f ca="1">IFERROR(INDEX(Varmeinstallation!B:B,MATCH(INDIRECT($A$1&amp;"L"&amp;A3237)*1,Varmeinstallation!A:A,0)),"Ingen varmeinstallationer")</f>
        <v>Centralvarme fra eget anlæg, et-kammer fyr</v>
      </c>
      <c r="I3237" s="1" t="str">
        <f ca="1">IFERROR(INDEX(Opvarmningsmiddel!B:B,MATCH(INDIRECT($A$1&amp;"M"&amp;A3237)*1,Opvarmningsmiddel!A:A,0)),"")</f>
        <v>Naturgas</v>
      </c>
      <c r="J3237" s="1">
        <f t="shared" ca="1" si="657"/>
        <v>2</v>
      </c>
      <c r="K3237" s="1" t="str">
        <f ca="1">IFERROR(INDEX(Relationstabel!$C$3:$K$10,MATCH(VALUE(INDIRECT($A$1&amp;"L"&amp;A3237)),Relationstabel!$A$3:$A$10,0),MATCH(IFERROR(VALUE(INDIRECT($A$1&amp;"M"&amp;A3237)),0),Relationstabel!$C$1:$K$1,0)),"Ingen varmeinstallationer")</f>
        <v>Naturgas</v>
      </c>
      <c r="L3237" s="1" t="str">
        <f ca="1">INDEX(Anvendelseskode!B:B,MATCH($E3237,Anvendelseskode!$A:$A,0))</f>
        <v>Fritliggende enfamilieshus (parcelhus)</v>
      </c>
      <c r="M3237" s="1" t="str">
        <f ca="1">INDEX(Anvendelseskode!C:C,MATCH($E3237,Anvendelseskode!$A:$A,0))</f>
        <v>Parcelhuse</v>
      </c>
      <c r="N3237" s="1" t="str">
        <f ca="1">INDEX(Anvendelseskode!D:D,MATCH($E3237,Anvendelseskode!$A:$A,0))</f>
        <v>Private husholdninger</v>
      </c>
      <c r="O3237" s="1" t="str">
        <f ca="1">IFERROR(INDEX(SBi!$2:$2,MATCH(G3237,SBi!$1:$1,1)),SBi!$K$2)</f>
        <v>1951-1960</v>
      </c>
      <c r="P3237" s="1">
        <f ca="1">IFERROR(INDEX(SBi!$C$3:$K$28,MATCH(E3237,SBi!$B$3:$B$28,0),MATCH(O3237,SBi!$C$2:$K$2,0)),0)</f>
        <v>154.9</v>
      </c>
      <c r="Q3237" s="19">
        <f t="shared" ca="1" si="658"/>
        <v>17.968400000000003</v>
      </c>
      <c r="R3237" s="19" t="str">
        <f ca="1">IFERROR(INDEX(VpD!$2:$2,MATCH(G3237,VpD!$1:$1,1)),VpD!$I$2)</f>
        <v>1951-1960</v>
      </c>
      <c r="S3237" s="1">
        <f ca="1">IFERROR(INDEX(VpD!$C$3:$I$27,MATCH(E3237,VpD!$B$3:$B$27,0),MATCH(R3237,VpD!$C$2:$I$2,0)),0)</f>
        <v>204</v>
      </c>
      <c r="T3237" s="19">
        <f t="shared" ca="1" si="659"/>
        <v>23.664000000000001</v>
      </c>
      <c r="U3237" s="14" t="str">
        <f t="shared" ca="1" si="660"/>
        <v xml:space="preserve">712706.76 </v>
      </c>
      <c r="V3237" s="14" t="str">
        <f t="shared" ca="1" si="661"/>
        <v>6169245.09</v>
      </c>
      <c r="W3237" s="14" t="str">
        <f t="shared" ca="1" si="662"/>
        <v>POINT(712706.76 6169245.09)</v>
      </c>
      <c r="X3237" s="14" t="str">
        <f>IFERROR(INDEX(BygningOmraade!B:B,MATCH(A3237,BygningOmraade!A:A,0)),"")</f>
        <v/>
      </c>
    </row>
    <row r="3238" spans="1:24" s="14" customFormat="1" x14ac:dyDescent="0.25">
      <c r="A3238" s="14">
        <f t="shared" si="650"/>
        <v>3238</v>
      </c>
      <c r="B3238" s="14" t="str">
        <f t="shared" ca="1" si="651"/>
        <v>beda89de-576f-4630-bb96-9f3f5b5c33b0</v>
      </c>
      <c r="C3238" s="14" t="str">
        <f t="shared" ca="1" si="652"/>
        <v>0a3f507e-228e-32b8-e044-0003ba298018</v>
      </c>
      <c r="D3238" s="14">
        <f t="shared" ca="1" si="653"/>
        <v>995133</v>
      </c>
      <c r="E3238" s="1">
        <f t="shared" ca="1" si="654"/>
        <v>120</v>
      </c>
      <c r="F3238" s="1">
        <f t="shared" ca="1" si="655"/>
        <v>143</v>
      </c>
      <c r="G3238" s="1">
        <f t="shared" ca="1" si="656"/>
        <v>1990</v>
      </c>
      <c r="H3238" s="1" t="str">
        <f ca="1">IFERROR(INDEX(Varmeinstallation!B:B,MATCH(INDIRECT($A$1&amp;"L"&amp;A3238)*1,Varmeinstallation!A:A,0)),"Ingen varmeinstallationer")</f>
        <v>Centralvarme fra eget anlæg, et-kammer fyr</v>
      </c>
      <c r="I3238" s="1" t="str">
        <f ca="1">IFERROR(INDEX(Opvarmningsmiddel!B:B,MATCH(INDIRECT($A$1&amp;"M"&amp;A3238)*1,Opvarmningsmiddel!A:A,0)),"")</f>
        <v>Naturgas</v>
      </c>
      <c r="J3238" s="1">
        <f t="shared" ca="1" si="657"/>
        <v>2</v>
      </c>
      <c r="K3238" s="1" t="str">
        <f ca="1">IFERROR(INDEX(Relationstabel!$C$3:$K$10,MATCH(VALUE(INDIRECT($A$1&amp;"L"&amp;A3238)),Relationstabel!$A$3:$A$10,0),MATCH(IFERROR(VALUE(INDIRECT($A$1&amp;"M"&amp;A3238)),0),Relationstabel!$C$1:$K$1,0)),"Ingen varmeinstallationer")</f>
        <v>Naturgas</v>
      </c>
      <c r="L3238" s="1" t="str">
        <f ca="1">INDEX(Anvendelseskode!B:B,MATCH($E3238,Anvendelseskode!$A:$A,0))</f>
        <v>Fritliggende enfamilieshus (parcelhus)</v>
      </c>
      <c r="M3238" s="1" t="str">
        <f ca="1">INDEX(Anvendelseskode!C:C,MATCH($E3238,Anvendelseskode!$A:$A,0))</f>
        <v>Parcelhuse</v>
      </c>
      <c r="N3238" s="1" t="str">
        <f ca="1">INDEX(Anvendelseskode!D:D,MATCH($E3238,Anvendelseskode!$A:$A,0))</f>
        <v>Private husholdninger</v>
      </c>
      <c r="O3238" s="1" t="str">
        <f ca="1">IFERROR(INDEX(SBi!$2:$2,MATCH(G3238,SBi!$1:$1,1)),SBi!$K$2)</f>
        <v>1979-1998</v>
      </c>
      <c r="P3238" s="1">
        <f ca="1">IFERROR(INDEX(SBi!$C$3:$K$28,MATCH(E3238,SBi!$B$3:$B$28,0),MATCH(O3238,SBi!$C$2:$K$2,0)),0)</f>
        <v>105.4</v>
      </c>
      <c r="Q3238" s="19">
        <f t="shared" ca="1" si="658"/>
        <v>15.0722</v>
      </c>
      <c r="R3238" s="19" t="str">
        <f ca="1">IFERROR(INDEX(VpD!$2:$2,MATCH(G3238,VpD!$1:$1,1)),VpD!$I$2)</f>
        <v>1979-1998</v>
      </c>
      <c r="S3238" s="1">
        <f ca="1">IFERROR(INDEX(VpD!$C$3:$I$27,MATCH(E3238,VpD!$B$3:$B$27,0),MATCH(R3238,VpD!$C$2:$I$2,0)),0)</f>
        <v>90</v>
      </c>
      <c r="T3238" s="19">
        <f t="shared" ca="1" si="659"/>
        <v>12.87</v>
      </c>
      <c r="U3238" s="14" t="str">
        <f t="shared" ca="1" si="660"/>
        <v xml:space="preserve">711865.38 </v>
      </c>
      <c r="V3238" s="14" t="str">
        <f t="shared" ca="1" si="661"/>
        <v>6171860.96</v>
      </c>
      <c r="W3238" s="14" t="str">
        <f t="shared" ca="1" si="662"/>
        <v>POINT(711865.38 6171860.96)</v>
      </c>
      <c r="X3238" s="14" t="str">
        <f>IFERROR(INDEX(BygningOmraade!B:B,MATCH(A3238,BygningOmraade!A:A,0)),"")</f>
        <v/>
      </c>
    </row>
    <row r="3239" spans="1:24" s="14" customFormat="1" x14ac:dyDescent="0.25">
      <c r="A3239" s="14">
        <f t="shared" si="650"/>
        <v>3239</v>
      </c>
      <c r="B3239" s="14" t="str">
        <f t="shared" ca="1" si="651"/>
        <v>beef1993-f48f-4712-b460-fe2ea3d4c881</v>
      </c>
      <c r="C3239" s="14" t="str">
        <f t="shared" ca="1" si="652"/>
        <v>75d4829b-35ae-165e-e044-00144f3ead67</v>
      </c>
      <c r="D3239" s="14">
        <f t="shared" ca="1" si="653"/>
        <v>994714</v>
      </c>
      <c r="E3239" s="1">
        <f t="shared" ca="1" si="654"/>
        <v>230</v>
      </c>
      <c r="F3239" s="1">
        <f t="shared" ca="1" si="655"/>
        <v>20</v>
      </c>
      <c r="G3239" s="1">
        <f t="shared" ca="1" si="656"/>
        <v>1972</v>
      </c>
      <c r="H3239" s="1" t="str">
        <f ca="1">IFERROR(INDEX(Varmeinstallation!B:B,MATCH(INDIRECT($A$1&amp;"L"&amp;A3239)*1,Varmeinstallation!A:A,0)),"Ingen varmeinstallationer")</f>
        <v>Ingen varmeinstallationer</v>
      </c>
      <c r="I3239" s="1" t="str">
        <f ca="1">IFERROR(INDEX(Opvarmningsmiddel!B:B,MATCH(INDIRECT($A$1&amp;"M"&amp;A3239)*1,Opvarmningsmiddel!A:A,0)),"")</f>
        <v/>
      </c>
      <c r="J3239" s="1">
        <f t="shared" ca="1" si="657"/>
        <v>0</v>
      </c>
      <c r="K3239" s="1" t="str">
        <f ca="1">IFERROR(INDEX(Relationstabel!$C$3:$K$10,MATCH(VALUE(INDIRECT($A$1&amp;"L"&amp;A3239)),Relationstabel!$A$3:$A$10,0),MATCH(IFERROR(VALUE(INDIRECT($A$1&amp;"M"&amp;A3239)),0),Relationstabel!$C$1:$K$1,0)),"Ingen varmeinstallationer")</f>
        <v>Ingen varmeinstallation</v>
      </c>
      <c r="L3239" s="1" t="str">
        <f ca="1">INDEX(Anvendelseskode!B:B,MATCH($E3239,Anvendelseskode!$A:$A,0))</f>
        <v>El-, gas-, vand- eller varmeværk forbrændingsanstalt m.v..</v>
      </c>
      <c r="M3239" s="1" t="str">
        <f ca="1">INDEX(Anvendelseskode!C:C,MATCH($E3239,Anvendelseskode!$A:$A,0))</f>
        <v>El-, gas-, vand- og varmeværker</v>
      </c>
      <c r="N3239" s="1" t="str">
        <f ca="1">INDEX(Anvendelseskode!D:D,MATCH($E3239,Anvendelseskode!$A:$A,0))</f>
        <v>Industri</v>
      </c>
      <c r="O3239" s="1" t="str">
        <f ca="1">IFERROR(INDEX(SBi!$2:$2,MATCH(G3239,SBi!$1:$1,1)),SBi!$K$2)</f>
        <v>1961-1972</v>
      </c>
      <c r="P3239" s="1">
        <f ca="1">IFERROR(INDEX(SBi!$C$3:$K$28,MATCH(E3239,SBi!$B$3:$B$28,0),MATCH(O3239,SBi!$C$2:$K$2,0)),0)</f>
        <v>97</v>
      </c>
      <c r="Q3239" s="19">
        <f t="shared" ca="1" si="658"/>
        <v>1.94</v>
      </c>
      <c r="R3239" s="19" t="str">
        <f ca="1">IFERROR(INDEX(VpD!$2:$2,MATCH(G3239,VpD!$1:$1,1)),VpD!$I$2)</f>
        <v>1961-1972</v>
      </c>
      <c r="S3239" s="1">
        <f ca="1">IFERROR(INDEX(VpD!$C$3:$I$27,MATCH(E3239,VpD!$B$3:$B$27,0),MATCH(R3239,VpD!$C$2:$I$2,0)),0)</f>
        <v>97</v>
      </c>
      <c r="T3239" s="19">
        <f t="shared" ca="1" si="659"/>
        <v>1.94</v>
      </c>
      <c r="U3239" s="14" t="str">
        <f t="shared" ca="1" si="660"/>
        <v xml:space="preserve">711638.49 </v>
      </c>
      <c r="V3239" s="14" t="str">
        <f t="shared" ca="1" si="661"/>
        <v>6171911.65</v>
      </c>
      <c r="W3239" s="14" t="str">
        <f t="shared" ca="1" si="662"/>
        <v>POINT(711638.49 6171911.65)</v>
      </c>
      <c r="X3239" s="14" t="str">
        <f>IFERROR(INDEX(BygningOmraade!B:B,MATCH(A3239,BygningOmraade!A:A,0)),"")</f>
        <v/>
      </c>
    </row>
    <row r="3240" spans="1:24" s="14" customFormat="1" x14ac:dyDescent="0.25">
      <c r="A3240" s="14">
        <f t="shared" si="650"/>
        <v>3240</v>
      </c>
      <c r="B3240" s="14" t="str">
        <f t="shared" ca="1" si="651"/>
        <v>befbd0d6-fbf2-46b3-b20b-db079a0b7d88</v>
      </c>
      <c r="C3240" s="14" t="str">
        <f t="shared" ca="1" si="652"/>
        <v>0a3f507e-2124-32b8-e044-0003ba298018</v>
      </c>
      <c r="D3240" s="14">
        <f t="shared" ca="1" si="653"/>
        <v>996488</v>
      </c>
      <c r="E3240" s="1">
        <f t="shared" ca="1" si="654"/>
        <v>120</v>
      </c>
      <c r="F3240" s="1">
        <f t="shared" ca="1" si="655"/>
        <v>128</v>
      </c>
      <c r="G3240" s="1">
        <f t="shared" ca="1" si="656"/>
        <v>1965</v>
      </c>
      <c r="H3240" s="1" t="str">
        <f ca="1">IFERROR(INDEX(Varmeinstallation!B:B,MATCH(INDIRECT($A$1&amp;"L"&amp;A3240)*1,Varmeinstallation!A:A,0)),"Ingen varmeinstallationer")</f>
        <v>Centralvarme fra eget anlæg, et-kammer fyr</v>
      </c>
      <c r="I3240" s="1" t="str">
        <f ca="1">IFERROR(INDEX(Opvarmningsmiddel!B:B,MATCH(INDIRECT($A$1&amp;"M"&amp;A3240)*1,Opvarmningsmiddel!A:A,0)),"")</f>
        <v>Naturgas</v>
      </c>
      <c r="J3240" s="1">
        <f t="shared" ca="1" si="657"/>
        <v>0</v>
      </c>
      <c r="K3240" s="1" t="str">
        <f ca="1">IFERROR(INDEX(Relationstabel!$C$3:$K$10,MATCH(VALUE(INDIRECT($A$1&amp;"L"&amp;A3240)),Relationstabel!$A$3:$A$10,0),MATCH(IFERROR(VALUE(INDIRECT($A$1&amp;"M"&amp;A3240)),0),Relationstabel!$C$1:$K$1,0)),"Ingen varmeinstallationer")</f>
        <v>Naturgas</v>
      </c>
      <c r="L3240" s="1" t="str">
        <f ca="1">INDEX(Anvendelseskode!B:B,MATCH($E3240,Anvendelseskode!$A:$A,0))</f>
        <v>Fritliggende enfamilieshus (parcelhus)</v>
      </c>
      <c r="M3240" s="1" t="str">
        <f ca="1">INDEX(Anvendelseskode!C:C,MATCH($E3240,Anvendelseskode!$A:$A,0))</f>
        <v>Parcelhuse</v>
      </c>
      <c r="N3240" s="1" t="str">
        <f ca="1">INDEX(Anvendelseskode!D:D,MATCH($E3240,Anvendelseskode!$A:$A,0))</f>
        <v>Private husholdninger</v>
      </c>
      <c r="O3240" s="1" t="str">
        <f ca="1">IFERROR(INDEX(SBi!$2:$2,MATCH(G3240,SBi!$1:$1,1)),SBi!$K$2)</f>
        <v>1961-1972</v>
      </c>
      <c r="P3240" s="1">
        <f ca="1">IFERROR(INDEX(SBi!$C$3:$K$28,MATCH(E3240,SBi!$B$3:$B$28,0),MATCH(O3240,SBi!$C$2:$K$2,0)),0)</f>
        <v>134.30000000000001</v>
      </c>
      <c r="Q3240" s="19">
        <f t="shared" ca="1" si="658"/>
        <v>17.1904</v>
      </c>
      <c r="R3240" s="19" t="str">
        <f ca="1">IFERROR(INDEX(VpD!$2:$2,MATCH(G3240,VpD!$1:$1,1)),VpD!$I$2)</f>
        <v>1961-1972</v>
      </c>
      <c r="S3240" s="1">
        <f ca="1">IFERROR(INDEX(VpD!$C$3:$I$27,MATCH(E3240,VpD!$B$3:$B$27,0),MATCH(R3240,VpD!$C$2:$I$2,0)),0)</f>
        <v>143</v>
      </c>
      <c r="T3240" s="19">
        <f t="shared" ca="1" si="659"/>
        <v>18.303999999999998</v>
      </c>
      <c r="U3240" s="14" t="str">
        <f t="shared" ca="1" si="660"/>
        <v xml:space="preserve">713272.45 </v>
      </c>
      <c r="V3240" s="14" t="str">
        <f t="shared" ca="1" si="661"/>
        <v>6169030.52</v>
      </c>
      <c r="W3240" s="14" t="str">
        <f t="shared" ca="1" si="662"/>
        <v>POINT(713272.45 6169030.52)</v>
      </c>
      <c r="X3240" s="14" t="str">
        <f>IFERROR(INDEX(BygningOmraade!B:B,MATCH(A3240,BygningOmraade!A:A,0)),"")</f>
        <v/>
      </c>
    </row>
    <row r="3241" spans="1:24" s="14" customFormat="1" x14ac:dyDescent="0.25">
      <c r="A3241" s="14">
        <f t="shared" si="650"/>
        <v>3241</v>
      </c>
      <c r="B3241" s="14" t="str">
        <f t="shared" ca="1" si="651"/>
        <v>befc0563-591d-4703-949f-a0f1903dbe7f</v>
      </c>
      <c r="C3241" s="14" t="str">
        <f t="shared" ca="1" si="652"/>
        <v>0a3f507e-1623-32b8-e044-0003ba298018</v>
      </c>
      <c r="D3241" s="14">
        <f t="shared" ca="1" si="653"/>
        <v>996345</v>
      </c>
      <c r="E3241" s="1">
        <f t="shared" ca="1" si="654"/>
        <v>120</v>
      </c>
      <c r="F3241" s="1">
        <f t="shared" ca="1" si="655"/>
        <v>164</v>
      </c>
      <c r="G3241" s="1">
        <f t="shared" ca="1" si="656"/>
        <v>1900</v>
      </c>
      <c r="H3241" s="1" t="str">
        <f ca="1">IFERROR(INDEX(Varmeinstallation!B:B,MATCH(INDIRECT($A$1&amp;"L"&amp;A3241)*1,Varmeinstallation!A:A,0)),"Ingen varmeinstallationer")</f>
        <v>Centralvarme fra eget anlæg, et-kammer fyr</v>
      </c>
      <c r="I3241" s="1" t="str">
        <f ca="1">IFERROR(INDEX(Opvarmningsmiddel!B:B,MATCH(INDIRECT($A$1&amp;"M"&amp;A3241)*1,Opvarmningsmiddel!A:A,0)),"")</f>
        <v>Naturgas</v>
      </c>
      <c r="J3241" s="1">
        <f t="shared" ca="1" si="657"/>
        <v>2</v>
      </c>
      <c r="K3241" s="1" t="str">
        <f ca="1">IFERROR(INDEX(Relationstabel!$C$3:$K$10,MATCH(VALUE(INDIRECT($A$1&amp;"L"&amp;A3241)),Relationstabel!$A$3:$A$10,0),MATCH(IFERROR(VALUE(INDIRECT($A$1&amp;"M"&amp;A3241)),0),Relationstabel!$C$1:$K$1,0)),"Ingen varmeinstallationer")</f>
        <v>Naturgas</v>
      </c>
      <c r="L3241" s="1" t="str">
        <f ca="1">INDEX(Anvendelseskode!B:B,MATCH($E3241,Anvendelseskode!$A:$A,0))</f>
        <v>Fritliggende enfamilieshus (parcelhus)</v>
      </c>
      <c r="M3241" s="1" t="str">
        <f ca="1">INDEX(Anvendelseskode!C:C,MATCH($E3241,Anvendelseskode!$A:$A,0))</f>
        <v>Parcelhuse</v>
      </c>
      <c r="N3241" s="1" t="str">
        <f ca="1">INDEX(Anvendelseskode!D:D,MATCH($E3241,Anvendelseskode!$A:$A,0))</f>
        <v>Private husholdninger</v>
      </c>
      <c r="O3241" s="1" t="str">
        <f ca="1">IFERROR(INDEX(SBi!$2:$2,MATCH(G3241,SBi!$1:$1,1)),SBi!$K$2)</f>
        <v>1890-1930</v>
      </c>
      <c r="P3241" s="1">
        <f ca="1">IFERROR(INDEX(SBi!$C$3:$K$28,MATCH(E3241,SBi!$B$3:$B$28,0),MATCH(O3241,SBi!$C$2:$K$2,0)),0)</f>
        <v>164.7</v>
      </c>
      <c r="Q3241" s="19">
        <f t="shared" ca="1" si="658"/>
        <v>27.0108</v>
      </c>
      <c r="R3241" s="19" t="str">
        <f ca="1">IFERROR(INDEX(VpD!$2:$2,MATCH(G3241,VpD!$1:$1,1)),VpD!$I$2)</f>
        <v>&lt;1930</v>
      </c>
      <c r="S3241" s="1">
        <f ca="1">IFERROR(INDEX(VpD!$C$3:$I$27,MATCH(E3241,VpD!$B$3:$B$27,0),MATCH(R3241,VpD!$C$2:$I$2,0)),0)</f>
        <v>209</v>
      </c>
      <c r="T3241" s="19">
        <f t="shared" ca="1" si="659"/>
        <v>34.276000000000003</v>
      </c>
      <c r="U3241" s="14" t="str">
        <f t="shared" ca="1" si="660"/>
        <v xml:space="preserve">712926.75 </v>
      </c>
      <c r="V3241" s="14" t="str">
        <f t="shared" ca="1" si="661"/>
        <v>6168849.61</v>
      </c>
      <c r="W3241" s="14" t="str">
        <f t="shared" ca="1" si="662"/>
        <v>POINT(712926.75 6168849.61)</v>
      </c>
      <c r="X3241" s="14" t="str">
        <f>IFERROR(INDEX(BygningOmraade!B:B,MATCH(A3241,BygningOmraade!A:A,0)),"")</f>
        <v/>
      </c>
    </row>
    <row r="3242" spans="1:24" s="14" customFormat="1" x14ac:dyDescent="0.25">
      <c r="A3242" s="14">
        <f t="shared" si="650"/>
        <v>3242</v>
      </c>
      <c r="B3242" s="14" t="str">
        <f t="shared" ca="1" si="651"/>
        <v>bf00d522-c44f-4c54-b178-3e406fd87e25</v>
      </c>
      <c r="C3242" s="14" t="str">
        <f t="shared" ca="1" si="652"/>
        <v>3cae7253-0941-0f90-e044-0003ba298018</v>
      </c>
      <c r="D3242" s="14">
        <f t="shared" ca="1" si="653"/>
        <v>2685026</v>
      </c>
      <c r="E3242" s="1">
        <f t="shared" ca="1" si="654"/>
        <v>130</v>
      </c>
      <c r="F3242" s="1">
        <f t="shared" ca="1" si="655"/>
        <v>119</v>
      </c>
      <c r="G3242" s="1">
        <f t="shared" ca="1" si="656"/>
        <v>2008</v>
      </c>
      <c r="H3242" s="1" t="str">
        <f ca="1">IFERROR(INDEX(Varmeinstallation!B:B,MATCH(INDIRECT($A$1&amp;"L"&amp;A3242)*1,Varmeinstallation!A:A,0)),"Ingen varmeinstallationer")</f>
        <v>Fjernvarme/blokvarme (radiatorsystemer eller varmluftanlæg)</v>
      </c>
      <c r="I3242" s="1" t="str">
        <f ca="1">IFERROR(INDEX(Opvarmningsmiddel!B:B,MATCH(INDIRECT($A$1&amp;"M"&amp;A3242)*1,Opvarmningsmiddel!A:A,0)),"")</f>
        <v/>
      </c>
      <c r="J3242" s="1">
        <f t="shared" ca="1" si="657"/>
        <v>90</v>
      </c>
      <c r="K3242" s="1" t="str">
        <f ca="1">IFERROR(INDEX(Relationstabel!$C$3:$K$10,MATCH(VALUE(INDIRECT($A$1&amp;"L"&amp;A3242)),Relationstabel!$A$3:$A$10,0),MATCH(IFERROR(VALUE(INDIRECT($A$1&amp;"M"&amp;A3242)),0),Relationstabel!$C$1:$K$1,0)),"Ingen varmeinstallationer")</f>
        <v>Fjernvarme/ Blokvarme</v>
      </c>
      <c r="L3242" s="1" t="str">
        <f ca="1">INDEX(Anvendelseskode!B:B,MATCH($E3242,Anvendelseskode!$A:$A,0))</f>
        <v>Række-, kæde-, dobbelthus (lodret adskillelse mellem enhederne)</v>
      </c>
      <c r="M3242" s="1" t="str">
        <f ca="1">INDEX(Anvendelseskode!C:C,MATCH($E3242,Anvendelseskode!$A:$A,0))</f>
        <v>Række-, kæde og dobbelthuse</v>
      </c>
      <c r="N3242" s="1" t="str">
        <f ca="1">INDEX(Anvendelseskode!D:D,MATCH($E3242,Anvendelseskode!$A:$A,0))</f>
        <v>Private husholdninger</v>
      </c>
      <c r="O3242" s="1" t="str">
        <f ca="1">IFERROR(INDEX(SBi!$2:$2,MATCH(G3242,SBi!$1:$1,1)),SBi!$K$2)</f>
        <v>Efter 2006</v>
      </c>
      <c r="P3242" s="1">
        <f ca="1">IFERROR(INDEX(SBi!$C$3:$K$28,MATCH(E3242,SBi!$B$3:$B$28,0),MATCH(O3242,SBi!$C$2:$K$2,0)),0)</f>
        <v>66.400000000000006</v>
      </c>
      <c r="Q3242" s="19">
        <f t="shared" ca="1" si="658"/>
        <v>7.9016000000000002</v>
      </c>
      <c r="R3242" s="19" t="str">
        <f ca="1">IFERROR(INDEX(VpD!$2:$2,MATCH(G3242,VpD!$1:$1,1)),VpD!$I$2)</f>
        <v>&gt;1998</v>
      </c>
      <c r="S3242" s="1">
        <f ca="1">IFERROR(INDEX(VpD!$C$3:$I$27,MATCH(E3242,VpD!$B$3:$B$27,0),MATCH(R3242,VpD!$C$2:$I$2,0)),0)</f>
        <v>65</v>
      </c>
      <c r="T3242" s="19">
        <f t="shared" ca="1" si="659"/>
        <v>7.7350000000000003</v>
      </c>
      <c r="U3242" s="14" t="str">
        <f t="shared" ca="1" si="660"/>
        <v xml:space="preserve">711772.73 </v>
      </c>
      <c r="V3242" s="14" t="str">
        <f t="shared" ca="1" si="661"/>
        <v>6172624.87</v>
      </c>
      <c r="W3242" s="14" t="str">
        <f t="shared" ca="1" si="662"/>
        <v>POINT(711772.73 6172624.87)</v>
      </c>
      <c r="X3242" s="14" t="str">
        <f>IFERROR(INDEX(BygningOmraade!B:B,MATCH(A3242,BygningOmraade!A:A,0)),"")</f>
        <v/>
      </c>
    </row>
    <row r="3243" spans="1:24" s="14" customFormat="1" x14ac:dyDescent="0.25">
      <c r="A3243" s="14">
        <f t="shared" si="650"/>
        <v>3243</v>
      </c>
      <c r="B3243" s="14" t="str">
        <f t="shared" ca="1" si="651"/>
        <v>bf06e8ed-2923-420c-bc86-e95633e33419</v>
      </c>
      <c r="C3243" s="14" t="str">
        <f t="shared" ca="1" si="652"/>
        <v>0a3f507e-1597-32b8-e044-0003ba298018</v>
      </c>
      <c r="D3243" s="14">
        <f t="shared" ca="1" si="653"/>
        <v>995876</v>
      </c>
      <c r="E3243" s="1">
        <f t="shared" ca="1" si="654"/>
        <v>120</v>
      </c>
      <c r="F3243" s="1">
        <f t="shared" ca="1" si="655"/>
        <v>131</v>
      </c>
      <c r="G3243" s="1">
        <f t="shared" ca="1" si="656"/>
        <v>1984</v>
      </c>
      <c r="H3243" s="1" t="str">
        <f ca="1">IFERROR(INDEX(Varmeinstallation!B:B,MATCH(INDIRECT($A$1&amp;"L"&amp;A3243)*1,Varmeinstallation!A:A,0)),"Ingen varmeinstallationer")</f>
        <v>Centralvarme fra eget anlæg, et-kammer fyr</v>
      </c>
      <c r="I3243" s="1" t="str">
        <f ca="1">IFERROR(INDEX(Opvarmningsmiddel!B:B,MATCH(INDIRECT($A$1&amp;"M"&amp;A3243)*1,Opvarmningsmiddel!A:A,0)),"")</f>
        <v>Naturgas</v>
      </c>
      <c r="J3243" s="1">
        <f t="shared" ca="1" si="657"/>
        <v>2</v>
      </c>
      <c r="K3243" s="1" t="str">
        <f ca="1">IFERROR(INDEX(Relationstabel!$C$3:$K$10,MATCH(VALUE(INDIRECT($A$1&amp;"L"&amp;A3243)),Relationstabel!$A$3:$A$10,0),MATCH(IFERROR(VALUE(INDIRECT($A$1&amp;"M"&amp;A3243)),0),Relationstabel!$C$1:$K$1,0)),"Ingen varmeinstallationer")</f>
        <v>Naturgas</v>
      </c>
      <c r="L3243" s="1" t="str">
        <f ca="1">INDEX(Anvendelseskode!B:B,MATCH($E3243,Anvendelseskode!$A:$A,0))</f>
        <v>Fritliggende enfamilieshus (parcelhus)</v>
      </c>
      <c r="M3243" s="1" t="str">
        <f ca="1">INDEX(Anvendelseskode!C:C,MATCH($E3243,Anvendelseskode!$A:$A,0))</f>
        <v>Parcelhuse</v>
      </c>
      <c r="N3243" s="1" t="str">
        <f ca="1">INDEX(Anvendelseskode!D:D,MATCH($E3243,Anvendelseskode!$A:$A,0))</f>
        <v>Private husholdninger</v>
      </c>
      <c r="O3243" s="1" t="str">
        <f ca="1">IFERROR(INDEX(SBi!$2:$2,MATCH(G3243,SBi!$1:$1,1)),SBi!$K$2)</f>
        <v>1979-1998</v>
      </c>
      <c r="P3243" s="1">
        <f ca="1">IFERROR(INDEX(SBi!$C$3:$K$28,MATCH(E3243,SBi!$B$3:$B$28,0),MATCH(O3243,SBi!$C$2:$K$2,0)),0)</f>
        <v>105.4</v>
      </c>
      <c r="Q3243" s="19">
        <f t="shared" ca="1" si="658"/>
        <v>13.807400000000001</v>
      </c>
      <c r="R3243" s="19" t="str">
        <f ca="1">IFERROR(INDEX(VpD!$2:$2,MATCH(G3243,VpD!$1:$1,1)),VpD!$I$2)</f>
        <v>1979-1998</v>
      </c>
      <c r="S3243" s="1">
        <f ca="1">IFERROR(INDEX(VpD!$C$3:$I$27,MATCH(E3243,VpD!$B$3:$B$27,0),MATCH(R3243,VpD!$C$2:$I$2,0)),0)</f>
        <v>90</v>
      </c>
      <c r="T3243" s="19">
        <f t="shared" ca="1" si="659"/>
        <v>11.79</v>
      </c>
      <c r="U3243" s="14" t="str">
        <f t="shared" ca="1" si="660"/>
        <v xml:space="preserve">712877.67 </v>
      </c>
      <c r="V3243" s="14" t="str">
        <f t="shared" ca="1" si="661"/>
        <v>6169214.89</v>
      </c>
      <c r="W3243" s="14" t="str">
        <f t="shared" ca="1" si="662"/>
        <v>POINT(712877.67 6169214.89)</v>
      </c>
      <c r="X3243" s="14" t="str">
        <f>IFERROR(INDEX(BygningOmraade!B:B,MATCH(A3243,BygningOmraade!A:A,0)),"")</f>
        <v/>
      </c>
    </row>
    <row r="3244" spans="1:24" s="14" customFormat="1" x14ac:dyDescent="0.25">
      <c r="A3244" s="14">
        <f t="shared" si="650"/>
        <v>3244</v>
      </c>
      <c r="B3244" s="14" t="str">
        <f t="shared" ca="1" si="651"/>
        <v>bf0cb965-d292-45d7-81a5-588007325a7c</v>
      </c>
      <c r="C3244" s="14" t="str">
        <f t="shared" ca="1" si="652"/>
        <v>0a3f507e-1706-32b8-e044-0003ba298018</v>
      </c>
      <c r="D3244" s="14">
        <f t="shared" ca="1" si="653"/>
        <v>994687</v>
      </c>
      <c r="E3244" s="1">
        <f t="shared" ca="1" si="654"/>
        <v>120</v>
      </c>
      <c r="F3244" s="1">
        <f t="shared" ca="1" si="655"/>
        <v>101</v>
      </c>
      <c r="G3244" s="1">
        <f t="shared" ca="1" si="656"/>
        <v>1926</v>
      </c>
      <c r="H3244" s="1" t="str">
        <f ca="1">IFERROR(INDEX(Varmeinstallation!B:B,MATCH(INDIRECT($A$1&amp;"L"&amp;A3244)*1,Varmeinstallation!A:A,0)),"Ingen varmeinstallationer")</f>
        <v>Centralvarme fra eget anlæg, et-kammer fyr</v>
      </c>
      <c r="I3244" s="1" t="str">
        <f ca="1">IFERROR(INDEX(Opvarmningsmiddel!B:B,MATCH(INDIRECT($A$1&amp;"M"&amp;A3244)*1,Opvarmningsmiddel!A:A,0)),"")</f>
        <v>Naturgas</v>
      </c>
      <c r="J3244" s="1">
        <f t="shared" ca="1" si="657"/>
        <v>90</v>
      </c>
      <c r="K3244" s="1" t="str">
        <f ca="1">IFERROR(INDEX(Relationstabel!$C$3:$K$10,MATCH(VALUE(INDIRECT($A$1&amp;"L"&amp;A3244)),Relationstabel!$A$3:$A$10,0),MATCH(IFERROR(VALUE(INDIRECT($A$1&amp;"M"&amp;A3244)),0),Relationstabel!$C$1:$K$1,0)),"Ingen varmeinstallationer")</f>
        <v>Naturgas</v>
      </c>
      <c r="L3244" s="1" t="str">
        <f ca="1">INDEX(Anvendelseskode!B:B,MATCH($E3244,Anvendelseskode!$A:$A,0))</f>
        <v>Fritliggende enfamilieshus (parcelhus)</v>
      </c>
      <c r="M3244" s="1" t="str">
        <f ca="1">INDEX(Anvendelseskode!C:C,MATCH($E3244,Anvendelseskode!$A:$A,0))</f>
        <v>Parcelhuse</v>
      </c>
      <c r="N3244" s="1" t="str">
        <f ca="1">INDEX(Anvendelseskode!D:D,MATCH($E3244,Anvendelseskode!$A:$A,0))</f>
        <v>Private husholdninger</v>
      </c>
      <c r="O3244" s="1" t="str">
        <f ca="1">IFERROR(INDEX(SBi!$2:$2,MATCH(G3244,SBi!$1:$1,1)),SBi!$K$2)</f>
        <v>1890-1930</v>
      </c>
      <c r="P3244" s="1">
        <f ca="1">IFERROR(INDEX(SBi!$C$3:$K$28,MATCH(E3244,SBi!$B$3:$B$28,0),MATCH(O3244,SBi!$C$2:$K$2,0)),0)</f>
        <v>164.7</v>
      </c>
      <c r="Q3244" s="19">
        <f t="shared" ca="1" si="658"/>
        <v>16.634699999999999</v>
      </c>
      <c r="R3244" s="19" t="str">
        <f ca="1">IFERROR(INDEX(VpD!$2:$2,MATCH(G3244,VpD!$1:$1,1)),VpD!$I$2)</f>
        <v>&lt;1930</v>
      </c>
      <c r="S3244" s="1">
        <f ca="1">IFERROR(INDEX(VpD!$C$3:$I$27,MATCH(E3244,VpD!$B$3:$B$27,0),MATCH(R3244,VpD!$C$2:$I$2,0)),0)</f>
        <v>209</v>
      </c>
      <c r="T3244" s="19">
        <f t="shared" ca="1" si="659"/>
        <v>21.109000000000002</v>
      </c>
      <c r="U3244" s="14" t="str">
        <f t="shared" ca="1" si="660"/>
        <v xml:space="preserve">711686.93 </v>
      </c>
      <c r="V3244" s="14" t="str">
        <f t="shared" ca="1" si="661"/>
        <v>6170496.21</v>
      </c>
      <c r="W3244" s="14" t="str">
        <f t="shared" ca="1" si="662"/>
        <v>POINT(711686.93 6170496.21)</v>
      </c>
      <c r="X3244" s="14" t="str">
        <f>IFERROR(INDEX(BygningOmraade!B:B,MATCH(A3244,BygningOmraade!A:A,0)),"")</f>
        <v/>
      </c>
    </row>
    <row r="3245" spans="1:24" s="14" customFormat="1" x14ac:dyDescent="0.25">
      <c r="A3245" s="14">
        <f t="shared" si="650"/>
        <v>3245</v>
      </c>
      <c r="B3245" s="14" t="str">
        <f t="shared" ca="1" si="651"/>
        <v>bf161f3c-2092-489a-aebb-61c29b83998d</v>
      </c>
      <c r="C3245" s="14" t="str">
        <f t="shared" ca="1" si="652"/>
        <v>0a3f507e-15eb-32b8-e044-0003ba298018</v>
      </c>
      <c r="D3245" s="14">
        <f t="shared" ca="1" si="653"/>
        <v>995107</v>
      </c>
      <c r="E3245" s="1">
        <f t="shared" ca="1" si="654"/>
        <v>120</v>
      </c>
      <c r="F3245" s="1">
        <f t="shared" ca="1" si="655"/>
        <v>250</v>
      </c>
      <c r="G3245" s="1">
        <f t="shared" ca="1" si="656"/>
        <v>1978</v>
      </c>
      <c r="H3245" s="1" t="str">
        <f ca="1">IFERROR(INDEX(Varmeinstallation!B:B,MATCH(INDIRECT($A$1&amp;"L"&amp;A3245)*1,Varmeinstallation!A:A,0)),"Ingen varmeinstallationer")</f>
        <v>Centralvarme fra eget anlæg, et-kammer fyr</v>
      </c>
      <c r="I3245" s="1" t="str">
        <f ca="1">IFERROR(INDEX(Opvarmningsmiddel!B:B,MATCH(INDIRECT($A$1&amp;"M"&amp;A3245)*1,Opvarmningsmiddel!A:A,0)),"")</f>
        <v>Naturgas</v>
      </c>
      <c r="J3245" s="1">
        <f t="shared" ca="1" si="657"/>
        <v>0</v>
      </c>
      <c r="K3245" s="1" t="str">
        <f ca="1">IFERROR(INDEX(Relationstabel!$C$3:$K$10,MATCH(VALUE(INDIRECT($A$1&amp;"L"&amp;A3245)),Relationstabel!$A$3:$A$10,0),MATCH(IFERROR(VALUE(INDIRECT($A$1&amp;"M"&amp;A3245)),0),Relationstabel!$C$1:$K$1,0)),"Ingen varmeinstallationer")</f>
        <v>Naturgas</v>
      </c>
      <c r="L3245" s="1" t="str">
        <f ca="1">INDEX(Anvendelseskode!B:B,MATCH($E3245,Anvendelseskode!$A:$A,0))</f>
        <v>Fritliggende enfamilieshus (parcelhus)</v>
      </c>
      <c r="M3245" s="1" t="str">
        <f ca="1">INDEX(Anvendelseskode!C:C,MATCH($E3245,Anvendelseskode!$A:$A,0))</f>
        <v>Parcelhuse</v>
      </c>
      <c r="N3245" s="1" t="str">
        <f ca="1">INDEX(Anvendelseskode!D:D,MATCH($E3245,Anvendelseskode!$A:$A,0))</f>
        <v>Private husholdninger</v>
      </c>
      <c r="O3245" s="1" t="str">
        <f ca="1">IFERROR(INDEX(SBi!$2:$2,MATCH(G3245,SBi!$1:$1,1)),SBi!$K$2)</f>
        <v>1973-1978</v>
      </c>
      <c r="P3245" s="1">
        <f ca="1">IFERROR(INDEX(SBi!$C$3:$K$28,MATCH(E3245,SBi!$B$3:$B$28,0),MATCH(O3245,SBi!$C$2:$K$2,0)),0)</f>
        <v>119.8</v>
      </c>
      <c r="Q3245" s="19">
        <f t="shared" ca="1" si="658"/>
        <v>29.95</v>
      </c>
      <c r="R3245" s="19" t="str">
        <f ca="1">IFERROR(INDEX(VpD!$2:$2,MATCH(G3245,VpD!$1:$1,1)),VpD!$I$2)</f>
        <v>1973-1978</v>
      </c>
      <c r="S3245" s="1">
        <f ca="1">IFERROR(INDEX(VpD!$C$3:$I$27,MATCH(E3245,VpD!$B$3:$B$27,0),MATCH(R3245,VpD!$C$2:$I$2,0)),0)</f>
        <v>117</v>
      </c>
      <c r="T3245" s="19">
        <f t="shared" ca="1" si="659"/>
        <v>29.25</v>
      </c>
      <c r="U3245" s="14" t="str">
        <f t="shared" ca="1" si="660"/>
        <v xml:space="preserve">711704.2 </v>
      </c>
      <c r="V3245" s="14" t="str">
        <f t="shared" ca="1" si="661"/>
        <v>6170617.21</v>
      </c>
      <c r="W3245" s="14" t="str">
        <f t="shared" ca="1" si="662"/>
        <v>POINT(711704.2 6170617.21)</v>
      </c>
      <c r="X3245" s="14" t="str">
        <f>IFERROR(INDEX(BygningOmraade!B:B,MATCH(A3245,BygningOmraade!A:A,0)),"")</f>
        <v/>
      </c>
    </row>
    <row r="3246" spans="1:24" s="14" customFormat="1" x14ac:dyDescent="0.25">
      <c r="A3246" s="14">
        <f t="shared" si="650"/>
        <v>3246</v>
      </c>
      <c r="B3246" s="14" t="str">
        <f t="shared" ca="1" si="651"/>
        <v>bf2f19ff-247a-431c-b548-ac10ff9ff740</v>
      </c>
      <c r="C3246" s="14" t="str">
        <f t="shared" ca="1" si="652"/>
        <v>0a3f507e-2057-32b8-e044-0003ba298018</v>
      </c>
      <c r="D3246" s="14">
        <f t="shared" ca="1" si="653"/>
        <v>993830</v>
      </c>
      <c r="E3246" s="1">
        <f t="shared" ca="1" si="654"/>
        <v>120</v>
      </c>
      <c r="F3246" s="1">
        <f t="shared" ca="1" si="655"/>
        <v>109</v>
      </c>
      <c r="G3246" s="1">
        <f t="shared" ca="1" si="656"/>
        <v>1973</v>
      </c>
      <c r="H3246" s="1" t="str">
        <f ca="1">IFERROR(INDEX(Varmeinstallation!B:B,MATCH(INDIRECT($A$1&amp;"L"&amp;A3246)*1,Varmeinstallation!A:A,0)),"Ingen varmeinstallationer")</f>
        <v>Centralvarme fra eget anlæg, et-kammer fyr</v>
      </c>
      <c r="I3246" s="1" t="str">
        <f ca="1">IFERROR(INDEX(Opvarmningsmiddel!B:B,MATCH(INDIRECT($A$1&amp;"M"&amp;A3246)*1,Opvarmningsmiddel!A:A,0)),"")</f>
        <v>Naturgas</v>
      </c>
      <c r="J3246" s="1">
        <f t="shared" ca="1" si="657"/>
        <v>0</v>
      </c>
      <c r="K3246" s="1" t="str">
        <f ca="1">IFERROR(INDEX(Relationstabel!$C$3:$K$10,MATCH(VALUE(INDIRECT($A$1&amp;"L"&amp;A3246)),Relationstabel!$A$3:$A$10,0),MATCH(IFERROR(VALUE(INDIRECT($A$1&amp;"M"&amp;A3246)),0),Relationstabel!$C$1:$K$1,0)),"Ingen varmeinstallationer")</f>
        <v>Naturgas</v>
      </c>
      <c r="L3246" s="1" t="str">
        <f ca="1">INDEX(Anvendelseskode!B:B,MATCH($E3246,Anvendelseskode!$A:$A,0))</f>
        <v>Fritliggende enfamilieshus (parcelhus)</v>
      </c>
      <c r="M3246" s="1" t="str">
        <f ca="1">INDEX(Anvendelseskode!C:C,MATCH($E3246,Anvendelseskode!$A:$A,0))</f>
        <v>Parcelhuse</v>
      </c>
      <c r="N3246" s="1" t="str">
        <f ca="1">INDEX(Anvendelseskode!D:D,MATCH($E3246,Anvendelseskode!$A:$A,0))</f>
        <v>Private husholdninger</v>
      </c>
      <c r="O3246" s="1" t="str">
        <f ca="1">IFERROR(INDEX(SBi!$2:$2,MATCH(G3246,SBi!$1:$1,1)),SBi!$K$2)</f>
        <v>1973-1978</v>
      </c>
      <c r="P3246" s="1">
        <f ca="1">IFERROR(INDEX(SBi!$C$3:$K$28,MATCH(E3246,SBi!$B$3:$B$28,0),MATCH(O3246,SBi!$C$2:$K$2,0)),0)</f>
        <v>119.8</v>
      </c>
      <c r="Q3246" s="19">
        <f t="shared" ca="1" si="658"/>
        <v>13.058199999999999</v>
      </c>
      <c r="R3246" s="19" t="str">
        <f ca="1">IFERROR(INDEX(VpD!$2:$2,MATCH(G3246,VpD!$1:$1,1)),VpD!$I$2)</f>
        <v>1973-1978</v>
      </c>
      <c r="S3246" s="1">
        <f ca="1">IFERROR(INDEX(VpD!$C$3:$I$27,MATCH(E3246,VpD!$B$3:$B$27,0),MATCH(R3246,VpD!$C$2:$I$2,0)),0)</f>
        <v>117</v>
      </c>
      <c r="T3246" s="19">
        <f t="shared" ca="1" si="659"/>
        <v>12.753</v>
      </c>
      <c r="U3246" s="14" t="str">
        <f t="shared" ca="1" si="660"/>
        <v xml:space="preserve">710693.42 </v>
      </c>
      <c r="V3246" s="14" t="str">
        <f t="shared" ca="1" si="661"/>
        <v>6171984.68</v>
      </c>
      <c r="W3246" s="14" t="str">
        <f t="shared" ca="1" si="662"/>
        <v>POINT(710693.42 6171984.68)</v>
      </c>
      <c r="X3246" s="14" t="str">
        <f>IFERROR(INDEX(BygningOmraade!B:B,MATCH(A3246,BygningOmraade!A:A,0)),"")</f>
        <v/>
      </c>
    </row>
    <row r="3247" spans="1:24" s="14" customFormat="1" x14ac:dyDescent="0.25">
      <c r="A3247" s="14">
        <f t="shared" si="650"/>
        <v>3247</v>
      </c>
      <c r="B3247" s="14" t="str">
        <f t="shared" ca="1" si="651"/>
        <v>bf383faf-c5c6-41a2-96fb-d52374e12454</v>
      </c>
      <c r="C3247" s="14" t="str">
        <f t="shared" ca="1" si="652"/>
        <v>0a3f507e-1dcd-32b8-e044-0003ba298018</v>
      </c>
      <c r="D3247" s="14">
        <f t="shared" ca="1" si="653"/>
        <v>2540520</v>
      </c>
      <c r="E3247" s="1">
        <f t="shared" ca="1" si="654"/>
        <v>120</v>
      </c>
      <c r="F3247" s="1">
        <f t="shared" ca="1" si="655"/>
        <v>130</v>
      </c>
      <c r="G3247" s="1">
        <f t="shared" ca="1" si="656"/>
        <v>2002</v>
      </c>
      <c r="H3247" s="1" t="str">
        <f ca="1">IFERROR(INDEX(Varmeinstallation!B:B,MATCH(INDIRECT($A$1&amp;"L"&amp;A3247)*1,Varmeinstallation!A:A,0)),"Ingen varmeinstallationer")</f>
        <v>Fjernvarme/blokvarme (radiatorsystemer eller varmluftanlæg)</v>
      </c>
      <c r="I3247" s="1" t="str">
        <f ca="1">IFERROR(INDEX(Opvarmningsmiddel!B:B,MATCH(INDIRECT($A$1&amp;"M"&amp;A3247)*1,Opvarmningsmiddel!A:A,0)),"")</f>
        <v/>
      </c>
      <c r="J3247" s="1">
        <f t="shared" ca="1" si="657"/>
        <v>90</v>
      </c>
      <c r="K3247" s="1" t="str">
        <f ca="1">IFERROR(INDEX(Relationstabel!$C$3:$K$10,MATCH(VALUE(INDIRECT($A$1&amp;"L"&amp;A3247)),Relationstabel!$A$3:$A$10,0),MATCH(IFERROR(VALUE(INDIRECT($A$1&amp;"M"&amp;A3247)),0),Relationstabel!$C$1:$K$1,0)),"Ingen varmeinstallationer")</f>
        <v>Fjernvarme/ Blokvarme</v>
      </c>
      <c r="L3247" s="1" t="str">
        <f ca="1">INDEX(Anvendelseskode!B:B,MATCH($E3247,Anvendelseskode!$A:$A,0))</f>
        <v>Fritliggende enfamilieshus (parcelhus)</v>
      </c>
      <c r="M3247" s="1" t="str">
        <f ca="1">INDEX(Anvendelseskode!C:C,MATCH($E3247,Anvendelseskode!$A:$A,0))</f>
        <v>Parcelhuse</v>
      </c>
      <c r="N3247" s="1" t="str">
        <f ca="1">INDEX(Anvendelseskode!D:D,MATCH($E3247,Anvendelseskode!$A:$A,0))</f>
        <v>Private husholdninger</v>
      </c>
      <c r="O3247" s="1" t="str">
        <f ca="1">IFERROR(INDEX(SBi!$2:$2,MATCH(G3247,SBi!$1:$1,1)),SBi!$K$2)</f>
        <v>1999-2006</v>
      </c>
      <c r="P3247" s="1">
        <f ca="1">IFERROR(INDEX(SBi!$C$3:$K$28,MATCH(E3247,SBi!$B$3:$B$28,0),MATCH(O3247,SBi!$C$2:$K$2,0)),0)</f>
        <v>83.9</v>
      </c>
      <c r="Q3247" s="19">
        <f t="shared" ca="1" si="658"/>
        <v>10.907</v>
      </c>
      <c r="R3247" s="19" t="str">
        <f ca="1">IFERROR(INDEX(VpD!$2:$2,MATCH(G3247,VpD!$1:$1,1)),VpD!$I$2)</f>
        <v>&gt;1998</v>
      </c>
      <c r="S3247" s="1">
        <f ca="1">IFERROR(INDEX(VpD!$C$3:$I$27,MATCH(E3247,VpD!$B$3:$B$27,0),MATCH(R3247,VpD!$C$2:$I$2,0)),0)</f>
        <v>72</v>
      </c>
      <c r="T3247" s="19">
        <f t="shared" ca="1" si="659"/>
        <v>9.36</v>
      </c>
      <c r="U3247" s="14" t="str">
        <f t="shared" ca="1" si="660"/>
        <v xml:space="preserve">712132.74 </v>
      </c>
      <c r="V3247" s="14" t="str">
        <f t="shared" ca="1" si="661"/>
        <v>6171812.48</v>
      </c>
      <c r="W3247" s="14" t="str">
        <f t="shared" ca="1" si="662"/>
        <v>POINT(712132.74 6171812.48)</v>
      </c>
      <c r="X3247" s="14" t="str">
        <f>IFERROR(INDEX(BygningOmraade!B:B,MATCH(A3247,BygningOmraade!A:A,0)),"")</f>
        <v/>
      </c>
    </row>
    <row r="3248" spans="1:24" s="14" customFormat="1" x14ac:dyDescent="0.25">
      <c r="A3248" s="14">
        <f t="shared" si="650"/>
        <v>3248</v>
      </c>
      <c r="B3248" s="14" t="str">
        <f t="shared" ca="1" si="651"/>
        <v>bf3ebf51-b37e-466e-b03c-e2cd43b94167</v>
      </c>
      <c r="C3248" s="14" t="str">
        <f t="shared" ca="1" si="652"/>
        <v>0a3f507e-2376-32b8-e044-0003ba298018</v>
      </c>
      <c r="D3248" s="14">
        <f t="shared" ca="1" si="653"/>
        <v>996527</v>
      </c>
      <c r="E3248" s="1">
        <f t="shared" ca="1" si="654"/>
        <v>120</v>
      </c>
      <c r="F3248" s="1">
        <f t="shared" ca="1" si="655"/>
        <v>130</v>
      </c>
      <c r="G3248" s="1">
        <f t="shared" ca="1" si="656"/>
        <v>1984</v>
      </c>
      <c r="H3248" s="1" t="str">
        <f ca="1">IFERROR(INDEX(Varmeinstallation!B:B,MATCH(INDIRECT($A$1&amp;"L"&amp;A3248)*1,Varmeinstallation!A:A,0)),"Ingen varmeinstallationer")</f>
        <v>Elovne, elpaneler</v>
      </c>
      <c r="I3248" s="1" t="str">
        <f ca="1">IFERROR(INDEX(Opvarmningsmiddel!B:B,MATCH(INDIRECT($A$1&amp;"M"&amp;A3248)*1,Opvarmningsmiddel!A:A,0)),"")</f>
        <v>Elektricitet</v>
      </c>
      <c r="J3248" s="1">
        <f t="shared" ca="1" si="657"/>
        <v>2</v>
      </c>
      <c r="K3248" s="1" t="str">
        <f ca="1">IFERROR(INDEX(Relationstabel!$C$3:$K$10,MATCH(VALUE(INDIRECT($A$1&amp;"L"&amp;A3248)),Relationstabel!$A$3:$A$10,0),MATCH(IFERROR(VALUE(INDIRECT($A$1&amp;"M"&amp;A3248)),0),Relationstabel!$C$1:$K$1,0)),"Ingen varmeinstallationer")</f>
        <v>Elvarme</v>
      </c>
      <c r="L3248" s="1" t="str">
        <f ca="1">INDEX(Anvendelseskode!B:B,MATCH($E3248,Anvendelseskode!$A:$A,0))</f>
        <v>Fritliggende enfamilieshus (parcelhus)</v>
      </c>
      <c r="M3248" s="1" t="str">
        <f ca="1">INDEX(Anvendelseskode!C:C,MATCH($E3248,Anvendelseskode!$A:$A,0))</f>
        <v>Parcelhuse</v>
      </c>
      <c r="N3248" s="1" t="str">
        <f ca="1">INDEX(Anvendelseskode!D:D,MATCH($E3248,Anvendelseskode!$A:$A,0))</f>
        <v>Private husholdninger</v>
      </c>
      <c r="O3248" s="1" t="str">
        <f ca="1">IFERROR(INDEX(SBi!$2:$2,MATCH(G3248,SBi!$1:$1,1)),SBi!$K$2)</f>
        <v>1979-1998</v>
      </c>
      <c r="P3248" s="1">
        <f ca="1">IFERROR(INDEX(SBi!$C$3:$K$28,MATCH(E3248,SBi!$B$3:$B$28,0),MATCH(O3248,SBi!$C$2:$K$2,0)),0)</f>
        <v>105.4</v>
      </c>
      <c r="Q3248" s="19">
        <f t="shared" ca="1" si="658"/>
        <v>13.702</v>
      </c>
      <c r="R3248" s="19" t="str">
        <f ca="1">IFERROR(INDEX(VpD!$2:$2,MATCH(G3248,VpD!$1:$1,1)),VpD!$I$2)</f>
        <v>1979-1998</v>
      </c>
      <c r="S3248" s="1">
        <f ca="1">IFERROR(INDEX(VpD!$C$3:$I$27,MATCH(E3248,VpD!$B$3:$B$27,0),MATCH(R3248,VpD!$C$2:$I$2,0)),0)</f>
        <v>90</v>
      </c>
      <c r="T3248" s="19">
        <f t="shared" ca="1" si="659"/>
        <v>11.7</v>
      </c>
      <c r="U3248" s="14" t="str">
        <f t="shared" ca="1" si="660"/>
        <v xml:space="preserve">713246.36 </v>
      </c>
      <c r="V3248" s="14" t="str">
        <f t="shared" ca="1" si="661"/>
        <v>6168625.38</v>
      </c>
      <c r="W3248" s="14" t="str">
        <f t="shared" ca="1" si="662"/>
        <v>POINT(713246.36 6168625.38)</v>
      </c>
      <c r="X3248" s="14" t="str">
        <f>IFERROR(INDEX(BygningOmraade!B:B,MATCH(A3248,BygningOmraade!A:A,0)),"")</f>
        <v/>
      </c>
    </row>
    <row r="3249" spans="1:24" s="14" customFormat="1" x14ac:dyDescent="0.25">
      <c r="A3249" s="14">
        <f t="shared" si="650"/>
        <v>3249</v>
      </c>
      <c r="B3249" s="14" t="str">
        <f t="shared" ca="1" si="651"/>
        <v>bf51f7b0-d81b-4ed0-b588-0cbdc59366d9</v>
      </c>
      <c r="C3249" s="14" t="str">
        <f t="shared" ca="1" si="652"/>
        <v>0a3f507e-167a-32b8-e044-0003ba298018</v>
      </c>
      <c r="D3249" s="14">
        <f t="shared" ca="1" si="653"/>
        <v>997042</v>
      </c>
      <c r="E3249" s="1">
        <f t="shared" ca="1" si="654"/>
        <v>130</v>
      </c>
      <c r="F3249" s="1">
        <f t="shared" ca="1" si="655"/>
        <v>104</v>
      </c>
      <c r="G3249" s="1">
        <f t="shared" ca="1" si="656"/>
        <v>1977</v>
      </c>
      <c r="H3249" s="1" t="str">
        <f ca="1">IFERROR(INDEX(Varmeinstallation!B:B,MATCH(INDIRECT($A$1&amp;"L"&amp;A3249)*1,Varmeinstallation!A:A,0)),"Ingen varmeinstallationer")</f>
        <v>Fjernvarme/blokvarme (radiatorsystemer eller varmluftanlæg)</v>
      </c>
      <c r="I3249" s="1" t="str">
        <f ca="1">IFERROR(INDEX(Opvarmningsmiddel!B:B,MATCH(INDIRECT($A$1&amp;"M"&amp;A3249)*1,Opvarmningsmiddel!A:A,0)),"")</f>
        <v/>
      </c>
      <c r="J3249" s="1">
        <f t="shared" ca="1" si="657"/>
        <v>0</v>
      </c>
      <c r="K3249" s="1" t="str">
        <f ca="1">IFERROR(INDEX(Relationstabel!$C$3:$K$10,MATCH(VALUE(INDIRECT($A$1&amp;"L"&amp;A3249)),Relationstabel!$A$3:$A$10,0),MATCH(IFERROR(VALUE(INDIRECT($A$1&amp;"M"&amp;A3249)),0),Relationstabel!$C$1:$K$1,0)),"Ingen varmeinstallationer")</f>
        <v>Fjernvarme/ Blokvarme</v>
      </c>
      <c r="L3249" s="1" t="str">
        <f ca="1">INDEX(Anvendelseskode!B:B,MATCH($E3249,Anvendelseskode!$A:$A,0))</f>
        <v>Række-, kæde-, dobbelthus (lodret adskillelse mellem enhederne)</v>
      </c>
      <c r="M3249" s="1" t="str">
        <f ca="1">INDEX(Anvendelseskode!C:C,MATCH($E3249,Anvendelseskode!$A:$A,0))</f>
        <v>Række-, kæde og dobbelthuse</v>
      </c>
      <c r="N3249" s="1" t="str">
        <f ca="1">INDEX(Anvendelseskode!D:D,MATCH($E3249,Anvendelseskode!$A:$A,0))</f>
        <v>Private husholdninger</v>
      </c>
      <c r="O3249" s="1" t="str">
        <f ca="1">IFERROR(INDEX(SBi!$2:$2,MATCH(G3249,SBi!$1:$1,1)),SBi!$K$2)</f>
        <v>1973-1978</v>
      </c>
      <c r="P3249" s="1">
        <f ca="1">IFERROR(INDEX(SBi!$C$3:$K$28,MATCH(E3249,SBi!$B$3:$B$28,0),MATCH(O3249,SBi!$C$2:$K$2,0)),0)</f>
        <v>112.6</v>
      </c>
      <c r="Q3249" s="19">
        <f t="shared" ca="1" si="658"/>
        <v>11.7104</v>
      </c>
      <c r="R3249" s="19" t="str">
        <f ca="1">IFERROR(INDEX(VpD!$2:$2,MATCH(G3249,VpD!$1:$1,1)),VpD!$I$2)</f>
        <v>1973-1978</v>
      </c>
      <c r="S3249" s="1">
        <f ca="1">IFERROR(INDEX(VpD!$C$3:$I$27,MATCH(E3249,VpD!$B$3:$B$27,0),MATCH(R3249,VpD!$C$2:$I$2,0)),0)</f>
        <v>98</v>
      </c>
      <c r="T3249" s="19">
        <f t="shared" ca="1" si="659"/>
        <v>10.192</v>
      </c>
      <c r="U3249" s="14" t="str">
        <f t="shared" ca="1" si="660"/>
        <v xml:space="preserve">713581.53 </v>
      </c>
      <c r="V3249" s="14" t="str">
        <f t="shared" ca="1" si="661"/>
        <v>6169564.69</v>
      </c>
      <c r="W3249" s="14" t="str">
        <f t="shared" ca="1" si="662"/>
        <v>POINT(713581.53 6169564.69)</v>
      </c>
      <c r="X3249" s="14" t="str">
        <f>IFERROR(INDEX(BygningOmraade!B:B,MATCH(A3249,BygningOmraade!A:A,0)),"")</f>
        <v/>
      </c>
    </row>
    <row r="3250" spans="1:24" s="14" customFormat="1" x14ac:dyDescent="0.25">
      <c r="A3250" s="14">
        <f t="shared" si="650"/>
        <v>3250</v>
      </c>
      <c r="B3250" s="14" t="str">
        <f t="shared" ca="1" si="651"/>
        <v>bf536892-06c6-4a2c-8247-2b68ffa59a74</v>
      </c>
      <c r="C3250" s="14" t="str">
        <f t="shared" ca="1" si="652"/>
        <v>3cae7253-0964-0f90-e044-0003ba298018</v>
      </c>
      <c r="D3250" s="14">
        <f t="shared" ca="1" si="653"/>
        <v>2685060</v>
      </c>
      <c r="E3250" s="1">
        <f t="shared" ca="1" si="654"/>
        <v>130</v>
      </c>
      <c r="F3250" s="1">
        <f t="shared" ca="1" si="655"/>
        <v>119</v>
      </c>
      <c r="G3250" s="1">
        <f t="shared" ca="1" si="656"/>
        <v>2008</v>
      </c>
      <c r="H3250" s="1" t="str">
        <f ca="1">IFERROR(INDEX(Varmeinstallation!B:B,MATCH(INDIRECT($A$1&amp;"L"&amp;A3250)*1,Varmeinstallation!A:A,0)),"Ingen varmeinstallationer")</f>
        <v>Fjernvarme/blokvarme (radiatorsystemer eller varmluftanlæg)</v>
      </c>
      <c r="I3250" s="1" t="str">
        <f ca="1">IFERROR(INDEX(Opvarmningsmiddel!B:B,MATCH(INDIRECT($A$1&amp;"M"&amp;A3250)*1,Opvarmningsmiddel!A:A,0)),"")</f>
        <v/>
      </c>
      <c r="J3250" s="1">
        <f t="shared" ca="1" si="657"/>
        <v>90</v>
      </c>
      <c r="K3250" s="1" t="str">
        <f ca="1">IFERROR(INDEX(Relationstabel!$C$3:$K$10,MATCH(VALUE(INDIRECT($A$1&amp;"L"&amp;A3250)),Relationstabel!$A$3:$A$10,0),MATCH(IFERROR(VALUE(INDIRECT($A$1&amp;"M"&amp;A3250)),0),Relationstabel!$C$1:$K$1,0)),"Ingen varmeinstallationer")</f>
        <v>Fjernvarme/ Blokvarme</v>
      </c>
      <c r="L3250" s="1" t="str">
        <f ca="1">INDEX(Anvendelseskode!B:B,MATCH($E3250,Anvendelseskode!$A:$A,0))</f>
        <v>Række-, kæde-, dobbelthus (lodret adskillelse mellem enhederne)</v>
      </c>
      <c r="M3250" s="1" t="str">
        <f ca="1">INDEX(Anvendelseskode!C:C,MATCH($E3250,Anvendelseskode!$A:$A,0))</f>
        <v>Række-, kæde og dobbelthuse</v>
      </c>
      <c r="N3250" s="1" t="str">
        <f ca="1">INDEX(Anvendelseskode!D:D,MATCH($E3250,Anvendelseskode!$A:$A,0))</f>
        <v>Private husholdninger</v>
      </c>
      <c r="O3250" s="1" t="str">
        <f ca="1">IFERROR(INDEX(SBi!$2:$2,MATCH(G3250,SBi!$1:$1,1)),SBi!$K$2)</f>
        <v>Efter 2006</v>
      </c>
      <c r="P3250" s="1">
        <f ca="1">IFERROR(INDEX(SBi!$C$3:$K$28,MATCH(E3250,SBi!$B$3:$B$28,0),MATCH(O3250,SBi!$C$2:$K$2,0)),0)</f>
        <v>66.400000000000006</v>
      </c>
      <c r="Q3250" s="19">
        <f t="shared" ca="1" si="658"/>
        <v>7.9016000000000002</v>
      </c>
      <c r="R3250" s="19" t="str">
        <f ca="1">IFERROR(INDEX(VpD!$2:$2,MATCH(G3250,VpD!$1:$1,1)),VpD!$I$2)</f>
        <v>&gt;1998</v>
      </c>
      <c r="S3250" s="1">
        <f ca="1">IFERROR(INDEX(VpD!$C$3:$I$27,MATCH(E3250,VpD!$B$3:$B$27,0),MATCH(R3250,VpD!$C$2:$I$2,0)),0)</f>
        <v>65</v>
      </c>
      <c r="T3250" s="19">
        <f t="shared" ca="1" si="659"/>
        <v>7.7350000000000003</v>
      </c>
      <c r="U3250" s="14" t="str">
        <f t="shared" ca="1" si="660"/>
        <v xml:space="preserve">711702.93 </v>
      </c>
      <c r="V3250" s="14" t="str">
        <f t="shared" ca="1" si="661"/>
        <v>6172715</v>
      </c>
      <c r="W3250" s="14" t="str">
        <f t="shared" ca="1" si="662"/>
        <v>POINT(711702.93 6172715)</v>
      </c>
      <c r="X3250" s="14" t="str">
        <f>IFERROR(INDEX(BygningOmraade!B:B,MATCH(A3250,BygningOmraade!A:A,0)),"")</f>
        <v/>
      </c>
    </row>
    <row r="3251" spans="1:24" s="14" customFormat="1" x14ac:dyDescent="0.25">
      <c r="A3251" s="14">
        <f t="shared" si="650"/>
        <v>3251</v>
      </c>
      <c r="B3251" s="14" t="str">
        <f t="shared" ca="1" si="651"/>
        <v>bf5a74a6-4a60-47e5-98bc-69744597eab3</v>
      </c>
      <c r="C3251" s="14" t="str">
        <f t="shared" ca="1" si="652"/>
        <v>8469436c-83e4-40fb-b890-fcda0eaefd3a</v>
      </c>
      <c r="D3251" s="14">
        <f t="shared" ca="1" si="653"/>
        <v>100103524</v>
      </c>
      <c r="E3251" s="1">
        <f t="shared" ca="1" si="654"/>
        <v>130</v>
      </c>
      <c r="F3251" s="1">
        <f t="shared" ca="1" si="655"/>
        <v>120</v>
      </c>
      <c r="G3251" s="1">
        <f t="shared" ca="1" si="656"/>
        <v>2017</v>
      </c>
      <c r="H3251" s="1" t="str">
        <f ca="1">IFERROR(INDEX(Varmeinstallation!B:B,MATCH(INDIRECT($A$1&amp;"L"&amp;A3251)*1,Varmeinstallation!A:A,0)),"Ingen varmeinstallationer")</f>
        <v>Fjernvarme/blokvarme (radiatorsystemer eller varmluftanlæg)</v>
      </c>
      <c r="I3251" s="1" t="str">
        <f ca="1">IFERROR(INDEX(Opvarmningsmiddel!B:B,MATCH(INDIRECT($A$1&amp;"M"&amp;A3251)*1,Opvarmningsmiddel!A:A,0)),"")</f>
        <v/>
      </c>
      <c r="J3251" s="1">
        <f t="shared" ca="1" si="657"/>
        <v>0</v>
      </c>
      <c r="K3251" s="1" t="str">
        <f ca="1">IFERROR(INDEX(Relationstabel!$C$3:$K$10,MATCH(VALUE(INDIRECT($A$1&amp;"L"&amp;A3251)),Relationstabel!$A$3:$A$10,0),MATCH(IFERROR(VALUE(INDIRECT($A$1&amp;"M"&amp;A3251)),0),Relationstabel!$C$1:$K$1,0)),"Ingen varmeinstallationer")</f>
        <v>Fjernvarme/ Blokvarme</v>
      </c>
      <c r="L3251" s="1" t="str">
        <f ca="1">INDEX(Anvendelseskode!B:B,MATCH($E3251,Anvendelseskode!$A:$A,0))</f>
        <v>Række-, kæde-, dobbelthus (lodret adskillelse mellem enhederne)</v>
      </c>
      <c r="M3251" s="1" t="str">
        <f ca="1">INDEX(Anvendelseskode!C:C,MATCH($E3251,Anvendelseskode!$A:$A,0))</f>
        <v>Række-, kæde og dobbelthuse</v>
      </c>
      <c r="N3251" s="1" t="str">
        <f ca="1">INDEX(Anvendelseskode!D:D,MATCH($E3251,Anvendelseskode!$A:$A,0))</f>
        <v>Private husholdninger</v>
      </c>
      <c r="O3251" s="1" t="str">
        <f ca="1">IFERROR(INDEX(SBi!$2:$2,MATCH(G3251,SBi!$1:$1,1)),SBi!$K$2)</f>
        <v>Efter 2006</v>
      </c>
      <c r="P3251" s="1">
        <f ca="1">IFERROR(INDEX(SBi!$C$3:$K$28,MATCH(E3251,SBi!$B$3:$B$28,0),MATCH(O3251,SBi!$C$2:$K$2,0)),0)</f>
        <v>66.400000000000006</v>
      </c>
      <c r="Q3251" s="19">
        <f t="shared" ca="1" si="658"/>
        <v>7.9680000000000009</v>
      </c>
      <c r="R3251" s="19" t="str">
        <f ca="1">IFERROR(INDEX(VpD!$2:$2,MATCH(G3251,VpD!$1:$1,1)),VpD!$I$2)</f>
        <v>&gt;1998</v>
      </c>
      <c r="S3251" s="1">
        <f ca="1">IFERROR(INDEX(VpD!$C$3:$I$27,MATCH(E3251,VpD!$B$3:$B$27,0),MATCH(R3251,VpD!$C$2:$I$2,0)),0)</f>
        <v>65</v>
      </c>
      <c r="T3251" s="19">
        <f t="shared" ca="1" si="659"/>
        <v>7.8</v>
      </c>
      <c r="U3251" s="14" t="str">
        <f t="shared" ca="1" si="660"/>
        <v xml:space="preserve">711517.82 </v>
      </c>
      <c r="V3251" s="14" t="str">
        <f t="shared" ca="1" si="661"/>
        <v>6172889.67</v>
      </c>
      <c r="W3251" s="14" t="str">
        <f t="shared" ca="1" si="662"/>
        <v>POINT(711517.82 6172889.67)</v>
      </c>
      <c r="X3251" s="14" t="str">
        <f>IFERROR(INDEX(BygningOmraade!B:B,MATCH(A3251,BygningOmraade!A:A,0)),"")</f>
        <v/>
      </c>
    </row>
    <row r="3252" spans="1:24" s="14" customFormat="1" x14ac:dyDescent="0.25">
      <c r="A3252" s="14">
        <f t="shared" si="650"/>
        <v>3252</v>
      </c>
      <c r="B3252" s="14" t="str">
        <f t="shared" ca="1" si="651"/>
        <v>bf6c655f-bc04-419f-ad95-d16623d109b1</v>
      </c>
      <c r="C3252" s="14" t="str">
        <f t="shared" ca="1" si="652"/>
        <v>0a3f507e-155f-32b8-e044-0003ba298018</v>
      </c>
      <c r="D3252" s="14">
        <f t="shared" ca="1" si="653"/>
        <v>997110</v>
      </c>
      <c r="E3252" s="1">
        <f t="shared" ca="1" si="654"/>
        <v>130</v>
      </c>
      <c r="F3252" s="1">
        <f t="shared" ca="1" si="655"/>
        <v>102</v>
      </c>
      <c r="G3252" s="1">
        <f t="shared" ca="1" si="656"/>
        <v>1977</v>
      </c>
      <c r="H3252" s="1" t="str">
        <f ca="1">IFERROR(INDEX(Varmeinstallation!B:B,MATCH(INDIRECT($A$1&amp;"L"&amp;A3252)*1,Varmeinstallation!A:A,0)),"Ingen varmeinstallationer")</f>
        <v>Fjernvarme/blokvarme (radiatorsystemer eller varmluftanlæg)</v>
      </c>
      <c r="I3252" s="1" t="str">
        <f ca="1">IFERROR(INDEX(Opvarmningsmiddel!B:B,MATCH(INDIRECT($A$1&amp;"M"&amp;A3252)*1,Opvarmningsmiddel!A:A,0)),"")</f>
        <v/>
      </c>
      <c r="J3252" s="1">
        <f t="shared" ca="1" si="657"/>
        <v>0</v>
      </c>
      <c r="K3252" s="1" t="str">
        <f ca="1">IFERROR(INDEX(Relationstabel!$C$3:$K$10,MATCH(VALUE(INDIRECT($A$1&amp;"L"&amp;A3252)),Relationstabel!$A$3:$A$10,0),MATCH(IFERROR(VALUE(INDIRECT($A$1&amp;"M"&amp;A3252)),0),Relationstabel!$C$1:$K$1,0)),"Ingen varmeinstallationer")</f>
        <v>Fjernvarme/ Blokvarme</v>
      </c>
      <c r="L3252" s="1" t="str">
        <f ca="1">INDEX(Anvendelseskode!B:B,MATCH($E3252,Anvendelseskode!$A:$A,0))</f>
        <v>Række-, kæde-, dobbelthus (lodret adskillelse mellem enhederne)</v>
      </c>
      <c r="M3252" s="1" t="str">
        <f ca="1">INDEX(Anvendelseskode!C:C,MATCH($E3252,Anvendelseskode!$A:$A,0))</f>
        <v>Række-, kæde og dobbelthuse</v>
      </c>
      <c r="N3252" s="1" t="str">
        <f ca="1">INDEX(Anvendelseskode!D:D,MATCH($E3252,Anvendelseskode!$A:$A,0))</f>
        <v>Private husholdninger</v>
      </c>
      <c r="O3252" s="1" t="str">
        <f ca="1">IFERROR(INDEX(SBi!$2:$2,MATCH(G3252,SBi!$1:$1,1)),SBi!$K$2)</f>
        <v>1973-1978</v>
      </c>
      <c r="P3252" s="1">
        <f ca="1">IFERROR(INDEX(SBi!$C$3:$K$28,MATCH(E3252,SBi!$B$3:$B$28,0),MATCH(O3252,SBi!$C$2:$K$2,0)),0)</f>
        <v>112.6</v>
      </c>
      <c r="Q3252" s="19">
        <f t="shared" ca="1" si="658"/>
        <v>11.485199999999999</v>
      </c>
      <c r="R3252" s="19" t="str">
        <f ca="1">IFERROR(INDEX(VpD!$2:$2,MATCH(G3252,VpD!$1:$1,1)),VpD!$I$2)</f>
        <v>1973-1978</v>
      </c>
      <c r="S3252" s="1">
        <f ca="1">IFERROR(INDEX(VpD!$C$3:$I$27,MATCH(E3252,VpD!$B$3:$B$27,0),MATCH(R3252,VpD!$C$2:$I$2,0)),0)</f>
        <v>98</v>
      </c>
      <c r="T3252" s="19">
        <f t="shared" ca="1" si="659"/>
        <v>9.9960000000000004</v>
      </c>
      <c r="U3252" s="14" t="str">
        <f t="shared" ca="1" si="660"/>
        <v xml:space="preserve">713548.54 </v>
      </c>
      <c r="V3252" s="14" t="str">
        <f t="shared" ca="1" si="661"/>
        <v>6169545.89</v>
      </c>
      <c r="W3252" s="14" t="str">
        <f t="shared" ca="1" si="662"/>
        <v>POINT(713548.54 6169545.89)</v>
      </c>
      <c r="X3252" s="14" t="str">
        <f>IFERROR(INDEX(BygningOmraade!B:B,MATCH(A3252,BygningOmraade!A:A,0)),"")</f>
        <v/>
      </c>
    </row>
    <row r="3253" spans="1:24" s="14" customFormat="1" x14ac:dyDescent="0.25">
      <c r="A3253" s="14">
        <f t="shared" si="650"/>
        <v>3253</v>
      </c>
      <c r="B3253" s="14" t="str">
        <f t="shared" ca="1" si="651"/>
        <v>bf80a666-e5ba-44ba-b14b-5d58487a87e7</v>
      </c>
      <c r="C3253" s="14" t="str">
        <f t="shared" ca="1" si="652"/>
        <v>7096f618-61fe-5ed1-e044-00144f3ead67</v>
      </c>
      <c r="D3253" s="14">
        <f t="shared" ca="1" si="653"/>
        <v>2691163</v>
      </c>
      <c r="E3253" s="1">
        <f t="shared" ca="1" si="654"/>
        <v>320</v>
      </c>
      <c r="F3253" s="1">
        <f t="shared" ca="1" si="655"/>
        <v>2019</v>
      </c>
      <c r="G3253" s="1">
        <f t="shared" ca="1" si="656"/>
        <v>1991</v>
      </c>
      <c r="H3253" s="1" t="str">
        <f ca="1">IFERROR(INDEX(Varmeinstallation!B:B,MATCH(INDIRECT($A$1&amp;"L"&amp;A3253)*1,Varmeinstallation!A:A,0)),"Ingen varmeinstallationer")</f>
        <v>Centralvarme fra eget anlæg, et-kammer fyr</v>
      </c>
      <c r="I3253" s="1" t="str">
        <f ca="1">IFERROR(INDEX(Opvarmningsmiddel!B:B,MATCH(INDIRECT($A$1&amp;"M"&amp;A3253)*1,Opvarmningsmiddel!A:A,0)),"")</f>
        <v>Naturgas</v>
      </c>
      <c r="J3253" s="1">
        <f t="shared" ca="1" si="657"/>
        <v>0</v>
      </c>
      <c r="K3253" s="1" t="str">
        <f ca="1">IFERROR(INDEX(Relationstabel!$C$3:$K$10,MATCH(VALUE(INDIRECT($A$1&amp;"L"&amp;A3253)),Relationstabel!$A$3:$A$10,0),MATCH(IFERROR(VALUE(INDIRECT($A$1&amp;"M"&amp;A3253)),0),Relationstabel!$C$1:$K$1,0)),"Ingen varmeinstallationer")</f>
        <v>Naturgas</v>
      </c>
      <c r="L3253" s="1" t="str">
        <f ca="1">INDEX(Anvendelseskode!B:B,MATCH($E3253,Anvendelseskode!$A:$A,0))</f>
        <v>Bygning til kontor, handel, lager herunder offentlig administration</v>
      </c>
      <c r="M3253" s="1" t="str">
        <f ca="1">INDEX(Anvendelseskode!C:C,MATCH($E3253,Anvendelseskode!$A:$A,0))</f>
        <v>Kontor, handel, lager, off. adm.</v>
      </c>
      <c r="N3253" s="1" t="str">
        <f ca="1">INDEX(Anvendelseskode!D:D,MATCH($E3253,Anvendelseskode!$A:$A,0))</f>
        <v>Handel og servicevirksomheder</v>
      </c>
      <c r="O3253" s="1" t="str">
        <f ca="1">IFERROR(INDEX(SBi!$2:$2,MATCH(G3253,SBi!$1:$1,1)),SBi!$K$2)</f>
        <v>1979-1998</v>
      </c>
      <c r="P3253" s="1">
        <f ca="1">IFERROR(INDEX(SBi!$C$3:$K$28,MATCH(E3253,SBi!$B$3:$B$28,0),MATCH(O3253,SBi!$C$2:$K$2,0)),0)</f>
        <v>103.3</v>
      </c>
      <c r="Q3253" s="19">
        <f t="shared" ca="1" si="658"/>
        <v>208.56269999999998</v>
      </c>
      <c r="R3253" s="19" t="str">
        <f ca="1">IFERROR(INDEX(VpD!$2:$2,MATCH(G3253,VpD!$1:$1,1)),VpD!$I$2)</f>
        <v>1979-1998</v>
      </c>
      <c r="S3253" s="1">
        <f ca="1">IFERROR(INDEX(VpD!$C$3:$I$27,MATCH(E3253,VpD!$B$3:$B$27,0),MATCH(R3253,VpD!$C$2:$I$2,0)),0)</f>
        <v>77</v>
      </c>
      <c r="T3253" s="19">
        <f t="shared" ca="1" si="659"/>
        <v>155.46299999999999</v>
      </c>
      <c r="U3253" s="14" t="str">
        <f t="shared" ca="1" si="660"/>
        <v xml:space="preserve">712689.7 </v>
      </c>
      <c r="V3253" s="14" t="str">
        <f t="shared" ca="1" si="661"/>
        <v>6168885.28</v>
      </c>
      <c r="W3253" s="14" t="str">
        <f t="shared" ca="1" si="662"/>
        <v>POINT(712689.7 6168885.28)</v>
      </c>
      <c r="X3253" s="14" t="str">
        <f>IFERROR(INDEX(BygningOmraade!B:B,MATCH(A3253,BygningOmraade!A:A,0)),"")</f>
        <v/>
      </c>
    </row>
    <row r="3254" spans="1:24" s="14" customFormat="1" x14ac:dyDescent="0.25">
      <c r="A3254" s="14">
        <f t="shared" si="650"/>
        <v>3254</v>
      </c>
      <c r="B3254" s="14" t="str">
        <f t="shared" ca="1" si="651"/>
        <v>bf887c80-c78f-42ae-8c9f-06613c466aaa</v>
      </c>
      <c r="C3254" s="14" t="str">
        <f t="shared" ca="1" si="652"/>
        <v>0a3f507e-2396-32b8-e044-0003ba298018</v>
      </c>
      <c r="D3254" s="14">
        <f t="shared" ca="1" si="653"/>
        <v>996606</v>
      </c>
      <c r="E3254" s="1">
        <f t="shared" ca="1" si="654"/>
        <v>120</v>
      </c>
      <c r="F3254" s="1">
        <f t="shared" ca="1" si="655"/>
        <v>106</v>
      </c>
      <c r="G3254" s="1">
        <f t="shared" ca="1" si="656"/>
        <v>1977</v>
      </c>
      <c r="H3254" s="1" t="str">
        <f ca="1">IFERROR(INDEX(Varmeinstallation!B:B,MATCH(INDIRECT($A$1&amp;"L"&amp;A3254)*1,Varmeinstallation!A:A,0)),"Ingen varmeinstallationer")</f>
        <v>Centralvarme fra eget anlæg, et-kammer fyr</v>
      </c>
      <c r="I3254" s="1" t="str">
        <f ca="1">IFERROR(INDEX(Opvarmningsmiddel!B:B,MATCH(INDIRECT($A$1&amp;"M"&amp;A3254)*1,Opvarmningsmiddel!A:A,0)),"")</f>
        <v>Naturgas</v>
      </c>
      <c r="J3254" s="1">
        <f t="shared" ca="1" si="657"/>
        <v>2</v>
      </c>
      <c r="K3254" s="1" t="str">
        <f ca="1">IFERROR(INDEX(Relationstabel!$C$3:$K$10,MATCH(VALUE(INDIRECT($A$1&amp;"L"&amp;A3254)),Relationstabel!$A$3:$A$10,0),MATCH(IFERROR(VALUE(INDIRECT($A$1&amp;"M"&amp;A3254)),0),Relationstabel!$C$1:$K$1,0)),"Ingen varmeinstallationer")</f>
        <v>Naturgas</v>
      </c>
      <c r="L3254" s="1" t="str">
        <f ca="1">INDEX(Anvendelseskode!B:B,MATCH($E3254,Anvendelseskode!$A:$A,0))</f>
        <v>Fritliggende enfamilieshus (parcelhus)</v>
      </c>
      <c r="M3254" s="1" t="str">
        <f ca="1">INDEX(Anvendelseskode!C:C,MATCH($E3254,Anvendelseskode!$A:$A,0))</f>
        <v>Parcelhuse</v>
      </c>
      <c r="N3254" s="1" t="str">
        <f ca="1">INDEX(Anvendelseskode!D:D,MATCH($E3254,Anvendelseskode!$A:$A,0))</f>
        <v>Private husholdninger</v>
      </c>
      <c r="O3254" s="1" t="str">
        <f ca="1">IFERROR(INDEX(SBi!$2:$2,MATCH(G3254,SBi!$1:$1,1)),SBi!$K$2)</f>
        <v>1973-1978</v>
      </c>
      <c r="P3254" s="1">
        <f ca="1">IFERROR(INDEX(SBi!$C$3:$K$28,MATCH(E3254,SBi!$B$3:$B$28,0),MATCH(O3254,SBi!$C$2:$K$2,0)),0)</f>
        <v>119.8</v>
      </c>
      <c r="Q3254" s="19">
        <f t="shared" ca="1" si="658"/>
        <v>12.698799999999999</v>
      </c>
      <c r="R3254" s="19" t="str">
        <f ca="1">IFERROR(INDEX(VpD!$2:$2,MATCH(G3254,VpD!$1:$1,1)),VpD!$I$2)</f>
        <v>1973-1978</v>
      </c>
      <c r="S3254" s="1">
        <f ca="1">IFERROR(INDEX(VpD!$C$3:$I$27,MATCH(E3254,VpD!$B$3:$B$27,0),MATCH(R3254,VpD!$C$2:$I$2,0)),0)</f>
        <v>117</v>
      </c>
      <c r="T3254" s="19">
        <f t="shared" ca="1" si="659"/>
        <v>12.401999999999999</v>
      </c>
      <c r="U3254" s="14" t="str">
        <f t="shared" ca="1" si="660"/>
        <v xml:space="preserve">713167.1 </v>
      </c>
      <c r="V3254" s="14" t="str">
        <f t="shared" ca="1" si="661"/>
        <v>6168559.95</v>
      </c>
      <c r="W3254" s="14" t="str">
        <f t="shared" ca="1" si="662"/>
        <v>POINT(713167.1 6168559.95)</v>
      </c>
      <c r="X3254" s="14" t="str">
        <f>IFERROR(INDEX(BygningOmraade!B:B,MATCH(A3254,BygningOmraade!A:A,0)),"")</f>
        <v/>
      </c>
    </row>
    <row r="3255" spans="1:24" s="14" customFormat="1" x14ac:dyDescent="0.25">
      <c r="A3255" s="14">
        <f t="shared" si="650"/>
        <v>3255</v>
      </c>
      <c r="B3255" s="14" t="str">
        <f t="shared" ca="1" si="651"/>
        <v>bf91e16d-28fd-40d1-b49d-cb7ae35bac37</v>
      </c>
      <c r="C3255" s="14" t="str">
        <f t="shared" ca="1" si="652"/>
        <v>0a3f507e-2195-32b8-e044-0003ba298018</v>
      </c>
      <c r="D3255" s="14">
        <f t="shared" ca="1" si="653"/>
        <v>2604930</v>
      </c>
      <c r="E3255" s="1">
        <f t="shared" ca="1" si="654"/>
        <v>130</v>
      </c>
      <c r="F3255" s="1">
        <f t="shared" ca="1" si="655"/>
        <v>120</v>
      </c>
      <c r="G3255" s="1">
        <f t="shared" ca="1" si="656"/>
        <v>2004</v>
      </c>
      <c r="H3255" s="1" t="str">
        <f ca="1">IFERROR(INDEX(Varmeinstallation!B:B,MATCH(INDIRECT($A$1&amp;"L"&amp;A3255)*1,Varmeinstallation!A:A,0)),"Ingen varmeinstallationer")</f>
        <v>Centralvarme fra eget anlæg, et-kammer fyr</v>
      </c>
      <c r="I3255" s="1" t="str">
        <f ca="1">IFERROR(INDEX(Opvarmningsmiddel!B:B,MATCH(INDIRECT($A$1&amp;"M"&amp;A3255)*1,Opvarmningsmiddel!A:A,0)),"")</f>
        <v>Naturgas</v>
      </c>
      <c r="J3255" s="1">
        <f t="shared" ca="1" si="657"/>
        <v>90</v>
      </c>
      <c r="K3255" s="1" t="str">
        <f ca="1">IFERROR(INDEX(Relationstabel!$C$3:$K$10,MATCH(VALUE(INDIRECT($A$1&amp;"L"&amp;A3255)),Relationstabel!$A$3:$A$10,0),MATCH(IFERROR(VALUE(INDIRECT($A$1&amp;"M"&amp;A3255)),0),Relationstabel!$C$1:$K$1,0)),"Ingen varmeinstallationer")</f>
        <v>Naturgas</v>
      </c>
      <c r="L3255" s="1" t="str">
        <f ca="1">INDEX(Anvendelseskode!B:B,MATCH($E3255,Anvendelseskode!$A:$A,0))</f>
        <v>Række-, kæde-, dobbelthus (lodret adskillelse mellem enhederne)</v>
      </c>
      <c r="M3255" s="1" t="str">
        <f ca="1">INDEX(Anvendelseskode!C:C,MATCH($E3255,Anvendelseskode!$A:$A,0))</f>
        <v>Række-, kæde og dobbelthuse</v>
      </c>
      <c r="N3255" s="1" t="str">
        <f ca="1">INDEX(Anvendelseskode!D:D,MATCH($E3255,Anvendelseskode!$A:$A,0))</f>
        <v>Private husholdninger</v>
      </c>
      <c r="O3255" s="1" t="str">
        <f ca="1">IFERROR(INDEX(SBi!$2:$2,MATCH(G3255,SBi!$1:$1,1)),SBi!$K$2)</f>
        <v>1999-2006</v>
      </c>
      <c r="P3255" s="1">
        <f ca="1">IFERROR(INDEX(SBi!$C$3:$K$28,MATCH(E3255,SBi!$B$3:$B$28,0),MATCH(O3255,SBi!$C$2:$K$2,0)),0)</f>
        <v>81.5</v>
      </c>
      <c r="Q3255" s="19">
        <f t="shared" ca="1" si="658"/>
        <v>9.7799999999999994</v>
      </c>
      <c r="R3255" s="19" t="str">
        <f ca="1">IFERROR(INDEX(VpD!$2:$2,MATCH(G3255,VpD!$1:$1,1)),VpD!$I$2)</f>
        <v>&gt;1998</v>
      </c>
      <c r="S3255" s="1">
        <f ca="1">IFERROR(INDEX(VpD!$C$3:$I$27,MATCH(E3255,VpD!$B$3:$B$27,0),MATCH(R3255,VpD!$C$2:$I$2,0)),0)</f>
        <v>65</v>
      </c>
      <c r="T3255" s="19">
        <f t="shared" ca="1" si="659"/>
        <v>7.8</v>
      </c>
      <c r="U3255" s="14" t="str">
        <f t="shared" ca="1" si="660"/>
        <v xml:space="preserve">713403.34 </v>
      </c>
      <c r="V3255" s="14" t="str">
        <f t="shared" ca="1" si="661"/>
        <v>6168772.81</v>
      </c>
      <c r="W3255" s="14" t="str">
        <f t="shared" ca="1" si="662"/>
        <v>POINT(713403.34 6168772.81)</v>
      </c>
      <c r="X3255" s="14" t="str">
        <f>IFERROR(INDEX(BygningOmraade!B:B,MATCH(A3255,BygningOmraade!A:A,0)),"")</f>
        <v/>
      </c>
    </row>
    <row r="3256" spans="1:24" s="14" customFormat="1" x14ac:dyDescent="0.25">
      <c r="A3256" s="14">
        <f t="shared" si="650"/>
        <v>3256</v>
      </c>
      <c r="B3256" s="14" t="str">
        <f t="shared" ca="1" si="651"/>
        <v>bfa6bfbc-44f2-458e-b4b8-46e2914d6587</v>
      </c>
      <c r="C3256" s="14" t="str">
        <f t="shared" ca="1" si="652"/>
        <v>0a3f507e-21d3-32b8-e044-0003ba298018</v>
      </c>
      <c r="D3256" s="14">
        <f t="shared" ca="1" si="653"/>
        <v>997074</v>
      </c>
      <c r="E3256" s="1">
        <f t="shared" ca="1" si="654"/>
        <v>130</v>
      </c>
      <c r="F3256" s="1">
        <f t="shared" ca="1" si="655"/>
        <v>109</v>
      </c>
      <c r="G3256" s="1">
        <f t="shared" ca="1" si="656"/>
        <v>1978</v>
      </c>
      <c r="H3256" s="1" t="str">
        <f ca="1">IFERROR(INDEX(Varmeinstallation!B:B,MATCH(INDIRECT($A$1&amp;"L"&amp;A3256)*1,Varmeinstallation!A:A,0)),"Ingen varmeinstallationer")</f>
        <v>Fjernvarme/blokvarme (radiatorsystemer eller varmluftanlæg)</v>
      </c>
      <c r="I3256" s="1" t="str">
        <f ca="1">IFERROR(INDEX(Opvarmningsmiddel!B:B,MATCH(INDIRECT($A$1&amp;"M"&amp;A3256)*1,Opvarmningsmiddel!A:A,0)),"")</f>
        <v/>
      </c>
      <c r="J3256" s="1">
        <f t="shared" ca="1" si="657"/>
        <v>0</v>
      </c>
      <c r="K3256" s="1" t="str">
        <f ca="1">IFERROR(INDEX(Relationstabel!$C$3:$K$10,MATCH(VALUE(INDIRECT($A$1&amp;"L"&amp;A3256)),Relationstabel!$A$3:$A$10,0),MATCH(IFERROR(VALUE(INDIRECT($A$1&amp;"M"&amp;A3256)),0),Relationstabel!$C$1:$K$1,0)),"Ingen varmeinstallationer")</f>
        <v>Fjernvarme/ Blokvarme</v>
      </c>
      <c r="L3256" s="1" t="str">
        <f ca="1">INDEX(Anvendelseskode!B:B,MATCH($E3256,Anvendelseskode!$A:$A,0))</f>
        <v>Række-, kæde-, dobbelthus (lodret adskillelse mellem enhederne)</v>
      </c>
      <c r="M3256" s="1" t="str">
        <f ca="1">INDEX(Anvendelseskode!C:C,MATCH($E3256,Anvendelseskode!$A:$A,0))</f>
        <v>Række-, kæde og dobbelthuse</v>
      </c>
      <c r="N3256" s="1" t="str">
        <f ca="1">INDEX(Anvendelseskode!D:D,MATCH($E3256,Anvendelseskode!$A:$A,0))</f>
        <v>Private husholdninger</v>
      </c>
      <c r="O3256" s="1" t="str">
        <f ca="1">IFERROR(INDEX(SBi!$2:$2,MATCH(G3256,SBi!$1:$1,1)),SBi!$K$2)</f>
        <v>1973-1978</v>
      </c>
      <c r="P3256" s="1">
        <f ca="1">IFERROR(INDEX(SBi!$C$3:$K$28,MATCH(E3256,SBi!$B$3:$B$28,0),MATCH(O3256,SBi!$C$2:$K$2,0)),0)</f>
        <v>112.6</v>
      </c>
      <c r="Q3256" s="19">
        <f t="shared" ca="1" si="658"/>
        <v>12.273399999999999</v>
      </c>
      <c r="R3256" s="19" t="str">
        <f ca="1">IFERROR(INDEX(VpD!$2:$2,MATCH(G3256,VpD!$1:$1,1)),VpD!$I$2)</f>
        <v>1973-1978</v>
      </c>
      <c r="S3256" s="1">
        <f ca="1">IFERROR(INDEX(VpD!$C$3:$I$27,MATCH(E3256,VpD!$B$3:$B$27,0),MATCH(R3256,VpD!$C$2:$I$2,0)),0)</f>
        <v>98</v>
      </c>
      <c r="T3256" s="19">
        <f t="shared" ca="1" si="659"/>
        <v>10.682</v>
      </c>
      <c r="U3256" s="14" t="str">
        <f t="shared" ca="1" si="660"/>
        <v xml:space="preserve">713567.87 </v>
      </c>
      <c r="V3256" s="14" t="str">
        <f t="shared" ca="1" si="661"/>
        <v>6169720.68</v>
      </c>
      <c r="W3256" s="14" t="str">
        <f t="shared" ca="1" si="662"/>
        <v>POINT(713567.87 6169720.68)</v>
      </c>
      <c r="X3256" s="14" t="str">
        <f>IFERROR(INDEX(BygningOmraade!B:B,MATCH(A3256,BygningOmraade!A:A,0)),"")</f>
        <v/>
      </c>
    </row>
    <row r="3257" spans="1:24" s="14" customFormat="1" x14ac:dyDescent="0.25">
      <c r="A3257" s="14">
        <f t="shared" si="650"/>
        <v>3257</v>
      </c>
      <c r="B3257" s="14" t="str">
        <f t="shared" ca="1" si="651"/>
        <v>bfb174e5-5f23-429f-9fe2-23344dd76cc5</v>
      </c>
      <c r="C3257" s="14" t="str">
        <f t="shared" ca="1" si="652"/>
        <v>0a3f507e-2445-32b8-e044-0003ba298018</v>
      </c>
      <c r="D3257" s="14">
        <f t="shared" ca="1" si="653"/>
        <v>995927</v>
      </c>
      <c r="E3257" s="1">
        <f t="shared" ca="1" si="654"/>
        <v>140</v>
      </c>
      <c r="F3257" s="1">
        <f t="shared" ca="1" si="655"/>
        <v>1578</v>
      </c>
      <c r="G3257" s="1">
        <f t="shared" ca="1" si="656"/>
        <v>1966</v>
      </c>
      <c r="H3257" s="1" t="str">
        <f ca="1">IFERROR(INDEX(Varmeinstallation!B:B,MATCH(INDIRECT($A$1&amp;"L"&amp;A3257)*1,Varmeinstallation!A:A,0)),"Ingen varmeinstallationer")</f>
        <v>Fjernvarme/blokvarme (radiatorsystemer eller varmluftanlæg)</v>
      </c>
      <c r="I3257" s="1" t="str">
        <f ca="1">IFERROR(INDEX(Opvarmningsmiddel!B:B,MATCH(INDIRECT($A$1&amp;"M"&amp;A3257)*1,Opvarmningsmiddel!A:A,0)),"")</f>
        <v/>
      </c>
      <c r="J3257" s="1">
        <f t="shared" ca="1" si="657"/>
        <v>0</v>
      </c>
      <c r="K3257" s="1" t="str">
        <f ca="1">IFERROR(INDEX(Relationstabel!$C$3:$K$10,MATCH(VALUE(INDIRECT($A$1&amp;"L"&amp;A3257)),Relationstabel!$A$3:$A$10,0),MATCH(IFERROR(VALUE(INDIRECT($A$1&amp;"M"&amp;A3257)),0),Relationstabel!$C$1:$K$1,0)),"Ingen varmeinstallationer")</f>
        <v>Fjernvarme/ Blokvarme</v>
      </c>
      <c r="L3257" s="1" t="str">
        <f ca="1">INDEX(Anvendelseskode!B:B,MATCH($E3257,Anvendelseskode!$A:$A,0))</f>
        <v>Etageboligbebyggelse</v>
      </c>
      <c r="M3257" s="1" t="str">
        <f ca="1">INDEX(Anvendelseskode!C:C,MATCH($E3257,Anvendelseskode!$A:$A,0))</f>
        <v>Etageboligbebyggelse</v>
      </c>
      <c r="N3257" s="1" t="str">
        <f ca="1">INDEX(Anvendelseskode!D:D,MATCH($E3257,Anvendelseskode!$A:$A,0))</f>
        <v>Private husholdninger</v>
      </c>
      <c r="O3257" s="1" t="str">
        <f ca="1">IFERROR(INDEX(SBi!$2:$2,MATCH(G3257,SBi!$1:$1,1)),SBi!$K$2)</f>
        <v>1961-1972</v>
      </c>
      <c r="P3257" s="1">
        <f ca="1">IFERROR(INDEX(SBi!$C$3:$K$28,MATCH(E3257,SBi!$B$3:$B$28,0),MATCH(O3257,SBi!$C$2:$K$2,0)),0)</f>
        <v>132.30000000000001</v>
      </c>
      <c r="Q3257" s="19">
        <f t="shared" ca="1" si="658"/>
        <v>208.76940000000002</v>
      </c>
      <c r="R3257" s="19" t="str">
        <f ca="1">IFERROR(INDEX(VpD!$2:$2,MATCH(G3257,VpD!$1:$1,1)),VpD!$I$2)</f>
        <v>1961-1972</v>
      </c>
      <c r="S3257" s="1">
        <f ca="1">IFERROR(INDEX(VpD!$C$3:$I$27,MATCH(E3257,VpD!$B$3:$B$27,0),MATCH(R3257,VpD!$C$2:$I$2,0)),0)</f>
        <v>126</v>
      </c>
      <c r="T3257" s="19">
        <f t="shared" ca="1" si="659"/>
        <v>198.828</v>
      </c>
      <c r="U3257" s="14" t="str">
        <f t="shared" ca="1" si="660"/>
        <v xml:space="preserve">713012.66 </v>
      </c>
      <c r="V3257" s="14" t="str">
        <f t="shared" ca="1" si="661"/>
        <v>6169482.9</v>
      </c>
      <c r="W3257" s="14" t="str">
        <f t="shared" ca="1" si="662"/>
        <v>POINT(713012.66 6169482.9)</v>
      </c>
      <c r="X3257" s="14" t="str">
        <f>IFERROR(INDEX(BygningOmraade!B:B,MATCH(A3257,BygningOmraade!A:A,0)),"")</f>
        <v/>
      </c>
    </row>
    <row r="3258" spans="1:24" s="14" customFormat="1" x14ac:dyDescent="0.25">
      <c r="A3258" s="14">
        <f t="shared" si="650"/>
        <v>3258</v>
      </c>
      <c r="B3258" s="14" t="str">
        <f t="shared" ca="1" si="651"/>
        <v>bfb91384-c262-4b16-b277-04c244e1fe21</v>
      </c>
      <c r="C3258" s="14" t="str">
        <f t="shared" ca="1" si="652"/>
        <v>2b190e33-7e07-3634-e044-0003ba298018</v>
      </c>
      <c r="D3258" s="14">
        <f t="shared" ca="1" si="653"/>
        <v>2556168</v>
      </c>
      <c r="E3258" s="1">
        <f t="shared" ca="1" si="654"/>
        <v>420</v>
      </c>
      <c r="F3258" s="1">
        <f t="shared" ca="1" si="655"/>
        <v>2883</v>
      </c>
      <c r="G3258" s="1">
        <f t="shared" ca="1" si="656"/>
        <v>2002</v>
      </c>
      <c r="H3258" s="1" t="str">
        <f ca="1">IFERROR(INDEX(Varmeinstallation!B:B,MATCH(INDIRECT($A$1&amp;"L"&amp;A3258)*1,Varmeinstallation!A:A,0)),"Ingen varmeinstallationer")</f>
        <v>Fjernvarme/blokvarme (radiatorsystemer eller varmluftanlæg)</v>
      </c>
      <c r="I3258" s="1" t="str">
        <f ca="1">IFERROR(INDEX(Opvarmningsmiddel!B:B,MATCH(INDIRECT($A$1&amp;"M"&amp;A3258)*1,Opvarmningsmiddel!A:A,0)),"")</f>
        <v/>
      </c>
      <c r="J3258" s="1">
        <f t="shared" ca="1" si="657"/>
        <v>0</v>
      </c>
      <c r="K3258" s="1" t="str">
        <f ca="1">IFERROR(INDEX(Relationstabel!$C$3:$K$10,MATCH(VALUE(INDIRECT($A$1&amp;"L"&amp;A3258)),Relationstabel!$A$3:$A$10,0),MATCH(IFERROR(VALUE(INDIRECT($A$1&amp;"M"&amp;A3258)),0),Relationstabel!$C$1:$K$1,0)),"Ingen varmeinstallationer")</f>
        <v>Fjernvarme/ Blokvarme</v>
      </c>
      <c r="L3258" s="1" t="str">
        <f ca="1">INDEX(Anvendelseskode!B:B,MATCH($E3258,Anvendelseskode!$A:$A,0))</f>
        <v>Bygning til undervisning og forskning (skole, gymnasium, forskningslabratorium o.lign.)</v>
      </c>
      <c r="M3258" s="1" t="str">
        <f ca="1">INDEX(Anvendelseskode!C:C,MATCH($E3258,Anvendelseskode!$A:$A,0))</f>
        <v>Undervisning, forskning o.l.</v>
      </c>
      <c r="N3258" s="1" t="str">
        <f ca="1">INDEX(Anvendelseskode!D:D,MATCH($E3258,Anvendelseskode!$A:$A,0))</f>
        <v>Kommunale og andre offentlige institutioner</v>
      </c>
      <c r="O3258" s="1" t="str">
        <f ca="1">IFERROR(INDEX(SBi!$2:$2,MATCH(G3258,SBi!$1:$1,1)),SBi!$K$2)</f>
        <v>1999-2006</v>
      </c>
      <c r="P3258" s="1">
        <f ca="1">IFERROR(INDEX(SBi!$C$3:$K$28,MATCH(E3258,SBi!$B$3:$B$28,0),MATCH(O3258,SBi!$C$2:$K$2,0)),0)</f>
        <v>100</v>
      </c>
      <c r="Q3258" s="19">
        <f t="shared" ca="1" si="658"/>
        <v>288.3</v>
      </c>
      <c r="R3258" s="19" t="str">
        <f ca="1">IFERROR(INDEX(VpD!$2:$2,MATCH(G3258,VpD!$1:$1,1)),VpD!$I$2)</f>
        <v>&gt;1998</v>
      </c>
      <c r="S3258" s="1">
        <f ca="1">IFERROR(INDEX(VpD!$C$3:$I$27,MATCH(E3258,VpD!$B$3:$B$27,0),MATCH(R3258,VpD!$C$2:$I$2,0)),0)</f>
        <v>98</v>
      </c>
      <c r="T3258" s="19">
        <f t="shared" ca="1" si="659"/>
        <v>282.53399999999999</v>
      </c>
      <c r="U3258" s="14" t="str">
        <f t="shared" ca="1" si="660"/>
        <v xml:space="preserve">711416.17 </v>
      </c>
      <c r="V3258" s="14" t="str">
        <f t="shared" ca="1" si="661"/>
        <v>6172774.84</v>
      </c>
      <c r="W3258" s="14" t="str">
        <f t="shared" ca="1" si="662"/>
        <v>POINT(711416.17 6172774.84)</v>
      </c>
      <c r="X3258" s="14" t="str">
        <f>IFERROR(INDEX(BygningOmraade!B:B,MATCH(A3258,BygningOmraade!A:A,0)),"")</f>
        <v/>
      </c>
    </row>
    <row r="3259" spans="1:24" s="14" customFormat="1" x14ac:dyDescent="0.25">
      <c r="A3259" s="14">
        <f t="shared" si="650"/>
        <v>3259</v>
      </c>
      <c r="B3259" s="14" t="str">
        <f t="shared" ca="1" si="651"/>
        <v>bfc79025-a046-4c66-b73b-78909c37badc</v>
      </c>
      <c r="C3259" s="14" t="str">
        <f t="shared" ca="1" si="652"/>
        <v>0a3f507e-1c8d-32b8-e044-0003ba298018</v>
      </c>
      <c r="D3259" s="14">
        <f t="shared" ca="1" si="653"/>
        <v>995685</v>
      </c>
      <c r="E3259" s="1">
        <f t="shared" ca="1" si="654"/>
        <v>120</v>
      </c>
      <c r="F3259" s="1">
        <f t="shared" ca="1" si="655"/>
        <v>136</v>
      </c>
      <c r="G3259" s="1">
        <f t="shared" ca="1" si="656"/>
        <v>1970</v>
      </c>
      <c r="H3259" s="1" t="str">
        <f ca="1">IFERROR(INDEX(Varmeinstallation!B:B,MATCH(INDIRECT($A$1&amp;"L"&amp;A3259)*1,Varmeinstallation!A:A,0)),"Ingen varmeinstallationer")</f>
        <v>Centralvarme fra eget anlæg, et-kammer fyr</v>
      </c>
      <c r="I3259" s="1" t="str">
        <f ca="1">IFERROR(INDEX(Opvarmningsmiddel!B:B,MATCH(INDIRECT($A$1&amp;"M"&amp;A3259)*1,Opvarmningsmiddel!A:A,0)),"")</f>
        <v>Naturgas</v>
      </c>
      <c r="J3259" s="1">
        <f t="shared" ca="1" si="657"/>
        <v>0</v>
      </c>
      <c r="K3259" s="1" t="str">
        <f ca="1">IFERROR(INDEX(Relationstabel!$C$3:$K$10,MATCH(VALUE(INDIRECT($A$1&amp;"L"&amp;A3259)),Relationstabel!$A$3:$A$10,0),MATCH(IFERROR(VALUE(INDIRECT($A$1&amp;"M"&amp;A3259)),0),Relationstabel!$C$1:$K$1,0)),"Ingen varmeinstallationer")</f>
        <v>Naturgas</v>
      </c>
      <c r="L3259" s="1" t="str">
        <f ca="1">INDEX(Anvendelseskode!B:B,MATCH($E3259,Anvendelseskode!$A:$A,0))</f>
        <v>Fritliggende enfamilieshus (parcelhus)</v>
      </c>
      <c r="M3259" s="1" t="str">
        <f ca="1">INDEX(Anvendelseskode!C:C,MATCH($E3259,Anvendelseskode!$A:$A,0))</f>
        <v>Parcelhuse</v>
      </c>
      <c r="N3259" s="1" t="str">
        <f ca="1">INDEX(Anvendelseskode!D:D,MATCH($E3259,Anvendelseskode!$A:$A,0))</f>
        <v>Private husholdninger</v>
      </c>
      <c r="O3259" s="1" t="str">
        <f ca="1">IFERROR(INDEX(SBi!$2:$2,MATCH(G3259,SBi!$1:$1,1)),SBi!$K$2)</f>
        <v>1961-1972</v>
      </c>
      <c r="P3259" s="1">
        <f ca="1">IFERROR(INDEX(SBi!$C$3:$K$28,MATCH(E3259,SBi!$B$3:$B$28,0),MATCH(O3259,SBi!$C$2:$K$2,0)),0)</f>
        <v>134.30000000000001</v>
      </c>
      <c r="Q3259" s="19">
        <f t="shared" ca="1" si="658"/>
        <v>18.264800000000005</v>
      </c>
      <c r="R3259" s="19" t="str">
        <f ca="1">IFERROR(INDEX(VpD!$2:$2,MATCH(G3259,VpD!$1:$1,1)),VpD!$I$2)</f>
        <v>1961-1972</v>
      </c>
      <c r="S3259" s="1">
        <f ca="1">IFERROR(INDEX(VpD!$C$3:$I$27,MATCH(E3259,VpD!$B$3:$B$27,0),MATCH(R3259,VpD!$C$2:$I$2,0)),0)</f>
        <v>143</v>
      </c>
      <c r="T3259" s="19">
        <f t="shared" ca="1" si="659"/>
        <v>19.448</v>
      </c>
      <c r="U3259" s="14" t="str">
        <f t="shared" ca="1" si="660"/>
        <v xml:space="preserve">712296.6 </v>
      </c>
      <c r="V3259" s="14" t="str">
        <f t="shared" ca="1" si="661"/>
        <v>6169242.76</v>
      </c>
      <c r="W3259" s="14" t="str">
        <f t="shared" ca="1" si="662"/>
        <v>POINT(712296.6 6169242.76)</v>
      </c>
      <c r="X3259" s="14" t="str">
        <f>IFERROR(INDEX(BygningOmraade!B:B,MATCH(A3259,BygningOmraade!A:A,0)),"")</f>
        <v/>
      </c>
    </row>
    <row r="3260" spans="1:24" s="14" customFormat="1" x14ac:dyDescent="0.25">
      <c r="A3260" s="14">
        <f t="shared" si="650"/>
        <v>3260</v>
      </c>
      <c r="B3260" s="14" t="str">
        <f t="shared" ca="1" si="651"/>
        <v>bfc7b374-abb1-4adb-b813-8abc594094c2</v>
      </c>
      <c r="C3260" s="14" t="str">
        <f t="shared" ca="1" si="652"/>
        <v>0a3f507e-1e05-32b8-e044-0003ba298018</v>
      </c>
      <c r="D3260" s="14">
        <f t="shared" ca="1" si="653"/>
        <v>995758</v>
      </c>
      <c r="E3260" s="1">
        <f t="shared" ca="1" si="654"/>
        <v>510</v>
      </c>
      <c r="F3260" s="1">
        <f t="shared" ca="1" si="655"/>
        <v>80</v>
      </c>
      <c r="G3260" s="1">
        <f t="shared" ca="1" si="656"/>
        <v>1965</v>
      </c>
      <c r="H3260" s="1" t="str">
        <f ca="1">IFERROR(INDEX(Varmeinstallation!B:B,MATCH(INDIRECT($A$1&amp;"L"&amp;A3260)*1,Varmeinstallation!A:A,0)),"Ingen varmeinstallationer")</f>
        <v>Centralvarme fra eget anlæg, et-kammer fyr</v>
      </c>
      <c r="I3260" s="1" t="str">
        <f ca="1">IFERROR(INDEX(Opvarmningsmiddel!B:B,MATCH(INDIRECT($A$1&amp;"M"&amp;A3260)*1,Opvarmningsmiddel!A:A,0)),"")</f>
        <v>Flydende brændsel (olie, petroleum, flaskegas m.m.)</v>
      </c>
      <c r="J3260" s="1">
        <f t="shared" ca="1" si="657"/>
        <v>0</v>
      </c>
      <c r="K3260" s="1" t="str">
        <f ca="1">IFERROR(INDEX(Relationstabel!$C$3:$K$10,MATCH(VALUE(INDIRECT($A$1&amp;"L"&amp;A3260)),Relationstabel!$A$3:$A$10,0),MATCH(IFERROR(VALUE(INDIRECT($A$1&amp;"M"&amp;A3260)),0),Relationstabel!$C$1:$K$1,0)),"Ingen varmeinstallationer")</f>
        <v>Olie</v>
      </c>
      <c r="L3260" s="1" t="str">
        <f ca="1">INDEX(Anvendelseskode!B:B,MATCH($E3260,Anvendelseskode!$A:$A,0))</f>
        <v>Sommerhuse</v>
      </c>
      <c r="M3260" s="1" t="str">
        <f ca="1">INDEX(Anvendelseskode!C:C,MATCH($E3260,Anvendelseskode!$A:$A,0))</f>
        <v>Sommerhuse</v>
      </c>
      <c r="N3260" s="1" t="str">
        <f ca="1">INDEX(Anvendelseskode!D:D,MATCH($E3260,Anvendelseskode!$A:$A,0))</f>
        <v>Private husholdninger</v>
      </c>
      <c r="O3260" s="1" t="str">
        <f ca="1">IFERROR(INDEX(SBi!$2:$2,MATCH(G3260,SBi!$1:$1,1)),SBi!$K$2)</f>
        <v>1961-1972</v>
      </c>
      <c r="P3260" s="1">
        <f ca="1">IFERROR(INDEX(SBi!$C$3:$K$28,MATCH(E3260,SBi!$B$3:$B$28,0),MATCH(O3260,SBi!$C$2:$K$2,0)),0)</f>
        <v>154.6</v>
      </c>
      <c r="Q3260" s="19">
        <f t="shared" ca="1" si="658"/>
        <v>12.368</v>
      </c>
      <c r="R3260" s="19" t="str">
        <f ca="1">IFERROR(INDEX(VpD!$2:$2,MATCH(G3260,VpD!$1:$1,1)),VpD!$I$2)</f>
        <v>1961-1972</v>
      </c>
      <c r="S3260" s="1">
        <f ca="1">IFERROR(INDEX(VpD!$C$3:$I$27,MATCH(E3260,VpD!$B$3:$B$27,0),MATCH(R3260,VpD!$C$2:$I$2,0)),0)</f>
        <v>58</v>
      </c>
      <c r="T3260" s="19">
        <f t="shared" ca="1" si="659"/>
        <v>4.6399999999999997</v>
      </c>
      <c r="U3260" s="14" t="str">
        <f t="shared" ca="1" si="660"/>
        <v xml:space="preserve">712173.07 </v>
      </c>
      <c r="V3260" s="14" t="str">
        <f t="shared" ca="1" si="661"/>
        <v>6169175.26</v>
      </c>
      <c r="W3260" s="14" t="str">
        <f t="shared" ca="1" si="662"/>
        <v>POINT(712173.07 6169175.26)</v>
      </c>
      <c r="X3260" s="14" t="str">
        <f>IFERROR(INDEX(BygningOmraade!B:B,MATCH(A3260,BygningOmraade!A:A,0)),"")</f>
        <v/>
      </c>
    </row>
    <row r="3261" spans="1:24" s="14" customFormat="1" x14ac:dyDescent="0.25">
      <c r="A3261" s="14">
        <f t="shared" si="650"/>
        <v>3261</v>
      </c>
      <c r="B3261" s="14" t="str">
        <f t="shared" ca="1" si="651"/>
        <v>bfce70ad-9ed8-4c8a-9406-fe0b2eb2a90b</v>
      </c>
      <c r="C3261" s="14" t="str">
        <f t="shared" ca="1" si="652"/>
        <v>0a3f507e-23dc-32b8-e044-0003ba298018</v>
      </c>
      <c r="D3261" s="14">
        <f t="shared" ca="1" si="653"/>
        <v>995540</v>
      </c>
      <c r="E3261" s="1">
        <f t="shared" ca="1" si="654"/>
        <v>590</v>
      </c>
      <c r="F3261" s="1">
        <f t="shared" ca="1" si="655"/>
        <v>0</v>
      </c>
      <c r="G3261" s="1">
        <f t="shared" ca="1" si="656"/>
        <v>1999</v>
      </c>
      <c r="H3261" s="1" t="str">
        <f ca="1">IFERROR(INDEX(Varmeinstallation!B:B,MATCH(INDIRECT($A$1&amp;"L"&amp;A3261)*1,Varmeinstallation!A:A,0)),"Ingen varmeinstallationer")</f>
        <v>Ingen varmeinstallationer</v>
      </c>
      <c r="I3261" s="1" t="str">
        <f ca="1">IFERROR(INDEX(Opvarmningsmiddel!B:B,MATCH(INDIRECT($A$1&amp;"M"&amp;A3261)*1,Opvarmningsmiddel!A:A,0)),"")</f>
        <v/>
      </c>
      <c r="J3261" s="1">
        <f t="shared" ca="1" si="657"/>
        <v>0</v>
      </c>
      <c r="K3261" s="1" t="str">
        <f ca="1">IFERROR(INDEX(Relationstabel!$C$3:$K$10,MATCH(VALUE(INDIRECT($A$1&amp;"L"&amp;A3261)),Relationstabel!$A$3:$A$10,0),MATCH(IFERROR(VALUE(INDIRECT($A$1&amp;"M"&amp;A3261)),0),Relationstabel!$C$1:$K$1,0)),"Ingen varmeinstallationer")</f>
        <v>Ingen varmeinstallation</v>
      </c>
      <c r="L3261" s="1" t="str">
        <f ca="1">INDEX(Anvendelseskode!B:B,MATCH($E3261,Anvendelseskode!$A:$A,0))</f>
        <v>Uspecificeret fritidsformål</v>
      </c>
      <c r="M3261" s="1" t="str">
        <f ca="1">INDEX(Anvendelseskode!C:C,MATCH($E3261,Anvendelseskode!$A:$A,0))</f>
        <v>Anden bygning til fritidsformål</v>
      </c>
      <c r="N3261" s="1" t="str">
        <f ca="1">INDEX(Anvendelseskode!D:D,MATCH($E3261,Anvendelseskode!$A:$A,0))</f>
        <v>Kommunale og andre offentlige institutioner</v>
      </c>
      <c r="O3261" s="1" t="str">
        <f ca="1">IFERROR(INDEX(SBi!$2:$2,MATCH(G3261,SBi!$1:$1,1)),SBi!$K$2)</f>
        <v>1999-2006</v>
      </c>
      <c r="P3261" s="1">
        <f ca="1">IFERROR(INDEX(SBi!$C$3:$K$28,MATCH(E3261,SBi!$B$3:$B$28,0),MATCH(O3261,SBi!$C$2:$K$2,0)),0)</f>
        <v>98.6</v>
      </c>
      <c r="Q3261" s="19">
        <f t="shared" ca="1" si="658"/>
        <v>0</v>
      </c>
      <c r="R3261" s="19" t="str">
        <f ca="1">IFERROR(INDEX(VpD!$2:$2,MATCH(G3261,VpD!$1:$1,1)),VpD!$I$2)</f>
        <v>&gt;1998</v>
      </c>
      <c r="S3261" s="1">
        <f ca="1">IFERROR(INDEX(VpD!$C$3:$I$27,MATCH(E3261,VpD!$B$3:$B$27,0),MATCH(R3261,VpD!$C$2:$I$2,0)),0)</f>
        <v>26</v>
      </c>
      <c r="T3261" s="19">
        <f t="shared" ca="1" si="659"/>
        <v>0</v>
      </c>
      <c r="U3261" s="14" t="str">
        <f t="shared" ca="1" si="660"/>
        <v xml:space="preserve">711892.36 </v>
      </c>
      <c r="V3261" s="14" t="str">
        <f t="shared" ca="1" si="661"/>
        <v>6171536.74</v>
      </c>
      <c r="W3261" s="14" t="str">
        <f t="shared" ca="1" si="662"/>
        <v>POINT(711892.36 6171536.74)</v>
      </c>
      <c r="X3261" s="14" t="str">
        <f>IFERROR(INDEX(BygningOmraade!B:B,MATCH(A3261,BygningOmraade!A:A,0)),"")</f>
        <v/>
      </c>
    </row>
    <row r="3262" spans="1:24" s="14" customFormat="1" x14ac:dyDescent="0.25">
      <c r="A3262" s="14">
        <f t="shared" si="650"/>
        <v>3262</v>
      </c>
      <c r="B3262" s="14" t="str">
        <f t="shared" ca="1" si="651"/>
        <v>bfde8159-8bea-4fd3-b608-edb53fa876f3</v>
      </c>
      <c r="C3262" s="14" t="str">
        <f t="shared" ca="1" si="652"/>
        <v>0a3f507e-18ce-32b8-e044-0003ba298018</v>
      </c>
      <c r="D3262" s="14">
        <f t="shared" ca="1" si="653"/>
        <v>994126</v>
      </c>
      <c r="E3262" s="1">
        <f t="shared" ca="1" si="654"/>
        <v>130</v>
      </c>
      <c r="F3262" s="1">
        <f t="shared" ca="1" si="655"/>
        <v>127</v>
      </c>
      <c r="G3262" s="1">
        <f t="shared" ca="1" si="656"/>
        <v>2007</v>
      </c>
      <c r="H3262" s="1" t="str">
        <f ca="1">IFERROR(INDEX(Varmeinstallation!B:B,MATCH(INDIRECT($A$1&amp;"L"&amp;A3262)*1,Varmeinstallation!A:A,0)),"Ingen varmeinstallationer")</f>
        <v>Fjernvarme/blokvarme (radiatorsystemer eller varmluftanlæg)</v>
      </c>
      <c r="I3262" s="1" t="str">
        <f ca="1">IFERROR(INDEX(Opvarmningsmiddel!B:B,MATCH(INDIRECT($A$1&amp;"M"&amp;A3262)*1,Opvarmningsmiddel!A:A,0)),"")</f>
        <v/>
      </c>
      <c r="J3262" s="1">
        <f t="shared" ca="1" si="657"/>
        <v>0</v>
      </c>
      <c r="K3262" s="1" t="str">
        <f ca="1">IFERROR(INDEX(Relationstabel!$C$3:$K$10,MATCH(VALUE(INDIRECT($A$1&amp;"L"&amp;A3262)),Relationstabel!$A$3:$A$10,0),MATCH(IFERROR(VALUE(INDIRECT($A$1&amp;"M"&amp;A3262)),0),Relationstabel!$C$1:$K$1,0)),"Ingen varmeinstallationer")</f>
        <v>Fjernvarme/ Blokvarme</v>
      </c>
      <c r="L3262" s="1" t="str">
        <f ca="1">INDEX(Anvendelseskode!B:B,MATCH($E3262,Anvendelseskode!$A:$A,0))</f>
        <v>Række-, kæde-, dobbelthus (lodret adskillelse mellem enhederne)</v>
      </c>
      <c r="M3262" s="1" t="str">
        <f ca="1">INDEX(Anvendelseskode!C:C,MATCH($E3262,Anvendelseskode!$A:$A,0))</f>
        <v>Række-, kæde og dobbelthuse</v>
      </c>
      <c r="N3262" s="1" t="str">
        <f ca="1">INDEX(Anvendelseskode!D:D,MATCH($E3262,Anvendelseskode!$A:$A,0))</f>
        <v>Private husholdninger</v>
      </c>
      <c r="O3262" s="1" t="str">
        <f ca="1">IFERROR(INDEX(SBi!$2:$2,MATCH(G3262,SBi!$1:$1,1)),SBi!$K$2)</f>
        <v>Efter 2006</v>
      </c>
      <c r="P3262" s="1">
        <f ca="1">IFERROR(INDEX(SBi!$C$3:$K$28,MATCH(E3262,SBi!$B$3:$B$28,0),MATCH(O3262,SBi!$C$2:$K$2,0)),0)</f>
        <v>66.400000000000006</v>
      </c>
      <c r="Q3262" s="19">
        <f t="shared" ca="1" si="658"/>
        <v>8.4328000000000003</v>
      </c>
      <c r="R3262" s="19" t="str">
        <f ca="1">IFERROR(INDEX(VpD!$2:$2,MATCH(G3262,VpD!$1:$1,1)),VpD!$I$2)</f>
        <v>&gt;1998</v>
      </c>
      <c r="S3262" s="1">
        <f ca="1">IFERROR(INDEX(VpD!$C$3:$I$27,MATCH(E3262,VpD!$B$3:$B$27,0),MATCH(R3262,VpD!$C$2:$I$2,0)),0)</f>
        <v>65</v>
      </c>
      <c r="T3262" s="19">
        <f t="shared" ca="1" si="659"/>
        <v>8.2550000000000008</v>
      </c>
      <c r="U3262" s="14" t="str">
        <f t="shared" ca="1" si="660"/>
        <v xml:space="preserve">711438.55 </v>
      </c>
      <c r="V3262" s="14" t="str">
        <f t="shared" ca="1" si="661"/>
        <v>6171844.35</v>
      </c>
      <c r="W3262" s="14" t="str">
        <f t="shared" ca="1" si="662"/>
        <v>POINT(711438.55 6171844.35)</v>
      </c>
      <c r="X3262" s="14" t="str">
        <f>IFERROR(INDEX(BygningOmraade!B:B,MATCH(A3262,BygningOmraade!A:A,0)),"")</f>
        <v/>
      </c>
    </row>
    <row r="3263" spans="1:24" s="14" customFormat="1" x14ac:dyDescent="0.25">
      <c r="A3263" s="14">
        <f t="shared" si="650"/>
        <v>3263</v>
      </c>
      <c r="B3263" s="14" t="str">
        <f t="shared" ca="1" si="651"/>
        <v>bfe5b279-f348-4eec-89ea-0afdf84e07f2</v>
      </c>
      <c r="C3263" s="14" t="str">
        <f t="shared" ca="1" si="652"/>
        <v>0a3f507e-1523-32b8-e044-0003ba298018</v>
      </c>
      <c r="D3263" s="14">
        <f t="shared" ca="1" si="653"/>
        <v>994434</v>
      </c>
      <c r="E3263" s="1">
        <f t="shared" ca="1" si="654"/>
        <v>130</v>
      </c>
      <c r="F3263" s="1">
        <f t="shared" ca="1" si="655"/>
        <v>60</v>
      </c>
      <c r="G3263" s="1">
        <f t="shared" ca="1" si="656"/>
        <v>1993</v>
      </c>
      <c r="H3263" s="1" t="str">
        <f ca="1">IFERROR(INDEX(Varmeinstallation!B:B,MATCH(INDIRECT($A$1&amp;"L"&amp;A3263)*1,Varmeinstallation!A:A,0)),"Ingen varmeinstallationer")</f>
        <v>Fjernvarme/blokvarme (radiatorsystemer eller varmluftanlæg)</v>
      </c>
      <c r="I3263" s="1" t="str">
        <f ca="1">IFERROR(INDEX(Opvarmningsmiddel!B:B,MATCH(INDIRECT($A$1&amp;"M"&amp;A3263)*1,Opvarmningsmiddel!A:A,0)),"")</f>
        <v/>
      </c>
      <c r="J3263" s="1">
        <f t="shared" ca="1" si="657"/>
        <v>0</v>
      </c>
      <c r="K3263" s="1" t="str">
        <f ca="1">IFERROR(INDEX(Relationstabel!$C$3:$K$10,MATCH(VALUE(INDIRECT($A$1&amp;"L"&amp;A3263)),Relationstabel!$A$3:$A$10,0),MATCH(IFERROR(VALUE(INDIRECT($A$1&amp;"M"&amp;A3263)),0),Relationstabel!$C$1:$K$1,0)),"Ingen varmeinstallationer")</f>
        <v>Fjernvarme/ Blokvarme</v>
      </c>
      <c r="L3263" s="1" t="str">
        <f ca="1">INDEX(Anvendelseskode!B:B,MATCH($E3263,Anvendelseskode!$A:$A,0))</f>
        <v>Række-, kæde-, dobbelthus (lodret adskillelse mellem enhederne)</v>
      </c>
      <c r="M3263" s="1" t="str">
        <f ca="1">INDEX(Anvendelseskode!C:C,MATCH($E3263,Anvendelseskode!$A:$A,0))</f>
        <v>Række-, kæde og dobbelthuse</v>
      </c>
      <c r="N3263" s="1" t="str">
        <f ca="1">INDEX(Anvendelseskode!D:D,MATCH($E3263,Anvendelseskode!$A:$A,0))</f>
        <v>Private husholdninger</v>
      </c>
      <c r="O3263" s="1" t="str">
        <f ca="1">IFERROR(INDEX(SBi!$2:$2,MATCH(G3263,SBi!$1:$1,1)),SBi!$K$2)</f>
        <v>1979-1998</v>
      </c>
      <c r="P3263" s="1">
        <f ca="1">IFERROR(INDEX(SBi!$C$3:$K$28,MATCH(E3263,SBi!$B$3:$B$28,0),MATCH(O3263,SBi!$C$2:$K$2,0)),0)</f>
        <v>96.8</v>
      </c>
      <c r="Q3263" s="19">
        <f t="shared" ca="1" si="658"/>
        <v>5.8079999999999998</v>
      </c>
      <c r="R3263" s="19" t="str">
        <f ca="1">IFERROR(INDEX(VpD!$2:$2,MATCH(G3263,VpD!$1:$1,1)),VpD!$I$2)</f>
        <v>1979-1998</v>
      </c>
      <c r="S3263" s="1">
        <f ca="1">IFERROR(INDEX(VpD!$C$3:$I$27,MATCH(E3263,VpD!$B$3:$B$27,0),MATCH(R3263,VpD!$C$2:$I$2,0)),0)</f>
        <v>74</v>
      </c>
      <c r="T3263" s="19">
        <f t="shared" ca="1" si="659"/>
        <v>4.4400000000000004</v>
      </c>
      <c r="U3263" s="14" t="str">
        <f t="shared" ca="1" si="660"/>
        <v xml:space="preserve">711527.67 </v>
      </c>
      <c r="V3263" s="14" t="str">
        <f t="shared" ca="1" si="661"/>
        <v>6172419.69</v>
      </c>
      <c r="W3263" s="14" t="str">
        <f t="shared" ca="1" si="662"/>
        <v>POINT(711527.67 6172419.69)</v>
      </c>
      <c r="X3263" s="14" t="str">
        <f>IFERROR(INDEX(BygningOmraade!B:B,MATCH(A3263,BygningOmraade!A:A,0)),"")</f>
        <v/>
      </c>
    </row>
    <row r="3264" spans="1:24" s="14" customFormat="1" x14ac:dyDescent="0.25">
      <c r="A3264" s="14">
        <f t="shared" si="650"/>
        <v>3264</v>
      </c>
      <c r="B3264" s="14" t="str">
        <f t="shared" ca="1" si="651"/>
        <v>bff745fe-13fc-4982-82c3-176d1eab726d</v>
      </c>
      <c r="C3264" s="14" t="str">
        <f t="shared" ca="1" si="652"/>
        <v>0a3f507e-1f75-32b8-e044-0003ba298018</v>
      </c>
      <c r="D3264" s="14">
        <f t="shared" ca="1" si="653"/>
        <v>997481</v>
      </c>
      <c r="E3264" s="1">
        <f t="shared" ca="1" si="654"/>
        <v>120</v>
      </c>
      <c r="F3264" s="1">
        <f t="shared" ca="1" si="655"/>
        <v>123</v>
      </c>
      <c r="G3264" s="1">
        <f t="shared" ca="1" si="656"/>
        <v>1959</v>
      </c>
      <c r="H3264" s="1" t="str">
        <f ca="1">IFERROR(INDEX(Varmeinstallation!B:B,MATCH(INDIRECT($A$1&amp;"L"&amp;A3264)*1,Varmeinstallation!A:A,0)),"Ingen varmeinstallationer")</f>
        <v>Centralvarme fra eget anlæg, et-kammer fyr</v>
      </c>
      <c r="I3264" s="1" t="str">
        <f ca="1">IFERROR(INDEX(Opvarmningsmiddel!B:B,MATCH(INDIRECT($A$1&amp;"M"&amp;A3264)*1,Opvarmningsmiddel!A:A,0)),"")</f>
        <v>Naturgas</v>
      </c>
      <c r="J3264" s="1">
        <f t="shared" ca="1" si="657"/>
        <v>2</v>
      </c>
      <c r="K3264" s="1" t="str">
        <f ca="1">IFERROR(INDEX(Relationstabel!$C$3:$K$10,MATCH(VALUE(INDIRECT($A$1&amp;"L"&amp;A3264)),Relationstabel!$A$3:$A$10,0),MATCH(IFERROR(VALUE(INDIRECT($A$1&amp;"M"&amp;A3264)),0),Relationstabel!$C$1:$K$1,0)),"Ingen varmeinstallationer")</f>
        <v>Naturgas</v>
      </c>
      <c r="L3264" s="1" t="str">
        <f ca="1">INDEX(Anvendelseskode!B:B,MATCH($E3264,Anvendelseskode!$A:$A,0))</f>
        <v>Fritliggende enfamilieshus (parcelhus)</v>
      </c>
      <c r="M3264" s="1" t="str">
        <f ca="1">INDEX(Anvendelseskode!C:C,MATCH($E3264,Anvendelseskode!$A:$A,0))</f>
        <v>Parcelhuse</v>
      </c>
      <c r="N3264" s="1" t="str">
        <f ca="1">INDEX(Anvendelseskode!D:D,MATCH($E3264,Anvendelseskode!$A:$A,0))</f>
        <v>Private husholdninger</v>
      </c>
      <c r="O3264" s="1" t="str">
        <f ca="1">IFERROR(INDEX(SBi!$2:$2,MATCH(G3264,SBi!$1:$1,1)),SBi!$K$2)</f>
        <v>1951-1960</v>
      </c>
      <c r="P3264" s="1">
        <f ca="1">IFERROR(INDEX(SBi!$C$3:$K$28,MATCH(E3264,SBi!$B$3:$B$28,0),MATCH(O3264,SBi!$C$2:$K$2,0)),0)</f>
        <v>154.9</v>
      </c>
      <c r="Q3264" s="19">
        <f t="shared" ca="1" si="658"/>
        <v>19.052700000000002</v>
      </c>
      <c r="R3264" s="19" t="str">
        <f ca="1">IFERROR(INDEX(VpD!$2:$2,MATCH(G3264,VpD!$1:$1,1)),VpD!$I$2)</f>
        <v>1951-1960</v>
      </c>
      <c r="S3264" s="1">
        <f ca="1">IFERROR(INDEX(VpD!$C$3:$I$27,MATCH(E3264,VpD!$B$3:$B$27,0),MATCH(R3264,VpD!$C$2:$I$2,0)),0)</f>
        <v>204</v>
      </c>
      <c r="T3264" s="19">
        <f t="shared" ca="1" si="659"/>
        <v>25.091999999999999</v>
      </c>
      <c r="U3264" s="14" t="str">
        <f t="shared" ca="1" si="660"/>
        <v xml:space="preserve">713937.34 </v>
      </c>
      <c r="V3264" s="14" t="str">
        <f t="shared" ca="1" si="661"/>
        <v>6168750.79</v>
      </c>
      <c r="W3264" s="14" t="str">
        <f t="shared" ca="1" si="662"/>
        <v>POINT(713937.34 6168750.79)</v>
      </c>
      <c r="X3264" s="14" t="str">
        <f>IFERROR(INDEX(BygningOmraade!B:B,MATCH(A3264,BygningOmraade!A:A,0)),"")</f>
        <v/>
      </c>
    </row>
    <row r="3265" spans="1:24" s="14" customFormat="1" x14ac:dyDescent="0.25">
      <c r="A3265" s="14">
        <f t="shared" si="650"/>
        <v>3265</v>
      </c>
      <c r="B3265" s="14" t="str">
        <f t="shared" ca="1" si="651"/>
        <v>bffec93a-9b5d-40ac-8219-2730a8ae892f</v>
      </c>
      <c r="C3265" s="14" t="str">
        <f t="shared" ca="1" si="652"/>
        <v>0a3f507e-201b-32b8-e044-0003ba298018</v>
      </c>
      <c r="D3265" s="14">
        <f t="shared" ca="1" si="653"/>
        <v>993721</v>
      </c>
      <c r="E3265" s="1">
        <f t="shared" ca="1" si="654"/>
        <v>120</v>
      </c>
      <c r="F3265" s="1">
        <f t="shared" ca="1" si="655"/>
        <v>141</v>
      </c>
      <c r="G3265" s="1">
        <f t="shared" ca="1" si="656"/>
        <v>1981</v>
      </c>
      <c r="H3265" s="1" t="str">
        <f ca="1">IFERROR(INDEX(Varmeinstallation!B:B,MATCH(INDIRECT($A$1&amp;"L"&amp;A3265)*1,Varmeinstallation!A:A,0)),"Ingen varmeinstallationer")</f>
        <v>Centralvarme fra eget anlæg, et-kammer fyr</v>
      </c>
      <c r="I3265" s="1" t="str">
        <f ca="1">IFERROR(INDEX(Opvarmningsmiddel!B:B,MATCH(INDIRECT($A$1&amp;"M"&amp;A3265)*1,Opvarmningsmiddel!A:A,0)),"")</f>
        <v>Naturgas</v>
      </c>
      <c r="J3265" s="1">
        <f t="shared" ca="1" si="657"/>
        <v>0</v>
      </c>
      <c r="K3265" s="1" t="str">
        <f ca="1">IFERROR(INDEX(Relationstabel!$C$3:$K$10,MATCH(VALUE(INDIRECT($A$1&amp;"L"&amp;A3265)),Relationstabel!$A$3:$A$10,0),MATCH(IFERROR(VALUE(INDIRECT($A$1&amp;"M"&amp;A3265)),0),Relationstabel!$C$1:$K$1,0)),"Ingen varmeinstallationer")</f>
        <v>Naturgas</v>
      </c>
      <c r="L3265" s="1" t="str">
        <f ca="1">INDEX(Anvendelseskode!B:B,MATCH($E3265,Anvendelseskode!$A:$A,0))</f>
        <v>Fritliggende enfamilieshus (parcelhus)</v>
      </c>
      <c r="M3265" s="1" t="str">
        <f ca="1">INDEX(Anvendelseskode!C:C,MATCH($E3265,Anvendelseskode!$A:$A,0))</f>
        <v>Parcelhuse</v>
      </c>
      <c r="N3265" s="1" t="str">
        <f ca="1">INDEX(Anvendelseskode!D:D,MATCH($E3265,Anvendelseskode!$A:$A,0))</f>
        <v>Private husholdninger</v>
      </c>
      <c r="O3265" s="1" t="str">
        <f ca="1">IFERROR(INDEX(SBi!$2:$2,MATCH(G3265,SBi!$1:$1,1)),SBi!$K$2)</f>
        <v>1979-1998</v>
      </c>
      <c r="P3265" s="1">
        <f ca="1">IFERROR(INDEX(SBi!$C$3:$K$28,MATCH(E3265,SBi!$B$3:$B$28,0),MATCH(O3265,SBi!$C$2:$K$2,0)),0)</f>
        <v>105.4</v>
      </c>
      <c r="Q3265" s="19">
        <f t="shared" ca="1" si="658"/>
        <v>14.861400000000001</v>
      </c>
      <c r="R3265" s="19" t="str">
        <f ca="1">IFERROR(INDEX(VpD!$2:$2,MATCH(G3265,VpD!$1:$1,1)),VpD!$I$2)</f>
        <v>1979-1998</v>
      </c>
      <c r="S3265" s="1">
        <f ca="1">IFERROR(INDEX(VpD!$C$3:$I$27,MATCH(E3265,VpD!$B$3:$B$27,0),MATCH(R3265,VpD!$C$2:$I$2,0)),0)</f>
        <v>90</v>
      </c>
      <c r="T3265" s="19">
        <f t="shared" ca="1" si="659"/>
        <v>12.69</v>
      </c>
      <c r="U3265" s="14" t="str">
        <f t="shared" ca="1" si="660"/>
        <v xml:space="preserve">710877.76 </v>
      </c>
      <c r="V3265" s="14" t="str">
        <f t="shared" ca="1" si="661"/>
        <v>6171821.99</v>
      </c>
      <c r="W3265" s="14" t="str">
        <f t="shared" ca="1" si="662"/>
        <v>POINT(710877.76 6171821.99)</v>
      </c>
      <c r="X3265" s="14" t="str">
        <f>IFERROR(INDEX(BygningOmraade!B:B,MATCH(A3265,BygningOmraade!A:A,0)),"")</f>
        <v/>
      </c>
    </row>
    <row r="3266" spans="1:24" s="14" customFormat="1" x14ac:dyDescent="0.25">
      <c r="A3266" s="14">
        <f t="shared" si="650"/>
        <v>3266</v>
      </c>
      <c r="B3266" s="14" t="str">
        <f t="shared" ca="1" si="651"/>
        <v>c019a49a-a6fd-4148-9e4f-b05ea5d5fef1</v>
      </c>
      <c r="C3266" s="14" t="str">
        <f t="shared" ca="1" si="652"/>
        <v>0a3f507e-17f2-32b8-e044-0003ba298018</v>
      </c>
      <c r="D3266" s="14">
        <f t="shared" ca="1" si="653"/>
        <v>996067</v>
      </c>
      <c r="E3266" s="1">
        <f t="shared" ca="1" si="654"/>
        <v>120</v>
      </c>
      <c r="F3266" s="1">
        <f t="shared" ca="1" si="655"/>
        <v>225</v>
      </c>
      <c r="G3266" s="1">
        <f t="shared" ca="1" si="656"/>
        <v>1986</v>
      </c>
      <c r="H3266" s="1" t="str">
        <f ca="1">IFERROR(INDEX(Varmeinstallation!B:B,MATCH(INDIRECT($A$1&amp;"L"&amp;A3266)*1,Varmeinstallation!A:A,0)),"Ingen varmeinstallationer")</f>
        <v>Centralvarme fra eget anlæg, et-kammer fyr</v>
      </c>
      <c r="I3266" s="1" t="str">
        <f ca="1">IFERROR(INDEX(Opvarmningsmiddel!B:B,MATCH(INDIRECT($A$1&amp;"M"&amp;A3266)*1,Opvarmningsmiddel!A:A,0)),"")</f>
        <v>Naturgas</v>
      </c>
      <c r="J3266" s="1">
        <f t="shared" ca="1" si="657"/>
        <v>2</v>
      </c>
      <c r="K3266" s="1" t="str">
        <f ca="1">IFERROR(INDEX(Relationstabel!$C$3:$K$10,MATCH(VALUE(INDIRECT($A$1&amp;"L"&amp;A3266)),Relationstabel!$A$3:$A$10,0),MATCH(IFERROR(VALUE(INDIRECT($A$1&amp;"M"&amp;A3266)),0),Relationstabel!$C$1:$K$1,0)),"Ingen varmeinstallationer")</f>
        <v>Naturgas</v>
      </c>
      <c r="L3266" s="1" t="str">
        <f ca="1">INDEX(Anvendelseskode!B:B,MATCH($E3266,Anvendelseskode!$A:$A,0))</f>
        <v>Fritliggende enfamilieshus (parcelhus)</v>
      </c>
      <c r="M3266" s="1" t="str">
        <f ca="1">INDEX(Anvendelseskode!C:C,MATCH($E3266,Anvendelseskode!$A:$A,0))</f>
        <v>Parcelhuse</v>
      </c>
      <c r="N3266" s="1" t="str">
        <f ca="1">INDEX(Anvendelseskode!D:D,MATCH($E3266,Anvendelseskode!$A:$A,0))</f>
        <v>Private husholdninger</v>
      </c>
      <c r="O3266" s="1" t="str">
        <f ca="1">IFERROR(INDEX(SBi!$2:$2,MATCH(G3266,SBi!$1:$1,1)),SBi!$K$2)</f>
        <v>1979-1998</v>
      </c>
      <c r="P3266" s="1">
        <f ca="1">IFERROR(INDEX(SBi!$C$3:$K$28,MATCH(E3266,SBi!$B$3:$B$28,0),MATCH(O3266,SBi!$C$2:$K$2,0)),0)</f>
        <v>105.4</v>
      </c>
      <c r="Q3266" s="19">
        <f t="shared" ca="1" si="658"/>
        <v>23.715</v>
      </c>
      <c r="R3266" s="19" t="str">
        <f ca="1">IFERROR(INDEX(VpD!$2:$2,MATCH(G3266,VpD!$1:$1,1)),VpD!$I$2)</f>
        <v>1979-1998</v>
      </c>
      <c r="S3266" s="1">
        <f ca="1">IFERROR(INDEX(VpD!$C$3:$I$27,MATCH(E3266,VpD!$B$3:$B$27,0),MATCH(R3266,VpD!$C$2:$I$2,0)),0)</f>
        <v>90</v>
      </c>
      <c r="T3266" s="19">
        <f t="shared" ca="1" si="659"/>
        <v>20.25</v>
      </c>
      <c r="U3266" s="14" t="str">
        <f t="shared" ca="1" si="660"/>
        <v xml:space="preserve">712493.39 </v>
      </c>
      <c r="V3266" s="14" t="str">
        <f t="shared" ca="1" si="661"/>
        <v>6169079.99</v>
      </c>
      <c r="W3266" s="14" t="str">
        <f t="shared" ca="1" si="662"/>
        <v>POINT(712493.39 6169079.99)</v>
      </c>
      <c r="X3266" s="14" t="str">
        <f>IFERROR(INDEX(BygningOmraade!B:B,MATCH(A3266,BygningOmraade!A:A,0)),"")</f>
        <v/>
      </c>
    </row>
    <row r="3267" spans="1:24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c0661001-9a3c-4306-b849-694b23cb201d</v>
      </c>
      <c r="C3267" s="14" t="str">
        <f t="shared" ref="C3267:C3330" ca="1" si="665">INDIRECT($A$1&amp;"C"&amp;A3267)</f>
        <v>0a3f507e-2341-32b8-e044-0003ba298018</v>
      </c>
      <c r="D3267" s="14">
        <f t="shared" ref="D3267:D3330" ca="1" si="666">INDIRECT($A$1&amp;"D"&amp;A3267)</f>
        <v>997069</v>
      </c>
      <c r="E3267" s="1">
        <f t="shared" ref="E3267:E3330" ca="1" si="667">ROUNDDOWN(INDIRECT($A$1&amp;"E"&amp;A3267),-1)</f>
        <v>120</v>
      </c>
      <c r="F3267" s="1">
        <f t="shared" ref="F3267:F3330" ca="1" si="668">INDIRECT($A$1&amp;"G"&amp;A3267)+INDIRECT($A$1&amp;"H"&amp;A3267)+INDIRECT($A$1&amp;"I"&amp;A3267)*0.5</f>
        <v>130</v>
      </c>
      <c r="G3267" s="1">
        <f t="shared" ref="G3267:G3330" ca="1" si="669">MAX(INDIRECT($A$1&amp;"J"&amp;A3267),INDIRECT($A$1&amp;"K"&amp;A3267))</f>
        <v>1979</v>
      </c>
      <c r="H3267" s="1" t="str">
        <f ca="1">IFERROR(INDEX(Varmeinstallation!B:B,MATCH(INDIRECT($A$1&amp;"L"&amp;A3267)*1,Varmeinstallation!A:A,0)),"Ingen varmeinstallationer")</f>
        <v>Centralvarme fra eget anlæg, et-kammer fyr</v>
      </c>
      <c r="I3267" s="1" t="str">
        <f ca="1">IFERROR(INDEX(Opvarmningsmiddel!B:B,MATCH(INDIRECT($A$1&amp;"M"&amp;A3267)*1,Opvarmningsmiddel!A:A,0)),"")</f>
        <v>Naturgas</v>
      </c>
      <c r="J3267" s="1">
        <f t="shared" ref="J3267:J3330" ca="1" si="670">VALUE(INDIRECT($A$1&amp;"N"&amp;A3267))</f>
        <v>0</v>
      </c>
      <c r="K3267" s="1" t="str">
        <f ca="1">IFERROR(INDEX(Relationstabel!$C$3:$K$10,MATCH(VALUE(INDIRECT($A$1&amp;"L"&amp;A3267)),Relationstabel!$A$3:$A$10,0),MATCH(IFERROR(VALUE(INDIRECT($A$1&amp;"M"&amp;A3267)),0),Relationstabel!$C$1:$K$1,0)),"Ingen varmeinstallationer")</f>
        <v>Naturgas</v>
      </c>
      <c r="L3267" s="1" t="str">
        <f ca="1">INDEX(Anvendelseskode!B:B,MATCH($E3267,Anvendelseskode!$A:$A,0))</f>
        <v>Fritliggende enfamilieshus (parcelhus)</v>
      </c>
      <c r="M3267" s="1" t="str">
        <f ca="1">INDEX(Anvendelseskode!C:C,MATCH($E3267,Anvendelseskode!$A:$A,0))</f>
        <v>Parcelhuse</v>
      </c>
      <c r="N3267" s="1" t="str">
        <f ca="1">INDEX(Anvendelseskode!D:D,MATCH($E3267,Anvendelseskode!$A:$A,0))</f>
        <v>Private husholdninger</v>
      </c>
      <c r="O3267" s="1" t="str">
        <f ca="1">IFERROR(INDEX(SBi!$2:$2,MATCH(G3267,SBi!$1:$1,1)),SBi!$K$2)</f>
        <v>1979-1998</v>
      </c>
      <c r="P3267" s="1">
        <f ca="1">IFERROR(INDEX(SBi!$C$3:$K$28,MATCH(E3267,SBi!$B$3:$B$28,0),MATCH(O3267,SBi!$C$2:$K$2,0)),0)</f>
        <v>105.4</v>
      </c>
      <c r="Q3267" s="19">
        <f t="shared" ref="Q3267:Q3330" ca="1" si="671">P3267*F3267/1000</f>
        <v>13.702</v>
      </c>
      <c r="R3267" s="19" t="str">
        <f ca="1">IFERROR(INDEX(VpD!$2:$2,MATCH(G3267,VpD!$1:$1,1)),VpD!$I$2)</f>
        <v>1979-1998</v>
      </c>
      <c r="S3267" s="1">
        <f ca="1">IFERROR(INDEX(VpD!$C$3:$I$27,MATCH(E3267,VpD!$B$3:$B$27,0),MATCH(R3267,VpD!$C$2:$I$2,0)),0)</f>
        <v>90</v>
      </c>
      <c r="T3267" s="19">
        <f t="shared" ref="T3267:T3330" ca="1" si="672">S3267*F3267/1000</f>
        <v>11.7</v>
      </c>
      <c r="U3267" s="14" t="str">
        <f t="shared" ref="U3267:U3330" ca="1" si="673">IFERROR(SUBSTITUTE(LEFT(W3267,FIND(" ",W3267)),"POINT(",""),"")</f>
        <v xml:space="preserve">713589.47 </v>
      </c>
      <c r="V3267" s="14" t="str">
        <f t="shared" ref="V3267:V3330" ca="1" si="674">IFERROR(SUBSTITUTE(RIGHT(W3267,LEN(W3267)-FIND(" ",W3267)),")",""),"")</f>
        <v>6168708.71</v>
      </c>
      <c r="W3267" s="14" t="str">
        <f t="shared" ref="W3267:W3330" ca="1" si="675">INDIRECT($A$1&amp;"o"&amp;A3267)</f>
        <v>POINT(713589.47 6168708.71)</v>
      </c>
      <c r="X3267" s="14" t="str">
        <f>IFERROR(INDEX(BygningOmraade!B:B,MATCH(A3267,BygningOmraade!A:A,0)),"")</f>
        <v/>
      </c>
    </row>
    <row r="3268" spans="1:24" s="14" customFormat="1" x14ac:dyDescent="0.25">
      <c r="A3268" s="14">
        <f t="shared" si="663"/>
        <v>3268</v>
      </c>
      <c r="B3268" s="14" t="str">
        <f t="shared" ca="1" si="664"/>
        <v>c068ddbd-a9fa-42ab-888b-c1882bd5d8b3</v>
      </c>
      <c r="C3268" s="14" t="str">
        <f t="shared" ca="1" si="665"/>
        <v>0a3f507e-150b-32b8-e044-0003ba298018</v>
      </c>
      <c r="D3268" s="14">
        <f t="shared" ca="1" si="666"/>
        <v>994418</v>
      </c>
      <c r="E3268" s="1">
        <f t="shared" ca="1" si="667"/>
        <v>130</v>
      </c>
      <c r="F3268" s="1">
        <f t="shared" ca="1" si="668"/>
        <v>120</v>
      </c>
      <c r="G3268" s="1">
        <f t="shared" ca="1" si="669"/>
        <v>1993</v>
      </c>
      <c r="H3268" s="1" t="str">
        <f ca="1">IFERROR(INDEX(Varmeinstallation!B:B,MATCH(INDIRECT($A$1&amp;"L"&amp;A3268)*1,Varmeinstallation!A:A,0)),"Ingen varmeinstallationer")</f>
        <v>Fjernvarme/blokvarme (radiatorsystemer eller varmluftanlæg)</v>
      </c>
      <c r="I3268" s="1" t="str">
        <f ca="1">IFERROR(INDEX(Opvarmningsmiddel!B:B,MATCH(INDIRECT($A$1&amp;"M"&amp;A3268)*1,Opvarmningsmiddel!A:A,0)),"")</f>
        <v/>
      </c>
      <c r="J3268" s="1">
        <f t="shared" ca="1" si="670"/>
        <v>0</v>
      </c>
      <c r="K3268" s="1" t="str">
        <f ca="1">IFERROR(INDEX(Relationstabel!$C$3:$K$10,MATCH(VALUE(INDIRECT($A$1&amp;"L"&amp;A3268)),Relationstabel!$A$3:$A$10,0),MATCH(IFERROR(VALUE(INDIRECT($A$1&amp;"M"&amp;A3268)),0),Relationstabel!$C$1:$K$1,0)),"Ingen varmeinstallationer")</f>
        <v>Fjernvarme/ Blokvarme</v>
      </c>
      <c r="L3268" s="1" t="str">
        <f ca="1">INDEX(Anvendelseskode!B:B,MATCH($E3268,Anvendelseskode!$A:$A,0))</f>
        <v>Række-, kæde-, dobbelthus (lodret adskillelse mellem enhederne)</v>
      </c>
      <c r="M3268" s="1" t="str">
        <f ca="1">INDEX(Anvendelseskode!C:C,MATCH($E3268,Anvendelseskode!$A:$A,0))</f>
        <v>Række-, kæde og dobbelthuse</v>
      </c>
      <c r="N3268" s="1" t="str">
        <f ca="1">INDEX(Anvendelseskode!D:D,MATCH($E3268,Anvendelseskode!$A:$A,0))</f>
        <v>Private husholdninger</v>
      </c>
      <c r="O3268" s="1" t="str">
        <f ca="1">IFERROR(INDEX(SBi!$2:$2,MATCH(G3268,SBi!$1:$1,1)),SBi!$K$2)</f>
        <v>1979-1998</v>
      </c>
      <c r="P3268" s="1">
        <f ca="1">IFERROR(INDEX(SBi!$C$3:$K$28,MATCH(E3268,SBi!$B$3:$B$28,0),MATCH(O3268,SBi!$C$2:$K$2,0)),0)</f>
        <v>96.8</v>
      </c>
      <c r="Q3268" s="19">
        <f t="shared" ca="1" si="671"/>
        <v>11.616</v>
      </c>
      <c r="R3268" s="19" t="str">
        <f ca="1">IFERROR(INDEX(VpD!$2:$2,MATCH(G3268,VpD!$1:$1,1)),VpD!$I$2)</f>
        <v>1979-1998</v>
      </c>
      <c r="S3268" s="1">
        <f ca="1">IFERROR(INDEX(VpD!$C$3:$I$27,MATCH(E3268,VpD!$B$3:$B$27,0),MATCH(R3268,VpD!$C$2:$I$2,0)),0)</f>
        <v>74</v>
      </c>
      <c r="T3268" s="19">
        <f t="shared" ca="1" si="672"/>
        <v>8.8800000000000008</v>
      </c>
      <c r="U3268" s="14" t="str">
        <f t="shared" ca="1" si="673"/>
        <v xml:space="preserve">711531.59 </v>
      </c>
      <c r="V3268" s="14" t="str">
        <f t="shared" ca="1" si="674"/>
        <v>6172533.1</v>
      </c>
      <c r="W3268" s="14" t="str">
        <f t="shared" ca="1" si="675"/>
        <v>POINT(711531.59 6172533.1)</v>
      </c>
      <c r="X3268" s="14" t="str">
        <f>IFERROR(INDEX(BygningOmraade!B:B,MATCH(A3268,BygningOmraade!A:A,0)),"")</f>
        <v/>
      </c>
    </row>
    <row r="3269" spans="1:24" s="14" customFormat="1" x14ac:dyDescent="0.25">
      <c r="A3269" s="14">
        <f t="shared" si="663"/>
        <v>3269</v>
      </c>
      <c r="B3269" s="14" t="str">
        <f t="shared" ca="1" si="664"/>
        <v>c081f563-3db3-42db-a1f4-18ca5bc69fb9</v>
      </c>
      <c r="C3269" s="14" t="str">
        <f t="shared" ca="1" si="665"/>
        <v>0a3f507e-1f79-32b8-e044-0003ba298018</v>
      </c>
      <c r="D3269" s="14">
        <f t="shared" ca="1" si="666"/>
        <v>997507</v>
      </c>
      <c r="E3269" s="1">
        <f t="shared" ca="1" si="667"/>
        <v>120</v>
      </c>
      <c r="F3269" s="1">
        <f t="shared" ca="1" si="668"/>
        <v>103</v>
      </c>
      <c r="G3269" s="1">
        <f t="shared" ca="1" si="669"/>
        <v>1935</v>
      </c>
      <c r="H3269" s="1" t="str">
        <f ca="1">IFERROR(INDEX(Varmeinstallation!B:B,MATCH(INDIRECT($A$1&amp;"L"&amp;A3269)*1,Varmeinstallation!A:A,0)),"Ingen varmeinstallationer")</f>
        <v>Centralvarme fra eget anlæg, et-kammer fyr</v>
      </c>
      <c r="I3269" s="1" t="str">
        <f ca="1">IFERROR(INDEX(Opvarmningsmiddel!B:B,MATCH(INDIRECT($A$1&amp;"M"&amp;A3269)*1,Opvarmningsmiddel!A:A,0)),"")</f>
        <v>Naturgas</v>
      </c>
      <c r="J3269" s="1">
        <f t="shared" ca="1" si="670"/>
        <v>5</v>
      </c>
      <c r="K3269" s="1" t="str">
        <f ca="1">IFERROR(INDEX(Relationstabel!$C$3:$K$10,MATCH(VALUE(INDIRECT($A$1&amp;"L"&amp;A3269)),Relationstabel!$A$3:$A$10,0),MATCH(IFERROR(VALUE(INDIRECT($A$1&amp;"M"&amp;A3269)),0),Relationstabel!$C$1:$K$1,0)),"Ingen varmeinstallationer")</f>
        <v>Naturgas</v>
      </c>
      <c r="L3269" s="1" t="str">
        <f ca="1">INDEX(Anvendelseskode!B:B,MATCH($E3269,Anvendelseskode!$A:$A,0))</f>
        <v>Fritliggende enfamilieshus (parcelhus)</v>
      </c>
      <c r="M3269" s="1" t="str">
        <f ca="1">INDEX(Anvendelseskode!C:C,MATCH($E3269,Anvendelseskode!$A:$A,0))</f>
        <v>Parcelhuse</v>
      </c>
      <c r="N3269" s="1" t="str">
        <f ca="1">INDEX(Anvendelseskode!D:D,MATCH($E3269,Anvendelseskode!$A:$A,0))</f>
        <v>Private husholdninger</v>
      </c>
      <c r="O3269" s="1" t="str">
        <f ca="1">IFERROR(INDEX(SBi!$2:$2,MATCH(G3269,SBi!$1:$1,1)),SBi!$K$2)</f>
        <v>1931-1950</v>
      </c>
      <c r="P3269" s="1">
        <f ca="1">IFERROR(INDEX(SBi!$C$3:$K$28,MATCH(E3269,SBi!$B$3:$B$28,0),MATCH(O3269,SBi!$C$2:$K$2,0)),0)</f>
        <v>164.1</v>
      </c>
      <c r="Q3269" s="19">
        <f t="shared" ca="1" si="671"/>
        <v>16.9023</v>
      </c>
      <c r="R3269" s="19" t="str">
        <f ca="1">IFERROR(INDEX(VpD!$2:$2,MATCH(G3269,VpD!$1:$1,1)),VpD!$I$2)</f>
        <v>1931-1950</v>
      </c>
      <c r="S3269" s="1">
        <f ca="1">IFERROR(INDEX(VpD!$C$3:$I$27,MATCH(E3269,VpD!$B$3:$B$27,0),MATCH(R3269,VpD!$C$2:$I$2,0)),0)</f>
        <v>217</v>
      </c>
      <c r="T3269" s="19">
        <f t="shared" ca="1" si="672"/>
        <v>22.350999999999999</v>
      </c>
      <c r="U3269" s="14" t="str">
        <f t="shared" ca="1" si="673"/>
        <v xml:space="preserve">713907.5 </v>
      </c>
      <c r="V3269" s="14" t="str">
        <f t="shared" ca="1" si="674"/>
        <v>6168745.8</v>
      </c>
      <c r="W3269" s="14" t="str">
        <f t="shared" ca="1" si="675"/>
        <v>POINT(713907.5 6168745.8)</v>
      </c>
      <c r="X3269" s="14" t="str">
        <f>IFERROR(INDEX(BygningOmraade!B:B,MATCH(A3269,BygningOmraade!A:A,0)),"")</f>
        <v/>
      </c>
    </row>
    <row r="3270" spans="1:24" s="14" customFormat="1" x14ac:dyDescent="0.25">
      <c r="A3270" s="14">
        <f t="shared" si="663"/>
        <v>3270</v>
      </c>
      <c r="B3270" s="14" t="str">
        <f t="shared" ca="1" si="664"/>
        <v>c0b4afbf-adaf-4f3d-987c-3191e1b598da</v>
      </c>
      <c r="C3270" s="14" t="str">
        <f t="shared" ca="1" si="665"/>
        <v>0a3f507e-1970-32b8-e044-0003ba298018</v>
      </c>
      <c r="D3270" s="14">
        <f t="shared" ca="1" si="666"/>
        <v>995150</v>
      </c>
      <c r="E3270" s="1">
        <f t="shared" ca="1" si="667"/>
        <v>130</v>
      </c>
      <c r="F3270" s="1">
        <f t="shared" ca="1" si="668"/>
        <v>131</v>
      </c>
      <c r="G3270" s="1">
        <f t="shared" ca="1" si="669"/>
        <v>1977</v>
      </c>
      <c r="H3270" s="1" t="str">
        <f ca="1">IFERROR(INDEX(Varmeinstallation!B:B,MATCH(INDIRECT($A$1&amp;"L"&amp;A3270)*1,Varmeinstallation!A:A,0)),"Ingen varmeinstallationer")</f>
        <v>Elovne, elpaneler</v>
      </c>
      <c r="I3270" s="1" t="str">
        <f ca="1">IFERROR(INDEX(Opvarmningsmiddel!B:B,MATCH(INDIRECT($A$1&amp;"M"&amp;A3270)*1,Opvarmningsmiddel!A:A,0)),"")</f>
        <v>Elektricitet</v>
      </c>
      <c r="J3270" s="1">
        <f t="shared" ca="1" si="670"/>
        <v>2</v>
      </c>
      <c r="K3270" s="1" t="str">
        <f ca="1">IFERROR(INDEX(Relationstabel!$C$3:$K$10,MATCH(VALUE(INDIRECT($A$1&amp;"L"&amp;A3270)),Relationstabel!$A$3:$A$10,0),MATCH(IFERROR(VALUE(INDIRECT($A$1&amp;"M"&amp;A3270)),0),Relationstabel!$C$1:$K$1,0)),"Ingen varmeinstallationer")</f>
        <v>Elvarme</v>
      </c>
      <c r="L3270" s="1" t="str">
        <f ca="1">INDEX(Anvendelseskode!B:B,MATCH($E3270,Anvendelseskode!$A:$A,0))</f>
        <v>Række-, kæde-, dobbelthus (lodret adskillelse mellem enhederne)</v>
      </c>
      <c r="M3270" s="1" t="str">
        <f ca="1">INDEX(Anvendelseskode!C:C,MATCH($E3270,Anvendelseskode!$A:$A,0))</f>
        <v>Række-, kæde og dobbelthuse</v>
      </c>
      <c r="N3270" s="1" t="str">
        <f ca="1">INDEX(Anvendelseskode!D:D,MATCH($E3270,Anvendelseskode!$A:$A,0))</f>
        <v>Private husholdninger</v>
      </c>
      <c r="O3270" s="1" t="str">
        <f ca="1">IFERROR(INDEX(SBi!$2:$2,MATCH(G3270,SBi!$1:$1,1)),SBi!$K$2)</f>
        <v>1973-1978</v>
      </c>
      <c r="P3270" s="1">
        <f ca="1">IFERROR(INDEX(SBi!$C$3:$K$28,MATCH(E3270,SBi!$B$3:$B$28,0),MATCH(O3270,SBi!$C$2:$K$2,0)),0)</f>
        <v>112.6</v>
      </c>
      <c r="Q3270" s="19">
        <f t="shared" ca="1" si="671"/>
        <v>14.750599999999999</v>
      </c>
      <c r="R3270" s="19" t="str">
        <f ca="1">IFERROR(INDEX(VpD!$2:$2,MATCH(G3270,VpD!$1:$1,1)),VpD!$I$2)</f>
        <v>1973-1978</v>
      </c>
      <c r="S3270" s="1">
        <f ca="1">IFERROR(INDEX(VpD!$C$3:$I$27,MATCH(E3270,VpD!$B$3:$B$27,0),MATCH(R3270,VpD!$C$2:$I$2,0)),0)</f>
        <v>98</v>
      </c>
      <c r="T3270" s="19">
        <f t="shared" ca="1" si="672"/>
        <v>12.837999999999999</v>
      </c>
      <c r="U3270" s="14" t="str">
        <f t="shared" ca="1" si="673"/>
        <v xml:space="preserve">711836.14 </v>
      </c>
      <c r="V3270" s="14" t="str">
        <f t="shared" ca="1" si="674"/>
        <v>6172497.09</v>
      </c>
      <c r="W3270" s="14" t="str">
        <f t="shared" ca="1" si="675"/>
        <v>POINT(711836.14 6172497.09)</v>
      </c>
      <c r="X3270" s="14" t="str">
        <f>IFERROR(INDEX(BygningOmraade!B:B,MATCH(A3270,BygningOmraade!A:A,0)),"")</f>
        <v/>
      </c>
    </row>
    <row r="3271" spans="1:24" s="14" customFormat="1" x14ac:dyDescent="0.25">
      <c r="A3271" s="14">
        <f t="shared" si="663"/>
        <v>3271</v>
      </c>
      <c r="B3271" s="14" t="str">
        <f t="shared" ca="1" si="664"/>
        <v>c0d75922-3826-4b4f-a4b8-48e67772e9de</v>
      </c>
      <c r="C3271" s="14" t="str">
        <f t="shared" ca="1" si="665"/>
        <v>0a3f507e-195b-32b8-e044-0003ba298018</v>
      </c>
      <c r="D3271" s="14">
        <f t="shared" ca="1" si="666"/>
        <v>995284</v>
      </c>
      <c r="E3271" s="1">
        <f t="shared" ca="1" si="667"/>
        <v>130</v>
      </c>
      <c r="F3271" s="1">
        <f t="shared" ca="1" si="668"/>
        <v>125</v>
      </c>
      <c r="G3271" s="1">
        <f t="shared" ca="1" si="669"/>
        <v>1978</v>
      </c>
      <c r="H3271" s="1" t="str">
        <f ca="1">IFERROR(INDEX(Varmeinstallation!B:B,MATCH(INDIRECT($A$1&amp;"L"&amp;A3271)*1,Varmeinstallation!A:A,0)),"Ingen varmeinstallationer")</f>
        <v>Fjernvarme/blokvarme (radiatorsystemer eller varmluftanlæg)</v>
      </c>
      <c r="I3271" s="1" t="str">
        <f ca="1">IFERROR(INDEX(Opvarmningsmiddel!B:B,MATCH(INDIRECT($A$1&amp;"M"&amp;A3271)*1,Opvarmningsmiddel!A:A,0)),"")</f>
        <v/>
      </c>
      <c r="J3271" s="1">
        <f t="shared" ca="1" si="670"/>
        <v>0</v>
      </c>
      <c r="K3271" s="1" t="str">
        <f ca="1">IFERROR(INDEX(Relationstabel!$C$3:$K$10,MATCH(VALUE(INDIRECT($A$1&amp;"L"&amp;A3271)),Relationstabel!$A$3:$A$10,0),MATCH(IFERROR(VALUE(INDIRECT($A$1&amp;"M"&amp;A3271)),0),Relationstabel!$C$1:$K$1,0)),"Ingen varmeinstallationer")</f>
        <v>Fjernvarme/ Blokvarme</v>
      </c>
      <c r="L3271" s="1" t="str">
        <f ca="1">INDEX(Anvendelseskode!B:B,MATCH($E3271,Anvendelseskode!$A:$A,0))</f>
        <v>Række-, kæde-, dobbelthus (lodret adskillelse mellem enhederne)</v>
      </c>
      <c r="M3271" s="1" t="str">
        <f ca="1">INDEX(Anvendelseskode!C:C,MATCH($E3271,Anvendelseskode!$A:$A,0))</f>
        <v>Række-, kæde og dobbelthuse</v>
      </c>
      <c r="N3271" s="1" t="str">
        <f ca="1">INDEX(Anvendelseskode!D:D,MATCH($E3271,Anvendelseskode!$A:$A,0))</f>
        <v>Private husholdninger</v>
      </c>
      <c r="O3271" s="1" t="str">
        <f ca="1">IFERROR(INDEX(SBi!$2:$2,MATCH(G3271,SBi!$1:$1,1)),SBi!$K$2)</f>
        <v>1973-1978</v>
      </c>
      <c r="P3271" s="1">
        <f ca="1">IFERROR(INDEX(SBi!$C$3:$K$28,MATCH(E3271,SBi!$B$3:$B$28,0),MATCH(O3271,SBi!$C$2:$K$2,0)),0)</f>
        <v>112.6</v>
      </c>
      <c r="Q3271" s="19">
        <f t="shared" ca="1" si="671"/>
        <v>14.074999999999999</v>
      </c>
      <c r="R3271" s="19" t="str">
        <f ca="1">IFERROR(INDEX(VpD!$2:$2,MATCH(G3271,VpD!$1:$1,1)),VpD!$I$2)</f>
        <v>1973-1978</v>
      </c>
      <c r="S3271" s="1">
        <f ca="1">IFERROR(INDEX(VpD!$C$3:$I$27,MATCH(E3271,VpD!$B$3:$B$27,0),MATCH(R3271,VpD!$C$2:$I$2,0)),0)</f>
        <v>98</v>
      </c>
      <c r="T3271" s="19">
        <f t="shared" ca="1" si="672"/>
        <v>12.25</v>
      </c>
      <c r="U3271" s="14" t="str">
        <f t="shared" ca="1" si="673"/>
        <v xml:space="preserve">711783.63 </v>
      </c>
      <c r="V3271" s="14" t="str">
        <f t="shared" ca="1" si="674"/>
        <v>6172567.28</v>
      </c>
      <c r="W3271" s="14" t="str">
        <f t="shared" ca="1" si="675"/>
        <v>POINT(711783.63 6172567.28)</v>
      </c>
      <c r="X3271" s="14" t="str">
        <f>IFERROR(INDEX(BygningOmraade!B:B,MATCH(A3271,BygningOmraade!A:A,0)),"")</f>
        <v/>
      </c>
    </row>
    <row r="3272" spans="1:24" s="14" customFormat="1" x14ac:dyDescent="0.25">
      <c r="A3272" s="14">
        <f t="shared" si="663"/>
        <v>3272</v>
      </c>
      <c r="B3272" s="14" t="str">
        <f t="shared" ca="1" si="664"/>
        <v>c0d85c5c-4ad1-4cff-a8bb-fe4728fc3398</v>
      </c>
      <c r="C3272" s="14" t="str">
        <f t="shared" ca="1" si="665"/>
        <v>3cae7253-094b-0f90-e044-0003ba298018</v>
      </c>
      <c r="D3272" s="14">
        <f t="shared" ca="1" si="666"/>
        <v>2685031</v>
      </c>
      <c r="E3272" s="1">
        <f t="shared" ca="1" si="667"/>
        <v>130</v>
      </c>
      <c r="F3272" s="1">
        <f t="shared" ca="1" si="668"/>
        <v>124</v>
      </c>
      <c r="G3272" s="1">
        <f t="shared" ca="1" si="669"/>
        <v>2008</v>
      </c>
      <c r="H3272" s="1" t="str">
        <f ca="1">IFERROR(INDEX(Varmeinstallation!B:B,MATCH(INDIRECT($A$1&amp;"L"&amp;A3272)*1,Varmeinstallation!A:A,0)),"Ingen varmeinstallationer")</f>
        <v>Fjernvarme/blokvarme (radiatorsystemer eller varmluftanlæg)</v>
      </c>
      <c r="I3272" s="1" t="str">
        <f ca="1">IFERROR(INDEX(Opvarmningsmiddel!B:B,MATCH(INDIRECT($A$1&amp;"M"&amp;A3272)*1,Opvarmningsmiddel!A:A,0)),"")</f>
        <v/>
      </c>
      <c r="J3272" s="1">
        <f t="shared" ca="1" si="670"/>
        <v>90</v>
      </c>
      <c r="K3272" s="1" t="str">
        <f ca="1">IFERROR(INDEX(Relationstabel!$C$3:$K$10,MATCH(VALUE(INDIRECT($A$1&amp;"L"&amp;A3272)),Relationstabel!$A$3:$A$10,0),MATCH(IFERROR(VALUE(INDIRECT($A$1&amp;"M"&amp;A3272)),0),Relationstabel!$C$1:$K$1,0)),"Ingen varmeinstallationer")</f>
        <v>Fjernvarme/ Blokvarme</v>
      </c>
      <c r="L3272" s="1" t="str">
        <f ca="1">INDEX(Anvendelseskode!B:B,MATCH($E3272,Anvendelseskode!$A:$A,0))</f>
        <v>Række-, kæde-, dobbelthus (lodret adskillelse mellem enhederne)</v>
      </c>
      <c r="M3272" s="1" t="str">
        <f ca="1">INDEX(Anvendelseskode!C:C,MATCH($E3272,Anvendelseskode!$A:$A,0))</f>
        <v>Række-, kæde og dobbelthuse</v>
      </c>
      <c r="N3272" s="1" t="str">
        <f ca="1">INDEX(Anvendelseskode!D:D,MATCH($E3272,Anvendelseskode!$A:$A,0))</f>
        <v>Private husholdninger</v>
      </c>
      <c r="O3272" s="1" t="str">
        <f ca="1">IFERROR(INDEX(SBi!$2:$2,MATCH(G3272,SBi!$1:$1,1)),SBi!$K$2)</f>
        <v>Efter 2006</v>
      </c>
      <c r="P3272" s="1">
        <f ca="1">IFERROR(INDEX(SBi!$C$3:$K$28,MATCH(E3272,SBi!$B$3:$B$28,0),MATCH(O3272,SBi!$C$2:$K$2,0)),0)</f>
        <v>66.400000000000006</v>
      </c>
      <c r="Q3272" s="19">
        <f t="shared" ca="1" si="671"/>
        <v>8.2336000000000009</v>
      </c>
      <c r="R3272" s="19" t="str">
        <f ca="1">IFERROR(INDEX(VpD!$2:$2,MATCH(G3272,VpD!$1:$1,1)),VpD!$I$2)</f>
        <v>&gt;1998</v>
      </c>
      <c r="S3272" s="1">
        <f ca="1">IFERROR(INDEX(VpD!$C$3:$I$27,MATCH(E3272,VpD!$B$3:$B$27,0),MATCH(R3272,VpD!$C$2:$I$2,0)),0)</f>
        <v>65</v>
      </c>
      <c r="T3272" s="19">
        <f t="shared" ca="1" si="672"/>
        <v>8.06</v>
      </c>
      <c r="U3272" s="14" t="str">
        <f t="shared" ca="1" si="673"/>
        <v xml:space="preserve">711755.34 </v>
      </c>
      <c r="V3272" s="14" t="str">
        <f t="shared" ca="1" si="674"/>
        <v>6172655.69</v>
      </c>
      <c r="W3272" s="14" t="str">
        <f t="shared" ca="1" si="675"/>
        <v>POINT(711755.34 6172655.69)</v>
      </c>
      <c r="X3272" s="14" t="str">
        <f>IFERROR(INDEX(BygningOmraade!B:B,MATCH(A3272,BygningOmraade!A:A,0)),"")</f>
        <v/>
      </c>
    </row>
    <row r="3273" spans="1:24" s="14" customFormat="1" x14ac:dyDescent="0.25">
      <c r="A3273" s="14">
        <f t="shared" si="663"/>
        <v>3273</v>
      </c>
      <c r="B3273" s="14" t="str">
        <f t="shared" ca="1" si="664"/>
        <v>c0daf5c7-7b99-4e0b-b192-c80e54a747eb</v>
      </c>
      <c r="C3273" s="14" t="str">
        <f t="shared" ca="1" si="665"/>
        <v>0a3f507e-23bc-32b8-e044-0003ba298018</v>
      </c>
      <c r="D3273" s="14">
        <f t="shared" ca="1" si="666"/>
        <v>996505</v>
      </c>
      <c r="E3273" s="1">
        <f t="shared" ca="1" si="667"/>
        <v>590</v>
      </c>
      <c r="F3273" s="1">
        <f t="shared" ca="1" si="668"/>
        <v>13</v>
      </c>
      <c r="G3273" s="1">
        <f t="shared" ca="1" si="669"/>
        <v>1985</v>
      </c>
      <c r="H3273" s="1" t="str">
        <f ca="1">IFERROR(INDEX(Varmeinstallation!B:B,MATCH(INDIRECT($A$1&amp;"L"&amp;A3273)*1,Varmeinstallation!A:A,0)),"Ingen varmeinstallationer")</f>
        <v>Ingen varmeinstallationer</v>
      </c>
      <c r="I3273" s="1" t="str">
        <f ca="1">IFERROR(INDEX(Opvarmningsmiddel!B:B,MATCH(INDIRECT($A$1&amp;"M"&amp;A3273)*1,Opvarmningsmiddel!A:A,0)),"")</f>
        <v/>
      </c>
      <c r="J3273" s="1">
        <f t="shared" ca="1" si="670"/>
        <v>0</v>
      </c>
      <c r="K3273" s="1" t="str">
        <f ca="1">IFERROR(INDEX(Relationstabel!$C$3:$K$10,MATCH(VALUE(INDIRECT($A$1&amp;"L"&amp;A3273)),Relationstabel!$A$3:$A$10,0),MATCH(IFERROR(VALUE(INDIRECT($A$1&amp;"M"&amp;A3273)),0),Relationstabel!$C$1:$K$1,0)),"Ingen varmeinstallationer")</f>
        <v>Ingen varmeinstallation</v>
      </c>
      <c r="L3273" s="1" t="str">
        <f ca="1">INDEX(Anvendelseskode!B:B,MATCH($E3273,Anvendelseskode!$A:$A,0))</f>
        <v>Uspecificeret fritidsformål</v>
      </c>
      <c r="M3273" s="1" t="str">
        <f ca="1">INDEX(Anvendelseskode!C:C,MATCH($E3273,Anvendelseskode!$A:$A,0))</f>
        <v>Anden bygning til fritidsformål</v>
      </c>
      <c r="N3273" s="1" t="str">
        <f ca="1">INDEX(Anvendelseskode!D:D,MATCH($E3273,Anvendelseskode!$A:$A,0))</f>
        <v>Kommunale og andre offentlige institutioner</v>
      </c>
      <c r="O3273" s="1" t="str">
        <f ca="1">IFERROR(INDEX(SBi!$2:$2,MATCH(G3273,SBi!$1:$1,1)),SBi!$K$2)</f>
        <v>1979-1998</v>
      </c>
      <c r="P3273" s="1">
        <f ca="1">IFERROR(INDEX(SBi!$C$3:$K$28,MATCH(E3273,SBi!$B$3:$B$28,0),MATCH(O3273,SBi!$C$2:$K$2,0)),0)</f>
        <v>115</v>
      </c>
      <c r="Q3273" s="19">
        <f t="shared" ca="1" si="671"/>
        <v>1.4950000000000001</v>
      </c>
      <c r="R3273" s="19" t="str">
        <f ca="1">IFERROR(INDEX(VpD!$2:$2,MATCH(G3273,VpD!$1:$1,1)),VpD!$I$2)</f>
        <v>1979-1998</v>
      </c>
      <c r="S3273" s="1">
        <f ca="1">IFERROR(INDEX(VpD!$C$3:$I$27,MATCH(E3273,VpD!$B$3:$B$27,0),MATCH(R3273,VpD!$C$2:$I$2,0)),0)</f>
        <v>26</v>
      </c>
      <c r="T3273" s="19">
        <f t="shared" ca="1" si="672"/>
        <v>0.33800000000000002</v>
      </c>
      <c r="U3273" s="14" t="str">
        <f t="shared" ca="1" si="673"/>
        <v xml:space="preserve">713289.76 </v>
      </c>
      <c r="V3273" s="14" t="str">
        <f t="shared" ca="1" si="674"/>
        <v>6169529.3</v>
      </c>
      <c r="W3273" s="14" t="str">
        <f t="shared" ca="1" si="675"/>
        <v>POINT(713289.76 6169529.3)</v>
      </c>
      <c r="X3273" s="14" t="str">
        <f>IFERROR(INDEX(BygningOmraade!B:B,MATCH(A3273,BygningOmraade!A:A,0)),"")</f>
        <v/>
      </c>
    </row>
    <row r="3274" spans="1:24" s="14" customFormat="1" x14ac:dyDescent="0.25">
      <c r="A3274" s="14">
        <f t="shared" si="663"/>
        <v>3274</v>
      </c>
      <c r="B3274" s="14" t="str">
        <f t="shared" ca="1" si="664"/>
        <v>c0df899e-0fcc-4659-834e-812dd8c8eaf5</v>
      </c>
      <c r="C3274" s="14" t="str">
        <f t="shared" ca="1" si="665"/>
        <v>0a3f507e-19d9-32b8-e044-0003ba298018</v>
      </c>
      <c r="D3274" s="14">
        <f t="shared" ca="1" si="666"/>
        <v>994663</v>
      </c>
      <c r="E3274" s="1">
        <f t="shared" ca="1" si="667"/>
        <v>130</v>
      </c>
      <c r="F3274" s="1">
        <f t="shared" ca="1" si="668"/>
        <v>125</v>
      </c>
      <c r="G3274" s="1">
        <f t="shared" ca="1" si="669"/>
        <v>1975</v>
      </c>
      <c r="H3274" s="1" t="str">
        <f ca="1">IFERROR(INDEX(Varmeinstallation!B:B,MATCH(INDIRECT($A$1&amp;"L"&amp;A3274)*1,Varmeinstallation!A:A,0)),"Ingen varmeinstallationer")</f>
        <v>Fjernvarme/blokvarme (radiatorsystemer eller varmluftanlæg)</v>
      </c>
      <c r="I3274" s="1" t="str">
        <f ca="1">IFERROR(INDEX(Opvarmningsmiddel!B:B,MATCH(INDIRECT($A$1&amp;"M"&amp;A3274)*1,Opvarmningsmiddel!A:A,0)),"")</f>
        <v/>
      </c>
      <c r="J3274" s="1">
        <f t="shared" ca="1" si="670"/>
        <v>0</v>
      </c>
      <c r="K3274" s="1" t="str">
        <f ca="1">IFERROR(INDEX(Relationstabel!$C$3:$K$10,MATCH(VALUE(INDIRECT($A$1&amp;"L"&amp;A3274)),Relationstabel!$A$3:$A$10,0),MATCH(IFERROR(VALUE(INDIRECT($A$1&amp;"M"&amp;A3274)),0),Relationstabel!$C$1:$K$1,0)),"Ingen varmeinstallationer")</f>
        <v>Fjernvarme/ Blokvarme</v>
      </c>
      <c r="L3274" s="1" t="str">
        <f ca="1">INDEX(Anvendelseskode!B:B,MATCH($E3274,Anvendelseskode!$A:$A,0))</f>
        <v>Række-, kæde-, dobbelthus (lodret adskillelse mellem enhederne)</v>
      </c>
      <c r="M3274" s="1" t="str">
        <f ca="1">INDEX(Anvendelseskode!C:C,MATCH($E3274,Anvendelseskode!$A:$A,0))</f>
        <v>Række-, kæde og dobbelthuse</v>
      </c>
      <c r="N3274" s="1" t="str">
        <f ca="1">INDEX(Anvendelseskode!D:D,MATCH($E3274,Anvendelseskode!$A:$A,0))</f>
        <v>Private husholdninger</v>
      </c>
      <c r="O3274" s="1" t="str">
        <f ca="1">IFERROR(INDEX(SBi!$2:$2,MATCH(G3274,SBi!$1:$1,1)),SBi!$K$2)</f>
        <v>1973-1978</v>
      </c>
      <c r="P3274" s="1">
        <f ca="1">IFERROR(INDEX(SBi!$C$3:$K$28,MATCH(E3274,SBi!$B$3:$B$28,0),MATCH(O3274,SBi!$C$2:$K$2,0)),0)</f>
        <v>112.6</v>
      </c>
      <c r="Q3274" s="19">
        <f t="shared" ca="1" si="671"/>
        <v>14.074999999999999</v>
      </c>
      <c r="R3274" s="19" t="str">
        <f ca="1">IFERROR(INDEX(VpD!$2:$2,MATCH(G3274,VpD!$1:$1,1)),VpD!$I$2)</f>
        <v>1973-1978</v>
      </c>
      <c r="S3274" s="1">
        <f ca="1">IFERROR(INDEX(VpD!$C$3:$I$27,MATCH(E3274,VpD!$B$3:$B$27,0),MATCH(R3274,VpD!$C$2:$I$2,0)),0)</f>
        <v>98</v>
      </c>
      <c r="T3274" s="19">
        <f t="shared" ca="1" si="672"/>
        <v>12.25</v>
      </c>
      <c r="U3274" s="14" t="str">
        <f t="shared" ca="1" si="673"/>
        <v xml:space="preserve">711656.66 </v>
      </c>
      <c r="V3274" s="14" t="str">
        <f t="shared" ca="1" si="674"/>
        <v>6172397.54</v>
      </c>
      <c r="W3274" s="14" t="str">
        <f t="shared" ca="1" si="675"/>
        <v>POINT(711656.66 6172397.54)</v>
      </c>
      <c r="X3274" s="14" t="str">
        <f>IFERROR(INDEX(BygningOmraade!B:B,MATCH(A3274,BygningOmraade!A:A,0)),"")</f>
        <v/>
      </c>
    </row>
    <row r="3275" spans="1:24" s="14" customFormat="1" x14ac:dyDescent="0.25">
      <c r="A3275" s="14">
        <f t="shared" si="663"/>
        <v>3275</v>
      </c>
      <c r="B3275" s="14" t="str">
        <f t="shared" ca="1" si="664"/>
        <v>c0ffe9be-6f11-4f84-a04d-a11a5528c2f2</v>
      </c>
      <c r="C3275" s="14" t="str">
        <f t="shared" ca="1" si="665"/>
        <v>951da816-ead5-4619-9ac6-86f3ed9c1a99</v>
      </c>
      <c r="D3275" s="14">
        <f t="shared" ca="1" si="666"/>
        <v>100094131</v>
      </c>
      <c r="E3275" s="1">
        <f t="shared" ca="1" si="667"/>
        <v>130</v>
      </c>
      <c r="F3275" s="1">
        <f t="shared" ca="1" si="668"/>
        <v>120</v>
      </c>
      <c r="G3275" s="1">
        <f t="shared" ca="1" si="669"/>
        <v>2016</v>
      </c>
      <c r="H3275" s="1" t="str">
        <f ca="1">IFERROR(INDEX(Varmeinstallation!B:B,MATCH(INDIRECT($A$1&amp;"L"&amp;A3275)*1,Varmeinstallation!A:A,0)),"Ingen varmeinstallationer")</f>
        <v>Fjernvarme/blokvarme (radiatorsystemer eller varmluftanlæg)</v>
      </c>
      <c r="I3275" s="1" t="str">
        <f ca="1">IFERROR(INDEX(Opvarmningsmiddel!B:B,MATCH(INDIRECT($A$1&amp;"M"&amp;A3275)*1,Opvarmningsmiddel!A:A,0)),"")</f>
        <v/>
      </c>
      <c r="J3275" s="1">
        <f t="shared" ca="1" si="670"/>
        <v>0</v>
      </c>
      <c r="K3275" s="1" t="str">
        <f ca="1">IFERROR(INDEX(Relationstabel!$C$3:$K$10,MATCH(VALUE(INDIRECT($A$1&amp;"L"&amp;A3275)),Relationstabel!$A$3:$A$10,0),MATCH(IFERROR(VALUE(INDIRECT($A$1&amp;"M"&amp;A3275)),0),Relationstabel!$C$1:$K$1,0)),"Ingen varmeinstallationer")</f>
        <v>Fjernvarme/ Blokvarme</v>
      </c>
      <c r="L3275" s="1" t="str">
        <f ca="1">INDEX(Anvendelseskode!B:B,MATCH($E3275,Anvendelseskode!$A:$A,0))</f>
        <v>Række-, kæde-, dobbelthus (lodret adskillelse mellem enhederne)</v>
      </c>
      <c r="M3275" s="1" t="str">
        <f ca="1">INDEX(Anvendelseskode!C:C,MATCH($E3275,Anvendelseskode!$A:$A,0))</f>
        <v>Række-, kæde og dobbelthuse</v>
      </c>
      <c r="N3275" s="1" t="str">
        <f ca="1">INDEX(Anvendelseskode!D:D,MATCH($E3275,Anvendelseskode!$A:$A,0))</f>
        <v>Private husholdninger</v>
      </c>
      <c r="O3275" s="1" t="str">
        <f ca="1">IFERROR(INDEX(SBi!$2:$2,MATCH(G3275,SBi!$1:$1,1)),SBi!$K$2)</f>
        <v>Efter 2006</v>
      </c>
      <c r="P3275" s="1">
        <f ca="1">IFERROR(INDEX(SBi!$C$3:$K$28,MATCH(E3275,SBi!$B$3:$B$28,0),MATCH(O3275,SBi!$C$2:$K$2,0)),0)</f>
        <v>66.400000000000006</v>
      </c>
      <c r="Q3275" s="19">
        <f t="shared" ca="1" si="671"/>
        <v>7.9680000000000009</v>
      </c>
      <c r="R3275" s="19" t="str">
        <f ca="1">IFERROR(INDEX(VpD!$2:$2,MATCH(G3275,VpD!$1:$1,1)),VpD!$I$2)</f>
        <v>&gt;1998</v>
      </c>
      <c r="S3275" s="1">
        <f ca="1">IFERROR(INDEX(VpD!$C$3:$I$27,MATCH(E3275,VpD!$B$3:$B$27,0),MATCH(R3275,VpD!$C$2:$I$2,0)),0)</f>
        <v>65</v>
      </c>
      <c r="T3275" s="19">
        <f t="shared" ca="1" si="672"/>
        <v>7.8</v>
      </c>
      <c r="U3275" s="14" t="str">
        <f t="shared" ca="1" si="673"/>
        <v xml:space="preserve">711611.99 </v>
      </c>
      <c r="V3275" s="14" t="str">
        <f t="shared" ca="1" si="674"/>
        <v>6172789.45</v>
      </c>
      <c r="W3275" s="14" t="str">
        <f t="shared" ca="1" si="675"/>
        <v>POINT(711611.99 6172789.45)</v>
      </c>
      <c r="X3275" s="14" t="str">
        <f>IFERROR(INDEX(BygningOmraade!B:B,MATCH(A3275,BygningOmraade!A:A,0)),"")</f>
        <v/>
      </c>
    </row>
    <row r="3276" spans="1:24" s="14" customFormat="1" x14ac:dyDescent="0.25">
      <c r="A3276" s="14">
        <f t="shared" si="663"/>
        <v>3276</v>
      </c>
      <c r="B3276" s="14" t="str">
        <f t="shared" ca="1" si="664"/>
        <v>c10d037a-1c72-40ba-912b-164202d91125</v>
      </c>
      <c r="C3276" s="14" t="str">
        <f t="shared" ca="1" si="665"/>
        <v>0a3f507e-1678-32b8-e044-0003ba298018</v>
      </c>
      <c r="D3276" s="14">
        <f t="shared" ca="1" si="666"/>
        <v>997077</v>
      </c>
      <c r="E3276" s="1">
        <f t="shared" ca="1" si="667"/>
        <v>130</v>
      </c>
      <c r="F3276" s="1">
        <f t="shared" ca="1" si="668"/>
        <v>104</v>
      </c>
      <c r="G3276" s="1">
        <f t="shared" ca="1" si="669"/>
        <v>1977</v>
      </c>
      <c r="H3276" s="1" t="str">
        <f ca="1">IFERROR(INDEX(Varmeinstallation!B:B,MATCH(INDIRECT($A$1&amp;"L"&amp;A3276)*1,Varmeinstallation!A:A,0)),"Ingen varmeinstallationer")</f>
        <v>Fjernvarme/blokvarme (radiatorsystemer eller varmluftanlæg)</v>
      </c>
      <c r="I3276" s="1" t="str">
        <f ca="1">IFERROR(INDEX(Opvarmningsmiddel!B:B,MATCH(INDIRECT($A$1&amp;"M"&amp;A3276)*1,Opvarmningsmiddel!A:A,0)),"")</f>
        <v/>
      </c>
      <c r="J3276" s="1">
        <f t="shared" ca="1" si="670"/>
        <v>0</v>
      </c>
      <c r="K3276" s="1" t="str">
        <f ca="1">IFERROR(INDEX(Relationstabel!$C$3:$K$10,MATCH(VALUE(INDIRECT($A$1&amp;"L"&amp;A3276)),Relationstabel!$A$3:$A$10,0),MATCH(IFERROR(VALUE(INDIRECT($A$1&amp;"M"&amp;A3276)),0),Relationstabel!$C$1:$K$1,0)),"Ingen varmeinstallationer")</f>
        <v>Fjernvarme/ Blokvarme</v>
      </c>
      <c r="L3276" s="1" t="str">
        <f ca="1">INDEX(Anvendelseskode!B:B,MATCH($E3276,Anvendelseskode!$A:$A,0))</f>
        <v>Række-, kæde-, dobbelthus (lodret adskillelse mellem enhederne)</v>
      </c>
      <c r="M3276" s="1" t="str">
        <f ca="1">INDEX(Anvendelseskode!C:C,MATCH($E3276,Anvendelseskode!$A:$A,0))</f>
        <v>Række-, kæde og dobbelthuse</v>
      </c>
      <c r="N3276" s="1" t="str">
        <f ca="1">INDEX(Anvendelseskode!D:D,MATCH($E3276,Anvendelseskode!$A:$A,0))</f>
        <v>Private husholdninger</v>
      </c>
      <c r="O3276" s="1" t="str">
        <f ca="1">IFERROR(INDEX(SBi!$2:$2,MATCH(G3276,SBi!$1:$1,1)),SBi!$K$2)</f>
        <v>1973-1978</v>
      </c>
      <c r="P3276" s="1">
        <f ca="1">IFERROR(INDEX(SBi!$C$3:$K$28,MATCH(E3276,SBi!$B$3:$B$28,0),MATCH(O3276,SBi!$C$2:$K$2,0)),0)</f>
        <v>112.6</v>
      </c>
      <c r="Q3276" s="19">
        <f t="shared" ca="1" si="671"/>
        <v>11.7104</v>
      </c>
      <c r="R3276" s="19" t="str">
        <f ca="1">IFERROR(INDEX(VpD!$2:$2,MATCH(G3276,VpD!$1:$1,1)),VpD!$I$2)</f>
        <v>1973-1978</v>
      </c>
      <c r="S3276" s="1">
        <f ca="1">IFERROR(INDEX(VpD!$C$3:$I$27,MATCH(E3276,VpD!$B$3:$B$27,0),MATCH(R3276,VpD!$C$2:$I$2,0)),0)</f>
        <v>98</v>
      </c>
      <c r="T3276" s="19">
        <f t="shared" ca="1" si="672"/>
        <v>10.192</v>
      </c>
      <c r="U3276" s="14" t="str">
        <f t="shared" ca="1" si="673"/>
        <v xml:space="preserve">713569.3 </v>
      </c>
      <c r="V3276" s="14" t="str">
        <f t="shared" ca="1" si="674"/>
        <v>6169531.79</v>
      </c>
      <c r="W3276" s="14" t="str">
        <f t="shared" ca="1" si="675"/>
        <v>POINT(713569.3 6169531.79)</v>
      </c>
      <c r="X3276" s="14" t="str">
        <f>IFERROR(INDEX(BygningOmraade!B:B,MATCH(A3276,BygningOmraade!A:A,0)),"")</f>
        <v/>
      </c>
    </row>
    <row r="3277" spans="1:24" s="14" customFormat="1" x14ac:dyDescent="0.25">
      <c r="A3277" s="14">
        <f t="shared" si="663"/>
        <v>3277</v>
      </c>
      <c r="B3277" s="14" t="str">
        <f t="shared" ca="1" si="664"/>
        <v>c11871d4-d24f-45d8-bc93-4c9018e31938</v>
      </c>
      <c r="C3277" s="14" t="str">
        <f t="shared" ca="1" si="665"/>
        <v>0a3f507e-1a54-32b8-e044-0003ba298018</v>
      </c>
      <c r="D3277" s="14">
        <f t="shared" ca="1" si="666"/>
        <v>997429</v>
      </c>
      <c r="E3277" s="1">
        <f t="shared" ca="1" si="667"/>
        <v>120</v>
      </c>
      <c r="F3277" s="1">
        <f t="shared" ca="1" si="668"/>
        <v>158</v>
      </c>
      <c r="G3277" s="1">
        <f t="shared" ca="1" si="669"/>
        <v>1976</v>
      </c>
      <c r="H3277" s="1" t="str">
        <f ca="1">IFERROR(INDEX(Varmeinstallation!B:B,MATCH(INDIRECT($A$1&amp;"L"&amp;A3277)*1,Varmeinstallation!A:A,0)),"Ingen varmeinstallationer")</f>
        <v>Centralvarme fra eget anlæg, et-kammer fyr</v>
      </c>
      <c r="I3277" s="1" t="str">
        <f ca="1">IFERROR(INDEX(Opvarmningsmiddel!B:B,MATCH(INDIRECT($A$1&amp;"M"&amp;A3277)*1,Opvarmningsmiddel!A:A,0)),"")</f>
        <v>Naturgas</v>
      </c>
      <c r="J3277" s="1">
        <f t="shared" ca="1" si="670"/>
        <v>0</v>
      </c>
      <c r="K3277" s="1" t="str">
        <f ca="1">IFERROR(INDEX(Relationstabel!$C$3:$K$10,MATCH(VALUE(INDIRECT($A$1&amp;"L"&amp;A3277)),Relationstabel!$A$3:$A$10,0),MATCH(IFERROR(VALUE(INDIRECT($A$1&amp;"M"&amp;A3277)),0),Relationstabel!$C$1:$K$1,0)),"Ingen varmeinstallationer")</f>
        <v>Naturgas</v>
      </c>
      <c r="L3277" s="1" t="str">
        <f ca="1">INDEX(Anvendelseskode!B:B,MATCH($E3277,Anvendelseskode!$A:$A,0))</f>
        <v>Fritliggende enfamilieshus (parcelhus)</v>
      </c>
      <c r="M3277" s="1" t="str">
        <f ca="1">INDEX(Anvendelseskode!C:C,MATCH($E3277,Anvendelseskode!$A:$A,0))</f>
        <v>Parcelhuse</v>
      </c>
      <c r="N3277" s="1" t="str">
        <f ca="1">INDEX(Anvendelseskode!D:D,MATCH($E3277,Anvendelseskode!$A:$A,0))</f>
        <v>Private husholdninger</v>
      </c>
      <c r="O3277" s="1" t="str">
        <f ca="1">IFERROR(INDEX(SBi!$2:$2,MATCH(G3277,SBi!$1:$1,1)),SBi!$K$2)</f>
        <v>1973-1978</v>
      </c>
      <c r="P3277" s="1">
        <f ca="1">IFERROR(INDEX(SBi!$C$3:$K$28,MATCH(E3277,SBi!$B$3:$B$28,0),MATCH(O3277,SBi!$C$2:$K$2,0)),0)</f>
        <v>119.8</v>
      </c>
      <c r="Q3277" s="19">
        <f t="shared" ca="1" si="671"/>
        <v>18.928399999999996</v>
      </c>
      <c r="R3277" s="19" t="str">
        <f ca="1">IFERROR(INDEX(VpD!$2:$2,MATCH(G3277,VpD!$1:$1,1)),VpD!$I$2)</f>
        <v>1973-1978</v>
      </c>
      <c r="S3277" s="1">
        <f ca="1">IFERROR(INDEX(VpD!$C$3:$I$27,MATCH(E3277,VpD!$B$3:$B$27,0),MATCH(R3277,VpD!$C$2:$I$2,0)),0)</f>
        <v>117</v>
      </c>
      <c r="T3277" s="19">
        <f t="shared" ca="1" si="672"/>
        <v>18.486000000000001</v>
      </c>
      <c r="U3277" s="14" t="str">
        <f t="shared" ca="1" si="673"/>
        <v xml:space="preserve">713996.93 </v>
      </c>
      <c r="V3277" s="14" t="str">
        <f t="shared" ca="1" si="674"/>
        <v>6169055.94</v>
      </c>
      <c r="W3277" s="14" t="str">
        <f t="shared" ca="1" si="675"/>
        <v>POINT(713996.93 6169055.94)</v>
      </c>
      <c r="X3277" s="14" t="str">
        <f>IFERROR(INDEX(BygningOmraade!B:B,MATCH(A3277,BygningOmraade!A:A,0)),"")</f>
        <v/>
      </c>
    </row>
    <row r="3278" spans="1:24" s="14" customFormat="1" x14ac:dyDescent="0.25">
      <c r="A3278" s="14">
        <f t="shared" si="663"/>
        <v>3278</v>
      </c>
      <c r="B3278" s="14" t="str">
        <f t="shared" ca="1" si="664"/>
        <v>c122a65c-f9d9-4bad-8f3d-1c8671fd8fbd</v>
      </c>
      <c r="C3278" s="14" t="str">
        <f t="shared" ca="1" si="665"/>
        <v>75d4829b-35c0-165e-e044-00144f3ead67</v>
      </c>
      <c r="D3278" s="14">
        <f t="shared" ca="1" si="666"/>
        <v>996120</v>
      </c>
      <c r="E3278" s="1">
        <f t="shared" ca="1" si="667"/>
        <v>530</v>
      </c>
      <c r="F3278" s="1">
        <f t="shared" ca="1" si="668"/>
        <v>36</v>
      </c>
      <c r="G3278" s="1">
        <f t="shared" ca="1" si="669"/>
        <v>1992</v>
      </c>
      <c r="H3278" s="1" t="str">
        <f ca="1">IFERROR(INDEX(Varmeinstallation!B:B,MATCH(INDIRECT($A$1&amp;"L"&amp;A3278)*1,Varmeinstallation!A:A,0)),"Ingen varmeinstallationer")</f>
        <v>Elovne, elpaneler</v>
      </c>
      <c r="I3278" s="1" t="str">
        <f ca="1">IFERROR(INDEX(Opvarmningsmiddel!B:B,MATCH(INDIRECT($A$1&amp;"M"&amp;A3278)*1,Opvarmningsmiddel!A:A,0)),"")</f>
        <v>Elektricitet</v>
      </c>
      <c r="J3278" s="1">
        <f t="shared" ca="1" si="670"/>
        <v>0</v>
      </c>
      <c r="K3278" s="1" t="str">
        <f ca="1">IFERROR(INDEX(Relationstabel!$C$3:$K$10,MATCH(VALUE(INDIRECT($A$1&amp;"L"&amp;A3278)),Relationstabel!$A$3:$A$10,0),MATCH(IFERROR(VALUE(INDIRECT($A$1&amp;"M"&amp;A3278)),0),Relationstabel!$C$1:$K$1,0)),"Ingen varmeinstallationer")</f>
        <v>Elvarme</v>
      </c>
      <c r="L3278" s="1" t="str">
        <f ca="1">INDEX(Anvendelseskode!B:B,MATCH($E3278,Anvendelseskode!$A:$A,0))</f>
        <v>Bygning i forbindelse med idrætsudøvelse (klubhus, idrætshal, svømmehal o.lign.).</v>
      </c>
      <c r="M3278" s="1" t="str">
        <f ca="1">INDEX(Anvendelseskode!C:C,MATCH($E3278,Anvendelseskode!$A:$A,0))</f>
        <v>Bygning i forbindelse med idrætsudøvelse (klubhus, idrætshal, svømmehal o.lign.).</v>
      </c>
      <c r="N3278" s="1" t="str">
        <f ca="1">INDEX(Anvendelseskode!D:D,MATCH($E3278,Anvendelseskode!$A:$A,0))</f>
        <v>Kommunale og andre offentlige institutioner</v>
      </c>
      <c r="O3278" s="1" t="str">
        <f ca="1">IFERROR(INDEX(SBi!$2:$2,MATCH(G3278,SBi!$1:$1,1)),SBi!$K$2)</f>
        <v>1979-1998</v>
      </c>
      <c r="P3278" s="1">
        <f ca="1">IFERROR(INDEX(SBi!$C$3:$K$28,MATCH(E3278,SBi!$B$3:$B$28,0),MATCH(O3278,SBi!$C$2:$K$2,0)),0)</f>
        <v>155</v>
      </c>
      <c r="Q3278" s="19">
        <f t="shared" ca="1" si="671"/>
        <v>5.58</v>
      </c>
      <c r="R3278" s="19" t="str">
        <f ca="1">IFERROR(INDEX(VpD!$2:$2,MATCH(G3278,VpD!$1:$1,1)),VpD!$I$2)</f>
        <v>1979-1998</v>
      </c>
      <c r="S3278" s="1">
        <f ca="1">IFERROR(INDEX(VpD!$C$3:$I$27,MATCH(E3278,VpD!$B$3:$B$27,0),MATCH(R3278,VpD!$C$2:$I$2,0)),0)</f>
        <v>72</v>
      </c>
      <c r="T3278" s="19">
        <f t="shared" ca="1" si="672"/>
        <v>2.5920000000000001</v>
      </c>
      <c r="U3278" s="14" t="str">
        <f t="shared" ca="1" si="673"/>
        <v xml:space="preserve">714061.61 </v>
      </c>
      <c r="V3278" s="14" t="str">
        <f t="shared" ca="1" si="674"/>
        <v>6168108.65</v>
      </c>
      <c r="W3278" s="14" t="str">
        <f t="shared" ca="1" si="675"/>
        <v>POINT(714061.61 6168108.65)</v>
      </c>
      <c r="X3278" s="14" t="str">
        <f>IFERROR(INDEX(BygningOmraade!B:B,MATCH(A3278,BygningOmraade!A:A,0)),"")</f>
        <v/>
      </c>
    </row>
    <row r="3279" spans="1:24" s="14" customFormat="1" x14ac:dyDescent="0.25">
      <c r="A3279" s="14">
        <f t="shared" si="663"/>
        <v>3279</v>
      </c>
      <c r="B3279" s="14" t="str">
        <f t="shared" ca="1" si="664"/>
        <v>c139581e-2cba-4252-b4a6-6a6df1b5d709</v>
      </c>
      <c r="C3279" s="14" t="str">
        <f t="shared" ca="1" si="665"/>
        <v>0a3f507e-2312-32b8-e044-0003ba298018</v>
      </c>
      <c r="D3279" s="14">
        <f t="shared" ca="1" si="666"/>
        <v>995523</v>
      </c>
      <c r="E3279" s="1">
        <f t="shared" ca="1" si="667"/>
        <v>130</v>
      </c>
      <c r="F3279" s="1">
        <f t="shared" ca="1" si="668"/>
        <v>107</v>
      </c>
      <c r="G3279" s="1">
        <f t="shared" ca="1" si="669"/>
        <v>1983</v>
      </c>
      <c r="H3279" s="1" t="str">
        <f ca="1">IFERROR(INDEX(Varmeinstallation!B:B,MATCH(INDIRECT($A$1&amp;"L"&amp;A3279)*1,Varmeinstallation!A:A,0)),"Ingen varmeinstallationer")</f>
        <v>Fjernvarme/blokvarme (radiatorsystemer eller varmluftanlæg)</v>
      </c>
      <c r="I3279" s="1" t="str">
        <f ca="1">IFERROR(INDEX(Opvarmningsmiddel!B:B,MATCH(INDIRECT($A$1&amp;"M"&amp;A3279)*1,Opvarmningsmiddel!A:A,0)),"")</f>
        <v/>
      </c>
      <c r="J3279" s="1">
        <f t="shared" ca="1" si="670"/>
        <v>0</v>
      </c>
      <c r="K3279" s="1" t="str">
        <f ca="1">IFERROR(INDEX(Relationstabel!$C$3:$K$10,MATCH(VALUE(INDIRECT($A$1&amp;"L"&amp;A3279)),Relationstabel!$A$3:$A$10,0),MATCH(IFERROR(VALUE(INDIRECT($A$1&amp;"M"&amp;A3279)),0),Relationstabel!$C$1:$K$1,0)),"Ingen varmeinstallationer")</f>
        <v>Fjernvarme/ Blokvarme</v>
      </c>
      <c r="L3279" s="1" t="str">
        <f ca="1">INDEX(Anvendelseskode!B:B,MATCH($E3279,Anvendelseskode!$A:$A,0))</f>
        <v>Række-, kæde-, dobbelthus (lodret adskillelse mellem enhederne)</v>
      </c>
      <c r="M3279" s="1" t="str">
        <f ca="1">INDEX(Anvendelseskode!C:C,MATCH($E3279,Anvendelseskode!$A:$A,0))</f>
        <v>Række-, kæde og dobbelthuse</v>
      </c>
      <c r="N3279" s="1" t="str">
        <f ca="1">INDEX(Anvendelseskode!D:D,MATCH($E3279,Anvendelseskode!$A:$A,0))</f>
        <v>Private husholdninger</v>
      </c>
      <c r="O3279" s="1" t="str">
        <f ca="1">IFERROR(INDEX(SBi!$2:$2,MATCH(G3279,SBi!$1:$1,1)),SBi!$K$2)</f>
        <v>1979-1998</v>
      </c>
      <c r="P3279" s="1">
        <f ca="1">IFERROR(INDEX(SBi!$C$3:$K$28,MATCH(E3279,SBi!$B$3:$B$28,0),MATCH(O3279,SBi!$C$2:$K$2,0)),0)</f>
        <v>96.8</v>
      </c>
      <c r="Q3279" s="19">
        <f t="shared" ca="1" si="671"/>
        <v>10.3576</v>
      </c>
      <c r="R3279" s="19" t="str">
        <f ca="1">IFERROR(INDEX(VpD!$2:$2,MATCH(G3279,VpD!$1:$1,1)),VpD!$I$2)</f>
        <v>1979-1998</v>
      </c>
      <c r="S3279" s="1">
        <f ca="1">IFERROR(INDEX(VpD!$C$3:$I$27,MATCH(E3279,VpD!$B$3:$B$27,0),MATCH(R3279,VpD!$C$2:$I$2,0)),0)</f>
        <v>74</v>
      </c>
      <c r="T3279" s="19">
        <f t="shared" ca="1" si="672"/>
        <v>7.9180000000000001</v>
      </c>
      <c r="U3279" s="14" t="str">
        <f t="shared" ca="1" si="673"/>
        <v xml:space="preserve">711910.85 </v>
      </c>
      <c r="V3279" s="14" t="str">
        <f t="shared" ca="1" si="674"/>
        <v>6172145.63</v>
      </c>
      <c r="W3279" s="14" t="str">
        <f t="shared" ca="1" si="675"/>
        <v>POINT(711910.85 6172145.63)</v>
      </c>
      <c r="X3279" s="14" t="str">
        <f>IFERROR(INDEX(BygningOmraade!B:B,MATCH(A3279,BygningOmraade!A:A,0)),"")</f>
        <v/>
      </c>
    </row>
    <row r="3280" spans="1:24" s="14" customFormat="1" x14ac:dyDescent="0.25">
      <c r="A3280" s="14">
        <f t="shared" si="663"/>
        <v>3280</v>
      </c>
      <c r="B3280" s="14" t="str">
        <f t="shared" ca="1" si="664"/>
        <v>c14703c5-9456-4760-93f7-3f1f71483fdd</v>
      </c>
      <c r="C3280" s="14" t="str">
        <f t="shared" ca="1" si="665"/>
        <v>0a3f507e-1fce-32b8-e044-0003ba298018</v>
      </c>
      <c r="D3280" s="14">
        <f t="shared" ca="1" si="666"/>
        <v>993981</v>
      </c>
      <c r="E3280" s="1">
        <f t="shared" ca="1" si="667"/>
        <v>120</v>
      </c>
      <c r="F3280" s="1">
        <f t="shared" ca="1" si="668"/>
        <v>119</v>
      </c>
      <c r="G3280" s="1">
        <f t="shared" ca="1" si="669"/>
        <v>1983</v>
      </c>
      <c r="H3280" s="1" t="str">
        <f ca="1">IFERROR(INDEX(Varmeinstallation!B:B,MATCH(INDIRECT($A$1&amp;"L"&amp;A3280)*1,Varmeinstallation!A:A,0)),"Ingen varmeinstallationer")</f>
        <v>Centralvarme fra eget anlæg, et-kammer fyr</v>
      </c>
      <c r="I3280" s="1" t="str">
        <f ca="1">IFERROR(INDEX(Opvarmningsmiddel!B:B,MATCH(INDIRECT($A$1&amp;"M"&amp;A3280)*1,Opvarmningsmiddel!A:A,0)),"")</f>
        <v>Naturgas</v>
      </c>
      <c r="J3280" s="1">
        <f t="shared" ca="1" si="670"/>
        <v>2</v>
      </c>
      <c r="K3280" s="1" t="str">
        <f ca="1">IFERROR(INDEX(Relationstabel!$C$3:$K$10,MATCH(VALUE(INDIRECT($A$1&amp;"L"&amp;A3280)),Relationstabel!$A$3:$A$10,0),MATCH(IFERROR(VALUE(INDIRECT($A$1&amp;"M"&amp;A3280)),0),Relationstabel!$C$1:$K$1,0)),"Ingen varmeinstallationer")</f>
        <v>Naturgas</v>
      </c>
      <c r="L3280" s="1" t="str">
        <f ca="1">INDEX(Anvendelseskode!B:B,MATCH($E3280,Anvendelseskode!$A:$A,0))</f>
        <v>Fritliggende enfamilieshus (parcelhus)</v>
      </c>
      <c r="M3280" s="1" t="str">
        <f ca="1">INDEX(Anvendelseskode!C:C,MATCH($E3280,Anvendelseskode!$A:$A,0))</f>
        <v>Parcelhuse</v>
      </c>
      <c r="N3280" s="1" t="str">
        <f ca="1">INDEX(Anvendelseskode!D:D,MATCH($E3280,Anvendelseskode!$A:$A,0))</f>
        <v>Private husholdninger</v>
      </c>
      <c r="O3280" s="1" t="str">
        <f ca="1">IFERROR(INDEX(SBi!$2:$2,MATCH(G3280,SBi!$1:$1,1)),SBi!$K$2)</f>
        <v>1979-1998</v>
      </c>
      <c r="P3280" s="1">
        <f ca="1">IFERROR(INDEX(SBi!$C$3:$K$28,MATCH(E3280,SBi!$B$3:$B$28,0),MATCH(O3280,SBi!$C$2:$K$2,0)),0)</f>
        <v>105.4</v>
      </c>
      <c r="Q3280" s="19">
        <f t="shared" ca="1" si="671"/>
        <v>12.5426</v>
      </c>
      <c r="R3280" s="19" t="str">
        <f ca="1">IFERROR(INDEX(VpD!$2:$2,MATCH(G3280,VpD!$1:$1,1)),VpD!$I$2)</f>
        <v>1979-1998</v>
      </c>
      <c r="S3280" s="1">
        <f ca="1">IFERROR(INDEX(VpD!$C$3:$I$27,MATCH(E3280,VpD!$B$3:$B$27,0),MATCH(R3280,VpD!$C$2:$I$2,0)),0)</f>
        <v>90</v>
      </c>
      <c r="T3280" s="19">
        <f t="shared" ca="1" si="672"/>
        <v>10.71</v>
      </c>
      <c r="U3280" s="14" t="str">
        <f t="shared" ca="1" si="673"/>
        <v xml:space="preserve">711127.83 </v>
      </c>
      <c r="V3280" s="14" t="str">
        <f t="shared" ca="1" si="674"/>
        <v>6171711.85</v>
      </c>
      <c r="W3280" s="14" t="str">
        <f t="shared" ca="1" si="675"/>
        <v>POINT(711127.83 6171711.85)</v>
      </c>
      <c r="X3280" s="14" t="str">
        <f>IFERROR(INDEX(BygningOmraade!B:B,MATCH(A3280,BygningOmraade!A:A,0)),"")</f>
        <v/>
      </c>
    </row>
    <row r="3281" spans="1:24" s="14" customFormat="1" x14ac:dyDescent="0.25">
      <c r="A3281" s="14">
        <f t="shared" si="663"/>
        <v>3281</v>
      </c>
      <c r="B3281" s="14" t="str">
        <f t="shared" ca="1" si="664"/>
        <v>c1549078-2181-4bc7-9820-38b7329333fc</v>
      </c>
      <c r="C3281" s="14" t="str">
        <f t="shared" ca="1" si="665"/>
        <v>0a3f507e-1ab8-32b8-e044-0003ba298018</v>
      </c>
      <c r="D3281" s="14">
        <f t="shared" ca="1" si="666"/>
        <v>997195</v>
      </c>
      <c r="E3281" s="1">
        <f t="shared" ca="1" si="667"/>
        <v>130</v>
      </c>
      <c r="F3281" s="1">
        <f t="shared" ca="1" si="668"/>
        <v>110</v>
      </c>
      <c r="G3281" s="1">
        <f t="shared" ca="1" si="669"/>
        <v>1966</v>
      </c>
      <c r="H3281" s="1" t="str">
        <f ca="1">IFERROR(INDEX(Varmeinstallation!B:B,MATCH(INDIRECT($A$1&amp;"L"&amp;A3281)*1,Varmeinstallation!A:A,0)),"Ingen varmeinstallationer")</f>
        <v>Fjernvarme/blokvarme (radiatorsystemer eller varmluftanlæg)</v>
      </c>
      <c r="I3281" s="1" t="str">
        <f ca="1">IFERROR(INDEX(Opvarmningsmiddel!B:B,MATCH(INDIRECT($A$1&amp;"M"&amp;A3281)*1,Opvarmningsmiddel!A:A,0)),"")</f>
        <v/>
      </c>
      <c r="J3281" s="1">
        <f t="shared" ca="1" si="670"/>
        <v>0</v>
      </c>
      <c r="K3281" s="1" t="str">
        <f ca="1">IFERROR(INDEX(Relationstabel!$C$3:$K$10,MATCH(VALUE(INDIRECT($A$1&amp;"L"&amp;A3281)),Relationstabel!$A$3:$A$10,0),MATCH(IFERROR(VALUE(INDIRECT($A$1&amp;"M"&amp;A3281)),0),Relationstabel!$C$1:$K$1,0)),"Ingen varmeinstallationer")</f>
        <v>Fjernvarme/ Blokvarme</v>
      </c>
      <c r="L3281" s="1" t="str">
        <f ca="1">INDEX(Anvendelseskode!B:B,MATCH($E3281,Anvendelseskode!$A:$A,0))</f>
        <v>Række-, kæde-, dobbelthus (lodret adskillelse mellem enhederne)</v>
      </c>
      <c r="M3281" s="1" t="str">
        <f ca="1">INDEX(Anvendelseskode!C:C,MATCH($E3281,Anvendelseskode!$A:$A,0))</f>
        <v>Række-, kæde og dobbelthuse</v>
      </c>
      <c r="N3281" s="1" t="str">
        <f ca="1">INDEX(Anvendelseskode!D:D,MATCH($E3281,Anvendelseskode!$A:$A,0))</f>
        <v>Private husholdninger</v>
      </c>
      <c r="O3281" s="1" t="str">
        <f ca="1">IFERROR(INDEX(SBi!$2:$2,MATCH(G3281,SBi!$1:$1,1)),SBi!$K$2)</f>
        <v>1961-1972</v>
      </c>
      <c r="P3281" s="1">
        <f ca="1">IFERROR(INDEX(SBi!$C$3:$K$28,MATCH(E3281,SBi!$B$3:$B$28,0),MATCH(O3281,SBi!$C$2:$K$2,0)),0)</f>
        <v>119.9</v>
      </c>
      <c r="Q3281" s="19">
        <f t="shared" ca="1" si="671"/>
        <v>13.189</v>
      </c>
      <c r="R3281" s="19" t="str">
        <f ca="1">IFERROR(INDEX(VpD!$2:$2,MATCH(G3281,VpD!$1:$1,1)),VpD!$I$2)</f>
        <v>1961-1972</v>
      </c>
      <c r="S3281" s="1">
        <f ca="1">IFERROR(INDEX(VpD!$C$3:$I$27,MATCH(E3281,VpD!$B$3:$B$27,0),MATCH(R3281,VpD!$C$2:$I$2,0)),0)</f>
        <v>120</v>
      </c>
      <c r="T3281" s="19">
        <f t="shared" ca="1" si="672"/>
        <v>13.2</v>
      </c>
      <c r="U3281" s="14" t="str">
        <f t="shared" ca="1" si="673"/>
        <v xml:space="preserve">713743.18 </v>
      </c>
      <c r="V3281" s="14" t="str">
        <f t="shared" ca="1" si="674"/>
        <v>6169190.31</v>
      </c>
      <c r="W3281" s="14" t="str">
        <f t="shared" ca="1" si="675"/>
        <v>POINT(713743.18 6169190.31)</v>
      </c>
      <c r="X3281" s="14" t="str">
        <f>IFERROR(INDEX(BygningOmraade!B:B,MATCH(A3281,BygningOmraade!A:A,0)),"")</f>
        <v/>
      </c>
    </row>
    <row r="3282" spans="1:24" s="14" customFormat="1" x14ac:dyDescent="0.25">
      <c r="A3282" s="14">
        <f t="shared" si="663"/>
        <v>3282</v>
      </c>
      <c r="B3282" s="14" t="str">
        <f t="shared" ca="1" si="664"/>
        <v>c16cddf2-d8cc-49b1-b643-fe085b00ff0f</v>
      </c>
      <c r="C3282" s="14" t="str">
        <f t="shared" ca="1" si="665"/>
        <v>0a3f507e-1aa9-32b8-e044-0003ba298018</v>
      </c>
      <c r="D3282" s="14">
        <f t="shared" ca="1" si="666"/>
        <v>997572</v>
      </c>
      <c r="E3282" s="1">
        <f t="shared" ca="1" si="667"/>
        <v>120</v>
      </c>
      <c r="F3282" s="1">
        <f t="shared" ca="1" si="668"/>
        <v>147</v>
      </c>
      <c r="G3282" s="1">
        <f t="shared" ca="1" si="669"/>
        <v>1998</v>
      </c>
      <c r="H3282" s="1" t="str">
        <f ca="1">IFERROR(INDEX(Varmeinstallation!B:B,MATCH(INDIRECT($A$1&amp;"L"&amp;A3282)*1,Varmeinstallation!A:A,0)),"Ingen varmeinstallationer")</f>
        <v>Varmepumpe</v>
      </c>
      <c r="I3282" s="1" t="str">
        <f ca="1">IFERROR(INDEX(Opvarmningsmiddel!B:B,MATCH(INDIRECT($A$1&amp;"M"&amp;A3282)*1,Opvarmningsmiddel!A:A,0)),"")</f>
        <v>Elektricitet</v>
      </c>
      <c r="J3282" s="1">
        <f t="shared" ca="1" si="670"/>
        <v>2</v>
      </c>
      <c r="K3282" s="1" t="str">
        <f ca="1">IFERROR(INDEX(Relationstabel!$C$3:$K$10,MATCH(VALUE(INDIRECT($A$1&amp;"L"&amp;A3282)),Relationstabel!$A$3:$A$10,0),MATCH(IFERROR(VALUE(INDIRECT($A$1&amp;"M"&amp;A3282)),0),Relationstabel!$C$1:$K$1,0)),"Ingen varmeinstallationer")</f>
        <v>Varmepumpe</v>
      </c>
      <c r="L3282" s="1" t="str">
        <f ca="1">INDEX(Anvendelseskode!B:B,MATCH($E3282,Anvendelseskode!$A:$A,0))</f>
        <v>Fritliggende enfamilieshus (parcelhus)</v>
      </c>
      <c r="M3282" s="1" t="str">
        <f ca="1">INDEX(Anvendelseskode!C:C,MATCH($E3282,Anvendelseskode!$A:$A,0))</f>
        <v>Parcelhuse</v>
      </c>
      <c r="N3282" s="1" t="str">
        <f ca="1">INDEX(Anvendelseskode!D:D,MATCH($E3282,Anvendelseskode!$A:$A,0))</f>
        <v>Private husholdninger</v>
      </c>
      <c r="O3282" s="1" t="str">
        <f ca="1">IFERROR(INDEX(SBi!$2:$2,MATCH(G3282,SBi!$1:$1,1)),SBi!$K$2)</f>
        <v>1979-1998</v>
      </c>
      <c r="P3282" s="1">
        <f ca="1">IFERROR(INDEX(SBi!$C$3:$K$28,MATCH(E3282,SBi!$B$3:$B$28,0),MATCH(O3282,SBi!$C$2:$K$2,0)),0)</f>
        <v>105.4</v>
      </c>
      <c r="Q3282" s="19">
        <f t="shared" ca="1" si="671"/>
        <v>15.4938</v>
      </c>
      <c r="R3282" s="19" t="str">
        <f ca="1">IFERROR(INDEX(VpD!$2:$2,MATCH(G3282,VpD!$1:$1,1)),VpD!$I$2)</f>
        <v>1979-1998</v>
      </c>
      <c r="S3282" s="1">
        <f ca="1">IFERROR(INDEX(VpD!$C$3:$I$27,MATCH(E3282,VpD!$B$3:$B$27,0),MATCH(R3282,VpD!$C$2:$I$2,0)),0)</f>
        <v>90</v>
      </c>
      <c r="T3282" s="19">
        <f t="shared" ca="1" si="672"/>
        <v>13.23</v>
      </c>
      <c r="U3282" s="14" t="str">
        <f t="shared" ca="1" si="673"/>
        <v xml:space="preserve">713826.5 </v>
      </c>
      <c r="V3282" s="14" t="str">
        <f t="shared" ca="1" si="674"/>
        <v>6169030.9</v>
      </c>
      <c r="W3282" s="14" t="str">
        <f t="shared" ca="1" si="675"/>
        <v>POINT(713826.5 6169030.9)</v>
      </c>
      <c r="X3282" s="14" t="str">
        <f>IFERROR(INDEX(BygningOmraade!B:B,MATCH(A3282,BygningOmraade!A:A,0)),"")</f>
        <v/>
      </c>
    </row>
    <row r="3283" spans="1:24" s="14" customFormat="1" x14ac:dyDescent="0.25">
      <c r="A3283" s="14">
        <f t="shared" si="663"/>
        <v>3283</v>
      </c>
      <c r="B3283" s="14" t="str">
        <f t="shared" ca="1" si="664"/>
        <v>c1715581-782c-4f03-b26b-5adb991e6447</v>
      </c>
      <c r="C3283" s="14" t="str">
        <f t="shared" ca="1" si="665"/>
        <v>0a3f507e-1d44-32b8-e044-0003ba298018</v>
      </c>
      <c r="D3283" s="14">
        <f t="shared" ca="1" si="666"/>
        <v>997284</v>
      </c>
      <c r="E3283" s="1">
        <f t="shared" ca="1" si="667"/>
        <v>130</v>
      </c>
      <c r="F3283" s="1">
        <f t="shared" ca="1" si="668"/>
        <v>109</v>
      </c>
      <c r="G3283" s="1">
        <f t="shared" ca="1" si="669"/>
        <v>1978</v>
      </c>
      <c r="H3283" s="1" t="str">
        <f ca="1">IFERROR(INDEX(Varmeinstallation!B:B,MATCH(INDIRECT($A$1&amp;"L"&amp;A3283)*1,Varmeinstallation!A:A,0)),"Ingen varmeinstallationer")</f>
        <v>Fjernvarme/blokvarme (radiatorsystemer eller varmluftanlæg)</v>
      </c>
      <c r="I3283" s="1" t="str">
        <f ca="1">IFERROR(INDEX(Opvarmningsmiddel!B:B,MATCH(INDIRECT($A$1&amp;"M"&amp;A3283)*1,Opvarmningsmiddel!A:A,0)),"")</f>
        <v/>
      </c>
      <c r="J3283" s="1">
        <f t="shared" ca="1" si="670"/>
        <v>0</v>
      </c>
      <c r="K3283" s="1" t="str">
        <f ca="1">IFERROR(INDEX(Relationstabel!$C$3:$K$10,MATCH(VALUE(INDIRECT($A$1&amp;"L"&amp;A3283)),Relationstabel!$A$3:$A$10,0),MATCH(IFERROR(VALUE(INDIRECT($A$1&amp;"M"&amp;A3283)),0),Relationstabel!$C$1:$K$1,0)),"Ingen varmeinstallationer")</f>
        <v>Fjernvarme/ Blokvarme</v>
      </c>
      <c r="L3283" s="1" t="str">
        <f ca="1">INDEX(Anvendelseskode!B:B,MATCH($E3283,Anvendelseskode!$A:$A,0))</f>
        <v>Række-, kæde-, dobbelthus (lodret adskillelse mellem enhederne)</v>
      </c>
      <c r="M3283" s="1" t="str">
        <f ca="1">INDEX(Anvendelseskode!C:C,MATCH($E3283,Anvendelseskode!$A:$A,0))</f>
        <v>Række-, kæde og dobbelthuse</v>
      </c>
      <c r="N3283" s="1" t="str">
        <f ca="1">INDEX(Anvendelseskode!D:D,MATCH($E3283,Anvendelseskode!$A:$A,0))</f>
        <v>Private husholdninger</v>
      </c>
      <c r="O3283" s="1" t="str">
        <f ca="1">IFERROR(INDEX(SBi!$2:$2,MATCH(G3283,SBi!$1:$1,1)),SBi!$K$2)</f>
        <v>1973-1978</v>
      </c>
      <c r="P3283" s="1">
        <f ca="1">IFERROR(INDEX(SBi!$C$3:$K$28,MATCH(E3283,SBi!$B$3:$B$28,0),MATCH(O3283,SBi!$C$2:$K$2,0)),0)</f>
        <v>112.6</v>
      </c>
      <c r="Q3283" s="19">
        <f t="shared" ca="1" si="671"/>
        <v>12.273399999999999</v>
      </c>
      <c r="R3283" s="19" t="str">
        <f ca="1">IFERROR(INDEX(VpD!$2:$2,MATCH(G3283,VpD!$1:$1,1)),VpD!$I$2)</f>
        <v>1973-1978</v>
      </c>
      <c r="S3283" s="1">
        <f ca="1">IFERROR(INDEX(VpD!$C$3:$I$27,MATCH(E3283,VpD!$B$3:$B$27,0),MATCH(R3283,VpD!$C$2:$I$2,0)),0)</f>
        <v>98</v>
      </c>
      <c r="T3283" s="19">
        <f t="shared" ca="1" si="672"/>
        <v>10.682</v>
      </c>
      <c r="U3283" s="14" t="str">
        <f t="shared" ca="1" si="673"/>
        <v xml:space="preserve">713686.24 </v>
      </c>
      <c r="V3283" s="14" t="str">
        <f t="shared" ca="1" si="674"/>
        <v>6169643.87</v>
      </c>
      <c r="W3283" s="14" t="str">
        <f t="shared" ca="1" si="675"/>
        <v>POINT(713686.24 6169643.87)</v>
      </c>
      <c r="X3283" s="14" t="str">
        <f>IFERROR(INDEX(BygningOmraade!B:B,MATCH(A3283,BygningOmraade!A:A,0)),"")</f>
        <v/>
      </c>
    </row>
    <row r="3284" spans="1:24" s="14" customFormat="1" x14ac:dyDescent="0.25">
      <c r="A3284" s="14">
        <f t="shared" si="663"/>
        <v>3284</v>
      </c>
      <c r="B3284" s="14" t="str">
        <f t="shared" ca="1" si="664"/>
        <v>c17beae3-0bfb-44bf-83d7-db21bdfd7549</v>
      </c>
      <c r="C3284" s="14" t="str">
        <f t="shared" ca="1" si="665"/>
        <v>0a3f507e-1ffa-32b8-e044-0003ba298018</v>
      </c>
      <c r="D3284" s="14">
        <f t="shared" ca="1" si="666"/>
        <v>993641</v>
      </c>
      <c r="E3284" s="1">
        <f t="shared" ca="1" si="667"/>
        <v>120</v>
      </c>
      <c r="F3284" s="1">
        <f t="shared" ca="1" si="668"/>
        <v>134</v>
      </c>
      <c r="G3284" s="1">
        <f t="shared" ca="1" si="669"/>
        <v>1972</v>
      </c>
      <c r="H3284" s="1" t="str">
        <f ca="1">IFERROR(INDEX(Varmeinstallation!B:B,MATCH(INDIRECT($A$1&amp;"L"&amp;A3284)*1,Varmeinstallation!A:A,0)),"Ingen varmeinstallationer")</f>
        <v>Centralvarme fra eget anlæg, et-kammer fyr</v>
      </c>
      <c r="I3284" s="1" t="str">
        <f ca="1">IFERROR(INDEX(Opvarmningsmiddel!B:B,MATCH(INDIRECT($A$1&amp;"M"&amp;A3284)*1,Opvarmningsmiddel!A:A,0)),"")</f>
        <v>Naturgas</v>
      </c>
      <c r="J3284" s="1">
        <f t="shared" ca="1" si="670"/>
        <v>0</v>
      </c>
      <c r="K3284" s="1" t="str">
        <f ca="1">IFERROR(INDEX(Relationstabel!$C$3:$K$10,MATCH(VALUE(INDIRECT($A$1&amp;"L"&amp;A3284)),Relationstabel!$A$3:$A$10,0),MATCH(IFERROR(VALUE(INDIRECT($A$1&amp;"M"&amp;A3284)),0),Relationstabel!$C$1:$K$1,0)),"Ingen varmeinstallationer")</f>
        <v>Naturgas</v>
      </c>
      <c r="L3284" s="1" t="str">
        <f ca="1">INDEX(Anvendelseskode!B:B,MATCH($E3284,Anvendelseskode!$A:$A,0))</f>
        <v>Fritliggende enfamilieshus (parcelhus)</v>
      </c>
      <c r="M3284" s="1" t="str">
        <f ca="1">INDEX(Anvendelseskode!C:C,MATCH($E3284,Anvendelseskode!$A:$A,0))</f>
        <v>Parcelhuse</v>
      </c>
      <c r="N3284" s="1" t="str">
        <f ca="1">INDEX(Anvendelseskode!D:D,MATCH($E3284,Anvendelseskode!$A:$A,0))</f>
        <v>Private husholdninger</v>
      </c>
      <c r="O3284" s="1" t="str">
        <f ca="1">IFERROR(INDEX(SBi!$2:$2,MATCH(G3284,SBi!$1:$1,1)),SBi!$K$2)</f>
        <v>1961-1972</v>
      </c>
      <c r="P3284" s="1">
        <f ca="1">IFERROR(INDEX(SBi!$C$3:$K$28,MATCH(E3284,SBi!$B$3:$B$28,0),MATCH(O3284,SBi!$C$2:$K$2,0)),0)</f>
        <v>134.30000000000001</v>
      </c>
      <c r="Q3284" s="19">
        <f t="shared" ca="1" si="671"/>
        <v>17.996200000000002</v>
      </c>
      <c r="R3284" s="19" t="str">
        <f ca="1">IFERROR(INDEX(VpD!$2:$2,MATCH(G3284,VpD!$1:$1,1)),VpD!$I$2)</f>
        <v>1961-1972</v>
      </c>
      <c r="S3284" s="1">
        <f ca="1">IFERROR(INDEX(VpD!$C$3:$I$27,MATCH(E3284,VpD!$B$3:$B$27,0),MATCH(R3284,VpD!$C$2:$I$2,0)),0)</f>
        <v>143</v>
      </c>
      <c r="T3284" s="19">
        <f t="shared" ca="1" si="672"/>
        <v>19.161999999999999</v>
      </c>
      <c r="U3284" s="14" t="str">
        <f t="shared" ca="1" si="673"/>
        <v xml:space="preserve">710986.71 </v>
      </c>
      <c r="V3284" s="14" t="str">
        <f t="shared" ca="1" si="674"/>
        <v>6171804.92</v>
      </c>
      <c r="W3284" s="14" t="str">
        <f t="shared" ca="1" si="675"/>
        <v>POINT(710986.71 6171804.92)</v>
      </c>
      <c r="X3284" s="14" t="str">
        <f>IFERROR(INDEX(BygningOmraade!B:B,MATCH(A3284,BygningOmraade!A:A,0)),"")</f>
        <v/>
      </c>
    </row>
    <row r="3285" spans="1:24" s="14" customFormat="1" x14ac:dyDescent="0.25">
      <c r="A3285" s="14">
        <f t="shared" si="663"/>
        <v>3285</v>
      </c>
      <c r="B3285" s="14" t="str">
        <f t="shared" ca="1" si="664"/>
        <v>c190ad4f-77a5-4455-9b21-ae984caac43f</v>
      </c>
      <c r="C3285" s="14" t="str">
        <f t="shared" ca="1" si="665"/>
        <v>0a3f507e-181b-32b8-e044-0003ba298018</v>
      </c>
      <c r="D3285" s="14">
        <f t="shared" ca="1" si="666"/>
        <v>995817</v>
      </c>
      <c r="E3285" s="1">
        <f t="shared" ca="1" si="667"/>
        <v>120</v>
      </c>
      <c r="F3285" s="1">
        <f t="shared" ca="1" si="668"/>
        <v>127</v>
      </c>
      <c r="G3285" s="1">
        <f t="shared" ca="1" si="669"/>
        <v>1976</v>
      </c>
      <c r="H3285" s="1" t="str">
        <f ca="1">IFERROR(INDEX(Varmeinstallation!B:B,MATCH(INDIRECT($A$1&amp;"L"&amp;A3285)*1,Varmeinstallation!A:A,0)),"Ingen varmeinstallationer")</f>
        <v>Centralvarme fra eget anlæg, et-kammer fyr</v>
      </c>
      <c r="I3285" s="1" t="str">
        <f ca="1">IFERROR(INDEX(Opvarmningsmiddel!B:B,MATCH(INDIRECT($A$1&amp;"M"&amp;A3285)*1,Opvarmningsmiddel!A:A,0)),"")</f>
        <v>Naturgas</v>
      </c>
      <c r="J3285" s="1">
        <f t="shared" ca="1" si="670"/>
        <v>0</v>
      </c>
      <c r="K3285" s="1" t="str">
        <f ca="1">IFERROR(INDEX(Relationstabel!$C$3:$K$10,MATCH(VALUE(INDIRECT($A$1&amp;"L"&amp;A3285)),Relationstabel!$A$3:$A$10,0),MATCH(IFERROR(VALUE(INDIRECT($A$1&amp;"M"&amp;A3285)),0),Relationstabel!$C$1:$K$1,0)),"Ingen varmeinstallationer")</f>
        <v>Naturgas</v>
      </c>
      <c r="L3285" s="1" t="str">
        <f ca="1">INDEX(Anvendelseskode!B:B,MATCH($E3285,Anvendelseskode!$A:$A,0))</f>
        <v>Fritliggende enfamilieshus (parcelhus)</v>
      </c>
      <c r="M3285" s="1" t="str">
        <f ca="1">INDEX(Anvendelseskode!C:C,MATCH($E3285,Anvendelseskode!$A:$A,0))</f>
        <v>Parcelhuse</v>
      </c>
      <c r="N3285" s="1" t="str">
        <f ca="1">INDEX(Anvendelseskode!D:D,MATCH($E3285,Anvendelseskode!$A:$A,0))</f>
        <v>Private husholdninger</v>
      </c>
      <c r="O3285" s="1" t="str">
        <f ca="1">IFERROR(INDEX(SBi!$2:$2,MATCH(G3285,SBi!$1:$1,1)),SBi!$K$2)</f>
        <v>1973-1978</v>
      </c>
      <c r="P3285" s="1">
        <f ca="1">IFERROR(INDEX(SBi!$C$3:$K$28,MATCH(E3285,SBi!$B$3:$B$28,0),MATCH(O3285,SBi!$C$2:$K$2,0)),0)</f>
        <v>119.8</v>
      </c>
      <c r="Q3285" s="19">
        <f t="shared" ca="1" si="671"/>
        <v>15.214600000000001</v>
      </c>
      <c r="R3285" s="19" t="str">
        <f ca="1">IFERROR(INDEX(VpD!$2:$2,MATCH(G3285,VpD!$1:$1,1)),VpD!$I$2)</f>
        <v>1973-1978</v>
      </c>
      <c r="S3285" s="1">
        <f ca="1">IFERROR(INDEX(VpD!$C$3:$I$27,MATCH(E3285,VpD!$B$3:$B$27,0),MATCH(R3285,VpD!$C$2:$I$2,0)),0)</f>
        <v>117</v>
      </c>
      <c r="T3285" s="19">
        <f t="shared" ca="1" si="672"/>
        <v>14.859</v>
      </c>
      <c r="U3285" s="14" t="str">
        <f t="shared" ca="1" si="673"/>
        <v xml:space="preserve">712106.77 </v>
      </c>
      <c r="V3285" s="14" t="str">
        <f t="shared" ca="1" si="674"/>
        <v>6169486.61</v>
      </c>
      <c r="W3285" s="14" t="str">
        <f t="shared" ca="1" si="675"/>
        <v>POINT(712106.77 6169486.61)</v>
      </c>
      <c r="X3285" s="14" t="str">
        <f>IFERROR(INDEX(BygningOmraade!B:B,MATCH(A3285,BygningOmraade!A:A,0)),"")</f>
        <v/>
      </c>
    </row>
    <row r="3286" spans="1:24" s="14" customFormat="1" x14ac:dyDescent="0.25">
      <c r="A3286" s="14">
        <f t="shared" si="663"/>
        <v>3286</v>
      </c>
      <c r="B3286" s="14" t="str">
        <f t="shared" ca="1" si="664"/>
        <v>c1971b5c-e8c2-4ca4-a01c-2b19b6930d29</v>
      </c>
      <c r="C3286" s="14" t="str">
        <f t="shared" ca="1" si="665"/>
        <v>0a3f507e-189d-32b8-e044-0003ba298018</v>
      </c>
      <c r="D3286" s="14">
        <f t="shared" ca="1" si="666"/>
        <v>994190</v>
      </c>
      <c r="E3286" s="1">
        <f t="shared" ca="1" si="667"/>
        <v>130</v>
      </c>
      <c r="F3286" s="1">
        <f t="shared" ca="1" si="668"/>
        <v>107</v>
      </c>
      <c r="G3286" s="1">
        <f t="shared" ca="1" si="669"/>
        <v>1985</v>
      </c>
      <c r="H3286" s="1" t="str">
        <f ca="1">IFERROR(INDEX(Varmeinstallation!B:B,MATCH(INDIRECT($A$1&amp;"L"&amp;A3286)*1,Varmeinstallation!A:A,0)),"Ingen varmeinstallationer")</f>
        <v>Fjernvarme/blokvarme (radiatorsystemer eller varmluftanlæg)</v>
      </c>
      <c r="I3286" s="1" t="str">
        <f ca="1">IFERROR(INDEX(Opvarmningsmiddel!B:B,MATCH(INDIRECT($A$1&amp;"M"&amp;A3286)*1,Opvarmningsmiddel!A:A,0)),"")</f>
        <v/>
      </c>
      <c r="J3286" s="1">
        <f t="shared" ca="1" si="670"/>
        <v>2</v>
      </c>
      <c r="K3286" s="1" t="str">
        <f ca="1">IFERROR(INDEX(Relationstabel!$C$3:$K$10,MATCH(VALUE(INDIRECT($A$1&amp;"L"&amp;A3286)),Relationstabel!$A$3:$A$10,0),MATCH(IFERROR(VALUE(INDIRECT($A$1&amp;"M"&amp;A3286)),0),Relationstabel!$C$1:$K$1,0)),"Ingen varmeinstallationer")</f>
        <v>Fjernvarme/ Blokvarme</v>
      </c>
      <c r="L3286" s="1" t="str">
        <f ca="1">INDEX(Anvendelseskode!B:B,MATCH($E3286,Anvendelseskode!$A:$A,0))</f>
        <v>Række-, kæde-, dobbelthus (lodret adskillelse mellem enhederne)</v>
      </c>
      <c r="M3286" s="1" t="str">
        <f ca="1">INDEX(Anvendelseskode!C:C,MATCH($E3286,Anvendelseskode!$A:$A,0))</f>
        <v>Række-, kæde og dobbelthuse</v>
      </c>
      <c r="N3286" s="1" t="str">
        <f ca="1">INDEX(Anvendelseskode!D:D,MATCH($E3286,Anvendelseskode!$A:$A,0))</f>
        <v>Private husholdninger</v>
      </c>
      <c r="O3286" s="1" t="str">
        <f ca="1">IFERROR(INDEX(SBi!$2:$2,MATCH(G3286,SBi!$1:$1,1)),SBi!$K$2)</f>
        <v>1979-1998</v>
      </c>
      <c r="P3286" s="1">
        <f ca="1">IFERROR(INDEX(SBi!$C$3:$K$28,MATCH(E3286,SBi!$B$3:$B$28,0),MATCH(O3286,SBi!$C$2:$K$2,0)),0)</f>
        <v>96.8</v>
      </c>
      <c r="Q3286" s="19">
        <f t="shared" ca="1" si="671"/>
        <v>10.3576</v>
      </c>
      <c r="R3286" s="19" t="str">
        <f ca="1">IFERROR(INDEX(VpD!$2:$2,MATCH(G3286,VpD!$1:$1,1)),VpD!$I$2)</f>
        <v>1979-1998</v>
      </c>
      <c r="S3286" s="1">
        <f ca="1">IFERROR(INDEX(VpD!$C$3:$I$27,MATCH(E3286,VpD!$B$3:$B$27,0),MATCH(R3286,VpD!$C$2:$I$2,0)),0)</f>
        <v>74</v>
      </c>
      <c r="T3286" s="19">
        <f t="shared" ca="1" si="672"/>
        <v>7.9180000000000001</v>
      </c>
      <c r="U3286" s="14" t="str">
        <f t="shared" ca="1" si="673"/>
        <v xml:space="preserve">711391.18 </v>
      </c>
      <c r="V3286" s="14" t="str">
        <f t="shared" ca="1" si="674"/>
        <v>6171667.71</v>
      </c>
      <c r="W3286" s="14" t="str">
        <f t="shared" ca="1" si="675"/>
        <v>POINT(711391.18 6171667.71)</v>
      </c>
      <c r="X3286" s="14" t="str">
        <f>IFERROR(INDEX(BygningOmraade!B:B,MATCH(A3286,BygningOmraade!A:A,0)),"")</f>
        <v/>
      </c>
    </row>
    <row r="3287" spans="1:24" s="14" customFormat="1" x14ac:dyDescent="0.25">
      <c r="A3287" s="14">
        <f t="shared" si="663"/>
        <v>3287</v>
      </c>
      <c r="B3287" s="14" t="str">
        <f t="shared" ca="1" si="664"/>
        <v>c19fca24-00c4-4522-95c2-aa5eea17c894</v>
      </c>
      <c r="C3287" s="14" t="str">
        <f t="shared" ca="1" si="665"/>
        <v>0a3f507e-1a7e-32b8-e044-0003ba298018</v>
      </c>
      <c r="D3287" s="14">
        <f t="shared" ca="1" si="666"/>
        <v>997505</v>
      </c>
      <c r="E3287" s="1">
        <f t="shared" ca="1" si="667"/>
        <v>120</v>
      </c>
      <c r="F3287" s="1">
        <f t="shared" ca="1" si="668"/>
        <v>210</v>
      </c>
      <c r="G3287" s="1">
        <f t="shared" ca="1" si="669"/>
        <v>1976</v>
      </c>
      <c r="H3287" s="1" t="str">
        <f ca="1">IFERROR(INDEX(Varmeinstallation!B:B,MATCH(INDIRECT($A$1&amp;"L"&amp;A3287)*1,Varmeinstallation!A:A,0)),"Ingen varmeinstallationer")</f>
        <v>Centralvarme fra eget anlæg, et-kammer fyr</v>
      </c>
      <c r="I3287" s="1" t="str">
        <f ca="1">IFERROR(INDEX(Opvarmningsmiddel!B:B,MATCH(INDIRECT($A$1&amp;"M"&amp;A3287)*1,Opvarmningsmiddel!A:A,0)),"")</f>
        <v>Naturgas</v>
      </c>
      <c r="J3287" s="1">
        <f t="shared" ca="1" si="670"/>
        <v>0</v>
      </c>
      <c r="K3287" s="1" t="str">
        <f ca="1">IFERROR(INDEX(Relationstabel!$C$3:$K$10,MATCH(VALUE(INDIRECT($A$1&amp;"L"&amp;A3287)),Relationstabel!$A$3:$A$10,0),MATCH(IFERROR(VALUE(INDIRECT($A$1&amp;"M"&amp;A3287)),0),Relationstabel!$C$1:$K$1,0)),"Ingen varmeinstallationer")</f>
        <v>Naturgas</v>
      </c>
      <c r="L3287" s="1" t="str">
        <f ca="1">INDEX(Anvendelseskode!B:B,MATCH($E3287,Anvendelseskode!$A:$A,0))</f>
        <v>Fritliggende enfamilieshus (parcelhus)</v>
      </c>
      <c r="M3287" s="1" t="str">
        <f ca="1">INDEX(Anvendelseskode!C:C,MATCH($E3287,Anvendelseskode!$A:$A,0))</f>
        <v>Parcelhuse</v>
      </c>
      <c r="N3287" s="1" t="str">
        <f ca="1">INDEX(Anvendelseskode!D:D,MATCH($E3287,Anvendelseskode!$A:$A,0))</f>
        <v>Private husholdninger</v>
      </c>
      <c r="O3287" s="1" t="str">
        <f ca="1">IFERROR(INDEX(SBi!$2:$2,MATCH(G3287,SBi!$1:$1,1)),SBi!$K$2)</f>
        <v>1973-1978</v>
      </c>
      <c r="P3287" s="1">
        <f ca="1">IFERROR(INDEX(SBi!$C$3:$K$28,MATCH(E3287,SBi!$B$3:$B$28,0),MATCH(O3287,SBi!$C$2:$K$2,0)),0)</f>
        <v>119.8</v>
      </c>
      <c r="Q3287" s="19">
        <f t="shared" ca="1" si="671"/>
        <v>25.158000000000001</v>
      </c>
      <c r="R3287" s="19" t="str">
        <f ca="1">IFERROR(INDEX(VpD!$2:$2,MATCH(G3287,VpD!$1:$1,1)),VpD!$I$2)</f>
        <v>1973-1978</v>
      </c>
      <c r="S3287" s="1">
        <f ca="1">IFERROR(INDEX(VpD!$C$3:$I$27,MATCH(E3287,VpD!$B$3:$B$27,0),MATCH(R3287,VpD!$C$2:$I$2,0)),0)</f>
        <v>117</v>
      </c>
      <c r="T3287" s="19">
        <f t="shared" ca="1" si="672"/>
        <v>24.57</v>
      </c>
      <c r="U3287" s="14" t="str">
        <f t="shared" ca="1" si="673"/>
        <v xml:space="preserve">713909.84 </v>
      </c>
      <c r="V3287" s="14" t="str">
        <f t="shared" ca="1" si="674"/>
        <v>6168925.18</v>
      </c>
      <c r="W3287" s="14" t="str">
        <f t="shared" ca="1" si="675"/>
        <v>POINT(713909.84 6168925.18)</v>
      </c>
      <c r="X3287" s="14" t="str">
        <f>IFERROR(INDEX(BygningOmraade!B:B,MATCH(A3287,BygningOmraade!A:A,0)),"")</f>
        <v/>
      </c>
    </row>
    <row r="3288" spans="1:24" s="14" customFormat="1" x14ac:dyDescent="0.25">
      <c r="A3288" s="14">
        <f t="shared" si="663"/>
        <v>3288</v>
      </c>
      <c r="B3288" s="14" t="str">
        <f t="shared" ca="1" si="664"/>
        <v>c1ba7070-5dc1-453c-8372-d65cd84966f6</v>
      </c>
      <c r="C3288" s="14" t="str">
        <f t="shared" ca="1" si="665"/>
        <v>0a3f507e-1c17-32b8-e044-0003ba298018</v>
      </c>
      <c r="D3288" s="14">
        <f t="shared" ca="1" si="666"/>
        <v>997106</v>
      </c>
      <c r="E3288" s="1">
        <f t="shared" ca="1" si="667"/>
        <v>130</v>
      </c>
      <c r="F3288" s="1">
        <f t="shared" ca="1" si="668"/>
        <v>127</v>
      </c>
      <c r="G3288" s="1">
        <f t="shared" ca="1" si="669"/>
        <v>2005</v>
      </c>
      <c r="H3288" s="1" t="str">
        <f ca="1">IFERROR(INDEX(Varmeinstallation!B:B,MATCH(INDIRECT($A$1&amp;"L"&amp;A3288)*1,Varmeinstallation!A:A,0)),"Ingen varmeinstallationer")</f>
        <v>Fjernvarme/blokvarme (radiatorsystemer eller varmluftanlæg)</v>
      </c>
      <c r="I3288" s="1" t="str">
        <f ca="1">IFERROR(INDEX(Opvarmningsmiddel!B:B,MATCH(INDIRECT($A$1&amp;"M"&amp;A3288)*1,Opvarmningsmiddel!A:A,0)),"")</f>
        <v/>
      </c>
      <c r="J3288" s="1">
        <f t="shared" ca="1" si="670"/>
        <v>2</v>
      </c>
      <c r="K3288" s="1" t="str">
        <f ca="1">IFERROR(INDEX(Relationstabel!$C$3:$K$10,MATCH(VALUE(INDIRECT($A$1&amp;"L"&amp;A3288)),Relationstabel!$A$3:$A$10,0),MATCH(IFERROR(VALUE(INDIRECT($A$1&amp;"M"&amp;A3288)),0),Relationstabel!$C$1:$K$1,0)),"Ingen varmeinstallationer")</f>
        <v>Fjernvarme/ Blokvarme</v>
      </c>
      <c r="L3288" s="1" t="str">
        <f ca="1">INDEX(Anvendelseskode!B:B,MATCH($E3288,Anvendelseskode!$A:$A,0))</f>
        <v>Række-, kæde-, dobbelthus (lodret adskillelse mellem enhederne)</v>
      </c>
      <c r="M3288" s="1" t="str">
        <f ca="1">INDEX(Anvendelseskode!C:C,MATCH($E3288,Anvendelseskode!$A:$A,0))</f>
        <v>Række-, kæde og dobbelthuse</v>
      </c>
      <c r="N3288" s="1" t="str">
        <f ca="1">INDEX(Anvendelseskode!D:D,MATCH($E3288,Anvendelseskode!$A:$A,0))</f>
        <v>Private husholdninger</v>
      </c>
      <c r="O3288" s="1" t="str">
        <f ca="1">IFERROR(INDEX(SBi!$2:$2,MATCH(G3288,SBi!$1:$1,1)),SBi!$K$2)</f>
        <v>1999-2006</v>
      </c>
      <c r="P3288" s="1">
        <f ca="1">IFERROR(INDEX(SBi!$C$3:$K$28,MATCH(E3288,SBi!$B$3:$B$28,0),MATCH(O3288,SBi!$C$2:$K$2,0)),0)</f>
        <v>81.5</v>
      </c>
      <c r="Q3288" s="19">
        <f t="shared" ca="1" si="671"/>
        <v>10.3505</v>
      </c>
      <c r="R3288" s="19" t="str">
        <f ca="1">IFERROR(INDEX(VpD!$2:$2,MATCH(G3288,VpD!$1:$1,1)),VpD!$I$2)</f>
        <v>&gt;1998</v>
      </c>
      <c r="S3288" s="1">
        <f ca="1">IFERROR(INDEX(VpD!$C$3:$I$27,MATCH(E3288,VpD!$B$3:$B$27,0),MATCH(R3288,VpD!$C$2:$I$2,0)),0)</f>
        <v>65</v>
      </c>
      <c r="T3288" s="19">
        <f t="shared" ca="1" si="672"/>
        <v>8.2550000000000008</v>
      </c>
      <c r="U3288" s="14" t="str">
        <f t="shared" ca="1" si="673"/>
        <v xml:space="preserve">713569.24 </v>
      </c>
      <c r="V3288" s="14" t="str">
        <f t="shared" ca="1" si="674"/>
        <v>6169281.11</v>
      </c>
      <c r="W3288" s="14" t="str">
        <f t="shared" ca="1" si="675"/>
        <v>POINT(713569.24 6169281.11)</v>
      </c>
      <c r="X3288" s="14" t="str">
        <f>IFERROR(INDEX(BygningOmraade!B:B,MATCH(A3288,BygningOmraade!A:A,0)),"")</f>
        <v/>
      </c>
    </row>
    <row r="3289" spans="1:24" s="14" customFormat="1" x14ac:dyDescent="0.25">
      <c r="A3289" s="14">
        <f t="shared" si="663"/>
        <v>3289</v>
      </c>
      <c r="B3289" s="14" t="str">
        <f t="shared" ca="1" si="664"/>
        <v>c1bbde1d-3ae0-4e1d-8e53-996f2c3513a5</v>
      </c>
      <c r="C3289" s="14" t="str">
        <f t="shared" ca="1" si="665"/>
        <v>0a3f507e-19af-32b8-e044-0003ba298018</v>
      </c>
      <c r="D3289" s="14">
        <f t="shared" ca="1" si="666"/>
        <v>995314</v>
      </c>
      <c r="E3289" s="1">
        <f t="shared" ca="1" si="667"/>
        <v>130</v>
      </c>
      <c r="F3289" s="1">
        <f t="shared" ca="1" si="668"/>
        <v>130</v>
      </c>
      <c r="G3289" s="1">
        <f t="shared" ca="1" si="669"/>
        <v>1976</v>
      </c>
      <c r="H3289" s="1" t="str">
        <f ca="1">IFERROR(INDEX(Varmeinstallation!B:B,MATCH(INDIRECT($A$1&amp;"L"&amp;A3289)*1,Varmeinstallation!A:A,0)),"Ingen varmeinstallationer")</f>
        <v>Fjernvarme/blokvarme (radiatorsystemer eller varmluftanlæg)</v>
      </c>
      <c r="I3289" s="1" t="str">
        <f ca="1">IFERROR(INDEX(Opvarmningsmiddel!B:B,MATCH(INDIRECT($A$1&amp;"M"&amp;A3289)*1,Opvarmningsmiddel!A:A,0)),"")</f>
        <v/>
      </c>
      <c r="J3289" s="1">
        <f t="shared" ca="1" si="670"/>
        <v>0</v>
      </c>
      <c r="K3289" s="1" t="str">
        <f ca="1">IFERROR(INDEX(Relationstabel!$C$3:$K$10,MATCH(VALUE(INDIRECT($A$1&amp;"L"&amp;A3289)),Relationstabel!$A$3:$A$10,0),MATCH(IFERROR(VALUE(INDIRECT($A$1&amp;"M"&amp;A3289)),0),Relationstabel!$C$1:$K$1,0)),"Ingen varmeinstallationer")</f>
        <v>Fjernvarme/ Blokvarme</v>
      </c>
      <c r="L3289" s="1" t="str">
        <f ca="1">INDEX(Anvendelseskode!B:B,MATCH($E3289,Anvendelseskode!$A:$A,0))</f>
        <v>Række-, kæde-, dobbelthus (lodret adskillelse mellem enhederne)</v>
      </c>
      <c r="M3289" s="1" t="str">
        <f ca="1">INDEX(Anvendelseskode!C:C,MATCH($E3289,Anvendelseskode!$A:$A,0))</f>
        <v>Række-, kæde og dobbelthuse</v>
      </c>
      <c r="N3289" s="1" t="str">
        <f ca="1">INDEX(Anvendelseskode!D:D,MATCH($E3289,Anvendelseskode!$A:$A,0))</f>
        <v>Private husholdninger</v>
      </c>
      <c r="O3289" s="1" t="str">
        <f ca="1">IFERROR(INDEX(SBi!$2:$2,MATCH(G3289,SBi!$1:$1,1)),SBi!$K$2)</f>
        <v>1973-1978</v>
      </c>
      <c r="P3289" s="1">
        <f ca="1">IFERROR(INDEX(SBi!$C$3:$K$28,MATCH(E3289,SBi!$B$3:$B$28,0),MATCH(O3289,SBi!$C$2:$K$2,0)),0)</f>
        <v>112.6</v>
      </c>
      <c r="Q3289" s="19">
        <f t="shared" ca="1" si="671"/>
        <v>14.638</v>
      </c>
      <c r="R3289" s="19" t="str">
        <f ca="1">IFERROR(INDEX(VpD!$2:$2,MATCH(G3289,VpD!$1:$1,1)),VpD!$I$2)</f>
        <v>1973-1978</v>
      </c>
      <c r="S3289" s="1">
        <f ca="1">IFERROR(INDEX(VpD!$C$3:$I$27,MATCH(E3289,VpD!$B$3:$B$27,0),MATCH(R3289,VpD!$C$2:$I$2,0)),0)</f>
        <v>98</v>
      </c>
      <c r="T3289" s="19">
        <f t="shared" ca="1" si="672"/>
        <v>12.74</v>
      </c>
      <c r="U3289" s="14" t="str">
        <f t="shared" ca="1" si="673"/>
        <v xml:space="preserve">711777.67 </v>
      </c>
      <c r="V3289" s="14" t="str">
        <f t="shared" ca="1" si="674"/>
        <v>6172344.5</v>
      </c>
      <c r="W3289" s="14" t="str">
        <f t="shared" ca="1" si="675"/>
        <v>POINT(711777.67 6172344.5)</v>
      </c>
      <c r="X3289" s="14" t="str">
        <f>IFERROR(INDEX(BygningOmraade!B:B,MATCH(A3289,BygningOmraade!A:A,0)),"")</f>
        <v/>
      </c>
    </row>
    <row r="3290" spans="1:24" s="14" customFormat="1" x14ac:dyDescent="0.25">
      <c r="A3290" s="14">
        <f t="shared" si="663"/>
        <v>3290</v>
      </c>
      <c r="B3290" s="14" t="str">
        <f t="shared" ca="1" si="664"/>
        <v>c1c25aee-1d31-4f19-9e54-349ba383701a</v>
      </c>
      <c r="C3290" s="14" t="str">
        <f t="shared" ca="1" si="665"/>
        <v>0a3f507e-2431-32b8-e044-0003ba298018</v>
      </c>
      <c r="D3290" s="14">
        <f t="shared" ca="1" si="666"/>
        <v>2589276</v>
      </c>
      <c r="E3290" s="1">
        <f t="shared" ca="1" si="667"/>
        <v>130</v>
      </c>
      <c r="F3290" s="1">
        <f t="shared" ca="1" si="668"/>
        <v>103</v>
      </c>
      <c r="G3290" s="1">
        <f t="shared" ca="1" si="669"/>
        <v>2002</v>
      </c>
      <c r="H3290" s="1" t="str">
        <f ca="1">IFERROR(INDEX(Varmeinstallation!B:B,MATCH(INDIRECT($A$1&amp;"L"&amp;A3290)*1,Varmeinstallation!A:A,0)),"Ingen varmeinstallationer")</f>
        <v>Centralvarme fra eget anlæg, et-kammer fyr</v>
      </c>
      <c r="I3290" s="1" t="str">
        <f ca="1">IFERROR(INDEX(Opvarmningsmiddel!B:B,MATCH(INDIRECT($A$1&amp;"M"&amp;A3290)*1,Opvarmningsmiddel!A:A,0)),"")</f>
        <v>Naturgas</v>
      </c>
      <c r="J3290" s="1">
        <f t="shared" ca="1" si="670"/>
        <v>90</v>
      </c>
      <c r="K3290" s="1" t="str">
        <f ca="1">IFERROR(INDEX(Relationstabel!$C$3:$K$10,MATCH(VALUE(INDIRECT($A$1&amp;"L"&amp;A3290)),Relationstabel!$A$3:$A$10,0),MATCH(IFERROR(VALUE(INDIRECT($A$1&amp;"M"&amp;A3290)),0),Relationstabel!$C$1:$K$1,0)),"Ingen varmeinstallationer")</f>
        <v>Naturgas</v>
      </c>
      <c r="L3290" s="1" t="str">
        <f ca="1">INDEX(Anvendelseskode!B:B,MATCH($E3290,Anvendelseskode!$A:$A,0))</f>
        <v>Række-, kæde-, dobbelthus (lodret adskillelse mellem enhederne)</v>
      </c>
      <c r="M3290" s="1" t="str">
        <f ca="1">INDEX(Anvendelseskode!C:C,MATCH($E3290,Anvendelseskode!$A:$A,0))</f>
        <v>Række-, kæde og dobbelthuse</v>
      </c>
      <c r="N3290" s="1" t="str">
        <f ca="1">INDEX(Anvendelseskode!D:D,MATCH($E3290,Anvendelseskode!$A:$A,0))</f>
        <v>Private husholdninger</v>
      </c>
      <c r="O3290" s="1" t="str">
        <f ca="1">IFERROR(INDEX(SBi!$2:$2,MATCH(G3290,SBi!$1:$1,1)),SBi!$K$2)</f>
        <v>1999-2006</v>
      </c>
      <c r="P3290" s="1">
        <f ca="1">IFERROR(INDEX(SBi!$C$3:$K$28,MATCH(E3290,SBi!$B$3:$B$28,0),MATCH(O3290,SBi!$C$2:$K$2,0)),0)</f>
        <v>81.5</v>
      </c>
      <c r="Q3290" s="19">
        <f t="shared" ca="1" si="671"/>
        <v>8.3945000000000007</v>
      </c>
      <c r="R3290" s="19" t="str">
        <f ca="1">IFERROR(INDEX(VpD!$2:$2,MATCH(G3290,VpD!$1:$1,1)),VpD!$I$2)</f>
        <v>&gt;1998</v>
      </c>
      <c r="S3290" s="1">
        <f ca="1">IFERROR(INDEX(VpD!$C$3:$I$27,MATCH(E3290,VpD!$B$3:$B$27,0),MATCH(R3290,VpD!$C$2:$I$2,0)),0)</f>
        <v>65</v>
      </c>
      <c r="T3290" s="19">
        <f t="shared" ca="1" si="672"/>
        <v>6.6950000000000003</v>
      </c>
      <c r="U3290" s="14" t="str">
        <f t="shared" ca="1" si="673"/>
        <v xml:space="preserve">713873.84 </v>
      </c>
      <c r="V3290" s="14" t="str">
        <f t="shared" ca="1" si="674"/>
        <v>6168794.4</v>
      </c>
      <c r="W3290" s="14" t="str">
        <f t="shared" ca="1" si="675"/>
        <v>POINT(713873.84 6168794.4)</v>
      </c>
      <c r="X3290" s="14" t="str">
        <f>IFERROR(INDEX(BygningOmraade!B:B,MATCH(A3290,BygningOmraade!A:A,0)),"")</f>
        <v/>
      </c>
    </row>
    <row r="3291" spans="1:24" s="14" customFormat="1" x14ac:dyDescent="0.25">
      <c r="A3291" s="14">
        <f t="shared" si="663"/>
        <v>3291</v>
      </c>
      <c r="B3291" s="14" t="str">
        <f t="shared" ca="1" si="664"/>
        <v>c1cbdfc2-4157-4ea9-83a3-ed7dda4dfedb</v>
      </c>
      <c r="C3291" s="14" t="str">
        <f t="shared" ca="1" si="665"/>
        <v>0a3f507e-1c7c-32b8-e044-0003ba298018</v>
      </c>
      <c r="D3291" s="14">
        <f t="shared" ca="1" si="666"/>
        <v>996079</v>
      </c>
      <c r="E3291" s="1">
        <f t="shared" ca="1" si="667"/>
        <v>120</v>
      </c>
      <c r="F3291" s="1">
        <f t="shared" ca="1" si="668"/>
        <v>130</v>
      </c>
      <c r="G3291" s="1">
        <f t="shared" ca="1" si="669"/>
        <v>1957</v>
      </c>
      <c r="H3291" s="1" t="str">
        <f ca="1">IFERROR(INDEX(Varmeinstallation!B:B,MATCH(INDIRECT($A$1&amp;"L"&amp;A3291)*1,Varmeinstallation!A:A,0)),"Ingen varmeinstallationer")</f>
        <v>Centralvarme fra eget anlæg, et-kammer fyr</v>
      </c>
      <c r="I3291" s="1" t="str">
        <f ca="1">IFERROR(INDEX(Opvarmningsmiddel!B:B,MATCH(INDIRECT($A$1&amp;"M"&amp;A3291)*1,Opvarmningsmiddel!A:A,0)),"")</f>
        <v>Naturgas</v>
      </c>
      <c r="J3291" s="1">
        <f t="shared" ca="1" si="670"/>
        <v>0</v>
      </c>
      <c r="K3291" s="1" t="str">
        <f ca="1">IFERROR(INDEX(Relationstabel!$C$3:$K$10,MATCH(VALUE(INDIRECT($A$1&amp;"L"&amp;A3291)),Relationstabel!$A$3:$A$10,0),MATCH(IFERROR(VALUE(INDIRECT($A$1&amp;"M"&amp;A3291)),0),Relationstabel!$C$1:$K$1,0)),"Ingen varmeinstallationer")</f>
        <v>Naturgas</v>
      </c>
      <c r="L3291" s="1" t="str">
        <f ca="1">INDEX(Anvendelseskode!B:B,MATCH($E3291,Anvendelseskode!$A:$A,0))</f>
        <v>Fritliggende enfamilieshus (parcelhus)</v>
      </c>
      <c r="M3291" s="1" t="str">
        <f ca="1">INDEX(Anvendelseskode!C:C,MATCH($E3291,Anvendelseskode!$A:$A,0))</f>
        <v>Parcelhuse</v>
      </c>
      <c r="N3291" s="1" t="str">
        <f ca="1">INDEX(Anvendelseskode!D:D,MATCH($E3291,Anvendelseskode!$A:$A,0))</f>
        <v>Private husholdninger</v>
      </c>
      <c r="O3291" s="1" t="str">
        <f ca="1">IFERROR(INDEX(SBi!$2:$2,MATCH(G3291,SBi!$1:$1,1)),SBi!$K$2)</f>
        <v>1951-1960</v>
      </c>
      <c r="P3291" s="1">
        <f ca="1">IFERROR(INDEX(SBi!$C$3:$K$28,MATCH(E3291,SBi!$B$3:$B$28,0),MATCH(O3291,SBi!$C$2:$K$2,0)),0)</f>
        <v>154.9</v>
      </c>
      <c r="Q3291" s="19">
        <f t="shared" ca="1" si="671"/>
        <v>20.137</v>
      </c>
      <c r="R3291" s="19" t="str">
        <f ca="1">IFERROR(INDEX(VpD!$2:$2,MATCH(G3291,VpD!$1:$1,1)),VpD!$I$2)</f>
        <v>1951-1960</v>
      </c>
      <c r="S3291" s="1">
        <f ca="1">IFERROR(INDEX(VpD!$C$3:$I$27,MATCH(E3291,VpD!$B$3:$B$27,0),MATCH(R3291,VpD!$C$2:$I$2,0)),0)</f>
        <v>204</v>
      </c>
      <c r="T3291" s="19">
        <f t="shared" ca="1" si="672"/>
        <v>26.52</v>
      </c>
      <c r="U3291" s="14" t="str">
        <f t="shared" ca="1" si="673"/>
        <v xml:space="preserve">712481.05 </v>
      </c>
      <c r="V3291" s="14" t="str">
        <f t="shared" ca="1" si="674"/>
        <v>6169307.69</v>
      </c>
      <c r="W3291" s="14" t="str">
        <f t="shared" ca="1" si="675"/>
        <v>POINT(712481.05 6169307.69)</v>
      </c>
      <c r="X3291" s="14" t="str">
        <f>IFERROR(INDEX(BygningOmraade!B:B,MATCH(A3291,BygningOmraade!A:A,0)),"")</f>
        <v/>
      </c>
    </row>
    <row r="3292" spans="1:24" s="14" customFormat="1" x14ac:dyDescent="0.25">
      <c r="A3292" s="14">
        <f t="shared" si="663"/>
        <v>3292</v>
      </c>
      <c r="B3292" s="14" t="str">
        <f t="shared" ca="1" si="664"/>
        <v>c1e3c385-84cf-4a5f-8c5c-3b8ebbef39a0</v>
      </c>
      <c r="C3292" s="14" t="str">
        <f t="shared" ca="1" si="665"/>
        <v>0a3f507e-15e4-32b8-e044-0003ba298018</v>
      </c>
      <c r="D3292" s="14">
        <f t="shared" ca="1" si="666"/>
        <v>995002</v>
      </c>
      <c r="E3292" s="1">
        <f t="shared" ca="1" si="667"/>
        <v>120</v>
      </c>
      <c r="F3292" s="1">
        <f t="shared" ca="1" si="668"/>
        <v>170</v>
      </c>
      <c r="G3292" s="1">
        <f t="shared" ca="1" si="669"/>
        <v>1973</v>
      </c>
      <c r="H3292" s="1" t="str">
        <f ca="1">IFERROR(INDEX(Varmeinstallation!B:B,MATCH(INDIRECT($A$1&amp;"L"&amp;A3292)*1,Varmeinstallation!A:A,0)),"Ingen varmeinstallationer")</f>
        <v>Centralvarme fra eget anlæg, et-kammer fyr</v>
      </c>
      <c r="I3292" s="1" t="str">
        <f ca="1">IFERROR(INDEX(Opvarmningsmiddel!B:B,MATCH(INDIRECT($A$1&amp;"M"&amp;A3292)*1,Opvarmningsmiddel!A:A,0)),"")</f>
        <v>Naturgas</v>
      </c>
      <c r="J3292" s="1">
        <f t="shared" ca="1" si="670"/>
        <v>2</v>
      </c>
      <c r="K3292" s="1" t="str">
        <f ca="1">IFERROR(INDEX(Relationstabel!$C$3:$K$10,MATCH(VALUE(INDIRECT($A$1&amp;"L"&amp;A3292)),Relationstabel!$A$3:$A$10,0),MATCH(IFERROR(VALUE(INDIRECT($A$1&amp;"M"&amp;A3292)),0),Relationstabel!$C$1:$K$1,0)),"Ingen varmeinstallationer")</f>
        <v>Naturgas</v>
      </c>
      <c r="L3292" s="1" t="str">
        <f ca="1">INDEX(Anvendelseskode!B:B,MATCH($E3292,Anvendelseskode!$A:$A,0))</f>
        <v>Fritliggende enfamilieshus (parcelhus)</v>
      </c>
      <c r="M3292" s="1" t="str">
        <f ca="1">INDEX(Anvendelseskode!C:C,MATCH($E3292,Anvendelseskode!$A:$A,0))</f>
        <v>Parcelhuse</v>
      </c>
      <c r="N3292" s="1" t="str">
        <f ca="1">INDEX(Anvendelseskode!D:D,MATCH($E3292,Anvendelseskode!$A:$A,0))</f>
        <v>Private husholdninger</v>
      </c>
      <c r="O3292" s="1" t="str">
        <f ca="1">IFERROR(INDEX(SBi!$2:$2,MATCH(G3292,SBi!$1:$1,1)),SBi!$K$2)</f>
        <v>1973-1978</v>
      </c>
      <c r="P3292" s="1">
        <f ca="1">IFERROR(INDEX(SBi!$C$3:$K$28,MATCH(E3292,SBi!$B$3:$B$28,0),MATCH(O3292,SBi!$C$2:$K$2,0)),0)</f>
        <v>119.8</v>
      </c>
      <c r="Q3292" s="19">
        <f t="shared" ca="1" si="671"/>
        <v>20.366</v>
      </c>
      <c r="R3292" s="19" t="str">
        <f ca="1">IFERROR(INDEX(VpD!$2:$2,MATCH(G3292,VpD!$1:$1,1)),VpD!$I$2)</f>
        <v>1973-1978</v>
      </c>
      <c r="S3292" s="1">
        <f ca="1">IFERROR(INDEX(VpD!$C$3:$I$27,MATCH(E3292,VpD!$B$3:$B$27,0),MATCH(R3292,VpD!$C$2:$I$2,0)),0)</f>
        <v>117</v>
      </c>
      <c r="T3292" s="19">
        <f t="shared" ca="1" si="672"/>
        <v>19.89</v>
      </c>
      <c r="U3292" s="14" t="str">
        <f t="shared" ca="1" si="673"/>
        <v xml:space="preserve">711775.74 </v>
      </c>
      <c r="V3292" s="14" t="str">
        <f t="shared" ca="1" si="674"/>
        <v>6170553.2</v>
      </c>
      <c r="W3292" s="14" t="str">
        <f t="shared" ca="1" si="675"/>
        <v>POINT(711775.74 6170553.2)</v>
      </c>
      <c r="X3292" s="14" t="str">
        <f>IFERROR(INDEX(BygningOmraade!B:B,MATCH(A3292,BygningOmraade!A:A,0)),"")</f>
        <v/>
      </c>
    </row>
    <row r="3293" spans="1:24" s="14" customFormat="1" x14ac:dyDescent="0.25">
      <c r="A3293" s="14">
        <f t="shared" si="663"/>
        <v>3293</v>
      </c>
      <c r="B3293" s="14" t="str">
        <f t="shared" ca="1" si="664"/>
        <v>c1f27849-c0b6-4ec5-9c3b-c1919ea7fa59</v>
      </c>
      <c r="C3293" s="14" t="str">
        <f t="shared" ca="1" si="665"/>
        <v>0a3f507e-22c5-32b8-e044-0003ba298018</v>
      </c>
      <c r="D3293" s="14">
        <f t="shared" ca="1" si="666"/>
        <v>995428</v>
      </c>
      <c r="E3293" s="1">
        <f t="shared" ca="1" si="667"/>
        <v>130</v>
      </c>
      <c r="F3293" s="1">
        <f t="shared" ca="1" si="668"/>
        <v>107</v>
      </c>
      <c r="G3293" s="1">
        <f t="shared" ca="1" si="669"/>
        <v>1983</v>
      </c>
      <c r="H3293" s="1" t="str">
        <f ca="1">IFERROR(INDEX(Varmeinstallation!B:B,MATCH(INDIRECT($A$1&amp;"L"&amp;A3293)*1,Varmeinstallation!A:A,0)),"Ingen varmeinstallationer")</f>
        <v>Fjernvarme/blokvarme (radiatorsystemer eller varmluftanlæg)</v>
      </c>
      <c r="I3293" s="1" t="str">
        <f ca="1">IFERROR(INDEX(Opvarmningsmiddel!B:B,MATCH(INDIRECT($A$1&amp;"M"&amp;A3293)*1,Opvarmningsmiddel!A:A,0)),"")</f>
        <v/>
      </c>
      <c r="J3293" s="1">
        <f t="shared" ca="1" si="670"/>
        <v>0</v>
      </c>
      <c r="K3293" s="1" t="str">
        <f ca="1">IFERROR(INDEX(Relationstabel!$C$3:$K$10,MATCH(VALUE(INDIRECT($A$1&amp;"L"&amp;A3293)),Relationstabel!$A$3:$A$10,0),MATCH(IFERROR(VALUE(INDIRECT($A$1&amp;"M"&amp;A3293)),0),Relationstabel!$C$1:$K$1,0)),"Ingen varmeinstallationer")</f>
        <v>Fjernvarme/ Blokvarme</v>
      </c>
      <c r="L3293" s="1" t="str">
        <f ca="1">INDEX(Anvendelseskode!B:B,MATCH($E3293,Anvendelseskode!$A:$A,0))</f>
        <v>Række-, kæde-, dobbelthus (lodret adskillelse mellem enhederne)</v>
      </c>
      <c r="M3293" s="1" t="str">
        <f ca="1">INDEX(Anvendelseskode!C:C,MATCH($E3293,Anvendelseskode!$A:$A,0))</f>
        <v>Række-, kæde og dobbelthuse</v>
      </c>
      <c r="N3293" s="1" t="str">
        <f ca="1">INDEX(Anvendelseskode!D:D,MATCH($E3293,Anvendelseskode!$A:$A,0))</f>
        <v>Private husholdninger</v>
      </c>
      <c r="O3293" s="1" t="str">
        <f ca="1">IFERROR(INDEX(SBi!$2:$2,MATCH(G3293,SBi!$1:$1,1)),SBi!$K$2)</f>
        <v>1979-1998</v>
      </c>
      <c r="P3293" s="1">
        <f ca="1">IFERROR(INDEX(SBi!$C$3:$K$28,MATCH(E3293,SBi!$B$3:$B$28,0),MATCH(O3293,SBi!$C$2:$K$2,0)),0)</f>
        <v>96.8</v>
      </c>
      <c r="Q3293" s="19">
        <f t="shared" ca="1" si="671"/>
        <v>10.3576</v>
      </c>
      <c r="R3293" s="19" t="str">
        <f ca="1">IFERROR(INDEX(VpD!$2:$2,MATCH(G3293,VpD!$1:$1,1)),VpD!$I$2)</f>
        <v>1979-1998</v>
      </c>
      <c r="S3293" s="1">
        <f ca="1">IFERROR(INDEX(VpD!$C$3:$I$27,MATCH(E3293,VpD!$B$3:$B$27,0),MATCH(R3293,VpD!$C$2:$I$2,0)),0)</f>
        <v>74</v>
      </c>
      <c r="T3293" s="19">
        <f t="shared" ca="1" si="672"/>
        <v>7.9180000000000001</v>
      </c>
      <c r="U3293" s="14" t="str">
        <f t="shared" ca="1" si="673"/>
        <v xml:space="preserve">711966.84 </v>
      </c>
      <c r="V3293" s="14" t="str">
        <f t="shared" ca="1" si="674"/>
        <v>6171967.47</v>
      </c>
      <c r="W3293" s="14" t="str">
        <f t="shared" ca="1" si="675"/>
        <v>POINT(711966.84 6171967.47)</v>
      </c>
      <c r="X3293" s="14" t="str">
        <f>IFERROR(INDEX(BygningOmraade!B:B,MATCH(A3293,BygningOmraade!A:A,0)),"")</f>
        <v/>
      </c>
    </row>
    <row r="3294" spans="1:24" s="14" customFormat="1" x14ac:dyDescent="0.25">
      <c r="A3294" s="14">
        <f t="shared" si="663"/>
        <v>3294</v>
      </c>
      <c r="B3294" s="14" t="str">
        <f t="shared" ca="1" si="664"/>
        <v>c22e5ec5-58b4-4918-8c54-164df3005f77</v>
      </c>
      <c r="C3294" s="14" t="str">
        <f t="shared" ca="1" si="665"/>
        <v>0a3f507e-1cef-32b8-e044-0003ba298018</v>
      </c>
      <c r="D3294" s="14">
        <f t="shared" ca="1" si="666"/>
        <v>993747</v>
      </c>
      <c r="E3294" s="1">
        <f t="shared" ca="1" si="667"/>
        <v>120</v>
      </c>
      <c r="F3294" s="1">
        <f t="shared" ca="1" si="668"/>
        <v>170</v>
      </c>
      <c r="G3294" s="1">
        <f t="shared" ca="1" si="669"/>
        <v>1969</v>
      </c>
      <c r="H3294" s="1" t="str">
        <f ca="1">IFERROR(INDEX(Varmeinstallation!B:B,MATCH(INDIRECT($A$1&amp;"L"&amp;A3294)*1,Varmeinstallation!A:A,0)),"Ingen varmeinstallationer")</f>
        <v>Centralvarme fra eget anlæg, et-kammer fyr</v>
      </c>
      <c r="I3294" s="1" t="str">
        <f ca="1">IFERROR(INDEX(Opvarmningsmiddel!B:B,MATCH(INDIRECT($A$1&amp;"M"&amp;A3294)*1,Opvarmningsmiddel!A:A,0)),"")</f>
        <v>Flydende brændsel (olie, petroleum, flaskegas m.m.)</v>
      </c>
      <c r="J3294" s="1">
        <f t="shared" ca="1" si="670"/>
        <v>0</v>
      </c>
      <c r="K3294" s="1" t="str">
        <f ca="1">IFERROR(INDEX(Relationstabel!$C$3:$K$10,MATCH(VALUE(INDIRECT($A$1&amp;"L"&amp;A3294)),Relationstabel!$A$3:$A$10,0),MATCH(IFERROR(VALUE(INDIRECT($A$1&amp;"M"&amp;A3294)),0),Relationstabel!$C$1:$K$1,0)),"Ingen varmeinstallationer")</f>
        <v>Olie</v>
      </c>
      <c r="L3294" s="1" t="str">
        <f ca="1">INDEX(Anvendelseskode!B:B,MATCH($E3294,Anvendelseskode!$A:$A,0))</f>
        <v>Fritliggende enfamilieshus (parcelhus)</v>
      </c>
      <c r="M3294" s="1" t="str">
        <f ca="1">INDEX(Anvendelseskode!C:C,MATCH($E3294,Anvendelseskode!$A:$A,0))</f>
        <v>Parcelhuse</v>
      </c>
      <c r="N3294" s="1" t="str">
        <f ca="1">INDEX(Anvendelseskode!D:D,MATCH($E3294,Anvendelseskode!$A:$A,0))</f>
        <v>Private husholdninger</v>
      </c>
      <c r="O3294" s="1" t="str">
        <f ca="1">IFERROR(INDEX(SBi!$2:$2,MATCH(G3294,SBi!$1:$1,1)),SBi!$K$2)</f>
        <v>1961-1972</v>
      </c>
      <c r="P3294" s="1">
        <f ca="1">IFERROR(INDEX(SBi!$C$3:$K$28,MATCH(E3294,SBi!$B$3:$B$28,0),MATCH(O3294,SBi!$C$2:$K$2,0)),0)</f>
        <v>134.30000000000001</v>
      </c>
      <c r="Q3294" s="19">
        <f t="shared" ca="1" si="671"/>
        <v>22.831000000000003</v>
      </c>
      <c r="R3294" s="19" t="str">
        <f ca="1">IFERROR(INDEX(VpD!$2:$2,MATCH(G3294,VpD!$1:$1,1)),VpD!$I$2)</f>
        <v>1961-1972</v>
      </c>
      <c r="S3294" s="1">
        <f ca="1">IFERROR(INDEX(VpD!$C$3:$I$27,MATCH(E3294,VpD!$B$3:$B$27,0),MATCH(R3294,VpD!$C$2:$I$2,0)),0)</f>
        <v>143</v>
      </c>
      <c r="T3294" s="19">
        <f t="shared" ca="1" si="672"/>
        <v>24.31</v>
      </c>
      <c r="U3294" s="14" t="str">
        <f t="shared" ca="1" si="673"/>
        <v xml:space="preserve">710846.18 </v>
      </c>
      <c r="V3294" s="14" t="str">
        <f t="shared" ca="1" si="674"/>
        <v>6171953.66</v>
      </c>
      <c r="W3294" s="14" t="str">
        <f t="shared" ca="1" si="675"/>
        <v>POINT(710846.18 6171953.66)</v>
      </c>
      <c r="X3294" s="14" t="str">
        <f>IFERROR(INDEX(BygningOmraade!B:B,MATCH(A3294,BygningOmraade!A:A,0)),"")</f>
        <v/>
      </c>
    </row>
    <row r="3295" spans="1:24" s="14" customFormat="1" x14ac:dyDescent="0.25">
      <c r="A3295" s="14">
        <f t="shared" si="663"/>
        <v>3295</v>
      </c>
      <c r="B3295" s="14" t="str">
        <f t="shared" ca="1" si="664"/>
        <v>c22f1627-c216-4b0b-b4c1-4a748f2614a9</v>
      </c>
      <c r="C3295" s="14" t="str">
        <f t="shared" ca="1" si="665"/>
        <v>0a3f507e-248a-32b8-e044-0003ba298018</v>
      </c>
      <c r="D3295" s="14">
        <f t="shared" ca="1" si="666"/>
        <v>995489</v>
      </c>
      <c r="E3295" s="1">
        <f t="shared" ca="1" si="667"/>
        <v>210</v>
      </c>
      <c r="F3295" s="1">
        <f t="shared" ca="1" si="668"/>
        <v>242</v>
      </c>
      <c r="G3295" s="1">
        <f t="shared" ca="1" si="669"/>
        <v>1994</v>
      </c>
      <c r="H3295" s="1" t="str">
        <f ca="1">IFERROR(INDEX(Varmeinstallation!B:B,MATCH(INDIRECT($A$1&amp;"L"&amp;A3295)*1,Varmeinstallation!A:A,0)),"Ingen varmeinstallationer")</f>
        <v>Ingen varmeinstallationer</v>
      </c>
      <c r="I3295" s="1" t="str">
        <f ca="1">IFERROR(INDEX(Opvarmningsmiddel!B:B,MATCH(INDIRECT($A$1&amp;"M"&amp;A3295)*1,Opvarmningsmiddel!A:A,0)),"")</f>
        <v/>
      </c>
      <c r="J3295" s="1">
        <f t="shared" ca="1" si="670"/>
        <v>0</v>
      </c>
      <c r="K3295" s="1" t="str">
        <f ca="1">IFERROR(INDEX(Relationstabel!$C$3:$K$10,MATCH(VALUE(INDIRECT($A$1&amp;"L"&amp;A3295)),Relationstabel!$A$3:$A$10,0),MATCH(IFERROR(VALUE(INDIRECT($A$1&amp;"M"&amp;A3295)),0),Relationstabel!$C$1:$K$1,0)),"Ingen varmeinstallationer")</f>
        <v>Ingen varmeinstallation</v>
      </c>
      <c r="L3295" s="1" t="str">
        <f ca="1">INDEX(Anvendelseskode!B:B,MATCH($E3295,Anvendelseskode!$A:$A,0))</f>
        <v>Bygning til erhvervsmæssig produktion vedrørende landbrug, gartneri, råstofudvinding o.lign</v>
      </c>
      <c r="M3295" s="1" t="str">
        <f ca="1">INDEX(Anvendelseskode!C:C,MATCH($E3295,Anvendelseskode!$A:$A,0))</f>
        <v>Avls- og driftsbygning</v>
      </c>
      <c r="N3295" s="1" t="str">
        <f ca="1">INDEX(Anvendelseskode!D:D,MATCH($E3295,Anvendelseskode!$A:$A,0))</f>
        <v>Landbrug og gartneri</v>
      </c>
      <c r="O3295" s="1" t="str">
        <f ca="1">IFERROR(INDEX(SBi!$2:$2,MATCH(G3295,SBi!$1:$1,1)),SBi!$K$2)</f>
        <v>1979-1998</v>
      </c>
      <c r="P3295" s="1">
        <f ca="1">IFERROR(INDEX(SBi!$C$3:$K$28,MATCH(E3295,SBi!$B$3:$B$28,0),MATCH(O3295,SBi!$C$2:$K$2,0)),0)</f>
        <v>22</v>
      </c>
      <c r="Q3295" s="19">
        <f t="shared" ca="1" si="671"/>
        <v>5.3239999999999998</v>
      </c>
      <c r="R3295" s="19" t="str">
        <f ca="1">IFERROR(INDEX(VpD!$2:$2,MATCH(G3295,VpD!$1:$1,1)),VpD!$I$2)</f>
        <v>1979-1998</v>
      </c>
      <c r="S3295" s="1">
        <f ca="1">IFERROR(INDEX(VpD!$C$3:$I$27,MATCH(E3295,VpD!$B$3:$B$27,0),MATCH(R3295,VpD!$C$2:$I$2,0)),0)</f>
        <v>22</v>
      </c>
      <c r="T3295" s="19">
        <f t="shared" ca="1" si="672"/>
        <v>5.3239999999999998</v>
      </c>
      <c r="U3295" s="14" t="str">
        <f t="shared" ca="1" si="673"/>
        <v xml:space="preserve">712050 </v>
      </c>
      <c r="V3295" s="14" t="str">
        <f t="shared" ca="1" si="674"/>
        <v>6169867.1</v>
      </c>
      <c r="W3295" s="14" t="str">
        <f t="shared" ca="1" si="675"/>
        <v>POINT(712050 6169867.1)</v>
      </c>
      <c r="X3295" s="14" t="str">
        <f>IFERROR(INDEX(BygningOmraade!B:B,MATCH(A3295,BygningOmraade!A:A,0)),"")</f>
        <v/>
      </c>
    </row>
    <row r="3296" spans="1:24" s="14" customFormat="1" x14ac:dyDescent="0.25">
      <c r="A3296" s="14">
        <f t="shared" si="663"/>
        <v>3296</v>
      </c>
      <c r="B3296" s="14" t="str">
        <f t="shared" ca="1" si="664"/>
        <v>c24b3212-767c-45a1-a50c-a735b9ac6054</v>
      </c>
      <c r="C3296" s="14" t="str">
        <f t="shared" ca="1" si="665"/>
        <v>4591b5f9-a6eb-0dd9-e044-0003ba298018</v>
      </c>
      <c r="D3296" s="14">
        <f t="shared" ca="1" si="666"/>
        <v>2691213</v>
      </c>
      <c r="E3296" s="1">
        <f t="shared" ca="1" si="667"/>
        <v>130</v>
      </c>
      <c r="F3296" s="1">
        <f t="shared" ca="1" si="668"/>
        <v>108</v>
      </c>
      <c r="G3296" s="1">
        <f t="shared" ca="1" si="669"/>
        <v>2008</v>
      </c>
      <c r="H3296" s="1" t="str">
        <f ca="1">IFERROR(INDEX(Varmeinstallation!B:B,MATCH(INDIRECT($A$1&amp;"L"&amp;A3296)*1,Varmeinstallation!A:A,0)),"Ingen varmeinstallationer")</f>
        <v>Centralvarme fra eget anlæg, et-kammer fyr</v>
      </c>
      <c r="I3296" s="1" t="str">
        <f ca="1">IFERROR(INDEX(Opvarmningsmiddel!B:B,MATCH(INDIRECT($A$1&amp;"M"&amp;A3296)*1,Opvarmningsmiddel!A:A,0)),"")</f>
        <v>Naturgas</v>
      </c>
      <c r="J3296" s="1">
        <f t="shared" ca="1" si="670"/>
        <v>90</v>
      </c>
      <c r="K3296" s="1" t="str">
        <f ca="1">IFERROR(INDEX(Relationstabel!$C$3:$K$10,MATCH(VALUE(INDIRECT($A$1&amp;"L"&amp;A3296)),Relationstabel!$A$3:$A$10,0),MATCH(IFERROR(VALUE(INDIRECT($A$1&amp;"M"&amp;A3296)),0),Relationstabel!$C$1:$K$1,0)),"Ingen varmeinstallationer")</f>
        <v>Naturgas</v>
      </c>
      <c r="L3296" s="1" t="str">
        <f ca="1">INDEX(Anvendelseskode!B:B,MATCH($E3296,Anvendelseskode!$A:$A,0))</f>
        <v>Række-, kæde-, dobbelthus (lodret adskillelse mellem enhederne)</v>
      </c>
      <c r="M3296" s="1" t="str">
        <f ca="1">INDEX(Anvendelseskode!C:C,MATCH($E3296,Anvendelseskode!$A:$A,0))</f>
        <v>Række-, kæde og dobbelthuse</v>
      </c>
      <c r="N3296" s="1" t="str">
        <f ca="1">INDEX(Anvendelseskode!D:D,MATCH($E3296,Anvendelseskode!$A:$A,0))</f>
        <v>Private husholdninger</v>
      </c>
      <c r="O3296" s="1" t="str">
        <f ca="1">IFERROR(INDEX(SBi!$2:$2,MATCH(G3296,SBi!$1:$1,1)),SBi!$K$2)</f>
        <v>Efter 2006</v>
      </c>
      <c r="P3296" s="1">
        <f ca="1">IFERROR(INDEX(SBi!$C$3:$K$28,MATCH(E3296,SBi!$B$3:$B$28,0),MATCH(O3296,SBi!$C$2:$K$2,0)),0)</f>
        <v>66.400000000000006</v>
      </c>
      <c r="Q3296" s="19">
        <f t="shared" ca="1" si="671"/>
        <v>7.1712000000000007</v>
      </c>
      <c r="R3296" s="19" t="str">
        <f ca="1">IFERROR(INDEX(VpD!$2:$2,MATCH(G3296,VpD!$1:$1,1)),VpD!$I$2)</f>
        <v>&gt;1998</v>
      </c>
      <c r="S3296" s="1">
        <f ca="1">IFERROR(INDEX(VpD!$C$3:$I$27,MATCH(E3296,VpD!$B$3:$B$27,0),MATCH(R3296,VpD!$C$2:$I$2,0)),0)</f>
        <v>65</v>
      </c>
      <c r="T3296" s="19">
        <f t="shared" ca="1" si="672"/>
        <v>7.02</v>
      </c>
      <c r="U3296" s="14" t="str">
        <f t="shared" ca="1" si="673"/>
        <v xml:space="preserve">712556.51 </v>
      </c>
      <c r="V3296" s="14" t="str">
        <f t="shared" ca="1" si="674"/>
        <v>6168808.6</v>
      </c>
      <c r="W3296" s="14" t="str">
        <f t="shared" ca="1" si="675"/>
        <v>POINT(712556.51 6168808.6)</v>
      </c>
      <c r="X3296" s="14" t="str">
        <f>IFERROR(INDEX(BygningOmraade!B:B,MATCH(A3296,BygningOmraade!A:A,0)),"")</f>
        <v/>
      </c>
    </row>
    <row r="3297" spans="1:24" s="14" customFormat="1" x14ac:dyDescent="0.25">
      <c r="A3297" s="14">
        <f t="shared" si="663"/>
        <v>3297</v>
      </c>
      <c r="B3297" s="14" t="str">
        <f t="shared" ca="1" si="664"/>
        <v>c260ccf2-585e-4cef-961a-1af3097717da</v>
      </c>
      <c r="C3297" s="14" t="str">
        <f t="shared" ca="1" si="665"/>
        <v>0a3f507e-237e-32b8-e044-0003ba298018</v>
      </c>
      <c r="D3297" s="14">
        <f t="shared" ca="1" si="666"/>
        <v>996507</v>
      </c>
      <c r="E3297" s="1">
        <f t="shared" ca="1" si="667"/>
        <v>120</v>
      </c>
      <c r="F3297" s="1">
        <f t="shared" ca="1" si="668"/>
        <v>140</v>
      </c>
      <c r="G3297" s="1">
        <f t="shared" ca="1" si="669"/>
        <v>1979</v>
      </c>
      <c r="H3297" s="1" t="str">
        <f ca="1">IFERROR(INDEX(Varmeinstallation!B:B,MATCH(INDIRECT($A$1&amp;"L"&amp;A3297)*1,Varmeinstallation!A:A,0)),"Ingen varmeinstallationer")</f>
        <v>Centralvarme fra eget anlæg, et-kammer fyr</v>
      </c>
      <c r="I3297" s="1" t="str">
        <f ca="1">IFERROR(INDEX(Opvarmningsmiddel!B:B,MATCH(INDIRECT($A$1&amp;"M"&amp;A3297)*1,Opvarmningsmiddel!A:A,0)),"")</f>
        <v>Naturgas</v>
      </c>
      <c r="J3297" s="1">
        <f t="shared" ca="1" si="670"/>
        <v>2</v>
      </c>
      <c r="K3297" s="1" t="str">
        <f ca="1">IFERROR(INDEX(Relationstabel!$C$3:$K$10,MATCH(VALUE(INDIRECT($A$1&amp;"L"&amp;A3297)),Relationstabel!$A$3:$A$10,0),MATCH(IFERROR(VALUE(INDIRECT($A$1&amp;"M"&amp;A3297)),0),Relationstabel!$C$1:$K$1,0)),"Ingen varmeinstallationer")</f>
        <v>Naturgas</v>
      </c>
      <c r="L3297" s="1" t="str">
        <f ca="1">INDEX(Anvendelseskode!B:B,MATCH($E3297,Anvendelseskode!$A:$A,0))</f>
        <v>Fritliggende enfamilieshus (parcelhus)</v>
      </c>
      <c r="M3297" s="1" t="str">
        <f ca="1">INDEX(Anvendelseskode!C:C,MATCH($E3297,Anvendelseskode!$A:$A,0))</f>
        <v>Parcelhuse</v>
      </c>
      <c r="N3297" s="1" t="str">
        <f ca="1">INDEX(Anvendelseskode!D:D,MATCH($E3297,Anvendelseskode!$A:$A,0))</f>
        <v>Private husholdninger</v>
      </c>
      <c r="O3297" s="1" t="str">
        <f ca="1">IFERROR(INDEX(SBi!$2:$2,MATCH(G3297,SBi!$1:$1,1)),SBi!$K$2)</f>
        <v>1979-1998</v>
      </c>
      <c r="P3297" s="1">
        <f ca="1">IFERROR(INDEX(SBi!$C$3:$K$28,MATCH(E3297,SBi!$B$3:$B$28,0),MATCH(O3297,SBi!$C$2:$K$2,0)),0)</f>
        <v>105.4</v>
      </c>
      <c r="Q3297" s="19">
        <f t="shared" ca="1" si="671"/>
        <v>14.756</v>
      </c>
      <c r="R3297" s="19" t="str">
        <f ca="1">IFERROR(INDEX(VpD!$2:$2,MATCH(G3297,VpD!$1:$1,1)),VpD!$I$2)</f>
        <v>1979-1998</v>
      </c>
      <c r="S3297" s="1">
        <f ca="1">IFERROR(INDEX(VpD!$C$3:$I$27,MATCH(E3297,VpD!$B$3:$B$27,0),MATCH(R3297,VpD!$C$2:$I$2,0)),0)</f>
        <v>90</v>
      </c>
      <c r="T3297" s="19">
        <f t="shared" ca="1" si="672"/>
        <v>12.6</v>
      </c>
      <c r="U3297" s="14" t="str">
        <f t="shared" ca="1" si="673"/>
        <v xml:space="preserve">713261.29 </v>
      </c>
      <c r="V3297" s="14" t="str">
        <f t="shared" ca="1" si="674"/>
        <v>6168554.24</v>
      </c>
      <c r="W3297" s="14" t="str">
        <f t="shared" ca="1" si="675"/>
        <v>POINT(713261.29 6168554.24)</v>
      </c>
      <c r="X3297" s="14" t="str">
        <f>IFERROR(INDEX(BygningOmraade!B:B,MATCH(A3297,BygningOmraade!A:A,0)),"")</f>
        <v/>
      </c>
    </row>
    <row r="3298" spans="1:24" s="14" customFormat="1" x14ac:dyDescent="0.25">
      <c r="A3298" s="14">
        <f t="shared" si="663"/>
        <v>3298</v>
      </c>
      <c r="B3298" s="14" t="str">
        <f t="shared" ca="1" si="664"/>
        <v>c26f4d3a-9342-41a9-bedb-a262bc562cc9</v>
      </c>
      <c r="C3298" s="14" t="str">
        <f t="shared" ca="1" si="665"/>
        <v>0a3f507e-1f71-32b8-e044-0003ba298018</v>
      </c>
      <c r="D3298" s="14">
        <f t="shared" ca="1" si="666"/>
        <v>997491</v>
      </c>
      <c r="E3298" s="1">
        <f t="shared" ca="1" si="667"/>
        <v>120</v>
      </c>
      <c r="F3298" s="1">
        <f t="shared" ca="1" si="668"/>
        <v>152</v>
      </c>
      <c r="G3298" s="1">
        <f t="shared" ca="1" si="669"/>
        <v>1937</v>
      </c>
      <c r="H3298" s="1" t="str">
        <f ca="1">IFERROR(INDEX(Varmeinstallation!B:B,MATCH(INDIRECT($A$1&amp;"L"&amp;A3298)*1,Varmeinstallation!A:A,0)),"Ingen varmeinstallationer")</f>
        <v>Centralvarme fra eget anlæg, et-kammer fyr</v>
      </c>
      <c r="I3298" s="1" t="str">
        <f ca="1">IFERROR(INDEX(Opvarmningsmiddel!B:B,MATCH(INDIRECT($A$1&amp;"M"&amp;A3298)*1,Opvarmningsmiddel!A:A,0)),"")</f>
        <v>Naturgas</v>
      </c>
      <c r="J3298" s="1">
        <f t="shared" ca="1" si="670"/>
        <v>0</v>
      </c>
      <c r="K3298" s="1" t="str">
        <f ca="1">IFERROR(INDEX(Relationstabel!$C$3:$K$10,MATCH(VALUE(INDIRECT($A$1&amp;"L"&amp;A3298)),Relationstabel!$A$3:$A$10,0),MATCH(IFERROR(VALUE(INDIRECT($A$1&amp;"M"&amp;A3298)),0),Relationstabel!$C$1:$K$1,0)),"Ingen varmeinstallationer")</f>
        <v>Naturgas</v>
      </c>
      <c r="L3298" s="1" t="str">
        <f ca="1">INDEX(Anvendelseskode!B:B,MATCH($E3298,Anvendelseskode!$A:$A,0))</f>
        <v>Fritliggende enfamilieshus (parcelhus)</v>
      </c>
      <c r="M3298" s="1" t="str">
        <f ca="1">INDEX(Anvendelseskode!C:C,MATCH($E3298,Anvendelseskode!$A:$A,0))</f>
        <v>Parcelhuse</v>
      </c>
      <c r="N3298" s="1" t="str">
        <f ca="1">INDEX(Anvendelseskode!D:D,MATCH($E3298,Anvendelseskode!$A:$A,0))</f>
        <v>Private husholdninger</v>
      </c>
      <c r="O3298" s="1" t="str">
        <f ca="1">IFERROR(INDEX(SBi!$2:$2,MATCH(G3298,SBi!$1:$1,1)),SBi!$K$2)</f>
        <v>1931-1950</v>
      </c>
      <c r="P3298" s="1">
        <f ca="1">IFERROR(INDEX(SBi!$C$3:$K$28,MATCH(E3298,SBi!$B$3:$B$28,0),MATCH(O3298,SBi!$C$2:$K$2,0)),0)</f>
        <v>164.1</v>
      </c>
      <c r="Q3298" s="19">
        <f t="shared" ca="1" si="671"/>
        <v>24.943200000000001</v>
      </c>
      <c r="R3298" s="19" t="str">
        <f ca="1">IFERROR(INDEX(VpD!$2:$2,MATCH(G3298,VpD!$1:$1,1)),VpD!$I$2)</f>
        <v>1931-1950</v>
      </c>
      <c r="S3298" s="1">
        <f ca="1">IFERROR(INDEX(VpD!$C$3:$I$27,MATCH(E3298,VpD!$B$3:$B$27,0),MATCH(R3298,VpD!$C$2:$I$2,0)),0)</f>
        <v>217</v>
      </c>
      <c r="T3298" s="19">
        <f t="shared" ca="1" si="672"/>
        <v>32.984000000000002</v>
      </c>
      <c r="U3298" s="14" t="str">
        <f t="shared" ca="1" si="673"/>
        <v xml:space="preserve">713930 </v>
      </c>
      <c r="V3298" s="14" t="str">
        <f t="shared" ca="1" si="674"/>
        <v>6168816.22</v>
      </c>
      <c r="W3298" s="14" t="str">
        <f t="shared" ca="1" si="675"/>
        <v>POINT(713930 6168816.22)</v>
      </c>
      <c r="X3298" s="14" t="str">
        <f>IFERROR(INDEX(BygningOmraade!B:B,MATCH(A3298,BygningOmraade!A:A,0)),"")</f>
        <v/>
      </c>
    </row>
    <row r="3299" spans="1:24" s="14" customFormat="1" x14ac:dyDescent="0.25">
      <c r="A3299" s="14">
        <f t="shared" si="663"/>
        <v>3299</v>
      </c>
      <c r="B3299" s="14" t="str">
        <f t="shared" ca="1" si="664"/>
        <v>c273275f-0fc7-4dc9-b186-a2d4619698be</v>
      </c>
      <c r="C3299" s="14" t="str">
        <f t="shared" ca="1" si="665"/>
        <v>0a3f507e-2276-32b8-e044-0003ba298018</v>
      </c>
      <c r="D3299" s="14">
        <f t="shared" ca="1" si="666"/>
        <v>995203</v>
      </c>
      <c r="E3299" s="1">
        <f t="shared" ca="1" si="667"/>
        <v>120</v>
      </c>
      <c r="F3299" s="1">
        <f t="shared" ca="1" si="668"/>
        <v>143</v>
      </c>
      <c r="G3299" s="1">
        <f t="shared" ca="1" si="669"/>
        <v>1970</v>
      </c>
      <c r="H3299" s="1" t="str">
        <f ca="1">IFERROR(INDEX(Varmeinstallation!B:B,MATCH(INDIRECT($A$1&amp;"L"&amp;A3299)*1,Varmeinstallation!A:A,0)),"Ingen varmeinstallationer")</f>
        <v>Centralvarme fra eget anlæg, et-kammer fyr</v>
      </c>
      <c r="I3299" s="1" t="str">
        <f ca="1">IFERROR(INDEX(Opvarmningsmiddel!B:B,MATCH(INDIRECT($A$1&amp;"M"&amp;A3299)*1,Opvarmningsmiddel!A:A,0)),"")</f>
        <v>Naturgas</v>
      </c>
      <c r="J3299" s="1">
        <f t="shared" ca="1" si="670"/>
        <v>2</v>
      </c>
      <c r="K3299" s="1" t="str">
        <f ca="1">IFERROR(INDEX(Relationstabel!$C$3:$K$10,MATCH(VALUE(INDIRECT($A$1&amp;"L"&amp;A3299)),Relationstabel!$A$3:$A$10,0),MATCH(IFERROR(VALUE(INDIRECT($A$1&amp;"M"&amp;A3299)),0),Relationstabel!$C$1:$K$1,0)),"Ingen varmeinstallationer")</f>
        <v>Naturgas</v>
      </c>
      <c r="L3299" s="1" t="str">
        <f ca="1">INDEX(Anvendelseskode!B:B,MATCH($E3299,Anvendelseskode!$A:$A,0))</f>
        <v>Fritliggende enfamilieshus (parcelhus)</v>
      </c>
      <c r="M3299" s="1" t="str">
        <f ca="1">INDEX(Anvendelseskode!C:C,MATCH($E3299,Anvendelseskode!$A:$A,0))</f>
        <v>Parcelhuse</v>
      </c>
      <c r="N3299" s="1" t="str">
        <f ca="1">INDEX(Anvendelseskode!D:D,MATCH($E3299,Anvendelseskode!$A:$A,0))</f>
        <v>Private husholdninger</v>
      </c>
      <c r="O3299" s="1" t="str">
        <f ca="1">IFERROR(INDEX(SBi!$2:$2,MATCH(G3299,SBi!$1:$1,1)),SBi!$K$2)</f>
        <v>1961-1972</v>
      </c>
      <c r="P3299" s="1">
        <f ca="1">IFERROR(INDEX(SBi!$C$3:$K$28,MATCH(E3299,SBi!$B$3:$B$28,0),MATCH(O3299,SBi!$C$2:$K$2,0)),0)</f>
        <v>134.30000000000001</v>
      </c>
      <c r="Q3299" s="19">
        <f t="shared" ca="1" si="671"/>
        <v>19.204900000000002</v>
      </c>
      <c r="R3299" s="19" t="str">
        <f ca="1">IFERROR(INDEX(VpD!$2:$2,MATCH(G3299,VpD!$1:$1,1)),VpD!$I$2)</f>
        <v>1961-1972</v>
      </c>
      <c r="S3299" s="1">
        <f ca="1">IFERROR(INDEX(VpD!$C$3:$I$27,MATCH(E3299,VpD!$B$3:$B$27,0),MATCH(R3299,VpD!$C$2:$I$2,0)),0)</f>
        <v>143</v>
      </c>
      <c r="T3299" s="19">
        <f t="shared" ca="1" si="672"/>
        <v>20.449000000000002</v>
      </c>
      <c r="U3299" s="14" t="str">
        <f t="shared" ca="1" si="673"/>
        <v xml:space="preserve">711838.98 </v>
      </c>
      <c r="V3299" s="14" t="str">
        <f t="shared" ca="1" si="674"/>
        <v>6171773.92</v>
      </c>
      <c r="W3299" s="14" t="str">
        <f t="shared" ca="1" si="675"/>
        <v>POINT(711838.98 6171773.92)</v>
      </c>
      <c r="X3299" s="14" t="str">
        <f>IFERROR(INDEX(BygningOmraade!B:B,MATCH(A3299,BygningOmraade!A:A,0)),"")</f>
        <v/>
      </c>
    </row>
    <row r="3300" spans="1:24" s="14" customFormat="1" x14ac:dyDescent="0.25">
      <c r="A3300" s="14">
        <f t="shared" si="663"/>
        <v>3300</v>
      </c>
      <c r="B3300" s="14" t="str">
        <f t="shared" ca="1" si="664"/>
        <v>c277539f-bff5-4127-87b4-c06bfb426bb6</v>
      </c>
      <c r="C3300" s="14" t="str">
        <f t="shared" ca="1" si="665"/>
        <v>0a3f507e-1bc8-32b8-e044-0003ba298018</v>
      </c>
      <c r="D3300" s="14">
        <f t="shared" ca="1" si="666"/>
        <v>997570</v>
      </c>
      <c r="E3300" s="1">
        <f t="shared" ca="1" si="667"/>
        <v>130</v>
      </c>
      <c r="F3300" s="1">
        <f t="shared" ca="1" si="668"/>
        <v>101</v>
      </c>
      <c r="G3300" s="1">
        <f t="shared" ca="1" si="669"/>
        <v>1966</v>
      </c>
      <c r="H3300" s="1" t="str">
        <f ca="1">IFERROR(INDEX(Varmeinstallation!B:B,MATCH(INDIRECT($A$1&amp;"L"&amp;A3300)*1,Varmeinstallation!A:A,0)),"Ingen varmeinstallationer")</f>
        <v>Elovne, elpaneler</v>
      </c>
      <c r="I3300" s="1" t="str">
        <f ca="1">IFERROR(INDEX(Opvarmningsmiddel!B:B,MATCH(INDIRECT($A$1&amp;"M"&amp;A3300)*1,Opvarmningsmiddel!A:A,0)),"")</f>
        <v>Elektricitet</v>
      </c>
      <c r="J3300" s="1">
        <f t="shared" ca="1" si="670"/>
        <v>0</v>
      </c>
      <c r="K3300" s="1" t="str">
        <f ca="1">IFERROR(INDEX(Relationstabel!$C$3:$K$10,MATCH(VALUE(INDIRECT($A$1&amp;"L"&amp;A3300)),Relationstabel!$A$3:$A$10,0),MATCH(IFERROR(VALUE(INDIRECT($A$1&amp;"M"&amp;A3300)),0),Relationstabel!$C$1:$K$1,0)),"Ingen varmeinstallationer")</f>
        <v>Elvarme</v>
      </c>
      <c r="L3300" s="1" t="str">
        <f ca="1">INDEX(Anvendelseskode!B:B,MATCH($E3300,Anvendelseskode!$A:$A,0))</f>
        <v>Række-, kæde-, dobbelthus (lodret adskillelse mellem enhederne)</v>
      </c>
      <c r="M3300" s="1" t="str">
        <f ca="1">INDEX(Anvendelseskode!C:C,MATCH($E3300,Anvendelseskode!$A:$A,0))</f>
        <v>Række-, kæde og dobbelthuse</v>
      </c>
      <c r="N3300" s="1" t="str">
        <f ca="1">INDEX(Anvendelseskode!D:D,MATCH($E3300,Anvendelseskode!$A:$A,0))</f>
        <v>Private husholdninger</v>
      </c>
      <c r="O3300" s="1" t="str">
        <f ca="1">IFERROR(INDEX(SBi!$2:$2,MATCH(G3300,SBi!$1:$1,1)),SBi!$K$2)</f>
        <v>1961-1972</v>
      </c>
      <c r="P3300" s="1">
        <f ca="1">IFERROR(INDEX(SBi!$C$3:$K$28,MATCH(E3300,SBi!$B$3:$B$28,0),MATCH(O3300,SBi!$C$2:$K$2,0)),0)</f>
        <v>119.9</v>
      </c>
      <c r="Q3300" s="19">
        <f t="shared" ca="1" si="671"/>
        <v>12.109900000000001</v>
      </c>
      <c r="R3300" s="19" t="str">
        <f ca="1">IFERROR(INDEX(VpD!$2:$2,MATCH(G3300,VpD!$1:$1,1)),VpD!$I$2)</f>
        <v>1961-1972</v>
      </c>
      <c r="S3300" s="1">
        <f ca="1">IFERROR(INDEX(VpD!$C$3:$I$27,MATCH(E3300,VpD!$B$3:$B$27,0),MATCH(R3300,VpD!$C$2:$I$2,0)),0)</f>
        <v>120</v>
      </c>
      <c r="T3300" s="19">
        <f t="shared" ca="1" si="672"/>
        <v>12.12</v>
      </c>
      <c r="U3300" s="14" t="str">
        <f t="shared" ca="1" si="673"/>
        <v xml:space="preserve">713815.7 </v>
      </c>
      <c r="V3300" s="14" t="str">
        <f t="shared" ca="1" si="674"/>
        <v>6169303.87</v>
      </c>
      <c r="W3300" s="14" t="str">
        <f t="shared" ca="1" si="675"/>
        <v>POINT(713815.7 6169303.87)</v>
      </c>
      <c r="X3300" s="14" t="str">
        <f>IFERROR(INDEX(BygningOmraade!B:B,MATCH(A3300,BygningOmraade!A:A,0)),"")</f>
        <v/>
      </c>
    </row>
    <row r="3301" spans="1:24" s="14" customFormat="1" x14ac:dyDescent="0.25">
      <c r="A3301" s="14">
        <f t="shared" si="663"/>
        <v>3301</v>
      </c>
      <c r="B3301" s="14" t="str">
        <f t="shared" ca="1" si="664"/>
        <v>c277ae08-594c-47d1-aad4-9d0d6c156f5b</v>
      </c>
      <c r="C3301" s="14" t="str">
        <f t="shared" ca="1" si="665"/>
        <v>0a3f507e-1ce6-32b8-e044-0003ba298018</v>
      </c>
      <c r="D3301" s="14">
        <f t="shared" ca="1" si="666"/>
        <v>993656</v>
      </c>
      <c r="E3301" s="1">
        <f t="shared" ca="1" si="667"/>
        <v>120</v>
      </c>
      <c r="F3301" s="1">
        <f t="shared" ca="1" si="668"/>
        <v>134</v>
      </c>
      <c r="G3301" s="1">
        <f t="shared" ca="1" si="669"/>
        <v>1969</v>
      </c>
      <c r="H3301" s="1" t="str">
        <f ca="1">IFERROR(INDEX(Varmeinstallation!B:B,MATCH(INDIRECT($A$1&amp;"L"&amp;A3301)*1,Varmeinstallation!A:A,0)),"Ingen varmeinstallationer")</f>
        <v>Centralvarme fra eget anlæg, et-kammer fyr</v>
      </c>
      <c r="I3301" s="1" t="str">
        <f ca="1">IFERROR(INDEX(Opvarmningsmiddel!B:B,MATCH(INDIRECT($A$1&amp;"M"&amp;A3301)*1,Opvarmningsmiddel!A:A,0)),"")</f>
        <v>Naturgas</v>
      </c>
      <c r="J3301" s="1">
        <f t="shared" ca="1" si="670"/>
        <v>0</v>
      </c>
      <c r="K3301" s="1" t="str">
        <f ca="1">IFERROR(INDEX(Relationstabel!$C$3:$K$10,MATCH(VALUE(INDIRECT($A$1&amp;"L"&amp;A3301)),Relationstabel!$A$3:$A$10,0),MATCH(IFERROR(VALUE(INDIRECT($A$1&amp;"M"&amp;A3301)),0),Relationstabel!$C$1:$K$1,0)),"Ingen varmeinstallationer")</f>
        <v>Naturgas</v>
      </c>
      <c r="L3301" s="1" t="str">
        <f ca="1">INDEX(Anvendelseskode!B:B,MATCH($E3301,Anvendelseskode!$A:$A,0))</f>
        <v>Fritliggende enfamilieshus (parcelhus)</v>
      </c>
      <c r="M3301" s="1" t="str">
        <f ca="1">INDEX(Anvendelseskode!C:C,MATCH($E3301,Anvendelseskode!$A:$A,0))</f>
        <v>Parcelhuse</v>
      </c>
      <c r="N3301" s="1" t="str">
        <f ca="1">INDEX(Anvendelseskode!D:D,MATCH($E3301,Anvendelseskode!$A:$A,0))</f>
        <v>Private husholdninger</v>
      </c>
      <c r="O3301" s="1" t="str">
        <f ca="1">IFERROR(INDEX(SBi!$2:$2,MATCH(G3301,SBi!$1:$1,1)),SBi!$K$2)</f>
        <v>1961-1972</v>
      </c>
      <c r="P3301" s="1">
        <f ca="1">IFERROR(INDEX(SBi!$C$3:$K$28,MATCH(E3301,SBi!$B$3:$B$28,0),MATCH(O3301,SBi!$C$2:$K$2,0)),0)</f>
        <v>134.30000000000001</v>
      </c>
      <c r="Q3301" s="19">
        <f t="shared" ca="1" si="671"/>
        <v>17.996200000000002</v>
      </c>
      <c r="R3301" s="19" t="str">
        <f ca="1">IFERROR(INDEX(VpD!$2:$2,MATCH(G3301,VpD!$1:$1,1)),VpD!$I$2)</f>
        <v>1961-1972</v>
      </c>
      <c r="S3301" s="1">
        <f ca="1">IFERROR(INDEX(VpD!$C$3:$I$27,MATCH(E3301,VpD!$B$3:$B$27,0),MATCH(R3301,VpD!$C$2:$I$2,0)),0)</f>
        <v>143</v>
      </c>
      <c r="T3301" s="19">
        <f t="shared" ca="1" si="672"/>
        <v>19.161999999999999</v>
      </c>
      <c r="U3301" s="14" t="str">
        <f t="shared" ca="1" si="673"/>
        <v xml:space="preserve">710961.56 </v>
      </c>
      <c r="V3301" s="14" t="str">
        <f t="shared" ca="1" si="674"/>
        <v>6171933.39</v>
      </c>
      <c r="W3301" s="14" t="str">
        <f t="shared" ca="1" si="675"/>
        <v>POINT(710961.56 6171933.39)</v>
      </c>
      <c r="X3301" s="14" t="str">
        <f>IFERROR(INDEX(BygningOmraade!B:B,MATCH(A3301,BygningOmraade!A:A,0)),"")</f>
        <v/>
      </c>
    </row>
    <row r="3302" spans="1:24" s="14" customFormat="1" x14ac:dyDescent="0.25">
      <c r="A3302" s="14">
        <f t="shared" si="663"/>
        <v>3302</v>
      </c>
      <c r="B3302" s="14" t="str">
        <f t="shared" ca="1" si="664"/>
        <v>c27925d5-c6f8-468f-a3ad-bdf17ffccd80</v>
      </c>
      <c r="C3302" s="14" t="str">
        <f t="shared" ca="1" si="665"/>
        <v>0a3f507e-19ac-32b8-e044-0003ba298018</v>
      </c>
      <c r="D3302" s="14">
        <f t="shared" ca="1" si="666"/>
        <v>995270</v>
      </c>
      <c r="E3302" s="1">
        <f t="shared" ca="1" si="667"/>
        <v>130</v>
      </c>
      <c r="F3302" s="1">
        <f t="shared" ca="1" si="668"/>
        <v>124</v>
      </c>
      <c r="G3302" s="1">
        <f t="shared" ca="1" si="669"/>
        <v>1976</v>
      </c>
      <c r="H3302" s="1" t="str">
        <f ca="1">IFERROR(INDEX(Varmeinstallation!B:B,MATCH(INDIRECT($A$1&amp;"L"&amp;A3302)*1,Varmeinstallation!A:A,0)),"Ingen varmeinstallationer")</f>
        <v>Fjernvarme/blokvarme (radiatorsystemer eller varmluftanlæg)</v>
      </c>
      <c r="I3302" s="1" t="str">
        <f ca="1">IFERROR(INDEX(Opvarmningsmiddel!B:B,MATCH(INDIRECT($A$1&amp;"M"&amp;A3302)*1,Opvarmningsmiddel!A:A,0)),"")</f>
        <v/>
      </c>
      <c r="J3302" s="1">
        <f t="shared" ca="1" si="670"/>
        <v>0</v>
      </c>
      <c r="K3302" s="1" t="str">
        <f ca="1">IFERROR(INDEX(Relationstabel!$C$3:$K$10,MATCH(VALUE(INDIRECT($A$1&amp;"L"&amp;A3302)),Relationstabel!$A$3:$A$10,0),MATCH(IFERROR(VALUE(INDIRECT($A$1&amp;"M"&amp;A3302)),0),Relationstabel!$C$1:$K$1,0)),"Ingen varmeinstallationer")</f>
        <v>Fjernvarme/ Blokvarme</v>
      </c>
      <c r="L3302" s="1" t="str">
        <f ca="1">INDEX(Anvendelseskode!B:B,MATCH($E3302,Anvendelseskode!$A:$A,0))</f>
        <v>Række-, kæde-, dobbelthus (lodret adskillelse mellem enhederne)</v>
      </c>
      <c r="M3302" s="1" t="str">
        <f ca="1">INDEX(Anvendelseskode!C:C,MATCH($E3302,Anvendelseskode!$A:$A,0))</f>
        <v>Række-, kæde og dobbelthuse</v>
      </c>
      <c r="N3302" s="1" t="str">
        <f ca="1">INDEX(Anvendelseskode!D:D,MATCH($E3302,Anvendelseskode!$A:$A,0))</f>
        <v>Private husholdninger</v>
      </c>
      <c r="O3302" s="1" t="str">
        <f ca="1">IFERROR(INDEX(SBi!$2:$2,MATCH(G3302,SBi!$1:$1,1)),SBi!$K$2)</f>
        <v>1973-1978</v>
      </c>
      <c r="P3302" s="1">
        <f ca="1">IFERROR(INDEX(SBi!$C$3:$K$28,MATCH(E3302,SBi!$B$3:$B$28,0),MATCH(O3302,SBi!$C$2:$K$2,0)),0)</f>
        <v>112.6</v>
      </c>
      <c r="Q3302" s="19">
        <f t="shared" ca="1" si="671"/>
        <v>13.962399999999999</v>
      </c>
      <c r="R3302" s="19" t="str">
        <f ca="1">IFERROR(INDEX(VpD!$2:$2,MATCH(G3302,VpD!$1:$1,1)),VpD!$I$2)</f>
        <v>1973-1978</v>
      </c>
      <c r="S3302" s="1">
        <f ca="1">IFERROR(INDEX(VpD!$C$3:$I$27,MATCH(E3302,VpD!$B$3:$B$27,0),MATCH(R3302,VpD!$C$2:$I$2,0)),0)</f>
        <v>98</v>
      </c>
      <c r="T3302" s="19">
        <f t="shared" ca="1" si="672"/>
        <v>12.151999999999999</v>
      </c>
      <c r="U3302" s="14" t="str">
        <f t="shared" ca="1" si="673"/>
        <v xml:space="preserve">711793.6 </v>
      </c>
      <c r="V3302" s="14" t="str">
        <f t="shared" ca="1" si="674"/>
        <v>6172348.68</v>
      </c>
      <c r="W3302" s="14" t="str">
        <f t="shared" ca="1" si="675"/>
        <v>POINT(711793.6 6172348.68)</v>
      </c>
      <c r="X3302" s="14" t="str">
        <f>IFERROR(INDEX(BygningOmraade!B:B,MATCH(A3302,BygningOmraade!A:A,0)),"")</f>
        <v/>
      </c>
    </row>
    <row r="3303" spans="1:24" s="14" customFormat="1" x14ac:dyDescent="0.25">
      <c r="A3303" s="14">
        <f t="shared" si="663"/>
        <v>3303</v>
      </c>
      <c r="B3303" s="14" t="str">
        <f t="shared" ca="1" si="664"/>
        <v>c27fb1ad-56d7-4253-b485-f66ec92be45b</v>
      </c>
      <c r="C3303" s="14" t="str">
        <f t="shared" ca="1" si="665"/>
        <v>0a3f507e-15df-32b8-e044-0003ba298018</v>
      </c>
      <c r="D3303" s="14">
        <f t="shared" ca="1" si="666"/>
        <v>994731</v>
      </c>
      <c r="E3303" s="1">
        <f t="shared" ca="1" si="667"/>
        <v>120</v>
      </c>
      <c r="F3303" s="1">
        <f t="shared" ca="1" si="668"/>
        <v>148</v>
      </c>
      <c r="G3303" s="1">
        <f t="shared" ca="1" si="669"/>
        <v>1979</v>
      </c>
      <c r="H3303" s="1" t="str">
        <f ca="1">IFERROR(INDEX(Varmeinstallation!B:B,MATCH(INDIRECT($A$1&amp;"L"&amp;A3303)*1,Varmeinstallation!A:A,0)),"Ingen varmeinstallationer")</f>
        <v>Elovne, elpaneler</v>
      </c>
      <c r="I3303" s="1" t="str">
        <f ca="1">IFERROR(INDEX(Opvarmningsmiddel!B:B,MATCH(INDIRECT($A$1&amp;"M"&amp;A3303)*1,Opvarmningsmiddel!A:A,0)),"")</f>
        <v>Elektricitet</v>
      </c>
      <c r="J3303" s="1">
        <f t="shared" ca="1" si="670"/>
        <v>2</v>
      </c>
      <c r="K3303" s="1" t="str">
        <f ca="1">IFERROR(INDEX(Relationstabel!$C$3:$K$10,MATCH(VALUE(INDIRECT($A$1&amp;"L"&amp;A3303)),Relationstabel!$A$3:$A$10,0),MATCH(IFERROR(VALUE(INDIRECT($A$1&amp;"M"&amp;A3303)),0),Relationstabel!$C$1:$K$1,0)),"Ingen varmeinstallationer")</f>
        <v>Elvarme</v>
      </c>
      <c r="L3303" s="1" t="str">
        <f ca="1">INDEX(Anvendelseskode!B:B,MATCH($E3303,Anvendelseskode!$A:$A,0))</f>
        <v>Fritliggende enfamilieshus (parcelhus)</v>
      </c>
      <c r="M3303" s="1" t="str">
        <f ca="1">INDEX(Anvendelseskode!C:C,MATCH($E3303,Anvendelseskode!$A:$A,0))</f>
        <v>Parcelhuse</v>
      </c>
      <c r="N3303" s="1" t="str">
        <f ca="1">INDEX(Anvendelseskode!D:D,MATCH($E3303,Anvendelseskode!$A:$A,0))</f>
        <v>Private husholdninger</v>
      </c>
      <c r="O3303" s="1" t="str">
        <f ca="1">IFERROR(INDEX(SBi!$2:$2,MATCH(G3303,SBi!$1:$1,1)),SBi!$K$2)</f>
        <v>1979-1998</v>
      </c>
      <c r="P3303" s="1">
        <f ca="1">IFERROR(INDEX(SBi!$C$3:$K$28,MATCH(E3303,SBi!$B$3:$B$28,0),MATCH(O3303,SBi!$C$2:$K$2,0)),0)</f>
        <v>105.4</v>
      </c>
      <c r="Q3303" s="19">
        <f t="shared" ca="1" si="671"/>
        <v>15.599200000000002</v>
      </c>
      <c r="R3303" s="19" t="str">
        <f ca="1">IFERROR(INDEX(VpD!$2:$2,MATCH(G3303,VpD!$1:$1,1)),VpD!$I$2)</f>
        <v>1979-1998</v>
      </c>
      <c r="S3303" s="1">
        <f ca="1">IFERROR(INDEX(VpD!$C$3:$I$27,MATCH(E3303,VpD!$B$3:$B$27,0),MATCH(R3303,VpD!$C$2:$I$2,0)),0)</f>
        <v>90</v>
      </c>
      <c r="T3303" s="19">
        <f t="shared" ca="1" si="672"/>
        <v>13.32</v>
      </c>
      <c r="U3303" s="14" t="str">
        <f t="shared" ca="1" si="673"/>
        <v xml:space="preserve">711673.12 </v>
      </c>
      <c r="V3303" s="14" t="str">
        <f t="shared" ca="1" si="674"/>
        <v>6170818.96</v>
      </c>
      <c r="W3303" s="14" t="str">
        <f t="shared" ca="1" si="675"/>
        <v>POINT(711673.12 6170818.96)</v>
      </c>
      <c r="X3303" s="14" t="str">
        <f>IFERROR(INDEX(BygningOmraade!B:B,MATCH(A3303,BygningOmraade!A:A,0)),"")</f>
        <v/>
      </c>
    </row>
    <row r="3304" spans="1:24" s="14" customFormat="1" x14ac:dyDescent="0.25">
      <c r="A3304" s="14">
        <f t="shared" si="663"/>
        <v>3304</v>
      </c>
      <c r="B3304" s="14" t="str">
        <f t="shared" ca="1" si="664"/>
        <v>c28a7586-3ee6-4623-a53e-e99eb8e2d206</v>
      </c>
      <c r="C3304" s="14" t="str">
        <f t="shared" ca="1" si="665"/>
        <v>0a3f507e-1875-32b8-e044-0003ba298018</v>
      </c>
      <c r="D3304" s="14">
        <f t="shared" ca="1" si="666"/>
        <v>997717</v>
      </c>
      <c r="E3304" s="1">
        <f t="shared" ca="1" si="667"/>
        <v>120</v>
      </c>
      <c r="F3304" s="1">
        <f t="shared" ca="1" si="668"/>
        <v>185</v>
      </c>
      <c r="G3304" s="1">
        <f t="shared" ca="1" si="669"/>
        <v>2010</v>
      </c>
      <c r="H3304" s="1" t="str">
        <f ca="1">IFERROR(INDEX(Varmeinstallation!B:B,MATCH(INDIRECT($A$1&amp;"L"&amp;A3304)*1,Varmeinstallation!A:A,0)),"Ingen varmeinstallationer")</f>
        <v>Centralvarme fra eget anlæg, et-kammer fyr</v>
      </c>
      <c r="I3304" s="1" t="str">
        <f ca="1">IFERROR(INDEX(Opvarmningsmiddel!B:B,MATCH(INDIRECT($A$1&amp;"M"&amp;A3304)*1,Opvarmningsmiddel!A:A,0)),"")</f>
        <v>Naturgas</v>
      </c>
      <c r="J3304" s="1">
        <f t="shared" ca="1" si="670"/>
        <v>90</v>
      </c>
      <c r="K3304" s="1" t="str">
        <f ca="1">IFERROR(INDEX(Relationstabel!$C$3:$K$10,MATCH(VALUE(INDIRECT($A$1&amp;"L"&amp;A3304)),Relationstabel!$A$3:$A$10,0),MATCH(IFERROR(VALUE(INDIRECT($A$1&amp;"M"&amp;A3304)),0),Relationstabel!$C$1:$K$1,0)),"Ingen varmeinstallationer")</f>
        <v>Naturgas</v>
      </c>
      <c r="L3304" s="1" t="str">
        <f ca="1">INDEX(Anvendelseskode!B:B,MATCH($E3304,Anvendelseskode!$A:$A,0))</f>
        <v>Fritliggende enfamilieshus (parcelhus)</v>
      </c>
      <c r="M3304" s="1" t="str">
        <f ca="1">INDEX(Anvendelseskode!C:C,MATCH($E3304,Anvendelseskode!$A:$A,0))</f>
        <v>Parcelhuse</v>
      </c>
      <c r="N3304" s="1" t="str">
        <f ca="1">INDEX(Anvendelseskode!D:D,MATCH($E3304,Anvendelseskode!$A:$A,0))</f>
        <v>Private husholdninger</v>
      </c>
      <c r="O3304" s="1" t="str">
        <f ca="1">IFERROR(INDEX(SBi!$2:$2,MATCH(G3304,SBi!$1:$1,1)),SBi!$K$2)</f>
        <v>Efter 2006</v>
      </c>
      <c r="P3304" s="1">
        <f ca="1">IFERROR(INDEX(SBi!$C$3:$K$28,MATCH(E3304,SBi!$B$3:$B$28,0),MATCH(O3304,SBi!$C$2:$K$2,0)),0)</f>
        <v>67.3</v>
      </c>
      <c r="Q3304" s="19">
        <f t="shared" ca="1" si="671"/>
        <v>12.4505</v>
      </c>
      <c r="R3304" s="19" t="str">
        <f ca="1">IFERROR(INDEX(VpD!$2:$2,MATCH(G3304,VpD!$1:$1,1)),VpD!$I$2)</f>
        <v>&gt;1998</v>
      </c>
      <c r="S3304" s="1">
        <f ca="1">IFERROR(INDEX(VpD!$C$3:$I$27,MATCH(E3304,VpD!$B$3:$B$27,0),MATCH(R3304,VpD!$C$2:$I$2,0)),0)</f>
        <v>72</v>
      </c>
      <c r="T3304" s="19">
        <f t="shared" ca="1" si="672"/>
        <v>13.32</v>
      </c>
      <c r="U3304" s="14" t="str">
        <f t="shared" ca="1" si="673"/>
        <v xml:space="preserve">714100.66 </v>
      </c>
      <c r="V3304" s="14" t="str">
        <f t="shared" ca="1" si="674"/>
        <v>6168714.91</v>
      </c>
      <c r="W3304" s="14" t="str">
        <f t="shared" ca="1" si="675"/>
        <v>POINT(714100.66 6168714.91)</v>
      </c>
      <c r="X3304" s="14" t="str">
        <f>IFERROR(INDEX(BygningOmraade!B:B,MATCH(A3304,BygningOmraade!A:A,0)),"")</f>
        <v/>
      </c>
    </row>
    <row r="3305" spans="1:24" s="14" customFormat="1" x14ac:dyDescent="0.25">
      <c r="A3305" s="14">
        <f t="shared" si="663"/>
        <v>3305</v>
      </c>
      <c r="B3305" s="14" t="str">
        <f t="shared" ca="1" si="664"/>
        <v>c293986a-2b85-42b9-a5be-b112a7a16c0b</v>
      </c>
      <c r="C3305" s="14" t="str">
        <f t="shared" ca="1" si="665"/>
        <v>0a3f507e-1ccf-32b8-e044-0003ba298018</v>
      </c>
      <c r="D3305" s="14">
        <f t="shared" ca="1" si="666"/>
        <v>994325</v>
      </c>
      <c r="E3305" s="1">
        <f t="shared" ca="1" si="667"/>
        <v>130</v>
      </c>
      <c r="F3305" s="1">
        <f t="shared" ca="1" si="668"/>
        <v>134</v>
      </c>
      <c r="G3305" s="1">
        <f t="shared" ca="1" si="669"/>
        <v>1975</v>
      </c>
      <c r="H3305" s="1" t="str">
        <f ca="1">IFERROR(INDEX(Varmeinstallation!B:B,MATCH(INDIRECT($A$1&amp;"L"&amp;A3305)*1,Varmeinstallation!A:A,0)),"Ingen varmeinstallationer")</f>
        <v>Fjernvarme/blokvarme (radiatorsystemer eller varmluftanlæg)</v>
      </c>
      <c r="I3305" s="1" t="str">
        <f ca="1">IFERROR(INDEX(Opvarmningsmiddel!B:B,MATCH(INDIRECT($A$1&amp;"M"&amp;A3305)*1,Opvarmningsmiddel!A:A,0)),"")</f>
        <v/>
      </c>
      <c r="J3305" s="1">
        <f t="shared" ca="1" si="670"/>
        <v>0</v>
      </c>
      <c r="K3305" s="1" t="str">
        <f ca="1">IFERROR(INDEX(Relationstabel!$C$3:$K$10,MATCH(VALUE(INDIRECT($A$1&amp;"L"&amp;A3305)),Relationstabel!$A$3:$A$10,0),MATCH(IFERROR(VALUE(INDIRECT($A$1&amp;"M"&amp;A3305)),0),Relationstabel!$C$1:$K$1,0)),"Ingen varmeinstallationer")</f>
        <v>Fjernvarme/ Blokvarme</v>
      </c>
      <c r="L3305" s="1" t="str">
        <f ca="1">INDEX(Anvendelseskode!B:B,MATCH($E3305,Anvendelseskode!$A:$A,0))</f>
        <v>Række-, kæde-, dobbelthus (lodret adskillelse mellem enhederne)</v>
      </c>
      <c r="M3305" s="1" t="str">
        <f ca="1">INDEX(Anvendelseskode!C:C,MATCH($E3305,Anvendelseskode!$A:$A,0))</f>
        <v>Række-, kæde og dobbelthuse</v>
      </c>
      <c r="N3305" s="1" t="str">
        <f ca="1">INDEX(Anvendelseskode!D:D,MATCH($E3305,Anvendelseskode!$A:$A,0))</f>
        <v>Private husholdninger</v>
      </c>
      <c r="O3305" s="1" t="str">
        <f ca="1">IFERROR(INDEX(SBi!$2:$2,MATCH(G3305,SBi!$1:$1,1)),SBi!$K$2)</f>
        <v>1973-1978</v>
      </c>
      <c r="P3305" s="1">
        <f ca="1">IFERROR(INDEX(SBi!$C$3:$K$28,MATCH(E3305,SBi!$B$3:$B$28,0),MATCH(O3305,SBi!$C$2:$K$2,0)),0)</f>
        <v>112.6</v>
      </c>
      <c r="Q3305" s="19">
        <f t="shared" ca="1" si="671"/>
        <v>15.0884</v>
      </c>
      <c r="R3305" s="19" t="str">
        <f ca="1">IFERROR(INDEX(VpD!$2:$2,MATCH(G3305,VpD!$1:$1,1)),VpD!$I$2)</f>
        <v>1973-1978</v>
      </c>
      <c r="S3305" s="1">
        <f ca="1">IFERROR(INDEX(VpD!$C$3:$I$27,MATCH(E3305,VpD!$B$3:$B$27,0),MATCH(R3305,VpD!$C$2:$I$2,0)),0)</f>
        <v>98</v>
      </c>
      <c r="T3305" s="19">
        <f t="shared" ca="1" si="672"/>
        <v>13.132</v>
      </c>
      <c r="U3305" s="14" t="str">
        <f t="shared" ca="1" si="673"/>
        <v xml:space="preserve">711260.54 </v>
      </c>
      <c r="V3305" s="14" t="str">
        <f t="shared" ca="1" si="674"/>
        <v>6172449.81</v>
      </c>
      <c r="W3305" s="14" t="str">
        <f t="shared" ca="1" si="675"/>
        <v>POINT(711260.54 6172449.81)</v>
      </c>
      <c r="X3305" s="14" t="str">
        <f>IFERROR(INDEX(BygningOmraade!B:B,MATCH(A3305,BygningOmraade!A:A,0)),"")</f>
        <v/>
      </c>
    </row>
    <row r="3306" spans="1:24" s="14" customFormat="1" x14ac:dyDescent="0.25">
      <c r="A3306" s="14">
        <f t="shared" si="663"/>
        <v>3306</v>
      </c>
      <c r="B3306" s="14" t="str">
        <f t="shared" ca="1" si="664"/>
        <v>c2983584-27a2-42a7-bf43-ca71611fe67f</v>
      </c>
      <c r="C3306" s="14" t="str">
        <f t="shared" ca="1" si="665"/>
        <v>0a3f507e-1f4a-32b8-e044-0003ba298018</v>
      </c>
      <c r="D3306" s="14">
        <f t="shared" ca="1" si="666"/>
        <v>994327</v>
      </c>
      <c r="E3306" s="1">
        <f t="shared" ca="1" si="667"/>
        <v>120</v>
      </c>
      <c r="F3306" s="1">
        <f t="shared" ca="1" si="668"/>
        <v>159</v>
      </c>
      <c r="G3306" s="1">
        <f t="shared" ca="1" si="669"/>
        <v>1981</v>
      </c>
      <c r="H3306" s="1" t="str">
        <f ca="1">IFERROR(INDEX(Varmeinstallation!B:B,MATCH(INDIRECT($A$1&amp;"L"&amp;A3306)*1,Varmeinstallation!A:A,0)),"Ingen varmeinstallationer")</f>
        <v>Fjernvarme/blokvarme (radiatorsystemer eller varmluftanlæg)</v>
      </c>
      <c r="I3306" s="1" t="str">
        <f ca="1">IFERROR(INDEX(Opvarmningsmiddel!B:B,MATCH(INDIRECT($A$1&amp;"M"&amp;A3306)*1,Opvarmningsmiddel!A:A,0)),"")</f>
        <v/>
      </c>
      <c r="J3306" s="1">
        <f t="shared" ca="1" si="670"/>
        <v>0</v>
      </c>
      <c r="K3306" s="1" t="str">
        <f ca="1">IFERROR(INDEX(Relationstabel!$C$3:$K$10,MATCH(VALUE(INDIRECT($A$1&amp;"L"&amp;A3306)),Relationstabel!$A$3:$A$10,0),MATCH(IFERROR(VALUE(INDIRECT($A$1&amp;"M"&amp;A3306)),0),Relationstabel!$C$1:$K$1,0)),"Ingen varmeinstallationer")</f>
        <v>Fjernvarme/ Blokvarme</v>
      </c>
      <c r="L3306" s="1" t="str">
        <f ca="1">INDEX(Anvendelseskode!B:B,MATCH($E3306,Anvendelseskode!$A:$A,0))</f>
        <v>Fritliggende enfamilieshus (parcelhus)</v>
      </c>
      <c r="M3306" s="1" t="str">
        <f ca="1">INDEX(Anvendelseskode!C:C,MATCH($E3306,Anvendelseskode!$A:$A,0))</f>
        <v>Parcelhuse</v>
      </c>
      <c r="N3306" s="1" t="str">
        <f ca="1">INDEX(Anvendelseskode!D:D,MATCH($E3306,Anvendelseskode!$A:$A,0))</f>
        <v>Private husholdninger</v>
      </c>
      <c r="O3306" s="1" t="str">
        <f ca="1">IFERROR(INDEX(SBi!$2:$2,MATCH(G3306,SBi!$1:$1,1)),SBi!$K$2)</f>
        <v>1979-1998</v>
      </c>
      <c r="P3306" s="1">
        <f ca="1">IFERROR(INDEX(SBi!$C$3:$K$28,MATCH(E3306,SBi!$B$3:$B$28,0),MATCH(O3306,SBi!$C$2:$K$2,0)),0)</f>
        <v>105.4</v>
      </c>
      <c r="Q3306" s="19">
        <f t="shared" ca="1" si="671"/>
        <v>16.758600000000001</v>
      </c>
      <c r="R3306" s="19" t="str">
        <f ca="1">IFERROR(INDEX(VpD!$2:$2,MATCH(G3306,VpD!$1:$1,1)),VpD!$I$2)</f>
        <v>1979-1998</v>
      </c>
      <c r="S3306" s="1">
        <f ca="1">IFERROR(INDEX(VpD!$C$3:$I$27,MATCH(E3306,VpD!$B$3:$B$27,0),MATCH(R3306,VpD!$C$2:$I$2,0)),0)</f>
        <v>90</v>
      </c>
      <c r="T3306" s="19">
        <f t="shared" ca="1" si="672"/>
        <v>14.31</v>
      </c>
      <c r="U3306" s="14" t="str">
        <f t="shared" ca="1" si="673"/>
        <v xml:space="preserve">711282.03 </v>
      </c>
      <c r="V3306" s="14" t="str">
        <f t="shared" ca="1" si="674"/>
        <v>6171673.79</v>
      </c>
      <c r="W3306" s="14" t="str">
        <f t="shared" ca="1" si="675"/>
        <v>POINT(711282.03 6171673.79)</v>
      </c>
      <c r="X3306" s="14" t="str">
        <f>IFERROR(INDEX(BygningOmraade!B:B,MATCH(A3306,BygningOmraade!A:A,0)),"")</f>
        <v/>
      </c>
    </row>
    <row r="3307" spans="1:24" s="14" customFormat="1" x14ac:dyDescent="0.25">
      <c r="A3307" s="14">
        <f t="shared" si="663"/>
        <v>3307</v>
      </c>
      <c r="B3307" s="14" t="str">
        <f t="shared" ca="1" si="664"/>
        <v>c2aef062-cf56-4a13-86d4-2cee24b080ab</v>
      </c>
      <c r="C3307" s="14" t="str">
        <f t="shared" ca="1" si="665"/>
        <v>0a3f507e-1534-32b8-e044-0003ba298018</v>
      </c>
      <c r="D3307" s="14">
        <f t="shared" ca="1" si="666"/>
        <v>994847</v>
      </c>
      <c r="E3307" s="1">
        <f t="shared" ca="1" si="667"/>
        <v>130</v>
      </c>
      <c r="F3307" s="1">
        <f t="shared" ca="1" si="668"/>
        <v>120</v>
      </c>
      <c r="G3307" s="1">
        <f t="shared" ca="1" si="669"/>
        <v>1993</v>
      </c>
      <c r="H3307" s="1" t="str">
        <f ca="1">IFERROR(INDEX(Varmeinstallation!B:B,MATCH(INDIRECT($A$1&amp;"L"&amp;A3307)*1,Varmeinstallation!A:A,0)),"Ingen varmeinstallationer")</f>
        <v>Fjernvarme/blokvarme (radiatorsystemer eller varmluftanlæg)</v>
      </c>
      <c r="I3307" s="1" t="str">
        <f ca="1">IFERROR(INDEX(Opvarmningsmiddel!B:B,MATCH(INDIRECT($A$1&amp;"M"&amp;A3307)*1,Opvarmningsmiddel!A:A,0)),"")</f>
        <v/>
      </c>
      <c r="J3307" s="1">
        <f t="shared" ca="1" si="670"/>
        <v>0</v>
      </c>
      <c r="K3307" s="1" t="str">
        <f ca="1">IFERROR(INDEX(Relationstabel!$C$3:$K$10,MATCH(VALUE(INDIRECT($A$1&amp;"L"&amp;A3307)),Relationstabel!$A$3:$A$10,0),MATCH(IFERROR(VALUE(INDIRECT($A$1&amp;"M"&amp;A3307)),0),Relationstabel!$C$1:$K$1,0)),"Ingen varmeinstallationer")</f>
        <v>Fjernvarme/ Blokvarme</v>
      </c>
      <c r="L3307" s="1" t="str">
        <f ca="1">INDEX(Anvendelseskode!B:B,MATCH($E3307,Anvendelseskode!$A:$A,0))</f>
        <v>Række-, kæde-, dobbelthus (lodret adskillelse mellem enhederne)</v>
      </c>
      <c r="M3307" s="1" t="str">
        <f ca="1">INDEX(Anvendelseskode!C:C,MATCH($E3307,Anvendelseskode!$A:$A,0))</f>
        <v>Række-, kæde og dobbelthuse</v>
      </c>
      <c r="N3307" s="1" t="str">
        <f ca="1">INDEX(Anvendelseskode!D:D,MATCH($E3307,Anvendelseskode!$A:$A,0))</f>
        <v>Private husholdninger</v>
      </c>
      <c r="O3307" s="1" t="str">
        <f ca="1">IFERROR(INDEX(SBi!$2:$2,MATCH(G3307,SBi!$1:$1,1)),SBi!$K$2)</f>
        <v>1979-1998</v>
      </c>
      <c r="P3307" s="1">
        <f ca="1">IFERROR(INDEX(SBi!$C$3:$K$28,MATCH(E3307,SBi!$B$3:$B$28,0),MATCH(O3307,SBi!$C$2:$K$2,0)),0)</f>
        <v>96.8</v>
      </c>
      <c r="Q3307" s="19">
        <f t="shared" ca="1" si="671"/>
        <v>11.616</v>
      </c>
      <c r="R3307" s="19" t="str">
        <f ca="1">IFERROR(INDEX(VpD!$2:$2,MATCH(G3307,VpD!$1:$1,1)),VpD!$I$2)</f>
        <v>1979-1998</v>
      </c>
      <c r="S3307" s="1">
        <f ca="1">IFERROR(INDEX(VpD!$C$3:$I$27,MATCH(E3307,VpD!$B$3:$B$27,0),MATCH(R3307,VpD!$C$2:$I$2,0)),0)</f>
        <v>74</v>
      </c>
      <c r="T3307" s="19">
        <f t="shared" ca="1" si="672"/>
        <v>8.8800000000000008</v>
      </c>
      <c r="U3307" s="14" t="str">
        <f t="shared" ca="1" si="673"/>
        <v xml:space="preserve">711575.45 </v>
      </c>
      <c r="V3307" s="14" t="str">
        <f t="shared" ca="1" si="674"/>
        <v>6172501.16</v>
      </c>
      <c r="W3307" s="14" t="str">
        <f t="shared" ca="1" si="675"/>
        <v>POINT(711575.45 6172501.16)</v>
      </c>
      <c r="X3307" s="14" t="str">
        <f>IFERROR(INDEX(BygningOmraade!B:B,MATCH(A3307,BygningOmraade!A:A,0)),"")</f>
        <v/>
      </c>
    </row>
    <row r="3308" spans="1:24" s="14" customFormat="1" x14ac:dyDescent="0.25">
      <c r="A3308" s="14">
        <f t="shared" si="663"/>
        <v>3308</v>
      </c>
      <c r="B3308" s="14" t="str">
        <f t="shared" ca="1" si="664"/>
        <v>c2c23961-cd2c-4cc6-98a3-43a51c09b249</v>
      </c>
      <c r="C3308" s="14" t="str">
        <f t="shared" ca="1" si="665"/>
        <v>0a3f507e-1937-32b8-e044-0003ba298018</v>
      </c>
      <c r="D3308" s="14">
        <f t="shared" ca="1" si="666"/>
        <v>996771</v>
      </c>
      <c r="E3308" s="1">
        <f t="shared" ca="1" si="667"/>
        <v>130</v>
      </c>
      <c r="F3308" s="1">
        <f t="shared" ca="1" si="668"/>
        <v>109</v>
      </c>
      <c r="G3308" s="1">
        <f t="shared" ca="1" si="669"/>
        <v>1978</v>
      </c>
      <c r="H3308" s="1" t="str">
        <f ca="1">IFERROR(INDEX(Varmeinstallation!B:B,MATCH(INDIRECT($A$1&amp;"L"&amp;A3308)*1,Varmeinstallation!A:A,0)),"Ingen varmeinstallationer")</f>
        <v>Fjernvarme/blokvarme (radiatorsystemer eller varmluftanlæg)</v>
      </c>
      <c r="I3308" s="1" t="str">
        <f ca="1">IFERROR(INDEX(Opvarmningsmiddel!B:B,MATCH(INDIRECT($A$1&amp;"M"&amp;A3308)*1,Opvarmningsmiddel!A:A,0)),"")</f>
        <v/>
      </c>
      <c r="J3308" s="1">
        <f t="shared" ca="1" si="670"/>
        <v>0</v>
      </c>
      <c r="K3308" s="1" t="str">
        <f ca="1">IFERROR(INDEX(Relationstabel!$C$3:$K$10,MATCH(VALUE(INDIRECT($A$1&amp;"L"&amp;A3308)),Relationstabel!$A$3:$A$10,0),MATCH(IFERROR(VALUE(INDIRECT($A$1&amp;"M"&amp;A3308)),0),Relationstabel!$C$1:$K$1,0)),"Ingen varmeinstallationer")</f>
        <v>Fjernvarme/ Blokvarme</v>
      </c>
      <c r="L3308" s="1" t="str">
        <f ca="1">INDEX(Anvendelseskode!B:B,MATCH($E3308,Anvendelseskode!$A:$A,0))</f>
        <v>Række-, kæde-, dobbelthus (lodret adskillelse mellem enhederne)</v>
      </c>
      <c r="M3308" s="1" t="str">
        <f ca="1">INDEX(Anvendelseskode!C:C,MATCH($E3308,Anvendelseskode!$A:$A,0))</f>
        <v>Række-, kæde og dobbelthuse</v>
      </c>
      <c r="N3308" s="1" t="str">
        <f ca="1">INDEX(Anvendelseskode!D:D,MATCH($E3308,Anvendelseskode!$A:$A,0))</f>
        <v>Private husholdninger</v>
      </c>
      <c r="O3308" s="1" t="str">
        <f ca="1">IFERROR(INDEX(SBi!$2:$2,MATCH(G3308,SBi!$1:$1,1)),SBi!$K$2)</f>
        <v>1973-1978</v>
      </c>
      <c r="P3308" s="1">
        <f ca="1">IFERROR(INDEX(SBi!$C$3:$K$28,MATCH(E3308,SBi!$B$3:$B$28,0),MATCH(O3308,SBi!$C$2:$K$2,0)),0)</f>
        <v>112.6</v>
      </c>
      <c r="Q3308" s="19">
        <f t="shared" ca="1" si="671"/>
        <v>12.273399999999999</v>
      </c>
      <c r="R3308" s="19" t="str">
        <f ca="1">IFERROR(INDEX(VpD!$2:$2,MATCH(G3308,VpD!$1:$1,1)),VpD!$I$2)</f>
        <v>1973-1978</v>
      </c>
      <c r="S3308" s="1">
        <f ca="1">IFERROR(INDEX(VpD!$C$3:$I$27,MATCH(E3308,VpD!$B$3:$B$27,0),MATCH(R3308,VpD!$C$2:$I$2,0)),0)</f>
        <v>98</v>
      </c>
      <c r="T3308" s="19">
        <f t="shared" ca="1" si="672"/>
        <v>10.682</v>
      </c>
      <c r="U3308" s="14" t="str">
        <f t="shared" ca="1" si="673"/>
        <v xml:space="preserve">713477.6 </v>
      </c>
      <c r="V3308" s="14" t="str">
        <f t="shared" ca="1" si="674"/>
        <v>6169796.34</v>
      </c>
      <c r="W3308" s="14" t="str">
        <f t="shared" ca="1" si="675"/>
        <v>POINT(713477.6 6169796.34)</v>
      </c>
      <c r="X3308" s="14" t="str">
        <f>IFERROR(INDEX(BygningOmraade!B:B,MATCH(A3308,BygningOmraade!A:A,0)),"")</f>
        <v/>
      </c>
    </row>
    <row r="3309" spans="1:24" s="14" customFormat="1" x14ac:dyDescent="0.25">
      <c r="A3309" s="14">
        <f t="shared" si="663"/>
        <v>3309</v>
      </c>
      <c r="B3309" s="14" t="str">
        <f t="shared" ca="1" si="664"/>
        <v>c2cd5c38-5615-428b-b6c8-1edf4923623e</v>
      </c>
      <c r="C3309" s="14" t="str">
        <f t="shared" ca="1" si="665"/>
        <v>0a3f507e-1c0e-32b8-e044-0003ba298018</v>
      </c>
      <c r="D3309" s="14">
        <f t="shared" ca="1" si="666"/>
        <v>996922</v>
      </c>
      <c r="E3309" s="1">
        <f t="shared" ca="1" si="667"/>
        <v>130</v>
      </c>
      <c r="F3309" s="1">
        <f t="shared" ca="1" si="668"/>
        <v>110</v>
      </c>
      <c r="G3309" s="1">
        <f t="shared" ca="1" si="669"/>
        <v>1967</v>
      </c>
      <c r="H3309" s="1" t="str">
        <f ca="1">IFERROR(INDEX(Varmeinstallation!B:B,MATCH(INDIRECT($A$1&amp;"L"&amp;A3309)*1,Varmeinstallation!A:A,0)),"Ingen varmeinstallationer")</f>
        <v>Fjernvarme/blokvarme (radiatorsystemer eller varmluftanlæg)</v>
      </c>
      <c r="I3309" s="1" t="str">
        <f ca="1">IFERROR(INDEX(Opvarmningsmiddel!B:B,MATCH(INDIRECT($A$1&amp;"M"&amp;A3309)*1,Opvarmningsmiddel!A:A,0)),"")</f>
        <v/>
      </c>
      <c r="J3309" s="1">
        <f t="shared" ca="1" si="670"/>
        <v>0</v>
      </c>
      <c r="K3309" s="1" t="str">
        <f ca="1">IFERROR(INDEX(Relationstabel!$C$3:$K$10,MATCH(VALUE(INDIRECT($A$1&amp;"L"&amp;A3309)),Relationstabel!$A$3:$A$10,0),MATCH(IFERROR(VALUE(INDIRECT($A$1&amp;"M"&amp;A3309)),0),Relationstabel!$C$1:$K$1,0)),"Ingen varmeinstallationer")</f>
        <v>Fjernvarme/ Blokvarme</v>
      </c>
      <c r="L3309" s="1" t="str">
        <f ca="1">INDEX(Anvendelseskode!B:B,MATCH($E3309,Anvendelseskode!$A:$A,0))</f>
        <v>Række-, kæde-, dobbelthus (lodret adskillelse mellem enhederne)</v>
      </c>
      <c r="M3309" s="1" t="str">
        <f ca="1">INDEX(Anvendelseskode!C:C,MATCH($E3309,Anvendelseskode!$A:$A,0))</f>
        <v>Række-, kæde og dobbelthuse</v>
      </c>
      <c r="N3309" s="1" t="str">
        <f ca="1">INDEX(Anvendelseskode!D:D,MATCH($E3309,Anvendelseskode!$A:$A,0))</f>
        <v>Private husholdninger</v>
      </c>
      <c r="O3309" s="1" t="str">
        <f ca="1">IFERROR(INDEX(SBi!$2:$2,MATCH(G3309,SBi!$1:$1,1)),SBi!$K$2)</f>
        <v>1961-1972</v>
      </c>
      <c r="P3309" s="1">
        <f ca="1">IFERROR(INDEX(SBi!$C$3:$K$28,MATCH(E3309,SBi!$B$3:$B$28,0),MATCH(O3309,SBi!$C$2:$K$2,0)),0)</f>
        <v>119.9</v>
      </c>
      <c r="Q3309" s="19">
        <f t="shared" ca="1" si="671"/>
        <v>13.189</v>
      </c>
      <c r="R3309" s="19" t="str">
        <f ca="1">IFERROR(INDEX(VpD!$2:$2,MATCH(G3309,VpD!$1:$1,1)),VpD!$I$2)</f>
        <v>1961-1972</v>
      </c>
      <c r="S3309" s="1">
        <f ca="1">IFERROR(INDEX(VpD!$C$3:$I$27,MATCH(E3309,VpD!$B$3:$B$27,0),MATCH(R3309,VpD!$C$2:$I$2,0)),0)</f>
        <v>120</v>
      </c>
      <c r="T3309" s="19">
        <f t="shared" ca="1" si="672"/>
        <v>13.2</v>
      </c>
      <c r="U3309" s="14" t="str">
        <f t="shared" ca="1" si="673"/>
        <v xml:space="preserve">713635.69 </v>
      </c>
      <c r="V3309" s="14" t="str">
        <f t="shared" ca="1" si="674"/>
        <v>6169274.55</v>
      </c>
      <c r="W3309" s="14" t="str">
        <f t="shared" ca="1" si="675"/>
        <v>POINT(713635.69 6169274.55)</v>
      </c>
      <c r="X3309" s="14" t="str">
        <f>IFERROR(INDEX(BygningOmraade!B:B,MATCH(A3309,BygningOmraade!A:A,0)),"")</f>
        <v/>
      </c>
    </row>
    <row r="3310" spans="1:24" s="14" customFormat="1" x14ac:dyDescent="0.25">
      <c r="A3310" s="14">
        <f t="shared" si="663"/>
        <v>3310</v>
      </c>
      <c r="B3310" s="14" t="str">
        <f t="shared" ca="1" si="664"/>
        <v>c2e1145b-f572-490d-b6b7-b8e0831932c5</v>
      </c>
      <c r="C3310" s="14" t="str">
        <f t="shared" ca="1" si="665"/>
        <v>0a3f507e-180c-32b8-e044-0003ba298018</v>
      </c>
      <c r="D3310" s="14">
        <f t="shared" ca="1" si="666"/>
        <v>995791</v>
      </c>
      <c r="E3310" s="1">
        <f t="shared" ca="1" si="667"/>
        <v>130</v>
      </c>
      <c r="F3310" s="1">
        <f t="shared" ca="1" si="668"/>
        <v>172</v>
      </c>
      <c r="G3310" s="1">
        <f t="shared" ca="1" si="669"/>
        <v>1965</v>
      </c>
      <c r="H3310" s="1" t="str">
        <f ca="1">IFERROR(INDEX(Varmeinstallation!B:B,MATCH(INDIRECT($A$1&amp;"L"&amp;A3310)*1,Varmeinstallation!A:A,0)),"Ingen varmeinstallationer")</f>
        <v>Centralvarme fra eget anlæg, et-kammer fyr</v>
      </c>
      <c r="I3310" s="1" t="str">
        <f ca="1">IFERROR(INDEX(Opvarmningsmiddel!B:B,MATCH(INDIRECT($A$1&amp;"M"&amp;A3310)*1,Opvarmningsmiddel!A:A,0)),"")</f>
        <v>Naturgas</v>
      </c>
      <c r="J3310" s="1">
        <f t="shared" ca="1" si="670"/>
        <v>0</v>
      </c>
      <c r="K3310" s="1" t="str">
        <f ca="1">IFERROR(INDEX(Relationstabel!$C$3:$K$10,MATCH(VALUE(INDIRECT($A$1&amp;"L"&amp;A3310)),Relationstabel!$A$3:$A$10,0),MATCH(IFERROR(VALUE(INDIRECT($A$1&amp;"M"&amp;A3310)),0),Relationstabel!$C$1:$K$1,0)),"Ingen varmeinstallationer")</f>
        <v>Naturgas</v>
      </c>
      <c r="L3310" s="1" t="str">
        <f ca="1">INDEX(Anvendelseskode!B:B,MATCH($E3310,Anvendelseskode!$A:$A,0))</f>
        <v>Række-, kæde-, dobbelthus (lodret adskillelse mellem enhederne)</v>
      </c>
      <c r="M3310" s="1" t="str">
        <f ca="1">INDEX(Anvendelseskode!C:C,MATCH($E3310,Anvendelseskode!$A:$A,0))</f>
        <v>Række-, kæde og dobbelthuse</v>
      </c>
      <c r="N3310" s="1" t="str">
        <f ca="1">INDEX(Anvendelseskode!D:D,MATCH($E3310,Anvendelseskode!$A:$A,0))</f>
        <v>Private husholdninger</v>
      </c>
      <c r="O3310" s="1" t="str">
        <f ca="1">IFERROR(INDEX(SBi!$2:$2,MATCH(G3310,SBi!$1:$1,1)),SBi!$K$2)</f>
        <v>1961-1972</v>
      </c>
      <c r="P3310" s="1">
        <f ca="1">IFERROR(INDEX(SBi!$C$3:$K$28,MATCH(E3310,SBi!$B$3:$B$28,0),MATCH(O3310,SBi!$C$2:$K$2,0)),0)</f>
        <v>119.9</v>
      </c>
      <c r="Q3310" s="19">
        <f t="shared" ca="1" si="671"/>
        <v>20.622799999999998</v>
      </c>
      <c r="R3310" s="19" t="str">
        <f ca="1">IFERROR(INDEX(VpD!$2:$2,MATCH(G3310,VpD!$1:$1,1)),VpD!$I$2)</f>
        <v>1961-1972</v>
      </c>
      <c r="S3310" s="1">
        <f ca="1">IFERROR(INDEX(VpD!$C$3:$I$27,MATCH(E3310,VpD!$B$3:$B$27,0),MATCH(R3310,VpD!$C$2:$I$2,0)),0)</f>
        <v>120</v>
      </c>
      <c r="T3310" s="19">
        <f t="shared" ca="1" si="672"/>
        <v>20.64</v>
      </c>
      <c r="U3310" s="14" t="str">
        <f t="shared" ca="1" si="673"/>
        <v xml:space="preserve">712134.62 </v>
      </c>
      <c r="V3310" s="14" t="str">
        <f t="shared" ca="1" si="674"/>
        <v>6169523</v>
      </c>
      <c r="W3310" s="14" t="str">
        <f t="shared" ca="1" si="675"/>
        <v>POINT(712134.62 6169523)</v>
      </c>
      <c r="X3310" s="14" t="str">
        <f>IFERROR(INDEX(BygningOmraade!B:B,MATCH(A3310,BygningOmraade!A:A,0)),"")</f>
        <v/>
      </c>
    </row>
    <row r="3311" spans="1:24" s="14" customFormat="1" x14ac:dyDescent="0.25">
      <c r="A3311" s="14">
        <f t="shared" si="663"/>
        <v>3311</v>
      </c>
      <c r="B3311" s="14" t="str">
        <f t="shared" ca="1" si="664"/>
        <v>c2e51364-f6bc-482c-ac1d-136c746404c5</v>
      </c>
      <c r="C3311" s="14" t="str">
        <f t="shared" ca="1" si="665"/>
        <v>0a3f507e-2120-32b8-e044-0003ba298018</v>
      </c>
      <c r="D3311" s="14">
        <f t="shared" ca="1" si="666"/>
        <v>996464</v>
      </c>
      <c r="E3311" s="1">
        <f t="shared" ca="1" si="667"/>
        <v>120</v>
      </c>
      <c r="F3311" s="1">
        <f t="shared" ca="1" si="668"/>
        <v>121</v>
      </c>
      <c r="G3311" s="1">
        <f t="shared" ca="1" si="669"/>
        <v>1967</v>
      </c>
      <c r="H3311" s="1" t="str">
        <f ca="1">IFERROR(INDEX(Varmeinstallation!B:B,MATCH(INDIRECT($A$1&amp;"L"&amp;A3311)*1,Varmeinstallation!A:A,0)),"Ingen varmeinstallationer")</f>
        <v>Centralvarme fra eget anlæg, et-kammer fyr</v>
      </c>
      <c r="I3311" s="1" t="str">
        <f ca="1">IFERROR(INDEX(Opvarmningsmiddel!B:B,MATCH(INDIRECT($A$1&amp;"M"&amp;A3311)*1,Opvarmningsmiddel!A:A,0)),"")</f>
        <v>Flydende brændsel (olie, petroleum, flaskegas m.m.)</v>
      </c>
      <c r="J3311" s="1">
        <f t="shared" ca="1" si="670"/>
        <v>2</v>
      </c>
      <c r="K3311" s="1" t="str">
        <f ca="1">IFERROR(INDEX(Relationstabel!$C$3:$K$10,MATCH(VALUE(INDIRECT($A$1&amp;"L"&amp;A3311)),Relationstabel!$A$3:$A$10,0),MATCH(IFERROR(VALUE(INDIRECT($A$1&amp;"M"&amp;A3311)),0),Relationstabel!$C$1:$K$1,0)),"Ingen varmeinstallationer")</f>
        <v>Olie</v>
      </c>
      <c r="L3311" s="1" t="str">
        <f ca="1">INDEX(Anvendelseskode!B:B,MATCH($E3311,Anvendelseskode!$A:$A,0))</f>
        <v>Fritliggende enfamilieshus (parcelhus)</v>
      </c>
      <c r="M3311" s="1" t="str">
        <f ca="1">INDEX(Anvendelseskode!C:C,MATCH($E3311,Anvendelseskode!$A:$A,0))</f>
        <v>Parcelhuse</v>
      </c>
      <c r="N3311" s="1" t="str">
        <f ca="1">INDEX(Anvendelseskode!D:D,MATCH($E3311,Anvendelseskode!$A:$A,0))</f>
        <v>Private husholdninger</v>
      </c>
      <c r="O3311" s="1" t="str">
        <f ca="1">IFERROR(INDEX(SBi!$2:$2,MATCH(G3311,SBi!$1:$1,1)),SBi!$K$2)</f>
        <v>1961-1972</v>
      </c>
      <c r="P3311" s="1">
        <f ca="1">IFERROR(INDEX(SBi!$C$3:$K$28,MATCH(E3311,SBi!$B$3:$B$28,0),MATCH(O3311,SBi!$C$2:$K$2,0)),0)</f>
        <v>134.30000000000001</v>
      </c>
      <c r="Q3311" s="19">
        <f t="shared" ca="1" si="671"/>
        <v>16.250300000000003</v>
      </c>
      <c r="R3311" s="19" t="str">
        <f ca="1">IFERROR(INDEX(VpD!$2:$2,MATCH(G3311,VpD!$1:$1,1)),VpD!$I$2)</f>
        <v>1961-1972</v>
      </c>
      <c r="S3311" s="1">
        <f ca="1">IFERROR(INDEX(VpD!$C$3:$I$27,MATCH(E3311,VpD!$B$3:$B$27,0),MATCH(R3311,VpD!$C$2:$I$2,0)),0)</f>
        <v>143</v>
      </c>
      <c r="T3311" s="19">
        <f t="shared" ca="1" si="672"/>
        <v>17.303000000000001</v>
      </c>
      <c r="U3311" s="14" t="str">
        <f t="shared" ca="1" si="673"/>
        <v xml:space="preserve">713310.79 </v>
      </c>
      <c r="V3311" s="14" t="str">
        <f t="shared" ca="1" si="674"/>
        <v>6169015.18</v>
      </c>
      <c r="W3311" s="14" t="str">
        <f t="shared" ca="1" si="675"/>
        <v>POINT(713310.79 6169015.18)</v>
      </c>
      <c r="X3311" s="14" t="str">
        <f>IFERROR(INDEX(BygningOmraade!B:B,MATCH(A3311,BygningOmraade!A:A,0)),"")</f>
        <v/>
      </c>
    </row>
    <row r="3312" spans="1:24" s="14" customFormat="1" x14ac:dyDescent="0.25">
      <c r="A3312" s="14">
        <f t="shared" si="663"/>
        <v>3312</v>
      </c>
      <c r="B3312" s="14" t="str">
        <f t="shared" ca="1" si="664"/>
        <v>c2fdd301-0e22-4ac9-b1e7-477d447e577b</v>
      </c>
      <c r="C3312" s="14" t="str">
        <f t="shared" ca="1" si="665"/>
        <v>0a3f507e-1958-32b8-e044-0003ba298018</v>
      </c>
      <c r="D3312" s="14">
        <f t="shared" ca="1" si="666"/>
        <v>995241</v>
      </c>
      <c r="E3312" s="1">
        <f t="shared" ca="1" si="667"/>
        <v>130</v>
      </c>
      <c r="F3312" s="1">
        <f t="shared" ca="1" si="668"/>
        <v>125</v>
      </c>
      <c r="G3312" s="1">
        <f t="shared" ca="1" si="669"/>
        <v>1978</v>
      </c>
      <c r="H3312" s="1" t="str">
        <f ca="1">IFERROR(INDEX(Varmeinstallation!B:B,MATCH(INDIRECT($A$1&amp;"L"&amp;A3312)*1,Varmeinstallation!A:A,0)),"Ingen varmeinstallationer")</f>
        <v>Elovne, elpaneler</v>
      </c>
      <c r="I3312" s="1" t="str">
        <f ca="1">IFERROR(INDEX(Opvarmningsmiddel!B:B,MATCH(INDIRECT($A$1&amp;"M"&amp;A3312)*1,Opvarmningsmiddel!A:A,0)),"")</f>
        <v>Elektricitet</v>
      </c>
      <c r="J3312" s="1">
        <f t="shared" ca="1" si="670"/>
        <v>0</v>
      </c>
      <c r="K3312" s="1" t="str">
        <f ca="1">IFERROR(INDEX(Relationstabel!$C$3:$K$10,MATCH(VALUE(INDIRECT($A$1&amp;"L"&amp;A3312)),Relationstabel!$A$3:$A$10,0),MATCH(IFERROR(VALUE(INDIRECT($A$1&amp;"M"&amp;A3312)),0),Relationstabel!$C$1:$K$1,0)),"Ingen varmeinstallationer")</f>
        <v>Elvarme</v>
      </c>
      <c r="L3312" s="1" t="str">
        <f ca="1">INDEX(Anvendelseskode!B:B,MATCH($E3312,Anvendelseskode!$A:$A,0))</f>
        <v>Række-, kæde-, dobbelthus (lodret adskillelse mellem enhederne)</v>
      </c>
      <c r="M3312" s="1" t="str">
        <f ca="1">INDEX(Anvendelseskode!C:C,MATCH($E3312,Anvendelseskode!$A:$A,0))</f>
        <v>Række-, kæde og dobbelthuse</v>
      </c>
      <c r="N3312" s="1" t="str">
        <f ca="1">INDEX(Anvendelseskode!D:D,MATCH($E3312,Anvendelseskode!$A:$A,0))</f>
        <v>Private husholdninger</v>
      </c>
      <c r="O3312" s="1" t="str">
        <f ca="1">IFERROR(INDEX(SBi!$2:$2,MATCH(G3312,SBi!$1:$1,1)),SBi!$K$2)</f>
        <v>1973-1978</v>
      </c>
      <c r="P3312" s="1">
        <f ca="1">IFERROR(INDEX(SBi!$C$3:$K$28,MATCH(E3312,SBi!$B$3:$B$28,0),MATCH(O3312,SBi!$C$2:$K$2,0)),0)</f>
        <v>112.6</v>
      </c>
      <c r="Q3312" s="19">
        <f t="shared" ca="1" si="671"/>
        <v>14.074999999999999</v>
      </c>
      <c r="R3312" s="19" t="str">
        <f ca="1">IFERROR(INDEX(VpD!$2:$2,MATCH(G3312,VpD!$1:$1,1)),VpD!$I$2)</f>
        <v>1973-1978</v>
      </c>
      <c r="S3312" s="1">
        <f ca="1">IFERROR(INDEX(VpD!$C$3:$I$27,MATCH(E3312,VpD!$B$3:$B$27,0),MATCH(R3312,VpD!$C$2:$I$2,0)),0)</f>
        <v>98</v>
      </c>
      <c r="T3312" s="19">
        <f t="shared" ca="1" si="672"/>
        <v>12.25</v>
      </c>
      <c r="U3312" s="14" t="str">
        <f t="shared" ca="1" si="673"/>
        <v xml:space="preserve">711800.27 </v>
      </c>
      <c r="V3312" s="14" t="str">
        <f t="shared" ca="1" si="674"/>
        <v>6172571.56</v>
      </c>
      <c r="W3312" s="14" t="str">
        <f t="shared" ca="1" si="675"/>
        <v>POINT(711800.27 6172571.56)</v>
      </c>
      <c r="X3312" s="14" t="str">
        <f>IFERROR(INDEX(BygningOmraade!B:B,MATCH(A3312,BygningOmraade!A:A,0)),"")</f>
        <v/>
      </c>
    </row>
    <row r="3313" spans="1:24" s="14" customFormat="1" x14ac:dyDescent="0.25">
      <c r="A3313" s="14">
        <f t="shared" si="663"/>
        <v>3313</v>
      </c>
      <c r="B3313" s="14" t="str">
        <f t="shared" ca="1" si="664"/>
        <v>c30a0545-9c0a-4a74-959f-59c4cd64fff4</v>
      </c>
      <c r="C3313" s="14" t="str">
        <f t="shared" ca="1" si="665"/>
        <v>0a3f507e-1bff-32b8-e044-0003ba298018</v>
      </c>
      <c r="D3313" s="14">
        <f t="shared" ca="1" si="666"/>
        <v>996699</v>
      </c>
      <c r="E3313" s="1">
        <f t="shared" ca="1" si="667"/>
        <v>120</v>
      </c>
      <c r="F3313" s="1">
        <f t="shared" ca="1" si="668"/>
        <v>129</v>
      </c>
      <c r="G3313" s="1">
        <f t="shared" ca="1" si="669"/>
        <v>1975</v>
      </c>
      <c r="H3313" s="1" t="str">
        <f ca="1">IFERROR(INDEX(Varmeinstallation!B:B,MATCH(INDIRECT($A$1&amp;"L"&amp;A3313)*1,Varmeinstallation!A:A,0)),"Ingen varmeinstallationer")</f>
        <v>Centralvarme fra eget anlæg, et-kammer fyr</v>
      </c>
      <c r="I3313" s="1" t="str">
        <f ca="1">IFERROR(INDEX(Opvarmningsmiddel!B:B,MATCH(INDIRECT($A$1&amp;"M"&amp;A3313)*1,Opvarmningsmiddel!A:A,0)),"")</f>
        <v>Naturgas</v>
      </c>
      <c r="J3313" s="1">
        <f t="shared" ca="1" si="670"/>
        <v>0</v>
      </c>
      <c r="K3313" s="1" t="str">
        <f ca="1">IFERROR(INDEX(Relationstabel!$C$3:$K$10,MATCH(VALUE(INDIRECT($A$1&amp;"L"&amp;A3313)),Relationstabel!$A$3:$A$10,0),MATCH(IFERROR(VALUE(INDIRECT($A$1&amp;"M"&amp;A3313)),0),Relationstabel!$C$1:$K$1,0)),"Ingen varmeinstallationer")</f>
        <v>Naturgas</v>
      </c>
      <c r="L3313" s="1" t="str">
        <f ca="1">INDEX(Anvendelseskode!B:B,MATCH($E3313,Anvendelseskode!$A:$A,0))</f>
        <v>Fritliggende enfamilieshus (parcelhus)</v>
      </c>
      <c r="M3313" s="1" t="str">
        <f ca="1">INDEX(Anvendelseskode!C:C,MATCH($E3313,Anvendelseskode!$A:$A,0))</f>
        <v>Parcelhuse</v>
      </c>
      <c r="N3313" s="1" t="str">
        <f ca="1">INDEX(Anvendelseskode!D:D,MATCH($E3313,Anvendelseskode!$A:$A,0))</f>
        <v>Private husholdninger</v>
      </c>
      <c r="O3313" s="1" t="str">
        <f ca="1">IFERROR(INDEX(SBi!$2:$2,MATCH(G3313,SBi!$1:$1,1)),SBi!$K$2)</f>
        <v>1973-1978</v>
      </c>
      <c r="P3313" s="1">
        <f ca="1">IFERROR(INDEX(SBi!$C$3:$K$28,MATCH(E3313,SBi!$B$3:$B$28,0),MATCH(O3313,SBi!$C$2:$K$2,0)),0)</f>
        <v>119.8</v>
      </c>
      <c r="Q3313" s="19">
        <f t="shared" ca="1" si="671"/>
        <v>15.454199999999998</v>
      </c>
      <c r="R3313" s="19" t="str">
        <f ca="1">IFERROR(INDEX(VpD!$2:$2,MATCH(G3313,VpD!$1:$1,1)),VpD!$I$2)</f>
        <v>1973-1978</v>
      </c>
      <c r="S3313" s="1">
        <f ca="1">IFERROR(INDEX(VpD!$C$3:$I$27,MATCH(E3313,VpD!$B$3:$B$27,0),MATCH(R3313,VpD!$C$2:$I$2,0)),0)</f>
        <v>117</v>
      </c>
      <c r="T3313" s="19">
        <f t="shared" ca="1" si="672"/>
        <v>15.093</v>
      </c>
      <c r="U3313" s="14" t="str">
        <f t="shared" ca="1" si="673"/>
        <v xml:space="preserve">713530.16 </v>
      </c>
      <c r="V3313" s="14" t="str">
        <f t="shared" ca="1" si="674"/>
        <v>6169197.91</v>
      </c>
      <c r="W3313" s="14" t="str">
        <f t="shared" ca="1" si="675"/>
        <v>POINT(713530.16 6169197.91)</v>
      </c>
      <c r="X3313" s="14" t="str">
        <f>IFERROR(INDEX(BygningOmraade!B:B,MATCH(A3313,BygningOmraade!A:A,0)),"")</f>
        <v/>
      </c>
    </row>
    <row r="3314" spans="1:24" s="14" customFormat="1" x14ac:dyDescent="0.25">
      <c r="A3314" s="14">
        <f t="shared" si="663"/>
        <v>3314</v>
      </c>
      <c r="B3314" s="14" t="str">
        <f t="shared" ca="1" si="664"/>
        <v>c30f10b8-0731-4d2b-878a-86ed303d123e</v>
      </c>
      <c r="C3314" s="14" t="str">
        <f t="shared" ca="1" si="665"/>
        <v>0a3f507e-2202-32b8-e044-0003ba298018</v>
      </c>
      <c r="D3314" s="14">
        <f t="shared" ca="1" si="666"/>
        <v>995911</v>
      </c>
      <c r="E3314" s="1">
        <f t="shared" ca="1" si="667"/>
        <v>120</v>
      </c>
      <c r="F3314" s="1">
        <f t="shared" ca="1" si="668"/>
        <v>118</v>
      </c>
      <c r="G3314" s="1">
        <f t="shared" ca="1" si="669"/>
        <v>1996</v>
      </c>
      <c r="H3314" s="1" t="str">
        <f ca="1">IFERROR(INDEX(Varmeinstallation!B:B,MATCH(INDIRECT($A$1&amp;"L"&amp;A3314)*1,Varmeinstallation!A:A,0)),"Ingen varmeinstallationer")</f>
        <v>Centralvarme fra eget anlæg, et-kammer fyr</v>
      </c>
      <c r="I3314" s="1" t="str">
        <f ca="1">IFERROR(INDEX(Opvarmningsmiddel!B:B,MATCH(INDIRECT($A$1&amp;"M"&amp;A3314)*1,Opvarmningsmiddel!A:A,0)),"")</f>
        <v>Naturgas</v>
      </c>
      <c r="J3314" s="1">
        <f t="shared" ca="1" si="670"/>
        <v>2</v>
      </c>
      <c r="K3314" s="1" t="str">
        <f ca="1">IFERROR(INDEX(Relationstabel!$C$3:$K$10,MATCH(VALUE(INDIRECT($A$1&amp;"L"&amp;A3314)),Relationstabel!$A$3:$A$10,0),MATCH(IFERROR(VALUE(INDIRECT($A$1&amp;"M"&amp;A3314)),0),Relationstabel!$C$1:$K$1,0)),"Ingen varmeinstallationer")</f>
        <v>Naturgas</v>
      </c>
      <c r="L3314" s="1" t="str">
        <f ca="1">INDEX(Anvendelseskode!B:B,MATCH($E3314,Anvendelseskode!$A:$A,0))</f>
        <v>Fritliggende enfamilieshus (parcelhus)</v>
      </c>
      <c r="M3314" s="1" t="str">
        <f ca="1">INDEX(Anvendelseskode!C:C,MATCH($E3314,Anvendelseskode!$A:$A,0))</f>
        <v>Parcelhuse</v>
      </c>
      <c r="N3314" s="1" t="str">
        <f ca="1">INDEX(Anvendelseskode!D:D,MATCH($E3314,Anvendelseskode!$A:$A,0))</f>
        <v>Private husholdninger</v>
      </c>
      <c r="O3314" s="1" t="str">
        <f ca="1">IFERROR(INDEX(SBi!$2:$2,MATCH(G3314,SBi!$1:$1,1)),SBi!$K$2)</f>
        <v>1979-1998</v>
      </c>
      <c r="P3314" s="1">
        <f ca="1">IFERROR(INDEX(SBi!$C$3:$K$28,MATCH(E3314,SBi!$B$3:$B$28,0),MATCH(O3314,SBi!$C$2:$K$2,0)),0)</f>
        <v>105.4</v>
      </c>
      <c r="Q3314" s="19">
        <f t="shared" ca="1" si="671"/>
        <v>12.437200000000001</v>
      </c>
      <c r="R3314" s="19" t="str">
        <f ca="1">IFERROR(INDEX(VpD!$2:$2,MATCH(G3314,VpD!$1:$1,1)),VpD!$I$2)</f>
        <v>1979-1998</v>
      </c>
      <c r="S3314" s="1">
        <f ca="1">IFERROR(INDEX(VpD!$C$3:$I$27,MATCH(E3314,VpD!$B$3:$B$27,0),MATCH(R3314,VpD!$C$2:$I$2,0)),0)</f>
        <v>90</v>
      </c>
      <c r="T3314" s="19">
        <f t="shared" ca="1" si="672"/>
        <v>10.62</v>
      </c>
      <c r="U3314" s="14" t="str">
        <f t="shared" ca="1" si="673"/>
        <v xml:space="preserve">712807.05 </v>
      </c>
      <c r="V3314" s="14" t="str">
        <f t="shared" ca="1" si="674"/>
        <v>6169228.01</v>
      </c>
      <c r="W3314" s="14" t="str">
        <f t="shared" ca="1" si="675"/>
        <v>POINT(712807.05 6169228.01)</v>
      </c>
      <c r="X3314" s="14" t="str">
        <f>IFERROR(INDEX(BygningOmraade!B:B,MATCH(A3314,BygningOmraade!A:A,0)),"")</f>
        <v/>
      </c>
    </row>
    <row r="3315" spans="1:24" s="14" customFormat="1" x14ac:dyDescent="0.25">
      <c r="A3315" s="14">
        <f t="shared" si="663"/>
        <v>3315</v>
      </c>
      <c r="B3315" s="14" t="str">
        <f t="shared" ca="1" si="664"/>
        <v>c31e87ba-eed9-4b2a-915a-6359bf5f5616</v>
      </c>
      <c r="C3315" s="14" t="str">
        <f t="shared" ca="1" si="665"/>
        <v>75d4829b-359f-165e-e044-00144f3ead67</v>
      </c>
      <c r="D3315" s="14">
        <f t="shared" ca="1" si="666"/>
        <v>994526</v>
      </c>
      <c r="E3315" s="1">
        <f t="shared" ca="1" si="667"/>
        <v>230</v>
      </c>
      <c r="F3315" s="1">
        <f t="shared" ca="1" si="668"/>
        <v>4</v>
      </c>
      <c r="G3315" s="1">
        <f t="shared" ca="1" si="669"/>
        <v>1976</v>
      </c>
      <c r="H3315" s="1" t="str">
        <f ca="1">IFERROR(INDEX(Varmeinstallation!B:B,MATCH(INDIRECT($A$1&amp;"L"&amp;A3315)*1,Varmeinstallation!A:A,0)),"Ingen varmeinstallationer")</f>
        <v>Ingen varmeinstallationer</v>
      </c>
      <c r="I3315" s="1" t="str">
        <f ca="1">IFERROR(INDEX(Opvarmningsmiddel!B:B,MATCH(INDIRECT($A$1&amp;"M"&amp;A3315)*1,Opvarmningsmiddel!A:A,0)),"")</f>
        <v/>
      </c>
      <c r="J3315" s="1">
        <f t="shared" ca="1" si="670"/>
        <v>0</v>
      </c>
      <c r="K3315" s="1" t="str">
        <f ca="1">IFERROR(INDEX(Relationstabel!$C$3:$K$10,MATCH(VALUE(INDIRECT($A$1&amp;"L"&amp;A3315)),Relationstabel!$A$3:$A$10,0),MATCH(IFERROR(VALUE(INDIRECT($A$1&amp;"M"&amp;A3315)),0),Relationstabel!$C$1:$K$1,0)),"Ingen varmeinstallationer")</f>
        <v>Ingen varmeinstallation</v>
      </c>
      <c r="L3315" s="1" t="str">
        <f ca="1">INDEX(Anvendelseskode!B:B,MATCH($E3315,Anvendelseskode!$A:$A,0))</f>
        <v>El-, gas-, vand- eller varmeværk forbrændingsanstalt m.v..</v>
      </c>
      <c r="M3315" s="1" t="str">
        <f ca="1">INDEX(Anvendelseskode!C:C,MATCH($E3315,Anvendelseskode!$A:$A,0))</f>
        <v>El-, gas-, vand- og varmeværker</v>
      </c>
      <c r="N3315" s="1" t="str">
        <f ca="1">INDEX(Anvendelseskode!D:D,MATCH($E3315,Anvendelseskode!$A:$A,0))</f>
        <v>Industri</v>
      </c>
      <c r="O3315" s="1" t="str">
        <f ca="1">IFERROR(INDEX(SBi!$2:$2,MATCH(G3315,SBi!$1:$1,1)),SBi!$K$2)</f>
        <v>1973-1978</v>
      </c>
      <c r="P3315" s="1">
        <f ca="1">IFERROR(INDEX(SBi!$C$3:$K$28,MATCH(E3315,SBi!$B$3:$B$28,0),MATCH(O3315,SBi!$C$2:$K$2,0)),0)</f>
        <v>97</v>
      </c>
      <c r="Q3315" s="19">
        <f t="shared" ca="1" si="671"/>
        <v>0.38800000000000001</v>
      </c>
      <c r="R3315" s="19" t="str">
        <f ca="1">IFERROR(INDEX(VpD!$2:$2,MATCH(G3315,VpD!$1:$1,1)),VpD!$I$2)</f>
        <v>1973-1978</v>
      </c>
      <c r="S3315" s="1">
        <f ca="1">IFERROR(INDEX(VpD!$C$3:$I$27,MATCH(E3315,VpD!$B$3:$B$27,0),MATCH(R3315,VpD!$C$2:$I$2,0)),0)</f>
        <v>97</v>
      </c>
      <c r="T3315" s="19">
        <f t="shared" ca="1" si="672"/>
        <v>0.38800000000000001</v>
      </c>
      <c r="U3315" s="14" t="str">
        <f t="shared" ca="1" si="673"/>
        <v xml:space="preserve">711714.69 </v>
      </c>
      <c r="V3315" s="14" t="str">
        <f t="shared" ca="1" si="674"/>
        <v>6172363.3</v>
      </c>
      <c r="W3315" s="14" t="str">
        <f t="shared" ca="1" si="675"/>
        <v>POINT(711714.69 6172363.3)</v>
      </c>
      <c r="X3315" s="14" t="str">
        <f>IFERROR(INDEX(BygningOmraade!B:B,MATCH(A3315,BygningOmraade!A:A,0)),"")</f>
        <v/>
      </c>
    </row>
    <row r="3316" spans="1:24" s="14" customFormat="1" x14ac:dyDescent="0.25">
      <c r="A3316" s="14">
        <f t="shared" si="663"/>
        <v>3316</v>
      </c>
      <c r="B3316" s="14" t="str">
        <f t="shared" ca="1" si="664"/>
        <v>c31ff1cd-89a8-457f-b97d-b06d43205a93</v>
      </c>
      <c r="C3316" s="14" t="str">
        <f t="shared" ca="1" si="665"/>
        <v>0a3f507e-18c7-32b8-e044-0003ba298018</v>
      </c>
      <c r="D3316" s="14">
        <f t="shared" ca="1" si="666"/>
        <v>994251</v>
      </c>
      <c r="E3316" s="1">
        <f t="shared" ca="1" si="667"/>
        <v>130</v>
      </c>
      <c r="F3316" s="1">
        <f t="shared" ca="1" si="668"/>
        <v>107</v>
      </c>
      <c r="G3316" s="1">
        <f t="shared" ca="1" si="669"/>
        <v>1987</v>
      </c>
      <c r="H3316" s="1" t="str">
        <f ca="1">IFERROR(INDEX(Varmeinstallation!B:B,MATCH(INDIRECT($A$1&amp;"L"&amp;A3316)*1,Varmeinstallation!A:A,0)),"Ingen varmeinstallationer")</f>
        <v>Fjernvarme/blokvarme (radiatorsystemer eller varmluftanlæg)</v>
      </c>
      <c r="I3316" s="1" t="str">
        <f ca="1">IFERROR(INDEX(Opvarmningsmiddel!B:B,MATCH(INDIRECT($A$1&amp;"M"&amp;A3316)*1,Opvarmningsmiddel!A:A,0)),"")</f>
        <v/>
      </c>
      <c r="J3316" s="1">
        <f t="shared" ca="1" si="670"/>
        <v>0</v>
      </c>
      <c r="K3316" s="1" t="str">
        <f ca="1">IFERROR(INDEX(Relationstabel!$C$3:$K$10,MATCH(VALUE(INDIRECT($A$1&amp;"L"&amp;A3316)),Relationstabel!$A$3:$A$10,0),MATCH(IFERROR(VALUE(INDIRECT($A$1&amp;"M"&amp;A3316)),0),Relationstabel!$C$1:$K$1,0)),"Ingen varmeinstallationer")</f>
        <v>Fjernvarme/ Blokvarme</v>
      </c>
      <c r="L3316" s="1" t="str">
        <f ca="1">INDEX(Anvendelseskode!B:B,MATCH($E3316,Anvendelseskode!$A:$A,0))</f>
        <v>Række-, kæde-, dobbelthus (lodret adskillelse mellem enhederne)</v>
      </c>
      <c r="M3316" s="1" t="str">
        <f ca="1">INDEX(Anvendelseskode!C:C,MATCH($E3316,Anvendelseskode!$A:$A,0))</f>
        <v>Række-, kæde og dobbelthuse</v>
      </c>
      <c r="N3316" s="1" t="str">
        <f ca="1">INDEX(Anvendelseskode!D:D,MATCH($E3316,Anvendelseskode!$A:$A,0))</f>
        <v>Private husholdninger</v>
      </c>
      <c r="O3316" s="1" t="str">
        <f ca="1">IFERROR(INDEX(SBi!$2:$2,MATCH(G3316,SBi!$1:$1,1)),SBi!$K$2)</f>
        <v>1979-1998</v>
      </c>
      <c r="P3316" s="1">
        <f ca="1">IFERROR(INDEX(SBi!$C$3:$K$28,MATCH(E3316,SBi!$B$3:$B$28,0),MATCH(O3316,SBi!$C$2:$K$2,0)),0)</f>
        <v>96.8</v>
      </c>
      <c r="Q3316" s="19">
        <f t="shared" ca="1" si="671"/>
        <v>10.3576</v>
      </c>
      <c r="R3316" s="19" t="str">
        <f ca="1">IFERROR(INDEX(VpD!$2:$2,MATCH(G3316,VpD!$1:$1,1)),VpD!$I$2)</f>
        <v>1979-1998</v>
      </c>
      <c r="S3316" s="1">
        <f ca="1">IFERROR(INDEX(VpD!$C$3:$I$27,MATCH(E3316,VpD!$B$3:$B$27,0),MATCH(R3316,VpD!$C$2:$I$2,0)),0)</f>
        <v>74</v>
      </c>
      <c r="T3316" s="19">
        <f t="shared" ca="1" si="672"/>
        <v>7.9180000000000001</v>
      </c>
      <c r="U3316" s="14" t="str">
        <f t="shared" ca="1" si="673"/>
        <v xml:space="preserve">711343.37 </v>
      </c>
      <c r="V3316" s="14" t="str">
        <f t="shared" ca="1" si="674"/>
        <v>6171780.81</v>
      </c>
      <c r="W3316" s="14" t="str">
        <f t="shared" ca="1" si="675"/>
        <v>POINT(711343.37 6171780.81)</v>
      </c>
      <c r="X3316" s="14" t="str">
        <f>IFERROR(INDEX(BygningOmraade!B:B,MATCH(A3316,BygningOmraade!A:A,0)),"")</f>
        <v/>
      </c>
    </row>
    <row r="3317" spans="1:24" s="14" customFormat="1" x14ac:dyDescent="0.25">
      <c r="A3317" s="14">
        <f t="shared" si="663"/>
        <v>3317</v>
      </c>
      <c r="B3317" s="14" t="str">
        <f t="shared" ca="1" si="664"/>
        <v>c320215d-909e-4e81-b0f6-5206d735ef64</v>
      </c>
      <c r="C3317" s="14" t="str">
        <f t="shared" ca="1" si="665"/>
        <v>0a3f507e-1625-32b8-e044-0003ba298018</v>
      </c>
      <c r="D3317" s="14">
        <f t="shared" ca="1" si="666"/>
        <v>995873</v>
      </c>
      <c r="E3317" s="1">
        <f t="shared" ca="1" si="667"/>
        <v>120</v>
      </c>
      <c r="F3317" s="1">
        <f t="shared" ca="1" si="668"/>
        <v>164</v>
      </c>
      <c r="G3317" s="1">
        <f t="shared" ca="1" si="669"/>
        <v>1973</v>
      </c>
      <c r="H3317" s="1" t="str">
        <f ca="1">IFERROR(INDEX(Varmeinstallation!B:B,MATCH(INDIRECT($A$1&amp;"L"&amp;A3317)*1,Varmeinstallation!A:A,0)),"Ingen varmeinstallationer")</f>
        <v>Centralvarme fra eget anlæg, et-kammer fyr</v>
      </c>
      <c r="I3317" s="1" t="str">
        <f ca="1">IFERROR(INDEX(Opvarmningsmiddel!B:B,MATCH(INDIRECT($A$1&amp;"M"&amp;A3317)*1,Opvarmningsmiddel!A:A,0)),"")</f>
        <v>Flydende brændsel (olie, petroleum, flaskegas m.m.)</v>
      </c>
      <c r="J3317" s="1">
        <f t="shared" ca="1" si="670"/>
        <v>2</v>
      </c>
      <c r="K3317" s="1" t="str">
        <f ca="1">IFERROR(INDEX(Relationstabel!$C$3:$K$10,MATCH(VALUE(INDIRECT($A$1&amp;"L"&amp;A3317)),Relationstabel!$A$3:$A$10,0),MATCH(IFERROR(VALUE(INDIRECT($A$1&amp;"M"&amp;A3317)),0),Relationstabel!$C$1:$K$1,0)),"Ingen varmeinstallationer")</f>
        <v>Olie</v>
      </c>
      <c r="L3317" s="1" t="str">
        <f ca="1">INDEX(Anvendelseskode!B:B,MATCH($E3317,Anvendelseskode!$A:$A,0))</f>
        <v>Fritliggende enfamilieshus (parcelhus)</v>
      </c>
      <c r="M3317" s="1" t="str">
        <f ca="1">INDEX(Anvendelseskode!C:C,MATCH($E3317,Anvendelseskode!$A:$A,0))</f>
        <v>Parcelhuse</v>
      </c>
      <c r="N3317" s="1" t="str">
        <f ca="1">INDEX(Anvendelseskode!D:D,MATCH($E3317,Anvendelseskode!$A:$A,0))</f>
        <v>Private husholdninger</v>
      </c>
      <c r="O3317" s="1" t="str">
        <f ca="1">IFERROR(INDEX(SBi!$2:$2,MATCH(G3317,SBi!$1:$1,1)),SBi!$K$2)</f>
        <v>1973-1978</v>
      </c>
      <c r="P3317" s="1">
        <f ca="1">IFERROR(INDEX(SBi!$C$3:$K$28,MATCH(E3317,SBi!$B$3:$B$28,0),MATCH(O3317,SBi!$C$2:$K$2,0)),0)</f>
        <v>119.8</v>
      </c>
      <c r="Q3317" s="19">
        <f t="shared" ca="1" si="671"/>
        <v>19.647200000000002</v>
      </c>
      <c r="R3317" s="19" t="str">
        <f ca="1">IFERROR(INDEX(VpD!$2:$2,MATCH(G3317,VpD!$1:$1,1)),VpD!$I$2)</f>
        <v>1973-1978</v>
      </c>
      <c r="S3317" s="1">
        <f ca="1">IFERROR(INDEX(VpD!$C$3:$I$27,MATCH(E3317,VpD!$B$3:$B$27,0),MATCH(R3317,VpD!$C$2:$I$2,0)),0)</f>
        <v>117</v>
      </c>
      <c r="T3317" s="19">
        <f t="shared" ca="1" si="672"/>
        <v>19.187999999999999</v>
      </c>
      <c r="U3317" s="14" t="str">
        <f t="shared" ca="1" si="673"/>
        <v xml:space="preserve">712894.01 </v>
      </c>
      <c r="V3317" s="14" t="str">
        <f t="shared" ca="1" si="674"/>
        <v>6168851.91</v>
      </c>
      <c r="W3317" s="14" t="str">
        <f t="shared" ca="1" si="675"/>
        <v>POINT(712894.01 6168851.91)</v>
      </c>
      <c r="X3317" s="14" t="str">
        <f>IFERROR(INDEX(BygningOmraade!B:B,MATCH(A3317,BygningOmraade!A:A,0)),"")</f>
        <v/>
      </c>
    </row>
    <row r="3318" spans="1:24" s="14" customFormat="1" x14ac:dyDescent="0.25">
      <c r="A3318" s="14">
        <f t="shared" si="663"/>
        <v>3318</v>
      </c>
      <c r="B3318" s="14" t="str">
        <f t="shared" ca="1" si="664"/>
        <v>c3470400-36b6-44a6-b42d-70bc482abb62</v>
      </c>
      <c r="C3318" s="14" t="str">
        <f t="shared" ca="1" si="665"/>
        <v>0a3f507e-2285-32b8-e044-0003ba298018</v>
      </c>
      <c r="D3318" s="14">
        <f t="shared" ca="1" si="666"/>
        <v>995381</v>
      </c>
      <c r="E3318" s="1">
        <f t="shared" ca="1" si="667"/>
        <v>120</v>
      </c>
      <c r="F3318" s="1">
        <f t="shared" ca="1" si="668"/>
        <v>138</v>
      </c>
      <c r="G3318" s="1">
        <f t="shared" ca="1" si="669"/>
        <v>1970</v>
      </c>
      <c r="H3318" s="1" t="str">
        <f ca="1">IFERROR(INDEX(Varmeinstallation!B:B,MATCH(INDIRECT($A$1&amp;"L"&amp;A3318)*1,Varmeinstallation!A:A,0)),"Ingen varmeinstallationer")</f>
        <v>Elovne, elpaneler</v>
      </c>
      <c r="I3318" s="1" t="str">
        <f ca="1">IFERROR(INDEX(Opvarmningsmiddel!B:B,MATCH(INDIRECT($A$1&amp;"M"&amp;A3318)*1,Opvarmningsmiddel!A:A,0)),"")</f>
        <v>Elektricitet</v>
      </c>
      <c r="J3318" s="1">
        <f t="shared" ca="1" si="670"/>
        <v>0</v>
      </c>
      <c r="K3318" s="1" t="str">
        <f ca="1">IFERROR(INDEX(Relationstabel!$C$3:$K$10,MATCH(VALUE(INDIRECT($A$1&amp;"L"&amp;A3318)),Relationstabel!$A$3:$A$10,0),MATCH(IFERROR(VALUE(INDIRECT($A$1&amp;"M"&amp;A3318)),0),Relationstabel!$C$1:$K$1,0)),"Ingen varmeinstallationer")</f>
        <v>Elvarme</v>
      </c>
      <c r="L3318" s="1" t="str">
        <f ca="1">INDEX(Anvendelseskode!B:B,MATCH($E3318,Anvendelseskode!$A:$A,0))</f>
        <v>Fritliggende enfamilieshus (parcelhus)</v>
      </c>
      <c r="M3318" s="1" t="str">
        <f ca="1">INDEX(Anvendelseskode!C:C,MATCH($E3318,Anvendelseskode!$A:$A,0))</f>
        <v>Parcelhuse</v>
      </c>
      <c r="N3318" s="1" t="str">
        <f ca="1">INDEX(Anvendelseskode!D:D,MATCH($E3318,Anvendelseskode!$A:$A,0))</f>
        <v>Private husholdninger</v>
      </c>
      <c r="O3318" s="1" t="str">
        <f ca="1">IFERROR(INDEX(SBi!$2:$2,MATCH(G3318,SBi!$1:$1,1)),SBi!$K$2)</f>
        <v>1961-1972</v>
      </c>
      <c r="P3318" s="1">
        <f ca="1">IFERROR(INDEX(SBi!$C$3:$K$28,MATCH(E3318,SBi!$B$3:$B$28,0),MATCH(O3318,SBi!$C$2:$K$2,0)),0)</f>
        <v>134.30000000000001</v>
      </c>
      <c r="Q3318" s="19">
        <f t="shared" ca="1" si="671"/>
        <v>18.5334</v>
      </c>
      <c r="R3318" s="19" t="str">
        <f ca="1">IFERROR(INDEX(VpD!$2:$2,MATCH(G3318,VpD!$1:$1,1)),VpD!$I$2)</f>
        <v>1961-1972</v>
      </c>
      <c r="S3318" s="1">
        <f ca="1">IFERROR(INDEX(VpD!$C$3:$I$27,MATCH(E3318,VpD!$B$3:$B$27,0),MATCH(R3318,VpD!$C$2:$I$2,0)),0)</f>
        <v>143</v>
      </c>
      <c r="T3318" s="19">
        <f t="shared" ca="1" si="672"/>
        <v>19.734000000000002</v>
      </c>
      <c r="U3318" s="14" t="str">
        <f t="shared" ca="1" si="673"/>
        <v xml:space="preserve">712007.24 </v>
      </c>
      <c r="V3318" s="14" t="str">
        <f t="shared" ca="1" si="674"/>
        <v>6171844.22</v>
      </c>
      <c r="W3318" s="14" t="str">
        <f t="shared" ca="1" si="675"/>
        <v>POINT(712007.24 6171844.22)</v>
      </c>
      <c r="X3318" s="14" t="str">
        <f>IFERROR(INDEX(BygningOmraade!B:B,MATCH(A3318,BygningOmraade!A:A,0)),"")</f>
        <v/>
      </c>
    </row>
    <row r="3319" spans="1:24" s="14" customFormat="1" x14ac:dyDescent="0.25">
      <c r="A3319" s="14">
        <f t="shared" si="663"/>
        <v>3319</v>
      </c>
      <c r="B3319" s="14" t="str">
        <f t="shared" ca="1" si="664"/>
        <v>c372b67f-be32-401b-ae5e-d3b89c36f7b2</v>
      </c>
      <c r="C3319" s="14" t="str">
        <f t="shared" ca="1" si="665"/>
        <v>0a3f507e-1be0-32b8-e044-0003ba298018</v>
      </c>
      <c r="D3319" s="14">
        <f t="shared" ca="1" si="666"/>
        <v>997150</v>
      </c>
      <c r="E3319" s="1">
        <f t="shared" ca="1" si="667"/>
        <v>130</v>
      </c>
      <c r="F3319" s="1">
        <f t="shared" ca="1" si="668"/>
        <v>101</v>
      </c>
      <c r="G3319" s="1">
        <f t="shared" ca="1" si="669"/>
        <v>1966</v>
      </c>
      <c r="H3319" s="1" t="str">
        <f ca="1">IFERROR(INDEX(Varmeinstallation!B:B,MATCH(INDIRECT($A$1&amp;"L"&amp;A3319)*1,Varmeinstallation!A:A,0)),"Ingen varmeinstallationer")</f>
        <v>Centralvarme fra eget anlæg, et-kammer fyr</v>
      </c>
      <c r="I3319" s="1" t="str">
        <f ca="1">IFERROR(INDEX(Opvarmningsmiddel!B:B,MATCH(INDIRECT($A$1&amp;"M"&amp;A3319)*1,Opvarmningsmiddel!A:A,0)),"")</f>
        <v>Naturgas</v>
      </c>
      <c r="J3319" s="1">
        <f t="shared" ca="1" si="670"/>
        <v>2</v>
      </c>
      <c r="K3319" s="1" t="str">
        <f ca="1">IFERROR(INDEX(Relationstabel!$C$3:$K$10,MATCH(VALUE(INDIRECT($A$1&amp;"L"&amp;A3319)),Relationstabel!$A$3:$A$10,0),MATCH(IFERROR(VALUE(INDIRECT($A$1&amp;"M"&amp;A3319)),0),Relationstabel!$C$1:$K$1,0)),"Ingen varmeinstallationer")</f>
        <v>Naturgas</v>
      </c>
      <c r="L3319" s="1" t="str">
        <f ca="1">INDEX(Anvendelseskode!B:B,MATCH($E3319,Anvendelseskode!$A:$A,0))</f>
        <v>Række-, kæde-, dobbelthus (lodret adskillelse mellem enhederne)</v>
      </c>
      <c r="M3319" s="1" t="str">
        <f ca="1">INDEX(Anvendelseskode!C:C,MATCH($E3319,Anvendelseskode!$A:$A,0))</f>
        <v>Række-, kæde og dobbelthuse</v>
      </c>
      <c r="N3319" s="1" t="str">
        <f ca="1">INDEX(Anvendelseskode!D:D,MATCH($E3319,Anvendelseskode!$A:$A,0))</f>
        <v>Private husholdninger</v>
      </c>
      <c r="O3319" s="1" t="str">
        <f ca="1">IFERROR(INDEX(SBi!$2:$2,MATCH(G3319,SBi!$1:$1,1)),SBi!$K$2)</f>
        <v>1961-1972</v>
      </c>
      <c r="P3319" s="1">
        <f ca="1">IFERROR(INDEX(SBi!$C$3:$K$28,MATCH(E3319,SBi!$B$3:$B$28,0),MATCH(O3319,SBi!$C$2:$K$2,0)),0)</f>
        <v>119.9</v>
      </c>
      <c r="Q3319" s="19">
        <f t="shared" ca="1" si="671"/>
        <v>12.109900000000001</v>
      </c>
      <c r="R3319" s="19" t="str">
        <f ca="1">IFERROR(INDEX(VpD!$2:$2,MATCH(G3319,VpD!$1:$1,1)),VpD!$I$2)</f>
        <v>1961-1972</v>
      </c>
      <c r="S3319" s="1">
        <f ca="1">IFERROR(INDEX(VpD!$C$3:$I$27,MATCH(E3319,VpD!$B$3:$B$27,0),MATCH(R3319,VpD!$C$2:$I$2,0)),0)</f>
        <v>120</v>
      </c>
      <c r="T3319" s="19">
        <f t="shared" ca="1" si="672"/>
        <v>12.12</v>
      </c>
      <c r="U3319" s="14" t="str">
        <f t="shared" ca="1" si="673"/>
        <v xml:space="preserve">713756.77 </v>
      </c>
      <c r="V3319" s="14" t="str">
        <f t="shared" ca="1" si="674"/>
        <v>6169320.49</v>
      </c>
      <c r="W3319" s="14" t="str">
        <f t="shared" ca="1" si="675"/>
        <v>POINT(713756.77 6169320.49)</v>
      </c>
      <c r="X3319" s="14" t="str">
        <f>IFERROR(INDEX(BygningOmraade!B:B,MATCH(A3319,BygningOmraade!A:A,0)),"")</f>
        <v/>
      </c>
    </row>
    <row r="3320" spans="1:24" s="14" customFormat="1" x14ac:dyDescent="0.25">
      <c r="A3320" s="14">
        <f t="shared" si="663"/>
        <v>3320</v>
      </c>
      <c r="B3320" s="14" t="str">
        <f t="shared" ca="1" si="664"/>
        <v>c373bb2a-162e-406e-be12-a05eb7727a1d</v>
      </c>
      <c r="C3320" s="14" t="str">
        <f t="shared" ca="1" si="665"/>
        <v>0a3f507e-1830-32b8-e044-0003ba298018</v>
      </c>
      <c r="D3320" s="14">
        <f t="shared" ca="1" si="666"/>
        <v>996160</v>
      </c>
      <c r="E3320" s="1">
        <f t="shared" ca="1" si="667"/>
        <v>590</v>
      </c>
      <c r="F3320" s="1">
        <f t="shared" ca="1" si="668"/>
        <v>0</v>
      </c>
      <c r="G3320" s="1">
        <f t="shared" ca="1" si="669"/>
        <v>2007</v>
      </c>
      <c r="H3320" s="1" t="str">
        <f ca="1">IFERROR(INDEX(Varmeinstallation!B:B,MATCH(INDIRECT($A$1&amp;"L"&amp;A3320)*1,Varmeinstallation!A:A,0)),"Ingen varmeinstallationer")</f>
        <v>Ingen varmeinstallationer</v>
      </c>
      <c r="I3320" s="1" t="str">
        <f ca="1">IFERROR(INDEX(Opvarmningsmiddel!B:B,MATCH(INDIRECT($A$1&amp;"M"&amp;A3320)*1,Opvarmningsmiddel!A:A,0)),"")</f>
        <v/>
      </c>
      <c r="J3320" s="1">
        <f t="shared" ca="1" si="670"/>
        <v>0</v>
      </c>
      <c r="K3320" s="1" t="str">
        <f ca="1">IFERROR(INDEX(Relationstabel!$C$3:$K$10,MATCH(VALUE(INDIRECT($A$1&amp;"L"&amp;A3320)),Relationstabel!$A$3:$A$10,0),MATCH(IFERROR(VALUE(INDIRECT($A$1&amp;"M"&amp;A3320)),0),Relationstabel!$C$1:$K$1,0)),"Ingen varmeinstallationer")</f>
        <v>Ingen varmeinstallation</v>
      </c>
      <c r="L3320" s="1" t="str">
        <f ca="1">INDEX(Anvendelseskode!B:B,MATCH($E3320,Anvendelseskode!$A:$A,0))</f>
        <v>Uspecificeret fritidsformål</v>
      </c>
      <c r="M3320" s="1" t="str">
        <f ca="1">INDEX(Anvendelseskode!C:C,MATCH($E3320,Anvendelseskode!$A:$A,0))</f>
        <v>Anden bygning til fritidsformål</v>
      </c>
      <c r="N3320" s="1" t="str">
        <f ca="1">INDEX(Anvendelseskode!D:D,MATCH($E3320,Anvendelseskode!$A:$A,0))</f>
        <v>Kommunale og andre offentlige institutioner</v>
      </c>
      <c r="O3320" s="1" t="str">
        <f ca="1">IFERROR(INDEX(SBi!$2:$2,MATCH(G3320,SBi!$1:$1,1)),SBi!$K$2)</f>
        <v>Efter 2006</v>
      </c>
      <c r="P3320" s="1">
        <f ca="1">IFERROR(INDEX(SBi!$C$3:$K$28,MATCH(E3320,SBi!$B$3:$B$28,0),MATCH(O3320,SBi!$C$2:$K$2,0)),0)</f>
        <v>76.8</v>
      </c>
      <c r="Q3320" s="19">
        <f t="shared" ca="1" si="671"/>
        <v>0</v>
      </c>
      <c r="R3320" s="19" t="str">
        <f ca="1">IFERROR(INDEX(VpD!$2:$2,MATCH(G3320,VpD!$1:$1,1)),VpD!$I$2)</f>
        <v>&gt;1998</v>
      </c>
      <c r="S3320" s="1">
        <f ca="1">IFERROR(INDEX(VpD!$C$3:$I$27,MATCH(E3320,VpD!$B$3:$B$27,0),MATCH(R3320,VpD!$C$2:$I$2,0)),0)</f>
        <v>26</v>
      </c>
      <c r="T3320" s="19">
        <f t="shared" ca="1" si="672"/>
        <v>0</v>
      </c>
      <c r="U3320" s="14" t="str">
        <f t="shared" ca="1" si="673"/>
        <v xml:space="preserve">713075.24 </v>
      </c>
      <c r="V3320" s="14" t="str">
        <f t="shared" ca="1" si="674"/>
        <v>6170059</v>
      </c>
      <c r="W3320" s="14" t="str">
        <f t="shared" ca="1" si="675"/>
        <v>POINT(713075.24 6170059)</v>
      </c>
      <c r="X3320" s="14" t="str">
        <f>IFERROR(INDEX(BygningOmraade!B:B,MATCH(A3320,BygningOmraade!A:A,0)),"")</f>
        <v/>
      </c>
    </row>
    <row r="3321" spans="1:24" s="14" customFormat="1" x14ac:dyDescent="0.25">
      <c r="A3321" s="14">
        <f t="shared" si="663"/>
        <v>3321</v>
      </c>
      <c r="B3321" s="14" t="str">
        <f t="shared" ca="1" si="664"/>
        <v>c386b7b0-0296-455b-8fe1-57986c3f45d1</v>
      </c>
      <c r="C3321" s="14" t="str">
        <f t="shared" ca="1" si="665"/>
        <v>0a3f507e-185f-32b8-e044-0003ba298018</v>
      </c>
      <c r="D3321" s="14">
        <f t="shared" ca="1" si="666"/>
        <v>996493</v>
      </c>
      <c r="E3321" s="1">
        <f t="shared" ca="1" si="667"/>
        <v>120</v>
      </c>
      <c r="F3321" s="1">
        <f t="shared" ca="1" si="668"/>
        <v>122</v>
      </c>
      <c r="G3321" s="1">
        <f t="shared" ca="1" si="669"/>
        <v>1994</v>
      </c>
      <c r="H3321" s="1" t="str">
        <f ca="1">IFERROR(INDEX(Varmeinstallation!B:B,MATCH(INDIRECT($A$1&amp;"L"&amp;A3321)*1,Varmeinstallation!A:A,0)),"Ingen varmeinstallationer")</f>
        <v>Centralvarme fra eget anlæg, et-kammer fyr</v>
      </c>
      <c r="I3321" s="1" t="str">
        <f ca="1">IFERROR(INDEX(Opvarmningsmiddel!B:B,MATCH(INDIRECT($A$1&amp;"M"&amp;A3321)*1,Opvarmningsmiddel!A:A,0)),"")</f>
        <v>Naturgas</v>
      </c>
      <c r="J3321" s="1">
        <f t="shared" ca="1" si="670"/>
        <v>0</v>
      </c>
      <c r="K3321" s="1" t="str">
        <f ca="1">IFERROR(INDEX(Relationstabel!$C$3:$K$10,MATCH(VALUE(INDIRECT($A$1&amp;"L"&amp;A3321)),Relationstabel!$A$3:$A$10,0),MATCH(IFERROR(VALUE(INDIRECT($A$1&amp;"M"&amp;A3321)),0),Relationstabel!$C$1:$K$1,0)),"Ingen varmeinstallationer")</f>
        <v>Naturgas</v>
      </c>
      <c r="L3321" s="1" t="str">
        <f ca="1">INDEX(Anvendelseskode!B:B,MATCH($E3321,Anvendelseskode!$A:$A,0))</f>
        <v>Fritliggende enfamilieshus (parcelhus)</v>
      </c>
      <c r="M3321" s="1" t="str">
        <f ca="1">INDEX(Anvendelseskode!C:C,MATCH($E3321,Anvendelseskode!$A:$A,0))</f>
        <v>Parcelhuse</v>
      </c>
      <c r="N3321" s="1" t="str">
        <f ca="1">INDEX(Anvendelseskode!D:D,MATCH($E3321,Anvendelseskode!$A:$A,0))</f>
        <v>Private husholdninger</v>
      </c>
      <c r="O3321" s="1" t="str">
        <f ca="1">IFERROR(INDEX(SBi!$2:$2,MATCH(G3321,SBi!$1:$1,1)),SBi!$K$2)</f>
        <v>1979-1998</v>
      </c>
      <c r="P3321" s="1">
        <f ca="1">IFERROR(INDEX(SBi!$C$3:$K$28,MATCH(E3321,SBi!$B$3:$B$28,0),MATCH(O3321,SBi!$C$2:$K$2,0)),0)</f>
        <v>105.4</v>
      </c>
      <c r="Q3321" s="19">
        <f t="shared" ca="1" si="671"/>
        <v>12.8588</v>
      </c>
      <c r="R3321" s="19" t="str">
        <f ca="1">IFERROR(INDEX(VpD!$2:$2,MATCH(G3321,VpD!$1:$1,1)),VpD!$I$2)</f>
        <v>1979-1998</v>
      </c>
      <c r="S3321" s="1">
        <f ca="1">IFERROR(INDEX(VpD!$C$3:$I$27,MATCH(E3321,VpD!$B$3:$B$27,0),MATCH(R3321,VpD!$C$2:$I$2,0)),0)</f>
        <v>90</v>
      </c>
      <c r="T3321" s="19">
        <f t="shared" ca="1" si="672"/>
        <v>10.98</v>
      </c>
      <c r="U3321" s="14" t="str">
        <f t="shared" ca="1" si="673"/>
        <v xml:space="preserve">713285.97 </v>
      </c>
      <c r="V3321" s="14" t="str">
        <f t="shared" ca="1" si="674"/>
        <v>6168622.1</v>
      </c>
      <c r="W3321" s="14" t="str">
        <f t="shared" ca="1" si="675"/>
        <v>POINT(713285.97 6168622.1)</v>
      </c>
      <c r="X3321" s="14" t="str">
        <f>IFERROR(INDEX(BygningOmraade!B:B,MATCH(A3321,BygningOmraade!A:A,0)),"")</f>
        <v/>
      </c>
    </row>
    <row r="3322" spans="1:24" s="14" customFormat="1" x14ac:dyDescent="0.25">
      <c r="A3322" s="14">
        <f t="shared" si="663"/>
        <v>3322</v>
      </c>
      <c r="B3322" s="14" t="str">
        <f t="shared" ca="1" si="664"/>
        <v>c387c25c-83b4-4904-a990-d6cbd5fe91de</v>
      </c>
      <c r="C3322" s="14" t="str">
        <f t="shared" ca="1" si="665"/>
        <v>0a3f507e-19d7-32b8-e044-0003ba298018</v>
      </c>
      <c r="D3322" s="14">
        <f t="shared" ca="1" si="666"/>
        <v>994653</v>
      </c>
      <c r="E3322" s="1">
        <f t="shared" ca="1" si="667"/>
        <v>130</v>
      </c>
      <c r="F3322" s="1">
        <f t="shared" ca="1" si="668"/>
        <v>125</v>
      </c>
      <c r="G3322" s="1">
        <f t="shared" ca="1" si="669"/>
        <v>1975</v>
      </c>
      <c r="H3322" s="1" t="str">
        <f ca="1">IFERROR(INDEX(Varmeinstallation!B:B,MATCH(INDIRECT($A$1&amp;"L"&amp;A3322)*1,Varmeinstallation!A:A,0)),"Ingen varmeinstallationer")</f>
        <v>Elovne, elpaneler</v>
      </c>
      <c r="I3322" s="1" t="str">
        <f ca="1">IFERROR(INDEX(Opvarmningsmiddel!B:B,MATCH(INDIRECT($A$1&amp;"M"&amp;A3322)*1,Opvarmningsmiddel!A:A,0)),"")</f>
        <v>Elektricitet</v>
      </c>
      <c r="J3322" s="1">
        <f t="shared" ca="1" si="670"/>
        <v>0</v>
      </c>
      <c r="K3322" s="1" t="str">
        <f ca="1">IFERROR(INDEX(Relationstabel!$C$3:$K$10,MATCH(VALUE(INDIRECT($A$1&amp;"L"&amp;A3322)),Relationstabel!$A$3:$A$10,0),MATCH(IFERROR(VALUE(INDIRECT($A$1&amp;"M"&amp;A3322)),0),Relationstabel!$C$1:$K$1,0)),"Ingen varmeinstallationer")</f>
        <v>Elvarme</v>
      </c>
      <c r="L3322" s="1" t="str">
        <f ca="1">INDEX(Anvendelseskode!B:B,MATCH($E3322,Anvendelseskode!$A:$A,0))</f>
        <v>Række-, kæde-, dobbelthus (lodret adskillelse mellem enhederne)</v>
      </c>
      <c r="M3322" s="1" t="str">
        <f ca="1">INDEX(Anvendelseskode!C:C,MATCH($E3322,Anvendelseskode!$A:$A,0))</f>
        <v>Række-, kæde og dobbelthuse</v>
      </c>
      <c r="N3322" s="1" t="str">
        <f ca="1">INDEX(Anvendelseskode!D:D,MATCH($E3322,Anvendelseskode!$A:$A,0))</f>
        <v>Private husholdninger</v>
      </c>
      <c r="O3322" s="1" t="str">
        <f ca="1">IFERROR(INDEX(SBi!$2:$2,MATCH(G3322,SBi!$1:$1,1)),SBi!$K$2)</f>
        <v>1973-1978</v>
      </c>
      <c r="P3322" s="1">
        <f ca="1">IFERROR(INDEX(SBi!$C$3:$K$28,MATCH(E3322,SBi!$B$3:$B$28,0),MATCH(O3322,SBi!$C$2:$K$2,0)),0)</f>
        <v>112.6</v>
      </c>
      <c r="Q3322" s="19">
        <f t="shared" ca="1" si="671"/>
        <v>14.074999999999999</v>
      </c>
      <c r="R3322" s="19" t="str">
        <f ca="1">IFERROR(INDEX(VpD!$2:$2,MATCH(G3322,VpD!$1:$1,1)),VpD!$I$2)</f>
        <v>1973-1978</v>
      </c>
      <c r="S3322" s="1">
        <f ca="1">IFERROR(INDEX(VpD!$C$3:$I$27,MATCH(E3322,VpD!$B$3:$B$27,0),MATCH(R3322,VpD!$C$2:$I$2,0)),0)</f>
        <v>98</v>
      </c>
      <c r="T3322" s="19">
        <f t="shared" ca="1" si="672"/>
        <v>12.25</v>
      </c>
      <c r="U3322" s="14" t="str">
        <f t="shared" ca="1" si="673"/>
        <v xml:space="preserve">711659.84 </v>
      </c>
      <c r="V3322" s="14" t="str">
        <f t="shared" ca="1" si="674"/>
        <v>6172387.17</v>
      </c>
      <c r="W3322" s="14" t="str">
        <f t="shared" ca="1" si="675"/>
        <v>POINT(711659.84 6172387.17)</v>
      </c>
      <c r="X3322" s="14" t="str">
        <f>IFERROR(INDEX(BygningOmraade!B:B,MATCH(A3322,BygningOmraade!A:A,0)),"")</f>
        <v/>
      </c>
    </row>
    <row r="3323" spans="1:24" s="14" customFormat="1" x14ac:dyDescent="0.25">
      <c r="A3323" s="14">
        <f t="shared" si="663"/>
        <v>3323</v>
      </c>
      <c r="B3323" s="14" t="str">
        <f t="shared" ca="1" si="664"/>
        <v>c3a7cf55-8b13-47fc-915a-045562219dcf</v>
      </c>
      <c r="C3323" s="14" t="str">
        <f t="shared" ca="1" si="665"/>
        <v>0a3f507e-2239-32b8-e044-0003ba298018</v>
      </c>
      <c r="D3323" s="14">
        <f t="shared" ca="1" si="666"/>
        <v>995417</v>
      </c>
      <c r="E3323" s="1">
        <f t="shared" ca="1" si="667"/>
        <v>120</v>
      </c>
      <c r="F3323" s="1">
        <f t="shared" ca="1" si="668"/>
        <v>154</v>
      </c>
      <c r="G3323" s="1">
        <f t="shared" ca="1" si="669"/>
        <v>1971</v>
      </c>
      <c r="H3323" s="1" t="str">
        <f ca="1">IFERROR(INDEX(Varmeinstallation!B:B,MATCH(INDIRECT($A$1&amp;"L"&amp;A3323)*1,Varmeinstallation!A:A,0)),"Ingen varmeinstallationer")</f>
        <v>Centralvarme fra eget anlæg, et-kammer fyr</v>
      </c>
      <c r="I3323" s="1" t="str">
        <f ca="1">IFERROR(INDEX(Opvarmningsmiddel!B:B,MATCH(INDIRECT($A$1&amp;"M"&amp;A3323)*1,Opvarmningsmiddel!A:A,0)),"")</f>
        <v>Naturgas</v>
      </c>
      <c r="J3323" s="1">
        <f t="shared" ca="1" si="670"/>
        <v>0</v>
      </c>
      <c r="K3323" s="1" t="str">
        <f ca="1">IFERROR(INDEX(Relationstabel!$C$3:$K$10,MATCH(VALUE(INDIRECT($A$1&amp;"L"&amp;A3323)),Relationstabel!$A$3:$A$10,0),MATCH(IFERROR(VALUE(INDIRECT($A$1&amp;"M"&amp;A3323)),0),Relationstabel!$C$1:$K$1,0)),"Ingen varmeinstallationer")</f>
        <v>Naturgas</v>
      </c>
      <c r="L3323" s="1" t="str">
        <f ca="1">INDEX(Anvendelseskode!B:B,MATCH($E3323,Anvendelseskode!$A:$A,0))</f>
        <v>Fritliggende enfamilieshus (parcelhus)</v>
      </c>
      <c r="M3323" s="1" t="str">
        <f ca="1">INDEX(Anvendelseskode!C:C,MATCH($E3323,Anvendelseskode!$A:$A,0))</f>
        <v>Parcelhuse</v>
      </c>
      <c r="N3323" s="1" t="str">
        <f ca="1">INDEX(Anvendelseskode!D:D,MATCH($E3323,Anvendelseskode!$A:$A,0))</f>
        <v>Private husholdninger</v>
      </c>
      <c r="O3323" s="1" t="str">
        <f ca="1">IFERROR(INDEX(SBi!$2:$2,MATCH(G3323,SBi!$1:$1,1)),SBi!$K$2)</f>
        <v>1961-1972</v>
      </c>
      <c r="P3323" s="1">
        <f ca="1">IFERROR(INDEX(SBi!$C$3:$K$28,MATCH(E3323,SBi!$B$3:$B$28,0),MATCH(O3323,SBi!$C$2:$K$2,0)),0)</f>
        <v>134.30000000000001</v>
      </c>
      <c r="Q3323" s="19">
        <f t="shared" ca="1" si="671"/>
        <v>20.682200000000002</v>
      </c>
      <c r="R3323" s="19" t="str">
        <f ca="1">IFERROR(INDEX(VpD!$2:$2,MATCH(G3323,VpD!$1:$1,1)),VpD!$I$2)</f>
        <v>1961-1972</v>
      </c>
      <c r="S3323" s="1">
        <f ca="1">IFERROR(INDEX(VpD!$C$3:$I$27,MATCH(E3323,VpD!$B$3:$B$27,0),MATCH(R3323,VpD!$C$2:$I$2,0)),0)</f>
        <v>143</v>
      </c>
      <c r="T3323" s="19">
        <f t="shared" ca="1" si="672"/>
        <v>22.021999999999998</v>
      </c>
      <c r="U3323" s="14" t="str">
        <f t="shared" ca="1" si="673"/>
        <v xml:space="preserve">711985.81 </v>
      </c>
      <c r="V3323" s="14" t="str">
        <f t="shared" ca="1" si="674"/>
        <v>6171623.72</v>
      </c>
      <c r="W3323" s="14" t="str">
        <f t="shared" ca="1" si="675"/>
        <v>POINT(711985.81 6171623.72)</v>
      </c>
      <c r="X3323" s="14" t="str">
        <f>IFERROR(INDEX(BygningOmraade!B:B,MATCH(A3323,BygningOmraade!A:A,0)),"")</f>
        <v/>
      </c>
    </row>
    <row r="3324" spans="1:24" s="14" customFormat="1" x14ac:dyDescent="0.25">
      <c r="A3324" s="14">
        <f t="shared" si="663"/>
        <v>3324</v>
      </c>
      <c r="B3324" s="14" t="str">
        <f t="shared" ca="1" si="664"/>
        <v>c3ac2a73-c9ac-43e3-a96d-305fdf7943bd</v>
      </c>
      <c r="C3324" s="14" t="str">
        <f t="shared" ca="1" si="665"/>
        <v>0a3f507e-2298-32b8-e044-0003ba298018</v>
      </c>
      <c r="D3324" s="14">
        <f t="shared" ca="1" si="666"/>
        <v>995343</v>
      </c>
      <c r="E3324" s="1">
        <f t="shared" ca="1" si="667"/>
        <v>120</v>
      </c>
      <c r="F3324" s="1">
        <f t="shared" ca="1" si="668"/>
        <v>143</v>
      </c>
      <c r="G3324" s="1">
        <f t="shared" ca="1" si="669"/>
        <v>1970</v>
      </c>
      <c r="H3324" s="1" t="str">
        <f ca="1">IFERROR(INDEX(Varmeinstallation!B:B,MATCH(INDIRECT($A$1&amp;"L"&amp;A3324)*1,Varmeinstallation!A:A,0)),"Ingen varmeinstallationer")</f>
        <v>Centralvarme fra eget anlæg, et-kammer fyr</v>
      </c>
      <c r="I3324" s="1" t="str">
        <f ca="1">IFERROR(INDEX(Opvarmningsmiddel!B:B,MATCH(INDIRECT($A$1&amp;"M"&amp;A3324)*1,Opvarmningsmiddel!A:A,0)),"")</f>
        <v>Naturgas</v>
      </c>
      <c r="J3324" s="1">
        <f t="shared" ca="1" si="670"/>
        <v>0</v>
      </c>
      <c r="K3324" s="1" t="str">
        <f ca="1">IFERROR(INDEX(Relationstabel!$C$3:$K$10,MATCH(VALUE(INDIRECT($A$1&amp;"L"&amp;A3324)),Relationstabel!$A$3:$A$10,0),MATCH(IFERROR(VALUE(INDIRECT($A$1&amp;"M"&amp;A3324)),0),Relationstabel!$C$1:$K$1,0)),"Ingen varmeinstallationer")</f>
        <v>Naturgas</v>
      </c>
      <c r="L3324" s="1" t="str">
        <f ca="1">INDEX(Anvendelseskode!B:B,MATCH($E3324,Anvendelseskode!$A:$A,0))</f>
        <v>Fritliggende enfamilieshus (parcelhus)</v>
      </c>
      <c r="M3324" s="1" t="str">
        <f ca="1">INDEX(Anvendelseskode!C:C,MATCH($E3324,Anvendelseskode!$A:$A,0))</f>
        <v>Parcelhuse</v>
      </c>
      <c r="N3324" s="1" t="str">
        <f ca="1">INDEX(Anvendelseskode!D:D,MATCH($E3324,Anvendelseskode!$A:$A,0))</f>
        <v>Private husholdninger</v>
      </c>
      <c r="O3324" s="1" t="str">
        <f ca="1">IFERROR(INDEX(SBi!$2:$2,MATCH(G3324,SBi!$1:$1,1)),SBi!$K$2)</f>
        <v>1961-1972</v>
      </c>
      <c r="P3324" s="1">
        <f ca="1">IFERROR(INDEX(SBi!$C$3:$K$28,MATCH(E3324,SBi!$B$3:$B$28,0),MATCH(O3324,SBi!$C$2:$K$2,0)),0)</f>
        <v>134.30000000000001</v>
      </c>
      <c r="Q3324" s="19">
        <f t="shared" ca="1" si="671"/>
        <v>19.204900000000002</v>
      </c>
      <c r="R3324" s="19" t="str">
        <f ca="1">IFERROR(INDEX(VpD!$2:$2,MATCH(G3324,VpD!$1:$1,1)),VpD!$I$2)</f>
        <v>1961-1972</v>
      </c>
      <c r="S3324" s="1">
        <f ca="1">IFERROR(INDEX(VpD!$C$3:$I$27,MATCH(E3324,VpD!$B$3:$B$27,0),MATCH(R3324,VpD!$C$2:$I$2,0)),0)</f>
        <v>143</v>
      </c>
      <c r="T3324" s="19">
        <f t="shared" ca="1" si="672"/>
        <v>20.449000000000002</v>
      </c>
      <c r="U3324" s="14" t="str">
        <f t="shared" ca="1" si="673"/>
        <v xml:space="preserve">711789.59 </v>
      </c>
      <c r="V3324" s="14" t="str">
        <f t="shared" ca="1" si="674"/>
        <v>6171908.69</v>
      </c>
      <c r="W3324" s="14" t="str">
        <f t="shared" ca="1" si="675"/>
        <v>POINT(711789.59 6171908.69)</v>
      </c>
      <c r="X3324" s="14" t="str">
        <f>IFERROR(INDEX(BygningOmraade!B:B,MATCH(A3324,BygningOmraade!A:A,0)),"")</f>
        <v/>
      </c>
    </row>
    <row r="3325" spans="1:24" s="14" customFormat="1" x14ac:dyDescent="0.25">
      <c r="A3325" s="14">
        <f t="shared" si="663"/>
        <v>3325</v>
      </c>
      <c r="B3325" s="14" t="str">
        <f t="shared" ca="1" si="664"/>
        <v>c3c16c7e-a2d3-44bc-8bf5-eb1456dba356</v>
      </c>
      <c r="C3325" s="14" t="str">
        <f t="shared" ca="1" si="665"/>
        <v>0a3f507e-1c1e-32b8-e044-0003ba298018</v>
      </c>
      <c r="D3325" s="14">
        <f t="shared" ca="1" si="666"/>
        <v>997440</v>
      </c>
      <c r="E3325" s="1">
        <f t="shared" ca="1" si="667"/>
        <v>120</v>
      </c>
      <c r="F3325" s="1">
        <f t="shared" ca="1" si="668"/>
        <v>178</v>
      </c>
      <c r="G3325" s="1">
        <f t="shared" ca="1" si="669"/>
        <v>2008</v>
      </c>
      <c r="H3325" s="1" t="str">
        <f ca="1">IFERROR(INDEX(Varmeinstallation!B:B,MATCH(INDIRECT($A$1&amp;"L"&amp;A3325)*1,Varmeinstallation!A:A,0)),"Ingen varmeinstallationer")</f>
        <v>Centralvarme fra eget anlæg, et-kammer fyr</v>
      </c>
      <c r="I3325" s="1" t="str">
        <f ca="1">IFERROR(INDEX(Opvarmningsmiddel!B:B,MATCH(INDIRECT($A$1&amp;"M"&amp;A3325)*1,Opvarmningsmiddel!A:A,0)),"")</f>
        <v>Naturgas</v>
      </c>
      <c r="J3325" s="1">
        <f t="shared" ca="1" si="670"/>
        <v>90</v>
      </c>
      <c r="K3325" s="1" t="str">
        <f ca="1">IFERROR(INDEX(Relationstabel!$C$3:$K$10,MATCH(VALUE(INDIRECT($A$1&amp;"L"&amp;A3325)),Relationstabel!$A$3:$A$10,0),MATCH(IFERROR(VALUE(INDIRECT($A$1&amp;"M"&amp;A3325)),0),Relationstabel!$C$1:$K$1,0)),"Ingen varmeinstallationer")</f>
        <v>Naturgas</v>
      </c>
      <c r="L3325" s="1" t="str">
        <f ca="1">INDEX(Anvendelseskode!B:B,MATCH($E3325,Anvendelseskode!$A:$A,0))</f>
        <v>Fritliggende enfamilieshus (parcelhus)</v>
      </c>
      <c r="M3325" s="1" t="str">
        <f ca="1">INDEX(Anvendelseskode!C:C,MATCH($E3325,Anvendelseskode!$A:$A,0))</f>
        <v>Parcelhuse</v>
      </c>
      <c r="N3325" s="1" t="str">
        <f ca="1">INDEX(Anvendelseskode!D:D,MATCH($E3325,Anvendelseskode!$A:$A,0))</f>
        <v>Private husholdninger</v>
      </c>
      <c r="O3325" s="1" t="str">
        <f ca="1">IFERROR(INDEX(SBi!$2:$2,MATCH(G3325,SBi!$1:$1,1)),SBi!$K$2)</f>
        <v>Efter 2006</v>
      </c>
      <c r="P3325" s="1">
        <f ca="1">IFERROR(INDEX(SBi!$C$3:$K$28,MATCH(E3325,SBi!$B$3:$B$28,0),MATCH(O3325,SBi!$C$2:$K$2,0)),0)</f>
        <v>67.3</v>
      </c>
      <c r="Q3325" s="19">
        <f t="shared" ca="1" si="671"/>
        <v>11.9794</v>
      </c>
      <c r="R3325" s="19" t="str">
        <f ca="1">IFERROR(INDEX(VpD!$2:$2,MATCH(G3325,VpD!$1:$1,1)),VpD!$I$2)</f>
        <v>&gt;1998</v>
      </c>
      <c r="S3325" s="1">
        <f ca="1">IFERROR(INDEX(VpD!$C$3:$I$27,MATCH(E3325,VpD!$B$3:$B$27,0),MATCH(R3325,VpD!$C$2:$I$2,0)),0)</f>
        <v>72</v>
      </c>
      <c r="T3325" s="19">
        <f t="shared" ca="1" si="672"/>
        <v>12.816000000000001</v>
      </c>
      <c r="U3325" s="14" t="str">
        <f t="shared" ca="1" si="673"/>
        <v xml:space="preserve">713976.23 </v>
      </c>
      <c r="V3325" s="14" t="str">
        <f t="shared" ca="1" si="674"/>
        <v>6169263.63</v>
      </c>
      <c r="W3325" s="14" t="str">
        <f t="shared" ca="1" si="675"/>
        <v>POINT(713976.23 6169263.63)</v>
      </c>
      <c r="X3325" s="14" t="str">
        <f>IFERROR(INDEX(BygningOmraade!B:B,MATCH(A3325,BygningOmraade!A:A,0)),"")</f>
        <v/>
      </c>
    </row>
    <row r="3326" spans="1:24" s="14" customFormat="1" x14ac:dyDescent="0.25">
      <c r="A3326" s="14">
        <f t="shared" si="663"/>
        <v>3326</v>
      </c>
      <c r="B3326" s="14" t="str">
        <f t="shared" ca="1" si="664"/>
        <v>c3cabc36-89dc-4b39-a880-b734222de7ac</v>
      </c>
      <c r="C3326" s="14" t="str">
        <f t="shared" ca="1" si="665"/>
        <v>0a3f507e-1675-32b8-e044-0003ba298018</v>
      </c>
      <c r="D3326" s="14">
        <f t="shared" ca="1" si="666"/>
        <v>996952</v>
      </c>
      <c r="E3326" s="1">
        <f t="shared" ca="1" si="667"/>
        <v>130</v>
      </c>
      <c r="F3326" s="1">
        <f t="shared" ca="1" si="668"/>
        <v>102</v>
      </c>
      <c r="G3326" s="1">
        <f t="shared" ca="1" si="669"/>
        <v>1978</v>
      </c>
      <c r="H3326" s="1" t="str">
        <f ca="1">IFERROR(INDEX(Varmeinstallation!B:B,MATCH(INDIRECT($A$1&amp;"L"&amp;A3326)*1,Varmeinstallation!A:A,0)),"Ingen varmeinstallationer")</f>
        <v>Fjernvarme/blokvarme (radiatorsystemer eller varmluftanlæg)</v>
      </c>
      <c r="I3326" s="1" t="str">
        <f ca="1">IFERROR(INDEX(Opvarmningsmiddel!B:B,MATCH(INDIRECT($A$1&amp;"M"&amp;A3326)*1,Opvarmningsmiddel!A:A,0)),"")</f>
        <v/>
      </c>
      <c r="J3326" s="1">
        <f t="shared" ca="1" si="670"/>
        <v>0</v>
      </c>
      <c r="K3326" s="1" t="str">
        <f ca="1">IFERROR(INDEX(Relationstabel!$C$3:$K$10,MATCH(VALUE(INDIRECT($A$1&amp;"L"&amp;A3326)),Relationstabel!$A$3:$A$10,0),MATCH(IFERROR(VALUE(INDIRECT($A$1&amp;"M"&amp;A3326)),0),Relationstabel!$C$1:$K$1,0)),"Ingen varmeinstallationer")</f>
        <v>Fjernvarme/ Blokvarme</v>
      </c>
      <c r="L3326" s="1" t="str">
        <f ca="1">INDEX(Anvendelseskode!B:B,MATCH($E3326,Anvendelseskode!$A:$A,0))</f>
        <v>Række-, kæde-, dobbelthus (lodret adskillelse mellem enhederne)</v>
      </c>
      <c r="M3326" s="1" t="str">
        <f ca="1">INDEX(Anvendelseskode!C:C,MATCH($E3326,Anvendelseskode!$A:$A,0))</f>
        <v>Række-, kæde og dobbelthuse</v>
      </c>
      <c r="N3326" s="1" t="str">
        <f ca="1">INDEX(Anvendelseskode!D:D,MATCH($E3326,Anvendelseskode!$A:$A,0))</f>
        <v>Private husholdninger</v>
      </c>
      <c r="O3326" s="1" t="str">
        <f ca="1">IFERROR(INDEX(SBi!$2:$2,MATCH(G3326,SBi!$1:$1,1)),SBi!$K$2)</f>
        <v>1973-1978</v>
      </c>
      <c r="P3326" s="1">
        <f ca="1">IFERROR(INDEX(SBi!$C$3:$K$28,MATCH(E3326,SBi!$B$3:$B$28,0),MATCH(O3326,SBi!$C$2:$K$2,0)),0)</f>
        <v>112.6</v>
      </c>
      <c r="Q3326" s="19">
        <f t="shared" ca="1" si="671"/>
        <v>11.485199999999999</v>
      </c>
      <c r="R3326" s="19" t="str">
        <f ca="1">IFERROR(INDEX(VpD!$2:$2,MATCH(G3326,VpD!$1:$1,1)),VpD!$I$2)</f>
        <v>1973-1978</v>
      </c>
      <c r="S3326" s="1">
        <f ca="1">IFERROR(INDEX(VpD!$C$3:$I$27,MATCH(E3326,VpD!$B$3:$B$27,0),MATCH(R3326,VpD!$C$2:$I$2,0)),0)</f>
        <v>98</v>
      </c>
      <c r="T3326" s="19">
        <f t="shared" ca="1" si="672"/>
        <v>9.9960000000000004</v>
      </c>
      <c r="U3326" s="14" t="str">
        <f t="shared" ca="1" si="673"/>
        <v xml:space="preserve">713617.96 </v>
      </c>
      <c r="V3326" s="14" t="str">
        <f t="shared" ca="1" si="674"/>
        <v>6169539.76</v>
      </c>
      <c r="W3326" s="14" t="str">
        <f t="shared" ca="1" si="675"/>
        <v>POINT(713617.96 6169539.76)</v>
      </c>
      <c r="X3326" s="14" t="str">
        <f>IFERROR(INDEX(BygningOmraade!B:B,MATCH(A3326,BygningOmraade!A:A,0)),"")</f>
        <v/>
      </c>
    </row>
    <row r="3327" spans="1:24" s="14" customFormat="1" x14ac:dyDescent="0.25">
      <c r="A3327" s="14">
        <f t="shared" si="663"/>
        <v>3327</v>
      </c>
      <c r="B3327" s="14" t="str">
        <f t="shared" ca="1" si="664"/>
        <v>c3cc3b2a-fbaa-4ebc-a543-b91c5ddf0736</v>
      </c>
      <c r="C3327" s="14" t="str">
        <f t="shared" ca="1" si="665"/>
        <v>0a3f507e-15ca-32b8-e044-0003ba298018</v>
      </c>
      <c r="D3327" s="14">
        <f t="shared" ca="1" si="666"/>
        <v>995349</v>
      </c>
      <c r="E3327" s="1">
        <f t="shared" ca="1" si="667"/>
        <v>120</v>
      </c>
      <c r="F3327" s="1">
        <f t="shared" ca="1" si="668"/>
        <v>100</v>
      </c>
      <c r="G3327" s="1">
        <f t="shared" ca="1" si="669"/>
        <v>1985</v>
      </c>
      <c r="H3327" s="1" t="str">
        <f ca="1">IFERROR(INDEX(Varmeinstallation!B:B,MATCH(INDIRECT($A$1&amp;"L"&amp;A3327)*1,Varmeinstallation!A:A,0)),"Ingen varmeinstallationer")</f>
        <v>Elovne, elpaneler</v>
      </c>
      <c r="I3327" s="1" t="str">
        <f ca="1">IFERROR(INDEX(Opvarmningsmiddel!B:B,MATCH(INDIRECT($A$1&amp;"M"&amp;A3327)*1,Opvarmningsmiddel!A:A,0)),"")</f>
        <v>Elektricitet</v>
      </c>
      <c r="J3327" s="1">
        <f t="shared" ca="1" si="670"/>
        <v>0</v>
      </c>
      <c r="K3327" s="1" t="str">
        <f ca="1">IFERROR(INDEX(Relationstabel!$C$3:$K$10,MATCH(VALUE(INDIRECT($A$1&amp;"L"&amp;A3327)),Relationstabel!$A$3:$A$10,0),MATCH(IFERROR(VALUE(INDIRECT($A$1&amp;"M"&amp;A3327)),0),Relationstabel!$C$1:$K$1,0)),"Ingen varmeinstallationer")</f>
        <v>Elvarme</v>
      </c>
      <c r="L3327" s="1" t="str">
        <f ca="1">INDEX(Anvendelseskode!B:B,MATCH($E3327,Anvendelseskode!$A:$A,0))</f>
        <v>Fritliggende enfamilieshus (parcelhus)</v>
      </c>
      <c r="M3327" s="1" t="str">
        <f ca="1">INDEX(Anvendelseskode!C:C,MATCH($E3327,Anvendelseskode!$A:$A,0))</f>
        <v>Parcelhuse</v>
      </c>
      <c r="N3327" s="1" t="str">
        <f ca="1">INDEX(Anvendelseskode!D:D,MATCH($E3327,Anvendelseskode!$A:$A,0))</f>
        <v>Private husholdninger</v>
      </c>
      <c r="O3327" s="1" t="str">
        <f ca="1">IFERROR(INDEX(SBi!$2:$2,MATCH(G3327,SBi!$1:$1,1)),SBi!$K$2)</f>
        <v>1979-1998</v>
      </c>
      <c r="P3327" s="1">
        <f ca="1">IFERROR(INDEX(SBi!$C$3:$K$28,MATCH(E3327,SBi!$B$3:$B$28,0),MATCH(O3327,SBi!$C$2:$K$2,0)),0)</f>
        <v>105.4</v>
      </c>
      <c r="Q3327" s="19">
        <f t="shared" ca="1" si="671"/>
        <v>10.54</v>
      </c>
      <c r="R3327" s="19" t="str">
        <f ca="1">IFERROR(INDEX(VpD!$2:$2,MATCH(G3327,VpD!$1:$1,1)),VpD!$I$2)</f>
        <v>1979-1998</v>
      </c>
      <c r="S3327" s="1">
        <f ca="1">IFERROR(INDEX(VpD!$C$3:$I$27,MATCH(E3327,VpD!$B$3:$B$27,0),MATCH(R3327,VpD!$C$2:$I$2,0)),0)</f>
        <v>90</v>
      </c>
      <c r="T3327" s="19">
        <f t="shared" ca="1" si="672"/>
        <v>9</v>
      </c>
      <c r="U3327" s="14" t="str">
        <f t="shared" ca="1" si="673"/>
        <v xml:space="preserve">711800.73 </v>
      </c>
      <c r="V3327" s="14" t="str">
        <f t="shared" ca="1" si="674"/>
        <v>6170788.11</v>
      </c>
      <c r="W3327" s="14" t="str">
        <f t="shared" ca="1" si="675"/>
        <v>POINT(711800.73 6170788.11)</v>
      </c>
      <c r="X3327" s="14" t="str">
        <f>IFERROR(INDEX(BygningOmraade!B:B,MATCH(A3327,BygningOmraade!A:A,0)),"")</f>
        <v/>
      </c>
    </row>
    <row r="3328" spans="1:24" s="14" customFormat="1" x14ac:dyDescent="0.25">
      <c r="A3328" s="14">
        <f t="shared" si="663"/>
        <v>3328</v>
      </c>
      <c r="B3328" s="14" t="str">
        <f t="shared" ca="1" si="664"/>
        <v>c3cfc680-78e5-496c-90c5-f01cb60b6175</v>
      </c>
      <c r="C3328" s="14" t="str">
        <f t="shared" ca="1" si="665"/>
        <v>0a3f507e-190a-32b8-e044-0003ba298018</v>
      </c>
      <c r="D3328" s="14">
        <f t="shared" ca="1" si="666"/>
        <v>994127</v>
      </c>
      <c r="E3328" s="1">
        <f t="shared" ca="1" si="667"/>
        <v>120</v>
      </c>
      <c r="F3328" s="1">
        <f t="shared" ca="1" si="668"/>
        <v>160</v>
      </c>
      <c r="G3328" s="1">
        <f t="shared" ca="1" si="669"/>
        <v>1970</v>
      </c>
      <c r="H3328" s="1" t="str">
        <f ca="1">IFERROR(INDEX(Varmeinstallation!B:B,MATCH(INDIRECT($A$1&amp;"L"&amp;A3328)*1,Varmeinstallation!A:A,0)),"Ingen varmeinstallationer")</f>
        <v>Fjernvarme/blokvarme (radiatorsystemer eller varmluftanlæg)</v>
      </c>
      <c r="I3328" s="1" t="str">
        <f ca="1">IFERROR(INDEX(Opvarmningsmiddel!B:B,MATCH(INDIRECT($A$1&amp;"M"&amp;A3328)*1,Opvarmningsmiddel!A:A,0)),"")</f>
        <v/>
      </c>
      <c r="J3328" s="1">
        <f t="shared" ca="1" si="670"/>
        <v>2</v>
      </c>
      <c r="K3328" s="1" t="str">
        <f ca="1">IFERROR(INDEX(Relationstabel!$C$3:$K$10,MATCH(VALUE(INDIRECT($A$1&amp;"L"&amp;A3328)),Relationstabel!$A$3:$A$10,0),MATCH(IFERROR(VALUE(INDIRECT($A$1&amp;"M"&amp;A3328)),0),Relationstabel!$C$1:$K$1,0)),"Ingen varmeinstallationer")</f>
        <v>Fjernvarme/ Blokvarme</v>
      </c>
      <c r="L3328" s="1" t="str">
        <f ca="1">INDEX(Anvendelseskode!B:B,MATCH($E3328,Anvendelseskode!$A:$A,0))</f>
        <v>Fritliggende enfamilieshus (parcelhus)</v>
      </c>
      <c r="M3328" s="1" t="str">
        <f ca="1">INDEX(Anvendelseskode!C:C,MATCH($E3328,Anvendelseskode!$A:$A,0))</f>
        <v>Parcelhuse</v>
      </c>
      <c r="N3328" s="1" t="str">
        <f ca="1">INDEX(Anvendelseskode!D:D,MATCH($E3328,Anvendelseskode!$A:$A,0))</f>
        <v>Private husholdninger</v>
      </c>
      <c r="O3328" s="1" t="str">
        <f ca="1">IFERROR(INDEX(SBi!$2:$2,MATCH(G3328,SBi!$1:$1,1)),SBi!$K$2)</f>
        <v>1961-1972</v>
      </c>
      <c r="P3328" s="1">
        <f ca="1">IFERROR(INDEX(SBi!$C$3:$K$28,MATCH(E3328,SBi!$B$3:$B$28,0),MATCH(O3328,SBi!$C$2:$K$2,0)),0)</f>
        <v>134.30000000000001</v>
      </c>
      <c r="Q3328" s="19">
        <f t="shared" ca="1" si="671"/>
        <v>21.488</v>
      </c>
      <c r="R3328" s="19" t="str">
        <f ca="1">IFERROR(INDEX(VpD!$2:$2,MATCH(G3328,VpD!$1:$1,1)),VpD!$I$2)</f>
        <v>1961-1972</v>
      </c>
      <c r="S3328" s="1">
        <f ca="1">IFERROR(INDEX(VpD!$C$3:$I$27,MATCH(E3328,VpD!$B$3:$B$27,0),MATCH(R3328,VpD!$C$2:$I$2,0)),0)</f>
        <v>143</v>
      </c>
      <c r="T3328" s="19">
        <f t="shared" ca="1" si="672"/>
        <v>22.88</v>
      </c>
      <c r="U3328" s="14" t="str">
        <f t="shared" ca="1" si="673"/>
        <v xml:space="preserve">711453.61 </v>
      </c>
      <c r="V3328" s="14" t="str">
        <f t="shared" ca="1" si="674"/>
        <v>6172157.21</v>
      </c>
      <c r="W3328" s="14" t="str">
        <f t="shared" ca="1" si="675"/>
        <v>POINT(711453.61 6172157.21)</v>
      </c>
      <c r="X3328" s="14" t="str">
        <f>IFERROR(INDEX(BygningOmraade!B:B,MATCH(A3328,BygningOmraade!A:A,0)),"")</f>
        <v/>
      </c>
    </row>
    <row r="3329" spans="1:24" s="14" customFormat="1" x14ac:dyDescent="0.25">
      <c r="A3329" s="14">
        <f t="shared" si="663"/>
        <v>3329</v>
      </c>
      <c r="B3329" s="14" t="str">
        <f t="shared" ca="1" si="664"/>
        <v>c3d480a4-674b-4d71-8e35-bd2ed5773fcd</v>
      </c>
      <c r="C3329" s="14" t="str">
        <f t="shared" ca="1" si="665"/>
        <v>0a3f507e-1d85-32b8-e044-0003ba298018</v>
      </c>
      <c r="D3329" s="14">
        <f t="shared" ca="1" si="666"/>
        <v>995697</v>
      </c>
      <c r="E3329" s="1">
        <f t="shared" ca="1" si="667"/>
        <v>120</v>
      </c>
      <c r="F3329" s="1">
        <f t="shared" ca="1" si="668"/>
        <v>158</v>
      </c>
      <c r="G3329" s="1">
        <f t="shared" ca="1" si="669"/>
        <v>1977</v>
      </c>
      <c r="H3329" s="1" t="str">
        <f ca="1">IFERROR(INDEX(Varmeinstallation!B:B,MATCH(INDIRECT($A$1&amp;"L"&amp;A3329)*1,Varmeinstallation!A:A,0)),"Ingen varmeinstallationer")</f>
        <v>Elovne, elpaneler</v>
      </c>
      <c r="I3329" s="1" t="str">
        <f ca="1">IFERROR(INDEX(Opvarmningsmiddel!B:B,MATCH(INDIRECT($A$1&amp;"M"&amp;A3329)*1,Opvarmningsmiddel!A:A,0)),"")</f>
        <v>Elektricitet</v>
      </c>
      <c r="J3329" s="1">
        <f t="shared" ca="1" si="670"/>
        <v>2</v>
      </c>
      <c r="K3329" s="1" t="str">
        <f ca="1">IFERROR(INDEX(Relationstabel!$C$3:$K$10,MATCH(VALUE(INDIRECT($A$1&amp;"L"&amp;A3329)),Relationstabel!$A$3:$A$10,0),MATCH(IFERROR(VALUE(INDIRECT($A$1&amp;"M"&amp;A3329)),0),Relationstabel!$C$1:$K$1,0)),"Ingen varmeinstallationer")</f>
        <v>Elvarme</v>
      </c>
      <c r="L3329" s="1" t="str">
        <f ca="1">INDEX(Anvendelseskode!B:B,MATCH($E3329,Anvendelseskode!$A:$A,0))</f>
        <v>Fritliggende enfamilieshus (parcelhus)</v>
      </c>
      <c r="M3329" s="1" t="str">
        <f ca="1">INDEX(Anvendelseskode!C:C,MATCH($E3329,Anvendelseskode!$A:$A,0))</f>
        <v>Parcelhuse</v>
      </c>
      <c r="N3329" s="1" t="str">
        <f ca="1">INDEX(Anvendelseskode!D:D,MATCH($E3329,Anvendelseskode!$A:$A,0))</f>
        <v>Private husholdninger</v>
      </c>
      <c r="O3329" s="1" t="str">
        <f ca="1">IFERROR(INDEX(SBi!$2:$2,MATCH(G3329,SBi!$1:$1,1)),SBi!$K$2)</f>
        <v>1973-1978</v>
      </c>
      <c r="P3329" s="1">
        <f ca="1">IFERROR(INDEX(SBi!$C$3:$K$28,MATCH(E3329,SBi!$B$3:$B$28,0),MATCH(O3329,SBi!$C$2:$K$2,0)),0)</f>
        <v>119.8</v>
      </c>
      <c r="Q3329" s="19">
        <f t="shared" ca="1" si="671"/>
        <v>18.928399999999996</v>
      </c>
      <c r="R3329" s="19" t="str">
        <f ca="1">IFERROR(INDEX(VpD!$2:$2,MATCH(G3329,VpD!$1:$1,1)),VpD!$I$2)</f>
        <v>1973-1978</v>
      </c>
      <c r="S3329" s="1">
        <f ca="1">IFERROR(INDEX(VpD!$C$3:$I$27,MATCH(E3329,VpD!$B$3:$B$27,0),MATCH(R3329,VpD!$C$2:$I$2,0)),0)</f>
        <v>117</v>
      </c>
      <c r="T3329" s="19">
        <f t="shared" ca="1" si="672"/>
        <v>18.486000000000001</v>
      </c>
      <c r="U3329" s="14" t="str">
        <f t="shared" ca="1" si="673"/>
        <v xml:space="preserve">712274.42 </v>
      </c>
      <c r="V3329" s="14" t="str">
        <f t="shared" ca="1" si="674"/>
        <v>6169349.65</v>
      </c>
      <c r="W3329" s="14" t="str">
        <f t="shared" ca="1" si="675"/>
        <v>POINT(712274.42 6169349.65)</v>
      </c>
      <c r="X3329" s="14" t="str">
        <f>IFERROR(INDEX(BygningOmraade!B:B,MATCH(A3329,BygningOmraade!A:A,0)),"")</f>
        <v/>
      </c>
    </row>
    <row r="3330" spans="1:24" s="14" customFormat="1" x14ac:dyDescent="0.25">
      <c r="A3330" s="14">
        <f t="shared" si="663"/>
        <v>3330</v>
      </c>
      <c r="B3330" s="14" t="str">
        <f t="shared" ca="1" si="664"/>
        <v>c3dd5846-677b-44f1-b013-550837979262</v>
      </c>
      <c r="C3330" s="14" t="str">
        <f t="shared" ca="1" si="665"/>
        <v>75d4829b-35cc-165e-e044-00144f3ead67</v>
      </c>
      <c r="D3330" s="14">
        <f t="shared" ca="1" si="666"/>
        <v>995927</v>
      </c>
      <c r="E3330" s="1">
        <f t="shared" ca="1" si="667"/>
        <v>230</v>
      </c>
      <c r="F3330" s="1">
        <f t="shared" ca="1" si="668"/>
        <v>20</v>
      </c>
      <c r="G3330" s="1">
        <f t="shared" ca="1" si="669"/>
        <v>1968</v>
      </c>
      <c r="H3330" s="1" t="str">
        <f ca="1">IFERROR(INDEX(Varmeinstallation!B:B,MATCH(INDIRECT($A$1&amp;"L"&amp;A3330)*1,Varmeinstallation!A:A,0)),"Ingen varmeinstallationer")</f>
        <v>Ingen varmeinstallationer</v>
      </c>
      <c r="I3330" s="1" t="str">
        <f ca="1">IFERROR(INDEX(Opvarmningsmiddel!B:B,MATCH(INDIRECT($A$1&amp;"M"&amp;A3330)*1,Opvarmningsmiddel!A:A,0)),"")</f>
        <v/>
      </c>
      <c r="J3330" s="1">
        <f t="shared" ca="1" si="670"/>
        <v>0</v>
      </c>
      <c r="K3330" s="1" t="str">
        <f ca="1">IFERROR(INDEX(Relationstabel!$C$3:$K$10,MATCH(VALUE(INDIRECT($A$1&amp;"L"&amp;A3330)),Relationstabel!$A$3:$A$10,0),MATCH(IFERROR(VALUE(INDIRECT($A$1&amp;"M"&amp;A3330)),0),Relationstabel!$C$1:$K$1,0)),"Ingen varmeinstallationer")</f>
        <v>Ingen varmeinstallation</v>
      </c>
      <c r="L3330" s="1" t="str">
        <f ca="1">INDEX(Anvendelseskode!B:B,MATCH($E3330,Anvendelseskode!$A:$A,0))</f>
        <v>El-, gas-, vand- eller varmeværk forbrændingsanstalt m.v..</v>
      </c>
      <c r="M3330" s="1" t="str">
        <f ca="1">INDEX(Anvendelseskode!C:C,MATCH($E3330,Anvendelseskode!$A:$A,0))</f>
        <v>El-, gas-, vand- og varmeværker</v>
      </c>
      <c r="N3330" s="1" t="str">
        <f ca="1">INDEX(Anvendelseskode!D:D,MATCH($E3330,Anvendelseskode!$A:$A,0))</f>
        <v>Industri</v>
      </c>
      <c r="O3330" s="1" t="str">
        <f ca="1">IFERROR(INDEX(SBi!$2:$2,MATCH(G3330,SBi!$1:$1,1)),SBi!$K$2)</f>
        <v>1961-1972</v>
      </c>
      <c r="P3330" s="1">
        <f ca="1">IFERROR(INDEX(SBi!$C$3:$K$28,MATCH(E3330,SBi!$B$3:$B$28,0),MATCH(O3330,SBi!$C$2:$K$2,0)),0)</f>
        <v>97</v>
      </c>
      <c r="Q3330" s="19">
        <f t="shared" ca="1" si="671"/>
        <v>1.94</v>
      </c>
      <c r="R3330" s="19" t="str">
        <f ca="1">IFERROR(INDEX(VpD!$2:$2,MATCH(G3330,VpD!$1:$1,1)),VpD!$I$2)</f>
        <v>1961-1972</v>
      </c>
      <c r="S3330" s="1">
        <f ca="1">IFERROR(INDEX(VpD!$C$3:$I$27,MATCH(E3330,VpD!$B$3:$B$27,0),MATCH(R3330,VpD!$C$2:$I$2,0)),0)</f>
        <v>97</v>
      </c>
      <c r="T3330" s="19">
        <f t="shared" ca="1" si="672"/>
        <v>1.94</v>
      </c>
      <c r="U3330" s="14" t="str">
        <f t="shared" ca="1" si="673"/>
        <v xml:space="preserve">712892.84 </v>
      </c>
      <c r="V3330" s="14" t="str">
        <f t="shared" ca="1" si="674"/>
        <v>6169456.6</v>
      </c>
      <c r="W3330" s="14" t="str">
        <f t="shared" ca="1" si="675"/>
        <v>POINT(712892.84 6169456.6)</v>
      </c>
      <c r="X3330" s="14" t="str">
        <f>IFERROR(INDEX(BygningOmraade!B:B,MATCH(A3330,BygningOmraade!A:A,0)),"")</f>
        <v/>
      </c>
    </row>
    <row r="3331" spans="1:24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c3eb27ee-0c7f-4538-a92b-18389cd5fb89</v>
      </c>
      <c r="C3331" s="14" t="str">
        <f t="shared" ref="C3331:C3394" ca="1" si="678">INDIRECT($A$1&amp;"C"&amp;A3331)</f>
        <v>0a3f507e-1db7-32b8-e044-0003ba298018</v>
      </c>
      <c r="D3331" s="14">
        <f t="shared" ref="D3331:D3394" ca="1" si="679">INDIRECT($A$1&amp;"D"&amp;A3331)</f>
        <v>2540517</v>
      </c>
      <c r="E3331" s="1">
        <f t="shared" ref="E3331:E3394" ca="1" si="680">ROUNDDOWN(INDIRECT($A$1&amp;"E"&amp;A3331),-1)</f>
        <v>120</v>
      </c>
      <c r="F3331" s="1">
        <f t="shared" ref="F3331:F3394" ca="1" si="681">INDIRECT($A$1&amp;"G"&amp;A3331)+INDIRECT($A$1&amp;"H"&amp;A3331)+INDIRECT($A$1&amp;"I"&amp;A3331)*0.5</f>
        <v>144</v>
      </c>
      <c r="G3331" s="1">
        <f t="shared" ref="G3331:G3394" ca="1" si="682">MAX(INDIRECT($A$1&amp;"J"&amp;A3331),INDIRECT($A$1&amp;"K"&amp;A3331))</f>
        <v>2001</v>
      </c>
      <c r="H3331" s="1" t="str">
        <f ca="1">IFERROR(INDEX(Varmeinstallation!B:B,MATCH(INDIRECT($A$1&amp;"L"&amp;A3331)*1,Varmeinstallation!A:A,0)),"Ingen varmeinstallationer")</f>
        <v>Fjernvarme/blokvarme (radiatorsystemer eller varmluftanlæg)</v>
      </c>
      <c r="I3331" s="1" t="str">
        <f ca="1">IFERROR(INDEX(Opvarmningsmiddel!B:B,MATCH(INDIRECT($A$1&amp;"M"&amp;A3331)*1,Opvarmningsmiddel!A:A,0)),"")</f>
        <v/>
      </c>
      <c r="J3331" s="1">
        <f t="shared" ref="J3331:J3394" ca="1" si="683">VALUE(INDIRECT($A$1&amp;"N"&amp;A3331))</f>
        <v>90</v>
      </c>
      <c r="K3331" s="1" t="str">
        <f ca="1">IFERROR(INDEX(Relationstabel!$C$3:$K$10,MATCH(VALUE(INDIRECT($A$1&amp;"L"&amp;A3331)),Relationstabel!$A$3:$A$10,0),MATCH(IFERROR(VALUE(INDIRECT($A$1&amp;"M"&amp;A3331)),0),Relationstabel!$C$1:$K$1,0)),"Ingen varmeinstallationer")</f>
        <v>Fjernvarme/ Blokvarme</v>
      </c>
      <c r="L3331" s="1" t="str">
        <f ca="1">INDEX(Anvendelseskode!B:B,MATCH($E3331,Anvendelseskode!$A:$A,0))</f>
        <v>Fritliggende enfamilieshus (parcelhus)</v>
      </c>
      <c r="M3331" s="1" t="str">
        <f ca="1">INDEX(Anvendelseskode!C:C,MATCH($E3331,Anvendelseskode!$A:$A,0))</f>
        <v>Parcelhuse</v>
      </c>
      <c r="N3331" s="1" t="str">
        <f ca="1">INDEX(Anvendelseskode!D:D,MATCH($E3331,Anvendelseskode!$A:$A,0))</f>
        <v>Private husholdninger</v>
      </c>
      <c r="O3331" s="1" t="str">
        <f ca="1">IFERROR(INDEX(SBi!$2:$2,MATCH(G3331,SBi!$1:$1,1)),SBi!$K$2)</f>
        <v>1999-2006</v>
      </c>
      <c r="P3331" s="1">
        <f ca="1">IFERROR(INDEX(SBi!$C$3:$K$28,MATCH(E3331,SBi!$B$3:$B$28,0),MATCH(O3331,SBi!$C$2:$K$2,0)),0)</f>
        <v>83.9</v>
      </c>
      <c r="Q3331" s="19">
        <f t="shared" ref="Q3331:Q3394" ca="1" si="684">P3331*F3331/1000</f>
        <v>12.0816</v>
      </c>
      <c r="R3331" s="19" t="str">
        <f ca="1">IFERROR(INDEX(VpD!$2:$2,MATCH(G3331,VpD!$1:$1,1)),VpD!$I$2)</f>
        <v>&gt;1998</v>
      </c>
      <c r="S3331" s="1">
        <f ca="1">IFERROR(INDEX(VpD!$C$3:$I$27,MATCH(E3331,VpD!$B$3:$B$27,0),MATCH(R3331,VpD!$C$2:$I$2,0)),0)</f>
        <v>72</v>
      </c>
      <c r="T3331" s="19">
        <f t="shared" ref="T3331:T3394" ca="1" si="685">S3331*F3331/1000</f>
        <v>10.368</v>
      </c>
      <c r="U3331" s="14" t="str">
        <f t="shared" ref="U3331:U3394" ca="1" si="686">IFERROR(SUBSTITUTE(LEFT(W3331,FIND(" ",W3331)),"POINT(",""),"")</f>
        <v xml:space="preserve">712141.9 </v>
      </c>
      <c r="V3331" s="14" t="str">
        <f t="shared" ref="V3331:V3394" ca="1" si="687">IFERROR(SUBSTITUTE(RIGHT(W3331,LEN(W3331)-FIND(" ",W3331)),")",""),"")</f>
        <v>6171944.98</v>
      </c>
      <c r="W3331" s="14" t="str">
        <f t="shared" ref="W3331:W3394" ca="1" si="688">INDIRECT($A$1&amp;"o"&amp;A3331)</f>
        <v>POINT(712141.9 6171944.98)</v>
      </c>
      <c r="X3331" s="14" t="str">
        <f>IFERROR(INDEX(BygningOmraade!B:B,MATCH(A3331,BygningOmraade!A:A,0)),"")</f>
        <v/>
      </c>
    </row>
    <row r="3332" spans="1:24" s="14" customFormat="1" x14ac:dyDescent="0.25">
      <c r="A3332" s="14">
        <f t="shared" si="676"/>
        <v>3332</v>
      </c>
      <c r="B3332" s="14" t="str">
        <f t="shared" ca="1" si="677"/>
        <v>c3fa9fcd-595f-44b0-bbee-0647843228ee</v>
      </c>
      <c r="C3332" s="14" t="str">
        <f t="shared" ca="1" si="678"/>
        <v>0a3f507e-16fc-32b8-e044-0003ba298018</v>
      </c>
      <c r="D3332" s="14">
        <f t="shared" ca="1" si="679"/>
        <v>995100</v>
      </c>
      <c r="E3332" s="1">
        <f t="shared" ca="1" si="680"/>
        <v>120</v>
      </c>
      <c r="F3332" s="1">
        <f t="shared" ca="1" si="681"/>
        <v>217</v>
      </c>
      <c r="G3332" s="1">
        <f t="shared" ca="1" si="682"/>
        <v>1862</v>
      </c>
      <c r="H3332" s="1" t="str">
        <f ca="1">IFERROR(INDEX(Varmeinstallation!B:B,MATCH(INDIRECT($A$1&amp;"L"&amp;A3332)*1,Varmeinstallation!A:A,0)),"Ingen varmeinstallationer")</f>
        <v>Centralvarme fra eget anlæg, et-kammer fyr</v>
      </c>
      <c r="I3332" s="1" t="str">
        <f ca="1">IFERROR(INDEX(Opvarmningsmiddel!B:B,MATCH(INDIRECT($A$1&amp;"M"&amp;A3332)*1,Opvarmningsmiddel!A:A,0)),"")</f>
        <v>Naturgas</v>
      </c>
      <c r="J3332" s="1">
        <f t="shared" ca="1" si="683"/>
        <v>2</v>
      </c>
      <c r="K3332" s="1" t="str">
        <f ca="1">IFERROR(INDEX(Relationstabel!$C$3:$K$10,MATCH(VALUE(INDIRECT($A$1&amp;"L"&amp;A3332)),Relationstabel!$A$3:$A$10,0),MATCH(IFERROR(VALUE(INDIRECT($A$1&amp;"M"&amp;A3332)),0),Relationstabel!$C$1:$K$1,0)),"Ingen varmeinstallationer")</f>
        <v>Naturgas</v>
      </c>
      <c r="L3332" s="1" t="str">
        <f ca="1">INDEX(Anvendelseskode!B:B,MATCH($E3332,Anvendelseskode!$A:$A,0))</f>
        <v>Fritliggende enfamilieshus (parcelhus)</v>
      </c>
      <c r="M3332" s="1" t="str">
        <f ca="1">INDEX(Anvendelseskode!C:C,MATCH($E3332,Anvendelseskode!$A:$A,0))</f>
        <v>Parcelhuse</v>
      </c>
      <c r="N3332" s="1" t="str">
        <f ca="1">INDEX(Anvendelseskode!D:D,MATCH($E3332,Anvendelseskode!$A:$A,0))</f>
        <v>Private husholdninger</v>
      </c>
      <c r="O3332" s="1" t="str">
        <f ca="1">IFERROR(INDEX(SBi!$2:$2,MATCH(G3332,SBi!$1:$1,1)),SBi!$K$2)</f>
        <v>Før 1890</v>
      </c>
      <c r="P3332" s="1">
        <f ca="1">IFERROR(INDEX(SBi!$C$3:$K$28,MATCH(E3332,SBi!$B$3:$B$28,0),MATCH(O3332,SBi!$C$2:$K$2,0)),0)</f>
        <v>170.3</v>
      </c>
      <c r="Q3332" s="19">
        <f t="shared" ca="1" si="684"/>
        <v>36.955100000000009</v>
      </c>
      <c r="R3332" s="19" t="str">
        <f ca="1">IFERROR(INDEX(VpD!$2:$2,MATCH(G3332,VpD!$1:$1,1)),VpD!$I$2)</f>
        <v>&lt;1930</v>
      </c>
      <c r="S3332" s="1">
        <f ca="1">IFERROR(INDEX(VpD!$C$3:$I$27,MATCH(E3332,VpD!$B$3:$B$27,0),MATCH(R3332,VpD!$C$2:$I$2,0)),0)</f>
        <v>209</v>
      </c>
      <c r="T3332" s="19">
        <f t="shared" ca="1" si="685"/>
        <v>45.353000000000002</v>
      </c>
      <c r="U3332" s="14" t="str">
        <f t="shared" ca="1" si="686"/>
        <v xml:space="preserve">711727.52 </v>
      </c>
      <c r="V3332" s="14" t="str">
        <f t="shared" ca="1" si="687"/>
        <v>6170438.43</v>
      </c>
      <c r="W3332" s="14" t="str">
        <f t="shared" ca="1" si="688"/>
        <v>POINT(711727.52 6170438.43)</v>
      </c>
      <c r="X3332" s="14" t="str">
        <f>IFERROR(INDEX(BygningOmraade!B:B,MATCH(A3332,BygningOmraade!A:A,0)),"")</f>
        <v/>
      </c>
    </row>
    <row r="3333" spans="1:24" s="14" customFormat="1" x14ac:dyDescent="0.25">
      <c r="A3333" s="14">
        <f t="shared" si="676"/>
        <v>3333</v>
      </c>
      <c r="B3333" s="14" t="str">
        <f t="shared" ca="1" si="677"/>
        <v>c3fdf3b9-fe1e-4a64-9a1d-ad305b5776af</v>
      </c>
      <c r="C3333" s="14" t="str">
        <f t="shared" ca="1" si="678"/>
        <v>0a3f507e-187e-32b8-e044-0003ba298018</v>
      </c>
      <c r="D3333" s="14">
        <f t="shared" ca="1" si="679"/>
        <v>994568</v>
      </c>
      <c r="E3333" s="1">
        <f t="shared" ca="1" si="680"/>
        <v>130</v>
      </c>
      <c r="F3333" s="1">
        <f t="shared" ca="1" si="681"/>
        <v>146</v>
      </c>
      <c r="G3333" s="1">
        <f t="shared" ca="1" si="682"/>
        <v>1998</v>
      </c>
      <c r="H3333" s="1" t="str">
        <f ca="1">IFERROR(INDEX(Varmeinstallation!B:B,MATCH(INDIRECT($A$1&amp;"L"&amp;A3333)*1,Varmeinstallation!A:A,0)),"Ingen varmeinstallationer")</f>
        <v>Fjernvarme/blokvarme (radiatorsystemer eller varmluftanlæg)</v>
      </c>
      <c r="I3333" s="1" t="str">
        <f ca="1">IFERROR(INDEX(Opvarmningsmiddel!B:B,MATCH(INDIRECT($A$1&amp;"M"&amp;A3333)*1,Opvarmningsmiddel!A:A,0)),"")</f>
        <v/>
      </c>
      <c r="J3333" s="1">
        <f t="shared" ca="1" si="683"/>
        <v>0</v>
      </c>
      <c r="K3333" s="1" t="str">
        <f ca="1">IFERROR(INDEX(Relationstabel!$C$3:$K$10,MATCH(VALUE(INDIRECT($A$1&amp;"L"&amp;A3333)),Relationstabel!$A$3:$A$10,0),MATCH(IFERROR(VALUE(INDIRECT($A$1&amp;"M"&amp;A3333)),0),Relationstabel!$C$1:$K$1,0)),"Ingen varmeinstallationer")</f>
        <v>Fjernvarme/ Blokvarme</v>
      </c>
      <c r="L3333" s="1" t="str">
        <f ca="1">INDEX(Anvendelseskode!B:B,MATCH($E3333,Anvendelseskode!$A:$A,0))</f>
        <v>Række-, kæde-, dobbelthus (lodret adskillelse mellem enhederne)</v>
      </c>
      <c r="M3333" s="1" t="str">
        <f ca="1">INDEX(Anvendelseskode!C:C,MATCH($E3333,Anvendelseskode!$A:$A,0))</f>
        <v>Række-, kæde og dobbelthuse</v>
      </c>
      <c r="N3333" s="1" t="str">
        <f ca="1">INDEX(Anvendelseskode!D:D,MATCH($E3333,Anvendelseskode!$A:$A,0))</f>
        <v>Private husholdninger</v>
      </c>
      <c r="O3333" s="1" t="str">
        <f ca="1">IFERROR(INDEX(SBi!$2:$2,MATCH(G3333,SBi!$1:$1,1)),SBi!$K$2)</f>
        <v>1979-1998</v>
      </c>
      <c r="P3333" s="1">
        <f ca="1">IFERROR(INDEX(SBi!$C$3:$K$28,MATCH(E3333,SBi!$B$3:$B$28,0),MATCH(O3333,SBi!$C$2:$K$2,0)),0)</f>
        <v>96.8</v>
      </c>
      <c r="Q3333" s="19">
        <f t="shared" ca="1" si="684"/>
        <v>14.1328</v>
      </c>
      <c r="R3333" s="19" t="str">
        <f ca="1">IFERROR(INDEX(VpD!$2:$2,MATCH(G3333,VpD!$1:$1,1)),VpD!$I$2)</f>
        <v>1979-1998</v>
      </c>
      <c r="S3333" s="1">
        <f ca="1">IFERROR(INDEX(VpD!$C$3:$I$27,MATCH(E3333,VpD!$B$3:$B$27,0),MATCH(R3333,VpD!$C$2:$I$2,0)),0)</f>
        <v>74</v>
      </c>
      <c r="T3333" s="19">
        <f t="shared" ca="1" si="685"/>
        <v>10.804</v>
      </c>
      <c r="U3333" s="14" t="str">
        <f t="shared" ca="1" si="686"/>
        <v xml:space="preserve">711479.5 </v>
      </c>
      <c r="V3333" s="14" t="str">
        <f t="shared" ca="1" si="687"/>
        <v>6171571.56</v>
      </c>
      <c r="W3333" s="14" t="str">
        <f t="shared" ca="1" si="688"/>
        <v>POINT(711479.5 6171571.56)</v>
      </c>
      <c r="X3333" s="14" t="str">
        <f>IFERROR(INDEX(BygningOmraade!B:B,MATCH(A3333,BygningOmraade!A:A,0)),"")</f>
        <v/>
      </c>
    </row>
    <row r="3334" spans="1:24" s="14" customFormat="1" x14ac:dyDescent="0.25">
      <c r="A3334" s="14">
        <f t="shared" si="676"/>
        <v>3334</v>
      </c>
      <c r="B3334" s="14" t="str">
        <f t="shared" ca="1" si="677"/>
        <v>c43a5662-2389-4863-ab5f-17c087efb242</v>
      </c>
      <c r="C3334" s="14" t="str">
        <f t="shared" ca="1" si="678"/>
        <v>0a3f507e-19f9-32b8-e044-0003ba298018</v>
      </c>
      <c r="D3334" s="14">
        <f t="shared" ca="1" si="679"/>
        <v>994857</v>
      </c>
      <c r="E3334" s="1">
        <f t="shared" ca="1" si="680"/>
        <v>130</v>
      </c>
      <c r="F3334" s="1">
        <f t="shared" ca="1" si="681"/>
        <v>131</v>
      </c>
      <c r="G3334" s="1">
        <f t="shared" ca="1" si="682"/>
        <v>1975</v>
      </c>
      <c r="H3334" s="1" t="str">
        <f ca="1">IFERROR(INDEX(Varmeinstallation!B:B,MATCH(INDIRECT($A$1&amp;"L"&amp;A3334)*1,Varmeinstallation!A:A,0)),"Ingen varmeinstallationer")</f>
        <v>Elovne, elpaneler</v>
      </c>
      <c r="I3334" s="1" t="str">
        <f ca="1">IFERROR(INDEX(Opvarmningsmiddel!B:B,MATCH(INDIRECT($A$1&amp;"M"&amp;A3334)*1,Opvarmningsmiddel!A:A,0)),"")</f>
        <v>Elektricitet</v>
      </c>
      <c r="J3334" s="1">
        <f t="shared" ca="1" si="683"/>
        <v>0</v>
      </c>
      <c r="K3334" s="1" t="str">
        <f ca="1">IFERROR(INDEX(Relationstabel!$C$3:$K$10,MATCH(VALUE(INDIRECT($A$1&amp;"L"&amp;A3334)),Relationstabel!$A$3:$A$10,0),MATCH(IFERROR(VALUE(INDIRECT($A$1&amp;"M"&amp;A3334)),0),Relationstabel!$C$1:$K$1,0)),"Ingen varmeinstallationer")</f>
        <v>Elvarme</v>
      </c>
      <c r="L3334" s="1" t="str">
        <f ca="1">INDEX(Anvendelseskode!B:B,MATCH($E3334,Anvendelseskode!$A:$A,0))</f>
        <v>Række-, kæde-, dobbelthus (lodret adskillelse mellem enhederne)</v>
      </c>
      <c r="M3334" s="1" t="str">
        <f ca="1">INDEX(Anvendelseskode!C:C,MATCH($E3334,Anvendelseskode!$A:$A,0))</f>
        <v>Række-, kæde og dobbelthuse</v>
      </c>
      <c r="N3334" s="1" t="str">
        <f ca="1">INDEX(Anvendelseskode!D:D,MATCH($E3334,Anvendelseskode!$A:$A,0))</f>
        <v>Private husholdninger</v>
      </c>
      <c r="O3334" s="1" t="str">
        <f ca="1">IFERROR(INDEX(SBi!$2:$2,MATCH(G3334,SBi!$1:$1,1)),SBi!$K$2)</f>
        <v>1973-1978</v>
      </c>
      <c r="P3334" s="1">
        <f ca="1">IFERROR(INDEX(SBi!$C$3:$K$28,MATCH(E3334,SBi!$B$3:$B$28,0),MATCH(O3334,SBi!$C$2:$K$2,0)),0)</f>
        <v>112.6</v>
      </c>
      <c r="Q3334" s="19">
        <f t="shared" ca="1" si="684"/>
        <v>14.750599999999999</v>
      </c>
      <c r="R3334" s="19" t="str">
        <f ca="1">IFERROR(INDEX(VpD!$2:$2,MATCH(G3334,VpD!$1:$1,1)),VpD!$I$2)</f>
        <v>1973-1978</v>
      </c>
      <c r="S3334" s="1">
        <f ca="1">IFERROR(INDEX(VpD!$C$3:$I$27,MATCH(E3334,VpD!$B$3:$B$27,0),MATCH(R3334,VpD!$C$2:$I$2,0)),0)</f>
        <v>98</v>
      </c>
      <c r="T3334" s="19">
        <f t="shared" ca="1" si="685"/>
        <v>12.837999999999999</v>
      </c>
      <c r="U3334" s="14" t="str">
        <f t="shared" ca="1" si="686"/>
        <v xml:space="preserve">711571.91 </v>
      </c>
      <c r="V3334" s="14" t="str">
        <f t="shared" ca="1" si="687"/>
        <v>6172401.13</v>
      </c>
      <c r="W3334" s="14" t="str">
        <f t="shared" ca="1" si="688"/>
        <v>POINT(711571.91 6172401.13)</v>
      </c>
      <c r="X3334" s="14" t="str">
        <f>IFERROR(INDEX(BygningOmraade!B:B,MATCH(A3334,BygningOmraade!A:A,0)),"")</f>
        <v/>
      </c>
    </row>
    <row r="3335" spans="1:24" s="14" customFormat="1" x14ac:dyDescent="0.25">
      <c r="A3335" s="14">
        <f t="shared" si="676"/>
        <v>3335</v>
      </c>
      <c r="B3335" s="14" t="str">
        <f t="shared" ca="1" si="677"/>
        <v>c453afc0-3e98-4590-af49-64d118fa228d</v>
      </c>
      <c r="C3335" s="14" t="str">
        <f t="shared" ca="1" si="678"/>
        <v>0a3f507e-21af-32b8-e044-0003ba298018</v>
      </c>
      <c r="D3335" s="14">
        <f t="shared" ca="1" si="679"/>
        <v>997310</v>
      </c>
      <c r="E3335" s="1">
        <f t="shared" ca="1" si="680"/>
        <v>130</v>
      </c>
      <c r="F3335" s="1">
        <f t="shared" ca="1" si="681"/>
        <v>109</v>
      </c>
      <c r="G3335" s="1">
        <f t="shared" ca="1" si="682"/>
        <v>1979</v>
      </c>
      <c r="H3335" s="1" t="str">
        <f ca="1">IFERROR(INDEX(Varmeinstallation!B:B,MATCH(INDIRECT($A$1&amp;"L"&amp;A3335)*1,Varmeinstallation!A:A,0)),"Ingen varmeinstallationer")</f>
        <v>Fjernvarme/blokvarme (radiatorsystemer eller varmluftanlæg)</v>
      </c>
      <c r="I3335" s="1" t="str">
        <f ca="1">IFERROR(INDEX(Opvarmningsmiddel!B:B,MATCH(INDIRECT($A$1&amp;"M"&amp;A3335)*1,Opvarmningsmiddel!A:A,0)),"")</f>
        <v/>
      </c>
      <c r="J3335" s="1">
        <f t="shared" ca="1" si="683"/>
        <v>0</v>
      </c>
      <c r="K3335" s="1" t="str">
        <f ca="1">IFERROR(INDEX(Relationstabel!$C$3:$K$10,MATCH(VALUE(INDIRECT($A$1&amp;"L"&amp;A3335)),Relationstabel!$A$3:$A$10,0),MATCH(IFERROR(VALUE(INDIRECT($A$1&amp;"M"&amp;A3335)),0),Relationstabel!$C$1:$K$1,0)),"Ingen varmeinstallationer")</f>
        <v>Fjernvarme/ Blokvarme</v>
      </c>
      <c r="L3335" s="1" t="str">
        <f ca="1">INDEX(Anvendelseskode!B:B,MATCH($E3335,Anvendelseskode!$A:$A,0))</f>
        <v>Række-, kæde-, dobbelthus (lodret adskillelse mellem enhederne)</v>
      </c>
      <c r="M3335" s="1" t="str">
        <f ca="1">INDEX(Anvendelseskode!C:C,MATCH($E3335,Anvendelseskode!$A:$A,0))</f>
        <v>Række-, kæde og dobbelthuse</v>
      </c>
      <c r="N3335" s="1" t="str">
        <f ca="1">INDEX(Anvendelseskode!D:D,MATCH($E3335,Anvendelseskode!$A:$A,0))</f>
        <v>Private husholdninger</v>
      </c>
      <c r="O3335" s="1" t="str">
        <f ca="1">IFERROR(INDEX(SBi!$2:$2,MATCH(G3335,SBi!$1:$1,1)),SBi!$K$2)</f>
        <v>1979-1998</v>
      </c>
      <c r="P3335" s="1">
        <f ca="1">IFERROR(INDEX(SBi!$C$3:$K$28,MATCH(E3335,SBi!$B$3:$B$28,0),MATCH(O3335,SBi!$C$2:$K$2,0)),0)</f>
        <v>96.8</v>
      </c>
      <c r="Q3335" s="19">
        <f t="shared" ca="1" si="684"/>
        <v>10.5512</v>
      </c>
      <c r="R3335" s="19" t="str">
        <f ca="1">IFERROR(INDEX(VpD!$2:$2,MATCH(G3335,VpD!$1:$1,1)),VpD!$I$2)</f>
        <v>1979-1998</v>
      </c>
      <c r="S3335" s="1">
        <f ca="1">IFERROR(INDEX(VpD!$C$3:$I$27,MATCH(E3335,VpD!$B$3:$B$27,0),MATCH(R3335,VpD!$C$2:$I$2,0)),0)</f>
        <v>74</v>
      </c>
      <c r="T3335" s="19">
        <f t="shared" ca="1" si="685"/>
        <v>8.0660000000000007</v>
      </c>
      <c r="U3335" s="14" t="str">
        <f t="shared" ca="1" si="686"/>
        <v xml:space="preserve">713672.63 </v>
      </c>
      <c r="V3335" s="14" t="str">
        <f t="shared" ca="1" si="687"/>
        <v>6169767.44</v>
      </c>
      <c r="W3335" s="14" t="str">
        <f t="shared" ca="1" si="688"/>
        <v>POINT(713672.63 6169767.44)</v>
      </c>
      <c r="X3335" s="14" t="str">
        <f>IFERROR(INDEX(BygningOmraade!B:B,MATCH(A3335,BygningOmraade!A:A,0)),"")</f>
        <v/>
      </c>
    </row>
    <row r="3336" spans="1:24" s="14" customFormat="1" x14ac:dyDescent="0.25">
      <c r="A3336" s="14">
        <f t="shared" si="676"/>
        <v>3336</v>
      </c>
      <c r="B3336" s="14" t="str">
        <f t="shared" ca="1" si="677"/>
        <v>c46946a3-3284-4cb6-8654-3ada70f5488b</v>
      </c>
      <c r="C3336" s="14" t="str">
        <f t="shared" ca="1" si="678"/>
        <v>604ad59e-34e9-7474-e044-0003ba298018</v>
      </c>
      <c r="D3336" s="14">
        <f t="shared" ca="1" si="679"/>
        <v>100011672</v>
      </c>
      <c r="E3336" s="1">
        <f t="shared" ca="1" si="680"/>
        <v>140</v>
      </c>
      <c r="F3336" s="1">
        <f t="shared" ca="1" si="681"/>
        <v>2466</v>
      </c>
      <c r="G3336" s="1">
        <f t="shared" ca="1" si="682"/>
        <v>2009</v>
      </c>
      <c r="H3336" s="1" t="str">
        <f ca="1">IFERROR(INDEX(Varmeinstallation!B:B,MATCH(INDIRECT($A$1&amp;"L"&amp;A3336)*1,Varmeinstallation!A:A,0)),"Ingen varmeinstallationer")</f>
        <v>Fjernvarme/blokvarme (radiatorsystemer eller varmluftanlæg)</v>
      </c>
      <c r="I3336" s="1" t="str">
        <f ca="1">IFERROR(INDEX(Opvarmningsmiddel!B:B,MATCH(INDIRECT($A$1&amp;"M"&amp;A3336)*1,Opvarmningsmiddel!A:A,0)),"")</f>
        <v/>
      </c>
      <c r="J3336" s="1">
        <f t="shared" ca="1" si="683"/>
        <v>90</v>
      </c>
      <c r="K3336" s="1" t="str">
        <f ca="1">IFERROR(INDEX(Relationstabel!$C$3:$K$10,MATCH(VALUE(INDIRECT($A$1&amp;"L"&amp;A3336)),Relationstabel!$A$3:$A$10,0),MATCH(IFERROR(VALUE(INDIRECT($A$1&amp;"M"&amp;A3336)),0),Relationstabel!$C$1:$K$1,0)),"Ingen varmeinstallationer")</f>
        <v>Fjernvarme/ Blokvarme</v>
      </c>
      <c r="L3336" s="1" t="str">
        <f ca="1">INDEX(Anvendelseskode!B:B,MATCH($E3336,Anvendelseskode!$A:$A,0))</f>
        <v>Etageboligbebyggelse</v>
      </c>
      <c r="M3336" s="1" t="str">
        <f ca="1">INDEX(Anvendelseskode!C:C,MATCH($E3336,Anvendelseskode!$A:$A,0))</f>
        <v>Etageboligbebyggelse</v>
      </c>
      <c r="N3336" s="1" t="str">
        <f ca="1">INDEX(Anvendelseskode!D:D,MATCH($E3336,Anvendelseskode!$A:$A,0))</f>
        <v>Private husholdninger</v>
      </c>
      <c r="O3336" s="1" t="str">
        <f ca="1">IFERROR(INDEX(SBi!$2:$2,MATCH(G3336,SBi!$1:$1,1)),SBi!$K$2)</f>
        <v>Efter 2006</v>
      </c>
      <c r="P3336" s="1">
        <f ca="1">IFERROR(INDEX(SBi!$C$3:$K$28,MATCH(E3336,SBi!$B$3:$B$28,0),MATCH(O3336,SBi!$C$2:$K$2,0)),0)</f>
        <v>60.7</v>
      </c>
      <c r="Q3336" s="19">
        <f t="shared" ca="1" si="684"/>
        <v>149.68620000000001</v>
      </c>
      <c r="R3336" s="19" t="str">
        <f ca="1">IFERROR(INDEX(VpD!$2:$2,MATCH(G3336,VpD!$1:$1,1)),VpD!$I$2)</f>
        <v>&gt;1998</v>
      </c>
      <c r="S3336" s="1">
        <f ca="1">IFERROR(INDEX(VpD!$C$3:$I$27,MATCH(E3336,VpD!$B$3:$B$27,0),MATCH(R3336,VpD!$C$2:$I$2,0)),0)</f>
        <v>64</v>
      </c>
      <c r="T3336" s="19">
        <f t="shared" ca="1" si="685"/>
        <v>157.82400000000001</v>
      </c>
      <c r="U3336" s="14" t="str">
        <f t="shared" ca="1" si="686"/>
        <v xml:space="preserve">712568.75 </v>
      </c>
      <c r="V3336" s="14" t="str">
        <f t="shared" ca="1" si="687"/>
        <v>6169437.72</v>
      </c>
      <c r="W3336" s="14" t="str">
        <f t="shared" ca="1" si="688"/>
        <v>POINT(712568.75 6169437.72)</v>
      </c>
      <c r="X3336" s="14" t="str">
        <f>IFERROR(INDEX(BygningOmraade!B:B,MATCH(A3336,BygningOmraade!A:A,0)),"")</f>
        <v/>
      </c>
    </row>
    <row r="3337" spans="1:24" s="14" customFormat="1" x14ac:dyDescent="0.25">
      <c r="A3337" s="14">
        <f t="shared" si="676"/>
        <v>3337</v>
      </c>
      <c r="B3337" s="14" t="str">
        <f t="shared" ca="1" si="677"/>
        <v>c4ae4823-f909-4170-a569-37b46a127ef1</v>
      </c>
      <c r="C3337" s="14" t="str">
        <f t="shared" ca="1" si="678"/>
        <v>0a3f507e-227d-32b8-e044-0003ba298018</v>
      </c>
      <c r="D3337" s="14">
        <f t="shared" ca="1" si="679"/>
        <v>995811</v>
      </c>
      <c r="E3337" s="1">
        <f t="shared" ca="1" si="680"/>
        <v>120</v>
      </c>
      <c r="F3337" s="1">
        <f t="shared" ca="1" si="681"/>
        <v>134</v>
      </c>
      <c r="G3337" s="1">
        <f t="shared" ca="1" si="682"/>
        <v>1969</v>
      </c>
      <c r="H3337" s="1" t="str">
        <f ca="1">IFERROR(INDEX(Varmeinstallation!B:B,MATCH(INDIRECT($A$1&amp;"L"&amp;A3337)*1,Varmeinstallation!A:A,0)),"Ingen varmeinstallationer")</f>
        <v>Centralvarme fra eget anlæg, et-kammer fyr</v>
      </c>
      <c r="I3337" s="1" t="str">
        <f ca="1">IFERROR(INDEX(Opvarmningsmiddel!B:B,MATCH(INDIRECT($A$1&amp;"M"&amp;A3337)*1,Opvarmningsmiddel!A:A,0)),"")</f>
        <v>Naturgas</v>
      </c>
      <c r="J3337" s="1">
        <f t="shared" ca="1" si="683"/>
        <v>0</v>
      </c>
      <c r="K3337" s="1" t="str">
        <f ca="1">IFERROR(INDEX(Relationstabel!$C$3:$K$10,MATCH(VALUE(INDIRECT($A$1&amp;"L"&amp;A3337)),Relationstabel!$A$3:$A$10,0),MATCH(IFERROR(VALUE(INDIRECT($A$1&amp;"M"&amp;A3337)),0),Relationstabel!$C$1:$K$1,0)),"Ingen varmeinstallationer")</f>
        <v>Naturgas</v>
      </c>
      <c r="L3337" s="1" t="str">
        <f ca="1">INDEX(Anvendelseskode!B:B,MATCH($E3337,Anvendelseskode!$A:$A,0))</f>
        <v>Fritliggende enfamilieshus (parcelhus)</v>
      </c>
      <c r="M3337" s="1" t="str">
        <f ca="1">INDEX(Anvendelseskode!C:C,MATCH($E3337,Anvendelseskode!$A:$A,0))</f>
        <v>Parcelhuse</v>
      </c>
      <c r="N3337" s="1" t="str">
        <f ca="1">INDEX(Anvendelseskode!D:D,MATCH($E3337,Anvendelseskode!$A:$A,0))</f>
        <v>Private husholdninger</v>
      </c>
      <c r="O3337" s="1" t="str">
        <f ca="1">IFERROR(INDEX(SBi!$2:$2,MATCH(G3337,SBi!$1:$1,1)),SBi!$K$2)</f>
        <v>1961-1972</v>
      </c>
      <c r="P3337" s="1">
        <f ca="1">IFERROR(INDEX(SBi!$C$3:$K$28,MATCH(E3337,SBi!$B$3:$B$28,0),MATCH(O3337,SBi!$C$2:$K$2,0)),0)</f>
        <v>134.30000000000001</v>
      </c>
      <c r="Q3337" s="19">
        <f t="shared" ca="1" si="684"/>
        <v>17.996200000000002</v>
      </c>
      <c r="R3337" s="19" t="str">
        <f ca="1">IFERROR(INDEX(VpD!$2:$2,MATCH(G3337,VpD!$1:$1,1)),VpD!$I$2)</f>
        <v>1961-1972</v>
      </c>
      <c r="S3337" s="1">
        <f ca="1">IFERROR(INDEX(VpD!$C$3:$I$27,MATCH(E3337,VpD!$B$3:$B$27,0),MATCH(R3337,VpD!$C$2:$I$2,0)),0)</f>
        <v>143</v>
      </c>
      <c r="T3337" s="19">
        <f t="shared" ca="1" si="685"/>
        <v>19.161999999999999</v>
      </c>
      <c r="U3337" s="14" t="str">
        <f t="shared" ca="1" si="686"/>
        <v xml:space="preserve">712059.31 </v>
      </c>
      <c r="V3337" s="14" t="str">
        <f t="shared" ca="1" si="687"/>
        <v>6171858.16</v>
      </c>
      <c r="W3337" s="14" t="str">
        <f t="shared" ca="1" si="688"/>
        <v>POINT(712059.31 6171858.16)</v>
      </c>
      <c r="X3337" s="14" t="str">
        <f>IFERROR(INDEX(BygningOmraade!B:B,MATCH(A3337,BygningOmraade!A:A,0)),"")</f>
        <v/>
      </c>
    </row>
    <row r="3338" spans="1:24" s="14" customFormat="1" x14ac:dyDescent="0.25">
      <c r="A3338" s="14">
        <f t="shared" si="676"/>
        <v>3338</v>
      </c>
      <c r="B3338" s="14" t="str">
        <f t="shared" ca="1" si="677"/>
        <v>c4c128c2-2005-4c18-9558-fef9b71b6c50</v>
      </c>
      <c r="C3338" s="14" t="str">
        <f t="shared" ca="1" si="678"/>
        <v>0a3f507e-2461-32b8-e044-0003ba298018</v>
      </c>
      <c r="D3338" s="14">
        <f t="shared" ca="1" si="679"/>
        <v>995887</v>
      </c>
      <c r="E3338" s="1">
        <f t="shared" ca="1" si="680"/>
        <v>440</v>
      </c>
      <c r="F3338" s="1">
        <f t="shared" ca="1" si="681"/>
        <v>453</v>
      </c>
      <c r="G3338" s="1">
        <f t="shared" ca="1" si="682"/>
        <v>1969</v>
      </c>
      <c r="H3338" s="1" t="str">
        <f ca="1">IFERROR(INDEX(Varmeinstallation!B:B,MATCH(INDIRECT($A$1&amp;"L"&amp;A3338)*1,Varmeinstallation!A:A,0)),"Ingen varmeinstallationer")</f>
        <v>Fjernvarme/blokvarme (radiatorsystemer eller varmluftanlæg)</v>
      </c>
      <c r="I3338" s="1" t="str">
        <f ca="1">IFERROR(INDEX(Opvarmningsmiddel!B:B,MATCH(INDIRECT($A$1&amp;"M"&amp;A3338)*1,Opvarmningsmiddel!A:A,0)),"")</f>
        <v/>
      </c>
      <c r="J3338" s="1">
        <f t="shared" ca="1" si="683"/>
        <v>0</v>
      </c>
      <c r="K3338" s="1" t="str">
        <f ca="1">IFERROR(INDEX(Relationstabel!$C$3:$K$10,MATCH(VALUE(INDIRECT($A$1&amp;"L"&amp;A3338)),Relationstabel!$A$3:$A$10,0),MATCH(IFERROR(VALUE(INDIRECT($A$1&amp;"M"&amp;A3338)),0),Relationstabel!$C$1:$K$1,0)),"Ingen varmeinstallationer")</f>
        <v>Fjernvarme/ Blokvarme</v>
      </c>
      <c r="L3338" s="1" t="str">
        <f ca="1">INDEX(Anvendelseskode!B:B,MATCH($E3338,Anvendelseskode!$A:$A,0))</f>
        <v>Daginstitutioner</v>
      </c>
      <c r="M3338" s="1" t="str">
        <f ca="1">INDEX(Anvendelseskode!C:C,MATCH($E3338,Anvendelseskode!$A:$A,0))</f>
        <v>Daginstitutioner</v>
      </c>
      <c r="N3338" s="1" t="str">
        <f ca="1">INDEX(Anvendelseskode!D:D,MATCH($E3338,Anvendelseskode!$A:$A,0))</f>
        <v>Kommunale og andre offentlige institutioner</v>
      </c>
      <c r="O3338" s="1" t="str">
        <f ca="1">IFERROR(INDEX(SBi!$2:$2,MATCH(G3338,SBi!$1:$1,1)),SBi!$K$2)</f>
        <v>1961-1972</v>
      </c>
      <c r="P3338" s="1">
        <f ca="1">IFERROR(INDEX(SBi!$C$3:$K$28,MATCH(E3338,SBi!$B$3:$B$28,0),MATCH(O3338,SBi!$C$2:$K$2,0)),0)</f>
        <v>172.8</v>
      </c>
      <c r="Q3338" s="19">
        <f t="shared" ca="1" si="684"/>
        <v>78.278400000000005</v>
      </c>
      <c r="R3338" s="19" t="str">
        <f ca="1">IFERROR(INDEX(VpD!$2:$2,MATCH(G3338,VpD!$1:$1,1)),VpD!$I$2)</f>
        <v>1961-1972</v>
      </c>
      <c r="S3338" s="1">
        <f ca="1">IFERROR(INDEX(VpD!$C$3:$I$27,MATCH(E3338,VpD!$B$3:$B$27,0),MATCH(R3338,VpD!$C$2:$I$2,0)),0)</f>
        <v>186</v>
      </c>
      <c r="T3338" s="19">
        <f t="shared" ca="1" si="685"/>
        <v>84.257999999999996</v>
      </c>
      <c r="U3338" s="14" t="str">
        <f t="shared" ca="1" si="686"/>
        <v xml:space="preserve">712943.51 </v>
      </c>
      <c r="V3338" s="14" t="str">
        <f t="shared" ca="1" si="687"/>
        <v>6169642.7</v>
      </c>
      <c r="W3338" s="14" t="str">
        <f t="shared" ca="1" si="688"/>
        <v>POINT(712943.51 6169642.7)</v>
      </c>
      <c r="X3338" s="14" t="str">
        <f>IFERROR(INDEX(BygningOmraade!B:B,MATCH(A3338,BygningOmraade!A:A,0)),"")</f>
        <v/>
      </c>
    </row>
    <row r="3339" spans="1:24" s="14" customFormat="1" x14ac:dyDescent="0.25">
      <c r="A3339" s="14">
        <f t="shared" si="676"/>
        <v>3339</v>
      </c>
      <c r="B3339" s="14" t="str">
        <f t="shared" ca="1" si="677"/>
        <v>c4c87cac-19e8-4e20-8cb9-fd7b92ce43f1</v>
      </c>
      <c r="C3339" s="14" t="str">
        <f t="shared" ca="1" si="678"/>
        <v>53ba2f34-5fe7-2505-e044-0003ba298018</v>
      </c>
      <c r="D3339" s="14">
        <f t="shared" ca="1" si="679"/>
        <v>2702954</v>
      </c>
      <c r="E3339" s="1">
        <f t="shared" ca="1" si="680"/>
        <v>130</v>
      </c>
      <c r="F3339" s="1">
        <f t="shared" ca="1" si="681"/>
        <v>86</v>
      </c>
      <c r="G3339" s="1">
        <f t="shared" ca="1" si="682"/>
        <v>2008</v>
      </c>
      <c r="H3339" s="1" t="str">
        <f ca="1">IFERROR(INDEX(Varmeinstallation!B:B,MATCH(INDIRECT($A$1&amp;"L"&amp;A3339)*1,Varmeinstallation!A:A,0)),"Ingen varmeinstallationer")</f>
        <v>Centralvarme fra eget anlæg, et-kammer fyr</v>
      </c>
      <c r="I3339" s="1" t="str">
        <f ca="1">IFERROR(INDEX(Opvarmningsmiddel!B:B,MATCH(INDIRECT($A$1&amp;"M"&amp;A3339)*1,Opvarmningsmiddel!A:A,0)),"")</f>
        <v>Naturgas</v>
      </c>
      <c r="J3339" s="1">
        <f t="shared" ca="1" si="683"/>
        <v>90</v>
      </c>
      <c r="K3339" s="1" t="str">
        <f ca="1">IFERROR(INDEX(Relationstabel!$C$3:$K$10,MATCH(VALUE(INDIRECT($A$1&amp;"L"&amp;A3339)),Relationstabel!$A$3:$A$10,0),MATCH(IFERROR(VALUE(INDIRECT($A$1&amp;"M"&amp;A3339)),0),Relationstabel!$C$1:$K$1,0)),"Ingen varmeinstallationer")</f>
        <v>Naturgas</v>
      </c>
      <c r="L3339" s="1" t="str">
        <f ca="1">INDEX(Anvendelseskode!B:B,MATCH($E3339,Anvendelseskode!$A:$A,0))</f>
        <v>Række-, kæde-, dobbelthus (lodret adskillelse mellem enhederne)</v>
      </c>
      <c r="M3339" s="1" t="str">
        <f ca="1">INDEX(Anvendelseskode!C:C,MATCH($E3339,Anvendelseskode!$A:$A,0))</f>
        <v>Række-, kæde og dobbelthuse</v>
      </c>
      <c r="N3339" s="1" t="str">
        <f ca="1">INDEX(Anvendelseskode!D:D,MATCH($E3339,Anvendelseskode!$A:$A,0))</f>
        <v>Private husholdninger</v>
      </c>
      <c r="O3339" s="1" t="str">
        <f ca="1">IFERROR(INDEX(SBi!$2:$2,MATCH(G3339,SBi!$1:$1,1)),SBi!$K$2)</f>
        <v>Efter 2006</v>
      </c>
      <c r="P3339" s="1">
        <f ca="1">IFERROR(INDEX(SBi!$C$3:$K$28,MATCH(E3339,SBi!$B$3:$B$28,0),MATCH(O3339,SBi!$C$2:$K$2,0)),0)</f>
        <v>66.400000000000006</v>
      </c>
      <c r="Q3339" s="19">
        <f t="shared" ca="1" si="684"/>
        <v>5.7104000000000008</v>
      </c>
      <c r="R3339" s="19" t="str">
        <f ca="1">IFERROR(INDEX(VpD!$2:$2,MATCH(G3339,VpD!$1:$1,1)),VpD!$I$2)</f>
        <v>&gt;1998</v>
      </c>
      <c r="S3339" s="1">
        <f ca="1">IFERROR(INDEX(VpD!$C$3:$I$27,MATCH(E3339,VpD!$B$3:$B$27,0),MATCH(R3339,VpD!$C$2:$I$2,0)),0)</f>
        <v>65</v>
      </c>
      <c r="T3339" s="19">
        <f t="shared" ca="1" si="685"/>
        <v>5.59</v>
      </c>
      <c r="U3339" s="14" t="str">
        <f t="shared" ca="1" si="686"/>
        <v xml:space="preserve">712685.36 </v>
      </c>
      <c r="V3339" s="14" t="str">
        <f t="shared" ca="1" si="687"/>
        <v>6168763.64</v>
      </c>
      <c r="W3339" s="14" t="str">
        <f t="shared" ca="1" si="688"/>
        <v>POINT(712685.36 6168763.64)</v>
      </c>
      <c r="X3339" s="14" t="str">
        <f>IFERROR(INDEX(BygningOmraade!B:B,MATCH(A3339,BygningOmraade!A:A,0)),"")</f>
        <v/>
      </c>
    </row>
    <row r="3340" spans="1:24" s="14" customFormat="1" x14ac:dyDescent="0.25">
      <c r="A3340" s="14">
        <f t="shared" si="676"/>
        <v>3340</v>
      </c>
      <c r="B3340" s="14" t="str">
        <f t="shared" ca="1" si="677"/>
        <v>c4da0c7b-2106-4199-968b-dea5ef7f0624</v>
      </c>
      <c r="C3340" s="14" t="str">
        <f t="shared" ca="1" si="678"/>
        <v>0a3f507e-1a0d-32b8-e044-0003ba298018</v>
      </c>
      <c r="D3340" s="14">
        <f t="shared" ca="1" si="679"/>
        <v>994496</v>
      </c>
      <c r="E3340" s="1">
        <f t="shared" ca="1" si="680"/>
        <v>130</v>
      </c>
      <c r="F3340" s="1">
        <f t="shared" ca="1" si="681"/>
        <v>125</v>
      </c>
      <c r="G3340" s="1">
        <f t="shared" ca="1" si="682"/>
        <v>1975</v>
      </c>
      <c r="H3340" s="1" t="str">
        <f ca="1">IFERROR(INDEX(Varmeinstallation!B:B,MATCH(INDIRECT($A$1&amp;"L"&amp;A3340)*1,Varmeinstallation!A:A,0)),"Ingen varmeinstallationer")</f>
        <v>Fjernvarme/blokvarme (radiatorsystemer eller varmluftanlæg)</v>
      </c>
      <c r="I3340" s="1" t="str">
        <f ca="1">IFERROR(INDEX(Opvarmningsmiddel!B:B,MATCH(INDIRECT($A$1&amp;"M"&amp;A3340)*1,Opvarmningsmiddel!A:A,0)),"")</f>
        <v/>
      </c>
      <c r="J3340" s="1">
        <f t="shared" ca="1" si="683"/>
        <v>0</v>
      </c>
      <c r="K3340" s="1" t="str">
        <f ca="1">IFERROR(INDEX(Relationstabel!$C$3:$K$10,MATCH(VALUE(INDIRECT($A$1&amp;"L"&amp;A3340)),Relationstabel!$A$3:$A$10,0),MATCH(IFERROR(VALUE(INDIRECT($A$1&amp;"M"&amp;A3340)),0),Relationstabel!$C$1:$K$1,0)),"Ingen varmeinstallationer")</f>
        <v>Fjernvarme/ Blokvarme</v>
      </c>
      <c r="L3340" s="1" t="str">
        <f ca="1">INDEX(Anvendelseskode!B:B,MATCH($E3340,Anvendelseskode!$A:$A,0))</f>
        <v>Række-, kæde-, dobbelthus (lodret adskillelse mellem enhederne)</v>
      </c>
      <c r="M3340" s="1" t="str">
        <f ca="1">INDEX(Anvendelseskode!C:C,MATCH($E3340,Anvendelseskode!$A:$A,0))</f>
        <v>Række-, kæde og dobbelthuse</v>
      </c>
      <c r="N3340" s="1" t="str">
        <f ca="1">INDEX(Anvendelseskode!D:D,MATCH($E3340,Anvendelseskode!$A:$A,0))</f>
        <v>Private husholdninger</v>
      </c>
      <c r="O3340" s="1" t="str">
        <f ca="1">IFERROR(INDEX(SBi!$2:$2,MATCH(G3340,SBi!$1:$1,1)),SBi!$K$2)</f>
        <v>1973-1978</v>
      </c>
      <c r="P3340" s="1">
        <f ca="1">IFERROR(INDEX(SBi!$C$3:$K$28,MATCH(E3340,SBi!$B$3:$B$28,0),MATCH(O3340,SBi!$C$2:$K$2,0)),0)</f>
        <v>112.6</v>
      </c>
      <c r="Q3340" s="19">
        <f t="shared" ca="1" si="684"/>
        <v>14.074999999999999</v>
      </c>
      <c r="R3340" s="19" t="str">
        <f ca="1">IFERROR(INDEX(VpD!$2:$2,MATCH(G3340,VpD!$1:$1,1)),VpD!$I$2)</f>
        <v>1973-1978</v>
      </c>
      <c r="S3340" s="1">
        <f ca="1">IFERROR(INDEX(VpD!$C$3:$I$27,MATCH(E3340,VpD!$B$3:$B$27,0),MATCH(R3340,VpD!$C$2:$I$2,0)),0)</f>
        <v>98</v>
      </c>
      <c r="T3340" s="19">
        <f t="shared" ca="1" si="685"/>
        <v>12.25</v>
      </c>
      <c r="U3340" s="14" t="str">
        <f t="shared" ca="1" si="686"/>
        <v xml:space="preserve">711511.38 </v>
      </c>
      <c r="V3340" s="14" t="str">
        <f t="shared" ca="1" si="687"/>
        <v>6172320.95</v>
      </c>
      <c r="W3340" s="14" t="str">
        <f t="shared" ca="1" si="688"/>
        <v>POINT(711511.38 6172320.95)</v>
      </c>
      <c r="X3340" s="14" t="str">
        <f>IFERROR(INDEX(BygningOmraade!B:B,MATCH(A3340,BygningOmraade!A:A,0)),"")</f>
        <v/>
      </c>
    </row>
    <row r="3341" spans="1:24" s="14" customFormat="1" x14ac:dyDescent="0.25">
      <c r="A3341" s="14">
        <f t="shared" si="676"/>
        <v>3341</v>
      </c>
      <c r="B3341" s="14" t="str">
        <f t="shared" ca="1" si="677"/>
        <v>c4eb0751-9a67-4b52-bfe2-1587d04f53fd</v>
      </c>
      <c r="C3341" s="14" t="str">
        <f t="shared" ca="1" si="678"/>
        <v>0a3f507e-1dc5-32b8-e044-0003ba298018</v>
      </c>
      <c r="D3341" s="14">
        <f t="shared" ca="1" si="679"/>
        <v>2540502</v>
      </c>
      <c r="E3341" s="1">
        <f t="shared" ca="1" si="680"/>
        <v>120</v>
      </c>
      <c r="F3341" s="1">
        <f t="shared" ca="1" si="681"/>
        <v>175</v>
      </c>
      <c r="G3341" s="1">
        <f t="shared" ca="1" si="682"/>
        <v>2010</v>
      </c>
      <c r="H3341" s="1" t="str">
        <f ca="1">IFERROR(INDEX(Varmeinstallation!B:B,MATCH(INDIRECT($A$1&amp;"L"&amp;A3341)*1,Varmeinstallation!A:A,0)),"Ingen varmeinstallationer")</f>
        <v>Fjernvarme/blokvarme (radiatorsystemer eller varmluftanlæg)</v>
      </c>
      <c r="I3341" s="1" t="str">
        <f ca="1">IFERROR(INDEX(Opvarmningsmiddel!B:B,MATCH(INDIRECT($A$1&amp;"M"&amp;A3341)*1,Opvarmningsmiddel!A:A,0)),"")</f>
        <v/>
      </c>
      <c r="J3341" s="1">
        <f t="shared" ca="1" si="683"/>
        <v>0</v>
      </c>
      <c r="K3341" s="1" t="str">
        <f ca="1">IFERROR(INDEX(Relationstabel!$C$3:$K$10,MATCH(VALUE(INDIRECT($A$1&amp;"L"&amp;A3341)),Relationstabel!$A$3:$A$10,0),MATCH(IFERROR(VALUE(INDIRECT($A$1&amp;"M"&amp;A3341)),0),Relationstabel!$C$1:$K$1,0)),"Ingen varmeinstallationer")</f>
        <v>Fjernvarme/ Blokvarme</v>
      </c>
      <c r="L3341" s="1" t="str">
        <f ca="1">INDEX(Anvendelseskode!B:B,MATCH($E3341,Anvendelseskode!$A:$A,0))</f>
        <v>Fritliggende enfamilieshus (parcelhus)</v>
      </c>
      <c r="M3341" s="1" t="str">
        <f ca="1">INDEX(Anvendelseskode!C:C,MATCH($E3341,Anvendelseskode!$A:$A,0))</f>
        <v>Parcelhuse</v>
      </c>
      <c r="N3341" s="1" t="str">
        <f ca="1">INDEX(Anvendelseskode!D:D,MATCH($E3341,Anvendelseskode!$A:$A,0))</f>
        <v>Private husholdninger</v>
      </c>
      <c r="O3341" s="1" t="str">
        <f ca="1">IFERROR(INDEX(SBi!$2:$2,MATCH(G3341,SBi!$1:$1,1)),SBi!$K$2)</f>
        <v>Efter 2006</v>
      </c>
      <c r="P3341" s="1">
        <f ca="1">IFERROR(INDEX(SBi!$C$3:$K$28,MATCH(E3341,SBi!$B$3:$B$28,0),MATCH(O3341,SBi!$C$2:$K$2,0)),0)</f>
        <v>67.3</v>
      </c>
      <c r="Q3341" s="19">
        <f t="shared" ca="1" si="684"/>
        <v>11.7775</v>
      </c>
      <c r="R3341" s="19" t="str">
        <f ca="1">IFERROR(INDEX(VpD!$2:$2,MATCH(G3341,VpD!$1:$1,1)),VpD!$I$2)</f>
        <v>&gt;1998</v>
      </c>
      <c r="S3341" s="1">
        <f ca="1">IFERROR(INDEX(VpD!$C$3:$I$27,MATCH(E3341,VpD!$B$3:$B$27,0),MATCH(R3341,VpD!$C$2:$I$2,0)),0)</f>
        <v>72</v>
      </c>
      <c r="T3341" s="19">
        <f t="shared" ca="1" si="685"/>
        <v>12.6</v>
      </c>
      <c r="U3341" s="14" t="str">
        <f t="shared" ca="1" si="686"/>
        <v xml:space="preserve">712174.58 </v>
      </c>
      <c r="V3341" s="14" t="str">
        <f t="shared" ca="1" si="687"/>
        <v>6171838.47</v>
      </c>
      <c r="W3341" s="14" t="str">
        <f t="shared" ca="1" si="688"/>
        <v>POINT(712174.58 6171838.47)</v>
      </c>
      <c r="X3341" s="14" t="str">
        <f>IFERROR(INDEX(BygningOmraade!B:B,MATCH(A3341,BygningOmraade!A:A,0)),"")</f>
        <v/>
      </c>
    </row>
    <row r="3342" spans="1:24" s="14" customFormat="1" x14ac:dyDescent="0.25">
      <c r="A3342" s="14">
        <f t="shared" si="676"/>
        <v>3342</v>
      </c>
      <c r="B3342" s="14" t="str">
        <f t="shared" ca="1" si="677"/>
        <v>c4fc3779-7b7b-4383-a2bf-68e9b42233c5</v>
      </c>
      <c r="C3342" s="14" t="str">
        <f t="shared" ca="1" si="678"/>
        <v>0a3f507e-21a3-32b8-e044-0003ba298018</v>
      </c>
      <c r="D3342" s="14">
        <f t="shared" ca="1" si="679"/>
        <v>996808</v>
      </c>
      <c r="E3342" s="1">
        <f t="shared" ca="1" si="680"/>
        <v>120</v>
      </c>
      <c r="F3342" s="1">
        <f t="shared" ca="1" si="681"/>
        <v>208</v>
      </c>
      <c r="G3342" s="1">
        <f t="shared" ca="1" si="682"/>
        <v>1980</v>
      </c>
      <c r="H3342" s="1" t="str">
        <f ca="1">IFERROR(INDEX(Varmeinstallation!B:B,MATCH(INDIRECT($A$1&amp;"L"&amp;A3342)*1,Varmeinstallation!A:A,0)),"Ingen varmeinstallationer")</f>
        <v>Elovne, elpaneler</v>
      </c>
      <c r="I3342" s="1" t="str">
        <f ca="1">IFERROR(INDEX(Opvarmningsmiddel!B:B,MATCH(INDIRECT($A$1&amp;"M"&amp;A3342)*1,Opvarmningsmiddel!A:A,0)),"")</f>
        <v>Elektricitet</v>
      </c>
      <c r="J3342" s="1">
        <f t="shared" ca="1" si="683"/>
        <v>0</v>
      </c>
      <c r="K3342" s="1" t="str">
        <f ca="1">IFERROR(INDEX(Relationstabel!$C$3:$K$10,MATCH(VALUE(INDIRECT($A$1&amp;"L"&amp;A3342)),Relationstabel!$A$3:$A$10,0),MATCH(IFERROR(VALUE(INDIRECT($A$1&amp;"M"&amp;A3342)),0),Relationstabel!$C$1:$K$1,0)),"Ingen varmeinstallationer")</f>
        <v>Elvarme</v>
      </c>
      <c r="L3342" s="1" t="str">
        <f ca="1">INDEX(Anvendelseskode!B:B,MATCH($E3342,Anvendelseskode!$A:$A,0))</f>
        <v>Fritliggende enfamilieshus (parcelhus)</v>
      </c>
      <c r="M3342" s="1" t="str">
        <f ca="1">INDEX(Anvendelseskode!C:C,MATCH($E3342,Anvendelseskode!$A:$A,0))</f>
        <v>Parcelhuse</v>
      </c>
      <c r="N3342" s="1" t="str">
        <f ca="1">INDEX(Anvendelseskode!D:D,MATCH($E3342,Anvendelseskode!$A:$A,0))</f>
        <v>Private husholdninger</v>
      </c>
      <c r="O3342" s="1" t="str">
        <f ca="1">IFERROR(INDEX(SBi!$2:$2,MATCH(G3342,SBi!$1:$1,1)),SBi!$K$2)</f>
        <v>1979-1998</v>
      </c>
      <c r="P3342" s="1">
        <f ca="1">IFERROR(INDEX(SBi!$C$3:$K$28,MATCH(E3342,SBi!$B$3:$B$28,0),MATCH(O3342,SBi!$C$2:$K$2,0)),0)</f>
        <v>105.4</v>
      </c>
      <c r="Q3342" s="19">
        <f t="shared" ca="1" si="684"/>
        <v>21.923200000000001</v>
      </c>
      <c r="R3342" s="19" t="str">
        <f ca="1">IFERROR(INDEX(VpD!$2:$2,MATCH(G3342,VpD!$1:$1,1)),VpD!$I$2)</f>
        <v>1979-1998</v>
      </c>
      <c r="S3342" s="1">
        <f ca="1">IFERROR(INDEX(VpD!$C$3:$I$27,MATCH(E3342,VpD!$B$3:$B$27,0),MATCH(R3342,VpD!$C$2:$I$2,0)),0)</f>
        <v>90</v>
      </c>
      <c r="T3342" s="19">
        <f t="shared" ca="1" si="685"/>
        <v>18.72</v>
      </c>
      <c r="U3342" s="14" t="str">
        <f t="shared" ca="1" si="686"/>
        <v xml:space="preserve">713498.02 </v>
      </c>
      <c r="V3342" s="14" t="str">
        <f t="shared" ca="1" si="687"/>
        <v>6168624.12</v>
      </c>
      <c r="W3342" s="14" t="str">
        <f t="shared" ca="1" si="688"/>
        <v>POINT(713498.02 6168624.12)</v>
      </c>
      <c r="X3342" s="14" t="str">
        <f>IFERROR(INDEX(BygningOmraade!B:B,MATCH(A3342,BygningOmraade!A:A,0)),"")</f>
        <v/>
      </c>
    </row>
    <row r="3343" spans="1:24" s="14" customFormat="1" x14ac:dyDescent="0.25">
      <c r="A3343" s="14">
        <f t="shared" si="676"/>
        <v>3343</v>
      </c>
      <c r="B3343" s="14" t="str">
        <f t="shared" ca="1" si="677"/>
        <v>c505ef10-eabc-4ce9-b6eb-885887c5c076</v>
      </c>
      <c r="C3343" s="14" t="str">
        <f t="shared" ca="1" si="678"/>
        <v>0a3f507e-1628-32b8-e044-0003ba298018</v>
      </c>
      <c r="D3343" s="14">
        <f t="shared" ca="1" si="679"/>
        <v>996297</v>
      </c>
      <c r="E3343" s="1">
        <f t="shared" ca="1" si="680"/>
        <v>120</v>
      </c>
      <c r="F3343" s="1">
        <f t="shared" ca="1" si="681"/>
        <v>135</v>
      </c>
      <c r="G3343" s="1">
        <f t="shared" ca="1" si="682"/>
        <v>1963</v>
      </c>
      <c r="H3343" s="1" t="str">
        <f ca="1">IFERROR(INDEX(Varmeinstallation!B:B,MATCH(INDIRECT($A$1&amp;"L"&amp;A3343)*1,Varmeinstallation!A:A,0)),"Ingen varmeinstallationer")</f>
        <v>Centralvarme fra eget anlæg, et-kammer fyr</v>
      </c>
      <c r="I3343" s="1" t="str">
        <f ca="1">IFERROR(INDEX(Opvarmningsmiddel!B:B,MATCH(INDIRECT($A$1&amp;"M"&amp;A3343)*1,Opvarmningsmiddel!A:A,0)),"")</f>
        <v>Naturgas</v>
      </c>
      <c r="J3343" s="1">
        <f t="shared" ca="1" si="683"/>
        <v>0</v>
      </c>
      <c r="K3343" s="1" t="str">
        <f ca="1">IFERROR(INDEX(Relationstabel!$C$3:$K$10,MATCH(VALUE(INDIRECT($A$1&amp;"L"&amp;A3343)),Relationstabel!$A$3:$A$10,0),MATCH(IFERROR(VALUE(INDIRECT($A$1&amp;"M"&amp;A3343)),0),Relationstabel!$C$1:$K$1,0)),"Ingen varmeinstallationer")</f>
        <v>Naturgas</v>
      </c>
      <c r="L3343" s="1" t="str">
        <f ca="1">INDEX(Anvendelseskode!B:B,MATCH($E3343,Anvendelseskode!$A:$A,0))</f>
        <v>Fritliggende enfamilieshus (parcelhus)</v>
      </c>
      <c r="M3343" s="1" t="str">
        <f ca="1">INDEX(Anvendelseskode!C:C,MATCH($E3343,Anvendelseskode!$A:$A,0))</f>
        <v>Parcelhuse</v>
      </c>
      <c r="N3343" s="1" t="str">
        <f ca="1">INDEX(Anvendelseskode!D:D,MATCH($E3343,Anvendelseskode!$A:$A,0))</f>
        <v>Private husholdninger</v>
      </c>
      <c r="O3343" s="1" t="str">
        <f ca="1">IFERROR(INDEX(SBi!$2:$2,MATCH(G3343,SBi!$1:$1,1)),SBi!$K$2)</f>
        <v>1961-1972</v>
      </c>
      <c r="P3343" s="1">
        <f ca="1">IFERROR(INDEX(SBi!$C$3:$K$28,MATCH(E3343,SBi!$B$3:$B$28,0),MATCH(O3343,SBi!$C$2:$K$2,0)),0)</f>
        <v>134.30000000000001</v>
      </c>
      <c r="Q3343" s="19">
        <f t="shared" ca="1" si="684"/>
        <v>18.130500000000001</v>
      </c>
      <c r="R3343" s="19" t="str">
        <f ca="1">IFERROR(INDEX(VpD!$2:$2,MATCH(G3343,VpD!$1:$1,1)),VpD!$I$2)</f>
        <v>1961-1972</v>
      </c>
      <c r="S3343" s="1">
        <f ca="1">IFERROR(INDEX(VpD!$C$3:$I$27,MATCH(E3343,VpD!$B$3:$B$27,0),MATCH(R3343,VpD!$C$2:$I$2,0)),0)</f>
        <v>143</v>
      </c>
      <c r="T3343" s="19">
        <f t="shared" ca="1" si="685"/>
        <v>19.305</v>
      </c>
      <c r="U3343" s="14" t="str">
        <f t="shared" ca="1" si="686"/>
        <v xml:space="preserve">712958.17 </v>
      </c>
      <c r="V3343" s="14" t="str">
        <f t="shared" ca="1" si="687"/>
        <v>6168877.92</v>
      </c>
      <c r="W3343" s="14" t="str">
        <f t="shared" ca="1" si="688"/>
        <v>POINT(712958.17 6168877.92)</v>
      </c>
      <c r="X3343" s="14" t="str">
        <f>IFERROR(INDEX(BygningOmraade!B:B,MATCH(A3343,BygningOmraade!A:A,0)),"")</f>
        <v/>
      </c>
    </row>
    <row r="3344" spans="1:24" s="14" customFormat="1" x14ac:dyDescent="0.25">
      <c r="A3344" s="14">
        <f t="shared" si="676"/>
        <v>3344</v>
      </c>
      <c r="B3344" s="14" t="str">
        <f t="shared" ca="1" si="677"/>
        <v>c50b331e-0b32-4f1b-a4e7-549e4ad29bb0</v>
      </c>
      <c r="C3344" s="14" t="str">
        <f t="shared" ca="1" si="678"/>
        <v>d6f93071-499b-4485-be5f-46ada3dab944</v>
      </c>
      <c r="D3344" s="14">
        <f t="shared" ca="1" si="679"/>
        <v>100074123</v>
      </c>
      <c r="E3344" s="1">
        <f t="shared" ca="1" si="680"/>
        <v>320</v>
      </c>
      <c r="F3344" s="1">
        <f t="shared" ca="1" si="681"/>
        <v>10538</v>
      </c>
      <c r="G3344" s="1">
        <f t="shared" ca="1" si="682"/>
        <v>2015</v>
      </c>
      <c r="H3344" s="1" t="str">
        <f ca="1">IFERROR(INDEX(Varmeinstallation!B:B,MATCH(INDIRECT($A$1&amp;"L"&amp;A3344)*1,Varmeinstallation!A:A,0)),"Ingen varmeinstallationer")</f>
        <v>Fjernvarme/blokvarme (radiatorsystemer eller varmluftanlæg)</v>
      </c>
      <c r="I3344" s="1" t="str">
        <f ca="1">IFERROR(INDEX(Opvarmningsmiddel!B:B,MATCH(INDIRECT($A$1&amp;"M"&amp;A3344)*1,Opvarmningsmiddel!A:A,0)),"")</f>
        <v/>
      </c>
      <c r="J3344" s="1">
        <f t="shared" ca="1" si="683"/>
        <v>0</v>
      </c>
      <c r="K3344" s="1" t="str">
        <f ca="1">IFERROR(INDEX(Relationstabel!$C$3:$K$10,MATCH(VALUE(INDIRECT($A$1&amp;"L"&amp;A3344)),Relationstabel!$A$3:$A$10,0),MATCH(IFERROR(VALUE(INDIRECT($A$1&amp;"M"&amp;A3344)),0),Relationstabel!$C$1:$K$1,0)),"Ingen varmeinstallationer")</f>
        <v>Fjernvarme/ Blokvarme</v>
      </c>
      <c r="L3344" s="1" t="str">
        <f ca="1">INDEX(Anvendelseskode!B:B,MATCH($E3344,Anvendelseskode!$A:$A,0))</f>
        <v>Bygning til kontor, handel, lager herunder offentlig administration</v>
      </c>
      <c r="M3344" s="1" t="str">
        <f ca="1">INDEX(Anvendelseskode!C:C,MATCH($E3344,Anvendelseskode!$A:$A,0))</f>
        <v>Kontor, handel, lager, off. adm.</v>
      </c>
      <c r="N3344" s="1" t="str">
        <f ca="1">INDEX(Anvendelseskode!D:D,MATCH($E3344,Anvendelseskode!$A:$A,0))</f>
        <v>Handel og servicevirksomheder</v>
      </c>
      <c r="O3344" s="1" t="str">
        <f ca="1">IFERROR(INDEX(SBi!$2:$2,MATCH(G3344,SBi!$1:$1,1)),SBi!$K$2)</f>
        <v>Efter 2006</v>
      </c>
      <c r="P3344" s="1">
        <f ca="1">IFERROR(INDEX(SBi!$C$3:$K$28,MATCH(E3344,SBi!$B$3:$B$28,0),MATCH(O3344,SBi!$C$2:$K$2,0)),0)</f>
        <v>82.8</v>
      </c>
      <c r="Q3344" s="19">
        <f t="shared" ca="1" si="684"/>
        <v>872.54640000000006</v>
      </c>
      <c r="R3344" s="19" t="str">
        <f ca="1">IFERROR(INDEX(VpD!$2:$2,MATCH(G3344,VpD!$1:$1,1)),VpD!$I$2)</f>
        <v>&gt;1998</v>
      </c>
      <c r="S3344" s="1">
        <f ca="1">IFERROR(INDEX(VpD!$C$3:$I$27,MATCH(E3344,VpD!$B$3:$B$27,0),MATCH(R3344,VpD!$C$2:$I$2,0)),0)</f>
        <v>77</v>
      </c>
      <c r="T3344" s="19">
        <f t="shared" ca="1" si="685"/>
        <v>811.42600000000004</v>
      </c>
      <c r="U3344" s="14" t="str">
        <f t="shared" ca="1" si="686"/>
        <v xml:space="preserve">713182.17 </v>
      </c>
      <c r="V3344" s="14" t="str">
        <f t="shared" ca="1" si="687"/>
        <v>6169864.24</v>
      </c>
      <c r="W3344" s="14" t="str">
        <f t="shared" ca="1" si="688"/>
        <v>POINT(713182.17 6169864.24)</v>
      </c>
      <c r="X3344" s="14" t="str">
        <f>IFERROR(INDEX(BygningOmraade!B:B,MATCH(A3344,BygningOmraade!A:A,0)),"")</f>
        <v/>
      </c>
    </row>
    <row r="3345" spans="1:24" s="14" customFormat="1" x14ac:dyDescent="0.25">
      <c r="A3345" s="14">
        <f t="shared" si="676"/>
        <v>3345</v>
      </c>
      <c r="B3345" s="14" t="str">
        <f t="shared" ca="1" si="677"/>
        <v>c519cb70-b69d-4b11-94c2-0da8fffa3fce</v>
      </c>
      <c r="C3345" s="14" t="str">
        <f t="shared" ca="1" si="678"/>
        <v>0a3f507e-1f9b-32b8-e044-0003ba298018</v>
      </c>
      <c r="D3345" s="14">
        <f t="shared" ca="1" si="679"/>
        <v>994067</v>
      </c>
      <c r="E3345" s="1">
        <f t="shared" ca="1" si="680"/>
        <v>120</v>
      </c>
      <c r="F3345" s="1">
        <f t="shared" ca="1" si="681"/>
        <v>109</v>
      </c>
      <c r="G3345" s="1">
        <f t="shared" ca="1" si="682"/>
        <v>1973</v>
      </c>
      <c r="H3345" s="1" t="str">
        <f ca="1">IFERROR(INDEX(Varmeinstallation!B:B,MATCH(INDIRECT($A$1&amp;"L"&amp;A3345)*1,Varmeinstallation!A:A,0)),"Ingen varmeinstallationer")</f>
        <v>Centralvarme fra eget anlæg, et-kammer fyr</v>
      </c>
      <c r="I3345" s="1" t="str">
        <f ca="1">IFERROR(INDEX(Opvarmningsmiddel!B:B,MATCH(INDIRECT($A$1&amp;"M"&amp;A3345)*1,Opvarmningsmiddel!A:A,0)),"")</f>
        <v>Naturgas</v>
      </c>
      <c r="J3345" s="1">
        <f t="shared" ca="1" si="683"/>
        <v>2</v>
      </c>
      <c r="K3345" s="1" t="str">
        <f ca="1">IFERROR(INDEX(Relationstabel!$C$3:$K$10,MATCH(VALUE(INDIRECT($A$1&amp;"L"&amp;A3345)),Relationstabel!$A$3:$A$10,0),MATCH(IFERROR(VALUE(INDIRECT($A$1&amp;"M"&amp;A3345)),0),Relationstabel!$C$1:$K$1,0)),"Ingen varmeinstallationer")</f>
        <v>Naturgas</v>
      </c>
      <c r="L3345" s="1" t="str">
        <f ca="1">INDEX(Anvendelseskode!B:B,MATCH($E3345,Anvendelseskode!$A:$A,0))</f>
        <v>Fritliggende enfamilieshus (parcelhus)</v>
      </c>
      <c r="M3345" s="1" t="str">
        <f ca="1">INDEX(Anvendelseskode!C:C,MATCH($E3345,Anvendelseskode!$A:$A,0))</f>
        <v>Parcelhuse</v>
      </c>
      <c r="N3345" s="1" t="str">
        <f ca="1">INDEX(Anvendelseskode!D:D,MATCH($E3345,Anvendelseskode!$A:$A,0))</f>
        <v>Private husholdninger</v>
      </c>
      <c r="O3345" s="1" t="str">
        <f ca="1">IFERROR(INDEX(SBi!$2:$2,MATCH(G3345,SBi!$1:$1,1)),SBi!$K$2)</f>
        <v>1973-1978</v>
      </c>
      <c r="P3345" s="1">
        <f ca="1">IFERROR(INDEX(SBi!$C$3:$K$28,MATCH(E3345,SBi!$B$3:$B$28,0),MATCH(O3345,SBi!$C$2:$K$2,0)),0)</f>
        <v>119.8</v>
      </c>
      <c r="Q3345" s="19">
        <f t="shared" ca="1" si="684"/>
        <v>13.058199999999999</v>
      </c>
      <c r="R3345" s="19" t="str">
        <f ca="1">IFERROR(INDEX(VpD!$2:$2,MATCH(G3345,VpD!$1:$1,1)),VpD!$I$2)</f>
        <v>1973-1978</v>
      </c>
      <c r="S3345" s="1">
        <f ca="1">IFERROR(INDEX(VpD!$C$3:$I$27,MATCH(E3345,VpD!$B$3:$B$27,0),MATCH(R3345,VpD!$C$2:$I$2,0)),0)</f>
        <v>117</v>
      </c>
      <c r="T3345" s="19">
        <f t="shared" ca="1" si="685"/>
        <v>12.753</v>
      </c>
      <c r="U3345" s="14" t="str">
        <f t="shared" ca="1" si="686"/>
        <v xml:space="preserve">711043.54 </v>
      </c>
      <c r="V3345" s="14" t="str">
        <f t="shared" ca="1" si="687"/>
        <v>6171518.28</v>
      </c>
      <c r="W3345" s="14" t="str">
        <f t="shared" ca="1" si="688"/>
        <v>POINT(711043.54 6171518.28)</v>
      </c>
      <c r="X3345" s="14" t="str">
        <f>IFERROR(INDEX(BygningOmraade!B:B,MATCH(A3345,BygningOmraade!A:A,0)),"")</f>
        <v/>
      </c>
    </row>
    <row r="3346" spans="1:24" s="14" customFormat="1" x14ac:dyDescent="0.25">
      <c r="A3346" s="14">
        <f t="shared" si="676"/>
        <v>3346</v>
      </c>
      <c r="B3346" s="14" t="str">
        <f t="shared" ca="1" si="677"/>
        <v>c51f751c-9038-4cef-8460-331e55027706</v>
      </c>
      <c r="C3346" s="14" t="str">
        <f t="shared" ca="1" si="678"/>
        <v>0a3f507e-2073-32b8-e044-0003ba298018</v>
      </c>
      <c r="D3346" s="14">
        <f t="shared" ca="1" si="679"/>
        <v>996075</v>
      </c>
      <c r="E3346" s="1">
        <f t="shared" ca="1" si="680"/>
        <v>120</v>
      </c>
      <c r="F3346" s="1">
        <f t="shared" ca="1" si="681"/>
        <v>123</v>
      </c>
      <c r="G3346" s="1">
        <f t="shared" ca="1" si="682"/>
        <v>1981</v>
      </c>
      <c r="H3346" s="1" t="str">
        <f ca="1">IFERROR(INDEX(Varmeinstallation!B:B,MATCH(INDIRECT($A$1&amp;"L"&amp;A3346)*1,Varmeinstallation!A:A,0)),"Ingen varmeinstallationer")</f>
        <v>Elovne, elpaneler</v>
      </c>
      <c r="I3346" s="1" t="str">
        <f ca="1">IFERROR(INDEX(Opvarmningsmiddel!B:B,MATCH(INDIRECT($A$1&amp;"M"&amp;A3346)*1,Opvarmningsmiddel!A:A,0)),"")</f>
        <v>Elektricitet</v>
      </c>
      <c r="J3346" s="1">
        <f t="shared" ca="1" si="683"/>
        <v>1</v>
      </c>
      <c r="K3346" s="1" t="str">
        <f ca="1">IFERROR(INDEX(Relationstabel!$C$3:$K$10,MATCH(VALUE(INDIRECT($A$1&amp;"L"&amp;A3346)),Relationstabel!$A$3:$A$10,0),MATCH(IFERROR(VALUE(INDIRECT($A$1&amp;"M"&amp;A3346)),0),Relationstabel!$C$1:$K$1,0)),"Ingen varmeinstallationer")</f>
        <v>Elvarme</v>
      </c>
      <c r="L3346" s="1" t="str">
        <f ca="1">INDEX(Anvendelseskode!B:B,MATCH($E3346,Anvendelseskode!$A:$A,0))</f>
        <v>Fritliggende enfamilieshus (parcelhus)</v>
      </c>
      <c r="M3346" s="1" t="str">
        <f ca="1">INDEX(Anvendelseskode!C:C,MATCH($E3346,Anvendelseskode!$A:$A,0))</f>
        <v>Parcelhuse</v>
      </c>
      <c r="N3346" s="1" t="str">
        <f ca="1">INDEX(Anvendelseskode!D:D,MATCH($E3346,Anvendelseskode!$A:$A,0))</f>
        <v>Private husholdninger</v>
      </c>
      <c r="O3346" s="1" t="str">
        <f ca="1">IFERROR(INDEX(SBi!$2:$2,MATCH(G3346,SBi!$1:$1,1)),SBi!$K$2)</f>
        <v>1979-1998</v>
      </c>
      <c r="P3346" s="1">
        <f ca="1">IFERROR(INDEX(SBi!$C$3:$K$28,MATCH(E3346,SBi!$B$3:$B$28,0),MATCH(O3346,SBi!$C$2:$K$2,0)),0)</f>
        <v>105.4</v>
      </c>
      <c r="Q3346" s="19">
        <f t="shared" ca="1" si="684"/>
        <v>12.9642</v>
      </c>
      <c r="R3346" s="19" t="str">
        <f ca="1">IFERROR(INDEX(VpD!$2:$2,MATCH(G3346,VpD!$1:$1,1)),VpD!$I$2)</f>
        <v>1979-1998</v>
      </c>
      <c r="S3346" s="1">
        <f ca="1">IFERROR(INDEX(VpD!$C$3:$I$27,MATCH(E3346,VpD!$B$3:$B$27,0),MATCH(R3346,VpD!$C$2:$I$2,0)),0)</f>
        <v>90</v>
      </c>
      <c r="T3346" s="19">
        <f t="shared" ca="1" si="685"/>
        <v>11.07</v>
      </c>
      <c r="U3346" s="14" t="str">
        <f t="shared" ca="1" si="686"/>
        <v xml:space="preserve">712487.79 </v>
      </c>
      <c r="V3346" s="14" t="str">
        <f t="shared" ca="1" si="687"/>
        <v>6168881.98</v>
      </c>
      <c r="W3346" s="14" t="str">
        <f t="shared" ca="1" si="688"/>
        <v>POINT(712487.79 6168881.98)</v>
      </c>
      <c r="X3346" s="14" t="str">
        <f>IFERROR(INDEX(BygningOmraade!B:B,MATCH(A3346,BygningOmraade!A:A,0)),"")</f>
        <v/>
      </c>
    </row>
    <row r="3347" spans="1:24" s="14" customFormat="1" x14ac:dyDescent="0.25">
      <c r="A3347" s="14">
        <f t="shared" si="676"/>
        <v>3347</v>
      </c>
      <c r="B3347" s="14" t="str">
        <f t="shared" ca="1" si="677"/>
        <v>c52e56c3-f5ec-4852-944c-1e3a424b7d46</v>
      </c>
      <c r="C3347" s="14" t="str">
        <f t="shared" ca="1" si="678"/>
        <v>0a3f507e-1afe-32b8-e044-0003ba298018</v>
      </c>
      <c r="D3347" s="14">
        <f t="shared" ca="1" si="679"/>
        <v>996206</v>
      </c>
      <c r="E3347" s="1">
        <f t="shared" ca="1" si="680"/>
        <v>120</v>
      </c>
      <c r="F3347" s="1">
        <f t="shared" ca="1" si="681"/>
        <v>145</v>
      </c>
      <c r="G3347" s="1">
        <f t="shared" ca="1" si="682"/>
        <v>1983</v>
      </c>
      <c r="H3347" s="1" t="str">
        <f ca="1">IFERROR(INDEX(Varmeinstallation!B:B,MATCH(INDIRECT($A$1&amp;"L"&amp;A3347)*1,Varmeinstallation!A:A,0)),"Ingen varmeinstallationer")</f>
        <v>Centralvarme fra eget anlæg, et-kammer fyr</v>
      </c>
      <c r="I3347" s="1" t="str">
        <f ca="1">IFERROR(INDEX(Opvarmningsmiddel!B:B,MATCH(INDIRECT($A$1&amp;"M"&amp;A3347)*1,Opvarmningsmiddel!A:A,0)),"")</f>
        <v>Naturgas</v>
      </c>
      <c r="J3347" s="1">
        <f t="shared" ca="1" si="683"/>
        <v>2</v>
      </c>
      <c r="K3347" s="1" t="str">
        <f ca="1">IFERROR(INDEX(Relationstabel!$C$3:$K$10,MATCH(VALUE(INDIRECT($A$1&amp;"L"&amp;A3347)),Relationstabel!$A$3:$A$10,0),MATCH(IFERROR(VALUE(INDIRECT($A$1&amp;"M"&amp;A3347)),0),Relationstabel!$C$1:$K$1,0)),"Ingen varmeinstallationer")</f>
        <v>Naturgas</v>
      </c>
      <c r="L3347" s="1" t="str">
        <f ca="1">INDEX(Anvendelseskode!B:B,MATCH($E3347,Anvendelseskode!$A:$A,0))</f>
        <v>Fritliggende enfamilieshus (parcelhus)</v>
      </c>
      <c r="M3347" s="1" t="str">
        <f ca="1">INDEX(Anvendelseskode!C:C,MATCH($E3347,Anvendelseskode!$A:$A,0))</f>
        <v>Parcelhuse</v>
      </c>
      <c r="N3347" s="1" t="str">
        <f ca="1">INDEX(Anvendelseskode!D:D,MATCH($E3347,Anvendelseskode!$A:$A,0))</f>
        <v>Private husholdninger</v>
      </c>
      <c r="O3347" s="1" t="str">
        <f ca="1">IFERROR(INDEX(SBi!$2:$2,MATCH(G3347,SBi!$1:$1,1)),SBi!$K$2)</f>
        <v>1979-1998</v>
      </c>
      <c r="P3347" s="1">
        <f ca="1">IFERROR(INDEX(SBi!$C$3:$K$28,MATCH(E3347,SBi!$B$3:$B$28,0),MATCH(O3347,SBi!$C$2:$K$2,0)),0)</f>
        <v>105.4</v>
      </c>
      <c r="Q3347" s="19">
        <f t="shared" ca="1" si="684"/>
        <v>15.282999999999999</v>
      </c>
      <c r="R3347" s="19" t="str">
        <f ca="1">IFERROR(INDEX(VpD!$2:$2,MATCH(G3347,VpD!$1:$1,1)),VpD!$I$2)</f>
        <v>1979-1998</v>
      </c>
      <c r="S3347" s="1">
        <f ca="1">IFERROR(INDEX(VpD!$C$3:$I$27,MATCH(E3347,VpD!$B$3:$B$27,0),MATCH(R3347,VpD!$C$2:$I$2,0)),0)</f>
        <v>90</v>
      </c>
      <c r="T3347" s="19">
        <f t="shared" ca="1" si="685"/>
        <v>13.05</v>
      </c>
      <c r="U3347" s="14" t="str">
        <f t="shared" ca="1" si="686"/>
        <v xml:space="preserve">713049.49 </v>
      </c>
      <c r="V3347" s="14" t="str">
        <f t="shared" ca="1" si="687"/>
        <v>6168941.24</v>
      </c>
      <c r="W3347" s="14" t="str">
        <f t="shared" ca="1" si="688"/>
        <v>POINT(713049.49 6168941.24)</v>
      </c>
      <c r="X3347" s="14" t="str">
        <f>IFERROR(INDEX(BygningOmraade!B:B,MATCH(A3347,BygningOmraade!A:A,0)),"")</f>
        <v/>
      </c>
    </row>
    <row r="3348" spans="1:24" s="14" customFormat="1" x14ac:dyDescent="0.25">
      <c r="A3348" s="14">
        <f t="shared" si="676"/>
        <v>3348</v>
      </c>
      <c r="B3348" s="14" t="str">
        <f t="shared" ca="1" si="677"/>
        <v>c53368fc-43fe-4e01-80cf-9d167c4ac1aa</v>
      </c>
      <c r="C3348" s="14" t="str">
        <f t="shared" ca="1" si="678"/>
        <v>0a3f507e-1ab0-32b8-e044-0003ba298018</v>
      </c>
      <c r="D3348" s="14">
        <f t="shared" ca="1" si="679"/>
        <v>997133</v>
      </c>
      <c r="E3348" s="1">
        <f t="shared" ca="1" si="680"/>
        <v>130</v>
      </c>
      <c r="F3348" s="1">
        <f t="shared" ca="1" si="681"/>
        <v>126</v>
      </c>
      <c r="G3348" s="1">
        <f t="shared" ca="1" si="682"/>
        <v>1964</v>
      </c>
      <c r="H3348" s="1" t="str">
        <f ca="1">IFERROR(INDEX(Varmeinstallation!B:B,MATCH(INDIRECT($A$1&amp;"L"&amp;A3348)*1,Varmeinstallation!A:A,0)),"Ingen varmeinstallationer")</f>
        <v>Centralvarme fra eget anlæg, et-kammer fyr</v>
      </c>
      <c r="I3348" s="1" t="str">
        <f ca="1">IFERROR(INDEX(Opvarmningsmiddel!B:B,MATCH(INDIRECT($A$1&amp;"M"&amp;A3348)*1,Opvarmningsmiddel!A:A,0)),"")</f>
        <v>Naturgas</v>
      </c>
      <c r="J3348" s="1">
        <f t="shared" ca="1" si="683"/>
        <v>0</v>
      </c>
      <c r="K3348" s="1" t="str">
        <f ca="1">IFERROR(INDEX(Relationstabel!$C$3:$K$10,MATCH(VALUE(INDIRECT($A$1&amp;"L"&amp;A3348)),Relationstabel!$A$3:$A$10,0),MATCH(IFERROR(VALUE(INDIRECT($A$1&amp;"M"&amp;A3348)),0),Relationstabel!$C$1:$K$1,0)),"Ingen varmeinstallationer")</f>
        <v>Naturgas</v>
      </c>
      <c r="L3348" s="1" t="str">
        <f ca="1">INDEX(Anvendelseskode!B:B,MATCH($E3348,Anvendelseskode!$A:$A,0))</f>
        <v>Række-, kæde-, dobbelthus (lodret adskillelse mellem enhederne)</v>
      </c>
      <c r="M3348" s="1" t="str">
        <f ca="1">INDEX(Anvendelseskode!C:C,MATCH($E3348,Anvendelseskode!$A:$A,0))</f>
        <v>Række-, kæde og dobbelthuse</v>
      </c>
      <c r="N3348" s="1" t="str">
        <f ca="1">INDEX(Anvendelseskode!D:D,MATCH($E3348,Anvendelseskode!$A:$A,0))</f>
        <v>Private husholdninger</v>
      </c>
      <c r="O3348" s="1" t="str">
        <f ca="1">IFERROR(INDEX(SBi!$2:$2,MATCH(G3348,SBi!$1:$1,1)),SBi!$K$2)</f>
        <v>1961-1972</v>
      </c>
      <c r="P3348" s="1">
        <f ca="1">IFERROR(INDEX(SBi!$C$3:$K$28,MATCH(E3348,SBi!$B$3:$B$28,0),MATCH(O3348,SBi!$C$2:$K$2,0)),0)</f>
        <v>119.9</v>
      </c>
      <c r="Q3348" s="19">
        <f t="shared" ca="1" si="684"/>
        <v>15.107400000000002</v>
      </c>
      <c r="R3348" s="19" t="str">
        <f ca="1">IFERROR(INDEX(VpD!$2:$2,MATCH(G3348,VpD!$1:$1,1)),VpD!$I$2)</f>
        <v>1961-1972</v>
      </c>
      <c r="S3348" s="1">
        <f ca="1">IFERROR(INDEX(VpD!$C$3:$I$27,MATCH(E3348,VpD!$B$3:$B$27,0),MATCH(R3348,VpD!$C$2:$I$2,0)),0)</f>
        <v>120</v>
      </c>
      <c r="T3348" s="19">
        <f t="shared" ca="1" si="685"/>
        <v>15.12</v>
      </c>
      <c r="U3348" s="14" t="str">
        <f t="shared" ca="1" si="686"/>
        <v xml:space="preserve">713778.9 </v>
      </c>
      <c r="V3348" s="14" t="str">
        <f t="shared" ca="1" si="687"/>
        <v>6169120.3</v>
      </c>
      <c r="W3348" s="14" t="str">
        <f t="shared" ca="1" si="688"/>
        <v>POINT(713778.9 6169120.3)</v>
      </c>
      <c r="X3348" s="14" t="str">
        <f>IFERROR(INDEX(BygningOmraade!B:B,MATCH(A3348,BygningOmraade!A:A,0)),"")</f>
        <v/>
      </c>
    </row>
    <row r="3349" spans="1:24" s="14" customFormat="1" x14ac:dyDescent="0.25">
      <c r="A3349" s="14">
        <f t="shared" si="676"/>
        <v>3349</v>
      </c>
      <c r="B3349" s="14" t="str">
        <f t="shared" ca="1" si="677"/>
        <v>c545bf56-7c9c-41dd-aeaa-da3ca4b6aef6</v>
      </c>
      <c r="C3349" s="14" t="str">
        <f t="shared" ca="1" si="678"/>
        <v>0a3f507e-1ac5-32b8-e044-0003ba298018</v>
      </c>
      <c r="D3349" s="14">
        <f t="shared" ca="1" si="679"/>
        <v>997285</v>
      </c>
      <c r="E3349" s="1">
        <f t="shared" ca="1" si="680"/>
        <v>130</v>
      </c>
      <c r="F3349" s="1">
        <f t="shared" ca="1" si="681"/>
        <v>110</v>
      </c>
      <c r="G3349" s="1">
        <f t="shared" ca="1" si="682"/>
        <v>1966</v>
      </c>
      <c r="H3349" s="1" t="str">
        <f ca="1">IFERROR(INDEX(Varmeinstallation!B:B,MATCH(INDIRECT($A$1&amp;"L"&amp;A3349)*1,Varmeinstallation!A:A,0)),"Ingen varmeinstallationer")</f>
        <v>Fjernvarme/blokvarme (radiatorsystemer eller varmluftanlæg)</v>
      </c>
      <c r="I3349" s="1" t="str">
        <f ca="1">IFERROR(INDEX(Opvarmningsmiddel!B:B,MATCH(INDIRECT($A$1&amp;"M"&amp;A3349)*1,Opvarmningsmiddel!A:A,0)),"")</f>
        <v/>
      </c>
      <c r="J3349" s="1">
        <f t="shared" ca="1" si="683"/>
        <v>0</v>
      </c>
      <c r="K3349" s="1" t="str">
        <f ca="1">IFERROR(INDEX(Relationstabel!$C$3:$K$10,MATCH(VALUE(INDIRECT($A$1&amp;"L"&amp;A3349)),Relationstabel!$A$3:$A$10,0),MATCH(IFERROR(VALUE(INDIRECT($A$1&amp;"M"&amp;A3349)),0),Relationstabel!$C$1:$K$1,0)),"Ingen varmeinstallationer")</f>
        <v>Fjernvarme/ Blokvarme</v>
      </c>
      <c r="L3349" s="1" t="str">
        <f ca="1">INDEX(Anvendelseskode!B:B,MATCH($E3349,Anvendelseskode!$A:$A,0))</f>
        <v>Række-, kæde-, dobbelthus (lodret adskillelse mellem enhederne)</v>
      </c>
      <c r="M3349" s="1" t="str">
        <f ca="1">INDEX(Anvendelseskode!C:C,MATCH($E3349,Anvendelseskode!$A:$A,0))</f>
        <v>Række-, kæde og dobbelthuse</v>
      </c>
      <c r="N3349" s="1" t="str">
        <f ca="1">INDEX(Anvendelseskode!D:D,MATCH($E3349,Anvendelseskode!$A:$A,0))</f>
        <v>Private husholdninger</v>
      </c>
      <c r="O3349" s="1" t="str">
        <f ca="1">IFERROR(INDEX(SBi!$2:$2,MATCH(G3349,SBi!$1:$1,1)),SBi!$K$2)</f>
        <v>1961-1972</v>
      </c>
      <c r="P3349" s="1">
        <f ca="1">IFERROR(INDEX(SBi!$C$3:$K$28,MATCH(E3349,SBi!$B$3:$B$28,0),MATCH(O3349,SBi!$C$2:$K$2,0)),0)</f>
        <v>119.9</v>
      </c>
      <c r="Q3349" s="19">
        <f t="shared" ca="1" si="684"/>
        <v>13.189</v>
      </c>
      <c r="R3349" s="19" t="str">
        <f ca="1">IFERROR(INDEX(VpD!$2:$2,MATCH(G3349,VpD!$1:$1,1)),VpD!$I$2)</f>
        <v>1961-1972</v>
      </c>
      <c r="S3349" s="1">
        <f ca="1">IFERROR(INDEX(VpD!$C$3:$I$27,MATCH(E3349,VpD!$B$3:$B$27,0),MATCH(R3349,VpD!$C$2:$I$2,0)),0)</f>
        <v>120</v>
      </c>
      <c r="T3349" s="19">
        <f t="shared" ca="1" si="685"/>
        <v>13.2</v>
      </c>
      <c r="U3349" s="14" t="str">
        <f t="shared" ca="1" si="686"/>
        <v xml:space="preserve">713701.16 </v>
      </c>
      <c r="V3349" s="14" t="str">
        <f t="shared" ca="1" si="687"/>
        <v>6169268.65</v>
      </c>
      <c r="W3349" s="14" t="str">
        <f t="shared" ca="1" si="688"/>
        <v>POINT(713701.16 6169268.65)</v>
      </c>
      <c r="X3349" s="14" t="str">
        <f>IFERROR(INDEX(BygningOmraade!B:B,MATCH(A3349,BygningOmraade!A:A,0)),"")</f>
        <v/>
      </c>
    </row>
    <row r="3350" spans="1:24" s="14" customFormat="1" x14ac:dyDescent="0.25">
      <c r="A3350" s="14">
        <f t="shared" si="676"/>
        <v>3350</v>
      </c>
      <c r="B3350" s="14" t="str">
        <f t="shared" ca="1" si="677"/>
        <v>c54b6f84-5d93-430d-84b9-46471e23bc57</v>
      </c>
      <c r="C3350" s="14" t="str">
        <f t="shared" ca="1" si="678"/>
        <v>0a3f507e-1794-32b8-e044-0003ba298018</v>
      </c>
      <c r="D3350" s="14">
        <f t="shared" ca="1" si="679"/>
        <v>997542</v>
      </c>
      <c r="E3350" s="1">
        <f t="shared" ca="1" si="680"/>
        <v>120</v>
      </c>
      <c r="F3350" s="1">
        <f t="shared" ca="1" si="681"/>
        <v>90</v>
      </c>
      <c r="G3350" s="1">
        <f t="shared" ca="1" si="682"/>
        <v>1981</v>
      </c>
      <c r="H3350" s="1" t="str">
        <f ca="1">IFERROR(INDEX(Varmeinstallation!B:B,MATCH(INDIRECT($A$1&amp;"L"&amp;A3350)*1,Varmeinstallation!A:A,0)),"Ingen varmeinstallationer")</f>
        <v>Centralvarme fra eget anlæg, et-kammer fyr</v>
      </c>
      <c r="I3350" s="1" t="str">
        <f ca="1">IFERROR(INDEX(Opvarmningsmiddel!B:B,MATCH(INDIRECT($A$1&amp;"M"&amp;A3350)*1,Opvarmningsmiddel!A:A,0)),"")</f>
        <v>Naturgas</v>
      </c>
      <c r="J3350" s="1">
        <f t="shared" ca="1" si="683"/>
        <v>0</v>
      </c>
      <c r="K3350" s="1" t="str">
        <f ca="1">IFERROR(INDEX(Relationstabel!$C$3:$K$10,MATCH(VALUE(INDIRECT($A$1&amp;"L"&amp;A3350)),Relationstabel!$A$3:$A$10,0),MATCH(IFERROR(VALUE(INDIRECT($A$1&amp;"M"&amp;A3350)),0),Relationstabel!$C$1:$K$1,0)),"Ingen varmeinstallationer")</f>
        <v>Naturgas</v>
      </c>
      <c r="L3350" s="1" t="str">
        <f ca="1">INDEX(Anvendelseskode!B:B,MATCH($E3350,Anvendelseskode!$A:$A,0))</f>
        <v>Fritliggende enfamilieshus (parcelhus)</v>
      </c>
      <c r="M3350" s="1" t="str">
        <f ca="1">INDEX(Anvendelseskode!C:C,MATCH($E3350,Anvendelseskode!$A:$A,0))</f>
        <v>Parcelhuse</v>
      </c>
      <c r="N3350" s="1" t="str">
        <f ca="1">INDEX(Anvendelseskode!D:D,MATCH($E3350,Anvendelseskode!$A:$A,0))</f>
        <v>Private husholdninger</v>
      </c>
      <c r="O3350" s="1" t="str">
        <f ca="1">IFERROR(INDEX(SBi!$2:$2,MATCH(G3350,SBi!$1:$1,1)),SBi!$K$2)</f>
        <v>1979-1998</v>
      </c>
      <c r="P3350" s="1">
        <f ca="1">IFERROR(INDEX(SBi!$C$3:$K$28,MATCH(E3350,SBi!$B$3:$B$28,0),MATCH(O3350,SBi!$C$2:$K$2,0)),0)</f>
        <v>105.4</v>
      </c>
      <c r="Q3350" s="19">
        <f t="shared" ca="1" si="684"/>
        <v>9.4860000000000007</v>
      </c>
      <c r="R3350" s="19" t="str">
        <f ca="1">IFERROR(INDEX(VpD!$2:$2,MATCH(G3350,VpD!$1:$1,1)),VpD!$I$2)</f>
        <v>1979-1998</v>
      </c>
      <c r="S3350" s="1">
        <f ca="1">IFERROR(INDEX(VpD!$C$3:$I$27,MATCH(E3350,VpD!$B$3:$B$27,0),MATCH(R3350,VpD!$C$2:$I$2,0)),0)</f>
        <v>90</v>
      </c>
      <c r="T3350" s="19">
        <f t="shared" ca="1" si="685"/>
        <v>8.1</v>
      </c>
      <c r="U3350" s="14" t="str">
        <f t="shared" ca="1" si="686"/>
        <v xml:space="preserve">713856.85 </v>
      </c>
      <c r="V3350" s="14" t="str">
        <f t="shared" ca="1" si="687"/>
        <v>6168865.81</v>
      </c>
      <c r="W3350" s="14" t="str">
        <f t="shared" ca="1" si="688"/>
        <v>POINT(713856.85 6168865.81)</v>
      </c>
      <c r="X3350" s="14" t="str">
        <f>IFERROR(INDEX(BygningOmraade!B:B,MATCH(A3350,BygningOmraade!A:A,0)),"")</f>
        <v/>
      </c>
    </row>
    <row r="3351" spans="1:24" s="14" customFormat="1" x14ac:dyDescent="0.25">
      <c r="A3351" s="14">
        <f t="shared" si="676"/>
        <v>3351</v>
      </c>
      <c r="B3351" s="14" t="str">
        <f t="shared" ca="1" si="677"/>
        <v>c57f7a5e-9fbf-4215-9f54-33d03f37c5a5</v>
      </c>
      <c r="C3351" s="14" t="str">
        <f t="shared" ca="1" si="678"/>
        <v>0a3f507e-193d-32b8-e044-0003ba298018</v>
      </c>
      <c r="D3351" s="14">
        <f t="shared" ca="1" si="679"/>
        <v>996754</v>
      </c>
      <c r="E3351" s="1">
        <f t="shared" ca="1" si="680"/>
        <v>130</v>
      </c>
      <c r="F3351" s="1">
        <f t="shared" ca="1" si="681"/>
        <v>112</v>
      </c>
      <c r="G3351" s="1">
        <f t="shared" ca="1" si="682"/>
        <v>1978</v>
      </c>
      <c r="H3351" s="1" t="str">
        <f ca="1">IFERROR(INDEX(Varmeinstallation!B:B,MATCH(INDIRECT($A$1&amp;"L"&amp;A3351)*1,Varmeinstallation!A:A,0)),"Ingen varmeinstallationer")</f>
        <v>Fjernvarme/blokvarme (radiatorsystemer eller varmluftanlæg)</v>
      </c>
      <c r="I3351" s="1" t="str">
        <f ca="1">IFERROR(INDEX(Opvarmningsmiddel!B:B,MATCH(INDIRECT($A$1&amp;"M"&amp;A3351)*1,Opvarmningsmiddel!A:A,0)),"")</f>
        <v/>
      </c>
      <c r="J3351" s="1">
        <f t="shared" ca="1" si="683"/>
        <v>0</v>
      </c>
      <c r="K3351" s="1" t="str">
        <f ca="1">IFERROR(INDEX(Relationstabel!$C$3:$K$10,MATCH(VALUE(INDIRECT($A$1&amp;"L"&amp;A3351)),Relationstabel!$A$3:$A$10,0),MATCH(IFERROR(VALUE(INDIRECT($A$1&amp;"M"&amp;A3351)),0),Relationstabel!$C$1:$K$1,0)),"Ingen varmeinstallationer")</f>
        <v>Fjernvarme/ Blokvarme</v>
      </c>
      <c r="L3351" s="1" t="str">
        <f ca="1">INDEX(Anvendelseskode!B:B,MATCH($E3351,Anvendelseskode!$A:$A,0))</f>
        <v>Række-, kæde-, dobbelthus (lodret adskillelse mellem enhederne)</v>
      </c>
      <c r="M3351" s="1" t="str">
        <f ca="1">INDEX(Anvendelseskode!C:C,MATCH($E3351,Anvendelseskode!$A:$A,0))</f>
        <v>Række-, kæde og dobbelthuse</v>
      </c>
      <c r="N3351" s="1" t="str">
        <f ca="1">INDEX(Anvendelseskode!D:D,MATCH($E3351,Anvendelseskode!$A:$A,0))</f>
        <v>Private husholdninger</v>
      </c>
      <c r="O3351" s="1" t="str">
        <f ca="1">IFERROR(INDEX(SBi!$2:$2,MATCH(G3351,SBi!$1:$1,1)),SBi!$K$2)</f>
        <v>1973-1978</v>
      </c>
      <c r="P3351" s="1">
        <f ca="1">IFERROR(INDEX(SBi!$C$3:$K$28,MATCH(E3351,SBi!$B$3:$B$28,0),MATCH(O3351,SBi!$C$2:$K$2,0)),0)</f>
        <v>112.6</v>
      </c>
      <c r="Q3351" s="19">
        <f t="shared" ca="1" si="684"/>
        <v>12.611199999999998</v>
      </c>
      <c r="R3351" s="19" t="str">
        <f ca="1">IFERROR(INDEX(VpD!$2:$2,MATCH(G3351,VpD!$1:$1,1)),VpD!$I$2)</f>
        <v>1973-1978</v>
      </c>
      <c r="S3351" s="1">
        <f ca="1">IFERROR(INDEX(VpD!$C$3:$I$27,MATCH(E3351,VpD!$B$3:$B$27,0),MATCH(R3351,VpD!$C$2:$I$2,0)),0)</f>
        <v>98</v>
      </c>
      <c r="T3351" s="19">
        <f t="shared" ca="1" si="685"/>
        <v>10.976000000000001</v>
      </c>
      <c r="U3351" s="14" t="str">
        <f t="shared" ca="1" si="686"/>
        <v xml:space="preserve">713486.68 </v>
      </c>
      <c r="V3351" s="14" t="str">
        <f t="shared" ca="1" si="687"/>
        <v>6169783.09</v>
      </c>
      <c r="W3351" s="14" t="str">
        <f t="shared" ca="1" si="688"/>
        <v>POINT(713486.68 6169783.09)</v>
      </c>
      <c r="X3351" s="14" t="str">
        <f>IFERROR(INDEX(BygningOmraade!B:B,MATCH(A3351,BygningOmraade!A:A,0)),"")</f>
        <v/>
      </c>
    </row>
    <row r="3352" spans="1:24" s="14" customFormat="1" x14ac:dyDescent="0.25">
      <c r="A3352" s="14">
        <f t="shared" si="676"/>
        <v>3352</v>
      </c>
      <c r="B3352" s="14" t="str">
        <f t="shared" ca="1" si="677"/>
        <v>c5883c65-ebe2-4849-a5e8-c49e0d94b42f</v>
      </c>
      <c r="C3352" s="14" t="str">
        <f t="shared" ca="1" si="678"/>
        <v>0a3f507e-21aa-32b8-e044-0003ba298018</v>
      </c>
      <c r="D3352" s="14">
        <f t="shared" ca="1" si="679"/>
        <v>997250</v>
      </c>
      <c r="E3352" s="1">
        <f t="shared" ca="1" si="680"/>
        <v>130</v>
      </c>
      <c r="F3352" s="1">
        <f t="shared" ca="1" si="681"/>
        <v>109</v>
      </c>
      <c r="G3352" s="1">
        <f t="shared" ca="1" si="682"/>
        <v>1979</v>
      </c>
      <c r="H3352" s="1" t="str">
        <f ca="1">IFERROR(INDEX(Varmeinstallation!B:B,MATCH(INDIRECT($A$1&amp;"L"&amp;A3352)*1,Varmeinstallation!A:A,0)),"Ingen varmeinstallationer")</f>
        <v>Fjernvarme/blokvarme (radiatorsystemer eller varmluftanlæg)</v>
      </c>
      <c r="I3352" s="1" t="str">
        <f ca="1">IFERROR(INDEX(Opvarmningsmiddel!B:B,MATCH(INDIRECT($A$1&amp;"M"&amp;A3352)*1,Opvarmningsmiddel!A:A,0)),"")</f>
        <v/>
      </c>
      <c r="J3352" s="1">
        <f t="shared" ca="1" si="683"/>
        <v>0</v>
      </c>
      <c r="K3352" s="1" t="str">
        <f ca="1">IFERROR(INDEX(Relationstabel!$C$3:$K$10,MATCH(VALUE(INDIRECT($A$1&amp;"L"&amp;A3352)),Relationstabel!$A$3:$A$10,0),MATCH(IFERROR(VALUE(INDIRECT($A$1&amp;"M"&amp;A3352)),0),Relationstabel!$C$1:$K$1,0)),"Ingen varmeinstallationer")</f>
        <v>Fjernvarme/ Blokvarme</v>
      </c>
      <c r="L3352" s="1" t="str">
        <f ca="1">INDEX(Anvendelseskode!B:B,MATCH($E3352,Anvendelseskode!$A:$A,0))</f>
        <v>Række-, kæde-, dobbelthus (lodret adskillelse mellem enhederne)</v>
      </c>
      <c r="M3352" s="1" t="str">
        <f ca="1">INDEX(Anvendelseskode!C:C,MATCH($E3352,Anvendelseskode!$A:$A,0))</f>
        <v>Række-, kæde og dobbelthuse</v>
      </c>
      <c r="N3352" s="1" t="str">
        <f ca="1">INDEX(Anvendelseskode!D:D,MATCH($E3352,Anvendelseskode!$A:$A,0))</f>
        <v>Private husholdninger</v>
      </c>
      <c r="O3352" s="1" t="str">
        <f ca="1">IFERROR(INDEX(SBi!$2:$2,MATCH(G3352,SBi!$1:$1,1)),SBi!$K$2)</f>
        <v>1979-1998</v>
      </c>
      <c r="P3352" s="1">
        <f ca="1">IFERROR(INDEX(SBi!$C$3:$K$28,MATCH(E3352,SBi!$B$3:$B$28,0),MATCH(O3352,SBi!$C$2:$K$2,0)),0)</f>
        <v>96.8</v>
      </c>
      <c r="Q3352" s="19">
        <f t="shared" ca="1" si="684"/>
        <v>10.5512</v>
      </c>
      <c r="R3352" s="19" t="str">
        <f ca="1">IFERROR(INDEX(VpD!$2:$2,MATCH(G3352,VpD!$1:$1,1)),VpD!$I$2)</f>
        <v>1979-1998</v>
      </c>
      <c r="S3352" s="1">
        <f ca="1">IFERROR(INDEX(VpD!$C$3:$I$27,MATCH(E3352,VpD!$B$3:$B$27,0),MATCH(R3352,VpD!$C$2:$I$2,0)),0)</f>
        <v>74</v>
      </c>
      <c r="T3352" s="19">
        <f t="shared" ca="1" si="685"/>
        <v>8.0660000000000007</v>
      </c>
      <c r="U3352" s="14" t="str">
        <f t="shared" ca="1" si="686"/>
        <v xml:space="preserve">713702.26 </v>
      </c>
      <c r="V3352" s="14" t="str">
        <f t="shared" ca="1" si="687"/>
        <v>6169739.84</v>
      </c>
      <c r="W3352" s="14" t="str">
        <f t="shared" ca="1" si="688"/>
        <v>POINT(713702.26 6169739.84)</v>
      </c>
      <c r="X3352" s="14" t="str">
        <f>IFERROR(INDEX(BygningOmraade!B:B,MATCH(A3352,BygningOmraade!A:A,0)),"")</f>
        <v/>
      </c>
    </row>
    <row r="3353" spans="1:24" s="14" customFormat="1" x14ac:dyDescent="0.25">
      <c r="A3353" s="14">
        <f t="shared" si="676"/>
        <v>3353</v>
      </c>
      <c r="B3353" s="14" t="str">
        <f t="shared" ca="1" si="677"/>
        <v>c58b4cac-c8cc-4bf2-a154-57c1d23ecdd1</v>
      </c>
      <c r="C3353" s="14" t="str">
        <f t="shared" ca="1" si="678"/>
        <v>0a3f507e-20db-32b8-e044-0003ba298018</v>
      </c>
      <c r="D3353" s="14">
        <f t="shared" ca="1" si="679"/>
        <v>997620</v>
      </c>
      <c r="E3353" s="1">
        <f t="shared" ca="1" si="680"/>
        <v>120</v>
      </c>
      <c r="F3353" s="1">
        <f t="shared" ca="1" si="681"/>
        <v>125</v>
      </c>
      <c r="G3353" s="1">
        <f t="shared" ca="1" si="682"/>
        <v>1978</v>
      </c>
      <c r="H3353" s="1" t="str">
        <f ca="1">IFERROR(INDEX(Varmeinstallation!B:B,MATCH(INDIRECT($A$1&amp;"L"&amp;A3353)*1,Varmeinstallation!A:A,0)),"Ingen varmeinstallationer")</f>
        <v>Centralvarme fra eget anlæg, et-kammer fyr</v>
      </c>
      <c r="I3353" s="1" t="str">
        <f ca="1">IFERROR(INDEX(Opvarmningsmiddel!B:B,MATCH(INDIRECT($A$1&amp;"M"&amp;A3353)*1,Opvarmningsmiddel!A:A,0)),"")</f>
        <v>Naturgas</v>
      </c>
      <c r="J3353" s="1">
        <f t="shared" ca="1" si="683"/>
        <v>0</v>
      </c>
      <c r="K3353" s="1" t="str">
        <f ca="1">IFERROR(INDEX(Relationstabel!$C$3:$K$10,MATCH(VALUE(INDIRECT($A$1&amp;"L"&amp;A3353)),Relationstabel!$A$3:$A$10,0),MATCH(IFERROR(VALUE(INDIRECT($A$1&amp;"M"&amp;A3353)),0),Relationstabel!$C$1:$K$1,0)),"Ingen varmeinstallationer")</f>
        <v>Naturgas</v>
      </c>
      <c r="L3353" s="1" t="str">
        <f ca="1">INDEX(Anvendelseskode!B:B,MATCH($E3353,Anvendelseskode!$A:$A,0))</f>
        <v>Fritliggende enfamilieshus (parcelhus)</v>
      </c>
      <c r="M3353" s="1" t="str">
        <f ca="1">INDEX(Anvendelseskode!C:C,MATCH($E3353,Anvendelseskode!$A:$A,0))</f>
        <v>Parcelhuse</v>
      </c>
      <c r="N3353" s="1" t="str">
        <f ca="1">INDEX(Anvendelseskode!D:D,MATCH($E3353,Anvendelseskode!$A:$A,0))</f>
        <v>Private husholdninger</v>
      </c>
      <c r="O3353" s="1" t="str">
        <f ca="1">IFERROR(INDEX(SBi!$2:$2,MATCH(G3353,SBi!$1:$1,1)),SBi!$K$2)</f>
        <v>1973-1978</v>
      </c>
      <c r="P3353" s="1">
        <f ca="1">IFERROR(INDEX(SBi!$C$3:$K$28,MATCH(E3353,SBi!$B$3:$B$28,0),MATCH(O3353,SBi!$C$2:$K$2,0)),0)</f>
        <v>119.8</v>
      </c>
      <c r="Q3353" s="19">
        <f t="shared" ca="1" si="684"/>
        <v>14.975</v>
      </c>
      <c r="R3353" s="19" t="str">
        <f ca="1">IFERROR(INDEX(VpD!$2:$2,MATCH(G3353,VpD!$1:$1,1)),VpD!$I$2)</f>
        <v>1973-1978</v>
      </c>
      <c r="S3353" s="1">
        <f ca="1">IFERROR(INDEX(VpD!$C$3:$I$27,MATCH(E3353,VpD!$B$3:$B$27,0),MATCH(R3353,VpD!$C$2:$I$2,0)),0)</f>
        <v>117</v>
      </c>
      <c r="T3353" s="19">
        <f t="shared" ca="1" si="685"/>
        <v>14.625</v>
      </c>
      <c r="U3353" s="14" t="str">
        <f t="shared" ca="1" si="686"/>
        <v xml:space="preserve">714293.94 </v>
      </c>
      <c r="V3353" s="14" t="str">
        <f t="shared" ca="1" si="687"/>
        <v>6168766.96</v>
      </c>
      <c r="W3353" s="14" t="str">
        <f t="shared" ca="1" si="688"/>
        <v>POINT(714293.94 6168766.96)</v>
      </c>
      <c r="X3353" s="14" t="str">
        <f>IFERROR(INDEX(BygningOmraade!B:B,MATCH(A3353,BygningOmraade!A:A,0)),"")</f>
        <v/>
      </c>
    </row>
    <row r="3354" spans="1:24" s="14" customFormat="1" x14ac:dyDescent="0.25">
      <c r="A3354" s="14">
        <f t="shared" si="676"/>
        <v>3354</v>
      </c>
      <c r="B3354" s="14" t="str">
        <f t="shared" ca="1" si="677"/>
        <v>c59654d5-20fd-4a64-a930-76320d1bfc9b</v>
      </c>
      <c r="C3354" s="14" t="str">
        <f t="shared" ca="1" si="678"/>
        <v>0a3f507e-1561-32b8-e044-0003ba298018</v>
      </c>
      <c r="D3354" s="14">
        <f t="shared" ca="1" si="679"/>
        <v>997099</v>
      </c>
      <c r="E3354" s="1">
        <f t="shared" ca="1" si="680"/>
        <v>130</v>
      </c>
      <c r="F3354" s="1">
        <f t="shared" ca="1" si="681"/>
        <v>102</v>
      </c>
      <c r="G3354" s="1">
        <f t="shared" ca="1" si="682"/>
        <v>1977</v>
      </c>
      <c r="H3354" s="1" t="str">
        <f ca="1">IFERROR(INDEX(Varmeinstallation!B:B,MATCH(INDIRECT($A$1&amp;"L"&amp;A3354)*1,Varmeinstallation!A:A,0)),"Ingen varmeinstallationer")</f>
        <v>Fjernvarme/blokvarme (radiatorsystemer eller varmluftanlæg)</v>
      </c>
      <c r="I3354" s="1" t="str">
        <f ca="1">IFERROR(INDEX(Opvarmningsmiddel!B:B,MATCH(INDIRECT($A$1&amp;"M"&amp;A3354)*1,Opvarmningsmiddel!A:A,0)),"")</f>
        <v/>
      </c>
      <c r="J3354" s="1">
        <f t="shared" ca="1" si="683"/>
        <v>0</v>
      </c>
      <c r="K3354" s="1" t="str">
        <f ca="1">IFERROR(INDEX(Relationstabel!$C$3:$K$10,MATCH(VALUE(INDIRECT($A$1&amp;"L"&amp;A3354)),Relationstabel!$A$3:$A$10,0),MATCH(IFERROR(VALUE(INDIRECT($A$1&amp;"M"&amp;A3354)),0),Relationstabel!$C$1:$K$1,0)),"Ingen varmeinstallationer")</f>
        <v>Fjernvarme/ Blokvarme</v>
      </c>
      <c r="L3354" s="1" t="str">
        <f ca="1">INDEX(Anvendelseskode!B:B,MATCH($E3354,Anvendelseskode!$A:$A,0))</f>
        <v>Række-, kæde-, dobbelthus (lodret adskillelse mellem enhederne)</v>
      </c>
      <c r="M3354" s="1" t="str">
        <f ca="1">INDEX(Anvendelseskode!C:C,MATCH($E3354,Anvendelseskode!$A:$A,0))</f>
        <v>Række-, kæde og dobbelthuse</v>
      </c>
      <c r="N3354" s="1" t="str">
        <f ca="1">INDEX(Anvendelseskode!D:D,MATCH($E3354,Anvendelseskode!$A:$A,0))</f>
        <v>Private husholdninger</v>
      </c>
      <c r="O3354" s="1" t="str">
        <f ca="1">IFERROR(INDEX(SBi!$2:$2,MATCH(G3354,SBi!$1:$1,1)),SBi!$K$2)</f>
        <v>1973-1978</v>
      </c>
      <c r="P3354" s="1">
        <f ca="1">IFERROR(INDEX(SBi!$C$3:$K$28,MATCH(E3354,SBi!$B$3:$B$28,0),MATCH(O3354,SBi!$C$2:$K$2,0)),0)</f>
        <v>112.6</v>
      </c>
      <c r="Q3354" s="19">
        <f t="shared" ca="1" si="684"/>
        <v>11.485199999999999</v>
      </c>
      <c r="R3354" s="19" t="str">
        <f ca="1">IFERROR(INDEX(VpD!$2:$2,MATCH(G3354,VpD!$1:$1,1)),VpD!$I$2)</f>
        <v>1973-1978</v>
      </c>
      <c r="S3354" s="1">
        <f ca="1">IFERROR(INDEX(VpD!$C$3:$I$27,MATCH(E3354,VpD!$B$3:$B$27,0),MATCH(R3354,VpD!$C$2:$I$2,0)),0)</f>
        <v>98</v>
      </c>
      <c r="T3354" s="19">
        <f t="shared" ca="1" si="685"/>
        <v>9.9960000000000004</v>
      </c>
      <c r="U3354" s="14" t="str">
        <f t="shared" ca="1" si="686"/>
        <v xml:space="preserve">713553.22 </v>
      </c>
      <c r="V3354" s="14" t="str">
        <f t="shared" ca="1" si="687"/>
        <v>6169548.63</v>
      </c>
      <c r="W3354" s="14" t="str">
        <f t="shared" ca="1" si="688"/>
        <v>POINT(713553.22 6169548.63)</v>
      </c>
      <c r="X3354" s="14" t="str">
        <f>IFERROR(INDEX(BygningOmraade!B:B,MATCH(A3354,BygningOmraade!A:A,0)),"")</f>
        <v/>
      </c>
    </row>
    <row r="3355" spans="1:24" s="14" customFormat="1" x14ac:dyDescent="0.25">
      <c r="A3355" s="14">
        <f t="shared" si="676"/>
        <v>3355</v>
      </c>
      <c r="B3355" s="14" t="str">
        <f t="shared" ca="1" si="677"/>
        <v>c5aae43f-9496-494e-9deb-968c9be15249</v>
      </c>
      <c r="C3355" s="14" t="str">
        <f t="shared" ca="1" si="678"/>
        <v>0a3f507e-1e62-32b8-e044-0003ba298018</v>
      </c>
      <c r="D3355" s="14">
        <f t="shared" ca="1" si="679"/>
        <v>994886</v>
      </c>
      <c r="E3355" s="1">
        <f t="shared" ca="1" si="680"/>
        <v>120</v>
      </c>
      <c r="F3355" s="1">
        <f t="shared" ca="1" si="681"/>
        <v>149</v>
      </c>
      <c r="G3355" s="1">
        <f t="shared" ca="1" si="682"/>
        <v>1972</v>
      </c>
      <c r="H3355" s="1" t="str">
        <f ca="1">IFERROR(INDEX(Varmeinstallation!B:B,MATCH(INDIRECT($A$1&amp;"L"&amp;A3355)*1,Varmeinstallation!A:A,0)),"Ingen varmeinstallationer")</f>
        <v>Centralvarme fra eget anlæg, et-kammer fyr</v>
      </c>
      <c r="I3355" s="1" t="str">
        <f ca="1">IFERROR(INDEX(Opvarmningsmiddel!B:B,MATCH(INDIRECT($A$1&amp;"M"&amp;A3355)*1,Opvarmningsmiddel!A:A,0)),"")</f>
        <v>Naturgas</v>
      </c>
      <c r="J3355" s="1">
        <f t="shared" ca="1" si="683"/>
        <v>0</v>
      </c>
      <c r="K3355" s="1" t="str">
        <f ca="1">IFERROR(INDEX(Relationstabel!$C$3:$K$10,MATCH(VALUE(INDIRECT($A$1&amp;"L"&amp;A3355)),Relationstabel!$A$3:$A$10,0),MATCH(IFERROR(VALUE(INDIRECT($A$1&amp;"M"&amp;A3355)),0),Relationstabel!$C$1:$K$1,0)),"Ingen varmeinstallationer")</f>
        <v>Naturgas</v>
      </c>
      <c r="L3355" s="1" t="str">
        <f ca="1">INDEX(Anvendelseskode!B:B,MATCH($E3355,Anvendelseskode!$A:$A,0))</f>
        <v>Fritliggende enfamilieshus (parcelhus)</v>
      </c>
      <c r="M3355" s="1" t="str">
        <f ca="1">INDEX(Anvendelseskode!C:C,MATCH($E3355,Anvendelseskode!$A:$A,0))</f>
        <v>Parcelhuse</v>
      </c>
      <c r="N3355" s="1" t="str">
        <f ca="1">INDEX(Anvendelseskode!D:D,MATCH($E3355,Anvendelseskode!$A:$A,0))</f>
        <v>Private husholdninger</v>
      </c>
      <c r="O3355" s="1" t="str">
        <f ca="1">IFERROR(INDEX(SBi!$2:$2,MATCH(G3355,SBi!$1:$1,1)),SBi!$K$2)</f>
        <v>1961-1972</v>
      </c>
      <c r="P3355" s="1">
        <f ca="1">IFERROR(INDEX(SBi!$C$3:$K$28,MATCH(E3355,SBi!$B$3:$B$28,0),MATCH(O3355,SBi!$C$2:$K$2,0)),0)</f>
        <v>134.30000000000001</v>
      </c>
      <c r="Q3355" s="19">
        <f t="shared" ca="1" si="684"/>
        <v>20.0107</v>
      </c>
      <c r="R3355" s="19" t="str">
        <f ca="1">IFERROR(INDEX(VpD!$2:$2,MATCH(G3355,VpD!$1:$1,1)),VpD!$I$2)</f>
        <v>1961-1972</v>
      </c>
      <c r="S3355" s="1">
        <f ca="1">IFERROR(INDEX(VpD!$C$3:$I$27,MATCH(E3355,VpD!$B$3:$B$27,0),MATCH(R3355,VpD!$C$2:$I$2,0)),0)</f>
        <v>143</v>
      </c>
      <c r="T3355" s="19">
        <f t="shared" ca="1" si="685"/>
        <v>21.306999999999999</v>
      </c>
      <c r="U3355" s="14" t="str">
        <f t="shared" ca="1" si="686"/>
        <v xml:space="preserve">711774.27 </v>
      </c>
      <c r="V3355" s="14" t="str">
        <f t="shared" ca="1" si="687"/>
        <v>6171675.98</v>
      </c>
      <c r="W3355" s="14" t="str">
        <f t="shared" ca="1" si="688"/>
        <v>POINT(711774.27 6171675.98)</v>
      </c>
      <c r="X3355" s="14" t="str">
        <f>IFERROR(INDEX(BygningOmraade!B:B,MATCH(A3355,BygningOmraade!A:A,0)),"")</f>
        <v/>
      </c>
    </row>
    <row r="3356" spans="1:24" s="14" customFormat="1" x14ac:dyDescent="0.25">
      <c r="A3356" s="14">
        <f t="shared" si="676"/>
        <v>3356</v>
      </c>
      <c r="B3356" s="14" t="str">
        <f t="shared" ca="1" si="677"/>
        <v>c5ad39f6-5fc4-4b18-a2bd-4f2b507354e3</v>
      </c>
      <c r="C3356" s="14" t="str">
        <f t="shared" ca="1" si="678"/>
        <v>0a3f507e-15a6-32b8-e044-0003ba298018</v>
      </c>
      <c r="D3356" s="14">
        <f t="shared" ca="1" si="679"/>
        <v>995882</v>
      </c>
      <c r="E3356" s="1">
        <f t="shared" ca="1" si="680"/>
        <v>130</v>
      </c>
      <c r="F3356" s="1">
        <f t="shared" ca="1" si="681"/>
        <v>159</v>
      </c>
      <c r="G3356" s="1">
        <f t="shared" ca="1" si="682"/>
        <v>1975</v>
      </c>
      <c r="H3356" s="1" t="str">
        <f ca="1">IFERROR(INDEX(Varmeinstallation!B:B,MATCH(INDIRECT($A$1&amp;"L"&amp;A3356)*1,Varmeinstallation!A:A,0)),"Ingen varmeinstallationer")</f>
        <v>Elovne, elpaneler</v>
      </c>
      <c r="I3356" s="1" t="str">
        <f ca="1">IFERROR(INDEX(Opvarmningsmiddel!B:B,MATCH(INDIRECT($A$1&amp;"M"&amp;A3356)*1,Opvarmningsmiddel!A:A,0)),"")</f>
        <v>Elektricitet</v>
      </c>
      <c r="J3356" s="1">
        <f t="shared" ca="1" si="683"/>
        <v>0</v>
      </c>
      <c r="K3356" s="1" t="str">
        <f ca="1">IFERROR(INDEX(Relationstabel!$C$3:$K$10,MATCH(VALUE(INDIRECT($A$1&amp;"L"&amp;A3356)),Relationstabel!$A$3:$A$10,0),MATCH(IFERROR(VALUE(INDIRECT($A$1&amp;"M"&amp;A3356)),0),Relationstabel!$C$1:$K$1,0)),"Ingen varmeinstallationer")</f>
        <v>Elvarme</v>
      </c>
      <c r="L3356" s="1" t="str">
        <f ca="1">INDEX(Anvendelseskode!B:B,MATCH($E3356,Anvendelseskode!$A:$A,0))</f>
        <v>Række-, kæde-, dobbelthus (lodret adskillelse mellem enhederne)</v>
      </c>
      <c r="M3356" s="1" t="str">
        <f ca="1">INDEX(Anvendelseskode!C:C,MATCH($E3356,Anvendelseskode!$A:$A,0))</f>
        <v>Række-, kæde og dobbelthuse</v>
      </c>
      <c r="N3356" s="1" t="str">
        <f ca="1">INDEX(Anvendelseskode!D:D,MATCH($E3356,Anvendelseskode!$A:$A,0))</f>
        <v>Private husholdninger</v>
      </c>
      <c r="O3356" s="1" t="str">
        <f ca="1">IFERROR(INDEX(SBi!$2:$2,MATCH(G3356,SBi!$1:$1,1)),SBi!$K$2)</f>
        <v>1973-1978</v>
      </c>
      <c r="P3356" s="1">
        <f ca="1">IFERROR(INDEX(SBi!$C$3:$K$28,MATCH(E3356,SBi!$B$3:$B$28,0),MATCH(O3356,SBi!$C$2:$K$2,0)),0)</f>
        <v>112.6</v>
      </c>
      <c r="Q3356" s="19">
        <f t="shared" ca="1" si="684"/>
        <v>17.903399999999998</v>
      </c>
      <c r="R3356" s="19" t="str">
        <f ca="1">IFERROR(INDEX(VpD!$2:$2,MATCH(G3356,VpD!$1:$1,1)),VpD!$I$2)</f>
        <v>1973-1978</v>
      </c>
      <c r="S3356" s="1">
        <f ca="1">IFERROR(INDEX(VpD!$C$3:$I$27,MATCH(E3356,VpD!$B$3:$B$27,0),MATCH(R3356,VpD!$C$2:$I$2,0)),0)</f>
        <v>98</v>
      </c>
      <c r="T3356" s="19">
        <f t="shared" ca="1" si="685"/>
        <v>15.582000000000001</v>
      </c>
      <c r="U3356" s="14" t="str">
        <f t="shared" ca="1" si="686"/>
        <v xml:space="preserve">712864.6 </v>
      </c>
      <c r="V3356" s="14" t="str">
        <f t="shared" ca="1" si="687"/>
        <v>6169109.15</v>
      </c>
      <c r="W3356" s="14" t="str">
        <f t="shared" ca="1" si="688"/>
        <v>POINT(712864.6 6169109.15)</v>
      </c>
      <c r="X3356" s="14" t="str">
        <f>IFERROR(INDEX(BygningOmraade!B:B,MATCH(A3356,BygningOmraade!A:A,0)),"")</f>
        <v/>
      </c>
    </row>
    <row r="3357" spans="1:24" s="14" customFormat="1" x14ac:dyDescent="0.25">
      <c r="A3357" s="14">
        <f t="shared" si="676"/>
        <v>3357</v>
      </c>
      <c r="B3357" s="14" t="str">
        <f t="shared" ca="1" si="677"/>
        <v>c5d0af8a-a278-401a-98d9-a1688e7b197d</v>
      </c>
      <c r="C3357" s="14" t="str">
        <f t="shared" ca="1" si="678"/>
        <v>4591b5f9-a6ef-0dd9-e044-0003ba298018</v>
      </c>
      <c r="D3357" s="14">
        <f t="shared" ca="1" si="679"/>
        <v>2691226</v>
      </c>
      <c r="E3357" s="1">
        <f t="shared" ca="1" si="680"/>
        <v>130</v>
      </c>
      <c r="F3357" s="1">
        <f t="shared" ca="1" si="681"/>
        <v>108</v>
      </c>
      <c r="G3357" s="1">
        <f t="shared" ca="1" si="682"/>
        <v>2008</v>
      </c>
      <c r="H3357" s="1" t="str">
        <f ca="1">IFERROR(INDEX(Varmeinstallation!B:B,MATCH(INDIRECT($A$1&amp;"L"&amp;A3357)*1,Varmeinstallation!A:A,0)),"Ingen varmeinstallationer")</f>
        <v>Centralvarme fra eget anlæg, et-kammer fyr</v>
      </c>
      <c r="I3357" s="1" t="str">
        <f ca="1">IFERROR(INDEX(Opvarmningsmiddel!B:B,MATCH(INDIRECT($A$1&amp;"M"&amp;A3357)*1,Opvarmningsmiddel!A:A,0)),"")</f>
        <v>Naturgas</v>
      </c>
      <c r="J3357" s="1">
        <f t="shared" ca="1" si="683"/>
        <v>90</v>
      </c>
      <c r="K3357" s="1" t="str">
        <f ca="1">IFERROR(INDEX(Relationstabel!$C$3:$K$10,MATCH(VALUE(INDIRECT($A$1&amp;"L"&amp;A3357)),Relationstabel!$A$3:$A$10,0),MATCH(IFERROR(VALUE(INDIRECT($A$1&amp;"M"&amp;A3357)),0),Relationstabel!$C$1:$K$1,0)),"Ingen varmeinstallationer")</f>
        <v>Naturgas</v>
      </c>
      <c r="L3357" s="1" t="str">
        <f ca="1">INDEX(Anvendelseskode!B:B,MATCH($E3357,Anvendelseskode!$A:$A,0))</f>
        <v>Række-, kæde-, dobbelthus (lodret adskillelse mellem enhederne)</v>
      </c>
      <c r="M3357" s="1" t="str">
        <f ca="1">INDEX(Anvendelseskode!C:C,MATCH($E3357,Anvendelseskode!$A:$A,0))</f>
        <v>Række-, kæde og dobbelthuse</v>
      </c>
      <c r="N3357" s="1" t="str">
        <f ca="1">INDEX(Anvendelseskode!D:D,MATCH($E3357,Anvendelseskode!$A:$A,0))</f>
        <v>Private husholdninger</v>
      </c>
      <c r="O3357" s="1" t="str">
        <f ca="1">IFERROR(INDEX(SBi!$2:$2,MATCH(G3357,SBi!$1:$1,1)),SBi!$K$2)</f>
        <v>Efter 2006</v>
      </c>
      <c r="P3357" s="1">
        <f ca="1">IFERROR(INDEX(SBi!$C$3:$K$28,MATCH(E3357,SBi!$B$3:$B$28,0),MATCH(O3357,SBi!$C$2:$K$2,0)),0)</f>
        <v>66.400000000000006</v>
      </c>
      <c r="Q3357" s="19">
        <f t="shared" ca="1" si="684"/>
        <v>7.1712000000000007</v>
      </c>
      <c r="R3357" s="19" t="str">
        <f ca="1">IFERROR(INDEX(VpD!$2:$2,MATCH(G3357,VpD!$1:$1,1)),VpD!$I$2)</f>
        <v>&gt;1998</v>
      </c>
      <c r="S3357" s="1">
        <f ca="1">IFERROR(INDEX(VpD!$C$3:$I$27,MATCH(E3357,VpD!$B$3:$B$27,0),MATCH(R3357,VpD!$C$2:$I$2,0)),0)</f>
        <v>65</v>
      </c>
      <c r="T3357" s="19">
        <f t="shared" ca="1" si="685"/>
        <v>7.02</v>
      </c>
      <c r="U3357" s="14" t="str">
        <f t="shared" ca="1" si="686"/>
        <v xml:space="preserve">712539.61 </v>
      </c>
      <c r="V3357" s="14" t="str">
        <f t="shared" ca="1" si="687"/>
        <v>6168829.05</v>
      </c>
      <c r="W3357" s="14" t="str">
        <f t="shared" ca="1" si="688"/>
        <v>POINT(712539.61 6168829.05)</v>
      </c>
      <c r="X3357" s="14" t="str">
        <f>IFERROR(INDEX(BygningOmraade!B:B,MATCH(A3357,BygningOmraade!A:A,0)),"")</f>
        <v/>
      </c>
    </row>
    <row r="3358" spans="1:24" s="14" customFormat="1" x14ac:dyDescent="0.25">
      <c r="A3358" s="14">
        <f t="shared" si="676"/>
        <v>3358</v>
      </c>
      <c r="B3358" s="14" t="str">
        <f t="shared" ca="1" si="677"/>
        <v>c5df0bc2-6127-4620-9c07-89f54b6dce65</v>
      </c>
      <c r="C3358" s="14" t="str">
        <f t="shared" ca="1" si="678"/>
        <v>0a3f507e-1fcb-32b8-e044-0003ba298018</v>
      </c>
      <c r="D3358" s="14">
        <f t="shared" ca="1" si="679"/>
        <v>993668</v>
      </c>
      <c r="E3358" s="1">
        <f t="shared" ca="1" si="680"/>
        <v>120</v>
      </c>
      <c r="F3358" s="1">
        <f t="shared" ca="1" si="681"/>
        <v>109</v>
      </c>
      <c r="G3358" s="1">
        <f t="shared" ca="1" si="682"/>
        <v>1973</v>
      </c>
      <c r="H3358" s="1" t="str">
        <f ca="1">IFERROR(INDEX(Varmeinstallation!B:B,MATCH(INDIRECT($A$1&amp;"L"&amp;A3358)*1,Varmeinstallation!A:A,0)),"Ingen varmeinstallationer")</f>
        <v>Centralvarme fra eget anlæg, et-kammer fyr</v>
      </c>
      <c r="I3358" s="1" t="str">
        <f ca="1">IFERROR(INDEX(Opvarmningsmiddel!B:B,MATCH(INDIRECT($A$1&amp;"M"&amp;A3358)*1,Opvarmningsmiddel!A:A,0)),"")</f>
        <v>Naturgas</v>
      </c>
      <c r="J3358" s="1">
        <f t="shared" ca="1" si="683"/>
        <v>0</v>
      </c>
      <c r="K3358" s="1" t="str">
        <f ca="1">IFERROR(INDEX(Relationstabel!$C$3:$K$10,MATCH(VALUE(INDIRECT($A$1&amp;"L"&amp;A3358)),Relationstabel!$A$3:$A$10,0),MATCH(IFERROR(VALUE(INDIRECT($A$1&amp;"M"&amp;A3358)),0),Relationstabel!$C$1:$K$1,0)),"Ingen varmeinstallationer")</f>
        <v>Naturgas</v>
      </c>
      <c r="L3358" s="1" t="str">
        <f ca="1">INDEX(Anvendelseskode!B:B,MATCH($E3358,Anvendelseskode!$A:$A,0))</f>
        <v>Fritliggende enfamilieshus (parcelhus)</v>
      </c>
      <c r="M3358" s="1" t="str">
        <f ca="1">INDEX(Anvendelseskode!C:C,MATCH($E3358,Anvendelseskode!$A:$A,0))</f>
        <v>Parcelhuse</v>
      </c>
      <c r="N3358" s="1" t="str">
        <f ca="1">INDEX(Anvendelseskode!D:D,MATCH($E3358,Anvendelseskode!$A:$A,0))</f>
        <v>Private husholdninger</v>
      </c>
      <c r="O3358" s="1" t="str">
        <f ca="1">IFERROR(INDEX(SBi!$2:$2,MATCH(G3358,SBi!$1:$1,1)),SBi!$K$2)</f>
        <v>1973-1978</v>
      </c>
      <c r="P3358" s="1">
        <f ca="1">IFERROR(INDEX(SBi!$C$3:$K$28,MATCH(E3358,SBi!$B$3:$B$28,0),MATCH(O3358,SBi!$C$2:$K$2,0)),0)</f>
        <v>119.8</v>
      </c>
      <c r="Q3358" s="19">
        <f t="shared" ca="1" si="684"/>
        <v>13.058199999999999</v>
      </c>
      <c r="R3358" s="19" t="str">
        <f ca="1">IFERROR(INDEX(VpD!$2:$2,MATCH(G3358,VpD!$1:$1,1)),VpD!$I$2)</f>
        <v>1973-1978</v>
      </c>
      <c r="S3358" s="1">
        <f ca="1">IFERROR(INDEX(VpD!$C$3:$I$27,MATCH(E3358,VpD!$B$3:$B$27,0),MATCH(R3358,VpD!$C$2:$I$2,0)),0)</f>
        <v>117</v>
      </c>
      <c r="T3358" s="19">
        <f t="shared" ca="1" si="685"/>
        <v>12.753</v>
      </c>
      <c r="U3358" s="14" t="str">
        <f t="shared" ca="1" si="686"/>
        <v xml:space="preserve">710946.27 </v>
      </c>
      <c r="V3358" s="14" t="str">
        <f t="shared" ca="1" si="687"/>
        <v>6171651.47</v>
      </c>
      <c r="W3358" s="14" t="str">
        <f t="shared" ca="1" si="688"/>
        <v>POINT(710946.27 6171651.47)</v>
      </c>
      <c r="X3358" s="14" t="str">
        <f>IFERROR(INDEX(BygningOmraade!B:B,MATCH(A3358,BygningOmraade!A:A,0)),"")</f>
        <v/>
      </c>
    </row>
    <row r="3359" spans="1:24" s="14" customFormat="1" x14ac:dyDescent="0.25">
      <c r="A3359" s="14">
        <f t="shared" si="676"/>
        <v>3359</v>
      </c>
      <c r="B3359" s="14" t="str">
        <f t="shared" ca="1" si="677"/>
        <v>c5edcb57-7d54-4200-9825-bea13cc2f05c</v>
      </c>
      <c r="C3359" s="14" t="str">
        <f t="shared" ca="1" si="678"/>
        <v>0a3f507e-19a9-32b8-e044-0003ba298018</v>
      </c>
      <c r="D3359" s="14">
        <f t="shared" ca="1" si="679"/>
        <v>995348</v>
      </c>
      <c r="E3359" s="1">
        <f t="shared" ca="1" si="680"/>
        <v>130</v>
      </c>
      <c r="F3359" s="1">
        <f t="shared" ca="1" si="681"/>
        <v>126</v>
      </c>
      <c r="G3359" s="1">
        <f t="shared" ca="1" si="682"/>
        <v>1976</v>
      </c>
      <c r="H3359" s="1" t="str">
        <f ca="1">IFERROR(INDEX(Varmeinstallation!B:B,MATCH(INDIRECT($A$1&amp;"L"&amp;A3359)*1,Varmeinstallation!A:A,0)),"Ingen varmeinstallationer")</f>
        <v>Elovne, elpaneler</v>
      </c>
      <c r="I3359" s="1" t="str">
        <f ca="1">IFERROR(INDEX(Opvarmningsmiddel!B:B,MATCH(INDIRECT($A$1&amp;"M"&amp;A3359)*1,Opvarmningsmiddel!A:A,0)),"")</f>
        <v>Elektricitet</v>
      </c>
      <c r="J3359" s="1">
        <f t="shared" ca="1" si="683"/>
        <v>2</v>
      </c>
      <c r="K3359" s="1" t="str">
        <f ca="1">IFERROR(INDEX(Relationstabel!$C$3:$K$10,MATCH(VALUE(INDIRECT($A$1&amp;"L"&amp;A3359)),Relationstabel!$A$3:$A$10,0),MATCH(IFERROR(VALUE(INDIRECT($A$1&amp;"M"&amp;A3359)),0),Relationstabel!$C$1:$K$1,0)),"Ingen varmeinstallationer")</f>
        <v>Elvarme</v>
      </c>
      <c r="L3359" s="1" t="str">
        <f ca="1">INDEX(Anvendelseskode!B:B,MATCH($E3359,Anvendelseskode!$A:$A,0))</f>
        <v>Række-, kæde-, dobbelthus (lodret adskillelse mellem enhederne)</v>
      </c>
      <c r="M3359" s="1" t="str">
        <f ca="1">INDEX(Anvendelseskode!C:C,MATCH($E3359,Anvendelseskode!$A:$A,0))</f>
        <v>Række-, kæde og dobbelthuse</v>
      </c>
      <c r="N3359" s="1" t="str">
        <f ca="1">INDEX(Anvendelseskode!D:D,MATCH($E3359,Anvendelseskode!$A:$A,0))</f>
        <v>Private husholdninger</v>
      </c>
      <c r="O3359" s="1" t="str">
        <f ca="1">IFERROR(INDEX(SBi!$2:$2,MATCH(G3359,SBi!$1:$1,1)),SBi!$K$2)</f>
        <v>1973-1978</v>
      </c>
      <c r="P3359" s="1">
        <f ca="1">IFERROR(INDEX(SBi!$C$3:$K$28,MATCH(E3359,SBi!$B$3:$B$28,0),MATCH(O3359,SBi!$C$2:$K$2,0)),0)</f>
        <v>112.6</v>
      </c>
      <c r="Q3359" s="19">
        <f t="shared" ca="1" si="684"/>
        <v>14.187599999999998</v>
      </c>
      <c r="R3359" s="19" t="str">
        <f ca="1">IFERROR(INDEX(VpD!$2:$2,MATCH(G3359,VpD!$1:$1,1)),VpD!$I$2)</f>
        <v>1973-1978</v>
      </c>
      <c r="S3359" s="1">
        <f ca="1">IFERROR(INDEX(VpD!$C$3:$I$27,MATCH(E3359,VpD!$B$3:$B$27,0),MATCH(R3359,VpD!$C$2:$I$2,0)),0)</f>
        <v>98</v>
      </c>
      <c r="T3359" s="19">
        <f t="shared" ca="1" si="685"/>
        <v>12.348000000000001</v>
      </c>
      <c r="U3359" s="14" t="str">
        <f t="shared" ca="1" si="686"/>
        <v xml:space="preserve">711772.24 </v>
      </c>
      <c r="V3359" s="14" t="str">
        <f t="shared" ca="1" si="687"/>
        <v>6172420.37</v>
      </c>
      <c r="W3359" s="14" t="str">
        <f t="shared" ca="1" si="688"/>
        <v>POINT(711772.24 6172420.37)</v>
      </c>
      <c r="X3359" s="14" t="str">
        <f>IFERROR(INDEX(BygningOmraade!B:B,MATCH(A3359,BygningOmraade!A:A,0)),"")</f>
        <v/>
      </c>
    </row>
    <row r="3360" spans="1:24" s="14" customFormat="1" x14ac:dyDescent="0.25">
      <c r="A3360" s="14">
        <f t="shared" si="676"/>
        <v>3360</v>
      </c>
      <c r="B3360" s="14" t="str">
        <f t="shared" ca="1" si="677"/>
        <v>c6152ce0-fdef-4146-b52b-fb715632f3fa</v>
      </c>
      <c r="C3360" s="14" t="str">
        <f t="shared" ca="1" si="678"/>
        <v>0a3f507e-1eaf-32b8-e044-0003ba298018</v>
      </c>
      <c r="D3360" s="14">
        <f t="shared" ca="1" si="679"/>
        <v>994831</v>
      </c>
      <c r="E3360" s="1">
        <f t="shared" ca="1" si="680"/>
        <v>120</v>
      </c>
      <c r="F3360" s="1">
        <f t="shared" ca="1" si="681"/>
        <v>143</v>
      </c>
      <c r="G3360" s="1">
        <f t="shared" ca="1" si="682"/>
        <v>1969</v>
      </c>
      <c r="H3360" s="1" t="str">
        <f ca="1">IFERROR(INDEX(Varmeinstallation!B:B,MATCH(INDIRECT($A$1&amp;"L"&amp;A3360)*1,Varmeinstallation!A:A,0)),"Ingen varmeinstallationer")</f>
        <v>Centralvarme fra eget anlæg, et-kammer fyr</v>
      </c>
      <c r="I3360" s="1" t="str">
        <f ca="1">IFERROR(INDEX(Opvarmningsmiddel!B:B,MATCH(INDIRECT($A$1&amp;"M"&amp;A3360)*1,Opvarmningsmiddel!A:A,0)),"")</f>
        <v>Naturgas</v>
      </c>
      <c r="J3360" s="1">
        <f t="shared" ca="1" si="683"/>
        <v>0</v>
      </c>
      <c r="K3360" s="1" t="str">
        <f ca="1">IFERROR(INDEX(Relationstabel!$C$3:$K$10,MATCH(VALUE(INDIRECT($A$1&amp;"L"&amp;A3360)),Relationstabel!$A$3:$A$10,0),MATCH(IFERROR(VALUE(INDIRECT($A$1&amp;"M"&amp;A3360)),0),Relationstabel!$C$1:$K$1,0)),"Ingen varmeinstallationer")</f>
        <v>Naturgas</v>
      </c>
      <c r="L3360" s="1" t="str">
        <f ca="1">INDEX(Anvendelseskode!B:B,MATCH($E3360,Anvendelseskode!$A:$A,0))</f>
        <v>Fritliggende enfamilieshus (parcelhus)</v>
      </c>
      <c r="M3360" s="1" t="str">
        <f ca="1">INDEX(Anvendelseskode!C:C,MATCH($E3360,Anvendelseskode!$A:$A,0))</f>
        <v>Parcelhuse</v>
      </c>
      <c r="N3360" s="1" t="str">
        <f ca="1">INDEX(Anvendelseskode!D:D,MATCH($E3360,Anvendelseskode!$A:$A,0))</f>
        <v>Private husholdninger</v>
      </c>
      <c r="O3360" s="1" t="str">
        <f ca="1">IFERROR(INDEX(SBi!$2:$2,MATCH(G3360,SBi!$1:$1,1)),SBi!$K$2)</f>
        <v>1961-1972</v>
      </c>
      <c r="P3360" s="1">
        <f ca="1">IFERROR(INDEX(SBi!$C$3:$K$28,MATCH(E3360,SBi!$B$3:$B$28,0),MATCH(O3360,SBi!$C$2:$K$2,0)),0)</f>
        <v>134.30000000000001</v>
      </c>
      <c r="Q3360" s="19">
        <f t="shared" ca="1" si="684"/>
        <v>19.204900000000002</v>
      </c>
      <c r="R3360" s="19" t="str">
        <f ca="1">IFERROR(INDEX(VpD!$2:$2,MATCH(G3360,VpD!$1:$1,1)),VpD!$I$2)</f>
        <v>1961-1972</v>
      </c>
      <c r="S3360" s="1">
        <f ca="1">IFERROR(INDEX(VpD!$C$3:$I$27,MATCH(E3360,VpD!$B$3:$B$27,0),MATCH(R3360,VpD!$C$2:$I$2,0)),0)</f>
        <v>143</v>
      </c>
      <c r="T3360" s="19">
        <f t="shared" ca="1" si="685"/>
        <v>20.449000000000002</v>
      </c>
      <c r="U3360" s="14" t="str">
        <f t="shared" ca="1" si="686"/>
        <v xml:space="preserve">711579.63 </v>
      </c>
      <c r="V3360" s="14" t="str">
        <f t="shared" ca="1" si="687"/>
        <v>6172190.24</v>
      </c>
      <c r="W3360" s="14" t="str">
        <f t="shared" ca="1" si="688"/>
        <v>POINT(711579.63 6172190.24)</v>
      </c>
      <c r="X3360" s="14" t="str">
        <f>IFERROR(INDEX(BygningOmraade!B:B,MATCH(A3360,BygningOmraade!A:A,0)),"")</f>
        <v/>
      </c>
    </row>
    <row r="3361" spans="1:24" s="14" customFormat="1" x14ac:dyDescent="0.25">
      <c r="A3361" s="14">
        <f t="shared" si="676"/>
        <v>3361</v>
      </c>
      <c r="B3361" s="14" t="str">
        <f t="shared" ca="1" si="677"/>
        <v>c61fa453-644d-4a61-9b41-fc6e625caabe</v>
      </c>
      <c r="C3361" s="14" t="str">
        <f t="shared" ca="1" si="678"/>
        <v>0a3f507e-2039-32b8-e044-0003ba298018</v>
      </c>
      <c r="D3361" s="14">
        <f t="shared" ca="1" si="679"/>
        <v>993795</v>
      </c>
      <c r="E3361" s="1">
        <f t="shared" ca="1" si="680"/>
        <v>120</v>
      </c>
      <c r="F3361" s="1">
        <f t="shared" ca="1" si="681"/>
        <v>109</v>
      </c>
      <c r="G3361" s="1">
        <f t="shared" ca="1" si="682"/>
        <v>1973</v>
      </c>
      <c r="H3361" s="1" t="str">
        <f ca="1">IFERROR(INDEX(Varmeinstallation!B:B,MATCH(INDIRECT($A$1&amp;"L"&amp;A3361)*1,Varmeinstallation!A:A,0)),"Ingen varmeinstallationer")</f>
        <v>Centralvarme fra eget anlæg, et-kammer fyr</v>
      </c>
      <c r="I3361" s="1" t="str">
        <f ca="1">IFERROR(INDEX(Opvarmningsmiddel!B:B,MATCH(INDIRECT($A$1&amp;"M"&amp;A3361)*1,Opvarmningsmiddel!A:A,0)),"")</f>
        <v>Naturgas</v>
      </c>
      <c r="J3361" s="1">
        <f t="shared" ca="1" si="683"/>
        <v>2</v>
      </c>
      <c r="K3361" s="1" t="str">
        <f ca="1">IFERROR(INDEX(Relationstabel!$C$3:$K$10,MATCH(VALUE(INDIRECT($A$1&amp;"L"&amp;A3361)),Relationstabel!$A$3:$A$10,0),MATCH(IFERROR(VALUE(INDIRECT($A$1&amp;"M"&amp;A3361)),0),Relationstabel!$C$1:$K$1,0)),"Ingen varmeinstallationer")</f>
        <v>Naturgas</v>
      </c>
      <c r="L3361" s="1" t="str">
        <f ca="1">INDEX(Anvendelseskode!B:B,MATCH($E3361,Anvendelseskode!$A:$A,0))</f>
        <v>Fritliggende enfamilieshus (parcelhus)</v>
      </c>
      <c r="M3361" s="1" t="str">
        <f ca="1">INDEX(Anvendelseskode!C:C,MATCH($E3361,Anvendelseskode!$A:$A,0))</f>
        <v>Parcelhuse</v>
      </c>
      <c r="N3361" s="1" t="str">
        <f ca="1">INDEX(Anvendelseskode!D:D,MATCH($E3361,Anvendelseskode!$A:$A,0))</f>
        <v>Private husholdninger</v>
      </c>
      <c r="O3361" s="1" t="str">
        <f ca="1">IFERROR(INDEX(SBi!$2:$2,MATCH(G3361,SBi!$1:$1,1)),SBi!$K$2)</f>
        <v>1973-1978</v>
      </c>
      <c r="P3361" s="1">
        <f ca="1">IFERROR(INDEX(SBi!$C$3:$K$28,MATCH(E3361,SBi!$B$3:$B$28,0),MATCH(O3361,SBi!$C$2:$K$2,0)),0)</f>
        <v>119.8</v>
      </c>
      <c r="Q3361" s="19">
        <f t="shared" ca="1" si="684"/>
        <v>13.058199999999999</v>
      </c>
      <c r="R3361" s="19" t="str">
        <f ca="1">IFERROR(INDEX(VpD!$2:$2,MATCH(G3361,VpD!$1:$1,1)),VpD!$I$2)</f>
        <v>1973-1978</v>
      </c>
      <c r="S3361" s="1">
        <f ca="1">IFERROR(INDEX(VpD!$C$3:$I$27,MATCH(E3361,VpD!$B$3:$B$27,0),MATCH(R3361,VpD!$C$2:$I$2,0)),0)</f>
        <v>117</v>
      </c>
      <c r="T3361" s="19">
        <f t="shared" ca="1" si="685"/>
        <v>12.753</v>
      </c>
      <c r="U3361" s="14" t="str">
        <f t="shared" ca="1" si="686"/>
        <v xml:space="preserve">710760.21 </v>
      </c>
      <c r="V3361" s="14" t="str">
        <f t="shared" ca="1" si="687"/>
        <v>6171893.13</v>
      </c>
      <c r="W3361" s="14" t="str">
        <f t="shared" ca="1" si="688"/>
        <v>POINT(710760.21 6171893.13)</v>
      </c>
      <c r="X3361" s="14" t="str">
        <f>IFERROR(INDEX(BygningOmraade!B:B,MATCH(A3361,BygningOmraade!A:A,0)),"")</f>
        <v/>
      </c>
    </row>
    <row r="3362" spans="1:24" s="14" customFormat="1" x14ac:dyDescent="0.25">
      <c r="A3362" s="14">
        <f t="shared" si="676"/>
        <v>3362</v>
      </c>
      <c r="B3362" s="14" t="str">
        <f t="shared" ca="1" si="677"/>
        <v>c648bb6b-2f62-42e3-b123-2a43c136fbc0</v>
      </c>
      <c r="C3362" s="14" t="str">
        <f t="shared" ca="1" si="678"/>
        <v>0a3f507e-206f-32b8-e044-0003ba298018</v>
      </c>
      <c r="D3362" s="14">
        <f t="shared" ca="1" si="679"/>
        <v>996077</v>
      </c>
      <c r="E3362" s="1">
        <f t="shared" ca="1" si="680"/>
        <v>120</v>
      </c>
      <c r="F3362" s="1">
        <f t="shared" ca="1" si="681"/>
        <v>86</v>
      </c>
      <c r="G3362" s="1">
        <f t="shared" ca="1" si="682"/>
        <v>1952</v>
      </c>
      <c r="H3362" s="1" t="str">
        <f ca="1">IFERROR(INDEX(Varmeinstallation!B:B,MATCH(INDIRECT($A$1&amp;"L"&amp;A3362)*1,Varmeinstallation!A:A,0)),"Ingen varmeinstallationer")</f>
        <v>Centralvarme fra eget anlæg, et-kammer fyr</v>
      </c>
      <c r="I3362" s="1" t="str">
        <f ca="1">IFERROR(INDEX(Opvarmningsmiddel!B:B,MATCH(INDIRECT($A$1&amp;"M"&amp;A3362)*1,Opvarmningsmiddel!A:A,0)),"")</f>
        <v>Naturgas</v>
      </c>
      <c r="J3362" s="1">
        <f t="shared" ca="1" si="683"/>
        <v>0</v>
      </c>
      <c r="K3362" s="1" t="str">
        <f ca="1">IFERROR(INDEX(Relationstabel!$C$3:$K$10,MATCH(VALUE(INDIRECT($A$1&amp;"L"&amp;A3362)),Relationstabel!$A$3:$A$10,0),MATCH(IFERROR(VALUE(INDIRECT($A$1&amp;"M"&amp;A3362)),0),Relationstabel!$C$1:$K$1,0)),"Ingen varmeinstallationer")</f>
        <v>Naturgas</v>
      </c>
      <c r="L3362" s="1" t="str">
        <f ca="1">INDEX(Anvendelseskode!B:B,MATCH($E3362,Anvendelseskode!$A:$A,0))</f>
        <v>Fritliggende enfamilieshus (parcelhus)</v>
      </c>
      <c r="M3362" s="1" t="str">
        <f ca="1">INDEX(Anvendelseskode!C:C,MATCH($E3362,Anvendelseskode!$A:$A,0))</f>
        <v>Parcelhuse</v>
      </c>
      <c r="N3362" s="1" t="str">
        <f ca="1">INDEX(Anvendelseskode!D:D,MATCH($E3362,Anvendelseskode!$A:$A,0))</f>
        <v>Private husholdninger</v>
      </c>
      <c r="O3362" s="1" t="str">
        <f ca="1">IFERROR(INDEX(SBi!$2:$2,MATCH(G3362,SBi!$1:$1,1)),SBi!$K$2)</f>
        <v>1951-1960</v>
      </c>
      <c r="P3362" s="1">
        <f ca="1">IFERROR(INDEX(SBi!$C$3:$K$28,MATCH(E3362,SBi!$B$3:$B$28,0),MATCH(O3362,SBi!$C$2:$K$2,0)),0)</f>
        <v>154.9</v>
      </c>
      <c r="Q3362" s="19">
        <f t="shared" ca="1" si="684"/>
        <v>13.321399999999999</v>
      </c>
      <c r="R3362" s="19" t="str">
        <f ca="1">IFERROR(INDEX(VpD!$2:$2,MATCH(G3362,VpD!$1:$1,1)),VpD!$I$2)</f>
        <v>1951-1960</v>
      </c>
      <c r="S3362" s="1">
        <f ca="1">IFERROR(INDEX(VpD!$C$3:$I$27,MATCH(E3362,VpD!$B$3:$B$27,0),MATCH(R3362,VpD!$C$2:$I$2,0)),0)</f>
        <v>204</v>
      </c>
      <c r="T3362" s="19">
        <f t="shared" ca="1" si="685"/>
        <v>17.544</v>
      </c>
      <c r="U3362" s="14" t="str">
        <f t="shared" ca="1" si="686"/>
        <v xml:space="preserve">712478.78 </v>
      </c>
      <c r="V3362" s="14" t="str">
        <f t="shared" ca="1" si="687"/>
        <v>6168951.8</v>
      </c>
      <c r="W3362" s="14" t="str">
        <f t="shared" ca="1" si="688"/>
        <v>POINT(712478.78 6168951.8)</v>
      </c>
      <c r="X3362" s="14" t="str">
        <f>IFERROR(INDEX(BygningOmraade!B:B,MATCH(A3362,BygningOmraade!A:A,0)),"")</f>
        <v/>
      </c>
    </row>
    <row r="3363" spans="1:24" s="14" customFormat="1" x14ac:dyDescent="0.25">
      <c r="A3363" s="14">
        <f t="shared" si="676"/>
        <v>3363</v>
      </c>
      <c r="B3363" s="14" t="str">
        <f t="shared" ca="1" si="677"/>
        <v>c64968c7-257c-4886-a594-b3fb5f955bfe</v>
      </c>
      <c r="C3363" s="14" t="str">
        <f t="shared" ca="1" si="678"/>
        <v>0a3f507e-1dc9-32b8-e044-0003ba298018</v>
      </c>
      <c r="D3363" s="14">
        <f t="shared" ca="1" si="679"/>
        <v>2540516</v>
      </c>
      <c r="E3363" s="1">
        <f t="shared" ca="1" si="680"/>
        <v>120</v>
      </c>
      <c r="F3363" s="1">
        <f t="shared" ca="1" si="681"/>
        <v>145</v>
      </c>
      <c r="G3363" s="1">
        <f t="shared" ca="1" si="682"/>
        <v>2001</v>
      </c>
      <c r="H3363" s="1" t="str">
        <f ca="1">IFERROR(INDEX(Varmeinstallation!B:B,MATCH(INDIRECT($A$1&amp;"L"&amp;A3363)*1,Varmeinstallation!A:A,0)),"Ingen varmeinstallationer")</f>
        <v>Fjernvarme/blokvarme (radiatorsystemer eller varmluftanlæg)</v>
      </c>
      <c r="I3363" s="1" t="str">
        <f ca="1">IFERROR(INDEX(Opvarmningsmiddel!B:B,MATCH(INDIRECT($A$1&amp;"M"&amp;A3363)*1,Opvarmningsmiddel!A:A,0)),"")</f>
        <v/>
      </c>
      <c r="J3363" s="1">
        <f t="shared" ca="1" si="683"/>
        <v>90</v>
      </c>
      <c r="K3363" s="1" t="str">
        <f ca="1">IFERROR(INDEX(Relationstabel!$C$3:$K$10,MATCH(VALUE(INDIRECT($A$1&amp;"L"&amp;A3363)),Relationstabel!$A$3:$A$10,0),MATCH(IFERROR(VALUE(INDIRECT($A$1&amp;"M"&amp;A3363)),0),Relationstabel!$C$1:$K$1,0)),"Ingen varmeinstallationer")</f>
        <v>Fjernvarme/ Blokvarme</v>
      </c>
      <c r="L3363" s="1" t="str">
        <f ca="1">INDEX(Anvendelseskode!B:B,MATCH($E3363,Anvendelseskode!$A:$A,0))</f>
        <v>Fritliggende enfamilieshus (parcelhus)</v>
      </c>
      <c r="M3363" s="1" t="str">
        <f ca="1">INDEX(Anvendelseskode!C:C,MATCH($E3363,Anvendelseskode!$A:$A,0))</f>
        <v>Parcelhuse</v>
      </c>
      <c r="N3363" s="1" t="str">
        <f ca="1">INDEX(Anvendelseskode!D:D,MATCH($E3363,Anvendelseskode!$A:$A,0))</f>
        <v>Private husholdninger</v>
      </c>
      <c r="O3363" s="1" t="str">
        <f ca="1">IFERROR(INDEX(SBi!$2:$2,MATCH(G3363,SBi!$1:$1,1)),SBi!$K$2)</f>
        <v>1999-2006</v>
      </c>
      <c r="P3363" s="1">
        <f ca="1">IFERROR(INDEX(SBi!$C$3:$K$28,MATCH(E3363,SBi!$B$3:$B$28,0),MATCH(O3363,SBi!$C$2:$K$2,0)),0)</f>
        <v>83.9</v>
      </c>
      <c r="Q3363" s="19">
        <f t="shared" ca="1" si="684"/>
        <v>12.1655</v>
      </c>
      <c r="R3363" s="19" t="str">
        <f ca="1">IFERROR(INDEX(VpD!$2:$2,MATCH(G3363,VpD!$1:$1,1)),VpD!$I$2)</f>
        <v>&gt;1998</v>
      </c>
      <c r="S3363" s="1">
        <f ca="1">IFERROR(INDEX(VpD!$C$3:$I$27,MATCH(E3363,VpD!$B$3:$B$27,0),MATCH(R3363,VpD!$C$2:$I$2,0)),0)</f>
        <v>72</v>
      </c>
      <c r="T3363" s="19">
        <f t="shared" ca="1" si="685"/>
        <v>10.44</v>
      </c>
      <c r="U3363" s="14" t="str">
        <f t="shared" ca="1" si="686"/>
        <v xml:space="preserve">712145.43 </v>
      </c>
      <c r="V3363" s="14" t="str">
        <f t="shared" ca="1" si="687"/>
        <v>6171775.92</v>
      </c>
      <c r="W3363" s="14" t="str">
        <f t="shared" ca="1" si="688"/>
        <v>POINT(712145.43 6171775.92)</v>
      </c>
      <c r="X3363" s="14" t="str">
        <f>IFERROR(INDEX(BygningOmraade!B:B,MATCH(A3363,BygningOmraade!A:A,0)),"")</f>
        <v/>
      </c>
    </row>
    <row r="3364" spans="1:24" s="14" customFormat="1" x14ac:dyDescent="0.25">
      <c r="A3364" s="14">
        <f t="shared" si="676"/>
        <v>3364</v>
      </c>
      <c r="B3364" s="14" t="str">
        <f t="shared" ca="1" si="677"/>
        <v>c654c4dd-1ba0-4699-9464-c6e0e93957d5</v>
      </c>
      <c r="C3364" s="14" t="str">
        <f t="shared" ca="1" si="678"/>
        <v>0a3f507e-21ac-32b8-e044-0003ba298018</v>
      </c>
      <c r="D3364" s="14">
        <f t="shared" ca="1" si="679"/>
        <v>997261</v>
      </c>
      <c r="E3364" s="1">
        <f t="shared" ca="1" si="680"/>
        <v>130</v>
      </c>
      <c r="F3364" s="1">
        <f t="shared" ca="1" si="681"/>
        <v>109</v>
      </c>
      <c r="G3364" s="1">
        <f t="shared" ca="1" si="682"/>
        <v>1979</v>
      </c>
      <c r="H3364" s="1" t="str">
        <f ca="1">IFERROR(INDEX(Varmeinstallation!B:B,MATCH(INDIRECT($A$1&amp;"L"&amp;A3364)*1,Varmeinstallation!A:A,0)),"Ingen varmeinstallationer")</f>
        <v>Fjernvarme/blokvarme (radiatorsystemer eller varmluftanlæg)</v>
      </c>
      <c r="I3364" s="1" t="str">
        <f ca="1">IFERROR(INDEX(Opvarmningsmiddel!B:B,MATCH(INDIRECT($A$1&amp;"M"&amp;A3364)*1,Opvarmningsmiddel!A:A,0)),"")</f>
        <v/>
      </c>
      <c r="J3364" s="1">
        <f t="shared" ca="1" si="683"/>
        <v>0</v>
      </c>
      <c r="K3364" s="1" t="str">
        <f ca="1">IFERROR(INDEX(Relationstabel!$C$3:$K$10,MATCH(VALUE(INDIRECT($A$1&amp;"L"&amp;A3364)),Relationstabel!$A$3:$A$10,0),MATCH(IFERROR(VALUE(INDIRECT($A$1&amp;"M"&amp;A3364)),0),Relationstabel!$C$1:$K$1,0)),"Ingen varmeinstallationer")</f>
        <v>Fjernvarme/ Blokvarme</v>
      </c>
      <c r="L3364" s="1" t="str">
        <f ca="1">INDEX(Anvendelseskode!B:B,MATCH($E3364,Anvendelseskode!$A:$A,0))</f>
        <v>Række-, kæde-, dobbelthus (lodret adskillelse mellem enhederne)</v>
      </c>
      <c r="M3364" s="1" t="str">
        <f ca="1">INDEX(Anvendelseskode!C:C,MATCH($E3364,Anvendelseskode!$A:$A,0))</f>
        <v>Række-, kæde og dobbelthuse</v>
      </c>
      <c r="N3364" s="1" t="str">
        <f ca="1">INDEX(Anvendelseskode!D:D,MATCH($E3364,Anvendelseskode!$A:$A,0))</f>
        <v>Private husholdninger</v>
      </c>
      <c r="O3364" s="1" t="str">
        <f ca="1">IFERROR(INDEX(SBi!$2:$2,MATCH(G3364,SBi!$1:$1,1)),SBi!$K$2)</f>
        <v>1979-1998</v>
      </c>
      <c r="P3364" s="1">
        <f ca="1">IFERROR(INDEX(SBi!$C$3:$K$28,MATCH(E3364,SBi!$B$3:$B$28,0),MATCH(O3364,SBi!$C$2:$K$2,0)),0)</f>
        <v>96.8</v>
      </c>
      <c r="Q3364" s="19">
        <f t="shared" ca="1" si="684"/>
        <v>10.5512</v>
      </c>
      <c r="R3364" s="19" t="str">
        <f ca="1">IFERROR(INDEX(VpD!$2:$2,MATCH(G3364,VpD!$1:$1,1)),VpD!$I$2)</f>
        <v>1979-1998</v>
      </c>
      <c r="S3364" s="1">
        <f ca="1">IFERROR(INDEX(VpD!$C$3:$I$27,MATCH(E3364,VpD!$B$3:$B$27,0),MATCH(R3364,VpD!$C$2:$I$2,0)),0)</f>
        <v>74</v>
      </c>
      <c r="T3364" s="19">
        <f t="shared" ca="1" si="685"/>
        <v>8.0660000000000007</v>
      </c>
      <c r="U3364" s="14" t="str">
        <f t="shared" ca="1" si="686"/>
        <v xml:space="preserve">713697.35 </v>
      </c>
      <c r="V3364" s="14" t="str">
        <f t="shared" ca="1" si="687"/>
        <v>6169737.3</v>
      </c>
      <c r="W3364" s="14" t="str">
        <f t="shared" ca="1" si="688"/>
        <v>POINT(713697.35 6169737.3)</v>
      </c>
      <c r="X3364" s="14" t="str">
        <f>IFERROR(INDEX(BygningOmraade!B:B,MATCH(A3364,BygningOmraade!A:A,0)),"")</f>
        <v/>
      </c>
    </row>
    <row r="3365" spans="1:24" s="14" customFormat="1" x14ac:dyDescent="0.25">
      <c r="A3365" s="14">
        <f t="shared" si="676"/>
        <v>3365</v>
      </c>
      <c r="B3365" s="14" t="str">
        <f t="shared" ca="1" si="677"/>
        <v>c662d2cb-a6f9-4fb6-b6a0-80570d1c1c28</v>
      </c>
      <c r="C3365" s="14" t="str">
        <f t="shared" ca="1" si="678"/>
        <v>0a3f507e-18c3-32b8-e044-0003ba298018</v>
      </c>
      <c r="D3365" s="14">
        <f t="shared" ca="1" si="679"/>
        <v>994213</v>
      </c>
      <c r="E3365" s="1">
        <f t="shared" ca="1" si="680"/>
        <v>130</v>
      </c>
      <c r="F3365" s="1">
        <f t="shared" ca="1" si="681"/>
        <v>107</v>
      </c>
      <c r="G3365" s="1">
        <f t="shared" ca="1" si="682"/>
        <v>1985</v>
      </c>
      <c r="H3365" s="1" t="str">
        <f ca="1">IFERROR(INDEX(Varmeinstallation!B:B,MATCH(INDIRECT($A$1&amp;"L"&amp;A3365)*1,Varmeinstallation!A:A,0)),"Ingen varmeinstallationer")</f>
        <v>Fjernvarme/blokvarme (radiatorsystemer eller varmluftanlæg)</v>
      </c>
      <c r="I3365" s="1" t="str">
        <f ca="1">IFERROR(INDEX(Opvarmningsmiddel!B:B,MATCH(INDIRECT($A$1&amp;"M"&amp;A3365)*1,Opvarmningsmiddel!A:A,0)),"")</f>
        <v/>
      </c>
      <c r="J3365" s="1">
        <f t="shared" ca="1" si="683"/>
        <v>90</v>
      </c>
      <c r="K3365" s="1" t="str">
        <f ca="1">IFERROR(INDEX(Relationstabel!$C$3:$K$10,MATCH(VALUE(INDIRECT($A$1&amp;"L"&amp;A3365)),Relationstabel!$A$3:$A$10,0),MATCH(IFERROR(VALUE(INDIRECT($A$1&amp;"M"&amp;A3365)),0),Relationstabel!$C$1:$K$1,0)),"Ingen varmeinstallationer")</f>
        <v>Fjernvarme/ Blokvarme</v>
      </c>
      <c r="L3365" s="1" t="str">
        <f ca="1">INDEX(Anvendelseskode!B:B,MATCH($E3365,Anvendelseskode!$A:$A,0))</f>
        <v>Række-, kæde-, dobbelthus (lodret adskillelse mellem enhederne)</v>
      </c>
      <c r="M3365" s="1" t="str">
        <f ca="1">INDEX(Anvendelseskode!C:C,MATCH($E3365,Anvendelseskode!$A:$A,0))</f>
        <v>Række-, kæde og dobbelthuse</v>
      </c>
      <c r="N3365" s="1" t="str">
        <f ca="1">INDEX(Anvendelseskode!D:D,MATCH($E3365,Anvendelseskode!$A:$A,0))</f>
        <v>Private husholdninger</v>
      </c>
      <c r="O3365" s="1" t="str">
        <f ca="1">IFERROR(INDEX(SBi!$2:$2,MATCH(G3365,SBi!$1:$1,1)),SBi!$K$2)</f>
        <v>1979-1998</v>
      </c>
      <c r="P3365" s="1">
        <f ca="1">IFERROR(INDEX(SBi!$C$3:$K$28,MATCH(E3365,SBi!$B$3:$B$28,0),MATCH(O3365,SBi!$C$2:$K$2,0)),0)</f>
        <v>96.8</v>
      </c>
      <c r="Q3365" s="19">
        <f t="shared" ca="1" si="684"/>
        <v>10.3576</v>
      </c>
      <c r="R3365" s="19" t="str">
        <f ca="1">IFERROR(INDEX(VpD!$2:$2,MATCH(G3365,VpD!$1:$1,1)),VpD!$I$2)</f>
        <v>1979-1998</v>
      </c>
      <c r="S3365" s="1">
        <f ca="1">IFERROR(INDEX(VpD!$C$3:$I$27,MATCH(E3365,VpD!$B$3:$B$27,0),MATCH(R3365,VpD!$C$2:$I$2,0)),0)</f>
        <v>74</v>
      </c>
      <c r="T3365" s="19">
        <f t="shared" ca="1" si="685"/>
        <v>7.9180000000000001</v>
      </c>
      <c r="U3365" s="14" t="str">
        <f t="shared" ca="1" si="686"/>
        <v xml:space="preserve">711373.35 </v>
      </c>
      <c r="V3365" s="14" t="str">
        <f t="shared" ca="1" si="687"/>
        <v>6171788.66</v>
      </c>
      <c r="W3365" s="14" t="str">
        <f t="shared" ca="1" si="688"/>
        <v>POINT(711373.35 6171788.66)</v>
      </c>
      <c r="X3365" s="14" t="str">
        <f>IFERROR(INDEX(BygningOmraade!B:B,MATCH(A3365,BygningOmraade!A:A,0)),"")</f>
        <v/>
      </c>
    </row>
    <row r="3366" spans="1:24" s="14" customFormat="1" x14ac:dyDescent="0.25">
      <c r="A3366" s="14">
        <f t="shared" si="676"/>
        <v>3366</v>
      </c>
      <c r="B3366" s="14" t="str">
        <f t="shared" ca="1" si="677"/>
        <v>c6677a5c-0c1c-46d1-84ff-57784c109159</v>
      </c>
      <c r="C3366" s="14" t="str">
        <f t="shared" ca="1" si="678"/>
        <v>0a3f507e-18e8-32b8-e044-0003ba298018</v>
      </c>
      <c r="D3366" s="14">
        <f t="shared" ca="1" si="679"/>
        <v>994562</v>
      </c>
      <c r="E3366" s="1">
        <f t="shared" ca="1" si="680"/>
        <v>130</v>
      </c>
      <c r="F3366" s="1">
        <f t="shared" ca="1" si="681"/>
        <v>141</v>
      </c>
      <c r="G3366" s="1">
        <f t="shared" ca="1" si="682"/>
        <v>1977</v>
      </c>
      <c r="H3366" s="1" t="str">
        <f ca="1">IFERROR(INDEX(Varmeinstallation!B:B,MATCH(INDIRECT($A$1&amp;"L"&amp;A3366)*1,Varmeinstallation!A:A,0)),"Ingen varmeinstallationer")</f>
        <v>Fjernvarme/blokvarme (radiatorsystemer eller varmluftanlæg)</v>
      </c>
      <c r="I3366" s="1" t="str">
        <f ca="1">IFERROR(INDEX(Opvarmningsmiddel!B:B,MATCH(INDIRECT($A$1&amp;"M"&amp;A3366)*1,Opvarmningsmiddel!A:A,0)),"")</f>
        <v/>
      </c>
      <c r="J3366" s="1">
        <f t="shared" ca="1" si="683"/>
        <v>90</v>
      </c>
      <c r="K3366" s="1" t="str">
        <f ca="1">IFERROR(INDEX(Relationstabel!$C$3:$K$10,MATCH(VALUE(INDIRECT($A$1&amp;"L"&amp;A3366)),Relationstabel!$A$3:$A$10,0),MATCH(IFERROR(VALUE(INDIRECT($A$1&amp;"M"&amp;A3366)),0),Relationstabel!$C$1:$K$1,0)),"Ingen varmeinstallationer")</f>
        <v>Fjernvarme/ Blokvarme</v>
      </c>
      <c r="L3366" s="1" t="str">
        <f ca="1">INDEX(Anvendelseskode!B:B,MATCH($E3366,Anvendelseskode!$A:$A,0))</f>
        <v>Række-, kæde-, dobbelthus (lodret adskillelse mellem enhederne)</v>
      </c>
      <c r="M3366" s="1" t="str">
        <f ca="1">INDEX(Anvendelseskode!C:C,MATCH($E3366,Anvendelseskode!$A:$A,0))</f>
        <v>Række-, kæde og dobbelthuse</v>
      </c>
      <c r="N3366" s="1" t="str">
        <f ca="1">INDEX(Anvendelseskode!D:D,MATCH($E3366,Anvendelseskode!$A:$A,0))</f>
        <v>Private husholdninger</v>
      </c>
      <c r="O3366" s="1" t="str">
        <f ca="1">IFERROR(INDEX(SBi!$2:$2,MATCH(G3366,SBi!$1:$1,1)),SBi!$K$2)</f>
        <v>1973-1978</v>
      </c>
      <c r="P3366" s="1">
        <f ca="1">IFERROR(INDEX(SBi!$C$3:$K$28,MATCH(E3366,SBi!$B$3:$B$28,0),MATCH(O3366,SBi!$C$2:$K$2,0)),0)</f>
        <v>112.6</v>
      </c>
      <c r="Q3366" s="19">
        <f t="shared" ca="1" si="684"/>
        <v>15.876599999999998</v>
      </c>
      <c r="R3366" s="19" t="str">
        <f ca="1">IFERROR(INDEX(VpD!$2:$2,MATCH(G3366,VpD!$1:$1,1)),VpD!$I$2)</f>
        <v>1973-1978</v>
      </c>
      <c r="S3366" s="1">
        <f ca="1">IFERROR(INDEX(VpD!$C$3:$I$27,MATCH(E3366,VpD!$B$3:$B$27,0),MATCH(R3366,VpD!$C$2:$I$2,0)),0)</f>
        <v>98</v>
      </c>
      <c r="T3366" s="19">
        <f t="shared" ca="1" si="685"/>
        <v>13.818</v>
      </c>
      <c r="U3366" s="14" t="str">
        <f t="shared" ca="1" si="686"/>
        <v xml:space="preserve">711475.46 </v>
      </c>
      <c r="V3366" s="14" t="str">
        <f t="shared" ca="1" si="687"/>
        <v>6171911.99</v>
      </c>
      <c r="W3366" s="14" t="str">
        <f t="shared" ca="1" si="688"/>
        <v>POINT(711475.46 6171911.99)</v>
      </c>
      <c r="X3366" s="14" t="str">
        <f>IFERROR(INDEX(BygningOmraade!B:B,MATCH(A3366,BygningOmraade!A:A,0)),"")</f>
        <v/>
      </c>
    </row>
    <row r="3367" spans="1:24" s="14" customFormat="1" x14ac:dyDescent="0.25">
      <c r="A3367" s="14">
        <f t="shared" si="676"/>
        <v>3367</v>
      </c>
      <c r="B3367" s="14" t="str">
        <f t="shared" ca="1" si="677"/>
        <v>c685eb7b-77de-45ba-ade7-9e3db4793d06</v>
      </c>
      <c r="C3367" s="14" t="str">
        <f t="shared" ca="1" si="678"/>
        <v>0a3f507e-1b7c-32b8-e044-0003ba298018</v>
      </c>
      <c r="D3367" s="14">
        <f t="shared" ca="1" si="679"/>
        <v>996741</v>
      </c>
      <c r="E3367" s="1">
        <f t="shared" ca="1" si="680"/>
        <v>130</v>
      </c>
      <c r="F3367" s="1">
        <f t="shared" ca="1" si="681"/>
        <v>109</v>
      </c>
      <c r="G3367" s="1">
        <f t="shared" ca="1" si="682"/>
        <v>1978</v>
      </c>
      <c r="H3367" s="1" t="str">
        <f ca="1">IFERROR(INDEX(Varmeinstallation!B:B,MATCH(INDIRECT($A$1&amp;"L"&amp;A3367)*1,Varmeinstallation!A:A,0)),"Ingen varmeinstallationer")</f>
        <v>Fjernvarme/blokvarme (radiatorsystemer eller varmluftanlæg)</v>
      </c>
      <c r="I3367" s="1" t="str">
        <f ca="1">IFERROR(INDEX(Opvarmningsmiddel!B:B,MATCH(INDIRECT($A$1&amp;"M"&amp;A3367)*1,Opvarmningsmiddel!A:A,0)),"")</f>
        <v/>
      </c>
      <c r="J3367" s="1">
        <f t="shared" ca="1" si="683"/>
        <v>0</v>
      </c>
      <c r="K3367" s="1" t="str">
        <f ca="1">IFERROR(INDEX(Relationstabel!$C$3:$K$10,MATCH(VALUE(INDIRECT($A$1&amp;"L"&amp;A3367)),Relationstabel!$A$3:$A$10,0),MATCH(IFERROR(VALUE(INDIRECT($A$1&amp;"M"&amp;A3367)),0),Relationstabel!$C$1:$K$1,0)),"Ingen varmeinstallationer")</f>
        <v>Fjernvarme/ Blokvarme</v>
      </c>
      <c r="L3367" s="1" t="str">
        <f ca="1">INDEX(Anvendelseskode!B:B,MATCH($E3367,Anvendelseskode!$A:$A,0))</f>
        <v>Række-, kæde-, dobbelthus (lodret adskillelse mellem enhederne)</v>
      </c>
      <c r="M3367" s="1" t="str">
        <f ca="1">INDEX(Anvendelseskode!C:C,MATCH($E3367,Anvendelseskode!$A:$A,0))</f>
        <v>Række-, kæde og dobbelthuse</v>
      </c>
      <c r="N3367" s="1" t="str">
        <f ca="1">INDEX(Anvendelseskode!D:D,MATCH($E3367,Anvendelseskode!$A:$A,0))</f>
        <v>Private husholdninger</v>
      </c>
      <c r="O3367" s="1" t="str">
        <f ca="1">IFERROR(INDEX(SBi!$2:$2,MATCH(G3367,SBi!$1:$1,1)),SBi!$K$2)</f>
        <v>1973-1978</v>
      </c>
      <c r="P3367" s="1">
        <f ca="1">IFERROR(INDEX(SBi!$C$3:$K$28,MATCH(E3367,SBi!$B$3:$B$28,0),MATCH(O3367,SBi!$C$2:$K$2,0)),0)</f>
        <v>112.6</v>
      </c>
      <c r="Q3367" s="19">
        <f t="shared" ca="1" si="684"/>
        <v>12.273399999999999</v>
      </c>
      <c r="R3367" s="19" t="str">
        <f ca="1">IFERROR(INDEX(VpD!$2:$2,MATCH(G3367,VpD!$1:$1,1)),VpD!$I$2)</f>
        <v>1973-1978</v>
      </c>
      <c r="S3367" s="1">
        <f ca="1">IFERROR(INDEX(VpD!$C$3:$I$27,MATCH(E3367,VpD!$B$3:$B$27,0),MATCH(R3367,VpD!$C$2:$I$2,0)),0)</f>
        <v>98</v>
      </c>
      <c r="T3367" s="19">
        <f t="shared" ca="1" si="685"/>
        <v>10.682</v>
      </c>
      <c r="U3367" s="14" t="str">
        <f t="shared" ca="1" si="686"/>
        <v xml:space="preserve">713496.18 </v>
      </c>
      <c r="V3367" s="14" t="str">
        <f t="shared" ca="1" si="687"/>
        <v>6169627.56</v>
      </c>
      <c r="W3367" s="14" t="str">
        <f t="shared" ca="1" si="688"/>
        <v>POINT(713496.18 6169627.56)</v>
      </c>
      <c r="X3367" s="14" t="str">
        <f>IFERROR(INDEX(BygningOmraade!B:B,MATCH(A3367,BygningOmraade!A:A,0)),"")</f>
        <v/>
      </c>
    </row>
    <row r="3368" spans="1:24" s="14" customFormat="1" x14ac:dyDescent="0.25">
      <c r="A3368" s="14">
        <f t="shared" si="676"/>
        <v>3368</v>
      </c>
      <c r="B3368" s="14" t="str">
        <f t="shared" ca="1" si="677"/>
        <v>c6869a8a-63e7-4423-9cfd-044c915e6c05</v>
      </c>
      <c r="C3368" s="14" t="str">
        <f t="shared" ca="1" si="678"/>
        <v>0a3f507e-232f-32b8-e044-0003ba298018</v>
      </c>
      <c r="D3368" s="14">
        <f t="shared" ca="1" si="679"/>
        <v>995443</v>
      </c>
      <c r="E3368" s="1">
        <f t="shared" ca="1" si="680"/>
        <v>120</v>
      </c>
      <c r="F3368" s="1">
        <f t="shared" ca="1" si="681"/>
        <v>135</v>
      </c>
      <c r="G3368" s="1">
        <f t="shared" ca="1" si="682"/>
        <v>1973</v>
      </c>
      <c r="H3368" s="1" t="str">
        <f ca="1">IFERROR(INDEX(Varmeinstallation!B:B,MATCH(INDIRECT($A$1&amp;"L"&amp;A3368)*1,Varmeinstallation!A:A,0)),"Ingen varmeinstallationer")</f>
        <v>Centralvarme fra eget anlæg, et-kammer fyr</v>
      </c>
      <c r="I3368" s="1" t="str">
        <f ca="1">IFERROR(INDEX(Opvarmningsmiddel!B:B,MATCH(INDIRECT($A$1&amp;"M"&amp;A3368)*1,Opvarmningsmiddel!A:A,0)),"")</f>
        <v>Naturgas</v>
      </c>
      <c r="J3368" s="1">
        <f t="shared" ca="1" si="683"/>
        <v>0</v>
      </c>
      <c r="K3368" s="1" t="str">
        <f ca="1">IFERROR(INDEX(Relationstabel!$C$3:$K$10,MATCH(VALUE(INDIRECT($A$1&amp;"L"&amp;A3368)),Relationstabel!$A$3:$A$10,0),MATCH(IFERROR(VALUE(INDIRECT($A$1&amp;"M"&amp;A3368)),0),Relationstabel!$C$1:$K$1,0)),"Ingen varmeinstallationer")</f>
        <v>Naturgas</v>
      </c>
      <c r="L3368" s="1" t="str">
        <f ca="1">INDEX(Anvendelseskode!B:B,MATCH($E3368,Anvendelseskode!$A:$A,0))</f>
        <v>Fritliggende enfamilieshus (parcelhus)</v>
      </c>
      <c r="M3368" s="1" t="str">
        <f ca="1">INDEX(Anvendelseskode!C:C,MATCH($E3368,Anvendelseskode!$A:$A,0))</f>
        <v>Parcelhuse</v>
      </c>
      <c r="N3368" s="1" t="str">
        <f ca="1">INDEX(Anvendelseskode!D:D,MATCH($E3368,Anvendelseskode!$A:$A,0))</f>
        <v>Private husholdninger</v>
      </c>
      <c r="O3368" s="1" t="str">
        <f ca="1">IFERROR(INDEX(SBi!$2:$2,MATCH(G3368,SBi!$1:$1,1)),SBi!$K$2)</f>
        <v>1973-1978</v>
      </c>
      <c r="P3368" s="1">
        <f ca="1">IFERROR(INDEX(SBi!$C$3:$K$28,MATCH(E3368,SBi!$B$3:$B$28,0),MATCH(O3368,SBi!$C$2:$K$2,0)),0)</f>
        <v>119.8</v>
      </c>
      <c r="Q3368" s="19">
        <f t="shared" ca="1" si="684"/>
        <v>16.172999999999998</v>
      </c>
      <c r="R3368" s="19" t="str">
        <f ca="1">IFERROR(INDEX(VpD!$2:$2,MATCH(G3368,VpD!$1:$1,1)),VpD!$I$2)</f>
        <v>1973-1978</v>
      </c>
      <c r="S3368" s="1">
        <f ca="1">IFERROR(INDEX(VpD!$C$3:$I$27,MATCH(E3368,VpD!$B$3:$B$27,0),MATCH(R3368,VpD!$C$2:$I$2,0)),0)</f>
        <v>117</v>
      </c>
      <c r="T3368" s="19">
        <f t="shared" ca="1" si="685"/>
        <v>15.795</v>
      </c>
      <c r="U3368" s="14" t="str">
        <f t="shared" ca="1" si="686"/>
        <v xml:space="preserve">711948.68 </v>
      </c>
      <c r="V3368" s="14" t="str">
        <f t="shared" ca="1" si="687"/>
        <v>6172341.06</v>
      </c>
      <c r="W3368" s="14" t="str">
        <f t="shared" ca="1" si="688"/>
        <v>POINT(711948.68 6172341.06)</v>
      </c>
      <c r="X3368" s="14" t="str">
        <f>IFERROR(INDEX(BygningOmraade!B:B,MATCH(A3368,BygningOmraade!A:A,0)),"")</f>
        <v/>
      </c>
    </row>
    <row r="3369" spans="1:24" s="14" customFormat="1" x14ac:dyDescent="0.25">
      <c r="A3369" s="14">
        <f t="shared" si="676"/>
        <v>3369</v>
      </c>
      <c r="B3369" s="14" t="str">
        <f t="shared" ca="1" si="677"/>
        <v>c689833a-9081-4c02-91fc-12cd554b58a2</v>
      </c>
      <c r="C3369" s="14" t="str">
        <f t="shared" ca="1" si="678"/>
        <v>0a3f507e-19c6-32b8-e044-0003ba298018</v>
      </c>
      <c r="D3369" s="14">
        <f t="shared" ca="1" si="679"/>
        <v>995039</v>
      </c>
      <c r="E3369" s="1">
        <f t="shared" ca="1" si="680"/>
        <v>130</v>
      </c>
      <c r="F3369" s="1">
        <f t="shared" ca="1" si="681"/>
        <v>129</v>
      </c>
      <c r="G3369" s="1">
        <f t="shared" ca="1" si="682"/>
        <v>1975</v>
      </c>
      <c r="H3369" s="1" t="str">
        <f ca="1">IFERROR(INDEX(Varmeinstallation!B:B,MATCH(INDIRECT($A$1&amp;"L"&amp;A3369)*1,Varmeinstallation!A:A,0)),"Ingen varmeinstallationer")</f>
        <v>Elovne, elpaneler</v>
      </c>
      <c r="I3369" s="1" t="str">
        <f ca="1">IFERROR(INDEX(Opvarmningsmiddel!B:B,MATCH(INDIRECT($A$1&amp;"M"&amp;A3369)*1,Opvarmningsmiddel!A:A,0)),"")</f>
        <v>Elektricitet</v>
      </c>
      <c r="J3369" s="1">
        <f t="shared" ca="1" si="683"/>
        <v>0</v>
      </c>
      <c r="K3369" s="1" t="str">
        <f ca="1">IFERROR(INDEX(Relationstabel!$C$3:$K$10,MATCH(VALUE(INDIRECT($A$1&amp;"L"&amp;A3369)),Relationstabel!$A$3:$A$10,0),MATCH(IFERROR(VALUE(INDIRECT($A$1&amp;"M"&amp;A3369)),0),Relationstabel!$C$1:$K$1,0)),"Ingen varmeinstallationer")</f>
        <v>Elvarme</v>
      </c>
      <c r="L3369" s="1" t="str">
        <f ca="1">INDEX(Anvendelseskode!B:B,MATCH($E3369,Anvendelseskode!$A:$A,0))</f>
        <v>Række-, kæde-, dobbelthus (lodret adskillelse mellem enhederne)</v>
      </c>
      <c r="M3369" s="1" t="str">
        <f ca="1">INDEX(Anvendelseskode!C:C,MATCH($E3369,Anvendelseskode!$A:$A,0))</f>
        <v>Række-, kæde og dobbelthuse</v>
      </c>
      <c r="N3369" s="1" t="str">
        <f ca="1">INDEX(Anvendelseskode!D:D,MATCH($E3369,Anvendelseskode!$A:$A,0))</f>
        <v>Private husholdninger</v>
      </c>
      <c r="O3369" s="1" t="str">
        <f ca="1">IFERROR(INDEX(SBi!$2:$2,MATCH(G3369,SBi!$1:$1,1)),SBi!$K$2)</f>
        <v>1973-1978</v>
      </c>
      <c r="P3369" s="1">
        <f ca="1">IFERROR(INDEX(SBi!$C$3:$K$28,MATCH(E3369,SBi!$B$3:$B$28,0),MATCH(O3369,SBi!$C$2:$K$2,0)),0)</f>
        <v>112.6</v>
      </c>
      <c r="Q3369" s="19">
        <f t="shared" ca="1" si="684"/>
        <v>14.525399999999999</v>
      </c>
      <c r="R3369" s="19" t="str">
        <f ca="1">IFERROR(INDEX(VpD!$2:$2,MATCH(G3369,VpD!$1:$1,1)),VpD!$I$2)</f>
        <v>1973-1978</v>
      </c>
      <c r="S3369" s="1">
        <f ca="1">IFERROR(INDEX(VpD!$C$3:$I$27,MATCH(E3369,VpD!$B$3:$B$27,0),MATCH(R3369,VpD!$C$2:$I$2,0)),0)</f>
        <v>98</v>
      </c>
      <c r="T3369" s="19">
        <f t="shared" ca="1" si="685"/>
        <v>12.641999999999999</v>
      </c>
      <c r="U3369" s="14" t="str">
        <f t="shared" ca="1" si="686"/>
        <v xml:space="preserve">711697.24 </v>
      </c>
      <c r="V3369" s="14" t="str">
        <f t="shared" ca="1" si="687"/>
        <v>6172391.21</v>
      </c>
      <c r="W3369" s="14" t="str">
        <f t="shared" ca="1" si="688"/>
        <v>POINT(711697.24 6172391.21)</v>
      </c>
      <c r="X3369" s="14" t="str">
        <f>IFERROR(INDEX(BygningOmraade!B:B,MATCH(A3369,BygningOmraade!A:A,0)),"")</f>
        <v/>
      </c>
    </row>
    <row r="3370" spans="1:24" s="14" customFormat="1" x14ac:dyDescent="0.25">
      <c r="A3370" s="14">
        <f t="shared" si="676"/>
        <v>3370</v>
      </c>
      <c r="B3370" s="14" t="str">
        <f t="shared" ca="1" si="677"/>
        <v>c6a3120d-21da-4298-985f-c90ef5bbd202</v>
      </c>
      <c r="C3370" s="14" t="str">
        <f t="shared" ca="1" si="678"/>
        <v>0a3f507e-17da-32b8-e044-0003ba298018</v>
      </c>
      <c r="D3370" s="14">
        <f t="shared" ca="1" si="679"/>
        <v>995160</v>
      </c>
      <c r="E3370" s="1">
        <f t="shared" ca="1" si="680"/>
        <v>120</v>
      </c>
      <c r="F3370" s="1">
        <f t="shared" ca="1" si="681"/>
        <v>174</v>
      </c>
      <c r="G3370" s="1">
        <f t="shared" ca="1" si="682"/>
        <v>1990</v>
      </c>
      <c r="H3370" s="1" t="str">
        <f ca="1">IFERROR(INDEX(Varmeinstallation!B:B,MATCH(INDIRECT($A$1&amp;"L"&amp;A3370)*1,Varmeinstallation!A:A,0)),"Ingen varmeinstallationer")</f>
        <v>Elovne, elpaneler</v>
      </c>
      <c r="I3370" s="1" t="str">
        <f ca="1">IFERROR(INDEX(Opvarmningsmiddel!B:B,MATCH(INDIRECT($A$1&amp;"M"&amp;A3370)*1,Opvarmningsmiddel!A:A,0)),"")</f>
        <v>Elektricitet</v>
      </c>
      <c r="J3370" s="1">
        <f t="shared" ca="1" si="683"/>
        <v>2</v>
      </c>
      <c r="K3370" s="1" t="str">
        <f ca="1">IFERROR(INDEX(Relationstabel!$C$3:$K$10,MATCH(VALUE(INDIRECT($A$1&amp;"L"&amp;A3370)),Relationstabel!$A$3:$A$10,0),MATCH(IFERROR(VALUE(INDIRECT($A$1&amp;"M"&amp;A3370)),0),Relationstabel!$C$1:$K$1,0)),"Ingen varmeinstallationer")</f>
        <v>Elvarme</v>
      </c>
      <c r="L3370" s="1" t="str">
        <f ca="1">INDEX(Anvendelseskode!B:B,MATCH($E3370,Anvendelseskode!$A:$A,0))</f>
        <v>Fritliggende enfamilieshus (parcelhus)</v>
      </c>
      <c r="M3370" s="1" t="str">
        <f ca="1">INDEX(Anvendelseskode!C:C,MATCH($E3370,Anvendelseskode!$A:$A,0))</f>
        <v>Parcelhuse</v>
      </c>
      <c r="N3370" s="1" t="str">
        <f ca="1">INDEX(Anvendelseskode!D:D,MATCH($E3370,Anvendelseskode!$A:$A,0))</f>
        <v>Private husholdninger</v>
      </c>
      <c r="O3370" s="1" t="str">
        <f ca="1">IFERROR(INDEX(SBi!$2:$2,MATCH(G3370,SBi!$1:$1,1)),SBi!$K$2)</f>
        <v>1979-1998</v>
      </c>
      <c r="P3370" s="1">
        <f ca="1">IFERROR(INDEX(SBi!$C$3:$K$28,MATCH(E3370,SBi!$B$3:$B$28,0),MATCH(O3370,SBi!$C$2:$K$2,0)),0)</f>
        <v>105.4</v>
      </c>
      <c r="Q3370" s="19">
        <f t="shared" ca="1" si="684"/>
        <v>18.339600000000001</v>
      </c>
      <c r="R3370" s="19" t="str">
        <f ca="1">IFERROR(INDEX(VpD!$2:$2,MATCH(G3370,VpD!$1:$1,1)),VpD!$I$2)</f>
        <v>1979-1998</v>
      </c>
      <c r="S3370" s="1">
        <f ca="1">IFERROR(INDEX(VpD!$C$3:$I$27,MATCH(E3370,VpD!$B$3:$B$27,0),MATCH(R3370,VpD!$C$2:$I$2,0)),0)</f>
        <v>90</v>
      </c>
      <c r="T3370" s="19">
        <f t="shared" ca="1" si="685"/>
        <v>15.66</v>
      </c>
      <c r="U3370" s="14" t="str">
        <f t="shared" ca="1" si="686"/>
        <v xml:space="preserve">711887.45 </v>
      </c>
      <c r="V3370" s="14" t="str">
        <f t="shared" ca="1" si="687"/>
        <v>6170646.67</v>
      </c>
      <c r="W3370" s="14" t="str">
        <f t="shared" ca="1" si="688"/>
        <v>POINT(711887.45 6170646.67)</v>
      </c>
      <c r="X3370" s="14" t="str">
        <f>IFERROR(INDEX(BygningOmraade!B:B,MATCH(A3370,BygningOmraade!A:A,0)),"")</f>
        <v/>
      </c>
    </row>
    <row r="3371" spans="1:24" s="14" customFormat="1" x14ac:dyDescent="0.25">
      <c r="A3371" s="14">
        <f t="shared" si="676"/>
        <v>3371</v>
      </c>
      <c r="B3371" s="14" t="str">
        <f t="shared" ca="1" si="677"/>
        <v>c6a96ac8-2b0e-4ba5-97a6-3f71ed8566bf</v>
      </c>
      <c r="C3371" s="14" t="str">
        <f t="shared" ca="1" si="678"/>
        <v>53ba2f34-5ffc-2505-e044-0003ba298018</v>
      </c>
      <c r="D3371" s="14">
        <f t="shared" ca="1" si="679"/>
        <v>2702956</v>
      </c>
      <c r="E3371" s="1">
        <f t="shared" ca="1" si="680"/>
        <v>130</v>
      </c>
      <c r="F3371" s="1">
        <f t="shared" ca="1" si="681"/>
        <v>86</v>
      </c>
      <c r="G3371" s="1">
        <f t="shared" ca="1" si="682"/>
        <v>2008</v>
      </c>
      <c r="H3371" s="1" t="str">
        <f ca="1">IFERROR(INDEX(Varmeinstallation!B:B,MATCH(INDIRECT($A$1&amp;"L"&amp;A3371)*1,Varmeinstallation!A:A,0)),"Ingen varmeinstallationer")</f>
        <v>Centralvarme fra eget anlæg, et-kammer fyr</v>
      </c>
      <c r="I3371" s="1" t="str">
        <f ca="1">IFERROR(INDEX(Opvarmningsmiddel!B:B,MATCH(INDIRECT($A$1&amp;"M"&amp;A3371)*1,Opvarmningsmiddel!A:A,0)),"")</f>
        <v>Naturgas</v>
      </c>
      <c r="J3371" s="1">
        <f t="shared" ca="1" si="683"/>
        <v>90</v>
      </c>
      <c r="K3371" s="1" t="str">
        <f ca="1">IFERROR(INDEX(Relationstabel!$C$3:$K$10,MATCH(VALUE(INDIRECT($A$1&amp;"L"&amp;A3371)),Relationstabel!$A$3:$A$10,0),MATCH(IFERROR(VALUE(INDIRECT($A$1&amp;"M"&amp;A3371)),0),Relationstabel!$C$1:$K$1,0)),"Ingen varmeinstallationer")</f>
        <v>Naturgas</v>
      </c>
      <c r="L3371" s="1" t="str">
        <f ca="1">INDEX(Anvendelseskode!B:B,MATCH($E3371,Anvendelseskode!$A:$A,0))</f>
        <v>Række-, kæde-, dobbelthus (lodret adskillelse mellem enhederne)</v>
      </c>
      <c r="M3371" s="1" t="str">
        <f ca="1">INDEX(Anvendelseskode!C:C,MATCH($E3371,Anvendelseskode!$A:$A,0))</f>
        <v>Række-, kæde og dobbelthuse</v>
      </c>
      <c r="N3371" s="1" t="str">
        <f ca="1">INDEX(Anvendelseskode!D:D,MATCH($E3371,Anvendelseskode!$A:$A,0))</f>
        <v>Private husholdninger</v>
      </c>
      <c r="O3371" s="1" t="str">
        <f ca="1">IFERROR(INDEX(SBi!$2:$2,MATCH(G3371,SBi!$1:$1,1)),SBi!$K$2)</f>
        <v>Efter 2006</v>
      </c>
      <c r="P3371" s="1">
        <f ca="1">IFERROR(INDEX(SBi!$C$3:$K$28,MATCH(E3371,SBi!$B$3:$B$28,0),MATCH(O3371,SBi!$C$2:$K$2,0)),0)</f>
        <v>66.400000000000006</v>
      </c>
      <c r="Q3371" s="19">
        <f t="shared" ca="1" si="684"/>
        <v>5.7104000000000008</v>
      </c>
      <c r="R3371" s="19" t="str">
        <f ca="1">IFERROR(INDEX(VpD!$2:$2,MATCH(G3371,VpD!$1:$1,1)),VpD!$I$2)</f>
        <v>&gt;1998</v>
      </c>
      <c r="S3371" s="1">
        <f ca="1">IFERROR(INDEX(VpD!$C$3:$I$27,MATCH(E3371,VpD!$B$3:$B$27,0),MATCH(R3371,VpD!$C$2:$I$2,0)),0)</f>
        <v>65</v>
      </c>
      <c r="T3371" s="19">
        <f t="shared" ca="1" si="685"/>
        <v>5.59</v>
      </c>
      <c r="U3371" s="14" t="str">
        <f t="shared" ca="1" si="686"/>
        <v xml:space="preserve">712684.71 </v>
      </c>
      <c r="V3371" s="14" t="str">
        <f t="shared" ca="1" si="687"/>
        <v>6168717.65</v>
      </c>
      <c r="W3371" s="14" t="str">
        <f t="shared" ca="1" si="688"/>
        <v>POINT(712684.71 6168717.65)</v>
      </c>
      <c r="X3371" s="14" t="str">
        <f>IFERROR(INDEX(BygningOmraade!B:B,MATCH(A3371,BygningOmraade!A:A,0)),"")</f>
        <v/>
      </c>
    </row>
    <row r="3372" spans="1:24" s="14" customFormat="1" x14ac:dyDescent="0.25">
      <c r="A3372" s="14">
        <f t="shared" si="676"/>
        <v>3372</v>
      </c>
      <c r="B3372" s="14" t="str">
        <f t="shared" ca="1" si="677"/>
        <v>c6da1e64-b920-469d-9682-d50ae6774b4e</v>
      </c>
      <c r="C3372" s="14" t="str">
        <f t="shared" ca="1" si="678"/>
        <v>53ba2f34-6001-2505-e044-0003ba298018</v>
      </c>
      <c r="D3372" s="14">
        <f t="shared" ca="1" si="679"/>
        <v>2702995</v>
      </c>
      <c r="E3372" s="1">
        <f t="shared" ca="1" si="680"/>
        <v>130</v>
      </c>
      <c r="F3372" s="1">
        <f t="shared" ca="1" si="681"/>
        <v>108</v>
      </c>
      <c r="G3372" s="1">
        <f t="shared" ca="1" si="682"/>
        <v>2008</v>
      </c>
      <c r="H3372" s="1" t="str">
        <f ca="1">IFERROR(INDEX(Varmeinstallation!B:B,MATCH(INDIRECT($A$1&amp;"L"&amp;A3372)*1,Varmeinstallation!A:A,0)),"Ingen varmeinstallationer")</f>
        <v>Centralvarme fra eget anlæg, et-kammer fyr</v>
      </c>
      <c r="I3372" s="1" t="str">
        <f ca="1">IFERROR(INDEX(Opvarmningsmiddel!B:B,MATCH(INDIRECT($A$1&amp;"M"&amp;A3372)*1,Opvarmningsmiddel!A:A,0)),"")</f>
        <v>Naturgas</v>
      </c>
      <c r="J3372" s="1">
        <f t="shared" ca="1" si="683"/>
        <v>90</v>
      </c>
      <c r="K3372" s="1" t="str">
        <f ca="1">IFERROR(INDEX(Relationstabel!$C$3:$K$10,MATCH(VALUE(INDIRECT($A$1&amp;"L"&amp;A3372)),Relationstabel!$A$3:$A$10,0),MATCH(IFERROR(VALUE(INDIRECT($A$1&amp;"M"&amp;A3372)),0),Relationstabel!$C$1:$K$1,0)),"Ingen varmeinstallationer")</f>
        <v>Naturgas</v>
      </c>
      <c r="L3372" s="1" t="str">
        <f ca="1">INDEX(Anvendelseskode!B:B,MATCH($E3372,Anvendelseskode!$A:$A,0))</f>
        <v>Række-, kæde-, dobbelthus (lodret adskillelse mellem enhederne)</v>
      </c>
      <c r="M3372" s="1" t="str">
        <f ca="1">INDEX(Anvendelseskode!C:C,MATCH($E3372,Anvendelseskode!$A:$A,0))</f>
        <v>Række-, kæde og dobbelthuse</v>
      </c>
      <c r="N3372" s="1" t="str">
        <f ca="1">INDEX(Anvendelseskode!D:D,MATCH($E3372,Anvendelseskode!$A:$A,0))</f>
        <v>Private husholdninger</v>
      </c>
      <c r="O3372" s="1" t="str">
        <f ca="1">IFERROR(INDEX(SBi!$2:$2,MATCH(G3372,SBi!$1:$1,1)),SBi!$K$2)</f>
        <v>Efter 2006</v>
      </c>
      <c r="P3372" s="1">
        <f ca="1">IFERROR(INDEX(SBi!$C$3:$K$28,MATCH(E3372,SBi!$B$3:$B$28,0),MATCH(O3372,SBi!$C$2:$K$2,0)),0)</f>
        <v>66.400000000000006</v>
      </c>
      <c r="Q3372" s="19">
        <f t="shared" ca="1" si="684"/>
        <v>7.1712000000000007</v>
      </c>
      <c r="R3372" s="19" t="str">
        <f ca="1">IFERROR(INDEX(VpD!$2:$2,MATCH(G3372,VpD!$1:$1,1)),VpD!$I$2)</f>
        <v>&gt;1998</v>
      </c>
      <c r="S3372" s="1">
        <f ca="1">IFERROR(INDEX(VpD!$C$3:$I$27,MATCH(E3372,VpD!$B$3:$B$27,0),MATCH(R3372,VpD!$C$2:$I$2,0)),0)</f>
        <v>65</v>
      </c>
      <c r="T3372" s="19">
        <f t="shared" ca="1" si="685"/>
        <v>7.02</v>
      </c>
      <c r="U3372" s="14" t="str">
        <f t="shared" ca="1" si="686"/>
        <v xml:space="preserve">712619.9 </v>
      </c>
      <c r="V3372" s="14" t="str">
        <f t="shared" ca="1" si="687"/>
        <v>6168749.66</v>
      </c>
      <c r="W3372" s="14" t="str">
        <f t="shared" ca="1" si="688"/>
        <v>POINT(712619.9 6168749.66)</v>
      </c>
      <c r="X3372" s="14" t="str">
        <f>IFERROR(INDEX(BygningOmraade!B:B,MATCH(A3372,BygningOmraade!A:A,0)),"")</f>
        <v/>
      </c>
    </row>
    <row r="3373" spans="1:24" s="14" customFormat="1" x14ac:dyDescent="0.25">
      <c r="A3373" s="14">
        <f t="shared" si="676"/>
        <v>3373</v>
      </c>
      <c r="B3373" s="14" t="str">
        <f t="shared" ca="1" si="677"/>
        <v>c6f32436-fb7e-4252-b954-67f8e35c5224</v>
      </c>
      <c r="C3373" s="14" t="str">
        <f t="shared" ca="1" si="678"/>
        <v>0a3f507e-1f50-32b8-e044-0003ba298018</v>
      </c>
      <c r="D3373" s="14">
        <f t="shared" ca="1" si="679"/>
        <v>994364</v>
      </c>
      <c r="E3373" s="1">
        <f t="shared" ca="1" si="680"/>
        <v>120</v>
      </c>
      <c r="F3373" s="1">
        <f t="shared" ca="1" si="681"/>
        <v>141</v>
      </c>
      <c r="G3373" s="1">
        <f t="shared" ca="1" si="682"/>
        <v>1985</v>
      </c>
      <c r="H3373" s="1" t="str">
        <f ca="1">IFERROR(INDEX(Varmeinstallation!B:B,MATCH(INDIRECT($A$1&amp;"L"&amp;A3373)*1,Varmeinstallation!A:A,0)),"Ingen varmeinstallationer")</f>
        <v>Fjernvarme/blokvarme (radiatorsystemer eller varmluftanlæg)</v>
      </c>
      <c r="I3373" s="1" t="str">
        <f ca="1">IFERROR(INDEX(Opvarmningsmiddel!B:B,MATCH(INDIRECT($A$1&amp;"M"&amp;A3373)*1,Opvarmningsmiddel!A:A,0)),"")</f>
        <v/>
      </c>
      <c r="J3373" s="1">
        <f t="shared" ca="1" si="683"/>
        <v>0</v>
      </c>
      <c r="K3373" s="1" t="str">
        <f ca="1">IFERROR(INDEX(Relationstabel!$C$3:$K$10,MATCH(VALUE(INDIRECT($A$1&amp;"L"&amp;A3373)),Relationstabel!$A$3:$A$10,0),MATCH(IFERROR(VALUE(INDIRECT($A$1&amp;"M"&amp;A3373)),0),Relationstabel!$C$1:$K$1,0)),"Ingen varmeinstallationer")</f>
        <v>Fjernvarme/ Blokvarme</v>
      </c>
      <c r="L3373" s="1" t="str">
        <f ca="1">INDEX(Anvendelseskode!B:B,MATCH($E3373,Anvendelseskode!$A:$A,0))</f>
        <v>Fritliggende enfamilieshus (parcelhus)</v>
      </c>
      <c r="M3373" s="1" t="str">
        <f ca="1">INDEX(Anvendelseskode!C:C,MATCH($E3373,Anvendelseskode!$A:$A,0))</f>
        <v>Parcelhuse</v>
      </c>
      <c r="N3373" s="1" t="str">
        <f ca="1">INDEX(Anvendelseskode!D:D,MATCH($E3373,Anvendelseskode!$A:$A,0))</f>
        <v>Private husholdninger</v>
      </c>
      <c r="O3373" s="1" t="str">
        <f ca="1">IFERROR(INDEX(SBi!$2:$2,MATCH(G3373,SBi!$1:$1,1)),SBi!$K$2)</f>
        <v>1979-1998</v>
      </c>
      <c r="P3373" s="1">
        <f ca="1">IFERROR(INDEX(SBi!$C$3:$K$28,MATCH(E3373,SBi!$B$3:$B$28,0),MATCH(O3373,SBi!$C$2:$K$2,0)),0)</f>
        <v>105.4</v>
      </c>
      <c r="Q3373" s="19">
        <f t="shared" ca="1" si="684"/>
        <v>14.861400000000001</v>
      </c>
      <c r="R3373" s="19" t="str">
        <f ca="1">IFERROR(INDEX(VpD!$2:$2,MATCH(G3373,VpD!$1:$1,1)),VpD!$I$2)</f>
        <v>1979-1998</v>
      </c>
      <c r="S3373" s="1">
        <f ca="1">IFERROR(INDEX(VpD!$C$3:$I$27,MATCH(E3373,VpD!$B$3:$B$27,0),MATCH(R3373,VpD!$C$2:$I$2,0)),0)</f>
        <v>90</v>
      </c>
      <c r="T3373" s="19">
        <f t="shared" ca="1" si="685"/>
        <v>12.69</v>
      </c>
      <c r="U3373" s="14" t="str">
        <f t="shared" ca="1" si="686"/>
        <v xml:space="preserve">711239.61 </v>
      </c>
      <c r="V3373" s="14" t="str">
        <f t="shared" ca="1" si="687"/>
        <v>6171697.82</v>
      </c>
      <c r="W3373" s="14" t="str">
        <f t="shared" ca="1" si="688"/>
        <v>POINT(711239.61 6171697.82)</v>
      </c>
      <c r="X3373" s="14" t="str">
        <f>IFERROR(INDEX(BygningOmraade!B:B,MATCH(A3373,BygningOmraade!A:A,0)),"")</f>
        <v/>
      </c>
    </row>
    <row r="3374" spans="1:24" s="14" customFormat="1" x14ac:dyDescent="0.25">
      <c r="A3374" s="14">
        <f t="shared" si="676"/>
        <v>3374</v>
      </c>
      <c r="B3374" s="14" t="str">
        <f t="shared" ca="1" si="677"/>
        <v>c700e1b6-eef4-4464-9812-e204bb4830d7</v>
      </c>
      <c r="C3374" s="14" t="str">
        <f t="shared" ca="1" si="678"/>
        <v>0a3f507e-1b01-32b8-e044-0003ba298018</v>
      </c>
      <c r="D3374" s="14">
        <f t="shared" ca="1" si="679"/>
        <v>996159</v>
      </c>
      <c r="E3374" s="1">
        <f t="shared" ca="1" si="680"/>
        <v>120</v>
      </c>
      <c r="F3374" s="1">
        <f t="shared" ca="1" si="681"/>
        <v>176</v>
      </c>
      <c r="G3374" s="1">
        <f t="shared" ca="1" si="682"/>
        <v>2017</v>
      </c>
      <c r="H3374" s="1" t="str">
        <f ca="1">IFERROR(INDEX(Varmeinstallation!B:B,MATCH(INDIRECT($A$1&amp;"L"&amp;A3374)*1,Varmeinstallation!A:A,0)),"Ingen varmeinstallationer")</f>
        <v>Centralvarme fra eget anlæg, et-kammer fyr</v>
      </c>
      <c r="I3374" s="1" t="str">
        <f ca="1">IFERROR(INDEX(Opvarmningsmiddel!B:B,MATCH(INDIRECT($A$1&amp;"M"&amp;A3374)*1,Opvarmningsmiddel!A:A,0)),"")</f>
        <v>Naturgas</v>
      </c>
      <c r="J3374" s="1">
        <f t="shared" ca="1" si="683"/>
        <v>0</v>
      </c>
      <c r="K3374" s="1" t="str">
        <f ca="1">IFERROR(INDEX(Relationstabel!$C$3:$K$10,MATCH(VALUE(INDIRECT($A$1&amp;"L"&amp;A3374)),Relationstabel!$A$3:$A$10,0),MATCH(IFERROR(VALUE(INDIRECT($A$1&amp;"M"&amp;A3374)),0),Relationstabel!$C$1:$K$1,0)),"Ingen varmeinstallationer")</f>
        <v>Naturgas</v>
      </c>
      <c r="L3374" s="1" t="str">
        <f ca="1">INDEX(Anvendelseskode!B:B,MATCH($E3374,Anvendelseskode!$A:$A,0))</f>
        <v>Fritliggende enfamilieshus (parcelhus)</v>
      </c>
      <c r="M3374" s="1" t="str">
        <f ca="1">INDEX(Anvendelseskode!C:C,MATCH($E3374,Anvendelseskode!$A:$A,0))</f>
        <v>Parcelhuse</v>
      </c>
      <c r="N3374" s="1" t="str">
        <f ca="1">INDEX(Anvendelseskode!D:D,MATCH($E3374,Anvendelseskode!$A:$A,0))</f>
        <v>Private husholdninger</v>
      </c>
      <c r="O3374" s="1" t="str">
        <f ca="1">IFERROR(INDEX(SBi!$2:$2,MATCH(G3374,SBi!$1:$1,1)),SBi!$K$2)</f>
        <v>Efter 2006</v>
      </c>
      <c r="P3374" s="1">
        <f ca="1">IFERROR(INDEX(SBi!$C$3:$K$28,MATCH(E3374,SBi!$B$3:$B$28,0),MATCH(O3374,SBi!$C$2:$K$2,0)),0)</f>
        <v>67.3</v>
      </c>
      <c r="Q3374" s="19">
        <f t="shared" ca="1" si="684"/>
        <v>11.844799999999999</v>
      </c>
      <c r="R3374" s="19" t="str">
        <f ca="1">IFERROR(INDEX(VpD!$2:$2,MATCH(G3374,VpD!$1:$1,1)),VpD!$I$2)</f>
        <v>&gt;1998</v>
      </c>
      <c r="S3374" s="1">
        <f ca="1">IFERROR(INDEX(VpD!$C$3:$I$27,MATCH(E3374,VpD!$B$3:$B$27,0),MATCH(R3374,VpD!$C$2:$I$2,0)),0)</f>
        <v>72</v>
      </c>
      <c r="T3374" s="19">
        <f t="shared" ca="1" si="685"/>
        <v>12.672000000000001</v>
      </c>
      <c r="U3374" s="14" t="str">
        <f t="shared" ca="1" si="686"/>
        <v xml:space="preserve">713110.83 </v>
      </c>
      <c r="V3374" s="14" t="str">
        <f t="shared" ca="1" si="687"/>
        <v>6168941.07</v>
      </c>
      <c r="W3374" s="14" t="str">
        <f t="shared" ca="1" si="688"/>
        <v>POINT(713110.83 6168941.07)</v>
      </c>
      <c r="X3374" s="14" t="str">
        <f>IFERROR(INDEX(BygningOmraade!B:B,MATCH(A3374,BygningOmraade!A:A,0)),"")</f>
        <v/>
      </c>
    </row>
    <row r="3375" spans="1:24" s="14" customFormat="1" x14ac:dyDescent="0.25">
      <c r="A3375" s="14">
        <f t="shared" si="676"/>
        <v>3375</v>
      </c>
      <c r="B3375" s="14" t="str">
        <f t="shared" ca="1" si="677"/>
        <v>c7088e0a-d671-4bb5-a70a-9cbcb37a6dfd</v>
      </c>
      <c r="C3375" s="14" t="str">
        <f t="shared" ca="1" si="678"/>
        <v>0a3f507e-195f-32b8-e044-0003ba298018</v>
      </c>
      <c r="D3375" s="14">
        <f t="shared" ca="1" si="679"/>
        <v>995352</v>
      </c>
      <c r="E3375" s="1">
        <f t="shared" ca="1" si="680"/>
        <v>130</v>
      </c>
      <c r="F3375" s="1">
        <f t="shared" ca="1" si="681"/>
        <v>125</v>
      </c>
      <c r="G3375" s="1">
        <f t="shared" ca="1" si="682"/>
        <v>1978</v>
      </c>
      <c r="H3375" s="1" t="str">
        <f ca="1">IFERROR(INDEX(Varmeinstallation!B:B,MATCH(INDIRECT($A$1&amp;"L"&amp;A3375)*1,Varmeinstallation!A:A,0)),"Ingen varmeinstallationer")</f>
        <v>Fjernvarme/blokvarme (radiatorsystemer eller varmluftanlæg)</v>
      </c>
      <c r="I3375" s="1" t="str">
        <f ca="1">IFERROR(INDEX(Opvarmningsmiddel!B:B,MATCH(INDIRECT($A$1&amp;"M"&amp;A3375)*1,Opvarmningsmiddel!A:A,0)),"")</f>
        <v/>
      </c>
      <c r="J3375" s="1">
        <f t="shared" ca="1" si="683"/>
        <v>90</v>
      </c>
      <c r="K3375" s="1" t="str">
        <f ca="1">IFERROR(INDEX(Relationstabel!$C$3:$K$10,MATCH(VALUE(INDIRECT($A$1&amp;"L"&amp;A3375)),Relationstabel!$A$3:$A$10,0),MATCH(IFERROR(VALUE(INDIRECT($A$1&amp;"M"&amp;A3375)),0),Relationstabel!$C$1:$K$1,0)),"Ingen varmeinstallationer")</f>
        <v>Fjernvarme/ Blokvarme</v>
      </c>
      <c r="L3375" s="1" t="str">
        <f ca="1">INDEX(Anvendelseskode!B:B,MATCH($E3375,Anvendelseskode!$A:$A,0))</f>
        <v>Række-, kæde-, dobbelthus (lodret adskillelse mellem enhederne)</v>
      </c>
      <c r="M3375" s="1" t="str">
        <f ca="1">INDEX(Anvendelseskode!C:C,MATCH($E3375,Anvendelseskode!$A:$A,0))</f>
        <v>Række-, kæde og dobbelthuse</v>
      </c>
      <c r="N3375" s="1" t="str">
        <f ca="1">INDEX(Anvendelseskode!D:D,MATCH($E3375,Anvendelseskode!$A:$A,0))</f>
        <v>Private husholdninger</v>
      </c>
      <c r="O3375" s="1" t="str">
        <f ca="1">IFERROR(INDEX(SBi!$2:$2,MATCH(G3375,SBi!$1:$1,1)),SBi!$K$2)</f>
        <v>1973-1978</v>
      </c>
      <c r="P3375" s="1">
        <f ca="1">IFERROR(INDEX(SBi!$C$3:$K$28,MATCH(E3375,SBi!$B$3:$B$28,0),MATCH(O3375,SBi!$C$2:$K$2,0)),0)</f>
        <v>112.6</v>
      </c>
      <c r="Q3375" s="19">
        <f t="shared" ca="1" si="684"/>
        <v>14.074999999999999</v>
      </c>
      <c r="R3375" s="19" t="str">
        <f ca="1">IFERROR(INDEX(VpD!$2:$2,MATCH(G3375,VpD!$1:$1,1)),VpD!$I$2)</f>
        <v>1973-1978</v>
      </c>
      <c r="S3375" s="1">
        <f ca="1">IFERROR(INDEX(VpD!$C$3:$I$27,MATCH(E3375,VpD!$B$3:$B$27,0),MATCH(R3375,VpD!$C$2:$I$2,0)),0)</f>
        <v>98</v>
      </c>
      <c r="T3375" s="19">
        <f t="shared" ca="1" si="685"/>
        <v>12.25</v>
      </c>
      <c r="U3375" s="14" t="str">
        <f t="shared" ca="1" si="686"/>
        <v xml:space="preserve">711760.6 </v>
      </c>
      <c r="V3375" s="14" t="str">
        <f t="shared" ca="1" si="687"/>
        <v>6172562.35</v>
      </c>
      <c r="W3375" s="14" t="str">
        <f t="shared" ca="1" si="688"/>
        <v>POINT(711760.6 6172562.35)</v>
      </c>
      <c r="X3375" s="14" t="str">
        <f>IFERROR(INDEX(BygningOmraade!B:B,MATCH(A3375,BygningOmraade!A:A,0)),"")</f>
        <v/>
      </c>
    </row>
    <row r="3376" spans="1:24" s="14" customFormat="1" x14ac:dyDescent="0.25">
      <c r="A3376" s="14">
        <f t="shared" si="676"/>
        <v>3376</v>
      </c>
      <c r="B3376" s="14" t="str">
        <f t="shared" ca="1" si="677"/>
        <v>c726ad2d-e75a-4150-bae8-c3164d8cbf82</v>
      </c>
      <c r="C3376" s="14" t="str">
        <f t="shared" ca="1" si="678"/>
        <v>0a3f507e-1f63-32b8-e044-0003ba298018</v>
      </c>
      <c r="D3376" s="14">
        <f t="shared" ca="1" si="679"/>
        <v>994351</v>
      </c>
      <c r="E3376" s="1">
        <f t="shared" ca="1" si="680"/>
        <v>120</v>
      </c>
      <c r="F3376" s="1">
        <f t="shared" ca="1" si="681"/>
        <v>227</v>
      </c>
      <c r="G3376" s="1">
        <f t="shared" ca="1" si="682"/>
        <v>1974</v>
      </c>
      <c r="H3376" s="1" t="str">
        <f ca="1">IFERROR(INDEX(Varmeinstallation!B:B,MATCH(INDIRECT($A$1&amp;"L"&amp;A3376)*1,Varmeinstallation!A:A,0)),"Ingen varmeinstallationer")</f>
        <v>Fjernvarme/blokvarme (radiatorsystemer eller varmluftanlæg)</v>
      </c>
      <c r="I3376" s="1" t="str">
        <f ca="1">IFERROR(INDEX(Opvarmningsmiddel!B:B,MATCH(INDIRECT($A$1&amp;"M"&amp;A3376)*1,Opvarmningsmiddel!A:A,0)),"")</f>
        <v/>
      </c>
      <c r="J3376" s="1">
        <f t="shared" ca="1" si="683"/>
        <v>2</v>
      </c>
      <c r="K3376" s="1" t="str">
        <f ca="1">IFERROR(INDEX(Relationstabel!$C$3:$K$10,MATCH(VALUE(INDIRECT($A$1&amp;"L"&amp;A3376)),Relationstabel!$A$3:$A$10,0),MATCH(IFERROR(VALUE(INDIRECT($A$1&amp;"M"&amp;A3376)),0),Relationstabel!$C$1:$K$1,0)),"Ingen varmeinstallationer")</f>
        <v>Fjernvarme/ Blokvarme</v>
      </c>
      <c r="L3376" s="1" t="str">
        <f ca="1">INDEX(Anvendelseskode!B:B,MATCH($E3376,Anvendelseskode!$A:$A,0))</f>
        <v>Fritliggende enfamilieshus (parcelhus)</v>
      </c>
      <c r="M3376" s="1" t="str">
        <f ca="1">INDEX(Anvendelseskode!C:C,MATCH($E3376,Anvendelseskode!$A:$A,0))</f>
        <v>Parcelhuse</v>
      </c>
      <c r="N3376" s="1" t="str">
        <f ca="1">INDEX(Anvendelseskode!D:D,MATCH($E3376,Anvendelseskode!$A:$A,0))</f>
        <v>Private husholdninger</v>
      </c>
      <c r="O3376" s="1" t="str">
        <f ca="1">IFERROR(INDEX(SBi!$2:$2,MATCH(G3376,SBi!$1:$1,1)),SBi!$K$2)</f>
        <v>1973-1978</v>
      </c>
      <c r="P3376" s="1">
        <f ca="1">IFERROR(INDEX(SBi!$C$3:$K$28,MATCH(E3376,SBi!$B$3:$B$28,0),MATCH(O3376,SBi!$C$2:$K$2,0)),0)</f>
        <v>119.8</v>
      </c>
      <c r="Q3376" s="19">
        <f t="shared" ca="1" si="684"/>
        <v>27.194599999999998</v>
      </c>
      <c r="R3376" s="19" t="str">
        <f ca="1">IFERROR(INDEX(VpD!$2:$2,MATCH(G3376,VpD!$1:$1,1)),VpD!$I$2)</f>
        <v>1973-1978</v>
      </c>
      <c r="S3376" s="1">
        <f ca="1">IFERROR(INDEX(VpD!$C$3:$I$27,MATCH(E3376,VpD!$B$3:$B$27,0),MATCH(R3376,VpD!$C$2:$I$2,0)),0)</f>
        <v>117</v>
      </c>
      <c r="T3376" s="19">
        <f t="shared" ca="1" si="685"/>
        <v>26.559000000000001</v>
      </c>
      <c r="U3376" s="14" t="str">
        <f t="shared" ca="1" si="686"/>
        <v xml:space="preserve">711249.53 </v>
      </c>
      <c r="V3376" s="14" t="str">
        <f t="shared" ca="1" si="687"/>
        <v>6171807.09</v>
      </c>
      <c r="W3376" s="14" t="str">
        <f t="shared" ca="1" si="688"/>
        <v>POINT(711249.53 6171807.09)</v>
      </c>
      <c r="X3376" s="14" t="str">
        <f>IFERROR(INDEX(BygningOmraade!B:B,MATCH(A3376,BygningOmraade!A:A,0)),"")</f>
        <v/>
      </c>
    </row>
    <row r="3377" spans="1:24" s="14" customFormat="1" x14ac:dyDescent="0.25">
      <c r="A3377" s="14">
        <f t="shared" si="676"/>
        <v>3377</v>
      </c>
      <c r="B3377" s="14" t="str">
        <f t="shared" ca="1" si="677"/>
        <v>c72d7ed7-1e6a-47f3-84dd-5c08c79a61d0</v>
      </c>
      <c r="C3377" s="14" t="str">
        <f t="shared" ca="1" si="678"/>
        <v>0a3f507e-1880-32b8-e044-0003ba298018</v>
      </c>
      <c r="D3377" s="14">
        <f t="shared" ca="1" si="679"/>
        <v>994545</v>
      </c>
      <c r="E3377" s="1">
        <f t="shared" ca="1" si="680"/>
        <v>130</v>
      </c>
      <c r="F3377" s="1">
        <f t="shared" ca="1" si="681"/>
        <v>107</v>
      </c>
      <c r="G3377" s="1">
        <f t="shared" ca="1" si="682"/>
        <v>1983</v>
      </c>
      <c r="H3377" s="1" t="str">
        <f ca="1">IFERROR(INDEX(Varmeinstallation!B:B,MATCH(INDIRECT($A$1&amp;"L"&amp;A3377)*1,Varmeinstallation!A:A,0)),"Ingen varmeinstallationer")</f>
        <v>Fjernvarme/blokvarme (radiatorsystemer eller varmluftanlæg)</v>
      </c>
      <c r="I3377" s="1" t="str">
        <f ca="1">IFERROR(INDEX(Opvarmningsmiddel!B:B,MATCH(INDIRECT($A$1&amp;"M"&amp;A3377)*1,Opvarmningsmiddel!A:A,0)),"")</f>
        <v/>
      </c>
      <c r="J3377" s="1">
        <f t="shared" ca="1" si="683"/>
        <v>0</v>
      </c>
      <c r="K3377" s="1" t="str">
        <f ca="1">IFERROR(INDEX(Relationstabel!$C$3:$K$10,MATCH(VALUE(INDIRECT($A$1&amp;"L"&amp;A3377)),Relationstabel!$A$3:$A$10,0),MATCH(IFERROR(VALUE(INDIRECT($A$1&amp;"M"&amp;A3377)),0),Relationstabel!$C$1:$K$1,0)),"Ingen varmeinstallationer")</f>
        <v>Fjernvarme/ Blokvarme</v>
      </c>
      <c r="L3377" s="1" t="str">
        <f ca="1">INDEX(Anvendelseskode!B:B,MATCH($E3377,Anvendelseskode!$A:$A,0))</f>
        <v>Række-, kæde-, dobbelthus (lodret adskillelse mellem enhederne)</v>
      </c>
      <c r="M3377" s="1" t="str">
        <f ca="1">INDEX(Anvendelseskode!C:C,MATCH($E3377,Anvendelseskode!$A:$A,0))</f>
        <v>Række-, kæde og dobbelthuse</v>
      </c>
      <c r="N3377" s="1" t="str">
        <f ca="1">INDEX(Anvendelseskode!D:D,MATCH($E3377,Anvendelseskode!$A:$A,0))</f>
        <v>Private husholdninger</v>
      </c>
      <c r="O3377" s="1" t="str">
        <f ca="1">IFERROR(INDEX(SBi!$2:$2,MATCH(G3377,SBi!$1:$1,1)),SBi!$K$2)</f>
        <v>1979-1998</v>
      </c>
      <c r="P3377" s="1">
        <f ca="1">IFERROR(INDEX(SBi!$C$3:$K$28,MATCH(E3377,SBi!$B$3:$B$28,0),MATCH(O3377,SBi!$C$2:$K$2,0)),0)</f>
        <v>96.8</v>
      </c>
      <c r="Q3377" s="19">
        <f t="shared" ca="1" si="684"/>
        <v>10.3576</v>
      </c>
      <c r="R3377" s="19" t="str">
        <f ca="1">IFERROR(INDEX(VpD!$2:$2,MATCH(G3377,VpD!$1:$1,1)),VpD!$I$2)</f>
        <v>1979-1998</v>
      </c>
      <c r="S3377" s="1">
        <f ca="1">IFERROR(INDEX(VpD!$C$3:$I$27,MATCH(E3377,VpD!$B$3:$B$27,0),MATCH(R3377,VpD!$C$2:$I$2,0)),0)</f>
        <v>74</v>
      </c>
      <c r="T3377" s="19">
        <f t="shared" ca="1" si="685"/>
        <v>7.9180000000000001</v>
      </c>
      <c r="U3377" s="14" t="str">
        <f t="shared" ca="1" si="686"/>
        <v xml:space="preserve">711494.53 </v>
      </c>
      <c r="V3377" s="14" t="str">
        <f t="shared" ca="1" si="687"/>
        <v>6171570.3</v>
      </c>
      <c r="W3377" s="14" t="str">
        <f t="shared" ca="1" si="688"/>
        <v>POINT(711494.53 6171570.3)</v>
      </c>
      <c r="X3377" s="14" t="str">
        <f>IFERROR(INDEX(BygningOmraade!B:B,MATCH(A3377,BygningOmraade!A:A,0)),"")</f>
        <v/>
      </c>
    </row>
    <row r="3378" spans="1:24" s="14" customFormat="1" x14ac:dyDescent="0.25">
      <c r="A3378" s="14">
        <f t="shared" si="676"/>
        <v>3378</v>
      </c>
      <c r="B3378" s="14" t="str">
        <f t="shared" ca="1" si="677"/>
        <v>c74a8647-2680-417f-89b5-eeb43e14ff39</v>
      </c>
      <c r="C3378" s="14" t="str">
        <f t="shared" ca="1" si="678"/>
        <v>0a3f507e-201f-32b8-e044-0003ba298018</v>
      </c>
      <c r="D3378" s="14">
        <f t="shared" ca="1" si="679"/>
        <v>993743</v>
      </c>
      <c r="E3378" s="1">
        <f t="shared" ca="1" si="680"/>
        <v>120</v>
      </c>
      <c r="F3378" s="1">
        <f t="shared" ca="1" si="681"/>
        <v>109</v>
      </c>
      <c r="G3378" s="1">
        <f t="shared" ca="1" si="682"/>
        <v>1973</v>
      </c>
      <c r="H3378" s="1" t="str">
        <f ca="1">IFERROR(INDEX(Varmeinstallation!B:B,MATCH(INDIRECT($A$1&amp;"L"&amp;A3378)*1,Varmeinstallation!A:A,0)),"Ingen varmeinstallationer")</f>
        <v>Centralvarme fra eget anlæg, et-kammer fyr</v>
      </c>
      <c r="I3378" s="1" t="str">
        <f ca="1">IFERROR(INDEX(Opvarmningsmiddel!B:B,MATCH(INDIRECT($A$1&amp;"M"&amp;A3378)*1,Opvarmningsmiddel!A:A,0)),"")</f>
        <v>Naturgas</v>
      </c>
      <c r="J3378" s="1">
        <f t="shared" ca="1" si="683"/>
        <v>2</v>
      </c>
      <c r="K3378" s="1" t="str">
        <f ca="1">IFERROR(INDEX(Relationstabel!$C$3:$K$10,MATCH(VALUE(INDIRECT($A$1&amp;"L"&amp;A3378)),Relationstabel!$A$3:$A$10,0),MATCH(IFERROR(VALUE(INDIRECT($A$1&amp;"M"&amp;A3378)),0),Relationstabel!$C$1:$K$1,0)),"Ingen varmeinstallationer")</f>
        <v>Naturgas</v>
      </c>
      <c r="L3378" s="1" t="str">
        <f ca="1">INDEX(Anvendelseskode!B:B,MATCH($E3378,Anvendelseskode!$A:$A,0))</f>
        <v>Fritliggende enfamilieshus (parcelhus)</v>
      </c>
      <c r="M3378" s="1" t="str">
        <f ca="1">INDEX(Anvendelseskode!C:C,MATCH($E3378,Anvendelseskode!$A:$A,0))</f>
        <v>Parcelhuse</v>
      </c>
      <c r="N3378" s="1" t="str">
        <f ca="1">INDEX(Anvendelseskode!D:D,MATCH($E3378,Anvendelseskode!$A:$A,0))</f>
        <v>Private husholdninger</v>
      </c>
      <c r="O3378" s="1" t="str">
        <f ca="1">IFERROR(INDEX(SBi!$2:$2,MATCH(G3378,SBi!$1:$1,1)),SBi!$K$2)</f>
        <v>1973-1978</v>
      </c>
      <c r="P3378" s="1">
        <f ca="1">IFERROR(INDEX(SBi!$C$3:$K$28,MATCH(E3378,SBi!$B$3:$B$28,0),MATCH(O3378,SBi!$C$2:$K$2,0)),0)</f>
        <v>119.8</v>
      </c>
      <c r="Q3378" s="19">
        <f t="shared" ca="1" si="684"/>
        <v>13.058199999999999</v>
      </c>
      <c r="R3378" s="19" t="str">
        <f ca="1">IFERROR(INDEX(VpD!$2:$2,MATCH(G3378,VpD!$1:$1,1)),VpD!$I$2)</f>
        <v>1973-1978</v>
      </c>
      <c r="S3378" s="1">
        <f ca="1">IFERROR(INDEX(VpD!$C$3:$I$27,MATCH(E3378,VpD!$B$3:$B$27,0),MATCH(R3378,VpD!$C$2:$I$2,0)),0)</f>
        <v>117</v>
      </c>
      <c r="T3378" s="19">
        <f t="shared" ca="1" si="685"/>
        <v>12.753</v>
      </c>
      <c r="U3378" s="14" t="str">
        <f t="shared" ca="1" si="686"/>
        <v xml:space="preserve">710836.56 </v>
      </c>
      <c r="V3378" s="14" t="str">
        <f t="shared" ca="1" si="687"/>
        <v>6171852.25</v>
      </c>
      <c r="W3378" s="14" t="str">
        <f t="shared" ca="1" si="688"/>
        <v>POINT(710836.56 6171852.25)</v>
      </c>
      <c r="X3378" s="14" t="str">
        <f>IFERROR(INDEX(BygningOmraade!B:B,MATCH(A3378,BygningOmraade!A:A,0)),"")</f>
        <v/>
      </c>
    </row>
    <row r="3379" spans="1:24" s="14" customFormat="1" x14ac:dyDescent="0.25">
      <c r="A3379" s="14">
        <f t="shared" si="676"/>
        <v>3379</v>
      </c>
      <c r="B3379" s="14" t="str">
        <f t="shared" ca="1" si="677"/>
        <v>c74adc3f-00e0-45f0-ab6c-99d8b74a675b</v>
      </c>
      <c r="C3379" s="14" t="str">
        <f t="shared" ca="1" si="678"/>
        <v>0a3f507e-1f90-32b8-e044-0003ba298018</v>
      </c>
      <c r="D3379" s="14">
        <f t="shared" ca="1" si="679"/>
        <v>994018</v>
      </c>
      <c r="E3379" s="1">
        <f t="shared" ca="1" si="680"/>
        <v>120</v>
      </c>
      <c r="F3379" s="1">
        <f t="shared" ca="1" si="681"/>
        <v>119</v>
      </c>
      <c r="G3379" s="1">
        <f t="shared" ca="1" si="682"/>
        <v>1972</v>
      </c>
      <c r="H3379" s="1" t="str">
        <f ca="1">IFERROR(INDEX(Varmeinstallation!B:B,MATCH(INDIRECT($A$1&amp;"L"&amp;A3379)*1,Varmeinstallation!A:A,0)),"Ingen varmeinstallationer")</f>
        <v>Centralvarme fra eget anlæg, et-kammer fyr</v>
      </c>
      <c r="I3379" s="1" t="str">
        <f ca="1">IFERROR(INDEX(Opvarmningsmiddel!B:B,MATCH(INDIRECT($A$1&amp;"M"&amp;A3379)*1,Opvarmningsmiddel!A:A,0)),"")</f>
        <v>Naturgas</v>
      </c>
      <c r="J3379" s="1">
        <f t="shared" ca="1" si="683"/>
        <v>2</v>
      </c>
      <c r="K3379" s="1" t="str">
        <f ca="1">IFERROR(INDEX(Relationstabel!$C$3:$K$10,MATCH(VALUE(INDIRECT($A$1&amp;"L"&amp;A3379)),Relationstabel!$A$3:$A$10,0),MATCH(IFERROR(VALUE(INDIRECT($A$1&amp;"M"&amp;A3379)),0),Relationstabel!$C$1:$K$1,0)),"Ingen varmeinstallationer")</f>
        <v>Naturgas</v>
      </c>
      <c r="L3379" s="1" t="str">
        <f ca="1">INDEX(Anvendelseskode!B:B,MATCH($E3379,Anvendelseskode!$A:$A,0))</f>
        <v>Fritliggende enfamilieshus (parcelhus)</v>
      </c>
      <c r="M3379" s="1" t="str">
        <f ca="1">INDEX(Anvendelseskode!C:C,MATCH($E3379,Anvendelseskode!$A:$A,0))</f>
        <v>Parcelhuse</v>
      </c>
      <c r="N3379" s="1" t="str">
        <f ca="1">INDEX(Anvendelseskode!D:D,MATCH($E3379,Anvendelseskode!$A:$A,0))</f>
        <v>Private husholdninger</v>
      </c>
      <c r="O3379" s="1" t="str">
        <f ca="1">IFERROR(INDEX(SBi!$2:$2,MATCH(G3379,SBi!$1:$1,1)),SBi!$K$2)</f>
        <v>1961-1972</v>
      </c>
      <c r="P3379" s="1">
        <f ca="1">IFERROR(INDEX(SBi!$C$3:$K$28,MATCH(E3379,SBi!$B$3:$B$28,0),MATCH(O3379,SBi!$C$2:$K$2,0)),0)</f>
        <v>134.30000000000001</v>
      </c>
      <c r="Q3379" s="19">
        <f t="shared" ca="1" si="684"/>
        <v>15.9817</v>
      </c>
      <c r="R3379" s="19" t="str">
        <f ca="1">IFERROR(INDEX(VpD!$2:$2,MATCH(G3379,VpD!$1:$1,1)),VpD!$I$2)</f>
        <v>1961-1972</v>
      </c>
      <c r="S3379" s="1">
        <f ca="1">IFERROR(INDEX(VpD!$C$3:$I$27,MATCH(E3379,VpD!$B$3:$B$27,0),MATCH(R3379,VpD!$C$2:$I$2,0)),0)</f>
        <v>143</v>
      </c>
      <c r="T3379" s="19">
        <f t="shared" ca="1" si="685"/>
        <v>17.016999999999999</v>
      </c>
      <c r="U3379" s="14" t="str">
        <f t="shared" ca="1" si="686"/>
        <v xml:space="preserve">711097.47 </v>
      </c>
      <c r="V3379" s="14" t="str">
        <f t="shared" ca="1" si="687"/>
        <v>6171521.97</v>
      </c>
      <c r="W3379" s="14" t="str">
        <f t="shared" ca="1" si="688"/>
        <v>POINT(711097.47 6171521.97)</v>
      </c>
      <c r="X3379" s="14" t="str">
        <f>IFERROR(INDEX(BygningOmraade!B:B,MATCH(A3379,BygningOmraade!A:A,0)),"")</f>
        <v/>
      </c>
    </row>
    <row r="3380" spans="1:24" s="14" customFormat="1" x14ac:dyDescent="0.25">
      <c r="A3380" s="14">
        <f t="shared" si="676"/>
        <v>3380</v>
      </c>
      <c r="B3380" s="14" t="str">
        <f t="shared" ca="1" si="677"/>
        <v>c7585062-e688-47a7-a400-17f857314c07</v>
      </c>
      <c r="C3380" s="14" t="str">
        <f t="shared" ca="1" si="678"/>
        <v>0a3f507e-24c1-32b8-e044-0003ba298018</v>
      </c>
      <c r="D3380" s="14">
        <f t="shared" ca="1" si="679"/>
        <v>996902</v>
      </c>
      <c r="E3380" s="1">
        <f t="shared" ca="1" si="680"/>
        <v>130</v>
      </c>
      <c r="F3380" s="1">
        <f t="shared" ca="1" si="681"/>
        <v>109</v>
      </c>
      <c r="G3380" s="1">
        <f t="shared" ca="1" si="682"/>
        <v>1978</v>
      </c>
      <c r="H3380" s="1" t="str">
        <f ca="1">IFERROR(INDEX(Varmeinstallation!B:B,MATCH(INDIRECT($A$1&amp;"L"&amp;A3380)*1,Varmeinstallation!A:A,0)),"Ingen varmeinstallationer")</f>
        <v>Fjernvarme/blokvarme (radiatorsystemer eller varmluftanlæg)</v>
      </c>
      <c r="I3380" s="1" t="str">
        <f ca="1">IFERROR(INDEX(Opvarmningsmiddel!B:B,MATCH(INDIRECT($A$1&amp;"M"&amp;A3380)*1,Opvarmningsmiddel!A:A,0)),"")</f>
        <v/>
      </c>
      <c r="J3380" s="1">
        <f t="shared" ca="1" si="683"/>
        <v>0</v>
      </c>
      <c r="K3380" s="1" t="str">
        <f ca="1">IFERROR(INDEX(Relationstabel!$C$3:$K$10,MATCH(VALUE(INDIRECT($A$1&amp;"L"&amp;A3380)),Relationstabel!$A$3:$A$10,0),MATCH(IFERROR(VALUE(INDIRECT($A$1&amp;"M"&amp;A3380)),0),Relationstabel!$C$1:$K$1,0)),"Ingen varmeinstallationer")</f>
        <v>Fjernvarme/ Blokvarme</v>
      </c>
      <c r="L3380" s="1" t="str">
        <f ca="1">INDEX(Anvendelseskode!B:B,MATCH($E3380,Anvendelseskode!$A:$A,0))</f>
        <v>Række-, kæde-, dobbelthus (lodret adskillelse mellem enhederne)</v>
      </c>
      <c r="M3380" s="1" t="str">
        <f ca="1">INDEX(Anvendelseskode!C:C,MATCH($E3380,Anvendelseskode!$A:$A,0))</f>
        <v>Række-, kæde og dobbelthuse</v>
      </c>
      <c r="N3380" s="1" t="str">
        <f ca="1">INDEX(Anvendelseskode!D:D,MATCH($E3380,Anvendelseskode!$A:$A,0))</f>
        <v>Private husholdninger</v>
      </c>
      <c r="O3380" s="1" t="str">
        <f ca="1">IFERROR(INDEX(SBi!$2:$2,MATCH(G3380,SBi!$1:$1,1)),SBi!$K$2)</f>
        <v>1973-1978</v>
      </c>
      <c r="P3380" s="1">
        <f ca="1">IFERROR(INDEX(SBi!$C$3:$K$28,MATCH(E3380,SBi!$B$3:$B$28,0),MATCH(O3380,SBi!$C$2:$K$2,0)),0)</f>
        <v>112.6</v>
      </c>
      <c r="Q3380" s="19">
        <f t="shared" ca="1" si="684"/>
        <v>12.273399999999999</v>
      </c>
      <c r="R3380" s="19" t="str">
        <f ca="1">IFERROR(INDEX(VpD!$2:$2,MATCH(G3380,VpD!$1:$1,1)),VpD!$I$2)</f>
        <v>1973-1978</v>
      </c>
      <c r="S3380" s="1">
        <f ca="1">IFERROR(INDEX(VpD!$C$3:$I$27,MATCH(E3380,VpD!$B$3:$B$27,0),MATCH(R3380,VpD!$C$2:$I$2,0)),0)</f>
        <v>98</v>
      </c>
      <c r="T3380" s="19">
        <f t="shared" ca="1" si="685"/>
        <v>10.682</v>
      </c>
      <c r="U3380" s="14" t="str">
        <f t="shared" ca="1" si="686"/>
        <v xml:space="preserve">713632.3 </v>
      </c>
      <c r="V3380" s="14" t="str">
        <f t="shared" ca="1" si="687"/>
        <v>6169780.31</v>
      </c>
      <c r="W3380" s="14" t="str">
        <f t="shared" ca="1" si="688"/>
        <v>POINT(713632.3 6169780.31)</v>
      </c>
      <c r="X3380" s="14" t="str">
        <f>IFERROR(INDEX(BygningOmraade!B:B,MATCH(A3380,BygningOmraade!A:A,0)),"")</f>
        <v/>
      </c>
    </row>
    <row r="3381" spans="1:24" s="14" customFormat="1" x14ac:dyDescent="0.25">
      <c r="A3381" s="14">
        <f t="shared" si="676"/>
        <v>3381</v>
      </c>
      <c r="B3381" s="14" t="str">
        <f t="shared" ca="1" si="677"/>
        <v>c7726bb8-87e3-40e6-8485-7d94328daab7</v>
      </c>
      <c r="C3381" s="14" t="str">
        <f t="shared" ca="1" si="678"/>
        <v>0a3f507e-2390-32b8-e044-0003ba298018</v>
      </c>
      <c r="D3381" s="14">
        <f t="shared" ca="1" si="679"/>
        <v>996122</v>
      </c>
      <c r="E3381" s="1">
        <f t="shared" ca="1" si="680"/>
        <v>120</v>
      </c>
      <c r="F3381" s="1">
        <f t="shared" ca="1" si="681"/>
        <v>130</v>
      </c>
      <c r="G3381" s="1">
        <f t="shared" ca="1" si="682"/>
        <v>1979</v>
      </c>
      <c r="H3381" s="1" t="str">
        <f ca="1">IFERROR(INDEX(Varmeinstallation!B:B,MATCH(INDIRECT($A$1&amp;"L"&amp;A3381)*1,Varmeinstallation!A:A,0)),"Ingen varmeinstallationer")</f>
        <v>Centralvarme fra eget anlæg, et-kammer fyr</v>
      </c>
      <c r="I3381" s="1" t="str">
        <f ca="1">IFERROR(INDEX(Opvarmningsmiddel!B:B,MATCH(INDIRECT($A$1&amp;"M"&amp;A3381)*1,Opvarmningsmiddel!A:A,0)),"")</f>
        <v>Naturgas</v>
      </c>
      <c r="J3381" s="1">
        <f t="shared" ca="1" si="683"/>
        <v>90</v>
      </c>
      <c r="K3381" s="1" t="str">
        <f ca="1">IFERROR(INDEX(Relationstabel!$C$3:$K$10,MATCH(VALUE(INDIRECT($A$1&amp;"L"&amp;A3381)),Relationstabel!$A$3:$A$10,0),MATCH(IFERROR(VALUE(INDIRECT($A$1&amp;"M"&amp;A3381)),0),Relationstabel!$C$1:$K$1,0)),"Ingen varmeinstallationer")</f>
        <v>Naturgas</v>
      </c>
      <c r="L3381" s="1" t="str">
        <f ca="1">INDEX(Anvendelseskode!B:B,MATCH($E3381,Anvendelseskode!$A:$A,0))</f>
        <v>Fritliggende enfamilieshus (parcelhus)</v>
      </c>
      <c r="M3381" s="1" t="str">
        <f ca="1">INDEX(Anvendelseskode!C:C,MATCH($E3381,Anvendelseskode!$A:$A,0))</f>
        <v>Parcelhuse</v>
      </c>
      <c r="N3381" s="1" t="str">
        <f ca="1">INDEX(Anvendelseskode!D:D,MATCH($E3381,Anvendelseskode!$A:$A,0))</f>
        <v>Private husholdninger</v>
      </c>
      <c r="O3381" s="1" t="str">
        <f ca="1">IFERROR(INDEX(SBi!$2:$2,MATCH(G3381,SBi!$1:$1,1)),SBi!$K$2)</f>
        <v>1979-1998</v>
      </c>
      <c r="P3381" s="1">
        <f ca="1">IFERROR(INDEX(SBi!$C$3:$K$28,MATCH(E3381,SBi!$B$3:$B$28,0),MATCH(O3381,SBi!$C$2:$K$2,0)),0)</f>
        <v>105.4</v>
      </c>
      <c r="Q3381" s="19">
        <f t="shared" ca="1" si="684"/>
        <v>13.702</v>
      </c>
      <c r="R3381" s="19" t="str">
        <f ca="1">IFERROR(INDEX(VpD!$2:$2,MATCH(G3381,VpD!$1:$1,1)),VpD!$I$2)</f>
        <v>1979-1998</v>
      </c>
      <c r="S3381" s="1">
        <f ca="1">IFERROR(INDEX(VpD!$C$3:$I$27,MATCH(E3381,VpD!$B$3:$B$27,0),MATCH(R3381,VpD!$C$2:$I$2,0)),0)</f>
        <v>90</v>
      </c>
      <c r="T3381" s="19">
        <f t="shared" ca="1" si="685"/>
        <v>11.7</v>
      </c>
      <c r="U3381" s="14" t="str">
        <f t="shared" ca="1" si="686"/>
        <v xml:space="preserve">713153.57 </v>
      </c>
      <c r="V3381" s="14" t="str">
        <f t="shared" ca="1" si="687"/>
        <v>6168614.46</v>
      </c>
      <c r="W3381" s="14" t="str">
        <f t="shared" ca="1" si="688"/>
        <v>POINT(713153.57 6168614.46)</v>
      </c>
      <c r="X3381" s="14" t="str">
        <f>IFERROR(INDEX(BygningOmraade!B:B,MATCH(A3381,BygningOmraade!A:A,0)),"")</f>
        <v/>
      </c>
    </row>
    <row r="3382" spans="1:24" s="14" customFormat="1" x14ac:dyDescent="0.25">
      <c r="A3382" s="14">
        <f t="shared" si="676"/>
        <v>3382</v>
      </c>
      <c r="B3382" s="14" t="str">
        <f t="shared" ca="1" si="677"/>
        <v>c778c81e-f7bc-48f9-be6a-c71c34d3b5a0</v>
      </c>
      <c r="C3382" s="14" t="str">
        <f t="shared" ca="1" si="678"/>
        <v>0a3f507e-2143-32b8-e044-0003ba298018</v>
      </c>
      <c r="D3382" s="14">
        <f t="shared" ca="1" si="679"/>
        <v>997018</v>
      </c>
      <c r="E3382" s="1">
        <f t="shared" ca="1" si="680"/>
        <v>130</v>
      </c>
      <c r="F3382" s="1">
        <f t="shared" ca="1" si="681"/>
        <v>70</v>
      </c>
      <c r="G3382" s="1">
        <f t="shared" ca="1" si="682"/>
        <v>1968</v>
      </c>
      <c r="H3382" s="1" t="str">
        <f ca="1">IFERROR(INDEX(Varmeinstallation!B:B,MATCH(INDIRECT($A$1&amp;"L"&amp;A3382)*1,Varmeinstallation!A:A,0)),"Ingen varmeinstallationer")</f>
        <v>Centralvarme fra eget anlæg, et-kammer fyr</v>
      </c>
      <c r="I3382" s="1" t="str">
        <f ca="1">IFERROR(INDEX(Opvarmningsmiddel!B:B,MATCH(INDIRECT($A$1&amp;"M"&amp;A3382)*1,Opvarmningsmiddel!A:A,0)),"")</f>
        <v>Naturgas</v>
      </c>
      <c r="J3382" s="1">
        <f t="shared" ca="1" si="683"/>
        <v>0</v>
      </c>
      <c r="K3382" s="1" t="str">
        <f ca="1">IFERROR(INDEX(Relationstabel!$C$3:$K$10,MATCH(VALUE(INDIRECT($A$1&amp;"L"&amp;A3382)),Relationstabel!$A$3:$A$10,0),MATCH(IFERROR(VALUE(INDIRECT($A$1&amp;"M"&amp;A3382)),0),Relationstabel!$C$1:$K$1,0)),"Ingen varmeinstallationer")</f>
        <v>Naturgas</v>
      </c>
      <c r="L3382" s="1" t="str">
        <f ca="1">INDEX(Anvendelseskode!B:B,MATCH($E3382,Anvendelseskode!$A:$A,0))</f>
        <v>Række-, kæde-, dobbelthus (lodret adskillelse mellem enhederne)</v>
      </c>
      <c r="M3382" s="1" t="str">
        <f ca="1">INDEX(Anvendelseskode!C:C,MATCH($E3382,Anvendelseskode!$A:$A,0))</f>
        <v>Række-, kæde og dobbelthuse</v>
      </c>
      <c r="N3382" s="1" t="str">
        <f ca="1">INDEX(Anvendelseskode!D:D,MATCH($E3382,Anvendelseskode!$A:$A,0))</f>
        <v>Private husholdninger</v>
      </c>
      <c r="O3382" s="1" t="str">
        <f ca="1">IFERROR(INDEX(SBi!$2:$2,MATCH(G3382,SBi!$1:$1,1)),SBi!$K$2)</f>
        <v>1961-1972</v>
      </c>
      <c r="P3382" s="1">
        <f ca="1">IFERROR(INDEX(SBi!$C$3:$K$28,MATCH(E3382,SBi!$B$3:$B$28,0),MATCH(O3382,SBi!$C$2:$K$2,0)),0)</f>
        <v>119.9</v>
      </c>
      <c r="Q3382" s="19">
        <f t="shared" ca="1" si="684"/>
        <v>8.3930000000000007</v>
      </c>
      <c r="R3382" s="19" t="str">
        <f ca="1">IFERROR(INDEX(VpD!$2:$2,MATCH(G3382,VpD!$1:$1,1)),VpD!$I$2)</f>
        <v>1961-1972</v>
      </c>
      <c r="S3382" s="1">
        <f ca="1">IFERROR(INDEX(VpD!$C$3:$I$27,MATCH(E3382,VpD!$B$3:$B$27,0),MATCH(R3382,VpD!$C$2:$I$2,0)),0)</f>
        <v>120</v>
      </c>
      <c r="T3382" s="19">
        <f t="shared" ca="1" si="685"/>
        <v>8.4</v>
      </c>
      <c r="U3382" s="14" t="str">
        <f t="shared" ca="1" si="686"/>
        <v xml:space="preserve">713599.01 </v>
      </c>
      <c r="V3382" s="14" t="str">
        <f t="shared" ca="1" si="687"/>
        <v>6168911.6</v>
      </c>
      <c r="W3382" s="14" t="str">
        <f t="shared" ca="1" si="688"/>
        <v>POINT(713599.01 6168911.6)</v>
      </c>
      <c r="X3382" s="14" t="str">
        <f>IFERROR(INDEX(BygningOmraade!B:B,MATCH(A3382,BygningOmraade!A:A,0)),"")</f>
        <v/>
      </c>
    </row>
    <row r="3383" spans="1:24" s="14" customFormat="1" x14ac:dyDescent="0.25">
      <c r="A3383" s="14">
        <f t="shared" si="676"/>
        <v>3383</v>
      </c>
      <c r="B3383" s="14" t="str">
        <f t="shared" ca="1" si="677"/>
        <v>c79fad37-3bf1-492c-b0e0-cfe28bd4bba7</v>
      </c>
      <c r="C3383" s="14" t="str">
        <f t="shared" ca="1" si="678"/>
        <v>0a3f507e-2204-32b8-e044-0003ba298018</v>
      </c>
      <c r="D3383" s="14">
        <f t="shared" ca="1" si="679"/>
        <v>996348</v>
      </c>
      <c r="E3383" s="1">
        <f t="shared" ca="1" si="680"/>
        <v>130</v>
      </c>
      <c r="F3383" s="1">
        <f t="shared" ca="1" si="681"/>
        <v>94</v>
      </c>
      <c r="G3383" s="1">
        <f t="shared" ca="1" si="682"/>
        <v>1959</v>
      </c>
      <c r="H3383" s="1" t="str">
        <f ca="1">IFERROR(INDEX(Varmeinstallation!B:B,MATCH(INDIRECT($A$1&amp;"L"&amp;A3383)*1,Varmeinstallation!A:A,0)),"Ingen varmeinstallationer")</f>
        <v>Centralvarme fra eget anlæg, et-kammer fyr</v>
      </c>
      <c r="I3383" s="1" t="str">
        <f ca="1">IFERROR(INDEX(Opvarmningsmiddel!B:B,MATCH(INDIRECT($A$1&amp;"M"&amp;A3383)*1,Opvarmningsmiddel!A:A,0)),"")</f>
        <v>Naturgas</v>
      </c>
      <c r="J3383" s="1">
        <f t="shared" ca="1" si="683"/>
        <v>0</v>
      </c>
      <c r="K3383" s="1" t="str">
        <f ca="1">IFERROR(INDEX(Relationstabel!$C$3:$K$10,MATCH(VALUE(INDIRECT($A$1&amp;"L"&amp;A3383)),Relationstabel!$A$3:$A$10,0),MATCH(IFERROR(VALUE(INDIRECT($A$1&amp;"M"&amp;A3383)),0),Relationstabel!$C$1:$K$1,0)),"Ingen varmeinstallationer")</f>
        <v>Naturgas</v>
      </c>
      <c r="L3383" s="1" t="str">
        <f ca="1">INDEX(Anvendelseskode!B:B,MATCH($E3383,Anvendelseskode!$A:$A,0))</f>
        <v>Række-, kæde-, dobbelthus (lodret adskillelse mellem enhederne)</v>
      </c>
      <c r="M3383" s="1" t="str">
        <f ca="1">INDEX(Anvendelseskode!C:C,MATCH($E3383,Anvendelseskode!$A:$A,0))</f>
        <v>Række-, kæde og dobbelthuse</v>
      </c>
      <c r="N3383" s="1" t="str">
        <f ca="1">INDEX(Anvendelseskode!D:D,MATCH($E3383,Anvendelseskode!$A:$A,0))</f>
        <v>Private husholdninger</v>
      </c>
      <c r="O3383" s="1" t="str">
        <f ca="1">IFERROR(INDEX(SBi!$2:$2,MATCH(G3383,SBi!$1:$1,1)),SBi!$K$2)</f>
        <v>1951-1960</v>
      </c>
      <c r="P3383" s="1">
        <f ca="1">IFERROR(INDEX(SBi!$C$3:$K$28,MATCH(E3383,SBi!$B$3:$B$28,0),MATCH(O3383,SBi!$C$2:$K$2,0)),0)</f>
        <v>142.80000000000001</v>
      </c>
      <c r="Q3383" s="19">
        <f t="shared" ca="1" si="684"/>
        <v>13.423200000000001</v>
      </c>
      <c r="R3383" s="19" t="str">
        <f ca="1">IFERROR(INDEX(VpD!$2:$2,MATCH(G3383,VpD!$1:$1,1)),VpD!$I$2)</f>
        <v>1951-1960</v>
      </c>
      <c r="S3383" s="1">
        <f ca="1">IFERROR(INDEX(VpD!$C$3:$I$27,MATCH(E3383,VpD!$B$3:$B$27,0),MATCH(R3383,VpD!$C$2:$I$2,0)),0)</f>
        <v>162</v>
      </c>
      <c r="T3383" s="19">
        <f t="shared" ca="1" si="685"/>
        <v>15.228</v>
      </c>
      <c r="U3383" s="14" t="str">
        <f t="shared" ca="1" si="686"/>
        <v xml:space="preserve">712889.86 </v>
      </c>
      <c r="V3383" s="14" t="str">
        <f t="shared" ca="1" si="687"/>
        <v>6169282.65</v>
      </c>
      <c r="W3383" s="14" t="str">
        <f t="shared" ca="1" si="688"/>
        <v>POINT(712889.86 6169282.65)</v>
      </c>
      <c r="X3383" s="14" t="str">
        <f>IFERROR(INDEX(BygningOmraade!B:B,MATCH(A3383,BygningOmraade!A:A,0)),"")</f>
        <v/>
      </c>
    </row>
    <row r="3384" spans="1:24" s="14" customFormat="1" x14ac:dyDescent="0.25">
      <c r="A3384" s="14">
        <f t="shared" si="676"/>
        <v>3384</v>
      </c>
      <c r="B3384" s="14" t="str">
        <f t="shared" ca="1" si="677"/>
        <v>c7ba86de-64a4-4d15-88a9-eebf394bf47b</v>
      </c>
      <c r="C3384" s="14" t="str">
        <f t="shared" ca="1" si="678"/>
        <v>0a3f507e-1acc-32b8-e044-0003ba298018</v>
      </c>
      <c r="D3384" s="14">
        <f t="shared" ca="1" si="679"/>
        <v>997335</v>
      </c>
      <c r="E3384" s="1">
        <f t="shared" ca="1" si="680"/>
        <v>130</v>
      </c>
      <c r="F3384" s="1">
        <f t="shared" ca="1" si="681"/>
        <v>110</v>
      </c>
      <c r="G3384" s="1">
        <f t="shared" ca="1" si="682"/>
        <v>1966</v>
      </c>
      <c r="H3384" s="1" t="str">
        <f ca="1">IFERROR(INDEX(Varmeinstallation!B:B,MATCH(INDIRECT($A$1&amp;"L"&amp;A3384)*1,Varmeinstallation!A:A,0)),"Ingen varmeinstallationer")</f>
        <v>Fjernvarme/blokvarme (radiatorsystemer eller varmluftanlæg)</v>
      </c>
      <c r="I3384" s="1" t="str">
        <f ca="1">IFERROR(INDEX(Opvarmningsmiddel!B:B,MATCH(INDIRECT($A$1&amp;"M"&amp;A3384)*1,Opvarmningsmiddel!A:A,0)),"")</f>
        <v/>
      </c>
      <c r="J3384" s="1">
        <f t="shared" ca="1" si="683"/>
        <v>0</v>
      </c>
      <c r="K3384" s="1" t="str">
        <f ca="1">IFERROR(INDEX(Relationstabel!$C$3:$K$10,MATCH(VALUE(INDIRECT($A$1&amp;"L"&amp;A3384)),Relationstabel!$A$3:$A$10,0),MATCH(IFERROR(VALUE(INDIRECT($A$1&amp;"M"&amp;A3384)),0),Relationstabel!$C$1:$K$1,0)),"Ingen varmeinstallationer")</f>
        <v>Fjernvarme/ Blokvarme</v>
      </c>
      <c r="L3384" s="1" t="str">
        <f ca="1">INDEX(Anvendelseskode!B:B,MATCH($E3384,Anvendelseskode!$A:$A,0))</f>
        <v>Række-, kæde-, dobbelthus (lodret adskillelse mellem enhederne)</v>
      </c>
      <c r="M3384" s="1" t="str">
        <f ca="1">INDEX(Anvendelseskode!C:C,MATCH($E3384,Anvendelseskode!$A:$A,0))</f>
        <v>Række-, kæde og dobbelthuse</v>
      </c>
      <c r="N3384" s="1" t="str">
        <f ca="1">INDEX(Anvendelseskode!D:D,MATCH($E3384,Anvendelseskode!$A:$A,0))</f>
        <v>Private husholdninger</v>
      </c>
      <c r="O3384" s="1" t="str">
        <f ca="1">IFERROR(INDEX(SBi!$2:$2,MATCH(G3384,SBi!$1:$1,1)),SBi!$K$2)</f>
        <v>1961-1972</v>
      </c>
      <c r="P3384" s="1">
        <f ca="1">IFERROR(INDEX(SBi!$C$3:$K$28,MATCH(E3384,SBi!$B$3:$B$28,0),MATCH(O3384,SBi!$C$2:$K$2,0)),0)</f>
        <v>119.9</v>
      </c>
      <c r="Q3384" s="19">
        <f t="shared" ca="1" si="684"/>
        <v>13.189</v>
      </c>
      <c r="R3384" s="19" t="str">
        <f ca="1">IFERROR(INDEX(VpD!$2:$2,MATCH(G3384,VpD!$1:$1,1)),VpD!$I$2)</f>
        <v>1961-1972</v>
      </c>
      <c r="S3384" s="1">
        <f ca="1">IFERROR(INDEX(VpD!$C$3:$I$27,MATCH(E3384,VpD!$B$3:$B$27,0),MATCH(R3384,VpD!$C$2:$I$2,0)),0)</f>
        <v>120</v>
      </c>
      <c r="T3384" s="19">
        <f t="shared" ca="1" si="685"/>
        <v>13.2</v>
      </c>
      <c r="U3384" s="14" t="str">
        <f t="shared" ca="1" si="686"/>
        <v xml:space="preserve">713676.56 </v>
      </c>
      <c r="V3384" s="14" t="str">
        <f t="shared" ca="1" si="687"/>
        <v>6169305.11</v>
      </c>
      <c r="W3384" s="14" t="str">
        <f t="shared" ca="1" si="688"/>
        <v>POINT(713676.56 6169305.11)</v>
      </c>
      <c r="X3384" s="14" t="str">
        <f>IFERROR(INDEX(BygningOmraade!B:B,MATCH(A3384,BygningOmraade!A:A,0)),"")</f>
        <v/>
      </c>
    </row>
    <row r="3385" spans="1:24" s="14" customFormat="1" x14ac:dyDescent="0.25">
      <c r="A3385" s="14">
        <f t="shared" si="676"/>
        <v>3385</v>
      </c>
      <c r="B3385" s="14" t="str">
        <f t="shared" ca="1" si="677"/>
        <v>c7beb71c-3485-499e-a7bc-9aea083eb37d</v>
      </c>
      <c r="C3385" s="14" t="str">
        <f t="shared" ca="1" si="678"/>
        <v>0a3f507e-18ca-32b8-e044-0003ba298018</v>
      </c>
      <c r="D3385" s="14">
        <f t="shared" ca="1" si="679"/>
        <v>994546</v>
      </c>
      <c r="E3385" s="1">
        <f t="shared" ca="1" si="680"/>
        <v>130</v>
      </c>
      <c r="F3385" s="1">
        <f t="shared" ca="1" si="681"/>
        <v>107</v>
      </c>
      <c r="G3385" s="1">
        <f t="shared" ca="1" si="682"/>
        <v>1985</v>
      </c>
      <c r="H3385" s="1" t="str">
        <f ca="1">IFERROR(INDEX(Varmeinstallation!B:B,MATCH(INDIRECT($A$1&amp;"L"&amp;A3385)*1,Varmeinstallation!A:A,0)),"Ingen varmeinstallationer")</f>
        <v>Fjernvarme/blokvarme (radiatorsystemer eller varmluftanlæg)</v>
      </c>
      <c r="I3385" s="1" t="str">
        <f ca="1">IFERROR(INDEX(Opvarmningsmiddel!B:B,MATCH(INDIRECT($A$1&amp;"M"&amp;A3385)*1,Opvarmningsmiddel!A:A,0)),"")</f>
        <v/>
      </c>
      <c r="J3385" s="1">
        <f t="shared" ca="1" si="683"/>
        <v>0</v>
      </c>
      <c r="K3385" s="1" t="str">
        <f ca="1">IFERROR(INDEX(Relationstabel!$C$3:$K$10,MATCH(VALUE(INDIRECT($A$1&amp;"L"&amp;A3385)),Relationstabel!$A$3:$A$10,0),MATCH(IFERROR(VALUE(INDIRECT($A$1&amp;"M"&amp;A3385)),0),Relationstabel!$C$1:$K$1,0)),"Ingen varmeinstallationer")</f>
        <v>Fjernvarme/ Blokvarme</v>
      </c>
      <c r="L3385" s="1" t="str">
        <f ca="1">INDEX(Anvendelseskode!B:B,MATCH($E3385,Anvendelseskode!$A:$A,0))</f>
        <v>Række-, kæde-, dobbelthus (lodret adskillelse mellem enhederne)</v>
      </c>
      <c r="M3385" s="1" t="str">
        <f ca="1">INDEX(Anvendelseskode!C:C,MATCH($E3385,Anvendelseskode!$A:$A,0))</f>
        <v>Række-, kæde og dobbelthuse</v>
      </c>
      <c r="N3385" s="1" t="str">
        <f ca="1">INDEX(Anvendelseskode!D:D,MATCH($E3385,Anvendelseskode!$A:$A,0))</f>
        <v>Private husholdninger</v>
      </c>
      <c r="O3385" s="1" t="str">
        <f ca="1">IFERROR(INDEX(SBi!$2:$2,MATCH(G3385,SBi!$1:$1,1)),SBi!$K$2)</f>
        <v>1979-1998</v>
      </c>
      <c r="P3385" s="1">
        <f ca="1">IFERROR(INDEX(SBi!$C$3:$K$28,MATCH(E3385,SBi!$B$3:$B$28,0),MATCH(O3385,SBi!$C$2:$K$2,0)),0)</f>
        <v>96.8</v>
      </c>
      <c r="Q3385" s="19">
        <f t="shared" ca="1" si="684"/>
        <v>10.3576</v>
      </c>
      <c r="R3385" s="19" t="str">
        <f ca="1">IFERROR(INDEX(VpD!$2:$2,MATCH(G3385,VpD!$1:$1,1)),VpD!$I$2)</f>
        <v>1979-1998</v>
      </c>
      <c r="S3385" s="1">
        <f ca="1">IFERROR(INDEX(VpD!$C$3:$I$27,MATCH(E3385,VpD!$B$3:$B$27,0),MATCH(R3385,VpD!$C$2:$I$2,0)),0)</f>
        <v>74</v>
      </c>
      <c r="T3385" s="19">
        <f t="shared" ca="1" si="685"/>
        <v>7.9180000000000001</v>
      </c>
      <c r="U3385" s="14" t="str">
        <f t="shared" ca="1" si="686"/>
        <v xml:space="preserve">711489.01 </v>
      </c>
      <c r="V3385" s="14" t="str">
        <f t="shared" ca="1" si="687"/>
        <v>6171815.53</v>
      </c>
      <c r="W3385" s="14" t="str">
        <f t="shared" ca="1" si="688"/>
        <v>POINT(711489.01 6171815.53)</v>
      </c>
      <c r="X3385" s="14" t="str">
        <f>IFERROR(INDEX(BygningOmraade!B:B,MATCH(A3385,BygningOmraade!A:A,0)),"")</f>
        <v/>
      </c>
    </row>
    <row r="3386" spans="1:24" s="14" customFormat="1" x14ac:dyDescent="0.25">
      <c r="A3386" s="14">
        <f t="shared" si="676"/>
        <v>3386</v>
      </c>
      <c r="B3386" s="14" t="str">
        <f t="shared" ca="1" si="677"/>
        <v>c7bfa8b3-3bf7-4449-bcdb-7ab796915038</v>
      </c>
      <c r="C3386" s="14" t="str">
        <f t="shared" ca="1" si="678"/>
        <v>0a3f507e-1788-32b8-e044-0003ba298018</v>
      </c>
      <c r="D3386" s="14">
        <f t="shared" ca="1" si="679"/>
        <v>997623</v>
      </c>
      <c r="E3386" s="1">
        <f t="shared" ca="1" si="680"/>
        <v>120</v>
      </c>
      <c r="F3386" s="1">
        <f t="shared" ca="1" si="681"/>
        <v>101</v>
      </c>
      <c r="G3386" s="1">
        <f t="shared" ca="1" si="682"/>
        <v>1995</v>
      </c>
      <c r="H3386" s="1" t="str">
        <f ca="1">IFERROR(INDEX(Varmeinstallation!B:B,MATCH(INDIRECT($A$1&amp;"L"&amp;A3386)*1,Varmeinstallation!A:A,0)),"Ingen varmeinstallationer")</f>
        <v>Centralvarme fra eget anlæg, et-kammer fyr</v>
      </c>
      <c r="I3386" s="1" t="str">
        <f ca="1">IFERROR(INDEX(Opvarmningsmiddel!B:B,MATCH(INDIRECT($A$1&amp;"M"&amp;A3386)*1,Opvarmningsmiddel!A:A,0)),"")</f>
        <v>Naturgas</v>
      </c>
      <c r="J3386" s="1">
        <f t="shared" ca="1" si="683"/>
        <v>0</v>
      </c>
      <c r="K3386" s="1" t="str">
        <f ca="1">IFERROR(INDEX(Relationstabel!$C$3:$K$10,MATCH(VALUE(INDIRECT($A$1&amp;"L"&amp;A3386)),Relationstabel!$A$3:$A$10,0),MATCH(IFERROR(VALUE(INDIRECT($A$1&amp;"M"&amp;A3386)),0),Relationstabel!$C$1:$K$1,0)),"Ingen varmeinstallationer")</f>
        <v>Naturgas</v>
      </c>
      <c r="L3386" s="1" t="str">
        <f ca="1">INDEX(Anvendelseskode!B:B,MATCH($E3386,Anvendelseskode!$A:$A,0))</f>
        <v>Fritliggende enfamilieshus (parcelhus)</v>
      </c>
      <c r="M3386" s="1" t="str">
        <f ca="1">INDEX(Anvendelseskode!C:C,MATCH($E3386,Anvendelseskode!$A:$A,0))</f>
        <v>Parcelhuse</v>
      </c>
      <c r="N3386" s="1" t="str">
        <f ca="1">INDEX(Anvendelseskode!D:D,MATCH($E3386,Anvendelseskode!$A:$A,0))</f>
        <v>Private husholdninger</v>
      </c>
      <c r="O3386" s="1" t="str">
        <f ca="1">IFERROR(INDEX(SBi!$2:$2,MATCH(G3386,SBi!$1:$1,1)),SBi!$K$2)</f>
        <v>1979-1998</v>
      </c>
      <c r="P3386" s="1">
        <f ca="1">IFERROR(INDEX(SBi!$C$3:$K$28,MATCH(E3386,SBi!$B$3:$B$28,0),MATCH(O3386,SBi!$C$2:$K$2,0)),0)</f>
        <v>105.4</v>
      </c>
      <c r="Q3386" s="19">
        <f t="shared" ca="1" si="684"/>
        <v>10.645400000000002</v>
      </c>
      <c r="R3386" s="19" t="str">
        <f ca="1">IFERROR(INDEX(VpD!$2:$2,MATCH(G3386,VpD!$1:$1,1)),VpD!$I$2)</f>
        <v>1979-1998</v>
      </c>
      <c r="S3386" s="1">
        <f ca="1">IFERROR(INDEX(VpD!$C$3:$I$27,MATCH(E3386,VpD!$B$3:$B$27,0),MATCH(R3386,VpD!$C$2:$I$2,0)),0)</f>
        <v>90</v>
      </c>
      <c r="T3386" s="19">
        <f t="shared" ca="1" si="685"/>
        <v>9.09</v>
      </c>
      <c r="U3386" s="14" t="str">
        <f t="shared" ca="1" si="686"/>
        <v xml:space="preserve">714288.43 </v>
      </c>
      <c r="V3386" s="14" t="str">
        <f t="shared" ca="1" si="687"/>
        <v>6168801.42</v>
      </c>
      <c r="W3386" s="14" t="str">
        <f t="shared" ca="1" si="688"/>
        <v>POINT(714288.43 6168801.42)</v>
      </c>
      <c r="X3386" s="14" t="str">
        <f>IFERROR(INDEX(BygningOmraade!B:B,MATCH(A3386,BygningOmraade!A:A,0)),"")</f>
        <v/>
      </c>
    </row>
    <row r="3387" spans="1:24" s="14" customFormat="1" x14ac:dyDescent="0.25">
      <c r="A3387" s="14">
        <f t="shared" si="676"/>
        <v>3387</v>
      </c>
      <c r="B3387" s="14" t="str">
        <f t="shared" ca="1" si="677"/>
        <v>c7da2f9f-f69f-4e69-945e-c33f254bbfdc</v>
      </c>
      <c r="C3387" s="14" t="str">
        <f t="shared" ca="1" si="678"/>
        <v>0a3f507e-247a-32b8-e044-0003ba298018</v>
      </c>
      <c r="D3387" s="14">
        <f t="shared" ca="1" si="679"/>
        <v>996050</v>
      </c>
      <c r="E3387" s="1">
        <f t="shared" ca="1" si="680"/>
        <v>330</v>
      </c>
      <c r="F3387" s="1">
        <f t="shared" ca="1" si="681"/>
        <v>831</v>
      </c>
      <c r="G3387" s="1">
        <f t="shared" ca="1" si="682"/>
        <v>2013</v>
      </c>
      <c r="H3387" s="1" t="str">
        <f ca="1">IFERROR(INDEX(Varmeinstallation!B:B,MATCH(INDIRECT($A$1&amp;"L"&amp;A3387)*1,Varmeinstallation!A:A,0)),"Ingen varmeinstallationer")</f>
        <v>Varmepumpe</v>
      </c>
      <c r="I3387" s="1" t="str">
        <f ca="1">IFERROR(INDEX(Opvarmningsmiddel!B:B,MATCH(INDIRECT($A$1&amp;"M"&amp;A3387)*1,Opvarmningsmiddel!A:A,0)),"")</f>
        <v>Elektricitet</v>
      </c>
      <c r="J3387" s="1">
        <f t="shared" ca="1" si="683"/>
        <v>0</v>
      </c>
      <c r="K3387" s="1" t="str">
        <f ca="1">IFERROR(INDEX(Relationstabel!$C$3:$K$10,MATCH(VALUE(INDIRECT($A$1&amp;"L"&amp;A3387)),Relationstabel!$A$3:$A$10,0),MATCH(IFERROR(VALUE(INDIRECT($A$1&amp;"M"&amp;A3387)),0),Relationstabel!$C$1:$K$1,0)),"Ingen varmeinstallationer")</f>
        <v>Varmepumpe</v>
      </c>
      <c r="L3387" s="1" t="str">
        <f ca="1">INDEX(Anvendelseskode!B:B,MATCH($E3387,Anvendelseskode!$A:$A,0))</f>
        <v>Bygning til hotel, restaurant, vaskeri, frisør og anden servicevirksomhed</v>
      </c>
      <c r="M3387" s="1" t="str">
        <f ca="1">INDEX(Anvendelseskode!C:C,MATCH($E3387,Anvendelseskode!$A:$A,0))</f>
        <v>Hotel, restauration, frisør o</v>
      </c>
      <c r="N3387" s="1" t="str">
        <f ca="1">INDEX(Anvendelseskode!D:D,MATCH($E3387,Anvendelseskode!$A:$A,0))</f>
        <v>Handel og servicevirksomheder</v>
      </c>
      <c r="O3387" s="1" t="str">
        <f ca="1">IFERROR(INDEX(SBi!$2:$2,MATCH(G3387,SBi!$1:$1,1)),SBi!$K$2)</f>
        <v>Efter 2006</v>
      </c>
      <c r="P3387" s="1">
        <f ca="1">IFERROR(INDEX(SBi!$C$3:$K$28,MATCH(E3387,SBi!$B$3:$B$28,0),MATCH(O3387,SBi!$C$2:$K$2,0)),0)</f>
        <v>121.1</v>
      </c>
      <c r="Q3387" s="19">
        <f t="shared" ca="1" si="684"/>
        <v>100.63409999999999</v>
      </c>
      <c r="R3387" s="19" t="str">
        <f ca="1">IFERROR(INDEX(VpD!$2:$2,MATCH(G3387,VpD!$1:$1,1)),VpD!$I$2)</f>
        <v>&gt;1998</v>
      </c>
      <c r="S3387" s="1">
        <f ca="1">IFERROR(INDEX(VpD!$C$3:$I$27,MATCH(E3387,VpD!$B$3:$B$27,0),MATCH(R3387,VpD!$C$2:$I$2,0)),0)</f>
        <v>123</v>
      </c>
      <c r="T3387" s="19">
        <f t="shared" ca="1" si="685"/>
        <v>102.21299999999999</v>
      </c>
      <c r="U3387" s="14" t="str">
        <f t="shared" ca="1" si="686"/>
        <v xml:space="preserve">712521.76 </v>
      </c>
      <c r="V3387" s="14" t="str">
        <f t="shared" ca="1" si="687"/>
        <v>6169277.66</v>
      </c>
      <c r="W3387" s="14" t="str">
        <f t="shared" ca="1" si="688"/>
        <v>POINT(712521.76 6169277.66)</v>
      </c>
      <c r="X3387" s="14" t="str">
        <f>IFERROR(INDEX(BygningOmraade!B:B,MATCH(A3387,BygningOmraade!A:A,0)),"")</f>
        <v/>
      </c>
    </row>
    <row r="3388" spans="1:24" s="14" customFormat="1" x14ac:dyDescent="0.25">
      <c r="A3388" s="14">
        <f t="shared" si="676"/>
        <v>3388</v>
      </c>
      <c r="B3388" s="14" t="str">
        <f t="shared" ca="1" si="677"/>
        <v>c7f663c9-4ff9-4258-8034-602161b02f42</v>
      </c>
      <c r="C3388" s="14" t="str">
        <f t="shared" ca="1" si="678"/>
        <v>0a3f507e-1711-32b8-e044-0003ba298018</v>
      </c>
      <c r="D3388" s="14">
        <f t="shared" ca="1" si="679"/>
        <v>994462</v>
      </c>
      <c r="E3388" s="1">
        <f t="shared" ca="1" si="680"/>
        <v>120</v>
      </c>
      <c r="F3388" s="1">
        <f t="shared" ca="1" si="681"/>
        <v>224</v>
      </c>
      <c r="G3388" s="1">
        <f t="shared" ca="1" si="682"/>
        <v>1976</v>
      </c>
      <c r="H3388" s="1" t="str">
        <f ca="1">IFERROR(INDEX(Varmeinstallation!B:B,MATCH(INDIRECT($A$1&amp;"L"&amp;A3388)*1,Varmeinstallation!A:A,0)),"Ingen varmeinstallationer")</f>
        <v>Centralvarme fra eget anlæg, et-kammer fyr</v>
      </c>
      <c r="I3388" s="1" t="str">
        <f ca="1">IFERROR(INDEX(Opvarmningsmiddel!B:B,MATCH(INDIRECT($A$1&amp;"M"&amp;A3388)*1,Opvarmningsmiddel!A:A,0)),"")</f>
        <v>Naturgas</v>
      </c>
      <c r="J3388" s="1">
        <f t="shared" ca="1" si="683"/>
        <v>0</v>
      </c>
      <c r="K3388" s="1" t="str">
        <f ca="1">IFERROR(INDEX(Relationstabel!$C$3:$K$10,MATCH(VALUE(INDIRECT($A$1&amp;"L"&amp;A3388)),Relationstabel!$A$3:$A$10,0),MATCH(IFERROR(VALUE(INDIRECT($A$1&amp;"M"&amp;A3388)),0),Relationstabel!$C$1:$K$1,0)),"Ingen varmeinstallationer")</f>
        <v>Naturgas</v>
      </c>
      <c r="L3388" s="1" t="str">
        <f ca="1">INDEX(Anvendelseskode!B:B,MATCH($E3388,Anvendelseskode!$A:$A,0))</f>
        <v>Fritliggende enfamilieshus (parcelhus)</v>
      </c>
      <c r="M3388" s="1" t="str">
        <f ca="1">INDEX(Anvendelseskode!C:C,MATCH($E3388,Anvendelseskode!$A:$A,0))</f>
        <v>Parcelhuse</v>
      </c>
      <c r="N3388" s="1" t="str">
        <f ca="1">INDEX(Anvendelseskode!D:D,MATCH($E3388,Anvendelseskode!$A:$A,0))</f>
        <v>Private husholdninger</v>
      </c>
      <c r="O3388" s="1" t="str">
        <f ca="1">IFERROR(INDEX(SBi!$2:$2,MATCH(G3388,SBi!$1:$1,1)),SBi!$K$2)</f>
        <v>1973-1978</v>
      </c>
      <c r="P3388" s="1">
        <f ca="1">IFERROR(INDEX(SBi!$C$3:$K$28,MATCH(E3388,SBi!$B$3:$B$28,0),MATCH(O3388,SBi!$C$2:$K$2,0)),0)</f>
        <v>119.8</v>
      </c>
      <c r="Q3388" s="19">
        <f t="shared" ca="1" si="684"/>
        <v>26.8352</v>
      </c>
      <c r="R3388" s="19" t="str">
        <f ca="1">IFERROR(INDEX(VpD!$2:$2,MATCH(G3388,VpD!$1:$1,1)),VpD!$I$2)</f>
        <v>1973-1978</v>
      </c>
      <c r="S3388" s="1">
        <f ca="1">IFERROR(INDEX(VpD!$C$3:$I$27,MATCH(E3388,VpD!$B$3:$B$27,0),MATCH(R3388,VpD!$C$2:$I$2,0)),0)</f>
        <v>117</v>
      </c>
      <c r="T3388" s="19">
        <f t="shared" ca="1" si="685"/>
        <v>26.207999999999998</v>
      </c>
      <c r="U3388" s="14" t="str">
        <f t="shared" ca="1" si="686"/>
        <v xml:space="preserve">711587.64 </v>
      </c>
      <c r="V3388" s="14" t="str">
        <f t="shared" ca="1" si="687"/>
        <v>6170613.29</v>
      </c>
      <c r="W3388" s="14" t="str">
        <f t="shared" ca="1" si="688"/>
        <v>POINT(711587.64 6170613.29)</v>
      </c>
      <c r="X3388" s="14" t="str">
        <f>IFERROR(INDEX(BygningOmraade!B:B,MATCH(A3388,BygningOmraade!A:A,0)),"")</f>
        <v/>
      </c>
    </row>
    <row r="3389" spans="1:24" s="14" customFormat="1" x14ac:dyDescent="0.25">
      <c r="A3389" s="14">
        <f t="shared" si="676"/>
        <v>3389</v>
      </c>
      <c r="B3389" s="14" t="str">
        <f t="shared" ca="1" si="677"/>
        <v>c83776fc-cd54-4f56-b3d2-d99cbeb31f80</v>
      </c>
      <c r="C3389" s="14" t="str">
        <f t="shared" ca="1" si="678"/>
        <v>4591b5f9-a6d7-0dd9-e044-0003ba298018</v>
      </c>
      <c r="D3389" s="14">
        <f t="shared" ca="1" si="679"/>
        <v>2691189</v>
      </c>
      <c r="E3389" s="1">
        <f t="shared" ca="1" si="680"/>
        <v>130</v>
      </c>
      <c r="F3389" s="1">
        <f t="shared" ca="1" si="681"/>
        <v>108</v>
      </c>
      <c r="G3389" s="1">
        <f t="shared" ca="1" si="682"/>
        <v>2008</v>
      </c>
      <c r="H3389" s="1" t="str">
        <f ca="1">IFERROR(INDEX(Varmeinstallation!B:B,MATCH(INDIRECT($A$1&amp;"L"&amp;A3389)*1,Varmeinstallation!A:A,0)),"Ingen varmeinstallationer")</f>
        <v>Centralvarme fra eget anlæg, et-kammer fyr</v>
      </c>
      <c r="I3389" s="1" t="str">
        <f ca="1">IFERROR(INDEX(Opvarmningsmiddel!B:B,MATCH(INDIRECT($A$1&amp;"M"&amp;A3389)*1,Opvarmningsmiddel!A:A,0)),"")</f>
        <v>Naturgas</v>
      </c>
      <c r="J3389" s="1">
        <f t="shared" ca="1" si="683"/>
        <v>90</v>
      </c>
      <c r="K3389" s="1" t="str">
        <f ca="1">IFERROR(INDEX(Relationstabel!$C$3:$K$10,MATCH(VALUE(INDIRECT($A$1&amp;"L"&amp;A3389)),Relationstabel!$A$3:$A$10,0),MATCH(IFERROR(VALUE(INDIRECT($A$1&amp;"M"&amp;A3389)),0),Relationstabel!$C$1:$K$1,0)),"Ingen varmeinstallationer")</f>
        <v>Naturgas</v>
      </c>
      <c r="L3389" s="1" t="str">
        <f ca="1">INDEX(Anvendelseskode!B:B,MATCH($E3389,Anvendelseskode!$A:$A,0))</f>
        <v>Række-, kæde-, dobbelthus (lodret adskillelse mellem enhederne)</v>
      </c>
      <c r="M3389" s="1" t="str">
        <f ca="1">INDEX(Anvendelseskode!C:C,MATCH($E3389,Anvendelseskode!$A:$A,0))</f>
        <v>Række-, kæde og dobbelthuse</v>
      </c>
      <c r="N3389" s="1" t="str">
        <f ca="1">INDEX(Anvendelseskode!D:D,MATCH($E3389,Anvendelseskode!$A:$A,0))</f>
        <v>Private husholdninger</v>
      </c>
      <c r="O3389" s="1" t="str">
        <f ca="1">IFERROR(INDEX(SBi!$2:$2,MATCH(G3389,SBi!$1:$1,1)),SBi!$K$2)</f>
        <v>Efter 2006</v>
      </c>
      <c r="P3389" s="1">
        <f ca="1">IFERROR(INDEX(SBi!$C$3:$K$28,MATCH(E3389,SBi!$B$3:$B$28,0),MATCH(O3389,SBi!$C$2:$K$2,0)),0)</f>
        <v>66.400000000000006</v>
      </c>
      <c r="Q3389" s="19">
        <f t="shared" ca="1" si="684"/>
        <v>7.1712000000000007</v>
      </c>
      <c r="R3389" s="19" t="str">
        <f ca="1">IFERROR(INDEX(VpD!$2:$2,MATCH(G3389,VpD!$1:$1,1)),VpD!$I$2)</f>
        <v>&gt;1998</v>
      </c>
      <c r="S3389" s="1">
        <f ca="1">IFERROR(INDEX(VpD!$C$3:$I$27,MATCH(E3389,VpD!$B$3:$B$27,0),MATCH(R3389,VpD!$C$2:$I$2,0)),0)</f>
        <v>65</v>
      </c>
      <c r="T3389" s="19">
        <f t="shared" ca="1" si="685"/>
        <v>7.02</v>
      </c>
      <c r="U3389" s="14" t="str">
        <f t="shared" ca="1" si="686"/>
        <v xml:space="preserve">712586.49 </v>
      </c>
      <c r="V3389" s="14" t="str">
        <f t="shared" ca="1" si="687"/>
        <v>6168819.05</v>
      </c>
      <c r="W3389" s="14" t="str">
        <f t="shared" ca="1" si="688"/>
        <v>POINT(712586.49 6168819.05)</v>
      </c>
      <c r="X3389" s="14" t="str">
        <f>IFERROR(INDEX(BygningOmraade!B:B,MATCH(A3389,BygningOmraade!A:A,0)),"")</f>
        <v/>
      </c>
    </row>
    <row r="3390" spans="1:24" s="14" customFormat="1" x14ac:dyDescent="0.25">
      <c r="A3390" s="14">
        <f t="shared" si="676"/>
        <v>3390</v>
      </c>
      <c r="B3390" s="14" t="str">
        <f t="shared" ca="1" si="677"/>
        <v>c83a7380-5974-43e3-8d6d-7fa5103a3199</v>
      </c>
      <c r="C3390" s="14" t="str">
        <f t="shared" ca="1" si="678"/>
        <v>0a3f507e-2470-32b8-e044-0003ba298018</v>
      </c>
      <c r="D3390" s="14">
        <f t="shared" ca="1" si="679"/>
        <v>995979</v>
      </c>
      <c r="E3390" s="1">
        <f t="shared" ca="1" si="680"/>
        <v>120</v>
      </c>
      <c r="F3390" s="1">
        <f t="shared" ca="1" si="681"/>
        <v>168</v>
      </c>
      <c r="G3390" s="1">
        <f t="shared" ca="1" si="682"/>
        <v>2013</v>
      </c>
      <c r="H3390" s="1" t="str">
        <f ca="1">IFERROR(INDEX(Varmeinstallation!B:B,MATCH(INDIRECT($A$1&amp;"L"&amp;A3390)*1,Varmeinstallation!A:A,0)),"Ingen varmeinstallationer")</f>
        <v>Centralvarme fra eget anlæg, et-kammer fyr</v>
      </c>
      <c r="I3390" s="1" t="str">
        <f ca="1">IFERROR(INDEX(Opvarmningsmiddel!B:B,MATCH(INDIRECT($A$1&amp;"M"&amp;A3390)*1,Opvarmningsmiddel!A:A,0)),"")</f>
        <v>Naturgas</v>
      </c>
      <c r="J3390" s="1">
        <f t="shared" ca="1" si="683"/>
        <v>90</v>
      </c>
      <c r="K3390" s="1" t="str">
        <f ca="1">IFERROR(INDEX(Relationstabel!$C$3:$K$10,MATCH(VALUE(INDIRECT($A$1&amp;"L"&amp;A3390)),Relationstabel!$A$3:$A$10,0),MATCH(IFERROR(VALUE(INDIRECT($A$1&amp;"M"&amp;A3390)),0),Relationstabel!$C$1:$K$1,0)),"Ingen varmeinstallationer")</f>
        <v>Naturgas</v>
      </c>
      <c r="L3390" s="1" t="str">
        <f ca="1">INDEX(Anvendelseskode!B:B,MATCH($E3390,Anvendelseskode!$A:$A,0))</f>
        <v>Fritliggende enfamilieshus (parcelhus)</v>
      </c>
      <c r="M3390" s="1" t="str">
        <f ca="1">INDEX(Anvendelseskode!C:C,MATCH($E3390,Anvendelseskode!$A:$A,0))</f>
        <v>Parcelhuse</v>
      </c>
      <c r="N3390" s="1" t="str">
        <f ca="1">INDEX(Anvendelseskode!D:D,MATCH($E3390,Anvendelseskode!$A:$A,0))</f>
        <v>Private husholdninger</v>
      </c>
      <c r="O3390" s="1" t="str">
        <f ca="1">IFERROR(INDEX(SBi!$2:$2,MATCH(G3390,SBi!$1:$1,1)),SBi!$K$2)</f>
        <v>Efter 2006</v>
      </c>
      <c r="P3390" s="1">
        <f ca="1">IFERROR(INDEX(SBi!$C$3:$K$28,MATCH(E3390,SBi!$B$3:$B$28,0),MATCH(O3390,SBi!$C$2:$K$2,0)),0)</f>
        <v>67.3</v>
      </c>
      <c r="Q3390" s="19">
        <f t="shared" ca="1" si="684"/>
        <v>11.3064</v>
      </c>
      <c r="R3390" s="19" t="str">
        <f ca="1">IFERROR(INDEX(VpD!$2:$2,MATCH(G3390,VpD!$1:$1,1)),VpD!$I$2)</f>
        <v>&gt;1998</v>
      </c>
      <c r="S3390" s="1">
        <f ca="1">IFERROR(INDEX(VpD!$C$3:$I$27,MATCH(E3390,VpD!$B$3:$B$27,0),MATCH(R3390,VpD!$C$2:$I$2,0)),0)</f>
        <v>72</v>
      </c>
      <c r="T3390" s="19">
        <f t="shared" ca="1" si="685"/>
        <v>12.096</v>
      </c>
      <c r="U3390" s="14" t="str">
        <f t="shared" ca="1" si="686"/>
        <v xml:space="preserve">712668.6 </v>
      </c>
      <c r="V3390" s="14" t="str">
        <f t="shared" ca="1" si="687"/>
        <v>6169168.37</v>
      </c>
      <c r="W3390" s="14" t="str">
        <f t="shared" ca="1" si="688"/>
        <v>POINT(712668.6 6169168.37)</v>
      </c>
      <c r="X3390" s="14" t="str">
        <f>IFERROR(INDEX(BygningOmraade!B:B,MATCH(A3390,BygningOmraade!A:A,0)),"")</f>
        <v/>
      </c>
    </row>
    <row r="3391" spans="1:24" s="14" customFormat="1" x14ac:dyDescent="0.25">
      <c r="A3391" s="14">
        <f t="shared" si="676"/>
        <v>3391</v>
      </c>
      <c r="B3391" s="14" t="str">
        <f t="shared" ca="1" si="677"/>
        <v>c83a95df-9f39-48a8-a1c6-deb5ae5c48bd</v>
      </c>
      <c r="C3391" s="14" t="str">
        <f t="shared" ca="1" si="678"/>
        <v>8479c472-2174-4a47-9736-13d491fbbf18</v>
      </c>
      <c r="D3391" s="14">
        <f t="shared" ca="1" si="679"/>
        <v>100094127</v>
      </c>
      <c r="E3391" s="1">
        <f t="shared" ca="1" si="680"/>
        <v>130</v>
      </c>
      <c r="F3391" s="1">
        <f t="shared" ca="1" si="681"/>
        <v>130</v>
      </c>
      <c r="G3391" s="1">
        <f t="shared" ca="1" si="682"/>
        <v>2016</v>
      </c>
      <c r="H3391" s="1" t="str">
        <f ca="1">IFERROR(INDEX(Varmeinstallation!B:B,MATCH(INDIRECT($A$1&amp;"L"&amp;A3391)*1,Varmeinstallation!A:A,0)),"Ingen varmeinstallationer")</f>
        <v>Fjernvarme/blokvarme (radiatorsystemer eller varmluftanlæg)</v>
      </c>
      <c r="I3391" s="1" t="str">
        <f ca="1">IFERROR(INDEX(Opvarmningsmiddel!B:B,MATCH(INDIRECT($A$1&amp;"M"&amp;A3391)*1,Opvarmningsmiddel!A:A,0)),"")</f>
        <v/>
      </c>
      <c r="J3391" s="1">
        <f t="shared" ca="1" si="683"/>
        <v>0</v>
      </c>
      <c r="K3391" s="1" t="str">
        <f ca="1">IFERROR(INDEX(Relationstabel!$C$3:$K$10,MATCH(VALUE(INDIRECT($A$1&amp;"L"&amp;A3391)),Relationstabel!$A$3:$A$10,0),MATCH(IFERROR(VALUE(INDIRECT($A$1&amp;"M"&amp;A3391)),0),Relationstabel!$C$1:$K$1,0)),"Ingen varmeinstallationer")</f>
        <v>Fjernvarme/ Blokvarme</v>
      </c>
      <c r="L3391" s="1" t="str">
        <f ca="1">INDEX(Anvendelseskode!B:B,MATCH($E3391,Anvendelseskode!$A:$A,0))</f>
        <v>Række-, kæde-, dobbelthus (lodret adskillelse mellem enhederne)</v>
      </c>
      <c r="M3391" s="1" t="str">
        <f ca="1">INDEX(Anvendelseskode!C:C,MATCH($E3391,Anvendelseskode!$A:$A,0))</f>
        <v>Række-, kæde og dobbelthuse</v>
      </c>
      <c r="N3391" s="1" t="str">
        <f ca="1">INDEX(Anvendelseskode!D:D,MATCH($E3391,Anvendelseskode!$A:$A,0))</f>
        <v>Private husholdninger</v>
      </c>
      <c r="O3391" s="1" t="str">
        <f ca="1">IFERROR(INDEX(SBi!$2:$2,MATCH(G3391,SBi!$1:$1,1)),SBi!$K$2)</f>
        <v>Efter 2006</v>
      </c>
      <c r="P3391" s="1">
        <f ca="1">IFERROR(INDEX(SBi!$C$3:$K$28,MATCH(E3391,SBi!$B$3:$B$28,0),MATCH(O3391,SBi!$C$2:$K$2,0)),0)</f>
        <v>66.400000000000006</v>
      </c>
      <c r="Q3391" s="19">
        <f t="shared" ca="1" si="684"/>
        <v>8.6319999999999997</v>
      </c>
      <c r="R3391" s="19" t="str">
        <f ca="1">IFERROR(INDEX(VpD!$2:$2,MATCH(G3391,VpD!$1:$1,1)),VpD!$I$2)</f>
        <v>&gt;1998</v>
      </c>
      <c r="S3391" s="1">
        <f ca="1">IFERROR(INDEX(VpD!$C$3:$I$27,MATCH(E3391,VpD!$B$3:$B$27,0),MATCH(R3391,VpD!$C$2:$I$2,0)),0)</f>
        <v>65</v>
      </c>
      <c r="T3391" s="19">
        <f t="shared" ca="1" si="685"/>
        <v>8.4499999999999993</v>
      </c>
      <c r="U3391" s="14" t="str">
        <f t="shared" ca="1" si="686"/>
        <v xml:space="preserve">711605.61 </v>
      </c>
      <c r="V3391" s="14" t="str">
        <f t="shared" ca="1" si="687"/>
        <v>6172815.86</v>
      </c>
      <c r="W3391" s="14" t="str">
        <f t="shared" ca="1" si="688"/>
        <v>POINT(711605.61 6172815.86)</v>
      </c>
      <c r="X3391" s="14" t="str">
        <f>IFERROR(INDEX(BygningOmraade!B:B,MATCH(A3391,BygningOmraade!A:A,0)),"")</f>
        <v/>
      </c>
    </row>
    <row r="3392" spans="1:24" s="14" customFormat="1" x14ac:dyDescent="0.25">
      <c r="A3392" s="14">
        <f t="shared" si="676"/>
        <v>3392</v>
      </c>
      <c r="B3392" s="14" t="str">
        <f t="shared" ca="1" si="677"/>
        <v>c83de7bd-f4ae-4e0b-af1e-5dcbc06911a9</v>
      </c>
      <c r="C3392" s="14" t="str">
        <f t="shared" ca="1" si="678"/>
        <v>0a3f507e-21f7-32b8-e044-0003ba298018</v>
      </c>
      <c r="D3392" s="14">
        <f t="shared" ca="1" si="679"/>
        <v>996250</v>
      </c>
      <c r="E3392" s="1">
        <f t="shared" ca="1" si="680"/>
        <v>130</v>
      </c>
      <c r="F3392" s="1">
        <f t="shared" ca="1" si="681"/>
        <v>116</v>
      </c>
      <c r="G3392" s="1">
        <f t="shared" ca="1" si="682"/>
        <v>1966</v>
      </c>
      <c r="H3392" s="1" t="str">
        <f ca="1">IFERROR(INDEX(Varmeinstallation!B:B,MATCH(INDIRECT($A$1&amp;"L"&amp;A3392)*1,Varmeinstallation!A:A,0)),"Ingen varmeinstallationer")</f>
        <v>Centralvarme fra eget anlæg, et-kammer fyr</v>
      </c>
      <c r="I3392" s="1" t="str">
        <f ca="1">IFERROR(INDEX(Opvarmningsmiddel!B:B,MATCH(INDIRECT($A$1&amp;"M"&amp;A3392)*1,Opvarmningsmiddel!A:A,0)),"")</f>
        <v>Naturgas</v>
      </c>
      <c r="J3392" s="1">
        <f t="shared" ca="1" si="683"/>
        <v>0</v>
      </c>
      <c r="K3392" s="1" t="str">
        <f ca="1">IFERROR(INDEX(Relationstabel!$C$3:$K$10,MATCH(VALUE(INDIRECT($A$1&amp;"L"&amp;A3392)),Relationstabel!$A$3:$A$10,0),MATCH(IFERROR(VALUE(INDIRECT($A$1&amp;"M"&amp;A3392)),0),Relationstabel!$C$1:$K$1,0)),"Ingen varmeinstallationer")</f>
        <v>Naturgas</v>
      </c>
      <c r="L3392" s="1" t="str">
        <f ca="1">INDEX(Anvendelseskode!B:B,MATCH($E3392,Anvendelseskode!$A:$A,0))</f>
        <v>Række-, kæde-, dobbelthus (lodret adskillelse mellem enhederne)</v>
      </c>
      <c r="M3392" s="1" t="str">
        <f ca="1">INDEX(Anvendelseskode!C:C,MATCH($E3392,Anvendelseskode!$A:$A,0))</f>
        <v>Række-, kæde og dobbelthuse</v>
      </c>
      <c r="N3392" s="1" t="str">
        <f ca="1">INDEX(Anvendelseskode!D:D,MATCH($E3392,Anvendelseskode!$A:$A,0))</f>
        <v>Private husholdninger</v>
      </c>
      <c r="O3392" s="1" t="str">
        <f ca="1">IFERROR(INDEX(SBi!$2:$2,MATCH(G3392,SBi!$1:$1,1)),SBi!$K$2)</f>
        <v>1961-1972</v>
      </c>
      <c r="P3392" s="1">
        <f ca="1">IFERROR(INDEX(SBi!$C$3:$K$28,MATCH(E3392,SBi!$B$3:$B$28,0),MATCH(O3392,SBi!$C$2:$K$2,0)),0)</f>
        <v>119.9</v>
      </c>
      <c r="Q3392" s="19">
        <f t="shared" ca="1" si="684"/>
        <v>13.908400000000002</v>
      </c>
      <c r="R3392" s="19" t="str">
        <f ca="1">IFERROR(INDEX(VpD!$2:$2,MATCH(G3392,VpD!$1:$1,1)),VpD!$I$2)</f>
        <v>1961-1972</v>
      </c>
      <c r="S3392" s="1">
        <f ca="1">IFERROR(INDEX(VpD!$C$3:$I$27,MATCH(E3392,VpD!$B$3:$B$27,0),MATCH(R3392,VpD!$C$2:$I$2,0)),0)</f>
        <v>120</v>
      </c>
      <c r="T3392" s="19">
        <f t="shared" ca="1" si="685"/>
        <v>13.92</v>
      </c>
      <c r="U3392" s="14" t="str">
        <f t="shared" ca="1" si="686"/>
        <v xml:space="preserve">712989.33 </v>
      </c>
      <c r="V3392" s="14" t="str">
        <f t="shared" ca="1" si="687"/>
        <v>6169299.65</v>
      </c>
      <c r="W3392" s="14" t="str">
        <f t="shared" ca="1" si="688"/>
        <v>POINT(712989.33 6169299.65)</v>
      </c>
      <c r="X3392" s="14" t="str">
        <f>IFERROR(INDEX(BygningOmraade!B:B,MATCH(A3392,BygningOmraade!A:A,0)),"")</f>
        <v/>
      </c>
    </row>
    <row r="3393" spans="1:24" s="14" customFormat="1" x14ac:dyDescent="0.25">
      <c r="A3393" s="14">
        <f t="shared" si="676"/>
        <v>3393</v>
      </c>
      <c r="B3393" s="14" t="str">
        <f t="shared" ca="1" si="677"/>
        <v>c88229ca-a5a8-4cfc-8f10-674d76ad8981</v>
      </c>
      <c r="C3393" s="14" t="str">
        <f t="shared" ca="1" si="678"/>
        <v>0a3f507e-239a-32b8-e044-0003ba298018</v>
      </c>
      <c r="D3393" s="14">
        <f t="shared" ca="1" si="679"/>
        <v>996600</v>
      </c>
      <c r="E3393" s="1">
        <f t="shared" ca="1" si="680"/>
        <v>120</v>
      </c>
      <c r="F3393" s="1">
        <f t="shared" ca="1" si="681"/>
        <v>130</v>
      </c>
      <c r="G3393" s="1">
        <f t="shared" ca="1" si="682"/>
        <v>2011</v>
      </c>
      <c r="H3393" s="1" t="str">
        <f ca="1">IFERROR(INDEX(Varmeinstallation!B:B,MATCH(INDIRECT($A$1&amp;"L"&amp;A3393)*1,Varmeinstallation!A:A,0)),"Ingen varmeinstallationer")</f>
        <v>Centralvarme fra eget anlæg, et-kammer fyr</v>
      </c>
      <c r="I3393" s="1" t="str">
        <f ca="1">IFERROR(INDEX(Opvarmningsmiddel!B:B,MATCH(INDIRECT($A$1&amp;"M"&amp;A3393)*1,Opvarmningsmiddel!A:A,0)),"")</f>
        <v>Naturgas</v>
      </c>
      <c r="J3393" s="1">
        <f t="shared" ca="1" si="683"/>
        <v>0</v>
      </c>
      <c r="K3393" s="1" t="str">
        <f ca="1">IFERROR(INDEX(Relationstabel!$C$3:$K$10,MATCH(VALUE(INDIRECT($A$1&amp;"L"&amp;A3393)),Relationstabel!$A$3:$A$10,0),MATCH(IFERROR(VALUE(INDIRECT($A$1&amp;"M"&amp;A3393)),0),Relationstabel!$C$1:$K$1,0)),"Ingen varmeinstallationer")</f>
        <v>Naturgas</v>
      </c>
      <c r="L3393" s="1" t="str">
        <f ca="1">INDEX(Anvendelseskode!B:B,MATCH($E3393,Anvendelseskode!$A:$A,0))</f>
        <v>Fritliggende enfamilieshus (parcelhus)</v>
      </c>
      <c r="M3393" s="1" t="str">
        <f ca="1">INDEX(Anvendelseskode!C:C,MATCH($E3393,Anvendelseskode!$A:$A,0))</f>
        <v>Parcelhuse</v>
      </c>
      <c r="N3393" s="1" t="str">
        <f ca="1">INDEX(Anvendelseskode!D:D,MATCH($E3393,Anvendelseskode!$A:$A,0))</f>
        <v>Private husholdninger</v>
      </c>
      <c r="O3393" s="1" t="str">
        <f ca="1">IFERROR(INDEX(SBi!$2:$2,MATCH(G3393,SBi!$1:$1,1)),SBi!$K$2)</f>
        <v>Efter 2006</v>
      </c>
      <c r="P3393" s="1">
        <f ca="1">IFERROR(INDEX(SBi!$C$3:$K$28,MATCH(E3393,SBi!$B$3:$B$28,0),MATCH(O3393,SBi!$C$2:$K$2,0)),0)</f>
        <v>67.3</v>
      </c>
      <c r="Q3393" s="19">
        <f t="shared" ca="1" si="684"/>
        <v>8.7490000000000006</v>
      </c>
      <c r="R3393" s="19" t="str">
        <f ca="1">IFERROR(INDEX(VpD!$2:$2,MATCH(G3393,VpD!$1:$1,1)),VpD!$I$2)</f>
        <v>&gt;1998</v>
      </c>
      <c r="S3393" s="1">
        <f ca="1">IFERROR(INDEX(VpD!$C$3:$I$27,MATCH(E3393,VpD!$B$3:$B$27,0),MATCH(R3393,VpD!$C$2:$I$2,0)),0)</f>
        <v>72</v>
      </c>
      <c r="T3393" s="19">
        <f t="shared" ca="1" si="685"/>
        <v>9.36</v>
      </c>
      <c r="U3393" s="14" t="str">
        <f t="shared" ca="1" si="686"/>
        <v xml:space="preserve">713175.78 </v>
      </c>
      <c r="V3393" s="14" t="str">
        <f t="shared" ca="1" si="687"/>
        <v>6168525.45</v>
      </c>
      <c r="W3393" s="14" t="str">
        <f t="shared" ca="1" si="688"/>
        <v>POINT(713175.78 6168525.45)</v>
      </c>
      <c r="X3393" s="14" t="str">
        <f>IFERROR(INDEX(BygningOmraade!B:B,MATCH(A3393,BygningOmraade!A:A,0)),"")</f>
        <v/>
      </c>
    </row>
    <row r="3394" spans="1:24" s="14" customFormat="1" x14ac:dyDescent="0.25">
      <c r="A3394" s="14">
        <f t="shared" si="676"/>
        <v>3394</v>
      </c>
      <c r="B3394" s="14" t="str">
        <f t="shared" ca="1" si="677"/>
        <v>c888c100-70f5-44b9-92a7-13301f5b2f1e</v>
      </c>
      <c r="C3394" s="14" t="str">
        <f t="shared" ca="1" si="678"/>
        <v>0a3f507e-1cd9-32b8-e044-0003ba298018</v>
      </c>
      <c r="D3394" s="14">
        <f t="shared" ca="1" si="679"/>
        <v>994250</v>
      </c>
      <c r="E3394" s="1">
        <f t="shared" ca="1" si="680"/>
        <v>130</v>
      </c>
      <c r="F3394" s="1">
        <f t="shared" ca="1" si="681"/>
        <v>134</v>
      </c>
      <c r="G3394" s="1">
        <f t="shared" ca="1" si="682"/>
        <v>1975</v>
      </c>
      <c r="H3394" s="1" t="str">
        <f ca="1">IFERROR(INDEX(Varmeinstallation!B:B,MATCH(INDIRECT($A$1&amp;"L"&amp;A3394)*1,Varmeinstallation!A:A,0)),"Ingen varmeinstallationer")</f>
        <v>Fjernvarme/blokvarme (radiatorsystemer eller varmluftanlæg)</v>
      </c>
      <c r="I3394" s="1" t="str">
        <f ca="1">IFERROR(INDEX(Opvarmningsmiddel!B:B,MATCH(INDIRECT($A$1&amp;"M"&amp;A3394)*1,Opvarmningsmiddel!A:A,0)),"")</f>
        <v/>
      </c>
      <c r="J3394" s="1">
        <f t="shared" ca="1" si="683"/>
        <v>0</v>
      </c>
      <c r="K3394" s="1" t="str">
        <f ca="1">IFERROR(INDEX(Relationstabel!$C$3:$K$10,MATCH(VALUE(INDIRECT($A$1&amp;"L"&amp;A3394)),Relationstabel!$A$3:$A$10,0),MATCH(IFERROR(VALUE(INDIRECT($A$1&amp;"M"&amp;A3394)),0),Relationstabel!$C$1:$K$1,0)),"Ingen varmeinstallationer")</f>
        <v>Fjernvarme/ Blokvarme</v>
      </c>
      <c r="L3394" s="1" t="str">
        <f ca="1">INDEX(Anvendelseskode!B:B,MATCH($E3394,Anvendelseskode!$A:$A,0))</f>
        <v>Række-, kæde-, dobbelthus (lodret adskillelse mellem enhederne)</v>
      </c>
      <c r="M3394" s="1" t="str">
        <f ca="1">INDEX(Anvendelseskode!C:C,MATCH($E3394,Anvendelseskode!$A:$A,0))</f>
        <v>Række-, kæde og dobbelthuse</v>
      </c>
      <c r="N3394" s="1" t="str">
        <f ca="1">INDEX(Anvendelseskode!D:D,MATCH($E3394,Anvendelseskode!$A:$A,0))</f>
        <v>Private husholdninger</v>
      </c>
      <c r="O3394" s="1" t="str">
        <f ca="1">IFERROR(INDEX(SBi!$2:$2,MATCH(G3394,SBi!$1:$1,1)),SBi!$K$2)</f>
        <v>1973-1978</v>
      </c>
      <c r="P3394" s="1">
        <f ca="1">IFERROR(INDEX(SBi!$C$3:$K$28,MATCH(E3394,SBi!$B$3:$B$28,0),MATCH(O3394,SBi!$C$2:$K$2,0)),0)</f>
        <v>112.6</v>
      </c>
      <c r="Q3394" s="19">
        <f t="shared" ca="1" si="684"/>
        <v>15.0884</v>
      </c>
      <c r="R3394" s="19" t="str">
        <f ca="1">IFERROR(INDEX(VpD!$2:$2,MATCH(G3394,VpD!$1:$1,1)),VpD!$I$2)</f>
        <v>1973-1978</v>
      </c>
      <c r="S3394" s="1">
        <f ca="1">IFERROR(INDEX(VpD!$C$3:$I$27,MATCH(E3394,VpD!$B$3:$B$27,0),MATCH(R3394,VpD!$C$2:$I$2,0)),0)</f>
        <v>98</v>
      </c>
      <c r="T3394" s="19">
        <f t="shared" ca="1" si="685"/>
        <v>13.132</v>
      </c>
      <c r="U3394" s="14" t="str">
        <f t="shared" ca="1" si="686"/>
        <v xml:space="preserve">711335.64 </v>
      </c>
      <c r="V3394" s="14" t="str">
        <f t="shared" ca="1" si="687"/>
        <v>6172483.32</v>
      </c>
      <c r="W3394" s="14" t="str">
        <f t="shared" ca="1" si="688"/>
        <v>POINT(711335.64 6172483.32)</v>
      </c>
      <c r="X3394" s="14" t="str">
        <f>IFERROR(INDEX(BygningOmraade!B:B,MATCH(A3394,BygningOmraade!A:A,0)),"")</f>
        <v/>
      </c>
    </row>
    <row r="3395" spans="1:24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c8911afd-3bc1-4316-85d4-316a6966152f</v>
      </c>
      <c r="C3395" s="14" t="str">
        <f t="shared" ref="C3395:C3458" ca="1" si="691">INDIRECT($A$1&amp;"C"&amp;A3395)</f>
        <v>0a3f507e-1501-32b8-e044-0003ba298018</v>
      </c>
      <c r="D3395" s="14">
        <f t="shared" ref="D3395:D3458" ca="1" si="692">INDIRECT($A$1&amp;"D"&amp;A3395)</f>
        <v>993990</v>
      </c>
      <c r="E3395" s="1">
        <f t="shared" ref="E3395:E3458" ca="1" si="693">ROUNDDOWN(INDIRECT($A$1&amp;"E"&amp;A3395),-1)</f>
        <v>140</v>
      </c>
      <c r="F3395" s="1">
        <f t="shared" ref="F3395:F3458" ca="1" si="694">INDIRECT($A$1&amp;"G"&amp;A3395)+INDIRECT($A$1&amp;"H"&amp;A3395)+INDIRECT($A$1&amp;"I"&amp;A3395)*0.5</f>
        <v>1674</v>
      </c>
      <c r="G3395" s="1">
        <f t="shared" ref="G3395:G3458" ca="1" si="695">MAX(INDIRECT($A$1&amp;"J"&amp;A3395),INDIRECT($A$1&amp;"K"&amp;A3395))</f>
        <v>1964</v>
      </c>
      <c r="H3395" s="1" t="str">
        <f ca="1">IFERROR(INDEX(Varmeinstallation!B:B,MATCH(INDIRECT($A$1&amp;"L"&amp;A3395)*1,Varmeinstallation!A:A,0)),"Ingen varmeinstallationer")</f>
        <v>Fjernvarme/blokvarme (radiatorsystemer eller varmluftanlæg)</v>
      </c>
      <c r="I3395" s="1" t="str">
        <f ca="1">IFERROR(INDEX(Opvarmningsmiddel!B:B,MATCH(INDIRECT($A$1&amp;"M"&amp;A3395)*1,Opvarmningsmiddel!A:A,0)),"")</f>
        <v/>
      </c>
      <c r="J3395" s="1">
        <f t="shared" ref="J3395:J3458" ca="1" si="696">VALUE(INDIRECT($A$1&amp;"N"&amp;A3395))</f>
        <v>0</v>
      </c>
      <c r="K3395" s="1" t="str">
        <f ca="1">IFERROR(INDEX(Relationstabel!$C$3:$K$10,MATCH(VALUE(INDIRECT($A$1&amp;"L"&amp;A3395)),Relationstabel!$A$3:$A$10,0),MATCH(IFERROR(VALUE(INDIRECT($A$1&amp;"M"&amp;A3395)),0),Relationstabel!$C$1:$K$1,0)),"Ingen varmeinstallationer")</f>
        <v>Fjernvarme/ Blokvarme</v>
      </c>
      <c r="L3395" s="1" t="str">
        <f ca="1">INDEX(Anvendelseskode!B:B,MATCH($E3395,Anvendelseskode!$A:$A,0))</f>
        <v>Etageboligbebyggelse</v>
      </c>
      <c r="M3395" s="1" t="str">
        <f ca="1">INDEX(Anvendelseskode!C:C,MATCH($E3395,Anvendelseskode!$A:$A,0))</f>
        <v>Etageboligbebyggelse</v>
      </c>
      <c r="N3395" s="1" t="str">
        <f ca="1">INDEX(Anvendelseskode!D:D,MATCH($E3395,Anvendelseskode!$A:$A,0))</f>
        <v>Private husholdninger</v>
      </c>
      <c r="O3395" s="1" t="str">
        <f ca="1">IFERROR(INDEX(SBi!$2:$2,MATCH(G3395,SBi!$1:$1,1)),SBi!$K$2)</f>
        <v>1961-1972</v>
      </c>
      <c r="P3395" s="1">
        <f ca="1">IFERROR(INDEX(SBi!$C$3:$K$28,MATCH(E3395,SBi!$B$3:$B$28,0),MATCH(O3395,SBi!$C$2:$K$2,0)),0)</f>
        <v>132.30000000000001</v>
      </c>
      <c r="Q3395" s="19">
        <f t="shared" ref="Q3395:Q3458" ca="1" si="697">P3395*F3395/1000</f>
        <v>221.47020000000001</v>
      </c>
      <c r="R3395" s="19" t="str">
        <f ca="1">IFERROR(INDEX(VpD!$2:$2,MATCH(G3395,VpD!$1:$1,1)),VpD!$I$2)</f>
        <v>1961-1972</v>
      </c>
      <c r="S3395" s="1">
        <f ca="1">IFERROR(INDEX(VpD!$C$3:$I$27,MATCH(E3395,VpD!$B$3:$B$27,0),MATCH(R3395,VpD!$C$2:$I$2,0)),0)</f>
        <v>126</v>
      </c>
      <c r="T3395" s="19">
        <f t="shared" ref="T3395:T3458" ca="1" si="698">S3395*F3395/1000</f>
        <v>210.92400000000001</v>
      </c>
      <c r="U3395" s="14" t="str">
        <f t="shared" ref="U3395:U3458" ca="1" si="699">IFERROR(SUBSTITUTE(LEFT(W3395,FIND(" ",W3395)),"POINT(",""),"")</f>
        <v xml:space="preserve">711113.03 </v>
      </c>
      <c r="V3395" s="14" t="str">
        <f t="shared" ref="V3395:V3458" ca="1" si="700">IFERROR(SUBSTITUTE(RIGHT(W3395,LEN(W3395)-FIND(" ",W3395)),")",""),"")</f>
        <v>6172390.82</v>
      </c>
      <c r="W3395" s="14" t="str">
        <f t="shared" ref="W3395:W3458" ca="1" si="701">INDIRECT($A$1&amp;"o"&amp;A3395)</f>
        <v>POINT(711113.03 6172390.82)</v>
      </c>
      <c r="X3395" s="14" t="str">
        <f>IFERROR(INDEX(BygningOmraade!B:B,MATCH(A3395,BygningOmraade!A:A,0)),"")</f>
        <v/>
      </c>
    </row>
    <row r="3396" spans="1:24" s="14" customFormat="1" x14ac:dyDescent="0.25">
      <c r="A3396" s="14">
        <f t="shared" si="689"/>
        <v>3396</v>
      </c>
      <c r="B3396" s="14" t="str">
        <f t="shared" ca="1" si="690"/>
        <v>c8a3cbee-5aa7-462c-85c5-b14b083dacea</v>
      </c>
      <c r="C3396" s="14" t="str">
        <f t="shared" ca="1" si="691"/>
        <v>0a3f507e-22e8-32b8-e044-0003ba298018</v>
      </c>
      <c r="D3396" s="14">
        <f t="shared" ca="1" si="692"/>
        <v>995501</v>
      </c>
      <c r="E3396" s="1">
        <f t="shared" ca="1" si="693"/>
        <v>130</v>
      </c>
      <c r="F3396" s="1">
        <f t="shared" ca="1" si="694"/>
        <v>107</v>
      </c>
      <c r="G3396" s="1">
        <f t="shared" ca="1" si="695"/>
        <v>1983</v>
      </c>
      <c r="H3396" s="1" t="str">
        <f ca="1">IFERROR(INDEX(Varmeinstallation!B:B,MATCH(INDIRECT($A$1&amp;"L"&amp;A3396)*1,Varmeinstallation!A:A,0)),"Ingen varmeinstallationer")</f>
        <v>Fjernvarme/blokvarme (radiatorsystemer eller varmluftanlæg)</v>
      </c>
      <c r="I3396" s="1" t="str">
        <f ca="1">IFERROR(INDEX(Opvarmningsmiddel!B:B,MATCH(INDIRECT($A$1&amp;"M"&amp;A3396)*1,Opvarmningsmiddel!A:A,0)),"")</f>
        <v/>
      </c>
      <c r="J3396" s="1">
        <f t="shared" ca="1" si="696"/>
        <v>2</v>
      </c>
      <c r="K3396" s="1" t="str">
        <f ca="1">IFERROR(INDEX(Relationstabel!$C$3:$K$10,MATCH(VALUE(INDIRECT($A$1&amp;"L"&amp;A3396)),Relationstabel!$A$3:$A$10,0),MATCH(IFERROR(VALUE(INDIRECT($A$1&amp;"M"&amp;A3396)),0),Relationstabel!$C$1:$K$1,0)),"Ingen varmeinstallationer")</f>
        <v>Fjernvarme/ Blokvarme</v>
      </c>
      <c r="L3396" s="1" t="str">
        <f ca="1">INDEX(Anvendelseskode!B:B,MATCH($E3396,Anvendelseskode!$A:$A,0))</f>
        <v>Række-, kæde-, dobbelthus (lodret adskillelse mellem enhederne)</v>
      </c>
      <c r="M3396" s="1" t="str">
        <f ca="1">INDEX(Anvendelseskode!C:C,MATCH($E3396,Anvendelseskode!$A:$A,0))</f>
        <v>Række-, kæde og dobbelthuse</v>
      </c>
      <c r="N3396" s="1" t="str">
        <f ca="1">INDEX(Anvendelseskode!D:D,MATCH($E3396,Anvendelseskode!$A:$A,0))</f>
        <v>Private husholdninger</v>
      </c>
      <c r="O3396" s="1" t="str">
        <f ca="1">IFERROR(INDEX(SBi!$2:$2,MATCH(G3396,SBi!$1:$1,1)),SBi!$K$2)</f>
        <v>1979-1998</v>
      </c>
      <c r="P3396" s="1">
        <f ca="1">IFERROR(INDEX(SBi!$C$3:$K$28,MATCH(E3396,SBi!$B$3:$B$28,0),MATCH(O3396,SBi!$C$2:$K$2,0)),0)</f>
        <v>96.8</v>
      </c>
      <c r="Q3396" s="19">
        <f t="shared" ca="1" si="697"/>
        <v>10.3576</v>
      </c>
      <c r="R3396" s="19" t="str">
        <f ca="1">IFERROR(INDEX(VpD!$2:$2,MATCH(G3396,VpD!$1:$1,1)),VpD!$I$2)</f>
        <v>1979-1998</v>
      </c>
      <c r="S3396" s="1">
        <f ca="1">IFERROR(INDEX(VpD!$C$3:$I$27,MATCH(E3396,VpD!$B$3:$B$27,0),MATCH(R3396,VpD!$C$2:$I$2,0)),0)</f>
        <v>74</v>
      </c>
      <c r="T3396" s="19">
        <f t="shared" ca="1" si="698"/>
        <v>7.9180000000000001</v>
      </c>
      <c r="U3396" s="14" t="str">
        <f t="shared" ca="1" si="699"/>
        <v xml:space="preserve">711922.56 </v>
      </c>
      <c r="V3396" s="14" t="str">
        <f t="shared" ca="1" si="700"/>
        <v>6172046.57</v>
      </c>
      <c r="W3396" s="14" t="str">
        <f t="shared" ca="1" si="701"/>
        <v>POINT(711922.56 6172046.57)</v>
      </c>
      <c r="X3396" s="14" t="str">
        <f>IFERROR(INDEX(BygningOmraade!B:B,MATCH(A3396,BygningOmraade!A:A,0)),"")</f>
        <v/>
      </c>
    </row>
    <row r="3397" spans="1:24" s="14" customFormat="1" x14ac:dyDescent="0.25">
      <c r="A3397" s="14">
        <f t="shared" si="689"/>
        <v>3397</v>
      </c>
      <c r="B3397" s="14" t="str">
        <f t="shared" ca="1" si="690"/>
        <v>c8a8f923-188e-4e7d-856e-6bf0d80ed88d</v>
      </c>
      <c r="C3397" s="14" t="str">
        <f t="shared" ca="1" si="691"/>
        <v>0a3f507e-2009-32b8-e044-0003ba298018</v>
      </c>
      <c r="D3397" s="14">
        <f t="shared" ca="1" si="692"/>
        <v>993758</v>
      </c>
      <c r="E3397" s="1">
        <f t="shared" ca="1" si="693"/>
        <v>120</v>
      </c>
      <c r="F3397" s="1">
        <f t="shared" ca="1" si="694"/>
        <v>109</v>
      </c>
      <c r="G3397" s="1">
        <f t="shared" ca="1" si="695"/>
        <v>1973</v>
      </c>
      <c r="H3397" s="1" t="str">
        <f ca="1">IFERROR(INDEX(Varmeinstallation!B:B,MATCH(INDIRECT($A$1&amp;"L"&amp;A3397)*1,Varmeinstallation!A:A,0)),"Ingen varmeinstallationer")</f>
        <v>Centralvarme fra eget anlæg, et-kammer fyr</v>
      </c>
      <c r="I3397" s="1" t="str">
        <f ca="1">IFERROR(INDEX(Opvarmningsmiddel!B:B,MATCH(INDIRECT($A$1&amp;"M"&amp;A3397)*1,Opvarmningsmiddel!A:A,0)),"")</f>
        <v>Naturgas</v>
      </c>
      <c r="J3397" s="1">
        <f t="shared" ca="1" si="696"/>
        <v>0</v>
      </c>
      <c r="K3397" s="1" t="str">
        <f ca="1">IFERROR(INDEX(Relationstabel!$C$3:$K$10,MATCH(VALUE(INDIRECT($A$1&amp;"L"&amp;A3397)),Relationstabel!$A$3:$A$10,0),MATCH(IFERROR(VALUE(INDIRECT($A$1&amp;"M"&amp;A3397)),0),Relationstabel!$C$1:$K$1,0)),"Ingen varmeinstallationer")</f>
        <v>Naturgas</v>
      </c>
      <c r="L3397" s="1" t="str">
        <f ca="1">INDEX(Anvendelseskode!B:B,MATCH($E3397,Anvendelseskode!$A:$A,0))</f>
        <v>Fritliggende enfamilieshus (parcelhus)</v>
      </c>
      <c r="M3397" s="1" t="str">
        <f ca="1">INDEX(Anvendelseskode!C:C,MATCH($E3397,Anvendelseskode!$A:$A,0))</f>
        <v>Parcelhuse</v>
      </c>
      <c r="N3397" s="1" t="str">
        <f ca="1">INDEX(Anvendelseskode!D:D,MATCH($E3397,Anvendelseskode!$A:$A,0))</f>
        <v>Private husholdninger</v>
      </c>
      <c r="O3397" s="1" t="str">
        <f ca="1">IFERROR(INDEX(SBi!$2:$2,MATCH(G3397,SBi!$1:$1,1)),SBi!$K$2)</f>
        <v>1973-1978</v>
      </c>
      <c r="P3397" s="1">
        <f ca="1">IFERROR(INDEX(SBi!$C$3:$K$28,MATCH(E3397,SBi!$B$3:$B$28,0),MATCH(O3397,SBi!$C$2:$K$2,0)),0)</f>
        <v>119.8</v>
      </c>
      <c r="Q3397" s="19">
        <f t="shared" ca="1" si="697"/>
        <v>13.058199999999999</v>
      </c>
      <c r="R3397" s="19" t="str">
        <f ca="1">IFERROR(INDEX(VpD!$2:$2,MATCH(G3397,VpD!$1:$1,1)),VpD!$I$2)</f>
        <v>1973-1978</v>
      </c>
      <c r="S3397" s="1">
        <f ca="1">IFERROR(INDEX(VpD!$C$3:$I$27,MATCH(E3397,VpD!$B$3:$B$27,0),MATCH(R3397,VpD!$C$2:$I$2,0)),0)</f>
        <v>117</v>
      </c>
      <c r="T3397" s="19">
        <f t="shared" ca="1" si="698"/>
        <v>12.753</v>
      </c>
      <c r="U3397" s="14" t="str">
        <f t="shared" ca="1" si="699"/>
        <v xml:space="preserve">710814.24 </v>
      </c>
      <c r="V3397" s="14" t="str">
        <f t="shared" ca="1" si="700"/>
        <v>6171752.87</v>
      </c>
      <c r="W3397" s="14" t="str">
        <f t="shared" ca="1" si="701"/>
        <v>POINT(710814.24 6171752.87)</v>
      </c>
      <c r="X3397" s="14" t="str">
        <f>IFERROR(INDEX(BygningOmraade!B:B,MATCH(A3397,BygningOmraade!A:A,0)),"")</f>
        <v/>
      </c>
    </row>
    <row r="3398" spans="1:24" s="14" customFormat="1" x14ac:dyDescent="0.25">
      <c r="A3398" s="14">
        <f t="shared" si="689"/>
        <v>3398</v>
      </c>
      <c r="B3398" s="14" t="str">
        <f t="shared" ca="1" si="690"/>
        <v>c8ac6a2f-ee8c-4e51-ac75-6aa81070cc0f</v>
      </c>
      <c r="C3398" s="14" t="str">
        <f t="shared" ca="1" si="691"/>
        <v>0a3f507e-19fc-32b8-e044-0003ba298018</v>
      </c>
      <c r="D3398" s="14">
        <f t="shared" ca="1" si="692"/>
        <v>994443</v>
      </c>
      <c r="E3398" s="1">
        <f t="shared" ca="1" si="693"/>
        <v>130</v>
      </c>
      <c r="F3398" s="1">
        <f t="shared" ca="1" si="694"/>
        <v>126</v>
      </c>
      <c r="G3398" s="1">
        <f t="shared" ca="1" si="695"/>
        <v>1975</v>
      </c>
      <c r="H3398" s="1" t="str">
        <f ca="1">IFERROR(INDEX(Varmeinstallation!B:B,MATCH(INDIRECT($A$1&amp;"L"&amp;A3398)*1,Varmeinstallation!A:A,0)),"Ingen varmeinstallationer")</f>
        <v>Fjernvarme/blokvarme (radiatorsystemer eller varmluftanlæg)</v>
      </c>
      <c r="I3398" s="1" t="str">
        <f ca="1">IFERROR(INDEX(Opvarmningsmiddel!B:B,MATCH(INDIRECT($A$1&amp;"M"&amp;A3398)*1,Opvarmningsmiddel!A:A,0)),"")</f>
        <v/>
      </c>
      <c r="J3398" s="1">
        <f t="shared" ca="1" si="696"/>
        <v>2</v>
      </c>
      <c r="K3398" s="1" t="str">
        <f ca="1">IFERROR(INDEX(Relationstabel!$C$3:$K$10,MATCH(VALUE(INDIRECT($A$1&amp;"L"&amp;A3398)),Relationstabel!$A$3:$A$10,0),MATCH(IFERROR(VALUE(INDIRECT($A$1&amp;"M"&amp;A3398)),0),Relationstabel!$C$1:$K$1,0)),"Ingen varmeinstallationer")</f>
        <v>Fjernvarme/ Blokvarme</v>
      </c>
      <c r="L3398" s="1" t="str">
        <f ca="1">INDEX(Anvendelseskode!B:B,MATCH($E3398,Anvendelseskode!$A:$A,0))</f>
        <v>Række-, kæde-, dobbelthus (lodret adskillelse mellem enhederne)</v>
      </c>
      <c r="M3398" s="1" t="str">
        <f ca="1">INDEX(Anvendelseskode!C:C,MATCH($E3398,Anvendelseskode!$A:$A,0))</f>
        <v>Række-, kæde og dobbelthuse</v>
      </c>
      <c r="N3398" s="1" t="str">
        <f ca="1">INDEX(Anvendelseskode!D:D,MATCH($E3398,Anvendelseskode!$A:$A,0))</f>
        <v>Private husholdninger</v>
      </c>
      <c r="O3398" s="1" t="str">
        <f ca="1">IFERROR(INDEX(SBi!$2:$2,MATCH(G3398,SBi!$1:$1,1)),SBi!$K$2)</f>
        <v>1973-1978</v>
      </c>
      <c r="P3398" s="1">
        <f ca="1">IFERROR(INDEX(SBi!$C$3:$K$28,MATCH(E3398,SBi!$B$3:$B$28,0),MATCH(O3398,SBi!$C$2:$K$2,0)),0)</f>
        <v>112.6</v>
      </c>
      <c r="Q3398" s="19">
        <f t="shared" ca="1" si="697"/>
        <v>14.187599999999998</v>
      </c>
      <c r="R3398" s="19" t="str">
        <f ca="1">IFERROR(INDEX(VpD!$2:$2,MATCH(G3398,VpD!$1:$1,1)),VpD!$I$2)</f>
        <v>1973-1978</v>
      </c>
      <c r="S3398" s="1">
        <f ca="1">IFERROR(INDEX(VpD!$C$3:$I$27,MATCH(E3398,VpD!$B$3:$B$27,0),MATCH(R3398,VpD!$C$2:$I$2,0)),0)</f>
        <v>98</v>
      </c>
      <c r="T3398" s="19">
        <f t="shared" ca="1" si="698"/>
        <v>12.348000000000001</v>
      </c>
      <c r="U3398" s="14" t="str">
        <f t="shared" ca="1" si="699"/>
        <v xml:space="preserve">711537.41 </v>
      </c>
      <c r="V3398" s="14" t="str">
        <f t="shared" ca="1" si="700"/>
        <v>6172372.06</v>
      </c>
      <c r="W3398" s="14" t="str">
        <f t="shared" ca="1" si="701"/>
        <v>POINT(711537.41 6172372.06)</v>
      </c>
      <c r="X3398" s="14" t="str">
        <f>IFERROR(INDEX(BygningOmraade!B:B,MATCH(A3398,BygningOmraade!A:A,0)),"")</f>
        <v/>
      </c>
    </row>
    <row r="3399" spans="1:24" s="14" customFormat="1" x14ac:dyDescent="0.25">
      <c r="A3399" s="14">
        <f t="shared" si="689"/>
        <v>3399</v>
      </c>
      <c r="B3399" s="14" t="str">
        <f t="shared" ca="1" si="690"/>
        <v>c8ac9d4b-5e8e-406b-810d-f068c09b0536</v>
      </c>
      <c r="C3399" s="14" t="str">
        <f t="shared" ca="1" si="691"/>
        <v>0a3f507e-2374-32b8-e044-0003ba298018</v>
      </c>
      <c r="D3399" s="14">
        <f t="shared" ca="1" si="692"/>
        <v>996529</v>
      </c>
      <c r="E3399" s="1">
        <f t="shared" ca="1" si="693"/>
        <v>120</v>
      </c>
      <c r="F3399" s="1">
        <f t="shared" ca="1" si="694"/>
        <v>130</v>
      </c>
      <c r="G3399" s="1">
        <f t="shared" ca="1" si="695"/>
        <v>1995</v>
      </c>
      <c r="H3399" s="1" t="str">
        <f ca="1">IFERROR(INDEX(Varmeinstallation!B:B,MATCH(INDIRECT($A$1&amp;"L"&amp;A3399)*1,Varmeinstallation!A:A,0)),"Ingen varmeinstallationer")</f>
        <v>Centralvarme fra eget anlæg, et-kammer fyr</v>
      </c>
      <c r="I3399" s="1" t="str">
        <f ca="1">IFERROR(INDEX(Opvarmningsmiddel!B:B,MATCH(INDIRECT($A$1&amp;"M"&amp;A3399)*1,Opvarmningsmiddel!A:A,0)),"")</f>
        <v>Naturgas</v>
      </c>
      <c r="J3399" s="1">
        <f t="shared" ca="1" si="696"/>
        <v>0</v>
      </c>
      <c r="K3399" s="1" t="str">
        <f ca="1">IFERROR(INDEX(Relationstabel!$C$3:$K$10,MATCH(VALUE(INDIRECT($A$1&amp;"L"&amp;A3399)),Relationstabel!$A$3:$A$10,0),MATCH(IFERROR(VALUE(INDIRECT($A$1&amp;"M"&amp;A3399)),0),Relationstabel!$C$1:$K$1,0)),"Ingen varmeinstallationer")</f>
        <v>Naturgas</v>
      </c>
      <c r="L3399" s="1" t="str">
        <f ca="1">INDEX(Anvendelseskode!B:B,MATCH($E3399,Anvendelseskode!$A:$A,0))</f>
        <v>Fritliggende enfamilieshus (parcelhus)</v>
      </c>
      <c r="M3399" s="1" t="str">
        <f ca="1">INDEX(Anvendelseskode!C:C,MATCH($E3399,Anvendelseskode!$A:$A,0))</f>
        <v>Parcelhuse</v>
      </c>
      <c r="N3399" s="1" t="str">
        <f ca="1">INDEX(Anvendelseskode!D:D,MATCH($E3399,Anvendelseskode!$A:$A,0))</f>
        <v>Private husholdninger</v>
      </c>
      <c r="O3399" s="1" t="str">
        <f ca="1">IFERROR(INDEX(SBi!$2:$2,MATCH(G3399,SBi!$1:$1,1)),SBi!$K$2)</f>
        <v>1979-1998</v>
      </c>
      <c r="P3399" s="1">
        <f ca="1">IFERROR(INDEX(SBi!$C$3:$K$28,MATCH(E3399,SBi!$B$3:$B$28,0),MATCH(O3399,SBi!$C$2:$K$2,0)),0)</f>
        <v>105.4</v>
      </c>
      <c r="Q3399" s="19">
        <f t="shared" ca="1" si="697"/>
        <v>13.702</v>
      </c>
      <c r="R3399" s="19" t="str">
        <f ca="1">IFERROR(INDEX(VpD!$2:$2,MATCH(G3399,VpD!$1:$1,1)),VpD!$I$2)</f>
        <v>1979-1998</v>
      </c>
      <c r="S3399" s="1">
        <f ca="1">IFERROR(INDEX(VpD!$C$3:$I$27,MATCH(E3399,VpD!$B$3:$B$27,0),MATCH(R3399,VpD!$C$2:$I$2,0)),0)</f>
        <v>90</v>
      </c>
      <c r="T3399" s="19">
        <f t="shared" ca="1" si="698"/>
        <v>11.7</v>
      </c>
      <c r="U3399" s="14" t="str">
        <f t="shared" ca="1" si="699"/>
        <v xml:space="preserve">713242.94 </v>
      </c>
      <c r="V3399" s="14" t="str">
        <f t="shared" ca="1" si="700"/>
        <v>6168643.65</v>
      </c>
      <c r="W3399" s="14" t="str">
        <f t="shared" ca="1" si="701"/>
        <v>POINT(713242.94 6168643.65)</v>
      </c>
      <c r="X3399" s="14" t="str">
        <f>IFERROR(INDEX(BygningOmraade!B:B,MATCH(A3399,BygningOmraade!A:A,0)),"")</f>
        <v/>
      </c>
    </row>
    <row r="3400" spans="1:24" s="14" customFormat="1" x14ac:dyDescent="0.25">
      <c r="A3400" s="14">
        <f t="shared" si="689"/>
        <v>3400</v>
      </c>
      <c r="B3400" s="14" t="str">
        <f t="shared" ca="1" si="690"/>
        <v>c8b0652c-3783-4bf4-85fd-f9df8d44327a</v>
      </c>
      <c r="C3400" s="14" t="str">
        <f t="shared" ca="1" si="691"/>
        <v>53ba2f34-5ff8-2505-e044-0003ba298018</v>
      </c>
      <c r="D3400" s="14">
        <f t="shared" ca="1" si="692"/>
        <v>2702966</v>
      </c>
      <c r="E3400" s="1">
        <f t="shared" ca="1" si="693"/>
        <v>130</v>
      </c>
      <c r="F3400" s="1">
        <f t="shared" ca="1" si="694"/>
        <v>86</v>
      </c>
      <c r="G3400" s="1">
        <f t="shared" ca="1" si="695"/>
        <v>2008</v>
      </c>
      <c r="H3400" s="1" t="str">
        <f ca="1">IFERROR(INDEX(Varmeinstallation!B:B,MATCH(INDIRECT($A$1&amp;"L"&amp;A3400)*1,Varmeinstallation!A:A,0)),"Ingen varmeinstallationer")</f>
        <v>Centralvarme fra eget anlæg, et-kammer fyr</v>
      </c>
      <c r="I3400" s="1" t="str">
        <f ca="1">IFERROR(INDEX(Opvarmningsmiddel!B:B,MATCH(INDIRECT($A$1&amp;"M"&amp;A3400)*1,Opvarmningsmiddel!A:A,0)),"")</f>
        <v>Naturgas</v>
      </c>
      <c r="J3400" s="1">
        <f t="shared" ca="1" si="696"/>
        <v>90</v>
      </c>
      <c r="K3400" s="1" t="str">
        <f ca="1">IFERROR(INDEX(Relationstabel!$C$3:$K$10,MATCH(VALUE(INDIRECT($A$1&amp;"L"&amp;A3400)),Relationstabel!$A$3:$A$10,0),MATCH(IFERROR(VALUE(INDIRECT($A$1&amp;"M"&amp;A3400)),0),Relationstabel!$C$1:$K$1,0)),"Ingen varmeinstallationer")</f>
        <v>Naturgas</v>
      </c>
      <c r="L3400" s="1" t="str">
        <f ca="1">INDEX(Anvendelseskode!B:B,MATCH($E3400,Anvendelseskode!$A:$A,0))</f>
        <v>Række-, kæde-, dobbelthus (lodret adskillelse mellem enhederne)</v>
      </c>
      <c r="M3400" s="1" t="str">
        <f ca="1">INDEX(Anvendelseskode!C:C,MATCH($E3400,Anvendelseskode!$A:$A,0))</f>
        <v>Række-, kæde og dobbelthuse</v>
      </c>
      <c r="N3400" s="1" t="str">
        <f ca="1">INDEX(Anvendelseskode!D:D,MATCH($E3400,Anvendelseskode!$A:$A,0))</f>
        <v>Private husholdninger</v>
      </c>
      <c r="O3400" s="1" t="str">
        <f ca="1">IFERROR(INDEX(SBi!$2:$2,MATCH(G3400,SBi!$1:$1,1)),SBi!$K$2)</f>
        <v>Efter 2006</v>
      </c>
      <c r="P3400" s="1">
        <f ca="1">IFERROR(INDEX(SBi!$C$3:$K$28,MATCH(E3400,SBi!$B$3:$B$28,0),MATCH(O3400,SBi!$C$2:$K$2,0)),0)</f>
        <v>66.400000000000006</v>
      </c>
      <c r="Q3400" s="19">
        <f t="shared" ca="1" si="697"/>
        <v>5.7104000000000008</v>
      </c>
      <c r="R3400" s="19" t="str">
        <f ca="1">IFERROR(INDEX(VpD!$2:$2,MATCH(G3400,VpD!$1:$1,1)),VpD!$I$2)</f>
        <v>&gt;1998</v>
      </c>
      <c r="S3400" s="1">
        <f ca="1">IFERROR(INDEX(VpD!$C$3:$I$27,MATCH(E3400,VpD!$B$3:$B$27,0),MATCH(R3400,VpD!$C$2:$I$2,0)),0)</f>
        <v>65</v>
      </c>
      <c r="T3400" s="19">
        <f t="shared" ca="1" si="698"/>
        <v>5.59</v>
      </c>
      <c r="U3400" s="14" t="str">
        <f t="shared" ca="1" si="699"/>
        <v xml:space="preserve">712673.53 </v>
      </c>
      <c r="V3400" s="14" t="str">
        <f t="shared" ca="1" si="700"/>
        <v>6168730.71</v>
      </c>
      <c r="W3400" s="14" t="str">
        <f t="shared" ca="1" si="701"/>
        <v>POINT(712673.53 6168730.71)</v>
      </c>
      <c r="X3400" s="14" t="str">
        <f>IFERROR(INDEX(BygningOmraade!B:B,MATCH(A3400,BygningOmraade!A:A,0)),"")</f>
        <v/>
      </c>
    </row>
    <row r="3401" spans="1:24" s="14" customFormat="1" x14ac:dyDescent="0.25">
      <c r="A3401" s="14">
        <f t="shared" si="689"/>
        <v>3401</v>
      </c>
      <c r="B3401" s="14" t="str">
        <f t="shared" ca="1" si="690"/>
        <v>c8bfa06f-bba3-4258-8f81-944eeca780c7</v>
      </c>
      <c r="C3401" s="14" t="str">
        <f t="shared" ca="1" si="691"/>
        <v>0a3f507e-1e43-32b8-e044-0003ba298018</v>
      </c>
      <c r="D3401" s="14">
        <f t="shared" ca="1" si="692"/>
        <v>994366</v>
      </c>
      <c r="E3401" s="1">
        <f t="shared" ca="1" si="693"/>
        <v>120</v>
      </c>
      <c r="F3401" s="1">
        <f t="shared" ca="1" si="694"/>
        <v>138</v>
      </c>
      <c r="G3401" s="1">
        <f t="shared" ca="1" si="695"/>
        <v>1972</v>
      </c>
      <c r="H3401" s="1" t="str">
        <f ca="1">IFERROR(INDEX(Varmeinstallation!B:B,MATCH(INDIRECT($A$1&amp;"L"&amp;A3401)*1,Varmeinstallation!A:A,0)),"Ingen varmeinstallationer")</f>
        <v>Elovne, elpaneler</v>
      </c>
      <c r="I3401" s="1" t="str">
        <f ca="1">IFERROR(INDEX(Opvarmningsmiddel!B:B,MATCH(INDIRECT($A$1&amp;"M"&amp;A3401)*1,Opvarmningsmiddel!A:A,0)),"")</f>
        <v>Elektricitet</v>
      </c>
      <c r="J3401" s="1">
        <f t="shared" ca="1" si="696"/>
        <v>0</v>
      </c>
      <c r="K3401" s="1" t="str">
        <f ca="1">IFERROR(INDEX(Relationstabel!$C$3:$K$10,MATCH(VALUE(INDIRECT($A$1&amp;"L"&amp;A3401)),Relationstabel!$A$3:$A$10,0),MATCH(IFERROR(VALUE(INDIRECT($A$1&amp;"M"&amp;A3401)),0),Relationstabel!$C$1:$K$1,0)),"Ingen varmeinstallationer")</f>
        <v>Elvarme</v>
      </c>
      <c r="L3401" s="1" t="str">
        <f ca="1">INDEX(Anvendelseskode!B:B,MATCH($E3401,Anvendelseskode!$A:$A,0))</f>
        <v>Fritliggende enfamilieshus (parcelhus)</v>
      </c>
      <c r="M3401" s="1" t="str">
        <f ca="1">INDEX(Anvendelseskode!C:C,MATCH($E3401,Anvendelseskode!$A:$A,0))</f>
        <v>Parcelhuse</v>
      </c>
      <c r="N3401" s="1" t="str">
        <f ca="1">INDEX(Anvendelseskode!D:D,MATCH($E3401,Anvendelseskode!$A:$A,0))</f>
        <v>Private husholdninger</v>
      </c>
      <c r="O3401" s="1" t="str">
        <f ca="1">IFERROR(INDEX(SBi!$2:$2,MATCH(G3401,SBi!$1:$1,1)),SBi!$K$2)</f>
        <v>1961-1972</v>
      </c>
      <c r="P3401" s="1">
        <f ca="1">IFERROR(INDEX(SBi!$C$3:$K$28,MATCH(E3401,SBi!$B$3:$B$28,0),MATCH(O3401,SBi!$C$2:$K$2,0)),0)</f>
        <v>134.30000000000001</v>
      </c>
      <c r="Q3401" s="19">
        <f t="shared" ca="1" si="697"/>
        <v>18.5334</v>
      </c>
      <c r="R3401" s="19" t="str">
        <f ca="1">IFERROR(INDEX(VpD!$2:$2,MATCH(G3401,VpD!$1:$1,1)),VpD!$I$2)</f>
        <v>1961-1972</v>
      </c>
      <c r="S3401" s="1">
        <f ca="1">IFERROR(INDEX(VpD!$C$3:$I$27,MATCH(E3401,VpD!$B$3:$B$27,0),MATCH(R3401,VpD!$C$2:$I$2,0)),0)</f>
        <v>143</v>
      </c>
      <c r="T3401" s="19">
        <f t="shared" ca="1" si="698"/>
        <v>19.734000000000002</v>
      </c>
      <c r="U3401" s="14" t="str">
        <f t="shared" ca="1" si="699"/>
        <v xml:space="preserve">711589.56 </v>
      </c>
      <c r="V3401" s="14" t="str">
        <f t="shared" ca="1" si="700"/>
        <v>6171602.57</v>
      </c>
      <c r="W3401" s="14" t="str">
        <f t="shared" ca="1" si="701"/>
        <v>POINT(711589.56 6171602.57)</v>
      </c>
      <c r="X3401" s="14" t="str">
        <f>IFERROR(INDEX(BygningOmraade!B:B,MATCH(A3401,BygningOmraade!A:A,0)),"")</f>
        <v/>
      </c>
    </row>
    <row r="3402" spans="1:24" s="14" customFormat="1" x14ac:dyDescent="0.25">
      <c r="A3402" s="14">
        <f t="shared" si="689"/>
        <v>3402</v>
      </c>
      <c r="B3402" s="14" t="str">
        <f t="shared" ca="1" si="690"/>
        <v>c8d2eabc-dbef-4d7b-b594-a45104a85591</v>
      </c>
      <c r="C3402" s="14" t="str">
        <f t="shared" ca="1" si="691"/>
        <v>0a3f507e-1f15-32b8-e044-0003ba298018</v>
      </c>
      <c r="D3402" s="14">
        <f t="shared" ca="1" si="692"/>
        <v>994014</v>
      </c>
      <c r="E3402" s="1">
        <f t="shared" ca="1" si="693"/>
        <v>120</v>
      </c>
      <c r="F3402" s="1">
        <f t="shared" ca="1" si="694"/>
        <v>129</v>
      </c>
      <c r="G3402" s="1">
        <f t="shared" ca="1" si="695"/>
        <v>1969</v>
      </c>
      <c r="H3402" s="1" t="str">
        <f ca="1">IFERROR(INDEX(Varmeinstallation!B:B,MATCH(INDIRECT($A$1&amp;"L"&amp;A3402)*1,Varmeinstallation!A:A,0)),"Ingen varmeinstallationer")</f>
        <v>Fjernvarme/blokvarme (radiatorsystemer eller varmluftanlæg)</v>
      </c>
      <c r="I3402" s="1" t="str">
        <f ca="1">IFERROR(INDEX(Opvarmningsmiddel!B:B,MATCH(INDIRECT($A$1&amp;"M"&amp;A3402)*1,Opvarmningsmiddel!A:A,0)),"")</f>
        <v/>
      </c>
      <c r="J3402" s="1">
        <f t="shared" ca="1" si="696"/>
        <v>0</v>
      </c>
      <c r="K3402" s="1" t="str">
        <f ca="1">IFERROR(INDEX(Relationstabel!$C$3:$K$10,MATCH(VALUE(INDIRECT($A$1&amp;"L"&amp;A3402)),Relationstabel!$A$3:$A$10,0),MATCH(IFERROR(VALUE(INDIRECT($A$1&amp;"M"&amp;A3402)),0),Relationstabel!$C$1:$K$1,0)),"Ingen varmeinstallationer")</f>
        <v>Fjernvarme/ Blokvarme</v>
      </c>
      <c r="L3402" s="1" t="str">
        <f ca="1">INDEX(Anvendelseskode!B:B,MATCH($E3402,Anvendelseskode!$A:$A,0))</f>
        <v>Fritliggende enfamilieshus (parcelhus)</v>
      </c>
      <c r="M3402" s="1" t="str">
        <f ca="1">INDEX(Anvendelseskode!C:C,MATCH($E3402,Anvendelseskode!$A:$A,0))</f>
        <v>Parcelhuse</v>
      </c>
      <c r="N3402" s="1" t="str">
        <f ca="1">INDEX(Anvendelseskode!D:D,MATCH($E3402,Anvendelseskode!$A:$A,0))</f>
        <v>Private husholdninger</v>
      </c>
      <c r="O3402" s="1" t="str">
        <f ca="1">IFERROR(INDEX(SBi!$2:$2,MATCH(G3402,SBi!$1:$1,1)),SBi!$K$2)</f>
        <v>1961-1972</v>
      </c>
      <c r="P3402" s="1">
        <f ca="1">IFERROR(INDEX(SBi!$C$3:$K$28,MATCH(E3402,SBi!$B$3:$B$28,0),MATCH(O3402,SBi!$C$2:$K$2,0)),0)</f>
        <v>134.30000000000001</v>
      </c>
      <c r="Q3402" s="19">
        <f t="shared" ca="1" si="697"/>
        <v>17.3247</v>
      </c>
      <c r="R3402" s="19" t="str">
        <f ca="1">IFERROR(INDEX(VpD!$2:$2,MATCH(G3402,VpD!$1:$1,1)),VpD!$I$2)</f>
        <v>1961-1972</v>
      </c>
      <c r="S3402" s="1">
        <f ca="1">IFERROR(INDEX(VpD!$C$3:$I$27,MATCH(E3402,VpD!$B$3:$B$27,0),MATCH(R3402,VpD!$C$2:$I$2,0)),0)</f>
        <v>143</v>
      </c>
      <c r="T3402" s="19">
        <f t="shared" ca="1" si="698"/>
        <v>18.446999999999999</v>
      </c>
      <c r="U3402" s="14" t="str">
        <f t="shared" ca="1" si="699"/>
        <v xml:space="preserve">711096.62 </v>
      </c>
      <c r="V3402" s="14" t="str">
        <f t="shared" ca="1" si="700"/>
        <v>6172140.73</v>
      </c>
      <c r="W3402" s="14" t="str">
        <f t="shared" ca="1" si="701"/>
        <v>POINT(711096.62 6172140.73)</v>
      </c>
      <c r="X3402" s="14" t="str">
        <f>IFERROR(INDEX(BygningOmraade!B:B,MATCH(A3402,BygningOmraade!A:A,0)),"")</f>
        <v/>
      </c>
    </row>
    <row r="3403" spans="1:24" s="14" customFormat="1" x14ac:dyDescent="0.25">
      <c r="A3403" s="14">
        <f t="shared" si="689"/>
        <v>3403</v>
      </c>
      <c r="B3403" s="14" t="str">
        <f t="shared" ca="1" si="690"/>
        <v>c8e3e0c3-b113-4fb0-958a-834c1134e09b</v>
      </c>
      <c r="C3403" s="14" t="str">
        <f t="shared" ca="1" si="691"/>
        <v>0a3f507e-1c10-32b8-e044-0003ba298018</v>
      </c>
      <c r="D3403" s="14">
        <f t="shared" ca="1" si="692"/>
        <v>996882</v>
      </c>
      <c r="E3403" s="1">
        <f t="shared" ca="1" si="693"/>
        <v>130</v>
      </c>
      <c r="F3403" s="1">
        <f t="shared" ca="1" si="694"/>
        <v>110</v>
      </c>
      <c r="G3403" s="1">
        <f t="shared" ca="1" si="695"/>
        <v>1967</v>
      </c>
      <c r="H3403" s="1" t="str">
        <f ca="1">IFERROR(INDEX(Varmeinstallation!B:B,MATCH(INDIRECT($A$1&amp;"L"&amp;A3403)*1,Varmeinstallation!A:A,0)),"Ingen varmeinstallationer")</f>
        <v>Fjernvarme/blokvarme (radiatorsystemer eller varmluftanlæg)</v>
      </c>
      <c r="I3403" s="1" t="str">
        <f ca="1">IFERROR(INDEX(Opvarmningsmiddel!B:B,MATCH(INDIRECT($A$1&amp;"M"&amp;A3403)*1,Opvarmningsmiddel!A:A,0)),"")</f>
        <v/>
      </c>
      <c r="J3403" s="1">
        <f t="shared" ca="1" si="696"/>
        <v>2</v>
      </c>
      <c r="K3403" s="1" t="str">
        <f ca="1">IFERROR(INDEX(Relationstabel!$C$3:$K$10,MATCH(VALUE(INDIRECT($A$1&amp;"L"&amp;A3403)),Relationstabel!$A$3:$A$10,0),MATCH(IFERROR(VALUE(INDIRECT($A$1&amp;"M"&amp;A3403)),0),Relationstabel!$C$1:$K$1,0)),"Ingen varmeinstallationer")</f>
        <v>Fjernvarme/ Blokvarme</v>
      </c>
      <c r="L3403" s="1" t="str">
        <f ca="1">INDEX(Anvendelseskode!B:B,MATCH($E3403,Anvendelseskode!$A:$A,0))</f>
        <v>Række-, kæde-, dobbelthus (lodret adskillelse mellem enhederne)</v>
      </c>
      <c r="M3403" s="1" t="str">
        <f ca="1">INDEX(Anvendelseskode!C:C,MATCH($E3403,Anvendelseskode!$A:$A,0))</f>
        <v>Række-, kæde og dobbelthuse</v>
      </c>
      <c r="N3403" s="1" t="str">
        <f ca="1">INDEX(Anvendelseskode!D:D,MATCH($E3403,Anvendelseskode!$A:$A,0))</f>
        <v>Private husholdninger</v>
      </c>
      <c r="O3403" s="1" t="str">
        <f ca="1">IFERROR(INDEX(SBi!$2:$2,MATCH(G3403,SBi!$1:$1,1)),SBi!$K$2)</f>
        <v>1961-1972</v>
      </c>
      <c r="P3403" s="1">
        <f ca="1">IFERROR(INDEX(SBi!$C$3:$K$28,MATCH(E3403,SBi!$B$3:$B$28,0),MATCH(O3403,SBi!$C$2:$K$2,0)),0)</f>
        <v>119.9</v>
      </c>
      <c r="Q3403" s="19">
        <f t="shared" ca="1" si="697"/>
        <v>13.189</v>
      </c>
      <c r="R3403" s="19" t="str">
        <f ca="1">IFERROR(INDEX(VpD!$2:$2,MATCH(G3403,VpD!$1:$1,1)),VpD!$I$2)</f>
        <v>1961-1972</v>
      </c>
      <c r="S3403" s="1">
        <f ca="1">IFERROR(INDEX(VpD!$C$3:$I$27,MATCH(E3403,VpD!$B$3:$B$27,0),MATCH(R3403,VpD!$C$2:$I$2,0)),0)</f>
        <v>120</v>
      </c>
      <c r="T3403" s="19">
        <f t="shared" ca="1" si="698"/>
        <v>13.2</v>
      </c>
      <c r="U3403" s="14" t="str">
        <f t="shared" ca="1" si="699"/>
        <v xml:space="preserve">713651.17 </v>
      </c>
      <c r="V3403" s="14" t="str">
        <f t="shared" ca="1" si="700"/>
        <v>6169291.3</v>
      </c>
      <c r="W3403" s="14" t="str">
        <f t="shared" ca="1" si="701"/>
        <v>POINT(713651.17 6169291.3)</v>
      </c>
      <c r="X3403" s="14" t="str">
        <f>IFERROR(INDEX(BygningOmraade!B:B,MATCH(A3403,BygningOmraade!A:A,0)),"")</f>
        <v/>
      </c>
    </row>
    <row r="3404" spans="1:24" s="14" customFormat="1" x14ac:dyDescent="0.25">
      <c r="A3404" s="14">
        <f t="shared" si="689"/>
        <v>3404</v>
      </c>
      <c r="B3404" s="14" t="str">
        <f t="shared" ca="1" si="690"/>
        <v>c906b5a0-626c-4f22-a825-73ecc1767c0a</v>
      </c>
      <c r="C3404" s="14" t="str">
        <f t="shared" ca="1" si="691"/>
        <v>0a3f507e-1e91-32b8-e044-0003ba298018</v>
      </c>
      <c r="D3404" s="14">
        <f t="shared" ca="1" si="692"/>
        <v>994430</v>
      </c>
      <c r="E3404" s="1">
        <f t="shared" ca="1" si="693"/>
        <v>120</v>
      </c>
      <c r="F3404" s="1">
        <f t="shared" ca="1" si="694"/>
        <v>126</v>
      </c>
      <c r="G3404" s="1">
        <f t="shared" ca="1" si="695"/>
        <v>1972</v>
      </c>
      <c r="H3404" s="1" t="str">
        <f ca="1">IFERROR(INDEX(Varmeinstallation!B:B,MATCH(INDIRECT($A$1&amp;"L"&amp;A3404)*1,Varmeinstallation!A:A,0)),"Ingen varmeinstallationer")</f>
        <v>Centralvarme fra eget anlæg, et-kammer fyr</v>
      </c>
      <c r="I3404" s="1" t="str">
        <f ca="1">IFERROR(INDEX(Opvarmningsmiddel!B:B,MATCH(INDIRECT($A$1&amp;"M"&amp;A3404)*1,Opvarmningsmiddel!A:A,0)),"")</f>
        <v>Naturgas</v>
      </c>
      <c r="J3404" s="1">
        <f t="shared" ca="1" si="696"/>
        <v>2</v>
      </c>
      <c r="K3404" s="1" t="str">
        <f ca="1">IFERROR(INDEX(Relationstabel!$C$3:$K$10,MATCH(VALUE(INDIRECT($A$1&amp;"L"&amp;A3404)),Relationstabel!$A$3:$A$10,0),MATCH(IFERROR(VALUE(INDIRECT($A$1&amp;"M"&amp;A3404)),0),Relationstabel!$C$1:$K$1,0)),"Ingen varmeinstallationer")</f>
        <v>Naturgas</v>
      </c>
      <c r="L3404" s="1" t="str">
        <f ca="1">INDEX(Anvendelseskode!B:B,MATCH($E3404,Anvendelseskode!$A:$A,0))</f>
        <v>Fritliggende enfamilieshus (parcelhus)</v>
      </c>
      <c r="M3404" s="1" t="str">
        <f ca="1">INDEX(Anvendelseskode!C:C,MATCH($E3404,Anvendelseskode!$A:$A,0))</f>
        <v>Parcelhuse</v>
      </c>
      <c r="N3404" s="1" t="str">
        <f ca="1">INDEX(Anvendelseskode!D:D,MATCH($E3404,Anvendelseskode!$A:$A,0))</f>
        <v>Private husholdninger</v>
      </c>
      <c r="O3404" s="1" t="str">
        <f ca="1">IFERROR(INDEX(SBi!$2:$2,MATCH(G3404,SBi!$1:$1,1)),SBi!$K$2)</f>
        <v>1961-1972</v>
      </c>
      <c r="P3404" s="1">
        <f ca="1">IFERROR(INDEX(SBi!$C$3:$K$28,MATCH(E3404,SBi!$B$3:$B$28,0),MATCH(O3404,SBi!$C$2:$K$2,0)),0)</f>
        <v>134.30000000000001</v>
      </c>
      <c r="Q3404" s="19">
        <f t="shared" ca="1" si="697"/>
        <v>16.921800000000005</v>
      </c>
      <c r="R3404" s="19" t="str">
        <f ca="1">IFERROR(INDEX(VpD!$2:$2,MATCH(G3404,VpD!$1:$1,1)),VpD!$I$2)</f>
        <v>1961-1972</v>
      </c>
      <c r="S3404" s="1">
        <f ca="1">IFERROR(INDEX(VpD!$C$3:$I$27,MATCH(E3404,VpD!$B$3:$B$27,0),MATCH(R3404,VpD!$C$2:$I$2,0)),0)</f>
        <v>143</v>
      </c>
      <c r="T3404" s="19">
        <f t="shared" ca="1" si="698"/>
        <v>18.018000000000001</v>
      </c>
      <c r="U3404" s="14" t="str">
        <f t="shared" ca="1" si="699"/>
        <v xml:space="preserve">711541.53 </v>
      </c>
      <c r="V3404" s="14" t="str">
        <f t="shared" ca="1" si="700"/>
        <v>6172072.72</v>
      </c>
      <c r="W3404" s="14" t="str">
        <f t="shared" ca="1" si="701"/>
        <v>POINT(711541.53 6172072.72)</v>
      </c>
      <c r="X3404" s="14" t="str">
        <f>IFERROR(INDEX(BygningOmraade!B:B,MATCH(A3404,BygningOmraade!A:A,0)),"")</f>
        <v/>
      </c>
    </row>
    <row r="3405" spans="1:24" s="14" customFormat="1" x14ac:dyDescent="0.25">
      <c r="A3405" s="14">
        <f t="shared" si="689"/>
        <v>3405</v>
      </c>
      <c r="B3405" s="14" t="str">
        <f t="shared" ca="1" si="690"/>
        <v>c90ec34b-98fd-4d37-b3bd-8c40153622f2</v>
      </c>
      <c r="C3405" s="14" t="str">
        <f t="shared" ca="1" si="691"/>
        <v>0a3f507e-1d40-32b8-e044-0003ba298018</v>
      </c>
      <c r="D3405" s="14">
        <f t="shared" ca="1" si="692"/>
        <v>997268</v>
      </c>
      <c r="E3405" s="1">
        <f t="shared" ca="1" si="693"/>
        <v>130</v>
      </c>
      <c r="F3405" s="1">
        <f t="shared" ca="1" si="694"/>
        <v>109</v>
      </c>
      <c r="G3405" s="1">
        <f t="shared" ca="1" si="695"/>
        <v>1978</v>
      </c>
      <c r="H3405" s="1" t="str">
        <f ca="1">IFERROR(INDEX(Varmeinstallation!B:B,MATCH(INDIRECT($A$1&amp;"L"&amp;A3405)*1,Varmeinstallation!A:A,0)),"Ingen varmeinstallationer")</f>
        <v>Fjernvarme/blokvarme (radiatorsystemer eller varmluftanlæg)</v>
      </c>
      <c r="I3405" s="1" t="str">
        <f ca="1">IFERROR(INDEX(Opvarmningsmiddel!B:B,MATCH(INDIRECT($A$1&amp;"M"&amp;A3405)*1,Opvarmningsmiddel!A:A,0)),"")</f>
        <v/>
      </c>
      <c r="J3405" s="1">
        <f t="shared" ca="1" si="696"/>
        <v>0</v>
      </c>
      <c r="K3405" s="1" t="str">
        <f ca="1">IFERROR(INDEX(Relationstabel!$C$3:$K$10,MATCH(VALUE(INDIRECT($A$1&amp;"L"&amp;A3405)),Relationstabel!$A$3:$A$10,0),MATCH(IFERROR(VALUE(INDIRECT($A$1&amp;"M"&amp;A3405)),0),Relationstabel!$C$1:$K$1,0)),"Ingen varmeinstallationer")</f>
        <v>Fjernvarme/ Blokvarme</v>
      </c>
      <c r="L3405" s="1" t="str">
        <f ca="1">INDEX(Anvendelseskode!B:B,MATCH($E3405,Anvendelseskode!$A:$A,0))</f>
        <v>Række-, kæde-, dobbelthus (lodret adskillelse mellem enhederne)</v>
      </c>
      <c r="M3405" s="1" t="str">
        <f ca="1">INDEX(Anvendelseskode!C:C,MATCH($E3405,Anvendelseskode!$A:$A,0))</f>
        <v>Række-, kæde og dobbelthuse</v>
      </c>
      <c r="N3405" s="1" t="str">
        <f ca="1">INDEX(Anvendelseskode!D:D,MATCH($E3405,Anvendelseskode!$A:$A,0))</f>
        <v>Private husholdninger</v>
      </c>
      <c r="O3405" s="1" t="str">
        <f ca="1">IFERROR(INDEX(SBi!$2:$2,MATCH(G3405,SBi!$1:$1,1)),SBi!$K$2)</f>
        <v>1973-1978</v>
      </c>
      <c r="P3405" s="1">
        <f ca="1">IFERROR(INDEX(SBi!$C$3:$K$28,MATCH(E3405,SBi!$B$3:$B$28,0),MATCH(O3405,SBi!$C$2:$K$2,0)),0)</f>
        <v>112.6</v>
      </c>
      <c r="Q3405" s="19">
        <f t="shared" ca="1" si="697"/>
        <v>12.273399999999999</v>
      </c>
      <c r="R3405" s="19" t="str">
        <f ca="1">IFERROR(INDEX(VpD!$2:$2,MATCH(G3405,VpD!$1:$1,1)),VpD!$I$2)</f>
        <v>1973-1978</v>
      </c>
      <c r="S3405" s="1">
        <f ca="1">IFERROR(INDEX(VpD!$C$3:$I$27,MATCH(E3405,VpD!$B$3:$B$27,0),MATCH(R3405,VpD!$C$2:$I$2,0)),0)</f>
        <v>98</v>
      </c>
      <c r="T3405" s="19">
        <f t="shared" ca="1" si="698"/>
        <v>10.682</v>
      </c>
      <c r="U3405" s="14" t="str">
        <f t="shared" ca="1" si="699"/>
        <v xml:space="preserve">713696.33 </v>
      </c>
      <c r="V3405" s="14" t="str">
        <f t="shared" ca="1" si="700"/>
        <v>6169650.03</v>
      </c>
      <c r="W3405" s="14" t="str">
        <f t="shared" ca="1" si="701"/>
        <v>POINT(713696.33 6169650.03)</v>
      </c>
      <c r="X3405" s="14" t="str">
        <f>IFERROR(INDEX(BygningOmraade!B:B,MATCH(A3405,BygningOmraade!A:A,0)),"")</f>
        <v/>
      </c>
    </row>
    <row r="3406" spans="1:24" s="14" customFormat="1" x14ac:dyDescent="0.25">
      <c r="A3406" s="14">
        <f t="shared" si="689"/>
        <v>3406</v>
      </c>
      <c r="B3406" s="14" t="str">
        <f t="shared" ca="1" si="690"/>
        <v>c92a4038-6d1e-432f-9bb5-2c91e2947c43</v>
      </c>
      <c r="C3406" s="14" t="str">
        <f t="shared" ca="1" si="691"/>
        <v>0a3f507e-18da-32b8-e044-0003ba298018</v>
      </c>
      <c r="D3406" s="14">
        <f t="shared" ca="1" si="692"/>
        <v>994602</v>
      </c>
      <c r="E3406" s="1">
        <f t="shared" ca="1" si="693"/>
        <v>130</v>
      </c>
      <c r="F3406" s="1">
        <f t="shared" ca="1" si="694"/>
        <v>107</v>
      </c>
      <c r="G3406" s="1">
        <f t="shared" ca="1" si="695"/>
        <v>1982</v>
      </c>
      <c r="H3406" s="1" t="str">
        <f ca="1">IFERROR(INDEX(Varmeinstallation!B:B,MATCH(INDIRECT($A$1&amp;"L"&amp;A3406)*1,Varmeinstallation!A:A,0)),"Ingen varmeinstallationer")</f>
        <v>Fjernvarme/blokvarme (radiatorsystemer eller varmluftanlæg)</v>
      </c>
      <c r="I3406" s="1" t="str">
        <f ca="1">IFERROR(INDEX(Opvarmningsmiddel!B:B,MATCH(INDIRECT($A$1&amp;"M"&amp;A3406)*1,Opvarmningsmiddel!A:A,0)),"")</f>
        <v/>
      </c>
      <c r="J3406" s="1">
        <f t="shared" ca="1" si="696"/>
        <v>0</v>
      </c>
      <c r="K3406" s="1" t="str">
        <f ca="1">IFERROR(INDEX(Relationstabel!$C$3:$K$10,MATCH(VALUE(INDIRECT($A$1&amp;"L"&amp;A3406)),Relationstabel!$A$3:$A$10,0),MATCH(IFERROR(VALUE(INDIRECT($A$1&amp;"M"&amp;A3406)),0),Relationstabel!$C$1:$K$1,0)),"Ingen varmeinstallationer")</f>
        <v>Fjernvarme/ Blokvarme</v>
      </c>
      <c r="L3406" s="1" t="str">
        <f ca="1">INDEX(Anvendelseskode!B:B,MATCH($E3406,Anvendelseskode!$A:$A,0))</f>
        <v>Række-, kæde-, dobbelthus (lodret adskillelse mellem enhederne)</v>
      </c>
      <c r="M3406" s="1" t="str">
        <f ca="1">INDEX(Anvendelseskode!C:C,MATCH($E3406,Anvendelseskode!$A:$A,0))</f>
        <v>Række-, kæde og dobbelthuse</v>
      </c>
      <c r="N3406" s="1" t="str">
        <f ca="1">INDEX(Anvendelseskode!D:D,MATCH($E3406,Anvendelseskode!$A:$A,0))</f>
        <v>Private husholdninger</v>
      </c>
      <c r="O3406" s="1" t="str">
        <f ca="1">IFERROR(INDEX(SBi!$2:$2,MATCH(G3406,SBi!$1:$1,1)),SBi!$K$2)</f>
        <v>1979-1998</v>
      </c>
      <c r="P3406" s="1">
        <f ca="1">IFERROR(INDEX(SBi!$C$3:$K$28,MATCH(E3406,SBi!$B$3:$B$28,0),MATCH(O3406,SBi!$C$2:$K$2,0)),0)</f>
        <v>96.8</v>
      </c>
      <c r="Q3406" s="19">
        <f t="shared" ca="1" si="697"/>
        <v>10.3576</v>
      </c>
      <c r="R3406" s="19" t="str">
        <f ca="1">IFERROR(INDEX(VpD!$2:$2,MATCH(G3406,VpD!$1:$1,1)),VpD!$I$2)</f>
        <v>1979-1998</v>
      </c>
      <c r="S3406" s="1">
        <f ca="1">IFERROR(INDEX(VpD!$C$3:$I$27,MATCH(E3406,VpD!$B$3:$B$27,0),MATCH(R3406,VpD!$C$2:$I$2,0)),0)</f>
        <v>74</v>
      </c>
      <c r="T3406" s="19">
        <f t="shared" ca="1" si="698"/>
        <v>7.9180000000000001</v>
      </c>
      <c r="U3406" s="14" t="str">
        <f t="shared" ca="1" si="699"/>
        <v xml:space="preserve">711449.37 </v>
      </c>
      <c r="V3406" s="14" t="str">
        <f t="shared" ca="1" si="700"/>
        <v>6171872.52</v>
      </c>
      <c r="W3406" s="14" t="str">
        <f t="shared" ca="1" si="701"/>
        <v>POINT(711449.37 6171872.52)</v>
      </c>
      <c r="X3406" s="14" t="str">
        <f>IFERROR(INDEX(BygningOmraade!B:B,MATCH(A3406,BygningOmraade!A:A,0)),"")</f>
        <v/>
      </c>
    </row>
    <row r="3407" spans="1:24" s="14" customFormat="1" x14ac:dyDescent="0.25">
      <c r="A3407" s="14">
        <f t="shared" si="689"/>
        <v>3407</v>
      </c>
      <c r="B3407" s="14" t="str">
        <f t="shared" ca="1" si="690"/>
        <v>c93c1515-880d-4574-ba78-cb090942ee56</v>
      </c>
      <c r="C3407" s="14" t="str">
        <f t="shared" ca="1" si="691"/>
        <v>0a3f507e-17a2-32b8-e044-0003ba298018</v>
      </c>
      <c r="D3407" s="14">
        <f t="shared" ca="1" si="692"/>
        <v>997083</v>
      </c>
      <c r="E3407" s="1">
        <f t="shared" ca="1" si="693"/>
        <v>120</v>
      </c>
      <c r="F3407" s="1">
        <f t="shared" ca="1" si="694"/>
        <v>286</v>
      </c>
      <c r="G3407" s="1">
        <f t="shared" ca="1" si="695"/>
        <v>1978</v>
      </c>
      <c r="H3407" s="1" t="str">
        <f ca="1">IFERROR(INDEX(Varmeinstallation!B:B,MATCH(INDIRECT($A$1&amp;"L"&amp;A3407)*1,Varmeinstallation!A:A,0)),"Ingen varmeinstallationer")</f>
        <v>Centralvarme fra eget anlæg, et-kammer fyr</v>
      </c>
      <c r="I3407" s="1" t="str">
        <f ca="1">IFERROR(INDEX(Opvarmningsmiddel!B:B,MATCH(INDIRECT($A$1&amp;"M"&amp;A3407)*1,Opvarmningsmiddel!A:A,0)),"")</f>
        <v>Naturgas</v>
      </c>
      <c r="J3407" s="1">
        <f t="shared" ca="1" si="696"/>
        <v>2</v>
      </c>
      <c r="K3407" s="1" t="str">
        <f ca="1">IFERROR(INDEX(Relationstabel!$C$3:$K$10,MATCH(VALUE(INDIRECT($A$1&amp;"L"&amp;A3407)),Relationstabel!$A$3:$A$10,0),MATCH(IFERROR(VALUE(INDIRECT($A$1&amp;"M"&amp;A3407)),0),Relationstabel!$C$1:$K$1,0)),"Ingen varmeinstallationer")</f>
        <v>Naturgas</v>
      </c>
      <c r="L3407" s="1" t="str">
        <f ca="1">INDEX(Anvendelseskode!B:B,MATCH($E3407,Anvendelseskode!$A:$A,0))</f>
        <v>Fritliggende enfamilieshus (parcelhus)</v>
      </c>
      <c r="M3407" s="1" t="str">
        <f ca="1">INDEX(Anvendelseskode!C:C,MATCH($E3407,Anvendelseskode!$A:$A,0))</f>
        <v>Parcelhuse</v>
      </c>
      <c r="N3407" s="1" t="str">
        <f ca="1">INDEX(Anvendelseskode!D:D,MATCH($E3407,Anvendelseskode!$A:$A,0))</f>
        <v>Private husholdninger</v>
      </c>
      <c r="O3407" s="1" t="str">
        <f ca="1">IFERROR(INDEX(SBi!$2:$2,MATCH(G3407,SBi!$1:$1,1)),SBi!$K$2)</f>
        <v>1973-1978</v>
      </c>
      <c r="P3407" s="1">
        <f ca="1">IFERROR(INDEX(SBi!$C$3:$K$28,MATCH(E3407,SBi!$B$3:$B$28,0),MATCH(O3407,SBi!$C$2:$K$2,0)),0)</f>
        <v>119.8</v>
      </c>
      <c r="Q3407" s="19">
        <f t="shared" ca="1" si="697"/>
        <v>34.262799999999999</v>
      </c>
      <c r="R3407" s="19" t="str">
        <f ca="1">IFERROR(INDEX(VpD!$2:$2,MATCH(G3407,VpD!$1:$1,1)),VpD!$I$2)</f>
        <v>1973-1978</v>
      </c>
      <c r="S3407" s="1">
        <f ca="1">IFERROR(INDEX(VpD!$C$3:$I$27,MATCH(E3407,VpD!$B$3:$B$27,0),MATCH(R3407,VpD!$C$2:$I$2,0)),0)</f>
        <v>117</v>
      </c>
      <c r="T3407" s="19">
        <f t="shared" ca="1" si="698"/>
        <v>33.462000000000003</v>
      </c>
      <c r="U3407" s="14" t="str">
        <f t="shared" ca="1" si="699"/>
        <v xml:space="preserve">713580.76 </v>
      </c>
      <c r="V3407" s="14" t="str">
        <f t="shared" ca="1" si="700"/>
        <v>6168846.49</v>
      </c>
      <c r="W3407" s="14" t="str">
        <f t="shared" ca="1" si="701"/>
        <v>POINT(713580.76 6168846.49)</v>
      </c>
      <c r="X3407" s="14" t="str">
        <f>IFERROR(INDEX(BygningOmraade!B:B,MATCH(A3407,BygningOmraade!A:A,0)),"")</f>
        <v/>
      </c>
    </row>
    <row r="3408" spans="1:24" s="14" customFormat="1" x14ac:dyDescent="0.25">
      <c r="A3408" s="14">
        <f t="shared" si="689"/>
        <v>3408</v>
      </c>
      <c r="B3408" s="14" t="str">
        <f t="shared" ca="1" si="690"/>
        <v>c9588e2c-a401-4a7c-bf64-a1538ea5129e</v>
      </c>
      <c r="C3408" s="14" t="str">
        <f t="shared" ca="1" si="691"/>
        <v>0a3f507e-157c-32b8-e044-0003ba298018</v>
      </c>
      <c r="D3408" s="14">
        <f t="shared" ca="1" si="692"/>
        <v>996618</v>
      </c>
      <c r="E3408" s="1">
        <f t="shared" ca="1" si="693"/>
        <v>120</v>
      </c>
      <c r="F3408" s="1">
        <f t="shared" ca="1" si="694"/>
        <v>137</v>
      </c>
      <c r="G3408" s="1">
        <f t="shared" ca="1" si="695"/>
        <v>1980</v>
      </c>
      <c r="H3408" s="1" t="str">
        <f ca="1">IFERROR(INDEX(Varmeinstallation!B:B,MATCH(INDIRECT($A$1&amp;"L"&amp;A3408)*1,Varmeinstallation!A:A,0)),"Ingen varmeinstallationer")</f>
        <v>Elovne, elpaneler</v>
      </c>
      <c r="I3408" s="1" t="str">
        <f ca="1">IFERROR(INDEX(Opvarmningsmiddel!B:B,MATCH(INDIRECT($A$1&amp;"M"&amp;A3408)*1,Opvarmningsmiddel!A:A,0)),"")</f>
        <v>Elektricitet</v>
      </c>
      <c r="J3408" s="1">
        <f t="shared" ca="1" si="696"/>
        <v>0</v>
      </c>
      <c r="K3408" s="1" t="str">
        <f ca="1">IFERROR(INDEX(Relationstabel!$C$3:$K$10,MATCH(VALUE(INDIRECT($A$1&amp;"L"&amp;A3408)),Relationstabel!$A$3:$A$10,0),MATCH(IFERROR(VALUE(INDIRECT($A$1&amp;"M"&amp;A3408)),0),Relationstabel!$C$1:$K$1,0)),"Ingen varmeinstallationer")</f>
        <v>Elvarme</v>
      </c>
      <c r="L3408" s="1" t="str">
        <f ca="1">INDEX(Anvendelseskode!B:B,MATCH($E3408,Anvendelseskode!$A:$A,0))</f>
        <v>Fritliggende enfamilieshus (parcelhus)</v>
      </c>
      <c r="M3408" s="1" t="str">
        <f ca="1">INDEX(Anvendelseskode!C:C,MATCH($E3408,Anvendelseskode!$A:$A,0))</f>
        <v>Parcelhuse</v>
      </c>
      <c r="N3408" s="1" t="str">
        <f ca="1">INDEX(Anvendelseskode!D:D,MATCH($E3408,Anvendelseskode!$A:$A,0))</f>
        <v>Private husholdninger</v>
      </c>
      <c r="O3408" s="1" t="str">
        <f ca="1">IFERROR(INDEX(SBi!$2:$2,MATCH(G3408,SBi!$1:$1,1)),SBi!$K$2)</f>
        <v>1979-1998</v>
      </c>
      <c r="P3408" s="1">
        <f ca="1">IFERROR(INDEX(SBi!$C$3:$K$28,MATCH(E3408,SBi!$B$3:$B$28,0),MATCH(O3408,SBi!$C$2:$K$2,0)),0)</f>
        <v>105.4</v>
      </c>
      <c r="Q3408" s="19">
        <f t="shared" ca="1" si="697"/>
        <v>14.439800000000002</v>
      </c>
      <c r="R3408" s="19" t="str">
        <f ca="1">IFERROR(INDEX(VpD!$2:$2,MATCH(G3408,VpD!$1:$1,1)),VpD!$I$2)</f>
        <v>1979-1998</v>
      </c>
      <c r="S3408" s="1">
        <f ca="1">IFERROR(INDEX(VpD!$C$3:$I$27,MATCH(E3408,VpD!$B$3:$B$27,0),MATCH(R3408,VpD!$C$2:$I$2,0)),0)</f>
        <v>90</v>
      </c>
      <c r="T3408" s="19">
        <f t="shared" ca="1" si="698"/>
        <v>12.33</v>
      </c>
      <c r="U3408" s="14" t="str">
        <f t="shared" ca="1" si="699"/>
        <v xml:space="preserve">713566.91 </v>
      </c>
      <c r="V3408" s="14" t="str">
        <f t="shared" ca="1" si="700"/>
        <v>6168634.24</v>
      </c>
      <c r="W3408" s="14" t="str">
        <f t="shared" ca="1" si="701"/>
        <v>POINT(713566.91 6168634.24)</v>
      </c>
      <c r="X3408" s="14" t="str">
        <f>IFERROR(INDEX(BygningOmraade!B:B,MATCH(A3408,BygningOmraade!A:A,0)),"")</f>
        <v/>
      </c>
    </row>
    <row r="3409" spans="1:24" s="14" customFormat="1" x14ac:dyDescent="0.25">
      <c r="A3409" s="14">
        <f t="shared" si="689"/>
        <v>3409</v>
      </c>
      <c r="B3409" s="14" t="str">
        <f t="shared" ca="1" si="690"/>
        <v>c964ed49-8728-4185-82ab-0761bff5426f</v>
      </c>
      <c r="C3409" s="14" t="str">
        <f t="shared" ca="1" si="691"/>
        <v>0a3f507e-22d8-32b8-e044-0003ba298018</v>
      </c>
      <c r="D3409" s="14">
        <f t="shared" ca="1" si="692"/>
        <v>994876</v>
      </c>
      <c r="E3409" s="1">
        <f t="shared" ca="1" si="693"/>
        <v>440</v>
      </c>
      <c r="F3409" s="1">
        <f t="shared" ca="1" si="694"/>
        <v>951</v>
      </c>
      <c r="G3409" s="1">
        <f t="shared" ca="1" si="695"/>
        <v>1977</v>
      </c>
      <c r="H3409" s="1" t="str">
        <f ca="1">IFERROR(INDEX(Varmeinstallation!B:B,MATCH(INDIRECT($A$1&amp;"L"&amp;A3409)*1,Varmeinstallation!A:A,0)),"Ingen varmeinstallationer")</f>
        <v>Fjernvarme/blokvarme (radiatorsystemer eller varmluftanlæg)</v>
      </c>
      <c r="I3409" s="1" t="str">
        <f ca="1">IFERROR(INDEX(Opvarmningsmiddel!B:B,MATCH(INDIRECT($A$1&amp;"M"&amp;A3409)*1,Opvarmningsmiddel!A:A,0)),"")</f>
        <v/>
      </c>
      <c r="J3409" s="1">
        <f t="shared" ca="1" si="696"/>
        <v>0</v>
      </c>
      <c r="K3409" s="1" t="str">
        <f ca="1">IFERROR(INDEX(Relationstabel!$C$3:$K$10,MATCH(VALUE(INDIRECT($A$1&amp;"L"&amp;A3409)),Relationstabel!$A$3:$A$10,0),MATCH(IFERROR(VALUE(INDIRECT($A$1&amp;"M"&amp;A3409)),0),Relationstabel!$C$1:$K$1,0)),"Ingen varmeinstallationer")</f>
        <v>Fjernvarme/ Blokvarme</v>
      </c>
      <c r="L3409" s="1" t="str">
        <f ca="1">INDEX(Anvendelseskode!B:B,MATCH($E3409,Anvendelseskode!$A:$A,0))</f>
        <v>Daginstitutioner</v>
      </c>
      <c r="M3409" s="1" t="str">
        <f ca="1">INDEX(Anvendelseskode!C:C,MATCH($E3409,Anvendelseskode!$A:$A,0))</f>
        <v>Daginstitutioner</v>
      </c>
      <c r="N3409" s="1" t="str">
        <f ca="1">INDEX(Anvendelseskode!D:D,MATCH($E3409,Anvendelseskode!$A:$A,0))</f>
        <v>Kommunale og andre offentlige institutioner</v>
      </c>
      <c r="O3409" s="1" t="str">
        <f ca="1">IFERROR(INDEX(SBi!$2:$2,MATCH(G3409,SBi!$1:$1,1)),SBi!$K$2)</f>
        <v>1973-1978</v>
      </c>
      <c r="P3409" s="1">
        <f ca="1">IFERROR(INDEX(SBi!$C$3:$K$28,MATCH(E3409,SBi!$B$3:$B$28,0),MATCH(O3409,SBi!$C$2:$K$2,0)),0)</f>
        <v>166.1</v>
      </c>
      <c r="Q3409" s="19">
        <f t="shared" ca="1" si="697"/>
        <v>157.96110000000002</v>
      </c>
      <c r="R3409" s="19" t="str">
        <f ca="1">IFERROR(INDEX(VpD!$2:$2,MATCH(G3409,VpD!$1:$1,1)),VpD!$I$2)</f>
        <v>1973-1978</v>
      </c>
      <c r="S3409" s="1">
        <f ca="1">IFERROR(INDEX(VpD!$C$3:$I$27,MATCH(E3409,VpD!$B$3:$B$27,0),MATCH(R3409,VpD!$C$2:$I$2,0)),0)</f>
        <v>186</v>
      </c>
      <c r="T3409" s="19">
        <f t="shared" ca="1" si="698"/>
        <v>176.886</v>
      </c>
      <c r="U3409" s="14" t="str">
        <f t="shared" ca="1" si="699"/>
        <v xml:space="preserve">711838.11 </v>
      </c>
      <c r="V3409" s="14" t="str">
        <f t="shared" ca="1" si="700"/>
        <v>6172127.59</v>
      </c>
      <c r="W3409" s="14" t="str">
        <f t="shared" ca="1" si="701"/>
        <v>POINT(711838.11 6172127.59)</v>
      </c>
      <c r="X3409" s="14" t="str">
        <f>IFERROR(INDEX(BygningOmraade!B:B,MATCH(A3409,BygningOmraade!A:A,0)),"")</f>
        <v/>
      </c>
    </row>
    <row r="3410" spans="1:24" s="14" customFormat="1" x14ac:dyDescent="0.25">
      <c r="A3410" s="14">
        <f t="shared" si="689"/>
        <v>3410</v>
      </c>
      <c r="B3410" s="14" t="str">
        <f t="shared" ca="1" si="690"/>
        <v>c9826d5b-8d12-4117-a7f1-31b907f8923d</v>
      </c>
      <c r="C3410" s="14" t="str">
        <f t="shared" ca="1" si="691"/>
        <v>0a3f507e-1543-32b8-e044-0003ba298018</v>
      </c>
      <c r="D3410" s="14">
        <f t="shared" ca="1" si="692"/>
        <v>997100</v>
      </c>
      <c r="E3410" s="1">
        <f t="shared" ca="1" si="693"/>
        <v>130</v>
      </c>
      <c r="F3410" s="1">
        <f t="shared" ca="1" si="694"/>
        <v>102</v>
      </c>
      <c r="G3410" s="1">
        <f t="shared" ca="1" si="695"/>
        <v>1977</v>
      </c>
      <c r="H3410" s="1" t="str">
        <f ca="1">IFERROR(INDEX(Varmeinstallation!B:B,MATCH(INDIRECT($A$1&amp;"L"&amp;A3410)*1,Varmeinstallation!A:A,0)),"Ingen varmeinstallationer")</f>
        <v>Fjernvarme/blokvarme (radiatorsystemer eller varmluftanlæg)</v>
      </c>
      <c r="I3410" s="1" t="str">
        <f ca="1">IFERROR(INDEX(Opvarmningsmiddel!B:B,MATCH(INDIRECT($A$1&amp;"M"&amp;A3410)*1,Opvarmningsmiddel!A:A,0)),"")</f>
        <v/>
      </c>
      <c r="J3410" s="1">
        <f t="shared" ca="1" si="696"/>
        <v>0</v>
      </c>
      <c r="K3410" s="1" t="str">
        <f ca="1">IFERROR(INDEX(Relationstabel!$C$3:$K$10,MATCH(VALUE(INDIRECT($A$1&amp;"L"&amp;A3410)),Relationstabel!$A$3:$A$10,0),MATCH(IFERROR(VALUE(INDIRECT($A$1&amp;"M"&amp;A3410)),0),Relationstabel!$C$1:$K$1,0)),"Ingen varmeinstallationer")</f>
        <v>Fjernvarme/ Blokvarme</v>
      </c>
      <c r="L3410" s="1" t="str">
        <f ca="1">INDEX(Anvendelseskode!B:B,MATCH($E3410,Anvendelseskode!$A:$A,0))</f>
        <v>Række-, kæde-, dobbelthus (lodret adskillelse mellem enhederne)</v>
      </c>
      <c r="M3410" s="1" t="str">
        <f ca="1">INDEX(Anvendelseskode!C:C,MATCH($E3410,Anvendelseskode!$A:$A,0))</f>
        <v>Række-, kæde og dobbelthuse</v>
      </c>
      <c r="N3410" s="1" t="str">
        <f ca="1">INDEX(Anvendelseskode!D:D,MATCH($E3410,Anvendelseskode!$A:$A,0))</f>
        <v>Private husholdninger</v>
      </c>
      <c r="O3410" s="1" t="str">
        <f ca="1">IFERROR(INDEX(SBi!$2:$2,MATCH(G3410,SBi!$1:$1,1)),SBi!$K$2)</f>
        <v>1973-1978</v>
      </c>
      <c r="P3410" s="1">
        <f ca="1">IFERROR(INDEX(SBi!$C$3:$K$28,MATCH(E3410,SBi!$B$3:$B$28,0),MATCH(O3410,SBi!$C$2:$K$2,0)),0)</f>
        <v>112.6</v>
      </c>
      <c r="Q3410" s="19">
        <f t="shared" ca="1" si="697"/>
        <v>11.485199999999999</v>
      </c>
      <c r="R3410" s="19" t="str">
        <f ca="1">IFERROR(INDEX(VpD!$2:$2,MATCH(G3410,VpD!$1:$1,1)),VpD!$I$2)</f>
        <v>1973-1978</v>
      </c>
      <c r="S3410" s="1">
        <f ca="1">IFERROR(INDEX(VpD!$C$3:$I$27,MATCH(E3410,VpD!$B$3:$B$27,0),MATCH(R3410,VpD!$C$2:$I$2,0)),0)</f>
        <v>98</v>
      </c>
      <c r="T3410" s="19">
        <f t="shared" ca="1" si="698"/>
        <v>9.9960000000000004</v>
      </c>
      <c r="U3410" s="14" t="str">
        <f t="shared" ca="1" si="699"/>
        <v xml:space="preserve">713563.34 </v>
      </c>
      <c r="V3410" s="14" t="str">
        <f t="shared" ca="1" si="700"/>
        <v>6169480.15</v>
      </c>
      <c r="W3410" s="14" t="str">
        <f t="shared" ca="1" si="701"/>
        <v>POINT(713563.34 6169480.15)</v>
      </c>
      <c r="X3410" s="14" t="str">
        <f>IFERROR(INDEX(BygningOmraade!B:B,MATCH(A3410,BygningOmraade!A:A,0)),"")</f>
        <v/>
      </c>
    </row>
    <row r="3411" spans="1:24" s="14" customFormat="1" x14ac:dyDescent="0.25">
      <c r="A3411" s="14">
        <f t="shared" si="689"/>
        <v>3411</v>
      </c>
      <c r="B3411" s="14" t="str">
        <f t="shared" ca="1" si="690"/>
        <v>c993b04f-ebc4-4699-9d05-20dc0b7b78f6</v>
      </c>
      <c r="C3411" s="14" t="str">
        <f t="shared" ca="1" si="691"/>
        <v>0a3f507e-1612-32b8-e044-0003ba298018</v>
      </c>
      <c r="D3411" s="14">
        <f t="shared" ca="1" si="692"/>
        <v>994587</v>
      </c>
      <c r="E3411" s="1">
        <f t="shared" ca="1" si="693"/>
        <v>120</v>
      </c>
      <c r="F3411" s="1">
        <f t="shared" ca="1" si="694"/>
        <v>154</v>
      </c>
      <c r="G3411" s="1">
        <f t="shared" ca="1" si="695"/>
        <v>1985</v>
      </c>
      <c r="H3411" s="1" t="str">
        <f ca="1">IFERROR(INDEX(Varmeinstallation!B:B,MATCH(INDIRECT($A$1&amp;"L"&amp;A3411)*1,Varmeinstallation!A:A,0)),"Ingen varmeinstallationer")</f>
        <v>Centralvarme fra eget anlæg, et-kammer fyr</v>
      </c>
      <c r="I3411" s="1" t="str">
        <f ca="1">IFERROR(INDEX(Opvarmningsmiddel!B:B,MATCH(INDIRECT($A$1&amp;"M"&amp;A3411)*1,Opvarmningsmiddel!A:A,0)),"")</f>
        <v>Naturgas</v>
      </c>
      <c r="J3411" s="1">
        <f t="shared" ca="1" si="696"/>
        <v>2</v>
      </c>
      <c r="K3411" s="1" t="str">
        <f ca="1">IFERROR(INDEX(Relationstabel!$C$3:$K$10,MATCH(VALUE(INDIRECT($A$1&amp;"L"&amp;A3411)),Relationstabel!$A$3:$A$10,0),MATCH(IFERROR(VALUE(INDIRECT($A$1&amp;"M"&amp;A3411)),0),Relationstabel!$C$1:$K$1,0)),"Ingen varmeinstallationer")</f>
        <v>Naturgas</v>
      </c>
      <c r="L3411" s="1" t="str">
        <f ca="1">INDEX(Anvendelseskode!B:B,MATCH($E3411,Anvendelseskode!$A:$A,0))</f>
        <v>Fritliggende enfamilieshus (parcelhus)</v>
      </c>
      <c r="M3411" s="1" t="str">
        <f ca="1">INDEX(Anvendelseskode!C:C,MATCH($E3411,Anvendelseskode!$A:$A,0))</f>
        <v>Parcelhuse</v>
      </c>
      <c r="N3411" s="1" t="str">
        <f ca="1">INDEX(Anvendelseskode!D:D,MATCH($E3411,Anvendelseskode!$A:$A,0))</f>
        <v>Private husholdninger</v>
      </c>
      <c r="O3411" s="1" t="str">
        <f ca="1">IFERROR(INDEX(SBi!$2:$2,MATCH(G3411,SBi!$1:$1,1)),SBi!$K$2)</f>
        <v>1979-1998</v>
      </c>
      <c r="P3411" s="1">
        <f ca="1">IFERROR(INDEX(SBi!$C$3:$K$28,MATCH(E3411,SBi!$B$3:$B$28,0),MATCH(O3411,SBi!$C$2:$K$2,0)),0)</f>
        <v>105.4</v>
      </c>
      <c r="Q3411" s="19">
        <f t="shared" ca="1" si="697"/>
        <v>16.2316</v>
      </c>
      <c r="R3411" s="19" t="str">
        <f ca="1">IFERROR(INDEX(VpD!$2:$2,MATCH(G3411,VpD!$1:$1,1)),VpD!$I$2)</f>
        <v>1979-1998</v>
      </c>
      <c r="S3411" s="1">
        <f ca="1">IFERROR(INDEX(VpD!$C$3:$I$27,MATCH(E3411,VpD!$B$3:$B$27,0),MATCH(R3411,VpD!$C$2:$I$2,0)),0)</f>
        <v>90</v>
      </c>
      <c r="T3411" s="19">
        <f t="shared" ca="1" si="698"/>
        <v>13.86</v>
      </c>
      <c r="U3411" s="14" t="str">
        <f t="shared" ca="1" si="699"/>
        <v xml:space="preserve">711490.77 </v>
      </c>
      <c r="V3411" s="14" t="str">
        <f t="shared" ca="1" si="700"/>
        <v>6170880.83</v>
      </c>
      <c r="W3411" s="14" t="str">
        <f t="shared" ca="1" si="701"/>
        <v>POINT(711490.77 6170880.83)</v>
      </c>
      <c r="X3411" s="14" t="str">
        <f>IFERROR(INDEX(BygningOmraade!B:B,MATCH(A3411,BygningOmraade!A:A,0)),"")</f>
        <v/>
      </c>
    </row>
    <row r="3412" spans="1:24" s="14" customFormat="1" x14ac:dyDescent="0.25">
      <c r="A3412" s="14">
        <f t="shared" si="689"/>
        <v>3412</v>
      </c>
      <c r="B3412" s="14" t="str">
        <f t="shared" ca="1" si="690"/>
        <v>c99cace9-28e6-4321-9d47-c9a62990448c</v>
      </c>
      <c r="C3412" s="14" t="str">
        <f t="shared" ca="1" si="691"/>
        <v>0a3f507e-1dbb-32b8-e044-0003ba298018</v>
      </c>
      <c r="D3412" s="14">
        <f t="shared" ca="1" si="692"/>
        <v>2540513</v>
      </c>
      <c r="E3412" s="1">
        <f t="shared" ca="1" si="693"/>
        <v>120</v>
      </c>
      <c r="F3412" s="1">
        <f t="shared" ca="1" si="694"/>
        <v>187</v>
      </c>
      <c r="G3412" s="1">
        <f t="shared" ca="1" si="695"/>
        <v>2001</v>
      </c>
      <c r="H3412" s="1" t="str">
        <f ca="1">IFERROR(INDEX(Varmeinstallation!B:B,MATCH(INDIRECT($A$1&amp;"L"&amp;A3412)*1,Varmeinstallation!A:A,0)),"Ingen varmeinstallationer")</f>
        <v>Fjernvarme/blokvarme (radiatorsystemer eller varmluftanlæg)</v>
      </c>
      <c r="I3412" s="1" t="str">
        <f ca="1">IFERROR(INDEX(Opvarmningsmiddel!B:B,MATCH(INDIRECT($A$1&amp;"M"&amp;A3412)*1,Opvarmningsmiddel!A:A,0)),"")</f>
        <v/>
      </c>
      <c r="J3412" s="1">
        <f t="shared" ca="1" si="696"/>
        <v>0</v>
      </c>
      <c r="K3412" s="1" t="str">
        <f ca="1">IFERROR(INDEX(Relationstabel!$C$3:$K$10,MATCH(VALUE(INDIRECT($A$1&amp;"L"&amp;A3412)),Relationstabel!$A$3:$A$10,0),MATCH(IFERROR(VALUE(INDIRECT($A$1&amp;"M"&amp;A3412)),0),Relationstabel!$C$1:$K$1,0)),"Ingen varmeinstallationer")</f>
        <v>Fjernvarme/ Blokvarme</v>
      </c>
      <c r="L3412" s="1" t="str">
        <f ca="1">INDEX(Anvendelseskode!B:B,MATCH($E3412,Anvendelseskode!$A:$A,0))</f>
        <v>Fritliggende enfamilieshus (parcelhus)</v>
      </c>
      <c r="M3412" s="1" t="str">
        <f ca="1">INDEX(Anvendelseskode!C:C,MATCH($E3412,Anvendelseskode!$A:$A,0))</f>
        <v>Parcelhuse</v>
      </c>
      <c r="N3412" s="1" t="str">
        <f ca="1">INDEX(Anvendelseskode!D:D,MATCH($E3412,Anvendelseskode!$A:$A,0))</f>
        <v>Private husholdninger</v>
      </c>
      <c r="O3412" s="1" t="str">
        <f ca="1">IFERROR(INDEX(SBi!$2:$2,MATCH(G3412,SBi!$1:$1,1)),SBi!$K$2)</f>
        <v>1999-2006</v>
      </c>
      <c r="P3412" s="1">
        <f ca="1">IFERROR(INDEX(SBi!$C$3:$K$28,MATCH(E3412,SBi!$B$3:$B$28,0),MATCH(O3412,SBi!$C$2:$K$2,0)),0)</f>
        <v>83.9</v>
      </c>
      <c r="Q3412" s="19">
        <f t="shared" ca="1" si="697"/>
        <v>15.689300000000001</v>
      </c>
      <c r="R3412" s="19" t="str">
        <f ca="1">IFERROR(INDEX(VpD!$2:$2,MATCH(G3412,VpD!$1:$1,1)),VpD!$I$2)</f>
        <v>&gt;1998</v>
      </c>
      <c r="S3412" s="1">
        <f ca="1">IFERROR(INDEX(VpD!$C$3:$I$27,MATCH(E3412,VpD!$B$3:$B$27,0),MATCH(R3412,VpD!$C$2:$I$2,0)),0)</f>
        <v>72</v>
      </c>
      <c r="T3412" s="19">
        <f t="shared" ca="1" si="698"/>
        <v>13.464</v>
      </c>
      <c r="U3412" s="14" t="str">
        <f t="shared" ca="1" si="699"/>
        <v xml:space="preserve">712180.27 </v>
      </c>
      <c r="V3412" s="14" t="str">
        <f t="shared" ca="1" si="700"/>
        <v>6171933.61</v>
      </c>
      <c r="W3412" s="14" t="str">
        <f t="shared" ca="1" si="701"/>
        <v>POINT(712180.27 6171933.61)</v>
      </c>
      <c r="X3412" s="14" t="str">
        <f>IFERROR(INDEX(BygningOmraade!B:B,MATCH(A3412,BygningOmraade!A:A,0)),"")</f>
        <v/>
      </c>
    </row>
    <row r="3413" spans="1:24" s="14" customFormat="1" x14ac:dyDescent="0.25">
      <c r="A3413" s="14">
        <f t="shared" si="689"/>
        <v>3413</v>
      </c>
      <c r="B3413" s="14" t="str">
        <f t="shared" ca="1" si="690"/>
        <v>c9d34cfb-8971-43b6-a7ff-7eaa6a16b729</v>
      </c>
      <c r="C3413" s="14" t="str">
        <f t="shared" ca="1" si="691"/>
        <v>0a3f507e-24c7-32b8-e044-0003ba298018</v>
      </c>
      <c r="D3413" s="14">
        <f t="shared" ca="1" si="692"/>
        <v>996950</v>
      </c>
      <c r="E3413" s="1">
        <f t="shared" ca="1" si="693"/>
        <v>130</v>
      </c>
      <c r="F3413" s="1">
        <f t="shared" ca="1" si="694"/>
        <v>109</v>
      </c>
      <c r="G3413" s="1">
        <f t="shared" ca="1" si="695"/>
        <v>1978</v>
      </c>
      <c r="H3413" s="1" t="str">
        <f ca="1">IFERROR(INDEX(Varmeinstallation!B:B,MATCH(INDIRECT($A$1&amp;"L"&amp;A3413)*1,Varmeinstallation!A:A,0)),"Ingen varmeinstallationer")</f>
        <v>Fjernvarme/blokvarme (radiatorsystemer eller varmluftanlæg)</v>
      </c>
      <c r="I3413" s="1" t="str">
        <f ca="1">IFERROR(INDEX(Opvarmningsmiddel!B:B,MATCH(INDIRECT($A$1&amp;"M"&amp;A3413)*1,Opvarmningsmiddel!A:A,0)),"")</f>
        <v/>
      </c>
      <c r="J3413" s="1">
        <f t="shared" ca="1" si="696"/>
        <v>0</v>
      </c>
      <c r="K3413" s="1" t="str">
        <f ca="1">IFERROR(INDEX(Relationstabel!$C$3:$K$10,MATCH(VALUE(INDIRECT($A$1&amp;"L"&amp;A3413)),Relationstabel!$A$3:$A$10,0),MATCH(IFERROR(VALUE(INDIRECT($A$1&amp;"M"&amp;A3413)),0),Relationstabel!$C$1:$K$1,0)),"Ingen varmeinstallationer")</f>
        <v>Fjernvarme/ Blokvarme</v>
      </c>
      <c r="L3413" s="1" t="str">
        <f ca="1">INDEX(Anvendelseskode!B:B,MATCH($E3413,Anvendelseskode!$A:$A,0))</f>
        <v>Række-, kæde-, dobbelthus (lodret adskillelse mellem enhederne)</v>
      </c>
      <c r="M3413" s="1" t="str">
        <f ca="1">INDEX(Anvendelseskode!C:C,MATCH($E3413,Anvendelseskode!$A:$A,0))</f>
        <v>Række-, kæde og dobbelthuse</v>
      </c>
      <c r="N3413" s="1" t="str">
        <f ca="1">INDEX(Anvendelseskode!D:D,MATCH($E3413,Anvendelseskode!$A:$A,0))</f>
        <v>Private husholdninger</v>
      </c>
      <c r="O3413" s="1" t="str">
        <f ca="1">IFERROR(INDEX(SBi!$2:$2,MATCH(G3413,SBi!$1:$1,1)),SBi!$K$2)</f>
        <v>1973-1978</v>
      </c>
      <c r="P3413" s="1">
        <f ca="1">IFERROR(INDEX(SBi!$C$3:$K$28,MATCH(E3413,SBi!$B$3:$B$28,0),MATCH(O3413,SBi!$C$2:$K$2,0)),0)</f>
        <v>112.6</v>
      </c>
      <c r="Q3413" s="19">
        <f t="shared" ca="1" si="697"/>
        <v>12.273399999999999</v>
      </c>
      <c r="R3413" s="19" t="str">
        <f ca="1">IFERROR(INDEX(VpD!$2:$2,MATCH(G3413,VpD!$1:$1,1)),VpD!$I$2)</f>
        <v>1973-1978</v>
      </c>
      <c r="S3413" s="1">
        <f ca="1">IFERROR(INDEX(VpD!$C$3:$I$27,MATCH(E3413,VpD!$B$3:$B$27,0),MATCH(R3413,VpD!$C$2:$I$2,0)),0)</f>
        <v>98</v>
      </c>
      <c r="T3413" s="19">
        <f t="shared" ca="1" si="698"/>
        <v>10.682</v>
      </c>
      <c r="U3413" s="14" t="str">
        <f t="shared" ca="1" si="699"/>
        <v xml:space="preserve">713612.98 </v>
      </c>
      <c r="V3413" s="14" t="str">
        <f t="shared" ca="1" si="700"/>
        <v>6169772.22</v>
      </c>
      <c r="W3413" s="14" t="str">
        <f t="shared" ca="1" si="701"/>
        <v>POINT(713612.98 6169772.22)</v>
      </c>
      <c r="X3413" s="14" t="str">
        <f>IFERROR(INDEX(BygningOmraade!B:B,MATCH(A3413,BygningOmraade!A:A,0)),"")</f>
        <v/>
      </c>
    </row>
    <row r="3414" spans="1:24" s="14" customFormat="1" x14ac:dyDescent="0.25">
      <c r="A3414" s="14">
        <f t="shared" si="689"/>
        <v>3414</v>
      </c>
      <c r="B3414" s="14" t="str">
        <f t="shared" ca="1" si="690"/>
        <v>c9dbbaa0-f4fb-41c4-8cdb-c74dc5c64d0b</v>
      </c>
      <c r="C3414" s="14" t="str">
        <f t="shared" ca="1" si="691"/>
        <v>3cae7253-0940-0f90-e044-0003ba298018</v>
      </c>
      <c r="D3414" s="14">
        <f t="shared" ca="1" si="692"/>
        <v>2685029</v>
      </c>
      <c r="E3414" s="1">
        <f t="shared" ca="1" si="693"/>
        <v>130</v>
      </c>
      <c r="F3414" s="1">
        <f t="shared" ca="1" si="694"/>
        <v>125</v>
      </c>
      <c r="G3414" s="1">
        <f t="shared" ca="1" si="695"/>
        <v>2008</v>
      </c>
      <c r="H3414" s="1" t="str">
        <f ca="1">IFERROR(INDEX(Varmeinstallation!B:B,MATCH(INDIRECT($A$1&amp;"L"&amp;A3414)*1,Varmeinstallation!A:A,0)),"Ingen varmeinstallationer")</f>
        <v>Fjernvarme/blokvarme (radiatorsystemer eller varmluftanlæg)</v>
      </c>
      <c r="I3414" s="1" t="str">
        <f ca="1">IFERROR(INDEX(Opvarmningsmiddel!B:B,MATCH(INDIRECT($A$1&amp;"M"&amp;A3414)*1,Opvarmningsmiddel!A:A,0)),"")</f>
        <v/>
      </c>
      <c r="J3414" s="1">
        <f t="shared" ca="1" si="696"/>
        <v>90</v>
      </c>
      <c r="K3414" s="1" t="str">
        <f ca="1">IFERROR(INDEX(Relationstabel!$C$3:$K$10,MATCH(VALUE(INDIRECT($A$1&amp;"L"&amp;A3414)),Relationstabel!$A$3:$A$10,0),MATCH(IFERROR(VALUE(INDIRECT($A$1&amp;"M"&amp;A3414)),0),Relationstabel!$C$1:$K$1,0)),"Ingen varmeinstallationer")</f>
        <v>Fjernvarme/ Blokvarme</v>
      </c>
      <c r="L3414" s="1" t="str">
        <f ca="1">INDEX(Anvendelseskode!B:B,MATCH($E3414,Anvendelseskode!$A:$A,0))</f>
        <v>Række-, kæde-, dobbelthus (lodret adskillelse mellem enhederne)</v>
      </c>
      <c r="M3414" s="1" t="str">
        <f ca="1">INDEX(Anvendelseskode!C:C,MATCH($E3414,Anvendelseskode!$A:$A,0))</f>
        <v>Række-, kæde og dobbelthuse</v>
      </c>
      <c r="N3414" s="1" t="str">
        <f ca="1">INDEX(Anvendelseskode!D:D,MATCH($E3414,Anvendelseskode!$A:$A,0))</f>
        <v>Private husholdninger</v>
      </c>
      <c r="O3414" s="1" t="str">
        <f ca="1">IFERROR(INDEX(SBi!$2:$2,MATCH(G3414,SBi!$1:$1,1)),SBi!$K$2)</f>
        <v>Efter 2006</v>
      </c>
      <c r="P3414" s="1">
        <f ca="1">IFERROR(INDEX(SBi!$C$3:$K$28,MATCH(E3414,SBi!$B$3:$B$28,0),MATCH(O3414,SBi!$C$2:$K$2,0)),0)</f>
        <v>66.400000000000006</v>
      </c>
      <c r="Q3414" s="19">
        <f t="shared" ca="1" si="697"/>
        <v>8.3000000000000007</v>
      </c>
      <c r="R3414" s="19" t="str">
        <f ca="1">IFERROR(INDEX(VpD!$2:$2,MATCH(G3414,VpD!$1:$1,1)),VpD!$I$2)</f>
        <v>&gt;1998</v>
      </c>
      <c r="S3414" s="1">
        <f ca="1">IFERROR(INDEX(VpD!$C$3:$I$27,MATCH(E3414,VpD!$B$3:$B$27,0),MATCH(R3414,VpD!$C$2:$I$2,0)),0)</f>
        <v>65</v>
      </c>
      <c r="T3414" s="19">
        <f t="shared" ca="1" si="698"/>
        <v>8.125</v>
      </c>
      <c r="U3414" s="14" t="str">
        <f t="shared" ca="1" si="699"/>
        <v xml:space="preserve">711766.42 </v>
      </c>
      <c r="V3414" s="14" t="str">
        <f t="shared" ca="1" si="700"/>
        <v>6172623.22</v>
      </c>
      <c r="W3414" s="14" t="str">
        <f t="shared" ca="1" si="701"/>
        <v>POINT(711766.42 6172623.22)</v>
      </c>
      <c r="X3414" s="14" t="str">
        <f>IFERROR(INDEX(BygningOmraade!B:B,MATCH(A3414,BygningOmraade!A:A,0)),"")</f>
        <v/>
      </c>
    </row>
    <row r="3415" spans="1:24" s="14" customFormat="1" x14ac:dyDescent="0.25">
      <c r="A3415" s="14">
        <f t="shared" si="689"/>
        <v>3415</v>
      </c>
      <c r="B3415" s="14" t="str">
        <f t="shared" ca="1" si="690"/>
        <v>c9fb549c-dbb3-417f-aba3-e958b9f7dbad</v>
      </c>
      <c r="C3415" s="14" t="str">
        <f t="shared" ca="1" si="691"/>
        <v>0a3f507e-19e5-32b8-e044-0003ba298018</v>
      </c>
      <c r="D3415" s="14">
        <f t="shared" ca="1" si="692"/>
        <v>994689</v>
      </c>
      <c r="E3415" s="1">
        <f t="shared" ca="1" si="693"/>
        <v>130</v>
      </c>
      <c r="F3415" s="1">
        <f t="shared" ca="1" si="694"/>
        <v>124</v>
      </c>
      <c r="G3415" s="1">
        <f t="shared" ca="1" si="695"/>
        <v>1975</v>
      </c>
      <c r="H3415" s="1" t="str">
        <f ca="1">IFERROR(INDEX(Varmeinstallation!B:B,MATCH(INDIRECT($A$1&amp;"L"&amp;A3415)*1,Varmeinstallation!A:A,0)),"Ingen varmeinstallationer")</f>
        <v>Elovne, elpaneler</v>
      </c>
      <c r="I3415" s="1" t="str">
        <f ca="1">IFERROR(INDEX(Opvarmningsmiddel!B:B,MATCH(INDIRECT($A$1&amp;"M"&amp;A3415)*1,Opvarmningsmiddel!A:A,0)),"")</f>
        <v>Elektricitet</v>
      </c>
      <c r="J3415" s="1">
        <f t="shared" ca="1" si="696"/>
        <v>0</v>
      </c>
      <c r="K3415" s="1" t="str">
        <f ca="1">IFERROR(INDEX(Relationstabel!$C$3:$K$10,MATCH(VALUE(INDIRECT($A$1&amp;"L"&amp;A3415)),Relationstabel!$A$3:$A$10,0),MATCH(IFERROR(VALUE(INDIRECT($A$1&amp;"M"&amp;A3415)),0),Relationstabel!$C$1:$K$1,0)),"Ingen varmeinstallationer")</f>
        <v>Elvarme</v>
      </c>
      <c r="L3415" s="1" t="str">
        <f ca="1">INDEX(Anvendelseskode!B:B,MATCH($E3415,Anvendelseskode!$A:$A,0))</f>
        <v>Række-, kæde-, dobbelthus (lodret adskillelse mellem enhederne)</v>
      </c>
      <c r="M3415" s="1" t="str">
        <f ca="1">INDEX(Anvendelseskode!C:C,MATCH($E3415,Anvendelseskode!$A:$A,0))</f>
        <v>Række-, kæde og dobbelthuse</v>
      </c>
      <c r="N3415" s="1" t="str">
        <f ca="1">INDEX(Anvendelseskode!D:D,MATCH($E3415,Anvendelseskode!$A:$A,0))</f>
        <v>Private husholdninger</v>
      </c>
      <c r="O3415" s="1" t="str">
        <f ca="1">IFERROR(INDEX(SBi!$2:$2,MATCH(G3415,SBi!$1:$1,1)),SBi!$K$2)</f>
        <v>1973-1978</v>
      </c>
      <c r="P3415" s="1">
        <f ca="1">IFERROR(INDEX(SBi!$C$3:$K$28,MATCH(E3415,SBi!$B$3:$B$28,0),MATCH(O3415,SBi!$C$2:$K$2,0)),0)</f>
        <v>112.6</v>
      </c>
      <c r="Q3415" s="19">
        <f t="shared" ca="1" si="697"/>
        <v>13.962399999999999</v>
      </c>
      <c r="R3415" s="19" t="str">
        <f ca="1">IFERROR(INDEX(VpD!$2:$2,MATCH(G3415,VpD!$1:$1,1)),VpD!$I$2)</f>
        <v>1973-1978</v>
      </c>
      <c r="S3415" s="1">
        <f ca="1">IFERROR(INDEX(VpD!$C$3:$I$27,MATCH(E3415,VpD!$B$3:$B$27,0),MATCH(R3415,VpD!$C$2:$I$2,0)),0)</f>
        <v>98</v>
      </c>
      <c r="T3415" s="19">
        <f t="shared" ca="1" si="698"/>
        <v>12.151999999999999</v>
      </c>
      <c r="U3415" s="14" t="str">
        <f t="shared" ca="1" si="699"/>
        <v xml:space="preserve">711637.06 </v>
      </c>
      <c r="V3415" s="14" t="str">
        <f t="shared" ca="1" si="700"/>
        <v>6172309.8</v>
      </c>
      <c r="W3415" s="14" t="str">
        <f t="shared" ca="1" si="701"/>
        <v>POINT(711637.06 6172309.8)</v>
      </c>
      <c r="X3415" s="14" t="str">
        <f>IFERROR(INDEX(BygningOmraade!B:B,MATCH(A3415,BygningOmraade!A:A,0)),"")</f>
        <v/>
      </c>
    </row>
    <row r="3416" spans="1:24" s="14" customFormat="1" x14ac:dyDescent="0.25">
      <c r="A3416" s="14">
        <f t="shared" si="689"/>
        <v>3416</v>
      </c>
      <c r="B3416" s="14" t="str">
        <f t="shared" ca="1" si="690"/>
        <v>ca0441dd-0f12-40d6-b078-35cb2d5e5b85</v>
      </c>
      <c r="C3416" s="14" t="str">
        <f t="shared" ca="1" si="691"/>
        <v>0a3f507e-2432-32b8-e044-0003ba298018</v>
      </c>
      <c r="D3416" s="14">
        <f t="shared" ca="1" si="692"/>
        <v>2589275</v>
      </c>
      <c r="E3416" s="1">
        <f t="shared" ca="1" si="693"/>
        <v>130</v>
      </c>
      <c r="F3416" s="1">
        <f t="shared" ca="1" si="694"/>
        <v>103</v>
      </c>
      <c r="G3416" s="1">
        <f t="shared" ca="1" si="695"/>
        <v>2002</v>
      </c>
      <c r="H3416" s="1" t="str">
        <f ca="1">IFERROR(INDEX(Varmeinstallation!B:B,MATCH(INDIRECT($A$1&amp;"L"&amp;A3416)*1,Varmeinstallation!A:A,0)),"Ingen varmeinstallationer")</f>
        <v>Centralvarme fra eget anlæg, et-kammer fyr</v>
      </c>
      <c r="I3416" s="1" t="str">
        <f ca="1">IFERROR(INDEX(Opvarmningsmiddel!B:B,MATCH(INDIRECT($A$1&amp;"M"&amp;A3416)*1,Opvarmningsmiddel!A:A,0)),"")</f>
        <v>Naturgas</v>
      </c>
      <c r="J3416" s="1">
        <f t="shared" ca="1" si="696"/>
        <v>90</v>
      </c>
      <c r="K3416" s="1" t="str">
        <f ca="1">IFERROR(INDEX(Relationstabel!$C$3:$K$10,MATCH(VALUE(INDIRECT($A$1&amp;"L"&amp;A3416)),Relationstabel!$A$3:$A$10,0),MATCH(IFERROR(VALUE(INDIRECT($A$1&amp;"M"&amp;A3416)),0),Relationstabel!$C$1:$K$1,0)),"Ingen varmeinstallationer")</f>
        <v>Naturgas</v>
      </c>
      <c r="L3416" s="1" t="str">
        <f ca="1">INDEX(Anvendelseskode!B:B,MATCH($E3416,Anvendelseskode!$A:$A,0))</f>
        <v>Række-, kæde-, dobbelthus (lodret adskillelse mellem enhederne)</v>
      </c>
      <c r="M3416" s="1" t="str">
        <f ca="1">INDEX(Anvendelseskode!C:C,MATCH($E3416,Anvendelseskode!$A:$A,0))</f>
        <v>Række-, kæde og dobbelthuse</v>
      </c>
      <c r="N3416" s="1" t="str">
        <f ca="1">INDEX(Anvendelseskode!D:D,MATCH($E3416,Anvendelseskode!$A:$A,0))</f>
        <v>Private husholdninger</v>
      </c>
      <c r="O3416" s="1" t="str">
        <f ca="1">IFERROR(INDEX(SBi!$2:$2,MATCH(G3416,SBi!$1:$1,1)),SBi!$K$2)</f>
        <v>1999-2006</v>
      </c>
      <c r="P3416" s="1">
        <f ca="1">IFERROR(INDEX(SBi!$C$3:$K$28,MATCH(E3416,SBi!$B$3:$B$28,0),MATCH(O3416,SBi!$C$2:$K$2,0)),0)</f>
        <v>81.5</v>
      </c>
      <c r="Q3416" s="19">
        <f t="shared" ca="1" si="697"/>
        <v>8.3945000000000007</v>
      </c>
      <c r="R3416" s="19" t="str">
        <f ca="1">IFERROR(INDEX(VpD!$2:$2,MATCH(G3416,VpD!$1:$1,1)),VpD!$I$2)</f>
        <v>&gt;1998</v>
      </c>
      <c r="S3416" s="1">
        <f ca="1">IFERROR(INDEX(VpD!$C$3:$I$27,MATCH(E3416,VpD!$B$3:$B$27,0),MATCH(R3416,VpD!$C$2:$I$2,0)),0)</f>
        <v>65</v>
      </c>
      <c r="T3416" s="19">
        <f t="shared" ca="1" si="698"/>
        <v>6.6950000000000003</v>
      </c>
      <c r="U3416" s="14" t="str">
        <f t="shared" ca="1" si="699"/>
        <v xml:space="preserve">713876.31 </v>
      </c>
      <c r="V3416" s="14" t="str">
        <f t="shared" ca="1" si="700"/>
        <v>6168783.18</v>
      </c>
      <c r="W3416" s="14" t="str">
        <f t="shared" ca="1" si="701"/>
        <v>POINT(713876.31 6168783.18)</v>
      </c>
      <c r="X3416" s="14" t="str">
        <f>IFERROR(INDEX(BygningOmraade!B:B,MATCH(A3416,BygningOmraade!A:A,0)),"")</f>
        <v/>
      </c>
    </row>
    <row r="3417" spans="1:24" s="14" customFormat="1" x14ac:dyDescent="0.25">
      <c r="A3417" s="14">
        <f t="shared" si="689"/>
        <v>3417</v>
      </c>
      <c r="B3417" s="14" t="str">
        <f t="shared" ca="1" si="690"/>
        <v>ca05d6af-1825-4f86-b673-4b5ddc9b40ce</v>
      </c>
      <c r="C3417" s="14" t="str">
        <f t="shared" ca="1" si="691"/>
        <v>0a3f507e-190c-32b8-e044-0003ba298018</v>
      </c>
      <c r="D3417" s="14">
        <f t="shared" ca="1" si="692"/>
        <v>994128</v>
      </c>
      <c r="E3417" s="1">
        <f t="shared" ca="1" si="693"/>
        <v>120</v>
      </c>
      <c r="F3417" s="1">
        <f t="shared" ca="1" si="694"/>
        <v>195</v>
      </c>
      <c r="G3417" s="1">
        <f t="shared" ca="1" si="695"/>
        <v>2010</v>
      </c>
      <c r="H3417" s="1" t="str">
        <f ca="1">IFERROR(INDEX(Varmeinstallation!B:B,MATCH(INDIRECT($A$1&amp;"L"&amp;A3417)*1,Varmeinstallation!A:A,0)),"Ingen varmeinstallationer")</f>
        <v>Fjernvarme/blokvarme (radiatorsystemer eller varmluftanlæg)</v>
      </c>
      <c r="I3417" s="1" t="str">
        <f ca="1">IFERROR(INDEX(Opvarmningsmiddel!B:B,MATCH(INDIRECT($A$1&amp;"M"&amp;A3417)*1,Opvarmningsmiddel!A:A,0)),"")</f>
        <v/>
      </c>
      <c r="J3417" s="1">
        <f t="shared" ca="1" si="696"/>
        <v>2</v>
      </c>
      <c r="K3417" s="1" t="str">
        <f ca="1">IFERROR(INDEX(Relationstabel!$C$3:$K$10,MATCH(VALUE(INDIRECT($A$1&amp;"L"&amp;A3417)),Relationstabel!$A$3:$A$10,0),MATCH(IFERROR(VALUE(INDIRECT($A$1&amp;"M"&amp;A3417)),0),Relationstabel!$C$1:$K$1,0)),"Ingen varmeinstallationer")</f>
        <v>Fjernvarme/ Blokvarme</v>
      </c>
      <c r="L3417" s="1" t="str">
        <f ca="1">INDEX(Anvendelseskode!B:B,MATCH($E3417,Anvendelseskode!$A:$A,0))</f>
        <v>Fritliggende enfamilieshus (parcelhus)</v>
      </c>
      <c r="M3417" s="1" t="str">
        <f ca="1">INDEX(Anvendelseskode!C:C,MATCH($E3417,Anvendelseskode!$A:$A,0))</f>
        <v>Parcelhuse</v>
      </c>
      <c r="N3417" s="1" t="str">
        <f ca="1">INDEX(Anvendelseskode!D:D,MATCH($E3417,Anvendelseskode!$A:$A,0))</f>
        <v>Private husholdninger</v>
      </c>
      <c r="O3417" s="1" t="str">
        <f ca="1">IFERROR(INDEX(SBi!$2:$2,MATCH(G3417,SBi!$1:$1,1)),SBi!$K$2)</f>
        <v>Efter 2006</v>
      </c>
      <c r="P3417" s="1">
        <f ca="1">IFERROR(INDEX(SBi!$C$3:$K$28,MATCH(E3417,SBi!$B$3:$B$28,0),MATCH(O3417,SBi!$C$2:$K$2,0)),0)</f>
        <v>67.3</v>
      </c>
      <c r="Q3417" s="19">
        <f t="shared" ca="1" si="697"/>
        <v>13.1235</v>
      </c>
      <c r="R3417" s="19" t="str">
        <f ca="1">IFERROR(INDEX(VpD!$2:$2,MATCH(G3417,VpD!$1:$1,1)),VpD!$I$2)</f>
        <v>&gt;1998</v>
      </c>
      <c r="S3417" s="1">
        <f ca="1">IFERROR(INDEX(VpD!$C$3:$I$27,MATCH(E3417,VpD!$B$3:$B$27,0),MATCH(R3417,VpD!$C$2:$I$2,0)),0)</f>
        <v>72</v>
      </c>
      <c r="T3417" s="19">
        <f t="shared" ca="1" si="698"/>
        <v>14.04</v>
      </c>
      <c r="U3417" s="14" t="str">
        <f t="shared" ca="1" si="699"/>
        <v xml:space="preserve">711441.16 </v>
      </c>
      <c r="V3417" s="14" t="str">
        <f t="shared" ca="1" si="700"/>
        <v>6172176.62</v>
      </c>
      <c r="W3417" s="14" t="str">
        <f t="shared" ca="1" si="701"/>
        <v>POINT(711441.16 6172176.62)</v>
      </c>
      <c r="X3417" s="14" t="str">
        <f>IFERROR(INDEX(BygningOmraade!B:B,MATCH(A3417,BygningOmraade!A:A,0)),"")</f>
        <v/>
      </c>
    </row>
    <row r="3418" spans="1:24" s="14" customFormat="1" x14ac:dyDescent="0.25">
      <c r="A3418" s="14">
        <f t="shared" si="689"/>
        <v>3418</v>
      </c>
      <c r="B3418" s="14" t="str">
        <f t="shared" ca="1" si="690"/>
        <v>ca288511-9e2f-4bea-870c-7ace47c8f650</v>
      </c>
      <c r="C3418" s="14" t="str">
        <f t="shared" ca="1" si="691"/>
        <v>0a3f507e-1efb-32b8-e044-0003ba298018</v>
      </c>
      <c r="D3418" s="14">
        <f t="shared" ca="1" si="692"/>
        <v>994980</v>
      </c>
      <c r="E3418" s="1">
        <f t="shared" ca="1" si="693"/>
        <v>130</v>
      </c>
      <c r="F3418" s="1">
        <f t="shared" ca="1" si="694"/>
        <v>107</v>
      </c>
      <c r="G3418" s="1">
        <f t="shared" ca="1" si="695"/>
        <v>1969</v>
      </c>
      <c r="H3418" s="1" t="str">
        <f ca="1">IFERROR(INDEX(Varmeinstallation!B:B,MATCH(INDIRECT($A$1&amp;"L"&amp;A3418)*1,Varmeinstallation!A:A,0)),"Ingen varmeinstallationer")</f>
        <v>Fjernvarme/blokvarme (radiatorsystemer eller varmluftanlæg)</v>
      </c>
      <c r="I3418" s="1" t="str">
        <f ca="1">IFERROR(INDEX(Opvarmningsmiddel!B:B,MATCH(INDIRECT($A$1&amp;"M"&amp;A3418)*1,Opvarmningsmiddel!A:A,0)),"")</f>
        <v/>
      </c>
      <c r="J3418" s="1">
        <f t="shared" ca="1" si="696"/>
        <v>2</v>
      </c>
      <c r="K3418" s="1" t="str">
        <f ca="1">IFERROR(INDEX(Relationstabel!$C$3:$K$10,MATCH(VALUE(INDIRECT($A$1&amp;"L"&amp;A3418)),Relationstabel!$A$3:$A$10,0),MATCH(IFERROR(VALUE(INDIRECT($A$1&amp;"M"&amp;A3418)),0),Relationstabel!$C$1:$K$1,0)),"Ingen varmeinstallationer")</f>
        <v>Fjernvarme/ Blokvarme</v>
      </c>
      <c r="L3418" s="1" t="str">
        <f ca="1">INDEX(Anvendelseskode!B:B,MATCH($E3418,Anvendelseskode!$A:$A,0))</f>
        <v>Række-, kæde-, dobbelthus (lodret adskillelse mellem enhederne)</v>
      </c>
      <c r="M3418" s="1" t="str">
        <f ca="1">INDEX(Anvendelseskode!C:C,MATCH($E3418,Anvendelseskode!$A:$A,0))</f>
        <v>Række-, kæde og dobbelthuse</v>
      </c>
      <c r="N3418" s="1" t="str">
        <f ca="1">INDEX(Anvendelseskode!D:D,MATCH($E3418,Anvendelseskode!$A:$A,0))</f>
        <v>Private husholdninger</v>
      </c>
      <c r="O3418" s="1" t="str">
        <f ca="1">IFERROR(INDEX(SBi!$2:$2,MATCH(G3418,SBi!$1:$1,1)),SBi!$K$2)</f>
        <v>1961-1972</v>
      </c>
      <c r="P3418" s="1">
        <f ca="1">IFERROR(INDEX(SBi!$C$3:$K$28,MATCH(E3418,SBi!$B$3:$B$28,0),MATCH(O3418,SBi!$C$2:$K$2,0)),0)</f>
        <v>119.9</v>
      </c>
      <c r="Q3418" s="19">
        <f t="shared" ca="1" si="697"/>
        <v>12.829300000000002</v>
      </c>
      <c r="R3418" s="19" t="str">
        <f ca="1">IFERROR(INDEX(VpD!$2:$2,MATCH(G3418,VpD!$1:$1,1)),VpD!$I$2)</f>
        <v>1961-1972</v>
      </c>
      <c r="S3418" s="1">
        <f ca="1">IFERROR(INDEX(VpD!$C$3:$I$27,MATCH(E3418,VpD!$B$3:$B$27,0),MATCH(R3418,VpD!$C$2:$I$2,0)),0)</f>
        <v>120</v>
      </c>
      <c r="T3418" s="19">
        <f t="shared" ca="1" si="698"/>
        <v>12.84</v>
      </c>
      <c r="U3418" s="14" t="str">
        <f t="shared" ca="1" si="699"/>
        <v xml:space="preserve">711723.51 </v>
      </c>
      <c r="V3418" s="14" t="str">
        <f t="shared" ca="1" si="700"/>
        <v>6172297.19</v>
      </c>
      <c r="W3418" s="14" t="str">
        <f t="shared" ca="1" si="701"/>
        <v>POINT(711723.51 6172297.19)</v>
      </c>
      <c r="X3418" s="14" t="str">
        <f>IFERROR(INDEX(BygningOmraade!B:B,MATCH(A3418,BygningOmraade!A:A,0)),"")</f>
        <v/>
      </c>
    </row>
    <row r="3419" spans="1:24" s="14" customFormat="1" x14ac:dyDescent="0.25">
      <c r="A3419" s="14">
        <f t="shared" si="689"/>
        <v>3419</v>
      </c>
      <c r="B3419" s="14" t="str">
        <f t="shared" ca="1" si="690"/>
        <v>ca3e8c4c-16c6-4892-8399-7610d62cb1c7</v>
      </c>
      <c r="C3419" s="14" t="str">
        <f t="shared" ca="1" si="691"/>
        <v>0a3f507e-1667-32b8-e044-0003ba298018</v>
      </c>
      <c r="D3419" s="14">
        <f t="shared" ca="1" si="692"/>
        <v>996927</v>
      </c>
      <c r="E3419" s="1">
        <f t="shared" ca="1" si="693"/>
        <v>130</v>
      </c>
      <c r="F3419" s="1">
        <f t="shared" ca="1" si="694"/>
        <v>102</v>
      </c>
      <c r="G3419" s="1">
        <f t="shared" ca="1" si="695"/>
        <v>1977</v>
      </c>
      <c r="H3419" s="1" t="str">
        <f ca="1">IFERROR(INDEX(Varmeinstallation!B:B,MATCH(INDIRECT($A$1&amp;"L"&amp;A3419)*1,Varmeinstallation!A:A,0)),"Ingen varmeinstallationer")</f>
        <v>Fjernvarme/blokvarme (radiatorsystemer eller varmluftanlæg)</v>
      </c>
      <c r="I3419" s="1" t="str">
        <f ca="1">IFERROR(INDEX(Opvarmningsmiddel!B:B,MATCH(INDIRECT($A$1&amp;"M"&amp;A3419)*1,Opvarmningsmiddel!A:A,0)),"")</f>
        <v/>
      </c>
      <c r="J3419" s="1">
        <f t="shared" ca="1" si="696"/>
        <v>0</v>
      </c>
      <c r="K3419" s="1" t="str">
        <f ca="1">IFERROR(INDEX(Relationstabel!$C$3:$K$10,MATCH(VALUE(INDIRECT($A$1&amp;"L"&amp;A3419)),Relationstabel!$A$3:$A$10,0),MATCH(IFERROR(VALUE(INDIRECT($A$1&amp;"M"&amp;A3419)),0),Relationstabel!$C$1:$K$1,0)),"Ingen varmeinstallationer")</f>
        <v>Fjernvarme/ Blokvarme</v>
      </c>
      <c r="L3419" s="1" t="str">
        <f ca="1">INDEX(Anvendelseskode!B:B,MATCH($E3419,Anvendelseskode!$A:$A,0))</f>
        <v>Række-, kæde-, dobbelthus (lodret adskillelse mellem enhederne)</v>
      </c>
      <c r="M3419" s="1" t="str">
        <f ca="1">INDEX(Anvendelseskode!C:C,MATCH($E3419,Anvendelseskode!$A:$A,0))</f>
        <v>Række-, kæde og dobbelthuse</v>
      </c>
      <c r="N3419" s="1" t="str">
        <f ca="1">INDEX(Anvendelseskode!D:D,MATCH($E3419,Anvendelseskode!$A:$A,0))</f>
        <v>Private husholdninger</v>
      </c>
      <c r="O3419" s="1" t="str">
        <f ca="1">IFERROR(INDEX(SBi!$2:$2,MATCH(G3419,SBi!$1:$1,1)),SBi!$K$2)</f>
        <v>1973-1978</v>
      </c>
      <c r="P3419" s="1">
        <f ca="1">IFERROR(INDEX(SBi!$C$3:$K$28,MATCH(E3419,SBi!$B$3:$B$28,0),MATCH(O3419,SBi!$C$2:$K$2,0)),0)</f>
        <v>112.6</v>
      </c>
      <c r="Q3419" s="19">
        <f t="shared" ca="1" si="697"/>
        <v>11.485199999999999</v>
      </c>
      <c r="R3419" s="19" t="str">
        <f ca="1">IFERROR(INDEX(VpD!$2:$2,MATCH(G3419,VpD!$1:$1,1)),VpD!$I$2)</f>
        <v>1973-1978</v>
      </c>
      <c r="S3419" s="1">
        <f ca="1">IFERROR(INDEX(VpD!$C$3:$I$27,MATCH(E3419,VpD!$B$3:$B$27,0),MATCH(R3419,VpD!$C$2:$I$2,0)),0)</f>
        <v>98</v>
      </c>
      <c r="T3419" s="19">
        <f t="shared" ca="1" si="698"/>
        <v>9.9960000000000004</v>
      </c>
      <c r="U3419" s="14" t="str">
        <f t="shared" ca="1" si="699"/>
        <v xml:space="preserve">713636.98 </v>
      </c>
      <c r="V3419" s="14" t="str">
        <f t="shared" ca="1" si="700"/>
        <v>6169494.6</v>
      </c>
      <c r="W3419" s="14" t="str">
        <f t="shared" ca="1" si="701"/>
        <v>POINT(713636.98 6169494.6)</v>
      </c>
      <c r="X3419" s="14" t="str">
        <f>IFERROR(INDEX(BygningOmraade!B:B,MATCH(A3419,BygningOmraade!A:A,0)),"")</f>
        <v/>
      </c>
    </row>
    <row r="3420" spans="1:24" s="14" customFormat="1" x14ac:dyDescent="0.25">
      <c r="A3420" s="14">
        <f t="shared" si="689"/>
        <v>3420</v>
      </c>
      <c r="B3420" s="14" t="str">
        <f t="shared" ca="1" si="690"/>
        <v>ca3eb0f7-ab5d-4767-ae5a-ae99ac53d2ae</v>
      </c>
      <c r="C3420" s="14" t="str">
        <f t="shared" ca="1" si="691"/>
        <v>10cb6b9e-4225-4585-983f-5791775dab52</v>
      </c>
      <c r="D3420" s="14">
        <f t="shared" ca="1" si="692"/>
        <v>100098579</v>
      </c>
      <c r="E3420" s="1">
        <f t="shared" ca="1" si="693"/>
        <v>130</v>
      </c>
      <c r="F3420" s="1">
        <f t="shared" ca="1" si="694"/>
        <v>130</v>
      </c>
      <c r="G3420" s="1">
        <f t="shared" ca="1" si="695"/>
        <v>2017</v>
      </c>
      <c r="H3420" s="1" t="str">
        <f ca="1">IFERROR(INDEX(Varmeinstallation!B:B,MATCH(INDIRECT($A$1&amp;"L"&amp;A3420)*1,Varmeinstallation!A:A,0)),"Ingen varmeinstallationer")</f>
        <v>Fjernvarme/blokvarme (radiatorsystemer eller varmluftanlæg)</v>
      </c>
      <c r="I3420" s="1" t="str">
        <f ca="1">IFERROR(INDEX(Opvarmningsmiddel!B:B,MATCH(INDIRECT($A$1&amp;"M"&amp;A3420)*1,Opvarmningsmiddel!A:A,0)),"")</f>
        <v/>
      </c>
      <c r="J3420" s="1">
        <f t="shared" ca="1" si="696"/>
        <v>0</v>
      </c>
      <c r="K3420" s="1" t="str">
        <f ca="1">IFERROR(INDEX(Relationstabel!$C$3:$K$10,MATCH(VALUE(INDIRECT($A$1&amp;"L"&amp;A3420)),Relationstabel!$A$3:$A$10,0),MATCH(IFERROR(VALUE(INDIRECT($A$1&amp;"M"&amp;A3420)),0),Relationstabel!$C$1:$K$1,0)),"Ingen varmeinstallationer")</f>
        <v>Fjernvarme/ Blokvarme</v>
      </c>
      <c r="L3420" s="1" t="str">
        <f ca="1">INDEX(Anvendelseskode!B:B,MATCH($E3420,Anvendelseskode!$A:$A,0))</f>
        <v>Række-, kæde-, dobbelthus (lodret adskillelse mellem enhederne)</v>
      </c>
      <c r="M3420" s="1" t="str">
        <f ca="1">INDEX(Anvendelseskode!C:C,MATCH($E3420,Anvendelseskode!$A:$A,0))</f>
        <v>Række-, kæde og dobbelthuse</v>
      </c>
      <c r="N3420" s="1" t="str">
        <f ca="1">INDEX(Anvendelseskode!D:D,MATCH($E3420,Anvendelseskode!$A:$A,0))</f>
        <v>Private husholdninger</v>
      </c>
      <c r="O3420" s="1" t="str">
        <f ca="1">IFERROR(INDEX(SBi!$2:$2,MATCH(G3420,SBi!$1:$1,1)),SBi!$K$2)</f>
        <v>Efter 2006</v>
      </c>
      <c r="P3420" s="1">
        <f ca="1">IFERROR(INDEX(SBi!$C$3:$K$28,MATCH(E3420,SBi!$B$3:$B$28,0),MATCH(O3420,SBi!$C$2:$K$2,0)),0)</f>
        <v>66.400000000000006</v>
      </c>
      <c r="Q3420" s="19">
        <f t="shared" ca="1" si="697"/>
        <v>8.6319999999999997</v>
      </c>
      <c r="R3420" s="19" t="str">
        <f ca="1">IFERROR(INDEX(VpD!$2:$2,MATCH(G3420,VpD!$1:$1,1)),VpD!$I$2)</f>
        <v>&gt;1998</v>
      </c>
      <c r="S3420" s="1">
        <f ca="1">IFERROR(INDEX(VpD!$C$3:$I$27,MATCH(E3420,VpD!$B$3:$B$27,0),MATCH(R3420,VpD!$C$2:$I$2,0)),0)</f>
        <v>65</v>
      </c>
      <c r="T3420" s="19">
        <f t="shared" ca="1" si="698"/>
        <v>8.4499999999999993</v>
      </c>
      <c r="U3420" s="14" t="str">
        <f t="shared" ca="1" si="699"/>
        <v xml:space="preserve">711580.88 </v>
      </c>
      <c r="V3420" s="14" t="str">
        <f t="shared" ca="1" si="700"/>
        <v>6172711.79</v>
      </c>
      <c r="W3420" s="14" t="str">
        <f t="shared" ca="1" si="701"/>
        <v>POINT(711580.88 6172711.79)</v>
      </c>
      <c r="X3420" s="14" t="str">
        <f>IFERROR(INDEX(BygningOmraade!B:B,MATCH(A3420,BygningOmraade!A:A,0)),"")</f>
        <v/>
      </c>
    </row>
    <row r="3421" spans="1:24" s="14" customFormat="1" x14ac:dyDescent="0.25">
      <c r="A3421" s="14">
        <f t="shared" si="689"/>
        <v>3421</v>
      </c>
      <c r="B3421" s="14" t="str">
        <f t="shared" ca="1" si="690"/>
        <v>ca47844e-def0-4a16-8734-73aa6b45ac73</v>
      </c>
      <c r="C3421" s="14" t="str">
        <f t="shared" ca="1" si="691"/>
        <v>4591b5f9-a6ed-0dd9-e044-0003ba298018</v>
      </c>
      <c r="D3421" s="14">
        <f t="shared" ca="1" si="692"/>
        <v>2691220</v>
      </c>
      <c r="E3421" s="1">
        <f t="shared" ca="1" si="693"/>
        <v>130</v>
      </c>
      <c r="F3421" s="1">
        <f t="shared" ca="1" si="694"/>
        <v>120</v>
      </c>
      <c r="G3421" s="1">
        <f t="shared" ca="1" si="695"/>
        <v>2008</v>
      </c>
      <c r="H3421" s="1" t="str">
        <f ca="1">IFERROR(INDEX(Varmeinstallation!B:B,MATCH(INDIRECT($A$1&amp;"L"&amp;A3421)*1,Varmeinstallation!A:A,0)),"Ingen varmeinstallationer")</f>
        <v>Centralvarme fra eget anlæg, et-kammer fyr</v>
      </c>
      <c r="I3421" s="1" t="str">
        <f ca="1">IFERROR(INDEX(Opvarmningsmiddel!B:B,MATCH(INDIRECT($A$1&amp;"M"&amp;A3421)*1,Opvarmningsmiddel!A:A,0)),"")</f>
        <v>Naturgas</v>
      </c>
      <c r="J3421" s="1">
        <f t="shared" ca="1" si="696"/>
        <v>90</v>
      </c>
      <c r="K3421" s="1" t="str">
        <f ca="1">IFERROR(INDEX(Relationstabel!$C$3:$K$10,MATCH(VALUE(INDIRECT($A$1&amp;"L"&amp;A3421)),Relationstabel!$A$3:$A$10,0),MATCH(IFERROR(VALUE(INDIRECT($A$1&amp;"M"&amp;A3421)),0),Relationstabel!$C$1:$K$1,0)),"Ingen varmeinstallationer")</f>
        <v>Naturgas</v>
      </c>
      <c r="L3421" s="1" t="str">
        <f ca="1">INDEX(Anvendelseskode!B:B,MATCH($E3421,Anvendelseskode!$A:$A,0))</f>
        <v>Række-, kæde-, dobbelthus (lodret adskillelse mellem enhederne)</v>
      </c>
      <c r="M3421" s="1" t="str">
        <f ca="1">INDEX(Anvendelseskode!C:C,MATCH($E3421,Anvendelseskode!$A:$A,0))</f>
        <v>Række-, kæde og dobbelthuse</v>
      </c>
      <c r="N3421" s="1" t="str">
        <f ca="1">INDEX(Anvendelseskode!D:D,MATCH($E3421,Anvendelseskode!$A:$A,0))</f>
        <v>Private husholdninger</v>
      </c>
      <c r="O3421" s="1" t="str">
        <f ca="1">IFERROR(INDEX(SBi!$2:$2,MATCH(G3421,SBi!$1:$1,1)),SBi!$K$2)</f>
        <v>Efter 2006</v>
      </c>
      <c r="P3421" s="1">
        <f ca="1">IFERROR(INDEX(SBi!$C$3:$K$28,MATCH(E3421,SBi!$B$3:$B$28,0),MATCH(O3421,SBi!$C$2:$K$2,0)),0)</f>
        <v>66.400000000000006</v>
      </c>
      <c r="Q3421" s="19">
        <f t="shared" ca="1" si="697"/>
        <v>7.9680000000000009</v>
      </c>
      <c r="R3421" s="19" t="str">
        <f ca="1">IFERROR(INDEX(VpD!$2:$2,MATCH(G3421,VpD!$1:$1,1)),VpD!$I$2)</f>
        <v>&gt;1998</v>
      </c>
      <c r="S3421" s="1">
        <f ca="1">IFERROR(INDEX(VpD!$C$3:$I$27,MATCH(E3421,VpD!$B$3:$B$27,0),MATCH(R3421,VpD!$C$2:$I$2,0)),0)</f>
        <v>65</v>
      </c>
      <c r="T3421" s="19">
        <f t="shared" ca="1" si="698"/>
        <v>7.8</v>
      </c>
      <c r="U3421" s="14" t="str">
        <f t="shared" ca="1" si="699"/>
        <v xml:space="preserve">712549.66 </v>
      </c>
      <c r="V3421" s="14" t="str">
        <f t="shared" ca="1" si="700"/>
        <v>6168816.8</v>
      </c>
      <c r="W3421" s="14" t="str">
        <f t="shared" ca="1" si="701"/>
        <v>POINT(712549.66 6168816.8)</v>
      </c>
      <c r="X3421" s="14" t="str">
        <f>IFERROR(INDEX(BygningOmraade!B:B,MATCH(A3421,BygningOmraade!A:A,0)),"")</f>
        <v/>
      </c>
    </row>
    <row r="3422" spans="1:24" s="14" customFormat="1" x14ac:dyDescent="0.25">
      <c r="A3422" s="14">
        <f t="shared" si="689"/>
        <v>3422</v>
      </c>
      <c r="B3422" s="14" t="str">
        <f t="shared" ca="1" si="690"/>
        <v>ca5801b7-667b-42eb-9433-1e5881ca6ed9</v>
      </c>
      <c r="C3422" s="14" t="str">
        <f t="shared" ca="1" si="691"/>
        <v>0a3f507e-1548-32b8-e044-0003ba298018</v>
      </c>
      <c r="D3422" s="14">
        <f t="shared" ca="1" si="692"/>
        <v>996721</v>
      </c>
      <c r="E3422" s="1">
        <f t="shared" ca="1" si="693"/>
        <v>130</v>
      </c>
      <c r="F3422" s="1">
        <f t="shared" ca="1" si="694"/>
        <v>102</v>
      </c>
      <c r="G3422" s="1">
        <f t="shared" ca="1" si="695"/>
        <v>1977</v>
      </c>
      <c r="H3422" s="1" t="str">
        <f ca="1">IFERROR(INDEX(Varmeinstallation!B:B,MATCH(INDIRECT($A$1&amp;"L"&amp;A3422)*1,Varmeinstallation!A:A,0)),"Ingen varmeinstallationer")</f>
        <v>Fjernvarme/blokvarme (radiatorsystemer eller varmluftanlæg)</v>
      </c>
      <c r="I3422" s="1" t="str">
        <f ca="1">IFERROR(INDEX(Opvarmningsmiddel!B:B,MATCH(INDIRECT($A$1&amp;"M"&amp;A3422)*1,Opvarmningsmiddel!A:A,0)),"")</f>
        <v/>
      </c>
      <c r="J3422" s="1">
        <f t="shared" ca="1" si="696"/>
        <v>0</v>
      </c>
      <c r="K3422" s="1" t="str">
        <f ca="1">IFERROR(INDEX(Relationstabel!$C$3:$K$10,MATCH(VALUE(INDIRECT($A$1&amp;"L"&amp;A3422)),Relationstabel!$A$3:$A$10,0),MATCH(IFERROR(VALUE(INDIRECT($A$1&amp;"M"&amp;A3422)),0),Relationstabel!$C$1:$K$1,0)),"Ingen varmeinstallationer")</f>
        <v>Fjernvarme/ Blokvarme</v>
      </c>
      <c r="L3422" s="1" t="str">
        <f ca="1">INDEX(Anvendelseskode!B:B,MATCH($E3422,Anvendelseskode!$A:$A,0))</f>
        <v>Række-, kæde-, dobbelthus (lodret adskillelse mellem enhederne)</v>
      </c>
      <c r="M3422" s="1" t="str">
        <f ca="1">INDEX(Anvendelseskode!C:C,MATCH($E3422,Anvendelseskode!$A:$A,0))</f>
        <v>Række-, kæde og dobbelthuse</v>
      </c>
      <c r="N3422" s="1" t="str">
        <f ca="1">INDEX(Anvendelseskode!D:D,MATCH($E3422,Anvendelseskode!$A:$A,0))</f>
        <v>Private husholdninger</v>
      </c>
      <c r="O3422" s="1" t="str">
        <f ca="1">IFERROR(INDEX(SBi!$2:$2,MATCH(G3422,SBi!$1:$1,1)),SBi!$K$2)</f>
        <v>1973-1978</v>
      </c>
      <c r="P3422" s="1">
        <f ca="1">IFERROR(INDEX(SBi!$C$3:$K$28,MATCH(E3422,SBi!$B$3:$B$28,0),MATCH(O3422,SBi!$C$2:$K$2,0)),0)</f>
        <v>112.6</v>
      </c>
      <c r="Q3422" s="19">
        <f t="shared" ca="1" si="697"/>
        <v>11.485199999999999</v>
      </c>
      <c r="R3422" s="19" t="str">
        <f ca="1">IFERROR(INDEX(VpD!$2:$2,MATCH(G3422,VpD!$1:$1,1)),VpD!$I$2)</f>
        <v>1973-1978</v>
      </c>
      <c r="S3422" s="1">
        <f ca="1">IFERROR(INDEX(VpD!$C$3:$I$27,MATCH(E3422,VpD!$B$3:$B$27,0),MATCH(R3422,VpD!$C$2:$I$2,0)),0)</f>
        <v>98</v>
      </c>
      <c r="T3422" s="19">
        <f t="shared" ca="1" si="698"/>
        <v>9.9960000000000004</v>
      </c>
      <c r="U3422" s="14" t="str">
        <f t="shared" ca="1" si="699"/>
        <v xml:space="preserve">713510.75 </v>
      </c>
      <c r="V3422" s="14" t="str">
        <f t="shared" ca="1" si="700"/>
        <v>6169486.08</v>
      </c>
      <c r="W3422" s="14" t="str">
        <f t="shared" ca="1" si="701"/>
        <v>POINT(713510.75 6169486.08)</v>
      </c>
      <c r="X3422" s="14" t="str">
        <f>IFERROR(INDEX(BygningOmraade!B:B,MATCH(A3422,BygningOmraade!A:A,0)),"")</f>
        <v/>
      </c>
    </row>
    <row r="3423" spans="1:24" s="14" customFormat="1" x14ac:dyDescent="0.25">
      <c r="A3423" s="14">
        <f t="shared" si="689"/>
        <v>3423</v>
      </c>
      <c r="B3423" s="14" t="str">
        <f t="shared" ca="1" si="690"/>
        <v>ca58c412-9a06-485b-a92e-635e835f603c</v>
      </c>
      <c r="C3423" s="14" t="str">
        <f t="shared" ca="1" si="691"/>
        <v>53ba2f34-5fe5-2505-e044-0003ba298018</v>
      </c>
      <c r="D3423" s="14">
        <f t="shared" ca="1" si="692"/>
        <v>2702960</v>
      </c>
      <c r="E3423" s="1">
        <f t="shared" ca="1" si="693"/>
        <v>130</v>
      </c>
      <c r="F3423" s="1">
        <f t="shared" ca="1" si="694"/>
        <v>108</v>
      </c>
      <c r="G3423" s="1">
        <f t="shared" ca="1" si="695"/>
        <v>2008</v>
      </c>
      <c r="H3423" s="1" t="str">
        <f ca="1">IFERROR(INDEX(Varmeinstallation!B:B,MATCH(INDIRECT($A$1&amp;"L"&amp;A3423)*1,Varmeinstallation!A:A,0)),"Ingen varmeinstallationer")</f>
        <v>Centralvarme fra eget anlæg, et-kammer fyr</v>
      </c>
      <c r="I3423" s="1" t="str">
        <f ca="1">IFERROR(INDEX(Opvarmningsmiddel!B:B,MATCH(INDIRECT($A$1&amp;"M"&amp;A3423)*1,Opvarmningsmiddel!A:A,0)),"")</f>
        <v>Naturgas</v>
      </c>
      <c r="J3423" s="1">
        <f t="shared" ca="1" si="696"/>
        <v>90</v>
      </c>
      <c r="K3423" s="1" t="str">
        <f ca="1">IFERROR(INDEX(Relationstabel!$C$3:$K$10,MATCH(VALUE(INDIRECT($A$1&amp;"L"&amp;A3423)),Relationstabel!$A$3:$A$10,0),MATCH(IFERROR(VALUE(INDIRECT($A$1&amp;"M"&amp;A3423)),0),Relationstabel!$C$1:$K$1,0)),"Ingen varmeinstallationer")</f>
        <v>Naturgas</v>
      </c>
      <c r="L3423" s="1" t="str">
        <f ca="1">INDEX(Anvendelseskode!B:B,MATCH($E3423,Anvendelseskode!$A:$A,0))</f>
        <v>Række-, kæde-, dobbelthus (lodret adskillelse mellem enhederne)</v>
      </c>
      <c r="M3423" s="1" t="str">
        <f ca="1">INDEX(Anvendelseskode!C:C,MATCH($E3423,Anvendelseskode!$A:$A,0))</f>
        <v>Række-, kæde og dobbelthuse</v>
      </c>
      <c r="N3423" s="1" t="str">
        <f ca="1">INDEX(Anvendelseskode!D:D,MATCH($E3423,Anvendelseskode!$A:$A,0))</f>
        <v>Private husholdninger</v>
      </c>
      <c r="O3423" s="1" t="str">
        <f ca="1">IFERROR(INDEX(SBi!$2:$2,MATCH(G3423,SBi!$1:$1,1)),SBi!$K$2)</f>
        <v>Efter 2006</v>
      </c>
      <c r="P3423" s="1">
        <f ca="1">IFERROR(INDEX(SBi!$C$3:$K$28,MATCH(E3423,SBi!$B$3:$B$28,0),MATCH(O3423,SBi!$C$2:$K$2,0)),0)</f>
        <v>66.400000000000006</v>
      </c>
      <c r="Q3423" s="19">
        <f t="shared" ca="1" si="697"/>
        <v>7.1712000000000007</v>
      </c>
      <c r="R3423" s="19" t="str">
        <f ca="1">IFERROR(INDEX(VpD!$2:$2,MATCH(G3423,VpD!$1:$1,1)),VpD!$I$2)</f>
        <v>&gt;1998</v>
      </c>
      <c r="S3423" s="1">
        <f ca="1">IFERROR(INDEX(VpD!$C$3:$I$27,MATCH(E3423,VpD!$B$3:$B$27,0),MATCH(R3423,VpD!$C$2:$I$2,0)),0)</f>
        <v>65</v>
      </c>
      <c r="T3423" s="19">
        <f t="shared" ca="1" si="698"/>
        <v>7.02</v>
      </c>
      <c r="U3423" s="14" t="str">
        <f t="shared" ca="1" si="699"/>
        <v xml:space="preserve">712679.2 </v>
      </c>
      <c r="V3423" s="14" t="str">
        <f t="shared" ca="1" si="700"/>
        <v>6168770.6</v>
      </c>
      <c r="W3423" s="14" t="str">
        <f t="shared" ca="1" si="701"/>
        <v>POINT(712679.2 6168770.6)</v>
      </c>
      <c r="X3423" s="14" t="str">
        <f>IFERROR(INDEX(BygningOmraade!B:B,MATCH(A3423,BygningOmraade!A:A,0)),"")</f>
        <v/>
      </c>
    </row>
    <row r="3424" spans="1:24" s="14" customFormat="1" x14ac:dyDescent="0.25">
      <c r="A3424" s="14">
        <f t="shared" si="689"/>
        <v>3424</v>
      </c>
      <c r="B3424" s="14" t="str">
        <f t="shared" ca="1" si="690"/>
        <v>ca5b2ea8-78d1-443d-a599-012937ca3330</v>
      </c>
      <c r="C3424" s="14" t="str">
        <f t="shared" ca="1" si="691"/>
        <v>0a3f507e-1b31-32b8-e044-0003ba298018</v>
      </c>
      <c r="D3424" s="14">
        <f t="shared" ca="1" si="692"/>
        <v>996312</v>
      </c>
      <c r="E3424" s="1">
        <f t="shared" ca="1" si="693"/>
        <v>120</v>
      </c>
      <c r="F3424" s="1">
        <f t="shared" ca="1" si="694"/>
        <v>139</v>
      </c>
      <c r="G3424" s="1">
        <f t="shared" ca="1" si="695"/>
        <v>1984</v>
      </c>
      <c r="H3424" s="1" t="str">
        <f ca="1">IFERROR(INDEX(Varmeinstallation!B:B,MATCH(INDIRECT($A$1&amp;"L"&amp;A3424)*1,Varmeinstallation!A:A,0)),"Ingen varmeinstallationer")</f>
        <v>Elovne, elpaneler</v>
      </c>
      <c r="I3424" s="1" t="str">
        <f ca="1">IFERROR(INDEX(Opvarmningsmiddel!B:B,MATCH(INDIRECT($A$1&amp;"M"&amp;A3424)*1,Opvarmningsmiddel!A:A,0)),"")</f>
        <v>Elektricitet</v>
      </c>
      <c r="J3424" s="1">
        <f t="shared" ca="1" si="696"/>
        <v>0</v>
      </c>
      <c r="K3424" s="1" t="str">
        <f ca="1">IFERROR(INDEX(Relationstabel!$C$3:$K$10,MATCH(VALUE(INDIRECT($A$1&amp;"L"&amp;A3424)),Relationstabel!$A$3:$A$10,0),MATCH(IFERROR(VALUE(INDIRECT($A$1&amp;"M"&amp;A3424)),0),Relationstabel!$C$1:$K$1,0)),"Ingen varmeinstallationer")</f>
        <v>Elvarme</v>
      </c>
      <c r="L3424" s="1" t="str">
        <f ca="1">INDEX(Anvendelseskode!B:B,MATCH($E3424,Anvendelseskode!$A:$A,0))</f>
        <v>Fritliggende enfamilieshus (parcelhus)</v>
      </c>
      <c r="M3424" s="1" t="str">
        <f ca="1">INDEX(Anvendelseskode!C:C,MATCH($E3424,Anvendelseskode!$A:$A,0))</f>
        <v>Parcelhuse</v>
      </c>
      <c r="N3424" s="1" t="str">
        <f ca="1">INDEX(Anvendelseskode!D:D,MATCH($E3424,Anvendelseskode!$A:$A,0))</f>
        <v>Private husholdninger</v>
      </c>
      <c r="O3424" s="1" t="str">
        <f ca="1">IFERROR(INDEX(SBi!$2:$2,MATCH(G3424,SBi!$1:$1,1)),SBi!$K$2)</f>
        <v>1979-1998</v>
      </c>
      <c r="P3424" s="1">
        <f ca="1">IFERROR(INDEX(SBi!$C$3:$K$28,MATCH(E3424,SBi!$B$3:$B$28,0),MATCH(O3424,SBi!$C$2:$K$2,0)),0)</f>
        <v>105.4</v>
      </c>
      <c r="Q3424" s="19">
        <f t="shared" ca="1" si="697"/>
        <v>14.650600000000001</v>
      </c>
      <c r="R3424" s="19" t="str">
        <f ca="1">IFERROR(INDEX(VpD!$2:$2,MATCH(G3424,VpD!$1:$1,1)),VpD!$I$2)</f>
        <v>1979-1998</v>
      </c>
      <c r="S3424" s="1">
        <f ca="1">IFERROR(INDEX(VpD!$C$3:$I$27,MATCH(E3424,VpD!$B$3:$B$27,0),MATCH(R3424,VpD!$C$2:$I$2,0)),0)</f>
        <v>90</v>
      </c>
      <c r="T3424" s="19">
        <f t="shared" ca="1" si="698"/>
        <v>12.51</v>
      </c>
      <c r="U3424" s="14" t="str">
        <f t="shared" ca="1" si="699"/>
        <v xml:space="preserve">712956.82 </v>
      </c>
      <c r="V3424" s="14" t="str">
        <f t="shared" ca="1" si="700"/>
        <v>6168576.29</v>
      </c>
      <c r="W3424" s="14" t="str">
        <f t="shared" ca="1" si="701"/>
        <v>POINT(712956.82 6168576.29)</v>
      </c>
      <c r="X3424" s="14" t="str">
        <f>IFERROR(INDEX(BygningOmraade!B:B,MATCH(A3424,BygningOmraade!A:A,0)),"")</f>
        <v/>
      </c>
    </row>
    <row r="3425" spans="1:24" s="14" customFormat="1" x14ac:dyDescent="0.25">
      <c r="A3425" s="14">
        <f t="shared" si="689"/>
        <v>3425</v>
      </c>
      <c r="B3425" s="14" t="str">
        <f t="shared" ca="1" si="690"/>
        <v>ca6561d0-319a-41e1-ae9b-77c0fb077b71</v>
      </c>
      <c r="C3425" s="14" t="str">
        <f t="shared" ca="1" si="691"/>
        <v>0a3f507e-1596-32b8-e044-0003ba298018</v>
      </c>
      <c r="D3425" s="14">
        <f t="shared" ca="1" si="692"/>
        <v>996338</v>
      </c>
      <c r="E3425" s="1">
        <f t="shared" ca="1" si="693"/>
        <v>120</v>
      </c>
      <c r="F3425" s="1">
        <f t="shared" ca="1" si="694"/>
        <v>170</v>
      </c>
      <c r="G3425" s="1">
        <f t="shared" ca="1" si="695"/>
        <v>1994</v>
      </c>
      <c r="H3425" s="1" t="str">
        <f ca="1">IFERROR(INDEX(Varmeinstallation!B:B,MATCH(INDIRECT($A$1&amp;"L"&amp;A3425)*1,Varmeinstallation!A:A,0)),"Ingen varmeinstallationer")</f>
        <v>Centralvarme fra eget anlæg, et-kammer fyr</v>
      </c>
      <c r="I3425" s="1" t="str">
        <f ca="1">IFERROR(INDEX(Opvarmningsmiddel!B:B,MATCH(INDIRECT($A$1&amp;"M"&amp;A3425)*1,Opvarmningsmiddel!A:A,0)),"")</f>
        <v>Naturgas</v>
      </c>
      <c r="J3425" s="1">
        <f t="shared" ca="1" si="696"/>
        <v>0</v>
      </c>
      <c r="K3425" s="1" t="str">
        <f ca="1">IFERROR(INDEX(Relationstabel!$C$3:$K$10,MATCH(VALUE(INDIRECT($A$1&amp;"L"&amp;A3425)),Relationstabel!$A$3:$A$10,0),MATCH(IFERROR(VALUE(INDIRECT($A$1&amp;"M"&amp;A3425)),0),Relationstabel!$C$1:$K$1,0)),"Ingen varmeinstallationer")</f>
        <v>Naturgas</v>
      </c>
      <c r="L3425" s="1" t="str">
        <f ca="1">INDEX(Anvendelseskode!B:B,MATCH($E3425,Anvendelseskode!$A:$A,0))</f>
        <v>Fritliggende enfamilieshus (parcelhus)</v>
      </c>
      <c r="M3425" s="1" t="str">
        <f ca="1">INDEX(Anvendelseskode!C:C,MATCH($E3425,Anvendelseskode!$A:$A,0))</f>
        <v>Parcelhuse</v>
      </c>
      <c r="N3425" s="1" t="str">
        <f ca="1">INDEX(Anvendelseskode!D:D,MATCH($E3425,Anvendelseskode!$A:$A,0))</f>
        <v>Private husholdninger</v>
      </c>
      <c r="O3425" s="1" t="str">
        <f ca="1">IFERROR(INDEX(SBi!$2:$2,MATCH(G3425,SBi!$1:$1,1)),SBi!$K$2)</f>
        <v>1979-1998</v>
      </c>
      <c r="P3425" s="1">
        <f ca="1">IFERROR(INDEX(SBi!$C$3:$K$28,MATCH(E3425,SBi!$B$3:$B$28,0),MATCH(O3425,SBi!$C$2:$K$2,0)),0)</f>
        <v>105.4</v>
      </c>
      <c r="Q3425" s="19">
        <f t="shared" ca="1" si="697"/>
        <v>17.917999999999999</v>
      </c>
      <c r="R3425" s="19" t="str">
        <f ca="1">IFERROR(INDEX(VpD!$2:$2,MATCH(G3425,VpD!$1:$1,1)),VpD!$I$2)</f>
        <v>1979-1998</v>
      </c>
      <c r="S3425" s="1">
        <f ca="1">IFERROR(INDEX(VpD!$C$3:$I$27,MATCH(E3425,VpD!$B$3:$B$27,0),MATCH(R3425,VpD!$C$2:$I$2,0)),0)</f>
        <v>90</v>
      </c>
      <c r="T3425" s="19">
        <f t="shared" ca="1" si="698"/>
        <v>15.3</v>
      </c>
      <c r="U3425" s="14" t="str">
        <f t="shared" ca="1" si="699"/>
        <v xml:space="preserve">712913.19 </v>
      </c>
      <c r="V3425" s="14" t="str">
        <f t="shared" ca="1" si="700"/>
        <v>6169205.97</v>
      </c>
      <c r="W3425" s="14" t="str">
        <f t="shared" ca="1" si="701"/>
        <v>POINT(712913.19 6169205.97)</v>
      </c>
      <c r="X3425" s="14" t="str">
        <f>IFERROR(INDEX(BygningOmraade!B:B,MATCH(A3425,BygningOmraade!A:A,0)),"")</f>
        <v/>
      </c>
    </row>
    <row r="3426" spans="1:24" s="14" customFormat="1" x14ac:dyDescent="0.25">
      <c r="A3426" s="14">
        <f t="shared" si="689"/>
        <v>3426</v>
      </c>
      <c r="B3426" s="14" t="str">
        <f t="shared" ca="1" si="690"/>
        <v>caa2aa51-5afa-4061-a867-5ebbd3acb51a</v>
      </c>
      <c r="C3426" s="14" t="str">
        <f t="shared" ca="1" si="691"/>
        <v>9308061a-1e34-4b0d-8b41-cb1859919e9e</v>
      </c>
      <c r="D3426" s="14">
        <f t="shared" ca="1" si="692"/>
        <v>100098582</v>
      </c>
      <c r="E3426" s="1">
        <f t="shared" ca="1" si="693"/>
        <v>130</v>
      </c>
      <c r="F3426" s="1">
        <f t="shared" ca="1" si="694"/>
        <v>130</v>
      </c>
      <c r="G3426" s="1">
        <f t="shared" ca="1" si="695"/>
        <v>2017</v>
      </c>
      <c r="H3426" s="1" t="str">
        <f ca="1">IFERROR(INDEX(Varmeinstallation!B:B,MATCH(INDIRECT($A$1&amp;"L"&amp;A3426)*1,Varmeinstallation!A:A,0)),"Ingen varmeinstallationer")</f>
        <v>Fjernvarme/blokvarme (radiatorsystemer eller varmluftanlæg)</v>
      </c>
      <c r="I3426" s="1" t="str">
        <f ca="1">IFERROR(INDEX(Opvarmningsmiddel!B:B,MATCH(INDIRECT($A$1&amp;"M"&amp;A3426)*1,Opvarmningsmiddel!A:A,0)),"")</f>
        <v/>
      </c>
      <c r="J3426" s="1">
        <f t="shared" ca="1" si="696"/>
        <v>0</v>
      </c>
      <c r="K3426" s="1" t="str">
        <f ca="1">IFERROR(INDEX(Relationstabel!$C$3:$K$10,MATCH(VALUE(INDIRECT($A$1&amp;"L"&amp;A3426)),Relationstabel!$A$3:$A$10,0),MATCH(IFERROR(VALUE(INDIRECT($A$1&amp;"M"&amp;A3426)),0),Relationstabel!$C$1:$K$1,0)),"Ingen varmeinstallationer")</f>
        <v>Fjernvarme/ Blokvarme</v>
      </c>
      <c r="L3426" s="1" t="str">
        <f ca="1">INDEX(Anvendelseskode!B:B,MATCH($E3426,Anvendelseskode!$A:$A,0))</f>
        <v>Række-, kæde-, dobbelthus (lodret adskillelse mellem enhederne)</v>
      </c>
      <c r="M3426" s="1" t="str">
        <f ca="1">INDEX(Anvendelseskode!C:C,MATCH($E3426,Anvendelseskode!$A:$A,0))</f>
        <v>Række-, kæde og dobbelthuse</v>
      </c>
      <c r="N3426" s="1" t="str">
        <f ca="1">INDEX(Anvendelseskode!D:D,MATCH($E3426,Anvendelseskode!$A:$A,0))</f>
        <v>Private husholdninger</v>
      </c>
      <c r="O3426" s="1" t="str">
        <f ca="1">IFERROR(INDEX(SBi!$2:$2,MATCH(G3426,SBi!$1:$1,1)),SBi!$K$2)</f>
        <v>Efter 2006</v>
      </c>
      <c r="P3426" s="1">
        <f ca="1">IFERROR(INDEX(SBi!$C$3:$K$28,MATCH(E3426,SBi!$B$3:$B$28,0),MATCH(O3426,SBi!$C$2:$K$2,0)),0)</f>
        <v>66.400000000000006</v>
      </c>
      <c r="Q3426" s="19">
        <f t="shared" ca="1" si="697"/>
        <v>8.6319999999999997</v>
      </c>
      <c r="R3426" s="19" t="str">
        <f ca="1">IFERROR(INDEX(VpD!$2:$2,MATCH(G3426,VpD!$1:$1,1)),VpD!$I$2)</f>
        <v>&gt;1998</v>
      </c>
      <c r="S3426" s="1">
        <f ca="1">IFERROR(INDEX(VpD!$C$3:$I$27,MATCH(E3426,VpD!$B$3:$B$27,0),MATCH(R3426,VpD!$C$2:$I$2,0)),0)</f>
        <v>65</v>
      </c>
      <c r="T3426" s="19">
        <f t="shared" ca="1" si="698"/>
        <v>8.4499999999999993</v>
      </c>
      <c r="U3426" s="14" t="str">
        <f t="shared" ca="1" si="699"/>
        <v xml:space="preserve">711598.02 </v>
      </c>
      <c r="V3426" s="14" t="str">
        <f t="shared" ca="1" si="700"/>
        <v>6172715.29</v>
      </c>
      <c r="W3426" s="14" t="str">
        <f t="shared" ca="1" si="701"/>
        <v>POINT(711598.02 6172715.29)</v>
      </c>
      <c r="X3426" s="14" t="str">
        <f>IFERROR(INDEX(BygningOmraade!B:B,MATCH(A3426,BygningOmraade!A:A,0)),"")</f>
        <v/>
      </c>
    </row>
    <row r="3427" spans="1:24" s="14" customFormat="1" x14ac:dyDescent="0.25">
      <c r="A3427" s="14">
        <f t="shared" si="689"/>
        <v>3427</v>
      </c>
      <c r="B3427" s="14" t="str">
        <f t="shared" ca="1" si="690"/>
        <v>cac1d3cd-b768-4060-895b-fb329a4397cd</v>
      </c>
      <c r="C3427" s="14" t="str">
        <f t="shared" ca="1" si="691"/>
        <v>0a3f507e-1d8f-32b8-e044-0003ba298018</v>
      </c>
      <c r="D3427" s="14">
        <f t="shared" ca="1" si="692"/>
        <v>995748</v>
      </c>
      <c r="E3427" s="1">
        <f t="shared" ca="1" si="693"/>
        <v>120</v>
      </c>
      <c r="F3427" s="1">
        <f t="shared" ca="1" si="694"/>
        <v>120</v>
      </c>
      <c r="G3427" s="1">
        <f t="shared" ca="1" si="695"/>
        <v>1965</v>
      </c>
      <c r="H3427" s="1" t="str">
        <f ca="1">IFERROR(INDEX(Varmeinstallation!B:B,MATCH(INDIRECT($A$1&amp;"L"&amp;A3427)*1,Varmeinstallation!A:A,0)),"Ingen varmeinstallationer")</f>
        <v>Centralvarme fra eget anlæg, et-kammer fyr</v>
      </c>
      <c r="I3427" s="1" t="str">
        <f ca="1">IFERROR(INDEX(Opvarmningsmiddel!B:B,MATCH(INDIRECT($A$1&amp;"M"&amp;A3427)*1,Opvarmningsmiddel!A:A,0)),"")</f>
        <v>Naturgas</v>
      </c>
      <c r="J3427" s="1">
        <f t="shared" ca="1" si="696"/>
        <v>0</v>
      </c>
      <c r="K3427" s="1" t="str">
        <f ca="1">IFERROR(INDEX(Relationstabel!$C$3:$K$10,MATCH(VALUE(INDIRECT($A$1&amp;"L"&amp;A3427)),Relationstabel!$A$3:$A$10,0),MATCH(IFERROR(VALUE(INDIRECT($A$1&amp;"M"&amp;A3427)),0),Relationstabel!$C$1:$K$1,0)),"Ingen varmeinstallationer")</f>
        <v>Naturgas</v>
      </c>
      <c r="L3427" s="1" t="str">
        <f ca="1">INDEX(Anvendelseskode!B:B,MATCH($E3427,Anvendelseskode!$A:$A,0))</f>
        <v>Fritliggende enfamilieshus (parcelhus)</v>
      </c>
      <c r="M3427" s="1" t="str">
        <f ca="1">INDEX(Anvendelseskode!C:C,MATCH($E3427,Anvendelseskode!$A:$A,0))</f>
        <v>Parcelhuse</v>
      </c>
      <c r="N3427" s="1" t="str">
        <f ca="1">INDEX(Anvendelseskode!D:D,MATCH($E3427,Anvendelseskode!$A:$A,0))</f>
        <v>Private husholdninger</v>
      </c>
      <c r="O3427" s="1" t="str">
        <f ca="1">IFERROR(INDEX(SBi!$2:$2,MATCH(G3427,SBi!$1:$1,1)),SBi!$K$2)</f>
        <v>1961-1972</v>
      </c>
      <c r="P3427" s="1">
        <f ca="1">IFERROR(INDEX(SBi!$C$3:$K$28,MATCH(E3427,SBi!$B$3:$B$28,0),MATCH(O3427,SBi!$C$2:$K$2,0)),0)</f>
        <v>134.30000000000001</v>
      </c>
      <c r="Q3427" s="19">
        <f t="shared" ca="1" si="697"/>
        <v>16.116000000000003</v>
      </c>
      <c r="R3427" s="19" t="str">
        <f ca="1">IFERROR(INDEX(VpD!$2:$2,MATCH(G3427,VpD!$1:$1,1)),VpD!$I$2)</f>
        <v>1961-1972</v>
      </c>
      <c r="S3427" s="1">
        <f ca="1">IFERROR(INDEX(VpD!$C$3:$I$27,MATCH(E3427,VpD!$B$3:$B$27,0),MATCH(R3427,VpD!$C$2:$I$2,0)),0)</f>
        <v>143</v>
      </c>
      <c r="T3427" s="19">
        <f t="shared" ca="1" si="698"/>
        <v>17.16</v>
      </c>
      <c r="U3427" s="14" t="str">
        <f t="shared" ca="1" si="699"/>
        <v xml:space="preserve">712185.1 </v>
      </c>
      <c r="V3427" s="14" t="str">
        <f t="shared" ca="1" si="700"/>
        <v>6169323.91</v>
      </c>
      <c r="W3427" s="14" t="str">
        <f t="shared" ca="1" si="701"/>
        <v>POINT(712185.1 6169323.91)</v>
      </c>
      <c r="X3427" s="14" t="str">
        <f>IFERROR(INDEX(BygningOmraade!B:B,MATCH(A3427,BygningOmraade!A:A,0)),"")</f>
        <v/>
      </c>
    </row>
    <row r="3428" spans="1:24" s="14" customFormat="1" x14ac:dyDescent="0.25">
      <c r="A3428" s="14">
        <f t="shared" si="689"/>
        <v>3428</v>
      </c>
      <c r="B3428" s="14" t="str">
        <f t="shared" ca="1" si="690"/>
        <v>cac7359a-fd4b-48bf-ba0a-2dcaa1817b7e</v>
      </c>
      <c r="C3428" s="14" t="str">
        <f t="shared" ca="1" si="691"/>
        <v>0a3f507e-1bc3-32b8-e044-0003ba298018</v>
      </c>
      <c r="D3428" s="14">
        <f t="shared" ca="1" si="692"/>
        <v>997156</v>
      </c>
      <c r="E3428" s="1">
        <f t="shared" ca="1" si="693"/>
        <v>130</v>
      </c>
      <c r="F3428" s="1">
        <f t="shared" ca="1" si="694"/>
        <v>91</v>
      </c>
      <c r="G3428" s="1">
        <f t="shared" ca="1" si="695"/>
        <v>1967</v>
      </c>
      <c r="H3428" s="1" t="str">
        <f ca="1">IFERROR(INDEX(Varmeinstallation!B:B,MATCH(INDIRECT($A$1&amp;"L"&amp;A3428)*1,Varmeinstallation!A:A,0)),"Ingen varmeinstallationer")</f>
        <v>Elovne, elpaneler</v>
      </c>
      <c r="I3428" s="1" t="str">
        <f ca="1">IFERROR(INDEX(Opvarmningsmiddel!B:B,MATCH(INDIRECT($A$1&amp;"M"&amp;A3428)*1,Opvarmningsmiddel!A:A,0)),"")</f>
        <v>Elektricitet</v>
      </c>
      <c r="J3428" s="1">
        <f t="shared" ca="1" si="696"/>
        <v>0</v>
      </c>
      <c r="K3428" s="1" t="str">
        <f ca="1">IFERROR(INDEX(Relationstabel!$C$3:$K$10,MATCH(VALUE(INDIRECT($A$1&amp;"L"&amp;A3428)),Relationstabel!$A$3:$A$10,0),MATCH(IFERROR(VALUE(INDIRECT($A$1&amp;"M"&amp;A3428)),0),Relationstabel!$C$1:$K$1,0)),"Ingen varmeinstallationer")</f>
        <v>Elvarme</v>
      </c>
      <c r="L3428" s="1" t="str">
        <f ca="1">INDEX(Anvendelseskode!B:B,MATCH($E3428,Anvendelseskode!$A:$A,0))</f>
        <v>Række-, kæde-, dobbelthus (lodret adskillelse mellem enhederne)</v>
      </c>
      <c r="M3428" s="1" t="str">
        <f ca="1">INDEX(Anvendelseskode!C:C,MATCH($E3428,Anvendelseskode!$A:$A,0))</f>
        <v>Række-, kæde og dobbelthuse</v>
      </c>
      <c r="N3428" s="1" t="str">
        <f ca="1">INDEX(Anvendelseskode!D:D,MATCH($E3428,Anvendelseskode!$A:$A,0))</f>
        <v>Private husholdninger</v>
      </c>
      <c r="O3428" s="1" t="str">
        <f ca="1">IFERROR(INDEX(SBi!$2:$2,MATCH(G3428,SBi!$1:$1,1)),SBi!$K$2)</f>
        <v>1961-1972</v>
      </c>
      <c r="P3428" s="1">
        <f ca="1">IFERROR(INDEX(SBi!$C$3:$K$28,MATCH(E3428,SBi!$B$3:$B$28,0),MATCH(O3428,SBi!$C$2:$K$2,0)),0)</f>
        <v>119.9</v>
      </c>
      <c r="Q3428" s="19">
        <f t="shared" ca="1" si="697"/>
        <v>10.9109</v>
      </c>
      <c r="R3428" s="19" t="str">
        <f ca="1">IFERROR(INDEX(VpD!$2:$2,MATCH(G3428,VpD!$1:$1,1)),VpD!$I$2)</f>
        <v>1961-1972</v>
      </c>
      <c r="S3428" s="1">
        <f ca="1">IFERROR(INDEX(VpD!$C$3:$I$27,MATCH(E3428,VpD!$B$3:$B$27,0),MATCH(R3428,VpD!$C$2:$I$2,0)),0)</f>
        <v>120</v>
      </c>
      <c r="T3428" s="19">
        <f t="shared" ca="1" si="698"/>
        <v>10.92</v>
      </c>
      <c r="U3428" s="14" t="str">
        <f t="shared" ca="1" si="699"/>
        <v xml:space="preserve">713763.78 </v>
      </c>
      <c r="V3428" s="14" t="str">
        <f t="shared" ca="1" si="700"/>
        <v>6169258.9</v>
      </c>
      <c r="W3428" s="14" t="str">
        <f t="shared" ca="1" si="701"/>
        <v>POINT(713763.78 6169258.9)</v>
      </c>
      <c r="X3428" s="14" t="str">
        <f>IFERROR(INDEX(BygningOmraade!B:B,MATCH(A3428,BygningOmraade!A:A,0)),"")</f>
        <v/>
      </c>
    </row>
    <row r="3429" spans="1:24" s="14" customFormat="1" x14ac:dyDescent="0.25">
      <c r="A3429" s="14">
        <f t="shared" si="689"/>
        <v>3429</v>
      </c>
      <c r="B3429" s="14" t="str">
        <f t="shared" ca="1" si="690"/>
        <v>cad16fbe-b550-4a58-b928-d6997e0e7850</v>
      </c>
      <c r="C3429" s="14" t="str">
        <f t="shared" ca="1" si="691"/>
        <v>0a3f507e-1a0b-32b8-e044-0003ba298018</v>
      </c>
      <c r="D3429" s="14">
        <f t="shared" ca="1" si="692"/>
        <v>994519</v>
      </c>
      <c r="E3429" s="1">
        <f t="shared" ca="1" si="693"/>
        <v>130</v>
      </c>
      <c r="F3429" s="1">
        <f t="shared" ca="1" si="694"/>
        <v>117</v>
      </c>
      <c r="G3429" s="1">
        <f t="shared" ca="1" si="695"/>
        <v>1975</v>
      </c>
      <c r="H3429" s="1" t="str">
        <f ca="1">IFERROR(INDEX(Varmeinstallation!B:B,MATCH(INDIRECT($A$1&amp;"L"&amp;A3429)*1,Varmeinstallation!A:A,0)),"Ingen varmeinstallationer")</f>
        <v>Elovne, elpaneler</v>
      </c>
      <c r="I3429" s="1" t="str">
        <f ca="1">IFERROR(INDEX(Opvarmningsmiddel!B:B,MATCH(INDIRECT($A$1&amp;"M"&amp;A3429)*1,Opvarmningsmiddel!A:A,0)),"")</f>
        <v>Elektricitet</v>
      </c>
      <c r="J3429" s="1">
        <f t="shared" ca="1" si="696"/>
        <v>0</v>
      </c>
      <c r="K3429" s="1" t="str">
        <f ca="1">IFERROR(INDEX(Relationstabel!$C$3:$K$10,MATCH(VALUE(INDIRECT($A$1&amp;"L"&amp;A3429)),Relationstabel!$A$3:$A$10,0),MATCH(IFERROR(VALUE(INDIRECT($A$1&amp;"M"&amp;A3429)),0),Relationstabel!$C$1:$K$1,0)),"Ingen varmeinstallationer")</f>
        <v>Elvarme</v>
      </c>
      <c r="L3429" s="1" t="str">
        <f ca="1">INDEX(Anvendelseskode!B:B,MATCH($E3429,Anvendelseskode!$A:$A,0))</f>
        <v>Række-, kæde-, dobbelthus (lodret adskillelse mellem enhederne)</v>
      </c>
      <c r="M3429" s="1" t="str">
        <f ca="1">INDEX(Anvendelseskode!C:C,MATCH($E3429,Anvendelseskode!$A:$A,0))</f>
        <v>Række-, kæde og dobbelthuse</v>
      </c>
      <c r="N3429" s="1" t="str">
        <f ca="1">INDEX(Anvendelseskode!D:D,MATCH($E3429,Anvendelseskode!$A:$A,0))</f>
        <v>Private husholdninger</v>
      </c>
      <c r="O3429" s="1" t="str">
        <f ca="1">IFERROR(INDEX(SBi!$2:$2,MATCH(G3429,SBi!$1:$1,1)),SBi!$K$2)</f>
        <v>1973-1978</v>
      </c>
      <c r="P3429" s="1">
        <f ca="1">IFERROR(INDEX(SBi!$C$3:$K$28,MATCH(E3429,SBi!$B$3:$B$28,0),MATCH(O3429,SBi!$C$2:$K$2,0)),0)</f>
        <v>112.6</v>
      </c>
      <c r="Q3429" s="19">
        <f t="shared" ca="1" si="697"/>
        <v>13.174199999999999</v>
      </c>
      <c r="R3429" s="19" t="str">
        <f ca="1">IFERROR(INDEX(VpD!$2:$2,MATCH(G3429,VpD!$1:$1,1)),VpD!$I$2)</f>
        <v>1973-1978</v>
      </c>
      <c r="S3429" s="1">
        <f ca="1">IFERROR(INDEX(VpD!$C$3:$I$27,MATCH(E3429,VpD!$B$3:$B$27,0),MATCH(R3429,VpD!$C$2:$I$2,0)),0)</f>
        <v>98</v>
      </c>
      <c r="T3429" s="19">
        <f t="shared" ca="1" si="698"/>
        <v>11.465999999999999</v>
      </c>
      <c r="U3429" s="14" t="str">
        <f t="shared" ca="1" si="699"/>
        <v xml:space="preserve">711499.17 </v>
      </c>
      <c r="V3429" s="14" t="str">
        <f t="shared" ca="1" si="700"/>
        <v>6172300.6</v>
      </c>
      <c r="W3429" s="14" t="str">
        <f t="shared" ca="1" si="701"/>
        <v>POINT(711499.17 6172300.6)</v>
      </c>
      <c r="X3429" s="14" t="str">
        <f>IFERROR(INDEX(BygningOmraade!B:B,MATCH(A3429,BygningOmraade!A:A,0)),"")</f>
        <v/>
      </c>
    </row>
    <row r="3430" spans="1:24" s="14" customFormat="1" x14ac:dyDescent="0.25">
      <c r="A3430" s="14">
        <f t="shared" si="689"/>
        <v>3430</v>
      </c>
      <c r="B3430" s="14" t="str">
        <f t="shared" ca="1" si="690"/>
        <v>cadc7a3f-f335-4b92-91ef-9cc749d7babe</v>
      </c>
      <c r="C3430" s="14" t="str">
        <f t="shared" ca="1" si="691"/>
        <v>0a3f507e-1842-32b8-e044-0003ba298018</v>
      </c>
      <c r="D3430" s="14">
        <f t="shared" ca="1" si="692"/>
        <v>996393</v>
      </c>
      <c r="E3430" s="1">
        <f t="shared" ca="1" si="693"/>
        <v>130</v>
      </c>
      <c r="F3430" s="1">
        <f t="shared" ca="1" si="694"/>
        <v>109</v>
      </c>
      <c r="G3430" s="1">
        <f t="shared" ca="1" si="695"/>
        <v>1978</v>
      </c>
      <c r="H3430" s="1" t="str">
        <f ca="1">IFERROR(INDEX(Varmeinstallation!B:B,MATCH(INDIRECT($A$1&amp;"L"&amp;A3430)*1,Varmeinstallation!A:A,0)),"Ingen varmeinstallationer")</f>
        <v>Fjernvarme/blokvarme (radiatorsystemer eller varmluftanlæg)</v>
      </c>
      <c r="I3430" s="1" t="str">
        <f ca="1">IFERROR(INDEX(Opvarmningsmiddel!B:B,MATCH(INDIRECT($A$1&amp;"M"&amp;A3430)*1,Opvarmningsmiddel!A:A,0)),"")</f>
        <v/>
      </c>
      <c r="J3430" s="1">
        <f t="shared" ca="1" si="696"/>
        <v>0</v>
      </c>
      <c r="K3430" s="1" t="str">
        <f ca="1">IFERROR(INDEX(Relationstabel!$C$3:$K$10,MATCH(VALUE(INDIRECT($A$1&amp;"L"&amp;A3430)),Relationstabel!$A$3:$A$10,0),MATCH(IFERROR(VALUE(INDIRECT($A$1&amp;"M"&amp;A3430)),0),Relationstabel!$C$1:$K$1,0)),"Ingen varmeinstallationer")</f>
        <v>Fjernvarme/ Blokvarme</v>
      </c>
      <c r="L3430" s="1" t="str">
        <f ca="1">INDEX(Anvendelseskode!B:B,MATCH($E3430,Anvendelseskode!$A:$A,0))</f>
        <v>Række-, kæde-, dobbelthus (lodret adskillelse mellem enhederne)</v>
      </c>
      <c r="M3430" s="1" t="str">
        <f ca="1">INDEX(Anvendelseskode!C:C,MATCH($E3430,Anvendelseskode!$A:$A,0))</f>
        <v>Række-, kæde og dobbelthuse</v>
      </c>
      <c r="N3430" s="1" t="str">
        <f ca="1">INDEX(Anvendelseskode!D:D,MATCH($E3430,Anvendelseskode!$A:$A,0))</f>
        <v>Private husholdninger</v>
      </c>
      <c r="O3430" s="1" t="str">
        <f ca="1">IFERROR(INDEX(SBi!$2:$2,MATCH(G3430,SBi!$1:$1,1)),SBi!$K$2)</f>
        <v>1973-1978</v>
      </c>
      <c r="P3430" s="1">
        <f ca="1">IFERROR(INDEX(SBi!$C$3:$K$28,MATCH(E3430,SBi!$B$3:$B$28,0),MATCH(O3430,SBi!$C$2:$K$2,0)),0)</f>
        <v>112.6</v>
      </c>
      <c r="Q3430" s="19">
        <f t="shared" ca="1" si="697"/>
        <v>12.273399999999999</v>
      </c>
      <c r="R3430" s="19" t="str">
        <f ca="1">IFERROR(INDEX(VpD!$2:$2,MATCH(G3430,VpD!$1:$1,1)),VpD!$I$2)</f>
        <v>1973-1978</v>
      </c>
      <c r="S3430" s="1">
        <f ca="1">IFERROR(INDEX(VpD!$C$3:$I$27,MATCH(E3430,VpD!$B$3:$B$27,0),MATCH(R3430,VpD!$C$2:$I$2,0)),0)</f>
        <v>98</v>
      </c>
      <c r="T3430" s="19">
        <f t="shared" ca="1" si="698"/>
        <v>10.682</v>
      </c>
      <c r="U3430" s="14" t="str">
        <f t="shared" ca="1" si="699"/>
        <v xml:space="preserve">713396.63 </v>
      </c>
      <c r="V3430" s="14" t="str">
        <f t="shared" ca="1" si="700"/>
        <v>6169662.98</v>
      </c>
      <c r="W3430" s="14" t="str">
        <f t="shared" ca="1" si="701"/>
        <v>POINT(713396.63 6169662.98)</v>
      </c>
      <c r="X3430" s="14" t="str">
        <f>IFERROR(INDEX(BygningOmraade!B:B,MATCH(A3430,BygningOmraade!A:A,0)),"")</f>
        <v/>
      </c>
    </row>
    <row r="3431" spans="1:24" s="14" customFormat="1" x14ac:dyDescent="0.25">
      <c r="A3431" s="14">
        <f t="shared" si="689"/>
        <v>3431</v>
      </c>
      <c r="B3431" s="14" t="str">
        <f t="shared" ca="1" si="690"/>
        <v>cae42e77-19b5-4407-90ea-5aafed5922cb</v>
      </c>
      <c r="C3431" s="14" t="str">
        <f t="shared" ca="1" si="691"/>
        <v>0a3f507e-2066-32b8-e044-0003ba298018</v>
      </c>
      <c r="D3431" s="14">
        <f t="shared" ca="1" si="692"/>
        <v>996013</v>
      </c>
      <c r="E3431" s="1">
        <f t="shared" ca="1" si="693"/>
        <v>120</v>
      </c>
      <c r="F3431" s="1">
        <f t="shared" ca="1" si="694"/>
        <v>196</v>
      </c>
      <c r="G3431" s="1">
        <f t="shared" ca="1" si="695"/>
        <v>1969</v>
      </c>
      <c r="H3431" s="1" t="str">
        <f ca="1">IFERROR(INDEX(Varmeinstallation!B:B,MATCH(INDIRECT($A$1&amp;"L"&amp;A3431)*1,Varmeinstallation!A:A,0)),"Ingen varmeinstallationer")</f>
        <v>Centralvarme fra eget anlæg, et-kammer fyr</v>
      </c>
      <c r="I3431" s="1" t="str">
        <f ca="1">IFERROR(INDEX(Opvarmningsmiddel!B:B,MATCH(INDIRECT($A$1&amp;"M"&amp;A3431)*1,Opvarmningsmiddel!A:A,0)),"")</f>
        <v>Naturgas</v>
      </c>
      <c r="J3431" s="1">
        <f t="shared" ca="1" si="696"/>
        <v>2</v>
      </c>
      <c r="K3431" s="1" t="str">
        <f ca="1">IFERROR(INDEX(Relationstabel!$C$3:$K$10,MATCH(VALUE(INDIRECT($A$1&amp;"L"&amp;A3431)),Relationstabel!$A$3:$A$10,0),MATCH(IFERROR(VALUE(INDIRECT($A$1&amp;"M"&amp;A3431)),0),Relationstabel!$C$1:$K$1,0)),"Ingen varmeinstallationer")</f>
        <v>Naturgas</v>
      </c>
      <c r="L3431" s="1" t="str">
        <f ca="1">INDEX(Anvendelseskode!B:B,MATCH($E3431,Anvendelseskode!$A:$A,0))</f>
        <v>Fritliggende enfamilieshus (parcelhus)</v>
      </c>
      <c r="M3431" s="1" t="str">
        <f ca="1">INDEX(Anvendelseskode!C:C,MATCH($E3431,Anvendelseskode!$A:$A,0))</f>
        <v>Parcelhuse</v>
      </c>
      <c r="N3431" s="1" t="str">
        <f ca="1">INDEX(Anvendelseskode!D:D,MATCH($E3431,Anvendelseskode!$A:$A,0))</f>
        <v>Private husholdninger</v>
      </c>
      <c r="O3431" s="1" t="str">
        <f ca="1">IFERROR(INDEX(SBi!$2:$2,MATCH(G3431,SBi!$1:$1,1)),SBi!$K$2)</f>
        <v>1961-1972</v>
      </c>
      <c r="P3431" s="1">
        <f ca="1">IFERROR(INDEX(SBi!$C$3:$K$28,MATCH(E3431,SBi!$B$3:$B$28,0),MATCH(O3431,SBi!$C$2:$K$2,0)),0)</f>
        <v>134.30000000000001</v>
      </c>
      <c r="Q3431" s="19">
        <f t="shared" ca="1" si="697"/>
        <v>26.322800000000004</v>
      </c>
      <c r="R3431" s="19" t="str">
        <f ca="1">IFERROR(INDEX(VpD!$2:$2,MATCH(G3431,VpD!$1:$1,1)),VpD!$I$2)</f>
        <v>1961-1972</v>
      </c>
      <c r="S3431" s="1">
        <f ca="1">IFERROR(INDEX(VpD!$C$3:$I$27,MATCH(E3431,VpD!$B$3:$B$27,0),MATCH(R3431,VpD!$C$2:$I$2,0)),0)</f>
        <v>143</v>
      </c>
      <c r="T3431" s="19">
        <f t="shared" ca="1" si="698"/>
        <v>28.027999999999999</v>
      </c>
      <c r="U3431" s="14" t="str">
        <f t="shared" ca="1" si="699"/>
        <v xml:space="preserve">712602.43 </v>
      </c>
      <c r="V3431" s="14" t="str">
        <f t="shared" ca="1" si="700"/>
        <v>6168953.55</v>
      </c>
      <c r="W3431" s="14" t="str">
        <f t="shared" ca="1" si="701"/>
        <v>POINT(712602.43 6168953.55)</v>
      </c>
      <c r="X3431" s="14" t="str">
        <f>IFERROR(INDEX(BygningOmraade!B:B,MATCH(A3431,BygningOmraade!A:A,0)),"")</f>
        <v/>
      </c>
    </row>
    <row r="3432" spans="1:24" s="14" customFormat="1" x14ac:dyDescent="0.25">
      <c r="A3432" s="14">
        <f t="shared" si="689"/>
        <v>3432</v>
      </c>
      <c r="B3432" s="14" t="str">
        <f t="shared" ca="1" si="690"/>
        <v>caf16c1b-fd27-4ba5-ae48-e87a4ffe4b89</v>
      </c>
      <c r="C3432" s="14" t="str">
        <f t="shared" ca="1" si="691"/>
        <v>aa38c5b0-3d73-440e-baf9-a47d2aed176f</v>
      </c>
      <c r="D3432" s="14">
        <f t="shared" ca="1" si="692"/>
        <v>100103519</v>
      </c>
      <c r="E3432" s="1">
        <f t="shared" ca="1" si="693"/>
        <v>130</v>
      </c>
      <c r="F3432" s="1">
        <f t="shared" ca="1" si="694"/>
        <v>120</v>
      </c>
      <c r="G3432" s="1">
        <f t="shared" ca="1" si="695"/>
        <v>2017</v>
      </c>
      <c r="H3432" s="1" t="str">
        <f ca="1">IFERROR(INDEX(Varmeinstallation!B:B,MATCH(INDIRECT($A$1&amp;"L"&amp;A3432)*1,Varmeinstallation!A:A,0)),"Ingen varmeinstallationer")</f>
        <v>Fjernvarme/blokvarme (radiatorsystemer eller varmluftanlæg)</v>
      </c>
      <c r="I3432" s="1" t="str">
        <f ca="1">IFERROR(INDEX(Opvarmningsmiddel!B:B,MATCH(INDIRECT($A$1&amp;"M"&amp;A3432)*1,Opvarmningsmiddel!A:A,0)),"")</f>
        <v/>
      </c>
      <c r="J3432" s="1">
        <f t="shared" ca="1" si="696"/>
        <v>0</v>
      </c>
      <c r="K3432" s="1" t="str">
        <f ca="1">IFERROR(INDEX(Relationstabel!$C$3:$K$10,MATCH(VALUE(INDIRECT($A$1&amp;"L"&amp;A3432)),Relationstabel!$A$3:$A$10,0),MATCH(IFERROR(VALUE(INDIRECT($A$1&amp;"M"&amp;A3432)),0),Relationstabel!$C$1:$K$1,0)),"Ingen varmeinstallationer")</f>
        <v>Fjernvarme/ Blokvarme</v>
      </c>
      <c r="L3432" s="1" t="str">
        <f ca="1">INDEX(Anvendelseskode!B:B,MATCH($E3432,Anvendelseskode!$A:$A,0))</f>
        <v>Række-, kæde-, dobbelthus (lodret adskillelse mellem enhederne)</v>
      </c>
      <c r="M3432" s="1" t="str">
        <f ca="1">INDEX(Anvendelseskode!C:C,MATCH($E3432,Anvendelseskode!$A:$A,0))</f>
        <v>Række-, kæde og dobbelthuse</v>
      </c>
      <c r="N3432" s="1" t="str">
        <f ca="1">INDEX(Anvendelseskode!D:D,MATCH($E3432,Anvendelseskode!$A:$A,0))</f>
        <v>Private husholdninger</v>
      </c>
      <c r="O3432" s="1" t="str">
        <f ca="1">IFERROR(INDEX(SBi!$2:$2,MATCH(G3432,SBi!$1:$1,1)),SBi!$K$2)</f>
        <v>Efter 2006</v>
      </c>
      <c r="P3432" s="1">
        <f ca="1">IFERROR(INDEX(SBi!$C$3:$K$28,MATCH(E3432,SBi!$B$3:$B$28,0),MATCH(O3432,SBi!$C$2:$K$2,0)),0)</f>
        <v>66.400000000000006</v>
      </c>
      <c r="Q3432" s="19">
        <f t="shared" ca="1" si="697"/>
        <v>7.9680000000000009</v>
      </c>
      <c r="R3432" s="19" t="str">
        <f ca="1">IFERROR(INDEX(VpD!$2:$2,MATCH(G3432,VpD!$1:$1,1)),VpD!$I$2)</f>
        <v>&gt;1998</v>
      </c>
      <c r="S3432" s="1">
        <f ca="1">IFERROR(INDEX(VpD!$C$3:$I$27,MATCH(E3432,VpD!$B$3:$B$27,0),MATCH(R3432,VpD!$C$2:$I$2,0)),0)</f>
        <v>65</v>
      </c>
      <c r="T3432" s="19">
        <f t="shared" ca="1" si="698"/>
        <v>7.8</v>
      </c>
      <c r="U3432" s="14" t="str">
        <f t="shared" ca="1" si="699"/>
        <v xml:space="preserve">711524.03 </v>
      </c>
      <c r="V3432" s="14" t="str">
        <f t="shared" ca="1" si="700"/>
        <v>6172861.61</v>
      </c>
      <c r="W3432" s="14" t="str">
        <f t="shared" ca="1" si="701"/>
        <v>POINT(711524.03 6172861.61)</v>
      </c>
      <c r="X3432" s="14" t="str">
        <f>IFERROR(INDEX(BygningOmraade!B:B,MATCH(A3432,BygningOmraade!A:A,0)),"")</f>
        <v/>
      </c>
    </row>
    <row r="3433" spans="1:24" s="14" customFormat="1" x14ac:dyDescent="0.25">
      <c r="A3433" s="14">
        <f t="shared" si="689"/>
        <v>3433</v>
      </c>
      <c r="B3433" s="14" t="str">
        <f t="shared" ca="1" si="690"/>
        <v>cafe4036-804a-4607-a5dd-44004d948153</v>
      </c>
      <c r="C3433" s="14" t="str">
        <f t="shared" ca="1" si="691"/>
        <v>0a3f507e-17a0-32b8-e044-0003ba298018</v>
      </c>
      <c r="D3433" s="14">
        <f t="shared" ca="1" si="692"/>
        <v>996988</v>
      </c>
      <c r="E3433" s="1">
        <f t="shared" ca="1" si="693"/>
        <v>120</v>
      </c>
      <c r="F3433" s="1">
        <f t="shared" ca="1" si="694"/>
        <v>177</v>
      </c>
      <c r="G3433" s="1">
        <f t="shared" ca="1" si="695"/>
        <v>2002</v>
      </c>
      <c r="H3433" s="1" t="str">
        <f ca="1">IFERROR(INDEX(Varmeinstallation!B:B,MATCH(INDIRECT($A$1&amp;"L"&amp;A3433)*1,Varmeinstallation!A:A,0)),"Ingen varmeinstallationer")</f>
        <v>Centralvarme fra eget anlæg, et-kammer fyr</v>
      </c>
      <c r="I3433" s="1" t="str">
        <f ca="1">IFERROR(INDEX(Opvarmningsmiddel!B:B,MATCH(INDIRECT($A$1&amp;"M"&amp;A3433)*1,Opvarmningsmiddel!A:A,0)),"")</f>
        <v>Naturgas</v>
      </c>
      <c r="J3433" s="1">
        <f t="shared" ca="1" si="696"/>
        <v>0</v>
      </c>
      <c r="K3433" s="1" t="str">
        <f ca="1">IFERROR(INDEX(Relationstabel!$C$3:$K$10,MATCH(VALUE(INDIRECT($A$1&amp;"L"&amp;A3433)),Relationstabel!$A$3:$A$10,0),MATCH(IFERROR(VALUE(INDIRECT($A$1&amp;"M"&amp;A3433)),0),Relationstabel!$C$1:$K$1,0)),"Ingen varmeinstallationer")</f>
        <v>Naturgas</v>
      </c>
      <c r="L3433" s="1" t="str">
        <f ca="1">INDEX(Anvendelseskode!B:B,MATCH($E3433,Anvendelseskode!$A:$A,0))</f>
        <v>Fritliggende enfamilieshus (parcelhus)</v>
      </c>
      <c r="M3433" s="1" t="str">
        <f ca="1">INDEX(Anvendelseskode!C:C,MATCH($E3433,Anvendelseskode!$A:$A,0))</f>
        <v>Parcelhuse</v>
      </c>
      <c r="N3433" s="1" t="str">
        <f ca="1">INDEX(Anvendelseskode!D:D,MATCH($E3433,Anvendelseskode!$A:$A,0))</f>
        <v>Private husholdninger</v>
      </c>
      <c r="O3433" s="1" t="str">
        <f ca="1">IFERROR(INDEX(SBi!$2:$2,MATCH(G3433,SBi!$1:$1,1)),SBi!$K$2)</f>
        <v>1999-2006</v>
      </c>
      <c r="P3433" s="1">
        <f ca="1">IFERROR(INDEX(SBi!$C$3:$K$28,MATCH(E3433,SBi!$B$3:$B$28,0),MATCH(O3433,SBi!$C$2:$K$2,0)),0)</f>
        <v>83.9</v>
      </c>
      <c r="Q3433" s="19">
        <f t="shared" ca="1" si="697"/>
        <v>14.850300000000001</v>
      </c>
      <c r="R3433" s="19" t="str">
        <f ca="1">IFERROR(INDEX(VpD!$2:$2,MATCH(G3433,VpD!$1:$1,1)),VpD!$I$2)</f>
        <v>&gt;1998</v>
      </c>
      <c r="S3433" s="1">
        <f ca="1">IFERROR(INDEX(VpD!$C$3:$I$27,MATCH(E3433,VpD!$B$3:$B$27,0),MATCH(R3433,VpD!$C$2:$I$2,0)),0)</f>
        <v>72</v>
      </c>
      <c r="T3433" s="19">
        <f t="shared" ca="1" si="698"/>
        <v>12.744</v>
      </c>
      <c r="U3433" s="14" t="str">
        <f t="shared" ca="1" si="699"/>
        <v xml:space="preserve">713615.87 </v>
      </c>
      <c r="V3433" s="14" t="str">
        <f t="shared" ca="1" si="700"/>
        <v>6168859.13</v>
      </c>
      <c r="W3433" s="14" t="str">
        <f t="shared" ca="1" si="701"/>
        <v>POINT(713615.87 6168859.13)</v>
      </c>
      <c r="X3433" s="14" t="str">
        <f>IFERROR(INDEX(BygningOmraade!B:B,MATCH(A3433,BygningOmraade!A:A,0)),"")</f>
        <v/>
      </c>
    </row>
    <row r="3434" spans="1:24" s="14" customFormat="1" x14ac:dyDescent="0.25">
      <c r="A3434" s="14">
        <f t="shared" si="689"/>
        <v>3434</v>
      </c>
      <c r="B3434" s="14" t="str">
        <f t="shared" ca="1" si="690"/>
        <v>cb26d9da-9a69-418e-bbe6-0bb4e4722800</v>
      </c>
      <c r="C3434" s="14" t="str">
        <f t="shared" ca="1" si="691"/>
        <v>0a3f507e-233d-32b8-e044-0003ba298018</v>
      </c>
      <c r="D3434" s="14">
        <f t="shared" ca="1" si="692"/>
        <v>997096</v>
      </c>
      <c r="E3434" s="1">
        <f t="shared" ca="1" si="693"/>
        <v>120</v>
      </c>
      <c r="F3434" s="1">
        <f t="shared" ca="1" si="694"/>
        <v>158</v>
      </c>
      <c r="G3434" s="1">
        <f t="shared" ca="1" si="695"/>
        <v>1997</v>
      </c>
      <c r="H3434" s="1" t="str">
        <f ca="1">IFERROR(INDEX(Varmeinstallation!B:B,MATCH(INDIRECT($A$1&amp;"L"&amp;A3434)*1,Varmeinstallation!A:A,0)),"Ingen varmeinstallationer")</f>
        <v>Centralvarme fra eget anlæg, et-kammer fyr</v>
      </c>
      <c r="I3434" s="1" t="str">
        <f ca="1">IFERROR(INDEX(Opvarmningsmiddel!B:B,MATCH(INDIRECT($A$1&amp;"M"&amp;A3434)*1,Opvarmningsmiddel!A:A,0)),"")</f>
        <v>Naturgas</v>
      </c>
      <c r="J3434" s="1">
        <f t="shared" ca="1" si="696"/>
        <v>0</v>
      </c>
      <c r="K3434" s="1" t="str">
        <f ca="1">IFERROR(INDEX(Relationstabel!$C$3:$K$10,MATCH(VALUE(INDIRECT($A$1&amp;"L"&amp;A3434)),Relationstabel!$A$3:$A$10,0),MATCH(IFERROR(VALUE(INDIRECT($A$1&amp;"M"&amp;A3434)),0),Relationstabel!$C$1:$K$1,0)),"Ingen varmeinstallationer")</f>
        <v>Naturgas</v>
      </c>
      <c r="L3434" s="1" t="str">
        <f ca="1">INDEX(Anvendelseskode!B:B,MATCH($E3434,Anvendelseskode!$A:$A,0))</f>
        <v>Fritliggende enfamilieshus (parcelhus)</v>
      </c>
      <c r="M3434" s="1" t="str">
        <f ca="1">INDEX(Anvendelseskode!C:C,MATCH($E3434,Anvendelseskode!$A:$A,0))</f>
        <v>Parcelhuse</v>
      </c>
      <c r="N3434" s="1" t="str">
        <f ca="1">INDEX(Anvendelseskode!D:D,MATCH($E3434,Anvendelseskode!$A:$A,0))</f>
        <v>Private husholdninger</v>
      </c>
      <c r="O3434" s="1" t="str">
        <f ca="1">IFERROR(INDEX(SBi!$2:$2,MATCH(G3434,SBi!$1:$1,1)),SBi!$K$2)</f>
        <v>1979-1998</v>
      </c>
      <c r="P3434" s="1">
        <f ca="1">IFERROR(INDEX(SBi!$C$3:$K$28,MATCH(E3434,SBi!$B$3:$B$28,0),MATCH(O3434,SBi!$C$2:$K$2,0)),0)</f>
        <v>105.4</v>
      </c>
      <c r="Q3434" s="19">
        <f t="shared" ca="1" si="697"/>
        <v>16.653200000000002</v>
      </c>
      <c r="R3434" s="19" t="str">
        <f ca="1">IFERROR(INDEX(VpD!$2:$2,MATCH(G3434,VpD!$1:$1,1)),VpD!$I$2)</f>
        <v>1979-1998</v>
      </c>
      <c r="S3434" s="1">
        <f ca="1">IFERROR(INDEX(VpD!$C$3:$I$27,MATCH(E3434,VpD!$B$3:$B$27,0),MATCH(R3434,VpD!$C$2:$I$2,0)),0)</f>
        <v>90</v>
      </c>
      <c r="T3434" s="19">
        <f t="shared" ca="1" si="698"/>
        <v>14.22</v>
      </c>
      <c r="U3434" s="14" t="str">
        <f t="shared" ca="1" si="699"/>
        <v xml:space="preserve">713576.95 </v>
      </c>
      <c r="V3434" s="14" t="str">
        <f t="shared" ca="1" si="700"/>
        <v>6168774.16</v>
      </c>
      <c r="W3434" s="14" t="str">
        <f t="shared" ca="1" si="701"/>
        <v>POINT(713576.95 6168774.16)</v>
      </c>
      <c r="X3434" s="14" t="str">
        <f>IFERROR(INDEX(BygningOmraade!B:B,MATCH(A3434,BygningOmraade!A:A,0)),"")</f>
        <v/>
      </c>
    </row>
    <row r="3435" spans="1:24" s="14" customFormat="1" x14ac:dyDescent="0.25">
      <c r="A3435" s="14">
        <f t="shared" si="689"/>
        <v>3435</v>
      </c>
      <c r="B3435" s="14" t="str">
        <f t="shared" ca="1" si="690"/>
        <v>cb2b3aea-6588-4db5-a382-faeba9f03279</v>
      </c>
      <c r="C3435" s="14" t="str">
        <f t="shared" ca="1" si="691"/>
        <v>0a3f507e-21a0-32b8-e044-0003ba298018</v>
      </c>
      <c r="D3435" s="14">
        <f t="shared" ca="1" si="692"/>
        <v>996827</v>
      </c>
      <c r="E3435" s="1">
        <f t="shared" ca="1" si="693"/>
        <v>120</v>
      </c>
      <c r="F3435" s="1">
        <f t="shared" ca="1" si="694"/>
        <v>143</v>
      </c>
      <c r="G3435" s="1">
        <f t="shared" ca="1" si="695"/>
        <v>1977</v>
      </c>
      <c r="H3435" s="1" t="str">
        <f ca="1">IFERROR(INDEX(Varmeinstallation!B:B,MATCH(INDIRECT($A$1&amp;"L"&amp;A3435)*1,Varmeinstallation!A:A,0)),"Ingen varmeinstallationer")</f>
        <v>Centralvarme fra eget anlæg, et-kammer fyr</v>
      </c>
      <c r="I3435" s="1" t="str">
        <f ca="1">IFERROR(INDEX(Opvarmningsmiddel!B:B,MATCH(INDIRECT($A$1&amp;"M"&amp;A3435)*1,Opvarmningsmiddel!A:A,0)),"")</f>
        <v>Naturgas</v>
      </c>
      <c r="J3435" s="1">
        <f t="shared" ca="1" si="696"/>
        <v>0</v>
      </c>
      <c r="K3435" s="1" t="str">
        <f ca="1">IFERROR(INDEX(Relationstabel!$C$3:$K$10,MATCH(VALUE(INDIRECT($A$1&amp;"L"&amp;A3435)),Relationstabel!$A$3:$A$10,0),MATCH(IFERROR(VALUE(INDIRECT($A$1&amp;"M"&amp;A3435)),0),Relationstabel!$C$1:$K$1,0)),"Ingen varmeinstallationer")</f>
        <v>Naturgas</v>
      </c>
      <c r="L3435" s="1" t="str">
        <f ca="1">INDEX(Anvendelseskode!B:B,MATCH($E3435,Anvendelseskode!$A:$A,0))</f>
        <v>Fritliggende enfamilieshus (parcelhus)</v>
      </c>
      <c r="M3435" s="1" t="str">
        <f ca="1">INDEX(Anvendelseskode!C:C,MATCH($E3435,Anvendelseskode!$A:$A,0))</f>
        <v>Parcelhuse</v>
      </c>
      <c r="N3435" s="1" t="str">
        <f ca="1">INDEX(Anvendelseskode!D:D,MATCH($E3435,Anvendelseskode!$A:$A,0))</f>
        <v>Private husholdninger</v>
      </c>
      <c r="O3435" s="1" t="str">
        <f ca="1">IFERROR(INDEX(SBi!$2:$2,MATCH(G3435,SBi!$1:$1,1)),SBi!$K$2)</f>
        <v>1973-1978</v>
      </c>
      <c r="P3435" s="1">
        <f ca="1">IFERROR(INDEX(SBi!$C$3:$K$28,MATCH(E3435,SBi!$B$3:$B$28,0),MATCH(O3435,SBi!$C$2:$K$2,0)),0)</f>
        <v>119.8</v>
      </c>
      <c r="Q3435" s="19">
        <f t="shared" ca="1" si="697"/>
        <v>17.131399999999999</v>
      </c>
      <c r="R3435" s="19" t="str">
        <f ca="1">IFERROR(INDEX(VpD!$2:$2,MATCH(G3435,VpD!$1:$1,1)),VpD!$I$2)</f>
        <v>1973-1978</v>
      </c>
      <c r="S3435" s="1">
        <f ca="1">IFERROR(INDEX(VpD!$C$3:$I$27,MATCH(E3435,VpD!$B$3:$B$27,0),MATCH(R3435,VpD!$C$2:$I$2,0)),0)</f>
        <v>117</v>
      </c>
      <c r="T3435" s="19">
        <f t="shared" ca="1" si="698"/>
        <v>16.731000000000002</v>
      </c>
      <c r="U3435" s="14" t="str">
        <f t="shared" ca="1" si="699"/>
        <v xml:space="preserve">713488.45 </v>
      </c>
      <c r="V3435" s="14" t="str">
        <f t="shared" ca="1" si="700"/>
        <v>6168668.42</v>
      </c>
      <c r="W3435" s="14" t="str">
        <f t="shared" ca="1" si="701"/>
        <v>POINT(713488.45 6168668.42)</v>
      </c>
      <c r="X3435" s="14" t="str">
        <f>IFERROR(INDEX(BygningOmraade!B:B,MATCH(A3435,BygningOmraade!A:A,0)),"")</f>
        <v/>
      </c>
    </row>
    <row r="3436" spans="1:24" s="14" customFormat="1" x14ac:dyDescent="0.25">
      <c r="A3436" s="14">
        <f t="shared" si="689"/>
        <v>3436</v>
      </c>
      <c r="B3436" s="14" t="str">
        <f t="shared" ca="1" si="690"/>
        <v>cb3aaf05-576a-4bfd-b3ca-cfcb1a9bf533</v>
      </c>
      <c r="C3436" s="14" t="str">
        <f t="shared" ca="1" si="691"/>
        <v>0a3f507e-1f74-32b8-e044-0003ba298018</v>
      </c>
      <c r="D3436" s="14">
        <f t="shared" ca="1" si="692"/>
        <v>997513</v>
      </c>
      <c r="E3436" s="1">
        <f t="shared" ca="1" si="693"/>
        <v>120</v>
      </c>
      <c r="F3436" s="1">
        <f t="shared" ca="1" si="694"/>
        <v>184</v>
      </c>
      <c r="G3436" s="1">
        <f t="shared" ca="1" si="695"/>
        <v>1993</v>
      </c>
      <c r="H3436" s="1" t="str">
        <f ca="1">IFERROR(INDEX(Varmeinstallation!B:B,MATCH(INDIRECT($A$1&amp;"L"&amp;A3436)*1,Varmeinstallation!A:A,0)),"Ingen varmeinstallationer")</f>
        <v>Centralvarme fra eget anlæg, et-kammer fyr</v>
      </c>
      <c r="I3436" s="1" t="str">
        <f ca="1">IFERROR(INDEX(Opvarmningsmiddel!B:B,MATCH(INDIRECT($A$1&amp;"M"&amp;A3436)*1,Opvarmningsmiddel!A:A,0)),"")</f>
        <v>Naturgas</v>
      </c>
      <c r="J3436" s="1">
        <f t="shared" ca="1" si="696"/>
        <v>0</v>
      </c>
      <c r="K3436" s="1" t="str">
        <f ca="1">IFERROR(INDEX(Relationstabel!$C$3:$K$10,MATCH(VALUE(INDIRECT($A$1&amp;"L"&amp;A3436)),Relationstabel!$A$3:$A$10,0),MATCH(IFERROR(VALUE(INDIRECT($A$1&amp;"M"&amp;A3436)),0),Relationstabel!$C$1:$K$1,0)),"Ingen varmeinstallationer")</f>
        <v>Naturgas</v>
      </c>
      <c r="L3436" s="1" t="str">
        <f ca="1">INDEX(Anvendelseskode!B:B,MATCH($E3436,Anvendelseskode!$A:$A,0))</f>
        <v>Fritliggende enfamilieshus (parcelhus)</v>
      </c>
      <c r="M3436" s="1" t="str">
        <f ca="1">INDEX(Anvendelseskode!C:C,MATCH($E3436,Anvendelseskode!$A:$A,0))</f>
        <v>Parcelhuse</v>
      </c>
      <c r="N3436" s="1" t="str">
        <f ca="1">INDEX(Anvendelseskode!D:D,MATCH($E3436,Anvendelseskode!$A:$A,0))</f>
        <v>Private husholdninger</v>
      </c>
      <c r="O3436" s="1" t="str">
        <f ca="1">IFERROR(INDEX(SBi!$2:$2,MATCH(G3436,SBi!$1:$1,1)),SBi!$K$2)</f>
        <v>1979-1998</v>
      </c>
      <c r="P3436" s="1">
        <f ca="1">IFERROR(INDEX(SBi!$C$3:$K$28,MATCH(E3436,SBi!$B$3:$B$28,0),MATCH(O3436,SBi!$C$2:$K$2,0)),0)</f>
        <v>105.4</v>
      </c>
      <c r="Q3436" s="19">
        <f t="shared" ca="1" si="697"/>
        <v>19.393600000000003</v>
      </c>
      <c r="R3436" s="19" t="str">
        <f ca="1">IFERROR(INDEX(VpD!$2:$2,MATCH(G3436,VpD!$1:$1,1)),VpD!$I$2)</f>
        <v>1979-1998</v>
      </c>
      <c r="S3436" s="1">
        <f ca="1">IFERROR(INDEX(VpD!$C$3:$I$27,MATCH(E3436,VpD!$B$3:$B$27,0),MATCH(R3436,VpD!$C$2:$I$2,0)),0)</f>
        <v>90</v>
      </c>
      <c r="T3436" s="19">
        <f t="shared" ca="1" si="698"/>
        <v>16.559999999999999</v>
      </c>
      <c r="U3436" s="14" t="str">
        <f t="shared" ca="1" si="699"/>
        <v xml:space="preserve">713901.33 </v>
      </c>
      <c r="V3436" s="14" t="str">
        <f t="shared" ca="1" si="700"/>
        <v>6168787.44</v>
      </c>
      <c r="W3436" s="14" t="str">
        <f t="shared" ca="1" si="701"/>
        <v>POINT(713901.33 6168787.44)</v>
      </c>
      <c r="X3436" s="14" t="str">
        <f>IFERROR(INDEX(BygningOmraade!B:B,MATCH(A3436,BygningOmraade!A:A,0)),"")</f>
        <v/>
      </c>
    </row>
    <row r="3437" spans="1:24" s="14" customFormat="1" x14ac:dyDescent="0.25">
      <c r="A3437" s="14">
        <f t="shared" si="689"/>
        <v>3437</v>
      </c>
      <c r="B3437" s="14" t="str">
        <f t="shared" ca="1" si="690"/>
        <v>cb3da4b1-7c7a-4a43-8419-3727a021bffc</v>
      </c>
      <c r="C3437" s="14" t="str">
        <f t="shared" ca="1" si="691"/>
        <v>0a3f507e-1c24-32b8-e044-0003ba298018</v>
      </c>
      <c r="D3437" s="14">
        <f t="shared" ca="1" si="692"/>
        <v>997489</v>
      </c>
      <c r="E3437" s="1">
        <f t="shared" ca="1" si="693"/>
        <v>120</v>
      </c>
      <c r="F3437" s="1">
        <f t="shared" ca="1" si="694"/>
        <v>158</v>
      </c>
      <c r="G3437" s="1">
        <f t="shared" ca="1" si="695"/>
        <v>1975</v>
      </c>
      <c r="H3437" s="1" t="str">
        <f ca="1">IFERROR(INDEX(Varmeinstallation!B:B,MATCH(INDIRECT($A$1&amp;"L"&amp;A3437)*1,Varmeinstallation!A:A,0)),"Ingen varmeinstallationer")</f>
        <v>Centralvarme fra eget anlæg, et-kammer fyr</v>
      </c>
      <c r="I3437" s="1" t="str">
        <f ca="1">IFERROR(INDEX(Opvarmningsmiddel!B:B,MATCH(INDIRECT($A$1&amp;"M"&amp;A3437)*1,Opvarmningsmiddel!A:A,0)),"")</f>
        <v>Naturgas</v>
      </c>
      <c r="J3437" s="1">
        <f t="shared" ca="1" si="696"/>
        <v>0</v>
      </c>
      <c r="K3437" s="1" t="str">
        <f ca="1">IFERROR(INDEX(Relationstabel!$C$3:$K$10,MATCH(VALUE(INDIRECT($A$1&amp;"L"&amp;A3437)),Relationstabel!$A$3:$A$10,0),MATCH(IFERROR(VALUE(INDIRECT($A$1&amp;"M"&amp;A3437)),0),Relationstabel!$C$1:$K$1,0)),"Ingen varmeinstallationer")</f>
        <v>Naturgas</v>
      </c>
      <c r="L3437" s="1" t="str">
        <f ca="1">INDEX(Anvendelseskode!B:B,MATCH($E3437,Anvendelseskode!$A:$A,0))</f>
        <v>Fritliggende enfamilieshus (parcelhus)</v>
      </c>
      <c r="M3437" s="1" t="str">
        <f ca="1">INDEX(Anvendelseskode!C:C,MATCH($E3437,Anvendelseskode!$A:$A,0))</f>
        <v>Parcelhuse</v>
      </c>
      <c r="N3437" s="1" t="str">
        <f ca="1">INDEX(Anvendelseskode!D:D,MATCH($E3437,Anvendelseskode!$A:$A,0))</f>
        <v>Private husholdninger</v>
      </c>
      <c r="O3437" s="1" t="str">
        <f ca="1">IFERROR(INDEX(SBi!$2:$2,MATCH(G3437,SBi!$1:$1,1)),SBi!$K$2)</f>
        <v>1973-1978</v>
      </c>
      <c r="P3437" s="1">
        <f ca="1">IFERROR(INDEX(SBi!$C$3:$K$28,MATCH(E3437,SBi!$B$3:$B$28,0),MATCH(O3437,SBi!$C$2:$K$2,0)),0)</f>
        <v>119.8</v>
      </c>
      <c r="Q3437" s="19">
        <f t="shared" ca="1" si="697"/>
        <v>18.928399999999996</v>
      </c>
      <c r="R3437" s="19" t="str">
        <f ca="1">IFERROR(INDEX(VpD!$2:$2,MATCH(G3437,VpD!$1:$1,1)),VpD!$I$2)</f>
        <v>1973-1978</v>
      </c>
      <c r="S3437" s="1">
        <f ca="1">IFERROR(INDEX(VpD!$C$3:$I$27,MATCH(E3437,VpD!$B$3:$B$27,0),MATCH(R3437,VpD!$C$2:$I$2,0)),0)</f>
        <v>117</v>
      </c>
      <c r="T3437" s="19">
        <f t="shared" ca="1" si="698"/>
        <v>18.486000000000001</v>
      </c>
      <c r="U3437" s="14" t="str">
        <f t="shared" ca="1" si="699"/>
        <v xml:space="preserve">713917.02 </v>
      </c>
      <c r="V3437" s="14" t="str">
        <f t="shared" ca="1" si="700"/>
        <v>6169220.99</v>
      </c>
      <c r="W3437" s="14" t="str">
        <f t="shared" ca="1" si="701"/>
        <v>POINT(713917.02 6169220.99)</v>
      </c>
      <c r="X3437" s="14" t="str">
        <f>IFERROR(INDEX(BygningOmraade!B:B,MATCH(A3437,BygningOmraade!A:A,0)),"")</f>
        <v/>
      </c>
    </row>
    <row r="3438" spans="1:24" s="14" customFormat="1" x14ac:dyDescent="0.25">
      <c r="A3438" s="14">
        <f t="shared" si="689"/>
        <v>3438</v>
      </c>
      <c r="B3438" s="14" t="str">
        <f t="shared" ca="1" si="690"/>
        <v>cb5478bc-9aad-4da2-a3d3-81e9aae6e9c9</v>
      </c>
      <c r="C3438" s="14" t="str">
        <f t="shared" ca="1" si="691"/>
        <v>0a3f507e-247b-32b8-e044-0003ba298018</v>
      </c>
      <c r="D3438" s="14">
        <f t="shared" ca="1" si="692"/>
        <v>995618</v>
      </c>
      <c r="E3438" s="1">
        <f t="shared" ca="1" si="693"/>
        <v>320</v>
      </c>
      <c r="F3438" s="1">
        <f t="shared" ca="1" si="694"/>
        <v>106</v>
      </c>
      <c r="G3438" s="1">
        <f t="shared" ca="1" si="695"/>
        <v>1970</v>
      </c>
      <c r="H3438" s="1" t="str">
        <f ca="1">IFERROR(INDEX(Varmeinstallation!B:B,MATCH(INDIRECT($A$1&amp;"L"&amp;A3438)*1,Varmeinstallation!A:A,0)),"Ingen varmeinstallationer")</f>
        <v>Centralvarme fra eget anlæg, et-kammer fyr</v>
      </c>
      <c r="I3438" s="1" t="str">
        <f ca="1">IFERROR(INDEX(Opvarmningsmiddel!B:B,MATCH(INDIRECT($A$1&amp;"M"&amp;A3438)*1,Opvarmningsmiddel!A:A,0)),"")</f>
        <v>Naturgas</v>
      </c>
      <c r="J3438" s="1">
        <f t="shared" ca="1" si="696"/>
        <v>0</v>
      </c>
      <c r="K3438" s="1" t="str">
        <f ca="1">IFERROR(INDEX(Relationstabel!$C$3:$K$10,MATCH(VALUE(INDIRECT($A$1&amp;"L"&amp;A3438)),Relationstabel!$A$3:$A$10,0),MATCH(IFERROR(VALUE(INDIRECT($A$1&amp;"M"&amp;A3438)),0),Relationstabel!$C$1:$K$1,0)),"Ingen varmeinstallationer")</f>
        <v>Naturgas</v>
      </c>
      <c r="L3438" s="1" t="str">
        <f ca="1">INDEX(Anvendelseskode!B:B,MATCH($E3438,Anvendelseskode!$A:$A,0))</f>
        <v>Bygning til kontor, handel, lager herunder offentlig administration</v>
      </c>
      <c r="M3438" s="1" t="str">
        <f ca="1">INDEX(Anvendelseskode!C:C,MATCH($E3438,Anvendelseskode!$A:$A,0))</f>
        <v>Kontor, handel, lager, off. adm.</v>
      </c>
      <c r="N3438" s="1" t="str">
        <f ca="1">INDEX(Anvendelseskode!D:D,MATCH($E3438,Anvendelseskode!$A:$A,0))</f>
        <v>Handel og servicevirksomheder</v>
      </c>
      <c r="O3438" s="1" t="str">
        <f ca="1">IFERROR(INDEX(SBi!$2:$2,MATCH(G3438,SBi!$1:$1,1)),SBi!$K$2)</f>
        <v>1961-1972</v>
      </c>
      <c r="P3438" s="1">
        <f ca="1">IFERROR(INDEX(SBi!$C$3:$K$28,MATCH(E3438,SBi!$B$3:$B$28,0),MATCH(O3438,SBi!$C$2:$K$2,0)),0)</f>
        <v>117.5</v>
      </c>
      <c r="Q3438" s="19">
        <f t="shared" ca="1" si="697"/>
        <v>12.455</v>
      </c>
      <c r="R3438" s="19" t="str">
        <f ca="1">IFERROR(INDEX(VpD!$2:$2,MATCH(G3438,VpD!$1:$1,1)),VpD!$I$2)</f>
        <v>1961-1972</v>
      </c>
      <c r="S3438" s="1">
        <f ca="1">IFERROR(INDEX(VpD!$C$3:$I$27,MATCH(E3438,VpD!$B$3:$B$27,0),MATCH(R3438,VpD!$C$2:$I$2,0)),0)</f>
        <v>105</v>
      </c>
      <c r="T3438" s="19">
        <f t="shared" ca="1" si="698"/>
        <v>11.13</v>
      </c>
      <c r="U3438" s="14" t="str">
        <f t="shared" ca="1" si="699"/>
        <v xml:space="preserve">712477.54 </v>
      </c>
      <c r="V3438" s="14" t="str">
        <f t="shared" ca="1" si="700"/>
        <v>6169369.31</v>
      </c>
      <c r="W3438" s="14" t="str">
        <f t="shared" ca="1" si="701"/>
        <v>POINT(712477.54 6169369.31)</v>
      </c>
      <c r="X3438" s="14" t="str">
        <f>IFERROR(INDEX(BygningOmraade!B:B,MATCH(A3438,BygningOmraade!A:A,0)),"")</f>
        <v/>
      </c>
    </row>
    <row r="3439" spans="1:24" s="14" customFormat="1" x14ac:dyDescent="0.25">
      <c r="A3439" s="14">
        <f t="shared" si="689"/>
        <v>3439</v>
      </c>
      <c r="B3439" s="14" t="str">
        <f t="shared" ca="1" si="690"/>
        <v>cb5aaadf-e09c-43d3-99e1-c28298f71e6d</v>
      </c>
      <c r="C3439" s="14" t="str">
        <f t="shared" ca="1" si="691"/>
        <v>0a3f507e-1c8a-32b8-e044-0003ba298018</v>
      </c>
      <c r="D3439" s="14">
        <f t="shared" ca="1" si="692"/>
        <v>995645</v>
      </c>
      <c r="E3439" s="1">
        <f t="shared" ca="1" si="693"/>
        <v>120</v>
      </c>
      <c r="F3439" s="1">
        <f t="shared" ca="1" si="694"/>
        <v>102</v>
      </c>
      <c r="G3439" s="1">
        <f t="shared" ca="1" si="695"/>
        <v>1964</v>
      </c>
      <c r="H3439" s="1" t="str">
        <f ca="1">IFERROR(INDEX(Varmeinstallation!B:B,MATCH(INDIRECT($A$1&amp;"L"&amp;A3439)*1,Varmeinstallation!A:A,0)),"Ingen varmeinstallationer")</f>
        <v>Varmepumpe</v>
      </c>
      <c r="I3439" s="1" t="str">
        <f ca="1">IFERROR(INDEX(Opvarmningsmiddel!B:B,MATCH(INDIRECT($A$1&amp;"M"&amp;A3439)*1,Opvarmningsmiddel!A:A,0)),"")</f>
        <v>Elektricitet</v>
      </c>
      <c r="J3439" s="1">
        <f t="shared" ca="1" si="696"/>
        <v>0</v>
      </c>
      <c r="K3439" s="1" t="str">
        <f ca="1">IFERROR(INDEX(Relationstabel!$C$3:$K$10,MATCH(VALUE(INDIRECT($A$1&amp;"L"&amp;A3439)),Relationstabel!$A$3:$A$10,0),MATCH(IFERROR(VALUE(INDIRECT($A$1&amp;"M"&amp;A3439)),0),Relationstabel!$C$1:$K$1,0)),"Ingen varmeinstallationer")</f>
        <v>Varmepumpe</v>
      </c>
      <c r="L3439" s="1" t="str">
        <f ca="1">INDEX(Anvendelseskode!B:B,MATCH($E3439,Anvendelseskode!$A:$A,0))</f>
        <v>Fritliggende enfamilieshus (parcelhus)</v>
      </c>
      <c r="M3439" s="1" t="str">
        <f ca="1">INDEX(Anvendelseskode!C:C,MATCH($E3439,Anvendelseskode!$A:$A,0))</f>
        <v>Parcelhuse</v>
      </c>
      <c r="N3439" s="1" t="str">
        <f ca="1">INDEX(Anvendelseskode!D:D,MATCH($E3439,Anvendelseskode!$A:$A,0))</f>
        <v>Private husholdninger</v>
      </c>
      <c r="O3439" s="1" t="str">
        <f ca="1">IFERROR(INDEX(SBi!$2:$2,MATCH(G3439,SBi!$1:$1,1)),SBi!$K$2)</f>
        <v>1961-1972</v>
      </c>
      <c r="P3439" s="1">
        <f ca="1">IFERROR(INDEX(SBi!$C$3:$K$28,MATCH(E3439,SBi!$B$3:$B$28,0),MATCH(O3439,SBi!$C$2:$K$2,0)),0)</f>
        <v>134.30000000000001</v>
      </c>
      <c r="Q3439" s="19">
        <f t="shared" ca="1" si="697"/>
        <v>13.698600000000001</v>
      </c>
      <c r="R3439" s="19" t="str">
        <f ca="1">IFERROR(INDEX(VpD!$2:$2,MATCH(G3439,VpD!$1:$1,1)),VpD!$I$2)</f>
        <v>1961-1972</v>
      </c>
      <c r="S3439" s="1">
        <f ca="1">IFERROR(INDEX(VpD!$C$3:$I$27,MATCH(E3439,VpD!$B$3:$B$27,0),MATCH(R3439,VpD!$C$2:$I$2,0)),0)</f>
        <v>143</v>
      </c>
      <c r="T3439" s="19">
        <f t="shared" ca="1" si="698"/>
        <v>14.586</v>
      </c>
      <c r="U3439" s="14" t="str">
        <f t="shared" ca="1" si="699"/>
        <v xml:space="preserve">712352.8 </v>
      </c>
      <c r="V3439" s="14" t="str">
        <f t="shared" ca="1" si="700"/>
        <v>6169218.79</v>
      </c>
      <c r="W3439" s="14" t="str">
        <f t="shared" ca="1" si="701"/>
        <v>POINT(712352.8 6169218.79)</v>
      </c>
      <c r="X3439" s="14" t="str">
        <f>IFERROR(INDEX(BygningOmraade!B:B,MATCH(A3439,BygningOmraade!A:A,0)),"")</f>
        <v/>
      </c>
    </row>
    <row r="3440" spans="1:24" s="14" customFormat="1" x14ac:dyDescent="0.25">
      <c r="A3440" s="14">
        <f t="shared" si="689"/>
        <v>3440</v>
      </c>
      <c r="B3440" s="14" t="str">
        <f t="shared" ca="1" si="690"/>
        <v>cb827163-0e84-4146-86e4-5ecec2e17c9c</v>
      </c>
      <c r="C3440" s="14" t="str">
        <f t="shared" ca="1" si="691"/>
        <v>15b70ad1-7f87-432d-bf72-1c97994561f9</v>
      </c>
      <c r="D3440" s="14">
        <f t="shared" ca="1" si="692"/>
        <v>100094114</v>
      </c>
      <c r="E3440" s="1">
        <f t="shared" ca="1" si="693"/>
        <v>130</v>
      </c>
      <c r="F3440" s="1">
        <f t="shared" ca="1" si="694"/>
        <v>130</v>
      </c>
      <c r="G3440" s="1">
        <f t="shared" ca="1" si="695"/>
        <v>2016</v>
      </c>
      <c r="H3440" s="1" t="str">
        <f ca="1">IFERROR(INDEX(Varmeinstallation!B:B,MATCH(INDIRECT($A$1&amp;"L"&amp;A3440)*1,Varmeinstallation!A:A,0)),"Ingen varmeinstallationer")</f>
        <v>Fjernvarme/blokvarme (radiatorsystemer eller varmluftanlæg)</v>
      </c>
      <c r="I3440" s="1" t="str">
        <f ca="1">IFERROR(INDEX(Opvarmningsmiddel!B:B,MATCH(INDIRECT($A$1&amp;"M"&amp;A3440)*1,Opvarmningsmiddel!A:A,0)),"")</f>
        <v/>
      </c>
      <c r="J3440" s="1">
        <f t="shared" ca="1" si="696"/>
        <v>0</v>
      </c>
      <c r="K3440" s="1" t="str">
        <f ca="1">IFERROR(INDEX(Relationstabel!$C$3:$K$10,MATCH(VALUE(INDIRECT($A$1&amp;"L"&amp;A3440)),Relationstabel!$A$3:$A$10,0),MATCH(IFERROR(VALUE(INDIRECT($A$1&amp;"M"&amp;A3440)),0),Relationstabel!$C$1:$K$1,0)),"Ingen varmeinstallationer")</f>
        <v>Fjernvarme/ Blokvarme</v>
      </c>
      <c r="L3440" s="1" t="str">
        <f ca="1">INDEX(Anvendelseskode!B:B,MATCH($E3440,Anvendelseskode!$A:$A,0))</f>
        <v>Række-, kæde-, dobbelthus (lodret adskillelse mellem enhederne)</v>
      </c>
      <c r="M3440" s="1" t="str">
        <f ca="1">INDEX(Anvendelseskode!C:C,MATCH($E3440,Anvendelseskode!$A:$A,0))</f>
        <v>Række-, kæde og dobbelthuse</v>
      </c>
      <c r="N3440" s="1" t="str">
        <f ca="1">INDEX(Anvendelseskode!D:D,MATCH($E3440,Anvendelseskode!$A:$A,0))</f>
        <v>Private husholdninger</v>
      </c>
      <c r="O3440" s="1" t="str">
        <f ca="1">IFERROR(INDEX(SBi!$2:$2,MATCH(G3440,SBi!$1:$1,1)),SBi!$K$2)</f>
        <v>Efter 2006</v>
      </c>
      <c r="P3440" s="1">
        <f ca="1">IFERROR(INDEX(SBi!$C$3:$K$28,MATCH(E3440,SBi!$B$3:$B$28,0),MATCH(O3440,SBi!$C$2:$K$2,0)),0)</f>
        <v>66.400000000000006</v>
      </c>
      <c r="Q3440" s="19">
        <f t="shared" ca="1" si="697"/>
        <v>8.6319999999999997</v>
      </c>
      <c r="R3440" s="19" t="str">
        <f ca="1">IFERROR(INDEX(VpD!$2:$2,MATCH(G3440,VpD!$1:$1,1)),VpD!$I$2)</f>
        <v>&gt;1998</v>
      </c>
      <c r="S3440" s="1">
        <f ca="1">IFERROR(INDEX(VpD!$C$3:$I$27,MATCH(E3440,VpD!$B$3:$B$27,0),MATCH(R3440,VpD!$C$2:$I$2,0)),0)</f>
        <v>65</v>
      </c>
      <c r="T3440" s="19">
        <f t="shared" ca="1" si="698"/>
        <v>8.4499999999999993</v>
      </c>
      <c r="U3440" s="14" t="str">
        <f t="shared" ca="1" si="699"/>
        <v xml:space="preserve">711568.53 </v>
      </c>
      <c r="V3440" s="14" t="str">
        <f t="shared" ca="1" si="700"/>
        <v>6172819.01</v>
      </c>
      <c r="W3440" s="14" t="str">
        <f t="shared" ca="1" si="701"/>
        <v>POINT(711568.53 6172819.01)</v>
      </c>
      <c r="X3440" s="14" t="str">
        <f>IFERROR(INDEX(BygningOmraade!B:B,MATCH(A3440,BygningOmraade!A:A,0)),"")</f>
        <v/>
      </c>
    </row>
    <row r="3441" spans="1:24" s="14" customFormat="1" x14ac:dyDescent="0.25">
      <c r="A3441" s="14">
        <f t="shared" si="689"/>
        <v>3441</v>
      </c>
      <c r="B3441" s="14" t="str">
        <f t="shared" ca="1" si="690"/>
        <v>cb8e8d3a-b02b-4f00-9897-0b4eedef820b</v>
      </c>
      <c r="C3441" s="14" t="str">
        <f t="shared" ca="1" si="691"/>
        <v>0a3f507e-1f89-32b8-e044-0003ba298018</v>
      </c>
      <c r="D3441" s="14">
        <f t="shared" ca="1" si="692"/>
        <v>994050</v>
      </c>
      <c r="E3441" s="1">
        <f t="shared" ca="1" si="693"/>
        <v>120</v>
      </c>
      <c r="F3441" s="1">
        <f t="shared" ca="1" si="694"/>
        <v>109</v>
      </c>
      <c r="G3441" s="1">
        <f t="shared" ca="1" si="695"/>
        <v>1973</v>
      </c>
      <c r="H3441" s="1" t="str">
        <f ca="1">IFERROR(INDEX(Varmeinstallation!B:B,MATCH(INDIRECT($A$1&amp;"L"&amp;A3441)*1,Varmeinstallation!A:A,0)),"Ingen varmeinstallationer")</f>
        <v>Centralvarme fra eget anlæg, et-kammer fyr</v>
      </c>
      <c r="I3441" s="1" t="str">
        <f ca="1">IFERROR(INDEX(Opvarmningsmiddel!B:B,MATCH(INDIRECT($A$1&amp;"M"&amp;A3441)*1,Opvarmningsmiddel!A:A,0)),"")</f>
        <v>Naturgas</v>
      </c>
      <c r="J3441" s="1">
        <f t="shared" ca="1" si="696"/>
        <v>2</v>
      </c>
      <c r="K3441" s="1" t="str">
        <f ca="1">IFERROR(INDEX(Relationstabel!$C$3:$K$10,MATCH(VALUE(INDIRECT($A$1&amp;"L"&amp;A3441)),Relationstabel!$A$3:$A$10,0),MATCH(IFERROR(VALUE(INDIRECT($A$1&amp;"M"&amp;A3441)),0),Relationstabel!$C$1:$K$1,0)),"Ingen varmeinstallationer")</f>
        <v>Naturgas</v>
      </c>
      <c r="L3441" s="1" t="str">
        <f ca="1">INDEX(Anvendelseskode!B:B,MATCH($E3441,Anvendelseskode!$A:$A,0))</f>
        <v>Fritliggende enfamilieshus (parcelhus)</v>
      </c>
      <c r="M3441" s="1" t="str">
        <f ca="1">INDEX(Anvendelseskode!C:C,MATCH($E3441,Anvendelseskode!$A:$A,0))</f>
        <v>Parcelhuse</v>
      </c>
      <c r="N3441" s="1" t="str">
        <f ca="1">INDEX(Anvendelseskode!D:D,MATCH($E3441,Anvendelseskode!$A:$A,0))</f>
        <v>Private husholdninger</v>
      </c>
      <c r="O3441" s="1" t="str">
        <f ca="1">IFERROR(INDEX(SBi!$2:$2,MATCH(G3441,SBi!$1:$1,1)),SBi!$K$2)</f>
        <v>1973-1978</v>
      </c>
      <c r="P3441" s="1">
        <f ca="1">IFERROR(INDEX(SBi!$C$3:$K$28,MATCH(E3441,SBi!$B$3:$B$28,0),MATCH(O3441,SBi!$C$2:$K$2,0)),0)</f>
        <v>119.8</v>
      </c>
      <c r="Q3441" s="19">
        <f t="shared" ca="1" si="697"/>
        <v>13.058199999999999</v>
      </c>
      <c r="R3441" s="19" t="str">
        <f ca="1">IFERROR(INDEX(VpD!$2:$2,MATCH(G3441,VpD!$1:$1,1)),VpD!$I$2)</f>
        <v>1973-1978</v>
      </c>
      <c r="S3441" s="1">
        <f ca="1">IFERROR(INDEX(VpD!$C$3:$I$27,MATCH(E3441,VpD!$B$3:$B$27,0),MATCH(R3441,VpD!$C$2:$I$2,0)),0)</f>
        <v>117</v>
      </c>
      <c r="T3441" s="19">
        <f t="shared" ca="1" si="698"/>
        <v>12.753</v>
      </c>
      <c r="U3441" s="14" t="str">
        <f t="shared" ca="1" si="699"/>
        <v xml:space="preserve">711064.41 </v>
      </c>
      <c r="V3441" s="14" t="str">
        <f t="shared" ca="1" si="700"/>
        <v>6171464.46</v>
      </c>
      <c r="W3441" s="14" t="str">
        <f t="shared" ca="1" si="701"/>
        <v>POINT(711064.41 6171464.46)</v>
      </c>
      <c r="X3441" s="14" t="str">
        <f>IFERROR(INDEX(BygningOmraade!B:B,MATCH(A3441,BygningOmraade!A:A,0)),"")</f>
        <v/>
      </c>
    </row>
    <row r="3442" spans="1:24" s="14" customFormat="1" x14ac:dyDescent="0.25">
      <c r="A3442" s="14">
        <f t="shared" si="689"/>
        <v>3442</v>
      </c>
      <c r="B3442" s="14" t="str">
        <f t="shared" ca="1" si="690"/>
        <v>cb90b4e8-c8ed-4bfd-b1a1-1587c7f16ccd</v>
      </c>
      <c r="C3442" s="14" t="str">
        <f t="shared" ca="1" si="691"/>
        <v>0a3f507e-2344-32b8-e044-0003ba298018</v>
      </c>
      <c r="D3442" s="14">
        <f t="shared" ca="1" si="692"/>
        <v>997080</v>
      </c>
      <c r="E3442" s="1">
        <f t="shared" ca="1" si="693"/>
        <v>120</v>
      </c>
      <c r="F3442" s="1">
        <f t="shared" ca="1" si="694"/>
        <v>149</v>
      </c>
      <c r="G3442" s="1">
        <f t="shared" ca="1" si="695"/>
        <v>1984</v>
      </c>
      <c r="H3442" s="1" t="str">
        <f ca="1">IFERROR(INDEX(Varmeinstallation!B:B,MATCH(INDIRECT($A$1&amp;"L"&amp;A3442)*1,Varmeinstallation!A:A,0)),"Ingen varmeinstallationer")</f>
        <v>Centralvarme fra eget anlæg, et-kammer fyr</v>
      </c>
      <c r="I3442" s="1" t="str">
        <f ca="1">IFERROR(INDEX(Opvarmningsmiddel!B:B,MATCH(INDIRECT($A$1&amp;"M"&amp;A3442)*1,Opvarmningsmiddel!A:A,0)),"")</f>
        <v>Naturgas</v>
      </c>
      <c r="J3442" s="1">
        <f t="shared" ca="1" si="696"/>
        <v>2</v>
      </c>
      <c r="K3442" s="1" t="str">
        <f ca="1">IFERROR(INDEX(Relationstabel!$C$3:$K$10,MATCH(VALUE(INDIRECT($A$1&amp;"L"&amp;A3442)),Relationstabel!$A$3:$A$10,0),MATCH(IFERROR(VALUE(INDIRECT($A$1&amp;"M"&amp;A3442)),0),Relationstabel!$C$1:$K$1,0)),"Ingen varmeinstallationer")</f>
        <v>Naturgas</v>
      </c>
      <c r="L3442" s="1" t="str">
        <f ca="1">INDEX(Anvendelseskode!B:B,MATCH($E3442,Anvendelseskode!$A:$A,0))</f>
        <v>Fritliggende enfamilieshus (parcelhus)</v>
      </c>
      <c r="M3442" s="1" t="str">
        <f ca="1">INDEX(Anvendelseskode!C:C,MATCH($E3442,Anvendelseskode!$A:$A,0))</f>
        <v>Parcelhuse</v>
      </c>
      <c r="N3442" s="1" t="str">
        <f ca="1">INDEX(Anvendelseskode!D:D,MATCH($E3442,Anvendelseskode!$A:$A,0))</f>
        <v>Private husholdninger</v>
      </c>
      <c r="O3442" s="1" t="str">
        <f ca="1">IFERROR(INDEX(SBi!$2:$2,MATCH(G3442,SBi!$1:$1,1)),SBi!$K$2)</f>
        <v>1979-1998</v>
      </c>
      <c r="P3442" s="1">
        <f ca="1">IFERROR(INDEX(SBi!$C$3:$K$28,MATCH(E3442,SBi!$B$3:$B$28,0),MATCH(O3442,SBi!$C$2:$K$2,0)),0)</f>
        <v>105.4</v>
      </c>
      <c r="Q3442" s="19">
        <f t="shared" ca="1" si="697"/>
        <v>15.704600000000001</v>
      </c>
      <c r="R3442" s="19" t="str">
        <f ca="1">IFERROR(INDEX(VpD!$2:$2,MATCH(G3442,VpD!$1:$1,1)),VpD!$I$2)</f>
        <v>1979-1998</v>
      </c>
      <c r="S3442" s="1">
        <f ca="1">IFERROR(INDEX(VpD!$C$3:$I$27,MATCH(E3442,VpD!$B$3:$B$27,0),MATCH(R3442,VpD!$C$2:$I$2,0)),0)</f>
        <v>90</v>
      </c>
      <c r="T3442" s="19">
        <f t="shared" ca="1" si="698"/>
        <v>13.41</v>
      </c>
      <c r="U3442" s="14" t="str">
        <f t="shared" ca="1" si="699"/>
        <v xml:space="preserve">713582.37 </v>
      </c>
      <c r="V3442" s="14" t="str">
        <f t="shared" ca="1" si="700"/>
        <v>6168641.13</v>
      </c>
      <c r="W3442" s="14" t="str">
        <f t="shared" ca="1" si="701"/>
        <v>POINT(713582.37 6168641.13)</v>
      </c>
      <c r="X3442" s="14" t="str">
        <f>IFERROR(INDEX(BygningOmraade!B:B,MATCH(A3442,BygningOmraade!A:A,0)),"")</f>
        <v/>
      </c>
    </row>
    <row r="3443" spans="1:24" s="14" customFormat="1" x14ac:dyDescent="0.25">
      <c r="A3443" s="14">
        <f t="shared" si="689"/>
        <v>3443</v>
      </c>
      <c r="B3443" s="14" t="str">
        <f t="shared" ca="1" si="690"/>
        <v>cbbd2ffb-01c7-444a-b8e9-e6fb16b91eee</v>
      </c>
      <c r="C3443" s="14" t="str">
        <f t="shared" ca="1" si="691"/>
        <v>0a3f507e-1f16-32b8-e044-0003ba298018</v>
      </c>
      <c r="D3443" s="14">
        <f t="shared" ca="1" si="692"/>
        <v>993926</v>
      </c>
      <c r="E3443" s="1">
        <f t="shared" ca="1" si="693"/>
        <v>120</v>
      </c>
      <c r="F3443" s="1">
        <f t="shared" ca="1" si="694"/>
        <v>197</v>
      </c>
      <c r="G3443" s="1">
        <f t="shared" ca="1" si="695"/>
        <v>1998</v>
      </c>
      <c r="H3443" s="1" t="str">
        <f ca="1">IFERROR(INDEX(Varmeinstallation!B:B,MATCH(INDIRECT($A$1&amp;"L"&amp;A3443)*1,Varmeinstallation!A:A,0)),"Ingen varmeinstallationer")</f>
        <v>Fjernvarme/blokvarme (radiatorsystemer eller varmluftanlæg)</v>
      </c>
      <c r="I3443" s="1" t="str">
        <f ca="1">IFERROR(INDEX(Opvarmningsmiddel!B:B,MATCH(INDIRECT($A$1&amp;"M"&amp;A3443)*1,Opvarmningsmiddel!A:A,0)),"")</f>
        <v/>
      </c>
      <c r="J3443" s="1">
        <f t="shared" ca="1" si="696"/>
        <v>2</v>
      </c>
      <c r="K3443" s="1" t="str">
        <f ca="1">IFERROR(INDEX(Relationstabel!$C$3:$K$10,MATCH(VALUE(INDIRECT($A$1&amp;"L"&amp;A3443)),Relationstabel!$A$3:$A$10,0),MATCH(IFERROR(VALUE(INDIRECT($A$1&amp;"M"&amp;A3443)),0),Relationstabel!$C$1:$K$1,0)),"Ingen varmeinstallationer")</f>
        <v>Fjernvarme/ Blokvarme</v>
      </c>
      <c r="L3443" s="1" t="str">
        <f ca="1">INDEX(Anvendelseskode!B:B,MATCH($E3443,Anvendelseskode!$A:$A,0))</f>
        <v>Fritliggende enfamilieshus (parcelhus)</v>
      </c>
      <c r="M3443" s="1" t="str">
        <f ca="1">INDEX(Anvendelseskode!C:C,MATCH($E3443,Anvendelseskode!$A:$A,0))</f>
        <v>Parcelhuse</v>
      </c>
      <c r="N3443" s="1" t="str">
        <f ca="1">INDEX(Anvendelseskode!D:D,MATCH($E3443,Anvendelseskode!$A:$A,0))</f>
        <v>Private husholdninger</v>
      </c>
      <c r="O3443" s="1" t="str">
        <f ca="1">IFERROR(INDEX(SBi!$2:$2,MATCH(G3443,SBi!$1:$1,1)),SBi!$K$2)</f>
        <v>1979-1998</v>
      </c>
      <c r="P3443" s="1">
        <f ca="1">IFERROR(INDEX(SBi!$C$3:$K$28,MATCH(E3443,SBi!$B$3:$B$28,0),MATCH(O3443,SBi!$C$2:$K$2,0)),0)</f>
        <v>105.4</v>
      </c>
      <c r="Q3443" s="19">
        <f t="shared" ca="1" si="697"/>
        <v>20.763800000000003</v>
      </c>
      <c r="R3443" s="19" t="str">
        <f ca="1">IFERROR(INDEX(VpD!$2:$2,MATCH(G3443,VpD!$1:$1,1)),VpD!$I$2)</f>
        <v>1979-1998</v>
      </c>
      <c r="S3443" s="1">
        <f ca="1">IFERROR(INDEX(VpD!$C$3:$I$27,MATCH(E3443,VpD!$B$3:$B$27,0),MATCH(R3443,VpD!$C$2:$I$2,0)),0)</f>
        <v>90</v>
      </c>
      <c r="T3443" s="19">
        <f t="shared" ca="1" si="698"/>
        <v>17.73</v>
      </c>
      <c r="U3443" s="14" t="str">
        <f t="shared" ca="1" si="699"/>
        <v xml:space="preserve">711179.2 </v>
      </c>
      <c r="V3443" s="14" t="str">
        <f t="shared" ca="1" si="700"/>
        <v>6171774.99</v>
      </c>
      <c r="W3443" s="14" t="str">
        <f t="shared" ca="1" si="701"/>
        <v>POINT(711179.2 6171774.99)</v>
      </c>
      <c r="X3443" s="14" t="str">
        <f>IFERROR(INDEX(BygningOmraade!B:B,MATCH(A3443,BygningOmraade!A:A,0)),"")</f>
        <v/>
      </c>
    </row>
    <row r="3444" spans="1:24" s="14" customFormat="1" x14ac:dyDescent="0.25">
      <c r="A3444" s="14">
        <f t="shared" si="689"/>
        <v>3444</v>
      </c>
      <c r="B3444" s="14" t="str">
        <f t="shared" ca="1" si="690"/>
        <v>cbbd71b7-421c-46a4-9869-422ce75e2954</v>
      </c>
      <c r="C3444" s="14" t="str">
        <f t="shared" ca="1" si="691"/>
        <v>0a3f507e-20ce-32b8-e044-0003ba298018</v>
      </c>
      <c r="D3444" s="14">
        <f t="shared" ca="1" si="692"/>
        <v>996784</v>
      </c>
      <c r="E3444" s="1">
        <f t="shared" ca="1" si="693"/>
        <v>130</v>
      </c>
      <c r="F3444" s="1">
        <f t="shared" ca="1" si="694"/>
        <v>102</v>
      </c>
      <c r="G3444" s="1">
        <f t="shared" ca="1" si="695"/>
        <v>1977</v>
      </c>
      <c r="H3444" s="1" t="str">
        <f ca="1">IFERROR(INDEX(Varmeinstallation!B:B,MATCH(INDIRECT($A$1&amp;"L"&amp;A3444)*1,Varmeinstallation!A:A,0)),"Ingen varmeinstallationer")</f>
        <v>Fjernvarme/blokvarme (radiatorsystemer eller varmluftanlæg)</v>
      </c>
      <c r="I3444" s="1" t="str">
        <f ca="1">IFERROR(INDEX(Opvarmningsmiddel!B:B,MATCH(INDIRECT($A$1&amp;"M"&amp;A3444)*1,Opvarmningsmiddel!A:A,0)),"")</f>
        <v/>
      </c>
      <c r="J3444" s="1">
        <f t="shared" ca="1" si="696"/>
        <v>0</v>
      </c>
      <c r="K3444" s="1" t="str">
        <f ca="1">IFERROR(INDEX(Relationstabel!$C$3:$K$10,MATCH(VALUE(INDIRECT($A$1&amp;"L"&amp;A3444)),Relationstabel!$A$3:$A$10,0),MATCH(IFERROR(VALUE(INDIRECT($A$1&amp;"M"&amp;A3444)),0),Relationstabel!$C$1:$K$1,0)),"Ingen varmeinstallationer")</f>
        <v>Fjernvarme/ Blokvarme</v>
      </c>
      <c r="L3444" s="1" t="str">
        <f ca="1">INDEX(Anvendelseskode!B:B,MATCH($E3444,Anvendelseskode!$A:$A,0))</f>
        <v>Række-, kæde-, dobbelthus (lodret adskillelse mellem enhederne)</v>
      </c>
      <c r="M3444" s="1" t="str">
        <f ca="1">INDEX(Anvendelseskode!C:C,MATCH($E3444,Anvendelseskode!$A:$A,0))</f>
        <v>Række-, kæde og dobbelthuse</v>
      </c>
      <c r="N3444" s="1" t="str">
        <f ca="1">INDEX(Anvendelseskode!D:D,MATCH($E3444,Anvendelseskode!$A:$A,0))</f>
        <v>Private husholdninger</v>
      </c>
      <c r="O3444" s="1" t="str">
        <f ca="1">IFERROR(INDEX(SBi!$2:$2,MATCH(G3444,SBi!$1:$1,1)),SBi!$K$2)</f>
        <v>1973-1978</v>
      </c>
      <c r="P3444" s="1">
        <f ca="1">IFERROR(INDEX(SBi!$C$3:$K$28,MATCH(E3444,SBi!$B$3:$B$28,0),MATCH(O3444,SBi!$C$2:$K$2,0)),0)</f>
        <v>112.6</v>
      </c>
      <c r="Q3444" s="19">
        <f t="shared" ca="1" si="697"/>
        <v>11.485199999999999</v>
      </c>
      <c r="R3444" s="19" t="str">
        <f ca="1">IFERROR(INDEX(VpD!$2:$2,MATCH(G3444,VpD!$1:$1,1)),VpD!$I$2)</f>
        <v>1973-1978</v>
      </c>
      <c r="S3444" s="1">
        <f ca="1">IFERROR(INDEX(VpD!$C$3:$I$27,MATCH(E3444,VpD!$B$3:$B$27,0),MATCH(R3444,VpD!$C$2:$I$2,0)),0)</f>
        <v>98</v>
      </c>
      <c r="T3444" s="19">
        <f t="shared" ca="1" si="698"/>
        <v>9.9960000000000004</v>
      </c>
      <c r="U3444" s="14" t="str">
        <f t="shared" ca="1" si="699"/>
        <v xml:space="preserve">713485.2 </v>
      </c>
      <c r="V3444" s="14" t="str">
        <f t="shared" ca="1" si="700"/>
        <v>6169471.1</v>
      </c>
      <c r="W3444" s="14" t="str">
        <f t="shared" ca="1" si="701"/>
        <v>POINT(713485.2 6169471.1)</v>
      </c>
      <c r="X3444" s="14" t="str">
        <f>IFERROR(INDEX(BygningOmraade!B:B,MATCH(A3444,BygningOmraade!A:A,0)),"")</f>
        <v/>
      </c>
    </row>
    <row r="3445" spans="1:24" s="14" customFormat="1" x14ac:dyDescent="0.25">
      <c r="A3445" s="14">
        <f t="shared" si="689"/>
        <v>3445</v>
      </c>
      <c r="B3445" s="14" t="str">
        <f t="shared" ca="1" si="690"/>
        <v>cbc4532a-59da-44a0-b62d-be151b963c18</v>
      </c>
      <c r="C3445" s="14" t="str">
        <f t="shared" ca="1" si="691"/>
        <v>0a3f507e-1dab-32b8-e044-0003ba298018</v>
      </c>
      <c r="D3445" s="14">
        <f t="shared" ca="1" si="692"/>
        <v>2540525</v>
      </c>
      <c r="E3445" s="1">
        <f t="shared" ca="1" si="693"/>
        <v>120</v>
      </c>
      <c r="F3445" s="1">
        <f t="shared" ca="1" si="694"/>
        <v>164</v>
      </c>
      <c r="G3445" s="1">
        <f t="shared" ca="1" si="695"/>
        <v>2001</v>
      </c>
      <c r="H3445" s="1" t="str">
        <f ca="1">IFERROR(INDEX(Varmeinstallation!B:B,MATCH(INDIRECT($A$1&amp;"L"&amp;A3445)*1,Varmeinstallation!A:A,0)),"Ingen varmeinstallationer")</f>
        <v>Fjernvarme/blokvarme (radiatorsystemer eller varmluftanlæg)</v>
      </c>
      <c r="I3445" s="1" t="str">
        <f ca="1">IFERROR(INDEX(Opvarmningsmiddel!B:B,MATCH(INDIRECT($A$1&amp;"M"&amp;A3445)*1,Opvarmningsmiddel!A:A,0)),"")</f>
        <v/>
      </c>
      <c r="J3445" s="1">
        <f t="shared" ca="1" si="696"/>
        <v>0</v>
      </c>
      <c r="K3445" s="1" t="str">
        <f ca="1">IFERROR(INDEX(Relationstabel!$C$3:$K$10,MATCH(VALUE(INDIRECT($A$1&amp;"L"&amp;A3445)),Relationstabel!$A$3:$A$10,0),MATCH(IFERROR(VALUE(INDIRECT($A$1&amp;"M"&amp;A3445)),0),Relationstabel!$C$1:$K$1,0)),"Ingen varmeinstallationer")</f>
        <v>Fjernvarme/ Blokvarme</v>
      </c>
      <c r="L3445" s="1" t="str">
        <f ca="1">INDEX(Anvendelseskode!B:B,MATCH($E3445,Anvendelseskode!$A:$A,0))</f>
        <v>Fritliggende enfamilieshus (parcelhus)</v>
      </c>
      <c r="M3445" s="1" t="str">
        <f ca="1">INDEX(Anvendelseskode!C:C,MATCH($E3445,Anvendelseskode!$A:$A,0))</f>
        <v>Parcelhuse</v>
      </c>
      <c r="N3445" s="1" t="str">
        <f ca="1">INDEX(Anvendelseskode!D:D,MATCH($E3445,Anvendelseskode!$A:$A,0))</f>
        <v>Private husholdninger</v>
      </c>
      <c r="O3445" s="1" t="str">
        <f ca="1">IFERROR(INDEX(SBi!$2:$2,MATCH(G3445,SBi!$1:$1,1)),SBi!$K$2)</f>
        <v>1999-2006</v>
      </c>
      <c r="P3445" s="1">
        <f ca="1">IFERROR(INDEX(SBi!$C$3:$K$28,MATCH(E3445,SBi!$B$3:$B$28,0),MATCH(O3445,SBi!$C$2:$K$2,0)),0)</f>
        <v>83.9</v>
      </c>
      <c r="Q3445" s="19">
        <f t="shared" ca="1" si="697"/>
        <v>13.759600000000001</v>
      </c>
      <c r="R3445" s="19" t="str">
        <f ca="1">IFERROR(INDEX(VpD!$2:$2,MATCH(G3445,VpD!$1:$1,1)),VpD!$I$2)</f>
        <v>&gt;1998</v>
      </c>
      <c r="S3445" s="1">
        <f ca="1">IFERROR(INDEX(VpD!$C$3:$I$27,MATCH(E3445,VpD!$B$3:$B$27,0),MATCH(R3445,VpD!$C$2:$I$2,0)),0)</f>
        <v>72</v>
      </c>
      <c r="T3445" s="19">
        <f t="shared" ca="1" si="698"/>
        <v>11.808</v>
      </c>
      <c r="U3445" s="14" t="str">
        <f t="shared" ca="1" si="699"/>
        <v xml:space="preserve">712121.16 </v>
      </c>
      <c r="V3445" s="14" t="str">
        <f t="shared" ca="1" si="700"/>
        <v>6172008</v>
      </c>
      <c r="W3445" s="14" t="str">
        <f t="shared" ca="1" si="701"/>
        <v>POINT(712121.16 6172008)</v>
      </c>
      <c r="X3445" s="14" t="str">
        <f>IFERROR(INDEX(BygningOmraade!B:B,MATCH(A3445,BygningOmraade!A:A,0)),"")</f>
        <v/>
      </c>
    </row>
    <row r="3446" spans="1:24" s="14" customFormat="1" x14ac:dyDescent="0.25">
      <c r="A3446" s="14">
        <f t="shared" si="689"/>
        <v>3446</v>
      </c>
      <c r="B3446" s="14" t="str">
        <f t="shared" ca="1" si="690"/>
        <v>cbcae8eb-eba6-4fe8-9a20-0610ee25e62f</v>
      </c>
      <c r="C3446" s="14" t="str">
        <f t="shared" ca="1" si="691"/>
        <v>0a3f507e-2338-32b8-e044-0003ba298018</v>
      </c>
      <c r="D3446" s="14">
        <f t="shared" ca="1" si="692"/>
        <v>996415</v>
      </c>
      <c r="E3446" s="1">
        <f t="shared" ca="1" si="693"/>
        <v>120</v>
      </c>
      <c r="F3446" s="1">
        <f t="shared" ca="1" si="694"/>
        <v>209</v>
      </c>
      <c r="G3446" s="1">
        <f t="shared" ca="1" si="695"/>
        <v>1981</v>
      </c>
      <c r="H3446" s="1" t="str">
        <f ca="1">IFERROR(INDEX(Varmeinstallation!B:B,MATCH(INDIRECT($A$1&amp;"L"&amp;A3446)*1,Varmeinstallation!A:A,0)),"Ingen varmeinstallationer")</f>
        <v>Centralvarme fra eget anlæg, et-kammer fyr</v>
      </c>
      <c r="I3446" s="1" t="str">
        <f ca="1">IFERROR(INDEX(Opvarmningsmiddel!B:B,MATCH(INDIRECT($A$1&amp;"M"&amp;A3446)*1,Opvarmningsmiddel!A:A,0)),"")</f>
        <v>Naturgas</v>
      </c>
      <c r="J3446" s="1">
        <f t="shared" ca="1" si="696"/>
        <v>2</v>
      </c>
      <c r="K3446" s="1" t="str">
        <f ca="1">IFERROR(INDEX(Relationstabel!$C$3:$K$10,MATCH(VALUE(INDIRECT($A$1&amp;"L"&amp;A3446)),Relationstabel!$A$3:$A$10,0),MATCH(IFERROR(VALUE(INDIRECT($A$1&amp;"M"&amp;A3446)),0),Relationstabel!$C$1:$K$1,0)),"Ingen varmeinstallationer")</f>
        <v>Naturgas</v>
      </c>
      <c r="L3446" s="1" t="str">
        <f ca="1">INDEX(Anvendelseskode!B:B,MATCH($E3446,Anvendelseskode!$A:$A,0))</f>
        <v>Fritliggende enfamilieshus (parcelhus)</v>
      </c>
      <c r="M3446" s="1" t="str">
        <f ca="1">INDEX(Anvendelseskode!C:C,MATCH($E3446,Anvendelseskode!$A:$A,0))</f>
        <v>Parcelhuse</v>
      </c>
      <c r="N3446" s="1" t="str">
        <f ca="1">INDEX(Anvendelseskode!D:D,MATCH($E3446,Anvendelseskode!$A:$A,0))</f>
        <v>Private husholdninger</v>
      </c>
      <c r="O3446" s="1" t="str">
        <f ca="1">IFERROR(INDEX(SBi!$2:$2,MATCH(G3446,SBi!$1:$1,1)),SBi!$K$2)</f>
        <v>1979-1998</v>
      </c>
      <c r="P3446" s="1">
        <f ca="1">IFERROR(INDEX(SBi!$C$3:$K$28,MATCH(E3446,SBi!$B$3:$B$28,0),MATCH(O3446,SBi!$C$2:$K$2,0)),0)</f>
        <v>105.4</v>
      </c>
      <c r="Q3446" s="19">
        <f t="shared" ca="1" si="697"/>
        <v>22.028600000000001</v>
      </c>
      <c r="R3446" s="19" t="str">
        <f ca="1">IFERROR(INDEX(VpD!$2:$2,MATCH(G3446,VpD!$1:$1,1)),VpD!$I$2)</f>
        <v>1979-1998</v>
      </c>
      <c r="S3446" s="1">
        <f ca="1">IFERROR(INDEX(VpD!$C$3:$I$27,MATCH(E3446,VpD!$B$3:$B$27,0),MATCH(R3446,VpD!$C$2:$I$2,0)),0)</f>
        <v>90</v>
      </c>
      <c r="T3446" s="19">
        <f t="shared" ca="1" si="698"/>
        <v>18.809999999999999</v>
      </c>
      <c r="U3446" s="14" t="str">
        <f t="shared" ca="1" si="699"/>
        <v xml:space="preserve">713400 </v>
      </c>
      <c r="V3446" s="14" t="str">
        <f t="shared" ca="1" si="700"/>
        <v>6168531.37</v>
      </c>
      <c r="W3446" s="14" t="str">
        <f t="shared" ca="1" si="701"/>
        <v>POINT(713400 6168531.37)</v>
      </c>
      <c r="X3446" s="14" t="str">
        <f>IFERROR(INDEX(BygningOmraade!B:B,MATCH(A3446,BygningOmraade!A:A,0)),"")</f>
        <v/>
      </c>
    </row>
    <row r="3447" spans="1:24" s="14" customFormat="1" x14ac:dyDescent="0.25">
      <c r="A3447" s="14">
        <f t="shared" si="689"/>
        <v>3447</v>
      </c>
      <c r="B3447" s="14" t="str">
        <f t="shared" ca="1" si="690"/>
        <v>cbceade6-6ffe-422c-beb1-c8f816f77f7c</v>
      </c>
      <c r="C3447" s="14" t="str">
        <f t="shared" ca="1" si="691"/>
        <v>4591b5f9-a6fc-0dd9-e044-0003ba298018</v>
      </c>
      <c r="D3447" s="14">
        <f t="shared" ca="1" si="692"/>
        <v>2691227</v>
      </c>
      <c r="E3447" s="1">
        <f t="shared" ca="1" si="693"/>
        <v>130</v>
      </c>
      <c r="F3447" s="1">
        <f t="shared" ca="1" si="694"/>
        <v>108</v>
      </c>
      <c r="G3447" s="1">
        <f t="shared" ca="1" si="695"/>
        <v>2008</v>
      </c>
      <c r="H3447" s="1" t="str">
        <f ca="1">IFERROR(INDEX(Varmeinstallation!B:B,MATCH(INDIRECT($A$1&amp;"L"&amp;A3447)*1,Varmeinstallation!A:A,0)),"Ingen varmeinstallationer")</f>
        <v>Centralvarme fra eget anlæg, et-kammer fyr</v>
      </c>
      <c r="I3447" s="1" t="str">
        <f ca="1">IFERROR(INDEX(Opvarmningsmiddel!B:B,MATCH(INDIRECT($A$1&amp;"M"&amp;A3447)*1,Opvarmningsmiddel!A:A,0)),"")</f>
        <v>Naturgas</v>
      </c>
      <c r="J3447" s="1">
        <f t="shared" ca="1" si="696"/>
        <v>90</v>
      </c>
      <c r="K3447" s="1" t="str">
        <f ca="1">IFERROR(INDEX(Relationstabel!$C$3:$K$10,MATCH(VALUE(INDIRECT($A$1&amp;"L"&amp;A3447)),Relationstabel!$A$3:$A$10,0),MATCH(IFERROR(VALUE(INDIRECT($A$1&amp;"M"&amp;A3447)),0),Relationstabel!$C$1:$K$1,0)),"Ingen varmeinstallationer")</f>
        <v>Naturgas</v>
      </c>
      <c r="L3447" s="1" t="str">
        <f ca="1">INDEX(Anvendelseskode!B:B,MATCH($E3447,Anvendelseskode!$A:$A,0))</f>
        <v>Række-, kæde-, dobbelthus (lodret adskillelse mellem enhederne)</v>
      </c>
      <c r="M3447" s="1" t="str">
        <f ca="1">INDEX(Anvendelseskode!C:C,MATCH($E3447,Anvendelseskode!$A:$A,0))</f>
        <v>Række-, kæde og dobbelthuse</v>
      </c>
      <c r="N3447" s="1" t="str">
        <f ca="1">INDEX(Anvendelseskode!D:D,MATCH($E3447,Anvendelseskode!$A:$A,0))</f>
        <v>Private husholdninger</v>
      </c>
      <c r="O3447" s="1" t="str">
        <f ca="1">IFERROR(INDEX(SBi!$2:$2,MATCH(G3447,SBi!$1:$1,1)),SBi!$K$2)</f>
        <v>Efter 2006</v>
      </c>
      <c r="P3447" s="1">
        <f ca="1">IFERROR(INDEX(SBi!$C$3:$K$28,MATCH(E3447,SBi!$B$3:$B$28,0),MATCH(O3447,SBi!$C$2:$K$2,0)),0)</f>
        <v>66.400000000000006</v>
      </c>
      <c r="Q3447" s="19">
        <f t="shared" ca="1" si="697"/>
        <v>7.1712000000000007</v>
      </c>
      <c r="R3447" s="19" t="str">
        <f ca="1">IFERROR(INDEX(VpD!$2:$2,MATCH(G3447,VpD!$1:$1,1)),VpD!$I$2)</f>
        <v>&gt;1998</v>
      </c>
      <c r="S3447" s="1">
        <f ca="1">IFERROR(INDEX(VpD!$C$3:$I$27,MATCH(E3447,VpD!$B$3:$B$27,0),MATCH(R3447,VpD!$C$2:$I$2,0)),0)</f>
        <v>65</v>
      </c>
      <c r="T3447" s="19">
        <f t="shared" ca="1" si="698"/>
        <v>7.02</v>
      </c>
      <c r="U3447" s="14" t="str">
        <f t="shared" ca="1" si="699"/>
        <v xml:space="preserve">712538.91 </v>
      </c>
      <c r="V3447" s="14" t="str">
        <f t="shared" ca="1" si="700"/>
        <v>6168783.43</v>
      </c>
      <c r="W3447" s="14" t="str">
        <f t="shared" ca="1" si="701"/>
        <v>POINT(712538.91 6168783.43)</v>
      </c>
      <c r="X3447" s="14" t="str">
        <f>IFERROR(INDEX(BygningOmraade!B:B,MATCH(A3447,BygningOmraade!A:A,0)),"")</f>
        <v/>
      </c>
    </row>
    <row r="3448" spans="1:24" s="14" customFormat="1" x14ac:dyDescent="0.25">
      <c r="A3448" s="14">
        <f t="shared" si="689"/>
        <v>3448</v>
      </c>
      <c r="B3448" s="14" t="str">
        <f t="shared" ca="1" si="690"/>
        <v>cbf0ca15-9b30-4b85-96e3-1a693cc47c60</v>
      </c>
      <c r="C3448" s="14" t="str">
        <f t="shared" ca="1" si="691"/>
        <v>0a3f507e-1595-32b8-e044-0003ba298018</v>
      </c>
      <c r="D3448" s="14">
        <f t="shared" ca="1" si="692"/>
        <v>996328</v>
      </c>
      <c r="E3448" s="1">
        <f t="shared" ca="1" si="693"/>
        <v>120</v>
      </c>
      <c r="F3448" s="1">
        <f t="shared" ca="1" si="694"/>
        <v>91</v>
      </c>
      <c r="G3448" s="1">
        <f t="shared" ca="1" si="695"/>
        <v>1953</v>
      </c>
      <c r="H3448" s="1" t="str">
        <f ca="1">IFERROR(INDEX(Varmeinstallation!B:B,MATCH(INDIRECT($A$1&amp;"L"&amp;A3448)*1,Varmeinstallation!A:A,0)),"Ingen varmeinstallationer")</f>
        <v>Centralvarme fra eget anlæg, et-kammer fyr</v>
      </c>
      <c r="I3448" s="1" t="str">
        <f ca="1">IFERROR(INDEX(Opvarmningsmiddel!B:B,MATCH(INDIRECT($A$1&amp;"M"&amp;A3448)*1,Opvarmningsmiddel!A:A,0)),"")</f>
        <v>Naturgas</v>
      </c>
      <c r="J3448" s="1">
        <f t="shared" ca="1" si="696"/>
        <v>0</v>
      </c>
      <c r="K3448" s="1" t="str">
        <f ca="1">IFERROR(INDEX(Relationstabel!$C$3:$K$10,MATCH(VALUE(INDIRECT($A$1&amp;"L"&amp;A3448)),Relationstabel!$A$3:$A$10,0),MATCH(IFERROR(VALUE(INDIRECT($A$1&amp;"M"&amp;A3448)),0),Relationstabel!$C$1:$K$1,0)),"Ingen varmeinstallationer")</f>
        <v>Naturgas</v>
      </c>
      <c r="L3448" s="1" t="str">
        <f ca="1">INDEX(Anvendelseskode!B:B,MATCH($E3448,Anvendelseskode!$A:$A,0))</f>
        <v>Fritliggende enfamilieshus (parcelhus)</v>
      </c>
      <c r="M3448" s="1" t="str">
        <f ca="1">INDEX(Anvendelseskode!C:C,MATCH($E3448,Anvendelseskode!$A:$A,0))</f>
        <v>Parcelhuse</v>
      </c>
      <c r="N3448" s="1" t="str">
        <f ca="1">INDEX(Anvendelseskode!D:D,MATCH($E3448,Anvendelseskode!$A:$A,0))</f>
        <v>Private husholdninger</v>
      </c>
      <c r="O3448" s="1" t="str">
        <f ca="1">IFERROR(INDEX(SBi!$2:$2,MATCH(G3448,SBi!$1:$1,1)),SBi!$K$2)</f>
        <v>1951-1960</v>
      </c>
      <c r="P3448" s="1">
        <f ca="1">IFERROR(INDEX(SBi!$C$3:$K$28,MATCH(E3448,SBi!$B$3:$B$28,0),MATCH(O3448,SBi!$C$2:$K$2,0)),0)</f>
        <v>154.9</v>
      </c>
      <c r="Q3448" s="19">
        <f t="shared" ca="1" si="697"/>
        <v>14.0959</v>
      </c>
      <c r="R3448" s="19" t="str">
        <f ca="1">IFERROR(INDEX(VpD!$2:$2,MATCH(G3448,VpD!$1:$1,1)),VpD!$I$2)</f>
        <v>1951-1960</v>
      </c>
      <c r="S3448" s="1">
        <f ca="1">IFERROR(INDEX(VpD!$C$3:$I$27,MATCH(E3448,VpD!$B$3:$B$27,0),MATCH(R3448,VpD!$C$2:$I$2,0)),0)</f>
        <v>204</v>
      </c>
      <c r="T3448" s="19">
        <f t="shared" ca="1" si="698"/>
        <v>18.564</v>
      </c>
      <c r="U3448" s="14" t="str">
        <f t="shared" ca="1" si="699"/>
        <v xml:space="preserve">712926.86 </v>
      </c>
      <c r="V3448" s="14" t="str">
        <f t="shared" ca="1" si="700"/>
        <v>6169228.04</v>
      </c>
      <c r="W3448" s="14" t="str">
        <f t="shared" ca="1" si="701"/>
        <v>POINT(712926.86 6169228.04)</v>
      </c>
      <c r="X3448" s="14" t="str">
        <f>IFERROR(INDEX(BygningOmraade!B:B,MATCH(A3448,BygningOmraade!A:A,0)),"")</f>
        <v/>
      </c>
    </row>
    <row r="3449" spans="1:24" s="14" customFormat="1" x14ac:dyDescent="0.25">
      <c r="A3449" s="14">
        <f t="shared" si="689"/>
        <v>3449</v>
      </c>
      <c r="B3449" s="14" t="str">
        <f t="shared" ca="1" si="690"/>
        <v>cbfa6a8d-ca28-4a61-94a4-c95ce93776dc</v>
      </c>
      <c r="C3449" s="14" t="str">
        <f t="shared" ca="1" si="691"/>
        <v>0a3f507e-1c03-32b8-e044-0003ba298018</v>
      </c>
      <c r="D3449" s="14">
        <f t="shared" ca="1" si="692"/>
        <v>997088</v>
      </c>
      <c r="E3449" s="1">
        <f t="shared" ca="1" si="693"/>
        <v>120</v>
      </c>
      <c r="F3449" s="1">
        <f t="shared" ca="1" si="694"/>
        <v>130</v>
      </c>
      <c r="G3449" s="1">
        <f t="shared" ca="1" si="695"/>
        <v>1971</v>
      </c>
      <c r="H3449" s="1" t="str">
        <f ca="1">IFERROR(INDEX(Varmeinstallation!B:B,MATCH(INDIRECT($A$1&amp;"L"&amp;A3449)*1,Varmeinstallation!A:A,0)),"Ingen varmeinstallationer")</f>
        <v>Centralvarme fra eget anlæg, et-kammer fyr</v>
      </c>
      <c r="I3449" s="1" t="str">
        <f ca="1">IFERROR(INDEX(Opvarmningsmiddel!B:B,MATCH(INDIRECT($A$1&amp;"M"&amp;A3449)*1,Opvarmningsmiddel!A:A,0)),"")</f>
        <v>Naturgas</v>
      </c>
      <c r="J3449" s="1">
        <f t="shared" ca="1" si="696"/>
        <v>2</v>
      </c>
      <c r="K3449" s="1" t="str">
        <f ca="1">IFERROR(INDEX(Relationstabel!$C$3:$K$10,MATCH(VALUE(INDIRECT($A$1&amp;"L"&amp;A3449)),Relationstabel!$A$3:$A$10,0),MATCH(IFERROR(VALUE(INDIRECT($A$1&amp;"M"&amp;A3449)),0),Relationstabel!$C$1:$K$1,0)),"Ingen varmeinstallationer")</f>
        <v>Naturgas</v>
      </c>
      <c r="L3449" s="1" t="str">
        <f ca="1">INDEX(Anvendelseskode!B:B,MATCH($E3449,Anvendelseskode!$A:$A,0))</f>
        <v>Fritliggende enfamilieshus (parcelhus)</v>
      </c>
      <c r="M3449" s="1" t="str">
        <f ca="1">INDEX(Anvendelseskode!C:C,MATCH($E3449,Anvendelseskode!$A:$A,0))</f>
        <v>Parcelhuse</v>
      </c>
      <c r="N3449" s="1" t="str">
        <f ca="1">INDEX(Anvendelseskode!D:D,MATCH($E3449,Anvendelseskode!$A:$A,0))</f>
        <v>Private husholdninger</v>
      </c>
      <c r="O3449" s="1" t="str">
        <f ca="1">IFERROR(INDEX(SBi!$2:$2,MATCH(G3449,SBi!$1:$1,1)),SBi!$K$2)</f>
        <v>1961-1972</v>
      </c>
      <c r="P3449" s="1">
        <f ca="1">IFERROR(INDEX(SBi!$C$3:$K$28,MATCH(E3449,SBi!$B$3:$B$28,0),MATCH(O3449,SBi!$C$2:$K$2,0)),0)</f>
        <v>134.30000000000001</v>
      </c>
      <c r="Q3449" s="19">
        <f t="shared" ca="1" si="697"/>
        <v>17.459</v>
      </c>
      <c r="R3449" s="19" t="str">
        <f ca="1">IFERROR(INDEX(VpD!$2:$2,MATCH(G3449,VpD!$1:$1,1)),VpD!$I$2)</f>
        <v>1961-1972</v>
      </c>
      <c r="S3449" s="1">
        <f ca="1">IFERROR(INDEX(VpD!$C$3:$I$27,MATCH(E3449,VpD!$B$3:$B$27,0),MATCH(R3449,VpD!$C$2:$I$2,0)),0)</f>
        <v>143</v>
      </c>
      <c r="T3449" s="19">
        <f t="shared" ca="1" si="698"/>
        <v>18.59</v>
      </c>
      <c r="U3449" s="14" t="str">
        <f t="shared" ca="1" si="699"/>
        <v xml:space="preserve">713572.58 </v>
      </c>
      <c r="V3449" s="14" t="str">
        <f t="shared" ca="1" si="700"/>
        <v>6169218.55</v>
      </c>
      <c r="W3449" s="14" t="str">
        <f t="shared" ca="1" si="701"/>
        <v>POINT(713572.58 6169218.55)</v>
      </c>
      <c r="X3449" s="14" t="str">
        <f>IFERROR(INDEX(BygningOmraade!B:B,MATCH(A3449,BygningOmraade!A:A,0)),"")</f>
        <v/>
      </c>
    </row>
    <row r="3450" spans="1:24" s="14" customFormat="1" x14ac:dyDescent="0.25">
      <c r="A3450" s="14">
        <f t="shared" si="689"/>
        <v>3450</v>
      </c>
      <c r="B3450" s="14" t="str">
        <f t="shared" ca="1" si="690"/>
        <v>cbfeaf30-f261-4285-b51c-4e9cff2cb782</v>
      </c>
      <c r="C3450" s="14" t="str">
        <f t="shared" ca="1" si="691"/>
        <v>0a3f507e-22a8-32b8-e044-0003ba298018</v>
      </c>
      <c r="D3450" s="14">
        <f t="shared" ca="1" si="692"/>
        <v>995170</v>
      </c>
      <c r="E3450" s="1">
        <f t="shared" ca="1" si="693"/>
        <v>120</v>
      </c>
      <c r="F3450" s="1">
        <f t="shared" ca="1" si="694"/>
        <v>146</v>
      </c>
      <c r="G3450" s="1">
        <f t="shared" ca="1" si="695"/>
        <v>1971</v>
      </c>
      <c r="H3450" s="1" t="str">
        <f ca="1">IFERROR(INDEX(Varmeinstallation!B:B,MATCH(INDIRECT($A$1&amp;"L"&amp;A3450)*1,Varmeinstallation!A:A,0)),"Ingen varmeinstallationer")</f>
        <v>Centralvarme fra eget anlæg, et-kammer fyr</v>
      </c>
      <c r="I3450" s="1" t="str">
        <f ca="1">IFERROR(INDEX(Opvarmningsmiddel!B:B,MATCH(INDIRECT($A$1&amp;"M"&amp;A3450)*1,Opvarmningsmiddel!A:A,0)),"")</f>
        <v>Naturgas</v>
      </c>
      <c r="J3450" s="1">
        <f t="shared" ca="1" si="696"/>
        <v>80</v>
      </c>
      <c r="K3450" s="1" t="str">
        <f ca="1">IFERROR(INDEX(Relationstabel!$C$3:$K$10,MATCH(VALUE(INDIRECT($A$1&amp;"L"&amp;A3450)),Relationstabel!$A$3:$A$10,0),MATCH(IFERROR(VALUE(INDIRECT($A$1&amp;"M"&amp;A3450)),0),Relationstabel!$C$1:$K$1,0)),"Ingen varmeinstallationer")</f>
        <v>Naturgas</v>
      </c>
      <c r="L3450" s="1" t="str">
        <f ca="1">INDEX(Anvendelseskode!B:B,MATCH($E3450,Anvendelseskode!$A:$A,0))</f>
        <v>Fritliggende enfamilieshus (parcelhus)</v>
      </c>
      <c r="M3450" s="1" t="str">
        <f ca="1">INDEX(Anvendelseskode!C:C,MATCH($E3450,Anvendelseskode!$A:$A,0))</f>
        <v>Parcelhuse</v>
      </c>
      <c r="N3450" s="1" t="str">
        <f ca="1">INDEX(Anvendelseskode!D:D,MATCH($E3450,Anvendelseskode!$A:$A,0))</f>
        <v>Private husholdninger</v>
      </c>
      <c r="O3450" s="1" t="str">
        <f ca="1">IFERROR(INDEX(SBi!$2:$2,MATCH(G3450,SBi!$1:$1,1)),SBi!$K$2)</f>
        <v>1961-1972</v>
      </c>
      <c r="P3450" s="1">
        <f ca="1">IFERROR(INDEX(SBi!$C$3:$K$28,MATCH(E3450,SBi!$B$3:$B$28,0),MATCH(O3450,SBi!$C$2:$K$2,0)),0)</f>
        <v>134.30000000000001</v>
      </c>
      <c r="Q3450" s="19">
        <f t="shared" ca="1" si="697"/>
        <v>19.607800000000005</v>
      </c>
      <c r="R3450" s="19" t="str">
        <f ca="1">IFERROR(INDEX(VpD!$2:$2,MATCH(G3450,VpD!$1:$1,1)),VpD!$I$2)</f>
        <v>1961-1972</v>
      </c>
      <c r="S3450" s="1">
        <f ca="1">IFERROR(INDEX(VpD!$C$3:$I$27,MATCH(E3450,VpD!$B$3:$B$27,0),MATCH(R3450,VpD!$C$2:$I$2,0)),0)</f>
        <v>143</v>
      </c>
      <c r="T3450" s="19">
        <f t="shared" ca="1" si="698"/>
        <v>20.878</v>
      </c>
      <c r="U3450" s="14" t="str">
        <f t="shared" ca="1" si="699"/>
        <v xml:space="preserve">711844.02 </v>
      </c>
      <c r="V3450" s="14" t="str">
        <f t="shared" ca="1" si="700"/>
        <v>6171947.83</v>
      </c>
      <c r="W3450" s="14" t="str">
        <f t="shared" ca="1" si="701"/>
        <v>POINT(711844.02 6171947.83)</v>
      </c>
      <c r="X3450" s="14" t="str">
        <f>IFERROR(INDEX(BygningOmraade!B:B,MATCH(A3450,BygningOmraade!A:A,0)),"")</f>
        <v/>
      </c>
    </row>
    <row r="3451" spans="1:24" s="14" customFormat="1" x14ac:dyDescent="0.25">
      <c r="A3451" s="14">
        <f t="shared" si="689"/>
        <v>3451</v>
      </c>
      <c r="B3451" s="14" t="str">
        <f t="shared" ca="1" si="690"/>
        <v>cc30acbb-8db9-4ba9-b6dc-bb686ce32318</v>
      </c>
      <c r="C3451" s="14" t="str">
        <f t="shared" ca="1" si="691"/>
        <v>3cae7253-0970-0f90-e044-0003ba298018</v>
      </c>
      <c r="D3451" s="14">
        <f t="shared" ca="1" si="692"/>
        <v>2685071</v>
      </c>
      <c r="E3451" s="1">
        <f t="shared" ca="1" si="693"/>
        <v>130</v>
      </c>
      <c r="F3451" s="1">
        <f t="shared" ca="1" si="694"/>
        <v>119</v>
      </c>
      <c r="G3451" s="1">
        <f t="shared" ca="1" si="695"/>
        <v>2008</v>
      </c>
      <c r="H3451" s="1" t="str">
        <f ca="1">IFERROR(INDEX(Varmeinstallation!B:B,MATCH(INDIRECT($A$1&amp;"L"&amp;A3451)*1,Varmeinstallation!A:A,0)),"Ingen varmeinstallationer")</f>
        <v>Fjernvarme/blokvarme (radiatorsystemer eller varmluftanlæg)</v>
      </c>
      <c r="I3451" s="1" t="str">
        <f ca="1">IFERROR(INDEX(Opvarmningsmiddel!B:B,MATCH(INDIRECT($A$1&amp;"M"&amp;A3451)*1,Opvarmningsmiddel!A:A,0)),"")</f>
        <v/>
      </c>
      <c r="J3451" s="1">
        <f t="shared" ca="1" si="696"/>
        <v>90</v>
      </c>
      <c r="K3451" s="1" t="str">
        <f ca="1">IFERROR(INDEX(Relationstabel!$C$3:$K$10,MATCH(VALUE(INDIRECT($A$1&amp;"L"&amp;A3451)),Relationstabel!$A$3:$A$10,0),MATCH(IFERROR(VALUE(INDIRECT($A$1&amp;"M"&amp;A3451)),0),Relationstabel!$C$1:$K$1,0)),"Ingen varmeinstallationer")</f>
        <v>Fjernvarme/ Blokvarme</v>
      </c>
      <c r="L3451" s="1" t="str">
        <f ca="1">INDEX(Anvendelseskode!B:B,MATCH($E3451,Anvendelseskode!$A:$A,0))</f>
        <v>Række-, kæde-, dobbelthus (lodret adskillelse mellem enhederne)</v>
      </c>
      <c r="M3451" s="1" t="str">
        <f ca="1">INDEX(Anvendelseskode!C:C,MATCH($E3451,Anvendelseskode!$A:$A,0))</f>
        <v>Række-, kæde og dobbelthuse</v>
      </c>
      <c r="N3451" s="1" t="str">
        <f ca="1">INDEX(Anvendelseskode!D:D,MATCH($E3451,Anvendelseskode!$A:$A,0))</f>
        <v>Private husholdninger</v>
      </c>
      <c r="O3451" s="1" t="str">
        <f ca="1">IFERROR(INDEX(SBi!$2:$2,MATCH(G3451,SBi!$1:$1,1)),SBi!$K$2)</f>
        <v>Efter 2006</v>
      </c>
      <c r="P3451" s="1">
        <f ca="1">IFERROR(INDEX(SBi!$C$3:$K$28,MATCH(E3451,SBi!$B$3:$B$28,0),MATCH(O3451,SBi!$C$2:$K$2,0)),0)</f>
        <v>66.400000000000006</v>
      </c>
      <c r="Q3451" s="19">
        <f t="shared" ca="1" si="697"/>
        <v>7.9016000000000002</v>
      </c>
      <c r="R3451" s="19" t="str">
        <f ca="1">IFERROR(INDEX(VpD!$2:$2,MATCH(G3451,VpD!$1:$1,1)),VpD!$I$2)</f>
        <v>&gt;1998</v>
      </c>
      <c r="S3451" s="1">
        <f ca="1">IFERROR(INDEX(VpD!$C$3:$I$27,MATCH(E3451,VpD!$B$3:$B$27,0),MATCH(R3451,VpD!$C$2:$I$2,0)),0)</f>
        <v>65</v>
      </c>
      <c r="T3451" s="19">
        <f t="shared" ca="1" si="698"/>
        <v>7.7350000000000003</v>
      </c>
      <c r="U3451" s="14" t="str">
        <f t="shared" ca="1" si="699"/>
        <v xml:space="preserve">711682.57 </v>
      </c>
      <c r="V3451" s="14" t="str">
        <f t="shared" ca="1" si="700"/>
        <v>6172786.21</v>
      </c>
      <c r="W3451" s="14" t="str">
        <f t="shared" ca="1" si="701"/>
        <v>POINT(711682.57 6172786.21)</v>
      </c>
      <c r="X3451" s="14" t="str">
        <f>IFERROR(INDEX(BygningOmraade!B:B,MATCH(A3451,BygningOmraade!A:A,0)),"")</f>
        <v/>
      </c>
    </row>
    <row r="3452" spans="1:24" s="14" customFormat="1" x14ac:dyDescent="0.25">
      <c r="A3452" s="14">
        <f t="shared" si="689"/>
        <v>3452</v>
      </c>
      <c r="B3452" s="14" t="str">
        <f t="shared" ca="1" si="690"/>
        <v>cc346b27-c321-4cfb-b1c2-b42b1ce610e5</v>
      </c>
      <c r="C3452" s="14" t="str">
        <f t="shared" ca="1" si="691"/>
        <v>0a3f507e-1547-32b8-e044-0003ba298018</v>
      </c>
      <c r="D3452" s="14">
        <f t="shared" ca="1" si="692"/>
        <v>997114</v>
      </c>
      <c r="E3452" s="1">
        <f t="shared" ca="1" si="693"/>
        <v>130</v>
      </c>
      <c r="F3452" s="1">
        <f t="shared" ca="1" si="694"/>
        <v>104</v>
      </c>
      <c r="G3452" s="1">
        <f t="shared" ca="1" si="695"/>
        <v>1977</v>
      </c>
      <c r="H3452" s="1" t="str">
        <f ca="1">IFERROR(INDEX(Varmeinstallation!B:B,MATCH(INDIRECT($A$1&amp;"L"&amp;A3452)*1,Varmeinstallation!A:A,0)),"Ingen varmeinstallationer")</f>
        <v>Fjernvarme/blokvarme (radiatorsystemer eller varmluftanlæg)</v>
      </c>
      <c r="I3452" s="1" t="str">
        <f ca="1">IFERROR(INDEX(Opvarmningsmiddel!B:B,MATCH(INDIRECT($A$1&amp;"M"&amp;A3452)*1,Opvarmningsmiddel!A:A,0)),"")</f>
        <v/>
      </c>
      <c r="J3452" s="1">
        <f t="shared" ca="1" si="696"/>
        <v>0</v>
      </c>
      <c r="K3452" s="1" t="str">
        <f ca="1">IFERROR(INDEX(Relationstabel!$C$3:$K$10,MATCH(VALUE(INDIRECT($A$1&amp;"L"&amp;A3452)),Relationstabel!$A$3:$A$10,0),MATCH(IFERROR(VALUE(INDIRECT($A$1&amp;"M"&amp;A3452)),0),Relationstabel!$C$1:$K$1,0)),"Ingen varmeinstallationer")</f>
        <v>Fjernvarme/ Blokvarme</v>
      </c>
      <c r="L3452" s="1" t="str">
        <f ca="1">INDEX(Anvendelseskode!B:B,MATCH($E3452,Anvendelseskode!$A:$A,0))</f>
        <v>Række-, kæde-, dobbelthus (lodret adskillelse mellem enhederne)</v>
      </c>
      <c r="M3452" s="1" t="str">
        <f ca="1">INDEX(Anvendelseskode!C:C,MATCH($E3452,Anvendelseskode!$A:$A,0))</f>
        <v>Række-, kæde og dobbelthuse</v>
      </c>
      <c r="N3452" s="1" t="str">
        <f ca="1">INDEX(Anvendelseskode!D:D,MATCH($E3452,Anvendelseskode!$A:$A,0))</f>
        <v>Private husholdninger</v>
      </c>
      <c r="O3452" s="1" t="str">
        <f ca="1">IFERROR(INDEX(SBi!$2:$2,MATCH(G3452,SBi!$1:$1,1)),SBi!$K$2)</f>
        <v>1973-1978</v>
      </c>
      <c r="P3452" s="1">
        <f ca="1">IFERROR(INDEX(SBi!$C$3:$K$28,MATCH(E3452,SBi!$B$3:$B$28,0),MATCH(O3452,SBi!$C$2:$K$2,0)),0)</f>
        <v>112.6</v>
      </c>
      <c r="Q3452" s="19">
        <f t="shared" ca="1" si="697"/>
        <v>11.7104</v>
      </c>
      <c r="R3452" s="19" t="str">
        <f ca="1">IFERROR(INDEX(VpD!$2:$2,MATCH(G3452,VpD!$1:$1,1)),VpD!$I$2)</f>
        <v>1973-1978</v>
      </c>
      <c r="S3452" s="1">
        <f ca="1">IFERROR(INDEX(VpD!$C$3:$I$27,MATCH(E3452,VpD!$B$3:$B$27,0),MATCH(R3452,VpD!$C$2:$I$2,0)),0)</f>
        <v>98</v>
      </c>
      <c r="T3452" s="19">
        <f t="shared" ca="1" si="698"/>
        <v>10.192</v>
      </c>
      <c r="U3452" s="14" t="str">
        <f t="shared" ca="1" si="699"/>
        <v xml:space="preserve">713557.72 </v>
      </c>
      <c r="V3452" s="14" t="str">
        <f t="shared" ca="1" si="700"/>
        <v>6169490.17</v>
      </c>
      <c r="W3452" s="14" t="str">
        <f t="shared" ca="1" si="701"/>
        <v>POINT(713557.72 6169490.17)</v>
      </c>
      <c r="X3452" s="14" t="str">
        <f>IFERROR(INDEX(BygningOmraade!B:B,MATCH(A3452,BygningOmraade!A:A,0)),"")</f>
        <v/>
      </c>
    </row>
    <row r="3453" spans="1:24" s="14" customFormat="1" x14ac:dyDescent="0.25">
      <c r="A3453" s="14">
        <f t="shared" si="689"/>
        <v>3453</v>
      </c>
      <c r="B3453" s="14" t="str">
        <f t="shared" ca="1" si="690"/>
        <v>cc3a946f-61f1-4613-814c-19db2dd7a71d</v>
      </c>
      <c r="C3453" s="14" t="str">
        <f t="shared" ca="1" si="691"/>
        <v>0a3f507e-2438-32b8-e044-0003ba298018</v>
      </c>
      <c r="D3453" s="14">
        <f t="shared" ca="1" si="692"/>
        <v>995927</v>
      </c>
      <c r="E3453" s="1">
        <f t="shared" ca="1" si="693"/>
        <v>140</v>
      </c>
      <c r="F3453" s="1">
        <f t="shared" ca="1" si="694"/>
        <v>3228</v>
      </c>
      <c r="G3453" s="1">
        <f t="shared" ca="1" si="695"/>
        <v>1966</v>
      </c>
      <c r="H3453" s="1" t="str">
        <f ca="1">IFERROR(INDEX(Varmeinstallation!B:B,MATCH(INDIRECT($A$1&amp;"L"&amp;A3453)*1,Varmeinstallation!A:A,0)),"Ingen varmeinstallationer")</f>
        <v>Fjernvarme/blokvarme (radiatorsystemer eller varmluftanlæg)</v>
      </c>
      <c r="I3453" s="1" t="str">
        <f ca="1">IFERROR(INDEX(Opvarmningsmiddel!B:B,MATCH(INDIRECT($A$1&amp;"M"&amp;A3453)*1,Opvarmningsmiddel!A:A,0)),"")</f>
        <v/>
      </c>
      <c r="J3453" s="1">
        <f t="shared" ca="1" si="696"/>
        <v>0</v>
      </c>
      <c r="K3453" s="1" t="str">
        <f ca="1">IFERROR(INDEX(Relationstabel!$C$3:$K$10,MATCH(VALUE(INDIRECT($A$1&amp;"L"&amp;A3453)),Relationstabel!$A$3:$A$10,0),MATCH(IFERROR(VALUE(INDIRECT($A$1&amp;"M"&amp;A3453)),0),Relationstabel!$C$1:$K$1,0)),"Ingen varmeinstallationer")</f>
        <v>Fjernvarme/ Blokvarme</v>
      </c>
      <c r="L3453" s="1" t="str">
        <f ca="1">INDEX(Anvendelseskode!B:B,MATCH($E3453,Anvendelseskode!$A:$A,0))</f>
        <v>Etageboligbebyggelse</v>
      </c>
      <c r="M3453" s="1" t="str">
        <f ca="1">INDEX(Anvendelseskode!C:C,MATCH($E3453,Anvendelseskode!$A:$A,0))</f>
        <v>Etageboligbebyggelse</v>
      </c>
      <c r="N3453" s="1" t="str">
        <f ca="1">INDEX(Anvendelseskode!D:D,MATCH($E3453,Anvendelseskode!$A:$A,0))</f>
        <v>Private husholdninger</v>
      </c>
      <c r="O3453" s="1" t="str">
        <f ca="1">IFERROR(INDEX(SBi!$2:$2,MATCH(G3453,SBi!$1:$1,1)),SBi!$K$2)</f>
        <v>1961-1972</v>
      </c>
      <c r="P3453" s="1">
        <f ca="1">IFERROR(INDEX(SBi!$C$3:$K$28,MATCH(E3453,SBi!$B$3:$B$28,0),MATCH(O3453,SBi!$C$2:$K$2,0)),0)</f>
        <v>132.30000000000001</v>
      </c>
      <c r="Q3453" s="19">
        <f t="shared" ca="1" si="697"/>
        <v>427.06440000000003</v>
      </c>
      <c r="R3453" s="19" t="str">
        <f ca="1">IFERROR(INDEX(VpD!$2:$2,MATCH(G3453,VpD!$1:$1,1)),VpD!$I$2)</f>
        <v>1961-1972</v>
      </c>
      <c r="S3453" s="1">
        <f ca="1">IFERROR(INDEX(VpD!$C$3:$I$27,MATCH(E3453,VpD!$B$3:$B$27,0),MATCH(R3453,VpD!$C$2:$I$2,0)),0)</f>
        <v>126</v>
      </c>
      <c r="T3453" s="19">
        <f t="shared" ca="1" si="698"/>
        <v>406.72800000000001</v>
      </c>
      <c r="U3453" s="14" t="str">
        <f t="shared" ca="1" si="699"/>
        <v xml:space="preserve">713088.92 </v>
      </c>
      <c r="V3453" s="14" t="str">
        <f t="shared" ca="1" si="700"/>
        <v>6169551.63</v>
      </c>
      <c r="W3453" s="14" t="str">
        <f t="shared" ca="1" si="701"/>
        <v>POINT(713088.92 6169551.63)</v>
      </c>
      <c r="X3453" s="14" t="str">
        <f>IFERROR(INDEX(BygningOmraade!B:B,MATCH(A3453,BygningOmraade!A:A,0)),"")</f>
        <v/>
      </c>
    </row>
    <row r="3454" spans="1:24" s="14" customFormat="1" x14ac:dyDescent="0.25">
      <c r="A3454" s="14">
        <f t="shared" si="689"/>
        <v>3454</v>
      </c>
      <c r="B3454" s="14" t="str">
        <f t="shared" ca="1" si="690"/>
        <v>cc40870b-5d05-4b9c-b00e-61158efb05c9</v>
      </c>
      <c r="C3454" s="14" t="str">
        <f t="shared" ca="1" si="691"/>
        <v>0a3f507e-158b-32b8-e044-0003ba298018</v>
      </c>
      <c r="D3454" s="14">
        <f t="shared" ca="1" si="692"/>
        <v>997021</v>
      </c>
      <c r="E3454" s="1">
        <f t="shared" ca="1" si="693"/>
        <v>130</v>
      </c>
      <c r="F3454" s="1">
        <f t="shared" ca="1" si="694"/>
        <v>109</v>
      </c>
      <c r="G3454" s="1">
        <f t="shared" ca="1" si="695"/>
        <v>1978</v>
      </c>
      <c r="H3454" s="1" t="str">
        <f ca="1">IFERROR(INDEX(Varmeinstallation!B:B,MATCH(INDIRECT($A$1&amp;"L"&amp;A3454)*1,Varmeinstallation!A:A,0)),"Ingen varmeinstallationer")</f>
        <v>Fjernvarme/blokvarme (radiatorsystemer eller varmluftanlæg)</v>
      </c>
      <c r="I3454" s="1" t="str">
        <f ca="1">IFERROR(INDEX(Opvarmningsmiddel!B:B,MATCH(INDIRECT($A$1&amp;"M"&amp;A3454)*1,Opvarmningsmiddel!A:A,0)),"")</f>
        <v/>
      </c>
      <c r="J3454" s="1">
        <f t="shared" ca="1" si="696"/>
        <v>0</v>
      </c>
      <c r="K3454" s="1" t="str">
        <f ca="1">IFERROR(INDEX(Relationstabel!$C$3:$K$10,MATCH(VALUE(INDIRECT($A$1&amp;"L"&amp;A3454)),Relationstabel!$A$3:$A$10,0),MATCH(IFERROR(VALUE(INDIRECT($A$1&amp;"M"&amp;A3454)),0),Relationstabel!$C$1:$K$1,0)),"Ingen varmeinstallationer")</f>
        <v>Fjernvarme/ Blokvarme</v>
      </c>
      <c r="L3454" s="1" t="str">
        <f ca="1">INDEX(Anvendelseskode!B:B,MATCH($E3454,Anvendelseskode!$A:$A,0))</f>
        <v>Række-, kæde-, dobbelthus (lodret adskillelse mellem enhederne)</v>
      </c>
      <c r="M3454" s="1" t="str">
        <f ca="1">INDEX(Anvendelseskode!C:C,MATCH($E3454,Anvendelseskode!$A:$A,0))</f>
        <v>Række-, kæde og dobbelthuse</v>
      </c>
      <c r="N3454" s="1" t="str">
        <f ca="1">INDEX(Anvendelseskode!D:D,MATCH($E3454,Anvendelseskode!$A:$A,0))</f>
        <v>Private husholdninger</v>
      </c>
      <c r="O3454" s="1" t="str">
        <f ca="1">IFERROR(INDEX(SBi!$2:$2,MATCH(G3454,SBi!$1:$1,1)),SBi!$K$2)</f>
        <v>1973-1978</v>
      </c>
      <c r="P3454" s="1">
        <f ca="1">IFERROR(INDEX(SBi!$C$3:$K$28,MATCH(E3454,SBi!$B$3:$B$28,0),MATCH(O3454,SBi!$C$2:$K$2,0)),0)</f>
        <v>112.6</v>
      </c>
      <c r="Q3454" s="19">
        <f t="shared" ca="1" si="697"/>
        <v>12.273399999999999</v>
      </c>
      <c r="R3454" s="19" t="str">
        <f ca="1">IFERROR(INDEX(VpD!$2:$2,MATCH(G3454,VpD!$1:$1,1)),VpD!$I$2)</f>
        <v>1973-1978</v>
      </c>
      <c r="S3454" s="1">
        <f ca="1">IFERROR(INDEX(VpD!$C$3:$I$27,MATCH(E3454,VpD!$B$3:$B$27,0),MATCH(R3454,VpD!$C$2:$I$2,0)),0)</f>
        <v>98</v>
      </c>
      <c r="T3454" s="19">
        <f t="shared" ca="1" si="698"/>
        <v>10.682</v>
      </c>
      <c r="U3454" s="14" t="str">
        <f t="shared" ca="1" si="699"/>
        <v xml:space="preserve">713585.95 </v>
      </c>
      <c r="V3454" s="14" t="str">
        <f t="shared" ca="1" si="700"/>
        <v>6169834.41</v>
      </c>
      <c r="W3454" s="14" t="str">
        <f t="shared" ca="1" si="701"/>
        <v>POINT(713585.95 6169834.41)</v>
      </c>
      <c r="X3454" s="14" t="str">
        <f>IFERROR(INDEX(BygningOmraade!B:B,MATCH(A3454,BygningOmraade!A:A,0)),"")</f>
        <v/>
      </c>
    </row>
    <row r="3455" spans="1:24" s="14" customFormat="1" x14ac:dyDescent="0.25">
      <c r="A3455" s="14">
        <f t="shared" si="689"/>
        <v>3455</v>
      </c>
      <c r="B3455" s="14" t="str">
        <f t="shared" ca="1" si="690"/>
        <v>cc43cb3c-1a6e-4d58-bbb8-2d2c5f87493f</v>
      </c>
      <c r="C3455" s="14" t="str">
        <f t="shared" ca="1" si="691"/>
        <v>3cae7253-094a-0f90-e044-0003ba298018</v>
      </c>
      <c r="D3455" s="14">
        <f t="shared" ca="1" si="692"/>
        <v>2685027</v>
      </c>
      <c r="E3455" s="1">
        <f t="shared" ca="1" si="693"/>
        <v>130</v>
      </c>
      <c r="F3455" s="1">
        <f t="shared" ca="1" si="694"/>
        <v>124</v>
      </c>
      <c r="G3455" s="1">
        <f t="shared" ca="1" si="695"/>
        <v>2008</v>
      </c>
      <c r="H3455" s="1" t="str">
        <f ca="1">IFERROR(INDEX(Varmeinstallation!B:B,MATCH(INDIRECT($A$1&amp;"L"&amp;A3455)*1,Varmeinstallation!A:A,0)),"Ingen varmeinstallationer")</f>
        <v>Fjernvarme/blokvarme (radiatorsystemer eller varmluftanlæg)</v>
      </c>
      <c r="I3455" s="1" t="str">
        <f ca="1">IFERROR(INDEX(Opvarmningsmiddel!B:B,MATCH(INDIRECT($A$1&amp;"M"&amp;A3455)*1,Opvarmningsmiddel!A:A,0)),"")</f>
        <v/>
      </c>
      <c r="J3455" s="1">
        <f t="shared" ca="1" si="696"/>
        <v>90</v>
      </c>
      <c r="K3455" s="1" t="str">
        <f ca="1">IFERROR(INDEX(Relationstabel!$C$3:$K$10,MATCH(VALUE(INDIRECT($A$1&amp;"L"&amp;A3455)),Relationstabel!$A$3:$A$10,0),MATCH(IFERROR(VALUE(INDIRECT($A$1&amp;"M"&amp;A3455)),0),Relationstabel!$C$1:$K$1,0)),"Ingen varmeinstallationer")</f>
        <v>Fjernvarme/ Blokvarme</v>
      </c>
      <c r="L3455" s="1" t="str">
        <f ca="1">INDEX(Anvendelseskode!B:B,MATCH($E3455,Anvendelseskode!$A:$A,0))</f>
        <v>Række-, kæde-, dobbelthus (lodret adskillelse mellem enhederne)</v>
      </c>
      <c r="M3455" s="1" t="str">
        <f ca="1">INDEX(Anvendelseskode!C:C,MATCH($E3455,Anvendelseskode!$A:$A,0))</f>
        <v>Række-, kæde og dobbelthuse</v>
      </c>
      <c r="N3455" s="1" t="str">
        <f ca="1">INDEX(Anvendelseskode!D:D,MATCH($E3455,Anvendelseskode!$A:$A,0))</f>
        <v>Private husholdninger</v>
      </c>
      <c r="O3455" s="1" t="str">
        <f ca="1">IFERROR(INDEX(SBi!$2:$2,MATCH(G3455,SBi!$1:$1,1)),SBi!$K$2)</f>
        <v>Efter 2006</v>
      </c>
      <c r="P3455" s="1">
        <f ca="1">IFERROR(INDEX(SBi!$C$3:$K$28,MATCH(E3455,SBi!$B$3:$B$28,0),MATCH(O3455,SBi!$C$2:$K$2,0)),0)</f>
        <v>66.400000000000006</v>
      </c>
      <c r="Q3455" s="19">
        <f t="shared" ca="1" si="697"/>
        <v>8.2336000000000009</v>
      </c>
      <c r="R3455" s="19" t="str">
        <f ca="1">IFERROR(INDEX(VpD!$2:$2,MATCH(G3455,VpD!$1:$1,1)),VpD!$I$2)</f>
        <v>&gt;1998</v>
      </c>
      <c r="S3455" s="1">
        <f ca="1">IFERROR(INDEX(VpD!$C$3:$I$27,MATCH(E3455,VpD!$B$3:$B$27,0),MATCH(R3455,VpD!$C$2:$I$2,0)),0)</f>
        <v>65</v>
      </c>
      <c r="T3455" s="19">
        <f t="shared" ca="1" si="698"/>
        <v>8.06</v>
      </c>
      <c r="U3455" s="14" t="str">
        <f t="shared" ca="1" si="699"/>
        <v xml:space="preserve">711766.02 </v>
      </c>
      <c r="V3455" s="14" t="str">
        <f t="shared" ca="1" si="700"/>
        <v>6172658.75</v>
      </c>
      <c r="W3455" s="14" t="str">
        <f t="shared" ca="1" si="701"/>
        <v>POINT(711766.02 6172658.75)</v>
      </c>
      <c r="X3455" s="14" t="str">
        <f>IFERROR(INDEX(BygningOmraade!B:B,MATCH(A3455,BygningOmraade!A:A,0)),"")</f>
        <v/>
      </c>
    </row>
    <row r="3456" spans="1:24" s="14" customFormat="1" x14ac:dyDescent="0.25">
      <c r="A3456" s="14">
        <f t="shared" si="689"/>
        <v>3456</v>
      </c>
      <c r="B3456" s="14" t="str">
        <f t="shared" ca="1" si="690"/>
        <v>cc58cf51-ad86-4fb8-ac1e-33e182d64661</v>
      </c>
      <c r="C3456" s="14" t="str">
        <f t="shared" ca="1" si="691"/>
        <v>0a3f507e-1d69-32b8-e044-0003ba298018</v>
      </c>
      <c r="D3456" s="14">
        <f t="shared" ca="1" si="692"/>
        <v>994920</v>
      </c>
      <c r="E3456" s="1">
        <f t="shared" ca="1" si="693"/>
        <v>120</v>
      </c>
      <c r="F3456" s="1">
        <f t="shared" ca="1" si="694"/>
        <v>175</v>
      </c>
      <c r="G3456" s="1">
        <f t="shared" ca="1" si="695"/>
        <v>1988</v>
      </c>
      <c r="H3456" s="1" t="str">
        <f ca="1">IFERROR(INDEX(Varmeinstallation!B:B,MATCH(INDIRECT($A$1&amp;"L"&amp;A3456)*1,Varmeinstallation!A:A,0)),"Ingen varmeinstallationer")</f>
        <v>Centralvarme fra eget anlæg, et-kammer fyr</v>
      </c>
      <c r="I3456" s="1" t="str">
        <f ca="1">IFERROR(INDEX(Opvarmningsmiddel!B:B,MATCH(INDIRECT($A$1&amp;"M"&amp;A3456)*1,Opvarmningsmiddel!A:A,0)),"")</f>
        <v>Naturgas</v>
      </c>
      <c r="J3456" s="1">
        <f t="shared" ca="1" si="696"/>
        <v>0</v>
      </c>
      <c r="K3456" s="1" t="str">
        <f ca="1">IFERROR(INDEX(Relationstabel!$C$3:$K$10,MATCH(VALUE(INDIRECT($A$1&amp;"L"&amp;A3456)),Relationstabel!$A$3:$A$10,0),MATCH(IFERROR(VALUE(INDIRECT($A$1&amp;"M"&amp;A3456)),0),Relationstabel!$C$1:$K$1,0)),"Ingen varmeinstallationer")</f>
        <v>Naturgas</v>
      </c>
      <c r="L3456" s="1" t="str">
        <f ca="1">INDEX(Anvendelseskode!B:B,MATCH($E3456,Anvendelseskode!$A:$A,0))</f>
        <v>Fritliggende enfamilieshus (parcelhus)</v>
      </c>
      <c r="M3456" s="1" t="str">
        <f ca="1">INDEX(Anvendelseskode!C:C,MATCH($E3456,Anvendelseskode!$A:$A,0))</f>
        <v>Parcelhuse</v>
      </c>
      <c r="N3456" s="1" t="str">
        <f ca="1">INDEX(Anvendelseskode!D:D,MATCH($E3456,Anvendelseskode!$A:$A,0))</f>
        <v>Private husholdninger</v>
      </c>
      <c r="O3456" s="1" t="str">
        <f ca="1">IFERROR(INDEX(SBi!$2:$2,MATCH(G3456,SBi!$1:$1,1)),SBi!$K$2)</f>
        <v>1979-1998</v>
      </c>
      <c r="P3456" s="1">
        <f ca="1">IFERROR(INDEX(SBi!$C$3:$K$28,MATCH(E3456,SBi!$B$3:$B$28,0),MATCH(O3456,SBi!$C$2:$K$2,0)),0)</f>
        <v>105.4</v>
      </c>
      <c r="Q3456" s="19">
        <f t="shared" ca="1" si="697"/>
        <v>18.445</v>
      </c>
      <c r="R3456" s="19" t="str">
        <f ca="1">IFERROR(INDEX(VpD!$2:$2,MATCH(G3456,VpD!$1:$1,1)),VpD!$I$2)</f>
        <v>1979-1998</v>
      </c>
      <c r="S3456" s="1">
        <f ca="1">IFERROR(INDEX(VpD!$C$3:$I$27,MATCH(E3456,VpD!$B$3:$B$27,0),MATCH(R3456,VpD!$C$2:$I$2,0)),0)</f>
        <v>90</v>
      </c>
      <c r="T3456" s="19">
        <f t="shared" ca="1" si="698"/>
        <v>15.75</v>
      </c>
      <c r="U3456" s="14" t="str">
        <f t="shared" ca="1" si="699"/>
        <v xml:space="preserve">711784.17 </v>
      </c>
      <c r="V3456" s="14" t="str">
        <f t="shared" ca="1" si="700"/>
        <v>6170411.41</v>
      </c>
      <c r="W3456" s="14" t="str">
        <f t="shared" ca="1" si="701"/>
        <v>POINT(711784.17 6170411.41)</v>
      </c>
      <c r="X3456" s="14" t="str">
        <f>IFERROR(INDEX(BygningOmraade!B:B,MATCH(A3456,BygningOmraade!A:A,0)),"")</f>
        <v/>
      </c>
    </row>
    <row r="3457" spans="1:24" s="14" customFormat="1" x14ac:dyDescent="0.25">
      <c r="A3457" s="14">
        <f t="shared" si="689"/>
        <v>3457</v>
      </c>
      <c r="B3457" s="14" t="str">
        <f t="shared" ca="1" si="690"/>
        <v>cc914351-ab8d-437c-b0fb-22ca268ffc99</v>
      </c>
      <c r="C3457" s="14" t="str">
        <f t="shared" ca="1" si="691"/>
        <v>0a3f507e-1c57-32b8-e044-0003ba298018</v>
      </c>
      <c r="D3457" s="14">
        <f t="shared" ca="1" si="692"/>
        <v>997640</v>
      </c>
      <c r="E3457" s="1">
        <f t="shared" ca="1" si="693"/>
        <v>120</v>
      </c>
      <c r="F3457" s="1">
        <f t="shared" ca="1" si="694"/>
        <v>121</v>
      </c>
      <c r="G3457" s="1">
        <f t="shared" ca="1" si="695"/>
        <v>1978</v>
      </c>
      <c r="H3457" s="1" t="str">
        <f ca="1">IFERROR(INDEX(Varmeinstallation!B:B,MATCH(INDIRECT($A$1&amp;"L"&amp;A3457)*1,Varmeinstallation!A:A,0)),"Ingen varmeinstallationer")</f>
        <v>Elovne, elpaneler</v>
      </c>
      <c r="I3457" s="1" t="str">
        <f ca="1">IFERROR(INDEX(Opvarmningsmiddel!B:B,MATCH(INDIRECT($A$1&amp;"M"&amp;A3457)*1,Opvarmningsmiddel!A:A,0)),"")</f>
        <v>Elektricitet</v>
      </c>
      <c r="J3457" s="1">
        <f t="shared" ca="1" si="696"/>
        <v>1</v>
      </c>
      <c r="K3457" s="1" t="str">
        <f ca="1">IFERROR(INDEX(Relationstabel!$C$3:$K$10,MATCH(VALUE(INDIRECT($A$1&amp;"L"&amp;A3457)),Relationstabel!$A$3:$A$10,0),MATCH(IFERROR(VALUE(INDIRECT($A$1&amp;"M"&amp;A3457)),0),Relationstabel!$C$1:$K$1,0)),"Ingen varmeinstallationer")</f>
        <v>Elvarme</v>
      </c>
      <c r="L3457" s="1" t="str">
        <f ca="1">INDEX(Anvendelseskode!B:B,MATCH($E3457,Anvendelseskode!$A:$A,0))</f>
        <v>Fritliggende enfamilieshus (parcelhus)</v>
      </c>
      <c r="M3457" s="1" t="str">
        <f ca="1">INDEX(Anvendelseskode!C:C,MATCH($E3457,Anvendelseskode!$A:$A,0))</f>
        <v>Parcelhuse</v>
      </c>
      <c r="N3457" s="1" t="str">
        <f ca="1">INDEX(Anvendelseskode!D:D,MATCH($E3457,Anvendelseskode!$A:$A,0))</f>
        <v>Private husholdninger</v>
      </c>
      <c r="O3457" s="1" t="str">
        <f ca="1">IFERROR(INDEX(SBi!$2:$2,MATCH(G3457,SBi!$1:$1,1)),SBi!$K$2)</f>
        <v>1973-1978</v>
      </c>
      <c r="P3457" s="1">
        <f ca="1">IFERROR(INDEX(SBi!$C$3:$K$28,MATCH(E3457,SBi!$B$3:$B$28,0),MATCH(O3457,SBi!$C$2:$K$2,0)),0)</f>
        <v>119.8</v>
      </c>
      <c r="Q3457" s="19">
        <f t="shared" ca="1" si="697"/>
        <v>14.495799999999999</v>
      </c>
      <c r="R3457" s="19" t="str">
        <f ca="1">IFERROR(INDEX(VpD!$2:$2,MATCH(G3457,VpD!$1:$1,1)),VpD!$I$2)</f>
        <v>1973-1978</v>
      </c>
      <c r="S3457" s="1">
        <f ca="1">IFERROR(INDEX(VpD!$C$3:$I$27,MATCH(E3457,VpD!$B$3:$B$27,0),MATCH(R3457,VpD!$C$2:$I$2,0)),0)</f>
        <v>117</v>
      </c>
      <c r="T3457" s="19">
        <f t="shared" ca="1" si="698"/>
        <v>14.157</v>
      </c>
      <c r="U3457" s="14" t="str">
        <f t="shared" ca="1" si="699"/>
        <v xml:space="preserve">714240.87 </v>
      </c>
      <c r="V3457" s="14" t="str">
        <f t="shared" ca="1" si="700"/>
        <v>6168750.63</v>
      </c>
      <c r="W3457" s="14" t="str">
        <f t="shared" ca="1" si="701"/>
        <v>POINT(714240.87 6168750.63)</v>
      </c>
      <c r="X3457" s="14" t="str">
        <f>IFERROR(INDEX(BygningOmraade!B:B,MATCH(A3457,BygningOmraade!A:A,0)),"")</f>
        <v/>
      </c>
    </row>
    <row r="3458" spans="1:24" s="14" customFormat="1" x14ac:dyDescent="0.25">
      <c r="A3458" s="14">
        <f t="shared" si="689"/>
        <v>3458</v>
      </c>
      <c r="B3458" s="14" t="str">
        <f t="shared" ca="1" si="690"/>
        <v>cc99e3b0-8f6e-4e9d-8d23-ab5511b32582</v>
      </c>
      <c r="C3458" s="14" t="str">
        <f t="shared" ca="1" si="691"/>
        <v>0a3f507e-19ba-32b8-e044-0003ba298018</v>
      </c>
      <c r="D3458" s="14">
        <f t="shared" ca="1" si="692"/>
        <v>994932</v>
      </c>
      <c r="E3458" s="1">
        <f t="shared" ca="1" si="693"/>
        <v>130</v>
      </c>
      <c r="F3458" s="1">
        <f t="shared" ca="1" si="694"/>
        <v>125</v>
      </c>
      <c r="G3458" s="1">
        <f t="shared" ca="1" si="695"/>
        <v>1975</v>
      </c>
      <c r="H3458" s="1" t="str">
        <f ca="1">IFERROR(INDEX(Varmeinstallation!B:B,MATCH(INDIRECT($A$1&amp;"L"&amp;A3458)*1,Varmeinstallation!A:A,0)),"Ingen varmeinstallationer")</f>
        <v>Elovne, elpaneler</v>
      </c>
      <c r="I3458" s="1" t="str">
        <f ca="1">IFERROR(INDEX(Opvarmningsmiddel!B:B,MATCH(INDIRECT($A$1&amp;"M"&amp;A3458)*1,Opvarmningsmiddel!A:A,0)),"")</f>
        <v>Elektricitet</v>
      </c>
      <c r="J3458" s="1">
        <f t="shared" ca="1" si="696"/>
        <v>2</v>
      </c>
      <c r="K3458" s="1" t="str">
        <f ca="1">IFERROR(INDEX(Relationstabel!$C$3:$K$10,MATCH(VALUE(INDIRECT($A$1&amp;"L"&amp;A3458)),Relationstabel!$A$3:$A$10,0),MATCH(IFERROR(VALUE(INDIRECT($A$1&amp;"M"&amp;A3458)),0),Relationstabel!$C$1:$K$1,0)),"Ingen varmeinstallationer")</f>
        <v>Elvarme</v>
      </c>
      <c r="L3458" s="1" t="str">
        <f ca="1">INDEX(Anvendelseskode!B:B,MATCH($E3458,Anvendelseskode!$A:$A,0))</f>
        <v>Række-, kæde-, dobbelthus (lodret adskillelse mellem enhederne)</v>
      </c>
      <c r="M3458" s="1" t="str">
        <f ca="1">INDEX(Anvendelseskode!C:C,MATCH($E3458,Anvendelseskode!$A:$A,0))</f>
        <v>Række-, kæde og dobbelthuse</v>
      </c>
      <c r="N3458" s="1" t="str">
        <f ca="1">INDEX(Anvendelseskode!D:D,MATCH($E3458,Anvendelseskode!$A:$A,0))</f>
        <v>Private husholdninger</v>
      </c>
      <c r="O3458" s="1" t="str">
        <f ca="1">IFERROR(INDEX(SBi!$2:$2,MATCH(G3458,SBi!$1:$1,1)),SBi!$K$2)</f>
        <v>1973-1978</v>
      </c>
      <c r="P3458" s="1">
        <f ca="1">IFERROR(INDEX(SBi!$C$3:$K$28,MATCH(E3458,SBi!$B$3:$B$28,0),MATCH(O3458,SBi!$C$2:$K$2,0)),0)</f>
        <v>112.6</v>
      </c>
      <c r="Q3458" s="19">
        <f t="shared" ca="1" si="697"/>
        <v>14.074999999999999</v>
      </c>
      <c r="R3458" s="19" t="str">
        <f ca="1">IFERROR(INDEX(VpD!$2:$2,MATCH(G3458,VpD!$1:$1,1)),VpD!$I$2)</f>
        <v>1973-1978</v>
      </c>
      <c r="S3458" s="1">
        <f ca="1">IFERROR(INDEX(VpD!$C$3:$I$27,MATCH(E3458,VpD!$B$3:$B$27,0),MATCH(R3458,VpD!$C$2:$I$2,0)),0)</f>
        <v>98</v>
      </c>
      <c r="T3458" s="19">
        <f t="shared" ca="1" si="698"/>
        <v>12.25</v>
      </c>
      <c r="U3458" s="14" t="str">
        <f t="shared" ca="1" si="699"/>
        <v xml:space="preserve">711737.89 </v>
      </c>
      <c r="V3458" s="14" t="str">
        <f t="shared" ca="1" si="700"/>
        <v>6172400.83</v>
      </c>
      <c r="W3458" s="14" t="str">
        <f t="shared" ca="1" si="701"/>
        <v>POINT(711737.89 6172400.83)</v>
      </c>
      <c r="X3458" s="14" t="str">
        <f>IFERROR(INDEX(BygningOmraade!B:B,MATCH(A3458,BygningOmraade!A:A,0)),"")</f>
        <v/>
      </c>
    </row>
    <row r="3459" spans="1:24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cc9b93ed-00a7-4c99-ac86-d7aa3195a1b1</v>
      </c>
      <c r="C3459" s="14" t="str">
        <f t="shared" ref="C3459:C3522" ca="1" si="704">INDIRECT($A$1&amp;"C"&amp;A3459)</f>
        <v>0a3f507e-1b42-32b8-e044-0003ba298018</v>
      </c>
      <c r="D3459" s="14">
        <f t="shared" ref="D3459:D3522" ca="1" si="705">INDIRECT($A$1&amp;"D"&amp;A3459)</f>
        <v>994875</v>
      </c>
      <c r="E3459" s="1">
        <f t="shared" ref="E3459:E3522" ca="1" si="706">ROUNDDOWN(INDIRECT($A$1&amp;"E"&amp;A3459),-1)</f>
        <v>320</v>
      </c>
      <c r="F3459" s="1">
        <f t="shared" ref="F3459:F3522" ca="1" si="707">INDIRECT($A$1&amp;"G"&amp;A3459)+INDIRECT($A$1&amp;"H"&amp;A3459)+INDIRECT($A$1&amp;"I"&amp;A3459)*0.5</f>
        <v>341</v>
      </c>
      <c r="G3459" s="1">
        <f t="shared" ref="G3459:G3522" ca="1" si="708">MAX(INDIRECT($A$1&amp;"J"&amp;A3459),INDIRECT($A$1&amp;"K"&amp;A3459))</f>
        <v>2001</v>
      </c>
      <c r="H3459" s="1" t="str">
        <f ca="1">IFERROR(INDEX(Varmeinstallation!B:B,MATCH(INDIRECT($A$1&amp;"L"&amp;A3459)*1,Varmeinstallation!A:A,0)),"Ingen varmeinstallationer")</f>
        <v>Centralvarme fra eget anlæg, et-kammer fyr</v>
      </c>
      <c r="I3459" s="1" t="str">
        <f ca="1">IFERROR(INDEX(Opvarmningsmiddel!B:B,MATCH(INDIRECT($A$1&amp;"M"&amp;A3459)*1,Opvarmningsmiddel!A:A,0)),"")</f>
        <v>Naturgas</v>
      </c>
      <c r="J3459" s="1">
        <f t="shared" ref="J3459:J3522" ca="1" si="709">VALUE(INDIRECT($A$1&amp;"N"&amp;A3459))</f>
        <v>90</v>
      </c>
      <c r="K3459" s="1" t="str">
        <f ca="1">IFERROR(INDEX(Relationstabel!$C$3:$K$10,MATCH(VALUE(INDIRECT($A$1&amp;"L"&amp;A3459)),Relationstabel!$A$3:$A$10,0),MATCH(IFERROR(VALUE(INDIRECT($A$1&amp;"M"&amp;A3459)),0),Relationstabel!$C$1:$K$1,0)),"Ingen varmeinstallationer")</f>
        <v>Naturgas</v>
      </c>
      <c r="L3459" s="1" t="str">
        <f ca="1">INDEX(Anvendelseskode!B:B,MATCH($E3459,Anvendelseskode!$A:$A,0))</f>
        <v>Bygning til kontor, handel, lager herunder offentlig administration</v>
      </c>
      <c r="M3459" s="1" t="str">
        <f ca="1">INDEX(Anvendelseskode!C:C,MATCH($E3459,Anvendelseskode!$A:$A,0))</f>
        <v>Kontor, handel, lager, off. adm.</v>
      </c>
      <c r="N3459" s="1" t="str">
        <f ca="1">INDEX(Anvendelseskode!D:D,MATCH($E3459,Anvendelseskode!$A:$A,0))</f>
        <v>Handel og servicevirksomheder</v>
      </c>
      <c r="O3459" s="1" t="str">
        <f ca="1">IFERROR(INDEX(SBi!$2:$2,MATCH(G3459,SBi!$1:$1,1)),SBi!$K$2)</f>
        <v>1999-2006</v>
      </c>
      <c r="P3459" s="1">
        <f ca="1">IFERROR(INDEX(SBi!$C$3:$K$28,MATCH(E3459,SBi!$B$3:$B$28,0),MATCH(O3459,SBi!$C$2:$K$2,0)),0)</f>
        <v>89.6</v>
      </c>
      <c r="Q3459" s="19">
        <f t="shared" ref="Q3459:Q3522" ca="1" si="710">P3459*F3459/1000</f>
        <v>30.553599999999999</v>
      </c>
      <c r="R3459" s="19" t="str">
        <f ca="1">IFERROR(INDEX(VpD!$2:$2,MATCH(G3459,VpD!$1:$1,1)),VpD!$I$2)</f>
        <v>&gt;1998</v>
      </c>
      <c r="S3459" s="1">
        <f ca="1">IFERROR(INDEX(VpD!$C$3:$I$27,MATCH(E3459,VpD!$B$3:$B$27,0),MATCH(R3459,VpD!$C$2:$I$2,0)),0)</f>
        <v>77</v>
      </c>
      <c r="T3459" s="19">
        <f t="shared" ref="T3459:T3522" ca="1" si="711">S3459*F3459/1000</f>
        <v>26.257000000000001</v>
      </c>
      <c r="U3459" s="14" t="str">
        <f t="shared" ref="U3459:U3522" ca="1" si="712">IFERROR(SUBSTITUTE(LEFT(W3459,FIND(" ",W3459)),"POINT(",""),"")</f>
        <v xml:space="preserve">711891.52 </v>
      </c>
      <c r="V3459" s="14" t="str">
        <f t="shared" ref="V3459:V3522" ca="1" si="713">IFERROR(SUBSTITUTE(RIGHT(W3459,LEN(W3459)-FIND(" ",W3459)),")",""),"")</f>
        <v>6171106.85</v>
      </c>
      <c r="W3459" s="14" t="str">
        <f t="shared" ref="W3459:W3522" ca="1" si="714">INDIRECT($A$1&amp;"o"&amp;A3459)</f>
        <v>POINT(711891.52 6171106.85)</v>
      </c>
      <c r="X3459" s="14" t="str">
        <f>IFERROR(INDEX(BygningOmraade!B:B,MATCH(A3459,BygningOmraade!A:A,0)),"")</f>
        <v/>
      </c>
    </row>
    <row r="3460" spans="1:24" s="14" customFormat="1" x14ac:dyDescent="0.25">
      <c r="A3460" s="14">
        <f t="shared" si="702"/>
        <v>3460</v>
      </c>
      <c r="B3460" s="14" t="str">
        <f t="shared" ca="1" si="703"/>
        <v>cca57079-de6f-4c3d-ad43-000eaa5a1782</v>
      </c>
      <c r="C3460" s="14" t="str">
        <f t="shared" ca="1" si="704"/>
        <v>0a3f507e-2407-32b8-e044-0003ba298018</v>
      </c>
      <c r="D3460" s="14">
        <f t="shared" ca="1" si="705"/>
        <v>994774</v>
      </c>
      <c r="E3460" s="1">
        <f t="shared" ca="1" si="706"/>
        <v>130</v>
      </c>
      <c r="F3460" s="1">
        <f t="shared" ca="1" si="707"/>
        <v>119</v>
      </c>
      <c r="G3460" s="1">
        <f t="shared" ca="1" si="708"/>
        <v>1993</v>
      </c>
      <c r="H3460" s="1" t="str">
        <f ca="1">IFERROR(INDEX(Varmeinstallation!B:B,MATCH(INDIRECT($A$1&amp;"L"&amp;A3460)*1,Varmeinstallation!A:A,0)),"Ingen varmeinstallationer")</f>
        <v>Fjernvarme/blokvarme (radiatorsystemer eller varmluftanlæg)</v>
      </c>
      <c r="I3460" s="1" t="str">
        <f ca="1">IFERROR(INDEX(Opvarmningsmiddel!B:B,MATCH(INDIRECT($A$1&amp;"M"&amp;A3460)*1,Opvarmningsmiddel!A:A,0)),"")</f>
        <v/>
      </c>
      <c r="J3460" s="1">
        <f t="shared" ca="1" si="709"/>
        <v>0</v>
      </c>
      <c r="K3460" s="1" t="str">
        <f ca="1">IFERROR(INDEX(Relationstabel!$C$3:$K$10,MATCH(VALUE(INDIRECT($A$1&amp;"L"&amp;A3460)),Relationstabel!$A$3:$A$10,0),MATCH(IFERROR(VALUE(INDIRECT($A$1&amp;"M"&amp;A3460)),0),Relationstabel!$C$1:$K$1,0)),"Ingen varmeinstallationer")</f>
        <v>Fjernvarme/ Blokvarme</v>
      </c>
      <c r="L3460" s="1" t="str">
        <f ca="1">INDEX(Anvendelseskode!B:B,MATCH($E3460,Anvendelseskode!$A:$A,0))</f>
        <v>Række-, kæde-, dobbelthus (lodret adskillelse mellem enhederne)</v>
      </c>
      <c r="M3460" s="1" t="str">
        <f ca="1">INDEX(Anvendelseskode!C:C,MATCH($E3460,Anvendelseskode!$A:$A,0))</f>
        <v>Række-, kæde og dobbelthuse</v>
      </c>
      <c r="N3460" s="1" t="str">
        <f ca="1">INDEX(Anvendelseskode!D:D,MATCH($E3460,Anvendelseskode!$A:$A,0))</f>
        <v>Private husholdninger</v>
      </c>
      <c r="O3460" s="1" t="str">
        <f ca="1">IFERROR(INDEX(SBi!$2:$2,MATCH(G3460,SBi!$1:$1,1)),SBi!$K$2)</f>
        <v>1979-1998</v>
      </c>
      <c r="P3460" s="1">
        <f ca="1">IFERROR(INDEX(SBi!$C$3:$K$28,MATCH(E3460,SBi!$B$3:$B$28,0),MATCH(O3460,SBi!$C$2:$K$2,0)),0)</f>
        <v>96.8</v>
      </c>
      <c r="Q3460" s="19">
        <f t="shared" ca="1" si="710"/>
        <v>11.5192</v>
      </c>
      <c r="R3460" s="19" t="str">
        <f ca="1">IFERROR(INDEX(VpD!$2:$2,MATCH(G3460,VpD!$1:$1,1)),VpD!$I$2)</f>
        <v>1979-1998</v>
      </c>
      <c r="S3460" s="1">
        <f ca="1">IFERROR(INDEX(VpD!$C$3:$I$27,MATCH(E3460,VpD!$B$3:$B$27,0),MATCH(R3460,VpD!$C$2:$I$2,0)),0)</f>
        <v>74</v>
      </c>
      <c r="T3460" s="19">
        <f t="shared" ca="1" si="711"/>
        <v>8.8059999999999992</v>
      </c>
      <c r="U3460" s="14" t="str">
        <f t="shared" ca="1" si="712"/>
        <v xml:space="preserve">711601.22 </v>
      </c>
      <c r="V3460" s="14" t="str">
        <f t="shared" ca="1" si="713"/>
        <v>6172521.18</v>
      </c>
      <c r="W3460" s="14" t="str">
        <f t="shared" ca="1" si="714"/>
        <v>POINT(711601.22 6172521.18)</v>
      </c>
      <c r="X3460" s="14" t="str">
        <f>IFERROR(INDEX(BygningOmraade!B:B,MATCH(A3460,BygningOmraade!A:A,0)),"")</f>
        <v/>
      </c>
    </row>
    <row r="3461" spans="1:24" s="14" customFormat="1" x14ac:dyDescent="0.25">
      <c r="A3461" s="14">
        <f t="shared" si="702"/>
        <v>3461</v>
      </c>
      <c r="B3461" s="14" t="str">
        <f t="shared" ca="1" si="703"/>
        <v>ccad410e-9af7-4e4f-a962-1c8cfd561762</v>
      </c>
      <c r="C3461" s="14" t="str">
        <f t="shared" ca="1" si="704"/>
        <v>0a3f507e-1708-32b8-e044-0003ba298018</v>
      </c>
      <c r="D3461" s="14">
        <f t="shared" ca="1" si="705"/>
        <v>994862</v>
      </c>
      <c r="E3461" s="1">
        <f t="shared" ca="1" si="706"/>
        <v>220</v>
      </c>
      <c r="F3461" s="1">
        <f t="shared" ca="1" si="707"/>
        <v>377</v>
      </c>
      <c r="G3461" s="1">
        <f t="shared" ca="1" si="708"/>
        <v>2016</v>
      </c>
      <c r="H3461" s="1" t="str">
        <f ca="1">IFERROR(INDEX(Varmeinstallation!B:B,MATCH(INDIRECT($A$1&amp;"L"&amp;A3461)*1,Varmeinstallation!A:A,0)),"Ingen varmeinstallationer")</f>
        <v>Centralvarme fra eget anlæg, et-kammer fyr</v>
      </c>
      <c r="I3461" s="1" t="str">
        <f ca="1">IFERROR(INDEX(Opvarmningsmiddel!B:B,MATCH(INDIRECT($A$1&amp;"M"&amp;A3461)*1,Opvarmningsmiddel!A:A,0)),"")</f>
        <v>Fast brændsel (kul, koks, brænde m.m.)</v>
      </c>
      <c r="J3461" s="1">
        <f t="shared" ca="1" si="709"/>
        <v>0</v>
      </c>
      <c r="K3461" s="1" t="str">
        <f ca="1">IFERROR(INDEX(Relationstabel!$C$3:$K$10,MATCH(VALUE(INDIRECT($A$1&amp;"L"&amp;A3461)),Relationstabel!$A$3:$A$10,0),MATCH(IFERROR(VALUE(INDIRECT($A$1&amp;"M"&amp;A3461)),0),Relationstabel!$C$1:$K$1,0)),"Ingen varmeinstallationer")</f>
        <v>Biomasse</v>
      </c>
      <c r="L3461" s="1" t="str">
        <f ca="1">INDEX(Anvendelseskode!B:B,MATCH($E3461,Anvendelseskode!$A:$A,0))</f>
        <v>Bygning til erhvervsmæssig produktion vedrørende industri, håndværk m.v. (fabrik, værksted o.lign.)</v>
      </c>
      <c r="M3461" s="1" t="str">
        <f ca="1">INDEX(Anvendelseskode!C:C,MATCH($E3461,Anvendelseskode!$A:$A,0))</f>
        <v>Fabrikker, værksteder o.l.</v>
      </c>
      <c r="N3461" s="1" t="str">
        <f ca="1">INDEX(Anvendelseskode!D:D,MATCH($E3461,Anvendelseskode!$A:$A,0))</f>
        <v>Industri</v>
      </c>
      <c r="O3461" s="1" t="str">
        <f ca="1">IFERROR(INDEX(SBi!$2:$2,MATCH(G3461,SBi!$1:$1,1)),SBi!$K$2)</f>
        <v>Efter 2006</v>
      </c>
      <c r="P3461" s="1">
        <f ca="1">IFERROR(INDEX(SBi!$C$3:$K$28,MATCH(E3461,SBi!$B$3:$B$28,0),MATCH(O3461,SBi!$C$2:$K$2,0)),0)</f>
        <v>66</v>
      </c>
      <c r="Q3461" s="19">
        <f t="shared" ca="1" si="710"/>
        <v>24.882000000000001</v>
      </c>
      <c r="R3461" s="19" t="str">
        <f ca="1">IFERROR(INDEX(VpD!$2:$2,MATCH(G3461,VpD!$1:$1,1)),VpD!$I$2)</f>
        <v>&gt;1998</v>
      </c>
      <c r="S3461" s="1">
        <f ca="1">IFERROR(INDEX(VpD!$C$3:$I$27,MATCH(E3461,VpD!$B$3:$B$27,0),MATCH(R3461,VpD!$C$2:$I$2,0)),0)</f>
        <v>66</v>
      </c>
      <c r="T3461" s="19">
        <f t="shared" ca="1" si="711"/>
        <v>24.882000000000001</v>
      </c>
      <c r="U3461" s="14" t="str">
        <f t="shared" ca="1" si="712"/>
        <v xml:space="preserve">711639.8 </v>
      </c>
      <c r="V3461" s="14" t="str">
        <f t="shared" ca="1" si="713"/>
        <v>6170551.66</v>
      </c>
      <c r="W3461" s="14" t="str">
        <f t="shared" ca="1" si="714"/>
        <v>POINT(711639.8 6170551.66)</v>
      </c>
      <c r="X3461" s="14" t="str">
        <f>IFERROR(INDEX(BygningOmraade!B:B,MATCH(A3461,BygningOmraade!A:A,0)),"")</f>
        <v/>
      </c>
    </row>
    <row r="3462" spans="1:24" s="14" customFormat="1" x14ac:dyDescent="0.25">
      <c r="A3462" s="14">
        <f t="shared" si="702"/>
        <v>3462</v>
      </c>
      <c r="B3462" s="14" t="str">
        <f t="shared" ca="1" si="703"/>
        <v>ccb72613-18f8-45c0-bac7-5929828bf92d</v>
      </c>
      <c r="C3462" s="14" t="str">
        <f t="shared" ca="1" si="704"/>
        <v>0a3f507e-1bd0-32b8-e044-0003ba298018</v>
      </c>
      <c r="D3462" s="14">
        <f t="shared" ca="1" si="705"/>
        <v>997586</v>
      </c>
      <c r="E3462" s="1">
        <f t="shared" ca="1" si="706"/>
        <v>130</v>
      </c>
      <c r="F3462" s="1">
        <f t="shared" ca="1" si="707"/>
        <v>121</v>
      </c>
      <c r="G3462" s="1">
        <f t="shared" ca="1" si="708"/>
        <v>1976</v>
      </c>
      <c r="H3462" s="1" t="str">
        <f ca="1">IFERROR(INDEX(Varmeinstallation!B:B,MATCH(INDIRECT($A$1&amp;"L"&amp;A3462)*1,Varmeinstallation!A:A,0)),"Ingen varmeinstallationer")</f>
        <v>Centralvarme fra eget anlæg, et-kammer fyr</v>
      </c>
      <c r="I3462" s="1" t="str">
        <f ca="1">IFERROR(INDEX(Opvarmningsmiddel!B:B,MATCH(INDIRECT($A$1&amp;"M"&amp;A3462)*1,Opvarmningsmiddel!A:A,0)),"")</f>
        <v>Naturgas</v>
      </c>
      <c r="J3462" s="1">
        <f t="shared" ca="1" si="709"/>
        <v>0</v>
      </c>
      <c r="K3462" s="1" t="str">
        <f ca="1">IFERROR(INDEX(Relationstabel!$C$3:$K$10,MATCH(VALUE(INDIRECT($A$1&amp;"L"&amp;A3462)),Relationstabel!$A$3:$A$10,0),MATCH(IFERROR(VALUE(INDIRECT($A$1&amp;"M"&amp;A3462)),0),Relationstabel!$C$1:$K$1,0)),"Ingen varmeinstallationer")</f>
        <v>Naturgas</v>
      </c>
      <c r="L3462" s="1" t="str">
        <f ca="1">INDEX(Anvendelseskode!B:B,MATCH($E3462,Anvendelseskode!$A:$A,0))</f>
        <v>Række-, kæde-, dobbelthus (lodret adskillelse mellem enhederne)</v>
      </c>
      <c r="M3462" s="1" t="str">
        <f ca="1">INDEX(Anvendelseskode!C:C,MATCH($E3462,Anvendelseskode!$A:$A,0))</f>
        <v>Række-, kæde og dobbelthuse</v>
      </c>
      <c r="N3462" s="1" t="str">
        <f ca="1">INDEX(Anvendelseskode!D:D,MATCH($E3462,Anvendelseskode!$A:$A,0))</f>
        <v>Private husholdninger</v>
      </c>
      <c r="O3462" s="1" t="str">
        <f ca="1">IFERROR(INDEX(SBi!$2:$2,MATCH(G3462,SBi!$1:$1,1)),SBi!$K$2)</f>
        <v>1973-1978</v>
      </c>
      <c r="P3462" s="1">
        <f ca="1">IFERROR(INDEX(SBi!$C$3:$K$28,MATCH(E3462,SBi!$B$3:$B$28,0),MATCH(O3462,SBi!$C$2:$K$2,0)),0)</f>
        <v>112.6</v>
      </c>
      <c r="Q3462" s="19">
        <f t="shared" ca="1" si="710"/>
        <v>13.624599999999999</v>
      </c>
      <c r="R3462" s="19" t="str">
        <f ca="1">IFERROR(INDEX(VpD!$2:$2,MATCH(G3462,VpD!$1:$1,1)),VpD!$I$2)</f>
        <v>1973-1978</v>
      </c>
      <c r="S3462" s="1">
        <f ca="1">IFERROR(INDEX(VpD!$C$3:$I$27,MATCH(E3462,VpD!$B$3:$B$27,0),MATCH(R3462,VpD!$C$2:$I$2,0)),0)</f>
        <v>98</v>
      </c>
      <c r="T3462" s="19">
        <f t="shared" ca="1" si="711"/>
        <v>11.858000000000001</v>
      </c>
      <c r="U3462" s="14" t="str">
        <f t="shared" ca="1" si="712"/>
        <v xml:space="preserve">713799 </v>
      </c>
      <c r="V3462" s="14" t="str">
        <f t="shared" ca="1" si="713"/>
        <v>6169311.12</v>
      </c>
      <c r="W3462" s="14" t="str">
        <f t="shared" ca="1" si="714"/>
        <v>POINT(713799 6169311.12)</v>
      </c>
      <c r="X3462" s="14" t="str">
        <f>IFERROR(INDEX(BygningOmraade!B:B,MATCH(A3462,BygningOmraade!A:A,0)),"")</f>
        <v/>
      </c>
    </row>
    <row r="3463" spans="1:24" s="14" customFormat="1" x14ac:dyDescent="0.25">
      <c r="A3463" s="14">
        <f t="shared" si="702"/>
        <v>3463</v>
      </c>
      <c r="B3463" s="14" t="str">
        <f t="shared" ca="1" si="703"/>
        <v>ccca3ee9-5780-4ad3-bb2f-d0e834bdb1ba</v>
      </c>
      <c r="C3463" s="14" t="str">
        <f t="shared" ca="1" si="704"/>
        <v>0a3f507e-1857-32b8-e044-0003ba298018</v>
      </c>
      <c r="D3463" s="14">
        <f t="shared" ca="1" si="705"/>
        <v>996480</v>
      </c>
      <c r="E3463" s="1">
        <f t="shared" ca="1" si="706"/>
        <v>120</v>
      </c>
      <c r="F3463" s="1">
        <f t="shared" ca="1" si="707"/>
        <v>152</v>
      </c>
      <c r="G3463" s="1">
        <f t="shared" ca="1" si="708"/>
        <v>1980</v>
      </c>
      <c r="H3463" s="1" t="str">
        <f ca="1">IFERROR(INDEX(Varmeinstallation!B:B,MATCH(INDIRECT($A$1&amp;"L"&amp;A3463)*1,Varmeinstallation!A:A,0)),"Ingen varmeinstallationer")</f>
        <v>Centralvarme fra eget anlæg, et-kammer fyr</v>
      </c>
      <c r="I3463" s="1" t="str">
        <f ca="1">IFERROR(INDEX(Opvarmningsmiddel!B:B,MATCH(INDIRECT($A$1&amp;"M"&amp;A3463)*1,Opvarmningsmiddel!A:A,0)),"")</f>
        <v>Naturgas</v>
      </c>
      <c r="J3463" s="1">
        <f t="shared" ca="1" si="709"/>
        <v>2</v>
      </c>
      <c r="K3463" s="1" t="str">
        <f ca="1">IFERROR(INDEX(Relationstabel!$C$3:$K$10,MATCH(VALUE(INDIRECT($A$1&amp;"L"&amp;A3463)),Relationstabel!$A$3:$A$10,0),MATCH(IFERROR(VALUE(INDIRECT($A$1&amp;"M"&amp;A3463)),0),Relationstabel!$C$1:$K$1,0)),"Ingen varmeinstallationer")</f>
        <v>Naturgas</v>
      </c>
      <c r="L3463" s="1" t="str">
        <f ca="1">INDEX(Anvendelseskode!B:B,MATCH($E3463,Anvendelseskode!$A:$A,0))</f>
        <v>Fritliggende enfamilieshus (parcelhus)</v>
      </c>
      <c r="M3463" s="1" t="str">
        <f ca="1">INDEX(Anvendelseskode!C:C,MATCH($E3463,Anvendelseskode!$A:$A,0))</f>
        <v>Parcelhuse</v>
      </c>
      <c r="N3463" s="1" t="str">
        <f ca="1">INDEX(Anvendelseskode!D:D,MATCH($E3463,Anvendelseskode!$A:$A,0))</f>
        <v>Private husholdninger</v>
      </c>
      <c r="O3463" s="1" t="str">
        <f ca="1">IFERROR(INDEX(SBi!$2:$2,MATCH(G3463,SBi!$1:$1,1)),SBi!$K$2)</f>
        <v>1979-1998</v>
      </c>
      <c r="P3463" s="1">
        <f ca="1">IFERROR(INDEX(SBi!$C$3:$K$28,MATCH(E3463,SBi!$B$3:$B$28,0),MATCH(O3463,SBi!$C$2:$K$2,0)),0)</f>
        <v>105.4</v>
      </c>
      <c r="Q3463" s="19">
        <f t="shared" ca="1" si="710"/>
        <v>16.020800000000001</v>
      </c>
      <c r="R3463" s="19" t="str">
        <f ca="1">IFERROR(INDEX(VpD!$2:$2,MATCH(G3463,VpD!$1:$1,1)),VpD!$I$2)</f>
        <v>1979-1998</v>
      </c>
      <c r="S3463" s="1">
        <f ca="1">IFERROR(INDEX(VpD!$C$3:$I$27,MATCH(E3463,VpD!$B$3:$B$27,0),MATCH(R3463,VpD!$C$2:$I$2,0)),0)</f>
        <v>90</v>
      </c>
      <c r="T3463" s="19">
        <f t="shared" ca="1" si="711"/>
        <v>13.68</v>
      </c>
      <c r="U3463" s="14" t="str">
        <f t="shared" ca="1" si="712"/>
        <v xml:space="preserve">713299.28 </v>
      </c>
      <c r="V3463" s="14" t="str">
        <f t="shared" ca="1" si="713"/>
        <v>6168728.9</v>
      </c>
      <c r="W3463" s="14" t="str">
        <f t="shared" ca="1" si="714"/>
        <v>POINT(713299.28 6168728.9)</v>
      </c>
      <c r="X3463" s="14" t="str">
        <f>IFERROR(INDEX(BygningOmraade!B:B,MATCH(A3463,BygningOmraade!A:A,0)),"")</f>
        <v/>
      </c>
    </row>
    <row r="3464" spans="1:24" s="14" customFormat="1" x14ac:dyDescent="0.25">
      <c r="A3464" s="14">
        <f t="shared" si="702"/>
        <v>3464</v>
      </c>
      <c r="B3464" s="14" t="str">
        <f t="shared" ca="1" si="703"/>
        <v>ccd4d9e9-337a-47d5-86da-1aeac646e2e2</v>
      </c>
      <c r="C3464" s="14" t="str">
        <f t="shared" ca="1" si="704"/>
        <v>0a3f507e-1964-32b8-e044-0003ba298018</v>
      </c>
      <c r="D3464" s="14">
        <f t="shared" ca="1" si="705"/>
        <v>995308</v>
      </c>
      <c r="E3464" s="1">
        <f t="shared" ca="1" si="706"/>
        <v>130</v>
      </c>
      <c r="F3464" s="1">
        <f t="shared" ca="1" si="707"/>
        <v>101</v>
      </c>
      <c r="G3464" s="1">
        <f t="shared" ca="1" si="708"/>
        <v>1977</v>
      </c>
      <c r="H3464" s="1" t="str">
        <f ca="1">IFERROR(INDEX(Varmeinstallation!B:B,MATCH(INDIRECT($A$1&amp;"L"&amp;A3464)*1,Varmeinstallation!A:A,0)),"Ingen varmeinstallationer")</f>
        <v>Fjernvarme/blokvarme (radiatorsystemer eller varmluftanlæg)</v>
      </c>
      <c r="I3464" s="1" t="str">
        <f ca="1">IFERROR(INDEX(Opvarmningsmiddel!B:B,MATCH(INDIRECT($A$1&amp;"M"&amp;A3464)*1,Opvarmningsmiddel!A:A,0)),"")</f>
        <v/>
      </c>
      <c r="J3464" s="1">
        <f t="shared" ca="1" si="709"/>
        <v>0</v>
      </c>
      <c r="K3464" s="1" t="str">
        <f ca="1">IFERROR(INDEX(Relationstabel!$C$3:$K$10,MATCH(VALUE(INDIRECT($A$1&amp;"L"&amp;A3464)),Relationstabel!$A$3:$A$10,0),MATCH(IFERROR(VALUE(INDIRECT($A$1&amp;"M"&amp;A3464)),0),Relationstabel!$C$1:$K$1,0)),"Ingen varmeinstallationer")</f>
        <v>Fjernvarme/ Blokvarme</v>
      </c>
      <c r="L3464" s="1" t="str">
        <f ca="1">INDEX(Anvendelseskode!B:B,MATCH($E3464,Anvendelseskode!$A:$A,0))</f>
        <v>Række-, kæde-, dobbelthus (lodret adskillelse mellem enhederne)</v>
      </c>
      <c r="M3464" s="1" t="str">
        <f ca="1">INDEX(Anvendelseskode!C:C,MATCH($E3464,Anvendelseskode!$A:$A,0))</f>
        <v>Række-, kæde og dobbelthuse</v>
      </c>
      <c r="N3464" s="1" t="str">
        <f ca="1">INDEX(Anvendelseskode!D:D,MATCH($E3464,Anvendelseskode!$A:$A,0))</f>
        <v>Private husholdninger</v>
      </c>
      <c r="O3464" s="1" t="str">
        <f ca="1">IFERROR(INDEX(SBi!$2:$2,MATCH(G3464,SBi!$1:$1,1)),SBi!$K$2)</f>
        <v>1973-1978</v>
      </c>
      <c r="P3464" s="1">
        <f ca="1">IFERROR(INDEX(SBi!$C$3:$K$28,MATCH(E3464,SBi!$B$3:$B$28,0),MATCH(O3464,SBi!$C$2:$K$2,0)),0)</f>
        <v>112.6</v>
      </c>
      <c r="Q3464" s="19">
        <f t="shared" ca="1" si="710"/>
        <v>11.372599999999998</v>
      </c>
      <c r="R3464" s="19" t="str">
        <f ca="1">IFERROR(INDEX(VpD!$2:$2,MATCH(G3464,VpD!$1:$1,1)),VpD!$I$2)</f>
        <v>1973-1978</v>
      </c>
      <c r="S3464" s="1">
        <f ca="1">IFERROR(INDEX(VpD!$C$3:$I$27,MATCH(E3464,VpD!$B$3:$B$27,0),MATCH(R3464,VpD!$C$2:$I$2,0)),0)</f>
        <v>98</v>
      </c>
      <c r="T3464" s="19">
        <f t="shared" ca="1" si="711"/>
        <v>9.8979999999999997</v>
      </c>
      <c r="U3464" s="14" t="str">
        <f t="shared" ca="1" si="712"/>
        <v xml:space="preserve">711779.81 </v>
      </c>
      <c r="V3464" s="14" t="str">
        <f t="shared" ca="1" si="713"/>
        <v>6172524.91</v>
      </c>
      <c r="W3464" s="14" t="str">
        <f t="shared" ca="1" si="714"/>
        <v>POINT(711779.81 6172524.91)</v>
      </c>
      <c r="X3464" s="14" t="str">
        <f>IFERROR(INDEX(BygningOmraade!B:B,MATCH(A3464,BygningOmraade!A:A,0)),"")</f>
        <v/>
      </c>
    </row>
    <row r="3465" spans="1:24" s="14" customFormat="1" x14ac:dyDescent="0.25">
      <c r="A3465" s="14">
        <f t="shared" si="702"/>
        <v>3465</v>
      </c>
      <c r="B3465" s="14" t="str">
        <f t="shared" ca="1" si="703"/>
        <v>cce987b2-169e-4d40-9585-44b40554a1f5</v>
      </c>
      <c r="C3465" s="14" t="str">
        <f t="shared" ca="1" si="704"/>
        <v>0a3f507e-1d72-32b8-e044-0003ba298018</v>
      </c>
      <c r="D3465" s="14">
        <f t="shared" ca="1" si="705"/>
        <v>2516396</v>
      </c>
      <c r="E3465" s="1">
        <f t="shared" ca="1" si="706"/>
        <v>120</v>
      </c>
      <c r="F3465" s="1">
        <f t="shared" ca="1" si="707"/>
        <v>147</v>
      </c>
      <c r="G3465" s="1">
        <f t="shared" ca="1" si="708"/>
        <v>1999</v>
      </c>
      <c r="H3465" s="1" t="str">
        <f ca="1">IFERROR(INDEX(Varmeinstallation!B:B,MATCH(INDIRECT($A$1&amp;"L"&amp;A3465)*1,Varmeinstallation!A:A,0)),"Ingen varmeinstallationer")</f>
        <v>Fjernvarme/blokvarme (radiatorsystemer eller varmluftanlæg)</v>
      </c>
      <c r="I3465" s="1" t="str">
        <f ca="1">IFERROR(INDEX(Opvarmningsmiddel!B:B,MATCH(INDIRECT($A$1&amp;"M"&amp;A3465)*1,Opvarmningsmiddel!A:A,0)),"")</f>
        <v/>
      </c>
      <c r="J3465" s="1">
        <f t="shared" ca="1" si="709"/>
        <v>0</v>
      </c>
      <c r="K3465" s="1" t="str">
        <f ca="1">IFERROR(INDEX(Relationstabel!$C$3:$K$10,MATCH(VALUE(INDIRECT($A$1&amp;"L"&amp;A3465)),Relationstabel!$A$3:$A$10,0),MATCH(IFERROR(VALUE(INDIRECT($A$1&amp;"M"&amp;A3465)),0),Relationstabel!$C$1:$K$1,0)),"Ingen varmeinstallationer")</f>
        <v>Fjernvarme/ Blokvarme</v>
      </c>
      <c r="L3465" s="1" t="str">
        <f ca="1">INDEX(Anvendelseskode!B:B,MATCH($E3465,Anvendelseskode!$A:$A,0))</f>
        <v>Fritliggende enfamilieshus (parcelhus)</v>
      </c>
      <c r="M3465" s="1" t="str">
        <f ca="1">INDEX(Anvendelseskode!C:C,MATCH($E3465,Anvendelseskode!$A:$A,0))</f>
        <v>Parcelhuse</v>
      </c>
      <c r="N3465" s="1" t="str">
        <f ca="1">INDEX(Anvendelseskode!D:D,MATCH($E3465,Anvendelseskode!$A:$A,0))</f>
        <v>Private husholdninger</v>
      </c>
      <c r="O3465" s="1" t="str">
        <f ca="1">IFERROR(INDEX(SBi!$2:$2,MATCH(G3465,SBi!$1:$1,1)),SBi!$K$2)</f>
        <v>1999-2006</v>
      </c>
      <c r="P3465" s="1">
        <f ca="1">IFERROR(INDEX(SBi!$C$3:$K$28,MATCH(E3465,SBi!$B$3:$B$28,0),MATCH(O3465,SBi!$C$2:$K$2,0)),0)</f>
        <v>83.9</v>
      </c>
      <c r="Q3465" s="19">
        <f t="shared" ca="1" si="710"/>
        <v>12.333300000000001</v>
      </c>
      <c r="R3465" s="19" t="str">
        <f ca="1">IFERROR(INDEX(VpD!$2:$2,MATCH(G3465,VpD!$1:$1,1)),VpD!$I$2)</f>
        <v>&gt;1998</v>
      </c>
      <c r="S3465" s="1">
        <f ca="1">IFERROR(INDEX(VpD!$C$3:$I$27,MATCH(E3465,VpD!$B$3:$B$27,0),MATCH(R3465,VpD!$C$2:$I$2,0)),0)</f>
        <v>72</v>
      </c>
      <c r="T3465" s="19">
        <f t="shared" ca="1" si="711"/>
        <v>10.584</v>
      </c>
      <c r="U3465" s="14" t="str">
        <f t="shared" ca="1" si="712"/>
        <v xml:space="preserve">711632.2 </v>
      </c>
      <c r="V3465" s="14" t="str">
        <f t="shared" ca="1" si="713"/>
        <v>6172608.14</v>
      </c>
      <c r="W3465" s="14" t="str">
        <f t="shared" ca="1" si="714"/>
        <v>POINT(711632.2 6172608.14)</v>
      </c>
      <c r="X3465" s="14" t="str">
        <f>IFERROR(INDEX(BygningOmraade!B:B,MATCH(A3465,BygningOmraade!A:A,0)),"")</f>
        <v/>
      </c>
    </row>
    <row r="3466" spans="1:24" s="14" customFormat="1" x14ac:dyDescent="0.25">
      <c r="A3466" s="14">
        <f t="shared" si="702"/>
        <v>3466</v>
      </c>
      <c r="B3466" s="14" t="str">
        <f t="shared" ca="1" si="703"/>
        <v>cd0033a8-07c2-4961-a884-1bdf75a20d26</v>
      </c>
      <c r="C3466" s="14" t="str">
        <f t="shared" ca="1" si="704"/>
        <v>0a3f507e-1897-32b8-e044-0003ba298018</v>
      </c>
      <c r="D3466" s="14">
        <f t="shared" ca="1" si="705"/>
        <v>994209</v>
      </c>
      <c r="E3466" s="1">
        <f t="shared" ca="1" si="706"/>
        <v>130</v>
      </c>
      <c r="F3466" s="1">
        <f t="shared" ca="1" si="707"/>
        <v>141</v>
      </c>
      <c r="G3466" s="1">
        <f t="shared" ca="1" si="708"/>
        <v>1985</v>
      </c>
      <c r="H3466" s="1" t="str">
        <f ca="1">IFERROR(INDEX(Varmeinstallation!B:B,MATCH(INDIRECT($A$1&amp;"L"&amp;A3466)*1,Varmeinstallation!A:A,0)),"Ingen varmeinstallationer")</f>
        <v>Fjernvarme/blokvarme (radiatorsystemer eller varmluftanlæg)</v>
      </c>
      <c r="I3466" s="1" t="str">
        <f ca="1">IFERROR(INDEX(Opvarmningsmiddel!B:B,MATCH(INDIRECT($A$1&amp;"M"&amp;A3466)*1,Opvarmningsmiddel!A:A,0)),"")</f>
        <v/>
      </c>
      <c r="J3466" s="1">
        <f t="shared" ca="1" si="709"/>
        <v>0</v>
      </c>
      <c r="K3466" s="1" t="str">
        <f ca="1">IFERROR(INDEX(Relationstabel!$C$3:$K$10,MATCH(VALUE(INDIRECT($A$1&amp;"L"&amp;A3466)),Relationstabel!$A$3:$A$10,0),MATCH(IFERROR(VALUE(INDIRECT($A$1&amp;"M"&amp;A3466)),0),Relationstabel!$C$1:$K$1,0)),"Ingen varmeinstallationer")</f>
        <v>Fjernvarme/ Blokvarme</v>
      </c>
      <c r="L3466" s="1" t="str">
        <f ca="1">INDEX(Anvendelseskode!B:B,MATCH($E3466,Anvendelseskode!$A:$A,0))</f>
        <v>Række-, kæde-, dobbelthus (lodret adskillelse mellem enhederne)</v>
      </c>
      <c r="M3466" s="1" t="str">
        <f ca="1">INDEX(Anvendelseskode!C:C,MATCH($E3466,Anvendelseskode!$A:$A,0))</f>
        <v>Række-, kæde og dobbelthuse</v>
      </c>
      <c r="N3466" s="1" t="str">
        <f ca="1">INDEX(Anvendelseskode!D:D,MATCH($E3466,Anvendelseskode!$A:$A,0))</f>
        <v>Private husholdninger</v>
      </c>
      <c r="O3466" s="1" t="str">
        <f ca="1">IFERROR(INDEX(SBi!$2:$2,MATCH(G3466,SBi!$1:$1,1)),SBi!$K$2)</f>
        <v>1979-1998</v>
      </c>
      <c r="P3466" s="1">
        <f ca="1">IFERROR(INDEX(SBi!$C$3:$K$28,MATCH(E3466,SBi!$B$3:$B$28,0),MATCH(O3466,SBi!$C$2:$K$2,0)),0)</f>
        <v>96.8</v>
      </c>
      <c r="Q3466" s="19">
        <f t="shared" ca="1" si="710"/>
        <v>13.6488</v>
      </c>
      <c r="R3466" s="19" t="str">
        <f ca="1">IFERROR(INDEX(VpD!$2:$2,MATCH(G3466,VpD!$1:$1,1)),VpD!$I$2)</f>
        <v>1979-1998</v>
      </c>
      <c r="S3466" s="1">
        <f ca="1">IFERROR(INDEX(VpD!$C$3:$I$27,MATCH(E3466,VpD!$B$3:$B$27,0),MATCH(R3466,VpD!$C$2:$I$2,0)),0)</f>
        <v>74</v>
      </c>
      <c r="T3466" s="19">
        <f t="shared" ca="1" si="711"/>
        <v>10.433999999999999</v>
      </c>
      <c r="U3466" s="14" t="str">
        <f t="shared" ca="1" si="712"/>
        <v xml:space="preserve">711378.88 </v>
      </c>
      <c r="V3466" s="14" t="str">
        <f t="shared" ca="1" si="713"/>
        <v>6171635.01</v>
      </c>
      <c r="W3466" s="14" t="str">
        <f t="shared" ca="1" si="714"/>
        <v>POINT(711378.88 6171635.01)</v>
      </c>
      <c r="X3466" s="14" t="str">
        <f>IFERROR(INDEX(BygningOmraade!B:B,MATCH(A3466,BygningOmraade!A:A,0)),"")</f>
        <v/>
      </c>
    </row>
    <row r="3467" spans="1:24" s="14" customFormat="1" x14ac:dyDescent="0.25">
      <c r="A3467" s="14">
        <f t="shared" si="702"/>
        <v>3467</v>
      </c>
      <c r="B3467" s="14" t="str">
        <f t="shared" ca="1" si="703"/>
        <v>cd09dec4-6572-4b63-9f11-2b942c95cbad</v>
      </c>
      <c r="C3467" s="14" t="str">
        <f t="shared" ca="1" si="704"/>
        <v>0a3f507e-1efa-32b8-e044-0003ba298018</v>
      </c>
      <c r="D3467" s="14">
        <f t="shared" ca="1" si="705"/>
        <v>995046</v>
      </c>
      <c r="E3467" s="1">
        <f t="shared" ca="1" si="706"/>
        <v>130</v>
      </c>
      <c r="F3467" s="1">
        <f t="shared" ca="1" si="707"/>
        <v>107</v>
      </c>
      <c r="G3467" s="1">
        <f t="shared" ca="1" si="708"/>
        <v>1969</v>
      </c>
      <c r="H3467" s="1" t="str">
        <f ca="1">IFERROR(INDEX(Varmeinstallation!B:B,MATCH(INDIRECT($A$1&amp;"L"&amp;A3467)*1,Varmeinstallation!A:A,0)),"Ingen varmeinstallationer")</f>
        <v>Fjernvarme/blokvarme (radiatorsystemer eller varmluftanlæg)</v>
      </c>
      <c r="I3467" s="1" t="str">
        <f ca="1">IFERROR(INDEX(Opvarmningsmiddel!B:B,MATCH(INDIRECT($A$1&amp;"M"&amp;A3467)*1,Opvarmningsmiddel!A:A,0)),"")</f>
        <v/>
      </c>
      <c r="J3467" s="1">
        <f t="shared" ca="1" si="709"/>
        <v>0</v>
      </c>
      <c r="K3467" s="1" t="str">
        <f ca="1">IFERROR(INDEX(Relationstabel!$C$3:$K$10,MATCH(VALUE(INDIRECT($A$1&amp;"L"&amp;A3467)),Relationstabel!$A$3:$A$10,0),MATCH(IFERROR(VALUE(INDIRECT($A$1&amp;"M"&amp;A3467)),0),Relationstabel!$C$1:$K$1,0)),"Ingen varmeinstallationer")</f>
        <v>Fjernvarme/ Blokvarme</v>
      </c>
      <c r="L3467" s="1" t="str">
        <f ca="1">INDEX(Anvendelseskode!B:B,MATCH($E3467,Anvendelseskode!$A:$A,0))</f>
        <v>Række-, kæde-, dobbelthus (lodret adskillelse mellem enhederne)</v>
      </c>
      <c r="M3467" s="1" t="str">
        <f ca="1">INDEX(Anvendelseskode!C:C,MATCH($E3467,Anvendelseskode!$A:$A,0))</f>
        <v>Række-, kæde og dobbelthuse</v>
      </c>
      <c r="N3467" s="1" t="str">
        <f ca="1">INDEX(Anvendelseskode!D:D,MATCH($E3467,Anvendelseskode!$A:$A,0))</f>
        <v>Private husholdninger</v>
      </c>
      <c r="O3467" s="1" t="str">
        <f ca="1">IFERROR(INDEX(SBi!$2:$2,MATCH(G3467,SBi!$1:$1,1)),SBi!$K$2)</f>
        <v>1961-1972</v>
      </c>
      <c r="P3467" s="1">
        <f ca="1">IFERROR(INDEX(SBi!$C$3:$K$28,MATCH(E3467,SBi!$B$3:$B$28,0),MATCH(O3467,SBi!$C$2:$K$2,0)),0)</f>
        <v>119.9</v>
      </c>
      <c r="Q3467" s="19">
        <f t="shared" ca="1" si="710"/>
        <v>12.829300000000002</v>
      </c>
      <c r="R3467" s="19" t="str">
        <f ca="1">IFERROR(INDEX(VpD!$2:$2,MATCH(G3467,VpD!$1:$1,1)),VpD!$I$2)</f>
        <v>1961-1972</v>
      </c>
      <c r="S3467" s="1">
        <f ca="1">IFERROR(INDEX(VpD!$C$3:$I$27,MATCH(E3467,VpD!$B$3:$B$27,0),MATCH(R3467,VpD!$C$2:$I$2,0)),0)</f>
        <v>120</v>
      </c>
      <c r="T3467" s="19">
        <f t="shared" ca="1" si="711"/>
        <v>12.84</v>
      </c>
      <c r="U3467" s="14" t="str">
        <f t="shared" ca="1" si="712"/>
        <v xml:space="preserve">711699.65 </v>
      </c>
      <c r="V3467" s="14" t="str">
        <f t="shared" ca="1" si="713"/>
        <v>6172237.74</v>
      </c>
      <c r="W3467" s="14" t="str">
        <f t="shared" ca="1" si="714"/>
        <v>POINT(711699.65 6172237.74)</v>
      </c>
      <c r="X3467" s="14" t="str">
        <f>IFERROR(INDEX(BygningOmraade!B:B,MATCH(A3467,BygningOmraade!A:A,0)),"")</f>
        <v/>
      </c>
    </row>
    <row r="3468" spans="1:24" s="14" customFormat="1" x14ac:dyDescent="0.25">
      <c r="A3468" s="14">
        <f t="shared" si="702"/>
        <v>3468</v>
      </c>
      <c r="B3468" s="14" t="str">
        <f t="shared" ca="1" si="703"/>
        <v>cd53411d-33aa-4883-8746-a292f6c28e13</v>
      </c>
      <c r="C3468" s="14" t="str">
        <f t="shared" ca="1" si="704"/>
        <v>3cae7253-0956-0f90-e044-0003ba298018</v>
      </c>
      <c r="D3468" s="14">
        <f t="shared" ca="1" si="705"/>
        <v>2685062</v>
      </c>
      <c r="E3468" s="1">
        <f t="shared" ca="1" si="706"/>
        <v>130</v>
      </c>
      <c r="F3468" s="1">
        <f t="shared" ca="1" si="707"/>
        <v>111</v>
      </c>
      <c r="G3468" s="1">
        <f t="shared" ca="1" si="708"/>
        <v>2008</v>
      </c>
      <c r="H3468" s="1" t="str">
        <f ca="1">IFERROR(INDEX(Varmeinstallation!B:B,MATCH(INDIRECT($A$1&amp;"L"&amp;A3468)*1,Varmeinstallation!A:A,0)),"Ingen varmeinstallationer")</f>
        <v>Fjernvarme/blokvarme (radiatorsystemer eller varmluftanlæg)</v>
      </c>
      <c r="I3468" s="1" t="str">
        <f ca="1">IFERROR(INDEX(Opvarmningsmiddel!B:B,MATCH(INDIRECT($A$1&amp;"M"&amp;A3468)*1,Opvarmningsmiddel!A:A,0)),"")</f>
        <v/>
      </c>
      <c r="J3468" s="1">
        <f t="shared" ca="1" si="709"/>
        <v>90</v>
      </c>
      <c r="K3468" s="1" t="str">
        <f ca="1">IFERROR(INDEX(Relationstabel!$C$3:$K$10,MATCH(VALUE(INDIRECT($A$1&amp;"L"&amp;A3468)),Relationstabel!$A$3:$A$10,0),MATCH(IFERROR(VALUE(INDIRECT($A$1&amp;"M"&amp;A3468)),0),Relationstabel!$C$1:$K$1,0)),"Ingen varmeinstallationer")</f>
        <v>Fjernvarme/ Blokvarme</v>
      </c>
      <c r="L3468" s="1" t="str">
        <f ca="1">INDEX(Anvendelseskode!B:B,MATCH($E3468,Anvendelseskode!$A:$A,0))</f>
        <v>Række-, kæde-, dobbelthus (lodret adskillelse mellem enhederne)</v>
      </c>
      <c r="M3468" s="1" t="str">
        <f ca="1">INDEX(Anvendelseskode!C:C,MATCH($E3468,Anvendelseskode!$A:$A,0))</f>
        <v>Række-, kæde og dobbelthuse</v>
      </c>
      <c r="N3468" s="1" t="str">
        <f ca="1">INDEX(Anvendelseskode!D:D,MATCH($E3468,Anvendelseskode!$A:$A,0))</f>
        <v>Private husholdninger</v>
      </c>
      <c r="O3468" s="1" t="str">
        <f ca="1">IFERROR(INDEX(SBi!$2:$2,MATCH(G3468,SBi!$1:$1,1)),SBi!$K$2)</f>
        <v>Efter 2006</v>
      </c>
      <c r="P3468" s="1">
        <f ca="1">IFERROR(INDEX(SBi!$C$3:$K$28,MATCH(E3468,SBi!$B$3:$B$28,0),MATCH(O3468,SBi!$C$2:$K$2,0)),0)</f>
        <v>66.400000000000006</v>
      </c>
      <c r="Q3468" s="19">
        <f t="shared" ca="1" si="710"/>
        <v>7.370400000000001</v>
      </c>
      <c r="R3468" s="19" t="str">
        <f ca="1">IFERROR(INDEX(VpD!$2:$2,MATCH(G3468,VpD!$1:$1,1)),VpD!$I$2)</f>
        <v>&gt;1998</v>
      </c>
      <c r="S3468" s="1">
        <f ca="1">IFERROR(INDEX(VpD!$C$3:$I$27,MATCH(E3468,VpD!$B$3:$B$27,0),MATCH(R3468,VpD!$C$2:$I$2,0)),0)</f>
        <v>65</v>
      </c>
      <c r="T3468" s="19">
        <f t="shared" ca="1" si="711"/>
        <v>7.2149999999999999</v>
      </c>
      <c r="U3468" s="14" t="str">
        <f t="shared" ca="1" si="712"/>
        <v xml:space="preserve">711703.39 </v>
      </c>
      <c r="V3468" s="14" t="str">
        <f t="shared" ca="1" si="713"/>
        <v>6172680.1</v>
      </c>
      <c r="W3468" s="14" t="str">
        <f t="shared" ca="1" si="714"/>
        <v>POINT(711703.39 6172680.1)</v>
      </c>
      <c r="X3468" s="14" t="str">
        <f>IFERROR(INDEX(BygningOmraade!B:B,MATCH(A3468,BygningOmraade!A:A,0)),"")</f>
        <v/>
      </c>
    </row>
    <row r="3469" spans="1:24" s="14" customFormat="1" x14ac:dyDescent="0.25">
      <c r="A3469" s="14">
        <f t="shared" si="702"/>
        <v>3469</v>
      </c>
      <c r="B3469" s="14" t="str">
        <f t="shared" ca="1" si="703"/>
        <v>cd572793-bfce-4860-8e7f-1a00b63e3540</v>
      </c>
      <c r="C3469" s="14" t="str">
        <f t="shared" ca="1" si="704"/>
        <v>aa724c13-2add-424a-80b7-e50ff5a51b82</v>
      </c>
      <c r="D3469" s="14">
        <f t="shared" ca="1" si="705"/>
        <v>100094130</v>
      </c>
      <c r="E3469" s="1">
        <f t="shared" ca="1" si="706"/>
        <v>130</v>
      </c>
      <c r="F3469" s="1">
        <f t="shared" ca="1" si="707"/>
        <v>130</v>
      </c>
      <c r="G3469" s="1">
        <f t="shared" ca="1" si="708"/>
        <v>2016</v>
      </c>
      <c r="H3469" s="1" t="str">
        <f ca="1">IFERROR(INDEX(Varmeinstallation!B:B,MATCH(INDIRECT($A$1&amp;"L"&amp;A3469)*1,Varmeinstallation!A:A,0)),"Ingen varmeinstallationer")</f>
        <v>Fjernvarme/blokvarme (radiatorsystemer eller varmluftanlæg)</v>
      </c>
      <c r="I3469" s="1" t="str">
        <f ca="1">IFERROR(INDEX(Opvarmningsmiddel!B:B,MATCH(INDIRECT($A$1&amp;"M"&amp;A3469)*1,Opvarmningsmiddel!A:A,0)),"")</f>
        <v/>
      </c>
      <c r="J3469" s="1">
        <f t="shared" ca="1" si="709"/>
        <v>0</v>
      </c>
      <c r="K3469" s="1" t="str">
        <f ca="1">IFERROR(INDEX(Relationstabel!$C$3:$K$10,MATCH(VALUE(INDIRECT($A$1&amp;"L"&amp;A3469)),Relationstabel!$A$3:$A$10,0),MATCH(IFERROR(VALUE(INDIRECT($A$1&amp;"M"&amp;A3469)),0),Relationstabel!$C$1:$K$1,0)),"Ingen varmeinstallationer")</f>
        <v>Fjernvarme/ Blokvarme</v>
      </c>
      <c r="L3469" s="1" t="str">
        <f ca="1">INDEX(Anvendelseskode!B:B,MATCH($E3469,Anvendelseskode!$A:$A,0))</f>
        <v>Række-, kæde-, dobbelthus (lodret adskillelse mellem enhederne)</v>
      </c>
      <c r="M3469" s="1" t="str">
        <f ca="1">INDEX(Anvendelseskode!C:C,MATCH($E3469,Anvendelseskode!$A:$A,0))</f>
        <v>Række-, kæde og dobbelthuse</v>
      </c>
      <c r="N3469" s="1" t="str">
        <f ca="1">INDEX(Anvendelseskode!D:D,MATCH($E3469,Anvendelseskode!$A:$A,0))</f>
        <v>Private husholdninger</v>
      </c>
      <c r="O3469" s="1" t="str">
        <f ca="1">IFERROR(INDEX(SBi!$2:$2,MATCH(G3469,SBi!$1:$1,1)),SBi!$K$2)</f>
        <v>Efter 2006</v>
      </c>
      <c r="P3469" s="1">
        <f ca="1">IFERROR(INDEX(SBi!$C$3:$K$28,MATCH(E3469,SBi!$B$3:$B$28,0),MATCH(O3469,SBi!$C$2:$K$2,0)),0)</f>
        <v>66.400000000000006</v>
      </c>
      <c r="Q3469" s="19">
        <f t="shared" ca="1" si="710"/>
        <v>8.6319999999999997</v>
      </c>
      <c r="R3469" s="19" t="str">
        <f ca="1">IFERROR(INDEX(VpD!$2:$2,MATCH(G3469,VpD!$1:$1,1)),VpD!$I$2)</f>
        <v>&gt;1998</v>
      </c>
      <c r="S3469" s="1">
        <f ca="1">IFERROR(INDEX(VpD!$C$3:$I$27,MATCH(E3469,VpD!$B$3:$B$27,0),MATCH(R3469,VpD!$C$2:$I$2,0)),0)</f>
        <v>65</v>
      </c>
      <c r="T3469" s="19">
        <f t="shared" ca="1" si="711"/>
        <v>8.4499999999999993</v>
      </c>
      <c r="U3469" s="14" t="str">
        <f t="shared" ca="1" si="712"/>
        <v xml:space="preserve">711610.61 </v>
      </c>
      <c r="V3469" s="14" t="str">
        <f t="shared" ca="1" si="713"/>
        <v>6172795.17</v>
      </c>
      <c r="W3469" s="14" t="str">
        <f t="shared" ca="1" si="714"/>
        <v>POINT(711610.61 6172795.17)</v>
      </c>
      <c r="X3469" s="14" t="str">
        <f>IFERROR(INDEX(BygningOmraade!B:B,MATCH(A3469,BygningOmraade!A:A,0)),"")</f>
        <v/>
      </c>
    </row>
    <row r="3470" spans="1:24" s="14" customFormat="1" x14ac:dyDescent="0.25">
      <c r="A3470" s="14">
        <f t="shared" si="702"/>
        <v>3470</v>
      </c>
      <c r="B3470" s="14" t="str">
        <f t="shared" ca="1" si="703"/>
        <v>cd5f22b6-7df0-427f-9751-414e61e5d404</v>
      </c>
      <c r="C3470" s="14" t="str">
        <f t="shared" ca="1" si="704"/>
        <v>53ba2f34-5ff2-2505-e044-0003ba298018</v>
      </c>
      <c r="D3470" s="14">
        <f t="shared" ca="1" si="705"/>
        <v>2702977</v>
      </c>
      <c r="E3470" s="1">
        <f t="shared" ca="1" si="706"/>
        <v>130</v>
      </c>
      <c r="F3470" s="1">
        <f t="shared" ca="1" si="707"/>
        <v>108</v>
      </c>
      <c r="G3470" s="1">
        <f t="shared" ca="1" si="708"/>
        <v>2008</v>
      </c>
      <c r="H3470" s="1" t="str">
        <f ca="1">IFERROR(INDEX(Varmeinstallation!B:B,MATCH(INDIRECT($A$1&amp;"L"&amp;A3470)*1,Varmeinstallation!A:A,0)),"Ingen varmeinstallationer")</f>
        <v>Centralvarme fra eget anlæg, et-kammer fyr</v>
      </c>
      <c r="I3470" s="1" t="str">
        <f ca="1">IFERROR(INDEX(Opvarmningsmiddel!B:B,MATCH(INDIRECT($A$1&amp;"M"&amp;A3470)*1,Opvarmningsmiddel!A:A,0)),"")</f>
        <v>Naturgas</v>
      </c>
      <c r="J3470" s="1">
        <f t="shared" ca="1" si="709"/>
        <v>90</v>
      </c>
      <c r="K3470" s="1" t="str">
        <f ca="1">IFERROR(INDEX(Relationstabel!$C$3:$K$10,MATCH(VALUE(INDIRECT($A$1&amp;"L"&amp;A3470)),Relationstabel!$A$3:$A$10,0),MATCH(IFERROR(VALUE(INDIRECT($A$1&amp;"M"&amp;A3470)),0),Relationstabel!$C$1:$K$1,0)),"Ingen varmeinstallationer")</f>
        <v>Naturgas</v>
      </c>
      <c r="L3470" s="1" t="str">
        <f ca="1">INDEX(Anvendelseskode!B:B,MATCH($E3470,Anvendelseskode!$A:$A,0))</f>
        <v>Række-, kæde-, dobbelthus (lodret adskillelse mellem enhederne)</v>
      </c>
      <c r="M3470" s="1" t="str">
        <f ca="1">INDEX(Anvendelseskode!C:C,MATCH($E3470,Anvendelseskode!$A:$A,0))</f>
        <v>Række-, kæde og dobbelthuse</v>
      </c>
      <c r="N3470" s="1" t="str">
        <f ca="1">INDEX(Anvendelseskode!D:D,MATCH($E3470,Anvendelseskode!$A:$A,0))</f>
        <v>Private husholdninger</v>
      </c>
      <c r="O3470" s="1" t="str">
        <f ca="1">IFERROR(INDEX(SBi!$2:$2,MATCH(G3470,SBi!$1:$1,1)),SBi!$K$2)</f>
        <v>Efter 2006</v>
      </c>
      <c r="P3470" s="1">
        <f ca="1">IFERROR(INDEX(SBi!$C$3:$K$28,MATCH(E3470,SBi!$B$3:$B$28,0),MATCH(O3470,SBi!$C$2:$K$2,0)),0)</f>
        <v>66.400000000000006</v>
      </c>
      <c r="Q3470" s="19">
        <f t="shared" ca="1" si="710"/>
        <v>7.1712000000000007</v>
      </c>
      <c r="R3470" s="19" t="str">
        <f ca="1">IFERROR(INDEX(VpD!$2:$2,MATCH(G3470,VpD!$1:$1,1)),VpD!$I$2)</f>
        <v>&gt;1998</v>
      </c>
      <c r="S3470" s="1">
        <f ca="1">IFERROR(INDEX(VpD!$C$3:$I$27,MATCH(E3470,VpD!$B$3:$B$27,0),MATCH(R3470,VpD!$C$2:$I$2,0)),0)</f>
        <v>65</v>
      </c>
      <c r="T3470" s="19">
        <f t="shared" ca="1" si="711"/>
        <v>7.02</v>
      </c>
      <c r="U3470" s="14" t="str">
        <f t="shared" ca="1" si="712"/>
        <v xml:space="preserve">712653.64 </v>
      </c>
      <c r="V3470" s="14" t="str">
        <f t="shared" ca="1" si="713"/>
        <v>6168754.95</v>
      </c>
      <c r="W3470" s="14" t="str">
        <f t="shared" ca="1" si="714"/>
        <v>POINT(712653.64 6168754.95)</v>
      </c>
      <c r="X3470" s="14" t="str">
        <f>IFERROR(INDEX(BygningOmraade!B:B,MATCH(A3470,BygningOmraade!A:A,0)),"")</f>
        <v/>
      </c>
    </row>
    <row r="3471" spans="1:24" s="14" customFormat="1" x14ac:dyDescent="0.25">
      <c r="A3471" s="14">
        <f t="shared" si="702"/>
        <v>3471</v>
      </c>
      <c r="B3471" s="14" t="str">
        <f t="shared" ca="1" si="703"/>
        <v>cd774e3f-1687-4e49-aff3-39b51177eb26</v>
      </c>
      <c r="C3471" s="14" t="str">
        <f t="shared" ca="1" si="704"/>
        <v>0a3f507e-15e3-32b8-e044-0003ba298018</v>
      </c>
      <c r="D3471" s="14">
        <f t="shared" ca="1" si="705"/>
        <v>995360</v>
      </c>
      <c r="E3471" s="1">
        <f t="shared" ca="1" si="706"/>
        <v>330</v>
      </c>
      <c r="F3471" s="1">
        <f t="shared" ca="1" si="707"/>
        <v>20</v>
      </c>
      <c r="G3471" s="1">
        <f t="shared" ca="1" si="708"/>
        <v>2013</v>
      </c>
      <c r="H3471" s="1" t="str">
        <f ca="1">IFERROR(INDEX(Varmeinstallation!B:B,MATCH(INDIRECT($A$1&amp;"L"&amp;A3471)*1,Varmeinstallation!A:A,0)),"Ingen varmeinstallationer")</f>
        <v>Elovne, elpaneler</v>
      </c>
      <c r="I3471" s="1" t="str">
        <f ca="1">IFERROR(INDEX(Opvarmningsmiddel!B:B,MATCH(INDIRECT($A$1&amp;"M"&amp;A3471)*1,Opvarmningsmiddel!A:A,0)),"")</f>
        <v/>
      </c>
      <c r="J3471" s="1">
        <f t="shared" ca="1" si="709"/>
        <v>0</v>
      </c>
      <c r="K3471" s="1" t="str">
        <f ca="1">IFERROR(INDEX(Relationstabel!$C$3:$K$10,MATCH(VALUE(INDIRECT($A$1&amp;"L"&amp;A3471)),Relationstabel!$A$3:$A$10,0),MATCH(IFERROR(VALUE(INDIRECT($A$1&amp;"M"&amp;A3471)),0),Relationstabel!$C$1:$K$1,0)),"Ingen varmeinstallationer")</f>
        <v>Elvarme</v>
      </c>
      <c r="L3471" s="1" t="str">
        <f ca="1">INDEX(Anvendelseskode!B:B,MATCH($E3471,Anvendelseskode!$A:$A,0))</f>
        <v>Bygning til hotel, restaurant, vaskeri, frisør og anden servicevirksomhed</v>
      </c>
      <c r="M3471" s="1" t="str">
        <f ca="1">INDEX(Anvendelseskode!C:C,MATCH($E3471,Anvendelseskode!$A:$A,0))</f>
        <v>Hotel, restauration, frisør o</v>
      </c>
      <c r="N3471" s="1" t="str">
        <f ca="1">INDEX(Anvendelseskode!D:D,MATCH($E3471,Anvendelseskode!$A:$A,0))</f>
        <v>Handel og servicevirksomheder</v>
      </c>
      <c r="O3471" s="1" t="str">
        <f ca="1">IFERROR(INDEX(SBi!$2:$2,MATCH(G3471,SBi!$1:$1,1)),SBi!$K$2)</f>
        <v>Efter 2006</v>
      </c>
      <c r="P3471" s="1">
        <f ca="1">IFERROR(INDEX(SBi!$C$3:$K$28,MATCH(E3471,SBi!$B$3:$B$28,0),MATCH(O3471,SBi!$C$2:$K$2,0)),0)</f>
        <v>121.1</v>
      </c>
      <c r="Q3471" s="19">
        <f t="shared" ca="1" si="710"/>
        <v>2.4220000000000002</v>
      </c>
      <c r="R3471" s="19" t="str">
        <f ca="1">IFERROR(INDEX(VpD!$2:$2,MATCH(G3471,VpD!$1:$1,1)),VpD!$I$2)</f>
        <v>&gt;1998</v>
      </c>
      <c r="S3471" s="1">
        <f ca="1">IFERROR(INDEX(VpD!$C$3:$I$27,MATCH(E3471,VpD!$B$3:$B$27,0),MATCH(R3471,VpD!$C$2:$I$2,0)),0)</f>
        <v>123</v>
      </c>
      <c r="T3471" s="19">
        <f t="shared" ca="1" si="711"/>
        <v>2.46</v>
      </c>
      <c r="U3471" s="14" t="str">
        <f t="shared" ca="1" si="712"/>
        <v xml:space="preserve">711822.7 </v>
      </c>
      <c r="V3471" s="14" t="str">
        <f t="shared" ca="1" si="713"/>
        <v>6170523.68</v>
      </c>
      <c r="W3471" s="14" t="str">
        <f t="shared" ca="1" si="714"/>
        <v>POINT(711822.7 6170523.68)</v>
      </c>
      <c r="X3471" s="14" t="str">
        <f>IFERROR(INDEX(BygningOmraade!B:B,MATCH(A3471,BygningOmraade!A:A,0)),"")</f>
        <v/>
      </c>
    </row>
    <row r="3472" spans="1:24" s="14" customFormat="1" x14ac:dyDescent="0.25">
      <c r="A3472" s="14">
        <f t="shared" si="702"/>
        <v>3472</v>
      </c>
      <c r="B3472" s="14" t="str">
        <f t="shared" ca="1" si="703"/>
        <v>cd7866bf-2b93-4809-99e8-64856dd4f975</v>
      </c>
      <c r="C3472" s="14" t="str">
        <f t="shared" ca="1" si="704"/>
        <v>0a3f507e-1c9d-32b8-e044-0003ba298018</v>
      </c>
      <c r="D3472" s="14">
        <f t="shared" ca="1" si="705"/>
        <v>997437</v>
      </c>
      <c r="E3472" s="1">
        <f t="shared" ca="1" si="706"/>
        <v>120</v>
      </c>
      <c r="F3472" s="1">
        <f t="shared" ca="1" si="707"/>
        <v>193</v>
      </c>
      <c r="G3472" s="1">
        <f t="shared" ca="1" si="708"/>
        <v>1995</v>
      </c>
      <c r="H3472" s="1" t="str">
        <f ca="1">IFERROR(INDEX(Varmeinstallation!B:B,MATCH(INDIRECT($A$1&amp;"L"&amp;A3472)*1,Varmeinstallation!A:A,0)),"Ingen varmeinstallationer")</f>
        <v>Centralvarme fra eget anlæg, et-kammer fyr</v>
      </c>
      <c r="I3472" s="1" t="str">
        <f ca="1">IFERROR(INDEX(Opvarmningsmiddel!B:B,MATCH(INDIRECT($A$1&amp;"M"&amp;A3472)*1,Opvarmningsmiddel!A:A,0)),"")</f>
        <v>Naturgas</v>
      </c>
      <c r="J3472" s="1">
        <f t="shared" ca="1" si="709"/>
        <v>2</v>
      </c>
      <c r="K3472" s="1" t="str">
        <f ca="1">IFERROR(INDEX(Relationstabel!$C$3:$K$10,MATCH(VALUE(INDIRECT($A$1&amp;"L"&amp;A3472)),Relationstabel!$A$3:$A$10,0),MATCH(IFERROR(VALUE(INDIRECT($A$1&amp;"M"&amp;A3472)),0),Relationstabel!$C$1:$K$1,0)),"Ingen varmeinstallationer")</f>
        <v>Naturgas</v>
      </c>
      <c r="L3472" s="1" t="str">
        <f ca="1">INDEX(Anvendelseskode!B:B,MATCH($E3472,Anvendelseskode!$A:$A,0))</f>
        <v>Fritliggende enfamilieshus (parcelhus)</v>
      </c>
      <c r="M3472" s="1" t="str">
        <f ca="1">INDEX(Anvendelseskode!C:C,MATCH($E3472,Anvendelseskode!$A:$A,0))</f>
        <v>Parcelhuse</v>
      </c>
      <c r="N3472" s="1" t="str">
        <f ca="1">INDEX(Anvendelseskode!D:D,MATCH($E3472,Anvendelseskode!$A:$A,0))</f>
        <v>Private husholdninger</v>
      </c>
      <c r="O3472" s="1" t="str">
        <f ca="1">IFERROR(INDEX(SBi!$2:$2,MATCH(G3472,SBi!$1:$1,1)),SBi!$K$2)</f>
        <v>1979-1998</v>
      </c>
      <c r="P3472" s="1">
        <f ca="1">IFERROR(INDEX(SBi!$C$3:$K$28,MATCH(E3472,SBi!$B$3:$B$28,0),MATCH(O3472,SBi!$C$2:$K$2,0)),0)</f>
        <v>105.4</v>
      </c>
      <c r="Q3472" s="19">
        <f t="shared" ca="1" si="710"/>
        <v>20.342200000000002</v>
      </c>
      <c r="R3472" s="19" t="str">
        <f ca="1">IFERROR(INDEX(VpD!$2:$2,MATCH(G3472,VpD!$1:$1,1)),VpD!$I$2)</f>
        <v>1979-1998</v>
      </c>
      <c r="S3472" s="1">
        <f ca="1">IFERROR(INDEX(VpD!$C$3:$I$27,MATCH(E3472,VpD!$B$3:$B$27,0),MATCH(R3472,VpD!$C$2:$I$2,0)),0)</f>
        <v>90</v>
      </c>
      <c r="T3472" s="19">
        <f t="shared" ca="1" si="711"/>
        <v>17.37</v>
      </c>
      <c r="U3472" s="14" t="str">
        <f t="shared" ca="1" si="712"/>
        <v xml:space="preserve">713988.36 </v>
      </c>
      <c r="V3472" s="14" t="str">
        <f t="shared" ca="1" si="713"/>
        <v>6168768.9</v>
      </c>
      <c r="W3472" s="14" t="str">
        <f t="shared" ca="1" si="714"/>
        <v>POINT(713988.36 6168768.9)</v>
      </c>
      <c r="X3472" s="14" t="str">
        <f>IFERROR(INDEX(BygningOmraade!B:B,MATCH(A3472,BygningOmraade!A:A,0)),"")</f>
        <v/>
      </c>
    </row>
    <row r="3473" spans="1:24" s="14" customFormat="1" x14ac:dyDescent="0.25">
      <c r="A3473" s="14">
        <f t="shared" si="702"/>
        <v>3473</v>
      </c>
      <c r="B3473" s="14" t="str">
        <f t="shared" ca="1" si="703"/>
        <v>cd7f0eaf-05cf-41bb-97e3-ccd5d89a31e0</v>
      </c>
      <c r="C3473" s="14" t="str">
        <f t="shared" ca="1" si="704"/>
        <v>0a3f507e-1b20-32b8-e044-0003ba298018</v>
      </c>
      <c r="D3473" s="14">
        <f t="shared" ca="1" si="705"/>
        <v>996188</v>
      </c>
      <c r="E3473" s="1">
        <f t="shared" ca="1" si="706"/>
        <v>120</v>
      </c>
      <c r="F3473" s="1">
        <f t="shared" ca="1" si="707"/>
        <v>106</v>
      </c>
      <c r="G3473" s="1">
        <f t="shared" ca="1" si="708"/>
        <v>1979</v>
      </c>
      <c r="H3473" s="1" t="str">
        <f ca="1">IFERROR(INDEX(Varmeinstallation!B:B,MATCH(INDIRECT($A$1&amp;"L"&amp;A3473)*1,Varmeinstallation!A:A,0)),"Ingen varmeinstallationer")</f>
        <v>Elovne, elpaneler</v>
      </c>
      <c r="I3473" s="1" t="str">
        <f ca="1">IFERROR(INDEX(Opvarmningsmiddel!B:B,MATCH(INDIRECT($A$1&amp;"M"&amp;A3473)*1,Opvarmningsmiddel!A:A,0)),"")</f>
        <v>Elektricitet</v>
      </c>
      <c r="J3473" s="1">
        <f t="shared" ca="1" si="709"/>
        <v>2</v>
      </c>
      <c r="K3473" s="1" t="str">
        <f ca="1">IFERROR(INDEX(Relationstabel!$C$3:$K$10,MATCH(VALUE(INDIRECT($A$1&amp;"L"&amp;A3473)),Relationstabel!$A$3:$A$10,0),MATCH(IFERROR(VALUE(INDIRECT($A$1&amp;"M"&amp;A3473)),0),Relationstabel!$C$1:$K$1,0)),"Ingen varmeinstallationer")</f>
        <v>Elvarme</v>
      </c>
      <c r="L3473" s="1" t="str">
        <f ca="1">INDEX(Anvendelseskode!B:B,MATCH($E3473,Anvendelseskode!$A:$A,0))</f>
        <v>Fritliggende enfamilieshus (parcelhus)</v>
      </c>
      <c r="M3473" s="1" t="str">
        <f ca="1">INDEX(Anvendelseskode!C:C,MATCH($E3473,Anvendelseskode!$A:$A,0))</f>
        <v>Parcelhuse</v>
      </c>
      <c r="N3473" s="1" t="str">
        <f ca="1">INDEX(Anvendelseskode!D:D,MATCH($E3473,Anvendelseskode!$A:$A,0))</f>
        <v>Private husholdninger</v>
      </c>
      <c r="O3473" s="1" t="str">
        <f ca="1">IFERROR(INDEX(SBi!$2:$2,MATCH(G3473,SBi!$1:$1,1)),SBi!$K$2)</f>
        <v>1979-1998</v>
      </c>
      <c r="P3473" s="1">
        <f ca="1">IFERROR(INDEX(SBi!$C$3:$K$28,MATCH(E3473,SBi!$B$3:$B$28,0),MATCH(O3473,SBi!$C$2:$K$2,0)),0)</f>
        <v>105.4</v>
      </c>
      <c r="Q3473" s="19">
        <f t="shared" ca="1" si="710"/>
        <v>11.172400000000001</v>
      </c>
      <c r="R3473" s="19" t="str">
        <f ca="1">IFERROR(INDEX(VpD!$2:$2,MATCH(G3473,VpD!$1:$1,1)),VpD!$I$2)</f>
        <v>1979-1998</v>
      </c>
      <c r="S3473" s="1">
        <f ca="1">IFERROR(INDEX(VpD!$C$3:$I$27,MATCH(E3473,VpD!$B$3:$B$27,0),MATCH(R3473,VpD!$C$2:$I$2,0)),0)</f>
        <v>90</v>
      </c>
      <c r="T3473" s="19">
        <f t="shared" ca="1" si="711"/>
        <v>9.5399999999999991</v>
      </c>
      <c r="U3473" s="14" t="str">
        <f t="shared" ca="1" si="712"/>
        <v xml:space="preserve">713077.77 </v>
      </c>
      <c r="V3473" s="14" t="str">
        <f t="shared" ca="1" si="713"/>
        <v>6168578.58</v>
      </c>
      <c r="W3473" s="14" t="str">
        <f t="shared" ca="1" si="714"/>
        <v>POINT(713077.77 6168578.58)</v>
      </c>
      <c r="X3473" s="14" t="str">
        <f>IFERROR(INDEX(BygningOmraade!B:B,MATCH(A3473,BygningOmraade!A:A,0)),"")</f>
        <v/>
      </c>
    </row>
    <row r="3474" spans="1:24" s="14" customFormat="1" x14ac:dyDescent="0.25">
      <c r="A3474" s="14">
        <f t="shared" si="702"/>
        <v>3474</v>
      </c>
      <c r="B3474" s="14" t="str">
        <f t="shared" ca="1" si="703"/>
        <v>cd9a2737-6192-4247-a09d-6cfe8eb08e8e</v>
      </c>
      <c r="C3474" s="14" t="str">
        <f t="shared" ca="1" si="704"/>
        <v>0a3f507e-1ac3-32b8-e044-0003ba298018</v>
      </c>
      <c r="D3474" s="14">
        <f t="shared" ca="1" si="705"/>
        <v>997275</v>
      </c>
      <c r="E3474" s="1">
        <f t="shared" ca="1" si="706"/>
        <v>130</v>
      </c>
      <c r="F3474" s="1">
        <f t="shared" ca="1" si="707"/>
        <v>110</v>
      </c>
      <c r="G3474" s="1">
        <f t="shared" ca="1" si="708"/>
        <v>1966</v>
      </c>
      <c r="H3474" s="1" t="str">
        <f ca="1">IFERROR(INDEX(Varmeinstallation!B:B,MATCH(INDIRECT($A$1&amp;"L"&amp;A3474)*1,Varmeinstallation!A:A,0)),"Ingen varmeinstallationer")</f>
        <v>Fjernvarme/blokvarme (radiatorsystemer eller varmluftanlæg)</v>
      </c>
      <c r="I3474" s="1" t="str">
        <f ca="1">IFERROR(INDEX(Opvarmningsmiddel!B:B,MATCH(INDIRECT($A$1&amp;"M"&amp;A3474)*1,Opvarmningsmiddel!A:A,0)),"")</f>
        <v/>
      </c>
      <c r="J3474" s="1">
        <f t="shared" ca="1" si="709"/>
        <v>0</v>
      </c>
      <c r="K3474" s="1" t="str">
        <f ca="1">IFERROR(INDEX(Relationstabel!$C$3:$K$10,MATCH(VALUE(INDIRECT($A$1&amp;"L"&amp;A3474)),Relationstabel!$A$3:$A$10,0),MATCH(IFERROR(VALUE(INDIRECT($A$1&amp;"M"&amp;A3474)),0),Relationstabel!$C$1:$K$1,0)),"Ingen varmeinstallationer")</f>
        <v>Fjernvarme/ Blokvarme</v>
      </c>
      <c r="L3474" s="1" t="str">
        <f ca="1">INDEX(Anvendelseskode!B:B,MATCH($E3474,Anvendelseskode!$A:$A,0))</f>
        <v>Række-, kæde-, dobbelthus (lodret adskillelse mellem enhederne)</v>
      </c>
      <c r="M3474" s="1" t="str">
        <f ca="1">INDEX(Anvendelseskode!C:C,MATCH($E3474,Anvendelseskode!$A:$A,0))</f>
        <v>Række-, kæde og dobbelthuse</v>
      </c>
      <c r="N3474" s="1" t="str">
        <f ca="1">INDEX(Anvendelseskode!D:D,MATCH($E3474,Anvendelseskode!$A:$A,0))</f>
        <v>Private husholdninger</v>
      </c>
      <c r="O3474" s="1" t="str">
        <f ca="1">IFERROR(INDEX(SBi!$2:$2,MATCH(G3474,SBi!$1:$1,1)),SBi!$K$2)</f>
        <v>1961-1972</v>
      </c>
      <c r="P3474" s="1">
        <f ca="1">IFERROR(INDEX(SBi!$C$3:$K$28,MATCH(E3474,SBi!$B$3:$B$28,0),MATCH(O3474,SBi!$C$2:$K$2,0)),0)</f>
        <v>119.9</v>
      </c>
      <c r="Q3474" s="19">
        <f t="shared" ca="1" si="710"/>
        <v>13.189</v>
      </c>
      <c r="R3474" s="19" t="str">
        <f ca="1">IFERROR(INDEX(VpD!$2:$2,MATCH(G3474,VpD!$1:$1,1)),VpD!$I$2)</f>
        <v>1961-1972</v>
      </c>
      <c r="S3474" s="1">
        <f ca="1">IFERROR(INDEX(VpD!$C$3:$I$27,MATCH(E3474,VpD!$B$3:$B$27,0),MATCH(R3474,VpD!$C$2:$I$2,0)),0)</f>
        <v>120</v>
      </c>
      <c r="T3474" s="19">
        <f t="shared" ca="1" si="711"/>
        <v>13.2</v>
      </c>
      <c r="U3474" s="14" t="str">
        <f t="shared" ca="1" si="712"/>
        <v xml:space="preserve">713705.3 </v>
      </c>
      <c r="V3474" s="14" t="str">
        <f t="shared" ca="1" si="713"/>
        <v>6169256.21</v>
      </c>
      <c r="W3474" s="14" t="str">
        <f t="shared" ca="1" si="714"/>
        <v>POINT(713705.3 6169256.21)</v>
      </c>
      <c r="X3474" s="14" t="str">
        <f>IFERROR(INDEX(BygningOmraade!B:B,MATCH(A3474,BygningOmraade!A:A,0)),"")</f>
        <v/>
      </c>
    </row>
    <row r="3475" spans="1:24" s="14" customFormat="1" x14ac:dyDescent="0.25">
      <c r="A3475" s="14">
        <f t="shared" si="702"/>
        <v>3475</v>
      </c>
      <c r="B3475" s="14" t="str">
        <f t="shared" ca="1" si="703"/>
        <v>cd9b410e-3cd3-41c1-af92-ccd315c4b415</v>
      </c>
      <c r="C3475" s="14" t="str">
        <f t="shared" ca="1" si="704"/>
        <v>0a3f507e-21bd-32b8-e044-0003ba298018</v>
      </c>
      <c r="D3475" s="14">
        <f t="shared" ca="1" si="705"/>
        <v>996893</v>
      </c>
      <c r="E3475" s="1">
        <f t="shared" ca="1" si="706"/>
        <v>130</v>
      </c>
      <c r="F3475" s="1">
        <f t="shared" ca="1" si="707"/>
        <v>109</v>
      </c>
      <c r="G3475" s="1">
        <f t="shared" ca="1" si="708"/>
        <v>1979</v>
      </c>
      <c r="H3475" s="1" t="str">
        <f ca="1">IFERROR(INDEX(Varmeinstallation!B:B,MATCH(INDIRECT($A$1&amp;"L"&amp;A3475)*1,Varmeinstallation!A:A,0)),"Ingen varmeinstallationer")</f>
        <v>Fjernvarme/blokvarme (radiatorsystemer eller varmluftanlæg)</v>
      </c>
      <c r="I3475" s="1" t="str">
        <f ca="1">IFERROR(INDEX(Opvarmningsmiddel!B:B,MATCH(INDIRECT($A$1&amp;"M"&amp;A3475)*1,Opvarmningsmiddel!A:A,0)),"")</f>
        <v/>
      </c>
      <c r="J3475" s="1">
        <f t="shared" ca="1" si="709"/>
        <v>0</v>
      </c>
      <c r="K3475" s="1" t="str">
        <f ca="1">IFERROR(INDEX(Relationstabel!$C$3:$K$10,MATCH(VALUE(INDIRECT($A$1&amp;"L"&amp;A3475)),Relationstabel!$A$3:$A$10,0),MATCH(IFERROR(VALUE(INDIRECT($A$1&amp;"M"&amp;A3475)),0),Relationstabel!$C$1:$K$1,0)),"Ingen varmeinstallationer")</f>
        <v>Fjernvarme/ Blokvarme</v>
      </c>
      <c r="L3475" s="1" t="str">
        <f ca="1">INDEX(Anvendelseskode!B:B,MATCH($E3475,Anvendelseskode!$A:$A,0))</f>
        <v>Række-, kæde-, dobbelthus (lodret adskillelse mellem enhederne)</v>
      </c>
      <c r="M3475" s="1" t="str">
        <f ca="1">INDEX(Anvendelseskode!C:C,MATCH($E3475,Anvendelseskode!$A:$A,0))</f>
        <v>Række-, kæde og dobbelthuse</v>
      </c>
      <c r="N3475" s="1" t="str">
        <f ca="1">INDEX(Anvendelseskode!D:D,MATCH($E3475,Anvendelseskode!$A:$A,0))</f>
        <v>Private husholdninger</v>
      </c>
      <c r="O3475" s="1" t="str">
        <f ca="1">IFERROR(INDEX(SBi!$2:$2,MATCH(G3475,SBi!$1:$1,1)),SBi!$K$2)</f>
        <v>1979-1998</v>
      </c>
      <c r="P3475" s="1">
        <f ca="1">IFERROR(INDEX(SBi!$C$3:$K$28,MATCH(E3475,SBi!$B$3:$B$28,0),MATCH(O3475,SBi!$C$2:$K$2,0)),0)</f>
        <v>96.8</v>
      </c>
      <c r="Q3475" s="19">
        <f t="shared" ca="1" si="710"/>
        <v>10.5512</v>
      </c>
      <c r="R3475" s="19" t="str">
        <f ca="1">IFERROR(INDEX(VpD!$2:$2,MATCH(G3475,VpD!$1:$1,1)),VpD!$I$2)</f>
        <v>1979-1998</v>
      </c>
      <c r="S3475" s="1">
        <f ca="1">IFERROR(INDEX(VpD!$C$3:$I$27,MATCH(E3475,VpD!$B$3:$B$27,0),MATCH(R3475,VpD!$C$2:$I$2,0)),0)</f>
        <v>74</v>
      </c>
      <c r="T3475" s="19">
        <f t="shared" ca="1" si="711"/>
        <v>8.0660000000000007</v>
      </c>
      <c r="U3475" s="14" t="str">
        <f t="shared" ca="1" si="712"/>
        <v xml:space="preserve">713637.84 </v>
      </c>
      <c r="V3475" s="14" t="str">
        <f t="shared" ca="1" si="713"/>
        <v>6169743.24</v>
      </c>
      <c r="W3475" s="14" t="str">
        <f t="shared" ca="1" si="714"/>
        <v>POINT(713637.84 6169743.24)</v>
      </c>
      <c r="X3475" s="14" t="str">
        <f>IFERROR(INDEX(BygningOmraade!B:B,MATCH(A3475,BygningOmraade!A:A,0)),"")</f>
        <v/>
      </c>
    </row>
    <row r="3476" spans="1:24" s="14" customFormat="1" x14ac:dyDescent="0.25">
      <c r="A3476" s="14">
        <f t="shared" si="702"/>
        <v>3476</v>
      </c>
      <c r="B3476" s="14" t="str">
        <f t="shared" ca="1" si="703"/>
        <v>cda5be31-7106-4bd0-baef-0d212e7fc538</v>
      </c>
      <c r="C3476" s="14" t="str">
        <f t="shared" ca="1" si="704"/>
        <v>0a3f507e-1bd1-32b8-e044-0003ba298018</v>
      </c>
      <c r="D3476" s="14">
        <f t="shared" ca="1" si="705"/>
        <v>997193</v>
      </c>
      <c r="E3476" s="1">
        <f t="shared" ca="1" si="706"/>
        <v>130</v>
      </c>
      <c r="F3476" s="1">
        <f t="shared" ca="1" si="707"/>
        <v>91</v>
      </c>
      <c r="G3476" s="1">
        <f t="shared" ca="1" si="708"/>
        <v>1967</v>
      </c>
      <c r="H3476" s="1" t="str">
        <f ca="1">IFERROR(INDEX(Varmeinstallation!B:B,MATCH(INDIRECT($A$1&amp;"L"&amp;A3476)*1,Varmeinstallation!A:A,0)),"Ingen varmeinstallationer")</f>
        <v>Elovne, elpaneler</v>
      </c>
      <c r="I3476" s="1" t="str">
        <f ca="1">IFERROR(INDEX(Opvarmningsmiddel!B:B,MATCH(INDIRECT($A$1&amp;"M"&amp;A3476)*1,Opvarmningsmiddel!A:A,0)),"")</f>
        <v>Elektricitet</v>
      </c>
      <c r="J3476" s="1">
        <f t="shared" ca="1" si="709"/>
        <v>0</v>
      </c>
      <c r="K3476" s="1" t="str">
        <f ca="1">IFERROR(INDEX(Relationstabel!$C$3:$K$10,MATCH(VALUE(INDIRECT($A$1&amp;"L"&amp;A3476)),Relationstabel!$A$3:$A$10,0),MATCH(IFERROR(VALUE(INDIRECT($A$1&amp;"M"&amp;A3476)),0),Relationstabel!$C$1:$K$1,0)),"Ingen varmeinstallationer")</f>
        <v>Elvarme</v>
      </c>
      <c r="L3476" s="1" t="str">
        <f ca="1">INDEX(Anvendelseskode!B:B,MATCH($E3476,Anvendelseskode!$A:$A,0))</f>
        <v>Række-, kæde-, dobbelthus (lodret adskillelse mellem enhederne)</v>
      </c>
      <c r="M3476" s="1" t="str">
        <f ca="1">INDEX(Anvendelseskode!C:C,MATCH($E3476,Anvendelseskode!$A:$A,0))</f>
        <v>Række-, kæde og dobbelthuse</v>
      </c>
      <c r="N3476" s="1" t="str">
        <f ca="1">INDEX(Anvendelseskode!D:D,MATCH($E3476,Anvendelseskode!$A:$A,0))</f>
        <v>Private husholdninger</v>
      </c>
      <c r="O3476" s="1" t="str">
        <f ca="1">IFERROR(INDEX(SBi!$2:$2,MATCH(G3476,SBi!$1:$1,1)),SBi!$K$2)</f>
        <v>1961-1972</v>
      </c>
      <c r="P3476" s="1">
        <f ca="1">IFERROR(INDEX(SBi!$C$3:$K$28,MATCH(E3476,SBi!$B$3:$B$28,0),MATCH(O3476,SBi!$C$2:$K$2,0)),0)</f>
        <v>119.9</v>
      </c>
      <c r="Q3476" s="19">
        <f t="shared" ca="1" si="710"/>
        <v>10.9109</v>
      </c>
      <c r="R3476" s="19" t="str">
        <f ca="1">IFERROR(INDEX(VpD!$2:$2,MATCH(G3476,VpD!$1:$1,1)),VpD!$I$2)</f>
        <v>1961-1972</v>
      </c>
      <c r="S3476" s="1">
        <f ca="1">IFERROR(INDEX(VpD!$C$3:$I$27,MATCH(E3476,VpD!$B$3:$B$27,0),MATCH(R3476,VpD!$C$2:$I$2,0)),0)</f>
        <v>120</v>
      </c>
      <c r="T3476" s="19">
        <f t="shared" ca="1" si="711"/>
        <v>10.92</v>
      </c>
      <c r="U3476" s="14" t="str">
        <f t="shared" ca="1" si="712"/>
        <v xml:space="preserve">713747 </v>
      </c>
      <c r="V3476" s="14" t="str">
        <f t="shared" ca="1" si="713"/>
        <v>6169287.7</v>
      </c>
      <c r="W3476" s="14" t="str">
        <f t="shared" ca="1" si="714"/>
        <v>POINT(713747 6169287.7)</v>
      </c>
      <c r="X3476" s="14" t="str">
        <f>IFERROR(INDEX(BygningOmraade!B:B,MATCH(A3476,BygningOmraade!A:A,0)),"")</f>
        <v/>
      </c>
    </row>
    <row r="3477" spans="1:24" s="14" customFormat="1" x14ac:dyDescent="0.25">
      <c r="A3477" s="14">
        <f t="shared" si="702"/>
        <v>3477</v>
      </c>
      <c r="B3477" s="14" t="str">
        <f t="shared" ca="1" si="703"/>
        <v>cdc0e985-9091-494a-9b2d-d8bf1ae13764</v>
      </c>
      <c r="C3477" s="14" t="str">
        <f t="shared" ca="1" si="704"/>
        <v>0a3f507e-1e01-32b8-e044-0003ba298018</v>
      </c>
      <c r="D3477" s="14">
        <f t="shared" ca="1" si="705"/>
        <v>995751</v>
      </c>
      <c r="E3477" s="1">
        <f t="shared" ca="1" si="706"/>
        <v>120</v>
      </c>
      <c r="F3477" s="1">
        <f t="shared" ca="1" si="707"/>
        <v>113</v>
      </c>
      <c r="G3477" s="1">
        <f t="shared" ca="1" si="708"/>
        <v>1966</v>
      </c>
      <c r="H3477" s="1" t="str">
        <f ca="1">IFERROR(INDEX(Varmeinstallation!B:B,MATCH(INDIRECT($A$1&amp;"L"&amp;A3477)*1,Varmeinstallation!A:A,0)),"Ingen varmeinstallationer")</f>
        <v>Centralvarme fra eget anlæg, et-kammer fyr</v>
      </c>
      <c r="I3477" s="1" t="str">
        <f ca="1">IFERROR(INDEX(Opvarmningsmiddel!B:B,MATCH(INDIRECT($A$1&amp;"M"&amp;A3477)*1,Opvarmningsmiddel!A:A,0)),"")</f>
        <v>Naturgas</v>
      </c>
      <c r="J3477" s="1">
        <f t="shared" ca="1" si="709"/>
        <v>0</v>
      </c>
      <c r="K3477" s="1" t="str">
        <f ca="1">IFERROR(INDEX(Relationstabel!$C$3:$K$10,MATCH(VALUE(INDIRECT($A$1&amp;"L"&amp;A3477)),Relationstabel!$A$3:$A$10,0),MATCH(IFERROR(VALUE(INDIRECT($A$1&amp;"M"&amp;A3477)),0),Relationstabel!$C$1:$K$1,0)),"Ingen varmeinstallationer")</f>
        <v>Naturgas</v>
      </c>
      <c r="L3477" s="1" t="str">
        <f ca="1">INDEX(Anvendelseskode!B:B,MATCH($E3477,Anvendelseskode!$A:$A,0))</f>
        <v>Fritliggende enfamilieshus (parcelhus)</v>
      </c>
      <c r="M3477" s="1" t="str">
        <f ca="1">INDEX(Anvendelseskode!C:C,MATCH($E3477,Anvendelseskode!$A:$A,0))</f>
        <v>Parcelhuse</v>
      </c>
      <c r="N3477" s="1" t="str">
        <f ca="1">INDEX(Anvendelseskode!D:D,MATCH($E3477,Anvendelseskode!$A:$A,0))</f>
        <v>Private husholdninger</v>
      </c>
      <c r="O3477" s="1" t="str">
        <f ca="1">IFERROR(INDEX(SBi!$2:$2,MATCH(G3477,SBi!$1:$1,1)),SBi!$K$2)</f>
        <v>1961-1972</v>
      </c>
      <c r="P3477" s="1">
        <f ca="1">IFERROR(INDEX(SBi!$C$3:$K$28,MATCH(E3477,SBi!$B$3:$B$28,0),MATCH(O3477,SBi!$C$2:$K$2,0)),0)</f>
        <v>134.30000000000001</v>
      </c>
      <c r="Q3477" s="19">
        <f t="shared" ca="1" si="710"/>
        <v>15.175900000000002</v>
      </c>
      <c r="R3477" s="19" t="str">
        <f ca="1">IFERROR(INDEX(VpD!$2:$2,MATCH(G3477,VpD!$1:$1,1)),VpD!$I$2)</f>
        <v>1961-1972</v>
      </c>
      <c r="S3477" s="1">
        <f ca="1">IFERROR(INDEX(VpD!$C$3:$I$27,MATCH(E3477,VpD!$B$3:$B$27,0),MATCH(R3477,VpD!$C$2:$I$2,0)),0)</f>
        <v>143</v>
      </c>
      <c r="T3477" s="19">
        <f t="shared" ca="1" si="711"/>
        <v>16.158999999999999</v>
      </c>
      <c r="U3477" s="14" t="str">
        <f t="shared" ca="1" si="712"/>
        <v xml:space="preserve">712203.31 </v>
      </c>
      <c r="V3477" s="14" t="str">
        <f t="shared" ca="1" si="713"/>
        <v>6169245.85</v>
      </c>
      <c r="W3477" s="14" t="str">
        <f t="shared" ca="1" si="714"/>
        <v>POINT(712203.31 6169245.85)</v>
      </c>
      <c r="X3477" s="14" t="str">
        <f>IFERROR(INDEX(BygningOmraade!B:B,MATCH(A3477,BygningOmraade!A:A,0)),"")</f>
        <v/>
      </c>
    </row>
    <row r="3478" spans="1:24" s="14" customFormat="1" x14ac:dyDescent="0.25">
      <c r="A3478" s="14">
        <f t="shared" si="702"/>
        <v>3478</v>
      </c>
      <c r="B3478" s="14" t="str">
        <f t="shared" ca="1" si="703"/>
        <v>cdd3120a-5e9a-41ce-8d6a-cb68570dc034</v>
      </c>
      <c r="C3478" s="14" t="str">
        <f t="shared" ca="1" si="704"/>
        <v>0a3f507e-1ce9-32b8-e044-0003ba298018</v>
      </c>
      <c r="D3478" s="14">
        <f t="shared" ca="1" si="705"/>
        <v>993712</v>
      </c>
      <c r="E3478" s="1">
        <f t="shared" ca="1" si="706"/>
        <v>120</v>
      </c>
      <c r="F3478" s="1">
        <f t="shared" ca="1" si="707"/>
        <v>134</v>
      </c>
      <c r="G3478" s="1">
        <f t="shared" ca="1" si="708"/>
        <v>1969</v>
      </c>
      <c r="H3478" s="1" t="str">
        <f ca="1">IFERROR(INDEX(Varmeinstallation!B:B,MATCH(INDIRECT($A$1&amp;"L"&amp;A3478)*1,Varmeinstallation!A:A,0)),"Ingen varmeinstallationer")</f>
        <v>Centralvarme fra eget anlæg, et-kammer fyr</v>
      </c>
      <c r="I3478" s="1" t="str">
        <f ca="1">IFERROR(INDEX(Opvarmningsmiddel!B:B,MATCH(INDIRECT($A$1&amp;"M"&amp;A3478)*1,Opvarmningsmiddel!A:A,0)),"")</f>
        <v>Naturgas</v>
      </c>
      <c r="J3478" s="1">
        <f t="shared" ca="1" si="709"/>
        <v>0</v>
      </c>
      <c r="K3478" s="1" t="str">
        <f ca="1">IFERROR(INDEX(Relationstabel!$C$3:$K$10,MATCH(VALUE(INDIRECT($A$1&amp;"L"&amp;A3478)),Relationstabel!$A$3:$A$10,0),MATCH(IFERROR(VALUE(INDIRECT($A$1&amp;"M"&amp;A3478)),0),Relationstabel!$C$1:$K$1,0)),"Ingen varmeinstallationer")</f>
        <v>Naturgas</v>
      </c>
      <c r="L3478" s="1" t="str">
        <f ca="1">INDEX(Anvendelseskode!B:B,MATCH($E3478,Anvendelseskode!$A:$A,0))</f>
        <v>Fritliggende enfamilieshus (parcelhus)</v>
      </c>
      <c r="M3478" s="1" t="str">
        <f ca="1">INDEX(Anvendelseskode!C:C,MATCH($E3478,Anvendelseskode!$A:$A,0))</f>
        <v>Parcelhuse</v>
      </c>
      <c r="N3478" s="1" t="str">
        <f ca="1">INDEX(Anvendelseskode!D:D,MATCH($E3478,Anvendelseskode!$A:$A,0))</f>
        <v>Private husholdninger</v>
      </c>
      <c r="O3478" s="1" t="str">
        <f ca="1">IFERROR(INDEX(SBi!$2:$2,MATCH(G3478,SBi!$1:$1,1)),SBi!$K$2)</f>
        <v>1961-1972</v>
      </c>
      <c r="P3478" s="1">
        <f ca="1">IFERROR(INDEX(SBi!$C$3:$K$28,MATCH(E3478,SBi!$B$3:$B$28,0),MATCH(O3478,SBi!$C$2:$K$2,0)),0)</f>
        <v>134.30000000000001</v>
      </c>
      <c r="Q3478" s="19">
        <f t="shared" ca="1" si="710"/>
        <v>17.996200000000002</v>
      </c>
      <c r="R3478" s="19" t="str">
        <f ca="1">IFERROR(INDEX(VpD!$2:$2,MATCH(G3478,VpD!$1:$1,1)),VpD!$I$2)</f>
        <v>1961-1972</v>
      </c>
      <c r="S3478" s="1">
        <f ca="1">IFERROR(INDEX(VpD!$C$3:$I$27,MATCH(E3478,VpD!$B$3:$B$27,0),MATCH(R3478,VpD!$C$2:$I$2,0)),0)</f>
        <v>143</v>
      </c>
      <c r="T3478" s="19">
        <f t="shared" ca="1" si="711"/>
        <v>19.161999999999999</v>
      </c>
      <c r="U3478" s="14" t="str">
        <f t="shared" ca="1" si="712"/>
        <v xml:space="preserve">710890.91 </v>
      </c>
      <c r="V3478" s="14" t="str">
        <f t="shared" ca="1" si="713"/>
        <v>6171916.23</v>
      </c>
      <c r="W3478" s="14" t="str">
        <f t="shared" ca="1" si="714"/>
        <v>POINT(710890.91 6171916.23)</v>
      </c>
      <c r="X3478" s="14" t="str">
        <f>IFERROR(INDEX(BygningOmraade!B:B,MATCH(A3478,BygningOmraade!A:A,0)),"")</f>
        <v/>
      </c>
    </row>
    <row r="3479" spans="1:24" s="14" customFormat="1" x14ac:dyDescent="0.25">
      <c r="A3479" s="14">
        <f t="shared" si="702"/>
        <v>3479</v>
      </c>
      <c r="B3479" s="14" t="str">
        <f t="shared" ca="1" si="703"/>
        <v>cddf8b37-64d6-4c43-81b8-84cf4e247b06</v>
      </c>
      <c r="C3479" s="14" t="str">
        <f t="shared" ca="1" si="704"/>
        <v>0a3f507e-1e53-32b8-e044-0003ba298018</v>
      </c>
      <c r="D3479" s="14">
        <f t="shared" ca="1" si="705"/>
        <v>994793</v>
      </c>
      <c r="E3479" s="1">
        <f t="shared" ca="1" si="706"/>
        <v>120</v>
      </c>
      <c r="F3479" s="1">
        <f t="shared" ca="1" si="707"/>
        <v>182</v>
      </c>
      <c r="G3479" s="1">
        <f t="shared" ca="1" si="708"/>
        <v>1971</v>
      </c>
      <c r="H3479" s="1" t="str">
        <f ca="1">IFERROR(INDEX(Varmeinstallation!B:B,MATCH(INDIRECT($A$1&amp;"L"&amp;A3479)*1,Varmeinstallation!A:A,0)),"Ingen varmeinstallationer")</f>
        <v>Centralvarme fra eget anlæg, et-kammer fyr</v>
      </c>
      <c r="I3479" s="1" t="str">
        <f ca="1">IFERROR(INDEX(Opvarmningsmiddel!B:B,MATCH(INDIRECT($A$1&amp;"M"&amp;A3479)*1,Opvarmningsmiddel!A:A,0)),"")</f>
        <v>Naturgas</v>
      </c>
      <c r="J3479" s="1">
        <f t="shared" ca="1" si="709"/>
        <v>2</v>
      </c>
      <c r="K3479" s="1" t="str">
        <f ca="1">IFERROR(INDEX(Relationstabel!$C$3:$K$10,MATCH(VALUE(INDIRECT($A$1&amp;"L"&amp;A3479)),Relationstabel!$A$3:$A$10,0),MATCH(IFERROR(VALUE(INDIRECT($A$1&amp;"M"&amp;A3479)),0),Relationstabel!$C$1:$K$1,0)),"Ingen varmeinstallationer")</f>
        <v>Naturgas</v>
      </c>
      <c r="L3479" s="1" t="str">
        <f ca="1">INDEX(Anvendelseskode!B:B,MATCH($E3479,Anvendelseskode!$A:$A,0))</f>
        <v>Fritliggende enfamilieshus (parcelhus)</v>
      </c>
      <c r="M3479" s="1" t="str">
        <f ca="1">INDEX(Anvendelseskode!C:C,MATCH($E3479,Anvendelseskode!$A:$A,0))</f>
        <v>Parcelhuse</v>
      </c>
      <c r="N3479" s="1" t="str">
        <f ca="1">INDEX(Anvendelseskode!D:D,MATCH($E3479,Anvendelseskode!$A:$A,0))</f>
        <v>Private husholdninger</v>
      </c>
      <c r="O3479" s="1" t="str">
        <f ca="1">IFERROR(INDEX(SBi!$2:$2,MATCH(G3479,SBi!$1:$1,1)),SBi!$K$2)</f>
        <v>1961-1972</v>
      </c>
      <c r="P3479" s="1">
        <f ca="1">IFERROR(INDEX(SBi!$C$3:$K$28,MATCH(E3479,SBi!$B$3:$B$28,0),MATCH(O3479,SBi!$C$2:$K$2,0)),0)</f>
        <v>134.30000000000001</v>
      </c>
      <c r="Q3479" s="19">
        <f t="shared" ca="1" si="710"/>
        <v>24.442600000000002</v>
      </c>
      <c r="R3479" s="19" t="str">
        <f ca="1">IFERROR(INDEX(VpD!$2:$2,MATCH(G3479,VpD!$1:$1,1)),VpD!$I$2)</f>
        <v>1961-1972</v>
      </c>
      <c r="S3479" s="1">
        <f ca="1">IFERROR(INDEX(VpD!$C$3:$I$27,MATCH(E3479,VpD!$B$3:$B$27,0),MATCH(R3479,VpD!$C$2:$I$2,0)),0)</f>
        <v>143</v>
      </c>
      <c r="T3479" s="19">
        <f t="shared" ca="1" si="711"/>
        <v>26.026</v>
      </c>
      <c r="U3479" s="14" t="str">
        <f t="shared" ca="1" si="712"/>
        <v xml:space="preserve">711609.64 </v>
      </c>
      <c r="V3479" s="14" t="str">
        <f t="shared" ca="1" si="713"/>
        <v>6171758.63</v>
      </c>
      <c r="W3479" s="14" t="str">
        <f t="shared" ca="1" si="714"/>
        <v>POINT(711609.64 6171758.63)</v>
      </c>
      <c r="X3479" s="14" t="str">
        <f>IFERROR(INDEX(BygningOmraade!B:B,MATCH(A3479,BygningOmraade!A:A,0)),"")</f>
        <v/>
      </c>
    </row>
    <row r="3480" spans="1:24" s="14" customFormat="1" x14ac:dyDescent="0.25">
      <c r="A3480" s="14">
        <f t="shared" si="702"/>
        <v>3480</v>
      </c>
      <c r="B3480" s="14" t="str">
        <f t="shared" ca="1" si="703"/>
        <v>cde946b4-b0db-40b9-b7cd-33db709eead3</v>
      </c>
      <c r="C3480" s="14" t="str">
        <f t="shared" ca="1" si="704"/>
        <v>0a3f507e-225f-32b8-e044-0003ba298018</v>
      </c>
      <c r="D3480" s="14">
        <f t="shared" ca="1" si="705"/>
        <v>995387</v>
      </c>
      <c r="E3480" s="1">
        <f t="shared" ca="1" si="706"/>
        <v>120</v>
      </c>
      <c r="F3480" s="1">
        <f t="shared" ca="1" si="707"/>
        <v>154</v>
      </c>
      <c r="G3480" s="1">
        <f t="shared" ca="1" si="708"/>
        <v>1970</v>
      </c>
      <c r="H3480" s="1" t="str">
        <f ca="1">IFERROR(INDEX(Varmeinstallation!B:B,MATCH(INDIRECT($A$1&amp;"L"&amp;A3480)*1,Varmeinstallation!A:A,0)),"Ingen varmeinstallationer")</f>
        <v>Centralvarme fra eget anlæg, et-kammer fyr</v>
      </c>
      <c r="I3480" s="1" t="str">
        <f ca="1">IFERROR(INDEX(Opvarmningsmiddel!B:B,MATCH(INDIRECT($A$1&amp;"M"&amp;A3480)*1,Opvarmningsmiddel!A:A,0)),"")</f>
        <v>Naturgas</v>
      </c>
      <c r="J3480" s="1">
        <f t="shared" ca="1" si="709"/>
        <v>0</v>
      </c>
      <c r="K3480" s="1" t="str">
        <f ca="1">IFERROR(INDEX(Relationstabel!$C$3:$K$10,MATCH(VALUE(INDIRECT($A$1&amp;"L"&amp;A3480)),Relationstabel!$A$3:$A$10,0),MATCH(IFERROR(VALUE(INDIRECT($A$1&amp;"M"&amp;A3480)),0),Relationstabel!$C$1:$K$1,0)),"Ingen varmeinstallationer")</f>
        <v>Naturgas</v>
      </c>
      <c r="L3480" s="1" t="str">
        <f ca="1">INDEX(Anvendelseskode!B:B,MATCH($E3480,Anvendelseskode!$A:$A,0))</f>
        <v>Fritliggende enfamilieshus (parcelhus)</v>
      </c>
      <c r="M3480" s="1" t="str">
        <f ca="1">INDEX(Anvendelseskode!C:C,MATCH($E3480,Anvendelseskode!$A:$A,0))</f>
        <v>Parcelhuse</v>
      </c>
      <c r="N3480" s="1" t="str">
        <f ca="1">INDEX(Anvendelseskode!D:D,MATCH($E3480,Anvendelseskode!$A:$A,0))</f>
        <v>Private husholdninger</v>
      </c>
      <c r="O3480" s="1" t="str">
        <f ca="1">IFERROR(INDEX(SBi!$2:$2,MATCH(G3480,SBi!$1:$1,1)),SBi!$K$2)</f>
        <v>1961-1972</v>
      </c>
      <c r="P3480" s="1">
        <f ca="1">IFERROR(INDEX(SBi!$C$3:$K$28,MATCH(E3480,SBi!$B$3:$B$28,0),MATCH(O3480,SBi!$C$2:$K$2,0)),0)</f>
        <v>134.30000000000001</v>
      </c>
      <c r="Q3480" s="19">
        <f t="shared" ca="1" si="710"/>
        <v>20.682200000000002</v>
      </c>
      <c r="R3480" s="19" t="str">
        <f ca="1">IFERROR(INDEX(VpD!$2:$2,MATCH(G3480,VpD!$1:$1,1)),VpD!$I$2)</f>
        <v>1961-1972</v>
      </c>
      <c r="S3480" s="1">
        <f ca="1">IFERROR(INDEX(VpD!$C$3:$I$27,MATCH(E3480,VpD!$B$3:$B$27,0),MATCH(R3480,VpD!$C$2:$I$2,0)),0)</f>
        <v>143</v>
      </c>
      <c r="T3480" s="19">
        <f t="shared" ca="1" si="711"/>
        <v>22.021999999999998</v>
      </c>
      <c r="U3480" s="14" t="str">
        <f t="shared" ca="1" si="712"/>
        <v xml:space="preserve">711997.29 </v>
      </c>
      <c r="V3480" s="14" t="str">
        <f t="shared" ca="1" si="713"/>
        <v>6171718.38</v>
      </c>
      <c r="W3480" s="14" t="str">
        <f t="shared" ca="1" si="714"/>
        <v>POINT(711997.29 6171718.38)</v>
      </c>
      <c r="X3480" s="14" t="str">
        <f>IFERROR(INDEX(BygningOmraade!B:B,MATCH(A3480,BygningOmraade!A:A,0)),"")</f>
        <v/>
      </c>
    </row>
    <row r="3481" spans="1:24" s="14" customFormat="1" x14ac:dyDescent="0.25">
      <c r="A3481" s="14">
        <f t="shared" si="702"/>
        <v>3481</v>
      </c>
      <c r="B3481" s="14" t="str">
        <f t="shared" ca="1" si="703"/>
        <v>cdf8ee3c-4e17-474e-8796-44eec1d4dcb7</v>
      </c>
      <c r="C3481" s="14" t="str">
        <f t="shared" ca="1" si="704"/>
        <v>0a3f507e-23aa-32b8-e044-0003ba298018</v>
      </c>
      <c r="D3481" s="14">
        <f t="shared" ca="1" si="705"/>
        <v>996913</v>
      </c>
      <c r="E3481" s="1">
        <f t="shared" ca="1" si="706"/>
        <v>120</v>
      </c>
      <c r="F3481" s="1">
        <f t="shared" ca="1" si="707"/>
        <v>137</v>
      </c>
      <c r="G3481" s="1">
        <f t="shared" ca="1" si="708"/>
        <v>1978</v>
      </c>
      <c r="H3481" s="1" t="str">
        <f ca="1">IFERROR(INDEX(Varmeinstallation!B:B,MATCH(INDIRECT($A$1&amp;"L"&amp;A3481)*1,Varmeinstallation!A:A,0)),"Ingen varmeinstallationer")</f>
        <v>Centralvarme fra eget anlæg, et-kammer fyr</v>
      </c>
      <c r="I3481" s="1" t="str">
        <f ca="1">IFERROR(INDEX(Opvarmningsmiddel!B:B,MATCH(INDIRECT($A$1&amp;"M"&amp;A3481)*1,Opvarmningsmiddel!A:A,0)),"")</f>
        <v>Naturgas</v>
      </c>
      <c r="J3481" s="1">
        <f t="shared" ca="1" si="709"/>
        <v>0</v>
      </c>
      <c r="K3481" s="1" t="str">
        <f ca="1">IFERROR(INDEX(Relationstabel!$C$3:$K$10,MATCH(VALUE(INDIRECT($A$1&amp;"L"&amp;A3481)),Relationstabel!$A$3:$A$10,0),MATCH(IFERROR(VALUE(INDIRECT($A$1&amp;"M"&amp;A3481)),0),Relationstabel!$C$1:$K$1,0)),"Ingen varmeinstallationer")</f>
        <v>Naturgas</v>
      </c>
      <c r="L3481" s="1" t="str">
        <f ca="1">INDEX(Anvendelseskode!B:B,MATCH($E3481,Anvendelseskode!$A:$A,0))</f>
        <v>Fritliggende enfamilieshus (parcelhus)</v>
      </c>
      <c r="M3481" s="1" t="str">
        <f ca="1">INDEX(Anvendelseskode!C:C,MATCH($E3481,Anvendelseskode!$A:$A,0))</f>
        <v>Parcelhuse</v>
      </c>
      <c r="N3481" s="1" t="str">
        <f ca="1">INDEX(Anvendelseskode!D:D,MATCH($E3481,Anvendelseskode!$A:$A,0))</f>
        <v>Private husholdninger</v>
      </c>
      <c r="O3481" s="1" t="str">
        <f ca="1">IFERROR(INDEX(SBi!$2:$2,MATCH(G3481,SBi!$1:$1,1)),SBi!$K$2)</f>
        <v>1973-1978</v>
      </c>
      <c r="P3481" s="1">
        <f ca="1">IFERROR(INDEX(SBi!$C$3:$K$28,MATCH(E3481,SBi!$B$3:$B$28,0),MATCH(O3481,SBi!$C$2:$K$2,0)),0)</f>
        <v>119.8</v>
      </c>
      <c r="Q3481" s="19">
        <f t="shared" ca="1" si="710"/>
        <v>16.412599999999998</v>
      </c>
      <c r="R3481" s="19" t="str">
        <f ca="1">IFERROR(INDEX(VpD!$2:$2,MATCH(G3481,VpD!$1:$1,1)),VpD!$I$2)</f>
        <v>1973-1978</v>
      </c>
      <c r="S3481" s="1">
        <f ca="1">IFERROR(INDEX(VpD!$C$3:$I$27,MATCH(E3481,VpD!$B$3:$B$27,0),MATCH(R3481,VpD!$C$2:$I$2,0)),0)</f>
        <v>117</v>
      </c>
      <c r="T3481" s="19">
        <f t="shared" ca="1" si="711"/>
        <v>16.029</v>
      </c>
      <c r="U3481" s="14" t="str">
        <f t="shared" ca="1" si="712"/>
        <v xml:space="preserve">713658.15 </v>
      </c>
      <c r="V3481" s="14" t="str">
        <f t="shared" ca="1" si="713"/>
        <v>6168707.83</v>
      </c>
      <c r="W3481" s="14" t="str">
        <f t="shared" ca="1" si="714"/>
        <v>POINT(713658.15 6168707.83)</v>
      </c>
      <c r="X3481" s="14" t="str">
        <f>IFERROR(INDEX(BygningOmraade!B:B,MATCH(A3481,BygningOmraade!A:A,0)),"")</f>
        <v/>
      </c>
    </row>
    <row r="3482" spans="1:24" s="14" customFormat="1" x14ac:dyDescent="0.25">
      <c r="A3482" s="14">
        <f t="shared" si="702"/>
        <v>3482</v>
      </c>
      <c r="B3482" s="14" t="str">
        <f t="shared" ca="1" si="703"/>
        <v>ce1801ba-c865-4155-9c45-f3dd74fa7b93</v>
      </c>
      <c r="C3482" s="14" t="str">
        <f t="shared" ca="1" si="704"/>
        <v>0a3f507e-19c0-32b8-e044-0003ba298018</v>
      </c>
      <c r="D3482" s="14">
        <f t="shared" ca="1" si="705"/>
        <v>994953</v>
      </c>
      <c r="E3482" s="1">
        <f t="shared" ca="1" si="706"/>
        <v>130</v>
      </c>
      <c r="F3482" s="1">
        <f t="shared" ca="1" si="707"/>
        <v>125</v>
      </c>
      <c r="G3482" s="1">
        <f t="shared" ca="1" si="708"/>
        <v>1975</v>
      </c>
      <c r="H3482" s="1" t="str">
        <f ca="1">IFERROR(INDEX(Varmeinstallation!B:B,MATCH(INDIRECT($A$1&amp;"L"&amp;A3482)*1,Varmeinstallation!A:A,0)),"Ingen varmeinstallationer")</f>
        <v>Elovne, elpaneler</v>
      </c>
      <c r="I3482" s="1" t="str">
        <f ca="1">IFERROR(INDEX(Opvarmningsmiddel!B:B,MATCH(INDIRECT($A$1&amp;"M"&amp;A3482)*1,Opvarmningsmiddel!A:A,0)),"")</f>
        <v>Elektricitet</v>
      </c>
      <c r="J3482" s="1">
        <f t="shared" ca="1" si="709"/>
        <v>0</v>
      </c>
      <c r="K3482" s="1" t="str">
        <f ca="1">IFERROR(INDEX(Relationstabel!$C$3:$K$10,MATCH(VALUE(INDIRECT($A$1&amp;"L"&amp;A3482)),Relationstabel!$A$3:$A$10,0),MATCH(IFERROR(VALUE(INDIRECT($A$1&amp;"M"&amp;A3482)),0),Relationstabel!$C$1:$K$1,0)),"Ingen varmeinstallationer")</f>
        <v>Elvarme</v>
      </c>
      <c r="L3482" s="1" t="str">
        <f ca="1">INDEX(Anvendelseskode!B:B,MATCH($E3482,Anvendelseskode!$A:$A,0))</f>
        <v>Række-, kæde-, dobbelthus (lodret adskillelse mellem enhederne)</v>
      </c>
      <c r="M3482" s="1" t="str">
        <f ca="1">INDEX(Anvendelseskode!C:C,MATCH($E3482,Anvendelseskode!$A:$A,0))</f>
        <v>Række-, kæde og dobbelthuse</v>
      </c>
      <c r="N3482" s="1" t="str">
        <f ca="1">INDEX(Anvendelseskode!D:D,MATCH($E3482,Anvendelseskode!$A:$A,0))</f>
        <v>Private husholdninger</v>
      </c>
      <c r="O3482" s="1" t="str">
        <f ca="1">IFERROR(INDEX(SBi!$2:$2,MATCH(G3482,SBi!$1:$1,1)),SBi!$K$2)</f>
        <v>1973-1978</v>
      </c>
      <c r="P3482" s="1">
        <f ca="1">IFERROR(INDEX(SBi!$C$3:$K$28,MATCH(E3482,SBi!$B$3:$B$28,0),MATCH(O3482,SBi!$C$2:$K$2,0)),0)</f>
        <v>112.6</v>
      </c>
      <c r="Q3482" s="19">
        <f t="shared" ca="1" si="710"/>
        <v>14.074999999999999</v>
      </c>
      <c r="R3482" s="19" t="str">
        <f ca="1">IFERROR(INDEX(VpD!$2:$2,MATCH(G3482,VpD!$1:$1,1)),VpD!$I$2)</f>
        <v>1973-1978</v>
      </c>
      <c r="S3482" s="1">
        <f ca="1">IFERROR(INDEX(VpD!$C$3:$I$27,MATCH(E3482,VpD!$B$3:$B$27,0),MATCH(R3482,VpD!$C$2:$I$2,0)),0)</f>
        <v>98</v>
      </c>
      <c r="T3482" s="19">
        <f t="shared" ca="1" si="711"/>
        <v>12.25</v>
      </c>
      <c r="U3482" s="14" t="str">
        <f t="shared" ca="1" si="712"/>
        <v xml:space="preserve">711728.72 </v>
      </c>
      <c r="V3482" s="14" t="str">
        <f t="shared" ca="1" si="713"/>
        <v>6172433.17</v>
      </c>
      <c r="W3482" s="14" t="str">
        <f t="shared" ca="1" si="714"/>
        <v>POINT(711728.72 6172433.17)</v>
      </c>
      <c r="X3482" s="14" t="str">
        <f>IFERROR(INDEX(BygningOmraade!B:B,MATCH(A3482,BygningOmraade!A:A,0)),"")</f>
        <v/>
      </c>
    </row>
    <row r="3483" spans="1:24" s="14" customFormat="1" x14ac:dyDescent="0.25">
      <c r="A3483" s="14">
        <f t="shared" si="702"/>
        <v>3483</v>
      </c>
      <c r="B3483" s="14" t="str">
        <f t="shared" ca="1" si="703"/>
        <v>ce1c4d0e-7eaf-4436-a1ef-1e998c80829b</v>
      </c>
      <c r="C3483" s="14" t="str">
        <f t="shared" ca="1" si="704"/>
        <v>0a3f507e-1b93-32b8-e044-0003ba298018</v>
      </c>
      <c r="D3483" s="14">
        <f t="shared" ca="1" si="705"/>
        <v>996240</v>
      </c>
      <c r="E3483" s="1">
        <f t="shared" ca="1" si="706"/>
        <v>120</v>
      </c>
      <c r="F3483" s="1">
        <f t="shared" ca="1" si="707"/>
        <v>139</v>
      </c>
      <c r="G3483" s="1">
        <f t="shared" ca="1" si="708"/>
        <v>1976</v>
      </c>
      <c r="H3483" s="1" t="str">
        <f ca="1">IFERROR(INDEX(Varmeinstallation!B:B,MATCH(INDIRECT($A$1&amp;"L"&amp;A3483)*1,Varmeinstallation!A:A,0)),"Ingen varmeinstallationer")</f>
        <v>Centralvarme fra eget anlæg, et-kammer fyr</v>
      </c>
      <c r="I3483" s="1" t="str">
        <f ca="1">IFERROR(INDEX(Opvarmningsmiddel!B:B,MATCH(INDIRECT($A$1&amp;"M"&amp;A3483)*1,Opvarmningsmiddel!A:A,0)),"")</f>
        <v>Naturgas</v>
      </c>
      <c r="J3483" s="1">
        <f t="shared" ca="1" si="709"/>
        <v>2</v>
      </c>
      <c r="K3483" s="1" t="str">
        <f ca="1">IFERROR(INDEX(Relationstabel!$C$3:$K$10,MATCH(VALUE(INDIRECT($A$1&amp;"L"&amp;A3483)),Relationstabel!$A$3:$A$10,0),MATCH(IFERROR(VALUE(INDIRECT($A$1&amp;"M"&amp;A3483)),0),Relationstabel!$C$1:$K$1,0)),"Ingen varmeinstallationer")</f>
        <v>Naturgas</v>
      </c>
      <c r="L3483" s="1" t="str">
        <f ca="1">INDEX(Anvendelseskode!B:B,MATCH($E3483,Anvendelseskode!$A:$A,0))</f>
        <v>Fritliggende enfamilieshus (parcelhus)</v>
      </c>
      <c r="M3483" s="1" t="str">
        <f ca="1">INDEX(Anvendelseskode!C:C,MATCH($E3483,Anvendelseskode!$A:$A,0))</f>
        <v>Parcelhuse</v>
      </c>
      <c r="N3483" s="1" t="str">
        <f ca="1">INDEX(Anvendelseskode!D:D,MATCH($E3483,Anvendelseskode!$A:$A,0))</f>
        <v>Private husholdninger</v>
      </c>
      <c r="O3483" s="1" t="str">
        <f ca="1">IFERROR(INDEX(SBi!$2:$2,MATCH(G3483,SBi!$1:$1,1)),SBi!$K$2)</f>
        <v>1973-1978</v>
      </c>
      <c r="P3483" s="1">
        <f ca="1">IFERROR(INDEX(SBi!$C$3:$K$28,MATCH(E3483,SBi!$B$3:$B$28,0),MATCH(O3483,SBi!$C$2:$K$2,0)),0)</f>
        <v>119.8</v>
      </c>
      <c r="Q3483" s="19">
        <f t="shared" ca="1" si="710"/>
        <v>16.652200000000001</v>
      </c>
      <c r="R3483" s="19" t="str">
        <f ca="1">IFERROR(INDEX(VpD!$2:$2,MATCH(G3483,VpD!$1:$1,1)),VpD!$I$2)</f>
        <v>1973-1978</v>
      </c>
      <c r="S3483" s="1">
        <f ca="1">IFERROR(INDEX(VpD!$C$3:$I$27,MATCH(E3483,VpD!$B$3:$B$27,0),MATCH(R3483,VpD!$C$2:$I$2,0)),0)</f>
        <v>117</v>
      </c>
      <c r="T3483" s="19">
        <f t="shared" ca="1" si="711"/>
        <v>16.263000000000002</v>
      </c>
      <c r="U3483" s="14" t="str">
        <f t="shared" ca="1" si="712"/>
        <v xml:space="preserve">713011.29 </v>
      </c>
      <c r="V3483" s="14" t="str">
        <f t="shared" ca="1" si="713"/>
        <v>6168983.03</v>
      </c>
      <c r="W3483" s="14" t="str">
        <f t="shared" ca="1" si="714"/>
        <v>POINT(713011.29 6168983.03)</v>
      </c>
      <c r="X3483" s="14" t="str">
        <f>IFERROR(INDEX(BygningOmraade!B:B,MATCH(A3483,BygningOmraade!A:A,0)),"")</f>
        <v/>
      </c>
    </row>
    <row r="3484" spans="1:24" s="14" customFormat="1" x14ac:dyDescent="0.25">
      <c r="A3484" s="14">
        <f t="shared" si="702"/>
        <v>3484</v>
      </c>
      <c r="B3484" s="14" t="str">
        <f t="shared" ca="1" si="703"/>
        <v>ce1d58b2-22e5-429e-b45e-0f57b7396c85</v>
      </c>
      <c r="C3484" s="14" t="str">
        <f t="shared" ca="1" si="704"/>
        <v>0a3f507e-1ded-32b8-e044-0003ba298018</v>
      </c>
      <c r="D3484" s="14">
        <f t="shared" ca="1" si="705"/>
        <v>997484</v>
      </c>
      <c r="E3484" s="1">
        <f t="shared" ca="1" si="706"/>
        <v>120</v>
      </c>
      <c r="F3484" s="1">
        <f t="shared" ca="1" si="707"/>
        <v>146</v>
      </c>
      <c r="G3484" s="1">
        <f t="shared" ca="1" si="708"/>
        <v>2009</v>
      </c>
      <c r="H3484" s="1" t="str">
        <f ca="1">IFERROR(INDEX(Varmeinstallation!B:B,MATCH(INDIRECT($A$1&amp;"L"&amp;A3484)*1,Varmeinstallation!A:A,0)),"Ingen varmeinstallationer")</f>
        <v>Centralvarme fra eget anlæg, et-kammer fyr</v>
      </c>
      <c r="I3484" s="1" t="str">
        <f ca="1">IFERROR(INDEX(Opvarmningsmiddel!B:B,MATCH(INDIRECT($A$1&amp;"M"&amp;A3484)*1,Opvarmningsmiddel!A:A,0)),"")</f>
        <v>Naturgas</v>
      </c>
      <c r="J3484" s="1">
        <f t="shared" ca="1" si="709"/>
        <v>2</v>
      </c>
      <c r="K3484" s="1" t="str">
        <f ca="1">IFERROR(INDEX(Relationstabel!$C$3:$K$10,MATCH(VALUE(INDIRECT($A$1&amp;"L"&amp;A3484)),Relationstabel!$A$3:$A$10,0),MATCH(IFERROR(VALUE(INDIRECT($A$1&amp;"M"&amp;A3484)),0),Relationstabel!$C$1:$K$1,0)),"Ingen varmeinstallationer")</f>
        <v>Naturgas</v>
      </c>
      <c r="L3484" s="1" t="str">
        <f ca="1">INDEX(Anvendelseskode!B:B,MATCH($E3484,Anvendelseskode!$A:$A,0))</f>
        <v>Fritliggende enfamilieshus (parcelhus)</v>
      </c>
      <c r="M3484" s="1" t="str">
        <f ca="1">INDEX(Anvendelseskode!C:C,MATCH($E3484,Anvendelseskode!$A:$A,0))</f>
        <v>Parcelhuse</v>
      </c>
      <c r="N3484" s="1" t="str">
        <f ca="1">INDEX(Anvendelseskode!D:D,MATCH($E3484,Anvendelseskode!$A:$A,0))</f>
        <v>Private husholdninger</v>
      </c>
      <c r="O3484" s="1" t="str">
        <f ca="1">IFERROR(INDEX(SBi!$2:$2,MATCH(G3484,SBi!$1:$1,1)),SBi!$K$2)</f>
        <v>Efter 2006</v>
      </c>
      <c r="P3484" s="1">
        <f ca="1">IFERROR(INDEX(SBi!$C$3:$K$28,MATCH(E3484,SBi!$B$3:$B$28,0),MATCH(O3484,SBi!$C$2:$K$2,0)),0)</f>
        <v>67.3</v>
      </c>
      <c r="Q3484" s="19">
        <f t="shared" ca="1" si="710"/>
        <v>9.8257999999999992</v>
      </c>
      <c r="R3484" s="19" t="str">
        <f ca="1">IFERROR(INDEX(VpD!$2:$2,MATCH(G3484,VpD!$1:$1,1)),VpD!$I$2)</f>
        <v>&gt;1998</v>
      </c>
      <c r="S3484" s="1">
        <f ca="1">IFERROR(INDEX(VpD!$C$3:$I$27,MATCH(E3484,VpD!$B$3:$B$27,0),MATCH(R3484,VpD!$C$2:$I$2,0)),0)</f>
        <v>72</v>
      </c>
      <c r="T3484" s="19">
        <f t="shared" ca="1" si="711"/>
        <v>10.512</v>
      </c>
      <c r="U3484" s="14" t="str">
        <f t="shared" ca="1" si="712"/>
        <v xml:space="preserve">713918.63 </v>
      </c>
      <c r="V3484" s="14" t="str">
        <f t="shared" ca="1" si="713"/>
        <v>6169364.67</v>
      </c>
      <c r="W3484" s="14" t="str">
        <f t="shared" ca="1" si="714"/>
        <v>POINT(713918.63 6169364.67)</v>
      </c>
      <c r="X3484" s="14" t="str">
        <f>IFERROR(INDEX(BygningOmraade!B:B,MATCH(A3484,BygningOmraade!A:A,0)),"")</f>
        <v/>
      </c>
    </row>
    <row r="3485" spans="1:24" s="14" customFormat="1" x14ac:dyDescent="0.25">
      <c r="A3485" s="14">
        <f t="shared" si="702"/>
        <v>3485</v>
      </c>
      <c r="B3485" s="14" t="str">
        <f t="shared" ca="1" si="703"/>
        <v>ce26c130-97a2-44f8-ac51-9573c7f04f49</v>
      </c>
      <c r="C3485" s="14" t="str">
        <f t="shared" ca="1" si="704"/>
        <v>0a3f507e-2034-32b8-e044-0003ba298018</v>
      </c>
      <c r="D3485" s="14">
        <f t="shared" ca="1" si="705"/>
        <v>993757</v>
      </c>
      <c r="E3485" s="1">
        <f t="shared" ca="1" si="706"/>
        <v>120</v>
      </c>
      <c r="F3485" s="1">
        <f t="shared" ca="1" si="707"/>
        <v>109</v>
      </c>
      <c r="G3485" s="1">
        <f t="shared" ca="1" si="708"/>
        <v>1972</v>
      </c>
      <c r="H3485" s="1" t="str">
        <f ca="1">IFERROR(INDEX(Varmeinstallation!B:B,MATCH(INDIRECT($A$1&amp;"L"&amp;A3485)*1,Varmeinstallation!A:A,0)),"Ingen varmeinstallationer")</f>
        <v>Centralvarme fra eget anlæg, et-kammer fyr</v>
      </c>
      <c r="I3485" s="1" t="str">
        <f ca="1">IFERROR(INDEX(Opvarmningsmiddel!B:B,MATCH(INDIRECT($A$1&amp;"M"&amp;A3485)*1,Opvarmningsmiddel!A:A,0)),"")</f>
        <v>Naturgas</v>
      </c>
      <c r="J3485" s="1">
        <f t="shared" ca="1" si="709"/>
        <v>2</v>
      </c>
      <c r="K3485" s="1" t="str">
        <f ca="1">IFERROR(INDEX(Relationstabel!$C$3:$K$10,MATCH(VALUE(INDIRECT($A$1&amp;"L"&amp;A3485)),Relationstabel!$A$3:$A$10,0),MATCH(IFERROR(VALUE(INDIRECT($A$1&amp;"M"&amp;A3485)),0),Relationstabel!$C$1:$K$1,0)),"Ingen varmeinstallationer")</f>
        <v>Naturgas</v>
      </c>
      <c r="L3485" s="1" t="str">
        <f ca="1">INDEX(Anvendelseskode!B:B,MATCH($E3485,Anvendelseskode!$A:$A,0))</f>
        <v>Fritliggende enfamilieshus (parcelhus)</v>
      </c>
      <c r="M3485" s="1" t="str">
        <f ca="1">INDEX(Anvendelseskode!C:C,MATCH($E3485,Anvendelseskode!$A:$A,0))</f>
        <v>Parcelhuse</v>
      </c>
      <c r="N3485" s="1" t="str">
        <f ca="1">INDEX(Anvendelseskode!D:D,MATCH($E3485,Anvendelseskode!$A:$A,0))</f>
        <v>Private husholdninger</v>
      </c>
      <c r="O3485" s="1" t="str">
        <f ca="1">IFERROR(INDEX(SBi!$2:$2,MATCH(G3485,SBi!$1:$1,1)),SBi!$K$2)</f>
        <v>1961-1972</v>
      </c>
      <c r="P3485" s="1">
        <f ca="1">IFERROR(INDEX(SBi!$C$3:$K$28,MATCH(E3485,SBi!$B$3:$B$28,0),MATCH(O3485,SBi!$C$2:$K$2,0)),0)</f>
        <v>134.30000000000001</v>
      </c>
      <c r="Q3485" s="19">
        <f t="shared" ca="1" si="710"/>
        <v>14.6387</v>
      </c>
      <c r="R3485" s="19" t="str">
        <f ca="1">IFERROR(INDEX(VpD!$2:$2,MATCH(G3485,VpD!$1:$1,1)),VpD!$I$2)</f>
        <v>1961-1972</v>
      </c>
      <c r="S3485" s="1">
        <f ca="1">IFERROR(INDEX(VpD!$C$3:$I$27,MATCH(E3485,VpD!$B$3:$B$27,0),MATCH(R3485,VpD!$C$2:$I$2,0)),0)</f>
        <v>143</v>
      </c>
      <c r="T3485" s="19">
        <f t="shared" ca="1" si="711"/>
        <v>15.587</v>
      </c>
      <c r="U3485" s="14" t="str">
        <f t="shared" ca="1" si="712"/>
        <v xml:space="preserve">710818.29 </v>
      </c>
      <c r="V3485" s="14" t="str">
        <f t="shared" ca="1" si="713"/>
        <v>6171906.87</v>
      </c>
      <c r="W3485" s="14" t="str">
        <f t="shared" ca="1" si="714"/>
        <v>POINT(710818.29 6171906.87)</v>
      </c>
      <c r="X3485" s="14" t="str">
        <f>IFERROR(INDEX(BygningOmraade!B:B,MATCH(A3485,BygningOmraade!A:A,0)),"")</f>
        <v/>
      </c>
    </row>
    <row r="3486" spans="1:24" s="14" customFormat="1" x14ac:dyDescent="0.25">
      <c r="A3486" s="14">
        <f t="shared" si="702"/>
        <v>3486</v>
      </c>
      <c r="B3486" s="14" t="str">
        <f t="shared" ca="1" si="703"/>
        <v>ce29006b-359c-440c-b06f-b2ab15ceac50</v>
      </c>
      <c r="C3486" s="14" t="str">
        <f t="shared" ca="1" si="704"/>
        <v>4591b5f9-a6cb-0dd9-e044-0003ba298018</v>
      </c>
      <c r="D3486" s="14">
        <f t="shared" ca="1" si="705"/>
        <v>2691190</v>
      </c>
      <c r="E3486" s="1">
        <f t="shared" ca="1" si="706"/>
        <v>130</v>
      </c>
      <c r="F3486" s="1">
        <f t="shared" ca="1" si="707"/>
        <v>108</v>
      </c>
      <c r="G3486" s="1">
        <f t="shared" ca="1" si="708"/>
        <v>2008</v>
      </c>
      <c r="H3486" s="1" t="str">
        <f ca="1">IFERROR(INDEX(Varmeinstallation!B:B,MATCH(INDIRECT($A$1&amp;"L"&amp;A3486)*1,Varmeinstallation!A:A,0)),"Ingen varmeinstallationer")</f>
        <v>Centralvarme fra eget anlæg, et-kammer fyr</v>
      </c>
      <c r="I3486" s="1" t="str">
        <f ca="1">IFERROR(INDEX(Opvarmningsmiddel!B:B,MATCH(INDIRECT($A$1&amp;"M"&amp;A3486)*1,Opvarmningsmiddel!A:A,0)),"")</f>
        <v>Naturgas</v>
      </c>
      <c r="J3486" s="1">
        <f t="shared" ca="1" si="709"/>
        <v>90</v>
      </c>
      <c r="K3486" s="1" t="str">
        <f ca="1">IFERROR(INDEX(Relationstabel!$C$3:$K$10,MATCH(VALUE(INDIRECT($A$1&amp;"L"&amp;A3486)),Relationstabel!$A$3:$A$10,0),MATCH(IFERROR(VALUE(INDIRECT($A$1&amp;"M"&amp;A3486)),0),Relationstabel!$C$1:$K$1,0)),"Ingen varmeinstallationer")</f>
        <v>Naturgas</v>
      </c>
      <c r="L3486" s="1" t="str">
        <f ca="1">INDEX(Anvendelseskode!B:B,MATCH($E3486,Anvendelseskode!$A:$A,0))</f>
        <v>Række-, kæde-, dobbelthus (lodret adskillelse mellem enhederne)</v>
      </c>
      <c r="M3486" s="1" t="str">
        <f ca="1">INDEX(Anvendelseskode!C:C,MATCH($E3486,Anvendelseskode!$A:$A,0))</f>
        <v>Række-, kæde og dobbelthuse</v>
      </c>
      <c r="N3486" s="1" t="str">
        <f ca="1">INDEX(Anvendelseskode!D:D,MATCH($E3486,Anvendelseskode!$A:$A,0))</f>
        <v>Private husholdninger</v>
      </c>
      <c r="O3486" s="1" t="str">
        <f ca="1">IFERROR(INDEX(SBi!$2:$2,MATCH(G3486,SBi!$1:$1,1)),SBi!$K$2)</f>
        <v>Efter 2006</v>
      </c>
      <c r="P3486" s="1">
        <f ca="1">IFERROR(INDEX(SBi!$C$3:$K$28,MATCH(E3486,SBi!$B$3:$B$28,0),MATCH(O3486,SBi!$C$2:$K$2,0)),0)</f>
        <v>66.400000000000006</v>
      </c>
      <c r="Q3486" s="19">
        <f t="shared" ca="1" si="710"/>
        <v>7.1712000000000007</v>
      </c>
      <c r="R3486" s="19" t="str">
        <f ca="1">IFERROR(INDEX(VpD!$2:$2,MATCH(G3486,VpD!$1:$1,1)),VpD!$I$2)</f>
        <v>&gt;1998</v>
      </c>
      <c r="S3486" s="1">
        <f ca="1">IFERROR(INDEX(VpD!$C$3:$I$27,MATCH(E3486,VpD!$B$3:$B$27,0),MATCH(R3486,VpD!$C$2:$I$2,0)),0)</f>
        <v>65</v>
      </c>
      <c r="T3486" s="19">
        <f t="shared" ca="1" si="711"/>
        <v>7.02</v>
      </c>
      <c r="U3486" s="14" t="str">
        <f t="shared" ca="1" si="712"/>
        <v xml:space="preserve">712585.27 </v>
      </c>
      <c r="V3486" s="14" t="str">
        <f t="shared" ca="1" si="713"/>
        <v>6168867.13</v>
      </c>
      <c r="W3486" s="14" t="str">
        <f t="shared" ca="1" si="714"/>
        <v>POINT(712585.27 6168867.13)</v>
      </c>
      <c r="X3486" s="14" t="str">
        <f>IFERROR(INDEX(BygningOmraade!B:B,MATCH(A3486,BygningOmraade!A:A,0)),"")</f>
        <v/>
      </c>
    </row>
    <row r="3487" spans="1:24" s="14" customFormat="1" x14ac:dyDescent="0.25">
      <c r="A3487" s="14">
        <f t="shared" si="702"/>
        <v>3487</v>
      </c>
      <c r="B3487" s="14" t="str">
        <f t="shared" ca="1" si="703"/>
        <v>ce3d7a24-742e-49bd-beb2-e879a48677db</v>
      </c>
      <c r="C3487" s="14" t="str">
        <f t="shared" ca="1" si="704"/>
        <v>0a3f507e-229f-32b8-e044-0003ba298018</v>
      </c>
      <c r="D3487" s="14">
        <f t="shared" ca="1" si="705"/>
        <v>995842</v>
      </c>
      <c r="E3487" s="1">
        <f t="shared" ca="1" si="706"/>
        <v>130</v>
      </c>
      <c r="F3487" s="1">
        <f t="shared" ca="1" si="707"/>
        <v>122</v>
      </c>
      <c r="G3487" s="1">
        <f t="shared" ca="1" si="708"/>
        <v>1984</v>
      </c>
      <c r="H3487" s="1" t="str">
        <f ca="1">IFERROR(INDEX(Varmeinstallation!B:B,MATCH(INDIRECT($A$1&amp;"L"&amp;A3487)*1,Varmeinstallation!A:A,0)),"Ingen varmeinstallationer")</f>
        <v>Fjernvarme/blokvarme (radiatorsystemer eller varmluftanlæg)</v>
      </c>
      <c r="I3487" s="1" t="str">
        <f ca="1">IFERROR(INDEX(Opvarmningsmiddel!B:B,MATCH(INDIRECT($A$1&amp;"M"&amp;A3487)*1,Opvarmningsmiddel!A:A,0)),"")</f>
        <v/>
      </c>
      <c r="J3487" s="1">
        <f t="shared" ca="1" si="709"/>
        <v>90</v>
      </c>
      <c r="K3487" s="1" t="str">
        <f ca="1">IFERROR(INDEX(Relationstabel!$C$3:$K$10,MATCH(VALUE(INDIRECT($A$1&amp;"L"&amp;A3487)),Relationstabel!$A$3:$A$10,0),MATCH(IFERROR(VALUE(INDIRECT($A$1&amp;"M"&amp;A3487)),0),Relationstabel!$C$1:$K$1,0)),"Ingen varmeinstallationer")</f>
        <v>Fjernvarme/ Blokvarme</v>
      </c>
      <c r="L3487" s="1" t="str">
        <f ca="1">INDEX(Anvendelseskode!B:B,MATCH($E3487,Anvendelseskode!$A:$A,0))</f>
        <v>Række-, kæde-, dobbelthus (lodret adskillelse mellem enhederne)</v>
      </c>
      <c r="M3487" s="1" t="str">
        <f ca="1">INDEX(Anvendelseskode!C:C,MATCH($E3487,Anvendelseskode!$A:$A,0))</f>
        <v>Række-, kæde og dobbelthuse</v>
      </c>
      <c r="N3487" s="1" t="str">
        <f ca="1">INDEX(Anvendelseskode!D:D,MATCH($E3487,Anvendelseskode!$A:$A,0))</f>
        <v>Private husholdninger</v>
      </c>
      <c r="O3487" s="1" t="str">
        <f ca="1">IFERROR(INDEX(SBi!$2:$2,MATCH(G3487,SBi!$1:$1,1)),SBi!$K$2)</f>
        <v>1979-1998</v>
      </c>
      <c r="P3487" s="1">
        <f ca="1">IFERROR(INDEX(SBi!$C$3:$K$28,MATCH(E3487,SBi!$B$3:$B$28,0),MATCH(O3487,SBi!$C$2:$K$2,0)),0)</f>
        <v>96.8</v>
      </c>
      <c r="Q3487" s="19">
        <f t="shared" ca="1" si="710"/>
        <v>11.8096</v>
      </c>
      <c r="R3487" s="19" t="str">
        <f ca="1">IFERROR(INDEX(VpD!$2:$2,MATCH(G3487,VpD!$1:$1,1)),VpD!$I$2)</f>
        <v>1979-1998</v>
      </c>
      <c r="S3487" s="1">
        <f ca="1">IFERROR(INDEX(VpD!$C$3:$I$27,MATCH(E3487,VpD!$B$3:$B$27,0),MATCH(R3487,VpD!$C$2:$I$2,0)),0)</f>
        <v>74</v>
      </c>
      <c r="T3487" s="19">
        <f t="shared" ca="1" si="711"/>
        <v>9.0280000000000005</v>
      </c>
      <c r="U3487" s="14" t="str">
        <f t="shared" ca="1" si="712"/>
        <v xml:space="preserve">712033.15 </v>
      </c>
      <c r="V3487" s="14" t="str">
        <f t="shared" ca="1" si="713"/>
        <v>6171875.48</v>
      </c>
      <c r="W3487" s="14" t="str">
        <f t="shared" ca="1" si="714"/>
        <v>POINT(712033.15 6171875.48)</v>
      </c>
      <c r="X3487" s="14" t="str">
        <f>IFERROR(INDEX(BygningOmraade!B:B,MATCH(A3487,BygningOmraade!A:A,0)),"")</f>
        <v/>
      </c>
    </row>
    <row r="3488" spans="1:24" s="14" customFormat="1" x14ac:dyDescent="0.25">
      <c r="A3488" s="14">
        <f t="shared" si="702"/>
        <v>3488</v>
      </c>
      <c r="B3488" s="14" t="str">
        <f t="shared" ca="1" si="703"/>
        <v>ce4208d1-0081-4798-b377-c01aa7b90a06</v>
      </c>
      <c r="C3488" s="14" t="str">
        <f t="shared" ca="1" si="704"/>
        <v>0a3f507e-20eb-32b8-e044-0003ba298018</v>
      </c>
      <c r="D3488" s="14">
        <f t="shared" ca="1" si="705"/>
        <v>996248</v>
      </c>
      <c r="E3488" s="1">
        <f t="shared" ca="1" si="706"/>
        <v>120</v>
      </c>
      <c r="F3488" s="1">
        <f t="shared" ca="1" si="707"/>
        <v>189</v>
      </c>
      <c r="G3488" s="1">
        <f t="shared" ca="1" si="708"/>
        <v>1978</v>
      </c>
      <c r="H3488" s="1" t="str">
        <f ca="1">IFERROR(INDEX(Varmeinstallation!B:B,MATCH(INDIRECT($A$1&amp;"L"&amp;A3488)*1,Varmeinstallation!A:A,0)),"Ingen varmeinstallationer")</f>
        <v>Centralvarme fra eget anlæg, et-kammer fyr</v>
      </c>
      <c r="I3488" s="1" t="str">
        <f ca="1">IFERROR(INDEX(Opvarmningsmiddel!B:B,MATCH(INDIRECT($A$1&amp;"M"&amp;A3488)*1,Opvarmningsmiddel!A:A,0)),"")</f>
        <v>Flydende brændsel (olie, petroleum, flaskegas m.m.)</v>
      </c>
      <c r="J3488" s="1">
        <f t="shared" ca="1" si="709"/>
        <v>0</v>
      </c>
      <c r="K3488" s="1" t="str">
        <f ca="1">IFERROR(INDEX(Relationstabel!$C$3:$K$10,MATCH(VALUE(INDIRECT($A$1&amp;"L"&amp;A3488)),Relationstabel!$A$3:$A$10,0),MATCH(IFERROR(VALUE(INDIRECT($A$1&amp;"M"&amp;A3488)),0),Relationstabel!$C$1:$K$1,0)),"Ingen varmeinstallationer")</f>
        <v>Olie</v>
      </c>
      <c r="L3488" s="1" t="str">
        <f ca="1">INDEX(Anvendelseskode!B:B,MATCH($E3488,Anvendelseskode!$A:$A,0))</f>
        <v>Fritliggende enfamilieshus (parcelhus)</v>
      </c>
      <c r="M3488" s="1" t="str">
        <f ca="1">INDEX(Anvendelseskode!C:C,MATCH($E3488,Anvendelseskode!$A:$A,0))</f>
        <v>Parcelhuse</v>
      </c>
      <c r="N3488" s="1" t="str">
        <f ca="1">INDEX(Anvendelseskode!D:D,MATCH($E3488,Anvendelseskode!$A:$A,0))</f>
        <v>Private husholdninger</v>
      </c>
      <c r="O3488" s="1" t="str">
        <f ca="1">IFERROR(INDEX(SBi!$2:$2,MATCH(G3488,SBi!$1:$1,1)),SBi!$K$2)</f>
        <v>1973-1978</v>
      </c>
      <c r="P3488" s="1">
        <f ca="1">IFERROR(INDEX(SBi!$C$3:$K$28,MATCH(E3488,SBi!$B$3:$B$28,0),MATCH(O3488,SBi!$C$2:$K$2,0)),0)</f>
        <v>119.8</v>
      </c>
      <c r="Q3488" s="19">
        <f t="shared" ca="1" si="710"/>
        <v>22.642199999999999</v>
      </c>
      <c r="R3488" s="19" t="str">
        <f ca="1">IFERROR(INDEX(VpD!$2:$2,MATCH(G3488,VpD!$1:$1,1)),VpD!$I$2)</f>
        <v>1973-1978</v>
      </c>
      <c r="S3488" s="1">
        <f ca="1">IFERROR(INDEX(VpD!$C$3:$I$27,MATCH(E3488,VpD!$B$3:$B$27,0),MATCH(R3488,VpD!$C$2:$I$2,0)),0)</f>
        <v>117</v>
      </c>
      <c r="T3488" s="19">
        <f t="shared" ca="1" si="711"/>
        <v>22.113</v>
      </c>
      <c r="U3488" s="14" t="str">
        <f t="shared" ca="1" si="712"/>
        <v xml:space="preserve">713037.7 </v>
      </c>
      <c r="V3488" s="14" t="str">
        <f t="shared" ca="1" si="713"/>
        <v>6168313.91</v>
      </c>
      <c r="W3488" s="14" t="str">
        <f t="shared" ca="1" si="714"/>
        <v>POINT(713037.7 6168313.91)</v>
      </c>
      <c r="X3488" s="14" t="str">
        <f>IFERROR(INDEX(BygningOmraade!B:B,MATCH(A3488,BygningOmraade!A:A,0)),"")</f>
        <v/>
      </c>
    </row>
    <row r="3489" spans="1:24" s="14" customFormat="1" x14ac:dyDescent="0.25">
      <c r="A3489" s="14">
        <f t="shared" si="702"/>
        <v>3489</v>
      </c>
      <c r="B3489" s="14" t="str">
        <f t="shared" ca="1" si="703"/>
        <v>ce435114-04cb-4ec0-b8e4-42187f0016ab</v>
      </c>
      <c r="C3489" s="14" t="str">
        <f t="shared" ca="1" si="704"/>
        <v>0a3f507e-1992-32b8-e044-0003ba298018</v>
      </c>
      <c r="D3489" s="14">
        <f t="shared" ca="1" si="705"/>
        <v>995567</v>
      </c>
      <c r="E3489" s="1">
        <f t="shared" ca="1" si="706"/>
        <v>130</v>
      </c>
      <c r="F3489" s="1">
        <f t="shared" ca="1" si="707"/>
        <v>103</v>
      </c>
      <c r="G3489" s="1">
        <f t="shared" ca="1" si="708"/>
        <v>1977</v>
      </c>
      <c r="H3489" s="1" t="str">
        <f ca="1">IFERROR(INDEX(Varmeinstallation!B:B,MATCH(INDIRECT($A$1&amp;"L"&amp;A3489)*1,Varmeinstallation!A:A,0)),"Ingen varmeinstallationer")</f>
        <v>Fjernvarme/blokvarme (radiatorsystemer eller varmluftanlæg)</v>
      </c>
      <c r="I3489" s="1" t="str">
        <f ca="1">IFERROR(INDEX(Opvarmningsmiddel!B:B,MATCH(INDIRECT($A$1&amp;"M"&amp;A3489)*1,Opvarmningsmiddel!A:A,0)),"")</f>
        <v/>
      </c>
      <c r="J3489" s="1">
        <f t="shared" ca="1" si="709"/>
        <v>0</v>
      </c>
      <c r="K3489" s="1" t="str">
        <f ca="1">IFERROR(INDEX(Relationstabel!$C$3:$K$10,MATCH(VALUE(INDIRECT($A$1&amp;"L"&amp;A3489)),Relationstabel!$A$3:$A$10,0),MATCH(IFERROR(VALUE(INDIRECT($A$1&amp;"M"&amp;A3489)),0),Relationstabel!$C$1:$K$1,0)),"Ingen varmeinstallationer")</f>
        <v>Fjernvarme/ Blokvarme</v>
      </c>
      <c r="L3489" s="1" t="str">
        <f ca="1">INDEX(Anvendelseskode!B:B,MATCH($E3489,Anvendelseskode!$A:$A,0))</f>
        <v>Række-, kæde-, dobbelthus (lodret adskillelse mellem enhederne)</v>
      </c>
      <c r="M3489" s="1" t="str">
        <f ca="1">INDEX(Anvendelseskode!C:C,MATCH($E3489,Anvendelseskode!$A:$A,0))</f>
        <v>Række-, kæde og dobbelthuse</v>
      </c>
      <c r="N3489" s="1" t="str">
        <f ca="1">INDEX(Anvendelseskode!D:D,MATCH($E3489,Anvendelseskode!$A:$A,0))</f>
        <v>Private husholdninger</v>
      </c>
      <c r="O3489" s="1" t="str">
        <f ca="1">IFERROR(INDEX(SBi!$2:$2,MATCH(G3489,SBi!$1:$1,1)),SBi!$K$2)</f>
        <v>1973-1978</v>
      </c>
      <c r="P3489" s="1">
        <f ca="1">IFERROR(INDEX(SBi!$C$3:$K$28,MATCH(E3489,SBi!$B$3:$B$28,0),MATCH(O3489,SBi!$C$2:$K$2,0)),0)</f>
        <v>112.6</v>
      </c>
      <c r="Q3489" s="19">
        <f t="shared" ca="1" si="710"/>
        <v>11.597799999999999</v>
      </c>
      <c r="R3489" s="19" t="str">
        <f ca="1">IFERROR(INDEX(VpD!$2:$2,MATCH(G3489,VpD!$1:$1,1)),VpD!$I$2)</f>
        <v>1973-1978</v>
      </c>
      <c r="S3489" s="1">
        <f ca="1">IFERROR(INDEX(VpD!$C$3:$I$27,MATCH(E3489,VpD!$B$3:$B$27,0),MATCH(R3489,VpD!$C$2:$I$2,0)),0)</f>
        <v>98</v>
      </c>
      <c r="T3489" s="19">
        <f t="shared" ca="1" si="711"/>
        <v>10.093999999999999</v>
      </c>
      <c r="U3489" s="14" t="str">
        <f t="shared" ca="1" si="712"/>
        <v xml:space="preserve">711872.23 </v>
      </c>
      <c r="V3489" s="14" t="str">
        <f t="shared" ca="1" si="713"/>
        <v>6172355.34</v>
      </c>
      <c r="W3489" s="14" t="str">
        <f t="shared" ca="1" si="714"/>
        <v>POINT(711872.23 6172355.34)</v>
      </c>
      <c r="X3489" s="14" t="str">
        <f>IFERROR(INDEX(BygningOmraade!B:B,MATCH(A3489,BygningOmraade!A:A,0)),"")</f>
        <v/>
      </c>
    </row>
    <row r="3490" spans="1:24" s="14" customFormat="1" x14ac:dyDescent="0.25">
      <c r="A3490" s="14">
        <f t="shared" si="702"/>
        <v>3490</v>
      </c>
      <c r="B3490" s="14" t="str">
        <f t="shared" ca="1" si="703"/>
        <v>ce4beb00-6c7d-44d9-9532-6e02b4fb965b</v>
      </c>
      <c r="C3490" s="14" t="str">
        <f t="shared" ca="1" si="704"/>
        <v>53ba2f34-5fd5-2505-e044-0003ba298018</v>
      </c>
      <c r="D3490" s="14">
        <f t="shared" ca="1" si="705"/>
        <v>2702952</v>
      </c>
      <c r="E3490" s="1">
        <f t="shared" ca="1" si="706"/>
        <v>130</v>
      </c>
      <c r="F3490" s="1">
        <f t="shared" ca="1" si="707"/>
        <v>86</v>
      </c>
      <c r="G3490" s="1">
        <f t="shared" ca="1" si="708"/>
        <v>2008</v>
      </c>
      <c r="H3490" s="1" t="str">
        <f ca="1">IFERROR(INDEX(Varmeinstallation!B:B,MATCH(INDIRECT($A$1&amp;"L"&amp;A3490)*1,Varmeinstallation!A:A,0)),"Ingen varmeinstallationer")</f>
        <v>Centralvarme fra eget anlæg, et-kammer fyr</v>
      </c>
      <c r="I3490" s="1" t="str">
        <f ca="1">IFERROR(INDEX(Opvarmningsmiddel!B:B,MATCH(INDIRECT($A$1&amp;"M"&amp;A3490)*1,Opvarmningsmiddel!A:A,0)),"")</f>
        <v>Naturgas</v>
      </c>
      <c r="J3490" s="1">
        <f t="shared" ca="1" si="709"/>
        <v>90</v>
      </c>
      <c r="K3490" s="1" t="str">
        <f ca="1">IFERROR(INDEX(Relationstabel!$C$3:$K$10,MATCH(VALUE(INDIRECT($A$1&amp;"L"&amp;A3490)),Relationstabel!$A$3:$A$10,0),MATCH(IFERROR(VALUE(INDIRECT($A$1&amp;"M"&amp;A3490)),0),Relationstabel!$C$1:$K$1,0)),"Ingen varmeinstallationer")</f>
        <v>Naturgas</v>
      </c>
      <c r="L3490" s="1" t="str">
        <f ca="1">INDEX(Anvendelseskode!B:B,MATCH($E3490,Anvendelseskode!$A:$A,0))</f>
        <v>Række-, kæde-, dobbelthus (lodret adskillelse mellem enhederne)</v>
      </c>
      <c r="M3490" s="1" t="str">
        <f ca="1">INDEX(Anvendelseskode!C:C,MATCH($E3490,Anvendelseskode!$A:$A,0))</f>
        <v>Række-, kæde og dobbelthuse</v>
      </c>
      <c r="N3490" s="1" t="str">
        <f ca="1">INDEX(Anvendelseskode!D:D,MATCH($E3490,Anvendelseskode!$A:$A,0))</f>
        <v>Private husholdninger</v>
      </c>
      <c r="O3490" s="1" t="str">
        <f ca="1">IFERROR(INDEX(SBi!$2:$2,MATCH(G3490,SBi!$1:$1,1)),SBi!$K$2)</f>
        <v>Efter 2006</v>
      </c>
      <c r="P3490" s="1">
        <f ca="1">IFERROR(INDEX(SBi!$C$3:$K$28,MATCH(E3490,SBi!$B$3:$B$28,0),MATCH(O3490,SBi!$C$2:$K$2,0)),0)</f>
        <v>66.400000000000006</v>
      </c>
      <c r="Q3490" s="19">
        <f t="shared" ca="1" si="710"/>
        <v>5.7104000000000008</v>
      </c>
      <c r="R3490" s="19" t="str">
        <f ca="1">IFERROR(INDEX(VpD!$2:$2,MATCH(G3490,VpD!$1:$1,1)),VpD!$I$2)</f>
        <v>&gt;1998</v>
      </c>
      <c r="S3490" s="1">
        <f ca="1">IFERROR(INDEX(VpD!$C$3:$I$27,MATCH(E3490,VpD!$B$3:$B$27,0),MATCH(R3490,VpD!$C$2:$I$2,0)),0)</f>
        <v>65</v>
      </c>
      <c r="T3490" s="19">
        <f t="shared" ca="1" si="711"/>
        <v>5.59</v>
      </c>
      <c r="U3490" s="14" t="str">
        <f t="shared" ca="1" si="712"/>
        <v xml:space="preserve">712686.01 </v>
      </c>
      <c r="V3490" s="14" t="str">
        <f t="shared" ca="1" si="713"/>
        <v>6168809.33</v>
      </c>
      <c r="W3490" s="14" t="str">
        <f t="shared" ca="1" si="714"/>
        <v>POINT(712686.01 6168809.33)</v>
      </c>
      <c r="X3490" s="14" t="str">
        <f>IFERROR(INDEX(BygningOmraade!B:B,MATCH(A3490,BygningOmraade!A:A,0)),"")</f>
        <v/>
      </c>
    </row>
    <row r="3491" spans="1:24" s="14" customFormat="1" x14ac:dyDescent="0.25">
      <c r="A3491" s="14">
        <f t="shared" si="702"/>
        <v>3491</v>
      </c>
      <c r="B3491" s="14" t="str">
        <f t="shared" ca="1" si="703"/>
        <v>ce5d0100-aa95-4fc6-b223-528721ec7f1b</v>
      </c>
      <c r="C3491" s="14" t="str">
        <f t="shared" ca="1" si="704"/>
        <v>0a3f507e-20e7-32b8-e044-0003ba298018</v>
      </c>
      <c r="D3491" s="14">
        <f t="shared" ca="1" si="705"/>
        <v>996198</v>
      </c>
      <c r="E3491" s="1">
        <f t="shared" ca="1" si="706"/>
        <v>120</v>
      </c>
      <c r="F3491" s="1">
        <f t="shared" ca="1" si="707"/>
        <v>178</v>
      </c>
      <c r="G3491" s="1">
        <f t="shared" ca="1" si="708"/>
        <v>1990</v>
      </c>
      <c r="H3491" s="1" t="str">
        <f ca="1">IFERROR(INDEX(Varmeinstallation!B:B,MATCH(INDIRECT($A$1&amp;"L"&amp;A3491)*1,Varmeinstallation!A:A,0)),"Ingen varmeinstallationer")</f>
        <v>Centralvarme fra eget anlæg, et-kammer fyr</v>
      </c>
      <c r="I3491" s="1" t="str">
        <f ca="1">IFERROR(INDEX(Opvarmningsmiddel!B:B,MATCH(INDIRECT($A$1&amp;"M"&amp;A3491)*1,Opvarmningsmiddel!A:A,0)),"")</f>
        <v>Naturgas</v>
      </c>
      <c r="J3491" s="1">
        <f t="shared" ca="1" si="709"/>
        <v>0</v>
      </c>
      <c r="K3491" s="1" t="str">
        <f ca="1">IFERROR(INDEX(Relationstabel!$C$3:$K$10,MATCH(VALUE(INDIRECT($A$1&amp;"L"&amp;A3491)),Relationstabel!$A$3:$A$10,0),MATCH(IFERROR(VALUE(INDIRECT($A$1&amp;"M"&amp;A3491)),0),Relationstabel!$C$1:$K$1,0)),"Ingen varmeinstallationer")</f>
        <v>Naturgas</v>
      </c>
      <c r="L3491" s="1" t="str">
        <f ca="1">INDEX(Anvendelseskode!B:B,MATCH($E3491,Anvendelseskode!$A:$A,0))</f>
        <v>Fritliggende enfamilieshus (parcelhus)</v>
      </c>
      <c r="M3491" s="1" t="str">
        <f ca="1">INDEX(Anvendelseskode!C:C,MATCH($E3491,Anvendelseskode!$A:$A,0))</f>
        <v>Parcelhuse</v>
      </c>
      <c r="N3491" s="1" t="str">
        <f ca="1">INDEX(Anvendelseskode!D:D,MATCH($E3491,Anvendelseskode!$A:$A,0))</f>
        <v>Private husholdninger</v>
      </c>
      <c r="O3491" s="1" t="str">
        <f ca="1">IFERROR(INDEX(SBi!$2:$2,MATCH(G3491,SBi!$1:$1,1)),SBi!$K$2)</f>
        <v>1979-1998</v>
      </c>
      <c r="P3491" s="1">
        <f ca="1">IFERROR(INDEX(SBi!$C$3:$K$28,MATCH(E3491,SBi!$B$3:$B$28,0),MATCH(O3491,SBi!$C$2:$K$2,0)),0)</f>
        <v>105.4</v>
      </c>
      <c r="Q3491" s="19">
        <f t="shared" ca="1" si="710"/>
        <v>18.761200000000002</v>
      </c>
      <c r="R3491" s="19" t="str">
        <f ca="1">IFERROR(INDEX(VpD!$2:$2,MATCH(G3491,VpD!$1:$1,1)),VpD!$I$2)</f>
        <v>1979-1998</v>
      </c>
      <c r="S3491" s="1">
        <f ca="1">IFERROR(INDEX(VpD!$C$3:$I$27,MATCH(E3491,VpD!$B$3:$B$27,0),MATCH(R3491,VpD!$C$2:$I$2,0)),0)</f>
        <v>90</v>
      </c>
      <c r="T3491" s="19">
        <f t="shared" ca="1" si="711"/>
        <v>16.02</v>
      </c>
      <c r="U3491" s="14" t="str">
        <f t="shared" ca="1" si="712"/>
        <v xml:space="preserve">713079.87 </v>
      </c>
      <c r="V3491" s="14" t="str">
        <f t="shared" ca="1" si="713"/>
        <v>6168355.54</v>
      </c>
      <c r="W3491" s="14" t="str">
        <f t="shared" ca="1" si="714"/>
        <v>POINT(713079.87 6168355.54)</v>
      </c>
      <c r="X3491" s="14" t="str">
        <f>IFERROR(INDEX(BygningOmraade!B:B,MATCH(A3491,BygningOmraade!A:A,0)),"")</f>
        <v/>
      </c>
    </row>
    <row r="3492" spans="1:24" s="14" customFormat="1" x14ac:dyDescent="0.25">
      <c r="A3492" s="14">
        <f t="shared" si="702"/>
        <v>3492</v>
      </c>
      <c r="B3492" s="14" t="str">
        <f t="shared" ca="1" si="703"/>
        <v>ce5e4fd8-eaf1-4d87-bba6-8e4845f43194</v>
      </c>
      <c r="C3492" s="14" t="str">
        <f t="shared" ca="1" si="704"/>
        <v>7b8ae121-eff2-40d8-94b0-4960598916ff</v>
      </c>
      <c r="D3492" s="14">
        <f t="shared" ca="1" si="705"/>
        <v>100103811</v>
      </c>
      <c r="E3492" s="1">
        <f t="shared" ca="1" si="706"/>
        <v>140</v>
      </c>
      <c r="F3492" s="1">
        <f t="shared" ca="1" si="707"/>
        <v>2718</v>
      </c>
      <c r="G3492" s="1">
        <f t="shared" ca="1" si="708"/>
        <v>2018</v>
      </c>
      <c r="H3492" s="1" t="str">
        <f ca="1">IFERROR(INDEX(Varmeinstallation!B:B,MATCH(INDIRECT($A$1&amp;"L"&amp;A3492)*1,Varmeinstallation!A:A,0)),"Ingen varmeinstallationer")</f>
        <v>Fjernvarme/blokvarme (radiatorsystemer eller varmluftanlæg)</v>
      </c>
      <c r="I3492" s="1" t="str">
        <f ca="1">IFERROR(INDEX(Opvarmningsmiddel!B:B,MATCH(INDIRECT($A$1&amp;"M"&amp;A3492)*1,Opvarmningsmiddel!A:A,0)),"")</f>
        <v/>
      </c>
      <c r="J3492" s="1">
        <f t="shared" ca="1" si="709"/>
        <v>0</v>
      </c>
      <c r="K3492" s="1" t="str">
        <f ca="1">IFERROR(INDEX(Relationstabel!$C$3:$K$10,MATCH(VALUE(INDIRECT($A$1&amp;"L"&amp;A3492)),Relationstabel!$A$3:$A$10,0),MATCH(IFERROR(VALUE(INDIRECT($A$1&amp;"M"&amp;A3492)),0),Relationstabel!$C$1:$K$1,0)),"Ingen varmeinstallationer")</f>
        <v>Fjernvarme/ Blokvarme</v>
      </c>
      <c r="L3492" s="1" t="str">
        <f ca="1">INDEX(Anvendelseskode!B:B,MATCH($E3492,Anvendelseskode!$A:$A,0))</f>
        <v>Etageboligbebyggelse</v>
      </c>
      <c r="M3492" s="1" t="str">
        <f ca="1">INDEX(Anvendelseskode!C:C,MATCH($E3492,Anvendelseskode!$A:$A,0))</f>
        <v>Etageboligbebyggelse</v>
      </c>
      <c r="N3492" s="1" t="str">
        <f ca="1">INDEX(Anvendelseskode!D:D,MATCH($E3492,Anvendelseskode!$A:$A,0))</f>
        <v>Private husholdninger</v>
      </c>
      <c r="O3492" s="1" t="str">
        <f ca="1">IFERROR(INDEX(SBi!$2:$2,MATCH(G3492,SBi!$1:$1,1)),SBi!$K$2)</f>
        <v>Efter 2006</v>
      </c>
      <c r="P3492" s="1">
        <f ca="1">IFERROR(INDEX(SBi!$C$3:$K$28,MATCH(E3492,SBi!$B$3:$B$28,0),MATCH(O3492,SBi!$C$2:$K$2,0)),0)</f>
        <v>60.7</v>
      </c>
      <c r="Q3492" s="19">
        <f t="shared" ca="1" si="710"/>
        <v>164.98260000000002</v>
      </c>
      <c r="R3492" s="19" t="str">
        <f ca="1">IFERROR(INDEX(VpD!$2:$2,MATCH(G3492,VpD!$1:$1,1)),VpD!$I$2)</f>
        <v>&gt;1998</v>
      </c>
      <c r="S3492" s="1">
        <f ca="1">IFERROR(INDEX(VpD!$C$3:$I$27,MATCH(E3492,VpD!$B$3:$B$27,0),MATCH(R3492,VpD!$C$2:$I$2,0)),0)</f>
        <v>64</v>
      </c>
      <c r="T3492" s="19">
        <f t="shared" ca="1" si="711"/>
        <v>173.952</v>
      </c>
      <c r="U3492" s="14" t="str">
        <f t="shared" ca="1" si="712"/>
        <v xml:space="preserve">712586.49 </v>
      </c>
      <c r="V3492" s="14" t="str">
        <f t="shared" ca="1" si="713"/>
        <v>6169513.01</v>
      </c>
      <c r="W3492" s="14" t="str">
        <f t="shared" ca="1" si="714"/>
        <v>POINT(712586.49 6169513.01)</v>
      </c>
      <c r="X3492" s="14" t="str">
        <f>IFERROR(INDEX(BygningOmraade!B:B,MATCH(A3492,BygningOmraade!A:A,0)),"")</f>
        <v/>
      </c>
    </row>
    <row r="3493" spans="1:24" s="14" customFormat="1" x14ac:dyDescent="0.25">
      <c r="A3493" s="14">
        <f t="shared" si="702"/>
        <v>3493</v>
      </c>
      <c r="B3493" s="14" t="str">
        <f t="shared" ca="1" si="703"/>
        <v>ce7a2371-c105-4c8b-aacc-950f16425a63</v>
      </c>
      <c r="C3493" s="14" t="str">
        <f t="shared" ca="1" si="704"/>
        <v>0a3f507e-1dc4-32b8-e044-0003ba298018</v>
      </c>
      <c r="D3493" s="14">
        <f t="shared" ca="1" si="705"/>
        <v>2540595</v>
      </c>
      <c r="E3493" s="1">
        <f t="shared" ca="1" si="706"/>
        <v>130</v>
      </c>
      <c r="F3493" s="1">
        <f t="shared" ca="1" si="707"/>
        <v>133</v>
      </c>
      <c r="G3493" s="1">
        <f t="shared" ca="1" si="708"/>
        <v>2012</v>
      </c>
      <c r="H3493" s="1" t="str">
        <f ca="1">IFERROR(INDEX(Varmeinstallation!B:B,MATCH(INDIRECT($A$1&amp;"L"&amp;A3493)*1,Varmeinstallation!A:A,0)),"Ingen varmeinstallationer")</f>
        <v>Fjernvarme/blokvarme (radiatorsystemer eller varmluftanlæg)</v>
      </c>
      <c r="I3493" s="1" t="str">
        <f ca="1">IFERROR(INDEX(Opvarmningsmiddel!B:B,MATCH(INDIRECT($A$1&amp;"M"&amp;A3493)*1,Opvarmningsmiddel!A:A,0)),"")</f>
        <v/>
      </c>
      <c r="J3493" s="1">
        <f t="shared" ca="1" si="709"/>
        <v>0</v>
      </c>
      <c r="K3493" s="1" t="str">
        <f ca="1">IFERROR(INDEX(Relationstabel!$C$3:$K$10,MATCH(VALUE(INDIRECT($A$1&amp;"L"&amp;A3493)),Relationstabel!$A$3:$A$10,0),MATCH(IFERROR(VALUE(INDIRECT($A$1&amp;"M"&amp;A3493)),0),Relationstabel!$C$1:$K$1,0)),"Ingen varmeinstallationer")</f>
        <v>Fjernvarme/ Blokvarme</v>
      </c>
      <c r="L3493" s="1" t="str">
        <f ca="1">INDEX(Anvendelseskode!B:B,MATCH($E3493,Anvendelseskode!$A:$A,0))</f>
        <v>Række-, kæde-, dobbelthus (lodret adskillelse mellem enhederne)</v>
      </c>
      <c r="M3493" s="1" t="str">
        <f ca="1">INDEX(Anvendelseskode!C:C,MATCH($E3493,Anvendelseskode!$A:$A,0))</f>
        <v>Række-, kæde og dobbelthuse</v>
      </c>
      <c r="N3493" s="1" t="str">
        <f ca="1">INDEX(Anvendelseskode!D:D,MATCH($E3493,Anvendelseskode!$A:$A,0))</f>
        <v>Private husholdninger</v>
      </c>
      <c r="O3493" s="1" t="str">
        <f ca="1">IFERROR(INDEX(SBi!$2:$2,MATCH(G3493,SBi!$1:$1,1)),SBi!$K$2)</f>
        <v>Efter 2006</v>
      </c>
      <c r="P3493" s="1">
        <f ca="1">IFERROR(INDEX(SBi!$C$3:$K$28,MATCH(E3493,SBi!$B$3:$B$28,0),MATCH(O3493,SBi!$C$2:$K$2,0)),0)</f>
        <v>66.400000000000006</v>
      </c>
      <c r="Q3493" s="19">
        <f t="shared" ca="1" si="710"/>
        <v>8.8312000000000008</v>
      </c>
      <c r="R3493" s="19" t="str">
        <f ca="1">IFERROR(INDEX(VpD!$2:$2,MATCH(G3493,VpD!$1:$1,1)),VpD!$I$2)</f>
        <v>&gt;1998</v>
      </c>
      <c r="S3493" s="1">
        <f ca="1">IFERROR(INDEX(VpD!$C$3:$I$27,MATCH(E3493,VpD!$B$3:$B$27,0),MATCH(R3493,VpD!$C$2:$I$2,0)),0)</f>
        <v>65</v>
      </c>
      <c r="T3493" s="19">
        <f t="shared" ca="1" si="711"/>
        <v>8.6449999999999996</v>
      </c>
      <c r="U3493" s="14" t="str">
        <f t="shared" ca="1" si="712"/>
        <v xml:space="preserve">711937.5 </v>
      </c>
      <c r="V3493" s="14" t="str">
        <f t="shared" ca="1" si="713"/>
        <v>6172505.07</v>
      </c>
      <c r="W3493" s="14" t="str">
        <f t="shared" ca="1" si="714"/>
        <v>POINT(711937.5 6172505.07)</v>
      </c>
      <c r="X3493" s="14" t="str">
        <f>IFERROR(INDEX(BygningOmraade!B:B,MATCH(A3493,BygningOmraade!A:A,0)),"")</f>
        <v/>
      </c>
    </row>
    <row r="3494" spans="1:24" s="14" customFormat="1" x14ac:dyDescent="0.25">
      <c r="A3494" s="14">
        <f t="shared" si="702"/>
        <v>3494</v>
      </c>
      <c r="B3494" s="14" t="str">
        <f t="shared" ca="1" si="703"/>
        <v>ce7aee72-76b1-4e2b-9250-9f3df4ca0105</v>
      </c>
      <c r="C3494" s="14" t="str">
        <f t="shared" ca="1" si="704"/>
        <v>0a3f507e-1ebf-32b8-e044-0003ba298018</v>
      </c>
      <c r="D3494" s="14">
        <f t="shared" ca="1" si="705"/>
        <v>994370</v>
      </c>
      <c r="E3494" s="1">
        <f t="shared" ca="1" si="706"/>
        <v>120</v>
      </c>
      <c r="F3494" s="1">
        <f t="shared" ca="1" si="707"/>
        <v>143</v>
      </c>
      <c r="G3494" s="1">
        <f t="shared" ca="1" si="708"/>
        <v>1969</v>
      </c>
      <c r="H3494" s="1" t="str">
        <f ca="1">IFERROR(INDEX(Varmeinstallation!B:B,MATCH(INDIRECT($A$1&amp;"L"&amp;A3494)*1,Varmeinstallation!A:A,0)),"Ingen varmeinstallationer")</f>
        <v>Centralvarme fra eget anlæg, et-kammer fyr</v>
      </c>
      <c r="I3494" s="1" t="str">
        <f ca="1">IFERROR(INDEX(Opvarmningsmiddel!B:B,MATCH(INDIRECT($A$1&amp;"M"&amp;A3494)*1,Opvarmningsmiddel!A:A,0)),"")</f>
        <v>Naturgas</v>
      </c>
      <c r="J3494" s="1">
        <f t="shared" ca="1" si="709"/>
        <v>0</v>
      </c>
      <c r="K3494" s="1" t="str">
        <f ca="1">IFERROR(INDEX(Relationstabel!$C$3:$K$10,MATCH(VALUE(INDIRECT($A$1&amp;"L"&amp;A3494)),Relationstabel!$A$3:$A$10,0),MATCH(IFERROR(VALUE(INDIRECT($A$1&amp;"M"&amp;A3494)),0),Relationstabel!$C$1:$K$1,0)),"Ingen varmeinstallationer")</f>
        <v>Naturgas</v>
      </c>
      <c r="L3494" s="1" t="str">
        <f ca="1">INDEX(Anvendelseskode!B:B,MATCH($E3494,Anvendelseskode!$A:$A,0))</f>
        <v>Fritliggende enfamilieshus (parcelhus)</v>
      </c>
      <c r="M3494" s="1" t="str">
        <f ca="1">INDEX(Anvendelseskode!C:C,MATCH($E3494,Anvendelseskode!$A:$A,0))</f>
        <v>Parcelhuse</v>
      </c>
      <c r="N3494" s="1" t="str">
        <f ca="1">INDEX(Anvendelseskode!D:D,MATCH($E3494,Anvendelseskode!$A:$A,0))</f>
        <v>Private husholdninger</v>
      </c>
      <c r="O3494" s="1" t="str">
        <f ca="1">IFERROR(INDEX(SBi!$2:$2,MATCH(G3494,SBi!$1:$1,1)),SBi!$K$2)</f>
        <v>1961-1972</v>
      </c>
      <c r="P3494" s="1">
        <f ca="1">IFERROR(INDEX(SBi!$C$3:$K$28,MATCH(E3494,SBi!$B$3:$B$28,0),MATCH(O3494,SBi!$C$2:$K$2,0)),0)</f>
        <v>134.30000000000001</v>
      </c>
      <c r="Q3494" s="19">
        <f t="shared" ca="1" si="710"/>
        <v>19.204900000000002</v>
      </c>
      <c r="R3494" s="19" t="str">
        <f ca="1">IFERROR(INDEX(VpD!$2:$2,MATCH(G3494,VpD!$1:$1,1)),VpD!$I$2)</f>
        <v>1961-1972</v>
      </c>
      <c r="S3494" s="1">
        <f ca="1">IFERROR(INDEX(VpD!$C$3:$I$27,MATCH(E3494,VpD!$B$3:$B$27,0),MATCH(R3494,VpD!$C$2:$I$2,0)),0)</f>
        <v>143</v>
      </c>
      <c r="T3494" s="19">
        <f t="shared" ca="1" si="711"/>
        <v>20.449000000000002</v>
      </c>
      <c r="U3494" s="14" t="str">
        <f t="shared" ca="1" si="712"/>
        <v xml:space="preserve">711564.31 </v>
      </c>
      <c r="V3494" s="14" t="str">
        <f t="shared" ca="1" si="713"/>
        <v>6172231.2</v>
      </c>
      <c r="W3494" s="14" t="str">
        <f t="shared" ca="1" si="714"/>
        <v>POINT(711564.31 6172231.2)</v>
      </c>
      <c r="X3494" s="14" t="str">
        <f>IFERROR(INDEX(BygningOmraade!B:B,MATCH(A3494,BygningOmraade!A:A,0)),"")</f>
        <v/>
      </c>
    </row>
    <row r="3495" spans="1:24" s="14" customFormat="1" x14ac:dyDescent="0.25">
      <c r="A3495" s="14">
        <f t="shared" si="702"/>
        <v>3495</v>
      </c>
      <c r="B3495" s="14" t="str">
        <f t="shared" ca="1" si="703"/>
        <v>ce8565fd-453f-47ab-b11f-b9c575c3f1a1</v>
      </c>
      <c r="C3495" s="14" t="str">
        <f t="shared" ca="1" si="704"/>
        <v>3cae7253-0969-0f90-e044-0003ba298018</v>
      </c>
      <c r="D3495" s="14">
        <f t="shared" ca="1" si="705"/>
        <v>2685070</v>
      </c>
      <c r="E3495" s="1">
        <f t="shared" ca="1" si="706"/>
        <v>130</v>
      </c>
      <c r="F3495" s="1">
        <f t="shared" ca="1" si="707"/>
        <v>111</v>
      </c>
      <c r="G3495" s="1">
        <f t="shared" ca="1" si="708"/>
        <v>2008</v>
      </c>
      <c r="H3495" s="1" t="str">
        <f ca="1">IFERROR(INDEX(Varmeinstallation!B:B,MATCH(INDIRECT($A$1&amp;"L"&amp;A3495)*1,Varmeinstallation!A:A,0)),"Ingen varmeinstallationer")</f>
        <v>Fjernvarme/blokvarme (radiatorsystemer eller varmluftanlæg)</v>
      </c>
      <c r="I3495" s="1" t="str">
        <f ca="1">IFERROR(INDEX(Opvarmningsmiddel!B:B,MATCH(INDIRECT($A$1&amp;"M"&amp;A3495)*1,Opvarmningsmiddel!A:A,0)),"")</f>
        <v/>
      </c>
      <c r="J3495" s="1">
        <f t="shared" ca="1" si="709"/>
        <v>90</v>
      </c>
      <c r="K3495" s="1" t="str">
        <f ca="1">IFERROR(INDEX(Relationstabel!$C$3:$K$10,MATCH(VALUE(INDIRECT($A$1&amp;"L"&amp;A3495)),Relationstabel!$A$3:$A$10,0),MATCH(IFERROR(VALUE(INDIRECT($A$1&amp;"M"&amp;A3495)),0),Relationstabel!$C$1:$K$1,0)),"Ingen varmeinstallationer")</f>
        <v>Fjernvarme/ Blokvarme</v>
      </c>
      <c r="L3495" s="1" t="str">
        <f ca="1">INDEX(Anvendelseskode!B:B,MATCH($E3495,Anvendelseskode!$A:$A,0))</f>
        <v>Række-, kæde-, dobbelthus (lodret adskillelse mellem enhederne)</v>
      </c>
      <c r="M3495" s="1" t="str">
        <f ca="1">INDEX(Anvendelseskode!C:C,MATCH($E3495,Anvendelseskode!$A:$A,0))</f>
        <v>Række-, kæde og dobbelthuse</v>
      </c>
      <c r="N3495" s="1" t="str">
        <f ca="1">INDEX(Anvendelseskode!D:D,MATCH($E3495,Anvendelseskode!$A:$A,0))</f>
        <v>Private husholdninger</v>
      </c>
      <c r="O3495" s="1" t="str">
        <f ca="1">IFERROR(INDEX(SBi!$2:$2,MATCH(G3495,SBi!$1:$1,1)),SBi!$K$2)</f>
        <v>Efter 2006</v>
      </c>
      <c r="P3495" s="1">
        <f ca="1">IFERROR(INDEX(SBi!$C$3:$K$28,MATCH(E3495,SBi!$B$3:$B$28,0),MATCH(O3495,SBi!$C$2:$K$2,0)),0)</f>
        <v>66.400000000000006</v>
      </c>
      <c r="Q3495" s="19">
        <f t="shared" ca="1" si="710"/>
        <v>7.370400000000001</v>
      </c>
      <c r="R3495" s="19" t="str">
        <f ca="1">IFERROR(INDEX(VpD!$2:$2,MATCH(G3495,VpD!$1:$1,1)),VpD!$I$2)</f>
        <v>&gt;1998</v>
      </c>
      <c r="S3495" s="1">
        <f ca="1">IFERROR(INDEX(VpD!$C$3:$I$27,MATCH(E3495,VpD!$B$3:$B$27,0),MATCH(R3495,VpD!$C$2:$I$2,0)),0)</f>
        <v>65</v>
      </c>
      <c r="T3495" s="19">
        <f t="shared" ca="1" si="711"/>
        <v>7.2149999999999999</v>
      </c>
      <c r="U3495" s="14" t="str">
        <f t="shared" ca="1" si="712"/>
        <v xml:space="preserve">711687.07 </v>
      </c>
      <c r="V3495" s="14" t="str">
        <f t="shared" ca="1" si="713"/>
        <v>6172754.16</v>
      </c>
      <c r="W3495" s="14" t="str">
        <f t="shared" ca="1" si="714"/>
        <v>POINT(711687.07 6172754.16)</v>
      </c>
      <c r="X3495" s="14" t="str">
        <f>IFERROR(INDEX(BygningOmraade!B:B,MATCH(A3495,BygningOmraade!A:A,0)),"")</f>
        <v/>
      </c>
    </row>
    <row r="3496" spans="1:24" s="14" customFormat="1" x14ac:dyDescent="0.25">
      <c r="A3496" s="14">
        <f t="shared" si="702"/>
        <v>3496</v>
      </c>
      <c r="B3496" s="14" t="str">
        <f t="shared" ca="1" si="703"/>
        <v>ce90c02c-6166-414e-b53e-961575eeb62a</v>
      </c>
      <c r="C3496" s="14" t="str">
        <f t="shared" ca="1" si="704"/>
        <v>53ba2f34-6009-2505-e044-0003ba298018</v>
      </c>
      <c r="D3496" s="14">
        <f t="shared" ca="1" si="705"/>
        <v>2702982</v>
      </c>
      <c r="E3496" s="1">
        <f t="shared" ca="1" si="706"/>
        <v>130</v>
      </c>
      <c r="F3496" s="1">
        <f t="shared" ca="1" si="707"/>
        <v>108</v>
      </c>
      <c r="G3496" s="1">
        <f t="shared" ca="1" si="708"/>
        <v>2008</v>
      </c>
      <c r="H3496" s="1" t="str">
        <f ca="1">IFERROR(INDEX(Varmeinstallation!B:B,MATCH(INDIRECT($A$1&amp;"L"&amp;A3496)*1,Varmeinstallation!A:A,0)),"Ingen varmeinstallationer")</f>
        <v>Centralvarme fra eget anlæg, et-kammer fyr</v>
      </c>
      <c r="I3496" s="1" t="str">
        <f ca="1">IFERROR(INDEX(Opvarmningsmiddel!B:B,MATCH(INDIRECT($A$1&amp;"M"&amp;A3496)*1,Opvarmningsmiddel!A:A,0)),"")</f>
        <v>Naturgas</v>
      </c>
      <c r="J3496" s="1">
        <f t="shared" ca="1" si="709"/>
        <v>90</v>
      </c>
      <c r="K3496" s="1" t="str">
        <f ca="1">IFERROR(INDEX(Relationstabel!$C$3:$K$10,MATCH(VALUE(INDIRECT($A$1&amp;"L"&amp;A3496)),Relationstabel!$A$3:$A$10,0),MATCH(IFERROR(VALUE(INDIRECT($A$1&amp;"M"&amp;A3496)),0),Relationstabel!$C$1:$K$1,0)),"Ingen varmeinstallationer")</f>
        <v>Naturgas</v>
      </c>
      <c r="L3496" s="1" t="str">
        <f ca="1">INDEX(Anvendelseskode!B:B,MATCH($E3496,Anvendelseskode!$A:$A,0))</f>
        <v>Række-, kæde-, dobbelthus (lodret adskillelse mellem enhederne)</v>
      </c>
      <c r="M3496" s="1" t="str">
        <f ca="1">INDEX(Anvendelseskode!C:C,MATCH($E3496,Anvendelseskode!$A:$A,0))</f>
        <v>Række-, kæde og dobbelthuse</v>
      </c>
      <c r="N3496" s="1" t="str">
        <f ca="1">INDEX(Anvendelseskode!D:D,MATCH($E3496,Anvendelseskode!$A:$A,0))</f>
        <v>Private husholdninger</v>
      </c>
      <c r="O3496" s="1" t="str">
        <f ca="1">IFERROR(INDEX(SBi!$2:$2,MATCH(G3496,SBi!$1:$1,1)),SBi!$K$2)</f>
        <v>Efter 2006</v>
      </c>
      <c r="P3496" s="1">
        <f ca="1">IFERROR(INDEX(SBi!$C$3:$K$28,MATCH(E3496,SBi!$B$3:$B$28,0),MATCH(O3496,SBi!$C$2:$K$2,0)),0)</f>
        <v>66.400000000000006</v>
      </c>
      <c r="Q3496" s="19">
        <f t="shared" ca="1" si="710"/>
        <v>7.1712000000000007</v>
      </c>
      <c r="R3496" s="19" t="str">
        <f ca="1">IFERROR(INDEX(VpD!$2:$2,MATCH(G3496,VpD!$1:$1,1)),VpD!$I$2)</f>
        <v>&gt;1998</v>
      </c>
      <c r="S3496" s="1">
        <f ca="1">IFERROR(INDEX(VpD!$C$3:$I$27,MATCH(E3496,VpD!$B$3:$B$27,0),MATCH(R3496,VpD!$C$2:$I$2,0)),0)</f>
        <v>65</v>
      </c>
      <c r="T3496" s="19">
        <f t="shared" ca="1" si="711"/>
        <v>7.02</v>
      </c>
      <c r="U3496" s="14" t="str">
        <f t="shared" ca="1" si="712"/>
        <v xml:space="preserve">712647.39 </v>
      </c>
      <c r="V3496" s="14" t="str">
        <f t="shared" ca="1" si="713"/>
        <v>6168715.21</v>
      </c>
      <c r="W3496" s="14" t="str">
        <f t="shared" ca="1" si="714"/>
        <v>POINT(712647.39 6168715.21)</v>
      </c>
      <c r="X3496" s="14" t="str">
        <f>IFERROR(INDEX(BygningOmraade!B:B,MATCH(A3496,BygningOmraade!A:A,0)),"")</f>
        <v/>
      </c>
    </row>
    <row r="3497" spans="1:24" s="14" customFormat="1" x14ac:dyDescent="0.25">
      <c r="A3497" s="14">
        <f t="shared" si="702"/>
        <v>3497</v>
      </c>
      <c r="B3497" s="14" t="str">
        <f t="shared" ca="1" si="703"/>
        <v>ce91ad45-a466-4fce-bb1f-3be3a5e20a21</v>
      </c>
      <c r="C3497" s="14" t="str">
        <f t="shared" ca="1" si="704"/>
        <v>0a3f507e-15d2-32b8-e044-0003ba298018</v>
      </c>
      <c r="D3497" s="14">
        <f t="shared" ca="1" si="705"/>
        <v>994941</v>
      </c>
      <c r="E3497" s="1">
        <f t="shared" ca="1" si="706"/>
        <v>320</v>
      </c>
      <c r="F3497" s="1">
        <f t="shared" ca="1" si="707"/>
        <v>107</v>
      </c>
      <c r="G3497" s="1">
        <f t="shared" ca="1" si="708"/>
        <v>1950</v>
      </c>
      <c r="H3497" s="1" t="str">
        <f ca="1">IFERROR(INDEX(Varmeinstallation!B:B,MATCH(INDIRECT($A$1&amp;"L"&amp;A3497)*1,Varmeinstallation!A:A,0)),"Ingen varmeinstallationer")</f>
        <v>Ingen varmeinstallationer</v>
      </c>
      <c r="I3497" s="1" t="str">
        <f ca="1">IFERROR(INDEX(Opvarmningsmiddel!B:B,MATCH(INDIRECT($A$1&amp;"M"&amp;A3497)*1,Opvarmningsmiddel!A:A,0)),"")</f>
        <v/>
      </c>
      <c r="J3497" s="1">
        <f t="shared" ca="1" si="709"/>
        <v>0</v>
      </c>
      <c r="K3497" s="1" t="str">
        <f ca="1">IFERROR(INDEX(Relationstabel!$C$3:$K$10,MATCH(VALUE(INDIRECT($A$1&amp;"L"&amp;A3497)),Relationstabel!$A$3:$A$10,0),MATCH(IFERROR(VALUE(INDIRECT($A$1&amp;"M"&amp;A3497)),0),Relationstabel!$C$1:$K$1,0)),"Ingen varmeinstallationer")</f>
        <v>Ingen varmeinstallation</v>
      </c>
      <c r="L3497" s="1" t="str">
        <f ca="1">INDEX(Anvendelseskode!B:B,MATCH($E3497,Anvendelseskode!$A:$A,0))</f>
        <v>Bygning til kontor, handel, lager herunder offentlig administration</v>
      </c>
      <c r="M3497" s="1" t="str">
        <f ca="1">INDEX(Anvendelseskode!C:C,MATCH($E3497,Anvendelseskode!$A:$A,0))</f>
        <v>Kontor, handel, lager, off. adm.</v>
      </c>
      <c r="N3497" s="1" t="str">
        <f ca="1">INDEX(Anvendelseskode!D:D,MATCH($E3497,Anvendelseskode!$A:$A,0))</f>
        <v>Handel og servicevirksomheder</v>
      </c>
      <c r="O3497" s="1" t="str">
        <f ca="1">IFERROR(INDEX(SBi!$2:$2,MATCH(G3497,SBi!$1:$1,1)),SBi!$K$2)</f>
        <v>1931-1950</v>
      </c>
      <c r="P3497" s="1">
        <f ca="1">IFERROR(INDEX(SBi!$C$3:$K$28,MATCH(E3497,SBi!$B$3:$B$28,0),MATCH(O3497,SBi!$C$2:$K$2,0)),0)</f>
        <v>129</v>
      </c>
      <c r="Q3497" s="19">
        <f t="shared" ca="1" si="710"/>
        <v>13.803000000000001</v>
      </c>
      <c r="R3497" s="19" t="str">
        <f ca="1">IFERROR(INDEX(VpD!$2:$2,MATCH(G3497,VpD!$1:$1,1)),VpD!$I$2)</f>
        <v>1931-1950</v>
      </c>
      <c r="S3497" s="1">
        <f ca="1">IFERROR(INDEX(VpD!$C$3:$I$27,MATCH(E3497,VpD!$B$3:$B$27,0),MATCH(R3497,VpD!$C$2:$I$2,0)),0)</f>
        <v>126</v>
      </c>
      <c r="T3497" s="19">
        <f t="shared" ca="1" si="711"/>
        <v>13.481999999999999</v>
      </c>
      <c r="U3497" s="14" t="str">
        <f t="shared" ca="1" si="712"/>
        <v xml:space="preserve">711774.15 </v>
      </c>
      <c r="V3497" s="14" t="str">
        <f t="shared" ca="1" si="713"/>
        <v>6170720.73</v>
      </c>
      <c r="W3497" s="14" t="str">
        <f t="shared" ca="1" si="714"/>
        <v>POINT(711774.15 6170720.73)</v>
      </c>
      <c r="X3497" s="14" t="str">
        <f>IFERROR(INDEX(BygningOmraade!B:B,MATCH(A3497,BygningOmraade!A:A,0)),"")</f>
        <v/>
      </c>
    </row>
    <row r="3498" spans="1:24" s="14" customFormat="1" x14ac:dyDescent="0.25">
      <c r="A3498" s="14">
        <f t="shared" si="702"/>
        <v>3498</v>
      </c>
      <c r="B3498" s="14" t="str">
        <f t="shared" ca="1" si="703"/>
        <v>ce9b3728-60a8-453c-b226-cb17eadf0b51</v>
      </c>
      <c r="C3498" s="14" t="str">
        <f t="shared" ca="1" si="704"/>
        <v>0a3f507e-1603-32b8-e044-0003ba298018</v>
      </c>
      <c r="D3498" s="14">
        <f t="shared" ca="1" si="705"/>
        <v>994476</v>
      </c>
      <c r="E3498" s="1">
        <f t="shared" ca="1" si="706"/>
        <v>120</v>
      </c>
      <c r="F3498" s="1">
        <f t="shared" ca="1" si="707"/>
        <v>267</v>
      </c>
      <c r="G3498" s="1">
        <f t="shared" ca="1" si="708"/>
        <v>1976</v>
      </c>
      <c r="H3498" s="1" t="str">
        <f ca="1">IFERROR(INDEX(Varmeinstallation!B:B,MATCH(INDIRECT($A$1&amp;"L"&amp;A3498)*1,Varmeinstallation!A:A,0)),"Ingen varmeinstallationer")</f>
        <v>Centralvarme med to fyringsenheder(fast/flydende brændsel samt gas)</v>
      </c>
      <c r="I3498" s="1" t="str">
        <f ca="1">IFERROR(INDEX(Opvarmningsmiddel!B:B,MATCH(INDIRECT($A$1&amp;"M"&amp;A3498)*1,Opvarmningsmiddel!A:A,0)),"")</f>
        <v>Naturgas</v>
      </c>
      <c r="J3498" s="1">
        <f t="shared" ca="1" si="709"/>
        <v>5</v>
      </c>
      <c r="K3498" s="1" t="str">
        <f ca="1">IFERROR(INDEX(Relationstabel!$C$3:$K$10,MATCH(VALUE(INDIRECT($A$1&amp;"L"&amp;A3498)),Relationstabel!$A$3:$A$10,0),MATCH(IFERROR(VALUE(INDIRECT($A$1&amp;"M"&amp;A3498)),0),Relationstabel!$C$1:$K$1,0)),"Ingen varmeinstallationer")</f>
        <v>Naturgas</v>
      </c>
      <c r="L3498" s="1" t="str">
        <f ca="1">INDEX(Anvendelseskode!B:B,MATCH($E3498,Anvendelseskode!$A:$A,0))</f>
        <v>Fritliggende enfamilieshus (parcelhus)</v>
      </c>
      <c r="M3498" s="1" t="str">
        <f ca="1">INDEX(Anvendelseskode!C:C,MATCH($E3498,Anvendelseskode!$A:$A,0))</f>
        <v>Parcelhuse</v>
      </c>
      <c r="N3498" s="1" t="str">
        <f ca="1">INDEX(Anvendelseskode!D:D,MATCH($E3498,Anvendelseskode!$A:$A,0))</f>
        <v>Private husholdninger</v>
      </c>
      <c r="O3498" s="1" t="str">
        <f ca="1">IFERROR(INDEX(SBi!$2:$2,MATCH(G3498,SBi!$1:$1,1)),SBi!$K$2)</f>
        <v>1973-1978</v>
      </c>
      <c r="P3498" s="1">
        <f ca="1">IFERROR(INDEX(SBi!$C$3:$K$28,MATCH(E3498,SBi!$B$3:$B$28,0),MATCH(O3498,SBi!$C$2:$K$2,0)),0)</f>
        <v>119.8</v>
      </c>
      <c r="Q3498" s="19">
        <f t="shared" ca="1" si="710"/>
        <v>31.986599999999999</v>
      </c>
      <c r="R3498" s="19" t="str">
        <f ca="1">IFERROR(INDEX(VpD!$2:$2,MATCH(G3498,VpD!$1:$1,1)),VpD!$I$2)</f>
        <v>1973-1978</v>
      </c>
      <c r="S3498" s="1">
        <f ca="1">IFERROR(INDEX(VpD!$C$3:$I$27,MATCH(E3498,VpD!$B$3:$B$27,0),MATCH(R3498,VpD!$C$2:$I$2,0)),0)</f>
        <v>117</v>
      </c>
      <c r="T3498" s="19">
        <f t="shared" ca="1" si="711"/>
        <v>31.239000000000001</v>
      </c>
      <c r="U3498" s="14" t="str">
        <f t="shared" ca="1" si="712"/>
        <v xml:space="preserve">711561.59 </v>
      </c>
      <c r="V3498" s="14" t="str">
        <f t="shared" ca="1" si="713"/>
        <v>6170704.39</v>
      </c>
      <c r="W3498" s="14" t="str">
        <f t="shared" ca="1" si="714"/>
        <v>POINT(711561.59 6170704.39)</v>
      </c>
      <c r="X3498" s="14" t="str">
        <f>IFERROR(INDEX(BygningOmraade!B:B,MATCH(A3498,BygningOmraade!A:A,0)),"")</f>
        <v/>
      </c>
    </row>
    <row r="3499" spans="1:24" s="14" customFormat="1" x14ac:dyDescent="0.25">
      <c r="A3499" s="14">
        <f t="shared" si="702"/>
        <v>3499</v>
      </c>
      <c r="B3499" s="14" t="str">
        <f t="shared" ca="1" si="703"/>
        <v>cea8a298-544b-4215-af9b-87764be3660c</v>
      </c>
      <c r="C3499" s="14" t="str">
        <f t="shared" ca="1" si="704"/>
        <v>0a3f507e-1b6f-32b8-e044-0003ba298018</v>
      </c>
      <c r="D3499" s="14">
        <f t="shared" ca="1" si="705"/>
        <v>996676</v>
      </c>
      <c r="E3499" s="1">
        <f t="shared" ca="1" si="706"/>
        <v>130</v>
      </c>
      <c r="F3499" s="1">
        <f t="shared" ca="1" si="707"/>
        <v>109</v>
      </c>
      <c r="G3499" s="1">
        <f t="shared" ca="1" si="708"/>
        <v>1978</v>
      </c>
      <c r="H3499" s="1" t="str">
        <f ca="1">IFERROR(INDEX(Varmeinstallation!B:B,MATCH(INDIRECT($A$1&amp;"L"&amp;A3499)*1,Varmeinstallation!A:A,0)),"Ingen varmeinstallationer")</f>
        <v>Fjernvarme/blokvarme (radiatorsystemer eller varmluftanlæg)</v>
      </c>
      <c r="I3499" s="1" t="str">
        <f ca="1">IFERROR(INDEX(Opvarmningsmiddel!B:B,MATCH(INDIRECT($A$1&amp;"M"&amp;A3499)*1,Opvarmningsmiddel!A:A,0)),"")</f>
        <v/>
      </c>
      <c r="J3499" s="1">
        <f t="shared" ca="1" si="709"/>
        <v>0</v>
      </c>
      <c r="K3499" s="1" t="str">
        <f ca="1">IFERROR(INDEX(Relationstabel!$C$3:$K$10,MATCH(VALUE(INDIRECT($A$1&amp;"L"&amp;A3499)),Relationstabel!$A$3:$A$10,0),MATCH(IFERROR(VALUE(INDIRECT($A$1&amp;"M"&amp;A3499)),0),Relationstabel!$C$1:$K$1,0)),"Ingen varmeinstallationer")</f>
        <v>Fjernvarme/ Blokvarme</v>
      </c>
      <c r="L3499" s="1" t="str">
        <f ca="1">INDEX(Anvendelseskode!B:B,MATCH($E3499,Anvendelseskode!$A:$A,0))</f>
        <v>Række-, kæde-, dobbelthus (lodret adskillelse mellem enhederne)</v>
      </c>
      <c r="M3499" s="1" t="str">
        <f ca="1">INDEX(Anvendelseskode!C:C,MATCH($E3499,Anvendelseskode!$A:$A,0))</f>
        <v>Række-, kæde og dobbelthuse</v>
      </c>
      <c r="N3499" s="1" t="str">
        <f ca="1">INDEX(Anvendelseskode!D:D,MATCH($E3499,Anvendelseskode!$A:$A,0))</f>
        <v>Private husholdninger</v>
      </c>
      <c r="O3499" s="1" t="str">
        <f ca="1">IFERROR(INDEX(SBi!$2:$2,MATCH(G3499,SBi!$1:$1,1)),SBi!$K$2)</f>
        <v>1973-1978</v>
      </c>
      <c r="P3499" s="1">
        <f ca="1">IFERROR(INDEX(SBi!$C$3:$K$28,MATCH(E3499,SBi!$B$3:$B$28,0),MATCH(O3499,SBi!$C$2:$K$2,0)),0)</f>
        <v>112.6</v>
      </c>
      <c r="Q3499" s="19">
        <f t="shared" ca="1" si="710"/>
        <v>12.273399999999999</v>
      </c>
      <c r="R3499" s="19" t="str">
        <f ca="1">IFERROR(INDEX(VpD!$2:$2,MATCH(G3499,VpD!$1:$1,1)),VpD!$I$2)</f>
        <v>1973-1978</v>
      </c>
      <c r="S3499" s="1">
        <f ca="1">IFERROR(INDEX(VpD!$C$3:$I$27,MATCH(E3499,VpD!$B$3:$B$27,0),MATCH(R3499,VpD!$C$2:$I$2,0)),0)</f>
        <v>98</v>
      </c>
      <c r="T3499" s="19">
        <f t="shared" ca="1" si="711"/>
        <v>10.682</v>
      </c>
      <c r="U3499" s="14" t="str">
        <f t="shared" ca="1" si="712"/>
        <v xml:space="preserve">713518.55 </v>
      </c>
      <c r="V3499" s="14" t="str">
        <f t="shared" ca="1" si="713"/>
        <v>6169698.93</v>
      </c>
      <c r="W3499" s="14" t="str">
        <f t="shared" ca="1" si="714"/>
        <v>POINT(713518.55 6169698.93)</v>
      </c>
      <c r="X3499" s="14" t="str">
        <f>IFERROR(INDEX(BygningOmraade!B:B,MATCH(A3499,BygningOmraade!A:A,0)),"")</f>
        <v/>
      </c>
    </row>
    <row r="3500" spans="1:24" s="14" customFormat="1" x14ac:dyDescent="0.25">
      <c r="A3500" s="14">
        <f t="shared" si="702"/>
        <v>3500</v>
      </c>
      <c r="B3500" s="14" t="str">
        <f t="shared" ca="1" si="703"/>
        <v>ceac5aa4-ed7b-4bed-beee-6d6042c06d24</v>
      </c>
      <c r="C3500" s="14" t="str">
        <f t="shared" ca="1" si="704"/>
        <v>0a3f507e-239c-32b8-e044-0003ba298018</v>
      </c>
      <c r="D3500" s="14">
        <f t="shared" ca="1" si="705"/>
        <v>996595</v>
      </c>
      <c r="E3500" s="1">
        <f t="shared" ca="1" si="706"/>
        <v>120</v>
      </c>
      <c r="F3500" s="1">
        <f t="shared" ca="1" si="707"/>
        <v>102</v>
      </c>
      <c r="G3500" s="1">
        <f t="shared" ca="1" si="708"/>
        <v>1985</v>
      </c>
      <c r="H3500" s="1" t="str">
        <f ca="1">IFERROR(INDEX(Varmeinstallation!B:B,MATCH(INDIRECT($A$1&amp;"L"&amp;A3500)*1,Varmeinstallation!A:A,0)),"Ingen varmeinstallationer")</f>
        <v>Elovne, elpaneler</v>
      </c>
      <c r="I3500" s="1" t="str">
        <f ca="1">IFERROR(INDEX(Opvarmningsmiddel!B:B,MATCH(INDIRECT($A$1&amp;"M"&amp;A3500)*1,Opvarmningsmiddel!A:A,0)),"")</f>
        <v>Elektricitet</v>
      </c>
      <c r="J3500" s="1">
        <f t="shared" ca="1" si="709"/>
        <v>2</v>
      </c>
      <c r="K3500" s="1" t="str">
        <f ca="1">IFERROR(INDEX(Relationstabel!$C$3:$K$10,MATCH(VALUE(INDIRECT($A$1&amp;"L"&amp;A3500)),Relationstabel!$A$3:$A$10,0),MATCH(IFERROR(VALUE(INDIRECT($A$1&amp;"M"&amp;A3500)),0),Relationstabel!$C$1:$K$1,0)),"Ingen varmeinstallationer")</f>
        <v>Elvarme</v>
      </c>
      <c r="L3500" s="1" t="str">
        <f ca="1">INDEX(Anvendelseskode!B:B,MATCH($E3500,Anvendelseskode!$A:$A,0))</f>
        <v>Fritliggende enfamilieshus (parcelhus)</v>
      </c>
      <c r="M3500" s="1" t="str">
        <f ca="1">INDEX(Anvendelseskode!C:C,MATCH($E3500,Anvendelseskode!$A:$A,0))</f>
        <v>Parcelhuse</v>
      </c>
      <c r="N3500" s="1" t="str">
        <f ca="1">INDEX(Anvendelseskode!D:D,MATCH($E3500,Anvendelseskode!$A:$A,0))</f>
        <v>Private husholdninger</v>
      </c>
      <c r="O3500" s="1" t="str">
        <f ca="1">IFERROR(INDEX(SBi!$2:$2,MATCH(G3500,SBi!$1:$1,1)),SBi!$K$2)</f>
        <v>1979-1998</v>
      </c>
      <c r="P3500" s="1">
        <f ca="1">IFERROR(INDEX(SBi!$C$3:$K$28,MATCH(E3500,SBi!$B$3:$B$28,0),MATCH(O3500,SBi!$C$2:$K$2,0)),0)</f>
        <v>105.4</v>
      </c>
      <c r="Q3500" s="19">
        <f t="shared" ca="1" si="710"/>
        <v>10.750800000000002</v>
      </c>
      <c r="R3500" s="19" t="str">
        <f ca="1">IFERROR(INDEX(VpD!$2:$2,MATCH(G3500,VpD!$1:$1,1)),VpD!$I$2)</f>
        <v>1979-1998</v>
      </c>
      <c r="S3500" s="1">
        <f ca="1">IFERROR(INDEX(VpD!$C$3:$I$27,MATCH(E3500,VpD!$B$3:$B$27,0),MATCH(R3500,VpD!$C$2:$I$2,0)),0)</f>
        <v>90</v>
      </c>
      <c r="T3500" s="19">
        <f t="shared" ca="1" si="711"/>
        <v>9.18</v>
      </c>
      <c r="U3500" s="14" t="str">
        <f t="shared" ca="1" si="712"/>
        <v xml:space="preserve">713182.52 </v>
      </c>
      <c r="V3500" s="14" t="str">
        <f t="shared" ca="1" si="713"/>
        <v>6168506.38</v>
      </c>
      <c r="W3500" s="14" t="str">
        <f t="shared" ca="1" si="714"/>
        <v>POINT(713182.52 6168506.38)</v>
      </c>
      <c r="X3500" s="14" t="str">
        <f>IFERROR(INDEX(BygningOmraade!B:B,MATCH(A3500,BygningOmraade!A:A,0)),"")</f>
        <v/>
      </c>
    </row>
    <row r="3501" spans="1:24" s="14" customFormat="1" x14ac:dyDescent="0.25">
      <c r="A3501" s="14">
        <f t="shared" si="702"/>
        <v>3501</v>
      </c>
      <c r="B3501" s="14" t="str">
        <f t="shared" ca="1" si="703"/>
        <v>ceb8bd21-b242-4d87-8444-c7e9ebe17cbb</v>
      </c>
      <c r="C3501" s="14" t="str">
        <f t="shared" ca="1" si="704"/>
        <v>4591b5f9-a6fd-0dd9-e044-0003ba298018</v>
      </c>
      <c r="D3501" s="14">
        <f t="shared" ca="1" si="705"/>
        <v>2691229</v>
      </c>
      <c r="E3501" s="1">
        <f t="shared" ca="1" si="706"/>
        <v>130</v>
      </c>
      <c r="F3501" s="1">
        <f t="shared" ca="1" si="707"/>
        <v>108</v>
      </c>
      <c r="G3501" s="1">
        <f t="shared" ca="1" si="708"/>
        <v>2008</v>
      </c>
      <c r="H3501" s="1" t="str">
        <f ca="1">IFERROR(INDEX(Varmeinstallation!B:B,MATCH(INDIRECT($A$1&amp;"L"&amp;A3501)*1,Varmeinstallation!A:A,0)),"Ingen varmeinstallationer")</f>
        <v>Centralvarme fra eget anlæg, et-kammer fyr</v>
      </c>
      <c r="I3501" s="1" t="str">
        <f ca="1">IFERROR(INDEX(Opvarmningsmiddel!B:B,MATCH(INDIRECT($A$1&amp;"M"&amp;A3501)*1,Opvarmningsmiddel!A:A,0)),"")</f>
        <v>Naturgas</v>
      </c>
      <c r="J3501" s="1">
        <f t="shared" ca="1" si="709"/>
        <v>90</v>
      </c>
      <c r="K3501" s="1" t="str">
        <f ca="1">IFERROR(INDEX(Relationstabel!$C$3:$K$10,MATCH(VALUE(INDIRECT($A$1&amp;"L"&amp;A3501)),Relationstabel!$A$3:$A$10,0),MATCH(IFERROR(VALUE(INDIRECT($A$1&amp;"M"&amp;A3501)),0),Relationstabel!$C$1:$K$1,0)),"Ingen varmeinstallationer")</f>
        <v>Naturgas</v>
      </c>
      <c r="L3501" s="1" t="str">
        <f ca="1">INDEX(Anvendelseskode!B:B,MATCH($E3501,Anvendelseskode!$A:$A,0))</f>
        <v>Række-, kæde-, dobbelthus (lodret adskillelse mellem enhederne)</v>
      </c>
      <c r="M3501" s="1" t="str">
        <f ca="1">INDEX(Anvendelseskode!C:C,MATCH($E3501,Anvendelseskode!$A:$A,0))</f>
        <v>Række-, kæde og dobbelthuse</v>
      </c>
      <c r="N3501" s="1" t="str">
        <f ca="1">INDEX(Anvendelseskode!D:D,MATCH($E3501,Anvendelseskode!$A:$A,0))</f>
        <v>Private husholdninger</v>
      </c>
      <c r="O3501" s="1" t="str">
        <f ca="1">IFERROR(INDEX(SBi!$2:$2,MATCH(G3501,SBi!$1:$1,1)),SBi!$K$2)</f>
        <v>Efter 2006</v>
      </c>
      <c r="P3501" s="1">
        <f ca="1">IFERROR(INDEX(SBi!$C$3:$K$28,MATCH(E3501,SBi!$B$3:$B$28,0),MATCH(O3501,SBi!$C$2:$K$2,0)),0)</f>
        <v>66.400000000000006</v>
      </c>
      <c r="Q3501" s="19">
        <f t="shared" ca="1" si="710"/>
        <v>7.1712000000000007</v>
      </c>
      <c r="R3501" s="19" t="str">
        <f ca="1">IFERROR(INDEX(VpD!$2:$2,MATCH(G3501,VpD!$1:$1,1)),VpD!$I$2)</f>
        <v>&gt;1998</v>
      </c>
      <c r="S3501" s="1">
        <f ca="1">IFERROR(INDEX(VpD!$C$3:$I$27,MATCH(E3501,VpD!$B$3:$B$27,0),MATCH(R3501,VpD!$C$2:$I$2,0)),0)</f>
        <v>65</v>
      </c>
      <c r="T3501" s="19">
        <f t="shared" ca="1" si="711"/>
        <v>7.02</v>
      </c>
      <c r="U3501" s="14" t="str">
        <f t="shared" ca="1" si="712"/>
        <v xml:space="preserve">712534.97 </v>
      </c>
      <c r="V3501" s="14" t="str">
        <f t="shared" ca="1" si="713"/>
        <v>6168788.41</v>
      </c>
      <c r="W3501" s="14" t="str">
        <f t="shared" ca="1" si="714"/>
        <v>POINT(712534.97 6168788.41)</v>
      </c>
      <c r="X3501" s="14" t="str">
        <f>IFERROR(INDEX(BygningOmraade!B:B,MATCH(A3501,BygningOmraade!A:A,0)),"")</f>
        <v/>
      </c>
    </row>
    <row r="3502" spans="1:24" s="14" customFormat="1" x14ac:dyDescent="0.25">
      <c r="A3502" s="14">
        <f t="shared" si="702"/>
        <v>3502</v>
      </c>
      <c r="B3502" s="14" t="str">
        <f t="shared" ca="1" si="703"/>
        <v>cecd3ce0-7eb7-4e48-99fa-7af08afbf57d</v>
      </c>
      <c r="C3502" s="14" t="str">
        <f t="shared" ca="1" si="704"/>
        <v>0a3f507e-2367-32b8-e044-0003ba298018</v>
      </c>
      <c r="D3502" s="14">
        <f t="shared" ca="1" si="705"/>
        <v>995779</v>
      </c>
      <c r="E3502" s="1">
        <f t="shared" ca="1" si="706"/>
        <v>120</v>
      </c>
      <c r="F3502" s="1">
        <f t="shared" ca="1" si="707"/>
        <v>155</v>
      </c>
      <c r="G3502" s="1">
        <f t="shared" ca="1" si="708"/>
        <v>1977</v>
      </c>
      <c r="H3502" s="1" t="str">
        <f ca="1">IFERROR(INDEX(Varmeinstallation!B:B,MATCH(INDIRECT($A$1&amp;"L"&amp;A3502)*1,Varmeinstallation!A:A,0)),"Ingen varmeinstallationer")</f>
        <v>Centralvarme fra eget anlæg, et-kammer fyr</v>
      </c>
      <c r="I3502" s="1" t="str">
        <f ca="1">IFERROR(INDEX(Opvarmningsmiddel!B:B,MATCH(INDIRECT($A$1&amp;"M"&amp;A3502)*1,Opvarmningsmiddel!A:A,0)),"")</f>
        <v>Naturgas</v>
      </c>
      <c r="J3502" s="1">
        <f t="shared" ca="1" si="709"/>
        <v>0</v>
      </c>
      <c r="K3502" s="1" t="str">
        <f ca="1">IFERROR(INDEX(Relationstabel!$C$3:$K$10,MATCH(VALUE(INDIRECT($A$1&amp;"L"&amp;A3502)),Relationstabel!$A$3:$A$10,0),MATCH(IFERROR(VALUE(INDIRECT($A$1&amp;"M"&amp;A3502)),0),Relationstabel!$C$1:$K$1,0)),"Ingen varmeinstallationer")</f>
        <v>Naturgas</v>
      </c>
      <c r="L3502" s="1" t="str">
        <f ca="1">INDEX(Anvendelseskode!B:B,MATCH($E3502,Anvendelseskode!$A:$A,0))</f>
        <v>Fritliggende enfamilieshus (parcelhus)</v>
      </c>
      <c r="M3502" s="1" t="str">
        <f ca="1">INDEX(Anvendelseskode!C:C,MATCH($E3502,Anvendelseskode!$A:$A,0))</f>
        <v>Parcelhuse</v>
      </c>
      <c r="N3502" s="1" t="str">
        <f ca="1">INDEX(Anvendelseskode!D:D,MATCH($E3502,Anvendelseskode!$A:$A,0))</f>
        <v>Private husholdninger</v>
      </c>
      <c r="O3502" s="1" t="str">
        <f ca="1">IFERROR(INDEX(SBi!$2:$2,MATCH(G3502,SBi!$1:$1,1)),SBi!$K$2)</f>
        <v>1973-1978</v>
      </c>
      <c r="P3502" s="1">
        <f ca="1">IFERROR(INDEX(SBi!$C$3:$K$28,MATCH(E3502,SBi!$B$3:$B$28,0),MATCH(O3502,SBi!$C$2:$K$2,0)),0)</f>
        <v>119.8</v>
      </c>
      <c r="Q3502" s="19">
        <f t="shared" ca="1" si="710"/>
        <v>18.568999999999999</v>
      </c>
      <c r="R3502" s="19" t="str">
        <f ca="1">IFERROR(INDEX(VpD!$2:$2,MATCH(G3502,VpD!$1:$1,1)),VpD!$I$2)</f>
        <v>1973-1978</v>
      </c>
      <c r="S3502" s="1">
        <f ca="1">IFERROR(INDEX(VpD!$C$3:$I$27,MATCH(E3502,VpD!$B$3:$B$27,0),MATCH(R3502,VpD!$C$2:$I$2,0)),0)</f>
        <v>117</v>
      </c>
      <c r="T3502" s="19">
        <f t="shared" ca="1" si="711"/>
        <v>18.135000000000002</v>
      </c>
      <c r="U3502" s="14" t="str">
        <f t="shared" ca="1" si="712"/>
        <v xml:space="preserve">712152.4 </v>
      </c>
      <c r="V3502" s="14" t="str">
        <f t="shared" ca="1" si="713"/>
        <v>6169407.63</v>
      </c>
      <c r="W3502" s="14" t="str">
        <f t="shared" ca="1" si="714"/>
        <v>POINT(712152.4 6169407.63)</v>
      </c>
      <c r="X3502" s="14" t="str">
        <f>IFERROR(INDEX(BygningOmraade!B:B,MATCH(A3502,BygningOmraade!A:A,0)),"")</f>
        <v/>
      </c>
    </row>
    <row r="3503" spans="1:24" s="14" customFormat="1" x14ac:dyDescent="0.25">
      <c r="A3503" s="14">
        <f t="shared" si="702"/>
        <v>3503</v>
      </c>
      <c r="B3503" s="14" t="str">
        <f t="shared" ca="1" si="703"/>
        <v>ced5fce2-26cd-4f84-87e9-a30583f87225</v>
      </c>
      <c r="C3503" s="14" t="str">
        <f t="shared" ca="1" si="704"/>
        <v>0a3f507e-1d57-32b8-e044-0003ba298018</v>
      </c>
      <c r="D3503" s="14">
        <f t="shared" ca="1" si="705"/>
        <v>995581</v>
      </c>
      <c r="E3503" s="1">
        <f t="shared" ca="1" si="706"/>
        <v>120</v>
      </c>
      <c r="F3503" s="1">
        <f t="shared" ca="1" si="707"/>
        <v>188</v>
      </c>
      <c r="G3503" s="1">
        <f t="shared" ca="1" si="708"/>
        <v>1986</v>
      </c>
      <c r="H3503" s="1" t="str">
        <f ca="1">IFERROR(INDEX(Varmeinstallation!B:B,MATCH(INDIRECT($A$1&amp;"L"&amp;A3503)*1,Varmeinstallation!A:A,0)),"Ingen varmeinstallationer")</f>
        <v>Centralvarme fra eget anlæg, et-kammer fyr</v>
      </c>
      <c r="I3503" s="1" t="str">
        <f ca="1">IFERROR(INDEX(Opvarmningsmiddel!B:B,MATCH(INDIRECT($A$1&amp;"M"&amp;A3503)*1,Opvarmningsmiddel!A:A,0)),"")</f>
        <v>Naturgas</v>
      </c>
      <c r="J3503" s="1">
        <f t="shared" ca="1" si="709"/>
        <v>0</v>
      </c>
      <c r="K3503" s="1" t="str">
        <f ca="1">IFERROR(INDEX(Relationstabel!$C$3:$K$10,MATCH(VALUE(INDIRECT($A$1&amp;"L"&amp;A3503)),Relationstabel!$A$3:$A$10,0),MATCH(IFERROR(VALUE(INDIRECT($A$1&amp;"M"&amp;A3503)),0),Relationstabel!$C$1:$K$1,0)),"Ingen varmeinstallationer")</f>
        <v>Naturgas</v>
      </c>
      <c r="L3503" s="1" t="str">
        <f ca="1">INDEX(Anvendelseskode!B:B,MATCH($E3503,Anvendelseskode!$A:$A,0))</f>
        <v>Fritliggende enfamilieshus (parcelhus)</v>
      </c>
      <c r="M3503" s="1" t="str">
        <f ca="1">INDEX(Anvendelseskode!C:C,MATCH($E3503,Anvendelseskode!$A:$A,0))</f>
        <v>Parcelhuse</v>
      </c>
      <c r="N3503" s="1" t="str">
        <f ca="1">INDEX(Anvendelseskode!D:D,MATCH($E3503,Anvendelseskode!$A:$A,0))</f>
        <v>Private husholdninger</v>
      </c>
      <c r="O3503" s="1" t="str">
        <f ca="1">IFERROR(INDEX(SBi!$2:$2,MATCH(G3503,SBi!$1:$1,1)),SBi!$K$2)</f>
        <v>1979-1998</v>
      </c>
      <c r="P3503" s="1">
        <f ca="1">IFERROR(INDEX(SBi!$C$3:$K$28,MATCH(E3503,SBi!$B$3:$B$28,0),MATCH(O3503,SBi!$C$2:$K$2,0)),0)</f>
        <v>105.4</v>
      </c>
      <c r="Q3503" s="19">
        <f t="shared" ca="1" si="710"/>
        <v>19.815200000000001</v>
      </c>
      <c r="R3503" s="19" t="str">
        <f ca="1">IFERROR(INDEX(VpD!$2:$2,MATCH(G3503,VpD!$1:$1,1)),VpD!$I$2)</f>
        <v>1979-1998</v>
      </c>
      <c r="S3503" s="1">
        <f ca="1">IFERROR(INDEX(VpD!$C$3:$I$27,MATCH(E3503,VpD!$B$3:$B$27,0),MATCH(R3503,VpD!$C$2:$I$2,0)),0)</f>
        <v>90</v>
      </c>
      <c r="T3503" s="19">
        <f t="shared" ca="1" si="711"/>
        <v>16.920000000000002</v>
      </c>
      <c r="U3503" s="14" t="str">
        <f t="shared" ca="1" si="712"/>
        <v xml:space="preserve">711912.32 </v>
      </c>
      <c r="V3503" s="14" t="str">
        <f t="shared" ca="1" si="713"/>
        <v>6170388.12</v>
      </c>
      <c r="W3503" s="14" t="str">
        <f t="shared" ca="1" si="714"/>
        <v>POINT(711912.32 6170388.12)</v>
      </c>
      <c r="X3503" s="14" t="str">
        <f>IFERROR(INDEX(BygningOmraade!B:B,MATCH(A3503,BygningOmraade!A:A,0)),"")</f>
        <v/>
      </c>
    </row>
    <row r="3504" spans="1:24" s="14" customFormat="1" x14ac:dyDescent="0.25">
      <c r="A3504" s="14">
        <f t="shared" si="702"/>
        <v>3504</v>
      </c>
      <c r="B3504" s="14" t="str">
        <f t="shared" ca="1" si="703"/>
        <v>ced8a041-05d8-4a6d-8f77-c523f2bac7dc</v>
      </c>
      <c r="C3504" s="14" t="str">
        <f t="shared" ca="1" si="704"/>
        <v>0a3f507e-2436-32b8-e044-0003ba298018</v>
      </c>
      <c r="D3504" s="14">
        <f t="shared" ca="1" si="705"/>
        <v>2589271</v>
      </c>
      <c r="E3504" s="1">
        <f t="shared" ca="1" si="706"/>
        <v>130</v>
      </c>
      <c r="F3504" s="1">
        <f t="shared" ca="1" si="707"/>
        <v>103</v>
      </c>
      <c r="G3504" s="1">
        <f t="shared" ca="1" si="708"/>
        <v>2002</v>
      </c>
      <c r="H3504" s="1" t="str">
        <f ca="1">IFERROR(INDEX(Varmeinstallation!B:B,MATCH(INDIRECT($A$1&amp;"L"&amp;A3504)*1,Varmeinstallation!A:A,0)),"Ingen varmeinstallationer")</f>
        <v>Centralvarme fra eget anlæg, et-kammer fyr</v>
      </c>
      <c r="I3504" s="1" t="str">
        <f ca="1">IFERROR(INDEX(Opvarmningsmiddel!B:B,MATCH(INDIRECT($A$1&amp;"M"&amp;A3504)*1,Opvarmningsmiddel!A:A,0)),"")</f>
        <v>Naturgas</v>
      </c>
      <c r="J3504" s="1">
        <f t="shared" ca="1" si="709"/>
        <v>90</v>
      </c>
      <c r="K3504" s="1" t="str">
        <f ca="1">IFERROR(INDEX(Relationstabel!$C$3:$K$10,MATCH(VALUE(INDIRECT($A$1&amp;"L"&amp;A3504)),Relationstabel!$A$3:$A$10,0),MATCH(IFERROR(VALUE(INDIRECT($A$1&amp;"M"&amp;A3504)),0),Relationstabel!$C$1:$K$1,0)),"Ingen varmeinstallationer")</f>
        <v>Naturgas</v>
      </c>
      <c r="L3504" s="1" t="str">
        <f ca="1">INDEX(Anvendelseskode!B:B,MATCH($E3504,Anvendelseskode!$A:$A,0))</f>
        <v>Række-, kæde-, dobbelthus (lodret adskillelse mellem enhederne)</v>
      </c>
      <c r="M3504" s="1" t="str">
        <f ca="1">INDEX(Anvendelseskode!C:C,MATCH($E3504,Anvendelseskode!$A:$A,0))</f>
        <v>Række-, kæde og dobbelthuse</v>
      </c>
      <c r="N3504" s="1" t="str">
        <f ca="1">INDEX(Anvendelseskode!D:D,MATCH($E3504,Anvendelseskode!$A:$A,0))</f>
        <v>Private husholdninger</v>
      </c>
      <c r="O3504" s="1" t="str">
        <f ca="1">IFERROR(INDEX(SBi!$2:$2,MATCH(G3504,SBi!$1:$1,1)),SBi!$K$2)</f>
        <v>1999-2006</v>
      </c>
      <c r="P3504" s="1">
        <f ca="1">IFERROR(INDEX(SBi!$C$3:$K$28,MATCH(E3504,SBi!$B$3:$B$28,0),MATCH(O3504,SBi!$C$2:$K$2,0)),0)</f>
        <v>81.5</v>
      </c>
      <c r="Q3504" s="19">
        <f t="shared" ca="1" si="710"/>
        <v>8.3945000000000007</v>
      </c>
      <c r="R3504" s="19" t="str">
        <f ca="1">IFERROR(INDEX(VpD!$2:$2,MATCH(G3504,VpD!$1:$1,1)),VpD!$I$2)</f>
        <v>&gt;1998</v>
      </c>
      <c r="S3504" s="1">
        <f ca="1">IFERROR(INDEX(VpD!$C$3:$I$27,MATCH(E3504,VpD!$B$3:$B$27,0),MATCH(R3504,VpD!$C$2:$I$2,0)),0)</f>
        <v>65</v>
      </c>
      <c r="T3504" s="19">
        <f t="shared" ca="1" si="711"/>
        <v>6.6950000000000003</v>
      </c>
      <c r="U3504" s="14" t="str">
        <f t="shared" ca="1" si="712"/>
        <v xml:space="preserve">713887.65 </v>
      </c>
      <c r="V3504" s="14" t="str">
        <f t="shared" ca="1" si="713"/>
        <v>6168717.31</v>
      </c>
      <c r="W3504" s="14" t="str">
        <f t="shared" ca="1" si="714"/>
        <v>POINT(713887.65 6168717.31)</v>
      </c>
      <c r="X3504" s="14" t="str">
        <f>IFERROR(INDEX(BygningOmraade!B:B,MATCH(A3504,BygningOmraade!A:A,0)),"")</f>
        <v/>
      </c>
    </row>
    <row r="3505" spans="1:24" s="14" customFormat="1" x14ac:dyDescent="0.25">
      <c r="A3505" s="14">
        <f t="shared" si="702"/>
        <v>3505</v>
      </c>
      <c r="B3505" s="14" t="str">
        <f t="shared" ca="1" si="703"/>
        <v>ceeaf52c-b688-4870-bb64-f18326fccded</v>
      </c>
      <c r="C3505" s="14" t="str">
        <f t="shared" ca="1" si="704"/>
        <v>0a3f507e-1ee5-32b8-e044-0003ba298018</v>
      </c>
      <c r="D3505" s="14">
        <f t="shared" ca="1" si="705"/>
        <v>995051</v>
      </c>
      <c r="E3505" s="1">
        <f t="shared" ca="1" si="706"/>
        <v>130</v>
      </c>
      <c r="F3505" s="1">
        <f t="shared" ca="1" si="707"/>
        <v>107</v>
      </c>
      <c r="G3505" s="1">
        <f t="shared" ca="1" si="708"/>
        <v>1969</v>
      </c>
      <c r="H3505" s="1" t="str">
        <f ca="1">IFERROR(INDEX(Varmeinstallation!B:B,MATCH(INDIRECT($A$1&amp;"L"&amp;A3505)*1,Varmeinstallation!A:A,0)),"Ingen varmeinstallationer")</f>
        <v>Fjernvarme/blokvarme (radiatorsystemer eller varmluftanlæg)</v>
      </c>
      <c r="I3505" s="1" t="str">
        <f ca="1">IFERROR(INDEX(Opvarmningsmiddel!B:B,MATCH(INDIRECT($A$1&amp;"M"&amp;A3505)*1,Opvarmningsmiddel!A:A,0)),"")</f>
        <v/>
      </c>
      <c r="J3505" s="1">
        <f t="shared" ca="1" si="709"/>
        <v>0</v>
      </c>
      <c r="K3505" s="1" t="str">
        <f ca="1">IFERROR(INDEX(Relationstabel!$C$3:$K$10,MATCH(VALUE(INDIRECT($A$1&amp;"L"&amp;A3505)),Relationstabel!$A$3:$A$10,0),MATCH(IFERROR(VALUE(INDIRECT($A$1&amp;"M"&amp;A3505)),0),Relationstabel!$C$1:$K$1,0)),"Ingen varmeinstallationer")</f>
        <v>Fjernvarme/ Blokvarme</v>
      </c>
      <c r="L3505" s="1" t="str">
        <f ca="1">INDEX(Anvendelseskode!B:B,MATCH($E3505,Anvendelseskode!$A:$A,0))</f>
        <v>Række-, kæde-, dobbelthus (lodret adskillelse mellem enhederne)</v>
      </c>
      <c r="M3505" s="1" t="str">
        <f ca="1">INDEX(Anvendelseskode!C:C,MATCH($E3505,Anvendelseskode!$A:$A,0))</f>
        <v>Række-, kæde og dobbelthuse</v>
      </c>
      <c r="N3505" s="1" t="str">
        <f ca="1">INDEX(Anvendelseskode!D:D,MATCH($E3505,Anvendelseskode!$A:$A,0))</f>
        <v>Private husholdninger</v>
      </c>
      <c r="O3505" s="1" t="str">
        <f ca="1">IFERROR(INDEX(SBi!$2:$2,MATCH(G3505,SBi!$1:$1,1)),SBi!$K$2)</f>
        <v>1961-1972</v>
      </c>
      <c r="P3505" s="1">
        <f ca="1">IFERROR(INDEX(SBi!$C$3:$K$28,MATCH(E3505,SBi!$B$3:$B$28,0),MATCH(O3505,SBi!$C$2:$K$2,0)),0)</f>
        <v>119.9</v>
      </c>
      <c r="Q3505" s="19">
        <f t="shared" ca="1" si="710"/>
        <v>12.829300000000002</v>
      </c>
      <c r="R3505" s="19" t="str">
        <f ca="1">IFERROR(INDEX(VpD!$2:$2,MATCH(G3505,VpD!$1:$1,1)),VpD!$I$2)</f>
        <v>1961-1972</v>
      </c>
      <c r="S3505" s="1">
        <f ca="1">IFERROR(INDEX(VpD!$C$3:$I$27,MATCH(E3505,VpD!$B$3:$B$27,0),MATCH(R3505,VpD!$C$2:$I$2,0)),0)</f>
        <v>120</v>
      </c>
      <c r="T3505" s="19">
        <f t="shared" ca="1" si="711"/>
        <v>12.84</v>
      </c>
      <c r="U3505" s="14" t="str">
        <f t="shared" ca="1" si="712"/>
        <v xml:space="preserve">711700.97 </v>
      </c>
      <c r="V3505" s="14" t="str">
        <f t="shared" ca="1" si="713"/>
        <v>6172147.49</v>
      </c>
      <c r="W3505" s="14" t="str">
        <f t="shared" ca="1" si="714"/>
        <v>POINT(711700.97 6172147.49)</v>
      </c>
      <c r="X3505" s="14" t="str">
        <f>IFERROR(INDEX(BygningOmraade!B:B,MATCH(A3505,BygningOmraade!A:A,0)),"")</f>
        <v/>
      </c>
    </row>
    <row r="3506" spans="1:24" s="14" customFormat="1" x14ac:dyDescent="0.25">
      <c r="A3506" s="14">
        <f t="shared" si="702"/>
        <v>3506</v>
      </c>
      <c r="B3506" s="14" t="str">
        <f t="shared" ca="1" si="703"/>
        <v>cf293dd5-fe8c-4d9d-a003-9ffea8e9c070</v>
      </c>
      <c r="C3506" s="14" t="str">
        <f t="shared" ca="1" si="704"/>
        <v>0a3f507e-221b-32b8-e044-0003ba298018</v>
      </c>
      <c r="D3506" s="14">
        <f t="shared" ca="1" si="705"/>
        <v>995977</v>
      </c>
      <c r="E3506" s="1">
        <f t="shared" ca="1" si="706"/>
        <v>120</v>
      </c>
      <c r="F3506" s="1">
        <f t="shared" ca="1" si="707"/>
        <v>155</v>
      </c>
      <c r="G3506" s="1">
        <f t="shared" ca="1" si="708"/>
        <v>1988</v>
      </c>
      <c r="H3506" s="1" t="str">
        <f ca="1">IFERROR(INDEX(Varmeinstallation!B:B,MATCH(INDIRECT($A$1&amp;"L"&amp;A3506)*1,Varmeinstallation!A:A,0)),"Ingen varmeinstallationer")</f>
        <v>Centralvarme fra eget anlæg, et-kammer fyr</v>
      </c>
      <c r="I3506" s="1" t="str">
        <f ca="1">IFERROR(INDEX(Opvarmningsmiddel!B:B,MATCH(INDIRECT($A$1&amp;"M"&amp;A3506)*1,Opvarmningsmiddel!A:A,0)),"")</f>
        <v>Naturgas</v>
      </c>
      <c r="J3506" s="1">
        <f t="shared" ca="1" si="709"/>
        <v>0</v>
      </c>
      <c r="K3506" s="1" t="str">
        <f ca="1">IFERROR(INDEX(Relationstabel!$C$3:$K$10,MATCH(VALUE(INDIRECT($A$1&amp;"L"&amp;A3506)),Relationstabel!$A$3:$A$10,0),MATCH(IFERROR(VALUE(INDIRECT($A$1&amp;"M"&amp;A3506)),0),Relationstabel!$C$1:$K$1,0)),"Ingen varmeinstallationer")</f>
        <v>Naturgas</v>
      </c>
      <c r="L3506" s="1" t="str">
        <f ca="1">INDEX(Anvendelseskode!B:B,MATCH($E3506,Anvendelseskode!$A:$A,0))</f>
        <v>Fritliggende enfamilieshus (parcelhus)</v>
      </c>
      <c r="M3506" s="1" t="str">
        <f ca="1">INDEX(Anvendelseskode!C:C,MATCH($E3506,Anvendelseskode!$A:$A,0))</f>
        <v>Parcelhuse</v>
      </c>
      <c r="N3506" s="1" t="str">
        <f ca="1">INDEX(Anvendelseskode!D:D,MATCH($E3506,Anvendelseskode!$A:$A,0))</f>
        <v>Private husholdninger</v>
      </c>
      <c r="O3506" s="1" t="str">
        <f ca="1">IFERROR(INDEX(SBi!$2:$2,MATCH(G3506,SBi!$1:$1,1)),SBi!$K$2)</f>
        <v>1979-1998</v>
      </c>
      <c r="P3506" s="1">
        <f ca="1">IFERROR(INDEX(SBi!$C$3:$K$28,MATCH(E3506,SBi!$B$3:$B$28,0),MATCH(O3506,SBi!$C$2:$K$2,0)),0)</f>
        <v>105.4</v>
      </c>
      <c r="Q3506" s="19">
        <f t="shared" ca="1" si="710"/>
        <v>16.337</v>
      </c>
      <c r="R3506" s="19" t="str">
        <f ca="1">IFERROR(INDEX(VpD!$2:$2,MATCH(G3506,VpD!$1:$1,1)),VpD!$I$2)</f>
        <v>1979-1998</v>
      </c>
      <c r="S3506" s="1">
        <f ca="1">IFERROR(INDEX(VpD!$C$3:$I$27,MATCH(E3506,VpD!$B$3:$B$27,0),MATCH(R3506,VpD!$C$2:$I$2,0)),0)</f>
        <v>90</v>
      </c>
      <c r="T3506" s="19">
        <f t="shared" ca="1" si="711"/>
        <v>13.95</v>
      </c>
      <c r="U3506" s="14" t="str">
        <f t="shared" ca="1" si="712"/>
        <v xml:space="preserve">712665.92 </v>
      </c>
      <c r="V3506" s="14" t="str">
        <f t="shared" ca="1" si="713"/>
        <v>6169234.65</v>
      </c>
      <c r="W3506" s="14" t="str">
        <f t="shared" ca="1" si="714"/>
        <v>POINT(712665.92 6169234.65)</v>
      </c>
      <c r="X3506" s="14" t="str">
        <f>IFERROR(INDEX(BygningOmraade!B:B,MATCH(A3506,BygningOmraade!A:A,0)),"")</f>
        <v/>
      </c>
    </row>
    <row r="3507" spans="1:24" s="14" customFormat="1" x14ac:dyDescent="0.25">
      <c r="A3507" s="14">
        <f t="shared" si="702"/>
        <v>3507</v>
      </c>
      <c r="B3507" s="14" t="str">
        <f t="shared" ca="1" si="703"/>
        <v>cf369de8-b4b5-4205-a099-65fef93550b2</v>
      </c>
      <c r="C3507" s="14" t="str">
        <f t="shared" ca="1" si="704"/>
        <v>0a3f507e-1dd4-32b8-e044-0003ba298018</v>
      </c>
      <c r="D3507" s="14">
        <f t="shared" ca="1" si="705"/>
        <v>2540577</v>
      </c>
      <c r="E3507" s="1">
        <f t="shared" ca="1" si="706"/>
        <v>120</v>
      </c>
      <c r="F3507" s="1">
        <f t="shared" ca="1" si="707"/>
        <v>189</v>
      </c>
      <c r="G3507" s="1">
        <f t="shared" ca="1" si="708"/>
        <v>2007</v>
      </c>
      <c r="H3507" s="1" t="str">
        <f ca="1">IFERROR(INDEX(Varmeinstallation!B:B,MATCH(INDIRECT($A$1&amp;"L"&amp;A3507)*1,Varmeinstallation!A:A,0)),"Ingen varmeinstallationer")</f>
        <v>Fjernvarme/blokvarme (radiatorsystemer eller varmluftanlæg)</v>
      </c>
      <c r="I3507" s="1" t="str">
        <f ca="1">IFERROR(INDEX(Opvarmningsmiddel!B:B,MATCH(INDIRECT($A$1&amp;"M"&amp;A3507)*1,Opvarmningsmiddel!A:A,0)),"")</f>
        <v/>
      </c>
      <c r="J3507" s="1">
        <f t="shared" ca="1" si="709"/>
        <v>0</v>
      </c>
      <c r="K3507" s="1" t="str">
        <f ca="1">IFERROR(INDEX(Relationstabel!$C$3:$K$10,MATCH(VALUE(INDIRECT($A$1&amp;"L"&amp;A3507)),Relationstabel!$A$3:$A$10,0),MATCH(IFERROR(VALUE(INDIRECT($A$1&amp;"M"&amp;A3507)),0),Relationstabel!$C$1:$K$1,0)),"Ingen varmeinstallationer")</f>
        <v>Fjernvarme/ Blokvarme</v>
      </c>
      <c r="L3507" s="1" t="str">
        <f ca="1">INDEX(Anvendelseskode!B:B,MATCH($E3507,Anvendelseskode!$A:$A,0))</f>
        <v>Fritliggende enfamilieshus (parcelhus)</v>
      </c>
      <c r="M3507" s="1" t="str">
        <f ca="1">INDEX(Anvendelseskode!C:C,MATCH($E3507,Anvendelseskode!$A:$A,0))</f>
        <v>Parcelhuse</v>
      </c>
      <c r="N3507" s="1" t="str">
        <f ca="1">INDEX(Anvendelseskode!D:D,MATCH($E3507,Anvendelseskode!$A:$A,0))</f>
        <v>Private husholdninger</v>
      </c>
      <c r="O3507" s="1" t="str">
        <f ca="1">IFERROR(INDEX(SBi!$2:$2,MATCH(G3507,SBi!$1:$1,1)),SBi!$K$2)</f>
        <v>Efter 2006</v>
      </c>
      <c r="P3507" s="1">
        <f ca="1">IFERROR(INDEX(SBi!$C$3:$K$28,MATCH(E3507,SBi!$B$3:$B$28,0),MATCH(O3507,SBi!$C$2:$K$2,0)),0)</f>
        <v>67.3</v>
      </c>
      <c r="Q3507" s="19">
        <f t="shared" ca="1" si="710"/>
        <v>12.7197</v>
      </c>
      <c r="R3507" s="19" t="str">
        <f ca="1">IFERROR(INDEX(VpD!$2:$2,MATCH(G3507,VpD!$1:$1,1)),VpD!$I$2)</f>
        <v>&gt;1998</v>
      </c>
      <c r="S3507" s="1">
        <f ca="1">IFERROR(INDEX(VpD!$C$3:$I$27,MATCH(E3507,VpD!$B$3:$B$27,0),MATCH(R3507,VpD!$C$2:$I$2,0)),0)</f>
        <v>72</v>
      </c>
      <c r="T3507" s="19">
        <f t="shared" ca="1" si="711"/>
        <v>13.608000000000001</v>
      </c>
      <c r="U3507" s="14" t="str">
        <f t="shared" ca="1" si="712"/>
        <v xml:space="preserve">712002.08 </v>
      </c>
      <c r="V3507" s="14" t="str">
        <f t="shared" ca="1" si="713"/>
        <v>6172354.77</v>
      </c>
      <c r="W3507" s="14" t="str">
        <f t="shared" ca="1" si="714"/>
        <v>POINT(712002.08 6172354.77)</v>
      </c>
      <c r="X3507" s="14" t="str">
        <f>IFERROR(INDEX(BygningOmraade!B:B,MATCH(A3507,BygningOmraade!A:A,0)),"")</f>
        <v/>
      </c>
    </row>
    <row r="3508" spans="1:24" s="14" customFormat="1" x14ac:dyDescent="0.25">
      <c r="A3508" s="14">
        <f t="shared" si="702"/>
        <v>3508</v>
      </c>
      <c r="B3508" s="14" t="str">
        <f t="shared" ca="1" si="703"/>
        <v>cf55c991-284b-4416-9dfb-9e889fdcd561</v>
      </c>
      <c r="C3508" s="14" t="str">
        <f t="shared" ca="1" si="704"/>
        <v>0a3f507e-1a0e-32b8-e044-0003ba298018</v>
      </c>
      <c r="D3508" s="14">
        <f t="shared" ca="1" si="705"/>
        <v>994497</v>
      </c>
      <c r="E3508" s="1">
        <f t="shared" ca="1" si="706"/>
        <v>130</v>
      </c>
      <c r="F3508" s="1">
        <f t="shared" ca="1" si="707"/>
        <v>125</v>
      </c>
      <c r="G3508" s="1">
        <f t="shared" ca="1" si="708"/>
        <v>1975</v>
      </c>
      <c r="H3508" s="1" t="str">
        <f ca="1">IFERROR(INDEX(Varmeinstallation!B:B,MATCH(INDIRECT($A$1&amp;"L"&amp;A3508)*1,Varmeinstallation!A:A,0)),"Ingen varmeinstallationer")</f>
        <v>Fjernvarme/blokvarme (radiatorsystemer eller varmluftanlæg)</v>
      </c>
      <c r="I3508" s="1" t="str">
        <f ca="1">IFERROR(INDEX(Opvarmningsmiddel!B:B,MATCH(INDIRECT($A$1&amp;"M"&amp;A3508)*1,Opvarmningsmiddel!A:A,0)),"")</f>
        <v/>
      </c>
      <c r="J3508" s="1">
        <f t="shared" ca="1" si="709"/>
        <v>0</v>
      </c>
      <c r="K3508" s="1" t="str">
        <f ca="1">IFERROR(INDEX(Relationstabel!$C$3:$K$10,MATCH(VALUE(INDIRECT($A$1&amp;"L"&amp;A3508)),Relationstabel!$A$3:$A$10,0),MATCH(IFERROR(VALUE(INDIRECT($A$1&amp;"M"&amp;A3508)),0),Relationstabel!$C$1:$K$1,0)),"Ingen varmeinstallationer")</f>
        <v>Fjernvarme/ Blokvarme</v>
      </c>
      <c r="L3508" s="1" t="str">
        <f ca="1">INDEX(Anvendelseskode!B:B,MATCH($E3508,Anvendelseskode!$A:$A,0))</f>
        <v>Række-, kæde-, dobbelthus (lodret adskillelse mellem enhederne)</v>
      </c>
      <c r="M3508" s="1" t="str">
        <f ca="1">INDEX(Anvendelseskode!C:C,MATCH($E3508,Anvendelseskode!$A:$A,0))</f>
        <v>Række-, kæde og dobbelthuse</v>
      </c>
      <c r="N3508" s="1" t="str">
        <f ca="1">INDEX(Anvendelseskode!D:D,MATCH($E3508,Anvendelseskode!$A:$A,0))</f>
        <v>Private husholdninger</v>
      </c>
      <c r="O3508" s="1" t="str">
        <f ca="1">IFERROR(INDEX(SBi!$2:$2,MATCH(G3508,SBi!$1:$1,1)),SBi!$K$2)</f>
        <v>1973-1978</v>
      </c>
      <c r="P3508" s="1">
        <f ca="1">IFERROR(INDEX(SBi!$C$3:$K$28,MATCH(E3508,SBi!$B$3:$B$28,0),MATCH(O3508,SBi!$C$2:$K$2,0)),0)</f>
        <v>112.6</v>
      </c>
      <c r="Q3508" s="19">
        <f t="shared" ca="1" si="710"/>
        <v>14.074999999999999</v>
      </c>
      <c r="R3508" s="19" t="str">
        <f ca="1">IFERROR(INDEX(VpD!$2:$2,MATCH(G3508,VpD!$1:$1,1)),VpD!$I$2)</f>
        <v>1973-1978</v>
      </c>
      <c r="S3508" s="1">
        <f ca="1">IFERROR(INDEX(VpD!$C$3:$I$27,MATCH(E3508,VpD!$B$3:$B$27,0),MATCH(R3508,VpD!$C$2:$I$2,0)),0)</f>
        <v>98</v>
      </c>
      <c r="T3508" s="19">
        <f t="shared" ca="1" si="711"/>
        <v>12.25</v>
      </c>
      <c r="U3508" s="14" t="str">
        <f t="shared" ca="1" si="712"/>
        <v xml:space="preserve">711509.79 </v>
      </c>
      <c r="V3508" s="14" t="str">
        <f t="shared" ca="1" si="713"/>
        <v>6172326.25</v>
      </c>
      <c r="W3508" s="14" t="str">
        <f t="shared" ca="1" si="714"/>
        <v>POINT(711509.79 6172326.25)</v>
      </c>
      <c r="X3508" s="14" t="str">
        <f>IFERROR(INDEX(BygningOmraade!B:B,MATCH(A3508,BygningOmraade!A:A,0)),"")</f>
        <v/>
      </c>
    </row>
    <row r="3509" spans="1:24" s="14" customFormat="1" x14ac:dyDescent="0.25">
      <c r="A3509" s="14">
        <f t="shared" si="702"/>
        <v>3509</v>
      </c>
      <c r="B3509" s="14" t="str">
        <f t="shared" ca="1" si="703"/>
        <v>cf5f9ea2-8c22-4343-bf9d-a7718fb3d882</v>
      </c>
      <c r="C3509" s="14" t="str">
        <f t="shared" ca="1" si="704"/>
        <v>0a3f507e-19a4-32b8-e044-0003ba298018</v>
      </c>
      <c r="D3509" s="14">
        <f t="shared" ca="1" si="705"/>
        <v>995251</v>
      </c>
      <c r="E3509" s="1">
        <f t="shared" ca="1" si="706"/>
        <v>130</v>
      </c>
      <c r="F3509" s="1">
        <f t="shared" ca="1" si="707"/>
        <v>125</v>
      </c>
      <c r="G3509" s="1">
        <f t="shared" ca="1" si="708"/>
        <v>1976</v>
      </c>
      <c r="H3509" s="1" t="str">
        <f ca="1">IFERROR(INDEX(Varmeinstallation!B:B,MATCH(INDIRECT($A$1&amp;"L"&amp;A3509)*1,Varmeinstallation!A:A,0)),"Ingen varmeinstallationer")</f>
        <v>Fjernvarme/blokvarme (radiatorsystemer eller varmluftanlæg)</v>
      </c>
      <c r="I3509" s="1" t="str">
        <f ca="1">IFERROR(INDEX(Opvarmningsmiddel!B:B,MATCH(INDIRECT($A$1&amp;"M"&amp;A3509)*1,Opvarmningsmiddel!A:A,0)),"")</f>
        <v/>
      </c>
      <c r="J3509" s="1">
        <f t="shared" ca="1" si="709"/>
        <v>0</v>
      </c>
      <c r="K3509" s="1" t="str">
        <f ca="1">IFERROR(INDEX(Relationstabel!$C$3:$K$10,MATCH(VALUE(INDIRECT($A$1&amp;"L"&amp;A3509)),Relationstabel!$A$3:$A$10,0),MATCH(IFERROR(VALUE(INDIRECT($A$1&amp;"M"&amp;A3509)),0),Relationstabel!$C$1:$K$1,0)),"Ingen varmeinstallationer")</f>
        <v>Fjernvarme/ Blokvarme</v>
      </c>
      <c r="L3509" s="1" t="str">
        <f ca="1">INDEX(Anvendelseskode!B:B,MATCH($E3509,Anvendelseskode!$A:$A,0))</f>
        <v>Række-, kæde-, dobbelthus (lodret adskillelse mellem enhederne)</v>
      </c>
      <c r="M3509" s="1" t="str">
        <f ca="1">INDEX(Anvendelseskode!C:C,MATCH($E3509,Anvendelseskode!$A:$A,0))</f>
        <v>Række-, kæde og dobbelthuse</v>
      </c>
      <c r="N3509" s="1" t="str">
        <f ca="1">INDEX(Anvendelseskode!D:D,MATCH($E3509,Anvendelseskode!$A:$A,0))</f>
        <v>Private husholdninger</v>
      </c>
      <c r="O3509" s="1" t="str">
        <f ca="1">IFERROR(INDEX(SBi!$2:$2,MATCH(G3509,SBi!$1:$1,1)),SBi!$K$2)</f>
        <v>1973-1978</v>
      </c>
      <c r="P3509" s="1">
        <f ca="1">IFERROR(INDEX(SBi!$C$3:$K$28,MATCH(E3509,SBi!$B$3:$B$28,0),MATCH(O3509,SBi!$C$2:$K$2,0)),0)</f>
        <v>112.6</v>
      </c>
      <c r="Q3509" s="19">
        <f t="shared" ca="1" si="710"/>
        <v>14.074999999999999</v>
      </c>
      <c r="R3509" s="19" t="str">
        <f ca="1">IFERROR(INDEX(VpD!$2:$2,MATCH(G3509,VpD!$1:$1,1)),VpD!$I$2)</f>
        <v>1973-1978</v>
      </c>
      <c r="S3509" s="1">
        <f ca="1">IFERROR(INDEX(VpD!$C$3:$I$27,MATCH(E3509,VpD!$B$3:$B$27,0),MATCH(R3509,VpD!$C$2:$I$2,0)),0)</f>
        <v>98</v>
      </c>
      <c r="T3509" s="19">
        <f t="shared" ca="1" si="711"/>
        <v>12.25</v>
      </c>
      <c r="U3509" s="14" t="str">
        <f t="shared" ca="1" si="712"/>
        <v xml:space="preserve">711807.27 </v>
      </c>
      <c r="V3509" s="14" t="str">
        <f t="shared" ca="1" si="713"/>
        <v>6172452.75</v>
      </c>
      <c r="W3509" s="14" t="str">
        <f t="shared" ca="1" si="714"/>
        <v>POINT(711807.27 6172452.75)</v>
      </c>
      <c r="X3509" s="14" t="str">
        <f>IFERROR(INDEX(BygningOmraade!B:B,MATCH(A3509,BygningOmraade!A:A,0)),"")</f>
        <v/>
      </c>
    </row>
    <row r="3510" spans="1:24" s="14" customFormat="1" x14ac:dyDescent="0.25">
      <c r="A3510" s="14">
        <f t="shared" si="702"/>
        <v>3510</v>
      </c>
      <c r="B3510" s="14" t="str">
        <f t="shared" ca="1" si="703"/>
        <v>cf632308-8448-4ae0-8285-bfe8441403d6</v>
      </c>
      <c r="C3510" s="14" t="str">
        <f t="shared" ca="1" si="704"/>
        <v>0a3f507e-2167-32b8-e044-0003ba298018</v>
      </c>
      <c r="D3510" s="14">
        <f t="shared" ca="1" si="705"/>
        <v>997206</v>
      </c>
      <c r="E3510" s="1">
        <f t="shared" ca="1" si="706"/>
        <v>130</v>
      </c>
      <c r="F3510" s="1">
        <f t="shared" ca="1" si="707"/>
        <v>109</v>
      </c>
      <c r="G3510" s="1">
        <f t="shared" ca="1" si="708"/>
        <v>1978</v>
      </c>
      <c r="H3510" s="1" t="str">
        <f ca="1">IFERROR(INDEX(Varmeinstallation!B:B,MATCH(INDIRECT($A$1&amp;"L"&amp;A3510)*1,Varmeinstallation!A:A,0)),"Ingen varmeinstallationer")</f>
        <v>Fjernvarme/blokvarme (radiatorsystemer eller varmluftanlæg)</v>
      </c>
      <c r="I3510" s="1" t="str">
        <f ca="1">IFERROR(INDEX(Opvarmningsmiddel!B:B,MATCH(INDIRECT($A$1&amp;"M"&amp;A3510)*1,Opvarmningsmiddel!A:A,0)),"")</f>
        <v/>
      </c>
      <c r="J3510" s="1">
        <f t="shared" ca="1" si="709"/>
        <v>0</v>
      </c>
      <c r="K3510" s="1" t="str">
        <f ca="1">IFERROR(INDEX(Relationstabel!$C$3:$K$10,MATCH(VALUE(INDIRECT($A$1&amp;"L"&amp;A3510)),Relationstabel!$A$3:$A$10,0),MATCH(IFERROR(VALUE(INDIRECT($A$1&amp;"M"&amp;A3510)),0),Relationstabel!$C$1:$K$1,0)),"Ingen varmeinstallationer")</f>
        <v>Fjernvarme/ Blokvarme</v>
      </c>
      <c r="L3510" s="1" t="str">
        <f ca="1">INDEX(Anvendelseskode!B:B,MATCH($E3510,Anvendelseskode!$A:$A,0))</f>
        <v>Række-, kæde-, dobbelthus (lodret adskillelse mellem enhederne)</v>
      </c>
      <c r="M3510" s="1" t="str">
        <f ca="1">INDEX(Anvendelseskode!C:C,MATCH($E3510,Anvendelseskode!$A:$A,0))</f>
        <v>Række-, kæde og dobbelthuse</v>
      </c>
      <c r="N3510" s="1" t="str">
        <f ca="1">INDEX(Anvendelseskode!D:D,MATCH($E3510,Anvendelseskode!$A:$A,0))</f>
        <v>Private husholdninger</v>
      </c>
      <c r="O3510" s="1" t="str">
        <f ca="1">IFERROR(INDEX(SBi!$2:$2,MATCH(G3510,SBi!$1:$1,1)),SBi!$K$2)</f>
        <v>1973-1978</v>
      </c>
      <c r="P3510" s="1">
        <f ca="1">IFERROR(INDEX(SBi!$C$3:$K$28,MATCH(E3510,SBi!$B$3:$B$28,0),MATCH(O3510,SBi!$C$2:$K$2,0)),0)</f>
        <v>112.6</v>
      </c>
      <c r="Q3510" s="19">
        <f t="shared" ca="1" si="710"/>
        <v>12.273399999999999</v>
      </c>
      <c r="R3510" s="19" t="str">
        <f ca="1">IFERROR(INDEX(VpD!$2:$2,MATCH(G3510,VpD!$1:$1,1)),VpD!$I$2)</f>
        <v>1973-1978</v>
      </c>
      <c r="S3510" s="1">
        <f ca="1">IFERROR(INDEX(VpD!$C$3:$I$27,MATCH(E3510,VpD!$B$3:$B$27,0),MATCH(R3510,VpD!$C$2:$I$2,0)),0)</f>
        <v>98</v>
      </c>
      <c r="T3510" s="19">
        <f t="shared" ca="1" si="711"/>
        <v>10.682</v>
      </c>
      <c r="U3510" s="14" t="str">
        <f t="shared" ca="1" si="712"/>
        <v xml:space="preserve">713733.33 </v>
      </c>
      <c r="V3510" s="14" t="str">
        <f t="shared" ca="1" si="713"/>
        <v>6169527.91</v>
      </c>
      <c r="W3510" s="14" t="str">
        <f t="shared" ca="1" si="714"/>
        <v>POINT(713733.33 6169527.91)</v>
      </c>
      <c r="X3510" s="14" t="str">
        <f>IFERROR(INDEX(BygningOmraade!B:B,MATCH(A3510,BygningOmraade!A:A,0)),"")</f>
        <v/>
      </c>
    </row>
    <row r="3511" spans="1:24" s="14" customFormat="1" x14ac:dyDescent="0.25">
      <c r="A3511" s="14">
        <f t="shared" si="702"/>
        <v>3511</v>
      </c>
      <c r="B3511" s="14" t="str">
        <f t="shared" ca="1" si="703"/>
        <v>cf6f57eb-84e3-4a9c-ab19-22210efb5786</v>
      </c>
      <c r="C3511" s="14" t="str">
        <f t="shared" ca="1" si="704"/>
        <v>0a3f507e-18ae-32b8-e044-0003ba298018</v>
      </c>
      <c r="D3511" s="14">
        <f t="shared" ca="1" si="705"/>
        <v>994129</v>
      </c>
      <c r="E3511" s="1">
        <f t="shared" ca="1" si="706"/>
        <v>130</v>
      </c>
      <c r="F3511" s="1">
        <f t="shared" ca="1" si="707"/>
        <v>107</v>
      </c>
      <c r="G3511" s="1">
        <f t="shared" ca="1" si="708"/>
        <v>1992</v>
      </c>
      <c r="H3511" s="1" t="str">
        <f ca="1">IFERROR(INDEX(Varmeinstallation!B:B,MATCH(INDIRECT($A$1&amp;"L"&amp;A3511)*1,Varmeinstallation!A:A,0)),"Ingen varmeinstallationer")</f>
        <v>Fjernvarme/blokvarme (radiatorsystemer eller varmluftanlæg)</v>
      </c>
      <c r="I3511" s="1" t="str">
        <f ca="1">IFERROR(INDEX(Opvarmningsmiddel!B:B,MATCH(INDIRECT($A$1&amp;"M"&amp;A3511)*1,Opvarmningsmiddel!A:A,0)),"")</f>
        <v/>
      </c>
      <c r="J3511" s="1">
        <f t="shared" ca="1" si="709"/>
        <v>0</v>
      </c>
      <c r="K3511" s="1" t="str">
        <f ca="1">IFERROR(INDEX(Relationstabel!$C$3:$K$10,MATCH(VALUE(INDIRECT($A$1&amp;"L"&amp;A3511)),Relationstabel!$A$3:$A$10,0),MATCH(IFERROR(VALUE(INDIRECT($A$1&amp;"M"&amp;A3511)),0),Relationstabel!$C$1:$K$1,0)),"Ingen varmeinstallationer")</f>
        <v>Fjernvarme/ Blokvarme</v>
      </c>
      <c r="L3511" s="1" t="str">
        <f ca="1">INDEX(Anvendelseskode!B:B,MATCH($E3511,Anvendelseskode!$A:$A,0))</f>
        <v>Række-, kæde-, dobbelthus (lodret adskillelse mellem enhederne)</v>
      </c>
      <c r="M3511" s="1" t="str">
        <f ca="1">INDEX(Anvendelseskode!C:C,MATCH($E3511,Anvendelseskode!$A:$A,0))</f>
        <v>Række-, kæde og dobbelthuse</v>
      </c>
      <c r="N3511" s="1" t="str">
        <f ca="1">INDEX(Anvendelseskode!D:D,MATCH($E3511,Anvendelseskode!$A:$A,0))</f>
        <v>Private husholdninger</v>
      </c>
      <c r="O3511" s="1" t="str">
        <f ca="1">IFERROR(INDEX(SBi!$2:$2,MATCH(G3511,SBi!$1:$1,1)),SBi!$K$2)</f>
        <v>1979-1998</v>
      </c>
      <c r="P3511" s="1">
        <f ca="1">IFERROR(INDEX(SBi!$C$3:$K$28,MATCH(E3511,SBi!$B$3:$B$28,0),MATCH(O3511,SBi!$C$2:$K$2,0)),0)</f>
        <v>96.8</v>
      </c>
      <c r="Q3511" s="19">
        <f t="shared" ca="1" si="710"/>
        <v>10.3576</v>
      </c>
      <c r="R3511" s="19" t="str">
        <f ca="1">IFERROR(INDEX(VpD!$2:$2,MATCH(G3511,VpD!$1:$1,1)),VpD!$I$2)</f>
        <v>1979-1998</v>
      </c>
      <c r="S3511" s="1">
        <f ca="1">IFERROR(INDEX(VpD!$C$3:$I$27,MATCH(E3511,VpD!$B$3:$B$27,0),MATCH(R3511,VpD!$C$2:$I$2,0)),0)</f>
        <v>74</v>
      </c>
      <c r="T3511" s="19">
        <f t="shared" ca="1" si="711"/>
        <v>7.9180000000000001</v>
      </c>
      <c r="U3511" s="14" t="str">
        <f t="shared" ca="1" si="712"/>
        <v xml:space="preserve">711437.33 </v>
      </c>
      <c r="V3511" s="14" t="str">
        <f t="shared" ca="1" si="713"/>
        <v>6171747.05</v>
      </c>
      <c r="W3511" s="14" t="str">
        <f t="shared" ca="1" si="714"/>
        <v>POINT(711437.33 6171747.05)</v>
      </c>
      <c r="X3511" s="14" t="str">
        <f>IFERROR(INDEX(BygningOmraade!B:B,MATCH(A3511,BygningOmraade!A:A,0)),"")</f>
        <v/>
      </c>
    </row>
    <row r="3512" spans="1:24" s="14" customFormat="1" x14ac:dyDescent="0.25">
      <c r="A3512" s="14">
        <f t="shared" si="702"/>
        <v>3512</v>
      </c>
      <c r="B3512" s="14" t="str">
        <f t="shared" ca="1" si="703"/>
        <v>cf96363a-a2be-4615-b05d-6a2f969c3f45</v>
      </c>
      <c r="C3512" s="14" t="str">
        <f t="shared" ca="1" si="704"/>
        <v>0a3f507e-1f1d-32b8-e044-0003ba298018</v>
      </c>
      <c r="D3512" s="14">
        <f t="shared" ca="1" si="705"/>
        <v>994038</v>
      </c>
      <c r="E3512" s="1">
        <f t="shared" ca="1" si="706"/>
        <v>120</v>
      </c>
      <c r="F3512" s="1">
        <f t="shared" ca="1" si="707"/>
        <v>145</v>
      </c>
      <c r="G3512" s="1">
        <f t="shared" ca="1" si="708"/>
        <v>1971</v>
      </c>
      <c r="H3512" s="1" t="str">
        <f ca="1">IFERROR(INDEX(Varmeinstallation!B:B,MATCH(INDIRECT($A$1&amp;"L"&amp;A3512)*1,Varmeinstallation!A:A,0)),"Ingen varmeinstallationer")</f>
        <v>Fjernvarme/blokvarme (radiatorsystemer eller varmluftanlæg)</v>
      </c>
      <c r="I3512" s="1" t="str">
        <f ca="1">IFERROR(INDEX(Opvarmningsmiddel!B:B,MATCH(INDIRECT($A$1&amp;"M"&amp;A3512)*1,Opvarmningsmiddel!A:A,0)),"")</f>
        <v/>
      </c>
      <c r="J3512" s="1">
        <f t="shared" ca="1" si="709"/>
        <v>0</v>
      </c>
      <c r="K3512" s="1" t="str">
        <f ca="1">IFERROR(INDEX(Relationstabel!$C$3:$K$10,MATCH(VALUE(INDIRECT($A$1&amp;"L"&amp;A3512)),Relationstabel!$A$3:$A$10,0),MATCH(IFERROR(VALUE(INDIRECT($A$1&amp;"M"&amp;A3512)),0),Relationstabel!$C$1:$K$1,0)),"Ingen varmeinstallationer")</f>
        <v>Fjernvarme/ Blokvarme</v>
      </c>
      <c r="L3512" s="1" t="str">
        <f ca="1">INDEX(Anvendelseskode!B:B,MATCH($E3512,Anvendelseskode!$A:$A,0))</f>
        <v>Fritliggende enfamilieshus (parcelhus)</v>
      </c>
      <c r="M3512" s="1" t="str">
        <f ca="1">INDEX(Anvendelseskode!C:C,MATCH($E3512,Anvendelseskode!$A:$A,0))</f>
        <v>Parcelhuse</v>
      </c>
      <c r="N3512" s="1" t="str">
        <f ca="1">INDEX(Anvendelseskode!D:D,MATCH($E3512,Anvendelseskode!$A:$A,0))</f>
        <v>Private husholdninger</v>
      </c>
      <c r="O3512" s="1" t="str">
        <f ca="1">IFERROR(INDEX(SBi!$2:$2,MATCH(G3512,SBi!$1:$1,1)),SBi!$K$2)</f>
        <v>1961-1972</v>
      </c>
      <c r="P3512" s="1">
        <f ca="1">IFERROR(INDEX(SBi!$C$3:$K$28,MATCH(E3512,SBi!$B$3:$B$28,0),MATCH(O3512,SBi!$C$2:$K$2,0)),0)</f>
        <v>134.30000000000001</v>
      </c>
      <c r="Q3512" s="19">
        <f t="shared" ca="1" si="710"/>
        <v>19.473500000000001</v>
      </c>
      <c r="R3512" s="19" t="str">
        <f ca="1">IFERROR(INDEX(VpD!$2:$2,MATCH(G3512,VpD!$1:$1,1)),VpD!$I$2)</f>
        <v>1961-1972</v>
      </c>
      <c r="S3512" s="1">
        <f ca="1">IFERROR(INDEX(VpD!$C$3:$I$27,MATCH(E3512,VpD!$B$3:$B$27,0),MATCH(R3512,VpD!$C$2:$I$2,0)),0)</f>
        <v>143</v>
      </c>
      <c r="T3512" s="19">
        <f t="shared" ca="1" si="711"/>
        <v>20.734999999999999</v>
      </c>
      <c r="U3512" s="14" t="str">
        <f t="shared" ca="1" si="712"/>
        <v xml:space="preserve">711067.43 </v>
      </c>
      <c r="V3512" s="14" t="str">
        <f t="shared" ca="1" si="713"/>
        <v>6172229.68</v>
      </c>
      <c r="W3512" s="14" t="str">
        <f t="shared" ca="1" si="714"/>
        <v>POINT(711067.43 6172229.68)</v>
      </c>
      <c r="X3512" s="14" t="str">
        <f>IFERROR(INDEX(BygningOmraade!B:B,MATCH(A3512,BygningOmraade!A:A,0)),"")</f>
        <v/>
      </c>
    </row>
    <row r="3513" spans="1:24" s="14" customFormat="1" x14ac:dyDescent="0.25">
      <c r="A3513" s="14">
        <f t="shared" si="702"/>
        <v>3513</v>
      </c>
      <c r="B3513" s="14" t="str">
        <f t="shared" ca="1" si="703"/>
        <v>cf9adbbb-ed34-4da5-978c-357d7423fd9a</v>
      </c>
      <c r="C3513" s="14" t="str">
        <f t="shared" ca="1" si="704"/>
        <v>0a3f507e-19f7-32b8-e044-0003ba298018</v>
      </c>
      <c r="D3513" s="14">
        <f t="shared" ca="1" si="705"/>
        <v>994849</v>
      </c>
      <c r="E3513" s="1">
        <f t="shared" ca="1" si="706"/>
        <v>130</v>
      </c>
      <c r="F3513" s="1">
        <f t="shared" ca="1" si="707"/>
        <v>125</v>
      </c>
      <c r="G3513" s="1">
        <f t="shared" ca="1" si="708"/>
        <v>1975</v>
      </c>
      <c r="H3513" s="1" t="str">
        <f ca="1">IFERROR(INDEX(Varmeinstallation!B:B,MATCH(INDIRECT($A$1&amp;"L"&amp;A3513)*1,Varmeinstallation!A:A,0)),"Ingen varmeinstallationer")</f>
        <v>Elovne, elpaneler</v>
      </c>
      <c r="I3513" s="1" t="str">
        <f ca="1">IFERROR(INDEX(Opvarmningsmiddel!B:B,MATCH(INDIRECT($A$1&amp;"M"&amp;A3513)*1,Opvarmningsmiddel!A:A,0)),"")</f>
        <v>Elektricitet</v>
      </c>
      <c r="J3513" s="1">
        <f t="shared" ca="1" si="709"/>
        <v>0</v>
      </c>
      <c r="K3513" s="1" t="str">
        <f ca="1">IFERROR(INDEX(Relationstabel!$C$3:$K$10,MATCH(VALUE(INDIRECT($A$1&amp;"L"&amp;A3513)),Relationstabel!$A$3:$A$10,0),MATCH(IFERROR(VALUE(INDIRECT($A$1&amp;"M"&amp;A3513)),0),Relationstabel!$C$1:$K$1,0)),"Ingen varmeinstallationer")</f>
        <v>Elvarme</v>
      </c>
      <c r="L3513" s="1" t="str">
        <f ca="1">INDEX(Anvendelseskode!B:B,MATCH($E3513,Anvendelseskode!$A:$A,0))</f>
        <v>Række-, kæde-, dobbelthus (lodret adskillelse mellem enhederne)</v>
      </c>
      <c r="M3513" s="1" t="str">
        <f ca="1">INDEX(Anvendelseskode!C:C,MATCH($E3513,Anvendelseskode!$A:$A,0))</f>
        <v>Række-, kæde og dobbelthuse</v>
      </c>
      <c r="N3513" s="1" t="str">
        <f ca="1">INDEX(Anvendelseskode!D:D,MATCH($E3513,Anvendelseskode!$A:$A,0))</f>
        <v>Private husholdninger</v>
      </c>
      <c r="O3513" s="1" t="str">
        <f ca="1">IFERROR(INDEX(SBi!$2:$2,MATCH(G3513,SBi!$1:$1,1)),SBi!$K$2)</f>
        <v>1973-1978</v>
      </c>
      <c r="P3513" s="1">
        <f ca="1">IFERROR(INDEX(SBi!$C$3:$K$28,MATCH(E3513,SBi!$B$3:$B$28,0),MATCH(O3513,SBi!$C$2:$K$2,0)),0)</f>
        <v>112.6</v>
      </c>
      <c r="Q3513" s="19">
        <f t="shared" ca="1" si="710"/>
        <v>14.074999999999999</v>
      </c>
      <c r="R3513" s="19" t="str">
        <f ca="1">IFERROR(INDEX(VpD!$2:$2,MATCH(G3513,VpD!$1:$1,1)),VpD!$I$2)</f>
        <v>1973-1978</v>
      </c>
      <c r="S3513" s="1">
        <f ca="1">IFERROR(INDEX(VpD!$C$3:$I$27,MATCH(E3513,VpD!$B$3:$B$27,0),MATCH(R3513,VpD!$C$2:$I$2,0)),0)</f>
        <v>98</v>
      </c>
      <c r="T3513" s="19">
        <f t="shared" ca="1" si="711"/>
        <v>12.25</v>
      </c>
      <c r="U3513" s="14" t="str">
        <f t="shared" ca="1" si="712"/>
        <v xml:space="preserve">711575.39 </v>
      </c>
      <c r="V3513" s="14" t="str">
        <f t="shared" ca="1" si="713"/>
        <v>6172390.18</v>
      </c>
      <c r="W3513" s="14" t="str">
        <f t="shared" ca="1" si="714"/>
        <v>POINT(711575.39 6172390.18)</v>
      </c>
      <c r="X3513" s="14" t="str">
        <f>IFERROR(INDEX(BygningOmraade!B:B,MATCH(A3513,BygningOmraade!A:A,0)),"")</f>
        <v/>
      </c>
    </row>
    <row r="3514" spans="1:24" s="14" customFormat="1" x14ac:dyDescent="0.25">
      <c r="A3514" s="14">
        <f t="shared" si="702"/>
        <v>3514</v>
      </c>
      <c r="B3514" s="14" t="str">
        <f t="shared" ca="1" si="703"/>
        <v>cf9b775c-cffb-4ef7-813f-18aac734cf12</v>
      </c>
      <c r="C3514" s="14" t="str">
        <f t="shared" ca="1" si="704"/>
        <v>0a3f507e-1576-32b8-e044-0003ba298018</v>
      </c>
      <c r="D3514" s="14">
        <f t="shared" ca="1" si="705"/>
        <v>996742</v>
      </c>
      <c r="E3514" s="1">
        <f t="shared" ca="1" si="706"/>
        <v>120</v>
      </c>
      <c r="F3514" s="1">
        <f t="shared" ca="1" si="707"/>
        <v>151</v>
      </c>
      <c r="G3514" s="1">
        <f t="shared" ca="1" si="708"/>
        <v>1979</v>
      </c>
      <c r="H3514" s="1" t="str">
        <f ca="1">IFERROR(INDEX(Varmeinstallation!B:B,MATCH(INDIRECT($A$1&amp;"L"&amp;A3514)*1,Varmeinstallation!A:A,0)),"Ingen varmeinstallationer")</f>
        <v>Centralvarme fra eget anlæg, et-kammer fyr</v>
      </c>
      <c r="I3514" s="1" t="str">
        <f ca="1">IFERROR(INDEX(Opvarmningsmiddel!B:B,MATCH(INDIRECT($A$1&amp;"M"&amp;A3514)*1,Opvarmningsmiddel!A:A,0)),"")</f>
        <v>Naturgas</v>
      </c>
      <c r="J3514" s="1">
        <f t="shared" ca="1" si="709"/>
        <v>0</v>
      </c>
      <c r="K3514" s="1" t="str">
        <f ca="1">IFERROR(INDEX(Relationstabel!$C$3:$K$10,MATCH(VALUE(INDIRECT($A$1&amp;"L"&amp;A3514)),Relationstabel!$A$3:$A$10,0),MATCH(IFERROR(VALUE(INDIRECT($A$1&amp;"M"&amp;A3514)),0),Relationstabel!$C$1:$K$1,0)),"Ingen varmeinstallationer")</f>
        <v>Naturgas</v>
      </c>
      <c r="L3514" s="1" t="str">
        <f ca="1">INDEX(Anvendelseskode!B:B,MATCH($E3514,Anvendelseskode!$A:$A,0))</f>
        <v>Fritliggende enfamilieshus (parcelhus)</v>
      </c>
      <c r="M3514" s="1" t="str">
        <f ca="1">INDEX(Anvendelseskode!C:C,MATCH($E3514,Anvendelseskode!$A:$A,0))</f>
        <v>Parcelhuse</v>
      </c>
      <c r="N3514" s="1" t="str">
        <f ca="1">INDEX(Anvendelseskode!D:D,MATCH($E3514,Anvendelseskode!$A:$A,0))</f>
        <v>Private husholdninger</v>
      </c>
      <c r="O3514" s="1" t="str">
        <f ca="1">IFERROR(INDEX(SBi!$2:$2,MATCH(G3514,SBi!$1:$1,1)),SBi!$K$2)</f>
        <v>1979-1998</v>
      </c>
      <c r="P3514" s="1">
        <f ca="1">IFERROR(INDEX(SBi!$C$3:$K$28,MATCH(E3514,SBi!$B$3:$B$28,0),MATCH(O3514,SBi!$C$2:$K$2,0)),0)</f>
        <v>105.4</v>
      </c>
      <c r="Q3514" s="19">
        <f t="shared" ca="1" si="710"/>
        <v>15.915400000000002</v>
      </c>
      <c r="R3514" s="19" t="str">
        <f ca="1">IFERROR(INDEX(VpD!$2:$2,MATCH(G3514,VpD!$1:$1,1)),VpD!$I$2)</f>
        <v>1979-1998</v>
      </c>
      <c r="S3514" s="1">
        <f ca="1">IFERROR(INDEX(VpD!$C$3:$I$27,MATCH(E3514,VpD!$B$3:$B$27,0),MATCH(R3514,VpD!$C$2:$I$2,0)),0)</f>
        <v>90</v>
      </c>
      <c r="T3514" s="19">
        <f t="shared" ca="1" si="711"/>
        <v>13.59</v>
      </c>
      <c r="U3514" s="14" t="str">
        <f t="shared" ca="1" si="712"/>
        <v xml:space="preserve">713512.43 </v>
      </c>
      <c r="V3514" s="14" t="str">
        <f t="shared" ca="1" si="713"/>
        <v>6168764.77</v>
      </c>
      <c r="W3514" s="14" t="str">
        <f t="shared" ca="1" si="714"/>
        <v>POINT(713512.43 6168764.77)</v>
      </c>
      <c r="X3514" s="14" t="str">
        <f>IFERROR(INDEX(BygningOmraade!B:B,MATCH(A3514,BygningOmraade!A:A,0)),"")</f>
        <v/>
      </c>
    </row>
    <row r="3515" spans="1:24" s="14" customFormat="1" x14ac:dyDescent="0.25">
      <c r="A3515" s="14">
        <f t="shared" si="702"/>
        <v>3515</v>
      </c>
      <c r="B3515" s="14" t="str">
        <f t="shared" ca="1" si="703"/>
        <v>cfb543ba-797b-4986-a952-6ffdaeb2fb51</v>
      </c>
      <c r="C3515" s="14" t="str">
        <f t="shared" ca="1" si="704"/>
        <v>0a3f507e-241a-32b8-e044-0003ba298018</v>
      </c>
      <c r="D3515" s="14">
        <f t="shared" ca="1" si="705"/>
        <v>994939</v>
      </c>
      <c r="E3515" s="1">
        <f t="shared" ca="1" si="706"/>
        <v>130</v>
      </c>
      <c r="F3515" s="1">
        <f t="shared" ca="1" si="707"/>
        <v>62</v>
      </c>
      <c r="G3515" s="1">
        <f t="shared" ca="1" si="708"/>
        <v>1993</v>
      </c>
      <c r="H3515" s="1" t="str">
        <f ca="1">IFERROR(INDEX(Varmeinstallation!B:B,MATCH(INDIRECT($A$1&amp;"L"&amp;A3515)*1,Varmeinstallation!A:A,0)),"Ingen varmeinstallationer")</f>
        <v>Fjernvarme/blokvarme (radiatorsystemer eller varmluftanlæg)</v>
      </c>
      <c r="I3515" s="1" t="str">
        <f ca="1">IFERROR(INDEX(Opvarmningsmiddel!B:B,MATCH(INDIRECT($A$1&amp;"M"&amp;A3515)*1,Opvarmningsmiddel!A:A,0)),"")</f>
        <v/>
      </c>
      <c r="J3515" s="1">
        <f t="shared" ca="1" si="709"/>
        <v>0</v>
      </c>
      <c r="K3515" s="1" t="str">
        <f ca="1">IFERROR(INDEX(Relationstabel!$C$3:$K$10,MATCH(VALUE(INDIRECT($A$1&amp;"L"&amp;A3515)),Relationstabel!$A$3:$A$10,0),MATCH(IFERROR(VALUE(INDIRECT($A$1&amp;"M"&amp;A3515)),0),Relationstabel!$C$1:$K$1,0)),"Ingen varmeinstallationer")</f>
        <v>Fjernvarme/ Blokvarme</v>
      </c>
      <c r="L3515" s="1" t="str">
        <f ca="1">INDEX(Anvendelseskode!B:B,MATCH($E3515,Anvendelseskode!$A:$A,0))</f>
        <v>Række-, kæde-, dobbelthus (lodret adskillelse mellem enhederne)</v>
      </c>
      <c r="M3515" s="1" t="str">
        <f ca="1">INDEX(Anvendelseskode!C:C,MATCH($E3515,Anvendelseskode!$A:$A,0))</f>
        <v>Række-, kæde og dobbelthuse</v>
      </c>
      <c r="N3515" s="1" t="str">
        <f ca="1">INDEX(Anvendelseskode!D:D,MATCH($E3515,Anvendelseskode!$A:$A,0))</f>
        <v>Private husholdninger</v>
      </c>
      <c r="O3515" s="1" t="str">
        <f ca="1">IFERROR(INDEX(SBi!$2:$2,MATCH(G3515,SBi!$1:$1,1)),SBi!$K$2)</f>
        <v>1979-1998</v>
      </c>
      <c r="P3515" s="1">
        <f ca="1">IFERROR(INDEX(SBi!$C$3:$K$28,MATCH(E3515,SBi!$B$3:$B$28,0),MATCH(O3515,SBi!$C$2:$K$2,0)),0)</f>
        <v>96.8</v>
      </c>
      <c r="Q3515" s="19">
        <f t="shared" ca="1" si="710"/>
        <v>6.0015999999999998</v>
      </c>
      <c r="R3515" s="19" t="str">
        <f ca="1">IFERROR(INDEX(VpD!$2:$2,MATCH(G3515,VpD!$1:$1,1)),VpD!$I$2)</f>
        <v>1979-1998</v>
      </c>
      <c r="S3515" s="1">
        <f ca="1">IFERROR(INDEX(VpD!$C$3:$I$27,MATCH(E3515,VpD!$B$3:$B$27,0),MATCH(R3515,VpD!$C$2:$I$2,0)),0)</f>
        <v>74</v>
      </c>
      <c r="T3515" s="19">
        <f t="shared" ca="1" si="711"/>
        <v>4.5880000000000001</v>
      </c>
      <c r="U3515" s="14" t="str">
        <f t="shared" ca="1" si="712"/>
        <v xml:space="preserve">711726.6 </v>
      </c>
      <c r="V3515" s="14" t="str">
        <f t="shared" ca="1" si="713"/>
        <v>6172470.27</v>
      </c>
      <c r="W3515" s="14" t="str">
        <f t="shared" ca="1" si="714"/>
        <v>POINT(711726.6 6172470.27)</v>
      </c>
      <c r="X3515" s="14" t="str">
        <f>IFERROR(INDEX(BygningOmraade!B:B,MATCH(A3515,BygningOmraade!A:A,0)),"")</f>
        <v/>
      </c>
    </row>
    <row r="3516" spans="1:24" s="14" customFormat="1" x14ac:dyDescent="0.25">
      <c r="A3516" s="14">
        <f t="shared" si="702"/>
        <v>3516</v>
      </c>
      <c r="B3516" s="14" t="str">
        <f t="shared" ca="1" si="703"/>
        <v>cfbab711-03b0-4f7c-aaa3-e473f106a82f</v>
      </c>
      <c r="C3516" s="14" t="str">
        <f t="shared" ca="1" si="704"/>
        <v>0a3f507e-168c-32b8-e044-0003ba298018</v>
      </c>
      <c r="D3516" s="14">
        <f t="shared" ca="1" si="705"/>
        <v>995988</v>
      </c>
      <c r="E3516" s="1">
        <f t="shared" ca="1" si="706"/>
        <v>140</v>
      </c>
      <c r="F3516" s="1">
        <f t="shared" ca="1" si="707"/>
        <v>612</v>
      </c>
      <c r="G3516" s="1">
        <f t="shared" ca="1" si="708"/>
        <v>1988</v>
      </c>
      <c r="H3516" s="1" t="str">
        <f ca="1">IFERROR(INDEX(Varmeinstallation!B:B,MATCH(INDIRECT($A$1&amp;"L"&amp;A3516)*1,Varmeinstallation!A:A,0)),"Ingen varmeinstallationer")</f>
        <v>Fjernvarme/blokvarme (radiatorsystemer eller varmluftanlæg)</v>
      </c>
      <c r="I3516" s="1" t="str">
        <f ca="1">IFERROR(INDEX(Opvarmningsmiddel!B:B,MATCH(INDIRECT($A$1&amp;"M"&amp;A3516)*1,Opvarmningsmiddel!A:A,0)),"")</f>
        <v/>
      </c>
      <c r="J3516" s="1">
        <f t="shared" ca="1" si="709"/>
        <v>0</v>
      </c>
      <c r="K3516" s="1" t="str">
        <f ca="1">IFERROR(INDEX(Relationstabel!$C$3:$K$10,MATCH(VALUE(INDIRECT($A$1&amp;"L"&amp;A3516)),Relationstabel!$A$3:$A$10,0),MATCH(IFERROR(VALUE(INDIRECT($A$1&amp;"M"&amp;A3516)),0),Relationstabel!$C$1:$K$1,0)),"Ingen varmeinstallationer")</f>
        <v>Fjernvarme/ Blokvarme</v>
      </c>
      <c r="L3516" s="1" t="str">
        <f ca="1">INDEX(Anvendelseskode!B:B,MATCH($E3516,Anvendelseskode!$A:$A,0))</f>
        <v>Etageboligbebyggelse</v>
      </c>
      <c r="M3516" s="1" t="str">
        <f ca="1">INDEX(Anvendelseskode!C:C,MATCH($E3516,Anvendelseskode!$A:$A,0))</f>
        <v>Etageboligbebyggelse</v>
      </c>
      <c r="N3516" s="1" t="str">
        <f ca="1">INDEX(Anvendelseskode!D:D,MATCH($E3516,Anvendelseskode!$A:$A,0))</f>
        <v>Private husholdninger</v>
      </c>
      <c r="O3516" s="1" t="str">
        <f ca="1">IFERROR(INDEX(SBi!$2:$2,MATCH(G3516,SBi!$1:$1,1)),SBi!$K$2)</f>
        <v>1979-1998</v>
      </c>
      <c r="P3516" s="1">
        <f ca="1">IFERROR(INDEX(SBi!$C$3:$K$28,MATCH(E3516,SBi!$B$3:$B$28,0),MATCH(O3516,SBi!$C$2:$K$2,0)),0)</f>
        <v>108.5</v>
      </c>
      <c r="Q3516" s="19">
        <f t="shared" ca="1" si="710"/>
        <v>66.402000000000001</v>
      </c>
      <c r="R3516" s="19" t="str">
        <f ca="1">IFERROR(INDEX(VpD!$2:$2,MATCH(G3516,VpD!$1:$1,1)),VpD!$I$2)</f>
        <v>1979-1998</v>
      </c>
      <c r="S3516" s="1">
        <f ca="1">IFERROR(INDEX(VpD!$C$3:$I$27,MATCH(E3516,VpD!$B$3:$B$27,0),MATCH(R3516,VpD!$C$2:$I$2,0)),0)</f>
        <v>80</v>
      </c>
      <c r="T3516" s="19">
        <f t="shared" ca="1" si="711"/>
        <v>48.96</v>
      </c>
      <c r="U3516" s="14" t="str">
        <f t="shared" ca="1" si="712"/>
        <v xml:space="preserve">712765.3 </v>
      </c>
      <c r="V3516" s="14" t="str">
        <f t="shared" ca="1" si="713"/>
        <v>6169776.21</v>
      </c>
      <c r="W3516" s="14" t="str">
        <f t="shared" ca="1" si="714"/>
        <v>POINT(712765.3 6169776.21)</v>
      </c>
      <c r="X3516" s="14" t="str">
        <f>IFERROR(INDEX(BygningOmraade!B:B,MATCH(A3516,BygningOmraade!A:A,0)),"")</f>
        <v/>
      </c>
    </row>
    <row r="3517" spans="1:24" s="14" customFormat="1" x14ac:dyDescent="0.25">
      <c r="A3517" s="14">
        <f t="shared" si="702"/>
        <v>3517</v>
      </c>
      <c r="B3517" s="14" t="str">
        <f t="shared" ca="1" si="703"/>
        <v>cfbce980-706e-4e16-ba72-88b5eb864147</v>
      </c>
      <c r="C3517" s="14" t="str">
        <f t="shared" ca="1" si="704"/>
        <v>0a3f507e-18ed-32b8-e044-0003ba298018</v>
      </c>
      <c r="D3517" s="14">
        <f t="shared" ca="1" si="705"/>
        <v>994237</v>
      </c>
      <c r="E3517" s="1">
        <f t="shared" ca="1" si="706"/>
        <v>130</v>
      </c>
      <c r="F3517" s="1">
        <f t="shared" ca="1" si="707"/>
        <v>107</v>
      </c>
      <c r="G3517" s="1">
        <f t="shared" ca="1" si="708"/>
        <v>1986</v>
      </c>
      <c r="H3517" s="1" t="str">
        <f ca="1">IFERROR(INDEX(Varmeinstallation!B:B,MATCH(INDIRECT($A$1&amp;"L"&amp;A3517)*1,Varmeinstallation!A:A,0)),"Ingen varmeinstallationer")</f>
        <v>Fjernvarme/blokvarme (radiatorsystemer eller varmluftanlæg)</v>
      </c>
      <c r="I3517" s="1" t="str">
        <f ca="1">IFERROR(INDEX(Opvarmningsmiddel!B:B,MATCH(INDIRECT($A$1&amp;"M"&amp;A3517)*1,Opvarmningsmiddel!A:A,0)),"")</f>
        <v/>
      </c>
      <c r="J3517" s="1">
        <f t="shared" ca="1" si="709"/>
        <v>0</v>
      </c>
      <c r="K3517" s="1" t="str">
        <f ca="1">IFERROR(INDEX(Relationstabel!$C$3:$K$10,MATCH(VALUE(INDIRECT($A$1&amp;"L"&amp;A3517)),Relationstabel!$A$3:$A$10,0),MATCH(IFERROR(VALUE(INDIRECT($A$1&amp;"M"&amp;A3517)),0),Relationstabel!$C$1:$K$1,0)),"Ingen varmeinstallationer")</f>
        <v>Fjernvarme/ Blokvarme</v>
      </c>
      <c r="L3517" s="1" t="str">
        <f ca="1">INDEX(Anvendelseskode!B:B,MATCH($E3517,Anvendelseskode!$A:$A,0))</f>
        <v>Række-, kæde-, dobbelthus (lodret adskillelse mellem enhederne)</v>
      </c>
      <c r="M3517" s="1" t="str">
        <f ca="1">INDEX(Anvendelseskode!C:C,MATCH($E3517,Anvendelseskode!$A:$A,0))</f>
        <v>Række-, kæde og dobbelthuse</v>
      </c>
      <c r="N3517" s="1" t="str">
        <f ca="1">INDEX(Anvendelseskode!D:D,MATCH($E3517,Anvendelseskode!$A:$A,0))</f>
        <v>Private husholdninger</v>
      </c>
      <c r="O3517" s="1" t="str">
        <f ca="1">IFERROR(INDEX(SBi!$2:$2,MATCH(G3517,SBi!$1:$1,1)),SBi!$K$2)</f>
        <v>1979-1998</v>
      </c>
      <c r="P3517" s="1">
        <f ca="1">IFERROR(INDEX(SBi!$C$3:$K$28,MATCH(E3517,SBi!$B$3:$B$28,0),MATCH(O3517,SBi!$C$2:$K$2,0)),0)</f>
        <v>96.8</v>
      </c>
      <c r="Q3517" s="19">
        <f t="shared" ca="1" si="710"/>
        <v>10.3576</v>
      </c>
      <c r="R3517" s="19" t="str">
        <f ca="1">IFERROR(INDEX(VpD!$2:$2,MATCH(G3517,VpD!$1:$1,1)),VpD!$I$2)</f>
        <v>1979-1998</v>
      </c>
      <c r="S3517" s="1">
        <f ca="1">IFERROR(INDEX(VpD!$C$3:$I$27,MATCH(E3517,VpD!$B$3:$B$27,0),MATCH(R3517,VpD!$C$2:$I$2,0)),0)</f>
        <v>74</v>
      </c>
      <c r="T3517" s="19">
        <f t="shared" ca="1" si="711"/>
        <v>7.9180000000000001</v>
      </c>
      <c r="U3517" s="14" t="str">
        <f t="shared" ca="1" si="712"/>
        <v xml:space="preserve">711355.37 </v>
      </c>
      <c r="V3517" s="14" t="str">
        <f t="shared" ca="1" si="713"/>
        <v>6171909.33</v>
      </c>
      <c r="W3517" s="14" t="str">
        <f t="shared" ca="1" si="714"/>
        <v>POINT(711355.37 6171909.33)</v>
      </c>
      <c r="X3517" s="14" t="str">
        <f>IFERROR(INDEX(BygningOmraade!B:B,MATCH(A3517,BygningOmraade!A:A,0)),"")</f>
        <v/>
      </c>
    </row>
    <row r="3518" spans="1:24" s="14" customFormat="1" x14ac:dyDescent="0.25">
      <c r="A3518" s="14">
        <f t="shared" si="702"/>
        <v>3518</v>
      </c>
      <c r="B3518" s="14" t="str">
        <f t="shared" ca="1" si="703"/>
        <v>cfc4a47b-5c50-44d8-bea8-5d0057c69957</v>
      </c>
      <c r="C3518" s="14" t="str">
        <f t="shared" ca="1" si="704"/>
        <v>0a3f507e-2105-32b8-e044-0003ba298018</v>
      </c>
      <c r="D3518" s="14">
        <f t="shared" ca="1" si="705"/>
        <v>996116</v>
      </c>
      <c r="E3518" s="1">
        <f t="shared" ca="1" si="706"/>
        <v>120</v>
      </c>
      <c r="F3518" s="1">
        <f t="shared" ca="1" si="707"/>
        <v>130</v>
      </c>
      <c r="G3518" s="1">
        <f t="shared" ca="1" si="708"/>
        <v>2000</v>
      </c>
      <c r="H3518" s="1" t="str">
        <f ca="1">IFERROR(INDEX(Varmeinstallation!B:B,MATCH(INDIRECT($A$1&amp;"L"&amp;A3518)*1,Varmeinstallation!A:A,0)),"Ingen varmeinstallationer")</f>
        <v>Centralvarme fra eget anlæg, et-kammer fyr</v>
      </c>
      <c r="I3518" s="1" t="str">
        <f ca="1">IFERROR(INDEX(Opvarmningsmiddel!B:B,MATCH(INDIRECT($A$1&amp;"M"&amp;A3518)*1,Opvarmningsmiddel!A:A,0)),"")</f>
        <v>Naturgas</v>
      </c>
      <c r="J3518" s="1">
        <f t="shared" ca="1" si="709"/>
        <v>2</v>
      </c>
      <c r="K3518" s="1" t="str">
        <f ca="1">IFERROR(INDEX(Relationstabel!$C$3:$K$10,MATCH(VALUE(INDIRECT($A$1&amp;"L"&amp;A3518)),Relationstabel!$A$3:$A$10,0),MATCH(IFERROR(VALUE(INDIRECT($A$1&amp;"M"&amp;A3518)),0),Relationstabel!$C$1:$K$1,0)),"Ingen varmeinstallationer")</f>
        <v>Naturgas</v>
      </c>
      <c r="L3518" s="1" t="str">
        <f ca="1">INDEX(Anvendelseskode!B:B,MATCH($E3518,Anvendelseskode!$A:$A,0))</f>
        <v>Fritliggende enfamilieshus (parcelhus)</v>
      </c>
      <c r="M3518" s="1" t="str">
        <f ca="1">INDEX(Anvendelseskode!C:C,MATCH($E3518,Anvendelseskode!$A:$A,0))</f>
        <v>Parcelhuse</v>
      </c>
      <c r="N3518" s="1" t="str">
        <f ca="1">INDEX(Anvendelseskode!D:D,MATCH($E3518,Anvendelseskode!$A:$A,0))</f>
        <v>Private husholdninger</v>
      </c>
      <c r="O3518" s="1" t="str">
        <f ca="1">IFERROR(INDEX(SBi!$2:$2,MATCH(G3518,SBi!$1:$1,1)),SBi!$K$2)</f>
        <v>1999-2006</v>
      </c>
      <c r="P3518" s="1">
        <f ca="1">IFERROR(INDEX(SBi!$C$3:$K$28,MATCH(E3518,SBi!$B$3:$B$28,0),MATCH(O3518,SBi!$C$2:$K$2,0)),0)</f>
        <v>83.9</v>
      </c>
      <c r="Q3518" s="19">
        <f t="shared" ca="1" si="710"/>
        <v>10.907</v>
      </c>
      <c r="R3518" s="19" t="str">
        <f ca="1">IFERROR(INDEX(VpD!$2:$2,MATCH(G3518,VpD!$1:$1,1)),VpD!$I$2)</f>
        <v>&gt;1998</v>
      </c>
      <c r="S3518" s="1">
        <f ca="1">IFERROR(INDEX(VpD!$C$3:$I$27,MATCH(E3518,VpD!$B$3:$B$27,0),MATCH(R3518,VpD!$C$2:$I$2,0)),0)</f>
        <v>72</v>
      </c>
      <c r="T3518" s="19">
        <f t="shared" ca="1" si="711"/>
        <v>9.36</v>
      </c>
      <c r="U3518" s="14" t="str">
        <f t="shared" ca="1" si="712"/>
        <v xml:space="preserve">713156.77 </v>
      </c>
      <c r="V3518" s="14" t="str">
        <f t="shared" ca="1" si="713"/>
        <v>6168482.69</v>
      </c>
      <c r="W3518" s="14" t="str">
        <f t="shared" ca="1" si="714"/>
        <v>POINT(713156.77 6168482.69)</v>
      </c>
      <c r="X3518" s="14" t="str">
        <f>IFERROR(INDEX(BygningOmraade!B:B,MATCH(A3518,BygningOmraade!A:A,0)),"")</f>
        <v/>
      </c>
    </row>
    <row r="3519" spans="1:24" s="14" customFormat="1" x14ac:dyDescent="0.25">
      <c r="A3519" s="14">
        <f t="shared" si="702"/>
        <v>3519</v>
      </c>
      <c r="B3519" s="14" t="str">
        <f t="shared" ca="1" si="703"/>
        <v>cfd1b6b6-2a04-4618-80f4-f2dd71af49db</v>
      </c>
      <c r="C3519" s="14" t="str">
        <f t="shared" ca="1" si="704"/>
        <v>0a3f507e-1f8d-32b8-e044-0003ba298018</v>
      </c>
      <c r="D3519" s="14">
        <f t="shared" ca="1" si="705"/>
        <v>994083</v>
      </c>
      <c r="E3519" s="1">
        <f t="shared" ca="1" si="706"/>
        <v>120</v>
      </c>
      <c r="F3519" s="1">
        <f t="shared" ca="1" si="707"/>
        <v>109</v>
      </c>
      <c r="G3519" s="1">
        <f t="shared" ca="1" si="708"/>
        <v>1973</v>
      </c>
      <c r="H3519" s="1" t="str">
        <f ca="1">IFERROR(INDEX(Varmeinstallation!B:B,MATCH(INDIRECT($A$1&amp;"L"&amp;A3519)*1,Varmeinstallation!A:A,0)),"Ingen varmeinstallationer")</f>
        <v>Centralvarme fra eget anlæg, et-kammer fyr</v>
      </c>
      <c r="I3519" s="1" t="str">
        <f ca="1">IFERROR(INDEX(Opvarmningsmiddel!B:B,MATCH(INDIRECT($A$1&amp;"M"&amp;A3519)*1,Opvarmningsmiddel!A:A,0)),"")</f>
        <v>Naturgas</v>
      </c>
      <c r="J3519" s="1">
        <f t="shared" ca="1" si="709"/>
        <v>0</v>
      </c>
      <c r="K3519" s="1" t="str">
        <f ca="1">IFERROR(INDEX(Relationstabel!$C$3:$K$10,MATCH(VALUE(INDIRECT($A$1&amp;"L"&amp;A3519)),Relationstabel!$A$3:$A$10,0),MATCH(IFERROR(VALUE(INDIRECT($A$1&amp;"M"&amp;A3519)),0),Relationstabel!$C$1:$K$1,0)),"Ingen varmeinstallationer")</f>
        <v>Naturgas</v>
      </c>
      <c r="L3519" s="1" t="str">
        <f ca="1">INDEX(Anvendelseskode!B:B,MATCH($E3519,Anvendelseskode!$A:$A,0))</f>
        <v>Fritliggende enfamilieshus (parcelhus)</v>
      </c>
      <c r="M3519" s="1" t="str">
        <f ca="1">INDEX(Anvendelseskode!C:C,MATCH($E3519,Anvendelseskode!$A:$A,0))</f>
        <v>Parcelhuse</v>
      </c>
      <c r="N3519" s="1" t="str">
        <f ca="1">INDEX(Anvendelseskode!D:D,MATCH($E3519,Anvendelseskode!$A:$A,0))</f>
        <v>Private husholdninger</v>
      </c>
      <c r="O3519" s="1" t="str">
        <f ca="1">IFERROR(INDEX(SBi!$2:$2,MATCH(G3519,SBi!$1:$1,1)),SBi!$K$2)</f>
        <v>1973-1978</v>
      </c>
      <c r="P3519" s="1">
        <f ca="1">IFERROR(INDEX(SBi!$C$3:$K$28,MATCH(E3519,SBi!$B$3:$B$28,0),MATCH(O3519,SBi!$C$2:$K$2,0)),0)</f>
        <v>119.8</v>
      </c>
      <c r="Q3519" s="19">
        <f t="shared" ca="1" si="710"/>
        <v>13.058199999999999</v>
      </c>
      <c r="R3519" s="19" t="str">
        <f ca="1">IFERROR(INDEX(VpD!$2:$2,MATCH(G3519,VpD!$1:$1,1)),VpD!$I$2)</f>
        <v>1973-1978</v>
      </c>
      <c r="S3519" s="1">
        <f ca="1">IFERROR(INDEX(VpD!$C$3:$I$27,MATCH(E3519,VpD!$B$3:$B$27,0),MATCH(R3519,VpD!$C$2:$I$2,0)),0)</f>
        <v>117</v>
      </c>
      <c r="T3519" s="19">
        <f t="shared" ca="1" si="711"/>
        <v>12.753</v>
      </c>
      <c r="U3519" s="14" t="str">
        <f t="shared" ca="1" si="712"/>
        <v xml:space="preserve">711035.16 </v>
      </c>
      <c r="V3519" s="14" t="str">
        <f t="shared" ca="1" si="713"/>
        <v>6171455.39</v>
      </c>
      <c r="W3519" s="14" t="str">
        <f t="shared" ca="1" si="714"/>
        <v>POINT(711035.16 6171455.39)</v>
      </c>
      <c r="X3519" s="14" t="str">
        <f>IFERROR(INDEX(BygningOmraade!B:B,MATCH(A3519,BygningOmraade!A:A,0)),"")</f>
        <v/>
      </c>
    </row>
    <row r="3520" spans="1:24" s="14" customFormat="1" x14ac:dyDescent="0.25">
      <c r="A3520" s="14">
        <f t="shared" si="702"/>
        <v>3520</v>
      </c>
      <c r="B3520" s="14" t="str">
        <f t="shared" ca="1" si="703"/>
        <v>cfd21921-f274-475f-aac9-a570ac815a5d</v>
      </c>
      <c r="C3520" s="14" t="str">
        <f t="shared" ca="1" si="704"/>
        <v>0a3f507e-2162-32b8-e044-0003ba298018</v>
      </c>
      <c r="D3520" s="14">
        <f t="shared" ca="1" si="705"/>
        <v>997137</v>
      </c>
      <c r="E3520" s="1">
        <f t="shared" ca="1" si="706"/>
        <v>130</v>
      </c>
      <c r="F3520" s="1">
        <f t="shared" ca="1" si="707"/>
        <v>109</v>
      </c>
      <c r="G3520" s="1">
        <f t="shared" ca="1" si="708"/>
        <v>1978</v>
      </c>
      <c r="H3520" s="1" t="str">
        <f ca="1">IFERROR(INDEX(Varmeinstallation!B:B,MATCH(INDIRECT($A$1&amp;"L"&amp;A3520)*1,Varmeinstallation!A:A,0)),"Ingen varmeinstallationer")</f>
        <v>Fjernvarme/blokvarme (radiatorsystemer eller varmluftanlæg)</v>
      </c>
      <c r="I3520" s="1" t="str">
        <f ca="1">IFERROR(INDEX(Opvarmningsmiddel!B:B,MATCH(INDIRECT($A$1&amp;"M"&amp;A3520)*1,Opvarmningsmiddel!A:A,0)),"")</f>
        <v/>
      </c>
      <c r="J3520" s="1">
        <f t="shared" ca="1" si="709"/>
        <v>0</v>
      </c>
      <c r="K3520" s="1" t="str">
        <f ca="1">IFERROR(INDEX(Relationstabel!$C$3:$K$10,MATCH(VALUE(INDIRECT($A$1&amp;"L"&amp;A3520)),Relationstabel!$A$3:$A$10,0),MATCH(IFERROR(VALUE(INDIRECT($A$1&amp;"M"&amp;A3520)),0),Relationstabel!$C$1:$K$1,0)),"Ingen varmeinstallationer")</f>
        <v>Fjernvarme/ Blokvarme</v>
      </c>
      <c r="L3520" s="1" t="str">
        <f ca="1">INDEX(Anvendelseskode!B:B,MATCH($E3520,Anvendelseskode!$A:$A,0))</f>
        <v>Række-, kæde-, dobbelthus (lodret adskillelse mellem enhederne)</v>
      </c>
      <c r="M3520" s="1" t="str">
        <f ca="1">INDEX(Anvendelseskode!C:C,MATCH($E3520,Anvendelseskode!$A:$A,0))</f>
        <v>Række-, kæde og dobbelthuse</v>
      </c>
      <c r="N3520" s="1" t="str">
        <f ca="1">INDEX(Anvendelseskode!D:D,MATCH($E3520,Anvendelseskode!$A:$A,0))</f>
        <v>Private husholdninger</v>
      </c>
      <c r="O3520" s="1" t="str">
        <f ca="1">IFERROR(INDEX(SBi!$2:$2,MATCH(G3520,SBi!$1:$1,1)),SBi!$K$2)</f>
        <v>1973-1978</v>
      </c>
      <c r="P3520" s="1">
        <f ca="1">IFERROR(INDEX(SBi!$C$3:$K$28,MATCH(E3520,SBi!$B$3:$B$28,0),MATCH(O3520,SBi!$C$2:$K$2,0)),0)</f>
        <v>112.6</v>
      </c>
      <c r="Q3520" s="19">
        <f t="shared" ca="1" si="710"/>
        <v>12.273399999999999</v>
      </c>
      <c r="R3520" s="19" t="str">
        <f ca="1">IFERROR(INDEX(VpD!$2:$2,MATCH(G3520,VpD!$1:$1,1)),VpD!$I$2)</f>
        <v>1973-1978</v>
      </c>
      <c r="S3520" s="1">
        <f ca="1">IFERROR(INDEX(VpD!$C$3:$I$27,MATCH(E3520,VpD!$B$3:$B$27,0),MATCH(R3520,VpD!$C$2:$I$2,0)),0)</f>
        <v>98</v>
      </c>
      <c r="T3520" s="19">
        <f t="shared" ca="1" si="711"/>
        <v>10.682</v>
      </c>
      <c r="U3520" s="14" t="str">
        <f t="shared" ca="1" si="712"/>
        <v xml:space="preserve">713767.32 </v>
      </c>
      <c r="V3520" s="14" t="str">
        <f t="shared" ca="1" si="713"/>
        <v>6169548.11</v>
      </c>
      <c r="W3520" s="14" t="str">
        <f t="shared" ca="1" si="714"/>
        <v>POINT(713767.32 6169548.11)</v>
      </c>
      <c r="X3520" s="14" t="str">
        <f>IFERROR(INDEX(BygningOmraade!B:B,MATCH(A3520,BygningOmraade!A:A,0)),"")</f>
        <v/>
      </c>
    </row>
    <row r="3521" spans="1:24" s="14" customFormat="1" x14ac:dyDescent="0.25">
      <c r="A3521" s="14">
        <f t="shared" si="702"/>
        <v>3521</v>
      </c>
      <c r="B3521" s="14" t="str">
        <f t="shared" ca="1" si="703"/>
        <v>cfd8b22c-3861-4891-9447-07ec4ab4cc0e</v>
      </c>
      <c r="C3521" s="14" t="str">
        <f t="shared" ca="1" si="704"/>
        <v>0a3f507e-1b3f-32b8-e044-0003ba298018</v>
      </c>
      <c r="D3521" s="14">
        <f t="shared" ca="1" si="705"/>
        <v>994985</v>
      </c>
      <c r="E3521" s="1">
        <f t="shared" ca="1" si="706"/>
        <v>410</v>
      </c>
      <c r="F3521" s="1">
        <f t="shared" ca="1" si="707"/>
        <v>756</v>
      </c>
      <c r="G3521" s="1">
        <f t="shared" ca="1" si="708"/>
        <v>1989</v>
      </c>
      <c r="H3521" s="1" t="str">
        <f ca="1">IFERROR(INDEX(Varmeinstallation!B:B,MATCH(INDIRECT($A$1&amp;"L"&amp;A3521)*1,Varmeinstallation!A:A,0)),"Ingen varmeinstallationer")</f>
        <v>Centralvarme fra eget anlæg, et-kammer fyr</v>
      </c>
      <c r="I3521" s="1" t="str">
        <f ca="1">IFERROR(INDEX(Opvarmningsmiddel!B:B,MATCH(INDIRECT($A$1&amp;"M"&amp;A3521)*1,Opvarmningsmiddel!A:A,0)),"")</f>
        <v>Naturgas</v>
      </c>
      <c r="J3521" s="1">
        <f t="shared" ca="1" si="709"/>
        <v>80</v>
      </c>
      <c r="K3521" s="1" t="str">
        <f ca="1">IFERROR(INDEX(Relationstabel!$C$3:$K$10,MATCH(VALUE(INDIRECT($A$1&amp;"L"&amp;A3521)),Relationstabel!$A$3:$A$10,0),MATCH(IFERROR(VALUE(INDIRECT($A$1&amp;"M"&amp;A3521)),0),Relationstabel!$C$1:$K$1,0)),"Ingen varmeinstallationer")</f>
        <v>Naturgas</v>
      </c>
      <c r="L3521" s="1" t="str">
        <f ca="1">INDEX(Anvendelseskode!B:B,MATCH($E3521,Anvendelseskode!$A:$A,0))</f>
        <v>Bygning til biograf, teater, erhvervsmæssig udstilling, bibliotek, museum, kirke o.lign.</v>
      </c>
      <c r="M3521" s="1" t="str">
        <f ca="1">INDEX(Anvendelseskode!C:C,MATCH($E3521,Anvendelseskode!$A:$A,0))</f>
        <v>Bibliotek, kirke, museum o.l.</v>
      </c>
      <c r="N3521" s="1" t="str">
        <f ca="1">INDEX(Anvendelseskode!D:D,MATCH($E3521,Anvendelseskode!$A:$A,0))</f>
        <v>Kommunale og andre offentlige institutioner</v>
      </c>
      <c r="O3521" s="1" t="str">
        <f ca="1">IFERROR(INDEX(SBi!$2:$2,MATCH(G3521,SBi!$1:$1,1)),SBi!$K$2)</f>
        <v>1979-1998</v>
      </c>
      <c r="P3521" s="1">
        <f ca="1">IFERROR(INDEX(SBi!$C$3:$K$28,MATCH(E3521,SBi!$B$3:$B$28,0),MATCH(O3521,SBi!$C$2:$K$2,0)),0)</f>
        <v>131.19999999999999</v>
      </c>
      <c r="Q3521" s="19">
        <f t="shared" ca="1" si="710"/>
        <v>99.18719999999999</v>
      </c>
      <c r="R3521" s="19" t="str">
        <f ca="1">IFERROR(INDEX(VpD!$2:$2,MATCH(G3521,VpD!$1:$1,1)),VpD!$I$2)</f>
        <v>1979-1998</v>
      </c>
      <c r="S3521" s="1">
        <f ca="1">IFERROR(INDEX(VpD!$C$3:$I$27,MATCH(E3521,VpD!$B$3:$B$27,0),MATCH(R3521,VpD!$C$2:$I$2,0)),0)</f>
        <v>78</v>
      </c>
      <c r="T3521" s="19">
        <f t="shared" ca="1" si="711"/>
        <v>58.968000000000004</v>
      </c>
      <c r="U3521" s="14" t="str">
        <f t="shared" ca="1" si="712"/>
        <v xml:space="preserve">711771.86 </v>
      </c>
      <c r="V3521" s="14" t="str">
        <f t="shared" ca="1" si="713"/>
        <v>6170888.63</v>
      </c>
      <c r="W3521" s="14" t="str">
        <f t="shared" ca="1" si="714"/>
        <v>POINT(711771.86 6170888.63)</v>
      </c>
      <c r="X3521" s="14" t="str">
        <f>IFERROR(INDEX(BygningOmraade!B:B,MATCH(A3521,BygningOmraade!A:A,0)),"")</f>
        <v/>
      </c>
    </row>
    <row r="3522" spans="1:24" s="14" customFormat="1" x14ac:dyDescent="0.25">
      <c r="A3522" s="14">
        <f t="shared" si="702"/>
        <v>3522</v>
      </c>
      <c r="B3522" s="14" t="str">
        <f t="shared" ca="1" si="703"/>
        <v>cfdca209-37f3-47a4-bb4d-3b8324906edc</v>
      </c>
      <c r="C3522" s="14" t="str">
        <f t="shared" ca="1" si="704"/>
        <v>53ba2f34-5ff5-2505-e044-0003ba298018</v>
      </c>
      <c r="D3522" s="14">
        <f t="shared" ca="1" si="705"/>
        <v>2702971</v>
      </c>
      <c r="E3522" s="1">
        <f t="shared" ca="1" si="706"/>
        <v>130</v>
      </c>
      <c r="F3522" s="1">
        <f t="shared" ca="1" si="707"/>
        <v>108</v>
      </c>
      <c r="G3522" s="1">
        <f t="shared" ca="1" si="708"/>
        <v>2008</v>
      </c>
      <c r="H3522" s="1" t="str">
        <f ca="1">IFERROR(INDEX(Varmeinstallation!B:B,MATCH(INDIRECT($A$1&amp;"L"&amp;A3522)*1,Varmeinstallation!A:A,0)),"Ingen varmeinstallationer")</f>
        <v>Centralvarme fra eget anlæg, et-kammer fyr</v>
      </c>
      <c r="I3522" s="1" t="str">
        <f ca="1">IFERROR(INDEX(Opvarmningsmiddel!B:B,MATCH(INDIRECT($A$1&amp;"M"&amp;A3522)*1,Opvarmningsmiddel!A:A,0)),"")</f>
        <v>Naturgas</v>
      </c>
      <c r="J3522" s="1">
        <f t="shared" ca="1" si="709"/>
        <v>90</v>
      </c>
      <c r="K3522" s="1" t="str">
        <f ca="1">IFERROR(INDEX(Relationstabel!$C$3:$K$10,MATCH(VALUE(INDIRECT($A$1&amp;"L"&amp;A3522)),Relationstabel!$A$3:$A$10,0),MATCH(IFERROR(VALUE(INDIRECT($A$1&amp;"M"&amp;A3522)),0),Relationstabel!$C$1:$K$1,0)),"Ingen varmeinstallationer")</f>
        <v>Naturgas</v>
      </c>
      <c r="L3522" s="1" t="str">
        <f ca="1">INDEX(Anvendelseskode!B:B,MATCH($E3522,Anvendelseskode!$A:$A,0))</f>
        <v>Række-, kæde-, dobbelthus (lodret adskillelse mellem enhederne)</v>
      </c>
      <c r="M3522" s="1" t="str">
        <f ca="1">INDEX(Anvendelseskode!C:C,MATCH($E3522,Anvendelseskode!$A:$A,0))</f>
        <v>Række-, kæde og dobbelthuse</v>
      </c>
      <c r="N3522" s="1" t="str">
        <f ca="1">INDEX(Anvendelseskode!D:D,MATCH($E3522,Anvendelseskode!$A:$A,0))</f>
        <v>Private husholdninger</v>
      </c>
      <c r="O3522" s="1" t="str">
        <f ca="1">IFERROR(INDEX(SBi!$2:$2,MATCH(G3522,SBi!$1:$1,1)),SBi!$K$2)</f>
        <v>Efter 2006</v>
      </c>
      <c r="P3522" s="1">
        <f ca="1">IFERROR(INDEX(SBi!$C$3:$K$28,MATCH(E3522,SBi!$B$3:$B$28,0),MATCH(O3522,SBi!$C$2:$K$2,0)),0)</f>
        <v>66.400000000000006</v>
      </c>
      <c r="Q3522" s="19">
        <f t="shared" ca="1" si="710"/>
        <v>7.1712000000000007</v>
      </c>
      <c r="R3522" s="19" t="str">
        <f ca="1">IFERROR(INDEX(VpD!$2:$2,MATCH(G3522,VpD!$1:$1,1)),VpD!$I$2)</f>
        <v>&gt;1998</v>
      </c>
      <c r="S3522" s="1">
        <f ca="1">IFERROR(INDEX(VpD!$C$3:$I$27,MATCH(E3522,VpD!$B$3:$B$27,0),MATCH(R3522,VpD!$C$2:$I$2,0)),0)</f>
        <v>65</v>
      </c>
      <c r="T3522" s="19">
        <f t="shared" ca="1" si="711"/>
        <v>7.02</v>
      </c>
      <c r="U3522" s="14" t="str">
        <f t="shared" ca="1" si="712"/>
        <v xml:space="preserve">712663.08 </v>
      </c>
      <c r="V3522" s="14" t="str">
        <f t="shared" ca="1" si="713"/>
        <v>6168742.29</v>
      </c>
      <c r="W3522" s="14" t="str">
        <f t="shared" ca="1" si="714"/>
        <v>POINT(712663.08 6168742.29)</v>
      </c>
      <c r="X3522" s="14" t="str">
        <f>IFERROR(INDEX(BygningOmraade!B:B,MATCH(A3522,BygningOmraade!A:A,0)),"")</f>
        <v/>
      </c>
    </row>
    <row r="3523" spans="1:24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d00e4999-360e-4ea5-8a37-cb9a66598d3c</v>
      </c>
      <c r="C3523" s="14" t="str">
        <f t="shared" ref="C3523:C3586" ca="1" si="717">INDIRECT($A$1&amp;"C"&amp;A3523)</f>
        <v>0a3f507e-2151-32b8-e044-0003ba298018</v>
      </c>
      <c r="D3523" s="14">
        <f t="shared" ref="D3523:D3586" ca="1" si="718">INDIRECT($A$1&amp;"D"&amp;A3523)</f>
        <v>996752</v>
      </c>
      <c r="E3523" s="1">
        <f t="shared" ref="E3523:E3586" ca="1" si="719">ROUNDDOWN(INDIRECT($A$1&amp;"E"&amp;A3523),-1)</f>
        <v>130</v>
      </c>
      <c r="F3523" s="1">
        <f t="shared" ref="F3523:F3586" ca="1" si="720">INDIRECT($A$1&amp;"G"&amp;A3523)+INDIRECT($A$1&amp;"H"&amp;A3523)+INDIRECT($A$1&amp;"I"&amp;A3523)*0.5</f>
        <v>86</v>
      </c>
      <c r="G3523" s="1">
        <f t="shared" ref="G3523:G3586" ca="1" si="721">MAX(INDIRECT($A$1&amp;"J"&amp;A3523),INDIRECT($A$1&amp;"K"&amp;A3523))</f>
        <v>1962</v>
      </c>
      <c r="H3523" s="1" t="str">
        <f ca="1">IFERROR(INDEX(Varmeinstallation!B:B,MATCH(INDIRECT($A$1&amp;"L"&amp;A3523)*1,Varmeinstallation!A:A,0)),"Ingen varmeinstallationer")</f>
        <v>Centralvarme fra eget anlæg, et-kammer fyr</v>
      </c>
      <c r="I3523" s="1" t="str">
        <f ca="1">IFERROR(INDEX(Opvarmningsmiddel!B:B,MATCH(INDIRECT($A$1&amp;"M"&amp;A3523)*1,Opvarmningsmiddel!A:A,0)),"")</f>
        <v>Naturgas</v>
      </c>
      <c r="J3523" s="1">
        <f t="shared" ref="J3523:J3586" ca="1" si="722">VALUE(INDIRECT($A$1&amp;"N"&amp;A3523))</f>
        <v>0</v>
      </c>
      <c r="K3523" s="1" t="str">
        <f ca="1">IFERROR(INDEX(Relationstabel!$C$3:$K$10,MATCH(VALUE(INDIRECT($A$1&amp;"L"&amp;A3523)),Relationstabel!$A$3:$A$10,0),MATCH(IFERROR(VALUE(INDIRECT($A$1&amp;"M"&amp;A3523)),0),Relationstabel!$C$1:$K$1,0)),"Ingen varmeinstallationer")</f>
        <v>Naturgas</v>
      </c>
      <c r="L3523" s="1" t="str">
        <f ca="1">INDEX(Anvendelseskode!B:B,MATCH($E3523,Anvendelseskode!$A:$A,0))</f>
        <v>Række-, kæde-, dobbelthus (lodret adskillelse mellem enhederne)</v>
      </c>
      <c r="M3523" s="1" t="str">
        <f ca="1">INDEX(Anvendelseskode!C:C,MATCH($E3523,Anvendelseskode!$A:$A,0))</f>
        <v>Række-, kæde og dobbelthuse</v>
      </c>
      <c r="N3523" s="1" t="str">
        <f ca="1">INDEX(Anvendelseskode!D:D,MATCH($E3523,Anvendelseskode!$A:$A,0))</f>
        <v>Private husholdninger</v>
      </c>
      <c r="O3523" s="1" t="str">
        <f ca="1">IFERROR(INDEX(SBi!$2:$2,MATCH(G3523,SBi!$1:$1,1)),SBi!$K$2)</f>
        <v>1961-1972</v>
      </c>
      <c r="P3523" s="1">
        <f ca="1">IFERROR(INDEX(SBi!$C$3:$K$28,MATCH(E3523,SBi!$B$3:$B$28,0),MATCH(O3523,SBi!$C$2:$K$2,0)),0)</f>
        <v>119.9</v>
      </c>
      <c r="Q3523" s="19">
        <f t="shared" ref="Q3523:Q3586" ca="1" si="723">P3523*F3523/1000</f>
        <v>10.311399999999999</v>
      </c>
      <c r="R3523" s="19" t="str">
        <f ca="1">IFERROR(INDEX(VpD!$2:$2,MATCH(G3523,VpD!$1:$1,1)),VpD!$I$2)</f>
        <v>1961-1972</v>
      </c>
      <c r="S3523" s="1">
        <f ca="1">IFERROR(INDEX(VpD!$C$3:$I$27,MATCH(E3523,VpD!$B$3:$B$27,0),MATCH(R3523,VpD!$C$2:$I$2,0)),0)</f>
        <v>120</v>
      </c>
      <c r="T3523" s="19">
        <f t="shared" ref="T3523:T3586" ca="1" si="724">S3523*F3523/1000</f>
        <v>10.32</v>
      </c>
      <c r="U3523" s="14" t="str">
        <f t="shared" ref="U3523:U3586" ca="1" si="725">IFERROR(SUBSTITUTE(LEFT(W3523,FIND(" ",W3523)),"POINT(",""),"")</f>
        <v xml:space="preserve">713499.32 </v>
      </c>
      <c r="V3523" s="14" t="str">
        <f t="shared" ref="V3523:V3586" ca="1" si="726">IFERROR(SUBSTITUTE(RIGHT(W3523,LEN(W3523)-FIND(" ",W3523)),")",""),"")</f>
        <v>6168911.97</v>
      </c>
      <c r="W3523" s="14" t="str">
        <f t="shared" ref="W3523:W3586" ca="1" si="727">INDIRECT($A$1&amp;"o"&amp;A3523)</f>
        <v>POINT(713499.32 6168911.97)</v>
      </c>
      <c r="X3523" s="14" t="str">
        <f>IFERROR(INDEX(BygningOmraade!B:B,MATCH(A3523,BygningOmraade!A:A,0)),"")</f>
        <v/>
      </c>
    </row>
    <row r="3524" spans="1:24" s="14" customFormat="1" x14ac:dyDescent="0.25">
      <c r="A3524" s="14">
        <f t="shared" si="715"/>
        <v>3524</v>
      </c>
      <c r="B3524" s="14" t="str">
        <f t="shared" ca="1" si="716"/>
        <v>d00e7ad0-cef5-427b-8b94-3a6ca3339d69</v>
      </c>
      <c r="C3524" s="14" t="str">
        <f t="shared" ca="1" si="717"/>
        <v>0a3f507e-2477-32b8-e044-0003ba298018</v>
      </c>
      <c r="D3524" s="14">
        <f t="shared" ca="1" si="718"/>
        <v>996035</v>
      </c>
      <c r="E3524" s="1">
        <f t="shared" ca="1" si="719"/>
        <v>120</v>
      </c>
      <c r="F3524" s="1">
        <f t="shared" ca="1" si="720"/>
        <v>191</v>
      </c>
      <c r="G3524" s="1">
        <f t="shared" ca="1" si="721"/>
        <v>1986</v>
      </c>
      <c r="H3524" s="1" t="str">
        <f ca="1">IFERROR(INDEX(Varmeinstallation!B:B,MATCH(INDIRECT($A$1&amp;"L"&amp;A3524)*1,Varmeinstallation!A:A,0)),"Ingen varmeinstallationer")</f>
        <v>Centralvarme fra eget anlæg, et-kammer fyr</v>
      </c>
      <c r="I3524" s="1" t="str">
        <f ca="1">IFERROR(INDEX(Opvarmningsmiddel!B:B,MATCH(INDIRECT($A$1&amp;"M"&amp;A3524)*1,Opvarmningsmiddel!A:A,0)),"")</f>
        <v>Naturgas</v>
      </c>
      <c r="J3524" s="1">
        <f t="shared" ca="1" si="722"/>
        <v>2</v>
      </c>
      <c r="K3524" s="1" t="str">
        <f ca="1">IFERROR(INDEX(Relationstabel!$C$3:$K$10,MATCH(VALUE(INDIRECT($A$1&amp;"L"&amp;A3524)),Relationstabel!$A$3:$A$10,0),MATCH(IFERROR(VALUE(INDIRECT($A$1&amp;"M"&amp;A3524)),0),Relationstabel!$C$1:$K$1,0)),"Ingen varmeinstallationer")</f>
        <v>Naturgas</v>
      </c>
      <c r="L3524" s="1" t="str">
        <f ca="1">INDEX(Anvendelseskode!B:B,MATCH($E3524,Anvendelseskode!$A:$A,0))</f>
        <v>Fritliggende enfamilieshus (parcelhus)</v>
      </c>
      <c r="M3524" s="1" t="str">
        <f ca="1">INDEX(Anvendelseskode!C:C,MATCH($E3524,Anvendelseskode!$A:$A,0))</f>
        <v>Parcelhuse</v>
      </c>
      <c r="N3524" s="1" t="str">
        <f ca="1">INDEX(Anvendelseskode!D:D,MATCH($E3524,Anvendelseskode!$A:$A,0))</f>
        <v>Private husholdninger</v>
      </c>
      <c r="O3524" s="1" t="str">
        <f ca="1">IFERROR(INDEX(SBi!$2:$2,MATCH(G3524,SBi!$1:$1,1)),SBi!$K$2)</f>
        <v>1979-1998</v>
      </c>
      <c r="P3524" s="1">
        <f ca="1">IFERROR(INDEX(SBi!$C$3:$K$28,MATCH(E3524,SBi!$B$3:$B$28,0),MATCH(O3524,SBi!$C$2:$K$2,0)),0)</f>
        <v>105.4</v>
      </c>
      <c r="Q3524" s="19">
        <f t="shared" ca="1" si="723"/>
        <v>20.131400000000003</v>
      </c>
      <c r="R3524" s="19" t="str">
        <f ca="1">IFERROR(INDEX(VpD!$2:$2,MATCH(G3524,VpD!$1:$1,1)),VpD!$I$2)</f>
        <v>1979-1998</v>
      </c>
      <c r="S3524" s="1">
        <f ca="1">IFERROR(INDEX(VpD!$C$3:$I$27,MATCH(E3524,VpD!$B$3:$B$27,0),MATCH(R3524,VpD!$C$2:$I$2,0)),0)</f>
        <v>90</v>
      </c>
      <c r="T3524" s="19">
        <f t="shared" ca="1" si="724"/>
        <v>17.190000000000001</v>
      </c>
      <c r="U3524" s="14" t="str">
        <f t="shared" ca="1" si="725"/>
        <v xml:space="preserve">712564.11 </v>
      </c>
      <c r="V3524" s="14" t="str">
        <f t="shared" ca="1" si="726"/>
        <v>6169235.89</v>
      </c>
      <c r="W3524" s="14" t="str">
        <f t="shared" ca="1" si="727"/>
        <v>POINT(712564.11 6169235.89)</v>
      </c>
      <c r="X3524" s="14" t="str">
        <f>IFERROR(INDEX(BygningOmraade!B:B,MATCH(A3524,BygningOmraade!A:A,0)),"")</f>
        <v/>
      </c>
    </row>
    <row r="3525" spans="1:24" s="14" customFormat="1" x14ac:dyDescent="0.25">
      <c r="A3525" s="14">
        <f t="shared" si="715"/>
        <v>3525</v>
      </c>
      <c r="B3525" s="14" t="str">
        <f t="shared" ca="1" si="716"/>
        <v>d00e7f64-c73d-4624-9062-af0a38d35deb</v>
      </c>
      <c r="C3525" s="14" t="str">
        <f t="shared" ca="1" si="717"/>
        <v>0a3f507e-1a08-32b8-e044-0003ba298018</v>
      </c>
      <c r="D3525" s="14">
        <f t="shared" ca="1" si="718"/>
        <v>994503</v>
      </c>
      <c r="E3525" s="1">
        <f t="shared" ca="1" si="719"/>
        <v>130</v>
      </c>
      <c r="F3525" s="1">
        <f t="shared" ca="1" si="720"/>
        <v>113</v>
      </c>
      <c r="G3525" s="1">
        <f t="shared" ca="1" si="721"/>
        <v>1975</v>
      </c>
      <c r="H3525" s="1" t="str">
        <f ca="1">IFERROR(INDEX(Varmeinstallation!B:B,MATCH(INDIRECT($A$1&amp;"L"&amp;A3525)*1,Varmeinstallation!A:A,0)),"Ingen varmeinstallationer")</f>
        <v>Fjernvarme/blokvarme (radiatorsystemer eller varmluftanlæg)</v>
      </c>
      <c r="I3525" s="1" t="str">
        <f ca="1">IFERROR(INDEX(Opvarmningsmiddel!B:B,MATCH(INDIRECT($A$1&amp;"M"&amp;A3525)*1,Opvarmningsmiddel!A:A,0)),"")</f>
        <v/>
      </c>
      <c r="J3525" s="1">
        <f t="shared" ca="1" si="722"/>
        <v>0</v>
      </c>
      <c r="K3525" s="1" t="str">
        <f ca="1">IFERROR(INDEX(Relationstabel!$C$3:$K$10,MATCH(VALUE(INDIRECT($A$1&amp;"L"&amp;A3525)),Relationstabel!$A$3:$A$10,0),MATCH(IFERROR(VALUE(INDIRECT($A$1&amp;"M"&amp;A3525)),0),Relationstabel!$C$1:$K$1,0)),"Ingen varmeinstallationer")</f>
        <v>Fjernvarme/ Blokvarme</v>
      </c>
      <c r="L3525" s="1" t="str">
        <f ca="1">INDEX(Anvendelseskode!B:B,MATCH($E3525,Anvendelseskode!$A:$A,0))</f>
        <v>Række-, kæde-, dobbelthus (lodret adskillelse mellem enhederne)</v>
      </c>
      <c r="M3525" s="1" t="str">
        <f ca="1">INDEX(Anvendelseskode!C:C,MATCH($E3525,Anvendelseskode!$A:$A,0))</f>
        <v>Række-, kæde og dobbelthuse</v>
      </c>
      <c r="N3525" s="1" t="str">
        <f ca="1">INDEX(Anvendelseskode!D:D,MATCH($E3525,Anvendelseskode!$A:$A,0))</f>
        <v>Private husholdninger</v>
      </c>
      <c r="O3525" s="1" t="str">
        <f ca="1">IFERROR(INDEX(SBi!$2:$2,MATCH(G3525,SBi!$1:$1,1)),SBi!$K$2)</f>
        <v>1973-1978</v>
      </c>
      <c r="P3525" s="1">
        <f ca="1">IFERROR(INDEX(SBi!$C$3:$K$28,MATCH(E3525,SBi!$B$3:$B$28,0),MATCH(O3525,SBi!$C$2:$K$2,0)),0)</f>
        <v>112.6</v>
      </c>
      <c r="Q3525" s="19">
        <f t="shared" ca="1" si="723"/>
        <v>12.723799999999999</v>
      </c>
      <c r="R3525" s="19" t="str">
        <f ca="1">IFERROR(INDEX(VpD!$2:$2,MATCH(G3525,VpD!$1:$1,1)),VpD!$I$2)</f>
        <v>1973-1978</v>
      </c>
      <c r="S3525" s="1">
        <f ca="1">IFERROR(INDEX(VpD!$C$3:$I$27,MATCH(E3525,VpD!$B$3:$B$27,0),MATCH(R3525,VpD!$C$2:$I$2,0)),0)</f>
        <v>98</v>
      </c>
      <c r="T3525" s="19">
        <f t="shared" ca="1" si="724"/>
        <v>11.074</v>
      </c>
      <c r="U3525" s="14" t="str">
        <f t="shared" ca="1" si="725"/>
        <v xml:space="preserve">711505.09 </v>
      </c>
      <c r="V3525" s="14" t="str">
        <f t="shared" ca="1" si="726"/>
        <v>6172277.49</v>
      </c>
      <c r="W3525" s="14" t="str">
        <f t="shared" ca="1" si="727"/>
        <v>POINT(711505.09 6172277.49)</v>
      </c>
      <c r="X3525" s="14" t="str">
        <f>IFERROR(INDEX(BygningOmraade!B:B,MATCH(A3525,BygningOmraade!A:A,0)),"")</f>
        <v/>
      </c>
    </row>
    <row r="3526" spans="1:24" s="14" customFormat="1" x14ac:dyDescent="0.25">
      <c r="A3526" s="14">
        <f t="shared" si="715"/>
        <v>3526</v>
      </c>
      <c r="B3526" s="14" t="str">
        <f t="shared" ca="1" si="716"/>
        <v>d00f6210-1d43-4ce0-9283-eb5d6a49b61d</v>
      </c>
      <c r="C3526" s="14" t="str">
        <f t="shared" ca="1" si="717"/>
        <v>0a3f507e-2380-32b8-e044-0003ba298018</v>
      </c>
      <c r="D3526" s="14">
        <f t="shared" ca="1" si="718"/>
        <v>996504</v>
      </c>
      <c r="E3526" s="1">
        <f t="shared" ca="1" si="719"/>
        <v>120</v>
      </c>
      <c r="F3526" s="1">
        <f t="shared" ca="1" si="720"/>
        <v>133</v>
      </c>
      <c r="G3526" s="1">
        <f t="shared" ca="1" si="721"/>
        <v>1979</v>
      </c>
      <c r="H3526" s="1" t="str">
        <f ca="1">IFERROR(INDEX(Varmeinstallation!B:B,MATCH(INDIRECT($A$1&amp;"L"&amp;A3526)*1,Varmeinstallation!A:A,0)),"Ingen varmeinstallationer")</f>
        <v>Centralvarme fra eget anlæg, et-kammer fyr</v>
      </c>
      <c r="I3526" s="1" t="str">
        <f ca="1">IFERROR(INDEX(Opvarmningsmiddel!B:B,MATCH(INDIRECT($A$1&amp;"M"&amp;A3526)*1,Opvarmningsmiddel!A:A,0)),"")</f>
        <v>Naturgas</v>
      </c>
      <c r="J3526" s="1">
        <f t="shared" ca="1" si="722"/>
        <v>2</v>
      </c>
      <c r="K3526" s="1" t="str">
        <f ca="1">IFERROR(INDEX(Relationstabel!$C$3:$K$10,MATCH(VALUE(INDIRECT($A$1&amp;"L"&amp;A3526)),Relationstabel!$A$3:$A$10,0),MATCH(IFERROR(VALUE(INDIRECT($A$1&amp;"M"&amp;A3526)),0),Relationstabel!$C$1:$K$1,0)),"Ingen varmeinstallationer")</f>
        <v>Naturgas</v>
      </c>
      <c r="L3526" s="1" t="str">
        <f ca="1">INDEX(Anvendelseskode!B:B,MATCH($E3526,Anvendelseskode!$A:$A,0))</f>
        <v>Fritliggende enfamilieshus (parcelhus)</v>
      </c>
      <c r="M3526" s="1" t="str">
        <f ca="1">INDEX(Anvendelseskode!C:C,MATCH($E3526,Anvendelseskode!$A:$A,0))</f>
        <v>Parcelhuse</v>
      </c>
      <c r="N3526" s="1" t="str">
        <f ca="1">INDEX(Anvendelseskode!D:D,MATCH($E3526,Anvendelseskode!$A:$A,0))</f>
        <v>Private husholdninger</v>
      </c>
      <c r="O3526" s="1" t="str">
        <f ca="1">IFERROR(INDEX(SBi!$2:$2,MATCH(G3526,SBi!$1:$1,1)),SBi!$K$2)</f>
        <v>1979-1998</v>
      </c>
      <c r="P3526" s="1">
        <f ca="1">IFERROR(INDEX(SBi!$C$3:$K$28,MATCH(E3526,SBi!$B$3:$B$28,0),MATCH(O3526,SBi!$C$2:$K$2,0)),0)</f>
        <v>105.4</v>
      </c>
      <c r="Q3526" s="19">
        <f t="shared" ca="1" si="723"/>
        <v>14.0182</v>
      </c>
      <c r="R3526" s="19" t="str">
        <f ca="1">IFERROR(INDEX(VpD!$2:$2,MATCH(G3526,VpD!$1:$1,1)),VpD!$I$2)</f>
        <v>1979-1998</v>
      </c>
      <c r="S3526" s="1">
        <f ca="1">IFERROR(INDEX(VpD!$C$3:$I$27,MATCH(E3526,VpD!$B$3:$B$27,0),MATCH(R3526,VpD!$C$2:$I$2,0)),0)</f>
        <v>90</v>
      </c>
      <c r="T3526" s="19">
        <f t="shared" ca="1" si="724"/>
        <v>11.97</v>
      </c>
      <c r="U3526" s="14" t="str">
        <f t="shared" ca="1" si="725"/>
        <v xml:space="preserve">713272.39 </v>
      </c>
      <c r="V3526" s="14" t="str">
        <f t="shared" ca="1" si="726"/>
        <v>6168537.64</v>
      </c>
      <c r="W3526" s="14" t="str">
        <f t="shared" ca="1" si="727"/>
        <v>POINT(713272.39 6168537.64)</v>
      </c>
      <c r="X3526" s="14" t="str">
        <f>IFERROR(INDEX(BygningOmraade!B:B,MATCH(A3526,BygningOmraade!A:A,0)),"")</f>
        <v/>
      </c>
    </row>
    <row r="3527" spans="1:24" s="14" customFormat="1" x14ac:dyDescent="0.25">
      <c r="A3527" s="14">
        <f t="shared" si="715"/>
        <v>3527</v>
      </c>
      <c r="B3527" s="14" t="str">
        <f t="shared" ca="1" si="716"/>
        <v>d00fc7c7-2308-400b-8446-1b1ad0d810e2</v>
      </c>
      <c r="C3527" s="14" t="str">
        <f t="shared" ca="1" si="717"/>
        <v>0a3f507e-1d77-32b8-e044-0003ba298018</v>
      </c>
      <c r="D3527" s="14">
        <f t="shared" ca="1" si="718"/>
        <v>2516387</v>
      </c>
      <c r="E3527" s="1">
        <f t="shared" ca="1" si="719"/>
        <v>130</v>
      </c>
      <c r="F3527" s="1">
        <f t="shared" ca="1" si="720"/>
        <v>112</v>
      </c>
      <c r="G3527" s="1">
        <f t="shared" ca="1" si="721"/>
        <v>1999</v>
      </c>
      <c r="H3527" s="1" t="str">
        <f ca="1">IFERROR(INDEX(Varmeinstallation!B:B,MATCH(INDIRECT($A$1&amp;"L"&amp;A3527)*1,Varmeinstallation!A:A,0)),"Ingen varmeinstallationer")</f>
        <v>Fjernvarme/blokvarme (radiatorsystemer eller varmluftanlæg)</v>
      </c>
      <c r="I3527" s="1" t="str">
        <f ca="1">IFERROR(INDEX(Opvarmningsmiddel!B:B,MATCH(INDIRECT($A$1&amp;"M"&amp;A3527)*1,Opvarmningsmiddel!A:A,0)),"")</f>
        <v/>
      </c>
      <c r="J3527" s="1">
        <f t="shared" ca="1" si="722"/>
        <v>0</v>
      </c>
      <c r="K3527" s="1" t="str">
        <f ca="1">IFERROR(INDEX(Relationstabel!$C$3:$K$10,MATCH(VALUE(INDIRECT($A$1&amp;"L"&amp;A3527)),Relationstabel!$A$3:$A$10,0),MATCH(IFERROR(VALUE(INDIRECT($A$1&amp;"M"&amp;A3527)),0),Relationstabel!$C$1:$K$1,0)),"Ingen varmeinstallationer")</f>
        <v>Fjernvarme/ Blokvarme</v>
      </c>
      <c r="L3527" s="1" t="str">
        <f ca="1">INDEX(Anvendelseskode!B:B,MATCH($E3527,Anvendelseskode!$A:$A,0))</f>
        <v>Række-, kæde-, dobbelthus (lodret adskillelse mellem enhederne)</v>
      </c>
      <c r="M3527" s="1" t="str">
        <f ca="1">INDEX(Anvendelseskode!C:C,MATCH($E3527,Anvendelseskode!$A:$A,0))</f>
        <v>Række-, kæde og dobbelthuse</v>
      </c>
      <c r="N3527" s="1" t="str">
        <f ca="1">INDEX(Anvendelseskode!D:D,MATCH($E3527,Anvendelseskode!$A:$A,0))</f>
        <v>Private husholdninger</v>
      </c>
      <c r="O3527" s="1" t="str">
        <f ca="1">IFERROR(INDEX(SBi!$2:$2,MATCH(G3527,SBi!$1:$1,1)),SBi!$K$2)</f>
        <v>1999-2006</v>
      </c>
      <c r="P3527" s="1">
        <f ca="1">IFERROR(INDEX(SBi!$C$3:$K$28,MATCH(E3527,SBi!$B$3:$B$28,0),MATCH(O3527,SBi!$C$2:$K$2,0)),0)</f>
        <v>81.5</v>
      </c>
      <c r="Q3527" s="19">
        <f t="shared" ca="1" si="723"/>
        <v>9.1280000000000001</v>
      </c>
      <c r="R3527" s="19" t="str">
        <f ca="1">IFERROR(INDEX(VpD!$2:$2,MATCH(G3527,VpD!$1:$1,1)),VpD!$I$2)</f>
        <v>&gt;1998</v>
      </c>
      <c r="S3527" s="1">
        <f ca="1">IFERROR(INDEX(VpD!$C$3:$I$27,MATCH(E3527,VpD!$B$3:$B$27,0),MATCH(R3527,VpD!$C$2:$I$2,0)),0)</f>
        <v>65</v>
      </c>
      <c r="T3527" s="19">
        <f t="shared" ca="1" si="724"/>
        <v>7.28</v>
      </c>
      <c r="U3527" s="14" t="str">
        <f t="shared" ca="1" si="725"/>
        <v xml:space="preserve">711664.79 </v>
      </c>
      <c r="V3527" s="14" t="str">
        <f t="shared" ca="1" si="726"/>
        <v>6172634.4</v>
      </c>
      <c r="W3527" s="14" t="str">
        <f t="shared" ca="1" si="727"/>
        <v>POINT(711664.79 6172634.4)</v>
      </c>
      <c r="X3527" s="14" t="str">
        <f>IFERROR(INDEX(BygningOmraade!B:B,MATCH(A3527,BygningOmraade!A:A,0)),"")</f>
        <v/>
      </c>
    </row>
    <row r="3528" spans="1:24" s="14" customFormat="1" x14ac:dyDescent="0.25">
      <c r="A3528" s="14">
        <f t="shared" si="715"/>
        <v>3528</v>
      </c>
      <c r="B3528" s="14" t="str">
        <f t="shared" ca="1" si="716"/>
        <v>d0395c2a-55dd-43f8-9956-7bec134773b3</v>
      </c>
      <c r="C3528" s="14" t="str">
        <f t="shared" ca="1" si="717"/>
        <v>53ba2f34-6006-2505-e044-0003ba298018</v>
      </c>
      <c r="D3528" s="14">
        <f t="shared" ca="1" si="718"/>
        <v>2702989</v>
      </c>
      <c r="E3528" s="1">
        <f t="shared" ca="1" si="719"/>
        <v>130</v>
      </c>
      <c r="F3528" s="1">
        <f t="shared" ca="1" si="720"/>
        <v>108</v>
      </c>
      <c r="G3528" s="1">
        <f t="shared" ca="1" si="721"/>
        <v>2008</v>
      </c>
      <c r="H3528" s="1" t="str">
        <f ca="1">IFERROR(INDEX(Varmeinstallation!B:B,MATCH(INDIRECT($A$1&amp;"L"&amp;A3528)*1,Varmeinstallation!A:A,0)),"Ingen varmeinstallationer")</f>
        <v>Centralvarme fra eget anlæg, et-kammer fyr</v>
      </c>
      <c r="I3528" s="1" t="str">
        <f ca="1">IFERROR(INDEX(Opvarmningsmiddel!B:B,MATCH(INDIRECT($A$1&amp;"M"&amp;A3528)*1,Opvarmningsmiddel!A:A,0)),"")</f>
        <v>Naturgas</v>
      </c>
      <c r="J3528" s="1">
        <f t="shared" ca="1" si="722"/>
        <v>90</v>
      </c>
      <c r="K3528" s="1" t="str">
        <f ca="1">IFERROR(INDEX(Relationstabel!$C$3:$K$10,MATCH(VALUE(INDIRECT($A$1&amp;"L"&amp;A3528)),Relationstabel!$A$3:$A$10,0),MATCH(IFERROR(VALUE(INDIRECT($A$1&amp;"M"&amp;A3528)),0),Relationstabel!$C$1:$K$1,0)),"Ingen varmeinstallationer")</f>
        <v>Naturgas</v>
      </c>
      <c r="L3528" s="1" t="str">
        <f ca="1">INDEX(Anvendelseskode!B:B,MATCH($E3528,Anvendelseskode!$A:$A,0))</f>
        <v>Række-, kæde-, dobbelthus (lodret adskillelse mellem enhederne)</v>
      </c>
      <c r="M3528" s="1" t="str">
        <f ca="1">INDEX(Anvendelseskode!C:C,MATCH($E3528,Anvendelseskode!$A:$A,0))</f>
        <v>Række-, kæde og dobbelthuse</v>
      </c>
      <c r="N3528" s="1" t="str">
        <f ca="1">INDEX(Anvendelseskode!D:D,MATCH($E3528,Anvendelseskode!$A:$A,0))</f>
        <v>Private husholdninger</v>
      </c>
      <c r="O3528" s="1" t="str">
        <f ca="1">IFERROR(INDEX(SBi!$2:$2,MATCH(G3528,SBi!$1:$1,1)),SBi!$K$2)</f>
        <v>Efter 2006</v>
      </c>
      <c r="P3528" s="1">
        <f ca="1">IFERROR(INDEX(SBi!$C$3:$K$28,MATCH(E3528,SBi!$B$3:$B$28,0),MATCH(O3528,SBi!$C$2:$K$2,0)),0)</f>
        <v>66.400000000000006</v>
      </c>
      <c r="Q3528" s="19">
        <f t="shared" ca="1" si="723"/>
        <v>7.1712000000000007</v>
      </c>
      <c r="R3528" s="19" t="str">
        <f ca="1">IFERROR(INDEX(VpD!$2:$2,MATCH(G3528,VpD!$1:$1,1)),VpD!$I$2)</f>
        <v>&gt;1998</v>
      </c>
      <c r="S3528" s="1">
        <f ca="1">IFERROR(INDEX(VpD!$C$3:$I$27,MATCH(E3528,VpD!$B$3:$B$27,0),MATCH(R3528,VpD!$C$2:$I$2,0)),0)</f>
        <v>65</v>
      </c>
      <c r="T3528" s="19">
        <f t="shared" ca="1" si="724"/>
        <v>7.02</v>
      </c>
      <c r="U3528" s="14" t="str">
        <f t="shared" ca="1" si="725"/>
        <v xml:space="preserve">712637.71 </v>
      </c>
      <c r="V3528" s="14" t="str">
        <f t="shared" ca="1" si="726"/>
        <v>6168727.5</v>
      </c>
      <c r="W3528" s="14" t="str">
        <f t="shared" ca="1" si="727"/>
        <v>POINT(712637.71 6168727.5)</v>
      </c>
      <c r="X3528" s="14" t="str">
        <f>IFERROR(INDEX(BygningOmraade!B:B,MATCH(A3528,BygningOmraade!A:A,0)),"")</f>
        <v/>
      </c>
    </row>
    <row r="3529" spans="1:24" s="14" customFormat="1" x14ac:dyDescent="0.25">
      <c r="A3529" s="14">
        <f t="shared" si="715"/>
        <v>3529</v>
      </c>
      <c r="B3529" s="14" t="str">
        <f t="shared" ca="1" si="716"/>
        <v>d040c540-bc7b-4a4e-a0b8-b272682cfabe</v>
      </c>
      <c r="C3529" s="14" t="str">
        <f t="shared" ca="1" si="717"/>
        <v>0a3f507e-17a3-32b8-e044-0003ba298018</v>
      </c>
      <c r="D3529" s="14">
        <f t="shared" ca="1" si="718"/>
        <v>996628</v>
      </c>
      <c r="E3529" s="1">
        <f t="shared" ca="1" si="719"/>
        <v>120</v>
      </c>
      <c r="F3529" s="1">
        <f t="shared" ca="1" si="720"/>
        <v>177</v>
      </c>
      <c r="G3529" s="1">
        <f t="shared" ca="1" si="721"/>
        <v>1979</v>
      </c>
      <c r="H3529" s="1" t="str">
        <f ca="1">IFERROR(INDEX(Varmeinstallation!B:B,MATCH(INDIRECT($A$1&amp;"L"&amp;A3529)*1,Varmeinstallation!A:A,0)),"Ingen varmeinstallationer")</f>
        <v>Varmepumpe</v>
      </c>
      <c r="I3529" s="1" t="str">
        <f ca="1">IFERROR(INDEX(Opvarmningsmiddel!B:B,MATCH(INDIRECT($A$1&amp;"M"&amp;A3529)*1,Opvarmningsmiddel!A:A,0)),"")</f>
        <v>Elektricitet</v>
      </c>
      <c r="J3529" s="1">
        <f t="shared" ca="1" si="722"/>
        <v>2</v>
      </c>
      <c r="K3529" s="1" t="str">
        <f ca="1">IFERROR(INDEX(Relationstabel!$C$3:$K$10,MATCH(VALUE(INDIRECT($A$1&amp;"L"&amp;A3529)),Relationstabel!$A$3:$A$10,0),MATCH(IFERROR(VALUE(INDIRECT($A$1&amp;"M"&amp;A3529)),0),Relationstabel!$C$1:$K$1,0)),"Ingen varmeinstallationer")</f>
        <v>Varmepumpe</v>
      </c>
      <c r="L3529" s="1" t="str">
        <f ca="1">INDEX(Anvendelseskode!B:B,MATCH($E3529,Anvendelseskode!$A:$A,0))</f>
        <v>Fritliggende enfamilieshus (parcelhus)</v>
      </c>
      <c r="M3529" s="1" t="str">
        <f ca="1">INDEX(Anvendelseskode!C:C,MATCH($E3529,Anvendelseskode!$A:$A,0))</f>
        <v>Parcelhuse</v>
      </c>
      <c r="N3529" s="1" t="str">
        <f ca="1">INDEX(Anvendelseskode!D:D,MATCH($E3529,Anvendelseskode!$A:$A,0))</f>
        <v>Private husholdninger</v>
      </c>
      <c r="O3529" s="1" t="str">
        <f ca="1">IFERROR(INDEX(SBi!$2:$2,MATCH(G3529,SBi!$1:$1,1)),SBi!$K$2)</f>
        <v>1979-1998</v>
      </c>
      <c r="P3529" s="1">
        <f ca="1">IFERROR(INDEX(SBi!$C$3:$K$28,MATCH(E3529,SBi!$B$3:$B$28,0),MATCH(O3529,SBi!$C$2:$K$2,0)),0)</f>
        <v>105.4</v>
      </c>
      <c r="Q3529" s="19">
        <f t="shared" ca="1" si="723"/>
        <v>18.655799999999999</v>
      </c>
      <c r="R3529" s="19" t="str">
        <f ca="1">IFERROR(INDEX(VpD!$2:$2,MATCH(G3529,VpD!$1:$1,1)),VpD!$I$2)</f>
        <v>1979-1998</v>
      </c>
      <c r="S3529" s="1">
        <f ca="1">IFERROR(INDEX(VpD!$C$3:$I$27,MATCH(E3529,VpD!$B$3:$B$27,0),MATCH(R3529,VpD!$C$2:$I$2,0)),0)</f>
        <v>90</v>
      </c>
      <c r="T3529" s="19">
        <f t="shared" ca="1" si="724"/>
        <v>15.93</v>
      </c>
      <c r="U3529" s="14" t="str">
        <f t="shared" ca="1" si="725"/>
        <v xml:space="preserve">713554.73 </v>
      </c>
      <c r="V3529" s="14" t="str">
        <f t="shared" ca="1" si="726"/>
        <v>6168855.57</v>
      </c>
      <c r="W3529" s="14" t="str">
        <f t="shared" ca="1" si="727"/>
        <v>POINT(713554.73 6168855.57)</v>
      </c>
      <c r="X3529" s="14" t="str">
        <f>IFERROR(INDEX(BygningOmraade!B:B,MATCH(A3529,BygningOmraade!A:A,0)),"")</f>
        <v/>
      </c>
    </row>
    <row r="3530" spans="1:24" s="14" customFormat="1" x14ac:dyDescent="0.25">
      <c r="A3530" s="14">
        <f t="shared" si="715"/>
        <v>3530</v>
      </c>
      <c r="B3530" s="14" t="str">
        <f t="shared" ca="1" si="716"/>
        <v>d0471dce-bd65-4041-9de0-6ef9d59f5138</v>
      </c>
      <c r="C3530" s="14" t="str">
        <f t="shared" ca="1" si="717"/>
        <v>75d4829b-35b1-165e-e044-00144f3ead67</v>
      </c>
      <c r="D3530" s="14">
        <f t="shared" ca="1" si="718"/>
        <v>994096</v>
      </c>
      <c r="E3530" s="1">
        <f t="shared" ca="1" si="719"/>
        <v>230</v>
      </c>
      <c r="F3530" s="1">
        <f t="shared" ca="1" si="720"/>
        <v>20</v>
      </c>
      <c r="G3530" s="1">
        <f t="shared" ca="1" si="721"/>
        <v>1972</v>
      </c>
      <c r="H3530" s="1" t="str">
        <f ca="1">IFERROR(INDEX(Varmeinstallation!B:B,MATCH(INDIRECT($A$1&amp;"L"&amp;A3530)*1,Varmeinstallation!A:A,0)),"Ingen varmeinstallationer")</f>
        <v>Ingen varmeinstallationer</v>
      </c>
      <c r="I3530" s="1" t="str">
        <f ca="1">IFERROR(INDEX(Opvarmningsmiddel!B:B,MATCH(INDIRECT($A$1&amp;"M"&amp;A3530)*1,Opvarmningsmiddel!A:A,0)),"")</f>
        <v/>
      </c>
      <c r="J3530" s="1">
        <f t="shared" ca="1" si="722"/>
        <v>0</v>
      </c>
      <c r="K3530" s="1" t="str">
        <f ca="1">IFERROR(INDEX(Relationstabel!$C$3:$K$10,MATCH(VALUE(INDIRECT($A$1&amp;"L"&amp;A3530)),Relationstabel!$A$3:$A$10,0),MATCH(IFERROR(VALUE(INDIRECT($A$1&amp;"M"&amp;A3530)),0),Relationstabel!$C$1:$K$1,0)),"Ingen varmeinstallationer")</f>
        <v>Ingen varmeinstallation</v>
      </c>
      <c r="L3530" s="1" t="str">
        <f ca="1">INDEX(Anvendelseskode!B:B,MATCH($E3530,Anvendelseskode!$A:$A,0))</f>
        <v>El-, gas-, vand- eller varmeværk forbrændingsanstalt m.v..</v>
      </c>
      <c r="M3530" s="1" t="str">
        <f ca="1">INDEX(Anvendelseskode!C:C,MATCH($E3530,Anvendelseskode!$A:$A,0))</f>
        <v>El-, gas-, vand- og varmeværker</v>
      </c>
      <c r="N3530" s="1" t="str">
        <f ca="1">INDEX(Anvendelseskode!D:D,MATCH($E3530,Anvendelseskode!$A:$A,0))</f>
        <v>Industri</v>
      </c>
      <c r="O3530" s="1" t="str">
        <f ca="1">IFERROR(INDEX(SBi!$2:$2,MATCH(G3530,SBi!$1:$1,1)),SBi!$K$2)</f>
        <v>1961-1972</v>
      </c>
      <c r="P3530" s="1">
        <f ca="1">IFERROR(INDEX(SBi!$C$3:$K$28,MATCH(E3530,SBi!$B$3:$B$28,0),MATCH(O3530,SBi!$C$2:$K$2,0)),0)</f>
        <v>97</v>
      </c>
      <c r="Q3530" s="19">
        <f t="shared" ca="1" si="723"/>
        <v>1.94</v>
      </c>
      <c r="R3530" s="19" t="str">
        <f ca="1">IFERROR(INDEX(VpD!$2:$2,MATCH(G3530,VpD!$1:$1,1)),VpD!$I$2)</f>
        <v>1961-1972</v>
      </c>
      <c r="S3530" s="1">
        <f ca="1">IFERROR(INDEX(VpD!$C$3:$I$27,MATCH(E3530,VpD!$B$3:$B$27,0),MATCH(R3530,VpD!$C$2:$I$2,0)),0)</f>
        <v>97</v>
      </c>
      <c r="T3530" s="19">
        <f t="shared" ca="1" si="724"/>
        <v>1.94</v>
      </c>
      <c r="U3530" s="14" t="str">
        <f t="shared" ca="1" si="725"/>
        <v xml:space="preserve">711055.25 </v>
      </c>
      <c r="V3530" s="14" t="str">
        <f t="shared" ca="1" si="726"/>
        <v>6171689.82</v>
      </c>
      <c r="W3530" s="14" t="str">
        <f t="shared" ca="1" si="727"/>
        <v>POINT(711055.25 6171689.82)</v>
      </c>
      <c r="X3530" s="14" t="str">
        <f>IFERROR(INDEX(BygningOmraade!B:B,MATCH(A3530,BygningOmraade!A:A,0)),"")</f>
        <v/>
      </c>
    </row>
    <row r="3531" spans="1:24" s="14" customFormat="1" x14ac:dyDescent="0.25">
      <c r="A3531" s="14">
        <f t="shared" si="715"/>
        <v>3531</v>
      </c>
      <c r="B3531" s="14" t="str">
        <f t="shared" ca="1" si="716"/>
        <v>d0486797-83c1-4d3b-a3fc-96eafbc16f71</v>
      </c>
      <c r="C3531" s="14" t="str">
        <f t="shared" ca="1" si="717"/>
        <v>0a3f507e-1e64-32b8-e044-0003ba298018</v>
      </c>
      <c r="D3531" s="14">
        <f t="shared" ca="1" si="718"/>
        <v>994882</v>
      </c>
      <c r="E3531" s="1">
        <f t="shared" ca="1" si="719"/>
        <v>120</v>
      </c>
      <c r="F3531" s="1">
        <f t="shared" ca="1" si="720"/>
        <v>154</v>
      </c>
      <c r="G3531" s="1">
        <f t="shared" ca="1" si="721"/>
        <v>1972</v>
      </c>
      <c r="H3531" s="1" t="str">
        <f ca="1">IFERROR(INDEX(Varmeinstallation!B:B,MATCH(INDIRECT($A$1&amp;"L"&amp;A3531)*1,Varmeinstallation!A:A,0)),"Ingen varmeinstallationer")</f>
        <v>Centralvarme fra eget anlæg, et-kammer fyr</v>
      </c>
      <c r="I3531" s="1" t="str">
        <f ca="1">IFERROR(INDEX(Opvarmningsmiddel!B:B,MATCH(INDIRECT($A$1&amp;"M"&amp;A3531)*1,Opvarmningsmiddel!A:A,0)),"")</f>
        <v>Naturgas</v>
      </c>
      <c r="J3531" s="1">
        <f t="shared" ca="1" si="722"/>
        <v>0</v>
      </c>
      <c r="K3531" s="1" t="str">
        <f ca="1">IFERROR(INDEX(Relationstabel!$C$3:$K$10,MATCH(VALUE(INDIRECT($A$1&amp;"L"&amp;A3531)),Relationstabel!$A$3:$A$10,0),MATCH(IFERROR(VALUE(INDIRECT($A$1&amp;"M"&amp;A3531)),0),Relationstabel!$C$1:$K$1,0)),"Ingen varmeinstallationer")</f>
        <v>Naturgas</v>
      </c>
      <c r="L3531" s="1" t="str">
        <f ca="1">INDEX(Anvendelseskode!B:B,MATCH($E3531,Anvendelseskode!$A:$A,0))</f>
        <v>Fritliggende enfamilieshus (parcelhus)</v>
      </c>
      <c r="M3531" s="1" t="str">
        <f ca="1">INDEX(Anvendelseskode!C:C,MATCH($E3531,Anvendelseskode!$A:$A,0))</f>
        <v>Parcelhuse</v>
      </c>
      <c r="N3531" s="1" t="str">
        <f ca="1">INDEX(Anvendelseskode!D:D,MATCH($E3531,Anvendelseskode!$A:$A,0))</f>
        <v>Private husholdninger</v>
      </c>
      <c r="O3531" s="1" t="str">
        <f ca="1">IFERROR(INDEX(SBi!$2:$2,MATCH(G3531,SBi!$1:$1,1)),SBi!$K$2)</f>
        <v>1961-1972</v>
      </c>
      <c r="P3531" s="1">
        <f ca="1">IFERROR(INDEX(SBi!$C$3:$K$28,MATCH(E3531,SBi!$B$3:$B$28,0),MATCH(O3531,SBi!$C$2:$K$2,0)),0)</f>
        <v>134.30000000000001</v>
      </c>
      <c r="Q3531" s="19">
        <f t="shared" ca="1" si="723"/>
        <v>20.682200000000002</v>
      </c>
      <c r="R3531" s="19" t="str">
        <f ca="1">IFERROR(INDEX(VpD!$2:$2,MATCH(G3531,VpD!$1:$1,1)),VpD!$I$2)</f>
        <v>1961-1972</v>
      </c>
      <c r="S3531" s="1">
        <f ca="1">IFERROR(INDEX(VpD!$C$3:$I$27,MATCH(E3531,VpD!$B$3:$B$27,0),MATCH(R3531,VpD!$C$2:$I$2,0)),0)</f>
        <v>143</v>
      </c>
      <c r="T3531" s="19">
        <f t="shared" ca="1" si="724"/>
        <v>22.021999999999998</v>
      </c>
      <c r="U3531" s="14" t="str">
        <f t="shared" ca="1" si="725"/>
        <v xml:space="preserve">711769.74 </v>
      </c>
      <c r="V3531" s="14" t="str">
        <f t="shared" ca="1" si="726"/>
        <v>6171727.7</v>
      </c>
      <c r="W3531" s="14" t="str">
        <f t="shared" ca="1" si="727"/>
        <v>POINT(711769.74 6171727.7)</v>
      </c>
      <c r="X3531" s="14" t="str">
        <f>IFERROR(INDEX(BygningOmraade!B:B,MATCH(A3531,BygningOmraade!A:A,0)),"")</f>
        <v/>
      </c>
    </row>
    <row r="3532" spans="1:24" s="14" customFormat="1" x14ac:dyDescent="0.25">
      <c r="A3532" s="14">
        <f t="shared" si="715"/>
        <v>3532</v>
      </c>
      <c r="B3532" s="14" t="str">
        <f t="shared" ca="1" si="716"/>
        <v>d057be4b-d3e9-4c6a-907c-213bb9f04afc</v>
      </c>
      <c r="C3532" s="14" t="str">
        <f t="shared" ca="1" si="717"/>
        <v>604563b5-147a-48f8-9012-9d24b37a02cc</v>
      </c>
      <c r="D3532" s="14">
        <f t="shared" ca="1" si="718"/>
        <v>100100819</v>
      </c>
      <c r="E3532" s="1">
        <f t="shared" ca="1" si="719"/>
        <v>130</v>
      </c>
      <c r="F3532" s="1">
        <f t="shared" ca="1" si="720"/>
        <v>139</v>
      </c>
      <c r="G3532" s="1">
        <f t="shared" ca="1" si="721"/>
        <v>2017</v>
      </c>
      <c r="H3532" s="1" t="str">
        <f ca="1">IFERROR(INDEX(Varmeinstallation!B:B,MATCH(INDIRECT($A$1&amp;"L"&amp;A3532)*1,Varmeinstallation!A:A,0)),"Ingen varmeinstallationer")</f>
        <v>Centralvarme fra eget anlæg, et-kammer fyr</v>
      </c>
      <c r="I3532" s="1" t="str">
        <f ca="1">IFERROR(INDEX(Opvarmningsmiddel!B:B,MATCH(INDIRECT($A$1&amp;"M"&amp;A3532)*1,Opvarmningsmiddel!A:A,0)),"")</f>
        <v>Naturgas</v>
      </c>
      <c r="J3532" s="1">
        <f t="shared" ca="1" si="722"/>
        <v>4</v>
      </c>
      <c r="K3532" s="1" t="str">
        <f ca="1">IFERROR(INDEX(Relationstabel!$C$3:$K$10,MATCH(VALUE(INDIRECT($A$1&amp;"L"&amp;A3532)),Relationstabel!$A$3:$A$10,0),MATCH(IFERROR(VALUE(INDIRECT($A$1&amp;"M"&amp;A3532)),0),Relationstabel!$C$1:$K$1,0)),"Ingen varmeinstallationer")</f>
        <v>Naturgas</v>
      </c>
      <c r="L3532" s="1" t="str">
        <f ca="1">INDEX(Anvendelseskode!B:B,MATCH($E3532,Anvendelseskode!$A:$A,0))</f>
        <v>Række-, kæde-, dobbelthus (lodret adskillelse mellem enhederne)</v>
      </c>
      <c r="M3532" s="1" t="str">
        <f ca="1">INDEX(Anvendelseskode!C:C,MATCH($E3532,Anvendelseskode!$A:$A,0))</f>
        <v>Række-, kæde og dobbelthuse</v>
      </c>
      <c r="N3532" s="1" t="str">
        <f ca="1">INDEX(Anvendelseskode!D:D,MATCH($E3532,Anvendelseskode!$A:$A,0))</f>
        <v>Private husholdninger</v>
      </c>
      <c r="O3532" s="1" t="str">
        <f ca="1">IFERROR(INDEX(SBi!$2:$2,MATCH(G3532,SBi!$1:$1,1)),SBi!$K$2)</f>
        <v>Efter 2006</v>
      </c>
      <c r="P3532" s="1">
        <f ca="1">IFERROR(INDEX(SBi!$C$3:$K$28,MATCH(E3532,SBi!$B$3:$B$28,0),MATCH(O3532,SBi!$C$2:$K$2,0)),0)</f>
        <v>66.400000000000006</v>
      </c>
      <c r="Q3532" s="19">
        <f t="shared" ca="1" si="723"/>
        <v>9.2295999999999996</v>
      </c>
      <c r="R3532" s="19" t="str">
        <f ca="1">IFERROR(INDEX(VpD!$2:$2,MATCH(G3532,VpD!$1:$1,1)),VpD!$I$2)</f>
        <v>&gt;1998</v>
      </c>
      <c r="S3532" s="1">
        <f ca="1">IFERROR(INDEX(VpD!$C$3:$I$27,MATCH(E3532,VpD!$B$3:$B$27,0),MATCH(R3532,VpD!$C$2:$I$2,0)),0)</f>
        <v>65</v>
      </c>
      <c r="T3532" s="19">
        <f t="shared" ca="1" si="724"/>
        <v>9.0350000000000001</v>
      </c>
      <c r="U3532" s="14" t="str">
        <f t="shared" ca="1" si="725"/>
        <v xml:space="preserve">712229.47 </v>
      </c>
      <c r="V3532" s="14" t="str">
        <f t="shared" ca="1" si="726"/>
        <v>6169456.89</v>
      </c>
      <c r="W3532" s="14" t="str">
        <f t="shared" ca="1" si="727"/>
        <v>POINT(712229.47 6169456.89)</v>
      </c>
      <c r="X3532" s="14" t="str">
        <f>IFERROR(INDEX(BygningOmraade!B:B,MATCH(A3532,BygningOmraade!A:A,0)),"")</f>
        <v/>
      </c>
    </row>
    <row r="3533" spans="1:24" s="14" customFormat="1" x14ac:dyDescent="0.25">
      <c r="A3533" s="14">
        <f t="shared" si="715"/>
        <v>3533</v>
      </c>
      <c r="B3533" s="14" t="str">
        <f t="shared" ca="1" si="716"/>
        <v>d05d5e01-8b99-4ec8-bbee-6af7b5c13330</v>
      </c>
      <c r="C3533" s="14" t="str">
        <f t="shared" ca="1" si="717"/>
        <v>0a3f507e-212b-32b8-e044-0003ba298018</v>
      </c>
      <c r="D3533" s="14">
        <f t="shared" ca="1" si="718"/>
        <v>996536</v>
      </c>
      <c r="E3533" s="1">
        <f t="shared" ca="1" si="719"/>
        <v>120</v>
      </c>
      <c r="F3533" s="1">
        <f t="shared" ca="1" si="720"/>
        <v>134</v>
      </c>
      <c r="G3533" s="1">
        <f t="shared" ca="1" si="721"/>
        <v>1989</v>
      </c>
      <c r="H3533" s="1" t="str">
        <f ca="1">IFERROR(INDEX(Varmeinstallation!B:B,MATCH(INDIRECT($A$1&amp;"L"&amp;A3533)*1,Varmeinstallation!A:A,0)),"Ingen varmeinstallationer")</f>
        <v>Elovne, elpaneler</v>
      </c>
      <c r="I3533" s="1" t="str">
        <f ca="1">IFERROR(INDEX(Opvarmningsmiddel!B:B,MATCH(INDIRECT($A$1&amp;"M"&amp;A3533)*1,Opvarmningsmiddel!A:A,0)),"")</f>
        <v>Elektricitet</v>
      </c>
      <c r="J3533" s="1">
        <f t="shared" ca="1" si="722"/>
        <v>1</v>
      </c>
      <c r="K3533" s="1" t="str">
        <f ca="1">IFERROR(INDEX(Relationstabel!$C$3:$K$10,MATCH(VALUE(INDIRECT($A$1&amp;"L"&amp;A3533)),Relationstabel!$A$3:$A$10,0),MATCH(IFERROR(VALUE(INDIRECT($A$1&amp;"M"&amp;A3533)),0),Relationstabel!$C$1:$K$1,0)),"Ingen varmeinstallationer")</f>
        <v>Elvarme</v>
      </c>
      <c r="L3533" s="1" t="str">
        <f ca="1">INDEX(Anvendelseskode!B:B,MATCH($E3533,Anvendelseskode!$A:$A,0))</f>
        <v>Fritliggende enfamilieshus (parcelhus)</v>
      </c>
      <c r="M3533" s="1" t="str">
        <f ca="1">INDEX(Anvendelseskode!C:C,MATCH($E3533,Anvendelseskode!$A:$A,0))</f>
        <v>Parcelhuse</v>
      </c>
      <c r="N3533" s="1" t="str">
        <f ca="1">INDEX(Anvendelseskode!D:D,MATCH($E3533,Anvendelseskode!$A:$A,0))</f>
        <v>Private husholdninger</v>
      </c>
      <c r="O3533" s="1" t="str">
        <f ca="1">IFERROR(INDEX(SBi!$2:$2,MATCH(G3533,SBi!$1:$1,1)),SBi!$K$2)</f>
        <v>1979-1998</v>
      </c>
      <c r="P3533" s="1">
        <f ca="1">IFERROR(INDEX(SBi!$C$3:$K$28,MATCH(E3533,SBi!$B$3:$B$28,0),MATCH(O3533,SBi!$C$2:$K$2,0)),0)</f>
        <v>105.4</v>
      </c>
      <c r="Q3533" s="19">
        <f t="shared" ca="1" si="723"/>
        <v>14.1236</v>
      </c>
      <c r="R3533" s="19" t="str">
        <f ca="1">IFERROR(INDEX(VpD!$2:$2,MATCH(G3533,VpD!$1:$1,1)),VpD!$I$2)</f>
        <v>1979-1998</v>
      </c>
      <c r="S3533" s="1">
        <f ca="1">IFERROR(INDEX(VpD!$C$3:$I$27,MATCH(E3533,VpD!$B$3:$B$27,0),MATCH(R3533,VpD!$C$2:$I$2,0)),0)</f>
        <v>90</v>
      </c>
      <c r="T3533" s="19">
        <f t="shared" ca="1" si="724"/>
        <v>12.06</v>
      </c>
      <c r="U3533" s="14" t="str">
        <f t="shared" ca="1" si="725"/>
        <v xml:space="preserve">713222.64 </v>
      </c>
      <c r="V3533" s="14" t="str">
        <f t="shared" ca="1" si="726"/>
        <v>6169096.09</v>
      </c>
      <c r="W3533" s="14" t="str">
        <f t="shared" ca="1" si="727"/>
        <v>POINT(713222.64 6169096.09)</v>
      </c>
      <c r="X3533" s="14" t="str">
        <f>IFERROR(INDEX(BygningOmraade!B:B,MATCH(A3533,BygningOmraade!A:A,0)),"")</f>
        <v/>
      </c>
    </row>
    <row r="3534" spans="1:24" s="14" customFormat="1" x14ac:dyDescent="0.25">
      <c r="A3534" s="14">
        <f t="shared" si="715"/>
        <v>3534</v>
      </c>
      <c r="B3534" s="14" t="str">
        <f t="shared" ca="1" si="716"/>
        <v>d05ec09e-90a8-49c9-85dd-02d6bd63b716</v>
      </c>
      <c r="C3534" s="14" t="str">
        <f t="shared" ca="1" si="717"/>
        <v>0a3f507e-16eb-32b8-e044-0003ba298018</v>
      </c>
      <c r="D3534" s="14">
        <f t="shared" ca="1" si="718"/>
        <v>996447</v>
      </c>
      <c r="E3534" s="1">
        <f t="shared" ca="1" si="719"/>
        <v>120</v>
      </c>
      <c r="F3534" s="1">
        <f t="shared" ca="1" si="720"/>
        <v>142</v>
      </c>
      <c r="G3534" s="1">
        <f t="shared" ca="1" si="721"/>
        <v>1965</v>
      </c>
      <c r="H3534" s="1" t="str">
        <f ca="1">IFERROR(INDEX(Varmeinstallation!B:B,MATCH(INDIRECT($A$1&amp;"L"&amp;A3534)*1,Varmeinstallation!A:A,0)),"Ingen varmeinstallationer")</f>
        <v>Centralvarme fra eget anlæg, et-kammer fyr</v>
      </c>
      <c r="I3534" s="1" t="str">
        <f ca="1">IFERROR(INDEX(Opvarmningsmiddel!B:B,MATCH(INDIRECT($A$1&amp;"M"&amp;A3534)*1,Opvarmningsmiddel!A:A,0)),"")</f>
        <v>Naturgas</v>
      </c>
      <c r="J3534" s="1">
        <f t="shared" ca="1" si="722"/>
        <v>0</v>
      </c>
      <c r="K3534" s="1" t="str">
        <f ca="1">IFERROR(INDEX(Relationstabel!$C$3:$K$10,MATCH(VALUE(INDIRECT($A$1&amp;"L"&amp;A3534)),Relationstabel!$A$3:$A$10,0),MATCH(IFERROR(VALUE(INDIRECT($A$1&amp;"M"&amp;A3534)),0),Relationstabel!$C$1:$K$1,0)),"Ingen varmeinstallationer")</f>
        <v>Naturgas</v>
      </c>
      <c r="L3534" s="1" t="str">
        <f ca="1">INDEX(Anvendelseskode!B:B,MATCH($E3534,Anvendelseskode!$A:$A,0))</f>
        <v>Fritliggende enfamilieshus (parcelhus)</v>
      </c>
      <c r="M3534" s="1" t="str">
        <f ca="1">INDEX(Anvendelseskode!C:C,MATCH($E3534,Anvendelseskode!$A:$A,0))</f>
        <v>Parcelhuse</v>
      </c>
      <c r="N3534" s="1" t="str">
        <f ca="1">INDEX(Anvendelseskode!D:D,MATCH($E3534,Anvendelseskode!$A:$A,0))</f>
        <v>Private husholdninger</v>
      </c>
      <c r="O3534" s="1" t="str">
        <f ca="1">IFERROR(INDEX(SBi!$2:$2,MATCH(G3534,SBi!$1:$1,1)),SBi!$K$2)</f>
        <v>1961-1972</v>
      </c>
      <c r="P3534" s="1">
        <f ca="1">IFERROR(INDEX(SBi!$C$3:$K$28,MATCH(E3534,SBi!$B$3:$B$28,0),MATCH(O3534,SBi!$C$2:$K$2,0)),0)</f>
        <v>134.30000000000001</v>
      </c>
      <c r="Q3534" s="19">
        <f t="shared" ca="1" si="723"/>
        <v>19.070600000000002</v>
      </c>
      <c r="R3534" s="19" t="str">
        <f ca="1">IFERROR(INDEX(VpD!$2:$2,MATCH(G3534,VpD!$1:$1,1)),VpD!$I$2)</f>
        <v>1961-1972</v>
      </c>
      <c r="S3534" s="1">
        <f ca="1">IFERROR(INDEX(VpD!$C$3:$I$27,MATCH(E3534,VpD!$B$3:$B$27,0),MATCH(R3534,VpD!$C$2:$I$2,0)),0)</f>
        <v>143</v>
      </c>
      <c r="T3534" s="19">
        <f t="shared" ca="1" si="724"/>
        <v>20.306000000000001</v>
      </c>
      <c r="U3534" s="14" t="str">
        <f t="shared" ca="1" si="725"/>
        <v xml:space="preserve">713349.03 </v>
      </c>
      <c r="V3534" s="14" t="str">
        <f t="shared" ca="1" si="726"/>
        <v>6168953.51</v>
      </c>
      <c r="W3534" s="14" t="str">
        <f t="shared" ca="1" si="727"/>
        <v>POINT(713349.03 6168953.51)</v>
      </c>
      <c r="X3534" s="14" t="str">
        <f>IFERROR(INDEX(BygningOmraade!B:B,MATCH(A3534,BygningOmraade!A:A,0)),"")</f>
        <v/>
      </c>
    </row>
    <row r="3535" spans="1:24" s="14" customFormat="1" x14ac:dyDescent="0.25">
      <c r="A3535" s="14">
        <f t="shared" si="715"/>
        <v>3535</v>
      </c>
      <c r="B3535" s="14" t="str">
        <f t="shared" ca="1" si="716"/>
        <v>d090524a-da87-4b24-bd3a-cfd729555966</v>
      </c>
      <c r="C3535" s="14" t="str">
        <f t="shared" ca="1" si="717"/>
        <v>0a3f507e-21b8-32b8-e044-0003ba298018</v>
      </c>
      <c r="D3535" s="14">
        <f t="shared" ca="1" si="718"/>
        <v>997323</v>
      </c>
      <c r="E3535" s="1">
        <f t="shared" ca="1" si="719"/>
        <v>130</v>
      </c>
      <c r="F3535" s="1">
        <f t="shared" ca="1" si="720"/>
        <v>109</v>
      </c>
      <c r="G3535" s="1">
        <f t="shared" ca="1" si="721"/>
        <v>1979</v>
      </c>
      <c r="H3535" s="1" t="str">
        <f ca="1">IFERROR(INDEX(Varmeinstallation!B:B,MATCH(INDIRECT($A$1&amp;"L"&amp;A3535)*1,Varmeinstallation!A:A,0)),"Ingen varmeinstallationer")</f>
        <v>Fjernvarme/blokvarme (radiatorsystemer eller varmluftanlæg)</v>
      </c>
      <c r="I3535" s="1" t="str">
        <f ca="1">IFERROR(INDEX(Opvarmningsmiddel!B:B,MATCH(INDIRECT($A$1&amp;"M"&amp;A3535)*1,Opvarmningsmiddel!A:A,0)),"")</f>
        <v/>
      </c>
      <c r="J3535" s="1">
        <f t="shared" ca="1" si="722"/>
        <v>0</v>
      </c>
      <c r="K3535" s="1" t="str">
        <f ca="1">IFERROR(INDEX(Relationstabel!$C$3:$K$10,MATCH(VALUE(INDIRECT($A$1&amp;"L"&amp;A3535)),Relationstabel!$A$3:$A$10,0),MATCH(IFERROR(VALUE(INDIRECT($A$1&amp;"M"&amp;A3535)),0),Relationstabel!$C$1:$K$1,0)),"Ingen varmeinstallationer")</f>
        <v>Fjernvarme/ Blokvarme</v>
      </c>
      <c r="L3535" s="1" t="str">
        <f ca="1">INDEX(Anvendelseskode!B:B,MATCH($E3535,Anvendelseskode!$A:$A,0))</f>
        <v>Række-, kæde-, dobbelthus (lodret adskillelse mellem enhederne)</v>
      </c>
      <c r="M3535" s="1" t="str">
        <f ca="1">INDEX(Anvendelseskode!C:C,MATCH($E3535,Anvendelseskode!$A:$A,0))</f>
        <v>Række-, kæde og dobbelthuse</v>
      </c>
      <c r="N3535" s="1" t="str">
        <f ca="1">INDEX(Anvendelseskode!D:D,MATCH($E3535,Anvendelseskode!$A:$A,0))</f>
        <v>Private husholdninger</v>
      </c>
      <c r="O3535" s="1" t="str">
        <f ca="1">IFERROR(INDEX(SBi!$2:$2,MATCH(G3535,SBi!$1:$1,1)),SBi!$K$2)</f>
        <v>1979-1998</v>
      </c>
      <c r="P3535" s="1">
        <f ca="1">IFERROR(INDEX(SBi!$C$3:$K$28,MATCH(E3535,SBi!$B$3:$B$28,0),MATCH(O3535,SBi!$C$2:$K$2,0)),0)</f>
        <v>96.8</v>
      </c>
      <c r="Q3535" s="19">
        <f t="shared" ca="1" si="723"/>
        <v>10.5512</v>
      </c>
      <c r="R3535" s="19" t="str">
        <f ca="1">IFERROR(INDEX(VpD!$2:$2,MATCH(G3535,VpD!$1:$1,1)),VpD!$I$2)</f>
        <v>1979-1998</v>
      </c>
      <c r="S3535" s="1">
        <f ca="1">IFERROR(INDEX(VpD!$C$3:$I$27,MATCH(E3535,VpD!$B$3:$B$27,0),MATCH(R3535,VpD!$C$2:$I$2,0)),0)</f>
        <v>74</v>
      </c>
      <c r="T3535" s="19">
        <f t="shared" ca="1" si="724"/>
        <v>8.0660000000000007</v>
      </c>
      <c r="U3535" s="14" t="str">
        <f t="shared" ca="1" si="725"/>
        <v xml:space="preserve">713668.84 </v>
      </c>
      <c r="V3535" s="14" t="str">
        <f t="shared" ca="1" si="726"/>
        <v>6169719.8</v>
      </c>
      <c r="W3535" s="14" t="str">
        <f t="shared" ca="1" si="727"/>
        <v>POINT(713668.84 6169719.8)</v>
      </c>
      <c r="X3535" s="14" t="str">
        <f>IFERROR(INDEX(BygningOmraade!B:B,MATCH(A3535,BygningOmraade!A:A,0)),"")</f>
        <v/>
      </c>
    </row>
    <row r="3536" spans="1:24" s="14" customFormat="1" x14ac:dyDescent="0.25">
      <c r="A3536" s="14">
        <f t="shared" si="715"/>
        <v>3536</v>
      </c>
      <c r="B3536" s="14" t="str">
        <f t="shared" ca="1" si="716"/>
        <v>d097a9ac-d824-4adc-8e50-3c01d6466761</v>
      </c>
      <c r="C3536" s="14" t="str">
        <f t="shared" ca="1" si="717"/>
        <v>0a3f507e-15ab-32b8-e044-0003ba298018</v>
      </c>
      <c r="D3536" s="14">
        <f t="shared" ca="1" si="718"/>
        <v>995948</v>
      </c>
      <c r="E3536" s="1">
        <f t="shared" ca="1" si="719"/>
        <v>120</v>
      </c>
      <c r="F3536" s="1">
        <f t="shared" ca="1" si="720"/>
        <v>148</v>
      </c>
      <c r="G3536" s="1">
        <f t="shared" ca="1" si="721"/>
        <v>1973</v>
      </c>
      <c r="H3536" s="1" t="str">
        <f ca="1">IFERROR(INDEX(Varmeinstallation!B:B,MATCH(INDIRECT($A$1&amp;"L"&amp;A3536)*1,Varmeinstallation!A:A,0)),"Ingen varmeinstallationer")</f>
        <v>Centralvarme fra eget anlæg, et-kammer fyr</v>
      </c>
      <c r="I3536" s="1" t="str">
        <f ca="1">IFERROR(INDEX(Opvarmningsmiddel!B:B,MATCH(INDIRECT($A$1&amp;"M"&amp;A3536)*1,Opvarmningsmiddel!A:A,0)),"")</f>
        <v>Naturgas</v>
      </c>
      <c r="J3536" s="1">
        <f t="shared" ca="1" si="722"/>
        <v>5</v>
      </c>
      <c r="K3536" s="1" t="str">
        <f ca="1">IFERROR(INDEX(Relationstabel!$C$3:$K$10,MATCH(VALUE(INDIRECT($A$1&amp;"L"&amp;A3536)),Relationstabel!$A$3:$A$10,0),MATCH(IFERROR(VALUE(INDIRECT($A$1&amp;"M"&amp;A3536)),0),Relationstabel!$C$1:$K$1,0)),"Ingen varmeinstallationer")</f>
        <v>Naturgas</v>
      </c>
      <c r="L3536" s="1" t="str">
        <f ca="1">INDEX(Anvendelseskode!B:B,MATCH($E3536,Anvendelseskode!$A:$A,0))</f>
        <v>Fritliggende enfamilieshus (parcelhus)</v>
      </c>
      <c r="M3536" s="1" t="str">
        <f ca="1">INDEX(Anvendelseskode!C:C,MATCH($E3536,Anvendelseskode!$A:$A,0))</f>
        <v>Parcelhuse</v>
      </c>
      <c r="N3536" s="1" t="str">
        <f ca="1">INDEX(Anvendelseskode!D:D,MATCH($E3536,Anvendelseskode!$A:$A,0))</f>
        <v>Private husholdninger</v>
      </c>
      <c r="O3536" s="1" t="str">
        <f ca="1">IFERROR(INDEX(SBi!$2:$2,MATCH(G3536,SBi!$1:$1,1)),SBi!$K$2)</f>
        <v>1973-1978</v>
      </c>
      <c r="P3536" s="1">
        <f ca="1">IFERROR(INDEX(SBi!$C$3:$K$28,MATCH(E3536,SBi!$B$3:$B$28,0),MATCH(O3536,SBi!$C$2:$K$2,0)),0)</f>
        <v>119.8</v>
      </c>
      <c r="Q3536" s="19">
        <f t="shared" ca="1" si="723"/>
        <v>17.730399999999999</v>
      </c>
      <c r="R3536" s="19" t="str">
        <f ca="1">IFERROR(INDEX(VpD!$2:$2,MATCH(G3536,VpD!$1:$1,1)),VpD!$I$2)</f>
        <v>1973-1978</v>
      </c>
      <c r="S3536" s="1">
        <f ca="1">IFERROR(INDEX(VpD!$C$3:$I$27,MATCH(E3536,VpD!$B$3:$B$27,0),MATCH(R3536,VpD!$C$2:$I$2,0)),0)</f>
        <v>117</v>
      </c>
      <c r="T3536" s="19">
        <f t="shared" ca="1" si="724"/>
        <v>17.315999999999999</v>
      </c>
      <c r="U3536" s="14" t="str">
        <f t="shared" ca="1" si="725"/>
        <v xml:space="preserve">712739.07 </v>
      </c>
      <c r="V3536" s="14" t="str">
        <f t="shared" ca="1" si="726"/>
        <v>6169037.2</v>
      </c>
      <c r="W3536" s="14" t="str">
        <f t="shared" ca="1" si="727"/>
        <v>POINT(712739.07 6169037.2)</v>
      </c>
      <c r="X3536" s="14" t="str">
        <f>IFERROR(INDEX(BygningOmraade!B:B,MATCH(A3536,BygningOmraade!A:A,0)),"")</f>
        <v/>
      </c>
    </row>
    <row r="3537" spans="1:24" s="14" customFormat="1" x14ac:dyDescent="0.25">
      <c r="A3537" s="14">
        <f t="shared" si="715"/>
        <v>3537</v>
      </c>
      <c r="B3537" s="14" t="str">
        <f t="shared" ca="1" si="716"/>
        <v>d0983604-0baa-40e3-b699-bb4f1d45b71c</v>
      </c>
      <c r="C3537" s="14" t="str">
        <f t="shared" ca="1" si="717"/>
        <v>0a3f507e-1b61-32b8-e044-0003ba298018</v>
      </c>
      <c r="D3537" s="14">
        <f t="shared" ca="1" si="718"/>
        <v>996773</v>
      </c>
      <c r="E3537" s="1">
        <f t="shared" ca="1" si="719"/>
        <v>130</v>
      </c>
      <c r="F3537" s="1">
        <f t="shared" ca="1" si="720"/>
        <v>109</v>
      </c>
      <c r="G3537" s="1">
        <f t="shared" ca="1" si="721"/>
        <v>1978</v>
      </c>
      <c r="H3537" s="1" t="str">
        <f ca="1">IFERROR(INDEX(Varmeinstallation!B:B,MATCH(INDIRECT($A$1&amp;"L"&amp;A3537)*1,Varmeinstallation!A:A,0)),"Ingen varmeinstallationer")</f>
        <v>Fjernvarme/blokvarme (radiatorsystemer eller varmluftanlæg)</v>
      </c>
      <c r="I3537" s="1" t="str">
        <f ca="1">IFERROR(INDEX(Opvarmningsmiddel!B:B,MATCH(INDIRECT($A$1&amp;"M"&amp;A3537)*1,Opvarmningsmiddel!A:A,0)),"")</f>
        <v/>
      </c>
      <c r="J3537" s="1">
        <f t="shared" ca="1" si="722"/>
        <v>0</v>
      </c>
      <c r="K3537" s="1" t="str">
        <f ca="1">IFERROR(INDEX(Relationstabel!$C$3:$K$10,MATCH(VALUE(INDIRECT($A$1&amp;"L"&amp;A3537)),Relationstabel!$A$3:$A$10,0),MATCH(IFERROR(VALUE(INDIRECT($A$1&amp;"M"&amp;A3537)),0),Relationstabel!$C$1:$K$1,0)),"Ingen varmeinstallationer")</f>
        <v>Fjernvarme/ Blokvarme</v>
      </c>
      <c r="L3537" s="1" t="str">
        <f ca="1">INDEX(Anvendelseskode!B:B,MATCH($E3537,Anvendelseskode!$A:$A,0))</f>
        <v>Række-, kæde-, dobbelthus (lodret adskillelse mellem enhederne)</v>
      </c>
      <c r="M3537" s="1" t="str">
        <f ca="1">INDEX(Anvendelseskode!C:C,MATCH($E3537,Anvendelseskode!$A:$A,0))</f>
        <v>Række-, kæde og dobbelthuse</v>
      </c>
      <c r="N3537" s="1" t="str">
        <f ca="1">INDEX(Anvendelseskode!D:D,MATCH($E3537,Anvendelseskode!$A:$A,0))</f>
        <v>Private husholdninger</v>
      </c>
      <c r="O3537" s="1" t="str">
        <f ca="1">IFERROR(INDEX(SBi!$2:$2,MATCH(G3537,SBi!$1:$1,1)),SBi!$K$2)</f>
        <v>1973-1978</v>
      </c>
      <c r="P3537" s="1">
        <f ca="1">IFERROR(INDEX(SBi!$C$3:$K$28,MATCH(E3537,SBi!$B$3:$B$28,0),MATCH(O3537,SBi!$C$2:$K$2,0)),0)</f>
        <v>112.6</v>
      </c>
      <c r="Q3537" s="19">
        <f t="shared" ca="1" si="723"/>
        <v>12.273399999999999</v>
      </c>
      <c r="R3537" s="19" t="str">
        <f ca="1">IFERROR(INDEX(VpD!$2:$2,MATCH(G3537,VpD!$1:$1,1)),VpD!$I$2)</f>
        <v>1973-1978</v>
      </c>
      <c r="S3537" s="1">
        <f ca="1">IFERROR(INDEX(VpD!$C$3:$I$27,MATCH(E3537,VpD!$B$3:$B$27,0),MATCH(R3537,VpD!$C$2:$I$2,0)),0)</f>
        <v>98</v>
      </c>
      <c r="T3537" s="19">
        <f t="shared" ca="1" si="724"/>
        <v>10.682</v>
      </c>
      <c r="U3537" s="14" t="str">
        <f t="shared" ca="1" si="725"/>
        <v xml:space="preserve">713483.33 </v>
      </c>
      <c r="V3537" s="14" t="str">
        <f t="shared" ca="1" si="726"/>
        <v>6169737.71</v>
      </c>
      <c r="W3537" s="14" t="str">
        <f t="shared" ca="1" si="727"/>
        <v>POINT(713483.33 6169737.71)</v>
      </c>
      <c r="X3537" s="14" t="str">
        <f>IFERROR(INDEX(BygningOmraade!B:B,MATCH(A3537,BygningOmraade!A:A,0)),"")</f>
        <v/>
      </c>
    </row>
    <row r="3538" spans="1:24" s="14" customFormat="1" x14ac:dyDescent="0.25">
      <c r="A3538" s="14">
        <f t="shared" si="715"/>
        <v>3538</v>
      </c>
      <c r="B3538" s="14" t="str">
        <f t="shared" ca="1" si="716"/>
        <v>d0a74b1e-351c-494e-a2e0-cd83611ba4f5</v>
      </c>
      <c r="C3538" s="14" t="str">
        <f t="shared" ca="1" si="717"/>
        <v>0a3f507e-1c59-32b8-e044-0003ba298018</v>
      </c>
      <c r="D3538" s="14">
        <f t="shared" ca="1" si="718"/>
        <v>997639</v>
      </c>
      <c r="E3538" s="1">
        <f t="shared" ca="1" si="719"/>
        <v>120</v>
      </c>
      <c r="F3538" s="1">
        <f t="shared" ca="1" si="720"/>
        <v>126</v>
      </c>
      <c r="G3538" s="1">
        <f t="shared" ca="1" si="721"/>
        <v>2018</v>
      </c>
      <c r="H3538" s="1" t="str">
        <f ca="1">IFERROR(INDEX(Varmeinstallation!B:B,MATCH(INDIRECT($A$1&amp;"L"&amp;A3538)*1,Varmeinstallation!A:A,0)),"Ingen varmeinstallationer")</f>
        <v>Centralvarme fra eget anlæg, et-kammer fyr</v>
      </c>
      <c r="I3538" s="1" t="str">
        <f ca="1">IFERROR(INDEX(Opvarmningsmiddel!B:B,MATCH(INDIRECT($A$1&amp;"M"&amp;A3538)*1,Opvarmningsmiddel!A:A,0)),"")</f>
        <v>Naturgas</v>
      </c>
      <c r="J3538" s="1">
        <f t="shared" ca="1" si="722"/>
        <v>0</v>
      </c>
      <c r="K3538" s="1" t="str">
        <f ca="1">IFERROR(INDEX(Relationstabel!$C$3:$K$10,MATCH(VALUE(INDIRECT($A$1&amp;"L"&amp;A3538)),Relationstabel!$A$3:$A$10,0),MATCH(IFERROR(VALUE(INDIRECT($A$1&amp;"M"&amp;A3538)),0),Relationstabel!$C$1:$K$1,0)),"Ingen varmeinstallationer")</f>
        <v>Naturgas</v>
      </c>
      <c r="L3538" s="1" t="str">
        <f ca="1">INDEX(Anvendelseskode!B:B,MATCH($E3538,Anvendelseskode!$A:$A,0))</f>
        <v>Fritliggende enfamilieshus (parcelhus)</v>
      </c>
      <c r="M3538" s="1" t="str">
        <f ca="1">INDEX(Anvendelseskode!C:C,MATCH($E3538,Anvendelseskode!$A:$A,0))</f>
        <v>Parcelhuse</v>
      </c>
      <c r="N3538" s="1" t="str">
        <f ca="1">INDEX(Anvendelseskode!D:D,MATCH($E3538,Anvendelseskode!$A:$A,0))</f>
        <v>Private husholdninger</v>
      </c>
      <c r="O3538" s="1" t="str">
        <f ca="1">IFERROR(INDEX(SBi!$2:$2,MATCH(G3538,SBi!$1:$1,1)),SBi!$K$2)</f>
        <v>Efter 2006</v>
      </c>
      <c r="P3538" s="1">
        <f ca="1">IFERROR(INDEX(SBi!$C$3:$K$28,MATCH(E3538,SBi!$B$3:$B$28,0),MATCH(O3538,SBi!$C$2:$K$2,0)),0)</f>
        <v>67.3</v>
      </c>
      <c r="Q3538" s="19">
        <f t="shared" ca="1" si="723"/>
        <v>8.4797999999999991</v>
      </c>
      <c r="R3538" s="19" t="str">
        <f ca="1">IFERROR(INDEX(VpD!$2:$2,MATCH(G3538,VpD!$1:$1,1)),VpD!$I$2)</f>
        <v>&gt;1998</v>
      </c>
      <c r="S3538" s="1">
        <f ca="1">IFERROR(INDEX(VpD!$C$3:$I$27,MATCH(E3538,VpD!$B$3:$B$27,0),MATCH(R3538,VpD!$C$2:$I$2,0)),0)</f>
        <v>72</v>
      </c>
      <c r="T3538" s="19">
        <f t="shared" ca="1" si="724"/>
        <v>9.0719999999999992</v>
      </c>
      <c r="U3538" s="14" t="str">
        <f t="shared" ca="1" si="725"/>
        <v xml:space="preserve">714245.78 </v>
      </c>
      <c r="V3538" s="14" t="str">
        <f t="shared" ca="1" si="726"/>
        <v>6168733.09</v>
      </c>
      <c r="W3538" s="14" t="str">
        <f t="shared" ca="1" si="727"/>
        <v>POINT(714245.78 6168733.09)</v>
      </c>
      <c r="X3538" s="14" t="str">
        <f>IFERROR(INDEX(BygningOmraade!B:B,MATCH(A3538,BygningOmraade!A:A,0)),"")</f>
        <v/>
      </c>
    </row>
    <row r="3539" spans="1:24" s="14" customFormat="1" x14ac:dyDescent="0.25">
      <c r="A3539" s="14">
        <f t="shared" si="715"/>
        <v>3539</v>
      </c>
      <c r="B3539" s="14" t="str">
        <f t="shared" ca="1" si="716"/>
        <v>d0a8356c-ab39-4b80-8f69-fb9a436e7f0b</v>
      </c>
      <c r="C3539" s="14" t="str">
        <f t="shared" ca="1" si="717"/>
        <v>0a3f507e-1c5c-32b8-e044-0003ba298018</v>
      </c>
      <c r="D3539" s="14">
        <f t="shared" ca="1" si="718"/>
        <v>997646</v>
      </c>
      <c r="E3539" s="1">
        <f t="shared" ca="1" si="719"/>
        <v>120</v>
      </c>
      <c r="F3539" s="1">
        <f t="shared" ca="1" si="720"/>
        <v>142</v>
      </c>
      <c r="G3539" s="1">
        <f t="shared" ca="1" si="721"/>
        <v>1986</v>
      </c>
      <c r="H3539" s="1" t="str">
        <f ca="1">IFERROR(INDEX(Varmeinstallation!B:B,MATCH(INDIRECT($A$1&amp;"L"&amp;A3539)*1,Varmeinstallation!A:A,0)),"Ingen varmeinstallationer")</f>
        <v>Centralvarme fra eget anlæg, et-kammer fyr</v>
      </c>
      <c r="I3539" s="1" t="str">
        <f ca="1">IFERROR(INDEX(Opvarmningsmiddel!B:B,MATCH(INDIRECT($A$1&amp;"M"&amp;A3539)*1,Opvarmningsmiddel!A:A,0)),"")</f>
        <v>Naturgas</v>
      </c>
      <c r="J3539" s="1">
        <f t="shared" ca="1" si="722"/>
        <v>0</v>
      </c>
      <c r="K3539" s="1" t="str">
        <f ca="1">IFERROR(INDEX(Relationstabel!$C$3:$K$10,MATCH(VALUE(INDIRECT($A$1&amp;"L"&amp;A3539)),Relationstabel!$A$3:$A$10,0),MATCH(IFERROR(VALUE(INDIRECT($A$1&amp;"M"&amp;A3539)),0),Relationstabel!$C$1:$K$1,0)),"Ingen varmeinstallationer")</f>
        <v>Naturgas</v>
      </c>
      <c r="L3539" s="1" t="str">
        <f ca="1">INDEX(Anvendelseskode!B:B,MATCH($E3539,Anvendelseskode!$A:$A,0))</f>
        <v>Fritliggende enfamilieshus (parcelhus)</v>
      </c>
      <c r="M3539" s="1" t="str">
        <f ca="1">INDEX(Anvendelseskode!C:C,MATCH($E3539,Anvendelseskode!$A:$A,0))</f>
        <v>Parcelhuse</v>
      </c>
      <c r="N3539" s="1" t="str">
        <f ca="1">INDEX(Anvendelseskode!D:D,MATCH($E3539,Anvendelseskode!$A:$A,0))</f>
        <v>Private husholdninger</v>
      </c>
      <c r="O3539" s="1" t="str">
        <f ca="1">IFERROR(INDEX(SBi!$2:$2,MATCH(G3539,SBi!$1:$1,1)),SBi!$K$2)</f>
        <v>1979-1998</v>
      </c>
      <c r="P3539" s="1">
        <f ca="1">IFERROR(INDEX(SBi!$C$3:$K$28,MATCH(E3539,SBi!$B$3:$B$28,0),MATCH(O3539,SBi!$C$2:$K$2,0)),0)</f>
        <v>105.4</v>
      </c>
      <c r="Q3539" s="19">
        <f t="shared" ca="1" si="723"/>
        <v>14.966800000000001</v>
      </c>
      <c r="R3539" s="19" t="str">
        <f ca="1">IFERROR(INDEX(VpD!$2:$2,MATCH(G3539,VpD!$1:$1,1)),VpD!$I$2)</f>
        <v>1979-1998</v>
      </c>
      <c r="S3539" s="1">
        <f ca="1">IFERROR(INDEX(VpD!$C$3:$I$27,MATCH(E3539,VpD!$B$3:$B$27,0),MATCH(R3539,VpD!$C$2:$I$2,0)),0)</f>
        <v>90</v>
      </c>
      <c r="T3539" s="19">
        <f t="shared" ca="1" si="724"/>
        <v>12.78</v>
      </c>
      <c r="U3539" s="14" t="str">
        <f t="shared" ca="1" si="725"/>
        <v xml:space="preserve">714221.21 </v>
      </c>
      <c r="V3539" s="14" t="str">
        <f t="shared" ca="1" si="726"/>
        <v>6168687.05</v>
      </c>
      <c r="W3539" s="14" t="str">
        <f t="shared" ca="1" si="727"/>
        <v>POINT(714221.21 6168687.05)</v>
      </c>
      <c r="X3539" s="14" t="str">
        <f>IFERROR(INDEX(BygningOmraade!B:B,MATCH(A3539,BygningOmraade!A:A,0)),"")</f>
        <v/>
      </c>
    </row>
    <row r="3540" spans="1:24" s="14" customFormat="1" x14ac:dyDescent="0.25">
      <c r="A3540" s="14">
        <f t="shared" si="715"/>
        <v>3540</v>
      </c>
      <c r="B3540" s="14" t="str">
        <f t="shared" ca="1" si="716"/>
        <v>d0c86507-b37d-4e92-97d6-389ab9e1c265</v>
      </c>
      <c r="C3540" s="14" t="str">
        <f t="shared" ca="1" si="717"/>
        <v>0a3f507e-233e-32b8-e044-0003ba298018</v>
      </c>
      <c r="D3540" s="14">
        <f t="shared" ca="1" si="718"/>
        <v>996672</v>
      </c>
      <c r="E3540" s="1">
        <f t="shared" ca="1" si="719"/>
        <v>120</v>
      </c>
      <c r="F3540" s="1">
        <f t="shared" ca="1" si="720"/>
        <v>105</v>
      </c>
      <c r="G3540" s="1">
        <f t="shared" ca="1" si="721"/>
        <v>1937</v>
      </c>
      <c r="H3540" s="1" t="str">
        <f ca="1">IFERROR(INDEX(Varmeinstallation!B:B,MATCH(INDIRECT($A$1&amp;"L"&amp;A3540)*1,Varmeinstallation!A:A,0)),"Ingen varmeinstallationer")</f>
        <v>Centralvarme fra eget anlæg, et-kammer fyr</v>
      </c>
      <c r="I3540" s="1" t="str">
        <f ca="1">IFERROR(INDEX(Opvarmningsmiddel!B:B,MATCH(INDIRECT($A$1&amp;"M"&amp;A3540)*1,Opvarmningsmiddel!A:A,0)),"")</f>
        <v>Naturgas</v>
      </c>
      <c r="J3540" s="1">
        <f t="shared" ca="1" si="722"/>
        <v>90</v>
      </c>
      <c r="K3540" s="1" t="str">
        <f ca="1">IFERROR(INDEX(Relationstabel!$C$3:$K$10,MATCH(VALUE(INDIRECT($A$1&amp;"L"&amp;A3540)),Relationstabel!$A$3:$A$10,0),MATCH(IFERROR(VALUE(INDIRECT($A$1&amp;"M"&amp;A3540)),0),Relationstabel!$C$1:$K$1,0)),"Ingen varmeinstallationer")</f>
        <v>Naturgas</v>
      </c>
      <c r="L3540" s="1" t="str">
        <f ca="1">INDEX(Anvendelseskode!B:B,MATCH($E3540,Anvendelseskode!$A:$A,0))</f>
        <v>Fritliggende enfamilieshus (parcelhus)</v>
      </c>
      <c r="M3540" s="1" t="str">
        <f ca="1">INDEX(Anvendelseskode!C:C,MATCH($E3540,Anvendelseskode!$A:$A,0))</f>
        <v>Parcelhuse</v>
      </c>
      <c r="N3540" s="1" t="str">
        <f ca="1">INDEX(Anvendelseskode!D:D,MATCH($E3540,Anvendelseskode!$A:$A,0))</f>
        <v>Private husholdninger</v>
      </c>
      <c r="O3540" s="1" t="str">
        <f ca="1">IFERROR(INDEX(SBi!$2:$2,MATCH(G3540,SBi!$1:$1,1)),SBi!$K$2)</f>
        <v>1931-1950</v>
      </c>
      <c r="P3540" s="1">
        <f ca="1">IFERROR(INDEX(SBi!$C$3:$K$28,MATCH(E3540,SBi!$B$3:$B$28,0),MATCH(O3540,SBi!$C$2:$K$2,0)),0)</f>
        <v>164.1</v>
      </c>
      <c r="Q3540" s="19">
        <f t="shared" ca="1" si="723"/>
        <v>17.230499999999999</v>
      </c>
      <c r="R3540" s="19" t="str">
        <f ca="1">IFERROR(INDEX(VpD!$2:$2,MATCH(G3540,VpD!$1:$1,1)),VpD!$I$2)</f>
        <v>1931-1950</v>
      </c>
      <c r="S3540" s="1">
        <f ca="1">IFERROR(INDEX(VpD!$C$3:$I$27,MATCH(E3540,VpD!$B$3:$B$27,0),MATCH(R3540,VpD!$C$2:$I$2,0)),0)</f>
        <v>217</v>
      </c>
      <c r="T3540" s="19">
        <f t="shared" ca="1" si="724"/>
        <v>22.785</v>
      </c>
      <c r="U3540" s="14" t="str">
        <f t="shared" ca="1" si="725"/>
        <v xml:space="preserve">713559.05 </v>
      </c>
      <c r="V3540" s="14" t="str">
        <f t="shared" ca="1" si="726"/>
        <v>6168728.93</v>
      </c>
      <c r="W3540" s="14" t="str">
        <f t="shared" ca="1" si="727"/>
        <v>POINT(713559.05 6168728.93)</v>
      </c>
      <c r="X3540" s="14" t="str">
        <f>IFERROR(INDEX(BygningOmraade!B:B,MATCH(A3540,BygningOmraade!A:A,0)),"")</f>
        <v/>
      </c>
    </row>
    <row r="3541" spans="1:24" s="14" customFormat="1" x14ac:dyDescent="0.25">
      <c r="A3541" s="14">
        <f t="shared" si="715"/>
        <v>3541</v>
      </c>
      <c r="B3541" s="14" t="str">
        <f t="shared" ca="1" si="716"/>
        <v>d0e88928-4ec5-4bd8-b72b-da31d15a2b97</v>
      </c>
      <c r="C3541" s="14" t="str">
        <f t="shared" ca="1" si="717"/>
        <v>0a3f507e-1fa7-32b8-e044-0003ba298018</v>
      </c>
      <c r="D3541" s="14">
        <f t="shared" ca="1" si="718"/>
        <v>993647</v>
      </c>
      <c r="E3541" s="1">
        <f t="shared" ca="1" si="719"/>
        <v>120</v>
      </c>
      <c r="F3541" s="1">
        <f t="shared" ca="1" si="720"/>
        <v>109</v>
      </c>
      <c r="G3541" s="1">
        <f t="shared" ca="1" si="721"/>
        <v>1974</v>
      </c>
      <c r="H3541" s="1" t="str">
        <f ca="1">IFERROR(INDEX(Varmeinstallation!B:B,MATCH(INDIRECT($A$1&amp;"L"&amp;A3541)*1,Varmeinstallation!A:A,0)),"Ingen varmeinstallationer")</f>
        <v>Centralvarme fra eget anlæg, et-kammer fyr</v>
      </c>
      <c r="I3541" s="1" t="str">
        <f ca="1">IFERROR(INDEX(Opvarmningsmiddel!B:B,MATCH(INDIRECT($A$1&amp;"M"&amp;A3541)*1,Opvarmningsmiddel!A:A,0)),"")</f>
        <v>Naturgas</v>
      </c>
      <c r="J3541" s="1">
        <f t="shared" ca="1" si="722"/>
        <v>0</v>
      </c>
      <c r="K3541" s="1" t="str">
        <f ca="1">IFERROR(INDEX(Relationstabel!$C$3:$K$10,MATCH(VALUE(INDIRECT($A$1&amp;"L"&amp;A3541)),Relationstabel!$A$3:$A$10,0),MATCH(IFERROR(VALUE(INDIRECT($A$1&amp;"M"&amp;A3541)),0),Relationstabel!$C$1:$K$1,0)),"Ingen varmeinstallationer")</f>
        <v>Naturgas</v>
      </c>
      <c r="L3541" s="1" t="str">
        <f ca="1">INDEX(Anvendelseskode!B:B,MATCH($E3541,Anvendelseskode!$A:$A,0))</f>
        <v>Fritliggende enfamilieshus (parcelhus)</v>
      </c>
      <c r="M3541" s="1" t="str">
        <f ca="1">INDEX(Anvendelseskode!C:C,MATCH($E3541,Anvendelseskode!$A:$A,0))</f>
        <v>Parcelhuse</v>
      </c>
      <c r="N3541" s="1" t="str">
        <f ca="1">INDEX(Anvendelseskode!D:D,MATCH($E3541,Anvendelseskode!$A:$A,0))</f>
        <v>Private husholdninger</v>
      </c>
      <c r="O3541" s="1" t="str">
        <f ca="1">IFERROR(INDEX(SBi!$2:$2,MATCH(G3541,SBi!$1:$1,1)),SBi!$K$2)</f>
        <v>1973-1978</v>
      </c>
      <c r="P3541" s="1">
        <f ca="1">IFERROR(INDEX(SBi!$C$3:$K$28,MATCH(E3541,SBi!$B$3:$B$28,0),MATCH(O3541,SBi!$C$2:$K$2,0)),0)</f>
        <v>119.8</v>
      </c>
      <c r="Q3541" s="19">
        <f t="shared" ca="1" si="723"/>
        <v>13.058199999999999</v>
      </c>
      <c r="R3541" s="19" t="str">
        <f ca="1">IFERROR(INDEX(VpD!$2:$2,MATCH(G3541,VpD!$1:$1,1)),VpD!$I$2)</f>
        <v>1973-1978</v>
      </c>
      <c r="S3541" s="1">
        <f ca="1">IFERROR(INDEX(VpD!$C$3:$I$27,MATCH(E3541,VpD!$B$3:$B$27,0),MATCH(R3541,VpD!$C$2:$I$2,0)),0)</f>
        <v>117</v>
      </c>
      <c r="T3541" s="19">
        <f t="shared" ca="1" si="724"/>
        <v>12.753</v>
      </c>
      <c r="U3541" s="14" t="str">
        <f t="shared" ca="1" si="725"/>
        <v xml:space="preserve">710972.63 </v>
      </c>
      <c r="V3541" s="14" t="str">
        <f t="shared" ca="1" si="726"/>
        <v>6171543.84</v>
      </c>
      <c r="W3541" s="14" t="str">
        <f t="shared" ca="1" si="727"/>
        <v>POINT(710972.63 6171543.84)</v>
      </c>
      <c r="X3541" s="14" t="str">
        <f>IFERROR(INDEX(BygningOmraade!B:B,MATCH(A3541,BygningOmraade!A:A,0)),"")</f>
        <v/>
      </c>
    </row>
    <row r="3542" spans="1:24" s="14" customFormat="1" x14ac:dyDescent="0.25">
      <c r="A3542" s="14">
        <f t="shared" si="715"/>
        <v>3542</v>
      </c>
      <c r="B3542" s="14" t="str">
        <f t="shared" ca="1" si="716"/>
        <v>d0e9eecc-97d7-4323-b689-9adcde170b48</v>
      </c>
      <c r="C3542" s="14" t="str">
        <f t="shared" ca="1" si="717"/>
        <v>0a3f507e-1856-32b8-e044-0003ba298018</v>
      </c>
      <c r="D3542" s="14">
        <f t="shared" ca="1" si="718"/>
        <v>996516</v>
      </c>
      <c r="E3542" s="1">
        <f t="shared" ca="1" si="719"/>
        <v>120</v>
      </c>
      <c r="F3542" s="1">
        <f t="shared" ca="1" si="720"/>
        <v>144</v>
      </c>
      <c r="G3542" s="1">
        <f t="shared" ca="1" si="721"/>
        <v>1984</v>
      </c>
      <c r="H3542" s="1" t="str">
        <f ca="1">IFERROR(INDEX(Varmeinstallation!B:B,MATCH(INDIRECT($A$1&amp;"L"&amp;A3542)*1,Varmeinstallation!A:A,0)),"Ingen varmeinstallationer")</f>
        <v>Centralvarme fra eget anlæg, et-kammer fyr</v>
      </c>
      <c r="I3542" s="1" t="str">
        <f ca="1">IFERROR(INDEX(Opvarmningsmiddel!B:B,MATCH(INDIRECT($A$1&amp;"M"&amp;A3542)*1,Opvarmningsmiddel!A:A,0)),"")</f>
        <v>Naturgas</v>
      </c>
      <c r="J3542" s="1">
        <f t="shared" ca="1" si="722"/>
        <v>2</v>
      </c>
      <c r="K3542" s="1" t="str">
        <f ca="1">IFERROR(INDEX(Relationstabel!$C$3:$K$10,MATCH(VALUE(INDIRECT($A$1&amp;"L"&amp;A3542)),Relationstabel!$A$3:$A$10,0),MATCH(IFERROR(VALUE(INDIRECT($A$1&amp;"M"&amp;A3542)),0),Relationstabel!$C$1:$K$1,0)),"Ingen varmeinstallationer")</f>
        <v>Naturgas</v>
      </c>
      <c r="L3542" s="1" t="str">
        <f ca="1">INDEX(Anvendelseskode!B:B,MATCH($E3542,Anvendelseskode!$A:$A,0))</f>
        <v>Fritliggende enfamilieshus (parcelhus)</v>
      </c>
      <c r="M3542" s="1" t="str">
        <f ca="1">INDEX(Anvendelseskode!C:C,MATCH($E3542,Anvendelseskode!$A:$A,0))</f>
        <v>Parcelhuse</v>
      </c>
      <c r="N3542" s="1" t="str">
        <f ca="1">INDEX(Anvendelseskode!D:D,MATCH($E3542,Anvendelseskode!$A:$A,0))</f>
        <v>Private husholdninger</v>
      </c>
      <c r="O3542" s="1" t="str">
        <f ca="1">IFERROR(INDEX(SBi!$2:$2,MATCH(G3542,SBi!$1:$1,1)),SBi!$K$2)</f>
        <v>1979-1998</v>
      </c>
      <c r="P3542" s="1">
        <f ca="1">IFERROR(INDEX(SBi!$C$3:$K$28,MATCH(E3542,SBi!$B$3:$B$28,0),MATCH(O3542,SBi!$C$2:$K$2,0)),0)</f>
        <v>105.4</v>
      </c>
      <c r="Q3542" s="19">
        <f t="shared" ca="1" si="723"/>
        <v>15.1776</v>
      </c>
      <c r="R3542" s="19" t="str">
        <f ca="1">IFERROR(INDEX(VpD!$2:$2,MATCH(G3542,VpD!$1:$1,1)),VpD!$I$2)</f>
        <v>1979-1998</v>
      </c>
      <c r="S3542" s="1">
        <f ca="1">IFERROR(INDEX(VpD!$C$3:$I$27,MATCH(E3542,VpD!$B$3:$B$27,0),MATCH(R3542,VpD!$C$2:$I$2,0)),0)</f>
        <v>90</v>
      </c>
      <c r="T3542" s="19">
        <f t="shared" ca="1" si="724"/>
        <v>12.96</v>
      </c>
      <c r="U3542" s="14" t="str">
        <f t="shared" ca="1" si="725"/>
        <v xml:space="preserve">713263.85 </v>
      </c>
      <c r="V3542" s="14" t="str">
        <f t="shared" ca="1" si="726"/>
        <v>6168714.69</v>
      </c>
      <c r="W3542" s="14" t="str">
        <f t="shared" ca="1" si="727"/>
        <v>POINT(713263.85 6168714.69)</v>
      </c>
      <c r="X3542" s="14" t="str">
        <f>IFERROR(INDEX(BygningOmraade!B:B,MATCH(A3542,BygningOmraade!A:A,0)),"")</f>
        <v/>
      </c>
    </row>
    <row r="3543" spans="1:24" s="14" customFormat="1" x14ac:dyDescent="0.25">
      <c r="A3543" s="14">
        <f t="shared" si="715"/>
        <v>3543</v>
      </c>
      <c r="B3543" s="14" t="str">
        <f t="shared" ca="1" si="716"/>
        <v>d0f9e8ab-1c64-4bc1-b8d9-10a6ddbc09e9</v>
      </c>
      <c r="C3543" s="14" t="str">
        <f t="shared" ca="1" si="717"/>
        <v>0a3f507e-1973-32b8-e044-0003ba298018</v>
      </c>
      <c r="D3543" s="14">
        <f t="shared" ca="1" si="718"/>
        <v>995192</v>
      </c>
      <c r="E3543" s="1">
        <f t="shared" ca="1" si="719"/>
        <v>130</v>
      </c>
      <c r="F3543" s="1">
        <f t="shared" ca="1" si="720"/>
        <v>125</v>
      </c>
      <c r="G3543" s="1">
        <f t="shared" ca="1" si="721"/>
        <v>1977</v>
      </c>
      <c r="H3543" s="1" t="str">
        <f ca="1">IFERROR(INDEX(Varmeinstallation!B:B,MATCH(INDIRECT($A$1&amp;"L"&amp;A3543)*1,Varmeinstallation!A:A,0)),"Ingen varmeinstallationer")</f>
        <v>Elovne, elpaneler</v>
      </c>
      <c r="I3543" s="1" t="str">
        <f ca="1">IFERROR(INDEX(Opvarmningsmiddel!B:B,MATCH(INDIRECT($A$1&amp;"M"&amp;A3543)*1,Opvarmningsmiddel!A:A,0)),"")</f>
        <v>Elektricitet</v>
      </c>
      <c r="J3543" s="1">
        <f t="shared" ca="1" si="722"/>
        <v>0</v>
      </c>
      <c r="K3543" s="1" t="str">
        <f ca="1">IFERROR(INDEX(Relationstabel!$C$3:$K$10,MATCH(VALUE(INDIRECT($A$1&amp;"L"&amp;A3543)),Relationstabel!$A$3:$A$10,0),MATCH(IFERROR(VALUE(INDIRECT($A$1&amp;"M"&amp;A3543)),0),Relationstabel!$C$1:$K$1,0)),"Ingen varmeinstallationer")</f>
        <v>Elvarme</v>
      </c>
      <c r="L3543" s="1" t="str">
        <f ca="1">INDEX(Anvendelseskode!B:B,MATCH($E3543,Anvendelseskode!$A:$A,0))</f>
        <v>Række-, kæde-, dobbelthus (lodret adskillelse mellem enhederne)</v>
      </c>
      <c r="M3543" s="1" t="str">
        <f ca="1">INDEX(Anvendelseskode!C:C,MATCH($E3543,Anvendelseskode!$A:$A,0))</f>
        <v>Række-, kæde og dobbelthuse</v>
      </c>
      <c r="N3543" s="1" t="str">
        <f ca="1">INDEX(Anvendelseskode!D:D,MATCH($E3543,Anvendelseskode!$A:$A,0))</f>
        <v>Private husholdninger</v>
      </c>
      <c r="O3543" s="1" t="str">
        <f ca="1">IFERROR(INDEX(SBi!$2:$2,MATCH(G3543,SBi!$1:$1,1)),SBi!$K$2)</f>
        <v>1973-1978</v>
      </c>
      <c r="P3543" s="1">
        <f ca="1">IFERROR(INDEX(SBi!$C$3:$K$28,MATCH(E3543,SBi!$B$3:$B$28,0),MATCH(O3543,SBi!$C$2:$K$2,0)),0)</f>
        <v>112.6</v>
      </c>
      <c r="Q3543" s="19">
        <f t="shared" ca="1" si="723"/>
        <v>14.074999999999999</v>
      </c>
      <c r="R3543" s="19" t="str">
        <f ca="1">IFERROR(INDEX(VpD!$2:$2,MATCH(G3543,VpD!$1:$1,1)),VpD!$I$2)</f>
        <v>1973-1978</v>
      </c>
      <c r="S3543" s="1">
        <f ca="1">IFERROR(INDEX(VpD!$C$3:$I$27,MATCH(E3543,VpD!$B$3:$B$27,0),MATCH(R3543,VpD!$C$2:$I$2,0)),0)</f>
        <v>98</v>
      </c>
      <c r="T3543" s="19">
        <f t="shared" ca="1" si="724"/>
        <v>12.25</v>
      </c>
      <c r="U3543" s="14" t="str">
        <f t="shared" ca="1" si="725"/>
        <v xml:space="preserve">711818.28 </v>
      </c>
      <c r="V3543" s="14" t="str">
        <f t="shared" ca="1" si="726"/>
        <v>6172497.34</v>
      </c>
      <c r="W3543" s="14" t="str">
        <f t="shared" ca="1" si="727"/>
        <v>POINT(711818.28 6172497.34)</v>
      </c>
      <c r="X3543" s="14" t="str">
        <f>IFERROR(INDEX(BygningOmraade!B:B,MATCH(A3543,BygningOmraade!A:A,0)),"")</f>
        <v/>
      </c>
    </row>
    <row r="3544" spans="1:24" s="14" customFormat="1" x14ac:dyDescent="0.25">
      <c r="A3544" s="14">
        <f t="shared" si="715"/>
        <v>3544</v>
      </c>
      <c r="B3544" s="14" t="str">
        <f t="shared" ca="1" si="716"/>
        <v>d104ae54-3a92-4d08-9fa6-9762fbc9efcc</v>
      </c>
      <c r="C3544" s="14" t="str">
        <f t="shared" ca="1" si="717"/>
        <v>0a3f507e-2219-32b8-e044-0003ba298018</v>
      </c>
      <c r="D3544" s="14">
        <f t="shared" ca="1" si="718"/>
        <v>995971</v>
      </c>
      <c r="E3544" s="1">
        <f t="shared" ca="1" si="719"/>
        <v>120</v>
      </c>
      <c r="F3544" s="1">
        <f t="shared" ca="1" si="720"/>
        <v>184</v>
      </c>
      <c r="G3544" s="1">
        <f t="shared" ca="1" si="721"/>
        <v>1980</v>
      </c>
      <c r="H3544" s="1" t="str">
        <f ca="1">IFERROR(INDEX(Varmeinstallation!B:B,MATCH(INDIRECT($A$1&amp;"L"&amp;A3544)*1,Varmeinstallation!A:A,0)),"Ingen varmeinstallationer")</f>
        <v>Centralvarme fra eget anlæg, et-kammer fyr</v>
      </c>
      <c r="I3544" s="1" t="str">
        <f ca="1">IFERROR(INDEX(Opvarmningsmiddel!B:B,MATCH(INDIRECT($A$1&amp;"M"&amp;A3544)*1,Opvarmningsmiddel!A:A,0)),"")</f>
        <v>Naturgas</v>
      </c>
      <c r="J3544" s="1">
        <f t="shared" ca="1" si="722"/>
        <v>2</v>
      </c>
      <c r="K3544" s="1" t="str">
        <f ca="1">IFERROR(INDEX(Relationstabel!$C$3:$K$10,MATCH(VALUE(INDIRECT($A$1&amp;"L"&amp;A3544)),Relationstabel!$A$3:$A$10,0),MATCH(IFERROR(VALUE(INDIRECT($A$1&amp;"M"&amp;A3544)),0),Relationstabel!$C$1:$K$1,0)),"Ingen varmeinstallationer")</f>
        <v>Naturgas</v>
      </c>
      <c r="L3544" s="1" t="str">
        <f ca="1">INDEX(Anvendelseskode!B:B,MATCH($E3544,Anvendelseskode!$A:$A,0))</f>
        <v>Fritliggende enfamilieshus (parcelhus)</v>
      </c>
      <c r="M3544" s="1" t="str">
        <f ca="1">INDEX(Anvendelseskode!C:C,MATCH($E3544,Anvendelseskode!$A:$A,0))</f>
        <v>Parcelhuse</v>
      </c>
      <c r="N3544" s="1" t="str">
        <f ca="1">INDEX(Anvendelseskode!D:D,MATCH($E3544,Anvendelseskode!$A:$A,0))</f>
        <v>Private husholdninger</v>
      </c>
      <c r="O3544" s="1" t="str">
        <f ca="1">IFERROR(INDEX(SBi!$2:$2,MATCH(G3544,SBi!$1:$1,1)),SBi!$K$2)</f>
        <v>1979-1998</v>
      </c>
      <c r="P3544" s="1">
        <f ca="1">IFERROR(INDEX(SBi!$C$3:$K$28,MATCH(E3544,SBi!$B$3:$B$28,0),MATCH(O3544,SBi!$C$2:$K$2,0)),0)</f>
        <v>105.4</v>
      </c>
      <c r="Q3544" s="19">
        <f t="shared" ca="1" si="723"/>
        <v>19.393600000000003</v>
      </c>
      <c r="R3544" s="19" t="str">
        <f ca="1">IFERROR(INDEX(VpD!$2:$2,MATCH(G3544,VpD!$1:$1,1)),VpD!$I$2)</f>
        <v>1979-1998</v>
      </c>
      <c r="S3544" s="1">
        <f ca="1">IFERROR(INDEX(VpD!$C$3:$I$27,MATCH(E3544,VpD!$B$3:$B$27,0),MATCH(R3544,VpD!$C$2:$I$2,0)),0)</f>
        <v>90</v>
      </c>
      <c r="T3544" s="19">
        <f t="shared" ca="1" si="724"/>
        <v>16.559999999999999</v>
      </c>
      <c r="U3544" s="14" t="str">
        <f t="shared" ca="1" si="725"/>
        <v xml:space="preserve">712687.14 </v>
      </c>
      <c r="V3544" s="14" t="str">
        <f t="shared" ca="1" si="726"/>
        <v>6169243.87</v>
      </c>
      <c r="W3544" s="14" t="str">
        <f t="shared" ca="1" si="727"/>
        <v>POINT(712687.14 6169243.87)</v>
      </c>
      <c r="X3544" s="14" t="str">
        <f>IFERROR(INDEX(BygningOmraade!B:B,MATCH(A3544,BygningOmraade!A:A,0)),"")</f>
        <v/>
      </c>
    </row>
    <row r="3545" spans="1:24" s="14" customFormat="1" x14ac:dyDescent="0.25">
      <c r="A3545" s="14">
        <f t="shared" si="715"/>
        <v>3545</v>
      </c>
      <c r="B3545" s="14" t="str">
        <f t="shared" ca="1" si="716"/>
        <v>d1063734-d782-48c5-aeb9-e7c0129b1181</v>
      </c>
      <c r="C3545" s="14" t="str">
        <f t="shared" ca="1" si="717"/>
        <v>0a3f507e-184c-32b8-e044-0003ba298018</v>
      </c>
      <c r="D3545" s="14">
        <f t="shared" ca="1" si="718"/>
        <v>996381</v>
      </c>
      <c r="E3545" s="1">
        <f t="shared" ca="1" si="719"/>
        <v>130</v>
      </c>
      <c r="F3545" s="1">
        <f t="shared" ca="1" si="720"/>
        <v>112</v>
      </c>
      <c r="G3545" s="1">
        <f t="shared" ca="1" si="721"/>
        <v>1978</v>
      </c>
      <c r="H3545" s="1" t="str">
        <f ca="1">IFERROR(INDEX(Varmeinstallation!B:B,MATCH(INDIRECT($A$1&amp;"L"&amp;A3545)*1,Varmeinstallation!A:A,0)),"Ingen varmeinstallationer")</f>
        <v>Fjernvarme/blokvarme (radiatorsystemer eller varmluftanlæg)</v>
      </c>
      <c r="I3545" s="1" t="str">
        <f ca="1">IFERROR(INDEX(Opvarmningsmiddel!B:B,MATCH(INDIRECT($A$1&amp;"M"&amp;A3545)*1,Opvarmningsmiddel!A:A,0)),"")</f>
        <v/>
      </c>
      <c r="J3545" s="1">
        <f t="shared" ca="1" si="722"/>
        <v>0</v>
      </c>
      <c r="K3545" s="1" t="str">
        <f ca="1">IFERROR(INDEX(Relationstabel!$C$3:$K$10,MATCH(VALUE(INDIRECT($A$1&amp;"L"&amp;A3545)),Relationstabel!$A$3:$A$10,0),MATCH(IFERROR(VALUE(INDIRECT($A$1&amp;"M"&amp;A3545)),0),Relationstabel!$C$1:$K$1,0)),"Ingen varmeinstallationer")</f>
        <v>Fjernvarme/ Blokvarme</v>
      </c>
      <c r="L3545" s="1" t="str">
        <f ca="1">INDEX(Anvendelseskode!B:B,MATCH($E3545,Anvendelseskode!$A:$A,0))</f>
        <v>Række-, kæde-, dobbelthus (lodret adskillelse mellem enhederne)</v>
      </c>
      <c r="M3545" s="1" t="str">
        <f ca="1">INDEX(Anvendelseskode!C:C,MATCH($E3545,Anvendelseskode!$A:$A,0))</f>
        <v>Række-, kæde og dobbelthuse</v>
      </c>
      <c r="N3545" s="1" t="str">
        <f ca="1">INDEX(Anvendelseskode!D:D,MATCH($E3545,Anvendelseskode!$A:$A,0))</f>
        <v>Private husholdninger</v>
      </c>
      <c r="O3545" s="1" t="str">
        <f ca="1">IFERROR(INDEX(SBi!$2:$2,MATCH(G3545,SBi!$1:$1,1)),SBi!$K$2)</f>
        <v>1973-1978</v>
      </c>
      <c r="P3545" s="1">
        <f ca="1">IFERROR(INDEX(SBi!$C$3:$K$28,MATCH(E3545,SBi!$B$3:$B$28,0),MATCH(O3545,SBi!$C$2:$K$2,0)),0)</f>
        <v>112.6</v>
      </c>
      <c r="Q3545" s="19">
        <f t="shared" ca="1" si="723"/>
        <v>12.611199999999998</v>
      </c>
      <c r="R3545" s="19" t="str">
        <f ca="1">IFERROR(INDEX(VpD!$2:$2,MATCH(G3545,VpD!$1:$1,1)),VpD!$I$2)</f>
        <v>1973-1978</v>
      </c>
      <c r="S3545" s="1">
        <f ca="1">IFERROR(INDEX(VpD!$C$3:$I$27,MATCH(E3545,VpD!$B$3:$B$27,0),MATCH(R3545,VpD!$C$2:$I$2,0)),0)</f>
        <v>98</v>
      </c>
      <c r="T3545" s="19">
        <f t="shared" ca="1" si="724"/>
        <v>10.976000000000001</v>
      </c>
      <c r="U3545" s="14" t="str">
        <f t="shared" ca="1" si="725"/>
        <v xml:space="preserve">713411.41 </v>
      </c>
      <c r="V3545" s="14" t="str">
        <f t="shared" ca="1" si="726"/>
        <v>6169638.86</v>
      </c>
      <c r="W3545" s="14" t="str">
        <f t="shared" ca="1" si="727"/>
        <v>POINT(713411.41 6169638.86)</v>
      </c>
      <c r="X3545" s="14" t="str">
        <f>IFERROR(INDEX(BygningOmraade!B:B,MATCH(A3545,BygningOmraade!A:A,0)),"")</f>
        <v/>
      </c>
    </row>
    <row r="3546" spans="1:24" s="14" customFormat="1" x14ac:dyDescent="0.25">
      <c r="A3546" s="14">
        <f t="shared" si="715"/>
        <v>3546</v>
      </c>
      <c r="B3546" s="14" t="str">
        <f t="shared" ca="1" si="716"/>
        <v>d10f24bb-cfa2-4ba4-9afe-2cc4c5c0c145</v>
      </c>
      <c r="C3546" s="14" t="str">
        <f t="shared" ca="1" si="717"/>
        <v>0a3f507e-15e2-32b8-e044-0003ba298018</v>
      </c>
      <c r="D3546" s="14">
        <f t="shared" ca="1" si="718"/>
        <v>995267</v>
      </c>
      <c r="E3546" s="1">
        <f t="shared" ca="1" si="719"/>
        <v>120</v>
      </c>
      <c r="F3546" s="1">
        <f t="shared" ca="1" si="720"/>
        <v>177</v>
      </c>
      <c r="G3546" s="1">
        <f t="shared" ca="1" si="721"/>
        <v>1964</v>
      </c>
      <c r="H3546" s="1" t="str">
        <f ca="1">IFERROR(INDEX(Varmeinstallation!B:B,MATCH(INDIRECT($A$1&amp;"L"&amp;A3546)*1,Varmeinstallation!A:A,0)),"Ingen varmeinstallationer")</f>
        <v>Centralvarme fra eget anlæg, et-kammer fyr</v>
      </c>
      <c r="I3546" s="1" t="str">
        <f ca="1">IFERROR(INDEX(Opvarmningsmiddel!B:B,MATCH(INDIRECT($A$1&amp;"M"&amp;A3546)*1,Opvarmningsmiddel!A:A,0)),"")</f>
        <v>Naturgas</v>
      </c>
      <c r="J3546" s="1">
        <f t="shared" ca="1" si="722"/>
        <v>0</v>
      </c>
      <c r="K3546" s="1" t="str">
        <f ca="1">IFERROR(INDEX(Relationstabel!$C$3:$K$10,MATCH(VALUE(INDIRECT($A$1&amp;"L"&amp;A3546)),Relationstabel!$A$3:$A$10,0),MATCH(IFERROR(VALUE(INDIRECT($A$1&amp;"M"&amp;A3546)),0),Relationstabel!$C$1:$K$1,0)),"Ingen varmeinstallationer")</f>
        <v>Naturgas</v>
      </c>
      <c r="L3546" s="1" t="str">
        <f ca="1">INDEX(Anvendelseskode!B:B,MATCH($E3546,Anvendelseskode!$A:$A,0))</f>
        <v>Fritliggende enfamilieshus (parcelhus)</v>
      </c>
      <c r="M3546" s="1" t="str">
        <f ca="1">INDEX(Anvendelseskode!C:C,MATCH($E3546,Anvendelseskode!$A:$A,0))</f>
        <v>Parcelhuse</v>
      </c>
      <c r="N3546" s="1" t="str">
        <f ca="1">INDEX(Anvendelseskode!D:D,MATCH($E3546,Anvendelseskode!$A:$A,0))</f>
        <v>Private husholdninger</v>
      </c>
      <c r="O3546" s="1" t="str">
        <f ca="1">IFERROR(INDEX(SBi!$2:$2,MATCH(G3546,SBi!$1:$1,1)),SBi!$K$2)</f>
        <v>1961-1972</v>
      </c>
      <c r="P3546" s="1">
        <f ca="1">IFERROR(INDEX(SBi!$C$3:$K$28,MATCH(E3546,SBi!$B$3:$B$28,0),MATCH(O3546,SBi!$C$2:$K$2,0)),0)</f>
        <v>134.30000000000001</v>
      </c>
      <c r="Q3546" s="19">
        <f t="shared" ca="1" si="723"/>
        <v>23.771100000000001</v>
      </c>
      <c r="R3546" s="19" t="str">
        <f ca="1">IFERROR(INDEX(VpD!$2:$2,MATCH(G3546,VpD!$1:$1,1)),VpD!$I$2)</f>
        <v>1961-1972</v>
      </c>
      <c r="S3546" s="1">
        <f ca="1">IFERROR(INDEX(VpD!$C$3:$I$27,MATCH(E3546,VpD!$B$3:$B$27,0),MATCH(R3546,VpD!$C$2:$I$2,0)),0)</f>
        <v>143</v>
      </c>
      <c r="T3546" s="19">
        <f t="shared" ca="1" si="724"/>
        <v>25.311</v>
      </c>
      <c r="U3546" s="14" t="str">
        <f t="shared" ca="1" si="725"/>
        <v xml:space="preserve">711847.04 </v>
      </c>
      <c r="V3546" s="14" t="str">
        <f t="shared" ca="1" si="726"/>
        <v>6170522.78</v>
      </c>
      <c r="W3546" s="14" t="str">
        <f t="shared" ca="1" si="727"/>
        <v>POINT(711847.04 6170522.78)</v>
      </c>
      <c r="X3546" s="14" t="str">
        <f>IFERROR(INDEX(BygningOmraade!B:B,MATCH(A3546,BygningOmraade!A:A,0)),"")</f>
        <v/>
      </c>
    </row>
    <row r="3547" spans="1:24" s="14" customFormat="1" x14ac:dyDescent="0.25">
      <c r="A3547" s="14">
        <f t="shared" si="715"/>
        <v>3547</v>
      </c>
      <c r="B3547" s="14" t="str">
        <f t="shared" ca="1" si="716"/>
        <v>d1181416-6511-4dce-8c07-c4aa44808fc9</v>
      </c>
      <c r="C3547" s="14" t="str">
        <f t="shared" ca="1" si="717"/>
        <v>0a3f507e-1e5e-32b8-e044-0003ba298018</v>
      </c>
      <c r="D3547" s="14">
        <f t="shared" ca="1" si="718"/>
        <v>995016</v>
      </c>
      <c r="E3547" s="1">
        <f t="shared" ca="1" si="719"/>
        <v>120</v>
      </c>
      <c r="F3547" s="1">
        <f t="shared" ca="1" si="720"/>
        <v>155</v>
      </c>
      <c r="G3547" s="1">
        <f t="shared" ca="1" si="721"/>
        <v>1972</v>
      </c>
      <c r="H3547" s="1" t="str">
        <f ca="1">IFERROR(INDEX(Varmeinstallation!B:B,MATCH(INDIRECT($A$1&amp;"L"&amp;A3547)*1,Varmeinstallation!A:A,0)),"Ingen varmeinstallationer")</f>
        <v>Centralvarme fra eget anlæg, et-kammer fyr</v>
      </c>
      <c r="I3547" s="1" t="str">
        <f ca="1">IFERROR(INDEX(Opvarmningsmiddel!B:B,MATCH(INDIRECT($A$1&amp;"M"&amp;A3547)*1,Opvarmningsmiddel!A:A,0)),"")</f>
        <v>Naturgas</v>
      </c>
      <c r="J3547" s="1">
        <f t="shared" ca="1" si="722"/>
        <v>0</v>
      </c>
      <c r="K3547" s="1" t="str">
        <f ca="1">IFERROR(INDEX(Relationstabel!$C$3:$K$10,MATCH(VALUE(INDIRECT($A$1&amp;"L"&amp;A3547)),Relationstabel!$A$3:$A$10,0),MATCH(IFERROR(VALUE(INDIRECT($A$1&amp;"M"&amp;A3547)),0),Relationstabel!$C$1:$K$1,0)),"Ingen varmeinstallationer")</f>
        <v>Naturgas</v>
      </c>
      <c r="L3547" s="1" t="str">
        <f ca="1">INDEX(Anvendelseskode!B:B,MATCH($E3547,Anvendelseskode!$A:$A,0))</f>
        <v>Fritliggende enfamilieshus (parcelhus)</v>
      </c>
      <c r="M3547" s="1" t="str">
        <f ca="1">INDEX(Anvendelseskode!C:C,MATCH($E3547,Anvendelseskode!$A:$A,0))</f>
        <v>Parcelhuse</v>
      </c>
      <c r="N3547" s="1" t="str">
        <f ca="1">INDEX(Anvendelseskode!D:D,MATCH($E3547,Anvendelseskode!$A:$A,0))</f>
        <v>Private husholdninger</v>
      </c>
      <c r="O3547" s="1" t="str">
        <f ca="1">IFERROR(INDEX(SBi!$2:$2,MATCH(G3547,SBi!$1:$1,1)),SBi!$K$2)</f>
        <v>1961-1972</v>
      </c>
      <c r="P3547" s="1">
        <f ca="1">IFERROR(INDEX(SBi!$C$3:$K$28,MATCH(E3547,SBi!$B$3:$B$28,0),MATCH(O3547,SBi!$C$2:$K$2,0)),0)</f>
        <v>134.30000000000001</v>
      </c>
      <c r="Q3547" s="19">
        <f t="shared" ca="1" si="723"/>
        <v>20.816500000000001</v>
      </c>
      <c r="R3547" s="19" t="str">
        <f ca="1">IFERROR(INDEX(VpD!$2:$2,MATCH(G3547,VpD!$1:$1,1)),VpD!$I$2)</f>
        <v>1961-1972</v>
      </c>
      <c r="S3547" s="1">
        <f ca="1">IFERROR(INDEX(VpD!$C$3:$I$27,MATCH(E3547,VpD!$B$3:$B$27,0),MATCH(R3547,VpD!$C$2:$I$2,0)),0)</f>
        <v>143</v>
      </c>
      <c r="T3547" s="19">
        <f t="shared" ca="1" si="724"/>
        <v>22.164999999999999</v>
      </c>
      <c r="U3547" s="14" t="str">
        <f t="shared" ca="1" si="725"/>
        <v xml:space="preserve">711718.54 </v>
      </c>
      <c r="V3547" s="14" t="str">
        <f t="shared" ca="1" si="726"/>
        <v>6171675.98</v>
      </c>
      <c r="W3547" s="14" t="str">
        <f t="shared" ca="1" si="727"/>
        <v>POINT(711718.54 6171675.98)</v>
      </c>
      <c r="X3547" s="14" t="str">
        <f>IFERROR(INDEX(BygningOmraade!B:B,MATCH(A3547,BygningOmraade!A:A,0)),"")</f>
        <v/>
      </c>
    </row>
    <row r="3548" spans="1:24" s="14" customFormat="1" x14ac:dyDescent="0.25">
      <c r="A3548" s="14">
        <f t="shared" si="715"/>
        <v>3548</v>
      </c>
      <c r="B3548" s="14" t="str">
        <f t="shared" ca="1" si="716"/>
        <v>d12381cf-dc27-40fe-b182-3b9d458e4262</v>
      </c>
      <c r="C3548" s="14" t="str">
        <f t="shared" ca="1" si="717"/>
        <v>0a3f507e-1f11-32b8-e044-0003ba298018</v>
      </c>
      <c r="D3548" s="14">
        <f t="shared" ca="1" si="718"/>
        <v>994010</v>
      </c>
      <c r="E3548" s="1">
        <f t="shared" ca="1" si="719"/>
        <v>120</v>
      </c>
      <c r="F3548" s="1">
        <f t="shared" ca="1" si="720"/>
        <v>123</v>
      </c>
      <c r="G3548" s="1">
        <f t="shared" ca="1" si="721"/>
        <v>1970</v>
      </c>
      <c r="H3548" s="1" t="str">
        <f ca="1">IFERROR(INDEX(Varmeinstallation!B:B,MATCH(INDIRECT($A$1&amp;"L"&amp;A3548)*1,Varmeinstallation!A:A,0)),"Ingen varmeinstallationer")</f>
        <v>Fjernvarme/blokvarme (radiatorsystemer eller varmluftanlæg)</v>
      </c>
      <c r="I3548" s="1" t="str">
        <f ca="1">IFERROR(INDEX(Opvarmningsmiddel!B:B,MATCH(INDIRECT($A$1&amp;"M"&amp;A3548)*1,Opvarmningsmiddel!A:A,0)),"")</f>
        <v/>
      </c>
      <c r="J3548" s="1">
        <f t="shared" ca="1" si="722"/>
        <v>0</v>
      </c>
      <c r="K3548" s="1" t="str">
        <f ca="1">IFERROR(INDEX(Relationstabel!$C$3:$K$10,MATCH(VALUE(INDIRECT($A$1&amp;"L"&amp;A3548)),Relationstabel!$A$3:$A$10,0),MATCH(IFERROR(VALUE(INDIRECT($A$1&amp;"M"&amp;A3548)),0),Relationstabel!$C$1:$K$1,0)),"Ingen varmeinstallationer")</f>
        <v>Fjernvarme/ Blokvarme</v>
      </c>
      <c r="L3548" s="1" t="str">
        <f ca="1">INDEX(Anvendelseskode!B:B,MATCH($E3548,Anvendelseskode!$A:$A,0))</f>
        <v>Fritliggende enfamilieshus (parcelhus)</v>
      </c>
      <c r="M3548" s="1" t="str">
        <f ca="1">INDEX(Anvendelseskode!C:C,MATCH($E3548,Anvendelseskode!$A:$A,0))</f>
        <v>Parcelhuse</v>
      </c>
      <c r="N3548" s="1" t="str">
        <f ca="1">INDEX(Anvendelseskode!D:D,MATCH($E3548,Anvendelseskode!$A:$A,0))</f>
        <v>Private husholdninger</v>
      </c>
      <c r="O3548" s="1" t="str">
        <f ca="1">IFERROR(INDEX(SBi!$2:$2,MATCH(G3548,SBi!$1:$1,1)),SBi!$K$2)</f>
        <v>1961-1972</v>
      </c>
      <c r="P3548" s="1">
        <f ca="1">IFERROR(INDEX(SBi!$C$3:$K$28,MATCH(E3548,SBi!$B$3:$B$28,0),MATCH(O3548,SBi!$C$2:$K$2,0)),0)</f>
        <v>134.30000000000001</v>
      </c>
      <c r="Q3548" s="19">
        <f t="shared" ca="1" si="723"/>
        <v>16.518900000000002</v>
      </c>
      <c r="R3548" s="19" t="str">
        <f ca="1">IFERROR(INDEX(VpD!$2:$2,MATCH(G3548,VpD!$1:$1,1)),VpD!$I$2)</f>
        <v>1961-1972</v>
      </c>
      <c r="S3548" s="1">
        <f ca="1">IFERROR(INDEX(VpD!$C$3:$I$27,MATCH(E3548,VpD!$B$3:$B$27,0),MATCH(R3548,VpD!$C$2:$I$2,0)),0)</f>
        <v>143</v>
      </c>
      <c r="T3548" s="19">
        <f t="shared" ca="1" si="724"/>
        <v>17.588999999999999</v>
      </c>
      <c r="U3548" s="14" t="str">
        <f t="shared" ca="1" si="725"/>
        <v xml:space="preserve">711105.45 </v>
      </c>
      <c r="V3548" s="14" t="str">
        <f t="shared" ca="1" si="726"/>
        <v>6172100.7</v>
      </c>
      <c r="W3548" s="14" t="str">
        <f t="shared" ca="1" si="727"/>
        <v>POINT(711105.45 6172100.7)</v>
      </c>
      <c r="X3548" s="14" t="str">
        <f>IFERROR(INDEX(BygningOmraade!B:B,MATCH(A3548,BygningOmraade!A:A,0)),"")</f>
        <v/>
      </c>
    </row>
    <row r="3549" spans="1:24" s="14" customFormat="1" x14ac:dyDescent="0.25">
      <c r="A3549" s="14">
        <f t="shared" si="715"/>
        <v>3549</v>
      </c>
      <c r="B3549" s="14" t="str">
        <f t="shared" ca="1" si="716"/>
        <v>d1290b3c-bcaf-4790-8037-ad24ae389cea</v>
      </c>
      <c r="C3549" s="14" t="str">
        <f t="shared" ca="1" si="717"/>
        <v>3cae7253-095b-0f90-e044-0003ba298018</v>
      </c>
      <c r="D3549" s="14">
        <f t="shared" ca="1" si="718"/>
        <v>2685042</v>
      </c>
      <c r="E3549" s="1">
        <f t="shared" ca="1" si="719"/>
        <v>130</v>
      </c>
      <c r="F3549" s="1">
        <f t="shared" ca="1" si="720"/>
        <v>118</v>
      </c>
      <c r="G3549" s="1">
        <f t="shared" ca="1" si="721"/>
        <v>2008</v>
      </c>
      <c r="H3549" s="1" t="str">
        <f ca="1">IFERROR(INDEX(Varmeinstallation!B:B,MATCH(INDIRECT($A$1&amp;"L"&amp;A3549)*1,Varmeinstallation!A:A,0)),"Ingen varmeinstallationer")</f>
        <v>Fjernvarme/blokvarme (radiatorsystemer eller varmluftanlæg)</v>
      </c>
      <c r="I3549" s="1" t="str">
        <f ca="1">IFERROR(INDEX(Opvarmningsmiddel!B:B,MATCH(INDIRECT($A$1&amp;"M"&amp;A3549)*1,Opvarmningsmiddel!A:A,0)),"")</f>
        <v/>
      </c>
      <c r="J3549" s="1">
        <f t="shared" ca="1" si="722"/>
        <v>90</v>
      </c>
      <c r="K3549" s="1" t="str">
        <f ca="1">IFERROR(INDEX(Relationstabel!$C$3:$K$10,MATCH(VALUE(INDIRECT($A$1&amp;"L"&amp;A3549)),Relationstabel!$A$3:$A$10,0),MATCH(IFERROR(VALUE(INDIRECT($A$1&amp;"M"&amp;A3549)),0),Relationstabel!$C$1:$K$1,0)),"Ingen varmeinstallationer")</f>
        <v>Fjernvarme/ Blokvarme</v>
      </c>
      <c r="L3549" s="1" t="str">
        <f ca="1">INDEX(Anvendelseskode!B:B,MATCH($E3549,Anvendelseskode!$A:$A,0))</f>
        <v>Række-, kæde-, dobbelthus (lodret adskillelse mellem enhederne)</v>
      </c>
      <c r="M3549" s="1" t="str">
        <f ca="1">INDEX(Anvendelseskode!C:C,MATCH($E3549,Anvendelseskode!$A:$A,0))</f>
        <v>Række-, kæde og dobbelthuse</v>
      </c>
      <c r="N3549" s="1" t="str">
        <f ca="1">INDEX(Anvendelseskode!D:D,MATCH($E3549,Anvendelseskode!$A:$A,0))</f>
        <v>Private husholdninger</v>
      </c>
      <c r="O3549" s="1" t="str">
        <f ca="1">IFERROR(INDEX(SBi!$2:$2,MATCH(G3549,SBi!$1:$1,1)),SBi!$K$2)</f>
        <v>Efter 2006</v>
      </c>
      <c r="P3549" s="1">
        <f ca="1">IFERROR(INDEX(SBi!$C$3:$K$28,MATCH(E3549,SBi!$B$3:$B$28,0),MATCH(O3549,SBi!$C$2:$K$2,0)),0)</f>
        <v>66.400000000000006</v>
      </c>
      <c r="Q3549" s="19">
        <f t="shared" ca="1" si="723"/>
        <v>7.8352000000000004</v>
      </c>
      <c r="R3549" s="19" t="str">
        <f ca="1">IFERROR(INDEX(VpD!$2:$2,MATCH(G3549,VpD!$1:$1,1)),VpD!$I$2)</f>
        <v>&gt;1998</v>
      </c>
      <c r="S3549" s="1">
        <f ca="1">IFERROR(INDEX(VpD!$C$3:$I$27,MATCH(E3549,VpD!$B$3:$B$27,0),MATCH(R3549,VpD!$C$2:$I$2,0)),0)</f>
        <v>65</v>
      </c>
      <c r="T3549" s="19">
        <f t="shared" ca="1" si="724"/>
        <v>7.67</v>
      </c>
      <c r="U3549" s="14" t="str">
        <f t="shared" ca="1" si="725"/>
        <v xml:space="preserve">711730.51 </v>
      </c>
      <c r="V3549" s="14" t="str">
        <f t="shared" ca="1" si="726"/>
        <v>6172686.7</v>
      </c>
      <c r="W3549" s="14" t="str">
        <f t="shared" ca="1" si="727"/>
        <v>POINT(711730.51 6172686.7)</v>
      </c>
      <c r="X3549" s="14" t="str">
        <f>IFERROR(INDEX(BygningOmraade!B:B,MATCH(A3549,BygningOmraade!A:A,0)),"")</f>
        <v/>
      </c>
    </row>
    <row r="3550" spans="1:24" s="14" customFormat="1" x14ac:dyDescent="0.25">
      <c r="A3550" s="14">
        <f t="shared" si="715"/>
        <v>3550</v>
      </c>
      <c r="B3550" s="14" t="str">
        <f t="shared" ca="1" si="716"/>
        <v>d1331beb-5368-4469-8f86-3da49846865c</v>
      </c>
      <c r="C3550" s="14" t="str">
        <f t="shared" ca="1" si="717"/>
        <v>4591b5f9-a6bb-0dd9-e044-0003ba298018</v>
      </c>
      <c r="D3550" s="14">
        <f t="shared" ca="1" si="718"/>
        <v>2691167</v>
      </c>
      <c r="E3550" s="1">
        <f t="shared" ca="1" si="719"/>
        <v>130</v>
      </c>
      <c r="F3550" s="1">
        <f t="shared" ca="1" si="720"/>
        <v>108</v>
      </c>
      <c r="G3550" s="1">
        <f t="shared" ca="1" si="721"/>
        <v>2008</v>
      </c>
      <c r="H3550" s="1" t="str">
        <f ca="1">IFERROR(INDEX(Varmeinstallation!B:B,MATCH(INDIRECT($A$1&amp;"L"&amp;A3550)*1,Varmeinstallation!A:A,0)),"Ingen varmeinstallationer")</f>
        <v>Centralvarme fra eget anlæg, et-kammer fyr</v>
      </c>
      <c r="I3550" s="1" t="str">
        <f ca="1">IFERROR(INDEX(Opvarmningsmiddel!B:B,MATCH(INDIRECT($A$1&amp;"M"&amp;A3550)*1,Opvarmningsmiddel!A:A,0)),"")</f>
        <v>Naturgas</v>
      </c>
      <c r="J3550" s="1">
        <f t="shared" ca="1" si="722"/>
        <v>90</v>
      </c>
      <c r="K3550" s="1" t="str">
        <f ca="1">IFERROR(INDEX(Relationstabel!$C$3:$K$10,MATCH(VALUE(INDIRECT($A$1&amp;"L"&amp;A3550)),Relationstabel!$A$3:$A$10,0),MATCH(IFERROR(VALUE(INDIRECT($A$1&amp;"M"&amp;A3550)),0),Relationstabel!$C$1:$K$1,0)),"Ingen varmeinstallationer")</f>
        <v>Naturgas</v>
      </c>
      <c r="L3550" s="1" t="str">
        <f ca="1">INDEX(Anvendelseskode!B:B,MATCH($E3550,Anvendelseskode!$A:$A,0))</f>
        <v>Række-, kæde-, dobbelthus (lodret adskillelse mellem enhederne)</v>
      </c>
      <c r="M3550" s="1" t="str">
        <f ca="1">INDEX(Anvendelseskode!C:C,MATCH($E3550,Anvendelseskode!$A:$A,0))</f>
        <v>Række-, kæde og dobbelthuse</v>
      </c>
      <c r="N3550" s="1" t="str">
        <f ca="1">INDEX(Anvendelseskode!D:D,MATCH($E3550,Anvendelseskode!$A:$A,0))</f>
        <v>Private husholdninger</v>
      </c>
      <c r="O3550" s="1" t="str">
        <f ca="1">IFERROR(INDEX(SBi!$2:$2,MATCH(G3550,SBi!$1:$1,1)),SBi!$K$2)</f>
        <v>Efter 2006</v>
      </c>
      <c r="P3550" s="1">
        <f ca="1">IFERROR(INDEX(SBi!$C$3:$K$28,MATCH(E3550,SBi!$B$3:$B$28,0),MATCH(O3550,SBi!$C$2:$K$2,0)),0)</f>
        <v>66.400000000000006</v>
      </c>
      <c r="Q3550" s="19">
        <f t="shared" ca="1" si="723"/>
        <v>7.1712000000000007</v>
      </c>
      <c r="R3550" s="19" t="str">
        <f ca="1">IFERROR(INDEX(VpD!$2:$2,MATCH(G3550,VpD!$1:$1,1)),VpD!$I$2)</f>
        <v>&gt;1998</v>
      </c>
      <c r="S3550" s="1">
        <f ca="1">IFERROR(INDEX(VpD!$C$3:$I$27,MATCH(E3550,VpD!$B$3:$B$27,0),MATCH(R3550,VpD!$C$2:$I$2,0)),0)</f>
        <v>65</v>
      </c>
      <c r="T3550" s="19">
        <f t="shared" ca="1" si="724"/>
        <v>7.02</v>
      </c>
      <c r="U3550" s="14" t="str">
        <f t="shared" ca="1" si="725"/>
        <v xml:space="preserve">712627.85 </v>
      </c>
      <c r="V3550" s="14" t="str">
        <f t="shared" ca="1" si="726"/>
        <v>6168861.91</v>
      </c>
      <c r="W3550" s="14" t="str">
        <f t="shared" ca="1" si="727"/>
        <v>POINT(712627.85 6168861.91)</v>
      </c>
      <c r="X3550" s="14" t="str">
        <f>IFERROR(INDEX(BygningOmraade!B:B,MATCH(A3550,BygningOmraade!A:A,0)),"")</f>
        <v/>
      </c>
    </row>
    <row r="3551" spans="1:24" s="14" customFormat="1" x14ac:dyDescent="0.25">
      <c r="A3551" s="14">
        <f t="shared" si="715"/>
        <v>3551</v>
      </c>
      <c r="B3551" s="14" t="str">
        <f t="shared" ca="1" si="716"/>
        <v>d141bdc1-23b2-4caa-acda-56acd6d7272d</v>
      </c>
      <c r="C3551" s="14" t="str">
        <f t="shared" ca="1" si="717"/>
        <v>0a3f507e-2499-32b8-e044-0003ba298018</v>
      </c>
      <c r="D3551" s="14">
        <f t="shared" ca="1" si="718"/>
        <v>993729</v>
      </c>
      <c r="E3551" s="1">
        <f t="shared" ca="1" si="719"/>
        <v>530</v>
      </c>
      <c r="F3551" s="1">
        <f t="shared" ca="1" si="720"/>
        <v>163</v>
      </c>
      <c r="G3551" s="1">
        <f t="shared" ca="1" si="721"/>
        <v>1995</v>
      </c>
      <c r="H3551" s="1" t="str">
        <f ca="1">IFERROR(INDEX(Varmeinstallation!B:B,MATCH(INDIRECT($A$1&amp;"L"&amp;A3551)*1,Varmeinstallation!A:A,0)),"Ingen varmeinstallationer")</f>
        <v>Varmepumpe</v>
      </c>
      <c r="I3551" s="1" t="str">
        <f ca="1">IFERROR(INDEX(Opvarmningsmiddel!B:B,MATCH(INDIRECT($A$1&amp;"M"&amp;A3551)*1,Opvarmningsmiddel!A:A,0)),"")</f>
        <v>Elektricitet</v>
      </c>
      <c r="J3551" s="1">
        <f t="shared" ca="1" si="722"/>
        <v>0</v>
      </c>
      <c r="K3551" s="1" t="str">
        <f ca="1">IFERROR(INDEX(Relationstabel!$C$3:$K$10,MATCH(VALUE(INDIRECT($A$1&amp;"L"&amp;A3551)),Relationstabel!$A$3:$A$10,0),MATCH(IFERROR(VALUE(INDIRECT($A$1&amp;"M"&amp;A3551)),0),Relationstabel!$C$1:$K$1,0)),"Ingen varmeinstallationer")</f>
        <v>Varmepumpe</v>
      </c>
      <c r="L3551" s="1" t="str">
        <f ca="1">INDEX(Anvendelseskode!B:B,MATCH($E3551,Anvendelseskode!$A:$A,0))</f>
        <v>Bygning i forbindelse med idrætsudøvelse (klubhus, idrætshal, svømmehal o.lign.).</v>
      </c>
      <c r="M3551" s="1" t="str">
        <f ca="1">INDEX(Anvendelseskode!C:C,MATCH($E3551,Anvendelseskode!$A:$A,0))</f>
        <v>Bygning i forbindelse med idrætsudøvelse (klubhus, idrætshal, svømmehal o.lign.).</v>
      </c>
      <c r="N3551" s="1" t="str">
        <f ca="1">INDEX(Anvendelseskode!D:D,MATCH($E3551,Anvendelseskode!$A:$A,0))</f>
        <v>Kommunale og andre offentlige institutioner</v>
      </c>
      <c r="O3551" s="1" t="str">
        <f ca="1">IFERROR(INDEX(SBi!$2:$2,MATCH(G3551,SBi!$1:$1,1)),SBi!$K$2)</f>
        <v>1979-1998</v>
      </c>
      <c r="P3551" s="1">
        <f ca="1">IFERROR(INDEX(SBi!$C$3:$K$28,MATCH(E3551,SBi!$B$3:$B$28,0),MATCH(O3551,SBi!$C$2:$K$2,0)),0)</f>
        <v>155</v>
      </c>
      <c r="Q3551" s="19">
        <f t="shared" ca="1" si="723"/>
        <v>25.265000000000001</v>
      </c>
      <c r="R3551" s="19" t="str">
        <f ca="1">IFERROR(INDEX(VpD!$2:$2,MATCH(G3551,VpD!$1:$1,1)),VpD!$I$2)</f>
        <v>1979-1998</v>
      </c>
      <c r="S3551" s="1">
        <f ca="1">IFERROR(INDEX(VpD!$C$3:$I$27,MATCH(E3551,VpD!$B$3:$B$27,0),MATCH(R3551,VpD!$C$2:$I$2,0)),0)</f>
        <v>72</v>
      </c>
      <c r="T3551" s="19">
        <f t="shared" ca="1" si="724"/>
        <v>11.736000000000001</v>
      </c>
      <c r="U3551" s="14" t="str">
        <f t="shared" ca="1" si="725"/>
        <v xml:space="preserve">710925.54 </v>
      </c>
      <c r="V3551" s="14" t="str">
        <f t="shared" ca="1" si="726"/>
        <v>6171113.46</v>
      </c>
      <c r="W3551" s="14" t="str">
        <f t="shared" ca="1" si="727"/>
        <v>POINT(710925.54 6171113.46)</v>
      </c>
      <c r="X3551" s="14" t="str">
        <f>IFERROR(INDEX(BygningOmraade!B:B,MATCH(A3551,BygningOmraade!A:A,0)),"")</f>
        <v/>
      </c>
    </row>
    <row r="3552" spans="1:24" s="14" customFormat="1" x14ac:dyDescent="0.25">
      <c r="A3552" s="14">
        <f t="shared" si="715"/>
        <v>3552</v>
      </c>
      <c r="B3552" s="14" t="str">
        <f t="shared" ca="1" si="716"/>
        <v>d1612de5-eae1-4e67-9116-82dea683c525</v>
      </c>
      <c r="C3552" s="14" t="str">
        <f t="shared" ca="1" si="717"/>
        <v>0a3f507e-17c3-32b8-e044-0003ba298018</v>
      </c>
      <c r="D3552" s="14">
        <f t="shared" ca="1" si="718"/>
        <v>996533</v>
      </c>
      <c r="E3552" s="1">
        <f t="shared" ca="1" si="719"/>
        <v>120</v>
      </c>
      <c r="F3552" s="1">
        <f t="shared" ca="1" si="720"/>
        <v>103</v>
      </c>
      <c r="G3552" s="1">
        <f t="shared" ca="1" si="721"/>
        <v>1989</v>
      </c>
      <c r="H3552" s="1" t="str">
        <f ca="1">IFERROR(INDEX(Varmeinstallation!B:B,MATCH(INDIRECT($A$1&amp;"L"&amp;A3552)*1,Varmeinstallation!A:A,0)),"Ingen varmeinstallationer")</f>
        <v>Elovne, elpaneler</v>
      </c>
      <c r="I3552" s="1" t="str">
        <f ca="1">IFERROR(INDEX(Opvarmningsmiddel!B:B,MATCH(INDIRECT($A$1&amp;"M"&amp;A3552)*1,Opvarmningsmiddel!A:A,0)),"")</f>
        <v>Elektricitet</v>
      </c>
      <c r="J3552" s="1">
        <f t="shared" ca="1" si="722"/>
        <v>0</v>
      </c>
      <c r="K3552" s="1" t="str">
        <f ca="1">IFERROR(INDEX(Relationstabel!$C$3:$K$10,MATCH(VALUE(INDIRECT($A$1&amp;"L"&amp;A3552)),Relationstabel!$A$3:$A$10,0),MATCH(IFERROR(VALUE(INDIRECT($A$1&amp;"M"&amp;A3552)),0),Relationstabel!$C$1:$K$1,0)),"Ingen varmeinstallationer")</f>
        <v>Elvarme</v>
      </c>
      <c r="L3552" s="1" t="str">
        <f ca="1">INDEX(Anvendelseskode!B:B,MATCH($E3552,Anvendelseskode!$A:$A,0))</f>
        <v>Fritliggende enfamilieshus (parcelhus)</v>
      </c>
      <c r="M3552" s="1" t="str">
        <f ca="1">INDEX(Anvendelseskode!C:C,MATCH($E3552,Anvendelseskode!$A:$A,0))</f>
        <v>Parcelhuse</v>
      </c>
      <c r="N3552" s="1" t="str">
        <f ca="1">INDEX(Anvendelseskode!D:D,MATCH($E3552,Anvendelseskode!$A:$A,0))</f>
        <v>Private husholdninger</v>
      </c>
      <c r="O3552" s="1" t="str">
        <f ca="1">IFERROR(INDEX(SBi!$2:$2,MATCH(G3552,SBi!$1:$1,1)),SBi!$K$2)</f>
        <v>1979-1998</v>
      </c>
      <c r="P3552" s="1">
        <f ca="1">IFERROR(INDEX(SBi!$C$3:$K$28,MATCH(E3552,SBi!$B$3:$B$28,0),MATCH(O3552,SBi!$C$2:$K$2,0)),0)</f>
        <v>105.4</v>
      </c>
      <c r="Q3552" s="19">
        <f t="shared" ca="1" si="723"/>
        <v>10.856200000000001</v>
      </c>
      <c r="R3552" s="19" t="str">
        <f ca="1">IFERROR(INDEX(VpD!$2:$2,MATCH(G3552,VpD!$1:$1,1)),VpD!$I$2)</f>
        <v>1979-1998</v>
      </c>
      <c r="S3552" s="1">
        <f ca="1">IFERROR(INDEX(VpD!$C$3:$I$27,MATCH(E3552,VpD!$B$3:$B$27,0),MATCH(R3552,VpD!$C$2:$I$2,0)),0)</f>
        <v>90</v>
      </c>
      <c r="T3552" s="19">
        <f t="shared" ca="1" si="724"/>
        <v>9.27</v>
      </c>
      <c r="U3552" s="14" t="str">
        <f t="shared" ca="1" si="725"/>
        <v xml:space="preserve">713233.35 </v>
      </c>
      <c r="V3552" s="14" t="str">
        <f t="shared" ca="1" si="726"/>
        <v>6168770.3</v>
      </c>
      <c r="W3552" s="14" t="str">
        <f t="shared" ca="1" si="727"/>
        <v>POINT(713233.35 6168770.3)</v>
      </c>
      <c r="X3552" s="14" t="str">
        <f>IFERROR(INDEX(BygningOmraade!B:B,MATCH(A3552,BygningOmraade!A:A,0)),"")</f>
        <v/>
      </c>
    </row>
    <row r="3553" spans="1:24" s="14" customFormat="1" x14ac:dyDescent="0.25">
      <c r="A3553" s="14">
        <f t="shared" si="715"/>
        <v>3553</v>
      </c>
      <c r="B3553" s="14" t="str">
        <f t="shared" ca="1" si="716"/>
        <v>d17bd3fd-36c2-4e91-bd6f-be1367c149aa</v>
      </c>
      <c r="C3553" s="14" t="str">
        <f t="shared" ca="1" si="717"/>
        <v>0a3f507e-1593-32b8-e044-0003ba298018</v>
      </c>
      <c r="D3553" s="14">
        <f t="shared" ca="1" si="718"/>
        <v>996362</v>
      </c>
      <c r="E3553" s="1">
        <f t="shared" ca="1" si="719"/>
        <v>120</v>
      </c>
      <c r="F3553" s="1">
        <f t="shared" ca="1" si="720"/>
        <v>161</v>
      </c>
      <c r="G3553" s="1">
        <f t="shared" ca="1" si="721"/>
        <v>1976</v>
      </c>
      <c r="H3553" s="1" t="str">
        <f ca="1">IFERROR(INDEX(Varmeinstallation!B:B,MATCH(INDIRECT($A$1&amp;"L"&amp;A3553)*1,Varmeinstallation!A:A,0)),"Ingen varmeinstallationer")</f>
        <v>Centralvarme fra eget anlæg, et-kammer fyr</v>
      </c>
      <c r="I3553" s="1" t="str">
        <f ca="1">IFERROR(INDEX(Opvarmningsmiddel!B:B,MATCH(INDIRECT($A$1&amp;"M"&amp;A3553)*1,Opvarmningsmiddel!A:A,0)),"")</f>
        <v>Naturgas</v>
      </c>
      <c r="J3553" s="1">
        <f t="shared" ca="1" si="722"/>
        <v>2</v>
      </c>
      <c r="K3553" s="1" t="str">
        <f ca="1">IFERROR(INDEX(Relationstabel!$C$3:$K$10,MATCH(VALUE(INDIRECT($A$1&amp;"L"&amp;A3553)),Relationstabel!$A$3:$A$10,0),MATCH(IFERROR(VALUE(INDIRECT($A$1&amp;"M"&amp;A3553)),0),Relationstabel!$C$1:$K$1,0)),"Ingen varmeinstallationer")</f>
        <v>Naturgas</v>
      </c>
      <c r="L3553" s="1" t="str">
        <f ca="1">INDEX(Anvendelseskode!B:B,MATCH($E3553,Anvendelseskode!$A:$A,0))</f>
        <v>Fritliggende enfamilieshus (parcelhus)</v>
      </c>
      <c r="M3553" s="1" t="str">
        <f ca="1">INDEX(Anvendelseskode!C:C,MATCH($E3553,Anvendelseskode!$A:$A,0))</f>
        <v>Parcelhuse</v>
      </c>
      <c r="N3553" s="1" t="str">
        <f ca="1">INDEX(Anvendelseskode!D:D,MATCH($E3553,Anvendelseskode!$A:$A,0))</f>
        <v>Private husholdninger</v>
      </c>
      <c r="O3553" s="1" t="str">
        <f ca="1">IFERROR(INDEX(SBi!$2:$2,MATCH(G3553,SBi!$1:$1,1)),SBi!$K$2)</f>
        <v>1973-1978</v>
      </c>
      <c r="P3553" s="1">
        <f ca="1">IFERROR(INDEX(SBi!$C$3:$K$28,MATCH(E3553,SBi!$B$3:$B$28,0),MATCH(O3553,SBi!$C$2:$K$2,0)),0)</f>
        <v>119.8</v>
      </c>
      <c r="Q3553" s="19">
        <f t="shared" ca="1" si="723"/>
        <v>19.287800000000001</v>
      </c>
      <c r="R3553" s="19" t="str">
        <f ca="1">IFERROR(INDEX(VpD!$2:$2,MATCH(G3553,VpD!$1:$1,1)),VpD!$I$2)</f>
        <v>1973-1978</v>
      </c>
      <c r="S3553" s="1">
        <f ca="1">IFERROR(INDEX(VpD!$C$3:$I$27,MATCH(E3553,VpD!$B$3:$B$27,0),MATCH(R3553,VpD!$C$2:$I$2,0)),0)</f>
        <v>117</v>
      </c>
      <c r="T3553" s="19">
        <f t="shared" ca="1" si="724"/>
        <v>18.837</v>
      </c>
      <c r="U3553" s="14" t="str">
        <f t="shared" ca="1" si="725"/>
        <v xml:space="preserve">712899.07 </v>
      </c>
      <c r="V3553" s="14" t="str">
        <f t="shared" ca="1" si="726"/>
        <v>6168810.89</v>
      </c>
      <c r="W3553" s="14" t="str">
        <f t="shared" ca="1" si="727"/>
        <v>POINT(712899.07 6168810.89)</v>
      </c>
      <c r="X3553" s="14" t="str">
        <f>IFERROR(INDEX(BygningOmraade!B:B,MATCH(A3553,BygningOmraade!A:A,0)),"")</f>
        <v/>
      </c>
    </row>
    <row r="3554" spans="1:24" s="14" customFormat="1" x14ac:dyDescent="0.25">
      <c r="A3554" s="14">
        <f t="shared" si="715"/>
        <v>3554</v>
      </c>
      <c r="B3554" s="14" t="str">
        <f t="shared" ca="1" si="716"/>
        <v>d197dcf6-8c6c-4bad-b88f-0736df0965ae</v>
      </c>
      <c r="C3554" s="14" t="str">
        <f t="shared" ca="1" si="717"/>
        <v>0a3f507e-19e4-32b8-e044-0003ba298018</v>
      </c>
      <c r="D3554" s="14">
        <f t="shared" ca="1" si="718"/>
        <v>994681</v>
      </c>
      <c r="E3554" s="1">
        <f t="shared" ca="1" si="719"/>
        <v>130</v>
      </c>
      <c r="F3554" s="1">
        <f t="shared" ca="1" si="720"/>
        <v>124</v>
      </c>
      <c r="G3554" s="1">
        <f t="shared" ca="1" si="721"/>
        <v>1975</v>
      </c>
      <c r="H3554" s="1" t="str">
        <f ca="1">IFERROR(INDEX(Varmeinstallation!B:B,MATCH(INDIRECT($A$1&amp;"L"&amp;A3554)*1,Varmeinstallation!A:A,0)),"Ingen varmeinstallationer")</f>
        <v>Elovne, elpaneler</v>
      </c>
      <c r="I3554" s="1" t="str">
        <f ca="1">IFERROR(INDEX(Opvarmningsmiddel!B:B,MATCH(INDIRECT($A$1&amp;"M"&amp;A3554)*1,Opvarmningsmiddel!A:A,0)),"")</f>
        <v>Elektricitet</v>
      </c>
      <c r="J3554" s="1">
        <f t="shared" ca="1" si="722"/>
        <v>0</v>
      </c>
      <c r="K3554" s="1" t="str">
        <f ca="1">IFERROR(INDEX(Relationstabel!$C$3:$K$10,MATCH(VALUE(INDIRECT($A$1&amp;"L"&amp;A3554)),Relationstabel!$A$3:$A$10,0),MATCH(IFERROR(VALUE(INDIRECT($A$1&amp;"M"&amp;A3554)),0),Relationstabel!$C$1:$K$1,0)),"Ingen varmeinstallationer")</f>
        <v>Elvarme</v>
      </c>
      <c r="L3554" s="1" t="str">
        <f ca="1">INDEX(Anvendelseskode!B:B,MATCH($E3554,Anvendelseskode!$A:$A,0))</f>
        <v>Række-, kæde-, dobbelthus (lodret adskillelse mellem enhederne)</v>
      </c>
      <c r="M3554" s="1" t="str">
        <f ca="1">INDEX(Anvendelseskode!C:C,MATCH($E3554,Anvendelseskode!$A:$A,0))</f>
        <v>Række-, kæde og dobbelthuse</v>
      </c>
      <c r="N3554" s="1" t="str">
        <f ca="1">INDEX(Anvendelseskode!D:D,MATCH($E3554,Anvendelseskode!$A:$A,0))</f>
        <v>Private husholdninger</v>
      </c>
      <c r="O3554" s="1" t="str">
        <f ca="1">IFERROR(INDEX(SBi!$2:$2,MATCH(G3554,SBi!$1:$1,1)),SBi!$K$2)</f>
        <v>1973-1978</v>
      </c>
      <c r="P3554" s="1">
        <f ca="1">IFERROR(INDEX(SBi!$C$3:$K$28,MATCH(E3554,SBi!$B$3:$B$28,0),MATCH(O3554,SBi!$C$2:$K$2,0)),0)</f>
        <v>112.6</v>
      </c>
      <c r="Q3554" s="19">
        <f t="shared" ca="1" si="723"/>
        <v>13.962399999999999</v>
      </c>
      <c r="R3554" s="19" t="str">
        <f ca="1">IFERROR(INDEX(VpD!$2:$2,MATCH(G3554,VpD!$1:$1,1)),VpD!$I$2)</f>
        <v>1973-1978</v>
      </c>
      <c r="S3554" s="1">
        <f ca="1">IFERROR(INDEX(VpD!$C$3:$I$27,MATCH(E3554,VpD!$B$3:$B$27,0),MATCH(R3554,VpD!$C$2:$I$2,0)),0)</f>
        <v>98</v>
      </c>
      <c r="T3554" s="19">
        <f t="shared" ca="1" si="724"/>
        <v>12.151999999999999</v>
      </c>
      <c r="U3554" s="14" t="str">
        <f t="shared" ca="1" si="725"/>
        <v xml:space="preserve">711642.32 </v>
      </c>
      <c r="V3554" s="14" t="str">
        <f t="shared" ca="1" si="726"/>
        <v>6172311.69</v>
      </c>
      <c r="W3554" s="14" t="str">
        <f t="shared" ca="1" si="727"/>
        <v>POINT(711642.32 6172311.69)</v>
      </c>
      <c r="X3554" s="14" t="str">
        <f>IFERROR(INDEX(BygningOmraade!B:B,MATCH(A3554,BygningOmraade!A:A,0)),"")</f>
        <v/>
      </c>
    </row>
    <row r="3555" spans="1:24" s="14" customFormat="1" x14ac:dyDescent="0.25">
      <c r="A3555" s="14">
        <f t="shared" si="715"/>
        <v>3555</v>
      </c>
      <c r="B3555" s="14" t="str">
        <f t="shared" ca="1" si="716"/>
        <v>d1b2b71f-6fd0-436f-a7cf-a6ef23123e23</v>
      </c>
      <c r="C3555" s="14" t="str">
        <f t="shared" ca="1" si="717"/>
        <v>0a3f507e-225d-32b8-e044-0003ba298018</v>
      </c>
      <c r="D3555" s="14">
        <f t="shared" ca="1" si="718"/>
        <v>995378</v>
      </c>
      <c r="E3555" s="1">
        <f t="shared" ca="1" si="719"/>
        <v>120</v>
      </c>
      <c r="F3555" s="1">
        <f t="shared" ca="1" si="720"/>
        <v>154</v>
      </c>
      <c r="G3555" s="1">
        <f t="shared" ca="1" si="721"/>
        <v>1991</v>
      </c>
      <c r="H3555" s="1" t="str">
        <f ca="1">IFERROR(INDEX(Varmeinstallation!B:B,MATCH(INDIRECT($A$1&amp;"L"&amp;A3555)*1,Varmeinstallation!A:A,0)),"Ingen varmeinstallationer")</f>
        <v>Centralvarme fra eget anlæg, et-kammer fyr</v>
      </c>
      <c r="I3555" s="1" t="str">
        <f ca="1">IFERROR(INDEX(Opvarmningsmiddel!B:B,MATCH(INDIRECT($A$1&amp;"M"&amp;A3555)*1,Opvarmningsmiddel!A:A,0)),"")</f>
        <v>Naturgas</v>
      </c>
      <c r="J3555" s="1">
        <f t="shared" ca="1" si="722"/>
        <v>2</v>
      </c>
      <c r="K3555" s="1" t="str">
        <f ca="1">IFERROR(INDEX(Relationstabel!$C$3:$K$10,MATCH(VALUE(INDIRECT($A$1&amp;"L"&amp;A3555)),Relationstabel!$A$3:$A$10,0),MATCH(IFERROR(VALUE(INDIRECT($A$1&amp;"M"&amp;A3555)),0),Relationstabel!$C$1:$K$1,0)),"Ingen varmeinstallationer")</f>
        <v>Naturgas</v>
      </c>
      <c r="L3555" s="1" t="str">
        <f ca="1">INDEX(Anvendelseskode!B:B,MATCH($E3555,Anvendelseskode!$A:$A,0))</f>
        <v>Fritliggende enfamilieshus (parcelhus)</v>
      </c>
      <c r="M3555" s="1" t="str">
        <f ca="1">INDEX(Anvendelseskode!C:C,MATCH($E3555,Anvendelseskode!$A:$A,0))</f>
        <v>Parcelhuse</v>
      </c>
      <c r="N3555" s="1" t="str">
        <f ca="1">INDEX(Anvendelseskode!D:D,MATCH($E3555,Anvendelseskode!$A:$A,0))</f>
        <v>Private husholdninger</v>
      </c>
      <c r="O3555" s="1" t="str">
        <f ca="1">IFERROR(INDEX(SBi!$2:$2,MATCH(G3555,SBi!$1:$1,1)),SBi!$K$2)</f>
        <v>1979-1998</v>
      </c>
      <c r="P3555" s="1">
        <f ca="1">IFERROR(INDEX(SBi!$C$3:$K$28,MATCH(E3555,SBi!$B$3:$B$28,0),MATCH(O3555,SBi!$C$2:$K$2,0)),0)</f>
        <v>105.4</v>
      </c>
      <c r="Q3555" s="19">
        <f t="shared" ca="1" si="723"/>
        <v>16.2316</v>
      </c>
      <c r="R3555" s="19" t="str">
        <f ca="1">IFERROR(INDEX(VpD!$2:$2,MATCH(G3555,VpD!$1:$1,1)),VpD!$I$2)</f>
        <v>1979-1998</v>
      </c>
      <c r="S3555" s="1">
        <f ca="1">IFERROR(INDEX(VpD!$C$3:$I$27,MATCH(E3555,VpD!$B$3:$B$27,0),MATCH(R3555,VpD!$C$2:$I$2,0)),0)</f>
        <v>90</v>
      </c>
      <c r="T3555" s="19">
        <f t="shared" ca="1" si="724"/>
        <v>13.86</v>
      </c>
      <c r="U3555" s="14" t="str">
        <f t="shared" ca="1" si="725"/>
        <v xml:space="preserve">712006.92 </v>
      </c>
      <c r="V3555" s="14" t="str">
        <f t="shared" ca="1" si="726"/>
        <v>6171695.96</v>
      </c>
      <c r="W3555" s="14" t="str">
        <f t="shared" ca="1" si="727"/>
        <v>POINT(712006.92 6171695.96)</v>
      </c>
      <c r="X3555" s="14" t="str">
        <f>IFERROR(INDEX(BygningOmraade!B:B,MATCH(A3555,BygningOmraade!A:A,0)),"")</f>
        <v/>
      </c>
    </row>
    <row r="3556" spans="1:24" s="14" customFormat="1" x14ac:dyDescent="0.25">
      <c r="A3556" s="14">
        <f t="shared" si="715"/>
        <v>3556</v>
      </c>
      <c r="B3556" s="14" t="str">
        <f t="shared" ca="1" si="716"/>
        <v>d1d2fbc8-0735-41e1-920c-2a6c2d478d45</v>
      </c>
      <c r="C3556" s="14" t="str">
        <f t="shared" ca="1" si="717"/>
        <v>4591b5f9-a6c3-0dd9-e044-0003ba298018</v>
      </c>
      <c r="D3556" s="14">
        <f t="shared" ca="1" si="718"/>
        <v>2691174</v>
      </c>
      <c r="E3556" s="1">
        <f t="shared" ca="1" si="719"/>
        <v>130</v>
      </c>
      <c r="F3556" s="1">
        <f t="shared" ca="1" si="720"/>
        <v>127</v>
      </c>
      <c r="G3556" s="1">
        <f t="shared" ca="1" si="721"/>
        <v>2008</v>
      </c>
      <c r="H3556" s="1" t="str">
        <f ca="1">IFERROR(INDEX(Varmeinstallation!B:B,MATCH(INDIRECT($A$1&amp;"L"&amp;A3556)*1,Varmeinstallation!A:A,0)),"Ingen varmeinstallationer")</f>
        <v>Centralvarme fra eget anlæg, et-kammer fyr</v>
      </c>
      <c r="I3556" s="1" t="str">
        <f ca="1">IFERROR(INDEX(Opvarmningsmiddel!B:B,MATCH(INDIRECT($A$1&amp;"M"&amp;A3556)*1,Opvarmningsmiddel!A:A,0)),"")</f>
        <v>Naturgas</v>
      </c>
      <c r="J3556" s="1">
        <f t="shared" ca="1" si="722"/>
        <v>90</v>
      </c>
      <c r="K3556" s="1" t="str">
        <f ca="1">IFERROR(INDEX(Relationstabel!$C$3:$K$10,MATCH(VALUE(INDIRECT($A$1&amp;"L"&amp;A3556)),Relationstabel!$A$3:$A$10,0),MATCH(IFERROR(VALUE(INDIRECT($A$1&amp;"M"&amp;A3556)),0),Relationstabel!$C$1:$K$1,0)),"Ingen varmeinstallationer")</f>
        <v>Naturgas</v>
      </c>
      <c r="L3556" s="1" t="str">
        <f ca="1">INDEX(Anvendelseskode!B:B,MATCH($E3556,Anvendelseskode!$A:$A,0))</f>
        <v>Række-, kæde-, dobbelthus (lodret adskillelse mellem enhederne)</v>
      </c>
      <c r="M3556" s="1" t="str">
        <f ca="1">INDEX(Anvendelseskode!C:C,MATCH($E3556,Anvendelseskode!$A:$A,0))</f>
        <v>Række-, kæde og dobbelthuse</v>
      </c>
      <c r="N3556" s="1" t="str">
        <f ca="1">INDEX(Anvendelseskode!D:D,MATCH($E3556,Anvendelseskode!$A:$A,0))</f>
        <v>Private husholdninger</v>
      </c>
      <c r="O3556" s="1" t="str">
        <f ca="1">IFERROR(INDEX(SBi!$2:$2,MATCH(G3556,SBi!$1:$1,1)),SBi!$K$2)</f>
        <v>Efter 2006</v>
      </c>
      <c r="P3556" s="1">
        <f ca="1">IFERROR(INDEX(SBi!$C$3:$K$28,MATCH(E3556,SBi!$B$3:$B$28,0),MATCH(O3556,SBi!$C$2:$K$2,0)),0)</f>
        <v>66.400000000000006</v>
      </c>
      <c r="Q3556" s="19">
        <f t="shared" ca="1" si="723"/>
        <v>8.4328000000000003</v>
      </c>
      <c r="R3556" s="19" t="str">
        <f ca="1">IFERROR(INDEX(VpD!$2:$2,MATCH(G3556,VpD!$1:$1,1)),VpD!$I$2)</f>
        <v>&gt;1998</v>
      </c>
      <c r="S3556" s="1">
        <f ca="1">IFERROR(INDEX(VpD!$C$3:$I$27,MATCH(E3556,VpD!$B$3:$B$27,0),MATCH(R3556,VpD!$C$2:$I$2,0)),0)</f>
        <v>65</v>
      </c>
      <c r="T3556" s="19">
        <f t="shared" ca="1" si="724"/>
        <v>8.2550000000000008</v>
      </c>
      <c r="U3556" s="14" t="str">
        <f t="shared" ca="1" si="725"/>
        <v xml:space="preserve">712615.82 </v>
      </c>
      <c r="V3556" s="14" t="str">
        <f t="shared" ca="1" si="726"/>
        <v>6168830.42</v>
      </c>
      <c r="W3556" s="14" t="str">
        <f t="shared" ca="1" si="727"/>
        <v>POINT(712615.82 6168830.42)</v>
      </c>
      <c r="X3556" s="14" t="str">
        <f>IFERROR(INDEX(BygningOmraade!B:B,MATCH(A3556,BygningOmraade!A:A,0)),"")</f>
        <v/>
      </c>
    </row>
    <row r="3557" spans="1:24" s="14" customFormat="1" x14ac:dyDescent="0.25">
      <c r="A3557" s="14">
        <f t="shared" si="715"/>
        <v>3557</v>
      </c>
      <c r="B3557" s="14" t="str">
        <f t="shared" ca="1" si="716"/>
        <v>d1df851a-9e68-4d58-b18e-2e7512b4e2e2</v>
      </c>
      <c r="C3557" s="14" t="str">
        <f t="shared" ca="1" si="717"/>
        <v>0a3f507e-1b87-32b8-e044-0003ba298018</v>
      </c>
      <c r="D3557" s="14">
        <f t="shared" ca="1" si="718"/>
        <v>996662</v>
      </c>
      <c r="E3557" s="1">
        <f t="shared" ca="1" si="719"/>
        <v>130</v>
      </c>
      <c r="F3557" s="1">
        <f t="shared" ca="1" si="720"/>
        <v>109</v>
      </c>
      <c r="G3557" s="1">
        <f t="shared" ca="1" si="721"/>
        <v>1978</v>
      </c>
      <c r="H3557" s="1" t="str">
        <f ca="1">IFERROR(INDEX(Varmeinstallation!B:B,MATCH(INDIRECT($A$1&amp;"L"&amp;A3557)*1,Varmeinstallation!A:A,0)),"Ingen varmeinstallationer")</f>
        <v>Fjernvarme/blokvarme (radiatorsystemer eller varmluftanlæg)</v>
      </c>
      <c r="I3557" s="1" t="str">
        <f ca="1">IFERROR(INDEX(Opvarmningsmiddel!B:B,MATCH(INDIRECT($A$1&amp;"M"&amp;A3557)*1,Opvarmningsmiddel!A:A,0)),"")</f>
        <v/>
      </c>
      <c r="J3557" s="1">
        <f t="shared" ca="1" si="722"/>
        <v>0</v>
      </c>
      <c r="K3557" s="1" t="str">
        <f ca="1">IFERROR(INDEX(Relationstabel!$C$3:$K$10,MATCH(VALUE(INDIRECT($A$1&amp;"L"&amp;A3557)),Relationstabel!$A$3:$A$10,0),MATCH(IFERROR(VALUE(INDIRECT($A$1&amp;"M"&amp;A3557)),0),Relationstabel!$C$1:$K$1,0)),"Ingen varmeinstallationer")</f>
        <v>Fjernvarme/ Blokvarme</v>
      </c>
      <c r="L3557" s="1" t="str">
        <f ca="1">INDEX(Anvendelseskode!B:B,MATCH($E3557,Anvendelseskode!$A:$A,0))</f>
        <v>Række-, kæde-, dobbelthus (lodret adskillelse mellem enhederne)</v>
      </c>
      <c r="M3557" s="1" t="str">
        <f ca="1">INDEX(Anvendelseskode!C:C,MATCH($E3557,Anvendelseskode!$A:$A,0))</f>
        <v>Række-, kæde og dobbelthuse</v>
      </c>
      <c r="N3557" s="1" t="str">
        <f ca="1">INDEX(Anvendelseskode!D:D,MATCH($E3557,Anvendelseskode!$A:$A,0))</f>
        <v>Private husholdninger</v>
      </c>
      <c r="O3557" s="1" t="str">
        <f ca="1">IFERROR(INDEX(SBi!$2:$2,MATCH(G3557,SBi!$1:$1,1)),SBi!$K$2)</f>
        <v>1973-1978</v>
      </c>
      <c r="P3557" s="1">
        <f ca="1">IFERROR(INDEX(SBi!$C$3:$K$28,MATCH(E3557,SBi!$B$3:$B$28,0),MATCH(O3557,SBi!$C$2:$K$2,0)),0)</f>
        <v>112.6</v>
      </c>
      <c r="Q3557" s="19">
        <f t="shared" ca="1" si="723"/>
        <v>12.273399999999999</v>
      </c>
      <c r="R3557" s="19" t="str">
        <f ca="1">IFERROR(INDEX(VpD!$2:$2,MATCH(G3557,VpD!$1:$1,1)),VpD!$I$2)</f>
        <v>1973-1978</v>
      </c>
      <c r="S3557" s="1">
        <f ca="1">IFERROR(INDEX(VpD!$C$3:$I$27,MATCH(E3557,VpD!$B$3:$B$27,0),MATCH(R3557,VpD!$C$2:$I$2,0)),0)</f>
        <v>98</v>
      </c>
      <c r="T3557" s="19">
        <f t="shared" ca="1" si="724"/>
        <v>10.682</v>
      </c>
      <c r="U3557" s="14" t="str">
        <f t="shared" ca="1" si="725"/>
        <v xml:space="preserve">713524.84 </v>
      </c>
      <c r="V3557" s="14" t="str">
        <f t="shared" ca="1" si="726"/>
        <v>6169660.19</v>
      </c>
      <c r="W3557" s="14" t="str">
        <f t="shared" ca="1" si="727"/>
        <v>POINT(713524.84 6169660.19)</v>
      </c>
      <c r="X3557" s="14" t="str">
        <f>IFERROR(INDEX(BygningOmraade!B:B,MATCH(A3557,BygningOmraade!A:A,0)),"")</f>
        <v/>
      </c>
    </row>
    <row r="3558" spans="1:24" s="14" customFormat="1" x14ac:dyDescent="0.25">
      <c r="A3558" s="14">
        <f t="shared" si="715"/>
        <v>3558</v>
      </c>
      <c r="B3558" s="14" t="str">
        <f t="shared" ca="1" si="716"/>
        <v>d1e5ef77-189d-467c-a2e1-45a2a1f376d0</v>
      </c>
      <c r="C3558" s="14" t="str">
        <f t="shared" ca="1" si="717"/>
        <v>0a3f507e-1d36-32b8-e044-0003ba298018</v>
      </c>
      <c r="D3558" s="14">
        <f t="shared" ca="1" si="718"/>
        <v>997208</v>
      </c>
      <c r="E3558" s="1">
        <f t="shared" ca="1" si="719"/>
        <v>130</v>
      </c>
      <c r="F3558" s="1">
        <f t="shared" ca="1" si="720"/>
        <v>109</v>
      </c>
      <c r="G3558" s="1">
        <f t="shared" ca="1" si="721"/>
        <v>1978</v>
      </c>
      <c r="H3558" s="1" t="str">
        <f ca="1">IFERROR(INDEX(Varmeinstallation!B:B,MATCH(INDIRECT($A$1&amp;"L"&amp;A3558)*1,Varmeinstallation!A:A,0)),"Ingen varmeinstallationer")</f>
        <v>Fjernvarme/blokvarme (radiatorsystemer eller varmluftanlæg)</v>
      </c>
      <c r="I3558" s="1" t="str">
        <f ca="1">IFERROR(INDEX(Opvarmningsmiddel!B:B,MATCH(INDIRECT($A$1&amp;"M"&amp;A3558)*1,Opvarmningsmiddel!A:A,0)),"")</f>
        <v/>
      </c>
      <c r="J3558" s="1">
        <f t="shared" ca="1" si="722"/>
        <v>0</v>
      </c>
      <c r="K3558" s="1" t="str">
        <f ca="1">IFERROR(INDEX(Relationstabel!$C$3:$K$10,MATCH(VALUE(INDIRECT($A$1&amp;"L"&amp;A3558)),Relationstabel!$A$3:$A$10,0),MATCH(IFERROR(VALUE(INDIRECT($A$1&amp;"M"&amp;A3558)),0),Relationstabel!$C$1:$K$1,0)),"Ingen varmeinstallationer")</f>
        <v>Fjernvarme/ Blokvarme</v>
      </c>
      <c r="L3558" s="1" t="str">
        <f ca="1">INDEX(Anvendelseskode!B:B,MATCH($E3558,Anvendelseskode!$A:$A,0))</f>
        <v>Række-, kæde-, dobbelthus (lodret adskillelse mellem enhederne)</v>
      </c>
      <c r="M3558" s="1" t="str">
        <f ca="1">INDEX(Anvendelseskode!C:C,MATCH($E3558,Anvendelseskode!$A:$A,0))</f>
        <v>Række-, kæde og dobbelthuse</v>
      </c>
      <c r="N3558" s="1" t="str">
        <f ca="1">INDEX(Anvendelseskode!D:D,MATCH($E3558,Anvendelseskode!$A:$A,0))</f>
        <v>Private husholdninger</v>
      </c>
      <c r="O3558" s="1" t="str">
        <f ca="1">IFERROR(INDEX(SBi!$2:$2,MATCH(G3558,SBi!$1:$1,1)),SBi!$K$2)</f>
        <v>1973-1978</v>
      </c>
      <c r="P3558" s="1">
        <f ca="1">IFERROR(INDEX(SBi!$C$3:$K$28,MATCH(E3558,SBi!$B$3:$B$28,0),MATCH(O3558,SBi!$C$2:$K$2,0)),0)</f>
        <v>112.6</v>
      </c>
      <c r="Q3558" s="19">
        <f t="shared" ca="1" si="723"/>
        <v>12.273399999999999</v>
      </c>
      <c r="R3558" s="19" t="str">
        <f ca="1">IFERROR(INDEX(VpD!$2:$2,MATCH(G3558,VpD!$1:$1,1)),VpD!$I$2)</f>
        <v>1973-1978</v>
      </c>
      <c r="S3558" s="1">
        <f ca="1">IFERROR(INDEX(VpD!$C$3:$I$27,MATCH(E3558,VpD!$B$3:$B$27,0),MATCH(R3558,VpD!$C$2:$I$2,0)),0)</f>
        <v>98</v>
      </c>
      <c r="T3558" s="19">
        <f t="shared" ca="1" si="724"/>
        <v>10.682</v>
      </c>
      <c r="U3558" s="14" t="str">
        <f t="shared" ca="1" si="725"/>
        <v xml:space="preserve">713721.15 </v>
      </c>
      <c r="V3558" s="14" t="str">
        <f t="shared" ca="1" si="726"/>
        <v>6169665.95</v>
      </c>
      <c r="W3558" s="14" t="str">
        <f t="shared" ca="1" si="727"/>
        <v>POINT(713721.15 6169665.95)</v>
      </c>
      <c r="X3558" s="14" t="str">
        <f>IFERROR(INDEX(BygningOmraade!B:B,MATCH(A3558,BygningOmraade!A:A,0)),"")</f>
        <v/>
      </c>
    </row>
    <row r="3559" spans="1:24" s="14" customFormat="1" x14ac:dyDescent="0.25">
      <c r="A3559" s="14">
        <f t="shared" si="715"/>
        <v>3559</v>
      </c>
      <c r="B3559" s="14" t="str">
        <f t="shared" ca="1" si="716"/>
        <v>d1e5fe85-9bec-4b1c-a5f1-3707e450dcd6</v>
      </c>
      <c r="C3559" s="14" t="str">
        <f t="shared" ca="1" si="717"/>
        <v>0a3f507e-1f2b-32b8-e044-0003ba298018</v>
      </c>
      <c r="D3559" s="14">
        <f t="shared" ca="1" si="718"/>
        <v>993936</v>
      </c>
      <c r="E3559" s="1">
        <f t="shared" ca="1" si="719"/>
        <v>120</v>
      </c>
      <c r="F3559" s="1">
        <f t="shared" ca="1" si="720"/>
        <v>128</v>
      </c>
      <c r="G3559" s="1">
        <f t="shared" ca="1" si="721"/>
        <v>1969</v>
      </c>
      <c r="H3559" s="1" t="str">
        <f ca="1">IFERROR(INDEX(Varmeinstallation!B:B,MATCH(INDIRECT($A$1&amp;"L"&amp;A3559)*1,Varmeinstallation!A:A,0)),"Ingen varmeinstallationer")</f>
        <v>Fjernvarme/blokvarme (radiatorsystemer eller varmluftanlæg)</v>
      </c>
      <c r="I3559" s="1" t="str">
        <f ca="1">IFERROR(INDEX(Opvarmningsmiddel!B:B,MATCH(INDIRECT($A$1&amp;"M"&amp;A3559)*1,Opvarmningsmiddel!A:A,0)),"")</f>
        <v/>
      </c>
      <c r="J3559" s="1">
        <f t="shared" ca="1" si="722"/>
        <v>2</v>
      </c>
      <c r="K3559" s="1" t="str">
        <f ca="1">IFERROR(INDEX(Relationstabel!$C$3:$K$10,MATCH(VALUE(INDIRECT($A$1&amp;"L"&amp;A3559)),Relationstabel!$A$3:$A$10,0),MATCH(IFERROR(VALUE(INDIRECT($A$1&amp;"M"&amp;A3559)),0),Relationstabel!$C$1:$K$1,0)),"Ingen varmeinstallationer")</f>
        <v>Fjernvarme/ Blokvarme</v>
      </c>
      <c r="L3559" s="1" t="str">
        <f ca="1">INDEX(Anvendelseskode!B:B,MATCH($E3559,Anvendelseskode!$A:$A,0))</f>
        <v>Fritliggende enfamilieshus (parcelhus)</v>
      </c>
      <c r="M3559" s="1" t="str">
        <f ca="1">INDEX(Anvendelseskode!C:C,MATCH($E3559,Anvendelseskode!$A:$A,0))</f>
        <v>Parcelhuse</v>
      </c>
      <c r="N3559" s="1" t="str">
        <f ca="1">INDEX(Anvendelseskode!D:D,MATCH($E3559,Anvendelseskode!$A:$A,0))</f>
        <v>Private husholdninger</v>
      </c>
      <c r="O3559" s="1" t="str">
        <f ca="1">IFERROR(INDEX(SBi!$2:$2,MATCH(G3559,SBi!$1:$1,1)),SBi!$K$2)</f>
        <v>1961-1972</v>
      </c>
      <c r="P3559" s="1">
        <f ca="1">IFERROR(INDEX(SBi!$C$3:$K$28,MATCH(E3559,SBi!$B$3:$B$28,0),MATCH(O3559,SBi!$C$2:$K$2,0)),0)</f>
        <v>134.30000000000001</v>
      </c>
      <c r="Q3559" s="19">
        <f t="shared" ca="1" si="723"/>
        <v>17.1904</v>
      </c>
      <c r="R3559" s="19" t="str">
        <f ca="1">IFERROR(INDEX(VpD!$2:$2,MATCH(G3559,VpD!$1:$1,1)),VpD!$I$2)</f>
        <v>1961-1972</v>
      </c>
      <c r="S3559" s="1">
        <f ca="1">IFERROR(INDEX(VpD!$C$3:$I$27,MATCH(E3559,VpD!$B$3:$B$27,0),MATCH(R3559,VpD!$C$2:$I$2,0)),0)</f>
        <v>143</v>
      </c>
      <c r="T3559" s="19">
        <f t="shared" ca="1" si="724"/>
        <v>18.303999999999998</v>
      </c>
      <c r="U3559" s="14" t="str">
        <f t="shared" ca="1" si="725"/>
        <v xml:space="preserve">711148.6 </v>
      </c>
      <c r="V3559" s="14" t="str">
        <f t="shared" ca="1" si="726"/>
        <v>6172308.9</v>
      </c>
      <c r="W3559" s="14" t="str">
        <f t="shared" ca="1" si="727"/>
        <v>POINT(711148.6 6172308.9)</v>
      </c>
      <c r="X3559" s="14" t="str">
        <f>IFERROR(INDEX(BygningOmraade!B:B,MATCH(A3559,BygningOmraade!A:A,0)),"")</f>
        <v/>
      </c>
    </row>
    <row r="3560" spans="1:24" s="14" customFormat="1" x14ac:dyDescent="0.25">
      <c r="A3560" s="14">
        <f t="shared" si="715"/>
        <v>3560</v>
      </c>
      <c r="B3560" s="14" t="str">
        <f t="shared" ca="1" si="716"/>
        <v>d1ef1164-0ed2-454d-940c-4f5f2aa3f7fc</v>
      </c>
      <c r="C3560" s="14" t="str">
        <f t="shared" ca="1" si="717"/>
        <v>0a3f507e-1834-32b8-e044-0003ba298018</v>
      </c>
      <c r="D3560" s="14">
        <f t="shared" ca="1" si="718"/>
        <v>994016</v>
      </c>
      <c r="E3560" s="1">
        <f t="shared" ca="1" si="719"/>
        <v>420</v>
      </c>
      <c r="F3560" s="1">
        <f t="shared" ca="1" si="720"/>
        <v>160</v>
      </c>
      <c r="G3560" s="1">
        <f t="shared" ca="1" si="721"/>
        <v>1967</v>
      </c>
      <c r="H3560" s="1" t="str">
        <f ca="1">IFERROR(INDEX(Varmeinstallation!B:B,MATCH(INDIRECT($A$1&amp;"L"&amp;A3560)*1,Varmeinstallation!A:A,0)),"Ingen varmeinstallationer")</f>
        <v>Centralvarme fra eget anlæg, et-kammer fyr</v>
      </c>
      <c r="I3560" s="1" t="str">
        <f ca="1">IFERROR(INDEX(Opvarmningsmiddel!B:B,MATCH(INDIRECT($A$1&amp;"M"&amp;A3560)*1,Opvarmningsmiddel!A:A,0)),"")</f>
        <v>Flydende brændsel (olie, petroleum, flaskegas m.m.)</v>
      </c>
      <c r="J3560" s="1">
        <f t="shared" ca="1" si="722"/>
        <v>0</v>
      </c>
      <c r="K3560" s="1" t="str">
        <f ca="1">IFERROR(INDEX(Relationstabel!$C$3:$K$10,MATCH(VALUE(INDIRECT($A$1&amp;"L"&amp;A3560)),Relationstabel!$A$3:$A$10,0),MATCH(IFERROR(VALUE(INDIRECT($A$1&amp;"M"&amp;A3560)),0),Relationstabel!$C$1:$K$1,0)),"Ingen varmeinstallationer")</f>
        <v>Olie</v>
      </c>
      <c r="L3560" s="1" t="str">
        <f ca="1">INDEX(Anvendelseskode!B:B,MATCH($E3560,Anvendelseskode!$A:$A,0))</f>
        <v>Bygning til undervisning og forskning (skole, gymnasium, forskningslabratorium o.lign.)</v>
      </c>
      <c r="M3560" s="1" t="str">
        <f ca="1">INDEX(Anvendelseskode!C:C,MATCH($E3560,Anvendelseskode!$A:$A,0))</f>
        <v>Undervisning, forskning o.l.</v>
      </c>
      <c r="N3560" s="1" t="str">
        <f ca="1">INDEX(Anvendelseskode!D:D,MATCH($E3560,Anvendelseskode!$A:$A,0))</f>
        <v>Kommunale og andre offentlige institutioner</v>
      </c>
      <c r="O3560" s="1" t="str">
        <f ca="1">IFERROR(INDEX(SBi!$2:$2,MATCH(G3560,SBi!$1:$1,1)),SBi!$K$2)</f>
        <v>1961-1972</v>
      </c>
      <c r="P3560" s="1">
        <f ca="1">IFERROR(INDEX(SBi!$C$3:$K$28,MATCH(E3560,SBi!$B$3:$B$28,0),MATCH(O3560,SBi!$C$2:$K$2,0)),0)</f>
        <v>135.1</v>
      </c>
      <c r="Q3560" s="19">
        <f t="shared" ca="1" si="723"/>
        <v>21.616</v>
      </c>
      <c r="R3560" s="19" t="str">
        <f ca="1">IFERROR(INDEX(VpD!$2:$2,MATCH(G3560,VpD!$1:$1,1)),VpD!$I$2)</f>
        <v>1961-1972</v>
      </c>
      <c r="S3560" s="1">
        <f ca="1">IFERROR(INDEX(VpD!$C$3:$I$27,MATCH(E3560,VpD!$B$3:$B$27,0),MATCH(R3560,VpD!$C$2:$I$2,0)),0)</f>
        <v>134</v>
      </c>
      <c r="T3560" s="19">
        <f t="shared" ca="1" si="724"/>
        <v>21.44</v>
      </c>
      <c r="U3560" s="14" t="str">
        <f t="shared" ca="1" si="725"/>
        <v xml:space="preserve">711338.1 </v>
      </c>
      <c r="V3560" s="14" t="str">
        <f t="shared" ca="1" si="726"/>
        <v>6172662.33</v>
      </c>
      <c r="W3560" s="14" t="str">
        <f t="shared" ca="1" si="727"/>
        <v>POINT(711338.1 6172662.33)</v>
      </c>
      <c r="X3560" s="14" t="str">
        <f>IFERROR(INDEX(BygningOmraade!B:B,MATCH(A3560,BygningOmraade!A:A,0)),"")</f>
        <v/>
      </c>
    </row>
    <row r="3561" spans="1:24" s="14" customFormat="1" x14ac:dyDescent="0.25">
      <c r="A3561" s="14">
        <f t="shared" si="715"/>
        <v>3561</v>
      </c>
      <c r="B3561" s="14" t="str">
        <f t="shared" ca="1" si="716"/>
        <v>d1f4cd71-4611-45e0-a0b3-eb40f015c6c1</v>
      </c>
      <c r="C3561" s="14" t="str">
        <f t="shared" ca="1" si="717"/>
        <v>0a3f507e-1b5a-32b8-e044-0003ba298018</v>
      </c>
      <c r="D3561" s="14">
        <f t="shared" ca="1" si="718"/>
        <v>996842</v>
      </c>
      <c r="E3561" s="1">
        <f t="shared" ca="1" si="719"/>
        <v>130</v>
      </c>
      <c r="F3561" s="1">
        <f t="shared" ca="1" si="720"/>
        <v>109</v>
      </c>
      <c r="G3561" s="1">
        <f t="shared" ca="1" si="721"/>
        <v>1978</v>
      </c>
      <c r="H3561" s="1" t="str">
        <f ca="1">IFERROR(INDEX(Varmeinstallation!B:B,MATCH(INDIRECT($A$1&amp;"L"&amp;A3561)*1,Varmeinstallation!A:A,0)),"Ingen varmeinstallationer")</f>
        <v>Fjernvarme/blokvarme (radiatorsystemer eller varmluftanlæg)</v>
      </c>
      <c r="I3561" s="1" t="str">
        <f ca="1">IFERROR(INDEX(Opvarmningsmiddel!B:B,MATCH(INDIRECT($A$1&amp;"M"&amp;A3561)*1,Opvarmningsmiddel!A:A,0)),"")</f>
        <v/>
      </c>
      <c r="J3561" s="1">
        <f t="shared" ca="1" si="722"/>
        <v>0</v>
      </c>
      <c r="K3561" s="1" t="str">
        <f ca="1">IFERROR(INDEX(Relationstabel!$C$3:$K$10,MATCH(VALUE(INDIRECT($A$1&amp;"L"&amp;A3561)),Relationstabel!$A$3:$A$10,0),MATCH(IFERROR(VALUE(INDIRECT($A$1&amp;"M"&amp;A3561)),0),Relationstabel!$C$1:$K$1,0)),"Ingen varmeinstallationer")</f>
        <v>Fjernvarme/ Blokvarme</v>
      </c>
      <c r="L3561" s="1" t="str">
        <f ca="1">INDEX(Anvendelseskode!B:B,MATCH($E3561,Anvendelseskode!$A:$A,0))</f>
        <v>Række-, kæde-, dobbelthus (lodret adskillelse mellem enhederne)</v>
      </c>
      <c r="M3561" s="1" t="str">
        <f ca="1">INDEX(Anvendelseskode!C:C,MATCH($E3561,Anvendelseskode!$A:$A,0))</f>
        <v>Række-, kæde og dobbelthuse</v>
      </c>
      <c r="N3561" s="1" t="str">
        <f ca="1">INDEX(Anvendelseskode!D:D,MATCH($E3561,Anvendelseskode!$A:$A,0))</f>
        <v>Private husholdninger</v>
      </c>
      <c r="O3561" s="1" t="str">
        <f ca="1">IFERROR(INDEX(SBi!$2:$2,MATCH(G3561,SBi!$1:$1,1)),SBi!$K$2)</f>
        <v>1973-1978</v>
      </c>
      <c r="P3561" s="1">
        <f ca="1">IFERROR(INDEX(SBi!$C$3:$K$28,MATCH(E3561,SBi!$B$3:$B$28,0),MATCH(O3561,SBi!$C$2:$K$2,0)),0)</f>
        <v>112.6</v>
      </c>
      <c r="Q3561" s="19">
        <f t="shared" ca="1" si="723"/>
        <v>12.273399999999999</v>
      </c>
      <c r="R3561" s="19" t="str">
        <f ca="1">IFERROR(INDEX(VpD!$2:$2,MATCH(G3561,VpD!$1:$1,1)),VpD!$I$2)</f>
        <v>1973-1978</v>
      </c>
      <c r="S3561" s="1">
        <f ca="1">IFERROR(INDEX(VpD!$C$3:$I$27,MATCH(E3561,VpD!$B$3:$B$27,0),MATCH(R3561,VpD!$C$2:$I$2,0)),0)</f>
        <v>98</v>
      </c>
      <c r="T3561" s="19">
        <f t="shared" ca="1" si="724"/>
        <v>10.682</v>
      </c>
      <c r="U3561" s="14" t="str">
        <f t="shared" ca="1" si="725"/>
        <v xml:space="preserve">713442.58 </v>
      </c>
      <c r="V3561" s="14" t="str">
        <f t="shared" ca="1" si="726"/>
        <v>6169726.47</v>
      </c>
      <c r="W3561" s="14" t="str">
        <f t="shared" ca="1" si="727"/>
        <v>POINT(713442.58 6169726.47)</v>
      </c>
      <c r="X3561" s="14" t="str">
        <f>IFERROR(INDEX(BygningOmraade!B:B,MATCH(A3561,BygningOmraade!A:A,0)),"")</f>
        <v/>
      </c>
    </row>
    <row r="3562" spans="1:24" s="14" customFormat="1" x14ac:dyDescent="0.25">
      <c r="A3562" s="14">
        <f t="shared" si="715"/>
        <v>3562</v>
      </c>
      <c r="B3562" s="14" t="str">
        <f t="shared" ca="1" si="716"/>
        <v>d20e0544-eddb-4a0b-a836-9dede35b03c4</v>
      </c>
      <c r="C3562" s="14" t="str">
        <f t="shared" ca="1" si="717"/>
        <v>0a3f507e-19fb-32b8-e044-0003ba298018</v>
      </c>
      <c r="D3562" s="14">
        <f t="shared" ca="1" si="718"/>
        <v>994447</v>
      </c>
      <c r="E3562" s="1">
        <f t="shared" ca="1" si="719"/>
        <v>130</v>
      </c>
      <c r="F3562" s="1">
        <f t="shared" ca="1" si="720"/>
        <v>126</v>
      </c>
      <c r="G3562" s="1">
        <f t="shared" ca="1" si="721"/>
        <v>1975</v>
      </c>
      <c r="H3562" s="1" t="str">
        <f ca="1">IFERROR(INDEX(Varmeinstallation!B:B,MATCH(INDIRECT($A$1&amp;"L"&amp;A3562)*1,Varmeinstallation!A:A,0)),"Ingen varmeinstallationer")</f>
        <v>Fjernvarme/blokvarme (radiatorsystemer eller varmluftanlæg)</v>
      </c>
      <c r="I3562" s="1" t="str">
        <f ca="1">IFERROR(INDEX(Opvarmningsmiddel!B:B,MATCH(INDIRECT($A$1&amp;"M"&amp;A3562)*1,Opvarmningsmiddel!A:A,0)),"")</f>
        <v/>
      </c>
      <c r="J3562" s="1">
        <f t="shared" ca="1" si="722"/>
        <v>0</v>
      </c>
      <c r="K3562" s="1" t="str">
        <f ca="1">IFERROR(INDEX(Relationstabel!$C$3:$K$10,MATCH(VALUE(INDIRECT($A$1&amp;"L"&amp;A3562)),Relationstabel!$A$3:$A$10,0),MATCH(IFERROR(VALUE(INDIRECT($A$1&amp;"M"&amp;A3562)),0),Relationstabel!$C$1:$K$1,0)),"Ingen varmeinstallationer")</f>
        <v>Fjernvarme/ Blokvarme</v>
      </c>
      <c r="L3562" s="1" t="str">
        <f ca="1">INDEX(Anvendelseskode!B:B,MATCH($E3562,Anvendelseskode!$A:$A,0))</f>
        <v>Række-, kæde-, dobbelthus (lodret adskillelse mellem enhederne)</v>
      </c>
      <c r="M3562" s="1" t="str">
        <f ca="1">INDEX(Anvendelseskode!C:C,MATCH($E3562,Anvendelseskode!$A:$A,0))</f>
        <v>Række-, kæde og dobbelthuse</v>
      </c>
      <c r="N3562" s="1" t="str">
        <f ca="1">INDEX(Anvendelseskode!D:D,MATCH($E3562,Anvendelseskode!$A:$A,0))</f>
        <v>Private husholdninger</v>
      </c>
      <c r="O3562" s="1" t="str">
        <f ca="1">IFERROR(INDEX(SBi!$2:$2,MATCH(G3562,SBi!$1:$1,1)),SBi!$K$2)</f>
        <v>1973-1978</v>
      </c>
      <c r="P3562" s="1">
        <f ca="1">IFERROR(INDEX(SBi!$C$3:$K$28,MATCH(E3562,SBi!$B$3:$B$28,0),MATCH(O3562,SBi!$C$2:$K$2,0)),0)</f>
        <v>112.6</v>
      </c>
      <c r="Q3562" s="19">
        <f t="shared" ca="1" si="723"/>
        <v>14.187599999999998</v>
      </c>
      <c r="R3562" s="19" t="str">
        <f ca="1">IFERROR(INDEX(VpD!$2:$2,MATCH(G3562,VpD!$1:$1,1)),VpD!$I$2)</f>
        <v>1973-1978</v>
      </c>
      <c r="S3562" s="1">
        <f ca="1">IFERROR(INDEX(VpD!$C$3:$I$27,MATCH(E3562,VpD!$B$3:$B$27,0),MATCH(R3562,VpD!$C$2:$I$2,0)),0)</f>
        <v>98</v>
      </c>
      <c r="T3562" s="19">
        <f t="shared" ca="1" si="724"/>
        <v>12.348000000000001</v>
      </c>
      <c r="U3562" s="14" t="str">
        <f t="shared" ca="1" si="725"/>
        <v xml:space="preserve">711534.96 </v>
      </c>
      <c r="V3562" s="14" t="str">
        <f t="shared" ca="1" si="726"/>
        <v>6172381.58</v>
      </c>
      <c r="W3562" s="14" t="str">
        <f t="shared" ca="1" si="727"/>
        <v>POINT(711534.96 6172381.58)</v>
      </c>
      <c r="X3562" s="14" t="str">
        <f>IFERROR(INDEX(BygningOmraade!B:B,MATCH(A3562,BygningOmraade!A:A,0)),"")</f>
        <v/>
      </c>
    </row>
    <row r="3563" spans="1:24" s="14" customFormat="1" x14ac:dyDescent="0.25">
      <c r="A3563" s="14">
        <f t="shared" si="715"/>
        <v>3563</v>
      </c>
      <c r="B3563" s="14" t="str">
        <f t="shared" ca="1" si="716"/>
        <v>d244d62f-9a6d-4e2d-b165-5e084c2fcf3e</v>
      </c>
      <c r="C3563" s="14" t="str">
        <f t="shared" ca="1" si="717"/>
        <v>0a3f507e-1b05-32b8-e044-0003ba298018</v>
      </c>
      <c r="D3563" s="14">
        <f t="shared" ca="1" si="718"/>
        <v>996144</v>
      </c>
      <c r="E3563" s="1">
        <f t="shared" ca="1" si="719"/>
        <v>120</v>
      </c>
      <c r="F3563" s="1">
        <f t="shared" ca="1" si="720"/>
        <v>168</v>
      </c>
      <c r="G3563" s="1">
        <f t="shared" ca="1" si="721"/>
        <v>1982</v>
      </c>
      <c r="H3563" s="1" t="str">
        <f ca="1">IFERROR(INDEX(Varmeinstallation!B:B,MATCH(INDIRECT($A$1&amp;"L"&amp;A3563)*1,Varmeinstallation!A:A,0)),"Ingen varmeinstallationer")</f>
        <v>Elovne, elpaneler</v>
      </c>
      <c r="I3563" s="1" t="str">
        <f ca="1">IFERROR(INDEX(Opvarmningsmiddel!B:B,MATCH(INDIRECT($A$1&amp;"M"&amp;A3563)*1,Opvarmningsmiddel!A:A,0)),"")</f>
        <v>Elektricitet</v>
      </c>
      <c r="J3563" s="1">
        <f t="shared" ca="1" si="722"/>
        <v>2</v>
      </c>
      <c r="K3563" s="1" t="str">
        <f ca="1">IFERROR(INDEX(Relationstabel!$C$3:$K$10,MATCH(VALUE(INDIRECT($A$1&amp;"L"&amp;A3563)),Relationstabel!$A$3:$A$10,0),MATCH(IFERROR(VALUE(INDIRECT($A$1&amp;"M"&amp;A3563)),0),Relationstabel!$C$1:$K$1,0)),"Ingen varmeinstallationer")</f>
        <v>Elvarme</v>
      </c>
      <c r="L3563" s="1" t="str">
        <f ca="1">INDEX(Anvendelseskode!B:B,MATCH($E3563,Anvendelseskode!$A:$A,0))</f>
        <v>Fritliggende enfamilieshus (parcelhus)</v>
      </c>
      <c r="M3563" s="1" t="str">
        <f ca="1">INDEX(Anvendelseskode!C:C,MATCH($E3563,Anvendelseskode!$A:$A,0))</f>
        <v>Parcelhuse</v>
      </c>
      <c r="N3563" s="1" t="str">
        <f ca="1">INDEX(Anvendelseskode!D:D,MATCH($E3563,Anvendelseskode!$A:$A,0))</f>
        <v>Private husholdninger</v>
      </c>
      <c r="O3563" s="1" t="str">
        <f ca="1">IFERROR(INDEX(SBi!$2:$2,MATCH(G3563,SBi!$1:$1,1)),SBi!$K$2)</f>
        <v>1979-1998</v>
      </c>
      <c r="P3563" s="1">
        <f ca="1">IFERROR(INDEX(SBi!$C$3:$K$28,MATCH(E3563,SBi!$B$3:$B$28,0),MATCH(O3563,SBi!$C$2:$K$2,0)),0)</f>
        <v>105.4</v>
      </c>
      <c r="Q3563" s="19">
        <f t="shared" ca="1" si="723"/>
        <v>17.7072</v>
      </c>
      <c r="R3563" s="19" t="str">
        <f ca="1">IFERROR(INDEX(VpD!$2:$2,MATCH(G3563,VpD!$1:$1,1)),VpD!$I$2)</f>
        <v>1979-1998</v>
      </c>
      <c r="S3563" s="1">
        <f ca="1">IFERROR(INDEX(VpD!$C$3:$I$27,MATCH(E3563,VpD!$B$3:$B$27,0),MATCH(R3563,VpD!$C$2:$I$2,0)),0)</f>
        <v>90</v>
      </c>
      <c r="T3563" s="19">
        <f t="shared" ca="1" si="724"/>
        <v>15.12</v>
      </c>
      <c r="U3563" s="14" t="str">
        <f t="shared" ca="1" si="725"/>
        <v xml:space="preserve">713121.95 </v>
      </c>
      <c r="V3563" s="14" t="str">
        <f t="shared" ca="1" si="726"/>
        <v>6169008.36</v>
      </c>
      <c r="W3563" s="14" t="str">
        <f t="shared" ca="1" si="727"/>
        <v>POINT(713121.95 6169008.36)</v>
      </c>
      <c r="X3563" s="14" t="str">
        <f>IFERROR(INDEX(BygningOmraade!B:B,MATCH(A3563,BygningOmraade!A:A,0)),"")</f>
        <v/>
      </c>
    </row>
    <row r="3564" spans="1:24" s="14" customFormat="1" x14ac:dyDescent="0.25">
      <c r="A3564" s="14">
        <f t="shared" si="715"/>
        <v>3564</v>
      </c>
      <c r="B3564" s="14" t="str">
        <f t="shared" ca="1" si="716"/>
        <v>d25144ae-46fd-46e2-abd7-f2df63a46208</v>
      </c>
      <c r="C3564" s="14" t="str">
        <f t="shared" ca="1" si="717"/>
        <v>0a3f507e-2121-32b8-e044-0003ba298018</v>
      </c>
      <c r="D3564" s="14">
        <f t="shared" ca="1" si="718"/>
        <v>996462</v>
      </c>
      <c r="E3564" s="1">
        <f t="shared" ca="1" si="719"/>
        <v>120</v>
      </c>
      <c r="F3564" s="1">
        <f t="shared" ca="1" si="720"/>
        <v>127</v>
      </c>
      <c r="G3564" s="1">
        <f t="shared" ca="1" si="721"/>
        <v>1996</v>
      </c>
      <c r="H3564" s="1" t="str">
        <f ca="1">IFERROR(INDEX(Varmeinstallation!B:B,MATCH(INDIRECT($A$1&amp;"L"&amp;A3564)*1,Varmeinstallation!A:A,0)),"Ingen varmeinstallationer")</f>
        <v>Centralvarme fra eget anlæg, et-kammer fyr</v>
      </c>
      <c r="I3564" s="1" t="str">
        <f ca="1">IFERROR(INDEX(Opvarmningsmiddel!B:B,MATCH(INDIRECT($A$1&amp;"M"&amp;A3564)*1,Opvarmningsmiddel!A:A,0)),"")</f>
        <v>Naturgas</v>
      </c>
      <c r="J3564" s="1">
        <f t="shared" ca="1" si="722"/>
        <v>0</v>
      </c>
      <c r="K3564" s="1" t="str">
        <f ca="1">IFERROR(INDEX(Relationstabel!$C$3:$K$10,MATCH(VALUE(INDIRECT($A$1&amp;"L"&amp;A3564)),Relationstabel!$A$3:$A$10,0),MATCH(IFERROR(VALUE(INDIRECT($A$1&amp;"M"&amp;A3564)),0),Relationstabel!$C$1:$K$1,0)),"Ingen varmeinstallationer")</f>
        <v>Naturgas</v>
      </c>
      <c r="L3564" s="1" t="str">
        <f ca="1">INDEX(Anvendelseskode!B:B,MATCH($E3564,Anvendelseskode!$A:$A,0))</f>
        <v>Fritliggende enfamilieshus (parcelhus)</v>
      </c>
      <c r="M3564" s="1" t="str">
        <f ca="1">INDEX(Anvendelseskode!C:C,MATCH($E3564,Anvendelseskode!$A:$A,0))</f>
        <v>Parcelhuse</v>
      </c>
      <c r="N3564" s="1" t="str">
        <f ca="1">INDEX(Anvendelseskode!D:D,MATCH($E3564,Anvendelseskode!$A:$A,0))</f>
        <v>Private husholdninger</v>
      </c>
      <c r="O3564" s="1" t="str">
        <f ca="1">IFERROR(INDEX(SBi!$2:$2,MATCH(G3564,SBi!$1:$1,1)),SBi!$K$2)</f>
        <v>1979-1998</v>
      </c>
      <c r="P3564" s="1">
        <f ca="1">IFERROR(INDEX(SBi!$C$3:$K$28,MATCH(E3564,SBi!$B$3:$B$28,0),MATCH(O3564,SBi!$C$2:$K$2,0)),0)</f>
        <v>105.4</v>
      </c>
      <c r="Q3564" s="19">
        <f t="shared" ca="1" si="723"/>
        <v>13.385800000000001</v>
      </c>
      <c r="R3564" s="19" t="str">
        <f ca="1">IFERROR(INDEX(VpD!$2:$2,MATCH(G3564,VpD!$1:$1,1)),VpD!$I$2)</f>
        <v>1979-1998</v>
      </c>
      <c r="S3564" s="1">
        <f ca="1">IFERROR(INDEX(VpD!$C$3:$I$27,MATCH(E3564,VpD!$B$3:$B$27,0),MATCH(R3564,VpD!$C$2:$I$2,0)),0)</f>
        <v>90</v>
      </c>
      <c r="T3564" s="19">
        <f t="shared" ca="1" si="724"/>
        <v>11.43</v>
      </c>
      <c r="U3564" s="14" t="str">
        <f t="shared" ca="1" si="725"/>
        <v xml:space="preserve">713314.19 </v>
      </c>
      <c r="V3564" s="14" t="str">
        <f t="shared" ca="1" si="726"/>
        <v>6169071.86</v>
      </c>
      <c r="W3564" s="14" t="str">
        <f t="shared" ca="1" si="727"/>
        <v>POINT(713314.19 6169071.86)</v>
      </c>
      <c r="X3564" s="14" t="str">
        <f>IFERROR(INDEX(BygningOmraade!B:B,MATCH(A3564,BygningOmraade!A:A,0)),"")</f>
        <v/>
      </c>
    </row>
    <row r="3565" spans="1:24" s="14" customFormat="1" x14ac:dyDescent="0.25">
      <c r="A3565" s="14">
        <f t="shared" si="715"/>
        <v>3565</v>
      </c>
      <c r="B3565" s="14" t="str">
        <f t="shared" ca="1" si="716"/>
        <v>d2523ca1-8273-4e5f-87bd-e3d488ed07dd</v>
      </c>
      <c r="C3565" s="14" t="str">
        <f t="shared" ca="1" si="717"/>
        <v>0a3f507e-17dc-32b8-e044-0003ba298018</v>
      </c>
      <c r="D3565" s="14">
        <f t="shared" ca="1" si="718"/>
        <v>995180</v>
      </c>
      <c r="E3565" s="1">
        <f t="shared" ca="1" si="719"/>
        <v>120</v>
      </c>
      <c r="F3565" s="1">
        <f t="shared" ca="1" si="720"/>
        <v>188</v>
      </c>
      <c r="G3565" s="1">
        <f t="shared" ca="1" si="721"/>
        <v>1995</v>
      </c>
      <c r="H3565" s="1" t="str">
        <f ca="1">IFERROR(INDEX(Varmeinstallation!B:B,MATCH(INDIRECT($A$1&amp;"L"&amp;A3565)*1,Varmeinstallation!A:A,0)),"Ingen varmeinstallationer")</f>
        <v>Centralvarme fra eget anlæg, et-kammer fyr</v>
      </c>
      <c r="I3565" s="1" t="str">
        <f ca="1">IFERROR(INDEX(Opvarmningsmiddel!B:B,MATCH(INDIRECT($A$1&amp;"M"&amp;A3565)*1,Opvarmningsmiddel!A:A,0)),"")</f>
        <v>Naturgas</v>
      </c>
      <c r="J3565" s="1">
        <f t="shared" ca="1" si="722"/>
        <v>0</v>
      </c>
      <c r="K3565" s="1" t="str">
        <f ca="1">IFERROR(INDEX(Relationstabel!$C$3:$K$10,MATCH(VALUE(INDIRECT($A$1&amp;"L"&amp;A3565)),Relationstabel!$A$3:$A$10,0),MATCH(IFERROR(VALUE(INDIRECT($A$1&amp;"M"&amp;A3565)),0),Relationstabel!$C$1:$K$1,0)),"Ingen varmeinstallationer")</f>
        <v>Naturgas</v>
      </c>
      <c r="L3565" s="1" t="str">
        <f ca="1">INDEX(Anvendelseskode!B:B,MATCH($E3565,Anvendelseskode!$A:$A,0))</f>
        <v>Fritliggende enfamilieshus (parcelhus)</v>
      </c>
      <c r="M3565" s="1" t="str">
        <f ca="1">INDEX(Anvendelseskode!C:C,MATCH($E3565,Anvendelseskode!$A:$A,0))</f>
        <v>Parcelhuse</v>
      </c>
      <c r="N3565" s="1" t="str">
        <f ca="1">INDEX(Anvendelseskode!D:D,MATCH($E3565,Anvendelseskode!$A:$A,0))</f>
        <v>Private husholdninger</v>
      </c>
      <c r="O3565" s="1" t="str">
        <f ca="1">IFERROR(INDEX(SBi!$2:$2,MATCH(G3565,SBi!$1:$1,1)),SBi!$K$2)</f>
        <v>1979-1998</v>
      </c>
      <c r="P3565" s="1">
        <f ca="1">IFERROR(INDEX(SBi!$C$3:$K$28,MATCH(E3565,SBi!$B$3:$B$28,0),MATCH(O3565,SBi!$C$2:$K$2,0)),0)</f>
        <v>105.4</v>
      </c>
      <c r="Q3565" s="19">
        <f t="shared" ca="1" si="723"/>
        <v>19.815200000000001</v>
      </c>
      <c r="R3565" s="19" t="str">
        <f ca="1">IFERROR(INDEX(VpD!$2:$2,MATCH(G3565,VpD!$1:$1,1)),VpD!$I$2)</f>
        <v>1979-1998</v>
      </c>
      <c r="S3565" s="1">
        <f ca="1">IFERROR(INDEX(VpD!$C$3:$I$27,MATCH(E3565,VpD!$B$3:$B$27,0),MATCH(R3565,VpD!$C$2:$I$2,0)),0)</f>
        <v>90</v>
      </c>
      <c r="T3565" s="19">
        <f t="shared" ca="1" si="724"/>
        <v>16.920000000000002</v>
      </c>
      <c r="U3565" s="14" t="str">
        <f t="shared" ca="1" si="725"/>
        <v xml:space="preserve">711885.08 </v>
      </c>
      <c r="V3565" s="14" t="str">
        <f t="shared" ca="1" si="726"/>
        <v>6170664.47</v>
      </c>
      <c r="W3565" s="14" t="str">
        <f t="shared" ca="1" si="727"/>
        <v>POINT(711885.08 6170664.47)</v>
      </c>
      <c r="X3565" s="14" t="str">
        <f>IFERROR(INDEX(BygningOmraade!B:B,MATCH(A3565,BygningOmraade!A:A,0)),"")</f>
        <v/>
      </c>
    </row>
    <row r="3566" spans="1:24" s="14" customFormat="1" x14ac:dyDescent="0.25">
      <c r="A3566" s="14">
        <f t="shared" si="715"/>
        <v>3566</v>
      </c>
      <c r="B3566" s="14" t="str">
        <f t="shared" ca="1" si="716"/>
        <v>d254203d-3a5f-4b8f-a412-4a759b2743e1</v>
      </c>
      <c r="C3566" s="14" t="str">
        <f t="shared" ca="1" si="717"/>
        <v>0a3f507e-151f-32b8-e044-0003ba298018</v>
      </c>
      <c r="D3566" s="14">
        <f t="shared" ca="1" si="718"/>
        <v>994473</v>
      </c>
      <c r="E3566" s="1">
        <f t="shared" ca="1" si="719"/>
        <v>130</v>
      </c>
      <c r="F3566" s="1">
        <f t="shared" ca="1" si="720"/>
        <v>74</v>
      </c>
      <c r="G3566" s="1">
        <f t="shared" ca="1" si="721"/>
        <v>1993</v>
      </c>
      <c r="H3566" s="1" t="str">
        <f ca="1">IFERROR(INDEX(Varmeinstallation!B:B,MATCH(INDIRECT($A$1&amp;"L"&amp;A3566)*1,Varmeinstallation!A:A,0)),"Ingen varmeinstallationer")</f>
        <v>Fjernvarme/blokvarme (radiatorsystemer eller varmluftanlæg)</v>
      </c>
      <c r="I3566" s="1" t="str">
        <f ca="1">IFERROR(INDEX(Opvarmningsmiddel!B:B,MATCH(INDIRECT($A$1&amp;"M"&amp;A3566)*1,Opvarmningsmiddel!A:A,0)),"")</f>
        <v/>
      </c>
      <c r="J3566" s="1">
        <f t="shared" ca="1" si="722"/>
        <v>0</v>
      </c>
      <c r="K3566" s="1" t="str">
        <f ca="1">IFERROR(INDEX(Relationstabel!$C$3:$K$10,MATCH(VALUE(INDIRECT($A$1&amp;"L"&amp;A3566)),Relationstabel!$A$3:$A$10,0),MATCH(IFERROR(VALUE(INDIRECT($A$1&amp;"M"&amp;A3566)),0),Relationstabel!$C$1:$K$1,0)),"Ingen varmeinstallationer")</f>
        <v>Fjernvarme/ Blokvarme</v>
      </c>
      <c r="L3566" s="1" t="str">
        <f ca="1">INDEX(Anvendelseskode!B:B,MATCH($E3566,Anvendelseskode!$A:$A,0))</f>
        <v>Række-, kæde-, dobbelthus (lodret adskillelse mellem enhederne)</v>
      </c>
      <c r="M3566" s="1" t="str">
        <f ca="1">INDEX(Anvendelseskode!C:C,MATCH($E3566,Anvendelseskode!$A:$A,0))</f>
        <v>Række-, kæde og dobbelthuse</v>
      </c>
      <c r="N3566" s="1" t="str">
        <f ca="1">INDEX(Anvendelseskode!D:D,MATCH($E3566,Anvendelseskode!$A:$A,0))</f>
        <v>Private husholdninger</v>
      </c>
      <c r="O3566" s="1" t="str">
        <f ca="1">IFERROR(INDEX(SBi!$2:$2,MATCH(G3566,SBi!$1:$1,1)),SBi!$K$2)</f>
        <v>1979-1998</v>
      </c>
      <c r="P3566" s="1">
        <f ca="1">IFERROR(INDEX(SBi!$C$3:$K$28,MATCH(E3566,SBi!$B$3:$B$28,0),MATCH(O3566,SBi!$C$2:$K$2,0)),0)</f>
        <v>96.8</v>
      </c>
      <c r="Q3566" s="19">
        <f t="shared" ca="1" si="723"/>
        <v>7.1631999999999998</v>
      </c>
      <c r="R3566" s="19" t="str">
        <f ca="1">IFERROR(INDEX(VpD!$2:$2,MATCH(G3566,VpD!$1:$1,1)),VpD!$I$2)</f>
        <v>1979-1998</v>
      </c>
      <c r="S3566" s="1">
        <f ca="1">IFERROR(INDEX(VpD!$C$3:$I$27,MATCH(E3566,VpD!$B$3:$B$27,0),MATCH(R3566,VpD!$C$2:$I$2,0)),0)</f>
        <v>74</v>
      </c>
      <c r="T3566" s="19">
        <f t="shared" ca="1" si="724"/>
        <v>5.476</v>
      </c>
      <c r="U3566" s="14" t="str">
        <f t="shared" ca="1" si="725"/>
        <v xml:space="preserve">711514.51 </v>
      </c>
      <c r="V3566" s="14" t="str">
        <f t="shared" ca="1" si="726"/>
        <v>6172442.23</v>
      </c>
      <c r="W3566" s="14" t="str">
        <f t="shared" ca="1" si="727"/>
        <v>POINT(711514.51 6172442.23)</v>
      </c>
      <c r="X3566" s="14" t="str">
        <f>IFERROR(INDEX(BygningOmraade!B:B,MATCH(A3566,BygningOmraade!A:A,0)),"")</f>
        <v/>
      </c>
    </row>
    <row r="3567" spans="1:24" s="14" customFormat="1" x14ac:dyDescent="0.25">
      <c r="A3567" s="14">
        <f t="shared" si="715"/>
        <v>3567</v>
      </c>
      <c r="B3567" s="14" t="str">
        <f t="shared" ca="1" si="716"/>
        <v>d296ca8b-c719-476b-bee6-4a925a3ce79d</v>
      </c>
      <c r="C3567" s="14" t="str">
        <f t="shared" ca="1" si="717"/>
        <v>0a3f507e-1552-32b8-e044-0003ba298018</v>
      </c>
      <c r="D3567" s="14">
        <f t="shared" ca="1" si="718"/>
        <v>996760</v>
      </c>
      <c r="E3567" s="1">
        <f t="shared" ca="1" si="719"/>
        <v>130</v>
      </c>
      <c r="F3567" s="1">
        <f t="shared" ca="1" si="720"/>
        <v>102</v>
      </c>
      <c r="G3567" s="1">
        <f t="shared" ca="1" si="721"/>
        <v>1977</v>
      </c>
      <c r="H3567" s="1" t="str">
        <f ca="1">IFERROR(INDEX(Varmeinstallation!B:B,MATCH(INDIRECT($A$1&amp;"L"&amp;A3567)*1,Varmeinstallation!A:A,0)),"Ingen varmeinstallationer")</f>
        <v>Fjernvarme/blokvarme (radiatorsystemer eller varmluftanlæg)</v>
      </c>
      <c r="I3567" s="1" t="str">
        <f ca="1">IFERROR(INDEX(Opvarmningsmiddel!B:B,MATCH(INDIRECT($A$1&amp;"M"&amp;A3567)*1,Opvarmningsmiddel!A:A,0)),"")</f>
        <v/>
      </c>
      <c r="J3567" s="1">
        <f t="shared" ca="1" si="722"/>
        <v>0</v>
      </c>
      <c r="K3567" s="1" t="str">
        <f ca="1">IFERROR(INDEX(Relationstabel!$C$3:$K$10,MATCH(VALUE(INDIRECT($A$1&amp;"L"&amp;A3567)),Relationstabel!$A$3:$A$10,0),MATCH(IFERROR(VALUE(INDIRECT($A$1&amp;"M"&amp;A3567)),0),Relationstabel!$C$1:$K$1,0)),"Ingen varmeinstallationer")</f>
        <v>Fjernvarme/ Blokvarme</v>
      </c>
      <c r="L3567" s="1" t="str">
        <f ca="1">INDEX(Anvendelseskode!B:B,MATCH($E3567,Anvendelseskode!$A:$A,0))</f>
        <v>Række-, kæde-, dobbelthus (lodret adskillelse mellem enhederne)</v>
      </c>
      <c r="M3567" s="1" t="str">
        <f ca="1">INDEX(Anvendelseskode!C:C,MATCH($E3567,Anvendelseskode!$A:$A,0))</f>
        <v>Række-, kæde og dobbelthuse</v>
      </c>
      <c r="N3567" s="1" t="str">
        <f ca="1">INDEX(Anvendelseskode!D:D,MATCH($E3567,Anvendelseskode!$A:$A,0))</f>
        <v>Private husholdninger</v>
      </c>
      <c r="O3567" s="1" t="str">
        <f ca="1">IFERROR(INDEX(SBi!$2:$2,MATCH(G3567,SBi!$1:$1,1)),SBi!$K$2)</f>
        <v>1973-1978</v>
      </c>
      <c r="P3567" s="1">
        <f ca="1">IFERROR(INDEX(SBi!$C$3:$K$28,MATCH(E3567,SBi!$B$3:$B$28,0),MATCH(O3567,SBi!$C$2:$K$2,0)),0)</f>
        <v>112.6</v>
      </c>
      <c r="Q3567" s="19">
        <f t="shared" ca="1" si="723"/>
        <v>11.485199999999999</v>
      </c>
      <c r="R3567" s="19" t="str">
        <f ca="1">IFERROR(INDEX(VpD!$2:$2,MATCH(G3567,VpD!$1:$1,1)),VpD!$I$2)</f>
        <v>1973-1978</v>
      </c>
      <c r="S3567" s="1">
        <f ca="1">IFERROR(INDEX(VpD!$C$3:$I$27,MATCH(E3567,VpD!$B$3:$B$27,0),MATCH(R3567,VpD!$C$2:$I$2,0)),0)</f>
        <v>98</v>
      </c>
      <c r="T3567" s="19">
        <f t="shared" ca="1" si="724"/>
        <v>9.9960000000000004</v>
      </c>
      <c r="U3567" s="14" t="str">
        <f t="shared" ca="1" si="725"/>
        <v xml:space="preserve">713489.81 </v>
      </c>
      <c r="V3567" s="14" t="str">
        <f t="shared" ca="1" si="726"/>
        <v>6169520.29</v>
      </c>
      <c r="W3567" s="14" t="str">
        <f t="shared" ca="1" si="727"/>
        <v>POINT(713489.81 6169520.29)</v>
      </c>
      <c r="X3567" s="14" t="str">
        <f>IFERROR(INDEX(BygningOmraade!B:B,MATCH(A3567,BygningOmraade!A:A,0)),"")</f>
        <v/>
      </c>
    </row>
    <row r="3568" spans="1:24" s="14" customFormat="1" x14ac:dyDescent="0.25">
      <c r="A3568" s="14">
        <f t="shared" si="715"/>
        <v>3568</v>
      </c>
      <c r="B3568" s="14" t="str">
        <f t="shared" ca="1" si="716"/>
        <v>d29b2609-98d5-4f0b-a20c-2d5427765833</v>
      </c>
      <c r="C3568" s="14" t="str">
        <f t="shared" ca="1" si="717"/>
        <v>0a3f507e-1b7f-32b8-e044-0003ba298018</v>
      </c>
      <c r="D3568" s="14">
        <f t="shared" ca="1" si="718"/>
        <v>996616</v>
      </c>
      <c r="E3568" s="1">
        <f t="shared" ca="1" si="719"/>
        <v>130</v>
      </c>
      <c r="F3568" s="1">
        <f t="shared" ca="1" si="720"/>
        <v>109</v>
      </c>
      <c r="G3568" s="1">
        <f t="shared" ca="1" si="721"/>
        <v>1978</v>
      </c>
      <c r="H3568" s="1" t="str">
        <f ca="1">IFERROR(INDEX(Varmeinstallation!B:B,MATCH(INDIRECT($A$1&amp;"L"&amp;A3568)*1,Varmeinstallation!A:A,0)),"Ingen varmeinstallationer")</f>
        <v>Fjernvarme/blokvarme (radiatorsystemer eller varmluftanlæg)</v>
      </c>
      <c r="I3568" s="1" t="str">
        <f ca="1">IFERROR(INDEX(Opvarmningsmiddel!B:B,MATCH(INDIRECT($A$1&amp;"M"&amp;A3568)*1,Opvarmningsmiddel!A:A,0)),"")</f>
        <v/>
      </c>
      <c r="J3568" s="1">
        <f t="shared" ca="1" si="722"/>
        <v>0</v>
      </c>
      <c r="K3568" s="1" t="str">
        <f ca="1">IFERROR(INDEX(Relationstabel!$C$3:$K$10,MATCH(VALUE(INDIRECT($A$1&amp;"L"&amp;A3568)),Relationstabel!$A$3:$A$10,0),MATCH(IFERROR(VALUE(INDIRECT($A$1&amp;"M"&amp;A3568)),0),Relationstabel!$C$1:$K$1,0)),"Ingen varmeinstallationer")</f>
        <v>Fjernvarme/ Blokvarme</v>
      </c>
      <c r="L3568" s="1" t="str">
        <f ca="1">INDEX(Anvendelseskode!B:B,MATCH($E3568,Anvendelseskode!$A:$A,0))</f>
        <v>Række-, kæde-, dobbelthus (lodret adskillelse mellem enhederne)</v>
      </c>
      <c r="M3568" s="1" t="str">
        <f ca="1">INDEX(Anvendelseskode!C:C,MATCH($E3568,Anvendelseskode!$A:$A,0))</f>
        <v>Række-, kæde og dobbelthuse</v>
      </c>
      <c r="N3568" s="1" t="str">
        <f ca="1">INDEX(Anvendelseskode!D:D,MATCH($E3568,Anvendelseskode!$A:$A,0))</f>
        <v>Private husholdninger</v>
      </c>
      <c r="O3568" s="1" t="str">
        <f ca="1">IFERROR(INDEX(SBi!$2:$2,MATCH(G3568,SBi!$1:$1,1)),SBi!$K$2)</f>
        <v>1973-1978</v>
      </c>
      <c r="P3568" s="1">
        <f ca="1">IFERROR(INDEX(SBi!$C$3:$K$28,MATCH(E3568,SBi!$B$3:$B$28,0),MATCH(O3568,SBi!$C$2:$K$2,0)),0)</f>
        <v>112.6</v>
      </c>
      <c r="Q3568" s="19">
        <f t="shared" ca="1" si="723"/>
        <v>12.273399999999999</v>
      </c>
      <c r="R3568" s="19" t="str">
        <f ca="1">IFERROR(INDEX(VpD!$2:$2,MATCH(G3568,VpD!$1:$1,1)),VpD!$I$2)</f>
        <v>1973-1978</v>
      </c>
      <c r="S3568" s="1">
        <f ca="1">IFERROR(INDEX(VpD!$C$3:$I$27,MATCH(E3568,VpD!$B$3:$B$27,0),MATCH(R3568,VpD!$C$2:$I$2,0)),0)</f>
        <v>98</v>
      </c>
      <c r="T3568" s="19">
        <f t="shared" ca="1" si="724"/>
        <v>10.682</v>
      </c>
      <c r="U3568" s="14" t="str">
        <f t="shared" ca="1" si="725"/>
        <v xml:space="preserve">713542.58 </v>
      </c>
      <c r="V3568" s="14" t="str">
        <f t="shared" ca="1" si="726"/>
        <v>6169674.2</v>
      </c>
      <c r="W3568" s="14" t="str">
        <f t="shared" ca="1" si="727"/>
        <v>POINT(713542.58 6169674.2)</v>
      </c>
      <c r="X3568" s="14" t="str">
        <f>IFERROR(INDEX(BygningOmraade!B:B,MATCH(A3568,BygningOmraade!A:A,0)),"")</f>
        <v/>
      </c>
    </row>
    <row r="3569" spans="1:24" s="14" customFormat="1" x14ac:dyDescent="0.25">
      <c r="A3569" s="14">
        <f t="shared" si="715"/>
        <v>3569</v>
      </c>
      <c r="B3569" s="14" t="str">
        <f t="shared" ca="1" si="716"/>
        <v>d2bf88d0-1653-4562-a5f7-ef3a1e29176b</v>
      </c>
      <c r="C3569" s="14" t="str">
        <f t="shared" ca="1" si="717"/>
        <v>0a3f507e-1a72-32b8-e044-0003ba298018</v>
      </c>
      <c r="D3569" s="14">
        <f t="shared" ca="1" si="718"/>
        <v>997219</v>
      </c>
      <c r="E3569" s="1">
        <f t="shared" ca="1" si="719"/>
        <v>120</v>
      </c>
      <c r="F3569" s="1">
        <f t="shared" ca="1" si="720"/>
        <v>143</v>
      </c>
      <c r="G3569" s="1">
        <f t="shared" ca="1" si="721"/>
        <v>1988</v>
      </c>
      <c r="H3569" s="1" t="str">
        <f ca="1">IFERROR(INDEX(Varmeinstallation!B:B,MATCH(INDIRECT($A$1&amp;"L"&amp;A3569)*1,Varmeinstallation!A:A,0)),"Ingen varmeinstallationer")</f>
        <v>Centralvarme fra eget anlæg, et-kammer fyr</v>
      </c>
      <c r="I3569" s="1" t="str">
        <f ca="1">IFERROR(INDEX(Opvarmningsmiddel!B:B,MATCH(INDIRECT($A$1&amp;"M"&amp;A3569)*1,Opvarmningsmiddel!A:A,0)),"")</f>
        <v>Naturgas</v>
      </c>
      <c r="J3569" s="1">
        <f t="shared" ca="1" si="722"/>
        <v>0</v>
      </c>
      <c r="K3569" s="1" t="str">
        <f ca="1">IFERROR(INDEX(Relationstabel!$C$3:$K$10,MATCH(VALUE(INDIRECT($A$1&amp;"L"&amp;A3569)),Relationstabel!$A$3:$A$10,0),MATCH(IFERROR(VALUE(INDIRECT($A$1&amp;"M"&amp;A3569)),0),Relationstabel!$C$1:$K$1,0)),"Ingen varmeinstallationer")</f>
        <v>Naturgas</v>
      </c>
      <c r="L3569" s="1" t="str">
        <f ca="1">INDEX(Anvendelseskode!B:B,MATCH($E3569,Anvendelseskode!$A:$A,0))</f>
        <v>Fritliggende enfamilieshus (parcelhus)</v>
      </c>
      <c r="M3569" s="1" t="str">
        <f ca="1">INDEX(Anvendelseskode!C:C,MATCH($E3569,Anvendelseskode!$A:$A,0))</f>
        <v>Parcelhuse</v>
      </c>
      <c r="N3569" s="1" t="str">
        <f ca="1">INDEX(Anvendelseskode!D:D,MATCH($E3569,Anvendelseskode!$A:$A,0))</f>
        <v>Private husholdninger</v>
      </c>
      <c r="O3569" s="1" t="str">
        <f ca="1">IFERROR(INDEX(SBi!$2:$2,MATCH(G3569,SBi!$1:$1,1)),SBi!$K$2)</f>
        <v>1979-1998</v>
      </c>
      <c r="P3569" s="1">
        <f ca="1">IFERROR(INDEX(SBi!$C$3:$K$28,MATCH(E3569,SBi!$B$3:$B$28,0),MATCH(O3569,SBi!$C$2:$K$2,0)),0)</f>
        <v>105.4</v>
      </c>
      <c r="Q3569" s="19">
        <f t="shared" ca="1" si="723"/>
        <v>15.0722</v>
      </c>
      <c r="R3569" s="19" t="str">
        <f ca="1">IFERROR(INDEX(VpD!$2:$2,MATCH(G3569,VpD!$1:$1,1)),VpD!$I$2)</f>
        <v>1979-1998</v>
      </c>
      <c r="S3569" s="1">
        <f ca="1">IFERROR(INDEX(VpD!$C$3:$I$27,MATCH(E3569,VpD!$B$3:$B$27,0),MATCH(R3569,VpD!$C$2:$I$2,0)),0)</f>
        <v>90</v>
      </c>
      <c r="T3569" s="19">
        <f t="shared" ca="1" si="724"/>
        <v>12.87</v>
      </c>
      <c r="U3569" s="14" t="str">
        <f t="shared" ca="1" si="725"/>
        <v xml:space="preserve">713761.6 </v>
      </c>
      <c r="V3569" s="14" t="str">
        <f t="shared" ca="1" si="726"/>
        <v>6168961.82</v>
      </c>
      <c r="W3569" s="14" t="str">
        <f t="shared" ca="1" si="727"/>
        <v>POINT(713761.6 6168961.82)</v>
      </c>
      <c r="X3569" s="14" t="str">
        <f>IFERROR(INDEX(BygningOmraade!B:B,MATCH(A3569,BygningOmraade!A:A,0)),"")</f>
        <v/>
      </c>
    </row>
    <row r="3570" spans="1:24" s="14" customFormat="1" x14ac:dyDescent="0.25">
      <c r="A3570" s="14">
        <f t="shared" si="715"/>
        <v>3570</v>
      </c>
      <c r="B3570" s="14" t="str">
        <f t="shared" ca="1" si="716"/>
        <v>d2cb6b20-ff90-4cb6-9bfd-679b4499415d</v>
      </c>
      <c r="C3570" s="14" t="str">
        <f t="shared" ca="1" si="717"/>
        <v>0a3f507e-1bf2-32b8-e044-0003ba298018</v>
      </c>
      <c r="D3570" s="14">
        <f t="shared" ca="1" si="718"/>
        <v>997296</v>
      </c>
      <c r="E3570" s="1">
        <f t="shared" ca="1" si="719"/>
        <v>130</v>
      </c>
      <c r="F3570" s="1">
        <f t="shared" ca="1" si="720"/>
        <v>121</v>
      </c>
      <c r="G3570" s="1">
        <f t="shared" ca="1" si="721"/>
        <v>1967</v>
      </c>
      <c r="H3570" s="1" t="str">
        <f ca="1">IFERROR(INDEX(Varmeinstallation!B:B,MATCH(INDIRECT($A$1&amp;"L"&amp;A3570)*1,Varmeinstallation!A:A,0)),"Ingen varmeinstallationer")</f>
        <v>Fjernvarme/blokvarme (radiatorsystemer eller varmluftanlæg)</v>
      </c>
      <c r="I3570" s="1" t="str">
        <f ca="1">IFERROR(INDEX(Opvarmningsmiddel!B:B,MATCH(INDIRECT($A$1&amp;"M"&amp;A3570)*1,Opvarmningsmiddel!A:A,0)),"")</f>
        <v/>
      </c>
      <c r="J3570" s="1">
        <f t="shared" ca="1" si="722"/>
        <v>2</v>
      </c>
      <c r="K3570" s="1" t="str">
        <f ca="1">IFERROR(INDEX(Relationstabel!$C$3:$K$10,MATCH(VALUE(INDIRECT($A$1&amp;"L"&amp;A3570)),Relationstabel!$A$3:$A$10,0),MATCH(IFERROR(VALUE(INDIRECT($A$1&amp;"M"&amp;A3570)),0),Relationstabel!$C$1:$K$1,0)),"Ingen varmeinstallationer")</f>
        <v>Fjernvarme/ Blokvarme</v>
      </c>
      <c r="L3570" s="1" t="str">
        <f ca="1">INDEX(Anvendelseskode!B:B,MATCH($E3570,Anvendelseskode!$A:$A,0))</f>
        <v>Række-, kæde-, dobbelthus (lodret adskillelse mellem enhederne)</v>
      </c>
      <c r="M3570" s="1" t="str">
        <f ca="1">INDEX(Anvendelseskode!C:C,MATCH($E3570,Anvendelseskode!$A:$A,0))</f>
        <v>Række-, kæde og dobbelthuse</v>
      </c>
      <c r="N3570" s="1" t="str">
        <f ca="1">INDEX(Anvendelseskode!D:D,MATCH($E3570,Anvendelseskode!$A:$A,0))</f>
        <v>Private husholdninger</v>
      </c>
      <c r="O3570" s="1" t="str">
        <f ca="1">IFERROR(INDEX(SBi!$2:$2,MATCH(G3570,SBi!$1:$1,1)),SBi!$K$2)</f>
        <v>1961-1972</v>
      </c>
      <c r="P3570" s="1">
        <f ca="1">IFERROR(INDEX(SBi!$C$3:$K$28,MATCH(E3570,SBi!$B$3:$B$28,0),MATCH(O3570,SBi!$C$2:$K$2,0)),0)</f>
        <v>119.9</v>
      </c>
      <c r="Q3570" s="19">
        <f t="shared" ca="1" si="723"/>
        <v>14.507900000000001</v>
      </c>
      <c r="R3570" s="19" t="str">
        <f ca="1">IFERROR(INDEX(VpD!$2:$2,MATCH(G3570,VpD!$1:$1,1)),VpD!$I$2)</f>
        <v>1961-1972</v>
      </c>
      <c r="S3570" s="1">
        <f ca="1">IFERROR(INDEX(VpD!$C$3:$I$27,MATCH(E3570,VpD!$B$3:$B$27,0),MATCH(R3570,VpD!$C$2:$I$2,0)),0)</f>
        <v>120</v>
      </c>
      <c r="T3570" s="19">
        <f t="shared" ca="1" si="724"/>
        <v>14.52</v>
      </c>
      <c r="U3570" s="14" t="str">
        <f t="shared" ca="1" si="725"/>
        <v xml:space="preserve">713691.65 </v>
      </c>
      <c r="V3570" s="14" t="str">
        <f t="shared" ca="1" si="726"/>
        <v>6169171.35</v>
      </c>
      <c r="W3570" s="14" t="str">
        <f t="shared" ca="1" si="727"/>
        <v>POINT(713691.65 6169171.35)</v>
      </c>
      <c r="X3570" s="14" t="str">
        <f>IFERROR(INDEX(BygningOmraade!B:B,MATCH(A3570,BygningOmraade!A:A,0)),"")</f>
        <v/>
      </c>
    </row>
    <row r="3571" spans="1:24" s="14" customFormat="1" x14ac:dyDescent="0.25">
      <c r="A3571" s="14">
        <f t="shared" si="715"/>
        <v>3571</v>
      </c>
      <c r="B3571" s="14" t="str">
        <f t="shared" ca="1" si="716"/>
        <v>d2da0f42-19f1-4b87-9e20-8fcb3605e177</v>
      </c>
      <c r="C3571" s="14" t="str">
        <f t="shared" ca="1" si="717"/>
        <v>58e3aaba-67cd-67b0-e044-0003ba298018</v>
      </c>
      <c r="D3571" s="14">
        <f t="shared" ca="1" si="718"/>
        <v>2702932</v>
      </c>
      <c r="E3571" s="1">
        <f t="shared" ca="1" si="719"/>
        <v>130</v>
      </c>
      <c r="F3571" s="1">
        <f t="shared" ca="1" si="720"/>
        <v>120</v>
      </c>
      <c r="G3571" s="1">
        <f t="shared" ca="1" si="721"/>
        <v>2008</v>
      </c>
      <c r="H3571" s="1" t="str">
        <f ca="1">IFERROR(INDEX(Varmeinstallation!B:B,MATCH(INDIRECT($A$1&amp;"L"&amp;A3571)*1,Varmeinstallation!A:A,0)),"Ingen varmeinstallationer")</f>
        <v>Centralvarme fra eget anlæg, et-kammer fyr</v>
      </c>
      <c r="I3571" s="1" t="str">
        <f ca="1">IFERROR(INDEX(Opvarmningsmiddel!B:B,MATCH(INDIRECT($A$1&amp;"M"&amp;A3571)*1,Opvarmningsmiddel!A:A,0)),"")</f>
        <v>Naturgas</v>
      </c>
      <c r="J3571" s="1">
        <f t="shared" ca="1" si="722"/>
        <v>90</v>
      </c>
      <c r="K3571" s="1" t="str">
        <f ca="1">IFERROR(INDEX(Relationstabel!$C$3:$K$10,MATCH(VALUE(INDIRECT($A$1&amp;"L"&amp;A3571)),Relationstabel!$A$3:$A$10,0),MATCH(IFERROR(VALUE(INDIRECT($A$1&amp;"M"&amp;A3571)),0),Relationstabel!$C$1:$K$1,0)),"Ingen varmeinstallationer")</f>
        <v>Naturgas</v>
      </c>
      <c r="L3571" s="1" t="str">
        <f ca="1">INDEX(Anvendelseskode!B:B,MATCH($E3571,Anvendelseskode!$A:$A,0))</f>
        <v>Række-, kæde-, dobbelthus (lodret adskillelse mellem enhederne)</v>
      </c>
      <c r="M3571" s="1" t="str">
        <f ca="1">INDEX(Anvendelseskode!C:C,MATCH($E3571,Anvendelseskode!$A:$A,0))</f>
        <v>Række-, kæde og dobbelthuse</v>
      </c>
      <c r="N3571" s="1" t="str">
        <f ca="1">INDEX(Anvendelseskode!D:D,MATCH($E3571,Anvendelseskode!$A:$A,0))</f>
        <v>Private husholdninger</v>
      </c>
      <c r="O3571" s="1" t="str">
        <f ca="1">IFERROR(INDEX(SBi!$2:$2,MATCH(G3571,SBi!$1:$1,1)),SBi!$K$2)</f>
        <v>Efter 2006</v>
      </c>
      <c r="P3571" s="1">
        <f ca="1">IFERROR(INDEX(SBi!$C$3:$K$28,MATCH(E3571,SBi!$B$3:$B$28,0),MATCH(O3571,SBi!$C$2:$K$2,0)),0)</f>
        <v>66.400000000000006</v>
      </c>
      <c r="Q3571" s="19">
        <f t="shared" ca="1" si="723"/>
        <v>7.9680000000000009</v>
      </c>
      <c r="R3571" s="19" t="str">
        <f ca="1">IFERROR(INDEX(VpD!$2:$2,MATCH(G3571,VpD!$1:$1,1)),VpD!$I$2)</f>
        <v>&gt;1998</v>
      </c>
      <c r="S3571" s="1">
        <f ca="1">IFERROR(INDEX(VpD!$C$3:$I$27,MATCH(E3571,VpD!$B$3:$B$27,0),MATCH(R3571,VpD!$C$2:$I$2,0)),0)</f>
        <v>65</v>
      </c>
      <c r="T3571" s="19">
        <f t="shared" ca="1" si="724"/>
        <v>7.8</v>
      </c>
      <c r="U3571" s="14" t="str">
        <f t="shared" ca="1" si="725"/>
        <v xml:space="preserve">712724.27 </v>
      </c>
      <c r="V3571" s="14" t="str">
        <f t="shared" ca="1" si="726"/>
        <v>6168855.84</v>
      </c>
      <c r="W3571" s="14" t="str">
        <f t="shared" ca="1" si="727"/>
        <v>POINT(712724.27 6168855.84)</v>
      </c>
      <c r="X3571" s="14" t="str">
        <f>IFERROR(INDEX(BygningOmraade!B:B,MATCH(A3571,BygningOmraade!A:A,0)),"")</f>
        <v/>
      </c>
    </row>
    <row r="3572" spans="1:24" s="14" customFormat="1" x14ac:dyDescent="0.25">
      <c r="A3572" s="14">
        <f t="shared" si="715"/>
        <v>3572</v>
      </c>
      <c r="B3572" s="14" t="str">
        <f t="shared" ca="1" si="716"/>
        <v>d2e5bf83-1e06-482e-ac77-5aff68fe29c8</v>
      </c>
      <c r="C3572" s="14" t="str">
        <f t="shared" ca="1" si="717"/>
        <v>0a3f507e-15c4-32b8-e044-0003ba298018</v>
      </c>
      <c r="D3572" s="14">
        <f t="shared" ca="1" si="718"/>
        <v>995844</v>
      </c>
      <c r="E3572" s="1">
        <f t="shared" ca="1" si="719"/>
        <v>120</v>
      </c>
      <c r="F3572" s="1">
        <f t="shared" ca="1" si="720"/>
        <v>107</v>
      </c>
      <c r="G3572" s="1">
        <f t="shared" ca="1" si="721"/>
        <v>1988</v>
      </c>
      <c r="H3572" s="1" t="str">
        <f ca="1">IFERROR(INDEX(Varmeinstallation!B:B,MATCH(INDIRECT($A$1&amp;"L"&amp;A3572)*1,Varmeinstallation!A:A,0)),"Ingen varmeinstallationer")</f>
        <v>Ovne (kakkelovne, kamin, brændeovn og lignende)</v>
      </c>
      <c r="I3572" s="1" t="str">
        <f ca="1">IFERROR(INDEX(Opvarmningsmiddel!B:B,MATCH(INDIRECT($A$1&amp;"M"&amp;A3572)*1,Opvarmningsmiddel!A:A,0)),"")</f>
        <v>Flydende brændsel (olie, petroleum, flaskegas m.m.)</v>
      </c>
      <c r="J3572" s="1">
        <f t="shared" ca="1" si="722"/>
        <v>0</v>
      </c>
      <c r="K3572" s="1" t="str">
        <f ca="1">IFERROR(INDEX(Relationstabel!$C$3:$K$10,MATCH(VALUE(INDIRECT($A$1&amp;"L"&amp;A3572)),Relationstabel!$A$3:$A$10,0),MATCH(IFERROR(VALUE(INDIRECT($A$1&amp;"M"&amp;A3572)),0),Relationstabel!$C$1:$K$1,0)),"Ingen varmeinstallationer")</f>
        <v>Olie</v>
      </c>
      <c r="L3572" s="1" t="str">
        <f ca="1">INDEX(Anvendelseskode!B:B,MATCH($E3572,Anvendelseskode!$A:$A,0))</f>
        <v>Fritliggende enfamilieshus (parcelhus)</v>
      </c>
      <c r="M3572" s="1" t="str">
        <f ca="1">INDEX(Anvendelseskode!C:C,MATCH($E3572,Anvendelseskode!$A:$A,0))</f>
        <v>Parcelhuse</v>
      </c>
      <c r="N3572" s="1" t="str">
        <f ca="1">INDEX(Anvendelseskode!D:D,MATCH($E3572,Anvendelseskode!$A:$A,0))</f>
        <v>Private husholdninger</v>
      </c>
      <c r="O3572" s="1" t="str">
        <f ca="1">IFERROR(INDEX(SBi!$2:$2,MATCH(G3572,SBi!$1:$1,1)),SBi!$K$2)</f>
        <v>1979-1998</v>
      </c>
      <c r="P3572" s="1">
        <f ca="1">IFERROR(INDEX(SBi!$C$3:$K$28,MATCH(E3572,SBi!$B$3:$B$28,0),MATCH(O3572,SBi!$C$2:$K$2,0)),0)</f>
        <v>105.4</v>
      </c>
      <c r="Q3572" s="19">
        <f t="shared" ca="1" si="723"/>
        <v>11.277800000000001</v>
      </c>
      <c r="R3572" s="19" t="str">
        <f ca="1">IFERROR(INDEX(VpD!$2:$2,MATCH(G3572,VpD!$1:$1,1)),VpD!$I$2)</f>
        <v>1979-1998</v>
      </c>
      <c r="S3572" s="1">
        <f ca="1">IFERROR(INDEX(VpD!$C$3:$I$27,MATCH(E3572,VpD!$B$3:$B$27,0),MATCH(R3572,VpD!$C$2:$I$2,0)),0)</f>
        <v>90</v>
      </c>
      <c r="T3572" s="19">
        <f t="shared" ca="1" si="724"/>
        <v>9.6300000000000008</v>
      </c>
      <c r="U3572" s="14" t="str">
        <f t="shared" ca="1" si="725"/>
        <v xml:space="preserve">712194.54 </v>
      </c>
      <c r="V3572" s="14" t="str">
        <f t="shared" ca="1" si="726"/>
        <v>6170943.58</v>
      </c>
      <c r="W3572" s="14" t="str">
        <f t="shared" ca="1" si="727"/>
        <v>POINT(712194.54 6170943.58)</v>
      </c>
      <c r="X3572" s="14" t="str">
        <f>IFERROR(INDEX(BygningOmraade!B:B,MATCH(A3572,BygningOmraade!A:A,0)),"")</f>
        <v/>
      </c>
    </row>
    <row r="3573" spans="1:24" s="14" customFormat="1" x14ac:dyDescent="0.25">
      <c r="A3573" s="14">
        <f t="shared" si="715"/>
        <v>3573</v>
      </c>
      <c r="B3573" s="14" t="str">
        <f t="shared" ca="1" si="716"/>
        <v>d2f51d8b-f982-4c95-abdd-a686faca3cd9</v>
      </c>
      <c r="C3573" s="14" t="str">
        <f t="shared" ca="1" si="717"/>
        <v>0a3f507e-1b30-32b8-e044-0003ba298018</v>
      </c>
      <c r="D3573" s="14">
        <f t="shared" ca="1" si="718"/>
        <v>996309</v>
      </c>
      <c r="E3573" s="1">
        <f t="shared" ca="1" si="719"/>
        <v>120</v>
      </c>
      <c r="F3573" s="1">
        <f t="shared" ca="1" si="720"/>
        <v>127</v>
      </c>
      <c r="G3573" s="1">
        <f t="shared" ca="1" si="721"/>
        <v>1989</v>
      </c>
      <c r="H3573" s="1" t="str">
        <f ca="1">IFERROR(INDEX(Varmeinstallation!B:B,MATCH(INDIRECT($A$1&amp;"L"&amp;A3573)*1,Varmeinstallation!A:A,0)),"Ingen varmeinstallationer")</f>
        <v>Centralvarme fra eget anlæg, et-kammer fyr</v>
      </c>
      <c r="I3573" s="1" t="str">
        <f ca="1">IFERROR(INDEX(Opvarmningsmiddel!B:B,MATCH(INDIRECT($A$1&amp;"M"&amp;A3573)*1,Opvarmningsmiddel!A:A,0)),"")</f>
        <v>Flydende brændsel (olie, petroleum, flaskegas m.m.)</v>
      </c>
      <c r="J3573" s="1">
        <f t="shared" ca="1" si="722"/>
        <v>2</v>
      </c>
      <c r="K3573" s="1" t="str">
        <f ca="1">IFERROR(INDEX(Relationstabel!$C$3:$K$10,MATCH(VALUE(INDIRECT($A$1&amp;"L"&amp;A3573)),Relationstabel!$A$3:$A$10,0),MATCH(IFERROR(VALUE(INDIRECT($A$1&amp;"M"&amp;A3573)),0),Relationstabel!$C$1:$K$1,0)),"Ingen varmeinstallationer")</f>
        <v>Olie</v>
      </c>
      <c r="L3573" s="1" t="str">
        <f ca="1">INDEX(Anvendelseskode!B:B,MATCH($E3573,Anvendelseskode!$A:$A,0))</f>
        <v>Fritliggende enfamilieshus (parcelhus)</v>
      </c>
      <c r="M3573" s="1" t="str">
        <f ca="1">INDEX(Anvendelseskode!C:C,MATCH($E3573,Anvendelseskode!$A:$A,0))</f>
        <v>Parcelhuse</v>
      </c>
      <c r="N3573" s="1" t="str">
        <f ca="1">INDEX(Anvendelseskode!D:D,MATCH($E3573,Anvendelseskode!$A:$A,0))</f>
        <v>Private husholdninger</v>
      </c>
      <c r="O3573" s="1" t="str">
        <f ca="1">IFERROR(INDEX(SBi!$2:$2,MATCH(G3573,SBi!$1:$1,1)),SBi!$K$2)</f>
        <v>1979-1998</v>
      </c>
      <c r="P3573" s="1">
        <f ca="1">IFERROR(INDEX(SBi!$C$3:$K$28,MATCH(E3573,SBi!$B$3:$B$28,0),MATCH(O3573,SBi!$C$2:$K$2,0)),0)</f>
        <v>105.4</v>
      </c>
      <c r="Q3573" s="19">
        <f t="shared" ca="1" si="723"/>
        <v>13.385800000000001</v>
      </c>
      <c r="R3573" s="19" t="str">
        <f ca="1">IFERROR(INDEX(VpD!$2:$2,MATCH(G3573,VpD!$1:$1,1)),VpD!$I$2)</f>
        <v>1979-1998</v>
      </c>
      <c r="S3573" s="1">
        <f ca="1">IFERROR(INDEX(VpD!$C$3:$I$27,MATCH(E3573,VpD!$B$3:$B$27,0),MATCH(R3573,VpD!$C$2:$I$2,0)),0)</f>
        <v>90</v>
      </c>
      <c r="T3573" s="19">
        <f t="shared" ca="1" si="724"/>
        <v>11.43</v>
      </c>
      <c r="U3573" s="14" t="str">
        <f t="shared" ca="1" si="725"/>
        <v xml:space="preserve">712961.53 </v>
      </c>
      <c r="V3573" s="14" t="str">
        <f t="shared" ca="1" si="726"/>
        <v>6168625.73</v>
      </c>
      <c r="W3573" s="14" t="str">
        <f t="shared" ca="1" si="727"/>
        <v>POINT(712961.53 6168625.73)</v>
      </c>
      <c r="X3573" s="14" t="str">
        <f>IFERROR(INDEX(BygningOmraade!B:B,MATCH(A3573,BygningOmraade!A:A,0)),"")</f>
        <v/>
      </c>
    </row>
    <row r="3574" spans="1:24" s="14" customFormat="1" x14ac:dyDescent="0.25">
      <c r="A3574" s="14">
        <f t="shared" si="715"/>
        <v>3574</v>
      </c>
      <c r="B3574" s="14" t="str">
        <f t="shared" ca="1" si="716"/>
        <v>d30195e2-e316-4d69-bc7a-01b4ff17b217</v>
      </c>
      <c r="C3574" s="14" t="str">
        <f t="shared" ca="1" si="717"/>
        <v>0a3f507e-16e7-32b8-e044-0003ba298018</v>
      </c>
      <c r="D3574" s="14">
        <f t="shared" ca="1" si="718"/>
        <v>996417</v>
      </c>
      <c r="E3574" s="1">
        <f t="shared" ca="1" si="719"/>
        <v>430</v>
      </c>
      <c r="F3574" s="1">
        <f t="shared" ca="1" si="720"/>
        <v>341</v>
      </c>
      <c r="G3574" s="1">
        <f t="shared" ca="1" si="721"/>
        <v>1984</v>
      </c>
      <c r="H3574" s="1" t="str">
        <f ca="1">IFERROR(INDEX(Varmeinstallation!B:B,MATCH(INDIRECT($A$1&amp;"L"&amp;A3574)*1,Varmeinstallation!A:A,0)),"Ingen varmeinstallationer")</f>
        <v>Centralvarme fra eget anlæg, et-kammer fyr</v>
      </c>
      <c r="I3574" s="1" t="str">
        <f ca="1">IFERROR(INDEX(Opvarmningsmiddel!B:B,MATCH(INDIRECT($A$1&amp;"M"&amp;A3574)*1,Opvarmningsmiddel!A:A,0)),"")</f>
        <v>Naturgas</v>
      </c>
      <c r="J3574" s="1">
        <f t="shared" ca="1" si="722"/>
        <v>0</v>
      </c>
      <c r="K3574" s="1" t="str">
        <f ca="1">IFERROR(INDEX(Relationstabel!$C$3:$K$10,MATCH(VALUE(INDIRECT($A$1&amp;"L"&amp;A3574)),Relationstabel!$A$3:$A$10,0),MATCH(IFERROR(VALUE(INDIRECT($A$1&amp;"M"&amp;A3574)),0),Relationstabel!$C$1:$K$1,0)),"Ingen varmeinstallationer")</f>
        <v>Naturgas</v>
      </c>
      <c r="L3574" s="1" t="str">
        <f ca="1">INDEX(Anvendelseskode!B:B,MATCH($E3574,Anvendelseskode!$A:$A,0))</f>
        <v>Bygning til hospital, sygehjem, fødeklinik o.lign.</v>
      </c>
      <c r="M3574" s="1" t="str">
        <f ca="1">INDEX(Anvendelseskode!C:C,MATCH($E3574,Anvendelseskode!$A:$A,0))</f>
        <v>Hospital, sygehus o.l.</v>
      </c>
      <c r="N3574" s="1" t="str">
        <f ca="1">INDEX(Anvendelseskode!D:D,MATCH($E3574,Anvendelseskode!$A:$A,0))</f>
        <v>Kommunale og andre offentlige institutioner</v>
      </c>
      <c r="O3574" s="1" t="str">
        <f ca="1">IFERROR(INDEX(SBi!$2:$2,MATCH(G3574,SBi!$1:$1,1)),SBi!$K$2)</f>
        <v>1979-1998</v>
      </c>
      <c r="P3574" s="1">
        <f ca="1">IFERROR(INDEX(SBi!$C$3:$K$28,MATCH(E3574,SBi!$B$3:$B$28,0),MATCH(O3574,SBi!$C$2:$K$2,0)),0)</f>
        <v>149.6</v>
      </c>
      <c r="Q3574" s="19">
        <f t="shared" ca="1" si="723"/>
        <v>51.013599999999997</v>
      </c>
      <c r="R3574" s="19" t="str">
        <f ca="1">IFERROR(INDEX(VpD!$2:$2,MATCH(G3574,VpD!$1:$1,1)),VpD!$I$2)</f>
        <v>1979-1998</v>
      </c>
      <c r="S3574" s="1">
        <f ca="1">IFERROR(INDEX(VpD!$C$3:$I$27,MATCH(E3574,VpD!$B$3:$B$27,0),MATCH(R3574,VpD!$C$2:$I$2,0)),0)</f>
        <v>120</v>
      </c>
      <c r="T3574" s="19">
        <f t="shared" ca="1" si="724"/>
        <v>40.92</v>
      </c>
      <c r="U3574" s="14" t="str">
        <f t="shared" ca="1" si="725"/>
        <v xml:space="preserve">713385.51 </v>
      </c>
      <c r="V3574" s="14" t="str">
        <f t="shared" ca="1" si="726"/>
        <v>6168876.01</v>
      </c>
      <c r="W3574" s="14" t="str">
        <f t="shared" ca="1" si="727"/>
        <v>POINT(713385.51 6168876.01)</v>
      </c>
      <c r="X3574" s="14" t="str">
        <f>IFERROR(INDEX(BygningOmraade!B:B,MATCH(A3574,BygningOmraade!A:A,0)),"")</f>
        <v/>
      </c>
    </row>
    <row r="3575" spans="1:24" s="14" customFormat="1" x14ac:dyDescent="0.25">
      <c r="A3575" s="14">
        <f t="shared" si="715"/>
        <v>3575</v>
      </c>
      <c r="B3575" s="14" t="str">
        <f t="shared" ca="1" si="716"/>
        <v>d3358840-7edd-434e-9dfe-2de5a9728e5e</v>
      </c>
      <c r="C3575" s="14" t="str">
        <f t="shared" ca="1" si="717"/>
        <v>3cae7253-0957-0f90-e044-0003ba298018</v>
      </c>
      <c r="D3575" s="14">
        <f t="shared" ca="1" si="718"/>
        <v>2685058</v>
      </c>
      <c r="E3575" s="1">
        <f t="shared" ca="1" si="719"/>
        <v>130</v>
      </c>
      <c r="F3575" s="1">
        <f t="shared" ca="1" si="720"/>
        <v>111</v>
      </c>
      <c r="G3575" s="1">
        <f t="shared" ca="1" si="721"/>
        <v>2008</v>
      </c>
      <c r="H3575" s="1" t="str">
        <f ca="1">IFERROR(INDEX(Varmeinstallation!B:B,MATCH(INDIRECT($A$1&amp;"L"&amp;A3575)*1,Varmeinstallation!A:A,0)),"Ingen varmeinstallationer")</f>
        <v>Fjernvarme/blokvarme (radiatorsystemer eller varmluftanlæg)</v>
      </c>
      <c r="I3575" s="1" t="str">
        <f ca="1">IFERROR(INDEX(Opvarmningsmiddel!B:B,MATCH(INDIRECT($A$1&amp;"M"&amp;A3575)*1,Opvarmningsmiddel!A:A,0)),"")</f>
        <v/>
      </c>
      <c r="J3575" s="1">
        <f t="shared" ca="1" si="722"/>
        <v>90</v>
      </c>
      <c r="K3575" s="1" t="str">
        <f ca="1">IFERROR(INDEX(Relationstabel!$C$3:$K$10,MATCH(VALUE(INDIRECT($A$1&amp;"L"&amp;A3575)),Relationstabel!$A$3:$A$10,0),MATCH(IFERROR(VALUE(INDIRECT($A$1&amp;"M"&amp;A3575)),0),Relationstabel!$C$1:$K$1,0)),"Ingen varmeinstallationer")</f>
        <v>Fjernvarme/ Blokvarme</v>
      </c>
      <c r="L3575" s="1" t="str">
        <f ca="1">INDEX(Anvendelseskode!B:B,MATCH($E3575,Anvendelseskode!$A:$A,0))</f>
        <v>Række-, kæde-, dobbelthus (lodret adskillelse mellem enhederne)</v>
      </c>
      <c r="M3575" s="1" t="str">
        <f ca="1">INDEX(Anvendelseskode!C:C,MATCH($E3575,Anvendelseskode!$A:$A,0))</f>
        <v>Række-, kæde og dobbelthuse</v>
      </c>
      <c r="N3575" s="1" t="str">
        <f ca="1">INDEX(Anvendelseskode!D:D,MATCH($E3575,Anvendelseskode!$A:$A,0))</f>
        <v>Private husholdninger</v>
      </c>
      <c r="O3575" s="1" t="str">
        <f ca="1">IFERROR(INDEX(SBi!$2:$2,MATCH(G3575,SBi!$1:$1,1)),SBi!$K$2)</f>
        <v>Efter 2006</v>
      </c>
      <c r="P3575" s="1">
        <f ca="1">IFERROR(INDEX(SBi!$C$3:$K$28,MATCH(E3575,SBi!$B$3:$B$28,0),MATCH(O3575,SBi!$C$2:$K$2,0)),0)</f>
        <v>66.400000000000006</v>
      </c>
      <c r="Q3575" s="19">
        <f t="shared" ca="1" si="723"/>
        <v>7.370400000000001</v>
      </c>
      <c r="R3575" s="19" t="str">
        <f ca="1">IFERROR(INDEX(VpD!$2:$2,MATCH(G3575,VpD!$1:$1,1)),VpD!$I$2)</f>
        <v>&gt;1998</v>
      </c>
      <c r="S3575" s="1">
        <f ca="1">IFERROR(INDEX(VpD!$C$3:$I$27,MATCH(E3575,VpD!$B$3:$B$27,0),MATCH(R3575,VpD!$C$2:$I$2,0)),0)</f>
        <v>65</v>
      </c>
      <c r="T3575" s="19">
        <f t="shared" ca="1" si="724"/>
        <v>7.2149999999999999</v>
      </c>
      <c r="U3575" s="14" t="str">
        <f t="shared" ca="1" si="725"/>
        <v xml:space="preserve">711708.98 </v>
      </c>
      <c r="V3575" s="14" t="str">
        <f t="shared" ca="1" si="726"/>
        <v>6172681.84</v>
      </c>
      <c r="W3575" s="14" t="str">
        <f t="shared" ca="1" si="727"/>
        <v>POINT(711708.98 6172681.84)</v>
      </c>
      <c r="X3575" s="14" t="str">
        <f>IFERROR(INDEX(BygningOmraade!B:B,MATCH(A3575,BygningOmraade!A:A,0)),"")</f>
        <v/>
      </c>
    </row>
    <row r="3576" spans="1:24" s="14" customFormat="1" x14ac:dyDescent="0.25">
      <c r="A3576" s="14">
        <f t="shared" si="715"/>
        <v>3576</v>
      </c>
      <c r="B3576" s="14" t="str">
        <f t="shared" ca="1" si="716"/>
        <v>d341b854-b171-46ab-b7ea-53b1c99b3d7f</v>
      </c>
      <c r="C3576" s="14" t="str">
        <f t="shared" ca="1" si="717"/>
        <v>0a3f507e-1a3d-32b8-e044-0003ba298018</v>
      </c>
      <c r="D3576" s="14">
        <f t="shared" ca="1" si="718"/>
        <v>997290</v>
      </c>
      <c r="E3576" s="1">
        <f t="shared" ca="1" si="719"/>
        <v>120</v>
      </c>
      <c r="F3576" s="1">
        <f t="shared" ca="1" si="720"/>
        <v>126</v>
      </c>
      <c r="G3576" s="1">
        <f t="shared" ca="1" si="721"/>
        <v>1964</v>
      </c>
      <c r="H3576" s="1" t="str">
        <f ca="1">IFERROR(INDEX(Varmeinstallation!B:B,MATCH(INDIRECT($A$1&amp;"L"&amp;A3576)*1,Varmeinstallation!A:A,0)),"Ingen varmeinstallationer")</f>
        <v>Centralvarme fra eget anlæg, et-kammer fyr</v>
      </c>
      <c r="I3576" s="1" t="str">
        <f ca="1">IFERROR(INDEX(Opvarmningsmiddel!B:B,MATCH(INDIRECT($A$1&amp;"M"&amp;A3576)*1,Opvarmningsmiddel!A:A,0)),"")</f>
        <v>Naturgas</v>
      </c>
      <c r="J3576" s="1">
        <f t="shared" ca="1" si="722"/>
        <v>0</v>
      </c>
      <c r="K3576" s="1" t="str">
        <f ca="1">IFERROR(INDEX(Relationstabel!$C$3:$K$10,MATCH(VALUE(INDIRECT($A$1&amp;"L"&amp;A3576)),Relationstabel!$A$3:$A$10,0),MATCH(IFERROR(VALUE(INDIRECT($A$1&amp;"M"&amp;A3576)),0),Relationstabel!$C$1:$K$1,0)),"Ingen varmeinstallationer")</f>
        <v>Naturgas</v>
      </c>
      <c r="L3576" s="1" t="str">
        <f ca="1">INDEX(Anvendelseskode!B:B,MATCH($E3576,Anvendelseskode!$A:$A,0))</f>
        <v>Fritliggende enfamilieshus (parcelhus)</v>
      </c>
      <c r="M3576" s="1" t="str">
        <f ca="1">INDEX(Anvendelseskode!C:C,MATCH($E3576,Anvendelseskode!$A:$A,0))</f>
        <v>Parcelhuse</v>
      </c>
      <c r="N3576" s="1" t="str">
        <f ca="1">INDEX(Anvendelseskode!D:D,MATCH($E3576,Anvendelseskode!$A:$A,0))</f>
        <v>Private husholdninger</v>
      </c>
      <c r="O3576" s="1" t="str">
        <f ca="1">IFERROR(INDEX(SBi!$2:$2,MATCH(G3576,SBi!$1:$1,1)),SBi!$K$2)</f>
        <v>1961-1972</v>
      </c>
      <c r="P3576" s="1">
        <f ca="1">IFERROR(INDEX(SBi!$C$3:$K$28,MATCH(E3576,SBi!$B$3:$B$28,0),MATCH(O3576,SBi!$C$2:$K$2,0)),0)</f>
        <v>134.30000000000001</v>
      </c>
      <c r="Q3576" s="19">
        <f t="shared" ca="1" si="723"/>
        <v>16.921800000000005</v>
      </c>
      <c r="R3576" s="19" t="str">
        <f ca="1">IFERROR(INDEX(VpD!$2:$2,MATCH(G3576,VpD!$1:$1,1)),VpD!$I$2)</f>
        <v>1961-1972</v>
      </c>
      <c r="S3576" s="1">
        <f ca="1">IFERROR(INDEX(VpD!$C$3:$I$27,MATCH(E3576,VpD!$B$3:$B$27,0),MATCH(R3576,VpD!$C$2:$I$2,0)),0)</f>
        <v>143</v>
      </c>
      <c r="T3576" s="19">
        <f t="shared" ca="1" si="724"/>
        <v>18.018000000000001</v>
      </c>
      <c r="U3576" s="14" t="str">
        <f t="shared" ca="1" si="725"/>
        <v xml:space="preserve">713703.76 </v>
      </c>
      <c r="V3576" s="14" t="str">
        <f t="shared" ca="1" si="726"/>
        <v>6168958.67</v>
      </c>
      <c r="W3576" s="14" t="str">
        <f t="shared" ca="1" si="727"/>
        <v>POINT(713703.76 6168958.67)</v>
      </c>
      <c r="X3576" s="14" t="str">
        <f>IFERROR(INDEX(BygningOmraade!B:B,MATCH(A3576,BygningOmraade!A:A,0)),"")</f>
        <v/>
      </c>
    </row>
    <row r="3577" spans="1:24" s="14" customFormat="1" x14ac:dyDescent="0.25">
      <c r="A3577" s="14">
        <f t="shared" si="715"/>
        <v>3577</v>
      </c>
      <c r="B3577" s="14" t="str">
        <f t="shared" ca="1" si="716"/>
        <v>d3481c4e-c4fd-4c04-8102-3e5476760647</v>
      </c>
      <c r="C3577" s="14" t="str">
        <f t="shared" ca="1" si="717"/>
        <v>0a3f507e-168b-32b8-e044-0003ba298018</v>
      </c>
      <c r="D3577" s="14">
        <f t="shared" ca="1" si="718"/>
        <v>996066</v>
      </c>
      <c r="E3577" s="1">
        <f t="shared" ca="1" si="719"/>
        <v>320</v>
      </c>
      <c r="F3577" s="1">
        <f t="shared" ca="1" si="720"/>
        <v>642</v>
      </c>
      <c r="G3577" s="1">
        <f t="shared" ca="1" si="721"/>
        <v>1984</v>
      </c>
      <c r="H3577" s="1" t="str">
        <f ca="1">IFERROR(INDEX(Varmeinstallation!B:B,MATCH(INDIRECT($A$1&amp;"L"&amp;A3577)*1,Varmeinstallation!A:A,0)),"Ingen varmeinstallationer")</f>
        <v>Centralvarme fra eget anlæg, et-kammer fyr</v>
      </c>
      <c r="I3577" s="1" t="str">
        <f ca="1">IFERROR(INDEX(Opvarmningsmiddel!B:B,MATCH(INDIRECT($A$1&amp;"M"&amp;A3577)*1,Opvarmningsmiddel!A:A,0)),"")</f>
        <v>Naturgas</v>
      </c>
      <c r="J3577" s="1">
        <f t="shared" ca="1" si="722"/>
        <v>0</v>
      </c>
      <c r="K3577" s="1" t="str">
        <f ca="1">IFERROR(INDEX(Relationstabel!$C$3:$K$10,MATCH(VALUE(INDIRECT($A$1&amp;"L"&amp;A3577)),Relationstabel!$A$3:$A$10,0),MATCH(IFERROR(VALUE(INDIRECT($A$1&amp;"M"&amp;A3577)),0),Relationstabel!$C$1:$K$1,0)),"Ingen varmeinstallationer")</f>
        <v>Naturgas</v>
      </c>
      <c r="L3577" s="1" t="str">
        <f ca="1">INDEX(Anvendelseskode!B:B,MATCH($E3577,Anvendelseskode!$A:$A,0))</f>
        <v>Bygning til kontor, handel, lager herunder offentlig administration</v>
      </c>
      <c r="M3577" s="1" t="str">
        <f ca="1">INDEX(Anvendelseskode!C:C,MATCH($E3577,Anvendelseskode!$A:$A,0))</f>
        <v>Kontor, handel, lager, off. adm.</v>
      </c>
      <c r="N3577" s="1" t="str">
        <f ca="1">INDEX(Anvendelseskode!D:D,MATCH($E3577,Anvendelseskode!$A:$A,0))</f>
        <v>Handel og servicevirksomheder</v>
      </c>
      <c r="O3577" s="1" t="str">
        <f ca="1">IFERROR(INDEX(SBi!$2:$2,MATCH(G3577,SBi!$1:$1,1)),SBi!$K$2)</f>
        <v>1979-1998</v>
      </c>
      <c r="P3577" s="1">
        <f ca="1">IFERROR(INDEX(SBi!$C$3:$K$28,MATCH(E3577,SBi!$B$3:$B$28,0),MATCH(O3577,SBi!$C$2:$K$2,0)),0)</f>
        <v>103.3</v>
      </c>
      <c r="Q3577" s="19">
        <f t="shared" ca="1" si="723"/>
        <v>66.318599999999989</v>
      </c>
      <c r="R3577" s="19" t="str">
        <f ca="1">IFERROR(INDEX(VpD!$2:$2,MATCH(G3577,VpD!$1:$1,1)),VpD!$I$2)</f>
        <v>1979-1998</v>
      </c>
      <c r="S3577" s="1">
        <f ca="1">IFERROR(INDEX(VpD!$C$3:$I$27,MATCH(E3577,VpD!$B$3:$B$27,0),MATCH(R3577,VpD!$C$2:$I$2,0)),0)</f>
        <v>77</v>
      </c>
      <c r="T3577" s="19">
        <f t="shared" ca="1" si="724"/>
        <v>49.433999999999997</v>
      </c>
      <c r="U3577" s="14" t="str">
        <f t="shared" ca="1" si="725"/>
        <v xml:space="preserve">712517.7 </v>
      </c>
      <c r="V3577" s="14" t="str">
        <f t="shared" ca="1" si="726"/>
        <v>6169734.23</v>
      </c>
      <c r="W3577" s="14" t="str">
        <f t="shared" ca="1" si="727"/>
        <v>POINT(712517.7 6169734.23)</v>
      </c>
      <c r="X3577" s="14" t="str">
        <f>IFERROR(INDEX(BygningOmraade!B:B,MATCH(A3577,BygningOmraade!A:A,0)),"")</f>
        <v/>
      </c>
    </row>
    <row r="3578" spans="1:24" s="14" customFormat="1" x14ac:dyDescent="0.25">
      <c r="A3578" s="14">
        <f t="shared" si="715"/>
        <v>3578</v>
      </c>
      <c r="B3578" s="14" t="str">
        <f t="shared" ca="1" si="716"/>
        <v>d35977e7-6803-4cfe-b84d-ba29492e7183</v>
      </c>
      <c r="C3578" s="14" t="str">
        <f t="shared" ca="1" si="717"/>
        <v>0a3f507e-1fb1-32b8-e044-0003ba298018</v>
      </c>
      <c r="D3578" s="14">
        <f t="shared" ca="1" si="718"/>
        <v>994108</v>
      </c>
      <c r="E3578" s="1">
        <f t="shared" ca="1" si="719"/>
        <v>120</v>
      </c>
      <c r="F3578" s="1">
        <f t="shared" ca="1" si="720"/>
        <v>109</v>
      </c>
      <c r="G3578" s="1">
        <f t="shared" ca="1" si="721"/>
        <v>1985</v>
      </c>
      <c r="H3578" s="1" t="str">
        <f ca="1">IFERROR(INDEX(Varmeinstallation!B:B,MATCH(INDIRECT($A$1&amp;"L"&amp;A3578)*1,Varmeinstallation!A:A,0)),"Ingen varmeinstallationer")</f>
        <v>Centralvarme fra eget anlæg, et-kammer fyr</v>
      </c>
      <c r="I3578" s="1" t="str">
        <f ca="1">IFERROR(INDEX(Opvarmningsmiddel!B:B,MATCH(INDIRECT($A$1&amp;"M"&amp;A3578)*1,Opvarmningsmiddel!A:A,0)),"")</f>
        <v>Naturgas</v>
      </c>
      <c r="J3578" s="1">
        <f t="shared" ca="1" si="722"/>
        <v>0</v>
      </c>
      <c r="K3578" s="1" t="str">
        <f ca="1">IFERROR(INDEX(Relationstabel!$C$3:$K$10,MATCH(VALUE(INDIRECT($A$1&amp;"L"&amp;A3578)),Relationstabel!$A$3:$A$10,0),MATCH(IFERROR(VALUE(INDIRECT($A$1&amp;"M"&amp;A3578)),0),Relationstabel!$C$1:$K$1,0)),"Ingen varmeinstallationer")</f>
        <v>Naturgas</v>
      </c>
      <c r="L3578" s="1" t="str">
        <f ca="1">INDEX(Anvendelseskode!B:B,MATCH($E3578,Anvendelseskode!$A:$A,0))</f>
        <v>Fritliggende enfamilieshus (parcelhus)</v>
      </c>
      <c r="M3578" s="1" t="str">
        <f ca="1">INDEX(Anvendelseskode!C:C,MATCH($E3578,Anvendelseskode!$A:$A,0))</f>
        <v>Parcelhuse</v>
      </c>
      <c r="N3578" s="1" t="str">
        <f ca="1">INDEX(Anvendelseskode!D:D,MATCH($E3578,Anvendelseskode!$A:$A,0))</f>
        <v>Private husholdninger</v>
      </c>
      <c r="O3578" s="1" t="str">
        <f ca="1">IFERROR(INDEX(SBi!$2:$2,MATCH(G3578,SBi!$1:$1,1)),SBi!$K$2)</f>
        <v>1979-1998</v>
      </c>
      <c r="P3578" s="1">
        <f ca="1">IFERROR(INDEX(SBi!$C$3:$K$28,MATCH(E3578,SBi!$B$3:$B$28,0),MATCH(O3578,SBi!$C$2:$K$2,0)),0)</f>
        <v>105.4</v>
      </c>
      <c r="Q3578" s="19">
        <f t="shared" ca="1" si="723"/>
        <v>11.4886</v>
      </c>
      <c r="R3578" s="19" t="str">
        <f ca="1">IFERROR(INDEX(VpD!$2:$2,MATCH(G3578,VpD!$1:$1,1)),VpD!$I$2)</f>
        <v>1979-1998</v>
      </c>
      <c r="S3578" s="1">
        <f ca="1">IFERROR(INDEX(VpD!$C$3:$I$27,MATCH(E3578,VpD!$B$3:$B$27,0),MATCH(R3578,VpD!$C$2:$I$2,0)),0)</f>
        <v>90</v>
      </c>
      <c r="T3578" s="19">
        <f t="shared" ca="1" si="724"/>
        <v>9.81</v>
      </c>
      <c r="U3578" s="14" t="str">
        <f t="shared" ca="1" si="725"/>
        <v xml:space="preserve">711011.07 </v>
      </c>
      <c r="V3578" s="14" t="str">
        <f t="shared" ca="1" si="726"/>
        <v>6171598.01</v>
      </c>
      <c r="W3578" s="14" t="str">
        <f t="shared" ca="1" si="727"/>
        <v>POINT(711011.07 6171598.01)</v>
      </c>
      <c r="X3578" s="14" t="str">
        <f>IFERROR(INDEX(BygningOmraade!B:B,MATCH(A3578,BygningOmraade!A:A,0)),"")</f>
        <v/>
      </c>
    </row>
    <row r="3579" spans="1:24" s="14" customFormat="1" x14ac:dyDescent="0.25">
      <c r="A3579" s="14">
        <f t="shared" si="715"/>
        <v>3579</v>
      </c>
      <c r="B3579" s="14" t="str">
        <f t="shared" ca="1" si="716"/>
        <v>d37fa8c6-a899-4245-9814-362c61149724</v>
      </c>
      <c r="C3579" s="14" t="str">
        <f t="shared" ca="1" si="717"/>
        <v>75d4829b-35bc-165e-e044-00144f3ead67</v>
      </c>
      <c r="D3579" s="14">
        <f t="shared" ca="1" si="718"/>
        <v>996120</v>
      </c>
      <c r="E3579" s="1">
        <f t="shared" ca="1" si="719"/>
        <v>590</v>
      </c>
      <c r="F3579" s="1">
        <f t="shared" ca="1" si="720"/>
        <v>83</v>
      </c>
      <c r="G3579" s="1">
        <f t="shared" ca="1" si="721"/>
        <v>1991</v>
      </c>
      <c r="H3579" s="1" t="str">
        <f ca="1">IFERROR(INDEX(Varmeinstallation!B:B,MATCH(INDIRECT($A$1&amp;"L"&amp;A3579)*1,Varmeinstallation!A:A,0)),"Ingen varmeinstallationer")</f>
        <v>Elovne, elpaneler</v>
      </c>
      <c r="I3579" s="1" t="str">
        <f ca="1">IFERROR(INDEX(Opvarmningsmiddel!B:B,MATCH(INDIRECT($A$1&amp;"M"&amp;A3579)*1,Opvarmningsmiddel!A:A,0)),"")</f>
        <v>Elektricitet</v>
      </c>
      <c r="J3579" s="1">
        <f t="shared" ca="1" si="722"/>
        <v>0</v>
      </c>
      <c r="K3579" s="1" t="str">
        <f ca="1">IFERROR(INDEX(Relationstabel!$C$3:$K$10,MATCH(VALUE(INDIRECT($A$1&amp;"L"&amp;A3579)),Relationstabel!$A$3:$A$10,0),MATCH(IFERROR(VALUE(INDIRECT($A$1&amp;"M"&amp;A3579)),0),Relationstabel!$C$1:$K$1,0)),"Ingen varmeinstallationer")</f>
        <v>Elvarme</v>
      </c>
      <c r="L3579" s="1" t="str">
        <f ca="1">INDEX(Anvendelseskode!B:B,MATCH($E3579,Anvendelseskode!$A:$A,0))</f>
        <v>Uspecificeret fritidsformål</v>
      </c>
      <c r="M3579" s="1" t="str">
        <f ca="1">INDEX(Anvendelseskode!C:C,MATCH($E3579,Anvendelseskode!$A:$A,0))</f>
        <v>Anden bygning til fritidsformål</v>
      </c>
      <c r="N3579" s="1" t="str">
        <f ca="1">INDEX(Anvendelseskode!D:D,MATCH($E3579,Anvendelseskode!$A:$A,0))</f>
        <v>Kommunale og andre offentlige institutioner</v>
      </c>
      <c r="O3579" s="1" t="str">
        <f ca="1">IFERROR(INDEX(SBi!$2:$2,MATCH(G3579,SBi!$1:$1,1)),SBi!$K$2)</f>
        <v>1979-1998</v>
      </c>
      <c r="P3579" s="1">
        <f ca="1">IFERROR(INDEX(SBi!$C$3:$K$28,MATCH(E3579,SBi!$B$3:$B$28,0),MATCH(O3579,SBi!$C$2:$K$2,0)),0)</f>
        <v>115</v>
      </c>
      <c r="Q3579" s="19">
        <f t="shared" ca="1" si="723"/>
        <v>9.5449999999999999</v>
      </c>
      <c r="R3579" s="19" t="str">
        <f ca="1">IFERROR(INDEX(VpD!$2:$2,MATCH(G3579,VpD!$1:$1,1)),VpD!$I$2)</f>
        <v>1979-1998</v>
      </c>
      <c r="S3579" s="1">
        <f ca="1">IFERROR(INDEX(VpD!$C$3:$I$27,MATCH(E3579,VpD!$B$3:$B$27,0),MATCH(R3579,VpD!$C$2:$I$2,0)),0)</f>
        <v>26</v>
      </c>
      <c r="T3579" s="19">
        <f t="shared" ca="1" si="724"/>
        <v>2.1579999999999999</v>
      </c>
      <c r="U3579" s="14" t="str">
        <f t="shared" ca="1" si="725"/>
        <v xml:space="preserve">713865.93 </v>
      </c>
      <c r="V3579" s="14" t="str">
        <f t="shared" ca="1" si="726"/>
        <v>6168232.64</v>
      </c>
      <c r="W3579" s="14" t="str">
        <f t="shared" ca="1" si="727"/>
        <v>POINT(713865.93 6168232.64)</v>
      </c>
      <c r="X3579" s="14" t="str">
        <f>IFERROR(INDEX(BygningOmraade!B:B,MATCH(A3579,BygningOmraade!A:A,0)),"")</f>
        <v/>
      </c>
    </row>
    <row r="3580" spans="1:24" s="14" customFormat="1" x14ac:dyDescent="0.25">
      <c r="A3580" s="14">
        <f t="shared" si="715"/>
        <v>3580</v>
      </c>
      <c r="B3580" s="14" t="str">
        <f t="shared" ca="1" si="716"/>
        <v>d38b1059-eb3f-4bf0-b50f-e3d62e229ce9</v>
      </c>
      <c r="C3580" s="14" t="str">
        <f t="shared" ca="1" si="717"/>
        <v>0a3f507e-1a2a-32b8-e044-0003ba298018</v>
      </c>
      <c r="D3580" s="14">
        <f t="shared" ca="1" si="718"/>
        <v>997483</v>
      </c>
      <c r="E3580" s="1">
        <f t="shared" ca="1" si="719"/>
        <v>590</v>
      </c>
      <c r="F3580" s="1">
        <f t="shared" ca="1" si="720"/>
        <v>14</v>
      </c>
      <c r="G3580" s="1">
        <f t="shared" ca="1" si="721"/>
        <v>1983</v>
      </c>
      <c r="H3580" s="1" t="str">
        <f ca="1">IFERROR(INDEX(Varmeinstallation!B:B,MATCH(INDIRECT($A$1&amp;"L"&amp;A3580)*1,Varmeinstallation!A:A,0)),"Ingen varmeinstallationer")</f>
        <v>Ingen varmeinstallationer</v>
      </c>
      <c r="I3580" s="1" t="str">
        <f ca="1">IFERROR(INDEX(Opvarmningsmiddel!B:B,MATCH(INDIRECT($A$1&amp;"M"&amp;A3580)*1,Opvarmningsmiddel!A:A,0)),"")</f>
        <v/>
      </c>
      <c r="J3580" s="1">
        <f t="shared" ca="1" si="722"/>
        <v>0</v>
      </c>
      <c r="K3580" s="1" t="str">
        <f ca="1">IFERROR(INDEX(Relationstabel!$C$3:$K$10,MATCH(VALUE(INDIRECT($A$1&amp;"L"&amp;A3580)),Relationstabel!$A$3:$A$10,0),MATCH(IFERROR(VALUE(INDIRECT($A$1&amp;"M"&amp;A3580)),0),Relationstabel!$C$1:$K$1,0)),"Ingen varmeinstallationer")</f>
        <v>Ingen varmeinstallation</v>
      </c>
      <c r="L3580" s="1" t="str">
        <f ca="1">INDEX(Anvendelseskode!B:B,MATCH($E3580,Anvendelseskode!$A:$A,0))</f>
        <v>Uspecificeret fritidsformål</v>
      </c>
      <c r="M3580" s="1" t="str">
        <f ca="1">INDEX(Anvendelseskode!C:C,MATCH($E3580,Anvendelseskode!$A:$A,0))</f>
        <v>Anden bygning til fritidsformål</v>
      </c>
      <c r="N3580" s="1" t="str">
        <f ca="1">INDEX(Anvendelseskode!D:D,MATCH($E3580,Anvendelseskode!$A:$A,0))</f>
        <v>Kommunale og andre offentlige institutioner</v>
      </c>
      <c r="O3580" s="1" t="str">
        <f ca="1">IFERROR(INDEX(SBi!$2:$2,MATCH(G3580,SBi!$1:$1,1)),SBi!$K$2)</f>
        <v>1979-1998</v>
      </c>
      <c r="P3580" s="1">
        <f ca="1">IFERROR(INDEX(SBi!$C$3:$K$28,MATCH(E3580,SBi!$B$3:$B$28,0),MATCH(O3580,SBi!$C$2:$K$2,0)),0)</f>
        <v>115</v>
      </c>
      <c r="Q3580" s="19">
        <f t="shared" ca="1" si="723"/>
        <v>1.61</v>
      </c>
      <c r="R3580" s="19" t="str">
        <f ca="1">IFERROR(INDEX(VpD!$2:$2,MATCH(G3580,VpD!$1:$1,1)),VpD!$I$2)</f>
        <v>1979-1998</v>
      </c>
      <c r="S3580" s="1">
        <f ca="1">IFERROR(INDEX(VpD!$C$3:$I$27,MATCH(E3580,VpD!$B$3:$B$27,0),MATCH(R3580,VpD!$C$2:$I$2,0)),0)</f>
        <v>26</v>
      </c>
      <c r="T3580" s="19">
        <f t="shared" ca="1" si="724"/>
        <v>0.36399999999999999</v>
      </c>
      <c r="U3580" s="14" t="str">
        <f t="shared" ca="1" si="725"/>
        <v xml:space="preserve">713946.1 </v>
      </c>
      <c r="V3580" s="14" t="str">
        <f t="shared" ca="1" si="726"/>
        <v>6169100.77</v>
      </c>
      <c r="W3580" s="14" t="str">
        <f t="shared" ca="1" si="727"/>
        <v>POINT(713946.1 6169100.77)</v>
      </c>
      <c r="X3580" s="14" t="str">
        <f>IFERROR(INDEX(BygningOmraade!B:B,MATCH(A3580,BygningOmraade!A:A,0)),"")</f>
        <v/>
      </c>
    </row>
    <row r="3581" spans="1:24" s="14" customFormat="1" x14ac:dyDescent="0.25">
      <c r="A3581" s="14">
        <f t="shared" si="715"/>
        <v>3581</v>
      </c>
      <c r="B3581" s="14" t="str">
        <f t="shared" ca="1" si="716"/>
        <v>d38df899-1ffc-49dd-a2c3-b5d2f8dde18c</v>
      </c>
      <c r="C3581" s="14" t="str">
        <f t="shared" ca="1" si="717"/>
        <v>0a3f507e-1c28-32b8-e044-0003ba298018</v>
      </c>
      <c r="D3581" s="14">
        <f t="shared" ca="1" si="718"/>
        <v>997540</v>
      </c>
      <c r="E3581" s="1">
        <f t="shared" ca="1" si="719"/>
        <v>120</v>
      </c>
      <c r="F3581" s="1">
        <f t="shared" ca="1" si="720"/>
        <v>138</v>
      </c>
      <c r="G3581" s="1">
        <f t="shared" ca="1" si="721"/>
        <v>1978</v>
      </c>
      <c r="H3581" s="1" t="str">
        <f ca="1">IFERROR(INDEX(Varmeinstallation!B:B,MATCH(INDIRECT($A$1&amp;"L"&amp;A3581)*1,Varmeinstallation!A:A,0)),"Ingen varmeinstallationer")</f>
        <v>Centralvarme fra eget anlæg, et-kammer fyr</v>
      </c>
      <c r="I3581" s="1" t="str">
        <f ca="1">IFERROR(INDEX(Opvarmningsmiddel!B:B,MATCH(INDIRECT($A$1&amp;"M"&amp;A3581)*1,Opvarmningsmiddel!A:A,0)),"")</f>
        <v>Naturgas</v>
      </c>
      <c r="J3581" s="1">
        <f t="shared" ca="1" si="722"/>
        <v>0</v>
      </c>
      <c r="K3581" s="1" t="str">
        <f ca="1">IFERROR(INDEX(Relationstabel!$C$3:$K$10,MATCH(VALUE(INDIRECT($A$1&amp;"L"&amp;A3581)),Relationstabel!$A$3:$A$10,0),MATCH(IFERROR(VALUE(INDIRECT($A$1&amp;"M"&amp;A3581)),0),Relationstabel!$C$1:$K$1,0)),"Ingen varmeinstallationer")</f>
        <v>Naturgas</v>
      </c>
      <c r="L3581" s="1" t="str">
        <f ca="1">INDEX(Anvendelseskode!B:B,MATCH($E3581,Anvendelseskode!$A:$A,0))</f>
        <v>Fritliggende enfamilieshus (parcelhus)</v>
      </c>
      <c r="M3581" s="1" t="str">
        <f ca="1">INDEX(Anvendelseskode!C:C,MATCH($E3581,Anvendelseskode!$A:$A,0))</f>
        <v>Parcelhuse</v>
      </c>
      <c r="N3581" s="1" t="str">
        <f ca="1">INDEX(Anvendelseskode!D:D,MATCH($E3581,Anvendelseskode!$A:$A,0))</f>
        <v>Private husholdninger</v>
      </c>
      <c r="O3581" s="1" t="str">
        <f ca="1">IFERROR(INDEX(SBi!$2:$2,MATCH(G3581,SBi!$1:$1,1)),SBi!$K$2)</f>
        <v>1973-1978</v>
      </c>
      <c r="P3581" s="1">
        <f ca="1">IFERROR(INDEX(SBi!$C$3:$K$28,MATCH(E3581,SBi!$B$3:$B$28,0),MATCH(O3581,SBi!$C$2:$K$2,0)),0)</f>
        <v>119.8</v>
      </c>
      <c r="Q3581" s="19">
        <f t="shared" ca="1" si="723"/>
        <v>16.532399999999999</v>
      </c>
      <c r="R3581" s="19" t="str">
        <f ca="1">IFERROR(INDEX(VpD!$2:$2,MATCH(G3581,VpD!$1:$1,1)),VpD!$I$2)</f>
        <v>1973-1978</v>
      </c>
      <c r="S3581" s="1">
        <f ca="1">IFERROR(INDEX(VpD!$C$3:$I$27,MATCH(E3581,VpD!$B$3:$B$27,0),MATCH(R3581,VpD!$C$2:$I$2,0)),0)</f>
        <v>117</v>
      </c>
      <c r="T3581" s="19">
        <f t="shared" ca="1" si="724"/>
        <v>16.146000000000001</v>
      </c>
      <c r="U3581" s="14" t="str">
        <f t="shared" ca="1" si="725"/>
        <v xml:space="preserve">713860.47 </v>
      </c>
      <c r="V3581" s="14" t="str">
        <f t="shared" ca="1" si="726"/>
        <v>6169178</v>
      </c>
      <c r="W3581" s="14" t="str">
        <f t="shared" ca="1" si="727"/>
        <v>POINT(713860.47 6169178)</v>
      </c>
      <c r="X3581" s="14" t="str">
        <f>IFERROR(INDEX(BygningOmraade!B:B,MATCH(A3581,BygningOmraade!A:A,0)),"")</f>
        <v/>
      </c>
    </row>
    <row r="3582" spans="1:24" s="14" customFormat="1" x14ac:dyDescent="0.25">
      <c r="A3582" s="14">
        <f t="shared" si="715"/>
        <v>3582</v>
      </c>
      <c r="B3582" s="14" t="str">
        <f t="shared" ca="1" si="716"/>
        <v>d392c84c-a2b0-45e7-a58e-c7ef242c01ef</v>
      </c>
      <c r="C3582" s="14" t="str">
        <f t="shared" ca="1" si="717"/>
        <v>0a3f507e-24a1-32b8-e044-0003ba298018</v>
      </c>
      <c r="D3582" s="14">
        <f t="shared" ca="1" si="718"/>
        <v>995949</v>
      </c>
      <c r="E3582" s="1">
        <f t="shared" ca="1" si="719"/>
        <v>220</v>
      </c>
      <c r="F3582" s="1">
        <f t="shared" ca="1" si="720"/>
        <v>1290</v>
      </c>
      <c r="G3582" s="1">
        <f t="shared" ca="1" si="721"/>
        <v>1966</v>
      </c>
      <c r="H3582" s="1" t="str">
        <f ca="1">IFERROR(INDEX(Varmeinstallation!B:B,MATCH(INDIRECT($A$1&amp;"L"&amp;A3582)*1,Varmeinstallation!A:A,0)),"Ingen varmeinstallationer")</f>
        <v>Centralvarme fra eget anlæg, et-kammer fyr</v>
      </c>
      <c r="I3582" s="1" t="str">
        <f ca="1">IFERROR(INDEX(Opvarmningsmiddel!B:B,MATCH(INDIRECT($A$1&amp;"M"&amp;A3582)*1,Opvarmningsmiddel!A:A,0)),"")</f>
        <v>Naturgas</v>
      </c>
      <c r="J3582" s="1">
        <f t="shared" ca="1" si="722"/>
        <v>0</v>
      </c>
      <c r="K3582" s="1" t="str">
        <f ca="1">IFERROR(INDEX(Relationstabel!$C$3:$K$10,MATCH(VALUE(INDIRECT($A$1&amp;"L"&amp;A3582)),Relationstabel!$A$3:$A$10,0),MATCH(IFERROR(VALUE(INDIRECT($A$1&amp;"M"&amp;A3582)),0),Relationstabel!$C$1:$K$1,0)),"Ingen varmeinstallationer")</f>
        <v>Naturgas</v>
      </c>
      <c r="L3582" s="1" t="str">
        <f ca="1">INDEX(Anvendelseskode!B:B,MATCH($E3582,Anvendelseskode!$A:$A,0))</f>
        <v>Bygning til erhvervsmæssig produktion vedrørende industri, håndværk m.v. (fabrik, værksted o.lign.)</v>
      </c>
      <c r="M3582" s="1" t="str">
        <f ca="1">INDEX(Anvendelseskode!C:C,MATCH($E3582,Anvendelseskode!$A:$A,0))</f>
        <v>Fabrikker, værksteder o.l.</v>
      </c>
      <c r="N3582" s="1" t="str">
        <f ca="1">INDEX(Anvendelseskode!D:D,MATCH($E3582,Anvendelseskode!$A:$A,0))</f>
        <v>Industri</v>
      </c>
      <c r="O3582" s="1" t="str">
        <f ca="1">IFERROR(INDEX(SBi!$2:$2,MATCH(G3582,SBi!$1:$1,1)),SBi!$K$2)</f>
        <v>1961-1972</v>
      </c>
      <c r="P3582" s="1">
        <f ca="1">IFERROR(INDEX(SBi!$C$3:$K$28,MATCH(E3582,SBi!$B$3:$B$28,0),MATCH(O3582,SBi!$C$2:$K$2,0)),0)</f>
        <v>97</v>
      </c>
      <c r="Q3582" s="19">
        <f t="shared" ca="1" si="723"/>
        <v>125.13</v>
      </c>
      <c r="R3582" s="19" t="str">
        <f ca="1">IFERROR(INDEX(VpD!$2:$2,MATCH(G3582,VpD!$1:$1,1)),VpD!$I$2)</f>
        <v>1961-1972</v>
      </c>
      <c r="S3582" s="1">
        <f ca="1">IFERROR(INDEX(VpD!$C$3:$I$27,MATCH(E3582,VpD!$B$3:$B$27,0),MATCH(R3582,VpD!$C$2:$I$2,0)),0)</f>
        <v>97</v>
      </c>
      <c r="T3582" s="19">
        <f t="shared" ca="1" si="724"/>
        <v>125.13</v>
      </c>
      <c r="U3582" s="14" t="str">
        <f t="shared" ca="1" si="725"/>
        <v xml:space="preserve">712745.03 </v>
      </c>
      <c r="V3582" s="14" t="str">
        <f t="shared" ca="1" si="726"/>
        <v>6169348.01</v>
      </c>
      <c r="W3582" s="14" t="str">
        <f t="shared" ca="1" si="727"/>
        <v>POINT(712745.03 6169348.01)</v>
      </c>
      <c r="X3582" s="14" t="str">
        <f>IFERROR(INDEX(BygningOmraade!B:B,MATCH(A3582,BygningOmraade!A:A,0)),"")</f>
        <v/>
      </c>
    </row>
    <row r="3583" spans="1:24" s="14" customFormat="1" x14ac:dyDescent="0.25">
      <c r="A3583" s="14">
        <f t="shared" si="715"/>
        <v>3583</v>
      </c>
      <c r="B3583" s="14" t="str">
        <f t="shared" ca="1" si="716"/>
        <v>d396bc73-803d-4384-8767-ffe73a6be408</v>
      </c>
      <c r="C3583" s="14" t="str">
        <f t="shared" ca="1" si="717"/>
        <v>0a3f507e-1a4f-32b8-e044-0003ba298018</v>
      </c>
      <c r="D3583" s="14">
        <f t="shared" ca="1" si="718"/>
        <v>997460</v>
      </c>
      <c r="E3583" s="1">
        <f t="shared" ca="1" si="719"/>
        <v>120</v>
      </c>
      <c r="F3583" s="1">
        <f t="shared" ca="1" si="720"/>
        <v>131</v>
      </c>
      <c r="G3583" s="1">
        <f t="shared" ca="1" si="721"/>
        <v>1965</v>
      </c>
      <c r="H3583" s="1" t="str">
        <f ca="1">IFERROR(INDEX(Varmeinstallation!B:B,MATCH(INDIRECT($A$1&amp;"L"&amp;A3583)*1,Varmeinstallation!A:A,0)),"Ingen varmeinstallationer")</f>
        <v>Centralvarme fra eget anlæg, et-kammer fyr</v>
      </c>
      <c r="I3583" s="1" t="str">
        <f ca="1">IFERROR(INDEX(Opvarmningsmiddel!B:B,MATCH(INDIRECT($A$1&amp;"M"&amp;A3583)*1,Opvarmningsmiddel!A:A,0)),"")</f>
        <v>Naturgas</v>
      </c>
      <c r="J3583" s="1">
        <f t="shared" ca="1" si="722"/>
        <v>0</v>
      </c>
      <c r="K3583" s="1" t="str">
        <f ca="1">IFERROR(INDEX(Relationstabel!$C$3:$K$10,MATCH(VALUE(INDIRECT($A$1&amp;"L"&amp;A3583)),Relationstabel!$A$3:$A$10,0),MATCH(IFERROR(VALUE(INDIRECT($A$1&amp;"M"&amp;A3583)),0),Relationstabel!$C$1:$K$1,0)),"Ingen varmeinstallationer")</f>
        <v>Naturgas</v>
      </c>
      <c r="L3583" s="1" t="str">
        <f ca="1">INDEX(Anvendelseskode!B:B,MATCH($E3583,Anvendelseskode!$A:$A,0))</f>
        <v>Fritliggende enfamilieshus (parcelhus)</v>
      </c>
      <c r="M3583" s="1" t="str">
        <f ca="1">INDEX(Anvendelseskode!C:C,MATCH($E3583,Anvendelseskode!$A:$A,0))</f>
        <v>Parcelhuse</v>
      </c>
      <c r="N3583" s="1" t="str">
        <f ca="1">INDEX(Anvendelseskode!D:D,MATCH($E3583,Anvendelseskode!$A:$A,0))</f>
        <v>Private husholdninger</v>
      </c>
      <c r="O3583" s="1" t="str">
        <f ca="1">IFERROR(INDEX(SBi!$2:$2,MATCH(G3583,SBi!$1:$1,1)),SBi!$K$2)</f>
        <v>1961-1972</v>
      </c>
      <c r="P3583" s="1">
        <f ca="1">IFERROR(INDEX(SBi!$C$3:$K$28,MATCH(E3583,SBi!$B$3:$B$28,0),MATCH(O3583,SBi!$C$2:$K$2,0)),0)</f>
        <v>134.30000000000001</v>
      </c>
      <c r="Q3583" s="19">
        <f t="shared" ca="1" si="723"/>
        <v>17.593300000000003</v>
      </c>
      <c r="R3583" s="19" t="str">
        <f ca="1">IFERROR(INDEX(VpD!$2:$2,MATCH(G3583,VpD!$1:$1,1)),VpD!$I$2)</f>
        <v>1961-1972</v>
      </c>
      <c r="S3583" s="1">
        <f ca="1">IFERROR(INDEX(VpD!$C$3:$I$27,MATCH(E3583,VpD!$B$3:$B$27,0),MATCH(R3583,VpD!$C$2:$I$2,0)),0)</f>
        <v>143</v>
      </c>
      <c r="T3583" s="19">
        <f t="shared" ca="1" si="724"/>
        <v>18.733000000000001</v>
      </c>
      <c r="U3583" s="14" t="str">
        <f t="shared" ca="1" si="725"/>
        <v xml:space="preserve">713964.63 </v>
      </c>
      <c r="V3583" s="14" t="str">
        <f t="shared" ca="1" si="726"/>
        <v>6169075.57</v>
      </c>
      <c r="W3583" s="14" t="str">
        <f t="shared" ca="1" si="727"/>
        <v>POINT(713964.63 6169075.57)</v>
      </c>
      <c r="X3583" s="14" t="str">
        <f>IFERROR(INDEX(BygningOmraade!B:B,MATCH(A3583,BygningOmraade!A:A,0)),"")</f>
        <v/>
      </c>
    </row>
    <row r="3584" spans="1:24" s="14" customFormat="1" x14ac:dyDescent="0.25">
      <c r="A3584" s="14">
        <f t="shared" si="715"/>
        <v>3584</v>
      </c>
      <c r="B3584" s="14" t="str">
        <f t="shared" ca="1" si="716"/>
        <v>d39c4d4e-d8a5-455c-bbe6-3cdbe2cd8e90</v>
      </c>
      <c r="C3584" s="14" t="str">
        <f t="shared" ca="1" si="717"/>
        <v>0a3f507e-1ee9-32b8-e044-0003ba298018</v>
      </c>
      <c r="D3584" s="14">
        <f t="shared" ca="1" si="718"/>
        <v>994965</v>
      </c>
      <c r="E3584" s="1">
        <f t="shared" ca="1" si="719"/>
        <v>130</v>
      </c>
      <c r="F3584" s="1">
        <f t="shared" ca="1" si="720"/>
        <v>107</v>
      </c>
      <c r="G3584" s="1">
        <f t="shared" ca="1" si="721"/>
        <v>1969</v>
      </c>
      <c r="H3584" s="1" t="str">
        <f ca="1">IFERROR(INDEX(Varmeinstallation!B:B,MATCH(INDIRECT($A$1&amp;"L"&amp;A3584)*1,Varmeinstallation!A:A,0)),"Ingen varmeinstallationer")</f>
        <v>Fjernvarme/blokvarme (radiatorsystemer eller varmluftanlæg)</v>
      </c>
      <c r="I3584" s="1" t="str">
        <f ca="1">IFERROR(INDEX(Opvarmningsmiddel!B:B,MATCH(INDIRECT($A$1&amp;"M"&amp;A3584)*1,Opvarmningsmiddel!A:A,0)),"")</f>
        <v/>
      </c>
      <c r="J3584" s="1">
        <f t="shared" ca="1" si="722"/>
        <v>0</v>
      </c>
      <c r="K3584" s="1" t="str">
        <f ca="1">IFERROR(INDEX(Relationstabel!$C$3:$K$10,MATCH(VALUE(INDIRECT($A$1&amp;"L"&amp;A3584)),Relationstabel!$A$3:$A$10,0),MATCH(IFERROR(VALUE(INDIRECT($A$1&amp;"M"&amp;A3584)),0),Relationstabel!$C$1:$K$1,0)),"Ingen varmeinstallationer")</f>
        <v>Fjernvarme/ Blokvarme</v>
      </c>
      <c r="L3584" s="1" t="str">
        <f ca="1">INDEX(Anvendelseskode!B:B,MATCH($E3584,Anvendelseskode!$A:$A,0))</f>
        <v>Række-, kæde-, dobbelthus (lodret adskillelse mellem enhederne)</v>
      </c>
      <c r="M3584" s="1" t="str">
        <f ca="1">INDEX(Anvendelseskode!C:C,MATCH($E3584,Anvendelseskode!$A:$A,0))</f>
        <v>Række-, kæde og dobbelthuse</v>
      </c>
      <c r="N3584" s="1" t="str">
        <f ca="1">INDEX(Anvendelseskode!D:D,MATCH($E3584,Anvendelseskode!$A:$A,0))</f>
        <v>Private husholdninger</v>
      </c>
      <c r="O3584" s="1" t="str">
        <f ca="1">IFERROR(INDEX(SBi!$2:$2,MATCH(G3584,SBi!$1:$1,1)),SBi!$K$2)</f>
        <v>1961-1972</v>
      </c>
      <c r="P3584" s="1">
        <f ca="1">IFERROR(INDEX(SBi!$C$3:$K$28,MATCH(E3584,SBi!$B$3:$B$28,0),MATCH(O3584,SBi!$C$2:$K$2,0)),0)</f>
        <v>119.9</v>
      </c>
      <c r="Q3584" s="19">
        <f t="shared" ca="1" si="723"/>
        <v>12.829300000000002</v>
      </c>
      <c r="R3584" s="19" t="str">
        <f ca="1">IFERROR(INDEX(VpD!$2:$2,MATCH(G3584,VpD!$1:$1,1)),VpD!$I$2)</f>
        <v>1961-1972</v>
      </c>
      <c r="S3584" s="1">
        <f ca="1">IFERROR(INDEX(VpD!$C$3:$I$27,MATCH(E3584,VpD!$B$3:$B$27,0),MATCH(R3584,VpD!$C$2:$I$2,0)),0)</f>
        <v>120</v>
      </c>
      <c r="T3584" s="19">
        <f t="shared" ca="1" si="724"/>
        <v>12.84</v>
      </c>
      <c r="U3584" s="14" t="str">
        <f t="shared" ca="1" si="725"/>
        <v xml:space="preserve">711729.82 </v>
      </c>
      <c r="V3584" s="14" t="str">
        <f t="shared" ca="1" si="726"/>
        <v>6172193.56</v>
      </c>
      <c r="W3584" s="14" t="str">
        <f t="shared" ca="1" si="727"/>
        <v>POINT(711729.82 6172193.56)</v>
      </c>
      <c r="X3584" s="14" t="str">
        <f>IFERROR(INDEX(BygningOmraade!B:B,MATCH(A3584,BygningOmraade!A:A,0)),"")</f>
        <v/>
      </c>
    </row>
    <row r="3585" spans="1:24" s="14" customFormat="1" x14ac:dyDescent="0.25">
      <c r="A3585" s="14">
        <f t="shared" si="715"/>
        <v>3585</v>
      </c>
      <c r="B3585" s="14" t="str">
        <f t="shared" ca="1" si="716"/>
        <v>d3b1262e-5e63-4424-86ca-c0b642828f8d</v>
      </c>
      <c r="C3585" s="14" t="str">
        <f t="shared" ca="1" si="717"/>
        <v>0a3f507e-225c-32b8-e044-0003ba298018</v>
      </c>
      <c r="D3585" s="14">
        <f t="shared" ca="1" si="718"/>
        <v>995240</v>
      </c>
      <c r="E3585" s="1">
        <f t="shared" ca="1" si="719"/>
        <v>120</v>
      </c>
      <c r="F3585" s="1">
        <f t="shared" ca="1" si="720"/>
        <v>127</v>
      </c>
      <c r="G3585" s="1">
        <f t="shared" ca="1" si="721"/>
        <v>1977</v>
      </c>
      <c r="H3585" s="1" t="str">
        <f ca="1">IFERROR(INDEX(Varmeinstallation!B:B,MATCH(INDIRECT($A$1&amp;"L"&amp;A3585)*1,Varmeinstallation!A:A,0)),"Ingen varmeinstallationer")</f>
        <v>Elovne, elpaneler</v>
      </c>
      <c r="I3585" s="1" t="str">
        <f ca="1">IFERROR(INDEX(Opvarmningsmiddel!B:B,MATCH(INDIRECT($A$1&amp;"M"&amp;A3585)*1,Opvarmningsmiddel!A:A,0)),"")</f>
        <v>Elektricitet</v>
      </c>
      <c r="J3585" s="1">
        <f t="shared" ca="1" si="722"/>
        <v>0</v>
      </c>
      <c r="K3585" s="1" t="str">
        <f ca="1">IFERROR(INDEX(Relationstabel!$C$3:$K$10,MATCH(VALUE(INDIRECT($A$1&amp;"L"&amp;A3585)),Relationstabel!$A$3:$A$10,0),MATCH(IFERROR(VALUE(INDIRECT($A$1&amp;"M"&amp;A3585)),0),Relationstabel!$C$1:$K$1,0)),"Ingen varmeinstallationer")</f>
        <v>Elvarme</v>
      </c>
      <c r="L3585" s="1" t="str">
        <f ca="1">INDEX(Anvendelseskode!B:B,MATCH($E3585,Anvendelseskode!$A:$A,0))</f>
        <v>Fritliggende enfamilieshus (parcelhus)</v>
      </c>
      <c r="M3585" s="1" t="str">
        <f ca="1">INDEX(Anvendelseskode!C:C,MATCH($E3585,Anvendelseskode!$A:$A,0))</f>
        <v>Parcelhuse</v>
      </c>
      <c r="N3585" s="1" t="str">
        <f ca="1">INDEX(Anvendelseskode!D:D,MATCH($E3585,Anvendelseskode!$A:$A,0))</f>
        <v>Private husholdninger</v>
      </c>
      <c r="O3585" s="1" t="str">
        <f ca="1">IFERROR(INDEX(SBi!$2:$2,MATCH(G3585,SBi!$1:$1,1)),SBi!$K$2)</f>
        <v>1973-1978</v>
      </c>
      <c r="P3585" s="1">
        <f ca="1">IFERROR(INDEX(SBi!$C$3:$K$28,MATCH(E3585,SBi!$B$3:$B$28,0),MATCH(O3585,SBi!$C$2:$K$2,0)),0)</f>
        <v>119.8</v>
      </c>
      <c r="Q3585" s="19">
        <f t="shared" ca="1" si="723"/>
        <v>15.214600000000001</v>
      </c>
      <c r="R3585" s="19" t="str">
        <f ca="1">IFERROR(INDEX(VpD!$2:$2,MATCH(G3585,VpD!$1:$1,1)),VpD!$I$2)</f>
        <v>1973-1978</v>
      </c>
      <c r="S3585" s="1">
        <f ca="1">IFERROR(INDEX(VpD!$C$3:$I$27,MATCH(E3585,VpD!$B$3:$B$27,0),MATCH(R3585,VpD!$C$2:$I$2,0)),0)</f>
        <v>117</v>
      </c>
      <c r="T3585" s="19">
        <f t="shared" ca="1" si="724"/>
        <v>14.859</v>
      </c>
      <c r="U3585" s="14" t="str">
        <f t="shared" ca="1" si="725"/>
        <v xml:space="preserve">711823.22 </v>
      </c>
      <c r="V3585" s="14" t="str">
        <f t="shared" ca="1" si="726"/>
        <v>6171683.9</v>
      </c>
      <c r="W3585" s="14" t="str">
        <f t="shared" ca="1" si="727"/>
        <v>POINT(711823.22 6171683.9)</v>
      </c>
      <c r="X3585" s="14" t="str">
        <f>IFERROR(INDEX(BygningOmraade!B:B,MATCH(A3585,BygningOmraade!A:A,0)),"")</f>
        <v/>
      </c>
    </row>
    <row r="3586" spans="1:24" s="14" customFormat="1" x14ac:dyDescent="0.25">
      <c r="A3586" s="14">
        <f t="shared" si="715"/>
        <v>3586</v>
      </c>
      <c r="B3586" s="14" t="str">
        <f t="shared" ca="1" si="716"/>
        <v>d3b55a99-2efa-4eb4-83f6-530b61d66f76</v>
      </c>
      <c r="C3586" s="14" t="str">
        <f t="shared" ca="1" si="717"/>
        <v>0a3f507e-222d-32b8-e044-0003ba298018</v>
      </c>
      <c r="D3586" s="14">
        <f t="shared" ca="1" si="718"/>
        <v>995673</v>
      </c>
      <c r="E3586" s="1">
        <f t="shared" ca="1" si="719"/>
        <v>120</v>
      </c>
      <c r="F3586" s="1">
        <f t="shared" ca="1" si="720"/>
        <v>123</v>
      </c>
      <c r="G3586" s="1">
        <f t="shared" ca="1" si="721"/>
        <v>1987</v>
      </c>
      <c r="H3586" s="1" t="str">
        <f ca="1">IFERROR(INDEX(Varmeinstallation!B:B,MATCH(INDIRECT($A$1&amp;"L"&amp;A3586)*1,Varmeinstallation!A:A,0)),"Ingen varmeinstallationer")</f>
        <v>Centralvarme fra eget anlæg, et-kammer fyr</v>
      </c>
      <c r="I3586" s="1" t="str">
        <f ca="1">IFERROR(INDEX(Opvarmningsmiddel!B:B,MATCH(INDIRECT($A$1&amp;"M"&amp;A3586)*1,Opvarmningsmiddel!A:A,0)),"")</f>
        <v>Naturgas</v>
      </c>
      <c r="J3586" s="1">
        <f t="shared" ca="1" si="722"/>
        <v>0</v>
      </c>
      <c r="K3586" s="1" t="str">
        <f ca="1">IFERROR(INDEX(Relationstabel!$C$3:$K$10,MATCH(VALUE(INDIRECT($A$1&amp;"L"&amp;A3586)),Relationstabel!$A$3:$A$10,0),MATCH(IFERROR(VALUE(INDIRECT($A$1&amp;"M"&amp;A3586)),0),Relationstabel!$C$1:$K$1,0)),"Ingen varmeinstallationer")</f>
        <v>Naturgas</v>
      </c>
      <c r="L3586" s="1" t="str">
        <f ca="1">INDEX(Anvendelseskode!B:B,MATCH($E3586,Anvendelseskode!$A:$A,0))</f>
        <v>Fritliggende enfamilieshus (parcelhus)</v>
      </c>
      <c r="M3586" s="1" t="str">
        <f ca="1">INDEX(Anvendelseskode!C:C,MATCH($E3586,Anvendelseskode!$A:$A,0))</f>
        <v>Parcelhuse</v>
      </c>
      <c r="N3586" s="1" t="str">
        <f ca="1">INDEX(Anvendelseskode!D:D,MATCH($E3586,Anvendelseskode!$A:$A,0))</f>
        <v>Private husholdninger</v>
      </c>
      <c r="O3586" s="1" t="str">
        <f ca="1">IFERROR(INDEX(SBi!$2:$2,MATCH(G3586,SBi!$1:$1,1)),SBi!$K$2)</f>
        <v>1979-1998</v>
      </c>
      <c r="P3586" s="1">
        <f ca="1">IFERROR(INDEX(SBi!$C$3:$K$28,MATCH(E3586,SBi!$B$3:$B$28,0),MATCH(O3586,SBi!$C$2:$K$2,0)),0)</f>
        <v>105.4</v>
      </c>
      <c r="Q3586" s="19">
        <f t="shared" ca="1" si="723"/>
        <v>12.9642</v>
      </c>
      <c r="R3586" s="19" t="str">
        <f ca="1">IFERROR(INDEX(VpD!$2:$2,MATCH(G3586,VpD!$1:$1,1)),VpD!$I$2)</f>
        <v>1979-1998</v>
      </c>
      <c r="S3586" s="1">
        <f ca="1">IFERROR(INDEX(VpD!$C$3:$I$27,MATCH(E3586,VpD!$B$3:$B$27,0),MATCH(R3586,VpD!$C$2:$I$2,0)),0)</f>
        <v>90</v>
      </c>
      <c r="T3586" s="19">
        <f t="shared" ca="1" si="724"/>
        <v>11.07</v>
      </c>
      <c r="U3586" s="14" t="str">
        <f t="shared" ca="1" si="725"/>
        <v xml:space="preserve">712321.83 </v>
      </c>
      <c r="V3586" s="14" t="str">
        <f t="shared" ca="1" si="726"/>
        <v>6169097.17</v>
      </c>
      <c r="W3586" s="14" t="str">
        <f t="shared" ca="1" si="727"/>
        <v>POINT(712321.83 6169097.17)</v>
      </c>
      <c r="X3586" s="14" t="str">
        <f>IFERROR(INDEX(BygningOmraade!B:B,MATCH(A3586,BygningOmraade!A:A,0)),"")</f>
        <v/>
      </c>
    </row>
    <row r="3587" spans="1:24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d3bd57c7-9b31-4f24-b769-774b2d0fe44b</v>
      </c>
      <c r="C3587" s="14" t="str">
        <f t="shared" ref="C3587:C3650" ca="1" si="730">INDIRECT($A$1&amp;"C"&amp;A3587)</f>
        <v>0a3f507e-2469-32b8-e044-0003ba298018</v>
      </c>
      <c r="D3587" s="14">
        <f t="shared" ref="D3587:D3650" ca="1" si="731">INDIRECT($A$1&amp;"D"&amp;A3587)</f>
        <v>995982</v>
      </c>
      <c r="E3587" s="1">
        <f t="shared" ref="E3587:E3650" ca="1" si="732">ROUNDDOWN(INDIRECT($A$1&amp;"E"&amp;A3587),-1)</f>
        <v>140</v>
      </c>
      <c r="F3587" s="1">
        <f t="shared" ref="F3587:F3650" ca="1" si="733">INDIRECT($A$1&amp;"G"&amp;A3587)+INDIRECT($A$1&amp;"H"&amp;A3587)+INDIRECT($A$1&amp;"I"&amp;A3587)*0.5</f>
        <v>4380</v>
      </c>
      <c r="G3587" s="1">
        <f t="shared" ref="G3587:G3650" ca="1" si="734">MAX(INDIRECT($A$1&amp;"J"&amp;A3587),INDIRECT($A$1&amp;"K"&amp;A3587))</f>
        <v>1969</v>
      </c>
      <c r="H3587" s="1" t="str">
        <f ca="1">IFERROR(INDEX(Varmeinstallation!B:B,MATCH(INDIRECT($A$1&amp;"L"&amp;A3587)*1,Varmeinstallation!A:A,0)),"Ingen varmeinstallationer")</f>
        <v>Fjernvarme/blokvarme (radiatorsystemer eller varmluftanlæg)</v>
      </c>
      <c r="I3587" s="1" t="str">
        <f ca="1">IFERROR(INDEX(Opvarmningsmiddel!B:B,MATCH(INDIRECT($A$1&amp;"M"&amp;A3587)*1,Opvarmningsmiddel!A:A,0)),"")</f>
        <v/>
      </c>
      <c r="J3587" s="1">
        <f t="shared" ref="J3587:J3650" ca="1" si="735">VALUE(INDIRECT($A$1&amp;"N"&amp;A3587))</f>
        <v>0</v>
      </c>
      <c r="K3587" s="1" t="str">
        <f ca="1">IFERROR(INDEX(Relationstabel!$C$3:$K$10,MATCH(VALUE(INDIRECT($A$1&amp;"L"&amp;A3587)),Relationstabel!$A$3:$A$10,0),MATCH(IFERROR(VALUE(INDIRECT($A$1&amp;"M"&amp;A3587)),0),Relationstabel!$C$1:$K$1,0)),"Ingen varmeinstallationer")</f>
        <v>Fjernvarme/ Blokvarme</v>
      </c>
      <c r="L3587" s="1" t="str">
        <f ca="1">INDEX(Anvendelseskode!B:B,MATCH($E3587,Anvendelseskode!$A:$A,0))</f>
        <v>Etageboligbebyggelse</v>
      </c>
      <c r="M3587" s="1" t="str">
        <f ca="1">INDEX(Anvendelseskode!C:C,MATCH($E3587,Anvendelseskode!$A:$A,0))</f>
        <v>Etageboligbebyggelse</v>
      </c>
      <c r="N3587" s="1" t="str">
        <f ca="1">INDEX(Anvendelseskode!D:D,MATCH($E3587,Anvendelseskode!$A:$A,0))</f>
        <v>Private husholdninger</v>
      </c>
      <c r="O3587" s="1" t="str">
        <f ca="1">IFERROR(INDEX(SBi!$2:$2,MATCH(G3587,SBi!$1:$1,1)),SBi!$K$2)</f>
        <v>1961-1972</v>
      </c>
      <c r="P3587" s="1">
        <f ca="1">IFERROR(INDEX(SBi!$C$3:$K$28,MATCH(E3587,SBi!$B$3:$B$28,0),MATCH(O3587,SBi!$C$2:$K$2,0)),0)</f>
        <v>132.30000000000001</v>
      </c>
      <c r="Q3587" s="19">
        <f t="shared" ref="Q3587:Q3650" ca="1" si="736">P3587*F3587/1000</f>
        <v>579.47400000000005</v>
      </c>
      <c r="R3587" s="19" t="str">
        <f ca="1">IFERROR(INDEX(VpD!$2:$2,MATCH(G3587,VpD!$1:$1,1)),VpD!$I$2)</f>
        <v>1961-1972</v>
      </c>
      <c r="S3587" s="1">
        <f ca="1">IFERROR(INDEX(VpD!$C$3:$I$27,MATCH(E3587,VpD!$B$3:$B$27,0),MATCH(R3587,VpD!$C$2:$I$2,0)),0)</f>
        <v>126</v>
      </c>
      <c r="T3587" s="19">
        <f t="shared" ref="T3587:T3650" ca="1" si="737">S3587*F3587/1000</f>
        <v>551.88</v>
      </c>
      <c r="U3587" s="14" t="str">
        <f t="shared" ref="U3587:U3650" ca="1" si="738">IFERROR(SUBSTITUTE(LEFT(W3587,FIND(" ",W3587)),"POINT(",""),"")</f>
        <v xml:space="preserve">712717.56 </v>
      </c>
      <c r="V3587" s="14" t="str">
        <f t="shared" ref="V3587:V3650" ca="1" si="739">IFERROR(SUBSTITUTE(RIGHT(W3587,LEN(W3587)-FIND(" ",W3587)),")",""),"")</f>
        <v>6169580</v>
      </c>
      <c r="W3587" s="14" t="str">
        <f t="shared" ref="W3587:W3650" ca="1" si="740">INDIRECT($A$1&amp;"o"&amp;A3587)</f>
        <v>POINT(712717.56 6169580)</v>
      </c>
      <c r="X3587" s="14" t="str">
        <f>IFERROR(INDEX(BygningOmraade!B:B,MATCH(A3587,BygningOmraade!A:A,0)),"")</f>
        <v/>
      </c>
    </row>
    <row r="3588" spans="1:24" s="14" customFormat="1" x14ac:dyDescent="0.25">
      <c r="A3588" s="14">
        <f t="shared" si="728"/>
        <v>3588</v>
      </c>
      <c r="B3588" s="14" t="str">
        <f t="shared" ca="1" si="729"/>
        <v>d3c13657-a05b-43ae-90b8-a77d47f6f72a</v>
      </c>
      <c r="C3588" s="14" t="str">
        <f t="shared" ca="1" si="730"/>
        <v>0a3f507e-1f82-32b8-e044-0003ba298018</v>
      </c>
      <c r="D3588" s="14">
        <f t="shared" ca="1" si="731"/>
        <v>993955</v>
      </c>
      <c r="E3588" s="1">
        <f t="shared" ca="1" si="732"/>
        <v>120</v>
      </c>
      <c r="F3588" s="1">
        <f t="shared" ca="1" si="733"/>
        <v>119</v>
      </c>
      <c r="G3588" s="1">
        <f t="shared" ca="1" si="734"/>
        <v>1972</v>
      </c>
      <c r="H3588" s="1" t="str">
        <f ca="1">IFERROR(INDEX(Varmeinstallation!B:B,MATCH(INDIRECT($A$1&amp;"L"&amp;A3588)*1,Varmeinstallation!A:A,0)),"Ingen varmeinstallationer")</f>
        <v>Centralvarme fra eget anlæg, et-kammer fyr</v>
      </c>
      <c r="I3588" s="1" t="str">
        <f ca="1">IFERROR(INDEX(Opvarmningsmiddel!B:B,MATCH(INDIRECT($A$1&amp;"M"&amp;A3588)*1,Opvarmningsmiddel!A:A,0)),"")</f>
        <v>Naturgas</v>
      </c>
      <c r="J3588" s="1">
        <f t="shared" ca="1" si="735"/>
        <v>0</v>
      </c>
      <c r="K3588" s="1" t="str">
        <f ca="1">IFERROR(INDEX(Relationstabel!$C$3:$K$10,MATCH(VALUE(INDIRECT($A$1&amp;"L"&amp;A3588)),Relationstabel!$A$3:$A$10,0),MATCH(IFERROR(VALUE(INDIRECT($A$1&amp;"M"&amp;A3588)),0),Relationstabel!$C$1:$K$1,0)),"Ingen varmeinstallationer")</f>
        <v>Naturgas</v>
      </c>
      <c r="L3588" s="1" t="str">
        <f ca="1">INDEX(Anvendelseskode!B:B,MATCH($E3588,Anvendelseskode!$A:$A,0))</f>
        <v>Fritliggende enfamilieshus (parcelhus)</v>
      </c>
      <c r="M3588" s="1" t="str">
        <f ca="1">INDEX(Anvendelseskode!C:C,MATCH($E3588,Anvendelseskode!$A:$A,0))</f>
        <v>Parcelhuse</v>
      </c>
      <c r="N3588" s="1" t="str">
        <f ca="1">INDEX(Anvendelseskode!D:D,MATCH($E3588,Anvendelseskode!$A:$A,0))</f>
        <v>Private husholdninger</v>
      </c>
      <c r="O3588" s="1" t="str">
        <f ca="1">IFERROR(INDEX(SBi!$2:$2,MATCH(G3588,SBi!$1:$1,1)),SBi!$K$2)</f>
        <v>1961-1972</v>
      </c>
      <c r="P3588" s="1">
        <f ca="1">IFERROR(INDEX(SBi!$C$3:$K$28,MATCH(E3588,SBi!$B$3:$B$28,0),MATCH(O3588,SBi!$C$2:$K$2,0)),0)</f>
        <v>134.30000000000001</v>
      </c>
      <c r="Q3588" s="19">
        <f t="shared" ca="1" si="736"/>
        <v>15.9817</v>
      </c>
      <c r="R3588" s="19" t="str">
        <f ca="1">IFERROR(INDEX(VpD!$2:$2,MATCH(G3588,VpD!$1:$1,1)),VpD!$I$2)</f>
        <v>1961-1972</v>
      </c>
      <c r="S3588" s="1">
        <f ca="1">IFERROR(INDEX(VpD!$C$3:$I$27,MATCH(E3588,VpD!$B$3:$B$27,0),MATCH(R3588,VpD!$C$2:$I$2,0)),0)</f>
        <v>143</v>
      </c>
      <c r="T3588" s="19">
        <f t="shared" ca="1" si="737"/>
        <v>17.016999999999999</v>
      </c>
      <c r="U3588" s="14" t="str">
        <f t="shared" ca="1" si="738"/>
        <v xml:space="preserve">711153.09 </v>
      </c>
      <c r="V3588" s="14" t="str">
        <f t="shared" ca="1" si="739"/>
        <v>6171486.35</v>
      </c>
      <c r="W3588" s="14" t="str">
        <f t="shared" ca="1" si="740"/>
        <v>POINT(711153.09 6171486.35)</v>
      </c>
      <c r="X3588" s="14" t="str">
        <f>IFERROR(INDEX(BygningOmraade!B:B,MATCH(A3588,BygningOmraade!A:A,0)),"")</f>
        <v/>
      </c>
    </row>
    <row r="3589" spans="1:24" s="14" customFormat="1" x14ac:dyDescent="0.25">
      <c r="A3589" s="14">
        <f t="shared" si="728"/>
        <v>3589</v>
      </c>
      <c r="B3589" s="14" t="str">
        <f t="shared" ca="1" si="729"/>
        <v>d3c29e67-60ea-41d7-bb17-69b7a1f95888</v>
      </c>
      <c r="C3589" s="14" t="str">
        <f t="shared" ca="1" si="730"/>
        <v>0a3f507e-1bdc-32b8-e044-0003ba298018</v>
      </c>
      <c r="D3589" s="14">
        <f t="shared" ca="1" si="731"/>
        <v>997580</v>
      </c>
      <c r="E3589" s="1">
        <f t="shared" ca="1" si="732"/>
        <v>130</v>
      </c>
      <c r="F3589" s="1">
        <f t="shared" ca="1" si="733"/>
        <v>101</v>
      </c>
      <c r="G3589" s="1">
        <f t="shared" ca="1" si="734"/>
        <v>1966</v>
      </c>
      <c r="H3589" s="1" t="str">
        <f ca="1">IFERROR(INDEX(Varmeinstallation!B:B,MATCH(INDIRECT($A$1&amp;"L"&amp;A3589)*1,Varmeinstallation!A:A,0)),"Ingen varmeinstallationer")</f>
        <v>Centralvarme fra eget anlæg, et-kammer fyr</v>
      </c>
      <c r="I3589" s="1" t="str">
        <f ca="1">IFERROR(INDEX(Opvarmningsmiddel!B:B,MATCH(INDIRECT($A$1&amp;"M"&amp;A3589)*1,Opvarmningsmiddel!A:A,0)),"")</f>
        <v>Naturgas</v>
      </c>
      <c r="J3589" s="1">
        <f t="shared" ca="1" si="735"/>
        <v>0</v>
      </c>
      <c r="K3589" s="1" t="str">
        <f ca="1">IFERROR(INDEX(Relationstabel!$C$3:$K$10,MATCH(VALUE(INDIRECT($A$1&amp;"L"&amp;A3589)),Relationstabel!$A$3:$A$10,0),MATCH(IFERROR(VALUE(INDIRECT($A$1&amp;"M"&amp;A3589)),0),Relationstabel!$C$1:$K$1,0)),"Ingen varmeinstallationer")</f>
        <v>Naturgas</v>
      </c>
      <c r="L3589" s="1" t="str">
        <f ca="1">INDEX(Anvendelseskode!B:B,MATCH($E3589,Anvendelseskode!$A:$A,0))</f>
        <v>Række-, kæde-, dobbelthus (lodret adskillelse mellem enhederne)</v>
      </c>
      <c r="M3589" s="1" t="str">
        <f ca="1">INDEX(Anvendelseskode!C:C,MATCH($E3589,Anvendelseskode!$A:$A,0))</f>
        <v>Række-, kæde og dobbelthuse</v>
      </c>
      <c r="N3589" s="1" t="str">
        <f ca="1">INDEX(Anvendelseskode!D:D,MATCH($E3589,Anvendelseskode!$A:$A,0))</f>
        <v>Private husholdninger</v>
      </c>
      <c r="O3589" s="1" t="str">
        <f ca="1">IFERROR(INDEX(SBi!$2:$2,MATCH(G3589,SBi!$1:$1,1)),SBi!$K$2)</f>
        <v>1961-1972</v>
      </c>
      <c r="P3589" s="1">
        <f ca="1">IFERROR(INDEX(SBi!$C$3:$K$28,MATCH(E3589,SBi!$B$3:$B$28,0),MATCH(O3589,SBi!$C$2:$K$2,0)),0)</f>
        <v>119.9</v>
      </c>
      <c r="Q3589" s="19">
        <f t="shared" ca="1" si="736"/>
        <v>12.109900000000001</v>
      </c>
      <c r="R3589" s="19" t="str">
        <f ca="1">IFERROR(INDEX(VpD!$2:$2,MATCH(G3589,VpD!$1:$1,1)),VpD!$I$2)</f>
        <v>1961-1972</v>
      </c>
      <c r="S3589" s="1">
        <f ca="1">IFERROR(INDEX(VpD!$C$3:$I$27,MATCH(E3589,VpD!$B$3:$B$27,0),MATCH(R3589,VpD!$C$2:$I$2,0)),0)</f>
        <v>120</v>
      </c>
      <c r="T3589" s="19">
        <f t="shared" ca="1" si="737"/>
        <v>12.12</v>
      </c>
      <c r="U3589" s="14" t="str">
        <f t="shared" ca="1" si="738"/>
        <v xml:space="preserve">713807.3 </v>
      </c>
      <c r="V3589" s="14" t="str">
        <f t="shared" ca="1" si="739"/>
        <v>6169333.31</v>
      </c>
      <c r="W3589" s="14" t="str">
        <f t="shared" ca="1" si="740"/>
        <v>POINT(713807.3 6169333.31)</v>
      </c>
      <c r="X3589" s="14" t="str">
        <f>IFERROR(INDEX(BygningOmraade!B:B,MATCH(A3589,BygningOmraade!A:A,0)),"")</f>
        <v/>
      </c>
    </row>
    <row r="3590" spans="1:24" s="14" customFormat="1" x14ac:dyDescent="0.25">
      <c r="A3590" s="14">
        <f t="shared" si="728"/>
        <v>3590</v>
      </c>
      <c r="B3590" s="14" t="str">
        <f t="shared" ca="1" si="729"/>
        <v>d3c5c53a-5fd4-439e-abaf-9631c04a40fa</v>
      </c>
      <c r="C3590" s="14" t="str">
        <f t="shared" ca="1" si="730"/>
        <v>0a3f507e-1c0a-32b8-e044-0003ba298018</v>
      </c>
      <c r="D3590" s="14">
        <f t="shared" ca="1" si="731"/>
        <v>997020</v>
      </c>
      <c r="E3590" s="1">
        <f t="shared" ca="1" si="732"/>
        <v>130</v>
      </c>
      <c r="F3590" s="1">
        <f t="shared" ca="1" si="733"/>
        <v>150</v>
      </c>
      <c r="G3590" s="1">
        <f t="shared" ca="1" si="734"/>
        <v>1979</v>
      </c>
      <c r="H3590" s="1" t="str">
        <f ca="1">IFERROR(INDEX(Varmeinstallation!B:B,MATCH(INDIRECT($A$1&amp;"L"&amp;A3590)*1,Varmeinstallation!A:A,0)),"Ingen varmeinstallationer")</f>
        <v>Fjernvarme/blokvarme (radiatorsystemer eller varmluftanlæg)</v>
      </c>
      <c r="I3590" s="1" t="str">
        <f ca="1">IFERROR(INDEX(Opvarmningsmiddel!B:B,MATCH(INDIRECT($A$1&amp;"M"&amp;A3590)*1,Opvarmningsmiddel!A:A,0)),"")</f>
        <v/>
      </c>
      <c r="J3590" s="1">
        <f t="shared" ca="1" si="735"/>
        <v>0</v>
      </c>
      <c r="K3590" s="1" t="str">
        <f ca="1">IFERROR(INDEX(Relationstabel!$C$3:$K$10,MATCH(VALUE(INDIRECT($A$1&amp;"L"&amp;A3590)),Relationstabel!$A$3:$A$10,0),MATCH(IFERROR(VALUE(INDIRECT($A$1&amp;"M"&amp;A3590)),0),Relationstabel!$C$1:$K$1,0)),"Ingen varmeinstallationer")</f>
        <v>Fjernvarme/ Blokvarme</v>
      </c>
      <c r="L3590" s="1" t="str">
        <f ca="1">INDEX(Anvendelseskode!B:B,MATCH($E3590,Anvendelseskode!$A:$A,0))</f>
        <v>Række-, kæde-, dobbelthus (lodret adskillelse mellem enhederne)</v>
      </c>
      <c r="M3590" s="1" t="str">
        <f ca="1">INDEX(Anvendelseskode!C:C,MATCH($E3590,Anvendelseskode!$A:$A,0))</f>
        <v>Række-, kæde og dobbelthuse</v>
      </c>
      <c r="N3590" s="1" t="str">
        <f ca="1">INDEX(Anvendelseskode!D:D,MATCH($E3590,Anvendelseskode!$A:$A,0))</f>
        <v>Private husholdninger</v>
      </c>
      <c r="O3590" s="1" t="str">
        <f ca="1">IFERROR(INDEX(SBi!$2:$2,MATCH(G3590,SBi!$1:$1,1)),SBi!$K$2)</f>
        <v>1979-1998</v>
      </c>
      <c r="P3590" s="1">
        <f ca="1">IFERROR(INDEX(SBi!$C$3:$K$28,MATCH(E3590,SBi!$B$3:$B$28,0),MATCH(O3590,SBi!$C$2:$K$2,0)),0)</f>
        <v>96.8</v>
      </c>
      <c r="Q3590" s="19">
        <f t="shared" ca="1" si="736"/>
        <v>14.52</v>
      </c>
      <c r="R3590" s="19" t="str">
        <f ca="1">IFERROR(INDEX(VpD!$2:$2,MATCH(G3590,VpD!$1:$1,1)),VpD!$I$2)</f>
        <v>1979-1998</v>
      </c>
      <c r="S3590" s="1">
        <f ca="1">IFERROR(INDEX(VpD!$C$3:$I$27,MATCH(E3590,VpD!$B$3:$B$27,0),MATCH(R3590,VpD!$C$2:$I$2,0)),0)</f>
        <v>74</v>
      </c>
      <c r="T3590" s="19">
        <f t="shared" ca="1" si="737"/>
        <v>11.1</v>
      </c>
      <c r="U3590" s="14" t="str">
        <f t="shared" ca="1" si="738"/>
        <v xml:space="preserve">713598.19 </v>
      </c>
      <c r="V3590" s="14" t="str">
        <f t="shared" ca="1" si="739"/>
        <v>6169261.23</v>
      </c>
      <c r="W3590" s="14" t="str">
        <f t="shared" ca="1" si="740"/>
        <v>POINT(713598.19 6169261.23)</v>
      </c>
      <c r="X3590" s="14" t="str">
        <f>IFERROR(INDEX(BygningOmraade!B:B,MATCH(A3590,BygningOmraade!A:A,0)),"")</f>
        <v/>
      </c>
    </row>
    <row r="3591" spans="1:24" s="14" customFormat="1" x14ac:dyDescent="0.25">
      <c r="A3591" s="14">
        <f t="shared" si="728"/>
        <v>3591</v>
      </c>
      <c r="B3591" s="14" t="str">
        <f t="shared" ca="1" si="729"/>
        <v>d3ca4544-5f31-4a4c-8bc3-c70a4adc5175</v>
      </c>
      <c r="C3591" s="14" t="str">
        <f t="shared" ca="1" si="730"/>
        <v>0a3f507e-22a0-32b8-e044-0003ba298018</v>
      </c>
      <c r="D3591" s="14">
        <f t="shared" ca="1" si="731"/>
        <v>995585</v>
      </c>
      <c r="E3591" s="1">
        <f t="shared" ca="1" si="732"/>
        <v>120</v>
      </c>
      <c r="F3591" s="1">
        <f t="shared" ca="1" si="733"/>
        <v>156</v>
      </c>
      <c r="G3591" s="1">
        <f t="shared" ca="1" si="734"/>
        <v>1972</v>
      </c>
      <c r="H3591" s="1" t="str">
        <f ca="1">IFERROR(INDEX(Varmeinstallation!B:B,MATCH(INDIRECT($A$1&amp;"L"&amp;A3591)*1,Varmeinstallation!A:A,0)),"Ingen varmeinstallationer")</f>
        <v>Centralvarme fra eget anlæg, et-kammer fyr</v>
      </c>
      <c r="I3591" s="1" t="str">
        <f ca="1">IFERROR(INDEX(Opvarmningsmiddel!B:B,MATCH(INDIRECT($A$1&amp;"M"&amp;A3591)*1,Opvarmningsmiddel!A:A,0)),"")</f>
        <v>Naturgas</v>
      </c>
      <c r="J3591" s="1">
        <f t="shared" ca="1" si="735"/>
        <v>0</v>
      </c>
      <c r="K3591" s="1" t="str">
        <f ca="1">IFERROR(INDEX(Relationstabel!$C$3:$K$10,MATCH(VALUE(INDIRECT($A$1&amp;"L"&amp;A3591)),Relationstabel!$A$3:$A$10,0),MATCH(IFERROR(VALUE(INDIRECT($A$1&amp;"M"&amp;A3591)),0),Relationstabel!$C$1:$K$1,0)),"Ingen varmeinstallationer")</f>
        <v>Naturgas</v>
      </c>
      <c r="L3591" s="1" t="str">
        <f ca="1">INDEX(Anvendelseskode!B:B,MATCH($E3591,Anvendelseskode!$A:$A,0))</f>
        <v>Fritliggende enfamilieshus (parcelhus)</v>
      </c>
      <c r="M3591" s="1" t="str">
        <f ca="1">INDEX(Anvendelseskode!C:C,MATCH($E3591,Anvendelseskode!$A:$A,0))</f>
        <v>Parcelhuse</v>
      </c>
      <c r="N3591" s="1" t="str">
        <f ca="1">INDEX(Anvendelseskode!D:D,MATCH($E3591,Anvendelseskode!$A:$A,0))</f>
        <v>Private husholdninger</v>
      </c>
      <c r="O3591" s="1" t="str">
        <f ca="1">IFERROR(INDEX(SBi!$2:$2,MATCH(G3591,SBi!$1:$1,1)),SBi!$K$2)</f>
        <v>1961-1972</v>
      </c>
      <c r="P3591" s="1">
        <f ca="1">IFERROR(INDEX(SBi!$C$3:$K$28,MATCH(E3591,SBi!$B$3:$B$28,0),MATCH(O3591,SBi!$C$2:$K$2,0)),0)</f>
        <v>134.30000000000001</v>
      </c>
      <c r="Q3591" s="19">
        <f t="shared" ca="1" si="736"/>
        <v>20.950800000000005</v>
      </c>
      <c r="R3591" s="19" t="str">
        <f ca="1">IFERROR(INDEX(VpD!$2:$2,MATCH(G3591,VpD!$1:$1,1)),VpD!$I$2)</f>
        <v>1961-1972</v>
      </c>
      <c r="S3591" s="1">
        <f ca="1">IFERROR(INDEX(VpD!$C$3:$I$27,MATCH(E3591,VpD!$B$3:$B$27,0),MATCH(R3591,VpD!$C$2:$I$2,0)),0)</f>
        <v>143</v>
      </c>
      <c r="T3591" s="19">
        <f t="shared" ca="1" si="737"/>
        <v>22.308</v>
      </c>
      <c r="U3591" s="14" t="str">
        <f t="shared" ca="1" si="738"/>
        <v xml:space="preserve">711881.13 </v>
      </c>
      <c r="V3591" s="14" t="str">
        <f t="shared" ca="1" si="739"/>
        <v>6171911.58</v>
      </c>
      <c r="W3591" s="14" t="str">
        <f t="shared" ca="1" si="740"/>
        <v>POINT(711881.13 6171911.58)</v>
      </c>
      <c r="X3591" s="14" t="str">
        <f>IFERROR(INDEX(BygningOmraade!B:B,MATCH(A3591,BygningOmraade!A:A,0)),"")</f>
        <v/>
      </c>
    </row>
    <row r="3592" spans="1:24" s="14" customFormat="1" x14ac:dyDescent="0.25">
      <c r="A3592" s="14">
        <f t="shared" si="728"/>
        <v>3592</v>
      </c>
      <c r="B3592" s="14" t="str">
        <f t="shared" ca="1" si="729"/>
        <v>d3cff5f4-dec7-45b3-8159-71a0eced66c3</v>
      </c>
      <c r="C3592" s="14" t="str">
        <f t="shared" ca="1" si="730"/>
        <v>0a3f507e-2497-32b8-e044-0003ba298018</v>
      </c>
      <c r="D3592" s="14">
        <f t="shared" ca="1" si="731"/>
        <v>994093</v>
      </c>
      <c r="E3592" s="1">
        <f t="shared" ca="1" si="732"/>
        <v>210</v>
      </c>
      <c r="F3592" s="1">
        <f t="shared" ca="1" si="733"/>
        <v>507</v>
      </c>
      <c r="G3592" s="1">
        <f t="shared" ca="1" si="734"/>
        <v>1991</v>
      </c>
      <c r="H3592" s="1" t="str">
        <f ca="1">IFERROR(INDEX(Varmeinstallation!B:B,MATCH(INDIRECT($A$1&amp;"L"&amp;A3592)*1,Varmeinstallation!A:A,0)),"Ingen varmeinstallationer")</f>
        <v>Ingen varmeinstallationer</v>
      </c>
      <c r="I3592" s="1" t="str">
        <f ca="1">IFERROR(INDEX(Opvarmningsmiddel!B:B,MATCH(INDIRECT($A$1&amp;"M"&amp;A3592)*1,Opvarmningsmiddel!A:A,0)),"")</f>
        <v/>
      </c>
      <c r="J3592" s="1">
        <f t="shared" ca="1" si="735"/>
        <v>0</v>
      </c>
      <c r="K3592" s="1" t="str">
        <f ca="1">IFERROR(INDEX(Relationstabel!$C$3:$K$10,MATCH(VALUE(INDIRECT($A$1&amp;"L"&amp;A3592)),Relationstabel!$A$3:$A$10,0),MATCH(IFERROR(VALUE(INDIRECT($A$1&amp;"M"&amp;A3592)),0),Relationstabel!$C$1:$K$1,0)),"Ingen varmeinstallationer")</f>
        <v>Ingen varmeinstallation</v>
      </c>
      <c r="L3592" s="1" t="str">
        <f ca="1">INDEX(Anvendelseskode!B:B,MATCH($E3592,Anvendelseskode!$A:$A,0))</f>
        <v>Bygning til erhvervsmæssig produktion vedrørende landbrug, gartneri, råstofudvinding o.lign</v>
      </c>
      <c r="M3592" s="1" t="str">
        <f ca="1">INDEX(Anvendelseskode!C:C,MATCH($E3592,Anvendelseskode!$A:$A,0))</f>
        <v>Avls- og driftsbygning</v>
      </c>
      <c r="N3592" s="1" t="str">
        <f ca="1">INDEX(Anvendelseskode!D:D,MATCH($E3592,Anvendelseskode!$A:$A,0))</f>
        <v>Landbrug og gartneri</v>
      </c>
      <c r="O3592" s="1" t="str">
        <f ca="1">IFERROR(INDEX(SBi!$2:$2,MATCH(G3592,SBi!$1:$1,1)),SBi!$K$2)</f>
        <v>1979-1998</v>
      </c>
      <c r="P3592" s="1">
        <f ca="1">IFERROR(INDEX(SBi!$C$3:$K$28,MATCH(E3592,SBi!$B$3:$B$28,0),MATCH(O3592,SBi!$C$2:$K$2,0)),0)</f>
        <v>22</v>
      </c>
      <c r="Q3592" s="19">
        <f t="shared" ca="1" si="736"/>
        <v>11.154</v>
      </c>
      <c r="R3592" s="19" t="str">
        <f ca="1">IFERROR(INDEX(VpD!$2:$2,MATCH(G3592,VpD!$1:$1,1)),VpD!$I$2)</f>
        <v>1979-1998</v>
      </c>
      <c r="S3592" s="1">
        <f ca="1">IFERROR(INDEX(VpD!$C$3:$I$27,MATCH(E3592,VpD!$B$3:$B$27,0),MATCH(R3592,VpD!$C$2:$I$2,0)),0)</f>
        <v>22</v>
      </c>
      <c r="T3592" s="19">
        <f t="shared" ca="1" si="737"/>
        <v>11.154</v>
      </c>
      <c r="U3592" s="14" t="str">
        <f t="shared" ca="1" si="738"/>
        <v xml:space="preserve">711356.79 </v>
      </c>
      <c r="V3592" s="14" t="str">
        <f t="shared" ca="1" si="739"/>
        <v>6170913.18</v>
      </c>
      <c r="W3592" s="14" t="str">
        <f t="shared" ca="1" si="740"/>
        <v>POINT(711356.79 6170913.18)</v>
      </c>
      <c r="X3592" s="14" t="str">
        <f>IFERROR(INDEX(BygningOmraade!B:B,MATCH(A3592,BygningOmraade!A:A,0)),"")</f>
        <v/>
      </c>
    </row>
    <row r="3593" spans="1:24" s="14" customFormat="1" x14ac:dyDescent="0.25">
      <c r="A3593" s="14">
        <f t="shared" si="728"/>
        <v>3593</v>
      </c>
      <c r="B3593" s="14" t="str">
        <f t="shared" ca="1" si="729"/>
        <v>d3dfc723-0508-4cf9-964b-cd8c8a3f37b6</v>
      </c>
      <c r="C3593" s="14" t="str">
        <f t="shared" ca="1" si="730"/>
        <v>e78b682b-33ce-4b2f-93f8-bfa4ce984acd</v>
      </c>
      <c r="D3593" s="14">
        <f t="shared" ca="1" si="731"/>
        <v>100098572</v>
      </c>
      <c r="E3593" s="1">
        <f t="shared" ca="1" si="732"/>
        <v>130</v>
      </c>
      <c r="F3593" s="1">
        <f t="shared" ca="1" si="733"/>
        <v>130</v>
      </c>
      <c r="G3593" s="1">
        <f t="shared" ca="1" si="734"/>
        <v>2017</v>
      </c>
      <c r="H3593" s="1" t="str">
        <f ca="1">IFERROR(INDEX(Varmeinstallation!B:B,MATCH(INDIRECT($A$1&amp;"L"&amp;A3593)*1,Varmeinstallation!A:A,0)),"Ingen varmeinstallationer")</f>
        <v>Fjernvarme/blokvarme (radiatorsystemer eller varmluftanlæg)</v>
      </c>
      <c r="I3593" s="1" t="str">
        <f ca="1">IFERROR(INDEX(Opvarmningsmiddel!B:B,MATCH(INDIRECT($A$1&amp;"M"&amp;A3593)*1,Opvarmningsmiddel!A:A,0)),"")</f>
        <v/>
      </c>
      <c r="J3593" s="1">
        <f t="shared" ca="1" si="735"/>
        <v>0</v>
      </c>
      <c r="K3593" s="1" t="str">
        <f ca="1">IFERROR(INDEX(Relationstabel!$C$3:$K$10,MATCH(VALUE(INDIRECT($A$1&amp;"L"&amp;A3593)),Relationstabel!$A$3:$A$10,0),MATCH(IFERROR(VALUE(INDIRECT($A$1&amp;"M"&amp;A3593)),0),Relationstabel!$C$1:$K$1,0)),"Ingen varmeinstallationer")</f>
        <v>Fjernvarme/ Blokvarme</v>
      </c>
      <c r="L3593" s="1" t="str">
        <f ca="1">INDEX(Anvendelseskode!B:B,MATCH($E3593,Anvendelseskode!$A:$A,0))</f>
        <v>Række-, kæde-, dobbelthus (lodret adskillelse mellem enhederne)</v>
      </c>
      <c r="M3593" s="1" t="str">
        <f ca="1">INDEX(Anvendelseskode!C:C,MATCH($E3593,Anvendelseskode!$A:$A,0))</f>
        <v>Række-, kæde og dobbelthuse</v>
      </c>
      <c r="N3593" s="1" t="str">
        <f ca="1">INDEX(Anvendelseskode!D:D,MATCH($E3593,Anvendelseskode!$A:$A,0))</f>
        <v>Private husholdninger</v>
      </c>
      <c r="O3593" s="1" t="str">
        <f ca="1">IFERROR(INDEX(SBi!$2:$2,MATCH(G3593,SBi!$1:$1,1)),SBi!$K$2)</f>
        <v>Efter 2006</v>
      </c>
      <c r="P3593" s="1">
        <f ca="1">IFERROR(INDEX(SBi!$C$3:$K$28,MATCH(E3593,SBi!$B$3:$B$28,0),MATCH(O3593,SBi!$C$2:$K$2,0)),0)</f>
        <v>66.400000000000006</v>
      </c>
      <c r="Q3593" s="19">
        <f t="shared" ca="1" si="736"/>
        <v>8.6319999999999997</v>
      </c>
      <c r="R3593" s="19" t="str">
        <f ca="1">IFERROR(INDEX(VpD!$2:$2,MATCH(G3593,VpD!$1:$1,1)),VpD!$I$2)</f>
        <v>&gt;1998</v>
      </c>
      <c r="S3593" s="1">
        <f ca="1">IFERROR(INDEX(VpD!$C$3:$I$27,MATCH(E3593,VpD!$B$3:$B$27,0),MATCH(R3593,VpD!$C$2:$I$2,0)),0)</f>
        <v>65</v>
      </c>
      <c r="T3593" s="19">
        <f t="shared" ca="1" si="737"/>
        <v>8.4499999999999993</v>
      </c>
      <c r="U3593" s="14" t="str">
        <f t="shared" ca="1" si="738"/>
        <v xml:space="preserve">711618.97 </v>
      </c>
      <c r="V3593" s="14" t="str">
        <f t="shared" ca="1" si="739"/>
        <v>6172763.03</v>
      </c>
      <c r="W3593" s="14" t="str">
        <f t="shared" ca="1" si="740"/>
        <v>POINT(711618.97 6172763.03)</v>
      </c>
      <c r="X3593" s="14" t="str">
        <f>IFERROR(INDEX(BygningOmraade!B:B,MATCH(A3593,BygningOmraade!A:A,0)),"")</f>
        <v/>
      </c>
    </row>
    <row r="3594" spans="1:24" s="14" customFormat="1" x14ac:dyDescent="0.25">
      <c r="A3594" s="14">
        <f t="shared" si="728"/>
        <v>3594</v>
      </c>
      <c r="B3594" s="14" t="str">
        <f t="shared" ca="1" si="729"/>
        <v>d3ed9604-aabe-4951-82c5-4788710e6bd7</v>
      </c>
      <c r="C3594" s="14" t="str">
        <f t="shared" ca="1" si="730"/>
        <v>0a3f507e-1ca0-32b8-e044-0003ba298018</v>
      </c>
      <c r="D3594" s="14">
        <f t="shared" ca="1" si="731"/>
        <v>997457</v>
      </c>
      <c r="E3594" s="1">
        <f t="shared" ca="1" si="732"/>
        <v>130</v>
      </c>
      <c r="F3594" s="1">
        <f t="shared" ca="1" si="733"/>
        <v>166</v>
      </c>
      <c r="G3594" s="1">
        <f t="shared" ca="1" si="734"/>
        <v>2005</v>
      </c>
      <c r="H3594" s="1" t="str">
        <f ca="1">IFERROR(INDEX(Varmeinstallation!B:B,MATCH(INDIRECT($A$1&amp;"L"&amp;A3594)*1,Varmeinstallation!A:A,0)),"Ingen varmeinstallationer")</f>
        <v>Centralvarme fra eget anlæg, et-kammer fyr</v>
      </c>
      <c r="I3594" s="1" t="str">
        <f ca="1">IFERROR(INDEX(Opvarmningsmiddel!B:B,MATCH(INDIRECT($A$1&amp;"M"&amp;A3594)*1,Opvarmningsmiddel!A:A,0)),"")</f>
        <v>Naturgas</v>
      </c>
      <c r="J3594" s="1">
        <f t="shared" ca="1" si="735"/>
        <v>90</v>
      </c>
      <c r="K3594" s="1" t="str">
        <f ca="1">IFERROR(INDEX(Relationstabel!$C$3:$K$10,MATCH(VALUE(INDIRECT($A$1&amp;"L"&amp;A3594)),Relationstabel!$A$3:$A$10,0),MATCH(IFERROR(VALUE(INDIRECT($A$1&amp;"M"&amp;A3594)),0),Relationstabel!$C$1:$K$1,0)),"Ingen varmeinstallationer")</f>
        <v>Naturgas</v>
      </c>
      <c r="L3594" s="1" t="str">
        <f ca="1">INDEX(Anvendelseskode!B:B,MATCH($E3594,Anvendelseskode!$A:$A,0))</f>
        <v>Række-, kæde-, dobbelthus (lodret adskillelse mellem enhederne)</v>
      </c>
      <c r="M3594" s="1" t="str">
        <f ca="1">INDEX(Anvendelseskode!C:C,MATCH($E3594,Anvendelseskode!$A:$A,0))</f>
        <v>Række-, kæde og dobbelthuse</v>
      </c>
      <c r="N3594" s="1" t="str">
        <f ca="1">INDEX(Anvendelseskode!D:D,MATCH($E3594,Anvendelseskode!$A:$A,0))</f>
        <v>Private husholdninger</v>
      </c>
      <c r="O3594" s="1" t="str">
        <f ca="1">IFERROR(INDEX(SBi!$2:$2,MATCH(G3594,SBi!$1:$1,1)),SBi!$K$2)</f>
        <v>1999-2006</v>
      </c>
      <c r="P3594" s="1">
        <f ca="1">IFERROR(INDEX(SBi!$C$3:$K$28,MATCH(E3594,SBi!$B$3:$B$28,0),MATCH(O3594,SBi!$C$2:$K$2,0)),0)</f>
        <v>81.5</v>
      </c>
      <c r="Q3594" s="19">
        <f t="shared" ca="1" si="736"/>
        <v>13.529</v>
      </c>
      <c r="R3594" s="19" t="str">
        <f ca="1">IFERROR(INDEX(VpD!$2:$2,MATCH(G3594,VpD!$1:$1,1)),VpD!$I$2)</f>
        <v>&gt;1998</v>
      </c>
      <c r="S3594" s="1">
        <f ca="1">IFERROR(INDEX(VpD!$C$3:$I$27,MATCH(E3594,VpD!$B$3:$B$27,0),MATCH(R3594,VpD!$C$2:$I$2,0)),0)</f>
        <v>65</v>
      </c>
      <c r="T3594" s="19">
        <f t="shared" ca="1" si="737"/>
        <v>10.79</v>
      </c>
      <c r="U3594" s="14" t="str">
        <f t="shared" ca="1" si="738"/>
        <v xml:space="preserve">713969.84 </v>
      </c>
      <c r="V3594" s="14" t="str">
        <f t="shared" ca="1" si="739"/>
        <v>6168739.9</v>
      </c>
      <c r="W3594" s="14" t="str">
        <f t="shared" ca="1" si="740"/>
        <v>POINT(713969.84 6168739.9)</v>
      </c>
      <c r="X3594" s="14" t="str">
        <f>IFERROR(INDEX(BygningOmraade!B:B,MATCH(A3594,BygningOmraade!A:A,0)),"")</f>
        <v/>
      </c>
    </row>
    <row r="3595" spans="1:24" s="14" customFormat="1" x14ac:dyDescent="0.25">
      <c r="A3595" s="14">
        <f t="shared" si="728"/>
        <v>3595</v>
      </c>
      <c r="B3595" s="14" t="str">
        <f t="shared" ca="1" si="729"/>
        <v>d4591f68-5cbc-4353-9282-9008a92290f7</v>
      </c>
      <c r="C3595" s="14" t="str">
        <f t="shared" ca="1" si="730"/>
        <v>0a3f507e-2350-32b8-e044-0003ba298018</v>
      </c>
      <c r="D3595" s="14">
        <f t="shared" ca="1" si="731"/>
        <v>995665</v>
      </c>
      <c r="E3595" s="1">
        <f t="shared" ca="1" si="732"/>
        <v>120</v>
      </c>
      <c r="F3595" s="1">
        <f t="shared" ca="1" si="733"/>
        <v>142</v>
      </c>
      <c r="G3595" s="1">
        <f t="shared" ca="1" si="734"/>
        <v>1978</v>
      </c>
      <c r="H3595" s="1" t="str">
        <f ca="1">IFERROR(INDEX(Varmeinstallation!B:B,MATCH(INDIRECT($A$1&amp;"L"&amp;A3595)*1,Varmeinstallation!A:A,0)),"Ingen varmeinstallationer")</f>
        <v>Centralvarme fra eget anlæg, et-kammer fyr</v>
      </c>
      <c r="I3595" s="1" t="str">
        <f ca="1">IFERROR(INDEX(Opvarmningsmiddel!B:B,MATCH(INDIRECT($A$1&amp;"M"&amp;A3595)*1,Opvarmningsmiddel!A:A,0)),"")</f>
        <v>Anden opvarmning end el, gas, flydende/fast brændsel og halm</v>
      </c>
      <c r="J3595" s="1">
        <f t="shared" ca="1" si="735"/>
        <v>0</v>
      </c>
      <c r="K3595" s="1" t="str">
        <f ca="1">IFERROR(INDEX(Relationstabel!$C$3:$K$10,MATCH(VALUE(INDIRECT($A$1&amp;"L"&amp;A3595)),Relationstabel!$A$3:$A$10,0),MATCH(IFERROR(VALUE(INDIRECT($A$1&amp;"M"&amp;A3595)),0),Relationstabel!$C$1:$K$1,0)),"Ingen varmeinstallationer")</f>
        <v>Biomasse</v>
      </c>
      <c r="L3595" s="1" t="str">
        <f ca="1">INDEX(Anvendelseskode!B:B,MATCH($E3595,Anvendelseskode!$A:$A,0))</f>
        <v>Fritliggende enfamilieshus (parcelhus)</v>
      </c>
      <c r="M3595" s="1" t="str">
        <f ca="1">INDEX(Anvendelseskode!C:C,MATCH($E3595,Anvendelseskode!$A:$A,0))</f>
        <v>Parcelhuse</v>
      </c>
      <c r="N3595" s="1" t="str">
        <f ca="1">INDEX(Anvendelseskode!D:D,MATCH($E3595,Anvendelseskode!$A:$A,0))</f>
        <v>Private husholdninger</v>
      </c>
      <c r="O3595" s="1" t="str">
        <f ca="1">IFERROR(INDEX(SBi!$2:$2,MATCH(G3595,SBi!$1:$1,1)),SBi!$K$2)</f>
        <v>1973-1978</v>
      </c>
      <c r="P3595" s="1">
        <f ca="1">IFERROR(INDEX(SBi!$C$3:$K$28,MATCH(E3595,SBi!$B$3:$B$28,0),MATCH(O3595,SBi!$C$2:$K$2,0)),0)</f>
        <v>119.8</v>
      </c>
      <c r="Q3595" s="19">
        <f t="shared" ca="1" si="736"/>
        <v>17.011599999999998</v>
      </c>
      <c r="R3595" s="19" t="str">
        <f ca="1">IFERROR(INDEX(VpD!$2:$2,MATCH(G3595,VpD!$1:$1,1)),VpD!$I$2)</f>
        <v>1973-1978</v>
      </c>
      <c r="S3595" s="1">
        <f ca="1">IFERROR(INDEX(VpD!$C$3:$I$27,MATCH(E3595,VpD!$B$3:$B$27,0),MATCH(R3595,VpD!$C$2:$I$2,0)),0)</f>
        <v>117</v>
      </c>
      <c r="T3595" s="19">
        <f t="shared" ca="1" si="737"/>
        <v>16.614000000000001</v>
      </c>
      <c r="U3595" s="14" t="str">
        <f t="shared" ca="1" si="738"/>
        <v xml:space="preserve">712342.54 </v>
      </c>
      <c r="V3595" s="14" t="str">
        <f t="shared" ca="1" si="739"/>
        <v>6169022.38</v>
      </c>
      <c r="W3595" s="14" t="str">
        <f t="shared" ca="1" si="740"/>
        <v>POINT(712342.54 6169022.38)</v>
      </c>
      <c r="X3595" s="14" t="str">
        <f>IFERROR(INDEX(BygningOmraade!B:B,MATCH(A3595,BygningOmraade!A:A,0)),"")</f>
        <v/>
      </c>
    </row>
    <row r="3596" spans="1:24" s="14" customFormat="1" x14ac:dyDescent="0.25">
      <c r="A3596" s="14">
        <f t="shared" si="728"/>
        <v>3596</v>
      </c>
      <c r="B3596" s="14" t="str">
        <f t="shared" ca="1" si="729"/>
        <v>d46101b0-0ab4-423d-9f92-0a40fffd1a3e</v>
      </c>
      <c r="C3596" s="14" t="str">
        <f t="shared" ca="1" si="730"/>
        <v>0a3f507e-1ff1-32b8-e044-0003ba298018</v>
      </c>
      <c r="D3596" s="14">
        <f t="shared" ca="1" si="731"/>
        <v>993726</v>
      </c>
      <c r="E3596" s="1">
        <f t="shared" ca="1" si="732"/>
        <v>120</v>
      </c>
      <c r="F3596" s="1">
        <f t="shared" ca="1" si="733"/>
        <v>109</v>
      </c>
      <c r="G3596" s="1">
        <f t="shared" ca="1" si="734"/>
        <v>1973</v>
      </c>
      <c r="H3596" s="1" t="str">
        <f ca="1">IFERROR(INDEX(Varmeinstallation!B:B,MATCH(INDIRECT($A$1&amp;"L"&amp;A3596)*1,Varmeinstallation!A:A,0)),"Ingen varmeinstallationer")</f>
        <v>Centralvarme fra eget anlæg, et-kammer fyr</v>
      </c>
      <c r="I3596" s="1" t="str">
        <f ca="1">IFERROR(INDEX(Opvarmningsmiddel!B:B,MATCH(INDIRECT($A$1&amp;"M"&amp;A3596)*1,Opvarmningsmiddel!A:A,0)),"")</f>
        <v>Naturgas</v>
      </c>
      <c r="J3596" s="1">
        <f t="shared" ca="1" si="735"/>
        <v>0</v>
      </c>
      <c r="K3596" s="1" t="str">
        <f ca="1">IFERROR(INDEX(Relationstabel!$C$3:$K$10,MATCH(VALUE(INDIRECT($A$1&amp;"L"&amp;A3596)),Relationstabel!$A$3:$A$10,0),MATCH(IFERROR(VALUE(INDIRECT($A$1&amp;"M"&amp;A3596)),0),Relationstabel!$C$1:$K$1,0)),"Ingen varmeinstallationer")</f>
        <v>Naturgas</v>
      </c>
      <c r="L3596" s="1" t="str">
        <f ca="1">INDEX(Anvendelseskode!B:B,MATCH($E3596,Anvendelseskode!$A:$A,0))</f>
        <v>Fritliggende enfamilieshus (parcelhus)</v>
      </c>
      <c r="M3596" s="1" t="str">
        <f ca="1">INDEX(Anvendelseskode!C:C,MATCH($E3596,Anvendelseskode!$A:$A,0))</f>
        <v>Parcelhuse</v>
      </c>
      <c r="N3596" s="1" t="str">
        <f ca="1">INDEX(Anvendelseskode!D:D,MATCH($E3596,Anvendelseskode!$A:$A,0))</f>
        <v>Private husholdninger</v>
      </c>
      <c r="O3596" s="1" t="str">
        <f ca="1">IFERROR(INDEX(SBi!$2:$2,MATCH(G3596,SBi!$1:$1,1)),SBi!$K$2)</f>
        <v>1973-1978</v>
      </c>
      <c r="P3596" s="1">
        <f ca="1">IFERROR(INDEX(SBi!$C$3:$K$28,MATCH(E3596,SBi!$B$3:$B$28,0),MATCH(O3596,SBi!$C$2:$K$2,0)),0)</f>
        <v>119.8</v>
      </c>
      <c r="Q3596" s="19">
        <f t="shared" ca="1" si="736"/>
        <v>13.058199999999999</v>
      </c>
      <c r="R3596" s="19" t="str">
        <f ca="1">IFERROR(INDEX(VpD!$2:$2,MATCH(G3596,VpD!$1:$1,1)),VpD!$I$2)</f>
        <v>1973-1978</v>
      </c>
      <c r="S3596" s="1">
        <f ca="1">IFERROR(INDEX(VpD!$C$3:$I$27,MATCH(E3596,VpD!$B$3:$B$27,0),MATCH(R3596,VpD!$C$2:$I$2,0)),0)</f>
        <v>117</v>
      </c>
      <c r="T3596" s="19">
        <f t="shared" ca="1" si="737"/>
        <v>12.753</v>
      </c>
      <c r="U3596" s="14" t="str">
        <f t="shared" ca="1" si="738"/>
        <v xml:space="preserve">710863.81 </v>
      </c>
      <c r="V3596" s="14" t="str">
        <f t="shared" ca="1" si="739"/>
        <v>6171732</v>
      </c>
      <c r="W3596" s="14" t="str">
        <f t="shared" ca="1" si="740"/>
        <v>POINT(710863.81 6171732)</v>
      </c>
      <c r="X3596" s="14" t="str">
        <f>IFERROR(INDEX(BygningOmraade!B:B,MATCH(A3596,BygningOmraade!A:A,0)),"")</f>
        <v/>
      </c>
    </row>
    <row r="3597" spans="1:24" s="14" customFormat="1" x14ac:dyDescent="0.25">
      <c r="A3597" s="14">
        <f t="shared" si="728"/>
        <v>3597</v>
      </c>
      <c r="B3597" s="14" t="str">
        <f t="shared" ca="1" si="729"/>
        <v>d46a94c8-1783-4a42-bfd5-d062dc669e17</v>
      </c>
      <c r="C3597" s="14" t="str">
        <f t="shared" ca="1" si="730"/>
        <v>7f6a9509-e4df-4bc6-a715-8e46503c6f5e</v>
      </c>
      <c r="D3597" s="14">
        <f t="shared" ca="1" si="731"/>
        <v>100098577</v>
      </c>
      <c r="E3597" s="1">
        <f t="shared" ca="1" si="732"/>
        <v>130</v>
      </c>
      <c r="F3597" s="1">
        <f t="shared" ca="1" si="733"/>
        <v>120</v>
      </c>
      <c r="G3597" s="1">
        <f t="shared" ca="1" si="734"/>
        <v>2017</v>
      </c>
      <c r="H3597" s="1" t="str">
        <f ca="1">IFERROR(INDEX(Varmeinstallation!B:B,MATCH(INDIRECT($A$1&amp;"L"&amp;A3597)*1,Varmeinstallation!A:A,0)),"Ingen varmeinstallationer")</f>
        <v>Fjernvarme/blokvarme (radiatorsystemer eller varmluftanlæg)</v>
      </c>
      <c r="I3597" s="1" t="str">
        <f ca="1">IFERROR(INDEX(Opvarmningsmiddel!B:B,MATCH(INDIRECT($A$1&amp;"M"&amp;A3597)*1,Opvarmningsmiddel!A:A,0)),"")</f>
        <v/>
      </c>
      <c r="J3597" s="1">
        <f t="shared" ca="1" si="735"/>
        <v>0</v>
      </c>
      <c r="K3597" s="1" t="str">
        <f ca="1">IFERROR(INDEX(Relationstabel!$C$3:$K$10,MATCH(VALUE(INDIRECT($A$1&amp;"L"&amp;A3597)),Relationstabel!$A$3:$A$10,0),MATCH(IFERROR(VALUE(INDIRECT($A$1&amp;"M"&amp;A3597)),0),Relationstabel!$C$1:$K$1,0)),"Ingen varmeinstallationer")</f>
        <v>Fjernvarme/ Blokvarme</v>
      </c>
      <c r="L3597" s="1" t="str">
        <f ca="1">INDEX(Anvendelseskode!B:B,MATCH($E3597,Anvendelseskode!$A:$A,0))</f>
        <v>Række-, kæde-, dobbelthus (lodret adskillelse mellem enhederne)</v>
      </c>
      <c r="M3597" s="1" t="str">
        <f ca="1">INDEX(Anvendelseskode!C:C,MATCH($E3597,Anvendelseskode!$A:$A,0))</f>
        <v>Række-, kæde og dobbelthuse</v>
      </c>
      <c r="N3597" s="1" t="str">
        <f ca="1">INDEX(Anvendelseskode!D:D,MATCH($E3597,Anvendelseskode!$A:$A,0))</f>
        <v>Private husholdninger</v>
      </c>
      <c r="O3597" s="1" t="str">
        <f ca="1">IFERROR(INDEX(SBi!$2:$2,MATCH(G3597,SBi!$1:$1,1)),SBi!$K$2)</f>
        <v>Efter 2006</v>
      </c>
      <c r="P3597" s="1">
        <f ca="1">IFERROR(INDEX(SBi!$C$3:$K$28,MATCH(E3597,SBi!$B$3:$B$28,0),MATCH(O3597,SBi!$C$2:$K$2,0)),0)</f>
        <v>66.400000000000006</v>
      </c>
      <c r="Q3597" s="19">
        <f t="shared" ca="1" si="736"/>
        <v>7.9680000000000009</v>
      </c>
      <c r="R3597" s="19" t="str">
        <f ca="1">IFERROR(INDEX(VpD!$2:$2,MATCH(G3597,VpD!$1:$1,1)),VpD!$I$2)</f>
        <v>&gt;1998</v>
      </c>
      <c r="S3597" s="1">
        <f ca="1">IFERROR(INDEX(VpD!$C$3:$I$27,MATCH(E3597,VpD!$B$3:$B$27,0),MATCH(R3597,VpD!$C$2:$I$2,0)),0)</f>
        <v>65</v>
      </c>
      <c r="T3597" s="19">
        <f t="shared" ca="1" si="737"/>
        <v>7.8</v>
      </c>
      <c r="U3597" s="14" t="str">
        <f t="shared" ca="1" si="738"/>
        <v xml:space="preserve">711569.46 </v>
      </c>
      <c r="V3597" s="14" t="str">
        <f t="shared" ca="1" si="739"/>
        <v>6172708.31</v>
      </c>
      <c r="W3597" s="14" t="str">
        <f t="shared" ca="1" si="740"/>
        <v>POINT(711569.46 6172708.31)</v>
      </c>
      <c r="X3597" s="14" t="str">
        <f>IFERROR(INDEX(BygningOmraade!B:B,MATCH(A3597,BygningOmraade!A:A,0)),"")</f>
        <v/>
      </c>
    </row>
    <row r="3598" spans="1:24" s="14" customFormat="1" x14ac:dyDescent="0.25">
      <c r="A3598" s="14">
        <f t="shared" si="728"/>
        <v>3598</v>
      </c>
      <c r="B3598" s="14" t="str">
        <f t="shared" ca="1" si="729"/>
        <v>d46eb62a-d535-4143-bca2-c5a8ab1a052e</v>
      </c>
      <c r="C3598" s="14" t="str">
        <f t="shared" ca="1" si="730"/>
        <v>0a3f507e-1ee4-32b8-e044-0003ba298018</v>
      </c>
      <c r="D3598" s="14">
        <f t="shared" ca="1" si="731"/>
        <v>995050</v>
      </c>
      <c r="E3598" s="1">
        <f t="shared" ca="1" si="732"/>
        <v>130</v>
      </c>
      <c r="F3598" s="1">
        <f t="shared" ca="1" si="733"/>
        <v>147</v>
      </c>
      <c r="G3598" s="1">
        <f t="shared" ca="1" si="734"/>
        <v>1976</v>
      </c>
      <c r="H3598" s="1" t="str">
        <f ca="1">IFERROR(INDEX(Varmeinstallation!B:B,MATCH(INDIRECT($A$1&amp;"L"&amp;A3598)*1,Varmeinstallation!A:A,0)),"Ingen varmeinstallationer")</f>
        <v>Fjernvarme/blokvarme (radiatorsystemer eller varmluftanlæg)</v>
      </c>
      <c r="I3598" s="1" t="str">
        <f ca="1">IFERROR(INDEX(Opvarmningsmiddel!B:B,MATCH(INDIRECT($A$1&amp;"M"&amp;A3598)*1,Opvarmningsmiddel!A:A,0)),"")</f>
        <v/>
      </c>
      <c r="J3598" s="1">
        <f t="shared" ca="1" si="735"/>
        <v>0</v>
      </c>
      <c r="K3598" s="1" t="str">
        <f ca="1">IFERROR(INDEX(Relationstabel!$C$3:$K$10,MATCH(VALUE(INDIRECT($A$1&amp;"L"&amp;A3598)),Relationstabel!$A$3:$A$10,0),MATCH(IFERROR(VALUE(INDIRECT($A$1&amp;"M"&amp;A3598)),0),Relationstabel!$C$1:$K$1,0)),"Ingen varmeinstallationer")</f>
        <v>Fjernvarme/ Blokvarme</v>
      </c>
      <c r="L3598" s="1" t="str">
        <f ca="1">INDEX(Anvendelseskode!B:B,MATCH($E3598,Anvendelseskode!$A:$A,0))</f>
        <v>Række-, kæde-, dobbelthus (lodret adskillelse mellem enhederne)</v>
      </c>
      <c r="M3598" s="1" t="str">
        <f ca="1">INDEX(Anvendelseskode!C:C,MATCH($E3598,Anvendelseskode!$A:$A,0))</f>
        <v>Række-, kæde og dobbelthuse</v>
      </c>
      <c r="N3598" s="1" t="str">
        <f ca="1">INDEX(Anvendelseskode!D:D,MATCH($E3598,Anvendelseskode!$A:$A,0))</f>
        <v>Private husholdninger</v>
      </c>
      <c r="O3598" s="1" t="str">
        <f ca="1">IFERROR(INDEX(SBi!$2:$2,MATCH(G3598,SBi!$1:$1,1)),SBi!$K$2)</f>
        <v>1973-1978</v>
      </c>
      <c r="P3598" s="1">
        <f ca="1">IFERROR(INDEX(SBi!$C$3:$K$28,MATCH(E3598,SBi!$B$3:$B$28,0),MATCH(O3598,SBi!$C$2:$K$2,0)),0)</f>
        <v>112.6</v>
      </c>
      <c r="Q3598" s="19">
        <f t="shared" ca="1" si="736"/>
        <v>16.552199999999999</v>
      </c>
      <c r="R3598" s="19" t="str">
        <f ca="1">IFERROR(INDEX(VpD!$2:$2,MATCH(G3598,VpD!$1:$1,1)),VpD!$I$2)</f>
        <v>1973-1978</v>
      </c>
      <c r="S3598" s="1">
        <f ca="1">IFERROR(INDEX(VpD!$C$3:$I$27,MATCH(E3598,VpD!$B$3:$B$27,0),MATCH(R3598,VpD!$C$2:$I$2,0)),0)</f>
        <v>98</v>
      </c>
      <c r="T3598" s="19">
        <f t="shared" ca="1" si="737"/>
        <v>14.406000000000001</v>
      </c>
      <c r="U3598" s="14" t="str">
        <f t="shared" ca="1" si="738"/>
        <v xml:space="preserve">711698.77 </v>
      </c>
      <c r="V3598" s="14" t="str">
        <f t="shared" ca="1" si="739"/>
        <v>6172163.58</v>
      </c>
      <c r="W3598" s="14" t="str">
        <f t="shared" ca="1" si="740"/>
        <v>POINT(711698.77 6172163.58)</v>
      </c>
      <c r="X3598" s="14" t="str">
        <f>IFERROR(INDEX(BygningOmraade!B:B,MATCH(A3598,BygningOmraade!A:A,0)),"")</f>
        <v/>
      </c>
    </row>
    <row r="3599" spans="1:24" s="14" customFormat="1" x14ac:dyDescent="0.25">
      <c r="A3599" s="14">
        <f t="shared" si="728"/>
        <v>3599</v>
      </c>
      <c r="B3599" s="14" t="str">
        <f t="shared" ca="1" si="729"/>
        <v>d4978ccd-0de6-4454-831f-11c035c577f6</v>
      </c>
      <c r="C3599" s="14" t="str">
        <f t="shared" ca="1" si="730"/>
        <v>0a3f507e-1a0f-32b8-e044-0003ba298018</v>
      </c>
      <c r="D3599" s="14">
        <f t="shared" ca="1" si="731"/>
        <v>994498</v>
      </c>
      <c r="E3599" s="1">
        <f t="shared" ca="1" si="732"/>
        <v>130</v>
      </c>
      <c r="F3599" s="1">
        <f t="shared" ca="1" si="733"/>
        <v>125</v>
      </c>
      <c r="G3599" s="1">
        <f t="shared" ca="1" si="734"/>
        <v>1975</v>
      </c>
      <c r="H3599" s="1" t="str">
        <f ca="1">IFERROR(INDEX(Varmeinstallation!B:B,MATCH(INDIRECT($A$1&amp;"L"&amp;A3599)*1,Varmeinstallation!A:A,0)),"Ingen varmeinstallationer")</f>
        <v>Elovne, elpaneler</v>
      </c>
      <c r="I3599" s="1" t="str">
        <f ca="1">IFERROR(INDEX(Opvarmningsmiddel!B:B,MATCH(INDIRECT($A$1&amp;"M"&amp;A3599)*1,Opvarmningsmiddel!A:A,0)),"")</f>
        <v>Elektricitet</v>
      </c>
      <c r="J3599" s="1">
        <f t="shared" ca="1" si="735"/>
        <v>0</v>
      </c>
      <c r="K3599" s="1" t="str">
        <f ca="1">IFERROR(INDEX(Relationstabel!$C$3:$K$10,MATCH(VALUE(INDIRECT($A$1&amp;"L"&amp;A3599)),Relationstabel!$A$3:$A$10,0),MATCH(IFERROR(VALUE(INDIRECT($A$1&amp;"M"&amp;A3599)),0),Relationstabel!$C$1:$K$1,0)),"Ingen varmeinstallationer")</f>
        <v>Elvarme</v>
      </c>
      <c r="L3599" s="1" t="str">
        <f ca="1">INDEX(Anvendelseskode!B:B,MATCH($E3599,Anvendelseskode!$A:$A,0))</f>
        <v>Række-, kæde-, dobbelthus (lodret adskillelse mellem enhederne)</v>
      </c>
      <c r="M3599" s="1" t="str">
        <f ca="1">INDEX(Anvendelseskode!C:C,MATCH($E3599,Anvendelseskode!$A:$A,0))</f>
        <v>Række-, kæde og dobbelthuse</v>
      </c>
      <c r="N3599" s="1" t="str">
        <f ca="1">INDEX(Anvendelseskode!D:D,MATCH($E3599,Anvendelseskode!$A:$A,0))</f>
        <v>Private husholdninger</v>
      </c>
      <c r="O3599" s="1" t="str">
        <f ca="1">IFERROR(INDEX(SBi!$2:$2,MATCH(G3599,SBi!$1:$1,1)),SBi!$K$2)</f>
        <v>1973-1978</v>
      </c>
      <c r="P3599" s="1">
        <f ca="1">IFERROR(INDEX(SBi!$C$3:$K$28,MATCH(E3599,SBi!$B$3:$B$28,0),MATCH(O3599,SBi!$C$2:$K$2,0)),0)</f>
        <v>112.6</v>
      </c>
      <c r="Q3599" s="19">
        <f t="shared" ca="1" si="736"/>
        <v>14.074999999999999</v>
      </c>
      <c r="R3599" s="19" t="str">
        <f ca="1">IFERROR(INDEX(VpD!$2:$2,MATCH(G3599,VpD!$1:$1,1)),VpD!$I$2)</f>
        <v>1973-1978</v>
      </c>
      <c r="S3599" s="1">
        <f ca="1">IFERROR(INDEX(VpD!$C$3:$I$27,MATCH(E3599,VpD!$B$3:$B$27,0),MATCH(R3599,VpD!$C$2:$I$2,0)),0)</f>
        <v>98</v>
      </c>
      <c r="T3599" s="19">
        <f t="shared" ca="1" si="737"/>
        <v>12.25</v>
      </c>
      <c r="U3599" s="14" t="str">
        <f t="shared" ca="1" si="738"/>
        <v xml:space="preserve">711508.55 </v>
      </c>
      <c r="V3599" s="14" t="str">
        <f t="shared" ca="1" si="739"/>
        <v>6172331.55</v>
      </c>
      <c r="W3599" s="14" t="str">
        <f t="shared" ca="1" si="740"/>
        <v>POINT(711508.55 6172331.55)</v>
      </c>
      <c r="X3599" s="14" t="str">
        <f>IFERROR(INDEX(BygningOmraade!B:B,MATCH(A3599,BygningOmraade!A:A,0)),"")</f>
        <v/>
      </c>
    </row>
    <row r="3600" spans="1:24" s="14" customFormat="1" x14ac:dyDescent="0.25">
      <c r="A3600" s="14">
        <f t="shared" si="728"/>
        <v>3600</v>
      </c>
      <c r="B3600" s="14" t="str">
        <f t="shared" ca="1" si="729"/>
        <v>d4993ffb-9deb-4f7b-ad6d-257e188884bf</v>
      </c>
      <c r="C3600" s="14" t="str">
        <f t="shared" ca="1" si="730"/>
        <v>0a3f507e-1edc-32b8-e044-0003ba298018</v>
      </c>
      <c r="D3600" s="14">
        <f t="shared" ca="1" si="731"/>
        <v>995089</v>
      </c>
      <c r="E3600" s="1">
        <f t="shared" ca="1" si="732"/>
        <v>130</v>
      </c>
      <c r="F3600" s="1">
        <f t="shared" ca="1" si="733"/>
        <v>131</v>
      </c>
      <c r="G3600" s="1">
        <f t="shared" ca="1" si="734"/>
        <v>1973</v>
      </c>
      <c r="H3600" s="1" t="str">
        <f ca="1">IFERROR(INDEX(Varmeinstallation!B:B,MATCH(INDIRECT($A$1&amp;"L"&amp;A3600)*1,Varmeinstallation!A:A,0)),"Ingen varmeinstallationer")</f>
        <v>Fjernvarme/blokvarme (radiatorsystemer eller varmluftanlæg)</v>
      </c>
      <c r="I3600" s="1" t="str">
        <f ca="1">IFERROR(INDEX(Opvarmningsmiddel!B:B,MATCH(INDIRECT($A$1&amp;"M"&amp;A3600)*1,Opvarmningsmiddel!A:A,0)),"")</f>
        <v/>
      </c>
      <c r="J3600" s="1">
        <f t="shared" ca="1" si="735"/>
        <v>0</v>
      </c>
      <c r="K3600" s="1" t="str">
        <f ca="1">IFERROR(INDEX(Relationstabel!$C$3:$K$10,MATCH(VALUE(INDIRECT($A$1&amp;"L"&amp;A3600)),Relationstabel!$A$3:$A$10,0),MATCH(IFERROR(VALUE(INDIRECT($A$1&amp;"M"&amp;A3600)),0),Relationstabel!$C$1:$K$1,0)),"Ingen varmeinstallationer")</f>
        <v>Fjernvarme/ Blokvarme</v>
      </c>
      <c r="L3600" s="1" t="str">
        <f ca="1">INDEX(Anvendelseskode!B:B,MATCH($E3600,Anvendelseskode!$A:$A,0))</f>
        <v>Række-, kæde-, dobbelthus (lodret adskillelse mellem enhederne)</v>
      </c>
      <c r="M3600" s="1" t="str">
        <f ca="1">INDEX(Anvendelseskode!C:C,MATCH($E3600,Anvendelseskode!$A:$A,0))</f>
        <v>Række-, kæde og dobbelthuse</v>
      </c>
      <c r="N3600" s="1" t="str">
        <f ca="1">INDEX(Anvendelseskode!D:D,MATCH($E3600,Anvendelseskode!$A:$A,0))</f>
        <v>Private husholdninger</v>
      </c>
      <c r="O3600" s="1" t="str">
        <f ca="1">IFERROR(INDEX(SBi!$2:$2,MATCH(G3600,SBi!$1:$1,1)),SBi!$K$2)</f>
        <v>1973-1978</v>
      </c>
      <c r="P3600" s="1">
        <f ca="1">IFERROR(INDEX(SBi!$C$3:$K$28,MATCH(E3600,SBi!$B$3:$B$28,0),MATCH(O3600,SBi!$C$2:$K$2,0)),0)</f>
        <v>112.6</v>
      </c>
      <c r="Q3600" s="19">
        <f t="shared" ca="1" si="736"/>
        <v>14.750599999999999</v>
      </c>
      <c r="R3600" s="19" t="str">
        <f ca="1">IFERROR(INDEX(VpD!$2:$2,MATCH(G3600,VpD!$1:$1,1)),VpD!$I$2)</f>
        <v>1973-1978</v>
      </c>
      <c r="S3600" s="1">
        <f ca="1">IFERROR(INDEX(VpD!$C$3:$I$27,MATCH(E3600,VpD!$B$3:$B$27,0),MATCH(R3600,VpD!$C$2:$I$2,0)),0)</f>
        <v>98</v>
      </c>
      <c r="T3600" s="19">
        <f t="shared" ca="1" si="737"/>
        <v>12.837999999999999</v>
      </c>
      <c r="U3600" s="14" t="str">
        <f t="shared" ca="1" si="738"/>
        <v xml:space="preserve">711675.8 </v>
      </c>
      <c r="V3600" s="14" t="str">
        <f t="shared" ca="1" si="739"/>
        <v>6172111.04</v>
      </c>
      <c r="W3600" s="14" t="str">
        <f t="shared" ca="1" si="740"/>
        <v>POINT(711675.8 6172111.04)</v>
      </c>
      <c r="X3600" s="14" t="str">
        <f>IFERROR(INDEX(BygningOmraade!B:B,MATCH(A3600,BygningOmraade!A:A,0)),"")</f>
        <v/>
      </c>
    </row>
    <row r="3601" spans="1:24" s="14" customFormat="1" x14ac:dyDescent="0.25">
      <c r="A3601" s="14">
        <f t="shared" si="728"/>
        <v>3601</v>
      </c>
      <c r="B3601" s="14" t="str">
        <f t="shared" ca="1" si="729"/>
        <v>d49f7dd2-430f-4ef4-8c1f-715b86210f8c</v>
      </c>
      <c r="C3601" s="14" t="str">
        <f t="shared" ca="1" si="730"/>
        <v>0a3f507e-192c-32b8-e044-0003ba298018</v>
      </c>
      <c r="D3601" s="14">
        <f t="shared" ca="1" si="731"/>
        <v>994283</v>
      </c>
      <c r="E3601" s="1">
        <f t="shared" ca="1" si="732"/>
        <v>120</v>
      </c>
      <c r="F3601" s="1">
        <f t="shared" ca="1" si="733"/>
        <v>136</v>
      </c>
      <c r="G3601" s="1">
        <f t="shared" ca="1" si="734"/>
        <v>1969</v>
      </c>
      <c r="H3601" s="1" t="str">
        <f ca="1">IFERROR(INDEX(Varmeinstallation!B:B,MATCH(INDIRECT($A$1&amp;"L"&amp;A3601)*1,Varmeinstallation!A:A,0)),"Ingen varmeinstallationer")</f>
        <v>Fjernvarme/blokvarme (radiatorsystemer eller varmluftanlæg)</v>
      </c>
      <c r="I3601" s="1" t="str">
        <f ca="1">IFERROR(INDEX(Opvarmningsmiddel!B:B,MATCH(INDIRECT($A$1&amp;"M"&amp;A3601)*1,Opvarmningsmiddel!A:A,0)),"")</f>
        <v/>
      </c>
      <c r="J3601" s="1">
        <f t="shared" ca="1" si="735"/>
        <v>0</v>
      </c>
      <c r="K3601" s="1" t="str">
        <f ca="1">IFERROR(INDEX(Relationstabel!$C$3:$K$10,MATCH(VALUE(INDIRECT($A$1&amp;"L"&amp;A3601)),Relationstabel!$A$3:$A$10,0),MATCH(IFERROR(VALUE(INDIRECT($A$1&amp;"M"&amp;A3601)),0),Relationstabel!$C$1:$K$1,0)),"Ingen varmeinstallationer")</f>
        <v>Fjernvarme/ Blokvarme</v>
      </c>
      <c r="L3601" s="1" t="str">
        <f ca="1">INDEX(Anvendelseskode!B:B,MATCH($E3601,Anvendelseskode!$A:$A,0))</f>
        <v>Fritliggende enfamilieshus (parcelhus)</v>
      </c>
      <c r="M3601" s="1" t="str">
        <f ca="1">INDEX(Anvendelseskode!C:C,MATCH($E3601,Anvendelseskode!$A:$A,0))</f>
        <v>Parcelhuse</v>
      </c>
      <c r="N3601" s="1" t="str">
        <f ca="1">INDEX(Anvendelseskode!D:D,MATCH($E3601,Anvendelseskode!$A:$A,0))</f>
        <v>Private husholdninger</v>
      </c>
      <c r="O3601" s="1" t="str">
        <f ca="1">IFERROR(INDEX(SBi!$2:$2,MATCH(G3601,SBi!$1:$1,1)),SBi!$K$2)</f>
        <v>1961-1972</v>
      </c>
      <c r="P3601" s="1">
        <f ca="1">IFERROR(INDEX(SBi!$C$3:$K$28,MATCH(E3601,SBi!$B$3:$B$28,0),MATCH(O3601,SBi!$C$2:$K$2,0)),0)</f>
        <v>134.30000000000001</v>
      </c>
      <c r="Q3601" s="19">
        <f t="shared" ca="1" si="736"/>
        <v>18.264800000000005</v>
      </c>
      <c r="R3601" s="19" t="str">
        <f ca="1">IFERROR(INDEX(VpD!$2:$2,MATCH(G3601,VpD!$1:$1,1)),VpD!$I$2)</f>
        <v>1961-1972</v>
      </c>
      <c r="S3601" s="1">
        <f ca="1">IFERROR(INDEX(VpD!$C$3:$I$27,MATCH(E3601,VpD!$B$3:$B$27,0),MATCH(R3601,VpD!$C$2:$I$2,0)),0)</f>
        <v>143</v>
      </c>
      <c r="T3601" s="19">
        <f t="shared" ca="1" si="737"/>
        <v>19.448</v>
      </c>
      <c r="U3601" s="14" t="str">
        <f t="shared" ca="1" si="738"/>
        <v xml:space="preserve">711324.05 </v>
      </c>
      <c r="V3601" s="14" t="str">
        <f t="shared" ca="1" si="739"/>
        <v>6172121.23</v>
      </c>
      <c r="W3601" s="14" t="str">
        <f t="shared" ca="1" si="740"/>
        <v>POINT(711324.05 6172121.23)</v>
      </c>
      <c r="X3601" s="14" t="str">
        <f>IFERROR(INDEX(BygningOmraade!B:B,MATCH(A3601,BygningOmraade!A:A,0)),"")</f>
        <v/>
      </c>
    </row>
    <row r="3602" spans="1:24" s="14" customFormat="1" x14ac:dyDescent="0.25">
      <c r="A3602" s="14">
        <f t="shared" si="728"/>
        <v>3602</v>
      </c>
      <c r="B3602" s="14" t="str">
        <f t="shared" ca="1" si="729"/>
        <v>d4a3dac0-2633-463f-97e0-b632957a5cbb</v>
      </c>
      <c r="C3602" s="14" t="str">
        <f t="shared" ca="1" si="730"/>
        <v>0a3f507e-186e-32b8-e044-0003ba298018</v>
      </c>
      <c r="D3602" s="14">
        <f t="shared" ca="1" si="731"/>
        <v>997393</v>
      </c>
      <c r="E3602" s="1">
        <f t="shared" ca="1" si="732"/>
        <v>120</v>
      </c>
      <c r="F3602" s="1">
        <f t="shared" ca="1" si="733"/>
        <v>121</v>
      </c>
      <c r="G3602" s="1">
        <f t="shared" ca="1" si="734"/>
        <v>1983</v>
      </c>
      <c r="H3602" s="1" t="str">
        <f ca="1">IFERROR(INDEX(Varmeinstallation!B:B,MATCH(INDIRECT($A$1&amp;"L"&amp;A3602)*1,Varmeinstallation!A:A,0)),"Ingen varmeinstallationer")</f>
        <v>Centralvarme fra eget anlæg, et-kammer fyr</v>
      </c>
      <c r="I3602" s="1" t="str">
        <f ca="1">IFERROR(INDEX(Opvarmningsmiddel!B:B,MATCH(INDIRECT($A$1&amp;"M"&amp;A3602)*1,Opvarmningsmiddel!A:A,0)),"")</f>
        <v>Naturgas</v>
      </c>
      <c r="J3602" s="1">
        <f t="shared" ca="1" si="735"/>
        <v>0</v>
      </c>
      <c r="K3602" s="1" t="str">
        <f ca="1">IFERROR(INDEX(Relationstabel!$C$3:$K$10,MATCH(VALUE(INDIRECT($A$1&amp;"L"&amp;A3602)),Relationstabel!$A$3:$A$10,0),MATCH(IFERROR(VALUE(INDIRECT($A$1&amp;"M"&amp;A3602)),0),Relationstabel!$C$1:$K$1,0)),"Ingen varmeinstallationer")</f>
        <v>Naturgas</v>
      </c>
      <c r="L3602" s="1" t="str">
        <f ca="1">INDEX(Anvendelseskode!B:B,MATCH($E3602,Anvendelseskode!$A:$A,0))</f>
        <v>Fritliggende enfamilieshus (parcelhus)</v>
      </c>
      <c r="M3602" s="1" t="str">
        <f ca="1">INDEX(Anvendelseskode!C:C,MATCH($E3602,Anvendelseskode!$A:$A,0))</f>
        <v>Parcelhuse</v>
      </c>
      <c r="N3602" s="1" t="str">
        <f ca="1">INDEX(Anvendelseskode!D:D,MATCH($E3602,Anvendelseskode!$A:$A,0))</f>
        <v>Private husholdninger</v>
      </c>
      <c r="O3602" s="1" t="str">
        <f ca="1">IFERROR(INDEX(SBi!$2:$2,MATCH(G3602,SBi!$1:$1,1)),SBi!$K$2)</f>
        <v>1979-1998</v>
      </c>
      <c r="P3602" s="1">
        <f ca="1">IFERROR(INDEX(SBi!$C$3:$K$28,MATCH(E3602,SBi!$B$3:$B$28,0),MATCH(O3602,SBi!$C$2:$K$2,0)),0)</f>
        <v>105.4</v>
      </c>
      <c r="Q3602" s="19">
        <f t="shared" ca="1" si="736"/>
        <v>12.753400000000001</v>
      </c>
      <c r="R3602" s="19" t="str">
        <f ca="1">IFERROR(INDEX(VpD!$2:$2,MATCH(G3602,VpD!$1:$1,1)),VpD!$I$2)</f>
        <v>1979-1998</v>
      </c>
      <c r="S3602" s="1">
        <f ca="1">IFERROR(INDEX(VpD!$C$3:$I$27,MATCH(E3602,VpD!$B$3:$B$27,0),MATCH(R3602,VpD!$C$2:$I$2,0)),0)</f>
        <v>90</v>
      </c>
      <c r="T3602" s="19">
        <f t="shared" ca="1" si="737"/>
        <v>10.89</v>
      </c>
      <c r="U3602" s="14" t="str">
        <f t="shared" ca="1" si="738"/>
        <v xml:space="preserve">714046.99 </v>
      </c>
      <c r="V3602" s="14" t="str">
        <f t="shared" ca="1" si="739"/>
        <v>6168812.03</v>
      </c>
      <c r="W3602" s="14" t="str">
        <f t="shared" ca="1" si="740"/>
        <v>POINT(714046.99 6168812.03)</v>
      </c>
      <c r="X3602" s="14" t="str">
        <f>IFERROR(INDEX(BygningOmraade!B:B,MATCH(A3602,BygningOmraade!A:A,0)),"")</f>
        <v/>
      </c>
    </row>
    <row r="3603" spans="1:24" s="14" customFormat="1" x14ac:dyDescent="0.25">
      <c r="A3603" s="14">
        <f t="shared" si="728"/>
        <v>3603</v>
      </c>
      <c r="B3603" s="14" t="str">
        <f t="shared" ca="1" si="729"/>
        <v>d4a9f624-af1d-4531-8e55-8a08fede771c</v>
      </c>
      <c r="C3603" s="14" t="str">
        <f t="shared" ca="1" si="730"/>
        <v>0a3f507e-200e-32b8-e044-0003ba298018</v>
      </c>
      <c r="D3603" s="14">
        <f t="shared" ca="1" si="731"/>
        <v>994019</v>
      </c>
      <c r="E3603" s="1">
        <f t="shared" ca="1" si="732"/>
        <v>120</v>
      </c>
      <c r="F3603" s="1">
        <f t="shared" ca="1" si="733"/>
        <v>134</v>
      </c>
      <c r="G3603" s="1">
        <f t="shared" ca="1" si="734"/>
        <v>1987</v>
      </c>
      <c r="H3603" s="1" t="str">
        <f ca="1">IFERROR(INDEX(Varmeinstallation!B:B,MATCH(INDIRECT($A$1&amp;"L"&amp;A3603)*1,Varmeinstallation!A:A,0)),"Ingen varmeinstallationer")</f>
        <v>Centralvarme fra eget anlæg, et-kammer fyr</v>
      </c>
      <c r="I3603" s="1" t="str">
        <f ca="1">IFERROR(INDEX(Opvarmningsmiddel!B:B,MATCH(INDIRECT($A$1&amp;"M"&amp;A3603)*1,Opvarmningsmiddel!A:A,0)),"")</f>
        <v>Naturgas</v>
      </c>
      <c r="J3603" s="1">
        <f t="shared" ca="1" si="735"/>
        <v>2</v>
      </c>
      <c r="K3603" s="1" t="str">
        <f ca="1">IFERROR(INDEX(Relationstabel!$C$3:$K$10,MATCH(VALUE(INDIRECT($A$1&amp;"L"&amp;A3603)),Relationstabel!$A$3:$A$10,0),MATCH(IFERROR(VALUE(INDIRECT($A$1&amp;"M"&amp;A3603)),0),Relationstabel!$C$1:$K$1,0)),"Ingen varmeinstallationer")</f>
        <v>Naturgas</v>
      </c>
      <c r="L3603" s="1" t="str">
        <f ca="1">INDEX(Anvendelseskode!B:B,MATCH($E3603,Anvendelseskode!$A:$A,0))</f>
        <v>Fritliggende enfamilieshus (parcelhus)</v>
      </c>
      <c r="M3603" s="1" t="str">
        <f ca="1">INDEX(Anvendelseskode!C:C,MATCH($E3603,Anvendelseskode!$A:$A,0))</f>
        <v>Parcelhuse</v>
      </c>
      <c r="N3603" s="1" t="str">
        <f ca="1">INDEX(Anvendelseskode!D:D,MATCH($E3603,Anvendelseskode!$A:$A,0))</f>
        <v>Private husholdninger</v>
      </c>
      <c r="O3603" s="1" t="str">
        <f ca="1">IFERROR(INDEX(SBi!$2:$2,MATCH(G3603,SBi!$1:$1,1)),SBi!$K$2)</f>
        <v>1979-1998</v>
      </c>
      <c r="P3603" s="1">
        <f ca="1">IFERROR(INDEX(SBi!$C$3:$K$28,MATCH(E3603,SBi!$B$3:$B$28,0),MATCH(O3603,SBi!$C$2:$K$2,0)),0)</f>
        <v>105.4</v>
      </c>
      <c r="Q3603" s="19">
        <f t="shared" ca="1" si="736"/>
        <v>14.1236</v>
      </c>
      <c r="R3603" s="19" t="str">
        <f ca="1">IFERROR(INDEX(VpD!$2:$2,MATCH(G3603,VpD!$1:$1,1)),VpD!$I$2)</f>
        <v>1979-1998</v>
      </c>
      <c r="S3603" s="1">
        <f ca="1">IFERROR(INDEX(VpD!$C$3:$I$27,MATCH(E3603,VpD!$B$3:$B$27,0),MATCH(R3603,VpD!$C$2:$I$2,0)),0)</f>
        <v>90</v>
      </c>
      <c r="T3603" s="19">
        <f t="shared" ca="1" si="737"/>
        <v>12.06</v>
      </c>
      <c r="U3603" s="14" t="str">
        <f t="shared" ca="1" si="738"/>
        <v xml:space="preserve">711091.63 </v>
      </c>
      <c r="V3603" s="14" t="str">
        <f t="shared" ca="1" si="739"/>
        <v>6171854.41</v>
      </c>
      <c r="W3603" s="14" t="str">
        <f t="shared" ca="1" si="740"/>
        <v>POINT(711091.63 6171854.41)</v>
      </c>
      <c r="X3603" s="14" t="str">
        <f>IFERROR(INDEX(BygningOmraade!B:B,MATCH(A3603,BygningOmraade!A:A,0)),"")</f>
        <v/>
      </c>
    </row>
    <row r="3604" spans="1:24" s="14" customFormat="1" x14ac:dyDescent="0.25">
      <c r="A3604" s="14">
        <f t="shared" si="728"/>
        <v>3604</v>
      </c>
      <c r="B3604" s="14" t="str">
        <f t="shared" ca="1" si="729"/>
        <v>d4b0a2ad-de2b-4ae7-9e68-7e410be6dd1d</v>
      </c>
      <c r="C3604" s="14" t="str">
        <f t="shared" ca="1" si="730"/>
        <v>0a3f507e-164e-32b8-e044-0003ba298018</v>
      </c>
      <c r="D3604" s="14">
        <f t="shared" ca="1" si="731"/>
        <v>997670</v>
      </c>
      <c r="E3604" s="1">
        <f t="shared" ca="1" si="732"/>
        <v>130</v>
      </c>
      <c r="F3604" s="1">
        <f t="shared" ca="1" si="733"/>
        <v>122</v>
      </c>
      <c r="G3604" s="1">
        <f t="shared" ca="1" si="734"/>
        <v>1979</v>
      </c>
      <c r="H3604" s="1" t="str">
        <f ca="1">IFERROR(INDEX(Varmeinstallation!B:B,MATCH(INDIRECT($A$1&amp;"L"&amp;A3604)*1,Varmeinstallation!A:A,0)),"Ingen varmeinstallationer")</f>
        <v>Centralvarme fra eget anlæg, et-kammer fyr</v>
      </c>
      <c r="I3604" s="1" t="str">
        <f ca="1">IFERROR(INDEX(Opvarmningsmiddel!B:B,MATCH(INDIRECT($A$1&amp;"M"&amp;A3604)*1,Opvarmningsmiddel!A:A,0)),"")</f>
        <v>Naturgas</v>
      </c>
      <c r="J3604" s="1">
        <f t="shared" ca="1" si="735"/>
        <v>1</v>
      </c>
      <c r="K3604" s="1" t="str">
        <f ca="1">IFERROR(INDEX(Relationstabel!$C$3:$K$10,MATCH(VALUE(INDIRECT($A$1&amp;"L"&amp;A3604)),Relationstabel!$A$3:$A$10,0),MATCH(IFERROR(VALUE(INDIRECT($A$1&amp;"M"&amp;A3604)),0),Relationstabel!$C$1:$K$1,0)),"Ingen varmeinstallationer")</f>
        <v>Naturgas</v>
      </c>
      <c r="L3604" s="1" t="str">
        <f ca="1">INDEX(Anvendelseskode!B:B,MATCH($E3604,Anvendelseskode!$A:$A,0))</f>
        <v>Række-, kæde-, dobbelthus (lodret adskillelse mellem enhederne)</v>
      </c>
      <c r="M3604" s="1" t="str">
        <f ca="1">INDEX(Anvendelseskode!C:C,MATCH($E3604,Anvendelseskode!$A:$A,0))</f>
        <v>Række-, kæde og dobbelthuse</v>
      </c>
      <c r="N3604" s="1" t="str">
        <f ca="1">INDEX(Anvendelseskode!D:D,MATCH($E3604,Anvendelseskode!$A:$A,0))</f>
        <v>Private husholdninger</v>
      </c>
      <c r="O3604" s="1" t="str">
        <f ca="1">IFERROR(INDEX(SBi!$2:$2,MATCH(G3604,SBi!$1:$1,1)),SBi!$K$2)</f>
        <v>1979-1998</v>
      </c>
      <c r="P3604" s="1">
        <f ca="1">IFERROR(INDEX(SBi!$C$3:$K$28,MATCH(E3604,SBi!$B$3:$B$28,0),MATCH(O3604,SBi!$C$2:$K$2,0)),0)</f>
        <v>96.8</v>
      </c>
      <c r="Q3604" s="19">
        <f t="shared" ca="1" si="736"/>
        <v>11.8096</v>
      </c>
      <c r="R3604" s="19" t="str">
        <f ca="1">IFERROR(INDEX(VpD!$2:$2,MATCH(G3604,VpD!$1:$1,1)),VpD!$I$2)</f>
        <v>1979-1998</v>
      </c>
      <c r="S3604" s="1">
        <f ca="1">IFERROR(INDEX(VpD!$C$3:$I$27,MATCH(E3604,VpD!$B$3:$B$27,0),MATCH(R3604,VpD!$C$2:$I$2,0)),0)</f>
        <v>74</v>
      </c>
      <c r="T3604" s="19">
        <f t="shared" ca="1" si="737"/>
        <v>9.0280000000000005</v>
      </c>
      <c r="U3604" s="14" t="str">
        <f t="shared" ca="1" si="738"/>
        <v xml:space="preserve">714167.68 </v>
      </c>
      <c r="V3604" s="14" t="str">
        <f t="shared" ca="1" si="739"/>
        <v>6168740.41</v>
      </c>
      <c r="W3604" s="14" t="str">
        <f t="shared" ca="1" si="740"/>
        <v>POINT(714167.68 6168740.41)</v>
      </c>
      <c r="X3604" s="14" t="str">
        <f>IFERROR(INDEX(BygningOmraade!B:B,MATCH(A3604,BygningOmraade!A:A,0)),"")</f>
        <v/>
      </c>
    </row>
    <row r="3605" spans="1:24" s="14" customFormat="1" x14ac:dyDescent="0.25">
      <c r="A3605" s="14">
        <f t="shared" si="728"/>
        <v>3605</v>
      </c>
      <c r="B3605" s="14" t="str">
        <f t="shared" ca="1" si="729"/>
        <v>d4dbf3aa-454b-4cf3-9424-328536f88218</v>
      </c>
      <c r="C3605" s="14" t="str">
        <f t="shared" ca="1" si="730"/>
        <v>78f3aa03-96ca-4be7-88e2-d818ae6079e1</v>
      </c>
      <c r="D3605" s="14">
        <f t="shared" ca="1" si="731"/>
        <v>100095433</v>
      </c>
      <c r="E3605" s="1">
        <f t="shared" ca="1" si="732"/>
        <v>120</v>
      </c>
      <c r="F3605" s="1">
        <f t="shared" ca="1" si="733"/>
        <v>178</v>
      </c>
      <c r="G3605" s="1">
        <f t="shared" ca="1" si="734"/>
        <v>1960</v>
      </c>
      <c r="H3605" s="1" t="str">
        <f ca="1">IFERROR(INDEX(Varmeinstallation!B:B,MATCH(INDIRECT($A$1&amp;"L"&amp;A3605)*1,Varmeinstallation!A:A,0)),"Ingen varmeinstallationer")</f>
        <v>Centralvarme fra eget anlæg, et-kammer fyr</v>
      </c>
      <c r="I3605" s="1" t="str">
        <f ca="1">IFERROR(INDEX(Opvarmningsmiddel!B:B,MATCH(INDIRECT($A$1&amp;"M"&amp;A3605)*1,Opvarmningsmiddel!A:A,0)),"")</f>
        <v>Naturgas</v>
      </c>
      <c r="J3605" s="1">
        <f t="shared" ca="1" si="735"/>
        <v>0</v>
      </c>
      <c r="K3605" s="1" t="str">
        <f ca="1">IFERROR(INDEX(Relationstabel!$C$3:$K$10,MATCH(VALUE(INDIRECT($A$1&amp;"L"&amp;A3605)),Relationstabel!$A$3:$A$10,0),MATCH(IFERROR(VALUE(INDIRECT($A$1&amp;"M"&amp;A3605)),0),Relationstabel!$C$1:$K$1,0)),"Ingen varmeinstallationer")</f>
        <v>Naturgas</v>
      </c>
      <c r="L3605" s="1" t="str">
        <f ca="1">INDEX(Anvendelseskode!B:B,MATCH($E3605,Anvendelseskode!$A:$A,0))</f>
        <v>Fritliggende enfamilieshus (parcelhus)</v>
      </c>
      <c r="M3605" s="1" t="str">
        <f ca="1">INDEX(Anvendelseskode!C:C,MATCH($E3605,Anvendelseskode!$A:$A,0))</f>
        <v>Parcelhuse</v>
      </c>
      <c r="N3605" s="1" t="str">
        <f ca="1">INDEX(Anvendelseskode!D:D,MATCH($E3605,Anvendelseskode!$A:$A,0))</f>
        <v>Private husholdninger</v>
      </c>
      <c r="O3605" s="1" t="str">
        <f ca="1">IFERROR(INDEX(SBi!$2:$2,MATCH(G3605,SBi!$1:$1,1)),SBi!$K$2)</f>
        <v>1951-1960</v>
      </c>
      <c r="P3605" s="1">
        <f ca="1">IFERROR(INDEX(SBi!$C$3:$K$28,MATCH(E3605,SBi!$B$3:$B$28,0),MATCH(O3605,SBi!$C$2:$K$2,0)),0)</f>
        <v>154.9</v>
      </c>
      <c r="Q3605" s="19">
        <f t="shared" ca="1" si="736"/>
        <v>27.572200000000002</v>
      </c>
      <c r="R3605" s="19" t="str">
        <f ca="1">IFERROR(INDEX(VpD!$2:$2,MATCH(G3605,VpD!$1:$1,1)),VpD!$I$2)</f>
        <v>1951-1960</v>
      </c>
      <c r="S3605" s="1">
        <f ca="1">IFERROR(INDEX(VpD!$C$3:$I$27,MATCH(E3605,VpD!$B$3:$B$27,0),MATCH(R3605,VpD!$C$2:$I$2,0)),0)</f>
        <v>204</v>
      </c>
      <c r="T3605" s="19">
        <f t="shared" ca="1" si="737"/>
        <v>36.311999999999998</v>
      </c>
      <c r="U3605" s="14" t="str">
        <f t="shared" ca="1" si="738"/>
        <v xml:space="preserve">712217.98 </v>
      </c>
      <c r="V3605" s="14" t="str">
        <f t="shared" ca="1" si="739"/>
        <v>6169455.67</v>
      </c>
      <c r="W3605" s="14" t="str">
        <f t="shared" ca="1" si="740"/>
        <v>POINT(712217.98 6169455.67)</v>
      </c>
      <c r="X3605" s="14" t="str">
        <f>IFERROR(INDEX(BygningOmraade!B:B,MATCH(A3605,BygningOmraade!A:A,0)),"")</f>
        <v/>
      </c>
    </row>
    <row r="3606" spans="1:24" s="14" customFormat="1" x14ac:dyDescent="0.25">
      <c r="A3606" s="14">
        <f t="shared" si="728"/>
        <v>3606</v>
      </c>
      <c r="B3606" s="14" t="str">
        <f t="shared" ca="1" si="729"/>
        <v>d4de2e38-8f83-4ea3-883e-23352e865890</v>
      </c>
      <c r="C3606" s="14" t="str">
        <f t="shared" ca="1" si="730"/>
        <v>0a3f507e-234e-32b8-e044-0003ba298018</v>
      </c>
      <c r="D3606" s="14">
        <f t="shared" ca="1" si="731"/>
        <v>995650</v>
      </c>
      <c r="E3606" s="1">
        <f t="shared" ca="1" si="732"/>
        <v>130</v>
      </c>
      <c r="F3606" s="1">
        <f t="shared" ca="1" si="733"/>
        <v>244</v>
      </c>
      <c r="G3606" s="1">
        <f t="shared" ca="1" si="734"/>
        <v>1968</v>
      </c>
      <c r="H3606" s="1" t="str">
        <f ca="1">IFERROR(INDEX(Varmeinstallation!B:B,MATCH(INDIRECT($A$1&amp;"L"&amp;A3606)*1,Varmeinstallation!A:A,0)),"Ingen varmeinstallationer")</f>
        <v>Centralvarme fra eget anlæg, et-kammer fyr</v>
      </c>
      <c r="I3606" s="1" t="str">
        <f ca="1">IFERROR(INDEX(Opvarmningsmiddel!B:B,MATCH(INDIRECT($A$1&amp;"M"&amp;A3606)*1,Opvarmningsmiddel!A:A,0)),"")</f>
        <v>Naturgas</v>
      </c>
      <c r="J3606" s="1">
        <f t="shared" ca="1" si="735"/>
        <v>90</v>
      </c>
      <c r="K3606" s="1" t="str">
        <f ca="1">IFERROR(INDEX(Relationstabel!$C$3:$K$10,MATCH(VALUE(INDIRECT($A$1&amp;"L"&amp;A3606)),Relationstabel!$A$3:$A$10,0),MATCH(IFERROR(VALUE(INDIRECT($A$1&amp;"M"&amp;A3606)),0),Relationstabel!$C$1:$K$1,0)),"Ingen varmeinstallationer")</f>
        <v>Naturgas</v>
      </c>
      <c r="L3606" s="1" t="str">
        <f ca="1">INDEX(Anvendelseskode!B:B,MATCH($E3606,Anvendelseskode!$A:$A,0))</f>
        <v>Række-, kæde-, dobbelthus (lodret adskillelse mellem enhederne)</v>
      </c>
      <c r="M3606" s="1" t="str">
        <f ca="1">INDEX(Anvendelseskode!C:C,MATCH($E3606,Anvendelseskode!$A:$A,0))</f>
        <v>Række-, kæde og dobbelthuse</v>
      </c>
      <c r="N3606" s="1" t="str">
        <f ca="1">INDEX(Anvendelseskode!D:D,MATCH($E3606,Anvendelseskode!$A:$A,0))</f>
        <v>Private husholdninger</v>
      </c>
      <c r="O3606" s="1" t="str">
        <f ca="1">IFERROR(INDEX(SBi!$2:$2,MATCH(G3606,SBi!$1:$1,1)),SBi!$K$2)</f>
        <v>1961-1972</v>
      </c>
      <c r="P3606" s="1">
        <f ca="1">IFERROR(INDEX(SBi!$C$3:$K$28,MATCH(E3606,SBi!$B$3:$B$28,0),MATCH(O3606,SBi!$C$2:$K$2,0)),0)</f>
        <v>119.9</v>
      </c>
      <c r="Q3606" s="19">
        <f t="shared" ca="1" si="736"/>
        <v>29.255600000000001</v>
      </c>
      <c r="R3606" s="19" t="str">
        <f ca="1">IFERROR(INDEX(VpD!$2:$2,MATCH(G3606,VpD!$1:$1,1)),VpD!$I$2)</f>
        <v>1961-1972</v>
      </c>
      <c r="S3606" s="1">
        <f ca="1">IFERROR(INDEX(VpD!$C$3:$I$27,MATCH(E3606,VpD!$B$3:$B$27,0),MATCH(R3606,VpD!$C$2:$I$2,0)),0)</f>
        <v>120</v>
      </c>
      <c r="T3606" s="19">
        <f t="shared" ca="1" si="737"/>
        <v>29.28</v>
      </c>
      <c r="U3606" s="14" t="str">
        <f t="shared" ca="1" si="738"/>
        <v xml:space="preserve">712374.4 </v>
      </c>
      <c r="V3606" s="14" t="str">
        <f t="shared" ca="1" si="739"/>
        <v>6169058.83</v>
      </c>
      <c r="W3606" s="14" t="str">
        <f t="shared" ca="1" si="740"/>
        <v>POINT(712374.4 6169058.83)</v>
      </c>
      <c r="X3606" s="14" t="str">
        <f>IFERROR(INDEX(BygningOmraade!B:B,MATCH(A3606,BygningOmraade!A:A,0)),"")</f>
        <v/>
      </c>
    </row>
    <row r="3607" spans="1:24" s="14" customFormat="1" x14ac:dyDescent="0.25">
      <c r="A3607" s="14">
        <f t="shared" si="728"/>
        <v>3607</v>
      </c>
      <c r="B3607" s="14" t="str">
        <f t="shared" ca="1" si="729"/>
        <v>d4ef9e5c-c9ac-4ed3-b5a6-2fefbf081592</v>
      </c>
      <c r="C3607" s="14" t="str">
        <f t="shared" ca="1" si="730"/>
        <v>0a3f507e-17ec-32b8-e044-0003ba298018</v>
      </c>
      <c r="D3607" s="14">
        <f t="shared" ca="1" si="731"/>
        <v>996036</v>
      </c>
      <c r="E3607" s="1">
        <f t="shared" ca="1" si="732"/>
        <v>120</v>
      </c>
      <c r="F3607" s="1">
        <f t="shared" ca="1" si="733"/>
        <v>124</v>
      </c>
      <c r="G3607" s="1">
        <f t="shared" ca="1" si="734"/>
        <v>1964</v>
      </c>
      <c r="H3607" s="1" t="str">
        <f ca="1">IFERROR(INDEX(Varmeinstallation!B:B,MATCH(INDIRECT($A$1&amp;"L"&amp;A3607)*1,Varmeinstallation!A:A,0)),"Ingen varmeinstallationer")</f>
        <v>Centralvarme fra eget anlæg, et-kammer fyr</v>
      </c>
      <c r="I3607" s="1" t="str">
        <f ca="1">IFERROR(INDEX(Opvarmningsmiddel!B:B,MATCH(INDIRECT($A$1&amp;"M"&amp;A3607)*1,Opvarmningsmiddel!A:A,0)),"")</f>
        <v>Naturgas</v>
      </c>
      <c r="J3607" s="1">
        <f t="shared" ca="1" si="735"/>
        <v>0</v>
      </c>
      <c r="K3607" s="1" t="str">
        <f ca="1">IFERROR(INDEX(Relationstabel!$C$3:$K$10,MATCH(VALUE(INDIRECT($A$1&amp;"L"&amp;A3607)),Relationstabel!$A$3:$A$10,0),MATCH(IFERROR(VALUE(INDIRECT($A$1&amp;"M"&amp;A3607)),0),Relationstabel!$C$1:$K$1,0)),"Ingen varmeinstallationer")</f>
        <v>Naturgas</v>
      </c>
      <c r="L3607" s="1" t="str">
        <f ca="1">INDEX(Anvendelseskode!B:B,MATCH($E3607,Anvendelseskode!$A:$A,0))</f>
        <v>Fritliggende enfamilieshus (parcelhus)</v>
      </c>
      <c r="M3607" s="1" t="str">
        <f ca="1">INDEX(Anvendelseskode!C:C,MATCH($E3607,Anvendelseskode!$A:$A,0))</f>
        <v>Parcelhuse</v>
      </c>
      <c r="N3607" s="1" t="str">
        <f ca="1">INDEX(Anvendelseskode!D:D,MATCH($E3607,Anvendelseskode!$A:$A,0))</f>
        <v>Private husholdninger</v>
      </c>
      <c r="O3607" s="1" t="str">
        <f ca="1">IFERROR(INDEX(SBi!$2:$2,MATCH(G3607,SBi!$1:$1,1)),SBi!$K$2)</f>
        <v>1961-1972</v>
      </c>
      <c r="P3607" s="1">
        <f ca="1">IFERROR(INDEX(SBi!$C$3:$K$28,MATCH(E3607,SBi!$B$3:$B$28,0),MATCH(O3607,SBi!$C$2:$K$2,0)),0)</f>
        <v>134.30000000000001</v>
      </c>
      <c r="Q3607" s="19">
        <f t="shared" ca="1" si="736"/>
        <v>16.653200000000002</v>
      </c>
      <c r="R3607" s="19" t="str">
        <f ca="1">IFERROR(INDEX(VpD!$2:$2,MATCH(G3607,VpD!$1:$1,1)),VpD!$I$2)</f>
        <v>1961-1972</v>
      </c>
      <c r="S3607" s="1">
        <f ca="1">IFERROR(INDEX(VpD!$C$3:$I$27,MATCH(E3607,VpD!$B$3:$B$27,0),MATCH(R3607,VpD!$C$2:$I$2,0)),0)</f>
        <v>143</v>
      </c>
      <c r="T3607" s="19">
        <f t="shared" ca="1" si="737"/>
        <v>17.731999999999999</v>
      </c>
      <c r="U3607" s="14" t="str">
        <f t="shared" ca="1" si="738"/>
        <v xml:space="preserve">712547.75 </v>
      </c>
      <c r="V3607" s="14" t="str">
        <f t="shared" ca="1" si="739"/>
        <v>6169091.24</v>
      </c>
      <c r="W3607" s="14" t="str">
        <f t="shared" ca="1" si="740"/>
        <v>POINT(712547.75 6169091.24)</v>
      </c>
      <c r="X3607" s="14" t="str">
        <f>IFERROR(INDEX(BygningOmraade!B:B,MATCH(A3607,BygningOmraade!A:A,0)),"")</f>
        <v/>
      </c>
    </row>
    <row r="3608" spans="1:24" s="14" customFormat="1" x14ac:dyDescent="0.25">
      <c r="A3608" s="14">
        <f t="shared" si="728"/>
        <v>3608</v>
      </c>
      <c r="B3608" s="14" t="str">
        <f t="shared" ca="1" si="729"/>
        <v>d4f32007-cb1b-47ac-9263-541f3ca55512</v>
      </c>
      <c r="C3608" s="14" t="str">
        <f t="shared" ca="1" si="730"/>
        <v>0a3f507e-181c-32b8-e044-0003ba298018</v>
      </c>
      <c r="D3608" s="14">
        <f t="shared" ca="1" si="731"/>
        <v>995399</v>
      </c>
      <c r="E3608" s="1">
        <f t="shared" ca="1" si="732"/>
        <v>120</v>
      </c>
      <c r="F3608" s="1">
        <f t="shared" ca="1" si="733"/>
        <v>207</v>
      </c>
      <c r="G3608" s="1">
        <f t="shared" ca="1" si="734"/>
        <v>1982</v>
      </c>
      <c r="H3608" s="1" t="str">
        <f ca="1">IFERROR(INDEX(Varmeinstallation!B:B,MATCH(INDIRECT($A$1&amp;"L"&amp;A3608)*1,Varmeinstallation!A:A,0)),"Ingen varmeinstallationer")</f>
        <v>Centralvarme fra eget anlæg, et-kammer fyr</v>
      </c>
      <c r="I3608" s="1" t="str">
        <f ca="1">IFERROR(INDEX(Opvarmningsmiddel!B:B,MATCH(INDIRECT($A$1&amp;"M"&amp;A3608)*1,Opvarmningsmiddel!A:A,0)),"")</f>
        <v>Naturgas</v>
      </c>
      <c r="J3608" s="1">
        <f t="shared" ca="1" si="735"/>
        <v>2</v>
      </c>
      <c r="K3608" s="1" t="str">
        <f ca="1">IFERROR(INDEX(Relationstabel!$C$3:$K$10,MATCH(VALUE(INDIRECT($A$1&amp;"L"&amp;A3608)),Relationstabel!$A$3:$A$10,0),MATCH(IFERROR(VALUE(INDIRECT($A$1&amp;"M"&amp;A3608)),0),Relationstabel!$C$1:$K$1,0)),"Ingen varmeinstallationer")</f>
        <v>Naturgas</v>
      </c>
      <c r="L3608" s="1" t="str">
        <f ca="1">INDEX(Anvendelseskode!B:B,MATCH($E3608,Anvendelseskode!$A:$A,0))</f>
        <v>Fritliggende enfamilieshus (parcelhus)</v>
      </c>
      <c r="M3608" s="1" t="str">
        <f ca="1">INDEX(Anvendelseskode!C:C,MATCH($E3608,Anvendelseskode!$A:$A,0))</f>
        <v>Parcelhuse</v>
      </c>
      <c r="N3608" s="1" t="str">
        <f ca="1">INDEX(Anvendelseskode!D:D,MATCH($E3608,Anvendelseskode!$A:$A,0))</f>
        <v>Private husholdninger</v>
      </c>
      <c r="O3608" s="1" t="str">
        <f ca="1">IFERROR(INDEX(SBi!$2:$2,MATCH(G3608,SBi!$1:$1,1)),SBi!$K$2)</f>
        <v>1979-1998</v>
      </c>
      <c r="P3608" s="1">
        <f ca="1">IFERROR(INDEX(SBi!$C$3:$K$28,MATCH(E3608,SBi!$B$3:$B$28,0),MATCH(O3608,SBi!$C$2:$K$2,0)),0)</f>
        <v>105.4</v>
      </c>
      <c r="Q3608" s="19">
        <f t="shared" ca="1" si="736"/>
        <v>21.817800000000002</v>
      </c>
      <c r="R3608" s="19" t="str">
        <f ca="1">IFERROR(INDEX(VpD!$2:$2,MATCH(G3608,VpD!$1:$1,1)),VpD!$I$2)</f>
        <v>1979-1998</v>
      </c>
      <c r="S3608" s="1">
        <f ca="1">IFERROR(INDEX(VpD!$C$3:$I$27,MATCH(E3608,VpD!$B$3:$B$27,0),MATCH(R3608,VpD!$C$2:$I$2,0)),0)</f>
        <v>90</v>
      </c>
      <c r="T3608" s="19">
        <f t="shared" ca="1" si="737"/>
        <v>18.63</v>
      </c>
      <c r="U3608" s="14" t="str">
        <f t="shared" ca="1" si="738"/>
        <v xml:space="preserve">712052.33 </v>
      </c>
      <c r="V3608" s="14" t="str">
        <f t="shared" ca="1" si="739"/>
        <v>6169499.63</v>
      </c>
      <c r="W3608" s="14" t="str">
        <f t="shared" ca="1" si="740"/>
        <v>POINT(712052.33 6169499.63)</v>
      </c>
      <c r="X3608" s="14" t="str">
        <f>IFERROR(INDEX(BygningOmraade!B:B,MATCH(A3608,BygningOmraade!A:A,0)),"")</f>
        <v/>
      </c>
    </row>
    <row r="3609" spans="1:24" s="14" customFormat="1" x14ac:dyDescent="0.25">
      <c r="A3609" s="14">
        <f t="shared" si="728"/>
        <v>3609</v>
      </c>
      <c r="B3609" s="14" t="str">
        <f t="shared" ca="1" si="729"/>
        <v>d4f3f48f-efa6-41c2-b231-b92fd5e73d77</v>
      </c>
      <c r="C3609" s="14" t="str">
        <f t="shared" ca="1" si="730"/>
        <v>0a3f507e-1fb9-32b8-e044-0003ba298018</v>
      </c>
      <c r="D3609" s="14">
        <f t="shared" ca="1" si="731"/>
        <v>993666</v>
      </c>
      <c r="E3609" s="1">
        <f t="shared" ca="1" si="732"/>
        <v>120</v>
      </c>
      <c r="F3609" s="1">
        <f t="shared" ca="1" si="733"/>
        <v>109</v>
      </c>
      <c r="G3609" s="1">
        <f t="shared" ca="1" si="734"/>
        <v>1974</v>
      </c>
      <c r="H3609" s="1" t="str">
        <f ca="1">IFERROR(INDEX(Varmeinstallation!B:B,MATCH(INDIRECT($A$1&amp;"L"&amp;A3609)*1,Varmeinstallation!A:A,0)),"Ingen varmeinstallationer")</f>
        <v>Centralvarme fra eget anlæg, et-kammer fyr</v>
      </c>
      <c r="I3609" s="1" t="str">
        <f ca="1">IFERROR(INDEX(Opvarmningsmiddel!B:B,MATCH(INDIRECT($A$1&amp;"M"&amp;A3609)*1,Opvarmningsmiddel!A:A,0)),"")</f>
        <v>Flydende brændsel (olie, petroleum, flaskegas m.m.)</v>
      </c>
      <c r="J3609" s="1">
        <f t="shared" ca="1" si="735"/>
        <v>2</v>
      </c>
      <c r="K3609" s="1" t="str">
        <f ca="1">IFERROR(INDEX(Relationstabel!$C$3:$K$10,MATCH(VALUE(INDIRECT($A$1&amp;"L"&amp;A3609)),Relationstabel!$A$3:$A$10,0),MATCH(IFERROR(VALUE(INDIRECT($A$1&amp;"M"&amp;A3609)),0),Relationstabel!$C$1:$K$1,0)),"Ingen varmeinstallationer")</f>
        <v>Olie</v>
      </c>
      <c r="L3609" s="1" t="str">
        <f ca="1">INDEX(Anvendelseskode!B:B,MATCH($E3609,Anvendelseskode!$A:$A,0))</f>
        <v>Fritliggende enfamilieshus (parcelhus)</v>
      </c>
      <c r="M3609" s="1" t="str">
        <f ca="1">INDEX(Anvendelseskode!C:C,MATCH($E3609,Anvendelseskode!$A:$A,0))</f>
        <v>Parcelhuse</v>
      </c>
      <c r="N3609" s="1" t="str">
        <f ca="1">INDEX(Anvendelseskode!D:D,MATCH($E3609,Anvendelseskode!$A:$A,0))</f>
        <v>Private husholdninger</v>
      </c>
      <c r="O3609" s="1" t="str">
        <f ca="1">IFERROR(INDEX(SBi!$2:$2,MATCH(G3609,SBi!$1:$1,1)),SBi!$K$2)</f>
        <v>1973-1978</v>
      </c>
      <c r="P3609" s="1">
        <f ca="1">IFERROR(INDEX(SBi!$C$3:$K$28,MATCH(E3609,SBi!$B$3:$B$28,0),MATCH(O3609,SBi!$C$2:$K$2,0)),0)</f>
        <v>119.8</v>
      </c>
      <c r="Q3609" s="19">
        <f t="shared" ca="1" si="736"/>
        <v>13.058199999999999</v>
      </c>
      <c r="R3609" s="19" t="str">
        <f ca="1">IFERROR(INDEX(VpD!$2:$2,MATCH(G3609,VpD!$1:$1,1)),VpD!$I$2)</f>
        <v>1973-1978</v>
      </c>
      <c r="S3609" s="1">
        <f ca="1">IFERROR(INDEX(VpD!$C$3:$I$27,MATCH(E3609,VpD!$B$3:$B$27,0),MATCH(R3609,VpD!$C$2:$I$2,0)),0)</f>
        <v>117</v>
      </c>
      <c r="T3609" s="19">
        <f t="shared" ca="1" si="737"/>
        <v>12.753</v>
      </c>
      <c r="U3609" s="14" t="str">
        <f t="shared" ca="1" si="738"/>
        <v xml:space="preserve">710952.15 </v>
      </c>
      <c r="V3609" s="14" t="str">
        <f t="shared" ca="1" si="739"/>
        <v>6171578.4</v>
      </c>
      <c r="W3609" s="14" t="str">
        <f t="shared" ca="1" si="740"/>
        <v>POINT(710952.15 6171578.4)</v>
      </c>
      <c r="X3609" s="14" t="str">
        <f>IFERROR(INDEX(BygningOmraade!B:B,MATCH(A3609,BygningOmraade!A:A,0)),"")</f>
        <v/>
      </c>
    </row>
    <row r="3610" spans="1:24" s="14" customFormat="1" x14ac:dyDescent="0.25">
      <c r="A3610" s="14">
        <f t="shared" si="728"/>
        <v>3610</v>
      </c>
      <c r="B3610" s="14" t="str">
        <f t="shared" ca="1" si="729"/>
        <v>d4feb42c-26ec-480f-99e6-69882887f910</v>
      </c>
      <c r="C3610" s="14" t="str">
        <f t="shared" ca="1" si="730"/>
        <v>0a3f507e-2398-32b8-e044-0003ba298018</v>
      </c>
      <c r="D3610" s="14">
        <f t="shared" ca="1" si="731"/>
        <v>996603</v>
      </c>
      <c r="E3610" s="1">
        <f t="shared" ca="1" si="732"/>
        <v>120</v>
      </c>
      <c r="F3610" s="1">
        <f t="shared" ca="1" si="733"/>
        <v>102</v>
      </c>
      <c r="G3610" s="1">
        <f t="shared" ca="1" si="734"/>
        <v>1985</v>
      </c>
      <c r="H3610" s="1" t="str">
        <f ca="1">IFERROR(INDEX(Varmeinstallation!B:B,MATCH(INDIRECT($A$1&amp;"L"&amp;A3610)*1,Varmeinstallation!A:A,0)),"Ingen varmeinstallationer")</f>
        <v>Centralvarme fra eget anlæg, et-kammer fyr</v>
      </c>
      <c r="I3610" s="1" t="str">
        <f ca="1">IFERROR(INDEX(Opvarmningsmiddel!B:B,MATCH(INDIRECT($A$1&amp;"M"&amp;A3610)*1,Opvarmningsmiddel!A:A,0)),"")</f>
        <v>Naturgas</v>
      </c>
      <c r="J3610" s="1">
        <f t="shared" ca="1" si="735"/>
        <v>2</v>
      </c>
      <c r="K3610" s="1" t="str">
        <f ca="1">IFERROR(INDEX(Relationstabel!$C$3:$K$10,MATCH(VALUE(INDIRECT($A$1&amp;"L"&amp;A3610)),Relationstabel!$A$3:$A$10,0),MATCH(IFERROR(VALUE(INDIRECT($A$1&amp;"M"&amp;A3610)),0),Relationstabel!$C$1:$K$1,0)),"Ingen varmeinstallationer")</f>
        <v>Naturgas</v>
      </c>
      <c r="L3610" s="1" t="str">
        <f ca="1">INDEX(Anvendelseskode!B:B,MATCH($E3610,Anvendelseskode!$A:$A,0))</f>
        <v>Fritliggende enfamilieshus (parcelhus)</v>
      </c>
      <c r="M3610" s="1" t="str">
        <f ca="1">INDEX(Anvendelseskode!C:C,MATCH($E3610,Anvendelseskode!$A:$A,0))</f>
        <v>Parcelhuse</v>
      </c>
      <c r="N3610" s="1" t="str">
        <f ca="1">INDEX(Anvendelseskode!D:D,MATCH($E3610,Anvendelseskode!$A:$A,0))</f>
        <v>Private husholdninger</v>
      </c>
      <c r="O3610" s="1" t="str">
        <f ca="1">IFERROR(INDEX(SBi!$2:$2,MATCH(G3610,SBi!$1:$1,1)),SBi!$K$2)</f>
        <v>1979-1998</v>
      </c>
      <c r="P3610" s="1">
        <f ca="1">IFERROR(INDEX(SBi!$C$3:$K$28,MATCH(E3610,SBi!$B$3:$B$28,0),MATCH(O3610,SBi!$C$2:$K$2,0)),0)</f>
        <v>105.4</v>
      </c>
      <c r="Q3610" s="19">
        <f t="shared" ca="1" si="736"/>
        <v>10.750800000000002</v>
      </c>
      <c r="R3610" s="19" t="str">
        <f ca="1">IFERROR(INDEX(VpD!$2:$2,MATCH(G3610,VpD!$1:$1,1)),VpD!$I$2)</f>
        <v>1979-1998</v>
      </c>
      <c r="S3610" s="1">
        <f ca="1">IFERROR(INDEX(VpD!$C$3:$I$27,MATCH(E3610,VpD!$B$3:$B$27,0),MATCH(R3610,VpD!$C$2:$I$2,0)),0)</f>
        <v>90</v>
      </c>
      <c r="T3610" s="19">
        <f t="shared" ca="1" si="737"/>
        <v>9.18</v>
      </c>
      <c r="U3610" s="14" t="str">
        <f t="shared" ca="1" si="738"/>
        <v xml:space="preserve">713171.35 </v>
      </c>
      <c r="V3610" s="14" t="str">
        <f t="shared" ca="1" si="739"/>
        <v>6168541.27</v>
      </c>
      <c r="W3610" s="14" t="str">
        <f t="shared" ca="1" si="740"/>
        <v>POINT(713171.35 6168541.27)</v>
      </c>
      <c r="X3610" s="14" t="str">
        <f>IFERROR(INDEX(BygningOmraade!B:B,MATCH(A3610,BygningOmraade!A:A,0)),"")</f>
        <v/>
      </c>
    </row>
    <row r="3611" spans="1:24" s="14" customFormat="1" x14ac:dyDescent="0.25">
      <c r="A3611" s="14">
        <f t="shared" si="728"/>
        <v>3611</v>
      </c>
      <c r="B3611" s="14" t="str">
        <f t="shared" ca="1" si="729"/>
        <v>d520273b-e7ac-4f10-8f13-1e6a33e7c836</v>
      </c>
      <c r="C3611" s="14" t="str">
        <f t="shared" ca="1" si="730"/>
        <v>0a3f507e-1575-32b8-e044-0003ba298018</v>
      </c>
      <c r="D3611" s="14">
        <f t="shared" ca="1" si="731"/>
        <v>996690</v>
      </c>
      <c r="E3611" s="1">
        <f t="shared" ca="1" si="732"/>
        <v>120</v>
      </c>
      <c r="F3611" s="1">
        <f t="shared" ca="1" si="733"/>
        <v>162</v>
      </c>
      <c r="G3611" s="1">
        <f t="shared" ca="1" si="734"/>
        <v>2010</v>
      </c>
      <c r="H3611" s="1" t="str">
        <f ca="1">IFERROR(INDEX(Varmeinstallation!B:B,MATCH(INDIRECT($A$1&amp;"L"&amp;A3611)*1,Varmeinstallation!A:A,0)),"Ingen varmeinstallationer")</f>
        <v>Centralvarme fra eget anlæg, et-kammer fyr</v>
      </c>
      <c r="I3611" s="1" t="str">
        <f ca="1">IFERROR(INDEX(Opvarmningsmiddel!B:B,MATCH(INDIRECT($A$1&amp;"M"&amp;A3611)*1,Opvarmningsmiddel!A:A,0)),"")</f>
        <v>Naturgas</v>
      </c>
      <c r="J3611" s="1">
        <f t="shared" ca="1" si="735"/>
        <v>90</v>
      </c>
      <c r="K3611" s="1" t="str">
        <f ca="1">IFERROR(INDEX(Relationstabel!$C$3:$K$10,MATCH(VALUE(INDIRECT($A$1&amp;"L"&amp;A3611)),Relationstabel!$A$3:$A$10,0),MATCH(IFERROR(VALUE(INDIRECT($A$1&amp;"M"&amp;A3611)),0),Relationstabel!$C$1:$K$1,0)),"Ingen varmeinstallationer")</f>
        <v>Naturgas</v>
      </c>
      <c r="L3611" s="1" t="str">
        <f ca="1">INDEX(Anvendelseskode!B:B,MATCH($E3611,Anvendelseskode!$A:$A,0))</f>
        <v>Fritliggende enfamilieshus (parcelhus)</v>
      </c>
      <c r="M3611" s="1" t="str">
        <f ca="1">INDEX(Anvendelseskode!C:C,MATCH($E3611,Anvendelseskode!$A:$A,0))</f>
        <v>Parcelhuse</v>
      </c>
      <c r="N3611" s="1" t="str">
        <f ca="1">INDEX(Anvendelseskode!D:D,MATCH($E3611,Anvendelseskode!$A:$A,0))</f>
        <v>Private husholdninger</v>
      </c>
      <c r="O3611" s="1" t="str">
        <f ca="1">IFERROR(INDEX(SBi!$2:$2,MATCH(G3611,SBi!$1:$1,1)),SBi!$K$2)</f>
        <v>Efter 2006</v>
      </c>
      <c r="P3611" s="1">
        <f ca="1">IFERROR(INDEX(SBi!$C$3:$K$28,MATCH(E3611,SBi!$B$3:$B$28,0),MATCH(O3611,SBi!$C$2:$K$2,0)),0)</f>
        <v>67.3</v>
      </c>
      <c r="Q3611" s="19">
        <f t="shared" ca="1" si="736"/>
        <v>10.9026</v>
      </c>
      <c r="R3611" s="19" t="str">
        <f ca="1">IFERROR(INDEX(VpD!$2:$2,MATCH(G3611,VpD!$1:$1,1)),VpD!$I$2)</f>
        <v>&gt;1998</v>
      </c>
      <c r="S3611" s="1">
        <f ca="1">IFERROR(INDEX(VpD!$C$3:$I$27,MATCH(E3611,VpD!$B$3:$B$27,0),MATCH(R3611,VpD!$C$2:$I$2,0)),0)</f>
        <v>72</v>
      </c>
      <c r="T3611" s="19">
        <f t="shared" ca="1" si="737"/>
        <v>11.664</v>
      </c>
      <c r="U3611" s="14" t="str">
        <f t="shared" ca="1" si="738"/>
        <v xml:space="preserve">713548.68 </v>
      </c>
      <c r="V3611" s="14" t="str">
        <f t="shared" ca="1" si="739"/>
        <v>6168754.18</v>
      </c>
      <c r="W3611" s="14" t="str">
        <f t="shared" ca="1" si="740"/>
        <v>POINT(713548.68 6168754.18)</v>
      </c>
      <c r="X3611" s="14" t="str">
        <f>IFERROR(INDEX(BygningOmraade!B:B,MATCH(A3611,BygningOmraade!A:A,0)),"")</f>
        <v/>
      </c>
    </row>
    <row r="3612" spans="1:24" s="14" customFormat="1" x14ac:dyDescent="0.25">
      <c r="A3612" s="14">
        <f t="shared" si="728"/>
        <v>3612</v>
      </c>
      <c r="B3612" s="14" t="str">
        <f t="shared" ca="1" si="729"/>
        <v>d54c0572-4aca-4136-87dd-ed545a014856</v>
      </c>
      <c r="C3612" s="14" t="str">
        <f t="shared" ca="1" si="730"/>
        <v>0a3f507e-17b8-32b8-e044-0003ba298018</v>
      </c>
      <c r="D3612" s="14">
        <f t="shared" ca="1" si="731"/>
        <v>996477</v>
      </c>
      <c r="E3612" s="1">
        <f t="shared" ca="1" si="732"/>
        <v>120</v>
      </c>
      <c r="F3612" s="1">
        <f t="shared" ca="1" si="733"/>
        <v>200</v>
      </c>
      <c r="G3612" s="1">
        <f t="shared" ca="1" si="734"/>
        <v>1973</v>
      </c>
      <c r="H3612" s="1" t="str">
        <f ca="1">IFERROR(INDEX(Varmeinstallation!B:B,MATCH(INDIRECT($A$1&amp;"L"&amp;A3612)*1,Varmeinstallation!A:A,0)),"Ingen varmeinstallationer")</f>
        <v>Centralvarme fra eget anlæg, et-kammer fyr</v>
      </c>
      <c r="I3612" s="1" t="str">
        <f ca="1">IFERROR(INDEX(Opvarmningsmiddel!B:B,MATCH(INDIRECT($A$1&amp;"M"&amp;A3612)*1,Opvarmningsmiddel!A:A,0)),"")</f>
        <v>Naturgas</v>
      </c>
      <c r="J3612" s="1">
        <f t="shared" ca="1" si="735"/>
        <v>0</v>
      </c>
      <c r="K3612" s="1" t="str">
        <f ca="1">IFERROR(INDEX(Relationstabel!$C$3:$K$10,MATCH(VALUE(INDIRECT($A$1&amp;"L"&amp;A3612)),Relationstabel!$A$3:$A$10,0),MATCH(IFERROR(VALUE(INDIRECT($A$1&amp;"M"&amp;A3612)),0),Relationstabel!$C$1:$K$1,0)),"Ingen varmeinstallationer")</f>
        <v>Naturgas</v>
      </c>
      <c r="L3612" s="1" t="str">
        <f ca="1">INDEX(Anvendelseskode!B:B,MATCH($E3612,Anvendelseskode!$A:$A,0))</f>
        <v>Fritliggende enfamilieshus (parcelhus)</v>
      </c>
      <c r="M3612" s="1" t="str">
        <f ca="1">INDEX(Anvendelseskode!C:C,MATCH($E3612,Anvendelseskode!$A:$A,0))</f>
        <v>Parcelhuse</v>
      </c>
      <c r="N3612" s="1" t="str">
        <f ca="1">INDEX(Anvendelseskode!D:D,MATCH($E3612,Anvendelseskode!$A:$A,0))</f>
        <v>Private husholdninger</v>
      </c>
      <c r="O3612" s="1" t="str">
        <f ca="1">IFERROR(INDEX(SBi!$2:$2,MATCH(G3612,SBi!$1:$1,1)),SBi!$K$2)</f>
        <v>1973-1978</v>
      </c>
      <c r="P3612" s="1">
        <f ca="1">IFERROR(INDEX(SBi!$C$3:$K$28,MATCH(E3612,SBi!$B$3:$B$28,0),MATCH(O3612,SBi!$C$2:$K$2,0)),0)</f>
        <v>119.8</v>
      </c>
      <c r="Q3612" s="19">
        <f t="shared" ca="1" si="736"/>
        <v>23.96</v>
      </c>
      <c r="R3612" s="19" t="str">
        <f ca="1">IFERROR(INDEX(VpD!$2:$2,MATCH(G3612,VpD!$1:$1,1)),VpD!$I$2)</f>
        <v>1973-1978</v>
      </c>
      <c r="S3612" s="1">
        <f ca="1">IFERROR(INDEX(VpD!$C$3:$I$27,MATCH(E3612,VpD!$B$3:$B$27,0),MATCH(R3612,VpD!$C$2:$I$2,0)),0)</f>
        <v>117</v>
      </c>
      <c r="T3612" s="19">
        <f t="shared" ca="1" si="737"/>
        <v>23.4</v>
      </c>
      <c r="U3612" s="14" t="str">
        <f t="shared" ca="1" si="738"/>
        <v xml:space="preserve">713286.55 </v>
      </c>
      <c r="V3612" s="14" t="str">
        <f t="shared" ca="1" si="739"/>
        <v>6168837.34</v>
      </c>
      <c r="W3612" s="14" t="str">
        <f t="shared" ca="1" si="740"/>
        <v>POINT(713286.55 6168837.34)</v>
      </c>
      <c r="X3612" s="14" t="str">
        <f>IFERROR(INDEX(BygningOmraade!B:B,MATCH(A3612,BygningOmraade!A:A,0)),"")</f>
        <v/>
      </c>
    </row>
    <row r="3613" spans="1:24" s="14" customFormat="1" x14ac:dyDescent="0.25">
      <c r="A3613" s="14">
        <f t="shared" si="728"/>
        <v>3613</v>
      </c>
      <c r="B3613" s="14" t="str">
        <f t="shared" ca="1" si="729"/>
        <v>d54c21c9-77b7-41de-9739-c0ad1ccbb726</v>
      </c>
      <c r="C3613" s="14" t="str">
        <f t="shared" ca="1" si="730"/>
        <v>0a3f507e-1c86-32b8-e044-0003ba298018</v>
      </c>
      <c r="D3613" s="14">
        <f t="shared" ca="1" si="731"/>
        <v>995641</v>
      </c>
      <c r="E3613" s="1">
        <f t="shared" ca="1" si="732"/>
        <v>120</v>
      </c>
      <c r="F3613" s="1">
        <f t="shared" ca="1" si="733"/>
        <v>208</v>
      </c>
      <c r="G3613" s="1">
        <f t="shared" ca="1" si="734"/>
        <v>2012</v>
      </c>
      <c r="H3613" s="1" t="str">
        <f ca="1">IFERROR(INDEX(Varmeinstallation!B:B,MATCH(INDIRECT($A$1&amp;"L"&amp;A3613)*1,Varmeinstallation!A:A,0)),"Ingen varmeinstallationer")</f>
        <v>Varmepumpe</v>
      </c>
      <c r="I3613" s="1" t="str">
        <f ca="1">IFERROR(INDEX(Opvarmningsmiddel!B:B,MATCH(INDIRECT($A$1&amp;"M"&amp;A3613)*1,Opvarmningsmiddel!A:A,0)),"")</f>
        <v>Elektricitet</v>
      </c>
      <c r="J3613" s="1">
        <f t="shared" ca="1" si="735"/>
        <v>2</v>
      </c>
      <c r="K3613" s="1" t="str">
        <f ca="1">IFERROR(INDEX(Relationstabel!$C$3:$K$10,MATCH(VALUE(INDIRECT($A$1&amp;"L"&amp;A3613)),Relationstabel!$A$3:$A$10,0),MATCH(IFERROR(VALUE(INDIRECT($A$1&amp;"M"&amp;A3613)),0),Relationstabel!$C$1:$K$1,0)),"Ingen varmeinstallationer")</f>
        <v>Varmepumpe</v>
      </c>
      <c r="L3613" s="1" t="str">
        <f ca="1">INDEX(Anvendelseskode!B:B,MATCH($E3613,Anvendelseskode!$A:$A,0))</f>
        <v>Fritliggende enfamilieshus (parcelhus)</v>
      </c>
      <c r="M3613" s="1" t="str">
        <f ca="1">INDEX(Anvendelseskode!C:C,MATCH($E3613,Anvendelseskode!$A:$A,0))</f>
        <v>Parcelhuse</v>
      </c>
      <c r="N3613" s="1" t="str">
        <f ca="1">INDEX(Anvendelseskode!D:D,MATCH($E3613,Anvendelseskode!$A:$A,0))</f>
        <v>Private husholdninger</v>
      </c>
      <c r="O3613" s="1" t="str">
        <f ca="1">IFERROR(INDEX(SBi!$2:$2,MATCH(G3613,SBi!$1:$1,1)),SBi!$K$2)</f>
        <v>Efter 2006</v>
      </c>
      <c r="P3613" s="1">
        <f ca="1">IFERROR(INDEX(SBi!$C$3:$K$28,MATCH(E3613,SBi!$B$3:$B$28,0),MATCH(O3613,SBi!$C$2:$K$2,0)),0)</f>
        <v>67.3</v>
      </c>
      <c r="Q3613" s="19">
        <f t="shared" ca="1" si="736"/>
        <v>13.9984</v>
      </c>
      <c r="R3613" s="19" t="str">
        <f ca="1">IFERROR(INDEX(VpD!$2:$2,MATCH(G3613,VpD!$1:$1,1)),VpD!$I$2)</f>
        <v>&gt;1998</v>
      </c>
      <c r="S3613" s="1">
        <f ca="1">IFERROR(INDEX(VpD!$C$3:$I$27,MATCH(E3613,VpD!$B$3:$B$27,0),MATCH(R3613,VpD!$C$2:$I$2,0)),0)</f>
        <v>72</v>
      </c>
      <c r="T3613" s="19">
        <f t="shared" ca="1" si="737"/>
        <v>14.976000000000001</v>
      </c>
      <c r="U3613" s="14" t="str">
        <f t="shared" ca="1" si="738"/>
        <v xml:space="preserve">712360.15 </v>
      </c>
      <c r="V3613" s="14" t="str">
        <f t="shared" ca="1" si="739"/>
        <v>6169281.65</v>
      </c>
      <c r="W3613" s="14" t="str">
        <f t="shared" ca="1" si="740"/>
        <v>POINT(712360.15 6169281.65)</v>
      </c>
      <c r="X3613" s="14" t="str">
        <f>IFERROR(INDEX(BygningOmraade!B:B,MATCH(A3613,BygningOmraade!A:A,0)),"")</f>
        <v/>
      </c>
    </row>
    <row r="3614" spans="1:24" s="14" customFormat="1" x14ac:dyDescent="0.25">
      <c r="A3614" s="14">
        <f t="shared" si="728"/>
        <v>3614</v>
      </c>
      <c r="B3614" s="14" t="str">
        <f t="shared" ca="1" si="729"/>
        <v>d567bcbf-4257-4cdf-984c-07558e6a81d7</v>
      </c>
      <c r="C3614" s="14" t="str">
        <f t="shared" ca="1" si="730"/>
        <v>0a3f507e-229c-32b8-e044-0003ba298018</v>
      </c>
      <c r="D3614" s="14">
        <f t="shared" ca="1" si="731"/>
        <v>995195</v>
      </c>
      <c r="E3614" s="1">
        <f t="shared" ca="1" si="732"/>
        <v>120</v>
      </c>
      <c r="F3614" s="1">
        <f t="shared" ca="1" si="733"/>
        <v>143</v>
      </c>
      <c r="G3614" s="1">
        <f t="shared" ca="1" si="734"/>
        <v>1970</v>
      </c>
      <c r="H3614" s="1" t="str">
        <f ca="1">IFERROR(INDEX(Varmeinstallation!B:B,MATCH(INDIRECT($A$1&amp;"L"&amp;A3614)*1,Varmeinstallation!A:A,0)),"Ingen varmeinstallationer")</f>
        <v>Centralvarme fra eget anlæg, et-kammer fyr</v>
      </c>
      <c r="I3614" s="1" t="str">
        <f ca="1">IFERROR(INDEX(Opvarmningsmiddel!B:B,MATCH(INDIRECT($A$1&amp;"M"&amp;A3614)*1,Opvarmningsmiddel!A:A,0)),"")</f>
        <v>Naturgas</v>
      </c>
      <c r="J3614" s="1">
        <f t="shared" ca="1" si="735"/>
        <v>2</v>
      </c>
      <c r="K3614" s="1" t="str">
        <f ca="1">IFERROR(INDEX(Relationstabel!$C$3:$K$10,MATCH(VALUE(INDIRECT($A$1&amp;"L"&amp;A3614)),Relationstabel!$A$3:$A$10,0),MATCH(IFERROR(VALUE(INDIRECT($A$1&amp;"M"&amp;A3614)),0),Relationstabel!$C$1:$K$1,0)),"Ingen varmeinstallationer")</f>
        <v>Naturgas</v>
      </c>
      <c r="L3614" s="1" t="str">
        <f ca="1">INDEX(Anvendelseskode!B:B,MATCH($E3614,Anvendelseskode!$A:$A,0))</f>
        <v>Fritliggende enfamilieshus (parcelhus)</v>
      </c>
      <c r="M3614" s="1" t="str">
        <f ca="1">INDEX(Anvendelseskode!C:C,MATCH($E3614,Anvendelseskode!$A:$A,0))</f>
        <v>Parcelhuse</v>
      </c>
      <c r="N3614" s="1" t="str">
        <f ca="1">INDEX(Anvendelseskode!D:D,MATCH($E3614,Anvendelseskode!$A:$A,0))</f>
        <v>Private husholdninger</v>
      </c>
      <c r="O3614" s="1" t="str">
        <f ca="1">IFERROR(INDEX(SBi!$2:$2,MATCH(G3614,SBi!$1:$1,1)),SBi!$K$2)</f>
        <v>1961-1972</v>
      </c>
      <c r="P3614" s="1">
        <f ca="1">IFERROR(INDEX(SBi!$C$3:$K$28,MATCH(E3614,SBi!$B$3:$B$28,0),MATCH(O3614,SBi!$C$2:$K$2,0)),0)</f>
        <v>134.30000000000001</v>
      </c>
      <c r="Q3614" s="19">
        <f t="shared" ca="1" si="736"/>
        <v>19.204900000000002</v>
      </c>
      <c r="R3614" s="19" t="str">
        <f ca="1">IFERROR(INDEX(VpD!$2:$2,MATCH(G3614,VpD!$1:$1,1)),VpD!$I$2)</f>
        <v>1961-1972</v>
      </c>
      <c r="S3614" s="1">
        <f ca="1">IFERROR(INDEX(VpD!$C$3:$I$27,MATCH(E3614,VpD!$B$3:$B$27,0),MATCH(R3614,VpD!$C$2:$I$2,0)),0)</f>
        <v>143</v>
      </c>
      <c r="T3614" s="19">
        <f t="shared" ca="1" si="737"/>
        <v>20.449000000000002</v>
      </c>
      <c r="U3614" s="14" t="str">
        <f t="shared" ca="1" si="738"/>
        <v xml:space="preserve">711837.63 </v>
      </c>
      <c r="V3614" s="14" t="str">
        <f t="shared" ca="1" si="739"/>
        <v>6171906.54</v>
      </c>
      <c r="W3614" s="14" t="str">
        <f t="shared" ca="1" si="740"/>
        <v>POINT(711837.63 6171906.54)</v>
      </c>
      <c r="X3614" s="14" t="str">
        <f>IFERROR(INDEX(BygningOmraade!B:B,MATCH(A3614,BygningOmraade!A:A,0)),"")</f>
        <v/>
      </c>
    </row>
    <row r="3615" spans="1:24" s="14" customFormat="1" x14ac:dyDescent="0.25">
      <c r="A3615" s="14">
        <f t="shared" si="728"/>
        <v>3615</v>
      </c>
      <c r="B3615" s="14" t="str">
        <f t="shared" ca="1" si="729"/>
        <v>d56a4c5d-8eac-485d-ba2d-a32a559954d7</v>
      </c>
      <c r="C3615" s="14" t="str">
        <f t="shared" ca="1" si="730"/>
        <v>0a3f507e-1f37-32b8-e044-0003ba298018</v>
      </c>
      <c r="D3615" s="14">
        <f t="shared" ca="1" si="731"/>
        <v>994275</v>
      </c>
      <c r="E3615" s="1">
        <f t="shared" ca="1" si="732"/>
        <v>120</v>
      </c>
      <c r="F3615" s="1">
        <f t="shared" ca="1" si="733"/>
        <v>152</v>
      </c>
      <c r="G3615" s="1">
        <f t="shared" ca="1" si="734"/>
        <v>1981</v>
      </c>
      <c r="H3615" s="1" t="str">
        <f ca="1">IFERROR(INDEX(Varmeinstallation!B:B,MATCH(INDIRECT($A$1&amp;"L"&amp;A3615)*1,Varmeinstallation!A:A,0)),"Ingen varmeinstallationer")</f>
        <v>Fjernvarme/blokvarme (radiatorsystemer eller varmluftanlæg)</v>
      </c>
      <c r="I3615" s="1" t="str">
        <f ca="1">IFERROR(INDEX(Opvarmningsmiddel!B:B,MATCH(INDIRECT($A$1&amp;"M"&amp;A3615)*1,Opvarmningsmiddel!A:A,0)),"")</f>
        <v/>
      </c>
      <c r="J3615" s="1">
        <f t="shared" ca="1" si="735"/>
        <v>0</v>
      </c>
      <c r="K3615" s="1" t="str">
        <f ca="1">IFERROR(INDEX(Relationstabel!$C$3:$K$10,MATCH(VALUE(INDIRECT($A$1&amp;"L"&amp;A3615)),Relationstabel!$A$3:$A$10,0),MATCH(IFERROR(VALUE(INDIRECT($A$1&amp;"M"&amp;A3615)),0),Relationstabel!$C$1:$K$1,0)),"Ingen varmeinstallationer")</f>
        <v>Fjernvarme/ Blokvarme</v>
      </c>
      <c r="L3615" s="1" t="str">
        <f ca="1">INDEX(Anvendelseskode!B:B,MATCH($E3615,Anvendelseskode!$A:$A,0))</f>
        <v>Fritliggende enfamilieshus (parcelhus)</v>
      </c>
      <c r="M3615" s="1" t="str">
        <f ca="1">INDEX(Anvendelseskode!C:C,MATCH($E3615,Anvendelseskode!$A:$A,0))</f>
        <v>Parcelhuse</v>
      </c>
      <c r="N3615" s="1" t="str">
        <f ca="1">INDEX(Anvendelseskode!D:D,MATCH($E3615,Anvendelseskode!$A:$A,0))</f>
        <v>Private husholdninger</v>
      </c>
      <c r="O3615" s="1" t="str">
        <f ca="1">IFERROR(INDEX(SBi!$2:$2,MATCH(G3615,SBi!$1:$1,1)),SBi!$K$2)</f>
        <v>1979-1998</v>
      </c>
      <c r="P3615" s="1">
        <f ca="1">IFERROR(INDEX(SBi!$C$3:$K$28,MATCH(E3615,SBi!$B$3:$B$28,0),MATCH(O3615,SBi!$C$2:$K$2,0)),0)</f>
        <v>105.4</v>
      </c>
      <c r="Q3615" s="19">
        <f t="shared" ca="1" si="736"/>
        <v>16.020800000000001</v>
      </c>
      <c r="R3615" s="19" t="str">
        <f ca="1">IFERROR(INDEX(VpD!$2:$2,MATCH(G3615,VpD!$1:$1,1)),VpD!$I$2)</f>
        <v>1979-1998</v>
      </c>
      <c r="S3615" s="1">
        <f ca="1">IFERROR(INDEX(VpD!$C$3:$I$27,MATCH(E3615,VpD!$B$3:$B$27,0),MATCH(R3615,VpD!$C$2:$I$2,0)),0)</f>
        <v>90</v>
      </c>
      <c r="T3615" s="19">
        <f t="shared" ca="1" si="737"/>
        <v>13.68</v>
      </c>
      <c r="U3615" s="14" t="str">
        <f t="shared" ca="1" si="738"/>
        <v xml:space="preserve">711324.34 </v>
      </c>
      <c r="V3615" s="14" t="str">
        <f t="shared" ca="1" si="739"/>
        <v>6171546.45</v>
      </c>
      <c r="W3615" s="14" t="str">
        <f t="shared" ca="1" si="740"/>
        <v>POINT(711324.34 6171546.45)</v>
      </c>
      <c r="X3615" s="14" t="str">
        <f>IFERROR(INDEX(BygningOmraade!B:B,MATCH(A3615,BygningOmraade!A:A,0)),"")</f>
        <v/>
      </c>
    </row>
    <row r="3616" spans="1:24" s="14" customFormat="1" x14ac:dyDescent="0.25">
      <c r="A3616" s="14">
        <f t="shared" si="728"/>
        <v>3616</v>
      </c>
      <c r="B3616" s="14" t="str">
        <f t="shared" ca="1" si="729"/>
        <v>d56cc36b-4122-47f9-8293-9bb5d4be5b48</v>
      </c>
      <c r="C3616" s="14" t="str">
        <f t="shared" ca="1" si="730"/>
        <v>0a3f507e-15fa-32b8-e044-0003ba298018</v>
      </c>
      <c r="D3616" s="14">
        <f t="shared" ca="1" si="731"/>
        <v>994771</v>
      </c>
      <c r="E3616" s="1">
        <f t="shared" ca="1" si="732"/>
        <v>120</v>
      </c>
      <c r="F3616" s="1">
        <f t="shared" ca="1" si="733"/>
        <v>110</v>
      </c>
      <c r="G3616" s="1">
        <f t="shared" ca="1" si="734"/>
        <v>1963</v>
      </c>
      <c r="H3616" s="1" t="str">
        <f ca="1">IFERROR(INDEX(Varmeinstallation!B:B,MATCH(INDIRECT($A$1&amp;"L"&amp;A3616)*1,Varmeinstallation!A:A,0)),"Ingen varmeinstallationer")</f>
        <v>Centralvarme fra eget anlæg, et-kammer fyr</v>
      </c>
      <c r="I3616" s="1" t="str">
        <f ca="1">IFERROR(INDEX(Opvarmningsmiddel!B:B,MATCH(INDIRECT($A$1&amp;"M"&amp;A3616)*1,Opvarmningsmiddel!A:A,0)),"")</f>
        <v>Naturgas</v>
      </c>
      <c r="J3616" s="1">
        <f t="shared" ca="1" si="735"/>
        <v>0</v>
      </c>
      <c r="K3616" s="1" t="str">
        <f ca="1">IFERROR(INDEX(Relationstabel!$C$3:$K$10,MATCH(VALUE(INDIRECT($A$1&amp;"L"&amp;A3616)),Relationstabel!$A$3:$A$10,0),MATCH(IFERROR(VALUE(INDIRECT($A$1&amp;"M"&amp;A3616)),0),Relationstabel!$C$1:$K$1,0)),"Ingen varmeinstallationer")</f>
        <v>Naturgas</v>
      </c>
      <c r="L3616" s="1" t="str">
        <f ca="1">INDEX(Anvendelseskode!B:B,MATCH($E3616,Anvendelseskode!$A:$A,0))</f>
        <v>Fritliggende enfamilieshus (parcelhus)</v>
      </c>
      <c r="M3616" s="1" t="str">
        <f ca="1">INDEX(Anvendelseskode!C:C,MATCH($E3616,Anvendelseskode!$A:$A,0))</f>
        <v>Parcelhuse</v>
      </c>
      <c r="N3616" s="1" t="str">
        <f ca="1">INDEX(Anvendelseskode!D:D,MATCH($E3616,Anvendelseskode!$A:$A,0))</f>
        <v>Private husholdninger</v>
      </c>
      <c r="O3616" s="1" t="str">
        <f ca="1">IFERROR(INDEX(SBi!$2:$2,MATCH(G3616,SBi!$1:$1,1)),SBi!$K$2)</f>
        <v>1961-1972</v>
      </c>
      <c r="P3616" s="1">
        <f ca="1">IFERROR(INDEX(SBi!$C$3:$K$28,MATCH(E3616,SBi!$B$3:$B$28,0),MATCH(O3616,SBi!$C$2:$K$2,0)),0)</f>
        <v>134.30000000000001</v>
      </c>
      <c r="Q3616" s="19">
        <f t="shared" ca="1" si="736"/>
        <v>14.773000000000001</v>
      </c>
      <c r="R3616" s="19" t="str">
        <f ca="1">IFERROR(INDEX(VpD!$2:$2,MATCH(G3616,VpD!$1:$1,1)),VpD!$I$2)</f>
        <v>1961-1972</v>
      </c>
      <c r="S3616" s="1">
        <f ca="1">IFERROR(INDEX(VpD!$C$3:$I$27,MATCH(E3616,VpD!$B$3:$B$27,0),MATCH(R3616,VpD!$C$2:$I$2,0)),0)</f>
        <v>143</v>
      </c>
      <c r="T3616" s="19">
        <f t="shared" ca="1" si="737"/>
        <v>15.73</v>
      </c>
      <c r="U3616" s="14" t="str">
        <f t="shared" ca="1" si="738"/>
        <v xml:space="preserve">711642.33 </v>
      </c>
      <c r="V3616" s="14" t="str">
        <f t="shared" ca="1" si="739"/>
        <v>6170682.15</v>
      </c>
      <c r="W3616" s="14" t="str">
        <f t="shared" ca="1" si="740"/>
        <v>POINT(711642.33 6170682.15)</v>
      </c>
      <c r="X3616" s="14" t="str">
        <f>IFERROR(INDEX(BygningOmraade!B:B,MATCH(A3616,BygningOmraade!A:A,0)),"")</f>
        <v/>
      </c>
    </row>
    <row r="3617" spans="1:24" s="14" customFormat="1" x14ac:dyDescent="0.25">
      <c r="A3617" s="14">
        <f t="shared" si="728"/>
        <v>3617</v>
      </c>
      <c r="B3617" s="14" t="str">
        <f t="shared" ca="1" si="729"/>
        <v>d5745ac1-95bd-40ae-9289-631386b602ef</v>
      </c>
      <c r="C3617" s="14" t="str">
        <f t="shared" ca="1" si="730"/>
        <v>0a3f507e-1db9-32b8-e044-0003ba298018</v>
      </c>
      <c r="D3617" s="14">
        <f t="shared" ca="1" si="731"/>
        <v>2540514</v>
      </c>
      <c r="E3617" s="1">
        <f t="shared" ca="1" si="732"/>
        <v>120</v>
      </c>
      <c r="F3617" s="1">
        <f t="shared" ca="1" si="733"/>
        <v>179</v>
      </c>
      <c r="G3617" s="1">
        <f t="shared" ca="1" si="734"/>
        <v>2001</v>
      </c>
      <c r="H3617" s="1" t="str">
        <f ca="1">IFERROR(INDEX(Varmeinstallation!B:B,MATCH(INDIRECT($A$1&amp;"L"&amp;A3617)*1,Varmeinstallation!A:A,0)),"Ingen varmeinstallationer")</f>
        <v>Fjernvarme/blokvarme (radiatorsystemer eller varmluftanlæg)</v>
      </c>
      <c r="I3617" s="1" t="str">
        <f ca="1">IFERROR(INDEX(Opvarmningsmiddel!B:B,MATCH(INDIRECT($A$1&amp;"M"&amp;A3617)*1,Opvarmningsmiddel!A:A,0)),"")</f>
        <v/>
      </c>
      <c r="J3617" s="1">
        <f t="shared" ca="1" si="735"/>
        <v>90</v>
      </c>
      <c r="K3617" s="1" t="str">
        <f ca="1">IFERROR(INDEX(Relationstabel!$C$3:$K$10,MATCH(VALUE(INDIRECT($A$1&amp;"L"&amp;A3617)),Relationstabel!$A$3:$A$10,0),MATCH(IFERROR(VALUE(INDIRECT($A$1&amp;"M"&amp;A3617)),0),Relationstabel!$C$1:$K$1,0)),"Ingen varmeinstallationer")</f>
        <v>Fjernvarme/ Blokvarme</v>
      </c>
      <c r="L3617" s="1" t="str">
        <f ca="1">INDEX(Anvendelseskode!B:B,MATCH($E3617,Anvendelseskode!$A:$A,0))</f>
        <v>Fritliggende enfamilieshus (parcelhus)</v>
      </c>
      <c r="M3617" s="1" t="str">
        <f ca="1">INDEX(Anvendelseskode!C:C,MATCH($E3617,Anvendelseskode!$A:$A,0))</f>
        <v>Parcelhuse</v>
      </c>
      <c r="N3617" s="1" t="str">
        <f ca="1">INDEX(Anvendelseskode!D:D,MATCH($E3617,Anvendelseskode!$A:$A,0))</f>
        <v>Private husholdninger</v>
      </c>
      <c r="O3617" s="1" t="str">
        <f ca="1">IFERROR(INDEX(SBi!$2:$2,MATCH(G3617,SBi!$1:$1,1)),SBi!$K$2)</f>
        <v>1999-2006</v>
      </c>
      <c r="P3617" s="1">
        <f ca="1">IFERROR(INDEX(SBi!$C$3:$K$28,MATCH(E3617,SBi!$B$3:$B$28,0),MATCH(O3617,SBi!$C$2:$K$2,0)),0)</f>
        <v>83.9</v>
      </c>
      <c r="Q3617" s="19">
        <f t="shared" ca="1" si="736"/>
        <v>15.0181</v>
      </c>
      <c r="R3617" s="19" t="str">
        <f ca="1">IFERROR(INDEX(VpD!$2:$2,MATCH(G3617,VpD!$1:$1,1)),VpD!$I$2)</f>
        <v>&gt;1998</v>
      </c>
      <c r="S3617" s="1">
        <f ca="1">IFERROR(INDEX(VpD!$C$3:$I$27,MATCH(E3617,VpD!$B$3:$B$27,0),MATCH(R3617,VpD!$C$2:$I$2,0)),0)</f>
        <v>72</v>
      </c>
      <c r="T3617" s="19">
        <f t="shared" ca="1" si="737"/>
        <v>12.888</v>
      </c>
      <c r="U3617" s="14" t="str">
        <f t="shared" ca="1" si="738"/>
        <v xml:space="preserve">712180.23 </v>
      </c>
      <c r="V3617" s="14" t="str">
        <f t="shared" ca="1" si="739"/>
        <v>6171958.4</v>
      </c>
      <c r="W3617" s="14" t="str">
        <f t="shared" ca="1" si="740"/>
        <v>POINT(712180.23 6171958.4)</v>
      </c>
      <c r="X3617" s="14" t="str">
        <f>IFERROR(INDEX(BygningOmraade!B:B,MATCH(A3617,BygningOmraade!A:A,0)),"")</f>
        <v/>
      </c>
    </row>
    <row r="3618" spans="1:24" s="14" customFormat="1" x14ac:dyDescent="0.25">
      <c r="A3618" s="14">
        <f t="shared" si="728"/>
        <v>3618</v>
      </c>
      <c r="B3618" s="14" t="str">
        <f t="shared" ca="1" si="729"/>
        <v>d578032e-148b-4147-a156-08321a63b6dc</v>
      </c>
      <c r="C3618" s="14" t="str">
        <f t="shared" ca="1" si="730"/>
        <v>0a3f507e-15fd-32b8-e044-0003ba298018</v>
      </c>
      <c r="D3618" s="14">
        <f t="shared" ca="1" si="731"/>
        <v>994373</v>
      </c>
      <c r="E3618" s="1">
        <f t="shared" ca="1" si="732"/>
        <v>120</v>
      </c>
      <c r="F3618" s="1">
        <f t="shared" ca="1" si="733"/>
        <v>113</v>
      </c>
      <c r="G3618" s="1">
        <f t="shared" ca="1" si="734"/>
        <v>1984</v>
      </c>
      <c r="H3618" s="1" t="str">
        <f ca="1">IFERROR(INDEX(Varmeinstallation!B:B,MATCH(INDIRECT($A$1&amp;"L"&amp;A3618)*1,Varmeinstallation!A:A,0)),"Ingen varmeinstallationer")</f>
        <v>Centralvarme fra eget anlæg, et-kammer fyr</v>
      </c>
      <c r="I3618" s="1" t="str">
        <f ca="1">IFERROR(INDEX(Opvarmningsmiddel!B:B,MATCH(INDIRECT($A$1&amp;"M"&amp;A3618)*1,Opvarmningsmiddel!A:A,0)),"")</f>
        <v>Naturgas</v>
      </c>
      <c r="J3618" s="1">
        <f t="shared" ca="1" si="735"/>
        <v>2</v>
      </c>
      <c r="K3618" s="1" t="str">
        <f ca="1">IFERROR(INDEX(Relationstabel!$C$3:$K$10,MATCH(VALUE(INDIRECT($A$1&amp;"L"&amp;A3618)),Relationstabel!$A$3:$A$10,0),MATCH(IFERROR(VALUE(INDIRECT($A$1&amp;"M"&amp;A3618)),0),Relationstabel!$C$1:$K$1,0)),"Ingen varmeinstallationer")</f>
        <v>Naturgas</v>
      </c>
      <c r="L3618" s="1" t="str">
        <f ca="1">INDEX(Anvendelseskode!B:B,MATCH($E3618,Anvendelseskode!$A:$A,0))</f>
        <v>Fritliggende enfamilieshus (parcelhus)</v>
      </c>
      <c r="M3618" s="1" t="str">
        <f ca="1">INDEX(Anvendelseskode!C:C,MATCH($E3618,Anvendelseskode!$A:$A,0))</f>
        <v>Parcelhuse</v>
      </c>
      <c r="N3618" s="1" t="str">
        <f ca="1">INDEX(Anvendelseskode!D:D,MATCH($E3618,Anvendelseskode!$A:$A,0))</f>
        <v>Private husholdninger</v>
      </c>
      <c r="O3618" s="1" t="str">
        <f ca="1">IFERROR(INDEX(SBi!$2:$2,MATCH(G3618,SBi!$1:$1,1)),SBi!$K$2)</f>
        <v>1979-1998</v>
      </c>
      <c r="P3618" s="1">
        <f ca="1">IFERROR(INDEX(SBi!$C$3:$K$28,MATCH(E3618,SBi!$B$3:$B$28,0),MATCH(O3618,SBi!$C$2:$K$2,0)),0)</f>
        <v>105.4</v>
      </c>
      <c r="Q3618" s="19">
        <f t="shared" ca="1" si="736"/>
        <v>11.910200000000001</v>
      </c>
      <c r="R3618" s="19" t="str">
        <f ca="1">IFERROR(INDEX(VpD!$2:$2,MATCH(G3618,VpD!$1:$1,1)),VpD!$I$2)</f>
        <v>1979-1998</v>
      </c>
      <c r="S3618" s="1">
        <f ca="1">IFERROR(INDEX(VpD!$C$3:$I$27,MATCH(E3618,VpD!$B$3:$B$27,0),MATCH(R3618,VpD!$C$2:$I$2,0)),0)</f>
        <v>90</v>
      </c>
      <c r="T3618" s="19">
        <f t="shared" ca="1" si="737"/>
        <v>10.17</v>
      </c>
      <c r="U3618" s="14" t="str">
        <f t="shared" ca="1" si="738"/>
        <v xml:space="preserve">711598.8 </v>
      </c>
      <c r="V3618" s="14" t="str">
        <f t="shared" ca="1" si="739"/>
        <v>6170685.72</v>
      </c>
      <c r="W3618" s="14" t="str">
        <f t="shared" ca="1" si="740"/>
        <v>POINT(711598.8 6170685.72)</v>
      </c>
      <c r="X3618" s="14" t="str">
        <f>IFERROR(INDEX(BygningOmraade!B:B,MATCH(A3618,BygningOmraade!A:A,0)),"")</f>
        <v/>
      </c>
    </row>
    <row r="3619" spans="1:24" s="14" customFormat="1" x14ac:dyDescent="0.25">
      <c r="A3619" s="14">
        <f t="shared" si="728"/>
        <v>3619</v>
      </c>
      <c r="B3619" s="14" t="str">
        <f t="shared" ca="1" si="729"/>
        <v>d59b5d50-bdc0-4ac6-83c9-37146670be35</v>
      </c>
      <c r="C3619" s="14" t="str">
        <f t="shared" ca="1" si="730"/>
        <v>0a3f507e-16f1-32b8-e044-0003ba298018</v>
      </c>
      <c r="D3619" s="14">
        <f t="shared" ca="1" si="731"/>
        <v>996424</v>
      </c>
      <c r="E3619" s="1">
        <f t="shared" ca="1" si="732"/>
        <v>120</v>
      </c>
      <c r="F3619" s="1">
        <f t="shared" ca="1" si="733"/>
        <v>194</v>
      </c>
      <c r="G3619" s="1">
        <f t="shared" ca="1" si="734"/>
        <v>2009</v>
      </c>
      <c r="H3619" s="1" t="str">
        <f ca="1">IFERROR(INDEX(Varmeinstallation!B:B,MATCH(INDIRECT($A$1&amp;"L"&amp;A3619)*1,Varmeinstallation!A:A,0)),"Ingen varmeinstallationer")</f>
        <v>Centralvarme fra eget anlæg, et-kammer fyr</v>
      </c>
      <c r="I3619" s="1" t="str">
        <f ca="1">IFERROR(INDEX(Opvarmningsmiddel!B:B,MATCH(INDIRECT($A$1&amp;"M"&amp;A3619)*1,Opvarmningsmiddel!A:A,0)),"")</f>
        <v>Naturgas</v>
      </c>
      <c r="J3619" s="1">
        <f t="shared" ca="1" si="735"/>
        <v>0</v>
      </c>
      <c r="K3619" s="1" t="str">
        <f ca="1">IFERROR(INDEX(Relationstabel!$C$3:$K$10,MATCH(VALUE(INDIRECT($A$1&amp;"L"&amp;A3619)),Relationstabel!$A$3:$A$10,0),MATCH(IFERROR(VALUE(INDIRECT($A$1&amp;"M"&amp;A3619)),0),Relationstabel!$C$1:$K$1,0)),"Ingen varmeinstallationer")</f>
        <v>Naturgas</v>
      </c>
      <c r="L3619" s="1" t="str">
        <f ca="1">INDEX(Anvendelseskode!B:B,MATCH($E3619,Anvendelseskode!$A:$A,0))</f>
        <v>Fritliggende enfamilieshus (parcelhus)</v>
      </c>
      <c r="M3619" s="1" t="str">
        <f ca="1">INDEX(Anvendelseskode!C:C,MATCH($E3619,Anvendelseskode!$A:$A,0))</f>
        <v>Parcelhuse</v>
      </c>
      <c r="N3619" s="1" t="str">
        <f ca="1">INDEX(Anvendelseskode!D:D,MATCH($E3619,Anvendelseskode!$A:$A,0))</f>
        <v>Private husholdninger</v>
      </c>
      <c r="O3619" s="1" t="str">
        <f ca="1">IFERROR(INDEX(SBi!$2:$2,MATCH(G3619,SBi!$1:$1,1)),SBi!$K$2)</f>
        <v>Efter 2006</v>
      </c>
      <c r="P3619" s="1">
        <f ca="1">IFERROR(INDEX(SBi!$C$3:$K$28,MATCH(E3619,SBi!$B$3:$B$28,0),MATCH(O3619,SBi!$C$2:$K$2,0)),0)</f>
        <v>67.3</v>
      </c>
      <c r="Q3619" s="19">
        <f t="shared" ca="1" si="736"/>
        <v>13.056199999999999</v>
      </c>
      <c r="R3619" s="19" t="str">
        <f ca="1">IFERROR(INDEX(VpD!$2:$2,MATCH(G3619,VpD!$1:$1,1)),VpD!$I$2)</f>
        <v>&gt;1998</v>
      </c>
      <c r="S3619" s="1">
        <f ca="1">IFERROR(INDEX(VpD!$C$3:$I$27,MATCH(E3619,VpD!$B$3:$B$27,0),MATCH(R3619,VpD!$C$2:$I$2,0)),0)</f>
        <v>72</v>
      </c>
      <c r="T3619" s="19">
        <f t="shared" ca="1" si="737"/>
        <v>13.968</v>
      </c>
      <c r="U3619" s="14" t="str">
        <f t="shared" ca="1" si="738"/>
        <v xml:space="preserve">713366.7 </v>
      </c>
      <c r="V3619" s="14" t="str">
        <f t="shared" ca="1" si="739"/>
        <v>6169050.34</v>
      </c>
      <c r="W3619" s="14" t="str">
        <f t="shared" ca="1" si="740"/>
        <v>POINT(713366.7 6169050.34)</v>
      </c>
      <c r="X3619" s="14" t="str">
        <f>IFERROR(INDEX(BygningOmraade!B:B,MATCH(A3619,BygningOmraade!A:A,0)),"")</f>
        <v/>
      </c>
    </row>
    <row r="3620" spans="1:24" s="14" customFormat="1" x14ac:dyDescent="0.25">
      <c r="A3620" s="14">
        <f t="shared" si="728"/>
        <v>3620</v>
      </c>
      <c r="B3620" s="14" t="str">
        <f t="shared" ca="1" si="729"/>
        <v>d5a43b1c-6edb-4319-815b-3f03942d0c3b</v>
      </c>
      <c r="C3620" s="14" t="str">
        <f t="shared" ca="1" si="730"/>
        <v>0a3f507e-1988-32b8-e044-0003ba298018</v>
      </c>
      <c r="D3620" s="14">
        <f t="shared" ca="1" si="731"/>
        <v>995560</v>
      </c>
      <c r="E3620" s="1">
        <f t="shared" ca="1" si="732"/>
        <v>130</v>
      </c>
      <c r="F3620" s="1">
        <f t="shared" ca="1" si="733"/>
        <v>129</v>
      </c>
      <c r="G3620" s="1">
        <f t="shared" ca="1" si="734"/>
        <v>1977</v>
      </c>
      <c r="H3620" s="1" t="str">
        <f ca="1">IFERROR(INDEX(Varmeinstallation!B:B,MATCH(INDIRECT($A$1&amp;"L"&amp;A3620)*1,Varmeinstallation!A:A,0)),"Ingen varmeinstallationer")</f>
        <v>Fjernvarme/blokvarme (radiatorsystemer eller varmluftanlæg)</v>
      </c>
      <c r="I3620" s="1" t="str">
        <f ca="1">IFERROR(INDEX(Opvarmningsmiddel!B:B,MATCH(INDIRECT($A$1&amp;"M"&amp;A3620)*1,Opvarmningsmiddel!A:A,0)),"")</f>
        <v/>
      </c>
      <c r="J3620" s="1">
        <f t="shared" ca="1" si="735"/>
        <v>0</v>
      </c>
      <c r="K3620" s="1" t="str">
        <f ca="1">IFERROR(INDEX(Relationstabel!$C$3:$K$10,MATCH(VALUE(INDIRECT($A$1&amp;"L"&amp;A3620)),Relationstabel!$A$3:$A$10,0),MATCH(IFERROR(VALUE(INDIRECT($A$1&amp;"M"&amp;A3620)),0),Relationstabel!$C$1:$K$1,0)),"Ingen varmeinstallationer")</f>
        <v>Fjernvarme/ Blokvarme</v>
      </c>
      <c r="L3620" s="1" t="str">
        <f ca="1">INDEX(Anvendelseskode!B:B,MATCH($E3620,Anvendelseskode!$A:$A,0))</f>
        <v>Række-, kæde-, dobbelthus (lodret adskillelse mellem enhederne)</v>
      </c>
      <c r="M3620" s="1" t="str">
        <f ca="1">INDEX(Anvendelseskode!C:C,MATCH($E3620,Anvendelseskode!$A:$A,0))</f>
        <v>Række-, kæde og dobbelthuse</v>
      </c>
      <c r="N3620" s="1" t="str">
        <f ca="1">INDEX(Anvendelseskode!D:D,MATCH($E3620,Anvendelseskode!$A:$A,0))</f>
        <v>Private husholdninger</v>
      </c>
      <c r="O3620" s="1" t="str">
        <f ca="1">IFERROR(INDEX(SBi!$2:$2,MATCH(G3620,SBi!$1:$1,1)),SBi!$K$2)</f>
        <v>1973-1978</v>
      </c>
      <c r="P3620" s="1">
        <f ca="1">IFERROR(INDEX(SBi!$C$3:$K$28,MATCH(E3620,SBi!$B$3:$B$28,0),MATCH(O3620,SBi!$C$2:$K$2,0)),0)</f>
        <v>112.6</v>
      </c>
      <c r="Q3620" s="19">
        <f t="shared" ca="1" si="736"/>
        <v>14.525399999999999</v>
      </c>
      <c r="R3620" s="19" t="str">
        <f ca="1">IFERROR(INDEX(VpD!$2:$2,MATCH(G3620,VpD!$1:$1,1)),VpD!$I$2)</f>
        <v>1973-1978</v>
      </c>
      <c r="S3620" s="1">
        <f ca="1">IFERROR(INDEX(VpD!$C$3:$I$27,MATCH(E3620,VpD!$B$3:$B$27,0),MATCH(R3620,VpD!$C$2:$I$2,0)),0)</f>
        <v>98</v>
      </c>
      <c r="T3620" s="19">
        <f t="shared" ca="1" si="737"/>
        <v>12.641999999999999</v>
      </c>
      <c r="U3620" s="14" t="str">
        <f t="shared" ca="1" si="738"/>
        <v xml:space="preserve">711875.72 </v>
      </c>
      <c r="V3620" s="14" t="str">
        <f t="shared" ca="1" si="739"/>
        <v>6172415.08</v>
      </c>
      <c r="W3620" s="14" t="str">
        <f t="shared" ca="1" si="740"/>
        <v>POINT(711875.72 6172415.08)</v>
      </c>
      <c r="X3620" s="14" t="str">
        <f>IFERROR(INDEX(BygningOmraade!B:B,MATCH(A3620,BygningOmraade!A:A,0)),"")</f>
        <v/>
      </c>
    </row>
    <row r="3621" spans="1:24" s="14" customFormat="1" x14ac:dyDescent="0.25">
      <c r="A3621" s="14">
        <f t="shared" si="728"/>
        <v>3621</v>
      </c>
      <c r="B3621" s="14" t="str">
        <f t="shared" ca="1" si="729"/>
        <v>d5cbae1f-af4d-4253-9108-a4336183b90e</v>
      </c>
      <c r="C3621" s="14" t="str">
        <f t="shared" ca="1" si="730"/>
        <v>0a3f507e-1bef-32b8-e044-0003ba298018</v>
      </c>
      <c r="D3621" s="14">
        <f t="shared" ca="1" si="731"/>
        <v>997087</v>
      </c>
      <c r="E3621" s="1">
        <f t="shared" ca="1" si="732"/>
        <v>120</v>
      </c>
      <c r="F3621" s="1">
        <f t="shared" ca="1" si="733"/>
        <v>123</v>
      </c>
      <c r="G3621" s="1">
        <f t="shared" ca="1" si="734"/>
        <v>1966</v>
      </c>
      <c r="H3621" s="1" t="str">
        <f ca="1">IFERROR(INDEX(Varmeinstallation!B:B,MATCH(INDIRECT($A$1&amp;"L"&amp;A3621)*1,Varmeinstallation!A:A,0)),"Ingen varmeinstallationer")</f>
        <v>Centralvarme fra eget anlæg, et-kammer fyr</v>
      </c>
      <c r="I3621" s="1" t="str">
        <f ca="1">IFERROR(INDEX(Opvarmningsmiddel!B:B,MATCH(INDIRECT($A$1&amp;"M"&amp;A3621)*1,Opvarmningsmiddel!A:A,0)),"")</f>
        <v>Naturgas</v>
      </c>
      <c r="J3621" s="1">
        <f t="shared" ca="1" si="735"/>
        <v>0</v>
      </c>
      <c r="K3621" s="1" t="str">
        <f ca="1">IFERROR(INDEX(Relationstabel!$C$3:$K$10,MATCH(VALUE(INDIRECT($A$1&amp;"L"&amp;A3621)),Relationstabel!$A$3:$A$10,0),MATCH(IFERROR(VALUE(INDIRECT($A$1&amp;"M"&amp;A3621)),0),Relationstabel!$C$1:$K$1,0)),"Ingen varmeinstallationer")</f>
        <v>Naturgas</v>
      </c>
      <c r="L3621" s="1" t="str">
        <f ca="1">INDEX(Anvendelseskode!B:B,MATCH($E3621,Anvendelseskode!$A:$A,0))</f>
        <v>Fritliggende enfamilieshus (parcelhus)</v>
      </c>
      <c r="M3621" s="1" t="str">
        <f ca="1">INDEX(Anvendelseskode!C:C,MATCH($E3621,Anvendelseskode!$A:$A,0))</f>
        <v>Parcelhuse</v>
      </c>
      <c r="N3621" s="1" t="str">
        <f ca="1">INDEX(Anvendelseskode!D:D,MATCH($E3621,Anvendelseskode!$A:$A,0))</f>
        <v>Private husholdninger</v>
      </c>
      <c r="O3621" s="1" t="str">
        <f ca="1">IFERROR(INDEX(SBi!$2:$2,MATCH(G3621,SBi!$1:$1,1)),SBi!$K$2)</f>
        <v>1961-1972</v>
      </c>
      <c r="P3621" s="1">
        <f ca="1">IFERROR(INDEX(SBi!$C$3:$K$28,MATCH(E3621,SBi!$B$3:$B$28,0),MATCH(O3621,SBi!$C$2:$K$2,0)),0)</f>
        <v>134.30000000000001</v>
      </c>
      <c r="Q3621" s="19">
        <f t="shared" ca="1" si="736"/>
        <v>16.518900000000002</v>
      </c>
      <c r="R3621" s="19" t="str">
        <f ca="1">IFERROR(INDEX(VpD!$2:$2,MATCH(G3621,VpD!$1:$1,1)),VpD!$I$2)</f>
        <v>1961-1972</v>
      </c>
      <c r="S3621" s="1">
        <f ca="1">IFERROR(INDEX(VpD!$C$3:$I$27,MATCH(E3621,VpD!$B$3:$B$27,0),MATCH(R3621,VpD!$C$2:$I$2,0)),0)</f>
        <v>143</v>
      </c>
      <c r="T3621" s="19">
        <f t="shared" ca="1" si="737"/>
        <v>17.588999999999999</v>
      </c>
      <c r="U3621" s="14" t="str">
        <f t="shared" ca="1" si="738"/>
        <v xml:space="preserve">713579.45 </v>
      </c>
      <c r="V3621" s="14" t="str">
        <f t="shared" ca="1" si="739"/>
        <v>6169139.56</v>
      </c>
      <c r="W3621" s="14" t="str">
        <f t="shared" ca="1" si="740"/>
        <v>POINT(713579.45 6169139.56)</v>
      </c>
      <c r="X3621" s="14" t="str">
        <f>IFERROR(INDEX(BygningOmraade!B:B,MATCH(A3621,BygningOmraade!A:A,0)),"")</f>
        <v/>
      </c>
    </row>
    <row r="3622" spans="1:24" s="14" customFormat="1" x14ac:dyDescent="0.25">
      <c r="A3622" s="14">
        <f t="shared" si="728"/>
        <v>3622</v>
      </c>
      <c r="B3622" s="14" t="str">
        <f t="shared" ca="1" si="729"/>
        <v>d5e22c74-6543-467e-af9e-abbd8e351b08</v>
      </c>
      <c r="C3622" s="14" t="str">
        <f t="shared" ca="1" si="730"/>
        <v>0a3f507e-1fa1-32b8-e044-0003ba298018</v>
      </c>
      <c r="D3622" s="14">
        <f t="shared" ca="1" si="731"/>
        <v>994101</v>
      </c>
      <c r="E3622" s="1">
        <f t="shared" ca="1" si="732"/>
        <v>120</v>
      </c>
      <c r="F3622" s="1">
        <f t="shared" ca="1" si="733"/>
        <v>109</v>
      </c>
      <c r="G3622" s="1">
        <f t="shared" ca="1" si="734"/>
        <v>1988</v>
      </c>
      <c r="H3622" s="1" t="str">
        <f ca="1">IFERROR(INDEX(Varmeinstallation!B:B,MATCH(INDIRECT($A$1&amp;"L"&amp;A3622)*1,Varmeinstallation!A:A,0)),"Ingen varmeinstallationer")</f>
        <v>Centralvarme fra eget anlæg, et-kammer fyr</v>
      </c>
      <c r="I3622" s="1" t="str">
        <f ca="1">IFERROR(INDEX(Opvarmningsmiddel!B:B,MATCH(INDIRECT($A$1&amp;"M"&amp;A3622)*1,Opvarmningsmiddel!A:A,0)),"")</f>
        <v>Naturgas</v>
      </c>
      <c r="J3622" s="1">
        <f t="shared" ca="1" si="735"/>
        <v>0</v>
      </c>
      <c r="K3622" s="1" t="str">
        <f ca="1">IFERROR(INDEX(Relationstabel!$C$3:$K$10,MATCH(VALUE(INDIRECT($A$1&amp;"L"&amp;A3622)),Relationstabel!$A$3:$A$10,0),MATCH(IFERROR(VALUE(INDIRECT($A$1&amp;"M"&amp;A3622)),0),Relationstabel!$C$1:$K$1,0)),"Ingen varmeinstallationer")</f>
        <v>Naturgas</v>
      </c>
      <c r="L3622" s="1" t="str">
        <f ca="1">INDEX(Anvendelseskode!B:B,MATCH($E3622,Anvendelseskode!$A:$A,0))</f>
        <v>Fritliggende enfamilieshus (parcelhus)</v>
      </c>
      <c r="M3622" s="1" t="str">
        <f ca="1">INDEX(Anvendelseskode!C:C,MATCH($E3622,Anvendelseskode!$A:$A,0))</f>
        <v>Parcelhuse</v>
      </c>
      <c r="N3622" s="1" t="str">
        <f ca="1">INDEX(Anvendelseskode!D:D,MATCH($E3622,Anvendelseskode!$A:$A,0))</f>
        <v>Private husholdninger</v>
      </c>
      <c r="O3622" s="1" t="str">
        <f ca="1">IFERROR(INDEX(SBi!$2:$2,MATCH(G3622,SBi!$1:$1,1)),SBi!$K$2)</f>
        <v>1979-1998</v>
      </c>
      <c r="P3622" s="1">
        <f ca="1">IFERROR(INDEX(SBi!$C$3:$K$28,MATCH(E3622,SBi!$B$3:$B$28,0),MATCH(O3622,SBi!$C$2:$K$2,0)),0)</f>
        <v>105.4</v>
      </c>
      <c r="Q3622" s="19">
        <f t="shared" ca="1" si="736"/>
        <v>11.4886</v>
      </c>
      <c r="R3622" s="19" t="str">
        <f ca="1">IFERROR(INDEX(VpD!$2:$2,MATCH(G3622,VpD!$1:$1,1)),VpD!$I$2)</f>
        <v>1979-1998</v>
      </c>
      <c r="S3622" s="1">
        <f ca="1">IFERROR(INDEX(VpD!$C$3:$I$27,MATCH(E3622,VpD!$B$3:$B$27,0),MATCH(R3622,VpD!$C$2:$I$2,0)),0)</f>
        <v>90</v>
      </c>
      <c r="T3622" s="19">
        <f t="shared" ca="1" si="737"/>
        <v>9.81</v>
      </c>
      <c r="U3622" s="14" t="str">
        <f t="shared" ca="1" si="738"/>
        <v xml:space="preserve">711017.44 </v>
      </c>
      <c r="V3622" s="14" t="str">
        <f t="shared" ca="1" si="739"/>
        <v>6171526.4</v>
      </c>
      <c r="W3622" s="14" t="str">
        <f t="shared" ca="1" si="740"/>
        <v>POINT(711017.44 6171526.4)</v>
      </c>
      <c r="X3622" s="14" t="str">
        <f>IFERROR(INDEX(BygningOmraade!B:B,MATCH(A3622,BygningOmraade!A:A,0)),"")</f>
        <v/>
      </c>
    </row>
    <row r="3623" spans="1:24" s="14" customFormat="1" x14ac:dyDescent="0.25">
      <c r="A3623" s="14">
        <f t="shared" si="728"/>
        <v>3623</v>
      </c>
      <c r="B3623" s="14" t="str">
        <f t="shared" ca="1" si="729"/>
        <v>d5eebb6c-4c68-470e-a275-bc0cfeaeee9d</v>
      </c>
      <c r="C3623" s="14" t="str">
        <f t="shared" ca="1" si="730"/>
        <v>0a3f507e-240a-32b8-e044-0003ba298018</v>
      </c>
      <c r="D3623" s="14">
        <f t="shared" ca="1" si="731"/>
        <v>994768</v>
      </c>
      <c r="E3623" s="1">
        <f t="shared" ca="1" si="732"/>
        <v>130</v>
      </c>
      <c r="F3623" s="1">
        <f t="shared" ca="1" si="733"/>
        <v>123</v>
      </c>
      <c r="G3623" s="1">
        <f t="shared" ca="1" si="734"/>
        <v>1993</v>
      </c>
      <c r="H3623" s="1" t="str">
        <f ca="1">IFERROR(INDEX(Varmeinstallation!B:B,MATCH(INDIRECT($A$1&amp;"L"&amp;A3623)*1,Varmeinstallation!A:A,0)),"Ingen varmeinstallationer")</f>
        <v>Fjernvarme/blokvarme (radiatorsystemer eller varmluftanlæg)</v>
      </c>
      <c r="I3623" s="1" t="str">
        <f ca="1">IFERROR(INDEX(Opvarmningsmiddel!B:B,MATCH(INDIRECT($A$1&amp;"M"&amp;A3623)*1,Opvarmningsmiddel!A:A,0)),"")</f>
        <v/>
      </c>
      <c r="J3623" s="1">
        <f t="shared" ca="1" si="735"/>
        <v>0</v>
      </c>
      <c r="K3623" s="1" t="str">
        <f ca="1">IFERROR(INDEX(Relationstabel!$C$3:$K$10,MATCH(VALUE(INDIRECT($A$1&amp;"L"&amp;A3623)),Relationstabel!$A$3:$A$10,0),MATCH(IFERROR(VALUE(INDIRECT($A$1&amp;"M"&amp;A3623)),0),Relationstabel!$C$1:$K$1,0)),"Ingen varmeinstallationer")</f>
        <v>Fjernvarme/ Blokvarme</v>
      </c>
      <c r="L3623" s="1" t="str">
        <f ca="1">INDEX(Anvendelseskode!B:B,MATCH($E3623,Anvendelseskode!$A:$A,0))</f>
        <v>Række-, kæde-, dobbelthus (lodret adskillelse mellem enhederne)</v>
      </c>
      <c r="M3623" s="1" t="str">
        <f ca="1">INDEX(Anvendelseskode!C:C,MATCH($E3623,Anvendelseskode!$A:$A,0))</f>
        <v>Række-, kæde og dobbelthuse</v>
      </c>
      <c r="N3623" s="1" t="str">
        <f ca="1">INDEX(Anvendelseskode!D:D,MATCH($E3623,Anvendelseskode!$A:$A,0))</f>
        <v>Private husholdninger</v>
      </c>
      <c r="O3623" s="1" t="str">
        <f ca="1">IFERROR(INDEX(SBi!$2:$2,MATCH(G3623,SBi!$1:$1,1)),SBi!$K$2)</f>
        <v>1979-1998</v>
      </c>
      <c r="P3623" s="1">
        <f ca="1">IFERROR(INDEX(SBi!$C$3:$K$28,MATCH(E3623,SBi!$B$3:$B$28,0),MATCH(O3623,SBi!$C$2:$K$2,0)),0)</f>
        <v>96.8</v>
      </c>
      <c r="Q3623" s="19">
        <f t="shared" ca="1" si="736"/>
        <v>11.9064</v>
      </c>
      <c r="R3623" s="19" t="str">
        <f ca="1">IFERROR(INDEX(VpD!$2:$2,MATCH(G3623,VpD!$1:$1,1)),VpD!$I$2)</f>
        <v>1979-1998</v>
      </c>
      <c r="S3623" s="1">
        <f ca="1">IFERROR(INDEX(VpD!$C$3:$I$27,MATCH(E3623,VpD!$B$3:$B$27,0),MATCH(R3623,VpD!$C$2:$I$2,0)),0)</f>
        <v>74</v>
      </c>
      <c r="T3623" s="19">
        <f t="shared" ca="1" si="737"/>
        <v>9.1020000000000003</v>
      </c>
      <c r="U3623" s="14" t="str">
        <f t="shared" ca="1" si="738"/>
        <v xml:space="preserve">711606.13 </v>
      </c>
      <c r="V3623" s="14" t="str">
        <f t="shared" ca="1" si="739"/>
        <v>6172501.71</v>
      </c>
      <c r="W3623" s="14" t="str">
        <f t="shared" ca="1" si="740"/>
        <v>POINT(711606.13 6172501.71)</v>
      </c>
      <c r="X3623" s="14" t="str">
        <f>IFERROR(INDEX(BygningOmraade!B:B,MATCH(A3623,BygningOmraade!A:A,0)),"")</f>
        <v/>
      </c>
    </row>
    <row r="3624" spans="1:24" s="14" customFormat="1" x14ac:dyDescent="0.25">
      <c r="A3624" s="14">
        <f t="shared" si="728"/>
        <v>3624</v>
      </c>
      <c r="B3624" s="14" t="str">
        <f t="shared" ca="1" si="729"/>
        <v>d5f1ac73-adcd-4c7b-af34-4d0f0cc69a8a</v>
      </c>
      <c r="C3624" s="14" t="str">
        <f t="shared" ca="1" si="730"/>
        <v>0a3f507e-15f1-32b8-e044-0003ba298018</v>
      </c>
      <c r="D3624" s="14">
        <f t="shared" ca="1" si="731"/>
        <v>995019</v>
      </c>
      <c r="E3624" s="1">
        <f t="shared" ca="1" si="732"/>
        <v>120</v>
      </c>
      <c r="F3624" s="1">
        <f t="shared" ca="1" si="733"/>
        <v>68</v>
      </c>
      <c r="G3624" s="1">
        <f t="shared" ca="1" si="734"/>
        <v>1973</v>
      </c>
      <c r="H3624" s="1" t="str">
        <f ca="1">IFERROR(INDEX(Varmeinstallation!B:B,MATCH(INDIRECT($A$1&amp;"L"&amp;A3624)*1,Varmeinstallation!A:A,0)),"Ingen varmeinstallationer")</f>
        <v>Centralvarme fra eget anlæg, et-kammer fyr</v>
      </c>
      <c r="I3624" s="1" t="str">
        <f ca="1">IFERROR(INDEX(Opvarmningsmiddel!B:B,MATCH(INDIRECT($A$1&amp;"M"&amp;A3624)*1,Opvarmningsmiddel!A:A,0)),"")</f>
        <v>Naturgas</v>
      </c>
      <c r="J3624" s="1">
        <f t="shared" ca="1" si="735"/>
        <v>2</v>
      </c>
      <c r="K3624" s="1" t="str">
        <f ca="1">IFERROR(INDEX(Relationstabel!$C$3:$K$10,MATCH(VALUE(INDIRECT($A$1&amp;"L"&amp;A3624)),Relationstabel!$A$3:$A$10,0),MATCH(IFERROR(VALUE(INDIRECT($A$1&amp;"M"&amp;A3624)),0),Relationstabel!$C$1:$K$1,0)),"Ingen varmeinstallationer")</f>
        <v>Naturgas</v>
      </c>
      <c r="L3624" s="1" t="str">
        <f ca="1">INDEX(Anvendelseskode!B:B,MATCH($E3624,Anvendelseskode!$A:$A,0))</f>
        <v>Fritliggende enfamilieshus (parcelhus)</v>
      </c>
      <c r="M3624" s="1" t="str">
        <f ca="1">INDEX(Anvendelseskode!C:C,MATCH($E3624,Anvendelseskode!$A:$A,0))</f>
        <v>Parcelhuse</v>
      </c>
      <c r="N3624" s="1" t="str">
        <f ca="1">INDEX(Anvendelseskode!D:D,MATCH($E3624,Anvendelseskode!$A:$A,0))</f>
        <v>Private husholdninger</v>
      </c>
      <c r="O3624" s="1" t="str">
        <f ca="1">IFERROR(INDEX(SBi!$2:$2,MATCH(G3624,SBi!$1:$1,1)),SBi!$K$2)</f>
        <v>1973-1978</v>
      </c>
      <c r="P3624" s="1">
        <f ca="1">IFERROR(INDEX(SBi!$C$3:$K$28,MATCH(E3624,SBi!$B$3:$B$28,0),MATCH(O3624,SBi!$C$2:$K$2,0)),0)</f>
        <v>119.8</v>
      </c>
      <c r="Q3624" s="19">
        <f t="shared" ca="1" si="736"/>
        <v>8.1463999999999999</v>
      </c>
      <c r="R3624" s="19" t="str">
        <f ca="1">IFERROR(INDEX(VpD!$2:$2,MATCH(G3624,VpD!$1:$1,1)),VpD!$I$2)</f>
        <v>1973-1978</v>
      </c>
      <c r="S3624" s="1">
        <f ca="1">IFERROR(INDEX(VpD!$C$3:$I$27,MATCH(E3624,VpD!$B$3:$B$27,0),MATCH(R3624,VpD!$C$2:$I$2,0)),0)</f>
        <v>117</v>
      </c>
      <c r="T3624" s="19">
        <f t="shared" ca="1" si="737"/>
        <v>7.9560000000000004</v>
      </c>
      <c r="U3624" s="14" t="str">
        <f t="shared" ca="1" si="738"/>
        <v xml:space="preserve">711732.92 </v>
      </c>
      <c r="V3624" s="14" t="str">
        <f t="shared" ca="1" si="739"/>
        <v>6170743.64</v>
      </c>
      <c r="W3624" s="14" t="str">
        <f t="shared" ca="1" si="740"/>
        <v>POINT(711732.92 6170743.64)</v>
      </c>
      <c r="X3624" s="14" t="str">
        <f>IFERROR(INDEX(BygningOmraade!B:B,MATCH(A3624,BygningOmraade!A:A,0)),"")</f>
        <v/>
      </c>
    </row>
    <row r="3625" spans="1:24" s="14" customFormat="1" x14ac:dyDescent="0.25">
      <c r="A3625" s="14">
        <f t="shared" si="728"/>
        <v>3625</v>
      </c>
      <c r="B3625" s="14" t="str">
        <f t="shared" ca="1" si="729"/>
        <v>d5f920f0-d801-4512-8164-23bf635f5618</v>
      </c>
      <c r="C3625" s="14" t="str">
        <f t="shared" ca="1" si="730"/>
        <v>0a3f507e-2309-32b8-e044-0003ba298018</v>
      </c>
      <c r="D3625" s="14">
        <f t="shared" ca="1" si="731"/>
        <v>995188</v>
      </c>
      <c r="E3625" s="1">
        <f t="shared" ca="1" si="732"/>
        <v>130</v>
      </c>
      <c r="F3625" s="1">
        <f t="shared" ca="1" si="733"/>
        <v>170</v>
      </c>
      <c r="G3625" s="1">
        <f t="shared" ca="1" si="734"/>
        <v>1971</v>
      </c>
      <c r="H3625" s="1" t="str">
        <f ca="1">IFERROR(INDEX(Varmeinstallation!B:B,MATCH(INDIRECT($A$1&amp;"L"&amp;A3625)*1,Varmeinstallation!A:A,0)),"Ingen varmeinstallationer")</f>
        <v>Fjernvarme/blokvarme (radiatorsystemer eller varmluftanlæg)</v>
      </c>
      <c r="I3625" s="1" t="str">
        <f ca="1">IFERROR(INDEX(Opvarmningsmiddel!B:B,MATCH(INDIRECT($A$1&amp;"M"&amp;A3625)*1,Opvarmningsmiddel!A:A,0)),"")</f>
        <v/>
      </c>
      <c r="J3625" s="1">
        <f t="shared" ca="1" si="735"/>
        <v>0</v>
      </c>
      <c r="K3625" s="1" t="str">
        <f ca="1">IFERROR(INDEX(Relationstabel!$C$3:$K$10,MATCH(VALUE(INDIRECT($A$1&amp;"L"&amp;A3625)),Relationstabel!$A$3:$A$10,0),MATCH(IFERROR(VALUE(INDIRECT($A$1&amp;"M"&amp;A3625)),0),Relationstabel!$C$1:$K$1,0)),"Ingen varmeinstallationer")</f>
        <v>Fjernvarme/ Blokvarme</v>
      </c>
      <c r="L3625" s="1" t="str">
        <f ca="1">INDEX(Anvendelseskode!B:B,MATCH($E3625,Anvendelseskode!$A:$A,0))</f>
        <v>Række-, kæde-, dobbelthus (lodret adskillelse mellem enhederne)</v>
      </c>
      <c r="M3625" s="1" t="str">
        <f ca="1">INDEX(Anvendelseskode!C:C,MATCH($E3625,Anvendelseskode!$A:$A,0))</f>
        <v>Række-, kæde og dobbelthuse</v>
      </c>
      <c r="N3625" s="1" t="str">
        <f ca="1">INDEX(Anvendelseskode!D:D,MATCH($E3625,Anvendelseskode!$A:$A,0))</f>
        <v>Private husholdninger</v>
      </c>
      <c r="O3625" s="1" t="str">
        <f ca="1">IFERROR(INDEX(SBi!$2:$2,MATCH(G3625,SBi!$1:$1,1)),SBi!$K$2)</f>
        <v>1961-1972</v>
      </c>
      <c r="P3625" s="1">
        <f ca="1">IFERROR(INDEX(SBi!$C$3:$K$28,MATCH(E3625,SBi!$B$3:$B$28,0),MATCH(O3625,SBi!$C$2:$K$2,0)),0)</f>
        <v>119.9</v>
      </c>
      <c r="Q3625" s="19">
        <f t="shared" ca="1" si="736"/>
        <v>20.382999999999999</v>
      </c>
      <c r="R3625" s="19" t="str">
        <f ca="1">IFERROR(INDEX(VpD!$2:$2,MATCH(G3625,VpD!$1:$1,1)),VpD!$I$2)</f>
        <v>1961-1972</v>
      </c>
      <c r="S3625" s="1">
        <f ca="1">IFERROR(INDEX(VpD!$C$3:$I$27,MATCH(E3625,VpD!$B$3:$B$27,0),MATCH(R3625,VpD!$C$2:$I$2,0)),0)</f>
        <v>120</v>
      </c>
      <c r="T3625" s="19">
        <f t="shared" ca="1" si="737"/>
        <v>20.399999999999999</v>
      </c>
      <c r="U3625" s="14" t="str">
        <f t="shared" ca="1" si="738"/>
        <v xml:space="preserve">711826.84 </v>
      </c>
      <c r="V3625" s="14" t="str">
        <f t="shared" ca="1" si="739"/>
        <v>6172285.23</v>
      </c>
      <c r="W3625" s="14" t="str">
        <f t="shared" ca="1" si="740"/>
        <v>POINT(711826.84 6172285.23)</v>
      </c>
      <c r="X3625" s="14" t="str">
        <f>IFERROR(INDEX(BygningOmraade!B:B,MATCH(A3625,BygningOmraade!A:A,0)),"")</f>
        <v/>
      </c>
    </row>
    <row r="3626" spans="1:24" s="14" customFormat="1" x14ac:dyDescent="0.25">
      <c r="A3626" s="14">
        <f t="shared" si="728"/>
        <v>3626</v>
      </c>
      <c r="B3626" s="14" t="str">
        <f t="shared" ca="1" si="729"/>
        <v>d5fd661e-b179-42ff-bd42-458ba2503dec</v>
      </c>
      <c r="C3626" s="14" t="str">
        <f t="shared" ca="1" si="730"/>
        <v>0a3f507e-15da-32b8-e044-0003ba298018</v>
      </c>
      <c r="D3626" s="14">
        <f t="shared" ca="1" si="731"/>
        <v>994845</v>
      </c>
      <c r="E3626" s="1">
        <f t="shared" ca="1" si="732"/>
        <v>120</v>
      </c>
      <c r="F3626" s="1">
        <f t="shared" ca="1" si="733"/>
        <v>141</v>
      </c>
      <c r="G3626" s="1">
        <f t="shared" ca="1" si="734"/>
        <v>1979</v>
      </c>
      <c r="H3626" s="1" t="str">
        <f ca="1">IFERROR(INDEX(Varmeinstallation!B:B,MATCH(INDIRECT($A$1&amp;"L"&amp;A3626)*1,Varmeinstallation!A:A,0)),"Ingen varmeinstallationer")</f>
        <v>Centralvarme fra eget anlæg, et-kammer fyr</v>
      </c>
      <c r="I3626" s="1" t="str">
        <f ca="1">IFERROR(INDEX(Opvarmningsmiddel!B:B,MATCH(INDIRECT($A$1&amp;"M"&amp;A3626)*1,Opvarmningsmiddel!A:A,0)),"")</f>
        <v>Flydende brændsel (olie, petroleum, flaskegas m.m.)</v>
      </c>
      <c r="J3626" s="1">
        <f t="shared" ca="1" si="735"/>
        <v>0</v>
      </c>
      <c r="K3626" s="1" t="str">
        <f ca="1">IFERROR(INDEX(Relationstabel!$C$3:$K$10,MATCH(VALUE(INDIRECT($A$1&amp;"L"&amp;A3626)),Relationstabel!$A$3:$A$10,0),MATCH(IFERROR(VALUE(INDIRECT($A$1&amp;"M"&amp;A3626)),0),Relationstabel!$C$1:$K$1,0)),"Ingen varmeinstallationer")</f>
        <v>Olie</v>
      </c>
      <c r="L3626" s="1" t="str">
        <f ca="1">INDEX(Anvendelseskode!B:B,MATCH($E3626,Anvendelseskode!$A:$A,0))</f>
        <v>Fritliggende enfamilieshus (parcelhus)</v>
      </c>
      <c r="M3626" s="1" t="str">
        <f ca="1">INDEX(Anvendelseskode!C:C,MATCH($E3626,Anvendelseskode!$A:$A,0))</f>
        <v>Parcelhuse</v>
      </c>
      <c r="N3626" s="1" t="str">
        <f ca="1">INDEX(Anvendelseskode!D:D,MATCH($E3626,Anvendelseskode!$A:$A,0))</f>
        <v>Private husholdninger</v>
      </c>
      <c r="O3626" s="1" t="str">
        <f ca="1">IFERROR(INDEX(SBi!$2:$2,MATCH(G3626,SBi!$1:$1,1)),SBi!$K$2)</f>
        <v>1979-1998</v>
      </c>
      <c r="P3626" s="1">
        <f ca="1">IFERROR(INDEX(SBi!$C$3:$K$28,MATCH(E3626,SBi!$B$3:$B$28,0),MATCH(O3626,SBi!$C$2:$K$2,0)),0)</f>
        <v>105.4</v>
      </c>
      <c r="Q3626" s="19">
        <f t="shared" ca="1" si="736"/>
        <v>14.861400000000001</v>
      </c>
      <c r="R3626" s="19" t="str">
        <f ca="1">IFERROR(INDEX(VpD!$2:$2,MATCH(G3626,VpD!$1:$1,1)),VpD!$I$2)</f>
        <v>1979-1998</v>
      </c>
      <c r="S3626" s="1">
        <f ca="1">IFERROR(INDEX(VpD!$C$3:$I$27,MATCH(E3626,VpD!$B$3:$B$27,0),MATCH(R3626,VpD!$C$2:$I$2,0)),0)</f>
        <v>90</v>
      </c>
      <c r="T3626" s="19">
        <f t="shared" ca="1" si="737"/>
        <v>12.69</v>
      </c>
      <c r="U3626" s="14" t="str">
        <f t="shared" ca="1" si="738"/>
        <v xml:space="preserve">711610.35 </v>
      </c>
      <c r="V3626" s="14" t="str">
        <f t="shared" ca="1" si="739"/>
        <v>6170836.36</v>
      </c>
      <c r="W3626" s="14" t="str">
        <f t="shared" ca="1" si="740"/>
        <v>POINT(711610.35 6170836.36)</v>
      </c>
      <c r="X3626" s="14" t="str">
        <f>IFERROR(INDEX(BygningOmraade!B:B,MATCH(A3626,BygningOmraade!A:A,0)),"")</f>
        <v/>
      </c>
    </row>
    <row r="3627" spans="1:24" s="14" customFormat="1" x14ac:dyDescent="0.25">
      <c r="A3627" s="14">
        <f t="shared" si="728"/>
        <v>3627</v>
      </c>
      <c r="B3627" s="14" t="str">
        <f t="shared" ca="1" si="729"/>
        <v>d6077d7e-c686-4df4-9cf7-4ac4d9572887</v>
      </c>
      <c r="C3627" s="14" t="str">
        <f t="shared" ca="1" si="730"/>
        <v>0a3f507e-1542-32b8-e044-0003ba298018</v>
      </c>
      <c r="D3627" s="14">
        <f t="shared" ca="1" si="731"/>
        <v>996702</v>
      </c>
      <c r="E3627" s="1">
        <f t="shared" ca="1" si="732"/>
        <v>130</v>
      </c>
      <c r="F3627" s="1">
        <f t="shared" ca="1" si="733"/>
        <v>104</v>
      </c>
      <c r="G3627" s="1">
        <f t="shared" ca="1" si="734"/>
        <v>1977</v>
      </c>
      <c r="H3627" s="1" t="str">
        <f ca="1">IFERROR(INDEX(Varmeinstallation!B:B,MATCH(INDIRECT($A$1&amp;"L"&amp;A3627)*1,Varmeinstallation!A:A,0)),"Ingen varmeinstallationer")</f>
        <v>Fjernvarme/blokvarme (radiatorsystemer eller varmluftanlæg)</v>
      </c>
      <c r="I3627" s="1" t="str">
        <f ca="1">IFERROR(INDEX(Opvarmningsmiddel!B:B,MATCH(INDIRECT($A$1&amp;"M"&amp;A3627)*1,Opvarmningsmiddel!A:A,0)),"")</f>
        <v/>
      </c>
      <c r="J3627" s="1">
        <f t="shared" ca="1" si="735"/>
        <v>0</v>
      </c>
      <c r="K3627" s="1" t="str">
        <f ca="1">IFERROR(INDEX(Relationstabel!$C$3:$K$10,MATCH(VALUE(INDIRECT($A$1&amp;"L"&amp;A3627)),Relationstabel!$A$3:$A$10,0),MATCH(IFERROR(VALUE(INDIRECT($A$1&amp;"M"&amp;A3627)),0),Relationstabel!$C$1:$K$1,0)),"Ingen varmeinstallationer")</f>
        <v>Fjernvarme/ Blokvarme</v>
      </c>
      <c r="L3627" s="1" t="str">
        <f ca="1">INDEX(Anvendelseskode!B:B,MATCH($E3627,Anvendelseskode!$A:$A,0))</f>
        <v>Række-, kæde-, dobbelthus (lodret adskillelse mellem enhederne)</v>
      </c>
      <c r="M3627" s="1" t="str">
        <f ca="1">INDEX(Anvendelseskode!C:C,MATCH($E3627,Anvendelseskode!$A:$A,0))</f>
        <v>Række-, kæde og dobbelthuse</v>
      </c>
      <c r="N3627" s="1" t="str">
        <f ca="1">INDEX(Anvendelseskode!D:D,MATCH($E3627,Anvendelseskode!$A:$A,0))</f>
        <v>Private husholdninger</v>
      </c>
      <c r="O3627" s="1" t="str">
        <f ca="1">IFERROR(INDEX(SBi!$2:$2,MATCH(G3627,SBi!$1:$1,1)),SBi!$K$2)</f>
        <v>1973-1978</v>
      </c>
      <c r="P3627" s="1">
        <f ca="1">IFERROR(INDEX(SBi!$C$3:$K$28,MATCH(E3627,SBi!$B$3:$B$28,0),MATCH(O3627,SBi!$C$2:$K$2,0)),0)</f>
        <v>112.6</v>
      </c>
      <c r="Q3627" s="19">
        <f t="shared" ca="1" si="736"/>
        <v>11.7104</v>
      </c>
      <c r="R3627" s="19" t="str">
        <f ca="1">IFERROR(INDEX(VpD!$2:$2,MATCH(G3627,VpD!$1:$1,1)),VpD!$I$2)</f>
        <v>1973-1978</v>
      </c>
      <c r="S3627" s="1">
        <f ca="1">IFERROR(INDEX(VpD!$C$3:$I$27,MATCH(E3627,VpD!$B$3:$B$27,0),MATCH(R3627,VpD!$C$2:$I$2,0)),0)</f>
        <v>98</v>
      </c>
      <c r="T3627" s="19">
        <f t="shared" ca="1" si="737"/>
        <v>10.192</v>
      </c>
      <c r="U3627" s="14" t="str">
        <f t="shared" ca="1" si="738"/>
        <v xml:space="preserve">713518.54 </v>
      </c>
      <c r="V3627" s="14" t="str">
        <f t="shared" ca="1" si="739"/>
        <v>6169472.78</v>
      </c>
      <c r="W3627" s="14" t="str">
        <f t="shared" ca="1" si="740"/>
        <v>POINT(713518.54 6169472.78)</v>
      </c>
      <c r="X3627" s="14" t="str">
        <f>IFERROR(INDEX(BygningOmraade!B:B,MATCH(A3627,BygningOmraade!A:A,0)),"")</f>
        <v/>
      </c>
    </row>
    <row r="3628" spans="1:24" s="14" customFormat="1" x14ac:dyDescent="0.25">
      <c r="A3628" s="14">
        <f t="shared" si="728"/>
        <v>3628</v>
      </c>
      <c r="B3628" s="14" t="str">
        <f t="shared" ca="1" si="729"/>
        <v>d61bf09f-ff43-4e83-a53e-4fa3324a20e7</v>
      </c>
      <c r="C3628" s="14" t="str">
        <f t="shared" ca="1" si="730"/>
        <v>0a3f507e-17f0-32b8-e044-0003ba298018</v>
      </c>
      <c r="D3628" s="14">
        <f t="shared" ca="1" si="731"/>
        <v>996054</v>
      </c>
      <c r="E3628" s="1">
        <f t="shared" ca="1" si="732"/>
        <v>120</v>
      </c>
      <c r="F3628" s="1">
        <f t="shared" ca="1" si="733"/>
        <v>123</v>
      </c>
      <c r="G3628" s="1">
        <f t="shared" ca="1" si="734"/>
        <v>2003</v>
      </c>
      <c r="H3628" s="1" t="str">
        <f ca="1">IFERROR(INDEX(Varmeinstallation!B:B,MATCH(INDIRECT($A$1&amp;"L"&amp;A3628)*1,Varmeinstallation!A:A,0)),"Ingen varmeinstallationer")</f>
        <v>Centralvarme fra eget anlæg, et-kammer fyr</v>
      </c>
      <c r="I3628" s="1" t="str">
        <f ca="1">IFERROR(INDEX(Opvarmningsmiddel!B:B,MATCH(INDIRECT($A$1&amp;"M"&amp;A3628)*1,Opvarmningsmiddel!A:A,0)),"")</f>
        <v>Naturgas</v>
      </c>
      <c r="J3628" s="1">
        <f t="shared" ca="1" si="735"/>
        <v>0</v>
      </c>
      <c r="K3628" s="1" t="str">
        <f ca="1">IFERROR(INDEX(Relationstabel!$C$3:$K$10,MATCH(VALUE(INDIRECT($A$1&amp;"L"&amp;A3628)),Relationstabel!$A$3:$A$10,0),MATCH(IFERROR(VALUE(INDIRECT($A$1&amp;"M"&amp;A3628)),0),Relationstabel!$C$1:$K$1,0)),"Ingen varmeinstallationer")</f>
        <v>Naturgas</v>
      </c>
      <c r="L3628" s="1" t="str">
        <f ca="1">INDEX(Anvendelseskode!B:B,MATCH($E3628,Anvendelseskode!$A:$A,0))</f>
        <v>Fritliggende enfamilieshus (parcelhus)</v>
      </c>
      <c r="M3628" s="1" t="str">
        <f ca="1">INDEX(Anvendelseskode!C:C,MATCH($E3628,Anvendelseskode!$A:$A,0))</f>
        <v>Parcelhuse</v>
      </c>
      <c r="N3628" s="1" t="str">
        <f ca="1">INDEX(Anvendelseskode!D:D,MATCH($E3628,Anvendelseskode!$A:$A,0))</f>
        <v>Private husholdninger</v>
      </c>
      <c r="O3628" s="1" t="str">
        <f ca="1">IFERROR(INDEX(SBi!$2:$2,MATCH(G3628,SBi!$1:$1,1)),SBi!$K$2)</f>
        <v>1999-2006</v>
      </c>
      <c r="P3628" s="1">
        <f ca="1">IFERROR(INDEX(SBi!$C$3:$K$28,MATCH(E3628,SBi!$B$3:$B$28,0),MATCH(O3628,SBi!$C$2:$K$2,0)),0)</f>
        <v>83.9</v>
      </c>
      <c r="Q3628" s="19">
        <f t="shared" ca="1" si="736"/>
        <v>10.319700000000001</v>
      </c>
      <c r="R3628" s="19" t="str">
        <f ca="1">IFERROR(INDEX(VpD!$2:$2,MATCH(G3628,VpD!$1:$1,1)),VpD!$I$2)</f>
        <v>&gt;1998</v>
      </c>
      <c r="S3628" s="1">
        <f ca="1">IFERROR(INDEX(VpD!$C$3:$I$27,MATCH(E3628,VpD!$B$3:$B$27,0),MATCH(R3628,VpD!$C$2:$I$2,0)),0)</f>
        <v>72</v>
      </c>
      <c r="T3628" s="19">
        <f t="shared" ca="1" si="737"/>
        <v>8.8559999999999999</v>
      </c>
      <c r="U3628" s="14" t="str">
        <f t="shared" ca="1" si="738"/>
        <v xml:space="preserve">712512.03 </v>
      </c>
      <c r="V3628" s="14" t="str">
        <f t="shared" ca="1" si="739"/>
        <v>6169092.42</v>
      </c>
      <c r="W3628" s="14" t="str">
        <f t="shared" ca="1" si="740"/>
        <v>POINT(712512.03 6169092.42)</v>
      </c>
      <c r="X3628" s="14" t="str">
        <f>IFERROR(INDEX(BygningOmraade!B:B,MATCH(A3628,BygningOmraade!A:A,0)),"")</f>
        <v/>
      </c>
    </row>
    <row r="3629" spans="1:24" s="14" customFormat="1" x14ac:dyDescent="0.25">
      <c r="A3629" s="14">
        <f t="shared" si="728"/>
        <v>3629</v>
      </c>
      <c r="B3629" s="14" t="str">
        <f t="shared" ca="1" si="729"/>
        <v>d6282510-b8b1-454e-836d-0f3cb92b85f5</v>
      </c>
      <c r="C3629" s="14" t="str">
        <f t="shared" ca="1" si="730"/>
        <v>0a3f507e-2241-32b8-e044-0003ba298018</v>
      </c>
      <c r="D3629" s="14">
        <f t="shared" ca="1" si="731"/>
        <v>995836</v>
      </c>
      <c r="E3629" s="1">
        <f t="shared" ca="1" si="732"/>
        <v>120</v>
      </c>
      <c r="F3629" s="1">
        <f t="shared" ca="1" si="733"/>
        <v>154</v>
      </c>
      <c r="G3629" s="1">
        <f t="shared" ca="1" si="734"/>
        <v>1970</v>
      </c>
      <c r="H3629" s="1" t="str">
        <f ca="1">IFERROR(INDEX(Varmeinstallation!B:B,MATCH(INDIRECT($A$1&amp;"L"&amp;A3629)*1,Varmeinstallation!A:A,0)),"Ingen varmeinstallationer")</f>
        <v>Centralvarme fra eget anlæg, et-kammer fyr</v>
      </c>
      <c r="I3629" s="1" t="str">
        <f ca="1">IFERROR(INDEX(Opvarmningsmiddel!B:B,MATCH(INDIRECT($A$1&amp;"M"&amp;A3629)*1,Opvarmningsmiddel!A:A,0)),"")</f>
        <v>Naturgas</v>
      </c>
      <c r="J3629" s="1">
        <f t="shared" ca="1" si="735"/>
        <v>0</v>
      </c>
      <c r="K3629" s="1" t="str">
        <f ca="1">IFERROR(INDEX(Relationstabel!$C$3:$K$10,MATCH(VALUE(INDIRECT($A$1&amp;"L"&amp;A3629)),Relationstabel!$A$3:$A$10,0),MATCH(IFERROR(VALUE(INDIRECT($A$1&amp;"M"&amp;A3629)),0),Relationstabel!$C$1:$K$1,0)),"Ingen varmeinstallationer")</f>
        <v>Naturgas</v>
      </c>
      <c r="L3629" s="1" t="str">
        <f ca="1">INDEX(Anvendelseskode!B:B,MATCH($E3629,Anvendelseskode!$A:$A,0))</f>
        <v>Fritliggende enfamilieshus (parcelhus)</v>
      </c>
      <c r="M3629" s="1" t="str">
        <f ca="1">INDEX(Anvendelseskode!C:C,MATCH($E3629,Anvendelseskode!$A:$A,0))</f>
        <v>Parcelhuse</v>
      </c>
      <c r="N3629" s="1" t="str">
        <f ca="1">INDEX(Anvendelseskode!D:D,MATCH($E3629,Anvendelseskode!$A:$A,0))</f>
        <v>Private husholdninger</v>
      </c>
      <c r="O3629" s="1" t="str">
        <f ca="1">IFERROR(INDEX(SBi!$2:$2,MATCH(G3629,SBi!$1:$1,1)),SBi!$K$2)</f>
        <v>1961-1972</v>
      </c>
      <c r="P3629" s="1">
        <f ca="1">IFERROR(INDEX(SBi!$C$3:$K$28,MATCH(E3629,SBi!$B$3:$B$28,0),MATCH(O3629,SBi!$C$2:$K$2,0)),0)</f>
        <v>134.30000000000001</v>
      </c>
      <c r="Q3629" s="19">
        <f t="shared" ca="1" si="736"/>
        <v>20.682200000000002</v>
      </c>
      <c r="R3629" s="19" t="str">
        <f ca="1">IFERROR(INDEX(VpD!$2:$2,MATCH(G3629,VpD!$1:$1,1)),VpD!$I$2)</f>
        <v>1961-1972</v>
      </c>
      <c r="S3629" s="1">
        <f ca="1">IFERROR(INDEX(VpD!$C$3:$I$27,MATCH(E3629,VpD!$B$3:$B$27,0),MATCH(R3629,VpD!$C$2:$I$2,0)),0)</f>
        <v>143</v>
      </c>
      <c r="T3629" s="19">
        <f t="shared" ca="1" si="737"/>
        <v>22.021999999999998</v>
      </c>
      <c r="U3629" s="14" t="str">
        <f t="shared" ca="1" si="738"/>
        <v xml:space="preserve">712039.05 </v>
      </c>
      <c r="V3629" s="14" t="str">
        <f t="shared" ca="1" si="739"/>
        <v>6171633.77</v>
      </c>
      <c r="W3629" s="14" t="str">
        <f t="shared" ca="1" si="740"/>
        <v>POINT(712039.05 6171633.77)</v>
      </c>
      <c r="X3629" s="14" t="str">
        <f>IFERROR(INDEX(BygningOmraade!B:B,MATCH(A3629,BygningOmraade!A:A,0)),"")</f>
        <v/>
      </c>
    </row>
    <row r="3630" spans="1:24" s="14" customFormat="1" x14ac:dyDescent="0.25">
      <c r="A3630" s="14">
        <f t="shared" si="728"/>
        <v>3630</v>
      </c>
      <c r="B3630" s="14" t="str">
        <f t="shared" ca="1" si="729"/>
        <v>d64b8148-b734-4356-a881-061055441409</v>
      </c>
      <c r="C3630" s="14" t="str">
        <f t="shared" ca="1" si="730"/>
        <v>0a3f507e-1fae-32b8-e044-0003ba298018</v>
      </c>
      <c r="D3630" s="14">
        <f t="shared" ca="1" si="731"/>
        <v>993989</v>
      </c>
      <c r="E3630" s="1">
        <f t="shared" ca="1" si="732"/>
        <v>120</v>
      </c>
      <c r="F3630" s="1">
        <f t="shared" ca="1" si="733"/>
        <v>119</v>
      </c>
      <c r="G3630" s="1">
        <f t="shared" ca="1" si="734"/>
        <v>1972</v>
      </c>
      <c r="H3630" s="1" t="str">
        <f ca="1">IFERROR(INDEX(Varmeinstallation!B:B,MATCH(INDIRECT($A$1&amp;"L"&amp;A3630)*1,Varmeinstallation!A:A,0)),"Ingen varmeinstallationer")</f>
        <v>Centralvarme fra eget anlæg, et-kammer fyr</v>
      </c>
      <c r="I3630" s="1" t="str">
        <f ca="1">IFERROR(INDEX(Opvarmningsmiddel!B:B,MATCH(INDIRECT($A$1&amp;"M"&amp;A3630)*1,Opvarmningsmiddel!A:A,0)),"")</f>
        <v>Naturgas</v>
      </c>
      <c r="J3630" s="1">
        <f t="shared" ca="1" si="735"/>
        <v>0</v>
      </c>
      <c r="K3630" s="1" t="str">
        <f ca="1">IFERROR(INDEX(Relationstabel!$C$3:$K$10,MATCH(VALUE(INDIRECT($A$1&amp;"L"&amp;A3630)),Relationstabel!$A$3:$A$10,0),MATCH(IFERROR(VALUE(INDIRECT($A$1&amp;"M"&amp;A3630)),0),Relationstabel!$C$1:$K$1,0)),"Ingen varmeinstallationer")</f>
        <v>Naturgas</v>
      </c>
      <c r="L3630" s="1" t="str">
        <f ca="1">INDEX(Anvendelseskode!B:B,MATCH($E3630,Anvendelseskode!$A:$A,0))</f>
        <v>Fritliggende enfamilieshus (parcelhus)</v>
      </c>
      <c r="M3630" s="1" t="str">
        <f ca="1">INDEX(Anvendelseskode!C:C,MATCH($E3630,Anvendelseskode!$A:$A,0))</f>
        <v>Parcelhuse</v>
      </c>
      <c r="N3630" s="1" t="str">
        <f ca="1">INDEX(Anvendelseskode!D:D,MATCH($E3630,Anvendelseskode!$A:$A,0))</f>
        <v>Private husholdninger</v>
      </c>
      <c r="O3630" s="1" t="str">
        <f ca="1">IFERROR(INDEX(SBi!$2:$2,MATCH(G3630,SBi!$1:$1,1)),SBi!$K$2)</f>
        <v>1961-1972</v>
      </c>
      <c r="P3630" s="1">
        <f ca="1">IFERROR(INDEX(SBi!$C$3:$K$28,MATCH(E3630,SBi!$B$3:$B$28,0),MATCH(O3630,SBi!$C$2:$K$2,0)),0)</f>
        <v>134.30000000000001</v>
      </c>
      <c r="Q3630" s="19">
        <f t="shared" ca="1" si="736"/>
        <v>15.9817</v>
      </c>
      <c r="R3630" s="19" t="str">
        <f ca="1">IFERROR(INDEX(VpD!$2:$2,MATCH(G3630,VpD!$1:$1,1)),VpD!$I$2)</f>
        <v>1961-1972</v>
      </c>
      <c r="S3630" s="1">
        <f ca="1">IFERROR(INDEX(VpD!$C$3:$I$27,MATCH(E3630,VpD!$B$3:$B$27,0),MATCH(R3630,VpD!$C$2:$I$2,0)),0)</f>
        <v>143</v>
      </c>
      <c r="T3630" s="19">
        <f t="shared" ca="1" si="737"/>
        <v>17.016999999999999</v>
      </c>
      <c r="U3630" s="14" t="str">
        <f t="shared" ca="1" si="738"/>
        <v xml:space="preserve">711117.85 </v>
      </c>
      <c r="V3630" s="14" t="str">
        <f t="shared" ca="1" si="739"/>
        <v>6171634.99</v>
      </c>
      <c r="W3630" s="14" t="str">
        <f t="shared" ca="1" si="740"/>
        <v>POINT(711117.85 6171634.99)</v>
      </c>
      <c r="X3630" s="14" t="str">
        <f>IFERROR(INDEX(BygningOmraade!B:B,MATCH(A3630,BygningOmraade!A:A,0)),"")</f>
        <v/>
      </c>
    </row>
    <row r="3631" spans="1:24" s="14" customFormat="1" x14ac:dyDescent="0.25">
      <c r="A3631" s="14">
        <f t="shared" si="728"/>
        <v>3631</v>
      </c>
      <c r="B3631" s="14" t="str">
        <f t="shared" ca="1" si="729"/>
        <v>d66496f4-3107-48c4-9d37-6e3854e3cc1e</v>
      </c>
      <c r="C3631" s="14" t="str">
        <f t="shared" ca="1" si="730"/>
        <v>0a3f507e-243a-32b8-e044-0003ba298018</v>
      </c>
      <c r="D3631" s="14">
        <f t="shared" ca="1" si="731"/>
        <v>995927</v>
      </c>
      <c r="E3631" s="1">
        <f t="shared" ca="1" si="732"/>
        <v>140</v>
      </c>
      <c r="F3631" s="1">
        <f t="shared" ca="1" si="733"/>
        <v>1578</v>
      </c>
      <c r="G3631" s="1">
        <f t="shared" ca="1" si="734"/>
        <v>1966</v>
      </c>
      <c r="H3631" s="1" t="str">
        <f ca="1">IFERROR(INDEX(Varmeinstallation!B:B,MATCH(INDIRECT($A$1&amp;"L"&amp;A3631)*1,Varmeinstallation!A:A,0)),"Ingen varmeinstallationer")</f>
        <v>Fjernvarme/blokvarme (radiatorsystemer eller varmluftanlæg)</v>
      </c>
      <c r="I3631" s="1" t="str">
        <f ca="1">IFERROR(INDEX(Opvarmningsmiddel!B:B,MATCH(INDIRECT($A$1&amp;"M"&amp;A3631)*1,Opvarmningsmiddel!A:A,0)),"")</f>
        <v/>
      </c>
      <c r="J3631" s="1">
        <f t="shared" ca="1" si="735"/>
        <v>0</v>
      </c>
      <c r="K3631" s="1" t="str">
        <f ca="1">IFERROR(INDEX(Relationstabel!$C$3:$K$10,MATCH(VALUE(INDIRECT($A$1&amp;"L"&amp;A3631)),Relationstabel!$A$3:$A$10,0),MATCH(IFERROR(VALUE(INDIRECT($A$1&amp;"M"&amp;A3631)),0),Relationstabel!$C$1:$K$1,0)),"Ingen varmeinstallationer")</f>
        <v>Fjernvarme/ Blokvarme</v>
      </c>
      <c r="L3631" s="1" t="str">
        <f ca="1">INDEX(Anvendelseskode!B:B,MATCH($E3631,Anvendelseskode!$A:$A,0))</f>
        <v>Etageboligbebyggelse</v>
      </c>
      <c r="M3631" s="1" t="str">
        <f ca="1">INDEX(Anvendelseskode!C:C,MATCH($E3631,Anvendelseskode!$A:$A,0))</f>
        <v>Etageboligbebyggelse</v>
      </c>
      <c r="N3631" s="1" t="str">
        <f ca="1">INDEX(Anvendelseskode!D:D,MATCH($E3631,Anvendelseskode!$A:$A,0))</f>
        <v>Private husholdninger</v>
      </c>
      <c r="O3631" s="1" t="str">
        <f ca="1">IFERROR(INDEX(SBi!$2:$2,MATCH(G3631,SBi!$1:$1,1)),SBi!$K$2)</f>
        <v>1961-1972</v>
      </c>
      <c r="P3631" s="1">
        <f ca="1">IFERROR(INDEX(SBi!$C$3:$K$28,MATCH(E3631,SBi!$B$3:$B$28,0),MATCH(O3631,SBi!$C$2:$K$2,0)),0)</f>
        <v>132.30000000000001</v>
      </c>
      <c r="Q3631" s="19">
        <f t="shared" ca="1" si="736"/>
        <v>208.76940000000002</v>
      </c>
      <c r="R3631" s="19" t="str">
        <f ca="1">IFERROR(INDEX(VpD!$2:$2,MATCH(G3631,VpD!$1:$1,1)),VpD!$I$2)</f>
        <v>1961-1972</v>
      </c>
      <c r="S3631" s="1">
        <f ca="1">IFERROR(INDEX(VpD!$C$3:$I$27,MATCH(E3631,VpD!$B$3:$B$27,0),MATCH(R3631,VpD!$C$2:$I$2,0)),0)</f>
        <v>126</v>
      </c>
      <c r="T3631" s="19">
        <f t="shared" ca="1" si="737"/>
        <v>198.828</v>
      </c>
      <c r="U3631" s="14" t="str">
        <f t="shared" ca="1" si="738"/>
        <v xml:space="preserve">713069.85 </v>
      </c>
      <c r="V3631" s="14" t="str">
        <f t="shared" ca="1" si="739"/>
        <v>6169594.94</v>
      </c>
      <c r="W3631" s="14" t="str">
        <f t="shared" ca="1" si="740"/>
        <v>POINT(713069.85 6169594.94)</v>
      </c>
      <c r="X3631" s="14" t="str">
        <f>IFERROR(INDEX(BygningOmraade!B:B,MATCH(A3631,BygningOmraade!A:A,0)),"")</f>
        <v/>
      </c>
    </row>
    <row r="3632" spans="1:24" s="14" customFormat="1" x14ac:dyDescent="0.25">
      <c r="A3632" s="14">
        <f t="shared" si="728"/>
        <v>3632</v>
      </c>
      <c r="B3632" s="14" t="str">
        <f t="shared" ca="1" si="729"/>
        <v>d66a6a29-409d-4b92-84ab-3782b16aa716</v>
      </c>
      <c r="C3632" s="14" t="str">
        <f t="shared" ca="1" si="730"/>
        <v>0a3f507e-1ea1-32b8-e044-0003ba298018</v>
      </c>
      <c r="D3632" s="14">
        <f t="shared" ca="1" si="731"/>
        <v>994477</v>
      </c>
      <c r="E3632" s="1">
        <f t="shared" ca="1" si="732"/>
        <v>120</v>
      </c>
      <c r="F3632" s="1">
        <f t="shared" ca="1" si="733"/>
        <v>129</v>
      </c>
      <c r="G3632" s="1">
        <f t="shared" ca="1" si="734"/>
        <v>1969</v>
      </c>
      <c r="H3632" s="1" t="str">
        <f ca="1">IFERROR(INDEX(Varmeinstallation!B:B,MATCH(INDIRECT($A$1&amp;"L"&amp;A3632)*1,Varmeinstallation!A:A,0)),"Ingen varmeinstallationer")</f>
        <v>Centralvarme fra eget anlæg, et-kammer fyr</v>
      </c>
      <c r="I3632" s="1" t="str">
        <f ca="1">IFERROR(INDEX(Opvarmningsmiddel!B:B,MATCH(INDIRECT($A$1&amp;"M"&amp;A3632)*1,Opvarmningsmiddel!A:A,0)),"")</f>
        <v>Naturgas</v>
      </c>
      <c r="J3632" s="1">
        <f t="shared" ca="1" si="735"/>
        <v>0</v>
      </c>
      <c r="K3632" s="1" t="str">
        <f ca="1">IFERROR(INDEX(Relationstabel!$C$3:$K$10,MATCH(VALUE(INDIRECT($A$1&amp;"L"&amp;A3632)),Relationstabel!$A$3:$A$10,0),MATCH(IFERROR(VALUE(INDIRECT($A$1&amp;"M"&amp;A3632)),0),Relationstabel!$C$1:$K$1,0)),"Ingen varmeinstallationer")</f>
        <v>Naturgas</v>
      </c>
      <c r="L3632" s="1" t="str">
        <f ca="1">INDEX(Anvendelseskode!B:B,MATCH($E3632,Anvendelseskode!$A:$A,0))</f>
        <v>Fritliggende enfamilieshus (parcelhus)</v>
      </c>
      <c r="M3632" s="1" t="str">
        <f ca="1">INDEX(Anvendelseskode!C:C,MATCH($E3632,Anvendelseskode!$A:$A,0))</f>
        <v>Parcelhuse</v>
      </c>
      <c r="N3632" s="1" t="str">
        <f ca="1">INDEX(Anvendelseskode!D:D,MATCH($E3632,Anvendelseskode!$A:$A,0))</f>
        <v>Private husholdninger</v>
      </c>
      <c r="O3632" s="1" t="str">
        <f ca="1">IFERROR(INDEX(SBi!$2:$2,MATCH(G3632,SBi!$1:$1,1)),SBi!$K$2)</f>
        <v>1961-1972</v>
      </c>
      <c r="P3632" s="1">
        <f ca="1">IFERROR(INDEX(SBi!$C$3:$K$28,MATCH(E3632,SBi!$B$3:$B$28,0),MATCH(O3632,SBi!$C$2:$K$2,0)),0)</f>
        <v>134.30000000000001</v>
      </c>
      <c r="Q3632" s="19">
        <f t="shared" ca="1" si="736"/>
        <v>17.3247</v>
      </c>
      <c r="R3632" s="19" t="str">
        <f ca="1">IFERROR(INDEX(VpD!$2:$2,MATCH(G3632,VpD!$1:$1,1)),VpD!$I$2)</f>
        <v>1961-1972</v>
      </c>
      <c r="S3632" s="1">
        <f ca="1">IFERROR(INDEX(VpD!$C$3:$I$27,MATCH(E3632,VpD!$B$3:$B$27,0),MATCH(R3632,VpD!$C$2:$I$2,0)),0)</f>
        <v>143</v>
      </c>
      <c r="T3632" s="19">
        <f t="shared" ca="1" si="737"/>
        <v>18.446999999999999</v>
      </c>
      <c r="U3632" s="14" t="str">
        <f t="shared" ca="1" si="738"/>
        <v xml:space="preserve">711520.36 </v>
      </c>
      <c r="V3632" s="14" t="str">
        <f t="shared" ca="1" si="739"/>
        <v>6172113.32</v>
      </c>
      <c r="W3632" s="14" t="str">
        <f t="shared" ca="1" si="740"/>
        <v>POINT(711520.36 6172113.32)</v>
      </c>
      <c r="X3632" s="14" t="str">
        <f>IFERROR(INDEX(BygningOmraade!B:B,MATCH(A3632,BygningOmraade!A:A,0)),"")</f>
        <v/>
      </c>
    </row>
    <row r="3633" spans="1:24" s="14" customFormat="1" x14ac:dyDescent="0.25">
      <c r="A3633" s="14">
        <f t="shared" si="728"/>
        <v>3633</v>
      </c>
      <c r="B3633" s="14" t="str">
        <f t="shared" ca="1" si="729"/>
        <v>d680047c-abd2-494b-9a76-7f1abf0be485</v>
      </c>
      <c r="C3633" s="14" t="str">
        <f t="shared" ca="1" si="730"/>
        <v>0a3f507e-1bab-32b8-e044-0003ba298018</v>
      </c>
      <c r="D3633" s="14">
        <f t="shared" ca="1" si="731"/>
        <v>997607</v>
      </c>
      <c r="E3633" s="1">
        <f t="shared" ca="1" si="732"/>
        <v>130</v>
      </c>
      <c r="F3633" s="1">
        <f t="shared" ca="1" si="733"/>
        <v>91</v>
      </c>
      <c r="G3633" s="1">
        <f t="shared" ca="1" si="734"/>
        <v>1965</v>
      </c>
      <c r="H3633" s="1" t="str">
        <f ca="1">IFERROR(INDEX(Varmeinstallation!B:B,MATCH(INDIRECT($A$1&amp;"L"&amp;A3633)*1,Varmeinstallation!A:A,0)),"Ingen varmeinstallationer")</f>
        <v>Centralvarme fra eget anlæg, et-kammer fyr</v>
      </c>
      <c r="I3633" s="1" t="str">
        <f ca="1">IFERROR(INDEX(Opvarmningsmiddel!B:B,MATCH(INDIRECT($A$1&amp;"M"&amp;A3633)*1,Opvarmningsmiddel!A:A,0)),"")</f>
        <v>Naturgas</v>
      </c>
      <c r="J3633" s="1">
        <f t="shared" ca="1" si="735"/>
        <v>2</v>
      </c>
      <c r="K3633" s="1" t="str">
        <f ca="1">IFERROR(INDEX(Relationstabel!$C$3:$K$10,MATCH(VALUE(INDIRECT($A$1&amp;"L"&amp;A3633)),Relationstabel!$A$3:$A$10,0),MATCH(IFERROR(VALUE(INDIRECT($A$1&amp;"M"&amp;A3633)),0),Relationstabel!$C$1:$K$1,0)),"Ingen varmeinstallationer")</f>
        <v>Naturgas</v>
      </c>
      <c r="L3633" s="1" t="str">
        <f ca="1">INDEX(Anvendelseskode!B:B,MATCH($E3633,Anvendelseskode!$A:$A,0))</f>
        <v>Række-, kæde-, dobbelthus (lodret adskillelse mellem enhederne)</v>
      </c>
      <c r="M3633" s="1" t="str">
        <f ca="1">INDEX(Anvendelseskode!C:C,MATCH($E3633,Anvendelseskode!$A:$A,0))</f>
        <v>Række-, kæde og dobbelthuse</v>
      </c>
      <c r="N3633" s="1" t="str">
        <f ca="1">INDEX(Anvendelseskode!D:D,MATCH($E3633,Anvendelseskode!$A:$A,0))</f>
        <v>Private husholdninger</v>
      </c>
      <c r="O3633" s="1" t="str">
        <f ca="1">IFERROR(INDEX(SBi!$2:$2,MATCH(G3633,SBi!$1:$1,1)),SBi!$K$2)</f>
        <v>1961-1972</v>
      </c>
      <c r="P3633" s="1">
        <f ca="1">IFERROR(INDEX(SBi!$C$3:$K$28,MATCH(E3633,SBi!$B$3:$B$28,0),MATCH(O3633,SBi!$C$2:$K$2,0)),0)</f>
        <v>119.9</v>
      </c>
      <c r="Q3633" s="19">
        <f t="shared" ca="1" si="736"/>
        <v>10.9109</v>
      </c>
      <c r="R3633" s="19" t="str">
        <f ca="1">IFERROR(INDEX(VpD!$2:$2,MATCH(G3633,VpD!$1:$1,1)),VpD!$I$2)</f>
        <v>1961-1972</v>
      </c>
      <c r="S3633" s="1">
        <f ca="1">IFERROR(INDEX(VpD!$C$3:$I$27,MATCH(E3633,VpD!$B$3:$B$27,0),MATCH(R3633,VpD!$C$2:$I$2,0)),0)</f>
        <v>120</v>
      </c>
      <c r="T3633" s="19">
        <f t="shared" ca="1" si="737"/>
        <v>10.92</v>
      </c>
      <c r="U3633" s="14" t="str">
        <f t="shared" ca="1" si="738"/>
        <v xml:space="preserve">713793.12 </v>
      </c>
      <c r="V3633" s="14" t="str">
        <f t="shared" ca="1" si="739"/>
        <v>6169209.04</v>
      </c>
      <c r="W3633" s="14" t="str">
        <f t="shared" ca="1" si="740"/>
        <v>POINT(713793.12 6169209.04)</v>
      </c>
      <c r="X3633" s="14" t="str">
        <f>IFERROR(INDEX(BygningOmraade!B:B,MATCH(A3633,BygningOmraade!A:A,0)),"")</f>
        <v/>
      </c>
    </row>
    <row r="3634" spans="1:24" s="14" customFormat="1" x14ac:dyDescent="0.25">
      <c r="A3634" s="14">
        <f t="shared" si="728"/>
        <v>3634</v>
      </c>
      <c r="B3634" s="14" t="str">
        <f t="shared" ca="1" si="729"/>
        <v>d686ac02-cbfe-437d-9d45-edee7d4a7b40</v>
      </c>
      <c r="C3634" s="14" t="str">
        <f t="shared" ca="1" si="730"/>
        <v>0a3f507e-1601-32b8-e044-0003ba298018</v>
      </c>
      <c r="D3634" s="14">
        <f t="shared" ca="1" si="731"/>
        <v>994511</v>
      </c>
      <c r="E3634" s="1">
        <f t="shared" ca="1" si="732"/>
        <v>120</v>
      </c>
      <c r="F3634" s="1">
        <f t="shared" ca="1" si="733"/>
        <v>212</v>
      </c>
      <c r="G3634" s="1">
        <f t="shared" ca="1" si="734"/>
        <v>1993</v>
      </c>
      <c r="H3634" s="1" t="str">
        <f ca="1">IFERROR(INDEX(Varmeinstallation!B:B,MATCH(INDIRECT($A$1&amp;"L"&amp;A3634)*1,Varmeinstallation!A:A,0)),"Ingen varmeinstallationer")</f>
        <v>Centralvarme med to fyringsenheder(fast/flydende brændsel samt gas)</v>
      </c>
      <c r="I3634" s="1" t="str">
        <f ca="1">IFERROR(INDEX(Opvarmningsmiddel!B:B,MATCH(INDIRECT($A$1&amp;"M"&amp;A3634)*1,Opvarmningsmiddel!A:A,0)),"")</f>
        <v>Flydende brændsel (olie, petroleum, flaskegas m.m.)</v>
      </c>
      <c r="J3634" s="1">
        <f t="shared" ca="1" si="735"/>
        <v>2</v>
      </c>
      <c r="K3634" s="1" t="str">
        <f ca="1">IFERROR(INDEX(Relationstabel!$C$3:$K$10,MATCH(VALUE(INDIRECT($A$1&amp;"L"&amp;A3634)),Relationstabel!$A$3:$A$10,0),MATCH(IFERROR(VALUE(INDIRECT($A$1&amp;"M"&amp;A3634)),0),Relationstabel!$C$1:$K$1,0)),"Ingen varmeinstallationer")</f>
        <v>Olie</v>
      </c>
      <c r="L3634" s="1" t="str">
        <f ca="1">INDEX(Anvendelseskode!B:B,MATCH($E3634,Anvendelseskode!$A:$A,0))</f>
        <v>Fritliggende enfamilieshus (parcelhus)</v>
      </c>
      <c r="M3634" s="1" t="str">
        <f ca="1">INDEX(Anvendelseskode!C:C,MATCH($E3634,Anvendelseskode!$A:$A,0))</f>
        <v>Parcelhuse</v>
      </c>
      <c r="N3634" s="1" t="str">
        <f ca="1">INDEX(Anvendelseskode!D:D,MATCH($E3634,Anvendelseskode!$A:$A,0))</f>
        <v>Private husholdninger</v>
      </c>
      <c r="O3634" s="1" t="str">
        <f ca="1">IFERROR(INDEX(SBi!$2:$2,MATCH(G3634,SBi!$1:$1,1)),SBi!$K$2)</f>
        <v>1979-1998</v>
      </c>
      <c r="P3634" s="1">
        <f ca="1">IFERROR(INDEX(SBi!$C$3:$K$28,MATCH(E3634,SBi!$B$3:$B$28,0),MATCH(O3634,SBi!$C$2:$K$2,0)),0)</f>
        <v>105.4</v>
      </c>
      <c r="Q3634" s="19">
        <f t="shared" ca="1" si="736"/>
        <v>22.344800000000003</v>
      </c>
      <c r="R3634" s="19" t="str">
        <f ca="1">IFERROR(INDEX(VpD!$2:$2,MATCH(G3634,VpD!$1:$1,1)),VpD!$I$2)</f>
        <v>1979-1998</v>
      </c>
      <c r="S3634" s="1">
        <f ca="1">IFERROR(INDEX(VpD!$C$3:$I$27,MATCH(E3634,VpD!$B$3:$B$27,0),MATCH(R3634,VpD!$C$2:$I$2,0)),0)</f>
        <v>90</v>
      </c>
      <c r="T3634" s="19">
        <f t="shared" ca="1" si="737"/>
        <v>19.079999999999998</v>
      </c>
      <c r="U3634" s="14" t="str">
        <f t="shared" ca="1" si="738"/>
        <v xml:space="preserve">711550 </v>
      </c>
      <c r="V3634" s="14" t="str">
        <f t="shared" ca="1" si="739"/>
        <v>6170653.37</v>
      </c>
      <c r="W3634" s="14" t="str">
        <f t="shared" ca="1" si="740"/>
        <v>POINT(711550 6170653.37)</v>
      </c>
      <c r="X3634" s="14" t="str">
        <f>IFERROR(INDEX(BygningOmraade!B:B,MATCH(A3634,BygningOmraade!A:A,0)),"")</f>
        <v/>
      </c>
    </row>
    <row r="3635" spans="1:24" s="14" customFormat="1" x14ac:dyDescent="0.25">
      <c r="A3635" s="14">
        <f t="shared" si="728"/>
        <v>3635</v>
      </c>
      <c r="B3635" s="14" t="str">
        <f t="shared" ca="1" si="729"/>
        <v>d69988e7-f60b-4387-8401-0fe2126de129</v>
      </c>
      <c r="C3635" s="14" t="str">
        <f t="shared" ca="1" si="730"/>
        <v>0a3f507e-2498-32b8-e044-0003ba298018</v>
      </c>
      <c r="D3635" s="14">
        <f t="shared" ca="1" si="731"/>
        <v>994093</v>
      </c>
      <c r="E3635" s="1">
        <f t="shared" ca="1" si="732"/>
        <v>530</v>
      </c>
      <c r="F3635" s="1">
        <f t="shared" ca="1" si="733"/>
        <v>854</v>
      </c>
      <c r="G3635" s="1">
        <f t="shared" ca="1" si="734"/>
        <v>1991</v>
      </c>
      <c r="H3635" s="1" t="str">
        <f ca="1">IFERROR(INDEX(Varmeinstallation!B:B,MATCH(INDIRECT($A$1&amp;"L"&amp;A3635)*1,Varmeinstallation!A:A,0)),"Ingen varmeinstallationer")</f>
        <v>Ingen varmeinstallationer</v>
      </c>
      <c r="I3635" s="1" t="str">
        <f ca="1">IFERROR(INDEX(Opvarmningsmiddel!B:B,MATCH(INDIRECT($A$1&amp;"M"&amp;A3635)*1,Opvarmningsmiddel!A:A,0)),"")</f>
        <v/>
      </c>
      <c r="J3635" s="1">
        <f t="shared" ca="1" si="735"/>
        <v>0</v>
      </c>
      <c r="K3635" s="1" t="str">
        <f ca="1">IFERROR(INDEX(Relationstabel!$C$3:$K$10,MATCH(VALUE(INDIRECT($A$1&amp;"L"&amp;A3635)),Relationstabel!$A$3:$A$10,0),MATCH(IFERROR(VALUE(INDIRECT($A$1&amp;"M"&amp;A3635)),0),Relationstabel!$C$1:$K$1,0)),"Ingen varmeinstallationer")</f>
        <v>Ingen varmeinstallation</v>
      </c>
      <c r="L3635" s="1" t="str">
        <f ca="1">INDEX(Anvendelseskode!B:B,MATCH($E3635,Anvendelseskode!$A:$A,0))</f>
        <v>Bygning i forbindelse med idrætsudøvelse (klubhus, idrætshal, svømmehal o.lign.).</v>
      </c>
      <c r="M3635" s="1" t="str">
        <f ca="1">INDEX(Anvendelseskode!C:C,MATCH($E3635,Anvendelseskode!$A:$A,0))</f>
        <v>Bygning i forbindelse med idrætsudøvelse (klubhus, idrætshal, svømmehal o.lign.).</v>
      </c>
      <c r="N3635" s="1" t="str">
        <f ca="1">INDEX(Anvendelseskode!D:D,MATCH($E3635,Anvendelseskode!$A:$A,0))</f>
        <v>Kommunale og andre offentlige institutioner</v>
      </c>
      <c r="O3635" s="1" t="str">
        <f ca="1">IFERROR(INDEX(SBi!$2:$2,MATCH(G3635,SBi!$1:$1,1)),SBi!$K$2)</f>
        <v>1979-1998</v>
      </c>
      <c r="P3635" s="1">
        <f ca="1">IFERROR(INDEX(SBi!$C$3:$K$28,MATCH(E3635,SBi!$B$3:$B$28,0),MATCH(O3635,SBi!$C$2:$K$2,0)),0)</f>
        <v>155</v>
      </c>
      <c r="Q3635" s="19">
        <f t="shared" ca="1" si="736"/>
        <v>132.37</v>
      </c>
      <c r="R3635" s="19" t="str">
        <f ca="1">IFERROR(INDEX(VpD!$2:$2,MATCH(G3635,VpD!$1:$1,1)),VpD!$I$2)</f>
        <v>1979-1998</v>
      </c>
      <c r="S3635" s="1">
        <f ca="1">IFERROR(INDEX(VpD!$C$3:$I$27,MATCH(E3635,VpD!$B$3:$B$27,0),MATCH(R3635,VpD!$C$2:$I$2,0)),0)</f>
        <v>72</v>
      </c>
      <c r="T3635" s="19">
        <f t="shared" ca="1" si="737"/>
        <v>61.488</v>
      </c>
      <c r="U3635" s="14" t="str">
        <f t="shared" ca="1" si="738"/>
        <v xml:space="preserve">711323.23 </v>
      </c>
      <c r="V3635" s="14" t="str">
        <f t="shared" ca="1" si="739"/>
        <v>6170885.83</v>
      </c>
      <c r="W3635" s="14" t="str">
        <f t="shared" ca="1" si="740"/>
        <v>POINT(711323.23 6170885.83)</v>
      </c>
      <c r="X3635" s="14" t="str">
        <f>IFERROR(INDEX(BygningOmraade!B:B,MATCH(A3635,BygningOmraade!A:A,0)),"")</f>
        <v/>
      </c>
    </row>
    <row r="3636" spans="1:24" s="14" customFormat="1" x14ac:dyDescent="0.25">
      <c r="A3636" s="14">
        <f t="shared" si="728"/>
        <v>3636</v>
      </c>
      <c r="B3636" s="14" t="str">
        <f t="shared" ca="1" si="729"/>
        <v>d6a494da-4bd4-4725-8d90-076d5381a67a</v>
      </c>
      <c r="C3636" s="14" t="str">
        <f t="shared" ca="1" si="730"/>
        <v>0a3f507e-24c5-32b8-e044-0003ba298018</v>
      </c>
      <c r="D3636" s="14">
        <f t="shared" ca="1" si="731"/>
        <v>996936</v>
      </c>
      <c r="E3636" s="1">
        <f t="shared" ca="1" si="732"/>
        <v>130</v>
      </c>
      <c r="F3636" s="1">
        <f t="shared" ca="1" si="733"/>
        <v>112</v>
      </c>
      <c r="G3636" s="1">
        <f t="shared" ca="1" si="734"/>
        <v>1978</v>
      </c>
      <c r="H3636" s="1" t="str">
        <f ca="1">IFERROR(INDEX(Varmeinstallation!B:B,MATCH(INDIRECT($A$1&amp;"L"&amp;A3636)*1,Varmeinstallation!A:A,0)),"Ingen varmeinstallationer")</f>
        <v>Fjernvarme/blokvarme (radiatorsystemer eller varmluftanlæg)</v>
      </c>
      <c r="I3636" s="1" t="str">
        <f ca="1">IFERROR(INDEX(Opvarmningsmiddel!B:B,MATCH(INDIRECT($A$1&amp;"M"&amp;A3636)*1,Opvarmningsmiddel!A:A,0)),"")</f>
        <v/>
      </c>
      <c r="J3636" s="1">
        <f t="shared" ca="1" si="735"/>
        <v>0</v>
      </c>
      <c r="K3636" s="1" t="str">
        <f ca="1">IFERROR(INDEX(Relationstabel!$C$3:$K$10,MATCH(VALUE(INDIRECT($A$1&amp;"L"&amp;A3636)),Relationstabel!$A$3:$A$10,0),MATCH(IFERROR(VALUE(INDIRECT($A$1&amp;"M"&amp;A3636)),0),Relationstabel!$C$1:$K$1,0)),"Ingen varmeinstallationer")</f>
        <v>Fjernvarme/ Blokvarme</v>
      </c>
      <c r="L3636" s="1" t="str">
        <f ca="1">INDEX(Anvendelseskode!B:B,MATCH($E3636,Anvendelseskode!$A:$A,0))</f>
        <v>Række-, kæde-, dobbelthus (lodret adskillelse mellem enhederne)</v>
      </c>
      <c r="M3636" s="1" t="str">
        <f ca="1">INDEX(Anvendelseskode!C:C,MATCH($E3636,Anvendelseskode!$A:$A,0))</f>
        <v>Række-, kæde og dobbelthuse</v>
      </c>
      <c r="N3636" s="1" t="str">
        <f ca="1">INDEX(Anvendelseskode!D:D,MATCH($E3636,Anvendelseskode!$A:$A,0))</f>
        <v>Private husholdninger</v>
      </c>
      <c r="O3636" s="1" t="str">
        <f ca="1">IFERROR(INDEX(SBi!$2:$2,MATCH(G3636,SBi!$1:$1,1)),SBi!$K$2)</f>
        <v>1973-1978</v>
      </c>
      <c r="P3636" s="1">
        <f ca="1">IFERROR(INDEX(SBi!$C$3:$K$28,MATCH(E3636,SBi!$B$3:$B$28,0),MATCH(O3636,SBi!$C$2:$K$2,0)),0)</f>
        <v>112.6</v>
      </c>
      <c r="Q3636" s="19">
        <f t="shared" ca="1" si="736"/>
        <v>12.611199999999998</v>
      </c>
      <c r="R3636" s="19" t="str">
        <f ca="1">IFERROR(INDEX(VpD!$2:$2,MATCH(G3636,VpD!$1:$1,1)),VpD!$I$2)</f>
        <v>1973-1978</v>
      </c>
      <c r="S3636" s="1">
        <f ca="1">IFERROR(INDEX(VpD!$C$3:$I$27,MATCH(E3636,VpD!$B$3:$B$27,0),MATCH(R3636,VpD!$C$2:$I$2,0)),0)</f>
        <v>98</v>
      </c>
      <c r="T3636" s="19">
        <f t="shared" ca="1" si="737"/>
        <v>10.976000000000001</v>
      </c>
      <c r="U3636" s="14" t="str">
        <f t="shared" ca="1" si="738"/>
        <v xml:space="preserve">713619.43 </v>
      </c>
      <c r="V3636" s="14" t="str">
        <f t="shared" ca="1" si="739"/>
        <v>6169773.69</v>
      </c>
      <c r="W3636" s="14" t="str">
        <f t="shared" ca="1" si="740"/>
        <v>POINT(713619.43 6169773.69)</v>
      </c>
      <c r="X3636" s="14" t="str">
        <f>IFERROR(INDEX(BygningOmraade!B:B,MATCH(A3636,BygningOmraade!A:A,0)),"")</f>
        <v/>
      </c>
    </row>
    <row r="3637" spans="1:24" s="14" customFormat="1" x14ac:dyDescent="0.25">
      <c r="A3637" s="14">
        <f t="shared" si="728"/>
        <v>3637</v>
      </c>
      <c r="B3637" s="14" t="str">
        <f t="shared" ca="1" si="729"/>
        <v>d6ad3873-fe76-403f-9744-1df9e67bc034</v>
      </c>
      <c r="C3637" s="14" t="str">
        <f t="shared" ca="1" si="730"/>
        <v>0a3f507e-17ba-32b8-e044-0003ba298018</v>
      </c>
      <c r="D3637" s="14">
        <f t="shared" ca="1" si="731"/>
        <v>996510</v>
      </c>
      <c r="E3637" s="1">
        <f t="shared" ca="1" si="732"/>
        <v>120</v>
      </c>
      <c r="F3637" s="1">
        <f t="shared" ca="1" si="733"/>
        <v>201</v>
      </c>
      <c r="G3637" s="1">
        <f t="shared" ca="1" si="734"/>
        <v>1998</v>
      </c>
      <c r="H3637" s="1" t="str">
        <f ca="1">IFERROR(INDEX(Varmeinstallation!B:B,MATCH(INDIRECT($A$1&amp;"L"&amp;A3637)*1,Varmeinstallation!A:A,0)),"Ingen varmeinstallationer")</f>
        <v>Centralvarme fra eget anlæg, et-kammer fyr</v>
      </c>
      <c r="I3637" s="1" t="str">
        <f ca="1">IFERROR(INDEX(Opvarmningsmiddel!B:B,MATCH(INDIRECT($A$1&amp;"M"&amp;A3637)*1,Opvarmningsmiddel!A:A,0)),"")</f>
        <v>Naturgas</v>
      </c>
      <c r="J3637" s="1">
        <f t="shared" ca="1" si="735"/>
        <v>2</v>
      </c>
      <c r="K3637" s="1" t="str">
        <f ca="1">IFERROR(INDEX(Relationstabel!$C$3:$K$10,MATCH(VALUE(INDIRECT($A$1&amp;"L"&amp;A3637)),Relationstabel!$A$3:$A$10,0),MATCH(IFERROR(VALUE(INDIRECT($A$1&amp;"M"&amp;A3637)),0),Relationstabel!$C$1:$K$1,0)),"Ingen varmeinstallationer")</f>
        <v>Naturgas</v>
      </c>
      <c r="L3637" s="1" t="str">
        <f ca="1">INDEX(Anvendelseskode!B:B,MATCH($E3637,Anvendelseskode!$A:$A,0))</f>
        <v>Fritliggende enfamilieshus (parcelhus)</v>
      </c>
      <c r="M3637" s="1" t="str">
        <f ca="1">INDEX(Anvendelseskode!C:C,MATCH($E3637,Anvendelseskode!$A:$A,0))</f>
        <v>Parcelhuse</v>
      </c>
      <c r="N3637" s="1" t="str">
        <f ca="1">INDEX(Anvendelseskode!D:D,MATCH($E3637,Anvendelseskode!$A:$A,0))</f>
        <v>Private husholdninger</v>
      </c>
      <c r="O3637" s="1" t="str">
        <f ca="1">IFERROR(INDEX(SBi!$2:$2,MATCH(G3637,SBi!$1:$1,1)),SBi!$K$2)</f>
        <v>1979-1998</v>
      </c>
      <c r="P3637" s="1">
        <f ca="1">IFERROR(INDEX(SBi!$C$3:$K$28,MATCH(E3637,SBi!$B$3:$B$28,0),MATCH(O3637,SBi!$C$2:$K$2,0)),0)</f>
        <v>105.4</v>
      </c>
      <c r="Q3637" s="19">
        <f t="shared" ca="1" si="736"/>
        <v>21.185400000000001</v>
      </c>
      <c r="R3637" s="19" t="str">
        <f ca="1">IFERROR(INDEX(VpD!$2:$2,MATCH(G3637,VpD!$1:$1,1)),VpD!$I$2)</f>
        <v>1979-1998</v>
      </c>
      <c r="S3637" s="1">
        <f ca="1">IFERROR(INDEX(VpD!$C$3:$I$27,MATCH(E3637,VpD!$B$3:$B$27,0),MATCH(R3637,VpD!$C$2:$I$2,0)),0)</f>
        <v>90</v>
      </c>
      <c r="T3637" s="19">
        <f t="shared" ca="1" si="737"/>
        <v>18.09</v>
      </c>
      <c r="U3637" s="14" t="str">
        <f t="shared" ca="1" si="738"/>
        <v xml:space="preserve">713285.07 </v>
      </c>
      <c r="V3637" s="14" t="str">
        <f t="shared" ca="1" si="739"/>
        <v>6168884.63</v>
      </c>
      <c r="W3637" s="14" t="str">
        <f t="shared" ca="1" si="740"/>
        <v>POINT(713285.07 6168884.63)</v>
      </c>
      <c r="X3637" s="14" t="str">
        <f>IFERROR(INDEX(BygningOmraade!B:B,MATCH(A3637,BygningOmraade!A:A,0)),"")</f>
        <v/>
      </c>
    </row>
    <row r="3638" spans="1:24" s="14" customFormat="1" x14ac:dyDescent="0.25">
      <c r="A3638" s="14">
        <f t="shared" si="728"/>
        <v>3638</v>
      </c>
      <c r="B3638" s="14" t="str">
        <f t="shared" ca="1" si="729"/>
        <v>d6c188b0-735c-4832-ba4d-a719adff1fbf</v>
      </c>
      <c r="C3638" s="14" t="str">
        <f t="shared" ca="1" si="730"/>
        <v>0a3f507e-167b-32b8-e044-0003ba298018</v>
      </c>
      <c r="D3638" s="14">
        <f t="shared" ca="1" si="731"/>
        <v>997028</v>
      </c>
      <c r="E3638" s="1">
        <f t="shared" ca="1" si="732"/>
        <v>130</v>
      </c>
      <c r="F3638" s="1">
        <f t="shared" ca="1" si="733"/>
        <v>102</v>
      </c>
      <c r="G3638" s="1">
        <f t="shared" ca="1" si="734"/>
        <v>1977</v>
      </c>
      <c r="H3638" s="1" t="str">
        <f ca="1">IFERROR(INDEX(Varmeinstallation!B:B,MATCH(INDIRECT($A$1&amp;"L"&amp;A3638)*1,Varmeinstallation!A:A,0)),"Ingen varmeinstallationer")</f>
        <v>Fjernvarme/blokvarme (radiatorsystemer eller varmluftanlæg)</v>
      </c>
      <c r="I3638" s="1" t="str">
        <f ca="1">IFERROR(INDEX(Opvarmningsmiddel!B:B,MATCH(INDIRECT($A$1&amp;"M"&amp;A3638)*1,Opvarmningsmiddel!A:A,0)),"")</f>
        <v/>
      </c>
      <c r="J3638" s="1">
        <f t="shared" ca="1" si="735"/>
        <v>0</v>
      </c>
      <c r="K3638" s="1" t="str">
        <f ca="1">IFERROR(INDEX(Relationstabel!$C$3:$K$10,MATCH(VALUE(INDIRECT($A$1&amp;"L"&amp;A3638)),Relationstabel!$A$3:$A$10,0),MATCH(IFERROR(VALUE(INDIRECT($A$1&amp;"M"&amp;A3638)),0),Relationstabel!$C$1:$K$1,0)),"Ingen varmeinstallationer")</f>
        <v>Fjernvarme/ Blokvarme</v>
      </c>
      <c r="L3638" s="1" t="str">
        <f ca="1">INDEX(Anvendelseskode!B:B,MATCH($E3638,Anvendelseskode!$A:$A,0))</f>
        <v>Række-, kæde-, dobbelthus (lodret adskillelse mellem enhederne)</v>
      </c>
      <c r="M3638" s="1" t="str">
        <f ca="1">INDEX(Anvendelseskode!C:C,MATCH($E3638,Anvendelseskode!$A:$A,0))</f>
        <v>Række-, kæde og dobbelthuse</v>
      </c>
      <c r="N3638" s="1" t="str">
        <f ca="1">INDEX(Anvendelseskode!D:D,MATCH($E3638,Anvendelseskode!$A:$A,0))</f>
        <v>Private husholdninger</v>
      </c>
      <c r="O3638" s="1" t="str">
        <f ca="1">IFERROR(INDEX(SBi!$2:$2,MATCH(G3638,SBi!$1:$1,1)),SBi!$K$2)</f>
        <v>1973-1978</v>
      </c>
      <c r="P3638" s="1">
        <f ca="1">IFERROR(INDEX(SBi!$C$3:$K$28,MATCH(E3638,SBi!$B$3:$B$28,0),MATCH(O3638,SBi!$C$2:$K$2,0)),0)</f>
        <v>112.6</v>
      </c>
      <c r="Q3638" s="19">
        <f t="shared" ca="1" si="736"/>
        <v>11.485199999999999</v>
      </c>
      <c r="R3638" s="19" t="str">
        <f ca="1">IFERROR(INDEX(VpD!$2:$2,MATCH(G3638,VpD!$1:$1,1)),VpD!$I$2)</f>
        <v>1973-1978</v>
      </c>
      <c r="S3638" s="1">
        <f ca="1">IFERROR(INDEX(VpD!$C$3:$I$27,MATCH(E3638,VpD!$B$3:$B$27,0),MATCH(R3638,VpD!$C$2:$I$2,0)),0)</f>
        <v>98</v>
      </c>
      <c r="T3638" s="19">
        <f t="shared" ca="1" si="737"/>
        <v>9.9960000000000004</v>
      </c>
      <c r="U3638" s="14" t="str">
        <f t="shared" ca="1" si="738"/>
        <v xml:space="preserve">713589.12 </v>
      </c>
      <c r="V3638" s="14" t="str">
        <f t="shared" ca="1" si="739"/>
        <v>6169564.72</v>
      </c>
      <c r="W3638" s="14" t="str">
        <f t="shared" ca="1" si="740"/>
        <v>POINT(713589.12 6169564.72)</v>
      </c>
      <c r="X3638" s="14" t="str">
        <f>IFERROR(INDEX(BygningOmraade!B:B,MATCH(A3638,BygningOmraade!A:A,0)),"")</f>
        <v/>
      </c>
    </row>
    <row r="3639" spans="1:24" s="14" customFormat="1" x14ac:dyDescent="0.25">
      <c r="A3639" s="14">
        <f t="shared" si="728"/>
        <v>3639</v>
      </c>
      <c r="B3639" s="14" t="str">
        <f t="shared" ca="1" si="729"/>
        <v>d6c57985-90f0-4c9e-a09d-018d7b89169f</v>
      </c>
      <c r="C3639" s="14" t="str">
        <f t="shared" ca="1" si="730"/>
        <v>0a3f507e-2257-32b8-e044-0003ba298018</v>
      </c>
      <c r="D3639" s="14">
        <f t="shared" ca="1" si="731"/>
        <v>995821</v>
      </c>
      <c r="E3639" s="1">
        <f t="shared" ca="1" si="732"/>
        <v>120</v>
      </c>
      <c r="F3639" s="1">
        <f t="shared" ca="1" si="733"/>
        <v>186</v>
      </c>
      <c r="G3639" s="1">
        <f t="shared" ca="1" si="734"/>
        <v>1978</v>
      </c>
      <c r="H3639" s="1" t="str">
        <f ca="1">IFERROR(INDEX(Varmeinstallation!B:B,MATCH(INDIRECT($A$1&amp;"L"&amp;A3639)*1,Varmeinstallation!A:A,0)),"Ingen varmeinstallationer")</f>
        <v>Centralvarme fra eget anlæg, et-kammer fyr</v>
      </c>
      <c r="I3639" s="1" t="str">
        <f ca="1">IFERROR(INDEX(Opvarmningsmiddel!B:B,MATCH(INDIRECT($A$1&amp;"M"&amp;A3639)*1,Opvarmningsmiddel!A:A,0)),"")</f>
        <v>Naturgas</v>
      </c>
      <c r="J3639" s="1">
        <f t="shared" ca="1" si="735"/>
        <v>0</v>
      </c>
      <c r="K3639" s="1" t="str">
        <f ca="1">IFERROR(INDEX(Relationstabel!$C$3:$K$10,MATCH(VALUE(INDIRECT($A$1&amp;"L"&amp;A3639)),Relationstabel!$A$3:$A$10,0),MATCH(IFERROR(VALUE(INDIRECT($A$1&amp;"M"&amp;A3639)),0),Relationstabel!$C$1:$K$1,0)),"Ingen varmeinstallationer")</f>
        <v>Naturgas</v>
      </c>
      <c r="L3639" s="1" t="str">
        <f ca="1">INDEX(Anvendelseskode!B:B,MATCH($E3639,Anvendelseskode!$A:$A,0))</f>
        <v>Fritliggende enfamilieshus (parcelhus)</v>
      </c>
      <c r="M3639" s="1" t="str">
        <f ca="1">INDEX(Anvendelseskode!C:C,MATCH($E3639,Anvendelseskode!$A:$A,0))</f>
        <v>Parcelhuse</v>
      </c>
      <c r="N3639" s="1" t="str">
        <f ca="1">INDEX(Anvendelseskode!D:D,MATCH($E3639,Anvendelseskode!$A:$A,0))</f>
        <v>Private husholdninger</v>
      </c>
      <c r="O3639" s="1" t="str">
        <f ca="1">IFERROR(INDEX(SBi!$2:$2,MATCH(G3639,SBi!$1:$1,1)),SBi!$K$2)</f>
        <v>1973-1978</v>
      </c>
      <c r="P3639" s="1">
        <f ca="1">IFERROR(INDEX(SBi!$C$3:$K$28,MATCH(E3639,SBi!$B$3:$B$28,0),MATCH(O3639,SBi!$C$2:$K$2,0)),0)</f>
        <v>119.8</v>
      </c>
      <c r="Q3639" s="19">
        <f t="shared" ca="1" si="736"/>
        <v>22.282799999999998</v>
      </c>
      <c r="R3639" s="19" t="str">
        <f ca="1">IFERROR(INDEX(VpD!$2:$2,MATCH(G3639,VpD!$1:$1,1)),VpD!$I$2)</f>
        <v>1973-1978</v>
      </c>
      <c r="S3639" s="1">
        <f ca="1">IFERROR(INDEX(VpD!$C$3:$I$27,MATCH(E3639,VpD!$B$3:$B$27,0),MATCH(R3639,VpD!$C$2:$I$2,0)),0)</f>
        <v>117</v>
      </c>
      <c r="T3639" s="19">
        <f t="shared" ca="1" si="737"/>
        <v>21.762</v>
      </c>
      <c r="U3639" s="14" t="str">
        <f t="shared" ca="1" si="738"/>
        <v xml:space="preserve">712062.58 </v>
      </c>
      <c r="V3639" s="14" t="str">
        <f t="shared" ca="1" si="739"/>
        <v>6171727.1</v>
      </c>
      <c r="W3639" s="14" t="str">
        <f t="shared" ca="1" si="740"/>
        <v>POINT(712062.58 6171727.1)</v>
      </c>
      <c r="X3639" s="14" t="str">
        <f>IFERROR(INDEX(BygningOmraade!B:B,MATCH(A3639,BygningOmraade!A:A,0)),"")</f>
        <v/>
      </c>
    </row>
    <row r="3640" spans="1:24" s="14" customFormat="1" x14ac:dyDescent="0.25">
      <c r="A3640" s="14">
        <f t="shared" si="728"/>
        <v>3640</v>
      </c>
      <c r="B3640" s="14" t="str">
        <f t="shared" ca="1" si="729"/>
        <v>d6ccb35a-4d84-4fd3-94d5-d02d1ab31937</v>
      </c>
      <c r="C3640" s="14" t="str">
        <f t="shared" ca="1" si="730"/>
        <v>b528c9e0-bbfc-47a6-b160-775d872d9c26</v>
      </c>
      <c r="D3640" s="14">
        <f t="shared" ca="1" si="731"/>
        <v>100098580</v>
      </c>
      <c r="E3640" s="1">
        <f t="shared" ca="1" si="732"/>
        <v>130</v>
      </c>
      <c r="F3640" s="1">
        <f t="shared" ca="1" si="733"/>
        <v>120</v>
      </c>
      <c r="G3640" s="1">
        <f t="shared" ca="1" si="734"/>
        <v>2017</v>
      </c>
      <c r="H3640" s="1" t="str">
        <f ca="1">IFERROR(INDEX(Varmeinstallation!B:B,MATCH(INDIRECT($A$1&amp;"L"&amp;A3640)*1,Varmeinstallation!A:A,0)),"Ingen varmeinstallationer")</f>
        <v>Fjernvarme/blokvarme (radiatorsystemer eller varmluftanlæg)</v>
      </c>
      <c r="I3640" s="1" t="str">
        <f ca="1">IFERROR(INDEX(Opvarmningsmiddel!B:B,MATCH(INDIRECT($A$1&amp;"M"&amp;A3640)*1,Opvarmningsmiddel!A:A,0)),"")</f>
        <v/>
      </c>
      <c r="J3640" s="1">
        <f t="shared" ca="1" si="735"/>
        <v>0</v>
      </c>
      <c r="K3640" s="1" t="str">
        <f ca="1">IFERROR(INDEX(Relationstabel!$C$3:$K$10,MATCH(VALUE(INDIRECT($A$1&amp;"L"&amp;A3640)),Relationstabel!$A$3:$A$10,0),MATCH(IFERROR(VALUE(INDIRECT($A$1&amp;"M"&amp;A3640)),0),Relationstabel!$C$1:$K$1,0)),"Ingen varmeinstallationer")</f>
        <v>Fjernvarme/ Blokvarme</v>
      </c>
      <c r="L3640" s="1" t="str">
        <f ca="1">INDEX(Anvendelseskode!B:B,MATCH($E3640,Anvendelseskode!$A:$A,0))</f>
        <v>Række-, kæde-, dobbelthus (lodret adskillelse mellem enhederne)</v>
      </c>
      <c r="M3640" s="1" t="str">
        <f ca="1">INDEX(Anvendelseskode!C:C,MATCH($E3640,Anvendelseskode!$A:$A,0))</f>
        <v>Række-, kæde og dobbelthuse</v>
      </c>
      <c r="N3640" s="1" t="str">
        <f ca="1">INDEX(Anvendelseskode!D:D,MATCH($E3640,Anvendelseskode!$A:$A,0))</f>
        <v>Private husholdninger</v>
      </c>
      <c r="O3640" s="1" t="str">
        <f ca="1">IFERROR(INDEX(SBi!$2:$2,MATCH(G3640,SBi!$1:$1,1)),SBi!$K$2)</f>
        <v>Efter 2006</v>
      </c>
      <c r="P3640" s="1">
        <f ca="1">IFERROR(INDEX(SBi!$C$3:$K$28,MATCH(E3640,SBi!$B$3:$B$28,0),MATCH(O3640,SBi!$C$2:$K$2,0)),0)</f>
        <v>66.400000000000006</v>
      </c>
      <c r="Q3640" s="19">
        <f t="shared" ca="1" si="736"/>
        <v>7.9680000000000009</v>
      </c>
      <c r="R3640" s="19" t="str">
        <f ca="1">IFERROR(INDEX(VpD!$2:$2,MATCH(G3640,VpD!$1:$1,1)),VpD!$I$2)</f>
        <v>&gt;1998</v>
      </c>
      <c r="S3640" s="1">
        <f ca="1">IFERROR(INDEX(VpD!$C$3:$I$27,MATCH(E3640,VpD!$B$3:$B$27,0),MATCH(R3640,VpD!$C$2:$I$2,0)),0)</f>
        <v>65</v>
      </c>
      <c r="T3640" s="19">
        <f t="shared" ca="1" si="737"/>
        <v>7.8</v>
      </c>
      <c r="U3640" s="14" t="str">
        <f t="shared" ca="1" si="738"/>
        <v xml:space="preserve">711586.6 </v>
      </c>
      <c r="V3640" s="14" t="str">
        <f t="shared" ca="1" si="739"/>
        <v>6172713.06</v>
      </c>
      <c r="W3640" s="14" t="str">
        <f t="shared" ca="1" si="740"/>
        <v>POINT(711586.6 6172713.06)</v>
      </c>
      <c r="X3640" s="14" t="str">
        <f>IFERROR(INDEX(BygningOmraade!B:B,MATCH(A3640,BygningOmraade!A:A,0)),"")</f>
        <v/>
      </c>
    </row>
    <row r="3641" spans="1:24" s="14" customFormat="1" x14ac:dyDescent="0.25">
      <c r="A3641" s="14">
        <f t="shared" si="728"/>
        <v>3641</v>
      </c>
      <c r="B3641" s="14" t="str">
        <f t="shared" ca="1" si="729"/>
        <v>d6d37efb-4dfd-453b-b9bc-3b3172d21f49</v>
      </c>
      <c r="C3641" s="14" t="str">
        <f t="shared" ca="1" si="730"/>
        <v>0a3f507e-1720-32b8-e044-0003ba298018</v>
      </c>
      <c r="D3641" s="14">
        <f t="shared" ca="1" si="731"/>
        <v>996315</v>
      </c>
      <c r="E3641" s="1">
        <f t="shared" ca="1" si="732"/>
        <v>120</v>
      </c>
      <c r="F3641" s="1">
        <f t="shared" ca="1" si="733"/>
        <v>112</v>
      </c>
      <c r="G3641" s="1">
        <f t="shared" ca="1" si="734"/>
        <v>1963</v>
      </c>
      <c r="H3641" s="1" t="str">
        <f ca="1">IFERROR(INDEX(Varmeinstallation!B:B,MATCH(INDIRECT($A$1&amp;"L"&amp;A3641)*1,Varmeinstallation!A:A,0)),"Ingen varmeinstallationer")</f>
        <v>Centralvarme fra eget anlæg, et-kammer fyr</v>
      </c>
      <c r="I3641" s="1" t="str">
        <f ca="1">IFERROR(INDEX(Opvarmningsmiddel!B:B,MATCH(INDIRECT($A$1&amp;"M"&amp;A3641)*1,Opvarmningsmiddel!A:A,0)),"")</f>
        <v>Naturgas</v>
      </c>
      <c r="J3641" s="1">
        <f t="shared" ca="1" si="735"/>
        <v>2</v>
      </c>
      <c r="K3641" s="1" t="str">
        <f ca="1">IFERROR(INDEX(Relationstabel!$C$3:$K$10,MATCH(VALUE(INDIRECT($A$1&amp;"L"&amp;A3641)),Relationstabel!$A$3:$A$10,0),MATCH(IFERROR(VALUE(INDIRECT($A$1&amp;"M"&amp;A3641)),0),Relationstabel!$C$1:$K$1,0)),"Ingen varmeinstallationer")</f>
        <v>Naturgas</v>
      </c>
      <c r="L3641" s="1" t="str">
        <f ca="1">INDEX(Anvendelseskode!B:B,MATCH($E3641,Anvendelseskode!$A:$A,0))</f>
        <v>Fritliggende enfamilieshus (parcelhus)</v>
      </c>
      <c r="M3641" s="1" t="str">
        <f ca="1">INDEX(Anvendelseskode!C:C,MATCH($E3641,Anvendelseskode!$A:$A,0))</f>
        <v>Parcelhuse</v>
      </c>
      <c r="N3641" s="1" t="str">
        <f ca="1">INDEX(Anvendelseskode!D:D,MATCH($E3641,Anvendelseskode!$A:$A,0))</f>
        <v>Private husholdninger</v>
      </c>
      <c r="O3641" s="1" t="str">
        <f ca="1">IFERROR(INDEX(SBi!$2:$2,MATCH(G3641,SBi!$1:$1,1)),SBi!$K$2)</f>
        <v>1961-1972</v>
      </c>
      <c r="P3641" s="1">
        <f ca="1">IFERROR(INDEX(SBi!$C$3:$K$28,MATCH(E3641,SBi!$B$3:$B$28,0),MATCH(O3641,SBi!$C$2:$K$2,0)),0)</f>
        <v>134.30000000000001</v>
      </c>
      <c r="Q3641" s="19">
        <f t="shared" ca="1" si="736"/>
        <v>15.041600000000003</v>
      </c>
      <c r="R3641" s="19" t="str">
        <f ca="1">IFERROR(INDEX(VpD!$2:$2,MATCH(G3641,VpD!$1:$1,1)),VpD!$I$2)</f>
        <v>1961-1972</v>
      </c>
      <c r="S3641" s="1">
        <f ca="1">IFERROR(INDEX(VpD!$C$3:$I$27,MATCH(E3641,VpD!$B$3:$B$27,0),MATCH(R3641,VpD!$C$2:$I$2,0)),0)</f>
        <v>143</v>
      </c>
      <c r="T3641" s="19">
        <f t="shared" ca="1" si="737"/>
        <v>16.015999999999998</v>
      </c>
      <c r="U3641" s="14" t="str">
        <f t="shared" ca="1" si="738"/>
        <v xml:space="preserve">712941.85 </v>
      </c>
      <c r="V3641" s="14" t="str">
        <f t="shared" ca="1" si="739"/>
        <v>6169009.81</v>
      </c>
      <c r="W3641" s="14" t="str">
        <f t="shared" ca="1" si="740"/>
        <v>POINT(712941.85 6169009.81)</v>
      </c>
      <c r="X3641" s="14" t="str">
        <f>IFERROR(INDEX(BygningOmraade!B:B,MATCH(A3641,BygningOmraade!A:A,0)),"")</f>
        <v/>
      </c>
    </row>
    <row r="3642" spans="1:24" s="14" customFormat="1" x14ac:dyDescent="0.25">
      <c r="A3642" s="14">
        <f t="shared" si="728"/>
        <v>3642</v>
      </c>
      <c r="B3642" s="14" t="str">
        <f t="shared" ca="1" si="729"/>
        <v>d6e6a926-1b0f-412a-a6a7-9c8540541bbc</v>
      </c>
      <c r="C3642" s="14" t="str">
        <f t="shared" ca="1" si="730"/>
        <v>d4a204a9-2d77-456e-a0b5-7d8c05f932ac</v>
      </c>
      <c r="D3642" s="14">
        <f t="shared" ca="1" si="731"/>
        <v>100100825</v>
      </c>
      <c r="E3642" s="1">
        <f t="shared" ca="1" si="732"/>
        <v>130</v>
      </c>
      <c r="F3642" s="1">
        <f t="shared" ca="1" si="733"/>
        <v>164</v>
      </c>
      <c r="G3642" s="1">
        <f t="shared" ca="1" si="734"/>
        <v>2017</v>
      </c>
      <c r="H3642" s="1" t="str">
        <f ca="1">IFERROR(INDEX(Varmeinstallation!B:B,MATCH(INDIRECT($A$1&amp;"L"&amp;A3642)*1,Varmeinstallation!A:A,0)),"Ingen varmeinstallationer")</f>
        <v>Centralvarme fra eget anlæg, et-kammer fyr</v>
      </c>
      <c r="I3642" s="1" t="str">
        <f ca="1">IFERROR(INDEX(Opvarmningsmiddel!B:B,MATCH(INDIRECT($A$1&amp;"M"&amp;A3642)*1,Opvarmningsmiddel!A:A,0)),"")</f>
        <v>Naturgas</v>
      </c>
      <c r="J3642" s="1">
        <f t="shared" ca="1" si="735"/>
        <v>4</v>
      </c>
      <c r="K3642" s="1" t="str">
        <f ca="1">IFERROR(INDEX(Relationstabel!$C$3:$K$10,MATCH(VALUE(INDIRECT($A$1&amp;"L"&amp;A3642)),Relationstabel!$A$3:$A$10,0),MATCH(IFERROR(VALUE(INDIRECT($A$1&amp;"M"&amp;A3642)),0),Relationstabel!$C$1:$K$1,0)),"Ingen varmeinstallationer")</f>
        <v>Naturgas</v>
      </c>
      <c r="L3642" s="1" t="str">
        <f ca="1">INDEX(Anvendelseskode!B:B,MATCH($E3642,Anvendelseskode!$A:$A,0))</f>
        <v>Række-, kæde-, dobbelthus (lodret adskillelse mellem enhederne)</v>
      </c>
      <c r="M3642" s="1" t="str">
        <f ca="1">INDEX(Anvendelseskode!C:C,MATCH($E3642,Anvendelseskode!$A:$A,0))</f>
        <v>Række-, kæde og dobbelthuse</v>
      </c>
      <c r="N3642" s="1" t="str">
        <f ca="1">INDEX(Anvendelseskode!D:D,MATCH($E3642,Anvendelseskode!$A:$A,0))</f>
        <v>Private husholdninger</v>
      </c>
      <c r="O3642" s="1" t="str">
        <f ca="1">IFERROR(INDEX(SBi!$2:$2,MATCH(G3642,SBi!$1:$1,1)),SBi!$K$2)</f>
        <v>Efter 2006</v>
      </c>
      <c r="P3642" s="1">
        <f ca="1">IFERROR(INDEX(SBi!$C$3:$K$28,MATCH(E3642,SBi!$B$3:$B$28,0),MATCH(O3642,SBi!$C$2:$K$2,0)),0)</f>
        <v>66.400000000000006</v>
      </c>
      <c r="Q3642" s="19">
        <f t="shared" ca="1" si="736"/>
        <v>10.8896</v>
      </c>
      <c r="R3642" s="19" t="str">
        <f ca="1">IFERROR(INDEX(VpD!$2:$2,MATCH(G3642,VpD!$1:$1,1)),VpD!$I$2)</f>
        <v>&gt;1998</v>
      </c>
      <c r="S3642" s="1">
        <f ca="1">IFERROR(INDEX(VpD!$C$3:$I$27,MATCH(E3642,VpD!$B$3:$B$27,0),MATCH(R3642,VpD!$C$2:$I$2,0)),0)</f>
        <v>65</v>
      </c>
      <c r="T3642" s="19">
        <f t="shared" ca="1" si="737"/>
        <v>10.66</v>
      </c>
      <c r="U3642" s="14" t="str">
        <f t="shared" ca="1" si="738"/>
        <v xml:space="preserve">712262.14 </v>
      </c>
      <c r="V3642" s="14" t="str">
        <f t="shared" ca="1" si="739"/>
        <v>6169479.26</v>
      </c>
      <c r="W3642" s="14" t="str">
        <f t="shared" ca="1" si="740"/>
        <v>POINT(712262.14 6169479.26)</v>
      </c>
      <c r="X3642" s="14" t="str">
        <f>IFERROR(INDEX(BygningOmraade!B:B,MATCH(A3642,BygningOmraade!A:A,0)),"")</f>
        <v/>
      </c>
    </row>
    <row r="3643" spans="1:24" s="14" customFormat="1" x14ac:dyDescent="0.25">
      <c r="A3643" s="14">
        <f t="shared" si="728"/>
        <v>3643</v>
      </c>
      <c r="B3643" s="14" t="str">
        <f t="shared" ca="1" si="729"/>
        <v>d6e79ca6-b72f-460f-b4ea-083273be582c</v>
      </c>
      <c r="C3643" s="14" t="str">
        <f t="shared" ca="1" si="730"/>
        <v>0a3f507e-185c-32b8-e044-0003ba298018</v>
      </c>
      <c r="D3643" s="14">
        <f t="shared" ca="1" si="731"/>
        <v>996467</v>
      </c>
      <c r="E3643" s="1">
        <f t="shared" ca="1" si="732"/>
        <v>120</v>
      </c>
      <c r="F3643" s="1">
        <f t="shared" ca="1" si="733"/>
        <v>133</v>
      </c>
      <c r="G3643" s="1">
        <f t="shared" ca="1" si="734"/>
        <v>1983</v>
      </c>
      <c r="H3643" s="1" t="str">
        <f ca="1">IFERROR(INDEX(Varmeinstallation!B:B,MATCH(INDIRECT($A$1&amp;"L"&amp;A3643)*1,Varmeinstallation!A:A,0)),"Ingen varmeinstallationer")</f>
        <v>Elovne, elpaneler</v>
      </c>
      <c r="I3643" s="1" t="str">
        <f ca="1">IFERROR(INDEX(Opvarmningsmiddel!B:B,MATCH(INDIRECT($A$1&amp;"M"&amp;A3643)*1,Opvarmningsmiddel!A:A,0)),"")</f>
        <v>Elektricitet</v>
      </c>
      <c r="J3643" s="1">
        <f t="shared" ca="1" si="735"/>
        <v>2</v>
      </c>
      <c r="K3643" s="1" t="str">
        <f ca="1">IFERROR(INDEX(Relationstabel!$C$3:$K$10,MATCH(VALUE(INDIRECT($A$1&amp;"L"&amp;A3643)),Relationstabel!$A$3:$A$10,0),MATCH(IFERROR(VALUE(INDIRECT($A$1&amp;"M"&amp;A3643)),0),Relationstabel!$C$1:$K$1,0)),"Ingen varmeinstallationer")</f>
        <v>Elvarme</v>
      </c>
      <c r="L3643" s="1" t="str">
        <f ca="1">INDEX(Anvendelseskode!B:B,MATCH($E3643,Anvendelseskode!$A:$A,0))</f>
        <v>Fritliggende enfamilieshus (parcelhus)</v>
      </c>
      <c r="M3643" s="1" t="str">
        <f ca="1">INDEX(Anvendelseskode!C:C,MATCH($E3643,Anvendelseskode!$A:$A,0))</f>
        <v>Parcelhuse</v>
      </c>
      <c r="N3643" s="1" t="str">
        <f ca="1">INDEX(Anvendelseskode!D:D,MATCH($E3643,Anvendelseskode!$A:$A,0))</f>
        <v>Private husholdninger</v>
      </c>
      <c r="O3643" s="1" t="str">
        <f ca="1">IFERROR(INDEX(SBi!$2:$2,MATCH(G3643,SBi!$1:$1,1)),SBi!$K$2)</f>
        <v>1979-1998</v>
      </c>
      <c r="P3643" s="1">
        <f ca="1">IFERROR(INDEX(SBi!$C$3:$K$28,MATCH(E3643,SBi!$B$3:$B$28,0),MATCH(O3643,SBi!$C$2:$K$2,0)),0)</f>
        <v>105.4</v>
      </c>
      <c r="Q3643" s="19">
        <f t="shared" ca="1" si="736"/>
        <v>14.0182</v>
      </c>
      <c r="R3643" s="19" t="str">
        <f ca="1">IFERROR(INDEX(VpD!$2:$2,MATCH(G3643,VpD!$1:$1,1)),VpD!$I$2)</f>
        <v>1979-1998</v>
      </c>
      <c r="S3643" s="1">
        <f ca="1">IFERROR(INDEX(VpD!$C$3:$I$27,MATCH(E3643,VpD!$B$3:$B$27,0),MATCH(R3643,VpD!$C$2:$I$2,0)),0)</f>
        <v>90</v>
      </c>
      <c r="T3643" s="19">
        <f t="shared" ca="1" si="737"/>
        <v>11.97</v>
      </c>
      <c r="U3643" s="14" t="str">
        <f t="shared" ca="1" si="738"/>
        <v xml:space="preserve">713312.15 </v>
      </c>
      <c r="V3643" s="14" t="str">
        <f t="shared" ca="1" si="739"/>
        <v>6168680.65</v>
      </c>
      <c r="W3643" s="14" t="str">
        <f t="shared" ca="1" si="740"/>
        <v>POINT(713312.15 6168680.65)</v>
      </c>
      <c r="X3643" s="14" t="str">
        <f>IFERROR(INDEX(BygningOmraade!B:B,MATCH(A3643,BygningOmraade!A:A,0)),"")</f>
        <v/>
      </c>
    </row>
    <row r="3644" spans="1:24" s="14" customFormat="1" x14ac:dyDescent="0.25">
      <c r="A3644" s="14">
        <f t="shared" si="728"/>
        <v>3644</v>
      </c>
      <c r="B3644" s="14" t="str">
        <f t="shared" ca="1" si="729"/>
        <v>d70d6087-bcae-4044-a5b4-edd4d0ec8a1f</v>
      </c>
      <c r="C3644" s="14" t="str">
        <f t="shared" ca="1" si="730"/>
        <v>0a3f507e-20cc-32b8-e044-0003ba298018</v>
      </c>
      <c r="D3644" s="14">
        <f t="shared" ca="1" si="731"/>
        <v>996770</v>
      </c>
      <c r="E3644" s="1">
        <f t="shared" ca="1" si="732"/>
        <v>130</v>
      </c>
      <c r="F3644" s="1">
        <f t="shared" ca="1" si="733"/>
        <v>104</v>
      </c>
      <c r="G3644" s="1">
        <f t="shared" ca="1" si="734"/>
        <v>1977</v>
      </c>
      <c r="H3644" s="1" t="str">
        <f ca="1">IFERROR(INDEX(Varmeinstallation!B:B,MATCH(INDIRECT($A$1&amp;"L"&amp;A3644)*1,Varmeinstallation!A:A,0)),"Ingen varmeinstallationer")</f>
        <v>Fjernvarme/blokvarme (radiatorsystemer eller varmluftanlæg)</v>
      </c>
      <c r="I3644" s="1" t="str">
        <f ca="1">IFERROR(INDEX(Opvarmningsmiddel!B:B,MATCH(INDIRECT($A$1&amp;"M"&amp;A3644)*1,Opvarmningsmiddel!A:A,0)),"")</f>
        <v/>
      </c>
      <c r="J3644" s="1">
        <f t="shared" ca="1" si="735"/>
        <v>0</v>
      </c>
      <c r="K3644" s="1" t="str">
        <f ca="1">IFERROR(INDEX(Relationstabel!$C$3:$K$10,MATCH(VALUE(INDIRECT($A$1&amp;"L"&amp;A3644)),Relationstabel!$A$3:$A$10,0),MATCH(IFERROR(VALUE(INDIRECT($A$1&amp;"M"&amp;A3644)),0),Relationstabel!$C$1:$K$1,0)),"Ingen varmeinstallationer")</f>
        <v>Fjernvarme/ Blokvarme</v>
      </c>
      <c r="L3644" s="1" t="str">
        <f ca="1">INDEX(Anvendelseskode!B:B,MATCH($E3644,Anvendelseskode!$A:$A,0))</f>
        <v>Række-, kæde-, dobbelthus (lodret adskillelse mellem enhederne)</v>
      </c>
      <c r="M3644" s="1" t="str">
        <f ca="1">INDEX(Anvendelseskode!C:C,MATCH($E3644,Anvendelseskode!$A:$A,0))</f>
        <v>Række-, kæde og dobbelthuse</v>
      </c>
      <c r="N3644" s="1" t="str">
        <f ca="1">INDEX(Anvendelseskode!D:D,MATCH($E3644,Anvendelseskode!$A:$A,0))</f>
        <v>Private husholdninger</v>
      </c>
      <c r="O3644" s="1" t="str">
        <f ca="1">IFERROR(INDEX(SBi!$2:$2,MATCH(G3644,SBi!$1:$1,1)),SBi!$K$2)</f>
        <v>1973-1978</v>
      </c>
      <c r="P3644" s="1">
        <f ca="1">IFERROR(INDEX(SBi!$C$3:$K$28,MATCH(E3644,SBi!$B$3:$B$28,0),MATCH(O3644,SBi!$C$2:$K$2,0)),0)</f>
        <v>112.6</v>
      </c>
      <c r="Q3644" s="19">
        <f t="shared" ca="1" si="736"/>
        <v>11.7104</v>
      </c>
      <c r="R3644" s="19" t="str">
        <f ca="1">IFERROR(INDEX(VpD!$2:$2,MATCH(G3644,VpD!$1:$1,1)),VpD!$I$2)</f>
        <v>1973-1978</v>
      </c>
      <c r="S3644" s="1">
        <f ca="1">IFERROR(INDEX(VpD!$C$3:$I$27,MATCH(E3644,VpD!$B$3:$B$27,0),MATCH(R3644,VpD!$C$2:$I$2,0)),0)</f>
        <v>98</v>
      </c>
      <c r="T3644" s="19">
        <f t="shared" ca="1" si="737"/>
        <v>10.192</v>
      </c>
      <c r="U3644" s="14" t="str">
        <f t="shared" ca="1" si="738"/>
        <v xml:space="preserve">713490.6 </v>
      </c>
      <c r="V3644" s="14" t="str">
        <f t="shared" ca="1" si="739"/>
        <v>6169461.43</v>
      </c>
      <c r="W3644" s="14" t="str">
        <f t="shared" ca="1" si="740"/>
        <v>POINT(713490.6 6169461.43)</v>
      </c>
      <c r="X3644" s="14" t="str">
        <f>IFERROR(INDEX(BygningOmraade!B:B,MATCH(A3644,BygningOmraade!A:A,0)),"")</f>
        <v/>
      </c>
    </row>
    <row r="3645" spans="1:24" s="14" customFormat="1" x14ac:dyDescent="0.25">
      <c r="A3645" s="14">
        <f t="shared" si="728"/>
        <v>3645</v>
      </c>
      <c r="B3645" s="14" t="str">
        <f t="shared" ca="1" si="729"/>
        <v>d730d78e-64f7-4ead-bb2c-0e4b3357f4d8</v>
      </c>
      <c r="C3645" s="14" t="str">
        <f t="shared" ca="1" si="730"/>
        <v>0a3f507e-2368-32b8-e044-0003ba298018</v>
      </c>
      <c r="D3645" s="14">
        <f t="shared" ca="1" si="731"/>
        <v>995738</v>
      </c>
      <c r="E3645" s="1">
        <f t="shared" ca="1" si="732"/>
        <v>120</v>
      </c>
      <c r="F3645" s="1">
        <f t="shared" ca="1" si="733"/>
        <v>154</v>
      </c>
      <c r="G3645" s="1">
        <f t="shared" ca="1" si="734"/>
        <v>1977</v>
      </c>
      <c r="H3645" s="1" t="str">
        <f ca="1">IFERROR(INDEX(Varmeinstallation!B:B,MATCH(INDIRECT($A$1&amp;"L"&amp;A3645)*1,Varmeinstallation!A:A,0)),"Ingen varmeinstallationer")</f>
        <v>Centralvarme fra eget anlæg, et-kammer fyr</v>
      </c>
      <c r="I3645" s="1" t="str">
        <f ca="1">IFERROR(INDEX(Opvarmningsmiddel!B:B,MATCH(INDIRECT($A$1&amp;"M"&amp;A3645)*1,Opvarmningsmiddel!A:A,0)),"")</f>
        <v>Naturgas</v>
      </c>
      <c r="J3645" s="1">
        <f t="shared" ca="1" si="735"/>
        <v>0</v>
      </c>
      <c r="K3645" s="1" t="str">
        <f ca="1">IFERROR(INDEX(Relationstabel!$C$3:$K$10,MATCH(VALUE(INDIRECT($A$1&amp;"L"&amp;A3645)),Relationstabel!$A$3:$A$10,0),MATCH(IFERROR(VALUE(INDIRECT($A$1&amp;"M"&amp;A3645)),0),Relationstabel!$C$1:$K$1,0)),"Ingen varmeinstallationer")</f>
        <v>Naturgas</v>
      </c>
      <c r="L3645" s="1" t="str">
        <f ca="1">INDEX(Anvendelseskode!B:B,MATCH($E3645,Anvendelseskode!$A:$A,0))</f>
        <v>Fritliggende enfamilieshus (parcelhus)</v>
      </c>
      <c r="M3645" s="1" t="str">
        <f ca="1">INDEX(Anvendelseskode!C:C,MATCH($E3645,Anvendelseskode!$A:$A,0))</f>
        <v>Parcelhuse</v>
      </c>
      <c r="N3645" s="1" t="str">
        <f ca="1">INDEX(Anvendelseskode!D:D,MATCH($E3645,Anvendelseskode!$A:$A,0))</f>
        <v>Private husholdninger</v>
      </c>
      <c r="O3645" s="1" t="str">
        <f ca="1">IFERROR(INDEX(SBi!$2:$2,MATCH(G3645,SBi!$1:$1,1)),SBi!$K$2)</f>
        <v>1973-1978</v>
      </c>
      <c r="P3645" s="1">
        <f ca="1">IFERROR(INDEX(SBi!$C$3:$K$28,MATCH(E3645,SBi!$B$3:$B$28,0),MATCH(O3645,SBi!$C$2:$K$2,0)),0)</f>
        <v>119.8</v>
      </c>
      <c r="Q3645" s="19">
        <f t="shared" ca="1" si="736"/>
        <v>18.449200000000001</v>
      </c>
      <c r="R3645" s="19" t="str">
        <f ca="1">IFERROR(INDEX(VpD!$2:$2,MATCH(G3645,VpD!$1:$1,1)),VpD!$I$2)</f>
        <v>1973-1978</v>
      </c>
      <c r="S3645" s="1">
        <f ca="1">IFERROR(INDEX(VpD!$C$3:$I$27,MATCH(E3645,VpD!$B$3:$B$27,0),MATCH(R3645,VpD!$C$2:$I$2,0)),0)</f>
        <v>117</v>
      </c>
      <c r="T3645" s="19">
        <f t="shared" ca="1" si="737"/>
        <v>18.018000000000001</v>
      </c>
      <c r="U3645" s="14" t="str">
        <f t="shared" ca="1" si="738"/>
        <v xml:space="preserve">712206.95 </v>
      </c>
      <c r="V3645" s="14" t="str">
        <f t="shared" ca="1" si="739"/>
        <v>6169382.91</v>
      </c>
      <c r="W3645" s="14" t="str">
        <f t="shared" ca="1" si="740"/>
        <v>POINT(712206.95 6169382.91)</v>
      </c>
      <c r="X3645" s="14" t="str">
        <f>IFERROR(INDEX(BygningOmraade!B:B,MATCH(A3645,BygningOmraade!A:A,0)),"")</f>
        <v/>
      </c>
    </row>
    <row r="3646" spans="1:24" s="14" customFormat="1" x14ac:dyDescent="0.25">
      <c r="A3646" s="14">
        <f t="shared" si="728"/>
        <v>3646</v>
      </c>
      <c r="B3646" s="14" t="str">
        <f t="shared" ca="1" si="729"/>
        <v>d74afdb7-1374-40db-bf0c-a054d8791491</v>
      </c>
      <c r="C3646" s="14" t="str">
        <f t="shared" ca="1" si="730"/>
        <v>0a3f507e-2038-32b8-e044-0003ba298018</v>
      </c>
      <c r="D3646" s="14">
        <f t="shared" ca="1" si="731"/>
        <v>993784</v>
      </c>
      <c r="E3646" s="1">
        <f t="shared" ca="1" si="732"/>
        <v>120</v>
      </c>
      <c r="F3646" s="1">
        <f t="shared" ca="1" si="733"/>
        <v>137</v>
      </c>
      <c r="G3646" s="1">
        <f t="shared" ca="1" si="734"/>
        <v>1973</v>
      </c>
      <c r="H3646" s="1" t="str">
        <f ca="1">IFERROR(INDEX(Varmeinstallation!B:B,MATCH(INDIRECT($A$1&amp;"L"&amp;A3646)*1,Varmeinstallation!A:A,0)),"Ingen varmeinstallationer")</f>
        <v>Centralvarme fra eget anlæg, et-kammer fyr</v>
      </c>
      <c r="I3646" s="1" t="str">
        <f ca="1">IFERROR(INDEX(Opvarmningsmiddel!B:B,MATCH(INDIRECT($A$1&amp;"M"&amp;A3646)*1,Opvarmningsmiddel!A:A,0)),"")</f>
        <v>Naturgas</v>
      </c>
      <c r="J3646" s="1">
        <f t="shared" ca="1" si="735"/>
        <v>2</v>
      </c>
      <c r="K3646" s="1" t="str">
        <f ca="1">IFERROR(INDEX(Relationstabel!$C$3:$K$10,MATCH(VALUE(INDIRECT($A$1&amp;"L"&amp;A3646)),Relationstabel!$A$3:$A$10,0),MATCH(IFERROR(VALUE(INDIRECT($A$1&amp;"M"&amp;A3646)),0),Relationstabel!$C$1:$K$1,0)),"Ingen varmeinstallationer")</f>
        <v>Naturgas</v>
      </c>
      <c r="L3646" s="1" t="str">
        <f ca="1">INDEX(Anvendelseskode!B:B,MATCH($E3646,Anvendelseskode!$A:$A,0))</f>
        <v>Fritliggende enfamilieshus (parcelhus)</v>
      </c>
      <c r="M3646" s="1" t="str">
        <f ca="1">INDEX(Anvendelseskode!C:C,MATCH($E3646,Anvendelseskode!$A:$A,0))</f>
        <v>Parcelhuse</v>
      </c>
      <c r="N3646" s="1" t="str">
        <f ca="1">INDEX(Anvendelseskode!D:D,MATCH($E3646,Anvendelseskode!$A:$A,0))</f>
        <v>Private husholdninger</v>
      </c>
      <c r="O3646" s="1" t="str">
        <f ca="1">IFERROR(INDEX(SBi!$2:$2,MATCH(G3646,SBi!$1:$1,1)),SBi!$K$2)</f>
        <v>1973-1978</v>
      </c>
      <c r="P3646" s="1">
        <f ca="1">IFERROR(INDEX(SBi!$C$3:$K$28,MATCH(E3646,SBi!$B$3:$B$28,0),MATCH(O3646,SBi!$C$2:$K$2,0)),0)</f>
        <v>119.8</v>
      </c>
      <c r="Q3646" s="19">
        <f t="shared" ca="1" si="736"/>
        <v>16.412599999999998</v>
      </c>
      <c r="R3646" s="19" t="str">
        <f ca="1">IFERROR(INDEX(VpD!$2:$2,MATCH(G3646,VpD!$1:$1,1)),VpD!$I$2)</f>
        <v>1973-1978</v>
      </c>
      <c r="S3646" s="1">
        <f ca="1">IFERROR(INDEX(VpD!$C$3:$I$27,MATCH(E3646,VpD!$B$3:$B$27,0),MATCH(R3646,VpD!$C$2:$I$2,0)),0)</f>
        <v>117</v>
      </c>
      <c r="T3646" s="19">
        <f t="shared" ca="1" si="737"/>
        <v>16.029</v>
      </c>
      <c r="U3646" s="14" t="str">
        <f t="shared" ca="1" si="738"/>
        <v xml:space="preserve">710775.84 </v>
      </c>
      <c r="V3646" s="14" t="str">
        <f t="shared" ca="1" si="739"/>
        <v>6171895.72</v>
      </c>
      <c r="W3646" s="14" t="str">
        <f t="shared" ca="1" si="740"/>
        <v>POINT(710775.84 6171895.72)</v>
      </c>
      <c r="X3646" s="14" t="str">
        <f>IFERROR(INDEX(BygningOmraade!B:B,MATCH(A3646,BygningOmraade!A:A,0)),"")</f>
        <v/>
      </c>
    </row>
    <row r="3647" spans="1:24" s="14" customFormat="1" x14ac:dyDescent="0.25">
      <c r="A3647" s="14">
        <f t="shared" si="728"/>
        <v>3647</v>
      </c>
      <c r="B3647" s="14" t="str">
        <f t="shared" ca="1" si="729"/>
        <v>d7574fa8-e26c-4a5c-b105-46482daaf823</v>
      </c>
      <c r="C3647" s="14" t="str">
        <f t="shared" ca="1" si="730"/>
        <v>0a3f507e-1a7a-32b8-e044-0003ba298018</v>
      </c>
      <c r="D3647" s="14">
        <f t="shared" ca="1" si="731"/>
        <v>997560</v>
      </c>
      <c r="E3647" s="1">
        <f t="shared" ca="1" si="732"/>
        <v>120</v>
      </c>
      <c r="F3647" s="1">
        <f t="shared" ca="1" si="733"/>
        <v>108</v>
      </c>
      <c r="G3647" s="1">
        <f t="shared" ca="1" si="734"/>
        <v>1966</v>
      </c>
      <c r="H3647" s="1" t="str">
        <f ca="1">IFERROR(INDEX(Varmeinstallation!B:B,MATCH(INDIRECT($A$1&amp;"L"&amp;A3647)*1,Varmeinstallation!A:A,0)),"Ingen varmeinstallationer")</f>
        <v>Centralvarme fra eget anlæg, et-kammer fyr</v>
      </c>
      <c r="I3647" s="1" t="str">
        <f ca="1">IFERROR(INDEX(Opvarmningsmiddel!B:B,MATCH(INDIRECT($A$1&amp;"M"&amp;A3647)*1,Opvarmningsmiddel!A:A,0)),"")</f>
        <v>Naturgas</v>
      </c>
      <c r="J3647" s="1">
        <f t="shared" ca="1" si="735"/>
        <v>2</v>
      </c>
      <c r="K3647" s="1" t="str">
        <f ca="1">IFERROR(INDEX(Relationstabel!$C$3:$K$10,MATCH(VALUE(INDIRECT($A$1&amp;"L"&amp;A3647)),Relationstabel!$A$3:$A$10,0),MATCH(IFERROR(VALUE(INDIRECT($A$1&amp;"M"&amp;A3647)),0),Relationstabel!$C$1:$K$1,0)),"Ingen varmeinstallationer")</f>
        <v>Naturgas</v>
      </c>
      <c r="L3647" s="1" t="str">
        <f ca="1">INDEX(Anvendelseskode!B:B,MATCH($E3647,Anvendelseskode!$A:$A,0))</f>
        <v>Fritliggende enfamilieshus (parcelhus)</v>
      </c>
      <c r="M3647" s="1" t="str">
        <f ca="1">INDEX(Anvendelseskode!C:C,MATCH($E3647,Anvendelseskode!$A:$A,0))</f>
        <v>Parcelhuse</v>
      </c>
      <c r="N3647" s="1" t="str">
        <f ca="1">INDEX(Anvendelseskode!D:D,MATCH($E3647,Anvendelseskode!$A:$A,0))</f>
        <v>Private husholdninger</v>
      </c>
      <c r="O3647" s="1" t="str">
        <f ca="1">IFERROR(INDEX(SBi!$2:$2,MATCH(G3647,SBi!$1:$1,1)),SBi!$K$2)</f>
        <v>1961-1972</v>
      </c>
      <c r="P3647" s="1">
        <f ca="1">IFERROR(INDEX(SBi!$C$3:$K$28,MATCH(E3647,SBi!$B$3:$B$28,0),MATCH(O3647,SBi!$C$2:$K$2,0)),0)</f>
        <v>134.30000000000001</v>
      </c>
      <c r="Q3647" s="19">
        <f t="shared" ca="1" si="736"/>
        <v>14.504400000000002</v>
      </c>
      <c r="R3647" s="19" t="str">
        <f ca="1">IFERROR(INDEX(VpD!$2:$2,MATCH(G3647,VpD!$1:$1,1)),VpD!$I$2)</f>
        <v>1961-1972</v>
      </c>
      <c r="S3647" s="1">
        <f ca="1">IFERROR(INDEX(VpD!$C$3:$I$27,MATCH(E3647,VpD!$B$3:$B$27,0),MATCH(R3647,VpD!$C$2:$I$2,0)),0)</f>
        <v>143</v>
      </c>
      <c r="T3647" s="19">
        <f t="shared" ca="1" si="737"/>
        <v>15.444000000000001</v>
      </c>
      <c r="U3647" s="14" t="str">
        <f t="shared" ca="1" si="738"/>
        <v xml:space="preserve">713840.04 </v>
      </c>
      <c r="V3647" s="14" t="str">
        <f t="shared" ca="1" si="739"/>
        <v>6168953.39</v>
      </c>
      <c r="W3647" s="14" t="str">
        <f t="shared" ca="1" si="740"/>
        <v>POINT(713840.04 6168953.39)</v>
      </c>
      <c r="X3647" s="14" t="str">
        <f>IFERROR(INDEX(BygningOmraade!B:B,MATCH(A3647,BygningOmraade!A:A,0)),"")</f>
        <v/>
      </c>
    </row>
    <row r="3648" spans="1:24" s="14" customFormat="1" x14ac:dyDescent="0.25">
      <c r="A3648" s="14">
        <f t="shared" si="728"/>
        <v>3648</v>
      </c>
      <c r="B3648" s="14" t="str">
        <f t="shared" ca="1" si="729"/>
        <v>d765547f-30a1-4f08-9d95-30ea9692986d</v>
      </c>
      <c r="C3648" s="14" t="str">
        <f t="shared" ca="1" si="730"/>
        <v>0a3f507e-1816-32b8-e044-0003ba298018</v>
      </c>
      <c r="D3648" s="14">
        <f t="shared" ca="1" si="731"/>
        <v>995861</v>
      </c>
      <c r="E3648" s="1">
        <f t="shared" ca="1" si="732"/>
        <v>120</v>
      </c>
      <c r="F3648" s="1">
        <f t="shared" ca="1" si="733"/>
        <v>120</v>
      </c>
      <c r="G3648" s="1">
        <f t="shared" ca="1" si="734"/>
        <v>1985</v>
      </c>
      <c r="H3648" s="1" t="str">
        <f ca="1">IFERROR(INDEX(Varmeinstallation!B:B,MATCH(INDIRECT($A$1&amp;"L"&amp;A3648)*1,Varmeinstallation!A:A,0)),"Ingen varmeinstallationer")</f>
        <v>Centralvarme fra eget anlæg, et-kammer fyr</v>
      </c>
      <c r="I3648" s="1" t="str">
        <f ca="1">IFERROR(INDEX(Opvarmningsmiddel!B:B,MATCH(INDIRECT($A$1&amp;"M"&amp;A3648)*1,Opvarmningsmiddel!A:A,0)),"")</f>
        <v>Flydende brændsel (olie, petroleum, flaskegas m.m.)</v>
      </c>
      <c r="J3648" s="1">
        <f t="shared" ca="1" si="735"/>
        <v>2</v>
      </c>
      <c r="K3648" s="1" t="str">
        <f ca="1">IFERROR(INDEX(Relationstabel!$C$3:$K$10,MATCH(VALUE(INDIRECT($A$1&amp;"L"&amp;A3648)),Relationstabel!$A$3:$A$10,0),MATCH(IFERROR(VALUE(INDIRECT($A$1&amp;"M"&amp;A3648)),0),Relationstabel!$C$1:$K$1,0)),"Ingen varmeinstallationer")</f>
        <v>Olie</v>
      </c>
      <c r="L3648" s="1" t="str">
        <f ca="1">INDEX(Anvendelseskode!B:B,MATCH($E3648,Anvendelseskode!$A:$A,0))</f>
        <v>Fritliggende enfamilieshus (parcelhus)</v>
      </c>
      <c r="M3648" s="1" t="str">
        <f ca="1">INDEX(Anvendelseskode!C:C,MATCH($E3648,Anvendelseskode!$A:$A,0))</f>
        <v>Parcelhuse</v>
      </c>
      <c r="N3648" s="1" t="str">
        <f ca="1">INDEX(Anvendelseskode!D:D,MATCH($E3648,Anvendelseskode!$A:$A,0))</f>
        <v>Private husholdninger</v>
      </c>
      <c r="O3648" s="1" t="str">
        <f ca="1">IFERROR(INDEX(SBi!$2:$2,MATCH(G3648,SBi!$1:$1,1)),SBi!$K$2)</f>
        <v>1979-1998</v>
      </c>
      <c r="P3648" s="1">
        <f ca="1">IFERROR(INDEX(SBi!$C$3:$K$28,MATCH(E3648,SBi!$B$3:$B$28,0),MATCH(O3648,SBi!$C$2:$K$2,0)),0)</f>
        <v>105.4</v>
      </c>
      <c r="Q3648" s="19">
        <f t="shared" ca="1" si="736"/>
        <v>12.648</v>
      </c>
      <c r="R3648" s="19" t="str">
        <f ca="1">IFERROR(INDEX(VpD!$2:$2,MATCH(G3648,VpD!$1:$1,1)),VpD!$I$2)</f>
        <v>1979-1998</v>
      </c>
      <c r="S3648" s="1">
        <f ca="1">IFERROR(INDEX(VpD!$C$3:$I$27,MATCH(E3648,VpD!$B$3:$B$27,0),MATCH(R3648,VpD!$C$2:$I$2,0)),0)</f>
        <v>90</v>
      </c>
      <c r="T3648" s="19">
        <f t="shared" ca="1" si="737"/>
        <v>10.8</v>
      </c>
      <c r="U3648" s="14" t="str">
        <f t="shared" ca="1" si="738"/>
        <v xml:space="preserve">712073.03 </v>
      </c>
      <c r="V3648" s="14" t="str">
        <f t="shared" ca="1" si="739"/>
        <v>6169444.71</v>
      </c>
      <c r="W3648" s="14" t="str">
        <f t="shared" ca="1" si="740"/>
        <v>POINT(712073.03 6169444.71)</v>
      </c>
      <c r="X3648" s="14" t="str">
        <f>IFERROR(INDEX(BygningOmraade!B:B,MATCH(A3648,BygningOmraade!A:A,0)),"")</f>
        <v/>
      </c>
    </row>
    <row r="3649" spans="1:24" s="14" customFormat="1" x14ac:dyDescent="0.25">
      <c r="A3649" s="14">
        <f t="shared" si="728"/>
        <v>3649</v>
      </c>
      <c r="B3649" s="14" t="str">
        <f t="shared" ca="1" si="729"/>
        <v>d76c5bfe-1fb2-4c6c-9e3f-b241b779d60b</v>
      </c>
      <c r="C3649" s="14" t="str">
        <f t="shared" ca="1" si="730"/>
        <v>0a3f507e-1f67-32b8-e044-0003ba298018</v>
      </c>
      <c r="D3649" s="14">
        <f t="shared" ca="1" si="731"/>
        <v>993892</v>
      </c>
      <c r="E3649" s="1">
        <f t="shared" ca="1" si="732"/>
        <v>120</v>
      </c>
      <c r="F3649" s="1">
        <f t="shared" ca="1" si="733"/>
        <v>146</v>
      </c>
      <c r="G3649" s="1">
        <f t="shared" ca="1" si="734"/>
        <v>1987</v>
      </c>
      <c r="H3649" s="1" t="str">
        <f ca="1">IFERROR(INDEX(Varmeinstallation!B:B,MATCH(INDIRECT($A$1&amp;"L"&amp;A3649)*1,Varmeinstallation!A:A,0)),"Ingen varmeinstallationer")</f>
        <v>Fjernvarme/blokvarme (radiatorsystemer eller varmluftanlæg)</v>
      </c>
      <c r="I3649" s="1" t="str">
        <f ca="1">IFERROR(INDEX(Opvarmningsmiddel!B:B,MATCH(INDIRECT($A$1&amp;"M"&amp;A3649)*1,Opvarmningsmiddel!A:A,0)),"")</f>
        <v/>
      </c>
      <c r="J3649" s="1">
        <f t="shared" ca="1" si="735"/>
        <v>0</v>
      </c>
      <c r="K3649" s="1" t="str">
        <f ca="1">IFERROR(INDEX(Relationstabel!$C$3:$K$10,MATCH(VALUE(INDIRECT($A$1&amp;"L"&amp;A3649)),Relationstabel!$A$3:$A$10,0),MATCH(IFERROR(VALUE(INDIRECT($A$1&amp;"M"&amp;A3649)),0),Relationstabel!$C$1:$K$1,0)),"Ingen varmeinstallationer")</f>
        <v>Fjernvarme/ Blokvarme</v>
      </c>
      <c r="L3649" s="1" t="str">
        <f ca="1">INDEX(Anvendelseskode!B:B,MATCH($E3649,Anvendelseskode!$A:$A,0))</f>
        <v>Fritliggende enfamilieshus (parcelhus)</v>
      </c>
      <c r="M3649" s="1" t="str">
        <f ca="1">INDEX(Anvendelseskode!C:C,MATCH($E3649,Anvendelseskode!$A:$A,0))</f>
        <v>Parcelhuse</v>
      </c>
      <c r="N3649" s="1" t="str">
        <f ca="1">INDEX(Anvendelseskode!D:D,MATCH($E3649,Anvendelseskode!$A:$A,0))</f>
        <v>Private husholdninger</v>
      </c>
      <c r="O3649" s="1" t="str">
        <f ca="1">IFERROR(INDEX(SBi!$2:$2,MATCH(G3649,SBi!$1:$1,1)),SBi!$K$2)</f>
        <v>1979-1998</v>
      </c>
      <c r="P3649" s="1">
        <f ca="1">IFERROR(INDEX(SBi!$C$3:$K$28,MATCH(E3649,SBi!$B$3:$B$28,0),MATCH(O3649,SBi!$C$2:$K$2,0)),0)</f>
        <v>105.4</v>
      </c>
      <c r="Q3649" s="19">
        <f t="shared" ca="1" si="736"/>
        <v>15.388400000000001</v>
      </c>
      <c r="R3649" s="19" t="str">
        <f ca="1">IFERROR(INDEX(VpD!$2:$2,MATCH(G3649,VpD!$1:$1,1)),VpD!$I$2)</f>
        <v>1979-1998</v>
      </c>
      <c r="S3649" s="1">
        <f ca="1">IFERROR(INDEX(VpD!$C$3:$I$27,MATCH(E3649,VpD!$B$3:$B$27,0),MATCH(R3649,VpD!$C$2:$I$2,0)),0)</f>
        <v>90</v>
      </c>
      <c r="T3649" s="19">
        <f t="shared" ca="1" si="737"/>
        <v>13.14</v>
      </c>
      <c r="U3649" s="14" t="str">
        <f t="shared" ca="1" si="738"/>
        <v xml:space="preserve">711213.67 </v>
      </c>
      <c r="V3649" s="14" t="str">
        <f t="shared" ca="1" si="739"/>
        <v>6171835.67</v>
      </c>
      <c r="W3649" s="14" t="str">
        <f t="shared" ca="1" si="740"/>
        <v>POINT(711213.67 6171835.67)</v>
      </c>
      <c r="X3649" s="14" t="str">
        <f>IFERROR(INDEX(BygningOmraade!B:B,MATCH(A3649,BygningOmraade!A:A,0)),"")</f>
        <v/>
      </c>
    </row>
    <row r="3650" spans="1:24" s="14" customFormat="1" x14ac:dyDescent="0.25">
      <c r="A3650" s="14">
        <f t="shared" si="728"/>
        <v>3650</v>
      </c>
      <c r="B3650" s="14" t="str">
        <f t="shared" ca="1" si="729"/>
        <v>d777fb5a-1eed-44d1-8caa-125017b37f48</v>
      </c>
      <c r="C3650" s="14" t="str">
        <f t="shared" ca="1" si="730"/>
        <v>0a3f507e-1b97-32b8-e044-0003ba298018</v>
      </c>
      <c r="D3650" s="14">
        <f t="shared" ca="1" si="731"/>
        <v>996279</v>
      </c>
      <c r="E3650" s="1">
        <f t="shared" ca="1" si="732"/>
        <v>120</v>
      </c>
      <c r="F3650" s="1">
        <f t="shared" ca="1" si="733"/>
        <v>116</v>
      </c>
      <c r="G3650" s="1">
        <f t="shared" ca="1" si="734"/>
        <v>1966</v>
      </c>
      <c r="H3650" s="1" t="str">
        <f ca="1">IFERROR(INDEX(Varmeinstallation!B:B,MATCH(INDIRECT($A$1&amp;"L"&amp;A3650)*1,Varmeinstallation!A:A,0)),"Ingen varmeinstallationer")</f>
        <v>Centralvarme fra eget anlæg, et-kammer fyr</v>
      </c>
      <c r="I3650" s="1" t="str">
        <f ca="1">IFERROR(INDEX(Opvarmningsmiddel!B:B,MATCH(INDIRECT($A$1&amp;"M"&amp;A3650)*1,Opvarmningsmiddel!A:A,0)),"")</f>
        <v>Naturgas</v>
      </c>
      <c r="J3650" s="1">
        <f t="shared" ca="1" si="735"/>
        <v>0</v>
      </c>
      <c r="K3650" s="1" t="str">
        <f ca="1">IFERROR(INDEX(Relationstabel!$C$3:$K$10,MATCH(VALUE(INDIRECT($A$1&amp;"L"&amp;A3650)),Relationstabel!$A$3:$A$10,0),MATCH(IFERROR(VALUE(INDIRECT($A$1&amp;"M"&amp;A3650)),0),Relationstabel!$C$1:$K$1,0)),"Ingen varmeinstallationer")</f>
        <v>Naturgas</v>
      </c>
      <c r="L3650" s="1" t="str">
        <f ca="1">INDEX(Anvendelseskode!B:B,MATCH($E3650,Anvendelseskode!$A:$A,0))</f>
        <v>Fritliggende enfamilieshus (parcelhus)</v>
      </c>
      <c r="M3650" s="1" t="str">
        <f ca="1">INDEX(Anvendelseskode!C:C,MATCH($E3650,Anvendelseskode!$A:$A,0))</f>
        <v>Parcelhuse</v>
      </c>
      <c r="N3650" s="1" t="str">
        <f ca="1">INDEX(Anvendelseskode!D:D,MATCH($E3650,Anvendelseskode!$A:$A,0))</f>
        <v>Private husholdninger</v>
      </c>
      <c r="O3650" s="1" t="str">
        <f ca="1">IFERROR(INDEX(SBi!$2:$2,MATCH(G3650,SBi!$1:$1,1)),SBi!$K$2)</f>
        <v>1961-1972</v>
      </c>
      <c r="P3650" s="1">
        <f ca="1">IFERROR(INDEX(SBi!$C$3:$K$28,MATCH(E3650,SBi!$B$3:$B$28,0),MATCH(O3650,SBi!$C$2:$K$2,0)),0)</f>
        <v>134.30000000000001</v>
      </c>
      <c r="Q3650" s="19">
        <f t="shared" ca="1" si="736"/>
        <v>15.578800000000001</v>
      </c>
      <c r="R3650" s="19" t="str">
        <f ca="1">IFERROR(INDEX(VpD!$2:$2,MATCH(G3650,VpD!$1:$1,1)),VpD!$I$2)</f>
        <v>1961-1972</v>
      </c>
      <c r="S3650" s="1">
        <f ca="1">IFERROR(INDEX(VpD!$C$3:$I$27,MATCH(E3650,VpD!$B$3:$B$27,0),MATCH(R3650,VpD!$C$2:$I$2,0)),0)</f>
        <v>143</v>
      </c>
      <c r="T3650" s="19">
        <f t="shared" ca="1" si="737"/>
        <v>16.588000000000001</v>
      </c>
      <c r="U3650" s="14" t="str">
        <f t="shared" ca="1" si="738"/>
        <v xml:space="preserve">712986.37 </v>
      </c>
      <c r="V3650" s="14" t="str">
        <f t="shared" ca="1" si="739"/>
        <v>6169050.05</v>
      </c>
      <c r="W3650" s="14" t="str">
        <f t="shared" ca="1" si="740"/>
        <v>POINT(712986.37 6169050.05)</v>
      </c>
      <c r="X3650" s="14" t="str">
        <f>IFERROR(INDEX(BygningOmraade!B:B,MATCH(A3650,BygningOmraade!A:A,0)),"")</f>
        <v/>
      </c>
    </row>
    <row r="3651" spans="1:24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d78332e4-1063-49ca-ad82-59f8d956e54d</v>
      </c>
      <c r="C3651" s="14" t="str">
        <f t="shared" ref="C3651:C3714" ca="1" si="743">INDIRECT($A$1&amp;"C"&amp;A3651)</f>
        <v>0a3f507e-2140-32b8-e044-0003ba298018</v>
      </c>
      <c r="D3651" s="14">
        <f t="shared" ref="D3651:D3714" ca="1" si="744">INDIRECT($A$1&amp;"D"&amp;A3651)</f>
        <v>997001</v>
      </c>
      <c r="E3651" s="1">
        <f t="shared" ref="E3651:E3714" ca="1" si="745">ROUNDDOWN(INDIRECT($A$1&amp;"E"&amp;A3651),-1)</f>
        <v>120</v>
      </c>
      <c r="F3651" s="1">
        <f t="shared" ref="F3651:F3714" ca="1" si="746">INDIRECT($A$1&amp;"G"&amp;A3651)+INDIRECT($A$1&amp;"H"&amp;A3651)+INDIRECT($A$1&amp;"I"&amp;A3651)*0.5</f>
        <v>147</v>
      </c>
      <c r="G3651" s="1">
        <f t="shared" ref="G3651:G3714" ca="1" si="747">MAX(INDIRECT($A$1&amp;"J"&amp;A3651),INDIRECT($A$1&amp;"K"&amp;A3651))</f>
        <v>2007</v>
      </c>
      <c r="H3651" s="1" t="str">
        <f ca="1">IFERROR(INDEX(Varmeinstallation!B:B,MATCH(INDIRECT($A$1&amp;"L"&amp;A3651)*1,Varmeinstallation!A:A,0)),"Ingen varmeinstallationer")</f>
        <v>Varmepumpe</v>
      </c>
      <c r="I3651" s="1" t="str">
        <f ca="1">IFERROR(INDEX(Opvarmningsmiddel!B:B,MATCH(INDIRECT($A$1&amp;"M"&amp;A3651)*1,Opvarmningsmiddel!A:A,0)),"")</f>
        <v>Elektricitet</v>
      </c>
      <c r="J3651" s="1">
        <f t="shared" ref="J3651:J3714" ca="1" si="748">VALUE(INDIRECT($A$1&amp;"N"&amp;A3651))</f>
        <v>2</v>
      </c>
      <c r="K3651" s="1" t="str">
        <f ca="1">IFERROR(INDEX(Relationstabel!$C$3:$K$10,MATCH(VALUE(INDIRECT($A$1&amp;"L"&amp;A3651)),Relationstabel!$A$3:$A$10,0),MATCH(IFERROR(VALUE(INDIRECT($A$1&amp;"M"&amp;A3651)),0),Relationstabel!$C$1:$K$1,0)),"Ingen varmeinstallationer")</f>
        <v>Varmepumpe</v>
      </c>
      <c r="L3651" s="1" t="str">
        <f ca="1">INDEX(Anvendelseskode!B:B,MATCH($E3651,Anvendelseskode!$A:$A,0))</f>
        <v>Fritliggende enfamilieshus (parcelhus)</v>
      </c>
      <c r="M3651" s="1" t="str">
        <f ca="1">INDEX(Anvendelseskode!C:C,MATCH($E3651,Anvendelseskode!$A:$A,0))</f>
        <v>Parcelhuse</v>
      </c>
      <c r="N3651" s="1" t="str">
        <f ca="1">INDEX(Anvendelseskode!D:D,MATCH($E3651,Anvendelseskode!$A:$A,0))</f>
        <v>Private husholdninger</v>
      </c>
      <c r="O3651" s="1" t="str">
        <f ca="1">IFERROR(INDEX(SBi!$2:$2,MATCH(G3651,SBi!$1:$1,1)),SBi!$K$2)</f>
        <v>Efter 2006</v>
      </c>
      <c r="P3651" s="1">
        <f ca="1">IFERROR(INDEX(SBi!$C$3:$K$28,MATCH(E3651,SBi!$B$3:$B$28,0),MATCH(O3651,SBi!$C$2:$K$2,0)),0)</f>
        <v>67.3</v>
      </c>
      <c r="Q3651" s="19">
        <f t="shared" ref="Q3651:Q3714" ca="1" si="749">P3651*F3651/1000</f>
        <v>9.8931000000000004</v>
      </c>
      <c r="R3651" s="19" t="str">
        <f ca="1">IFERROR(INDEX(VpD!$2:$2,MATCH(G3651,VpD!$1:$1,1)),VpD!$I$2)</f>
        <v>&gt;1998</v>
      </c>
      <c r="S3651" s="1">
        <f ca="1">IFERROR(INDEX(VpD!$C$3:$I$27,MATCH(E3651,VpD!$B$3:$B$27,0),MATCH(R3651,VpD!$C$2:$I$2,0)),0)</f>
        <v>72</v>
      </c>
      <c r="T3651" s="19">
        <f t="shared" ref="T3651:T3714" ca="1" si="750">S3651*F3651/1000</f>
        <v>10.584</v>
      </c>
      <c r="U3651" s="14" t="str">
        <f t="shared" ref="U3651:U3714" ca="1" si="751">IFERROR(SUBSTITUTE(LEFT(W3651,FIND(" ",W3651)),"POINT(",""),"")</f>
        <v xml:space="preserve">713620.07 </v>
      </c>
      <c r="V3651" s="14" t="str">
        <f t="shared" ref="V3651:V3714" ca="1" si="752">IFERROR(SUBSTITUTE(RIGHT(W3651,LEN(W3651)-FIND(" ",W3651)),")",""),"")</f>
        <v>6168961.82</v>
      </c>
      <c r="W3651" s="14" t="str">
        <f t="shared" ref="W3651:W3714" ca="1" si="753">INDIRECT($A$1&amp;"o"&amp;A3651)</f>
        <v>POINT(713620.07 6168961.82)</v>
      </c>
      <c r="X3651" s="14" t="str">
        <f>IFERROR(INDEX(BygningOmraade!B:B,MATCH(A3651,BygningOmraade!A:A,0)),"")</f>
        <v/>
      </c>
    </row>
    <row r="3652" spans="1:24" s="14" customFormat="1" x14ac:dyDescent="0.25">
      <c r="A3652" s="14">
        <f t="shared" si="741"/>
        <v>3652</v>
      </c>
      <c r="B3652" s="14" t="str">
        <f t="shared" ca="1" si="742"/>
        <v>d7877c1b-e663-4a50-a82d-be307cf84869</v>
      </c>
      <c r="C3652" s="14" t="str">
        <f t="shared" ca="1" si="743"/>
        <v>0a3f507e-1641-32b8-e044-0003ba298018</v>
      </c>
      <c r="D3652" s="14">
        <f t="shared" ca="1" si="744"/>
        <v>997288</v>
      </c>
      <c r="E3652" s="1">
        <f t="shared" ca="1" si="745"/>
        <v>130</v>
      </c>
      <c r="F3652" s="1">
        <f t="shared" ca="1" si="746"/>
        <v>109</v>
      </c>
      <c r="G3652" s="1">
        <f t="shared" ca="1" si="747"/>
        <v>1978</v>
      </c>
      <c r="H3652" s="1" t="str">
        <f ca="1">IFERROR(INDEX(Varmeinstallation!B:B,MATCH(INDIRECT($A$1&amp;"L"&amp;A3652)*1,Varmeinstallation!A:A,0)),"Ingen varmeinstallationer")</f>
        <v>Fjernvarme/blokvarme (radiatorsystemer eller varmluftanlæg)</v>
      </c>
      <c r="I3652" s="1" t="str">
        <f ca="1">IFERROR(INDEX(Opvarmningsmiddel!B:B,MATCH(INDIRECT($A$1&amp;"M"&amp;A3652)*1,Opvarmningsmiddel!A:A,0)),"")</f>
        <v/>
      </c>
      <c r="J3652" s="1">
        <f t="shared" ca="1" si="748"/>
        <v>0</v>
      </c>
      <c r="K3652" s="1" t="str">
        <f ca="1">IFERROR(INDEX(Relationstabel!$C$3:$K$10,MATCH(VALUE(INDIRECT($A$1&amp;"L"&amp;A3652)),Relationstabel!$A$3:$A$10,0),MATCH(IFERROR(VALUE(INDIRECT($A$1&amp;"M"&amp;A3652)),0),Relationstabel!$C$1:$K$1,0)),"Ingen varmeinstallationer")</f>
        <v>Fjernvarme/ Blokvarme</v>
      </c>
      <c r="L3652" s="1" t="str">
        <f ca="1">INDEX(Anvendelseskode!B:B,MATCH($E3652,Anvendelseskode!$A:$A,0))</f>
        <v>Række-, kæde-, dobbelthus (lodret adskillelse mellem enhederne)</v>
      </c>
      <c r="M3652" s="1" t="str">
        <f ca="1">INDEX(Anvendelseskode!C:C,MATCH($E3652,Anvendelseskode!$A:$A,0))</f>
        <v>Række-, kæde og dobbelthuse</v>
      </c>
      <c r="N3652" s="1" t="str">
        <f ca="1">INDEX(Anvendelseskode!D:D,MATCH($E3652,Anvendelseskode!$A:$A,0))</f>
        <v>Private husholdninger</v>
      </c>
      <c r="O3652" s="1" t="str">
        <f ca="1">IFERROR(INDEX(SBi!$2:$2,MATCH(G3652,SBi!$1:$1,1)),SBi!$K$2)</f>
        <v>1973-1978</v>
      </c>
      <c r="P3652" s="1">
        <f ca="1">IFERROR(INDEX(SBi!$C$3:$K$28,MATCH(E3652,SBi!$B$3:$B$28,0),MATCH(O3652,SBi!$C$2:$K$2,0)),0)</f>
        <v>112.6</v>
      </c>
      <c r="Q3652" s="19">
        <f t="shared" ca="1" si="749"/>
        <v>12.273399999999999</v>
      </c>
      <c r="R3652" s="19" t="str">
        <f ca="1">IFERROR(INDEX(VpD!$2:$2,MATCH(G3652,VpD!$1:$1,1)),VpD!$I$2)</f>
        <v>1973-1978</v>
      </c>
      <c r="S3652" s="1">
        <f ca="1">IFERROR(INDEX(VpD!$C$3:$I$27,MATCH(E3652,VpD!$B$3:$B$27,0),MATCH(R3652,VpD!$C$2:$I$2,0)),0)</f>
        <v>98</v>
      </c>
      <c r="T3652" s="19">
        <f t="shared" ca="1" si="750"/>
        <v>10.682</v>
      </c>
      <c r="U3652" s="14" t="str">
        <f t="shared" ca="1" si="751"/>
        <v xml:space="preserve">713696.32 </v>
      </c>
      <c r="V3652" s="14" t="str">
        <f t="shared" ca="1" si="752"/>
        <v>6169534.03</v>
      </c>
      <c r="W3652" s="14" t="str">
        <f t="shared" ca="1" si="753"/>
        <v>POINT(713696.32 6169534.03)</v>
      </c>
      <c r="X3652" s="14" t="str">
        <f>IFERROR(INDEX(BygningOmraade!B:B,MATCH(A3652,BygningOmraade!A:A,0)),"")</f>
        <v/>
      </c>
    </row>
    <row r="3653" spans="1:24" s="14" customFormat="1" x14ac:dyDescent="0.25">
      <c r="A3653" s="14">
        <f t="shared" si="741"/>
        <v>3653</v>
      </c>
      <c r="B3653" s="14" t="str">
        <f t="shared" ca="1" si="742"/>
        <v>d7b78df0-2f3f-487b-b632-ce56ca8a76f8</v>
      </c>
      <c r="C3653" s="14" t="str">
        <f t="shared" ca="1" si="743"/>
        <v>0a3f507e-21fd-32b8-e044-0003ba298018</v>
      </c>
      <c r="D3653" s="14">
        <f t="shared" ca="1" si="744"/>
        <v>996296</v>
      </c>
      <c r="E3653" s="1">
        <f t="shared" ca="1" si="745"/>
        <v>130</v>
      </c>
      <c r="F3653" s="1">
        <f t="shared" ca="1" si="746"/>
        <v>94</v>
      </c>
      <c r="G3653" s="1">
        <f t="shared" ca="1" si="747"/>
        <v>1994</v>
      </c>
      <c r="H3653" s="1" t="str">
        <f ca="1">IFERROR(INDEX(Varmeinstallation!B:B,MATCH(INDIRECT($A$1&amp;"L"&amp;A3653)*1,Varmeinstallation!A:A,0)),"Ingen varmeinstallationer")</f>
        <v>Centralvarme fra eget anlæg, et-kammer fyr</v>
      </c>
      <c r="I3653" s="1" t="str">
        <f ca="1">IFERROR(INDEX(Opvarmningsmiddel!B:B,MATCH(INDIRECT($A$1&amp;"M"&amp;A3653)*1,Opvarmningsmiddel!A:A,0)),"")</f>
        <v>Naturgas</v>
      </c>
      <c r="J3653" s="1">
        <f t="shared" ca="1" si="748"/>
        <v>0</v>
      </c>
      <c r="K3653" s="1" t="str">
        <f ca="1">IFERROR(INDEX(Relationstabel!$C$3:$K$10,MATCH(VALUE(INDIRECT($A$1&amp;"L"&amp;A3653)),Relationstabel!$A$3:$A$10,0),MATCH(IFERROR(VALUE(INDIRECT($A$1&amp;"M"&amp;A3653)),0),Relationstabel!$C$1:$K$1,0)),"Ingen varmeinstallationer")</f>
        <v>Naturgas</v>
      </c>
      <c r="L3653" s="1" t="str">
        <f ca="1">INDEX(Anvendelseskode!B:B,MATCH($E3653,Anvendelseskode!$A:$A,0))</f>
        <v>Række-, kæde-, dobbelthus (lodret adskillelse mellem enhederne)</v>
      </c>
      <c r="M3653" s="1" t="str">
        <f ca="1">INDEX(Anvendelseskode!C:C,MATCH($E3653,Anvendelseskode!$A:$A,0))</f>
        <v>Række-, kæde og dobbelthuse</v>
      </c>
      <c r="N3653" s="1" t="str">
        <f ca="1">INDEX(Anvendelseskode!D:D,MATCH($E3653,Anvendelseskode!$A:$A,0))</f>
        <v>Private husholdninger</v>
      </c>
      <c r="O3653" s="1" t="str">
        <f ca="1">IFERROR(INDEX(SBi!$2:$2,MATCH(G3653,SBi!$1:$1,1)),SBi!$K$2)</f>
        <v>1979-1998</v>
      </c>
      <c r="P3653" s="1">
        <f ca="1">IFERROR(INDEX(SBi!$C$3:$K$28,MATCH(E3653,SBi!$B$3:$B$28,0),MATCH(O3653,SBi!$C$2:$K$2,0)),0)</f>
        <v>96.8</v>
      </c>
      <c r="Q3653" s="19">
        <f t="shared" ca="1" si="749"/>
        <v>9.0991999999999997</v>
      </c>
      <c r="R3653" s="19" t="str">
        <f ca="1">IFERROR(INDEX(VpD!$2:$2,MATCH(G3653,VpD!$1:$1,1)),VpD!$I$2)</f>
        <v>1979-1998</v>
      </c>
      <c r="S3653" s="1">
        <f ca="1">IFERROR(INDEX(VpD!$C$3:$I$27,MATCH(E3653,VpD!$B$3:$B$27,0),MATCH(R3653,VpD!$C$2:$I$2,0)),0)</f>
        <v>74</v>
      </c>
      <c r="T3653" s="19">
        <f t="shared" ca="1" si="750"/>
        <v>6.9560000000000004</v>
      </c>
      <c r="U3653" s="14" t="str">
        <f t="shared" ca="1" si="751"/>
        <v xml:space="preserve">712945.77 </v>
      </c>
      <c r="V3653" s="14" t="str">
        <f t="shared" ca="1" si="752"/>
        <v>6169289.42</v>
      </c>
      <c r="W3653" s="14" t="str">
        <f t="shared" ca="1" si="753"/>
        <v>POINT(712945.77 6169289.42)</v>
      </c>
      <c r="X3653" s="14" t="str">
        <f>IFERROR(INDEX(BygningOmraade!B:B,MATCH(A3653,BygningOmraade!A:A,0)),"")</f>
        <v/>
      </c>
    </row>
    <row r="3654" spans="1:24" s="14" customFormat="1" x14ac:dyDescent="0.25">
      <c r="A3654" s="14">
        <f t="shared" si="741"/>
        <v>3654</v>
      </c>
      <c r="B3654" s="14" t="str">
        <f t="shared" ca="1" si="742"/>
        <v>d7b9746c-415a-441b-bca3-437ddf1e7a47</v>
      </c>
      <c r="C3654" s="14" t="str">
        <f t="shared" ca="1" si="743"/>
        <v>0a3f507e-18f9-32b8-e044-0003ba298018</v>
      </c>
      <c r="D3654" s="14">
        <f t="shared" ca="1" si="744"/>
        <v>994171</v>
      </c>
      <c r="E3654" s="1">
        <f t="shared" ca="1" si="745"/>
        <v>120</v>
      </c>
      <c r="F3654" s="1">
        <f t="shared" ca="1" si="746"/>
        <v>168</v>
      </c>
      <c r="G3654" s="1">
        <f t="shared" ca="1" si="747"/>
        <v>1969</v>
      </c>
      <c r="H3654" s="1" t="str">
        <f ca="1">IFERROR(INDEX(Varmeinstallation!B:B,MATCH(INDIRECT($A$1&amp;"L"&amp;A3654)*1,Varmeinstallation!A:A,0)),"Ingen varmeinstallationer")</f>
        <v>Fjernvarme/blokvarme (radiatorsystemer eller varmluftanlæg)</v>
      </c>
      <c r="I3654" s="1" t="str">
        <f ca="1">IFERROR(INDEX(Opvarmningsmiddel!B:B,MATCH(INDIRECT($A$1&amp;"M"&amp;A3654)*1,Opvarmningsmiddel!A:A,0)),"")</f>
        <v/>
      </c>
      <c r="J3654" s="1">
        <f t="shared" ca="1" si="748"/>
        <v>0</v>
      </c>
      <c r="K3654" s="1" t="str">
        <f ca="1">IFERROR(INDEX(Relationstabel!$C$3:$K$10,MATCH(VALUE(INDIRECT($A$1&amp;"L"&amp;A3654)),Relationstabel!$A$3:$A$10,0),MATCH(IFERROR(VALUE(INDIRECT($A$1&amp;"M"&amp;A3654)),0),Relationstabel!$C$1:$K$1,0)),"Ingen varmeinstallationer")</f>
        <v>Fjernvarme/ Blokvarme</v>
      </c>
      <c r="L3654" s="1" t="str">
        <f ca="1">INDEX(Anvendelseskode!B:B,MATCH($E3654,Anvendelseskode!$A:$A,0))</f>
        <v>Fritliggende enfamilieshus (parcelhus)</v>
      </c>
      <c r="M3654" s="1" t="str">
        <f ca="1">INDEX(Anvendelseskode!C:C,MATCH($E3654,Anvendelseskode!$A:$A,0))</f>
        <v>Parcelhuse</v>
      </c>
      <c r="N3654" s="1" t="str">
        <f ca="1">INDEX(Anvendelseskode!D:D,MATCH($E3654,Anvendelseskode!$A:$A,0))</f>
        <v>Private husholdninger</v>
      </c>
      <c r="O3654" s="1" t="str">
        <f ca="1">IFERROR(INDEX(SBi!$2:$2,MATCH(G3654,SBi!$1:$1,1)),SBi!$K$2)</f>
        <v>1961-1972</v>
      </c>
      <c r="P3654" s="1">
        <f ca="1">IFERROR(INDEX(SBi!$C$3:$K$28,MATCH(E3654,SBi!$B$3:$B$28,0),MATCH(O3654,SBi!$C$2:$K$2,0)),0)</f>
        <v>134.30000000000001</v>
      </c>
      <c r="Q3654" s="19">
        <f t="shared" ca="1" si="749"/>
        <v>22.5624</v>
      </c>
      <c r="R3654" s="19" t="str">
        <f ca="1">IFERROR(INDEX(VpD!$2:$2,MATCH(G3654,VpD!$1:$1,1)),VpD!$I$2)</f>
        <v>1961-1972</v>
      </c>
      <c r="S3654" s="1">
        <f ca="1">IFERROR(INDEX(VpD!$C$3:$I$27,MATCH(E3654,VpD!$B$3:$B$27,0),MATCH(R3654,VpD!$C$2:$I$2,0)),0)</f>
        <v>143</v>
      </c>
      <c r="T3654" s="19">
        <f t="shared" ca="1" si="750"/>
        <v>24.024000000000001</v>
      </c>
      <c r="U3654" s="14" t="str">
        <f t="shared" ca="1" si="751"/>
        <v xml:space="preserve">711418.31 </v>
      </c>
      <c r="V3654" s="14" t="str">
        <f t="shared" ca="1" si="752"/>
        <v>6172005.42</v>
      </c>
      <c r="W3654" s="14" t="str">
        <f t="shared" ca="1" si="753"/>
        <v>POINT(711418.31 6172005.42)</v>
      </c>
      <c r="X3654" s="14" t="str">
        <f>IFERROR(INDEX(BygningOmraade!B:B,MATCH(A3654,BygningOmraade!A:A,0)),"")</f>
        <v/>
      </c>
    </row>
    <row r="3655" spans="1:24" s="14" customFormat="1" x14ac:dyDescent="0.25">
      <c r="A3655" s="14">
        <f t="shared" si="741"/>
        <v>3655</v>
      </c>
      <c r="B3655" s="14" t="str">
        <f t="shared" ca="1" si="742"/>
        <v>d7c2a7a8-6c9a-4111-9c0b-620f79d4cdca</v>
      </c>
      <c r="C3655" s="14" t="str">
        <f t="shared" ca="1" si="743"/>
        <v>0a3f507e-1a0c-32b8-e044-0003ba298018</v>
      </c>
      <c r="D3655" s="14">
        <f t="shared" ca="1" si="744"/>
        <v>994493</v>
      </c>
      <c r="E3655" s="1">
        <f t="shared" ca="1" si="745"/>
        <v>130</v>
      </c>
      <c r="F3655" s="1">
        <f t="shared" ca="1" si="746"/>
        <v>131</v>
      </c>
      <c r="G3655" s="1">
        <f t="shared" ca="1" si="747"/>
        <v>1975</v>
      </c>
      <c r="H3655" s="1" t="str">
        <f ca="1">IFERROR(INDEX(Varmeinstallation!B:B,MATCH(INDIRECT($A$1&amp;"L"&amp;A3655)*1,Varmeinstallation!A:A,0)),"Ingen varmeinstallationer")</f>
        <v>Fjernvarme/blokvarme (radiatorsystemer eller varmluftanlæg)</v>
      </c>
      <c r="I3655" s="1" t="str">
        <f ca="1">IFERROR(INDEX(Opvarmningsmiddel!B:B,MATCH(INDIRECT($A$1&amp;"M"&amp;A3655)*1,Opvarmningsmiddel!A:A,0)),"")</f>
        <v/>
      </c>
      <c r="J3655" s="1">
        <f t="shared" ca="1" si="748"/>
        <v>0</v>
      </c>
      <c r="K3655" s="1" t="str">
        <f ca="1">IFERROR(INDEX(Relationstabel!$C$3:$K$10,MATCH(VALUE(INDIRECT($A$1&amp;"L"&amp;A3655)),Relationstabel!$A$3:$A$10,0),MATCH(IFERROR(VALUE(INDIRECT($A$1&amp;"M"&amp;A3655)),0),Relationstabel!$C$1:$K$1,0)),"Ingen varmeinstallationer")</f>
        <v>Fjernvarme/ Blokvarme</v>
      </c>
      <c r="L3655" s="1" t="str">
        <f ca="1">INDEX(Anvendelseskode!B:B,MATCH($E3655,Anvendelseskode!$A:$A,0))</f>
        <v>Række-, kæde-, dobbelthus (lodret adskillelse mellem enhederne)</v>
      </c>
      <c r="M3655" s="1" t="str">
        <f ca="1">INDEX(Anvendelseskode!C:C,MATCH($E3655,Anvendelseskode!$A:$A,0))</f>
        <v>Række-, kæde og dobbelthuse</v>
      </c>
      <c r="N3655" s="1" t="str">
        <f ca="1">INDEX(Anvendelseskode!D:D,MATCH($E3655,Anvendelseskode!$A:$A,0))</f>
        <v>Private husholdninger</v>
      </c>
      <c r="O3655" s="1" t="str">
        <f ca="1">IFERROR(INDEX(SBi!$2:$2,MATCH(G3655,SBi!$1:$1,1)),SBi!$K$2)</f>
        <v>1973-1978</v>
      </c>
      <c r="P3655" s="1">
        <f ca="1">IFERROR(INDEX(SBi!$C$3:$K$28,MATCH(E3655,SBi!$B$3:$B$28,0),MATCH(O3655,SBi!$C$2:$K$2,0)),0)</f>
        <v>112.6</v>
      </c>
      <c r="Q3655" s="19">
        <f t="shared" ca="1" si="749"/>
        <v>14.750599999999999</v>
      </c>
      <c r="R3655" s="19" t="str">
        <f ca="1">IFERROR(INDEX(VpD!$2:$2,MATCH(G3655,VpD!$1:$1,1)),VpD!$I$2)</f>
        <v>1973-1978</v>
      </c>
      <c r="S3655" s="1">
        <f ca="1">IFERROR(INDEX(VpD!$C$3:$I$27,MATCH(E3655,VpD!$B$3:$B$27,0),MATCH(R3655,VpD!$C$2:$I$2,0)),0)</f>
        <v>98</v>
      </c>
      <c r="T3655" s="19">
        <f t="shared" ca="1" si="750"/>
        <v>12.837999999999999</v>
      </c>
      <c r="U3655" s="14" t="str">
        <f t="shared" ca="1" si="751"/>
        <v xml:space="preserve">711511.13 </v>
      </c>
      <c r="V3655" s="14" t="str">
        <f t="shared" ca="1" si="752"/>
        <v>6172315.78</v>
      </c>
      <c r="W3655" s="14" t="str">
        <f t="shared" ca="1" si="753"/>
        <v>POINT(711511.13 6172315.78)</v>
      </c>
      <c r="X3655" s="14" t="str">
        <f>IFERROR(INDEX(BygningOmraade!B:B,MATCH(A3655,BygningOmraade!A:A,0)),"")</f>
        <v/>
      </c>
    </row>
    <row r="3656" spans="1:24" s="14" customFormat="1" x14ac:dyDescent="0.25">
      <c r="A3656" s="14">
        <f t="shared" si="741"/>
        <v>3656</v>
      </c>
      <c r="B3656" s="14" t="str">
        <f t="shared" ca="1" si="742"/>
        <v>d7cc8758-ce6c-4629-9a65-1af7ba235546</v>
      </c>
      <c r="C3656" s="14" t="str">
        <f t="shared" ca="1" si="743"/>
        <v>0a3f507e-1b5b-32b8-e044-0003ba298018</v>
      </c>
      <c r="D3656" s="14">
        <f t="shared" ca="1" si="744"/>
        <v>996794</v>
      </c>
      <c r="E3656" s="1">
        <f t="shared" ca="1" si="745"/>
        <v>130</v>
      </c>
      <c r="F3656" s="1">
        <f t="shared" ca="1" si="746"/>
        <v>109</v>
      </c>
      <c r="G3656" s="1">
        <f t="shared" ca="1" si="747"/>
        <v>1978</v>
      </c>
      <c r="H3656" s="1" t="str">
        <f ca="1">IFERROR(INDEX(Varmeinstallation!B:B,MATCH(INDIRECT($A$1&amp;"L"&amp;A3656)*1,Varmeinstallation!A:A,0)),"Ingen varmeinstallationer")</f>
        <v>Fjernvarme/blokvarme (radiatorsystemer eller varmluftanlæg)</v>
      </c>
      <c r="I3656" s="1" t="str">
        <f ca="1">IFERROR(INDEX(Opvarmningsmiddel!B:B,MATCH(INDIRECT($A$1&amp;"M"&amp;A3656)*1,Opvarmningsmiddel!A:A,0)),"")</f>
        <v/>
      </c>
      <c r="J3656" s="1">
        <f t="shared" ca="1" si="748"/>
        <v>0</v>
      </c>
      <c r="K3656" s="1" t="str">
        <f ca="1">IFERROR(INDEX(Relationstabel!$C$3:$K$10,MATCH(VALUE(INDIRECT($A$1&amp;"L"&amp;A3656)),Relationstabel!$A$3:$A$10,0),MATCH(IFERROR(VALUE(INDIRECT($A$1&amp;"M"&amp;A3656)),0),Relationstabel!$C$1:$K$1,0)),"Ingen varmeinstallationer")</f>
        <v>Fjernvarme/ Blokvarme</v>
      </c>
      <c r="L3656" s="1" t="str">
        <f ca="1">INDEX(Anvendelseskode!B:B,MATCH($E3656,Anvendelseskode!$A:$A,0))</f>
        <v>Række-, kæde-, dobbelthus (lodret adskillelse mellem enhederne)</v>
      </c>
      <c r="M3656" s="1" t="str">
        <f ca="1">INDEX(Anvendelseskode!C:C,MATCH($E3656,Anvendelseskode!$A:$A,0))</f>
        <v>Række-, kæde og dobbelthuse</v>
      </c>
      <c r="N3656" s="1" t="str">
        <f ca="1">INDEX(Anvendelseskode!D:D,MATCH($E3656,Anvendelseskode!$A:$A,0))</f>
        <v>Private husholdninger</v>
      </c>
      <c r="O3656" s="1" t="str">
        <f ca="1">IFERROR(INDEX(SBi!$2:$2,MATCH(G3656,SBi!$1:$1,1)),SBi!$K$2)</f>
        <v>1973-1978</v>
      </c>
      <c r="P3656" s="1">
        <f ca="1">IFERROR(INDEX(SBi!$C$3:$K$28,MATCH(E3656,SBi!$B$3:$B$28,0),MATCH(O3656,SBi!$C$2:$K$2,0)),0)</f>
        <v>112.6</v>
      </c>
      <c r="Q3656" s="19">
        <f t="shared" ca="1" si="749"/>
        <v>12.273399999999999</v>
      </c>
      <c r="R3656" s="19" t="str">
        <f ca="1">IFERROR(INDEX(VpD!$2:$2,MATCH(G3656,VpD!$1:$1,1)),VpD!$I$2)</f>
        <v>1973-1978</v>
      </c>
      <c r="S3656" s="1">
        <f ca="1">IFERROR(INDEX(VpD!$C$3:$I$27,MATCH(E3656,VpD!$B$3:$B$27,0),MATCH(R3656,VpD!$C$2:$I$2,0)),0)</f>
        <v>98</v>
      </c>
      <c r="T3656" s="19">
        <f t="shared" ca="1" si="750"/>
        <v>10.682</v>
      </c>
      <c r="U3656" s="14" t="str">
        <f t="shared" ca="1" si="751"/>
        <v xml:space="preserve">713474.35 </v>
      </c>
      <c r="V3656" s="14" t="str">
        <f t="shared" ca="1" si="752"/>
        <v>6169752.05</v>
      </c>
      <c r="W3656" s="14" t="str">
        <f t="shared" ca="1" si="753"/>
        <v>POINT(713474.35 6169752.05)</v>
      </c>
      <c r="X3656" s="14" t="str">
        <f>IFERROR(INDEX(BygningOmraade!B:B,MATCH(A3656,BygningOmraade!A:A,0)),"")</f>
        <v/>
      </c>
    </row>
    <row r="3657" spans="1:24" s="14" customFormat="1" x14ac:dyDescent="0.25">
      <c r="A3657" s="14">
        <f t="shared" si="741"/>
        <v>3657</v>
      </c>
      <c r="B3657" s="14" t="str">
        <f t="shared" ca="1" si="742"/>
        <v>d83e3e87-f9ed-4ec8-8c5b-5cd49dd673cc</v>
      </c>
      <c r="C3657" s="14" t="str">
        <f t="shared" ca="1" si="743"/>
        <v>0a3f507e-1870-32b8-e044-0003ba298018</v>
      </c>
      <c r="D3657" s="14">
        <f t="shared" ca="1" si="744"/>
        <v>997387</v>
      </c>
      <c r="E3657" s="1">
        <f t="shared" ca="1" si="745"/>
        <v>120</v>
      </c>
      <c r="F3657" s="1">
        <f t="shared" ca="1" si="746"/>
        <v>120</v>
      </c>
      <c r="G3657" s="1">
        <f t="shared" ca="1" si="747"/>
        <v>1964</v>
      </c>
      <c r="H3657" s="1" t="str">
        <f ca="1">IFERROR(INDEX(Varmeinstallation!B:B,MATCH(INDIRECT($A$1&amp;"L"&amp;A3657)*1,Varmeinstallation!A:A,0)),"Ingen varmeinstallationer")</f>
        <v>Centralvarme fra eget anlæg, et-kammer fyr</v>
      </c>
      <c r="I3657" s="1" t="str">
        <f ca="1">IFERROR(INDEX(Opvarmningsmiddel!B:B,MATCH(INDIRECT($A$1&amp;"M"&amp;A3657)*1,Opvarmningsmiddel!A:A,0)),"")</f>
        <v>Naturgas</v>
      </c>
      <c r="J3657" s="1">
        <f t="shared" ca="1" si="748"/>
        <v>0</v>
      </c>
      <c r="K3657" s="1" t="str">
        <f ca="1">IFERROR(INDEX(Relationstabel!$C$3:$K$10,MATCH(VALUE(INDIRECT($A$1&amp;"L"&amp;A3657)),Relationstabel!$A$3:$A$10,0),MATCH(IFERROR(VALUE(INDIRECT($A$1&amp;"M"&amp;A3657)),0),Relationstabel!$C$1:$K$1,0)),"Ingen varmeinstallationer")</f>
        <v>Naturgas</v>
      </c>
      <c r="L3657" s="1" t="str">
        <f ca="1">INDEX(Anvendelseskode!B:B,MATCH($E3657,Anvendelseskode!$A:$A,0))</f>
        <v>Fritliggende enfamilieshus (parcelhus)</v>
      </c>
      <c r="M3657" s="1" t="str">
        <f ca="1">INDEX(Anvendelseskode!C:C,MATCH($E3657,Anvendelseskode!$A:$A,0))</f>
        <v>Parcelhuse</v>
      </c>
      <c r="N3657" s="1" t="str">
        <f ca="1">INDEX(Anvendelseskode!D:D,MATCH($E3657,Anvendelseskode!$A:$A,0))</f>
        <v>Private husholdninger</v>
      </c>
      <c r="O3657" s="1" t="str">
        <f ca="1">IFERROR(INDEX(SBi!$2:$2,MATCH(G3657,SBi!$1:$1,1)),SBi!$K$2)</f>
        <v>1961-1972</v>
      </c>
      <c r="P3657" s="1">
        <f ca="1">IFERROR(INDEX(SBi!$C$3:$K$28,MATCH(E3657,SBi!$B$3:$B$28,0),MATCH(O3657,SBi!$C$2:$K$2,0)),0)</f>
        <v>134.30000000000001</v>
      </c>
      <c r="Q3657" s="19">
        <f t="shared" ca="1" si="749"/>
        <v>16.116000000000003</v>
      </c>
      <c r="R3657" s="19" t="str">
        <f ca="1">IFERROR(INDEX(VpD!$2:$2,MATCH(G3657,VpD!$1:$1,1)),VpD!$I$2)</f>
        <v>1961-1972</v>
      </c>
      <c r="S3657" s="1">
        <f ca="1">IFERROR(INDEX(VpD!$C$3:$I$27,MATCH(E3657,VpD!$B$3:$B$27,0),MATCH(R3657,VpD!$C$2:$I$2,0)),0)</f>
        <v>143</v>
      </c>
      <c r="T3657" s="19">
        <f t="shared" ca="1" si="750"/>
        <v>17.16</v>
      </c>
      <c r="U3657" s="14" t="str">
        <f t="shared" ca="1" si="751"/>
        <v xml:space="preserve">714053.27 </v>
      </c>
      <c r="V3657" s="14" t="str">
        <f t="shared" ca="1" si="752"/>
        <v>6168779.31</v>
      </c>
      <c r="W3657" s="14" t="str">
        <f t="shared" ca="1" si="753"/>
        <v>POINT(714053.27 6168779.31)</v>
      </c>
      <c r="X3657" s="14" t="str">
        <f>IFERROR(INDEX(BygningOmraade!B:B,MATCH(A3657,BygningOmraade!A:A,0)),"")</f>
        <v/>
      </c>
    </row>
    <row r="3658" spans="1:24" s="14" customFormat="1" x14ac:dyDescent="0.25">
      <c r="A3658" s="14">
        <f t="shared" si="741"/>
        <v>3658</v>
      </c>
      <c r="B3658" s="14" t="str">
        <f t="shared" ca="1" si="742"/>
        <v>d8576876-867e-4a6d-bd93-1ab2d12e9638</v>
      </c>
      <c r="C3658" s="14" t="str">
        <f t="shared" ca="1" si="743"/>
        <v>0a3f507e-1f91-32b8-e044-0003ba298018</v>
      </c>
      <c r="D3658" s="14">
        <f t="shared" ca="1" si="744"/>
        <v>994114</v>
      </c>
      <c r="E3658" s="1">
        <f t="shared" ca="1" si="745"/>
        <v>120</v>
      </c>
      <c r="F3658" s="1">
        <f t="shared" ca="1" si="746"/>
        <v>109</v>
      </c>
      <c r="G3658" s="1">
        <f t="shared" ca="1" si="747"/>
        <v>1974</v>
      </c>
      <c r="H3658" s="1" t="str">
        <f ca="1">IFERROR(INDEX(Varmeinstallation!B:B,MATCH(INDIRECT($A$1&amp;"L"&amp;A3658)*1,Varmeinstallation!A:A,0)),"Ingen varmeinstallationer")</f>
        <v>Centralvarme fra eget anlæg, et-kammer fyr</v>
      </c>
      <c r="I3658" s="1" t="str">
        <f ca="1">IFERROR(INDEX(Opvarmningsmiddel!B:B,MATCH(INDIRECT($A$1&amp;"M"&amp;A3658)*1,Opvarmningsmiddel!A:A,0)),"")</f>
        <v>Naturgas</v>
      </c>
      <c r="J3658" s="1">
        <f t="shared" ca="1" si="748"/>
        <v>0</v>
      </c>
      <c r="K3658" s="1" t="str">
        <f ca="1">IFERROR(INDEX(Relationstabel!$C$3:$K$10,MATCH(VALUE(INDIRECT($A$1&amp;"L"&amp;A3658)),Relationstabel!$A$3:$A$10,0),MATCH(IFERROR(VALUE(INDIRECT($A$1&amp;"M"&amp;A3658)),0),Relationstabel!$C$1:$K$1,0)),"Ingen varmeinstallationer")</f>
        <v>Naturgas</v>
      </c>
      <c r="L3658" s="1" t="str">
        <f ca="1">INDEX(Anvendelseskode!B:B,MATCH($E3658,Anvendelseskode!$A:$A,0))</f>
        <v>Fritliggende enfamilieshus (parcelhus)</v>
      </c>
      <c r="M3658" s="1" t="str">
        <f ca="1">INDEX(Anvendelseskode!C:C,MATCH($E3658,Anvendelseskode!$A:$A,0))</f>
        <v>Parcelhuse</v>
      </c>
      <c r="N3658" s="1" t="str">
        <f ca="1">INDEX(Anvendelseskode!D:D,MATCH($E3658,Anvendelseskode!$A:$A,0))</f>
        <v>Private husholdninger</v>
      </c>
      <c r="O3658" s="1" t="str">
        <f ca="1">IFERROR(INDEX(SBi!$2:$2,MATCH(G3658,SBi!$1:$1,1)),SBi!$K$2)</f>
        <v>1973-1978</v>
      </c>
      <c r="P3658" s="1">
        <f ca="1">IFERROR(INDEX(SBi!$C$3:$K$28,MATCH(E3658,SBi!$B$3:$B$28,0),MATCH(O3658,SBi!$C$2:$K$2,0)),0)</f>
        <v>119.8</v>
      </c>
      <c r="Q3658" s="19">
        <f t="shared" ca="1" si="749"/>
        <v>13.058199999999999</v>
      </c>
      <c r="R3658" s="19" t="str">
        <f ca="1">IFERROR(INDEX(VpD!$2:$2,MATCH(G3658,VpD!$1:$1,1)),VpD!$I$2)</f>
        <v>1973-1978</v>
      </c>
      <c r="S3658" s="1">
        <f ca="1">IFERROR(INDEX(VpD!$C$3:$I$27,MATCH(E3658,VpD!$B$3:$B$27,0),MATCH(R3658,VpD!$C$2:$I$2,0)),0)</f>
        <v>117</v>
      </c>
      <c r="T3658" s="19">
        <f t="shared" ca="1" si="750"/>
        <v>12.753</v>
      </c>
      <c r="U3658" s="14" t="str">
        <f t="shared" ca="1" si="751"/>
        <v xml:space="preserve">711006.81 </v>
      </c>
      <c r="V3658" s="14" t="str">
        <f t="shared" ca="1" si="752"/>
        <v>6171477.05</v>
      </c>
      <c r="W3658" s="14" t="str">
        <f t="shared" ca="1" si="753"/>
        <v>POINT(711006.81 6171477.05)</v>
      </c>
      <c r="X3658" s="14" t="str">
        <f>IFERROR(INDEX(BygningOmraade!B:B,MATCH(A3658,BygningOmraade!A:A,0)),"")</f>
        <v/>
      </c>
    </row>
    <row r="3659" spans="1:24" s="14" customFormat="1" x14ac:dyDescent="0.25">
      <c r="A3659" s="14">
        <f t="shared" si="741"/>
        <v>3659</v>
      </c>
      <c r="B3659" s="14" t="str">
        <f t="shared" ca="1" si="742"/>
        <v>d86e0eed-dbd9-463b-88b4-3b13e9b97c46</v>
      </c>
      <c r="C3659" s="14" t="str">
        <f t="shared" ca="1" si="743"/>
        <v>7c2261be-3d5e-4ea4-af4b-b46d5b764d3e</v>
      </c>
      <c r="D3659" s="14">
        <f t="shared" ca="1" si="744"/>
        <v>100133742</v>
      </c>
      <c r="E3659" s="1">
        <f t="shared" ca="1" si="745"/>
        <v>130</v>
      </c>
      <c r="F3659" s="1">
        <f t="shared" ca="1" si="746"/>
        <v>130</v>
      </c>
      <c r="G3659" s="1">
        <f t="shared" ca="1" si="747"/>
        <v>2019</v>
      </c>
      <c r="H3659" s="1" t="str">
        <f ca="1">IFERROR(INDEX(Varmeinstallation!B:B,MATCH(INDIRECT($A$1&amp;"L"&amp;A3659)*1,Varmeinstallation!A:A,0)),"Ingen varmeinstallationer")</f>
        <v>Centralvarme fra eget anlæg, et-kammer fyr</v>
      </c>
      <c r="I3659" s="1" t="str">
        <f ca="1">IFERROR(INDEX(Opvarmningsmiddel!B:B,MATCH(INDIRECT($A$1&amp;"M"&amp;A3659)*1,Opvarmningsmiddel!A:A,0)),"")</f>
        <v>Naturgas</v>
      </c>
      <c r="J3659" s="1">
        <f t="shared" ca="1" si="748"/>
        <v>0</v>
      </c>
      <c r="K3659" s="1" t="str">
        <f ca="1">IFERROR(INDEX(Relationstabel!$C$3:$K$10,MATCH(VALUE(INDIRECT($A$1&amp;"L"&amp;A3659)),Relationstabel!$A$3:$A$10,0),MATCH(IFERROR(VALUE(INDIRECT($A$1&amp;"M"&amp;A3659)),0),Relationstabel!$C$1:$K$1,0)),"Ingen varmeinstallationer")</f>
        <v>Naturgas</v>
      </c>
      <c r="L3659" s="1" t="str">
        <f ca="1">INDEX(Anvendelseskode!B:B,MATCH($E3659,Anvendelseskode!$A:$A,0))</f>
        <v>Række-, kæde-, dobbelthus (lodret adskillelse mellem enhederne)</v>
      </c>
      <c r="M3659" s="1" t="str">
        <f ca="1">INDEX(Anvendelseskode!C:C,MATCH($E3659,Anvendelseskode!$A:$A,0))</f>
        <v>Række-, kæde og dobbelthuse</v>
      </c>
      <c r="N3659" s="1" t="str">
        <f ca="1">INDEX(Anvendelseskode!D:D,MATCH($E3659,Anvendelseskode!$A:$A,0))</f>
        <v>Private husholdninger</v>
      </c>
      <c r="O3659" s="1" t="str">
        <f ca="1">IFERROR(INDEX(SBi!$2:$2,MATCH(G3659,SBi!$1:$1,1)),SBi!$K$2)</f>
        <v>Efter 2006</v>
      </c>
      <c r="P3659" s="1">
        <f ca="1">IFERROR(INDEX(SBi!$C$3:$K$28,MATCH(E3659,SBi!$B$3:$B$28,0),MATCH(O3659,SBi!$C$2:$K$2,0)),0)</f>
        <v>66.400000000000006</v>
      </c>
      <c r="Q3659" s="19">
        <f t="shared" ca="1" si="749"/>
        <v>8.6319999999999997</v>
      </c>
      <c r="R3659" s="19" t="str">
        <f ca="1">IFERROR(INDEX(VpD!$2:$2,MATCH(G3659,VpD!$1:$1,1)),VpD!$I$2)</f>
        <v>&gt;1998</v>
      </c>
      <c r="S3659" s="1">
        <f ca="1">IFERROR(INDEX(VpD!$C$3:$I$27,MATCH(E3659,VpD!$B$3:$B$27,0),MATCH(R3659,VpD!$C$2:$I$2,0)),0)</f>
        <v>65</v>
      </c>
      <c r="T3659" s="19">
        <f t="shared" ca="1" si="750"/>
        <v>8.4499999999999993</v>
      </c>
      <c r="U3659" s="14" t="str">
        <f t="shared" ca="1" si="751"/>
        <v xml:space="preserve">712090.43 </v>
      </c>
      <c r="V3659" s="14" t="str">
        <f t="shared" ca="1" si="752"/>
        <v>6169617</v>
      </c>
      <c r="W3659" s="14" t="str">
        <f t="shared" ca="1" si="753"/>
        <v>POINT(712090.43 6169617)</v>
      </c>
      <c r="X3659" s="14" t="str">
        <f>IFERROR(INDEX(BygningOmraade!B:B,MATCH(A3659,BygningOmraade!A:A,0)),"")</f>
        <v/>
      </c>
    </row>
    <row r="3660" spans="1:24" s="14" customFormat="1" x14ac:dyDescent="0.25">
      <c r="A3660" s="14">
        <f t="shared" si="741"/>
        <v>3660</v>
      </c>
      <c r="B3660" s="14" t="str">
        <f t="shared" ca="1" si="742"/>
        <v>d880af11-8e93-4ec0-a6c5-0dced3e6b5a3</v>
      </c>
      <c r="C3660" s="14" t="str">
        <f t="shared" ca="1" si="743"/>
        <v>0a3f507e-1f31-32b8-e044-0003ba298018</v>
      </c>
      <c r="D3660" s="14">
        <f t="shared" ca="1" si="744"/>
        <v>993966</v>
      </c>
      <c r="E3660" s="1">
        <f t="shared" ca="1" si="745"/>
        <v>120</v>
      </c>
      <c r="F3660" s="1">
        <f t="shared" ca="1" si="746"/>
        <v>149</v>
      </c>
      <c r="G3660" s="1">
        <f t="shared" ca="1" si="747"/>
        <v>1967</v>
      </c>
      <c r="H3660" s="1" t="str">
        <f ca="1">IFERROR(INDEX(Varmeinstallation!B:B,MATCH(INDIRECT($A$1&amp;"L"&amp;A3660)*1,Varmeinstallation!A:A,0)),"Ingen varmeinstallationer")</f>
        <v>Fjernvarme/blokvarme (radiatorsystemer eller varmluftanlæg)</v>
      </c>
      <c r="I3660" s="1" t="str">
        <f ca="1">IFERROR(INDEX(Opvarmningsmiddel!B:B,MATCH(INDIRECT($A$1&amp;"M"&amp;A3660)*1,Opvarmningsmiddel!A:A,0)),"")</f>
        <v/>
      </c>
      <c r="J3660" s="1">
        <f t="shared" ca="1" si="748"/>
        <v>0</v>
      </c>
      <c r="K3660" s="1" t="str">
        <f ca="1">IFERROR(INDEX(Relationstabel!$C$3:$K$10,MATCH(VALUE(INDIRECT($A$1&amp;"L"&amp;A3660)),Relationstabel!$A$3:$A$10,0),MATCH(IFERROR(VALUE(INDIRECT($A$1&amp;"M"&amp;A3660)),0),Relationstabel!$C$1:$K$1,0)),"Ingen varmeinstallationer")</f>
        <v>Fjernvarme/ Blokvarme</v>
      </c>
      <c r="L3660" s="1" t="str">
        <f ca="1">INDEX(Anvendelseskode!B:B,MATCH($E3660,Anvendelseskode!$A:$A,0))</f>
        <v>Fritliggende enfamilieshus (parcelhus)</v>
      </c>
      <c r="M3660" s="1" t="str">
        <f ca="1">INDEX(Anvendelseskode!C:C,MATCH($E3660,Anvendelseskode!$A:$A,0))</f>
        <v>Parcelhuse</v>
      </c>
      <c r="N3660" s="1" t="str">
        <f ca="1">INDEX(Anvendelseskode!D:D,MATCH($E3660,Anvendelseskode!$A:$A,0))</f>
        <v>Private husholdninger</v>
      </c>
      <c r="O3660" s="1" t="str">
        <f ca="1">IFERROR(INDEX(SBi!$2:$2,MATCH(G3660,SBi!$1:$1,1)),SBi!$K$2)</f>
        <v>1961-1972</v>
      </c>
      <c r="P3660" s="1">
        <f ca="1">IFERROR(INDEX(SBi!$C$3:$K$28,MATCH(E3660,SBi!$B$3:$B$28,0),MATCH(O3660,SBi!$C$2:$K$2,0)),0)</f>
        <v>134.30000000000001</v>
      </c>
      <c r="Q3660" s="19">
        <f t="shared" ca="1" si="749"/>
        <v>20.0107</v>
      </c>
      <c r="R3660" s="19" t="str">
        <f ca="1">IFERROR(INDEX(VpD!$2:$2,MATCH(G3660,VpD!$1:$1,1)),VpD!$I$2)</f>
        <v>1961-1972</v>
      </c>
      <c r="S3660" s="1">
        <f ca="1">IFERROR(INDEX(VpD!$C$3:$I$27,MATCH(E3660,VpD!$B$3:$B$27,0),MATCH(R3660,VpD!$C$2:$I$2,0)),0)</f>
        <v>143</v>
      </c>
      <c r="T3660" s="19">
        <f t="shared" ca="1" si="750"/>
        <v>21.306999999999999</v>
      </c>
      <c r="U3660" s="14" t="str">
        <f t="shared" ca="1" si="751"/>
        <v xml:space="preserve">711121.25 </v>
      </c>
      <c r="V3660" s="14" t="str">
        <f t="shared" ca="1" si="752"/>
        <v>6172265.98</v>
      </c>
      <c r="W3660" s="14" t="str">
        <f t="shared" ca="1" si="753"/>
        <v>POINT(711121.25 6172265.98)</v>
      </c>
      <c r="X3660" s="14" t="str">
        <f>IFERROR(INDEX(BygningOmraade!B:B,MATCH(A3660,BygningOmraade!A:A,0)),"")</f>
        <v/>
      </c>
    </row>
    <row r="3661" spans="1:24" s="14" customFormat="1" x14ac:dyDescent="0.25">
      <c r="A3661" s="14">
        <f t="shared" si="741"/>
        <v>3661</v>
      </c>
      <c r="B3661" s="14" t="str">
        <f t="shared" ca="1" si="742"/>
        <v>d8830bac-940c-45ee-a1c2-6cc51375ce3a</v>
      </c>
      <c r="C3661" s="14" t="str">
        <f t="shared" ca="1" si="743"/>
        <v>3dea51dd-ff95-4c49-be6a-8cbed9dbd561</v>
      </c>
      <c r="D3661" s="14">
        <f t="shared" ca="1" si="744"/>
        <v>100089013</v>
      </c>
      <c r="E3661" s="1">
        <f t="shared" ca="1" si="745"/>
        <v>130</v>
      </c>
      <c r="F3661" s="1">
        <f t="shared" ca="1" si="746"/>
        <v>115</v>
      </c>
      <c r="G3661" s="1">
        <f t="shared" ca="1" si="747"/>
        <v>2015</v>
      </c>
      <c r="H3661" s="1" t="str">
        <f ca="1">IFERROR(INDEX(Varmeinstallation!B:B,MATCH(INDIRECT($A$1&amp;"L"&amp;A3661)*1,Varmeinstallation!A:A,0)),"Ingen varmeinstallationer")</f>
        <v>Fjernvarme/blokvarme (radiatorsystemer eller varmluftanlæg)</v>
      </c>
      <c r="I3661" s="1" t="str">
        <f ca="1">IFERROR(INDEX(Opvarmningsmiddel!B:B,MATCH(INDIRECT($A$1&amp;"M"&amp;A3661)*1,Opvarmningsmiddel!A:A,0)),"")</f>
        <v/>
      </c>
      <c r="J3661" s="1">
        <f t="shared" ca="1" si="748"/>
        <v>0</v>
      </c>
      <c r="K3661" s="1" t="str">
        <f ca="1">IFERROR(INDEX(Relationstabel!$C$3:$K$10,MATCH(VALUE(INDIRECT($A$1&amp;"L"&amp;A3661)),Relationstabel!$A$3:$A$10,0),MATCH(IFERROR(VALUE(INDIRECT($A$1&amp;"M"&amp;A3661)),0),Relationstabel!$C$1:$K$1,0)),"Ingen varmeinstallationer")</f>
        <v>Fjernvarme/ Blokvarme</v>
      </c>
      <c r="L3661" s="1" t="str">
        <f ca="1">INDEX(Anvendelseskode!B:B,MATCH($E3661,Anvendelseskode!$A:$A,0))</f>
        <v>Række-, kæde-, dobbelthus (lodret adskillelse mellem enhederne)</v>
      </c>
      <c r="M3661" s="1" t="str">
        <f ca="1">INDEX(Anvendelseskode!C:C,MATCH($E3661,Anvendelseskode!$A:$A,0))</f>
        <v>Række-, kæde og dobbelthuse</v>
      </c>
      <c r="N3661" s="1" t="str">
        <f ca="1">INDEX(Anvendelseskode!D:D,MATCH($E3661,Anvendelseskode!$A:$A,0))</f>
        <v>Private husholdninger</v>
      </c>
      <c r="O3661" s="1" t="str">
        <f ca="1">IFERROR(INDEX(SBi!$2:$2,MATCH(G3661,SBi!$1:$1,1)),SBi!$K$2)</f>
        <v>Efter 2006</v>
      </c>
      <c r="P3661" s="1">
        <f ca="1">IFERROR(INDEX(SBi!$C$3:$K$28,MATCH(E3661,SBi!$B$3:$B$28,0),MATCH(O3661,SBi!$C$2:$K$2,0)),0)</f>
        <v>66.400000000000006</v>
      </c>
      <c r="Q3661" s="19">
        <f t="shared" ca="1" si="749"/>
        <v>7.636000000000001</v>
      </c>
      <c r="R3661" s="19" t="str">
        <f ca="1">IFERROR(INDEX(VpD!$2:$2,MATCH(G3661,VpD!$1:$1,1)),VpD!$I$2)</f>
        <v>&gt;1998</v>
      </c>
      <c r="S3661" s="1">
        <f ca="1">IFERROR(INDEX(VpD!$C$3:$I$27,MATCH(E3661,VpD!$B$3:$B$27,0),MATCH(R3661,VpD!$C$2:$I$2,0)),0)</f>
        <v>65</v>
      </c>
      <c r="T3661" s="19">
        <f t="shared" ca="1" si="750"/>
        <v>7.4749999999999996</v>
      </c>
      <c r="U3661" s="14" t="str">
        <f t="shared" ca="1" si="751"/>
        <v xml:space="preserve">711530 </v>
      </c>
      <c r="V3661" s="14" t="str">
        <f t="shared" ca="1" si="752"/>
        <v>6172764.39</v>
      </c>
      <c r="W3661" s="14" t="str">
        <f t="shared" ca="1" si="753"/>
        <v>POINT(711530 6172764.39)</v>
      </c>
      <c r="X3661" s="14" t="str">
        <f>IFERROR(INDEX(BygningOmraade!B:B,MATCH(A3661,BygningOmraade!A:A,0)),"")</f>
        <v/>
      </c>
    </row>
    <row r="3662" spans="1:24" s="14" customFormat="1" x14ac:dyDescent="0.25">
      <c r="A3662" s="14">
        <f t="shared" si="741"/>
        <v>3662</v>
      </c>
      <c r="B3662" s="14" t="str">
        <f t="shared" ca="1" si="742"/>
        <v>d89388f3-9e8b-413f-adf1-7ce9adfc6573</v>
      </c>
      <c r="C3662" s="14" t="str">
        <f t="shared" ca="1" si="743"/>
        <v>0a3f507e-22e2-32b8-e044-0003ba298018</v>
      </c>
      <c r="D3662" s="14">
        <f t="shared" ca="1" si="744"/>
        <v>995444</v>
      </c>
      <c r="E3662" s="1">
        <f t="shared" ca="1" si="745"/>
        <v>130</v>
      </c>
      <c r="F3662" s="1">
        <f t="shared" ca="1" si="746"/>
        <v>107</v>
      </c>
      <c r="G3662" s="1">
        <f t="shared" ca="1" si="747"/>
        <v>1970</v>
      </c>
      <c r="H3662" s="1" t="str">
        <f ca="1">IFERROR(INDEX(Varmeinstallation!B:B,MATCH(INDIRECT($A$1&amp;"L"&amp;A3662)*1,Varmeinstallation!A:A,0)),"Ingen varmeinstallationer")</f>
        <v>Fjernvarme/blokvarme (radiatorsystemer eller varmluftanlæg)</v>
      </c>
      <c r="I3662" s="1" t="str">
        <f ca="1">IFERROR(INDEX(Opvarmningsmiddel!B:B,MATCH(INDIRECT($A$1&amp;"M"&amp;A3662)*1,Opvarmningsmiddel!A:A,0)),"")</f>
        <v/>
      </c>
      <c r="J3662" s="1">
        <f t="shared" ca="1" si="748"/>
        <v>2</v>
      </c>
      <c r="K3662" s="1" t="str">
        <f ca="1">IFERROR(INDEX(Relationstabel!$C$3:$K$10,MATCH(VALUE(INDIRECT($A$1&amp;"L"&amp;A3662)),Relationstabel!$A$3:$A$10,0),MATCH(IFERROR(VALUE(INDIRECT($A$1&amp;"M"&amp;A3662)),0),Relationstabel!$C$1:$K$1,0)),"Ingen varmeinstallationer")</f>
        <v>Fjernvarme/ Blokvarme</v>
      </c>
      <c r="L3662" s="1" t="str">
        <f ca="1">INDEX(Anvendelseskode!B:B,MATCH($E3662,Anvendelseskode!$A:$A,0))</f>
        <v>Række-, kæde-, dobbelthus (lodret adskillelse mellem enhederne)</v>
      </c>
      <c r="M3662" s="1" t="str">
        <f ca="1">INDEX(Anvendelseskode!C:C,MATCH($E3662,Anvendelseskode!$A:$A,0))</f>
        <v>Række-, kæde og dobbelthuse</v>
      </c>
      <c r="N3662" s="1" t="str">
        <f ca="1">INDEX(Anvendelseskode!D:D,MATCH($E3662,Anvendelseskode!$A:$A,0))</f>
        <v>Private husholdninger</v>
      </c>
      <c r="O3662" s="1" t="str">
        <f ca="1">IFERROR(INDEX(SBi!$2:$2,MATCH(G3662,SBi!$1:$1,1)),SBi!$K$2)</f>
        <v>1961-1972</v>
      </c>
      <c r="P3662" s="1">
        <f ca="1">IFERROR(INDEX(SBi!$C$3:$K$28,MATCH(E3662,SBi!$B$3:$B$28,0),MATCH(O3662,SBi!$C$2:$K$2,0)),0)</f>
        <v>119.9</v>
      </c>
      <c r="Q3662" s="19">
        <f t="shared" ca="1" si="749"/>
        <v>12.829300000000002</v>
      </c>
      <c r="R3662" s="19" t="str">
        <f ca="1">IFERROR(INDEX(VpD!$2:$2,MATCH(G3662,VpD!$1:$1,1)),VpD!$I$2)</f>
        <v>1961-1972</v>
      </c>
      <c r="S3662" s="1">
        <f ca="1">IFERROR(INDEX(VpD!$C$3:$I$27,MATCH(E3662,VpD!$B$3:$B$27,0),MATCH(R3662,VpD!$C$2:$I$2,0)),0)</f>
        <v>120</v>
      </c>
      <c r="T3662" s="19">
        <f t="shared" ca="1" si="750"/>
        <v>12.84</v>
      </c>
      <c r="U3662" s="14" t="str">
        <f t="shared" ca="1" si="751"/>
        <v xml:space="preserve">711960.89 </v>
      </c>
      <c r="V3662" s="14" t="str">
        <f t="shared" ca="1" si="752"/>
        <v>6172024.76</v>
      </c>
      <c r="W3662" s="14" t="str">
        <f t="shared" ca="1" si="753"/>
        <v>POINT(711960.89 6172024.76)</v>
      </c>
      <c r="X3662" s="14" t="str">
        <f>IFERROR(INDEX(BygningOmraade!B:B,MATCH(A3662,BygningOmraade!A:A,0)),"")</f>
        <v/>
      </c>
    </row>
    <row r="3663" spans="1:24" s="14" customFormat="1" x14ac:dyDescent="0.25">
      <c r="A3663" s="14">
        <f t="shared" si="741"/>
        <v>3663</v>
      </c>
      <c r="B3663" s="14" t="str">
        <f t="shared" ca="1" si="742"/>
        <v>d8afb864-aa12-4ef0-b97d-6f6fc00a697c</v>
      </c>
      <c r="C3663" s="14" t="str">
        <f t="shared" ca="1" si="743"/>
        <v>0a3f507e-228b-32b8-e044-0003ba298018</v>
      </c>
      <c r="D3663" s="14">
        <f t="shared" ca="1" si="744"/>
        <v>995461</v>
      </c>
      <c r="E3663" s="1">
        <f t="shared" ca="1" si="745"/>
        <v>120</v>
      </c>
      <c r="F3663" s="1">
        <f t="shared" ca="1" si="746"/>
        <v>134</v>
      </c>
      <c r="G3663" s="1">
        <f t="shared" ca="1" si="747"/>
        <v>1987</v>
      </c>
      <c r="H3663" s="1" t="str">
        <f ca="1">IFERROR(INDEX(Varmeinstallation!B:B,MATCH(INDIRECT($A$1&amp;"L"&amp;A3663)*1,Varmeinstallation!A:A,0)),"Ingen varmeinstallationer")</f>
        <v>Centralvarme fra eget anlæg, et-kammer fyr</v>
      </c>
      <c r="I3663" s="1" t="str">
        <f ca="1">IFERROR(INDEX(Opvarmningsmiddel!B:B,MATCH(INDIRECT($A$1&amp;"M"&amp;A3663)*1,Opvarmningsmiddel!A:A,0)),"")</f>
        <v>Naturgas</v>
      </c>
      <c r="J3663" s="1">
        <f t="shared" ca="1" si="748"/>
        <v>2</v>
      </c>
      <c r="K3663" s="1" t="str">
        <f ca="1">IFERROR(INDEX(Relationstabel!$C$3:$K$10,MATCH(VALUE(INDIRECT($A$1&amp;"L"&amp;A3663)),Relationstabel!$A$3:$A$10,0),MATCH(IFERROR(VALUE(INDIRECT($A$1&amp;"M"&amp;A3663)),0),Relationstabel!$C$1:$K$1,0)),"Ingen varmeinstallationer")</f>
        <v>Naturgas</v>
      </c>
      <c r="L3663" s="1" t="str">
        <f ca="1">INDEX(Anvendelseskode!B:B,MATCH($E3663,Anvendelseskode!$A:$A,0))</f>
        <v>Fritliggende enfamilieshus (parcelhus)</v>
      </c>
      <c r="M3663" s="1" t="str">
        <f ca="1">INDEX(Anvendelseskode!C:C,MATCH($E3663,Anvendelseskode!$A:$A,0))</f>
        <v>Parcelhuse</v>
      </c>
      <c r="N3663" s="1" t="str">
        <f ca="1">INDEX(Anvendelseskode!D:D,MATCH($E3663,Anvendelseskode!$A:$A,0))</f>
        <v>Private husholdninger</v>
      </c>
      <c r="O3663" s="1" t="str">
        <f ca="1">IFERROR(INDEX(SBi!$2:$2,MATCH(G3663,SBi!$1:$1,1)),SBi!$K$2)</f>
        <v>1979-1998</v>
      </c>
      <c r="P3663" s="1">
        <f ca="1">IFERROR(INDEX(SBi!$C$3:$K$28,MATCH(E3663,SBi!$B$3:$B$28,0),MATCH(O3663,SBi!$C$2:$K$2,0)),0)</f>
        <v>105.4</v>
      </c>
      <c r="Q3663" s="19">
        <f t="shared" ca="1" si="749"/>
        <v>14.1236</v>
      </c>
      <c r="R3663" s="19" t="str">
        <f ca="1">IFERROR(INDEX(VpD!$2:$2,MATCH(G3663,VpD!$1:$1,1)),VpD!$I$2)</f>
        <v>1979-1998</v>
      </c>
      <c r="S3663" s="1">
        <f ca="1">IFERROR(INDEX(VpD!$C$3:$I$27,MATCH(E3663,VpD!$B$3:$B$27,0),MATCH(R3663,VpD!$C$2:$I$2,0)),0)</f>
        <v>90</v>
      </c>
      <c r="T3663" s="19">
        <f t="shared" ca="1" si="750"/>
        <v>12.06</v>
      </c>
      <c r="U3663" s="14" t="str">
        <f t="shared" ca="1" si="751"/>
        <v xml:space="preserve">711948.11 </v>
      </c>
      <c r="V3663" s="14" t="str">
        <f t="shared" ca="1" si="752"/>
        <v>6171828.62</v>
      </c>
      <c r="W3663" s="14" t="str">
        <f t="shared" ca="1" si="753"/>
        <v>POINT(711948.11 6171828.62)</v>
      </c>
      <c r="X3663" s="14" t="str">
        <f>IFERROR(INDEX(BygningOmraade!B:B,MATCH(A3663,BygningOmraade!A:A,0)),"")</f>
        <v/>
      </c>
    </row>
    <row r="3664" spans="1:24" s="14" customFormat="1" x14ac:dyDescent="0.25">
      <c r="A3664" s="14">
        <f t="shared" si="741"/>
        <v>3664</v>
      </c>
      <c r="B3664" s="14" t="str">
        <f t="shared" ca="1" si="742"/>
        <v>d8b00979-6892-446b-82cb-433ff0fe2dc1</v>
      </c>
      <c r="C3664" s="14" t="str">
        <f t="shared" ca="1" si="743"/>
        <v>0a3f507e-1a52-32b8-e044-0003ba298018</v>
      </c>
      <c r="D3664" s="14">
        <f t="shared" ca="1" si="744"/>
        <v>997439</v>
      </c>
      <c r="E3664" s="1">
        <f t="shared" ca="1" si="745"/>
        <v>120</v>
      </c>
      <c r="F3664" s="1">
        <f t="shared" ca="1" si="746"/>
        <v>183</v>
      </c>
      <c r="G3664" s="1">
        <f t="shared" ca="1" si="747"/>
        <v>1970</v>
      </c>
      <c r="H3664" s="1" t="str">
        <f ca="1">IFERROR(INDEX(Varmeinstallation!B:B,MATCH(INDIRECT($A$1&amp;"L"&amp;A3664)*1,Varmeinstallation!A:A,0)),"Ingen varmeinstallationer")</f>
        <v>Centralvarme fra eget anlæg, et-kammer fyr</v>
      </c>
      <c r="I3664" s="1" t="str">
        <f ca="1">IFERROR(INDEX(Opvarmningsmiddel!B:B,MATCH(INDIRECT($A$1&amp;"M"&amp;A3664)*1,Opvarmningsmiddel!A:A,0)),"")</f>
        <v>Naturgas</v>
      </c>
      <c r="J3664" s="1">
        <f t="shared" ca="1" si="748"/>
        <v>0</v>
      </c>
      <c r="K3664" s="1" t="str">
        <f ca="1">IFERROR(INDEX(Relationstabel!$C$3:$K$10,MATCH(VALUE(INDIRECT($A$1&amp;"L"&amp;A3664)),Relationstabel!$A$3:$A$10,0),MATCH(IFERROR(VALUE(INDIRECT($A$1&amp;"M"&amp;A3664)),0),Relationstabel!$C$1:$K$1,0)),"Ingen varmeinstallationer")</f>
        <v>Naturgas</v>
      </c>
      <c r="L3664" s="1" t="str">
        <f ca="1">INDEX(Anvendelseskode!B:B,MATCH($E3664,Anvendelseskode!$A:$A,0))</f>
        <v>Fritliggende enfamilieshus (parcelhus)</v>
      </c>
      <c r="M3664" s="1" t="str">
        <f ca="1">INDEX(Anvendelseskode!C:C,MATCH($E3664,Anvendelseskode!$A:$A,0))</f>
        <v>Parcelhuse</v>
      </c>
      <c r="N3664" s="1" t="str">
        <f ca="1">INDEX(Anvendelseskode!D:D,MATCH($E3664,Anvendelseskode!$A:$A,0))</f>
        <v>Private husholdninger</v>
      </c>
      <c r="O3664" s="1" t="str">
        <f ca="1">IFERROR(INDEX(SBi!$2:$2,MATCH(G3664,SBi!$1:$1,1)),SBi!$K$2)</f>
        <v>1961-1972</v>
      </c>
      <c r="P3664" s="1">
        <f ca="1">IFERROR(INDEX(SBi!$C$3:$K$28,MATCH(E3664,SBi!$B$3:$B$28,0),MATCH(O3664,SBi!$C$2:$K$2,0)),0)</f>
        <v>134.30000000000001</v>
      </c>
      <c r="Q3664" s="19">
        <f t="shared" ca="1" si="749"/>
        <v>24.576900000000002</v>
      </c>
      <c r="R3664" s="19" t="str">
        <f ca="1">IFERROR(INDEX(VpD!$2:$2,MATCH(G3664,VpD!$1:$1,1)),VpD!$I$2)</f>
        <v>1961-1972</v>
      </c>
      <c r="S3664" s="1">
        <f ca="1">IFERROR(INDEX(VpD!$C$3:$I$27,MATCH(E3664,VpD!$B$3:$B$27,0),MATCH(R3664,VpD!$C$2:$I$2,0)),0)</f>
        <v>143</v>
      </c>
      <c r="T3664" s="19">
        <f t="shared" ca="1" si="750"/>
        <v>26.169</v>
      </c>
      <c r="U3664" s="14" t="str">
        <f t="shared" ca="1" si="751"/>
        <v xml:space="preserve">713981.18 </v>
      </c>
      <c r="V3664" s="14" t="str">
        <f t="shared" ca="1" si="752"/>
        <v>6169044.77</v>
      </c>
      <c r="W3664" s="14" t="str">
        <f t="shared" ca="1" si="753"/>
        <v>POINT(713981.18 6169044.77)</v>
      </c>
      <c r="X3664" s="14" t="str">
        <f>IFERROR(INDEX(BygningOmraade!B:B,MATCH(A3664,BygningOmraade!A:A,0)),"")</f>
        <v/>
      </c>
    </row>
    <row r="3665" spans="1:24" s="14" customFormat="1" x14ac:dyDescent="0.25">
      <c r="A3665" s="14">
        <f t="shared" si="741"/>
        <v>3665</v>
      </c>
      <c r="B3665" s="14" t="str">
        <f t="shared" ca="1" si="742"/>
        <v>d8b8f93d-e28d-4654-be97-dafead721ad8</v>
      </c>
      <c r="C3665" s="14" t="str">
        <f t="shared" ca="1" si="743"/>
        <v>0a3f507e-1528-32b8-e044-0003ba298018</v>
      </c>
      <c r="D3665" s="14">
        <f t="shared" ca="1" si="744"/>
        <v>994807</v>
      </c>
      <c r="E3665" s="1">
        <f t="shared" ca="1" si="745"/>
        <v>130</v>
      </c>
      <c r="F3665" s="1">
        <f t="shared" ca="1" si="746"/>
        <v>104</v>
      </c>
      <c r="G3665" s="1">
        <f t="shared" ca="1" si="747"/>
        <v>1993</v>
      </c>
      <c r="H3665" s="1" t="str">
        <f ca="1">IFERROR(INDEX(Varmeinstallation!B:B,MATCH(INDIRECT($A$1&amp;"L"&amp;A3665)*1,Varmeinstallation!A:A,0)),"Ingen varmeinstallationer")</f>
        <v>Fjernvarme/blokvarme (radiatorsystemer eller varmluftanlæg)</v>
      </c>
      <c r="I3665" s="1" t="str">
        <f ca="1">IFERROR(INDEX(Opvarmningsmiddel!B:B,MATCH(INDIRECT($A$1&amp;"M"&amp;A3665)*1,Opvarmningsmiddel!A:A,0)),"")</f>
        <v/>
      </c>
      <c r="J3665" s="1">
        <f t="shared" ca="1" si="748"/>
        <v>0</v>
      </c>
      <c r="K3665" s="1" t="str">
        <f ca="1">IFERROR(INDEX(Relationstabel!$C$3:$K$10,MATCH(VALUE(INDIRECT($A$1&amp;"L"&amp;A3665)),Relationstabel!$A$3:$A$10,0),MATCH(IFERROR(VALUE(INDIRECT($A$1&amp;"M"&amp;A3665)),0),Relationstabel!$C$1:$K$1,0)),"Ingen varmeinstallationer")</f>
        <v>Fjernvarme/ Blokvarme</v>
      </c>
      <c r="L3665" s="1" t="str">
        <f ca="1">INDEX(Anvendelseskode!B:B,MATCH($E3665,Anvendelseskode!$A:$A,0))</f>
        <v>Række-, kæde-, dobbelthus (lodret adskillelse mellem enhederne)</v>
      </c>
      <c r="M3665" s="1" t="str">
        <f ca="1">INDEX(Anvendelseskode!C:C,MATCH($E3665,Anvendelseskode!$A:$A,0))</f>
        <v>Række-, kæde og dobbelthuse</v>
      </c>
      <c r="N3665" s="1" t="str">
        <f ca="1">INDEX(Anvendelseskode!D:D,MATCH($E3665,Anvendelseskode!$A:$A,0))</f>
        <v>Private husholdninger</v>
      </c>
      <c r="O3665" s="1" t="str">
        <f ca="1">IFERROR(INDEX(SBi!$2:$2,MATCH(G3665,SBi!$1:$1,1)),SBi!$K$2)</f>
        <v>1979-1998</v>
      </c>
      <c r="P3665" s="1">
        <f ca="1">IFERROR(INDEX(SBi!$C$3:$K$28,MATCH(E3665,SBi!$B$3:$B$28,0),MATCH(O3665,SBi!$C$2:$K$2,0)),0)</f>
        <v>96.8</v>
      </c>
      <c r="Q3665" s="19">
        <f t="shared" ca="1" si="749"/>
        <v>10.0672</v>
      </c>
      <c r="R3665" s="19" t="str">
        <f ca="1">IFERROR(INDEX(VpD!$2:$2,MATCH(G3665,VpD!$1:$1,1)),VpD!$I$2)</f>
        <v>1979-1998</v>
      </c>
      <c r="S3665" s="1">
        <f ca="1">IFERROR(INDEX(VpD!$C$3:$I$27,MATCH(E3665,VpD!$B$3:$B$27,0),MATCH(R3665,VpD!$C$2:$I$2,0)),0)</f>
        <v>74</v>
      </c>
      <c r="T3665" s="19">
        <f t="shared" ca="1" si="750"/>
        <v>7.6959999999999997</v>
      </c>
      <c r="U3665" s="14" t="str">
        <f t="shared" ca="1" si="751"/>
        <v xml:space="preserve">711590.31 </v>
      </c>
      <c r="V3665" s="14" t="str">
        <f t="shared" ca="1" si="752"/>
        <v>6172434.8</v>
      </c>
      <c r="W3665" s="14" t="str">
        <f t="shared" ca="1" si="753"/>
        <v>POINT(711590.31 6172434.8)</v>
      </c>
      <c r="X3665" s="14" t="str">
        <f>IFERROR(INDEX(BygningOmraade!B:B,MATCH(A3665,BygningOmraade!A:A,0)),"")</f>
        <v/>
      </c>
    </row>
    <row r="3666" spans="1:24" s="14" customFormat="1" x14ac:dyDescent="0.25">
      <c r="A3666" s="14">
        <f t="shared" si="741"/>
        <v>3666</v>
      </c>
      <c r="B3666" s="14" t="str">
        <f t="shared" ca="1" si="742"/>
        <v>d8bdbce3-3f75-4c1e-a018-067ab64abfc0</v>
      </c>
      <c r="C3666" s="14" t="str">
        <f t="shared" ca="1" si="743"/>
        <v>0a3f507e-1ed1-32b8-e044-0003ba298018</v>
      </c>
      <c r="D3666" s="14">
        <f t="shared" ca="1" si="744"/>
        <v>995103</v>
      </c>
      <c r="E3666" s="1">
        <f t="shared" ca="1" si="745"/>
        <v>130</v>
      </c>
      <c r="F3666" s="1">
        <f t="shared" ca="1" si="746"/>
        <v>110</v>
      </c>
      <c r="G3666" s="1">
        <f t="shared" ca="1" si="747"/>
        <v>1973</v>
      </c>
      <c r="H3666" s="1" t="str">
        <f ca="1">IFERROR(INDEX(Varmeinstallation!B:B,MATCH(INDIRECT($A$1&amp;"L"&amp;A3666)*1,Varmeinstallation!A:A,0)),"Ingen varmeinstallationer")</f>
        <v>Fjernvarme/blokvarme (radiatorsystemer eller varmluftanlæg)</v>
      </c>
      <c r="I3666" s="1" t="str">
        <f ca="1">IFERROR(INDEX(Opvarmningsmiddel!B:B,MATCH(INDIRECT($A$1&amp;"M"&amp;A3666)*1,Opvarmningsmiddel!A:A,0)),"")</f>
        <v/>
      </c>
      <c r="J3666" s="1">
        <f t="shared" ca="1" si="748"/>
        <v>0</v>
      </c>
      <c r="K3666" s="1" t="str">
        <f ca="1">IFERROR(INDEX(Relationstabel!$C$3:$K$10,MATCH(VALUE(INDIRECT($A$1&amp;"L"&amp;A3666)),Relationstabel!$A$3:$A$10,0),MATCH(IFERROR(VALUE(INDIRECT($A$1&amp;"M"&amp;A3666)),0),Relationstabel!$C$1:$K$1,0)),"Ingen varmeinstallationer")</f>
        <v>Fjernvarme/ Blokvarme</v>
      </c>
      <c r="L3666" s="1" t="str">
        <f ca="1">INDEX(Anvendelseskode!B:B,MATCH($E3666,Anvendelseskode!$A:$A,0))</f>
        <v>Række-, kæde-, dobbelthus (lodret adskillelse mellem enhederne)</v>
      </c>
      <c r="M3666" s="1" t="str">
        <f ca="1">INDEX(Anvendelseskode!C:C,MATCH($E3666,Anvendelseskode!$A:$A,0))</f>
        <v>Række-, kæde og dobbelthuse</v>
      </c>
      <c r="N3666" s="1" t="str">
        <f ca="1">INDEX(Anvendelseskode!D:D,MATCH($E3666,Anvendelseskode!$A:$A,0))</f>
        <v>Private husholdninger</v>
      </c>
      <c r="O3666" s="1" t="str">
        <f ca="1">IFERROR(INDEX(SBi!$2:$2,MATCH(G3666,SBi!$1:$1,1)),SBi!$K$2)</f>
        <v>1973-1978</v>
      </c>
      <c r="P3666" s="1">
        <f ca="1">IFERROR(INDEX(SBi!$C$3:$K$28,MATCH(E3666,SBi!$B$3:$B$28,0),MATCH(O3666,SBi!$C$2:$K$2,0)),0)</f>
        <v>112.6</v>
      </c>
      <c r="Q3666" s="19">
        <f t="shared" ca="1" si="749"/>
        <v>12.385999999999999</v>
      </c>
      <c r="R3666" s="19" t="str">
        <f ca="1">IFERROR(INDEX(VpD!$2:$2,MATCH(G3666,VpD!$1:$1,1)),VpD!$I$2)</f>
        <v>1973-1978</v>
      </c>
      <c r="S3666" s="1">
        <f ca="1">IFERROR(INDEX(VpD!$C$3:$I$27,MATCH(E3666,VpD!$B$3:$B$27,0),MATCH(R3666,VpD!$C$2:$I$2,0)),0)</f>
        <v>98</v>
      </c>
      <c r="T3666" s="19">
        <f t="shared" ca="1" si="750"/>
        <v>10.78</v>
      </c>
      <c r="U3666" s="14" t="str">
        <f t="shared" ca="1" si="751"/>
        <v xml:space="preserve">711671.05 </v>
      </c>
      <c r="V3666" s="14" t="str">
        <f t="shared" ca="1" si="752"/>
        <v>6172068.53</v>
      </c>
      <c r="W3666" s="14" t="str">
        <f t="shared" ca="1" si="753"/>
        <v>POINT(711671.05 6172068.53)</v>
      </c>
      <c r="X3666" s="14" t="str">
        <f>IFERROR(INDEX(BygningOmraade!B:B,MATCH(A3666,BygningOmraade!A:A,0)),"")</f>
        <v/>
      </c>
    </row>
    <row r="3667" spans="1:24" s="14" customFormat="1" x14ac:dyDescent="0.25">
      <c r="A3667" s="14">
        <f t="shared" si="741"/>
        <v>3667</v>
      </c>
      <c r="B3667" s="14" t="str">
        <f t="shared" ca="1" si="742"/>
        <v>d8d64b62-3817-4bfb-8f25-4eb2db97f08c</v>
      </c>
      <c r="C3667" s="14" t="str">
        <f t="shared" ca="1" si="743"/>
        <v>0a3f507e-2210-32b8-e044-0003ba298018</v>
      </c>
      <c r="D3667" s="14">
        <f t="shared" ca="1" si="744"/>
        <v>995925</v>
      </c>
      <c r="E3667" s="1">
        <f t="shared" ca="1" si="745"/>
        <v>120</v>
      </c>
      <c r="F3667" s="1">
        <f t="shared" ca="1" si="746"/>
        <v>133</v>
      </c>
      <c r="G3667" s="1">
        <f t="shared" ca="1" si="747"/>
        <v>1973</v>
      </c>
      <c r="H3667" s="1" t="str">
        <f ca="1">IFERROR(INDEX(Varmeinstallation!B:B,MATCH(INDIRECT($A$1&amp;"L"&amp;A3667)*1,Varmeinstallation!A:A,0)),"Ingen varmeinstallationer")</f>
        <v>Centralvarme fra eget anlæg, et-kammer fyr</v>
      </c>
      <c r="I3667" s="1" t="str">
        <f ca="1">IFERROR(INDEX(Opvarmningsmiddel!B:B,MATCH(INDIRECT($A$1&amp;"M"&amp;A3667)*1,Opvarmningsmiddel!A:A,0)),"")</f>
        <v>Naturgas</v>
      </c>
      <c r="J3667" s="1">
        <f t="shared" ca="1" si="748"/>
        <v>2</v>
      </c>
      <c r="K3667" s="1" t="str">
        <f ca="1">IFERROR(INDEX(Relationstabel!$C$3:$K$10,MATCH(VALUE(INDIRECT($A$1&amp;"L"&amp;A3667)),Relationstabel!$A$3:$A$10,0),MATCH(IFERROR(VALUE(INDIRECT($A$1&amp;"M"&amp;A3667)),0),Relationstabel!$C$1:$K$1,0)),"Ingen varmeinstallationer")</f>
        <v>Naturgas</v>
      </c>
      <c r="L3667" s="1" t="str">
        <f ca="1">INDEX(Anvendelseskode!B:B,MATCH($E3667,Anvendelseskode!$A:$A,0))</f>
        <v>Fritliggende enfamilieshus (parcelhus)</v>
      </c>
      <c r="M3667" s="1" t="str">
        <f ca="1">INDEX(Anvendelseskode!C:C,MATCH($E3667,Anvendelseskode!$A:$A,0))</f>
        <v>Parcelhuse</v>
      </c>
      <c r="N3667" s="1" t="str">
        <f ca="1">INDEX(Anvendelseskode!D:D,MATCH($E3667,Anvendelseskode!$A:$A,0))</f>
        <v>Private husholdninger</v>
      </c>
      <c r="O3667" s="1" t="str">
        <f ca="1">IFERROR(INDEX(SBi!$2:$2,MATCH(G3667,SBi!$1:$1,1)),SBi!$K$2)</f>
        <v>1973-1978</v>
      </c>
      <c r="P3667" s="1">
        <f ca="1">IFERROR(INDEX(SBi!$C$3:$K$28,MATCH(E3667,SBi!$B$3:$B$28,0),MATCH(O3667,SBi!$C$2:$K$2,0)),0)</f>
        <v>119.8</v>
      </c>
      <c r="Q3667" s="19">
        <f t="shared" ca="1" si="749"/>
        <v>15.933399999999999</v>
      </c>
      <c r="R3667" s="19" t="str">
        <f ca="1">IFERROR(INDEX(VpD!$2:$2,MATCH(G3667,VpD!$1:$1,1)),VpD!$I$2)</f>
        <v>1973-1978</v>
      </c>
      <c r="S3667" s="1">
        <f ca="1">IFERROR(INDEX(VpD!$C$3:$I$27,MATCH(E3667,VpD!$B$3:$B$27,0),MATCH(R3667,VpD!$C$2:$I$2,0)),0)</f>
        <v>117</v>
      </c>
      <c r="T3667" s="19">
        <f t="shared" ca="1" si="750"/>
        <v>15.561</v>
      </c>
      <c r="U3667" s="14" t="str">
        <f t="shared" ca="1" si="751"/>
        <v xml:space="preserve">712780.47 </v>
      </c>
      <c r="V3667" s="14" t="str">
        <f t="shared" ca="1" si="752"/>
        <v>6169256.74</v>
      </c>
      <c r="W3667" s="14" t="str">
        <f t="shared" ca="1" si="753"/>
        <v>POINT(712780.47 6169256.74)</v>
      </c>
      <c r="X3667" s="14" t="str">
        <f>IFERROR(INDEX(BygningOmraade!B:B,MATCH(A3667,BygningOmraade!A:A,0)),"")</f>
        <v/>
      </c>
    </row>
    <row r="3668" spans="1:24" s="14" customFormat="1" x14ac:dyDescent="0.25">
      <c r="A3668" s="14">
        <f t="shared" si="741"/>
        <v>3668</v>
      </c>
      <c r="B3668" s="14" t="str">
        <f t="shared" ca="1" si="742"/>
        <v>d8d9902c-631c-452f-8952-38877916d66e</v>
      </c>
      <c r="C3668" s="14" t="str">
        <f t="shared" ca="1" si="743"/>
        <v>0a3f507e-227e-32b8-e044-0003ba298018</v>
      </c>
      <c r="D3668" s="14">
        <f t="shared" ca="1" si="744"/>
        <v>995330</v>
      </c>
      <c r="E3668" s="1">
        <f t="shared" ca="1" si="745"/>
        <v>120</v>
      </c>
      <c r="F3668" s="1">
        <f t="shared" ca="1" si="746"/>
        <v>184</v>
      </c>
      <c r="G3668" s="1">
        <f t="shared" ca="1" si="747"/>
        <v>1991</v>
      </c>
      <c r="H3668" s="1" t="str">
        <f ca="1">IFERROR(INDEX(Varmeinstallation!B:B,MATCH(INDIRECT($A$1&amp;"L"&amp;A3668)*1,Varmeinstallation!A:A,0)),"Ingen varmeinstallationer")</f>
        <v>Centralvarme fra eget anlæg, et-kammer fyr</v>
      </c>
      <c r="I3668" s="1" t="str">
        <f ca="1">IFERROR(INDEX(Opvarmningsmiddel!B:B,MATCH(INDIRECT($A$1&amp;"M"&amp;A3668)*1,Opvarmningsmiddel!A:A,0)),"")</f>
        <v>Naturgas</v>
      </c>
      <c r="J3668" s="1">
        <f t="shared" ca="1" si="748"/>
        <v>2</v>
      </c>
      <c r="K3668" s="1" t="str">
        <f ca="1">IFERROR(INDEX(Relationstabel!$C$3:$K$10,MATCH(VALUE(INDIRECT($A$1&amp;"L"&amp;A3668)),Relationstabel!$A$3:$A$10,0),MATCH(IFERROR(VALUE(INDIRECT($A$1&amp;"M"&amp;A3668)),0),Relationstabel!$C$1:$K$1,0)),"Ingen varmeinstallationer")</f>
        <v>Naturgas</v>
      </c>
      <c r="L3668" s="1" t="str">
        <f ca="1">INDEX(Anvendelseskode!B:B,MATCH($E3668,Anvendelseskode!$A:$A,0))</f>
        <v>Fritliggende enfamilieshus (parcelhus)</v>
      </c>
      <c r="M3668" s="1" t="str">
        <f ca="1">INDEX(Anvendelseskode!C:C,MATCH($E3668,Anvendelseskode!$A:$A,0))</f>
        <v>Parcelhuse</v>
      </c>
      <c r="N3668" s="1" t="str">
        <f ca="1">INDEX(Anvendelseskode!D:D,MATCH($E3668,Anvendelseskode!$A:$A,0))</f>
        <v>Private husholdninger</v>
      </c>
      <c r="O3668" s="1" t="str">
        <f ca="1">IFERROR(INDEX(SBi!$2:$2,MATCH(G3668,SBi!$1:$1,1)),SBi!$K$2)</f>
        <v>1979-1998</v>
      </c>
      <c r="P3668" s="1">
        <f ca="1">IFERROR(INDEX(SBi!$C$3:$K$28,MATCH(E3668,SBi!$B$3:$B$28,0),MATCH(O3668,SBi!$C$2:$K$2,0)),0)</f>
        <v>105.4</v>
      </c>
      <c r="Q3668" s="19">
        <f t="shared" ca="1" si="749"/>
        <v>19.393600000000003</v>
      </c>
      <c r="R3668" s="19" t="str">
        <f ca="1">IFERROR(INDEX(VpD!$2:$2,MATCH(G3668,VpD!$1:$1,1)),VpD!$I$2)</f>
        <v>1979-1998</v>
      </c>
      <c r="S3668" s="1">
        <f ca="1">IFERROR(INDEX(VpD!$C$3:$I$27,MATCH(E3668,VpD!$B$3:$B$27,0),MATCH(R3668,VpD!$C$2:$I$2,0)),0)</f>
        <v>90</v>
      </c>
      <c r="T3668" s="19">
        <f t="shared" ca="1" si="750"/>
        <v>16.559999999999999</v>
      </c>
      <c r="U3668" s="14" t="str">
        <f t="shared" ca="1" si="751"/>
        <v xml:space="preserve">711797.94 </v>
      </c>
      <c r="V3668" s="14" t="str">
        <f t="shared" ca="1" si="752"/>
        <v>6171833.16</v>
      </c>
      <c r="W3668" s="14" t="str">
        <f t="shared" ca="1" si="753"/>
        <v>POINT(711797.94 6171833.16)</v>
      </c>
      <c r="X3668" s="14" t="str">
        <f>IFERROR(INDEX(BygningOmraade!B:B,MATCH(A3668,BygningOmraade!A:A,0)),"")</f>
        <v/>
      </c>
    </row>
    <row r="3669" spans="1:24" s="14" customFormat="1" x14ac:dyDescent="0.25">
      <c r="A3669" s="14">
        <f t="shared" si="741"/>
        <v>3669</v>
      </c>
      <c r="B3669" s="14" t="str">
        <f t="shared" ca="1" si="742"/>
        <v>d8e32d79-2174-48b4-8d28-0a1ac6e0dbd8</v>
      </c>
      <c r="C3669" s="14" t="str">
        <f t="shared" ca="1" si="743"/>
        <v>0a3f507e-1c1b-32b8-e044-0003ba298018</v>
      </c>
      <c r="D3669" s="14">
        <f t="shared" ca="1" si="744"/>
        <v>997442</v>
      </c>
      <c r="E3669" s="1">
        <f t="shared" ca="1" si="745"/>
        <v>120</v>
      </c>
      <c r="F3669" s="1">
        <f t="shared" ca="1" si="746"/>
        <v>183</v>
      </c>
      <c r="G3669" s="1">
        <f t="shared" ca="1" si="747"/>
        <v>2014</v>
      </c>
      <c r="H3669" s="1" t="str">
        <f ca="1">IFERROR(INDEX(Varmeinstallation!B:B,MATCH(INDIRECT($A$1&amp;"L"&amp;A3669)*1,Varmeinstallation!A:A,0)),"Ingen varmeinstallationer")</f>
        <v>Varmepumpe</v>
      </c>
      <c r="I3669" s="1" t="str">
        <f ca="1">IFERROR(INDEX(Opvarmningsmiddel!B:B,MATCH(INDIRECT($A$1&amp;"M"&amp;A3669)*1,Opvarmningsmiddel!A:A,0)),"")</f>
        <v>Elektricitet</v>
      </c>
      <c r="J3669" s="1">
        <f t="shared" ca="1" si="748"/>
        <v>0</v>
      </c>
      <c r="K3669" s="1" t="str">
        <f ca="1">IFERROR(INDEX(Relationstabel!$C$3:$K$10,MATCH(VALUE(INDIRECT($A$1&amp;"L"&amp;A3669)),Relationstabel!$A$3:$A$10,0),MATCH(IFERROR(VALUE(INDIRECT($A$1&amp;"M"&amp;A3669)),0),Relationstabel!$C$1:$K$1,0)),"Ingen varmeinstallationer")</f>
        <v>Varmepumpe</v>
      </c>
      <c r="L3669" s="1" t="str">
        <f ca="1">INDEX(Anvendelseskode!B:B,MATCH($E3669,Anvendelseskode!$A:$A,0))</f>
        <v>Fritliggende enfamilieshus (parcelhus)</v>
      </c>
      <c r="M3669" s="1" t="str">
        <f ca="1">INDEX(Anvendelseskode!C:C,MATCH($E3669,Anvendelseskode!$A:$A,0))</f>
        <v>Parcelhuse</v>
      </c>
      <c r="N3669" s="1" t="str">
        <f ca="1">INDEX(Anvendelseskode!D:D,MATCH($E3669,Anvendelseskode!$A:$A,0))</f>
        <v>Private husholdninger</v>
      </c>
      <c r="O3669" s="1" t="str">
        <f ca="1">IFERROR(INDEX(SBi!$2:$2,MATCH(G3669,SBi!$1:$1,1)),SBi!$K$2)</f>
        <v>Efter 2006</v>
      </c>
      <c r="P3669" s="1">
        <f ca="1">IFERROR(INDEX(SBi!$C$3:$K$28,MATCH(E3669,SBi!$B$3:$B$28,0),MATCH(O3669,SBi!$C$2:$K$2,0)),0)</f>
        <v>67.3</v>
      </c>
      <c r="Q3669" s="19">
        <f t="shared" ca="1" si="749"/>
        <v>12.315899999999999</v>
      </c>
      <c r="R3669" s="19" t="str">
        <f ca="1">IFERROR(INDEX(VpD!$2:$2,MATCH(G3669,VpD!$1:$1,1)),VpD!$I$2)</f>
        <v>&gt;1998</v>
      </c>
      <c r="S3669" s="1">
        <f ca="1">IFERROR(INDEX(VpD!$C$3:$I$27,MATCH(E3669,VpD!$B$3:$B$27,0),MATCH(R3669,VpD!$C$2:$I$2,0)),0)</f>
        <v>72</v>
      </c>
      <c r="T3669" s="19">
        <f t="shared" ca="1" si="750"/>
        <v>13.176</v>
      </c>
      <c r="U3669" s="14" t="str">
        <f t="shared" ca="1" si="751"/>
        <v xml:space="preserve">713980.63 </v>
      </c>
      <c r="V3669" s="14" t="str">
        <f t="shared" ca="1" si="752"/>
        <v>6169316.27</v>
      </c>
      <c r="W3669" s="14" t="str">
        <f t="shared" ca="1" si="753"/>
        <v>POINT(713980.63 6169316.27)</v>
      </c>
      <c r="X3669" s="14" t="str">
        <f>IFERROR(INDEX(BygningOmraade!B:B,MATCH(A3669,BygningOmraade!A:A,0)),"")</f>
        <v/>
      </c>
    </row>
    <row r="3670" spans="1:24" s="14" customFormat="1" x14ac:dyDescent="0.25">
      <c r="A3670" s="14">
        <f t="shared" si="741"/>
        <v>3670</v>
      </c>
      <c r="B3670" s="14" t="str">
        <f t="shared" ca="1" si="742"/>
        <v>d8eafc63-aec0-48fa-b30c-7831bd7d4edc</v>
      </c>
      <c r="C3670" s="14" t="str">
        <f t="shared" ca="1" si="743"/>
        <v>0a3f507e-1d7c-32b8-e044-0003ba298018</v>
      </c>
      <c r="D3670" s="14">
        <f t="shared" ca="1" si="744"/>
        <v>2516395</v>
      </c>
      <c r="E3670" s="1">
        <f t="shared" ca="1" si="745"/>
        <v>120</v>
      </c>
      <c r="F3670" s="1">
        <f t="shared" ca="1" si="746"/>
        <v>114</v>
      </c>
      <c r="G3670" s="1">
        <f t="shared" ca="1" si="747"/>
        <v>1999</v>
      </c>
      <c r="H3670" s="1" t="str">
        <f ca="1">IFERROR(INDEX(Varmeinstallation!B:B,MATCH(INDIRECT($A$1&amp;"L"&amp;A3670)*1,Varmeinstallation!A:A,0)),"Ingen varmeinstallationer")</f>
        <v>Fjernvarme/blokvarme (radiatorsystemer eller varmluftanlæg)</v>
      </c>
      <c r="I3670" s="1" t="str">
        <f ca="1">IFERROR(INDEX(Opvarmningsmiddel!B:B,MATCH(INDIRECT($A$1&amp;"M"&amp;A3670)*1,Opvarmningsmiddel!A:A,0)),"")</f>
        <v/>
      </c>
      <c r="J3670" s="1">
        <f t="shared" ca="1" si="748"/>
        <v>0</v>
      </c>
      <c r="K3670" s="1" t="str">
        <f ca="1">IFERROR(INDEX(Relationstabel!$C$3:$K$10,MATCH(VALUE(INDIRECT($A$1&amp;"L"&amp;A3670)),Relationstabel!$A$3:$A$10,0),MATCH(IFERROR(VALUE(INDIRECT($A$1&amp;"M"&amp;A3670)),0),Relationstabel!$C$1:$K$1,0)),"Ingen varmeinstallationer")</f>
        <v>Fjernvarme/ Blokvarme</v>
      </c>
      <c r="L3670" s="1" t="str">
        <f ca="1">INDEX(Anvendelseskode!B:B,MATCH($E3670,Anvendelseskode!$A:$A,0))</f>
        <v>Fritliggende enfamilieshus (parcelhus)</v>
      </c>
      <c r="M3670" s="1" t="str">
        <f ca="1">INDEX(Anvendelseskode!C:C,MATCH($E3670,Anvendelseskode!$A:$A,0))</f>
        <v>Parcelhuse</v>
      </c>
      <c r="N3670" s="1" t="str">
        <f ca="1">INDEX(Anvendelseskode!D:D,MATCH($E3670,Anvendelseskode!$A:$A,0))</f>
        <v>Private husholdninger</v>
      </c>
      <c r="O3670" s="1" t="str">
        <f ca="1">IFERROR(INDEX(SBi!$2:$2,MATCH(G3670,SBi!$1:$1,1)),SBi!$K$2)</f>
        <v>1999-2006</v>
      </c>
      <c r="P3670" s="1">
        <f ca="1">IFERROR(INDEX(SBi!$C$3:$K$28,MATCH(E3670,SBi!$B$3:$B$28,0),MATCH(O3670,SBi!$C$2:$K$2,0)),0)</f>
        <v>83.9</v>
      </c>
      <c r="Q3670" s="19">
        <f t="shared" ca="1" si="749"/>
        <v>9.5646000000000004</v>
      </c>
      <c r="R3670" s="19" t="str">
        <f ca="1">IFERROR(INDEX(VpD!$2:$2,MATCH(G3670,VpD!$1:$1,1)),VpD!$I$2)</f>
        <v>&gt;1998</v>
      </c>
      <c r="S3670" s="1">
        <f ca="1">IFERROR(INDEX(VpD!$C$3:$I$27,MATCH(E3670,VpD!$B$3:$B$27,0),MATCH(R3670,VpD!$C$2:$I$2,0)),0)</f>
        <v>72</v>
      </c>
      <c r="T3670" s="19">
        <f t="shared" ca="1" si="750"/>
        <v>8.2080000000000002</v>
      </c>
      <c r="U3670" s="14" t="str">
        <f t="shared" ca="1" si="751"/>
        <v xml:space="preserve">711624.95 </v>
      </c>
      <c r="V3670" s="14" t="str">
        <f t="shared" ca="1" si="752"/>
        <v>6172699.8</v>
      </c>
      <c r="W3670" s="14" t="str">
        <f t="shared" ca="1" si="753"/>
        <v>POINT(711624.95 6172699.8)</v>
      </c>
      <c r="X3670" s="14" t="str">
        <f>IFERROR(INDEX(BygningOmraade!B:B,MATCH(A3670,BygningOmraade!A:A,0)),"")</f>
        <v/>
      </c>
    </row>
    <row r="3671" spans="1:24" s="14" customFormat="1" x14ac:dyDescent="0.25">
      <c r="A3671" s="14">
        <f t="shared" si="741"/>
        <v>3671</v>
      </c>
      <c r="B3671" s="14" t="str">
        <f t="shared" ca="1" si="742"/>
        <v>d8fdd2cc-d3d6-4445-b93d-df9403a67053</v>
      </c>
      <c r="C3671" s="14" t="str">
        <f t="shared" ca="1" si="743"/>
        <v>0a3f507e-2025-32b8-e044-0003ba298018</v>
      </c>
      <c r="D3671" s="14">
        <f t="shared" ca="1" si="744"/>
        <v>993767</v>
      </c>
      <c r="E3671" s="1">
        <f t="shared" ca="1" si="745"/>
        <v>120</v>
      </c>
      <c r="F3671" s="1">
        <f t="shared" ca="1" si="746"/>
        <v>109</v>
      </c>
      <c r="G3671" s="1">
        <f t="shared" ca="1" si="747"/>
        <v>1973</v>
      </c>
      <c r="H3671" s="1" t="str">
        <f ca="1">IFERROR(INDEX(Varmeinstallation!B:B,MATCH(INDIRECT($A$1&amp;"L"&amp;A3671)*1,Varmeinstallation!A:A,0)),"Ingen varmeinstallationer")</f>
        <v>Centralvarme fra eget anlæg, et-kammer fyr</v>
      </c>
      <c r="I3671" s="1" t="str">
        <f ca="1">IFERROR(INDEX(Opvarmningsmiddel!B:B,MATCH(INDIRECT($A$1&amp;"M"&amp;A3671)*1,Opvarmningsmiddel!A:A,0)),"")</f>
        <v>Naturgas</v>
      </c>
      <c r="J3671" s="1">
        <f t="shared" ca="1" si="748"/>
        <v>0</v>
      </c>
      <c r="K3671" s="1" t="str">
        <f ca="1">IFERROR(INDEX(Relationstabel!$C$3:$K$10,MATCH(VALUE(INDIRECT($A$1&amp;"L"&amp;A3671)),Relationstabel!$A$3:$A$10,0),MATCH(IFERROR(VALUE(INDIRECT($A$1&amp;"M"&amp;A3671)),0),Relationstabel!$C$1:$K$1,0)),"Ingen varmeinstallationer")</f>
        <v>Naturgas</v>
      </c>
      <c r="L3671" s="1" t="str">
        <f ca="1">INDEX(Anvendelseskode!B:B,MATCH($E3671,Anvendelseskode!$A:$A,0))</f>
        <v>Fritliggende enfamilieshus (parcelhus)</v>
      </c>
      <c r="M3671" s="1" t="str">
        <f ca="1">INDEX(Anvendelseskode!C:C,MATCH($E3671,Anvendelseskode!$A:$A,0))</f>
        <v>Parcelhuse</v>
      </c>
      <c r="N3671" s="1" t="str">
        <f ca="1">INDEX(Anvendelseskode!D:D,MATCH($E3671,Anvendelseskode!$A:$A,0))</f>
        <v>Private husholdninger</v>
      </c>
      <c r="O3671" s="1" t="str">
        <f ca="1">IFERROR(INDEX(SBi!$2:$2,MATCH(G3671,SBi!$1:$1,1)),SBi!$K$2)</f>
        <v>1973-1978</v>
      </c>
      <c r="P3671" s="1">
        <f ca="1">IFERROR(INDEX(SBi!$C$3:$K$28,MATCH(E3671,SBi!$B$3:$B$28,0),MATCH(O3671,SBi!$C$2:$K$2,0)),0)</f>
        <v>119.8</v>
      </c>
      <c r="Q3671" s="19">
        <f t="shared" ca="1" si="749"/>
        <v>13.058199999999999</v>
      </c>
      <c r="R3671" s="19" t="str">
        <f ca="1">IFERROR(INDEX(VpD!$2:$2,MATCH(G3671,VpD!$1:$1,1)),VpD!$I$2)</f>
        <v>1973-1978</v>
      </c>
      <c r="S3671" s="1">
        <f ca="1">IFERROR(INDEX(VpD!$C$3:$I$27,MATCH(E3671,VpD!$B$3:$B$27,0),MATCH(R3671,VpD!$C$2:$I$2,0)),0)</f>
        <v>117</v>
      </c>
      <c r="T3671" s="19">
        <f t="shared" ca="1" si="750"/>
        <v>12.753</v>
      </c>
      <c r="U3671" s="14" t="str">
        <f t="shared" ca="1" si="751"/>
        <v xml:space="preserve">710801.61 </v>
      </c>
      <c r="V3671" s="14" t="str">
        <f t="shared" ca="1" si="752"/>
        <v>6171830.11</v>
      </c>
      <c r="W3671" s="14" t="str">
        <f t="shared" ca="1" si="753"/>
        <v>POINT(710801.61 6171830.11)</v>
      </c>
      <c r="X3671" s="14" t="str">
        <f>IFERROR(INDEX(BygningOmraade!B:B,MATCH(A3671,BygningOmraade!A:A,0)),"")</f>
        <v/>
      </c>
    </row>
    <row r="3672" spans="1:24" s="14" customFormat="1" x14ac:dyDescent="0.25">
      <c r="A3672" s="14">
        <f t="shared" si="741"/>
        <v>3672</v>
      </c>
      <c r="B3672" s="14" t="str">
        <f t="shared" ca="1" si="742"/>
        <v>d903f4a2-3ba1-42ad-80e2-b3ce9ffd8b7a</v>
      </c>
      <c r="C3672" s="14" t="str">
        <f t="shared" ca="1" si="743"/>
        <v>0a3f507e-21ea-32b8-e044-0003ba298018</v>
      </c>
      <c r="D3672" s="14">
        <f t="shared" ca="1" si="744"/>
        <v>996569</v>
      </c>
      <c r="E3672" s="1">
        <f t="shared" ca="1" si="745"/>
        <v>120</v>
      </c>
      <c r="F3672" s="1">
        <f t="shared" ca="1" si="746"/>
        <v>147</v>
      </c>
      <c r="G3672" s="1">
        <f t="shared" ca="1" si="747"/>
        <v>1980</v>
      </c>
      <c r="H3672" s="1" t="str">
        <f ca="1">IFERROR(INDEX(Varmeinstallation!B:B,MATCH(INDIRECT($A$1&amp;"L"&amp;A3672)*1,Varmeinstallation!A:A,0)),"Ingen varmeinstallationer")</f>
        <v>Centralvarme fra eget anlæg, et-kammer fyr</v>
      </c>
      <c r="I3672" s="1" t="str">
        <f ca="1">IFERROR(INDEX(Opvarmningsmiddel!B:B,MATCH(INDIRECT($A$1&amp;"M"&amp;A3672)*1,Opvarmningsmiddel!A:A,0)),"")</f>
        <v>Naturgas</v>
      </c>
      <c r="J3672" s="1">
        <f t="shared" ca="1" si="748"/>
        <v>2</v>
      </c>
      <c r="K3672" s="1" t="str">
        <f ca="1">IFERROR(INDEX(Relationstabel!$C$3:$K$10,MATCH(VALUE(INDIRECT($A$1&amp;"L"&amp;A3672)),Relationstabel!$A$3:$A$10,0),MATCH(IFERROR(VALUE(INDIRECT($A$1&amp;"M"&amp;A3672)),0),Relationstabel!$C$1:$K$1,0)),"Ingen varmeinstallationer")</f>
        <v>Naturgas</v>
      </c>
      <c r="L3672" s="1" t="str">
        <f ca="1">INDEX(Anvendelseskode!B:B,MATCH($E3672,Anvendelseskode!$A:$A,0))</f>
        <v>Fritliggende enfamilieshus (parcelhus)</v>
      </c>
      <c r="M3672" s="1" t="str">
        <f ca="1">INDEX(Anvendelseskode!C:C,MATCH($E3672,Anvendelseskode!$A:$A,0))</f>
        <v>Parcelhuse</v>
      </c>
      <c r="N3672" s="1" t="str">
        <f ca="1">INDEX(Anvendelseskode!D:D,MATCH($E3672,Anvendelseskode!$A:$A,0))</f>
        <v>Private husholdninger</v>
      </c>
      <c r="O3672" s="1" t="str">
        <f ca="1">IFERROR(INDEX(SBi!$2:$2,MATCH(G3672,SBi!$1:$1,1)),SBi!$K$2)</f>
        <v>1979-1998</v>
      </c>
      <c r="P3672" s="1">
        <f ca="1">IFERROR(INDEX(SBi!$C$3:$K$28,MATCH(E3672,SBi!$B$3:$B$28,0),MATCH(O3672,SBi!$C$2:$K$2,0)),0)</f>
        <v>105.4</v>
      </c>
      <c r="Q3672" s="19">
        <f t="shared" ca="1" si="749"/>
        <v>15.4938</v>
      </c>
      <c r="R3672" s="19" t="str">
        <f ca="1">IFERROR(INDEX(VpD!$2:$2,MATCH(G3672,VpD!$1:$1,1)),VpD!$I$2)</f>
        <v>1979-1998</v>
      </c>
      <c r="S3672" s="1">
        <f ca="1">IFERROR(INDEX(VpD!$C$3:$I$27,MATCH(E3672,VpD!$B$3:$B$27,0),MATCH(R3672,VpD!$C$2:$I$2,0)),0)</f>
        <v>90</v>
      </c>
      <c r="T3672" s="19">
        <f t="shared" ca="1" si="750"/>
        <v>13.23</v>
      </c>
      <c r="U3672" s="14" t="str">
        <f t="shared" ca="1" si="751"/>
        <v xml:space="preserve">713195.74 </v>
      </c>
      <c r="V3672" s="14" t="str">
        <f t="shared" ca="1" si="752"/>
        <v>6168948.4</v>
      </c>
      <c r="W3672" s="14" t="str">
        <f t="shared" ca="1" si="753"/>
        <v>POINT(713195.74 6168948.4)</v>
      </c>
      <c r="X3672" s="14" t="str">
        <f>IFERROR(INDEX(BygningOmraade!B:B,MATCH(A3672,BygningOmraade!A:A,0)),"")</f>
        <v/>
      </c>
    </row>
    <row r="3673" spans="1:24" s="14" customFormat="1" x14ac:dyDescent="0.25">
      <c r="A3673" s="14">
        <f t="shared" si="741"/>
        <v>3673</v>
      </c>
      <c r="B3673" s="14" t="str">
        <f t="shared" ca="1" si="742"/>
        <v>d9122b93-4f53-4928-864f-761c28ef8f07</v>
      </c>
      <c r="C3673" s="14" t="str">
        <f t="shared" ca="1" si="743"/>
        <v>0a3f507e-1996-32b8-e044-0003ba298018</v>
      </c>
      <c r="D3673" s="14">
        <f t="shared" ca="1" si="744"/>
        <v>995152</v>
      </c>
      <c r="E3673" s="1">
        <f t="shared" ca="1" si="745"/>
        <v>130</v>
      </c>
      <c r="F3673" s="1">
        <f t="shared" ca="1" si="746"/>
        <v>101</v>
      </c>
      <c r="G3673" s="1">
        <f t="shared" ca="1" si="747"/>
        <v>1977</v>
      </c>
      <c r="H3673" s="1" t="str">
        <f ca="1">IFERROR(INDEX(Varmeinstallation!B:B,MATCH(INDIRECT($A$1&amp;"L"&amp;A3673)*1,Varmeinstallation!A:A,0)),"Ingen varmeinstallationer")</f>
        <v>Fjernvarme/blokvarme (radiatorsystemer eller varmluftanlæg)</v>
      </c>
      <c r="I3673" s="1" t="str">
        <f ca="1">IFERROR(INDEX(Opvarmningsmiddel!B:B,MATCH(INDIRECT($A$1&amp;"M"&amp;A3673)*1,Opvarmningsmiddel!A:A,0)),"")</f>
        <v/>
      </c>
      <c r="J3673" s="1">
        <f t="shared" ca="1" si="748"/>
        <v>0</v>
      </c>
      <c r="K3673" s="1" t="str">
        <f ca="1">IFERROR(INDEX(Relationstabel!$C$3:$K$10,MATCH(VALUE(INDIRECT($A$1&amp;"L"&amp;A3673)),Relationstabel!$A$3:$A$10,0),MATCH(IFERROR(VALUE(INDIRECT($A$1&amp;"M"&amp;A3673)),0),Relationstabel!$C$1:$K$1,0)),"Ingen varmeinstallationer")</f>
        <v>Fjernvarme/ Blokvarme</v>
      </c>
      <c r="L3673" s="1" t="str">
        <f ca="1">INDEX(Anvendelseskode!B:B,MATCH($E3673,Anvendelseskode!$A:$A,0))</f>
        <v>Række-, kæde-, dobbelthus (lodret adskillelse mellem enhederne)</v>
      </c>
      <c r="M3673" s="1" t="str">
        <f ca="1">INDEX(Anvendelseskode!C:C,MATCH($E3673,Anvendelseskode!$A:$A,0))</f>
        <v>Række-, kæde og dobbelthuse</v>
      </c>
      <c r="N3673" s="1" t="str">
        <f ca="1">INDEX(Anvendelseskode!D:D,MATCH($E3673,Anvendelseskode!$A:$A,0))</f>
        <v>Private husholdninger</v>
      </c>
      <c r="O3673" s="1" t="str">
        <f ca="1">IFERROR(INDEX(SBi!$2:$2,MATCH(G3673,SBi!$1:$1,1)),SBi!$K$2)</f>
        <v>1973-1978</v>
      </c>
      <c r="P3673" s="1">
        <f ca="1">IFERROR(INDEX(SBi!$C$3:$K$28,MATCH(E3673,SBi!$B$3:$B$28,0),MATCH(O3673,SBi!$C$2:$K$2,0)),0)</f>
        <v>112.6</v>
      </c>
      <c r="Q3673" s="19">
        <f t="shared" ca="1" si="749"/>
        <v>11.372599999999998</v>
      </c>
      <c r="R3673" s="19" t="str">
        <f ca="1">IFERROR(INDEX(VpD!$2:$2,MATCH(G3673,VpD!$1:$1,1)),VpD!$I$2)</f>
        <v>1973-1978</v>
      </c>
      <c r="S3673" s="1">
        <f ca="1">IFERROR(INDEX(VpD!$C$3:$I$27,MATCH(E3673,VpD!$B$3:$B$27,0),MATCH(R3673,VpD!$C$2:$I$2,0)),0)</f>
        <v>98</v>
      </c>
      <c r="T3673" s="19">
        <f t="shared" ca="1" si="750"/>
        <v>9.8979999999999997</v>
      </c>
      <c r="U3673" s="14" t="str">
        <f t="shared" ca="1" si="751"/>
        <v xml:space="preserve">711837.85 </v>
      </c>
      <c r="V3673" s="14" t="str">
        <f t="shared" ca="1" si="752"/>
        <v>6172376.1</v>
      </c>
      <c r="W3673" s="14" t="str">
        <f t="shared" ca="1" si="753"/>
        <v>POINT(711837.85 6172376.1)</v>
      </c>
      <c r="X3673" s="14" t="str">
        <f>IFERROR(INDEX(BygningOmraade!B:B,MATCH(A3673,BygningOmraade!A:A,0)),"")</f>
        <v/>
      </c>
    </row>
    <row r="3674" spans="1:24" s="14" customFormat="1" x14ac:dyDescent="0.25">
      <c r="A3674" s="14">
        <f t="shared" si="741"/>
        <v>3674</v>
      </c>
      <c r="B3674" s="14" t="str">
        <f t="shared" ca="1" si="742"/>
        <v>d92dae8c-f989-4af2-b579-36f691144d49</v>
      </c>
      <c r="C3674" s="14" t="str">
        <f t="shared" ca="1" si="743"/>
        <v>0a3f507e-21e8-32b8-e044-0003ba298018</v>
      </c>
      <c r="D3674" s="14">
        <f t="shared" ca="1" si="744"/>
        <v>996551</v>
      </c>
      <c r="E3674" s="1">
        <f t="shared" ca="1" si="745"/>
        <v>120</v>
      </c>
      <c r="F3674" s="1">
        <f t="shared" ca="1" si="746"/>
        <v>168</v>
      </c>
      <c r="G3674" s="1">
        <f t="shared" ca="1" si="747"/>
        <v>1985</v>
      </c>
      <c r="H3674" s="1" t="str">
        <f ca="1">IFERROR(INDEX(Varmeinstallation!B:B,MATCH(INDIRECT($A$1&amp;"L"&amp;A3674)*1,Varmeinstallation!A:A,0)),"Ingen varmeinstallationer")</f>
        <v>Centralvarme fra eget anlæg, et-kammer fyr</v>
      </c>
      <c r="I3674" s="1" t="str">
        <f ca="1">IFERROR(INDEX(Opvarmningsmiddel!B:B,MATCH(INDIRECT($A$1&amp;"M"&amp;A3674)*1,Opvarmningsmiddel!A:A,0)),"")</f>
        <v>Naturgas</v>
      </c>
      <c r="J3674" s="1">
        <f t="shared" ca="1" si="748"/>
        <v>2</v>
      </c>
      <c r="K3674" s="1" t="str">
        <f ca="1">IFERROR(INDEX(Relationstabel!$C$3:$K$10,MATCH(VALUE(INDIRECT($A$1&amp;"L"&amp;A3674)),Relationstabel!$A$3:$A$10,0),MATCH(IFERROR(VALUE(INDIRECT($A$1&amp;"M"&amp;A3674)),0),Relationstabel!$C$1:$K$1,0)),"Ingen varmeinstallationer")</f>
        <v>Naturgas</v>
      </c>
      <c r="L3674" s="1" t="str">
        <f ca="1">INDEX(Anvendelseskode!B:B,MATCH($E3674,Anvendelseskode!$A:$A,0))</f>
        <v>Fritliggende enfamilieshus (parcelhus)</v>
      </c>
      <c r="M3674" s="1" t="str">
        <f ca="1">INDEX(Anvendelseskode!C:C,MATCH($E3674,Anvendelseskode!$A:$A,0))</f>
        <v>Parcelhuse</v>
      </c>
      <c r="N3674" s="1" t="str">
        <f ca="1">INDEX(Anvendelseskode!D:D,MATCH($E3674,Anvendelseskode!$A:$A,0))</f>
        <v>Private husholdninger</v>
      </c>
      <c r="O3674" s="1" t="str">
        <f ca="1">IFERROR(INDEX(SBi!$2:$2,MATCH(G3674,SBi!$1:$1,1)),SBi!$K$2)</f>
        <v>1979-1998</v>
      </c>
      <c r="P3674" s="1">
        <f ca="1">IFERROR(INDEX(SBi!$C$3:$K$28,MATCH(E3674,SBi!$B$3:$B$28,0),MATCH(O3674,SBi!$C$2:$K$2,0)),0)</f>
        <v>105.4</v>
      </c>
      <c r="Q3674" s="19">
        <f t="shared" ca="1" si="749"/>
        <v>17.7072</v>
      </c>
      <c r="R3674" s="19" t="str">
        <f ca="1">IFERROR(INDEX(VpD!$2:$2,MATCH(G3674,VpD!$1:$1,1)),VpD!$I$2)</f>
        <v>1979-1998</v>
      </c>
      <c r="S3674" s="1">
        <f ca="1">IFERROR(INDEX(VpD!$C$3:$I$27,MATCH(E3674,VpD!$B$3:$B$27,0),MATCH(R3674,VpD!$C$2:$I$2,0)),0)</f>
        <v>90</v>
      </c>
      <c r="T3674" s="19">
        <f t="shared" ca="1" si="750"/>
        <v>15.12</v>
      </c>
      <c r="U3674" s="14" t="str">
        <f t="shared" ca="1" si="751"/>
        <v xml:space="preserve">713210.74 </v>
      </c>
      <c r="V3674" s="14" t="str">
        <f t="shared" ca="1" si="752"/>
        <v>6168993.31</v>
      </c>
      <c r="W3674" s="14" t="str">
        <f t="shared" ca="1" si="753"/>
        <v>POINT(713210.74 6168993.31)</v>
      </c>
      <c r="X3674" s="14" t="str">
        <f>IFERROR(INDEX(BygningOmraade!B:B,MATCH(A3674,BygningOmraade!A:A,0)),"")</f>
        <v/>
      </c>
    </row>
    <row r="3675" spans="1:24" s="14" customFormat="1" x14ac:dyDescent="0.25">
      <c r="A3675" s="14">
        <f t="shared" si="741"/>
        <v>3675</v>
      </c>
      <c r="B3675" s="14" t="str">
        <f t="shared" ca="1" si="742"/>
        <v>d9427e66-7a8d-4ffe-b9a6-b4e83d0c1edd</v>
      </c>
      <c r="C3675" s="14" t="str">
        <f t="shared" ca="1" si="743"/>
        <v>0a3f507e-1a25-32b8-e044-0003ba298018</v>
      </c>
      <c r="D3675" s="14">
        <f t="shared" ca="1" si="744"/>
        <v>997425</v>
      </c>
      <c r="E3675" s="1">
        <f t="shared" ca="1" si="745"/>
        <v>120</v>
      </c>
      <c r="F3675" s="1">
        <f t="shared" ca="1" si="746"/>
        <v>122</v>
      </c>
      <c r="G3675" s="1">
        <f t="shared" ca="1" si="747"/>
        <v>1960</v>
      </c>
      <c r="H3675" s="1" t="str">
        <f ca="1">IFERROR(INDEX(Varmeinstallation!B:B,MATCH(INDIRECT($A$1&amp;"L"&amp;A3675)*1,Varmeinstallation!A:A,0)),"Ingen varmeinstallationer")</f>
        <v>Centralvarme fra eget anlæg, et-kammer fyr</v>
      </c>
      <c r="I3675" s="1" t="str">
        <f ca="1">IFERROR(INDEX(Opvarmningsmiddel!B:B,MATCH(INDIRECT($A$1&amp;"M"&amp;A3675)*1,Opvarmningsmiddel!A:A,0)),"")</f>
        <v>Naturgas</v>
      </c>
      <c r="J3675" s="1">
        <f t="shared" ca="1" si="748"/>
        <v>2</v>
      </c>
      <c r="K3675" s="1" t="str">
        <f ca="1">IFERROR(INDEX(Relationstabel!$C$3:$K$10,MATCH(VALUE(INDIRECT($A$1&amp;"L"&amp;A3675)),Relationstabel!$A$3:$A$10,0),MATCH(IFERROR(VALUE(INDIRECT($A$1&amp;"M"&amp;A3675)),0),Relationstabel!$C$1:$K$1,0)),"Ingen varmeinstallationer")</f>
        <v>Naturgas</v>
      </c>
      <c r="L3675" s="1" t="str">
        <f ca="1">INDEX(Anvendelseskode!B:B,MATCH($E3675,Anvendelseskode!$A:$A,0))</f>
        <v>Fritliggende enfamilieshus (parcelhus)</v>
      </c>
      <c r="M3675" s="1" t="str">
        <f ca="1">INDEX(Anvendelseskode!C:C,MATCH($E3675,Anvendelseskode!$A:$A,0))</f>
        <v>Parcelhuse</v>
      </c>
      <c r="N3675" s="1" t="str">
        <f ca="1">INDEX(Anvendelseskode!D:D,MATCH($E3675,Anvendelseskode!$A:$A,0))</f>
        <v>Private husholdninger</v>
      </c>
      <c r="O3675" s="1" t="str">
        <f ca="1">IFERROR(INDEX(SBi!$2:$2,MATCH(G3675,SBi!$1:$1,1)),SBi!$K$2)</f>
        <v>1951-1960</v>
      </c>
      <c r="P3675" s="1">
        <f ca="1">IFERROR(INDEX(SBi!$C$3:$K$28,MATCH(E3675,SBi!$B$3:$B$28,0),MATCH(O3675,SBi!$C$2:$K$2,0)),0)</f>
        <v>154.9</v>
      </c>
      <c r="Q3675" s="19">
        <f t="shared" ca="1" si="749"/>
        <v>18.8978</v>
      </c>
      <c r="R3675" s="19" t="str">
        <f ca="1">IFERROR(INDEX(VpD!$2:$2,MATCH(G3675,VpD!$1:$1,1)),VpD!$I$2)</f>
        <v>1951-1960</v>
      </c>
      <c r="S3675" s="1">
        <f ca="1">IFERROR(INDEX(VpD!$C$3:$I$27,MATCH(E3675,VpD!$B$3:$B$27,0),MATCH(R3675,VpD!$C$2:$I$2,0)),0)</f>
        <v>204</v>
      </c>
      <c r="T3675" s="19">
        <f t="shared" ca="1" si="750"/>
        <v>24.888000000000002</v>
      </c>
      <c r="U3675" s="14" t="str">
        <f t="shared" ca="1" si="751"/>
        <v xml:space="preserve">714006.95 </v>
      </c>
      <c r="V3675" s="14" t="str">
        <f t="shared" ca="1" si="752"/>
        <v>6169205.07</v>
      </c>
      <c r="W3675" s="14" t="str">
        <f t="shared" ca="1" si="753"/>
        <v>POINT(714006.95 6169205.07)</v>
      </c>
      <c r="X3675" s="14" t="str">
        <f>IFERROR(INDEX(BygningOmraade!B:B,MATCH(A3675,BygningOmraade!A:A,0)),"")</f>
        <v/>
      </c>
    </row>
    <row r="3676" spans="1:24" s="14" customFormat="1" x14ac:dyDescent="0.25">
      <c r="A3676" s="14">
        <f t="shared" si="741"/>
        <v>3676</v>
      </c>
      <c r="B3676" s="14" t="str">
        <f t="shared" ca="1" si="742"/>
        <v>d948b2c6-69f8-4001-b144-56f8fd4abce4</v>
      </c>
      <c r="C3676" s="14" t="str">
        <f t="shared" ca="1" si="743"/>
        <v>0a3f507e-20d9-32b8-e044-0003ba298018</v>
      </c>
      <c r="D3676" s="14">
        <f t="shared" ca="1" si="744"/>
        <v>997625</v>
      </c>
      <c r="E3676" s="1">
        <f t="shared" ca="1" si="745"/>
        <v>120</v>
      </c>
      <c r="F3676" s="1">
        <f t="shared" ca="1" si="746"/>
        <v>183</v>
      </c>
      <c r="G3676" s="1">
        <f t="shared" ca="1" si="747"/>
        <v>1979</v>
      </c>
      <c r="H3676" s="1" t="str">
        <f ca="1">IFERROR(INDEX(Varmeinstallation!B:B,MATCH(INDIRECT($A$1&amp;"L"&amp;A3676)*1,Varmeinstallation!A:A,0)),"Ingen varmeinstallationer")</f>
        <v>Centralvarme fra eget anlæg, et-kammer fyr</v>
      </c>
      <c r="I3676" s="1" t="str">
        <f ca="1">IFERROR(INDEX(Opvarmningsmiddel!B:B,MATCH(INDIRECT($A$1&amp;"M"&amp;A3676)*1,Opvarmningsmiddel!A:A,0)),"")</f>
        <v>Naturgas</v>
      </c>
      <c r="J3676" s="1">
        <f t="shared" ca="1" si="748"/>
        <v>90</v>
      </c>
      <c r="K3676" s="1" t="str">
        <f ca="1">IFERROR(INDEX(Relationstabel!$C$3:$K$10,MATCH(VALUE(INDIRECT($A$1&amp;"L"&amp;A3676)),Relationstabel!$A$3:$A$10,0),MATCH(IFERROR(VALUE(INDIRECT($A$1&amp;"M"&amp;A3676)),0),Relationstabel!$C$1:$K$1,0)),"Ingen varmeinstallationer")</f>
        <v>Naturgas</v>
      </c>
      <c r="L3676" s="1" t="str">
        <f ca="1">INDEX(Anvendelseskode!B:B,MATCH($E3676,Anvendelseskode!$A:$A,0))</f>
        <v>Fritliggende enfamilieshus (parcelhus)</v>
      </c>
      <c r="M3676" s="1" t="str">
        <f ca="1">INDEX(Anvendelseskode!C:C,MATCH($E3676,Anvendelseskode!$A:$A,0))</f>
        <v>Parcelhuse</v>
      </c>
      <c r="N3676" s="1" t="str">
        <f ca="1">INDEX(Anvendelseskode!D:D,MATCH($E3676,Anvendelseskode!$A:$A,0))</f>
        <v>Private husholdninger</v>
      </c>
      <c r="O3676" s="1" t="str">
        <f ca="1">IFERROR(INDEX(SBi!$2:$2,MATCH(G3676,SBi!$1:$1,1)),SBi!$K$2)</f>
        <v>1979-1998</v>
      </c>
      <c r="P3676" s="1">
        <f ca="1">IFERROR(INDEX(SBi!$C$3:$K$28,MATCH(E3676,SBi!$B$3:$B$28,0),MATCH(O3676,SBi!$C$2:$K$2,0)),0)</f>
        <v>105.4</v>
      </c>
      <c r="Q3676" s="19">
        <f t="shared" ca="1" si="749"/>
        <v>19.2882</v>
      </c>
      <c r="R3676" s="19" t="str">
        <f ca="1">IFERROR(INDEX(VpD!$2:$2,MATCH(G3676,VpD!$1:$1,1)),VpD!$I$2)</f>
        <v>1979-1998</v>
      </c>
      <c r="S3676" s="1">
        <f ca="1">IFERROR(INDEX(VpD!$C$3:$I$27,MATCH(E3676,VpD!$B$3:$B$27,0),MATCH(R3676,VpD!$C$2:$I$2,0)),0)</f>
        <v>90</v>
      </c>
      <c r="T3676" s="19">
        <f t="shared" ca="1" si="750"/>
        <v>16.47</v>
      </c>
      <c r="U3676" s="14" t="str">
        <f t="shared" ca="1" si="751"/>
        <v xml:space="preserve">714276.98 </v>
      </c>
      <c r="V3676" s="14" t="str">
        <f t="shared" ca="1" si="752"/>
        <v>6168771.38</v>
      </c>
      <c r="W3676" s="14" t="str">
        <f t="shared" ca="1" si="753"/>
        <v>POINT(714276.98 6168771.38)</v>
      </c>
      <c r="X3676" s="14" t="str">
        <f>IFERROR(INDEX(BygningOmraade!B:B,MATCH(A3676,BygningOmraade!A:A,0)),"")</f>
        <v/>
      </c>
    </row>
    <row r="3677" spans="1:24" s="14" customFormat="1" x14ac:dyDescent="0.25">
      <c r="A3677" s="14">
        <f t="shared" si="741"/>
        <v>3677</v>
      </c>
      <c r="B3677" s="14" t="str">
        <f t="shared" ca="1" si="742"/>
        <v>d95218aa-ff2f-4a6a-84ab-dc5e856176b1</v>
      </c>
      <c r="C3677" s="14" t="str">
        <f t="shared" ca="1" si="743"/>
        <v>0a3f507e-20da-32b8-e044-0003ba298018</v>
      </c>
      <c r="D3677" s="14">
        <f t="shared" ca="1" si="744"/>
        <v>997631</v>
      </c>
      <c r="E3677" s="1">
        <f t="shared" ca="1" si="745"/>
        <v>120</v>
      </c>
      <c r="F3677" s="1">
        <f t="shared" ca="1" si="746"/>
        <v>116</v>
      </c>
      <c r="G3677" s="1">
        <f t="shared" ca="1" si="747"/>
        <v>1977</v>
      </c>
      <c r="H3677" s="1" t="str">
        <f ca="1">IFERROR(INDEX(Varmeinstallation!B:B,MATCH(INDIRECT($A$1&amp;"L"&amp;A3677)*1,Varmeinstallation!A:A,0)),"Ingen varmeinstallationer")</f>
        <v>Centralvarme fra eget anlæg, et-kammer fyr</v>
      </c>
      <c r="I3677" s="1" t="str">
        <f ca="1">IFERROR(INDEX(Opvarmningsmiddel!B:B,MATCH(INDIRECT($A$1&amp;"M"&amp;A3677)*1,Opvarmningsmiddel!A:A,0)),"")</f>
        <v>Naturgas</v>
      </c>
      <c r="J3677" s="1">
        <f t="shared" ca="1" si="748"/>
        <v>0</v>
      </c>
      <c r="K3677" s="1" t="str">
        <f ca="1">IFERROR(INDEX(Relationstabel!$C$3:$K$10,MATCH(VALUE(INDIRECT($A$1&amp;"L"&amp;A3677)),Relationstabel!$A$3:$A$10,0),MATCH(IFERROR(VALUE(INDIRECT($A$1&amp;"M"&amp;A3677)),0),Relationstabel!$C$1:$K$1,0)),"Ingen varmeinstallationer")</f>
        <v>Naturgas</v>
      </c>
      <c r="L3677" s="1" t="str">
        <f ca="1">INDEX(Anvendelseskode!B:B,MATCH($E3677,Anvendelseskode!$A:$A,0))</f>
        <v>Fritliggende enfamilieshus (parcelhus)</v>
      </c>
      <c r="M3677" s="1" t="str">
        <f ca="1">INDEX(Anvendelseskode!C:C,MATCH($E3677,Anvendelseskode!$A:$A,0))</f>
        <v>Parcelhuse</v>
      </c>
      <c r="N3677" s="1" t="str">
        <f ca="1">INDEX(Anvendelseskode!D:D,MATCH($E3677,Anvendelseskode!$A:$A,0))</f>
        <v>Private husholdninger</v>
      </c>
      <c r="O3677" s="1" t="str">
        <f ca="1">IFERROR(INDEX(SBi!$2:$2,MATCH(G3677,SBi!$1:$1,1)),SBi!$K$2)</f>
        <v>1973-1978</v>
      </c>
      <c r="P3677" s="1">
        <f ca="1">IFERROR(INDEX(SBi!$C$3:$K$28,MATCH(E3677,SBi!$B$3:$B$28,0),MATCH(O3677,SBi!$C$2:$K$2,0)),0)</f>
        <v>119.8</v>
      </c>
      <c r="Q3677" s="19">
        <f t="shared" ca="1" si="749"/>
        <v>13.896799999999999</v>
      </c>
      <c r="R3677" s="19" t="str">
        <f ca="1">IFERROR(INDEX(VpD!$2:$2,MATCH(G3677,VpD!$1:$1,1)),VpD!$I$2)</f>
        <v>1973-1978</v>
      </c>
      <c r="S3677" s="1">
        <f ca="1">IFERROR(INDEX(VpD!$C$3:$I$27,MATCH(E3677,VpD!$B$3:$B$27,0),MATCH(R3677,VpD!$C$2:$I$2,0)),0)</f>
        <v>117</v>
      </c>
      <c r="T3677" s="19">
        <f t="shared" ca="1" si="750"/>
        <v>13.571999999999999</v>
      </c>
      <c r="U3677" s="14" t="str">
        <f t="shared" ca="1" si="751"/>
        <v xml:space="preserve">714255.02 </v>
      </c>
      <c r="V3677" s="14" t="str">
        <f t="shared" ca="1" si="752"/>
        <v>6168780.92</v>
      </c>
      <c r="W3677" s="14" t="str">
        <f t="shared" ca="1" si="753"/>
        <v>POINT(714255.02 6168780.92)</v>
      </c>
      <c r="X3677" s="14" t="str">
        <f>IFERROR(INDEX(BygningOmraade!B:B,MATCH(A3677,BygningOmraade!A:A,0)),"")</f>
        <v/>
      </c>
    </row>
    <row r="3678" spans="1:24" s="14" customFormat="1" x14ac:dyDescent="0.25">
      <c r="A3678" s="14">
        <f t="shared" si="741"/>
        <v>3678</v>
      </c>
      <c r="B3678" s="14" t="str">
        <f t="shared" ca="1" si="742"/>
        <v>d952d36b-c257-4530-9170-fb69ce382403</v>
      </c>
      <c r="C3678" s="14" t="str">
        <f t="shared" ca="1" si="743"/>
        <v>0a3f507e-2194-32b8-e044-0003ba298018</v>
      </c>
      <c r="D3678" s="14">
        <f t="shared" ca="1" si="744"/>
        <v>996413</v>
      </c>
      <c r="E3678" s="1">
        <f t="shared" ca="1" si="745"/>
        <v>120</v>
      </c>
      <c r="F3678" s="1">
        <f t="shared" ca="1" si="746"/>
        <v>183</v>
      </c>
      <c r="G3678" s="1">
        <f t="shared" ca="1" si="747"/>
        <v>1873</v>
      </c>
      <c r="H3678" s="1" t="str">
        <f ca="1">IFERROR(INDEX(Varmeinstallation!B:B,MATCH(INDIRECT($A$1&amp;"L"&amp;A3678)*1,Varmeinstallation!A:A,0)),"Ingen varmeinstallationer")</f>
        <v>Centralvarme med to fyringsenheder(fast/flydende brændsel samt gas)</v>
      </c>
      <c r="I3678" s="1" t="str">
        <f ca="1">IFERROR(INDEX(Opvarmningsmiddel!B:B,MATCH(INDIRECT($A$1&amp;"M"&amp;A3678)*1,Opvarmningsmiddel!A:A,0)),"")</f>
        <v>Naturgas</v>
      </c>
      <c r="J3678" s="1">
        <f t="shared" ca="1" si="748"/>
        <v>0</v>
      </c>
      <c r="K3678" s="1" t="str">
        <f ca="1">IFERROR(INDEX(Relationstabel!$C$3:$K$10,MATCH(VALUE(INDIRECT($A$1&amp;"L"&amp;A3678)),Relationstabel!$A$3:$A$10,0),MATCH(IFERROR(VALUE(INDIRECT($A$1&amp;"M"&amp;A3678)),0),Relationstabel!$C$1:$K$1,0)),"Ingen varmeinstallationer")</f>
        <v>Naturgas</v>
      </c>
      <c r="L3678" s="1" t="str">
        <f ca="1">INDEX(Anvendelseskode!B:B,MATCH($E3678,Anvendelseskode!$A:$A,0))</f>
        <v>Fritliggende enfamilieshus (parcelhus)</v>
      </c>
      <c r="M3678" s="1" t="str">
        <f ca="1">INDEX(Anvendelseskode!C:C,MATCH($E3678,Anvendelseskode!$A:$A,0))</f>
        <v>Parcelhuse</v>
      </c>
      <c r="N3678" s="1" t="str">
        <f ca="1">INDEX(Anvendelseskode!D:D,MATCH($E3678,Anvendelseskode!$A:$A,0))</f>
        <v>Private husholdninger</v>
      </c>
      <c r="O3678" s="1" t="str">
        <f ca="1">IFERROR(INDEX(SBi!$2:$2,MATCH(G3678,SBi!$1:$1,1)),SBi!$K$2)</f>
        <v>Før 1890</v>
      </c>
      <c r="P3678" s="1">
        <f ca="1">IFERROR(INDEX(SBi!$C$3:$K$28,MATCH(E3678,SBi!$B$3:$B$28,0),MATCH(O3678,SBi!$C$2:$K$2,0)),0)</f>
        <v>170.3</v>
      </c>
      <c r="Q3678" s="19">
        <f t="shared" ca="1" si="749"/>
        <v>31.164900000000003</v>
      </c>
      <c r="R3678" s="19" t="str">
        <f ca="1">IFERROR(INDEX(VpD!$2:$2,MATCH(G3678,VpD!$1:$1,1)),VpD!$I$2)</f>
        <v>&lt;1930</v>
      </c>
      <c r="S3678" s="1">
        <f ca="1">IFERROR(INDEX(VpD!$C$3:$I$27,MATCH(E3678,VpD!$B$3:$B$27,0),MATCH(R3678,VpD!$C$2:$I$2,0)),0)</f>
        <v>209</v>
      </c>
      <c r="T3678" s="19">
        <f t="shared" ca="1" si="750"/>
        <v>38.247</v>
      </c>
      <c r="U3678" s="14" t="str">
        <f t="shared" ca="1" si="751"/>
        <v xml:space="preserve">713412.84 </v>
      </c>
      <c r="V3678" s="14" t="str">
        <f t="shared" ca="1" si="752"/>
        <v>6168794.15</v>
      </c>
      <c r="W3678" s="14" t="str">
        <f t="shared" ca="1" si="753"/>
        <v>POINT(713412.84 6168794.15)</v>
      </c>
      <c r="X3678" s="14" t="str">
        <f>IFERROR(INDEX(BygningOmraade!B:B,MATCH(A3678,BygningOmraade!A:A,0)),"")</f>
        <v/>
      </c>
    </row>
    <row r="3679" spans="1:24" s="14" customFormat="1" x14ac:dyDescent="0.25">
      <c r="A3679" s="14">
        <f t="shared" si="741"/>
        <v>3679</v>
      </c>
      <c r="B3679" s="14" t="str">
        <f t="shared" ca="1" si="742"/>
        <v>d9894d9b-32f8-4d13-9151-cac0edb03437</v>
      </c>
      <c r="C3679" s="14" t="str">
        <f t="shared" ca="1" si="743"/>
        <v>0a3f507e-1d8e-32b8-e044-0003ba298018</v>
      </c>
      <c r="D3679" s="14">
        <f t="shared" ca="1" si="744"/>
        <v>995736</v>
      </c>
      <c r="E3679" s="1">
        <f t="shared" ca="1" si="745"/>
        <v>120</v>
      </c>
      <c r="F3679" s="1">
        <f t="shared" ca="1" si="746"/>
        <v>136</v>
      </c>
      <c r="G3679" s="1">
        <f t="shared" ca="1" si="747"/>
        <v>1972</v>
      </c>
      <c r="H3679" s="1" t="str">
        <f ca="1">IFERROR(INDEX(Varmeinstallation!B:B,MATCH(INDIRECT($A$1&amp;"L"&amp;A3679)*1,Varmeinstallation!A:A,0)),"Ingen varmeinstallationer")</f>
        <v>Elovne, elpaneler</v>
      </c>
      <c r="I3679" s="1" t="str">
        <f ca="1">IFERROR(INDEX(Opvarmningsmiddel!B:B,MATCH(INDIRECT($A$1&amp;"M"&amp;A3679)*1,Opvarmningsmiddel!A:A,0)),"")</f>
        <v>Elektricitet</v>
      </c>
      <c r="J3679" s="1">
        <f t="shared" ca="1" si="748"/>
        <v>0</v>
      </c>
      <c r="K3679" s="1" t="str">
        <f ca="1">IFERROR(INDEX(Relationstabel!$C$3:$K$10,MATCH(VALUE(INDIRECT($A$1&amp;"L"&amp;A3679)),Relationstabel!$A$3:$A$10,0),MATCH(IFERROR(VALUE(INDIRECT($A$1&amp;"M"&amp;A3679)),0),Relationstabel!$C$1:$K$1,0)),"Ingen varmeinstallationer")</f>
        <v>Elvarme</v>
      </c>
      <c r="L3679" s="1" t="str">
        <f ca="1">INDEX(Anvendelseskode!B:B,MATCH($E3679,Anvendelseskode!$A:$A,0))</f>
        <v>Fritliggende enfamilieshus (parcelhus)</v>
      </c>
      <c r="M3679" s="1" t="str">
        <f ca="1">INDEX(Anvendelseskode!C:C,MATCH($E3679,Anvendelseskode!$A:$A,0))</f>
        <v>Parcelhuse</v>
      </c>
      <c r="N3679" s="1" t="str">
        <f ca="1">INDEX(Anvendelseskode!D:D,MATCH($E3679,Anvendelseskode!$A:$A,0))</f>
        <v>Private husholdninger</v>
      </c>
      <c r="O3679" s="1" t="str">
        <f ca="1">IFERROR(INDEX(SBi!$2:$2,MATCH(G3679,SBi!$1:$1,1)),SBi!$K$2)</f>
        <v>1961-1972</v>
      </c>
      <c r="P3679" s="1">
        <f ca="1">IFERROR(INDEX(SBi!$C$3:$K$28,MATCH(E3679,SBi!$B$3:$B$28,0),MATCH(O3679,SBi!$C$2:$K$2,0)),0)</f>
        <v>134.30000000000001</v>
      </c>
      <c r="Q3679" s="19">
        <f t="shared" ca="1" si="749"/>
        <v>18.264800000000005</v>
      </c>
      <c r="R3679" s="19" t="str">
        <f ca="1">IFERROR(INDEX(VpD!$2:$2,MATCH(G3679,VpD!$1:$1,1)),VpD!$I$2)</f>
        <v>1961-1972</v>
      </c>
      <c r="S3679" s="1">
        <f ca="1">IFERROR(INDEX(VpD!$C$3:$I$27,MATCH(E3679,VpD!$B$3:$B$27,0),MATCH(R3679,VpD!$C$2:$I$2,0)),0)</f>
        <v>143</v>
      </c>
      <c r="T3679" s="19">
        <f t="shared" ca="1" si="750"/>
        <v>19.448</v>
      </c>
      <c r="U3679" s="14" t="str">
        <f t="shared" ca="1" si="751"/>
        <v xml:space="preserve">712213.16 </v>
      </c>
      <c r="V3679" s="14" t="str">
        <f t="shared" ca="1" si="752"/>
        <v>6169289.87</v>
      </c>
      <c r="W3679" s="14" t="str">
        <f t="shared" ca="1" si="753"/>
        <v>POINT(712213.16 6169289.87)</v>
      </c>
      <c r="X3679" s="14" t="str">
        <f>IFERROR(INDEX(BygningOmraade!B:B,MATCH(A3679,BygningOmraade!A:A,0)),"")</f>
        <v/>
      </c>
    </row>
    <row r="3680" spans="1:24" s="14" customFormat="1" x14ac:dyDescent="0.25">
      <c r="A3680" s="14">
        <f t="shared" si="741"/>
        <v>3680</v>
      </c>
      <c r="B3680" s="14" t="str">
        <f t="shared" ca="1" si="742"/>
        <v>d99cdbc6-3918-41b8-971a-d3eee1c54802</v>
      </c>
      <c r="C3680" s="14" t="str">
        <f t="shared" ca="1" si="743"/>
        <v>2bd244e5-4a82-4cf2-b2d3-98e47fd513e3</v>
      </c>
      <c r="D3680" s="14">
        <f t="shared" ca="1" si="744"/>
        <v>996661</v>
      </c>
      <c r="E3680" s="1">
        <f t="shared" ca="1" si="745"/>
        <v>330</v>
      </c>
      <c r="F3680" s="1">
        <f t="shared" ca="1" si="746"/>
        <v>29</v>
      </c>
      <c r="G3680" s="1">
        <f t="shared" ca="1" si="747"/>
        <v>1920</v>
      </c>
      <c r="H3680" s="1" t="str">
        <f ca="1">IFERROR(INDEX(Varmeinstallation!B:B,MATCH(INDIRECT($A$1&amp;"L"&amp;A3680)*1,Varmeinstallation!A:A,0)),"Ingen varmeinstallationer")</f>
        <v>Centralvarme fra eget anlæg, et-kammer fyr</v>
      </c>
      <c r="I3680" s="1" t="str">
        <f ca="1">IFERROR(INDEX(Opvarmningsmiddel!B:B,MATCH(INDIRECT($A$1&amp;"M"&amp;A3680)*1,Opvarmningsmiddel!A:A,0)),"")</f>
        <v>Naturgas</v>
      </c>
      <c r="J3680" s="1">
        <f t="shared" ca="1" si="748"/>
        <v>0</v>
      </c>
      <c r="K3680" s="1" t="str">
        <f ca="1">IFERROR(INDEX(Relationstabel!$C$3:$K$10,MATCH(VALUE(INDIRECT($A$1&amp;"L"&amp;A3680)),Relationstabel!$A$3:$A$10,0),MATCH(IFERROR(VALUE(INDIRECT($A$1&amp;"M"&amp;A3680)),0),Relationstabel!$C$1:$K$1,0)),"Ingen varmeinstallationer")</f>
        <v>Naturgas</v>
      </c>
      <c r="L3680" s="1" t="str">
        <f ca="1">INDEX(Anvendelseskode!B:B,MATCH($E3680,Anvendelseskode!$A:$A,0))</f>
        <v>Bygning til hotel, restaurant, vaskeri, frisør og anden servicevirksomhed</v>
      </c>
      <c r="M3680" s="1" t="str">
        <f ca="1">INDEX(Anvendelseskode!C:C,MATCH($E3680,Anvendelseskode!$A:$A,0))</f>
        <v>Hotel, restauration, frisør o</v>
      </c>
      <c r="N3680" s="1" t="str">
        <f ca="1">INDEX(Anvendelseskode!D:D,MATCH($E3680,Anvendelseskode!$A:$A,0))</f>
        <v>Handel og servicevirksomheder</v>
      </c>
      <c r="O3680" s="1" t="str">
        <f ca="1">IFERROR(INDEX(SBi!$2:$2,MATCH(G3680,SBi!$1:$1,1)),SBi!$K$2)</f>
        <v>1890-1930</v>
      </c>
      <c r="P3680" s="1">
        <f ca="1">IFERROR(INDEX(SBi!$C$3:$K$28,MATCH(E3680,SBi!$B$3:$B$28,0),MATCH(O3680,SBi!$C$2:$K$2,0)),0)</f>
        <v>166.5</v>
      </c>
      <c r="Q3680" s="19">
        <f t="shared" ca="1" si="749"/>
        <v>4.8285</v>
      </c>
      <c r="R3680" s="19" t="str">
        <f ca="1">IFERROR(INDEX(VpD!$2:$2,MATCH(G3680,VpD!$1:$1,1)),VpD!$I$2)</f>
        <v>&lt;1930</v>
      </c>
      <c r="S3680" s="1">
        <f ca="1">IFERROR(INDEX(VpD!$C$3:$I$27,MATCH(E3680,VpD!$B$3:$B$27,0),MATCH(R3680,VpD!$C$2:$I$2,0)),0)</f>
        <v>226</v>
      </c>
      <c r="T3680" s="19">
        <f t="shared" ca="1" si="750"/>
        <v>6.5540000000000003</v>
      </c>
      <c r="U3680" s="14" t="str">
        <f t="shared" ca="1" si="751"/>
        <v xml:space="preserve">713542.67 </v>
      </c>
      <c r="V3680" s="14" t="str">
        <f t="shared" ca="1" si="752"/>
        <v>6168771.66</v>
      </c>
      <c r="W3680" s="14" t="str">
        <f t="shared" ca="1" si="753"/>
        <v>POINT(713542.67 6168771.66)</v>
      </c>
      <c r="X3680" s="14" t="str">
        <f>IFERROR(INDEX(BygningOmraade!B:B,MATCH(A3680,BygningOmraade!A:A,0)),"")</f>
        <v/>
      </c>
    </row>
    <row r="3681" spans="1:24" s="14" customFormat="1" x14ac:dyDescent="0.25">
      <c r="A3681" s="14">
        <f t="shared" si="741"/>
        <v>3681</v>
      </c>
      <c r="B3681" s="14" t="str">
        <f t="shared" ca="1" si="742"/>
        <v>d9a2d765-0cdf-4920-915c-10d6e7a97d39</v>
      </c>
      <c r="C3681" s="14" t="str">
        <f t="shared" ca="1" si="743"/>
        <v>0a3f507e-1e82-32b8-e044-0003ba298018</v>
      </c>
      <c r="D3681" s="14">
        <f t="shared" ca="1" si="744"/>
        <v>994926</v>
      </c>
      <c r="E3681" s="1">
        <f t="shared" ca="1" si="745"/>
        <v>120</v>
      </c>
      <c r="F3681" s="1">
        <f t="shared" ca="1" si="746"/>
        <v>143</v>
      </c>
      <c r="G3681" s="1">
        <f t="shared" ca="1" si="747"/>
        <v>1970</v>
      </c>
      <c r="H3681" s="1" t="str">
        <f ca="1">IFERROR(INDEX(Varmeinstallation!B:B,MATCH(INDIRECT($A$1&amp;"L"&amp;A3681)*1,Varmeinstallation!A:A,0)),"Ingen varmeinstallationer")</f>
        <v>Centralvarme fra eget anlæg, et-kammer fyr</v>
      </c>
      <c r="I3681" s="1" t="str">
        <f ca="1">IFERROR(INDEX(Opvarmningsmiddel!B:B,MATCH(INDIRECT($A$1&amp;"M"&amp;A3681)*1,Opvarmningsmiddel!A:A,0)),"")</f>
        <v>Naturgas</v>
      </c>
      <c r="J3681" s="1">
        <f t="shared" ca="1" si="748"/>
        <v>2</v>
      </c>
      <c r="K3681" s="1" t="str">
        <f ca="1">IFERROR(INDEX(Relationstabel!$C$3:$K$10,MATCH(VALUE(INDIRECT($A$1&amp;"L"&amp;A3681)),Relationstabel!$A$3:$A$10,0),MATCH(IFERROR(VALUE(INDIRECT($A$1&amp;"M"&amp;A3681)),0),Relationstabel!$C$1:$K$1,0)),"Ingen varmeinstallationer")</f>
        <v>Naturgas</v>
      </c>
      <c r="L3681" s="1" t="str">
        <f ca="1">INDEX(Anvendelseskode!B:B,MATCH($E3681,Anvendelseskode!$A:$A,0))</f>
        <v>Fritliggende enfamilieshus (parcelhus)</v>
      </c>
      <c r="M3681" s="1" t="str">
        <f ca="1">INDEX(Anvendelseskode!C:C,MATCH($E3681,Anvendelseskode!$A:$A,0))</f>
        <v>Parcelhuse</v>
      </c>
      <c r="N3681" s="1" t="str">
        <f ca="1">INDEX(Anvendelseskode!D:D,MATCH($E3681,Anvendelseskode!$A:$A,0))</f>
        <v>Private husholdninger</v>
      </c>
      <c r="O3681" s="1" t="str">
        <f ca="1">IFERROR(INDEX(SBi!$2:$2,MATCH(G3681,SBi!$1:$1,1)),SBi!$K$2)</f>
        <v>1961-1972</v>
      </c>
      <c r="P3681" s="1">
        <f ca="1">IFERROR(INDEX(SBi!$C$3:$K$28,MATCH(E3681,SBi!$B$3:$B$28,0),MATCH(O3681,SBi!$C$2:$K$2,0)),0)</f>
        <v>134.30000000000001</v>
      </c>
      <c r="Q3681" s="19">
        <f t="shared" ca="1" si="749"/>
        <v>19.204900000000002</v>
      </c>
      <c r="R3681" s="19" t="str">
        <f ca="1">IFERROR(INDEX(VpD!$2:$2,MATCH(G3681,VpD!$1:$1,1)),VpD!$I$2)</f>
        <v>1961-1972</v>
      </c>
      <c r="S3681" s="1">
        <f ca="1">IFERROR(INDEX(VpD!$C$3:$I$27,MATCH(E3681,VpD!$B$3:$B$27,0),MATCH(R3681,VpD!$C$2:$I$2,0)),0)</f>
        <v>143</v>
      </c>
      <c r="T3681" s="19">
        <f t="shared" ca="1" si="750"/>
        <v>20.449000000000002</v>
      </c>
      <c r="U3681" s="14" t="str">
        <f t="shared" ca="1" si="751"/>
        <v xml:space="preserve">711751.57 </v>
      </c>
      <c r="V3681" s="14" t="str">
        <f t="shared" ca="1" si="752"/>
        <v>6171815.55</v>
      </c>
      <c r="W3681" s="14" t="str">
        <f t="shared" ca="1" si="753"/>
        <v>POINT(711751.57 6171815.55)</v>
      </c>
      <c r="X3681" s="14" t="str">
        <f>IFERROR(INDEX(BygningOmraade!B:B,MATCH(A3681,BygningOmraade!A:A,0)),"")</f>
        <v/>
      </c>
    </row>
    <row r="3682" spans="1:24" s="14" customFormat="1" x14ac:dyDescent="0.25">
      <c r="A3682" s="14">
        <f t="shared" si="741"/>
        <v>3682</v>
      </c>
      <c r="B3682" s="14" t="str">
        <f t="shared" ca="1" si="742"/>
        <v>d9b5e735-a0c8-4faf-825c-ab077969392c</v>
      </c>
      <c r="C3682" s="14" t="str">
        <f t="shared" ca="1" si="743"/>
        <v>0a3f507e-16e9-32b8-e044-0003ba298018</v>
      </c>
      <c r="D3682" s="14">
        <f t="shared" ca="1" si="744"/>
        <v>996412</v>
      </c>
      <c r="E3682" s="1">
        <f t="shared" ca="1" si="745"/>
        <v>230</v>
      </c>
      <c r="F3682" s="1">
        <f t="shared" ca="1" si="746"/>
        <v>260</v>
      </c>
      <c r="G3682" s="1">
        <f t="shared" ca="1" si="747"/>
        <v>1975</v>
      </c>
      <c r="H3682" s="1" t="str">
        <f ca="1">IFERROR(INDEX(Varmeinstallation!B:B,MATCH(INDIRECT($A$1&amp;"L"&amp;A3682)*1,Varmeinstallation!A:A,0)),"Ingen varmeinstallationer")</f>
        <v>Ingen varmeinstallationer</v>
      </c>
      <c r="I3682" s="1" t="str">
        <f ca="1">IFERROR(INDEX(Opvarmningsmiddel!B:B,MATCH(INDIRECT($A$1&amp;"M"&amp;A3682)*1,Opvarmningsmiddel!A:A,0)),"")</f>
        <v/>
      </c>
      <c r="J3682" s="1">
        <f t="shared" ca="1" si="748"/>
        <v>0</v>
      </c>
      <c r="K3682" s="1" t="str">
        <f ca="1">IFERROR(INDEX(Relationstabel!$C$3:$K$10,MATCH(VALUE(INDIRECT($A$1&amp;"L"&amp;A3682)),Relationstabel!$A$3:$A$10,0),MATCH(IFERROR(VALUE(INDIRECT($A$1&amp;"M"&amp;A3682)),0),Relationstabel!$C$1:$K$1,0)),"Ingen varmeinstallationer")</f>
        <v>Ingen varmeinstallation</v>
      </c>
      <c r="L3682" s="1" t="str">
        <f ca="1">INDEX(Anvendelseskode!B:B,MATCH($E3682,Anvendelseskode!$A:$A,0))</f>
        <v>El-, gas-, vand- eller varmeværk forbrændingsanstalt m.v..</v>
      </c>
      <c r="M3682" s="1" t="str">
        <f ca="1">INDEX(Anvendelseskode!C:C,MATCH($E3682,Anvendelseskode!$A:$A,0))</f>
        <v>El-, gas-, vand- og varmeværker</v>
      </c>
      <c r="N3682" s="1" t="str">
        <f ca="1">INDEX(Anvendelseskode!D:D,MATCH($E3682,Anvendelseskode!$A:$A,0))</f>
        <v>Industri</v>
      </c>
      <c r="O3682" s="1" t="str">
        <f ca="1">IFERROR(INDEX(SBi!$2:$2,MATCH(G3682,SBi!$1:$1,1)),SBi!$K$2)</f>
        <v>1973-1978</v>
      </c>
      <c r="P3682" s="1">
        <f ca="1">IFERROR(INDEX(SBi!$C$3:$K$28,MATCH(E3682,SBi!$B$3:$B$28,0),MATCH(O3682,SBi!$C$2:$K$2,0)),0)</f>
        <v>97</v>
      </c>
      <c r="Q3682" s="19">
        <f t="shared" ca="1" si="749"/>
        <v>25.22</v>
      </c>
      <c r="R3682" s="19" t="str">
        <f ca="1">IFERROR(INDEX(VpD!$2:$2,MATCH(G3682,VpD!$1:$1,1)),VpD!$I$2)</f>
        <v>1973-1978</v>
      </c>
      <c r="S3682" s="1">
        <f ca="1">IFERROR(INDEX(VpD!$C$3:$I$27,MATCH(E3682,VpD!$B$3:$B$27,0),MATCH(R3682,VpD!$C$2:$I$2,0)),0)</f>
        <v>97</v>
      </c>
      <c r="T3682" s="19">
        <f t="shared" ca="1" si="750"/>
        <v>25.22</v>
      </c>
      <c r="U3682" s="14" t="str">
        <f t="shared" ca="1" si="751"/>
        <v xml:space="preserve">713390.54 </v>
      </c>
      <c r="V3682" s="14" t="str">
        <f t="shared" ca="1" si="752"/>
        <v>6168911.84</v>
      </c>
      <c r="W3682" s="14" t="str">
        <f t="shared" ca="1" si="753"/>
        <v>POINT(713390.54 6168911.84)</v>
      </c>
      <c r="X3682" s="14" t="str">
        <f>IFERROR(INDEX(BygningOmraade!B:B,MATCH(A3682,BygningOmraade!A:A,0)),"")</f>
        <v/>
      </c>
    </row>
    <row r="3683" spans="1:24" s="14" customFormat="1" x14ac:dyDescent="0.25">
      <c r="A3683" s="14">
        <f t="shared" si="741"/>
        <v>3683</v>
      </c>
      <c r="B3683" s="14" t="str">
        <f t="shared" ca="1" si="742"/>
        <v>d9c07d34-10f4-43c4-9f19-f89a43c89768</v>
      </c>
      <c r="C3683" s="14" t="str">
        <f t="shared" ca="1" si="743"/>
        <v>0a3f507e-1b18-32b8-e044-0003ba298018</v>
      </c>
      <c r="D3683" s="14">
        <f t="shared" ca="1" si="744"/>
        <v>995642</v>
      </c>
      <c r="E3683" s="1">
        <f t="shared" ca="1" si="745"/>
        <v>320</v>
      </c>
      <c r="F3683" s="1">
        <f t="shared" ca="1" si="746"/>
        <v>6795</v>
      </c>
      <c r="G3683" s="1">
        <f t="shared" ca="1" si="747"/>
        <v>1998</v>
      </c>
      <c r="H3683" s="1" t="str">
        <f ca="1">IFERROR(INDEX(Varmeinstallation!B:B,MATCH(INDIRECT($A$1&amp;"L"&amp;A3683)*1,Varmeinstallation!A:A,0)),"Ingen varmeinstallationer")</f>
        <v>Ingen varmeinstallationer</v>
      </c>
      <c r="I3683" s="1" t="str">
        <f ca="1">IFERROR(INDEX(Opvarmningsmiddel!B:B,MATCH(INDIRECT($A$1&amp;"M"&amp;A3683)*1,Opvarmningsmiddel!A:A,0)),"")</f>
        <v/>
      </c>
      <c r="J3683" s="1">
        <f t="shared" ca="1" si="748"/>
        <v>0</v>
      </c>
      <c r="K3683" s="1" t="str">
        <f ca="1">IFERROR(INDEX(Relationstabel!$C$3:$K$10,MATCH(VALUE(INDIRECT($A$1&amp;"L"&amp;A3683)),Relationstabel!$A$3:$A$10,0),MATCH(IFERROR(VALUE(INDIRECT($A$1&amp;"M"&amp;A3683)),0),Relationstabel!$C$1:$K$1,0)),"Ingen varmeinstallationer")</f>
        <v>Ingen varmeinstallation</v>
      </c>
      <c r="L3683" s="1" t="str">
        <f ca="1">INDEX(Anvendelseskode!B:B,MATCH($E3683,Anvendelseskode!$A:$A,0))</f>
        <v>Bygning til kontor, handel, lager herunder offentlig administration</v>
      </c>
      <c r="M3683" s="1" t="str">
        <f ca="1">INDEX(Anvendelseskode!C:C,MATCH($E3683,Anvendelseskode!$A:$A,0))</f>
        <v>Kontor, handel, lager, off. adm.</v>
      </c>
      <c r="N3683" s="1" t="str">
        <f ca="1">INDEX(Anvendelseskode!D:D,MATCH($E3683,Anvendelseskode!$A:$A,0))</f>
        <v>Handel og servicevirksomheder</v>
      </c>
      <c r="O3683" s="1" t="str">
        <f ca="1">IFERROR(INDEX(SBi!$2:$2,MATCH(G3683,SBi!$1:$1,1)),SBi!$K$2)</f>
        <v>1979-1998</v>
      </c>
      <c r="P3683" s="1">
        <f ca="1">IFERROR(INDEX(SBi!$C$3:$K$28,MATCH(E3683,SBi!$B$3:$B$28,0),MATCH(O3683,SBi!$C$2:$K$2,0)),0)</f>
        <v>103.3</v>
      </c>
      <c r="Q3683" s="19">
        <f t="shared" ca="1" si="749"/>
        <v>701.92349999999999</v>
      </c>
      <c r="R3683" s="19" t="str">
        <f ca="1">IFERROR(INDEX(VpD!$2:$2,MATCH(G3683,VpD!$1:$1,1)),VpD!$I$2)</f>
        <v>1979-1998</v>
      </c>
      <c r="S3683" s="1">
        <f ca="1">IFERROR(INDEX(VpD!$C$3:$I$27,MATCH(E3683,VpD!$B$3:$B$27,0),MATCH(R3683,VpD!$C$2:$I$2,0)),0)</f>
        <v>77</v>
      </c>
      <c r="T3683" s="19">
        <f t="shared" ca="1" si="750"/>
        <v>523.21500000000003</v>
      </c>
      <c r="U3683" s="14" t="str">
        <f t="shared" ca="1" si="751"/>
        <v xml:space="preserve">712477.45 </v>
      </c>
      <c r="V3683" s="14" t="str">
        <f t="shared" ca="1" si="752"/>
        <v>6171798.95</v>
      </c>
      <c r="W3683" s="14" t="str">
        <f t="shared" ca="1" si="753"/>
        <v>POINT(712477.45 6171798.95)</v>
      </c>
      <c r="X3683" s="14" t="str">
        <f>IFERROR(INDEX(BygningOmraade!B:B,MATCH(A3683,BygningOmraade!A:A,0)),"")</f>
        <v/>
      </c>
    </row>
    <row r="3684" spans="1:24" s="14" customFormat="1" x14ac:dyDescent="0.25">
      <c r="A3684" s="14">
        <f t="shared" si="741"/>
        <v>3684</v>
      </c>
      <c r="B3684" s="14" t="str">
        <f t="shared" ca="1" si="742"/>
        <v>d9e0399a-310d-4fa9-90d8-84570194f05d</v>
      </c>
      <c r="C3684" s="14" t="str">
        <f t="shared" ca="1" si="743"/>
        <v>0a3f507e-1c29-32b8-e044-0003ba298018</v>
      </c>
      <c r="D3684" s="14">
        <f t="shared" ca="1" si="744"/>
        <v>997554</v>
      </c>
      <c r="E3684" s="1">
        <f t="shared" ca="1" si="745"/>
        <v>120</v>
      </c>
      <c r="F3684" s="1">
        <f t="shared" ca="1" si="746"/>
        <v>127</v>
      </c>
      <c r="G3684" s="1">
        <f t="shared" ca="1" si="747"/>
        <v>1965</v>
      </c>
      <c r="H3684" s="1" t="str">
        <f ca="1">IFERROR(INDEX(Varmeinstallation!B:B,MATCH(INDIRECT($A$1&amp;"L"&amp;A3684)*1,Varmeinstallation!A:A,0)),"Ingen varmeinstallationer")</f>
        <v>Centralvarme fra eget anlæg, et-kammer fyr</v>
      </c>
      <c r="I3684" s="1" t="str">
        <f ca="1">IFERROR(INDEX(Opvarmningsmiddel!B:B,MATCH(INDIRECT($A$1&amp;"M"&amp;A3684)*1,Opvarmningsmiddel!A:A,0)),"")</f>
        <v>Naturgas</v>
      </c>
      <c r="J3684" s="1">
        <f t="shared" ca="1" si="748"/>
        <v>0</v>
      </c>
      <c r="K3684" s="1" t="str">
        <f ca="1">IFERROR(INDEX(Relationstabel!$C$3:$K$10,MATCH(VALUE(INDIRECT($A$1&amp;"L"&amp;A3684)),Relationstabel!$A$3:$A$10,0),MATCH(IFERROR(VALUE(INDIRECT($A$1&amp;"M"&amp;A3684)),0),Relationstabel!$C$1:$K$1,0)),"Ingen varmeinstallationer")</f>
        <v>Naturgas</v>
      </c>
      <c r="L3684" s="1" t="str">
        <f ca="1">INDEX(Anvendelseskode!B:B,MATCH($E3684,Anvendelseskode!$A:$A,0))</f>
        <v>Fritliggende enfamilieshus (parcelhus)</v>
      </c>
      <c r="M3684" s="1" t="str">
        <f ca="1">INDEX(Anvendelseskode!C:C,MATCH($E3684,Anvendelseskode!$A:$A,0))</f>
        <v>Parcelhuse</v>
      </c>
      <c r="N3684" s="1" t="str">
        <f ca="1">INDEX(Anvendelseskode!D:D,MATCH($E3684,Anvendelseskode!$A:$A,0))</f>
        <v>Private husholdninger</v>
      </c>
      <c r="O3684" s="1" t="str">
        <f ca="1">IFERROR(INDEX(SBi!$2:$2,MATCH(G3684,SBi!$1:$1,1)),SBi!$K$2)</f>
        <v>1961-1972</v>
      </c>
      <c r="P3684" s="1">
        <f ca="1">IFERROR(INDEX(SBi!$C$3:$K$28,MATCH(E3684,SBi!$B$3:$B$28,0),MATCH(O3684,SBi!$C$2:$K$2,0)),0)</f>
        <v>134.30000000000001</v>
      </c>
      <c r="Q3684" s="19">
        <f t="shared" ca="1" si="749"/>
        <v>17.056100000000001</v>
      </c>
      <c r="R3684" s="19" t="str">
        <f ca="1">IFERROR(INDEX(VpD!$2:$2,MATCH(G3684,VpD!$1:$1,1)),VpD!$I$2)</f>
        <v>1961-1972</v>
      </c>
      <c r="S3684" s="1">
        <f ca="1">IFERROR(INDEX(VpD!$C$3:$I$27,MATCH(E3684,VpD!$B$3:$B$27,0),MATCH(R3684,VpD!$C$2:$I$2,0)),0)</f>
        <v>143</v>
      </c>
      <c r="T3684" s="19">
        <f t="shared" ca="1" si="750"/>
        <v>18.161000000000001</v>
      </c>
      <c r="U3684" s="14" t="str">
        <f t="shared" ca="1" si="751"/>
        <v xml:space="preserve">713841.63 </v>
      </c>
      <c r="V3684" s="14" t="str">
        <f t="shared" ca="1" si="752"/>
        <v>6169175.56</v>
      </c>
      <c r="W3684" s="14" t="str">
        <f t="shared" ca="1" si="753"/>
        <v>POINT(713841.63 6169175.56)</v>
      </c>
      <c r="X3684" s="14" t="str">
        <f>IFERROR(INDEX(BygningOmraade!B:B,MATCH(A3684,BygningOmraade!A:A,0)),"")</f>
        <v/>
      </c>
    </row>
    <row r="3685" spans="1:24" s="14" customFormat="1" x14ac:dyDescent="0.25">
      <c r="A3685" s="14">
        <f t="shared" si="741"/>
        <v>3685</v>
      </c>
      <c r="B3685" s="14" t="str">
        <f t="shared" ca="1" si="742"/>
        <v>d9e427e7-7662-4306-b9ad-b7e2b7cef844</v>
      </c>
      <c r="C3685" s="14" t="str">
        <f t="shared" ca="1" si="743"/>
        <v>0a3f507e-1a45-32b8-e044-0003ba298018</v>
      </c>
      <c r="D3685" s="14">
        <f t="shared" ca="1" si="744"/>
        <v>996866</v>
      </c>
      <c r="E3685" s="1">
        <f t="shared" ca="1" si="745"/>
        <v>120</v>
      </c>
      <c r="F3685" s="1">
        <f t="shared" ca="1" si="746"/>
        <v>143</v>
      </c>
      <c r="G3685" s="1">
        <f t="shared" ca="1" si="747"/>
        <v>1972</v>
      </c>
      <c r="H3685" s="1" t="str">
        <f ca="1">IFERROR(INDEX(Varmeinstallation!B:B,MATCH(INDIRECT($A$1&amp;"L"&amp;A3685)*1,Varmeinstallation!A:A,0)),"Ingen varmeinstallationer")</f>
        <v>Centralvarme fra eget anlæg, et-kammer fyr</v>
      </c>
      <c r="I3685" s="1" t="str">
        <f ca="1">IFERROR(INDEX(Opvarmningsmiddel!B:B,MATCH(INDIRECT($A$1&amp;"M"&amp;A3685)*1,Opvarmningsmiddel!A:A,0)),"")</f>
        <v>Naturgas</v>
      </c>
      <c r="J3685" s="1">
        <f t="shared" ca="1" si="748"/>
        <v>0</v>
      </c>
      <c r="K3685" s="1" t="str">
        <f ca="1">IFERROR(INDEX(Relationstabel!$C$3:$K$10,MATCH(VALUE(INDIRECT($A$1&amp;"L"&amp;A3685)),Relationstabel!$A$3:$A$10,0),MATCH(IFERROR(VALUE(INDIRECT($A$1&amp;"M"&amp;A3685)),0),Relationstabel!$C$1:$K$1,0)),"Ingen varmeinstallationer")</f>
        <v>Naturgas</v>
      </c>
      <c r="L3685" s="1" t="str">
        <f ca="1">INDEX(Anvendelseskode!B:B,MATCH($E3685,Anvendelseskode!$A:$A,0))</f>
        <v>Fritliggende enfamilieshus (parcelhus)</v>
      </c>
      <c r="M3685" s="1" t="str">
        <f ca="1">INDEX(Anvendelseskode!C:C,MATCH($E3685,Anvendelseskode!$A:$A,0))</f>
        <v>Parcelhuse</v>
      </c>
      <c r="N3685" s="1" t="str">
        <f ca="1">INDEX(Anvendelseskode!D:D,MATCH($E3685,Anvendelseskode!$A:$A,0))</f>
        <v>Private husholdninger</v>
      </c>
      <c r="O3685" s="1" t="str">
        <f ca="1">IFERROR(INDEX(SBi!$2:$2,MATCH(G3685,SBi!$1:$1,1)),SBi!$K$2)</f>
        <v>1961-1972</v>
      </c>
      <c r="P3685" s="1">
        <f ca="1">IFERROR(INDEX(SBi!$C$3:$K$28,MATCH(E3685,SBi!$B$3:$B$28,0),MATCH(O3685,SBi!$C$2:$K$2,0)),0)</f>
        <v>134.30000000000001</v>
      </c>
      <c r="Q3685" s="19">
        <f t="shared" ca="1" si="749"/>
        <v>19.204900000000002</v>
      </c>
      <c r="R3685" s="19" t="str">
        <f ca="1">IFERROR(INDEX(VpD!$2:$2,MATCH(G3685,VpD!$1:$1,1)),VpD!$I$2)</f>
        <v>1961-1972</v>
      </c>
      <c r="S3685" s="1">
        <f ca="1">IFERROR(INDEX(VpD!$C$3:$I$27,MATCH(E3685,VpD!$B$3:$B$27,0),MATCH(R3685,VpD!$C$2:$I$2,0)),0)</f>
        <v>143</v>
      </c>
      <c r="T3685" s="19">
        <f t="shared" ca="1" si="750"/>
        <v>20.449000000000002</v>
      </c>
      <c r="U3685" s="14" t="str">
        <f t="shared" ca="1" si="751"/>
        <v xml:space="preserve">713677.01 </v>
      </c>
      <c r="V3685" s="14" t="str">
        <f t="shared" ca="1" si="752"/>
        <v>6168985.98</v>
      </c>
      <c r="W3685" s="14" t="str">
        <f t="shared" ca="1" si="753"/>
        <v>POINT(713677.01 6168985.98)</v>
      </c>
      <c r="X3685" s="14" t="str">
        <f>IFERROR(INDEX(BygningOmraade!B:B,MATCH(A3685,BygningOmraade!A:A,0)),"")</f>
        <v/>
      </c>
    </row>
    <row r="3686" spans="1:24" s="14" customFormat="1" x14ac:dyDescent="0.25">
      <c r="A3686" s="14">
        <f t="shared" si="741"/>
        <v>3686</v>
      </c>
      <c r="B3686" s="14" t="str">
        <f t="shared" ca="1" si="742"/>
        <v>d9f05a6c-5672-4f72-8ddc-01977470c294</v>
      </c>
      <c r="C3686" s="14" t="str">
        <f t="shared" ca="1" si="743"/>
        <v>0a3f507e-187d-32b8-e044-0003ba298018</v>
      </c>
      <c r="D3686" s="14">
        <f t="shared" ca="1" si="744"/>
        <v>994165</v>
      </c>
      <c r="E3686" s="1">
        <f t="shared" ca="1" si="745"/>
        <v>130</v>
      </c>
      <c r="F3686" s="1">
        <f t="shared" ca="1" si="746"/>
        <v>107</v>
      </c>
      <c r="G3686" s="1">
        <f t="shared" ca="1" si="747"/>
        <v>1983</v>
      </c>
      <c r="H3686" s="1" t="str">
        <f ca="1">IFERROR(INDEX(Varmeinstallation!B:B,MATCH(INDIRECT($A$1&amp;"L"&amp;A3686)*1,Varmeinstallation!A:A,0)),"Ingen varmeinstallationer")</f>
        <v>Fjernvarme/blokvarme (radiatorsystemer eller varmluftanlæg)</v>
      </c>
      <c r="I3686" s="1" t="str">
        <f ca="1">IFERROR(INDEX(Opvarmningsmiddel!B:B,MATCH(INDIRECT($A$1&amp;"M"&amp;A3686)*1,Opvarmningsmiddel!A:A,0)),"")</f>
        <v/>
      </c>
      <c r="J3686" s="1">
        <f t="shared" ca="1" si="748"/>
        <v>0</v>
      </c>
      <c r="K3686" s="1" t="str">
        <f ca="1">IFERROR(INDEX(Relationstabel!$C$3:$K$10,MATCH(VALUE(INDIRECT($A$1&amp;"L"&amp;A3686)),Relationstabel!$A$3:$A$10,0),MATCH(IFERROR(VALUE(INDIRECT($A$1&amp;"M"&amp;A3686)),0),Relationstabel!$C$1:$K$1,0)),"Ingen varmeinstallationer")</f>
        <v>Fjernvarme/ Blokvarme</v>
      </c>
      <c r="L3686" s="1" t="str">
        <f ca="1">INDEX(Anvendelseskode!B:B,MATCH($E3686,Anvendelseskode!$A:$A,0))</f>
        <v>Række-, kæde-, dobbelthus (lodret adskillelse mellem enhederne)</v>
      </c>
      <c r="M3686" s="1" t="str">
        <f ca="1">INDEX(Anvendelseskode!C:C,MATCH($E3686,Anvendelseskode!$A:$A,0))</f>
        <v>Række-, kæde og dobbelthuse</v>
      </c>
      <c r="N3686" s="1" t="str">
        <f ca="1">INDEX(Anvendelseskode!D:D,MATCH($E3686,Anvendelseskode!$A:$A,0))</f>
        <v>Private husholdninger</v>
      </c>
      <c r="O3686" s="1" t="str">
        <f ca="1">IFERROR(INDEX(SBi!$2:$2,MATCH(G3686,SBi!$1:$1,1)),SBi!$K$2)</f>
        <v>1979-1998</v>
      </c>
      <c r="P3686" s="1">
        <f ca="1">IFERROR(INDEX(SBi!$C$3:$K$28,MATCH(E3686,SBi!$B$3:$B$28,0),MATCH(O3686,SBi!$C$2:$K$2,0)),0)</f>
        <v>96.8</v>
      </c>
      <c r="Q3686" s="19">
        <f t="shared" ca="1" si="749"/>
        <v>10.3576</v>
      </c>
      <c r="R3686" s="19" t="str">
        <f ca="1">IFERROR(INDEX(VpD!$2:$2,MATCH(G3686,VpD!$1:$1,1)),VpD!$I$2)</f>
        <v>1979-1998</v>
      </c>
      <c r="S3686" s="1">
        <f ca="1">IFERROR(INDEX(VpD!$C$3:$I$27,MATCH(E3686,VpD!$B$3:$B$27,0),MATCH(R3686,VpD!$C$2:$I$2,0)),0)</f>
        <v>74</v>
      </c>
      <c r="T3686" s="19">
        <f t="shared" ca="1" si="750"/>
        <v>7.9180000000000001</v>
      </c>
      <c r="U3686" s="14" t="str">
        <f t="shared" ca="1" si="751"/>
        <v xml:space="preserve">711409.11 </v>
      </c>
      <c r="V3686" s="14" t="str">
        <f t="shared" ca="1" si="752"/>
        <v>6171547.28</v>
      </c>
      <c r="W3686" s="14" t="str">
        <f t="shared" ca="1" si="753"/>
        <v>POINT(711409.11 6171547.28)</v>
      </c>
      <c r="X3686" s="14" t="str">
        <f>IFERROR(INDEX(BygningOmraade!B:B,MATCH(A3686,BygningOmraade!A:A,0)),"")</f>
        <v/>
      </c>
    </row>
    <row r="3687" spans="1:24" s="14" customFormat="1" x14ac:dyDescent="0.25">
      <c r="A3687" s="14">
        <f t="shared" si="741"/>
        <v>3687</v>
      </c>
      <c r="B3687" s="14" t="str">
        <f t="shared" ca="1" si="742"/>
        <v>da5effb3-8df4-4d48-8ca5-d02dd2aa135d</v>
      </c>
      <c r="C3687" s="14" t="str">
        <f t="shared" ca="1" si="743"/>
        <v>0a3f507e-1e81-32b8-e044-0003ba298018</v>
      </c>
      <c r="D3687" s="14">
        <f t="shared" ca="1" si="744"/>
        <v>994830</v>
      </c>
      <c r="E3687" s="1">
        <f t="shared" ca="1" si="745"/>
        <v>120</v>
      </c>
      <c r="F3687" s="1">
        <f t="shared" ca="1" si="746"/>
        <v>143</v>
      </c>
      <c r="G3687" s="1">
        <f t="shared" ca="1" si="747"/>
        <v>1971</v>
      </c>
      <c r="H3687" s="1" t="str">
        <f ca="1">IFERROR(INDEX(Varmeinstallation!B:B,MATCH(INDIRECT($A$1&amp;"L"&amp;A3687)*1,Varmeinstallation!A:A,0)),"Ingen varmeinstallationer")</f>
        <v>Centralvarme fra eget anlæg, et-kammer fyr</v>
      </c>
      <c r="I3687" s="1" t="str">
        <f ca="1">IFERROR(INDEX(Opvarmningsmiddel!B:B,MATCH(INDIRECT($A$1&amp;"M"&amp;A3687)*1,Opvarmningsmiddel!A:A,0)),"")</f>
        <v>Naturgas</v>
      </c>
      <c r="J3687" s="1">
        <f t="shared" ca="1" si="748"/>
        <v>0</v>
      </c>
      <c r="K3687" s="1" t="str">
        <f ca="1">IFERROR(INDEX(Relationstabel!$C$3:$K$10,MATCH(VALUE(INDIRECT($A$1&amp;"L"&amp;A3687)),Relationstabel!$A$3:$A$10,0),MATCH(IFERROR(VALUE(INDIRECT($A$1&amp;"M"&amp;A3687)),0),Relationstabel!$C$1:$K$1,0)),"Ingen varmeinstallationer")</f>
        <v>Naturgas</v>
      </c>
      <c r="L3687" s="1" t="str">
        <f ca="1">INDEX(Anvendelseskode!B:B,MATCH($E3687,Anvendelseskode!$A:$A,0))</f>
        <v>Fritliggende enfamilieshus (parcelhus)</v>
      </c>
      <c r="M3687" s="1" t="str">
        <f ca="1">INDEX(Anvendelseskode!C:C,MATCH($E3687,Anvendelseskode!$A:$A,0))</f>
        <v>Parcelhuse</v>
      </c>
      <c r="N3687" s="1" t="str">
        <f ca="1">INDEX(Anvendelseskode!D:D,MATCH($E3687,Anvendelseskode!$A:$A,0))</f>
        <v>Private husholdninger</v>
      </c>
      <c r="O3687" s="1" t="str">
        <f ca="1">IFERROR(INDEX(SBi!$2:$2,MATCH(G3687,SBi!$1:$1,1)),SBi!$K$2)</f>
        <v>1961-1972</v>
      </c>
      <c r="P3687" s="1">
        <f ca="1">IFERROR(INDEX(SBi!$C$3:$K$28,MATCH(E3687,SBi!$B$3:$B$28,0),MATCH(O3687,SBi!$C$2:$K$2,0)),0)</f>
        <v>134.30000000000001</v>
      </c>
      <c r="Q3687" s="19">
        <f t="shared" ca="1" si="749"/>
        <v>19.204900000000002</v>
      </c>
      <c r="R3687" s="19" t="str">
        <f ca="1">IFERROR(INDEX(VpD!$2:$2,MATCH(G3687,VpD!$1:$1,1)),VpD!$I$2)</f>
        <v>1961-1972</v>
      </c>
      <c r="S3687" s="1">
        <f ca="1">IFERROR(INDEX(VpD!$C$3:$I$27,MATCH(E3687,VpD!$B$3:$B$27,0),MATCH(R3687,VpD!$C$2:$I$2,0)),0)</f>
        <v>143</v>
      </c>
      <c r="T3687" s="19">
        <f t="shared" ca="1" si="750"/>
        <v>20.449000000000002</v>
      </c>
      <c r="U3687" s="14" t="str">
        <f t="shared" ca="1" si="751"/>
        <v xml:space="preserve">711583.18 </v>
      </c>
      <c r="V3687" s="14" t="str">
        <f t="shared" ca="1" si="752"/>
        <v>6171976.32</v>
      </c>
      <c r="W3687" s="14" t="str">
        <f t="shared" ca="1" si="753"/>
        <v>POINT(711583.18 6171976.32)</v>
      </c>
      <c r="X3687" s="14" t="str">
        <f>IFERROR(INDEX(BygningOmraade!B:B,MATCH(A3687,BygningOmraade!A:A,0)),"")</f>
        <v/>
      </c>
    </row>
    <row r="3688" spans="1:24" s="14" customFormat="1" x14ac:dyDescent="0.25">
      <c r="A3688" s="14">
        <f t="shared" si="741"/>
        <v>3688</v>
      </c>
      <c r="B3688" s="14" t="str">
        <f t="shared" ca="1" si="742"/>
        <v>da7176c9-2361-4b8d-aa12-34c0fa912d23</v>
      </c>
      <c r="C3688" s="14" t="str">
        <f t="shared" ca="1" si="743"/>
        <v>0a3f507e-1ea4-32b8-e044-0003ba298018</v>
      </c>
      <c r="D3688" s="14">
        <f t="shared" ca="1" si="744"/>
        <v>994643</v>
      </c>
      <c r="E3688" s="1">
        <f t="shared" ca="1" si="745"/>
        <v>120</v>
      </c>
      <c r="F3688" s="1">
        <f t="shared" ca="1" si="746"/>
        <v>129</v>
      </c>
      <c r="G3688" s="1">
        <f t="shared" ca="1" si="747"/>
        <v>1985</v>
      </c>
      <c r="H3688" s="1" t="str">
        <f ca="1">IFERROR(INDEX(Varmeinstallation!B:B,MATCH(INDIRECT($A$1&amp;"L"&amp;A3688)*1,Varmeinstallation!A:A,0)),"Ingen varmeinstallationer")</f>
        <v>Centralvarme fra eget anlæg, et-kammer fyr</v>
      </c>
      <c r="I3688" s="1" t="str">
        <f ca="1">IFERROR(INDEX(Opvarmningsmiddel!B:B,MATCH(INDIRECT($A$1&amp;"M"&amp;A3688)*1,Opvarmningsmiddel!A:A,0)),"")</f>
        <v>Naturgas</v>
      </c>
      <c r="J3688" s="1">
        <f t="shared" ca="1" si="748"/>
        <v>0</v>
      </c>
      <c r="K3688" s="1" t="str">
        <f ca="1">IFERROR(INDEX(Relationstabel!$C$3:$K$10,MATCH(VALUE(INDIRECT($A$1&amp;"L"&amp;A3688)),Relationstabel!$A$3:$A$10,0),MATCH(IFERROR(VALUE(INDIRECT($A$1&amp;"M"&amp;A3688)),0),Relationstabel!$C$1:$K$1,0)),"Ingen varmeinstallationer")</f>
        <v>Naturgas</v>
      </c>
      <c r="L3688" s="1" t="str">
        <f ca="1">INDEX(Anvendelseskode!B:B,MATCH($E3688,Anvendelseskode!$A:$A,0))</f>
        <v>Fritliggende enfamilieshus (parcelhus)</v>
      </c>
      <c r="M3688" s="1" t="str">
        <f ca="1">INDEX(Anvendelseskode!C:C,MATCH($E3688,Anvendelseskode!$A:$A,0))</f>
        <v>Parcelhuse</v>
      </c>
      <c r="N3688" s="1" t="str">
        <f ca="1">INDEX(Anvendelseskode!D:D,MATCH($E3688,Anvendelseskode!$A:$A,0))</f>
        <v>Private husholdninger</v>
      </c>
      <c r="O3688" s="1" t="str">
        <f ca="1">IFERROR(INDEX(SBi!$2:$2,MATCH(G3688,SBi!$1:$1,1)),SBi!$K$2)</f>
        <v>1979-1998</v>
      </c>
      <c r="P3688" s="1">
        <f ca="1">IFERROR(INDEX(SBi!$C$3:$K$28,MATCH(E3688,SBi!$B$3:$B$28,0),MATCH(O3688,SBi!$C$2:$K$2,0)),0)</f>
        <v>105.4</v>
      </c>
      <c r="Q3688" s="19">
        <f t="shared" ca="1" si="749"/>
        <v>13.5966</v>
      </c>
      <c r="R3688" s="19" t="str">
        <f ca="1">IFERROR(INDEX(VpD!$2:$2,MATCH(G3688,VpD!$1:$1,1)),VpD!$I$2)</f>
        <v>1979-1998</v>
      </c>
      <c r="S3688" s="1">
        <f ca="1">IFERROR(INDEX(VpD!$C$3:$I$27,MATCH(E3688,VpD!$B$3:$B$27,0),MATCH(R3688,VpD!$C$2:$I$2,0)),0)</f>
        <v>90</v>
      </c>
      <c r="T3688" s="19">
        <f t="shared" ca="1" si="750"/>
        <v>11.61</v>
      </c>
      <c r="U3688" s="14" t="str">
        <f t="shared" ca="1" si="751"/>
        <v xml:space="preserve">711670.19 </v>
      </c>
      <c r="V3688" s="14" t="str">
        <f t="shared" ca="1" si="752"/>
        <v>6171874.33</v>
      </c>
      <c r="W3688" s="14" t="str">
        <f t="shared" ca="1" si="753"/>
        <v>POINT(711670.19 6171874.33)</v>
      </c>
      <c r="X3688" s="14" t="str">
        <f>IFERROR(INDEX(BygningOmraade!B:B,MATCH(A3688,BygningOmraade!A:A,0)),"")</f>
        <v/>
      </c>
    </row>
    <row r="3689" spans="1:24" s="14" customFormat="1" x14ac:dyDescent="0.25">
      <c r="A3689" s="14">
        <f t="shared" si="741"/>
        <v>3689</v>
      </c>
      <c r="B3689" s="14" t="str">
        <f t="shared" ca="1" si="742"/>
        <v>da8e1b68-ca8f-4c45-99e6-830dc06c1023</v>
      </c>
      <c r="C3689" s="14" t="str">
        <f t="shared" ca="1" si="743"/>
        <v>0a3f507e-20ab-32b8-e044-0003ba298018</v>
      </c>
      <c r="D3689" s="14">
        <f t="shared" ca="1" si="744"/>
        <v>994150</v>
      </c>
      <c r="E3689" s="1">
        <f t="shared" ca="1" si="745"/>
        <v>140</v>
      </c>
      <c r="F3689" s="1">
        <f t="shared" ca="1" si="746"/>
        <v>580</v>
      </c>
      <c r="G3689" s="1">
        <f t="shared" ca="1" si="747"/>
        <v>1991</v>
      </c>
      <c r="H3689" s="1" t="str">
        <f ca="1">IFERROR(INDEX(Varmeinstallation!B:B,MATCH(INDIRECT($A$1&amp;"L"&amp;A3689)*1,Varmeinstallation!A:A,0)),"Ingen varmeinstallationer")</f>
        <v>Fjernvarme/blokvarme (radiatorsystemer eller varmluftanlæg)</v>
      </c>
      <c r="I3689" s="1" t="str">
        <f ca="1">IFERROR(INDEX(Opvarmningsmiddel!B:B,MATCH(INDIRECT($A$1&amp;"M"&amp;A3689)*1,Opvarmningsmiddel!A:A,0)),"")</f>
        <v/>
      </c>
      <c r="J3689" s="1">
        <f t="shared" ca="1" si="748"/>
        <v>0</v>
      </c>
      <c r="K3689" s="1" t="str">
        <f ca="1">IFERROR(INDEX(Relationstabel!$C$3:$K$10,MATCH(VALUE(INDIRECT($A$1&amp;"L"&amp;A3689)),Relationstabel!$A$3:$A$10,0),MATCH(IFERROR(VALUE(INDIRECT($A$1&amp;"M"&amp;A3689)),0),Relationstabel!$C$1:$K$1,0)),"Ingen varmeinstallationer")</f>
        <v>Fjernvarme/ Blokvarme</v>
      </c>
      <c r="L3689" s="1" t="str">
        <f ca="1">INDEX(Anvendelseskode!B:B,MATCH($E3689,Anvendelseskode!$A:$A,0))</f>
        <v>Etageboligbebyggelse</v>
      </c>
      <c r="M3689" s="1" t="str">
        <f ca="1">INDEX(Anvendelseskode!C:C,MATCH($E3689,Anvendelseskode!$A:$A,0))</f>
        <v>Etageboligbebyggelse</v>
      </c>
      <c r="N3689" s="1" t="str">
        <f ca="1">INDEX(Anvendelseskode!D:D,MATCH($E3689,Anvendelseskode!$A:$A,0))</f>
        <v>Private husholdninger</v>
      </c>
      <c r="O3689" s="1" t="str">
        <f ca="1">IFERROR(INDEX(SBi!$2:$2,MATCH(G3689,SBi!$1:$1,1)),SBi!$K$2)</f>
        <v>1979-1998</v>
      </c>
      <c r="P3689" s="1">
        <f ca="1">IFERROR(INDEX(SBi!$C$3:$K$28,MATCH(E3689,SBi!$B$3:$B$28,0),MATCH(O3689,SBi!$C$2:$K$2,0)),0)</f>
        <v>108.5</v>
      </c>
      <c r="Q3689" s="19">
        <f t="shared" ca="1" si="749"/>
        <v>62.93</v>
      </c>
      <c r="R3689" s="19" t="str">
        <f ca="1">IFERROR(INDEX(VpD!$2:$2,MATCH(G3689,VpD!$1:$1,1)),VpD!$I$2)</f>
        <v>1979-1998</v>
      </c>
      <c r="S3689" s="1">
        <f ca="1">IFERROR(INDEX(VpD!$C$3:$I$27,MATCH(E3689,VpD!$B$3:$B$27,0),MATCH(R3689,VpD!$C$2:$I$2,0)),0)</f>
        <v>80</v>
      </c>
      <c r="T3689" s="19">
        <f t="shared" ca="1" si="750"/>
        <v>46.4</v>
      </c>
      <c r="U3689" s="14" t="str">
        <f t="shared" ca="1" si="751"/>
        <v xml:space="preserve">711436.69 </v>
      </c>
      <c r="V3689" s="14" t="str">
        <f t="shared" ca="1" si="752"/>
        <v>6172602.21</v>
      </c>
      <c r="W3689" s="14" t="str">
        <f t="shared" ca="1" si="753"/>
        <v>POINT(711436.69 6172602.21)</v>
      </c>
      <c r="X3689" s="14" t="str">
        <f>IFERROR(INDEX(BygningOmraade!B:B,MATCH(A3689,BygningOmraade!A:A,0)),"")</f>
        <v/>
      </c>
    </row>
    <row r="3690" spans="1:24" s="14" customFormat="1" x14ac:dyDescent="0.25">
      <c r="A3690" s="14">
        <f t="shared" si="741"/>
        <v>3690</v>
      </c>
      <c r="B3690" s="14" t="str">
        <f t="shared" ca="1" si="742"/>
        <v>da971a39-52d4-4d27-8858-b9a9aa2686e4</v>
      </c>
      <c r="C3690" s="14" t="str">
        <f t="shared" ca="1" si="743"/>
        <v>0a3f507e-1fc9-32b8-e044-0003ba298018</v>
      </c>
      <c r="D3690" s="14">
        <f t="shared" ca="1" si="744"/>
        <v>993655</v>
      </c>
      <c r="E3690" s="1">
        <f t="shared" ca="1" si="745"/>
        <v>120</v>
      </c>
      <c r="F3690" s="1">
        <f t="shared" ca="1" si="746"/>
        <v>109</v>
      </c>
      <c r="G3690" s="1">
        <f t="shared" ca="1" si="747"/>
        <v>1973</v>
      </c>
      <c r="H3690" s="1" t="str">
        <f ca="1">IFERROR(INDEX(Varmeinstallation!B:B,MATCH(INDIRECT($A$1&amp;"L"&amp;A3690)*1,Varmeinstallation!A:A,0)),"Ingen varmeinstallationer")</f>
        <v>Centralvarme fra eget anlæg, et-kammer fyr</v>
      </c>
      <c r="I3690" s="1" t="str">
        <f ca="1">IFERROR(INDEX(Opvarmningsmiddel!B:B,MATCH(INDIRECT($A$1&amp;"M"&amp;A3690)*1,Opvarmningsmiddel!A:A,0)),"")</f>
        <v>Naturgas</v>
      </c>
      <c r="J3690" s="1">
        <f t="shared" ca="1" si="748"/>
        <v>0</v>
      </c>
      <c r="K3690" s="1" t="str">
        <f ca="1">IFERROR(INDEX(Relationstabel!$C$3:$K$10,MATCH(VALUE(INDIRECT($A$1&amp;"L"&amp;A3690)),Relationstabel!$A$3:$A$10,0),MATCH(IFERROR(VALUE(INDIRECT($A$1&amp;"M"&amp;A3690)),0),Relationstabel!$C$1:$K$1,0)),"Ingen varmeinstallationer")</f>
        <v>Naturgas</v>
      </c>
      <c r="L3690" s="1" t="str">
        <f ca="1">INDEX(Anvendelseskode!B:B,MATCH($E3690,Anvendelseskode!$A:$A,0))</f>
        <v>Fritliggende enfamilieshus (parcelhus)</v>
      </c>
      <c r="M3690" s="1" t="str">
        <f ca="1">INDEX(Anvendelseskode!C:C,MATCH($E3690,Anvendelseskode!$A:$A,0))</f>
        <v>Parcelhuse</v>
      </c>
      <c r="N3690" s="1" t="str">
        <f ca="1">INDEX(Anvendelseskode!D:D,MATCH($E3690,Anvendelseskode!$A:$A,0))</f>
        <v>Private husholdninger</v>
      </c>
      <c r="O3690" s="1" t="str">
        <f ca="1">IFERROR(INDEX(SBi!$2:$2,MATCH(G3690,SBi!$1:$1,1)),SBi!$K$2)</f>
        <v>1973-1978</v>
      </c>
      <c r="P3690" s="1">
        <f ca="1">IFERROR(INDEX(SBi!$C$3:$K$28,MATCH(E3690,SBi!$B$3:$B$28,0),MATCH(O3690,SBi!$C$2:$K$2,0)),0)</f>
        <v>119.8</v>
      </c>
      <c r="Q3690" s="19">
        <f t="shared" ca="1" si="749"/>
        <v>13.058199999999999</v>
      </c>
      <c r="R3690" s="19" t="str">
        <f ca="1">IFERROR(INDEX(VpD!$2:$2,MATCH(G3690,VpD!$1:$1,1)),VpD!$I$2)</f>
        <v>1973-1978</v>
      </c>
      <c r="S3690" s="1">
        <f ca="1">IFERROR(INDEX(VpD!$C$3:$I$27,MATCH(E3690,VpD!$B$3:$B$27,0),MATCH(R3690,VpD!$C$2:$I$2,0)),0)</f>
        <v>117</v>
      </c>
      <c r="T3690" s="19">
        <f t="shared" ca="1" si="750"/>
        <v>12.753</v>
      </c>
      <c r="U3690" s="14" t="str">
        <f t="shared" ca="1" si="751"/>
        <v xml:space="preserve">710965.93 </v>
      </c>
      <c r="V3690" s="14" t="str">
        <f t="shared" ca="1" si="752"/>
        <v>6171674.17</v>
      </c>
      <c r="W3690" s="14" t="str">
        <f t="shared" ca="1" si="753"/>
        <v>POINT(710965.93 6171674.17)</v>
      </c>
      <c r="X3690" s="14" t="str">
        <f>IFERROR(INDEX(BygningOmraade!B:B,MATCH(A3690,BygningOmraade!A:A,0)),"")</f>
        <v/>
      </c>
    </row>
    <row r="3691" spans="1:24" s="14" customFormat="1" x14ac:dyDescent="0.25">
      <c r="A3691" s="14">
        <f t="shared" si="741"/>
        <v>3691</v>
      </c>
      <c r="B3691" s="14" t="str">
        <f t="shared" ca="1" si="742"/>
        <v>daa51f66-fbe8-49e4-9ecf-dbd53f07c8ba</v>
      </c>
      <c r="C3691" s="14" t="str">
        <f t="shared" ca="1" si="743"/>
        <v>0a3f507e-1980-32b8-e044-0003ba298018</v>
      </c>
      <c r="D3691" s="14">
        <f t="shared" ca="1" si="744"/>
        <v>995586</v>
      </c>
      <c r="E3691" s="1">
        <f t="shared" ca="1" si="745"/>
        <v>130</v>
      </c>
      <c r="F3691" s="1">
        <f t="shared" ca="1" si="746"/>
        <v>103</v>
      </c>
      <c r="G3691" s="1">
        <f t="shared" ca="1" si="747"/>
        <v>1977</v>
      </c>
      <c r="H3691" s="1" t="str">
        <f ca="1">IFERROR(INDEX(Varmeinstallation!B:B,MATCH(INDIRECT($A$1&amp;"L"&amp;A3691)*1,Varmeinstallation!A:A,0)),"Ingen varmeinstallationer")</f>
        <v>Fjernvarme/blokvarme (radiatorsystemer eller varmluftanlæg)</v>
      </c>
      <c r="I3691" s="1" t="str">
        <f ca="1">IFERROR(INDEX(Opvarmningsmiddel!B:B,MATCH(INDIRECT($A$1&amp;"M"&amp;A3691)*1,Opvarmningsmiddel!A:A,0)),"")</f>
        <v/>
      </c>
      <c r="J3691" s="1">
        <f t="shared" ca="1" si="748"/>
        <v>0</v>
      </c>
      <c r="K3691" s="1" t="str">
        <f ca="1">IFERROR(INDEX(Relationstabel!$C$3:$K$10,MATCH(VALUE(INDIRECT($A$1&amp;"L"&amp;A3691)),Relationstabel!$A$3:$A$10,0),MATCH(IFERROR(VALUE(INDIRECT($A$1&amp;"M"&amp;A3691)),0),Relationstabel!$C$1:$K$1,0)),"Ingen varmeinstallationer")</f>
        <v>Fjernvarme/ Blokvarme</v>
      </c>
      <c r="L3691" s="1" t="str">
        <f ca="1">INDEX(Anvendelseskode!B:B,MATCH($E3691,Anvendelseskode!$A:$A,0))</f>
        <v>Række-, kæde-, dobbelthus (lodret adskillelse mellem enhederne)</v>
      </c>
      <c r="M3691" s="1" t="str">
        <f ca="1">INDEX(Anvendelseskode!C:C,MATCH($E3691,Anvendelseskode!$A:$A,0))</f>
        <v>Række-, kæde og dobbelthuse</v>
      </c>
      <c r="N3691" s="1" t="str">
        <f ca="1">INDEX(Anvendelseskode!D:D,MATCH($E3691,Anvendelseskode!$A:$A,0))</f>
        <v>Private husholdninger</v>
      </c>
      <c r="O3691" s="1" t="str">
        <f ca="1">IFERROR(INDEX(SBi!$2:$2,MATCH(G3691,SBi!$1:$1,1)),SBi!$K$2)</f>
        <v>1973-1978</v>
      </c>
      <c r="P3691" s="1">
        <f ca="1">IFERROR(INDEX(SBi!$C$3:$K$28,MATCH(E3691,SBi!$B$3:$B$28,0),MATCH(O3691,SBi!$C$2:$K$2,0)),0)</f>
        <v>112.6</v>
      </c>
      <c r="Q3691" s="19">
        <f t="shared" ca="1" si="749"/>
        <v>11.597799999999999</v>
      </c>
      <c r="R3691" s="19" t="str">
        <f ca="1">IFERROR(INDEX(VpD!$2:$2,MATCH(G3691,VpD!$1:$1,1)),VpD!$I$2)</f>
        <v>1973-1978</v>
      </c>
      <c r="S3691" s="1">
        <f ca="1">IFERROR(INDEX(VpD!$C$3:$I$27,MATCH(E3691,VpD!$B$3:$B$27,0),MATCH(R3691,VpD!$C$2:$I$2,0)),0)</f>
        <v>98</v>
      </c>
      <c r="T3691" s="19">
        <f t="shared" ca="1" si="750"/>
        <v>10.093999999999999</v>
      </c>
      <c r="U3691" s="14" t="str">
        <f t="shared" ca="1" si="751"/>
        <v xml:space="preserve">711860.93 </v>
      </c>
      <c r="V3691" s="14" t="str">
        <f t="shared" ca="1" si="752"/>
        <v>6172466.18</v>
      </c>
      <c r="W3691" s="14" t="str">
        <f t="shared" ca="1" si="753"/>
        <v>POINT(711860.93 6172466.18)</v>
      </c>
      <c r="X3691" s="14" t="str">
        <f>IFERROR(INDEX(BygningOmraade!B:B,MATCH(A3691,BygningOmraade!A:A,0)),"")</f>
        <v/>
      </c>
    </row>
    <row r="3692" spans="1:24" s="14" customFormat="1" x14ac:dyDescent="0.25">
      <c r="A3692" s="14">
        <f t="shared" si="741"/>
        <v>3692</v>
      </c>
      <c r="B3692" s="14" t="str">
        <f t="shared" ca="1" si="742"/>
        <v>daa6170b-27ae-4d60-86d6-5fd95567d211</v>
      </c>
      <c r="C3692" s="14" t="str">
        <f t="shared" ca="1" si="743"/>
        <v>53ba2f34-5ffe-2505-e044-0003ba298018</v>
      </c>
      <c r="D3692" s="14">
        <f t="shared" ca="1" si="744"/>
        <v>2702998</v>
      </c>
      <c r="E3692" s="1">
        <f t="shared" ca="1" si="745"/>
        <v>130</v>
      </c>
      <c r="F3692" s="1">
        <f t="shared" ca="1" si="746"/>
        <v>108</v>
      </c>
      <c r="G3692" s="1">
        <f t="shared" ca="1" si="747"/>
        <v>2008</v>
      </c>
      <c r="H3692" s="1" t="str">
        <f ca="1">IFERROR(INDEX(Varmeinstallation!B:B,MATCH(INDIRECT($A$1&amp;"L"&amp;A3692)*1,Varmeinstallation!A:A,0)),"Ingen varmeinstallationer")</f>
        <v>Centralvarme fra eget anlæg, et-kammer fyr</v>
      </c>
      <c r="I3692" s="1" t="str">
        <f ca="1">IFERROR(INDEX(Opvarmningsmiddel!B:B,MATCH(INDIRECT($A$1&amp;"M"&amp;A3692)*1,Opvarmningsmiddel!A:A,0)),"")</f>
        <v>Naturgas</v>
      </c>
      <c r="J3692" s="1">
        <f t="shared" ca="1" si="748"/>
        <v>90</v>
      </c>
      <c r="K3692" s="1" t="str">
        <f ca="1">IFERROR(INDEX(Relationstabel!$C$3:$K$10,MATCH(VALUE(INDIRECT($A$1&amp;"L"&amp;A3692)),Relationstabel!$A$3:$A$10,0),MATCH(IFERROR(VALUE(INDIRECT($A$1&amp;"M"&amp;A3692)),0),Relationstabel!$C$1:$K$1,0)),"Ingen varmeinstallationer")</f>
        <v>Naturgas</v>
      </c>
      <c r="L3692" s="1" t="str">
        <f ca="1">INDEX(Anvendelseskode!B:B,MATCH($E3692,Anvendelseskode!$A:$A,0))</f>
        <v>Række-, kæde-, dobbelthus (lodret adskillelse mellem enhederne)</v>
      </c>
      <c r="M3692" s="1" t="str">
        <f ca="1">INDEX(Anvendelseskode!C:C,MATCH($E3692,Anvendelseskode!$A:$A,0))</f>
        <v>Række-, kæde og dobbelthuse</v>
      </c>
      <c r="N3692" s="1" t="str">
        <f ca="1">INDEX(Anvendelseskode!D:D,MATCH($E3692,Anvendelseskode!$A:$A,0))</f>
        <v>Private husholdninger</v>
      </c>
      <c r="O3692" s="1" t="str">
        <f ca="1">IFERROR(INDEX(SBi!$2:$2,MATCH(G3692,SBi!$1:$1,1)),SBi!$K$2)</f>
        <v>Efter 2006</v>
      </c>
      <c r="P3692" s="1">
        <f ca="1">IFERROR(INDEX(SBi!$C$3:$K$28,MATCH(E3692,SBi!$B$3:$B$28,0),MATCH(O3692,SBi!$C$2:$K$2,0)),0)</f>
        <v>66.400000000000006</v>
      </c>
      <c r="Q3692" s="19">
        <f t="shared" ca="1" si="749"/>
        <v>7.1712000000000007</v>
      </c>
      <c r="R3692" s="19" t="str">
        <f ca="1">IFERROR(INDEX(VpD!$2:$2,MATCH(G3692,VpD!$1:$1,1)),VpD!$I$2)</f>
        <v>&gt;1998</v>
      </c>
      <c r="S3692" s="1">
        <f ca="1">IFERROR(INDEX(VpD!$C$3:$I$27,MATCH(E3692,VpD!$B$3:$B$27,0),MATCH(R3692,VpD!$C$2:$I$2,0)),0)</f>
        <v>65</v>
      </c>
      <c r="T3692" s="19">
        <f t="shared" ca="1" si="750"/>
        <v>7.02</v>
      </c>
      <c r="U3692" s="14" t="str">
        <f t="shared" ca="1" si="751"/>
        <v xml:space="preserve">712610.09 </v>
      </c>
      <c r="V3692" s="14" t="str">
        <f t="shared" ca="1" si="752"/>
        <v>6168761.31</v>
      </c>
      <c r="W3692" s="14" t="str">
        <f t="shared" ca="1" si="753"/>
        <v>POINT(712610.09 6168761.31)</v>
      </c>
      <c r="X3692" s="14" t="str">
        <f>IFERROR(INDEX(BygningOmraade!B:B,MATCH(A3692,BygningOmraade!A:A,0)),"")</f>
        <v/>
      </c>
    </row>
    <row r="3693" spans="1:24" s="14" customFormat="1" x14ac:dyDescent="0.25">
      <c r="A3693" s="14">
        <f t="shared" si="741"/>
        <v>3693</v>
      </c>
      <c r="B3693" s="14" t="str">
        <f t="shared" ca="1" si="742"/>
        <v>daaa5537-880f-4319-a85c-0c0aaf888243</v>
      </c>
      <c r="C3693" s="14" t="str">
        <f t="shared" ca="1" si="743"/>
        <v>0a3f507e-18e5-32b8-e044-0003ba298018</v>
      </c>
      <c r="D3693" s="14">
        <f t="shared" ca="1" si="744"/>
        <v>994267</v>
      </c>
      <c r="E3693" s="1">
        <f t="shared" ca="1" si="745"/>
        <v>130</v>
      </c>
      <c r="F3693" s="1">
        <f t="shared" ca="1" si="746"/>
        <v>107</v>
      </c>
      <c r="G3693" s="1">
        <f t="shared" ca="1" si="747"/>
        <v>1967</v>
      </c>
      <c r="H3693" s="1" t="str">
        <f ca="1">IFERROR(INDEX(Varmeinstallation!B:B,MATCH(INDIRECT($A$1&amp;"L"&amp;A3693)*1,Varmeinstallation!A:A,0)),"Ingen varmeinstallationer")</f>
        <v>Fjernvarme/blokvarme (radiatorsystemer eller varmluftanlæg)</v>
      </c>
      <c r="I3693" s="1" t="str">
        <f ca="1">IFERROR(INDEX(Opvarmningsmiddel!B:B,MATCH(INDIRECT($A$1&amp;"M"&amp;A3693)*1,Opvarmningsmiddel!A:A,0)),"")</f>
        <v/>
      </c>
      <c r="J3693" s="1">
        <f t="shared" ca="1" si="748"/>
        <v>0</v>
      </c>
      <c r="K3693" s="1" t="str">
        <f ca="1">IFERROR(INDEX(Relationstabel!$C$3:$K$10,MATCH(VALUE(INDIRECT($A$1&amp;"L"&amp;A3693)),Relationstabel!$A$3:$A$10,0),MATCH(IFERROR(VALUE(INDIRECT($A$1&amp;"M"&amp;A3693)),0),Relationstabel!$C$1:$K$1,0)),"Ingen varmeinstallationer")</f>
        <v>Fjernvarme/ Blokvarme</v>
      </c>
      <c r="L3693" s="1" t="str">
        <f ca="1">INDEX(Anvendelseskode!B:B,MATCH($E3693,Anvendelseskode!$A:$A,0))</f>
        <v>Række-, kæde-, dobbelthus (lodret adskillelse mellem enhederne)</v>
      </c>
      <c r="M3693" s="1" t="str">
        <f ca="1">INDEX(Anvendelseskode!C:C,MATCH($E3693,Anvendelseskode!$A:$A,0))</f>
        <v>Række-, kæde og dobbelthuse</v>
      </c>
      <c r="N3693" s="1" t="str">
        <f ca="1">INDEX(Anvendelseskode!D:D,MATCH($E3693,Anvendelseskode!$A:$A,0))</f>
        <v>Private husholdninger</v>
      </c>
      <c r="O3693" s="1" t="str">
        <f ca="1">IFERROR(INDEX(SBi!$2:$2,MATCH(G3693,SBi!$1:$1,1)),SBi!$K$2)</f>
        <v>1961-1972</v>
      </c>
      <c r="P3693" s="1">
        <f ca="1">IFERROR(INDEX(SBi!$C$3:$K$28,MATCH(E3693,SBi!$B$3:$B$28,0),MATCH(O3693,SBi!$C$2:$K$2,0)),0)</f>
        <v>119.9</v>
      </c>
      <c r="Q3693" s="19">
        <f t="shared" ca="1" si="749"/>
        <v>12.829300000000002</v>
      </c>
      <c r="R3693" s="19" t="str">
        <f ca="1">IFERROR(INDEX(VpD!$2:$2,MATCH(G3693,VpD!$1:$1,1)),VpD!$I$2)</f>
        <v>1961-1972</v>
      </c>
      <c r="S3693" s="1">
        <f ca="1">IFERROR(INDEX(VpD!$C$3:$I$27,MATCH(E3693,VpD!$B$3:$B$27,0),MATCH(R3693,VpD!$C$2:$I$2,0)),0)</f>
        <v>120</v>
      </c>
      <c r="T3693" s="19">
        <f t="shared" ca="1" si="750"/>
        <v>12.84</v>
      </c>
      <c r="U3693" s="14" t="str">
        <f t="shared" ca="1" si="751"/>
        <v xml:space="preserve">711328.22 </v>
      </c>
      <c r="V3693" s="14" t="str">
        <f t="shared" ca="1" si="752"/>
        <v>6171876.28</v>
      </c>
      <c r="W3693" s="14" t="str">
        <f t="shared" ca="1" si="753"/>
        <v>POINT(711328.22 6171876.28)</v>
      </c>
      <c r="X3693" s="14" t="str">
        <f>IFERROR(INDEX(BygningOmraade!B:B,MATCH(A3693,BygningOmraade!A:A,0)),"")</f>
        <v/>
      </c>
    </row>
    <row r="3694" spans="1:24" s="14" customFormat="1" x14ac:dyDescent="0.25">
      <c r="A3694" s="14">
        <f t="shared" si="741"/>
        <v>3694</v>
      </c>
      <c r="B3694" s="14" t="str">
        <f t="shared" ca="1" si="742"/>
        <v>dabe5712-f8fd-421b-a665-434f77c319e7</v>
      </c>
      <c r="C3694" s="14" t="str">
        <f t="shared" ca="1" si="743"/>
        <v>0a3f507e-1b9d-32b8-e044-0003ba298018</v>
      </c>
      <c r="D3694" s="14">
        <f t="shared" ca="1" si="744"/>
        <v>996270</v>
      </c>
      <c r="E3694" s="1">
        <f t="shared" ca="1" si="745"/>
        <v>120</v>
      </c>
      <c r="F3694" s="1">
        <f t="shared" ca="1" si="746"/>
        <v>120</v>
      </c>
      <c r="G3694" s="1">
        <f t="shared" ca="1" si="747"/>
        <v>1977</v>
      </c>
      <c r="H3694" s="1" t="str">
        <f ca="1">IFERROR(INDEX(Varmeinstallation!B:B,MATCH(INDIRECT($A$1&amp;"L"&amp;A3694)*1,Varmeinstallation!A:A,0)),"Ingen varmeinstallationer")</f>
        <v>Centralvarme fra eget anlæg, et-kammer fyr</v>
      </c>
      <c r="I3694" s="1" t="str">
        <f ca="1">IFERROR(INDEX(Opvarmningsmiddel!B:B,MATCH(INDIRECT($A$1&amp;"M"&amp;A3694)*1,Opvarmningsmiddel!A:A,0)),"")</f>
        <v>Naturgas</v>
      </c>
      <c r="J3694" s="1">
        <f t="shared" ca="1" si="748"/>
        <v>0</v>
      </c>
      <c r="K3694" s="1" t="str">
        <f ca="1">IFERROR(INDEX(Relationstabel!$C$3:$K$10,MATCH(VALUE(INDIRECT($A$1&amp;"L"&amp;A3694)),Relationstabel!$A$3:$A$10,0),MATCH(IFERROR(VALUE(INDIRECT($A$1&amp;"M"&amp;A3694)),0),Relationstabel!$C$1:$K$1,0)),"Ingen varmeinstallationer")</f>
        <v>Naturgas</v>
      </c>
      <c r="L3694" s="1" t="str">
        <f ca="1">INDEX(Anvendelseskode!B:B,MATCH($E3694,Anvendelseskode!$A:$A,0))</f>
        <v>Fritliggende enfamilieshus (parcelhus)</v>
      </c>
      <c r="M3694" s="1" t="str">
        <f ca="1">INDEX(Anvendelseskode!C:C,MATCH($E3694,Anvendelseskode!$A:$A,0))</f>
        <v>Parcelhuse</v>
      </c>
      <c r="N3694" s="1" t="str">
        <f ca="1">INDEX(Anvendelseskode!D:D,MATCH($E3694,Anvendelseskode!$A:$A,0))</f>
        <v>Private husholdninger</v>
      </c>
      <c r="O3694" s="1" t="str">
        <f ca="1">IFERROR(INDEX(SBi!$2:$2,MATCH(G3694,SBi!$1:$1,1)),SBi!$K$2)</f>
        <v>1973-1978</v>
      </c>
      <c r="P3694" s="1">
        <f ca="1">IFERROR(INDEX(SBi!$C$3:$K$28,MATCH(E3694,SBi!$B$3:$B$28,0),MATCH(O3694,SBi!$C$2:$K$2,0)),0)</f>
        <v>119.8</v>
      </c>
      <c r="Q3694" s="19">
        <f t="shared" ca="1" si="749"/>
        <v>14.375999999999999</v>
      </c>
      <c r="R3694" s="19" t="str">
        <f ca="1">IFERROR(INDEX(VpD!$2:$2,MATCH(G3694,VpD!$1:$1,1)),VpD!$I$2)</f>
        <v>1973-1978</v>
      </c>
      <c r="S3694" s="1">
        <f ca="1">IFERROR(INDEX(VpD!$C$3:$I$27,MATCH(E3694,VpD!$B$3:$B$27,0),MATCH(R3694,VpD!$C$2:$I$2,0)),0)</f>
        <v>117</v>
      </c>
      <c r="T3694" s="19">
        <f t="shared" ca="1" si="750"/>
        <v>14.04</v>
      </c>
      <c r="U3694" s="14" t="str">
        <f t="shared" ca="1" si="751"/>
        <v xml:space="preserve">712997.34 </v>
      </c>
      <c r="V3694" s="14" t="str">
        <f t="shared" ca="1" si="752"/>
        <v>6169106.82</v>
      </c>
      <c r="W3694" s="14" t="str">
        <f t="shared" ca="1" si="753"/>
        <v>POINT(712997.34 6169106.82)</v>
      </c>
      <c r="X3694" s="14" t="str">
        <f>IFERROR(INDEX(BygningOmraade!B:B,MATCH(A3694,BygningOmraade!A:A,0)),"")</f>
        <v/>
      </c>
    </row>
    <row r="3695" spans="1:24" s="14" customFormat="1" x14ac:dyDescent="0.25">
      <c r="A3695" s="14">
        <f t="shared" si="741"/>
        <v>3695</v>
      </c>
      <c r="B3695" s="14" t="str">
        <f t="shared" ca="1" si="742"/>
        <v>dae23b28-c356-4b95-8b52-b00c4194d988</v>
      </c>
      <c r="C3695" s="14" t="str">
        <f t="shared" ca="1" si="743"/>
        <v>5ba710e3-d50e-5980-e044-0003ba298018</v>
      </c>
      <c r="D3695" s="14">
        <f t="shared" ca="1" si="744"/>
        <v>2556168</v>
      </c>
      <c r="E3695" s="1">
        <f t="shared" ca="1" si="745"/>
        <v>230</v>
      </c>
      <c r="F3695" s="1">
        <f t="shared" ca="1" si="746"/>
        <v>7</v>
      </c>
      <c r="G3695" s="1">
        <f t="shared" ca="1" si="747"/>
        <v>2007</v>
      </c>
      <c r="H3695" s="1" t="str">
        <f ca="1">IFERROR(INDEX(Varmeinstallation!B:B,MATCH(INDIRECT($A$1&amp;"L"&amp;A3695)*1,Varmeinstallation!A:A,0)),"Ingen varmeinstallationer")</f>
        <v>Ingen varmeinstallationer</v>
      </c>
      <c r="I3695" s="1" t="str">
        <f ca="1">IFERROR(INDEX(Opvarmningsmiddel!B:B,MATCH(INDIRECT($A$1&amp;"M"&amp;A3695)*1,Opvarmningsmiddel!A:A,0)),"")</f>
        <v/>
      </c>
      <c r="J3695" s="1">
        <f t="shared" ca="1" si="748"/>
        <v>0</v>
      </c>
      <c r="K3695" s="1" t="str">
        <f ca="1">IFERROR(INDEX(Relationstabel!$C$3:$K$10,MATCH(VALUE(INDIRECT($A$1&amp;"L"&amp;A3695)),Relationstabel!$A$3:$A$10,0),MATCH(IFERROR(VALUE(INDIRECT($A$1&amp;"M"&amp;A3695)),0),Relationstabel!$C$1:$K$1,0)),"Ingen varmeinstallationer")</f>
        <v>Ingen varmeinstallationer</v>
      </c>
      <c r="L3695" s="1" t="str">
        <f ca="1">INDEX(Anvendelseskode!B:B,MATCH($E3695,Anvendelseskode!$A:$A,0))</f>
        <v>El-, gas-, vand- eller varmeværk forbrændingsanstalt m.v..</v>
      </c>
      <c r="M3695" s="1" t="str">
        <f ca="1">INDEX(Anvendelseskode!C:C,MATCH($E3695,Anvendelseskode!$A:$A,0))</f>
        <v>El-, gas-, vand- og varmeværker</v>
      </c>
      <c r="N3695" s="1" t="str">
        <f ca="1">INDEX(Anvendelseskode!D:D,MATCH($E3695,Anvendelseskode!$A:$A,0))</f>
        <v>Industri</v>
      </c>
      <c r="O3695" s="1" t="str">
        <f ca="1">IFERROR(INDEX(SBi!$2:$2,MATCH(G3695,SBi!$1:$1,1)),SBi!$K$2)</f>
        <v>Efter 2006</v>
      </c>
      <c r="P3695" s="1">
        <f ca="1">IFERROR(INDEX(SBi!$C$3:$K$28,MATCH(E3695,SBi!$B$3:$B$28,0),MATCH(O3695,SBi!$C$2:$K$2,0)),0)</f>
        <v>66</v>
      </c>
      <c r="Q3695" s="19">
        <f t="shared" ca="1" si="749"/>
        <v>0.46200000000000002</v>
      </c>
      <c r="R3695" s="19" t="str">
        <f ca="1">IFERROR(INDEX(VpD!$2:$2,MATCH(G3695,VpD!$1:$1,1)),VpD!$I$2)</f>
        <v>&gt;1998</v>
      </c>
      <c r="S3695" s="1">
        <f ca="1">IFERROR(INDEX(VpD!$C$3:$I$27,MATCH(E3695,VpD!$B$3:$B$27,0),MATCH(R3695,VpD!$C$2:$I$2,0)),0)</f>
        <v>66</v>
      </c>
      <c r="T3695" s="19">
        <f t="shared" ca="1" si="750"/>
        <v>0.46200000000000002</v>
      </c>
      <c r="U3695" s="14" t="str">
        <f t="shared" ca="1" si="751"/>
        <v xml:space="preserve">711384.07 </v>
      </c>
      <c r="V3695" s="14" t="str">
        <f t="shared" ca="1" si="752"/>
        <v>6172714.64</v>
      </c>
      <c r="W3695" s="14" t="str">
        <f t="shared" ca="1" si="753"/>
        <v>POINT(711384.07 6172714.64)</v>
      </c>
      <c r="X3695" s="14" t="str">
        <f>IFERROR(INDEX(BygningOmraade!B:B,MATCH(A3695,BygningOmraade!A:A,0)),"")</f>
        <v/>
      </c>
    </row>
    <row r="3696" spans="1:24" s="14" customFormat="1" x14ac:dyDescent="0.25">
      <c r="A3696" s="14">
        <f t="shared" si="741"/>
        <v>3696</v>
      </c>
      <c r="B3696" s="14" t="str">
        <f t="shared" ca="1" si="742"/>
        <v>db188d81-07f8-4f1c-9c87-af0229bff818</v>
      </c>
      <c r="C3696" s="14" t="str">
        <f t="shared" ca="1" si="743"/>
        <v>0a3f507e-1959-32b8-e044-0003ba298018</v>
      </c>
      <c r="D3696" s="14">
        <f t="shared" ca="1" si="744"/>
        <v>995260</v>
      </c>
      <c r="E3696" s="1">
        <f t="shared" ca="1" si="745"/>
        <v>130</v>
      </c>
      <c r="F3696" s="1">
        <f t="shared" ca="1" si="746"/>
        <v>125</v>
      </c>
      <c r="G3696" s="1">
        <f t="shared" ca="1" si="747"/>
        <v>1978</v>
      </c>
      <c r="H3696" s="1" t="str">
        <f ca="1">IFERROR(INDEX(Varmeinstallation!B:B,MATCH(INDIRECT($A$1&amp;"L"&amp;A3696)*1,Varmeinstallation!A:A,0)),"Ingen varmeinstallationer")</f>
        <v>Fjernvarme/blokvarme (radiatorsystemer eller varmluftanlæg)</v>
      </c>
      <c r="I3696" s="1" t="str">
        <f ca="1">IFERROR(INDEX(Opvarmningsmiddel!B:B,MATCH(INDIRECT($A$1&amp;"M"&amp;A3696)*1,Opvarmningsmiddel!A:A,0)),"")</f>
        <v/>
      </c>
      <c r="J3696" s="1">
        <f t="shared" ca="1" si="748"/>
        <v>2</v>
      </c>
      <c r="K3696" s="1" t="str">
        <f ca="1">IFERROR(INDEX(Relationstabel!$C$3:$K$10,MATCH(VALUE(INDIRECT($A$1&amp;"L"&amp;A3696)),Relationstabel!$A$3:$A$10,0),MATCH(IFERROR(VALUE(INDIRECT($A$1&amp;"M"&amp;A3696)),0),Relationstabel!$C$1:$K$1,0)),"Ingen varmeinstallationer")</f>
        <v>Fjernvarme/ Blokvarme</v>
      </c>
      <c r="L3696" s="1" t="str">
        <f ca="1">INDEX(Anvendelseskode!B:B,MATCH($E3696,Anvendelseskode!$A:$A,0))</f>
        <v>Række-, kæde-, dobbelthus (lodret adskillelse mellem enhederne)</v>
      </c>
      <c r="M3696" s="1" t="str">
        <f ca="1">INDEX(Anvendelseskode!C:C,MATCH($E3696,Anvendelseskode!$A:$A,0))</f>
        <v>Række-, kæde og dobbelthuse</v>
      </c>
      <c r="N3696" s="1" t="str">
        <f ca="1">INDEX(Anvendelseskode!D:D,MATCH($E3696,Anvendelseskode!$A:$A,0))</f>
        <v>Private husholdninger</v>
      </c>
      <c r="O3696" s="1" t="str">
        <f ca="1">IFERROR(INDEX(SBi!$2:$2,MATCH(G3696,SBi!$1:$1,1)),SBi!$K$2)</f>
        <v>1973-1978</v>
      </c>
      <c r="P3696" s="1">
        <f ca="1">IFERROR(INDEX(SBi!$C$3:$K$28,MATCH(E3696,SBi!$B$3:$B$28,0),MATCH(O3696,SBi!$C$2:$K$2,0)),0)</f>
        <v>112.6</v>
      </c>
      <c r="Q3696" s="19">
        <f t="shared" ca="1" si="749"/>
        <v>14.074999999999999</v>
      </c>
      <c r="R3696" s="19" t="str">
        <f ca="1">IFERROR(INDEX(VpD!$2:$2,MATCH(G3696,VpD!$1:$1,1)),VpD!$I$2)</f>
        <v>1973-1978</v>
      </c>
      <c r="S3696" s="1">
        <f ca="1">IFERROR(INDEX(VpD!$C$3:$I$27,MATCH(E3696,VpD!$B$3:$B$27,0),MATCH(R3696,VpD!$C$2:$I$2,0)),0)</f>
        <v>98</v>
      </c>
      <c r="T3696" s="19">
        <f t="shared" ca="1" si="750"/>
        <v>12.25</v>
      </c>
      <c r="U3696" s="14" t="str">
        <f t="shared" ca="1" si="751"/>
        <v xml:space="preserve">711794.88 </v>
      </c>
      <c r="V3696" s="14" t="str">
        <f t="shared" ca="1" si="752"/>
        <v>6172570.05</v>
      </c>
      <c r="W3696" s="14" t="str">
        <f t="shared" ca="1" si="753"/>
        <v>POINT(711794.88 6172570.05)</v>
      </c>
      <c r="X3696" s="14" t="str">
        <f>IFERROR(INDEX(BygningOmraade!B:B,MATCH(A3696,BygningOmraade!A:A,0)),"")</f>
        <v/>
      </c>
    </row>
    <row r="3697" spans="1:24" s="14" customFormat="1" x14ac:dyDescent="0.25">
      <c r="A3697" s="14">
        <f t="shared" si="741"/>
        <v>3697</v>
      </c>
      <c r="B3697" s="14" t="str">
        <f t="shared" ca="1" si="742"/>
        <v>db1cf75a-2c44-4d75-9894-4d581c0ec087</v>
      </c>
      <c r="C3697" s="14" t="str">
        <f t="shared" ca="1" si="743"/>
        <v>0a3f507e-1ab1-32b8-e044-0003ba298018</v>
      </c>
      <c r="D3697" s="14">
        <f t="shared" ca="1" si="744"/>
        <v>997146</v>
      </c>
      <c r="E3697" s="1">
        <f t="shared" ca="1" si="745"/>
        <v>130</v>
      </c>
      <c r="F3697" s="1">
        <f t="shared" ca="1" si="746"/>
        <v>137</v>
      </c>
      <c r="G3697" s="1">
        <f t="shared" ca="1" si="747"/>
        <v>1964</v>
      </c>
      <c r="H3697" s="1" t="str">
        <f ca="1">IFERROR(INDEX(Varmeinstallation!B:B,MATCH(INDIRECT($A$1&amp;"L"&amp;A3697)*1,Varmeinstallation!A:A,0)),"Ingen varmeinstallationer")</f>
        <v>Centralvarme fra eget anlæg, et-kammer fyr</v>
      </c>
      <c r="I3697" s="1" t="str">
        <f ca="1">IFERROR(INDEX(Opvarmningsmiddel!B:B,MATCH(INDIRECT($A$1&amp;"M"&amp;A3697)*1,Opvarmningsmiddel!A:A,0)),"")</f>
        <v>Naturgas</v>
      </c>
      <c r="J3697" s="1">
        <f t="shared" ca="1" si="748"/>
        <v>0</v>
      </c>
      <c r="K3697" s="1" t="str">
        <f ca="1">IFERROR(INDEX(Relationstabel!$C$3:$K$10,MATCH(VALUE(INDIRECT($A$1&amp;"L"&amp;A3697)),Relationstabel!$A$3:$A$10,0),MATCH(IFERROR(VALUE(INDIRECT($A$1&amp;"M"&amp;A3697)),0),Relationstabel!$C$1:$K$1,0)),"Ingen varmeinstallationer")</f>
        <v>Naturgas</v>
      </c>
      <c r="L3697" s="1" t="str">
        <f ca="1">INDEX(Anvendelseskode!B:B,MATCH($E3697,Anvendelseskode!$A:$A,0))</f>
        <v>Række-, kæde-, dobbelthus (lodret adskillelse mellem enhederne)</v>
      </c>
      <c r="M3697" s="1" t="str">
        <f ca="1">INDEX(Anvendelseskode!C:C,MATCH($E3697,Anvendelseskode!$A:$A,0))</f>
        <v>Række-, kæde og dobbelthuse</v>
      </c>
      <c r="N3697" s="1" t="str">
        <f ca="1">INDEX(Anvendelseskode!D:D,MATCH($E3697,Anvendelseskode!$A:$A,0))</f>
        <v>Private husholdninger</v>
      </c>
      <c r="O3697" s="1" t="str">
        <f ca="1">IFERROR(INDEX(SBi!$2:$2,MATCH(G3697,SBi!$1:$1,1)),SBi!$K$2)</f>
        <v>1961-1972</v>
      </c>
      <c r="P3697" s="1">
        <f ca="1">IFERROR(INDEX(SBi!$C$3:$K$28,MATCH(E3697,SBi!$B$3:$B$28,0),MATCH(O3697,SBi!$C$2:$K$2,0)),0)</f>
        <v>119.9</v>
      </c>
      <c r="Q3697" s="19">
        <f t="shared" ca="1" si="749"/>
        <v>16.426299999999998</v>
      </c>
      <c r="R3697" s="19" t="str">
        <f ca="1">IFERROR(INDEX(VpD!$2:$2,MATCH(G3697,VpD!$1:$1,1)),VpD!$I$2)</f>
        <v>1961-1972</v>
      </c>
      <c r="S3697" s="1">
        <f ca="1">IFERROR(INDEX(VpD!$C$3:$I$27,MATCH(E3697,VpD!$B$3:$B$27,0),MATCH(R3697,VpD!$C$2:$I$2,0)),0)</f>
        <v>120</v>
      </c>
      <c r="T3697" s="19">
        <f t="shared" ca="1" si="750"/>
        <v>16.440000000000001</v>
      </c>
      <c r="U3697" s="14" t="str">
        <f t="shared" ca="1" si="751"/>
        <v xml:space="preserve">713774.26 </v>
      </c>
      <c r="V3697" s="14" t="str">
        <f t="shared" ca="1" si="752"/>
        <v>6169127.57</v>
      </c>
      <c r="W3697" s="14" t="str">
        <f t="shared" ca="1" si="753"/>
        <v>POINT(713774.26 6169127.57)</v>
      </c>
      <c r="X3697" s="14" t="str">
        <f>IFERROR(INDEX(BygningOmraade!B:B,MATCH(A3697,BygningOmraade!A:A,0)),"")</f>
        <v/>
      </c>
    </row>
    <row r="3698" spans="1:24" s="14" customFormat="1" x14ac:dyDescent="0.25">
      <c r="A3698" s="14">
        <f t="shared" si="741"/>
        <v>3698</v>
      </c>
      <c r="B3698" s="14" t="str">
        <f t="shared" ca="1" si="742"/>
        <v>db28a18d-2ca0-43db-ab1d-fc07cc8ffee3</v>
      </c>
      <c r="C3698" s="14" t="str">
        <f t="shared" ca="1" si="743"/>
        <v>0a3f507e-1c52-32b8-e044-0003ba298018</v>
      </c>
      <c r="D3698" s="14">
        <f t="shared" ca="1" si="744"/>
        <v>997645</v>
      </c>
      <c r="E3698" s="1">
        <f t="shared" ca="1" si="745"/>
        <v>120</v>
      </c>
      <c r="F3698" s="1">
        <f t="shared" ca="1" si="746"/>
        <v>188</v>
      </c>
      <c r="G3698" s="1">
        <f t="shared" ca="1" si="747"/>
        <v>1947</v>
      </c>
      <c r="H3698" s="1" t="str">
        <f ca="1">IFERROR(INDEX(Varmeinstallation!B:B,MATCH(INDIRECT($A$1&amp;"L"&amp;A3698)*1,Varmeinstallation!A:A,0)),"Ingen varmeinstallationer")</f>
        <v>Centralvarme fra eget anlæg, et-kammer fyr</v>
      </c>
      <c r="I3698" s="1" t="str">
        <f ca="1">IFERROR(INDEX(Opvarmningsmiddel!B:B,MATCH(INDIRECT($A$1&amp;"M"&amp;A3698)*1,Opvarmningsmiddel!A:A,0)),"")</f>
        <v>Naturgas</v>
      </c>
      <c r="J3698" s="1">
        <f t="shared" ca="1" si="748"/>
        <v>2</v>
      </c>
      <c r="K3698" s="1" t="str">
        <f ca="1">IFERROR(INDEX(Relationstabel!$C$3:$K$10,MATCH(VALUE(INDIRECT($A$1&amp;"L"&amp;A3698)),Relationstabel!$A$3:$A$10,0),MATCH(IFERROR(VALUE(INDIRECT($A$1&amp;"M"&amp;A3698)),0),Relationstabel!$C$1:$K$1,0)),"Ingen varmeinstallationer")</f>
        <v>Naturgas</v>
      </c>
      <c r="L3698" s="1" t="str">
        <f ca="1">INDEX(Anvendelseskode!B:B,MATCH($E3698,Anvendelseskode!$A:$A,0))</f>
        <v>Fritliggende enfamilieshus (parcelhus)</v>
      </c>
      <c r="M3698" s="1" t="str">
        <f ca="1">INDEX(Anvendelseskode!C:C,MATCH($E3698,Anvendelseskode!$A:$A,0))</f>
        <v>Parcelhuse</v>
      </c>
      <c r="N3698" s="1" t="str">
        <f ca="1">INDEX(Anvendelseskode!D:D,MATCH($E3698,Anvendelseskode!$A:$A,0))</f>
        <v>Private husholdninger</v>
      </c>
      <c r="O3698" s="1" t="str">
        <f ca="1">IFERROR(INDEX(SBi!$2:$2,MATCH(G3698,SBi!$1:$1,1)),SBi!$K$2)</f>
        <v>1931-1950</v>
      </c>
      <c r="P3698" s="1">
        <f ca="1">IFERROR(INDEX(SBi!$C$3:$K$28,MATCH(E3698,SBi!$B$3:$B$28,0),MATCH(O3698,SBi!$C$2:$K$2,0)),0)</f>
        <v>164.1</v>
      </c>
      <c r="Q3698" s="19">
        <f t="shared" ca="1" si="749"/>
        <v>30.8508</v>
      </c>
      <c r="R3698" s="19" t="str">
        <f ca="1">IFERROR(INDEX(VpD!$2:$2,MATCH(G3698,VpD!$1:$1,1)),VpD!$I$2)</f>
        <v>1931-1950</v>
      </c>
      <c r="S3698" s="1">
        <f ca="1">IFERROR(INDEX(VpD!$C$3:$I$27,MATCH(E3698,VpD!$B$3:$B$27,0),MATCH(R3698,VpD!$C$2:$I$2,0)),0)</f>
        <v>217</v>
      </c>
      <c r="T3698" s="19">
        <f t="shared" ca="1" si="750"/>
        <v>40.795999999999999</v>
      </c>
      <c r="U3698" s="14" t="str">
        <f t="shared" ca="1" si="751"/>
        <v xml:space="preserve">714223.06 </v>
      </c>
      <c r="V3698" s="14" t="str">
        <f t="shared" ca="1" si="752"/>
        <v>6168815.9</v>
      </c>
      <c r="W3698" s="14" t="str">
        <f t="shared" ca="1" si="753"/>
        <v>POINT(714223.06 6168815.9)</v>
      </c>
      <c r="X3698" s="14" t="str">
        <f>IFERROR(INDEX(BygningOmraade!B:B,MATCH(A3698,BygningOmraade!A:A,0)),"")</f>
        <v/>
      </c>
    </row>
    <row r="3699" spans="1:24" s="14" customFormat="1" x14ac:dyDescent="0.25">
      <c r="A3699" s="14">
        <f t="shared" si="741"/>
        <v>3699</v>
      </c>
      <c r="B3699" s="14" t="str">
        <f t="shared" ca="1" si="742"/>
        <v>db493686-3a85-4b2c-8936-ed687c0c7218</v>
      </c>
      <c r="C3699" s="14" t="str">
        <f t="shared" ca="1" si="743"/>
        <v>0a3f507e-1723-32b8-e044-0003ba298018</v>
      </c>
      <c r="D3699" s="14">
        <f t="shared" ca="1" si="744"/>
        <v>996349</v>
      </c>
      <c r="E3699" s="1">
        <f t="shared" ca="1" si="745"/>
        <v>120</v>
      </c>
      <c r="F3699" s="1">
        <f t="shared" ca="1" si="746"/>
        <v>151</v>
      </c>
      <c r="G3699" s="1">
        <f t="shared" ca="1" si="747"/>
        <v>1992</v>
      </c>
      <c r="H3699" s="1" t="str">
        <f ca="1">IFERROR(INDEX(Varmeinstallation!B:B,MATCH(INDIRECT($A$1&amp;"L"&amp;A3699)*1,Varmeinstallation!A:A,0)),"Ingen varmeinstallationer")</f>
        <v>Centralvarme fra eget anlæg, et-kammer fyr</v>
      </c>
      <c r="I3699" s="1" t="str">
        <f ca="1">IFERROR(INDEX(Opvarmningsmiddel!B:B,MATCH(INDIRECT($A$1&amp;"M"&amp;A3699)*1,Opvarmningsmiddel!A:A,0)),"")</f>
        <v>Naturgas</v>
      </c>
      <c r="J3699" s="1">
        <f t="shared" ca="1" si="748"/>
        <v>2</v>
      </c>
      <c r="K3699" s="1" t="str">
        <f ca="1">IFERROR(INDEX(Relationstabel!$C$3:$K$10,MATCH(VALUE(INDIRECT($A$1&amp;"L"&amp;A3699)),Relationstabel!$A$3:$A$10,0),MATCH(IFERROR(VALUE(INDIRECT($A$1&amp;"M"&amp;A3699)),0),Relationstabel!$C$1:$K$1,0)),"Ingen varmeinstallationer")</f>
        <v>Naturgas</v>
      </c>
      <c r="L3699" s="1" t="str">
        <f ca="1">INDEX(Anvendelseskode!B:B,MATCH($E3699,Anvendelseskode!$A:$A,0))</f>
        <v>Fritliggende enfamilieshus (parcelhus)</v>
      </c>
      <c r="M3699" s="1" t="str">
        <f ca="1">INDEX(Anvendelseskode!C:C,MATCH($E3699,Anvendelseskode!$A:$A,0))</f>
        <v>Parcelhuse</v>
      </c>
      <c r="N3699" s="1" t="str">
        <f ca="1">INDEX(Anvendelseskode!D:D,MATCH($E3699,Anvendelseskode!$A:$A,0))</f>
        <v>Private husholdninger</v>
      </c>
      <c r="O3699" s="1" t="str">
        <f ca="1">IFERROR(INDEX(SBi!$2:$2,MATCH(G3699,SBi!$1:$1,1)),SBi!$K$2)</f>
        <v>1979-1998</v>
      </c>
      <c r="P3699" s="1">
        <f ca="1">IFERROR(INDEX(SBi!$C$3:$K$28,MATCH(E3699,SBi!$B$3:$B$28,0),MATCH(O3699,SBi!$C$2:$K$2,0)),0)</f>
        <v>105.4</v>
      </c>
      <c r="Q3699" s="19">
        <f t="shared" ca="1" si="749"/>
        <v>15.915400000000002</v>
      </c>
      <c r="R3699" s="19" t="str">
        <f ca="1">IFERROR(INDEX(VpD!$2:$2,MATCH(G3699,VpD!$1:$1,1)),VpD!$I$2)</f>
        <v>1979-1998</v>
      </c>
      <c r="S3699" s="1">
        <f ca="1">IFERROR(INDEX(VpD!$C$3:$I$27,MATCH(E3699,VpD!$B$3:$B$27,0),MATCH(R3699,VpD!$C$2:$I$2,0)),0)</f>
        <v>90</v>
      </c>
      <c r="T3699" s="19">
        <f t="shared" ca="1" si="750"/>
        <v>13.59</v>
      </c>
      <c r="U3699" s="14" t="str">
        <f t="shared" ca="1" si="751"/>
        <v xml:space="preserve">712918.63 </v>
      </c>
      <c r="V3699" s="14" t="str">
        <f t="shared" ca="1" si="752"/>
        <v>6169035.29</v>
      </c>
      <c r="W3699" s="14" t="str">
        <f t="shared" ca="1" si="753"/>
        <v>POINT(712918.63 6169035.29)</v>
      </c>
      <c r="X3699" s="14" t="str">
        <f>IFERROR(INDEX(BygningOmraade!B:B,MATCH(A3699,BygningOmraade!A:A,0)),"")</f>
        <v/>
      </c>
    </row>
    <row r="3700" spans="1:24" s="14" customFormat="1" x14ac:dyDescent="0.25">
      <c r="A3700" s="14">
        <f t="shared" si="741"/>
        <v>3700</v>
      </c>
      <c r="B3700" s="14" t="str">
        <f t="shared" ca="1" si="742"/>
        <v>db4a3133-c8d2-4bff-b994-fcd9af7c30c6</v>
      </c>
      <c r="C3700" s="14" t="str">
        <f t="shared" ca="1" si="743"/>
        <v>0a3f507e-24b0-32b8-e044-0003ba298018</v>
      </c>
      <c r="D3700" s="14">
        <f t="shared" ca="1" si="744"/>
        <v>995976</v>
      </c>
      <c r="E3700" s="1">
        <f t="shared" ca="1" si="745"/>
        <v>120</v>
      </c>
      <c r="F3700" s="1">
        <f t="shared" ca="1" si="746"/>
        <v>112</v>
      </c>
      <c r="G3700" s="1">
        <f t="shared" ca="1" si="747"/>
        <v>1957</v>
      </c>
      <c r="H3700" s="1" t="str">
        <f ca="1">IFERROR(INDEX(Varmeinstallation!B:B,MATCH(INDIRECT($A$1&amp;"L"&amp;A3700)*1,Varmeinstallation!A:A,0)),"Ingen varmeinstallationer")</f>
        <v>Centralvarme fra eget anlæg, et-kammer fyr</v>
      </c>
      <c r="I3700" s="1" t="str">
        <f ca="1">IFERROR(INDEX(Opvarmningsmiddel!B:B,MATCH(INDIRECT($A$1&amp;"M"&amp;A3700)*1,Opvarmningsmiddel!A:A,0)),"")</f>
        <v>Naturgas</v>
      </c>
      <c r="J3700" s="1">
        <f t="shared" ca="1" si="748"/>
        <v>0</v>
      </c>
      <c r="K3700" s="1" t="str">
        <f ca="1">IFERROR(INDEX(Relationstabel!$C$3:$K$10,MATCH(VALUE(INDIRECT($A$1&amp;"L"&amp;A3700)),Relationstabel!$A$3:$A$10,0),MATCH(IFERROR(VALUE(INDIRECT($A$1&amp;"M"&amp;A3700)),0),Relationstabel!$C$1:$K$1,0)),"Ingen varmeinstallationer")</f>
        <v>Naturgas</v>
      </c>
      <c r="L3700" s="1" t="str">
        <f ca="1">INDEX(Anvendelseskode!B:B,MATCH($E3700,Anvendelseskode!$A:$A,0))</f>
        <v>Fritliggende enfamilieshus (parcelhus)</v>
      </c>
      <c r="M3700" s="1" t="str">
        <f ca="1">INDEX(Anvendelseskode!C:C,MATCH($E3700,Anvendelseskode!$A:$A,0))</f>
        <v>Parcelhuse</v>
      </c>
      <c r="N3700" s="1" t="str">
        <f ca="1">INDEX(Anvendelseskode!D:D,MATCH($E3700,Anvendelseskode!$A:$A,0))</f>
        <v>Private husholdninger</v>
      </c>
      <c r="O3700" s="1" t="str">
        <f ca="1">IFERROR(INDEX(SBi!$2:$2,MATCH(G3700,SBi!$1:$1,1)),SBi!$K$2)</f>
        <v>1951-1960</v>
      </c>
      <c r="P3700" s="1">
        <f ca="1">IFERROR(INDEX(SBi!$C$3:$K$28,MATCH(E3700,SBi!$B$3:$B$28,0),MATCH(O3700,SBi!$C$2:$K$2,0)),0)</f>
        <v>154.9</v>
      </c>
      <c r="Q3700" s="19">
        <f t="shared" ca="1" si="749"/>
        <v>17.348800000000001</v>
      </c>
      <c r="R3700" s="19" t="str">
        <f ca="1">IFERROR(INDEX(VpD!$2:$2,MATCH(G3700,VpD!$1:$1,1)),VpD!$I$2)</f>
        <v>1951-1960</v>
      </c>
      <c r="S3700" s="1">
        <f ca="1">IFERROR(INDEX(VpD!$C$3:$I$27,MATCH(E3700,VpD!$B$3:$B$27,0),MATCH(R3700,VpD!$C$2:$I$2,0)),0)</f>
        <v>204</v>
      </c>
      <c r="T3700" s="19">
        <f t="shared" ca="1" si="750"/>
        <v>22.847999999999999</v>
      </c>
      <c r="U3700" s="14" t="str">
        <f t="shared" ca="1" si="751"/>
        <v xml:space="preserve">712684.19 </v>
      </c>
      <c r="V3700" s="14" t="str">
        <f t="shared" ca="1" si="752"/>
        <v>6169153.56</v>
      </c>
      <c r="W3700" s="14" t="str">
        <f t="shared" ca="1" si="753"/>
        <v>POINT(712684.19 6169153.56)</v>
      </c>
      <c r="X3700" s="14" t="str">
        <f>IFERROR(INDEX(BygningOmraade!B:B,MATCH(A3700,BygningOmraade!A:A,0)),"")</f>
        <v/>
      </c>
    </row>
    <row r="3701" spans="1:24" s="14" customFormat="1" x14ac:dyDescent="0.25">
      <c r="A3701" s="14">
        <f t="shared" si="741"/>
        <v>3701</v>
      </c>
      <c r="B3701" s="14" t="str">
        <f t="shared" ca="1" si="742"/>
        <v>db553c36-eae9-4b84-9480-ec6aa873727b</v>
      </c>
      <c r="C3701" s="14" t="str">
        <f t="shared" ca="1" si="743"/>
        <v>0a3f507e-1a6c-32b8-e044-0003ba298018</v>
      </c>
      <c r="D3701" s="14">
        <f t="shared" ca="1" si="744"/>
        <v>997712</v>
      </c>
      <c r="E3701" s="1">
        <f t="shared" ca="1" si="745"/>
        <v>120</v>
      </c>
      <c r="F3701" s="1">
        <f t="shared" ca="1" si="746"/>
        <v>160</v>
      </c>
      <c r="G3701" s="1">
        <f t="shared" ca="1" si="747"/>
        <v>1966</v>
      </c>
      <c r="H3701" s="1" t="str">
        <f ca="1">IFERROR(INDEX(Varmeinstallation!B:B,MATCH(INDIRECT($A$1&amp;"L"&amp;A3701)*1,Varmeinstallation!A:A,0)),"Ingen varmeinstallationer")</f>
        <v>Centralvarme fra eget anlæg, et-kammer fyr</v>
      </c>
      <c r="I3701" s="1" t="str">
        <f ca="1">IFERROR(INDEX(Opvarmningsmiddel!B:B,MATCH(INDIRECT($A$1&amp;"M"&amp;A3701)*1,Opvarmningsmiddel!A:A,0)),"")</f>
        <v>Naturgas</v>
      </c>
      <c r="J3701" s="1">
        <f t="shared" ca="1" si="748"/>
        <v>0</v>
      </c>
      <c r="K3701" s="1" t="str">
        <f ca="1">IFERROR(INDEX(Relationstabel!$C$3:$K$10,MATCH(VALUE(INDIRECT($A$1&amp;"L"&amp;A3701)),Relationstabel!$A$3:$A$10,0),MATCH(IFERROR(VALUE(INDIRECT($A$1&amp;"M"&amp;A3701)),0),Relationstabel!$C$1:$K$1,0)),"Ingen varmeinstallationer")</f>
        <v>Naturgas</v>
      </c>
      <c r="L3701" s="1" t="str">
        <f ca="1">INDEX(Anvendelseskode!B:B,MATCH($E3701,Anvendelseskode!$A:$A,0))</f>
        <v>Fritliggende enfamilieshus (parcelhus)</v>
      </c>
      <c r="M3701" s="1" t="str">
        <f ca="1">INDEX(Anvendelseskode!C:C,MATCH($E3701,Anvendelseskode!$A:$A,0))</f>
        <v>Parcelhuse</v>
      </c>
      <c r="N3701" s="1" t="str">
        <f ca="1">INDEX(Anvendelseskode!D:D,MATCH($E3701,Anvendelseskode!$A:$A,0))</f>
        <v>Private husholdninger</v>
      </c>
      <c r="O3701" s="1" t="str">
        <f ca="1">IFERROR(INDEX(SBi!$2:$2,MATCH(G3701,SBi!$1:$1,1)),SBi!$K$2)</f>
        <v>1961-1972</v>
      </c>
      <c r="P3701" s="1">
        <f ca="1">IFERROR(INDEX(SBi!$C$3:$K$28,MATCH(E3701,SBi!$B$3:$B$28,0),MATCH(O3701,SBi!$C$2:$K$2,0)),0)</f>
        <v>134.30000000000001</v>
      </c>
      <c r="Q3701" s="19">
        <f t="shared" ca="1" si="749"/>
        <v>21.488</v>
      </c>
      <c r="R3701" s="19" t="str">
        <f ca="1">IFERROR(INDEX(VpD!$2:$2,MATCH(G3701,VpD!$1:$1,1)),VpD!$I$2)</f>
        <v>1961-1972</v>
      </c>
      <c r="S3701" s="1">
        <f ca="1">IFERROR(INDEX(VpD!$C$3:$I$27,MATCH(E3701,VpD!$B$3:$B$27,0),MATCH(R3701,VpD!$C$2:$I$2,0)),0)</f>
        <v>143</v>
      </c>
      <c r="T3701" s="19">
        <f t="shared" ca="1" si="750"/>
        <v>22.88</v>
      </c>
      <c r="U3701" s="14" t="str">
        <f t="shared" ca="1" si="751"/>
        <v xml:space="preserve">714105.4 </v>
      </c>
      <c r="V3701" s="14" t="str">
        <f t="shared" ca="1" si="752"/>
        <v>6169054.46</v>
      </c>
      <c r="W3701" s="14" t="str">
        <f t="shared" ca="1" si="753"/>
        <v>POINT(714105.4 6169054.46)</v>
      </c>
      <c r="X3701" s="14" t="str">
        <f>IFERROR(INDEX(BygningOmraade!B:B,MATCH(A3701,BygningOmraade!A:A,0)),"")</f>
        <v/>
      </c>
    </row>
    <row r="3702" spans="1:24" s="14" customFormat="1" x14ac:dyDescent="0.25">
      <c r="A3702" s="14">
        <f t="shared" si="741"/>
        <v>3702</v>
      </c>
      <c r="B3702" s="14" t="str">
        <f t="shared" ca="1" si="742"/>
        <v>db64d0bb-4d3f-41b9-b3d4-2c6d30647669</v>
      </c>
      <c r="C3702" s="14" t="str">
        <f t="shared" ca="1" si="743"/>
        <v>0a3f507e-1f62-32b8-e044-0003ba298018</v>
      </c>
      <c r="D3702" s="14">
        <f t="shared" ca="1" si="744"/>
        <v>993887</v>
      </c>
      <c r="E3702" s="1">
        <f t="shared" ca="1" si="745"/>
        <v>120</v>
      </c>
      <c r="F3702" s="1">
        <f t="shared" ca="1" si="746"/>
        <v>119</v>
      </c>
      <c r="G3702" s="1">
        <f t="shared" ca="1" si="747"/>
        <v>1966</v>
      </c>
      <c r="H3702" s="1" t="str">
        <f ca="1">IFERROR(INDEX(Varmeinstallation!B:B,MATCH(INDIRECT($A$1&amp;"L"&amp;A3702)*1,Varmeinstallation!A:A,0)),"Ingen varmeinstallationer")</f>
        <v>Fjernvarme/blokvarme (radiatorsystemer eller varmluftanlæg)</v>
      </c>
      <c r="I3702" s="1" t="str">
        <f ca="1">IFERROR(INDEX(Opvarmningsmiddel!B:B,MATCH(INDIRECT($A$1&amp;"M"&amp;A3702)*1,Opvarmningsmiddel!A:A,0)),"")</f>
        <v/>
      </c>
      <c r="J3702" s="1">
        <f t="shared" ca="1" si="748"/>
        <v>2</v>
      </c>
      <c r="K3702" s="1" t="str">
        <f ca="1">IFERROR(INDEX(Relationstabel!$C$3:$K$10,MATCH(VALUE(INDIRECT($A$1&amp;"L"&amp;A3702)),Relationstabel!$A$3:$A$10,0),MATCH(IFERROR(VALUE(INDIRECT($A$1&amp;"M"&amp;A3702)),0),Relationstabel!$C$1:$K$1,0)),"Ingen varmeinstallationer")</f>
        <v>Fjernvarme/ Blokvarme</v>
      </c>
      <c r="L3702" s="1" t="str">
        <f ca="1">INDEX(Anvendelseskode!B:B,MATCH($E3702,Anvendelseskode!$A:$A,0))</f>
        <v>Fritliggende enfamilieshus (parcelhus)</v>
      </c>
      <c r="M3702" s="1" t="str">
        <f ca="1">INDEX(Anvendelseskode!C:C,MATCH($E3702,Anvendelseskode!$A:$A,0))</f>
        <v>Parcelhuse</v>
      </c>
      <c r="N3702" s="1" t="str">
        <f ca="1">INDEX(Anvendelseskode!D:D,MATCH($E3702,Anvendelseskode!$A:$A,0))</f>
        <v>Private husholdninger</v>
      </c>
      <c r="O3702" s="1" t="str">
        <f ca="1">IFERROR(INDEX(SBi!$2:$2,MATCH(G3702,SBi!$1:$1,1)),SBi!$K$2)</f>
        <v>1961-1972</v>
      </c>
      <c r="P3702" s="1">
        <f ca="1">IFERROR(INDEX(SBi!$C$3:$K$28,MATCH(E3702,SBi!$B$3:$B$28,0),MATCH(O3702,SBi!$C$2:$K$2,0)),0)</f>
        <v>134.30000000000001</v>
      </c>
      <c r="Q3702" s="19">
        <f t="shared" ca="1" si="749"/>
        <v>15.9817</v>
      </c>
      <c r="R3702" s="19" t="str">
        <f ca="1">IFERROR(INDEX(VpD!$2:$2,MATCH(G3702,VpD!$1:$1,1)),VpD!$I$2)</f>
        <v>1961-1972</v>
      </c>
      <c r="S3702" s="1">
        <f ca="1">IFERROR(INDEX(VpD!$C$3:$I$27,MATCH(E3702,VpD!$B$3:$B$27,0),MATCH(R3702,VpD!$C$2:$I$2,0)),0)</f>
        <v>143</v>
      </c>
      <c r="T3702" s="19">
        <f t="shared" ca="1" si="750"/>
        <v>17.016999999999999</v>
      </c>
      <c r="U3702" s="14" t="str">
        <f t="shared" ca="1" si="751"/>
        <v xml:space="preserve">711224.9 </v>
      </c>
      <c r="V3702" s="14" t="str">
        <f t="shared" ca="1" si="752"/>
        <v>6171809.4</v>
      </c>
      <c r="W3702" s="14" t="str">
        <f t="shared" ca="1" si="753"/>
        <v>POINT(711224.9 6171809.4)</v>
      </c>
      <c r="X3702" s="14" t="str">
        <f>IFERROR(INDEX(BygningOmraade!B:B,MATCH(A3702,BygningOmraade!A:A,0)),"")</f>
        <v/>
      </c>
    </row>
    <row r="3703" spans="1:24" s="14" customFormat="1" x14ac:dyDescent="0.25">
      <c r="A3703" s="14">
        <f t="shared" si="741"/>
        <v>3703</v>
      </c>
      <c r="B3703" s="14" t="str">
        <f t="shared" ca="1" si="742"/>
        <v>db7aa874-3c14-4a9e-bbd0-f516a08b2777</v>
      </c>
      <c r="C3703" s="14" t="str">
        <f t="shared" ca="1" si="743"/>
        <v>0a3f507e-1bc4-32b8-e044-0003ba298018</v>
      </c>
      <c r="D3703" s="14">
        <f t="shared" ca="1" si="744"/>
        <v>997562</v>
      </c>
      <c r="E3703" s="1">
        <f t="shared" ca="1" si="745"/>
        <v>130</v>
      </c>
      <c r="F3703" s="1">
        <f t="shared" ca="1" si="746"/>
        <v>101</v>
      </c>
      <c r="G3703" s="1">
        <f t="shared" ca="1" si="747"/>
        <v>1964</v>
      </c>
      <c r="H3703" s="1" t="str">
        <f ca="1">IFERROR(INDEX(Varmeinstallation!B:B,MATCH(INDIRECT($A$1&amp;"L"&amp;A3703)*1,Varmeinstallation!A:A,0)),"Ingen varmeinstallationer")</f>
        <v>Centralvarme fra eget anlæg, et-kammer fyr</v>
      </c>
      <c r="I3703" s="1" t="str">
        <f ca="1">IFERROR(INDEX(Opvarmningsmiddel!B:B,MATCH(INDIRECT($A$1&amp;"M"&amp;A3703)*1,Opvarmningsmiddel!A:A,0)),"")</f>
        <v>Flydende brændsel (olie, petroleum, flaskegas m.m.)</v>
      </c>
      <c r="J3703" s="1">
        <f t="shared" ca="1" si="748"/>
        <v>2</v>
      </c>
      <c r="K3703" s="1" t="str">
        <f ca="1">IFERROR(INDEX(Relationstabel!$C$3:$K$10,MATCH(VALUE(INDIRECT($A$1&amp;"L"&amp;A3703)),Relationstabel!$A$3:$A$10,0),MATCH(IFERROR(VALUE(INDIRECT($A$1&amp;"M"&amp;A3703)),0),Relationstabel!$C$1:$K$1,0)),"Ingen varmeinstallationer")</f>
        <v>Olie</v>
      </c>
      <c r="L3703" s="1" t="str">
        <f ca="1">INDEX(Anvendelseskode!B:B,MATCH($E3703,Anvendelseskode!$A:$A,0))</f>
        <v>Række-, kæde-, dobbelthus (lodret adskillelse mellem enhederne)</v>
      </c>
      <c r="M3703" s="1" t="str">
        <f ca="1">INDEX(Anvendelseskode!C:C,MATCH($E3703,Anvendelseskode!$A:$A,0))</f>
        <v>Række-, kæde og dobbelthuse</v>
      </c>
      <c r="N3703" s="1" t="str">
        <f ca="1">INDEX(Anvendelseskode!D:D,MATCH($E3703,Anvendelseskode!$A:$A,0))</f>
        <v>Private husholdninger</v>
      </c>
      <c r="O3703" s="1" t="str">
        <f ca="1">IFERROR(INDEX(SBi!$2:$2,MATCH(G3703,SBi!$1:$1,1)),SBi!$K$2)</f>
        <v>1961-1972</v>
      </c>
      <c r="P3703" s="1">
        <f ca="1">IFERROR(INDEX(SBi!$C$3:$K$28,MATCH(E3703,SBi!$B$3:$B$28,0),MATCH(O3703,SBi!$C$2:$K$2,0)),0)</f>
        <v>119.9</v>
      </c>
      <c r="Q3703" s="19">
        <f t="shared" ca="1" si="749"/>
        <v>12.109900000000001</v>
      </c>
      <c r="R3703" s="19" t="str">
        <f ca="1">IFERROR(INDEX(VpD!$2:$2,MATCH(G3703,VpD!$1:$1,1)),VpD!$I$2)</f>
        <v>1961-1972</v>
      </c>
      <c r="S3703" s="1">
        <f ca="1">IFERROR(INDEX(VpD!$C$3:$I$27,MATCH(E3703,VpD!$B$3:$B$27,0),MATCH(R3703,VpD!$C$2:$I$2,0)),0)</f>
        <v>120</v>
      </c>
      <c r="T3703" s="19">
        <f t="shared" ca="1" si="750"/>
        <v>12.12</v>
      </c>
      <c r="U3703" s="14" t="str">
        <f t="shared" ca="1" si="751"/>
        <v xml:space="preserve">713823.46 </v>
      </c>
      <c r="V3703" s="14" t="str">
        <f t="shared" ca="1" si="752"/>
        <v>6169291.46</v>
      </c>
      <c r="W3703" s="14" t="str">
        <f t="shared" ca="1" si="753"/>
        <v>POINT(713823.46 6169291.46)</v>
      </c>
      <c r="X3703" s="14" t="str">
        <f>IFERROR(INDEX(BygningOmraade!B:B,MATCH(A3703,BygningOmraade!A:A,0)),"")</f>
        <v/>
      </c>
    </row>
    <row r="3704" spans="1:24" s="14" customFormat="1" x14ac:dyDescent="0.25">
      <c r="A3704" s="14">
        <f t="shared" si="741"/>
        <v>3704</v>
      </c>
      <c r="B3704" s="14" t="str">
        <f t="shared" ca="1" si="742"/>
        <v>db9c3100-7e72-4baa-a716-5df207ef7bae</v>
      </c>
      <c r="C3704" s="14" t="str">
        <f t="shared" ca="1" si="743"/>
        <v>0a3f507e-1aff-32b8-e044-0003ba298018</v>
      </c>
      <c r="D3704" s="14">
        <f t="shared" ca="1" si="744"/>
        <v>996162</v>
      </c>
      <c r="E3704" s="1">
        <f t="shared" ca="1" si="745"/>
        <v>120</v>
      </c>
      <c r="F3704" s="1">
        <f t="shared" ca="1" si="746"/>
        <v>204</v>
      </c>
      <c r="G3704" s="1">
        <f t="shared" ca="1" si="747"/>
        <v>1975</v>
      </c>
      <c r="H3704" s="1" t="str">
        <f ca="1">IFERROR(INDEX(Varmeinstallation!B:B,MATCH(INDIRECT($A$1&amp;"L"&amp;A3704)*1,Varmeinstallation!A:A,0)),"Ingen varmeinstallationer")</f>
        <v>Centralvarme fra eget anlæg, et-kammer fyr</v>
      </c>
      <c r="I3704" s="1" t="str">
        <f ca="1">IFERROR(INDEX(Opvarmningsmiddel!B:B,MATCH(INDIRECT($A$1&amp;"M"&amp;A3704)*1,Opvarmningsmiddel!A:A,0)),"")</f>
        <v>Naturgas</v>
      </c>
      <c r="J3704" s="1">
        <f t="shared" ca="1" si="748"/>
        <v>2</v>
      </c>
      <c r="K3704" s="1" t="str">
        <f ca="1">IFERROR(INDEX(Relationstabel!$C$3:$K$10,MATCH(VALUE(INDIRECT($A$1&amp;"L"&amp;A3704)),Relationstabel!$A$3:$A$10,0),MATCH(IFERROR(VALUE(INDIRECT($A$1&amp;"M"&amp;A3704)),0),Relationstabel!$C$1:$K$1,0)),"Ingen varmeinstallationer")</f>
        <v>Naturgas</v>
      </c>
      <c r="L3704" s="1" t="str">
        <f ca="1">INDEX(Anvendelseskode!B:B,MATCH($E3704,Anvendelseskode!$A:$A,0))</f>
        <v>Fritliggende enfamilieshus (parcelhus)</v>
      </c>
      <c r="M3704" s="1" t="str">
        <f ca="1">INDEX(Anvendelseskode!C:C,MATCH($E3704,Anvendelseskode!$A:$A,0))</f>
        <v>Parcelhuse</v>
      </c>
      <c r="N3704" s="1" t="str">
        <f ca="1">INDEX(Anvendelseskode!D:D,MATCH($E3704,Anvendelseskode!$A:$A,0))</f>
        <v>Private husholdninger</v>
      </c>
      <c r="O3704" s="1" t="str">
        <f ca="1">IFERROR(INDEX(SBi!$2:$2,MATCH(G3704,SBi!$1:$1,1)),SBi!$K$2)</f>
        <v>1973-1978</v>
      </c>
      <c r="P3704" s="1">
        <f ca="1">IFERROR(INDEX(SBi!$C$3:$K$28,MATCH(E3704,SBi!$B$3:$B$28,0),MATCH(O3704,SBi!$C$2:$K$2,0)),0)</f>
        <v>119.8</v>
      </c>
      <c r="Q3704" s="19">
        <f t="shared" ca="1" si="749"/>
        <v>24.4392</v>
      </c>
      <c r="R3704" s="19" t="str">
        <f ca="1">IFERROR(INDEX(VpD!$2:$2,MATCH(G3704,VpD!$1:$1,1)),VpD!$I$2)</f>
        <v>1973-1978</v>
      </c>
      <c r="S3704" s="1">
        <f ca="1">IFERROR(INDEX(VpD!$C$3:$I$27,MATCH(E3704,VpD!$B$3:$B$27,0),MATCH(R3704,VpD!$C$2:$I$2,0)),0)</f>
        <v>117</v>
      </c>
      <c r="T3704" s="19">
        <f t="shared" ca="1" si="750"/>
        <v>23.867999999999999</v>
      </c>
      <c r="U3704" s="14" t="str">
        <f t="shared" ca="1" si="751"/>
        <v xml:space="preserve">713105.28 </v>
      </c>
      <c r="V3704" s="14" t="str">
        <f t="shared" ca="1" si="752"/>
        <v>6168916.51</v>
      </c>
      <c r="W3704" s="14" t="str">
        <f t="shared" ca="1" si="753"/>
        <v>POINT(713105.28 6168916.51)</v>
      </c>
      <c r="X3704" s="14" t="str">
        <f>IFERROR(INDEX(BygningOmraade!B:B,MATCH(A3704,BygningOmraade!A:A,0)),"")</f>
        <v/>
      </c>
    </row>
    <row r="3705" spans="1:24" s="14" customFormat="1" x14ac:dyDescent="0.25">
      <c r="A3705" s="14">
        <f t="shared" si="741"/>
        <v>3705</v>
      </c>
      <c r="B3705" s="14" t="str">
        <f t="shared" ca="1" si="742"/>
        <v>dbc0c3e6-baa9-4c05-8777-661b7fbab223</v>
      </c>
      <c r="C3705" s="14" t="str">
        <f t="shared" ca="1" si="743"/>
        <v>0a3f507e-2480-32b8-e044-0003ba298018</v>
      </c>
      <c r="D3705" s="14">
        <f t="shared" ca="1" si="744"/>
        <v>995727</v>
      </c>
      <c r="E3705" s="1">
        <f t="shared" ca="1" si="745"/>
        <v>220</v>
      </c>
      <c r="F3705" s="1">
        <f t="shared" ca="1" si="746"/>
        <v>194</v>
      </c>
      <c r="G3705" s="1">
        <f t="shared" ca="1" si="747"/>
        <v>2000</v>
      </c>
      <c r="H3705" s="1" t="str">
        <f ca="1">IFERROR(INDEX(Varmeinstallation!B:B,MATCH(INDIRECT($A$1&amp;"L"&amp;A3705)*1,Varmeinstallation!A:A,0)),"Ingen varmeinstallationer")</f>
        <v>Ingen varmeinstallationer</v>
      </c>
      <c r="I3705" s="1" t="str">
        <f ca="1">IFERROR(INDEX(Opvarmningsmiddel!B:B,MATCH(INDIRECT($A$1&amp;"M"&amp;A3705)*1,Opvarmningsmiddel!A:A,0)),"")</f>
        <v/>
      </c>
      <c r="J3705" s="1">
        <f t="shared" ca="1" si="748"/>
        <v>0</v>
      </c>
      <c r="K3705" s="1" t="str">
        <f ca="1">IFERROR(INDEX(Relationstabel!$C$3:$K$10,MATCH(VALUE(INDIRECT($A$1&amp;"L"&amp;A3705)),Relationstabel!$A$3:$A$10,0),MATCH(IFERROR(VALUE(INDIRECT($A$1&amp;"M"&amp;A3705)),0),Relationstabel!$C$1:$K$1,0)),"Ingen varmeinstallationer")</f>
        <v>Ingen varmeinstallation</v>
      </c>
      <c r="L3705" s="1" t="str">
        <f ca="1">INDEX(Anvendelseskode!B:B,MATCH($E3705,Anvendelseskode!$A:$A,0))</f>
        <v>Bygning til erhvervsmæssig produktion vedrørende industri, håndværk m.v. (fabrik, værksted o.lign.)</v>
      </c>
      <c r="M3705" s="1" t="str">
        <f ca="1">INDEX(Anvendelseskode!C:C,MATCH($E3705,Anvendelseskode!$A:$A,0))</f>
        <v>Fabrikker, værksteder o.l.</v>
      </c>
      <c r="N3705" s="1" t="str">
        <f ca="1">INDEX(Anvendelseskode!D:D,MATCH($E3705,Anvendelseskode!$A:$A,0))</f>
        <v>Industri</v>
      </c>
      <c r="O3705" s="1" t="str">
        <f ca="1">IFERROR(INDEX(SBi!$2:$2,MATCH(G3705,SBi!$1:$1,1)),SBi!$K$2)</f>
        <v>1999-2006</v>
      </c>
      <c r="P3705" s="1">
        <f ca="1">IFERROR(INDEX(SBi!$C$3:$K$28,MATCH(E3705,SBi!$B$3:$B$28,0),MATCH(O3705,SBi!$C$2:$K$2,0)),0)</f>
        <v>66</v>
      </c>
      <c r="Q3705" s="19">
        <f t="shared" ca="1" si="749"/>
        <v>12.804</v>
      </c>
      <c r="R3705" s="19" t="str">
        <f ca="1">IFERROR(INDEX(VpD!$2:$2,MATCH(G3705,VpD!$1:$1,1)),VpD!$I$2)</f>
        <v>&gt;1998</v>
      </c>
      <c r="S3705" s="1">
        <f ca="1">IFERROR(INDEX(VpD!$C$3:$I$27,MATCH(E3705,VpD!$B$3:$B$27,0),MATCH(R3705,VpD!$C$2:$I$2,0)),0)</f>
        <v>66</v>
      </c>
      <c r="T3705" s="19">
        <f t="shared" ca="1" si="750"/>
        <v>12.804</v>
      </c>
      <c r="U3705" s="14" t="str">
        <f t="shared" ca="1" si="751"/>
        <v xml:space="preserve">712231.01 </v>
      </c>
      <c r="V3705" s="14" t="str">
        <f t="shared" ca="1" si="752"/>
        <v>6169576.9</v>
      </c>
      <c r="W3705" s="14" t="str">
        <f t="shared" ca="1" si="753"/>
        <v>POINT(712231.01 6169576.9)</v>
      </c>
      <c r="X3705" s="14" t="str">
        <f>IFERROR(INDEX(BygningOmraade!B:B,MATCH(A3705,BygningOmraade!A:A,0)),"")</f>
        <v/>
      </c>
    </row>
    <row r="3706" spans="1:24" s="14" customFormat="1" x14ac:dyDescent="0.25">
      <c r="A3706" s="14">
        <f t="shared" si="741"/>
        <v>3706</v>
      </c>
      <c r="B3706" s="14" t="str">
        <f t="shared" ca="1" si="742"/>
        <v>dbc28170-578f-4900-a737-78045a05bf95</v>
      </c>
      <c r="C3706" s="14" t="str">
        <f t="shared" ca="1" si="743"/>
        <v>c34389a0-5e6b-482c-8831-ac011d4b8897</v>
      </c>
      <c r="D3706" s="14">
        <f t="shared" ca="1" si="744"/>
        <v>100098585</v>
      </c>
      <c r="E3706" s="1">
        <f t="shared" ca="1" si="745"/>
        <v>130</v>
      </c>
      <c r="F3706" s="1">
        <f t="shared" ca="1" si="746"/>
        <v>130</v>
      </c>
      <c r="G3706" s="1">
        <f t="shared" ca="1" si="747"/>
        <v>2017</v>
      </c>
      <c r="H3706" s="1" t="str">
        <f ca="1">IFERROR(INDEX(Varmeinstallation!B:B,MATCH(INDIRECT($A$1&amp;"L"&amp;A3706)*1,Varmeinstallation!A:A,0)),"Ingen varmeinstallationer")</f>
        <v>Fjernvarme/blokvarme (radiatorsystemer eller varmluftanlæg)</v>
      </c>
      <c r="I3706" s="1" t="str">
        <f ca="1">IFERROR(INDEX(Opvarmningsmiddel!B:B,MATCH(INDIRECT($A$1&amp;"M"&amp;A3706)*1,Opvarmningsmiddel!A:A,0)),"")</f>
        <v/>
      </c>
      <c r="J3706" s="1">
        <f t="shared" ca="1" si="748"/>
        <v>0</v>
      </c>
      <c r="K3706" s="1" t="str">
        <f ca="1">IFERROR(INDEX(Relationstabel!$C$3:$K$10,MATCH(VALUE(INDIRECT($A$1&amp;"L"&amp;A3706)),Relationstabel!$A$3:$A$10,0),MATCH(IFERROR(VALUE(INDIRECT($A$1&amp;"M"&amp;A3706)),0),Relationstabel!$C$1:$K$1,0)),"Ingen varmeinstallationer")</f>
        <v>Fjernvarme/ Blokvarme</v>
      </c>
      <c r="L3706" s="1" t="str">
        <f ca="1">INDEX(Anvendelseskode!B:B,MATCH($E3706,Anvendelseskode!$A:$A,0))</f>
        <v>Række-, kæde-, dobbelthus (lodret adskillelse mellem enhederne)</v>
      </c>
      <c r="M3706" s="1" t="str">
        <f ca="1">INDEX(Anvendelseskode!C:C,MATCH($E3706,Anvendelseskode!$A:$A,0))</f>
        <v>Række-, kæde og dobbelthuse</v>
      </c>
      <c r="N3706" s="1" t="str">
        <f ca="1">INDEX(Anvendelseskode!D:D,MATCH($E3706,Anvendelseskode!$A:$A,0))</f>
        <v>Private husholdninger</v>
      </c>
      <c r="O3706" s="1" t="str">
        <f ca="1">IFERROR(INDEX(SBi!$2:$2,MATCH(G3706,SBi!$1:$1,1)),SBi!$K$2)</f>
        <v>Efter 2006</v>
      </c>
      <c r="P3706" s="1">
        <f ca="1">IFERROR(INDEX(SBi!$C$3:$K$28,MATCH(E3706,SBi!$B$3:$B$28,0),MATCH(O3706,SBi!$C$2:$K$2,0)),0)</f>
        <v>66.400000000000006</v>
      </c>
      <c r="Q3706" s="19">
        <f t="shared" ca="1" si="749"/>
        <v>8.6319999999999997</v>
      </c>
      <c r="R3706" s="19" t="str">
        <f ca="1">IFERROR(INDEX(VpD!$2:$2,MATCH(G3706,VpD!$1:$1,1)),VpD!$I$2)</f>
        <v>&gt;1998</v>
      </c>
      <c r="S3706" s="1">
        <f ca="1">IFERROR(INDEX(VpD!$C$3:$I$27,MATCH(E3706,VpD!$B$3:$B$27,0),MATCH(R3706,VpD!$C$2:$I$2,0)),0)</f>
        <v>65</v>
      </c>
      <c r="T3706" s="19">
        <f t="shared" ca="1" si="750"/>
        <v>8.4499999999999993</v>
      </c>
      <c r="U3706" s="14" t="str">
        <f t="shared" ca="1" si="751"/>
        <v xml:space="preserve">711615.16 </v>
      </c>
      <c r="V3706" s="14" t="str">
        <f t="shared" ca="1" si="752"/>
        <v>6172720.64</v>
      </c>
      <c r="W3706" s="14" t="str">
        <f t="shared" ca="1" si="753"/>
        <v>POINT(711615.16 6172720.64)</v>
      </c>
      <c r="X3706" s="14" t="str">
        <f>IFERROR(INDEX(BygningOmraade!B:B,MATCH(A3706,BygningOmraade!A:A,0)),"")</f>
        <v/>
      </c>
    </row>
    <row r="3707" spans="1:24" s="14" customFormat="1" x14ac:dyDescent="0.25">
      <c r="A3707" s="14">
        <f t="shared" si="741"/>
        <v>3707</v>
      </c>
      <c r="B3707" s="14" t="str">
        <f t="shared" ca="1" si="742"/>
        <v>dbc97cdd-77f6-4d23-86fb-0736e0191887</v>
      </c>
      <c r="C3707" s="14" t="str">
        <f t="shared" ca="1" si="743"/>
        <v>76ede3bb-3cbf-1e91-e044-00144f3ead67</v>
      </c>
      <c r="D3707" s="14">
        <f t="shared" ca="1" si="744"/>
        <v>100021906</v>
      </c>
      <c r="E3707" s="1">
        <f t="shared" ca="1" si="745"/>
        <v>130</v>
      </c>
      <c r="F3707" s="1">
        <f t="shared" ca="1" si="746"/>
        <v>121</v>
      </c>
      <c r="G3707" s="1">
        <f t="shared" ca="1" si="747"/>
        <v>2009</v>
      </c>
      <c r="H3707" s="1" t="str">
        <f ca="1">IFERROR(INDEX(Varmeinstallation!B:B,MATCH(INDIRECT($A$1&amp;"L"&amp;A3707)*1,Varmeinstallation!A:A,0)),"Ingen varmeinstallationer")</f>
        <v>Centralvarme fra eget anlæg, et-kammer fyr</v>
      </c>
      <c r="I3707" s="1" t="str">
        <f ca="1">IFERROR(INDEX(Opvarmningsmiddel!B:B,MATCH(INDIRECT($A$1&amp;"M"&amp;A3707)*1,Opvarmningsmiddel!A:A,0)),"")</f>
        <v>Naturgas</v>
      </c>
      <c r="J3707" s="1">
        <f t="shared" ca="1" si="748"/>
        <v>90</v>
      </c>
      <c r="K3707" s="1" t="str">
        <f ca="1">IFERROR(INDEX(Relationstabel!$C$3:$K$10,MATCH(VALUE(INDIRECT($A$1&amp;"L"&amp;A3707)),Relationstabel!$A$3:$A$10,0),MATCH(IFERROR(VALUE(INDIRECT($A$1&amp;"M"&amp;A3707)),0),Relationstabel!$C$1:$K$1,0)),"Ingen varmeinstallationer")</f>
        <v>Naturgas</v>
      </c>
      <c r="L3707" s="1" t="str">
        <f ca="1">INDEX(Anvendelseskode!B:B,MATCH($E3707,Anvendelseskode!$A:$A,0))</f>
        <v>Række-, kæde-, dobbelthus (lodret adskillelse mellem enhederne)</v>
      </c>
      <c r="M3707" s="1" t="str">
        <f ca="1">INDEX(Anvendelseskode!C:C,MATCH($E3707,Anvendelseskode!$A:$A,0))</f>
        <v>Række-, kæde og dobbelthuse</v>
      </c>
      <c r="N3707" s="1" t="str">
        <f ca="1">INDEX(Anvendelseskode!D:D,MATCH($E3707,Anvendelseskode!$A:$A,0))</f>
        <v>Private husholdninger</v>
      </c>
      <c r="O3707" s="1" t="str">
        <f ca="1">IFERROR(INDEX(SBi!$2:$2,MATCH(G3707,SBi!$1:$1,1)),SBi!$K$2)</f>
        <v>Efter 2006</v>
      </c>
      <c r="P3707" s="1">
        <f ca="1">IFERROR(INDEX(SBi!$C$3:$K$28,MATCH(E3707,SBi!$B$3:$B$28,0),MATCH(O3707,SBi!$C$2:$K$2,0)),0)</f>
        <v>66.400000000000006</v>
      </c>
      <c r="Q3707" s="19">
        <f t="shared" ca="1" si="749"/>
        <v>8.0343999999999998</v>
      </c>
      <c r="R3707" s="19" t="str">
        <f ca="1">IFERROR(INDEX(VpD!$2:$2,MATCH(G3707,VpD!$1:$1,1)),VpD!$I$2)</f>
        <v>&gt;1998</v>
      </c>
      <c r="S3707" s="1">
        <f ca="1">IFERROR(INDEX(VpD!$C$3:$I$27,MATCH(E3707,VpD!$B$3:$B$27,0),MATCH(R3707,VpD!$C$2:$I$2,0)),0)</f>
        <v>65</v>
      </c>
      <c r="T3707" s="19">
        <f t="shared" ca="1" si="750"/>
        <v>7.8650000000000002</v>
      </c>
      <c r="U3707" s="14" t="str">
        <f t="shared" ca="1" si="751"/>
        <v xml:space="preserve">712809.7 </v>
      </c>
      <c r="V3707" s="14" t="str">
        <f t="shared" ca="1" si="752"/>
        <v>6168961.8</v>
      </c>
      <c r="W3707" s="14" t="str">
        <f t="shared" ca="1" si="753"/>
        <v>POINT(712809.7 6168961.8)</v>
      </c>
      <c r="X3707" s="14" t="str">
        <f>IFERROR(INDEX(BygningOmraade!B:B,MATCH(A3707,BygningOmraade!A:A,0)),"")</f>
        <v/>
      </c>
    </row>
    <row r="3708" spans="1:24" s="14" customFormat="1" x14ac:dyDescent="0.25">
      <c r="A3708" s="14">
        <f t="shared" si="741"/>
        <v>3708</v>
      </c>
      <c r="B3708" s="14" t="str">
        <f t="shared" ca="1" si="742"/>
        <v>dbd08121-4b22-444e-b1e0-9f78f3c95fde</v>
      </c>
      <c r="C3708" s="14" t="str">
        <f t="shared" ca="1" si="743"/>
        <v>0a3f507e-1c00-32b8-e044-0003ba298018</v>
      </c>
      <c r="D3708" s="14">
        <f t="shared" ca="1" si="744"/>
        <v>997342</v>
      </c>
      <c r="E3708" s="1">
        <f t="shared" ca="1" si="745"/>
        <v>130</v>
      </c>
      <c r="F3708" s="1">
        <f t="shared" ca="1" si="746"/>
        <v>145</v>
      </c>
      <c r="G3708" s="1">
        <f t="shared" ca="1" si="747"/>
        <v>1967</v>
      </c>
      <c r="H3708" s="1" t="str">
        <f ca="1">IFERROR(INDEX(Varmeinstallation!B:B,MATCH(INDIRECT($A$1&amp;"L"&amp;A3708)*1,Varmeinstallation!A:A,0)),"Ingen varmeinstallationer")</f>
        <v>Fjernvarme/blokvarme (radiatorsystemer eller varmluftanlæg)</v>
      </c>
      <c r="I3708" s="1" t="str">
        <f ca="1">IFERROR(INDEX(Opvarmningsmiddel!B:B,MATCH(INDIRECT($A$1&amp;"M"&amp;A3708)*1,Opvarmningsmiddel!A:A,0)),"")</f>
        <v/>
      </c>
      <c r="J3708" s="1">
        <f t="shared" ca="1" si="748"/>
        <v>0</v>
      </c>
      <c r="K3708" s="1" t="str">
        <f ca="1">IFERROR(INDEX(Relationstabel!$C$3:$K$10,MATCH(VALUE(INDIRECT($A$1&amp;"L"&amp;A3708)),Relationstabel!$A$3:$A$10,0),MATCH(IFERROR(VALUE(INDIRECT($A$1&amp;"M"&amp;A3708)),0),Relationstabel!$C$1:$K$1,0)),"Ingen varmeinstallationer")</f>
        <v>Fjernvarme/ Blokvarme</v>
      </c>
      <c r="L3708" s="1" t="str">
        <f ca="1">INDEX(Anvendelseskode!B:B,MATCH($E3708,Anvendelseskode!$A:$A,0))</f>
        <v>Række-, kæde-, dobbelthus (lodret adskillelse mellem enhederne)</v>
      </c>
      <c r="M3708" s="1" t="str">
        <f ca="1">INDEX(Anvendelseskode!C:C,MATCH($E3708,Anvendelseskode!$A:$A,0))</f>
        <v>Række-, kæde og dobbelthuse</v>
      </c>
      <c r="N3708" s="1" t="str">
        <f ca="1">INDEX(Anvendelseskode!D:D,MATCH($E3708,Anvendelseskode!$A:$A,0))</f>
        <v>Private husholdninger</v>
      </c>
      <c r="O3708" s="1" t="str">
        <f ca="1">IFERROR(INDEX(SBi!$2:$2,MATCH(G3708,SBi!$1:$1,1)),SBi!$K$2)</f>
        <v>1961-1972</v>
      </c>
      <c r="P3708" s="1">
        <f ca="1">IFERROR(INDEX(SBi!$C$3:$K$28,MATCH(E3708,SBi!$B$3:$B$28,0),MATCH(O3708,SBi!$C$2:$K$2,0)),0)</f>
        <v>119.9</v>
      </c>
      <c r="Q3708" s="19">
        <f t="shared" ca="1" si="749"/>
        <v>17.3855</v>
      </c>
      <c r="R3708" s="19" t="str">
        <f ca="1">IFERROR(INDEX(VpD!$2:$2,MATCH(G3708,VpD!$1:$1,1)),VpD!$I$2)</f>
        <v>1961-1972</v>
      </c>
      <c r="S3708" s="1">
        <f ca="1">IFERROR(INDEX(VpD!$C$3:$I$27,MATCH(E3708,VpD!$B$3:$B$27,0),MATCH(R3708,VpD!$C$2:$I$2,0)),0)</f>
        <v>120</v>
      </c>
      <c r="T3708" s="19">
        <f t="shared" ca="1" si="750"/>
        <v>17.399999999999999</v>
      </c>
      <c r="U3708" s="14" t="str">
        <f t="shared" ca="1" si="751"/>
        <v xml:space="preserve">713678.22 </v>
      </c>
      <c r="V3708" s="14" t="str">
        <f t="shared" ca="1" si="752"/>
        <v>6169227.01</v>
      </c>
      <c r="W3708" s="14" t="str">
        <f t="shared" ca="1" si="753"/>
        <v>POINT(713678.22 6169227.01)</v>
      </c>
      <c r="X3708" s="14" t="str">
        <f>IFERROR(INDEX(BygningOmraade!B:B,MATCH(A3708,BygningOmraade!A:A,0)),"")</f>
        <v/>
      </c>
    </row>
    <row r="3709" spans="1:24" s="14" customFormat="1" x14ac:dyDescent="0.25">
      <c r="A3709" s="14">
        <f t="shared" si="741"/>
        <v>3709</v>
      </c>
      <c r="B3709" s="14" t="str">
        <f t="shared" ca="1" si="742"/>
        <v>dbd5b539-576e-4587-a579-0e5fa56fcb1a</v>
      </c>
      <c r="C3709" s="14" t="str">
        <f t="shared" ca="1" si="743"/>
        <v>0a3f507e-1ec5-32b8-e044-0003ba298018</v>
      </c>
      <c r="D3709" s="14">
        <f t="shared" ca="1" si="744"/>
        <v>994798</v>
      </c>
      <c r="E3709" s="1">
        <f t="shared" ca="1" si="745"/>
        <v>120</v>
      </c>
      <c r="F3709" s="1">
        <f t="shared" ca="1" si="746"/>
        <v>179</v>
      </c>
      <c r="G3709" s="1">
        <f t="shared" ca="1" si="747"/>
        <v>1975</v>
      </c>
      <c r="H3709" s="1" t="str">
        <f ca="1">IFERROR(INDEX(Varmeinstallation!B:B,MATCH(INDIRECT($A$1&amp;"L"&amp;A3709)*1,Varmeinstallation!A:A,0)),"Ingen varmeinstallationer")</f>
        <v>Centralvarme fra eget anlæg, et-kammer fyr</v>
      </c>
      <c r="I3709" s="1" t="str">
        <f ca="1">IFERROR(INDEX(Opvarmningsmiddel!B:B,MATCH(INDIRECT($A$1&amp;"M"&amp;A3709)*1,Opvarmningsmiddel!A:A,0)),"")</f>
        <v>Naturgas</v>
      </c>
      <c r="J3709" s="1">
        <f t="shared" ca="1" si="748"/>
        <v>0</v>
      </c>
      <c r="K3709" s="1" t="str">
        <f ca="1">IFERROR(INDEX(Relationstabel!$C$3:$K$10,MATCH(VALUE(INDIRECT($A$1&amp;"L"&amp;A3709)),Relationstabel!$A$3:$A$10,0),MATCH(IFERROR(VALUE(INDIRECT($A$1&amp;"M"&amp;A3709)),0),Relationstabel!$C$1:$K$1,0)),"Ingen varmeinstallationer")</f>
        <v>Naturgas</v>
      </c>
      <c r="L3709" s="1" t="str">
        <f ca="1">INDEX(Anvendelseskode!B:B,MATCH($E3709,Anvendelseskode!$A:$A,0))</f>
        <v>Fritliggende enfamilieshus (parcelhus)</v>
      </c>
      <c r="M3709" s="1" t="str">
        <f ca="1">INDEX(Anvendelseskode!C:C,MATCH($E3709,Anvendelseskode!$A:$A,0))</f>
        <v>Parcelhuse</v>
      </c>
      <c r="N3709" s="1" t="str">
        <f ca="1">INDEX(Anvendelseskode!D:D,MATCH($E3709,Anvendelseskode!$A:$A,0))</f>
        <v>Private husholdninger</v>
      </c>
      <c r="O3709" s="1" t="str">
        <f ca="1">IFERROR(INDEX(SBi!$2:$2,MATCH(G3709,SBi!$1:$1,1)),SBi!$K$2)</f>
        <v>1973-1978</v>
      </c>
      <c r="P3709" s="1">
        <f ca="1">IFERROR(INDEX(SBi!$C$3:$K$28,MATCH(E3709,SBi!$B$3:$B$28,0),MATCH(O3709,SBi!$C$2:$K$2,0)),0)</f>
        <v>119.8</v>
      </c>
      <c r="Q3709" s="19">
        <f t="shared" ca="1" si="749"/>
        <v>21.444200000000002</v>
      </c>
      <c r="R3709" s="19" t="str">
        <f ca="1">IFERROR(INDEX(VpD!$2:$2,MATCH(G3709,VpD!$1:$1,1)),VpD!$I$2)</f>
        <v>1973-1978</v>
      </c>
      <c r="S3709" s="1">
        <f ca="1">IFERROR(INDEX(VpD!$C$3:$I$27,MATCH(E3709,VpD!$B$3:$B$27,0),MATCH(R3709,VpD!$C$2:$I$2,0)),0)</f>
        <v>117</v>
      </c>
      <c r="T3709" s="19">
        <f t="shared" ca="1" si="750"/>
        <v>20.943000000000001</v>
      </c>
      <c r="U3709" s="14" t="str">
        <f t="shared" ca="1" si="751"/>
        <v xml:space="preserve">711600.63 </v>
      </c>
      <c r="V3709" s="14" t="str">
        <f t="shared" ca="1" si="752"/>
        <v>6172261.07</v>
      </c>
      <c r="W3709" s="14" t="str">
        <f t="shared" ca="1" si="753"/>
        <v>POINT(711600.63 6172261.07)</v>
      </c>
      <c r="X3709" s="14" t="str">
        <f>IFERROR(INDEX(BygningOmraade!B:B,MATCH(A3709,BygningOmraade!A:A,0)),"")</f>
        <v/>
      </c>
    </row>
    <row r="3710" spans="1:24" s="14" customFormat="1" x14ac:dyDescent="0.25">
      <c r="A3710" s="14">
        <f t="shared" si="741"/>
        <v>3710</v>
      </c>
      <c r="B3710" s="14" t="str">
        <f t="shared" ca="1" si="742"/>
        <v>dbdbc87c-a66f-498f-8994-92e836317f09</v>
      </c>
      <c r="C3710" s="14" t="str">
        <f t="shared" ca="1" si="743"/>
        <v>0a3f507e-233b-32b8-e044-0003ba298018</v>
      </c>
      <c r="D3710" s="14">
        <f t="shared" ca="1" si="744"/>
        <v>996367</v>
      </c>
      <c r="E3710" s="1">
        <f t="shared" ca="1" si="745"/>
        <v>120</v>
      </c>
      <c r="F3710" s="1">
        <f t="shared" ca="1" si="746"/>
        <v>184</v>
      </c>
      <c r="G3710" s="1">
        <f t="shared" ca="1" si="747"/>
        <v>2014</v>
      </c>
      <c r="H3710" s="1" t="str">
        <f ca="1">IFERROR(INDEX(Varmeinstallation!B:B,MATCH(INDIRECT($A$1&amp;"L"&amp;A3710)*1,Varmeinstallation!A:A,0)),"Ingen varmeinstallationer")</f>
        <v>Varmepumpe</v>
      </c>
      <c r="I3710" s="1" t="str">
        <f ca="1">IFERROR(INDEX(Opvarmningsmiddel!B:B,MATCH(INDIRECT($A$1&amp;"M"&amp;A3710)*1,Opvarmningsmiddel!A:A,0)),"")</f>
        <v>Elektricitet</v>
      </c>
      <c r="J3710" s="1">
        <f t="shared" ca="1" si="748"/>
        <v>0</v>
      </c>
      <c r="K3710" s="1" t="str">
        <f ca="1">IFERROR(INDEX(Relationstabel!$C$3:$K$10,MATCH(VALUE(INDIRECT($A$1&amp;"L"&amp;A3710)),Relationstabel!$A$3:$A$10,0),MATCH(IFERROR(VALUE(INDIRECT($A$1&amp;"M"&amp;A3710)),0),Relationstabel!$C$1:$K$1,0)),"Ingen varmeinstallationer")</f>
        <v>Varmepumpe</v>
      </c>
      <c r="L3710" s="1" t="str">
        <f ca="1">INDEX(Anvendelseskode!B:B,MATCH($E3710,Anvendelseskode!$A:$A,0))</f>
        <v>Fritliggende enfamilieshus (parcelhus)</v>
      </c>
      <c r="M3710" s="1" t="str">
        <f ca="1">INDEX(Anvendelseskode!C:C,MATCH($E3710,Anvendelseskode!$A:$A,0))</f>
        <v>Parcelhuse</v>
      </c>
      <c r="N3710" s="1" t="str">
        <f ca="1">INDEX(Anvendelseskode!D:D,MATCH($E3710,Anvendelseskode!$A:$A,0))</f>
        <v>Private husholdninger</v>
      </c>
      <c r="O3710" s="1" t="str">
        <f ca="1">IFERROR(INDEX(SBi!$2:$2,MATCH(G3710,SBi!$1:$1,1)),SBi!$K$2)</f>
        <v>Efter 2006</v>
      </c>
      <c r="P3710" s="1">
        <f ca="1">IFERROR(INDEX(SBi!$C$3:$K$28,MATCH(E3710,SBi!$B$3:$B$28,0),MATCH(O3710,SBi!$C$2:$K$2,0)),0)</f>
        <v>67.3</v>
      </c>
      <c r="Q3710" s="19">
        <f t="shared" ca="1" si="749"/>
        <v>12.383199999999999</v>
      </c>
      <c r="R3710" s="19" t="str">
        <f ca="1">IFERROR(INDEX(VpD!$2:$2,MATCH(G3710,VpD!$1:$1,1)),VpD!$I$2)</f>
        <v>&gt;1998</v>
      </c>
      <c r="S3710" s="1">
        <f ca="1">IFERROR(INDEX(VpD!$C$3:$I$27,MATCH(E3710,VpD!$B$3:$B$27,0),MATCH(R3710,VpD!$C$2:$I$2,0)),0)</f>
        <v>72</v>
      </c>
      <c r="T3710" s="19">
        <f t="shared" ca="1" si="750"/>
        <v>13.247999999999999</v>
      </c>
      <c r="U3710" s="14" t="str">
        <f t="shared" ca="1" si="751"/>
        <v xml:space="preserve">713448.13 </v>
      </c>
      <c r="V3710" s="14" t="str">
        <f t="shared" ca="1" si="752"/>
        <v>6168562.25</v>
      </c>
      <c r="W3710" s="14" t="str">
        <f t="shared" ca="1" si="753"/>
        <v>POINT(713448.13 6168562.25)</v>
      </c>
      <c r="X3710" s="14" t="str">
        <f>IFERROR(INDEX(BygningOmraade!B:B,MATCH(A3710,BygningOmraade!A:A,0)),"")</f>
        <v/>
      </c>
    </row>
    <row r="3711" spans="1:24" s="14" customFormat="1" x14ac:dyDescent="0.25">
      <c r="A3711" s="14">
        <f t="shared" si="741"/>
        <v>3711</v>
      </c>
      <c r="B3711" s="14" t="str">
        <f t="shared" ca="1" si="742"/>
        <v>dbe7ea6d-1073-474e-9418-2644850c810c</v>
      </c>
      <c r="C3711" s="14" t="str">
        <f t="shared" ca="1" si="743"/>
        <v>0a3f507e-151b-32b8-e044-0003ba298018</v>
      </c>
      <c r="D3711" s="14">
        <f t="shared" ca="1" si="744"/>
        <v>994544</v>
      </c>
      <c r="E3711" s="1">
        <f t="shared" ca="1" si="745"/>
        <v>130</v>
      </c>
      <c r="F3711" s="1">
        <f t="shared" ca="1" si="746"/>
        <v>90</v>
      </c>
      <c r="G3711" s="1">
        <f t="shared" ca="1" si="747"/>
        <v>1993</v>
      </c>
      <c r="H3711" s="1" t="str">
        <f ca="1">IFERROR(INDEX(Varmeinstallation!B:B,MATCH(INDIRECT($A$1&amp;"L"&amp;A3711)*1,Varmeinstallation!A:A,0)),"Ingen varmeinstallationer")</f>
        <v>Fjernvarme/blokvarme (radiatorsystemer eller varmluftanlæg)</v>
      </c>
      <c r="I3711" s="1" t="str">
        <f ca="1">IFERROR(INDEX(Opvarmningsmiddel!B:B,MATCH(INDIRECT($A$1&amp;"M"&amp;A3711)*1,Opvarmningsmiddel!A:A,0)),"")</f>
        <v/>
      </c>
      <c r="J3711" s="1">
        <f t="shared" ca="1" si="748"/>
        <v>0</v>
      </c>
      <c r="K3711" s="1" t="str">
        <f ca="1">IFERROR(INDEX(Relationstabel!$C$3:$K$10,MATCH(VALUE(INDIRECT($A$1&amp;"L"&amp;A3711)),Relationstabel!$A$3:$A$10,0),MATCH(IFERROR(VALUE(INDIRECT($A$1&amp;"M"&amp;A3711)),0),Relationstabel!$C$1:$K$1,0)),"Ingen varmeinstallationer")</f>
        <v>Fjernvarme/ Blokvarme</v>
      </c>
      <c r="L3711" s="1" t="str">
        <f ca="1">INDEX(Anvendelseskode!B:B,MATCH($E3711,Anvendelseskode!$A:$A,0))</f>
        <v>Række-, kæde-, dobbelthus (lodret adskillelse mellem enhederne)</v>
      </c>
      <c r="M3711" s="1" t="str">
        <f ca="1">INDEX(Anvendelseskode!C:C,MATCH($E3711,Anvendelseskode!$A:$A,0))</f>
        <v>Række-, kæde og dobbelthuse</v>
      </c>
      <c r="N3711" s="1" t="str">
        <f ca="1">INDEX(Anvendelseskode!D:D,MATCH($E3711,Anvendelseskode!$A:$A,0))</f>
        <v>Private husholdninger</v>
      </c>
      <c r="O3711" s="1" t="str">
        <f ca="1">IFERROR(INDEX(SBi!$2:$2,MATCH(G3711,SBi!$1:$1,1)),SBi!$K$2)</f>
        <v>1979-1998</v>
      </c>
      <c r="P3711" s="1">
        <f ca="1">IFERROR(INDEX(SBi!$C$3:$K$28,MATCH(E3711,SBi!$B$3:$B$28,0),MATCH(O3711,SBi!$C$2:$K$2,0)),0)</f>
        <v>96.8</v>
      </c>
      <c r="Q3711" s="19">
        <f t="shared" ca="1" si="749"/>
        <v>8.7119999999999997</v>
      </c>
      <c r="R3711" s="19" t="str">
        <f ca="1">IFERROR(INDEX(VpD!$2:$2,MATCH(G3711,VpD!$1:$1,1)),VpD!$I$2)</f>
        <v>1979-1998</v>
      </c>
      <c r="S3711" s="1">
        <f ca="1">IFERROR(INDEX(VpD!$C$3:$I$27,MATCH(E3711,VpD!$B$3:$B$27,0),MATCH(R3711,VpD!$C$2:$I$2,0)),0)</f>
        <v>74</v>
      </c>
      <c r="T3711" s="19">
        <f t="shared" ca="1" si="750"/>
        <v>6.66</v>
      </c>
      <c r="U3711" s="14" t="str">
        <f t="shared" ca="1" si="751"/>
        <v xml:space="preserve">711483.96 </v>
      </c>
      <c r="V3711" s="14" t="str">
        <f t="shared" ca="1" si="752"/>
        <v>6172442.65</v>
      </c>
      <c r="W3711" s="14" t="str">
        <f t="shared" ca="1" si="753"/>
        <v>POINT(711483.96 6172442.65)</v>
      </c>
      <c r="X3711" s="14" t="str">
        <f>IFERROR(INDEX(BygningOmraade!B:B,MATCH(A3711,BygningOmraade!A:A,0)),"")</f>
        <v/>
      </c>
    </row>
    <row r="3712" spans="1:24" s="14" customFormat="1" x14ac:dyDescent="0.25">
      <c r="A3712" s="14">
        <f t="shared" si="741"/>
        <v>3712</v>
      </c>
      <c r="B3712" s="14" t="str">
        <f t="shared" ca="1" si="742"/>
        <v>dbec0233-f669-4907-b9d6-cb374ea8e820</v>
      </c>
      <c r="C3712" s="14" t="str">
        <f t="shared" ca="1" si="743"/>
        <v>0a3f507e-165a-32b8-e044-0003ba298018</v>
      </c>
      <c r="D3712" s="14">
        <f t="shared" ca="1" si="744"/>
        <v>996989</v>
      </c>
      <c r="E3712" s="1">
        <f t="shared" ca="1" si="745"/>
        <v>130</v>
      </c>
      <c r="F3712" s="1">
        <f t="shared" ca="1" si="746"/>
        <v>104</v>
      </c>
      <c r="G3712" s="1">
        <f t="shared" ca="1" si="747"/>
        <v>1977</v>
      </c>
      <c r="H3712" s="1" t="str">
        <f ca="1">IFERROR(INDEX(Varmeinstallation!B:B,MATCH(INDIRECT($A$1&amp;"L"&amp;A3712)*1,Varmeinstallation!A:A,0)),"Ingen varmeinstallationer")</f>
        <v>Fjernvarme/blokvarme (radiatorsystemer eller varmluftanlæg)</v>
      </c>
      <c r="I3712" s="1" t="str">
        <f ca="1">IFERROR(INDEX(Opvarmningsmiddel!B:B,MATCH(INDIRECT($A$1&amp;"M"&amp;A3712)*1,Opvarmningsmiddel!A:A,0)),"")</f>
        <v/>
      </c>
      <c r="J3712" s="1">
        <f t="shared" ca="1" si="748"/>
        <v>0</v>
      </c>
      <c r="K3712" s="1" t="str">
        <f ca="1">IFERROR(INDEX(Relationstabel!$C$3:$K$10,MATCH(VALUE(INDIRECT($A$1&amp;"L"&amp;A3712)),Relationstabel!$A$3:$A$10,0),MATCH(IFERROR(VALUE(INDIRECT($A$1&amp;"M"&amp;A3712)),0),Relationstabel!$C$1:$K$1,0)),"Ingen varmeinstallationer")</f>
        <v>Fjernvarme/ Blokvarme</v>
      </c>
      <c r="L3712" s="1" t="str">
        <f ca="1">INDEX(Anvendelseskode!B:B,MATCH($E3712,Anvendelseskode!$A:$A,0))</f>
        <v>Række-, kæde-, dobbelthus (lodret adskillelse mellem enhederne)</v>
      </c>
      <c r="M3712" s="1" t="str">
        <f ca="1">INDEX(Anvendelseskode!C:C,MATCH($E3712,Anvendelseskode!$A:$A,0))</f>
        <v>Række-, kæde og dobbelthuse</v>
      </c>
      <c r="N3712" s="1" t="str">
        <f ca="1">INDEX(Anvendelseskode!D:D,MATCH($E3712,Anvendelseskode!$A:$A,0))</f>
        <v>Private husholdninger</v>
      </c>
      <c r="O3712" s="1" t="str">
        <f ca="1">IFERROR(INDEX(SBi!$2:$2,MATCH(G3712,SBi!$1:$1,1)),SBi!$K$2)</f>
        <v>1973-1978</v>
      </c>
      <c r="P3712" s="1">
        <f ca="1">IFERROR(INDEX(SBi!$C$3:$K$28,MATCH(E3712,SBi!$B$3:$B$28,0),MATCH(O3712,SBi!$C$2:$K$2,0)),0)</f>
        <v>112.6</v>
      </c>
      <c r="Q3712" s="19">
        <f t="shared" ca="1" si="749"/>
        <v>11.7104</v>
      </c>
      <c r="R3712" s="19" t="str">
        <f ca="1">IFERROR(INDEX(VpD!$2:$2,MATCH(G3712,VpD!$1:$1,1)),VpD!$I$2)</f>
        <v>1973-1978</v>
      </c>
      <c r="S3712" s="1">
        <f ca="1">IFERROR(INDEX(VpD!$C$3:$I$27,MATCH(E3712,VpD!$B$3:$B$27,0),MATCH(R3712,VpD!$C$2:$I$2,0)),0)</f>
        <v>98</v>
      </c>
      <c r="T3712" s="19">
        <f t="shared" ca="1" si="750"/>
        <v>10.192</v>
      </c>
      <c r="U3712" s="14" t="str">
        <f t="shared" ca="1" si="751"/>
        <v xml:space="preserve">713609.06 </v>
      </c>
      <c r="V3712" s="14" t="str">
        <f t="shared" ca="1" si="752"/>
        <v>6169454.46</v>
      </c>
      <c r="W3712" s="14" t="str">
        <f t="shared" ca="1" si="753"/>
        <v>POINT(713609.06 6169454.46)</v>
      </c>
      <c r="X3712" s="14" t="str">
        <f>IFERROR(INDEX(BygningOmraade!B:B,MATCH(A3712,BygningOmraade!A:A,0)),"")</f>
        <v/>
      </c>
    </row>
    <row r="3713" spans="1:24" s="14" customFormat="1" x14ac:dyDescent="0.25">
      <c r="A3713" s="14">
        <f t="shared" si="741"/>
        <v>3713</v>
      </c>
      <c r="B3713" s="14" t="str">
        <f t="shared" ca="1" si="742"/>
        <v>dbec8b4e-b89b-45b2-bc13-826d63e840cd</v>
      </c>
      <c r="C3713" s="14" t="str">
        <f t="shared" ca="1" si="743"/>
        <v>0a3f507e-1807-32b8-e044-0003ba298018</v>
      </c>
      <c r="D3713" s="14">
        <f t="shared" ca="1" si="744"/>
        <v>995775</v>
      </c>
      <c r="E3713" s="1">
        <f t="shared" ca="1" si="745"/>
        <v>120</v>
      </c>
      <c r="F3713" s="1">
        <f t="shared" ca="1" si="746"/>
        <v>137</v>
      </c>
      <c r="G3713" s="1">
        <f t="shared" ca="1" si="747"/>
        <v>1982</v>
      </c>
      <c r="H3713" s="1" t="str">
        <f ca="1">IFERROR(INDEX(Varmeinstallation!B:B,MATCH(INDIRECT($A$1&amp;"L"&amp;A3713)*1,Varmeinstallation!A:A,0)),"Ingen varmeinstallationer")</f>
        <v>Elovne, elpaneler</v>
      </c>
      <c r="I3713" s="1" t="str">
        <f ca="1">IFERROR(INDEX(Opvarmningsmiddel!B:B,MATCH(INDIRECT($A$1&amp;"M"&amp;A3713)*1,Opvarmningsmiddel!A:A,0)),"")</f>
        <v>Elektricitet</v>
      </c>
      <c r="J3713" s="1">
        <f t="shared" ca="1" si="748"/>
        <v>0</v>
      </c>
      <c r="K3713" s="1" t="str">
        <f ca="1">IFERROR(INDEX(Relationstabel!$C$3:$K$10,MATCH(VALUE(INDIRECT($A$1&amp;"L"&amp;A3713)),Relationstabel!$A$3:$A$10,0),MATCH(IFERROR(VALUE(INDIRECT($A$1&amp;"M"&amp;A3713)),0),Relationstabel!$C$1:$K$1,0)),"Ingen varmeinstallationer")</f>
        <v>Elvarme</v>
      </c>
      <c r="L3713" s="1" t="str">
        <f ca="1">INDEX(Anvendelseskode!B:B,MATCH($E3713,Anvendelseskode!$A:$A,0))</f>
        <v>Fritliggende enfamilieshus (parcelhus)</v>
      </c>
      <c r="M3713" s="1" t="str">
        <f ca="1">INDEX(Anvendelseskode!C:C,MATCH($E3713,Anvendelseskode!$A:$A,0))</f>
        <v>Parcelhuse</v>
      </c>
      <c r="N3713" s="1" t="str">
        <f ca="1">INDEX(Anvendelseskode!D:D,MATCH($E3713,Anvendelseskode!$A:$A,0))</f>
        <v>Private husholdninger</v>
      </c>
      <c r="O3713" s="1" t="str">
        <f ca="1">IFERROR(INDEX(SBi!$2:$2,MATCH(G3713,SBi!$1:$1,1)),SBi!$K$2)</f>
        <v>1979-1998</v>
      </c>
      <c r="P3713" s="1">
        <f ca="1">IFERROR(INDEX(SBi!$C$3:$K$28,MATCH(E3713,SBi!$B$3:$B$28,0),MATCH(O3713,SBi!$C$2:$K$2,0)),0)</f>
        <v>105.4</v>
      </c>
      <c r="Q3713" s="19">
        <f t="shared" ca="1" si="749"/>
        <v>14.439800000000002</v>
      </c>
      <c r="R3713" s="19" t="str">
        <f ca="1">IFERROR(INDEX(VpD!$2:$2,MATCH(G3713,VpD!$1:$1,1)),VpD!$I$2)</f>
        <v>1979-1998</v>
      </c>
      <c r="S3713" s="1">
        <f ca="1">IFERROR(INDEX(VpD!$C$3:$I$27,MATCH(E3713,VpD!$B$3:$B$27,0),MATCH(R3713,VpD!$C$2:$I$2,0)),0)</f>
        <v>90</v>
      </c>
      <c r="T3713" s="19">
        <f t="shared" ca="1" si="750"/>
        <v>12.33</v>
      </c>
      <c r="U3713" s="14" t="str">
        <f t="shared" ca="1" si="751"/>
        <v xml:space="preserve">712149.86 </v>
      </c>
      <c r="V3713" s="14" t="str">
        <f t="shared" ca="1" si="752"/>
        <v>6169490.68</v>
      </c>
      <c r="W3713" s="14" t="str">
        <f t="shared" ca="1" si="753"/>
        <v>POINT(712149.86 6169490.68)</v>
      </c>
      <c r="X3713" s="14" t="str">
        <f>IFERROR(INDEX(BygningOmraade!B:B,MATCH(A3713,BygningOmraade!A:A,0)),"")</f>
        <v/>
      </c>
    </row>
    <row r="3714" spans="1:24" s="14" customFormat="1" x14ac:dyDescent="0.25">
      <c r="A3714" s="14">
        <f t="shared" si="741"/>
        <v>3714</v>
      </c>
      <c r="B3714" s="14" t="str">
        <f t="shared" ca="1" si="742"/>
        <v>dc084cf7-9499-472b-bde6-05298e476b74</v>
      </c>
      <c r="C3714" s="14" t="str">
        <f t="shared" ca="1" si="743"/>
        <v>0a3f507e-1cf7-32b8-e044-0003ba298018</v>
      </c>
      <c r="D3714" s="14">
        <f t="shared" ca="1" si="744"/>
        <v>993692</v>
      </c>
      <c r="E3714" s="1">
        <f t="shared" ca="1" si="745"/>
        <v>120</v>
      </c>
      <c r="F3714" s="1">
        <f t="shared" ca="1" si="746"/>
        <v>172</v>
      </c>
      <c r="G3714" s="1">
        <f t="shared" ca="1" si="747"/>
        <v>1972</v>
      </c>
      <c r="H3714" s="1" t="str">
        <f ca="1">IFERROR(INDEX(Varmeinstallation!B:B,MATCH(INDIRECT($A$1&amp;"L"&amp;A3714)*1,Varmeinstallation!A:A,0)),"Ingen varmeinstallationer")</f>
        <v>Centralvarme fra eget anlæg, et-kammer fyr</v>
      </c>
      <c r="I3714" s="1" t="str">
        <f ca="1">IFERROR(INDEX(Opvarmningsmiddel!B:B,MATCH(INDIRECT($A$1&amp;"M"&amp;A3714)*1,Opvarmningsmiddel!A:A,0)),"")</f>
        <v>Naturgas</v>
      </c>
      <c r="J3714" s="1">
        <f t="shared" ca="1" si="748"/>
        <v>0</v>
      </c>
      <c r="K3714" s="1" t="str">
        <f ca="1">IFERROR(INDEX(Relationstabel!$C$3:$K$10,MATCH(VALUE(INDIRECT($A$1&amp;"L"&amp;A3714)),Relationstabel!$A$3:$A$10,0),MATCH(IFERROR(VALUE(INDIRECT($A$1&amp;"M"&amp;A3714)),0),Relationstabel!$C$1:$K$1,0)),"Ingen varmeinstallationer")</f>
        <v>Naturgas</v>
      </c>
      <c r="L3714" s="1" t="str">
        <f ca="1">INDEX(Anvendelseskode!B:B,MATCH($E3714,Anvendelseskode!$A:$A,0))</f>
        <v>Fritliggende enfamilieshus (parcelhus)</v>
      </c>
      <c r="M3714" s="1" t="str">
        <f ca="1">INDEX(Anvendelseskode!C:C,MATCH($E3714,Anvendelseskode!$A:$A,0))</f>
        <v>Parcelhuse</v>
      </c>
      <c r="N3714" s="1" t="str">
        <f ca="1">INDEX(Anvendelseskode!D:D,MATCH($E3714,Anvendelseskode!$A:$A,0))</f>
        <v>Private husholdninger</v>
      </c>
      <c r="O3714" s="1" t="str">
        <f ca="1">IFERROR(INDEX(SBi!$2:$2,MATCH(G3714,SBi!$1:$1,1)),SBi!$K$2)</f>
        <v>1961-1972</v>
      </c>
      <c r="P3714" s="1">
        <f ca="1">IFERROR(INDEX(SBi!$C$3:$K$28,MATCH(E3714,SBi!$B$3:$B$28,0),MATCH(O3714,SBi!$C$2:$K$2,0)),0)</f>
        <v>134.30000000000001</v>
      </c>
      <c r="Q3714" s="19">
        <f t="shared" ca="1" si="749"/>
        <v>23.099600000000002</v>
      </c>
      <c r="R3714" s="19" t="str">
        <f ca="1">IFERROR(INDEX(VpD!$2:$2,MATCH(G3714,VpD!$1:$1,1)),VpD!$I$2)</f>
        <v>1961-1972</v>
      </c>
      <c r="S3714" s="1">
        <f ca="1">IFERROR(INDEX(VpD!$C$3:$I$27,MATCH(E3714,VpD!$B$3:$B$27,0),MATCH(R3714,VpD!$C$2:$I$2,0)),0)</f>
        <v>143</v>
      </c>
      <c r="T3714" s="19">
        <f t="shared" ca="1" si="750"/>
        <v>24.596</v>
      </c>
      <c r="U3714" s="14" t="str">
        <f t="shared" ca="1" si="751"/>
        <v xml:space="preserve">710921.65 </v>
      </c>
      <c r="V3714" s="14" t="str">
        <f t="shared" ca="1" si="752"/>
        <v>6171956.94</v>
      </c>
      <c r="W3714" s="14" t="str">
        <f t="shared" ca="1" si="753"/>
        <v>POINT(710921.65 6171956.94)</v>
      </c>
      <c r="X3714" s="14" t="str">
        <f>IFERROR(INDEX(BygningOmraade!B:B,MATCH(A3714,BygningOmraade!A:A,0)),"")</f>
        <v/>
      </c>
    </row>
    <row r="3715" spans="1:24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dc155041-b877-4d2f-af50-50fbe8027ccc</v>
      </c>
      <c r="C3715" s="14" t="str">
        <f t="shared" ref="C3715:C3778" ca="1" si="756">INDIRECT($A$1&amp;"C"&amp;A3715)</f>
        <v>0a3f507e-191a-32b8-e044-0003ba298018</v>
      </c>
      <c r="D3715" s="14">
        <f t="shared" ref="D3715:D3778" ca="1" si="757">INDIRECT($A$1&amp;"D"&amp;A3715)</f>
        <v>994196</v>
      </c>
      <c r="E3715" s="1">
        <f t="shared" ref="E3715:E3778" ca="1" si="758">ROUNDDOWN(INDIRECT($A$1&amp;"E"&amp;A3715),-1)</f>
        <v>120</v>
      </c>
      <c r="F3715" s="1">
        <f t="shared" ref="F3715:F3778" ca="1" si="759">INDIRECT($A$1&amp;"G"&amp;A3715)+INDIRECT($A$1&amp;"H"&amp;A3715)+INDIRECT($A$1&amp;"I"&amp;A3715)*0.5</f>
        <v>135</v>
      </c>
      <c r="G3715" s="1">
        <f t="shared" ref="G3715:G3778" ca="1" si="760">MAX(INDIRECT($A$1&amp;"J"&amp;A3715),INDIRECT($A$1&amp;"K"&amp;A3715))</f>
        <v>1969</v>
      </c>
      <c r="H3715" s="1" t="str">
        <f ca="1">IFERROR(INDEX(Varmeinstallation!B:B,MATCH(INDIRECT($A$1&amp;"L"&amp;A3715)*1,Varmeinstallation!A:A,0)),"Ingen varmeinstallationer")</f>
        <v>Fjernvarme/blokvarme (radiatorsystemer eller varmluftanlæg)</v>
      </c>
      <c r="I3715" s="1" t="str">
        <f ca="1">IFERROR(INDEX(Opvarmningsmiddel!B:B,MATCH(INDIRECT($A$1&amp;"M"&amp;A3715)*1,Opvarmningsmiddel!A:A,0)),"")</f>
        <v/>
      </c>
      <c r="J3715" s="1">
        <f t="shared" ref="J3715:J3778" ca="1" si="761">VALUE(INDIRECT($A$1&amp;"N"&amp;A3715))</f>
        <v>0</v>
      </c>
      <c r="K3715" s="1" t="str">
        <f ca="1">IFERROR(INDEX(Relationstabel!$C$3:$K$10,MATCH(VALUE(INDIRECT($A$1&amp;"L"&amp;A3715)),Relationstabel!$A$3:$A$10,0),MATCH(IFERROR(VALUE(INDIRECT($A$1&amp;"M"&amp;A3715)),0),Relationstabel!$C$1:$K$1,0)),"Ingen varmeinstallationer")</f>
        <v>Fjernvarme/ Blokvarme</v>
      </c>
      <c r="L3715" s="1" t="str">
        <f ca="1">INDEX(Anvendelseskode!B:B,MATCH($E3715,Anvendelseskode!$A:$A,0))</f>
        <v>Fritliggende enfamilieshus (parcelhus)</v>
      </c>
      <c r="M3715" s="1" t="str">
        <f ca="1">INDEX(Anvendelseskode!C:C,MATCH($E3715,Anvendelseskode!$A:$A,0))</f>
        <v>Parcelhuse</v>
      </c>
      <c r="N3715" s="1" t="str">
        <f ca="1">INDEX(Anvendelseskode!D:D,MATCH($E3715,Anvendelseskode!$A:$A,0))</f>
        <v>Private husholdninger</v>
      </c>
      <c r="O3715" s="1" t="str">
        <f ca="1">IFERROR(INDEX(SBi!$2:$2,MATCH(G3715,SBi!$1:$1,1)),SBi!$K$2)</f>
        <v>1961-1972</v>
      </c>
      <c r="P3715" s="1">
        <f ca="1">IFERROR(INDEX(SBi!$C$3:$K$28,MATCH(E3715,SBi!$B$3:$B$28,0),MATCH(O3715,SBi!$C$2:$K$2,0)),0)</f>
        <v>134.30000000000001</v>
      </c>
      <c r="Q3715" s="19">
        <f t="shared" ref="Q3715:Q3778" ca="1" si="762">P3715*F3715/1000</f>
        <v>18.130500000000001</v>
      </c>
      <c r="R3715" s="19" t="str">
        <f ca="1">IFERROR(INDEX(VpD!$2:$2,MATCH(G3715,VpD!$1:$1,1)),VpD!$I$2)</f>
        <v>1961-1972</v>
      </c>
      <c r="S3715" s="1">
        <f ca="1">IFERROR(INDEX(VpD!$C$3:$I$27,MATCH(E3715,VpD!$B$3:$B$27,0),MATCH(R3715,VpD!$C$2:$I$2,0)),0)</f>
        <v>143</v>
      </c>
      <c r="T3715" s="19">
        <f t="shared" ref="T3715:T3778" ca="1" si="763">S3715*F3715/1000</f>
        <v>19.305</v>
      </c>
      <c r="U3715" s="14" t="str">
        <f t="shared" ref="U3715:U3778" ca="1" si="764">IFERROR(SUBSTITUTE(LEFT(W3715,FIND(" ",W3715)),"POINT(",""),"")</f>
        <v xml:space="preserve">711400.05 </v>
      </c>
      <c r="V3715" s="14" t="str">
        <f t="shared" ref="V3715:V3778" ca="1" si="765">IFERROR(SUBSTITUTE(RIGHT(W3715,LEN(W3715)-FIND(" ",W3715)),")",""),"")</f>
        <v>6172158.56</v>
      </c>
      <c r="W3715" s="14" t="str">
        <f t="shared" ref="W3715:W3778" ca="1" si="766">INDIRECT($A$1&amp;"o"&amp;A3715)</f>
        <v>POINT(711400.05 6172158.56)</v>
      </c>
      <c r="X3715" s="14" t="str">
        <f>IFERROR(INDEX(BygningOmraade!B:B,MATCH(A3715,BygningOmraade!A:A,0)),"")</f>
        <v/>
      </c>
    </row>
    <row r="3716" spans="1:24" s="14" customFormat="1" x14ac:dyDescent="0.25">
      <c r="A3716" s="14">
        <f t="shared" si="754"/>
        <v>3716</v>
      </c>
      <c r="B3716" s="14" t="str">
        <f t="shared" ca="1" si="755"/>
        <v>dc206e8d-78d0-44cb-a665-f21d29983df2</v>
      </c>
      <c r="C3716" s="14" t="str">
        <f t="shared" ca="1" si="756"/>
        <v>0a3f507e-17a6-32b8-e044-0003ba298018</v>
      </c>
      <c r="D3716" s="14">
        <f t="shared" ca="1" si="757"/>
        <v>996734</v>
      </c>
      <c r="E3716" s="1">
        <f t="shared" ca="1" si="758"/>
        <v>120</v>
      </c>
      <c r="F3716" s="1">
        <f t="shared" ca="1" si="759"/>
        <v>235</v>
      </c>
      <c r="G3716" s="1">
        <f t="shared" ca="1" si="760"/>
        <v>1933</v>
      </c>
      <c r="H3716" s="1" t="str">
        <f ca="1">IFERROR(INDEX(Varmeinstallation!B:B,MATCH(INDIRECT($A$1&amp;"L"&amp;A3716)*1,Varmeinstallation!A:A,0)),"Ingen varmeinstallationer")</f>
        <v>Centralvarme fra eget anlæg, et-kammer fyr</v>
      </c>
      <c r="I3716" s="1" t="str">
        <f ca="1">IFERROR(INDEX(Opvarmningsmiddel!B:B,MATCH(INDIRECT($A$1&amp;"M"&amp;A3716)*1,Opvarmningsmiddel!A:A,0)),"")</f>
        <v>Naturgas</v>
      </c>
      <c r="J3716" s="1">
        <f t="shared" ca="1" si="761"/>
        <v>2</v>
      </c>
      <c r="K3716" s="1" t="str">
        <f ca="1">IFERROR(INDEX(Relationstabel!$C$3:$K$10,MATCH(VALUE(INDIRECT($A$1&amp;"L"&amp;A3716)),Relationstabel!$A$3:$A$10,0),MATCH(IFERROR(VALUE(INDIRECT($A$1&amp;"M"&amp;A3716)),0),Relationstabel!$C$1:$K$1,0)),"Ingen varmeinstallationer")</f>
        <v>Naturgas</v>
      </c>
      <c r="L3716" s="1" t="str">
        <f ca="1">INDEX(Anvendelseskode!B:B,MATCH($E3716,Anvendelseskode!$A:$A,0))</f>
        <v>Fritliggende enfamilieshus (parcelhus)</v>
      </c>
      <c r="M3716" s="1" t="str">
        <f ca="1">INDEX(Anvendelseskode!C:C,MATCH($E3716,Anvendelseskode!$A:$A,0))</f>
        <v>Parcelhuse</v>
      </c>
      <c r="N3716" s="1" t="str">
        <f ca="1">INDEX(Anvendelseskode!D:D,MATCH($E3716,Anvendelseskode!$A:$A,0))</f>
        <v>Private husholdninger</v>
      </c>
      <c r="O3716" s="1" t="str">
        <f ca="1">IFERROR(INDEX(SBi!$2:$2,MATCH(G3716,SBi!$1:$1,1)),SBi!$K$2)</f>
        <v>1931-1950</v>
      </c>
      <c r="P3716" s="1">
        <f ca="1">IFERROR(INDEX(SBi!$C$3:$K$28,MATCH(E3716,SBi!$B$3:$B$28,0),MATCH(O3716,SBi!$C$2:$K$2,0)),0)</f>
        <v>164.1</v>
      </c>
      <c r="Q3716" s="19">
        <f t="shared" ca="1" si="762"/>
        <v>38.563499999999998</v>
      </c>
      <c r="R3716" s="19" t="str">
        <f ca="1">IFERROR(INDEX(VpD!$2:$2,MATCH(G3716,VpD!$1:$1,1)),VpD!$I$2)</f>
        <v>1931-1950</v>
      </c>
      <c r="S3716" s="1">
        <f ca="1">IFERROR(INDEX(VpD!$C$3:$I$27,MATCH(E3716,VpD!$B$3:$B$27,0),MATCH(R3716,VpD!$C$2:$I$2,0)),0)</f>
        <v>217</v>
      </c>
      <c r="T3716" s="19">
        <f t="shared" ca="1" si="763"/>
        <v>50.994999999999997</v>
      </c>
      <c r="U3716" s="14" t="str">
        <f t="shared" ca="1" si="764"/>
        <v xml:space="preserve">713510.41 </v>
      </c>
      <c r="V3716" s="14" t="str">
        <f t="shared" ca="1" si="765"/>
        <v>6168850.51</v>
      </c>
      <c r="W3716" s="14" t="str">
        <f t="shared" ca="1" si="766"/>
        <v>POINT(713510.41 6168850.51)</v>
      </c>
      <c r="X3716" s="14" t="str">
        <f>IFERROR(INDEX(BygningOmraade!B:B,MATCH(A3716,BygningOmraade!A:A,0)),"")</f>
        <v/>
      </c>
    </row>
    <row r="3717" spans="1:24" s="14" customFormat="1" x14ac:dyDescent="0.25">
      <c r="A3717" s="14">
        <f t="shared" si="754"/>
        <v>3717</v>
      </c>
      <c r="B3717" s="14" t="str">
        <f t="shared" ca="1" si="755"/>
        <v>dc2cfed0-74f0-4491-b72e-a54a26685093</v>
      </c>
      <c r="C3717" s="14" t="str">
        <f t="shared" ca="1" si="756"/>
        <v>0a3f507e-1b73-32b8-e044-0003ba298018</v>
      </c>
      <c r="D3717" s="14">
        <f t="shared" ca="1" si="757"/>
        <v>996656</v>
      </c>
      <c r="E3717" s="1">
        <f t="shared" ca="1" si="758"/>
        <v>130</v>
      </c>
      <c r="F3717" s="1">
        <f t="shared" ca="1" si="759"/>
        <v>109</v>
      </c>
      <c r="G3717" s="1">
        <f t="shared" ca="1" si="760"/>
        <v>1978</v>
      </c>
      <c r="H3717" s="1" t="str">
        <f ca="1">IFERROR(INDEX(Varmeinstallation!B:B,MATCH(INDIRECT($A$1&amp;"L"&amp;A3717)*1,Varmeinstallation!A:A,0)),"Ingen varmeinstallationer")</f>
        <v>Fjernvarme/blokvarme (radiatorsystemer eller varmluftanlæg)</v>
      </c>
      <c r="I3717" s="1" t="str">
        <f ca="1">IFERROR(INDEX(Opvarmningsmiddel!B:B,MATCH(INDIRECT($A$1&amp;"M"&amp;A3717)*1,Opvarmningsmiddel!A:A,0)),"")</f>
        <v/>
      </c>
      <c r="J3717" s="1">
        <f t="shared" ca="1" si="761"/>
        <v>0</v>
      </c>
      <c r="K3717" s="1" t="str">
        <f ca="1">IFERROR(INDEX(Relationstabel!$C$3:$K$10,MATCH(VALUE(INDIRECT($A$1&amp;"L"&amp;A3717)),Relationstabel!$A$3:$A$10,0),MATCH(IFERROR(VALUE(INDIRECT($A$1&amp;"M"&amp;A3717)),0),Relationstabel!$C$1:$K$1,0)),"Ingen varmeinstallationer")</f>
        <v>Fjernvarme/ Blokvarme</v>
      </c>
      <c r="L3717" s="1" t="str">
        <f ca="1">INDEX(Anvendelseskode!B:B,MATCH($E3717,Anvendelseskode!$A:$A,0))</f>
        <v>Række-, kæde-, dobbelthus (lodret adskillelse mellem enhederne)</v>
      </c>
      <c r="M3717" s="1" t="str">
        <f ca="1">INDEX(Anvendelseskode!C:C,MATCH($E3717,Anvendelseskode!$A:$A,0))</f>
        <v>Række-, kæde og dobbelthuse</v>
      </c>
      <c r="N3717" s="1" t="str">
        <f ca="1">INDEX(Anvendelseskode!D:D,MATCH($E3717,Anvendelseskode!$A:$A,0))</f>
        <v>Private husholdninger</v>
      </c>
      <c r="O3717" s="1" t="str">
        <f ca="1">IFERROR(INDEX(SBi!$2:$2,MATCH(G3717,SBi!$1:$1,1)),SBi!$K$2)</f>
        <v>1973-1978</v>
      </c>
      <c r="P3717" s="1">
        <f ca="1">IFERROR(INDEX(SBi!$C$3:$K$28,MATCH(E3717,SBi!$B$3:$B$28,0),MATCH(O3717,SBi!$C$2:$K$2,0)),0)</f>
        <v>112.6</v>
      </c>
      <c r="Q3717" s="19">
        <f t="shared" ca="1" si="762"/>
        <v>12.273399999999999</v>
      </c>
      <c r="R3717" s="19" t="str">
        <f ca="1">IFERROR(INDEX(VpD!$2:$2,MATCH(G3717,VpD!$1:$1,1)),VpD!$I$2)</f>
        <v>1973-1978</v>
      </c>
      <c r="S3717" s="1">
        <f ca="1">IFERROR(INDEX(VpD!$C$3:$I$27,MATCH(E3717,VpD!$B$3:$B$27,0),MATCH(R3717,VpD!$C$2:$I$2,0)),0)</f>
        <v>98</v>
      </c>
      <c r="T3717" s="19">
        <f t="shared" ca="1" si="763"/>
        <v>10.682</v>
      </c>
      <c r="U3717" s="14" t="str">
        <f t="shared" ca="1" si="764"/>
        <v xml:space="preserve">713527.52 </v>
      </c>
      <c r="V3717" s="14" t="str">
        <f t="shared" ca="1" si="765"/>
        <v>6169705.14</v>
      </c>
      <c r="W3717" s="14" t="str">
        <f t="shared" ca="1" si="766"/>
        <v>POINT(713527.52 6169705.14)</v>
      </c>
      <c r="X3717" s="14" t="str">
        <f>IFERROR(INDEX(BygningOmraade!B:B,MATCH(A3717,BygningOmraade!A:A,0)),"")</f>
        <v/>
      </c>
    </row>
    <row r="3718" spans="1:24" s="14" customFormat="1" x14ac:dyDescent="0.25">
      <c r="A3718" s="14">
        <f t="shared" si="754"/>
        <v>3718</v>
      </c>
      <c r="B3718" s="14" t="str">
        <f t="shared" ca="1" si="755"/>
        <v>dc4b0d2b-93de-41f4-8d0f-a8b9671091cb</v>
      </c>
      <c r="C3718" s="14" t="str">
        <f t="shared" ca="1" si="756"/>
        <v>0a3f507e-23d9-32b8-e044-0003ba298018</v>
      </c>
      <c r="D3718" s="14">
        <f t="shared" ca="1" si="757"/>
        <v>996068</v>
      </c>
      <c r="E3718" s="1">
        <f t="shared" ca="1" si="758"/>
        <v>320</v>
      </c>
      <c r="F3718" s="1">
        <f t="shared" ca="1" si="759"/>
        <v>2994</v>
      </c>
      <c r="G3718" s="1">
        <f t="shared" ca="1" si="760"/>
        <v>1997</v>
      </c>
      <c r="H3718" s="1" t="str">
        <f ca="1">IFERROR(INDEX(Varmeinstallation!B:B,MATCH(INDIRECT($A$1&amp;"L"&amp;A3718)*1,Varmeinstallation!A:A,0)),"Ingen varmeinstallationer")</f>
        <v>Fjernvarme/blokvarme (radiatorsystemer eller varmluftanlæg)</v>
      </c>
      <c r="I3718" s="1" t="str">
        <f ca="1">IFERROR(INDEX(Opvarmningsmiddel!B:B,MATCH(INDIRECT($A$1&amp;"M"&amp;A3718)*1,Opvarmningsmiddel!A:A,0)),"")</f>
        <v/>
      </c>
      <c r="J3718" s="1">
        <f t="shared" ca="1" si="761"/>
        <v>0</v>
      </c>
      <c r="K3718" s="1" t="str">
        <f ca="1">IFERROR(INDEX(Relationstabel!$C$3:$K$10,MATCH(VALUE(INDIRECT($A$1&amp;"L"&amp;A3718)),Relationstabel!$A$3:$A$10,0),MATCH(IFERROR(VALUE(INDIRECT($A$1&amp;"M"&amp;A3718)),0),Relationstabel!$C$1:$K$1,0)),"Ingen varmeinstallationer")</f>
        <v>Fjernvarme/ Blokvarme</v>
      </c>
      <c r="L3718" s="1" t="str">
        <f ca="1">INDEX(Anvendelseskode!B:B,MATCH($E3718,Anvendelseskode!$A:$A,0))</f>
        <v>Bygning til kontor, handel, lager herunder offentlig administration</v>
      </c>
      <c r="M3718" s="1" t="str">
        <f ca="1">INDEX(Anvendelseskode!C:C,MATCH($E3718,Anvendelseskode!$A:$A,0))</f>
        <v>Kontor, handel, lager, off. adm.</v>
      </c>
      <c r="N3718" s="1" t="str">
        <f ca="1">INDEX(Anvendelseskode!D:D,MATCH($E3718,Anvendelseskode!$A:$A,0))</f>
        <v>Handel og servicevirksomheder</v>
      </c>
      <c r="O3718" s="1" t="str">
        <f ca="1">IFERROR(INDEX(SBi!$2:$2,MATCH(G3718,SBi!$1:$1,1)),SBi!$K$2)</f>
        <v>1979-1998</v>
      </c>
      <c r="P3718" s="1">
        <f ca="1">IFERROR(INDEX(SBi!$C$3:$K$28,MATCH(E3718,SBi!$B$3:$B$28,0),MATCH(O3718,SBi!$C$2:$K$2,0)),0)</f>
        <v>103.3</v>
      </c>
      <c r="Q3718" s="19">
        <f t="shared" ca="1" si="762"/>
        <v>309.28020000000004</v>
      </c>
      <c r="R3718" s="19" t="str">
        <f ca="1">IFERROR(INDEX(VpD!$2:$2,MATCH(G3718,VpD!$1:$1,1)),VpD!$I$2)</f>
        <v>1979-1998</v>
      </c>
      <c r="S3718" s="1">
        <f ca="1">IFERROR(INDEX(VpD!$C$3:$I$27,MATCH(E3718,VpD!$B$3:$B$27,0),MATCH(R3718,VpD!$C$2:$I$2,0)),0)</f>
        <v>77</v>
      </c>
      <c r="T3718" s="19">
        <f t="shared" ca="1" si="763"/>
        <v>230.53800000000001</v>
      </c>
      <c r="U3718" s="14" t="str">
        <f t="shared" ca="1" si="764"/>
        <v xml:space="preserve">712497.47 </v>
      </c>
      <c r="V3718" s="14" t="str">
        <f t="shared" ca="1" si="765"/>
        <v>6171555.96</v>
      </c>
      <c r="W3718" s="14" t="str">
        <f t="shared" ca="1" si="766"/>
        <v>POINT(712497.47 6171555.96)</v>
      </c>
      <c r="X3718" s="14" t="str">
        <f>IFERROR(INDEX(BygningOmraade!B:B,MATCH(A3718,BygningOmraade!A:A,0)),"")</f>
        <v/>
      </c>
    </row>
    <row r="3719" spans="1:24" s="14" customFormat="1" x14ac:dyDescent="0.25">
      <c r="A3719" s="14">
        <f t="shared" si="754"/>
        <v>3719</v>
      </c>
      <c r="B3719" s="14" t="str">
        <f t="shared" ca="1" si="755"/>
        <v>dc4bd704-a55b-4c57-97a2-2500f36cd979</v>
      </c>
      <c r="C3719" s="14" t="str">
        <f t="shared" ca="1" si="756"/>
        <v>0a3f507e-15d7-32b8-e044-0003ba298018</v>
      </c>
      <c r="D3719" s="14">
        <f t="shared" ca="1" si="757"/>
        <v>994752</v>
      </c>
      <c r="E3719" s="1">
        <f t="shared" ca="1" si="758"/>
        <v>120</v>
      </c>
      <c r="F3719" s="1">
        <f t="shared" ca="1" si="759"/>
        <v>151</v>
      </c>
      <c r="G3719" s="1">
        <f t="shared" ca="1" si="760"/>
        <v>1979</v>
      </c>
      <c r="H3719" s="1" t="str">
        <f ca="1">IFERROR(INDEX(Varmeinstallation!B:B,MATCH(INDIRECT($A$1&amp;"L"&amp;A3719)*1,Varmeinstallation!A:A,0)),"Ingen varmeinstallationer")</f>
        <v>Centralvarme fra eget anlæg, et-kammer fyr</v>
      </c>
      <c r="I3719" s="1" t="str">
        <f ca="1">IFERROR(INDEX(Opvarmningsmiddel!B:B,MATCH(INDIRECT($A$1&amp;"M"&amp;A3719)*1,Opvarmningsmiddel!A:A,0)),"")</f>
        <v>Naturgas</v>
      </c>
      <c r="J3719" s="1">
        <f t="shared" ca="1" si="761"/>
        <v>90</v>
      </c>
      <c r="K3719" s="1" t="str">
        <f ca="1">IFERROR(INDEX(Relationstabel!$C$3:$K$10,MATCH(VALUE(INDIRECT($A$1&amp;"L"&amp;A3719)),Relationstabel!$A$3:$A$10,0),MATCH(IFERROR(VALUE(INDIRECT($A$1&amp;"M"&amp;A3719)),0),Relationstabel!$C$1:$K$1,0)),"Ingen varmeinstallationer")</f>
        <v>Naturgas</v>
      </c>
      <c r="L3719" s="1" t="str">
        <f ca="1">INDEX(Anvendelseskode!B:B,MATCH($E3719,Anvendelseskode!$A:$A,0))</f>
        <v>Fritliggende enfamilieshus (parcelhus)</v>
      </c>
      <c r="M3719" s="1" t="str">
        <f ca="1">INDEX(Anvendelseskode!C:C,MATCH($E3719,Anvendelseskode!$A:$A,0))</f>
        <v>Parcelhuse</v>
      </c>
      <c r="N3719" s="1" t="str">
        <f ca="1">INDEX(Anvendelseskode!D:D,MATCH($E3719,Anvendelseskode!$A:$A,0))</f>
        <v>Private husholdninger</v>
      </c>
      <c r="O3719" s="1" t="str">
        <f ca="1">IFERROR(INDEX(SBi!$2:$2,MATCH(G3719,SBi!$1:$1,1)),SBi!$K$2)</f>
        <v>1979-1998</v>
      </c>
      <c r="P3719" s="1">
        <f ca="1">IFERROR(INDEX(SBi!$C$3:$K$28,MATCH(E3719,SBi!$B$3:$B$28,0),MATCH(O3719,SBi!$C$2:$K$2,0)),0)</f>
        <v>105.4</v>
      </c>
      <c r="Q3719" s="19">
        <f t="shared" ca="1" si="762"/>
        <v>15.915400000000002</v>
      </c>
      <c r="R3719" s="19" t="str">
        <f ca="1">IFERROR(INDEX(VpD!$2:$2,MATCH(G3719,VpD!$1:$1,1)),VpD!$I$2)</f>
        <v>1979-1998</v>
      </c>
      <c r="S3719" s="1">
        <f ca="1">IFERROR(INDEX(VpD!$C$3:$I$27,MATCH(E3719,VpD!$B$3:$B$27,0),MATCH(R3719,VpD!$C$2:$I$2,0)),0)</f>
        <v>90</v>
      </c>
      <c r="T3719" s="19">
        <f t="shared" ca="1" si="763"/>
        <v>13.59</v>
      </c>
      <c r="U3719" s="14" t="str">
        <f t="shared" ca="1" si="764"/>
        <v xml:space="preserve">711658.5 </v>
      </c>
      <c r="V3719" s="14" t="str">
        <f t="shared" ca="1" si="765"/>
        <v>6170755.23</v>
      </c>
      <c r="W3719" s="14" t="str">
        <f t="shared" ca="1" si="766"/>
        <v>POINT(711658.5 6170755.23)</v>
      </c>
      <c r="X3719" s="14" t="str">
        <f>IFERROR(INDEX(BygningOmraade!B:B,MATCH(A3719,BygningOmraade!A:A,0)),"")</f>
        <v/>
      </c>
    </row>
    <row r="3720" spans="1:24" s="14" customFormat="1" x14ac:dyDescent="0.25">
      <c r="A3720" s="14">
        <f t="shared" si="754"/>
        <v>3720</v>
      </c>
      <c r="B3720" s="14" t="str">
        <f t="shared" ca="1" si="755"/>
        <v>dc4d8dc9-1d27-47d0-839a-a7aa67c2015c</v>
      </c>
      <c r="C3720" s="14" t="str">
        <f t="shared" ca="1" si="756"/>
        <v>0a3f507e-2459-32b8-e044-0003ba298018</v>
      </c>
      <c r="D3720" s="14">
        <f t="shared" ca="1" si="757"/>
        <v>995927</v>
      </c>
      <c r="E3720" s="1">
        <f t="shared" ca="1" si="758"/>
        <v>140</v>
      </c>
      <c r="F3720" s="1">
        <f t="shared" ca="1" si="759"/>
        <v>1578</v>
      </c>
      <c r="G3720" s="1">
        <f t="shared" ca="1" si="760"/>
        <v>1966</v>
      </c>
      <c r="H3720" s="1" t="str">
        <f ca="1">IFERROR(INDEX(Varmeinstallation!B:B,MATCH(INDIRECT($A$1&amp;"L"&amp;A3720)*1,Varmeinstallation!A:A,0)),"Ingen varmeinstallationer")</f>
        <v>Fjernvarme/blokvarme (radiatorsystemer eller varmluftanlæg)</v>
      </c>
      <c r="I3720" s="1" t="str">
        <f ca="1">IFERROR(INDEX(Opvarmningsmiddel!B:B,MATCH(INDIRECT($A$1&amp;"M"&amp;A3720)*1,Opvarmningsmiddel!A:A,0)),"")</f>
        <v/>
      </c>
      <c r="J3720" s="1">
        <f t="shared" ca="1" si="761"/>
        <v>0</v>
      </c>
      <c r="K3720" s="1" t="str">
        <f ca="1">IFERROR(INDEX(Relationstabel!$C$3:$K$10,MATCH(VALUE(INDIRECT($A$1&amp;"L"&amp;A3720)),Relationstabel!$A$3:$A$10,0),MATCH(IFERROR(VALUE(INDIRECT($A$1&amp;"M"&amp;A3720)),0),Relationstabel!$C$1:$K$1,0)),"Ingen varmeinstallationer")</f>
        <v>Fjernvarme/ Blokvarme</v>
      </c>
      <c r="L3720" s="1" t="str">
        <f ca="1">INDEX(Anvendelseskode!B:B,MATCH($E3720,Anvendelseskode!$A:$A,0))</f>
        <v>Etageboligbebyggelse</v>
      </c>
      <c r="M3720" s="1" t="str">
        <f ca="1">INDEX(Anvendelseskode!C:C,MATCH($E3720,Anvendelseskode!$A:$A,0))</f>
        <v>Etageboligbebyggelse</v>
      </c>
      <c r="N3720" s="1" t="str">
        <f ca="1">INDEX(Anvendelseskode!D:D,MATCH($E3720,Anvendelseskode!$A:$A,0))</f>
        <v>Private husholdninger</v>
      </c>
      <c r="O3720" s="1" t="str">
        <f ca="1">IFERROR(INDEX(SBi!$2:$2,MATCH(G3720,SBi!$1:$1,1)),SBi!$K$2)</f>
        <v>1961-1972</v>
      </c>
      <c r="P3720" s="1">
        <f ca="1">IFERROR(INDEX(SBi!$C$3:$K$28,MATCH(E3720,SBi!$B$3:$B$28,0),MATCH(O3720,SBi!$C$2:$K$2,0)),0)</f>
        <v>132.30000000000001</v>
      </c>
      <c r="Q3720" s="19">
        <f t="shared" ca="1" si="762"/>
        <v>208.76940000000002</v>
      </c>
      <c r="R3720" s="19" t="str">
        <f ca="1">IFERROR(INDEX(VpD!$2:$2,MATCH(G3720,VpD!$1:$1,1)),VpD!$I$2)</f>
        <v>1961-1972</v>
      </c>
      <c r="S3720" s="1">
        <f ca="1">IFERROR(INDEX(VpD!$C$3:$I$27,MATCH(E3720,VpD!$B$3:$B$27,0),MATCH(R3720,VpD!$C$2:$I$2,0)),0)</f>
        <v>126</v>
      </c>
      <c r="T3720" s="19">
        <f t="shared" ca="1" si="763"/>
        <v>198.828</v>
      </c>
      <c r="U3720" s="14" t="str">
        <f t="shared" ca="1" si="764"/>
        <v xml:space="preserve">712802.74 </v>
      </c>
      <c r="V3720" s="14" t="str">
        <f t="shared" ca="1" si="765"/>
        <v>6169498.22</v>
      </c>
      <c r="W3720" s="14" t="str">
        <f t="shared" ca="1" si="766"/>
        <v>POINT(712802.74 6169498.22)</v>
      </c>
      <c r="X3720" s="14" t="str">
        <f>IFERROR(INDEX(BygningOmraade!B:B,MATCH(A3720,BygningOmraade!A:A,0)),"")</f>
        <v/>
      </c>
    </row>
    <row r="3721" spans="1:24" s="14" customFormat="1" x14ac:dyDescent="0.25">
      <c r="A3721" s="14">
        <f t="shared" si="754"/>
        <v>3721</v>
      </c>
      <c r="B3721" s="14" t="str">
        <f t="shared" ca="1" si="755"/>
        <v>dc52c436-494e-4351-a6f2-9c9ed236c81a</v>
      </c>
      <c r="C3721" s="14" t="str">
        <f t="shared" ca="1" si="756"/>
        <v>0a3f507e-2026-32b8-e044-0003ba298018</v>
      </c>
      <c r="D3721" s="14">
        <f t="shared" ca="1" si="757"/>
        <v>993709</v>
      </c>
      <c r="E3721" s="1">
        <f t="shared" ca="1" si="758"/>
        <v>120</v>
      </c>
      <c r="F3721" s="1">
        <f t="shared" ca="1" si="759"/>
        <v>134</v>
      </c>
      <c r="G3721" s="1">
        <f t="shared" ca="1" si="760"/>
        <v>1985</v>
      </c>
      <c r="H3721" s="1" t="str">
        <f ca="1">IFERROR(INDEX(Varmeinstallation!B:B,MATCH(INDIRECT($A$1&amp;"L"&amp;A3721)*1,Varmeinstallation!A:A,0)),"Ingen varmeinstallationer")</f>
        <v>Centralvarme fra eget anlæg, et-kammer fyr</v>
      </c>
      <c r="I3721" s="1" t="str">
        <f ca="1">IFERROR(INDEX(Opvarmningsmiddel!B:B,MATCH(INDIRECT($A$1&amp;"M"&amp;A3721)*1,Opvarmningsmiddel!A:A,0)),"")</f>
        <v>Naturgas</v>
      </c>
      <c r="J3721" s="1">
        <f t="shared" ca="1" si="761"/>
        <v>2</v>
      </c>
      <c r="K3721" s="1" t="str">
        <f ca="1">IFERROR(INDEX(Relationstabel!$C$3:$K$10,MATCH(VALUE(INDIRECT($A$1&amp;"L"&amp;A3721)),Relationstabel!$A$3:$A$10,0),MATCH(IFERROR(VALUE(INDIRECT($A$1&amp;"M"&amp;A3721)),0),Relationstabel!$C$1:$K$1,0)),"Ingen varmeinstallationer")</f>
        <v>Naturgas</v>
      </c>
      <c r="L3721" s="1" t="str">
        <f ca="1">INDEX(Anvendelseskode!B:B,MATCH($E3721,Anvendelseskode!$A:$A,0))</f>
        <v>Fritliggende enfamilieshus (parcelhus)</v>
      </c>
      <c r="M3721" s="1" t="str">
        <f ca="1">INDEX(Anvendelseskode!C:C,MATCH($E3721,Anvendelseskode!$A:$A,0))</f>
        <v>Parcelhuse</v>
      </c>
      <c r="N3721" s="1" t="str">
        <f ca="1">INDEX(Anvendelseskode!D:D,MATCH($E3721,Anvendelseskode!$A:$A,0))</f>
        <v>Private husholdninger</v>
      </c>
      <c r="O3721" s="1" t="str">
        <f ca="1">IFERROR(INDEX(SBi!$2:$2,MATCH(G3721,SBi!$1:$1,1)),SBi!$K$2)</f>
        <v>1979-1998</v>
      </c>
      <c r="P3721" s="1">
        <f ca="1">IFERROR(INDEX(SBi!$C$3:$K$28,MATCH(E3721,SBi!$B$3:$B$28,0),MATCH(O3721,SBi!$C$2:$K$2,0)),0)</f>
        <v>105.4</v>
      </c>
      <c r="Q3721" s="19">
        <f t="shared" ca="1" si="762"/>
        <v>14.1236</v>
      </c>
      <c r="R3721" s="19" t="str">
        <f ca="1">IFERROR(INDEX(VpD!$2:$2,MATCH(G3721,VpD!$1:$1,1)),VpD!$I$2)</f>
        <v>1979-1998</v>
      </c>
      <c r="S3721" s="1">
        <f ca="1">IFERROR(INDEX(VpD!$C$3:$I$27,MATCH(E3721,VpD!$B$3:$B$27,0),MATCH(R3721,VpD!$C$2:$I$2,0)),0)</f>
        <v>90</v>
      </c>
      <c r="T3721" s="19">
        <f t="shared" ca="1" si="763"/>
        <v>12.06</v>
      </c>
      <c r="U3721" s="14" t="str">
        <f t="shared" ca="1" si="764"/>
        <v xml:space="preserve">710897.34 </v>
      </c>
      <c r="V3721" s="14" t="str">
        <f t="shared" ca="1" si="765"/>
        <v>6171864.66</v>
      </c>
      <c r="W3721" s="14" t="str">
        <f t="shared" ca="1" si="766"/>
        <v>POINT(710897.34 6171864.66)</v>
      </c>
      <c r="X3721" s="14" t="str">
        <f>IFERROR(INDEX(BygningOmraade!B:B,MATCH(A3721,BygningOmraade!A:A,0)),"")</f>
        <v/>
      </c>
    </row>
    <row r="3722" spans="1:24" s="14" customFormat="1" x14ac:dyDescent="0.25">
      <c r="A3722" s="14">
        <f t="shared" si="754"/>
        <v>3722</v>
      </c>
      <c r="B3722" s="14" t="str">
        <f t="shared" ca="1" si="755"/>
        <v>dc57a3fe-052d-4513-bb96-d8f3f2808ad4</v>
      </c>
      <c r="C3722" s="14" t="str">
        <f t="shared" ca="1" si="756"/>
        <v>0a3f507e-1e72-32b8-e044-0003ba298018</v>
      </c>
      <c r="D3722" s="14">
        <f t="shared" ca="1" si="757"/>
        <v>994719</v>
      </c>
      <c r="E3722" s="1">
        <f t="shared" ca="1" si="758"/>
        <v>120</v>
      </c>
      <c r="F3722" s="1">
        <f t="shared" ca="1" si="759"/>
        <v>143</v>
      </c>
      <c r="G3722" s="1">
        <f t="shared" ca="1" si="760"/>
        <v>1987</v>
      </c>
      <c r="H3722" s="1" t="str">
        <f ca="1">IFERROR(INDEX(Varmeinstallation!B:B,MATCH(INDIRECT($A$1&amp;"L"&amp;A3722)*1,Varmeinstallation!A:A,0)),"Ingen varmeinstallationer")</f>
        <v>Centralvarme fra eget anlæg, et-kammer fyr</v>
      </c>
      <c r="I3722" s="1" t="str">
        <f ca="1">IFERROR(INDEX(Opvarmningsmiddel!B:B,MATCH(INDIRECT($A$1&amp;"M"&amp;A3722)*1,Opvarmningsmiddel!A:A,0)),"")</f>
        <v>Naturgas</v>
      </c>
      <c r="J3722" s="1">
        <f t="shared" ca="1" si="761"/>
        <v>2</v>
      </c>
      <c r="K3722" s="1" t="str">
        <f ca="1">IFERROR(INDEX(Relationstabel!$C$3:$K$10,MATCH(VALUE(INDIRECT($A$1&amp;"L"&amp;A3722)),Relationstabel!$A$3:$A$10,0),MATCH(IFERROR(VALUE(INDIRECT($A$1&amp;"M"&amp;A3722)),0),Relationstabel!$C$1:$K$1,0)),"Ingen varmeinstallationer")</f>
        <v>Naturgas</v>
      </c>
      <c r="L3722" s="1" t="str">
        <f ca="1">INDEX(Anvendelseskode!B:B,MATCH($E3722,Anvendelseskode!$A:$A,0))</f>
        <v>Fritliggende enfamilieshus (parcelhus)</v>
      </c>
      <c r="M3722" s="1" t="str">
        <f ca="1">INDEX(Anvendelseskode!C:C,MATCH($E3722,Anvendelseskode!$A:$A,0))</f>
        <v>Parcelhuse</v>
      </c>
      <c r="N3722" s="1" t="str">
        <f ca="1">INDEX(Anvendelseskode!D:D,MATCH($E3722,Anvendelseskode!$A:$A,0))</f>
        <v>Private husholdninger</v>
      </c>
      <c r="O3722" s="1" t="str">
        <f ca="1">IFERROR(INDEX(SBi!$2:$2,MATCH(G3722,SBi!$1:$1,1)),SBi!$K$2)</f>
        <v>1979-1998</v>
      </c>
      <c r="P3722" s="1">
        <f ca="1">IFERROR(INDEX(SBi!$C$3:$K$28,MATCH(E3722,SBi!$B$3:$B$28,0),MATCH(O3722,SBi!$C$2:$K$2,0)),0)</f>
        <v>105.4</v>
      </c>
      <c r="Q3722" s="19">
        <f t="shared" ca="1" si="762"/>
        <v>15.0722</v>
      </c>
      <c r="R3722" s="19" t="str">
        <f ca="1">IFERROR(INDEX(VpD!$2:$2,MATCH(G3722,VpD!$1:$1,1)),VpD!$I$2)</f>
        <v>1979-1998</v>
      </c>
      <c r="S3722" s="1">
        <f ca="1">IFERROR(INDEX(VpD!$C$3:$I$27,MATCH(E3722,VpD!$B$3:$B$27,0),MATCH(R3722,VpD!$C$2:$I$2,0)),0)</f>
        <v>90</v>
      </c>
      <c r="T3722" s="19">
        <f t="shared" ca="1" si="763"/>
        <v>12.87</v>
      </c>
      <c r="U3722" s="14" t="str">
        <f t="shared" ca="1" si="764"/>
        <v xml:space="preserve">711648.72 </v>
      </c>
      <c r="V3722" s="14" t="str">
        <f t="shared" ca="1" si="765"/>
        <v>6171743.82</v>
      </c>
      <c r="W3722" s="14" t="str">
        <f t="shared" ca="1" si="766"/>
        <v>POINT(711648.72 6171743.82)</v>
      </c>
      <c r="X3722" s="14" t="str">
        <f>IFERROR(INDEX(BygningOmraade!B:B,MATCH(A3722,BygningOmraade!A:A,0)),"")</f>
        <v/>
      </c>
    </row>
    <row r="3723" spans="1:24" s="14" customFormat="1" x14ac:dyDescent="0.25">
      <c r="A3723" s="14">
        <f t="shared" si="754"/>
        <v>3723</v>
      </c>
      <c r="B3723" s="14" t="str">
        <f t="shared" ca="1" si="755"/>
        <v>dc5b065d-2608-48f6-82d3-92b97fd509e3</v>
      </c>
      <c r="C3723" s="14" t="str">
        <f t="shared" ca="1" si="756"/>
        <v>0a3f507e-207b-32b8-e044-0003ba298018</v>
      </c>
      <c r="D3723" s="14">
        <f t="shared" ca="1" si="757"/>
        <v>996322</v>
      </c>
      <c r="E3723" s="1">
        <f t="shared" ca="1" si="758"/>
        <v>120</v>
      </c>
      <c r="F3723" s="1">
        <f t="shared" ca="1" si="759"/>
        <v>166</v>
      </c>
      <c r="G3723" s="1">
        <f t="shared" ca="1" si="760"/>
        <v>1997</v>
      </c>
      <c r="H3723" s="1" t="str">
        <f ca="1">IFERROR(INDEX(Varmeinstallation!B:B,MATCH(INDIRECT($A$1&amp;"L"&amp;A3723)*1,Varmeinstallation!A:A,0)),"Ingen varmeinstallationer")</f>
        <v>Centralvarme fra eget anlæg, et-kammer fyr</v>
      </c>
      <c r="I3723" s="1" t="str">
        <f ca="1">IFERROR(INDEX(Opvarmningsmiddel!B:B,MATCH(INDIRECT($A$1&amp;"M"&amp;A3723)*1,Opvarmningsmiddel!A:A,0)),"")</f>
        <v>Naturgas</v>
      </c>
      <c r="J3723" s="1">
        <f t="shared" ca="1" si="761"/>
        <v>2</v>
      </c>
      <c r="K3723" s="1" t="str">
        <f ca="1">IFERROR(INDEX(Relationstabel!$C$3:$K$10,MATCH(VALUE(INDIRECT($A$1&amp;"L"&amp;A3723)),Relationstabel!$A$3:$A$10,0),MATCH(IFERROR(VALUE(INDIRECT($A$1&amp;"M"&amp;A3723)),0),Relationstabel!$C$1:$K$1,0)),"Ingen varmeinstallationer")</f>
        <v>Naturgas</v>
      </c>
      <c r="L3723" s="1" t="str">
        <f ca="1">INDEX(Anvendelseskode!B:B,MATCH($E3723,Anvendelseskode!$A:$A,0))</f>
        <v>Fritliggende enfamilieshus (parcelhus)</v>
      </c>
      <c r="M3723" s="1" t="str">
        <f ca="1">INDEX(Anvendelseskode!C:C,MATCH($E3723,Anvendelseskode!$A:$A,0))</f>
        <v>Parcelhuse</v>
      </c>
      <c r="N3723" s="1" t="str">
        <f ca="1">INDEX(Anvendelseskode!D:D,MATCH($E3723,Anvendelseskode!$A:$A,0))</f>
        <v>Private husholdninger</v>
      </c>
      <c r="O3723" s="1" t="str">
        <f ca="1">IFERROR(INDEX(SBi!$2:$2,MATCH(G3723,SBi!$1:$1,1)),SBi!$K$2)</f>
        <v>1979-1998</v>
      </c>
      <c r="P3723" s="1">
        <f ca="1">IFERROR(INDEX(SBi!$C$3:$K$28,MATCH(E3723,SBi!$B$3:$B$28,0),MATCH(O3723,SBi!$C$2:$K$2,0)),0)</f>
        <v>105.4</v>
      </c>
      <c r="Q3723" s="19">
        <f t="shared" ca="1" si="762"/>
        <v>17.496400000000001</v>
      </c>
      <c r="R3723" s="19" t="str">
        <f ca="1">IFERROR(INDEX(VpD!$2:$2,MATCH(G3723,VpD!$1:$1,1)),VpD!$I$2)</f>
        <v>1979-1998</v>
      </c>
      <c r="S3723" s="1">
        <f ca="1">IFERROR(INDEX(VpD!$C$3:$I$27,MATCH(E3723,VpD!$B$3:$B$27,0),MATCH(R3723,VpD!$C$2:$I$2,0)),0)</f>
        <v>90</v>
      </c>
      <c r="T3723" s="19">
        <f t="shared" ca="1" si="763"/>
        <v>14.94</v>
      </c>
      <c r="U3723" s="14" t="str">
        <f t="shared" ca="1" si="764"/>
        <v xml:space="preserve">712950.18 </v>
      </c>
      <c r="V3723" s="14" t="str">
        <f t="shared" ca="1" si="765"/>
        <v>6168837.55</v>
      </c>
      <c r="W3723" s="14" t="str">
        <f t="shared" ca="1" si="766"/>
        <v>POINT(712950.18 6168837.55)</v>
      </c>
      <c r="X3723" s="14" t="str">
        <f>IFERROR(INDEX(BygningOmraade!B:B,MATCH(A3723,BygningOmraade!A:A,0)),"")</f>
        <v/>
      </c>
    </row>
    <row r="3724" spans="1:24" s="14" customFormat="1" x14ac:dyDescent="0.25">
      <c r="A3724" s="14">
        <f t="shared" si="754"/>
        <v>3724</v>
      </c>
      <c r="B3724" s="14" t="str">
        <f t="shared" ca="1" si="755"/>
        <v>dc8d25b6-06f0-4960-91f3-afdae5c38ff2</v>
      </c>
      <c r="C3724" s="14" t="str">
        <f t="shared" ca="1" si="756"/>
        <v>0a3f507e-1af1-32b8-e044-0003ba298018</v>
      </c>
      <c r="D3724" s="14">
        <f t="shared" ca="1" si="757"/>
        <v>996271</v>
      </c>
      <c r="E3724" s="1">
        <f t="shared" ca="1" si="758"/>
        <v>140</v>
      </c>
      <c r="F3724" s="1">
        <f t="shared" ca="1" si="759"/>
        <v>690</v>
      </c>
      <c r="G3724" s="1">
        <f t="shared" ca="1" si="760"/>
        <v>1965</v>
      </c>
      <c r="H3724" s="1" t="str">
        <f ca="1">IFERROR(INDEX(Varmeinstallation!B:B,MATCH(INDIRECT($A$1&amp;"L"&amp;A3724)*1,Varmeinstallation!A:A,0)),"Ingen varmeinstallationer")</f>
        <v>Fjernvarme/blokvarme (radiatorsystemer eller varmluftanlæg)</v>
      </c>
      <c r="I3724" s="1" t="str">
        <f ca="1">IFERROR(INDEX(Opvarmningsmiddel!B:B,MATCH(INDIRECT($A$1&amp;"M"&amp;A3724)*1,Opvarmningsmiddel!A:A,0)),"")</f>
        <v/>
      </c>
      <c r="J3724" s="1">
        <f t="shared" ca="1" si="761"/>
        <v>0</v>
      </c>
      <c r="K3724" s="1" t="str">
        <f ca="1">IFERROR(INDEX(Relationstabel!$C$3:$K$10,MATCH(VALUE(INDIRECT($A$1&amp;"L"&amp;A3724)),Relationstabel!$A$3:$A$10,0),MATCH(IFERROR(VALUE(INDIRECT($A$1&amp;"M"&amp;A3724)),0),Relationstabel!$C$1:$K$1,0)),"Ingen varmeinstallationer")</f>
        <v>Fjernvarme/ Blokvarme</v>
      </c>
      <c r="L3724" s="1" t="str">
        <f ca="1">INDEX(Anvendelseskode!B:B,MATCH($E3724,Anvendelseskode!$A:$A,0))</f>
        <v>Etageboligbebyggelse</v>
      </c>
      <c r="M3724" s="1" t="str">
        <f ca="1">INDEX(Anvendelseskode!C:C,MATCH($E3724,Anvendelseskode!$A:$A,0))</f>
        <v>Etageboligbebyggelse</v>
      </c>
      <c r="N3724" s="1" t="str">
        <f ca="1">INDEX(Anvendelseskode!D:D,MATCH($E3724,Anvendelseskode!$A:$A,0))</f>
        <v>Private husholdninger</v>
      </c>
      <c r="O3724" s="1" t="str">
        <f ca="1">IFERROR(INDEX(SBi!$2:$2,MATCH(G3724,SBi!$1:$1,1)),SBi!$K$2)</f>
        <v>1961-1972</v>
      </c>
      <c r="P3724" s="1">
        <f ca="1">IFERROR(INDEX(SBi!$C$3:$K$28,MATCH(E3724,SBi!$B$3:$B$28,0),MATCH(O3724,SBi!$C$2:$K$2,0)),0)</f>
        <v>132.30000000000001</v>
      </c>
      <c r="Q3724" s="19">
        <f t="shared" ca="1" si="762"/>
        <v>91.28700000000002</v>
      </c>
      <c r="R3724" s="19" t="str">
        <f ca="1">IFERROR(INDEX(VpD!$2:$2,MATCH(G3724,VpD!$1:$1,1)),VpD!$I$2)</f>
        <v>1961-1972</v>
      </c>
      <c r="S3724" s="1">
        <f ca="1">IFERROR(INDEX(VpD!$C$3:$I$27,MATCH(E3724,VpD!$B$3:$B$27,0),MATCH(R3724,VpD!$C$2:$I$2,0)),0)</f>
        <v>126</v>
      </c>
      <c r="T3724" s="19">
        <f t="shared" ca="1" si="763"/>
        <v>86.94</v>
      </c>
      <c r="U3724" s="14" t="str">
        <f t="shared" ca="1" si="764"/>
        <v xml:space="preserve">713223.28 </v>
      </c>
      <c r="V3724" s="14" t="str">
        <f t="shared" ca="1" si="765"/>
        <v>6169253.08</v>
      </c>
      <c r="W3724" s="14" t="str">
        <f t="shared" ca="1" si="766"/>
        <v>POINT(713223.28 6169253.08)</v>
      </c>
      <c r="X3724" s="14" t="str">
        <f>IFERROR(INDEX(BygningOmraade!B:B,MATCH(A3724,BygningOmraade!A:A,0)),"")</f>
        <v/>
      </c>
    </row>
    <row r="3725" spans="1:24" s="14" customFormat="1" x14ac:dyDescent="0.25">
      <c r="A3725" s="14">
        <f t="shared" si="754"/>
        <v>3725</v>
      </c>
      <c r="B3725" s="14" t="str">
        <f t="shared" ca="1" si="755"/>
        <v>dc90ddea-8d0b-420c-a5cf-cc038070b682</v>
      </c>
      <c r="C3725" s="14" t="str">
        <f t="shared" ca="1" si="756"/>
        <v>53ba2f34-5ff6-2505-e044-0003ba298018</v>
      </c>
      <c r="D3725" s="14">
        <f t="shared" ca="1" si="757"/>
        <v>2702970</v>
      </c>
      <c r="E3725" s="1">
        <f t="shared" ca="1" si="758"/>
        <v>130</v>
      </c>
      <c r="F3725" s="1">
        <f t="shared" ca="1" si="759"/>
        <v>108</v>
      </c>
      <c r="G3725" s="1">
        <f t="shared" ca="1" si="760"/>
        <v>2008</v>
      </c>
      <c r="H3725" s="1" t="str">
        <f ca="1">IFERROR(INDEX(Varmeinstallation!B:B,MATCH(INDIRECT($A$1&amp;"L"&amp;A3725)*1,Varmeinstallation!A:A,0)),"Ingen varmeinstallationer")</f>
        <v>Centralvarme fra eget anlæg, et-kammer fyr</v>
      </c>
      <c r="I3725" s="1" t="str">
        <f ca="1">IFERROR(INDEX(Opvarmningsmiddel!B:B,MATCH(INDIRECT($A$1&amp;"M"&amp;A3725)*1,Opvarmningsmiddel!A:A,0)),"")</f>
        <v>Naturgas</v>
      </c>
      <c r="J3725" s="1">
        <f t="shared" ca="1" si="761"/>
        <v>90</v>
      </c>
      <c r="K3725" s="1" t="str">
        <f ca="1">IFERROR(INDEX(Relationstabel!$C$3:$K$10,MATCH(VALUE(INDIRECT($A$1&amp;"L"&amp;A3725)),Relationstabel!$A$3:$A$10,0),MATCH(IFERROR(VALUE(INDIRECT($A$1&amp;"M"&amp;A3725)),0),Relationstabel!$C$1:$K$1,0)),"Ingen varmeinstallationer")</f>
        <v>Naturgas</v>
      </c>
      <c r="L3725" s="1" t="str">
        <f ca="1">INDEX(Anvendelseskode!B:B,MATCH($E3725,Anvendelseskode!$A:$A,0))</f>
        <v>Række-, kæde-, dobbelthus (lodret adskillelse mellem enhederne)</v>
      </c>
      <c r="M3725" s="1" t="str">
        <f ca="1">INDEX(Anvendelseskode!C:C,MATCH($E3725,Anvendelseskode!$A:$A,0))</f>
        <v>Række-, kæde og dobbelthuse</v>
      </c>
      <c r="N3725" s="1" t="str">
        <f ca="1">INDEX(Anvendelseskode!D:D,MATCH($E3725,Anvendelseskode!$A:$A,0))</f>
        <v>Private husholdninger</v>
      </c>
      <c r="O3725" s="1" t="str">
        <f ca="1">IFERROR(INDEX(SBi!$2:$2,MATCH(G3725,SBi!$1:$1,1)),SBi!$K$2)</f>
        <v>Efter 2006</v>
      </c>
      <c r="P3725" s="1">
        <f ca="1">IFERROR(INDEX(SBi!$C$3:$K$28,MATCH(E3725,SBi!$B$3:$B$28,0),MATCH(O3725,SBi!$C$2:$K$2,0)),0)</f>
        <v>66.400000000000006</v>
      </c>
      <c r="Q3725" s="19">
        <f t="shared" ca="1" si="762"/>
        <v>7.1712000000000007</v>
      </c>
      <c r="R3725" s="19" t="str">
        <f ca="1">IFERROR(INDEX(VpD!$2:$2,MATCH(G3725,VpD!$1:$1,1)),VpD!$I$2)</f>
        <v>&gt;1998</v>
      </c>
      <c r="S3725" s="1">
        <f ca="1">IFERROR(INDEX(VpD!$C$3:$I$27,MATCH(E3725,VpD!$B$3:$B$27,0),MATCH(R3725,VpD!$C$2:$I$2,0)),0)</f>
        <v>65</v>
      </c>
      <c r="T3725" s="19">
        <f t="shared" ca="1" si="763"/>
        <v>7.02</v>
      </c>
      <c r="U3725" s="14" t="str">
        <f t="shared" ca="1" si="764"/>
        <v xml:space="preserve">712666.41 </v>
      </c>
      <c r="V3725" s="14" t="str">
        <f t="shared" ca="1" si="765"/>
        <v>6168737.48</v>
      </c>
      <c r="W3725" s="14" t="str">
        <f t="shared" ca="1" si="766"/>
        <v>POINT(712666.41 6168737.48)</v>
      </c>
      <c r="X3725" s="14" t="str">
        <f>IFERROR(INDEX(BygningOmraade!B:B,MATCH(A3725,BygningOmraade!A:A,0)),"")</f>
        <v/>
      </c>
    </row>
    <row r="3726" spans="1:24" s="14" customFormat="1" x14ac:dyDescent="0.25">
      <c r="A3726" s="14">
        <f t="shared" si="754"/>
        <v>3726</v>
      </c>
      <c r="B3726" s="14" t="str">
        <f t="shared" ca="1" si="755"/>
        <v>dc91d115-34f2-40ae-9a2a-eb9363a6c46b</v>
      </c>
      <c r="C3726" s="14" t="str">
        <f t="shared" ca="1" si="756"/>
        <v>0a3f507e-14ee-32b8-e044-0003ba298018</v>
      </c>
      <c r="D3726" s="14">
        <f t="shared" ca="1" si="757"/>
        <v>994071</v>
      </c>
      <c r="E3726" s="1">
        <f t="shared" ca="1" si="758"/>
        <v>140</v>
      </c>
      <c r="F3726" s="1">
        <f t="shared" ca="1" si="759"/>
        <v>2502</v>
      </c>
      <c r="G3726" s="1">
        <f t="shared" ca="1" si="760"/>
        <v>1964</v>
      </c>
      <c r="H3726" s="1" t="str">
        <f ca="1">IFERROR(INDEX(Varmeinstallation!B:B,MATCH(INDIRECT($A$1&amp;"L"&amp;A3726)*1,Varmeinstallation!A:A,0)),"Ingen varmeinstallationer")</f>
        <v>Fjernvarme/blokvarme (radiatorsystemer eller varmluftanlæg)</v>
      </c>
      <c r="I3726" s="1" t="str">
        <f ca="1">IFERROR(INDEX(Opvarmningsmiddel!B:B,MATCH(INDIRECT($A$1&amp;"M"&amp;A3726)*1,Opvarmningsmiddel!A:A,0)),"")</f>
        <v/>
      </c>
      <c r="J3726" s="1">
        <f t="shared" ca="1" si="761"/>
        <v>0</v>
      </c>
      <c r="K3726" s="1" t="str">
        <f ca="1">IFERROR(INDEX(Relationstabel!$C$3:$K$10,MATCH(VALUE(INDIRECT($A$1&amp;"L"&amp;A3726)),Relationstabel!$A$3:$A$10,0),MATCH(IFERROR(VALUE(INDIRECT($A$1&amp;"M"&amp;A3726)),0),Relationstabel!$C$1:$K$1,0)),"Ingen varmeinstallationer")</f>
        <v>Fjernvarme/ Blokvarme</v>
      </c>
      <c r="L3726" s="1" t="str">
        <f ca="1">INDEX(Anvendelseskode!B:B,MATCH($E3726,Anvendelseskode!$A:$A,0))</f>
        <v>Etageboligbebyggelse</v>
      </c>
      <c r="M3726" s="1" t="str">
        <f ca="1">INDEX(Anvendelseskode!C:C,MATCH($E3726,Anvendelseskode!$A:$A,0))</f>
        <v>Etageboligbebyggelse</v>
      </c>
      <c r="N3726" s="1" t="str">
        <f ca="1">INDEX(Anvendelseskode!D:D,MATCH($E3726,Anvendelseskode!$A:$A,0))</f>
        <v>Private husholdninger</v>
      </c>
      <c r="O3726" s="1" t="str">
        <f ca="1">IFERROR(INDEX(SBi!$2:$2,MATCH(G3726,SBi!$1:$1,1)),SBi!$K$2)</f>
        <v>1961-1972</v>
      </c>
      <c r="P3726" s="1">
        <f ca="1">IFERROR(INDEX(SBi!$C$3:$K$28,MATCH(E3726,SBi!$B$3:$B$28,0),MATCH(O3726,SBi!$C$2:$K$2,0)),0)</f>
        <v>132.30000000000001</v>
      </c>
      <c r="Q3726" s="19">
        <f t="shared" ca="1" si="762"/>
        <v>331.01460000000003</v>
      </c>
      <c r="R3726" s="19" t="str">
        <f ca="1">IFERROR(INDEX(VpD!$2:$2,MATCH(G3726,VpD!$1:$1,1)),VpD!$I$2)</f>
        <v>1961-1972</v>
      </c>
      <c r="S3726" s="1">
        <f ca="1">IFERROR(INDEX(VpD!$C$3:$I$27,MATCH(E3726,VpD!$B$3:$B$27,0),MATCH(R3726,VpD!$C$2:$I$2,0)),0)</f>
        <v>126</v>
      </c>
      <c r="T3726" s="19">
        <f t="shared" ca="1" si="763"/>
        <v>315.25200000000001</v>
      </c>
      <c r="U3726" s="14" t="str">
        <f t="shared" ca="1" si="764"/>
        <v xml:space="preserve">711059.44 </v>
      </c>
      <c r="V3726" s="14" t="str">
        <f t="shared" ca="1" si="765"/>
        <v>6172609.23</v>
      </c>
      <c r="W3726" s="14" t="str">
        <f t="shared" ca="1" si="766"/>
        <v>POINT(711059.44 6172609.23)</v>
      </c>
      <c r="X3726" s="14" t="str">
        <f>IFERROR(INDEX(BygningOmraade!B:B,MATCH(A3726,BygningOmraade!A:A,0)),"")</f>
        <v/>
      </c>
    </row>
    <row r="3727" spans="1:24" s="14" customFormat="1" x14ac:dyDescent="0.25">
      <c r="A3727" s="14">
        <f t="shared" si="754"/>
        <v>3727</v>
      </c>
      <c r="B3727" s="14" t="str">
        <f t="shared" ca="1" si="755"/>
        <v>dca09641-adc4-4b0c-8ca8-d7344f2ed9ae</v>
      </c>
      <c r="C3727" s="14" t="str">
        <f t="shared" ca="1" si="756"/>
        <v>0a3f507e-154c-32b8-e044-0003ba298018</v>
      </c>
      <c r="D3727" s="14">
        <f t="shared" ca="1" si="757"/>
        <v>996738</v>
      </c>
      <c r="E3727" s="1">
        <f t="shared" ca="1" si="758"/>
        <v>130</v>
      </c>
      <c r="F3727" s="1">
        <f t="shared" ca="1" si="759"/>
        <v>104</v>
      </c>
      <c r="G3727" s="1">
        <f t="shared" ca="1" si="760"/>
        <v>1977</v>
      </c>
      <c r="H3727" s="1" t="str">
        <f ca="1">IFERROR(INDEX(Varmeinstallation!B:B,MATCH(INDIRECT($A$1&amp;"L"&amp;A3727)*1,Varmeinstallation!A:A,0)),"Ingen varmeinstallationer")</f>
        <v>Fjernvarme/blokvarme (radiatorsystemer eller varmluftanlæg)</v>
      </c>
      <c r="I3727" s="1" t="str">
        <f ca="1">IFERROR(INDEX(Opvarmningsmiddel!B:B,MATCH(INDIRECT($A$1&amp;"M"&amp;A3727)*1,Opvarmningsmiddel!A:A,0)),"")</f>
        <v/>
      </c>
      <c r="J3727" s="1">
        <f t="shared" ca="1" si="761"/>
        <v>0</v>
      </c>
      <c r="K3727" s="1" t="str">
        <f ca="1">IFERROR(INDEX(Relationstabel!$C$3:$K$10,MATCH(VALUE(INDIRECT($A$1&amp;"L"&amp;A3727)),Relationstabel!$A$3:$A$10,0),MATCH(IFERROR(VALUE(INDIRECT($A$1&amp;"M"&amp;A3727)),0),Relationstabel!$C$1:$K$1,0)),"Ingen varmeinstallationer")</f>
        <v>Fjernvarme/ Blokvarme</v>
      </c>
      <c r="L3727" s="1" t="str">
        <f ca="1">INDEX(Anvendelseskode!B:B,MATCH($E3727,Anvendelseskode!$A:$A,0))</f>
        <v>Række-, kæde-, dobbelthus (lodret adskillelse mellem enhederne)</v>
      </c>
      <c r="M3727" s="1" t="str">
        <f ca="1">INDEX(Anvendelseskode!C:C,MATCH($E3727,Anvendelseskode!$A:$A,0))</f>
        <v>Række-, kæde og dobbelthuse</v>
      </c>
      <c r="N3727" s="1" t="str">
        <f ca="1">INDEX(Anvendelseskode!D:D,MATCH($E3727,Anvendelseskode!$A:$A,0))</f>
        <v>Private husholdninger</v>
      </c>
      <c r="O3727" s="1" t="str">
        <f ca="1">IFERROR(INDEX(SBi!$2:$2,MATCH(G3727,SBi!$1:$1,1)),SBi!$K$2)</f>
        <v>1973-1978</v>
      </c>
      <c r="P3727" s="1">
        <f ca="1">IFERROR(INDEX(SBi!$C$3:$K$28,MATCH(E3727,SBi!$B$3:$B$28,0),MATCH(O3727,SBi!$C$2:$K$2,0)),0)</f>
        <v>112.6</v>
      </c>
      <c r="Q3727" s="19">
        <f t="shared" ca="1" si="762"/>
        <v>11.7104</v>
      </c>
      <c r="R3727" s="19" t="str">
        <f ca="1">IFERROR(INDEX(VpD!$2:$2,MATCH(G3727,VpD!$1:$1,1)),VpD!$I$2)</f>
        <v>1973-1978</v>
      </c>
      <c r="S3727" s="1">
        <f ca="1">IFERROR(INDEX(VpD!$C$3:$I$27,MATCH(E3727,VpD!$B$3:$B$27,0),MATCH(R3727,VpD!$C$2:$I$2,0)),0)</f>
        <v>98</v>
      </c>
      <c r="T3727" s="19">
        <f t="shared" ca="1" si="763"/>
        <v>10.192</v>
      </c>
      <c r="U3727" s="14" t="str">
        <f t="shared" ca="1" si="764"/>
        <v xml:space="preserve">713503.58 </v>
      </c>
      <c r="V3727" s="14" t="str">
        <f t="shared" ca="1" si="765"/>
        <v>6169496.33</v>
      </c>
      <c r="W3727" s="14" t="str">
        <f t="shared" ca="1" si="766"/>
        <v>POINT(713503.58 6169496.33)</v>
      </c>
      <c r="X3727" s="14" t="str">
        <f>IFERROR(INDEX(BygningOmraade!B:B,MATCH(A3727,BygningOmraade!A:A,0)),"")</f>
        <v/>
      </c>
    </row>
    <row r="3728" spans="1:24" s="14" customFormat="1" x14ac:dyDescent="0.25">
      <c r="A3728" s="14">
        <f t="shared" si="754"/>
        <v>3728</v>
      </c>
      <c r="B3728" s="14" t="str">
        <f t="shared" ca="1" si="755"/>
        <v>dca2529d-0651-48c5-98fa-011459a0a190</v>
      </c>
      <c r="C3728" s="14" t="str">
        <f t="shared" ca="1" si="756"/>
        <v>0a3f507e-203c-32b8-e044-0003ba298018</v>
      </c>
      <c r="D3728" s="14">
        <f t="shared" ca="1" si="757"/>
        <v>993814</v>
      </c>
      <c r="E3728" s="1">
        <f t="shared" ca="1" si="758"/>
        <v>120</v>
      </c>
      <c r="F3728" s="1">
        <f t="shared" ca="1" si="759"/>
        <v>109</v>
      </c>
      <c r="G3728" s="1">
        <f t="shared" ca="1" si="760"/>
        <v>1973</v>
      </c>
      <c r="H3728" s="1" t="str">
        <f ca="1">IFERROR(INDEX(Varmeinstallation!B:B,MATCH(INDIRECT($A$1&amp;"L"&amp;A3728)*1,Varmeinstallation!A:A,0)),"Ingen varmeinstallationer")</f>
        <v>Centralvarme fra eget anlæg, et-kammer fyr</v>
      </c>
      <c r="I3728" s="1" t="str">
        <f ca="1">IFERROR(INDEX(Opvarmningsmiddel!B:B,MATCH(INDIRECT($A$1&amp;"M"&amp;A3728)*1,Opvarmningsmiddel!A:A,0)),"")</f>
        <v>Naturgas</v>
      </c>
      <c r="J3728" s="1">
        <f t="shared" ca="1" si="761"/>
        <v>0</v>
      </c>
      <c r="K3728" s="1" t="str">
        <f ca="1">IFERROR(INDEX(Relationstabel!$C$3:$K$10,MATCH(VALUE(INDIRECT($A$1&amp;"L"&amp;A3728)),Relationstabel!$A$3:$A$10,0),MATCH(IFERROR(VALUE(INDIRECT($A$1&amp;"M"&amp;A3728)),0),Relationstabel!$C$1:$K$1,0)),"Ingen varmeinstallationer")</f>
        <v>Naturgas</v>
      </c>
      <c r="L3728" s="1" t="str">
        <f ca="1">INDEX(Anvendelseskode!B:B,MATCH($E3728,Anvendelseskode!$A:$A,0))</f>
        <v>Fritliggende enfamilieshus (parcelhus)</v>
      </c>
      <c r="M3728" s="1" t="str">
        <f ca="1">INDEX(Anvendelseskode!C:C,MATCH($E3728,Anvendelseskode!$A:$A,0))</f>
        <v>Parcelhuse</v>
      </c>
      <c r="N3728" s="1" t="str">
        <f ca="1">INDEX(Anvendelseskode!D:D,MATCH($E3728,Anvendelseskode!$A:$A,0))</f>
        <v>Private husholdninger</v>
      </c>
      <c r="O3728" s="1" t="str">
        <f ca="1">IFERROR(INDEX(SBi!$2:$2,MATCH(G3728,SBi!$1:$1,1)),SBi!$K$2)</f>
        <v>1973-1978</v>
      </c>
      <c r="P3728" s="1">
        <f ca="1">IFERROR(INDEX(SBi!$C$3:$K$28,MATCH(E3728,SBi!$B$3:$B$28,0),MATCH(O3728,SBi!$C$2:$K$2,0)),0)</f>
        <v>119.8</v>
      </c>
      <c r="Q3728" s="19">
        <f t="shared" ca="1" si="762"/>
        <v>13.058199999999999</v>
      </c>
      <c r="R3728" s="19" t="str">
        <f ca="1">IFERROR(INDEX(VpD!$2:$2,MATCH(G3728,VpD!$1:$1,1)),VpD!$I$2)</f>
        <v>1973-1978</v>
      </c>
      <c r="S3728" s="1">
        <f ca="1">IFERROR(INDEX(VpD!$C$3:$I$27,MATCH(E3728,VpD!$B$3:$B$27,0),MATCH(R3728,VpD!$C$2:$I$2,0)),0)</f>
        <v>117</v>
      </c>
      <c r="T3728" s="19">
        <f t="shared" ca="1" si="763"/>
        <v>12.753</v>
      </c>
      <c r="U3728" s="14" t="str">
        <f t="shared" ca="1" si="764"/>
        <v xml:space="preserve">710725.43 </v>
      </c>
      <c r="V3728" s="14" t="str">
        <f t="shared" ca="1" si="765"/>
        <v>6171863.77</v>
      </c>
      <c r="W3728" s="14" t="str">
        <f t="shared" ca="1" si="766"/>
        <v>POINT(710725.43 6171863.77)</v>
      </c>
      <c r="X3728" s="14" t="str">
        <f>IFERROR(INDEX(BygningOmraade!B:B,MATCH(A3728,BygningOmraade!A:A,0)),"")</f>
        <v/>
      </c>
    </row>
    <row r="3729" spans="1:24" s="14" customFormat="1" x14ac:dyDescent="0.25">
      <c r="A3729" s="14">
        <f t="shared" si="754"/>
        <v>3729</v>
      </c>
      <c r="B3729" s="14" t="str">
        <f t="shared" ca="1" si="755"/>
        <v>dcc06a51-4a20-4c0d-b804-116ad872e26e</v>
      </c>
      <c r="C3729" s="14" t="str">
        <f t="shared" ca="1" si="756"/>
        <v>1a68cfb8-64da-4eba-b753-33a4ff0040cf</v>
      </c>
      <c r="D3729" s="14">
        <f t="shared" ca="1" si="757"/>
        <v>100133740</v>
      </c>
      <c r="E3729" s="1">
        <f t="shared" ca="1" si="758"/>
        <v>130</v>
      </c>
      <c r="F3729" s="1">
        <f t="shared" ca="1" si="759"/>
        <v>113</v>
      </c>
      <c r="G3729" s="1">
        <f t="shared" ca="1" si="760"/>
        <v>2019</v>
      </c>
      <c r="H3729" s="1" t="str">
        <f ca="1">IFERROR(INDEX(Varmeinstallation!B:B,MATCH(INDIRECT($A$1&amp;"L"&amp;A3729)*1,Varmeinstallation!A:A,0)),"Ingen varmeinstallationer")</f>
        <v>Centralvarme fra eget anlæg, et-kammer fyr</v>
      </c>
      <c r="I3729" s="1" t="str">
        <f ca="1">IFERROR(INDEX(Opvarmningsmiddel!B:B,MATCH(INDIRECT($A$1&amp;"M"&amp;A3729)*1,Opvarmningsmiddel!A:A,0)),"")</f>
        <v>Naturgas</v>
      </c>
      <c r="J3729" s="1">
        <f t="shared" ca="1" si="761"/>
        <v>0</v>
      </c>
      <c r="K3729" s="1" t="str">
        <f ca="1">IFERROR(INDEX(Relationstabel!$C$3:$K$10,MATCH(VALUE(INDIRECT($A$1&amp;"L"&amp;A3729)),Relationstabel!$A$3:$A$10,0),MATCH(IFERROR(VALUE(INDIRECT($A$1&amp;"M"&amp;A3729)),0),Relationstabel!$C$1:$K$1,0)),"Ingen varmeinstallationer")</f>
        <v>Naturgas</v>
      </c>
      <c r="L3729" s="1" t="str">
        <f ca="1">INDEX(Anvendelseskode!B:B,MATCH($E3729,Anvendelseskode!$A:$A,0))</f>
        <v>Række-, kæde-, dobbelthus (lodret adskillelse mellem enhederne)</v>
      </c>
      <c r="M3729" s="1" t="str">
        <f ca="1">INDEX(Anvendelseskode!C:C,MATCH($E3729,Anvendelseskode!$A:$A,0))</f>
        <v>Række-, kæde og dobbelthuse</v>
      </c>
      <c r="N3729" s="1" t="str">
        <f ca="1">INDEX(Anvendelseskode!D:D,MATCH($E3729,Anvendelseskode!$A:$A,0))</f>
        <v>Private husholdninger</v>
      </c>
      <c r="O3729" s="1" t="str">
        <f ca="1">IFERROR(INDEX(SBi!$2:$2,MATCH(G3729,SBi!$1:$1,1)),SBi!$K$2)</f>
        <v>Efter 2006</v>
      </c>
      <c r="P3729" s="1">
        <f ca="1">IFERROR(INDEX(SBi!$C$3:$K$28,MATCH(E3729,SBi!$B$3:$B$28,0),MATCH(O3729,SBi!$C$2:$K$2,0)),0)</f>
        <v>66.400000000000006</v>
      </c>
      <c r="Q3729" s="19">
        <f t="shared" ca="1" si="762"/>
        <v>7.5032000000000005</v>
      </c>
      <c r="R3729" s="19" t="str">
        <f ca="1">IFERROR(INDEX(VpD!$2:$2,MATCH(G3729,VpD!$1:$1,1)),VpD!$I$2)</f>
        <v>&gt;1998</v>
      </c>
      <c r="S3729" s="1">
        <f ca="1">IFERROR(INDEX(VpD!$C$3:$I$27,MATCH(E3729,VpD!$B$3:$B$27,0),MATCH(R3729,VpD!$C$2:$I$2,0)),0)</f>
        <v>65</v>
      </c>
      <c r="T3729" s="19">
        <f t="shared" ca="1" si="763"/>
        <v>7.3449999999999998</v>
      </c>
      <c r="U3729" s="14" t="str">
        <f t="shared" ca="1" si="764"/>
        <v xml:space="preserve">712078.68 </v>
      </c>
      <c r="V3729" s="14" t="str">
        <f t="shared" ca="1" si="765"/>
        <v>6169610.87</v>
      </c>
      <c r="W3729" s="14" t="str">
        <f t="shared" ca="1" si="766"/>
        <v>POINT(712078.68 6169610.87)</v>
      </c>
      <c r="X3729" s="14" t="str">
        <f>IFERROR(INDEX(BygningOmraade!B:B,MATCH(A3729,BygningOmraade!A:A,0)),"")</f>
        <v/>
      </c>
    </row>
    <row r="3730" spans="1:24" s="14" customFormat="1" x14ac:dyDescent="0.25">
      <c r="A3730" s="14">
        <f t="shared" si="754"/>
        <v>3730</v>
      </c>
      <c r="B3730" s="14" t="str">
        <f t="shared" ca="1" si="755"/>
        <v>dcc696e2-c95e-40e1-995a-2bcb4a2c3ba0</v>
      </c>
      <c r="C3730" s="14" t="str">
        <f t="shared" ca="1" si="756"/>
        <v>0a3f507e-2260-32b8-e044-0003ba298018</v>
      </c>
      <c r="D3730" s="14">
        <f t="shared" ca="1" si="757"/>
        <v>995311</v>
      </c>
      <c r="E3730" s="1">
        <f t="shared" ca="1" si="758"/>
        <v>120</v>
      </c>
      <c r="F3730" s="1">
        <f t="shared" ca="1" si="759"/>
        <v>143</v>
      </c>
      <c r="G3730" s="1">
        <f t="shared" ca="1" si="760"/>
        <v>1970</v>
      </c>
      <c r="H3730" s="1" t="str">
        <f ca="1">IFERROR(INDEX(Varmeinstallation!B:B,MATCH(INDIRECT($A$1&amp;"L"&amp;A3730)*1,Varmeinstallation!A:A,0)),"Ingen varmeinstallationer")</f>
        <v>Centralvarme fra eget anlæg, et-kammer fyr</v>
      </c>
      <c r="I3730" s="1" t="str">
        <f ca="1">IFERROR(INDEX(Opvarmningsmiddel!B:B,MATCH(INDIRECT($A$1&amp;"M"&amp;A3730)*1,Opvarmningsmiddel!A:A,0)),"")</f>
        <v>Naturgas</v>
      </c>
      <c r="J3730" s="1">
        <f t="shared" ca="1" si="761"/>
        <v>0</v>
      </c>
      <c r="K3730" s="1" t="str">
        <f ca="1">IFERROR(INDEX(Relationstabel!$C$3:$K$10,MATCH(VALUE(INDIRECT($A$1&amp;"L"&amp;A3730)),Relationstabel!$A$3:$A$10,0),MATCH(IFERROR(VALUE(INDIRECT($A$1&amp;"M"&amp;A3730)),0),Relationstabel!$C$1:$K$1,0)),"Ingen varmeinstallationer")</f>
        <v>Naturgas</v>
      </c>
      <c r="L3730" s="1" t="str">
        <f ca="1">INDEX(Anvendelseskode!B:B,MATCH($E3730,Anvendelseskode!$A:$A,0))</f>
        <v>Fritliggende enfamilieshus (parcelhus)</v>
      </c>
      <c r="M3730" s="1" t="str">
        <f ca="1">INDEX(Anvendelseskode!C:C,MATCH($E3730,Anvendelseskode!$A:$A,0))</f>
        <v>Parcelhuse</v>
      </c>
      <c r="N3730" s="1" t="str">
        <f ca="1">INDEX(Anvendelseskode!D:D,MATCH($E3730,Anvendelseskode!$A:$A,0))</f>
        <v>Private husholdninger</v>
      </c>
      <c r="O3730" s="1" t="str">
        <f ca="1">IFERROR(INDEX(SBi!$2:$2,MATCH(G3730,SBi!$1:$1,1)),SBi!$K$2)</f>
        <v>1961-1972</v>
      </c>
      <c r="P3730" s="1">
        <f ca="1">IFERROR(INDEX(SBi!$C$3:$K$28,MATCH(E3730,SBi!$B$3:$B$28,0),MATCH(O3730,SBi!$C$2:$K$2,0)),0)</f>
        <v>134.30000000000001</v>
      </c>
      <c r="Q3730" s="19">
        <f t="shared" ca="1" si="762"/>
        <v>19.204900000000002</v>
      </c>
      <c r="R3730" s="19" t="str">
        <f ca="1">IFERROR(INDEX(VpD!$2:$2,MATCH(G3730,VpD!$1:$1,1)),VpD!$I$2)</f>
        <v>1961-1972</v>
      </c>
      <c r="S3730" s="1">
        <f ca="1">IFERROR(INDEX(VpD!$C$3:$I$27,MATCH(E3730,VpD!$B$3:$B$27,0),MATCH(R3730,VpD!$C$2:$I$2,0)),0)</f>
        <v>143</v>
      </c>
      <c r="T3730" s="19">
        <f t="shared" ca="1" si="763"/>
        <v>20.449000000000002</v>
      </c>
      <c r="U3730" s="14" t="str">
        <f t="shared" ca="1" si="764"/>
        <v xml:space="preserve">711796.89 </v>
      </c>
      <c r="V3730" s="14" t="str">
        <f t="shared" ca="1" si="765"/>
        <v>6171731.95</v>
      </c>
      <c r="W3730" s="14" t="str">
        <f t="shared" ca="1" si="766"/>
        <v>POINT(711796.89 6171731.95)</v>
      </c>
      <c r="X3730" s="14" t="str">
        <f>IFERROR(INDEX(BygningOmraade!B:B,MATCH(A3730,BygningOmraade!A:A,0)),"")</f>
        <v/>
      </c>
    </row>
    <row r="3731" spans="1:24" s="14" customFormat="1" x14ac:dyDescent="0.25">
      <c r="A3731" s="14">
        <f t="shared" si="754"/>
        <v>3731</v>
      </c>
      <c r="B3731" s="14" t="str">
        <f t="shared" ca="1" si="755"/>
        <v>dcc856ab-ec84-462e-9c9c-9264ede0effd</v>
      </c>
      <c r="C3731" s="14" t="str">
        <f t="shared" ca="1" si="756"/>
        <v>0a3f507e-24a1-32b8-e044-0003ba298018</v>
      </c>
      <c r="D3731" s="14">
        <f t="shared" ca="1" si="757"/>
        <v>995949</v>
      </c>
      <c r="E3731" s="1">
        <f t="shared" ca="1" si="758"/>
        <v>120</v>
      </c>
      <c r="F3731" s="1">
        <f t="shared" ca="1" si="759"/>
        <v>139</v>
      </c>
      <c r="G3731" s="1">
        <f t="shared" ca="1" si="760"/>
        <v>1961</v>
      </c>
      <c r="H3731" s="1" t="str">
        <f ca="1">IFERROR(INDEX(Varmeinstallation!B:B,MATCH(INDIRECT($A$1&amp;"L"&amp;A3731)*1,Varmeinstallation!A:A,0)),"Ingen varmeinstallationer")</f>
        <v>Centralvarme fra eget anlæg, et-kammer fyr</v>
      </c>
      <c r="I3731" s="1" t="str">
        <f ca="1">IFERROR(INDEX(Opvarmningsmiddel!B:B,MATCH(INDIRECT($A$1&amp;"M"&amp;A3731)*1,Opvarmningsmiddel!A:A,0)),"")</f>
        <v>Naturgas</v>
      </c>
      <c r="J3731" s="1">
        <f t="shared" ca="1" si="761"/>
        <v>0</v>
      </c>
      <c r="K3731" s="1" t="str">
        <f ca="1">IFERROR(INDEX(Relationstabel!$C$3:$K$10,MATCH(VALUE(INDIRECT($A$1&amp;"L"&amp;A3731)),Relationstabel!$A$3:$A$10,0),MATCH(IFERROR(VALUE(INDIRECT($A$1&amp;"M"&amp;A3731)),0),Relationstabel!$C$1:$K$1,0)),"Ingen varmeinstallationer")</f>
        <v>Naturgas</v>
      </c>
      <c r="L3731" s="1" t="str">
        <f ca="1">INDEX(Anvendelseskode!B:B,MATCH($E3731,Anvendelseskode!$A:$A,0))</f>
        <v>Fritliggende enfamilieshus (parcelhus)</v>
      </c>
      <c r="M3731" s="1" t="str">
        <f ca="1">INDEX(Anvendelseskode!C:C,MATCH($E3731,Anvendelseskode!$A:$A,0))</f>
        <v>Parcelhuse</v>
      </c>
      <c r="N3731" s="1" t="str">
        <f ca="1">INDEX(Anvendelseskode!D:D,MATCH($E3731,Anvendelseskode!$A:$A,0))</f>
        <v>Private husholdninger</v>
      </c>
      <c r="O3731" s="1" t="str">
        <f ca="1">IFERROR(INDEX(SBi!$2:$2,MATCH(G3731,SBi!$1:$1,1)),SBi!$K$2)</f>
        <v>1961-1972</v>
      </c>
      <c r="P3731" s="1">
        <f ca="1">IFERROR(INDEX(SBi!$C$3:$K$28,MATCH(E3731,SBi!$B$3:$B$28,0),MATCH(O3731,SBi!$C$2:$K$2,0)),0)</f>
        <v>134.30000000000001</v>
      </c>
      <c r="Q3731" s="19">
        <f t="shared" ca="1" si="762"/>
        <v>18.6677</v>
      </c>
      <c r="R3731" s="19" t="str">
        <f ca="1">IFERROR(INDEX(VpD!$2:$2,MATCH(G3731,VpD!$1:$1,1)),VpD!$I$2)</f>
        <v>1961-1972</v>
      </c>
      <c r="S3731" s="1">
        <f ca="1">IFERROR(INDEX(VpD!$C$3:$I$27,MATCH(E3731,VpD!$B$3:$B$27,0),MATCH(R3731,VpD!$C$2:$I$2,0)),0)</f>
        <v>143</v>
      </c>
      <c r="T3731" s="19">
        <f t="shared" ca="1" si="763"/>
        <v>19.876999999999999</v>
      </c>
      <c r="U3731" s="14" t="str">
        <f t="shared" ca="1" si="764"/>
        <v xml:space="preserve">712720.07 </v>
      </c>
      <c r="V3731" s="14" t="str">
        <f t="shared" ca="1" si="765"/>
        <v>6169360.17</v>
      </c>
      <c r="W3731" s="14" t="str">
        <f t="shared" ca="1" si="766"/>
        <v>POINT(712720.07 6169360.17)</v>
      </c>
      <c r="X3731" s="14" t="str">
        <f>IFERROR(INDEX(BygningOmraade!B:B,MATCH(A3731,BygningOmraade!A:A,0)),"")</f>
        <v/>
      </c>
    </row>
    <row r="3732" spans="1:24" s="14" customFormat="1" x14ac:dyDescent="0.25">
      <c r="A3732" s="14">
        <f t="shared" si="754"/>
        <v>3732</v>
      </c>
      <c r="B3732" s="14" t="str">
        <f t="shared" ca="1" si="755"/>
        <v>dce0f180-7ead-4c4a-a943-201ac4766270</v>
      </c>
      <c r="C3732" s="14" t="str">
        <f t="shared" ca="1" si="756"/>
        <v>0a3f507e-2268-32b8-e044-0003ba298018</v>
      </c>
      <c r="D3732" s="14">
        <f t="shared" ca="1" si="757"/>
        <v>995584</v>
      </c>
      <c r="E3732" s="1">
        <f t="shared" ca="1" si="758"/>
        <v>120</v>
      </c>
      <c r="F3732" s="1">
        <f t="shared" ca="1" si="759"/>
        <v>205</v>
      </c>
      <c r="G3732" s="1">
        <f t="shared" ca="1" si="760"/>
        <v>2011</v>
      </c>
      <c r="H3732" s="1" t="str">
        <f ca="1">IFERROR(INDEX(Varmeinstallation!B:B,MATCH(INDIRECT($A$1&amp;"L"&amp;A3732)*1,Varmeinstallation!A:A,0)),"Ingen varmeinstallationer")</f>
        <v>Centralvarme fra eget anlæg, et-kammer fyr</v>
      </c>
      <c r="I3732" s="1" t="str">
        <f ca="1">IFERROR(INDEX(Opvarmningsmiddel!B:B,MATCH(INDIRECT($A$1&amp;"M"&amp;A3732)*1,Opvarmningsmiddel!A:A,0)),"")</f>
        <v>Naturgas</v>
      </c>
      <c r="J3732" s="1">
        <f t="shared" ca="1" si="761"/>
        <v>2</v>
      </c>
      <c r="K3732" s="1" t="str">
        <f ca="1">IFERROR(INDEX(Relationstabel!$C$3:$K$10,MATCH(VALUE(INDIRECT($A$1&amp;"L"&amp;A3732)),Relationstabel!$A$3:$A$10,0),MATCH(IFERROR(VALUE(INDIRECT($A$1&amp;"M"&amp;A3732)),0),Relationstabel!$C$1:$K$1,0)),"Ingen varmeinstallationer")</f>
        <v>Naturgas</v>
      </c>
      <c r="L3732" s="1" t="str">
        <f ca="1">INDEX(Anvendelseskode!B:B,MATCH($E3732,Anvendelseskode!$A:$A,0))</f>
        <v>Fritliggende enfamilieshus (parcelhus)</v>
      </c>
      <c r="M3732" s="1" t="str">
        <f ca="1">INDEX(Anvendelseskode!C:C,MATCH($E3732,Anvendelseskode!$A:$A,0))</f>
        <v>Parcelhuse</v>
      </c>
      <c r="N3732" s="1" t="str">
        <f ca="1">INDEX(Anvendelseskode!D:D,MATCH($E3732,Anvendelseskode!$A:$A,0))</f>
        <v>Private husholdninger</v>
      </c>
      <c r="O3732" s="1" t="str">
        <f ca="1">IFERROR(INDEX(SBi!$2:$2,MATCH(G3732,SBi!$1:$1,1)),SBi!$K$2)</f>
        <v>Efter 2006</v>
      </c>
      <c r="P3732" s="1">
        <f ca="1">IFERROR(INDEX(SBi!$C$3:$K$28,MATCH(E3732,SBi!$B$3:$B$28,0),MATCH(O3732,SBi!$C$2:$K$2,0)),0)</f>
        <v>67.3</v>
      </c>
      <c r="Q3732" s="19">
        <f t="shared" ca="1" si="762"/>
        <v>13.7965</v>
      </c>
      <c r="R3732" s="19" t="str">
        <f ca="1">IFERROR(INDEX(VpD!$2:$2,MATCH(G3732,VpD!$1:$1,1)),VpD!$I$2)</f>
        <v>&gt;1998</v>
      </c>
      <c r="S3732" s="1">
        <f ca="1">IFERROR(INDEX(VpD!$C$3:$I$27,MATCH(E3732,VpD!$B$3:$B$27,0),MATCH(R3732,VpD!$C$2:$I$2,0)),0)</f>
        <v>72</v>
      </c>
      <c r="T3732" s="19">
        <f t="shared" ca="1" si="763"/>
        <v>14.76</v>
      </c>
      <c r="U3732" s="14" t="str">
        <f t="shared" ca="1" si="764"/>
        <v xml:space="preserve">711881.96 </v>
      </c>
      <c r="V3732" s="14" t="str">
        <f t="shared" ca="1" si="765"/>
        <v>6171736.48</v>
      </c>
      <c r="W3732" s="14" t="str">
        <f t="shared" ca="1" si="766"/>
        <v>POINT(711881.96 6171736.48)</v>
      </c>
      <c r="X3732" s="14" t="str">
        <f>IFERROR(INDEX(BygningOmraade!B:B,MATCH(A3732,BygningOmraade!A:A,0)),"")</f>
        <v/>
      </c>
    </row>
    <row r="3733" spans="1:24" s="14" customFormat="1" x14ac:dyDescent="0.25">
      <c r="A3733" s="14">
        <f t="shared" si="754"/>
        <v>3733</v>
      </c>
      <c r="B3733" s="14" t="str">
        <f t="shared" ca="1" si="755"/>
        <v>dce38040-50ed-4ff0-9801-da8595bd8515</v>
      </c>
      <c r="C3733" s="14" t="str">
        <f t="shared" ca="1" si="756"/>
        <v>0a3f507e-22cc-32b8-e044-0003ba298018</v>
      </c>
      <c r="D3733" s="14">
        <f t="shared" ca="1" si="757"/>
        <v>995595</v>
      </c>
      <c r="E3733" s="1">
        <f t="shared" ca="1" si="758"/>
        <v>120</v>
      </c>
      <c r="F3733" s="1">
        <f t="shared" ca="1" si="759"/>
        <v>174</v>
      </c>
      <c r="G3733" s="1">
        <f t="shared" ca="1" si="760"/>
        <v>1981</v>
      </c>
      <c r="H3733" s="1" t="str">
        <f ca="1">IFERROR(INDEX(Varmeinstallation!B:B,MATCH(INDIRECT($A$1&amp;"L"&amp;A3733)*1,Varmeinstallation!A:A,0)),"Ingen varmeinstallationer")</f>
        <v>Centralvarme fra eget anlæg, et-kammer fyr</v>
      </c>
      <c r="I3733" s="1" t="str">
        <f ca="1">IFERROR(INDEX(Opvarmningsmiddel!B:B,MATCH(INDIRECT($A$1&amp;"M"&amp;A3733)*1,Opvarmningsmiddel!A:A,0)),"")</f>
        <v>Naturgas</v>
      </c>
      <c r="J3733" s="1">
        <f t="shared" ca="1" si="761"/>
        <v>90</v>
      </c>
      <c r="K3733" s="1" t="str">
        <f ca="1">IFERROR(INDEX(Relationstabel!$C$3:$K$10,MATCH(VALUE(INDIRECT($A$1&amp;"L"&amp;A3733)),Relationstabel!$A$3:$A$10,0),MATCH(IFERROR(VALUE(INDIRECT($A$1&amp;"M"&amp;A3733)),0),Relationstabel!$C$1:$K$1,0)),"Ingen varmeinstallationer")</f>
        <v>Naturgas</v>
      </c>
      <c r="L3733" s="1" t="str">
        <f ca="1">INDEX(Anvendelseskode!B:B,MATCH($E3733,Anvendelseskode!$A:$A,0))</f>
        <v>Fritliggende enfamilieshus (parcelhus)</v>
      </c>
      <c r="M3733" s="1" t="str">
        <f ca="1">INDEX(Anvendelseskode!C:C,MATCH($E3733,Anvendelseskode!$A:$A,0))</f>
        <v>Parcelhuse</v>
      </c>
      <c r="N3733" s="1" t="str">
        <f ca="1">INDEX(Anvendelseskode!D:D,MATCH($E3733,Anvendelseskode!$A:$A,0))</f>
        <v>Private husholdninger</v>
      </c>
      <c r="O3733" s="1" t="str">
        <f ca="1">IFERROR(INDEX(SBi!$2:$2,MATCH(G3733,SBi!$1:$1,1)),SBi!$K$2)</f>
        <v>1979-1998</v>
      </c>
      <c r="P3733" s="1">
        <f ca="1">IFERROR(INDEX(SBi!$C$3:$K$28,MATCH(E3733,SBi!$B$3:$B$28,0),MATCH(O3733,SBi!$C$2:$K$2,0)),0)</f>
        <v>105.4</v>
      </c>
      <c r="Q3733" s="19">
        <f t="shared" ca="1" si="762"/>
        <v>18.339600000000001</v>
      </c>
      <c r="R3733" s="19" t="str">
        <f ca="1">IFERROR(INDEX(VpD!$2:$2,MATCH(G3733,VpD!$1:$1,1)),VpD!$I$2)</f>
        <v>1979-1998</v>
      </c>
      <c r="S3733" s="1">
        <f ca="1">IFERROR(INDEX(VpD!$C$3:$I$27,MATCH(E3733,VpD!$B$3:$B$27,0),MATCH(R3733,VpD!$C$2:$I$2,0)),0)</f>
        <v>90</v>
      </c>
      <c r="T3733" s="19">
        <f t="shared" ca="1" si="763"/>
        <v>15.66</v>
      </c>
      <c r="U3733" s="14" t="str">
        <f t="shared" ca="1" si="764"/>
        <v xml:space="preserve">711870.83 </v>
      </c>
      <c r="V3733" s="14" t="str">
        <f t="shared" ca="1" si="765"/>
        <v>6172061.99</v>
      </c>
      <c r="W3733" s="14" t="str">
        <f t="shared" ca="1" si="766"/>
        <v>POINT(711870.83 6172061.99)</v>
      </c>
      <c r="X3733" s="14" t="str">
        <f>IFERROR(INDEX(BygningOmraade!B:B,MATCH(A3733,BygningOmraade!A:A,0)),"")</f>
        <v/>
      </c>
    </row>
    <row r="3734" spans="1:24" s="14" customFormat="1" x14ac:dyDescent="0.25">
      <c r="A3734" s="14">
        <f t="shared" si="754"/>
        <v>3734</v>
      </c>
      <c r="B3734" s="14" t="str">
        <f t="shared" ca="1" si="755"/>
        <v>dd0fd030-9987-4d05-a071-5f787f8a2c48</v>
      </c>
      <c r="C3734" s="14" t="str">
        <f t="shared" ca="1" si="756"/>
        <v>0a3f507e-1f8c-32b8-e044-0003ba298018</v>
      </c>
      <c r="D3734" s="14">
        <f t="shared" ca="1" si="757"/>
        <v>994037</v>
      </c>
      <c r="E3734" s="1">
        <f t="shared" ca="1" si="758"/>
        <v>120</v>
      </c>
      <c r="F3734" s="1">
        <f t="shared" ca="1" si="759"/>
        <v>119</v>
      </c>
      <c r="G3734" s="1">
        <f t="shared" ca="1" si="760"/>
        <v>1973</v>
      </c>
      <c r="H3734" s="1" t="str">
        <f ca="1">IFERROR(INDEX(Varmeinstallation!B:B,MATCH(INDIRECT($A$1&amp;"L"&amp;A3734)*1,Varmeinstallation!A:A,0)),"Ingen varmeinstallationer")</f>
        <v>Centralvarme fra eget anlæg, et-kammer fyr</v>
      </c>
      <c r="I3734" s="1" t="str">
        <f ca="1">IFERROR(INDEX(Opvarmningsmiddel!B:B,MATCH(INDIRECT($A$1&amp;"M"&amp;A3734)*1,Opvarmningsmiddel!A:A,0)),"")</f>
        <v>Naturgas</v>
      </c>
      <c r="J3734" s="1">
        <f t="shared" ca="1" si="761"/>
        <v>90</v>
      </c>
      <c r="K3734" s="1" t="str">
        <f ca="1">IFERROR(INDEX(Relationstabel!$C$3:$K$10,MATCH(VALUE(INDIRECT($A$1&amp;"L"&amp;A3734)),Relationstabel!$A$3:$A$10,0),MATCH(IFERROR(VALUE(INDIRECT($A$1&amp;"M"&amp;A3734)),0),Relationstabel!$C$1:$K$1,0)),"Ingen varmeinstallationer")</f>
        <v>Naturgas</v>
      </c>
      <c r="L3734" s="1" t="str">
        <f ca="1">INDEX(Anvendelseskode!B:B,MATCH($E3734,Anvendelseskode!$A:$A,0))</f>
        <v>Fritliggende enfamilieshus (parcelhus)</v>
      </c>
      <c r="M3734" s="1" t="str">
        <f ca="1">INDEX(Anvendelseskode!C:C,MATCH($E3734,Anvendelseskode!$A:$A,0))</f>
        <v>Parcelhuse</v>
      </c>
      <c r="N3734" s="1" t="str">
        <f ca="1">INDEX(Anvendelseskode!D:D,MATCH($E3734,Anvendelseskode!$A:$A,0))</f>
        <v>Private husholdninger</v>
      </c>
      <c r="O3734" s="1" t="str">
        <f ca="1">IFERROR(INDEX(SBi!$2:$2,MATCH(G3734,SBi!$1:$1,1)),SBi!$K$2)</f>
        <v>1973-1978</v>
      </c>
      <c r="P3734" s="1">
        <f ca="1">IFERROR(INDEX(SBi!$C$3:$K$28,MATCH(E3734,SBi!$B$3:$B$28,0),MATCH(O3734,SBi!$C$2:$K$2,0)),0)</f>
        <v>119.8</v>
      </c>
      <c r="Q3734" s="19">
        <f t="shared" ca="1" si="762"/>
        <v>14.2562</v>
      </c>
      <c r="R3734" s="19" t="str">
        <f ca="1">IFERROR(INDEX(VpD!$2:$2,MATCH(G3734,VpD!$1:$1,1)),VpD!$I$2)</f>
        <v>1973-1978</v>
      </c>
      <c r="S3734" s="1">
        <f ca="1">IFERROR(INDEX(VpD!$C$3:$I$27,MATCH(E3734,VpD!$B$3:$B$27,0),MATCH(R3734,VpD!$C$2:$I$2,0)),0)</f>
        <v>117</v>
      </c>
      <c r="T3734" s="19">
        <f t="shared" ca="1" si="763"/>
        <v>13.923</v>
      </c>
      <c r="U3734" s="14" t="str">
        <f t="shared" ca="1" si="764"/>
        <v xml:space="preserve">711073.7 </v>
      </c>
      <c r="V3734" s="14" t="str">
        <f t="shared" ca="1" si="765"/>
        <v>6171563.66</v>
      </c>
      <c r="W3734" s="14" t="str">
        <f t="shared" ca="1" si="766"/>
        <v>POINT(711073.7 6171563.66)</v>
      </c>
      <c r="X3734" s="14" t="str">
        <f>IFERROR(INDEX(BygningOmraade!B:B,MATCH(A3734,BygningOmraade!A:A,0)),"")</f>
        <v/>
      </c>
    </row>
    <row r="3735" spans="1:24" s="14" customFormat="1" x14ac:dyDescent="0.25">
      <c r="A3735" s="14">
        <f t="shared" si="754"/>
        <v>3735</v>
      </c>
      <c r="B3735" s="14" t="str">
        <f t="shared" ca="1" si="755"/>
        <v>dd1d76ab-20ee-4783-b72b-3364b56e7ae7</v>
      </c>
      <c r="C3735" s="14" t="str">
        <f t="shared" ca="1" si="756"/>
        <v>0a3f507e-2379-32b8-e044-0003ba298018</v>
      </c>
      <c r="D3735" s="14">
        <f t="shared" ca="1" si="757"/>
        <v>996549</v>
      </c>
      <c r="E3735" s="1">
        <f t="shared" ca="1" si="758"/>
        <v>120</v>
      </c>
      <c r="F3735" s="1">
        <f t="shared" ca="1" si="759"/>
        <v>121</v>
      </c>
      <c r="G3735" s="1">
        <f t="shared" ca="1" si="760"/>
        <v>1980</v>
      </c>
      <c r="H3735" s="1" t="str">
        <f ca="1">IFERROR(INDEX(Varmeinstallation!B:B,MATCH(INDIRECT($A$1&amp;"L"&amp;A3735)*1,Varmeinstallation!A:A,0)),"Ingen varmeinstallationer")</f>
        <v>Elovne, elpaneler</v>
      </c>
      <c r="I3735" s="1" t="str">
        <f ca="1">IFERROR(INDEX(Opvarmningsmiddel!B:B,MATCH(INDIRECT($A$1&amp;"M"&amp;A3735)*1,Opvarmningsmiddel!A:A,0)),"")</f>
        <v>Elektricitet</v>
      </c>
      <c r="J3735" s="1">
        <f t="shared" ca="1" si="761"/>
        <v>2</v>
      </c>
      <c r="K3735" s="1" t="str">
        <f ca="1">IFERROR(INDEX(Relationstabel!$C$3:$K$10,MATCH(VALUE(INDIRECT($A$1&amp;"L"&amp;A3735)),Relationstabel!$A$3:$A$10,0),MATCH(IFERROR(VALUE(INDIRECT($A$1&amp;"M"&amp;A3735)),0),Relationstabel!$C$1:$K$1,0)),"Ingen varmeinstallationer")</f>
        <v>Elvarme</v>
      </c>
      <c r="L3735" s="1" t="str">
        <f ca="1">INDEX(Anvendelseskode!B:B,MATCH($E3735,Anvendelseskode!$A:$A,0))</f>
        <v>Fritliggende enfamilieshus (parcelhus)</v>
      </c>
      <c r="M3735" s="1" t="str">
        <f ca="1">INDEX(Anvendelseskode!C:C,MATCH($E3735,Anvendelseskode!$A:$A,0))</f>
        <v>Parcelhuse</v>
      </c>
      <c r="N3735" s="1" t="str">
        <f ca="1">INDEX(Anvendelseskode!D:D,MATCH($E3735,Anvendelseskode!$A:$A,0))</f>
        <v>Private husholdninger</v>
      </c>
      <c r="O3735" s="1" t="str">
        <f ca="1">IFERROR(INDEX(SBi!$2:$2,MATCH(G3735,SBi!$1:$1,1)),SBi!$K$2)</f>
        <v>1979-1998</v>
      </c>
      <c r="P3735" s="1">
        <f ca="1">IFERROR(INDEX(SBi!$C$3:$K$28,MATCH(E3735,SBi!$B$3:$B$28,0),MATCH(O3735,SBi!$C$2:$K$2,0)),0)</f>
        <v>105.4</v>
      </c>
      <c r="Q3735" s="19">
        <f t="shared" ca="1" si="762"/>
        <v>12.753400000000001</v>
      </c>
      <c r="R3735" s="19" t="str">
        <f ca="1">IFERROR(INDEX(VpD!$2:$2,MATCH(G3735,VpD!$1:$1,1)),VpD!$I$2)</f>
        <v>1979-1998</v>
      </c>
      <c r="S3735" s="1">
        <f ca="1">IFERROR(INDEX(VpD!$C$3:$I$27,MATCH(E3735,VpD!$B$3:$B$27,0),MATCH(R3735,VpD!$C$2:$I$2,0)),0)</f>
        <v>90</v>
      </c>
      <c r="T3735" s="19">
        <f t="shared" ca="1" si="763"/>
        <v>10.89</v>
      </c>
      <c r="U3735" s="14" t="str">
        <f t="shared" ca="1" si="764"/>
        <v xml:space="preserve">713219.48 </v>
      </c>
      <c r="V3735" s="14" t="str">
        <f t="shared" ca="1" si="765"/>
        <v>6168594.51</v>
      </c>
      <c r="W3735" s="14" t="str">
        <f t="shared" ca="1" si="766"/>
        <v>POINT(713219.48 6168594.51)</v>
      </c>
      <c r="X3735" s="14" t="str">
        <f>IFERROR(INDEX(BygningOmraade!B:B,MATCH(A3735,BygningOmraade!A:A,0)),"")</f>
        <v/>
      </c>
    </row>
    <row r="3736" spans="1:24" s="14" customFormat="1" x14ac:dyDescent="0.25">
      <c r="A3736" s="14">
        <f t="shared" si="754"/>
        <v>3736</v>
      </c>
      <c r="B3736" s="14" t="str">
        <f t="shared" ca="1" si="755"/>
        <v>dd25cc0d-4a10-484f-a0de-2c07f1a92ce9</v>
      </c>
      <c r="C3736" s="14" t="str">
        <f t="shared" ca="1" si="756"/>
        <v>0a3f507e-1f9d-32b8-e044-0003ba298018</v>
      </c>
      <c r="D3736" s="14">
        <f t="shared" ca="1" si="757"/>
        <v>994076</v>
      </c>
      <c r="E3736" s="1">
        <f t="shared" ca="1" si="758"/>
        <v>120</v>
      </c>
      <c r="F3736" s="1">
        <f t="shared" ca="1" si="759"/>
        <v>109</v>
      </c>
      <c r="G3736" s="1">
        <f t="shared" ca="1" si="760"/>
        <v>1973</v>
      </c>
      <c r="H3736" s="1" t="str">
        <f ca="1">IFERROR(INDEX(Varmeinstallation!B:B,MATCH(INDIRECT($A$1&amp;"L"&amp;A3736)*1,Varmeinstallation!A:A,0)),"Ingen varmeinstallationer")</f>
        <v>Centralvarme fra eget anlæg, et-kammer fyr</v>
      </c>
      <c r="I3736" s="1" t="str">
        <f ca="1">IFERROR(INDEX(Opvarmningsmiddel!B:B,MATCH(INDIRECT($A$1&amp;"M"&amp;A3736)*1,Opvarmningsmiddel!A:A,0)),"")</f>
        <v>Naturgas</v>
      </c>
      <c r="J3736" s="1">
        <f t="shared" ca="1" si="761"/>
        <v>0</v>
      </c>
      <c r="K3736" s="1" t="str">
        <f ca="1">IFERROR(INDEX(Relationstabel!$C$3:$K$10,MATCH(VALUE(INDIRECT($A$1&amp;"L"&amp;A3736)),Relationstabel!$A$3:$A$10,0),MATCH(IFERROR(VALUE(INDIRECT($A$1&amp;"M"&amp;A3736)),0),Relationstabel!$C$1:$K$1,0)),"Ingen varmeinstallationer")</f>
        <v>Naturgas</v>
      </c>
      <c r="L3736" s="1" t="str">
        <f ca="1">INDEX(Anvendelseskode!B:B,MATCH($E3736,Anvendelseskode!$A:$A,0))</f>
        <v>Fritliggende enfamilieshus (parcelhus)</v>
      </c>
      <c r="M3736" s="1" t="str">
        <f ca="1">INDEX(Anvendelseskode!C:C,MATCH($E3736,Anvendelseskode!$A:$A,0))</f>
        <v>Parcelhuse</v>
      </c>
      <c r="N3736" s="1" t="str">
        <f ca="1">INDEX(Anvendelseskode!D:D,MATCH($E3736,Anvendelseskode!$A:$A,0))</f>
        <v>Private husholdninger</v>
      </c>
      <c r="O3736" s="1" t="str">
        <f ca="1">IFERROR(INDEX(SBi!$2:$2,MATCH(G3736,SBi!$1:$1,1)),SBi!$K$2)</f>
        <v>1973-1978</v>
      </c>
      <c r="P3736" s="1">
        <f ca="1">IFERROR(INDEX(SBi!$C$3:$K$28,MATCH(E3736,SBi!$B$3:$B$28,0),MATCH(O3736,SBi!$C$2:$K$2,0)),0)</f>
        <v>119.8</v>
      </c>
      <c r="Q3736" s="19">
        <f t="shared" ca="1" si="762"/>
        <v>13.058199999999999</v>
      </c>
      <c r="R3736" s="19" t="str">
        <f ca="1">IFERROR(INDEX(VpD!$2:$2,MATCH(G3736,VpD!$1:$1,1)),VpD!$I$2)</f>
        <v>1973-1978</v>
      </c>
      <c r="S3736" s="1">
        <f ca="1">IFERROR(INDEX(VpD!$C$3:$I$27,MATCH(E3736,VpD!$B$3:$B$27,0),MATCH(R3736,VpD!$C$2:$I$2,0)),0)</f>
        <v>117</v>
      </c>
      <c r="T3736" s="19">
        <f t="shared" ca="1" si="763"/>
        <v>12.753</v>
      </c>
      <c r="U3736" s="14" t="str">
        <f t="shared" ca="1" si="764"/>
        <v xml:space="preserve">711040.08 </v>
      </c>
      <c r="V3736" s="14" t="str">
        <f t="shared" ca="1" si="765"/>
        <v>6171533.79</v>
      </c>
      <c r="W3736" s="14" t="str">
        <f t="shared" ca="1" si="766"/>
        <v>POINT(711040.08 6171533.79)</v>
      </c>
      <c r="X3736" s="14" t="str">
        <f>IFERROR(INDEX(BygningOmraade!B:B,MATCH(A3736,BygningOmraade!A:A,0)),"")</f>
        <v/>
      </c>
    </row>
    <row r="3737" spans="1:24" s="14" customFormat="1" x14ac:dyDescent="0.25">
      <c r="A3737" s="14">
        <f t="shared" si="754"/>
        <v>3737</v>
      </c>
      <c r="B3737" s="14" t="str">
        <f t="shared" ca="1" si="755"/>
        <v>dd30b0a9-de72-4ddd-a649-41394e7f0b5e</v>
      </c>
      <c r="C3737" s="14" t="str">
        <f t="shared" ca="1" si="756"/>
        <v>0a3f507e-1dd9-32b8-e044-0003ba298018</v>
      </c>
      <c r="D3737" s="14">
        <f t="shared" ca="1" si="757"/>
        <v>2540536</v>
      </c>
      <c r="E3737" s="1">
        <f t="shared" ca="1" si="758"/>
        <v>120</v>
      </c>
      <c r="F3737" s="1">
        <f t="shared" ca="1" si="759"/>
        <v>167</v>
      </c>
      <c r="G3737" s="1">
        <f t="shared" ca="1" si="760"/>
        <v>2001</v>
      </c>
      <c r="H3737" s="1" t="str">
        <f ca="1">IFERROR(INDEX(Varmeinstallation!B:B,MATCH(INDIRECT($A$1&amp;"L"&amp;A3737)*1,Varmeinstallation!A:A,0)),"Ingen varmeinstallationer")</f>
        <v>Fjernvarme/blokvarme (radiatorsystemer eller varmluftanlæg)</v>
      </c>
      <c r="I3737" s="1" t="str">
        <f ca="1">IFERROR(INDEX(Opvarmningsmiddel!B:B,MATCH(INDIRECT($A$1&amp;"M"&amp;A3737)*1,Opvarmningsmiddel!A:A,0)),"")</f>
        <v/>
      </c>
      <c r="J3737" s="1">
        <f t="shared" ca="1" si="761"/>
        <v>0</v>
      </c>
      <c r="K3737" s="1" t="str">
        <f ca="1">IFERROR(INDEX(Relationstabel!$C$3:$K$10,MATCH(VALUE(INDIRECT($A$1&amp;"L"&amp;A3737)),Relationstabel!$A$3:$A$10,0),MATCH(IFERROR(VALUE(INDIRECT($A$1&amp;"M"&amp;A3737)),0),Relationstabel!$C$1:$K$1,0)),"Ingen varmeinstallationer")</f>
        <v>Fjernvarme/ Blokvarme</v>
      </c>
      <c r="L3737" s="1" t="str">
        <f ca="1">INDEX(Anvendelseskode!B:B,MATCH($E3737,Anvendelseskode!$A:$A,0))</f>
        <v>Fritliggende enfamilieshus (parcelhus)</v>
      </c>
      <c r="M3737" s="1" t="str">
        <f ca="1">INDEX(Anvendelseskode!C:C,MATCH($E3737,Anvendelseskode!$A:$A,0))</f>
        <v>Parcelhuse</v>
      </c>
      <c r="N3737" s="1" t="str">
        <f ca="1">INDEX(Anvendelseskode!D:D,MATCH($E3737,Anvendelseskode!$A:$A,0))</f>
        <v>Private husholdninger</v>
      </c>
      <c r="O3737" s="1" t="str">
        <f ca="1">IFERROR(INDEX(SBi!$2:$2,MATCH(G3737,SBi!$1:$1,1)),SBi!$K$2)</f>
        <v>1999-2006</v>
      </c>
      <c r="P3737" s="1">
        <f ca="1">IFERROR(INDEX(SBi!$C$3:$K$28,MATCH(E3737,SBi!$B$3:$B$28,0),MATCH(O3737,SBi!$C$2:$K$2,0)),0)</f>
        <v>83.9</v>
      </c>
      <c r="Q3737" s="19">
        <f t="shared" ca="1" si="762"/>
        <v>14.0113</v>
      </c>
      <c r="R3737" s="19" t="str">
        <f ca="1">IFERROR(INDEX(VpD!$2:$2,MATCH(G3737,VpD!$1:$1,1)),VpD!$I$2)</f>
        <v>&gt;1998</v>
      </c>
      <c r="S3737" s="1">
        <f ca="1">IFERROR(INDEX(VpD!$C$3:$I$27,MATCH(E3737,VpD!$B$3:$B$27,0),MATCH(R3737,VpD!$C$2:$I$2,0)),0)</f>
        <v>72</v>
      </c>
      <c r="T3737" s="19">
        <f t="shared" ca="1" si="763"/>
        <v>12.023999999999999</v>
      </c>
      <c r="U3737" s="14" t="str">
        <f t="shared" ca="1" si="764"/>
        <v xml:space="preserve">712112.53 </v>
      </c>
      <c r="V3737" s="14" t="str">
        <f t="shared" ca="1" si="765"/>
        <v>6171906.15</v>
      </c>
      <c r="W3737" s="14" t="str">
        <f t="shared" ca="1" si="766"/>
        <v>POINT(712112.53 6171906.15)</v>
      </c>
      <c r="X3737" s="14" t="str">
        <f>IFERROR(INDEX(BygningOmraade!B:B,MATCH(A3737,BygningOmraade!A:A,0)),"")</f>
        <v/>
      </c>
    </row>
    <row r="3738" spans="1:24" s="14" customFormat="1" x14ac:dyDescent="0.25">
      <c r="A3738" s="14">
        <f t="shared" si="754"/>
        <v>3738</v>
      </c>
      <c r="B3738" s="14" t="str">
        <f t="shared" ca="1" si="755"/>
        <v>dd367c73-b06c-4d3d-afbd-f307d72e9b65</v>
      </c>
      <c r="C3738" s="14" t="str">
        <f t="shared" ca="1" si="756"/>
        <v>0a3f507e-1ceb-32b8-e044-0003ba298018</v>
      </c>
      <c r="D3738" s="14">
        <f t="shared" ca="1" si="757"/>
        <v>993731</v>
      </c>
      <c r="E3738" s="1">
        <f t="shared" ca="1" si="758"/>
        <v>120</v>
      </c>
      <c r="F3738" s="1">
        <f t="shared" ca="1" si="759"/>
        <v>134</v>
      </c>
      <c r="G3738" s="1">
        <f t="shared" ca="1" si="760"/>
        <v>1969</v>
      </c>
      <c r="H3738" s="1" t="str">
        <f ca="1">IFERROR(INDEX(Varmeinstallation!B:B,MATCH(INDIRECT($A$1&amp;"L"&amp;A3738)*1,Varmeinstallation!A:A,0)),"Ingen varmeinstallationer")</f>
        <v>Centralvarme fra eget anlæg, et-kammer fyr</v>
      </c>
      <c r="I3738" s="1" t="str">
        <f ca="1">IFERROR(INDEX(Opvarmningsmiddel!B:B,MATCH(INDIRECT($A$1&amp;"M"&amp;A3738)*1,Opvarmningsmiddel!A:A,0)),"")</f>
        <v>Naturgas</v>
      </c>
      <c r="J3738" s="1">
        <f t="shared" ca="1" si="761"/>
        <v>0</v>
      </c>
      <c r="K3738" s="1" t="str">
        <f ca="1">IFERROR(INDEX(Relationstabel!$C$3:$K$10,MATCH(VALUE(INDIRECT($A$1&amp;"L"&amp;A3738)),Relationstabel!$A$3:$A$10,0),MATCH(IFERROR(VALUE(INDIRECT($A$1&amp;"M"&amp;A3738)),0),Relationstabel!$C$1:$K$1,0)),"Ingen varmeinstallationer")</f>
        <v>Naturgas</v>
      </c>
      <c r="L3738" s="1" t="str">
        <f ca="1">INDEX(Anvendelseskode!B:B,MATCH($E3738,Anvendelseskode!$A:$A,0))</f>
        <v>Fritliggende enfamilieshus (parcelhus)</v>
      </c>
      <c r="M3738" s="1" t="str">
        <f ca="1">INDEX(Anvendelseskode!C:C,MATCH($E3738,Anvendelseskode!$A:$A,0))</f>
        <v>Parcelhuse</v>
      </c>
      <c r="N3738" s="1" t="str">
        <f ca="1">INDEX(Anvendelseskode!D:D,MATCH($E3738,Anvendelseskode!$A:$A,0))</f>
        <v>Private husholdninger</v>
      </c>
      <c r="O3738" s="1" t="str">
        <f ca="1">IFERROR(INDEX(SBi!$2:$2,MATCH(G3738,SBi!$1:$1,1)),SBi!$K$2)</f>
        <v>1961-1972</v>
      </c>
      <c r="P3738" s="1">
        <f ca="1">IFERROR(INDEX(SBi!$C$3:$K$28,MATCH(E3738,SBi!$B$3:$B$28,0),MATCH(O3738,SBi!$C$2:$K$2,0)),0)</f>
        <v>134.30000000000001</v>
      </c>
      <c r="Q3738" s="19">
        <f t="shared" ca="1" si="762"/>
        <v>17.996200000000002</v>
      </c>
      <c r="R3738" s="19" t="str">
        <f ca="1">IFERROR(INDEX(VpD!$2:$2,MATCH(G3738,VpD!$1:$1,1)),VpD!$I$2)</f>
        <v>1961-1972</v>
      </c>
      <c r="S3738" s="1">
        <f ca="1">IFERROR(INDEX(VpD!$C$3:$I$27,MATCH(E3738,VpD!$B$3:$B$27,0),MATCH(R3738,VpD!$C$2:$I$2,0)),0)</f>
        <v>143</v>
      </c>
      <c r="T3738" s="19">
        <f t="shared" ca="1" si="763"/>
        <v>19.161999999999999</v>
      </c>
      <c r="U3738" s="14" t="str">
        <f t="shared" ca="1" si="764"/>
        <v xml:space="preserve">710870.56 </v>
      </c>
      <c r="V3738" s="14" t="str">
        <f t="shared" ca="1" si="765"/>
        <v>6171910.33</v>
      </c>
      <c r="W3738" s="14" t="str">
        <f t="shared" ca="1" si="766"/>
        <v>POINT(710870.56 6171910.33)</v>
      </c>
      <c r="X3738" s="14" t="str">
        <f>IFERROR(INDEX(BygningOmraade!B:B,MATCH(A3738,BygningOmraade!A:A,0)),"")</f>
        <v/>
      </c>
    </row>
    <row r="3739" spans="1:24" s="14" customFormat="1" x14ac:dyDescent="0.25">
      <c r="A3739" s="14">
        <f t="shared" si="754"/>
        <v>3739</v>
      </c>
      <c r="B3739" s="14" t="str">
        <f t="shared" ca="1" si="755"/>
        <v>dd4fad7b-4feb-4d1e-964c-ab951369a358</v>
      </c>
      <c r="C3739" s="14" t="str">
        <f t="shared" ca="1" si="756"/>
        <v>0a3f507e-1956-32b8-e044-0003ba298018</v>
      </c>
      <c r="D3739" s="14">
        <f t="shared" ca="1" si="757"/>
        <v>995206</v>
      </c>
      <c r="E3739" s="1">
        <f t="shared" ca="1" si="758"/>
        <v>130</v>
      </c>
      <c r="F3739" s="1">
        <f t="shared" ca="1" si="759"/>
        <v>125</v>
      </c>
      <c r="G3739" s="1">
        <f t="shared" ca="1" si="760"/>
        <v>1978</v>
      </c>
      <c r="H3739" s="1" t="str">
        <f ca="1">IFERROR(INDEX(Varmeinstallation!B:B,MATCH(INDIRECT($A$1&amp;"L"&amp;A3739)*1,Varmeinstallation!A:A,0)),"Ingen varmeinstallationer")</f>
        <v>Elovne, elpaneler</v>
      </c>
      <c r="I3739" s="1" t="str">
        <f ca="1">IFERROR(INDEX(Opvarmningsmiddel!B:B,MATCH(INDIRECT($A$1&amp;"M"&amp;A3739)*1,Opvarmningsmiddel!A:A,0)),"")</f>
        <v>Elektricitet</v>
      </c>
      <c r="J3739" s="1">
        <f t="shared" ca="1" si="761"/>
        <v>0</v>
      </c>
      <c r="K3739" s="1" t="str">
        <f ca="1">IFERROR(INDEX(Relationstabel!$C$3:$K$10,MATCH(VALUE(INDIRECT($A$1&amp;"L"&amp;A3739)),Relationstabel!$A$3:$A$10,0),MATCH(IFERROR(VALUE(INDIRECT($A$1&amp;"M"&amp;A3739)),0),Relationstabel!$C$1:$K$1,0)),"Ingen varmeinstallationer")</f>
        <v>Elvarme</v>
      </c>
      <c r="L3739" s="1" t="str">
        <f ca="1">INDEX(Anvendelseskode!B:B,MATCH($E3739,Anvendelseskode!$A:$A,0))</f>
        <v>Række-, kæde-, dobbelthus (lodret adskillelse mellem enhederne)</v>
      </c>
      <c r="M3739" s="1" t="str">
        <f ca="1">INDEX(Anvendelseskode!C:C,MATCH($E3739,Anvendelseskode!$A:$A,0))</f>
        <v>Række-, kæde og dobbelthuse</v>
      </c>
      <c r="N3739" s="1" t="str">
        <f ca="1">INDEX(Anvendelseskode!D:D,MATCH($E3739,Anvendelseskode!$A:$A,0))</f>
        <v>Private husholdninger</v>
      </c>
      <c r="O3739" s="1" t="str">
        <f ca="1">IFERROR(INDEX(SBi!$2:$2,MATCH(G3739,SBi!$1:$1,1)),SBi!$K$2)</f>
        <v>1973-1978</v>
      </c>
      <c r="P3739" s="1">
        <f ca="1">IFERROR(INDEX(SBi!$C$3:$K$28,MATCH(E3739,SBi!$B$3:$B$28,0),MATCH(O3739,SBi!$C$2:$K$2,0)),0)</f>
        <v>112.6</v>
      </c>
      <c r="Q3739" s="19">
        <f t="shared" ca="1" si="762"/>
        <v>14.074999999999999</v>
      </c>
      <c r="R3739" s="19" t="str">
        <f ca="1">IFERROR(INDEX(VpD!$2:$2,MATCH(G3739,VpD!$1:$1,1)),VpD!$I$2)</f>
        <v>1973-1978</v>
      </c>
      <c r="S3739" s="1">
        <f ca="1">IFERROR(INDEX(VpD!$C$3:$I$27,MATCH(E3739,VpD!$B$3:$B$27,0),MATCH(R3739,VpD!$C$2:$I$2,0)),0)</f>
        <v>98</v>
      </c>
      <c r="T3739" s="19">
        <f t="shared" ca="1" si="763"/>
        <v>12.25</v>
      </c>
      <c r="U3739" s="14" t="str">
        <f t="shared" ca="1" si="764"/>
        <v xml:space="preserve">711811.46 </v>
      </c>
      <c r="V3739" s="14" t="str">
        <f t="shared" ca="1" si="765"/>
        <v>6172574.39</v>
      </c>
      <c r="W3739" s="14" t="str">
        <f t="shared" ca="1" si="766"/>
        <v>POINT(711811.46 6172574.39)</v>
      </c>
      <c r="X3739" s="14" t="str">
        <f>IFERROR(INDEX(BygningOmraade!B:B,MATCH(A3739,BygningOmraade!A:A,0)),"")</f>
        <v/>
      </c>
    </row>
    <row r="3740" spans="1:24" s="14" customFormat="1" x14ac:dyDescent="0.25">
      <c r="A3740" s="14">
        <f t="shared" si="754"/>
        <v>3740</v>
      </c>
      <c r="B3740" s="14" t="str">
        <f t="shared" ca="1" si="755"/>
        <v>dd528210-1fe5-4aa8-9ff3-64aa9f913d51</v>
      </c>
      <c r="C3740" s="14" t="str">
        <f t="shared" ca="1" si="756"/>
        <v>0a3f507e-187b-32b8-e044-0003ba298018</v>
      </c>
      <c r="D3740" s="14">
        <f t="shared" ca="1" si="757"/>
        <v>994148</v>
      </c>
      <c r="E3740" s="1">
        <f t="shared" ca="1" si="758"/>
        <v>130</v>
      </c>
      <c r="F3740" s="1">
        <f t="shared" ca="1" si="759"/>
        <v>107</v>
      </c>
      <c r="G3740" s="1">
        <f t="shared" ca="1" si="760"/>
        <v>1990</v>
      </c>
      <c r="H3740" s="1" t="str">
        <f ca="1">IFERROR(INDEX(Varmeinstallation!B:B,MATCH(INDIRECT($A$1&amp;"L"&amp;A3740)*1,Varmeinstallation!A:A,0)),"Ingen varmeinstallationer")</f>
        <v>Fjernvarme/blokvarme (radiatorsystemer eller varmluftanlæg)</v>
      </c>
      <c r="I3740" s="1" t="str">
        <f ca="1">IFERROR(INDEX(Opvarmningsmiddel!B:B,MATCH(INDIRECT($A$1&amp;"M"&amp;A3740)*1,Opvarmningsmiddel!A:A,0)),"")</f>
        <v/>
      </c>
      <c r="J3740" s="1">
        <f t="shared" ca="1" si="761"/>
        <v>0</v>
      </c>
      <c r="K3740" s="1" t="str">
        <f ca="1">IFERROR(INDEX(Relationstabel!$C$3:$K$10,MATCH(VALUE(INDIRECT($A$1&amp;"L"&amp;A3740)),Relationstabel!$A$3:$A$10,0),MATCH(IFERROR(VALUE(INDIRECT($A$1&amp;"M"&amp;A3740)),0),Relationstabel!$C$1:$K$1,0)),"Ingen varmeinstallationer")</f>
        <v>Fjernvarme/ Blokvarme</v>
      </c>
      <c r="L3740" s="1" t="str">
        <f ca="1">INDEX(Anvendelseskode!B:B,MATCH($E3740,Anvendelseskode!$A:$A,0))</f>
        <v>Række-, kæde-, dobbelthus (lodret adskillelse mellem enhederne)</v>
      </c>
      <c r="M3740" s="1" t="str">
        <f ca="1">INDEX(Anvendelseskode!C:C,MATCH($E3740,Anvendelseskode!$A:$A,0))</f>
        <v>Række-, kæde og dobbelthuse</v>
      </c>
      <c r="N3740" s="1" t="str">
        <f ca="1">INDEX(Anvendelseskode!D:D,MATCH($E3740,Anvendelseskode!$A:$A,0))</f>
        <v>Private husholdninger</v>
      </c>
      <c r="O3740" s="1" t="str">
        <f ca="1">IFERROR(INDEX(SBi!$2:$2,MATCH(G3740,SBi!$1:$1,1)),SBi!$K$2)</f>
        <v>1979-1998</v>
      </c>
      <c r="P3740" s="1">
        <f ca="1">IFERROR(INDEX(SBi!$C$3:$K$28,MATCH(E3740,SBi!$B$3:$B$28,0),MATCH(O3740,SBi!$C$2:$K$2,0)),0)</f>
        <v>96.8</v>
      </c>
      <c r="Q3740" s="19">
        <f t="shared" ca="1" si="762"/>
        <v>10.3576</v>
      </c>
      <c r="R3740" s="19" t="str">
        <f ca="1">IFERROR(INDEX(VpD!$2:$2,MATCH(G3740,VpD!$1:$1,1)),VpD!$I$2)</f>
        <v>1979-1998</v>
      </c>
      <c r="S3740" s="1">
        <f ca="1">IFERROR(INDEX(VpD!$C$3:$I$27,MATCH(E3740,VpD!$B$3:$B$27,0),MATCH(R3740,VpD!$C$2:$I$2,0)),0)</f>
        <v>74</v>
      </c>
      <c r="T3740" s="19">
        <f t="shared" ca="1" si="763"/>
        <v>7.9180000000000001</v>
      </c>
      <c r="U3740" s="14" t="str">
        <f t="shared" ca="1" si="764"/>
        <v xml:space="preserve">711423.04 </v>
      </c>
      <c r="V3740" s="14" t="str">
        <f t="shared" ca="1" si="765"/>
        <v>6171546.28</v>
      </c>
      <c r="W3740" s="14" t="str">
        <f t="shared" ca="1" si="766"/>
        <v>POINT(711423.04 6171546.28)</v>
      </c>
      <c r="X3740" s="14" t="str">
        <f>IFERROR(INDEX(BygningOmraade!B:B,MATCH(A3740,BygningOmraade!A:A,0)),"")</f>
        <v/>
      </c>
    </row>
    <row r="3741" spans="1:24" s="14" customFormat="1" x14ac:dyDescent="0.25">
      <c r="A3741" s="14">
        <f t="shared" si="754"/>
        <v>3741</v>
      </c>
      <c r="B3741" s="14" t="str">
        <f t="shared" ca="1" si="755"/>
        <v>dd579ee0-9ee4-4f06-a258-2316d85e0b0b</v>
      </c>
      <c r="C3741" s="14" t="str">
        <f t="shared" ca="1" si="756"/>
        <v>0a3f507e-1b63-32b8-e044-0003ba298018</v>
      </c>
      <c r="D3741" s="14">
        <f t="shared" ca="1" si="757"/>
        <v>996768</v>
      </c>
      <c r="E3741" s="1">
        <f t="shared" ca="1" si="758"/>
        <v>130</v>
      </c>
      <c r="F3741" s="1">
        <f t="shared" ca="1" si="759"/>
        <v>109</v>
      </c>
      <c r="G3741" s="1">
        <f t="shared" ca="1" si="760"/>
        <v>1978</v>
      </c>
      <c r="H3741" s="1" t="str">
        <f ca="1">IFERROR(INDEX(Varmeinstallation!B:B,MATCH(INDIRECT($A$1&amp;"L"&amp;A3741)*1,Varmeinstallation!A:A,0)),"Ingen varmeinstallationer")</f>
        <v>Fjernvarme/blokvarme (radiatorsystemer eller varmluftanlæg)</v>
      </c>
      <c r="I3741" s="1" t="str">
        <f ca="1">IFERROR(INDEX(Opvarmningsmiddel!B:B,MATCH(INDIRECT($A$1&amp;"M"&amp;A3741)*1,Opvarmningsmiddel!A:A,0)),"")</f>
        <v/>
      </c>
      <c r="J3741" s="1">
        <f t="shared" ca="1" si="761"/>
        <v>0</v>
      </c>
      <c r="K3741" s="1" t="str">
        <f ca="1">IFERROR(INDEX(Relationstabel!$C$3:$K$10,MATCH(VALUE(INDIRECT($A$1&amp;"L"&amp;A3741)),Relationstabel!$A$3:$A$10,0),MATCH(IFERROR(VALUE(INDIRECT($A$1&amp;"M"&amp;A3741)),0),Relationstabel!$C$1:$K$1,0)),"Ingen varmeinstallationer")</f>
        <v>Fjernvarme/ Blokvarme</v>
      </c>
      <c r="L3741" s="1" t="str">
        <f ca="1">INDEX(Anvendelseskode!B:B,MATCH($E3741,Anvendelseskode!$A:$A,0))</f>
        <v>Række-, kæde-, dobbelthus (lodret adskillelse mellem enhederne)</v>
      </c>
      <c r="M3741" s="1" t="str">
        <f ca="1">INDEX(Anvendelseskode!C:C,MATCH($E3741,Anvendelseskode!$A:$A,0))</f>
        <v>Række-, kæde og dobbelthuse</v>
      </c>
      <c r="N3741" s="1" t="str">
        <f ca="1">INDEX(Anvendelseskode!D:D,MATCH($E3741,Anvendelseskode!$A:$A,0))</f>
        <v>Private husholdninger</v>
      </c>
      <c r="O3741" s="1" t="str">
        <f ca="1">IFERROR(INDEX(SBi!$2:$2,MATCH(G3741,SBi!$1:$1,1)),SBi!$K$2)</f>
        <v>1973-1978</v>
      </c>
      <c r="P3741" s="1">
        <f ca="1">IFERROR(INDEX(SBi!$C$3:$K$28,MATCH(E3741,SBi!$B$3:$B$28,0),MATCH(O3741,SBi!$C$2:$K$2,0)),0)</f>
        <v>112.6</v>
      </c>
      <c r="Q3741" s="19">
        <f t="shared" ca="1" si="762"/>
        <v>12.273399999999999</v>
      </c>
      <c r="R3741" s="19" t="str">
        <f ca="1">IFERROR(INDEX(VpD!$2:$2,MATCH(G3741,VpD!$1:$1,1)),VpD!$I$2)</f>
        <v>1973-1978</v>
      </c>
      <c r="S3741" s="1">
        <f ca="1">IFERROR(INDEX(VpD!$C$3:$I$27,MATCH(E3741,VpD!$B$3:$B$27,0),MATCH(R3741,VpD!$C$2:$I$2,0)),0)</f>
        <v>98</v>
      </c>
      <c r="T3741" s="19">
        <f t="shared" ca="1" si="763"/>
        <v>10.682</v>
      </c>
      <c r="U3741" s="14" t="str">
        <f t="shared" ca="1" si="764"/>
        <v xml:space="preserve">713486.13 </v>
      </c>
      <c r="V3741" s="14" t="str">
        <f t="shared" ca="1" si="765"/>
        <v>6169732.86</v>
      </c>
      <c r="W3741" s="14" t="str">
        <f t="shared" ca="1" si="766"/>
        <v>POINT(713486.13 6169732.86)</v>
      </c>
      <c r="X3741" s="14" t="str">
        <f>IFERROR(INDEX(BygningOmraade!B:B,MATCH(A3741,BygningOmraade!A:A,0)),"")</f>
        <v/>
      </c>
    </row>
    <row r="3742" spans="1:24" s="14" customFormat="1" x14ac:dyDescent="0.25">
      <c r="A3742" s="14">
        <f t="shared" si="754"/>
        <v>3742</v>
      </c>
      <c r="B3742" s="14" t="str">
        <f t="shared" ca="1" si="755"/>
        <v>dd599528-1512-4afe-89c1-327b9b5b407f</v>
      </c>
      <c r="C3742" s="14" t="str">
        <f t="shared" ca="1" si="756"/>
        <v>0a3f507e-2358-32b8-e044-0003ba298018</v>
      </c>
      <c r="D3742" s="14">
        <f t="shared" ca="1" si="757"/>
        <v>995702</v>
      </c>
      <c r="E3742" s="1">
        <f t="shared" ca="1" si="758"/>
        <v>210</v>
      </c>
      <c r="F3742" s="1">
        <f t="shared" ca="1" si="759"/>
        <v>175</v>
      </c>
      <c r="G3742" s="1">
        <f t="shared" ca="1" si="760"/>
        <v>1881</v>
      </c>
      <c r="H3742" s="1" t="str">
        <f ca="1">IFERROR(INDEX(Varmeinstallation!B:B,MATCH(INDIRECT($A$1&amp;"L"&amp;A3742)*1,Varmeinstallation!A:A,0)),"Ingen varmeinstallationer")</f>
        <v>Ingen varmeinstallationer</v>
      </c>
      <c r="I3742" s="1" t="str">
        <f ca="1">IFERROR(INDEX(Opvarmningsmiddel!B:B,MATCH(INDIRECT($A$1&amp;"M"&amp;A3742)*1,Opvarmningsmiddel!A:A,0)),"")</f>
        <v/>
      </c>
      <c r="J3742" s="1">
        <f t="shared" ca="1" si="761"/>
        <v>0</v>
      </c>
      <c r="K3742" s="1" t="str">
        <f ca="1">IFERROR(INDEX(Relationstabel!$C$3:$K$10,MATCH(VALUE(INDIRECT($A$1&amp;"L"&amp;A3742)),Relationstabel!$A$3:$A$10,0),MATCH(IFERROR(VALUE(INDIRECT($A$1&amp;"M"&amp;A3742)),0),Relationstabel!$C$1:$K$1,0)),"Ingen varmeinstallationer")</f>
        <v>Ingen varmeinstallation</v>
      </c>
      <c r="L3742" s="1" t="str">
        <f ca="1">INDEX(Anvendelseskode!B:B,MATCH($E3742,Anvendelseskode!$A:$A,0))</f>
        <v>Bygning til erhvervsmæssig produktion vedrørende landbrug, gartneri, råstofudvinding o.lign</v>
      </c>
      <c r="M3742" s="1" t="str">
        <f ca="1">INDEX(Anvendelseskode!C:C,MATCH($E3742,Anvendelseskode!$A:$A,0))</f>
        <v>Avls- og driftsbygning</v>
      </c>
      <c r="N3742" s="1" t="str">
        <f ca="1">INDEX(Anvendelseskode!D:D,MATCH($E3742,Anvendelseskode!$A:$A,0))</f>
        <v>Landbrug og gartneri</v>
      </c>
      <c r="O3742" s="1" t="str">
        <f ca="1">IFERROR(INDEX(SBi!$2:$2,MATCH(G3742,SBi!$1:$1,1)),SBi!$K$2)</f>
        <v>Før 1890</v>
      </c>
      <c r="P3742" s="1">
        <f ca="1">IFERROR(INDEX(SBi!$C$3:$K$28,MATCH(E3742,SBi!$B$3:$B$28,0),MATCH(O3742,SBi!$C$2:$K$2,0)),0)</f>
        <v>45</v>
      </c>
      <c r="Q3742" s="19">
        <f t="shared" ca="1" si="762"/>
        <v>7.875</v>
      </c>
      <c r="R3742" s="19" t="str">
        <f ca="1">IFERROR(INDEX(VpD!$2:$2,MATCH(G3742,VpD!$1:$1,1)),VpD!$I$2)</f>
        <v>&lt;1930</v>
      </c>
      <c r="S3742" s="1">
        <f ca="1">IFERROR(INDEX(VpD!$C$3:$I$27,MATCH(E3742,VpD!$B$3:$B$27,0),MATCH(R3742,VpD!$C$2:$I$2,0)),0)</f>
        <v>45</v>
      </c>
      <c r="T3742" s="19">
        <f t="shared" ca="1" si="763"/>
        <v>7.875</v>
      </c>
      <c r="U3742" s="14" t="str">
        <f t="shared" ca="1" si="764"/>
        <v xml:space="preserve">712453.05 </v>
      </c>
      <c r="V3742" s="14" t="str">
        <f t="shared" ca="1" si="765"/>
        <v>6170364.6</v>
      </c>
      <c r="W3742" s="14" t="str">
        <f t="shared" ca="1" si="766"/>
        <v>POINT(712453.05 6170364.6)</v>
      </c>
      <c r="X3742" s="14" t="str">
        <f>IFERROR(INDEX(BygningOmraade!B:B,MATCH(A3742,BygningOmraade!A:A,0)),"")</f>
        <v/>
      </c>
    </row>
    <row r="3743" spans="1:24" s="14" customFormat="1" x14ac:dyDescent="0.25">
      <c r="A3743" s="14">
        <f t="shared" si="754"/>
        <v>3743</v>
      </c>
      <c r="B3743" s="14" t="str">
        <f t="shared" ca="1" si="755"/>
        <v>dd67d971-4958-454b-a48a-b14db7a8c74f</v>
      </c>
      <c r="C3743" s="14" t="str">
        <f t="shared" ca="1" si="756"/>
        <v>0a3f507e-235e-32b8-e044-0003ba298018</v>
      </c>
      <c r="D3743" s="14">
        <f t="shared" ca="1" si="757"/>
        <v>995682</v>
      </c>
      <c r="E3743" s="1">
        <f t="shared" ca="1" si="758"/>
        <v>220</v>
      </c>
      <c r="F3743" s="1">
        <f t="shared" ca="1" si="759"/>
        <v>204</v>
      </c>
      <c r="G3743" s="1">
        <f t="shared" ca="1" si="760"/>
        <v>2002</v>
      </c>
      <c r="H3743" s="1" t="str">
        <f ca="1">IFERROR(INDEX(Varmeinstallation!B:B,MATCH(INDIRECT($A$1&amp;"L"&amp;A3743)*1,Varmeinstallation!A:A,0)),"Ingen varmeinstallationer")</f>
        <v>Centralvarme fra eget anlæg, et-kammer fyr</v>
      </c>
      <c r="I3743" s="1" t="str">
        <f ca="1">IFERROR(INDEX(Opvarmningsmiddel!B:B,MATCH(INDIRECT($A$1&amp;"M"&amp;A3743)*1,Opvarmningsmiddel!A:A,0)),"")</f>
        <v>Naturgas</v>
      </c>
      <c r="J3743" s="1">
        <f t="shared" ca="1" si="761"/>
        <v>0</v>
      </c>
      <c r="K3743" s="1" t="str">
        <f ca="1">IFERROR(INDEX(Relationstabel!$C$3:$K$10,MATCH(VALUE(INDIRECT($A$1&amp;"L"&amp;A3743)),Relationstabel!$A$3:$A$10,0),MATCH(IFERROR(VALUE(INDIRECT($A$1&amp;"M"&amp;A3743)),0),Relationstabel!$C$1:$K$1,0)),"Ingen varmeinstallationer")</f>
        <v>Naturgas</v>
      </c>
      <c r="L3743" s="1" t="str">
        <f ca="1">INDEX(Anvendelseskode!B:B,MATCH($E3743,Anvendelseskode!$A:$A,0))</f>
        <v>Bygning til erhvervsmæssig produktion vedrørende industri, håndværk m.v. (fabrik, værksted o.lign.)</v>
      </c>
      <c r="M3743" s="1" t="str">
        <f ca="1">INDEX(Anvendelseskode!C:C,MATCH($E3743,Anvendelseskode!$A:$A,0))</f>
        <v>Fabrikker, værksteder o.l.</v>
      </c>
      <c r="N3743" s="1" t="str">
        <f ca="1">INDEX(Anvendelseskode!D:D,MATCH($E3743,Anvendelseskode!$A:$A,0))</f>
        <v>Industri</v>
      </c>
      <c r="O3743" s="1" t="str">
        <f ca="1">IFERROR(INDEX(SBi!$2:$2,MATCH(G3743,SBi!$1:$1,1)),SBi!$K$2)</f>
        <v>1999-2006</v>
      </c>
      <c r="P3743" s="1">
        <f ca="1">IFERROR(INDEX(SBi!$C$3:$K$28,MATCH(E3743,SBi!$B$3:$B$28,0),MATCH(O3743,SBi!$C$2:$K$2,0)),0)</f>
        <v>66</v>
      </c>
      <c r="Q3743" s="19">
        <f t="shared" ca="1" si="762"/>
        <v>13.464</v>
      </c>
      <c r="R3743" s="19" t="str">
        <f ca="1">IFERROR(INDEX(VpD!$2:$2,MATCH(G3743,VpD!$1:$1,1)),VpD!$I$2)</f>
        <v>&gt;1998</v>
      </c>
      <c r="S3743" s="1">
        <f ca="1">IFERROR(INDEX(VpD!$C$3:$I$27,MATCH(E3743,VpD!$B$3:$B$27,0),MATCH(R3743,VpD!$C$2:$I$2,0)),0)</f>
        <v>66</v>
      </c>
      <c r="T3743" s="19">
        <f t="shared" ca="1" si="763"/>
        <v>13.464</v>
      </c>
      <c r="U3743" s="14" t="str">
        <f t="shared" ca="1" si="764"/>
        <v xml:space="preserve">712300.23 </v>
      </c>
      <c r="V3743" s="14" t="str">
        <f t="shared" ca="1" si="765"/>
        <v>6169474.15</v>
      </c>
      <c r="W3743" s="14" t="str">
        <f t="shared" ca="1" si="766"/>
        <v>POINT(712300.23 6169474.15)</v>
      </c>
      <c r="X3743" s="14" t="str">
        <f>IFERROR(INDEX(BygningOmraade!B:B,MATCH(A3743,BygningOmraade!A:A,0)),"")</f>
        <v/>
      </c>
    </row>
    <row r="3744" spans="1:24" s="14" customFormat="1" x14ac:dyDescent="0.25">
      <c r="A3744" s="14">
        <f t="shared" si="754"/>
        <v>3744</v>
      </c>
      <c r="B3744" s="14" t="str">
        <f t="shared" ca="1" si="755"/>
        <v>dd7200cf-0ad4-4a4a-88e2-15f35be58758</v>
      </c>
      <c r="C3744" s="14" t="str">
        <f t="shared" ca="1" si="756"/>
        <v>0a3f507e-1570-32b8-e044-0003ba298018</v>
      </c>
      <c r="D3744" s="14">
        <f t="shared" ca="1" si="757"/>
        <v>997514</v>
      </c>
      <c r="E3744" s="1">
        <f t="shared" ca="1" si="758"/>
        <v>120</v>
      </c>
      <c r="F3744" s="1">
        <f t="shared" ca="1" si="759"/>
        <v>110</v>
      </c>
      <c r="G3744" s="1">
        <f t="shared" ca="1" si="760"/>
        <v>1970</v>
      </c>
      <c r="H3744" s="1" t="str">
        <f ca="1">IFERROR(INDEX(Varmeinstallation!B:B,MATCH(INDIRECT($A$1&amp;"L"&amp;A3744)*1,Varmeinstallation!A:A,0)),"Ingen varmeinstallationer")</f>
        <v>Centralvarme fra eget anlæg, et-kammer fyr</v>
      </c>
      <c r="I3744" s="1" t="str">
        <f ca="1">IFERROR(INDEX(Opvarmningsmiddel!B:B,MATCH(INDIRECT($A$1&amp;"M"&amp;A3744)*1,Opvarmningsmiddel!A:A,0)),"")</f>
        <v>Naturgas</v>
      </c>
      <c r="J3744" s="1">
        <f t="shared" ca="1" si="761"/>
        <v>0</v>
      </c>
      <c r="K3744" s="1" t="str">
        <f ca="1">IFERROR(INDEX(Relationstabel!$C$3:$K$10,MATCH(VALUE(INDIRECT($A$1&amp;"L"&amp;A3744)),Relationstabel!$A$3:$A$10,0),MATCH(IFERROR(VALUE(INDIRECT($A$1&amp;"M"&amp;A3744)),0),Relationstabel!$C$1:$K$1,0)),"Ingen varmeinstallationer")</f>
        <v>Naturgas</v>
      </c>
      <c r="L3744" s="1" t="str">
        <f ca="1">INDEX(Anvendelseskode!B:B,MATCH($E3744,Anvendelseskode!$A:$A,0))</f>
        <v>Fritliggende enfamilieshus (parcelhus)</v>
      </c>
      <c r="M3744" s="1" t="str">
        <f ca="1">INDEX(Anvendelseskode!C:C,MATCH($E3744,Anvendelseskode!$A:$A,0))</f>
        <v>Parcelhuse</v>
      </c>
      <c r="N3744" s="1" t="str">
        <f ca="1">INDEX(Anvendelseskode!D:D,MATCH($E3744,Anvendelseskode!$A:$A,0))</f>
        <v>Private husholdninger</v>
      </c>
      <c r="O3744" s="1" t="str">
        <f ca="1">IFERROR(INDEX(SBi!$2:$2,MATCH(G3744,SBi!$1:$1,1)),SBi!$K$2)</f>
        <v>1961-1972</v>
      </c>
      <c r="P3744" s="1">
        <f ca="1">IFERROR(INDEX(SBi!$C$3:$K$28,MATCH(E3744,SBi!$B$3:$B$28,0),MATCH(O3744,SBi!$C$2:$K$2,0)),0)</f>
        <v>134.30000000000001</v>
      </c>
      <c r="Q3744" s="19">
        <f t="shared" ca="1" si="762"/>
        <v>14.773000000000001</v>
      </c>
      <c r="R3744" s="19" t="str">
        <f ca="1">IFERROR(INDEX(VpD!$2:$2,MATCH(G3744,VpD!$1:$1,1)),VpD!$I$2)</f>
        <v>1961-1972</v>
      </c>
      <c r="S3744" s="1">
        <f ca="1">IFERROR(INDEX(VpD!$C$3:$I$27,MATCH(E3744,VpD!$B$3:$B$27,0),MATCH(R3744,VpD!$C$2:$I$2,0)),0)</f>
        <v>143</v>
      </c>
      <c r="T3744" s="19">
        <f t="shared" ca="1" si="763"/>
        <v>15.73</v>
      </c>
      <c r="U3744" s="14" t="str">
        <f t="shared" ca="1" si="764"/>
        <v xml:space="preserve">713890.06 </v>
      </c>
      <c r="V3744" s="14" t="str">
        <f t="shared" ca="1" si="765"/>
        <v>6169290.15</v>
      </c>
      <c r="W3744" s="14" t="str">
        <f t="shared" ca="1" si="766"/>
        <v>POINT(713890.06 6169290.15)</v>
      </c>
      <c r="X3744" s="14" t="str">
        <f>IFERROR(INDEX(BygningOmraade!B:B,MATCH(A3744,BygningOmraade!A:A,0)),"")</f>
        <v/>
      </c>
    </row>
    <row r="3745" spans="1:24" s="14" customFormat="1" x14ac:dyDescent="0.25">
      <c r="A3745" s="14">
        <f t="shared" si="754"/>
        <v>3745</v>
      </c>
      <c r="B3745" s="14" t="str">
        <f t="shared" ca="1" si="755"/>
        <v>dd748f12-d4e7-4017-a354-e8b078770361</v>
      </c>
      <c r="C3745" s="14" t="str">
        <f t="shared" ca="1" si="756"/>
        <v>0a3f507e-17c1-32b8-e044-0003ba298018</v>
      </c>
      <c r="D3745" s="14">
        <f t="shared" ca="1" si="757"/>
        <v>996161</v>
      </c>
      <c r="E3745" s="1">
        <f t="shared" ca="1" si="758"/>
        <v>140</v>
      </c>
      <c r="F3745" s="1">
        <f t="shared" ca="1" si="759"/>
        <v>348</v>
      </c>
      <c r="G3745" s="1">
        <f t="shared" ca="1" si="760"/>
        <v>2018</v>
      </c>
      <c r="H3745" s="1" t="str">
        <f ca="1">IFERROR(INDEX(Varmeinstallation!B:B,MATCH(INDIRECT($A$1&amp;"L"&amp;A3745)*1,Varmeinstallation!A:A,0)),"Ingen varmeinstallationer")</f>
        <v>Centralvarme fra eget anlæg, et-kammer fyr</v>
      </c>
      <c r="I3745" s="1" t="str">
        <f ca="1">IFERROR(INDEX(Opvarmningsmiddel!B:B,MATCH(INDIRECT($A$1&amp;"M"&amp;A3745)*1,Opvarmningsmiddel!A:A,0)),"")</f>
        <v>Naturgas</v>
      </c>
      <c r="J3745" s="1">
        <f t="shared" ca="1" si="761"/>
        <v>0</v>
      </c>
      <c r="K3745" s="1" t="str">
        <f ca="1">IFERROR(INDEX(Relationstabel!$C$3:$K$10,MATCH(VALUE(INDIRECT($A$1&amp;"L"&amp;A3745)),Relationstabel!$A$3:$A$10,0),MATCH(IFERROR(VALUE(INDIRECT($A$1&amp;"M"&amp;A3745)),0),Relationstabel!$C$1:$K$1,0)),"Ingen varmeinstallationer")</f>
        <v>Naturgas</v>
      </c>
      <c r="L3745" s="1" t="str">
        <f ca="1">INDEX(Anvendelseskode!B:B,MATCH($E3745,Anvendelseskode!$A:$A,0))</f>
        <v>Etageboligbebyggelse</v>
      </c>
      <c r="M3745" s="1" t="str">
        <f ca="1">INDEX(Anvendelseskode!C:C,MATCH($E3745,Anvendelseskode!$A:$A,0))</f>
        <v>Etageboligbebyggelse</v>
      </c>
      <c r="N3745" s="1" t="str">
        <f ca="1">INDEX(Anvendelseskode!D:D,MATCH($E3745,Anvendelseskode!$A:$A,0))</f>
        <v>Private husholdninger</v>
      </c>
      <c r="O3745" s="1" t="str">
        <f ca="1">IFERROR(INDEX(SBi!$2:$2,MATCH(G3745,SBi!$1:$1,1)),SBi!$K$2)</f>
        <v>Efter 2006</v>
      </c>
      <c r="P3745" s="1">
        <f ca="1">IFERROR(INDEX(SBi!$C$3:$K$28,MATCH(E3745,SBi!$B$3:$B$28,0),MATCH(O3745,SBi!$C$2:$K$2,0)),0)</f>
        <v>60.7</v>
      </c>
      <c r="Q3745" s="19">
        <f t="shared" ca="1" si="762"/>
        <v>21.123600000000003</v>
      </c>
      <c r="R3745" s="19" t="str">
        <f ca="1">IFERROR(INDEX(VpD!$2:$2,MATCH(G3745,VpD!$1:$1,1)),VpD!$I$2)</f>
        <v>&gt;1998</v>
      </c>
      <c r="S3745" s="1">
        <f ca="1">IFERROR(INDEX(VpD!$C$3:$I$27,MATCH(E3745,VpD!$B$3:$B$27,0),MATCH(R3745,VpD!$C$2:$I$2,0)),0)</f>
        <v>64</v>
      </c>
      <c r="T3745" s="19">
        <f t="shared" ca="1" si="763"/>
        <v>22.271999999999998</v>
      </c>
      <c r="U3745" s="14" t="str">
        <f t="shared" ca="1" si="764"/>
        <v xml:space="preserve">713099.2 </v>
      </c>
      <c r="V3745" s="14" t="str">
        <f t="shared" ca="1" si="765"/>
        <v>6168792.38</v>
      </c>
      <c r="W3745" s="14" t="str">
        <f t="shared" ca="1" si="766"/>
        <v>POINT(713099.2 6168792.38)</v>
      </c>
      <c r="X3745" s="14" t="str">
        <f>IFERROR(INDEX(BygningOmraade!B:B,MATCH(A3745,BygningOmraade!A:A,0)),"")</f>
        <v/>
      </c>
    </row>
    <row r="3746" spans="1:24" s="14" customFormat="1" x14ac:dyDescent="0.25">
      <c r="A3746" s="14">
        <f t="shared" si="754"/>
        <v>3746</v>
      </c>
      <c r="B3746" s="14" t="str">
        <f t="shared" ca="1" si="755"/>
        <v>dd9e240c-10e3-48ad-95be-1df0f5ea135b</v>
      </c>
      <c r="C3746" s="14" t="str">
        <f t="shared" ca="1" si="756"/>
        <v>0a3f507e-2363-32b8-e044-0003ba298018</v>
      </c>
      <c r="D3746" s="14">
        <f t="shared" ca="1" si="757"/>
        <v>995700</v>
      </c>
      <c r="E3746" s="1">
        <f t="shared" ca="1" si="758"/>
        <v>120</v>
      </c>
      <c r="F3746" s="1">
        <f t="shared" ca="1" si="759"/>
        <v>187</v>
      </c>
      <c r="G3746" s="1">
        <f t="shared" ca="1" si="760"/>
        <v>1971</v>
      </c>
      <c r="H3746" s="1" t="str">
        <f ca="1">IFERROR(INDEX(Varmeinstallation!B:B,MATCH(INDIRECT($A$1&amp;"L"&amp;A3746)*1,Varmeinstallation!A:A,0)),"Ingen varmeinstallationer")</f>
        <v>Centralvarme fra eget anlæg, et-kammer fyr</v>
      </c>
      <c r="I3746" s="1" t="str">
        <f ca="1">IFERROR(INDEX(Opvarmningsmiddel!B:B,MATCH(INDIRECT($A$1&amp;"M"&amp;A3746)*1,Opvarmningsmiddel!A:A,0)),"")</f>
        <v>Flydende brændsel (olie, petroleum, flaskegas m.m.)</v>
      </c>
      <c r="J3746" s="1">
        <f t="shared" ca="1" si="761"/>
        <v>2</v>
      </c>
      <c r="K3746" s="1" t="str">
        <f ca="1">IFERROR(INDEX(Relationstabel!$C$3:$K$10,MATCH(VALUE(INDIRECT($A$1&amp;"L"&amp;A3746)),Relationstabel!$A$3:$A$10,0),MATCH(IFERROR(VALUE(INDIRECT($A$1&amp;"M"&amp;A3746)),0),Relationstabel!$C$1:$K$1,0)),"Ingen varmeinstallationer")</f>
        <v>Olie</v>
      </c>
      <c r="L3746" s="1" t="str">
        <f ca="1">INDEX(Anvendelseskode!B:B,MATCH($E3746,Anvendelseskode!$A:$A,0))</f>
        <v>Fritliggende enfamilieshus (parcelhus)</v>
      </c>
      <c r="M3746" s="1" t="str">
        <f ca="1">INDEX(Anvendelseskode!C:C,MATCH($E3746,Anvendelseskode!$A:$A,0))</f>
        <v>Parcelhuse</v>
      </c>
      <c r="N3746" s="1" t="str">
        <f ca="1">INDEX(Anvendelseskode!D:D,MATCH($E3746,Anvendelseskode!$A:$A,0))</f>
        <v>Private husholdninger</v>
      </c>
      <c r="O3746" s="1" t="str">
        <f ca="1">IFERROR(INDEX(SBi!$2:$2,MATCH(G3746,SBi!$1:$1,1)),SBi!$K$2)</f>
        <v>1961-1972</v>
      </c>
      <c r="P3746" s="1">
        <f ca="1">IFERROR(INDEX(SBi!$C$3:$K$28,MATCH(E3746,SBi!$B$3:$B$28,0),MATCH(O3746,SBi!$C$2:$K$2,0)),0)</f>
        <v>134.30000000000001</v>
      </c>
      <c r="Q3746" s="19">
        <f t="shared" ca="1" si="762"/>
        <v>25.114100000000001</v>
      </c>
      <c r="R3746" s="19" t="str">
        <f ca="1">IFERROR(INDEX(VpD!$2:$2,MATCH(G3746,VpD!$1:$1,1)),VpD!$I$2)</f>
        <v>1961-1972</v>
      </c>
      <c r="S3746" s="1">
        <f ca="1">IFERROR(INDEX(VpD!$C$3:$I$27,MATCH(E3746,VpD!$B$3:$B$27,0),MATCH(R3746,VpD!$C$2:$I$2,0)),0)</f>
        <v>143</v>
      </c>
      <c r="T3746" s="19">
        <f t="shared" ca="1" si="763"/>
        <v>26.741</v>
      </c>
      <c r="U3746" s="14" t="str">
        <f t="shared" ca="1" si="764"/>
        <v xml:space="preserve">712266.73 </v>
      </c>
      <c r="V3746" s="14" t="str">
        <f t="shared" ca="1" si="765"/>
        <v>6169395.14</v>
      </c>
      <c r="W3746" s="14" t="str">
        <f t="shared" ca="1" si="766"/>
        <v>POINT(712266.73 6169395.14)</v>
      </c>
      <c r="X3746" s="14" t="str">
        <f>IFERROR(INDEX(BygningOmraade!B:B,MATCH(A3746,BygningOmraade!A:A,0)),"")</f>
        <v/>
      </c>
    </row>
    <row r="3747" spans="1:24" s="14" customFormat="1" x14ac:dyDescent="0.25">
      <c r="A3747" s="14">
        <f t="shared" si="754"/>
        <v>3747</v>
      </c>
      <c r="B3747" s="14" t="str">
        <f t="shared" ca="1" si="755"/>
        <v>dda17e5c-23a5-4f30-a02f-7a1d28b8034f</v>
      </c>
      <c r="C3747" s="14" t="str">
        <f t="shared" ca="1" si="756"/>
        <v>0a3f507e-20d8-32b8-e044-0003ba298018</v>
      </c>
      <c r="D3747" s="14">
        <f t="shared" ca="1" si="757"/>
        <v>996836</v>
      </c>
      <c r="E3747" s="1">
        <f t="shared" ca="1" si="758"/>
        <v>130</v>
      </c>
      <c r="F3747" s="1">
        <f t="shared" ca="1" si="759"/>
        <v>104</v>
      </c>
      <c r="G3747" s="1">
        <f t="shared" ca="1" si="760"/>
        <v>1977</v>
      </c>
      <c r="H3747" s="1" t="str">
        <f ca="1">IFERROR(INDEX(Varmeinstallation!B:B,MATCH(INDIRECT($A$1&amp;"L"&amp;A3747)*1,Varmeinstallation!A:A,0)),"Ingen varmeinstallationer")</f>
        <v>Fjernvarme/blokvarme (radiatorsystemer eller varmluftanlæg)</v>
      </c>
      <c r="I3747" s="1" t="str">
        <f ca="1">IFERROR(INDEX(Opvarmningsmiddel!B:B,MATCH(INDIRECT($A$1&amp;"M"&amp;A3747)*1,Opvarmningsmiddel!A:A,0)),"")</f>
        <v/>
      </c>
      <c r="J3747" s="1">
        <f t="shared" ca="1" si="761"/>
        <v>0</v>
      </c>
      <c r="K3747" s="1" t="str">
        <f ca="1">IFERROR(INDEX(Relationstabel!$C$3:$K$10,MATCH(VALUE(INDIRECT($A$1&amp;"L"&amp;A3747)),Relationstabel!$A$3:$A$10,0),MATCH(IFERROR(VALUE(INDIRECT($A$1&amp;"M"&amp;A3747)),0),Relationstabel!$C$1:$K$1,0)),"Ingen varmeinstallationer")</f>
        <v>Fjernvarme/ Blokvarme</v>
      </c>
      <c r="L3747" s="1" t="str">
        <f ca="1">INDEX(Anvendelseskode!B:B,MATCH($E3747,Anvendelseskode!$A:$A,0))</f>
        <v>Række-, kæde-, dobbelthus (lodret adskillelse mellem enhederne)</v>
      </c>
      <c r="M3747" s="1" t="str">
        <f ca="1">INDEX(Anvendelseskode!C:C,MATCH($E3747,Anvendelseskode!$A:$A,0))</f>
        <v>Række-, kæde og dobbelthuse</v>
      </c>
      <c r="N3747" s="1" t="str">
        <f ca="1">INDEX(Anvendelseskode!D:D,MATCH($E3747,Anvendelseskode!$A:$A,0))</f>
        <v>Private husholdninger</v>
      </c>
      <c r="O3747" s="1" t="str">
        <f ca="1">IFERROR(INDEX(SBi!$2:$2,MATCH(G3747,SBi!$1:$1,1)),SBi!$K$2)</f>
        <v>1973-1978</v>
      </c>
      <c r="P3747" s="1">
        <f ca="1">IFERROR(INDEX(SBi!$C$3:$K$28,MATCH(E3747,SBi!$B$3:$B$28,0),MATCH(O3747,SBi!$C$2:$K$2,0)),0)</f>
        <v>112.6</v>
      </c>
      <c r="Q3747" s="19">
        <f t="shared" ca="1" si="762"/>
        <v>11.7104</v>
      </c>
      <c r="R3747" s="19" t="str">
        <f ca="1">IFERROR(INDEX(VpD!$2:$2,MATCH(G3747,VpD!$1:$1,1)),VpD!$I$2)</f>
        <v>1973-1978</v>
      </c>
      <c r="S3747" s="1">
        <f ca="1">IFERROR(INDEX(VpD!$C$3:$I$27,MATCH(E3747,VpD!$B$3:$B$27,0),MATCH(R3747,VpD!$C$2:$I$2,0)),0)</f>
        <v>98</v>
      </c>
      <c r="T3747" s="19">
        <f t="shared" ca="1" si="763"/>
        <v>10.192</v>
      </c>
      <c r="U3747" s="14" t="str">
        <f t="shared" ca="1" si="764"/>
        <v xml:space="preserve">713453.95 </v>
      </c>
      <c r="V3747" s="14" t="str">
        <f t="shared" ca="1" si="765"/>
        <v>6169521.6</v>
      </c>
      <c r="W3747" s="14" t="str">
        <f t="shared" ca="1" si="766"/>
        <v>POINT(713453.95 6169521.6)</v>
      </c>
      <c r="X3747" s="14" t="str">
        <f>IFERROR(INDEX(BygningOmraade!B:B,MATCH(A3747,BygningOmraade!A:A,0)),"")</f>
        <v/>
      </c>
    </row>
    <row r="3748" spans="1:24" s="14" customFormat="1" x14ac:dyDescent="0.25">
      <c r="A3748" s="14">
        <f t="shared" si="754"/>
        <v>3748</v>
      </c>
      <c r="B3748" s="14" t="str">
        <f t="shared" ca="1" si="755"/>
        <v>dda85ef2-8106-4afc-8c07-b8192c7ab4aa</v>
      </c>
      <c r="C3748" s="14" t="str">
        <f t="shared" ca="1" si="756"/>
        <v>0a3f507e-1aa4-32b8-e044-0003ba298018</v>
      </c>
      <c r="D3748" s="14">
        <f t="shared" ca="1" si="757"/>
        <v>997568</v>
      </c>
      <c r="E3748" s="1">
        <f t="shared" ca="1" si="758"/>
        <v>120</v>
      </c>
      <c r="F3748" s="1">
        <f t="shared" ca="1" si="759"/>
        <v>120</v>
      </c>
      <c r="G3748" s="1">
        <f t="shared" ca="1" si="760"/>
        <v>1945</v>
      </c>
      <c r="H3748" s="1" t="str">
        <f ca="1">IFERROR(INDEX(Varmeinstallation!B:B,MATCH(INDIRECT($A$1&amp;"L"&amp;A3748)*1,Varmeinstallation!A:A,0)),"Ingen varmeinstallationer")</f>
        <v>Centralvarme fra eget anlæg, et-kammer fyr</v>
      </c>
      <c r="I3748" s="1" t="str">
        <f ca="1">IFERROR(INDEX(Opvarmningsmiddel!B:B,MATCH(INDIRECT($A$1&amp;"M"&amp;A3748)*1,Opvarmningsmiddel!A:A,0)),"")</f>
        <v>Naturgas</v>
      </c>
      <c r="J3748" s="1">
        <f t="shared" ca="1" si="761"/>
        <v>2</v>
      </c>
      <c r="K3748" s="1" t="str">
        <f ca="1">IFERROR(INDEX(Relationstabel!$C$3:$K$10,MATCH(VALUE(INDIRECT($A$1&amp;"L"&amp;A3748)),Relationstabel!$A$3:$A$10,0),MATCH(IFERROR(VALUE(INDIRECT($A$1&amp;"M"&amp;A3748)),0),Relationstabel!$C$1:$K$1,0)),"Ingen varmeinstallationer")</f>
        <v>Naturgas</v>
      </c>
      <c r="L3748" s="1" t="str">
        <f ca="1">INDEX(Anvendelseskode!B:B,MATCH($E3748,Anvendelseskode!$A:$A,0))</f>
        <v>Fritliggende enfamilieshus (parcelhus)</v>
      </c>
      <c r="M3748" s="1" t="str">
        <f ca="1">INDEX(Anvendelseskode!C:C,MATCH($E3748,Anvendelseskode!$A:$A,0))</f>
        <v>Parcelhuse</v>
      </c>
      <c r="N3748" s="1" t="str">
        <f ca="1">INDEX(Anvendelseskode!D:D,MATCH($E3748,Anvendelseskode!$A:$A,0))</f>
        <v>Private husholdninger</v>
      </c>
      <c r="O3748" s="1" t="str">
        <f ca="1">IFERROR(INDEX(SBi!$2:$2,MATCH(G3748,SBi!$1:$1,1)),SBi!$K$2)</f>
        <v>1931-1950</v>
      </c>
      <c r="P3748" s="1">
        <f ca="1">IFERROR(INDEX(SBi!$C$3:$K$28,MATCH(E3748,SBi!$B$3:$B$28,0),MATCH(O3748,SBi!$C$2:$K$2,0)),0)</f>
        <v>164.1</v>
      </c>
      <c r="Q3748" s="19">
        <f t="shared" ca="1" si="762"/>
        <v>19.692</v>
      </c>
      <c r="R3748" s="19" t="str">
        <f ca="1">IFERROR(INDEX(VpD!$2:$2,MATCH(G3748,VpD!$1:$1,1)),VpD!$I$2)</f>
        <v>1931-1950</v>
      </c>
      <c r="S3748" s="1">
        <f ca="1">IFERROR(INDEX(VpD!$C$3:$I$27,MATCH(E3748,VpD!$B$3:$B$27,0),MATCH(R3748,VpD!$C$2:$I$2,0)),0)</f>
        <v>217</v>
      </c>
      <c r="T3748" s="19">
        <f t="shared" ca="1" si="763"/>
        <v>26.04</v>
      </c>
      <c r="U3748" s="14" t="str">
        <f t="shared" ca="1" si="764"/>
        <v xml:space="preserve">713850.29 </v>
      </c>
      <c r="V3748" s="14" t="str">
        <f t="shared" ca="1" si="765"/>
        <v>6168982.97</v>
      </c>
      <c r="W3748" s="14" t="str">
        <f t="shared" ca="1" si="766"/>
        <v>POINT(713850.29 6168982.97)</v>
      </c>
      <c r="X3748" s="14" t="str">
        <f>IFERROR(INDEX(BygningOmraade!B:B,MATCH(A3748,BygningOmraade!A:A,0)),"")</f>
        <v/>
      </c>
    </row>
    <row r="3749" spans="1:24" s="14" customFormat="1" x14ac:dyDescent="0.25">
      <c r="A3749" s="14">
        <f t="shared" si="754"/>
        <v>3749</v>
      </c>
      <c r="B3749" s="14" t="str">
        <f t="shared" ca="1" si="755"/>
        <v>ddaf4331-ba91-47f7-81b9-e718bccf6fe1</v>
      </c>
      <c r="C3749" s="14" t="str">
        <f t="shared" ca="1" si="756"/>
        <v>0a3f507e-2299-32b8-e044-0003ba298018</v>
      </c>
      <c r="D3749" s="14">
        <f t="shared" ca="1" si="757"/>
        <v>995419</v>
      </c>
      <c r="E3749" s="1">
        <f t="shared" ca="1" si="758"/>
        <v>130</v>
      </c>
      <c r="F3749" s="1">
        <f t="shared" ca="1" si="759"/>
        <v>107</v>
      </c>
      <c r="G3749" s="1">
        <f t="shared" ca="1" si="760"/>
        <v>1984</v>
      </c>
      <c r="H3749" s="1" t="str">
        <f ca="1">IFERROR(INDEX(Varmeinstallation!B:B,MATCH(INDIRECT($A$1&amp;"L"&amp;A3749)*1,Varmeinstallation!A:A,0)),"Ingen varmeinstallationer")</f>
        <v>Fjernvarme/blokvarme (radiatorsystemer eller varmluftanlæg)</v>
      </c>
      <c r="I3749" s="1" t="str">
        <f ca="1">IFERROR(INDEX(Opvarmningsmiddel!B:B,MATCH(INDIRECT($A$1&amp;"M"&amp;A3749)*1,Opvarmningsmiddel!A:A,0)),"")</f>
        <v/>
      </c>
      <c r="J3749" s="1">
        <f t="shared" ca="1" si="761"/>
        <v>0</v>
      </c>
      <c r="K3749" s="1" t="str">
        <f ca="1">IFERROR(INDEX(Relationstabel!$C$3:$K$10,MATCH(VALUE(INDIRECT($A$1&amp;"L"&amp;A3749)),Relationstabel!$A$3:$A$10,0),MATCH(IFERROR(VALUE(INDIRECT($A$1&amp;"M"&amp;A3749)),0),Relationstabel!$C$1:$K$1,0)),"Ingen varmeinstallationer")</f>
        <v>Fjernvarme/ Blokvarme</v>
      </c>
      <c r="L3749" s="1" t="str">
        <f ca="1">INDEX(Anvendelseskode!B:B,MATCH($E3749,Anvendelseskode!$A:$A,0))</f>
        <v>Række-, kæde-, dobbelthus (lodret adskillelse mellem enhederne)</v>
      </c>
      <c r="M3749" s="1" t="str">
        <f ca="1">INDEX(Anvendelseskode!C:C,MATCH($E3749,Anvendelseskode!$A:$A,0))</f>
        <v>Række-, kæde og dobbelthuse</v>
      </c>
      <c r="N3749" s="1" t="str">
        <f ca="1">INDEX(Anvendelseskode!D:D,MATCH($E3749,Anvendelseskode!$A:$A,0))</f>
        <v>Private husholdninger</v>
      </c>
      <c r="O3749" s="1" t="str">
        <f ca="1">IFERROR(INDEX(SBi!$2:$2,MATCH(G3749,SBi!$1:$1,1)),SBi!$K$2)</f>
        <v>1979-1998</v>
      </c>
      <c r="P3749" s="1">
        <f ca="1">IFERROR(INDEX(SBi!$C$3:$K$28,MATCH(E3749,SBi!$B$3:$B$28,0),MATCH(O3749,SBi!$C$2:$K$2,0)),0)</f>
        <v>96.8</v>
      </c>
      <c r="Q3749" s="19">
        <f t="shared" ca="1" si="762"/>
        <v>10.3576</v>
      </c>
      <c r="R3749" s="19" t="str">
        <f ca="1">IFERROR(INDEX(VpD!$2:$2,MATCH(G3749,VpD!$1:$1,1)),VpD!$I$2)</f>
        <v>1979-1998</v>
      </c>
      <c r="S3749" s="1">
        <f ca="1">IFERROR(INDEX(VpD!$C$3:$I$27,MATCH(E3749,VpD!$B$3:$B$27,0),MATCH(R3749,VpD!$C$2:$I$2,0)),0)</f>
        <v>74</v>
      </c>
      <c r="T3749" s="19">
        <f t="shared" ca="1" si="763"/>
        <v>7.9180000000000001</v>
      </c>
      <c r="U3749" s="14" t="str">
        <f t="shared" ca="1" si="764"/>
        <v xml:space="preserve">711980.52 </v>
      </c>
      <c r="V3749" s="14" t="str">
        <f t="shared" ca="1" si="765"/>
        <v>6171892.26</v>
      </c>
      <c r="W3749" s="14" t="str">
        <f t="shared" ca="1" si="766"/>
        <v>POINT(711980.52 6171892.26)</v>
      </c>
      <c r="X3749" s="14" t="str">
        <f>IFERROR(INDEX(BygningOmraade!B:B,MATCH(A3749,BygningOmraade!A:A,0)),"")</f>
        <v/>
      </c>
    </row>
    <row r="3750" spans="1:24" s="14" customFormat="1" x14ac:dyDescent="0.25">
      <c r="A3750" s="14">
        <f t="shared" si="754"/>
        <v>3750</v>
      </c>
      <c r="B3750" s="14" t="str">
        <f t="shared" ca="1" si="755"/>
        <v>ddc90a52-2c2b-4beb-aece-ad464f1f86ba</v>
      </c>
      <c r="C3750" s="14" t="str">
        <f t="shared" ca="1" si="756"/>
        <v>0a3f507e-23ba-32b8-e044-0003ba298018</v>
      </c>
      <c r="D3750" s="14">
        <f t="shared" ca="1" si="757"/>
        <v>996478</v>
      </c>
      <c r="E3750" s="1">
        <f t="shared" ca="1" si="758"/>
        <v>320</v>
      </c>
      <c r="F3750" s="1">
        <f t="shared" ca="1" si="759"/>
        <v>12404</v>
      </c>
      <c r="G3750" s="1">
        <f t="shared" ca="1" si="760"/>
        <v>2017</v>
      </c>
      <c r="H3750" s="1" t="str">
        <f ca="1">IFERROR(INDEX(Varmeinstallation!B:B,MATCH(INDIRECT($A$1&amp;"L"&amp;A3750)*1,Varmeinstallation!A:A,0)),"Ingen varmeinstallationer")</f>
        <v>Fjernvarme/blokvarme (radiatorsystemer eller varmluftanlæg)</v>
      </c>
      <c r="I3750" s="1" t="str">
        <f ca="1">IFERROR(INDEX(Opvarmningsmiddel!B:B,MATCH(INDIRECT($A$1&amp;"M"&amp;A3750)*1,Opvarmningsmiddel!A:A,0)),"")</f>
        <v/>
      </c>
      <c r="J3750" s="1">
        <f t="shared" ca="1" si="761"/>
        <v>0</v>
      </c>
      <c r="K3750" s="1" t="str">
        <f ca="1">IFERROR(INDEX(Relationstabel!$C$3:$K$10,MATCH(VALUE(INDIRECT($A$1&amp;"L"&amp;A3750)),Relationstabel!$A$3:$A$10,0),MATCH(IFERROR(VALUE(INDIRECT($A$1&amp;"M"&amp;A3750)),0),Relationstabel!$C$1:$K$1,0)),"Ingen varmeinstallationer")</f>
        <v>Fjernvarme/ Blokvarme</v>
      </c>
      <c r="L3750" s="1" t="str">
        <f ca="1">INDEX(Anvendelseskode!B:B,MATCH($E3750,Anvendelseskode!$A:$A,0))</f>
        <v>Bygning til kontor, handel, lager herunder offentlig administration</v>
      </c>
      <c r="M3750" s="1" t="str">
        <f ca="1">INDEX(Anvendelseskode!C:C,MATCH($E3750,Anvendelseskode!$A:$A,0))</f>
        <v>Kontor, handel, lager, off. adm.</v>
      </c>
      <c r="N3750" s="1" t="str">
        <f ca="1">INDEX(Anvendelseskode!D:D,MATCH($E3750,Anvendelseskode!$A:$A,0))</f>
        <v>Handel og servicevirksomheder</v>
      </c>
      <c r="O3750" s="1" t="str">
        <f ca="1">IFERROR(INDEX(SBi!$2:$2,MATCH(G3750,SBi!$1:$1,1)),SBi!$K$2)</f>
        <v>Efter 2006</v>
      </c>
      <c r="P3750" s="1">
        <f ca="1">IFERROR(INDEX(SBi!$C$3:$K$28,MATCH(E3750,SBi!$B$3:$B$28,0),MATCH(O3750,SBi!$C$2:$K$2,0)),0)</f>
        <v>82.8</v>
      </c>
      <c r="Q3750" s="19">
        <f t="shared" ca="1" si="762"/>
        <v>1027.0511999999999</v>
      </c>
      <c r="R3750" s="19" t="str">
        <f ca="1">IFERROR(INDEX(VpD!$2:$2,MATCH(G3750,VpD!$1:$1,1)),VpD!$I$2)</f>
        <v>&gt;1998</v>
      </c>
      <c r="S3750" s="1">
        <f ca="1">IFERROR(INDEX(VpD!$C$3:$I$27,MATCH(E3750,VpD!$B$3:$B$27,0),MATCH(R3750,VpD!$C$2:$I$2,0)),0)</f>
        <v>77</v>
      </c>
      <c r="T3750" s="19">
        <f t="shared" ca="1" si="763"/>
        <v>955.10799999999995</v>
      </c>
      <c r="U3750" s="14" t="str">
        <f t="shared" ca="1" si="764"/>
        <v xml:space="preserve">713320.43 </v>
      </c>
      <c r="V3750" s="14" t="str">
        <f t="shared" ca="1" si="765"/>
        <v>6169407.98</v>
      </c>
      <c r="W3750" s="14" t="str">
        <f t="shared" ca="1" si="766"/>
        <v>POINT(713320.43 6169407.98)</v>
      </c>
      <c r="X3750" s="14" t="str">
        <f>IFERROR(INDEX(BygningOmraade!B:B,MATCH(A3750,BygningOmraade!A:A,0)),"")</f>
        <v/>
      </c>
    </row>
    <row r="3751" spans="1:24" s="14" customFormat="1" x14ac:dyDescent="0.25">
      <c r="A3751" s="14">
        <f t="shared" si="754"/>
        <v>3751</v>
      </c>
      <c r="B3751" s="14" t="str">
        <f t="shared" ca="1" si="755"/>
        <v>dddeba8c-b1a0-47b6-991c-0137b5f43cdd</v>
      </c>
      <c r="C3751" s="14" t="str">
        <f t="shared" ca="1" si="756"/>
        <v>0a3f507e-1e99-32b8-e044-0003ba298018</v>
      </c>
      <c r="D3751" s="14">
        <f t="shared" ca="1" si="757"/>
        <v>994785</v>
      </c>
      <c r="E3751" s="1">
        <f t="shared" ca="1" si="758"/>
        <v>120</v>
      </c>
      <c r="F3751" s="1">
        <f t="shared" ca="1" si="759"/>
        <v>172</v>
      </c>
      <c r="G3751" s="1">
        <f t="shared" ca="1" si="760"/>
        <v>1971</v>
      </c>
      <c r="H3751" s="1" t="str">
        <f ca="1">IFERROR(INDEX(Varmeinstallation!B:B,MATCH(INDIRECT($A$1&amp;"L"&amp;A3751)*1,Varmeinstallation!A:A,0)),"Ingen varmeinstallationer")</f>
        <v>Centralvarme fra eget anlæg, et-kammer fyr</v>
      </c>
      <c r="I3751" s="1" t="str">
        <f ca="1">IFERROR(INDEX(Opvarmningsmiddel!B:B,MATCH(INDIRECT($A$1&amp;"M"&amp;A3751)*1,Opvarmningsmiddel!A:A,0)),"")</f>
        <v>Naturgas</v>
      </c>
      <c r="J3751" s="1">
        <f t="shared" ca="1" si="761"/>
        <v>2</v>
      </c>
      <c r="K3751" s="1" t="str">
        <f ca="1">IFERROR(INDEX(Relationstabel!$C$3:$K$10,MATCH(VALUE(INDIRECT($A$1&amp;"L"&amp;A3751)),Relationstabel!$A$3:$A$10,0),MATCH(IFERROR(VALUE(INDIRECT($A$1&amp;"M"&amp;A3751)),0),Relationstabel!$C$1:$K$1,0)),"Ingen varmeinstallationer")</f>
        <v>Naturgas</v>
      </c>
      <c r="L3751" s="1" t="str">
        <f ca="1">INDEX(Anvendelseskode!B:B,MATCH($E3751,Anvendelseskode!$A:$A,0))</f>
        <v>Fritliggende enfamilieshus (parcelhus)</v>
      </c>
      <c r="M3751" s="1" t="str">
        <f ca="1">INDEX(Anvendelseskode!C:C,MATCH($E3751,Anvendelseskode!$A:$A,0))</f>
        <v>Parcelhuse</v>
      </c>
      <c r="N3751" s="1" t="str">
        <f ca="1">INDEX(Anvendelseskode!D:D,MATCH($E3751,Anvendelseskode!$A:$A,0))</f>
        <v>Private husholdninger</v>
      </c>
      <c r="O3751" s="1" t="str">
        <f ca="1">IFERROR(INDEX(SBi!$2:$2,MATCH(G3751,SBi!$1:$1,1)),SBi!$K$2)</f>
        <v>1961-1972</v>
      </c>
      <c r="P3751" s="1">
        <f ca="1">IFERROR(INDEX(SBi!$C$3:$K$28,MATCH(E3751,SBi!$B$3:$B$28,0),MATCH(O3751,SBi!$C$2:$K$2,0)),0)</f>
        <v>134.30000000000001</v>
      </c>
      <c r="Q3751" s="19">
        <f t="shared" ca="1" si="762"/>
        <v>23.099600000000002</v>
      </c>
      <c r="R3751" s="19" t="str">
        <f ca="1">IFERROR(INDEX(VpD!$2:$2,MATCH(G3751,VpD!$1:$1,1)),VpD!$I$2)</f>
        <v>1961-1972</v>
      </c>
      <c r="S3751" s="1">
        <f ca="1">IFERROR(INDEX(VpD!$C$3:$I$27,MATCH(E3751,VpD!$B$3:$B$27,0),MATCH(R3751,VpD!$C$2:$I$2,0)),0)</f>
        <v>143</v>
      </c>
      <c r="T3751" s="19">
        <f t="shared" ca="1" si="763"/>
        <v>24.596</v>
      </c>
      <c r="U3751" s="14" t="str">
        <f t="shared" ca="1" si="764"/>
        <v xml:space="preserve">711602.61 </v>
      </c>
      <c r="V3751" s="14" t="str">
        <f t="shared" ca="1" si="765"/>
        <v>6172119.18</v>
      </c>
      <c r="W3751" s="14" t="str">
        <f t="shared" ca="1" si="766"/>
        <v>POINT(711602.61 6172119.18)</v>
      </c>
      <c r="X3751" s="14" t="str">
        <f>IFERROR(INDEX(BygningOmraade!B:B,MATCH(A3751,BygningOmraade!A:A,0)),"")</f>
        <v/>
      </c>
    </row>
    <row r="3752" spans="1:24" s="14" customFormat="1" x14ac:dyDescent="0.25">
      <c r="A3752" s="14">
        <f t="shared" si="754"/>
        <v>3752</v>
      </c>
      <c r="B3752" s="14" t="str">
        <f t="shared" ca="1" si="755"/>
        <v>ddf015f9-3c85-4cf1-a943-3cf9f174acc1</v>
      </c>
      <c r="C3752" s="14" t="str">
        <f t="shared" ca="1" si="756"/>
        <v>76ede3bb-3cbb-1e91-e044-00144f3ead67</v>
      </c>
      <c r="D3752" s="14">
        <f t="shared" ca="1" si="757"/>
        <v>100021902</v>
      </c>
      <c r="E3752" s="1">
        <f t="shared" ca="1" si="758"/>
        <v>130</v>
      </c>
      <c r="F3752" s="1">
        <f t="shared" ca="1" si="759"/>
        <v>121</v>
      </c>
      <c r="G3752" s="1">
        <f t="shared" ca="1" si="760"/>
        <v>2009</v>
      </c>
      <c r="H3752" s="1" t="str">
        <f ca="1">IFERROR(INDEX(Varmeinstallation!B:B,MATCH(INDIRECT($A$1&amp;"L"&amp;A3752)*1,Varmeinstallation!A:A,0)),"Ingen varmeinstallationer")</f>
        <v>Centralvarme fra eget anlæg, et-kammer fyr</v>
      </c>
      <c r="I3752" s="1" t="str">
        <f ca="1">IFERROR(INDEX(Opvarmningsmiddel!B:B,MATCH(INDIRECT($A$1&amp;"M"&amp;A3752)*1,Opvarmningsmiddel!A:A,0)),"")</f>
        <v>Naturgas</v>
      </c>
      <c r="J3752" s="1">
        <f t="shared" ca="1" si="761"/>
        <v>90</v>
      </c>
      <c r="K3752" s="1" t="str">
        <f ca="1">IFERROR(INDEX(Relationstabel!$C$3:$K$10,MATCH(VALUE(INDIRECT($A$1&amp;"L"&amp;A3752)),Relationstabel!$A$3:$A$10,0),MATCH(IFERROR(VALUE(INDIRECT($A$1&amp;"M"&amp;A3752)),0),Relationstabel!$C$1:$K$1,0)),"Ingen varmeinstallationer")</f>
        <v>Naturgas</v>
      </c>
      <c r="L3752" s="1" t="str">
        <f ca="1">INDEX(Anvendelseskode!B:B,MATCH($E3752,Anvendelseskode!$A:$A,0))</f>
        <v>Række-, kæde-, dobbelthus (lodret adskillelse mellem enhederne)</v>
      </c>
      <c r="M3752" s="1" t="str">
        <f ca="1">INDEX(Anvendelseskode!C:C,MATCH($E3752,Anvendelseskode!$A:$A,0))</f>
        <v>Række-, kæde og dobbelthuse</v>
      </c>
      <c r="N3752" s="1" t="str">
        <f ca="1">INDEX(Anvendelseskode!D:D,MATCH($E3752,Anvendelseskode!$A:$A,0))</f>
        <v>Private husholdninger</v>
      </c>
      <c r="O3752" s="1" t="str">
        <f ca="1">IFERROR(INDEX(SBi!$2:$2,MATCH(G3752,SBi!$1:$1,1)),SBi!$K$2)</f>
        <v>Efter 2006</v>
      </c>
      <c r="P3752" s="1">
        <f ca="1">IFERROR(INDEX(SBi!$C$3:$K$28,MATCH(E3752,SBi!$B$3:$B$28,0),MATCH(O3752,SBi!$C$2:$K$2,0)),0)</f>
        <v>66.400000000000006</v>
      </c>
      <c r="Q3752" s="19">
        <f t="shared" ca="1" si="762"/>
        <v>8.0343999999999998</v>
      </c>
      <c r="R3752" s="19" t="str">
        <f ca="1">IFERROR(INDEX(VpD!$2:$2,MATCH(G3752,VpD!$1:$1,1)),VpD!$I$2)</f>
        <v>&gt;1998</v>
      </c>
      <c r="S3752" s="1">
        <f ca="1">IFERROR(INDEX(VpD!$C$3:$I$27,MATCH(E3752,VpD!$B$3:$B$27,0),MATCH(R3752,VpD!$C$2:$I$2,0)),0)</f>
        <v>65</v>
      </c>
      <c r="T3752" s="19">
        <f t="shared" ca="1" si="763"/>
        <v>7.8650000000000002</v>
      </c>
      <c r="U3752" s="14" t="str">
        <f t="shared" ca="1" si="764"/>
        <v xml:space="preserve">712799 </v>
      </c>
      <c r="V3752" s="14" t="str">
        <f t="shared" ca="1" si="765"/>
        <v>6168941.14</v>
      </c>
      <c r="W3752" s="14" t="str">
        <f t="shared" ca="1" si="766"/>
        <v>POINT(712799 6168941.14)</v>
      </c>
      <c r="X3752" s="14" t="str">
        <f>IFERROR(INDEX(BygningOmraade!B:B,MATCH(A3752,BygningOmraade!A:A,0)),"")</f>
        <v/>
      </c>
    </row>
    <row r="3753" spans="1:24" s="14" customFormat="1" x14ac:dyDescent="0.25">
      <c r="A3753" s="14">
        <f t="shared" si="754"/>
        <v>3753</v>
      </c>
      <c r="B3753" s="14" t="str">
        <f t="shared" ca="1" si="755"/>
        <v>ddf23805-5b76-455c-8983-624ae77d5225</v>
      </c>
      <c r="C3753" s="14" t="str">
        <f t="shared" ca="1" si="756"/>
        <v>0a3f507e-1983-32b8-e044-0003ba298018</v>
      </c>
      <c r="D3753" s="14">
        <f t="shared" ca="1" si="757"/>
        <v>995552</v>
      </c>
      <c r="E3753" s="1">
        <f t="shared" ca="1" si="758"/>
        <v>130</v>
      </c>
      <c r="F3753" s="1">
        <f t="shared" ca="1" si="759"/>
        <v>128</v>
      </c>
      <c r="G3753" s="1">
        <f t="shared" ca="1" si="760"/>
        <v>1977</v>
      </c>
      <c r="H3753" s="1" t="str">
        <f ca="1">IFERROR(INDEX(Varmeinstallation!B:B,MATCH(INDIRECT($A$1&amp;"L"&amp;A3753)*1,Varmeinstallation!A:A,0)),"Ingen varmeinstallationer")</f>
        <v>Fjernvarme/blokvarme (radiatorsystemer eller varmluftanlæg)</v>
      </c>
      <c r="I3753" s="1" t="str">
        <f ca="1">IFERROR(INDEX(Opvarmningsmiddel!B:B,MATCH(INDIRECT($A$1&amp;"M"&amp;A3753)*1,Opvarmningsmiddel!A:A,0)),"")</f>
        <v/>
      </c>
      <c r="J3753" s="1">
        <f t="shared" ca="1" si="761"/>
        <v>0</v>
      </c>
      <c r="K3753" s="1" t="str">
        <f ca="1">IFERROR(INDEX(Relationstabel!$C$3:$K$10,MATCH(VALUE(INDIRECT($A$1&amp;"L"&amp;A3753)),Relationstabel!$A$3:$A$10,0),MATCH(IFERROR(VALUE(INDIRECT($A$1&amp;"M"&amp;A3753)),0),Relationstabel!$C$1:$K$1,0)),"Ingen varmeinstallationer")</f>
        <v>Fjernvarme/ Blokvarme</v>
      </c>
      <c r="L3753" s="1" t="str">
        <f ca="1">INDEX(Anvendelseskode!B:B,MATCH($E3753,Anvendelseskode!$A:$A,0))</f>
        <v>Række-, kæde-, dobbelthus (lodret adskillelse mellem enhederne)</v>
      </c>
      <c r="M3753" s="1" t="str">
        <f ca="1">INDEX(Anvendelseskode!C:C,MATCH($E3753,Anvendelseskode!$A:$A,0))</f>
        <v>Række-, kæde og dobbelthuse</v>
      </c>
      <c r="N3753" s="1" t="str">
        <f ca="1">INDEX(Anvendelseskode!D:D,MATCH($E3753,Anvendelseskode!$A:$A,0))</f>
        <v>Private husholdninger</v>
      </c>
      <c r="O3753" s="1" t="str">
        <f ca="1">IFERROR(INDEX(SBi!$2:$2,MATCH(G3753,SBi!$1:$1,1)),SBi!$K$2)</f>
        <v>1973-1978</v>
      </c>
      <c r="P3753" s="1">
        <f ca="1">IFERROR(INDEX(SBi!$C$3:$K$28,MATCH(E3753,SBi!$B$3:$B$28,0),MATCH(O3753,SBi!$C$2:$K$2,0)),0)</f>
        <v>112.6</v>
      </c>
      <c r="Q3753" s="19">
        <f t="shared" ca="1" si="762"/>
        <v>14.412799999999999</v>
      </c>
      <c r="R3753" s="19" t="str">
        <f ca="1">IFERROR(INDEX(VpD!$2:$2,MATCH(G3753,VpD!$1:$1,1)),VpD!$I$2)</f>
        <v>1973-1978</v>
      </c>
      <c r="S3753" s="1">
        <f ca="1">IFERROR(INDEX(VpD!$C$3:$I$27,MATCH(E3753,VpD!$B$3:$B$27,0),MATCH(R3753,VpD!$C$2:$I$2,0)),0)</f>
        <v>98</v>
      </c>
      <c r="T3753" s="19">
        <f t="shared" ca="1" si="763"/>
        <v>12.544</v>
      </c>
      <c r="U3753" s="14" t="str">
        <f t="shared" ca="1" si="764"/>
        <v xml:space="preserve">711877.93 </v>
      </c>
      <c r="V3753" s="14" t="str">
        <f t="shared" ca="1" si="765"/>
        <v>6172443.08</v>
      </c>
      <c r="W3753" s="14" t="str">
        <f t="shared" ca="1" si="766"/>
        <v>POINT(711877.93 6172443.08)</v>
      </c>
      <c r="X3753" s="14" t="str">
        <f>IFERROR(INDEX(BygningOmraade!B:B,MATCH(A3753,BygningOmraade!A:A,0)),"")</f>
        <v/>
      </c>
    </row>
    <row r="3754" spans="1:24" s="14" customFormat="1" x14ac:dyDescent="0.25">
      <c r="A3754" s="14">
        <f t="shared" si="754"/>
        <v>3754</v>
      </c>
      <c r="B3754" s="14" t="str">
        <f t="shared" ca="1" si="755"/>
        <v>de03e594-28c0-43e5-9463-e11011f63e08</v>
      </c>
      <c r="C3754" s="14" t="str">
        <f t="shared" ca="1" si="756"/>
        <v>0a3f507e-2270-32b8-e044-0003ba298018</v>
      </c>
      <c r="D3754" s="14">
        <f t="shared" ca="1" si="757"/>
        <v>995553</v>
      </c>
      <c r="E3754" s="1">
        <f t="shared" ca="1" si="758"/>
        <v>120</v>
      </c>
      <c r="F3754" s="1">
        <f t="shared" ca="1" si="759"/>
        <v>143</v>
      </c>
      <c r="G3754" s="1">
        <f t="shared" ca="1" si="760"/>
        <v>1983</v>
      </c>
      <c r="H3754" s="1" t="str">
        <f ca="1">IFERROR(INDEX(Varmeinstallation!B:B,MATCH(INDIRECT($A$1&amp;"L"&amp;A3754)*1,Varmeinstallation!A:A,0)),"Ingen varmeinstallationer")</f>
        <v>Centralvarme fra eget anlæg, et-kammer fyr</v>
      </c>
      <c r="I3754" s="1" t="str">
        <f ca="1">IFERROR(INDEX(Opvarmningsmiddel!B:B,MATCH(INDIRECT($A$1&amp;"M"&amp;A3754)*1,Opvarmningsmiddel!A:A,0)),"")</f>
        <v>Naturgas</v>
      </c>
      <c r="J3754" s="1">
        <f t="shared" ca="1" si="761"/>
        <v>90</v>
      </c>
      <c r="K3754" s="1" t="str">
        <f ca="1">IFERROR(INDEX(Relationstabel!$C$3:$K$10,MATCH(VALUE(INDIRECT($A$1&amp;"L"&amp;A3754)),Relationstabel!$A$3:$A$10,0),MATCH(IFERROR(VALUE(INDIRECT($A$1&amp;"M"&amp;A3754)),0),Relationstabel!$C$1:$K$1,0)),"Ingen varmeinstallationer")</f>
        <v>Naturgas</v>
      </c>
      <c r="L3754" s="1" t="str">
        <f ca="1">INDEX(Anvendelseskode!B:B,MATCH($E3754,Anvendelseskode!$A:$A,0))</f>
        <v>Fritliggende enfamilieshus (parcelhus)</v>
      </c>
      <c r="M3754" s="1" t="str">
        <f ca="1">INDEX(Anvendelseskode!C:C,MATCH($E3754,Anvendelseskode!$A:$A,0))</f>
        <v>Parcelhuse</v>
      </c>
      <c r="N3754" s="1" t="str">
        <f ca="1">INDEX(Anvendelseskode!D:D,MATCH($E3754,Anvendelseskode!$A:$A,0))</f>
        <v>Private husholdninger</v>
      </c>
      <c r="O3754" s="1" t="str">
        <f ca="1">IFERROR(INDEX(SBi!$2:$2,MATCH(G3754,SBi!$1:$1,1)),SBi!$K$2)</f>
        <v>1979-1998</v>
      </c>
      <c r="P3754" s="1">
        <f ca="1">IFERROR(INDEX(SBi!$C$3:$K$28,MATCH(E3754,SBi!$B$3:$B$28,0),MATCH(O3754,SBi!$C$2:$K$2,0)),0)</f>
        <v>105.4</v>
      </c>
      <c r="Q3754" s="19">
        <f t="shared" ca="1" si="762"/>
        <v>15.0722</v>
      </c>
      <c r="R3754" s="19" t="str">
        <f ca="1">IFERROR(INDEX(VpD!$2:$2,MATCH(G3754,VpD!$1:$1,1)),VpD!$I$2)</f>
        <v>1979-1998</v>
      </c>
      <c r="S3754" s="1">
        <f ca="1">IFERROR(INDEX(VpD!$C$3:$I$27,MATCH(E3754,VpD!$B$3:$B$27,0),MATCH(R3754,VpD!$C$2:$I$2,0)),0)</f>
        <v>90</v>
      </c>
      <c r="T3754" s="19">
        <f t="shared" ca="1" si="763"/>
        <v>12.87</v>
      </c>
      <c r="U3754" s="14" t="str">
        <f t="shared" ca="1" si="764"/>
        <v xml:space="preserve">711897.73 </v>
      </c>
      <c r="V3754" s="14" t="str">
        <f t="shared" ca="1" si="765"/>
        <v>6171780.3</v>
      </c>
      <c r="W3754" s="14" t="str">
        <f t="shared" ca="1" si="766"/>
        <v>POINT(711897.73 6171780.3)</v>
      </c>
      <c r="X3754" s="14" t="str">
        <f>IFERROR(INDEX(BygningOmraade!B:B,MATCH(A3754,BygningOmraade!A:A,0)),"")</f>
        <v/>
      </c>
    </row>
    <row r="3755" spans="1:24" s="14" customFormat="1" x14ac:dyDescent="0.25">
      <c r="A3755" s="14">
        <f t="shared" si="754"/>
        <v>3755</v>
      </c>
      <c r="B3755" s="14" t="str">
        <f t="shared" ca="1" si="755"/>
        <v>de055722-3d46-4cd9-8afb-d9d8c98c5d17</v>
      </c>
      <c r="C3755" s="14" t="str">
        <f t="shared" ca="1" si="756"/>
        <v>0a3f507e-18f3-32b8-e044-0003ba298018</v>
      </c>
      <c r="D3755" s="14">
        <f t="shared" ca="1" si="757"/>
        <v>994287</v>
      </c>
      <c r="E3755" s="1">
        <f t="shared" ca="1" si="758"/>
        <v>130</v>
      </c>
      <c r="F3755" s="1">
        <f t="shared" ca="1" si="759"/>
        <v>107</v>
      </c>
      <c r="G3755" s="1">
        <f t="shared" ca="1" si="760"/>
        <v>1983</v>
      </c>
      <c r="H3755" s="1" t="str">
        <f ca="1">IFERROR(INDEX(Varmeinstallation!B:B,MATCH(INDIRECT($A$1&amp;"L"&amp;A3755)*1,Varmeinstallation!A:A,0)),"Ingen varmeinstallationer")</f>
        <v>Fjernvarme/blokvarme (radiatorsystemer eller varmluftanlæg)</v>
      </c>
      <c r="I3755" s="1" t="str">
        <f ca="1">IFERROR(INDEX(Opvarmningsmiddel!B:B,MATCH(INDIRECT($A$1&amp;"M"&amp;A3755)*1,Opvarmningsmiddel!A:A,0)),"")</f>
        <v/>
      </c>
      <c r="J3755" s="1">
        <f t="shared" ca="1" si="761"/>
        <v>2</v>
      </c>
      <c r="K3755" s="1" t="str">
        <f ca="1">IFERROR(INDEX(Relationstabel!$C$3:$K$10,MATCH(VALUE(INDIRECT($A$1&amp;"L"&amp;A3755)),Relationstabel!$A$3:$A$10,0),MATCH(IFERROR(VALUE(INDIRECT($A$1&amp;"M"&amp;A3755)),0),Relationstabel!$C$1:$K$1,0)),"Ingen varmeinstallationer")</f>
        <v>Fjernvarme/ Blokvarme</v>
      </c>
      <c r="L3755" s="1" t="str">
        <f ca="1">INDEX(Anvendelseskode!B:B,MATCH($E3755,Anvendelseskode!$A:$A,0))</f>
        <v>Række-, kæde-, dobbelthus (lodret adskillelse mellem enhederne)</v>
      </c>
      <c r="M3755" s="1" t="str">
        <f ca="1">INDEX(Anvendelseskode!C:C,MATCH($E3755,Anvendelseskode!$A:$A,0))</f>
        <v>Række-, kæde og dobbelthuse</v>
      </c>
      <c r="N3755" s="1" t="str">
        <f ca="1">INDEX(Anvendelseskode!D:D,MATCH($E3755,Anvendelseskode!$A:$A,0))</f>
        <v>Private husholdninger</v>
      </c>
      <c r="O3755" s="1" t="str">
        <f ca="1">IFERROR(INDEX(SBi!$2:$2,MATCH(G3755,SBi!$1:$1,1)),SBi!$K$2)</f>
        <v>1979-1998</v>
      </c>
      <c r="P3755" s="1">
        <f ca="1">IFERROR(INDEX(SBi!$C$3:$K$28,MATCH(E3755,SBi!$B$3:$B$28,0),MATCH(O3755,SBi!$C$2:$K$2,0)),0)</f>
        <v>96.8</v>
      </c>
      <c r="Q3755" s="19">
        <f t="shared" ca="1" si="762"/>
        <v>10.3576</v>
      </c>
      <c r="R3755" s="19" t="str">
        <f ca="1">IFERROR(INDEX(VpD!$2:$2,MATCH(G3755,VpD!$1:$1,1)),VpD!$I$2)</f>
        <v>1979-1998</v>
      </c>
      <c r="S3755" s="1">
        <f ca="1">IFERROR(INDEX(VpD!$C$3:$I$27,MATCH(E3755,VpD!$B$3:$B$27,0),MATCH(R3755,VpD!$C$2:$I$2,0)),0)</f>
        <v>74</v>
      </c>
      <c r="T3755" s="19">
        <f t="shared" ca="1" si="763"/>
        <v>7.9180000000000001</v>
      </c>
      <c r="U3755" s="14" t="str">
        <f t="shared" ca="1" si="764"/>
        <v xml:space="preserve">711308.66 </v>
      </c>
      <c r="V3755" s="14" t="str">
        <f t="shared" ca="1" si="765"/>
        <v>6171899.54</v>
      </c>
      <c r="W3755" s="14" t="str">
        <f t="shared" ca="1" si="766"/>
        <v>POINT(711308.66 6171899.54)</v>
      </c>
      <c r="X3755" s="14" t="str">
        <f>IFERROR(INDEX(BygningOmraade!B:B,MATCH(A3755,BygningOmraade!A:A,0)),"")</f>
        <v/>
      </c>
    </row>
    <row r="3756" spans="1:24" s="14" customFormat="1" x14ac:dyDescent="0.25">
      <c r="A3756" s="14">
        <f t="shared" si="754"/>
        <v>3756</v>
      </c>
      <c r="B3756" s="14" t="str">
        <f t="shared" ca="1" si="755"/>
        <v>de0dfc87-e637-4c7f-803c-a1d3be54e944</v>
      </c>
      <c r="C3756" s="14" t="str">
        <f t="shared" ca="1" si="756"/>
        <v>0a3f507e-1dda-32b8-e044-0003ba298018</v>
      </c>
      <c r="D3756" s="14">
        <f t="shared" ca="1" si="757"/>
        <v>2540572</v>
      </c>
      <c r="E3756" s="1">
        <f t="shared" ca="1" si="758"/>
        <v>120</v>
      </c>
      <c r="F3756" s="1">
        <f t="shared" ca="1" si="759"/>
        <v>157</v>
      </c>
      <c r="G3756" s="1">
        <f t="shared" ca="1" si="760"/>
        <v>2005</v>
      </c>
      <c r="H3756" s="1" t="str">
        <f ca="1">IFERROR(INDEX(Varmeinstallation!B:B,MATCH(INDIRECT($A$1&amp;"L"&amp;A3756)*1,Varmeinstallation!A:A,0)),"Ingen varmeinstallationer")</f>
        <v>Fjernvarme/blokvarme (radiatorsystemer eller varmluftanlæg)</v>
      </c>
      <c r="I3756" s="1" t="str">
        <f ca="1">IFERROR(INDEX(Opvarmningsmiddel!B:B,MATCH(INDIRECT($A$1&amp;"M"&amp;A3756)*1,Opvarmningsmiddel!A:A,0)),"")</f>
        <v/>
      </c>
      <c r="J3756" s="1">
        <f t="shared" ca="1" si="761"/>
        <v>0</v>
      </c>
      <c r="K3756" s="1" t="str">
        <f ca="1">IFERROR(INDEX(Relationstabel!$C$3:$K$10,MATCH(VALUE(INDIRECT($A$1&amp;"L"&amp;A3756)),Relationstabel!$A$3:$A$10,0),MATCH(IFERROR(VALUE(INDIRECT($A$1&amp;"M"&amp;A3756)),0),Relationstabel!$C$1:$K$1,0)),"Ingen varmeinstallationer")</f>
        <v>Fjernvarme/ Blokvarme</v>
      </c>
      <c r="L3756" s="1" t="str">
        <f ca="1">INDEX(Anvendelseskode!B:B,MATCH($E3756,Anvendelseskode!$A:$A,0))</f>
        <v>Fritliggende enfamilieshus (parcelhus)</v>
      </c>
      <c r="M3756" s="1" t="str">
        <f ca="1">INDEX(Anvendelseskode!C:C,MATCH($E3756,Anvendelseskode!$A:$A,0))</f>
        <v>Parcelhuse</v>
      </c>
      <c r="N3756" s="1" t="str">
        <f ca="1">INDEX(Anvendelseskode!D:D,MATCH($E3756,Anvendelseskode!$A:$A,0))</f>
        <v>Private husholdninger</v>
      </c>
      <c r="O3756" s="1" t="str">
        <f ca="1">IFERROR(INDEX(SBi!$2:$2,MATCH(G3756,SBi!$1:$1,1)),SBi!$K$2)</f>
        <v>1999-2006</v>
      </c>
      <c r="P3756" s="1">
        <f ca="1">IFERROR(INDEX(SBi!$C$3:$K$28,MATCH(E3756,SBi!$B$3:$B$28,0),MATCH(O3756,SBi!$C$2:$K$2,0)),0)</f>
        <v>83.9</v>
      </c>
      <c r="Q3756" s="19">
        <f t="shared" ca="1" si="762"/>
        <v>13.172300000000002</v>
      </c>
      <c r="R3756" s="19" t="str">
        <f ca="1">IFERROR(INDEX(VpD!$2:$2,MATCH(G3756,VpD!$1:$1,1)),VpD!$I$2)</f>
        <v>&gt;1998</v>
      </c>
      <c r="S3756" s="1">
        <f ca="1">IFERROR(INDEX(VpD!$C$3:$I$27,MATCH(E3756,VpD!$B$3:$B$27,0),MATCH(R3756,VpD!$C$2:$I$2,0)),0)</f>
        <v>72</v>
      </c>
      <c r="T3756" s="19">
        <f t="shared" ca="1" si="763"/>
        <v>11.304</v>
      </c>
      <c r="U3756" s="14" t="str">
        <f t="shared" ca="1" si="764"/>
        <v xml:space="preserve">712009.93 </v>
      </c>
      <c r="V3756" s="14" t="str">
        <f t="shared" ca="1" si="765"/>
        <v>6172312.86</v>
      </c>
      <c r="W3756" s="14" t="str">
        <f t="shared" ca="1" si="766"/>
        <v>POINT(712009.93 6172312.86)</v>
      </c>
      <c r="X3756" s="14" t="str">
        <f>IFERROR(INDEX(BygningOmraade!B:B,MATCH(A3756,BygningOmraade!A:A,0)),"")</f>
        <v/>
      </c>
    </row>
    <row r="3757" spans="1:24" s="14" customFormat="1" x14ac:dyDescent="0.25">
      <c r="A3757" s="14">
        <f t="shared" si="754"/>
        <v>3757</v>
      </c>
      <c r="B3757" s="14" t="str">
        <f t="shared" ca="1" si="755"/>
        <v>de0eec85-440a-4eca-8237-84e9f2f6c223</v>
      </c>
      <c r="C3757" s="14" t="str">
        <f t="shared" ca="1" si="756"/>
        <v>0a3f507e-1eba-32b8-e044-0003ba298018</v>
      </c>
      <c r="D3757" s="14">
        <f t="shared" ca="1" si="757"/>
        <v>995087</v>
      </c>
      <c r="E3757" s="1">
        <f t="shared" ca="1" si="758"/>
        <v>120</v>
      </c>
      <c r="F3757" s="1">
        <f t="shared" ca="1" si="759"/>
        <v>114</v>
      </c>
      <c r="G3757" s="1">
        <f t="shared" ca="1" si="760"/>
        <v>1970</v>
      </c>
      <c r="H3757" s="1" t="str">
        <f ca="1">IFERROR(INDEX(Varmeinstallation!B:B,MATCH(INDIRECT($A$1&amp;"L"&amp;A3757)*1,Varmeinstallation!A:A,0)),"Ingen varmeinstallationer")</f>
        <v>Centralvarme fra eget anlæg, et-kammer fyr</v>
      </c>
      <c r="I3757" s="1" t="str">
        <f ca="1">IFERROR(INDEX(Opvarmningsmiddel!B:B,MATCH(INDIRECT($A$1&amp;"M"&amp;A3757)*1,Opvarmningsmiddel!A:A,0)),"")</f>
        <v>Naturgas</v>
      </c>
      <c r="J3757" s="1">
        <f t="shared" ca="1" si="761"/>
        <v>0</v>
      </c>
      <c r="K3757" s="1" t="str">
        <f ca="1">IFERROR(INDEX(Relationstabel!$C$3:$K$10,MATCH(VALUE(INDIRECT($A$1&amp;"L"&amp;A3757)),Relationstabel!$A$3:$A$10,0),MATCH(IFERROR(VALUE(INDIRECT($A$1&amp;"M"&amp;A3757)),0),Relationstabel!$C$1:$K$1,0)),"Ingen varmeinstallationer")</f>
        <v>Naturgas</v>
      </c>
      <c r="L3757" s="1" t="str">
        <f ca="1">INDEX(Anvendelseskode!B:B,MATCH($E3757,Anvendelseskode!$A:$A,0))</f>
        <v>Fritliggende enfamilieshus (parcelhus)</v>
      </c>
      <c r="M3757" s="1" t="str">
        <f ca="1">INDEX(Anvendelseskode!C:C,MATCH($E3757,Anvendelseskode!$A:$A,0))</f>
        <v>Parcelhuse</v>
      </c>
      <c r="N3757" s="1" t="str">
        <f ca="1">INDEX(Anvendelseskode!D:D,MATCH($E3757,Anvendelseskode!$A:$A,0))</f>
        <v>Private husholdninger</v>
      </c>
      <c r="O3757" s="1" t="str">
        <f ca="1">IFERROR(INDEX(SBi!$2:$2,MATCH(G3757,SBi!$1:$1,1)),SBi!$K$2)</f>
        <v>1961-1972</v>
      </c>
      <c r="P3757" s="1">
        <f ca="1">IFERROR(INDEX(SBi!$C$3:$K$28,MATCH(E3757,SBi!$B$3:$B$28,0),MATCH(O3757,SBi!$C$2:$K$2,0)),0)</f>
        <v>134.30000000000001</v>
      </c>
      <c r="Q3757" s="19">
        <f t="shared" ca="1" si="762"/>
        <v>15.3102</v>
      </c>
      <c r="R3757" s="19" t="str">
        <f ca="1">IFERROR(INDEX(VpD!$2:$2,MATCH(G3757,VpD!$1:$1,1)),VpD!$I$2)</f>
        <v>1961-1972</v>
      </c>
      <c r="S3757" s="1">
        <f ca="1">IFERROR(INDEX(VpD!$C$3:$I$27,MATCH(E3757,VpD!$B$3:$B$27,0),MATCH(R3757,VpD!$C$2:$I$2,0)),0)</f>
        <v>143</v>
      </c>
      <c r="T3757" s="19">
        <f t="shared" ca="1" si="763"/>
        <v>16.302</v>
      </c>
      <c r="U3757" s="14" t="str">
        <f t="shared" ca="1" si="764"/>
        <v xml:space="preserve">711684.69 </v>
      </c>
      <c r="V3757" s="14" t="str">
        <f t="shared" ca="1" si="765"/>
        <v>6171981.68</v>
      </c>
      <c r="W3757" s="14" t="str">
        <f t="shared" ca="1" si="766"/>
        <v>POINT(711684.69 6171981.68)</v>
      </c>
      <c r="X3757" s="14" t="str">
        <f>IFERROR(INDEX(BygningOmraade!B:B,MATCH(A3757,BygningOmraade!A:A,0)),"")</f>
        <v/>
      </c>
    </row>
    <row r="3758" spans="1:24" s="14" customFormat="1" x14ac:dyDescent="0.25">
      <c r="A3758" s="14">
        <f t="shared" si="754"/>
        <v>3758</v>
      </c>
      <c r="B3758" s="14" t="str">
        <f t="shared" ca="1" si="755"/>
        <v>de1418de-90ee-4ac7-ab3f-a34f5ccf2012</v>
      </c>
      <c r="C3758" s="14" t="str">
        <f t="shared" ca="1" si="756"/>
        <v>53ba2f34-5fc9-2505-e044-0003ba298018</v>
      </c>
      <c r="D3758" s="14">
        <f t="shared" ca="1" si="757"/>
        <v>2702927</v>
      </c>
      <c r="E3758" s="1">
        <f t="shared" ca="1" si="758"/>
        <v>130</v>
      </c>
      <c r="F3758" s="1">
        <f t="shared" ca="1" si="759"/>
        <v>120</v>
      </c>
      <c r="G3758" s="1">
        <f t="shared" ca="1" si="760"/>
        <v>2008</v>
      </c>
      <c r="H3758" s="1" t="str">
        <f ca="1">IFERROR(INDEX(Varmeinstallation!B:B,MATCH(INDIRECT($A$1&amp;"L"&amp;A3758)*1,Varmeinstallation!A:A,0)),"Ingen varmeinstallationer")</f>
        <v>Centralvarme fra eget anlæg, et-kammer fyr</v>
      </c>
      <c r="I3758" s="1" t="str">
        <f ca="1">IFERROR(INDEX(Opvarmningsmiddel!B:B,MATCH(INDIRECT($A$1&amp;"M"&amp;A3758)*1,Opvarmningsmiddel!A:A,0)),"")</f>
        <v>Naturgas</v>
      </c>
      <c r="J3758" s="1">
        <f t="shared" ca="1" si="761"/>
        <v>90</v>
      </c>
      <c r="K3758" s="1" t="str">
        <f ca="1">IFERROR(INDEX(Relationstabel!$C$3:$K$10,MATCH(VALUE(INDIRECT($A$1&amp;"L"&amp;A3758)),Relationstabel!$A$3:$A$10,0),MATCH(IFERROR(VALUE(INDIRECT($A$1&amp;"M"&amp;A3758)),0),Relationstabel!$C$1:$K$1,0)),"Ingen varmeinstallationer")</f>
        <v>Naturgas</v>
      </c>
      <c r="L3758" s="1" t="str">
        <f ca="1">INDEX(Anvendelseskode!B:B,MATCH($E3758,Anvendelseskode!$A:$A,0))</f>
        <v>Række-, kæde-, dobbelthus (lodret adskillelse mellem enhederne)</v>
      </c>
      <c r="M3758" s="1" t="str">
        <f ca="1">INDEX(Anvendelseskode!C:C,MATCH($E3758,Anvendelseskode!$A:$A,0))</f>
        <v>Række-, kæde og dobbelthuse</v>
      </c>
      <c r="N3758" s="1" t="str">
        <f ca="1">INDEX(Anvendelseskode!D:D,MATCH($E3758,Anvendelseskode!$A:$A,0))</f>
        <v>Private husholdninger</v>
      </c>
      <c r="O3758" s="1" t="str">
        <f ca="1">IFERROR(INDEX(SBi!$2:$2,MATCH(G3758,SBi!$1:$1,1)),SBi!$K$2)</f>
        <v>Efter 2006</v>
      </c>
      <c r="P3758" s="1">
        <f ca="1">IFERROR(INDEX(SBi!$C$3:$K$28,MATCH(E3758,SBi!$B$3:$B$28,0),MATCH(O3758,SBi!$C$2:$K$2,0)),0)</f>
        <v>66.400000000000006</v>
      </c>
      <c r="Q3758" s="19">
        <f t="shared" ca="1" si="762"/>
        <v>7.9680000000000009</v>
      </c>
      <c r="R3758" s="19" t="str">
        <f ca="1">IFERROR(INDEX(VpD!$2:$2,MATCH(G3758,VpD!$1:$1,1)),VpD!$I$2)</f>
        <v>&gt;1998</v>
      </c>
      <c r="S3758" s="1">
        <f ca="1">IFERROR(INDEX(VpD!$C$3:$I$27,MATCH(E3758,VpD!$B$3:$B$27,0),MATCH(R3758,VpD!$C$2:$I$2,0)),0)</f>
        <v>65</v>
      </c>
      <c r="T3758" s="19">
        <f t="shared" ca="1" si="763"/>
        <v>7.8</v>
      </c>
      <c r="U3758" s="14" t="str">
        <f t="shared" ca="1" si="764"/>
        <v xml:space="preserve">712738.18 </v>
      </c>
      <c r="V3758" s="14" t="str">
        <f t="shared" ca="1" si="765"/>
        <v>6168838.5</v>
      </c>
      <c r="W3758" s="14" t="str">
        <f t="shared" ca="1" si="766"/>
        <v>POINT(712738.18 6168838.5)</v>
      </c>
      <c r="X3758" s="14" t="str">
        <f>IFERROR(INDEX(BygningOmraade!B:B,MATCH(A3758,BygningOmraade!A:A,0)),"")</f>
        <v/>
      </c>
    </row>
    <row r="3759" spans="1:24" s="14" customFormat="1" x14ac:dyDescent="0.25">
      <c r="A3759" s="14">
        <f t="shared" si="754"/>
        <v>3759</v>
      </c>
      <c r="B3759" s="14" t="str">
        <f t="shared" ca="1" si="755"/>
        <v>de1edd08-1da5-4f5b-90dc-7c0f40f91971</v>
      </c>
      <c r="C3759" s="14" t="str">
        <f t="shared" ca="1" si="756"/>
        <v>0a3f507e-18aa-32b8-e044-0003ba298018</v>
      </c>
      <c r="D3759" s="14">
        <f t="shared" ca="1" si="757"/>
        <v>994549</v>
      </c>
      <c r="E3759" s="1">
        <f t="shared" ca="1" si="758"/>
        <v>130</v>
      </c>
      <c r="F3759" s="1">
        <f t="shared" ca="1" si="759"/>
        <v>123</v>
      </c>
      <c r="G3759" s="1">
        <f t="shared" ca="1" si="760"/>
        <v>2004</v>
      </c>
      <c r="H3759" s="1" t="str">
        <f ca="1">IFERROR(INDEX(Varmeinstallation!B:B,MATCH(INDIRECT($A$1&amp;"L"&amp;A3759)*1,Varmeinstallation!A:A,0)),"Ingen varmeinstallationer")</f>
        <v>Fjernvarme/blokvarme (radiatorsystemer eller varmluftanlæg)</v>
      </c>
      <c r="I3759" s="1" t="str">
        <f ca="1">IFERROR(INDEX(Opvarmningsmiddel!B:B,MATCH(INDIRECT($A$1&amp;"M"&amp;A3759)*1,Opvarmningsmiddel!A:A,0)),"")</f>
        <v/>
      </c>
      <c r="J3759" s="1">
        <f t="shared" ca="1" si="761"/>
        <v>2</v>
      </c>
      <c r="K3759" s="1" t="str">
        <f ca="1">IFERROR(INDEX(Relationstabel!$C$3:$K$10,MATCH(VALUE(INDIRECT($A$1&amp;"L"&amp;A3759)),Relationstabel!$A$3:$A$10,0),MATCH(IFERROR(VALUE(INDIRECT($A$1&amp;"M"&amp;A3759)),0),Relationstabel!$C$1:$K$1,0)),"Ingen varmeinstallationer")</f>
        <v>Fjernvarme/ Blokvarme</v>
      </c>
      <c r="L3759" s="1" t="str">
        <f ca="1">INDEX(Anvendelseskode!B:B,MATCH($E3759,Anvendelseskode!$A:$A,0))</f>
        <v>Række-, kæde-, dobbelthus (lodret adskillelse mellem enhederne)</v>
      </c>
      <c r="M3759" s="1" t="str">
        <f ca="1">INDEX(Anvendelseskode!C:C,MATCH($E3759,Anvendelseskode!$A:$A,0))</f>
        <v>Række-, kæde og dobbelthuse</v>
      </c>
      <c r="N3759" s="1" t="str">
        <f ca="1">INDEX(Anvendelseskode!D:D,MATCH($E3759,Anvendelseskode!$A:$A,0))</f>
        <v>Private husholdninger</v>
      </c>
      <c r="O3759" s="1" t="str">
        <f ca="1">IFERROR(INDEX(SBi!$2:$2,MATCH(G3759,SBi!$1:$1,1)),SBi!$K$2)</f>
        <v>1999-2006</v>
      </c>
      <c r="P3759" s="1">
        <f ca="1">IFERROR(INDEX(SBi!$C$3:$K$28,MATCH(E3759,SBi!$B$3:$B$28,0),MATCH(O3759,SBi!$C$2:$K$2,0)),0)</f>
        <v>81.5</v>
      </c>
      <c r="Q3759" s="19">
        <f t="shared" ca="1" si="762"/>
        <v>10.0245</v>
      </c>
      <c r="R3759" s="19" t="str">
        <f ca="1">IFERROR(INDEX(VpD!$2:$2,MATCH(G3759,VpD!$1:$1,1)),VpD!$I$2)</f>
        <v>&gt;1998</v>
      </c>
      <c r="S3759" s="1">
        <f ca="1">IFERROR(INDEX(VpD!$C$3:$I$27,MATCH(E3759,VpD!$B$3:$B$27,0),MATCH(R3759,VpD!$C$2:$I$2,0)),0)</f>
        <v>65</v>
      </c>
      <c r="T3759" s="19">
        <f t="shared" ca="1" si="763"/>
        <v>7.9950000000000001</v>
      </c>
      <c r="U3759" s="14" t="str">
        <f t="shared" ca="1" si="764"/>
        <v xml:space="preserve">711489.27 </v>
      </c>
      <c r="V3759" s="14" t="str">
        <f t="shared" ca="1" si="765"/>
        <v>6171725.64</v>
      </c>
      <c r="W3759" s="14" t="str">
        <f t="shared" ca="1" si="766"/>
        <v>POINT(711489.27 6171725.64)</v>
      </c>
      <c r="X3759" s="14" t="str">
        <f>IFERROR(INDEX(BygningOmraade!B:B,MATCH(A3759,BygningOmraade!A:A,0)),"")</f>
        <v/>
      </c>
    </row>
    <row r="3760" spans="1:24" s="14" customFormat="1" x14ac:dyDescent="0.25">
      <c r="A3760" s="14">
        <f t="shared" si="754"/>
        <v>3760</v>
      </c>
      <c r="B3760" s="14" t="str">
        <f t="shared" ca="1" si="755"/>
        <v>de31eace-c24f-4e07-97e9-0e4bbdf8fb33</v>
      </c>
      <c r="C3760" s="14" t="str">
        <f t="shared" ca="1" si="756"/>
        <v>0a3f507e-1ef7-32b8-e044-0003ba298018</v>
      </c>
      <c r="D3760" s="14">
        <f t="shared" ca="1" si="757"/>
        <v>995112</v>
      </c>
      <c r="E3760" s="1">
        <f t="shared" ca="1" si="758"/>
        <v>130</v>
      </c>
      <c r="F3760" s="1">
        <f t="shared" ca="1" si="759"/>
        <v>107</v>
      </c>
      <c r="G3760" s="1">
        <f t="shared" ca="1" si="760"/>
        <v>1969</v>
      </c>
      <c r="H3760" s="1" t="str">
        <f ca="1">IFERROR(INDEX(Varmeinstallation!B:B,MATCH(INDIRECT($A$1&amp;"L"&amp;A3760)*1,Varmeinstallation!A:A,0)),"Ingen varmeinstallationer")</f>
        <v>Fjernvarme/blokvarme (radiatorsystemer eller varmluftanlæg)</v>
      </c>
      <c r="I3760" s="1" t="str">
        <f ca="1">IFERROR(INDEX(Opvarmningsmiddel!B:B,MATCH(INDIRECT($A$1&amp;"M"&amp;A3760)*1,Opvarmningsmiddel!A:A,0)),"")</f>
        <v/>
      </c>
      <c r="J3760" s="1">
        <f t="shared" ca="1" si="761"/>
        <v>0</v>
      </c>
      <c r="K3760" s="1" t="str">
        <f ca="1">IFERROR(INDEX(Relationstabel!$C$3:$K$10,MATCH(VALUE(INDIRECT($A$1&amp;"L"&amp;A3760)),Relationstabel!$A$3:$A$10,0),MATCH(IFERROR(VALUE(INDIRECT($A$1&amp;"M"&amp;A3760)),0),Relationstabel!$C$1:$K$1,0)),"Ingen varmeinstallationer")</f>
        <v>Fjernvarme/ Blokvarme</v>
      </c>
      <c r="L3760" s="1" t="str">
        <f ca="1">INDEX(Anvendelseskode!B:B,MATCH($E3760,Anvendelseskode!$A:$A,0))</f>
        <v>Række-, kæde-, dobbelthus (lodret adskillelse mellem enhederne)</v>
      </c>
      <c r="M3760" s="1" t="str">
        <f ca="1">INDEX(Anvendelseskode!C:C,MATCH($E3760,Anvendelseskode!$A:$A,0))</f>
        <v>Række-, kæde og dobbelthuse</v>
      </c>
      <c r="N3760" s="1" t="str">
        <f ca="1">INDEX(Anvendelseskode!D:D,MATCH($E3760,Anvendelseskode!$A:$A,0))</f>
        <v>Private husholdninger</v>
      </c>
      <c r="O3760" s="1" t="str">
        <f ca="1">IFERROR(INDEX(SBi!$2:$2,MATCH(G3760,SBi!$1:$1,1)),SBi!$K$2)</f>
        <v>1961-1972</v>
      </c>
      <c r="P3760" s="1">
        <f ca="1">IFERROR(INDEX(SBi!$C$3:$K$28,MATCH(E3760,SBi!$B$3:$B$28,0),MATCH(O3760,SBi!$C$2:$K$2,0)),0)</f>
        <v>119.9</v>
      </c>
      <c r="Q3760" s="19">
        <f t="shared" ca="1" si="762"/>
        <v>12.829300000000002</v>
      </c>
      <c r="R3760" s="19" t="str">
        <f ca="1">IFERROR(INDEX(VpD!$2:$2,MATCH(G3760,VpD!$1:$1,1)),VpD!$I$2)</f>
        <v>1961-1972</v>
      </c>
      <c r="S3760" s="1">
        <f ca="1">IFERROR(INDEX(VpD!$C$3:$I$27,MATCH(E3760,VpD!$B$3:$B$27,0),MATCH(R3760,VpD!$C$2:$I$2,0)),0)</f>
        <v>120</v>
      </c>
      <c r="T3760" s="19">
        <f t="shared" ca="1" si="763"/>
        <v>12.84</v>
      </c>
      <c r="U3760" s="14" t="str">
        <f t="shared" ca="1" si="764"/>
        <v xml:space="preserve">711675.16 </v>
      </c>
      <c r="V3760" s="14" t="str">
        <f t="shared" ca="1" si="765"/>
        <v>6172237.27</v>
      </c>
      <c r="W3760" s="14" t="str">
        <f t="shared" ca="1" si="766"/>
        <v>POINT(711675.16 6172237.27)</v>
      </c>
      <c r="X3760" s="14" t="str">
        <f>IFERROR(INDEX(BygningOmraade!B:B,MATCH(A3760,BygningOmraade!A:A,0)),"")</f>
        <v/>
      </c>
    </row>
    <row r="3761" spans="1:24" s="14" customFormat="1" x14ac:dyDescent="0.25">
      <c r="A3761" s="14">
        <f t="shared" si="754"/>
        <v>3761</v>
      </c>
      <c r="B3761" s="14" t="str">
        <f t="shared" ca="1" si="755"/>
        <v>de3ec6c3-ace4-4548-a292-71f02a3cd9cf</v>
      </c>
      <c r="C3761" s="14" t="str">
        <f t="shared" ca="1" si="756"/>
        <v>0a3f507e-1bad-32b8-e044-0003ba298018</v>
      </c>
      <c r="D3761" s="14">
        <f t="shared" ca="1" si="757"/>
        <v>997612</v>
      </c>
      <c r="E3761" s="1">
        <f t="shared" ca="1" si="758"/>
        <v>130</v>
      </c>
      <c r="F3761" s="1">
        <f t="shared" ca="1" si="759"/>
        <v>91</v>
      </c>
      <c r="G3761" s="1">
        <f t="shared" ca="1" si="760"/>
        <v>1965</v>
      </c>
      <c r="H3761" s="1" t="str">
        <f ca="1">IFERROR(INDEX(Varmeinstallation!B:B,MATCH(INDIRECT($A$1&amp;"L"&amp;A3761)*1,Varmeinstallation!A:A,0)),"Ingen varmeinstallationer")</f>
        <v>Centralvarme fra eget anlæg, et-kammer fyr</v>
      </c>
      <c r="I3761" s="1" t="str">
        <f ca="1">IFERROR(INDEX(Opvarmningsmiddel!B:B,MATCH(INDIRECT($A$1&amp;"M"&amp;A3761)*1,Opvarmningsmiddel!A:A,0)),"")</f>
        <v>Naturgas</v>
      </c>
      <c r="J3761" s="1">
        <f t="shared" ca="1" si="761"/>
        <v>2</v>
      </c>
      <c r="K3761" s="1" t="str">
        <f ca="1">IFERROR(INDEX(Relationstabel!$C$3:$K$10,MATCH(VALUE(INDIRECT($A$1&amp;"L"&amp;A3761)),Relationstabel!$A$3:$A$10,0),MATCH(IFERROR(VALUE(INDIRECT($A$1&amp;"M"&amp;A3761)),0),Relationstabel!$C$1:$K$1,0)),"Ingen varmeinstallationer")</f>
        <v>Naturgas</v>
      </c>
      <c r="L3761" s="1" t="str">
        <f ca="1">INDEX(Anvendelseskode!B:B,MATCH($E3761,Anvendelseskode!$A:$A,0))</f>
        <v>Række-, kæde-, dobbelthus (lodret adskillelse mellem enhederne)</v>
      </c>
      <c r="M3761" s="1" t="str">
        <f ca="1">INDEX(Anvendelseskode!C:C,MATCH($E3761,Anvendelseskode!$A:$A,0))</f>
        <v>Række-, kæde og dobbelthuse</v>
      </c>
      <c r="N3761" s="1" t="str">
        <f ca="1">INDEX(Anvendelseskode!D:D,MATCH($E3761,Anvendelseskode!$A:$A,0))</f>
        <v>Private husholdninger</v>
      </c>
      <c r="O3761" s="1" t="str">
        <f ca="1">IFERROR(INDEX(SBi!$2:$2,MATCH(G3761,SBi!$1:$1,1)),SBi!$K$2)</f>
        <v>1961-1972</v>
      </c>
      <c r="P3761" s="1">
        <f ca="1">IFERROR(INDEX(SBi!$C$3:$K$28,MATCH(E3761,SBi!$B$3:$B$28,0),MATCH(O3761,SBi!$C$2:$K$2,0)),0)</f>
        <v>119.9</v>
      </c>
      <c r="Q3761" s="19">
        <f t="shared" ca="1" si="762"/>
        <v>10.9109</v>
      </c>
      <c r="R3761" s="19" t="str">
        <f ca="1">IFERROR(INDEX(VpD!$2:$2,MATCH(G3761,VpD!$1:$1,1)),VpD!$I$2)</f>
        <v>1961-1972</v>
      </c>
      <c r="S3761" s="1">
        <f ca="1">IFERROR(INDEX(VpD!$C$3:$I$27,MATCH(E3761,VpD!$B$3:$B$27,0),MATCH(R3761,VpD!$C$2:$I$2,0)),0)</f>
        <v>120</v>
      </c>
      <c r="T3761" s="19">
        <f t="shared" ca="1" si="763"/>
        <v>10.92</v>
      </c>
      <c r="U3761" s="14" t="str">
        <f t="shared" ca="1" si="764"/>
        <v xml:space="preserve">713790.73 </v>
      </c>
      <c r="V3761" s="14" t="str">
        <f t="shared" ca="1" si="765"/>
        <v>6169213.18</v>
      </c>
      <c r="W3761" s="14" t="str">
        <f t="shared" ca="1" si="766"/>
        <v>POINT(713790.73 6169213.18)</v>
      </c>
      <c r="X3761" s="14" t="str">
        <f>IFERROR(INDEX(BygningOmraade!B:B,MATCH(A3761,BygningOmraade!A:A,0)),"")</f>
        <v/>
      </c>
    </row>
    <row r="3762" spans="1:24" s="14" customFormat="1" x14ac:dyDescent="0.25">
      <c r="A3762" s="14">
        <f t="shared" si="754"/>
        <v>3762</v>
      </c>
      <c r="B3762" s="14" t="str">
        <f t="shared" ca="1" si="755"/>
        <v>de46314e-004f-4212-8ed8-a5b439c4331d</v>
      </c>
      <c r="C3762" s="14" t="str">
        <f t="shared" ca="1" si="756"/>
        <v>a1112380-93c2-449b-812e-9223cc13f4df</v>
      </c>
      <c r="D3762" s="14">
        <f t="shared" ca="1" si="757"/>
        <v>100043045</v>
      </c>
      <c r="E3762" s="1">
        <f t="shared" ca="1" si="758"/>
        <v>140</v>
      </c>
      <c r="F3762" s="1">
        <f t="shared" ca="1" si="759"/>
        <v>5264</v>
      </c>
      <c r="G3762" s="1">
        <f t="shared" ca="1" si="760"/>
        <v>2013</v>
      </c>
      <c r="H3762" s="1" t="str">
        <f ca="1">IFERROR(INDEX(Varmeinstallation!B:B,MATCH(INDIRECT($A$1&amp;"L"&amp;A3762)*1,Varmeinstallation!A:A,0)),"Ingen varmeinstallationer")</f>
        <v>Fjernvarme/blokvarme (radiatorsystemer eller varmluftanlæg)</v>
      </c>
      <c r="I3762" s="1" t="str">
        <f ca="1">IFERROR(INDEX(Opvarmningsmiddel!B:B,MATCH(INDIRECT($A$1&amp;"M"&amp;A3762)*1,Opvarmningsmiddel!A:A,0)),"")</f>
        <v/>
      </c>
      <c r="J3762" s="1">
        <f t="shared" ca="1" si="761"/>
        <v>90</v>
      </c>
      <c r="K3762" s="1" t="str">
        <f ca="1">IFERROR(INDEX(Relationstabel!$C$3:$K$10,MATCH(VALUE(INDIRECT($A$1&amp;"L"&amp;A3762)),Relationstabel!$A$3:$A$10,0),MATCH(IFERROR(VALUE(INDIRECT($A$1&amp;"M"&amp;A3762)),0),Relationstabel!$C$1:$K$1,0)),"Ingen varmeinstallationer")</f>
        <v>Fjernvarme/ Blokvarme</v>
      </c>
      <c r="L3762" s="1" t="str">
        <f ca="1">INDEX(Anvendelseskode!B:B,MATCH($E3762,Anvendelseskode!$A:$A,0))</f>
        <v>Etageboligbebyggelse</v>
      </c>
      <c r="M3762" s="1" t="str">
        <f ca="1">INDEX(Anvendelseskode!C:C,MATCH($E3762,Anvendelseskode!$A:$A,0))</f>
        <v>Etageboligbebyggelse</v>
      </c>
      <c r="N3762" s="1" t="str">
        <f ca="1">INDEX(Anvendelseskode!D:D,MATCH($E3762,Anvendelseskode!$A:$A,0))</f>
        <v>Private husholdninger</v>
      </c>
      <c r="O3762" s="1" t="str">
        <f ca="1">IFERROR(INDEX(SBi!$2:$2,MATCH(G3762,SBi!$1:$1,1)),SBi!$K$2)</f>
        <v>Efter 2006</v>
      </c>
      <c r="P3762" s="1">
        <f ca="1">IFERROR(INDEX(SBi!$C$3:$K$28,MATCH(E3762,SBi!$B$3:$B$28,0),MATCH(O3762,SBi!$C$2:$K$2,0)),0)</f>
        <v>60.7</v>
      </c>
      <c r="Q3762" s="19">
        <f t="shared" ca="1" si="762"/>
        <v>319.52479999999997</v>
      </c>
      <c r="R3762" s="19" t="str">
        <f ca="1">IFERROR(INDEX(VpD!$2:$2,MATCH(G3762,VpD!$1:$1,1)),VpD!$I$2)</f>
        <v>&gt;1998</v>
      </c>
      <c r="S3762" s="1">
        <f ca="1">IFERROR(INDEX(VpD!$C$3:$I$27,MATCH(E3762,VpD!$B$3:$B$27,0),MATCH(R3762,VpD!$C$2:$I$2,0)),0)</f>
        <v>64</v>
      </c>
      <c r="T3762" s="19">
        <f t="shared" ca="1" si="763"/>
        <v>336.89600000000002</v>
      </c>
      <c r="U3762" s="14" t="str">
        <f t="shared" ca="1" si="764"/>
        <v xml:space="preserve">712620.49 </v>
      </c>
      <c r="V3762" s="14" t="str">
        <f t="shared" ca="1" si="765"/>
        <v>6169446.69</v>
      </c>
      <c r="W3762" s="14" t="str">
        <f t="shared" ca="1" si="766"/>
        <v>POINT(712620.49 6169446.69)</v>
      </c>
      <c r="X3762" s="14" t="str">
        <f>IFERROR(INDEX(BygningOmraade!B:B,MATCH(A3762,BygningOmraade!A:A,0)),"")</f>
        <v/>
      </c>
    </row>
    <row r="3763" spans="1:24" s="14" customFormat="1" x14ac:dyDescent="0.25">
      <c r="A3763" s="14">
        <f t="shared" si="754"/>
        <v>3763</v>
      </c>
      <c r="B3763" s="14" t="str">
        <f t="shared" ca="1" si="755"/>
        <v>de56a7be-edb7-4191-bc36-e325631b2aff</v>
      </c>
      <c r="C3763" s="14" t="str">
        <f t="shared" ca="1" si="756"/>
        <v>0a3f507e-18e9-32b8-e044-0003ba298018</v>
      </c>
      <c r="D3763" s="14">
        <f t="shared" ca="1" si="757"/>
        <v>994304</v>
      </c>
      <c r="E3763" s="1">
        <f t="shared" ca="1" si="758"/>
        <v>130</v>
      </c>
      <c r="F3763" s="1">
        <f t="shared" ca="1" si="759"/>
        <v>148</v>
      </c>
      <c r="G3763" s="1">
        <f t="shared" ca="1" si="760"/>
        <v>1983</v>
      </c>
      <c r="H3763" s="1" t="str">
        <f ca="1">IFERROR(INDEX(Varmeinstallation!B:B,MATCH(INDIRECT($A$1&amp;"L"&amp;A3763)*1,Varmeinstallation!A:A,0)),"Ingen varmeinstallationer")</f>
        <v>Fjernvarme/blokvarme (radiatorsystemer eller varmluftanlæg)</v>
      </c>
      <c r="I3763" s="1" t="str">
        <f ca="1">IFERROR(INDEX(Opvarmningsmiddel!B:B,MATCH(INDIRECT($A$1&amp;"M"&amp;A3763)*1,Opvarmningsmiddel!A:A,0)),"")</f>
        <v/>
      </c>
      <c r="J3763" s="1">
        <f t="shared" ca="1" si="761"/>
        <v>0</v>
      </c>
      <c r="K3763" s="1" t="str">
        <f ca="1">IFERROR(INDEX(Relationstabel!$C$3:$K$10,MATCH(VALUE(INDIRECT($A$1&amp;"L"&amp;A3763)),Relationstabel!$A$3:$A$10,0),MATCH(IFERROR(VALUE(INDIRECT($A$1&amp;"M"&amp;A3763)),0),Relationstabel!$C$1:$K$1,0)),"Ingen varmeinstallationer")</f>
        <v>Fjernvarme/ Blokvarme</v>
      </c>
      <c r="L3763" s="1" t="str">
        <f ca="1">INDEX(Anvendelseskode!B:B,MATCH($E3763,Anvendelseskode!$A:$A,0))</f>
        <v>Række-, kæde-, dobbelthus (lodret adskillelse mellem enhederne)</v>
      </c>
      <c r="M3763" s="1" t="str">
        <f ca="1">INDEX(Anvendelseskode!C:C,MATCH($E3763,Anvendelseskode!$A:$A,0))</f>
        <v>Række-, kæde og dobbelthuse</v>
      </c>
      <c r="N3763" s="1" t="str">
        <f ca="1">INDEX(Anvendelseskode!D:D,MATCH($E3763,Anvendelseskode!$A:$A,0))</f>
        <v>Private husholdninger</v>
      </c>
      <c r="O3763" s="1" t="str">
        <f ca="1">IFERROR(INDEX(SBi!$2:$2,MATCH(G3763,SBi!$1:$1,1)),SBi!$K$2)</f>
        <v>1979-1998</v>
      </c>
      <c r="P3763" s="1">
        <f ca="1">IFERROR(INDEX(SBi!$C$3:$K$28,MATCH(E3763,SBi!$B$3:$B$28,0),MATCH(O3763,SBi!$C$2:$K$2,0)),0)</f>
        <v>96.8</v>
      </c>
      <c r="Q3763" s="19">
        <f t="shared" ca="1" si="762"/>
        <v>14.3264</v>
      </c>
      <c r="R3763" s="19" t="str">
        <f ca="1">IFERROR(INDEX(VpD!$2:$2,MATCH(G3763,VpD!$1:$1,1)),VpD!$I$2)</f>
        <v>1979-1998</v>
      </c>
      <c r="S3763" s="1">
        <f ca="1">IFERROR(INDEX(VpD!$C$3:$I$27,MATCH(E3763,VpD!$B$3:$B$27,0),MATCH(R3763,VpD!$C$2:$I$2,0)),0)</f>
        <v>74</v>
      </c>
      <c r="T3763" s="19">
        <f t="shared" ca="1" si="763"/>
        <v>10.952</v>
      </c>
      <c r="U3763" s="14" t="str">
        <f t="shared" ca="1" si="764"/>
        <v xml:space="preserve">711299.53 </v>
      </c>
      <c r="V3763" s="14" t="str">
        <f t="shared" ca="1" si="765"/>
        <v>6171872.04</v>
      </c>
      <c r="W3763" s="14" t="str">
        <f t="shared" ca="1" si="766"/>
        <v>POINT(711299.53 6171872.04)</v>
      </c>
      <c r="X3763" s="14" t="str">
        <f>IFERROR(INDEX(BygningOmraade!B:B,MATCH(A3763,BygningOmraade!A:A,0)),"")</f>
        <v/>
      </c>
    </row>
    <row r="3764" spans="1:24" s="14" customFormat="1" x14ac:dyDescent="0.25">
      <c r="A3764" s="14">
        <f t="shared" si="754"/>
        <v>3764</v>
      </c>
      <c r="B3764" s="14" t="str">
        <f t="shared" ca="1" si="755"/>
        <v>de5af79a-27ad-40bf-a7e0-88396ce0db36</v>
      </c>
      <c r="C3764" s="14" t="str">
        <f t="shared" ca="1" si="756"/>
        <v>0a3f507e-22b5-32b8-e044-0003ba298018</v>
      </c>
      <c r="D3764" s="14">
        <f t="shared" ca="1" si="757"/>
        <v>995426</v>
      </c>
      <c r="E3764" s="1">
        <f t="shared" ca="1" si="758"/>
        <v>130</v>
      </c>
      <c r="F3764" s="1">
        <f t="shared" ca="1" si="759"/>
        <v>107</v>
      </c>
      <c r="G3764" s="1">
        <f t="shared" ca="1" si="760"/>
        <v>1970</v>
      </c>
      <c r="H3764" s="1" t="str">
        <f ca="1">IFERROR(INDEX(Varmeinstallation!B:B,MATCH(INDIRECT($A$1&amp;"L"&amp;A3764)*1,Varmeinstallation!A:A,0)),"Ingen varmeinstallationer")</f>
        <v>Fjernvarme/blokvarme (radiatorsystemer eller varmluftanlæg)</v>
      </c>
      <c r="I3764" s="1" t="str">
        <f ca="1">IFERROR(INDEX(Opvarmningsmiddel!B:B,MATCH(INDIRECT($A$1&amp;"M"&amp;A3764)*1,Opvarmningsmiddel!A:A,0)),"")</f>
        <v/>
      </c>
      <c r="J3764" s="1">
        <f t="shared" ca="1" si="761"/>
        <v>2</v>
      </c>
      <c r="K3764" s="1" t="str">
        <f ca="1">IFERROR(INDEX(Relationstabel!$C$3:$K$10,MATCH(VALUE(INDIRECT($A$1&amp;"L"&amp;A3764)),Relationstabel!$A$3:$A$10,0),MATCH(IFERROR(VALUE(INDIRECT($A$1&amp;"M"&amp;A3764)),0),Relationstabel!$C$1:$K$1,0)),"Ingen varmeinstallationer")</f>
        <v>Fjernvarme/ Blokvarme</v>
      </c>
      <c r="L3764" s="1" t="str">
        <f ca="1">INDEX(Anvendelseskode!B:B,MATCH($E3764,Anvendelseskode!$A:$A,0))</f>
        <v>Række-, kæde-, dobbelthus (lodret adskillelse mellem enhederne)</v>
      </c>
      <c r="M3764" s="1" t="str">
        <f ca="1">INDEX(Anvendelseskode!C:C,MATCH($E3764,Anvendelseskode!$A:$A,0))</f>
        <v>Række-, kæde og dobbelthuse</v>
      </c>
      <c r="N3764" s="1" t="str">
        <f ca="1">INDEX(Anvendelseskode!D:D,MATCH($E3764,Anvendelseskode!$A:$A,0))</f>
        <v>Private husholdninger</v>
      </c>
      <c r="O3764" s="1" t="str">
        <f ca="1">IFERROR(INDEX(SBi!$2:$2,MATCH(G3764,SBi!$1:$1,1)),SBi!$K$2)</f>
        <v>1961-1972</v>
      </c>
      <c r="P3764" s="1">
        <f ca="1">IFERROR(INDEX(SBi!$C$3:$K$28,MATCH(E3764,SBi!$B$3:$B$28,0),MATCH(O3764,SBi!$C$2:$K$2,0)),0)</f>
        <v>119.9</v>
      </c>
      <c r="Q3764" s="19">
        <f t="shared" ca="1" si="762"/>
        <v>12.829300000000002</v>
      </c>
      <c r="R3764" s="19" t="str">
        <f ca="1">IFERROR(INDEX(VpD!$2:$2,MATCH(G3764,VpD!$1:$1,1)),VpD!$I$2)</f>
        <v>1961-1972</v>
      </c>
      <c r="S3764" s="1">
        <f ca="1">IFERROR(INDEX(VpD!$C$3:$I$27,MATCH(E3764,VpD!$B$3:$B$27,0),MATCH(R3764,VpD!$C$2:$I$2,0)),0)</f>
        <v>120</v>
      </c>
      <c r="T3764" s="19">
        <f t="shared" ca="1" si="763"/>
        <v>12.84</v>
      </c>
      <c r="U3764" s="14" t="str">
        <f t="shared" ca="1" si="764"/>
        <v xml:space="preserve">711970.65 </v>
      </c>
      <c r="V3764" s="14" t="str">
        <f t="shared" ca="1" si="765"/>
        <v>6171933.29</v>
      </c>
      <c r="W3764" s="14" t="str">
        <f t="shared" ca="1" si="766"/>
        <v>POINT(711970.65 6171933.29)</v>
      </c>
      <c r="X3764" s="14" t="str">
        <f>IFERROR(INDEX(BygningOmraade!B:B,MATCH(A3764,BygningOmraade!A:A,0)),"")</f>
        <v/>
      </c>
    </row>
    <row r="3765" spans="1:24" s="14" customFormat="1" x14ac:dyDescent="0.25">
      <c r="A3765" s="14">
        <f t="shared" si="754"/>
        <v>3765</v>
      </c>
      <c r="B3765" s="14" t="str">
        <f t="shared" ca="1" si="755"/>
        <v>de83ac11-db6d-4040-b84f-146ae935033a</v>
      </c>
      <c r="C3765" s="14" t="str">
        <f t="shared" ca="1" si="756"/>
        <v>0a3f507e-2356-32b8-e044-0003ba298018</v>
      </c>
      <c r="D3765" s="14">
        <f t="shared" ca="1" si="757"/>
        <v>995447</v>
      </c>
      <c r="E3765" s="1">
        <f t="shared" ca="1" si="758"/>
        <v>320</v>
      </c>
      <c r="F3765" s="1">
        <f t="shared" ca="1" si="759"/>
        <v>84</v>
      </c>
      <c r="G3765" s="1">
        <f t="shared" ca="1" si="760"/>
        <v>2009</v>
      </c>
      <c r="H3765" s="1" t="str">
        <f ca="1">IFERROR(INDEX(Varmeinstallation!B:B,MATCH(INDIRECT($A$1&amp;"L"&amp;A3765)*1,Varmeinstallation!A:A,0)),"Ingen varmeinstallationer")</f>
        <v>Varmepumpe</v>
      </c>
      <c r="I3765" s="1" t="str">
        <f ca="1">IFERROR(INDEX(Opvarmningsmiddel!B:B,MATCH(INDIRECT($A$1&amp;"M"&amp;A3765)*1,Opvarmningsmiddel!A:A,0)),"")</f>
        <v>Elektricitet</v>
      </c>
      <c r="J3765" s="1">
        <f t="shared" ca="1" si="761"/>
        <v>90</v>
      </c>
      <c r="K3765" s="1" t="str">
        <f ca="1">IFERROR(INDEX(Relationstabel!$C$3:$K$10,MATCH(VALUE(INDIRECT($A$1&amp;"L"&amp;A3765)),Relationstabel!$A$3:$A$10,0),MATCH(IFERROR(VALUE(INDIRECT($A$1&amp;"M"&amp;A3765)),0),Relationstabel!$C$1:$K$1,0)),"Ingen varmeinstallationer")</f>
        <v>Varmepumpe</v>
      </c>
      <c r="L3765" s="1" t="str">
        <f ca="1">INDEX(Anvendelseskode!B:B,MATCH($E3765,Anvendelseskode!$A:$A,0))</f>
        <v>Bygning til kontor, handel, lager herunder offentlig administration</v>
      </c>
      <c r="M3765" s="1" t="str">
        <f ca="1">INDEX(Anvendelseskode!C:C,MATCH($E3765,Anvendelseskode!$A:$A,0))</f>
        <v>Kontor, handel, lager, off. adm.</v>
      </c>
      <c r="N3765" s="1" t="str">
        <f ca="1">INDEX(Anvendelseskode!D:D,MATCH($E3765,Anvendelseskode!$A:$A,0))</f>
        <v>Handel og servicevirksomheder</v>
      </c>
      <c r="O3765" s="1" t="str">
        <f ca="1">IFERROR(INDEX(SBi!$2:$2,MATCH(G3765,SBi!$1:$1,1)),SBi!$K$2)</f>
        <v>Efter 2006</v>
      </c>
      <c r="P3765" s="1">
        <f ca="1">IFERROR(INDEX(SBi!$C$3:$K$28,MATCH(E3765,SBi!$B$3:$B$28,0),MATCH(O3765,SBi!$C$2:$K$2,0)),0)</f>
        <v>82.8</v>
      </c>
      <c r="Q3765" s="19">
        <f t="shared" ca="1" si="762"/>
        <v>6.9551999999999996</v>
      </c>
      <c r="R3765" s="19" t="str">
        <f ca="1">IFERROR(INDEX(VpD!$2:$2,MATCH(G3765,VpD!$1:$1,1)),VpD!$I$2)</f>
        <v>&gt;1998</v>
      </c>
      <c r="S3765" s="1">
        <f ca="1">IFERROR(INDEX(VpD!$C$3:$I$27,MATCH(E3765,VpD!$B$3:$B$27,0),MATCH(R3765,VpD!$C$2:$I$2,0)),0)</f>
        <v>77</v>
      </c>
      <c r="T3765" s="19">
        <f t="shared" ca="1" si="763"/>
        <v>6.468</v>
      </c>
      <c r="U3765" s="14" t="str">
        <f t="shared" ca="1" si="764"/>
        <v xml:space="preserve">712367.9 </v>
      </c>
      <c r="V3765" s="14" t="str">
        <f t="shared" ca="1" si="765"/>
        <v>6170567.98</v>
      </c>
      <c r="W3765" s="14" t="str">
        <f t="shared" ca="1" si="766"/>
        <v>POINT(712367.9 6170567.98)</v>
      </c>
      <c r="X3765" s="14" t="str">
        <f>IFERROR(INDEX(BygningOmraade!B:B,MATCH(A3765,BygningOmraade!A:A,0)),"")</f>
        <v/>
      </c>
    </row>
    <row r="3766" spans="1:24" s="14" customFormat="1" x14ac:dyDescent="0.25">
      <c r="A3766" s="14">
        <f t="shared" si="754"/>
        <v>3766</v>
      </c>
      <c r="B3766" s="14" t="str">
        <f t="shared" ca="1" si="755"/>
        <v>de93ccd7-0343-407f-b3bc-9497cd0dd4a9</v>
      </c>
      <c r="C3766" s="14" t="str">
        <f t="shared" ca="1" si="756"/>
        <v>0a3f507e-182a-32b8-e044-0003ba298018</v>
      </c>
      <c r="D3766" s="14">
        <f t="shared" ca="1" si="757"/>
        <v>995950</v>
      </c>
      <c r="E3766" s="1">
        <f t="shared" ca="1" si="758"/>
        <v>120</v>
      </c>
      <c r="F3766" s="1">
        <f t="shared" ca="1" si="759"/>
        <v>160</v>
      </c>
      <c r="G3766" s="1">
        <f t="shared" ca="1" si="760"/>
        <v>2015</v>
      </c>
      <c r="H3766" s="1" t="str">
        <f ca="1">IFERROR(INDEX(Varmeinstallation!B:B,MATCH(INDIRECT($A$1&amp;"L"&amp;A3766)*1,Varmeinstallation!A:A,0)),"Ingen varmeinstallationer")</f>
        <v>Varmepumpe</v>
      </c>
      <c r="I3766" s="1" t="str">
        <f ca="1">IFERROR(INDEX(Opvarmningsmiddel!B:B,MATCH(INDIRECT($A$1&amp;"M"&amp;A3766)*1,Opvarmningsmiddel!A:A,0)),"")</f>
        <v>Elektricitet</v>
      </c>
      <c r="J3766" s="1">
        <f t="shared" ca="1" si="761"/>
        <v>0</v>
      </c>
      <c r="K3766" s="1" t="str">
        <f ca="1">IFERROR(INDEX(Relationstabel!$C$3:$K$10,MATCH(VALUE(INDIRECT($A$1&amp;"L"&amp;A3766)),Relationstabel!$A$3:$A$10,0),MATCH(IFERROR(VALUE(INDIRECT($A$1&amp;"M"&amp;A3766)),0),Relationstabel!$C$1:$K$1,0)),"Ingen varmeinstallationer")</f>
        <v>Varmepumpe</v>
      </c>
      <c r="L3766" s="1" t="str">
        <f ca="1">INDEX(Anvendelseskode!B:B,MATCH($E3766,Anvendelseskode!$A:$A,0))</f>
        <v>Fritliggende enfamilieshus (parcelhus)</v>
      </c>
      <c r="M3766" s="1" t="str">
        <f ca="1">INDEX(Anvendelseskode!C:C,MATCH($E3766,Anvendelseskode!$A:$A,0))</f>
        <v>Parcelhuse</v>
      </c>
      <c r="N3766" s="1" t="str">
        <f ca="1">INDEX(Anvendelseskode!D:D,MATCH($E3766,Anvendelseskode!$A:$A,0))</f>
        <v>Private husholdninger</v>
      </c>
      <c r="O3766" s="1" t="str">
        <f ca="1">IFERROR(INDEX(SBi!$2:$2,MATCH(G3766,SBi!$1:$1,1)),SBi!$K$2)</f>
        <v>Efter 2006</v>
      </c>
      <c r="P3766" s="1">
        <f ca="1">IFERROR(INDEX(SBi!$C$3:$K$28,MATCH(E3766,SBi!$B$3:$B$28,0),MATCH(O3766,SBi!$C$2:$K$2,0)),0)</f>
        <v>67.3</v>
      </c>
      <c r="Q3766" s="19">
        <f t="shared" ca="1" si="762"/>
        <v>10.768000000000001</v>
      </c>
      <c r="R3766" s="19" t="str">
        <f ca="1">IFERROR(INDEX(VpD!$2:$2,MATCH(G3766,VpD!$1:$1,1)),VpD!$I$2)</f>
        <v>&gt;1998</v>
      </c>
      <c r="S3766" s="1">
        <f ca="1">IFERROR(INDEX(VpD!$C$3:$I$27,MATCH(E3766,VpD!$B$3:$B$27,0),MATCH(R3766,VpD!$C$2:$I$2,0)),0)</f>
        <v>72</v>
      </c>
      <c r="T3766" s="19">
        <f t="shared" ca="1" si="763"/>
        <v>11.52</v>
      </c>
      <c r="U3766" s="14" t="str">
        <f t="shared" ca="1" si="764"/>
        <v xml:space="preserve">712772.26 </v>
      </c>
      <c r="V3766" s="14" t="str">
        <f t="shared" ca="1" si="765"/>
        <v>6170300.45</v>
      </c>
      <c r="W3766" s="14" t="str">
        <f t="shared" ca="1" si="766"/>
        <v>POINT(712772.26 6170300.45)</v>
      </c>
      <c r="X3766" s="14" t="str">
        <f>IFERROR(INDEX(BygningOmraade!B:B,MATCH(A3766,BygningOmraade!A:A,0)),"")</f>
        <v/>
      </c>
    </row>
    <row r="3767" spans="1:24" s="14" customFormat="1" x14ac:dyDescent="0.25">
      <c r="A3767" s="14">
        <f t="shared" si="754"/>
        <v>3767</v>
      </c>
      <c r="B3767" s="14" t="str">
        <f t="shared" ca="1" si="755"/>
        <v>ded21f5c-e765-4096-a275-2249da8e6d93</v>
      </c>
      <c r="C3767" s="14" t="str">
        <f t="shared" ca="1" si="756"/>
        <v>0a3f507e-1d00-32b8-e044-0003ba298018</v>
      </c>
      <c r="D3767" s="14">
        <f t="shared" ca="1" si="757"/>
        <v>993708</v>
      </c>
      <c r="E3767" s="1">
        <f t="shared" ca="1" si="758"/>
        <v>120</v>
      </c>
      <c r="F3767" s="1">
        <f t="shared" ca="1" si="759"/>
        <v>134</v>
      </c>
      <c r="G3767" s="1">
        <f t="shared" ca="1" si="760"/>
        <v>1987</v>
      </c>
      <c r="H3767" s="1" t="str">
        <f ca="1">IFERROR(INDEX(Varmeinstallation!B:B,MATCH(INDIRECT($A$1&amp;"L"&amp;A3767)*1,Varmeinstallation!A:A,0)),"Ingen varmeinstallationer")</f>
        <v>Centralvarme fra eget anlæg, et-kammer fyr</v>
      </c>
      <c r="I3767" s="1" t="str">
        <f ca="1">IFERROR(INDEX(Opvarmningsmiddel!B:B,MATCH(INDIRECT($A$1&amp;"M"&amp;A3767)*1,Opvarmningsmiddel!A:A,0)),"")</f>
        <v>Naturgas</v>
      </c>
      <c r="J3767" s="1">
        <f t="shared" ca="1" si="761"/>
        <v>0</v>
      </c>
      <c r="K3767" s="1" t="str">
        <f ca="1">IFERROR(INDEX(Relationstabel!$C$3:$K$10,MATCH(VALUE(INDIRECT($A$1&amp;"L"&amp;A3767)),Relationstabel!$A$3:$A$10,0),MATCH(IFERROR(VALUE(INDIRECT($A$1&amp;"M"&amp;A3767)),0),Relationstabel!$C$1:$K$1,0)),"Ingen varmeinstallationer")</f>
        <v>Naturgas</v>
      </c>
      <c r="L3767" s="1" t="str">
        <f ca="1">INDEX(Anvendelseskode!B:B,MATCH($E3767,Anvendelseskode!$A:$A,0))</f>
        <v>Fritliggende enfamilieshus (parcelhus)</v>
      </c>
      <c r="M3767" s="1" t="str">
        <f ca="1">INDEX(Anvendelseskode!C:C,MATCH($E3767,Anvendelseskode!$A:$A,0))</f>
        <v>Parcelhuse</v>
      </c>
      <c r="N3767" s="1" t="str">
        <f ca="1">INDEX(Anvendelseskode!D:D,MATCH($E3767,Anvendelseskode!$A:$A,0))</f>
        <v>Private husholdninger</v>
      </c>
      <c r="O3767" s="1" t="str">
        <f ca="1">IFERROR(INDEX(SBi!$2:$2,MATCH(G3767,SBi!$1:$1,1)),SBi!$K$2)</f>
        <v>1979-1998</v>
      </c>
      <c r="P3767" s="1">
        <f ca="1">IFERROR(INDEX(SBi!$C$3:$K$28,MATCH(E3767,SBi!$B$3:$B$28,0),MATCH(O3767,SBi!$C$2:$K$2,0)),0)</f>
        <v>105.4</v>
      </c>
      <c r="Q3767" s="19">
        <f t="shared" ca="1" si="762"/>
        <v>14.1236</v>
      </c>
      <c r="R3767" s="19" t="str">
        <f ca="1">IFERROR(INDEX(VpD!$2:$2,MATCH(G3767,VpD!$1:$1,1)),VpD!$I$2)</f>
        <v>1979-1998</v>
      </c>
      <c r="S3767" s="1">
        <f ca="1">IFERROR(INDEX(VpD!$C$3:$I$27,MATCH(E3767,VpD!$B$3:$B$27,0),MATCH(R3767,VpD!$C$2:$I$2,0)),0)</f>
        <v>90</v>
      </c>
      <c r="T3767" s="19">
        <f t="shared" ca="1" si="763"/>
        <v>12.06</v>
      </c>
      <c r="U3767" s="14" t="str">
        <f t="shared" ca="1" si="764"/>
        <v xml:space="preserve">710891.3 </v>
      </c>
      <c r="V3767" s="14" t="str">
        <f t="shared" ca="1" si="765"/>
        <v>6172054.77</v>
      </c>
      <c r="W3767" s="14" t="str">
        <f t="shared" ca="1" si="766"/>
        <v>POINT(710891.3 6172054.77)</v>
      </c>
      <c r="X3767" s="14" t="str">
        <f>IFERROR(INDEX(BygningOmraade!B:B,MATCH(A3767,BygningOmraade!A:A,0)),"")</f>
        <v/>
      </c>
    </row>
    <row r="3768" spans="1:24" s="14" customFormat="1" x14ac:dyDescent="0.25">
      <c r="A3768" s="14">
        <f t="shared" si="754"/>
        <v>3768</v>
      </c>
      <c r="B3768" s="14" t="str">
        <f t="shared" ca="1" si="755"/>
        <v>dee15f3c-7fb7-4b17-852c-66fca05b89a6</v>
      </c>
      <c r="C3768" s="14" t="str">
        <f t="shared" ca="1" si="756"/>
        <v>0a3f507e-18ef-32b8-e044-0003ba298018</v>
      </c>
      <c r="D3768" s="14">
        <f t="shared" ca="1" si="757"/>
        <v>994252</v>
      </c>
      <c r="E3768" s="1">
        <f t="shared" ca="1" si="758"/>
        <v>130</v>
      </c>
      <c r="F3768" s="1">
        <f t="shared" ca="1" si="759"/>
        <v>147</v>
      </c>
      <c r="G3768" s="1">
        <f t="shared" ca="1" si="760"/>
        <v>2018</v>
      </c>
      <c r="H3768" s="1" t="str">
        <f ca="1">IFERROR(INDEX(Varmeinstallation!B:B,MATCH(INDIRECT($A$1&amp;"L"&amp;A3768)*1,Varmeinstallation!A:A,0)),"Ingen varmeinstallationer")</f>
        <v>Fjernvarme/blokvarme (radiatorsystemer eller varmluftanlæg)</v>
      </c>
      <c r="I3768" s="1" t="str">
        <f ca="1">IFERROR(INDEX(Opvarmningsmiddel!B:B,MATCH(INDIRECT($A$1&amp;"M"&amp;A3768)*1,Opvarmningsmiddel!A:A,0)),"")</f>
        <v/>
      </c>
      <c r="J3768" s="1">
        <f t="shared" ca="1" si="761"/>
        <v>0</v>
      </c>
      <c r="K3768" s="1" t="str">
        <f ca="1">IFERROR(INDEX(Relationstabel!$C$3:$K$10,MATCH(VALUE(INDIRECT($A$1&amp;"L"&amp;A3768)),Relationstabel!$A$3:$A$10,0),MATCH(IFERROR(VALUE(INDIRECT($A$1&amp;"M"&amp;A3768)),0),Relationstabel!$C$1:$K$1,0)),"Ingen varmeinstallationer")</f>
        <v>Fjernvarme/ Blokvarme</v>
      </c>
      <c r="L3768" s="1" t="str">
        <f ca="1">INDEX(Anvendelseskode!B:B,MATCH($E3768,Anvendelseskode!$A:$A,0))</f>
        <v>Række-, kæde-, dobbelthus (lodret adskillelse mellem enhederne)</v>
      </c>
      <c r="M3768" s="1" t="str">
        <f ca="1">INDEX(Anvendelseskode!C:C,MATCH($E3768,Anvendelseskode!$A:$A,0))</f>
        <v>Række-, kæde og dobbelthuse</v>
      </c>
      <c r="N3768" s="1" t="str">
        <f ca="1">INDEX(Anvendelseskode!D:D,MATCH($E3768,Anvendelseskode!$A:$A,0))</f>
        <v>Private husholdninger</v>
      </c>
      <c r="O3768" s="1" t="str">
        <f ca="1">IFERROR(INDEX(SBi!$2:$2,MATCH(G3768,SBi!$1:$1,1)),SBi!$K$2)</f>
        <v>Efter 2006</v>
      </c>
      <c r="P3768" s="1">
        <f ca="1">IFERROR(INDEX(SBi!$C$3:$K$28,MATCH(E3768,SBi!$B$3:$B$28,0),MATCH(O3768,SBi!$C$2:$K$2,0)),0)</f>
        <v>66.400000000000006</v>
      </c>
      <c r="Q3768" s="19">
        <f t="shared" ca="1" si="762"/>
        <v>9.7608000000000015</v>
      </c>
      <c r="R3768" s="19" t="str">
        <f ca="1">IFERROR(INDEX(VpD!$2:$2,MATCH(G3768,VpD!$1:$1,1)),VpD!$I$2)</f>
        <v>&gt;1998</v>
      </c>
      <c r="S3768" s="1">
        <f ca="1">IFERROR(INDEX(VpD!$C$3:$I$27,MATCH(E3768,VpD!$B$3:$B$27,0),MATCH(R3768,VpD!$C$2:$I$2,0)),0)</f>
        <v>65</v>
      </c>
      <c r="T3768" s="19">
        <f t="shared" ca="1" si="763"/>
        <v>9.5549999999999997</v>
      </c>
      <c r="U3768" s="14" t="str">
        <f t="shared" ca="1" si="764"/>
        <v xml:space="preserve">711339.92 </v>
      </c>
      <c r="V3768" s="14" t="str">
        <f t="shared" ca="1" si="765"/>
        <v>6171903.45</v>
      </c>
      <c r="W3768" s="14" t="str">
        <f t="shared" ca="1" si="766"/>
        <v>POINT(711339.92 6171903.45)</v>
      </c>
      <c r="X3768" s="14" t="str">
        <f>IFERROR(INDEX(BygningOmraade!B:B,MATCH(A3768,BygningOmraade!A:A,0)),"")</f>
        <v/>
      </c>
    </row>
    <row r="3769" spans="1:24" s="14" customFormat="1" x14ac:dyDescent="0.25">
      <c r="A3769" s="14">
        <f t="shared" si="754"/>
        <v>3769</v>
      </c>
      <c r="B3769" s="14" t="str">
        <f t="shared" ca="1" si="755"/>
        <v>df03bed7-c52e-46f6-86f2-0eaf0adc76b6</v>
      </c>
      <c r="C3769" s="14" t="str">
        <f t="shared" ca="1" si="756"/>
        <v>0a3f507e-249f-32b8-e044-0003ba298018</v>
      </c>
      <c r="D3769" s="14">
        <f t="shared" ca="1" si="757"/>
        <v>995969</v>
      </c>
      <c r="E3769" s="1">
        <f t="shared" ca="1" si="758"/>
        <v>220</v>
      </c>
      <c r="F3769" s="1">
        <f t="shared" ca="1" si="759"/>
        <v>498</v>
      </c>
      <c r="G3769" s="1">
        <f t="shared" ca="1" si="760"/>
        <v>1962</v>
      </c>
      <c r="H3769" s="1" t="str">
        <f ca="1">IFERROR(INDEX(Varmeinstallation!B:B,MATCH(INDIRECT($A$1&amp;"L"&amp;A3769)*1,Varmeinstallation!A:A,0)),"Ingen varmeinstallationer")</f>
        <v>Centralvarme fra eget anlæg, et-kammer fyr</v>
      </c>
      <c r="I3769" s="1" t="str">
        <f ca="1">IFERROR(INDEX(Opvarmningsmiddel!B:B,MATCH(INDIRECT($A$1&amp;"M"&amp;A3769)*1,Opvarmningsmiddel!A:A,0)),"")</f>
        <v>Naturgas</v>
      </c>
      <c r="J3769" s="1">
        <f t="shared" ca="1" si="761"/>
        <v>0</v>
      </c>
      <c r="K3769" s="1" t="str">
        <f ca="1">IFERROR(INDEX(Relationstabel!$C$3:$K$10,MATCH(VALUE(INDIRECT($A$1&amp;"L"&amp;A3769)),Relationstabel!$A$3:$A$10,0),MATCH(IFERROR(VALUE(INDIRECT($A$1&amp;"M"&amp;A3769)),0),Relationstabel!$C$1:$K$1,0)),"Ingen varmeinstallationer")</f>
        <v>Naturgas</v>
      </c>
      <c r="L3769" s="1" t="str">
        <f ca="1">INDEX(Anvendelseskode!B:B,MATCH($E3769,Anvendelseskode!$A:$A,0))</f>
        <v>Bygning til erhvervsmæssig produktion vedrørende industri, håndværk m.v. (fabrik, værksted o.lign.)</v>
      </c>
      <c r="M3769" s="1" t="str">
        <f ca="1">INDEX(Anvendelseskode!C:C,MATCH($E3769,Anvendelseskode!$A:$A,0))</f>
        <v>Fabrikker, værksteder o.l.</v>
      </c>
      <c r="N3769" s="1" t="str">
        <f ca="1">INDEX(Anvendelseskode!D:D,MATCH($E3769,Anvendelseskode!$A:$A,0))</f>
        <v>Industri</v>
      </c>
      <c r="O3769" s="1" t="str">
        <f ca="1">IFERROR(INDEX(SBi!$2:$2,MATCH(G3769,SBi!$1:$1,1)),SBi!$K$2)</f>
        <v>1961-1972</v>
      </c>
      <c r="P3769" s="1">
        <f ca="1">IFERROR(INDEX(SBi!$C$3:$K$28,MATCH(E3769,SBi!$B$3:$B$28,0),MATCH(O3769,SBi!$C$2:$K$2,0)),0)</f>
        <v>97</v>
      </c>
      <c r="Q3769" s="19">
        <f t="shared" ca="1" si="762"/>
        <v>48.305999999999997</v>
      </c>
      <c r="R3769" s="19" t="str">
        <f ca="1">IFERROR(INDEX(VpD!$2:$2,MATCH(G3769,VpD!$1:$1,1)),VpD!$I$2)</f>
        <v>1961-1972</v>
      </c>
      <c r="S3769" s="1">
        <f ca="1">IFERROR(INDEX(VpD!$C$3:$I$27,MATCH(E3769,VpD!$B$3:$B$27,0),MATCH(R3769,VpD!$C$2:$I$2,0)),0)</f>
        <v>97</v>
      </c>
      <c r="T3769" s="19">
        <f t="shared" ca="1" si="763"/>
        <v>48.305999999999997</v>
      </c>
      <c r="U3769" s="14" t="str">
        <f t="shared" ca="1" si="764"/>
        <v xml:space="preserve">712704.78 </v>
      </c>
      <c r="V3769" s="14" t="str">
        <f t="shared" ca="1" si="765"/>
        <v>6169335.68</v>
      </c>
      <c r="W3769" s="14" t="str">
        <f t="shared" ca="1" si="766"/>
        <v>POINT(712704.78 6169335.68)</v>
      </c>
      <c r="X3769" s="14" t="str">
        <f>IFERROR(INDEX(BygningOmraade!B:B,MATCH(A3769,BygningOmraade!A:A,0)),"")</f>
        <v/>
      </c>
    </row>
    <row r="3770" spans="1:24" s="14" customFormat="1" x14ac:dyDescent="0.25">
      <c r="A3770" s="14">
        <f t="shared" si="754"/>
        <v>3770</v>
      </c>
      <c r="B3770" s="14" t="str">
        <f t="shared" ca="1" si="755"/>
        <v>df05def4-af4e-42dc-b8ad-fceb1d3797d1</v>
      </c>
      <c r="C3770" s="14" t="str">
        <f t="shared" ca="1" si="756"/>
        <v>0a3f507e-1f01-32b8-e044-0003ba298018</v>
      </c>
      <c r="D3770" s="14">
        <f t="shared" ca="1" si="757"/>
        <v>995716</v>
      </c>
      <c r="E3770" s="1">
        <f t="shared" ca="1" si="758"/>
        <v>320</v>
      </c>
      <c r="F3770" s="1">
        <f t="shared" ca="1" si="759"/>
        <v>8993</v>
      </c>
      <c r="G3770" s="1">
        <f t="shared" ca="1" si="760"/>
        <v>2017</v>
      </c>
      <c r="H3770" s="1" t="str">
        <f ca="1">IFERROR(INDEX(Varmeinstallation!B:B,MATCH(INDIRECT($A$1&amp;"L"&amp;A3770)*1,Varmeinstallation!A:A,0)),"Ingen varmeinstallationer")</f>
        <v>Centralvarme fra eget anlæg, et-kammer fyr</v>
      </c>
      <c r="I3770" s="1" t="str">
        <f ca="1">IFERROR(INDEX(Opvarmningsmiddel!B:B,MATCH(INDIRECT($A$1&amp;"M"&amp;A3770)*1,Opvarmningsmiddel!A:A,0)),"")</f>
        <v>Naturgas</v>
      </c>
      <c r="J3770" s="1">
        <f t="shared" ca="1" si="761"/>
        <v>0</v>
      </c>
      <c r="K3770" s="1" t="str">
        <f ca="1">IFERROR(INDEX(Relationstabel!$C$3:$K$10,MATCH(VALUE(INDIRECT($A$1&amp;"L"&amp;A3770)),Relationstabel!$A$3:$A$10,0),MATCH(IFERROR(VALUE(INDIRECT($A$1&amp;"M"&amp;A3770)),0),Relationstabel!$C$1:$K$1,0)),"Ingen varmeinstallationer")</f>
        <v>Naturgas</v>
      </c>
      <c r="L3770" s="1" t="str">
        <f ca="1">INDEX(Anvendelseskode!B:B,MATCH($E3770,Anvendelseskode!$A:$A,0))</f>
        <v>Bygning til kontor, handel, lager herunder offentlig administration</v>
      </c>
      <c r="M3770" s="1" t="str">
        <f ca="1">INDEX(Anvendelseskode!C:C,MATCH($E3770,Anvendelseskode!$A:$A,0))</f>
        <v>Kontor, handel, lager, off. adm.</v>
      </c>
      <c r="N3770" s="1" t="str">
        <f ca="1">INDEX(Anvendelseskode!D:D,MATCH($E3770,Anvendelseskode!$A:$A,0))</f>
        <v>Handel og servicevirksomheder</v>
      </c>
      <c r="O3770" s="1" t="str">
        <f ca="1">IFERROR(INDEX(SBi!$2:$2,MATCH(G3770,SBi!$1:$1,1)),SBi!$K$2)</f>
        <v>Efter 2006</v>
      </c>
      <c r="P3770" s="1">
        <f ca="1">IFERROR(INDEX(SBi!$C$3:$K$28,MATCH(E3770,SBi!$B$3:$B$28,0),MATCH(O3770,SBi!$C$2:$K$2,0)),0)</f>
        <v>82.8</v>
      </c>
      <c r="Q3770" s="19">
        <f t="shared" ca="1" si="762"/>
        <v>744.62040000000002</v>
      </c>
      <c r="R3770" s="19" t="str">
        <f ca="1">IFERROR(INDEX(VpD!$2:$2,MATCH(G3770,VpD!$1:$1,1)),VpD!$I$2)</f>
        <v>&gt;1998</v>
      </c>
      <c r="S3770" s="1">
        <f ca="1">IFERROR(INDEX(VpD!$C$3:$I$27,MATCH(E3770,VpD!$B$3:$B$27,0),MATCH(R3770,VpD!$C$2:$I$2,0)),0)</f>
        <v>77</v>
      </c>
      <c r="T3770" s="19">
        <f t="shared" ca="1" si="763"/>
        <v>692.46100000000001</v>
      </c>
      <c r="U3770" s="14" t="str">
        <f t="shared" ca="1" si="764"/>
        <v xml:space="preserve">712287.58 </v>
      </c>
      <c r="V3770" s="14" t="str">
        <f t="shared" ca="1" si="765"/>
        <v>6172078.64</v>
      </c>
      <c r="W3770" s="14" t="str">
        <f t="shared" ca="1" si="766"/>
        <v>POINT(712287.58 6172078.64)</v>
      </c>
      <c r="X3770" s="14" t="str">
        <f>IFERROR(INDEX(BygningOmraade!B:B,MATCH(A3770,BygningOmraade!A:A,0)),"")</f>
        <v/>
      </c>
    </row>
    <row r="3771" spans="1:24" s="14" customFormat="1" x14ac:dyDescent="0.25">
      <c r="A3771" s="14">
        <f t="shared" si="754"/>
        <v>3771</v>
      </c>
      <c r="B3771" s="14" t="str">
        <f t="shared" ca="1" si="755"/>
        <v>df3a305f-7725-4afd-a184-252fdc3241ea</v>
      </c>
      <c r="C3771" s="14" t="str">
        <f t="shared" ca="1" si="756"/>
        <v>0a3f507e-2456-32b8-e044-0003ba298018</v>
      </c>
      <c r="D3771" s="14">
        <f t="shared" ca="1" si="757"/>
        <v>995927</v>
      </c>
      <c r="E3771" s="1">
        <f t="shared" ca="1" si="758"/>
        <v>140</v>
      </c>
      <c r="F3771" s="1">
        <f t="shared" ca="1" si="759"/>
        <v>1578</v>
      </c>
      <c r="G3771" s="1">
        <f t="shared" ca="1" si="760"/>
        <v>1966</v>
      </c>
      <c r="H3771" s="1" t="str">
        <f ca="1">IFERROR(INDEX(Varmeinstallation!B:B,MATCH(INDIRECT($A$1&amp;"L"&amp;A3771)*1,Varmeinstallation!A:A,0)),"Ingen varmeinstallationer")</f>
        <v>Fjernvarme/blokvarme (radiatorsystemer eller varmluftanlæg)</v>
      </c>
      <c r="I3771" s="1" t="str">
        <f ca="1">IFERROR(INDEX(Opvarmningsmiddel!B:B,MATCH(INDIRECT($A$1&amp;"M"&amp;A3771)*1,Opvarmningsmiddel!A:A,0)),"")</f>
        <v/>
      </c>
      <c r="J3771" s="1">
        <f t="shared" ca="1" si="761"/>
        <v>0</v>
      </c>
      <c r="K3771" s="1" t="str">
        <f ca="1">IFERROR(INDEX(Relationstabel!$C$3:$K$10,MATCH(VALUE(INDIRECT($A$1&amp;"L"&amp;A3771)),Relationstabel!$A$3:$A$10,0),MATCH(IFERROR(VALUE(INDIRECT($A$1&amp;"M"&amp;A3771)),0),Relationstabel!$C$1:$K$1,0)),"Ingen varmeinstallationer")</f>
        <v>Fjernvarme/ Blokvarme</v>
      </c>
      <c r="L3771" s="1" t="str">
        <f ca="1">INDEX(Anvendelseskode!B:B,MATCH($E3771,Anvendelseskode!$A:$A,0))</f>
        <v>Etageboligbebyggelse</v>
      </c>
      <c r="M3771" s="1" t="str">
        <f ca="1">INDEX(Anvendelseskode!C:C,MATCH($E3771,Anvendelseskode!$A:$A,0))</f>
        <v>Etageboligbebyggelse</v>
      </c>
      <c r="N3771" s="1" t="str">
        <f ca="1">INDEX(Anvendelseskode!D:D,MATCH($E3771,Anvendelseskode!$A:$A,0))</f>
        <v>Private husholdninger</v>
      </c>
      <c r="O3771" s="1" t="str">
        <f ca="1">IFERROR(INDEX(SBi!$2:$2,MATCH(G3771,SBi!$1:$1,1)),SBi!$K$2)</f>
        <v>1961-1972</v>
      </c>
      <c r="P3771" s="1">
        <f ca="1">IFERROR(INDEX(SBi!$C$3:$K$28,MATCH(E3771,SBi!$B$3:$B$28,0),MATCH(O3771,SBi!$C$2:$K$2,0)),0)</f>
        <v>132.30000000000001</v>
      </c>
      <c r="Q3771" s="19">
        <f t="shared" ca="1" si="762"/>
        <v>208.76940000000002</v>
      </c>
      <c r="R3771" s="19" t="str">
        <f ca="1">IFERROR(INDEX(VpD!$2:$2,MATCH(G3771,VpD!$1:$1,1)),VpD!$I$2)</f>
        <v>1961-1972</v>
      </c>
      <c r="S3771" s="1">
        <f ca="1">IFERROR(INDEX(VpD!$C$3:$I$27,MATCH(E3771,VpD!$B$3:$B$27,0),MATCH(R3771,VpD!$C$2:$I$2,0)),0)</f>
        <v>126</v>
      </c>
      <c r="T3771" s="19">
        <f t="shared" ca="1" si="763"/>
        <v>198.828</v>
      </c>
      <c r="U3771" s="14" t="str">
        <f t="shared" ca="1" si="764"/>
        <v xml:space="preserve">712820.71 </v>
      </c>
      <c r="V3771" s="14" t="str">
        <f t="shared" ca="1" si="765"/>
        <v>6169463.39</v>
      </c>
      <c r="W3771" s="14" t="str">
        <f t="shared" ca="1" si="766"/>
        <v>POINT(712820.71 6169463.39)</v>
      </c>
      <c r="X3771" s="14" t="str">
        <f>IFERROR(INDEX(BygningOmraade!B:B,MATCH(A3771,BygningOmraade!A:A,0)),"")</f>
        <v/>
      </c>
    </row>
    <row r="3772" spans="1:24" s="14" customFormat="1" x14ac:dyDescent="0.25">
      <c r="A3772" s="14">
        <f t="shared" si="754"/>
        <v>3772</v>
      </c>
      <c r="B3772" s="14" t="str">
        <f t="shared" ca="1" si="755"/>
        <v>df445914-db1b-4ebf-8a70-139ca46705b4</v>
      </c>
      <c r="C3772" s="14" t="str">
        <f t="shared" ca="1" si="756"/>
        <v>0a3f507e-1589-32b8-e044-0003ba298018</v>
      </c>
      <c r="D3772" s="14">
        <f t="shared" ca="1" si="757"/>
        <v>997044</v>
      </c>
      <c r="E3772" s="1">
        <f t="shared" ca="1" si="758"/>
        <v>130</v>
      </c>
      <c r="F3772" s="1">
        <f t="shared" ca="1" si="759"/>
        <v>112</v>
      </c>
      <c r="G3772" s="1">
        <f t="shared" ca="1" si="760"/>
        <v>1978</v>
      </c>
      <c r="H3772" s="1" t="str">
        <f ca="1">IFERROR(INDEX(Varmeinstallation!B:B,MATCH(INDIRECT($A$1&amp;"L"&amp;A3772)*1,Varmeinstallation!A:A,0)),"Ingen varmeinstallationer")</f>
        <v>Fjernvarme/blokvarme (radiatorsystemer eller varmluftanlæg)</v>
      </c>
      <c r="I3772" s="1" t="str">
        <f ca="1">IFERROR(INDEX(Opvarmningsmiddel!B:B,MATCH(INDIRECT($A$1&amp;"M"&amp;A3772)*1,Opvarmningsmiddel!A:A,0)),"")</f>
        <v/>
      </c>
      <c r="J3772" s="1">
        <f t="shared" ca="1" si="761"/>
        <v>0</v>
      </c>
      <c r="K3772" s="1" t="str">
        <f ca="1">IFERROR(INDEX(Relationstabel!$C$3:$K$10,MATCH(VALUE(INDIRECT($A$1&amp;"L"&amp;A3772)),Relationstabel!$A$3:$A$10,0),MATCH(IFERROR(VALUE(INDIRECT($A$1&amp;"M"&amp;A3772)),0),Relationstabel!$C$1:$K$1,0)),"Ingen varmeinstallationer")</f>
        <v>Fjernvarme/ Blokvarme</v>
      </c>
      <c r="L3772" s="1" t="str">
        <f ca="1">INDEX(Anvendelseskode!B:B,MATCH($E3772,Anvendelseskode!$A:$A,0))</f>
        <v>Række-, kæde-, dobbelthus (lodret adskillelse mellem enhederne)</v>
      </c>
      <c r="M3772" s="1" t="str">
        <f ca="1">INDEX(Anvendelseskode!C:C,MATCH($E3772,Anvendelseskode!$A:$A,0))</f>
        <v>Række-, kæde og dobbelthuse</v>
      </c>
      <c r="N3772" s="1" t="str">
        <f ca="1">INDEX(Anvendelseskode!D:D,MATCH($E3772,Anvendelseskode!$A:$A,0))</f>
        <v>Private husholdninger</v>
      </c>
      <c r="O3772" s="1" t="str">
        <f ca="1">IFERROR(INDEX(SBi!$2:$2,MATCH(G3772,SBi!$1:$1,1)),SBi!$K$2)</f>
        <v>1973-1978</v>
      </c>
      <c r="P3772" s="1">
        <f ca="1">IFERROR(INDEX(SBi!$C$3:$K$28,MATCH(E3772,SBi!$B$3:$B$28,0),MATCH(O3772,SBi!$C$2:$K$2,0)),0)</f>
        <v>112.6</v>
      </c>
      <c r="Q3772" s="19">
        <f t="shared" ca="1" si="762"/>
        <v>12.611199999999998</v>
      </c>
      <c r="R3772" s="19" t="str">
        <f ca="1">IFERROR(INDEX(VpD!$2:$2,MATCH(G3772,VpD!$1:$1,1)),VpD!$I$2)</f>
        <v>1973-1978</v>
      </c>
      <c r="S3772" s="1">
        <f ca="1">IFERROR(INDEX(VpD!$C$3:$I$27,MATCH(E3772,VpD!$B$3:$B$27,0),MATCH(R3772,VpD!$C$2:$I$2,0)),0)</f>
        <v>98</v>
      </c>
      <c r="T3772" s="19">
        <f t="shared" ca="1" si="763"/>
        <v>10.976000000000001</v>
      </c>
      <c r="U3772" s="14" t="str">
        <f t="shared" ca="1" si="764"/>
        <v xml:space="preserve">713577.13 </v>
      </c>
      <c r="V3772" s="14" t="str">
        <f t="shared" ca="1" si="765"/>
        <v>6169829.51</v>
      </c>
      <c r="W3772" s="14" t="str">
        <f t="shared" ca="1" si="766"/>
        <v>POINT(713577.13 6169829.51)</v>
      </c>
      <c r="X3772" s="14" t="str">
        <f>IFERROR(INDEX(BygningOmraade!B:B,MATCH(A3772,BygningOmraade!A:A,0)),"")</f>
        <v/>
      </c>
    </row>
    <row r="3773" spans="1:24" s="14" customFormat="1" x14ac:dyDescent="0.25">
      <c r="A3773" s="14">
        <f t="shared" si="754"/>
        <v>3773</v>
      </c>
      <c r="B3773" s="14" t="str">
        <f t="shared" ca="1" si="755"/>
        <v>df5ce24f-49ae-4f0e-85f3-a18459663b48</v>
      </c>
      <c r="C3773" s="14" t="str">
        <f t="shared" ca="1" si="756"/>
        <v>0a3f507e-2346-32b8-e044-0003ba298018</v>
      </c>
      <c r="D3773" s="14">
        <f t="shared" ca="1" si="757"/>
        <v>997065</v>
      </c>
      <c r="E3773" s="1">
        <f t="shared" ca="1" si="758"/>
        <v>120</v>
      </c>
      <c r="F3773" s="1">
        <f t="shared" ca="1" si="759"/>
        <v>194</v>
      </c>
      <c r="G3773" s="1">
        <f t="shared" ca="1" si="760"/>
        <v>2006</v>
      </c>
      <c r="H3773" s="1" t="str">
        <f ca="1">IFERROR(INDEX(Varmeinstallation!B:B,MATCH(INDIRECT($A$1&amp;"L"&amp;A3773)*1,Varmeinstallation!A:A,0)),"Ingen varmeinstallationer")</f>
        <v>Centralvarme fra eget anlæg, et-kammer fyr</v>
      </c>
      <c r="I3773" s="1" t="str">
        <f ca="1">IFERROR(INDEX(Opvarmningsmiddel!B:B,MATCH(INDIRECT($A$1&amp;"M"&amp;A3773)*1,Opvarmningsmiddel!A:A,0)),"")</f>
        <v>Naturgas</v>
      </c>
      <c r="J3773" s="1">
        <f t="shared" ca="1" si="761"/>
        <v>0</v>
      </c>
      <c r="K3773" s="1" t="str">
        <f ca="1">IFERROR(INDEX(Relationstabel!$C$3:$K$10,MATCH(VALUE(INDIRECT($A$1&amp;"L"&amp;A3773)),Relationstabel!$A$3:$A$10,0),MATCH(IFERROR(VALUE(INDIRECT($A$1&amp;"M"&amp;A3773)),0),Relationstabel!$C$1:$K$1,0)),"Ingen varmeinstallationer")</f>
        <v>Naturgas</v>
      </c>
      <c r="L3773" s="1" t="str">
        <f ca="1">INDEX(Anvendelseskode!B:B,MATCH($E3773,Anvendelseskode!$A:$A,0))</f>
        <v>Fritliggende enfamilieshus (parcelhus)</v>
      </c>
      <c r="M3773" s="1" t="str">
        <f ca="1">INDEX(Anvendelseskode!C:C,MATCH($E3773,Anvendelseskode!$A:$A,0))</f>
        <v>Parcelhuse</v>
      </c>
      <c r="N3773" s="1" t="str">
        <f ca="1">INDEX(Anvendelseskode!D:D,MATCH($E3773,Anvendelseskode!$A:$A,0))</f>
        <v>Private husholdninger</v>
      </c>
      <c r="O3773" s="1" t="str">
        <f ca="1">IFERROR(INDEX(SBi!$2:$2,MATCH(G3773,SBi!$1:$1,1)),SBi!$K$2)</f>
        <v>1999-2006</v>
      </c>
      <c r="P3773" s="1">
        <f ca="1">IFERROR(INDEX(SBi!$C$3:$K$28,MATCH(E3773,SBi!$B$3:$B$28,0),MATCH(O3773,SBi!$C$2:$K$2,0)),0)</f>
        <v>83.9</v>
      </c>
      <c r="Q3773" s="19">
        <f t="shared" ca="1" si="762"/>
        <v>16.276600000000002</v>
      </c>
      <c r="R3773" s="19" t="str">
        <f ca="1">IFERROR(INDEX(VpD!$2:$2,MATCH(G3773,VpD!$1:$1,1)),VpD!$I$2)</f>
        <v>&gt;1998</v>
      </c>
      <c r="S3773" s="1">
        <f ca="1">IFERROR(INDEX(VpD!$C$3:$I$27,MATCH(E3773,VpD!$B$3:$B$27,0),MATCH(R3773,VpD!$C$2:$I$2,0)),0)</f>
        <v>72</v>
      </c>
      <c r="T3773" s="19">
        <f t="shared" ca="1" si="763"/>
        <v>13.968</v>
      </c>
      <c r="U3773" s="14" t="str">
        <f t="shared" ca="1" si="764"/>
        <v xml:space="preserve">713590.03 </v>
      </c>
      <c r="V3773" s="14" t="str">
        <f t="shared" ca="1" si="765"/>
        <v>6168605.34</v>
      </c>
      <c r="W3773" s="14" t="str">
        <f t="shared" ca="1" si="766"/>
        <v>POINT(713590.03 6168605.34)</v>
      </c>
      <c r="X3773" s="14" t="str">
        <f>IFERROR(INDEX(BygningOmraade!B:B,MATCH(A3773,BygningOmraade!A:A,0)),"")</f>
        <v/>
      </c>
    </row>
    <row r="3774" spans="1:24" s="14" customFormat="1" x14ac:dyDescent="0.25">
      <c r="A3774" s="14">
        <f t="shared" si="754"/>
        <v>3774</v>
      </c>
      <c r="B3774" s="14" t="str">
        <f t="shared" ca="1" si="755"/>
        <v>df5e4578-c765-46bd-9bf0-7035b59df81f</v>
      </c>
      <c r="C3774" s="14" t="str">
        <f t="shared" ca="1" si="756"/>
        <v>0a3f507e-1978-32b8-e044-0003ba298018</v>
      </c>
      <c r="D3774" s="14">
        <f t="shared" ca="1" si="757"/>
        <v>995272</v>
      </c>
      <c r="E3774" s="1">
        <f t="shared" ca="1" si="758"/>
        <v>130</v>
      </c>
      <c r="F3774" s="1">
        <f t="shared" ca="1" si="759"/>
        <v>125</v>
      </c>
      <c r="G3774" s="1">
        <f t="shared" ca="1" si="760"/>
        <v>1977</v>
      </c>
      <c r="H3774" s="1" t="str">
        <f ca="1">IFERROR(INDEX(Varmeinstallation!B:B,MATCH(INDIRECT($A$1&amp;"L"&amp;A3774)*1,Varmeinstallation!A:A,0)),"Ingen varmeinstallationer")</f>
        <v>Elovne, elpaneler</v>
      </c>
      <c r="I3774" s="1" t="str">
        <f ca="1">IFERROR(INDEX(Opvarmningsmiddel!B:B,MATCH(INDIRECT($A$1&amp;"M"&amp;A3774)*1,Opvarmningsmiddel!A:A,0)),"")</f>
        <v>Elektricitet</v>
      </c>
      <c r="J3774" s="1">
        <f t="shared" ca="1" si="761"/>
        <v>0</v>
      </c>
      <c r="K3774" s="1" t="str">
        <f ca="1">IFERROR(INDEX(Relationstabel!$C$3:$K$10,MATCH(VALUE(INDIRECT($A$1&amp;"L"&amp;A3774)),Relationstabel!$A$3:$A$10,0),MATCH(IFERROR(VALUE(INDIRECT($A$1&amp;"M"&amp;A3774)),0),Relationstabel!$C$1:$K$1,0)),"Ingen varmeinstallationer")</f>
        <v>Elvarme</v>
      </c>
      <c r="L3774" s="1" t="str">
        <f ca="1">INDEX(Anvendelseskode!B:B,MATCH($E3774,Anvendelseskode!$A:$A,0))</f>
        <v>Række-, kæde-, dobbelthus (lodret adskillelse mellem enhederne)</v>
      </c>
      <c r="M3774" s="1" t="str">
        <f ca="1">INDEX(Anvendelseskode!C:C,MATCH($E3774,Anvendelseskode!$A:$A,0))</f>
        <v>Række-, kæde og dobbelthuse</v>
      </c>
      <c r="N3774" s="1" t="str">
        <f ca="1">INDEX(Anvendelseskode!D:D,MATCH($E3774,Anvendelseskode!$A:$A,0))</f>
        <v>Private husholdninger</v>
      </c>
      <c r="O3774" s="1" t="str">
        <f ca="1">IFERROR(INDEX(SBi!$2:$2,MATCH(G3774,SBi!$1:$1,1)),SBi!$K$2)</f>
        <v>1973-1978</v>
      </c>
      <c r="P3774" s="1">
        <f ca="1">IFERROR(INDEX(SBi!$C$3:$K$28,MATCH(E3774,SBi!$B$3:$B$28,0),MATCH(O3774,SBi!$C$2:$K$2,0)),0)</f>
        <v>112.6</v>
      </c>
      <c r="Q3774" s="19">
        <f t="shared" ca="1" si="762"/>
        <v>14.074999999999999</v>
      </c>
      <c r="R3774" s="19" t="str">
        <f ca="1">IFERROR(INDEX(VpD!$2:$2,MATCH(G3774,VpD!$1:$1,1)),VpD!$I$2)</f>
        <v>1973-1978</v>
      </c>
      <c r="S3774" s="1">
        <f ca="1">IFERROR(INDEX(VpD!$C$3:$I$27,MATCH(E3774,VpD!$B$3:$B$27,0),MATCH(R3774,VpD!$C$2:$I$2,0)),0)</f>
        <v>98</v>
      </c>
      <c r="T3774" s="19">
        <f t="shared" ca="1" si="763"/>
        <v>12.25</v>
      </c>
      <c r="U3774" s="14" t="str">
        <f t="shared" ca="1" si="764"/>
        <v xml:space="preserve">711791.31 </v>
      </c>
      <c r="V3774" s="14" t="str">
        <f t="shared" ca="1" si="765"/>
        <v>6172486.17</v>
      </c>
      <c r="W3774" s="14" t="str">
        <f t="shared" ca="1" si="766"/>
        <v>POINT(711791.31 6172486.17)</v>
      </c>
      <c r="X3774" s="14" t="str">
        <f>IFERROR(INDEX(BygningOmraade!B:B,MATCH(A3774,BygningOmraade!A:A,0)),"")</f>
        <v/>
      </c>
    </row>
    <row r="3775" spans="1:24" s="14" customFormat="1" x14ac:dyDescent="0.25">
      <c r="A3775" s="14">
        <f t="shared" si="754"/>
        <v>3775</v>
      </c>
      <c r="B3775" s="14" t="str">
        <f t="shared" ca="1" si="755"/>
        <v>df6b0646-b38c-4f8d-909c-34e810c0b53c</v>
      </c>
      <c r="C3775" s="14" t="str">
        <f t="shared" ca="1" si="756"/>
        <v>4591b5f9-a6e7-0dd9-e044-0003ba298018</v>
      </c>
      <c r="D3775" s="14">
        <f t="shared" ca="1" si="757"/>
        <v>2691204</v>
      </c>
      <c r="E3775" s="1">
        <f t="shared" ca="1" si="758"/>
        <v>130</v>
      </c>
      <c r="F3775" s="1">
        <f t="shared" ca="1" si="759"/>
        <v>127</v>
      </c>
      <c r="G3775" s="1">
        <f t="shared" ca="1" si="760"/>
        <v>2008</v>
      </c>
      <c r="H3775" s="1" t="str">
        <f ca="1">IFERROR(INDEX(Varmeinstallation!B:B,MATCH(INDIRECT($A$1&amp;"L"&amp;A3775)*1,Varmeinstallation!A:A,0)),"Ingen varmeinstallationer")</f>
        <v>Centralvarme fra eget anlæg, et-kammer fyr</v>
      </c>
      <c r="I3775" s="1" t="str">
        <f ca="1">IFERROR(INDEX(Opvarmningsmiddel!B:B,MATCH(INDIRECT($A$1&amp;"M"&amp;A3775)*1,Opvarmningsmiddel!A:A,0)),"")</f>
        <v>Naturgas</v>
      </c>
      <c r="J3775" s="1">
        <f t="shared" ca="1" si="761"/>
        <v>90</v>
      </c>
      <c r="K3775" s="1" t="str">
        <f ca="1">IFERROR(INDEX(Relationstabel!$C$3:$K$10,MATCH(VALUE(INDIRECT($A$1&amp;"L"&amp;A3775)),Relationstabel!$A$3:$A$10,0),MATCH(IFERROR(VALUE(INDIRECT($A$1&amp;"M"&amp;A3775)),0),Relationstabel!$C$1:$K$1,0)),"Ingen varmeinstallationer")</f>
        <v>Naturgas</v>
      </c>
      <c r="L3775" s="1" t="str">
        <f ca="1">INDEX(Anvendelseskode!B:B,MATCH($E3775,Anvendelseskode!$A:$A,0))</f>
        <v>Række-, kæde-, dobbelthus (lodret adskillelse mellem enhederne)</v>
      </c>
      <c r="M3775" s="1" t="str">
        <f ca="1">INDEX(Anvendelseskode!C:C,MATCH($E3775,Anvendelseskode!$A:$A,0))</f>
        <v>Række-, kæde og dobbelthuse</v>
      </c>
      <c r="N3775" s="1" t="str">
        <f ca="1">INDEX(Anvendelseskode!D:D,MATCH($E3775,Anvendelseskode!$A:$A,0))</f>
        <v>Private husholdninger</v>
      </c>
      <c r="O3775" s="1" t="str">
        <f ca="1">IFERROR(INDEX(SBi!$2:$2,MATCH(G3775,SBi!$1:$1,1)),SBi!$K$2)</f>
        <v>Efter 2006</v>
      </c>
      <c r="P3775" s="1">
        <f ca="1">IFERROR(INDEX(SBi!$C$3:$K$28,MATCH(E3775,SBi!$B$3:$B$28,0),MATCH(O3775,SBi!$C$2:$K$2,0)),0)</f>
        <v>66.400000000000006</v>
      </c>
      <c r="Q3775" s="19">
        <f t="shared" ca="1" si="762"/>
        <v>8.4328000000000003</v>
      </c>
      <c r="R3775" s="19" t="str">
        <f ca="1">IFERROR(INDEX(VpD!$2:$2,MATCH(G3775,VpD!$1:$1,1)),VpD!$I$2)</f>
        <v>&gt;1998</v>
      </c>
      <c r="S3775" s="1">
        <f ca="1">IFERROR(INDEX(VpD!$C$3:$I$27,MATCH(E3775,VpD!$B$3:$B$27,0),MATCH(R3775,VpD!$C$2:$I$2,0)),0)</f>
        <v>65</v>
      </c>
      <c r="T3775" s="19">
        <f t="shared" ca="1" si="763"/>
        <v>8.2550000000000008</v>
      </c>
      <c r="U3775" s="14" t="str">
        <f t="shared" ca="1" si="764"/>
        <v xml:space="preserve">712569.55 </v>
      </c>
      <c r="V3775" s="14" t="str">
        <f t="shared" ca="1" si="765"/>
        <v>6168792.22</v>
      </c>
      <c r="W3775" s="14" t="str">
        <f t="shared" ca="1" si="766"/>
        <v>POINT(712569.55 6168792.22)</v>
      </c>
      <c r="X3775" s="14" t="str">
        <f>IFERROR(INDEX(BygningOmraade!B:B,MATCH(A3775,BygningOmraade!A:A,0)),"")</f>
        <v/>
      </c>
    </row>
    <row r="3776" spans="1:24" s="14" customFormat="1" x14ac:dyDescent="0.25">
      <c r="A3776" s="14">
        <f t="shared" si="754"/>
        <v>3776</v>
      </c>
      <c r="B3776" s="14" t="str">
        <f t="shared" ca="1" si="755"/>
        <v>df7e5f53-30b3-4bbd-96a0-6b51ed350361</v>
      </c>
      <c r="C3776" s="14" t="str">
        <f t="shared" ca="1" si="756"/>
        <v>0a3f507e-1f6b-32b8-e044-0003ba298018</v>
      </c>
      <c r="D3776" s="14">
        <f t="shared" ca="1" si="757"/>
        <v>993870</v>
      </c>
      <c r="E3776" s="1">
        <f t="shared" ca="1" si="758"/>
        <v>120</v>
      </c>
      <c r="F3776" s="1">
        <f t="shared" ca="1" si="759"/>
        <v>136</v>
      </c>
      <c r="G3776" s="1">
        <f t="shared" ca="1" si="760"/>
        <v>1966</v>
      </c>
      <c r="H3776" s="1" t="str">
        <f ca="1">IFERROR(INDEX(Varmeinstallation!B:B,MATCH(INDIRECT($A$1&amp;"L"&amp;A3776)*1,Varmeinstallation!A:A,0)),"Ingen varmeinstallationer")</f>
        <v>Fjernvarme/blokvarme (radiatorsystemer eller varmluftanlæg)</v>
      </c>
      <c r="I3776" s="1" t="str">
        <f ca="1">IFERROR(INDEX(Opvarmningsmiddel!B:B,MATCH(INDIRECT($A$1&amp;"M"&amp;A3776)*1,Opvarmningsmiddel!A:A,0)),"")</f>
        <v/>
      </c>
      <c r="J3776" s="1">
        <f t="shared" ca="1" si="761"/>
        <v>0</v>
      </c>
      <c r="K3776" s="1" t="str">
        <f ca="1">IFERROR(INDEX(Relationstabel!$C$3:$K$10,MATCH(VALUE(INDIRECT($A$1&amp;"L"&amp;A3776)),Relationstabel!$A$3:$A$10,0),MATCH(IFERROR(VALUE(INDIRECT($A$1&amp;"M"&amp;A3776)),0),Relationstabel!$C$1:$K$1,0)),"Ingen varmeinstallationer")</f>
        <v>Fjernvarme/ Blokvarme</v>
      </c>
      <c r="L3776" s="1" t="str">
        <f ca="1">INDEX(Anvendelseskode!B:B,MATCH($E3776,Anvendelseskode!$A:$A,0))</f>
        <v>Fritliggende enfamilieshus (parcelhus)</v>
      </c>
      <c r="M3776" s="1" t="str">
        <f ca="1">INDEX(Anvendelseskode!C:C,MATCH($E3776,Anvendelseskode!$A:$A,0))</f>
        <v>Parcelhuse</v>
      </c>
      <c r="N3776" s="1" t="str">
        <f ca="1">INDEX(Anvendelseskode!D:D,MATCH($E3776,Anvendelseskode!$A:$A,0))</f>
        <v>Private husholdninger</v>
      </c>
      <c r="O3776" s="1" t="str">
        <f ca="1">IFERROR(INDEX(SBi!$2:$2,MATCH(G3776,SBi!$1:$1,1)),SBi!$K$2)</f>
        <v>1961-1972</v>
      </c>
      <c r="P3776" s="1">
        <f ca="1">IFERROR(INDEX(SBi!$C$3:$K$28,MATCH(E3776,SBi!$B$3:$B$28,0),MATCH(O3776,SBi!$C$2:$K$2,0)),0)</f>
        <v>134.30000000000001</v>
      </c>
      <c r="Q3776" s="19">
        <f t="shared" ca="1" si="762"/>
        <v>18.264800000000005</v>
      </c>
      <c r="R3776" s="19" t="str">
        <f ca="1">IFERROR(INDEX(VpD!$2:$2,MATCH(G3776,VpD!$1:$1,1)),VpD!$I$2)</f>
        <v>1961-1972</v>
      </c>
      <c r="S3776" s="1">
        <f ca="1">IFERROR(INDEX(VpD!$C$3:$I$27,MATCH(E3776,VpD!$B$3:$B$27,0),MATCH(R3776,VpD!$C$2:$I$2,0)),0)</f>
        <v>143</v>
      </c>
      <c r="T3776" s="19">
        <f t="shared" ca="1" si="763"/>
        <v>19.448</v>
      </c>
      <c r="U3776" s="14" t="str">
        <f t="shared" ca="1" si="764"/>
        <v xml:space="preserve">711226.74 </v>
      </c>
      <c r="V3776" s="14" t="str">
        <f t="shared" ca="1" si="765"/>
        <v>6171896.94</v>
      </c>
      <c r="W3776" s="14" t="str">
        <f t="shared" ca="1" si="766"/>
        <v>POINT(711226.74 6171896.94)</v>
      </c>
      <c r="X3776" s="14" t="str">
        <f>IFERROR(INDEX(BygningOmraade!B:B,MATCH(A3776,BygningOmraade!A:A,0)),"")</f>
        <v/>
      </c>
    </row>
    <row r="3777" spans="1:24" s="14" customFormat="1" x14ac:dyDescent="0.25">
      <c r="A3777" s="14">
        <f t="shared" si="754"/>
        <v>3777</v>
      </c>
      <c r="B3777" s="14" t="str">
        <f t="shared" ca="1" si="755"/>
        <v>dfa4f3a1-419a-475b-85fb-7e6b6d5a5200</v>
      </c>
      <c r="C3777" s="14" t="str">
        <f t="shared" ca="1" si="756"/>
        <v>0a3f507e-1d8b-32b8-e044-0003ba298018</v>
      </c>
      <c r="D3777" s="14">
        <f t="shared" ca="1" si="757"/>
        <v>995735</v>
      </c>
      <c r="E3777" s="1">
        <f t="shared" ca="1" si="758"/>
        <v>120</v>
      </c>
      <c r="F3777" s="1">
        <f t="shared" ca="1" si="759"/>
        <v>144</v>
      </c>
      <c r="G3777" s="1">
        <f t="shared" ca="1" si="760"/>
        <v>1962</v>
      </c>
      <c r="H3777" s="1" t="str">
        <f ca="1">IFERROR(INDEX(Varmeinstallation!B:B,MATCH(INDIRECT($A$1&amp;"L"&amp;A3777)*1,Varmeinstallation!A:A,0)),"Ingen varmeinstallationer")</f>
        <v>Centralvarme fra eget anlæg, et-kammer fyr</v>
      </c>
      <c r="I3777" s="1" t="str">
        <f ca="1">IFERROR(INDEX(Opvarmningsmiddel!B:B,MATCH(INDIRECT($A$1&amp;"M"&amp;A3777)*1,Opvarmningsmiddel!A:A,0)),"")</f>
        <v>Naturgas</v>
      </c>
      <c r="J3777" s="1">
        <f t="shared" ca="1" si="761"/>
        <v>0</v>
      </c>
      <c r="K3777" s="1" t="str">
        <f ca="1">IFERROR(INDEX(Relationstabel!$C$3:$K$10,MATCH(VALUE(INDIRECT($A$1&amp;"L"&amp;A3777)),Relationstabel!$A$3:$A$10,0),MATCH(IFERROR(VALUE(INDIRECT($A$1&amp;"M"&amp;A3777)),0),Relationstabel!$C$1:$K$1,0)),"Ingen varmeinstallationer")</f>
        <v>Naturgas</v>
      </c>
      <c r="L3777" s="1" t="str">
        <f ca="1">INDEX(Anvendelseskode!B:B,MATCH($E3777,Anvendelseskode!$A:$A,0))</f>
        <v>Fritliggende enfamilieshus (parcelhus)</v>
      </c>
      <c r="M3777" s="1" t="str">
        <f ca="1">INDEX(Anvendelseskode!C:C,MATCH($E3777,Anvendelseskode!$A:$A,0))</f>
        <v>Parcelhuse</v>
      </c>
      <c r="N3777" s="1" t="str">
        <f ca="1">INDEX(Anvendelseskode!D:D,MATCH($E3777,Anvendelseskode!$A:$A,0))</f>
        <v>Private husholdninger</v>
      </c>
      <c r="O3777" s="1" t="str">
        <f ca="1">IFERROR(INDEX(SBi!$2:$2,MATCH(G3777,SBi!$1:$1,1)),SBi!$K$2)</f>
        <v>1961-1972</v>
      </c>
      <c r="P3777" s="1">
        <f ca="1">IFERROR(INDEX(SBi!$C$3:$K$28,MATCH(E3777,SBi!$B$3:$B$28,0),MATCH(O3777,SBi!$C$2:$K$2,0)),0)</f>
        <v>134.30000000000001</v>
      </c>
      <c r="Q3777" s="19">
        <f t="shared" ca="1" si="762"/>
        <v>19.339200000000002</v>
      </c>
      <c r="R3777" s="19" t="str">
        <f ca="1">IFERROR(INDEX(VpD!$2:$2,MATCH(G3777,VpD!$1:$1,1)),VpD!$I$2)</f>
        <v>1961-1972</v>
      </c>
      <c r="S3777" s="1">
        <f ca="1">IFERROR(INDEX(VpD!$C$3:$I$27,MATCH(E3777,VpD!$B$3:$B$27,0),MATCH(R3777,VpD!$C$2:$I$2,0)),0)</f>
        <v>143</v>
      </c>
      <c r="T3777" s="19">
        <f t="shared" ca="1" si="763"/>
        <v>20.591999999999999</v>
      </c>
      <c r="U3777" s="14" t="str">
        <f t="shared" ca="1" si="764"/>
        <v xml:space="preserve">712219.96 </v>
      </c>
      <c r="V3777" s="14" t="str">
        <f t="shared" ca="1" si="765"/>
        <v>6169330.02</v>
      </c>
      <c r="W3777" s="14" t="str">
        <f t="shared" ca="1" si="766"/>
        <v>POINT(712219.96 6169330.02)</v>
      </c>
      <c r="X3777" s="14" t="str">
        <f>IFERROR(INDEX(BygningOmraade!B:B,MATCH(A3777,BygningOmraade!A:A,0)),"")</f>
        <v/>
      </c>
    </row>
    <row r="3778" spans="1:24" s="14" customFormat="1" x14ac:dyDescent="0.25">
      <c r="A3778" s="14">
        <f t="shared" si="754"/>
        <v>3778</v>
      </c>
      <c r="B3778" s="14" t="str">
        <f t="shared" ca="1" si="755"/>
        <v>dfb8241c-fe72-419b-a310-5758df90e5c5</v>
      </c>
      <c r="C3778" s="14" t="str">
        <f t="shared" ca="1" si="756"/>
        <v>0a3f507e-1566-32b8-e044-0003ba298018</v>
      </c>
      <c r="D3778" s="14">
        <f t="shared" ca="1" si="757"/>
        <v>996677</v>
      </c>
      <c r="E3778" s="1">
        <f t="shared" ca="1" si="758"/>
        <v>130</v>
      </c>
      <c r="F3778" s="1">
        <f t="shared" ca="1" si="759"/>
        <v>102</v>
      </c>
      <c r="G3778" s="1">
        <f t="shared" ca="1" si="760"/>
        <v>1977</v>
      </c>
      <c r="H3778" s="1" t="str">
        <f ca="1">IFERROR(INDEX(Varmeinstallation!B:B,MATCH(INDIRECT($A$1&amp;"L"&amp;A3778)*1,Varmeinstallation!A:A,0)),"Ingen varmeinstallationer")</f>
        <v>Fjernvarme/blokvarme (radiatorsystemer eller varmluftanlæg)</v>
      </c>
      <c r="I3778" s="1" t="str">
        <f ca="1">IFERROR(INDEX(Opvarmningsmiddel!B:B,MATCH(INDIRECT($A$1&amp;"M"&amp;A3778)*1,Opvarmningsmiddel!A:A,0)),"")</f>
        <v/>
      </c>
      <c r="J3778" s="1">
        <f t="shared" ca="1" si="761"/>
        <v>0</v>
      </c>
      <c r="K3778" s="1" t="str">
        <f ca="1">IFERROR(INDEX(Relationstabel!$C$3:$K$10,MATCH(VALUE(INDIRECT($A$1&amp;"L"&amp;A3778)),Relationstabel!$A$3:$A$10,0),MATCH(IFERROR(VALUE(INDIRECT($A$1&amp;"M"&amp;A3778)),0),Relationstabel!$C$1:$K$1,0)),"Ingen varmeinstallationer")</f>
        <v>Fjernvarme/ Blokvarme</v>
      </c>
      <c r="L3778" s="1" t="str">
        <f ca="1">INDEX(Anvendelseskode!B:B,MATCH($E3778,Anvendelseskode!$A:$A,0))</f>
        <v>Række-, kæde-, dobbelthus (lodret adskillelse mellem enhederne)</v>
      </c>
      <c r="M3778" s="1" t="str">
        <f ca="1">INDEX(Anvendelseskode!C:C,MATCH($E3778,Anvendelseskode!$A:$A,0))</f>
        <v>Række-, kæde og dobbelthuse</v>
      </c>
      <c r="N3778" s="1" t="str">
        <f ca="1">INDEX(Anvendelseskode!D:D,MATCH($E3778,Anvendelseskode!$A:$A,0))</f>
        <v>Private husholdninger</v>
      </c>
      <c r="O3778" s="1" t="str">
        <f ca="1">IFERROR(INDEX(SBi!$2:$2,MATCH(G3778,SBi!$1:$1,1)),SBi!$K$2)</f>
        <v>1973-1978</v>
      </c>
      <c r="P3778" s="1">
        <f ca="1">IFERROR(INDEX(SBi!$C$3:$K$28,MATCH(E3778,SBi!$B$3:$B$28,0),MATCH(O3778,SBi!$C$2:$K$2,0)),0)</f>
        <v>112.6</v>
      </c>
      <c r="Q3778" s="19">
        <f t="shared" ca="1" si="762"/>
        <v>11.485199999999999</v>
      </c>
      <c r="R3778" s="19" t="str">
        <f ca="1">IFERROR(INDEX(VpD!$2:$2,MATCH(G3778,VpD!$1:$1,1)),VpD!$I$2)</f>
        <v>1973-1978</v>
      </c>
      <c r="S3778" s="1">
        <f ca="1">IFERROR(INDEX(VpD!$C$3:$I$27,MATCH(E3778,VpD!$B$3:$B$27,0),MATCH(R3778,VpD!$C$2:$I$2,0)),0)</f>
        <v>98</v>
      </c>
      <c r="T3778" s="19">
        <f t="shared" ca="1" si="763"/>
        <v>9.9960000000000004</v>
      </c>
      <c r="U3778" s="14" t="str">
        <f t="shared" ca="1" si="764"/>
        <v xml:space="preserve">713521.12 </v>
      </c>
      <c r="V3778" s="14" t="str">
        <f t="shared" ca="1" si="765"/>
        <v>6169571.02</v>
      </c>
      <c r="W3778" s="14" t="str">
        <f t="shared" ca="1" si="766"/>
        <v>POINT(713521.12 6169571.02)</v>
      </c>
      <c r="X3778" s="14" t="str">
        <f>IFERROR(INDEX(BygningOmraade!B:B,MATCH(A3778,BygningOmraade!A:A,0)),"")</f>
        <v/>
      </c>
    </row>
    <row r="3779" spans="1:24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dfd2c394-4c33-4434-9067-ca52ddbc3ae1</v>
      </c>
      <c r="C3779" s="14" t="str">
        <f t="shared" ref="C3779:C3842" ca="1" si="769">INDIRECT($A$1&amp;"C"&amp;A3779)</f>
        <v>0a3f507e-20ed-32b8-e044-0003ba298018</v>
      </c>
      <c r="D3779" s="14">
        <f t="shared" ref="D3779:D3842" ca="1" si="770">INDIRECT($A$1&amp;"D"&amp;A3779)</f>
        <v>996225</v>
      </c>
      <c r="E3779" s="1">
        <f t="shared" ref="E3779:E3842" ca="1" si="771">ROUNDDOWN(INDIRECT($A$1&amp;"E"&amp;A3779),-1)</f>
        <v>130</v>
      </c>
      <c r="F3779" s="1">
        <f t="shared" ref="F3779:F3842" ca="1" si="772">INDIRECT($A$1&amp;"G"&amp;A3779)+INDIRECT($A$1&amp;"H"&amp;A3779)+INDIRECT($A$1&amp;"I"&amp;A3779)*0.5</f>
        <v>132</v>
      </c>
      <c r="G3779" s="1">
        <f t="shared" ref="G3779:G3842" ca="1" si="773">MAX(INDIRECT($A$1&amp;"J"&amp;A3779),INDIRECT($A$1&amp;"K"&amp;A3779))</f>
        <v>1975</v>
      </c>
      <c r="H3779" s="1" t="str">
        <f ca="1">IFERROR(INDEX(Varmeinstallation!B:B,MATCH(INDIRECT($A$1&amp;"L"&amp;A3779)*1,Varmeinstallation!A:A,0)),"Ingen varmeinstallationer")</f>
        <v>Centralvarme fra eget anlæg, et-kammer fyr</v>
      </c>
      <c r="I3779" s="1" t="str">
        <f ca="1">IFERROR(INDEX(Opvarmningsmiddel!B:B,MATCH(INDIRECT($A$1&amp;"M"&amp;A3779)*1,Opvarmningsmiddel!A:A,0)),"")</f>
        <v>Naturgas</v>
      </c>
      <c r="J3779" s="1">
        <f t="shared" ref="J3779:J3842" ca="1" si="774">VALUE(INDIRECT($A$1&amp;"N"&amp;A3779))</f>
        <v>0</v>
      </c>
      <c r="K3779" s="1" t="str">
        <f ca="1">IFERROR(INDEX(Relationstabel!$C$3:$K$10,MATCH(VALUE(INDIRECT($A$1&amp;"L"&amp;A3779)),Relationstabel!$A$3:$A$10,0),MATCH(IFERROR(VALUE(INDIRECT($A$1&amp;"M"&amp;A3779)),0),Relationstabel!$C$1:$K$1,0)),"Ingen varmeinstallationer")</f>
        <v>Naturgas</v>
      </c>
      <c r="L3779" s="1" t="str">
        <f ca="1">INDEX(Anvendelseskode!B:B,MATCH($E3779,Anvendelseskode!$A:$A,0))</f>
        <v>Række-, kæde-, dobbelthus (lodret adskillelse mellem enhederne)</v>
      </c>
      <c r="M3779" s="1" t="str">
        <f ca="1">INDEX(Anvendelseskode!C:C,MATCH($E3779,Anvendelseskode!$A:$A,0))</f>
        <v>Række-, kæde og dobbelthuse</v>
      </c>
      <c r="N3779" s="1" t="str">
        <f ca="1">INDEX(Anvendelseskode!D:D,MATCH($E3779,Anvendelseskode!$A:$A,0))</f>
        <v>Private husholdninger</v>
      </c>
      <c r="O3779" s="1" t="str">
        <f ca="1">IFERROR(INDEX(SBi!$2:$2,MATCH(G3779,SBi!$1:$1,1)),SBi!$K$2)</f>
        <v>1973-1978</v>
      </c>
      <c r="P3779" s="1">
        <f ca="1">IFERROR(INDEX(SBi!$C$3:$K$28,MATCH(E3779,SBi!$B$3:$B$28,0),MATCH(O3779,SBi!$C$2:$K$2,0)),0)</f>
        <v>112.6</v>
      </c>
      <c r="Q3779" s="19">
        <f t="shared" ref="Q3779:Q3842" ca="1" si="775">P3779*F3779/1000</f>
        <v>14.863199999999999</v>
      </c>
      <c r="R3779" s="19" t="str">
        <f ca="1">IFERROR(INDEX(VpD!$2:$2,MATCH(G3779,VpD!$1:$1,1)),VpD!$I$2)</f>
        <v>1973-1978</v>
      </c>
      <c r="S3779" s="1">
        <f ca="1">IFERROR(INDEX(VpD!$C$3:$I$27,MATCH(E3779,VpD!$B$3:$B$27,0),MATCH(R3779,VpD!$C$2:$I$2,0)),0)</f>
        <v>98</v>
      </c>
      <c r="T3779" s="19">
        <f t="shared" ref="T3779:T3842" ca="1" si="776">S3779*F3779/1000</f>
        <v>12.936</v>
      </c>
      <c r="U3779" s="14" t="str">
        <f t="shared" ref="U3779:U3842" ca="1" si="777">IFERROR(SUBSTITUTE(LEFT(W3779,FIND(" ",W3779)),"POINT(",""),"")</f>
        <v xml:space="preserve">713031.82 </v>
      </c>
      <c r="V3779" s="14" t="str">
        <f t="shared" ref="V3779:V3842" ca="1" si="778">IFERROR(SUBSTITUTE(RIGHT(W3779,LEN(W3779)-FIND(" ",W3779)),")",""),"")</f>
        <v>6168824.16</v>
      </c>
      <c r="W3779" s="14" t="str">
        <f t="shared" ref="W3779:W3842" ca="1" si="779">INDIRECT($A$1&amp;"o"&amp;A3779)</f>
        <v>POINT(713031.82 6168824.16)</v>
      </c>
      <c r="X3779" s="14" t="str">
        <f>IFERROR(INDEX(BygningOmraade!B:B,MATCH(A3779,BygningOmraade!A:A,0)),"")</f>
        <v/>
      </c>
    </row>
    <row r="3780" spans="1:24" s="14" customFormat="1" x14ac:dyDescent="0.25">
      <c r="A3780" s="14">
        <f t="shared" si="767"/>
        <v>3780</v>
      </c>
      <c r="B3780" s="14" t="str">
        <f t="shared" ca="1" si="768"/>
        <v>dfe49104-77e4-4d8d-b029-32d7257977f5</v>
      </c>
      <c r="C3780" s="14" t="str">
        <f t="shared" ca="1" si="769"/>
        <v>0a3f507e-2155-32b8-e044-0003ba298018</v>
      </c>
      <c r="D3780" s="14">
        <f t="shared" ca="1" si="770"/>
        <v>996816</v>
      </c>
      <c r="E3780" s="1">
        <f t="shared" ca="1" si="771"/>
        <v>130</v>
      </c>
      <c r="F3780" s="1">
        <f t="shared" ca="1" si="772"/>
        <v>70</v>
      </c>
      <c r="G3780" s="1">
        <f t="shared" ca="1" si="773"/>
        <v>1959</v>
      </c>
      <c r="H3780" s="1" t="str">
        <f ca="1">IFERROR(INDEX(Varmeinstallation!B:B,MATCH(INDIRECT($A$1&amp;"L"&amp;A3780)*1,Varmeinstallation!A:A,0)),"Ingen varmeinstallationer")</f>
        <v>Centralvarme fra eget anlæg, et-kammer fyr</v>
      </c>
      <c r="I3780" s="1" t="str">
        <f ca="1">IFERROR(INDEX(Opvarmningsmiddel!B:B,MATCH(INDIRECT($A$1&amp;"M"&amp;A3780)*1,Opvarmningsmiddel!A:A,0)),"")</f>
        <v>Flydende brændsel (olie, petroleum, flaskegas m.m.)</v>
      </c>
      <c r="J3780" s="1">
        <f t="shared" ca="1" si="774"/>
        <v>5</v>
      </c>
      <c r="K3780" s="1" t="str">
        <f ca="1">IFERROR(INDEX(Relationstabel!$C$3:$K$10,MATCH(VALUE(INDIRECT($A$1&amp;"L"&amp;A3780)),Relationstabel!$A$3:$A$10,0),MATCH(IFERROR(VALUE(INDIRECT($A$1&amp;"M"&amp;A3780)),0),Relationstabel!$C$1:$K$1,0)),"Ingen varmeinstallationer")</f>
        <v>Olie</v>
      </c>
      <c r="L3780" s="1" t="str">
        <f ca="1">INDEX(Anvendelseskode!B:B,MATCH($E3780,Anvendelseskode!$A:$A,0))</f>
        <v>Række-, kæde-, dobbelthus (lodret adskillelse mellem enhederne)</v>
      </c>
      <c r="M3780" s="1" t="str">
        <f ca="1">INDEX(Anvendelseskode!C:C,MATCH($E3780,Anvendelseskode!$A:$A,0))</f>
        <v>Række-, kæde og dobbelthuse</v>
      </c>
      <c r="N3780" s="1" t="str">
        <f ca="1">INDEX(Anvendelseskode!D:D,MATCH($E3780,Anvendelseskode!$A:$A,0))</f>
        <v>Private husholdninger</v>
      </c>
      <c r="O3780" s="1" t="str">
        <f ca="1">IFERROR(INDEX(SBi!$2:$2,MATCH(G3780,SBi!$1:$1,1)),SBi!$K$2)</f>
        <v>1951-1960</v>
      </c>
      <c r="P3780" s="1">
        <f ca="1">IFERROR(INDEX(SBi!$C$3:$K$28,MATCH(E3780,SBi!$B$3:$B$28,0),MATCH(O3780,SBi!$C$2:$K$2,0)),0)</f>
        <v>142.80000000000001</v>
      </c>
      <c r="Q3780" s="19">
        <f t="shared" ca="1" si="775"/>
        <v>9.9960000000000004</v>
      </c>
      <c r="R3780" s="19" t="str">
        <f ca="1">IFERROR(INDEX(VpD!$2:$2,MATCH(G3780,VpD!$1:$1,1)),VpD!$I$2)</f>
        <v>1951-1960</v>
      </c>
      <c r="S3780" s="1">
        <f ca="1">IFERROR(INDEX(VpD!$C$3:$I$27,MATCH(E3780,VpD!$B$3:$B$27,0),MATCH(R3780,VpD!$C$2:$I$2,0)),0)</f>
        <v>162</v>
      </c>
      <c r="T3780" s="19">
        <f t="shared" ca="1" si="776"/>
        <v>11.34</v>
      </c>
      <c r="U3780" s="14" t="str">
        <f t="shared" ca="1" si="777"/>
        <v xml:space="preserve">713470.75 </v>
      </c>
      <c r="V3780" s="14" t="str">
        <f t="shared" ca="1" si="778"/>
        <v>6168910.61</v>
      </c>
      <c r="W3780" s="14" t="str">
        <f t="shared" ca="1" si="779"/>
        <v>POINT(713470.75 6168910.61)</v>
      </c>
      <c r="X3780" s="14" t="str">
        <f>IFERROR(INDEX(BygningOmraade!B:B,MATCH(A3780,BygningOmraade!A:A,0)),"")</f>
        <v/>
      </c>
    </row>
    <row r="3781" spans="1:24" s="14" customFormat="1" x14ac:dyDescent="0.25">
      <c r="A3781" s="14">
        <f t="shared" si="767"/>
        <v>3781</v>
      </c>
      <c r="B3781" s="14" t="str">
        <f t="shared" ca="1" si="768"/>
        <v>dfebbd01-19c0-4058-ba2c-5750fe53ded7</v>
      </c>
      <c r="C3781" s="14" t="str">
        <f t="shared" ca="1" si="769"/>
        <v>53ba2f34-5fcf-2505-e044-0003ba298018</v>
      </c>
      <c r="D3781" s="14">
        <f t="shared" ca="1" si="770"/>
        <v>2702934</v>
      </c>
      <c r="E3781" s="1">
        <f t="shared" ca="1" si="771"/>
        <v>130</v>
      </c>
      <c r="F3781" s="1">
        <f t="shared" ca="1" si="772"/>
        <v>108</v>
      </c>
      <c r="G3781" s="1">
        <f t="shared" ca="1" si="773"/>
        <v>2008</v>
      </c>
      <c r="H3781" s="1" t="str">
        <f ca="1">IFERROR(INDEX(Varmeinstallation!B:B,MATCH(INDIRECT($A$1&amp;"L"&amp;A3781)*1,Varmeinstallation!A:A,0)),"Ingen varmeinstallationer")</f>
        <v>Centralvarme fra eget anlæg, et-kammer fyr</v>
      </c>
      <c r="I3781" s="1" t="str">
        <f ca="1">IFERROR(INDEX(Opvarmningsmiddel!B:B,MATCH(INDIRECT($A$1&amp;"M"&amp;A3781)*1,Opvarmningsmiddel!A:A,0)),"")</f>
        <v>Naturgas</v>
      </c>
      <c r="J3781" s="1">
        <f t="shared" ca="1" si="774"/>
        <v>90</v>
      </c>
      <c r="K3781" s="1" t="str">
        <f ca="1">IFERROR(INDEX(Relationstabel!$C$3:$K$10,MATCH(VALUE(INDIRECT($A$1&amp;"L"&amp;A3781)),Relationstabel!$A$3:$A$10,0),MATCH(IFERROR(VALUE(INDIRECT($A$1&amp;"M"&amp;A3781)),0),Relationstabel!$C$1:$K$1,0)),"Ingen varmeinstallationer")</f>
        <v>Naturgas</v>
      </c>
      <c r="L3781" s="1" t="str">
        <f ca="1">INDEX(Anvendelseskode!B:B,MATCH($E3781,Anvendelseskode!$A:$A,0))</f>
        <v>Række-, kæde-, dobbelthus (lodret adskillelse mellem enhederne)</v>
      </c>
      <c r="M3781" s="1" t="str">
        <f ca="1">INDEX(Anvendelseskode!C:C,MATCH($E3781,Anvendelseskode!$A:$A,0))</f>
        <v>Række-, kæde og dobbelthuse</v>
      </c>
      <c r="N3781" s="1" t="str">
        <f ca="1">INDEX(Anvendelseskode!D:D,MATCH($E3781,Anvendelseskode!$A:$A,0))</f>
        <v>Private husholdninger</v>
      </c>
      <c r="O3781" s="1" t="str">
        <f ca="1">IFERROR(INDEX(SBi!$2:$2,MATCH(G3781,SBi!$1:$1,1)),SBi!$K$2)</f>
        <v>Efter 2006</v>
      </c>
      <c r="P3781" s="1">
        <f ca="1">IFERROR(INDEX(SBi!$C$3:$K$28,MATCH(E3781,SBi!$B$3:$B$28,0),MATCH(O3781,SBi!$C$2:$K$2,0)),0)</f>
        <v>66.400000000000006</v>
      </c>
      <c r="Q3781" s="19">
        <f t="shared" ca="1" si="775"/>
        <v>7.1712000000000007</v>
      </c>
      <c r="R3781" s="19" t="str">
        <f ca="1">IFERROR(INDEX(VpD!$2:$2,MATCH(G3781,VpD!$1:$1,1)),VpD!$I$2)</f>
        <v>&gt;1998</v>
      </c>
      <c r="S3781" s="1">
        <f ca="1">IFERROR(INDEX(VpD!$C$3:$I$27,MATCH(E3781,VpD!$B$3:$B$27,0),MATCH(R3781,VpD!$C$2:$I$2,0)),0)</f>
        <v>65</v>
      </c>
      <c r="T3781" s="19">
        <f t="shared" ca="1" si="776"/>
        <v>7.02</v>
      </c>
      <c r="U3781" s="14" t="str">
        <f t="shared" ca="1" si="777"/>
        <v xml:space="preserve">712717.39 </v>
      </c>
      <c r="V3781" s="14" t="str">
        <f t="shared" ca="1" si="778"/>
        <v>6168816.48</v>
      </c>
      <c r="W3781" s="14" t="str">
        <f t="shared" ca="1" si="779"/>
        <v>POINT(712717.39 6168816.48)</v>
      </c>
      <c r="X3781" s="14" t="str">
        <f>IFERROR(INDEX(BygningOmraade!B:B,MATCH(A3781,BygningOmraade!A:A,0)),"")</f>
        <v/>
      </c>
    </row>
    <row r="3782" spans="1:24" s="14" customFormat="1" x14ac:dyDescent="0.25">
      <c r="A3782" s="14">
        <f t="shared" si="767"/>
        <v>3782</v>
      </c>
      <c r="B3782" s="14" t="str">
        <f t="shared" ca="1" si="768"/>
        <v>dfec8f6e-82c0-44bd-97a8-018f236aaa5d</v>
      </c>
      <c r="C3782" s="14" t="str">
        <f t="shared" ca="1" si="769"/>
        <v>0a3f507e-196c-32b8-e044-0003ba298018</v>
      </c>
      <c r="D3782" s="14">
        <f t="shared" ca="1" si="770"/>
        <v>995551</v>
      </c>
      <c r="E3782" s="1">
        <f t="shared" ca="1" si="771"/>
        <v>130</v>
      </c>
      <c r="F3782" s="1">
        <f t="shared" ca="1" si="772"/>
        <v>129</v>
      </c>
      <c r="G3782" s="1">
        <f t="shared" ca="1" si="773"/>
        <v>1978</v>
      </c>
      <c r="H3782" s="1" t="str">
        <f ca="1">IFERROR(INDEX(Varmeinstallation!B:B,MATCH(INDIRECT($A$1&amp;"L"&amp;A3782)*1,Varmeinstallation!A:A,0)),"Ingen varmeinstallationer")</f>
        <v>Fjernvarme/blokvarme (radiatorsystemer eller varmluftanlæg)</v>
      </c>
      <c r="I3782" s="1" t="str">
        <f ca="1">IFERROR(INDEX(Opvarmningsmiddel!B:B,MATCH(INDIRECT($A$1&amp;"M"&amp;A3782)*1,Opvarmningsmiddel!A:A,0)),"")</f>
        <v/>
      </c>
      <c r="J3782" s="1">
        <f t="shared" ca="1" si="774"/>
        <v>0</v>
      </c>
      <c r="K3782" s="1" t="str">
        <f ca="1">IFERROR(INDEX(Relationstabel!$C$3:$K$10,MATCH(VALUE(INDIRECT($A$1&amp;"L"&amp;A3782)),Relationstabel!$A$3:$A$10,0),MATCH(IFERROR(VALUE(INDIRECT($A$1&amp;"M"&amp;A3782)),0),Relationstabel!$C$1:$K$1,0)),"Ingen varmeinstallationer")</f>
        <v>Fjernvarme/ Blokvarme</v>
      </c>
      <c r="L3782" s="1" t="str">
        <f ca="1">INDEX(Anvendelseskode!B:B,MATCH($E3782,Anvendelseskode!$A:$A,0))</f>
        <v>Række-, kæde-, dobbelthus (lodret adskillelse mellem enhederne)</v>
      </c>
      <c r="M3782" s="1" t="str">
        <f ca="1">INDEX(Anvendelseskode!C:C,MATCH($E3782,Anvendelseskode!$A:$A,0))</f>
        <v>Række-, kæde og dobbelthuse</v>
      </c>
      <c r="N3782" s="1" t="str">
        <f ca="1">INDEX(Anvendelseskode!D:D,MATCH($E3782,Anvendelseskode!$A:$A,0))</f>
        <v>Private husholdninger</v>
      </c>
      <c r="O3782" s="1" t="str">
        <f ca="1">IFERROR(INDEX(SBi!$2:$2,MATCH(G3782,SBi!$1:$1,1)),SBi!$K$2)</f>
        <v>1973-1978</v>
      </c>
      <c r="P3782" s="1">
        <f ca="1">IFERROR(INDEX(SBi!$C$3:$K$28,MATCH(E3782,SBi!$B$3:$B$28,0),MATCH(O3782,SBi!$C$2:$K$2,0)),0)</f>
        <v>112.6</v>
      </c>
      <c r="Q3782" s="19">
        <f t="shared" ca="1" si="775"/>
        <v>14.525399999999999</v>
      </c>
      <c r="R3782" s="19" t="str">
        <f ca="1">IFERROR(INDEX(VpD!$2:$2,MATCH(G3782,VpD!$1:$1,1)),VpD!$I$2)</f>
        <v>1973-1978</v>
      </c>
      <c r="S3782" s="1">
        <f ca="1">IFERROR(INDEX(VpD!$C$3:$I$27,MATCH(E3782,VpD!$B$3:$B$27,0),MATCH(R3782,VpD!$C$2:$I$2,0)),0)</f>
        <v>98</v>
      </c>
      <c r="T3782" s="19">
        <f t="shared" ca="1" si="776"/>
        <v>12.641999999999999</v>
      </c>
      <c r="U3782" s="14" t="str">
        <f t="shared" ca="1" si="777"/>
        <v xml:space="preserve">711876.29 </v>
      </c>
      <c r="V3782" s="14" t="str">
        <f t="shared" ca="1" si="778"/>
        <v>6172516.02</v>
      </c>
      <c r="W3782" s="14" t="str">
        <f t="shared" ca="1" si="779"/>
        <v>POINT(711876.29 6172516.02)</v>
      </c>
      <c r="X3782" s="14" t="str">
        <f>IFERROR(INDEX(BygningOmraade!B:B,MATCH(A3782,BygningOmraade!A:A,0)),"")</f>
        <v/>
      </c>
    </row>
    <row r="3783" spans="1:24" s="14" customFormat="1" x14ac:dyDescent="0.25">
      <c r="A3783" s="14">
        <f t="shared" si="767"/>
        <v>3783</v>
      </c>
      <c r="B3783" s="14" t="str">
        <f t="shared" ca="1" si="768"/>
        <v>e00048c8-0537-47cb-9cb3-f3a7937f2274</v>
      </c>
      <c r="C3783" s="14" t="str">
        <f t="shared" ca="1" si="769"/>
        <v>0a3f507e-2176-32b8-e044-0003ba298018</v>
      </c>
      <c r="D3783" s="14">
        <f t="shared" ca="1" si="770"/>
        <v>997135</v>
      </c>
      <c r="E3783" s="1">
        <f t="shared" ca="1" si="771"/>
        <v>130</v>
      </c>
      <c r="F3783" s="1">
        <f t="shared" ca="1" si="772"/>
        <v>109</v>
      </c>
      <c r="G3783" s="1">
        <f t="shared" ca="1" si="773"/>
        <v>1978</v>
      </c>
      <c r="H3783" s="1" t="str">
        <f ca="1">IFERROR(INDEX(Varmeinstallation!B:B,MATCH(INDIRECT($A$1&amp;"L"&amp;A3783)*1,Varmeinstallation!A:A,0)),"Ingen varmeinstallationer")</f>
        <v>Fjernvarme/blokvarme (radiatorsystemer eller varmluftanlæg)</v>
      </c>
      <c r="I3783" s="1" t="str">
        <f ca="1">IFERROR(INDEX(Opvarmningsmiddel!B:B,MATCH(INDIRECT($A$1&amp;"M"&amp;A3783)*1,Opvarmningsmiddel!A:A,0)),"")</f>
        <v/>
      </c>
      <c r="J3783" s="1">
        <f t="shared" ca="1" si="774"/>
        <v>0</v>
      </c>
      <c r="K3783" s="1" t="str">
        <f ca="1">IFERROR(INDEX(Relationstabel!$C$3:$K$10,MATCH(VALUE(INDIRECT($A$1&amp;"L"&amp;A3783)),Relationstabel!$A$3:$A$10,0),MATCH(IFERROR(VALUE(INDIRECT($A$1&amp;"M"&amp;A3783)),0),Relationstabel!$C$1:$K$1,0)),"Ingen varmeinstallationer")</f>
        <v>Fjernvarme/ Blokvarme</v>
      </c>
      <c r="L3783" s="1" t="str">
        <f ca="1">INDEX(Anvendelseskode!B:B,MATCH($E3783,Anvendelseskode!$A:$A,0))</f>
        <v>Række-, kæde-, dobbelthus (lodret adskillelse mellem enhederne)</v>
      </c>
      <c r="M3783" s="1" t="str">
        <f ca="1">INDEX(Anvendelseskode!C:C,MATCH($E3783,Anvendelseskode!$A:$A,0))</f>
        <v>Række-, kæde og dobbelthuse</v>
      </c>
      <c r="N3783" s="1" t="str">
        <f ca="1">INDEX(Anvendelseskode!D:D,MATCH($E3783,Anvendelseskode!$A:$A,0))</f>
        <v>Private husholdninger</v>
      </c>
      <c r="O3783" s="1" t="str">
        <f ca="1">IFERROR(INDEX(SBi!$2:$2,MATCH(G3783,SBi!$1:$1,1)),SBi!$K$2)</f>
        <v>1973-1978</v>
      </c>
      <c r="P3783" s="1">
        <f ca="1">IFERROR(INDEX(SBi!$C$3:$K$28,MATCH(E3783,SBi!$B$3:$B$28,0),MATCH(O3783,SBi!$C$2:$K$2,0)),0)</f>
        <v>112.6</v>
      </c>
      <c r="Q3783" s="19">
        <f t="shared" ca="1" si="775"/>
        <v>12.273399999999999</v>
      </c>
      <c r="R3783" s="19" t="str">
        <f ca="1">IFERROR(INDEX(VpD!$2:$2,MATCH(G3783,VpD!$1:$1,1)),VpD!$I$2)</f>
        <v>1973-1978</v>
      </c>
      <c r="S3783" s="1">
        <f ca="1">IFERROR(INDEX(VpD!$C$3:$I$27,MATCH(E3783,VpD!$B$3:$B$27,0),MATCH(R3783,VpD!$C$2:$I$2,0)),0)</f>
        <v>98</v>
      </c>
      <c r="T3783" s="19">
        <f t="shared" ca="1" si="776"/>
        <v>10.682</v>
      </c>
      <c r="U3783" s="14" t="str">
        <f t="shared" ca="1" si="777"/>
        <v xml:space="preserve">713759.98 </v>
      </c>
      <c r="V3783" s="14" t="str">
        <f t="shared" ca="1" si="778"/>
        <v>6169604.02</v>
      </c>
      <c r="W3783" s="14" t="str">
        <f t="shared" ca="1" si="779"/>
        <v>POINT(713759.98 6169604.02)</v>
      </c>
      <c r="X3783" s="14" t="str">
        <f>IFERROR(INDEX(BygningOmraade!B:B,MATCH(A3783,BygningOmraade!A:A,0)),"")</f>
        <v/>
      </c>
    </row>
    <row r="3784" spans="1:24" s="14" customFormat="1" x14ac:dyDescent="0.25">
      <c r="A3784" s="14">
        <f t="shared" si="767"/>
        <v>3784</v>
      </c>
      <c r="B3784" s="14" t="str">
        <f t="shared" ca="1" si="768"/>
        <v>e00246bc-b1c6-4a6a-9038-c0249c8514ba</v>
      </c>
      <c r="C3784" s="14" t="str">
        <f t="shared" ca="1" si="769"/>
        <v>0a3f507e-1e68-32b8-e044-0003ba298018</v>
      </c>
      <c r="D3784" s="14">
        <f t="shared" ca="1" si="770"/>
        <v>994991</v>
      </c>
      <c r="E3784" s="1">
        <f t="shared" ca="1" si="771"/>
        <v>120</v>
      </c>
      <c r="F3784" s="1">
        <f t="shared" ca="1" si="772"/>
        <v>154</v>
      </c>
      <c r="G3784" s="1">
        <f t="shared" ca="1" si="773"/>
        <v>1972</v>
      </c>
      <c r="H3784" s="1" t="str">
        <f ca="1">IFERROR(INDEX(Varmeinstallation!B:B,MATCH(INDIRECT($A$1&amp;"L"&amp;A3784)*1,Varmeinstallation!A:A,0)),"Ingen varmeinstallationer")</f>
        <v>Varmepumpe</v>
      </c>
      <c r="I3784" s="1" t="str">
        <f ca="1">IFERROR(INDEX(Opvarmningsmiddel!B:B,MATCH(INDIRECT($A$1&amp;"M"&amp;A3784)*1,Opvarmningsmiddel!A:A,0)),"")</f>
        <v>Elektricitet</v>
      </c>
      <c r="J3784" s="1">
        <f t="shared" ca="1" si="774"/>
        <v>90</v>
      </c>
      <c r="K3784" s="1" t="str">
        <f ca="1">IFERROR(INDEX(Relationstabel!$C$3:$K$10,MATCH(VALUE(INDIRECT($A$1&amp;"L"&amp;A3784)),Relationstabel!$A$3:$A$10,0),MATCH(IFERROR(VALUE(INDIRECT($A$1&amp;"M"&amp;A3784)),0),Relationstabel!$C$1:$K$1,0)),"Ingen varmeinstallationer")</f>
        <v>Varmepumpe</v>
      </c>
      <c r="L3784" s="1" t="str">
        <f ca="1">INDEX(Anvendelseskode!B:B,MATCH($E3784,Anvendelseskode!$A:$A,0))</f>
        <v>Fritliggende enfamilieshus (parcelhus)</v>
      </c>
      <c r="M3784" s="1" t="str">
        <f ca="1">INDEX(Anvendelseskode!C:C,MATCH($E3784,Anvendelseskode!$A:$A,0))</f>
        <v>Parcelhuse</v>
      </c>
      <c r="N3784" s="1" t="str">
        <f ca="1">INDEX(Anvendelseskode!D:D,MATCH($E3784,Anvendelseskode!$A:$A,0))</f>
        <v>Private husholdninger</v>
      </c>
      <c r="O3784" s="1" t="str">
        <f ca="1">IFERROR(INDEX(SBi!$2:$2,MATCH(G3784,SBi!$1:$1,1)),SBi!$K$2)</f>
        <v>1961-1972</v>
      </c>
      <c r="P3784" s="1">
        <f ca="1">IFERROR(INDEX(SBi!$C$3:$K$28,MATCH(E3784,SBi!$B$3:$B$28,0),MATCH(O3784,SBi!$C$2:$K$2,0)),0)</f>
        <v>134.30000000000001</v>
      </c>
      <c r="Q3784" s="19">
        <f t="shared" ca="1" si="775"/>
        <v>20.682200000000002</v>
      </c>
      <c r="R3784" s="19" t="str">
        <f ca="1">IFERROR(INDEX(VpD!$2:$2,MATCH(G3784,VpD!$1:$1,1)),VpD!$I$2)</f>
        <v>1961-1972</v>
      </c>
      <c r="S3784" s="1">
        <f ca="1">IFERROR(INDEX(VpD!$C$3:$I$27,MATCH(E3784,VpD!$B$3:$B$27,0),MATCH(R3784,VpD!$C$2:$I$2,0)),0)</f>
        <v>143</v>
      </c>
      <c r="T3784" s="19">
        <f t="shared" ca="1" si="776"/>
        <v>22.021999999999998</v>
      </c>
      <c r="U3784" s="14" t="str">
        <f t="shared" ca="1" si="777"/>
        <v xml:space="preserve">711729.48 </v>
      </c>
      <c r="V3784" s="14" t="str">
        <f t="shared" ca="1" si="778"/>
        <v>6171716.3</v>
      </c>
      <c r="W3784" s="14" t="str">
        <f t="shared" ca="1" si="779"/>
        <v>POINT(711729.48 6171716.3)</v>
      </c>
      <c r="X3784" s="14" t="str">
        <f>IFERROR(INDEX(BygningOmraade!B:B,MATCH(A3784,BygningOmraade!A:A,0)),"")</f>
        <v/>
      </c>
    </row>
    <row r="3785" spans="1:24" s="14" customFormat="1" x14ac:dyDescent="0.25">
      <c r="A3785" s="14">
        <f t="shared" si="767"/>
        <v>3785</v>
      </c>
      <c r="B3785" s="14" t="str">
        <f t="shared" ca="1" si="768"/>
        <v>e0089df9-5c4b-4fde-8008-ae066b2fb436</v>
      </c>
      <c r="C3785" s="14" t="str">
        <f t="shared" ca="1" si="769"/>
        <v>53ba2f34-6004-2505-e044-0003ba298018</v>
      </c>
      <c r="D3785" s="14">
        <f t="shared" ca="1" si="770"/>
        <v>2702992</v>
      </c>
      <c r="E3785" s="1">
        <f t="shared" ca="1" si="771"/>
        <v>130</v>
      </c>
      <c r="F3785" s="1">
        <f t="shared" ca="1" si="772"/>
        <v>108</v>
      </c>
      <c r="G3785" s="1">
        <f t="shared" ca="1" si="773"/>
        <v>2008</v>
      </c>
      <c r="H3785" s="1" t="str">
        <f ca="1">IFERROR(INDEX(Varmeinstallation!B:B,MATCH(INDIRECT($A$1&amp;"L"&amp;A3785)*1,Varmeinstallation!A:A,0)),"Ingen varmeinstallationer")</f>
        <v>Centralvarme fra eget anlæg, et-kammer fyr</v>
      </c>
      <c r="I3785" s="1" t="str">
        <f ca="1">IFERROR(INDEX(Opvarmningsmiddel!B:B,MATCH(INDIRECT($A$1&amp;"M"&amp;A3785)*1,Opvarmningsmiddel!A:A,0)),"")</f>
        <v>Naturgas</v>
      </c>
      <c r="J3785" s="1">
        <f t="shared" ca="1" si="774"/>
        <v>90</v>
      </c>
      <c r="K3785" s="1" t="str">
        <f ca="1">IFERROR(INDEX(Relationstabel!$C$3:$K$10,MATCH(VALUE(INDIRECT($A$1&amp;"L"&amp;A3785)),Relationstabel!$A$3:$A$10,0),MATCH(IFERROR(VALUE(INDIRECT($A$1&amp;"M"&amp;A3785)),0),Relationstabel!$C$1:$K$1,0)),"Ingen varmeinstallationer")</f>
        <v>Naturgas</v>
      </c>
      <c r="L3785" s="1" t="str">
        <f ca="1">INDEX(Anvendelseskode!B:B,MATCH($E3785,Anvendelseskode!$A:$A,0))</f>
        <v>Række-, kæde-, dobbelthus (lodret adskillelse mellem enhederne)</v>
      </c>
      <c r="M3785" s="1" t="str">
        <f ca="1">INDEX(Anvendelseskode!C:C,MATCH($E3785,Anvendelseskode!$A:$A,0))</f>
        <v>Række-, kæde og dobbelthuse</v>
      </c>
      <c r="N3785" s="1" t="str">
        <f ca="1">INDEX(Anvendelseskode!D:D,MATCH($E3785,Anvendelseskode!$A:$A,0))</f>
        <v>Private husholdninger</v>
      </c>
      <c r="O3785" s="1" t="str">
        <f ca="1">IFERROR(INDEX(SBi!$2:$2,MATCH(G3785,SBi!$1:$1,1)),SBi!$K$2)</f>
        <v>Efter 2006</v>
      </c>
      <c r="P3785" s="1">
        <f ca="1">IFERROR(INDEX(SBi!$C$3:$K$28,MATCH(E3785,SBi!$B$3:$B$28,0),MATCH(O3785,SBi!$C$2:$K$2,0)),0)</f>
        <v>66.400000000000006</v>
      </c>
      <c r="Q3785" s="19">
        <f t="shared" ca="1" si="775"/>
        <v>7.1712000000000007</v>
      </c>
      <c r="R3785" s="19" t="str">
        <f ca="1">IFERROR(INDEX(VpD!$2:$2,MATCH(G3785,VpD!$1:$1,1)),VpD!$I$2)</f>
        <v>&gt;1998</v>
      </c>
      <c r="S3785" s="1">
        <f ca="1">IFERROR(INDEX(VpD!$C$3:$I$27,MATCH(E3785,VpD!$B$3:$B$27,0),MATCH(R3785,VpD!$C$2:$I$2,0)),0)</f>
        <v>65</v>
      </c>
      <c r="T3785" s="19">
        <f t="shared" ca="1" si="776"/>
        <v>7.02</v>
      </c>
      <c r="U3785" s="14" t="str">
        <f t="shared" ca="1" si="777"/>
        <v xml:space="preserve">712630.71 </v>
      </c>
      <c r="V3785" s="14" t="str">
        <f t="shared" ca="1" si="778"/>
        <v>6168736.47</v>
      </c>
      <c r="W3785" s="14" t="str">
        <f t="shared" ca="1" si="779"/>
        <v>POINT(712630.71 6168736.47)</v>
      </c>
      <c r="X3785" s="14" t="str">
        <f>IFERROR(INDEX(BygningOmraade!B:B,MATCH(A3785,BygningOmraade!A:A,0)),"")</f>
        <v/>
      </c>
    </row>
    <row r="3786" spans="1:24" s="14" customFormat="1" x14ac:dyDescent="0.25">
      <c r="A3786" s="14">
        <f t="shared" si="767"/>
        <v>3786</v>
      </c>
      <c r="B3786" s="14" t="str">
        <f t="shared" ca="1" si="768"/>
        <v>e00c259b-82a8-4cb2-842e-1069e8a3a19f</v>
      </c>
      <c r="C3786" s="14" t="str">
        <f t="shared" ca="1" si="769"/>
        <v>0a3f507e-1a8c-32b8-e044-0003ba298018</v>
      </c>
      <c r="D3786" s="14">
        <f t="shared" ca="1" si="770"/>
        <v>997381</v>
      </c>
      <c r="E3786" s="1">
        <f t="shared" ca="1" si="771"/>
        <v>120</v>
      </c>
      <c r="F3786" s="1">
        <f t="shared" ca="1" si="772"/>
        <v>135</v>
      </c>
      <c r="G3786" s="1">
        <f t="shared" ca="1" si="773"/>
        <v>1969</v>
      </c>
      <c r="H3786" s="1" t="str">
        <f ca="1">IFERROR(INDEX(Varmeinstallation!B:B,MATCH(INDIRECT($A$1&amp;"L"&amp;A3786)*1,Varmeinstallation!A:A,0)),"Ingen varmeinstallationer")</f>
        <v>Centralvarme fra eget anlæg, et-kammer fyr</v>
      </c>
      <c r="I3786" s="1" t="str">
        <f ca="1">IFERROR(INDEX(Opvarmningsmiddel!B:B,MATCH(INDIRECT($A$1&amp;"M"&amp;A3786)*1,Opvarmningsmiddel!A:A,0)),"")</f>
        <v>Naturgas</v>
      </c>
      <c r="J3786" s="1">
        <f t="shared" ca="1" si="774"/>
        <v>0</v>
      </c>
      <c r="K3786" s="1" t="str">
        <f ca="1">IFERROR(INDEX(Relationstabel!$C$3:$K$10,MATCH(VALUE(INDIRECT($A$1&amp;"L"&amp;A3786)),Relationstabel!$A$3:$A$10,0),MATCH(IFERROR(VALUE(INDIRECT($A$1&amp;"M"&amp;A3786)),0),Relationstabel!$C$1:$K$1,0)),"Ingen varmeinstallationer")</f>
        <v>Naturgas</v>
      </c>
      <c r="L3786" s="1" t="str">
        <f ca="1">INDEX(Anvendelseskode!B:B,MATCH($E3786,Anvendelseskode!$A:$A,0))</f>
        <v>Fritliggende enfamilieshus (parcelhus)</v>
      </c>
      <c r="M3786" s="1" t="str">
        <f ca="1">INDEX(Anvendelseskode!C:C,MATCH($E3786,Anvendelseskode!$A:$A,0))</f>
        <v>Parcelhuse</v>
      </c>
      <c r="N3786" s="1" t="str">
        <f ca="1">INDEX(Anvendelseskode!D:D,MATCH($E3786,Anvendelseskode!$A:$A,0))</f>
        <v>Private husholdninger</v>
      </c>
      <c r="O3786" s="1" t="str">
        <f ca="1">IFERROR(INDEX(SBi!$2:$2,MATCH(G3786,SBi!$1:$1,1)),SBi!$K$2)</f>
        <v>1961-1972</v>
      </c>
      <c r="P3786" s="1">
        <f ca="1">IFERROR(INDEX(SBi!$C$3:$K$28,MATCH(E3786,SBi!$B$3:$B$28,0),MATCH(O3786,SBi!$C$2:$K$2,0)),0)</f>
        <v>134.30000000000001</v>
      </c>
      <c r="Q3786" s="19">
        <f t="shared" ca="1" si="775"/>
        <v>18.130500000000001</v>
      </c>
      <c r="R3786" s="19" t="str">
        <f ca="1">IFERROR(INDEX(VpD!$2:$2,MATCH(G3786,VpD!$1:$1,1)),VpD!$I$2)</f>
        <v>1961-1972</v>
      </c>
      <c r="S3786" s="1">
        <f ca="1">IFERROR(INDEX(VpD!$C$3:$I$27,MATCH(E3786,VpD!$B$3:$B$27,0),MATCH(R3786,VpD!$C$2:$I$2,0)),0)</f>
        <v>143</v>
      </c>
      <c r="T3786" s="19">
        <f t="shared" ca="1" si="776"/>
        <v>19.305</v>
      </c>
      <c r="U3786" s="14" t="str">
        <f t="shared" ca="1" si="777"/>
        <v xml:space="preserve">714071.25 </v>
      </c>
      <c r="V3786" s="14" t="str">
        <f t="shared" ca="1" si="778"/>
        <v>6168966.09</v>
      </c>
      <c r="W3786" s="14" t="str">
        <f t="shared" ca="1" si="779"/>
        <v>POINT(714071.25 6168966.09)</v>
      </c>
      <c r="X3786" s="14" t="str">
        <f>IFERROR(INDEX(BygningOmraade!B:B,MATCH(A3786,BygningOmraade!A:A,0)),"")</f>
        <v/>
      </c>
    </row>
    <row r="3787" spans="1:24" s="14" customFormat="1" x14ac:dyDescent="0.25">
      <c r="A3787" s="14">
        <f t="shared" si="767"/>
        <v>3787</v>
      </c>
      <c r="B3787" s="14" t="str">
        <f t="shared" ca="1" si="768"/>
        <v>e00d1aff-7116-4d79-b74c-446189cf8c54</v>
      </c>
      <c r="C3787" s="14" t="str">
        <f t="shared" ca="1" si="769"/>
        <v>0a3f507e-21cc-32b8-e044-0003ba298018</v>
      </c>
      <c r="D3787" s="14">
        <f t="shared" ca="1" si="770"/>
        <v>996990</v>
      </c>
      <c r="E3787" s="1">
        <f t="shared" ca="1" si="771"/>
        <v>130</v>
      </c>
      <c r="F3787" s="1">
        <f t="shared" ca="1" si="772"/>
        <v>109</v>
      </c>
      <c r="G3787" s="1">
        <f t="shared" ca="1" si="773"/>
        <v>1978</v>
      </c>
      <c r="H3787" s="1" t="str">
        <f ca="1">IFERROR(INDEX(Varmeinstallation!B:B,MATCH(INDIRECT($A$1&amp;"L"&amp;A3787)*1,Varmeinstallation!A:A,0)),"Ingen varmeinstallationer")</f>
        <v>Fjernvarme/blokvarme (radiatorsystemer eller varmluftanlæg)</v>
      </c>
      <c r="I3787" s="1" t="str">
        <f ca="1">IFERROR(INDEX(Opvarmningsmiddel!B:B,MATCH(INDIRECT($A$1&amp;"M"&amp;A3787)*1,Opvarmningsmiddel!A:A,0)),"")</f>
        <v/>
      </c>
      <c r="J3787" s="1">
        <f t="shared" ca="1" si="774"/>
        <v>0</v>
      </c>
      <c r="K3787" s="1" t="str">
        <f ca="1">IFERROR(INDEX(Relationstabel!$C$3:$K$10,MATCH(VALUE(INDIRECT($A$1&amp;"L"&amp;A3787)),Relationstabel!$A$3:$A$10,0),MATCH(IFERROR(VALUE(INDIRECT($A$1&amp;"M"&amp;A3787)),0),Relationstabel!$C$1:$K$1,0)),"Ingen varmeinstallationer")</f>
        <v>Fjernvarme/ Blokvarme</v>
      </c>
      <c r="L3787" s="1" t="str">
        <f ca="1">INDEX(Anvendelseskode!B:B,MATCH($E3787,Anvendelseskode!$A:$A,0))</f>
        <v>Række-, kæde-, dobbelthus (lodret adskillelse mellem enhederne)</v>
      </c>
      <c r="M3787" s="1" t="str">
        <f ca="1">INDEX(Anvendelseskode!C:C,MATCH($E3787,Anvendelseskode!$A:$A,0))</f>
        <v>Række-, kæde og dobbelthuse</v>
      </c>
      <c r="N3787" s="1" t="str">
        <f ca="1">INDEX(Anvendelseskode!D:D,MATCH($E3787,Anvendelseskode!$A:$A,0))</f>
        <v>Private husholdninger</v>
      </c>
      <c r="O3787" s="1" t="str">
        <f ca="1">IFERROR(INDEX(SBi!$2:$2,MATCH(G3787,SBi!$1:$1,1)),SBi!$K$2)</f>
        <v>1973-1978</v>
      </c>
      <c r="P3787" s="1">
        <f ca="1">IFERROR(INDEX(SBi!$C$3:$K$28,MATCH(E3787,SBi!$B$3:$B$28,0),MATCH(O3787,SBi!$C$2:$K$2,0)),0)</f>
        <v>112.6</v>
      </c>
      <c r="Q3787" s="19">
        <f t="shared" ca="1" si="775"/>
        <v>12.273399999999999</v>
      </c>
      <c r="R3787" s="19" t="str">
        <f ca="1">IFERROR(INDEX(VpD!$2:$2,MATCH(G3787,VpD!$1:$1,1)),VpD!$I$2)</f>
        <v>1973-1978</v>
      </c>
      <c r="S3787" s="1">
        <f ca="1">IFERROR(INDEX(VpD!$C$3:$I$27,MATCH(E3787,VpD!$B$3:$B$27,0),MATCH(R3787,VpD!$C$2:$I$2,0)),0)</f>
        <v>98</v>
      </c>
      <c r="T3787" s="19">
        <f t="shared" ca="1" si="776"/>
        <v>10.682</v>
      </c>
      <c r="U3787" s="14" t="str">
        <f t="shared" ca="1" si="777"/>
        <v xml:space="preserve">713606.15 </v>
      </c>
      <c r="V3787" s="14" t="str">
        <f t="shared" ca="1" si="778"/>
        <v>6169666.91</v>
      </c>
      <c r="W3787" s="14" t="str">
        <f t="shared" ca="1" si="779"/>
        <v>POINT(713606.15 6169666.91)</v>
      </c>
      <c r="X3787" s="14" t="str">
        <f>IFERROR(INDEX(BygningOmraade!B:B,MATCH(A3787,BygningOmraade!A:A,0)),"")</f>
        <v/>
      </c>
    </row>
    <row r="3788" spans="1:24" s="14" customFormat="1" x14ac:dyDescent="0.25">
      <c r="A3788" s="14">
        <f t="shared" si="767"/>
        <v>3788</v>
      </c>
      <c r="B3788" s="14" t="str">
        <f t="shared" ca="1" si="768"/>
        <v>e01311f9-400e-4503-b1f4-e29baf53b258</v>
      </c>
      <c r="C3788" s="14" t="str">
        <f t="shared" ca="1" si="769"/>
        <v>0a3f507e-1800-32b8-e044-0003ba298018</v>
      </c>
      <c r="D3788" s="14">
        <f t="shared" ca="1" si="770"/>
        <v>996731</v>
      </c>
      <c r="E3788" s="1">
        <f t="shared" ca="1" si="771"/>
        <v>120</v>
      </c>
      <c r="F3788" s="1">
        <f t="shared" ca="1" si="772"/>
        <v>138</v>
      </c>
      <c r="G3788" s="1">
        <f t="shared" ca="1" si="773"/>
        <v>2012</v>
      </c>
      <c r="H3788" s="1" t="str">
        <f ca="1">IFERROR(INDEX(Varmeinstallation!B:B,MATCH(INDIRECT($A$1&amp;"L"&amp;A3788)*1,Varmeinstallation!A:A,0)),"Ingen varmeinstallationer")</f>
        <v>Centralvarme fra eget anlæg, et-kammer fyr</v>
      </c>
      <c r="I3788" s="1" t="str">
        <f ca="1">IFERROR(INDEX(Opvarmningsmiddel!B:B,MATCH(INDIRECT($A$1&amp;"M"&amp;A3788)*1,Opvarmningsmiddel!A:A,0)),"")</f>
        <v>Naturgas</v>
      </c>
      <c r="J3788" s="1">
        <f t="shared" ca="1" si="774"/>
        <v>90</v>
      </c>
      <c r="K3788" s="1" t="str">
        <f ca="1">IFERROR(INDEX(Relationstabel!$C$3:$K$10,MATCH(VALUE(INDIRECT($A$1&amp;"L"&amp;A3788)),Relationstabel!$A$3:$A$10,0),MATCH(IFERROR(VALUE(INDIRECT($A$1&amp;"M"&amp;A3788)),0),Relationstabel!$C$1:$K$1,0)),"Ingen varmeinstallationer")</f>
        <v>Naturgas</v>
      </c>
      <c r="L3788" s="1" t="str">
        <f ca="1">INDEX(Anvendelseskode!B:B,MATCH($E3788,Anvendelseskode!$A:$A,0))</f>
        <v>Fritliggende enfamilieshus (parcelhus)</v>
      </c>
      <c r="M3788" s="1" t="str">
        <f ca="1">INDEX(Anvendelseskode!C:C,MATCH($E3788,Anvendelseskode!$A:$A,0))</f>
        <v>Parcelhuse</v>
      </c>
      <c r="N3788" s="1" t="str">
        <f ca="1">INDEX(Anvendelseskode!D:D,MATCH($E3788,Anvendelseskode!$A:$A,0))</f>
        <v>Private husholdninger</v>
      </c>
      <c r="O3788" s="1" t="str">
        <f ca="1">IFERROR(INDEX(SBi!$2:$2,MATCH(G3788,SBi!$1:$1,1)),SBi!$K$2)</f>
        <v>Efter 2006</v>
      </c>
      <c r="P3788" s="1">
        <f ca="1">IFERROR(INDEX(SBi!$C$3:$K$28,MATCH(E3788,SBi!$B$3:$B$28,0),MATCH(O3788,SBi!$C$2:$K$2,0)),0)</f>
        <v>67.3</v>
      </c>
      <c r="Q3788" s="19">
        <f t="shared" ca="1" si="775"/>
        <v>9.2873999999999999</v>
      </c>
      <c r="R3788" s="19" t="str">
        <f ca="1">IFERROR(INDEX(VpD!$2:$2,MATCH(G3788,VpD!$1:$1,1)),VpD!$I$2)</f>
        <v>&gt;1998</v>
      </c>
      <c r="S3788" s="1">
        <f ca="1">IFERROR(INDEX(VpD!$C$3:$I$27,MATCH(E3788,VpD!$B$3:$B$27,0),MATCH(R3788,VpD!$C$2:$I$2,0)),0)</f>
        <v>72</v>
      </c>
      <c r="T3788" s="19">
        <f t="shared" ca="1" si="776"/>
        <v>9.9359999999999999</v>
      </c>
      <c r="U3788" s="14" t="str">
        <f t="shared" ca="1" si="777"/>
        <v xml:space="preserve">713518.29 </v>
      </c>
      <c r="V3788" s="14" t="str">
        <f t="shared" ca="1" si="778"/>
        <v>6168642.85</v>
      </c>
      <c r="W3788" s="14" t="str">
        <f t="shared" ca="1" si="779"/>
        <v>POINT(713518.29 6168642.85)</v>
      </c>
      <c r="X3788" s="14" t="str">
        <f>IFERROR(INDEX(BygningOmraade!B:B,MATCH(A3788,BygningOmraade!A:A,0)),"")</f>
        <v/>
      </c>
    </row>
    <row r="3789" spans="1:24" s="14" customFormat="1" x14ac:dyDescent="0.25">
      <c r="A3789" s="14">
        <f t="shared" si="767"/>
        <v>3789</v>
      </c>
      <c r="B3789" s="14" t="str">
        <f t="shared" ca="1" si="768"/>
        <v>e017d282-10c3-414b-ab60-99822e991b05</v>
      </c>
      <c r="C3789" s="14" t="str">
        <f t="shared" ca="1" si="769"/>
        <v>0a3f507e-1e5d-32b8-e044-0003ba298018</v>
      </c>
      <c r="D3789" s="14">
        <f t="shared" ca="1" si="770"/>
        <v>994791</v>
      </c>
      <c r="E3789" s="1">
        <f t="shared" ca="1" si="771"/>
        <v>120</v>
      </c>
      <c r="F3789" s="1">
        <f t="shared" ca="1" si="772"/>
        <v>143</v>
      </c>
      <c r="G3789" s="1">
        <f t="shared" ca="1" si="773"/>
        <v>1972</v>
      </c>
      <c r="H3789" s="1" t="str">
        <f ca="1">IFERROR(INDEX(Varmeinstallation!B:B,MATCH(INDIRECT($A$1&amp;"L"&amp;A3789)*1,Varmeinstallation!A:A,0)),"Ingen varmeinstallationer")</f>
        <v>Centralvarme fra eget anlæg, et-kammer fyr</v>
      </c>
      <c r="I3789" s="1" t="str">
        <f ca="1">IFERROR(INDEX(Opvarmningsmiddel!B:B,MATCH(INDIRECT($A$1&amp;"M"&amp;A3789)*1,Opvarmningsmiddel!A:A,0)),"")</f>
        <v>Naturgas</v>
      </c>
      <c r="J3789" s="1">
        <f t="shared" ca="1" si="774"/>
        <v>0</v>
      </c>
      <c r="K3789" s="1" t="str">
        <f ca="1">IFERROR(INDEX(Relationstabel!$C$3:$K$10,MATCH(VALUE(INDIRECT($A$1&amp;"L"&amp;A3789)),Relationstabel!$A$3:$A$10,0),MATCH(IFERROR(VALUE(INDIRECT($A$1&amp;"M"&amp;A3789)),0),Relationstabel!$C$1:$K$1,0)),"Ingen varmeinstallationer")</f>
        <v>Naturgas</v>
      </c>
      <c r="L3789" s="1" t="str">
        <f ca="1">INDEX(Anvendelseskode!B:B,MATCH($E3789,Anvendelseskode!$A:$A,0))</f>
        <v>Fritliggende enfamilieshus (parcelhus)</v>
      </c>
      <c r="M3789" s="1" t="str">
        <f ca="1">INDEX(Anvendelseskode!C:C,MATCH($E3789,Anvendelseskode!$A:$A,0))</f>
        <v>Parcelhuse</v>
      </c>
      <c r="N3789" s="1" t="str">
        <f ca="1">INDEX(Anvendelseskode!D:D,MATCH($E3789,Anvendelseskode!$A:$A,0))</f>
        <v>Private husholdninger</v>
      </c>
      <c r="O3789" s="1" t="str">
        <f ca="1">IFERROR(INDEX(SBi!$2:$2,MATCH(G3789,SBi!$1:$1,1)),SBi!$K$2)</f>
        <v>1961-1972</v>
      </c>
      <c r="P3789" s="1">
        <f ca="1">IFERROR(INDEX(SBi!$C$3:$K$28,MATCH(E3789,SBi!$B$3:$B$28,0),MATCH(O3789,SBi!$C$2:$K$2,0)),0)</f>
        <v>134.30000000000001</v>
      </c>
      <c r="Q3789" s="19">
        <f t="shared" ca="1" si="775"/>
        <v>19.204900000000002</v>
      </c>
      <c r="R3789" s="19" t="str">
        <f ca="1">IFERROR(INDEX(VpD!$2:$2,MATCH(G3789,VpD!$1:$1,1)),VpD!$I$2)</f>
        <v>1961-1972</v>
      </c>
      <c r="S3789" s="1">
        <f ca="1">IFERROR(INDEX(VpD!$C$3:$I$27,MATCH(E3789,VpD!$B$3:$B$27,0),MATCH(R3789,VpD!$C$2:$I$2,0)),0)</f>
        <v>143</v>
      </c>
      <c r="T3789" s="19">
        <f t="shared" ca="1" si="776"/>
        <v>20.449000000000002</v>
      </c>
      <c r="U3789" s="14" t="str">
        <f t="shared" ca="1" si="777"/>
        <v xml:space="preserve">711609.49 </v>
      </c>
      <c r="V3789" s="14" t="str">
        <f t="shared" ca="1" si="778"/>
        <v>6171802.02</v>
      </c>
      <c r="W3789" s="14" t="str">
        <f t="shared" ca="1" si="779"/>
        <v>POINT(711609.49 6171802.02)</v>
      </c>
      <c r="X3789" s="14" t="str">
        <f>IFERROR(INDEX(BygningOmraade!B:B,MATCH(A3789,BygningOmraade!A:A,0)),"")</f>
        <v/>
      </c>
    </row>
    <row r="3790" spans="1:24" s="14" customFormat="1" x14ac:dyDescent="0.25">
      <c r="A3790" s="14">
        <f t="shared" si="767"/>
        <v>3790</v>
      </c>
      <c r="B3790" s="14" t="str">
        <f t="shared" ca="1" si="768"/>
        <v>e01fe654-2408-441a-a709-69887ee02f63</v>
      </c>
      <c r="C3790" s="14" t="str">
        <f t="shared" ca="1" si="769"/>
        <v>0a3f507e-168c-32b8-e044-0003ba298018</v>
      </c>
      <c r="D3790" s="14">
        <f t="shared" ca="1" si="770"/>
        <v>995988</v>
      </c>
      <c r="E3790" s="1">
        <f t="shared" ca="1" si="771"/>
        <v>140</v>
      </c>
      <c r="F3790" s="1">
        <f t="shared" ca="1" si="772"/>
        <v>812</v>
      </c>
      <c r="G3790" s="1">
        <f t="shared" ca="1" si="773"/>
        <v>1988</v>
      </c>
      <c r="H3790" s="1" t="str">
        <f ca="1">IFERROR(INDEX(Varmeinstallation!B:B,MATCH(INDIRECT($A$1&amp;"L"&amp;A3790)*1,Varmeinstallation!A:A,0)),"Ingen varmeinstallationer")</f>
        <v>Fjernvarme/blokvarme (radiatorsystemer eller varmluftanlæg)</v>
      </c>
      <c r="I3790" s="1" t="str">
        <f ca="1">IFERROR(INDEX(Opvarmningsmiddel!B:B,MATCH(INDIRECT($A$1&amp;"M"&amp;A3790)*1,Opvarmningsmiddel!A:A,0)),"")</f>
        <v/>
      </c>
      <c r="J3790" s="1">
        <f t="shared" ca="1" si="774"/>
        <v>0</v>
      </c>
      <c r="K3790" s="1" t="str">
        <f ca="1">IFERROR(INDEX(Relationstabel!$C$3:$K$10,MATCH(VALUE(INDIRECT($A$1&amp;"L"&amp;A3790)),Relationstabel!$A$3:$A$10,0),MATCH(IFERROR(VALUE(INDIRECT($A$1&amp;"M"&amp;A3790)),0),Relationstabel!$C$1:$K$1,0)),"Ingen varmeinstallationer")</f>
        <v>Fjernvarme/ Blokvarme</v>
      </c>
      <c r="L3790" s="1" t="str">
        <f ca="1">INDEX(Anvendelseskode!B:B,MATCH($E3790,Anvendelseskode!$A:$A,0))</f>
        <v>Etageboligbebyggelse</v>
      </c>
      <c r="M3790" s="1" t="str">
        <f ca="1">INDEX(Anvendelseskode!C:C,MATCH($E3790,Anvendelseskode!$A:$A,0))</f>
        <v>Etageboligbebyggelse</v>
      </c>
      <c r="N3790" s="1" t="str">
        <f ca="1">INDEX(Anvendelseskode!D:D,MATCH($E3790,Anvendelseskode!$A:$A,0))</f>
        <v>Private husholdninger</v>
      </c>
      <c r="O3790" s="1" t="str">
        <f ca="1">IFERROR(INDEX(SBi!$2:$2,MATCH(G3790,SBi!$1:$1,1)),SBi!$K$2)</f>
        <v>1979-1998</v>
      </c>
      <c r="P3790" s="1">
        <f ca="1">IFERROR(INDEX(SBi!$C$3:$K$28,MATCH(E3790,SBi!$B$3:$B$28,0),MATCH(O3790,SBi!$C$2:$K$2,0)),0)</f>
        <v>108.5</v>
      </c>
      <c r="Q3790" s="19">
        <f t="shared" ca="1" si="775"/>
        <v>88.102000000000004</v>
      </c>
      <c r="R3790" s="19" t="str">
        <f ca="1">IFERROR(INDEX(VpD!$2:$2,MATCH(G3790,VpD!$1:$1,1)),VpD!$I$2)</f>
        <v>1979-1998</v>
      </c>
      <c r="S3790" s="1">
        <f ca="1">IFERROR(INDEX(VpD!$C$3:$I$27,MATCH(E3790,VpD!$B$3:$B$27,0),MATCH(R3790,VpD!$C$2:$I$2,0)),0)</f>
        <v>80</v>
      </c>
      <c r="T3790" s="19">
        <f t="shared" ca="1" si="776"/>
        <v>64.959999999999994</v>
      </c>
      <c r="U3790" s="14" t="str">
        <f t="shared" ca="1" si="777"/>
        <v xml:space="preserve">712695.77 </v>
      </c>
      <c r="V3790" s="14" t="str">
        <f t="shared" ca="1" si="778"/>
        <v>6169716.75</v>
      </c>
      <c r="W3790" s="14" t="str">
        <f t="shared" ca="1" si="779"/>
        <v>POINT(712695.77 6169716.75)</v>
      </c>
      <c r="X3790" s="14" t="str">
        <f>IFERROR(INDEX(BygningOmraade!B:B,MATCH(A3790,BygningOmraade!A:A,0)),"")</f>
        <v/>
      </c>
    </row>
    <row r="3791" spans="1:24" s="14" customFormat="1" x14ac:dyDescent="0.25">
      <c r="A3791" s="14">
        <f t="shared" si="767"/>
        <v>3791</v>
      </c>
      <c r="B3791" s="14" t="str">
        <f t="shared" ca="1" si="768"/>
        <v>e020e4af-2671-4d8a-b3e7-a2af8515c185</v>
      </c>
      <c r="C3791" s="14" t="str">
        <f t="shared" ca="1" si="769"/>
        <v>0a3f507e-248a-32b8-e044-0003ba298018</v>
      </c>
      <c r="D3791" s="14">
        <f t="shared" ca="1" si="770"/>
        <v>995489</v>
      </c>
      <c r="E3791" s="1">
        <f t="shared" ca="1" si="771"/>
        <v>210</v>
      </c>
      <c r="F3791" s="1">
        <f t="shared" ca="1" si="772"/>
        <v>60</v>
      </c>
      <c r="G3791" s="1">
        <f t="shared" ca="1" si="773"/>
        <v>2009</v>
      </c>
      <c r="H3791" s="1" t="str">
        <f ca="1">IFERROR(INDEX(Varmeinstallation!B:B,MATCH(INDIRECT($A$1&amp;"L"&amp;A3791)*1,Varmeinstallation!A:A,0)),"Ingen varmeinstallationer")</f>
        <v>Ingen varmeinstallationer</v>
      </c>
      <c r="I3791" s="1" t="str">
        <f ca="1">IFERROR(INDEX(Opvarmningsmiddel!B:B,MATCH(INDIRECT($A$1&amp;"M"&amp;A3791)*1,Opvarmningsmiddel!A:A,0)),"")</f>
        <v/>
      </c>
      <c r="J3791" s="1">
        <f t="shared" ca="1" si="774"/>
        <v>0</v>
      </c>
      <c r="K3791" s="1" t="str">
        <f ca="1">IFERROR(INDEX(Relationstabel!$C$3:$K$10,MATCH(VALUE(INDIRECT($A$1&amp;"L"&amp;A3791)),Relationstabel!$A$3:$A$10,0),MATCH(IFERROR(VALUE(INDIRECT($A$1&amp;"M"&amp;A3791)),0),Relationstabel!$C$1:$K$1,0)),"Ingen varmeinstallationer")</f>
        <v>Ingen varmeinstallation</v>
      </c>
      <c r="L3791" s="1" t="str">
        <f ca="1">INDEX(Anvendelseskode!B:B,MATCH($E3791,Anvendelseskode!$A:$A,0))</f>
        <v>Bygning til erhvervsmæssig produktion vedrørende landbrug, gartneri, råstofudvinding o.lign</v>
      </c>
      <c r="M3791" s="1" t="str">
        <f ca="1">INDEX(Anvendelseskode!C:C,MATCH($E3791,Anvendelseskode!$A:$A,0))</f>
        <v>Avls- og driftsbygning</v>
      </c>
      <c r="N3791" s="1" t="str">
        <f ca="1">INDEX(Anvendelseskode!D:D,MATCH($E3791,Anvendelseskode!$A:$A,0))</f>
        <v>Landbrug og gartneri</v>
      </c>
      <c r="O3791" s="1" t="str">
        <f ca="1">IFERROR(INDEX(SBi!$2:$2,MATCH(G3791,SBi!$1:$1,1)),SBi!$K$2)</f>
        <v>Efter 2006</v>
      </c>
      <c r="P3791" s="1">
        <f ca="1">IFERROR(INDEX(SBi!$C$3:$K$28,MATCH(E3791,SBi!$B$3:$B$28,0),MATCH(O3791,SBi!$C$2:$K$2,0)),0)</f>
        <v>22</v>
      </c>
      <c r="Q3791" s="19">
        <f t="shared" ca="1" si="775"/>
        <v>1.32</v>
      </c>
      <c r="R3791" s="19" t="str">
        <f ca="1">IFERROR(INDEX(VpD!$2:$2,MATCH(G3791,VpD!$1:$1,1)),VpD!$I$2)</f>
        <v>&gt;1998</v>
      </c>
      <c r="S3791" s="1">
        <f ca="1">IFERROR(INDEX(VpD!$C$3:$I$27,MATCH(E3791,VpD!$B$3:$B$27,0),MATCH(R3791,VpD!$C$2:$I$2,0)),0)</f>
        <v>22</v>
      </c>
      <c r="T3791" s="19">
        <f t="shared" ca="1" si="776"/>
        <v>1.32</v>
      </c>
      <c r="U3791" s="14" t="str">
        <f t="shared" ca="1" si="777"/>
        <v xml:space="preserve">712078.9 </v>
      </c>
      <c r="V3791" s="14" t="str">
        <f t="shared" ca="1" si="778"/>
        <v>6169861.84</v>
      </c>
      <c r="W3791" s="14" t="str">
        <f t="shared" ca="1" si="779"/>
        <v>POINT(712078.9 6169861.84)</v>
      </c>
      <c r="X3791" s="14" t="str">
        <f>IFERROR(INDEX(BygningOmraade!B:B,MATCH(A3791,BygningOmraade!A:A,0)),"")</f>
        <v/>
      </c>
    </row>
    <row r="3792" spans="1:24" s="14" customFormat="1" x14ac:dyDescent="0.25">
      <c r="A3792" s="14">
        <f t="shared" si="767"/>
        <v>3792</v>
      </c>
      <c r="B3792" s="14" t="str">
        <f t="shared" ca="1" si="768"/>
        <v>e0210804-fdd8-45ef-8442-8f315e6c79b6</v>
      </c>
      <c r="C3792" s="14" t="str">
        <f t="shared" ca="1" si="769"/>
        <v>0a3f507e-1e7f-32b8-e044-0003ba298018</v>
      </c>
      <c r="D3792" s="14">
        <f t="shared" ca="1" si="770"/>
        <v>994386</v>
      </c>
      <c r="E3792" s="1">
        <f t="shared" ca="1" si="771"/>
        <v>120</v>
      </c>
      <c r="F3792" s="1">
        <f t="shared" ca="1" si="772"/>
        <v>143</v>
      </c>
      <c r="G3792" s="1">
        <f t="shared" ca="1" si="773"/>
        <v>1984</v>
      </c>
      <c r="H3792" s="1" t="str">
        <f ca="1">IFERROR(INDEX(Varmeinstallation!B:B,MATCH(INDIRECT($A$1&amp;"L"&amp;A3792)*1,Varmeinstallation!A:A,0)),"Ingen varmeinstallationer")</f>
        <v>Centralvarme fra eget anlæg, et-kammer fyr</v>
      </c>
      <c r="I3792" s="1" t="str">
        <f ca="1">IFERROR(INDEX(Opvarmningsmiddel!B:B,MATCH(INDIRECT($A$1&amp;"M"&amp;A3792)*1,Opvarmningsmiddel!A:A,0)),"")</f>
        <v>Naturgas</v>
      </c>
      <c r="J3792" s="1">
        <f t="shared" ca="1" si="774"/>
        <v>2</v>
      </c>
      <c r="K3792" s="1" t="str">
        <f ca="1">IFERROR(INDEX(Relationstabel!$C$3:$K$10,MATCH(VALUE(INDIRECT($A$1&amp;"L"&amp;A3792)),Relationstabel!$A$3:$A$10,0),MATCH(IFERROR(VALUE(INDIRECT($A$1&amp;"M"&amp;A3792)),0),Relationstabel!$C$1:$K$1,0)),"Ingen varmeinstallationer")</f>
        <v>Naturgas</v>
      </c>
      <c r="L3792" s="1" t="str">
        <f ca="1">INDEX(Anvendelseskode!B:B,MATCH($E3792,Anvendelseskode!$A:$A,0))</f>
        <v>Fritliggende enfamilieshus (parcelhus)</v>
      </c>
      <c r="M3792" s="1" t="str">
        <f ca="1">INDEX(Anvendelseskode!C:C,MATCH($E3792,Anvendelseskode!$A:$A,0))</f>
        <v>Parcelhuse</v>
      </c>
      <c r="N3792" s="1" t="str">
        <f ca="1">INDEX(Anvendelseskode!D:D,MATCH($E3792,Anvendelseskode!$A:$A,0))</f>
        <v>Private husholdninger</v>
      </c>
      <c r="O3792" s="1" t="str">
        <f ca="1">IFERROR(INDEX(SBi!$2:$2,MATCH(G3792,SBi!$1:$1,1)),SBi!$K$2)</f>
        <v>1979-1998</v>
      </c>
      <c r="P3792" s="1">
        <f ca="1">IFERROR(INDEX(SBi!$C$3:$K$28,MATCH(E3792,SBi!$B$3:$B$28,0),MATCH(O3792,SBi!$C$2:$K$2,0)),0)</f>
        <v>105.4</v>
      </c>
      <c r="Q3792" s="19">
        <f t="shared" ca="1" si="775"/>
        <v>15.0722</v>
      </c>
      <c r="R3792" s="19" t="str">
        <f ca="1">IFERROR(INDEX(VpD!$2:$2,MATCH(G3792,VpD!$1:$1,1)),VpD!$I$2)</f>
        <v>1979-1998</v>
      </c>
      <c r="S3792" s="1">
        <f ca="1">IFERROR(INDEX(VpD!$C$3:$I$27,MATCH(E3792,VpD!$B$3:$B$27,0),MATCH(R3792,VpD!$C$2:$I$2,0)),0)</f>
        <v>90</v>
      </c>
      <c r="T3792" s="19">
        <f t="shared" ca="1" si="776"/>
        <v>12.87</v>
      </c>
      <c r="U3792" s="14" t="str">
        <f t="shared" ca="1" si="777"/>
        <v xml:space="preserve">711563.47 </v>
      </c>
      <c r="V3792" s="14" t="str">
        <f t="shared" ca="1" si="778"/>
        <v>6171978.89</v>
      </c>
      <c r="W3792" s="14" t="str">
        <f t="shared" ca="1" si="779"/>
        <v>POINT(711563.47 6171978.89)</v>
      </c>
      <c r="X3792" s="14" t="str">
        <f>IFERROR(INDEX(BygningOmraade!B:B,MATCH(A3792,BygningOmraade!A:A,0)),"")</f>
        <v/>
      </c>
    </row>
    <row r="3793" spans="1:24" s="14" customFormat="1" x14ac:dyDescent="0.25">
      <c r="A3793" s="14">
        <f t="shared" si="767"/>
        <v>3793</v>
      </c>
      <c r="B3793" s="14" t="str">
        <f t="shared" ca="1" si="768"/>
        <v>e032acf6-407a-4bbf-bbc3-45ff8c453f4d</v>
      </c>
      <c r="C3793" s="14" t="str">
        <f t="shared" ca="1" si="769"/>
        <v>0a3f507e-2423-32b8-e044-0003ba298018</v>
      </c>
      <c r="D3793" s="14">
        <f t="shared" ca="1" si="770"/>
        <v>994974</v>
      </c>
      <c r="E3793" s="1">
        <f t="shared" ca="1" si="771"/>
        <v>130</v>
      </c>
      <c r="F3793" s="1">
        <f t="shared" ca="1" si="772"/>
        <v>104</v>
      </c>
      <c r="G3793" s="1">
        <f t="shared" ca="1" si="773"/>
        <v>1993</v>
      </c>
      <c r="H3793" s="1" t="str">
        <f ca="1">IFERROR(INDEX(Varmeinstallation!B:B,MATCH(INDIRECT($A$1&amp;"L"&amp;A3793)*1,Varmeinstallation!A:A,0)),"Ingen varmeinstallationer")</f>
        <v>Fjernvarme/blokvarme (radiatorsystemer eller varmluftanlæg)</v>
      </c>
      <c r="I3793" s="1" t="str">
        <f ca="1">IFERROR(INDEX(Opvarmningsmiddel!B:B,MATCH(INDIRECT($A$1&amp;"M"&amp;A3793)*1,Opvarmningsmiddel!A:A,0)),"")</f>
        <v/>
      </c>
      <c r="J3793" s="1">
        <f t="shared" ca="1" si="774"/>
        <v>0</v>
      </c>
      <c r="K3793" s="1" t="str">
        <f ca="1">IFERROR(INDEX(Relationstabel!$C$3:$K$10,MATCH(VALUE(INDIRECT($A$1&amp;"L"&amp;A3793)),Relationstabel!$A$3:$A$10,0),MATCH(IFERROR(VALUE(INDIRECT($A$1&amp;"M"&amp;A3793)),0),Relationstabel!$C$1:$K$1,0)),"Ingen varmeinstallationer")</f>
        <v>Fjernvarme/ Blokvarme</v>
      </c>
      <c r="L3793" s="1" t="str">
        <f ca="1">INDEX(Anvendelseskode!B:B,MATCH($E3793,Anvendelseskode!$A:$A,0))</f>
        <v>Række-, kæde-, dobbelthus (lodret adskillelse mellem enhederne)</v>
      </c>
      <c r="M3793" s="1" t="str">
        <f ca="1">INDEX(Anvendelseskode!C:C,MATCH($E3793,Anvendelseskode!$A:$A,0))</f>
        <v>Række-, kæde og dobbelthuse</v>
      </c>
      <c r="N3793" s="1" t="str">
        <f ca="1">INDEX(Anvendelseskode!D:D,MATCH($E3793,Anvendelseskode!$A:$A,0))</f>
        <v>Private husholdninger</v>
      </c>
      <c r="O3793" s="1" t="str">
        <f ca="1">IFERROR(INDEX(SBi!$2:$2,MATCH(G3793,SBi!$1:$1,1)),SBi!$K$2)</f>
        <v>1979-1998</v>
      </c>
      <c r="P3793" s="1">
        <f ca="1">IFERROR(INDEX(SBi!$C$3:$K$28,MATCH(E3793,SBi!$B$3:$B$28,0),MATCH(O3793,SBi!$C$2:$K$2,0)),0)</f>
        <v>96.8</v>
      </c>
      <c r="Q3793" s="19">
        <f t="shared" ca="1" si="775"/>
        <v>10.0672</v>
      </c>
      <c r="R3793" s="19" t="str">
        <f ca="1">IFERROR(INDEX(VpD!$2:$2,MATCH(G3793,VpD!$1:$1,1)),VpD!$I$2)</f>
        <v>1979-1998</v>
      </c>
      <c r="S3793" s="1">
        <f ca="1">IFERROR(INDEX(VpD!$C$3:$I$27,MATCH(E3793,VpD!$B$3:$B$27,0),MATCH(R3793,VpD!$C$2:$I$2,0)),0)</f>
        <v>74</v>
      </c>
      <c r="T3793" s="19">
        <f t="shared" ca="1" si="776"/>
        <v>7.6959999999999997</v>
      </c>
      <c r="U3793" s="14" t="str">
        <f t="shared" ca="1" si="777"/>
        <v xml:space="preserve">711712.28 </v>
      </c>
      <c r="V3793" s="14" t="str">
        <f t="shared" ca="1" si="778"/>
        <v>6172495.64</v>
      </c>
      <c r="W3793" s="14" t="str">
        <f t="shared" ca="1" si="779"/>
        <v>POINT(711712.28 6172495.64)</v>
      </c>
      <c r="X3793" s="14" t="str">
        <f>IFERROR(INDEX(BygningOmraade!B:B,MATCH(A3793,BygningOmraade!A:A,0)),"")</f>
        <v/>
      </c>
    </row>
    <row r="3794" spans="1:24" s="14" customFormat="1" x14ac:dyDescent="0.25">
      <c r="A3794" s="14">
        <f t="shared" si="767"/>
        <v>3794</v>
      </c>
      <c r="B3794" s="14" t="str">
        <f t="shared" ca="1" si="768"/>
        <v>e03a5225-608f-410c-a7f8-11b5bbbe4027</v>
      </c>
      <c r="C3794" s="14" t="str">
        <f t="shared" ca="1" si="769"/>
        <v>0a3f507e-22f3-32b8-e044-0003ba298018</v>
      </c>
      <c r="D3794" s="14">
        <f t="shared" ca="1" si="770"/>
        <v>995281</v>
      </c>
      <c r="E3794" s="1">
        <f t="shared" ca="1" si="771"/>
        <v>130</v>
      </c>
      <c r="F3794" s="1">
        <f t="shared" ca="1" si="772"/>
        <v>170</v>
      </c>
      <c r="G3794" s="1">
        <f t="shared" ca="1" si="773"/>
        <v>1971</v>
      </c>
      <c r="H3794" s="1" t="str">
        <f ca="1">IFERROR(INDEX(Varmeinstallation!B:B,MATCH(INDIRECT($A$1&amp;"L"&amp;A3794)*1,Varmeinstallation!A:A,0)),"Ingen varmeinstallationer")</f>
        <v>Fjernvarme/blokvarme (radiatorsystemer eller varmluftanlæg)</v>
      </c>
      <c r="I3794" s="1" t="str">
        <f ca="1">IFERROR(INDEX(Opvarmningsmiddel!B:B,MATCH(INDIRECT($A$1&amp;"M"&amp;A3794)*1,Opvarmningsmiddel!A:A,0)),"")</f>
        <v/>
      </c>
      <c r="J3794" s="1">
        <f t="shared" ca="1" si="774"/>
        <v>0</v>
      </c>
      <c r="K3794" s="1" t="str">
        <f ca="1">IFERROR(INDEX(Relationstabel!$C$3:$K$10,MATCH(VALUE(INDIRECT($A$1&amp;"L"&amp;A3794)),Relationstabel!$A$3:$A$10,0),MATCH(IFERROR(VALUE(INDIRECT($A$1&amp;"M"&amp;A3794)),0),Relationstabel!$C$1:$K$1,0)),"Ingen varmeinstallationer")</f>
        <v>Fjernvarme/ Blokvarme</v>
      </c>
      <c r="L3794" s="1" t="str">
        <f ca="1">INDEX(Anvendelseskode!B:B,MATCH($E3794,Anvendelseskode!$A:$A,0))</f>
        <v>Række-, kæde-, dobbelthus (lodret adskillelse mellem enhederne)</v>
      </c>
      <c r="M3794" s="1" t="str">
        <f ca="1">INDEX(Anvendelseskode!C:C,MATCH($E3794,Anvendelseskode!$A:$A,0))</f>
        <v>Række-, kæde og dobbelthuse</v>
      </c>
      <c r="N3794" s="1" t="str">
        <f ca="1">INDEX(Anvendelseskode!D:D,MATCH($E3794,Anvendelseskode!$A:$A,0))</f>
        <v>Private husholdninger</v>
      </c>
      <c r="O3794" s="1" t="str">
        <f ca="1">IFERROR(INDEX(SBi!$2:$2,MATCH(G3794,SBi!$1:$1,1)),SBi!$K$2)</f>
        <v>1961-1972</v>
      </c>
      <c r="P3794" s="1">
        <f ca="1">IFERROR(INDEX(SBi!$C$3:$K$28,MATCH(E3794,SBi!$B$3:$B$28,0),MATCH(O3794,SBi!$C$2:$K$2,0)),0)</f>
        <v>119.9</v>
      </c>
      <c r="Q3794" s="19">
        <f t="shared" ca="1" si="775"/>
        <v>20.382999999999999</v>
      </c>
      <c r="R3794" s="19" t="str">
        <f ca="1">IFERROR(INDEX(VpD!$2:$2,MATCH(G3794,VpD!$1:$1,1)),VpD!$I$2)</f>
        <v>1961-1972</v>
      </c>
      <c r="S3794" s="1">
        <f ca="1">IFERROR(INDEX(VpD!$C$3:$I$27,MATCH(E3794,VpD!$B$3:$B$27,0),MATCH(R3794,VpD!$C$2:$I$2,0)),0)</f>
        <v>120</v>
      </c>
      <c r="T3794" s="19">
        <f t="shared" ca="1" si="776"/>
        <v>20.399999999999999</v>
      </c>
      <c r="U3794" s="14" t="str">
        <f t="shared" ca="1" si="777"/>
        <v xml:space="preserve">711792.47 </v>
      </c>
      <c r="V3794" s="14" t="str">
        <f t="shared" ca="1" si="778"/>
        <v>6172200.79</v>
      </c>
      <c r="W3794" s="14" t="str">
        <f t="shared" ca="1" si="779"/>
        <v>POINT(711792.47 6172200.79)</v>
      </c>
      <c r="X3794" s="14" t="str">
        <f>IFERROR(INDEX(BygningOmraade!B:B,MATCH(A3794,BygningOmraade!A:A,0)),"")</f>
        <v/>
      </c>
    </row>
    <row r="3795" spans="1:24" s="14" customFormat="1" x14ac:dyDescent="0.25">
      <c r="A3795" s="14">
        <f t="shared" si="767"/>
        <v>3795</v>
      </c>
      <c r="B3795" s="14" t="str">
        <f t="shared" ca="1" si="768"/>
        <v>e0458635-a188-4a66-94bd-89da1bd00868</v>
      </c>
      <c r="C3795" s="14" t="str">
        <f t="shared" ca="1" si="769"/>
        <v>0a3f507e-19ff-32b8-e044-0003ba298018</v>
      </c>
      <c r="D3795" s="14">
        <f t="shared" ca="1" si="770"/>
        <v>994858</v>
      </c>
      <c r="E3795" s="1">
        <f t="shared" ca="1" si="771"/>
        <v>130</v>
      </c>
      <c r="F3795" s="1">
        <f t="shared" ca="1" si="772"/>
        <v>124</v>
      </c>
      <c r="G3795" s="1">
        <f t="shared" ca="1" si="773"/>
        <v>1975</v>
      </c>
      <c r="H3795" s="1" t="str">
        <f ca="1">IFERROR(INDEX(Varmeinstallation!B:B,MATCH(INDIRECT($A$1&amp;"L"&amp;A3795)*1,Varmeinstallation!A:A,0)),"Ingen varmeinstallationer")</f>
        <v>Elovne, elpaneler</v>
      </c>
      <c r="I3795" s="1" t="str">
        <f ca="1">IFERROR(INDEX(Opvarmningsmiddel!B:B,MATCH(INDIRECT($A$1&amp;"M"&amp;A3795)*1,Opvarmningsmiddel!A:A,0)),"")</f>
        <v>Elektricitet</v>
      </c>
      <c r="J3795" s="1">
        <f t="shared" ca="1" si="774"/>
        <v>0</v>
      </c>
      <c r="K3795" s="1" t="str">
        <f ca="1">IFERROR(INDEX(Relationstabel!$C$3:$K$10,MATCH(VALUE(INDIRECT($A$1&amp;"L"&amp;A3795)),Relationstabel!$A$3:$A$10,0),MATCH(IFERROR(VALUE(INDIRECT($A$1&amp;"M"&amp;A3795)),0),Relationstabel!$C$1:$K$1,0)),"Ingen varmeinstallationer")</f>
        <v>Elvarme</v>
      </c>
      <c r="L3795" s="1" t="str">
        <f ca="1">INDEX(Anvendelseskode!B:B,MATCH($E3795,Anvendelseskode!$A:$A,0))</f>
        <v>Række-, kæde-, dobbelthus (lodret adskillelse mellem enhederne)</v>
      </c>
      <c r="M3795" s="1" t="str">
        <f ca="1">INDEX(Anvendelseskode!C:C,MATCH($E3795,Anvendelseskode!$A:$A,0))</f>
        <v>Række-, kæde og dobbelthuse</v>
      </c>
      <c r="N3795" s="1" t="str">
        <f ca="1">INDEX(Anvendelseskode!D:D,MATCH($E3795,Anvendelseskode!$A:$A,0))</f>
        <v>Private husholdninger</v>
      </c>
      <c r="O3795" s="1" t="str">
        <f ca="1">IFERROR(INDEX(SBi!$2:$2,MATCH(G3795,SBi!$1:$1,1)),SBi!$K$2)</f>
        <v>1973-1978</v>
      </c>
      <c r="P3795" s="1">
        <f ca="1">IFERROR(INDEX(SBi!$C$3:$K$28,MATCH(E3795,SBi!$B$3:$B$28,0),MATCH(O3795,SBi!$C$2:$K$2,0)),0)</f>
        <v>112.6</v>
      </c>
      <c r="Q3795" s="19">
        <f t="shared" ca="1" si="775"/>
        <v>13.962399999999999</v>
      </c>
      <c r="R3795" s="19" t="str">
        <f ca="1">IFERROR(INDEX(VpD!$2:$2,MATCH(G3795,VpD!$1:$1,1)),VpD!$I$2)</f>
        <v>1973-1978</v>
      </c>
      <c r="S3795" s="1">
        <f ca="1">IFERROR(INDEX(VpD!$C$3:$I$27,MATCH(E3795,VpD!$B$3:$B$27,0),MATCH(R3795,VpD!$C$2:$I$2,0)),0)</f>
        <v>98</v>
      </c>
      <c r="T3795" s="19">
        <f t="shared" ca="1" si="776"/>
        <v>12.151999999999999</v>
      </c>
      <c r="U3795" s="14" t="str">
        <f t="shared" ca="1" si="777"/>
        <v xml:space="preserve">711564.57 </v>
      </c>
      <c r="V3795" s="14" t="str">
        <f t="shared" ca="1" si="778"/>
        <v>6172291.69</v>
      </c>
      <c r="W3795" s="14" t="str">
        <f t="shared" ca="1" si="779"/>
        <v>POINT(711564.57 6172291.69)</v>
      </c>
      <c r="X3795" s="14" t="str">
        <f>IFERROR(INDEX(BygningOmraade!B:B,MATCH(A3795,BygningOmraade!A:A,0)),"")</f>
        <v/>
      </c>
    </row>
    <row r="3796" spans="1:24" s="14" customFormat="1" x14ac:dyDescent="0.25">
      <c r="A3796" s="14">
        <f t="shared" si="767"/>
        <v>3796</v>
      </c>
      <c r="B3796" s="14" t="str">
        <f t="shared" ca="1" si="768"/>
        <v>e04ac993-a3e0-4269-a9a5-a60d2a746b27</v>
      </c>
      <c r="C3796" s="14" t="str">
        <f t="shared" ca="1" si="769"/>
        <v>0a3f507e-1d3a-32b8-e044-0003ba298018</v>
      </c>
      <c r="D3796" s="14">
        <f t="shared" ca="1" si="770"/>
        <v>997232</v>
      </c>
      <c r="E3796" s="1">
        <f t="shared" ca="1" si="771"/>
        <v>130</v>
      </c>
      <c r="F3796" s="1">
        <f t="shared" ca="1" si="772"/>
        <v>112</v>
      </c>
      <c r="G3796" s="1">
        <f t="shared" ca="1" si="773"/>
        <v>1978</v>
      </c>
      <c r="H3796" s="1" t="str">
        <f ca="1">IFERROR(INDEX(Varmeinstallation!B:B,MATCH(INDIRECT($A$1&amp;"L"&amp;A3796)*1,Varmeinstallation!A:A,0)),"Ingen varmeinstallationer")</f>
        <v>Fjernvarme/blokvarme (radiatorsystemer eller varmluftanlæg)</v>
      </c>
      <c r="I3796" s="1" t="str">
        <f ca="1">IFERROR(INDEX(Opvarmningsmiddel!B:B,MATCH(INDIRECT($A$1&amp;"M"&amp;A3796)*1,Opvarmningsmiddel!A:A,0)),"")</f>
        <v/>
      </c>
      <c r="J3796" s="1">
        <f t="shared" ca="1" si="774"/>
        <v>0</v>
      </c>
      <c r="K3796" s="1" t="str">
        <f ca="1">IFERROR(INDEX(Relationstabel!$C$3:$K$10,MATCH(VALUE(INDIRECT($A$1&amp;"L"&amp;A3796)),Relationstabel!$A$3:$A$10,0),MATCH(IFERROR(VALUE(INDIRECT($A$1&amp;"M"&amp;A3796)),0),Relationstabel!$C$1:$K$1,0)),"Ingen varmeinstallationer")</f>
        <v>Fjernvarme/ Blokvarme</v>
      </c>
      <c r="L3796" s="1" t="str">
        <f ca="1">INDEX(Anvendelseskode!B:B,MATCH($E3796,Anvendelseskode!$A:$A,0))</f>
        <v>Række-, kæde-, dobbelthus (lodret adskillelse mellem enhederne)</v>
      </c>
      <c r="M3796" s="1" t="str">
        <f ca="1">INDEX(Anvendelseskode!C:C,MATCH($E3796,Anvendelseskode!$A:$A,0))</f>
        <v>Række-, kæde og dobbelthuse</v>
      </c>
      <c r="N3796" s="1" t="str">
        <f ca="1">INDEX(Anvendelseskode!D:D,MATCH($E3796,Anvendelseskode!$A:$A,0))</f>
        <v>Private husholdninger</v>
      </c>
      <c r="O3796" s="1" t="str">
        <f ca="1">IFERROR(INDEX(SBi!$2:$2,MATCH(G3796,SBi!$1:$1,1)),SBi!$K$2)</f>
        <v>1973-1978</v>
      </c>
      <c r="P3796" s="1">
        <f ca="1">IFERROR(INDEX(SBi!$C$3:$K$28,MATCH(E3796,SBi!$B$3:$B$28,0),MATCH(O3796,SBi!$C$2:$K$2,0)),0)</f>
        <v>112.6</v>
      </c>
      <c r="Q3796" s="19">
        <f t="shared" ca="1" si="775"/>
        <v>12.611199999999998</v>
      </c>
      <c r="R3796" s="19" t="str">
        <f ca="1">IFERROR(INDEX(VpD!$2:$2,MATCH(G3796,VpD!$1:$1,1)),VpD!$I$2)</f>
        <v>1973-1978</v>
      </c>
      <c r="S3796" s="1">
        <f ca="1">IFERROR(INDEX(VpD!$C$3:$I$27,MATCH(E3796,VpD!$B$3:$B$27,0),MATCH(R3796,VpD!$C$2:$I$2,0)),0)</f>
        <v>98</v>
      </c>
      <c r="T3796" s="19">
        <f t="shared" ca="1" si="776"/>
        <v>10.976000000000001</v>
      </c>
      <c r="U3796" s="14" t="str">
        <f t="shared" ca="1" si="777"/>
        <v xml:space="preserve">713714.95 </v>
      </c>
      <c r="V3796" s="14" t="str">
        <f t="shared" ca="1" si="778"/>
        <v>6169656.47</v>
      </c>
      <c r="W3796" s="14" t="str">
        <f t="shared" ca="1" si="779"/>
        <v>POINT(713714.95 6169656.47)</v>
      </c>
      <c r="X3796" s="14" t="str">
        <f>IFERROR(INDEX(BygningOmraade!B:B,MATCH(A3796,BygningOmraade!A:A,0)),"")</f>
        <v/>
      </c>
    </row>
    <row r="3797" spans="1:24" s="14" customFormat="1" x14ac:dyDescent="0.25">
      <c r="A3797" s="14">
        <f t="shared" si="767"/>
        <v>3797</v>
      </c>
      <c r="B3797" s="14" t="str">
        <f t="shared" ca="1" si="768"/>
        <v>e054d5fb-dfc6-4390-abc5-426c719e4271</v>
      </c>
      <c r="C3797" s="14" t="str">
        <f t="shared" ca="1" si="769"/>
        <v>0a3f507e-1923-32b8-e044-0003ba298018</v>
      </c>
      <c r="D3797" s="14">
        <f t="shared" ca="1" si="770"/>
        <v>994340</v>
      </c>
      <c r="E3797" s="1">
        <f t="shared" ca="1" si="771"/>
        <v>120</v>
      </c>
      <c r="F3797" s="1">
        <f t="shared" ca="1" si="772"/>
        <v>159</v>
      </c>
      <c r="G3797" s="1">
        <f t="shared" ca="1" si="773"/>
        <v>1969</v>
      </c>
      <c r="H3797" s="1" t="str">
        <f ca="1">IFERROR(INDEX(Varmeinstallation!B:B,MATCH(INDIRECT($A$1&amp;"L"&amp;A3797)*1,Varmeinstallation!A:A,0)),"Ingen varmeinstallationer")</f>
        <v>Fjernvarme/blokvarme (radiatorsystemer eller varmluftanlæg)</v>
      </c>
      <c r="I3797" s="1" t="str">
        <f ca="1">IFERROR(INDEX(Opvarmningsmiddel!B:B,MATCH(INDIRECT($A$1&amp;"M"&amp;A3797)*1,Opvarmningsmiddel!A:A,0)),"")</f>
        <v/>
      </c>
      <c r="J3797" s="1">
        <f t="shared" ca="1" si="774"/>
        <v>0</v>
      </c>
      <c r="K3797" s="1" t="str">
        <f ca="1">IFERROR(INDEX(Relationstabel!$C$3:$K$10,MATCH(VALUE(INDIRECT($A$1&amp;"L"&amp;A3797)),Relationstabel!$A$3:$A$10,0),MATCH(IFERROR(VALUE(INDIRECT($A$1&amp;"M"&amp;A3797)),0),Relationstabel!$C$1:$K$1,0)),"Ingen varmeinstallationer")</f>
        <v>Fjernvarme/ Blokvarme</v>
      </c>
      <c r="L3797" s="1" t="str">
        <f ca="1">INDEX(Anvendelseskode!B:B,MATCH($E3797,Anvendelseskode!$A:$A,0))</f>
        <v>Fritliggende enfamilieshus (parcelhus)</v>
      </c>
      <c r="M3797" s="1" t="str">
        <f ca="1">INDEX(Anvendelseskode!C:C,MATCH($E3797,Anvendelseskode!$A:$A,0))</f>
        <v>Parcelhuse</v>
      </c>
      <c r="N3797" s="1" t="str">
        <f ca="1">INDEX(Anvendelseskode!D:D,MATCH($E3797,Anvendelseskode!$A:$A,0))</f>
        <v>Private husholdninger</v>
      </c>
      <c r="O3797" s="1" t="str">
        <f ca="1">IFERROR(INDEX(SBi!$2:$2,MATCH(G3797,SBi!$1:$1,1)),SBi!$K$2)</f>
        <v>1961-1972</v>
      </c>
      <c r="P3797" s="1">
        <f ca="1">IFERROR(INDEX(SBi!$C$3:$K$28,MATCH(E3797,SBi!$B$3:$B$28,0),MATCH(O3797,SBi!$C$2:$K$2,0)),0)</f>
        <v>134.30000000000001</v>
      </c>
      <c r="Q3797" s="19">
        <f t="shared" ca="1" si="775"/>
        <v>21.3537</v>
      </c>
      <c r="R3797" s="19" t="str">
        <f ca="1">IFERROR(INDEX(VpD!$2:$2,MATCH(G3797,VpD!$1:$1,1)),VpD!$I$2)</f>
        <v>1961-1972</v>
      </c>
      <c r="S3797" s="1">
        <f ca="1">IFERROR(INDEX(VpD!$C$3:$I$27,MATCH(E3797,VpD!$B$3:$B$27,0),MATCH(R3797,VpD!$C$2:$I$2,0)),0)</f>
        <v>143</v>
      </c>
      <c r="T3797" s="19">
        <f t="shared" ca="1" si="776"/>
        <v>22.736999999999998</v>
      </c>
      <c r="U3797" s="14" t="str">
        <f t="shared" ca="1" si="777"/>
        <v xml:space="preserve">711254.99 </v>
      </c>
      <c r="V3797" s="14" t="str">
        <f t="shared" ca="1" si="778"/>
        <v>6172177.79</v>
      </c>
      <c r="W3797" s="14" t="str">
        <f t="shared" ca="1" si="779"/>
        <v>POINT(711254.99 6172177.79)</v>
      </c>
      <c r="X3797" s="14" t="str">
        <f>IFERROR(INDEX(BygningOmraade!B:B,MATCH(A3797,BygningOmraade!A:A,0)),"")</f>
        <v/>
      </c>
    </row>
    <row r="3798" spans="1:24" s="14" customFormat="1" x14ac:dyDescent="0.25">
      <c r="A3798" s="14">
        <f t="shared" si="767"/>
        <v>3798</v>
      </c>
      <c r="B3798" s="14" t="str">
        <f t="shared" ca="1" si="768"/>
        <v>e05e0488-ecf0-4764-aed8-d74b45b4a184</v>
      </c>
      <c r="C3798" s="14" t="str">
        <f t="shared" ca="1" si="769"/>
        <v>0a3f507e-2494-32b8-e044-0003ba298018</v>
      </c>
      <c r="D3798" s="14">
        <f t="shared" ca="1" si="770"/>
        <v>994603</v>
      </c>
      <c r="E3798" s="1">
        <f t="shared" ca="1" si="771"/>
        <v>320</v>
      </c>
      <c r="F3798" s="1">
        <f t="shared" ca="1" si="772"/>
        <v>163</v>
      </c>
      <c r="G3798" s="1">
        <f t="shared" ca="1" si="773"/>
        <v>1965</v>
      </c>
      <c r="H3798" s="1" t="str">
        <f ca="1">IFERROR(INDEX(Varmeinstallation!B:B,MATCH(INDIRECT($A$1&amp;"L"&amp;A3798)*1,Varmeinstallation!A:A,0)),"Ingen varmeinstallationer")</f>
        <v>Centralvarme fra eget anlæg, et-kammer fyr</v>
      </c>
      <c r="I3798" s="1" t="str">
        <f ca="1">IFERROR(INDEX(Opvarmningsmiddel!B:B,MATCH(INDIRECT($A$1&amp;"M"&amp;A3798)*1,Opvarmningsmiddel!A:A,0)),"")</f>
        <v>Flydende brændsel (olie, petroleum, flaskegas m.m.)</v>
      </c>
      <c r="J3798" s="1">
        <f t="shared" ca="1" si="774"/>
        <v>0</v>
      </c>
      <c r="K3798" s="1" t="str">
        <f ca="1">IFERROR(INDEX(Relationstabel!$C$3:$K$10,MATCH(VALUE(INDIRECT($A$1&amp;"L"&amp;A3798)),Relationstabel!$A$3:$A$10,0),MATCH(IFERROR(VALUE(INDIRECT($A$1&amp;"M"&amp;A3798)),0),Relationstabel!$C$1:$K$1,0)),"Ingen varmeinstallationer")</f>
        <v>Olie</v>
      </c>
      <c r="L3798" s="1" t="str">
        <f ca="1">INDEX(Anvendelseskode!B:B,MATCH($E3798,Anvendelseskode!$A:$A,0))</f>
        <v>Bygning til kontor, handel, lager herunder offentlig administration</v>
      </c>
      <c r="M3798" s="1" t="str">
        <f ca="1">INDEX(Anvendelseskode!C:C,MATCH($E3798,Anvendelseskode!$A:$A,0))</f>
        <v>Kontor, handel, lager, off. adm.</v>
      </c>
      <c r="N3798" s="1" t="str">
        <f ca="1">INDEX(Anvendelseskode!D:D,MATCH($E3798,Anvendelseskode!$A:$A,0))</f>
        <v>Handel og servicevirksomheder</v>
      </c>
      <c r="O3798" s="1" t="str">
        <f ca="1">IFERROR(INDEX(SBi!$2:$2,MATCH(G3798,SBi!$1:$1,1)),SBi!$K$2)</f>
        <v>1961-1972</v>
      </c>
      <c r="P3798" s="1">
        <f ca="1">IFERROR(INDEX(SBi!$C$3:$K$28,MATCH(E3798,SBi!$B$3:$B$28,0),MATCH(O3798,SBi!$C$2:$K$2,0)),0)</f>
        <v>117.5</v>
      </c>
      <c r="Q3798" s="19">
        <f t="shared" ca="1" si="775"/>
        <v>19.1525</v>
      </c>
      <c r="R3798" s="19" t="str">
        <f ca="1">IFERROR(INDEX(VpD!$2:$2,MATCH(G3798,VpD!$1:$1,1)),VpD!$I$2)</f>
        <v>1961-1972</v>
      </c>
      <c r="S3798" s="1">
        <f ca="1">IFERROR(INDEX(VpD!$C$3:$I$27,MATCH(E3798,VpD!$B$3:$B$27,0),MATCH(R3798,VpD!$C$2:$I$2,0)),0)</f>
        <v>105</v>
      </c>
      <c r="T3798" s="19">
        <f t="shared" ca="1" si="776"/>
        <v>17.114999999999998</v>
      </c>
      <c r="U3798" s="14" t="str">
        <f t="shared" ca="1" si="777"/>
        <v xml:space="preserve">711490.65 </v>
      </c>
      <c r="V3798" s="14" t="str">
        <f t="shared" ca="1" si="778"/>
        <v>6170585.38</v>
      </c>
      <c r="W3798" s="14" t="str">
        <f t="shared" ca="1" si="779"/>
        <v>POINT(711490.65 6170585.38)</v>
      </c>
      <c r="X3798" s="14" t="str">
        <f>IFERROR(INDEX(BygningOmraade!B:B,MATCH(A3798,BygningOmraade!A:A,0)),"")</f>
        <v/>
      </c>
    </row>
    <row r="3799" spans="1:24" s="14" customFormat="1" x14ac:dyDescent="0.25">
      <c r="A3799" s="14">
        <f t="shared" si="767"/>
        <v>3799</v>
      </c>
      <c r="B3799" s="14" t="str">
        <f t="shared" ca="1" si="768"/>
        <v>e07c9a99-e478-4c86-9669-b02dde201a4c</v>
      </c>
      <c r="C3799" s="14" t="str">
        <f t="shared" ca="1" si="769"/>
        <v>0a3f507e-22f7-32b8-e044-0003ba298018</v>
      </c>
      <c r="D3799" s="14">
        <f t="shared" ca="1" si="770"/>
        <v>995353</v>
      </c>
      <c r="E3799" s="1">
        <f t="shared" ca="1" si="771"/>
        <v>130</v>
      </c>
      <c r="F3799" s="1">
        <f t="shared" ca="1" si="772"/>
        <v>170</v>
      </c>
      <c r="G3799" s="1">
        <f t="shared" ca="1" si="773"/>
        <v>1971</v>
      </c>
      <c r="H3799" s="1" t="str">
        <f ca="1">IFERROR(INDEX(Varmeinstallation!B:B,MATCH(INDIRECT($A$1&amp;"L"&amp;A3799)*1,Varmeinstallation!A:A,0)),"Ingen varmeinstallationer")</f>
        <v>Fjernvarme/blokvarme (radiatorsystemer eller varmluftanlæg)</v>
      </c>
      <c r="I3799" s="1" t="str">
        <f ca="1">IFERROR(INDEX(Opvarmningsmiddel!B:B,MATCH(INDIRECT($A$1&amp;"M"&amp;A3799)*1,Opvarmningsmiddel!A:A,0)),"")</f>
        <v/>
      </c>
      <c r="J3799" s="1">
        <f t="shared" ca="1" si="774"/>
        <v>0</v>
      </c>
      <c r="K3799" s="1" t="str">
        <f ca="1">IFERROR(INDEX(Relationstabel!$C$3:$K$10,MATCH(VALUE(INDIRECT($A$1&amp;"L"&amp;A3799)),Relationstabel!$A$3:$A$10,0),MATCH(IFERROR(VALUE(INDIRECT($A$1&amp;"M"&amp;A3799)),0),Relationstabel!$C$1:$K$1,0)),"Ingen varmeinstallationer")</f>
        <v>Fjernvarme/ Blokvarme</v>
      </c>
      <c r="L3799" s="1" t="str">
        <f ca="1">INDEX(Anvendelseskode!B:B,MATCH($E3799,Anvendelseskode!$A:$A,0))</f>
        <v>Række-, kæde-, dobbelthus (lodret adskillelse mellem enhederne)</v>
      </c>
      <c r="M3799" s="1" t="str">
        <f ca="1">INDEX(Anvendelseskode!C:C,MATCH($E3799,Anvendelseskode!$A:$A,0))</f>
        <v>Række-, kæde og dobbelthuse</v>
      </c>
      <c r="N3799" s="1" t="str">
        <f ca="1">INDEX(Anvendelseskode!D:D,MATCH($E3799,Anvendelseskode!$A:$A,0))</f>
        <v>Private husholdninger</v>
      </c>
      <c r="O3799" s="1" t="str">
        <f ca="1">IFERROR(INDEX(SBi!$2:$2,MATCH(G3799,SBi!$1:$1,1)),SBi!$K$2)</f>
        <v>1961-1972</v>
      </c>
      <c r="P3799" s="1">
        <f ca="1">IFERROR(INDEX(SBi!$C$3:$K$28,MATCH(E3799,SBi!$B$3:$B$28,0),MATCH(O3799,SBi!$C$2:$K$2,0)),0)</f>
        <v>119.9</v>
      </c>
      <c r="Q3799" s="19">
        <f t="shared" ca="1" si="775"/>
        <v>20.382999999999999</v>
      </c>
      <c r="R3799" s="19" t="str">
        <f ca="1">IFERROR(INDEX(VpD!$2:$2,MATCH(G3799,VpD!$1:$1,1)),VpD!$I$2)</f>
        <v>1961-1972</v>
      </c>
      <c r="S3799" s="1">
        <f ca="1">IFERROR(INDEX(VpD!$C$3:$I$27,MATCH(E3799,VpD!$B$3:$B$27,0),MATCH(R3799,VpD!$C$2:$I$2,0)),0)</f>
        <v>120</v>
      </c>
      <c r="T3799" s="19">
        <f t="shared" ca="1" si="776"/>
        <v>20.399999999999999</v>
      </c>
      <c r="U3799" s="14" t="str">
        <f t="shared" ca="1" si="777"/>
        <v xml:space="preserve">711769.83 </v>
      </c>
      <c r="V3799" s="14" t="str">
        <f t="shared" ca="1" si="778"/>
        <v>6172196.31</v>
      </c>
      <c r="W3799" s="14" t="str">
        <f t="shared" ca="1" si="779"/>
        <v>POINT(711769.83 6172196.31)</v>
      </c>
      <c r="X3799" s="14" t="str">
        <f>IFERROR(INDEX(BygningOmraade!B:B,MATCH(A3799,BygningOmraade!A:A,0)),"")</f>
        <v/>
      </c>
    </row>
    <row r="3800" spans="1:24" s="14" customFormat="1" x14ac:dyDescent="0.25">
      <c r="A3800" s="14">
        <f t="shared" si="767"/>
        <v>3800</v>
      </c>
      <c r="B3800" s="14" t="str">
        <f t="shared" ca="1" si="768"/>
        <v>e07f2f6f-29c4-47a6-813d-45ac63fcb522</v>
      </c>
      <c r="C3800" s="14" t="str">
        <f t="shared" ca="1" si="769"/>
        <v>0a3f507e-19d0-32b8-e044-0003ba298018</v>
      </c>
      <c r="D3800" s="14">
        <f t="shared" ca="1" si="770"/>
        <v>995108</v>
      </c>
      <c r="E3800" s="1">
        <f t="shared" ca="1" si="771"/>
        <v>130</v>
      </c>
      <c r="F3800" s="1">
        <f t="shared" ca="1" si="772"/>
        <v>117</v>
      </c>
      <c r="G3800" s="1">
        <f t="shared" ca="1" si="773"/>
        <v>1975</v>
      </c>
      <c r="H3800" s="1" t="str">
        <f ca="1">IFERROR(INDEX(Varmeinstallation!B:B,MATCH(INDIRECT($A$1&amp;"L"&amp;A3800)*1,Varmeinstallation!A:A,0)),"Ingen varmeinstallationer")</f>
        <v>Fjernvarme/blokvarme (radiatorsystemer eller varmluftanlæg)</v>
      </c>
      <c r="I3800" s="1" t="str">
        <f ca="1">IFERROR(INDEX(Opvarmningsmiddel!B:B,MATCH(INDIRECT($A$1&amp;"M"&amp;A3800)*1,Opvarmningsmiddel!A:A,0)),"")</f>
        <v/>
      </c>
      <c r="J3800" s="1">
        <f t="shared" ca="1" si="774"/>
        <v>0</v>
      </c>
      <c r="K3800" s="1" t="str">
        <f ca="1">IFERROR(INDEX(Relationstabel!$C$3:$K$10,MATCH(VALUE(INDIRECT($A$1&amp;"L"&amp;A3800)),Relationstabel!$A$3:$A$10,0),MATCH(IFERROR(VALUE(INDIRECT($A$1&amp;"M"&amp;A3800)),0),Relationstabel!$C$1:$K$1,0)),"Ingen varmeinstallationer")</f>
        <v>Fjernvarme/ Blokvarme</v>
      </c>
      <c r="L3800" s="1" t="str">
        <f ca="1">INDEX(Anvendelseskode!B:B,MATCH($E3800,Anvendelseskode!$A:$A,0))</f>
        <v>Række-, kæde-, dobbelthus (lodret adskillelse mellem enhederne)</v>
      </c>
      <c r="M3800" s="1" t="str">
        <f ca="1">INDEX(Anvendelseskode!C:C,MATCH($E3800,Anvendelseskode!$A:$A,0))</f>
        <v>Række-, kæde og dobbelthuse</v>
      </c>
      <c r="N3800" s="1" t="str">
        <f ca="1">INDEX(Anvendelseskode!D:D,MATCH($E3800,Anvendelseskode!$A:$A,0))</f>
        <v>Private husholdninger</v>
      </c>
      <c r="O3800" s="1" t="str">
        <f ca="1">IFERROR(INDEX(SBi!$2:$2,MATCH(G3800,SBi!$1:$1,1)),SBi!$K$2)</f>
        <v>1973-1978</v>
      </c>
      <c r="P3800" s="1">
        <f ca="1">IFERROR(INDEX(SBi!$C$3:$K$28,MATCH(E3800,SBi!$B$3:$B$28,0),MATCH(O3800,SBi!$C$2:$K$2,0)),0)</f>
        <v>112.6</v>
      </c>
      <c r="Q3800" s="19">
        <f t="shared" ca="1" si="775"/>
        <v>13.174199999999999</v>
      </c>
      <c r="R3800" s="19" t="str">
        <f ca="1">IFERROR(INDEX(VpD!$2:$2,MATCH(G3800,VpD!$1:$1,1)),VpD!$I$2)</f>
        <v>1973-1978</v>
      </c>
      <c r="S3800" s="1">
        <f ca="1">IFERROR(INDEX(VpD!$C$3:$I$27,MATCH(E3800,VpD!$B$3:$B$27,0),MATCH(R3800,VpD!$C$2:$I$2,0)),0)</f>
        <v>98</v>
      </c>
      <c r="T3800" s="19">
        <f t="shared" ca="1" si="776"/>
        <v>11.465999999999999</v>
      </c>
      <c r="U3800" s="14" t="str">
        <f t="shared" ca="1" si="777"/>
        <v xml:space="preserve">711673.36 </v>
      </c>
      <c r="V3800" s="14" t="str">
        <f t="shared" ca="1" si="778"/>
        <v>6172343.49</v>
      </c>
      <c r="W3800" s="14" t="str">
        <f t="shared" ca="1" si="779"/>
        <v>POINT(711673.36 6172343.49)</v>
      </c>
      <c r="X3800" s="14" t="str">
        <f>IFERROR(INDEX(BygningOmraade!B:B,MATCH(A3800,BygningOmraade!A:A,0)),"")</f>
        <v/>
      </c>
    </row>
    <row r="3801" spans="1:24" s="14" customFormat="1" x14ac:dyDescent="0.25">
      <c r="A3801" s="14">
        <f t="shared" si="767"/>
        <v>3801</v>
      </c>
      <c r="B3801" s="14" t="str">
        <f t="shared" ca="1" si="768"/>
        <v>e0808507-7d96-46ce-9f39-fa81b677ddc4</v>
      </c>
      <c r="C3801" s="14" t="str">
        <f t="shared" ca="1" si="769"/>
        <v>0a3f507e-19a1-32b8-e044-0003ba298018</v>
      </c>
      <c r="D3801" s="14">
        <f t="shared" ca="1" si="770"/>
        <v>995242</v>
      </c>
      <c r="E3801" s="1">
        <f t="shared" ca="1" si="771"/>
        <v>130</v>
      </c>
      <c r="F3801" s="1">
        <f t="shared" ca="1" si="772"/>
        <v>125</v>
      </c>
      <c r="G3801" s="1">
        <f t="shared" ca="1" si="773"/>
        <v>1976</v>
      </c>
      <c r="H3801" s="1" t="str">
        <f ca="1">IFERROR(INDEX(Varmeinstallation!B:B,MATCH(INDIRECT($A$1&amp;"L"&amp;A3801)*1,Varmeinstallation!A:A,0)),"Ingen varmeinstallationer")</f>
        <v>Fjernvarme/blokvarme (radiatorsystemer eller varmluftanlæg)</v>
      </c>
      <c r="I3801" s="1" t="str">
        <f ca="1">IFERROR(INDEX(Opvarmningsmiddel!B:B,MATCH(INDIRECT($A$1&amp;"M"&amp;A3801)*1,Opvarmningsmiddel!A:A,0)),"")</f>
        <v/>
      </c>
      <c r="J3801" s="1">
        <f t="shared" ca="1" si="774"/>
        <v>0</v>
      </c>
      <c r="K3801" s="1" t="str">
        <f ca="1">IFERROR(INDEX(Relationstabel!$C$3:$K$10,MATCH(VALUE(INDIRECT($A$1&amp;"L"&amp;A3801)),Relationstabel!$A$3:$A$10,0),MATCH(IFERROR(VALUE(INDIRECT($A$1&amp;"M"&amp;A3801)),0),Relationstabel!$C$1:$K$1,0)),"Ingen varmeinstallationer")</f>
        <v>Fjernvarme/ Blokvarme</v>
      </c>
      <c r="L3801" s="1" t="str">
        <f ca="1">INDEX(Anvendelseskode!B:B,MATCH($E3801,Anvendelseskode!$A:$A,0))</f>
        <v>Række-, kæde-, dobbelthus (lodret adskillelse mellem enhederne)</v>
      </c>
      <c r="M3801" s="1" t="str">
        <f ca="1">INDEX(Anvendelseskode!C:C,MATCH($E3801,Anvendelseskode!$A:$A,0))</f>
        <v>Række-, kæde og dobbelthuse</v>
      </c>
      <c r="N3801" s="1" t="str">
        <f ca="1">INDEX(Anvendelseskode!D:D,MATCH($E3801,Anvendelseskode!$A:$A,0))</f>
        <v>Private husholdninger</v>
      </c>
      <c r="O3801" s="1" t="str">
        <f ca="1">IFERROR(INDEX(SBi!$2:$2,MATCH(G3801,SBi!$1:$1,1)),SBi!$K$2)</f>
        <v>1973-1978</v>
      </c>
      <c r="P3801" s="1">
        <f ca="1">IFERROR(INDEX(SBi!$C$3:$K$28,MATCH(E3801,SBi!$B$3:$B$28,0),MATCH(O3801,SBi!$C$2:$K$2,0)),0)</f>
        <v>112.6</v>
      </c>
      <c r="Q3801" s="19">
        <f t="shared" ca="1" si="775"/>
        <v>14.074999999999999</v>
      </c>
      <c r="R3801" s="19" t="str">
        <f ca="1">IFERROR(INDEX(VpD!$2:$2,MATCH(G3801,VpD!$1:$1,1)),VpD!$I$2)</f>
        <v>1973-1978</v>
      </c>
      <c r="S3801" s="1">
        <f ca="1">IFERROR(INDEX(VpD!$C$3:$I$27,MATCH(E3801,VpD!$B$3:$B$27,0),MATCH(R3801,VpD!$C$2:$I$2,0)),0)</f>
        <v>98</v>
      </c>
      <c r="T3801" s="19">
        <f t="shared" ca="1" si="776"/>
        <v>12.25</v>
      </c>
      <c r="U3801" s="14" t="str">
        <f t="shared" ca="1" si="777"/>
        <v xml:space="preserve">711811.34 </v>
      </c>
      <c r="V3801" s="14" t="str">
        <f t="shared" ca="1" si="778"/>
        <v>6172436.27</v>
      </c>
      <c r="W3801" s="14" t="str">
        <f t="shared" ca="1" si="779"/>
        <v>POINT(711811.34 6172436.27)</v>
      </c>
      <c r="X3801" s="14" t="str">
        <f>IFERROR(INDEX(BygningOmraade!B:B,MATCH(A3801,BygningOmraade!A:A,0)),"")</f>
        <v/>
      </c>
    </row>
    <row r="3802" spans="1:24" s="14" customFormat="1" x14ac:dyDescent="0.25">
      <c r="A3802" s="14">
        <f t="shared" si="767"/>
        <v>3802</v>
      </c>
      <c r="B3802" s="14" t="str">
        <f t="shared" ca="1" si="768"/>
        <v>e097abf1-7072-4e6a-8fcc-0171c2b66b0f</v>
      </c>
      <c r="C3802" s="14" t="str">
        <f t="shared" ca="1" si="769"/>
        <v>0a3f507e-22ed-32b8-e044-0003ba298018</v>
      </c>
      <c r="D3802" s="14">
        <f t="shared" ca="1" si="770"/>
        <v>995189</v>
      </c>
      <c r="E3802" s="1">
        <f t="shared" ca="1" si="771"/>
        <v>130</v>
      </c>
      <c r="F3802" s="1">
        <f t="shared" ca="1" si="772"/>
        <v>170</v>
      </c>
      <c r="G3802" s="1">
        <f t="shared" ca="1" si="773"/>
        <v>1971</v>
      </c>
      <c r="H3802" s="1" t="str">
        <f ca="1">IFERROR(INDEX(Varmeinstallation!B:B,MATCH(INDIRECT($A$1&amp;"L"&amp;A3802)*1,Varmeinstallation!A:A,0)),"Ingen varmeinstallationer")</f>
        <v>Fjernvarme/blokvarme (radiatorsystemer eller varmluftanlæg)</v>
      </c>
      <c r="I3802" s="1" t="str">
        <f ca="1">IFERROR(INDEX(Opvarmningsmiddel!B:B,MATCH(INDIRECT($A$1&amp;"M"&amp;A3802)*1,Opvarmningsmiddel!A:A,0)),"")</f>
        <v/>
      </c>
      <c r="J3802" s="1">
        <f t="shared" ca="1" si="774"/>
        <v>0</v>
      </c>
      <c r="K3802" s="1" t="str">
        <f ca="1">IFERROR(INDEX(Relationstabel!$C$3:$K$10,MATCH(VALUE(INDIRECT($A$1&amp;"L"&amp;A3802)),Relationstabel!$A$3:$A$10,0),MATCH(IFERROR(VALUE(INDIRECT($A$1&amp;"M"&amp;A3802)),0),Relationstabel!$C$1:$K$1,0)),"Ingen varmeinstallationer")</f>
        <v>Fjernvarme/ Blokvarme</v>
      </c>
      <c r="L3802" s="1" t="str">
        <f ca="1">INDEX(Anvendelseskode!B:B,MATCH($E3802,Anvendelseskode!$A:$A,0))</f>
        <v>Række-, kæde-, dobbelthus (lodret adskillelse mellem enhederne)</v>
      </c>
      <c r="M3802" s="1" t="str">
        <f ca="1">INDEX(Anvendelseskode!C:C,MATCH($E3802,Anvendelseskode!$A:$A,0))</f>
        <v>Række-, kæde og dobbelthuse</v>
      </c>
      <c r="N3802" s="1" t="str">
        <f ca="1">INDEX(Anvendelseskode!D:D,MATCH($E3802,Anvendelseskode!$A:$A,0))</f>
        <v>Private husholdninger</v>
      </c>
      <c r="O3802" s="1" t="str">
        <f ca="1">IFERROR(INDEX(SBi!$2:$2,MATCH(G3802,SBi!$1:$1,1)),SBi!$K$2)</f>
        <v>1961-1972</v>
      </c>
      <c r="P3802" s="1">
        <f ca="1">IFERROR(INDEX(SBi!$C$3:$K$28,MATCH(E3802,SBi!$B$3:$B$28,0),MATCH(O3802,SBi!$C$2:$K$2,0)),0)</f>
        <v>119.9</v>
      </c>
      <c r="Q3802" s="19">
        <f t="shared" ca="1" si="775"/>
        <v>20.382999999999999</v>
      </c>
      <c r="R3802" s="19" t="str">
        <f ca="1">IFERROR(INDEX(VpD!$2:$2,MATCH(G3802,VpD!$1:$1,1)),VpD!$I$2)</f>
        <v>1961-1972</v>
      </c>
      <c r="S3802" s="1">
        <f ca="1">IFERROR(INDEX(VpD!$C$3:$I$27,MATCH(E3802,VpD!$B$3:$B$27,0),MATCH(R3802,VpD!$C$2:$I$2,0)),0)</f>
        <v>120</v>
      </c>
      <c r="T3802" s="19">
        <f t="shared" ca="1" si="776"/>
        <v>20.399999999999999</v>
      </c>
      <c r="U3802" s="14" t="str">
        <f t="shared" ca="1" si="777"/>
        <v xml:space="preserve">711826.65 </v>
      </c>
      <c r="V3802" s="14" t="str">
        <f t="shared" ca="1" si="778"/>
        <v>6172207.28</v>
      </c>
      <c r="W3802" s="14" t="str">
        <f t="shared" ca="1" si="779"/>
        <v>POINT(711826.65 6172207.28)</v>
      </c>
      <c r="X3802" s="14" t="str">
        <f>IFERROR(INDEX(BygningOmraade!B:B,MATCH(A3802,BygningOmraade!A:A,0)),"")</f>
        <v/>
      </c>
    </row>
    <row r="3803" spans="1:24" s="14" customFormat="1" x14ac:dyDescent="0.25">
      <c r="A3803" s="14">
        <f t="shared" si="767"/>
        <v>3803</v>
      </c>
      <c r="B3803" s="14" t="str">
        <f t="shared" ca="1" si="768"/>
        <v>e0b2ee06-ae8e-426d-b93e-02c6222d50cb</v>
      </c>
      <c r="C3803" s="14" t="str">
        <f t="shared" ca="1" si="769"/>
        <v>0a3f507e-211d-32b8-e044-0003ba298018</v>
      </c>
      <c r="D3803" s="14">
        <f t="shared" ca="1" si="770"/>
        <v>996437</v>
      </c>
      <c r="E3803" s="1">
        <f t="shared" ca="1" si="771"/>
        <v>120</v>
      </c>
      <c r="F3803" s="1">
        <f t="shared" ca="1" si="772"/>
        <v>216</v>
      </c>
      <c r="G3803" s="1">
        <f t="shared" ca="1" si="773"/>
        <v>1979</v>
      </c>
      <c r="H3803" s="1" t="str">
        <f ca="1">IFERROR(INDEX(Varmeinstallation!B:B,MATCH(INDIRECT($A$1&amp;"L"&amp;A3803)*1,Varmeinstallation!A:A,0)),"Ingen varmeinstallationer")</f>
        <v>Centralvarme fra eget anlæg, et-kammer fyr</v>
      </c>
      <c r="I3803" s="1" t="str">
        <f ca="1">IFERROR(INDEX(Opvarmningsmiddel!B:B,MATCH(INDIRECT($A$1&amp;"M"&amp;A3803)*1,Opvarmningsmiddel!A:A,0)),"")</f>
        <v>Naturgas</v>
      </c>
      <c r="J3803" s="1">
        <f t="shared" ca="1" si="774"/>
        <v>0</v>
      </c>
      <c r="K3803" s="1" t="str">
        <f ca="1">IFERROR(INDEX(Relationstabel!$C$3:$K$10,MATCH(VALUE(INDIRECT($A$1&amp;"L"&amp;A3803)),Relationstabel!$A$3:$A$10,0),MATCH(IFERROR(VALUE(INDIRECT($A$1&amp;"M"&amp;A3803)),0),Relationstabel!$C$1:$K$1,0)),"Ingen varmeinstallationer")</f>
        <v>Naturgas</v>
      </c>
      <c r="L3803" s="1" t="str">
        <f ca="1">INDEX(Anvendelseskode!B:B,MATCH($E3803,Anvendelseskode!$A:$A,0))</f>
        <v>Fritliggende enfamilieshus (parcelhus)</v>
      </c>
      <c r="M3803" s="1" t="str">
        <f ca="1">INDEX(Anvendelseskode!C:C,MATCH($E3803,Anvendelseskode!$A:$A,0))</f>
        <v>Parcelhuse</v>
      </c>
      <c r="N3803" s="1" t="str">
        <f ca="1">INDEX(Anvendelseskode!D:D,MATCH($E3803,Anvendelseskode!$A:$A,0))</f>
        <v>Private husholdninger</v>
      </c>
      <c r="O3803" s="1" t="str">
        <f ca="1">IFERROR(INDEX(SBi!$2:$2,MATCH(G3803,SBi!$1:$1,1)),SBi!$K$2)</f>
        <v>1979-1998</v>
      </c>
      <c r="P3803" s="1">
        <f ca="1">IFERROR(INDEX(SBi!$C$3:$K$28,MATCH(E3803,SBi!$B$3:$B$28,0),MATCH(O3803,SBi!$C$2:$K$2,0)),0)</f>
        <v>105.4</v>
      </c>
      <c r="Q3803" s="19">
        <f t="shared" ca="1" si="775"/>
        <v>22.766400000000001</v>
      </c>
      <c r="R3803" s="19" t="str">
        <f ca="1">IFERROR(INDEX(VpD!$2:$2,MATCH(G3803,VpD!$1:$1,1)),VpD!$I$2)</f>
        <v>1979-1998</v>
      </c>
      <c r="S3803" s="1">
        <f ca="1">IFERROR(INDEX(VpD!$C$3:$I$27,MATCH(E3803,VpD!$B$3:$B$27,0),MATCH(R3803,VpD!$C$2:$I$2,0)),0)</f>
        <v>90</v>
      </c>
      <c r="T3803" s="19">
        <f t="shared" ca="1" si="776"/>
        <v>19.440000000000001</v>
      </c>
      <c r="U3803" s="14" t="str">
        <f t="shared" ca="1" si="777"/>
        <v xml:space="preserve">713345.78 </v>
      </c>
      <c r="V3803" s="14" t="str">
        <f t="shared" ca="1" si="778"/>
        <v>6169050.98</v>
      </c>
      <c r="W3803" s="14" t="str">
        <f t="shared" ca="1" si="779"/>
        <v>POINT(713345.78 6169050.98)</v>
      </c>
      <c r="X3803" s="14" t="str">
        <f>IFERROR(INDEX(BygningOmraade!B:B,MATCH(A3803,BygningOmraade!A:A,0)),"")</f>
        <v/>
      </c>
    </row>
    <row r="3804" spans="1:24" s="14" customFormat="1" x14ac:dyDescent="0.25">
      <c r="A3804" s="14">
        <f t="shared" si="767"/>
        <v>3804</v>
      </c>
      <c r="B3804" s="14" t="str">
        <f t="shared" ca="1" si="768"/>
        <v>e0b45a45-e1f5-4870-8065-134912d2833a</v>
      </c>
      <c r="C3804" s="14" t="str">
        <f t="shared" ca="1" si="769"/>
        <v>0a3f507e-19db-32b8-e044-0003ba298018</v>
      </c>
      <c r="D3804" s="14">
        <f t="shared" ca="1" si="770"/>
        <v>994669</v>
      </c>
      <c r="E3804" s="1">
        <f t="shared" ca="1" si="771"/>
        <v>130</v>
      </c>
      <c r="F3804" s="1">
        <f t="shared" ca="1" si="772"/>
        <v>125</v>
      </c>
      <c r="G3804" s="1">
        <f t="shared" ca="1" si="773"/>
        <v>1975</v>
      </c>
      <c r="H3804" s="1" t="str">
        <f ca="1">IFERROR(INDEX(Varmeinstallation!B:B,MATCH(INDIRECT($A$1&amp;"L"&amp;A3804)*1,Varmeinstallation!A:A,0)),"Ingen varmeinstallationer")</f>
        <v>Varmepumpe</v>
      </c>
      <c r="I3804" s="1" t="str">
        <f ca="1">IFERROR(INDEX(Opvarmningsmiddel!B:B,MATCH(INDIRECT($A$1&amp;"M"&amp;A3804)*1,Opvarmningsmiddel!A:A,0)),"")</f>
        <v>Elektricitet</v>
      </c>
      <c r="J3804" s="1">
        <f t="shared" ca="1" si="774"/>
        <v>2</v>
      </c>
      <c r="K3804" s="1" t="str">
        <f ca="1">IFERROR(INDEX(Relationstabel!$C$3:$K$10,MATCH(VALUE(INDIRECT($A$1&amp;"L"&amp;A3804)),Relationstabel!$A$3:$A$10,0),MATCH(IFERROR(VALUE(INDIRECT($A$1&amp;"M"&amp;A3804)),0),Relationstabel!$C$1:$K$1,0)),"Ingen varmeinstallationer")</f>
        <v>Varmepumpe</v>
      </c>
      <c r="L3804" s="1" t="str">
        <f ca="1">INDEX(Anvendelseskode!B:B,MATCH($E3804,Anvendelseskode!$A:$A,0))</f>
        <v>Række-, kæde-, dobbelthus (lodret adskillelse mellem enhederne)</v>
      </c>
      <c r="M3804" s="1" t="str">
        <f ca="1">INDEX(Anvendelseskode!C:C,MATCH($E3804,Anvendelseskode!$A:$A,0))</f>
        <v>Række-, kæde og dobbelthuse</v>
      </c>
      <c r="N3804" s="1" t="str">
        <f ca="1">INDEX(Anvendelseskode!D:D,MATCH($E3804,Anvendelseskode!$A:$A,0))</f>
        <v>Private husholdninger</v>
      </c>
      <c r="O3804" s="1" t="str">
        <f ca="1">IFERROR(INDEX(SBi!$2:$2,MATCH(G3804,SBi!$1:$1,1)),SBi!$K$2)</f>
        <v>1973-1978</v>
      </c>
      <c r="P3804" s="1">
        <f ca="1">IFERROR(INDEX(SBi!$C$3:$K$28,MATCH(E3804,SBi!$B$3:$B$28,0),MATCH(O3804,SBi!$C$2:$K$2,0)),0)</f>
        <v>112.6</v>
      </c>
      <c r="Q3804" s="19">
        <f t="shared" ca="1" si="775"/>
        <v>14.074999999999999</v>
      </c>
      <c r="R3804" s="19" t="str">
        <f ca="1">IFERROR(INDEX(VpD!$2:$2,MATCH(G3804,VpD!$1:$1,1)),VpD!$I$2)</f>
        <v>1973-1978</v>
      </c>
      <c r="S3804" s="1">
        <f ca="1">IFERROR(INDEX(VpD!$C$3:$I$27,MATCH(E3804,VpD!$B$3:$B$27,0),MATCH(R3804,VpD!$C$2:$I$2,0)),0)</f>
        <v>98</v>
      </c>
      <c r="T3804" s="19">
        <f t="shared" ca="1" si="776"/>
        <v>12.25</v>
      </c>
      <c r="U3804" s="14" t="str">
        <f t="shared" ca="1" si="777"/>
        <v xml:space="preserve">711654.02 </v>
      </c>
      <c r="V3804" s="14" t="str">
        <f t="shared" ca="1" si="778"/>
        <v>6172409.2</v>
      </c>
      <c r="W3804" s="14" t="str">
        <f t="shared" ca="1" si="779"/>
        <v>POINT(711654.02 6172409.2)</v>
      </c>
      <c r="X3804" s="14" t="str">
        <f>IFERROR(INDEX(BygningOmraade!B:B,MATCH(A3804,BygningOmraade!A:A,0)),"")</f>
        <v/>
      </c>
    </row>
    <row r="3805" spans="1:24" s="14" customFormat="1" x14ac:dyDescent="0.25">
      <c r="A3805" s="14">
        <f t="shared" si="767"/>
        <v>3805</v>
      </c>
      <c r="B3805" s="14" t="str">
        <f t="shared" ca="1" si="768"/>
        <v>e0bec835-af4d-4a62-9c78-716136054964</v>
      </c>
      <c r="C3805" s="14" t="str">
        <f t="shared" ca="1" si="769"/>
        <v>0a3f507e-2359-32b8-e044-0003ba298018</v>
      </c>
      <c r="D3805" s="14">
        <f t="shared" ca="1" si="770"/>
        <v>996106</v>
      </c>
      <c r="E3805" s="1">
        <f t="shared" ca="1" si="771"/>
        <v>320</v>
      </c>
      <c r="F3805" s="1">
        <f t="shared" ca="1" si="772"/>
        <v>45</v>
      </c>
      <c r="G3805" s="1">
        <f t="shared" ca="1" si="773"/>
        <v>1912</v>
      </c>
      <c r="H3805" s="1" t="str">
        <f ca="1">IFERROR(INDEX(Varmeinstallation!B:B,MATCH(INDIRECT($A$1&amp;"L"&amp;A3805)*1,Varmeinstallation!A:A,0)),"Ingen varmeinstallationer")</f>
        <v>Centralvarme fra eget anlæg, et-kammer fyr</v>
      </c>
      <c r="I3805" s="1" t="str">
        <f ca="1">IFERROR(INDEX(Opvarmningsmiddel!B:B,MATCH(INDIRECT($A$1&amp;"M"&amp;A3805)*1,Opvarmningsmiddel!A:A,0)),"")</f>
        <v>Flydende brændsel (olie, petroleum, flaskegas m.m.)</v>
      </c>
      <c r="J3805" s="1">
        <f t="shared" ca="1" si="774"/>
        <v>0</v>
      </c>
      <c r="K3805" s="1" t="str">
        <f ca="1">IFERROR(INDEX(Relationstabel!$C$3:$K$10,MATCH(VALUE(INDIRECT($A$1&amp;"L"&amp;A3805)),Relationstabel!$A$3:$A$10,0),MATCH(IFERROR(VALUE(INDIRECT($A$1&amp;"M"&amp;A3805)),0),Relationstabel!$C$1:$K$1,0)),"Ingen varmeinstallationer")</f>
        <v>Olie</v>
      </c>
      <c r="L3805" s="1" t="str">
        <f ca="1">INDEX(Anvendelseskode!B:B,MATCH($E3805,Anvendelseskode!$A:$A,0))</f>
        <v>Bygning til kontor, handel, lager herunder offentlig administration</v>
      </c>
      <c r="M3805" s="1" t="str">
        <f ca="1">INDEX(Anvendelseskode!C:C,MATCH($E3805,Anvendelseskode!$A:$A,0))</f>
        <v>Kontor, handel, lager, off. adm.</v>
      </c>
      <c r="N3805" s="1" t="str">
        <f ca="1">INDEX(Anvendelseskode!D:D,MATCH($E3805,Anvendelseskode!$A:$A,0))</f>
        <v>Handel og servicevirksomheder</v>
      </c>
      <c r="O3805" s="1" t="str">
        <f ca="1">IFERROR(INDEX(SBi!$2:$2,MATCH(G3805,SBi!$1:$1,1)),SBi!$K$2)</f>
        <v>1890-1930</v>
      </c>
      <c r="P3805" s="1">
        <f ca="1">IFERROR(INDEX(SBi!$C$3:$K$28,MATCH(E3805,SBi!$B$3:$B$28,0),MATCH(O3805,SBi!$C$2:$K$2,0)),0)</f>
        <v>125.2</v>
      </c>
      <c r="Q3805" s="19">
        <f t="shared" ca="1" si="775"/>
        <v>5.6340000000000003</v>
      </c>
      <c r="R3805" s="19" t="str">
        <f ca="1">IFERROR(INDEX(VpD!$2:$2,MATCH(G3805,VpD!$1:$1,1)),VpD!$I$2)</f>
        <v>&lt;1930</v>
      </c>
      <c r="S3805" s="1">
        <f ca="1">IFERROR(INDEX(VpD!$C$3:$I$27,MATCH(E3805,VpD!$B$3:$B$27,0),MATCH(R3805,VpD!$C$2:$I$2,0)),0)</f>
        <v>126</v>
      </c>
      <c r="T3805" s="19">
        <f t="shared" ca="1" si="776"/>
        <v>5.67</v>
      </c>
      <c r="U3805" s="14" t="str">
        <f t="shared" ca="1" si="777"/>
        <v xml:space="preserve">712421.36 </v>
      </c>
      <c r="V3805" s="14" t="str">
        <f t="shared" ca="1" si="778"/>
        <v>6169404.01</v>
      </c>
      <c r="W3805" s="14" t="str">
        <f t="shared" ca="1" si="779"/>
        <v>POINT(712421.36 6169404.01)</v>
      </c>
      <c r="X3805" s="14" t="str">
        <f>IFERROR(INDEX(BygningOmraade!B:B,MATCH(A3805,BygningOmraade!A:A,0)),"")</f>
        <v/>
      </c>
    </row>
    <row r="3806" spans="1:24" s="14" customFormat="1" x14ac:dyDescent="0.25">
      <c r="A3806" s="14">
        <f t="shared" si="767"/>
        <v>3806</v>
      </c>
      <c r="B3806" s="14" t="str">
        <f t="shared" ca="1" si="768"/>
        <v>e0cb6ebd-b5ba-45ac-95bd-68b3fc6680c6</v>
      </c>
      <c r="C3806" s="14" t="str">
        <f t="shared" ca="1" si="769"/>
        <v>22729a66-84ba-44d0-e044-0003ba298018</v>
      </c>
      <c r="D3806" s="14">
        <f t="shared" ca="1" si="770"/>
        <v>995656</v>
      </c>
      <c r="E3806" s="1">
        <f t="shared" ca="1" si="771"/>
        <v>530</v>
      </c>
      <c r="F3806" s="1">
        <f t="shared" ca="1" si="772"/>
        <v>184</v>
      </c>
      <c r="G3806" s="1">
        <f t="shared" ca="1" si="773"/>
        <v>2007</v>
      </c>
      <c r="H3806" s="1" t="str">
        <f ca="1">IFERROR(INDEX(Varmeinstallation!B:B,MATCH(INDIRECT($A$1&amp;"L"&amp;A3806)*1,Varmeinstallation!A:A,0)),"Ingen varmeinstallationer")</f>
        <v>Centralvarme fra eget anlæg, et-kammer fyr</v>
      </c>
      <c r="I3806" s="1" t="str">
        <f ca="1">IFERROR(INDEX(Opvarmningsmiddel!B:B,MATCH(INDIRECT($A$1&amp;"M"&amp;A3806)*1,Opvarmningsmiddel!A:A,0)),"")</f>
        <v>Naturgas</v>
      </c>
      <c r="J3806" s="1">
        <f t="shared" ca="1" si="774"/>
        <v>5</v>
      </c>
      <c r="K3806" s="1" t="str">
        <f ca="1">IFERROR(INDEX(Relationstabel!$C$3:$K$10,MATCH(VALUE(INDIRECT($A$1&amp;"L"&amp;A3806)),Relationstabel!$A$3:$A$10,0),MATCH(IFERROR(VALUE(INDIRECT($A$1&amp;"M"&amp;A3806)),0),Relationstabel!$C$1:$K$1,0)),"Ingen varmeinstallationer")</f>
        <v>Naturgas</v>
      </c>
      <c r="L3806" s="1" t="str">
        <f ca="1">INDEX(Anvendelseskode!B:B,MATCH($E3806,Anvendelseskode!$A:$A,0))</f>
        <v>Bygning i forbindelse med idrætsudøvelse (klubhus, idrætshal, svømmehal o.lign.).</v>
      </c>
      <c r="M3806" s="1" t="str">
        <f ca="1">INDEX(Anvendelseskode!C:C,MATCH($E3806,Anvendelseskode!$A:$A,0))</f>
        <v>Bygning i forbindelse med idrætsudøvelse (klubhus, idrætshal, svømmehal o.lign.).</v>
      </c>
      <c r="N3806" s="1" t="str">
        <f ca="1">INDEX(Anvendelseskode!D:D,MATCH($E3806,Anvendelseskode!$A:$A,0))</f>
        <v>Kommunale og andre offentlige institutioner</v>
      </c>
      <c r="O3806" s="1" t="str">
        <f ca="1">IFERROR(INDEX(SBi!$2:$2,MATCH(G3806,SBi!$1:$1,1)),SBi!$K$2)</f>
        <v>Efter 2006</v>
      </c>
      <c r="P3806" s="1">
        <f ca="1">IFERROR(INDEX(SBi!$C$3:$K$28,MATCH(E3806,SBi!$B$3:$B$28,0),MATCH(O3806,SBi!$C$2:$K$2,0)),0)</f>
        <v>119.3</v>
      </c>
      <c r="Q3806" s="19">
        <f t="shared" ca="1" si="775"/>
        <v>21.9512</v>
      </c>
      <c r="R3806" s="19" t="str">
        <f ca="1">IFERROR(INDEX(VpD!$2:$2,MATCH(G3806,VpD!$1:$1,1)),VpD!$I$2)</f>
        <v>&gt;1998</v>
      </c>
      <c r="S3806" s="1">
        <f ca="1">IFERROR(INDEX(VpD!$C$3:$I$27,MATCH(E3806,VpD!$B$3:$B$27,0),MATCH(R3806,VpD!$C$2:$I$2,0)),0)</f>
        <v>72</v>
      </c>
      <c r="T3806" s="19">
        <f t="shared" ca="1" si="776"/>
        <v>13.247999999999999</v>
      </c>
      <c r="U3806" s="14" t="str">
        <f t="shared" ca="1" si="777"/>
        <v xml:space="preserve">712563.72 </v>
      </c>
      <c r="V3806" s="14" t="str">
        <f t="shared" ca="1" si="778"/>
        <v>6170250.45</v>
      </c>
      <c r="W3806" s="14" t="str">
        <f t="shared" ca="1" si="779"/>
        <v>POINT(712563.72 6170250.45)</v>
      </c>
      <c r="X3806" s="14" t="str">
        <f>IFERROR(INDEX(BygningOmraade!B:B,MATCH(A3806,BygningOmraade!A:A,0)),"")</f>
        <v/>
      </c>
    </row>
    <row r="3807" spans="1:24" s="14" customFormat="1" x14ac:dyDescent="0.25">
      <c r="A3807" s="14">
        <f t="shared" si="767"/>
        <v>3807</v>
      </c>
      <c r="B3807" s="14" t="str">
        <f t="shared" ca="1" si="768"/>
        <v>e0ced6ad-84ea-4eb5-9ca0-8aafb2c9f424</v>
      </c>
      <c r="C3807" s="14" t="str">
        <f t="shared" ca="1" si="769"/>
        <v>0a3f507e-2235-32b8-e044-0003ba298018</v>
      </c>
      <c r="D3807" s="14">
        <f t="shared" ca="1" si="770"/>
        <v>995692</v>
      </c>
      <c r="E3807" s="1">
        <f t="shared" ca="1" si="771"/>
        <v>120</v>
      </c>
      <c r="F3807" s="1">
        <f t="shared" ca="1" si="772"/>
        <v>137</v>
      </c>
      <c r="G3807" s="1">
        <f t="shared" ca="1" si="773"/>
        <v>1971</v>
      </c>
      <c r="H3807" s="1" t="str">
        <f ca="1">IFERROR(INDEX(Varmeinstallation!B:B,MATCH(INDIRECT($A$1&amp;"L"&amp;A3807)*1,Varmeinstallation!A:A,0)),"Ingen varmeinstallationer")</f>
        <v>Centralvarme fra eget anlæg, et-kammer fyr</v>
      </c>
      <c r="I3807" s="1" t="str">
        <f ca="1">IFERROR(INDEX(Opvarmningsmiddel!B:B,MATCH(INDIRECT($A$1&amp;"M"&amp;A3807)*1,Opvarmningsmiddel!A:A,0)),"")</f>
        <v>Naturgas</v>
      </c>
      <c r="J3807" s="1">
        <f t="shared" ca="1" si="774"/>
        <v>2</v>
      </c>
      <c r="K3807" s="1" t="str">
        <f ca="1">IFERROR(INDEX(Relationstabel!$C$3:$K$10,MATCH(VALUE(INDIRECT($A$1&amp;"L"&amp;A3807)),Relationstabel!$A$3:$A$10,0),MATCH(IFERROR(VALUE(INDIRECT($A$1&amp;"M"&amp;A3807)),0),Relationstabel!$C$1:$K$1,0)),"Ingen varmeinstallationer")</f>
        <v>Naturgas</v>
      </c>
      <c r="L3807" s="1" t="str">
        <f ca="1">INDEX(Anvendelseskode!B:B,MATCH($E3807,Anvendelseskode!$A:$A,0))</f>
        <v>Fritliggende enfamilieshus (parcelhus)</v>
      </c>
      <c r="M3807" s="1" t="str">
        <f ca="1">INDEX(Anvendelseskode!C:C,MATCH($E3807,Anvendelseskode!$A:$A,0))</f>
        <v>Parcelhuse</v>
      </c>
      <c r="N3807" s="1" t="str">
        <f ca="1">INDEX(Anvendelseskode!D:D,MATCH($E3807,Anvendelseskode!$A:$A,0))</f>
        <v>Private husholdninger</v>
      </c>
      <c r="O3807" s="1" t="str">
        <f ca="1">IFERROR(INDEX(SBi!$2:$2,MATCH(G3807,SBi!$1:$1,1)),SBi!$K$2)</f>
        <v>1961-1972</v>
      </c>
      <c r="P3807" s="1">
        <f ca="1">IFERROR(INDEX(SBi!$C$3:$K$28,MATCH(E3807,SBi!$B$3:$B$28,0),MATCH(O3807,SBi!$C$2:$K$2,0)),0)</f>
        <v>134.30000000000001</v>
      </c>
      <c r="Q3807" s="19">
        <f t="shared" ca="1" si="775"/>
        <v>18.399100000000001</v>
      </c>
      <c r="R3807" s="19" t="str">
        <f ca="1">IFERROR(INDEX(VpD!$2:$2,MATCH(G3807,VpD!$1:$1,1)),VpD!$I$2)</f>
        <v>1961-1972</v>
      </c>
      <c r="S3807" s="1">
        <f ca="1">IFERROR(INDEX(VpD!$C$3:$I$27,MATCH(E3807,VpD!$B$3:$B$27,0),MATCH(R3807,VpD!$C$2:$I$2,0)),0)</f>
        <v>143</v>
      </c>
      <c r="T3807" s="19">
        <f t="shared" ca="1" si="776"/>
        <v>19.591000000000001</v>
      </c>
      <c r="U3807" s="14" t="str">
        <f t="shared" ca="1" si="777"/>
        <v xml:space="preserve">712297.32 </v>
      </c>
      <c r="V3807" s="14" t="str">
        <f t="shared" ca="1" si="778"/>
        <v>6169125.8</v>
      </c>
      <c r="W3807" s="14" t="str">
        <f t="shared" ca="1" si="779"/>
        <v>POINT(712297.32 6169125.8)</v>
      </c>
      <c r="X3807" s="14" t="str">
        <f>IFERROR(INDEX(BygningOmraade!B:B,MATCH(A3807,BygningOmraade!A:A,0)),"")</f>
        <v/>
      </c>
    </row>
    <row r="3808" spans="1:24" s="14" customFormat="1" x14ac:dyDescent="0.25">
      <c r="A3808" s="14">
        <f t="shared" si="767"/>
        <v>3808</v>
      </c>
      <c r="B3808" s="14" t="str">
        <f t="shared" ca="1" si="768"/>
        <v>e0e32dea-b2f3-47e7-8b19-3cd4504ad5d8</v>
      </c>
      <c r="C3808" s="14" t="str">
        <f t="shared" ca="1" si="769"/>
        <v>0a3f507e-1ddb-32b8-e044-0003ba298018</v>
      </c>
      <c r="D3808" s="14">
        <f t="shared" ca="1" si="770"/>
        <v>2540546</v>
      </c>
      <c r="E3808" s="1">
        <f t="shared" ca="1" si="771"/>
        <v>120</v>
      </c>
      <c r="F3808" s="1">
        <f t="shared" ca="1" si="772"/>
        <v>130</v>
      </c>
      <c r="G3808" s="1">
        <f t="shared" ca="1" si="773"/>
        <v>2001</v>
      </c>
      <c r="H3808" s="1" t="str">
        <f ca="1">IFERROR(INDEX(Varmeinstallation!B:B,MATCH(INDIRECT($A$1&amp;"L"&amp;A3808)*1,Varmeinstallation!A:A,0)),"Ingen varmeinstallationer")</f>
        <v>Fjernvarme/blokvarme (radiatorsystemer eller varmluftanlæg)</v>
      </c>
      <c r="I3808" s="1" t="str">
        <f ca="1">IFERROR(INDEX(Opvarmningsmiddel!B:B,MATCH(INDIRECT($A$1&amp;"M"&amp;A3808)*1,Opvarmningsmiddel!A:A,0)),"")</f>
        <v/>
      </c>
      <c r="J3808" s="1">
        <f t="shared" ca="1" si="774"/>
        <v>0</v>
      </c>
      <c r="K3808" s="1" t="str">
        <f ca="1">IFERROR(INDEX(Relationstabel!$C$3:$K$10,MATCH(VALUE(INDIRECT($A$1&amp;"L"&amp;A3808)),Relationstabel!$A$3:$A$10,0),MATCH(IFERROR(VALUE(INDIRECT($A$1&amp;"M"&amp;A3808)),0),Relationstabel!$C$1:$K$1,0)),"Ingen varmeinstallationer")</f>
        <v>Fjernvarme/ Blokvarme</v>
      </c>
      <c r="L3808" s="1" t="str">
        <f ca="1">INDEX(Anvendelseskode!B:B,MATCH($E3808,Anvendelseskode!$A:$A,0))</f>
        <v>Fritliggende enfamilieshus (parcelhus)</v>
      </c>
      <c r="M3808" s="1" t="str">
        <f ca="1">INDEX(Anvendelseskode!C:C,MATCH($E3808,Anvendelseskode!$A:$A,0))</f>
        <v>Parcelhuse</v>
      </c>
      <c r="N3808" s="1" t="str">
        <f ca="1">INDEX(Anvendelseskode!D:D,MATCH($E3808,Anvendelseskode!$A:$A,0))</f>
        <v>Private husholdninger</v>
      </c>
      <c r="O3808" s="1" t="str">
        <f ca="1">IFERROR(INDEX(SBi!$2:$2,MATCH(G3808,SBi!$1:$1,1)),SBi!$K$2)</f>
        <v>1999-2006</v>
      </c>
      <c r="P3808" s="1">
        <f ca="1">IFERROR(INDEX(SBi!$C$3:$K$28,MATCH(E3808,SBi!$B$3:$B$28,0),MATCH(O3808,SBi!$C$2:$K$2,0)),0)</f>
        <v>83.9</v>
      </c>
      <c r="Q3808" s="19">
        <f t="shared" ca="1" si="775"/>
        <v>10.907</v>
      </c>
      <c r="R3808" s="19" t="str">
        <f ca="1">IFERROR(INDEX(VpD!$2:$2,MATCH(G3808,VpD!$1:$1,1)),VpD!$I$2)</f>
        <v>&gt;1998</v>
      </c>
      <c r="S3808" s="1">
        <f ca="1">IFERROR(INDEX(VpD!$C$3:$I$27,MATCH(E3808,VpD!$B$3:$B$27,0),MATCH(R3808,VpD!$C$2:$I$2,0)),0)</f>
        <v>72</v>
      </c>
      <c r="T3808" s="19">
        <f t="shared" ca="1" si="776"/>
        <v>9.36</v>
      </c>
      <c r="U3808" s="14" t="str">
        <f t="shared" ca="1" si="777"/>
        <v xml:space="preserve">712082.43 </v>
      </c>
      <c r="V3808" s="14" t="str">
        <f t="shared" ca="1" si="778"/>
        <v>6171909.2</v>
      </c>
      <c r="W3808" s="14" t="str">
        <f t="shared" ca="1" si="779"/>
        <v>POINT(712082.43 6171909.2)</v>
      </c>
      <c r="X3808" s="14" t="str">
        <f>IFERROR(INDEX(BygningOmraade!B:B,MATCH(A3808,BygningOmraade!A:A,0)),"")</f>
        <v/>
      </c>
    </row>
    <row r="3809" spans="1:24" s="14" customFormat="1" x14ac:dyDescent="0.25">
      <c r="A3809" s="14">
        <f t="shared" si="767"/>
        <v>3809</v>
      </c>
      <c r="B3809" s="14" t="str">
        <f t="shared" ca="1" si="768"/>
        <v>e0f581b0-e52a-44fa-a3ad-a8344870ea10</v>
      </c>
      <c r="C3809" s="14" t="str">
        <f t="shared" ca="1" si="769"/>
        <v>0a3f507e-15f9-32b8-e044-0003ba298018</v>
      </c>
      <c r="D3809" s="14">
        <f t="shared" ca="1" si="770"/>
        <v>994775</v>
      </c>
      <c r="E3809" s="1">
        <f t="shared" ca="1" si="771"/>
        <v>120</v>
      </c>
      <c r="F3809" s="1">
        <f t="shared" ca="1" si="772"/>
        <v>202</v>
      </c>
      <c r="G3809" s="1">
        <f t="shared" ca="1" si="773"/>
        <v>1913</v>
      </c>
      <c r="H3809" s="1" t="str">
        <f ca="1">IFERROR(INDEX(Varmeinstallation!B:B,MATCH(INDIRECT($A$1&amp;"L"&amp;A3809)*1,Varmeinstallation!A:A,0)),"Ingen varmeinstallationer")</f>
        <v>Centralvarme fra eget anlæg, et-kammer fyr</v>
      </c>
      <c r="I3809" s="1" t="str">
        <f ca="1">IFERROR(INDEX(Opvarmningsmiddel!B:B,MATCH(INDIRECT($A$1&amp;"M"&amp;A3809)*1,Opvarmningsmiddel!A:A,0)),"")</f>
        <v>Naturgas</v>
      </c>
      <c r="J3809" s="1">
        <f t="shared" ca="1" si="774"/>
        <v>2</v>
      </c>
      <c r="K3809" s="1" t="str">
        <f ca="1">IFERROR(INDEX(Relationstabel!$C$3:$K$10,MATCH(VALUE(INDIRECT($A$1&amp;"L"&amp;A3809)),Relationstabel!$A$3:$A$10,0),MATCH(IFERROR(VALUE(INDIRECT($A$1&amp;"M"&amp;A3809)),0),Relationstabel!$C$1:$K$1,0)),"Ingen varmeinstallationer")</f>
        <v>Naturgas</v>
      </c>
      <c r="L3809" s="1" t="str">
        <f ca="1">INDEX(Anvendelseskode!B:B,MATCH($E3809,Anvendelseskode!$A:$A,0))</f>
        <v>Fritliggende enfamilieshus (parcelhus)</v>
      </c>
      <c r="M3809" s="1" t="str">
        <f ca="1">INDEX(Anvendelseskode!C:C,MATCH($E3809,Anvendelseskode!$A:$A,0))</f>
        <v>Parcelhuse</v>
      </c>
      <c r="N3809" s="1" t="str">
        <f ca="1">INDEX(Anvendelseskode!D:D,MATCH($E3809,Anvendelseskode!$A:$A,0))</f>
        <v>Private husholdninger</v>
      </c>
      <c r="O3809" s="1" t="str">
        <f ca="1">IFERROR(INDEX(SBi!$2:$2,MATCH(G3809,SBi!$1:$1,1)),SBi!$K$2)</f>
        <v>1890-1930</v>
      </c>
      <c r="P3809" s="1">
        <f ca="1">IFERROR(INDEX(SBi!$C$3:$K$28,MATCH(E3809,SBi!$B$3:$B$28,0),MATCH(O3809,SBi!$C$2:$K$2,0)),0)</f>
        <v>164.7</v>
      </c>
      <c r="Q3809" s="19">
        <f t="shared" ca="1" si="775"/>
        <v>33.269399999999997</v>
      </c>
      <c r="R3809" s="19" t="str">
        <f ca="1">IFERROR(INDEX(VpD!$2:$2,MATCH(G3809,VpD!$1:$1,1)),VpD!$I$2)</f>
        <v>&lt;1930</v>
      </c>
      <c r="S3809" s="1">
        <f ca="1">IFERROR(INDEX(VpD!$C$3:$I$27,MATCH(E3809,VpD!$B$3:$B$27,0),MATCH(R3809,VpD!$C$2:$I$2,0)),0)</f>
        <v>209</v>
      </c>
      <c r="T3809" s="19">
        <f t="shared" ca="1" si="776"/>
        <v>42.218000000000004</v>
      </c>
      <c r="U3809" s="14" t="str">
        <f t="shared" ca="1" si="777"/>
        <v xml:space="preserve">711633.02 </v>
      </c>
      <c r="V3809" s="14" t="str">
        <f t="shared" ca="1" si="778"/>
        <v>6170735.23</v>
      </c>
      <c r="W3809" s="14" t="str">
        <f t="shared" ca="1" si="779"/>
        <v>POINT(711633.02 6170735.23)</v>
      </c>
      <c r="X3809" s="14" t="str">
        <f>IFERROR(INDEX(BygningOmraade!B:B,MATCH(A3809,BygningOmraade!A:A,0)),"")</f>
        <v/>
      </c>
    </row>
    <row r="3810" spans="1:24" s="14" customFormat="1" x14ac:dyDescent="0.25">
      <c r="A3810" s="14">
        <f t="shared" si="767"/>
        <v>3810</v>
      </c>
      <c r="B3810" s="14" t="str">
        <f t="shared" ca="1" si="768"/>
        <v>e1061525-383a-4eb6-a4f8-12609b9ed263</v>
      </c>
      <c r="C3810" s="14" t="str">
        <f t="shared" ca="1" si="769"/>
        <v>0a3f507e-22c2-32b8-e044-0003ba298018</v>
      </c>
      <c r="D3810" s="14">
        <f t="shared" ca="1" si="770"/>
        <v>995361</v>
      </c>
      <c r="E3810" s="1">
        <f t="shared" ca="1" si="771"/>
        <v>120</v>
      </c>
      <c r="F3810" s="1">
        <f t="shared" ca="1" si="772"/>
        <v>148</v>
      </c>
      <c r="G3810" s="1">
        <f t="shared" ca="1" si="773"/>
        <v>1970</v>
      </c>
      <c r="H3810" s="1" t="str">
        <f ca="1">IFERROR(INDEX(Varmeinstallation!B:B,MATCH(INDIRECT($A$1&amp;"L"&amp;A3810)*1,Varmeinstallation!A:A,0)),"Ingen varmeinstallationer")</f>
        <v>Centralvarme fra eget anlæg, et-kammer fyr</v>
      </c>
      <c r="I3810" s="1" t="str">
        <f ca="1">IFERROR(INDEX(Opvarmningsmiddel!B:B,MATCH(INDIRECT($A$1&amp;"M"&amp;A3810)*1,Opvarmningsmiddel!A:A,0)),"")</f>
        <v>Naturgas</v>
      </c>
      <c r="J3810" s="1">
        <f t="shared" ca="1" si="774"/>
        <v>90</v>
      </c>
      <c r="K3810" s="1" t="str">
        <f ca="1">IFERROR(INDEX(Relationstabel!$C$3:$K$10,MATCH(VALUE(INDIRECT($A$1&amp;"L"&amp;A3810)),Relationstabel!$A$3:$A$10,0),MATCH(IFERROR(VALUE(INDIRECT($A$1&amp;"M"&amp;A3810)),0),Relationstabel!$C$1:$K$1,0)),"Ingen varmeinstallationer")</f>
        <v>Naturgas</v>
      </c>
      <c r="L3810" s="1" t="str">
        <f ca="1">INDEX(Anvendelseskode!B:B,MATCH($E3810,Anvendelseskode!$A:$A,0))</f>
        <v>Fritliggende enfamilieshus (parcelhus)</v>
      </c>
      <c r="M3810" s="1" t="str">
        <f ca="1">INDEX(Anvendelseskode!C:C,MATCH($E3810,Anvendelseskode!$A:$A,0))</f>
        <v>Parcelhuse</v>
      </c>
      <c r="N3810" s="1" t="str">
        <f ca="1">INDEX(Anvendelseskode!D:D,MATCH($E3810,Anvendelseskode!$A:$A,0))</f>
        <v>Private husholdninger</v>
      </c>
      <c r="O3810" s="1" t="str">
        <f ca="1">IFERROR(INDEX(SBi!$2:$2,MATCH(G3810,SBi!$1:$1,1)),SBi!$K$2)</f>
        <v>1961-1972</v>
      </c>
      <c r="P3810" s="1">
        <f ca="1">IFERROR(INDEX(SBi!$C$3:$K$28,MATCH(E3810,SBi!$B$3:$B$28,0),MATCH(O3810,SBi!$C$2:$K$2,0)),0)</f>
        <v>134.30000000000001</v>
      </c>
      <c r="Q3810" s="19">
        <f t="shared" ca="1" si="775"/>
        <v>19.8764</v>
      </c>
      <c r="R3810" s="19" t="str">
        <f ca="1">IFERROR(INDEX(VpD!$2:$2,MATCH(G3810,VpD!$1:$1,1)),VpD!$I$2)</f>
        <v>1961-1972</v>
      </c>
      <c r="S3810" s="1">
        <f ca="1">IFERROR(INDEX(VpD!$C$3:$I$27,MATCH(E3810,VpD!$B$3:$B$27,0),MATCH(R3810,VpD!$C$2:$I$2,0)),0)</f>
        <v>143</v>
      </c>
      <c r="T3810" s="19">
        <f t="shared" ca="1" si="776"/>
        <v>21.164000000000001</v>
      </c>
      <c r="U3810" s="14" t="str">
        <f t="shared" ca="1" si="777"/>
        <v xml:space="preserve">711779.97 </v>
      </c>
      <c r="V3810" s="14" t="str">
        <f t="shared" ca="1" si="778"/>
        <v>6172002.07</v>
      </c>
      <c r="W3810" s="14" t="str">
        <f t="shared" ca="1" si="779"/>
        <v>POINT(711779.97 6172002.07)</v>
      </c>
      <c r="X3810" s="14" t="str">
        <f>IFERROR(INDEX(BygningOmraade!B:B,MATCH(A3810,BygningOmraade!A:A,0)),"")</f>
        <v/>
      </c>
    </row>
    <row r="3811" spans="1:24" s="14" customFormat="1" x14ac:dyDescent="0.25">
      <c r="A3811" s="14">
        <f t="shared" si="767"/>
        <v>3811</v>
      </c>
      <c r="B3811" s="14" t="str">
        <f t="shared" ca="1" si="768"/>
        <v>e11a2a96-7c56-4b8e-bf61-523a325170ee</v>
      </c>
      <c r="C3811" s="14" t="str">
        <f t="shared" ca="1" si="769"/>
        <v>0a3f507e-17bc-32b8-e044-0003ba298018</v>
      </c>
      <c r="D3811" s="14">
        <f t="shared" ca="1" si="770"/>
        <v>996515</v>
      </c>
      <c r="E3811" s="1">
        <f t="shared" ca="1" si="771"/>
        <v>120</v>
      </c>
      <c r="F3811" s="1">
        <f t="shared" ca="1" si="772"/>
        <v>268</v>
      </c>
      <c r="G3811" s="1">
        <f t="shared" ca="1" si="773"/>
        <v>2000</v>
      </c>
      <c r="H3811" s="1" t="str">
        <f ca="1">IFERROR(INDEX(Varmeinstallation!B:B,MATCH(INDIRECT($A$1&amp;"L"&amp;A3811)*1,Varmeinstallation!A:A,0)),"Ingen varmeinstallationer")</f>
        <v>Centralvarme fra eget anlæg, et-kammer fyr</v>
      </c>
      <c r="I3811" s="1" t="str">
        <f ca="1">IFERROR(INDEX(Opvarmningsmiddel!B:B,MATCH(INDIRECT($A$1&amp;"M"&amp;A3811)*1,Opvarmningsmiddel!A:A,0)),"")</f>
        <v>Naturgas</v>
      </c>
      <c r="J3811" s="1">
        <f t="shared" ca="1" si="774"/>
        <v>2</v>
      </c>
      <c r="K3811" s="1" t="str">
        <f ca="1">IFERROR(INDEX(Relationstabel!$C$3:$K$10,MATCH(VALUE(INDIRECT($A$1&amp;"L"&amp;A3811)),Relationstabel!$A$3:$A$10,0),MATCH(IFERROR(VALUE(INDIRECT($A$1&amp;"M"&amp;A3811)),0),Relationstabel!$C$1:$K$1,0)),"Ingen varmeinstallationer")</f>
        <v>Naturgas</v>
      </c>
      <c r="L3811" s="1" t="str">
        <f ca="1">INDEX(Anvendelseskode!B:B,MATCH($E3811,Anvendelseskode!$A:$A,0))</f>
        <v>Fritliggende enfamilieshus (parcelhus)</v>
      </c>
      <c r="M3811" s="1" t="str">
        <f ca="1">INDEX(Anvendelseskode!C:C,MATCH($E3811,Anvendelseskode!$A:$A,0))</f>
        <v>Parcelhuse</v>
      </c>
      <c r="N3811" s="1" t="str">
        <f ca="1">INDEX(Anvendelseskode!D:D,MATCH($E3811,Anvendelseskode!$A:$A,0))</f>
        <v>Private husholdninger</v>
      </c>
      <c r="O3811" s="1" t="str">
        <f ca="1">IFERROR(INDEX(SBi!$2:$2,MATCH(G3811,SBi!$1:$1,1)),SBi!$K$2)</f>
        <v>1999-2006</v>
      </c>
      <c r="P3811" s="1">
        <f ca="1">IFERROR(INDEX(SBi!$C$3:$K$28,MATCH(E3811,SBi!$B$3:$B$28,0),MATCH(O3811,SBi!$C$2:$K$2,0)),0)</f>
        <v>83.9</v>
      </c>
      <c r="Q3811" s="19">
        <f t="shared" ca="1" si="775"/>
        <v>22.485199999999999</v>
      </c>
      <c r="R3811" s="19" t="str">
        <f ca="1">IFERROR(INDEX(VpD!$2:$2,MATCH(G3811,VpD!$1:$1,1)),VpD!$I$2)</f>
        <v>&gt;1998</v>
      </c>
      <c r="S3811" s="1">
        <f ca="1">IFERROR(INDEX(VpD!$C$3:$I$27,MATCH(E3811,VpD!$B$3:$B$27,0),MATCH(R3811,VpD!$C$2:$I$2,0)),0)</f>
        <v>72</v>
      </c>
      <c r="T3811" s="19">
        <f t="shared" ca="1" si="776"/>
        <v>19.295999999999999</v>
      </c>
      <c r="U3811" s="14" t="str">
        <f t="shared" ca="1" si="777"/>
        <v xml:space="preserve">713247.96 </v>
      </c>
      <c r="V3811" s="14" t="str">
        <f t="shared" ca="1" si="778"/>
        <v>6168862.27</v>
      </c>
      <c r="W3811" s="14" t="str">
        <f t="shared" ca="1" si="779"/>
        <v>POINT(713247.96 6168862.27)</v>
      </c>
      <c r="X3811" s="14" t="str">
        <f>IFERROR(INDEX(BygningOmraade!B:B,MATCH(A3811,BygningOmraade!A:A,0)),"")</f>
        <v/>
      </c>
    </row>
    <row r="3812" spans="1:24" s="14" customFormat="1" x14ac:dyDescent="0.25">
      <c r="A3812" s="14">
        <f t="shared" si="767"/>
        <v>3812</v>
      </c>
      <c r="B3812" s="14" t="str">
        <f t="shared" ca="1" si="768"/>
        <v>e14e3414-b6f3-4c8a-bfb1-61479f5aae27</v>
      </c>
      <c r="C3812" s="14" t="str">
        <f t="shared" ca="1" si="769"/>
        <v>0a3f507e-1ac8-32b8-e044-0003ba298018</v>
      </c>
      <c r="D3812" s="14">
        <f t="shared" ca="1" si="770"/>
        <v>997305</v>
      </c>
      <c r="E3812" s="1">
        <f t="shared" ca="1" si="771"/>
        <v>130</v>
      </c>
      <c r="F3812" s="1">
        <f t="shared" ca="1" si="772"/>
        <v>110</v>
      </c>
      <c r="G3812" s="1">
        <f t="shared" ca="1" si="773"/>
        <v>1966</v>
      </c>
      <c r="H3812" s="1" t="str">
        <f ca="1">IFERROR(INDEX(Varmeinstallation!B:B,MATCH(INDIRECT($A$1&amp;"L"&amp;A3812)*1,Varmeinstallation!A:A,0)),"Ingen varmeinstallationer")</f>
        <v>Fjernvarme/blokvarme (radiatorsystemer eller varmluftanlæg)</v>
      </c>
      <c r="I3812" s="1" t="str">
        <f ca="1">IFERROR(INDEX(Opvarmningsmiddel!B:B,MATCH(INDIRECT($A$1&amp;"M"&amp;A3812)*1,Opvarmningsmiddel!A:A,0)),"")</f>
        <v/>
      </c>
      <c r="J3812" s="1">
        <f t="shared" ca="1" si="774"/>
        <v>0</v>
      </c>
      <c r="K3812" s="1" t="str">
        <f ca="1">IFERROR(INDEX(Relationstabel!$C$3:$K$10,MATCH(VALUE(INDIRECT($A$1&amp;"L"&amp;A3812)),Relationstabel!$A$3:$A$10,0),MATCH(IFERROR(VALUE(INDIRECT($A$1&amp;"M"&amp;A3812)),0),Relationstabel!$C$1:$K$1,0)),"Ingen varmeinstallationer")</f>
        <v>Fjernvarme/ Blokvarme</v>
      </c>
      <c r="L3812" s="1" t="str">
        <f ca="1">INDEX(Anvendelseskode!B:B,MATCH($E3812,Anvendelseskode!$A:$A,0))</f>
        <v>Række-, kæde-, dobbelthus (lodret adskillelse mellem enhederne)</v>
      </c>
      <c r="M3812" s="1" t="str">
        <f ca="1">INDEX(Anvendelseskode!C:C,MATCH($E3812,Anvendelseskode!$A:$A,0))</f>
        <v>Række-, kæde og dobbelthuse</v>
      </c>
      <c r="N3812" s="1" t="str">
        <f ca="1">INDEX(Anvendelseskode!D:D,MATCH($E3812,Anvendelseskode!$A:$A,0))</f>
        <v>Private husholdninger</v>
      </c>
      <c r="O3812" s="1" t="str">
        <f ca="1">IFERROR(INDEX(SBi!$2:$2,MATCH(G3812,SBi!$1:$1,1)),SBi!$K$2)</f>
        <v>1961-1972</v>
      </c>
      <c r="P3812" s="1">
        <f ca="1">IFERROR(INDEX(SBi!$C$3:$K$28,MATCH(E3812,SBi!$B$3:$B$28,0),MATCH(O3812,SBi!$C$2:$K$2,0)),0)</f>
        <v>119.9</v>
      </c>
      <c r="Q3812" s="19">
        <f t="shared" ca="1" si="775"/>
        <v>13.189</v>
      </c>
      <c r="R3812" s="19" t="str">
        <f ca="1">IFERROR(INDEX(VpD!$2:$2,MATCH(G3812,VpD!$1:$1,1)),VpD!$I$2)</f>
        <v>1961-1972</v>
      </c>
      <c r="S3812" s="1">
        <f ca="1">IFERROR(INDEX(VpD!$C$3:$I$27,MATCH(E3812,VpD!$B$3:$B$27,0),MATCH(R3812,VpD!$C$2:$I$2,0)),0)</f>
        <v>120</v>
      </c>
      <c r="T3812" s="19">
        <f t="shared" ca="1" si="776"/>
        <v>13.2</v>
      </c>
      <c r="U3812" s="14" t="str">
        <f t="shared" ca="1" si="777"/>
        <v xml:space="preserve">713689.36 </v>
      </c>
      <c r="V3812" s="14" t="str">
        <f t="shared" ca="1" si="778"/>
        <v>6169283.14</v>
      </c>
      <c r="W3812" s="14" t="str">
        <f t="shared" ca="1" si="779"/>
        <v>POINT(713689.36 6169283.14)</v>
      </c>
      <c r="X3812" s="14" t="str">
        <f>IFERROR(INDEX(BygningOmraade!B:B,MATCH(A3812,BygningOmraade!A:A,0)),"")</f>
        <v/>
      </c>
    </row>
    <row r="3813" spans="1:24" s="14" customFormat="1" x14ac:dyDescent="0.25">
      <c r="A3813" s="14">
        <f t="shared" si="767"/>
        <v>3813</v>
      </c>
      <c r="B3813" s="14" t="str">
        <f t="shared" ca="1" si="768"/>
        <v>e1611a64-e9b8-41d5-ba72-42a99cdc56d6</v>
      </c>
      <c r="C3813" s="14" t="str">
        <f t="shared" ca="1" si="769"/>
        <v>0a3f507e-1aa3-32b8-e044-0003ba298018</v>
      </c>
      <c r="D3813" s="14">
        <f t="shared" ca="1" si="770"/>
        <v>997516</v>
      </c>
      <c r="E3813" s="1">
        <f t="shared" ca="1" si="771"/>
        <v>120</v>
      </c>
      <c r="F3813" s="1">
        <f t="shared" ca="1" si="772"/>
        <v>140</v>
      </c>
      <c r="G3813" s="1">
        <f t="shared" ca="1" si="773"/>
        <v>1997</v>
      </c>
      <c r="H3813" s="1" t="str">
        <f ca="1">IFERROR(INDEX(Varmeinstallation!B:B,MATCH(INDIRECT($A$1&amp;"L"&amp;A3813)*1,Varmeinstallation!A:A,0)),"Ingen varmeinstallationer")</f>
        <v>Centralvarme fra eget anlæg, et-kammer fyr</v>
      </c>
      <c r="I3813" s="1" t="str">
        <f ca="1">IFERROR(INDEX(Opvarmningsmiddel!B:B,MATCH(INDIRECT($A$1&amp;"M"&amp;A3813)*1,Opvarmningsmiddel!A:A,0)),"")</f>
        <v>Naturgas</v>
      </c>
      <c r="J3813" s="1">
        <f t="shared" ca="1" si="774"/>
        <v>0</v>
      </c>
      <c r="K3813" s="1" t="str">
        <f ca="1">IFERROR(INDEX(Relationstabel!$C$3:$K$10,MATCH(VALUE(INDIRECT($A$1&amp;"L"&amp;A3813)),Relationstabel!$A$3:$A$10,0),MATCH(IFERROR(VALUE(INDIRECT($A$1&amp;"M"&amp;A3813)),0),Relationstabel!$C$1:$K$1,0)),"Ingen varmeinstallationer")</f>
        <v>Naturgas</v>
      </c>
      <c r="L3813" s="1" t="str">
        <f ca="1">INDEX(Anvendelseskode!B:B,MATCH($E3813,Anvendelseskode!$A:$A,0))</f>
        <v>Fritliggende enfamilieshus (parcelhus)</v>
      </c>
      <c r="M3813" s="1" t="str">
        <f ca="1">INDEX(Anvendelseskode!C:C,MATCH($E3813,Anvendelseskode!$A:$A,0))</f>
        <v>Parcelhuse</v>
      </c>
      <c r="N3813" s="1" t="str">
        <f ca="1">INDEX(Anvendelseskode!D:D,MATCH($E3813,Anvendelseskode!$A:$A,0))</f>
        <v>Private husholdninger</v>
      </c>
      <c r="O3813" s="1" t="str">
        <f ca="1">IFERROR(INDEX(SBi!$2:$2,MATCH(G3813,SBi!$1:$1,1)),SBi!$K$2)</f>
        <v>1979-1998</v>
      </c>
      <c r="P3813" s="1">
        <f ca="1">IFERROR(INDEX(SBi!$C$3:$K$28,MATCH(E3813,SBi!$B$3:$B$28,0),MATCH(O3813,SBi!$C$2:$K$2,0)),0)</f>
        <v>105.4</v>
      </c>
      <c r="Q3813" s="19">
        <f t="shared" ca="1" si="775"/>
        <v>14.756</v>
      </c>
      <c r="R3813" s="19" t="str">
        <f ca="1">IFERROR(INDEX(VpD!$2:$2,MATCH(G3813,VpD!$1:$1,1)),VpD!$I$2)</f>
        <v>1979-1998</v>
      </c>
      <c r="S3813" s="1">
        <f ca="1">IFERROR(INDEX(VpD!$C$3:$I$27,MATCH(E3813,VpD!$B$3:$B$27,0),MATCH(R3813,VpD!$C$2:$I$2,0)),0)</f>
        <v>90</v>
      </c>
      <c r="T3813" s="19">
        <f t="shared" ca="1" si="776"/>
        <v>12.6</v>
      </c>
      <c r="U3813" s="14" t="str">
        <f t="shared" ca="1" si="777"/>
        <v xml:space="preserve">713896.79 </v>
      </c>
      <c r="V3813" s="14" t="str">
        <f t="shared" ca="1" si="778"/>
        <v>6168963.29</v>
      </c>
      <c r="W3813" s="14" t="str">
        <f t="shared" ca="1" si="779"/>
        <v>POINT(713896.79 6168963.29)</v>
      </c>
      <c r="X3813" s="14" t="str">
        <f>IFERROR(INDEX(BygningOmraade!B:B,MATCH(A3813,BygningOmraade!A:A,0)),"")</f>
        <v/>
      </c>
    </row>
    <row r="3814" spans="1:24" s="14" customFormat="1" x14ac:dyDescent="0.25">
      <c r="A3814" s="14">
        <f t="shared" si="767"/>
        <v>3814</v>
      </c>
      <c r="B3814" s="14" t="str">
        <f t="shared" ca="1" si="768"/>
        <v>e177fa63-b519-4e9b-9912-453b9790bf24</v>
      </c>
      <c r="C3814" s="14" t="str">
        <f t="shared" ca="1" si="769"/>
        <v>0a3f507e-1b86-32b8-e044-0003ba298018</v>
      </c>
      <c r="D3814" s="14">
        <f t="shared" ca="1" si="770"/>
        <v>996708</v>
      </c>
      <c r="E3814" s="1">
        <f t="shared" ca="1" si="771"/>
        <v>130</v>
      </c>
      <c r="F3814" s="1">
        <f t="shared" ca="1" si="772"/>
        <v>112</v>
      </c>
      <c r="G3814" s="1">
        <f t="shared" ca="1" si="773"/>
        <v>1978</v>
      </c>
      <c r="H3814" s="1" t="str">
        <f ca="1">IFERROR(INDEX(Varmeinstallation!B:B,MATCH(INDIRECT($A$1&amp;"L"&amp;A3814)*1,Varmeinstallation!A:A,0)),"Ingen varmeinstallationer")</f>
        <v>Fjernvarme/blokvarme (radiatorsystemer eller varmluftanlæg)</v>
      </c>
      <c r="I3814" s="1" t="str">
        <f ca="1">IFERROR(INDEX(Opvarmningsmiddel!B:B,MATCH(INDIRECT($A$1&amp;"M"&amp;A3814)*1,Opvarmningsmiddel!A:A,0)),"")</f>
        <v/>
      </c>
      <c r="J3814" s="1">
        <f t="shared" ca="1" si="774"/>
        <v>0</v>
      </c>
      <c r="K3814" s="1" t="str">
        <f ca="1">IFERROR(INDEX(Relationstabel!$C$3:$K$10,MATCH(VALUE(INDIRECT($A$1&amp;"L"&amp;A3814)),Relationstabel!$A$3:$A$10,0),MATCH(IFERROR(VALUE(INDIRECT($A$1&amp;"M"&amp;A3814)),0),Relationstabel!$C$1:$K$1,0)),"Ingen varmeinstallationer")</f>
        <v>Fjernvarme/ Blokvarme</v>
      </c>
      <c r="L3814" s="1" t="str">
        <f ca="1">INDEX(Anvendelseskode!B:B,MATCH($E3814,Anvendelseskode!$A:$A,0))</f>
        <v>Række-, kæde-, dobbelthus (lodret adskillelse mellem enhederne)</v>
      </c>
      <c r="M3814" s="1" t="str">
        <f ca="1">INDEX(Anvendelseskode!C:C,MATCH($E3814,Anvendelseskode!$A:$A,0))</f>
        <v>Række-, kæde og dobbelthuse</v>
      </c>
      <c r="N3814" s="1" t="str">
        <f ca="1">INDEX(Anvendelseskode!D:D,MATCH($E3814,Anvendelseskode!$A:$A,0))</f>
        <v>Private husholdninger</v>
      </c>
      <c r="O3814" s="1" t="str">
        <f ca="1">IFERROR(INDEX(SBi!$2:$2,MATCH(G3814,SBi!$1:$1,1)),SBi!$K$2)</f>
        <v>1973-1978</v>
      </c>
      <c r="P3814" s="1">
        <f ca="1">IFERROR(INDEX(SBi!$C$3:$K$28,MATCH(E3814,SBi!$B$3:$B$28,0),MATCH(O3814,SBi!$C$2:$K$2,0)),0)</f>
        <v>112.6</v>
      </c>
      <c r="Q3814" s="19">
        <f t="shared" ca="1" si="775"/>
        <v>12.611199999999998</v>
      </c>
      <c r="R3814" s="19" t="str">
        <f ca="1">IFERROR(INDEX(VpD!$2:$2,MATCH(G3814,VpD!$1:$1,1)),VpD!$I$2)</f>
        <v>1973-1978</v>
      </c>
      <c r="S3814" s="1">
        <f ca="1">IFERROR(INDEX(VpD!$C$3:$I$27,MATCH(E3814,VpD!$B$3:$B$27,0),MATCH(R3814,VpD!$C$2:$I$2,0)),0)</f>
        <v>98</v>
      </c>
      <c r="T3814" s="19">
        <f t="shared" ca="1" si="776"/>
        <v>10.976000000000001</v>
      </c>
      <c r="U3814" s="14" t="str">
        <f t="shared" ca="1" si="777"/>
        <v xml:space="preserve">713513.42 </v>
      </c>
      <c r="V3814" s="14" t="str">
        <f t="shared" ca="1" si="778"/>
        <v>6169604.68</v>
      </c>
      <c r="W3814" s="14" t="str">
        <f t="shared" ca="1" si="779"/>
        <v>POINT(713513.42 6169604.68)</v>
      </c>
      <c r="X3814" s="14" t="str">
        <f>IFERROR(INDEX(BygningOmraade!B:B,MATCH(A3814,BygningOmraade!A:A,0)),"")</f>
        <v/>
      </c>
    </row>
    <row r="3815" spans="1:24" s="14" customFormat="1" x14ac:dyDescent="0.25">
      <c r="A3815" s="14">
        <f t="shared" si="767"/>
        <v>3815</v>
      </c>
      <c r="B3815" s="14" t="str">
        <f t="shared" ca="1" si="768"/>
        <v>e17ec857-463e-4087-929f-a604d974523b</v>
      </c>
      <c r="C3815" s="14" t="str">
        <f t="shared" ca="1" si="769"/>
        <v>0a3f507e-212c-32b8-e044-0003ba298018</v>
      </c>
      <c r="D3815" s="14">
        <f t="shared" ca="1" si="770"/>
        <v>996561</v>
      </c>
      <c r="E3815" s="1">
        <f t="shared" ca="1" si="771"/>
        <v>120</v>
      </c>
      <c r="F3815" s="1">
        <f t="shared" ca="1" si="772"/>
        <v>100</v>
      </c>
      <c r="G3815" s="1">
        <f t="shared" ca="1" si="773"/>
        <v>1974</v>
      </c>
      <c r="H3815" s="1" t="str">
        <f ca="1">IFERROR(INDEX(Varmeinstallation!B:B,MATCH(INDIRECT($A$1&amp;"L"&amp;A3815)*1,Varmeinstallation!A:A,0)),"Ingen varmeinstallationer")</f>
        <v>Centralvarme fra eget anlæg, et-kammer fyr</v>
      </c>
      <c r="I3815" s="1" t="str">
        <f ca="1">IFERROR(INDEX(Opvarmningsmiddel!B:B,MATCH(INDIRECT($A$1&amp;"M"&amp;A3815)*1,Opvarmningsmiddel!A:A,0)),"")</f>
        <v>Naturgas</v>
      </c>
      <c r="J3815" s="1">
        <f t="shared" ca="1" si="774"/>
        <v>0</v>
      </c>
      <c r="K3815" s="1" t="str">
        <f ca="1">IFERROR(INDEX(Relationstabel!$C$3:$K$10,MATCH(VALUE(INDIRECT($A$1&amp;"L"&amp;A3815)),Relationstabel!$A$3:$A$10,0),MATCH(IFERROR(VALUE(INDIRECT($A$1&amp;"M"&amp;A3815)),0),Relationstabel!$C$1:$K$1,0)),"Ingen varmeinstallationer")</f>
        <v>Naturgas</v>
      </c>
      <c r="L3815" s="1" t="str">
        <f ca="1">INDEX(Anvendelseskode!B:B,MATCH($E3815,Anvendelseskode!$A:$A,0))</f>
        <v>Fritliggende enfamilieshus (parcelhus)</v>
      </c>
      <c r="M3815" s="1" t="str">
        <f ca="1">INDEX(Anvendelseskode!C:C,MATCH($E3815,Anvendelseskode!$A:$A,0))</f>
        <v>Parcelhuse</v>
      </c>
      <c r="N3815" s="1" t="str">
        <f ca="1">INDEX(Anvendelseskode!D:D,MATCH($E3815,Anvendelseskode!$A:$A,0))</f>
        <v>Private husholdninger</v>
      </c>
      <c r="O3815" s="1" t="str">
        <f ca="1">IFERROR(INDEX(SBi!$2:$2,MATCH(G3815,SBi!$1:$1,1)),SBi!$K$2)</f>
        <v>1973-1978</v>
      </c>
      <c r="P3815" s="1">
        <f ca="1">IFERROR(INDEX(SBi!$C$3:$K$28,MATCH(E3815,SBi!$B$3:$B$28,0),MATCH(O3815,SBi!$C$2:$K$2,0)),0)</f>
        <v>119.8</v>
      </c>
      <c r="Q3815" s="19">
        <f t="shared" ca="1" si="775"/>
        <v>11.98</v>
      </c>
      <c r="R3815" s="19" t="str">
        <f ca="1">IFERROR(INDEX(VpD!$2:$2,MATCH(G3815,VpD!$1:$1,1)),VpD!$I$2)</f>
        <v>1973-1978</v>
      </c>
      <c r="S3815" s="1">
        <f ca="1">IFERROR(INDEX(VpD!$C$3:$I$27,MATCH(E3815,VpD!$B$3:$B$27,0),MATCH(R3815,VpD!$C$2:$I$2,0)),0)</f>
        <v>117</v>
      </c>
      <c r="T3815" s="19">
        <f t="shared" ca="1" si="776"/>
        <v>11.7</v>
      </c>
      <c r="U3815" s="14" t="str">
        <f t="shared" ca="1" si="777"/>
        <v xml:space="preserve">713203.77 </v>
      </c>
      <c r="V3815" s="14" t="str">
        <f t="shared" ca="1" si="778"/>
        <v>6169053.73</v>
      </c>
      <c r="W3815" s="14" t="str">
        <f t="shared" ca="1" si="779"/>
        <v>POINT(713203.77 6169053.73)</v>
      </c>
      <c r="X3815" s="14" t="str">
        <f>IFERROR(INDEX(BygningOmraade!B:B,MATCH(A3815,BygningOmraade!A:A,0)),"")</f>
        <v/>
      </c>
    </row>
    <row r="3816" spans="1:24" s="14" customFormat="1" x14ac:dyDescent="0.25">
      <c r="A3816" s="14">
        <f t="shared" si="767"/>
        <v>3816</v>
      </c>
      <c r="B3816" s="14" t="str">
        <f t="shared" ca="1" si="768"/>
        <v>e187fd3a-4129-4705-bfc6-f5ce072939c2</v>
      </c>
      <c r="C3816" s="14" t="str">
        <f t="shared" ca="1" si="769"/>
        <v>0a3f507e-184a-32b8-e044-0003ba298018</v>
      </c>
      <c r="D3816" s="14">
        <f t="shared" ca="1" si="770"/>
        <v>996385</v>
      </c>
      <c r="E3816" s="1">
        <f t="shared" ca="1" si="771"/>
        <v>130</v>
      </c>
      <c r="F3816" s="1">
        <f t="shared" ca="1" si="772"/>
        <v>109</v>
      </c>
      <c r="G3816" s="1">
        <f t="shared" ca="1" si="773"/>
        <v>1978</v>
      </c>
      <c r="H3816" s="1" t="str">
        <f ca="1">IFERROR(INDEX(Varmeinstallation!B:B,MATCH(INDIRECT($A$1&amp;"L"&amp;A3816)*1,Varmeinstallation!A:A,0)),"Ingen varmeinstallationer")</f>
        <v>Fjernvarme/blokvarme (radiatorsystemer eller varmluftanlæg)</v>
      </c>
      <c r="I3816" s="1" t="str">
        <f ca="1">IFERROR(INDEX(Opvarmningsmiddel!B:B,MATCH(INDIRECT($A$1&amp;"M"&amp;A3816)*1,Opvarmningsmiddel!A:A,0)),"")</f>
        <v/>
      </c>
      <c r="J3816" s="1">
        <f t="shared" ca="1" si="774"/>
        <v>0</v>
      </c>
      <c r="K3816" s="1" t="str">
        <f ca="1">IFERROR(INDEX(Relationstabel!$C$3:$K$10,MATCH(VALUE(INDIRECT($A$1&amp;"L"&amp;A3816)),Relationstabel!$A$3:$A$10,0),MATCH(IFERROR(VALUE(INDIRECT($A$1&amp;"M"&amp;A3816)),0),Relationstabel!$C$1:$K$1,0)),"Ingen varmeinstallationer")</f>
        <v>Fjernvarme/ Blokvarme</v>
      </c>
      <c r="L3816" s="1" t="str">
        <f ca="1">INDEX(Anvendelseskode!B:B,MATCH($E3816,Anvendelseskode!$A:$A,0))</f>
        <v>Række-, kæde-, dobbelthus (lodret adskillelse mellem enhederne)</v>
      </c>
      <c r="M3816" s="1" t="str">
        <f ca="1">INDEX(Anvendelseskode!C:C,MATCH($E3816,Anvendelseskode!$A:$A,0))</f>
        <v>Række-, kæde og dobbelthuse</v>
      </c>
      <c r="N3816" s="1" t="str">
        <f ca="1">INDEX(Anvendelseskode!D:D,MATCH($E3816,Anvendelseskode!$A:$A,0))</f>
        <v>Private husholdninger</v>
      </c>
      <c r="O3816" s="1" t="str">
        <f ca="1">IFERROR(INDEX(SBi!$2:$2,MATCH(G3816,SBi!$1:$1,1)),SBi!$K$2)</f>
        <v>1973-1978</v>
      </c>
      <c r="P3816" s="1">
        <f ca="1">IFERROR(INDEX(SBi!$C$3:$K$28,MATCH(E3816,SBi!$B$3:$B$28,0),MATCH(O3816,SBi!$C$2:$K$2,0)),0)</f>
        <v>112.6</v>
      </c>
      <c r="Q3816" s="19">
        <f t="shared" ca="1" si="775"/>
        <v>12.273399999999999</v>
      </c>
      <c r="R3816" s="19" t="str">
        <f ca="1">IFERROR(INDEX(VpD!$2:$2,MATCH(G3816,VpD!$1:$1,1)),VpD!$I$2)</f>
        <v>1973-1978</v>
      </c>
      <c r="S3816" s="1">
        <f ca="1">IFERROR(INDEX(VpD!$C$3:$I$27,MATCH(E3816,VpD!$B$3:$B$27,0),MATCH(R3816,VpD!$C$2:$I$2,0)),0)</f>
        <v>98</v>
      </c>
      <c r="T3816" s="19">
        <f t="shared" ca="1" si="776"/>
        <v>10.682</v>
      </c>
      <c r="U3816" s="14" t="str">
        <f t="shared" ca="1" si="777"/>
        <v xml:space="preserve">713408.58 </v>
      </c>
      <c r="V3816" s="14" t="str">
        <f t="shared" ca="1" si="778"/>
        <v>6169643.46</v>
      </c>
      <c r="W3816" s="14" t="str">
        <f t="shared" ca="1" si="779"/>
        <v>POINT(713408.58 6169643.46)</v>
      </c>
      <c r="X3816" s="14" t="str">
        <f>IFERROR(INDEX(BygningOmraade!B:B,MATCH(A3816,BygningOmraade!A:A,0)),"")</f>
        <v/>
      </c>
    </row>
    <row r="3817" spans="1:24" s="14" customFormat="1" x14ac:dyDescent="0.25">
      <c r="A3817" s="14">
        <f t="shared" si="767"/>
        <v>3817</v>
      </c>
      <c r="B3817" s="14" t="str">
        <f t="shared" ca="1" si="768"/>
        <v>e18942b8-bb7c-48af-b15a-2ce23a302a0f</v>
      </c>
      <c r="C3817" s="14" t="str">
        <f t="shared" ca="1" si="769"/>
        <v>0a3f507e-1530-32b8-e044-0003ba298018</v>
      </c>
      <c r="D3817" s="14">
        <f t="shared" ca="1" si="770"/>
        <v>994404</v>
      </c>
      <c r="E3817" s="1">
        <f t="shared" ca="1" si="771"/>
        <v>130</v>
      </c>
      <c r="F3817" s="1">
        <f t="shared" ca="1" si="772"/>
        <v>60</v>
      </c>
      <c r="G3817" s="1">
        <f t="shared" ca="1" si="773"/>
        <v>1993</v>
      </c>
      <c r="H3817" s="1" t="str">
        <f ca="1">IFERROR(INDEX(Varmeinstallation!B:B,MATCH(INDIRECT($A$1&amp;"L"&amp;A3817)*1,Varmeinstallation!A:A,0)),"Ingen varmeinstallationer")</f>
        <v>Fjernvarme/blokvarme (radiatorsystemer eller varmluftanlæg)</v>
      </c>
      <c r="I3817" s="1" t="str">
        <f ca="1">IFERROR(INDEX(Opvarmningsmiddel!B:B,MATCH(INDIRECT($A$1&amp;"M"&amp;A3817)*1,Opvarmningsmiddel!A:A,0)),"")</f>
        <v/>
      </c>
      <c r="J3817" s="1">
        <f t="shared" ca="1" si="774"/>
        <v>0</v>
      </c>
      <c r="K3817" s="1" t="str">
        <f ca="1">IFERROR(INDEX(Relationstabel!$C$3:$K$10,MATCH(VALUE(INDIRECT($A$1&amp;"L"&amp;A3817)),Relationstabel!$A$3:$A$10,0),MATCH(IFERROR(VALUE(INDIRECT($A$1&amp;"M"&amp;A3817)),0),Relationstabel!$C$1:$K$1,0)),"Ingen varmeinstallationer")</f>
        <v>Fjernvarme/ Blokvarme</v>
      </c>
      <c r="L3817" s="1" t="str">
        <f ca="1">INDEX(Anvendelseskode!B:B,MATCH($E3817,Anvendelseskode!$A:$A,0))</f>
        <v>Række-, kæde-, dobbelthus (lodret adskillelse mellem enhederne)</v>
      </c>
      <c r="M3817" s="1" t="str">
        <f ca="1">INDEX(Anvendelseskode!C:C,MATCH($E3817,Anvendelseskode!$A:$A,0))</f>
        <v>Række-, kæde og dobbelthuse</v>
      </c>
      <c r="N3817" s="1" t="str">
        <f ca="1">INDEX(Anvendelseskode!D:D,MATCH($E3817,Anvendelseskode!$A:$A,0))</f>
        <v>Private husholdninger</v>
      </c>
      <c r="O3817" s="1" t="str">
        <f ca="1">IFERROR(INDEX(SBi!$2:$2,MATCH(G3817,SBi!$1:$1,1)),SBi!$K$2)</f>
        <v>1979-1998</v>
      </c>
      <c r="P3817" s="1">
        <f ca="1">IFERROR(INDEX(SBi!$C$3:$K$28,MATCH(E3817,SBi!$B$3:$B$28,0),MATCH(O3817,SBi!$C$2:$K$2,0)),0)</f>
        <v>96.8</v>
      </c>
      <c r="Q3817" s="19">
        <f t="shared" ca="1" si="775"/>
        <v>5.8079999999999998</v>
      </c>
      <c r="R3817" s="19" t="str">
        <f ca="1">IFERROR(INDEX(VpD!$2:$2,MATCH(G3817,VpD!$1:$1,1)),VpD!$I$2)</f>
        <v>1979-1998</v>
      </c>
      <c r="S3817" s="1">
        <f ca="1">IFERROR(INDEX(VpD!$C$3:$I$27,MATCH(E3817,VpD!$B$3:$B$27,0),MATCH(R3817,VpD!$C$2:$I$2,0)),0)</f>
        <v>74</v>
      </c>
      <c r="T3817" s="19">
        <f t="shared" ca="1" si="776"/>
        <v>4.4400000000000004</v>
      </c>
      <c r="U3817" s="14" t="str">
        <f t="shared" ca="1" si="777"/>
        <v xml:space="preserve">711547.54 </v>
      </c>
      <c r="V3817" s="14" t="str">
        <f t="shared" ca="1" si="778"/>
        <v>6172492.71</v>
      </c>
      <c r="W3817" s="14" t="str">
        <f t="shared" ca="1" si="779"/>
        <v>POINT(711547.54 6172492.71)</v>
      </c>
      <c r="X3817" s="14" t="str">
        <f>IFERROR(INDEX(BygningOmraade!B:B,MATCH(A3817,BygningOmraade!A:A,0)),"")</f>
        <v/>
      </c>
    </row>
    <row r="3818" spans="1:24" s="14" customFormat="1" x14ac:dyDescent="0.25">
      <c r="A3818" s="14">
        <f t="shared" si="767"/>
        <v>3818</v>
      </c>
      <c r="B3818" s="14" t="str">
        <f t="shared" ca="1" si="768"/>
        <v>e191906a-d74c-4ae1-814b-a87d07bdc326</v>
      </c>
      <c r="C3818" s="14" t="str">
        <f t="shared" ca="1" si="769"/>
        <v>5f160cad-fc43-4daf-89f0-88a3c042ac60</v>
      </c>
      <c r="D3818" s="14">
        <f t="shared" ca="1" si="770"/>
        <v>100088994</v>
      </c>
      <c r="E3818" s="1">
        <f t="shared" ca="1" si="771"/>
        <v>130</v>
      </c>
      <c r="F3818" s="1">
        <f t="shared" ca="1" si="772"/>
        <v>135</v>
      </c>
      <c r="G3818" s="1">
        <f t="shared" ca="1" si="773"/>
        <v>2015</v>
      </c>
      <c r="H3818" s="1" t="str">
        <f ca="1">IFERROR(INDEX(Varmeinstallation!B:B,MATCH(INDIRECT($A$1&amp;"L"&amp;A3818)*1,Varmeinstallation!A:A,0)),"Ingen varmeinstallationer")</f>
        <v>Fjernvarme/blokvarme (radiatorsystemer eller varmluftanlæg)</v>
      </c>
      <c r="I3818" s="1" t="str">
        <f ca="1">IFERROR(INDEX(Opvarmningsmiddel!B:B,MATCH(INDIRECT($A$1&amp;"M"&amp;A3818)*1,Opvarmningsmiddel!A:A,0)),"")</f>
        <v/>
      </c>
      <c r="J3818" s="1">
        <f t="shared" ca="1" si="774"/>
        <v>0</v>
      </c>
      <c r="K3818" s="1" t="str">
        <f ca="1">IFERROR(INDEX(Relationstabel!$C$3:$K$10,MATCH(VALUE(INDIRECT($A$1&amp;"L"&amp;A3818)),Relationstabel!$A$3:$A$10,0),MATCH(IFERROR(VALUE(INDIRECT($A$1&amp;"M"&amp;A3818)),0),Relationstabel!$C$1:$K$1,0)),"Ingen varmeinstallationer")</f>
        <v>Fjernvarme/ Blokvarme</v>
      </c>
      <c r="L3818" s="1" t="str">
        <f ca="1">INDEX(Anvendelseskode!B:B,MATCH($E3818,Anvendelseskode!$A:$A,0))</f>
        <v>Række-, kæde-, dobbelthus (lodret adskillelse mellem enhederne)</v>
      </c>
      <c r="M3818" s="1" t="str">
        <f ca="1">INDEX(Anvendelseskode!C:C,MATCH($E3818,Anvendelseskode!$A:$A,0))</f>
        <v>Række-, kæde og dobbelthuse</v>
      </c>
      <c r="N3818" s="1" t="str">
        <f ca="1">INDEX(Anvendelseskode!D:D,MATCH($E3818,Anvendelseskode!$A:$A,0))</f>
        <v>Private husholdninger</v>
      </c>
      <c r="O3818" s="1" t="str">
        <f ca="1">IFERROR(INDEX(SBi!$2:$2,MATCH(G3818,SBi!$1:$1,1)),SBi!$K$2)</f>
        <v>Efter 2006</v>
      </c>
      <c r="P3818" s="1">
        <f ca="1">IFERROR(INDEX(SBi!$C$3:$K$28,MATCH(E3818,SBi!$B$3:$B$28,0),MATCH(O3818,SBi!$C$2:$K$2,0)),0)</f>
        <v>66.400000000000006</v>
      </c>
      <c r="Q3818" s="19">
        <f t="shared" ca="1" si="775"/>
        <v>8.9640000000000004</v>
      </c>
      <c r="R3818" s="19" t="str">
        <f ca="1">IFERROR(INDEX(VpD!$2:$2,MATCH(G3818,VpD!$1:$1,1)),VpD!$I$2)</f>
        <v>&gt;1998</v>
      </c>
      <c r="S3818" s="1">
        <f ca="1">IFERROR(INDEX(VpD!$C$3:$I$27,MATCH(E3818,VpD!$B$3:$B$27,0),MATCH(R3818,VpD!$C$2:$I$2,0)),0)</f>
        <v>65</v>
      </c>
      <c r="T3818" s="19">
        <f t="shared" ca="1" si="776"/>
        <v>8.7750000000000004</v>
      </c>
      <c r="U3818" s="14" t="str">
        <f t="shared" ca="1" si="777"/>
        <v xml:space="preserve">711480.5 </v>
      </c>
      <c r="V3818" s="14" t="str">
        <f t="shared" ca="1" si="778"/>
        <v>6172806.88</v>
      </c>
      <c r="W3818" s="14" t="str">
        <f t="shared" ca="1" si="779"/>
        <v>POINT(711480.5 6172806.88)</v>
      </c>
      <c r="X3818" s="14" t="str">
        <f>IFERROR(INDEX(BygningOmraade!B:B,MATCH(A3818,BygningOmraade!A:A,0)),"")</f>
        <v/>
      </c>
    </row>
    <row r="3819" spans="1:24" s="14" customFormat="1" x14ac:dyDescent="0.25">
      <c r="A3819" s="14">
        <f t="shared" si="767"/>
        <v>3819</v>
      </c>
      <c r="B3819" s="14" t="str">
        <f t="shared" ca="1" si="768"/>
        <v>e19af777-3d08-4c2e-8cd4-6eec339c7aa1</v>
      </c>
      <c r="C3819" s="14" t="str">
        <f t="shared" ca="1" si="769"/>
        <v>0a3f507e-1712-32b8-e044-0003ba298018</v>
      </c>
      <c r="D3819" s="14">
        <f t="shared" ca="1" si="770"/>
        <v>994487</v>
      </c>
      <c r="E3819" s="1">
        <f t="shared" ca="1" si="771"/>
        <v>120</v>
      </c>
      <c r="F3819" s="1">
        <f t="shared" ca="1" si="772"/>
        <v>156</v>
      </c>
      <c r="G3819" s="1">
        <f t="shared" ca="1" si="773"/>
        <v>1999</v>
      </c>
      <c r="H3819" s="1" t="str">
        <f ca="1">IFERROR(INDEX(Varmeinstallation!B:B,MATCH(INDIRECT($A$1&amp;"L"&amp;A3819)*1,Varmeinstallation!A:A,0)),"Ingen varmeinstallationer")</f>
        <v>Centralvarme fra eget anlæg, et-kammer fyr</v>
      </c>
      <c r="I3819" s="1" t="str">
        <f ca="1">IFERROR(INDEX(Opvarmningsmiddel!B:B,MATCH(INDIRECT($A$1&amp;"M"&amp;A3819)*1,Opvarmningsmiddel!A:A,0)),"")</f>
        <v>Naturgas</v>
      </c>
      <c r="J3819" s="1">
        <f t="shared" ca="1" si="774"/>
        <v>90</v>
      </c>
      <c r="K3819" s="1" t="str">
        <f ca="1">IFERROR(INDEX(Relationstabel!$C$3:$K$10,MATCH(VALUE(INDIRECT($A$1&amp;"L"&amp;A3819)),Relationstabel!$A$3:$A$10,0),MATCH(IFERROR(VALUE(INDIRECT($A$1&amp;"M"&amp;A3819)),0),Relationstabel!$C$1:$K$1,0)),"Ingen varmeinstallationer")</f>
        <v>Naturgas</v>
      </c>
      <c r="L3819" s="1" t="str">
        <f ca="1">INDEX(Anvendelseskode!B:B,MATCH($E3819,Anvendelseskode!$A:$A,0))</f>
        <v>Fritliggende enfamilieshus (parcelhus)</v>
      </c>
      <c r="M3819" s="1" t="str">
        <f ca="1">INDEX(Anvendelseskode!C:C,MATCH($E3819,Anvendelseskode!$A:$A,0))</f>
        <v>Parcelhuse</v>
      </c>
      <c r="N3819" s="1" t="str">
        <f ca="1">INDEX(Anvendelseskode!D:D,MATCH($E3819,Anvendelseskode!$A:$A,0))</f>
        <v>Private husholdninger</v>
      </c>
      <c r="O3819" s="1" t="str">
        <f ca="1">IFERROR(INDEX(SBi!$2:$2,MATCH(G3819,SBi!$1:$1,1)),SBi!$K$2)</f>
        <v>1999-2006</v>
      </c>
      <c r="P3819" s="1">
        <f ca="1">IFERROR(INDEX(SBi!$C$3:$K$28,MATCH(E3819,SBi!$B$3:$B$28,0),MATCH(O3819,SBi!$C$2:$K$2,0)),0)</f>
        <v>83.9</v>
      </c>
      <c r="Q3819" s="19">
        <f t="shared" ca="1" si="775"/>
        <v>13.088400000000002</v>
      </c>
      <c r="R3819" s="19" t="str">
        <f ca="1">IFERROR(INDEX(VpD!$2:$2,MATCH(G3819,VpD!$1:$1,1)),VpD!$I$2)</f>
        <v>&gt;1998</v>
      </c>
      <c r="S3819" s="1">
        <f ca="1">IFERROR(INDEX(VpD!$C$3:$I$27,MATCH(E3819,VpD!$B$3:$B$27,0),MATCH(R3819,VpD!$C$2:$I$2,0)),0)</f>
        <v>72</v>
      </c>
      <c r="T3819" s="19">
        <f t="shared" ca="1" si="776"/>
        <v>11.231999999999999</v>
      </c>
      <c r="U3819" s="14" t="str">
        <f t="shared" ca="1" si="777"/>
        <v xml:space="preserve">711552.76 </v>
      </c>
      <c r="V3819" s="14" t="str">
        <f t="shared" ca="1" si="778"/>
        <v>6170579.62</v>
      </c>
      <c r="W3819" s="14" t="str">
        <f t="shared" ca="1" si="779"/>
        <v>POINT(711552.76 6170579.62)</v>
      </c>
      <c r="X3819" s="14" t="str">
        <f>IFERROR(INDEX(BygningOmraade!B:B,MATCH(A3819,BygningOmraade!A:A,0)),"")</f>
        <v/>
      </c>
    </row>
    <row r="3820" spans="1:24" s="14" customFormat="1" x14ac:dyDescent="0.25">
      <c r="A3820" s="14">
        <f t="shared" si="767"/>
        <v>3820</v>
      </c>
      <c r="B3820" s="14" t="str">
        <f t="shared" ca="1" si="768"/>
        <v>e1a8a61c-25fc-4101-acce-3e535e5437db</v>
      </c>
      <c r="C3820" s="14" t="str">
        <f t="shared" ca="1" si="769"/>
        <v>0a3f507e-1733-32b8-e044-0003ba298018</v>
      </c>
      <c r="D3820" s="14">
        <f t="shared" ca="1" si="770"/>
        <v>996326</v>
      </c>
      <c r="E3820" s="1">
        <f t="shared" ca="1" si="771"/>
        <v>140</v>
      </c>
      <c r="F3820" s="1">
        <f t="shared" ca="1" si="772"/>
        <v>3228</v>
      </c>
      <c r="G3820" s="1">
        <f t="shared" ca="1" si="773"/>
        <v>2019</v>
      </c>
      <c r="H3820" s="1" t="str">
        <f ca="1">IFERROR(INDEX(Varmeinstallation!B:B,MATCH(INDIRECT($A$1&amp;"L"&amp;A3820)*1,Varmeinstallation!A:A,0)),"Ingen varmeinstallationer")</f>
        <v>Fjernvarme/blokvarme (radiatorsystemer eller varmluftanlæg)</v>
      </c>
      <c r="I3820" s="1" t="str">
        <f ca="1">IFERROR(INDEX(Opvarmningsmiddel!B:B,MATCH(INDIRECT($A$1&amp;"M"&amp;A3820)*1,Opvarmningsmiddel!A:A,0)),"")</f>
        <v/>
      </c>
      <c r="J3820" s="1">
        <f t="shared" ca="1" si="774"/>
        <v>0</v>
      </c>
      <c r="K3820" s="1" t="str">
        <f ca="1">IFERROR(INDEX(Relationstabel!$C$3:$K$10,MATCH(VALUE(INDIRECT($A$1&amp;"L"&amp;A3820)),Relationstabel!$A$3:$A$10,0),MATCH(IFERROR(VALUE(INDIRECT($A$1&amp;"M"&amp;A3820)),0),Relationstabel!$C$1:$K$1,0)),"Ingen varmeinstallationer")</f>
        <v>Fjernvarme/ Blokvarme</v>
      </c>
      <c r="L3820" s="1" t="str">
        <f ca="1">INDEX(Anvendelseskode!B:B,MATCH($E3820,Anvendelseskode!$A:$A,0))</f>
        <v>Etageboligbebyggelse</v>
      </c>
      <c r="M3820" s="1" t="str">
        <f ca="1">INDEX(Anvendelseskode!C:C,MATCH($E3820,Anvendelseskode!$A:$A,0))</f>
        <v>Etageboligbebyggelse</v>
      </c>
      <c r="N3820" s="1" t="str">
        <f ca="1">INDEX(Anvendelseskode!D:D,MATCH($E3820,Anvendelseskode!$A:$A,0))</f>
        <v>Private husholdninger</v>
      </c>
      <c r="O3820" s="1" t="str">
        <f ca="1">IFERROR(INDEX(SBi!$2:$2,MATCH(G3820,SBi!$1:$1,1)),SBi!$K$2)</f>
        <v>Efter 2006</v>
      </c>
      <c r="P3820" s="1">
        <f ca="1">IFERROR(INDEX(SBi!$C$3:$K$28,MATCH(E3820,SBi!$B$3:$B$28,0),MATCH(O3820,SBi!$C$2:$K$2,0)),0)</f>
        <v>60.7</v>
      </c>
      <c r="Q3820" s="19">
        <f t="shared" ca="1" si="775"/>
        <v>195.93960000000001</v>
      </c>
      <c r="R3820" s="19" t="str">
        <f ca="1">IFERROR(INDEX(VpD!$2:$2,MATCH(G3820,VpD!$1:$1,1)),VpD!$I$2)</f>
        <v>&gt;1998</v>
      </c>
      <c r="S3820" s="1">
        <f ca="1">IFERROR(INDEX(VpD!$C$3:$I$27,MATCH(E3820,VpD!$B$3:$B$27,0),MATCH(R3820,VpD!$C$2:$I$2,0)),0)</f>
        <v>64</v>
      </c>
      <c r="T3820" s="19">
        <f t="shared" ca="1" si="776"/>
        <v>206.59200000000001</v>
      </c>
      <c r="U3820" s="14" t="str">
        <f t="shared" ca="1" si="777"/>
        <v xml:space="preserve">712973.7 </v>
      </c>
      <c r="V3820" s="14" t="str">
        <f t="shared" ca="1" si="778"/>
        <v>6169765.68</v>
      </c>
      <c r="W3820" s="14" t="str">
        <f t="shared" ca="1" si="779"/>
        <v>POINT(712973.7 6169765.68)</v>
      </c>
      <c r="X3820" s="14" t="str">
        <f>IFERROR(INDEX(BygningOmraade!B:B,MATCH(A3820,BygningOmraade!A:A,0)),"")</f>
        <v/>
      </c>
    </row>
    <row r="3821" spans="1:24" s="14" customFormat="1" x14ac:dyDescent="0.25">
      <c r="A3821" s="14">
        <f t="shared" si="767"/>
        <v>3821</v>
      </c>
      <c r="B3821" s="14" t="str">
        <f t="shared" ca="1" si="768"/>
        <v>e1ac8e00-1c69-4ad3-ba6a-ff458e400177</v>
      </c>
      <c r="C3821" s="14" t="str">
        <f t="shared" ca="1" si="769"/>
        <v>0a3f507e-200b-32b8-e044-0003ba298018</v>
      </c>
      <c r="D3821" s="14">
        <f t="shared" ca="1" si="770"/>
        <v>993770</v>
      </c>
      <c r="E3821" s="1">
        <f t="shared" ca="1" si="771"/>
        <v>120</v>
      </c>
      <c r="F3821" s="1">
        <f t="shared" ca="1" si="772"/>
        <v>109</v>
      </c>
      <c r="G3821" s="1">
        <f t="shared" ca="1" si="773"/>
        <v>1973</v>
      </c>
      <c r="H3821" s="1" t="str">
        <f ca="1">IFERROR(INDEX(Varmeinstallation!B:B,MATCH(INDIRECT($A$1&amp;"L"&amp;A3821)*1,Varmeinstallation!A:A,0)),"Ingen varmeinstallationer")</f>
        <v>Centralvarme fra eget anlæg, et-kammer fyr</v>
      </c>
      <c r="I3821" s="1" t="str">
        <f ca="1">IFERROR(INDEX(Opvarmningsmiddel!B:B,MATCH(INDIRECT($A$1&amp;"M"&amp;A3821)*1,Opvarmningsmiddel!A:A,0)),"")</f>
        <v>Naturgas</v>
      </c>
      <c r="J3821" s="1">
        <f t="shared" ca="1" si="774"/>
        <v>0</v>
      </c>
      <c r="K3821" s="1" t="str">
        <f ca="1">IFERROR(INDEX(Relationstabel!$C$3:$K$10,MATCH(VALUE(INDIRECT($A$1&amp;"L"&amp;A3821)),Relationstabel!$A$3:$A$10,0),MATCH(IFERROR(VALUE(INDIRECT($A$1&amp;"M"&amp;A3821)),0),Relationstabel!$C$1:$K$1,0)),"Ingen varmeinstallationer")</f>
        <v>Naturgas</v>
      </c>
      <c r="L3821" s="1" t="str">
        <f ca="1">INDEX(Anvendelseskode!B:B,MATCH($E3821,Anvendelseskode!$A:$A,0))</f>
        <v>Fritliggende enfamilieshus (parcelhus)</v>
      </c>
      <c r="M3821" s="1" t="str">
        <f ca="1">INDEX(Anvendelseskode!C:C,MATCH($E3821,Anvendelseskode!$A:$A,0))</f>
        <v>Parcelhuse</v>
      </c>
      <c r="N3821" s="1" t="str">
        <f ca="1">INDEX(Anvendelseskode!D:D,MATCH($E3821,Anvendelseskode!$A:$A,0))</f>
        <v>Private husholdninger</v>
      </c>
      <c r="O3821" s="1" t="str">
        <f ca="1">IFERROR(INDEX(SBi!$2:$2,MATCH(G3821,SBi!$1:$1,1)),SBi!$K$2)</f>
        <v>1973-1978</v>
      </c>
      <c r="P3821" s="1">
        <f ca="1">IFERROR(INDEX(SBi!$C$3:$K$28,MATCH(E3821,SBi!$B$3:$B$28,0),MATCH(O3821,SBi!$C$2:$K$2,0)),0)</f>
        <v>119.8</v>
      </c>
      <c r="Q3821" s="19">
        <f t="shared" ca="1" si="775"/>
        <v>13.058199999999999</v>
      </c>
      <c r="R3821" s="19" t="str">
        <f ca="1">IFERROR(INDEX(VpD!$2:$2,MATCH(G3821,VpD!$1:$1,1)),VpD!$I$2)</f>
        <v>1973-1978</v>
      </c>
      <c r="S3821" s="1">
        <f ca="1">IFERROR(INDEX(VpD!$C$3:$I$27,MATCH(E3821,VpD!$B$3:$B$27,0),MATCH(R3821,VpD!$C$2:$I$2,0)),0)</f>
        <v>117</v>
      </c>
      <c r="T3821" s="19">
        <f t="shared" ca="1" si="776"/>
        <v>12.753</v>
      </c>
      <c r="U3821" s="14" t="str">
        <f t="shared" ca="1" si="777"/>
        <v xml:space="preserve">710799.07 </v>
      </c>
      <c r="V3821" s="14" t="str">
        <f t="shared" ca="1" si="778"/>
        <v>6171748.19</v>
      </c>
      <c r="W3821" s="14" t="str">
        <f t="shared" ca="1" si="779"/>
        <v>POINT(710799.07 6171748.19)</v>
      </c>
      <c r="X3821" s="14" t="str">
        <f>IFERROR(INDEX(BygningOmraade!B:B,MATCH(A3821,BygningOmraade!A:A,0)),"")</f>
        <v/>
      </c>
    </row>
    <row r="3822" spans="1:24" s="14" customFormat="1" x14ac:dyDescent="0.25">
      <c r="A3822" s="14">
        <f t="shared" si="767"/>
        <v>3822</v>
      </c>
      <c r="B3822" s="14" t="str">
        <f t="shared" ca="1" si="768"/>
        <v>e1cdfd24-e164-4d4f-aac0-cf4a4f95eb99</v>
      </c>
      <c r="C3822" s="14" t="str">
        <f t="shared" ca="1" si="769"/>
        <v>0a3f507e-2317-32b8-e044-0003ba298018</v>
      </c>
      <c r="D3822" s="14">
        <f t="shared" ca="1" si="770"/>
        <v>994900</v>
      </c>
      <c r="E3822" s="1">
        <f t="shared" ca="1" si="771"/>
        <v>130</v>
      </c>
      <c r="F3822" s="1">
        <f t="shared" ca="1" si="772"/>
        <v>170</v>
      </c>
      <c r="G3822" s="1">
        <f t="shared" ca="1" si="773"/>
        <v>1991</v>
      </c>
      <c r="H3822" s="1" t="str">
        <f ca="1">IFERROR(INDEX(Varmeinstallation!B:B,MATCH(INDIRECT($A$1&amp;"L"&amp;A3822)*1,Varmeinstallation!A:A,0)),"Ingen varmeinstallationer")</f>
        <v>Fjernvarme/blokvarme (radiatorsystemer eller varmluftanlæg)</v>
      </c>
      <c r="I3822" s="1" t="str">
        <f ca="1">IFERROR(INDEX(Opvarmningsmiddel!B:B,MATCH(INDIRECT($A$1&amp;"M"&amp;A3822)*1,Opvarmningsmiddel!A:A,0)),"")</f>
        <v/>
      </c>
      <c r="J3822" s="1">
        <f t="shared" ca="1" si="774"/>
        <v>0</v>
      </c>
      <c r="K3822" s="1" t="str">
        <f ca="1">IFERROR(INDEX(Relationstabel!$C$3:$K$10,MATCH(VALUE(INDIRECT($A$1&amp;"L"&amp;A3822)),Relationstabel!$A$3:$A$10,0),MATCH(IFERROR(VALUE(INDIRECT($A$1&amp;"M"&amp;A3822)),0),Relationstabel!$C$1:$K$1,0)),"Ingen varmeinstallationer")</f>
        <v>Fjernvarme/ Blokvarme</v>
      </c>
      <c r="L3822" s="1" t="str">
        <f ca="1">INDEX(Anvendelseskode!B:B,MATCH($E3822,Anvendelseskode!$A:$A,0))</f>
        <v>Række-, kæde-, dobbelthus (lodret adskillelse mellem enhederne)</v>
      </c>
      <c r="M3822" s="1" t="str">
        <f ca="1">INDEX(Anvendelseskode!C:C,MATCH($E3822,Anvendelseskode!$A:$A,0))</f>
        <v>Række-, kæde og dobbelthuse</v>
      </c>
      <c r="N3822" s="1" t="str">
        <f ca="1">INDEX(Anvendelseskode!D:D,MATCH($E3822,Anvendelseskode!$A:$A,0))</f>
        <v>Private husholdninger</v>
      </c>
      <c r="O3822" s="1" t="str">
        <f ca="1">IFERROR(INDEX(SBi!$2:$2,MATCH(G3822,SBi!$1:$1,1)),SBi!$K$2)</f>
        <v>1979-1998</v>
      </c>
      <c r="P3822" s="1">
        <f ca="1">IFERROR(INDEX(SBi!$C$3:$K$28,MATCH(E3822,SBi!$B$3:$B$28,0),MATCH(O3822,SBi!$C$2:$K$2,0)),0)</f>
        <v>96.8</v>
      </c>
      <c r="Q3822" s="19">
        <f t="shared" ca="1" si="775"/>
        <v>16.456</v>
      </c>
      <c r="R3822" s="19" t="str">
        <f ca="1">IFERROR(INDEX(VpD!$2:$2,MATCH(G3822,VpD!$1:$1,1)),VpD!$I$2)</f>
        <v>1979-1998</v>
      </c>
      <c r="S3822" s="1">
        <f ca="1">IFERROR(INDEX(VpD!$C$3:$I$27,MATCH(E3822,VpD!$B$3:$B$27,0),MATCH(R3822,VpD!$C$2:$I$2,0)),0)</f>
        <v>74</v>
      </c>
      <c r="T3822" s="19">
        <f t="shared" ca="1" si="776"/>
        <v>12.58</v>
      </c>
      <c r="U3822" s="14" t="str">
        <f t="shared" ca="1" si="777"/>
        <v xml:space="preserve">711754.25 </v>
      </c>
      <c r="V3822" s="14" t="str">
        <f t="shared" ca="1" si="778"/>
        <v>6172300.72</v>
      </c>
      <c r="W3822" s="14" t="str">
        <f t="shared" ca="1" si="779"/>
        <v>POINT(711754.25 6172300.72)</v>
      </c>
      <c r="X3822" s="14" t="str">
        <f>IFERROR(INDEX(BygningOmraade!B:B,MATCH(A3822,BygningOmraade!A:A,0)),"")</f>
        <v/>
      </c>
    </row>
    <row r="3823" spans="1:24" s="14" customFormat="1" x14ac:dyDescent="0.25">
      <c r="A3823" s="14">
        <f t="shared" si="767"/>
        <v>3823</v>
      </c>
      <c r="B3823" s="14" t="str">
        <f t="shared" ca="1" si="768"/>
        <v>e1d0866b-4656-4c9b-8e6d-9d616b91393d</v>
      </c>
      <c r="C3823" s="14" t="str">
        <f t="shared" ca="1" si="769"/>
        <v>0a3f507e-1f2a-32b8-e044-0003ba298018</v>
      </c>
      <c r="D3823" s="14">
        <f t="shared" ca="1" si="770"/>
        <v>993886</v>
      </c>
      <c r="E3823" s="1">
        <f t="shared" ca="1" si="771"/>
        <v>120</v>
      </c>
      <c r="F3823" s="1">
        <f t="shared" ca="1" si="772"/>
        <v>102</v>
      </c>
      <c r="G3823" s="1">
        <f t="shared" ca="1" si="773"/>
        <v>1966</v>
      </c>
      <c r="H3823" s="1" t="str">
        <f ca="1">IFERROR(INDEX(Varmeinstallation!B:B,MATCH(INDIRECT($A$1&amp;"L"&amp;A3823)*1,Varmeinstallation!A:A,0)),"Ingen varmeinstallationer")</f>
        <v>Fjernvarme/blokvarme (radiatorsystemer eller varmluftanlæg)</v>
      </c>
      <c r="I3823" s="1" t="str">
        <f ca="1">IFERROR(INDEX(Opvarmningsmiddel!B:B,MATCH(INDIRECT($A$1&amp;"M"&amp;A3823)*1,Opvarmningsmiddel!A:A,0)),"")</f>
        <v/>
      </c>
      <c r="J3823" s="1">
        <f t="shared" ca="1" si="774"/>
        <v>0</v>
      </c>
      <c r="K3823" s="1" t="str">
        <f ca="1">IFERROR(INDEX(Relationstabel!$C$3:$K$10,MATCH(VALUE(INDIRECT($A$1&amp;"L"&amp;A3823)),Relationstabel!$A$3:$A$10,0),MATCH(IFERROR(VALUE(INDIRECT($A$1&amp;"M"&amp;A3823)),0),Relationstabel!$C$1:$K$1,0)),"Ingen varmeinstallationer")</f>
        <v>Fjernvarme/ Blokvarme</v>
      </c>
      <c r="L3823" s="1" t="str">
        <f ca="1">INDEX(Anvendelseskode!B:B,MATCH($E3823,Anvendelseskode!$A:$A,0))</f>
        <v>Fritliggende enfamilieshus (parcelhus)</v>
      </c>
      <c r="M3823" s="1" t="str">
        <f ca="1">INDEX(Anvendelseskode!C:C,MATCH($E3823,Anvendelseskode!$A:$A,0))</f>
        <v>Parcelhuse</v>
      </c>
      <c r="N3823" s="1" t="str">
        <f ca="1">INDEX(Anvendelseskode!D:D,MATCH($E3823,Anvendelseskode!$A:$A,0))</f>
        <v>Private husholdninger</v>
      </c>
      <c r="O3823" s="1" t="str">
        <f ca="1">IFERROR(INDEX(SBi!$2:$2,MATCH(G3823,SBi!$1:$1,1)),SBi!$K$2)</f>
        <v>1961-1972</v>
      </c>
      <c r="P3823" s="1">
        <f ca="1">IFERROR(INDEX(SBi!$C$3:$K$28,MATCH(E3823,SBi!$B$3:$B$28,0),MATCH(O3823,SBi!$C$2:$K$2,0)),0)</f>
        <v>134.30000000000001</v>
      </c>
      <c r="Q3823" s="19">
        <f t="shared" ca="1" si="775"/>
        <v>13.698600000000001</v>
      </c>
      <c r="R3823" s="19" t="str">
        <f ca="1">IFERROR(INDEX(VpD!$2:$2,MATCH(G3823,VpD!$1:$1,1)),VpD!$I$2)</f>
        <v>1961-1972</v>
      </c>
      <c r="S3823" s="1">
        <f ca="1">IFERROR(INDEX(VpD!$C$3:$I$27,MATCH(E3823,VpD!$B$3:$B$27,0),MATCH(R3823,VpD!$C$2:$I$2,0)),0)</f>
        <v>143</v>
      </c>
      <c r="T3823" s="19">
        <f t="shared" ca="1" si="776"/>
        <v>14.586</v>
      </c>
      <c r="U3823" s="14" t="str">
        <f t="shared" ca="1" si="777"/>
        <v xml:space="preserve">711229.13 </v>
      </c>
      <c r="V3823" s="14" t="str">
        <f t="shared" ca="1" si="778"/>
        <v>6171579.22</v>
      </c>
      <c r="W3823" s="14" t="str">
        <f t="shared" ca="1" si="779"/>
        <v>POINT(711229.13 6171579.22)</v>
      </c>
      <c r="X3823" s="14" t="str">
        <f>IFERROR(INDEX(BygningOmraade!B:B,MATCH(A3823,BygningOmraade!A:A,0)),"")</f>
        <v/>
      </c>
    </row>
    <row r="3824" spans="1:24" s="14" customFormat="1" x14ac:dyDescent="0.25">
      <c r="A3824" s="14">
        <f t="shared" si="767"/>
        <v>3824</v>
      </c>
      <c r="B3824" s="14" t="str">
        <f t="shared" ca="1" si="768"/>
        <v>e1f6b671-3214-486a-b87f-681096f8e102</v>
      </c>
      <c r="C3824" s="14" t="str">
        <f t="shared" ca="1" si="769"/>
        <v>3d29b96e-ef22-4417-94b4-f5d5639a5d13</v>
      </c>
      <c r="D3824" s="14">
        <f t="shared" ca="1" si="770"/>
        <v>100088997</v>
      </c>
      <c r="E3824" s="1">
        <f t="shared" ca="1" si="771"/>
        <v>130</v>
      </c>
      <c r="F3824" s="1">
        <f t="shared" ca="1" si="772"/>
        <v>115</v>
      </c>
      <c r="G3824" s="1">
        <f t="shared" ca="1" si="773"/>
        <v>2015</v>
      </c>
      <c r="H3824" s="1" t="str">
        <f ca="1">IFERROR(INDEX(Varmeinstallation!B:B,MATCH(INDIRECT($A$1&amp;"L"&amp;A3824)*1,Varmeinstallation!A:A,0)),"Ingen varmeinstallationer")</f>
        <v>Fjernvarme/blokvarme (radiatorsystemer eller varmluftanlæg)</v>
      </c>
      <c r="I3824" s="1" t="str">
        <f ca="1">IFERROR(INDEX(Opvarmningsmiddel!B:B,MATCH(INDIRECT($A$1&amp;"M"&amp;A3824)*1,Opvarmningsmiddel!A:A,0)),"")</f>
        <v/>
      </c>
      <c r="J3824" s="1">
        <f t="shared" ca="1" si="774"/>
        <v>0</v>
      </c>
      <c r="K3824" s="1" t="str">
        <f ca="1">IFERROR(INDEX(Relationstabel!$C$3:$K$10,MATCH(VALUE(INDIRECT($A$1&amp;"L"&amp;A3824)),Relationstabel!$A$3:$A$10,0),MATCH(IFERROR(VALUE(INDIRECT($A$1&amp;"M"&amp;A3824)),0),Relationstabel!$C$1:$K$1,0)),"Ingen varmeinstallationer")</f>
        <v>Fjernvarme/ Blokvarme</v>
      </c>
      <c r="L3824" s="1" t="str">
        <f ca="1">INDEX(Anvendelseskode!B:B,MATCH($E3824,Anvendelseskode!$A:$A,0))</f>
        <v>Række-, kæde-, dobbelthus (lodret adskillelse mellem enhederne)</v>
      </c>
      <c r="M3824" s="1" t="str">
        <f ca="1">INDEX(Anvendelseskode!C:C,MATCH($E3824,Anvendelseskode!$A:$A,0))</f>
        <v>Række-, kæde og dobbelthuse</v>
      </c>
      <c r="N3824" s="1" t="str">
        <f ca="1">INDEX(Anvendelseskode!D:D,MATCH($E3824,Anvendelseskode!$A:$A,0))</f>
        <v>Private husholdninger</v>
      </c>
      <c r="O3824" s="1" t="str">
        <f ca="1">IFERROR(INDEX(SBi!$2:$2,MATCH(G3824,SBi!$1:$1,1)),SBi!$K$2)</f>
        <v>Efter 2006</v>
      </c>
      <c r="P3824" s="1">
        <f ca="1">IFERROR(INDEX(SBi!$C$3:$K$28,MATCH(E3824,SBi!$B$3:$B$28,0),MATCH(O3824,SBi!$C$2:$K$2,0)),0)</f>
        <v>66.400000000000006</v>
      </c>
      <c r="Q3824" s="19">
        <f t="shared" ca="1" si="775"/>
        <v>7.636000000000001</v>
      </c>
      <c r="R3824" s="19" t="str">
        <f ca="1">IFERROR(INDEX(VpD!$2:$2,MATCH(G3824,VpD!$1:$1,1)),VpD!$I$2)</f>
        <v>&gt;1998</v>
      </c>
      <c r="S3824" s="1">
        <f ca="1">IFERROR(INDEX(VpD!$C$3:$I$27,MATCH(E3824,VpD!$B$3:$B$27,0),MATCH(R3824,VpD!$C$2:$I$2,0)),0)</f>
        <v>65</v>
      </c>
      <c r="T3824" s="19">
        <f t="shared" ca="1" si="776"/>
        <v>7.4749999999999996</v>
      </c>
      <c r="U3824" s="14" t="str">
        <f t="shared" ca="1" si="777"/>
        <v xml:space="preserve">711484.74 </v>
      </c>
      <c r="V3824" s="14" t="str">
        <f t="shared" ca="1" si="778"/>
        <v>6172789.58</v>
      </c>
      <c r="W3824" s="14" t="str">
        <f t="shared" ca="1" si="779"/>
        <v>POINT(711484.74 6172789.58)</v>
      </c>
      <c r="X3824" s="14" t="str">
        <f>IFERROR(INDEX(BygningOmraade!B:B,MATCH(A3824,BygningOmraade!A:A,0)),"")</f>
        <v/>
      </c>
    </row>
    <row r="3825" spans="1:24" s="14" customFormat="1" x14ac:dyDescent="0.25">
      <c r="A3825" s="14">
        <f t="shared" si="767"/>
        <v>3825</v>
      </c>
      <c r="B3825" s="14" t="str">
        <f t="shared" ca="1" si="768"/>
        <v>e1feca8b-0011-4197-bca2-b223fb759458</v>
      </c>
      <c r="C3825" s="14" t="str">
        <f t="shared" ca="1" si="769"/>
        <v>0a3f507e-2484-32b8-e044-0003ba298018</v>
      </c>
      <c r="D3825" s="14">
        <f t="shared" ca="1" si="770"/>
        <v>995717</v>
      </c>
      <c r="E3825" s="1">
        <f t="shared" ca="1" si="771"/>
        <v>120</v>
      </c>
      <c r="F3825" s="1">
        <f t="shared" ca="1" si="772"/>
        <v>107</v>
      </c>
      <c r="G3825" s="1">
        <f t="shared" ca="1" si="773"/>
        <v>1964</v>
      </c>
      <c r="H3825" s="1" t="str">
        <f ca="1">IFERROR(INDEX(Varmeinstallation!B:B,MATCH(INDIRECT($A$1&amp;"L"&amp;A3825)*1,Varmeinstallation!A:A,0)),"Ingen varmeinstallationer")</f>
        <v>Centralvarme fra eget anlæg, et-kammer fyr</v>
      </c>
      <c r="I3825" s="1" t="str">
        <f ca="1">IFERROR(INDEX(Opvarmningsmiddel!B:B,MATCH(INDIRECT($A$1&amp;"M"&amp;A3825)*1,Opvarmningsmiddel!A:A,0)),"")</f>
        <v>Naturgas</v>
      </c>
      <c r="J3825" s="1">
        <f t="shared" ca="1" si="774"/>
        <v>0</v>
      </c>
      <c r="K3825" s="1" t="str">
        <f ca="1">IFERROR(INDEX(Relationstabel!$C$3:$K$10,MATCH(VALUE(INDIRECT($A$1&amp;"L"&amp;A3825)),Relationstabel!$A$3:$A$10,0),MATCH(IFERROR(VALUE(INDIRECT($A$1&amp;"M"&amp;A3825)),0),Relationstabel!$C$1:$K$1,0)),"Ingen varmeinstallationer")</f>
        <v>Naturgas</v>
      </c>
      <c r="L3825" s="1" t="str">
        <f ca="1">INDEX(Anvendelseskode!B:B,MATCH($E3825,Anvendelseskode!$A:$A,0))</f>
        <v>Fritliggende enfamilieshus (parcelhus)</v>
      </c>
      <c r="M3825" s="1" t="str">
        <f ca="1">INDEX(Anvendelseskode!C:C,MATCH($E3825,Anvendelseskode!$A:$A,0))</f>
        <v>Parcelhuse</v>
      </c>
      <c r="N3825" s="1" t="str">
        <f ca="1">INDEX(Anvendelseskode!D:D,MATCH($E3825,Anvendelseskode!$A:$A,0))</f>
        <v>Private husholdninger</v>
      </c>
      <c r="O3825" s="1" t="str">
        <f ca="1">IFERROR(INDEX(SBi!$2:$2,MATCH(G3825,SBi!$1:$1,1)),SBi!$K$2)</f>
        <v>1961-1972</v>
      </c>
      <c r="P3825" s="1">
        <f ca="1">IFERROR(INDEX(SBi!$C$3:$K$28,MATCH(E3825,SBi!$B$3:$B$28,0),MATCH(O3825,SBi!$C$2:$K$2,0)),0)</f>
        <v>134.30000000000001</v>
      </c>
      <c r="Q3825" s="19">
        <f t="shared" ca="1" si="775"/>
        <v>14.370100000000001</v>
      </c>
      <c r="R3825" s="19" t="str">
        <f ca="1">IFERROR(INDEX(VpD!$2:$2,MATCH(G3825,VpD!$1:$1,1)),VpD!$I$2)</f>
        <v>1961-1972</v>
      </c>
      <c r="S3825" s="1">
        <f ca="1">IFERROR(INDEX(VpD!$C$3:$I$27,MATCH(E3825,VpD!$B$3:$B$27,0),MATCH(R3825,VpD!$C$2:$I$2,0)),0)</f>
        <v>143</v>
      </c>
      <c r="T3825" s="19">
        <f t="shared" ca="1" si="776"/>
        <v>15.301</v>
      </c>
      <c r="U3825" s="14" t="str">
        <f t="shared" ca="1" si="777"/>
        <v xml:space="preserve">712232.05 </v>
      </c>
      <c r="V3825" s="14" t="str">
        <f t="shared" ca="1" si="778"/>
        <v>6169654.19</v>
      </c>
      <c r="W3825" s="14" t="str">
        <f t="shared" ca="1" si="779"/>
        <v>POINT(712232.05 6169654.19)</v>
      </c>
      <c r="X3825" s="14" t="str">
        <f>IFERROR(INDEX(BygningOmraade!B:B,MATCH(A3825,BygningOmraade!A:A,0)),"")</f>
        <v/>
      </c>
    </row>
    <row r="3826" spans="1:24" s="14" customFormat="1" x14ac:dyDescent="0.25">
      <c r="A3826" s="14">
        <f t="shared" si="767"/>
        <v>3826</v>
      </c>
      <c r="B3826" s="14" t="str">
        <f t="shared" ca="1" si="768"/>
        <v>e2077e31-2b3a-44c0-9ae9-eeff6aa260ee</v>
      </c>
      <c r="C3826" s="14" t="str">
        <f t="shared" ca="1" si="769"/>
        <v>0a3f507e-1ee6-32b8-e044-0003ba298018</v>
      </c>
      <c r="D3826" s="14">
        <f t="shared" ca="1" si="770"/>
        <v>994968</v>
      </c>
      <c r="E3826" s="1">
        <f t="shared" ca="1" si="771"/>
        <v>130</v>
      </c>
      <c r="F3826" s="1">
        <f t="shared" ca="1" si="772"/>
        <v>107</v>
      </c>
      <c r="G3826" s="1">
        <f t="shared" ca="1" si="773"/>
        <v>1983</v>
      </c>
      <c r="H3826" s="1" t="str">
        <f ca="1">IFERROR(INDEX(Varmeinstallation!B:B,MATCH(INDIRECT($A$1&amp;"L"&amp;A3826)*1,Varmeinstallation!A:A,0)),"Ingen varmeinstallationer")</f>
        <v>Fjernvarme/blokvarme (radiatorsystemer eller varmluftanlæg)</v>
      </c>
      <c r="I3826" s="1" t="str">
        <f ca="1">IFERROR(INDEX(Opvarmningsmiddel!B:B,MATCH(INDIRECT($A$1&amp;"M"&amp;A3826)*1,Opvarmningsmiddel!A:A,0)),"")</f>
        <v/>
      </c>
      <c r="J3826" s="1">
        <f t="shared" ca="1" si="774"/>
        <v>0</v>
      </c>
      <c r="K3826" s="1" t="str">
        <f ca="1">IFERROR(INDEX(Relationstabel!$C$3:$K$10,MATCH(VALUE(INDIRECT($A$1&amp;"L"&amp;A3826)),Relationstabel!$A$3:$A$10,0),MATCH(IFERROR(VALUE(INDIRECT($A$1&amp;"M"&amp;A3826)),0),Relationstabel!$C$1:$K$1,0)),"Ingen varmeinstallationer")</f>
        <v>Fjernvarme/ Blokvarme</v>
      </c>
      <c r="L3826" s="1" t="str">
        <f ca="1">INDEX(Anvendelseskode!B:B,MATCH($E3826,Anvendelseskode!$A:$A,0))</f>
        <v>Række-, kæde-, dobbelthus (lodret adskillelse mellem enhederne)</v>
      </c>
      <c r="M3826" s="1" t="str">
        <f ca="1">INDEX(Anvendelseskode!C:C,MATCH($E3826,Anvendelseskode!$A:$A,0))</f>
        <v>Række-, kæde og dobbelthuse</v>
      </c>
      <c r="N3826" s="1" t="str">
        <f ca="1">INDEX(Anvendelseskode!D:D,MATCH($E3826,Anvendelseskode!$A:$A,0))</f>
        <v>Private husholdninger</v>
      </c>
      <c r="O3826" s="1" t="str">
        <f ca="1">IFERROR(INDEX(SBi!$2:$2,MATCH(G3826,SBi!$1:$1,1)),SBi!$K$2)</f>
        <v>1979-1998</v>
      </c>
      <c r="P3826" s="1">
        <f ca="1">IFERROR(INDEX(SBi!$C$3:$K$28,MATCH(E3826,SBi!$B$3:$B$28,0),MATCH(O3826,SBi!$C$2:$K$2,0)),0)</f>
        <v>96.8</v>
      </c>
      <c r="Q3826" s="19">
        <f t="shared" ca="1" si="775"/>
        <v>10.3576</v>
      </c>
      <c r="R3826" s="19" t="str">
        <f ca="1">IFERROR(INDEX(VpD!$2:$2,MATCH(G3826,VpD!$1:$1,1)),VpD!$I$2)</f>
        <v>1979-1998</v>
      </c>
      <c r="S3826" s="1">
        <f ca="1">IFERROR(INDEX(VpD!$C$3:$I$27,MATCH(E3826,VpD!$B$3:$B$27,0),MATCH(R3826,VpD!$C$2:$I$2,0)),0)</f>
        <v>74</v>
      </c>
      <c r="T3826" s="19">
        <f t="shared" ca="1" si="776"/>
        <v>7.9180000000000001</v>
      </c>
      <c r="U3826" s="14" t="str">
        <f t="shared" ca="1" si="777"/>
        <v xml:space="preserve">711731.47 </v>
      </c>
      <c r="V3826" s="14" t="str">
        <f t="shared" ca="1" si="778"/>
        <v>6172146.77</v>
      </c>
      <c r="W3826" s="14" t="str">
        <f t="shared" ca="1" si="779"/>
        <v>POINT(711731.47 6172146.77)</v>
      </c>
      <c r="X3826" s="14" t="str">
        <f>IFERROR(INDEX(BygningOmraade!B:B,MATCH(A3826,BygningOmraade!A:A,0)),"")</f>
        <v/>
      </c>
    </row>
    <row r="3827" spans="1:24" s="14" customFormat="1" x14ac:dyDescent="0.25">
      <c r="A3827" s="14">
        <f t="shared" si="767"/>
        <v>3827</v>
      </c>
      <c r="B3827" s="14" t="str">
        <f t="shared" ca="1" si="768"/>
        <v>e22d4a45-b880-4ef9-89c6-852b6381a867</v>
      </c>
      <c r="C3827" s="14" t="str">
        <f t="shared" ca="1" si="769"/>
        <v>0a3f507e-1cae-32b8-e044-0003ba298018</v>
      </c>
      <c r="D3827" s="14">
        <f t="shared" ca="1" si="770"/>
        <v>997392</v>
      </c>
      <c r="E3827" s="1">
        <f t="shared" ca="1" si="771"/>
        <v>120</v>
      </c>
      <c r="F3827" s="1">
        <f t="shared" ca="1" si="772"/>
        <v>142</v>
      </c>
      <c r="G3827" s="1">
        <f t="shared" ca="1" si="773"/>
        <v>1984</v>
      </c>
      <c r="H3827" s="1" t="str">
        <f ca="1">IFERROR(INDEX(Varmeinstallation!B:B,MATCH(INDIRECT($A$1&amp;"L"&amp;A3827)*1,Varmeinstallation!A:A,0)),"Ingen varmeinstallationer")</f>
        <v>Centralvarme fra eget anlæg, et-kammer fyr</v>
      </c>
      <c r="I3827" s="1" t="str">
        <f ca="1">IFERROR(INDEX(Opvarmningsmiddel!B:B,MATCH(INDIRECT($A$1&amp;"M"&amp;A3827)*1,Opvarmningsmiddel!A:A,0)),"")</f>
        <v>Naturgas</v>
      </c>
      <c r="J3827" s="1">
        <f t="shared" ca="1" si="774"/>
        <v>0</v>
      </c>
      <c r="K3827" s="1" t="str">
        <f ca="1">IFERROR(INDEX(Relationstabel!$C$3:$K$10,MATCH(VALUE(INDIRECT($A$1&amp;"L"&amp;A3827)),Relationstabel!$A$3:$A$10,0),MATCH(IFERROR(VALUE(INDIRECT($A$1&amp;"M"&amp;A3827)),0),Relationstabel!$C$1:$K$1,0)),"Ingen varmeinstallationer")</f>
        <v>Naturgas</v>
      </c>
      <c r="L3827" s="1" t="str">
        <f ca="1">INDEX(Anvendelseskode!B:B,MATCH($E3827,Anvendelseskode!$A:$A,0))</f>
        <v>Fritliggende enfamilieshus (parcelhus)</v>
      </c>
      <c r="M3827" s="1" t="str">
        <f ca="1">INDEX(Anvendelseskode!C:C,MATCH($E3827,Anvendelseskode!$A:$A,0))</f>
        <v>Parcelhuse</v>
      </c>
      <c r="N3827" s="1" t="str">
        <f ca="1">INDEX(Anvendelseskode!D:D,MATCH($E3827,Anvendelseskode!$A:$A,0))</f>
        <v>Private husholdninger</v>
      </c>
      <c r="O3827" s="1" t="str">
        <f ca="1">IFERROR(INDEX(SBi!$2:$2,MATCH(G3827,SBi!$1:$1,1)),SBi!$K$2)</f>
        <v>1979-1998</v>
      </c>
      <c r="P3827" s="1">
        <f ca="1">IFERROR(INDEX(SBi!$C$3:$K$28,MATCH(E3827,SBi!$B$3:$B$28,0),MATCH(O3827,SBi!$C$2:$K$2,0)),0)</f>
        <v>105.4</v>
      </c>
      <c r="Q3827" s="19">
        <f t="shared" ca="1" si="775"/>
        <v>14.966800000000001</v>
      </c>
      <c r="R3827" s="19" t="str">
        <f ca="1">IFERROR(INDEX(VpD!$2:$2,MATCH(G3827,VpD!$1:$1,1)),VpD!$I$2)</f>
        <v>1979-1998</v>
      </c>
      <c r="S3827" s="1">
        <f ca="1">IFERROR(INDEX(VpD!$C$3:$I$27,MATCH(E3827,VpD!$B$3:$B$27,0),MATCH(R3827,VpD!$C$2:$I$2,0)),0)</f>
        <v>90</v>
      </c>
      <c r="T3827" s="19">
        <f t="shared" ca="1" si="776"/>
        <v>12.78</v>
      </c>
      <c r="U3827" s="14" t="str">
        <f t="shared" ca="1" si="777"/>
        <v xml:space="preserve">714047.12 </v>
      </c>
      <c r="V3827" s="14" t="str">
        <f t="shared" ca="1" si="778"/>
        <v>6168679.44</v>
      </c>
      <c r="W3827" s="14" t="str">
        <f t="shared" ca="1" si="779"/>
        <v>POINT(714047.12 6168679.44)</v>
      </c>
      <c r="X3827" s="14" t="str">
        <f>IFERROR(INDEX(BygningOmraade!B:B,MATCH(A3827,BygningOmraade!A:A,0)),"")</f>
        <v/>
      </c>
    </row>
    <row r="3828" spans="1:24" s="14" customFormat="1" x14ac:dyDescent="0.25">
      <c r="A3828" s="14">
        <f t="shared" si="767"/>
        <v>3828</v>
      </c>
      <c r="B3828" s="14" t="str">
        <f t="shared" ca="1" si="768"/>
        <v>e23311c8-f022-4382-955c-1fd179b75d2a</v>
      </c>
      <c r="C3828" s="14" t="str">
        <f t="shared" ca="1" si="769"/>
        <v>0a3f507e-171f-32b8-e044-0003ba298018</v>
      </c>
      <c r="D3828" s="14">
        <f t="shared" ca="1" si="770"/>
        <v>996360</v>
      </c>
      <c r="E3828" s="1">
        <f t="shared" ca="1" si="771"/>
        <v>120</v>
      </c>
      <c r="F3828" s="1">
        <f t="shared" ca="1" si="772"/>
        <v>116</v>
      </c>
      <c r="G3828" s="1">
        <f t="shared" ca="1" si="773"/>
        <v>1963</v>
      </c>
      <c r="H3828" s="1" t="str">
        <f ca="1">IFERROR(INDEX(Varmeinstallation!B:B,MATCH(INDIRECT($A$1&amp;"L"&amp;A3828)*1,Varmeinstallation!A:A,0)),"Ingen varmeinstallationer")</f>
        <v>Elovne, elpaneler</v>
      </c>
      <c r="I3828" s="1" t="str">
        <f ca="1">IFERROR(INDEX(Opvarmningsmiddel!B:B,MATCH(INDIRECT($A$1&amp;"M"&amp;A3828)*1,Opvarmningsmiddel!A:A,0)),"")</f>
        <v>Elektricitet</v>
      </c>
      <c r="J3828" s="1">
        <f t="shared" ca="1" si="774"/>
        <v>2</v>
      </c>
      <c r="K3828" s="1" t="str">
        <f ca="1">IFERROR(INDEX(Relationstabel!$C$3:$K$10,MATCH(VALUE(INDIRECT($A$1&amp;"L"&amp;A3828)),Relationstabel!$A$3:$A$10,0),MATCH(IFERROR(VALUE(INDIRECT($A$1&amp;"M"&amp;A3828)),0),Relationstabel!$C$1:$K$1,0)),"Ingen varmeinstallationer")</f>
        <v>Elvarme</v>
      </c>
      <c r="L3828" s="1" t="str">
        <f ca="1">INDEX(Anvendelseskode!B:B,MATCH($E3828,Anvendelseskode!$A:$A,0))</f>
        <v>Fritliggende enfamilieshus (parcelhus)</v>
      </c>
      <c r="M3828" s="1" t="str">
        <f ca="1">INDEX(Anvendelseskode!C:C,MATCH($E3828,Anvendelseskode!$A:$A,0))</f>
        <v>Parcelhuse</v>
      </c>
      <c r="N3828" s="1" t="str">
        <f ca="1">INDEX(Anvendelseskode!D:D,MATCH($E3828,Anvendelseskode!$A:$A,0))</f>
        <v>Private husholdninger</v>
      </c>
      <c r="O3828" s="1" t="str">
        <f ca="1">IFERROR(INDEX(SBi!$2:$2,MATCH(G3828,SBi!$1:$1,1)),SBi!$K$2)</f>
        <v>1961-1972</v>
      </c>
      <c r="P3828" s="1">
        <f ca="1">IFERROR(INDEX(SBi!$C$3:$K$28,MATCH(E3828,SBi!$B$3:$B$28,0),MATCH(O3828,SBi!$C$2:$K$2,0)),0)</f>
        <v>134.30000000000001</v>
      </c>
      <c r="Q3828" s="19">
        <f t="shared" ca="1" si="775"/>
        <v>15.578800000000001</v>
      </c>
      <c r="R3828" s="19" t="str">
        <f ca="1">IFERROR(INDEX(VpD!$2:$2,MATCH(G3828,VpD!$1:$1,1)),VpD!$I$2)</f>
        <v>1961-1972</v>
      </c>
      <c r="S3828" s="1">
        <f ca="1">IFERROR(INDEX(VpD!$C$3:$I$27,MATCH(E3828,VpD!$B$3:$B$27,0),MATCH(R3828,VpD!$C$2:$I$2,0)),0)</f>
        <v>143</v>
      </c>
      <c r="T3828" s="19">
        <f t="shared" ca="1" si="776"/>
        <v>16.588000000000001</v>
      </c>
      <c r="U3828" s="14" t="str">
        <f t="shared" ca="1" si="777"/>
        <v xml:space="preserve">712903.07 </v>
      </c>
      <c r="V3828" s="14" t="str">
        <f t="shared" ca="1" si="778"/>
        <v>6168991.83</v>
      </c>
      <c r="W3828" s="14" t="str">
        <f t="shared" ca="1" si="779"/>
        <v>POINT(712903.07 6168991.83)</v>
      </c>
      <c r="X3828" s="14" t="str">
        <f>IFERROR(INDEX(BygningOmraade!B:B,MATCH(A3828,BygningOmraade!A:A,0)),"")</f>
        <v/>
      </c>
    </row>
    <row r="3829" spans="1:24" s="14" customFormat="1" x14ac:dyDescent="0.25">
      <c r="A3829" s="14">
        <f t="shared" si="767"/>
        <v>3829</v>
      </c>
      <c r="B3829" s="14" t="str">
        <f t="shared" ca="1" si="768"/>
        <v>e2410d28-8ccc-400a-8947-6a1722b9a7b4</v>
      </c>
      <c r="C3829" s="14" t="str">
        <f t="shared" ca="1" si="769"/>
        <v>0a3f507e-21db-32b8-e044-0003ba298018</v>
      </c>
      <c r="D3829" s="14">
        <f t="shared" ca="1" si="770"/>
        <v>996458</v>
      </c>
      <c r="E3829" s="1">
        <f t="shared" ca="1" si="771"/>
        <v>120</v>
      </c>
      <c r="F3829" s="1">
        <f t="shared" ca="1" si="772"/>
        <v>166</v>
      </c>
      <c r="G3829" s="1">
        <f t="shared" ca="1" si="773"/>
        <v>1975</v>
      </c>
      <c r="H3829" s="1" t="str">
        <f ca="1">IFERROR(INDEX(Varmeinstallation!B:B,MATCH(INDIRECT($A$1&amp;"L"&amp;A3829)*1,Varmeinstallation!A:A,0)),"Ingen varmeinstallationer")</f>
        <v>Centralvarme fra eget anlæg, et-kammer fyr</v>
      </c>
      <c r="I3829" s="1" t="str">
        <f ca="1">IFERROR(INDEX(Opvarmningsmiddel!B:B,MATCH(INDIRECT($A$1&amp;"M"&amp;A3829)*1,Opvarmningsmiddel!A:A,0)),"")</f>
        <v>Naturgas</v>
      </c>
      <c r="J3829" s="1">
        <f t="shared" ca="1" si="774"/>
        <v>0</v>
      </c>
      <c r="K3829" s="1" t="str">
        <f ca="1">IFERROR(INDEX(Relationstabel!$C$3:$K$10,MATCH(VALUE(INDIRECT($A$1&amp;"L"&amp;A3829)),Relationstabel!$A$3:$A$10,0),MATCH(IFERROR(VALUE(INDIRECT($A$1&amp;"M"&amp;A3829)),0),Relationstabel!$C$1:$K$1,0)),"Ingen varmeinstallationer")</f>
        <v>Naturgas</v>
      </c>
      <c r="L3829" s="1" t="str">
        <f ca="1">INDEX(Anvendelseskode!B:B,MATCH($E3829,Anvendelseskode!$A:$A,0))</f>
        <v>Fritliggende enfamilieshus (parcelhus)</v>
      </c>
      <c r="M3829" s="1" t="str">
        <f ca="1">INDEX(Anvendelseskode!C:C,MATCH($E3829,Anvendelseskode!$A:$A,0))</f>
        <v>Parcelhuse</v>
      </c>
      <c r="N3829" s="1" t="str">
        <f ca="1">INDEX(Anvendelseskode!D:D,MATCH($E3829,Anvendelseskode!$A:$A,0))</f>
        <v>Private husholdninger</v>
      </c>
      <c r="O3829" s="1" t="str">
        <f ca="1">IFERROR(INDEX(SBi!$2:$2,MATCH(G3829,SBi!$1:$1,1)),SBi!$K$2)</f>
        <v>1973-1978</v>
      </c>
      <c r="P3829" s="1">
        <f ca="1">IFERROR(INDEX(SBi!$C$3:$K$28,MATCH(E3829,SBi!$B$3:$B$28,0),MATCH(O3829,SBi!$C$2:$K$2,0)),0)</f>
        <v>119.8</v>
      </c>
      <c r="Q3829" s="19">
        <f t="shared" ca="1" si="775"/>
        <v>19.886800000000001</v>
      </c>
      <c r="R3829" s="19" t="str">
        <f ca="1">IFERROR(INDEX(VpD!$2:$2,MATCH(G3829,VpD!$1:$1,1)),VpD!$I$2)</f>
        <v>1973-1978</v>
      </c>
      <c r="S3829" s="1">
        <f ca="1">IFERROR(INDEX(VpD!$C$3:$I$27,MATCH(E3829,VpD!$B$3:$B$27,0),MATCH(R3829,VpD!$C$2:$I$2,0)),0)</f>
        <v>117</v>
      </c>
      <c r="T3829" s="19">
        <f t="shared" ca="1" si="776"/>
        <v>19.422000000000001</v>
      </c>
      <c r="U3829" s="14" t="str">
        <f t="shared" ca="1" si="777"/>
        <v xml:space="preserve">713319.25 </v>
      </c>
      <c r="V3829" s="14" t="str">
        <f t="shared" ca="1" si="778"/>
        <v>6168919.97</v>
      </c>
      <c r="W3829" s="14" t="str">
        <f t="shared" ca="1" si="779"/>
        <v>POINT(713319.25 6168919.97)</v>
      </c>
      <c r="X3829" s="14" t="str">
        <f>IFERROR(INDEX(BygningOmraade!B:B,MATCH(A3829,BygningOmraade!A:A,0)),"")</f>
        <v/>
      </c>
    </row>
    <row r="3830" spans="1:24" s="14" customFormat="1" x14ac:dyDescent="0.25">
      <c r="A3830" s="14">
        <f t="shared" si="767"/>
        <v>3830</v>
      </c>
      <c r="B3830" s="14" t="str">
        <f t="shared" ca="1" si="768"/>
        <v>e2476e59-1d97-46c3-8f53-7393f04fdb48</v>
      </c>
      <c r="C3830" s="14" t="str">
        <f t="shared" ca="1" si="769"/>
        <v>0a3f507e-2003-32b8-e044-0003ba298018</v>
      </c>
      <c r="D3830" s="14">
        <f t="shared" ca="1" si="770"/>
        <v>993730</v>
      </c>
      <c r="E3830" s="1">
        <f t="shared" ca="1" si="771"/>
        <v>120</v>
      </c>
      <c r="F3830" s="1">
        <f t="shared" ca="1" si="772"/>
        <v>109</v>
      </c>
      <c r="G3830" s="1">
        <f t="shared" ca="1" si="773"/>
        <v>1973</v>
      </c>
      <c r="H3830" s="1" t="str">
        <f ca="1">IFERROR(INDEX(Varmeinstallation!B:B,MATCH(INDIRECT($A$1&amp;"L"&amp;A3830)*1,Varmeinstallation!A:A,0)),"Ingen varmeinstallationer")</f>
        <v>Centralvarme fra eget anlæg, et-kammer fyr</v>
      </c>
      <c r="I3830" s="1" t="str">
        <f ca="1">IFERROR(INDEX(Opvarmningsmiddel!B:B,MATCH(INDIRECT($A$1&amp;"M"&amp;A3830)*1,Opvarmningsmiddel!A:A,0)),"")</f>
        <v>Naturgas</v>
      </c>
      <c r="J3830" s="1">
        <f t="shared" ca="1" si="774"/>
        <v>2</v>
      </c>
      <c r="K3830" s="1" t="str">
        <f ca="1">IFERROR(INDEX(Relationstabel!$C$3:$K$10,MATCH(VALUE(INDIRECT($A$1&amp;"L"&amp;A3830)),Relationstabel!$A$3:$A$10,0),MATCH(IFERROR(VALUE(INDIRECT($A$1&amp;"M"&amp;A3830)),0),Relationstabel!$C$1:$K$1,0)),"Ingen varmeinstallationer")</f>
        <v>Naturgas</v>
      </c>
      <c r="L3830" s="1" t="str">
        <f ca="1">INDEX(Anvendelseskode!B:B,MATCH($E3830,Anvendelseskode!$A:$A,0))</f>
        <v>Fritliggende enfamilieshus (parcelhus)</v>
      </c>
      <c r="M3830" s="1" t="str">
        <f ca="1">INDEX(Anvendelseskode!C:C,MATCH($E3830,Anvendelseskode!$A:$A,0))</f>
        <v>Parcelhuse</v>
      </c>
      <c r="N3830" s="1" t="str">
        <f ca="1">INDEX(Anvendelseskode!D:D,MATCH($E3830,Anvendelseskode!$A:$A,0))</f>
        <v>Private husholdninger</v>
      </c>
      <c r="O3830" s="1" t="str">
        <f ca="1">IFERROR(INDEX(SBi!$2:$2,MATCH(G3830,SBi!$1:$1,1)),SBi!$K$2)</f>
        <v>1973-1978</v>
      </c>
      <c r="P3830" s="1">
        <f ca="1">IFERROR(INDEX(SBi!$C$3:$K$28,MATCH(E3830,SBi!$B$3:$B$28,0),MATCH(O3830,SBi!$C$2:$K$2,0)),0)</f>
        <v>119.8</v>
      </c>
      <c r="Q3830" s="19">
        <f t="shared" ca="1" si="775"/>
        <v>13.058199999999999</v>
      </c>
      <c r="R3830" s="19" t="str">
        <f ca="1">IFERROR(INDEX(VpD!$2:$2,MATCH(G3830,VpD!$1:$1,1)),VpD!$I$2)</f>
        <v>1973-1978</v>
      </c>
      <c r="S3830" s="1">
        <f ca="1">IFERROR(INDEX(VpD!$C$3:$I$27,MATCH(E3830,VpD!$B$3:$B$27,0),MATCH(R3830,VpD!$C$2:$I$2,0)),0)</f>
        <v>117</v>
      </c>
      <c r="T3830" s="19">
        <f t="shared" ca="1" si="776"/>
        <v>12.753</v>
      </c>
      <c r="U3830" s="14" t="str">
        <f t="shared" ca="1" si="777"/>
        <v xml:space="preserve">710858.2 </v>
      </c>
      <c r="V3830" s="14" t="str">
        <f t="shared" ca="1" si="778"/>
        <v>6171767.34</v>
      </c>
      <c r="W3830" s="14" t="str">
        <f t="shared" ca="1" si="779"/>
        <v>POINT(710858.2 6171767.34)</v>
      </c>
      <c r="X3830" s="14" t="str">
        <f>IFERROR(INDEX(BygningOmraade!B:B,MATCH(A3830,BygningOmraade!A:A,0)),"")</f>
        <v/>
      </c>
    </row>
    <row r="3831" spans="1:24" s="14" customFormat="1" x14ac:dyDescent="0.25">
      <c r="A3831" s="14">
        <f t="shared" si="767"/>
        <v>3831</v>
      </c>
      <c r="B3831" s="14" t="str">
        <f t="shared" ca="1" si="768"/>
        <v>e26a0ae9-ef98-49cf-a76b-ca5a445ad243</v>
      </c>
      <c r="C3831" s="14" t="str">
        <f t="shared" ca="1" si="769"/>
        <v>0a3f507e-237f-32b8-e044-0003ba298018</v>
      </c>
      <c r="D3831" s="14">
        <f t="shared" ca="1" si="770"/>
        <v>996538</v>
      </c>
      <c r="E3831" s="1">
        <f t="shared" ca="1" si="771"/>
        <v>120</v>
      </c>
      <c r="F3831" s="1">
        <f t="shared" ca="1" si="772"/>
        <v>130</v>
      </c>
      <c r="G3831" s="1">
        <f t="shared" ca="1" si="773"/>
        <v>2016</v>
      </c>
      <c r="H3831" s="1" t="str">
        <f ca="1">IFERROR(INDEX(Varmeinstallation!B:B,MATCH(INDIRECT($A$1&amp;"L"&amp;A3831)*1,Varmeinstallation!A:A,0)),"Ingen varmeinstallationer")</f>
        <v>Varmepumpe</v>
      </c>
      <c r="I3831" s="1" t="str">
        <f ca="1">IFERROR(INDEX(Opvarmningsmiddel!B:B,MATCH(INDIRECT($A$1&amp;"M"&amp;A3831)*1,Opvarmningsmiddel!A:A,0)),"")</f>
        <v>Elektricitet</v>
      </c>
      <c r="J3831" s="1">
        <f t="shared" ca="1" si="774"/>
        <v>0</v>
      </c>
      <c r="K3831" s="1" t="str">
        <f ca="1">IFERROR(INDEX(Relationstabel!$C$3:$K$10,MATCH(VALUE(INDIRECT($A$1&amp;"L"&amp;A3831)),Relationstabel!$A$3:$A$10,0),MATCH(IFERROR(VALUE(INDIRECT($A$1&amp;"M"&amp;A3831)),0),Relationstabel!$C$1:$K$1,0)),"Ingen varmeinstallationer")</f>
        <v>Varmepumpe</v>
      </c>
      <c r="L3831" s="1" t="str">
        <f ca="1">INDEX(Anvendelseskode!B:B,MATCH($E3831,Anvendelseskode!$A:$A,0))</f>
        <v>Fritliggende enfamilieshus (parcelhus)</v>
      </c>
      <c r="M3831" s="1" t="str">
        <f ca="1">INDEX(Anvendelseskode!C:C,MATCH($E3831,Anvendelseskode!$A:$A,0))</f>
        <v>Parcelhuse</v>
      </c>
      <c r="N3831" s="1" t="str">
        <f ca="1">INDEX(Anvendelseskode!D:D,MATCH($E3831,Anvendelseskode!$A:$A,0))</f>
        <v>Private husholdninger</v>
      </c>
      <c r="O3831" s="1" t="str">
        <f ca="1">IFERROR(INDEX(SBi!$2:$2,MATCH(G3831,SBi!$1:$1,1)),SBi!$K$2)</f>
        <v>Efter 2006</v>
      </c>
      <c r="P3831" s="1">
        <f ca="1">IFERROR(INDEX(SBi!$C$3:$K$28,MATCH(E3831,SBi!$B$3:$B$28,0),MATCH(O3831,SBi!$C$2:$K$2,0)),0)</f>
        <v>67.3</v>
      </c>
      <c r="Q3831" s="19">
        <f t="shared" ca="1" si="775"/>
        <v>8.7490000000000006</v>
      </c>
      <c r="R3831" s="19" t="str">
        <f ca="1">IFERROR(INDEX(VpD!$2:$2,MATCH(G3831,VpD!$1:$1,1)),VpD!$I$2)</f>
        <v>&gt;1998</v>
      </c>
      <c r="S3831" s="1">
        <f ca="1">IFERROR(INDEX(VpD!$C$3:$I$27,MATCH(E3831,VpD!$B$3:$B$27,0),MATCH(R3831,VpD!$C$2:$I$2,0)),0)</f>
        <v>72</v>
      </c>
      <c r="T3831" s="19">
        <f t="shared" ca="1" si="776"/>
        <v>9.36</v>
      </c>
      <c r="U3831" s="14" t="str">
        <f t="shared" ca="1" si="777"/>
        <v xml:space="preserve">713231.47 </v>
      </c>
      <c r="V3831" s="14" t="str">
        <f t="shared" ca="1" si="778"/>
        <v>6168538</v>
      </c>
      <c r="W3831" s="14" t="str">
        <f t="shared" ca="1" si="779"/>
        <v>POINT(713231.47 6168538)</v>
      </c>
      <c r="X3831" s="14" t="str">
        <f>IFERROR(INDEX(BygningOmraade!B:B,MATCH(A3831,BygningOmraade!A:A,0)),"")</f>
        <v/>
      </c>
    </row>
    <row r="3832" spans="1:24" s="14" customFormat="1" x14ac:dyDescent="0.25">
      <c r="A3832" s="14">
        <f t="shared" si="767"/>
        <v>3832</v>
      </c>
      <c r="B3832" s="14" t="str">
        <f t="shared" ca="1" si="768"/>
        <v>e27cca68-1d13-44d5-b8fa-3023b57d78d7</v>
      </c>
      <c r="C3832" s="14" t="str">
        <f t="shared" ca="1" si="769"/>
        <v>0a3f507e-1840-32b8-e044-0003ba298018</v>
      </c>
      <c r="D3832" s="14">
        <f t="shared" ca="1" si="770"/>
        <v>996394</v>
      </c>
      <c r="E3832" s="1">
        <f t="shared" ca="1" si="771"/>
        <v>130</v>
      </c>
      <c r="F3832" s="1">
        <f t="shared" ca="1" si="772"/>
        <v>109</v>
      </c>
      <c r="G3832" s="1">
        <f t="shared" ca="1" si="773"/>
        <v>1978</v>
      </c>
      <c r="H3832" s="1" t="str">
        <f ca="1">IFERROR(INDEX(Varmeinstallation!B:B,MATCH(INDIRECT($A$1&amp;"L"&amp;A3832)*1,Varmeinstallation!A:A,0)),"Ingen varmeinstallationer")</f>
        <v>Fjernvarme/blokvarme (radiatorsystemer eller varmluftanlæg)</v>
      </c>
      <c r="I3832" s="1" t="str">
        <f ca="1">IFERROR(INDEX(Opvarmningsmiddel!B:B,MATCH(INDIRECT($A$1&amp;"M"&amp;A3832)*1,Opvarmningsmiddel!A:A,0)),"")</f>
        <v/>
      </c>
      <c r="J3832" s="1">
        <f t="shared" ca="1" si="774"/>
        <v>0</v>
      </c>
      <c r="K3832" s="1" t="str">
        <f ca="1">IFERROR(INDEX(Relationstabel!$C$3:$K$10,MATCH(VALUE(INDIRECT($A$1&amp;"L"&amp;A3832)),Relationstabel!$A$3:$A$10,0),MATCH(IFERROR(VALUE(INDIRECT($A$1&amp;"M"&amp;A3832)),0),Relationstabel!$C$1:$K$1,0)),"Ingen varmeinstallationer")</f>
        <v>Fjernvarme/ Blokvarme</v>
      </c>
      <c r="L3832" s="1" t="str">
        <f ca="1">INDEX(Anvendelseskode!B:B,MATCH($E3832,Anvendelseskode!$A:$A,0))</f>
        <v>Række-, kæde-, dobbelthus (lodret adskillelse mellem enhederne)</v>
      </c>
      <c r="M3832" s="1" t="str">
        <f ca="1">INDEX(Anvendelseskode!C:C,MATCH($E3832,Anvendelseskode!$A:$A,0))</f>
        <v>Række-, kæde og dobbelthuse</v>
      </c>
      <c r="N3832" s="1" t="str">
        <f ca="1">INDEX(Anvendelseskode!D:D,MATCH($E3832,Anvendelseskode!$A:$A,0))</f>
        <v>Private husholdninger</v>
      </c>
      <c r="O3832" s="1" t="str">
        <f ca="1">IFERROR(INDEX(SBi!$2:$2,MATCH(G3832,SBi!$1:$1,1)),SBi!$K$2)</f>
        <v>1973-1978</v>
      </c>
      <c r="P3832" s="1">
        <f ca="1">IFERROR(INDEX(SBi!$C$3:$K$28,MATCH(E3832,SBi!$B$3:$B$28,0),MATCH(O3832,SBi!$C$2:$K$2,0)),0)</f>
        <v>112.6</v>
      </c>
      <c r="Q3832" s="19">
        <f t="shared" ca="1" si="775"/>
        <v>12.273399999999999</v>
      </c>
      <c r="R3832" s="19" t="str">
        <f ca="1">IFERROR(INDEX(VpD!$2:$2,MATCH(G3832,VpD!$1:$1,1)),VpD!$I$2)</f>
        <v>1973-1978</v>
      </c>
      <c r="S3832" s="1">
        <f ca="1">IFERROR(INDEX(VpD!$C$3:$I$27,MATCH(E3832,VpD!$B$3:$B$27,0),MATCH(R3832,VpD!$C$2:$I$2,0)),0)</f>
        <v>98</v>
      </c>
      <c r="T3832" s="19">
        <f t="shared" ca="1" si="776"/>
        <v>10.682</v>
      </c>
      <c r="U3832" s="14" t="str">
        <f t="shared" ca="1" si="777"/>
        <v xml:space="preserve">713394.81 </v>
      </c>
      <c r="V3832" s="14" t="str">
        <f t="shared" ca="1" si="778"/>
        <v>6169666.55</v>
      </c>
      <c r="W3832" s="14" t="str">
        <f t="shared" ca="1" si="779"/>
        <v>POINT(713394.81 6169666.55)</v>
      </c>
      <c r="X3832" s="14" t="str">
        <f>IFERROR(INDEX(BygningOmraade!B:B,MATCH(A3832,BygningOmraade!A:A,0)),"")</f>
        <v/>
      </c>
    </row>
    <row r="3833" spans="1:24" s="14" customFormat="1" x14ac:dyDescent="0.25">
      <c r="A3833" s="14">
        <f t="shared" si="767"/>
        <v>3833</v>
      </c>
      <c r="B3833" s="14" t="str">
        <f t="shared" ca="1" si="768"/>
        <v>e27ed6eb-7b17-49ca-b9f0-4808827044fa</v>
      </c>
      <c r="C3833" s="14" t="str">
        <f t="shared" ca="1" si="769"/>
        <v>0a3f507e-1fc3-32b8-e044-0003ba298018</v>
      </c>
      <c r="D3833" s="14">
        <f t="shared" ca="1" si="770"/>
        <v>993638</v>
      </c>
      <c r="E3833" s="1">
        <f t="shared" ca="1" si="771"/>
        <v>120</v>
      </c>
      <c r="F3833" s="1">
        <f t="shared" ca="1" si="772"/>
        <v>109</v>
      </c>
      <c r="G3833" s="1">
        <f t="shared" ca="1" si="773"/>
        <v>1973</v>
      </c>
      <c r="H3833" s="1" t="str">
        <f ca="1">IFERROR(INDEX(Varmeinstallation!B:B,MATCH(INDIRECT($A$1&amp;"L"&amp;A3833)*1,Varmeinstallation!A:A,0)),"Ingen varmeinstallationer")</f>
        <v>Centralvarme fra eget anlæg, et-kammer fyr</v>
      </c>
      <c r="I3833" s="1" t="str">
        <f ca="1">IFERROR(INDEX(Opvarmningsmiddel!B:B,MATCH(INDIRECT($A$1&amp;"M"&amp;A3833)*1,Opvarmningsmiddel!A:A,0)),"")</f>
        <v>Naturgas</v>
      </c>
      <c r="J3833" s="1">
        <f t="shared" ca="1" si="774"/>
        <v>0</v>
      </c>
      <c r="K3833" s="1" t="str">
        <f ca="1">IFERROR(INDEX(Relationstabel!$C$3:$K$10,MATCH(VALUE(INDIRECT($A$1&amp;"L"&amp;A3833)),Relationstabel!$A$3:$A$10,0),MATCH(IFERROR(VALUE(INDIRECT($A$1&amp;"M"&amp;A3833)),0),Relationstabel!$C$1:$K$1,0)),"Ingen varmeinstallationer")</f>
        <v>Naturgas</v>
      </c>
      <c r="L3833" s="1" t="str">
        <f ca="1">INDEX(Anvendelseskode!B:B,MATCH($E3833,Anvendelseskode!$A:$A,0))</f>
        <v>Fritliggende enfamilieshus (parcelhus)</v>
      </c>
      <c r="M3833" s="1" t="str">
        <f ca="1">INDEX(Anvendelseskode!C:C,MATCH($E3833,Anvendelseskode!$A:$A,0))</f>
        <v>Parcelhuse</v>
      </c>
      <c r="N3833" s="1" t="str">
        <f ca="1">INDEX(Anvendelseskode!D:D,MATCH($E3833,Anvendelseskode!$A:$A,0))</f>
        <v>Private husholdninger</v>
      </c>
      <c r="O3833" s="1" t="str">
        <f ca="1">IFERROR(INDEX(SBi!$2:$2,MATCH(G3833,SBi!$1:$1,1)),SBi!$K$2)</f>
        <v>1973-1978</v>
      </c>
      <c r="P3833" s="1">
        <f ca="1">IFERROR(INDEX(SBi!$C$3:$K$28,MATCH(E3833,SBi!$B$3:$B$28,0),MATCH(O3833,SBi!$C$2:$K$2,0)),0)</f>
        <v>119.8</v>
      </c>
      <c r="Q3833" s="19">
        <f t="shared" ca="1" si="775"/>
        <v>13.058199999999999</v>
      </c>
      <c r="R3833" s="19" t="str">
        <f ca="1">IFERROR(INDEX(VpD!$2:$2,MATCH(G3833,VpD!$1:$1,1)),VpD!$I$2)</f>
        <v>1973-1978</v>
      </c>
      <c r="S3833" s="1">
        <f ca="1">IFERROR(INDEX(VpD!$C$3:$I$27,MATCH(E3833,VpD!$B$3:$B$27,0),MATCH(R3833,VpD!$C$2:$I$2,0)),0)</f>
        <v>117</v>
      </c>
      <c r="T3833" s="19">
        <f t="shared" ca="1" si="776"/>
        <v>12.753</v>
      </c>
      <c r="U3833" s="14" t="str">
        <f t="shared" ca="1" si="777"/>
        <v xml:space="preserve">710986.56 </v>
      </c>
      <c r="V3833" s="14" t="str">
        <f t="shared" ca="1" si="778"/>
        <v>6171636.87</v>
      </c>
      <c r="W3833" s="14" t="str">
        <f t="shared" ca="1" si="779"/>
        <v>POINT(710986.56 6171636.87)</v>
      </c>
      <c r="X3833" s="14" t="str">
        <f>IFERROR(INDEX(BygningOmraade!B:B,MATCH(A3833,BygningOmraade!A:A,0)),"")</f>
        <v/>
      </c>
    </row>
    <row r="3834" spans="1:24" s="14" customFormat="1" x14ac:dyDescent="0.25">
      <c r="A3834" s="14">
        <f t="shared" si="767"/>
        <v>3834</v>
      </c>
      <c r="B3834" s="14" t="str">
        <f t="shared" ca="1" si="768"/>
        <v>e291f711-294d-4d8e-907d-06125e275e01</v>
      </c>
      <c r="C3834" s="14" t="str">
        <f t="shared" ca="1" si="769"/>
        <v>0a3f507e-1ce1-32b8-e044-0003ba298018</v>
      </c>
      <c r="D3834" s="14">
        <f t="shared" ca="1" si="770"/>
        <v>994145</v>
      </c>
      <c r="E3834" s="1">
        <f t="shared" ca="1" si="771"/>
        <v>130</v>
      </c>
      <c r="F3834" s="1">
        <f t="shared" ca="1" si="772"/>
        <v>134</v>
      </c>
      <c r="G3834" s="1">
        <f t="shared" ca="1" si="773"/>
        <v>1975</v>
      </c>
      <c r="H3834" s="1" t="str">
        <f ca="1">IFERROR(INDEX(Varmeinstallation!B:B,MATCH(INDIRECT($A$1&amp;"L"&amp;A3834)*1,Varmeinstallation!A:A,0)),"Ingen varmeinstallationer")</f>
        <v>Fjernvarme/blokvarme (radiatorsystemer eller varmluftanlæg)</v>
      </c>
      <c r="I3834" s="1" t="str">
        <f ca="1">IFERROR(INDEX(Opvarmningsmiddel!B:B,MATCH(INDIRECT($A$1&amp;"M"&amp;A3834)*1,Opvarmningsmiddel!A:A,0)),"")</f>
        <v/>
      </c>
      <c r="J3834" s="1">
        <f t="shared" ca="1" si="774"/>
        <v>0</v>
      </c>
      <c r="K3834" s="1" t="str">
        <f ca="1">IFERROR(INDEX(Relationstabel!$C$3:$K$10,MATCH(VALUE(INDIRECT($A$1&amp;"L"&amp;A3834)),Relationstabel!$A$3:$A$10,0),MATCH(IFERROR(VALUE(INDIRECT($A$1&amp;"M"&amp;A3834)),0),Relationstabel!$C$1:$K$1,0)),"Ingen varmeinstallationer")</f>
        <v>Fjernvarme/ Blokvarme</v>
      </c>
      <c r="L3834" s="1" t="str">
        <f ca="1">INDEX(Anvendelseskode!B:B,MATCH($E3834,Anvendelseskode!$A:$A,0))</f>
        <v>Række-, kæde-, dobbelthus (lodret adskillelse mellem enhederne)</v>
      </c>
      <c r="M3834" s="1" t="str">
        <f ca="1">INDEX(Anvendelseskode!C:C,MATCH($E3834,Anvendelseskode!$A:$A,0))</f>
        <v>Række-, kæde og dobbelthuse</v>
      </c>
      <c r="N3834" s="1" t="str">
        <f ca="1">INDEX(Anvendelseskode!D:D,MATCH($E3834,Anvendelseskode!$A:$A,0))</f>
        <v>Private husholdninger</v>
      </c>
      <c r="O3834" s="1" t="str">
        <f ca="1">IFERROR(INDEX(SBi!$2:$2,MATCH(G3834,SBi!$1:$1,1)),SBi!$K$2)</f>
        <v>1973-1978</v>
      </c>
      <c r="P3834" s="1">
        <f ca="1">IFERROR(INDEX(SBi!$C$3:$K$28,MATCH(E3834,SBi!$B$3:$B$28,0),MATCH(O3834,SBi!$C$2:$K$2,0)),0)</f>
        <v>112.6</v>
      </c>
      <c r="Q3834" s="19">
        <f t="shared" ca="1" si="775"/>
        <v>15.0884</v>
      </c>
      <c r="R3834" s="19" t="str">
        <f ca="1">IFERROR(INDEX(VpD!$2:$2,MATCH(G3834,VpD!$1:$1,1)),VpD!$I$2)</f>
        <v>1973-1978</v>
      </c>
      <c r="S3834" s="1">
        <f ca="1">IFERROR(INDEX(VpD!$C$3:$I$27,MATCH(E3834,VpD!$B$3:$B$27,0),MATCH(R3834,VpD!$C$2:$I$2,0)),0)</f>
        <v>98</v>
      </c>
      <c r="T3834" s="19">
        <f t="shared" ca="1" si="776"/>
        <v>13.132</v>
      </c>
      <c r="U3834" s="14" t="str">
        <f t="shared" ca="1" si="777"/>
        <v xml:space="preserve">711412.55 </v>
      </c>
      <c r="V3834" s="14" t="str">
        <f t="shared" ca="1" si="778"/>
        <v>6172464.6</v>
      </c>
      <c r="W3834" s="14" t="str">
        <f t="shared" ca="1" si="779"/>
        <v>POINT(711412.55 6172464.6)</v>
      </c>
      <c r="X3834" s="14" t="str">
        <f>IFERROR(INDEX(BygningOmraade!B:B,MATCH(A3834,BygningOmraade!A:A,0)),"")</f>
        <v/>
      </c>
    </row>
    <row r="3835" spans="1:24" s="14" customFormat="1" x14ac:dyDescent="0.25">
      <c r="A3835" s="14">
        <f t="shared" si="767"/>
        <v>3835</v>
      </c>
      <c r="B3835" s="14" t="str">
        <f t="shared" ca="1" si="768"/>
        <v>e2b60707-19c6-4850-a4da-da0db15a3893</v>
      </c>
      <c r="C3835" s="14" t="str">
        <f t="shared" ca="1" si="769"/>
        <v>0a3f507e-1f66-32b8-e044-0003ba298018</v>
      </c>
      <c r="D3835" s="14">
        <f t="shared" ca="1" si="770"/>
        <v>994363</v>
      </c>
      <c r="E3835" s="1">
        <f t="shared" ca="1" si="771"/>
        <v>120</v>
      </c>
      <c r="F3835" s="1">
        <f t="shared" ca="1" si="772"/>
        <v>189</v>
      </c>
      <c r="G3835" s="1">
        <f t="shared" ca="1" si="773"/>
        <v>1978</v>
      </c>
      <c r="H3835" s="1" t="str">
        <f ca="1">IFERROR(INDEX(Varmeinstallation!B:B,MATCH(INDIRECT($A$1&amp;"L"&amp;A3835)*1,Varmeinstallation!A:A,0)),"Ingen varmeinstallationer")</f>
        <v>Fjernvarme/blokvarme (radiatorsystemer eller varmluftanlæg)</v>
      </c>
      <c r="I3835" s="1" t="str">
        <f ca="1">IFERROR(INDEX(Opvarmningsmiddel!B:B,MATCH(INDIRECT($A$1&amp;"M"&amp;A3835)*1,Opvarmningsmiddel!A:A,0)),"")</f>
        <v/>
      </c>
      <c r="J3835" s="1">
        <f t="shared" ca="1" si="774"/>
        <v>0</v>
      </c>
      <c r="K3835" s="1" t="str">
        <f ca="1">IFERROR(INDEX(Relationstabel!$C$3:$K$10,MATCH(VALUE(INDIRECT($A$1&amp;"L"&amp;A3835)),Relationstabel!$A$3:$A$10,0),MATCH(IFERROR(VALUE(INDIRECT($A$1&amp;"M"&amp;A3835)),0),Relationstabel!$C$1:$K$1,0)),"Ingen varmeinstallationer")</f>
        <v>Fjernvarme/ Blokvarme</v>
      </c>
      <c r="L3835" s="1" t="str">
        <f ca="1">INDEX(Anvendelseskode!B:B,MATCH($E3835,Anvendelseskode!$A:$A,0))</f>
        <v>Fritliggende enfamilieshus (parcelhus)</v>
      </c>
      <c r="M3835" s="1" t="str">
        <f ca="1">INDEX(Anvendelseskode!C:C,MATCH($E3835,Anvendelseskode!$A:$A,0))</f>
        <v>Parcelhuse</v>
      </c>
      <c r="N3835" s="1" t="str">
        <f ca="1">INDEX(Anvendelseskode!D:D,MATCH($E3835,Anvendelseskode!$A:$A,0))</f>
        <v>Private husholdninger</v>
      </c>
      <c r="O3835" s="1" t="str">
        <f ca="1">IFERROR(INDEX(SBi!$2:$2,MATCH(G3835,SBi!$1:$1,1)),SBi!$K$2)</f>
        <v>1973-1978</v>
      </c>
      <c r="P3835" s="1">
        <f ca="1">IFERROR(INDEX(SBi!$C$3:$K$28,MATCH(E3835,SBi!$B$3:$B$28,0),MATCH(O3835,SBi!$C$2:$K$2,0)),0)</f>
        <v>119.8</v>
      </c>
      <c r="Q3835" s="19">
        <f t="shared" ca="1" si="775"/>
        <v>22.642199999999999</v>
      </c>
      <c r="R3835" s="19" t="str">
        <f ca="1">IFERROR(INDEX(VpD!$2:$2,MATCH(G3835,VpD!$1:$1,1)),VpD!$I$2)</f>
        <v>1973-1978</v>
      </c>
      <c r="S3835" s="1">
        <f ca="1">IFERROR(INDEX(VpD!$C$3:$I$27,MATCH(E3835,VpD!$B$3:$B$27,0),MATCH(R3835,VpD!$C$2:$I$2,0)),0)</f>
        <v>117</v>
      </c>
      <c r="T3835" s="19">
        <f t="shared" ca="1" si="776"/>
        <v>22.113</v>
      </c>
      <c r="U3835" s="14" t="str">
        <f t="shared" ca="1" si="777"/>
        <v xml:space="preserve">711238.86 </v>
      </c>
      <c r="V3835" s="14" t="str">
        <f t="shared" ca="1" si="778"/>
        <v>6171853.27</v>
      </c>
      <c r="W3835" s="14" t="str">
        <f t="shared" ca="1" si="779"/>
        <v>POINT(711238.86 6171853.27)</v>
      </c>
      <c r="X3835" s="14" t="str">
        <f>IFERROR(INDEX(BygningOmraade!B:B,MATCH(A3835,BygningOmraade!A:A,0)),"")</f>
        <v/>
      </c>
    </row>
    <row r="3836" spans="1:24" s="14" customFormat="1" x14ac:dyDescent="0.25">
      <c r="A3836" s="14">
        <f t="shared" si="767"/>
        <v>3836</v>
      </c>
      <c r="B3836" s="14" t="str">
        <f t="shared" ca="1" si="768"/>
        <v>e2b9424f-1d59-492d-898a-f85fa17b1284</v>
      </c>
      <c r="C3836" s="14" t="str">
        <f t="shared" ca="1" si="769"/>
        <v>0a3f507e-2297-32b8-e044-0003ba298018</v>
      </c>
      <c r="D3836" s="14">
        <f t="shared" ca="1" si="770"/>
        <v>995414</v>
      </c>
      <c r="E3836" s="1">
        <f t="shared" ca="1" si="771"/>
        <v>130</v>
      </c>
      <c r="F3836" s="1">
        <f t="shared" ca="1" si="772"/>
        <v>107</v>
      </c>
      <c r="G3836" s="1">
        <f t="shared" ca="1" si="773"/>
        <v>1970</v>
      </c>
      <c r="H3836" s="1" t="str">
        <f ca="1">IFERROR(INDEX(Varmeinstallation!B:B,MATCH(INDIRECT($A$1&amp;"L"&amp;A3836)*1,Varmeinstallation!A:A,0)),"Ingen varmeinstallationer")</f>
        <v>Fjernvarme/blokvarme (radiatorsystemer eller varmluftanlæg)</v>
      </c>
      <c r="I3836" s="1" t="str">
        <f ca="1">IFERROR(INDEX(Opvarmningsmiddel!B:B,MATCH(INDIRECT($A$1&amp;"M"&amp;A3836)*1,Opvarmningsmiddel!A:A,0)),"")</f>
        <v/>
      </c>
      <c r="J3836" s="1">
        <f t="shared" ca="1" si="774"/>
        <v>0</v>
      </c>
      <c r="K3836" s="1" t="str">
        <f ca="1">IFERROR(INDEX(Relationstabel!$C$3:$K$10,MATCH(VALUE(INDIRECT($A$1&amp;"L"&amp;A3836)),Relationstabel!$A$3:$A$10,0),MATCH(IFERROR(VALUE(INDIRECT($A$1&amp;"M"&amp;A3836)),0),Relationstabel!$C$1:$K$1,0)),"Ingen varmeinstallationer")</f>
        <v>Fjernvarme/ Blokvarme</v>
      </c>
      <c r="L3836" s="1" t="str">
        <f ca="1">INDEX(Anvendelseskode!B:B,MATCH($E3836,Anvendelseskode!$A:$A,0))</f>
        <v>Række-, kæde-, dobbelthus (lodret adskillelse mellem enhederne)</v>
      </c>
      <c r="M3836" s="1" t="str">
        <f ca="1">INDEX(Anvendelseskode!C:C,MATCH($E3836,Anvendelseskode!$A:$A,0))</f>
        <v>Række-, kæde og dobbelthuse</v>
      </c>
      <c r="N3836" s="1" t="str">
        <f ca="1">INDEX(Anvendelseskode!D:D,MATCH($E3836,Anvendelseskode!$A:$A,0))</f>
        <v>Private husholdninger</v>
      </c>
      <c r="O3836" s="1" t="str">
        <f ca="1">IFERROR(INDEX(SBi!$2:$2,MATCH(G3836,SBi!$1:$1,1)),SBi!$K$2)</f>
        <v>1961-1972</v>
      </c>
      <c r="P3836" s="1">
        <f ca="1">IFERROR(INDEX(SBi!$C$3:$K$28,MATCH(E3836,SBi!$B$3:$B$28,0),MATCH(O3836,SBi!$C$2:$K$2,0)),0)</f>
        <v>119.9</v>
      </c>
      <c r="Q3836" s="19">
        <f t="shared" ca="1" si="775"/>
        <v>12.829300000000002</v>
      </c>
      <c r="R3836" s="19" t="str">
        <f ca="1">IFERROR(INDEX(VpD!$2:$2,MATCH(G3836,VpD!$1:$1,1)),VpD!$I$2)</f>
        <v>1961-1972</v>
      </c>
      <c r="S3836" s="1">
        <f ca="1">IFERROR(INDEX(VpD!$C$3:$I$27,MATCH(E3836,VpD!$B$3:$B$27,0),MATCH(R3836,VpD!$C$2:$I$2,0)),0)</f>
        <v>120</v>
      </c>
      <c r="T3836" s="19">
        <f t="shared" ca="1" si="776"/>
        <v>12.84</v>
      </c>
      <c r="U3836" s="14" t="str">
        <f t="shared" ca="1" si="777"/>
        <v xml:space="preserve">711985.82 </v>
      </c>
      <c r="V3836" s="14" t="str">
        <f t="shared" ca="1" si="778"/>
        <v>6171874.33</v>
      </c>
      <c r="W3836" s="14" t="str">
        <f t="shared" ca="1" si="779"/>
        <v>POINT(711985.82 6171874.33)</v>
      </c>
      <c r="X3836" s="14" t="str">
        <f>IFERROR(INDEX(BygningOmraade!B:B,MATCH(A3836,BygningOmraade!A:A,0)),"")</f>
        <v/>
      </c>
    </row>
    <row r="3837" spans="1:24" s="14" customFormat="1" x14ac:dyDescent="0.25">
      <c r="A3837" s="14">
        <f t="shared" si="767"/>
        <v>3837</v>
      </c>
      <c r="B3837" s="14" t="str">
        <f t="shared" ca="1" si="768"/>
        <v>e2e0d38b-fa62-4af4-badb-6d053a277d95</v>
      </c>
      <c r="C3837" s="14" t="str">
        <f t="shared" ca="1" si="769"/>
        <v>0a3f507e-1a37-32b8-e044-0003ba298018</v>
      </c>
      <c r="D3837" s="14">
        <f t="shared" ca="1" si="770"/>
        <v>997610</v>
      </c>
      <c r="E3837" s="1">
        <f t="shared" ca="1" si="771"/>
        <v>120</v>
      </c>
      <c r="F3837" s="1">
        <f t="shared" ca="1" si="772"/>
        <v>167</v>
      </c>
      <c r="G3837" s="1">
        <f t="shared" ca="1" si="773"/>
        <v>1963</v>
      </c>
      <c r="H3837" s="1" t="str">
        <f ca="1">IFERROR(INDEX(Varmeinstallation!B:B,MATCH(INDIRECT($A$1&amp;"L"&amp;A3837)*1,Varmeinstallation!A:A,0)),"Ingen varmeinstallationer")</f>
        <v>Centralvarme fra eget anlæg, et-kammer fyr</v>
      </c>
      <c r="I3837" s="1" t="str">
        <f ca="1">IFERROR(INDEX(Opvarmningsmiddel!B:B,MATCH(INDIRECT($A$1&amp;"M"&amp;A3837)*1,Opvarmningsmiddel!A:A,0)),"")</f>
        <v>Naturgas</v>
      </c>
      <c r="J3837" s="1">
        <f t="shared" ca="1" si="774"/>
        <v>2</v>
      </c>
      <c r="K3837" s="1" t="str">
        <f ca="1">IFERROR(INDEX(Relationstabel!$C$3:$K$10,MATCH(VALUE(INDIRECT($A$1&amp;"L"&amp;A3837)),Relationstabel!$A$3:$A$10,0),MATCH(IFERROR(VALUE(INDIRECT($A$1&amp;"M"&amp;A3837)),0),Relationstabel!$C$1:$K$1,0)),"Ingen varmeinstallationer")</f>
        <v>Naturgas</v>
      </c>
      <c r="L3837" s="1" t="str">
        <f ca="1">INDEX(Anvendelseskode!B:B,MATCH($E3837,Anvendelseskode!$A:$A,0))</f>
        <v>Fritliggende enfamilieshus (parcelhus)</v>
      </c>
      <c r="M3837" s="1" t="str">
        <f ca="1">INDEX(Anvendelseskode!C:C,MATCH($E3837,Anvendelseskode!$A:$A,0))</f>
        <v>Parcelhuse</v>
      </c>
      <c r="N3837" s="1" t="str">
        <f ca="1">INDEX(Anvendelseskode!D:D,MATCH($E3837,Anvendelseskode!$A:$A,0))</f>
        <v>Private husholdninger</v>
      </c>
      <c r="O3837" s="1" t="str">
        <f ca="1">IFERROR(INDEX(SBi!$2:$2,MATCH(G3837,SBi!$1:$1,1)),SBi!$K$2)</f>
        <v>1961-1972</v>
      </c>
      <c r="P3837" s="1">
        <f ca="1">IFERROR(INDEX(SBi!$C$3:$K$28,MATCH(E3837,SBi!$B$3:$B$28,0),MATCH(O3837,SBi!$C$2:$K$2,0)),0)</f>
        <v>134.30000000000001</v>
      </c>
      <c r="Q3837" s="19">
        <f t="shared" ca="1" si="775"/>
        <v>22.428100000000001</v>
      </c>
      <c r="R3837" s="19" t="str">
        <f ca="1">IFERROR(INDEX(VpD!$2:$2,MATCH(G3837,VpD!$1:$1,1)),VpD!$I$2)</f>
        <v>1961-1972</v>
      </c>
      <c r="S3837" s="1">
        <f ca="1">IFERROR(INDEX(VpD!$C$3:$I$27,MATCH(E3837,VpD!$B$3:$B$27,0),MATCH(R3837,VpD!$C$2:$I$2,0)),0)</f>
        <v>143</v>
      </c>
      <c r="T3837" s="19">
        <f t="shared" ca="1" si="776"/>
        <v>23.881</v>
      </c>
      <c r="U3837" s="14" t="str">
        <f t="shared" ca="1" si="777"/>
        <v xml:space="preserve">713789.38 </v>
      </c>
      <c r="V3837" s="14" t="str">
        <f t="shared" ca="1" si="778"/>
        <v>6169016.46</v>
      </c>
      <c r="W3837" s="14" t="str">
        <f t="shared" ca="1" si="779"/>
        <v>POINT(713789.38 6169016.46)</v>
      </c>
      <c r="X3837" s="14" t="str">
        <f>IFERROR(INDEX(BygningOmraade!B:B,MATCH(A3837,BygningOmraade!A:A,0)),"")</f>
        <v/>
      </c>
    </row>
    <row r="3838" spans="1:24" s="14" customFormat="1" x14ac:dyDescent="0.25">
      <c r="A3838" s="14">
        <f t="shared" si="767"/>
        <v>3838</v>
      </c>
      <c r="B3838" s="14" t="str">
        <f t="shared" ca="1" si="768"/>
        <v>e2e6936b-1285-4f9a-b5aa-97db7d30c0ba</v>
      </c>
      <c r="C3838" s="14" t="str">
        <f t="shared" ca="1" si="769"/>
        <v>0a3f507e-21b2-32b8-e044-0003ba298018</v>
      </c>
      <c r="D3838" s="14">
        <f t="shared" ca="1" si="770"/>
        <v>997287</v>
      </c>
      <c r="E3838" s="1">
        <f t="shared" ca="1" si="771"/>
        <v>130</v>
      </c>
      <c r="F3838" s="1">
        <f t="shared" ca="1" si="772"/>
        <v>109</v>
      </c>
      <c r="G3838" s="1">
        <f t="shared" ca="1" si="773"/>
        <v>1979</v>
      </c>
      <c r="H3838" s="1" t="str">
        <f ca="1">IFERROR(INDEX(Varmeinstallation!B:B,MATCH(INDIRECT($A$1&amp;"L"&amp;A3838)*1,Varmeinstallation!A:A,0)),"Ingen varmeinstallationer")</f>
        <v>Fjernvarme/blokvarme (radiatorsystemer eller varmluftanlæg)</v>
      </c>
      <c r="I3838" s="1" t="str">
        <f ca="1">IFERROR(INDEX(Opvarmningsmiddel!B:B,MATCH(INDIRECT($A$1&amp;"M"&amp;A3838)*1,Opvarmningsmiddel!A:A,0)),"")</f>
        <v/>
      </c>
      <c r="J3838" s="1">
        <f t="shared" ca="1" si="774"/>
        <v>0</v>
      </c>
      <c r="K3838" s="1" t="str">
        <f ca="1">IFERROR(INDEX(Relationstabel!$C$3:$K$10,MATCH(VALUE(INDIRECT($A$1&amp;"L"&amp;A3838)),Relationstabel!$A$3:$A$10,0),MATCH(IFERROR(VALUE(INDIRECT($A$1&amp;"M"&amp;A3838)),0),Relationstabel!$C$1:$K$1,0)),"Ingen varmeinstallationer")</f>
        <v>Fjernvarme/ Blokvarme</v>
      </c>
      <c r="L3838" s="1" t="str">
        <f ca="1">INDEX(Anvendelseskode!B:B,MATCH($E3838,Anvendelseskode!$A:$A,0))</f>
        <v>Række-, kæde-, dobbelthus (lodret adskillelse mellem enhederne)</v>
      </c>
      <c r="M3838" s="1" t="str">
        <f ca="1">INDEX(Anvendelseskode!C:C,MATCH($E3838,Anvendelseskode!$A:$A,0))</f>
        <v>Række-, kæde og dobbelthuse</v>
      </c>
      <c r="N3838" s="1" t="str">
        <f ca="1">INDEX(Anvendelseskode!D:D,MATCH($E3838,Anvendelseskode!$A:$A,0))</f>
        <v>Private husholdninger</v>
      </c>
      <c r="O3838" s="1" t="str">
        <f ca="1">IFERROR(INDEX(SBi!$2:$2,MATCH(G3838,SBi!$1:$1,1)),SBi!$K$2)</f>
        <v>1979-1998</v>
      </c>
      <c r="P3838" s="1">
        <f ca="1">IFERROR(INDEX(SBi!$C$3:$K$28,MATCH(E3838,SBi!$B$3:$B$28,0),MATCH(O3838,SBi!$C$2:$K$2,0)),0)</f>
        <v>96.8</v>
      </c>
      <c r="Q3838" s="19">
        <f t="shared" ca="1" si="775"/>
        <v>10.5512</v>
      </c>
      <c r="R3838" s="19" t="str">
        <f ca="1">IFERROR(INDEX(VpD!$2:$2,MATCH(G3838,VpD!$1:$1,1)),VpD!$I$2)</f>
        <v>1979-1998</v>
      </c>
      <c r="S3838" s="1">
        <f ca="1">IFERROR(INDEX(VpD!$C$3:$I$27,MATCH(E3838,VpD!$B$3:$B$27,0),MATCH(R3838,VpD!$C$2:$I$2,0)),0)</f>
        <v>74</v>
      </c>
      <c r="T3838" s="19">
        <f t="shared" ca="1" si="776"/>
        <v>8.0660000000000007</v>
      </c>
      <c r="U3838" s="14" t="str">
        <f t="shared" ca="1" si="777"/>
        <v xml:space="preserve">713684.33 </v>
      </c>
      <c r="V3838" s="14" t="str">
        <f t="shared" ca="1" si="778"/>
        <v>6169727.1</v>
      </c>
      <c r="W3838" s="14" t="str">
        <f t="shared" ca="1" si="779"/>
        <v>POINT(713684.33 6169727.1)</v>
      </c>
      <c r="X3838" s="14" t="str">
        <f>IFERROR(INDEX(BygningOmraade!B:B,MATCH(A3838,BygningOmraade!A:A,0)),"")</f>
        <v/>
      </c>
    </row>
    <row r="3839" spans="1:24" s="14" customFormat="1" x14ac:dyDescent="0.25">
      <c r="A3839" s="14">
        <f t="shared" si="767"/>
        <v>3839</v>
      </c>
      <c r="B3839" s="14" t="str">
        <f t="shared" ca="1" si="768"/>
        <v>e2e83e48-929a-4600-b988-6383fbd38324</v>
      </c>
      <c r="C3839" s="14" t="str">
        <f t="shared" ca="1" si="769"/>
        <v>0a3f507e-21c5-32b8-e044-0003ba298018</v>
      </c>
      <c r="D3839" s="14">
        <f t="shared" ca="1" si="770"/>
        <v>996942</v>
      </c>
      <c r="E3839" s="1">
        <f t="shared" ca="1" si="771"/>
        <v>130</v>
      </c>
      <c r="F3839" s="1">
        <f t="shared" ca="1" si="772"/>
        <v>109</v>
      </c>
      <c r="G3839" s="1">
        <f t="shared" ca="1" si="773"/>
        <v>1979</v>
      </c>
      <c r="H3839" s="1" t="str">
        <f ca="1">IFERROR(INDEX(Varmeinstallation!B:B,MATCH(INDIRECT($A$1&amp;"L"&amp;A3839)*1,Varmeinstallation!A:A,0)),"Ingen varmeinstallationer")</f>
        <v>Fjernvarme/blokvarme (radiatorsystemer eller varmluftanlæg)</v>
      </c>
      <c r="I3839" s="1" t="str">
        <f ca="1">IFERROR(INDEX(Opvarmningsmiddel!B:B,MATCH(INDIRECT($A$1&amp;"M"&amp;A3839)*1,Opvarmningsmiddel!A:A,0)),"")</f>
        <v/>
      </c>
      <c r="J3839" s="1">
        <f t="shared" ca="1" si="774"/>
        <v>0</v>
      </c>
      <c r="K3839" s="1" t="str">
        <f ca="1">IFERROR(INDEX(Relationstabel!$C$3:$K$10,MATCH(VALUE(INDIRECT($A$1&amp;"L"&amp;A3839)),Relationstabel!$A$3:$A$10,0),MATCH(IFERROR(VALUE(INDIRECT($A$1&amp;"M"&amp;A3839)),0),Relationstabel!$C$1:$K$1,0)),"Ingen varmeinstallationer")</f>
        <v>Fjernvarme/ Blokvarme</v>
      </c>
      <c r="L3839" s="1" t="str">
        <f ca="1">INDEX(Anvendelseskode!B:B,MATCH($E3839,Anvendelseskode!$A:$A,0))</f>
        <v>Række-, kæde-, dobbelthus (lodret adskillelse mellem enhederne)</v>
      </c>
      <c r="M3839" s="1" t="str">
        <f ca="1">INDEX(Anvendelseskode!C:C,MATCH($E3839,Anvendelseskode!$A:$A,0))</f>
        <v>Række-, kæde og dobbelthuse</v>
      </c>
      <c r="N3839" s="1" t="str">
        <f ca="1">INDEX(Anvendelseskode!D:D,MATCH($E3839,Anvendelseskode!$A:$A,0))</f>
        <v>Private husholdninger</v>
      </c>
      <c r="O3839" s="1" t="str">
        <f ca="1">IFERROR(INDEX(SBi!$2:$2,MATCH(G3839,SBi!$1:$1,1)),SBi!$K$2)</f>
        <v>1979-1998</v>
      </c>
      <c r="P3839" s="1">
        <f ca="1">IFERROR(INDEX(SBi!$C$3:$K$28,MATCH(E3839,SBi!$B$3:$B$28,0),MATCH(O3839,SBi!$C$2:$K$2,0)),0)</f>
        <v>96.8</v>
      </c>
      <c r="Q3839" s="19">
        <f t="shared" ca="1" si="775"/>
        <v>10.5512</v>
      </c>
      <c r="R3839" s="19" t="str">
        <f ca="1">IFERROR(INDEX(VpD!$2:$2,MATCH(G3839,VpD!$1:$1,1)),VpD!$I$2)</f>
        <v>1979-1998</v>
      </c>
      <c r="S3839" s="1">
        <f ca="1">IFERROR(INDEX(VpD!$C$3:$I$27,MATCH(E3839,VpD!$B$3:$B$27,0),MATCH(R3839,VpD!$C$2:$I$2,0)),0)</f>
        <v>74</v>
      </c>
      <c r="T3839" s="19">
        <f t="shared" ca="1" si="776"/>
        <v>8.0660000000000007</v>
      </c>
      <c r="U3839" s="14" t="str">
        <f t="shared" ca="1" si="777"/>
        <v xml:space="preserve">713617.57 </v>
      </c>
      <c r="V3839" s="14" t="str">
        <f t="shared" ca="1" si="778"/>
        <v>6169731.01</v>
      </c>
      <c r="W3839" s="14" t="str">
        <f t="shared" ca="1" si="779"/>
        <v>POINT(713617.57 6169731.01)</v>
      </c>
      <c r="X3839" s="14" t="str">
        <f>IFERROR(INDEX(BygningOmraade!B:B,MATCH(A3839,BygningOmraade!A:A,0)),"")</f>
        <v/>
      </c>
    </row>
    <row r="3840" spans="1:24" s="14" customFormat="1" x14ac:dyDescent="0.25">
      <c r="A3840" s="14">
        <f t="shared" si="767"/>
        <v>3840</v>
      </c>
      <c r="B3840" s="14" t="str">
        <f t="shared" ca="1" si="768"/>
        <v>e2f6e0a4-ba4c-43c0-840b-73398974be6a</v>
      </c>
      <c r="C3840" s="14" t="str">
        <f t="shared" ca="1" si="769"/>
        <v>0a3f507e-2036-32b8-e044-0003ba298018</v>
      </c>
      <c r="D3840" s="14">
        <f t="shared" ca="1" si="770"/>
        <v>993768</v>
      </c>
      <c r="E3840" s="1">
        <f t="shared" ca="1" si="771"/>
        <v>120</v>
      </c>
      <c r="F3840" s="1">
        <f t="shared" ca="1" si="772"/>
        <v>109</v>
      </c>
      <c r="G3840" s="1">
        <f t="shared" ca="1" si="773"/>
        <v>1973</v>
      </c>
      <c r="H3840" s="1" t="str">
        <f ca="1">IFERROR(INDEX(Varmeinstallation!B:B,MATCH(INDIRECT($A$1&amp;"L"&amp;A3840)*1,Varmeinstallation!A:A,0)),"Ingen varmeinstallationer")</f>
        <v>Centralvarme fra eget anlæg, et-kammer fyr</v>
      </c>
      <c r="I3840" s="1" t="str">
        <f ca="1">IFERROR(INDEX(Opvarmningsmiddel!B:B,MATCH(INDIRECT($A$1&amp;"M"&amp;A3840)*1,Opvarmningsmiddel!A:A,0)),"")</f>
        <v>Naturgas</v>
      </c>
      <c r="J3840" s="1">
        <f t="shared" ca="1" si="774"/>
        <v>0</v>
      </c>
      <c r="K3840" s="1" t="str">
        <f ca="1">IFERROR(INDEX(Relationstabel!$C$3:$K$10,MATCH(VALUE(INDIRECT($A$1&amp;"L"&amp;A3840)),Relationstabel!$A$3:$A$10,0),MATCH(IFERROR(VALUE(INDIRECT($A$1&amp;"M"&amp;A3840)),0),Relationstabel!$C$1:$K$1,0)),"Ingen varmeinstallationer")</f>
        <v>Naturgas</v>
      </c>
      <c r="L3840" s="1" t="str">
        <f ca="1">INDEX(Anvendelseskode!B:B,MATCH($E3840,Anvendelseskode!$A:$A,0))</f>
        <v>Fritliggende enfamilieshus (parcelhus)</v>
      </c>
      <c r="M3840" s="1" t="str">
        <f ca="1">INDEX(Anvendelseskode!C:C,MATCH($E3840,Anvendelseskode!$A:$A,0))</f>
        <v>Parcelhuse</v>
      </c>
      <c r="N3840" s="1" t="str">
        <f ca="1">INDEX(Anvendelseskode!D:D,MATCH($E3840,Anvendelseskode!$A:$A,0))</f>
        <v>Private husholdninger</v>
      </c>
      <c r="O3840" s="1" t="str">
        <f ca="1">IFERROR(INDEX(SBi!$2:$2,MATCH(G3840,SBi!$1:$1,1)),SBi!$K$2)</f>
        <v>1973-1978</v>
      </c>
      <c r="P3840" s="1">
        <f ca="1">IFERROR(INDEX(SBi!$C$3:$K$28,MATCH(E3840,SBi!$B$3:$B$28,0),MATCH(O3840,SBi!$C$2:$K$2,0)),0)</f>
        <v>119.8</v>
      </c>
      <c r="Q3840" s="19">
        <f t="shared" ca="1" si="775"/>
        <v>13.058199999999999</v>
      </c>
      <c r="R3840" s="19" t="str">
        <f ca="1">IFERROR(INDEX(VpD!$2:$2,MATCH(G3840,VpD!$1:$1,1)),VpD!$I$2)</f>
        <v>1973-1978</v>
      </c>
      <c r="S3840" s="1">
        <f ca="1">IFERROR(INDEX(VpD!$C$3:$I$27,MATCH(E3840,VpD!$B$3:$B$27,0),MATCH(R3840,VpD!$C$2:$I$2,0)),0)</f>
        <v>117</v>
      </c>
      <c r="T3840" s="19">
        <f t="shared" ca="1" si="776"/>
        <v>12.753</v>
      </c>
      <c r="U3840" s="14" t="str">
        <f t="shared" ca="1" si="777"/>
        <v xml:space="preserve">710801.66 </v>
      </c>
      <c r="V3840" s="14" t="str">
        <f t="shared" ca="1" si="778"/>
        <v>6171932.16</v>
      </c>
      <c r="W3840" s="14" t="str">
        <f t="shared" ca="1" si="779"/>
        <v>POINT(710801.66 6171932.16)</v>
      </c>
      <c r="X3840" s="14" t="str">
        <f>IFERROR(INDEX(BygningOmraade!B:B,MATCH(A3840,BygningOmraade!A:A,0)),"")</f>
        <v/>
      </c>
    </row>
    <row r="3841" spans="1:24" s="14" customFormat="1" x14ac:dyDescent="0.25">
      <c r="A3841" s="14">
        <f t="shared" si="767"/>
        <v>3841</v>
      </c>
      <c r="B3841" s="14" t="str">
        <f t="shared" ca="1" si="768"/>
        <v>e2f70547-8f40-493c-be6d-316da914f92a</v>
      </c>
      <c r="C3841" s="14" t="str">
        <f t="shared" ca="1" si="769"/>
        <v>0a3f507e-235a-32b8-e044-0003ba298018</v>
      </c>
      <c r="D3841" s="14">
        <f t="shared" ca="1" si="770"/>
        <v>995628</v>
      </c>
      <c r="E3841" s="1">
        <f t="shared" ca="1" si="771"/>
        <v>220</v>
      </c>
      <c r="F3841" s="1">
        <f t="shared" ca="1" si="772"/>
        <v>831</v>
      </c>
      <c r="G3841" s="1">
        <f t="shared" ca="1" si="773"/>
        <v>1992</v>
      </c>
      <c r="H3841" s="1" t="str">
        <f ca="1">IFERROR(INDEX(Varmeinstallation!B:B,MATCH(INDIRECT($A$1&amp;"L"&amp;A3841)*1,Varmeinstallation!A:A,0)),"Ingen varmeinstallationer")</f>
        <v>Centralvarme fra eget anlæg, et-kammer fyr</v>
      </c>
      <c r="I3841" s="1" t="str">
        <f ca="1">IFERROR(INDEX(Opvarmningsmiddel!B:B,MATCH(INDIRECT($A$1&amp;"M"&amp;A3841)*1,Opvarmningsmiddel!A:A,0)),"")</f>
        <v>Naturgas</v>
      </c>
      <c r="J3841" s="1">
        <f t="shared" ca="1" si="774"/>
        <v>0</v>
      </c>
      <c r="K3841" s="1" t="str">
        <f ca="1">IFERROR(INDEX(Relationstabel!$C$3:$K$10,MATCH(VALUE(INDIRECT($A$1&amp;"L"&amp;A3841)),Relationstabel!$A$3:$A$10,0),MATCH(IFERROR(VALUE(INDIRECT($A$1&amp;"M"&amp;A3841)),0),Relationstabel!$C$1:$K$1,0)),"Ingen varmeinstallationer")</f>
        <v>Naturgas</v>
      </c>
      <c r="L3841" s="1" t="str">
        <f ca="1">INDEX(Anvendelseskode!B:B,MATCH($E3841,Anvendelseskode!$A:$A,0))</f>
        <v>Bygning til erhvervsmæssig produktion vedrørende industri, håndværk m.v. (fabrik, værksted o.lign.)</v>
      </c>
      <c r="M3841" s="1" t="str">
        <f ca="1">INDEX(Anvendelseskode!C:C,MATCH($E3841,Anvendelseskode!$A:$A,0))</f>
        <v>Fabrikker, værksteder o.l.</v>
      </c>
      <c r="N3841" s="1" t="str">
        <f ca="1">INDEX(Anvendelseskode!D:D,MATCH($E3841,Anvendelseskode!$A:$A,0))</f>
        <v>Industri</v>
      </c>
      <c r="O3841" s="1" t="str">
        <f ca="1">IFERROR(INDEX(SBi!$2:$2,MATCH(G3841,SBi!$1:$1,1)),SBi!$K$2)</f>
        <v>1979-1998</v>
      </c>
      <c r="P3841" s="1">
        <f ca="1">IFERROR(INDEX(SBi!$C$3:$K$28,MATCH(E3841,SBi!$B$3:$B$28,0),MATCH(O3841,SBi!$C$2:$K$2,0)),0)</f>
        <v>66</v>
      </c>
      <c r="Q3841" s="19">
        <f t="shared" ca="1" si="775"/>
        <v>54.845999999999997</v>
      </c>
      <c r="R3841" s="19" t="str">
        <f ca="1">IFERROR(INDEX(VpD!$2:$2,MATCH(G3841,VpD!$1:$1,1)),VpD!$I$2)</f>
        <v>1979-1998</v>
      </c>
      <c r="S3841" s="1">
        <f ca="1">IFERROR(INDEX(VpD!$C$3:$I$27,MATCH(E3841,VpD!$B$3:$B$27,0),MATCH(R3841,VpD!$C$2:$I$2,0)),0)</f>
        <v>66</v>
      </c>
      <c r="T3841" s="19">
        <f t="shared" ca="1" si="776"/>
        <v>54.845999999999997</v>
      </c>
      <c r="U3841" s="14" t="str">
        <f t="shared" ca="1" si="777"/>
        <v xml:space="preserve">712382.68 </v>
      </c>
      <c r="V3841" s="14" t="str">
        <f t="shared" ca="1" si="778"/>
        <v>6169451.44</v>
      </c>
      <c r="W3841" s="14" t="str">
        <f t="shared" ca="1" si="779"/>
        <v>POINT(712382.68 6169451.44)</v>
      </c>
      <c r="X3841" s="14" t="str">
        <f>IFERROR(INDEX(BygningOmraade!B:B,MATCH(A3841,BygningOmraade!A:A,0)),"")</f>
        <v/>
      </c>
    </row>
    <row r="3842" spans="1:24" s="14" customFormat="1" x14ac:dyDescent="0.25">
      <c r="A3842" s="14">
        <f t="shared" si="767"/>
        <v>3842</v>
      </c>
      <c r="B3842" s="14" t="str">
        <f t="shared" ca="1" si="768"/>
        <v>e2fbe39b-091c-4b0c-b83c-58d39a6e41a8</v>
      </c>
      <c r="C3842" s="14" t="str">
        <f t="shared" ca="1" si="769"/>
        <v>0a3f507e-17b1-32b8-e044-0003ba298018</v>
      </c>
      <c r="D3842" s="14">
        <f t="shared" ca="1" si="770"/>
        <v>996398</v>
      </c>
      <c r="E3842" s="1">
        <f t="shared" ca="1" si="771"/>
        <v>120</v>
      </c>
      <c r="F3842" s="1">
        <f t="shared" ca="1" si="772"/>
        <v>136</v>
      </c>
      <c r="G3842" s="1">
        <f t="shared" ca="1" si="773"/>
        <v>1972</v>
      </c>
      <c r="H3842" s="1" t="str">
        <f ca="1">IFERROR(INDEX(Varmeinstallation!B:B,MATCH(INDIRECT($A$1&amp;"L"&amp;A3842)*1,Varmeinstallation!A:A,0)),"Ingen varmeinstallationer")</f>
        <v>Centralvarme fra eget anlæg, et-kammer fyr</v>
      </c>
      <c r="I3842" s="1" t="str">
        <f ca="1">IFERROR(INDEX(Opvarmningsmiddel!B:B,MATCH(INDIRECT($A$1&amp;"M"&amp;A3842)*1,Opvarmningsmiddel!A:A,0)),"")</f>
        <v>Naturgas</v>
      </c>
      <c r="J3842" s="1">
        <f t="shared" ca="1" si="774"/>
        <v>2</v>
      </c>
      <c r="K3842" s="1" t="str">
        <f ca="1">IFERROR(INDEX(Relationstabel!$C$3:$K$10,MATCH(VALUE(INDIRECT($A$1&amp;"L"&amp;A3842)),Relationstabel!$A$3:$A$10,0),MATCH(IFERROR(VALUE(INDIRECT($A$1&amp;"M"&amp;A3842)),0),Relationstabel!$C$1:$K$1,0)),"Ingen varmeinstallationer")</f>
        <v>Naturgas</v>
      </c>
      <c r="L3842" s="1" t="str">
        <f ca="1">INDEX(Anvendelseskode!B:B,MATCH($E3842,Anvendelseskode!$A:$A,0))</f>
        <v>Fritliggende enfamilieshus (parcelhus)</v>
      </c>
      <c r="M3842" s="1" t="str">
        <f ca="1">INDEX(Anvendelseskode!C:C,MATCH($E3842,Anvendelseskode!$A:$A,0))</f>
        <v>Parcelhuse</v>
      </c>
      <c r="N3842" s="1" t="str">
        <f ca="1">INDEX(Anvendelseskode!D:D,MATCH($E3842,Anvendelseskode!$A:$A,0))</f>
        <v>Private husholdninger</v>
      </c>
      <c r="O3842" s="1" t="str">
        <f ca="1">IFERROR(INDEX(SBi!$2:$2,MATCH(G3842,SBi!$1:$1,1)),SBi!$K$2)</f>
        <v>1961-1972</v>
      </c>
      <c r="P3842" s="1">
        <f ca="1">IFERROR(INDEX(SBi!$C$3:$K$28,MATCH(E3842,SBi!$B$3:$B$28,0),MATCH(O3842,SBi!$C$2:$K$2,0)),0)</f>
        <v>134.30000000000001</v>
      </c>
      <c r="Q3842" s="19">
        <f t="shared" ca="1" si="775"/>
        <v>18.264800000000005</v>
      </c>
      <c r="R3842" s="19" t="str">
        <f ca="1">IFERROR(INDEX(VpD!$2:$2,MATCH(G3842,VpD!$1:$1,1)),VpD!$I$2)</f>
        <v>1961-1972</v>
      </c>
      <c r="S3842" s="1">
        <f ca="1">IFERROR(INDEX(VpD!$C$3:$I$27,MATCH(E3842,VpD!$B$3:$B$27,0),MATCH(R3842,VpD!$C$2:$I$2,0)),0)</f>
        <v>143</v>
      </c>
      <c r="T3842" s="19">
        <f t="shared" ca="1" si="776"/>
        <v>19.448</v>
      </c>
      <c r="U3842" s="14" t="str">
        <f t="shared" ca="1" si="777"/>
        <v xml:space="preserve">713403.87 </v>
      </c>
      <c r="V3842" s="14" t="str">
        <f t="shared" ca="1" si="778"/>
        <v>6168847.34</v>
      </c>
      <c r="W3842" s="14" t="str">
        <f t="shared" ca="1" si="779"/>
        <v>POINT(713403.87 6168847.34)</v>
      </c>
      <c r="X3842" s="14" t="str">
        <f>IFERROR(INDEX(BygningOmraade!B:B,MATCH(A3842,BygningOmraade!A:A,0)),"")</f>
        <v/>
      </c>
    </row>
    <row r="3843" spans="1:24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e2fdc239-cc0b-401b-b930-7fd00d55e6e2</v>
      </c>
      <c r="C3843" s="14" t="str">
        <f t="shared" ref="C3843:C3906" ca="1" si="782">INDIRECT($A$1&amp;"C"&amp;A3843)</f>
        <v>4591b5f9-a6f4-0dd9-e044-0003ba298018</v>
      </c>
      <c r="D3843" s="14">
        <f t="shared" ref="D3843:D3906" ca="1" si="783">INDIRECT($A$1&amp;"D"&amp;A3843)</f>
        <v>2691208</v>
      </c>
      <c r="E3843" s="1">
        <f t="shared" ref="E3843:E3906" ca="1" si="784">ROUNDDOWN(INDIRECT($A$1&amp;"E"&amp;A3843),-1)</f>
        <v>130</v>
      </c>
      <c r="F3843" s="1">
        <f t="shared" ref="F3843:F3906" ca="1" si="785">INDIRECT($A$1&amp;"G"&amp;A3843)+INDIRECT($A$1&amp;"H"&amp;A3843)+INDIRECT($A$1&amp;"I"&amp;A3843)*0.5</f>
        <v>121</v>
      </c>
      <c r="G3843" s="1">
        <f t="shared" ref="G3843:G3906" ca="1" si="786">MAX(INDIRECT($A$1&amp;"J"&amp;A3843),INDIRECT($A$1&amp;"K"&amp;A3843))</f>
        <v>2008</v>
      </c>
      <c r="H3843" s="1" t="str">
        <f ca="1">IFERROR(INDEX(Varmeinstallation!B:B,MATCH(INDIRECT($A$1&amp;"L"&amp;A3843)*1,Varmeinstallation!A:A,0)),"Ingen varmeinstallationer")</f>
        <v>Centralvarme fra eget anlæg, et-kammer fyr</v>
      </c>
      <c r="I3843" s="1" t="str">
        <f ca="1">IFERROR(INDEX(Opvarmningsmiddel!B:B,MATCH(INDIRECT($A$1&amp;"M"&amp;A3843)*1,Opvarmningsmiddel!A:A,0)),"")</f>
        <v>Naturgas</v>
      </c>
      <c r="J3843" s="1">
        <f t="shared" ref="J3843:J3906" ca="1" si="787">VALUE(INDIRECT($A$1&amp;"N"&amp;A3843))</f>
        <v>90</v>
      </c>
      <c r="K3843" s="1" t="str">
        <f ca="1">IFERROR(INDEX(Relationstabel!$C$3:$K$10,MATCH(VALUE(INDIRECT($A$1&amp;"L"&amp;A3843)),Relationstabel!$A$3:$A$10,0),MATCH(IFERROR(VALUE(INDIRECT($A$1&amp;"M"&amp;A3843)),0),Relationstabel!$C$1:$K$1,0)),"Ingen varmeinstallationer")</f>
        <v>Naturgas</v>
      </c>
      <c r="L3843" s="1" t="str">
        <f ca="1">INDEX(Anvendelseskode!B:B,MATCH($E3843,Anvendelseskode!$A:$A,0))</f>
        <v>Række-, kæde-, dobbelthus (lodret adskillelse mellem enhederne)</v>
      </c>
      <c r="M3843" s="1" t="str">
        <f ca="1">INDEX(Anvendelseskode!C:C,MATCH($E3843,Anvendelseskode!$A:$A,0))</f>
        <v>Række-, kæde og dobbelthuse</v>
      </c>
      <c r="N3843" s="1" t="str">
        <f ca="1">INDEX(Anvendelseskode!D:D,MATCH($E3843,Anvendelseskode!$A:$A,0))</f>
        <v>Private husholdninger</v>
      </c>
      <c r="O3843" s="1" t="str">
        <f ca="1">IFERROR(INDEX(SBi!$2:$2,MATCH(G3843,SBi!$1:$1,1)),SBi!$K$2)</f>
        <v>Efter 2006</v>
      </c>
      <c r="P3843" s="1">
        <f ca="1">IFERROR(INDEX(SBi!$C$3:$K$28,MATCH(E3843,SBi!$B$3:$B$28,0),MATCH(O3843,SBi!$C$2:$K$2,0)),0)</f>
        <v>66.400000000000006</v>
      </c>
      <c r="Q3843" s="19">
        <f t="shared" ref="Q3843:Q3906" ca="1" si="788">P3843*F3843/1000</f>
        <v>8.0343999999999998</v>
      </c>
      <c r="R3843" s="19" t="str">
        <f ca="1">IFERROR(INDEX(VpD!$2:$2,MATCH(G3843,VpD!$1:$1,1)),VpD!$I$2)</f>
        <v>&gt;1998</v>
      </c>
      <c r="S3843" s="1">
        <f ca="1">IFERROR(INDEX(VpD!$C$3:$I$27,MATCH(E3843,VpD!$B$3:$B$27,0),MATCH(R3843,VpD!$C$2:$I$2,0)),0)</f>
        <v>65</v>
      </c>
      <c r="T3843" s="19">
        <f t="shared" ref="T3843:T3906" ca="1" si="789">S3843*F3843/1000</f>
        <v>7.8650000000000002</v>
      </c>
      <c r="U3843" s="14" t="str">
        <f t="shared" ref="U3843:U3906" ca="1" si="790">IFERROR(SUBSTITUTE(LEFT(W3843,FIND(" ",W3843)),"POINT(",""),"")</f>
        <v xml:space="preserve">712567.06 </v>
      </c>
      <c r="V3843" s="14" t="str">
        <f t="shared" ref="V3843:V3906" ca="1" si="791">IFERROR(SUBSTITUTE(RIGHT(W3843,LEN(W3843)-FIND(" ",W3843)),")",""),"")</f>
        <v>6168750.37</v>
      </c>
      <c r="W3843" s="14" t="str">
        <f t="shared" ref="W3843:W3906" ca="1" si="792">INDIRECT($A$1&amp;"o"&amp;A3843)</f>
        <v>POINT(712567.06 6168750.37)</v>
      </c>
      <c r="X3843" s="14" t="str">
        <f>IFERROR(INDEX(BygningOmraade!B:B,MATCH(A3843,BygningOmraade!A:A,0)),"")</f>
        <v/>
      </c>
    </row>
    <row r="3844" spans="1:24" s="14" customFormat="1" x14ac:dyDescent="0.25">
      <c r="A3844" s="14">
        <f t="shared" si="780"/>
        <v>3844</v>
      </c>
      <c r="B3844" s="14" t="str">
        <f t="shared" ca="1" si="781"/>
        <v>e30a255e-237b-452c-b471-6206307217ab</v>
      </c>
      <c r="C3844" s="14" t="str">
        <f t="shared" ca="1" si="782"/>
        <v>0a3f507e-1722-32b8-e044-0003ba298018</v>
      </c>
      <c r="D3844" s="14">
        <f t="shared" ca="1" si="783"/>
        <v>996306</v>
      </c>
      <c r="E3844" s="1">
        <f t="shared" ca="1" si="784"/>
        <v>120</v>
      </c>
      <c r="F3844" s="1">
        <f t="shared" ca="1" si="785"/>
        <v>80</v>
      </c>
      <c r="G3844" s="1">
        <f t="shared" ca="1" si="786"/>
        <v>1958</v>
      </c>
      <c r="H3844" s="1" t="str">
        <f ca="1">IFERROR(INDEX(Varmeinstallation!B:B,MATCH(INDIRECT($A$1&amp;"L"&amp;A3844)*1,Varmeinstallation!A:A,0)),"Ingen varmeinstallationer")</f>
        <v>Centralvarme fra eget anlæg, et-kammer fyr</v>
      </c>
      <c r="I3844" s="1" t="str">
        <f ca="1">IFERROR(INDEX(Opvarmningsmiddel!B:B,MATCH(INDIRECT($A$1&amp;"M"&amp;A3844)*1,Opvarmningsmiddel!A:A,0)),"")</f>
        <v>Flydende brændsel (olie, petroleum, flaskegas m.m.)</v>
      </c>
      <c r="J3844" s="1">
        <f t="shared" ca="1" si="787"/>
        <v>0</v>
      </c>
      <c r="K3844" s="1" t="str">
        <f ca="1">IFERROR(INDEX(Relationstabel!$C$3:$K$10,MATCH(VALUE(INDIRECT($A$1&amp;"L"&amp;A3844)),Relationstabel!$A$3:$A$10,0),MATCH(IFERROR(VALUE(INDIRECT($A$1&amp;"M"&amp;A3844)),0),Relationstabel!$C$1:$K$1,0)),"Ingen varmeinstallationer")</f>
        <v>Olie</v>
      </c>
      <c r="L3844" s="1" t="str">
        <f ca="1">INDEX(Anvendelseskode!B:B,MATCH($E3844,Anvendelseskode!$A:$A,0))</f>
        <v>Fritliggende enfamilieshus (parcelhus)</v>
      </c>
      <c r="M3844" s="1" t="str">
        <f ca="1">INDEX(Anvendelseskode!C:C,MATCH($E3844,Anvendelseskode!$A:$A,0))</f>
        <v>Parcelhuse</v>
      </c>
      <c r="N3844" s="1" t="str">
        <f ca="1">INDEX(Anvendelseskode!D:D,MATCH($E3844,Anvendelseskode!$A:$A,0))</f>
        <v>Private husholdninger</v>
      </c>
      <c r="O3844" s="1" t="str">
        <f ca="1">IFERROR(INDEX(SBi!$2:$2,MATCH(G3844,SBi!$1:$1,1)),SBi!$K$2)</f>
        <v>1951-1960</v>
      </c>
      <c r="P3844" s="1">
        <f ca="1">IFERROR(INDEX(SBi!$C$3:$K$28,MATCH(E3844,SBi!$B$3:$B$28,0),MATCH(O3844,SBi!$C$2:$K$2,0)),0)</f>
        <v>154.9</v>
      </c>
      <c r="Q3844" s="19">
        <f t="shared" ca="1" si="788"/>
        <v>12.391999999999999</v>
      </c>
      <c r="R3844" s="19" t="str">
        <f ca="1">IFERROR(INDEX(VpD!$2:$2,MATCH(G3844,VpD!$1:$1,1)),VpD!$I$2)</f>
        <v>1951-1960</v>
      </c>
      <c r="S3844" s="1">
        <f ca="1">IFERROR(INDEX(VpD!$C$3:$I$27,MATCH(E3844,VpD!$B$3:$B$27,0),MATCH(R3844,VpD!$C$2:$I$2,0)),0)</f>
        <v>204</v>
      </c>
      <c r="T3844" s="19">
        <f t="shared" ca="1" si="789"/>
        <v>16.32</v>
      </c>
      <c r="U3844" s="14" t="str">
        <f t="shared" ca="1" si="790"/>
        <v xml:space="preserve">712947.16 </v>
      </c>
      <c r="V3844" s="14" t="str">
        <f t="shared" ca="1" si="791"/>
        <v>6169034.29</v>
      </c>
      <c r="W3844" s="14" t="str">
        <f t="shared" ca="1" si="792"/>
        <v>POINT(712947.16 6169034.29)</v>
      </c>
      <c r="X3844" s="14" t="str">
        <f>IFERROR(INDEX(BygningOmraade!B:B,MATCH(A3844,BygningOmraade!A:A,0)),"")</f>
        <v/>
      </c>
    </row>
    <row r="3845" spans="1:24" s="14" customFormat="1" x14ac:dyDescent="0.25">
      <c r="A3845" s="14">
        <f t="shared" si="780"/>
        <v>3845</v>
      </c>
      <c r="B3845" s="14" t="str">
        <f t="shared" ca="1" si="781"/>
        <v>e321b1e8-4631-4228-97ff-5f22f5d88288</v>
      </c>
      <c r="C3845" s="14" t="str">
        <f t="shared" ca="1" si="782"/>
        <v>0a3f507e-1953-32b8-e044-0003ba298018</v>
      </c>
      <c r="D3845" s="14">
        <f t="shared" ca="1" si="783"/>
        <v>995147</v>
      </c>
      <c r="E3845" s="1">
        <f t="shared" ca="1" si="784"/>
        <v>130</v>
      </c>
      <c r="F3845" s="1">
        <f t="shared" ca="1" si="785"/>
        <v>101</v>
      </c>
      <c r="G3845" s="1">
        <f t="shared" ca="1" si="786"/>
        <v>1978</v>
      </c>
      <c r="H3845" s="1" t="str">
        <f ca="1">IFERROR(INDEX(Varmeinstallation!B:B,MATCH(INDIRECT($A$1&amp;"L"&amp;A3845)*1,Varmeinstallation!A:A,0)),"Ingen varmeinstallationer")</f>
        <v>Fjernvarme/blokvarme (radiatorsystemer eller varmluftanlæg)</v>
      </c>
      <c r="I3845" s="1" t="str">
        <f ca="1">IFERROR(INDEX(Opvarmningsmiddel!B:B,MATCH(INDIRECT($A$1&amp;"M"&amp;A3845)*1,Opvarmningsmiddel!A:A,0)),"")</f>
        <v/>
      </c>
      <c r="J3845" s="1">
        <f t="shared" ca="1" si="787"/>
        <v>0</v>
      </c>
      <c r="K3845" s="1" t="str">
        <f ca="1">IFERROR(INDEX(Relationstabel!$C$3:$K$10,MATCH(VALUE(INDIRECT($A$1&amp;"L"&amp;A3845)),Relationstabel!$A$3:$A$10,0),MATCH(IFERROR(VALUE(INDIRECT($A$1&amp;"M"&amp;A3845)),0),Relationstabel!$C$1:$K$1,0)),"Ingen varmeinstallationer")</f>
        <v>Fjernvarme/ Blokvarme</v>
      </c>
      <c r="L3845" s="1" t="str">
        <f ca="1">INDEX(Anvendelseskode!B:B,MATCH($E3845,Anvendelseskode!$A:$A,0))</f>
        <v>Række-, kæde-, dobbelthus (lodret adskillelse mellem enhederne)</v>
      </c>
      <c r="M3845" s="1" t="str">
        <f ca="1">INDEX(Anvendelseskode!C:C,MATCH($E3845,Anvendelseskode!$A:$A,0))</f>
        <v>Række-, kæde og dobbelthuse</v>
      </c>
      <c r="N3845" s="1" t="str">
        <f ca="1">INDEX(Anvendelseskode!D:D,MATCH($E3845,Anvendelseskode!$A:$A,0))</f>
        <v>Private husholdninger</v>
      </c>
      <c r="O3845" s="1" t="str">
        <f ca="1">IFERROR(INDEX(SBi!$2:$2,MATCH(G3845,SBi!$1:$1,1)),SBi!$K$2)</f>
        <v>1973-1978</v>
      </c>
      <c r="P3845" s="1">
        <f ca="1">IFERROR(INDEX(SBi!$C$3:$K$28,MATCH(E3845,SBi!$B$3:$B$28,0),MATCH(O3845,SBi!$C$2:$K$2,0)),0)</f>
        <v>112.6</v>
      </c>
      <c r="Q3845" s="19">
        <f t="shared" ca="1" si="788"/>
        <v>11.372599999999998</v>
      </c>
      <c r="R3845" s="19" t="str">
        <f ca="1">IFERROR(INDEX(VpD!$2:$2,MATCH(G3845,VpD!$1:$1,1)),VpD!$I$2)</f>
        <v>1973-1978</v>
      </c>
      <c r="S3845" s="1">
        <f ca="1">IFERROR(INDEX(VpD!$C$3:$I$27,MATCH(E3845,VpD!$B$3:$B$27,0),MATCH(R3845,VpD!$C$2:$I$2,0)),0)</f>
        <v>98</v>
      </c>
      <c r="T3845" s="19">
        <f t="shared" ca="1" si="789"/>
        <v>9.8979999999999997</v>
      </c>
      <c r="U3845" s="14" t="str">
        <f t="shared" ca="1" si="790"/>
        <v xml:space="preserve">711836.67 </v>
      </c>
      <c r="V3845" s="14" t="str">
        <f t="shared" ca="1" si="791"/>
        <v>6172580.97</v>
      </c>
      <c r="W3845" s="14" t="str">
        <f t="shared" ca="1" si="792"/>
        <v>POINT(711836.67 6172580.97)</v>
      </c>
      <c r="X3845" s="14" t="str">
        <f>IFERROR(INDEX(BygningOmraade!B:B,MATCH(A3845,BygningOmraade!A:A,0)),"")</f>
        <v/>
      </c>
    </row>
    <row r="3846" spans="1:24" s="14" customFormat="1" x14ac:dyDescent="0.25">
      <c r="A3846" s="14">
        <f t="shared" si="780"/>
        <v>3846</v>
      </c>
      <c r="B3846" s="14" t="str">
        <f t="shared" ca="1" si="781"/>
        <v>e330072a-03be-496f-a6bd-1bf088d20c8b</v>
      </c>
      <c r="C3846" s="14" t="str">
        <f t="shared" ca="1" si="782"/>
        <v>0a3f507e-17b9-32b8-e044-0003ba298018</v>
      </c>
      <c r="D3846" s="14">
        <f t="shared" ca="1" si="783"/>
        <v>996489</v>
      </c>
      <c r="E3846" s="1">
        <f t="shared" ca="1" si="784"/>
        <v>120</v>
      </c>
      <c r="F3846" s="1">
        <f t="shared" ca="1" si="785"/>
        <v>134</v>
      </c>
      <c r="G3846" s="1">
        <f t="shared" ca="1" si="786"/>
        <v>1935</v>
      </c>
      <c r="H3846" s="1" t="str">
        <f ca="1">IFERROR(INDEX(Varmeinstallation!B:B,MATCH(INDIRECT($A$1&amp;"L"&amp;A3846)*1,Varmeinstallation!A:A,0)),"Ingen varmeinstallationer")</f>
        <v>Centralvarme fra eget anlæg, et-kammer fyr</v>
      </c>
      <c r="I3846" s="1" t="str">
        <f ca="1">IFERROR(INDEX(Opvarmningsmiddel!B:B,MATCH(INDIRECT($A$1&amp;"M"&amp;A3846)*1,Opvarmningsmiddel!A:A,0)),"")</f>
        <v>Naturgas</v>
      </c>
      <c r="J3846" s="1">
        <f t="shared" ca="1" si="787"/>
        <v>2</v>
      </c>
      <c r="K3846" s="1" t="str">
        <f ca="1">IFERROR(INDEX(Relationstabel!$C$3:$K$10,MATCH(VALUE(INDIRECT($A$1&amp;"L"&amp;A3846)),Relationstabel!$A$3:$A$10,0),MATCH(IFERROR(VALUE(INDIRECT($A$1&amp;"M"&amp;A3846)),0),Relationstabel!$C$1:$K$1,0)),"Ingen varmeinstallationer")</f>
        <v>Naturgas</v>
      </c>
      <c r="L3846" s="1" t="str">
        <f ca="1">INDEX(Anvendelseskode!B:B,MATCH($E3846,Anvendelseskode!$A:$A,0))</f>
        <v>Fritliggende enfamilieshus (parcelhus)</v>
      </c>
      <c r="M3846" s="1" t="str">
        <f ca="1">INDEX(Anvendelseskode!C:C,MATCH($E3846,Anvendelseskode!$A:$A,0))</f>
        <v>Parcelhuse</v>
      </c>
      <c r="N3846" s="1" t="str">
        <f ca="1">INDEX(Anvendelseskode!D:D,MATCH($E3846,Anvendelseskode!$A:$A,0))</f>
        <v>Private husholdninger</v>
      </c>
      <c r="O3846" s="1" t="str">
        <f ca="1">IFERROR(INDEX(SBi!$2:$2,MATCH(G3846,SBi!$1:$1,1)),SBi!$K$2)</f>
        <v>1931-1950</v>
      </c>
      <c r="P3846" s="1">
        <f ca="1">IFERROR(INDEX(SBi!$C$3:$K$28,MATCH(E3846,SBi!$B$3:$B$28,0),MATCH(O3846,SBi!$C$2:$K$2,0)),0)</f>
        <v>164.1</v>
      </c>
      <c r="Q3846" s="19">
        <f t="shared" ca="1" si="788"/>
        <v>21.989399999999996</v>
      </c>
      <c r="R3846" s="19" t="str">
        <f ca="1">IFERROR(INDEX(VpD!$2:$2,MATCH(G3846,VpD!$1:$1,1)),VpD!$I$2)</f>
        <v>1931-1950</v>
      </c>
      <c r="S3846" s="1">
        <f ca="1">IFERROR(INDEX(VpD!$C$3:$I$27,MATCH(E3846,VpD!$B$3:$B$27,0),MATCH(R3846,VpD!$C$2:$I$2,0)),0)</f>
        <v>217</v>
      </c>
      <c r="T3846" s="19">
        <f t="shared" ca="1" si="789"/>
        <v>29.077999999999999</v>
      </c>
      <c r="U3846" s="14" t="str">
        <f t="shared" ca="1" si="790"/>
        <v xml:space="preserve">713267.35 </v>
      </c>
      <c r="V3846" s="14" t="str">
        <f t="shared" ca="1" si="791"/>
        <v>6168841.57</v>
      </c>
      <c r="W3846" s="14" t="str">
        <f t="shared" ca="1" si="792"/>
        <v>POINT(713267.35 6168841.57)</v>
      </c>
      <c r="X3846" s="14" t="str">
        <f>IFERROR(INDEX(BygningOmraade!B:B,MATCH(A3846,BygningOmraade!A:A,0)),"")</f>
        <v/>
      </c>
    </row>
    <row r="3847" spans="1:24" s="14" customFormat="1" x14ac:dyDescent="0.25">
      <c r="A3847" s="14">
        <f t="shared" si="780"/>
        <v>3847</v>
      </c>
      <c r="B3847" s="14" t="str">
        <f t="shared" ca="1" si="781"/>
        <v>e3390197-976e-49b0-ab06-0f4c402081f6</v>
      </c>
      <c r="C3847" s="14" t="str">
        <f t="shared" ca="1" si="782"/>
        <v>0a3f507e-2491-32b8-e044-0003ba298018</v>
      </c>
      <c r="D3847" s="14">
        <f t="shared" ca="1" si="783"/>
        <v>994290</v>
      </c>
      <c r="E3847" s="1">
        <f t="shared" ca="1" si="784"/>
        <v>210</v>
      </c>
      <c r="F3847" s="1">
        <f t="shared" ca="1" si="785"/>
        <v>25</v>
      </c>
      <c r="G3847" s="1">
        <f t="shared" ca="1" si="786"/>
        <v>1972</v>
      </c>
      <c r="H3847" s="1" t="str">
        <f ca="1">IFERROR(INDEX(Varmeinstallation!B:B,MATCH(INDIRECT($A$1&amp;"L"&amp;A3847)*1,Varmeinstallation!A:A,0)),"Ingen varmeinstallationer")</f>
        <v>Elovne, elpaneler</v>
      </c>
      <c r="I3847" s="1" t="str">
        <f ca="1">IFERROR(INDEX(Opvarmningsmiddel!B:B,MATCH(INDIRECT($A$1&amp;"M"&amp;A3847)*1,Opvarmningsmiddel!A:A,0)),"")</f>
        <v>Elektricitet</v>
      </c>
      <c r="J3847" s="1">
        <f t="shared" ca="1" si="787"/>
        <v>0</v>
      </c>
      <c r="K3847" s="1" t="str">
        <f ca="1">IFERROR(INDEX(Relationstabel!$C$3:$K$10,MATCH(VALUE(INDIRECT($A$1&amp;"L"&amp;A3847)),Relationstabel!$A$3:$A$10,0),MATCH(IFERROR(VALUE(INDIRECT($A$1&amp;"M"&amp;A3847)),0),Relationstabel!$C$1:$K$1,0)),"Ingen varmeinstallationer")</f>
        <v>Elvarme</v>
      </c>
      <c r="L3847" s="1" t="str">
        <f ca="1">INDEX(Anvendelseskode!B:B,MATCH($E3847,Anvendelseskode!$A:$A,0))</f>
        <v>Bygning til erhvervsmæssig produktion vedrørende landbrug, gartneri, råstofudvinding o.lign</v>
      </c>
      <c r="M3847" s="1" t="str">
        <f ca="1">INDEX(Anvendelseskode!C:C,MATCH($E3847,Anvendelseskode!$A:$A,0))</f>
        <v>Avls- og driftsbygning</v>
      </c>
      <c r="N3847" s="1" t="str">
        <f ca="1">INDEX(Anvendelseskode!D:D,MATCH($E3847,Anvendelseskode!$A:$A,0))</f>
        <v>Landbrug og gartneri</v>
      </c>
      <c r="O3847" s="1" t="str">
        <f ca="1">IFERROR(INDEX(SBi!$2:$2,MATCH(G3847,SBi!$1:$1,1)),SBi!$K$2)</f>
        <v>1961-1972</v>
      </c>
      <c r="P3847" s="1">
        <f ca="1">IFERROR(INDEX(SBi!$C$3:$K$28,MATCH(E3847,SBi!$B$3:$B$28,0),MATCH(O3847,SBi!$C$2:$K$2,0)),0)</f>
        <v>33</v>
      </c>
      <c r="Q3847" s="19">
        <f t="shared" ca="1" si="788"/>
        <v>0.82499999999999996</v>
      </c>
      <c r="R3847" s="19" t="str">
        <f ca="1">IFERROR(INDEX(VpD!$2:$2,MATCH(G3847,VpD!$1:$1,1)),VpD!$I$2)</f>
        <v>1961-1972</v>
      </c>
      <c r="S3847" s="1">
        <f ca="1">IFERROR(INDEX(VpD!$C$3:$I$27,MATCH(E3847,VpD!$B$3:$B$27,0),MATCH(R3847,VpD!$C$2:$I$2,0)),0)</f>
        <v>33</v>
      </c>
      <c r="T3847" s="19">
        <f t="shared" ca="1" si="789"/>
        <v>0.82499999999999996</v>
      </c>
      <c r="U3847" s="14" t="str">
        <f t="shared" ca="1" si="790"/>
        <v xml:space="preserve">711448.48 </v>
      </c>
      <c r="V3847" s="14" t="str">
        <f t="shared" ca="1" si="791"/>
        <v>6170357.94</v>
      </c>
      <c r="W3847" s="14" t="str">
        <f t="shared" ca="1" si="792"/>
        <v>POINT(711448.48 6170357.94)</v>
      </c>
      <c r="X3847" s="14" t="str">
        <f>IFERROR(INDEX(BygningOmraade!B:B,MATCH(A3847,BygningOmraade!A:A,0)),"")</f>
        <v/>
      </c>
    </row>
    <row r="3848" spans="1:24" s="14" customFormat="1" x14ac:dyDescent="0.25">
      <c r="A3848" s="14">
        <f t="shared" si="780"/>
        <v>3848</v>
      </c>
      <c r="B3848" s="14" t="str">
        <f t="shared" ca="1" si="781"/>
        <v>e33ca878-07d1-493e-945f-5cae7f2bf813</v>
      </c>
      <c r="C3848" s="14" t="str">
        <f t="shared" ca="1" si="782"/>
        <v>0a3f507e-1947-32b8-e044-0003ba298018</v>
      </c>
      <c r="D3848" s="14">
        <f t="shared" ca="1" si="783"/>
        <v>996718</v>
      </c>
      <c r="E3848" s="1">
        <f t="shared" ca="1" si="784"/>
        <v>130</v>
      </c>
      <c r="F3848" s="1">
        <f t="shared" ca="1" si="785"/>
        <v>109</v>
      </c>
      <c r="G3848" s="1">
        <f t="shared" ca="1" si="786"/>
        <v>1978</v>
      </c>
      <c r="H3848" s="1" t="str">
        <f ca="1">IFERROR(INDEX(Varmeinstallation!B:B,MATCH(INDIRECT($A$1&amp;"L"&amp;A3848)*1,Varmeinstallation!A:A,0)),"Ingen varmeinstallationer")</f>
        <v>Fjernvarme/blokvarme (radiatorsystemer eller varmluftanlæg)</v>
      </c>
      <c r="I3848" s="1" t="str">
        <f ca="1">IFERROR(INDEX(Opvarmningsmiddel!B:B,MATCH(INDIRECT($A$1&amp;"M"&amp;A3848)*1,Opvarmningsmiddel!A:A,0)),"")</f>
        <v/>
      </c>
      <c r="J3848" s="1">
        <f t="shared" ca="1" si="787"/>
        <v>0</v>
      </c>
      <c r="K3848" s="1" t="str">
        <f ca="1">IFERROR(INDEX(Relationstabel!$C$3:$K$10,MATCH(VALUE(INDIRECT($A$1&amp;"L"&amp;A3848)),Relationstabel!$A$3:$A$10,0),MATCH(IFERROR(VALUE(INDIRECT($A$1&amp;"M"&amp;A3848)),0),Relationstabel!$C$1:$K$1,0)),"Ingen varmeinstallationer")</f>
        <v>Fjernvarme/ Blokvarme</v>
      </c>
      <c r="L3848" s="1" t="str">
        <f ca="1">INDEX(Anvendelseskode!B:B,MATCH($E3848,Anvendelseskode!$A:$A,0))</f>
        <v>Række-, kæde-, dobbelthus (lodret adskillelse mellem enhederne)</v>
      </c>
      <c r="M3848" s="1" t="str">
        <f ca="1">INDEX(Anvendelseskode!C:C,MATCH($E3848,Anvendelseskode!$A:$A,0))</f>
        <v>Række-, kæde og dobbelthuse</v>
      </c>
      <c r="N3848" s="1" t="str">
        <f ca="1">INDEX(Anvendelseskode!D:D,MATCH($E3848,Anvendelseskode!$A:$A,0))</f>
        <v>Private husholdninger</v>
      </c>
      <c r="O3848" s="1" t="str">
        <f ca="1">IFERROR(INDEX(SBi!$2:$2,MATCH(G3848,SBi!$1:$1,1)),SBi!$K$2)</f>
        <v>1973-1978</v>
      </c>
      <c r="P3848" s="1">
        <f ca="1">IFERROR(INDEX(SBi!$C$3:$K$28,MATCH(E3848,SBi!$B$3:$B$28,0),MATCH(O3848,SBi!$C$2:$K$2,0)),0)</f>
        <v>112.6</v>
      </c>
      <c r="Q3848" s="19">
        <f t="shared" ca="1" si="788"/>
        <v>12.273399999999999</v>
      </c>
      <c r="R3848" s="19" t="str">
        <f ca="1">IFERROR(INDEX(VpD!$2:$2,MATCH(G3848,VpD!$1:$1,1)),VpD!$I$2)</f>
        <v>1973-1978</v>
      </c>
      <c r="S3848" s="1">
        <f ca="1">IFERROR(INDEX(VpD!$C$3:$I$27,MATCH(E3848,VpD!$B$3:$B$27,0),MATCH(R3848,VpD!$C$2:$I$2,0)),0)</f>
        <v>98</v>
      </c>
      <c r="T3848" s="19">
        <f t="shared" ca="1" si="789"/>
        <v>10.682</v>
      </c>
      <c r="U3848" s="14" t="str">
        <f t="shared" ca="1" si="790"/>
        <v xml:space="preserve">713506.54 </v>
      </c>
      <c r="V3848" s="14" t="str">
        <f t="shared" ca="1" si="791"/>
        <v>6169757.93</v>
      </c>
      <c r="W3848" s="14" t="str">
        <f t="shared" ca="1" si="792"/>
        <v>POINT(713506.54 6169757.93)</v>
      </c>
      <c r="X3848" s="14" t="str">
        <f>IFERROR(INDEX(BygningOmraade!B:B,MATCH(A3848,BygningOmraade!A:A,0)),"")</f>
        <v/>
      </c>
    </row>
    <row r="3849" spans="1:24" s="14" customFormat="1" x14ac:dyDescent="0.25">
      <c r="A3849" s="14">
        <f t="shared" si="780"/>
        <v>3849</v>
      </c>
      <c r="B3849" s="14" t="str">
        <f t="shared" ca="1" si="781"/>
        <v>e340e261-2bf6-4a80-b2d0-25054766bfe3</v>
      </c>
      <c r="C3849" s="14" t="str">
        <f t="shared" ca="1" si="782"/>
        <v>0a3f507e-1986-32b8-e044-0003ba298018</v>
      </c>
      <c r="D3849" s="14">
        <f t="shared" ca="1" si="783"/>
        <v>995516</v>
      </c>
      <c r="E3849" s="1">
        <f t="shared" ca="1" si="784"/>
        <v>130</v>
      </c>
      <c r="F3849" s="1">
        <f t="shared" ca="1" si="785"/>
        <v>128</v>
      </c>
      <c r="G3849" s="1">
        <f t="shared" ca="1" si="786"/>
        <v>1977</v>
      </c>
      <c r="H3849" s="1" t="str">
        <f ca="1">IFERROR(INDEX(Varmeinstallation!B:B,MATCH(INDIRECT($A$1&amp;"L"&amp;A3849)*1,Varmeinstallation!A:A,0)),"Ingen varmeinstallationer")</f>
        <v>Fjernvarme/blokvarme (radiatorsystemer eller varmluftanlæg)</v>
      </c>
      <c r="I3849" s="1" t="str">
        <f ca="1">IFERROR(INDEX(Opvarmningsmiddel!B:B,MATCH(INDIRECT($A$1&amp;"M"&amp;A3849)*1,Opvarmningsmiddel!A:A,0)),"")</f>
        <v/>
      </c>
      <c r="J3849" s="1">
        <f t="shared" ca="1" si="787"/>
        <v>2</v>
      </c>
      <c r="K3849" s="1" t="str">
        <f ca="1">IFERROR(INDEX(Relationstabel!$C$3:$K$10,MATCH(VALUE(INDIRECT($A$1&amp;"L"&amp;A3849)),Relationstabel!$A$3:$A$10,0),MATCH(IFERROR(VALUE(INDIRECT($A$1&amp;"M"&amp;A3849)),0),Relationstabel!$C$1:$K$1,0)),"Ingen varmeinstallationer")</f>
        <v>Fjernvarme/ Blokvarme</v>
      </c>
      <c r="L3849" s="1" t="str">
        <f ca="1">INDEX(Anvendelseskode!B:B,MATCH($E3849,Anvendelseskode!$A:$A,0))</f>
        <v>Række-, kæde-, dobbelthus (lodret adskillelse mellem enhederne)</v>
      </c>
      <c r="M3849" s="1" t="str">
        <f ca="1">INDEX(Anvendelseskode!C:C,MATCH($E3849,Anvendelseskode!$A:$A,0))</f>
        <v>Række-, kæde og dobbelthuse</v>
      </c>
      <c r="N3849" s="1" t="str">
        <f ca="1">INDEX(Anvendelseskode!D:D,MATCH($E3849,Anvendelseskode!$A:$A,0))</f>
        <v>Private husholdninger</v>
      </c>
      <c r="O3849" s="1" t="str">
        <f ca="1">IFERROR(INDEX(SBi!$2:$2,MATCH(G3849,SBi!$1:$1,1)),SBi!$K$2)</f>
        <v>1973-1978</v>
      </c>
      <c r="P3849" s="1">
        <f ca="1">IFERROR(INDEX(SBi!$C$3:$K$28,MATCH(E3849,SBi!$B$3:$B$28,0),MATCH(O3849,SBi!$C$2:$K$2,0)),0)</f>
        <v>112.6</v>
      </c>
      <c r="Q3849" s="19">
        <f t="shared" ca="1" si="788"/>
        <v>14.412799999999999</v>
      </c>
      <c r="R3849" s="19" t="str">
        <f ca="1">IFERROR(INDEX(VpD!$2:$2,MATCH(G3849,VpD!$1:$1,1)),VpD!$I$2)</f>
        <v>1973-1978</v>
      </c>
      <c r="S3849" s="1">
        <f ca="1">IFERROR(INDEX(VpD!$C$3:$I$27,MATCH(E3849,VpD!$B$3:$B$27,0),MATCH(R3849,VpD!$C$2:$I$2,0)),0)</f>
        <v>98</v>
      </c>
      <c r="T3849" s="19">
        <f t="shared" ca="1" si="789"/>
        <v>12.544</v>
      </c>
      <c r="U3849" s="14" t="str">
        <f t="shared" ca="1" si="790"/>
        <v xml:space="preserve">711896.5 </v>
      </c>
      <c r="V3849" s="14" t="str">
        <f t="shared" ca="1" si="791"/>
        <v>6172419.97</v>
      </c>
      <c r="W3849" s="14" t="str">
        <f t="shared" ca="1" si="792"/>
        <v>POINT(711896.5 6172419.97)</v>
      </c>
      <c r="X3849" s="14" t="str">
        <f>IFERROR(INDEX(BygningOmraade!B:B,MATCH(A3849,BygningOmraade!A:A,0)),"")</f>
        <v/>
      </c>
    </row>
    <row r="3850" spans="1:24" s="14" customFormat="1" x14ac:dyDescent="0.25">
      <c r="A3850" s="14">
        <f t="shared" si="780"/>
        <v>3850</v>
      </c>
      <c r="B3850" s="14" t="str">
        <f t="shared" ca="1" si="781"/>
        <v>e346ec44-ef0a-4ae6-ae32-e9661b9c766a</v>
      </c>
      <c r="C3850" s="14" t="str">
        <f t="shared" ca="1" si="782"/>
        <v>41b60ea7-4e9f-4c2f-ade5-963f0c7aecfc</v>
      </c>
      <c r="D3850" s="14">
        <f t="shared" ca="1" si="783"/>
        <v>2526233</v>
      </c>
      <c r="E3850" s="1">
        <f t="shared" ca="1" si="784"/>
        <v>160</v>
      </c>
      <c r="F3850" s="1">
        <f t="shared" ca="1" si="785"/>
        <v>1617</v>
      </c>
      <c r="G3850" s="1">
        <f t="shared" ca="1" si="786"/>
        <v>2006</v>
      </c>
      <c r="H3850" s="1" t="str">
        <f ca="1">IFERROR(INDEX(Varmeinstallation!B:B,MATCH(INDIRECT($A$1&amp;"L"&amp;A3850)*1,Varmeinstallation!A:A,0)),"Ingen varmeinstallationer")</f>
        <v>Fjernvarme/blokvarme (radiatorsystemer eller varmluftanlæg)</v>
      </c>
      <c r="I3850" s="1" t="str">
        <f ca="1">IFERROR(INDEX(Opvarmningsmiddel!B:B,MATCH(INDIRECT($A$1&amp;"M"&amp;A3850)*1,Opvarmningsmiddel!A:A,0)),"")</f>
        <v/>
      </c>
      <c r="J3850" s="1">
        <f t="shared" ca="1" si="787"/>
        <v>90</v>
      </c>
      <c r="K3850" s="1" t="str">
        <f ca="1">IFERROR(INDEX(Relationstabel!$C$3:$K$10,MATCH(VALUE(INDIRECT($A$1&amp;"L"&amp;A3850)),Relationstabel!$A$3:$A$10,0),MATCH(IFERROR(VALUE(INDIRECT($A$1&amp;"M"&amp;A3850)),0),Relationstabel!$C$1:$K$1,0)),"Ingen varmeinstallationer")</f>
        <v>Fjernvarme/ Blokvarme</v>
      </c>
      <c r="L3850" s="1" t="str">
        <f ca="1">INDEX(Anvendelseskode!B:B,MATCH($E3850,Anvendelseskode!$A:$A,0))</f>
        <v>Døgninstitutioner</v>
      </c>
      <c r="M3850" s="1" t="str">
        <f ca="1">INDEX(Anvendelseskode!C:C,MATCH($E3850,Anvendelseskode!$A:$A,0))</f>
        <v>Døgninstitutioner</v>
      </c>
      <c r="N3850" s="1" t="str">
        <f ca="1">INDEX(Anvendelseskode!D:D,MATCH($E3850,Anvendelseskode!$A:$A,0))</f>
        <v>Kommunale og andre offentlige institutioner</v>
      </c>
      <c r="O3850" s="1" t="str">
        <f ca="1">IFERROR(INDEX(SBi!$2:$2,MATCH(G3850,SBi!$1:$1,1)),SBi!$K$2)</f>
        <v>1999-2006</v>
      </c>
      <c r="P3850" s="1">
        <f ca="1">IFERROR(INDEX(SBi!$C$3:$K$28,MATCH(E3850,SBi!$B$3:$B$28,0),MATCH(O3850,SBi!$C$2:$K$2,0)),0)</f>
        <v>94.1</v>
      </c>
      <c r="Q3850" s="19">
        <f t="shared" ca="1" si="788"/>
        <v>152.15969999999999</v>
      </c>
      <c r="R3850" s="19" t="str">
        <f ca="1">IFERROR(INDEX(VpD!$2:$2,MATCH(G3850,VpD!$1:$1,1)),VpD!$I$2)</f>
        <v>&gt;1998</v>
      </c>
      <c r="S3850" s="1">
        <f ca="1">IFERROR(INDEX(VpD!$C$3:$I$27,MATCH(E3850,VpD!$B$3:$B$27,0),MATCH(R3850,VpD!$C$2:$I$2,0)),0)</f>
        <v>161</v>
      </c>
      <c r="T3850" s="19">
        <f t="shared" ca="1" si="789"/>
        <v>260.33699999999999</v>
      </c>
      <c r="U3850" s="14" t="str">
        <f t="shared" ca="1" si="790"/>
        <v xml:space="preserve">711462.44 </v>
      </c>
      <c r="V3850" s="14" t="str">
        <f t="shared" ca="1" si="791"/>
        <v>6172881.92</v>
      </c>
      <c r="W3850" s="14" t="str">
        <f t="shared" ca="1" si="792"/>
        <v>POINT(711462.44 6172881.92)</v>
      </c>
      <c r="X3850" s="14" t="str">
        <f>IFERROR(INDEX(BygningOmraade!B:B,MATCH(A3850,BygningOmraade!A:A,0)),"")</f>
        <v/>
      </c>
    </row>
    <row r="3851" spans="1:24" s="14" customFormat="1" x14ac:dyDescent="0.25">
      <c r="A3851" s="14">
        <f t="shared" si="780"/>
        <v>3851</v>
      </c>
      <c r="B3851" s="14" t="str">
        <f t="shared" ca="1" si="781"/>
        <v>e3554e40-e082-4c4f-9984-abca7203e023</v>
      </c>
      <c r="C3851" s="14" t="str">
        <f t="shared" ca="1" si="782"/>
        <v>0a3f507e-1877-32b8-e044-0003ba298018</v>
      </c>
      <c r="D3851" s="14">
        <f t="shared" ca="1" si="783"/>
        <v>997716</v>
      </c>
      <c r="E3851" s="1">
        <f t="shared" ca="1" si="784"/>
        <v>120</v>
      </c>
      <c r="F3851" s="1">
        <f t="shared" ca="1" si="785"/>
        <v>176</v>
      </c>
      <c r="G3851" s="1">
        <f t="shared" ca="1" si="786"/>
        <v>1991</v>
      </c>
      <c r="H3851" s="1" t="str">
        <f ca="1">IFERROR(INDEX(Varmeinstallation!B:B,MATCH(INDIRECT($A$1&amp;"L"&amp;A3851)*1,Varmeinstallation!A:A,0)),"Ingen varmeinstallationer")</f>
        <v>Centralvarme fra eget anlæg, et-kammer fyr</v>
      </c>
      <c r="I3851" s="1" t="str">
        <f ca="1">IFERROR(INDEX(Opvarmningsmiddel!B:B,MATCH(INDIRECT($A$1&amp;"M"&amp;A3851)*1,Opvarmningsmiddel!A:A,0)),"")</f>
        <v>Naturgas</v>
      </c>
      <c r="J3851" s="1">
        <f t="shared" ca="1" si="787"/>
        <v>5</v>
      </c>
      <c r="K3851" s="1" t="str">
        <f ca="1">IFERROR(INDEX(Relationstabel!$C$3:$K$10,MATCH(VALUE(INDIRECT($A$1&amp;"L"&amp;A3851)),Relationstabel!$A$3:$A$10,0),MATCH(IFERROR(VALUE(INDIRECT($A$1&amp;"M"&amp;A3851)),0),Relationstabel!$C$1:$K$1,0)),"Ingen varmeinstallationer")</f>
        <v>Naturgas</v>
      </c>
      <c r="L3851" s="1" t="str">
        <f ca="1">INDEX(Anvendelseskode!B:B,MATCH($E3851,Anvendelseskode!$A:$A,0))</f>
        <v>Fritliggende enfamilieshus (parcelhus)</v>
      </c>
      <c r="M3851" s="1" t="str">
        <f ca="1">INDEX(Anvendelseskode!C:C,MATCH($E3851,Anvendelseskode!$A:$A,0))</f>
        <v>Parcelhuse</v>
      </c>
      <c r="N3851" s="1" t="str">
        <f ca="1">INDEX(Anvendelseskode!D:D,MATCH($E3851,Anvendelseskode!$A:$A,0))</f>
        <v>Private husholdninger</v>
      </c>
      <c r="O3851" s="1" t="str">
        <f ca="1">IFERROR(INDEX(SBi!$2:$2,MATCH(G3851,SBi!$1:$1,1)),SBi!$K$2)</f>
        <v>1979-1998</v>
      </c>
      <c r="P3851" s="1">
        <f ca="1">IFERROR(INDEX(SBi!$C$3:$K$28,MATCH(E3851,SBi!$B$3:$B$28,0),MATCH(O3851,SBi!$C$2:$K$2,0)),0)</f>
        <v>105.4</v>
      </c>
      <c r="Q3851" s="19">
        <f t="shared" ca="1" si="788"/>
        <v>18.5504</v>
      </c>
      <c r="R3851" s="19" t="str">
        <f ca="1">IFERROR(INDEX(VpD!$2:$2,MATCH(G3851,VpD!$1:$1,1)),VpD!$I$2)</f>
        <v>1979-1998</v>
      </c>
      <c r="S3851" s="1">
        <f ca="1">IFERROR(INDEX(VpD!$C$3:$I$27,MATCH(E3851,VpD!$B$3:$B$27,0),MATCH(R3851,VpD!$C$2:$I$2,0)),0)</f>
        <v>90</v>
      </c>
      <c r="T3851" s="19">
        <f t="shared" ca="1" si="789"/>
        <v>15.84</v>
      </c>
      <c r="U3851" s="14" t="str">
        <f t="shared" ca="1" si="790"/>
        <v xml:space="preserve">714103.77 </v>
      </c>
      <c r="V3851" s="14" t="str">
        <f t="shared" ca="1" si="791"/>
        <v>6168688.31</v>
      </c>
      <c r="W3851" s="14" t="str">
        <f t="shared" ca="1" si="792"/>
        <v>POINT(714103.77 6168688.31)</v>
      </c>
      <c r="X3851" s="14" t="str">
        <f>IFERROR(INDEX(BygningOmraade!B:B,MATCH(A3851,BygningOmraade!A:A,0)),"")</f>
        <v/>
      </c>
    </row>
    <row r="3852" spans="1:24" s="14" customFormat="1" x14ac:dyDescent="0.25">
      <c r="A3852" s="14">
        <f t="shared" si="780"/>
        <v>3852</v>
      </c>
      <c r="B3852" s="14" t="str">
        <f t="shared" ca="1" si="781"/>
        <v>e3591b0f-8d7c-4eb9-bbaf-7409e7eebbc2</v>
      </c>
      <c r="C3852" s="14" t="str">
        <f t="shared" ca="1" si="782"/>
        <v>0a3f507e-16ff-32b8-e044-0003ba298018</v>
      </c>
      <c r="D3852" s="14">
        <f t="shared" ca="1" si="783"/>
        <v>994766</v>
      </c>
      <c r="E3852" s="1">
        <f t="shared" ca="1" si="784"/>
        <v>120</v>
      </c>
      <c r="F3852" s="1">
        <f t="shared" ca="1" si="785"/>
        <v>143</v>
      </c>
      <c r="G3852" s="1">
        <f t="shared" ca="1" si="786"/>
        <v>1985</v>
      </c>
      <c r="H3852" s="1" t="str">
        <f ca="1">IFERROR(INDEX(Varmeinstallation!B:B,MATCH(INDIRECT($A$1&amp;"L"&amp;A3852)*1,Varmeinstallation!A:A,0)),"Ingen varmeinstallationer")</f>
        <v>Centralvarme fra eget anlæg, et-kammer fyr</v>
      </c>
      <c r="I3852" s="1" t="str">
        <f ca="1">IFERROR(INDEX(Opvarmningsmiddel!B:B,MATCH(INDIRECT($A$1&amp;"M"&amp;A3852)*1,Opvarmningsmiddel!A:A,0)),"")</f>
        <v>Naturgas</v>
      </c>
      <c r="J3852" s="1">
        <f t="shared" ca="1" si="787"/>
        <v>0</v>
      </c>
      <c r="K3852" s="1" t="str">
        <f ca="1">IFERROR(INDEX(Relationstabel!$C$3:$K$10,MATCH(VALUE(INDIRECT($A$1&amp;"L"&amp;A3852)),Relationstabel!$A$3:$A$10,0),MATCH(IFERROR(VALUE(INDIRECT($A$1&amp;"M"&amp;A3852)),0),Relationstabel!$C$1:$K$1,0)),"Ingen varmeinstallationer")</f>
        <v>Naturgas</v>
      </c>
      <c r="L3852" s="1" t="str">
        <f ca="1">INDEX(Anvendelseskode!B:B,MATCH($E3852,Anvendelseskode!$A:$A,0))</f>
        <v>Fritliggende enfamilieshus (parcelhus)</v>
      </c>
      <c r="M3852" s="1" t="str">
        <f ca="1">INDEX(Anvendelseskode!C:C,MATCH($E3852,Anvendelseskode!$A:$A,0))</f>
        <v>Parcelhuse</v>
      </c>
      <c r="N3852" s="1" t="str">
        <f ca="1">INDEX(Anvendelseskode!D:D,MATCH($E3852,Anvendelseskode!$A:$A,0))</f>
        <v>Private husholdninger</v>
      </c>
      <c r="O3852" s="1" t="str">
        <f ca="1">IFERROR(INDEX(SBi!$2:$2,MATCH(G3852,SBi!$1:$1,1)),SBi!$K$2)</f>
        <v>1979-1998</v>
      </c>
      <c r="P3852" s="1">
        <f ca="1">IFERROR(INDEX(SBi!$C$3:$K$28,MATCH(E3852,SBi!$B$3:$B$28,0),MATCH(O3852,SBi!$C$2:$K$2,0)),0)</f>
        <v>105.4</v>
      </c>
      <c r="Q3852" s="19">
        <f t="shared" ca="1" si="788"/>
        <v>15.0722</v>
      </c>
      <c r="R3852" s="19" t="str">
        <f ca="1">IFERROR(INDEX(VpD!$2:$2,MATCH(G3852,VpD!$1:$1,1)),VpD!$I$2)</f>
        <v>1979-1998</v>
      </c>
      <c r="S3852" s="1">
        <f ca="1">IFERROR(INDEX(VpD!$C$3:$I$27,MATCH(E3852,VpD!$B$3:$B$27,0),MATCH(R3852,VpD!$C$2:$I$2,0)),0)</f>
        <v>90</v>
      </c>
      <c r="T3852" s="19">
        <f t="shared" ca="1" si="789"/>
        <v>12.87</v>
      </c>
      <c r="U3852" s="14" t="str">
        <f t="shared" ca="1" si="790"/>
        <v xml:space="preserve">711660.2 </v>
      </c>
      <c r="V3852" s="14" t="str">
        <f t="shared" ca="1" si="791"/>
        <v>6170452.69</v>
      </c>
      <c r="W3852" s="14" t="str">
        <f t="shared" ca="1" si="792"/>
        <v>POINT(711660.2 6170452.69)</v>
      </c>
      <c r="X3852" s="14" t="str">
        <f>IFERROR(INDEX(BygningOmraade!B:B,MATCH(A3852,BygningOmraade!A:A,0)),"")</f>
        <v/>
      </c>
    </row>
    <row r="3853" spans="1:24" s="14" customFormat="1" x14ac:dyDescent="0.25">
      <c r="A3853" s="14">
        <f t="shared" si="780"/>
        <v>3853</v>
      </c>
      <c r="B3853" s="14" t="str">
        <f t="shared" ca="1" si="781"/>
        <v>e36cf764-cbe0-4f55-943f-d910bdea399f</v>
      </c>
      <c r="C3853" s="14" t="str">
        <f t="shared" ca="1" si="782"/>
        <v>9563fd1f-7c7a-41c4-877c-87a5e9d2417e</v>
      </c>
      <c r="D3853" s="14">
        <f t="shared" ca="1" si="783"/>
        <v>100018974</v>
      </c>
      <c r="E3853" s="1">
        <f t="shared" ca="1" si="784"/>
        <v>320</v>
      </c>
      <c r="F3853" s="1">
        <f t="shared" ca="1" si="785"/>
        <v>3552</v>
      </c>
      <c r="G3853" s="1">
        <f t="shared" ca="1" si="786"/>
        <v>2010</v>
      </c>
      <c r="H3853" s="1" t="str">
        <f ca="1">IFERROR(INDEX(Varmeinstallation!B:B,MATCH(INDIRECT($A$1&amp;"L"&amp;A3853)*1,Varmeinstallation!A:A,0)),"Ingen varmeinstallationer")</f>
        <v>Fjernvarme/blokvarme (radiatorsystemer eller varmluftanlæg)</v>
      </c>
      <c r="I3853" s="1" t="str">
        <f ca="1">IFERROR(INDEX(Opvarmningsmiddel!B:B,MATCH(INDIRECT($A$1&amp;"M"&amp;A3853)*1,Opvarmningsmiddel!A:A,0)),"")</f>
        <v/>
      </c>
      <c r="J3853" s="1">
        <f t="shared" ca="1" si="787"/>
        <v>90</v>
      </c>
      <c r="K3853" s="1" t="str">
        <f ca="1">IFERROR(INDEX(Relationstabel!$C$3:$K$10,MATCH(VALUE(INDIRECT($A$1&amp;"L"&amp;A3853)),Relationstabel!$A$3:$A$10,0),MATCH(IFERROR(VALUE(INDIRECT($A$1&amp;"M"&amp;A3853)),0),Relationstabel!$C$1:$K$1,0)),"Ingen varmeinstallationer")</f>
        <v>Fjernvarme/ Blokvarme</v>
      </c>
      <c r="L3853" s="1" t="str">
        <f ca="1">INDEX(Anvendelseskode!B:B,MATCH($E3853,Anvendelseskode!$A:$A,0))</f>
        <v>Bygning til kontor, handel, lager herunder offentlig administration</v>
      </c>
      <c r="M3853" s="1" t="str">
        <f ca="1">INDEX(Anvendelseskode!C:C,MATCH($E3853,Anvendelseskode!$A:$A,0))</f>
        <v>Kontor, handel, lager, off. adm.</v>
      </c>
      <c r="N3853" s="1" t="str">
        <f ca="1">INDEX(Anvendelseskode!D:D,MATCH($E3853,Anvendelseskode!$A:$A,0))</f>
        <v>Handel og servicevirksomheder</v>
      </c>
      <c r="O3853" s="1" t="str">
        <f ca="1">IFERROR(INDEX(SBi!$2:$2,MATCH(G3853,SBi!$1:$1,1)),SBi!$K$2)</f>
        <v>Efter 2006</v>
      </c>
      <c r="P3853" s="1">
        <f ca="1">IFERROR(INDEX(SBi!$C$3:$K$28,MATCH(E3853,SBi!$B$3:$B$28,0),MATCH(O3853,SBi!$C$2:$K$2,0)),0)</f>
        <v>82.8</v>
      </c>
      <c r="Q3853" s="19">
        <f t="shared" ca="1" si="788"/>
        <v>294.10559999999998</v>
      </c>
      <c r="R3853" s="19" t="str">
        <f ca="1">IFERROR(INDEX(VpD!$2:$2,MATCH(G3853,VpD!$1:$1,1)),VpD!$I$2)</f>
        <v>&gt;1998</v>
      </c>
      <c r="S3853" s="1">
        <f ca="1">IFERROR(INDEX(VpD!$C$3:$I$27,MATCH(E3853,VpD!$B$3:$B$27,0),MATCH(R3853,VpD!$C$2:$I$2,0)),0)</f>
        <v>77</v>
      </c>
      <c r="T3853" s="19">
        <f t="shared" ca="1" si="789"/>
        <v>273.50400000000002</v>
      </c>
      <c r="U3853" s="14" t="str">
        <f t="shared" ca="1" si="790"/>
        <v xml:space="preserve">713363.56 </v>
      </c>
      <c r="V3853" s="14" t="str">
        <f t="shared" ca="1" si="791"/>
        <v>6169899.67</v>
      </c>
      <c r="W3853" s="14" t="str">
        <f t="shared" ca="1" si="792"/>
        <v>POINT(713363.56 6169899.67)</v>
      </c>
      <c r="X3853" s="14" t="str">
        <f>IFERROR(INDEX(BygningOmraade!B:B,MATCH(A3853,BygningOmraade!A:A,0)),"")</f>
        <v/>
      </c>
    </row>
    <row r="3854" spans="1:24" s="14" customFormat="1" x14ac:dyDescent="0.25">
      <c r="A3854" s="14">
        <f t="shared" si="780"/>
        <v>3854</v>
      </c>
      <c r="B3854" s="14" t="str">
        <f t="shared" ca="1" si="781"/>
        <v>e3705865-abd6-404a-9448-4ac7bf5a05b2</v>
      </c>
      <c r="C3854" s="14" t="str">
        <f t="shared" ca="1" si="782"/>
        <v>0a3f507e-2391-32b8-e044-0003ba298018</v>
      </c>
      <c r="D3854" s="14">
        <f t="shared" ca="1" si="783"/>
        <v>996584</v>
      </c>
      <c r="E3854" s="1">
        <f t="shared" ca="1" si="784"/>
        <v>120</v>
      </c>
      <c r="F3854" s="1">
        <f t="shared" ca="1" si="785"/>
        <v>117</v>
      </c>
      <c r="G3854" s="1">
        <f t="shared" ca="1" si="786"/>
        <v>1989</v>
      </c>
      <c r="H3854" s="1" t="str">
        <f ca="1">IFERROR(INDEX(Varmeinstallation!B:B,MATCH(INDIRECT($A$1&amp;"L"&amp;A3854)*1,Varmeinstallation!A:A,0)),"Ingen varmeinstallationer")</f>
        <v>Elovne, elpaneler</v>
      </c>
      <c r="I3854" s="1" t="str">
        <f ca="1">IFERROR(INDEX(Opvarmningsmiddel!B:B,MATCH(INDIRECT($A$1&amp;"M"&amp;A3854)*1,Opvarmningsmiddel!A:A,0)),"")</f>
        <v>Elektricitet</v>
      </c>
      <c r="J3854" s="1">
        <f t="shared" ca="1" si="787"/>
        <v>0</v>
      </c>
      <c r="K3854" s="1" t="str">
        <f ca="1">IFERROR(INDEX(Relationstabel!$C$3:$K$10,MATCH(VALUE(INDIRECT($A$1&amp;"L"&amp;A3854)),Relationstabel!$A$3:$A$10,0),MATCH(IFERROR(VALUE(INDIRECT($A$1&amp;"M"&amp;A3854)),0),Relationstabel!$C$1:$K$1,0)),"Ingen varmeinstallationer")</f>
        <v>Elvarme</v>
      </c>
      <c r="L3854" s="1" t="str">
        <f ca="1">INDEX(Anvendelseskode!B:B,MATCH($E3854,Anvendelseskode!$A:$A,0))</f>
        <v>Fritliggende enfamilieshus (parcelhus)</v>
      </c>
      <c r="M3854" s="1" t="str">
        <f ca="1">INDEX(Anvendelseskode!C:C,MATCH($E3854,Anvendelseskode!$A:$A,0))</f>
        <v>Parcelhuse</v>
      </c>
      <c r="N3854" s="1" t="str">
        <f ca="1">INDEX(Anvendelseskode!D:D,MATCH($E3854,Anvendelseskode!$A:$A,0))</f>
        <v>Private husholdninger</v>
      </c>
      <c r="O3854" s="1" t="str">
        <f ca="1">IFERROR(INDEX(SBi!$2:$2,MATCH(G3854,SBi!$1:$1,1)),SBi!$K$2)</f>
        <v>1979-1998</v>
      </c>
      <c r="P3854" s="1">
        <f ca="1">IFERROR(INDEX(SBi!$C$3:$K$28,MATCH(E3854,SBi!$B$3:$B$28,0),MATCH(O3854,SBi!$C$2:$K$2,0)),0)</f>
        <v>105.4</v>
      </c>
      <c r="Q3854" s="19">
        <f t="shared" ca="1" si="788"/>
        <v>12.331800000000001</v>
      </c>
      <c r="R3854" s="19" t="str">
        <f ca="1">IFERROR(INDEX(VpD!$2:$2,MATCH(G3854,VpD!$1:$1,1)),VpD!$I$2)</f>
        <v>1979-1998</v>
      </c>
      <c r="S3854" s="1">
        <f ca="1">IFERROR(INDEX(VpD!$C$3:$I$27,MATCH(E3854,VpD!$B$3:$B$27,0),MATCH(R3854,VpD!$C$2:$I$2,0)),0)</f>
        <v>90</v>
      </c>
      <c r="T3854" s="19">
        <f t="shared" ca="1" si="789"/>
        <v>10.53</v>
      </c>
      <c r="U3854" s="14" t="str">
        <f t="shared" ca="1" si="790"/>
        <v xml:space="preserve">713191.38 </v>
      </c>
      <c r="V3854" s="14" t="str">
        <f t="shared" ca="1" si="791"/>
        <v>6168605.76</v>
      </c>
      <c r="W3854" s="14" t="str">
        <f t="shared" ca="1" si="792"/>
        <v>POINT(713191.38 6168605.76)</v>
      </c>
      <c r="X3854" s="14" t="str">
        <f>IFERROR(INDEX(BygningOmraade!B:B,MATCH(A3854,BygningOmraade!A:A,0)),"")</f>
        <v/>
      </c>
    </row>
    <row r="3855" spans="1:24" s="14" customFormat="1" x14ac:dyDescent="0.25">
      <c r="A3855" s="14">
        <f t="shared" si="780"/>
        <v>3855</v>
      </c>
      <c r="B3855" s="14" t="str">
        <f t="shared" ca="1" si="781"/>
        <v>e3943853-edec-406b-8959-983cc203226c</v>
      </c>
      <c r="C3855" s="14" t="str">
        <f t="shared" ca="1" si="782"/>
        <v>0a3f507e-248a-32b8-e044-0003ba298018</v>
      </c>
      <c r="D3855" s="14">
        <f t="shared" ca="1" si="783"/>
        <v>995489</v>
      </c>
      <c r="E3855" s="1">
        <f t="shared" ca="1" si="784"/>
        <v>120</v>
      </c>
      <c r="F3855" s="1">
        <f t="shared" ca="1" si="785"/>
        <v>166</v>
      </c>
      <c r="G3855" s="1">
        <f t="shared" ca="1" si="786"/>
        <v>1957</v>
      </c>
      <c r="H3855" s="1" t="str">
        <f ca="1">IFERROR(INDEX(Varmeinstallation!B:B,MATCH(INDIRECT($A$1&amp;"L"&amp;A3855)*1,Varmeinstallation!A:A,0)),"Ingen varmeinstallationer")</f>
        <v>Centralvarme fra eget anlæg, et-kammer fyr</v>
      </c>
      <c r="I3855" s="1" t="str">
        <f ca="1">IFERROR(INDEX(Opvarmningsmiddel!B:B,MATCH(INDIRECT($A$1&amp;"M"&amp;A3855)*1,Opvarmningsmiddel!A:A,0)),"")</f>
        <v>Naturgas</v>
      </c>
      <c r="J3855" s="1">
        <f t="shared" ca="1" si="787"/>
        <v>0</v>
      </c>
      <c r="K3855" s="1" t="str">
        <f ca="1">IFERROR(INDEX(Relationstabel!$C$3:$K$10,MATCH(VALUE(INDIRECT($A$1&amp;"L"&amp;A3855)),Relationstabel!$A$3:$A$10,0),MATCH(IFERROR(VALUE(INDIRECT($A$1&amp;"M"&amp;A3855)),0),Relationstabel!$C$1:$K$1,0)),"Ingen varmeinstallationer")</f>
        <v>Naturgas</v>
      </c>
      <c r="L3855" s="1" t="str">
        <f ca="1">INDEX(Anvendelseskode!B:B,MATCH($E3855,Anvendelseskode!$A:$A,0))</f>
        <v>Fritliggende enfamilieshus (parcelhus)</v>
      </c>
      <c r="M3855" s="1" t="str">
        <f ca="1">INDEX(Anvendelseskode!C:C,MATCH($E3855,Anvendelseskode!$A:$A,0))</f>
        <v>Parcelhuse</v>
      </c>
      <c r="N3855" s="1" t="str">
        <f ca="1">INDEX(Anvendelseskode!D:D,MATCH($E3855,Anvendelseskode!$A:$A,0))</f>
        <v>Private husholdninger</v>
      </c>
      <c r="O3855" s="1" t="str">
        <f ca="1">IFERROR(INDEX(SBi!$2:$2,MATCH(G3855,SBi!$1:$1,1)),SBi!$K$2)</f>
        <v>1951-1960</v>
      </c>
      <c r="P3855" s="1">
        <f ca="1">IFERROR(INDEX(SBi!$C$3:$K$28,MATCH(E3855,SBi!$B$3:$B$28,0),MATCH(O3855,SBi!$C$2:$K$2,0)),0)</f>
        <v>154.9</v>
      </c>
      <c r="Q3855" s="19">
        <f t="shared" ca="1" si="788"/>
        <v>25.7134</v>
      </c>
      <c r="R3855" s="19" t="str">
        <f ca="1">IFERROR(INDEX(VpD!$2:$2,MATCH(G3855,VpD!$1:$1,1)),VpD!$I$2)</f>
        <v>1951-1960</v>
      </c>
      <c r="S3855" s="1">
        <f ca="1">IFERROR(INDEX(VpD!$C$3:$I$27,MATCH(E3855,VpD!$B$3:$B$27,0),MATCH(R3855,VpD!$C$2:$I$2,0)),0)</f>
        <v>204</v>
      </c>
      <c r="T3855" s="19">
        <f t="shared" ca="1" si="789"/>
        <v>33.863999999999997</v>
      </c>
      <c r="U3855" s="14" t="str">
        <f t="shared" ca="1" si="790"/>
        <v xml:space="preserve">712142.38 </v>
      </c>
      <c r="V3855" s="14" t="str">
        <f t="shared" ca="1" si="791"/>
        <v>6169852.46</v>
      </c>
      <c r="W3855" s="14" t="str">
        <f t="shared" ca="1" si="792"/>
        <v>POINT(712142.38 6169852.46)</v>
      </c>
      <c r="X3855" s="14" t="str">
        <f>IFERROR(INDEX(BygningOmraade!B:B,MATCH(A3855,BygningOmraade!A:A,0)),"")</f>
        <v/>
      </c>
    </row>
    <row r="3856" spans="1:24" s="14" customFormat="1" x14ac:dyDescent="0.25">
      <c r="A3856" s="14">
        <f t="shared" si="780"/>
        <v>3856</v>
      </c>
      <c r="B3856" s="14" t="str">
        <f t="shared" ca="1" si="781"/>
        <v>e39e5b6c-47df-4dff-a50c-b808029f17be</v>
      </c>
      <c r="C3856" s="14" t="str">
        <f t="shared" ca="1" si="782"/>
        <v>0a3f507e-1cf6-32b8-e044-0003ba298018</v>
      </c>
      <c r="D3856" s="14">
        <f t="shared" ca="1" si="783"/>
        <v>994062</v>
      </c>
      <c r="E3856" s="1">
        <f t="shared" ca="1" si="784"/>
        <v>120</v>
      </c>
      <c r="F3856" s="1">
        <f t="shared" ca="1" si="785"/>
        <v>134</v>
      </c>
      <c r="G3856" s="1">
        <f t="shared" ca="1" si="786"/>
        <v>1984</v>
      </c>
      <c r="H3856" s="1" t="str">
        <f ca="1">IFERROR(INDEX(Varmeinstallation!B:B,MATCH(INDIRECT($A$1&amp;"L"&amp;A3856)*1,Varmeinstallation!A:A,0)),"Ingen varmeinstallationer")</f>
        <v>Centralvarme fra eget anlæg, et-kammer fyr</v>
      </c>
      <c r="I3856" s="1" t="str">
        <f ca="1">IFERROR(INDEX(Opvarmningsmiddel!B:B,MATCH(INDIRECT($A$1&amp;"M"&amp;A3856)*1,Opvarmningsmiddel!A:A,0)),"")</f>
        <v>Naturgas</v>
      </c>
      <c r="J3856" s="1">
        <f t="shared" ca="1" si="787"/>
        <v>0</v>
      </c>
      <c r="K3856" s="1" t="str">
        <f ca="1">IFERROR(INDEX(Relationstabel!$C$3:$K$10,MATCH(VALUE(INDIRECT($A$1&amp;"L"&amp;A3856)),Relationstabel!$A$3:$A$10,0),MATCH(IFERROR(VALUE(INDIRECT($A$1&amp;"M"&amp;A3856)),0),Relationstabel!$C$1:$K$1,0)),"Ingen varmeinstallationer")</f>
        <v>Naturgas</v>
      </c>
      <c r="L3856" s="1" t="str">
        <f ca="1">INDEX(Anvendelseskode!B:B,MATCH($E3856,Anvendelseskode!$A:$A,0))</f>
        <v>Fritliggende enfamilieshus (parcelhus)</v>
      </c>
      <c r="M3856" s="1" t="str">
        <f ca="1">INDEX(Anvendelseskode!C:C,MATCH($E3856,Anvendelseskode!$A:$A,0))</f>
        <v>Parcelhuse</v>
      </c>
      <c r="N3856" s="1" t="str">
        <f ca="1">INDEX(Anvendelseskode!D:D,MATCH($E3856,Anvendelseskode!$A:$A,0))</f>
        <v>Private husholdninger</v>
      </c>
      <c r="O3856" s="1" t="str">
        <f ca="1">IFERROR(INDEX(SBi!$2:$2,MATCH(G3856,SBi!$1:$1,1)),SBi!$K$2)</f>
        <v>1979-1998</v>
      </c>
      <c r="P3856" s="1">
        <f ca="1">IFERROR(INDEX(SBi!$C$3:$K$28,MATCH(E3856,SBi!$B$3:$B$28,0),MATCH(O3856,SBi!$C$2:$K$2,0)),0)</f>
        <v>105.4</v>
      </c>
      <c r="Q3856" s="19">
        <f t="shared" ca="1" si="788"/>
        <v>14.1236</v>
      </c>
      <c r="R3856" s="19" t="str">
        <f ca="1">IFERROR(INDEX(VpD!$2:$2,MATCH(G3856,VpD!$1:$1,1)),VpD!$I$2)</f>
        <v>1979-1998</v>
      </c>
      <c r="S3856" s="1">
        <f ca="1">IFERROR(INDEX(VpD!$C$3:$I$27,MATCH(E3856,VpD!$B$3:$B$27,0),MATCH(R3856,VpD!$C$2:$I$2,0)),0)</f>
        <v>90</v>
      </c>
      <c r="T3856" s="19">
        <f t="shared" ca="1" si="789"/>
        <v>12.06</v>
      </c>
      <c r="U3856" s="14" t="str">
        <f t="shared" ca="1" si="790"/>
        <v xml:space="preserve">711048.67 </v>
      </c>
      <c r="V3856" s="14" t="str">
        <f t="shared" ca="1" si="791"/>
        <v>6172021.01</v>
      </c>
      <c r="W3856" s="14" t="str">
        <f t="shared" ca="1" si="792"/>
        <v>POINT(711048.67 6172021.01)</v>
      </c>
      <c r="X3856" s="14" t="str">
        <f>IFERROR(INDEX(BygningOmraade!B:B,MATCH(A3856,BygningOmraade!A:A,0)),"")</f>
        <v/>
      </c>
    </row>
    <row r="3857" spans="1:24" s="14" customFormat="1" x14ac:dyDescent="0.25">
      <c r="A3857" s="14">
        <f t="shared" si="780"/>
        <v>3857</v>
      </c>
      <c r="B3857" s="14" t="str">
        <f t="shared" ca="1" si="781"/>
        <v>e3a78718-fd1e-4115-a4df-1c0ed4722a79</v>
      </c>
      <c r="C3857" s="14" t="str">
        <f t="shared" ca="1" si="782"/>
        <v>0a3f507e-1cba-32b8-e044-0003ba298018</v>
      </c>
      <c r="D3857" s="14">
        <f t="shared" ca="1" si="783"/>
        <v>993933</v>
      </c>
      <c r="E3857" s="1">
        <f t="shared" ca="1" si="784"/>
        <v>160</v>
      </c>
      <c r="F3857" s="1">
        <f t="shared" ca="1" si="785"/>
        <v>565</v>
      </c>
      <c r="G3857" s="1">
        <f t="shared" ca="1" si="786"/>
        <v>1998</v>
      </c>
      <c r="H3857" s="1" t="str">
        <f ca="1">IFERROR(INDEX(Varmeinstallation!B:B,MATCH(INDIRECT($A$1&amp;"L"&amp;A3857)*1,Varmeinstallation!A:A,0)),"Ingen varmeinstallationer")</f>
        <v>Fjernvarme/blokvarme (radiatorsystemer eller varmluftanlæg)</v>
      </c>
      <c r="I3857" s="1" t="str">
        <f ca="1">IFERROR(INDEX(Opvarmningsmiddel!B:B,MATCH(INDIRECT($A$1&amp;"M"&amp;A3857)*1,Opvarmningsmiddel!A:A,0)),"")</f>
        <v/>
      </c>
      <c r="J3857" s="1">
        <f t="shared" ca="1" si="787"/>
        <v>0</v>
      </c>
      <c r="K3857" s="1" t="str">
        <f ca="1">IFERROR(INDEX(Relationstabel!$C$3:$K$10,MATCH(VALUE(INDIRECT($A$1&amp;"L"&amp;A3857)),Relationstabel!$A$3:$A$10,0),MATCH(IFERROR(VALUE(INDIRECT($A$1&amp;"M"&amp;A3857)),0),Relationstabel!$C$1:$K$1,0)),"Ingen varmeinstallationer")</f>
        <v>Fjernvarme/ Blokvarme</v>
      </c>
      <c r="L3857" s="1" t="str">
        <f ca="1">INDEX(Anvendelseskode!B:B,MATCH($E3857,Anvendelseskode!$A:$A,0))</f>
        <v>Døgninstitutioner</v>
      </c>
      <c r="M3857" s="1" t="str">
        <f ca="1">INDEX(Anvendelseskode!C:C,MATCH($E3857,Anvendelseskode!$A:$A,0))</f>
        <v>Døgninstitutioner</v>
      </c>
      <c r="N3857" s="1" t="str">
        <f ca="1">INDEX(Anvendelseskode!D:D,MATCH($E3857,Anvendelseskode!$A:$A,0))</f>
        <v>Kommunale og andre offentlige institutioner</v>
      </c>
      <c r="O3857" s="1" t="str">
        <f ca="1">IFERROR(INDEX(SBi!$2:$2,MATCH(G3857,SBi!$1:$1,1)),SBi!$K$2)</f>
        <v>1979-1998</v>
      </c>
      <c r="P3857" s="1">
        <f ca="1">IFERROR(INDEX(SBi!$C$3:$K$28,MATCH(E3857,SBi!$B$3:$B$28,0),MATCH(O3857,SBi!$C$2:$K$2,0)),0)</f>
        <v>116</v>
      </c>
      <c r="Q3857" s="19">
        <f t="shared" ca="1" si="788"/>
        <v>65.540000000000006</v>
      </c>
      <c r="R3857" s="19" t="str">
        <f ca="1">IFERROR(INDEX(VpD!$2:$2,MATCH(G3857,VpD!$1:$1,1)),VpD!$I$2)</f>
        <v>1979-1998</v>
      </c>
      <c r="S3857" s="1">
        <f ca="1">IFERROR(INDEX(VpD!$C$3:$I$27,MATCH(E3857,VpD!$B$3:$B$27,0),MATCH(R3857,VpD!$C$2:$I$2,0)),0)</f>
        <v>163</v>
      </c>
      <c r="T3857" s="19">
        <f t="shared" ca="1" si="789"/>
        <v>92.094999999999999</v>
      </c>
      <c r="U3857" s="14" t="str">
        <f t="shared" ca="1" si="790"/>
        <v xml:space="preserve">711138.29 </v>
      </c>
      <c r="V3857" s="14" t="str">
        <f t="shared" ca="1" si="791"/>
        <v>6172444</v>
      </c>
      <c r="W3857" s="14" t="str">
        <f t="shared" ca="1" si="792"/>
        <v>POINT(711138.29 6172444)</v>
      </c>
      <c r="X3857" s="14" t="str">
        <f>IFERROR(INDEX(BygningOmraade!B:B,MATCH(A3857,BygningOmraade!A:A,0)),"")</f>
        <v/>
      </c>
    </row>
    <row r="3858" spans="1:24" s="14" customFormat="1" x14ac:dyDescent="0.25">
      <c r="A3858" s="14">
        <f t="shared" si="780"/>
        <v>3858</v>
      </c>
      <c r="B3858" s="14" t="str">
        <f t="shared" ca="1" si="781"/>
        <v>e3b1144c-aea7-4515-9f92-8c0722eb2aeb</v>
      </c>
      <c r="C3858" s="14" t="str">
        <f t="shared" ca="1" si="782"/>
        <v>0a3f507e-18a6-32b8-e044-0003ba298018</v>
      </c>
      <c r="D3858" s="14">
        <f t="shared" ca="1" si="783"/>
        <v>994597</v>
      </c>
      <c r="E3858" s="1">
        <f t="shared" ca="1" si="784"/>
        <v>130</v>
      </c>
      <c r="F3858" s="1">
        <f t="shared" ca="1" si="785"/>
        <v>107</v>
      </c>
      <c r="G3858" s="1">
        <f t="shared" ca="1" si="786"/>
        <v>1967</v>
      </c>
      <c r="H3858" s="1" t="str">
        <f ca="1">IFERROR(INDEX(Varmeinstallation!B:B,MATCH(INDIRECT($A$1&amp;"L"&amp;A3858)*1,Varmeinstallation!A:A,0)),"Ingen varmeinstallationer")</f>
        <v>Fjernvarme/blokvarme (radiatorsystemer eller varmluftanlæg)</v>
      </c>
      <c r="I3858" s="1" t="str">
        <f ca="1">IFERROR(INDEX(Opvarmningsmiddel!B:B,MATCH(INDIRECT($A$1&amp;"M"&amp;A3858)*1,Opvarmningsmiddel!A:A,0)),"")</f>
        <v/>
      </c>
      <c r="J3858" s="1">
        <f t="shared" ca="1" si="787"/>
        <v>0</v>
      </c>
      <c r="K3858" s="1" t="str">
        <f ca="1">IFERROR(INDEX(Relationstabel!$C$3:$K$10,MATCH(VALUE(INDIRECT($A$1&amp;"L"&amp;A3858)),Relationstabel!$A$3:$A$10,0),MATCH(IFERROR(VALUE(INDIRECT($A$1&amp;"M"&amp;A3858)),0),Relationstabel!$C$1:$K$1,0)),"Ingen varmeinstallationer")</f>
        <v>Fjernvarme/ Blokvarme</v>
      </c>
      <c r="L3858" s="1" t="str">
        <f ca="1">INDEX(Anvendelseskode!B:B,MATCH($E3858,Anvendelseskode!$A:$A,0))</f>
        <v>Række-, kæde-, dobbelthus (lodret adskillelse mellem enhederne)</v>
      </c>
      <c r="M3858" s="1" t="str">
        <f ca="1">INDEX(Anvendelseskode!C:C,MATCH($E3858,Anvendelseskode!$A:$A,0))</f>
        <v>Række-, kæde og dobbelthuse</v>
      </c>
      <c r="N3858" s="1" t="str">
        <f ca="1">INDEX(Anvendelseskode!D:D,MATCH($E3858,Anvendelseskode!$A:$A,0))</f>
        <v>Private husholdninger</v>
      </c>
      <c r="O3858" s="1" t="str">
        <f ca="1">IFERROR(INDEX(SBi!$2:$2,MATCH(G3858,SBi!$1:$1,1)),SBi!$K$2)</f>
        <v>1961-1972</v>
      </c>
      <c r="P3858" s="1">
        <f ca="1">IFERROR(INDEX(SBi!$C$3:$K$28,MATCH(E3858,SBi!$B$3:$B$28,0),MATCH(O3858,SBi!$C$2:$K$2,0)),0)</f>
        <v>119.9</v>
      </c>
      <c r="Q3858" s="19">
        <f t="shared" ca="1" si="788"/>
        <v>12.829300000000002</v>
      </c>
      <c r="R3858" s="19" t="str">
        <f ca="1">IFERROR(INDEX(VpD!$2:$2,MATCH(G3858,VpD!$1:$1,1)),VpD!$I$2)</f>
        <v>1961-1972</v>
      </c>
      <c r="S3858" s="1">
        <f ca="1">IFERROR(INDEX(VpD!$C$3:$I$27,MATCH(E3858,VpD!$B$3:$B$27,0),MATCH(R3858,VpD!$C$2:$I$2,0)),0)</f>
        <v>120</v>
      </c>
      <c r="T3858" s="19">
        <f t="shared" ca="1" si="789"/>
        <v>12.84</v>
      </c>
      <c r="U3858" s="14" t="str">
        <f t="shared" ca="1" si="790"/>
        <v xml:space="preserve">711459.01 </v>
      </c>
      <c r="V3858" s="14" t="str">
        <f t="shared" ca="1" si="791"/>
        <v>6171720.72</v>
      </c>
      <c r="W3858" s="14" t="str">
        <f t="shared" ca="1" si="792"/>
        <v>POINT(711459.01 6171720.72)</v>
      </c>
      <c r="X3858" s="14" t="str">
        <f>IFERROR(INDEX(BygningOmraade!B:B,MATCH(A3858,BygningOmraade!A:A,0)),"")</f>
        <v/>
      </c>
    </row>
    <row r="3859" spans="1:24" s="14" customFormat="1" x14ac:dyDescent="0.25">
      <c r="A3859" s="14">
        <f t="shared" si="780"/>
        <v>3859</v>
      </c>
      <c r="B3859" s="14" t="str">
        <f t="shared" ca="1" si="781"/>
        <v>e3b7a0cb-4344-4c4b-99aa-cf8ea66d6c7f</v>
      </c>
      <c r="C3859" s="14" t="str">
        <f t="shared" ca="1" si="782"/>
        <v>0a3f507e-23e6-32b8-e044-0003ba298018</v>
      </c>
      <c r="D3859" s="14">
        <f t="shared" ca="1" si="783"/>
        <v>996208</v>
      </c>
      <c r="E3859" s="1">
        <f t="shared" ca="1" si="784"/>
        <v>120</v>
      </c>
      <c r="F3859" s="1">
        <f t="shared" ca="1" si="785"/>
        <v>219</v>
      </c>
      <c r="G3859" s="1">
        <f t="shared" ca="1" si="786"/>
        <v>1988</v>
      </c>
      <c r="H3859" s="1" t="str">
        <f ca="1">IFERROR(INDEX(Varmeinstallation!B:B,MATCH(INDIRECT($A$1&amp;"L"&amp;A3859)*1,Varmeinstallation!A:A,0)),"Ingen varmeinstallationer")</f>
        <v>Centralvarme fra eget anlæg, et-kammer fyr</v>
      </c>
      <c r="I3859" s="1" t="str">
        <f ca="1">IFERROR(INDEX(Opvarmningsmiddel!B:B,MATCH(INDIRECT($A$1&amp;"M"&amp;A3859)*1,Opvarmningsmiddel!A:A,0)),"")</f>
        <v>Naturgas</v>
      </c>
      <c r="J3859" s="1">
        <f t="shared" ca="1" si="787"/>
        <v>0</v>
      </c>
      <c r="K3859" s="1" t="str">
        <f ca="1">IFERROR(INDEX(Relationstabel!$C$3:$K$10,MATCH(VALUE(INDIRECT($A$1&amp;"L"&amp;A3859)),Relationstabel!$A$3:$A$10,0),MATCH(IFERROR(VALUE(INDIRECT($A$1&amp;"M"&amp;A3859)),0),Relationstabel!$C$1:$K$1,0)),"Ingen varmeinstallationer")</f>
        <v>Naturgas</v>
      </c>
      <c r="L3859" s="1" t="str">
        <f ca="1">INDEX(Anvendelseskode!B:B,MATCH($E3859,Anvendelseskode!$A:$A,0))</f>
        <v>Fritliggende enfamilieshus (parcelhus)</v>
      </c>
      <c r="M3859" s="1" t="str">
        <f ca="1">INDEX(Anvendelseskode!C:C,MATCH($E3859,Anvendelseskode!$A:$A,0))</f>
        <v>Parcelhuse</v>
      </c>
      <c r="N3859" s="1" t="str">
        <f ca="1">INDEX(Anvendelseskode!D:D,MATCH($E3859,Anvendelseskode!$A:$A,0))</f>
        <v>Private husholdninger</v>
      </c>
      <c r="O3859" s="1" t="str">
        <f ca="1">IFERROR(INDEX(SBi!$2:$2,MATCH(G3859,SBi!$1:$1,1)),SBi!$K$2)</f>
        <v>1979-1998</v>
      </c>
      <c r="P3859" s="1">
        <f ca="1">IFERROR(INDEX(SBi!$C$3:$K$28,MATCH(E3859,SBi!$B$3:$B$28,0),MATCH(O3859,SBi!$C$2:$K$2,0)),0)</f>
        <v>105.4</v>
      </c>
      <c r="Q3859" s="19">
        <f t="shared" ca="1" si="788"/>
        <v>23.082600000000003</v>
      </c>
      <c r="R3859" s="19" t="str">
        <f ca="1">IFERROR(INDEX(VpD!$2:$2,MATCH(G3859,VpD!$1:$1,1)),VpD!$I$2)</f>
        <v>1979-1998</v>
      </c>
      <c r="S3859" s="1">
        <f ca="1">IFERROR(INDEX(VpD!$C$3:$I$27,MATCH(E3859,VpD!$B$3:$B$27,0),MATCH(R3859,VpD!$C$2:$I$2,0)),0)</f>
        <v>90</v>
      </c>
      <c r="T3859" s="19">
        <f t="shared" ca="1" si="789"/>
        <v>19.71</v>
      </c>
      <c r="U3859" s="14" t="str">
        <f t="shared" ca="1" si="790"/>
        <v xml:space="preserve">713056.54 </v>
      </c>
      <c r="V3859" s="14" t="str">
        <f t="shared" ca="1" si="791"/>
        <v>6168415.07</v>
      </c>
      <c r="W3859" s="14" t="str">
        <f t="shared" ca="1" si="792"/>
        <v>POINT(713056.54 6168415.07)</v>
      </c>
      <c r="X3859" s="14" t="str">
        <f>IFERROR(INDEX(BygningOmraade!B:B,MATCH(A3859,BygningOmraade!A:A,0)),"")</f>
        <v/>
      </c>
    </row>
    <row r="3860" spans="1:24" s="14" customFormat="1" x14ac:dyDescent="0.25">
      <c r="A3860" s="14">
        <f t="shared" si="780"/>
        <v>3860</v>
      </c>
      <c r="B3860" s="14" t="str">
        <f t="shared" ca="1" si="781"/>
        <v>e3c2c509-3c39-4ab6-92c2-21b65b4ef192</v>
      </c>
      <c r="C3860" s="14" t="str">
        <f t="shared" ca="1" si="782"/>
        <v>0a3f507e-24bb-32b8-e044-0003ba298018</v>
      </c>
      <c r="D3860" s="14">
        <f t="shared" ca="1" si="783"/>
        <v>997365</v>
      </c>
      <c r="E3860" s="1">
        <f t="shared" ca="1" si="784"/>
        <v>130</v>
      </c>
      <c r="F3860" s="1">
        <f t="shared" ca="1" si="785"/>
        <v>109</v>
      </c>
      <c r="G3860" s="1">
        <f t="shared" ca="1" si="786"/>
        <v>1978</v>
      </c>
      <c r="H3860" s="1" t="str">
        <f ca="1">IFERROR(INDEX(Varmeinstallation!B:B,MATCH(INDIRECT($A$1&amp;"L"&amp;A3860)*1,Varmeinstallation!A:A,0)),"Ingen varmeinstallationer")</f>
        <v>Fjernvarme/blokvarme (radiatorsystemer eller varmluftanlæg)</v>
      </c>
      <c r="I3860" s="1" t="str">
        <f ca="1">IFERROR(INDEX(Opvarmningsmiddel!B:B,MATCH(INDIRECT($A$1&amp;"M"&amp;A3860)*1,Opvarmningsmiddel!A:A,0)),"")</f>
        <v/>
      </c>
      <c r="J3860" s="1">
        <f t="shared" ca="1" si="787"/>
        <v>0</v>
      </c>
      <c r="K3860" s="1" t="str">
        <f ca="1">IFERROR(INDEX(Relationstabel!$C$3:$K$10,MATCH(VALUE(INDIRECT($A$1&amp;"L"&amp;A3860)),Relationstabel!$A$3:$A$10,0),MATCH(IFERROR(VALUE(INDIRECT($A$1&amp;"M"&amp;A3860)),0),Relationstabel!$C$1:$K$1,0)),"Ingen varmeinstallationer")</f>
        <v>Fjernvarme/ Blokvarme</v>
      </c>
      <c r="L3860" s="1" t="str">
        <f ca="1">INDEX(Anvendelseskode!B:B,MATCH($E3860,Anvendelseskode!$A:$A,0))</f>
        <v>Række-, kæde-, dobbelthus (lodret adskillelse mellem enhederne)</v>
      </c>
      <c r="M3860" s="1" t="str">
        <f ca="1">INDEX(Anvendelseskode!C:C,MATCH($E3860,Anvendelseskode!$A:$A,0))</f>
        <v>Række-, kæde og dobbelthuse</v>
      </c>
      <c r="N3860" s="1" t="str">
        <f ca="1">INDEX(Anvendelseskode!D:D,MATCH($E3860,Anvendelseskode!$A:$A,0))</f>
        <v>Private husholdninger</v>
      </c>
      <c r="O3860" s="1" t="str">
        <f ca="1">IFERROR(INDEX(SBi!$2:$2,MATCH(G3860,SBi!$1:$1,1)),SBi!$K$2)</f>
        <v>1973-1978</v>
      </c>
      <c r="P3860" s="1">
        <f ca="1">IFERROR(INDEX(SBi!$C$3:$K$28,MATCH(E3860,SBi!$B$3:$B$28,0),MATCH(O3860,SBi!$C$2:$K$2,0)),0)</f>
        <v>112.6</v>
      </c>
      <c r="Q3860" s="19">
        <f t="shared" ca="1" si="788"/>
        <v>12.273399999999999</v>
      </c>
      <c r="R3860" s="19" t="str">
        <f ca="1">IFERROR(INDEX(VpD!$2:$2,MATCH(G3860,VpD!$1:$1,1)),VpD!$I$2)</f>
        <v>1973-1978</v>
      </c>
      <c r="S3860" s="1">
        <f ca="1">IFERROR(INDEX(VpD!$C$3:$I$27,MATCH(E3860,VpD!$B$3:$B$27,0),MATCH(R3860,VpD!$C$2:$I$2,0)),0)</f>
        <v>98</v>
      </c>
      <c r="T3860" s="19">
        <f t="shared" ca="1" si="789"/>
        <v>10.682</v>
      </c>
      <c r="U3860" s="14" t="str">
        <f t="shared" ca="1" si="790"/>
        <v xml:space="preserve">713646.91 </v>
      </c>
      <c r="V3860" s="14" t="str">
        <f t="shared" ca="1" si="791"/>
        <v>6169788.49</v>
      </c>
      <c r="W3860" s="14" t="str">
        <f t="shared" ca="1" si="792"/>
        <v>POINT(713646.91 6169788.49)</v>
      </c>
      <c r="X3860" s="14" t="str">
        <f>IFERROR(INDEX(BygningOmraade!B:B,MATCH(A3860,BygningOmraade!A:A,0)),"")</f>
        <v/>
      </c>
    </row>
    <row r="3861" spans="1:24" s="14" customFormat="1" x14ac:dyDescent="0.25">
      <c r="A3861" s="14">
        <f t="shared" si="780"/>
        <v>3861</v>
      </c>
      <c r="B3861" s="14" t="str">
        <f t="shared" ca="1" si="781"/>
        <v>e3f05a4a-cc18-4f49-a349-11f94d1391d5</v>
      </c>
      <c r="C3861" s="14" t="str">
        <f t="shared" ca="1" si="782"/>
        <v>0a3f507e-1cfb-32b8-e044-0003ba298018</v>
      </c>
      <c r="D3861" s="14">
        <f t="shared" ca="1" si="783"/>
        <v>994090</v>
      </c>
      <c r="E3861" s="1">
        <f t="shared" ca="1" si="784"/>
        <v>120</v>
      </c>
      <c r="F3861" s="1">
        <f t="shared" ca="1" si="785"/>
        <v>134</v>
      </c>
      <c r="G3861" s="1">
        <f t="shared" ca="1" si="786"/>
        <v>1970</v>
      </c>
      <c r="H3861" s="1" t="str">
        <f ca="1">IFERROR(INDEX(Varmeinstallation!B:B,MATCH(INDIRECT($A$1&amp;"L"&amp;A3861)*1,Varmeinstallation!A:A,0)),"Ingen varmeinstallationer")</f>
        <v>Centralvarme fra eget anlæg, et-kammer fyr</v>
      </c>
      <c r="I3861" s="1" t="str">
        <f ca="1">IFERROR(INDEX(Opvarmningsmiddel!B:B,MATCH(INDIRECT($A$1&amp;"M"&amp;A3861)*1,Opvarmningsmiddel!A:A,0)),"")</f>
        <v>Naturgas</v>
      </c>
      <c r="J3861" s="1">
        <f t="shared" ca="1" si="787"/>
        <v>0</v>
      </c>
      <c r="K3861" s="1" t="str">
        <f ca="1">IFERROR(INDEX(Relationstabel!$C$3:$K$10,MATCH(VALUE(INDIRECT($A$1&amp;"L"&amp;A3861)),Relationstabel!$A$3:$A$10,0),MATCH(IFERROR(VALUE(INDIRECT($A$1&amp;"M"&amp;A3861)),0),Relationstabel!$C$1:$K$1,0)),"Ingen varmeinstallationer")</f>
        <v>Naturgas</v>
      </c>
      <c r="L3861" s="1" t="str">
        <f ca="1">INDEX(Anvendelseskode!B:B,MATCH($E3861,Anvendelseskode!$A:$A,0))</f>
        <v>Fritliggende enfamilieshus (parcelhus)</v>
      </c>
      <c r="M3861" s="1" t="str">
        <f ca="1">INDEX(Anvendelseskode!C:C,MATCH($E3861,Anvendelseskode!$A:$A,0))</f>
        <v>Parcelhuse</v>
      </c>
      <c r="N3861" s="1" t="str">
        <f ca="1">INDEX(Anvendelseskode!D:D,MATCH($E3861,Anvendelseskode!$A:$A,0))</f>
        <v>Private husholdninger</v>
      </c>
      <c r="O3861" s="1" t="str">
        <f ca="1">IFERROR(INDEX(SBi!$2:$2,MATCH(G3861,SBi!$1:$1,1)),SBi!$K$2)</f>
        <v>1961-1972</v>
      </c>
      <c r="P3861" s="1">
        <f ca="1">IFERROR(INDEX(SBi!$C$3:$K$28,MATCH(E3861,SBi!$B$3:$B$28,0),MATCH(O3861,SBi!$C$2:$K$2,0)),0)</f>
        <v>134.30000000000001</v>
      </c>
      <c r="Q3861" s="19">
        <f t="shared" ca="1" si="788"/>
        <v>17.996200000000002</v>
      </c>
      <c r="R3861" s="19" t="str">
        <f ca="1">IFERROR(INDEX(VpD!$2:$2,MATCH(G3861,VpD!$1:$1,1)),VpD!$I$2)</f>
        <v>1961-1972</v>
      </c>
      <c r="S3861" s="1">
        <f ca="1">IFERROR(INDEX(VpD!$C$3:$I$27,MATCH(E3861,VpD!$B$3:$B$27,0),MATCH(R3861,VpD!$C$2:$I$2,0)),0)</f>
        <v>143</v>
      </c>
      <c r="T3861" s="19">
        <f t="shared" ca="1" si="789"/>
        <v>19.161999999999999</v>
      </c>
      <c r="U3861" s="14" t="str">
        <f t="shared" ca="1" si="790"/>
        <v xml:space="preserve">711022.71 </v>
      </c>
      <c r="V3861" s="14" t="str">
        <f t="shared" ca="1" si="791"/>
        <v>6171987.13</v>
      </c>
      <c r="W3861" s="14" t="str">
        <f t="shared" ca="1" si="792"/>
        <v>POINT(711022.71 6171987.13)</v>
      </c>
      <c r="X3861" s="14" t="str">
        <f>IFERROR(INDEX(BygningOmraade!B:B,MATCH(A3861,BygningOmraade!A:A,0)),"")</f>
        <v/>
      </c>
    </row>
    <row r="3862" spans="1:24" s="14" customFormat="1" x14ac:dyDescent="0.25">
      <c r="A3862" s="14">
        <f t="shared" si="780"/>
        <v>3862</v>
      </c>
      <c r="B3862" s="14" t="str">
        <f t="shared" ca="1" si="781"/>
        <v>e4251bf4-947b-4381-b371-db6c697d65f4</v>
      </c>
      <c r="C3862" s="14" t="str">
        <f t="shared" ca="1" si="782"/>
        <v>0a3f507e-1b5d-32b8-e044-0003ba298018</v>
      </c>
      <c r="D3862" s="14">
        <f t="shared" ca="1" si="783"/>
        <v>996789</v>
      </c>
      <c r="E3862" s="1">
        <f t="shared" ca="1" si="784"/>
        <v>130</v>
      </c>
      <c r="F3862" s="1">
        <f t="shared" ca="1" si="785"/>
        <v>109</v>
      </c>
      <c r="G3862" s="1">
        <f t="shared" ca="1" si="786"/>
        <v>1978</v>
      </c>
      <c r="H3862" s="1" t="str">
        <f ca="1">IFERROR(INDEX(Varmeinstallation!B:B,MATCH(INDIRECT($A$1&amp;"L"&amp;A3862)*1,Varmeinstallation!A:A,0)),"Ingen varmeinstallationer")</f>
        <v>Fjernvarme/blokvarme (radiatorsystemer eller varmluftanlæg)</v>
      </c>
      <c r="I3862" s="1" t="str">
        <f ca="1">IFERROR(INDEX(Opvarmningsmiddel!B:B,MATCH(INDIRECT($A$1&amp;"M"&amp;A3862)*1,Opvarmningsmiddel!A:A,0)),"")</f>
        <v/>
      </c>
      <c r="J3862" s="1">
        <f t="shared" ca="1" si="787"/>
        <v>0</v>
      </c>
      <c r="K3862" s="1" t="str">
        <f ca="1">IFERROR(INDEX(Relationstabel!$C$3:$K$10,MATCH(VALUE(INDIRECT($A$1&amp;"L"&amp;A3862)),Relationstabel!$A$3:$A$10,0),MATCH(IFERROR(VALUE(INDIRECT($A$1&amp;"M"&amp;A3862)),0),Relationstabel!$C$1:$K$1,0)),"Ingen varmeinstallationer")</f>
        <v>Fjernvarme/ Blokvarme</v>
      </c>
      <c r="L3862" s="1" t="str">
        <f ca="1">INDEX(Anvendelseskode!B:B,MATCH($E3862,Anvendelseskode!$A:$A,0))</f>
        <v>Række-, kæde-, dobbelthus (lodret adskillelse mellem enhederne)</v>
      </c>
      <c r="M3862" s="1" t="str">
        <f ca="1">INDEX(Anvendelseskode!C:C,MATCH($E3862,Anvendelseskode!$A:$A,0))</f>
        <v>Række-, kæde og dobbelthuse</v>
      </c>
      <c r="N3862" s="1" t="str">
        <f ca="1">INDEX(Anvendelseskode!D:D,MATCH($E3862,Anvendelseskode!$A:$A,0))</f>
        <v>Private husholdninger</v>
      </c>
      <c r="O3862" s="1" t="str">
        <f ca="1">IFERROR(INDEX(SBi!$2:$2,MATCH(G3862,SBi!$1:$1,1)),SBi!$K$2)</f>
        <v>1973-1978</v>
      </c>
      <c r="P3862" s="1">
        <f ca="1">IFERROR(INDEX(SBi!$C$3:$K$28,MATCH(E3862,SBi!$B$3:$B$28,0),MATCH(O3862,SBi!$C$2:$K$2,0)),0)</f>
        <v>112.6</v>
      </c>
      <c r="Q3862" s="19">
        <f t="shared" ca="1" si="788"/>
        <v>12.273399999999999</v>
      </c>
      <c r="R3862" s="19" t="str">
        <f ca="1">IFERROR(INDEX(VpD!$2:$2,MATCH(G3862,VpD!$1:$1,1)),VpD!$I$2)</f>
        <v>1973-1978</v>
      </c>
      <c r="S3862" s="1">
        <f ca="1">IFERROR(INDEX(VpD!$C$3:$I$27,MATCH(E3862,VpD!$B$3:$B$27,0),MATCH(R3862,VpD!$C$2:$I$2,0)),0)</f>
        <v>98</v>
      </c>
      <c r="T3862" s="19">
        <f t="shared" ca="1" si="789"/>
        <v>10.682</v>
      </c>
      <c r="U3862" s="14" t="str">
        <f t="shared" ca="1" si="790"/>
        <v xml:space="preserve">713474.82 </v>
      </c>
      <c r="V3862" s="14" t="str">
        <f t="shared" ca="1" si="791"/>
        <v>6169745.52</v>
      </c>
      <c r="W3862" s="14" t="str">
        <f t="shared" ca="1" si="792"/>
        <v>POINT(713474.82 6169745.52)</v>
      </c>
      <c r="X3862" s="14" t="str">
        <f>IFERROR(INDEX(BygningOmraade!B:B,MATCH(A3862,BygningOmraade!A:A,0)),"")</f>
        <v/>
      </c>
    </row>
    <row r="3863" spans="1:24" s="14" customFormat="1" x14ac:dyDescent="0.25">
      <c r="A3863" s="14">
        <f t="shared" si="780"/>
        <v>3863</v>
      </c>
      <c r="B3863" s="14" t="str">
        <f t="shared" ca="1" si="781"/>
        <v>e437f05c-03b4-4198-b961-0491ae47df56</v>
      </c>
      <c r="C3863" s="14" t="str">
        <f t="shared" ca="1" si="782"/>
        <v>0a3f507e-201d-32b8-e044-0003ba298018</v>
      </c>
      <c r="D3863" s="14">
        <f t="shared" ca="1" si="783"/>
        <v>993733</v>
      </c>
      <c r="E3863" s="1">
        <f t="shared" ca="1" si="784"/>
        <v>120</v>
      </c>
      <c r="F3863" s="1">
        <f t="shared" ca="1" si="785"/>
        <v>109</v>
      </c>
      <c r="G3863" s="1">
        <f t="shared" ca="1" si="786"/>
        <v>1972</v>
      </c>
      <c r="H3863" s="1" t="str">
        <f ca="1">IFERROR(INDEX(Varmeinstallation!B:B,MATCH(INDIRECT($A$1&amp;"L"&amp;A3863)*1,Varmeinstallation!A:A,0)),"Ingen varmeinstallationer")</f>
        <v>Centralvarme fra eget anlæg, et-kammer fyr</v>
      </c>
      <c r="I3863" s="1" t="str">
        <f ca="1">IFERROR(INDEX(Opvarmningsmiddel!B:B,MATCH(INDIRECT($A$1&amp;"M"&amp;A3863)*1,Opvarmningsmiddel!A:A,0)),"")</f>
        <v>Naturgas</v>
      </c>
      <c r="J3863" s="1">
        <f t="shared" ca="1" si="787"/>
        <v>0</v>
      </c>
      <c r="K3863" s="1" t="str">
        <f ca="1">IFERROR(INDEX(Relationstabel!$C$3:$K$10,MATCH(VALUE(INDIRECT($A$1&amp;"L"&amp;A3863)),Relationstabel!$A$3:$A$10,0),MATCH(IFERROR(VALUE(INDIRECT($A$1&amp;"M"&amp;A3863)),0),Relationstabel!$C$1:$K$1,0)),"Ingen varmeinstallationer")</f>
        <v>Naturgas</v>
      </c>
      <c r="L3863" s="1" t="str">
        <f ca="1">INDEX(Anvendelseskode!B:B,MATCH($E3863,Anvendelseskode!$A:$A,0))</f>
        <v>Fritliggende enfamilieshus (parcelhus)</v>
      </c>
      <c r="M3863" s="1" t="str">
        <f ca="1">INDEX(Anvendelseskode!C:C,MATCH($E3863,Anvendelseskode!$A:$A,0))</f>
        <v>Parcelhuse</v>
      </c>
      <c r="N3863" s="1" t="str">
        <f ca="1">INDEX(Anvendelseskode!D:D,MATCH($E3863,Anvendelseskode!$A:$A,0))</f>
        <v>Private husholdninger</v>
      </c>
      <c r="O3863" s="1" t="str">
        <f ca="1">IFERROR(INDEX(SBi!$2:$2,MATCH(G3863,SBi!$1:$1,1)),SBi!$K$2)</f>
        <v>1961-1972</v>
      </c>
      <c r="P3863" s="1">
        <f ca="1">IFERROR(INDEX(SBi!$C$3:$K$28,MATCH(E3863,SBi!$B$3:$B$28,0),MATCH(O3863,SBi!$C$2:$K$2,0)),0)</f>
        <v>134.30000000000001</v>
      </c>
      <c r="Q3863" s="19">
        <f t="shared" ca="1" si="788"/>
        <v>14.6387</v>
      </c>
      <c r="R3863" s="19" t="str">
        <f ca="1">IFERROR(INDEX(VpD!$2:$2,MATCH(G3863,VpD!$1:$1,1)),VpD!$I$2)</f>
        <v>1961-1972</v>
      </c>
      <c r="S3863" s="1">
        <f ca="1">IFERROR(INDEX(VpD!$C$3:$I$27,MATCH(E3863,VpD!$B$3:$B$27,0),MATCH(R3863,VpD!$C$2:$I$2,0)),0)</f>
        <v>143</v>
      </c>
      <c r="T3863" s="19">
        <f t="shared" ca="1" si="789"/>
        <v>15.587</v>
      </c>
      <c r="U3863" s="14" t="str">
        <f t="shared" ca="1" si="790"/>
        <v xml:space="preserve">710851.94 </v>
      </c>
      <c r="V3863" s="14" t="str">
        <f t="shared" ca="1" si="791"/>
        <v>6171860.9</v>
      </c>
      <c r="W3863" s="14" t="str">
        <f t="shared" ca="1" si="792"/>
        <v>POINT(710851.94 6171860.9)</v>
      </c>
      <c r="X3863" s="14" t="str">
        <f>IFERROR(INDEX(BygningOmraade!B:B,MATCH(A3863,BygningOmraade!A:A,0)),"")</f>
        <v/>
      </c>
    </row>
    <row r="3864" spans="1:24" s="14" customFormat="1" x14ac:dyDescent="0.25">
      <c r="A3864" s="14">
        <f t="shared" si="780"/>
        <v>3864</v>
      </c>
      <c r="B3864" s="14" t="str">
        <f t="shared" ca="1" si="781"/>
        <v>e44105b7-bb49-41f7-9097-35b53f38b0e7</v>
      </c>
      <c r="C3864" s="14" t="str">
        <f t="shared" ca="1" si="782"/>
        <v>0a3f507e-1e40-32b8-e044-0003ba298018</v>
      </c>
      <c r="D3864" s="14">
        <f t="shared" ca="1" si="783"/>
        <v>994879</v>
      </c>
      <c r="E3864" s="1">
        <f t="shared" ca="1" si="784"/>
        <v>120</v>
      </c>
      <c r="F3864" s="1">
        <f t="shared" ca="1" si="785"/>
        <v>136</v>
      </c>
      <c r="G3864" s="1">
        <f t="shared" ca="1" si="786"/>
        <v>1986</v>
      </c>
      <c r="H3864" s="1" t="str">
        <f ca="1">IFERROR(INDEX(Varmeinstallation!B:B,MATCH(INDIRECT($A$1&amp;"L"&amp;A3864)*1,Varmeinstallation!A:A,0)),"Ingen varmeinstallationer")</f>
        <v>Centralvarme fra eget anlæg, et-kammer fyr</v>
      </c>
      <c r="I3864" s="1" t="str">
        <f ca="1">IFERROR(INDEX(Opvarmningsmiddel!B:B,MATCH(INDIRECT($A$1&amp;"M"&amp;A3864)*1,Opvarmningsmiddel!A:A,0)),"")</f>
        <v>Naturgas</v>
      </c>
      <c r="J3864" s="1">
        <f t="shared" ca="1" si="787"/>
        <v>2</v>
      </c>
      <c r="K3864" s="1" t="str">
        <f ca="1">IFERROR(INDEX(Relationstabel!$C$3:$K$10,MATCH(VALUE(INDIRECT($A$1&amp;"L"&amp;A3864)),Relationstabel!$A$3:$A$10,0),MATCH(IFERROR(VALUE(INDIRECT($A$1&amp;"M"&amp;A3864)),0),Relationstabel!$C$1:$K$1,0)),"Ingen varmeinstallationer")</f>
        <v>Naturgas</v>
      </c>
      <c r="L3864" s="1" t="str">
        <f ca="1">INDEX(Anvendelseskode!B:B,MATCH($E3864,Anvendelseskode!$A:$A,0))</f>
        <v>Fritliggende enfamilieshus (parcelhus)</v>
      </c>
      <c r="M3864" s="1" t="str">
        <f ca="1">INDEX(Anvendelseskode!C:C,MATCH($E3864,Anvendelseskode!$A:$A,0))</f>
        <v>Parcelhuse</v>
      </c>
      <c r="N3864" s="1" t="str">
        <f ca="1">INDEX(Anvendelseskode!D:D,MATCH($E3864,Anvendelseskode!$A:$A,0))</f>
        <v>Private husholdninger</v>
      </c>
      <c r="O3864" s="1" t="str">
        <f ca="1">IFERROR(INDEX(SBi!$2:$2,MATCH(G3864,SBi!$1:$1,1)),SBi!$K$2)</f>
        <v>1979-1998</v>
      </c>
      <c r="P3864" s="1">
        <f ca="1">IFERROR(INDEX(SBi!$C$3:$K$28,MATCH(E3864,SBi!$B$3:$B$28,0),MATCH(O3864,SBi!$C$2:$K$2,0)),0)</f>
        <v>105.4</v>
      </c>
      <c r="Q3864" s="19">
        <f t="shared" ca="1" si="788"/>
        <v>14.334400000000002</v>
      </c>
      <c r="R3864" s="19" t="str">
        <f ca="1">IFERROR(INDEX(VpD!$2:$2,MATCH(G3864,VpD!$1:$1,1)),VpD!$I$2)</f>
        <v>1979-1998</v>
      </c>
      <c r="S3864" s="1">
        <f ca="1">IFERROR(INDEX(VpD!$C$3:$I$27,MATCH(E3864,VpD!$B$3:$B$27,0),MATCH(R3864,VpD!$C$2:$I$2,0)),0)</f>
        <v>90</v>
      </c>
      <c r="T3864" s="19">
        <f t="shared" ca="1" si="789"/>
        <v>12.24</v>
      </c>
      <c r="U3864" s="14" t="str">
        <f t="shared" ca="1" si="790"/>
        <v xml:space="preserve">711782.19 </v>
      </c>
      <c r="V3864" s="14" t="str">
        <f t="shared" ca="1" si="791"/>
        <v>6171597.07</v>
      </c>
      <c r="W3864" s="14" t="str">
        <f t="shared" ca="1" si="792"/>
        <v>POINT(711782.19 6171597.07)</v>
      </c>
      <c r="X3864" s="14" t="str">
        <f>IFERROR(INDEX(BygningOmraade!B:B,MATCH(A3864,BygningOmraade!A:A,0)),"")</f>
        <v/>
      </c>
    </row>
    <row r="3865" spans="1:24" s="14" customFormat="1" x14ac:dyDescent="0.25">
      <c r="A3865" s="14">
        <f t="shared" si="780"/>
        <v>3865</v>
      </c>
      <c r="B3865" s="14" t="str">
        <f t="shared" ca="1" si="781"/>
        <v>e475d7d2-a72e-47b4-8a93-8539cc85df2a</v>
      </c>
      <c r="C3865" s="14" t="str">
        <f t="shared" ca="1" si="782"/>
        <v>0a3f507e-1866-32b8-e044-0003ba298018</v>
      </c>
      <c r="D3865" s="14">
        <f t="shared" ca="1" si="783"/>
        <v>996455</v>
      </c>
      <c r="E3865" s="1">
        <f t="shared" ca="1" si="784"/>
        <v>120</v>
      </c>
      <c r="F3865" s="1">
        <f t="shared" ca="1" si="785"/>
        <v>152</v>
      </c>
      <c r="G3865" s="1">
        <f t="shared" ca="1" si="786"/>
        <v>1980</v>
      </c>
      <c r="H3865" s="1" t="str">
        <f ca="1">IFERROR(INDEX(Varmeinstallation!B:B,MATCH(INDIRECT($A$1&amp;"L"&amp;A3865)*1,Varmeinstallation!A:A,0)),"Ingen varmeinstallationer")</f>
        <v>Elovne, elpaneler</v>
      </c>
      <c r="I3865" s="1" t="str">
        <f ca="1">IFERROR(INDEX(Opvarmningsmiddel!B:B,MATCH(INDIRECT($A$1&amp;"M"&amp;A3865)*1,Opvarmningsmiddel!A:A,0)),"")</f>
        <v>Elektricitet</v>
      </c>
      <c r="J3865" s="1">
        <f t="shared" ca="1" si="787"/>
        <v>0</v>
      </c>
      <c r="K3865" s="1" t="str">
        <f ca="1">IFERROR(INDEX(Relationstabel!$C$3:$K$10,MATCH(VALUE(INDIRECT($A$1&amp;"L"&amp;A3865)),Relationstabel!$A$3:$A$10,0),MATCH(IFERROR(VALUE(INDIRECT($A$1&amp;"M"&amp;A3865)),0),Relationstabel!$C$1:$K$1,0)),"Ingen varmeinstallationer")</f>
        <v>Elvarme</v>
      </c>
      <c r="L3865" s="1" t="str">
        <f ca="1">INDEX(Anvendelseskode!B:B,MATCH($E3865,Anvendelseskode!$A:$A,0))</f>
        <v>Fritliggende enfamilieshus (parcelhus)</v>
      </c>
      <c r="M3865" s="1" t="str">
        <f ca="1">INDEX(Anvendelseskode!C:C,MATCH($E3865,Anvendelseskode!$A:$A,0))</f>
        <v>Parcelhuse</v>
      </c>
      <c r="N3865" s="1" t="str">
        <f ca="1">INDEX(Anvendelseskode!D:D,MATCH($E3865,Anvendelseskode!$A:$A,0))</f>
        <v>Private husholdninger</v>
      </c>
      <c r="O3865" s="1" t="str">
        <f ca="1">IFERROR(INDEX(SBi!$2:$2,MATCH(G3865,SBi!$1:$1,1)),SBi!$K$2)</f>
        <v>1979-1998</v>
      </c>
      <c r="P3865" s="1">
        <f ca="1">IFERROR(INDEX(SBi!$C$3:$K$28,MATCH(E3865,SBi!$B$3:$B$28,0),MATCH(O3865,SBi!$C$2:$K$2,0)),0)</f>
        <v>105.4</v>
      </c>
      <c r="Q3865" s="19">
        <f t="shared" ca="1" si="788"/>
        <v>16.020800000000001</v>
      </c>
      <c r="R3865" s="19" t="str">
        <f ca="1">IFERROR(INDEX(VpD!$2:$2,MATCH(G3865,VpD!$1:$1,1)),VpD!$I$2)</f>
        <v>1979-1998</v>
      </c>
      <c r="S3865" s="1">
        <f ca="1">IFERROR(INDEX(VpD!$C$3:$I$27,MATCH(E3865,VpD!$B$3:$B$27,0),MATCH(R3865,VpD!$C$2:$I$2,0)),0)</f>
        <v>90</v>
      </c>
      <c r="T3865" s="19">
        <f t="shared" ca="1" si="789"/>
        <v>13.68</v>
      </c>
      <c r="U3865" s="14" t="str">
        <f t="shared" ca="1" si="790"/>
        <v xml:space="preserve">713335.51 </v>
      </c>
      <c r="V3865" s="14" t="str">
        <f t="shared" ca="1" si="791"/>
        <v>6168578.67</v>
      </c>
      <c r="W3865" s="14" t="str">
        <f t="shared" ca="1" si="792"/>
        <v>POINT(713335.51 6168578.67)</v>
      </c>
      <c r="X3865" s="14" t="str">
        <f>IFERROR(INDEX(BygningOmraade!B:B,MATCH(A3865,BygningOmraade!A:A,0)),"")</f>
        <v/>
      </c>
    </row>
    <row r="3866" spans="1:24" s="14" customFormat="1" x14ac:dyDescent="0.25">
      <c r="A3866" s="14">
        <f t="shared" si="780"/>
        <v>3866</v>
      </c>
      <c r="B3866" s="14" t="str">
        <f t="shared" ca="1" si="781"/>
        <v>e4803d02-b3c9-474b-a4f7-45637240b586</v>
      </c>
      <c r="C3866" s="14" t="str">
        <f t="shared" ca="1" si="782"/>
        <v>0a3f507e-18b2-32b8-e044-0003ba298018</v>
      </c>
      <c r="D3866" s="14">
        <f t="shared" ca="1" si="783"/>
        <v>994578</v>
      </c>
      <c r="E3866" s="1">
        <f t="shared" ca="1" si="784"/>
        <v>130</v>
      </c>
      <c r="F3866" s="1">
        <f t="shared" ca="1" si="785"/>
        <v>107</v>
      </c>
      <c r="G3866" s="1">
        <f t="shared" ca="1" si="786"/>
        <v>1985</v>
      </c>
      <c r="H3866" s="1" t="str">
        <f ca="1">IFERROR(INDEX(Varmeinstallation!B:B,MATCH(INDIRECT($A$1&amp;"L"&amp;A3866)*1,Varmeinstallation!A:A,0)),"Ingen varmeinstallationer")</f>
        <v>Fjernvarme/blokvarme (radiatorsystemer eller varmluftanlæg)</v>
      </c>
      <c r="I3866" s="1" t="str">
        <f ca="1">IFERROR(INDEX(Opvarmningsmiddel!B:B,MATCH(INDIRECT($A$1&amp;"M"&amp;A3866)*1,Opvarmningsmiddel!A:A,0)),"")</f>
        <v/>
      </c>
      <c r="J3866" s="1">
        <f t="shared" ca="1" si="787"/>
        <v>0</v>
      </c>
      <c r="K3866" s="1" t="str">
        <f ca="1">IFERROR(INDEX(Relationstabel!$C$3:$K$10,MATCH(VALUE(INDIRECT($A$1&amp;"L"&amp;A3866)),Relationstabel!$A$3:$A$10,0),MATCH(IFERROR(VALUE(INDIRECT($A$1&amp;"M"&amp;A3866)),0),Relationstabel!$C$1:$K$1,0)),"Ingen varmeinstallationer")</f>
        <v>Fjernvarme/ Blokvarme</v>
      </c>
      <c r="L3866" s="1" t="str">
        <f ca="1">INDEX(Anvendelseskode!B:B,MATCH($E3866,Anvendelseskode!$A:$A,0))</f>
        <v>Række-, kæde-, dobbelthus (lodret adskillelse mellem enhederne)</v>
      </c>
      <c r="M3866" s="1" t="str">
        <f ca="1">INDEX(Anvendelseskode!C:C,MATCH($E3866,Anvendelseskode!$A:$A,0))</f>
        <v>Række-, kæde og dobbelthuse</v>
      </c>
      <c r="N3866" s="1" t="str">
        <f ca="1">INDEX(Anvendelseskode!D:D,MATCH($E3866,Anvendelseskode!$A:$A,0))</f>
        <v>Private husholdninger</v>
      </c>
      <c r="O3866" s="1" t="str">
        <f ca="1">IFERROR(INDEX(SBi!$2:$2,MATCH(G3866,SBi!$1:$1,1)),SBi!$K$2)</f>
        <v>1979-1998</v>
      </c>
      <c r="P3866" s="1">
        <f ca="1">IFERROR(INDEX(SBi!$C$3:$K$28,MATCH(E3866,SBi!$B$3:$B$28,0),MATCH(O3866,SBi!$C$2:$K$2,0)),0)</f>
        <v>96.8</v>
      </c>
      <c r="Q3866" s="19">
        <f t="shared" ca="1" si="788"/>
        <v>10.3576</v>
      </c>
      <c r="R3866" s="19" t="str">
        <f ca="1">IFERROR(INDEX(VpD!$2:$2,MATCH(G3866,VpD!$1:$1,1)),VpD!$I$2)</f>
        <v>1979-1998</v>
      </c>
      <c r="S3866" s="1">
        <f ca="1">IFERROR(INDEX(VpD!$C$3:$I$27,MATCH(E3866,VpD!$B$3:$B$27,0),MATCH(R3866,VpD!$C$2:$I$2,0)),0)</f>
        <v>74</v>
      </c>
      <c r="T3866" s="19">
        <f t="shared" ca="1" si="789"/>
        <v>7.9180000000000001</v>
      </c>
      <c r="U3866" s="14" t="str">
        <f t="shared" ca="1" si="790"/>
        <v xml:space="preserve">711468.28 </v>
      </c>
      <c r="V3866" s="14" t="str">
        <f t="shared" ca="1" si="791"/>
        <v>6171751.06</v>
      </c>
      <c r="W3866" s="14" t="str">
        <f t="shared" ca="1" si="792"/>
        <v>POINT(711468.28 6171751.06)</v>
      </c>
      <c r="X3866" s="14" t="str">
        <f>IFERROR(INDEX(BygningOmraade!B:B,MATCH(A3866,BygningOmraade!A:A,0)),"")</f>
        <v/>
      </c>
    </row>
    <row r="3867" spans="1:24" s="14" customFormat="1" x14ac:dyDescent="0.25">
      <c r="A3867" s="14">
        <f t="shared" si="780"/>
        <v>3867</v>
      </c>
      <c r="B3867" s="14" t="str">
        <f t="shared" ca="1" si="781"/>
        <v>e49ebfa3-76fa-4819-82b7-27eda5e0d3a4</v>
      </c>
      <c r="C3867" s="14" t="str">
        <f t="shared" ca="1" si="782"/>
        <v>0a3f507e-2214-32b8-e044-0003ba298018</v>
      </c>
      <c r="D3867" s="14">
        <f t="shared" ca="1" si="783"/>
        <v>996017</v>
      </c>
      <c r="E3867" s="1">
        <f t="shared" ca="1" si="784"/>
        <v>120</v>
      </c>
      <c r="F3867" s="1">
        <f t="shared" ca="1" si="785"/>
        <v>123</v>
      </c>
      <c r="G3867" s="1">
        <f t="shared" ca="1" si="786"/>
        <v>1976</v>
      </c>
      <c r="H3867" s="1" t="str">
        <f ca="1">IFERROR(INDEX(Varmeinstallation!B:B,MATCH(INDIRECT($A$1&amp;"L"&amp;A3867)*1,Varmeinstallation!A:A,0)),"Ingen varmeinstallationer")</f>
        <v>Centralvarme fra eget anlæg, et-kammer fyr</v>
      </c>
      <c r="I3867" s="1" t="str">
        <f ca="1">IFERROR(INDEX(Opvarmningsmiddel!B:B,MATCH(INDIRECT($A$1&amp;"M"&amp;A3867)*1,Opvarmningsmiddel!A:A,0)),"")</f>
        <v>Naturgas</v>
      </c>
      <c r="J3867" s="1">
        <f t="shared" ca="1" si="787"/>
        <v>2</v>
      </c>
      <c r="K3867" s="1" t="str">
        <f ca="1">IFERROR(INDEX(Relationstabel!$C$3:$K$10,MATCH(VALUE(INDIRECT($A$1&amp;"L"&amp;A3867)),Relationstabel!$A$3:$A$10,0),MATCH(IFERROR(VALUE(INDIRECT($A$1&amp;"M"&amp;A3867)),0),Relationstabel!$C$1:$K$1,0)),"Ingen varmeinstallationer")</f>
        <v>Naturgas</v>
      </c>
      <c r="L3867" s="1" t="str">
        <f ca="1">INDEX(Anvendelseskode!B:B,MATCH($E3867,Anvendelseskode!$A:$A,0))</f>
        <v>Fritliggende enfamilieshus (parcelhus)</v>
      </c>
      <c r="M3867" s="1" t="str">
        <f ca="1">INDEX(Anvendelseskode!C:C,MATCH($E3867,Anvendelseskode!$A:$A,0))</f>
        <v>Parcelhuse</v>
      </c>
      <c r="N3867" s="1" t="str">
        <f ca="1">INDEX(Anvendelseskode!D:D,MATCH($E3867,Anvendelseskode!$A:$A,0))</f>
        <v>Private husholdninger</v>
      </c>
      <c r="O3867" s="1" t="str">
        <f ca="1">IFERROR(INDEX(SBi!$2:$2,MATCH(G3867,SBi!$1:$1,1)),SBi!$K$2)</f>
        <v>1973-1978</v>
      </c>
      <c r="P3867" s="1">
        <f ca="1">IFERROR(INDEX(SBi!$C$3:$K$28,MATCH(E3867,SBi!$B$3:$B$28,0),MATCH(O3867,SBi!$C$2:$K$2,0)),0)</f>
        <v>119.8</v>
      </c>
      <c r="Q3867" s="19">
        <f t="shared" ca="1" si="788"/>
        <v>14.7354</v>
      </c>
      <c r="R3867" s="19" t="str">
        <f ca="1">IFERROR(INDEX(VpD!$2:$2,MATCH(G3867,VpD!$1:$1,1)),VpD!$I$2)</f>
        <v>1973-1978</v>
      </c>
      <c r="S3867" s="1">
        <f ca="1">IFERROR(INDEX(VpD!$C$3:$I$27,MATCH(E3867,VpD!$B$3:$B$27,0),MATCH(R3867,VpD!$C$2:$I$2,0)),0)</f>
        <v>117</v>
      </c>
      <c r="T3867" s="19">
        <f t="shared" ca="1" si="789"/>
        <v>14.391</v>
      </c>
      <c r="U3867" s="14" t="str">
        <f t="shared" ca="1" si="790"/>
        <v xml:space="preserve">712569.22 </v>
      </c>
      <c r="V3867" s="14" t="str">
        <f t="shared" ca="1" si="791"/>
        <v>6169167.28</v>
      </c>
      <c r="W3867" s="14" t="str">
        <f t="shared" ca="1" si="792"/>
        <v>POINT(712569.22 6169167.28)</v>
      </c>
      <c r="X3867" s="14" t="str">
        <f>IFERROR(INDEX(BygningOmraade!B:B,MATCH(A3867,BygningOmraade!A:A,0)),"")</f>
        <v/>
      </c>
    </row>
    <row r="3868" spans="1:24" s="14" customFormat="1" x14ac:dyDescent="0.25">
      <c r="A3868" s="14">
        <f t="shared" si="780"/>
        <v>3868</v>
      </c>
      <c r="B3868" s="14" t="str">
        <f t="shared" ca="1" si="781"/>
        <v>e4b71844-74a1-4aca-9807-b0999dbd18c1</v>
      </c>
      <c r="C3868" s="14" t="str">
        <f t="shared" ca="1" si="782"/>
        <v>0a3f507e-1e9e-32b8-e044-0003ba298018</v>
      </c>
      <c r="D3868" s="14">
        <f t="shared" ca="1" si="783"/>
        <v>994971</v>
      </c>
      <c r="E3868" s="1">
        <f t="shared" ca="1" si="784"/>
        <v>120</v>
      </c>
      <c r="F3868" s="1">
        <f t="shared" ca="1" si="785"/>
        <v>181</v>
      </c>
      <c r="G3868" s="1">
        <f t="shared" ca="1" si="786"/>
        <v>1970</v>
      </c>
      <c r="H3868" s="1" t="str">
        <f ca="1">IFERROR(INDEX(Varmeinstallation!B:B,MATCH(INDIRECT($A$1&amp;"L"&amp;A3868)*1,Varmeinstallation!A:A,0)),"Ingen varmeinstallationer")</f>
        <v>Centralvarme fra eget anlæg, et-kammer fyr</v>
      </c>
      <c r="I3868" s="1" t="str">
        <f ca="1">IFERROR(INDEX(Opvarmningsmiddel!B:B,MATCH(INDIRECT($A$1&amp;"M"&amp;A3868)*1,Opvarmningsmiddel!A:A,0)),"")</f>
        <v>Naturgas</v>
      </c>
      <c r="J3868" s="1">
        <f t="shared" ca="1" si="787"/>
        <v>2</v>
      </c>
      <c r="K3868" s="1" t="str">
        <f ca="1">IFERROR(INDEX(Relationstabel!$C$3:$K$10,MATCH(VALUE(INDIRECT($A$1&amp;"L"&amp;A3868)),Relationstabel!$A$3:$A$10,0),MATCH(IFERROR(VALUE(INDIRECT($A$1&amp;"M"&amp;A3868)),0),Relationstabel!$C$1:$K$1,0)),"Ingen varmeinstallationer")</f>
        <v>Naturgas</v>
      </c>
      <c r="L3868" s="1" t="str">
        <f ca="1">INDEX(Anvendelseskode!B:B,MATCH($E3868,Anvendelseskode!$A:$A,0))</f>
        <v>Fritliggende enfamilieshus (parcelhus)</v>
      </c>
      <c r="M3868" s="1" t="str">
        <f ca="1">INDEX(Anvendelseskode!C:C,MATCH($E3868,Anvendelseskode!$A:$A,0))</f>
        <v>Parcelhuse</v>
      </c>
      <c r="N3868" s="1" t="str">
        <f ca="1">INDEX(Anvendelseskode!D:D,MATCH($E3868,Anvendelseskode!$A:$A,0))</f>
        <v>Private husholdninger</v>
      </c>
      <c r="O3868" s="1" t="str">
        <f ca="1">IFERROR(INDEX(SBi!$2:$2,MATCH(G3868,SBi!$1:$1,1)),SBi!$K$2)</f>
        <v>1961-1972</v>
      </c>
      <c r="P3868" s="1">
        <f ca="1">IFERROR(INDEX(SBi!$C$3:$K$28,MATCH(E3868,SBi!$B$3:$B$28,0),MATCH(O3868,SBi!$C$2:$K$2,0)),0)</f>
        <v>134.30000000000001</v>
      </c>
      <c r="Q3868" s="19">
        <f t="shared" ca="1" si="788"/>
        <v>24.308300000000003</v>
      </c>
      <c r="R3868" s="19" t="str">
        <f ca="1">IFERROR(INDEX(VpD!$2:$2,MATCH(G3868,VpD!$1:$1,1)),VpD!$I$2)</f>
        <v>1961-1972</v>
      </c>
      <c r="S3868" s="1">
        <f ca="1">IFERROR(INDEX(VpD!$C$3:$I$27,MATCH(E3868,VpD!$B$3:$B$27,0),MATCH(R3868,VpD!$C$2:$I$2,0)),0)</f>
        <v>143</v>
      </c>
      <c r="T3868" s="19">
        <f t="shared" ca="1" si="789"/>
        <v>25.882999999999999</v>
      </c>
      <c r="U3868" s="14" t="str">
        <f t="shared" ca="1" si="790"/>
        <v xml:space="preserve">711736.52 </v>
      </c>
      <c r="V3868" s="14" t="str">
        <f t="shared" ca="1" si="791"/>
        <v>6171889.84</v>
      </c>
      <c r="W3868" s="14" t="str">
        <f t="shared" ca="1" si="792"/>
        <v>POINT(711736.52 6171889.84)</v>
      </c>
      <c r="X3868" s="14" t="str">
        <f>IFERROR(INDEX(BygningOmraade!B:B,MATCH(A3868,BygningOmraade!A:A,0)),"")</f>
        <v/>
      </c>
    </row>
    <row r="3869" spans="1:24" s="14" customFormat="1" x14ac:dyDescent="0.25">
      <c r="A3869" s="14">
        <f t="shared" si="780"/>
        <v>3869</v>
      </c>
      <c r="B3869" s="14" t="str">
        <f t="shared" ca="1" si="781"/>
        <v>e4b9c651-5381-47f2-a642-950ee6ccde29</v>
      </c>
      <c r="C3869" s="14" t="str">
        <f t="shared" ca="1" si="782"/>
        <v>0a3f507e-182e-32b8-e044-0003ba298018</v>
      </c>
      <c r="D3869" s="14">
        <f t="shared" ca="1" si="783"/>
        <v>996365</v>
      </c>
      <c r="E3869" s="1">
        <f t="shared" ca="1" si="784"/>
        <v>120</v>
      </c>
      <c r="F3869" s="1">
        <f t="shared" ca="1" si="785"/>
        <v>93</v>
      </c>
      <c r="G3869" s="1">
        <f t="shared" ca="1" si="786"/>
        <v>1955</v>
      </c>
      <c r="H3869" s="1" t="str">
        <f ca="1">IFERROR(INDEX(Varmeinstallation!B:B,MATCH(INDIRECT($A$1&amp;"L"&amp;A3869)*1,Varmeinstallation!A:A,0)),"Ingen varmeinstallationer")</f>
        <v>Centralvarme fra eget anlæg, et-kammer fyr</v>
      </c>
      <c r="I3869" s="1" t="str">
        <f ca="1">IFERROR(INDEX(Opvarmningsmiddel!B:B,MATCH(INDIRECT($A$1&amp;"M"&amp;A3869)*1,Opvarmningsmiddel!A:A,0)),"")</f>
        <v>Flydende brændsel (olie, petroleum, flaskegas m.m.)</v>
      </c>
      <c r="J3869" s="1">
        <f t="shared" ca="1" si="787"/>
        <v>2</v>
      </c>
      <c r="K3869" s="1" t="str">
        <f ca="1">IFERROR(INDEX(Relationstabel!$C$3:$K$10,MATCH(VALUE(INDIRECT($A$1&amp;"L"&amp;A3869)),Relationstabel!$A$3:$A$10,0),MATCH(IFERROR(VALUE(INDIRECT($A$1&amp;"M"&amp;A3869)),0),Relationstabel!$C$1:$K$1,0)),"Ingen varmeinstallationer")</f>
        <v>Olie</v>
      </c>
      <c r="L3869" s="1" t="str">
        <f ca="1">INDEX(Anvendelseskode!B:B,MATCH($E3869,Anvendelseskode!$A:$A,0))</f>
        <v>Fritliggende enfamilieshus (parcelhus)</v>
      </c>
      <c r="M3869" s="1" t="str">
        <f ca="1">INDEX(Anvendelseskode!C:C,MATCH($E3869,Anvendelseskode!$A:$A,0))</f>
        <v>Parcelhuse</v>
      </c>
      <c r="N3869" s="1" t="str">
        <f ca="1">INDEX(Anvendelseskode!D:D,MATCH($E3869,Anvendelseskode!$A:$A,0))</f>
        <v>Private husholdninger</v>
      </c>
      <c r="O3869" s="1" t="str">
        <f ca="1">IFERROR(INDEX(SBi!$2:$2,MATCH(G3869,SBi!$1:$1,1)),SBi!$K$2)</f>
        <v>1951-1960</v>
      </c>
      <c r="P3869" s="1">
        <f ca="1">IFERROR(INDEX(SBi!$C$3:$K$28,MATCH(E3869,SBi!$B$3:$B$28,0),MATCH(O3869,SBi!$C$2:$K$2,0)),0)</f>
        <v>154.9</v>
      </c>
      <c r="Q3869" s="19">
        <f t="shared" ca="1" si="788"/>
        <v>14.405700000000001</v>
      </c>
      <c r="R3869" s="19" t="str">
        <f ca="1">IFERROR(INDEX(VpD!$2:$2,MATCH(G3869,VpD!$1:$1,1)),VpD!$I$2)</f>
        <v>1951-1960</v>
      </c>
      <c r="S3869" s="1">
        <f ca="1">IFERROR(INDEX(VpD!$C$3:$I$27,MATCH(E3869,VpD!$B$3:$B$27,0),MATCH(R3869,VpD!$C$2:$I$2,0)),0)</f>
        <v>204</v>
      </c>
      <c r="T3869" s="19">
        <f t="shared" ca="1" si="789"/>
        <v>18.972000000000001</v>
      </c>
      <c r="U3869" s="14" t="str">
        <f t="shared" ca="1" si="790"/>
        <v xml:space="preserve">712955.47 </v>
      </c>
      <c r="V3869" s="14" t="str">
        <f t="shared" ca="1" si="791"/>
        <v>6170233.27</v>
      </c>
      <c r="W3869" s="14" t="str">
        <f t="shared" ca="1" si="792"/>
        <v>POINT(712955.47 6170233.27)</v>
      </c>
      <c r="X3869" s="14" t="str">
        <f>IFERROR(INDEX(BygningOmraade!B:B,MATCH(A3869,BygningOmraade!A:A,0)),"")</f>
        <v/>
      </c>
    </row>
    <row r="3870" spans="1:24" s="14" customFormat="1" x14ac:dyDescent="0.25">
      <c r="A3870" s="14">
        <f t="shared" si="780"/>
        <v>3870</v>
      </c>
      <c r="B3870" s="14" t="str">
        <f t="shared" ca="1" si="781"/>
        <v>e4c92949-b9cd-4b7e-83d7-e3f48ac7e1da</v>
      </c>
      <c r="C3870" s="14" t="str">
        <f t="shared" ca="1" si="782"/>
        <v>0a3f507e-1787-32b8-e044-0003ba298018</v>
      </c>
      <c r="D3870" s="14">
        <f t="shared" ca="1" si="783"/>
        <v>997618</v>
      </c>
      <c r="E3870" s="1">
        <f t="shared" ca="1" si="784"/>
        <v>120</v>
      </c>
      <c r="F3870" s="1">
        <f t="shared" ca="1" si="785"/>
        <v>135</v>
      </c>
      <c r="G3870" s="1">
        <f t="shared" ca="1" si="786"/>
        <v>1978</v>
      </c>
      <c r="H3870" s="1" t="str">
        <f ca="1">IFERROR(INDEX(Varmeinstallation!B:B,MATCH(INDIRECT($A$1&amp;"L"&amp;A3870)*1,Varmeinstallation!A:A,0)),"Ingen varmeinstallationer")</f>
        <v>Centralvarme fra eget anlæg, et-kammer fyr</v>
      </c>
      <c r="I3870" s="1" t="str">
        <f ca="1">IFERROR(INDEX(Opvarmningsmiddel!B:B,MATCH(INDIRECT($A$1&amp;"M"&amp;A3870)*1,Opvarmningsmiddel!A:A,0)),"")</f>
        <v>Naturgas</v>
      </c>
      <c r="J3870" s="1">
        <f t="shared" ca="1" si="787"/>
        <v>2</v>
      </c>
      <c r="K3870" s="1" t="str">
        <f ca="1">IFERROR(INDEX(Relationstabel!$C$3:$K$10,MATCH(VALUE(INDIRECT($A$1&amp;"L"&amp;A3870)),Relationstabel!$A$3:$A$10,0),MATCH(IFERROR(VALUE(INDIRECT($A$1&amp;"M"&amp;A3870)),0),Relationstabel!$C$1:$K$1,0)),"Ingen varmeinstallationer")</f>
        <v>Naturgas</v>
      </c>
      <c r="L3870" s="1" t="str">
        <f ca="1">INDEX(Anvendelseskode!B:B,MATCH($E3870,Anvendelseskode!$A:$A,0))</f>
        <v>Fritliggende enfamilieshus (parcelhus)</v>
      </c>
      <c r="M3870" s="1" t="str">
        <f ca="1">INDEX(Anvendelseskode!C:C,MATCH($E3870,Anvendelseskode!$A:$A,0))</f>
        <v>Parcelhuse</v>
      </c>
      <c r="N3870" s="1" t="str">
        <f ca="1">INDEX(Anvendelseskode!D:D,MATCH($E3870,Anvendelseskode!$A:$A,0))</f>
        <v>Private husholdninger</v>
      </c>
      <c r="O3870" s="1" t="str">
        <f ca="1">IFERROR(INDEX(SBi!$2:$2,MATCH(G3870,SBi!$1:$1,1)),SBi!$K$2)</f>
        <v>1973-1978</v>
      </c>
      <c r="P3870" s="1">
        <f ca="1">IFERROR(INDEX(SBi!$C$3:$K$28,MATCH(E3870,SBi!$B$3:$B$28,0),MATCH(O3870,SBi!$C$2:$K$2,0)),0)</f>
        <v>119.8</v>
      </c>
      <c r="Q3870" s="19">
        <f t="shared" ca="1" si="788"/>
        <v>16.172999999999998</v>
      </c>
      <c r="R3870" s="19" t="str">
        <f ca="1">IFERROR(INDEX(VpD!$2:$2,MATCH(G3870,VpD!$1:$1,1)),VpD!$I$2)</f>
        <v>1973-1978</v>
      </c>
      <c r="S3870" s="1">
        <f ca="1">IFERROR(INDEX(VpD!$C$3:$I$27,MATCH(E3870,VpD!$B$3:$B$27,0),MATCH(R3870,VpD!$C$2:$I$2,0)),0)</f>
        <v>117</v>
      </c>
      <c r="T3870" s="19">
        <f t="shared" ca="1" si="789"/>
        <v>15.795</v>
      </c>
      <c r="U3870" s="14" t="str">
        <f t="shared" ca="1" si="790"/>
        <v xml:space="preserve">714299.95 </v>
      </c>
      <c r="V3870" s="14" t="str">
        <f t="shared" ca="1" si="791"/>
        <v>6168821.73</v>
      </c>
      <c r="W3870" s="14" t="str">
        <f t="shared" ca="1" si="792"/>
        <v>POINT(714299.95 6168821.73)</v>
      </c>
      <c r="X3870" s="14" t="str">
        <f>IFERROR(INDEX(BygningOmraade!B:B,MATCH(A3870,BygningOmraade!A:A,0)),"")</f>
        <v/>
      </c>
    </row>
    <row r="3871" spans="1:24" s="14" customFormat="1" x14ac:dyDescent="0.25">
      <c r="A3871" s="14">
        <f t="shared" si="780"/>
        <v>3871</v>
      </c>
      <c r="B3871" s="14" t="str">
        <f t="shared" ca="1" si="781"/>
        <v>e4ce0b2f-b0ce-41ee-b9de-47ba7a01d54d</v>
      </c>
      <c r="C3871" s="14" t="str">
        <f t="shared" ca="1" si="782"/>
        <v>53ba2f34-5fea-2505-e044-0003ba298018</v>
      </c>
      <c r="D3871" s="14">
        <f t="shared" ca="1" si="783"/>
        <v>2702947</v>
      </c>
      <c r="E3871" s="1">
        <f t="shared" ca="1" si="784"/>
        <v>130</v>
      </c>
      <c r="F3871" s="1">
        <f t="shared" ca="1" si="785"/>
        <v>86</v>
      </c>
      <c r="G3871" s="1">
        <f t="shared" ca="1" si="786"/>
        <v>2008</v>
      </c>
      <c r="H3871" s="1" t="str">
        <f ca="1">IFERROR(INDEX(Varmeinstallation!B:B,MATCH(INDIRECT($A$1&amp;"L"&amp;A3871)*1,Varmeinstallation!A:A,0)),"Ingen varmeinstallationer")</f>
        <v>Centralvarme fra eget anlæg, et-kammer fyr</v>
      </c>
      <c r="I3871" s="1" t="str">
        <f ca="1">IFERROR(INDEX(Opvarmningsmiddel!B:B,MATCH(INDIRECT($A$1&amp;"M"&amp;A3871)*1,Opvarmningsmiddel!A:A,0)),"")</f>
        <v>Naturgas</v>
      </c>
      <c r="J3871" s="1">
        <f t="shared" ca="1" si="787"/>
        <v>90</v>
      </c>
      <c r="K3871" s="1" t="str">
        <f ca="1">IFERROR(INDEX(Relationstabel!$C$3:$K$10,MATCH(VALUE(INDIRECT($A$1&amp;"L"&amp;A3871)),Relationstabel!$A$3:$A$10,0),MATCH(IFERROR(VALUE(INDIRECT($A$1&amp;"M"&amp;A3871)),0),Relationstabel!$C$1:$K$1,0)),"Ingen varmeinstallationer")</f>
        <v>Naturgas</v>
      </c>
      <c r="L3871" s="1" t="str">
        <f ca="1">INDEX(Anvendelseskode!B:B,MATCH($E3871,Anvendelseskode!$A:$A,0))</f>
        <v>Række-, kæde-, dobbelthus (lodret adskillelse mellem enhederne)</v>
      </c>
      <c r="M3871" s="1" t="str">
        <f ca="1">INDEX(Anvendelseskode!C:C,MATCH($E3871,Anvendelseskode!$A:$A,0))</f>
        <v>Række-, kæde og dobbelthuse</v>
      </c>
      <c r="N3871" s="1" t="str">
        <f ca="1">INDEX(Anvendelseskode!D:D,MATCH($E3871,Anvendelseskode!$A:$A,0))</f>
        <v>Private husholdninger</v>
      </c>
      <c r="O3871" s="1" t="str">
        <f ca="1">IFERROR(INDEX(SBi!$2:$2,MATCH(G3871,SBi!$1:$1,1)),SBi!$K$2)</f>
        <v>Efter 2006</v>
      </c>
      <c r="P3871" s="1">
        <f ca="1">IFERROR(INDEX(SBi!$C$3:$K$28,MATCH(E3871,SBi!$B$3:$B$28,0),MATCH(O3871,SBi!$C$2:$K$2,0)),0)</f>
        <v>66.400000000000006</v>
      </c>
      <c r="Q3871" s="19">
        <f t="shared" ca="1" si="788"/>
        <v>5.7104000000000008</v>
      </c>
      <c r="R3871" s="19" t="str">
        <f ca="1">IFERROR(INDEX(VpD!$2:$2,MATCH(G3871,VpD!$1:$1,1)),VpD!$I$2)</f>
        <v>&gt;1998</v>
      </c>
      <c r="S3871" s="1">
        <f ca="1">IFERROR(INDEX(VpD!$C$3:$I$27,MATCH(E3871,VpD!$B$3:$B$27,0),MATCH(R3871,VpD!$C$2:$I$2,0)),0)</f>
        <v>65</v>
      </c>
      <c r="T3871" s="19">
        <f t="shared" ca="1" si="789"/>
        <v>5.59</v>
      </c>
      <c r="U3871" s="14" t="str">
        <f t="shared" ca="1" si="790"/>
        <v xml:space="preserve">712694.12 </v>
      </c>
      <c r="V3871" s="14" t="str">
        <f t="shared" ca="1" si="791"/>
        <v>6168753.3</v>
      </c>
      <c r="W3871" s="14" t="str">
        <f t="shared" ca="1" si="792"/>
        <v>POINT(712694.12 6168753.3)</v>
      </c>
      <c r="X3871" s="14" t="str">
        <f>IFERROR(INDEX(BygningOmraade!B:B,MATCH(A3871,BygningOmraade!A:A,0)),"")</f>
        <v/>
      </c>
    </row>
    <row r="3872" spans="1:24" s="14" customFormat="1" x14ac:dyDescent="0.25">
      <c r="A3872" s="14">
        <f t="shared" si="780"/>
        <v>3872</v>
      </c>
      <c r="B3872" s="14" t="str">
        <f t="shared" ca="1" si="781"/>
        <v>e4cf0e59-889a-45eb-a231-c208ae8dad00</v>
      </c>
      <c r="C3872" s="14" t="str">
        <f t="shared" ca="1" si="782"/>
        <v>cb7e30da-7901-49dd-aff6-7161dd30132d</v>
      </c>
      <c r="D3872" s="14">
        <f t="shared" ca="1" si="783"/>
        <v>100089008</v>
      </c>
      <c r="E3872" s="1">
        <f t="shared" ca="1" si="784"/>
        <v>130</v>
      </c>
      <c r="F3872" s="1">
        <f t="shared" ca="1" si="785"/>
        <v>135</v>
      </c>
      <c r="G3872" s="1">
        <f t="shared" ca="1" si="786"/>
        <v>2015</v>
      </c>
      <c r="H3872" s="1" t="str">
        <f ca="1">IFERROR(INDEX(Varmeinstallation!B:B,MATCH(INDIRECT($A$1&amp;"L"&amp;A3872)*1,Varmeinstallation!A:A,0)),"Ingen varmeinstallationer")</f>
        <v>Fjernvarme/blokvarme (radiatorsystemer eller varmluftanlæg)</v>
      </c>
      <c r="I3872" s="1" t="str">
        <f ca="1">IFERROR(INDEX(Opvarmningsmiddel!B:B,MATCH(INDIRECT($A$1&amp;"M"&amp;A3872)*1,Opvarmningsmiddel!A:A,0)),"")</f>
        <v/>
      </c>
      <c r="J3872" s="1">
        <f t="shared" ca="1" si="787"/>
        <v>0</v>
      </c>
      <c r="K3872" s="1" t="str">
        <f ca="1">IFERROR(INDEX(Relationstabel!$C$3:$K$10,MATCH(VALUE(INDIRECT($A$1&amp;"L"&amp;A3872)),Relationstabel!$A$3:$A$10,0),MATCH(IFERROR(VALUE(INDIRECT($A$1&amp;"M"&amp;A3872)),0),Relationstabel!$C$1:$K$1,0)),"Ingen varmeinstallationer")</f>
        <v>Fjernvarme/ Blokvarme</v>
      </c>
      <c r="L3872" s="1" t="str">
        <f ca="1">INDEX(Anvendelseskode!B:B,MATCH($E3872,Anvendelseskode!$A:$A,0))</f>
        <v>Række-, kæde-, dobbelthus (lodret adskillelse mellem enhederne)</v>
      </c>
      <c r="M3872" s="1" t="str">
        <f ca="1">INDEX(Anvendelseskode!C:C,MATCH($E3872,Anvendelseskode!$A:$A,0))</f>
        <v>Række-, kæde og dobbelthuse</v>
      </c>
      <c r="N3872" s="1" t="str">
        <f ca="1">INDEX(Anvendelseskode!D:D,MATCH($E3872,Anvendelseskode!$A:$A,0))</f>
        <v>Private husholdninger</v>
      </c>
      <c r="O3872" s="1" t="str">
        <f ca="1">IFERROR(INDEX(SBi!$2:$2,MATCH(G3872,SBi!$1:$1,1)),SBi!$K$2)</f>
        <v>Efter 2006</v>
      </c>
      <c r="P3872" s="1">
        <f ca="1">IFERROR(INDEX(SBi!$C$3:$K$28,MATCH(E3872,SBi!$B$3:$B$28,0),MATCH(O3872,SBi!$C$2:$K$2,0)),0)</f>
        <v>66.400000000000006</v>
      </c>
      <c r="Q3872" s="19">
        <f t="shared" ca="1" si="788"/>
        <v>8.9640000000000004</v>
      </c>
      <c r="R3872" s="19" t="str">
        <f ca="1">IFERROR(INDEX(VpD!$2:$2,MATCH(G3872,VpD!$1:$1,1)),VpD!$I$2)</f>
        <v>&gt;1998</v>
      </c>
      <c r="S3872" s="1">
        <f ca="1">IFERROR(INDEX(VpD!$C$3:$I$27,MATCH(E3872,VpD!$B$3:$B$27,0),MATCH(R3872,VpD!$C$2:$I$2,0)),0)</f>
        <v>65</v>
      </c>
      <c r="T3872" s="19">
        <f t="shared" ca="1" si="789"/>
        <v>8.7750000000000004</v>
      </c>
      <c r="U3872" s="14" t="str">
        <f t="shared" ca="1" si="790"/>
        <v xml:space="preserve">711521.65 </v>
      </c>
      <c r="V3872" s="14" t="str">
        <f t="shared" ca="1" si="791"/>
        <v>6172798.41</v>
      </c>
      <c r="W3872" s="14" t="str">
        <f t="shared" ca="1" si="792"/>
        <v>POINT(711521.65 6172798.41)</v>
      </c>
      <c r="X3872" s="14" t="str">
        <f>IFERROR(INDEX(BygningOmraade!B:B,MATCH(A3872,BygningOmraade!A:A,0)),"")</f>
        <v/>
      </c>
    </row>
    <row r="3873" spans="1:24" s="14" customFormat="1" x14ac:dyDescent="0.25">
      <c r="A3873" s="14">
        <f t="shared" si="780"/>
        <v>3873</v>
      </c>
      <c r="B3873" s="14" t="str">
        <f t="shared" ca="1" si="781"/>
        <v>e4f2abb5-1e26-4493-9b87-a87835b020a0</v>
      </c>
      <c r="C3873" s="14" t="str">
        <f t="shared" ca="1" si="782"/>
        <v>0a3f507e-1a91-32b8-e044-0003ba298018</v>
      </c>
      <c r="D3873" s="14">
        <f t="shared" ca="1" si="783"/>
        <v>997378</v>
      </c>
      <c r="E3873" s="1">
        <f t="shared" ca="1" si="784"/>
        <v>120</v>
      </c>
      <c r="F3873" s="1">
        <f t="shared" ca="1" si="785"/>
        <v>158</v>
      </c>
      <c r="G3873" s="1">
        <f t="shared" ca="1" si="786"/>
        <v>2013</v>
      </c>
      <c r="H3873" s="1" t="str">
        <f ca="1">IFERROR(INDEX(Varmeinstallation!B:B,MATCH(INDIRECT($A$1&amp;"L"&amp;A3873)*1,Varmeinstallation!A:A,0)),"Ingen varmeinstallationer")</f>
        <v>Centralvarme fra eget anlæg, et-kammer fyr</v>
      </c>
      <c r="I3873" s="1" t="str">
        <f ca="1">IFERROR(INDEX(Opvarmningsmiddel!B:B,MATCH(INDIRECT($A$1&amp;"M"&amp;A3873)*1,Opvarmningsmiddel!A:A,0)),"")</f>
        <v>Naturgas</v>
      </c>
      <c r="J3873" s="1">
        <f t="shared" ca="1" si="787"/>
        <v>0</v>
      </c>
      <c r="K3873" s="1" t="str">
        <f ca="1">IFERROR(INDEX(Relationstabel!$C$3:$K$10,MATCH(VALUE(INDIRECT($A$1&amp;"L"&amp;A3873)),Relationstabel!$A$3:$A$10,0),MATCH(IFERROR(VALUE(INDIRECT($A$1&amp;"M"&amp;A3873)),0),Relationstabel!$C$1:$K$1,0)),"Ingen varmeinstallationer")</f>
        <v>Naturgas</v>
      </c>
      <c r="L3873" s="1" t="str">
        <f ca="1">INDEX(Anvendelseskode!B:B,MATCH($E3873,Anvendelseskode!$A:$A,0))</f>
        <v>Fritliggende enfamilieshus (parcelhus)</v>
      </c>
      <c r="M3873" s="1" t="str">
        <f ca="1">INDEX(Anvendelseskode!C:C,MATCH($E3873,Anvendelseskode!$A:$A,0))</f>
        <v>Parcelhuse</v>
      </c>
      <c r="N3873" s="1" t="str">
        <f ca="1">INDEX(Anvendelseskode!D:D,MATCH($E3873,Anvendelseskode!$A:$A,0))</f>
        <v>Private husholdninger</v>
      </c>
      <c r="O3873" s="1" t="str">
        <f ca="1">IFERROR(INDEX(SBi!$2:$2,MATCH(G3873,SBi!$1:$1,1)),SBi!$K$2)</f>
        <v>Efter 2006</v>
      </c>
      <c r="P3873" s="1">
        <f ca="1">IFERROR(INDEX(SBi!$C$3:$K$28,MATCH(E3873,SBi!$B$3:$B$28,0),MATCH(O3873,SBi!$C$2:$K$2,0)),0)</f>
        <v>67.3</v>
      </c>
      <c r="Q3873" s="19">
        <f t="shared" ca="1" si="788"/>
        <v>10.6334</v>
      </c>
      <c r="R3873" s="19" t="str">
        <f ca="1">IFERROR(INDEX(VpD!$2:$2,MATCH(G3873,VpD!$1:$1,1)),VpD!$I$2)</f>
        <v>&gt;1998</v>
      </c>
      <c r="S3873" s="1">
        <f ca="1">IFERROR(INDEX(VpD!$C$3:$I$27,MATCH(E3873,VpD!$B$3:$B$27,0),MATCH(R3873,VpD!$C$2:$I$2,0)),0)</f>
        <v>72</v>
      </c>
      <c r="T3873" s="19">
        <f t="shared" ca="1" si="789"/>
        <v>11.375999999999999</v>
      </c>
      <c r="U3873" s="14" t="str">
        <f t="shared" ca="1" si="790"/>
        <v xml:space="preserve">714069.81 </v>
      </c>
      <c r="V3873" s="14" t="str">
        <f t="shared" ca="1" si="791"/>
        <v>6169056.33</v>
      </c>
      <c r="W3873" s="14" t="str">
        <f t="shared" ca="1" si="792"/>
        <v>POINT(714069.81 6169056.33)</v>
      </c>
      <c r="X3873" s="14" t="str">
        <f>IFERROR(INDEX(BygningOmraade!B:B,MATCH(A3873,BygningOmraade!A:A,0)),"")</f>
        <v/>
      </c>
    </row>
    <row r="3874" spans="1:24" s="14" customFormat="1" x14ac:dyDescent="0.25">
      <c r="A3874" s="14">
        <f t="shared" si="780"/>
        <v>3874</v>
      </c>
      <c r="B3874" s="14" t="str">
        <f t="shared" ca="1" si="781"/>
        <v>e500d476-6c3e-4165-8009-dad1cc1ccd13</v>
      </c>
      <c r="C3874" s="14" t="str">
        <f t="shared" ca="1" si="782"/>
        <v>0a3f507e-1d89-32b8-e044-0003ba298018</v>
      </c>
      <c r="D3874" s="14">
        <f t="shared" ca="1" si="783"/>
        <v>995721</v>
      </c>
      <c r="E3874" s="1">
        <f t="shared" ca="1" si="784"/>
        <v>120</v>
      </c>
      <c r="F3874" s="1">
        <f t="shared" ca="1" si="785"/>
        <v>192</v>
      </c>
      <c r="G3874" s="1">
        <f t="shared" ca="1" si="786"/>
        <v>2008</v>
      </c>
      <c r="H3874" s="1" t="str">
        <f ca="1">IFERROR(INDEX(Varmeinstallation!B:B,MATCH(INDIRECT($A$1&amp;"L"&amp;A3874)*1,Varmeinstallation!A:A,0)),"Ingen varmeinstallationer")</f>
        <v>Centralvarme fra eget anlæg, et-kammer fyr</v>
      </c>
      <c r="I3874" s="1" t="str">
        <f ca="1">IFERROR(INDEX(Opvarmningsmiddel!B:B,MATCH(INDIRECT($A$1&amp;"M"&amp;A3874)*1,Opvarmningsmiddel!A:A,0)),"")</f>
        <v>Naturgas</v>
      </c>
      <c r="J3874" s="1">
        <f t="shared" ca="1" si="787"/>
        <v>0</v>
      </c>
      <c r="K3874" s="1" t="str">
        <f ca="1">IFERROR(INDEX(Relationstabel!$C$3:$K$10,MATCH(VALUE(INDIRECT($A$1&amp;"L"&amp;A3874)),Relationstabel!$A$3:$A$10,0),MATCH(IFERROR(VALUE(INDIRECT($A$1&amp;"M"&amp;A3874)),0),Relationstabel!$C$1:$K$1,0)),"Ingen varmeinstallationer")</f>
        <v>Naturgas</v>
      </c>
      <c r="L3874" s="1" t="str">
        <f ca="1">INDEX(Anvendelseskode!B:B,MATCH($E3874,Anvendelseskode!$A:$A,0))</f>
        <v>Fritliggende enfamilieshus (parcelhus)</v>
      </c>
      <c r="M3874" s="1" t="str">
        <f ca="1">INDEX(Anvendelseskode!C:C,MATCH($E3874,Anvendelseskode!$A:$A,0))</f>
        <v>Parcelhuse</v>
      </c>
      <c r="N3874" s="1" t="str">
        <f ca="1">INDEX(Anvendelseskode!D:D,MATCH($E3874,Anvendelseskode!$A:$A,0))</f>
        <v>Private husholdninger</v>
      </c>
      <c r="O3874" s="1" t="str">
        <f ca="1">IFERROR(INDEX(SBi!$2:$2,MATCH(G3874,SBi!$1:$1,1)),SBi!$K$2)</f>
        <v>Efter 2006</v>
      </c>
      <c r="P3874" s="1">
        <f ca="1">IFERROR(INDEX(SBi!$C$3:$K$28,MATCH(E3874,SBi!$B$3:$B$28,0),MATCH(O3874,SBi!$C$2:$K$2,0)),0)</f>
        <v>67.3</v>
      </c>
      <c r="Q3874" s="19">
        <f t="shared" ca="1" si="788"/>
        <v>12.921599999999998</v>
      </c>
      <c r="R3874" s="19" t="str">
        <f ca="1">IFERROR(INDEX(VpD!$2:$2,MATCH(G3874,VpD!$1:$1,1)),VpD!$I$2)</f>
        <v>&gt;1998</v>
      </c>
      <c r="S3874" s="1">
        <f ca="1">IFERROR(INDEX(VpD!$C$3:$I$27,MATCH(E3874,VpD!$B$3:$B$27,0),MATCH(R3874,VpD!$C$2:$I$2,0)),0)</f>
        <v>72</v>
      </c>
      <c r="T3874" s="19">
        <f t="shared" ca="1" si="789"/>
        <v>13.824</v>
      </c>
      <c r="U3874" s="14" t="str">
        <f t="shared" ca="1" si="790"/>
        <v xml:space="preserve">712237.81 </v>
      </c>
      <c r="V3874" s="14" t="str">
        <f t="shared" ca="1" si="791"/>
        <v>6169336.34</v>
      </c>
      <c r="W3874" s="14" t="str">
        <f t="shared" ca="1" si="792"/>
        <v>POINT(712237.81 6169336.34)</v>
      </c>
      <c r="X3874" s="14" t="str">
        <f>IFERROR(INDEX(BygningOmraade!B:B,MATCH(A3874,BygningOmraade!A:A,0)),"")</f>
        <v/>
      </c>
    </row>
    <row r="3875" spans="1:24" s="14" customFormat="1" x14ac:dyDescent="0.25">
      <c r="A3875" s="14">
        <f t="shared" si="780"/>
        <v>3875</v>
      </c>
      <c r="B3875" s="14" t="str">
        <f t="shared" ca="1" si="781"/>
        <v>e5056656-0e2b-4a72-bd5b-377f8917843d</v>
      </c>
      <c r="C3875" s="14" t="str">
        <f t="shared" ca="1" si="782"/>
        <v>0a3f507e-1cf5-32b8-e044-0003ba298018</v>
      </c>
      <c r="D3875" s="14">
        <f t="shared" ca="1" si="783"/>
        <v>993711</v>
      </c>
      <c r="E3875" s="1">
        <f t="shared" ca="1" si="784"/>
        <v>120</v>
      </c>
      <c r="F3875" s="1">
        <f t="shared" ca="1" si="785"/>
        <v>134</v>
      </c>
      <c r="G3875" s="1">
        <f t="shared" ca="1" si="786"/>
        <v>1969</v>
      </c>
      <c r="H3875" s="1" t="str">
        <f ca="1">IFERROR(INDEX(Varmeinstallation!B:B,MATCH(INDIRECT($A$1&amp;"L"&amp;A3875)*1,Varmeinstallation!A:A,0)),"Ingen varmeinstallationer")</f>
        <v>Centralvarme fra eget anlæg, et-kammer fyr</v>
      </c>
      <c r="I3875" s="1" t="str">
        <f ca="1">IFERROR(INDEX(Opvarmningsmiddel!B:B,MATCH(INDIRECT($A$1&amp;"M"&amp;A3875)*1,Opvarmningsmiddel!A:A,0)),"")</f>
        <v>Naturgas</v>
      </c>
      <c r="J3875" s="1">
        <f t="shared" ca="1" si="787"/>
        <v>80</v>
      </c>
      <c r="K3875" s="1" t="str">
        <f ca="1">IFERROR(INDEX(Relationstabel!$C$3:$K$10,MATCH(VALUE(INDIRECT($A$1&amp;"L"&amp;A3875)),Relationstabel!$A$3:$A$10,0),MATCH(IFERROR(VALUE(INDIRECT($A$1&amp;"M"&amp;A3875)),0),Relationstabel!$C$1:$K$1,0)),"Ingen varmeinstallationer")</f>
        <v>Naturgas</v>
      </c>
      <c r="L3875" s="1" t="str">
        <f ca="1">INDEX(Anvendelseskode!B:B,MATCH($E3875,Anvendelseskode!$A:$A,0))</f>
        <v>Fritliggende enfamilieshus (parcelhus)</v>
      </c>
      <c r="M3875" s="1" t="str">
        <f ca="1">INDEX(Anvendelseskode!C:C,MATCH($E3875,Anvendelseskode!$A:$A,0))</f>
        <v>Parcelhuse</v>
      </c>
      <c r="N3875" s="1" t="str">
        <f ca="1">INDEX(Anvendelseskode!D:D,MATCH($E3875,Anvendelseskode!$A:$A,0))</f>
        <v>Private husholdninger</v>
      </c>
      <c r="O3875" s="1" t="str">
        <f ca="1">IFERROR(INDEX(SBi!$2:$2,MATCH(G3875,SBi!$1:$1,1)),SBi!$K$2)</f>
        <v>1961-1972</v>
      </c>
      <c r="P3875" s="1">
        <f ca="1">IFERROR(INDEX(SBi!$C$3:$K$28,MATCH(E3875,SBi!$B$3:$B$28,0),MATCH(O3875,SBi!$C$2:$K$2,0)),0)</f>
        <v>134.30000000000001</v>
      </c>
      <c r="Q3875" s="19">
        <f t="shared" ca="1" si="788"/>
        <v>17.996200000000002</v>
      </c>
      <c r="R3875" s="19" t="str">
        <f ca="1">IFERROR(INDEX(VpD!$2:$2,MATCH(G3875,VpD!$1:$1,1)),VpD!$I$2)</f>
        <v>1961-1972</v>
      </c>
      <c r="S3875" s="1">
        <f ca="1">IFERROR(INDEX(VpD!$C$3:$I$27,MATCH(E3875,VpD!$B$3:$B$27,0),MATCH(R3875,VpD!$C$2:$I$2,0)),0)</f>
        <v>143</v>
      </c>
      <c r="T3875" s="19">
        <f t="shared" ca="1" si="789"/>
        <v>19.161999999999999</v>
      </c>
      <c r="U3875" s="14" t="str">
        <f t="shared" ca="1" si="790"/>
        <v xml:space="preserve">710889.72 </v>
      </c>
      <c r="V3875" s="14" t="str">
        <f t="shared" ca="1" si="791"/>
        <v>6171955.01</v>
      </c>
      <c r="W3875" s="14" t="str">
        <f t="shared" ca="1" si="792"/>
        <v>POINT(710889.72 6171955.01)</v>
      </c>
      <c r="X3875" s="14" t="str">
        <f>IFERROR(INDEX(BygningOmraade!B:B,MATCH(A3875,BygningOmraade!A:A,0)),"")</f>
        <v/>
      </c>
    </row>
    <row r="3876" spans="1:24" s="14" customFormat="1" x14ac:dyDescent="0.25">
      <c r="A3876" s="14">
        <f t="shared" si="780"/>
        <v>3876</v>
      </c>
      <c r="B3876" s="14" t="str">
        <f t="shared" ca="1" si="781"/>
        <v>e52b214a-4d7c-47e6-ba3a-4427c1dd5907</v>
      </c>
      <c r="C3876" s="14" t="str">
        <f t="shared" ca="1" si="782"/>
        <v>0a3f507e-17e4-32b8-e044-0003ba298018</v>
      </c>
      <c r="D3876" s="14">
        <f t="shared" ca="1" si="783"/>
        <v>996000</v>
      </c>
      <c r="E3876" s="1">
        <f t="shared" ca="1" si="784"/>
        <v>120</v>
      </c>
      <c r="F3876" s="1">
        <f t="shared" ca="1" si="785"/>
        <v>163</v>
      </c>
      <c r="G3876" s="1">
        <f t="shared" ca="1" si="786"/>
        <v>1990</v>
      </c>
      <c r="H3876" s="1" t="str">
        <f ca="1">IFERROR(INDEX(Varmeinstallation!B:B,MATCH(INDIRECT($A$1&amp;"L"&amp;A3876)*1,Varmeinstallation!A:A,0)),"Ingen varmeinstallationer")</f>
        <v>Centralvarme fra eget anlæg, et-kammer fyr</v>
      </c>
      <c r="I3876" s="1" t="str">
        <f ca="1">IFERROR(INDEX(Opvarmningsmiddel!B:B,MATCH(INDIRECT($A$1&amp;"M"&amp;A3876)*1,Opvarmningsmiddel!A:A,0)),"")</f>
        <v>Naturgas</v>
      </c>
      <c r="J3876" s="1">
        <f t="shared" ca="1" si="787"/>
        <v>1</v>
      </c>
      <c r="K3876" s="1" t="str">
        <f ca="1">IFERROR(INDEX(Relationstabel!$C$3:$K$10,MATCH(VALUE(INDIRECT($A$1&amp;"L"&amp;A3876)),Relationstabel!$A$3:$A$10,0),MATCH(IFERROR(VALUE(INDIRECT($A$1&amp;"M"&amp;A3876)),0),Relationstabel!$C$1:$K$1,0)),"Ingen varmeinstallationer")</f>
        <v>Naturgas</v>
      </c>
      <c r="L3876" s="1" t="str">
        <f ca="1">INDEX(Anvendelseskode!B:B,MATCH($E3876,Anvendelseskode!$A:$A,0))</f>
        <v>Fritliggende enfamilieshus (parcelhus)</v>
      </c>
      <c r="M3876" s="1" t="str">
        <f ca="1">INDEX(Anvendelseskode!C:C,MATCH($E3876,Anvendelseskode!$A:$A,0))</f>
        <v>Parcelhuse</v>
      </c>
      <c r="N3876" s="1" t="str">
        <f ca="1">INDEX(Anvendelseskode!D:D,MATCH($E3876,Anvendelseskode!$A:$A,0))</f>
        <v>Private husholdninger</v>
      </c>
      <c r="O3876" s="1" t="str">
        <f ca="1">IFERROR(INDEX(SBi!$2:$2,MATCH(G3876,SBi!$1:$1,1)),SBi!$K$2)</f>
        <v>1979-1998</v>
      </c>
      <c r="P3876" s="1">
        <f ca="1">IFERROR(INDEX(SBi!$C$3:$K$28,MATCH(E3876,SBi!$B$3:$B$28,0),MATCH(O3876,SBi!$C$2:$K$2,0)),0)</f>
        <v>105.4</v>
      </c>
      <c r="Q3876" s="19">
        <f t="shared" ca="1" si="788"/>
        <v>17.180199999999999</v>
      </c>
      <c r="R3876" s="19" t="str">
        <f ca="1">IFERROR(INDEX(VpD!$2:$2,MATCH(G3876,VpD!$1:$1,1)),VpD!$I$2)</f>
        <v>1979-1998</v>
      </c>
      <c r="S3876" s="1">
        <f ca="1">IFERROR(INDEX(VpD!$C$3:$I$27,MATCH(E3876,VpD!$B$3:$B$27,0),MATCH(R3876,VpD!$C$2:$I$2,0)),0)</f>
        <v>90</v>
      </c>
      <c r="T3876" s="19">
        <f t="shared" ca="1" si="789"/>
        <v>14.67</v>
      </c>
      <c r="U3876" s="14" t="str">
        <f t="shared" ca="1" si="790"/>
        <v xml:space="preserve">712618.49 </v>
      </c>
      <c r="V3876" s="14" t="str">
        <f t="shared" ca="1" si="791"/>
        <v>6169111.17</v>
      </c>
      <c r="W3876" s="14" t="str">
        <f t="shared" ca="1" si="792"/>
        <v>POINT(712618.49 6169111.17)</v>
      </c>
      <c r="X3876" s="14" t="str">
        <f>IFERROR(INDEX(BygningOmraade!B:B,MATCH(A3876,BygningOmraade!A:A,0)),"")</f>
        <v/>
      </c>
    </row>
    <row r="3877" spans="1:24" s="14" customFormat="1" x14ac:dyDescent="0.25">
      <c r="A3877" s="14">
        <f t="shared" si="780"/>
        <v>3877</v>
      </c>
      <c r="B3877" s="14" t="str">
        <f t="shared" ca="1" si="781"/>
        <v>e53af93b-4e61-4f10-89fe-93e1f46721c2</v>
      </c>
      <c r="C3877" s="14" t="str">
        <f t="shared" ca="1" si="782"/>
        <v>0a3f507e-1e1d-32b8-e044-0003ba298018</v>
      </c>
      <c r="D3877" s="14">
        <f t="shared" ca="1" si="783"/>
        <v>995165</v>
      </c>
      <c r="E3877" s="1">
        <f t="shared" ca="1" si="784"/>
        <v>120</v>
      </c>
      <c r="F3877" s="1">
        <f t="shared" ca="1" si="785"/>
        <v>258</v>
      </c>
      <c r="G3877" s="1">
        <f t="shared" ca="1" si="786"/>
        <v>1984</v>
      </c>
      <c r="H3877" s="1" t="str">
        <f ca="1">IFERROR(INDEX(Varmeinstallation!B:B,MATCH(INDIRECT($A$1&amp;"L"&amp;A3877)*1,Varmeinstallation!A:A,0)),"Ingen varmeinstallationer")</f>
        <v>Centralvarme fra eget anlæg, et-kammer fyr</v>
      </c>
      <c r="I3877" s="1" t="str">
        <f ca="1">IFERROR(INDEX(Opvarmningsmiddel!B:B,MATCH(INDIRECT($A$1&amp;"M"&amp;A3877)*1,Opvarmningsmiddel!A:A,0)),"")</f>
        <v>Naturgas</v>
      </c>
      <c r="J3877" s="1">
        <f t="shared" ca="1" si="787"/>
        <v>2</v>
      </c>
      <c r="K3877" s="1" t="str">
        <f ca="1">IFERROR(INDEX(Relationstabel!$C$3:$K$10,MATCH(VALUE(INDIRECT($A$1&amp;"L"&amp;A3877)),Relationstabel!$A$3:$A$10,0),MATCH(IFERROR(VALUE(INDIRECT($A$1&amp;"M"&amp;A3877)),0),Relationstabel!$C$1:$K$1,0)),"Ingen varmeinstallationer")</f>
        <v>Naturgas</v>
      </c>
      <c r="L3877" s="1" t="str">
        <f ca="1">INDEX(Anvendelseskode!B:B,MATCH($E3877,Anvendelseskode!$A:$A,0))</f>
        <v>Fritliggende enfamilieshus (parcelhus)</v>
      </c>
      <c r="M3877" s="1" t="str">
        <f ca="1">INDEX(Anvendelseskode!C:C,MATCH($E3877,Anvendelseskode!$A:$A,0))</f>
        <v>Parcelhuse</v>
      </c>
      <c r="N3877" s="1" t="str">
        <f ca="1">INDEX(Anvendelseskode!D:D,MATCH($E3877,Anvendelseskode!$A:$A,0))</f>
        <v>Private husholdninger</v>
      </c>
      <c r="O3877" s="1" t="str">
        <f ca="1">IFERROR(INDEX(SBi!$2:$2,MATCH(G3877,SBi!$1:$1,1)),SBi!$K$2)</f>
        <v>1979-1998</v>
      </c>
      <c r="P3877" s="1">
        <f ca="1">IFERROR(INDEX(SBi!$C$3:$K$28,MATCH(E3877,SBi!$B$3:$B$28,0),MATCH(O3877,SBi!$C$2:$K$2,0)),0)</f>
        <v>105.4</v>
      </c>
      <c r="Q3877" s="19">
        <f t="shared" ca="1" si="788"/>
        <v>27.193200000000001</v>
      </c>
      <c r="R3877" s="19" t="str">
        <f ca="1">IFERROR(INDEX(VpD!$2:$2,MATCH(G3877,VpD!$1:$1,1)),VpD!$I$2)</f>
        <v>1979-1998</v>
      </c>
      <c r="S3877" s="1">
        <f ca="1">IFERROR(INDEX(VpD!$C$3:$I$27,MATCH(E3877,VpD!$B$3:$B$27,0),MATCH(R3877,VpD!$C$2:$I$2,0)),0)</f>
        <v>90</v>
      </c>
      <c r="T3877" s="19">
        <f t="shared" ca="1" si="789"/>
        <v>23.22</v>
      </c>
      <c r="U3877" s="14" t="str">
        <f t="shared" ca="1" si="790"/>
        <v xml:space="preserve">711934.13 </v>
      </c>
      <c r="V3877" s="14" t="str">
        <f t="shared" ca="1" si="791"/>
        <v>6169500.37</v>
      </c>
      <c r="W3877" s="14" t="str">
        <f t="shared" ca="1" si="792"/>
        <v>POINT(711934.13 6169500.37)</v>
      </c>
      <c r="X3877" s="14" t="str">
        <f>IFERROR(INDEX(BygningOmraade!B:B,MATCH(A3877,BygningOmraade!A:A,0)),"")</f>
        <v/>
      </c>
    </row>
    <row r="3878" spans="1:24" s="14" customFormat="1" x14ac:dyDescent="0.25">
      <c r="A3878" s="14">
        <f t="shared" si="780"/>
        <v>3878</v>
      </c>
      <c r="B3878" s="14" t="str">
        <f t="shared" ca="1" si="781"/>
        <v>e575fd9d-c30b-4497-b890-848e4115b7ef</v>
      </c>
      <c r="C3878" s="14" t="str">
        <f t="shared" ca="1" si="782"/>
        <v>0a3f507e-22c3-32b8-e044-0003ba298018</v>
      </c>
      <c r="D3878" s="14">
        <f t="shared" ca="1" si="783"/>
        <v>995477</v>
      </c>
      <c r="E3878" s="1">
        <f t="shared" ca="1" si="784"/>
        <v>130</v>
      </c>
      <c r="F3878" s="1">
        <f t="shared" ca="1" si="785"/>
        <v>107</v>
      </c>
      <c r="G3878" s="1">
        <f t="shared" ca="1" si="786"/>
        <v>1987</v>
      </c>
      <c r="H3878" s="1" t="str">
        <f ca="1">IFERROR(INDEX(Varmeinstallation!B:B,MATCH(INDIRECT($A$1&amp;"L"&amp;A3878)*1,Varmeinstallation!A:A,0)),"Ingen varmeinstallationer")</f>
        <v>Fjernvarme/blokvarme (radiatorsystemer eller varmluftanlæg)</v>
      </c>
      <c r="I3878" s="1" t="str">
        <f ca="1">IFERROR(INDEX(Opvarmningsmiddel!B:B,MATCH(INDIRECT($A$1&amp;"M"&amp;A3878)*1,Opvarmningsmiddel!A:A,0)),"")</f>
        <v/>
      </c>
      <c r="J3878" s="1">
        <f t="shared" ca="1" si="787"/>
        <v>0</v>
      </c>
      <c r="K3878" s="1" t="str">
        <f ca="1">IFERROR(INDEX(Relationstabel!$C$3:$K$10,MATCH(VALUE(INDIRECT($A$1&amp;"L"&amp;A3878)),Relationstabel!$A$3:$A$10,0),MATCH(IFERROR(VALUE(INDIRECT($A$1&amp;"M"&amp;A3878)),0),Relationstabel!$C$1:$K$1,0)),"Ingen varmeinstallationer")</f>
        <v>Fjernvarme/ Blokvarme</v>
      </c>
      <c r="L3878" s="1" t="str">
        <f ca="1">INDEX(Anvendelseskode!B:B,MATCH($E3878,Anvendelseskode!$A:$A,0))</f>
        <v>Række-, kæde-, dobbelthus (lodret adskillelse mellem enhederne)</v>
      </c>
      <c r="M3878" s="1" t="str">
        <f ca="1">INDEX(Anvendelseskode!C:C,MATCH($E3878,Anvendelseskode!$A:$A,0))</f>
        <v>Række-, kæde og dobbelthuse</v>
      </c>
      <c r="N3878" s="1" t="str">
        <f ca="1">INDEX(Anvendelseskode!D:D,MATCH($E3878,Anvendelseskode!$A:$A,0))</f>
        <v>Private husholdninger</v>
      </c>
      <c r="O3878" s="1" t="str">
        <f ca="1">IFERROR(INDEX(SBi!$2:$2,MATCH(G3878,SBi!$1:$1,1)),SBi!$K$2)</f>
        <v>1979-1998</v>
      </c>
      <c r="P3878" s="1">
        <f ca="1">IFERROR(INDEX(SBi!$C$3:$K$28,MATCH(E3878,SBi!$B$3:$B$28,0),MATCH(O3878,SBi!$C$2:$K$2,0)),0)</f>
        <v>96.8</v>
      </c>
      <c r="Q3878" s="19">
        <f t="shared" ca="1" si="788"/>
        <v>10.3576</v>
      </c>
      <c r="R3878" s="19" t="str">
        <f ca="1">IFERROR(INDEX(VpD!$2:$2,MATCH(G3878,VpD!$1:$1,1)),VpD!$I$2)</f>
        <v>1979-1998</v>
      </c>
      <c r="S3878" s="1">
        <f ca="1">IFERROR(INDEX(VpD!$C$3:$I$27,MATCH(E3878,VpD!$B$3:$B$27,0),MATCH(R3878,VpD!$C$2:$I$2,0)),0)</f>
        <v>74</v>
      </c>
      <c r="T3878" s="19">
        <f t="shared" ca="1" si="789"/>
        <v>7.9180000000000001</v>
      </c>
      <c r="U3878" s="14" t="str">
        <f t="shared" ca="1" si="790"/>
        <v xml:space="preserve">711940.83 </v>
      </c>
      <c r="V3878" s="14" t="str">
        <f t="shared" ca="1" si="791"/>
        <v>6171961.17</v>
      </c>
      <c r="W3878" s="14" t="str">
        <f t="shared" ca="1" si="792"/>
        <v>POINT(711940.83 6171961.17)</v>
      </c>
      <c r="X3878" s="14" t="str">
        <f>IFERROR(INDEX(BygningOmraade!B:B,MATCH(A3878,BygningOmraade!A:A,0)),"")</f>
        <v/>
      </c>
    </row>
    <row r="3879" spans="1:24" s="14" customFormat="1" x14ac:dyDescent="0.25">
      <c r="A3879" s="14">
        <f t="shared" si="780"/>
        <v>3879</v>
      </c>
      <c r="B3879" s="14" t="str">
        <f t="shared" ca="1" si="781"/>
        <v>e58ca2cd-634a-467c-8b58-429cc372be40</v>
      </c>
      <c r="C3879" s="14" t="str">
        <f t="shared" ca="1" si="782"/>
        <v>0a3f507e-1f5c-32b8-e044-0003ba298018</v>
      </c>
      <c r="D3879" s="14">
        <f t="shared" ca="1" si="783"/>
        <v>993874</v>
      </c>
      <c r="E3879" s="1">
        <f t="shared" ca="1" si="784"/>
        <v>120</v>
      </c>
      <c r="F3879" s="1">
        <f t="shared" ca="1" si="785"/>
        <v>170</v>
      </c>
      <c r="G3879" s="1">
        <f t="shared" ca="1" si="786"/>
        <v>1968</v>
      </c>
      <c r="H3879" s="1" t="str">
        <f ca="1">IFERROR(INDEX(Varmeinstallation!B:B,MATCH(INDIRECT($A$1&amp;"L"&amp;A3879)*1,Varmeinstallation!A:A,0)),"Ingen varmeinstallationer")</f>
        <v>Fjernvarme/blokvarme (radiatorsystemer eller varmluftanlæg)</v>
      </c>
      <c r="I3879" s="1" t="str">
        <f ca="1">IFERROR(INDEX(Opvarmningsmiddel!B:B,MATCH(INDIRECT($A$1&amp;"M"&amp;A3879)*1,Opvarmningsmiddel!A:A,0)),"")</f>
        <v/>
      </c>
      <c r="J3879" s="1">
        <f t="shared" ca="1" si="787"/>
        <v>0</v>
      </c>
      <c r="K3879" s="1" t="str">
        <f ca="1">IFERROR(INDEX(Relationstabel!$C$3:$K$10,MATCH(VALUE(INDIRECT($A$1&amp;"L"&amp;A3879)),Relationstabel!$A$3:$A$10,0),MATCH(IFERROR(VALUE(INDIRECT($A$1&amp;"M"&amp;A3879)),0),Relationstabel!$C$1:$K$1,0)),"Ingen varmeinstallationer")</f>
        <v>Fjernvarme/ Blokvarme</v>
      </c>
      <c r="L3879" s="1" t="str">
        <f ca="1">INDEX(Anvendelseskode!B:B,MATCH($E3879,Anvendelseskode!$A:$A,0))</f>
        <v>Fritliggende enfamilieshus (parcelhus)</v>
      </c>
      <c r="M3879" s="1" t="str">
        <f ca="1">INDEX(Anvendelseskode!C:C,MATCH($E3879,Anvendelseskode!$A:$A,0))</f>
        <v>Parcelhuse</v>
      </c>
      <c r="N3879" s="1" t="str">
        <f ca="1">INDEX(Anvendelseskode!D:D,MATCH($E3879,Anvendelseskode!$A:$A,0))</f>
        <v>Private husholdninger</v>
      </c>
      <c r="O3879" s="1" t="str">
        <f ca="1">IFERROR(INDEX(SBi!$2:$2,MATCH(G3879,SBi!$1:$1,1)),SBi!$K$2)</f>
        <v>1961-1972</v>
      </c>
      <c r="P3879" s="1">
        <f ca="1">IFERROR(INDEX(SBi!$C$3:$K$28,MATCH(E3879,SBi!$B$3:$B$28,0),MATCH(O3879,SBi!$C$2:$K$2,0)),0)</f>
        <v>134.30000000000001</v>
      </c>
      <c r="Q3879" s="19">
        <f t="shared" ca="1" si="788"/>
        <v>22.831000000000003</v>
      </c>
      <c r="R3879" s="19" t="str">
        <f ca="1">IFERROR(INDEX(VpD!$2:$2,MATCH(G3879,VpD!$1:$1,1)),VpD!$I$2)</f>
        <v>1961-1972</v>
      </c>
      <c r="S3879" s="1">
        <f ca="1">IFERROR(INDEX(VpD!$C$3:$I$27,MATCH(E3879,VpD!$B$3:$B$27,0),MATCH(R3879,VpD!$C$2:$I$2,0)),0)</f>
        <v>143</v>
      </c>
      <c r="T3879" s="19">
        <f t="shared" ca="1" si="789"/>
        <v>24.31</v>
      </c>
      <c r="U3879" s="14" t="str">
        <f t="shared" ca="1" si="790"/>
        <v xml:space="preserve">711240.35 </v>
      </c>
      <c r="V3879" s="14" t="str">
        <f t="shared" ca="1" si="791"/>
        <v>6171746.43</v>
      </c>
      <c r="W3879" s="14" t="str">
        <f t="shared" ca="1" si="792"/>
        <v>POINT(711240.35 6171746.43)</v>
      </c>
      <c r="X3879" s="14" t="str">
        <f>IFERROR(INDEX(BygningOmraade!B:B,MATCH(A3879,BygningOmraade!A:A,0)),"")</f>
        <v/>
      </c>
    </row>
    <row r="3880" spans="1:24" s="14" customFormat="1" x14ac:dyDescent="0.25">
      <c r="A3880" s="14">
        <f t="shared" si="780"/>
        <v>3880</v>
      </c>
      <c r="B3880" s="14" t="str">
        <f t="shared" ca="1" si="781"/>
        <v>e5921de4-5d89-446c-ac0e-bb1a71dc313b</v>
      </c>
      <c r="C3880" s="14" t="str">
        <f t="shared" ca="1" si="782"/>
        <v>0a3f507e-2365-32b8-e044-0003ba298018</v>
      </c>
      <c r="D3880" s="14">
        <f t="shared" ca="1" si="783"/>
        <v>995754</v>
      </c>
      <c r="E3880" s="1">
        <f t="shared" ca="1" si="784"/>
        <v>120</v>
      </c>
      <c r="F3880" s="1">
        <f t="shared" ca="1" si="785"/>
        <v>117</v>
      </c>
      <c r="G3880" s="1">
        <f t="shared" ca="1" si="786"/>
        <v>1963</v>
      </c>
      <c r="H3880" s="1" t="str">
        <f ca="1">IFERROR(INDEX(Varmeinstallation!B:B,MATCH(INDIRECT($A$1&amp;"L"&amp;A3880)*1,Varmeinstallation!A:A,0)),"Ingen varmeinstallationer")</f>
        <v>Centralvarme fra eget anlæg, et-kammer fyr</v>
      </c>
      <c r="I3880" s="1" t="str">
        <f ca="1">IFERROR(INDEX(Opvarmningsmiddel!B:B,MATCH(INDIRECT($A$1&amp;"M"&amp;A3880)*1,Opvarmningsmiddel!A:A,0)),"")</f>
        <v>Naturgas</v>
      </c>
      <c r="J3880" s="1">
        <f t="shared" ca="1" si="787"/>
        <v>90</v>
      </c>
      <c r="K3880" s="1" t="str">
        <f ca="1">IFERROR(INDEX(Relationstabel!$C$3:$K$10,MATCH(VALUE(INDIRECT($A$1&amp;"L"&amp;A3880)),Relationstabel!$A$3:$A$10,0),MATCH(IFERROR(VALUE(INDIRECT($A$1&amp;"M"&amp;A3880)),0),Relationstabel!$C$1:$K$1,0)),"Ingen varmeinstallationer")</f>
        <v>Naturgas</v>
      </c>
      <c r="L3880" s="1" t="str">
        <f ca="1">INDEX(Anvendelseskode!B:B,MATCH($E3880,Anvendelseskode!$A:$A,0))</f>
        <v>Fritliggende enfamilieshus (parcelhus)</v>
      </c>
      <c r="M3880" s="1" t="str">
        <f ca="1">INDEX(Anvendelseskode!C:C,MATCH($E3880,Anvendelseskode!$A:$A,0))</f>
        <v>Parcelhuse</v>
      </c>
      <c r="N3880" s="1" t="str">
        <f ca="1">INDEX(Anvendelseskode!D:D,MATCH($E3880,Anvendelseskode!$A:$A,0))</f>
        <v>Private husholdninger</v>
      </c>
      <c r="O3880" s="1" t="str">
        <f ca="1">IFERROR(INDEX(SBi!$2:$2,MATCH(G3880,SBi!$1:$1,1)),SBi!$K$2)</f>
        <v>1961-1972</v>
      </c>
      <c r="P3880" s="1">
        <f ca="1">IFERROR(INDEX(SBi!$C$3:$K$28,MATCH(E3880,SBi!$B$3:$B$28,0),MATCH(O3880,SBi!$C$2:$K$2,0)),0)</f>
        <v>134.30000000000001</v>
      </c>
      <c r="Q3880" s="19">
        <f t="shared" ca="1" si="788"/>
        <v>15.713100000000003</v>
      </c>
      <c r="R3880" s="19" t="str">
        <f ca="1">IFERROR(INDEX(VpD!$2:$2,MATCH(G3880,VpD!$1:$1,1)),VpD!$I$2)</f>
        <v>1961-1972</v>
      </c>
      <c r="S3880" s="1">
        <f ca="1">IFERROR(INDEX(VpD!$C$3:$I$27,MATCH(E3880,VpD!$B$3:$B$27,0),MATCH(R3880,VpD!$C$2:$I$2,0)),0)</f>
        <v>143</v>
      </c>
      <c r="T3880" s="19">
        <f t="shared" ca="1" si="789"/>
        <v>16.731000000000002</v>
      </c>
      <c r="U3880" s="14" t="str">
        <f t="shared" ca="1" si="790"/>
        <v xml:space="preserve">712175.15 </v>
      </c>
      <c r="V3880" s="14" t="str">
        <f t="shared" ca="1" si="791"/>
        <v>6169422.88</v>
      </c>
      <c r="W3880" s="14" t="str">
        <f t="shared" ca="1" si="792"/>
        <v>POINT(712175.15 6169422.88)</v>
      </c>
      <c r="X3880" s="14" t="str">
        <f>IFERROR(INDEX(BygningOmraade!B:B,MATCH(A3880,BygningOmraade!A:A,0)),"")</f>
        <v/>
      </c>
    </row>
    <row r="3881" spans="1:24" s="14" customFormat="1" x14ac:dyDescent="0.25">
      <c r="A3881" s="14">
        <f t="shared" si="780"/>
        <v>3881</v>
      </c>
      <c r="B3881" s="14" t="str">
        <f t="shared" ca="1" si="781"/>
        <v>e5aa5fb0-0a0f-49ca-8c10-10f84a5b1fe7</v>
      </c>
      <c r="C3881" s="14" t="str">
        <f t="shared" ca="1" si="782"/>
        <v>0a3f507e-1c3a-32b8-e044-0003ba298018</v>
      </c>
      <c r="D3881" s="14">
        <f t="shared" ca="1" si="783"/>
        <v>996885</v>
      </c>
      <c r="E3881" s="1">
        <f t="shared" ca="1" si="784"/>
        <v>130</v>
      </c>
      <c r="F3881" s="1">
        <f t="shared" ca="1" si="785"/>
        <v>113</v>
      </c>
      <c r="G3881" s="1">
        <f t="shared" ca="1" si="786"/>
        <v>1974</v>
      </c>
      <c r="H3881" s="1" t="str">
        <f ca="1">IFERROR(INDEX(Varmeinstallation!B:B,MATCH(INDIRECT($A$1&amp;"L"&amp;A3881)*1,Varmeinstallation!A:A,0)),"Ingen varmeinstallationer")</f>
        <v>Fjernvarme/blokvarme (radiatorsystemer eller varmluftanlæg)</v>
      </c>
      <c r="I3881" s="1" t="str">
        <f ca="1">IFERROR(INDEX(Opvarmningsmiddel!B:B,MATCH(INDIRECT($A$1&amp;"M"&amp;A3881)*1,Opvarmningsmiddel!A:A,0)),"")</f>
        <v/>
      </c>
      <c r="J3881" s="1">
        <f t="shared" ca="1" si="787"/>
        <v>0</v>
      </c>
      <c r="K3881" s="1" t="str">
        <f ca="1">IFERROR(INDEX(Relationstabel!$C$3:$K$10,MATCH(VALUE(INDIRECT($A$1&amp;"L"&amp;A3881)),Relationstabel!$A$3:$A$10,0),MATCH(IFERROR(VALUE(INDIRECT($A$1&amp;"M"&amp;A3881)),0),Relationstabel!$C$1:$K$1,0)),"Ingen varmeinstallationer")</f>
        <v>Fjernvarme/ Blokvarme</v>
      </c>
      <c r="L3881" s="1" t="str">
        <f ca="1">INDEX(Anvendelseskode!B:B,MATCH($E3881,Anvendelseskode!$A:$A,0))</f>
        <v>Række-, kæde-, dobbelthus (lodret adskillelse mellem enhederne)</v>
      </c>
      <c r="M3881" s="1" t="str">
        <f ca="1">INDEX(Anvendelseskode!C:C,MATCH($E3881,Anvendelseskode!$A:$A,0))</f>
        <v>Række-, kæde og dobbelthuse</v>
      </c>
      <c r="N3881" s="1" t="str">
        <f ca="1">INDEX(Anvendelseskode!D:D,MATCH($E3881,Anvendelseskode!$A:$A,0))</f>
        <v>Private husholdninger</v>
      </c>
      <c r="O3881" s="1" t="str">
        <f ca="1">IFERROR(INDEX(SBi!$2:$2,MATCH(G3881,SBi!$1:$1,1)),SBi!$K$2)</f>
        <v>1973-1978</v>
      </c>
      <c r="P3881" s="1">
        <f ca="1">IFERROR(INDEX(SBi!$C$3:$K$28,MATCH(E3881,SBi!$B$3:$B$28,0),MATCH(O3881,SBi!$C$2:$K$2,0)),0)</f>
        <v>112.6</v>
      </c>
      <c r="Q3881" s="19">
        <f t="shared" ca="1" si="788"/>
        <v>12.723799999999999</v>
      </c>
      <c r="R3881" s="19" t="str">
        <f ca="1">IFERROR(INDEX(VpD!$2:$2,MATCH(G3881,VpD!$1:$1,1)),VpD!$I$2)</f>
        <v>1973-1978</v>
      </c>
      <c r="S3881" s="1">
        <f ca="1">IFERROR(INDEX(VpD!$C$3:$I$27,MATCH(E3881,VpD!$B$3:$B$27,0),MATCH(R3881,VpD!$C$2:$I$2,0)),0)</f>
        <v>98</v>
      </c>
      <c r="T3881" s="19">
        <f t="shared" ca="1" si="789"/>
        <v>11.074</v>
      </c>
      <c r="U3881" s="14" t="str">
        <f t="shared" ca="1" si="790"/>
        <v xml:space="preserve">713662.38 </v>
      </c>
      <c r="V3881" s="14" t="str">
        <f t="shared" ca="1" si="791"/>
        <v>6169020.91</v>
      </c>
      <c r="W3881" s="14" t="str">
        <f t="shared" ca="1" si="792"/>
        <v>POINT(713662.38 6169020.91)</v>
      </c>
      <c r="X3881" s="14" t="str">
        <f>IFERROR(INDEX(BygningOmraade!B:B,MATCH(A3881,BygningOmraade!A:A,0)),"")</f>
        <v/>
      </c>
    </row>
    <row r="3882" spans="1:24" s="14" customFormat="1" x14ac:dyDescent="0.25">
      <c r="A3882" s="14">
        <f t="shared" si="780"/>
        <v>3882</v>
      </c>
      <c r="B3882" s="14" t="str">
        <f t="shared" ca="1" si="781"/>
        <v>e5b08036-ce04-4f8e-8cc3-f10673b4bc41</v>
      </c>
      <c r="C3882" s="14" t="str">
        <f t="shared" ca="1" si="782"/>
        <v>0a3f507e-1bba-32b8-e044-0003ba298018</v>
      </c>
      <c r="D3882" s="14">
        <f t="shared" ca="1" si="783"/>
        <v>997576</v>
      </c>
      <c r="E3882" s="1">
        <f t="shared" ca="1" si="784"/>
        <v>130</v>
      </c>
      <c r="F3882" s="1">
        <f t="shared" ca="1" si="785"/>
        <v>101</v>
      </c>
      <c r="G3882" s="1">
        <f t="shared" ca="1" si="786"/>
        <v>1964</v>
      </c>
      <c r="H3882" s="1" t="str">
        <f ca="1">IFERROR(INDEX(Varmeinstallation!B:B,MATCH(INDIRECT($A$1&amp;"L"&amp;A3882)*1,Varmeinstallation!A:A,0)),"Ingen varmeinstallationer")</f>
        <v>Centralvarme fra eget anlæg, et-kammer fyr</v>
      </c>
      <c r="I3882" s="1" t="str">
        <f ca="1">IFERROR(INDEX(Opvarmningsmiddel!B:B,MATCH(INDIRECT($A$1&amp;"M"&amp;A3882)*1,Opvarmningsmiddel!A:A,0)),"")</f>
        <v>Naturgas</v>
      </c>
      <c r="J3882" s="1">
        <f t="shared" ca="1" si="787"/>
        <v>0</v>
      </c>
      <c r="K3882" s="1" t="str">
        <f ca="1">IFERROR(INDEX(Relationstabel!$C$3:$K$10,MATCH(VALUE(INDIRECT($A$1&amp;"L"&amp;A3882)),Relationstabel!$A$3:$A$10,0),MATCH(IFERROR(VALUE(INDIRECT($A$1&amp;"M"&amp;A3882)),0),Relationstabel!$C$1:$K$1,0)),"Ingen varmeinstallationer")</f>
        <v>Naturgas</v>
      </c>
      <c r="L3882" s="1" t="str">
        <f ca="1">INDEX(Anvendelseskode!B:B,MATCH($E3882,Anvendelseskode!$A:$A,0))</f>
        <v>Række-, kæde-, dobbelthus (lodret adskillelse mellem enhederne)</v>
      </c>
      <c r="M3882" s="1" t="str">
        <f ca="1">INDEX(Anvendelseskode!C:C,MATCH($E3882,Anvendelseskode!$A:$A,0))</f>
        <v>Række-, kæde og dobbelthuse</v>
      </c>
      <c r="N3882" s="1" t="str">
        <f ca="1">INDEX(Anvendelseskode!D:D,MATCH($E3882,Anvendelseskode!$A:$A,0))</f>
        <v>Private husholdninger</v>
      </c>
      <c r="O3882" s="1" t="str">
        <f ca="1">IFERROR(INDEX(SBi!$2:$2,MATCH(G3882,SBi!$1:$1,1)),SBi!$K$2)</f>
        <v>1961-1972</v>
      </c>
      <c r="P3882" s="1">
        <f ca="1">IFERROR(INDEX(SBi!$C$3:$K$28,MATCH(E3882,SBi!$B$3:$B$28,0),MATCH(O3882,SBi!$C$2:$K$2,0)),0)</f>
        <v>119.9</v>
      </c>
      <c r="Q3882" s="19">
        <f t="shared" ca="1" si="788"/>
        <v>12.109900000000001</v>
      </c>
      <c r="R3882" s="19" t="str">
        <f ca="1">IFERROR(INDEX(VpD!$2:$2,MATCH(G3882,VpD!$1:$1,1)),VpD!$I$2)</f>
        <v>1961-1972</v>
      </c>
      <c r="S3882" s="1">
        <f ca="1">IFERROR(INDEX(VpD!$C$3:$I$27,MATCH(E3882,VpD!$B$3:$B$27,0),MATCH(R3882,VpD!$C$2:$I$2,0)),0)</f>
        <v>120</v>
      </c>
      <c r="T3882" s="19">
        <f t="shared" ca="1" si="789"/>
        <v>12.12</v>
      </c>
      <c r="U3882" s="14" t="str">
        <f t="shared" ca="1" si="790"/>
        <v xml:space="preserve">713812.74 </v>
      </c>
      <c r="V3882" s="14" t="str">
        <f t="shared" ca="1" si="791"/>
        <v>6169251.41</v>
      </c>
      <c r="W3882" s="14" t="str">
        <f t="shared" ca="1" si="792"/>
        <v>POINT(713812.74 6169251.41)</v>
      </c>
      <c r="X3882" s="14" t="str">
        <f>IFERROR(INDEX(BygningOmraade!B:B,MATCH(A3882,BygningOmraade!A:A,0)),"")</f>
        <v/>
      </c>
    </row>
    <row r="3883" spans="1:24" s="14" customFormat="1" x14ac:dyDescent="0.25">
      <c r="A3883" s="14">
        <f t="shared" si="780"/>
        <v>3883</v>
      </c>
      <c r="B3883" s="14" t="str">
        <f t="shared" ca="1" si="781"/>
        <v>e5b57e2d-d084-4f74-a3c5-50e78598d301</v>
      </c>
      <c r="C3883" s="14" t="str">
        <f t="shared" ca="1" si="782"/>
        <v>0a3f507e-198c-32b8-e044-0003ba298018</v>
      </c>
      <c r="D3883" s="14">
        <f t="shared" ca="1" si="783"/>
        <v>995529</v>
      </c>
      <c r="E3883" s="1">
        <f t="shared" ca="1" si="784"/>
        <v>130</v>
      </c>
      <c r="F3883" s="1">
        <f t="shared" ca="1" si="785"/>
        <v>103</v>
      </c>
      <c r="G3883" s="1">
        <f t="shared" ca="1" si="786"/>
        <v>1977</v>
      </c>
      <c r="H3883" s="1" t="str">
        <f ca="1">IFERROR(INDEX(Varmeinstallation!B:B,MATCH(INDIRECT($A$1&amp;"L"&amp;A3883)*1,Varmeinstallation!A:A,0)),"Ingen varmeinstallationer")</f>
        <v>Fjernvarme/blokvarme (radiatorsystemer eller varmluftanlæg)</v>
      </c>
      <c r="I3883" s="1" t="str">
        <f ca="1">IFERROR(INDEX(Opvarmningsmiddel!B:B,MATCH(INDIRECT($A$1&amp;"M"&amp;A3883)*1,Opvarmningsmiddel!A:A,0)),"")</f>
        <v/>
      </c>
      <c r="J3883" s="1">
        <f t="shared" ca="1" si="787"/>
        <v>2</v>
      </c>
      <c r="K3883" s="1" t="str">
        <f ca="1">IFERROR(INDEX(Relationstabel!$C$3:$K$10,MATCH(VALUE(INDIRECT($A$1&amp;"L"&amp;A3883)),Relationstabel!$A$3:$A$10,0),MATCH(IFERROR(VALUE(INDIRECT($A$1&amp;"M"&amp;A3883)),0),Relationstabel!$C$1:$K$1,0)),"Ingen varmeinstallationer")</f>
        <v>Fjernvarme/ Blokvarme</v>
      </c>
      <c r="L3883" s="1" t="str">
        <f ca="1">INDEX(Anvendelseskode!B:B,MATCH($E3883,Anvendelseskode!$A:$A,0))</f>
        <v>Række-, kæde-, dobbelthus (lodret adskillelse mellem enhederne)</v>
      </c>
      <c r="M3883" s="1" t="str">
        <f ca="1">INDEX(Anvendelseskode!C:C,MATCH($E3883,Anvendelseskode!$A:$A,0))</f>
        <v>Række-, kæde og dobbelthuse</v>
      </c>
      <c r="N3883" s="1" t="str">
        <f ca="1">INDEX(Anvendelseskode!D:D,MATCH($E3883,Anvendelseskode!$A:$A,0))</f>
        <v>Private husholdninger</v>
      </c>
      <c r="O3883" s="1" t="str">
        <f ca="1">IFERROR(INDEX(SBi!$2:$2,MATCH(G3883,SBi!$1:$1,1)),SBi!$K$2)</f>
        <v>1973-1978</v>
      </c>
      <c r="P3883" s="1">
        <f ca="1">IFERROR(INDEX(SBi!$C$3:$K$28,MATCH(E3883,SBi!$B$3:$B$28,0),MATCH(O3883,SBi!$C$2:$K$2,0)),0)</f>
        <v>112.6</v>
      </c>
      <c r="Q3883" s="19">
        <f t="shared" ca="1" si="788"/>
        <v>11.597799999999999</v>
      </c>
      <c r="R3883" s="19" t="str">
        <f ca="1">IFERROR(INDEX(VpD!$2:$2,MATCH(G3883,VpD!$1:$1,1)),VpD!$I$2)</f>
        <v>1973-1978</v>
      </c>
      <c r="S3883" s="1">
        <f ca="1">IFERROR(INDEX(VpD!$C$3:$I$27,MATCH(E3883,VpD!$B$3:$B$27,0),MATCH(R3883,VpD!$C$2:$I$2,0)),0)</f>
        <v>98</v>
      </c>
      <c r="T3883" s="19">
        <f t="shared" ca="1" si="789"/>
        <v>10.093999999999999</v>
      </c>
      <c r="U3883" s="14" t="str">
        <f t="shared" ca="1" si="790"/>
        <v xml:space="preserve">711889.41 </v>
      </c>
      <c r="V3883" s="14" t="str">
        <f t="shared" ca="1" si="791"/>
        <v>6172388.46</v>
      </c>
      <c r="W3883" s="14" t="str">
        <f t="shared" ca="1" si="792"/>
        <v>POINT(711889.41 6172388.46)</v>
      </c>
      <c r="X3883" s="14" t="str">
        <f>IFERROR(INDEX(BygningOmraade!B:B,MATCH(A3883,BygningOmraade!A:A,0)),"")</f>
        <v/>
      </c>
    </row>
    <row r="3884" spans="1:24" s="14" customFormat="1" x14ac:dyDescent="0.25">
      <c r="A3884" s="14">
        <f t="shared" si="780"/>
        <v>3884</v>
      </c>
      <c r="B3884" s="14" t="str">
        <f t="shared" ca="1" si="781"/>
        <v>e5bd6c68-ab79-4e04-add7-aed3b74f6b21</v>
      </c>
      <c r="C3884" s="14" t="str">
        <f t="shared" ca="1" si="782"/>
        <v>0a3f507e-1b64-32b8-e044-0003ba298018</v>
      </c>
      <c r="D3884" s="14">
        <f t="shared" ca="1" si="783"/>
        <v>996821</v>
      </c>
      <c r="E3884" s="1">
        <f t="shared" ca="1" si="784"/>
        <v>130</v>
      </c>
      <c r="F3884" s="1">
        <f t="shared" ca="1" si="785"/>
        <v>109</v>
      </c>
      <c r="G3884" s="1">
        <f t="shared" ca="1" si="786"/>
        <v>1978</v>
      </c>
      <c r="H3884" s="1" t="str">
        <f ca="1">IFERROR(INDEX(Varmeinstallation!B:B,MATCH(INDIRECT($A$1&amp;"L"&amp;A3884)*1,Varmeinstallation!A:A,0)),"Ingen varmeinstallationer")</f>
        <v>Fjernvarme/blokvarme (radiatorsystemer eller varmluftanlæg)</v>
      </c>
      <c r="I3884" s="1" t="str">
        <f ca="1">IFERROR(INDEX(Opvarmningsmiddel!B:B,MATCH(INDIRECT($A$1&amp;"M"&amp;A3884)*1,Opvarmningsmiddel!A:A,0)),"")</f>
        <v/>
      </c>
      <c r="J3884" s="1">
        <f t="shared" ca="1" si="787"/>
        <v>0</v>
      </c>
      <c r="K3884" s="1" t="str">
        <f ca="1">IFERROR(INDEX(Relationstabel!$C$3:$K$10,MATCH(VALUE(INDIRECT($A$1&amp;"L"&amp;A3884)),Relationstabel!$A$3:$A$10,0),MATCH(IFERROR(VALUE(INDIRECT($A$1&amp;"M"&amp;A3884)),0),Relationstabel!$C$1:$K$1,0)),"Ingen varmeinstallationer")</f>
        <v>Fjernvarme/ Blokvarme</v>
      </c>
      <c r="L3884" s="1" t="str">
        <f ca="1">INDEX(Anvendelseskode!B:B,MATCH($E3884,Anvendelseskode!$A:$A,0))</f>
        <v>Række-, kæde-, dobbelthus (lodret adskillelse mellem enhederne)</v>
      </c>
      <c r="M3884" s="1" t="str">
        <f ca="1">INDEX(Anvendelseskode!C:C,MATCH($E3884,Anvendelseskode!$A:$A,0))</f>
        <v>Række-, kæde og dobbelthuse</v>
      </c>
      <c r="N3884" s="1" t="str">
        <f ca="1">INDEX(Anvendelseskode!D:D,MATCH($E3884,Anvendelseskode!$A:$A,0))</f>
        <v>Private husholdninger</v>
      </c>
      <c r="O3884" s="1" t="str">
        <f ca="1">IFERROR(INDEX(SBi!$2:$2,MATCH(G3884,SBi!$1:$1,1)),SBi!$K$2)</f>
        <v>1973-1978</v>
      </c>
      <c r="P3884" s="1">
        <f ca="1">IFERROR(INDEX(SBi!$C$3:$K$28,MATCH(E3884,SBi!$B$3:$B$28,0),MATCH(O3884,SBi!$C$2:$K$2,0)),0)</f>
        <v>112.6</v>
      </c>
      <c r="Q3884" s="19">
        <f t="shared" ca="1" si="788"/>
        <v>12.273399999999999</v>
      </c>
      <c r="R3884" s="19" t="str">
        <f ca="1">IFERROR(INDEX(VpD!$2:$2,MATCH(G3884,VpD!$1:$1,1)),VpD!$I$2)</f>
        <v>1973-1978</v>
      </c>
      <c r="S3884" s="1">
        <f ca="1">IFERROR(INDEX(VpD!$C$3:$I$27,MATCH(E3884,VpD!$B$3:$B$27,0),MATCH(R3884,VpD!$C$2:$I$2,0)),0)</f>
        <v>98</v>
      </c>
      <c r="T3884" s="19">
        <f t="shared" ca="1" si="789"/>
        <v>10.682</v>
      </c>
      <c r="U3884" s="14" t="str">
        <f t="shared" ca="1" si="790"/>
        <v xml:space="preserve">713455.78 </v>
      </c>
      <c r="V3884" s="14" t="str">
        <f t="shared" ca="1" si="791"/>
        <v>6169697.28</v>
      </c>
      <c r="W3884" s="14" t="str">
        <f t="shared" ca="1" si="792"/>
        <v>POINT(713455.78 6169697.28)</v>
      </c>
      <c r="X3884" s="14" t="str">
        <f>IFERROR(INDEX(BygningOmraade!B:B,MATCH(A3884,BygningOmraade!A:A,0)),"")</f>
        <v/>
      </c>
    </row>
    <row r="3885" spans="1:24" s="14" customFormat="1" x14ac:dyDescent="0.25">
      <c r="A3885" s="14">
        <f t="shared" si="780"/>
        <v>3885</v>
      </c>
      <c r="B3885" s="14" t="str">
        <f t="shared" ca="1" si="781"/>
        <v>e5c674ab-12c0-42de-aa11-c9a5f6fa7797</v>
      </c>
      <c r="C3885" s="14" t="str">
        <f t="shared" ca="1" si="782"/>
        <v>0a3f507e-208e-32b8-e044-0003ba298018</v>
      </c>
      <c r="D3885" s="14">
        <f t="shared" ca="1" si="783"/>
        <v>994150</v>
      </c>
      <c r="E3885" s="1">
        <f t="shared" ca="1" si="784"/>
        <v>140</v>
      </c>
      <c r="F3885" s="1">
        <f t="shared" ca="1" si="785"/>
        <v>418</v>
      </c>
      <c r="G3885" s="1">
        <f t="shared" ca="1" si="786"/>
        <v>1991</v>
      </c>
      <c r="H3885" s="1" t="str">
        <f ca="1">IFERROR(INDEX(Varmeinstallation!B:B,MATCH(INDIRECT($A$1&amp;"L"&amp;A3885)*1,Varmeinstallation!A:A,0)),"Ingen varmeinstallationer")</f>
        <v>Fjernvarme/blokvarme (radiatorsystemer eller varmluftanlæg)</v>
      </c>
      <c r="I3885" s="1" t="str">
        <f ca="1">IFERROR(INDEX(Opvarmningsmiddel!B:B,MATCH(INDIRECT($A$1&amp;"M"&amp;A3885)*1,Opvarmningsmiddel!A:A,0)),"")</f>
        <v/>
      </c>
      <c r="J3885" s="1">
        <f t="shared" ca="1" si="787"/>
        <v>0</v>
      </c>
      <c r="K3885" s="1" t="str">
        <f ca="1">IFERROR(INDEX(Relationstabel!$C$3:$K$10,MATCH(VALUE(INDIRECT($A$1&amp;"L"&amp;A3885)),Relationstabel!$A$3:$A$10,0),MATCH(IFERROR(VALUE(INDIRECT($A$1&amp;"M"&amp;A3885)),0),Relationstabel!$C$1:$K$1,0)),"Ingen varmeinstallationer")</f>
        <v>Fjernvarme/ Blokvarme</v>
      </c>
      <c r="L3885" s="1" t="str">
        <f ca="1">INDEX(Anvendelseskode!B:B,MATCH($E3885,Anvendelseskode!$A:$A,0))</f>
        <v>Etageboligbebyggelse</v>
      </c>
      <c r="M3885" s="1" t="str">
        <f ca="1">INDEX(Anvendelseskode!C:C,MATCH($E3885,Anvendelseskode!$A:$A,0))</f>
        <v>Etageboligbebyggelse</v>
      </c>
      <c r="N3885" s="1" t="str">
        <f ca="1">INDEX(Anvendelseskode!D:D,MATCH($E3885,Anvendelseskode!$A:$A,0))</f>
        <v>Private husholdninger</v>
      </c>
      <c r="O3885" s="1" t="str">
        <f ca="1">IFERROR(INDEX(SBi!$2:$2,MATCH(G3885,SBi!$1:$1,1)),SBi!$K$2)</f>
        <v>1979-1998</v>
      </c>
      <c r="P3885" s="1">
        <f ca="1">IFERROR(INDEX(SBi!$C$3:$K$28,MATCH(E3885,SBi!$B$3:$B$28,0),MATCH(O3885,SBi!$C$2:$K$2,0)),0)</f>
        <v>108.5</v>
      </c>
      <c r="Q3885" s="19">
        <f t="shared" ca="1" si="788"/>
        <v>45.353000000000002</v>
      </c>
      <c r="R3885" s="19" t="str">
        <f ca="1">IFERROR(INDEX(VpD!$2:$2,MATCH(G3885,VpD!$1:$1,1)),VpD!$I$2)</f>
        <v>1979-1998</v>
      </c>
      <c r="S3885" s="1">
        <f ca="1">IFERROR(INDEX(VpD!$C$3:$I$27,MATCH(E3885,VpD!$B$3:$B$27,0),MATCH(R3885,VpD!$C$2:$I$2,0)),0)</f>
        <v>80</v>
      </c>
      <c r="T3885" s="19">
        <f t="shared" ca="1" si="789"/>
        <v>33.44</v>
      </c>
      <c r="U3885" s="14" t="str">
        <f t="shared" ca="1" si="790"/>
        <v xml:space="preserve">711511.13 </v>
      </c>
      <c r="V3885" s="14" t="str">
        <f t="shared" ca="1" si="791"/>
        <v>6172606.88</v>
      </c>
      <c r="W3885" s="14" t="str">
        <f t="shared" ca="1" si="792"/>
        <v>POINT(711511.13 6172606.88)</v>
      </c>
      <c r="X3885" s="14" t="str">
        <f>IFERROR(INDEX(BygningOmraade!B:B,MATCH(A3885,BygningOmraade!A:A,0)),"")</f>
        <v/>
      </c>
    </row>
    <row r="3886" spans="1:24" s="14" customFormat="1" x14ac:dyDescent="0.25">
      <c r="A3886" s="14">
        <f t="shared" si="780"/>
        <v>3886</v>
      </c>
      <c r="B3886" s="14" t="str">
        <f t="shared" ca="1" si="781"/>
        <v>e5c9aa7a-ce1f-4444-8280-8fcc979c72fc</v>
      </c>
      <c r="C3886" s="14" t="str">
        <f t="shared" ca="1" si="782"/>
        <v>0a3f507e-1e0e-32b8-e044-0003ba298018</v>
      </c>
      <c r="D3886" s="14">
        <f t="shared" ca="1" si="783"/>
        <v>995820</v>
      </c>
      <c r="E3886" s="1">
        <f t="shared" ca="1" si="784"/>
        <v>120</v>
      </c>
      <c r="F3886" s="1">
        <f t="shared" ca="1" si="785"/>
        <v>186</v>
      </c>
      <c r="G3886" s="1">
        <f t="shared" ca="1" si="786"/>
        <v>1984</v>
      </c>
      <c r="H3886" s="1" t="str">
        <f ca="1">IFERROR(INDEX(Varmeinstallation!B:B,MATCH(INDIRECT($A$1&amp;"L"&amp;A3886)*1,Varmeinstallation!A:A,0)),"Ingen varmeinstallationer")</f>
        <v>Centralvarme fra eget anlæg, et-kammer fyr</v>
      </c>
      <c r="I3886" s="1" t="str">
        <f ca="1">IFERROR(INDEX(Opvarmningsmiddel!B:B,MATCH(INDIRECT($A$1&amp;"M"&amp;A3886)*1,Opvarmningsmiddel!A:A,0)),"")</f>
        <v>Naturgas</v>
      </c>
      <c r="J3886" s="1">
        <f t="shared" ca="1" si="787"/>
        <v>2</v>
      </c>
      <c r="K3886" s="1" t="str">
        <f ca="1">IFERROR(INDEX(Relationstabel!$C$3:$K$10,MATCH(VALUE(INDIRECT($A$1&amp;"L"&amp;A3886)),Relationstabel!$A$3:$A$10,0),MATCH(IFERROR(VALUE(INDIRECT($A$1&amp;"M"&amp;A3886)),0),Relationstabel!$C$1:$K$1,0)),"Ingen varmeinstallationer")</f>
        <v>Naturgas</v>
      </c>
      <c r="L3886" s="1" t="str">
        <f ca="1">INDEX(Anvendelseskode!B:B,MATCH($E3886,Anvendelseskode!$A:$A,0))</f>
        <v>Fritliggende enfamilieshus (parcelhus)</v>
      </c>
      <c r="M3886" s="1" t="str">
        <f ca="1">INDEX(Anvendelseskode!C:C,MATCH($E3886,Anvendelseskode!$A:$A,0))</f>
        <v>Parcelhuse</v>
      </c>
      <c r="N3886" s="1" t="str">
        <f ca="1">INDEX(Anvendelseskode!D:D,MATCH($E3886,Anvendelseskode!$A:$A,0))</f>
        <v>Private husholdninger</v>
      </c>
      <c r="O3886" s="1" t="str">
        <f ca="1">IFERROR(INDEX(SBi!$2:$2,MATCH(G3886,SBi!$1:$1,1)),SBi!$K$2)</f>
        <v>1979-1998</v>
      </c>
      <c r="P3886" s="1">
        <f ca="1">IFERROR(INDEX(SBi!$C$3:$K$28,MATCH(E3886,SBi!$B$3:$B$28,0),MATCH(O3886,SBi!$C$2:$K$2,0)),0)</f>
        <v>105.4</v>
      </c>
      <c r="Q3886" s="19">
        <f t="shared" ca="1" si="788"/>
        <v>19.604400000000002</v>
      </c>
      <c r="R3886" s="19" t="str">
        <f ca="1">IFERROR(INDEX(VpD!$2:$2,MATCH(G3886,VpD!$1:$1,1)),VpD!$I$2)</f>
        <v>1979-1998</v>
      </c>
      <c r="S3886" s="1">
        <f ca="1">IFERROR(INDEX(VpD!$C$3:$I$27,MATCH(E3886,VpD!$B$3:$B$27,0),MATCH(R3886,VpD!$C$2:$I$2,0)),0)</f>
        <v>90</v>
      </c>
      <c r="T3886" s="19">
        <f t="shared" ca="1" si="789"/>
        <v>16.739999999999998</v>
      </c>
      <c r="U3886" s="14" t="str">
        <f t="shared" ca="1" si="790"/>
        <v xml:space="preserve">712113.07 </v>
      </c>
      <c r="V3886" s="14" t="str">
        <f t="shared" ca="1" si="791"/>
        <v>6169275.69</v>
      </c>
      <c r="W3886" s="14" t="str">
        <f t="shared" ca="1" si="792"/>
        <v>POINT(712113.07 6169275.69)</v>
      </c>
      <c r="X3886" s="14" t="str">
        <f>IFERROR(INDEX(BygningOmraade!B:B,MATCH(A3886,BygningOmraade!A:A,0)),"")</f>
        <v/>
      </c>
    </row>
    <row r="3887" spans="1:24" s="14" customFormat="1" x14ac:dyDescent="0.25">
      <c r="A3887" s="14">
        <f t="shared" si="780"/>
        <v>3887</v>
      </c>
      <c r="B3887" s="14" t="str">
        <f t="shared" ca="1" si="781"/>
        <v>e5d322a9-a313-4430-a11b-6288198c81cd</v>
      </c>
      <c r="C3887" s="14" t="str">
        <f t="shared" ca="1" si="782"/>
        <v>0a3f507e-1960-32b8-e044-0003ba298018</v>
      </c>
      <c r="D3887" s="14">
        <f t="shared" ca="1" si="783"/>
        <v>995365</v>
      </c>
      <c r="E3887" s="1">
        <f t="shared" ca="1" si="784"/>
        <v>130</v>
      </c>
      <c r="F3887" s="1">
        <f t="shared" ca="1" si="785"/>
        <v>125</v>
      </c>
      <c r="G3887" s="1">
        <f t="shared" ca="1" si="786"/>
        <v>1978</v>
      </c>
      <c r="H3887" s="1" t="str">
        <f ca="1">IFERROR(INDEX(Varmeinstallation!B:B,MATCH(INDIRECT($A$1&amp;"L"&amp;A3887)*1,Varmeinstallation!A:A,0)),"Ingen varmeinstallationer")</f>
        <v>Elovne, elpaneler</v>
      </c>
      <c r="I3887" s="1" t="str">
        <f ca="1">IFERROR(INDEX(Opvarmningsmiddel!B:B,MATCH(INDIRECT($A$1&amp;"M"&amp;A3887)*1,Opvarmningsmiddel!A:A,0)),"")</f>
        <v>Elektricitet</v>
      </c>
      <c r="J3887" s="1">
        <f t="shared" ca="1" si="787"/>
        <v>2</v>
      </c>
      <c r="K3887" s="1" t="str">
        <f ca="1">IFERROR(INDEX(Relationstabel!$C$3:$K$10,MATCH(VALUE(INDIRECT($A$1&amp;"L"&amp;A3887)),Relationstabel!$A$3:$A$10,0),MATCH(IFERROR(VALUE(INDIRECT($A$1&amp;"M"&amp;A3887)),0),Relationstabel!$C$1:$K$1,0)),"Ingen varmeinstallationer")</f>
        <v>Elvarme</v>
      </c>
      <c r="L3887" s="1" t="str">
        <f ca="1">INDEX(Anvendelseskode!B:B,MATCH($E3887,Anvendelseskode!$A:$A,0))</f>
        <v>Række-, kæde-, dobbelthus (lodret adskillelse mellem enhederne)</v>
      </c>
      <c r="M3887" s="1" t="str">
        <f ca="1">INDEX(Anvendelseskode!C:C,MATCH($E3887,Anvendelseskode!$A:$A,0))</f>
        <v>Række-, kæde og dobbelthuse</v>
      </c>
      <c r="N3887" s="1" t="str">
        <f ca="1">INDEX(Anvendelseskode!D:D,MATCH($E3887,Anvendelseskode!$A:$A,0))</f>
        <v>Private husholdninger</v>
      </c>
      <c r="O3887" s="1" t="str">
        <f ca="1">IFERROR(INDEX(SBi!$2:$2,MATCH(G3887,SBi!$1:$1,1)),SBi!$K$2)</f>
        <v>1973-1978</v>
      </c>
      <c r="P3887" s="1">
        <f ca="1">IFERROR(INDEX(SBi!$C$3:$K$28,MATCH(E3887,SBi!$B$3:$B$28,0),MATCH(O3887,SBi!$C$2:$K$2,0)),0)</f>
        <v>112.6</v>
      </c>
      <c r="Q3887" s="19">
        <f t="shared" ca="1" si="788"/>
        <v>14.074999999999999</v>
      </c>
      <c r="R3887" s="19" t="str">
        <f ca="1">IFERROR(INDEX(VpD!$2:$2,MATCH(G3887,VpD!$1:$1,1)),VpD!$I$2)</f>
        <v>1973-1978</v>
      </c>
      <c r="S3887" s="1">
        <f ca="1">IFERROR(INDEX(VpD!$C$3:$I$27,MATCH(E3887,VpD!$B$3:$B$27,0),MATCH(R3887,VpD!$C$2:$I$2,0)),0)</f>
        <v>98</v>
      </c>
      <c r="T3887" s="19">
        <f t="shared" ca="1" si="789"/>
        <v>12.25</v>
      </c>
      <c r="U3887" s="14" t="str">
        <f t="shared" ca="1" si="790"/>
        <v xml:space="preserve">711755.59 </v>
      </c>
      <c r="V3887" s="14" t="str">
        <f t="shared" ca="1" si="791"/>
        <v>6172560.83</v>
      </c>
      <c r="W3887" s="14" t="str">
        <f t="shared" ca="1" si="792"/>
        <v>POINT(711755.59 6172560.83)</v>
      </c>
      <c r="X3887" s="14" t="str">
        <f>IFERROR(INDEX(BygningOmraade!B:B,MATCH(A3887,BygningOmraade!A:A,0)),"")</f>
        <v/>
      </c>
    </row>
    <row r="3888" spans="1:24" s="14" customFormat="1" x14ac:dyDescent="0.25">
      <c r="A3888" s="14">
        <f t="shared" si="780"/>
        <v>3888</v>
      </c>
      <c r="B3888" s="14" t="str">
        <f t="shared" ca="1" si="781"/>
        <v>e5e63719-dc97-40ee-9e17-ec6afebbb730</v>
      </c>
      <c r="C3888" s="14" t="str">
        <f t="shared" ca="1" si="782"/>
        <v>0a3f507e-18d2-32b8-e044-0003ba298018</v>
      </c>
      <c r="D3888" s="14">
        <f t="shared" ca="1" si="783"/>
        <v>994577</v>
      </c>
      <c r="E3888" s="1">
        <f t="shared" ca="1" si="784"/>
        <v>130</v>
      </c>
      <c r="F3888" s="1">
        <f t="shared" ca="1" si="785"/>
        <v>107</v>
      </c>
      <c r="G3888" s="1">
        <f t="shared" ca="1" si="786"/>
        <v>1983</v>
      </c>
      <c r="H3888" s="1" t="str">
        <f ca="1">IFERROR(INDEX(Varmeinstallation!B:B,MATCH(INDIRECT($A$1&amp;"L"&amp;A3888)*1,Varmeinstallation!A:A,0)),"Ingen varmeinstallationer")</f>
        <v>Fjernvarme/blokvarme (radiatorsystemer eller varmluftanlæg)</v>
      </c>
      <c r="I3888" s="1" t="str">
        <f ca="1">IFERROR(INDEX(Opvarmningsmiddel!B:B,MATCH(INDIRECT($A$1&amp;"M"&amp;A3888)*1,Opvarmningsmiddel!A:A,0)),"")</f>
        <v/>
      </c>
      <c r="J3888" s="1">
        <f t="shared" ca="1" si="787"/>
        <v>0</v>
      </c>
      <c r="K3888" s="1" t="str">
        <f ca="1">IFERROR(INDEX(Relationstabel!$C$3:$K$10,MATCH(VALUE(INDIRECT($A$1&amp;"L"&amp;A3888)),Relationstabel!$A$3:$A$10,0),MATCH(IFERROR(VALUE(INDIRECT($A$1&amp;"M"&amp;A3888)),0),Relationstabel!$C$1:$K$1,0)),"Ingen varmeinstallationer")</f>
        <v>Fjernvarme/ Blokvarme</v>
      </c>
      <c r="L3888" s="1" t="str">
        <f ca="1">INDEX(Anvendelseskode!B:B,MATCH($E3888,Anvendelseskode!$A:$A,0))</f>
        <v>Række-, kæde-, dobbelthus (lodret adskillelse mellem enhederne)</v>
      </c>
      <c r="M3888" s="1" t="str">
        <f ca="1">INDEX(Anvendelseskode!C:C,MATCH($E3888,Anvendelseskode!$A:$A,0))</f>
        <v>Række-, kæde og dobbelthuse</v>
      </c>
      <c r="N3888" s="1" t="str">
        <f ca="1">INDEX(Anvendelseskode!D:D,MATCH($E3888,Anvendelseskode!$A:$A,0))</f>
        <v>Private husholdninger</v>
      </c>
      <c r="O3888" s="1" t="str">
        <f ca="1">IFERROR(INDEX(SBi!$2:$2,MATCH(G3888,SBi!$1:$1,1)),SBi!$K$2)</f>
        <v>1979-1998</v>
      </c>
      <c r="P3888" s="1">
        <f ca="1">IFERROR(INDEX(SBi!$C$3:$K$28,MATCH(E3888,SBi!$B$3:$B$28,0),MATCH(O3888,SBi!$C$2:$K$2,0)),0)</f>
        <v>96.8</v>
      </c>
      <c r="Q3888" s="19">
        <f t="shared" ca="1" si="788"/>
        <v>10.3576</v>
      </c>
      <c r="R3888" s="19" t="str">
        <f ca="1">IFERROR(INDEX(VpD!$2:$2,MATCH(G3888,VpD!$1:$1,1)),VpD!$I$2)</f>
        <v>1979-1998</v>
      </c>
      <c r="S3888" s="1">
        <f ca="1">IFERROR(INDEX(VpD!$C$3:$I$27,MATCH(E3888,VpD!$B$3:$B$27,0),MATCH(R3888,VpD!$C$2:$I$2,0)),0)</f>
        <v>74</v>
      </c>
      <c r="T3888" s="19">
        <f t="shared" ca="1" si="789"/>
        <v>7.9180000000000001</v>
      </c>
      <c r="U3888" s="14" t="str">
        <f t="shared" ca="1" si="790"/>
        <v xml:space="preserve">711469.08 </v>
      </c>
      <c r="V3888" s="14" t="str">
        <f t="shared" ca="1" si="791"/>
        <v>6171848.97</v>
      </c>
      <c r="W3888" s="14" t="str">
        <f t="shared" ca="1" si="792"/>
        <v>POINT(711469.08 6171848.97)</v>
      </c>
      <c r="X3888" s="14" t="str">
        <f>IFERROR(INDEX(BygningOmraade!B:B,MATCH(A3888,BygningOmraade!A:A,0)),"")</f>
        <v/>
      </c>
    </row>
    <row r="3889" spans="1:24" s="14" customFormat="1" x14ac:dyDescent="0.25">
      <c r="A3889" s="14">
        <f t="shared" si="780"/>
        <v>3889</v>
      </c>
      <c r="B3889" s="14" t="str">
        <f t="shared" ca="1" si="781"/>
        <v>e5ea0dc0-e154-4e8c-b4a7-4483cfd3d7c4</v>
      </c>
      <c r="C3889" s="14" t="str">
        <f t="shared" ca="1" si="782"/>
        <v>0a3f507e-21dd-32b8-e044-0003ba298018</v>
      </c>
      <c r="D3889" s="14">
        <f t="shared" ca="1" si="783"/>
        <v>996469</v>
      </c>
      <c r="E3889" s="1">
        <f t="shared" ca="1" si="784"/>
        <v>120</v>
      </c>
      <c r="F3889" s="1">
        <f t="shared" ca="1" si="785"/>
        <v>161</v>
      </c>
      <c r="G3889" s="1">
        <f t="shared" ca="1" si="786"/>
        <v>1961</v>
      </c>
      <c r="H3889" s="1" t="str">
        <f ca="1">IFERROR(INDEX(Varmeinstallation!B:B,MATCH(INDIRECT($A$1&amp;"L"&amp;A3889)*1,Varmeinstallation!A:A,0)),"Ingen varmeinstallationer")</f>
        <v>Centralvarme fra eget anlæg, et-kammer fyr</v>
      </c>
      <c r="I3889" s="1" t="str">
        <f ca="1">IFERROR(INDEX(Opvarmningsmiddel!B:B,MATCH(INDIRECT($A$1&amp;"M"&amp;A3889)*1,Opvarmningsmiddel!A:A,0)),"")</f>
        <v>Naturgas</v>
      </c>
      <c r="J3889" s="1">
        <f t="shared" ca="1" si="787"/>
        <v>2</v>
      </c>
      <c r="K3889" s="1" t="str">
        <f ca="1">IFERROR(INDEX(Relationstabel!$C$3:$K$10,MATCH(VALUE(INDIRECT($A$1&amp;"L"&amp;A3889)),Relationstabel!$A$3:$A$10,0),MATCH(IFERROR(VALUE(INDIRECT($A$1&amp;"M"&amp;A3889)),0),Relationstabel!$C$1:$K$1,0)),"Ingen varmeinstallationer")</f>
        <v>Naturgas</v>
      </c>
      <c r="L3889" s="1" t="str">
        <f ca="1">INDEX(Anvendelseskode!B:B,MATCH($E3889,Anvendelseskode!$A:$A,0))</f>
        <v>Fritliggende enfamilieshus (parcelhus)</v>
      </c>
      <c r="M3889" s="1" t="str">
        <f ca="1">INDEX(Anvendelseskode!C:C,MATCH($E3889,Anvendelseskode!$A:$A,0))</f>
        <v>Parcelhuse</v>
      </c>
      <c r="N3889" s="1" t="str">
        <f ca="1">INDEX(Anvendelseskode!D:D,MATCH($E3889,Anvendelseskode!$A:$A,0))</f>
        <v>Private husholdninger</v>
      </c>
      <c r="O3889" s="1" t="str">
        <f ca="1">IFERROR(INDEX(SBi!$2:$2,MATCH(G3889,SBi!$1:$1,1)),SBi!$K$2)</f>
        <v>1961-1972</v>
      </c>
      <c r="P3889" s="1">
        <f ca="1">IFERROR(INDEX(SBi!$C$3:$K$28,MATCH(E3889,SBi!$B$3:$B$28,0),MATCH(O3889,SBi!$C$2:$K$2,0)),0)</f>
        <v>134.30000000000001</v>
      </c>
      <c r="Q3889" s="19">
        <f t="shared" ca="1" si="788"/>
        <v>21.622300000000003</v>
      </c>
      <c r="R3889" s="19" t="str">
        <f ca="1">IFERROR(INDEX(VpD!$2:$2,MATCH(G3889,VpD!$1:$1,1)),VpD!$I$2)</f>
        <v>1961-1972</v>
      </c>
      <c r="S3889" s="1">
        <f ca="1">IFERROR(INDEX(VpD!$C$3:$I$27,MATCH(E3889,VpD!$B$3:$B$27,0),MATCH(R3889,VpD!$C$2:$I$2,0)),0)</f>
        <v>143</v>
      </c>
      <c r="T3889" s="19">
        <f t="shared" ca="1" si="789"/>
        <v>23.023</v>
      </c>
      <c r="U3889" s="14" t="str">
        <f t="shared" ca="1" si="790"/>
        <v xml:space="preserve">713302.43 </v>
      </c>
      <c r="V3889" s="14" t="str">
        <f t="shared" ca="1" si="791"/>
        <v>6168924.62</v>
      </c>
      <c r="W3889" s="14" t="str">
        <f t="shared" ca="1" si="792"/>
        <v>POINT(713302.43 6168924.62)</v>
      </c>
      <c r="X3889" s="14" t="str">
        <f>IFERROR(INDEX(BygningOmraade!B:B,MATCH(A3889,BygningOmraade!A:A,0)),"")</f>
        <v/>
      </c>
    </row>
    <row r="3890" spans="1:24" s="14" customFormat="1" x14ac:dyDescent="0.25">
      <c r="A3890" s="14">
        <f t="shared" si="780"/>
        <v>3890</v>
      </c>
      <c r="B3890" s="14" t="str">
        <f t="shared" ca="1" si="781"/>
        <v>e5ee5d06-e90e-4159-851c-de4636f167b3</v>
      </c>
      <c r="C3890" s="14" t="str">
        <f t="shared" ca="1" si="782"/>
        <v>0a3f507e-1ec9-32b8-e044-0003ba298018</v>
      </c>
      <c r="D3890" s="14">
        <f t="shared" ca="1" si="783"/>
        <v>995020</v>
      </c>
      <c r="E3890" s="1">
        <f t="shared" ca="1" si="784"/>
        <v>130</v>
      </c>
      <c r="F3890" s="1">
        <f t="shared" ca="1" si="785"/>
        <v>110</v>
      </c>
      <c r="G3890" s="1">
        <f t="shared" ca="1" si="786"/>
        <v>1973</v>
      </c>
      <c r="H3890" s="1" t="str">
        <f ca="1">IFERROR(INDEX(Varmeinstallation!B:B,MATCH(INDIRECT($A$1&amp;"L"&amp;A3890)*1,Varmeinstallation!A:A,0)),"Ingen varmeinstallationer")</f>
        <v>Fjernvarme/blokvarme (radiatorsystemer eller varmluftanlæg)</v>
      </c>
      <c r="I3890" s="1" t="str">
        <f ca="1">IFERROR(INDEX(Opvarmningsmiddel!B:B,MATCH(INDIRECT($A$1&amp;"M"&amp;A3890)*1,Opvarmningsmiddel!A:A,0)),"")</f>
        <v/>
      </c>
      <c r="J3890" s="1">
        <f t="shared" ca="1" si="787"/>
        <v>0</v>
      </c>
      <c r="K3890" s="1" t="str">
        <f ca="1">IFERROR(INDEX(Relationstabel!$C$3:$K$10,MATCH(VALUE(INDIRECT($A$1&amp;"L"&amp;A3890)),Relationstabel!$A$3:$A$10,0),MATCH(IFERROR(VALUE(INDIRECT($A$1&amp;"M"&amp;A3890)),0),Relationstabel!$C$1:$K$1,0)),"Ingen varmeinstallationer")</f>
        <v>Fjernvarme/ Blokvarme</v>
      </c>
      <c r="L3890" s="1" t="str">
        <f ca="1">INDEX(Anvendelseskode!B:B,MATCH($E3890,Anvendelseskode!$A:$A,0))</f>
        <v>Række-, kæde-, dobbelthus (lodret adskillelse mellem enhederne)</v>
      </c>
      <c r="M3890" s="1" t="str">
        <f ca="1">INDEX(Anvendelseskode!C:C,MATCH($E3890,Anvendelseskode!$A:$A,0))</f>
        <v>Række-, kæde og dobbelthuse</v>
      </c>
      <c r="N3890" s="1" t="str">
        <f ca="1">INDEX(Anvendelseskode!D:D,MATCH($E3890,Anvendelseskode!$A:$A,0))</f>
        <v>Private husholdninger</v>
      </c>
      <c r="O3890" s="1" t="str">
        <f ca="1">IFERROR(INDEX(SBi!$2:$2,MATCH(G3890,SBi!$1:$1,1)),SBi!$K$2)</f>
        <v>1973-1978</v>
      </c>
      <c r="P3890" s="1">
        <f ca="1">IFERROR(INDEX(SBi!$C$3:$K$28,MATCH(E3890,SBi!$B$3:$B$28,0),MATCH(O3890,SBi!$C$2:$K$2,0)),0)</f>
        <v>112.6</v>
      </c>
      <c r="Q3890" s="19">
        <f t="shared" ca="1" si="788"/>
        <v>12.385999999999999</v>
      </c>
      <c r="R3890" s="19" t="str">
        <f ca="1">IFERROR(INDEX(VpD!$2:$2,MATCH(G3890,VpD!$1:$1,1)),VpD!$I$2)</f>
        <v>1973-1978</v>
      </c>
      <c r="S3890" s="1">
        <f ca="1">IFERROR(INDEX(VpD!$C$3:$I$27,MATCH(E3890,VpD!$B$3:$B$27,0),MATCH(R3890,VpD!$C$2:$I$2,0)),0)</f>
        <v>98</v>
      </c>
      <c r="T3890" s="19">
        <f t="shared" ca="1" si="789"/>
        <v>10.78</v>
      </c>
      <c r="U3890" s="14" t="str">
        <f t="shared" ca="1" si="790"/>
        <v xml:space="preserve">711702.69 </v>
      </c>
      <c r="V3890" s="14" t="str">
        <f t="shared" ca="1" si="791"/>
        <v>6172031.19</v>
      </c>
      <c r="W3890" s="14" t="str">
        <f t="shared" ca="1" si="792"/>
        <v>POINT(711702.69 6172031.19)</v>
      </c>
      <c r="X3890" s="14" t="str">
        <f>IFERROR(INDEX(BygningOmraade!B:B,MATCH(A3890,BygningOmraade!A:A,0)),"")</f>
        <v/>
      </c>
    </row>
    <row r="3891" spans="1:24" s="14" customFormat="1" x14ac:dyDescent="0.25">
      <c r="A3891" s="14">
        <f t="shared" si="780"/>
        <v>3891</v>
      </c>
      <c r="B3891" s="14" t="str">
        <f t="shared" ca="1" si="781"/>
        <v>e60da51d-c8b3-4957-b06c-e8b4dae4ca65</v>
      </c>
      <c r="C3891" s="14" t="str">
        <f t="shared" ca="1" si="782"/>
        <v>0a3f507e-231c-32b8-e044-0003ba298018</v>
      </c>
      <c r="D3891" s="14">
        <f t="shared" ca="1" si="783"/>
        <v>995398</v>
      </c>
      <c r="E3891" s="1">
        <f t="shared" ca="1" si="784"/>
        <v>120</v>
      </c>
      <c r="F3891" s="1">
        <f t="shared" ca="1" si="785"/>
        <v>190</v>
      </c>
      <c r="G3891" s="1">
        <f t="shared" ca="1" si="786"/>
        <v>1972</v>
      </c>
      <c r="H3891" s="1" t="str">
        <f ca="1">IFERROR(INDEX(Varmeinstallation!B:B,MATCH(INDIRECT($A$1&amp;"L"&amp;A3891)*1,Varmeinstallation!A:A,0)),"Ingen varmeinstallationer")</f>
        <v>Centralvarme fra eget anlæg, et-kammer fyr</v>
      </c>
      <c r="I3891" s="1" t="str">
        <f ca="1">IFERROR(INDEX(Opvarmningsmiddel!B:B,MATCH(INDIRECT($A$1&amp;"M"&amp;A3891)*1,Opvarmningsmiddel!A:A,0)),"")</f>
        <v>Naturgas</v>
      </c>
      <c r="J3891" s="1">
        <f t="shared" ca="1" si="787"/>
        <v>0</v>
      </c>
      <c r="K3891" s="1" t="str">
        <f ca="1">IFERROR(INDEX(Relationstabel!$C$3:$K$10,MATCH(VALUE(INDIRECT($A$1&amp;"L"&amp;A3891)),Relationstabel!$A$3:$A$10,0),MATCH(IFERROR(VALUE(INDIRECT($A$1&amp;"M"&amp;A3891)),0),Relationstabel!$C$1:$K$1,0)),"Ingen varmeinstallationer")</f>
        <v>Naturgas</v>
      </c>
      <c r="L3891" s="1" t="str">
        <f ca="1">INDEX(Anvendelseskode!B:B,MATCH($E3891,Anvendelseskode!$A:$A,0))</f>
        <v>Fritliggende enfamilieshus (parcelhus)</v>
      </c>
      <c r="M3891" s="1" t="str">
        <f ca="1">INDEX(Anvendelseskode!C:C,MATCH($E3891,Anvendelseskode!$A:$A,0))</f>
        <v>Parcelhuse</v>
      </c>
      <c r="N3891" s="1" t="str">
        <f ca="1">INDEX(Anvendelseskode!D:D,MATCH($E3891,Anvendelseskode!$A:$A,0))</f>
        <v>Private husholdninger</v>
      </c>
      <c r="O3891" s="1" t="str">
        <f ca="1">IFERROR(INDEX(SBi!$2:$2,MATCH(G3891,SBi!$1:$1,1)),SBi!$K$2)</f>
        <v>1961-1972</v>
      </c>
      <c r="P3891" s="1">
        <f ca="1">IFERROR(INDEX(SBi!$C$3:$K$28,MATCH(E3891,SBi!$B$3:$B$28,0),MATCH(O3891,SBi!$C$2:$K$2,0)),0)</f>
        <v>134.30000000000001</v>
      </c>
      <c r="Q3891" s="19">
        <f t="shared" ca="1" si="788"/>
        <v>25.517000000000003</v>
      </c>
      <c r="R3891" s="19" t="str">
        <f ca="1">IFERROR(INDEX(VpD!$2:$2,MATCH(G3891,VpD!$1:$1,1)),VpD!$I$2)</f>
        <v>1961-1972</v>
      </c>
      <c r="S3891" s="1">
        <f ca="1">IFERROR(INDEX(VpD!$C$3:$I$27,MATCH(E3891,VpD!$B$3:$B$27,0),MATCH(R3891,VpD!$C$2:$I$2,0)),0)</f>
        <v>143</v>
      </c>
      <c r="T3891" s="19">
        <f t="shared" ca="1" si="789"/>
        <v>27.17</v>
      </c>
      <c r="U3891" s="14" t="str">
        <f t="shared" ca="1" si="790"/>
        <v xml:space="preserve">711980.23 </v>
      </c>
      <c r="V3891" s="14" t="str">
        <f t="shared" ca="1" si="791"/>
        <v>6172196.54</v>
      </c>
      <c r="W3891" s="14" t="str">
        <f t="shared" ca="1" si="792"/>
        <v>POINT(711980.23 6172196.54)</v>
      </c>
      <c r="X3891" s="14" t="str">
        <f>IFERROR(INDEX(BygningOmraade!B:B,MATCH(A3891,BygningOmraade!A:A,0)),"")</f>
        <v/>
      </c>
    </row>
    <row r="3892" spans="1:24" s="14" customFormat="1" x14ac:dyDescent="0.25">
      <c r="A3892" s="14">
        <f t="shared" si="780"/>
        <v>3892</v>
      </c>
      <c r="B3892" s="14" t="str">
        <f t="shared" ca="1" si="781"/>
        <v>e6216789-ac90-4a44-9b59-0d539cd5eac1</v>
      </c>
      <c r="C3892" s="14" t="str">
        <f t="shared" ca="1" si="782"/>
        <v>0a3f507e-1651-32b8-e044-0003ba298018</v>
      </c>
      <c r="D3892" s="14">
        <f t="shared" ca="1" si="783"/>
        <v>997664</v>
      </c>
      <c r="E3892" s="1">
        <f t="shared" ca="1" si="784"/>
        <v>130</v>
      </c>
      <c r="F3892" s="1">
        <f t="shared" ca="1" si="785"/>
        <v>122</v>
      </c>
      <c r="G3892" s="1">
        <f t="shared" ca="1" si="786"/>
        <v>1980</v>
      </c>
      <c r="H3892" s="1" t="str">
        <f ca="1">IFERROR(INDEX(Varmeinstallation!B:B,MATCH(INDIRECT($A$1&amp;"L"&amp;A3892)*1,Varmeinstallation!A:A,0)),"Ingen varmeinstallationer")</f>
        <v>Centralvarme fra eget anlæg, et-kammer fyr</v>
      </c>
      <c r="I3892" s="1" t="str">
        <f ca="1">IFERROR(INDEX(Opvarmningsmiddel!B:B,MATCH(INDIRECT($A$1&amp;"M"&amp;A3892)*1,Opvarmningsmiddel!A:A,0)),"")</f>
        <v>Naturgas</v>
      </c>
      <c r="J3892" s="1">
        <f t="shared" ca="1" si="787"/>
        <v>90</v>
      </c>
      <c r="K3892" s="1" t="str">
        <f ca="1">IFERROR(INDEX(Relationstabel!$C$3:$K$10,MATCH(VALUE(INDIRECT($A$1&amp;"L"&amp;A3892)),Relationstabel!$A$3:$A$10,0),MATCH(IFERROR(VALUE(INDIRECT($A$1&amp;"M"&amp;A3892)),0),Relationstabel!$C$1:$K$1,0)),"Ingen varmeinstallationer")</f>
        <v>Naturgas</v>
      </c>
      <c r="L3892" s="1" t="str">
        <f ca="1">INDEX(Anvendelseskode!B:B,MATCH($E3892,Anvendelseskode!$A:$A,0))</f>
        <v>Række-, kæde-, dobbelthus (lodret adskillelse mellem enhederne)</v>
      </c>
      <c r="M3892" s="1" t="str">
        <f ca="1">INDEX(Anvendelseskode!C:C,MATCH($E3892,Anvendelseskode!$A:$A,0))</f>
        <v>Række-, kæde og dobbelthuse</v>
      </c>
      <c r="N3892" s="1" t="str">
        <f ca="1">INDEX(Anvendelseskode!D:D,MATCH($E3892,Anvendelseskode!$A:$A,0))</f>
        <v>Private husholdninger</v>
      </c>
      <c r="O3892" s="1" t="str">
        <f ca="1">IFERROR(INDEX(SBi!$2:$2,MATCH(G3892,SBi!$1:$1,1)),SBi!$K$2)</f>
        <v>1979-1998</v>
      </c>
      <c r="P3892" s="1">
        <f ca="1">IFERROR(INDEX(SBi!$C$3:$K$28,MATCH(E3892,SBi!$B$3:$B$28,0),MATCH(O3892,SBi!$C$2:$K$2,0)),0)</f>
        <v>96.8</v>
      </c>
      <c r="Q3892" s="19">
        <f t="shared" ca="1" si="788"/>
        <v>11.8096</v>
      </c>
      <c r="R3892" s="19" t="str">
        <f ca="1">IFERROR(INDEX(VpD!$2:$2,MATCH(G3892,VpD!$1:$1,1)),VpD!$I$2)</f>
        <v>1979-1998</v>
      </c>
      <c r="S3892" s="1">
        <f ca="1">IFERROR(INDEX(VpD!$C$3:$I$27,MATCH(E3892,VpD!$B$3:$B$27,0),MATCH(R3892,VpD!$C$2:$I$2,0)),0)</f>
        <v>74</v>
      </c>
      <c r="T3892" s="19">
        <f t="shared" ca="1" si="789"/>
        <v>9.0280000000000005</v>
      </c>
      <c r="U3892" s="14" t="str">
        <f t="shared" ca="1" si="790"/>
        <v xml:space="preserve">714178.62 </v>
      </c>
      <c r="V3892" s="14" t="str">
        <f t="shared" ca="1" si="791"/>
        <v>6168695.93</v>
      </c>
      <c r="W3892" s="14" t="str">
        <f t="shared" ca="1" si="792"/>
        <v>POINT(714178.62 6168695.93)</v>
      </c>
      <c r="X3892" s="14" t="str">
        <f>IFERROR(INDEX(BygningOmraade!B:B,MATCH(A3892,BygningOmraade!A:A,0)),"")</f>
        <v/>
      </c>
    </row>
    <row r="3893" spans="1:24" s="14" customFormat="1" x14ac:dyDescent="0.25">
      <c r="A3893" s="14">
        <f t="shared" si="780"/>
        <v>3893</v>
      </c>
      <c r="B3893" s="14" t="str">
        <f t="shared" ca="1" si="781"/>
        <v>e64377f6-4dee-4f94-a837-5b4da77c8b99</v>
      </c>
      <c r="C3893" s="14" t="str">
        <f t="shared" ca="1" si="782"/>
        <v>0a3f507e-1618-32b8-e044-0003ba298018</v>
      </c>
      <c r="D3893" s="14">
        <f t="shared" ca="1" si="783"/>
        <v>996176</v>
      </c>
      <c r="E3893" s="1">
        <f t="shared" ca="1" si="784"/>
        <v>140</v>
      </c>
      <c r="F3893" s="1">
        <f t="shared" ca="1" si="785"/>
        <v>370</v>
      </c>
      <c r="G3893" s="1">
        <f t="shared" ca="1" si="786"/>
        <v>1964</v>
      </c>
      <c r="H3893" s="1" t="str">
        <f ca="1">IFERROR(INDEX(Varmeinstallation!B:B,MATCH(INDIRECT($A$1&amp;"L"&amp;A3893)*1,Varmeinstallation!A:A,0)),"Ingen varmeinstallationer")</f>
        <v>Centralvarme fra eget anlæg, et-kammer fyr</v>
      </c>
      <c r="I3893" s="1" t="str">
        <f ca="1">IFERROR(INDEX(Opvarmningsmiddel!B:B,MATCH(INDIRECT($A$1&amp;"M"&amp;A3893)*1,Opvarmningsmiddel!A:A,0)),"")</f>
        <v>Naturgas</v>
      </c>
      <c r="J3893" s="1">
        <f t="shared" ca="1" si="787"/>
        <v>0</v>
      </c>
      <c r="K3893" s="1" t="str">
        <f ca="1">IFERROR(INDEX(Relationstabel!$C$3:$K$10,MATCH(VALUE(INDIRECT($A$1&amp;"L"&amp;A3893)),Relationstabel!$A$3:$A$10,0),MATCH(IFERROR(VALUE(INDIRECT($A$1&amp;"M"&amp;A3893)),0),Relationstabel!$C$1:$K$1,0)),"Ingen varmeinstallationer")</f>
        <v>Naturgas</v>
      </c>
      <c r="L3893" s="1" t="str">
        <f ca="1">INDEX(Anvendelseskode!B:B,MATCH($E3893,Anvendelseskode!$A:$A,0))</f>
        <v>Etageboligbebyggelse</v>
      </c>
      <c r="M3893" s="1" t="str">
        <f ca="1">INDEX(Anvendelseskode!C:C,MATCH($E3893,Anvendelseskode!$A:$A,0))</f>
        <v>Etageboligbebyggelse</v>
      </c>
      <c r="N3893" s="1" t="str">
        <f ca="1">INDEX(Anvendelseskode!D:D,MATCH($E3893,Anvendelseskode!$A:$A,0))</f>
        <v>Private husholdninger</v>
      </c>
      <c r="O3893" s="1" t="str">
        <f ca="1">IFERROR(INDEX(SBi!$2:$2,MATCH(G3893,SBi!$1:$1,1)),SBi!$K$2)</f>
        <v>1961-1972</v>
      </c>
      <c r="P3893" s="1">
        <f ca="1">IFERROR(INDEX(SBi!$C$3:$K$28,MATCH(E3893,SBi!$B$3:$B$28,0),MATCH(O3893,SBi!$C$2:$K$2,0)),0)</f>
        <v>132.30000000000001</v>
      </c>
      <c r="Q3893" s="19">
        <f t="shared" ca="1" si="788"/>
        <v>48.951000000000008</v>
      </c>
      <c r="R3893" s="19" t="str">
        <f ca="1">IFERROR(INDEX(VpD!$2:$2,MATCH(G3893,VpD!$1:$1,1)),VpD!$I$2)</f>
        <v>1961-1972</v>
      </c>
      <c r="S3893" s="1">
        <f ca="1">IFERROR(INDEX(VpD!$C$3:$I$27,MATCH(E3893,VpD!$B$3:$B$27,0),MATCH(R3893,VpD!$C$2:$I$2,0)),0)</f>
        <v>126</v>
      </c>
      <c r="T3893" s="19">
        <f t="shared" ca="1" si="789"/>
        <v>46.62</v>
      </c>
      <c r="U3893" s="14" t="str">
        <f t="shared" ca="1" si="790"/>
        <v xml:space="preserve">713076.71 </v>
      </c>
      <c r="V3893" s="14" t="str">
        <f t="shared" ca="1" si="791"/>
        <v>6168812.59</v>
      </c>
      <c r="W3893" s="14" t="str">
        <f t="shared" ca="1" si="792"/>
        <v>POINT(713076.71 6168812.59)</v>
      </c>
      <c r="X3893" s="14" t="str">
        <f>IFERROR(INDEX(BygningOmraade!B:B,MATCH(A3893,BygningOmraade!A:A,0)),"")</f>
        <v/>
      </c>
    </row>
    <row r="3894" spans="1:24" s="14" customFormat="1" x14ac:dyDescent="0.25">
      <c r="A3894" s="14">
        <f t="shared" si="780"/>
        <v>3894</v>
      </c>
      <c r="B3894" s="14" t="str">
        <f t="shared" ca="1" si="781"/>
        <v>e644002f-8dca-43d3-bd3c-af47d4244e5b</v>
      </c>
      <c r="C3894" s="14" t="str">
        <f t="shared" ca="1" si="782"/>
        <v>0a3f507e-1ad2-32b8-e044-0003ba298018</v>
      </c>
      <c r="D3894" s="14">
        <f t="shared" ca="1" si="783"/>
        <v>995564</v>
      </c>
      <c r="E3894" s="1">
        <f t="shared" ca="1" si="784"/>
        <v>120</v>
      </c>
      <c r="F3894" s="1">
        <f t="shared" ca="1" si="785"/>
        <v>189</v>
      </c>
      <c r="G3894" s="1">
        <f t="shared" ca="1" si="786"/>
        <v>1992</v>
      </c>
      <c r="H3894" s="1" t="str">
        <f ca="1">IFERROR(INDEX(Varmeinstallation!B:B,MATCH(INDIRECT($A$1&amp;"L"&amp;A3894)*1,Varmeinstallation!A:A,0)),"Ingen varmeinstallationer")</f>
        <v>Centralvarme fra eget anlæg, et-kammer fyr</v>
      </c>
      <c r="I3894" s="1" t="str">
        <f ca="1">IFERROR(INDEX(Opvarmningsmiddel!B:B,MATCH(INDIRECT($A$1&amp;"M"&amp;A3894)*1,Opvarmningsmiddel!A:A,0)),"")</f>
        <v>Naturgas</v>
      </c>
      <c r="J3894" s="1">
        <f t="shared" ca="1" si="787"/>
        <v>0</v>
      </c>
      <c r="K3894" s="1" t="str">
        <f ca="1">IFERROR(INDEX(Relationstabel!$C$3:$K$10,MATCH(VALUE(INDIRECT($A$1&amp;"L"&amp;A3894)),Relationstabel!$A$3:$A$10,0),MATCH(IFERROR(VALUE(INDIRECT($A$1&amp;"M"&amp;A3894)),0),Relationstabel!$C$1:$K$1,0)),"Ingen varmeinstallationer")</f>
        <v>Naturgas</v>
      </c>
      <c r="L3894" s="1" t="str">
        <f ca="1">INDEX(Anvendelseskode!B:B,MATCH($E3894,Anvendelseskode!$A:$A,0))</f>
        <v>Fritliggende enfamilieshus (parcelhus)</v>
      </c>
      <c r="M3894" s="1" t="str">
        <f ca="1">INDEX(Anvendelseskode!C:C,MATCH($E3894,Anvendelseskode!$A:$A,0))</f>
        <v>Parcelhuse</v>
      </c>
      <c r="N3894" s="1" t="str">
        <f ca="1">INDEX(Anvendelseskode!D:D,MATCH($E3894,Anvendelseskode!$A:$A,0))</f>
        <v>Private husholdninger</v>
      </c>
      <c r="O3894" s="1" t="str">
        <f ca="1">IFERROR(INDEX(SBi!$2:$2,MATCH(G3894,SBi!$1:$1,1)),SBi!$K$2)</f>
        <v>1979-1998</v>
      </c>
      <c r="P3894" s="1">
        <f ca="1">IFERROR(INDEX(SBi!$C$3:$K$28,MATCH(E3894,SBi!$B$3:$B$28,0),MATCH(O3894,SBi!$C$2:$K$2,0)),0)</f>
        <v>105.4</v>
      </c>
      <c r="Q3894" s="19">
        <f t="shared" ca="1" si="788"/>
        <v>19.920600000000004</v>
      </c>
      <c r="R3894" s="19" t="str">
        <f ca="1">IFERROR(INDEX(VpD!$2:$2,MATCH(G3894,VpD!$1:$1,1)),VpD!$I$2)</f>
        <v>1979-1998</v>
      </c>
      <c r="S3894" s="1">
        <f ca="1">IFERROR(INDEX(VpD!$C$3:$I$27,MATCH(E3894,VpD!$B$3:$B$27,0),MATCH(R3894,VpD!$C$2:$I$2,0)),0)</f>
        <v>90</v>
      </c>
      <c r="T3894" s="19">
        <f t="shared" ca="1" si="789"/>
        <v>17.010000000000002</v>
      </c>
      <c r="U3894" s="14" t="str">
        <f t="shared" ca="1" si="790"/>
        <v xml:space="preserve">711908.17 </v>
      </c>
      <c r="V3894" s="14" t="str">
        <f t="shared" ca="1" si="791"/>
        <v>6170555.26</v>
      </c>
      <c r="W3894" s="14" t="str">
        <f t="shared" ca="1" si="792"/>
        <v>POINT(711908.17 6170555.26)</v>
      </c>
      <c r="X3894" s="14" t="str">
        <f>IFERROR(INDEX(BygningOmraade!B:B,MATCH(A3894,BygningOmraade!A:A,0)),"")</f>
        <v/>
      </c>
    </row>
    <row r="3895" spans="1:24" s="14" customFormat="1" x14ac:dyDescent="0.25">
      <c r="A3895" s="14">
        <f t="shared" si="780"/>
        <v>3895</v>
      </c>
      <c r="B3895" s="14" t="str">
        <f t="shared" ca="1" si="781"/>
        <v>e6453ffb-a901-44e3-9901-ff2c61f11b07</v>
      </c>
      <c r="C3895" s="14" t="str">
        <f t="shared" ca="1" si="782"/>
        <v>ab0cafc7-8496-44a5-8a62-caf01dab0970</v>
      </c>
      <c r="D3895" s="14">
        <f t="shared" ca="1" si="783"/>
        <v>100103814</v>
      </c>
      <c r="E3895" s="1">
        <f t="shared" ca="1" si="784"/>
        <v>140</v>
      </c>
      <c r="F3895" s="1">
        <f t="shared" ca="1" si="785"/>
        <v>2718</v>
      </c>
      <c r="G3895" s="1">
        <f t="shared" ca="1" si="786"/>
        <v>2018</v>
      </c>
      <c r="H3895" s="1" t="str">
        <f ca="1">IFERROR(INDEX(Varmeinstallation!B:B,MATCH(INDIRECT($A$1&amp;"L"&amp;A3895)*1,Varmeinstallation!A:A,0)),"Ingen varmeinstallationer")</f>
        <v>Fjernvarme/blokvarme (radiatorsystemer eller varmluftanlæg)</v>
      </c>
      <c r="I3895" s="1" t="str">
        <f ca="1">IFERROR(INDEX(Opvarmningsmiddel!B:B,MATCH(INDIRECT($A$1&amp;"M"&amp;A3895)*1,Opvarmningsmiddel!A:A,0)),"")</f>
        <v/>
      </c>
      <c r="J3895" s="1">
        <f t="shared" ca="1" si="787"/>
        <v>0</v>
      </c>
      <c r="K3895" s="1" t="str">
        <f ca="1">IFERROR(INDEX(Relationstabel!$C$3:$K$10,MATCH(VALUE(INDIRECT($A$1&amp;"L"&amp;A3895)),Relationstabel!$A$3:$A$10,0),MATCH(IFERROR(VALUE(INDIRECT($A$1&amp;"M"&amp;A3895)),0),Relationstabel!$C$1:$K$1,0)),"Ingen varmeinstallationer")</f>
        <v>Fjernvarme/ Blokvarme</v>
      </c>
      <c r="L3895" s="1" t="str">
        <f ca="1">INDEX(Anvendelseskode!B:B,MATCH($E3895,Anvendelseskode!$A:$A,0))</f>
        <v>Etageboligbebyggelse</v>
      </c>
      <c r="M3895" s="1" t="str">
        <f ca="1">INDEX(Anvendelseskode!C:C,MATCH($E3895,Anvendelseskode!$A:$A,0))</f>
        <v>Etageboligbebyggelse</v>
      </c>
      <c r="N3895" s="1" t="str">
        <f ca="1">INDEX(Anvendelseskode!D:D,MATCH($E3895,Anvendelseskode!$A:$A,0))</f>
        <v>Private husholdninger</v>
      </c>
      <c r="O3895" s="1" t="str">
        <f ca="1">IFERROR(INDEX(SBi!$2:$2,MATCH(G3895,SBi!$1:$1,1)),SBi!$K$2)</f>
        <v>Efter 2006</v>
      </c>
      <c r="P3895" s="1">
        <f ca="1">IFERROR(INDEX(SBi!$C$3:$K$28,MATCH(E3895,SBi!$B$3:$B$28,0),MATCH(O3895,SBi!$C$2:$K$2,0)),0)</f>
        <v>60.7</v>
      </c>
      <c r="Q3895" s="19">
        <f t="shared" ca="1" si="788"/>
        <v>164.98260000000002</v>
      </c>
      <c r="R3895" s="19" t="str">
        <f ca="1">IFERROR(INDEX(VpD!$2:$2,MATCH(G3895,VpD!$1:$1,1)),VpD!$I$2)</f>
        <v>&gt;1998</v>
      </c>
      <c r="S3895" s="1">
        <f ca="1">IFERROR(INDEX(VpD!$C$3:$I$27,MATCH(E3895,VpD!$B$3:$B$27,0),MATCH(R3895,VpD!$C$2:$I$2,0)),0)</f>
        <v>64</v>
      </c>
      <c r="T3895" s="19">
        <f t="shared" ca="1" si="789"/>
        <v>173.952</v>
      </c>
      <c r="U3895" s="14" t="str">
        <f t="shared" ca="1" si="790"/>
        <v xml:space="preserve">712586.49 </v>
      </c>
      <c r="V3895" s="14" t="str">
        <f t="shared" ca="1" si="791"/>
        <v>6169513.01</v>
      </c>
      <c r="W3895" s="14" t="str">
        <f t="shared" ca="1" si="792"/>
        <v>POINT(712586.49 6169513.01)</v>
      </c>
      <c r="X3895" s="14" t="str">
        <f>IFERROR(INDEX(BygningOmraade!B:B,MATCH(A3895,BygningOmraade!A:A,0)),"")</f>
        <v/>
      </c>
    </row>
    <row r="3896" spans="1:24" s="14" customFormat="1" x14ac:dyDescent="0.25">
      <c r="A3896" s="14">
        <f t="shared" si="780"/>
        <v>3896</v>
      </c>
      <c r="B3896" s="14" t="str">
        <f t="shared" ca="1" si="781"/>
        <v>e645c111-378f-436a-ba1a-693d9d9e4473</v>
      </c>
      <c r="C3896" s="14" t="str">
        <f t="shared" ca="1" si="782"/>
        <v>0a3f507e-1f83-32b8-e044-0003ba298018</v>
      </c>
      <c r="D3896" s="14">
        <f t="shared" ca="1" si="783"/>
        <v>993734</v>
      </c>
      <c r="E3896" s="1">
        <f t="shared" ca="1" si="784"/>
        <v>330</v>
      </c>
      <c r="F3896" s="1">
        <f t="shared" ca="1" si="785"/>
        <v>107</v>
      </c>
      <c r="G3896" s="1">
        <f t="shared" ca="1" si="786"/>
        <v>2004</v>
      </c>
      <c r="H3896" s="1" t="str">
        <f ca="1">IFERROR(INDEX(Varmeinstallation!B:B,MATCH(INDIRECT($A$1&amp;"L"&amp;A3896)*1,Varmeinstallation!A:A,0)),"Ingen varmeinstallationer")</f>
        <v>Centralvarme fra eget anlæg, et-kammer fyr</v>
      </c>
      <c r="I3896" s="1" t="str">
        <f ca="1">IFERROR(INDEX(Opvarmningsmiddel!B:B,MATCH(INDIRECT($A$1&amp;"M"&amp;A3896)*1,Opvarmningsmiddel!A:A,0)),"")</f>
        <v>Naturgas</v>
      </c>
      <c r="J3896" s="1">
        <f t="shared" ca="1" si="787"/>
        <v>90</v>
      </c>
      <c r="K3896" s="1" t="str">
        <f ca="1">IFERROR(INDEX(Relationstabel!$C$3:$K$10,MATCH(VALUE(INDIRECT($A$1&amp;"L"&amp;A3896)),Relationstabel!$A$3:$A$10,0),MATCH(IFERROR(VALUE(INDIRECT($A$1&amp;"M"&amp;A3896)),0),Relationstabel!$C$1:$K$1,0)),"Ingen varmeinstallationer")</f>
        <v>Naturgas</v>
      </c>
      <c r="L3896" s="1" t="str">
        <f ca="1">INDEX(Anvendelseskode!B:B,MATCH($E3896,Anvendelseskode!$A:$A,0))</f>
        <v>Bygning til hotel, restaurant, vaskeri, frisør og anden servicevirksomhed</v>
      </c>
      <c r="M3896" s="1" t="str">
        <f ca="1">INDEX(Anvendelseskode!C:C,MATCH($E3896,Anvendelseskode!$A:$A,0))</f>
        <v>Hotel, restauration, frisør o</v>
      </c>
      <c r="N3896" s="1" t="str">
        <f ca="1">INDEX(Anvendelseskode!D:D,MATCH($E3896,Anvendelseskode!$A:$A,0))</f>
        <v>Handel og servicevirksomheder</v>
      </c>
      <c r="O3896" s="1" t="str">
        <f ca="1">IFERROR(INDEX(SBi!$2:$2,MATCH(G3896,SBi!$1:$1,1)),SBi!$K$2)</f>
        <v>1999-2006</v>
      </c>
      <c r="P3896" s="1">
        <f ca="1">IFERROR(INDEX(SBi!$C$3:$K$28,MATCH(E3896,SBi!$B$3:$B$28,0),MATCH(O3896,SBi!$C$2:$K$2,0)),0)</f>
        <v>122.6</v>
      </c>
      <c r="Q3896" s="19">
        <f t="shared" ca="1" si="788"/>
        <v>13.118199999999998</v>
      </c>
      <c r="R3896" s="19" t="str">
        <f ca="1">IFERROR(INDEX(VpD!$2:$2,MATCH(G3896,VpD!$1:$1,1)),VpD!$I$2)</f>
        <v>&gt;1998</v>
      </c>
      <c r="S3896" s="1">
        <f ca="1">IFERROR(INDEX(VpD!$C$3:$I$27,MATCH(E3896,VpD!$B$3:$B$27,0),MATCH(R3896,VpD!$C$2:$I$2,0)),0)</f>
        <v>123</v>
      </c>
      <c r="T3896" s="19">
        <f t="shared" ca="1" si="789"/>
        <v>13.161</v>
      </c>
      <c r="U3896" s="14" t="str">
        <f t="shared" ca="1" si="790"/>
        <v xml:space="preserve">710946.49 </v>
      </c>
      <c r="V3896" s="14" t="str">
        <f t="shared" ca="1" si="791"/>
        <v>6171394.7</v>
      </c>
      <c r="W3896" s="14" t="str">
        <f t="shared" ca="1" si="792"/>
        <v>POINT(710946.49 6171394.7)</v>
      </c>
      <c r="X3896" s="14" t="str">
        <f>IFERROR(INDEX(BygningOmraade!B:B,MATCH(A3896,BygningOmraade!A:A,0)),"")</f>
        <v/>
      </c>
    </row>
    <row r="3897" spans="1:24" s="14" customFormat="1" x14ac:dyDescent="0.25">
      <c r="A3897" s="14">
        <f t="shared" si="780"/>
        <v>3897</v>
      </c>
      <c r="B3897" s="14" t="str">
        <f t="shared" ca="1" si="781"/>
        <v>e646030f-319b-4892-903c-239f6d2887cb</v>
      </c>
      <c r="C3897" s="14" t="str">
        <f t="shared" ca="1" si="782"/>
        <v>0a3f507e-1df7-32b8-e044-0003ba298018</v>
      </c>
      <c r="D3897" s="14">
        <f t="shared" ca="1" si="783"/>
        <v>997488</v>
      </c>
      <c r="E3897" s="1">
        <f t="shared" ca="1" si="784"/>
        <v>120</v>
      </c>
      <c r="F3897" s="1">
        <f t="shared" ca="1" si="785"/>
        <v>136</v>
      </c>
      <c r="G3897" s="1">
        <f t="shared" ca="1" si="786"/>
        <v>1977</v>
      </c>
      <c r="H3897" s="1" t="str">
        <f ca="1">IFERROR(INDEX(Varmeinstallation!B:B,MATCH(INDIRECT($A$1&amp;"L"&amp;A3897)*1,Varmeinstallation!A:A,0)),"Ingen varmeinstallationer")</f>
        <v>Centralvarme fra eget anlæg, et-kammer fyr</v>
      </c>
      <c r="I3897" s="1" t="str">
        <f ca="1">IFERROR(INDEX(Opvarmningsmiddel!B:B,MATCH(INDIRECT($A$1&amp;"M"&amp;A3897)*1,Opvarmningsmiddel!A:A,0)),"")</f>
        <v>Naturgas</v>
      </c>
      <c r="J3897" s="1">
        <f t="shared" ca="1" si="787"/>
        <v>2</v>
      </c>
      <c r="K3897" s="1" t="str">
        <f ca="1">IFERROR(INDEX(Relationstabel!$C$3:$K$10,MATCH(VALUE(INDIRECT($A$1&amp;"L"&amp;A3897)),Relationstabel!$A$3:$A$10,0),MATCH(IFERROR(VALUE(INDIRECT($A$1&amp;"M"&amp;A3897)),0),Relationstabel!$C$1:$K$1,0)),"Ingen varmeinstallationer")</f>
        <v>Naturgas</v>
      </c>
      <c r="L3897" s="1" t="str">
        <f ca="1">INDEX(Anvendelseskode!B:B,MATCH($E3897,Anvendelseskode!$A:$A,0))</f>
        <v>Fritliggende enfamilieshus (parcelhus)</v>
      </c>
      <c r="M3897" s="1" t="str">
        <f ca="1">INDEX(Anvendelseskode!C:C,MATCH($E3897,Anvendelseskode!$A:$A,0))</f>
        <v>Parcelhuse</v>
      </c>
      <c r="N3897" s="1" t="str">
        <f ca="1">INDEX(Anvendelseskode!D:D,MATCH($E3897,Anvendelseskode!$A:$A,0))</f>
        <v>Private husholdninger</v>
      </c>
      <c r="O3897" s="1" t="str">
        <f ca="1">IFERROR(INDEX(SBi!$2:$2,MATCH(G3897,SBi!$1:$1,1)),SBi!$K$2)</f>
        <v>1973-1978</v>
      </c>
      <c r="P3897" s="1">
        <f ca="1">IFERROR(INDEX(SBi!$C$3:$K$28,MATCH(E3897,SBi!$B$3:$B$28,0),MATCH(O3897,SBi!$C$2:$K$2,0)),0)</f>
        <v>119.8</v>
      </c>
      <c r="Q3897" s="19">
        <f t="shared" ca="1" si="788"/>
        <v>16.2928</v>
      </c>
      <c r="R3897" s="19" t="str">
        <f ca="1">IFERROR(INDEX(VpD!$2:$2,MATCH(G3897,VpD!$1:$1,1)),VpD!$I$2)</f>
        <v>1973-1978</v>
      </c>
      <c r="S3897" s="1">
        <f ca="1">IFERROR(INDEX(VpD!$C$3:$I$27,MATCH(E3897,VpD!$B$3:$B$27,0),MATCH(R3897,VpD!$C$2:$I$2,0)),0)</f>
        <v>117</v>
      </c>
      <c r="T3897" s="19">
        <f t="shared" ca="1" si="789"/>
        <v>15.912000000000001</v>
      </c>
      <c r="U3897" s="14" t="str">
        <f t="shared" ca="1" si="790"/>
        <v xml:space="preserve">713915.7 </v>
      </c>
      <c r="V3897" s="14" t="str">
        <f t="shared" ca="1" si="791"/>
        <v>6169398.6</v>
      </c>
      <c r="W3897" s="14" t="str">
        <f t="shared" ca="1" si="792"/>
        <v>POINT(713915.7 6169398.6)</v>
      </c>
      <c r="X3897" s="14" t="str">
        <f>IFERROR(INDEX(BygningOmraade!B:B,MATCH(A3897,BygningOmraade!A:A,0)),"")</f>
        <v/>
      </c>
    </row>
    <row r="3898" spans="1:24" s="14" customFormat="1" x14ac:dyDescent="0.25">
      <c r="A3898" s="14">
        <f t="shared" si="780"/>
        <v>3898</v>
      </c>
      <c r="B3898" s="14" t="str">
        <f t="shared" ca="1" si="781"/>
        <v>e660da14-166d-4848-98ff-79fd3eec91a5</v>
      </c>
      <c r="C3898" s="14" t="str">
        <f t="shared" ca="1" si="782"/>
        <v>0a3f507e-18a7-32b8-e044-0003ba298018</v>
      </c>
      <c r="D3898" s="14">
        <f t="shared" ca="1" si="783"/>
        <v>994218</v>
      </c>
      <c r="E3898" s="1">
        <f t="shared" ca="1" si="784"/>
        <v>130</v>
      </c>
      <c r="F3898" s="1">
        <f t="shared" ca="1" si="785"/>
        <v>107</v>
      </c>
      <c r="G3898" s="1">
        <f t="shared" ca="1" si="786"/>
        <v>1983</v>
      </c>
      <c r="H3898" s="1" t="str">
        <f ca="1">IFERROR(INDEX(Varmeinstallation!B:B,MATCH(INDIRECT($A$1&amp;"L"&amp;A3898)*1,Varmeinstallation!A:A,0)),"Ingen varmeinstallationer")</f>
        <v>Fjernvarme/blokvarme (radiatorsystemer eller varmluftanlæg)</v>
      </c>
      <c r="I3898" s="1" t="str">
        <f ca="1">IFERROR(INDEX(Opvarmningsmiddel!B:B,MATCH(INDIRECT($A$1&amp;"M"&amp;A3898)*1,Opvarmningsmiddel!A:A,0)),"")</f>
        <v/>
      </c>
      <c r="J3898" s="1">
        <f t="shared" ca="1" si="787"/>
        <v>0</v>
      </c>
      <c r="K3898" s="1" t="str">
        <f ca="1">IFERROR(INDEX(Relationstabel!$C$3:$K$10,MATCH(VALUE(INDIRECT($A$1&amp;"L"&amp;A3898)),Relationstabel!$A$3:$A$10,0),MATCH(IFERROR(VALUE(INDIRECT($A$1&amp;"M"&amp;A3898)),0),Relationstabel!$C$1:$K$1,0)),"Ingen varmeinstallationer")</f>
        <v>Fjernvarme/ Blokvarme</v>
      </c>
      <c r="L3898" s="1" t="str">
        <f ca="1">INDEX(Anvendelseskode!B:B,MATCH($E3898,Anvendelseskode!$A:$A,0))</f>
        <v>Række-, kæde-, dobbelthus (lodret adskillelse mellem enhederne)</v>
      </c>
      <c r="M3898" s="1" t="str">
        <f ca="1">INDEX(Anvendelseskode!C:C,MATCH($E3898,Anvendelseskode!$A:$A,0))</f>
        <v>Række-, kæde og dobbelthuse</v>
      </c>
      <c r="N3898" s="1" t="str">
        <f ca="1">INDEX(Anvendelseskode!D:D,MATCH($E3898,Anvendelseskode!$A:$A,0))</f>
        <v>Private husholdninger</v>
      </c>
      <c r="O3898" s="1" t="str">
        <f ca="1">IFERROR(INDEX(SBi!$2:$2,MATCH(G3898,SBi!$1:$1,1)),SBi!$K$2)</f>
        <v>1979-1998</v>
      </c>
      <c r="P3898" s="1">
        <f ca="1">IFERROR(INDEX(SBi!$C$3:$K$28,MATCH(E3898,SBi!$B$3:$B$28,0),MATCH(O3898,SBi!$C$2:$K$2,0)),0)</f>
        <v>96.8</v>
      </c>
      <c r="Q3898" s="19">
        <f t="shared" ca="1" si="788"/>
        <v>10.3576</v>
      </c>
      <c r="R3898" s="19" t="str">
        <f ca="1">IFERROR(INDEX(VpD!$2:$2,MATCH(G3898,VpD!$1:$1,1)),VpD!$I$2)</f>
        <v>1979-1998</v>
      </c>
      <c r="S3898" s="1">
        <f ca="1">IFERROR(INDEX(VpD!$C$3:$I$27,MATCH(E3898,VpD!$B$3:$B$27,0),MATCH(R3898,VpD!$C$2:$I$2,0)),0)</f>
        <v>74</v>
      </c>
      <c r="T3898" s="19">
        <f t="shared" ca="1" si="789"/>
        <v>7.9180000000000001</v>
      </c>
      <c r="U3898" s="14" t="str">
        <f t="shared" ca="1" si="790"/>
        <v xml:space="preserve">711369.82 </v>
      </c>
      <c r="V3898" s="14" t="str">
        <f t="shared" ca="1" si="791"/>
        <v>6171695.63</v>
      </c>
      <c r="W3898" s="14" t="str">
        <f t="shared" ca="1" si="792"/>
        <v>POINT(711369.82 6171695.63)</v>
      </c>
      <c r="X3898" s="14" t="str">
        <f>IFERROR(INDEX(BygningOmraade!B:B,MATCH(A3898,BygningOmraade!A:A,0)),"")</f>
        <v/>
      </c>
    </row>
    <row r="3899" spans="1:24" s="14" customFormat="1" x14ac:dyDescent="0.25">
      <c r="A3899" s="14">
        <f t="shared" si="780"/>
        <v>3899</v>
      </c>
      <c r="B3899" s="14" t="str">
        <f t="shared" ca="1" si="781"/>
        <v>e66e5944-0341-4bcd-b72e-4091dfd3358a</v>
      </c>
      <c r="C3899" s="14" t="str">
        <f t="shared" ca="1" si="782"/>
        <v>0a3f507e-220f-32b8-e044-0003ba298018</v>
      </c>
      <c r="D3899" s="14">
        <f t="shared" ca="1" si="783"/>
        <v>995967</v>
      </c>
      <c r="E3899" s="1">
        <f t="shared" ca="1" si="784"/>
        <v>120</v>
      </c>
      <c r="F3899" s="1">
        <f t="shared" ca="1" si="785"/>
        <v>77</v>
      </c>
      <c r="G3899" s="1">
        <f t="shared" ca="1" si="786"/>
        <v>1954</v>
      </c>
      <c r="H3899" s="1" t="str">
        <f ca="1">IFERROR(INDEX(Varmeinstallation!B:B,MATCH(INDIRECT($A$1&amp;"L"&amp;A3899)*1,Varmeinstallation!A:A,0)),"Ingen varmeinstallationer")</f>
        <v>Centralvarme fra eget anlæg, et-kammer fyr</v>
      </c>
      <c r="I3899" s="1" t="str">
        <f ca="1">IFERROR(INDEX(Opvarmningsmiddel!B:B,MATCH(INDIRECT($A$1&amp;"M"&amp;A3899)*1,Opvarmningsmiddel!A:A,0)),"")</f>
        <v>Naturgas</v>
      </c>
      <c r="J3899" s="1">
        <f t="shared" ca="1" si="787"/>
        <v>0</v>
      </c>
      <c r="K3899" s="1" t="str">
        <f ca="1">IFERROR(INDEX(Relationstabel!$C$3:$K$10,MATCH(VALUE(INDIRECT($A$1&amp;"L"&amp;A3899)),Relationstabel!$A$3:$A$10,0),MATCH(IFERROR(VALUE(INDIRECT($A$1&amp;"M"&amp;A3899)),0),Relationstabel!$C$1:$K$1,0)),"Ingen varmeinstallationer")</f>
        <v>Naturgas</v>
      </c>
      <c r="L3899" s="1" t="str">
        <f ca="1">INDEX(Anvendelseskode!B:B,MATCH($E3899,Anvendelseskode!$A:$A,0))</f>
        <v>Fritliggende enfamilieshus (parcelhus)</v>
      </c>
      <c r="M3899" s="1" t="str">
        <f ca="1">INDEX(Anvendelseskode!C:C,MATCH($E3899,Anvendelseskode!$A:$A,0))</f>
        <v>Parcelhuse</v>
      </c>
      <c r="N3899" s="1" t="str">
        <f ca="1">INDEX(Anvendelseskode!D:D,MATCH($E3899,Anvendelseskode!$A:$A,0))</f>
        <v>Private husholdninger</v>
      </c>
      <c r="O3899" s="1" t="str">
        <f ca="1">IFERROR(INDEX(SBi!$2:$2,MATCH(G3899,SBi!$1:$1,1)),SBi!$K$2)</f>
        <v>1951-1960</v>
      </c>
      <c r="P3899" s="1">
        <f ca="1">IFERROR(INDEX(SBi!$C$3:$K$28,MATCH(E3899,SBi!$B$3:$B$28,0),MATCH(O3899,SBi!$C$2:$K$2,0)),0)</f>
        <v>154.9</v>
      </c>
      <c r="Q3899" s="19">
        <f t="shared" ca="1" si="788"/>
        <v>11.927300000000001</v>
      </c>
      <c r="R3899" s="19" t="str">
        <f ca="1">IFERROR(INDEX(VpD!$2:$2,MATCH(G3899,VpD!$1:$1,1)),VpD!$I$2)</f>
        <v>1951-1960</v>
      </c>
      <c r="S3899" s="1">
        <f ca="1">IFERROR(INDEX(VpD!$C$3:$I$27,MATCH(E3899,VpD!$B$3:$B$27,0),MATCH(R3899,VpD!$C$2:$I$2,0)),0)</f>
        <v>204</v>
      </c>
      <c r="T3899" s="19">
        <f t="shared" ca="1" si="789"/>
        <v>15.708</v>
      </c>
      <c r="U3899" s="14" t="str">
        <f t="shared" ca="1" si="790"/>
        <v xml:space="preserve">712690.41 </v>
      </c>
      <c r="V3899" s="14" t="str">
        <f t="shared" ca="1" si="791"/>
        <v>6169209.15</v>
      </c>
      <c r="W3899" s="14" t="str">
        <f t="shared" ca="1" si="792"/>
        <v>POINT(712690.41 6169209.15)</v>
      </c>
      <c r="X3899" s="14" t="str">
        <f>IFERROR(INDEX(BygningOmraade!B:B,MATCH(A3899,BygningOmraade!A:A,0)),"")</f>
        <v/>
      </c>
    </row>
    <row r="3900" spans="1:24" s="14" customFormat="1" x14ac:dyDescent="0.25">
      <c r="A3900" s="14">
        <f t="shared" si="780"/>
        <v>3900</v>
      </c>
      <c r="B3900" s="14" t="str">
        <f t="shared" ca="1" si="781"/>
        <v>e688e725-b752-4a41-9c67-dc1c62f6dd1c</v>
      </c>
      <c r="C3900" s="14" t="str">
        <f t="shared" ca="1" si="782"/>
        <v>0a3f507e-16b2-32b8-e044-0003ba298018</v>
      </c>
      <c r="D3900" s="14">
        <f t="shared" ca="1" si="783"/>
        <v>996033</v>
      </c>
      <c r="E3900" s="1">
        <f t="shared" ca="1" si="784"/>
        <v>130</v>
      </c>
      <c r="F3900" s="1">
        <f t="shared" ca="1" si="785"/>
        <v>100</v>
      </c>
      <c r="G3900" s="1">
        <f t="shared" ca="1" si="786"/>
        <v>2002</v>
      </c>
      <c r="H3900" s="1" t="str">
        <f ca="1">IFERROR(INDEX(Varmeinstallation!B:B,MATCH(INDIRECT($A$1&amp;"L"&amp;A3900)*1,Varmeinstallation!A:A,0)),"Ingen varmeinstallationer")</f>
        <v>Centralvarme fra eget anlæg, et-kammer fyr</v>
      </c>
      <c r="I3900" s="1" t="str">
        <f ca="1">IFERROR(INDEX(Opvarmningsmiddel!B:B,MATCH(INDIRECT($A$1&amp;"M"&amp;A3900)*1,Opvarmningsmiddel!A:A,0)),"")</f>
        <v>Naturgas</v>
      </c>
      <c r="J3900" s="1">
        <f t="shared" ca="1" si="787"/>
        <v>90</v>
      </c>
      <c r="K3900" s="1" t="str">
        <f ca="1">IFERROR(INDEX(Relationstabel!$C$3:$K$10,MATCH(VALUE(INDIRECT($A$1&amp;"L"&amp;A3900)),Relationstabel!$A$3:$A$10,0),MATCH(IFERROR(VALUE(INDIRECT($A$1&amp;"M"&amp;A3900)),0),Relationstabel!$C$1:$K$1,0)),"Ingen varmeinstallationer")</f>
        <v>Naturgas</v>
      </c>
      <c r="L3900" s="1" t="str">
        <f ca="1">INDEX(Anvendelseskode!B:B,MATCH($E3900,Anvendelseskode!$A:$A,0))</f>
        <v>Række-, kæde-, dobbelthus (lodret adskillelse mellem enhederne)</v>
      </c>
      <c r="M3900" s="1" t="str">
        <f ca="1">INDEX(Anvendelseskode!C:C,MATCH($E3900,Anvendelseskode!$A:$A,0))</f>
        <v>Række-, kæde og dobbelthuse</v>
      </c>
      <c r="N3900" s="1" t="str">
        <f ca="1">INDEX(Anvendelseskode!D:D,MATCH($E3900,Anvendelseskode!$A:$A,0))</f>
        <v>Private husholdninger</v>
      </c>
      <c r="O3900" s="1" t="str">
        <f ca="1">IFERROR(INDEX(SBi!$2:$2,MATCH(G3900,SBi!$1:$1,1)),SBi!$K$2)</f>
        <v>1999-2006</v>
      </c>
      <c r="P3900" s="1">
        <f ca="1">IFERROR(INDEX(SBi!$C$3:$K$28,MATCH(E3900,SBi!$B$3:$B$28,0),MATCH(O3900,SBi!$C$2:$K$2,0)),0)</f>
        <v>81.5</v>
      </c>
      <c r="Q3900" s="19">
        <f t="shared" ca="1" si="788"/>
        <v>8.15</v>
      </c>
      <c r="R3900" s="19" t="str">
        <f ca="1">IFERROR(INDEX(VpD!$2:$2,MATCH(G3900,VpD!$1:$1,1)),VpD!$I$2)</f>
        <v>&gt;1998</v>
      </c>
      <c r="S3900" s="1">
        <f ca="1">IFERROR(INDEX(VpD!$C$3:$I$27,MATCH(E3900,VpD!$B$3:$B$27,0),MATCH(R3900,VpD!$C$2:$I$2,0)),0)</f>
        <v>65</v>
      </c>
      <c r="T3900" s="19">
        <f t="shared" ca="1" si="789"/>
        <v>6.5</v>
      </c>
      <c r="U3900" s="14" t="str">
        <f t="shared" ca="1" si="790"/>
        <v xml:space="preserve">712549.37 </v>
      </c>
      <c r="V3900" s="14" t="str">
        <f t="shared" ca="1" si="791"/>
        <v>6169760.68</v>
      </c>
      <c r="W3900" s="14" t="str">
        <f t="shared" ca="1" si="792"/>
        <v>POINT(712549.37 6169760.68)</v>
      </c>
      <c r="X3900" s="14" t="str">
        <f>IFERROR(INDEX(BygningOmraade!B:B,MATCH(A3900,BygningOmraade!A:A,0)),"")</f>
        <v/>
      </c>
    </row>
    <row r="3901" spans="1:24" s="14" customFormat="1" x14ac:dyDescent="0.25">
      <c r="A3901" s="14">
        <f t="shared" si="780"/>
        <v>3901</v>
      </c>
      <c r="B3901" s="14" t="str">
        <f t="shared" ca="1" si="781"/>
        <v>e6949a6f-e81b-4226-8e17-a16e661de9dd</v>
      </c>
      <c r="C3901" s="14" t="str">
        <f t="shared" ca="1" si="782"/>
        <v>0a3f507e-1be4-32b8-e044-0003ba298018</v>
      </c>
      <c r="D3901" s="14">
        <f t="shared" ca="1" si="783"/>
        <v>997244</v>
      </c>
      <c r="E3901" s="1">
        <f t="shared" ca="1" si="784"/>
        <v>130</v>
      </c>
      <c r="F3901" s="1">
        <f t="shared" ca="1" si="785"/>
        <v>91</v>
      </c>
      <c r="G3901" s="1">
        <f t="shared" ca="1" si="786"/>
        <v>1967</v>
      </c>
      <c r="H3901" s="1" t="str">
        <f ca="1">IFERROR(INDEX(Varmeinstallation!B:B,MATCH(INDIRECT($A$1&amp;"L"&amp;A3901)*1,Varmeinstallation!A:A,0)),"Ingen varmeinstallationer")</f>
        <v>Centralvarme fra eget anlæg, et-kammer fyr</v>
      </c>
      <c r="I3901" s="1" t="str">
        <f ca="1">IFERROR(INDEX(Opvarmningsmiddel!B:B,MATCH(INDIRECT($A$1&amp;"M"&amp;A3901)*1,Opvarmningsmiddel!A:A,0)),"")</f>
        <v>Naturgas</v>
      </c>
      <c r="J3901" s="1">
        <f t="shared" ca="1" si="787"/>
        <v>0</v>
      </c>
      <c r="K3901" s="1" t="str">
        <f ca="1">IFERROR(INDEX(Relationstabel!$C$3:$K$10,MATCH(VALUE(INDIRECT($A$1&amp;"L"&amp;A3901)),Relationstabel!$A$3:$A$10,0),MATCH(IFERROR(VALUE(INDIRECT($A$1&amp;"M"&amp;A3901)),0),Relationstabel!$C$1:$K$1,0)),"Ingen varmeinstallationer")</f>
        <v>Naturgas</v>
      </c>
      <c r="L3901" s="1" t="str">
        <f ca="1">INDEX(Anvendelseskode!B:B,MATCH($E3901,Anvendelseskode!$A:$A,0))</f>
        <v>Række-, kæde-, dobbelthus (lodret adskillelse mellem enhederne)</v>
      </c>
      <c r="M3901" s="1" t="str">
        <f ca="1">INDEX(Anvendelseskode!C:C,MATCH($E3901,Anvendelseskode!$A:$A,0))</f>
        <v>Række-, kæde og dobbelthuse</v>
      </c>
      <c r="N3901" s="1" t="str">
        <f ca="1">INDEX(Anvendelseskode!D:D,MATCH($E3901,Anvendelseskode!$A:$A,0))</f>
        <v>Private husholdninger</v>
      </c>
      <c r="O3901" s="1" t="str">
        <f ca="1">IFERROR(INDEX(SBi!$2:$2,MATCH(G3901,SBi!$1:$1,1)),SBi!$K$2)</f>
        <v>1961-1972</v>
      </c>
      <c r="P3901" s="1">
        <f ca="1">IFERROR(INDEX(SBi!$C$3:$K$28,MATCH(E3901,SBi!$B$3:$B$28,0),MATCH(O3901,SBi!$C$2:$K$2,0)),0)</f>
        <v>119.9</v>
      </c>
      <c r="Q3901" s="19">
        <f t="shared" ca="1" si="788"/>
        <v>10.9109</v>
      </c>
      <c r="R3901" s="19" t="str">
        <f ca="1">IFERROR(INDEX(VpD!$2:$2,MATCH(G3901,VpD!$1:$1,1)),VpD!$I$2)</f>
        <v>1961-1972</v>
      </c>
      <c r="S3901" s="1">
        <f ca="1">IFERROR(INDEX(VpD!$C$3:$I$27,MATCH(E3901,VpD!$B$3:$B$27,0),MATCH(R3901,VpD!$C$2:$I$2,0)),0)</f>
        <v>120</v>
      </c>
      <c r="T3901" s="19">
        <f t="shared" ca="1" si="789"/>
        <v>10.92</v>
      </c>
      <c r="U3901" s="14" t="str">
        <f t="shared" ca="1" si="790"/>
        <v xml:space="preserve">713722.54 </v>
      </c>
      <c r="V3901" s="14" t="str">
        <f t="shared" ca="1" si="791"/>
        <v>6169329.23</v>
      </c>
      <c r="W3901" s="14" t="str">
        <f t="shared" ca="1" si="792"/>
        <v>POINT(713722.54 6169329.23)</v>
      </c>
      <c r="X3901" s="14" t="str">
        <f>IFERROR(INDEX(BygningOmraade!B:B,MATCH(A3901,BygningOmraade!A:A,0)),"")</f>
        <v/>
      </c>
    </row>
    <row r="3902" spans="1:24" s="14" customFormat="1" x14ac:dyDescent="0.25">
      <c r="A3902" s="14">
        <f t="shared" si="780"/>
        <v>3902</v>
      </c>
      <c r="B3902" s="14" t="str">
        <f t="shared" ca="1" si="781"/>
        <v>e6b2fa4d-565d-401c-b299-3090b98e71b9</v>
      </c>
      <c r="C3902" s="14" t="str">
        <f t="shared" ca="1" si="782"/>
        <v>0a3f507e-15b2-32b8-e044-0003ba298018</v>
      </c>
      <c r="D3902" s="14">
        <f t="shared" ca="1" si="783"/>
        <v>995897</v>
      </c>
      <c r="E3902" s="1">
        <f t="shared" ca="1" si="784"/>
        <v>130</v>
      </c>
      <c r="F3902" s="1">
        <f t="shared" ca="1" si="785"/>
        <v>162</v>
      </c>
      <c r="G3902" s="1">
        <f t="shared" ca="1" si="786"/>
        <v>1975</v>
      </c>
      <c r="H3902" s="1" t="str">
        <f ca="1">IFERROR(INDEX(Varmeinstallation!B:B,MATCH(INDIRECT($A$1&amp;"L"&amp;A3902)*1,Varmeinstallation!A:A,0)),"Ingen varmeinstallationer")</f>
        <v>Centralvarme fra eget anlæg, et-kammer fyr</v>
      </c>
      <c r="I3902" s="1" t="str">
        <f ca="1">IFERROR(INDEX(Opvarmningsmiddel!B:B,MATCH(INDIRECT($A$1&amp;"M"&amp;A3902)*1,Opvarmningsmiddel!A:A,0)),"")</f>
        <v>Naturgas</v>
      </c>
      <c r="J3902" s="1">
        <f t="shared" ca="1" si="787"/>
        <v>0</v>
      </c>
      <c r="K3902" s="1" t="str">
        <f ca="1">IFERROR(INDEX(Relationstabel!$C$3:$K$10,MATCH(VALUE(INDIRECT($A$1&amp;"L"&amp;A3902)),Relationstabel!$A$3:$A$10,0),MATCH(IFERROR(VALUE(INDIRECT($A$1&amp;"M"&amp;A3902)),0),Relationstabel!$C$1:$K$1,0)),"Ingen varmeinstallationer")</f>
        <v>Naturgas</v>
      </c>
      <c r="L3902" s="1" t="str">
        <f ca="1">INDEX(Anvendelseskode!B:B,MATCH($E3902,Anvendelseskode!$A:$A,0))</f>
        <v>Række-, kæde-, dobbelthus (lodret adskillelse mellem enhederne)</v>
      </c>
      <c r="M3902" s="1" t="str">
        <f ca="1">INDEX(Anvendelseskode!C:C,MATCH($E3902,Anvendelseskode!$A:$A,0))</f>
        <v>Række-, kæde og dobbelthuse</v>
      </c>
      <c r="N3902" s="1" t="str">
        <f ca="1">INDEX(Anvendelseskode!D:D,MATCH($E3902,Anvendelseskode!$A:$A,0))</f>
        <v>Private husholdninger</v>
      </c>
      <c r="O3902" s="1" t="str">
        <f ca="1">IFERROR(INDEX(SBi!$2:$2,MATCH(G3902,SBi!$1:$1,1)),SBi!$K$2)</f>
        <v>1973-1978</v>
      </c>
      <c r="P3902" s="1">
        <f ca="1">IFERROR(INDEX(SBi!$C$3:$K$28,MATCH(E3902,SBi!$B$3:$B$28,0),MATCH(O3902,SBi!$C$2:$K$2,0)),0)</f>
        <v>112.6</v>
      </c>
      <c r="Q3902" s="19">
        <f t="shared" ca="1" si="788"/>
        <v>18.241199999999999</v>
      </c>
      <c r="R3902" s="19" t="str">
        <f ca="1">IFERROR(INDEX(VpD!$2:$2,MATCH(G3902,VpD!$1:$1,1)),VpD!$I$2)</f>
        <v>1973-1978</v>
      </c>
      <c r="S3902" s="1">
        <f ca="1">IFERROR(INDEX(VpD!$C$3:$I$27,MATCH(E3902,VpD!$B$3:$B$27,0),MATCH(R3902,VpD!$C$2:$I$2,0)),0)</f>
        <v>98</v>
      </c>
      <c r="T3902" s="19">
        <f t="shared" ca="1" si="789"/>
        <v>15.875999999999999</v>
      </c>
      <c r="U3902" s="14" t="str">
        <f t="shared" ca="1" si="790"/>
        <v xml:space="preserve">712844.8 </v>
      </c>
      <c r="V3902" s="14" t="str">
        <f t="shared" ca="1" si="791"/>
        <v>6169047.38</v>
      </c>
      <c r="W3902" s="14" t="str">
        <f t="shared" ca="1" si="792"/>
        <v>POINT(712844.8 6169047.38)</v>
      </c>
      <c r="X3902" s="14" t="str">
        <f>IFERROR(INDEX(BygningOmraade!B:B,MATCH(A3902,BygningOmraade!A:A,0)),"")</f>
        <v/>
      </c>
    </row>
    <row r="3903" spans="1:24" s="14" customFormat="1" x14ac:dyDescent="0.25">
      <c r="A3903" s="14">
        <f t="shared" si="780"/>
        <v>3903</v>
      </c>
      <c r="B3903" s="14" t="str">
        <f t="shared" ca="1" si="781"/>
        <v>e6b7c31c-ba65-4cd7-8b40-eaecb69ebd65</v>
      </c>
      <c r="C3903" s="14" t="str">
        <f t="shared" ca="1" si="782"/>
        <v>0a3f507e-21eb-32b8-e044-0003ba298018</v>
      </c>
      <c r="D3903" s="14">
        <f t="shared" ca="1" si="783"/>
        <v>2602750</v>
      </c>
      <c r="E3903" s="1">
        <f t="shared" ca="1" si="784"/>
        <v>120</v>
      </c>
      <c r="F3903" s="1">
        <f t="shared" ca="1" si="785"/>
        <v>175</v>
      </c>
      <c r="G3903" s="1">
        <f t="shared" ca="1" si="786"/>
        <v>2004</v>
      </c>
      <c r="H3903" s="1" t="str">
        <f ca="1">IFERROR(INDEX(Varmeinstallation!B:B,MATCH(INDIRECT($A$1&amp;"L"&amp;A3903)*1,Varmeinstallation!A:A,0)),"Ingen varmeinstallationer")</f>
        <v>Varmepumpe</v>
      </c>
      <c r="I3903" s="1" t="str">
        <f ca="1">IFERROR(INDEX(Opvarmningsmiddel!B:B,MATCH(INDIRECT($A$1&amp;"M"&amp;A3903)*1,Opvarmningsmiddel!A:A,0)),"")</f>
        <v>Elektricitet</v>
      </c>
      <c r="J3903" s="1">
        <f t="shared" ca="1" si="787"/>
        <v>5</v>
      </c>
      <c r="K3903" s="1" t="str">
        <f ca="1">IFERROR(INDEX(Relationstabel!$C$3:$K$10,MATCH(VALUE(INDIRECT($A$1&amp;"L"&amp;A3903)),Relationstabel!$A$3:$A$10,0),MATCH(IFERROR(VALUE(INDIRECT($A$1&amp;"M"&amp;A3903)),0),Relationstabel!$C$1:$K$1,0)),"Ingen varmeinstallationer")</f>
        <v>Varmepumpe</v>
      </c>
      <c r="L3903" s="1" t="str">
        <f ca="1">INDEX(Anvendelseskode!B:B,MATCH($E3903,Anvendelseskode!$A:$A,0))</f>
        <v>Fritliggende enfamilieshus (parcelhus)</v>
      </c>
      <c r="M3903" s="1" t="str">
        <f ca="1">INDEX(Anvendelseskode!C:C,MATCH($E3903,Anvendelseskode!$A:$A,0))</f>
        <v>Parcelhuse</v>
      </c>
      <c r="N3903" s="1" t="str">
        <f ca="1">INDEX(Anvendelseskode!D:D,MATCH($E3903,Anvendelseskode!$A:$A,0))</f>
        <v>Private husholdninger</v>
      </c>
      <c r="O3903" s="1" t="str">
        <f ca="1">IFERROR(INDEX(SBi!$2:$2,MATCH(G3903,SBi!$1:$1,1)),SBi!$K$2)</f>
        <v>1999-2006</v>
      </c>
      <c r="P3903" s="1">
        <f ca="1">IFERROR(INDEX(SBi!$C$3:$K$28,MATCH(E3903,SBi!$B$3:$B$28,0),MATCH(O3903,SBi!$C$2:$K$2,0)),0)</f>
        <v>83.9</v>
      </c>
      <c r="Q3903" s="19">
        <f t="shared" ca="1" si="788"/>
        <v>14.682500000000001</v>
      </c>
      <c r="R3903" s="19" t="str">
        <f ca="1">IFERROR(INDEX(VpD!$2:$2,MATCH(G3903,VpD!$1:$1,1)),VpD!$I$2)</f>
        <v>&gt;1998</v>
      </c>
      <c r="S3903" s="1">
        <f ca="1">IFERROR(INDEX(VpD!$C$3:$I$27,MATCH(E3903,VpD!$B$3:$B$27,0),MATCH(R3903,VpD!$C$2:$I$2,0)),0)</f>
        <v>72</v>
      </c>
      <c r="T3903" s="19">
        <f t="shared" ca="1" si="789"/>
        <v>12.6</v>
      </c>
      <c r="U3903" s="14" t="str">
        <f t="shared" ca="1" si="790"/>
        <v xml:space="preserve">713192.31 </v>
      </c>
      <c r="V3903" s="14" t="str">
        <f t="shared" ca="1" si="791"/>
        <v>6168919.47</v>
      </c>
      <c r="W3903" s="14" t="str">
        <f t="shared" ca="1" si="792"/>
        <v>POINT(713192.31 6168919.47)</v>
      </c>
      <c r="X3903" s="14" t="str">
        <f>IFERROR(INDEX(BygningOmraade!B:B,MATCH(A3903,BygningOmraade!A:A,0)),"")</f>
        <v/>
      </c>
    </row>
    <row r="3904" spans="1:24" s="14" customFormat="1" x14ac:dyDescent="0.25">
      <c r="A3904" s="14">
        <f t="shared" si="780"/>
        <v>3904</v>
      </c>
      <c r="B3904" s="14" t="str">
        <f t="shared" ca="1" si="781"/>
        <v>e6bbec5e-6a0f-4291-b893-da53283b8f55</v>
      </c>
      <c r="C3904" s="14" t="str">
        <f t="shared" ca="1" si="782"/>
        <v>0a3f507e-2164-32b8-e044-0003ba298018</v>
      </c>
      <c r="D3904" s="14">
        <f t="shared" ca="1" si="783"/>
        <v>997142</v>
      </c>
      <c r="E3904" s="1">
        <f t="shared" ca="1" si="784"/>
        <v>130</v>
      </c>
      <c r="F3904" s="1">
        <f t="shared" ca="1" si="785"/>
        <v>109</v>
      </c>
      <c r="G3904" s="1">
        <f t="shared" ca="1" si="786"/>
        <v>1978</v>
      </c>
      <c r="H3904" s="1" t="str">
        <f ca="1">IFERROR(INDEX(Varmeinstallation!B:B,MATCH(INDIRECT($A$1&amp;"L"&amp;A3904)*1,Varmeinstallation!A:A,0)),"Ingen varmeinstallationer")</f>
        <v>Fjernvarme/blokvarme (radiatorsystemer eller varmluftanlæg)</v>
      </c>
      <c r="I3904" s="1" t="str">
        <f ca="1">IFERROR(INDEX(Opvarmningsmiddel!B:B,MATCH(INDIRECT($A$1&amp;"M"&amp;A3904)*1,Opvarmningsmiddel!A:A,0)),"")</f>
        <v/>
      </c>
      <c r="J3904" s="1">
        <f t="shared" ca="1" si="787"/>
        <v>0</v>
      </c>
      <c r="K3904" s="1" t="str">
        <f ca="1">IFERROR(INDEX(Relationstabel!$C$3:$K$10,MATCH(VALUE(INDIRECT($A$1&amp;"L"&amp;A3904)),Relationstabel!$A$3:$A$10,0),MATCH(IFERROR(VALUE(INDIRECT($A$1&amp;"M"&amp;A3904)),0),Relationstabel!$C$1:$K$1,0)),"Ingen varmeinstallationer")</f>
        <v>Fjernvarme/ Blokvarme</v>
      </c>
      <c r="L3904" s="1" t="str">
        <f ca="1">INDEX(Anvendelseskode!B:B,MATCH($E3904,Anvendelseskode!$A:$A,0))</f>
        <v>Række-, kæde-, dobbelthus (lodret adskillelse mellem enhederne)</v>
      </c>
      <c r="M3904" s="1" t="str">
        <f ca="1">INDEX(Anvendelseskode!C:C,MATCH($E3904,Anvendelseskode!$A:$A,0))</f>
        <v>Række-, kæde og dobbelthuse</v>
      </c>
      <c r="N3904" s="1" t="str">
        <f ca="1">INDEX(Anvendelseskode!D:D,MATCH($E3904,Anvendelseskode!$A:$A,0))</f>
        <v>Private husholdninger</v>
      </c>
      <c r="O3904" s="1" t="str">
        <f ca="1">IFERROR(INDEX(SBi!$2:$2,MATCH(G3904,SBi!$1:$1,1)),SBi!$K$2)</f>
        <v>1973-1978</v>
      </c>
      <c r="P3904" s="1">
        <f ca="1">IFERROR(INDEX(SBi!$C$3:$K$28,MATCH(E3904,SBi!$B$3:$B$28,0),MATCH(O3904,SBi!$C$2:$K$2,0)),0)</f>
        <v>112.6</v>
      </c>
      <c r="Q3904" s="19">
        <f t="shared" ca="1" si="788"/>
        <v>12.273399999999999</v>
      </c>
      <c r="R3904" s="19" t="str">
        <f ca="1">IFERROR(INDEX(VpD!$2:$2,MATCH(G3904,VpD!$1:$1,1)),VpD!$I$2)</f>
        <v>1973-1978</v>
      </c>
      <c r="S3904" s="1">
        <f ca="1">IFERROR(INDEX(VpD!$C$3:$I$27,MATCH(E3904,VpD!$B$3:$B$27,0),MATCH(R3904,VpD!$C$2:$I$2,0)),0)</f>
        <v>98</v>
      </c>
      <c r="T3904" s="19">
        <f t="shared" ca="1" si="789"/>
        <v>10.682</v>
      </c>
      <c r="U3904" s="14" t="str">
        <f t="shared" ca="1" si="790"/>
        <v xml:space="preserve">713766.99 </v>
      </c>
      <c r="V3904" s="14" t="str">
        <f t="shared" ca="1" si="791"/>
        <v>6169554.42</v>
      </c>
      <c r="W3904" s="14" t="str">
        <f t="shared" ca="1" si="792"/>
        <v>POINT(713766.99 6169554.42)</v>
      </c>
      <c r="X3904" s="14" t="str">
        <f>IFERROR(INDEX(BygningOmraade!B:B,MATCH(A3904,BygningOmraade!A:A,0)),"")</f>
        <v/>
      </c>
    </row>
    <row r="3905" spans="1:24" s="14" customFormat="1" x14ac:dyDescent="0.25">
      <c r="A3905" s="14">
        <f t="shared" si="780"/>
        <v>3905</v>
      </c>
      <c r="B3905" s="14" t="str">
        <f t="shared" ca="1" si="781"/>
        <v>e6df93fd-ab7b-4689-9f77-6b564d1f4d9d</v>
      </c>
      <c r="C3905" s="14" t="str">
        <f t="shared" ca="1" si="782"/>
        <v>75d4829b-35bc-165e-e044-00144f3ead67</v>
      </c>
      <c r="D3905" s="14">
        <f t="shared" ca="1" si="783"/>
        <v>996120</v>
      </c>
      <c r="E3905" s="1">
        <f t="shared" ca="1" si="784"/>
        <v>530</v>
      </c>
      <c r="F3905" s="1">
        <f t="shared" ca="1" si="785"/>
        <v>13</v>
      </c>
      <c r="G3905" s="1">
        <f t="shared" ca="1" si="786"/>
        <v>1985</v>
      </c>
      <c r="H3905" s="1" t="str">
        <f ca="1">IFERROR(INDEX(Varmeinstallation!B:B,MATCH(INDIRECT($A$1&amp;"L"&amp;A3905)*1,Varmeinstallation!A:A,0)),"Ingen varmeinstallationer")</f>
        <v>Ingen varmeinstallationer</v>
      </c>
      <c r="I3905" s="1" t="str">
        <f ca="1">IFERROR(INDEX(Opvarmningsmiddel!B:B,MATCH(INDIRECT($A$1&amp;"M"&amp;A3905)*1,Opvarmningsmiddel!A:A,0)),"")</f>
        <v/>
      </c>
      <c r="J3905" s="1">
        <f t="shared" ca="1" si="787"/>
        <v>0</v>
      </c>
      <c r="K3905" s="1" t="str">
        <f ca="1">IFERROR(INDEX(Relationstabel!$C$3:$K$10,MATCH(VALUE(INDIRECT($A$1&amp;"L"&amp;A3905)),Relationstabel!$A$3:$A$10,0),MATCH(IFERROR(VALUE(INDIRECT($A$1&amp;"M"&amp;A3905)),0),Relationstabel!$C$1:$K$1,0)),"Ingen varmeinstallationer")</f>
        <v>Ingen varmeinstallation</v>
      </c>
      <c r="L3905" s="1" t="str">
        <f ca="1">INDEX(Anvendelseskode!B:B,MATCH($E3905,Anvendelseskode!$A:$A,0))</f>
        <v>Bygning i forbindelse med idrætsudøvelse (klubhus, idrætshal, svømmehal o.lign.).</v>
      </c>
      <c r="M3905" s="1" t="str">
        <f ca="1">INDEX(Anvendelseskode!C:C,MATCH($E3905,Anvendelseskode!$A:$A,0))</f>
        <v>Bygning i forbindelse med idrætsudøvelse (klubhus, idrætshal, svømmehal o.lign.).</v>
      </c>
      <c r="N3905" s="1" t="str">
        <f ca="1">INDEX(Anvendelseskode!D:D,MATCH($E3905,Anvendelseskode!$A:$A,0))</f>
        <v>Kommunale og andre offentlige institutioner</v>
      </c>
      <c r="O3905" s="1" t="str">
        <f ca="1">IFERROR(INDEX(SBi!$2:$2,MATCH(G3905,SBi!$1:$1,1)),SBi!$K$2)</f>
        <v>1979-1998</v>
      </c>
      <c r="P3905" s="1">
        <f ca="1">IFERROR(INDEX(SBi!$C$3:$K$28,MATCH(E3905,SBi!$B$3:$B$28,0),MATCH(O3905,SBi!$C$2:$K$2,0)),0)</f>
        <v>155</v>
      </c>
      <c r="Q3905" s="19">
        <f t="shared" ca="1" si="788"/>
        <v>2.0150000000000001</v>
      </c>
      <c r="R3905" s="19" t="str">
        <f ca="1">IFERROR(INDEX(VpD!$2:$2,MATCH(G3905,VpD!$1:$1,1)),VpD!$I$2)</f>
        <v>1979-1998</v>
      </c>
      <c r="S3905" s="1">
        <f ca="1">IFERROR(INDEX(VpD!$C$3:$I$27,MATCH(E3905,VpD!$B$3:$B$27,0),MATCH(R3905,VpD!$C$2:$I$2,0)),0)</f>
        <v>72</v>
      </c>
      <c r="T3905" s="19">
        <f t="shared" ca="1" si="789"/>
        <v>0.93600000000000005</v>
      </c>
      <c r="U3905" s="14" t="str">
        <f t="shared" ca="1" si="790"/>
        <v xml:space="preserve">713894.12 </v>
      </c>
      <c r="V3905" s="14" t="str">
        <f t="shared" ca="1" si="791"/>
        <v>6168234.67</v>
      </c>
      <c r="W3905" s="14" t="str">
        <f t="shared" ca="1" si="792"/>
        <v>POINT(713894.12 6168234.67)</v>
      </c>
      <c r="X3905" s="14" t="str">
        <f>IFERROR(INDEX(BygningOmraade!B:B,MATCH(A3905,BygningOmraade!A:A,0)),"")</f>
        <v/>
      </c>
    </row>
    <row r="3906" spans="1:24" s="14" customFormat="1" x14ac:dyDescent="0.25">
      <c r="A3906" s="14">
        <f t="shared" si="780"/>
        <v>3906</v>
      </c>
      <c r="B3906" s="14" t="str">
        <f t="shared" ca="1" si="781"/>
        <v>e6e57bd0-b9dc-4376-a291-d62d0520851f</v>
      </c>
      <c r="C3906" s="14" t="str">
        <f t="shared" ca="1" si="782"/>
        <v>0a3f507e-1d0d-32b8-e044-0003ba298018</v>
      </c>
      <c r="D3906" s="14">
        <f t="shared" ca="1" si="783"/>
        <v>993652</v>
      </c>
      <c r="E3906" s="1">
        <f t="shared" ca="1" si="784"/>
        <v>120</v>
      </c>
      <c r="F3906" s="1">
        <f t="shared" ca="1" si="785"/>
        <v>165</v>
      </c>
      <c r="G3906" s="1">
        <f t="shared" ca="1" si="786"/>
        <v>1969</v>
      </c>
      <c r="H3906" s="1" t="str">
        <f ca="1">IFERROR(INDEX(Varmeinstallation!B:B,MATCH(INDIRECT($A$1&amp;"L"&amp;A3906)*1,Varmeinstallation!A:A,0)),"Ingen varmeinstallationer")</f>
        <v>Centralvarme fra eget anlæg, et-kammer fyr</v>
      </c>
      <c r="I3906" s="1" t="str">
        <f ca="1">IFERROR(INDEX(Opvarmningsmiddel!B:B,MATCH(INDIRECT($A$1&amp;"M"&amp;A3906)*1,Opvarmningsmiddel!A:A,0)),"")</f>
        <v>Naturgas</v>
      </c>
      <c r="J3906" s="1">
        <f t="shared" ca="1" si="787"/>
        <v>2</v>
      </c>
      <c r="K3906" s="1" t="str">
        <f ca="1">IFERROR(INDEX(Relationstabel!$C$3:$K$10,MATCH(VALUE(INDIRECT($A$1&amp;"L"&amp;A3906)),Relationstabel!$A$3:$A$10,0),MATCH(IFERROR(VALUE(INDIRECT($A$1&amp;"M"&amp;A3906)),0),Relationstabel!$C$1:$K$1,0)),"Ingen varmeinstallationer")</f>
        <v>Naturgas</v>
      </c>
      <c r="L3906" s="1" t="str">
        <f ca="1">INDEX(Anvendelseskode!B:B,MATCH($E3906,Anvendelseskode!$A:$A,0))</f>
        <v>Fritliggende enfamilieshus (parcelhus)</v>
      </c>
      <c r="M3906" s="1" t="str">
        <f ca="1">INDEX(Anvendelseskode!C:C,MATCH($E3906,Anvendelseskode!$A:$A,0))</f>
        <v>Parcelhuse</v>
      </c>
      <c r="N3906" s="1" t="str">
        <f ca="1">INDEX(Anvendelseskode!D:D,MATCH($E3906,Anvendelseskode!$A:$A,0))</f>
        <v>Private husholdninger</v>
      </c>
      <c r="O3906" s="1" t="str">
        <f ca="1">IFERROR(INDEX(SBi!$2:$2,MATCH(G3906,SBi!$1:$1,1)),SBi!$K$2)</f>
        <v>1961-1972</v>
      </c>
      <c r="P3906" s="1">
        <f ca="1">IFERROR(INDEX(SBi!$C$3:$K$28,MATCH(E3906,SBi!$B$3:$B$28,0),MATCH(O3906,SBi!$C$2:$K$2,0)),0)</f>
        <v>134.30000000000001</v>
      </c>
      <c r="Q3906" s="19">
        <f t="shared" ca="1" si="788"/>
        <v>22.159500000000005</v>
      </c>
      <c r="R3906" s="19" t="str">
        <f ca="1">IFERROR(INDEX(VpD!$2:$2,MATCH(G3906,VpD!$1:$1,1)),VpD!$I$2)</f>
        <v>1961-1972</v>
      </c>
      <c r="S3906" s="1">
        <f ca="1">IFERROR(INDEX(VpD!$C$3:$I$27,MATCH(E3906,VpD!$B$3:$B$27,0),MATCH(R3906,VpD!$C$2:$I$2,0)),0)</f>
        <v>143</v>
      </c>
      <c r="T3906" s="19">
        <f t="shared" ca="1" si="789"/>
        <v>23.594999999999999</v>
      </c>
      <c r="U3906" s="14" t="str">
        <f t="shared" ca="1" si="790"/>
        <v xml:space="preserve">710960.86 </v>
      </c>
      <c r="V3906" s="14" t="str">
        <f t="shared" ca="1" si="791"/>
        <v>6172064.62</v>
      </c>
      <c r="W3906" s="14" t="str">
        <f t="shared" ca="1" si="792"/>
        <v>POINT(710960.86 6172064.62)</v>
      </c>
      <c r="X3906" s="14" t="str">
        <f>IFERROR(INDEX(BygningOmraade!B:B,MATCH(A3906,BygningOmraade!A:A,0)),"")</f>
        <v/>
      </c>
    </row>
    <row r="3907" spans="1:24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e6ebe94a-ad98-4f62-8199-441548566e10</v>
      </c>
      <c r="C3907" s="14" t="str">
        <f t="shared" ref="C3907:C3970" ca="1" si="795">INDIRECT($A$1&amp;"C"&amp;A3907)</f>
        <v>0a3f507e-1d52-32b8-e044-0003ba298018</v>
      </c>
      <c r="D3907" s="14">
        <f t="shared" ref="D3907:D3970" ca="1" si="796">INDIRECT($A$1&amp;"D"&amp;A3907)</f>
        <v>995359</v>
      </c>
      <c r="E3907" s="1">
        <f t="shared" ref="E3907:E3970" ca="1" si="797">ROUNDDOWN(INDIRECT($A$1&amp;"E"&amp;A3907),-1)</f>
        <v>120</v>
      </c>
      <c r="F3907" s="1">
        <f t="shared" ref="F3907:F3970" ca="1" si="798">INDIRECT($A$1&amp;"G"&amp;A3907)+INDIRECT($A$1&amp;"H"&amp;A3907)+INDIRECT($A$1&amp;"I"&amp;A3907)*0.5</f>
        <v>148</v>
      </c>
      <c r="G3907" s="1">
        <f t="shared" ref="G3907:G3970" ca="1" si="799">MAX(INDIRECT($A$1&amp;"J"&amp;A3907),INDIRECT($A$1&amp;"K"&amp;A3907))</f>
        <v>1988</v>
      </c>
      <c r="H3907" s="1" t="str">
        <f ca="1">IFERROR(INDEX(Varmeinstallation!B:B,MATCH(INDIRECT($A$1&amp;"L"&amp;A3907)*1,Varmeinstallation!A:A,0)),"Ingen varmeinstallationer")</f>
        <v>Centralvarme fra eget anlæg, et-kammer fyr</v>
      </c>
      <c r="I3907" s="1" t="str">
        <f ca="1">IFERROR(INDEX(Opvarmningsmiddel!B:B,MATCH(INDIRECT($A$1&amp;"M"&amp;A3907)*1,Opvarmningsmiddel!A:A,0)),"")</f>
        <v>Naturgas</v>
      </c>
      <c r="J3907" s="1">
        <f t="shared" ref="J3907:J3970" ca="1" si="800">VALUE(INDIRECT($A$1&amp;"N"&amp;A3907))</f>
        <v>0</v>
      </c>
      <c r="K3907" s="1" t="str">
        <f ca="1">IFERROR(INDEX(Relationstabel!$C$3:$K$10,MATCH(VALUE(INDIRECT($A$1&amp;"L"&amp;A3907)),Relationstabel!$A$3:$A$10,0),MATCH(IFERROR(VALUE(INDIRECT($A$1&amp;"M"&amp;A3907)),0),Relationstabel!$C$1:$K$1,0)),"Ingen varmeinstallationer")</f>
        <v>Naturgas</v>
      </c>
      <c r="L3907" s="1" t="str">
        <f ca="1">INDEX(Anvendelseskode!B:B,MATCH($E3907,Anvendelseskode!$A:$A,0))</f>
        <v>Fritliggende enfamilieshus (parcelhus)</v>
      </c>
      <c r="M3907" s="1" t="str">
        <f ca="1">INDEX(Anvendelseskode!C:C,MATCH($E3907,Anvendelseskode!$A:$A,0))</f>
        <v>Parcelhuse</v>
      </c>
      <c r="N3907" s="1" t="str">
        <f ca="1">INDEX(Anvendelseskode!D:D,MATCH($E3907,Anvendelseskode!$A:$A,0))</f>
        <v>Private husholdninger</v>
      </c>
      <c r="O3907" s="1" t="str">
        <f ca="1">IFERROR(INDEX(SBi!$2:$2,MATCH(G3907,SBi!$1:$1,1)),SBi!$K$2)</f>
        <v>1979-1998</v>
      </c>
      <c r="P3907" s="1">
        <f ca="1">IFERROR(INDEX(SBi!$C$3:$K$28,MATCH(E3907,SBi!$B$3:$B$28,0),MATCH(O3907,SBi!$C$2:$K$2,0)),0)</f>
        <v>105.4</v>
      </c>
      <c r="Q3907" s="19">
        <f t="shared" ref="Q3907:Q3970" ca="1" si="801">P3907*F3907/1000</f>
        <v>15.599200000000002</v>
      </c>
      <c r="R3907" s="19" t="str">
        <f ca="1">IFERROR(INDEX(VpD!$2:$2,MATCH(G3907,VpD!$1:$1,1)),VpD!$I$2)</f>
        <v>1979-1998</v>
      </c>
      <c r="S3907" s="1">
        <f ca="1">IFERROR(INDEX(VpD!$C$3:$I$27,MATCH(E3907,VpD!$B$3:$B$27,0),MATCH(R3907,VpD!$C$2:$I$2,0)),0)</f>
        <v>90</v>
      </c>
      <c r="T3907" s="19">
        <f t="shared" ref="T3907:T3970" ca="1" si="802">S3907*F3907/1000</f>
        <v>13.32</v>
      </c>
      <c r="U3907" s="14" t="str">
        <f t="shared" ref="U3907:U3970" ca="1" si="803">IFERROR(SUBSTITUTE(LEFT(W3907,FIND(" ",W3907)),"POINT(",""),"")</f>
        <v xml:space="preserve">711823.34 </v>
      </c>
      <c r="V3907" s="14" t="str">
        <f t="shared" ref="V3907:V3970" ca="1" si="804">IFERROR(SUBSTITUTE(RIGHT(W3907,LEN(W3907)-FIND(" ",W3907)),")",""),"")</f>
        <v>6170300.97</v>
      </c>
      <c r="W3907" s="14" t="str">
        <f t="shared" ref="W3907:W3970" ca="1" si="805">INDIRECT($A$1&amp;"o"&amp;A3907)</f>
        <v>POINT(711823.34 6170300.97)</v>
      </c>
      <c r="X3907" s="14" t="str">
        <f>IFERROR(INDEX(BygningOmraade!B:B,MATCH(A3907,BygningOmraade!A:A,0)),"")</f>
        <v/>
      </c>
    </row>
    <row r="3908" spans="1:24" s="14" customFormat="1" x14ac:dyDescent="0.25">
      <c r="A3908" s="14">
        <f t="shared" si="793"/>
        <v>3908</v>
      </c>
      <c r="B3908" s="14" t="str">
        <f t="shared" ca="1" si="794"/>
        <v>e6fc1d42-39e6-4b17-a766-927ba6015471</v>
      </c>
      <c r="C3908" s="14" t="str">
        <f t="shared" ca="1" si="795"/>
        <v>4591b5f9-a6e1-0dd9-e044-0003ba298018</v>
      </c>
      <c r="D3908" s="14">
        <f t="shared" ca="1" si="796"/>
        <v>2691221</v>
      </c>
      <c r="E3908" s="1">
        <f t="shared" ca="1" si="797"/>
        <v>130</v>
      </c>
      <c r="F3908" s="1">
        <f t="shared" ca="1" si="798"/>
        <v>119</v>
      </c>
      <c r="G3908" s="1">
        <f t="shared" ca="1" si="799"/>
        <v>2008</v>
      </c>
      <c r="H3908" s="1" t="str">
        <f ca="1">IFERROR(INDEX(Varmeinstallation!B:B,MATCH(INDIRECT($A$1&amp;"L"&amp;A3908)*1,Varmeinstallation!A:A,0)),"Ingen varmeinstallationer")</f>
        <v>Centralvarme fra eget anlæg, et-kammer fyr</v>
      </c>
      <c r="I3908" s="1" t="str">
        <f ca="1">IFERROR(INDEX(Opvarmningsmiddel!B:B,MATCH(INDIRECT($A$1&amp;"M"&amp;A3908)*1,Opvarmningsmiddel!A:A,0)),"")</f>
        <v>Naturgas</v>
      </c>
      <c r="J3908" s="1">
        <f t="shared" ca="1" si="800"/>
        <v>90</v>
      </c>
      <c r="K3908" s="1" t="str">
        <f ca="1">IFERROR(INDEX(Relationstabel!$C$3:$K$10,MATCH(VALUE(INDIRECT($A$1&amp;"L"&amp;A3908)),Relationstabel!$A$3:$A$10,0),MATCH(IFERROR(VALUE(INDIRECT($A$1&amp;"M"&amp;A3908)),0),Relationstabel!$C$1:$K$1,0)),"Ingen varmeinstallationer")</f>
        <v>Naturgas</v>
      </c>
      <c r="L3908" s="1" t="str">
        <f ca="1">INDEX(Anvendelseskode!B:B,MATCH($E3908,Anvendelseskode!$A:$A,0))</f>
        <v>Række-, kæde-, dobbelthus (lodret adskillelse mellem enhederne)</v>
      </c>
      <c r="M3908" s="1" t="str">
        <f ca="1">INDEX(Anvendelseskode!C:C,MATCH($E3908,Anvendelseskode!$A:$A,0))</f>
        <v>Række-, kæde og dobbelthuse</v>
      </c>
      <c r="N3908" s="1" t="str">
        <f ca="1">INDEX(Anvendelseskode!D:D,MATCH($E3908,Anvendelseskode!$A:$A,0))</f>
        <v>Private husholdninger</v>
      </c>
      <c r="O3908" s="1" t="str">
        <f ca="1">IFERROR(INDEX(SBi!$2:$2,MATCH(G3908,SBi!$1:$1,1)),SBi!$K$2)</f>
        <v>Efter 2006</v>
      </c>
      <c r="P3908" s="1">
        <f ca="1">IFERROR(INDEX(SBi!$C$3:$K$28,MATCH(E3908,SBi!$B$3:$B$28,0),MATCH(O3908,SBi!$C$2:$K$2,0)),0)</f>
        <v>66.400000000000006</v>
      </c>
      <c r="Q3908" s="19">
        <f t="shared" ca="1" si="801"/>
        <v>7.9016000000000002</v>
      </c>
      <c r="R3908" s="19" t="str">
        <f ca="1">IFERROR(INDEX(VpD!$2:$2,MATCH(G3908,VpD!$1:$1,1)),VpD!$I$2)</f>
        <v>&gt;1998</v>
      </c>
      <c r="S3908" s="1">
        <f ca="1">IFERROR(INDEX(VpD!$C$3:$I$27,MATCH(E3908,VpD!$B$3:$B$27,0),MATCH(R3908,VpD!$C$2:$I$2,0)),0)</f>
        <v>65</v>
      </c>
      <c r="T3908" s="19">
        <f t="shared" ca="1" si="802"/>
        <v>7.7350000000000003</v>
      </c>
      <c r="U3908" s="14" t="str">
        <f t="shared" ca="1" si="803"/>
        <v xml:space="preserve">712548.49 </v>
      </c>
      <c r="V3908" s="14" t="str">
        <f t="shared" ca="1" si="804"/>
        <v>6168865.06</v>
      </c>
      <c r="W3908" s="14" t="str">
        <f t="shared" ca="1" si="805"/>
        <v>POINT(712548.49 6168865.06)</v>
      </c>
      <c r="X3908" s="14" t="str">
        <f>IFERROR(INDEX(BygningOmraade!B:B,MATCH(A3908,BygningOmraade!A:A,0)),"")</f>
        <v/>
      </c>
    </row>
    <row r="3909" spans="1:24" s="14" customFormat="1" x14ac:dyDescent="0.25">
      <c r="A3909" s="14">
        <f t="shared" si="793"/>
        <v>3909</v>
      </c>
      <c r="B3909" s="14" t="str">
        <f t="shared" ca="1" si="794"/>
        <v>e71de654-260e-4322-9d83-2e40bebb73e4</v>
      </c>
      <c r="C3909" s="14" t="str">
        <f t="shared" ca="1" si="795"/>
        <v>0a3f507e-1eb1-32b8-e044-0003ba298018</v>
      </c>
      <c r="D3909" s="14">
        <f t="shared" ca="1" si="796"/>
        <v>994396</v>
      </c>
      <c r="E3909" s="1">
        <f t="shared" ca="1" si="797"/>
        <v>120</v>
      </c>
      <c r="F3909" s="1">
        <f t="shared" ca="1" si="798"/>
        <v>143</v>
      </c>
      <c r="G3909" s="1">
        <f t="shared" ca="1" si="799"/>
        <v>1969</v>
      </c>
      <c r="H3909" s="1" t="str">
        <f ca="1">IFERROR(INDEX(Varmeinstallation!B:B,MATCH(INDIRECT($A$1&amp;"L"&amp;A3909)*1,Varmeinstallation!A:A,0)),"Ingen varmeinstallationer")</f>
        <v>Centralvarme fra eget anlæg, et-kammer fyr</v>
      </c>
      <c r="I3909" s="1" t="str">
        <f ca="1">IFERROR(INDEX(Opvarmningsmiddel!B:B,MATCH(INDIRECT($A$1&amp;"M"&amp;A3909)*1,Opvarmningsmiddel!A:A,0)),"")</f>
        <v>Naturgas</v>
      </c>
      <c r="J3909" s="1">
        <f t="shared" ca="1" si="800"/>
        <v>0</v>
      </c>
      <c r="K3909" s="1" t="str">
        <f ca="1">IFERROR(INDEX(Relationstabel!$C$3:$K$10,MATCH(VALUE(INDIRECT($A$1&amp;"L"&amp;A3909)),Relationstabel!$A$3:$A$10,0),MATCH(IFERROR(VALUE(INDIRECT($A$1&amp;"M"&amp;A3909)),0),Relationstabel!$C$1:$K$1,0)),"Ingen varmeinstallationer")</f>
        <v>Naturgas</v>
      </c>
      <c r="L3909" s="1" t="str">
        <f ca="1">INDEX(Anvendelseskode!B:B,MATCH($E3909,Anvendelseskode!$A:$A,0))</f>
        <v>Fritliggende enfamilieshus (parcelhus)</v>
      </c>
      <c r="M3909" s="1" t="str">
        <f ca="1">INDEX(Anvendelseskode!C:C,MATCH($E3909,Anvendelseskode!$A:$A,0))</f>
        <v>Parcelhuse</v>
      </c>
      <c r="N3909" s="1" t="str">
        <f ca="1">INDEX(Anvendelseskode!D:D,MATCH($E3909,Anvendelseskode!$A:$A,0))</f>
        <v>Private husholdninger</v>
      </c>
      <c r="O3909" s="1" t="str">
        <f ca="1">IFERROR(INDEX(SBi!$2:$2,MATCH(G3909,SBi!$1:$1,1)),SBi!$K$2)</f>
        <v>1961-1972</v>
      </c>
      <c r="P3909" s="1">
        <f ca="1">IFERROR(INDEX(SBi!$C$3:$K$28,MATCH(E3909,SBi!$B$3:$B$28,0),MATCH(O3909,SBi!$C$2:$K$2,0)),0)</f>
        <v>134.30000000000001</v>
      </c>
      <c r="Q3909" s="19">
        <f t="shared" ca="1" si="801"/>
        <v>19.204900000000002</v>
      </c>
      <c r="R3909" s="19" t="str">
        <f ca="1">IFERROR(INDEX(VpD!$2:$2,MATCH(G3909,VpD!$1:$1,1)),VpD!$I$2)</f>
        <v>1961-1972</v>
      </c>
      <c r="S3909" s="1">
        <f ca="1">IFERROR(INDEX(VpD!$C$3:$I$27,MATCH(E3909,VpD!$B$3:$B$27,0),MATCH(R3909,VpD!$C$2:$I$2,0)),0)</f>
        <v>143</v>
      </c>
      <c r="T3909" s="19">
        <f t="shared" ca="1" si="802"/>
        <v>20.449000000000002</v>
      </c>
      <c r="U3909" s="14" t="str">
        <f t="shared" ca="1" si="803"/>
        <v xml:space="preserve">711558.22 </v>
      </c>
      <c r="V3909" s="14" t="str">
        <f t="shared" ca="1" si="804"/>
        <v>6172192.93</v>
      </c>
      <c r="W3909" s="14" t="str">
        <f t="shared" ca="1" si="805"/>
        <v>POINT(711558.22 6172192.93)</v>
      </c>
      <c r="X3909" s="14" t="str">
        <f>IFERROR(INDEX(BygningOmraade!B:B,MATCH(A3909,BygningOmraade!A:A,0)),"")</f>
        <v/>
      </c>
    </row>
    <row r="3910" spans="1:24" s="14" customFormat="1" x14ac:dyDescent="0.25">
      <c r="A3910" s="14">
        <f t="shared" si="793"/>
        <v>3910</v>
      </c>
      <c r="B3910" s="14" t="str">
        <f t="shared" ca="1" si="794"/>
        <v>e72729e6-db4c-421e-8d48-1f6b474b5da9</v>
      </c>
      <c r="C3910" s="14" t="str">
        <f t="shared" ca="1" si="795"/>
        <v>0a3f507e-2435-32b8-e044-0003ba298018</v>
      </c>
      <c r="D3910" s="14">
        <f t="shared" ca="1" si="796"/>
        <v>2589272</v>
      </c>
      <c r="E3910" s="1">
        <f t="shared" ca="1" si="797"/>
        <v>130</v>
      </c>
      <c r="F3910" s="1">
        <f t="shared" ca="1" si="798"/>
        <v>103</v>
      </c>
      <c r="G3910" s="1">
        <f t="shared" ca="1" si="799"/>
        <v>2002</v>
      </c>
      <c r="H3910" s="1" t="str">
        <f ca="1">IFERROR(INDEX(Varmeinstallation!B:B,MATCH(INDIRECT($A$1&amp;"L"&amp;A3910)*1,Varmeinstallation!A:A,0)),"Ingen varmeinstallationer")</f>
        <v>Centralvarme fra eget anlæg, et-kammer fyr</v>
      </c>
      <c r="I3910" s="1" t="str">
        <f ca="1">IFERROR(INDEX(Opvarmningsmiddel!B:B,MATCH(INDIRECT($A$1&amp;"M"&amp;A3910)*1,Opvarmningsmiddel!A:A,0)),"")</f>
        <v>Naturgas</v>
      </c>
      <c r="J3910" s="1">
        <f t="shared" ca="1" si="800"/>
        <v>90</v>
      </c>
      <c r="K3910" s="1" t="str">
        <f ca="1">IFERROR(INDEX(Relationstabel!$C$3:$K$10,MATCH(VALUE(INDIRECT($A$1&amp;"L"&amp;A3910)),Relationstabel!$A$3:$A$10,0),MATCH(IFERROR(VALUE(INDIRECT($A$1&amp;"M"&amp;A3910)),0),Relationstabel!$C$1:$K$1,0)),"Ingen varmeinstallationer")</f>
        <v>Naturgas</v>
      </c>
      <c r="L3910" s="1" t="str">
        <f ca="1">INDEX(Anvendelseskode!B:B,MATCH($E3910,Anvendelseskode!$A:$A,0))</f>
        <v>Række-, kæde-, dobbelthus (lodret adskillelse mellem enhederne)</v>
      </c>
      <c r="M3910" s="1" t="str">
        <f ca="1">INDEX(Anvendelseskode!C:C,MATCH($E3910,Anvendelseskode!$A:$A,0))</f>
        <v>Række-, kæde og dobbelthuse</v>
      </c>
      <c r="N3910" s="1" t="str">
        <f ca="1">INDEX(Anvendelseskode!D:D,MATCH($E3910,Anvendelseskode!$A:$A,0))</f>
        <v>Private husholdninger</v>
      </c>
      <c r="O3910" s="1" t="str">
        <f ca="1">IFERROR(INDEX(SBi!$2:$2,MATCH(G3910,SBi!$1:$1,1)),SBi!$K$2)</f>
        <v>1999-2006</v>
      </c>
      <c r="P3910" s="1">
        <f ca="1">IFERROR(INDEX(SBi!$C$3:$K$28,MATCH(E3910,SBi!$B$3:$B$28,0),MATCH(O3910,SBi!$C$2:$K$2,0)),0)</f>
        <v>81.5</v>
      </c>
      <c r="Q3910" s="19">
        <f t="shared" ca="1" si="801"/>
        <v>8.3945000000000007</v>
      </c>
      <c r="R3910" s="19" t="str">
        <f ca="1">IFERROR(INDEX(VpD!$2:$2,MATCH(G3910,VpD!$1:$1,1)),VpD!$I$2)</f>
        <v>&gt;1998</v>
      </c>
      <c r="S3910" s="1">
        <f ca="1">IFERROR(INDEX(VpD!$C$3:$I$27,MATCH(E3910,VpD!$B$3:$B$27,0),MATCH(R3910,VpD!$C$2:$I$2,0)),0)</f>
        <v>65</v>
      </c>
      <c r="T3910" s="19">
        <f t="shared" ca="1" si="802"/>
        <v>6.6950000000000003</v>
      </c>
      <c r="U3910" s="14" t="str">
        <f t="shared" ca="1" si="803"/>
        <v xml:space="preserve">713885.94 </v>
      </c>
      <c r="V3910" s="14" t="str">
        <f t="shared" ca="1" si="804"/>
        <v>6168728.9</v>
      </c>
      <c r="W3910" s="14" t="str">
        <f t="shared" ca="1" si="805"/>
        <v>POINT(713885.94 6168728.9)</v>
      </c>
      <c r="X3910" s="14" t="str">
        <f>IFERROR(INDEX(BygningOmraade!B:B,MATCH(A3910,BygningOmraade!A:A,0)),"")</f>
        <v/>
      </c>
    </row>
    <row r="3911" spans="1:24" s="14" customFormat="1" x14ac:dyDescent="0.25">
      <c r="A3911" s="14">
        <f t="shared" si="793"/>
        <v>3911</v>
      </c>
      <c r="B3911" s="14" t="str">
        <f t="shared" ca="1" si="794"/>
        <v>e734e2ed-c680-4479-bcd1-90c48f9e5b2e</v>
      </c>
      <c r="C3911" s="14" t="str">
        <f t="shared" ca="1" si="795"/>
        <v>0a3f507e-1ac7-32b8-e044-0003ba298018</v>
      </c>
      <c r="D3911" s="14">
        <f t="shared" ca="1" si="796"/>
        <v>997297</v>
      </c>
      <c r="E3911" s="1">
        <f t="shared" ca="1" si="797"/>
        <v>130</v>
      </c>
      <c r="F3911" s="1">
        <f t="shared" ca="1" si="798"/>
        <v>110</v>
      </c>
      <c r="G3911" s="1">
        <f t="shared" ca="1" si="799"/>
        <v>1966</v>
      </c>
      <c r="H3911" s="1" t="str">
        <f ca="1">IFERROR(INDEX(Varmeinstallation!B:B,MATCH(INDIRECT($A$1&amp;"L"&amp;A3911)*1,Varmeinstallation!A:A,0)),"Ingen varmeinstallationer")</f>
        <v>Fjernvarme/blokvarme (radiatorsystemer eller varmluftanlæg)</v>
      </c>
      <c r="I3911" s="1" t="str">
        <f ca="1">IFERROR(INDEX(Opvarmningsmiddel!B:B,MATCH(INDIRECT($A$1&amp;"M"&amp;A3911)*1,Opvarmningsmiddel!A:A,0)),"")</f>
        <v/>
      </c>
      <c r="J3911" s="1">
        <f t="shared" ca="1" si="800"/>
        <v>0</v>
      </c>
      <c r="K3911" s="1" t="str">
        <f ca="1">IFERROR(INDEX(Relationstabel!$C$3:$K$10,MATCH(VALUE(INDIRECT($A$1&amp;"L"&amp;A3911)),Relationstabel!$A$3:$A$10,0),MATCH(IFERROR(VALUE(INDIRECT($A$1&amp;"M"&amp;A3911)),0),Relationstabel!$C$1:$K$1,0)),"Ingen varmeinstallationer")</f>
        <v>Fjernvarme/ Blokvarme</v>
      </c>
      <c r="L3911" s="1" t="str">
        <f ca="1">INDEX(Anvendelseskode!B:B,MATCH($E3911,Anvendelseskode!$A:$A,0))</f>
        <v>Række-, kæde-, dobbelthus (lodret adskillelse mellem enhederne)</v>
      </c>
      <c r="M3911" s="1" t="str">
        <f ca="1">INDEX(Anvendelseskode!C:C,MATCH($E3911,Anvendelseskode!$A:$A,0))</f>
        <v>Række-, kæde og dobbelthuse</v>
      </c>
      <c r="N3911" s="1" t="str">
        <f ca="1">INDEX(Anvendelseskode!D:D,MATCH($E3911,Anvendelseskode!$A:$A,0))</f>
        <v>Private husholdninger</v>
      </c>
      <c r="O3911" s="1" t="str">
        <f ca="1">IFERROR(INDEX(SBi!$2:$2,MATCH(G3911,SBi!$1:$1,1)),SBi!$K$2)</f>
        <v>1961-1972</v>
      </c>
      <c r="P3911" s="1">
        <f ca="1">IFERROR(INDEX(SBi!$C$3:$K$28,MATCH(E3911,SBi!$B$3:$B$28,0),MATCH(O3911,SBi!$C$2:$K$2,0)),0)</f>
        <v>119.9</v>
      </c>
      <c r="Q3911" s="19">
        <f t="shared" ca="1" si="801"/>
        <v>13.189</v>
      </c>
      <c r="R3911" s="19" t="str">
        <f ca="1">IFERROR(INDEX(VpD!$2:$2,MATCH(G3911,VpD!$1:$1,1)),VpD!$I$2)</f>
        <v>1961-1972</v>
      </c>
      <c r="S3911" s="1">
        <f ca="1">IFERROR(INDEX(VpD!$C$3:$I$27,MATCH(E3911,VpD!$B$3:$B$27,0),MATCH(R3911,VpD!$C$2:$I$2,0)),0)</f>
        <v>120</v>
      </c>
      <c r="T3911" s="19">
        <f t="shared" ca="1" si="802"/>
        <v>13.2</v>
      </c>
      <c r="U3911" s="14" t="str">
        <f t="shared" ca="1" si="803"/>
        <v xml:space="preserve">713692.76 </v>
      </c>
      <c r="V3911" s="14" t="str">
        <f t="shared" ca="1" si="804"/>
        <v>6169278.08</v>
      </c>
      <c r="W3911" s="14" t="str">
        <f t="shared" ca="1" si="805"/>
        <v>POINT(713692.76 6169278.08)</v>
      </c>
      <c r="X3911" s="14" t="str">
        <f>IFERROR(INDEX(BygningOmraade!B:B,MATCH(A3911,BygningOmraade!A:A,0)),"")</f>
        <v/>
      </c>
    </row>
    <row r="3912" spans="1:24" s="14" customFormat="1" x14ac:dyDescent="0.25">
      <c r="A3912" s="14">
        <f t="shared" si="793"/>
        <v>3912</v>
      </c>
      <c r="B3912" s="14" t="str">
        <f t="shared" ca="1" si="794"/>
        <v>e7510e7b-c3ef-4d1a-9ca4-52308080d3ca</v>
      </c>
      <c r="C3912" s="14" t="str">
        <f t="shared" ca="1" si="795"/>
        <v>0a3f507e-1cdf-32b8-e044-0003ba298018</v>
      </c>
      <c r="D3912" s="14">
        <f t="shared" ca="1" si="796"/>
        <v>994182</v>
      </c>
      <c r="E3912" s="1">
        <f t="shared" ca="1" si="797"/>
        <v>130</v>
      </c>
      <c r="F3912" s="1">
        <f t="shared" ca="1" si="798"/>
        <v>134</v>
      </c>
      <c r="G3912" s="1">
        <f t="shared" ca="1" si="799"/>
        <v>1975</v>
      </c>
      <c r="H3912" s="1" t="str">
        <f ca="1">IFERROR(INDEX(Varmeinstallation!B:B,MATCH(INDIRECT($A$1&amp;"L"&amp;A3912)*1,Varmeinstallation!A:A,0)),"Ingen varmeinstallationer")</f>
        <v>Fjernvarme/blokvarme (radiatorsystemer eller varmluftanlæg)</v>
      </c>
      <c r="I3912" s="1" t="str">
        <f ca="1">IFERROR(INDEX(Opvarmningsmiddel!B:B,MATCH(INDIRECT($A$1&amp;"M"&amp;A3912)*1,Opvarmningsmiddel!A:A,0)),"")</f>
        <v/>
      </c>
      <c r="J3912" s="1">
        <f t="shared" ca="1" si="800"/>
        <v>0</v>
      </c>
      <c r="K3912" s="1" t="str">
        <f ca="1">IFERROR(INDEX(Relationstabel!$C$3:$K$10,MATCH(VALUE(INDIRECT($A$1&amp;"L"&amp;A3912)),Relationstabel!$A$3:$A$10,0),MATCH(IFERROR(VALUE(INDIRECT($A$1&amp;"M"&amp;A3912)),0),Relationstabel!$C$1:$K$1,0)),"Ingen varmeinstallationer")</f>
        <v>Fjernvarme/ Blokvarme</v>
      </c>
      <c r="L3912" s="1" t="str">
        <f ca="1">INDEX(Anvendelseskode!B:B,MATCH($E3912,Anvendelseskode!$A:$A,0))</f>
        <v>Række-, kæde-, dobbelthus (lodret adskillelse mellem enhederne)</v>
      </c>
      <c r="M3912" s="1" t="str">
        <f ca="1">INDEX(Anvendelseskode!C:C,MATCH($E3912,Anvendelseskode!$A:$A,0))</f>
        <v>Række-, kæde og dobbelthuse</v>
      </c>
      <c r="N3912" s="1" t="str">
        <f ca="1">INDEX(Anvendelseskode!D:D,MATCH($E3912,Anvendelseskode!$A:$A,0))</f>
        <v>Private husholdninger</v>
      </c>
      <c r="O3912" s="1" t="str">
        <f ca="1">IFERROR(INDEX(SBi!$2:$2,MATCH(G3912,SBi!$1:$1,1)),SBi!$K$2)</f>
        <v>1973-1978</v>
      </c>
      <c r="P3912" s="1">
        <f ca="1">IFERROR(INDEX(SBi!$C$3:$K$28,MATCH(E3912,SBi!$B$3:$B$28,0),MATCH(O3912,SBi!$C$2:$K$2,0)),0)</f>
        <v>112.6</v>
      </c>
      <c r="Q3912" s="19">
        <f t="shared" ca="1" si="801"/>
        <v>15.0884</v>
      </c>
      <c r="R3912" s="19" t="str">
        <f ca="1">IFERROR(INDEX(VpD!$2:$2,MATCH(G3912,VpD!$1:$1,1)),VpD!$I$2)</f>
        <v>1973-1978</v>
      </c>
      <c r="S3912" s="1">
        <f ca="1">IFERROR(INDEX(VpD!$C$3:$I$27,MATCH(E3912,VpD!$B$3:$B$27,0),MATCH(R3912,VpD!$C$2:$I$2,0)),0)</f>
        <v>98</v>
      </c>
      <c r="T3912" s="19">
        <f t="shared" ca="1" si="802"/>
        <v>13.132</v>
      </c>
      <c r="U3912" s="14" t="str">
        <f t="shared" ca="1" si="803"/>
        <v xml:space="preserve">711380.26 </v>
      </c>
      <c r="V3912" s="14" t="str">
        <f t="shared" ca="1" si="804"/>
        <v>6172456.17</v>
      </c>
      <c r="W3912" s="14" t="str">
        <f t="shared" ca="1" si="805"/>
        <v>POINT(711380.26 6172456.17)</v>
      </c>
      <c r="X3912" s="14" t="str">
        <f>IFERROR(INDEX(BygningOmraade!B:B,MATCH(A3912,BygningOmraade!A:A,0)),"")</f>
        <v/>
      </c>
    </row>
    <row r="3913" spans="1:24" s="14" customFormat="1" x14ac:dyDescent="0.25">
      <c r="A3913" s="14">
        <f t="shared" si="793"/>
        <v>3913</v>
      </c>
      <c r="B3913" s="14" t="str">
        <f t="shared" ca="1" si="794"/>
        <v>e7642157-fe7d-46be-ace5-24cbd1286417</v>
      </c>
      <c r="C3913" s="14" t="str">
        <f t="shared" ca="1" si="795"/>
        <v>0a3f507e-1b3c-32b8-e044-0003ba298018</v>
      </c>
      <c r="D3913" s="14">
        <f t="shared" ca="1" si="796"/>
        <v>995345</v>
      </c>
      <c r="E3913" s="1">
        <f t="shared" ca="1" si="797"/>
        <v>410</v>
      </c>
      <c r="F3913" s="1">
        <f t="shared" ca="1" si="798"/>
        <v>177</v>
      </c>
      <c r="G3913" s="1">
        <f t="shared" ca="1" si="799"/>
        <v>1070</v>
      </c>
      <c r="H3913" s="1" t="str">
        <f ca="1">IFERROR(INDEX(Varmeinstallation!B:B,MATCH(INDIRECT($A$1&amp;"L"&amp;A3913)*1,Varmeinstallation!A:A,0)),"Ingen varmeinstallationer")</f>
        <v>Centralvarme fra eget anlæg, et-kammer fyr</v>
      </c>
      <c r="I3913" s="1" t="str">
        <f ca="1">IFERROR(INDEX(Opvarmningsmiddel!B:B,MATCH(INDIRECT($A$1&amp;"M"&amp;A3913)*1,Opvarmningsmiddel!A:A,0)),"")</f>
        <v>Naturgas</v>
      </c>
      <c r="J3913" s="1">
        <f t="shared" ca="1" si="800"/>
        <v>0</v>
      </c>
      <c r="K3913" s="1" t="str">
        <f ca="1">IFERROR(INDEX(Relationstabel!$C$3:$K$10,MATCH(VALUE(INDIRECT($A$1&amp;"L"&amp;A3913)),Relationstabel!$A$3:$A$10,0),MATCH(IFERROR(VALUE(INDIRECT($A$1&amp;"M"&amp;A3913)),0),Relationstabel!$C$1:$K$1,0)),"Ingen varmeinstallationer")</f>
        <v>Naturgas</v>
      </c>
      <c r="L3913" s="1" t="str">
        <f ca="1">INDEX(Anvendelseskode!B:B,MATCH($E3913,Anvendelseskode!$A:$A,0))</f>
        <v>Bygning til biograf, teater, erhvervsmæssig udstilling, bibliotek, museum, kirke o.lign.</v>
      </c>
      <c r="M3913" s="1" t="str">
        <f ca="1">INDEX(Anvendelseskode!C:C,MATCH($E3913,Anvendelseskode!$A:$A,0))</f>
        <v>Bibliotek, kirke, museum o.l.</v>
      </c>
      <c r="N3913" s="1" t="str">
        <f ca="1">INDEX(Anvendelseskode!D:D,MATCH($E3913,Anvendelseskode!$A:$A,0))</f>
        <v>Kommunale og andre offentlige institutioner</v>
      </c>
      <c r="O3913" s="1" t="str">
        <f ca="1">IFERROR(INDEX(SBi!$2:$2,MATCH(G3913,SBi!$1:$1,1)),SBi!$K$2)</f>
        <v>Før 1890</v>
      </c>
      <c r="P3913" s="1">
        <f ca="1">IFERROR(INDEX(SBi!$C$3:$K$28,MATCH(E3913,SBi!$B$3:$B$28,0),MATCH(O3913,SBi!$C$2:$K$2,0)),0)</f>
        <v>166</v>
      </c>
      <c r="Q3913" s="19">
        <f t="shared" ca="1" si="801"/>
        <v>29.382000000000001</v>
      </c>
      <c r="R3913" s="19" t="str">
        <f ca="1">IFERROR(INDEX(VpD!$2:$2,MATCH(G3913,VpD!$1:$1,1)),VpD!$I$2)</f>
        <v>&lt;1930</v>
      </c>
      <c r="S3913" s="1">
        <f ca="1">IFERROR(INDEX(VpD!$C$3:$I$27,MATCH(E3913,VpD!$B$3:$B$27,0),MATCH(R3913,VpD!$C$2:$I$2,0)),0)</f>
        <v>140</v>
      </c>
      <c r="T3913" s="19">
        <f t="shared" ca="1" si="802"/>
        <v>24.78</v>
      </c>
      <c r="U3913" s="14" t="str">
        <f t="shared" ca="1" si="803"/>
        <v xml:space="preserve">711810.33 </v>
      </c>
      <c r="V3913" s="14" t="str">
        <f t="shared" ca="1" si="804"/>
        <v>6170915.01</v>
      </c>
      <c r="W3913" s="14" t="str">
        <f t="shared" ca="1" si="805"/>
        <v>POINT(711810.33 6170915.01)</v>
      </c>
      <c r="X3913" s="14" t="str">
        <f>IFERROR(INDEX(BygningOmraade!B:B,MATCH(A3913,BygningOmraade!A:A,0)),"")</f>
        <v/>
      </c>
    </row>
    <row r="3914" spans="1:24" s="14" customFormat="1" x14ac:dyDescent="0.25">
      <c r="A3914" s="14">
        <f t="shared" si="793"/>
        <v>3914</v>
      </c>
      <c r="B3914" s="14" t="str">
        <f t="shared" ca="1" si="794"/>
        <v>e793109d-2a26-48a8-a557-9290fde23e50</v>
      </c>
      <c r="C3914" s="14" t="str">
        <f t="shared" ca="1" si="795"/>
        <v>0a3f507e-2174-32b8-e044-0003ba298018</v>
      </c>
      <c r="D3914" s="14">
        <f t="shared" ca="1" si="796"/>
        <v>997128</v>
      </c>
      <c r="E3914" s="1">
        <f t="shared" ca="1" si="797"/>
        <v>130</v>
      </c>
      <c r="F3914" s="1">
        <f t="shared" ca="1" si="798"/>
        <v>109</v>
      </c>
      <c r="G3914" s="1">
        <f t="shared" ca="1" si="799"/>
        <v>1978</v>
      </c>
      <c r="H3914" s="1" t="str">
        <f ca="1">IFERROR(INDEX(Varmeinstallation!B:B,MATCH(INDIRECT($A$1&amp;"L"&amp;A3914)*1,Varmeinstallation!A:A,0)),"Ingen varmeinstallationer")</f>
        <v>Fjernvarme/blokvarme (radiatorsystemer eller varmluftanlæg)</v>
      </c>
      <c r="I3914" s="1" t="str">
        <f ca="1">IFERROR(INDEX(Opvarmningsmiddel!B:B,MATCH(INDIRECT($A$1&amp;"M"&amp;A3914)*1,Opvarmningsmiddel!A:A,0)),"")</f>
        <v/>
      </c>
      <c r="J3914" s="1">
        <f t="shared" ca="1" si="800"/>
        <v>0</v>
      </c>
      <c r="K3914" s="1" t="str">
        <f ca="1">IFERROR(INDEX(Relationstabel!$C$3:$K$10,MATCH(VALUE(INDIRECT($A$1&amp;"L"&amp;A3914)),Relationstabel!$A$3:$A$10,0),MATCH(IFERROR(VALUE(INDIRECT($A$1&amp;"M"&amp;A3914)),0),Relationstabel!$C$1:$K$1,0)),"Ingen varmeinstallationer")</f>
        <v>Fjernvarme/ Blokvarme</v>
      </c>
      <c r="L3914" s="1" t="str">
        <f ca="1">INDEX(Anvendelseskode!B:B,MATCH($E3914,Anvendelseskode!$A:$A,0))</f>
        <v>Række-, kæde-, dobbelthus (lodret adskillelse mellem enhederne)</v>
      </c>
      <c r="M3914" s="1" t="str">
        <f ca="1">INDEX(Anvendelseskode!C:C,MATCH($E3914,Anvendelseskode!$A:$A,0))</f>
        <v>Række-, kæde og dobbelthuse</v>
      </c>
      <c r="N3914" s="1" t="str">
        <f ca="1">INDEX(Anvendelseskode!D:D,MATCH($E3914,Anvendelseskode!$A:$A,0))</f>
        <v>Private husholdninger</v>
      </c>
      <c r="O3914" s="1" t="str">
        <f ca="1">IFERROR(INDEX(SBi!$2:$2,MATCH(G3914,SBi!$1:$1,1)),SBi!$K$2)</f>
        <v>1973-1978</v>
      </c>
      <c r="P3914" s="1">
        <f ca="1">IFERROR(INDEX(SBi!$C$3:$K$28,MATCH(E3914,SBi!$B$3:$B$28,0),MATCH(O3914,SBi!$C$2:$K$2,0)),0)</f>
        <v>112.6</v>
      </c>
      <c r="Q3914" s="19">
        <f t="shared" ca="1" si="801"/>
        <v>12.273399999999999</v>
      </c>
      <c r="R3914" s="19" t="str">
        <f ca="1">IFERROR(INDEX(VpD!$2:$2,MATCH(G3914,VpD!$1:$1,1)),VpD!$I$2)</f>
        <v>1973-1978</v>
      </c>
      <c r="S3914" s="1">
        <f ca="1">IFERROR(INDEX(VpD!$C$3:$I$27,MATCH(E3914,VpD!$B$3:$B$27,0),MATCH(R3914,VpD!$C$2:$I$2,0)),0)</f>
        <v>98</v>
      </c>
      <c r="T3914" s="19">
        <f t="shared" ca="1" si="802"/>
        <v>10.682</v>
      </c>
      <c r="U3914" s="14" t="str">
        <f t="shared" ca="1" si="803"/>
        <v xml:space="preserve">713765.14 </v>
      </c>
      <c r="V3914" s="14" t="str">
        <f t="shared" ca="1" si="804"/>
        <v>6169606.88</v>
      </c>
      <c r="W3914" s="14" t="str">
        <f t="shared" ca="1" si="805"/>
        <v>POINT(713765.14 6169606.88)</v>
      </c>
      <c r="X3914" s="14" t="str">
        <f>IFERROR(INDEX(BygningOmraade!B:B,MATCH(A3914,BygningOmraade!A:A,0)),"")</f>
        <v/>
      </c>
    </row>
    <row r="3915" spans="1:24" s="14" customFormat="1" x14ac:dyDescent="0.25">
      <c r="A3915" s="14">
        <f t="shared" si="793"/>
        <v>3915</v>
      </c>
      <c r="B3915" s="14" t="str">
        <f t="shared" ca="1" si="794"/>
        <v>e7a76bf2-ccab-49dd-8b9a-7757e70ad459</v>
      </c>
      <c r="C3915" s="14" t="str">
        <f t="shared" ca="1" si="795"/>
        <v>0a3f507e-24b9-32b8-e044-0003ba298018</v>
      </c>
      <c r="D3915" s="14">
        <f t="shared" ca="1" si="796"/>
        <v>997357</v>
      </c>
      <c r="E3915" s="1">
        <f t="shared" ca="1" si="797"/>
        <v>130</v>
      </c>
      <c r="F3915" s="1">
        <f t="shared" ca="1" si="798"/>
        <v>109</v>
      </c>
      <c r="G3915" s="1">
        <f t="shared" ca="1" si="799"/>
        <v>1978</v>
      </c>
      <c r="H3915" s="1" t="str">
        <f ca="1">IFERROR(INDEX(Varmeinstallation!B:B,MATCH(INDIRECT($A$1&amp;"L"&amp;A3915)*1,Varmeinstallation!A:A,0)),"Ingen varmeinstallationer")</f>
        <v>Fjernvarme/blokvarme (radiatorsystemer eller varmluftanlæg)</v>
      </c>
      <c r="I3915" s="1" t="str">
        <f ca="1">IFERROR(INDEX(Opvarmningsmiddel!B:B,MATCH(INDIRECT($A$1&amp;"M"&amp;A3915)*1,Opvarmningsmiddel!A:A,0)),"")</f>
        <v/>
      </c>
      <c r="J3915" s="1">
        <f t="shared" ca="1" si="800"/>
        <v>0</v>
      </c>
      <c r="K3915" s="1" t="str">
        <f ca="1">IFERROR(INDEX(Relationstabel!$C$3:$K$10,MATCH(VALUE(INDIRECT($A$1&amp;"L"&amp;A3915)),Relationstabel!$A$3:$A$10,0),MATCH(IFERROR(VALUE(INDIRECT($A$1&amp;"M"&amp;A3915)),0),Relationstabel!$C$1:$K$1,0)),"Ingen varmeinstallationer")</f>
        <v>Fjernvarme/ Blokvarme</v>
      </c>
      <c r="L3915" s="1" t="str">
        <f ca="1">INDEX(Anvendelseskode!B:B,MATCH($E3915,Anvendelseskode!$A:$A,0))</f>
        <v>Række-, kæde-, dobbelthus (lodret adskillelse mellem enhederne)</v>
      </c>
      <c r="M3915" s="1" t="str">
        <f ca="1">INDEX(Anvendelseskode!C:C,MATCH($E3915,Anvendelseskode!$A:$A,0))</f>
        <v>Række-, kæde og dobbelthuse</v>
      </c>
      <c r="N3915" s="1" t="str">
        <f ca="1">INDEX(Anvendelseskode!D:D,MATCH($E3915,Anvendelseskode!$A:$A,0))</f>
        <v>Private husholdninger</v>
      </c>
      <c r="O3915" s="1" t="str">
        <f ca="1">IFERROR(INDEX(SBi!$2:$2,MATCH(G3915,SBi!$1:$1,1)),SBi!$K$2)</f>
        <v>1973-1978</v>
      </c>
      <c r="P3915" s="1">
        <f ca="1">IFERROR(INDEX(SBi!$C$3:$K$28,MATCH(E3915,SBi!$B$3:$B$28,0),MATCH(O3915,SBi!$C$2:$K$2,0)),0)</f>
        <v>112.6</v>
      </c>
      <c r="Q3915" s="19">
        <f t="shared" ca="1" si="801"/>
        <v>12.273399999999999</v>
      </c>
      <c r="R3915" s="19" t="str">
        <f ca="1">IFERROR(INDEX(VpD!$2:$2,MATCH(G3915,VpD!$1:$1,1)),VpD!$I$2)</f>
        <v>1973-1978</v>
      </c>
      <c r="S3915" s="1">
        <f ca="1">IFERROR(INDEX(VpD!$C$3:$I$27,MATCH(E3915,VpD!$B$3:$B$27,0),MATCH(R3915,VpD!$C$2:$I$2,0)),0)</f>
        <v>98</v>
      </c>
      <c r="T3915" s="19">
        <f t="shared" ca="1" si="802"/>
        <v>10.682</v>
      </c>
      <c r="U3915" s="14" t="str">
        <f t="shared" ca="1" si="803"/>
        <v xml:space="preserve">713649.86 </v>
      </c>
      <c r="V3915" s="14" t="str">
        <f t="shared" ca="1" si="804"/>
        <v>6169794.12</v>
      </c>
      <c r="W3915" s="14" t="str">
        <f t="shared" ca="1" si="805"/>
        <v>POINT(713649.86 6169794.12)</v>
      </c>
      <c r="X3915" s="14" t="str">
        <f>IFERROR(INDEX(BygningOmraade!B:B,MATCH(A3915,BygningOmraade!A:A,0)),"")</f>
        <v/>
      </c>
    </row>
    <row r="3916" spans="1:24" s="14" customFormat="1" x14ac:dyDescent="0.25">
      <c r="A3916" s="14">
        <f t="shared" si="793"/>
        <v>3916</v>
      </c>
      <c r="B3916" s="14" t="str">
        <f t="shared" ca="1" si="794"/>
        <v>e7acc04f-6d18-40fb-86bb-d63ea9f4dfc9</v>
      </c>
      <c r="C3916" s="14" t="str">
        <f t="shared" ca="1" si="795"/>
        <v>4591b5f9-a6f5-0dd9-e044-0003ba298018</v>
      </c>
      <c r="D3916" s="14">
        <f t="shared" ca="1" si="796"/>
        <v>2691211</v>
      </c>
      <c r="E3916" s="1">
        <f t="shared" ca="1" si="797"/>
        <v>130</v>
      </c>
      <c r="F3916" s="1">
        <f t="shared" ca="1" si="798"/>
        <v>108</v>
      </c>
      <c r="G3916" s="1">
        <f t="shared" ca="1" si="799"/>
        <v>2008</v>
      </c>
      <c r="H3916" s="1" t="str">
        <f ca="1">IFERROR(INDEX(Varmeinstallation!B:B,MATCH(INDIRECT($A$1&amp;"L"&amp;A3916)*1,Varmeinstallation!A:A,0)),"Ingen varmeinstallationer")</f>
        <v>Centralvarme fra eget anlæg, et-kammer fyr</v>
      </c>
      <c r="I3916" s="1" t="str">
        <f ca="1">IFERROR(INDEX(Opvarmningsmiddel!B:B,MATCH(INDIRECT($A$1&amp;"M"&amp;A3916)*1,Opvarmningsmiddel!A:A,0)),"")</f>
        <v>Naturgas</v>
      </c>
      <c r="J3916" s="1">
        <f t="shared" ca="1" si="800"/>
        <v>90</v>
      </c>
      <c r="K3916" s="1" t="str">
        <f ca="1">IFERROR(INDEX(Relationstabel!$C$3:$K$10,MATCH(VALUE(INDIRECT($A$1&amp;"L"&amp;A3916)),Relationstabel!$A$3:$A$10,0),MATCH(IFERROR(VALUE(INDIRECT($A$1&amp;"M"&amp;A3916)),0),Relationstabel!$C$1:$K$1,0)),"Ingen varmeinstallationer")</f>
        <v>Naturgas</v>
      </c>
      <c r="L3916" s="1" t="str">
        <f ca="1">INDEX(Anvendelseskode!B:B,MATCH($E3916,Anvendelseskode!$A:$A,0))</f>
        <v>Række-, kæde-, dobbelthus (lodret adskillelse mellem enhederne)</v>
      </c>
      <c r="M3916" s="1" t="str">
        <f ca="1">INDEX(Anvendelseskode!C:C,MATCH($E3916,Anvendelseskode!$A:$A,0))</f>
        <v>Række-, kæde og dobbelthuse</v>
      </c>
      <c r="N3916" s="1" t="str">
        <f ca="1">INDEX(Anvendelseskode!D:D,MATCH($E3916,Anvendelseskode!$A:$A,0))</f>
        <v>Private husholdninger</v>
      </c>
      <c r="O3916" s="1" t="str">
        <f ca="1">IFERROR(INDEX(SBi!$2:$2,MATCH(G3916,SBi!$1:$1,1)),SBi!$K$2)</f>
        <v>Efter 2006</v>
      </c>
      <c r="P3916" s="1">
        <f ca="1">IFERROR(INDEX(SBi!$C$3:$K$28,MATCH(E3916,SBi!$B$3:$B$28,0),MATCH(O3916,SBi!$C$2:$K$2,0)),0)</f>
        <v>66.400000000000006</v>
      </c>
      <c r="Q3916" s="19">
        <f t="shared" ca="1" si="801"/>
        <v>7.1712000000000007</v>
      </c>
      <c r="R3916" s="19" t="str">
        <f ca="1">IFERROR(INDEX(VpD!$2:$2,MATCH(G3916,VpD!$1:$1,1)),VpD!$I$2)</f>
        <v>&gt;1998</v>
      </c>
      <c r="S3916" s="1">
        <f ca="1">IFERROR(INDEX(VpD!$C$3:$I$27,MATCH(E3916,VpD!$B$3:$B$27,0),MATCH(R3916,VpD!$C$2:$I$2,0)),0)</f>
        <v>65</v>
      </c>
      <c r="T3916" s="19">
        <f t="shared" ca="1" si="802"/>
        <v>7.02</v>
      </c>
      <c r="U3916" s="14" t="str">
        <f t="shared" ca="1" si="803"/>
        <v xml:space="preserve">712562.46 </v>
      </c>
      <c r="V3916" s="14" t="str">
        <f t="shared" ca="1" si="804"/>
        <v>6168755.64</v>
      </c>
      <c r="W3916" s="14" t="str">
        <f t="shared" ca="1" si="805"/>
        <v>POINT(712562.46 6168755.64)</v>
      </c>
      <c r="X3916" s="14" t="str">
        <f>IFERROR(INDEX(BygningOmraade!B:B,MATCH(A3916,BygningOmraade!A:A,0)),"")</f>
        <v/>
      </c>
    </row>
    <row r="3917" spans="1:24" s="14" customFormat="1" x14ac:dyDescent="0.25">
      <c r="A3917" s="14">
        <f t="shared" si="793"/>
        <v>3917</v>
      </c>
      <c r="B3917" s="14" t="str">
        <f t="shared" ca="1" si="794"/>
        <v>e7b668ec-d1c3-448a-b58a-00c19ce50d47</v>
      </c>
      <c r="C3917" s="14" t="str">
        <f t="shared" ca="1" si="795"/>
        <v>0a3f507e-1c31-32b8-e044-0003ba298018</v>
      </c>
      <c r="D3917" s="14">
        <f t="shared" ca="1" si="796"/>
        <v>997264</v>
      </c>
      <c r="E3917" s="1">
        <f t="shared" ca="1" si="797"/>
        <v>130</v>
      </c>
      <c r="F3917" s="1">
        <f t="shared" ca="1" si="798"/>
        <v>135</v>
      </c>
      <c r="G3917" s="1">
        <f t="shared" ca="1" si="799"/>
        <v>1964</v>
      </c>
      <c r="H3917" s="1" t="str">
        <f ca="1">IFERROR(INDEX(Varmeinstallation!B:B,MATCH(INDIRECT($A$1&amp;"L"&amp;A3917)*1,Varmeinstallation!A:A,0)),"Ingen varmeinstallationer")</f>
        <v>Centralvarme fra eget anlæg, et-kammer fyr</v>
      </c>
      <c r="I3917" s="1" t="str">
        <f ca="1">IFERROR(INDEX(Opvarmningsmiddel!B:B,MATCH(INDIRECT($A$1&amp;"M"&amp;A3917)*1,Opvarmningsmiddel!A:A,0)),"")</f>
        <v>Naturgas</v>
      </c>
      <c r="J3917" s="1">
        <f t="shared" ca="1" si="800"/>
        <v>0</v>
      </c>
      <c r="K3917" s="1" t="str">
        <f ca="1">IFERROR(INDEX(Relationstabel!$C$3:$K$10,MATCH(VALUE(INDIRECT($A$1&amp;"L"&amp;A3917)),Relationstabel!$A$3:$A$10,0),MATCH(IFERROR(VALUE(INDIRECT($A$1&amp;"M"&amp;A3917)),0),Relationstabel!$C$1:$K$1,0)),"Ingen varmeinstallationer")</f>
        <v>Naturgas</v>
      </c>
      <c r="L3917" s="1" t="str">
        <f ca="1">INDEX(Anvendelseskode!B:B,MATCH($E3917,Anvendelseskode!$A:$A,0))</f>
        <v>Række-, kæde-, dobbelthus (lodret adskillelse mellem enhederne)</v>
      </c>
      <c r="M3917" s="1" t="str">
        <f ca="1">INDEX(Anvendelseskode!C:C,MATCH($E3917,Anvendelseskode!$A:$A,0))</f>
        <v>Række-, kæde og dobbelthuse</v>
      </c>
      <c r="N3917" s="1" t="str">
        <f ca="1">INDEX(Anvendelseskode!D:D,MATCH($E3917,Anvendelseskode!$A:$A,0))</f>
        <v>Private husholdninger</v>
      </c>
      <c r="O3917" s="1" t="str">
        <f ca="1">IFERROR(INDEX(SBi!$2:$2,MATCH(G3917,SBi!$1:$1,1)),SBi!$K$2)</f>
        <v>1961-1972</v>
      </c>
      <c r="P3917" s="1">
        <f ca="1">IFERROR(INDEX(SBi!$C$3:$K$28,MATCH(E3917,SBi!$B$3:$B$28,0),MATCH(O3917,SBi!$C$2:$K$2,0)),0)</f>
        <v>119.9</v>
      </c>
      <c r="Q3917" s="19">
        <f t="shared" ca="1" si="801"/>
        <v>16.186499999999999</v>
      </c>
      <c r="R3917" s="19" t="str">
        <f ca="1">IFERROR(INDEX(VpD!$2:$2,MATCH(G3917,VpD!$1:$1,1)),VpD!$I$2)</f>
        <v>1961-1972</v>
      </c>
      <c r="S3917" s="1">
        <f ca="1">IFERROR(INDEX(VpD!$C$3:$I$27,MATCH(E3917,VpD!$B$3:$B$27,0),MATCH(R3917,VpD!$C$2:$I$2,0)),0)</f>
        <v>120</v>
      </c>
      <c r="T3917" s="19">
        <f t="shared" ca="1" si="802"/>
        <v>16.2</v>
      </c>
      <c r="U3917" s="14" t="str">
        <f t="shared" ca="1" si="803"/>
        <v xml:space="preserve">713721.37 </v>
      </c>
      <c r="V3917" s="14" t="str">
        <f t="shared" ca="1" si="804"/>
        <v>6169071.11</v>
      </c>
      <c r="W3917" s="14" t="str">
        <f t="shared" ca="1" si="805"/>
        <v>POINT(713721.37 6169071.11)</v>
      </c>
      <c r="X3917" s="14" t="str">
        <f>IFERROR(INDEX(BygningOmraade!B:B,MATCH(A3917,BygningOmraade!A:A,0)),"")</f>
        <v/>
      </c>
    </row>
    <row r="3918" spans="1:24" s="14" customFormat="1" x14ac:dyDescent="0.25">
      <c r="A3918" s="14">
        <f t="shared" si="793"/>
        <v>3918</v>
      </c>
      <c r="B3918" s="14" t="str">
        <f t="shared" ca="1" si="794"/>
        <v>e7bf38f8-71ae-44c3-8e9b-ac9a521200e9</v>
      </c>
      <c r="C3918" s="14" t="str">
        <f t="shared" ca="1" si="795"/>
        <v>0a3f507e-1ebd-32b8-e044-0003ba298018</v>
      </c>
      <c r="D3918" s="14">
        <f t="shared" ca="1" si="796"/>
        <v>994448</v>
      </c>
      <c r="E3918" s="1">
        <f t="shared" ca="1" si="797"/>
        <v>120</v>
      </c>
      <c r="F3918" s="1">
        <f t="shared" ca="1" si="798"/>
        <v>143</v>
      </c>
      <c r="G3918" s="1">
        <f t="shared" ca="1" si="799"/>
        <v>1969</v>
      </c>
      <c r="H3918" s="1" t="str">
        <f ca="1">IFERROR(INDEX(Varmeinstallation!B:B,MATCH(INDIRECT($A$1&amp;"L"&amp;A3918)*1,Varmeinstallation!A:A,0)),"Ingen varmeinstallationer")</f>
        <v>Centralvarme fra eget anlæg, et-kammer fyr</v>
      </c>
      <c r="I3918" s="1" t="str">
        <f ca="1">IFERROR(INDEX(Opvarmningsmiddel!B:B,MATCH(INDIRECT($A$1&amp;"M"&amp;A3918)*1,Opvarmningsmiddel!A:A,0)),"")</f>
        <v>Flydende brændsel (olie, petroleum, flaskegas m.m.)</v>
      </c>
      <c r="J3918" s="1">
        <f t="shared" ca="1" si="800"/>
        <v>0</v>
      </c>
      <c r="K3918" s="1" t="str">
        <f ca="1">IFERROR(INDEX(Relationstabel!$C$3:$K$10,MATCH(VALUE(INDIRECT($A$1&amp;"L"&amp;A3918)),Relationstabel!$A$3:$A$10,0),MATCH(IFERROR(VALUE(INDIRECT($A$1&amp;"M"&amp;A3918)),0),Relationstabel!$C$1:$K$1,0)),"Ingen varmeinstallationer")</f>
        <v>Olie</v>
      </c>
      <c r="L3918" s="1" t="str">
        <f ca="1">INDEX(Anvendelseskode!B:B,MATCH($E3918,Anvendelseskode!$A:$A,0))</f>
        <v>Fritliggende enfamilieshus (parcelhus)</v>
      </c>
      <c r="M3918" s="1" t="str">
        <f ca="1">INDEX(Anvendelseskode!C:C,MATCH($E3918,Anvendelseskode!$A:$A,0))</f>
        <v>Parcelhuse</v>
      </c>
      <c r="N3918" s="1" t="str">
        <f ca="1">INDEX(Anvendelseskode!D:D,MATCH($E3918,Anvendelseskode!$A:$A,0))</f>
        <v>Private husholdninger</v>
      </c>
      <c r="O3918" s="1" t="str">
        <f ca="1">IFERROR(INDEX(SBi!$2:$2,MATCH(G3918,SBi!$1:$1,1)),SBi!$K$2)</f>
        <v>1961-1972</v>
      </c>
      <c r="P3918" s="1">
        <f ca="1">IFERROR(INDEX(SBi!$C$3:$K$28,MATCH(E3918,SBi!$B$3:$B$28,0),MATCH(O3918,SBi!$C$2:$K$2,0)),0)</f>
        <v>134.30000000000001</v>
      </c>
      <c r="Q3918" s="19">
        <f t="shared" ca="1" si="801"/>
        <v>19.204900000000002</v>
      </c>
      <c r="R3918" s="19" t="str">
        <f ca="1">IFERROR(INDEX(VpD!$2:$2,MATCH(G3918,VpD!$1:$1,1)),VpD!$I$2)</f>
        <v>1961-1972</v>
      </c>
      <c r="S3918" s="1">
        <f ca="1">IFERROR(INDEX(VpD!$C$3:$I$27,MATCH(E3918,VpD!$B$3:$B$27,0),MATCH(R3918,VpD!$C$2:$I$2,0)),0)</f>
        <v>143</v>
      </c>
      <c r="T3918" s="19">
        <f t="shared" ca="1" si="802"/>
        <v>20.449000000000002</v>
      </c>
      <c r="U3918" s="14" t="str">
        <f t="shared" ca="1" si="803"/>
        <v xml:space="preserve">711541.58 </v>
      </c>
      <c r="V3918" s="14" t="str">
        <f t="shared" ca="1" si="804"/>
        <v>6172250.68</v>
      </c>
      <c r="W3918" s="14" t="str">
        <f t="shared" ca="1" si="805"/>
        <v>POINT(711541.58 6172250.68)</v>
      </c>
      <c r="X3918" s="14" t="str">
        <f>IFERROR(INDEX(BygningOmraade!B:B,MATCH(A3918,BygningOmraade!A:A,0)),"")</f>
        <v/>
      </c>
    </row>
    <row r="3919" spans="1:24" s="14" customFormat="1" x14ac:dyDescent="0.25">
      <c r="A3919" s="14">
        <f t="shared" si="793"/>
        <v>3919</v>
      </c>
      <c r="B3919" s="14" t="str">
        <f t="shared" ca="1" si="794"/>
        <v>e7c470b8-85da-4d43-98c2-8bf00a556910</v>
      </c>
      <c r="C3919" s="14" t="str">
        <f t="shared" ca="1" si="795"/>
        <v>0a3f507e-1f3e-32b8-e044-0003ba298018</v>
      </c>
      <c r="D3919" s="14">
        <f t="shared" ca="1" si="796"/>
        <v>994342</v>
      </c>
      <c r="E3919" s="1">
        <f t="shared" ca="1" si="797"/>
        <v>120</v>
      </c>
      <c r="F3919" s="1">
        <f t="shared" ca="1" si="798"/>
        <v>106</v>
      </c>
      <c r="G3919" s="1">
        <f t="shared" ca="1" si="799"/>
        <v>1966</v>
      </c>
      <c r="H3919" s="1" t="str">
        <f ca="1">IFERROR(INDEX(Varmeinstallation!B:B,MATCH(INDIRECT($A$1&amp;"L"&amp;A3919)*1,Varmeinstallation!A:A,0)),"Ingen varmeinstallationer")</f>
        <v>Fjernvarme/blokvarme (radiatorsystemer eller varmluftanlæg)</v>
      </c>
      <c r="I3919" s="1" t="str">
        <f ca="1">IFERROR(INDEX(Opvarmningsmiddel!B:B,MATCH(INDIRECT($A$1&amp;"M"&amp;A3919)*1,Opvarmningsmiddel!A:A,0)),"")</f>
        <v/>
      </c>
      <c r="J3919" s="1">
        <f t="shared" ca="1" si="800"/>
        <v>2</v>
      </c>
      <c r="K3919" s="1" t="str">
        <f ca="1">IFERROR(INDEX(Relationstabel!$C$3:$K$10,MATCH(VALUE(INDIRECT($A$1&amp;"L"&amp;A3919)),Relationstabel!$A$3:$A$10,0),MATCH(IFERROR(VALUE(INDIRECT($A$1&amp;"M"&amp;A3919)),0),Relationstabel!$C$1:$K$1,0)),"Ingen varmeinstallationer")</f>
        <v>Fjernvarme/ Blokvarme</v>
      </c>
      <c r="L3919" s="1" t="str">
        <f ca="1">INDEX(Anvendelseskode!B:B,MATCH($E3919,Anvendelseskode!$A:$A,0))</f>
        <v>Fritliggende enfamilieshus (parcelhus)</v>
      </c>
      <c r="M3919" s="1" t="str">
        <f ca="1">INDEX(Anvendelseskode!C:C,MATCH($E3919,Anvendelseskode!$A:$A,0))</f>
        <v>Parcelhuse</v>
      </c>
      <c r="N3919" s="1" t="str">
        <f ca="1">INDEX(Anvendelseskode!D:D,MATCH($E3919,Anvendelseskode!$A:$A,0))</f>
        <v>Private husholdninger</v>
      </c>
      <c r="O3919" s="1" t="str">
        <f ca="1">IFERROR(INDEX(SBi!$2:$2,MATCH(G3919,SBi!$1:$1,1)),SBi!$K$2)</f>
        <v>1961-1972</v>
      </c>
      <c r="P3919" s="1">
        <f ca="1">IFERROR(INDEX(SBi!$C$3:$K$28,MATCH(E3919,SBi!$B$3:$B$28,0),MATCH(O3919,SBi!$C$2:$K$2,0)),0)</f>
        <v>134.30000000000001</v>
      </c>
      <c r="Q3919" s="19">
        <f t="shared" ca="1" si="801"/>
        <v>14.235800000000001</v>
      </c>
      <c r="R3919" s="19" t="str">
        <f ca="1">IFERROR(INDEX(VpD!$2:$2,MATCH(G3919,VpD!$1:$1,1)),VpD!$I$2)</f>
        <v>1961-1972</v>
      </c>
      <c r="S3919" s="1">
        <f ca="1">IFERROR(INDEX(VpD!$C$3:$I$27,MATCH(E3919,VpD!$B$3:$B$27,0),MATCH(R3919,VpD!$C$2:$I$2,0)),0)</f>
        <v>143</v>
      </c>
      <c r="T3919" s="19">
        <f t="shared" ca="1" si="802"/>
        <v>15.157999999999999</v>
      </c>
      <c r="U3919" s="14" t="str">
        <f t="shared" ca="1" si="803"/>
        <v xml:space="preserve">711267.64 </v>
      </c>
      <c r="V3919" s="14" t="str">
        <f t="shared" ca="1" si="804"/>
        <v>6171587.04</v>
      </c>
      <c r="W3919" s="14" t="str">
        <f t="shared" ca="1" si="805"/>
        <v>POINT(711267.64 6171587.04)</v>
      </c>
      <c r="X3919" s="14" t="str">
        <f>IFERROR(INDEX(BygningOmraade!B:B,MATCH(A3919,BygningOmraade!A:A,0)),"")</f>
        <v/>
      </c>
    </row>
    <row r="3920" spans="1:24" s="14" customFormat="1" x14ac:dyDescent="0.25">
      <c r="A3920" s="14">
        <f t="shared" si="793"/>
        <v>3920</v>
      </c>
      <c r="B3920" s="14" t="str">
        <f t="shared" ca="1" si="794"/>
        <v>e7d0399a-99cf-4e0d-b231-31799cc18759</v>
      </c>
      <c r="C3920" s="14" t="str">
        <f t="shared" ca="1" si="795"/>
        <v>4591b5f9-a6df-0dd9-e044-0003ba298018</v>
      </c>
      <c r="D3920" s="14">
        <f t="shared" ca="1" si="796"/>
        <v>2691215</v>
      </c>
      <c r="E3920" s="1">
        <f t="shared" ca="1" si="797"/>
        <v>130</v>
      </c>
      <c r="F3920" s="1">
        <f t="shared" ca="1" si="798"/>
        <v>108</v>
      </c>
      <c r="G3920" s="1">
        <f t="shared" ca="1" si="799"/>
        <v>2008</v>
      </c>
      <c r="H3920" s="1" t="str">
        <f ca="1">IFERROR(INDEX(Varmeinstallation!B:B,MATCH(INDIRECT($A$1&amp;"L"&amp;A3920)*1,Varmeinstallation!A:A,0)),"Ingen varmeinstallationer")</f>
        <v>Centralvarme fra eget anlæg, et-kammer fyr</v>
      </c>
      <c r="I3920" s="1" t="str">
        <f ca="1">IFERROR(INDEX(Opvarmningsmiddel!B:B,MATCH(INDIRECT($A$1&amp;"M"&amp;A3920)*1,Opvarmningsmiddel!A:A,0)),"")</f>
        <v>Naturgas</v>
      </c>
      <c r="J3920" s="1">
        <f t="shared" ca="1" si="800"/>
        <v>90</v>
      </c>
      <c r="K3920" s="1" t="str">
        <f ca="1">IFERROR(INDEX(Relationstabel!$C$3:$K$10,MATCH(VALUE(INDIRECT($A$1&amp;"L"&amp;A3920)),Relationstabel!$A$3:$A$10,0),MATCH(IFERROR(VALUE(INDIRECT($A$1&amp;"M"&amp;A3920)),0),Relationstabel!$C$1:$K$1,0)),"Ingen varmeinstallationer")</f>
        <v>Naturgas</v>
      </c>
      <c r="L3920" s="1" t="str">
        <f ca="1">INDEX(Anvendelseskode!B:B,MATCH($E3920,Anvendelseskode!$A:$A,0))</f>
        <v>Række-, kæde-, dobbelthus (lodret adskillelse mellem enhederne)</v>
      </c>
      <c r="M3920" s="1" t="str">
        <f ca="1">INDEX(Anvendelseskode!C:C,MATCH($E3920,Anvendelseskode!$A:$A,0))</f>
        <v>Række-, kæde og dobbelthuse</v>
      </c>
      <c r="N3920" s="1" t="str">
        <f ca="1">INDEX(Anvendelseskode!D:D,MATCH($E3920,Anvendelseskode!$A:$A,0))</f>
        <v>Private husholdninger</v>
      </c>
      <c r="O3920" s="1" t="str">
        <f ca="1">IFERROR(INDEX(SBi!$2:$2,MATCH(G3920,SBi!$1:$1,1)),SBi!$K$2)</f>
        <v>Efter 2006</v>
      </c>
      <c r="P3920" s="1">
        <f ca="1">IFERROR(INDEX(SBi!$C$3:$K$28,MATCH(E3920,SBi!$B$3:$B$28,0),MATCH(O3920,SBi!$C$2:$K$2,0)),0)</f>
        <v>66.400000000000006</v>
      </c>
      <c r="Q3920" s="19">
        <f t="shared" ca="1" si="801"/>
        <v>7.1712000000000007</v>
      </c>
      <c r="R3920" s="19" t="str">
        <f ca="1">IFERROR(INDEX(VpD!$2:$2,MATCH(G3920,VpD!$1:$1,1)),VpD!$I$2)</f>
        <v>&gt;1998</v>
      </c>
      <c r="S3920" s="1">
        <f ca="1">IFERROR(INDEX(VpD!$C$3:$I$27,MATCH(E3920,VpD!$B$3:$B$27,0),MATCH(R3920,VpD!$C$2:$I$2,0)),0)</f>
        <v>65</v>
      </c>
      <c r="T3920" s="19">
        <f t="shared" ca="1" si="802"/>
        <v>7.02</v>
      </c>
      <c r="U3920" s="14" t="str">
        <f t="shared" ca="1" si="803"/>
        <v xml:space="preserve">712555.31 </v>
      </c>
      <c r="V3920" s="14" t="str">
        <f t="shared" ca="1" si="804"/>
        <v>6168856.59</v>
      </c>
      <c r="W3920" s="14" t="str">
        <f t="shared" ca="1" si="805"/>
        <v>POINT(712555.31 6168856.59)</v>
      </c>
      <c r="X3920" s="14" t="str">
        <f>IFERROR(INDEX(BygningOmraade!B:B,MATCH(A3920,BygningOmraade!A:A,0)),"")</f>
        <v/>
      </c>
    </row>
    <row r="3921" spans="1:24" s="14" customFormat="1" x14ac:dyDescent="0.25">
      <c r="A3921" s="14">
        <f t="shared" si="793"/>
        <v>3921</v>
      </c>
      <c r="B3921" s="14" t="str">
        <f t="shared" ca="1" si="794"/>
        <v>e7f58d8f-e6f8-4e74-a5de-5c1e352152f0</v>
      </c>
      <c r="C3921" s="14" t="str">
        <f t="shared" ca="1" si="795"/>
        <v>0a3f507e-2145-32b8-e044-0003ba298018</v>
      </c>
      <c r="D3921" s="14">
        <f t="shared" ca="1" si="796"/>
        <v>997054</v>
      </c>
      <c r="E3921" s="1">
        <f t="shared" ca="1" si="797"/>
        <v>130</v>
      </c>
      <c r="F3921" s="1">
        <f t="shared" ca="1" si="798"/>
        <v>99</v>
      </c>
      <c r="G3921" s="1">
        <f t="shared" ca="1" si="799"/>
        <v>1986</v>
      </c>
      <c r="H3921" s="1" t="str">
        <f ca="1">IFERROR(INDEX(Varmeinstallation!B:B,MATCH(INDIRECT($A$1&amp;"L"&amp;A3921)*1,Varmeinstallation!A:A,0)),"Ingen varmeinstallationer")</f>
        <v>Centralvarme fra eget anlæg, et-kammer fyr</v>
      </c>
      <c r="I3921" s="1" t="str">
        <f ca="1">IFERROR(INDEX(Opvarmningsmiddel!B:B,MATCH(INDIRECT($A$1&amp;"M"&amp;A3921)*1,Opvarmningsmiddel!A:A,0)),"")</f>
        <v>Flydende brændsel (olie, petroleum, flaskegas m.m.)</v>
      </c>
      <c r="J3921" s="1">
        <f t="shared" ca="1" si="800"/>
        <v>0</v>
      </c>
      <c r="K3921" s="1" t="str">
        <f ca="1">IFERROR(INDEX(Relationstabel!$C$3:$K$10,MATCH(VALUE(INDIRECT($A$1&amp;"L"&amp;A3921)),Relationstabel!$A$3:$A$10,0),MATCH(IFERROR(VALUE(INDIRECT($A$1&amp;"M"&amp;A3921)),0),Relationstabel!$C$1:$K$1,0)),"Ingen varmeinstallationer")</f>
        <v>Olie</v>
      </c>
      <c r="L3921" s="1" t="str">
        <f ca="1">INDEX(Anvendelseskode!B:B,MATCH($E3921,Anvendelseskode!$A:$A,0))</f>
        <v>Række-, kæde-, dobbelthus (lodret adskillelse mellem enhederne)</v>
      </c>
      <c r="M3921" s="1" t="str">
        <f ca="1">INDEX(Anvendelseskode!C:C,MATCH($E3921,Anvendelseskode!$A:$A,0))</f>
        <v>Række-, kæde og dobbelthuse</v>
      </c>
      <c r="N3921" s="1" t="str">
        <f ca="1">INDEX(Anvendelseskode!D:D,MATCH($E3921,Anvendelseskode!$A:$A,0))</f>
        <v>Private husholdninger</v>
      </c>
      <c r="O3921" s="1" t="str">
        <f ca="1">IFERROR(INDEX(SBi!$2:$2,MATCH(G3921,SBi!$1:$1,1)),SBi!$K$2)</f>
        <v>1979-1998</v>
      </c>
      <c r="P3921" s="1">
        <f ca="1">IFERROR(INDEX(SBi!$C$3:$K$28,MATCH(E3921,SBi!$B$3:$B$28,0),MATCH(O3921,SBi!$C$2:$K$2,0)),0)</f>
        <v>96.8</v>
      </c>
      <c r="Q3921" s="19">
        <f t="shared" ca="1" si="801"/>
        <v>9.5831999999999997</v>
      </c>
      <c r="R3921" s="19" t="str">
        <f ca="1">IFERROR(INDEX(VpD!$2:$2,MATCH(G3921,VpD!$1:$1,1)),VpD!$I$2)</f>
        <v>1979-1998</v>
      </c>
      <c r="S3921" s="1">
        <f ca="1">IFERROR(INDEX(VpD!$C$3:$I$27,MATCH(E3921,VpD!$B$3:$B$27,0),MATCH(R3921,VpD!$C$2:$I$2,0)),0)</f>
        <v>74</v>
      </c>
      <c r="T3921" s="19">
        <f t="shared" ca="1" si="802"/>
        <v>7.3259999999999996</v>
      </c>
      <c r="U3921" s="14" t="str">
        <f t="shared" ca="1" si="803"/>
        <v xml:space="preserve">713588.28 </v>
      </c>
      <c r="V3921" s="14" t="str">
        <f t="shared" ca="1" si="804"/>
        <v>6168911.68</v>
      </c>
      <c r="W3921" s="14" t="str">
        <f t="shared" ca="1" si="805"/>
        <v>POINT(713588.28 6168911.68)</v>
      </c>
      <c r="X3921" s="14" t="str">
        <f>IFERROR(INDEX(BygningOmraade!B:B,MATCH(A3921,BygningOmraade!A:A,0)),"")</f>
        <v/>
      </c>
    </row>
    <row r="3922" spans="1:24" s="14" customFormat="1" x14ac:dyDescent="0.25">
      <c r="A3922" s="14">
        <f t="shared" si="793"/>
        <v>3922</v>
      </c>
      <c r="B3922" s="14" t="str">
        <f t="shared" ca="1" si="794"/>
        <v>e8031ea0-41a6-42e5-8d51-f675a683cea0</v>
      </c>
      <c r="C3922" s="14" t="str">
        <f t="shared" ca="1" si="795"/>
        <v>0a3f507e-2306-32b8-e044-0003ba298018</v>
      </c>
      <c r="D3922" s="14">
        <f t="shared" ca="1" si="796"/>
        <v>995393</v>
      </c>
      <c r="E3922" s="1">
        <f t="shared" ca="1" si="797"/>
        <v>130</v>
      </c>
      <c r="F3922" s="1">
        <f t="shared" ca="1" si="798"/>
        <v>107</v>
      </c>
      <c r="G3922" s="1">
        <f t="shared" ca="1" si="799"/>
        <v>1983</v>
      </c>
      <c r="H3922" s="1" t="str">
        <f ca="1">IFERROR(INDEX(Varmeinstallation!B:B,MATCH(INDIRECT($A$1&amp;"L"&amp;A3922)*1,Varmeinstallation!A:A,0)),"Ingen varmeinstallationer")</f>
        <v>Fjernvarme/blokvarme (radiatorsystemer eller varmluftanlæg)</v>
      </c>
      <c r="I3922" s="1" t="str">
        <f ca="1">IFERROR(INDEX(Opvarmningsmiddel!B:B,MATCH(INDIRECT($A$1&amp;"M"&amp;A3922)*1,Opvarmningsmiddel!A:A,0)),"")</f>
        <v/>
      </c>
      <c r="J3922" s="1">
        <f t="shared" ca="1" si="800"/>
        <v>0</v>
      </c>
      <c r="K3922" s="1" t="str">
        <f ca="1">IFERROR(INDEX(Relationstabel!$C$3:$K$10,MATCH(VALUE(INDIRECT($A$1&amp;"L"&amp;A3922)),Relationstabel!$A$3:$A$10,0),MATCH(IFERROR(VALUE(INDIRECT($A$1&amp;"M"&amp;A3922)),0),Relationstabel!$C$1:$K$1,0)),"Ingen varmeinstallationer")</f>
        <v>Fjernvarme/ Blokvarme</v>
      </c>
      <c r="L3922" s="1" t="str">
        <f ca="1">INDEX(Anvendelseskode!B:B,MATCH($E3922,Anvendelseskode!$A:$A,0))</f>
        <v>Række-, kæde-, dobbelthus (lodret adskillelse mellem enhederne)</v>
      </c>
      <c r="M3922" s="1" t="str">
        <f ca="1">INDEX(Anvendelseskode!C:C,MATCH($E3922,Anvendelseskode!$A:$A,0))</f>
        <v>Række-, kæde og dobbelthuse</v>
      </c>
      <c r="N3922" s="1" t="str">
        <f ca="1">INDEX(Anvendelseskode!D:D,MATCH($E3922,Anvendelseskode!$A:$A,0))</f>
        <v>Private husholdninger</v>
      </c>
      <c r="O3922" s="1" t="str">
        <f ca="1">IFERROR(INDEX(SBi!$2:$2,MATCH(G3922,SBi!$1:$1,1)),SBi!$K$2)</f>
        <v>1979-1998</v>
      </c>
      <c r="P3922" s="1">
        <f ca="1">IFERROR(INDEX(SBi!$C$3:$K$28,MATCH(E3922,SBi!$B$3:$B$28,0),MATCH(O3922,SBi!$C$2:$K$2,0)),0)</f>
        <v>96.8</v>
      </c>
      <c r="Q3922" s="19">
        <f t="shared" ca="1" si="801"/>
        <v>10.3576</v>
      </c>
      <c r="R3922" s="19" t="str">
        <f ca="1">IFERROR(INDEX(VpD!$2:$2,MATCH(G3922,VpD!$1:$1,1)),VpD!$I$2)</f>
        <v>1979-1998</v>
      </c>
      <c r="S3922" s="1">
        <f ca="1">IFERROR(INDEX(VpD!$C$3:$I$27,MATCH(E3922,VpD!$B$3:$B$27,0),MATCH(R3922,VpD!$C$2:$I$2,0)),0)</f>
        <v>74</v>
      </c>
      <c r="T3922" s="19">
        <f t="shared" ca="1" si="802"/>
        <v>7.9180000000000001</v>
      </c>
      <c r="U3922" s="14" t="str">
        <f t="shared" ca="1" si="803"/>
        <v xml:space="preserve">711989.14 </v>
      </c>
      <c r="V3922" s="14" t="str">
        <f t="shared" ca="1" si="804"/>
        <v>6172172.17</v>
      </c>
      <c r="W3922" s="14" t="str">
        <f t="shared" ca="1" si="805"/>
        <v>POINT(711989.14 6172172.17)</v>
      </c>
      <c r="X3922" s="14" t="str">
        <f>IFERROR(INDEX(BygningOmraade!B:B,MATCH(A3922,BygningOmraade!A:A,0)),"")</f>
        <v/>
      </c>
    </row>
    <row r="3923" spans="1:24" s="14" customFormat="1" x14ac:dyDescent="0.25">
      <c r="A3923" s="14">
        <f t="shared" si="793"/>
        <v>3923</v>
      </c>
      <c r="B3923" s="14" t="str">
        <f t="shared" ca="1" si="794"/>
        <v>e805e38c-8702-4698-89ed-86598c5e8803</v>
      </c>
      <c r="C3923" s="14" t="str">
        <f t="shared" ca="1" si="795"/>
        <v>0a3f507e-163d-32b8-e044-0003ba298018</v>
      </c>
      <c r="D3923" s="14">
        <f t="shared" ca="1" si="796"/>
        <v>997276</v>
      </c>
      <c r="E3923" s="1">
        <f t="shared" ca="1" si="797"/>
        <v>130</v>
      </c>
      <c r="F3923" s="1">
        <f t="shared" ca="1" si="798"/>
        <v>109</v>
      </c>
      <c r="G3923" s="1">
        <f t="shared" ca="1" si="799"/>
        <v>1978</v>
      </c>
      <c r="H3923" s="1" t="str">
        <f ca="1">IFERROR(INDEX(Varmeinstallation!B:B,MATCH(INDIRECT($A$1&amp;"L"&amp;A3923)*1,Varmeinstallation!A:A,0)),"Ingen varmeinstallationer")</f>
        <v>Fjernvarme/blokvarme (radiatorsystemer eller varmluftanlæg)</v>
      </c>
      <c r="I3923" s="1" t="str">
        <f ca="1">IFERROR(INDEX(Opvarmningsmiddel!B:B,MATCH(INDIRECT($A$1&amp;"M"&amp;A3923)*1,Opvarmningsmiddel!A:A,0)),"")</f>
        <v/>
      </c>
      <c r="J3923" s="1">
        <f t="shared" ca="1" si="800"/>
        <v>0</v>
      </c>
      <c r="K3923" s="1" t="str">
        <f ca="1">IFERROR(INDEX(Relationstabel!$C$3:$K$10,MATCH(VALUE(INDIRECT($A$1&amp;"L"&amp;A3923)),Relationstabel!$A$3:$A$10,0),MATCH(IFERROR(VALUE(INDIRECT($A$1&amp;"M"&amp;A3923)),0),Relationstabel!$C$1:$K$1,0)),"Ingen varmeinstallationer")</f>
        <v>Fjernvarme/ Blokvarme</v>
      </c>
      <c r="L3923" s="1" t="str">
        <f ca="1">INDEX(Anvendelseskode!B:B,MATCH($E3923,Anvendelseskode!$A:$A,0))</f>
        <v>Række-, kæde-, dobbelthus (lodret adskillelse mellem enhederne)</v>
      </c>
      <c r="M3923" s="1" t="str">
        <f ca="1">INDEX(Anvendelseskode!C:C,MATCH($E3923,Anvendelseskode!$A:$A,0))</f>
        <v>Række-, kæde og dobbelthuse</v>
      </c>
      <c r="N3923" s="1" t="str">
        <f ca="1">INDEX(Anvendelseskode!D:D,MATCH($E3923,Anvendelseskode!$A:$A,0))</f>
        <v>Private husholdninger</v>
      </c>
      <c r="O3923" s="1" t="str">
        <f ca="1">IFERROR(INDEX(SBi!$2:$2,MATCH(G3923,SBi!$1:$1,1)),SBi!$K$2)</f>
        <v>1973-1978</v>
      </c>
      <c r="P3923" s="1">
        <f ca="1">IFERROR(INDEX(SBi!$C$3:$K$28,MATCH(E3923,SBi!$B$3:$B$28,0),MATCH(O3923,SBi!$C$2:$K$2,0)),0)</f>
        <v>112.6</v>
      </c>
      <c r="Q3923" s="19">
        <f t="shared" ca="1" si="801"/>
        <v>12.273399999999999</v>
      </c>
      <c r="R3923" s="19" t="str">
        <f ca="1">IFERROR(INDEX(VpD!$2:$2,MATCH(G3923,VpD!$1:$1,1)),VpD!$I$2)</f>
        <v>1973-1978</v>
      </c>
      <c r="S3923" s="1">
        <f ca="1">IFERROR(INDEX(VpD!$C$3:$I$27,MATCH(E3923,VpD!$B$3:$B$27,0),MATCH(R3923,VpD!$C$2:$I$2,0)),0)</f>
        <v>98</v>
      </c>
      <c r="T3923" s="19">
        <f t="shared" ca="1" si="802"/>
        <v>10.682</v>
      </c>
      <c r="U3923" s="14" t="str">
        <f t="shared" ca="1" si="803"/>
        <v xml:space="preserve">713703.64 </v>
      </c>
      <c r="V3923" s="14" t="str">
        <f t="shared" ca="1" si="804"/>
        <v>6169522.92</v>
      </c>
      <c r="W3923" s="14" t="str">
        <f t="shared" ca="1" si="805"/>
        <v>POINT(713703.64 6169522.92)</v>
      </c>
      <c r="X3923" s="14" t="str">
        <f>IFERROR(INDEX(BygningOmraade!B:B,MATCH(A3923,BygningOmraade!A:A,0)),"")</f>
        <v/>
      </c>
    </row>
    <row r="3924" spans="1:24" s="14" customFormat="1" x14ac:dyDescent="0.25">
      <c r="A3924" s="14">
        <f t="shared" si="793"/>
        <v>3924</v>
      </c>
      <c r="B3924" s="14" t="str">
        <f t="shared" ca="1" si="794"/>
        <v>e80785f4-02fc-42d2-8447-4ab9a9fd1f05</v>
      </c>
      <c r="C3924" s="14" t="str">
        <f t="shared" ca="1" si="795"/>
        <v>0a3f507e-1827-32b8-e044-0003ba298018</v>
      </c>
      <c r="D3924" s="14">
        <f t="shared" ca="1" si="796"/>
        <v>996160</v>
      </c>
      <c r="E3924" s="1">
        <f t="shared" ca="1" si="797"/>
        <v>590</v>
      </c>
      <c r="F3924" s="1">
        <f t="shared" ca="1" si="798"/>
        <v>102</v>
      </c>
      <c r="G3924" s="1">
        <f t="shared" ca="1" si="799"/>
        <v>1962</v>
      </c>
      <c r="H3924" s="1" t="str">
        <f ca="1">IFERROR(INDEX(Varmeinstallation!B:B,MATCH(INDIRECT($A$1&amp;"L"&amp;A3924)*1,Varmeinstallation!A:A,0)),"Ingen varmeinstallationer")</f>
        <v>Centralvarme fra eget anlæg, et-kammer fyr</v>
      </c>
      <c r="I3924" s="1" t="str">
        <f ca="1">IFERROR(INDEX(Opvarmningsmiddel!B:B,MATCH(INDIRECT($A$1&amp;"M"&amp;A3924)*1,Opvarmningsmiddel!A:A,0)),"")</f>
        <v>Flydende brændsel (olie, petroleum, flaskegas m.m.)</v>
      </c>
      <c r="J3924" s="1">
        <f t="shared" ca="1" si="800"/>
        <v>0</v>
      </c>
      <c r="K3924" s="1" t="str">
        <f ca="1">IFERROR(INDEX(Relationstabel!$C$3:$K$10,MATCH(VALUE(INDIRECT($A$1&amp;"L"&amp;A3924)),Relationstabel!$A$3:$A$10,0),MATCH(IFERROR(VALUE(INDIRECT($A$1&amp;"M"&amp;A3924)),0),Relationstabel!$C$1:$K$1,0)),"Ingen varmeinstallationer")</f>
        <v>Olie</v>
      </c>
      <c r="L3924" s="1" t="str">
        <f ca="1">INDEX(Anvendelseskode!B:B,MATCH($E3924,Anvendelseskode!$A:$A,0))</f>
        <v>Uspecificeret fritidsformål</v>
      </c>
      <c r="M3924" s="1" t="str">
        <f ca="1">INDEX(Anvendelseskode!C:C,MATCH($E3924,Anvendelseskode!$A:$A,0))</f>
        <v>Anden bygning til fritidsformål</v>
      </c>
      <c r="N3924" s="1" t="str">
        <f ca="1">INDEX(Anvendelseskode!D:D,MATCH($E3924,Anvendelseskode!$A:$A,0))</f>
        <v>Kommunale og andre offentlige institutioner</v>
      </c>
      <c r="O3924" s="1" t="str">
        <f ca="1">IFERROR(INDEX(SBi!$2:$2,MATCH(G3924,SBi!$1:$1,1)),SBi!$K$2)</f>
        <v>1961-1972</v>
      </c>
      <c r="P3924" s="1">
        <f ca="1">IFERROR(INDEX(SBi!$C$3:$K$28,MATCH(E3924,SBi!$B$3:$B$28,0),MATCH(O3924,SBi!$C$2:$K$2,0)),0)</f>
        <v>129.80000000000001</v>
      </c>
      <c r="Q3924" s="19">
        <f t="shared" ca="1" si="801"/>
        <v>13.239600000000001</v>
      </c>
      <c r="R3924" s="19" t="str">
        <f ca="1">IFERROR(INDEX(VpD!$2:$2,MATCH(G3924,VpD!$1:$1,1)),VpD!$I$2)</f>
        <v>1961-1972</v>
      </c>
      <c r="S3924" s="1">
        <f ca="1">IFERROR(INDEX(VpD!$C$3:$I$27,MATCH(E3924,VpD!$B$3:$B$27,0),MATCH(R3924,VpD!$C$2:$I$2,0)),0)</f>
        <v>42</v>
      </c>
      <c r="T3924" s="19">
        <f t="shared" ca="1" si="802"/>
        <v>4.2839999999999998</v>
      </c>
      <c r="U3924" s="14" t="str">
        <f t="shared" ca="1" si="803"/>
        <v xml:space="preserve">712720.57 </v>
      </c>
      <c r="V3924" s="14" t="str">
        <f t="shared" ca="1" si="804"/>
        <v>6170313.87</v>
      </c>
      <c r="W3924" s="14" t="str">
        <f t="shared" ca="1" si="805"/>
        <v>POINT(712720.57 6170313.87)</v>
      </c>
      <c r="X3924" s="14" t="str">
        <f>IFERROR(INDEX(BygningOmraade!B:B,MATCH(A3924,BygningOmraade!A:A,0)),"")</f>
        <v/>
      </c>
    </row>
    <row r="3925" spans="1:24" s="14" customFormat="1" x14ac:dyDescent="0.25">
      <c r="A3925" s="14">
        <f t="shared" si="793"/>
        <v>3925</v>
      </c>
      <c r="B3925" s="14" t="str">
        <f t="shared" ca="1" si="794"/>
        <v>e829a220-9605-4a1b-9a9d-2b866be3f7ee</v>
      </c>
      <c r="C3925" s="14" t="str">
        <f t="shared" ca="1" si="795"/>
        <v>0a3f507e-1861-32b8-e044-0003ba298018</v>
      </c>
      <c r="D3925" s="14">
        <f t="shared" ca="1" si="796"/>
        <v>996487</v>
      </c>
      <c r="E3925" s="1">
        <f t="shared" ca="1" si="797"/>
        <v>120</v>
      </c>
      <c r="F3925" s="1">
        <f t="shared" ca="1" si="798"/>
        <v>143</v>
      </c>
      <c r="G3925" s="1">
        <f t="shared" ca="1" si="799"/>
        <v>1995</v>
      </c>
      <c r="H3925" s="1" t="str">
        <f ca="1">IFERROR(INDEX(Varmeinstallation!B:B,MATCH(INDIRECT($A$1&amp;"L"&amp;A3925)*1,Varmeinstallation!A:A,0)),"Ingen varmeinstallationer")</f>
        <v>Centralvarme fra eget anlæg, et-kammer fyr</v>
      </c>
      <c r="I3925" s="1" t="str">
        <f ca="1">IFERROR(INDEX(Opvarmningsmiddel!B:B,MATCH(INDIRECT($A$1&amp;"M"&amp;A3925)*1,Opvarmningsmiddel!A:A,0)),"")</f>
        <v>Naturgas</v>
      </c>
      <c r="J3925" s="1">
        <f t="shared" ca="1" si="800"/>
        <v>80</v>
      </c>
      <c r="K3925" s="1" t="str">
        <f ca="1">IFERROR(INDEX(Relationstabel!$C$3:$K$10,MATCH(VALUE(INDIRECT($A$1&amp;"L"&amp;A3925)),Relationstabel!$A$3:$A$10,0),MATCH(IFERROR(VALUE(INDIRECT($A$1&amp;"M"&amp;A3925)),0),Relationstabel!$C$1:$K$1,0)),"Ingen varmeinstallationer")</f>
        <v>Naturgas</v>
      </c>
      <c r="L3925" s="1" t="str">
        <f ca="1">INDEX(Anvendelseskode!B:B,MATCH($E3925,Anvendelseskode!$A:$A,0))</f>
        <v>Fritliggende enfamilieshus (parcelhus)</v>
      </c>
      <c r="M3925" s="1" t="str">
        <f ca="1">INDEX(Anvendelseskode!C:C,MATCH($E3925,Anvendelseskode!$A:$A,0))</f>
        <v>Parcelhuse</v>
      </c>
      <c r="N3925" s="1" t="str">
        <f ca="1">INDEX(Anvendelseskode!D:D,MATCH($E3925,Anvendelseskode!$A:$A,0))</f>
        <v>Private husholdninger</v>
      </c>
      <c r="O3925" s="1" t="str">
        <f ca="1">IFERROR(INDEX(SBi!$2:$2,MATCH(G3925,SBi!$1:$1,1)),SBi!$K$2)</f>
        <v>1979-1998</v>
      </c>
      <c r="P3925" s="1">
        <f ca="1">IFERROR(INDEX(SBi!$C$3:$K$28,MATCH(E3925,SBi!$B$3:$B$28,0),MATCH(O3925,SBi!$C$2:$K$2,0)),0)</f>
        <v>105.4</v>
      </c>
      <c r="Q3925" s="19">
        <f t="shared" ca="1" si="801"/>
        <v>15.0722</v>
      </c>
      <c r="R3925" s="19" t="str">
        <f ca="1">IFERROR(INDEX(VpD!$2:$2,MATCH(G3925,VpD!$1:$1,1)),VpD!$I$2)</f>
        <v>1979-1998</v>
      </c>
      <c r="S3925" s="1">
        <f ca="1">IFERROR(INDEX(VpD!$C$3:$I$27,MATCH(E3925,VpD!$B$3:$B$27,0),MATCH(R3925,VpD!$C$2:$I$2,0)),0)</f>
        <v>90</v>
      </c>
      <c r="T3925" s="19">
        <f t="shared" ca="1" si="802"/>
        <v>12.87</v>
      </c>
      <c r="U3925" s="14" t="str">
        <f t="shared" ca="1" si="803"/>
        <v xml:space="preserve">713291.35 </v>
      </c>
      <c r="V3925" s="14" t="str">
        <f t="shared" ca="1" si="804"/>
        <v>6168602.13</v>
      </c>
      <c r="W3925" s="14" t="str">
        <f t="shared" ca="1" si="805"/>
        <v>POINT(713291.35 6168602.13)</v>
      </c>
      <c r="X3925" s="14" t="str">
        <f>IFERROR(INDEX(BygningOmraade!B:B,MATCH(A3925,BygningOmraade!A:A,0)),"")</f>
        <v/>
      </c>
    </row>
    <row r="3926" spans="1:24" s="14" customFormat="1" x14ac:dyDescent="0.25">
      <c r="A3926" s="14">
        <f t="shared" si="793"/>
        <v>3926</v>
      </c>
      <c r="B3926" s="14" t="str">
        <f t="shared" ca="1" si="794"/>
        <v>e83d32b0-3a6b-4384-9e0c-cc542c1cacc6</v>
      </c>
      <c r="C3926" s="14" t="str">
        <f t="shared" ca="1" si="795"/>
        <v>0a3f507e-1ce2-32b8-e044-0003ba298018</v>
      </c>
      <c r="D3926" s="14">
        <f t="shared" ca="1" si="796"/>
        <v>994161</v>
      </c>
      <c r="E3926" s="1">
        <f t="shared" ca="1" si="797"/>
        <v>130</v>
      </c>
      <c r="F3926" s="1">
        <f t="shared" ca="1" si="798"/>
        <v>134</v>
      </c>
      <c r="G3926" s="1">
        <f t="shared" ca="1" si="799"/>
        <v>1975</v>
      </c>
      <c r="H3926" s="1" t="str">
        <f ca="1">IFERROR(INDEX(Varmeinstallation!B:B,MATCH(INDIRECT($A$1&amp;"L"&amp;A3926)*1,Varmeinstallation!A:A,0)),"Ingen varmeinstallationer")</f>
        <v>Fjernvarme/blokvarme (radiatorsystemer eller varmluftanlæg)</v>
      </c>
      <c r="I3926" s="1" t="str">
        <f ca="1">IFERROR(INDEX(Opvarmningsmiddel!B:B,MATCH(INDIRECT($A$1&amp;"M"&amp;A3926)*1,Opvarmningsmiddel!A:A,0)),"")</f>
        <v/>
      </c>
      <c r="J3926" s="1">
        <f t="shared" ca="1" si="800"/>
        <v>0</v>
      </c>
      <c r="K3926" s="1" t="str">
        <f ca="1">IFERROR(INDEX(Relationstabel!$C$3:$K$10,MATCH(VALUE(INDIRECT($A$1&amp;"L"&amp;A3926)),Relationstabel!$A$3:$A$10,0),MATCH(IFERROR(VALUE(INDIRECT($A$1&amp;"M"&amp;A3926)),0),Relationstabel!$C$1:$K$1,0)),"Ingen varmeinstallationer")</f>
        <v>Fjernvarme/ Blokvarme</v>
      </c>
      <c r="L3926" s="1" t="str">
        <f ca="1">INDEX(Anvendelseskode!B:B,MATCH($E3926,Anvendelseskode!$A:$A,0))</f>
        <v>Række-, kæde-, dobbelthus (lodret adskillelse mellem enhederne)</v>
      </c>
      <c r="M3926" s="1" t="str">
        <f ca="1">INDEX(Anvendelseskode!C:C,MATCH($E3926,Anvendelseskode!$A:$A,0))</f>
        <v>Række-, kæde og dobbelthuse</v>
      </c>
      <c r="N3926" s="1" t="str">
        <f ca="1">INDEX(Anvendelseskode!D:D,MATCH($E3926,Anvendelseskode!$A:$A,0))</f>
        <v>Private husholdninger</v>
      </c>
      <c r="O3926" s="1" t="str">
        <f ca="1">IFERROR(INDEX(SBi!$2:$2,MATCH(G3926,SBi!$1:$1,1)),SBi!$K$2)</f>
        <v>1973-1978</v>
      </c>
      <c r="P3926" s="1">
        <f ca="1">IFERROR(INDEX(SBi!$C$3:$K$28,MATCH(E3926,SBi!$B$3:$B$28,0),MATCH(O3926,SBi!$C$2:$K$2,0)),0)</f>
        <v>112.6</v>
      </c>
      <c r="Q3926" s="19">
        <f t="shared" ca="1" si="801"/>
        <v>15.0884</v>
      </c>
      <c r="R3926" s="19" t="str">
        <f ca="1">IFERROR(INDEX(VpD!$2:$2,MATCH(G3926,VpD!$1:$1,1)),VpD!$I$2)</f>
        <v>1973-1978</v>
      </c>
      <c r="S3926" s="1">
        <f ca="1">IFERROR(INDEX(VpD!$C$3:$I$27,MATCH(E3926,VpD!$B$3:$B$27,0),MATCH(R3926,VpD!$C$2:$I$2,0)),0)</f>
        <v>98</v>
      </c>
      <c r="T3926" s="19">
        <f t="shared" ca="1" si="802"/>
        <v>13.132</v>
      </c>
      <c r="U3926" s="14" t="str">
        <f t="shared" ca="1" si="803"/>
        <v xml:space="preserve">711399.51 </v>
      </c>
      <c r="V3926" s="14" t="str">
        <f t="shared" ca="1" si="804"/>
        <v>6172485.95</v>
      </c>
      <c r="W3926" s="14" t="str">
        <f t="shared" ca="1" si="805"/>
        <v>POINT(711399.51 6172485.95)</v>
      </c>
      <c r="X3926" s="14" t="str">
        <f>IFERROR(INDEX(BygningOmraade!B:B,MATCH(A3926,BygningOmraade!A:A,0)),"")</f>
        <v/>
      </c>
    </row>
    <row r="3927" spans="1:24" s="14" customFormat="1" x14ac:dyDescent="0.25">
      <c r="A3927" s="14">
        <f t="shared" si="793"/>
        <v>3927</v>
      </c>
      <c r="B3927" s="14" t="str">
        <f t="shared" ca="1" si="794"/>
        <v>e8489df1-3742-4490-9117-83e67c3c5d37</v>
      </c>
      <c r="C3927" s="14" t="str">
        <f t="shared" ca="1" si="795"/>
        <v>0a3f507e-1b67-32b8-e044-0003ba298018</v>
      </c>
      <c r="D3927" s="14">
        <f t="shared" ca="1" si="796"/>
        <v>996724</v>
      </c>
      <c r="E3927" s="1">
        <f t="shared" ca="1" si="797"/>
        <v>130</v>
      </c>
      <c r="F3927" s="1">
        <f t="shared" ca="1" si="798"/>
        <v>112</v>
      </c>
      <c r="G3927" s="1">
        <f t="shared" ca="1" si="799"/>
        <v>1978</v>
      </c>
      <c r="H3927" s="1" t="str">
        <f ca="1">IFERROR(INDEX(Varmeinstallation!B:B,MATCH(INDIRECT($A$1&amp;"L"&amp;A3927)*1,Varmeinstallation!A:A,0)),"Ingen varmeinstallationer")</f>
        <v>Fjernvarme/blokvarme (radiatorsystemer eller varmluftanlæg)</v>
      </c>
      <c r="I3927" s="1" t="str">
        <f ca="1">IFERROR(INDEX(Opvarmningsmiddel!B:B,MATCH(INDIRECT($A$1&amp;"M"&amp;A3927)*1,Opvarmningsmiddel!A:A,0)),"")</f>
        <v/>
      </c>
      <c r="J3927" s="1">
        <f t="shared" ca="1" si="800"/>
        <v>0</v>
      </c>
      <c r="K3927" s="1" t="str">
        <f ca="1">IFERROR(INDEX(Relationstabel!$C$3:$K$10,MATCH(VALUE(INDIRECT($A$1&amp;"L"&amp;A3927)),Relationstabel!$A$3:$A$10,0),MATCH(IFERROR(VALUE(INDIRECT($A$1&amp;"M"&amp;A3927)),0),Relationstabel!$C$1:$K$1,0)),"Ingen varmeinstallationer")</f>
        <v>Fjernvarme/ Blokvarme</v>
      </c>
      <c r="L3927" s="1" t="str">
        <f ca="1">INDEX(Anvendelseskode!B:B,MATCH($E3927,Anvendelseskode!$A:$A,0))</f>
        <v>Række-, kæde-, dobbelthus (lodret adskillelse mellem enhederne)</v>
      </c>
      <c r="M3927" s="1" t="str">
        <f ca="1">INDEX(Anvendelseskode!C:C,MATCH($E3927,Anvendelseskode!$A:$A,0))</f>
        <v>Række-, kæde og dobbelthuse</v>
      </c>
      <c r="N3927" s="1" t="str">
        <f ca="1">INDEX(Anvendelseskode!D:D,MATCH($E3927,Anvendelseskode!$A:$A,0))</f>
        <v>Private husholdninger</v>
      </c>
      <c r="O3927" s="1" t="str">
        <f ca="1">IFERROR(INDEX(SBi!$2:$2,MATCH(G3927,SBi!$1:$1,1)),SBi!$K$2)</f>
        <v>1973-1978</v>
      </c>
      <c r="P3927" s="1">
        <f ca="1">IFERROR(INDEX(SBi!$C$3:$K$28,MATCH(E3927,SBi!$B$3:$B$28,0),MATCH(O3927,SBi!$C$2:$K$2,0)),0)</f>
        <v>112.6</v>
      </c>
      <c r="Q3927" s="19">
        <f t="shared" ca="1" si="801"/>
        <v>12.611199999999998</v>
      </c>
      <c r="R3927" s="19" t="str">
        <f ca="1">IFERROR(INDEX(VpD!$2:$2,MATCH(G3927,VpD!$1:$1,1)),VpD!$I$2)</f>
        <v>1973-1978</v>
      </c>
      <c r="S3927" s="1">
        <f ca="1">IFERROR(INDEX(VpD!$C$3:$I$27,MATCH(E3927,VpD!$B$3:$B$27,0),MATCH(R3927,VpD!$C$2:$I$2,0)),0)</f>
        <v>98</v>
      </c>
      <c r="T3927" s="19">
        <f t="shared" ca="1" si="802"/>
        <v>10.976000000000001</v>
      </c>
      <c r="U3927" s="14" t="str">
        <f t="shared" ca="1" si="803"/>
        <v xml:space="preserve">713497.79 </v>
      </c>
      <c r="V3927" s="14" t="str">
        <f t="shared" ca="1" si="804"/>
        <v>6169686.87</v>
      </c>
      <c r="W3927" s="14" t="str">
        <f t="shared" ca="1" si="805"/>
        <v>POINT(713497.79 6169686.87)</v>
      </c>
      <c r="X3927" s="14" t="str">
        <f>IFERROR(INDEX(BygningOmraade!B:B,MATCH(A3927,BygningOmraade!A:A,0)),"")</f>
        <v/>
      </c>
    </row>
    <row r="3928" spans="1:24" s="14" customFormat="1" x14ac:dyDescent="0.25">
      <c r="A3928" s="14">
        <f t="shared" si="793"/>
        <v>3928</v>
      </c>
      <c r="B3928" s="14" t="str">
        <f t="shared" ca="1" si="794"/>
        <v>e8489e8a-f655-4ea9-bf77-7e67329a0795</v>
      </c>
      <c r="C3928" s="14" t="str">
        <f t="shared" ca="1" si="795"/>
        <v>0a3f507e-1b9a-32b8-e044-0003ba298018</v>
      </c>
      <c r="D3928" s="14">
        <f t="shared" ca="1" si="796"/>
        <v>996223</v>
      </c>
      <c r="E3928" s="1">
        <f t="shared" ca="1" si="797"/>
        <v>120</v>
      </c>
      <c r="F3928" s="1">
        <f t="shared" ca="1" si="798"/>
        <v>101</v>
      </c>
      <c r="G3928" s="1">
        <f t="shared" ca="1" si="799"/>
        <v>1960</v>
      </c>
      <c r="H3928" s="1" t="str">
        <f ca="1">IFERROR(INDEX(Varmeinstallation!B:B,MATCH(INDIRECT($A$1&amp;"L"&amp;A3928)*1,Varmeinstallation!A:A,0)),"Ingen varmeinstallationer")</f>
        <v>Centralvarme fra eget anlæg, et-kammer fyr</v>
      </c>
      <c r="I3928" s="1" t="str">
        <f ca="1">IFERROR(INDEX(Opvarmningsmiddel!B:B,MATCH(INDIRECT($A$1&amp;"M"&amp;A3928)*1,Opvarmningsmiddel!A:A,0)),"")</f>
        <v>Flydende brændsel (olie, petroleum, flaskegas m.m.)</v>
      </c>
      <c r="J3928" s="1">
        <f t="shared" ca="1" si="800"/>
        <v>0</v>
      </c>
      <c r="K3928" s="1" t="str">
        <f ca="1">IFERROR(INDEX(Relationstabel!$C$3:$K$10,MATCH(VALUE(INDIRECT($A$1&amp;"L"&amp;A3928)),Relationstabel!$A$3:$A$10,0),MATCH(IFERROR(VALUE(INDIRECT($A$1&amp;"M"&amp;A3928)),0),Relationstabel!$C$1:$K$1,0)),"Ingen varmeinstallationer")</f>
        <v>Olie</v>
      </c>
      <c r="L3928" s="1" t="str">
        <f ca="1">INDEX(Anvendelseskode!B:B,MATCH($E3928,Anvendelseskode!$A:$A,0))</f>
        <v>Fritliggende enfamilieshus (parcelhus)</v>
      </c>
      <c r="M3928" s="1" t="str">
        <f ca="1">INDEX(Anvendelseskode!C:C,MATCH($E3928,Anvendelseskode!$A:$A,0))</f>
        <v>Parcelhuse</v>
      </c>
      <c r="N3928" s="1" t="str">
        <f ca="1">INDEX(Anvendelseskode!D:D,MATCH($E3928,Anvendelseskode!$A:$A,0))</f>
        <v>Private husholdninger</v>
      </c>
      <c r="O3928" s="1" t="str">
        <f ca="1">IFERROR(INDEX(SBi!$2:$2,MATCH(G3928,SBi!$1:$1,1)),SBi!$K$2)</f>
        <v>1951-1960</v>
      </c>
      <c r="P3928" s="1">
        <f ca="1">IFERROR(INDEX(SBi!$C$3:$K$28,MATCH(E3928,SBi!$B$3:$B$28,0),MATCH(O3928,SBi!$C$2:$K$2,0)),0)</f>
        <v>154.9</v>
      </c>
      <c r="Q3928" s="19">
        <f t="shared" ca="1" si="801"/>
        <v>15.644900000000002</v>
      </c>
      <c r="R3928" s="19" t="str">
        <f ca="1">IFERROR(INDEX(VpD!$2:$2,MATCH(G3928,VpD!$1:$1,1)),VpD!$I$2)</f>
        <v>1951-1960</v>
      </c>
      <c r="S3928" s="1">
        <f ca="1">IFERROR(INDEX(VpD!$C$3:$I$27,MATCH(E3928,VpD!$B$3:$B$27,0),MATCH(R3928,VpD!$C$2:$I$2,0)),0)</f>
        <v>204</v>
      </c>
      <c r="T3928" s="19">
        <f t="shared" ca="1" si="802"/>
        <v>20.603999999999999</v>
      </c>
      <c r="U3928" s="14" t="str">
        <f t="shared" ca="1" si="803"/>
        <v xml:space="preserve">713039.33 </v>
      </c>
      <c r="V3928" s="14" t="str">
        <f t="shared" ca="1" si="804"/>
        <v>6169056.77</v>
      </c>
      <c r="W3928" s="14" t="str">
        <f t="shared" ca="1" si="805"/>
        <v>POINT(713039.33 6169056.77)</v>
      </c>
      <c r="X3928" s="14" t="str">
        <f>IFERROR(INDEX(BygningOmraade!B:B,MATCH(A3928,BygningOmraade!A:A,0)),"")</f>
        <v/>
      </c>
    </row>
    <row r="3929" spans="1:24" s="14" customFormat="1" x14ac:dyDescent="0.25">
      <c r="A3929" s="14">
        <f t="shared" si="793"/>
        <v>3929</v>
      </c>
      <c r="B3929" s="14" t="str">
        <f t="shared" ca="1" si="794"/>
        <v>e8676020-3803-489b-9e2f-85e83f6170c2</v>
      </c>
      <c r="C3929" s="14" t="str">
        <f t="shared" ca="1" si="795"/>
        <v>0a3f507e-1f73-32b8-e044-0003ba298018</v>
      </c>
      <c r="D3929" s="14">
        <f t="shared" ca="1" si="796"/>
        <v>997487</v>
      </c>
      <c r="E3929" s="1">
        <f t="shared" ca="1" si="797"/>
        <v>120</v>
      </c>
      <c r="F3929" s="1">
        <f t="shared" ca="1" si="798"/>
        <v>0</v>
      </c>
      <c r="G3929" s="1">
        <f t="shared" ca="1" si="799"/>
        <v>0</v>
      </c>
      <c r="H3929" s="1" t="str">
        <f ca="1">IFERROR(INDEX(Varmeinstallation!B:B,MATCH(INDIRECT($A$1&amp;"L"&amp;A3929)*1,Varmeinstallation!A:A,0)),"Ingen varmeinstallationer")</f>
        <v>Ingen varmeinstallationer</v>
      </c>
      <c r="I3929" s="1" t="str">
        <f ca="1">IFERROR(INDEX(Opvarmningsmiddel!B:B,MATCH(INDIRECT($A$1&amp;"M"&amp;A3929)*1,Opvarmningsmiddel!A:A,0)),"")</f>
        <v/>
      </c>
      <c r="J3929" s="1">
        <f t="shared" ca="1" si="800"/>
        <v>0</v>
      </c>
      <c r="K3929" s="1" t="str">
        <f ca="1">IFERROR(INDEX(Relationstabel!$C$3:$K$10,MATCH(VALUE(INDIRECT($A$1&amp;"L"&amp;A3929)),Relationstabel!$A$3:$A$10,0),MATCH(IFERROR(VALUE(INDIRECT($A$1&amp;"M"&amp;A3929)),0),Relationstabel!$C$1:$K$1,0)),"Ingen varmeinstallationer")</f>
        <v>Ingen varmeinstallationer</v>
      </c>
      <c r="L3929" s="1" t="str">
        <f ca="1">INDEX(Anvendelseskode!B:B,MATCH($E3929,Anvendelseskode!$A:$A,0))</f>
        <v>Fritliggende enfamilieshus (parcelhus)</v>
      </c>
      <c r="M3929" s="1" t="str">
        <f ca="1">INDEX(Anvendelseskode!C:C,MATCH($E3929,Anvendelseskode!$A:$A,0))</f>
        <v>Parcelhuse</v>
      </c>
      <c r="N3929" s="1" t="str">
        <f ca="1">INDEX(Anvendelseskode!D:D,MATCH($E3929,Anvendelseskode!$A:$A,0))</f>
        <v>Private husholdninger</v>
      </c>
      <c r="O3929" s="1" t="str">
        <f ca="1">IFERROR(INDEX(SBi!$2:$2,MATCH(G3929,SBi!$1:$1,1)),SBi!$K$2)</f>
        <v>Før 1890</v>
      </c>
      <c r="P3929" s="1">
        <f ca="1">IFERROR(INDEX(SBi!$C$3:$K$28,MATCH(E3929,SBi!$B$3:$B$28,0),MATCH(O3929,SBi!$C$2:$K$2,0)),0)</f>
        <v>170.3</v>
      </c>
      <c r="Q3929" s="19">
        <f t="shared" ca="1" si="801"/>
        <v>0</v>
      </c>
      <c r="R3929" s="19" t="str">
        <f ca="1">IFERROR(INDEX(VpD!$2:$2,MATCH(G3929,VpD!$1:$1,1)),VpD!$I$2)</f>
        <v>&lt;1930</v>
      </c>
      <c r="S3929" s="1">
        <f ca="1">IFERROR(INDEX(VpD!$C$3:$I$27,MATCH(E3929,VpD!$B$3:$B$27,0),MATCH(R3929,VpD!$C$2:$I$2,0)),0)</f>
        <v>209</v>
      </c>
      <c r="T3929" s="19">
        <f t="shared" ca="1" si="802"/>
        <v>0</v>
      </c>
      <c r="U3929" s="14" t="str">
        <f t="shared" ca="1" si="803"/>
        <v xml:space="preserve">713936.94 </v>
      </c>
      <c r="V3929" s="14" t="str">
        <f t="shared" ca="1" si="804"/>
        <v>6168773.21</v>
      </c>
      <c r="W3929" s="14" t="str">
        <f t="shared" ca="1" si="805"/>
        <v>POINT(713936.94 6168773.21)</v>
      </c>
      <c r="X3929" s="14" t="str">
        <f>IFERROR(INDEX(BygningOmraade!B:B,MATCH(A3929,BygningOmraade!A:A,0)),"")</f>
        <v/>
      </c>
    </row>
    <row r="3930" spans="1:24" s="14" customFormat="1" x14ac:dyDescent="0.25">
      <c r="A3930" s="14">
        <f t="shared" si="793"/>
        <v>3930</v>
      </c>
      <c r="B3930" s="14" t="str">
        <f t="shared" ca="1" si="794"/>
        <v>e86cc1e3-89de-4804-a8c6-01b2ccd0739d</v>
      </c>
      <c r="C3930" s="14" t="str">
        <f t="shared" ca="1" si="795"/>
        <v>d85b9d84-d883-4ec2-82c8-bacc66e42a37</v>
      </c>
      <c r="D3930" s="14">
        <f t="shared" ca="1" si="796"/>
        <v>100094126</v>
      </c>
      <c r="E3930" s="1">
        <f t="shared" ca="1" si="797"/>
        <v>130</v>
      </c>
      <c r="F3930" s="1">
        <f t="shared" ca="1" si="798"/>
        <v>120</v>
      </c>
      <c r="G3930" s="1">
        <f t="shared" ca="1" si="799"/>
        <v>2016</v>
      </c>
      <c r="H3930" s="1" t="str">
        <f ca="1">IFERROR(INDEX(Varmeinstallation!B:B,MATCH(INDIRECT($A$1&amp;"L"&amp;A3930)*1,Varmeinstallation!A:A,0)),"Ingen varmeinstallationer")</f>
        <v>Fjernvarme/blokvarme (radiatorsystemer eller varmluftanlæg)</v>
      </c>
      <c r="I3930" s="1" t="str">
        <f ca="1">IFERROR(INDEX(Opvarmningsmiddel!B:B,MATCH(INDIRECT($A$1&amp;"M"&amp;A3930)*1,Opvarmningsmiddel!A:A,0)),"")</f>
        <v/>
      </c>
      <c r="J3930" s="1">
        <f t="shared" ca="1" si="800"/>
        <v>0</v>
      </c>
      <c r="K3930" s="1" t="str">
        <f ca="1">IFERROR(INDEX(Relationstabel!$C$3:$K$10,MATCH(VALUE(INDIRECT($A$1&amp;"L"&amp;A3930)),Relationstabel!$A$3:$A$10,0),MATCH(IFERROR(VALUE(INDIRECT($A$1&amp;"M"&amp;A3930)),0),Relationstabel!$C$1:$K$1,0)),"Ingen varmeinstallationer")</f>
        <v>Fjernvarme/ Blokvarme</v>
      </c>
      <c r="L3930" s="1" t="str">
        <f ca="1">INDEX(Anvendelseskode!B:B,MATCH($E3930,Anvendelseskode!$A:$A,0))</f>
        <v>Række-, kæde-, dobbelthus (lodret adskillelse mellem enhederne)</v>
      </c>
      <c r="M3930" s="1" t="str">
        <f ca="1">INDEX(Anvendelseskode!C:C,MATCH($E3930,Anvendelseskode!$A:$A,0))</f>
        <v>Række-, kæde og dobbelthuse</v>
      </c>
      <c r="N3930" s="1" t="str">
        <f ca="1">INDEX(Anvendelseskode!D:D,MATCH($E3930,Anvendelseskode!$A:$A,0))</f>
        <v>Private husholdninger</v>
      </c>
      <c r="O3930" s="1" t="str">
        <f ca="1">IFERROR(INDEX(SBi!$2:$2,MATCH(G3930,SBi!$1:$1,1)),SBi!$K$2)</f>
        <v>Efter 2006</v>
      </c>
      <c r="P3930" s="1">
        <f ca="1">IFERROR(INDEX(SBi!$C$3:$K$28,MATCH(E3930,SBi!$B$3:$B$28,0),MATCH(O3930,SBi!$C$2:$K$2,0)),0)</f>
        <v>66.400000000000006</v>
      </c>
      <c r="Q3930" s="19">
        <f t="shared" ca="1" si="801"/>
        <v>7.9680000000000009</v>
      </c>
      <c r="R3930" s="19" t="str">
        <f ca="1">IFERROR(INDEX(VpD!$2:$2,MATCH(G3930,VpD!$1:$1,1)),VpD!$I$2)</f>
        <v>&gt;1998</v>
      </c>
      <c r="S3930" s="1">
        <f ca="1">IFERROR(INDEX(VpD!$C$3:$I$27,MATCH(E3930,VpD!$B$3:$B$27,0),MATCH(R3930,VpD!$C$2:$I$2,0)),0)</f>
        <v>65</v>
      </c>
      <c r="T3930" s="19">
        <f t="shared" ca="1" si="802"/>
        <v>7.8</v>
      </c>
      <c r="U3930" s="14" t="str">
        <f t="shared" ca="1" si="803"/>
        <v xml:space="preserve">711604.23 </v>
      </c>
      <c r="V3930" s="14" t="str">
        <f t="shared" ca="1" si="804"/>
        <v>6172821.58</v>
      </c>
      <c r="W3930" s="14" t="str">
        <f t="shared" ca="1" si="805"/>
        <v>POINT(711604.23 6172821.58)</v>
      </c>
      <c r="X3930" s="14" t="str">
        <f>IFERROR(INDEX(BygningOmraade!B:B,MATCH(A3930,BygningOmraade!A:A,0)),"")</f>
        <v/>
      </c>
    </row>
    <row r="3931" spans="1:24" s="14" customFormat="1" x14ac:dyDescent="0.25">
      <c r="A3931" s="14">
        <f t="shared" si="793"/>
        <v>3931</v>
      </c>
      <c r="B3931" s="14" t="str">
        <f t="shared" ca="1" si="794"/>
        <v>e87ad2d7-872a-47ee-a5f6-35963b05ffb2</v>
      </c>
      <c r="C3931" s="14" t="str">
        <f t="shared" ca="1" si="795"/>
        <v>0a3f507e-2377-32b8-e044-0003ba298018</v>
      </c>
      <c r="D3931" s="14">
        <f t="shared" ca="1" si="796"/>
        <v>996554</v>
      </c>
      <c r="E3931" s="1">
        <f t="shared" ca="1" si="797"/>
        <v>120</v>
      </c>
      <c r="F3931" s="1">
        <f t="shared" ca="1" si="798"/>
        <v>116</v>
      </c>
      <c r="G3931" s="1">
        <f t="shared" ca="1" si="799"/>
        <v>1979</v>
      </c>
      <c r="H3931" s="1" t="str">
        <f ca="1">IFERROR(INDEX(Varmeinstallation!B:B,MATCH(INDIRECT($A$1&amp;"L"&amp;A3931)*1,Varmeinstallation!A:A,0)),"Ingen varmeinstallationer")</f>
        <v>Elovne, elpaneler</v>
      </c>
      <c r="I3931" s="1" t="str">
        <f ca="1">IFERROR(INDEX(Opvarmningsmiddel!B:B,MATCH(INDIRECT($A$1&amp;"M"&amp;A3931)*1,Opvarmningsmiddel!A:A,0)),"")</f>
        <v>Elektricitet</v>
      </c>
      <c r="J3931" s="1">
        <f t="shared" ca="1" si="800"/>
        <v>2</v>
      </c>
      <c r="K3931" s="1" t="str">
        <f ca="1">IFERROR(INDEX(Relationstabel!$C$3:$K$10,MATCH(VALUE(INDIRECT($A$1&amp;"L"&amp;A3931)),Relationstabel!$A$3:$A$10,0),MATCH(IFERROR(VALUE(INDIRECT($A$1&amp;"M"&amp;A3931)),0),Relationstabel!$C$1:$K$1,0)),"Ingen varmeinstallationer")</f>
        <v>Elvarme</v>
      </c>
      <c r="L3931" s="1" t="str">
        <f ca="1">INDEX(Anvendelseskode!B:B,MATCH($E3931,Anvendelseskode!$A:$A,0))</f>
        <v>Fritliggende enfamilieshus (parcelhus)</v>
      </c>
      <c r="M3931" s="1" t="str">
        <f ca="1">INDEX(Anvendelseskode!C:C,MATCH($E3931,Anvendelseskode!$A:$A,0))</f>
        <v>Parcelhuse</v>
      </c>
      <c r="N3931" s="1" t="str">
        <f ca="1">INDEX(Anvendelseskode!D:D,MATCH($E3931,Anvendelseskode!$A:$A,0))</f>
        <v>Private husholdninger</v>
      </c>
      <c r="O3931" s="1" t="str">
        <f ca="1">IFERROR(INDEX(SBi!$2:$2,MATCH(G3931,SBi!$1:$1,1)),SBi!$K$2)</f>
        <v>1979-1998</v>
      </c>
      <c r="P3931" s="1">
        <f ca="1">IFERROR(INDEX(SBi!$C$3:$K$28,MATCH(E3931,SBi!$B$3:$B$28,0),MATCH(O3931,SBi!$C$2:$K$2,0)),0)</f>
        <v>105.4</v>
      </c>
      <c r="Q3931" s="19">
        <f t="shared" ca="1" si="801"/>
        <v>12.226400000000002</v>
      </c>
      <c r="R3931" s="19" t="str">
        <f ca="1">IFERROR(INDEX(VpD!$2:$2,MATCH(G3931,VpD!$1:$1,1)),VpD!$I$2)</f>
        <v>1979-1998</v>
      </c>
      <c r="S3931" s="1">
        <f ca="1">IFERROR(INDEX(VpD!$C$3:$I$27,MATCH(E3931,VpD!$B$3:$B$27,0),MATCH(R3931,VpD!$C$2:$I$2,0)),0)</f>
        <v>90</v>
      </c>
      <c r="T3931" s="19">
        <f t="shared" ca="1" si="802"/>
        <v>10.44</v>
      </c>
      <c r="U3931" s="14" t="str">
        <f t="shared" ca="1" si="803"/>
        <v xml:space="preserve">713216.89 </v>
      </c>
      <c r="V3931" s="14" t="str">
        <f t="shared" ca="1" si="804"/>
        <v>6168612.2</v>
      </c>
      <c r="W3931" s="14" t="str">
        <f t="shared" ca="1" si="805"/>
        <v>POINT(713216.89 6168612.2)</v>
      </c>
      <c r="X3931" s="14" t="str">
        <f>IFERROR(INDEX(BygningOmraade!B:B,MATCH(A3931,BygningOmraade!A:A,0)),"")</f>
        <v/>
      </c>
    </row>
    <row r="3932" spans="1:24" s="14" customFormat="1" x14ac:dyDescent="0.25">
      <c r="A3932" s="14">
        <f t="shared" si="793"/>
        <v>3932</v>
      </c>
      <c r="B3932" s="14" t="str">
        <f t="shared" ca="1" si="794"/>
        <v>e87c475a-e3a2-4d47-8e7f-8ce3a5067a7d</v>
      </c>
      <c r="C3932" s="14" t="str">
        <f t="shared" ca="1" si="795"/>
        <v>0a3f507e-1865-32b8-e044-0003ba298018</v>
      </c>
      <c r="D3932" s="14">
        <f t="shared" ca="1" si="796"/>
        <v>996479</v>
      </c>
      <c r="E3932" s="1">
        <f t="shared" ca="1" si="797"/>
        <v>120</v>
      </c>
      <c r="F3932" s="1">
        <f t="shared" ca="1" si="798"/>
        <v>161</v>
      </c>
      <c r="G3932" s="1">
        <f t="shared" ca="1" si="799"/>
        <v>1991</v>
      </c>
      <c r="H3932" s="1" t="str">
        <f ca="1">IFERROR(INDEX(Varmeinstallation!B:B,MATCH(INDIRECT($A$1&amp;"L"&amp;A3932)*1,Varmeinstallation!A:A,0)),"Ingen varmeinstallationer")</f>
        <v>Centralvarme fra eget anlæg, et-kammer fyr</v>
      </c>
      <c r="I3932" s="1" t="str">
        <f ca="1">IFERROR(INDEX(Opvarmningsmiddel!B:B,MATCH(INDIRECT($A$1&amp;"M"&amp;A3932)*1,Opvarmningsmiddel!A:A,0)),"")</f>
        <v>Naturgas</v>
      </c>
      <c r="J3932" s="1">
        <f t="shared" ca="1" si="800"/>
        <v>0</v>
      </c>
      <c r="K3932" s="1" t="str">
        <f ca="1">IFERROR(INDEX(Relationstabel!$C$3:$K$10,MATCH(VALUE(INDIRECT($A$1&amp;"L"&amp;A3932)),Relationstabel!$A$3:$A$10,0),MATCH(IFERROR(VALUE(INDIRECT($A$1&amp;"M"&amp;A3932)),0),Relationstabel!$C$1:$K$1,0)),"Ingen varmeinstallationer")</f>
        <v>Naturgas</v>
      </c>
      <c r="L3932" s="1" t="str">
        <f ca="1">INDEX(Anvendelseskode!B:B,MATCH($E3932,Anvendelseskode!$A:$A,0))</f>
        <v>Fritliggende enfamilieshus (parcelhus)</v>
      </c>
      <c r="M3932" s="1" t="str">
        <f ca="1">INDEX(Anvendelseskode!C:C,MATCH($E3932,Anvendelseskode!$A:$A,0))</f>
        <v>Parcelhuse</v>
      </c>
      <c r="N3932" s="1" t="str">
        <f ca="1">INDEX(Anvendelseskode!D:D,MATCH($E3932,Anvendelseskode!$A:$A,0))</f>
        <v>Private husholdninger</v>
      </c>
      <c r="O3932" s="1" t="str">
        <f ca="1">IFERROR(INDEX(SBi!$2:$2,MATCH(G3932,SBi!$1:$1,1)),SBi!$K$2)</f>
        <v>1979-1998</v>
      </c>
      <c r="P3932" s="1">
        <f ca="1">IFERROR(INDEX(SBi!$C$3:$K$28,MATCH(E3932,SBi!$B$3:$B$28,0),MATCH(O3932,SBi!$C$2:$K$2,0)),0)</f>
        <v>105.4</v>
      </c>
      <c r="Q3932" s="19">
        <f t="shared" ca="1" si="801"/>
        <v>16.9694</v>
      </c>
      <c r="R3932" s="19" t="str">
        <f ca="1">IFERROR(INDEX(VpD!$2:$2,MATCH(G3932,VpD!$1:$1,1)),VpD!$I$2)</f>
        <v>1979-1998</v>
      </c>
      <c r="S3932" s="1">
        <f ca="1">IFERROR(INDEX(VpD!$C$3:$I$27,MATCH(E3932,VpD!$B$3:$B$27,0),MATCH(R3932,VpD!$C$2:$I$2,0)),0)</f>
        <v>90</v>
      </c>
      <c r="T3932" s="19">
        <f t="shared" ca="1" si="802"/>
        <v>14.49</v>
      </c>
      <c r="U3932" s="14" t="str">
        <f t="shared" ca="1" si="803"/>
        <v xml:space="preserve">713303.2 </v>
      </c>
      <c r="V3932" s="14" t="str">
        <f t="shared" ca="1" si="804"/>
        <v>6168557.72</v>
      </c>
      <c r="W3932" s="14" t="str">
        <f t="shared" ca="1" si="805"/>
        <v>POINT(713303.2 6168557.72)</v>
      </c>
      <c r="X3932" s="14" t="str">
        <f>IFERROR(INDEX(BygningOmraade!B:B,MATCH(A3932,BygningOmraade!A:A,0)),"")</f>
        <v/>
      </c>
    </row>
    <row r="3933" spans="1:24" s="14" customFormat="1" x14ac:dyDescent="0.25">
      <c r="A3933" s="14">
        <f t="shared" si="793"/>
        <v>3933</v>
      </c>
      <c r="B3933" s="14" t="str">
        <f t="shared" ca="1" si="794"/>
        <v>e87e1117-583c-4546-aa6b-c9988fc7f405</v>
      </c>
      <c r="C3933" s="14" t="str">
        <f t="shared" ca="1" si="795"/>
        <v>0a3f507e-178f-32b8-e044-0003ba298018</v>
      </c>
      <c r="D3933" s="14">
        <f t="shared" ca="1" si="796"/>
        <v>997449</v>
      </c>
      <c r="E3933" s="1">
        <f t="shared" ca="1" si="797"/>
        <v>120</v>
      </c>
      <c r="F3933" s="1">
        <f t="shared" ca="1" si="798"/>
        <v>280</v>
      </c>
      <c r="G3933" s="1">
        <f t="shared" ca="1" si="799"/>
        <v>1965</v>
      </c>
      <c r="H3933" s="1" t="str">
        <f ca="1">IFERROR(INDEX(Varmeinstallation!B:B,MATCH(INDIRECT($A$1&amp;"L"&amp;A3933)*1,Varmeinstallation!A:A,0)),"Ingen varmeinstallationer")</f>
        <v>Centralvarme fra eget anlæg, et-kammer fyr</v>
      </c>
      <c r="I3933" s="1" t="str">
        <f ca="1">IFERROR(INDEX(Opvarmningsmiddel!B:B,MATCH(INDIRECT($A$1&amp;"M"&amp;A3933)*1,Opvarmningsmiddel!A:A,0)),"")</f>
        <v>Naturgas</v>
      </c>
      <c r="J3933" s="1">
        <f t="shared" ca="1" si="800"/>
        <v>0</v>
      </c>
      <c r="K3933" s="1" t="str">
        <f ca="1">IFERROR(INDEX(Relationstabel!$C$3:$K$10,MATCH(VALUE(INDIRECT($A$1&amp;"L"&amp;A3933)),Relationstabel!$A$3:$A$10,0),MATCH(IFERROR(VALUE(INDIRECT($A$1&amp;"M"&amp;A3933)),0),Relationstabel!$C$1:$K$1,0)),"Ingen varmeinstallationer")</f>
        <v>Naturgas</v>
      </c>
      <c r="L3933" s="1" t="str">
        <f ca="1">INDEX(Anvendelseskode!B:B,MATCH($E3933,Anvendelseskode!$A:$A,0))</f>
        <v>Fritliggende enfamilieshus (parcelhus)</v>
      </c>
      <c r="M3933" s="1" t="str">
        <f ca="1">INDEX(Anvendelseskode!C:C,MATCH($E3933,Anvendelseskode!$A:$A,0))</f>
        <v>Parcelhuse</v>
      </c>
      <c r="N3933" s="1" t="str">
        <f ca="1">INDEX(Anvendelseskode!D:D,MATCH($E3933,Anvendelseskode!$A:$A,0))</f>
        <v>Private husholdninger</v>
      </c>
      <c r="O3933" s="1" t="str">
        <f ca="1">IFERROR(INDEX(SBi!$2:$2,MATCH(G3933,SBi!$1:$1,1)),SBi!$K$2)</f>
        <v>1961-1972</v>
      </c>
      <c r="P3933" s="1">
        <f ca="1">IFERROR(INDEX(SBi!$C$3:$K$28,MATCH(E3933,SBi!$B$3:$B$28,0),MATCH(O3933,SBi!$C$2:$K$2,0)),0)</f>
        <v>134.30000000000001</v>
      </c>
      <c r="Q3933" s="19">
        <f t="shared" ca="1" si="801"/>
        <v>37.603999999999999</v>
      </c>
      <c r="R3933" s="19" t="str">
        <f ca="1">IFERROR(INDEX(VpD!$2:$2,MATCH(G3933,VpD!$1:$1,1)),VpD!$I$2)</f>
        <v>1961-1972</v>
      </c>
      <c r="S3933" s="1">
        <f ca="1">IFERROR(INDEX(VpD!$C$3:$I$27,MATCH(E3933,VpD!$B$3:$B$27,0),MATCH(R3933,VpD!$C$2:$I$2,0)),0)</f>
        <v>143</v>
      </c>
      <c r="T3933" s="19">
        <f t="shared" ca="1" si="802"/>
        <v>40.04</v>
      </c>
      <c r="U3933" s="14" t="str">
        <f t="shared" ca="1" si="803"/>
        <v xml:space="preserve">713970.65 </v>
      </c>
      <c r="V3933" s="14" t="str">
        <f t="shared" ca="1" si="804"/>
        <v>6168868.2</v>
      </c>
      <c r="W3933" s="14" t="str">
        <f t="shared" ca="1" si="805"/>
        <v>POINT(713970.65 6168868.2)</v>
      </c>
      <c r="X3933" s="14" t="str">
        <f>IFERROR(INDEX(BygningOmraade!B:B,MATCH(A3933,BygningOmraade!A:A,0)),"")</f>
        <v/>
      </c>
    </row>
    <row r="3934" spans="1:24" s="14" customFormat="1" x14ac:dyDescent="0.25">
      <c r="A3934" s="14">
        <f t="shared" si="793"/>
        <v>3934</v>
      </c>
      <c r="B3934" s="14" t="str">
        <f t="shared" ca="1" si="794"/>
        <v>e886bcec-0fc1-4578-a1a5-689362238ace</v>
      </c>
      <c r="C3934" s="14" t="str">
        <f t="shared" ca="1" si="795"/>
        <v>d9f6227d-8630-4c25-ba23-1756b09f1c4d</v>
      </c>
      <c r="D3934" s="14">
        <f t="shared" ca="1" si="796"/>
        <v>100098578</v>
      </c>
      <c r="E3934" s="1">
        <f t="shared" ca="1" si="797"/>
        <v>130</v>
      </c>
      <c r="F3934" s="1">
        <f t="shared" ca="1" si="798"/>
        <v>130</v>
      </c>
      <c r="G3934" s="1">
        <f t="shared" ca="1" si="799"/>
        <v>2017</v>
      </c>
      <c r="H3934" s="1" t="str">
        <f ca="1">IFERROR(INDEX(Varmeinstallation!B:B,MATCH(INDIRECT($A$1&amp;"L"&amp;A3934)*1,Varmeinstallation!A:A,0)),"Ingen varmeinstallationer")</f>
        <v>Fjernvarme/blokvarme (radiatorsystemer eller varmluftanlæg)</v>
      </c>
      <c r="I3934" s="1" t="str">
        <f ca="1">IFERROR(INDEX(Opvarmningsmiddel!B:B,MATCH(INDIRECT($A$1&amp;"M"&amp;A3934)*1,Opvarmningsmiddel!A:A,0)),"")</f>
        <v/>
      </c>
      <c r="J3934" s="1">
        <f t="shared" ca="1" si="800"/>
        <v>0</v>
      </c>
      <c r="K3934" s="1" t="str">
        <f ca="1">IFERROR(INDEX(Relationstabel!$C$3:$K$10,MATCH(VALUE(INDIRECT($A$1&amp;"L"&amp;A3934)),Relationstabel!$A$3:$A$10,0),MATCH(IFERROR(VALUE(INDIRECT($A$1&amp;"M"&amp;A3934)),0),Relationstabel!$C$1:$K$1,0)),"Ingen varmeinstallationer")</f>
        <v>Fjernvarme/ Blokvarme</v>
      </c>
      <c r="L3934" s="1" t="str">
        <f ca="1">INDEX(Anvendelseskode!B:B,MATCH($E3934,Anvendelseskode!$A:$A,0))</f>
        <v>Række-, kæde-, dobbelthus (lodret adskillelse mellem enhederne)</v>
      </c>
      <c r="M3934" s="1" t="str">
        <f ca="1">INDEX(Anvendelseskode!C:C,MATCH($E3934,Anvendelseskode!$A:$A,0))</f>
        <v>Række-, kæde og dobbelthuse</v>
      </c>
      <c r="N3934" s="1" t="str">
        <f ca="1">INDEX(Anvendelseskode!D:D,MATCH($E3934,Anvendelseskode!$A:$A,0))</f>
        <v>Private husholdninger</v>
      </c>
      <c r="O3934" s="1" t="str">
        <f ca="1">IFERROR(INDEX(SBi!$2:$2,MATCH(G3934,SBi!$1:$1,1)),SBi!$K$2)</f>
        <v>Efter 2006</v>
      </c>
      <c r="P3934" s="1">
        <f ca="1">IFERROR(INDEX(SBi!$C$3:$K$28,MATCH(E3934,SBi!$B$3:$B$28,0),MATCH(O3934,SBi!$C$2:$K$2,0)),0)</f>
        <v>66.400000000000006</v>
      </c>
      <c r="Q3934" s="19">
        <f t="shared" ca="1" si="801"/>
        <v>8.6319999999999997</v>
      </c>
      <c r="R3934" s="19" t="str">
        <f ca="1">IFERROR(INDEX(VpD!$2:$2,MATCH(G3934,VpD!$1:$1,1)),VpD!$I$2)</f>
        <v>&gt;1998</v>
      </c>
      <c r="S3934" s="1">
        <f ca="1">IFERROR(INDEX(VpD!$C$3:$I$27,MATCH(E3934,VpD!$B$3:$B$27,0),MATCH(R3934,VpD!$C$2:$I$2,0)),0)</f>
        <v>65</v>
      </c>
      <c r="T3934" s="19">
        <f t="shared" ca="1" si="802"/>
        <v>8.4499999999999993</v>
      </c>
      <c r="U3934" s="14" t="str">
        <f t="shared" ca="1" si="803"/>
        <v xml:space="preserve">711575.17 </v>
      </c>
      <c r="V3934" s="14" t="str">
        <f t="shared" ca="1" si="804"/>
        <v>6172709.79</v>
      </c>
      <c r="W3934" s="14" t="str">
        <f t="shared" ca="1" si="805"/>
        <v>POINT(711575.17 6172709.79)</v>
      </c>
      <c r="X3934" s="14" t="str">
        <f>IFERROR(INDEX(BygningOmraade!B:B,MATCH(A3934,BygningOmraade!A:A,0)),"")</f>
        <v/>
      </c>
    </row>
    <row r="3935" spans="1:24" s="14" customFormat="1" x14ac:dyDescent="0.25">
      <c r="A3935" s="14">
        <f t="shared" si="793"/>
        <v>3935</v>
      </c>
      <c r="B3935" s="14" t="str">
        <f t="shared" ca="1" si="794"/>
        <v>e89522c6-f0aa-4f62-b0e0-c6cfb203dc6a</v>
      </c>
      <c r="C3935" s="14" t="str">
        <f t="shared" ca="1" si="795"/>
        <v>0a3f507e-1899-32b8-e044-0003ba298018</v>
      </c>
      <c r="D3935" s="14">
        <f t="shared" ca="1" si="796"/>
        <v>994229</v>
      </c>
      <c r="E3935" s="1">
        <f t="shared" ca="1" si="797"/>
        <v>130</v>
      </c>
      <c r="F3935" s="1">
        <f t="shared" ca="1" si="798"/>
        <v>107</v>
      </c>
      <c r="G3935" s="1">
        <f t="shared" ca="1" si="799"/>
        <v>1983</v>
      </c>
      <c r="H3935" s="1" t="str">
        <f ca="1">IFERROR(INDEX(Varmeinstallation!B:B,MATCH(INDIRECT($A$1&amp;"L"&amp;A3935)*1,Varmeinstallation!A:A,0)),"Ingen varmeinstallationer")</f>
        <v>Fjernvarme/blokvarme (radiatorsystemer eller varmluftanlæg)</v>
      </c>
      <c r="I3935" s="1" t="str">
        <f ca="1">IFERROR(INDEX(Opvarmningsmiddel!B:B,MATCH(INDIRECT($A$1&amp;"M"&amp;A3935)*1,Opvarmningsmiddel!A:A,0)),"")</f>
        <v/>
      </c>
      <c r="J3935" s="1">
        <f t="shared" ca="1" si="800"/>
        <v>0</v>
      </c>
      <c r="K3935" s="1" t="str">
        <f ca="1">IFERROR(INDEX(Relationstabel!$C$3:$K$10,MATCH(VALUE(INDIRECT($A$1&amp;"L"&amp;A3935)),Relationstabel!$A$3:$A$10,0),MATCH(IFERROR(VALUE(INDIRECT($A$1&amp;"M"&amp;A3935)),0),Relationstabel!$C$1:$K$1,0)),"Ingen varmeinstallationer")</f>
        <v>Fjernvarme/ Blokvarme</v>
      </c>
      <c r="L3935" s="1" t="str">
        <f ca="1">INDEX(Anvendelseskode!B:B,MATCH($E3935,Anvendelseskode!$A:$A,0))</f>
        <v>Række-, kæde-, dobbelthus (lodret adskillelse mellem enhederne)</v>
      </c>
      <c r="M3935" s="1" t="str">
        <f ca="1">INDEX(Anvendelseskode!C:C,MATCH($E3935,Anvendelseskode!$A:$A,0))</f>
        <v>Række-, kæde og dobbelthuse</v>
      </c>
      <c r="N3935" s="1" t="str">
        <f ca="1">INDEX(Anvendelseskode!D:D,MATCH($E3935,Anvendelseskode!$A:$A,0))</f>
        <v>Private husholdninger</v>
      </c>
      <c r="O3935" s="1" t="str">
        <f ca="1">IFERROR(INDEX(SBi!$2:$2,MATCH(G3935,SBi!$1:$1,1)),SBi!$K$2)</f>
        <v>1979-1998</v>
      </c>
      <c r="P3935" s="1">
        <f ca="1">IFERROR(INDEX(SBi!$C$3:$K$28,MATCH(E3935,SBi!$B$3:$B$28,0),MATCH(O3935,SBi!$C$2:$K$2,0)),0)</f>
        <v>96.8</v>
      </c>
      <c r="Q3935" s="19">
        <f t="shared" ca="1" si="801"/>
        <v>10.3576</v>
      </c>
      <c r="R3935" s="19" t="str">
        <f ca="1">IFERROR(INDEX(VpD!$2:$2,MATCH(G3935,VpD!$1:$1,1)),VpD!$I$2)</f>
        <v>1979-1998</v>
      </c>
      <c r="S3935" s="1">
        <f ca="1">IFERROR(INDEX(VpD!$C$3:$I$27,MATCH(E3935,VpD!$B$3:$B$27,0),MATCH(R3935,VpD!$C$2:$I$2,0)),0)</f>
        <v>74</v>
      </c>
      <c r="T3935" s="19">
        <f t="shared" ca="1" si="802"/>
        <v>7.9180000000000001</v>
      </c>
      <c r="U3935" s="14" t="str">
        <f t="shared" ca="1" si="803"/>
        <v xml:space="preserve">711363.47 </v>
      </c>
      <c r="V3935" s="14" t="str">
        <f t="shared" ca="1" si="804"/>
        <v>6171635.25</v>
      </c>
      <c r="W3935" s="14" t="str">
        <f t="shared" ca="1" si="805"/>
        <v>POINT(711363.47 6171635.25)</v>
      </c>
      <c r="X3935" s="14" t="str">
        <f>IFERROR(INDEX(BygningOmraade!B:B,MATCH(A3935,BygningOmraade!A:A,0)),"")</f>
        <v/>
      </c>
    </row>
    <row r="3936" spans="1:24" s="14" customFormat="1" x14ac:dyDescent="0.25">
      <c r="A3936" s="14">
        <f t="shared" si="793"/>
        <v>3936</v>
      </c>
      <c r="B3936" s="14" t="str">
        <f t="shared" ca="1" si="794"/>
        <v>e8ae0154-8784-4fbc-a4c1-6336f80618e6</v>
      </c>
      <c r="C3936" s="14" t="str">
        <f t="shared" ca="1" si="795"/>
        <v>0a3f507e-154a-32b8-e044-0003ba298018</v>
      </c>
      <c r="D3936" s="14">
        <f t="shared" ca="1" si="796"/>
        <v>996730</v>
      </c>
      <c r="E3936" s="1">
        <f t="shared" ca="1" si="797"/>
        <v>130</v>
      </c>
      <c r="F3936" s="1">
        <f t="shared" ca="1" si="798"/>
        <v>102</v>
      </c>
      <c r="G3936" s="1">
        <f t="shared" ca="1" si="799"/>
        <v>1977</v>
      </c>
      <c r="H3936" s="1" t="str">
        <f ca="1">IFERROR(INDEX(Varmeinstallation!B:B,MATCH(INDIRECT($A$1&amp;"L"&amp;A3936)*1,Varmeinstallation!A:A,0)),"Ingen varmeinstallationer")</f>
        <v>Fjernvarme/blokvarme (radiatorsystemer eller varmluftanlæg)</v>
      </c>
      <c r="I3936" s="1" t="str">
        <f ca="1">IFERROR(INDEX(Opvarmningsmiddel!B:B,MATCH(INDIRECT($A$1&amp;"M"&amp;A3936)*1,Opvarmningsmiddel!A:A,0)),"")</f>
        <v/>
      </c>
      <c r="J3936" s="1">
        <f t="shared" ca="1" si="800"/>
        <v>0</v>
      </c>
      <c r="K3936" s="1" t="str">
        <f ca="1">IFERROR(INDEX(Relationstabel!$C$3:$K$10,MATCH(VALUE(INDIRECT($A$1&amp;"L"&amp;A3936)),Relationstabel!$A$3:$A$10,0),MATCH(IFERROR(VALUE(INDIRECT($A$1&amp;"M"&amp;A3936)),0),Relationstabel!$C$1:$K$1,0)),"Ingen varmeinstallationer")</f>
        <v>Fjernvarme/ Blokvarme</v>
      </c>
      <c r="L3936" s="1" t="str">
        <f ca="1">INDEX(Anvendelseskode!B:B,MATCH($E3936,Anvendelseskode!$A:$A,0))</f>
        <v>Række-, kæde-, dobbelthus (lodret adskillelse mellem enhederne)</v>
      </c>
      <c r="M3936" s="1" t="str">
        <f ca="1">INDEX(Anvendelseskode!C:C,MATCH($E3936,Anvendelseskode!$A:$A,0))</f>
        <v>Række-, kæde og dobbelthuse</v>
      </c>
      <c r="N3936" s="1" t="str">
        <f ca="1">INDEX(Anvendelseskode!D:D,MATCH($E3936,Anvendelseskode!$A:$A,0))</f>
        <v>Private husholdninger</v>
      </c>
      <c r="O3936" s="1" t="str">
        <f ca="1">IFERROR(INDEX(SBi!$2:$2,MATCH(G3936,SBi!$1:$1,1)),SBi!$K$2)</f>
        <v>1973-1978</v>
      </c>
      <c r="P3936" s="1">
        <f ca="1">IFERROR(INDEX(SBi!$C$3:$K$28,MATCH(E3936,SBi!$B$3:$B$28,0),MATCH(O3936,SBi!$C$2:$K$2,0)),0)</f>
        <v>112.6</v>
      </c>
      <c r="Q3936" s="19">
        <f t="shared" ca="1" si="801"/>
        <v>11.485199999999999</v>
      </c>
      <c r="R3936" s="19" t="str">
        <f ca="1">IFERROR(INDEX(VpD!$2:$2,MATCH(G3936,VpD!$1:$1,1)),VpD!$I$2)</f>
        <v>1973-1978</v>
      </c>
      <c r="S3936" s="1">
        <f ca="1">IFERROR(INDEX(VpD!$C$3:$I$27,MATCH(E3936,VpD!$B$3:$B$27,0),MATCH(R3936,VpD!$C$2:$I$2,0)),0)</f>
        <v>98</v>
      </c>
      <c r="T3936" s="19">
        <f t="shared" ca="1" si="802"/>
        <v>9.9960000000000004</v>
      </c>
      <c r="U3936" s="14" t="str">
        <f t="shared" ca="1" si="803"/>
        <v xml:space="preserve">713504.59 </v>
      </c>
      <c r="V3936" s="14" t="str">
        <f t="shared" ca="1" si="804"/>
        <v>6169490.05</v>
      </c>
      <c r="W3936" s="14" t="str">
        <f t="shared" ca="1" si="805"/>
        <v>POINT(713504.59 6169490.05)</v>
      </c>
      <c r="X3936" s="14" t="str">
        <f>IFERROR(INDEX(BygningOmraade!B:B,MATCH(A3936,BygningOmraade!A:A,0)),"")</f>
        <v/>
      </c>
    </row>
    <row r="3937" spans="1:24" s="14" customFormat="1" x14ac:dyDescent="0.25">
      <c r="A3937" s="14">
        <f t="shared" si="793"/>
        <v>3937</v>
      </c>
      <c r="B3937" s="14" t="str">
        <f t="shared" ca="1" si="794"/>
        <v>e8af9303-f86f-4f40-932c-4b77277928d1</v>
      </c>
      <c r="C3937" s="14" t="str">
        <f t="shared" ca="1" si="795"/>
        <v>0a3f507e-1680-32b8-e044-0003ba298018</v>
      </c>
      <c r="D3937" s="14">
        <f t="shared" ca="1" si="796"/>
        <v>996967</v>
      </c>
      <c r="E3937" s="1">
        <f t="shared" ca="1" si="797"/>
        <v>130</v>
      </c>
      <c r="F3937" s="1">
        <f t="shared" ca="1" si="798"/>
        <v>102</v>
      </c>
      <c r="G3937" s="1">
        <f t="shared" ca="1" si="799"/>
        <v>1977</v>
      </c>
      <c r="H3937" s="1" t="str">
        <f ca="1">IFERROR(INDEX(Varmeinstallation!B:B,MATCH(INDIRECT($A$1&amp;"L"&amp;A3937)*1,Varmeinstallation!A:A,0)),"Ingen varmeinstallationer")</f>
        <v>Fjernvarme/blokvarme (radiatorsystemer eller varmluftanlæg)</v>
      </c>
      <c r="I3937" s="1" t="str">
        <f ca="1">IFERROR(INDEX(Opvarmningsmiddel!B:B,MATCH(INDIRECT($A$1&amp;"M"&amp;A3937)*1,Opvarmningsmiddel!A:A,0)),"")</f>
        <v/>
      </c>
      <c r="J3937" s="1">
        <f t="shared" ca="1" si="800"/>
        <v>0</v>
      </c>
      <c r="K3937" s="1" t="str">
        <f ca="1">IFERROR(INDEX(Relationstabel!$C$3:$K$10,MATCH(VALUE(INDIRECT($A$1&amp;"L"&amp;A3937)),Relationstabel!$A$3:$A$10,0),MATCH(IFERROR(VALUE(INDIRECT($A$1&amp;"M"&amp;A3937)),0),Relationstabel!$C$1:$K$1,0)),"Ingen varmeinstallationer")</f>
        <v>Fjernvarme/ Blokvarme</v>
      </c>
      <c r="L3937" s="1" t="str">
        <f ca="1">INDEX(Anvendelseskode!B:B,MATCH($E3937,Anvendelseskode!$A:$A,0))</f>
        <v>Række-, kæde-, dobbelthus (lodret adskillelse mellem enhederne)</v>
      </c>
      <c r="M3937" s="1" t="str">
        <f ca="1">INDEX(Anvendelseskode!C:C,MATCH($E3937,Anvendelseskode!$A:$A,0))</f>
        <v>Række-, kæde og dobbelthuse</v>
      </c>
      <c r="N3937" s="1" t="str">
        <f ca="1">INDEX(Anvendelseskode!D:D,MATCH($E3937,Anvendelseskode!$A:$A,0))</f>
        <v>Private husholdninger</v>
      </c>
      <c r="O3937" s="1" t="str">
        <f ca="1">IFERROR(INDEX(SBi!$2:$2,MATCH(G3937,SBi!$1:$1,1)),SBi!$K$2)</f>
        <v>1973-1978</v>
      </c>
      <c r="P3937" s="1">
        <f ca="1">IFERROR(INDEX(SBi!$C$3:$K$28,MATCH(E3937,SBi!$B$3:$B$28,0),MATCH(O3937,SBi!$C$2:$K$2,0)),0)</f>
        <v>112.6</v>
      </c>
      <c r="Q3937" s="19">
        <f t="shared" ca="1" si="801"/>
        <v>11.485199999999999</v>
      </c>
      <c r="R3937" s="19" t="str">
        <f ca="1">IFERROR(INDEX(VpD!$2:$2,MATCH(G3937,VpD!$1:$1,1)),VpD!$I$2)</f>
        <v>1973-1978</v>
      </c>
      <c r="S3937" s="1">
        <f ca="1">IFERROR(INDEX(VpD!$C$3:$I$27,MATCH(E3937,VpD!$B$3:$B$27,0),MATCH(R3937,VpD!$C$2:$I$2,0)),0)</f>
        <v>98</v>
      </c>
      <c r="T3937" s="19">
        <f t="shared" ca="1" si="802"/>
        <v>9.9960000000000004</v>
      </c>
      <c r="U3937" s="14" t="str">
        <f t="shared" ca="1" si="803"/>
        <v xml:space="preserve">713612.21 </v>
      </c>
      <c r="V3937" s="14" t="str">
        <f t="shared" ca="1" si="804"/>
        <v>6169578.1</v>
      </c>
      <c r="W3937" s="14" t="str">
        <f t="shared" ca="1" si="805"/>
        <v>POINT(713612.21 6169578.1)</v>
      </c>
      <c r="X3937" s="14" t="str">
        <f>IFERROR(INDEX(BygningOmraade!B:B,MATCH(A3937,BygningOmraade!A:A,0)),"")</f>
        <v/>
      </c>
    </row>
    <row r="3938" spans="1:24" s="14" customFormat="1" x14ac:dyDescent="0.25">
      <c r="A3938" s="14">
        <f t="shared" si="793"/>
        <v>3938</v>
      </c>
      <c r="B3938" s="14" t="str">
        <f t="shared" ca="1" si="794"/>
        <v>e8b1bd78-e756-4fc8-b043-5ef03f4cf39c</v>
      </c>
      <c r="C3938" s="14" t="str">
        <f t="shared" ca="1" si="795"/>
        <v>0a3f507e-247b-32b8-e044-0003ba298018</v>
      </c>
      <c r="D3938" s="14">
        <f t="shared" ca="1" si="796"/>
        <v>995618</v>
      </c>
      <c r="E3938" s="1">
        <f t="shared" ca="1" si="797"/>
        <v>120</v>
      </c>
      <c r="F3938" s="1">
        <f t="shared" ca="1" si="798"/>
        <v>218</v>
      </c>
      <c r="G3938" s="1">
        <f t="shared" ca="1" si="799"/>
        <v>1949</v>
      </c>
      <c r="H3938" s="1" t="str">
        <f ca="1">IFERROR(INDEX(Varmeinstallation!B:B,MATCH(INDIRECT($A$1&amp;"L"&amp;A3938)*1,Varmeinstallation!A:A,0)),"Ingen varmeinstallationer")</f>
        <v>Centralvarme fra eget anlæg, et-kammer fyr</v>
      </c>
      <c r="I3938" s="1" t="str">
        <f ca="1">IFERROR(INDEX(Opvarmningsmiddel!B:B,MATCH(INDIRECT($A$1&amp;"M"&amp;A3938)*1,Opvarmningsmiddel!A:A,0)),"")</f>
        <v>Naturgas</v>
      </c>
      <c r="J3938" s="1">
        <f t="shared" ca="1" si="800"/>
        <v>0</v>
      </c>
      <c r="K3938" s="1" t="str">
        <f ca="1">IFERROR(INDEX(Relationstabel!$C$3:$K$10,MATCH(VALUE(INDIRECT($A$1&amp;"L"&amp;A3938)),Relationstabel!$A$3:$A$10,0),MATCH(IFERROR(VALUE(INDIRECT($A$1&amp;"M"&amp;A3938)),0),Relationstabel!$C$1:$K$1,0)),"Ingen varmeinstallationer")</f>
        <v>Naturgas</v>
      </c>
      <c r="L3938" s="1" t="str">
        <f ca="1">INDEX(Anvendelseskode!B:B,MATCH($E3938,Anvendelseskode!$A:$A,0))</f>
        <v>Fritliggende enfamilieshus (parcelhus)</v>
      </c>
      <c r="M3938" s="1" t="str">
        <f ca="1">INDEX(Anvendelseskode!C:C,MATCH($E3938,Anvendelseskode!$A:$A,0))</f>
        <v>Parcelhuse</v>
      </c>
      <c r="N3938" s="1" t="str">
        <f ca="1">INDEX(Anvendelseskode!D:D,MATCH($E3938,Anvendelseskode!$A:$A,0))</f>
        <v>Private husholdninger</v>
      </c>
      <c r="O3938" s="1" t="str">
        <f ca="1">IFERROR(INDEX(SBi!$2:$2,MATCH(G3938,SBi!$1:$1,1)),SBi!$K$2)</f>
        <v>1931-1950</v>
      </c>
      <c r="P3938" s="1">
        <f ca="1">IFERROR(INDEX(SBi!$C$3:$K$28,MATCH(E3938,SBi!$B$3:$B$28,0),MATCH(O3938,SBi!$C$2:$K$2,0)),0)</f>
        <v>164.1</v>
      </c>
      <c r="Q3938" s="19">
        <f t="shared" ca="1" si="801"/>
        <v>35.773799999999994</v>
      </c>
      <c r="R3938" s="19" t="str">
        <f ca="1">IFERROR(INDEX(VpD!$2:$2,MATCH(G3938,VpD!$1:$1,1)),VpD!$I$2)</f>
        <v>1931-1950</v>
      </c>
      <c r="S3938" s="1">
        <f ca="1">IFERROR(INDEX(VpD!$C$3:$I$27,MATCH(E3938,VpD!$B$3:$B$27,0),MATCH(R3938,VpD!$C$2:$I$2,0)),0)</f>
        <v>217</v>
      </c>
      <c r="T3938" s="19">
        <f t="shared" ca="1" si="802"/>
        <v>47.305999999999997</v>
      </c>
      <c r="U3938" s="14" t="str">
        <f t="shared" ca="1" si="803"/>
        <v xml:space="preserve">712481.67 </v>
      </c>
      <c r="V3938" s="14" t="str">
        <f t="shared" ca="1" si="804"/>
        <v>6169347.84</v>
      </c>
      <c r="W3938" s="14" t="str">
        <f t="shared" ca="1" si="805"/>
        <v>POINT(712481.67 6169347.84)</v>
      </c>
      <c r="X3938" s="14" t="str">
        <f>IFERROR(INDEX(BygningOmraade!B:B,MATCH(A3938,BygningOmraade!A:A,0)),"")</f>
        <v/>
      </c>
    </row>
    <row r="3939" spans="1:24" s="14" customFormat="1" x14ac:dyDescent="0.25">
      <c r="A3939" s="14">
        <f t="shared" si="793"/>
        <v>3939</v>
      </c>
      <c r="B3939" s="14" t="str">
        <f t="shared" ca="1" si="794"/>
        <v>e8b401b3-6987-4098-aadd-2c273af90d1a</v>
      </c>
      <c r="C3939" s="14" t="str">
        <f t="shared" ca="1" si="795"/>
        <v>4591b5f9-a6dd-0dd9-e044-0003ba298018</v>
      </c>
      <c r="D3939" s="14">
        <f t="shared" ca="1" si="796"/>
        <v>2691209</v>
      </c>
      <c r="E3939" s="1">
        <f t="shared" ca="1" si="797"/>
        <v>130</v>
      </c>
      <c r="F3939" s="1">
        <f t="shared" ca="1" si="798"/>
        <v>108</v>
      </c>
      <c r="G3939" s="1">
        <f t="shared" ca="1" si="799"/>
        <v>2008</v>
      </c>
      <c r="H3939" s="1" t="str">
        <f ca="1">IFERROR(INDEX(Varmeinstallation!B:B,MATCH(INDIRECT($A$1&amp;"L"&amp;A3939)*1,Varmeinstallation!A:A,0)),"Ingen varmeinstallationer")</f>
        <v>Centralvarme fra eget anlæg, et-kammer fyr</v>
      </c>
      <c r="I3939" s="1" t="str">
        <f ca="1">IFERROR(INDEX(Opvarmningsmiddel!B:B,MATCH(INDIRECT($A$1&amp;"M"&amp;A3939)*1,Opvarmningsmiddel!A:A,0)),"")</f>
        <v>Naturgas</v>
      </c>
      <c r="J3939" s="1">
        <f t="shared" ca="1" si="800"/>
        <v>90</v>
      </c>
      <c r="K3939" s="1" t="str">
        <f ca="1">IFERROR(INDEX(Relationstabel!$C$3:$K$10,MATCH(VALUE(INDIRECT($A$1&amp;"L"&amp;A3939)),Relationstabel!$A$3:$A$10,0),MATCH(IFERROR(VALUE(INDIRECT($A$1&amp;"M"&amp;A3939)),0),Relationstabel!$C$1:$K$1,0)),"Ingen varmeinstallationer")</f>
        <v>Naturgas</v>
      </c>
      <c r="L3939" s="1" t="str">
        <f ca="1">INDEX(Anvendelseskode!B:B,MATCH($E3939,Anvendelseskode!$A:$A,0))</f>
        <v>Række-, kæde-, dobbelthus (lodret adskillelse mellem enhederne)</v>
      </c>
      <c r="M3939" s="1" t="str">
        <f ca="1">INDEX(Anvendelseskode!C:C,MATCH($E3939,Anvendelseskode!$A:$A,0))</f>
        <v>Række-, kæde og dobbelthuse</v>
      </c>
      <c r="N3939" s="1" t="str">
        <f ca="1">INDEX(Anvendelseskode!D:D,MATCH($E3939,Anvendelseskode!$A:$A,0))</f>
        <v>Private husholdninger</v>
      </c>
      <c r="O3939" s="1" t="str">
        <f ca="1">IFERROR(INDEX(SBi!$2:$2,MATCH(G3939,SBi!$1:$1,1)),SBi!$K$2)</f>
        <v>Efter 2006</v>
      </c>
      <c r="P3939" s="1">
        <f ca="1">IFERROR(INDEX(SBi!$C$3:$K$28,MATCH(E3939,SBi!$B$3:$B$28,0),MATCH(O3939,SBi!$C$2:$K$2,0)),0)</f>
        <v>66.400000000000006</v>
      </c>
      <c r="Q3939" s="19">
        <f t="shared" ca="1" si="801"/>
        <v>7.1712000000000007</v>
      </c>
      <c r="R3939" s="19" t="str">
        <f ca="1">IFERROR(INDEX(VpD!$2:$2,MATCH(G3939,VpD!$1:$1,1)),VpD!$I$2)</f>
        <v>&gt;1998</v>
      </c>
      <c r="S3939" s="1">
        <f ca="1">IFERROR(INDEX(VpD!$C$3:$I$27,MATCH(E3939,VpD!$B$3:$B$27,0),MATCH(R3939,VpD!$C$2:$I$2,0)),0)</f>
        <v>65</v>
      </c>
      <c r="T3939" s="19">
        <f t="shared" ca="1" si="802"/>
        <v>7.02</v>
      </c>
      <c r="U3939" s="14" t="str">
        <f t="shared" ca="1" si="803"/>
        <v xml:space="preserve">712562.53 </v>
      </c>
      <c r="V3939" s="14" t="str">
        <f t="shared" ca="1" si="804"/>
        <v>6168848.06</v>
      </c>
      <c r="W3939" s="14" t="str">
        <f t="shared" ca="1" si="805"/>
        <v>POINT(712562.53 6168848.06)</v>
      </c>
      <c r="X3939" s="14" t="str">
        <f>IFERROR(INDEX(BygningOmraade!B:B,MATCH(A3939,BygningOmraade!A:A,0)),"")</f>
        <v/>
      </c>
    </row>
    <row r="3940" spans="1:24" s="14" customFormat="1" x14ac:dyDescent="0.25">
      <c r="A3940" s="14">
        <f t="shared" si="793"/>
        <v>3940</v>
      </c>
      <c r="B3940" s="14" t="str">
        <f t="shared" ca="1" si="794"/>
        <v>e8c90d2c-68a6-4912-bc4c-717646c8e656</v>
      </c>
      <c r="C3940" s="14" t="str">
        <f t="shared" ca="1" si="795"/>
        <v>0a3f507e-2188-32b8-e044-0003ba298018</v>
      </c>
      <c r="D3940" s="14">
        <f t="shared" ca="1" si="796"/>
        <v>997236</v>
      </c>
      <c r="E3940" s="1">
        <f t="shared" ca="1" si="797"/>
        <v>130</v>
      </c>
      <c r="F3940" s="1">
        <f t="shared" ca="1" si="798"/>
        <v>112</v>
      </c>
      <c r="G3940" s="1">
        <f t="shared" ca="1" si="799"/>
        <v>1978</v>
      </c>
      <c r="H3940" s="1" t="str">
        <f ca="1">IFERROR(INDEX(Varmeinstallation!B:B,MATCH(INDIRECT($A$1&amp;"L"&amp;A3940)*1,Varmeinstallation!A:A,0)),"Ingen varmeinstallationer")</f>
        <v>Fjernvarme/blokvarme (radiatorsystemer eller varmluftanlæg)</v>
      </c>
      <c r="I3940" s="1" t="str">
        <f ca="1">IFERROR(INDEX(Opvarmningsmiddel!B:B,MATCH(INDIRECT($A$1&amp;"M"&amp;A3940)*1,Opvarmningsmiddel!A:A,0)),"")</f>
        <v/>
      </c>
      <c r="J3940" s="1">
        <f t="shared" ca="1" si="800"/>
        <v>0</v>
      </c>
      <c r="K3940" s="1" t="str">
        <f ca="1">IFERROR(INDEX(Relationstabel!$C$3:$K$10,MATCH(VALUE(INDIRECT($A$1&amp;"L"&amp;A3940)),Relationstabel!$A$3:$A$10,0),MATCH(IFERROR(VALUE(INDIRECT($A$1&amp;"M"&amp;A3940)),0),Relationstabel!$C$1:$K$1,0)),"Ingen varmeinstallationer")</f>
        <v>Fjernvarme/ Blokvarme</v>
      </c>
      <c r="L3940" s="1" t="str">
        <f ca="1">INDEX(Anvendelseskode!B:B,MATCH($E3940,Anvendelseskode!$A:$A,0))</f>
        <v>Række-, kæde-, dobbelthus (lodret adskillelse mellem enhederne)</v>
      </c>
      <c r="M3940" s="1" t="str">
        <f ca="1">INDEX(Anvendelseskode!C:C,MATCH($E3940,Anvendelseskode!$A:$A,0))</f>
        <v>Række-, kæde og dobbelthuse</v>
      </c>
      <c r="N3940" s="1" t="str">
        <f ca="1">INDEX(Anvendelseskode!D:D,MATCH($E3940,Anvendelseskode!$A:$A,0))</f>
        <v>Private husholdninger</v>
      </c>
      <c r="O3940" s="1" t="str">
        <f ca="1">IFERROR(INDEX(SBi!$2:$2,MATCH(G3940,SBi!$1:$1,1)),SBi!$K$2)</f>
        <v>1973-1978</v>
      </c>
      <c r="P3940" s="1">
        <f ca="1">IFERROR(INDEX(SBi!$C$3:$K$28,MATCH(E3940,SBi!$B$3:$B$28,0),MATCH(O3940,SBi!$C$2:$K$2,0)),0)</f>
        <v>112.6</v>
      </c>
      <c r="Q3940" s="19">
        <f t="shared" ca="1" si="801"/>
        <v>12.611199999999998</v>
      </c>
      <c r="R3940" s="19" t="str">
        <f ca="1">IFERROR(INDEX(VpD!$2:$2,MATCH(G3940,VpD!$1:$1,1)),VpD!$I$2)</f>
        <v>1973-1978</v>
      </c>
      <c r="S3940" s="1">
        <f ca="1">IFERROR(INDEX(VpD!$C$3:$I$27,MATCH(E3940,VpD!$B$3:$B$27,0),MATCH(R3940,VpD!$C$2:$I$2,0)),0)</f>
        <v>98</v>
      </c>
      <c r="T3940" s="19">
        <f t="shared" ca="1" si="802"/>
        <v>10.976000000000001</v>
      </c>
      <c r="U3940" s="14" t="str">
        <f t="shared" ca="1" si="803"/>
        <v xml:space="preserve">713714.73 </v>
      </c>
      <c r="V3940" s="14" t="str">
        <f t="shared" ca="1" si="804"/>
        <v>6169574.88</v>
      </c>
      <c r="W3940" s="14" t="str">
        <f t="shared" ca="1" si="805"/>
        <v>POINT(713714.73 6169574.88)</v>
      </c>
      <c r="X3940" s="14" t="str">
        <f>IFERROR(INDEX(BygningOmraade!B:B,MATCH(A3940,BygningOmraade!A:A,0)),"")</f>
        <v/>
      </c>
    </row>
    <row r="3941" spans="1:24" s="14" customFormat="1" x14ac:dyDescent="0.25">
      <c r="A3941" s="14">
        <f t="shared" si="793"/>
        <v>3941</v>
      </c>
      <c r="B3941" s="14" t="str">
        <f t="shared" ca="1" si="794"/>
        <v>e8e0d3e2-dcda-404e-b944-df2f4fee0544</v>
      </c>
      <c r="C3941" s="14" t="str">
        <f t="shared" ca="1" si="795"/>
        <v>6b38ccf5-64f3-45fd-9a8f-a117c9eab533</v>
      </c>
      <c r="D3941" s="14">
        <f t="shared" ca="1" si="796"/>
        <v>100098568</v>
      </c>
      <c r="E3941" s="1">
        <f t="shared" ca="1" si="797"/>
        <v>130</v>
      </c>
      <c r="F3941" s="1">
        <f t="shared" ca="1" si="798"/>
        <v>130</v>
      </c>
      <c r="G3941" s="1">
        <f t="shared" ca="1" si="799"/>
        <v>2017</v>
      </c>
      <c r="H3941" s="1" t="str">
        <f ca="1">IFERROR(INDEX(Varmeinstallation!B:B,MATCH(INDIRECT($A$1&amp;"L"&amp;A3941)*1,Varmeinstallation!A:A,0)),"Ingen varmeinstallationer")</f>
        <v>Fjernvarme/blokvarme (radiatorsystemer eller varmluftanlæg)</v>
      </c>
      <c r="I3941" s="1" t="str">
        <f ca="1">IFERROR(INDEX(Opvarmningsmiddel!B:B,MATCH(INDIRECT($A$1&amp;"M"&amp;A3941)*1,Opvarmningsmiddel!A:A,0)),"")</f>
        <v/>
      </c>
      <c r="J3941" s="1">
        <f t="shared" ca="1" si="800"/>
        <v>0</v>
      </c>
      <c r="K3941" s="1" t="str">
        <f ca="1">IFERROR(INDEX(Relationstabel!$C$3:$K$10,MATCH(VALUE(INDIRECT($A$1&amp;"L"&amp;A3941)),Relationstabel!$A$3:$A$10,0),MATCH(IFERROR(VALUE(INDIRECT($A$1&amp;"M"&amp;A3941)),0),Relationstabel!$C$1:$K$1,0)),"Ingen varmeinstallationer")</f>
        <v>Fjernvarme/ Blokvarme</v>
      </c>
      <c r="L3941" s="1" t="str">
        <f ca="1">INDEX(Anvendelseskode!B:B,MATCH($E3941,Anvendelseskode!$A:$A,0))</f>
        <v>Række-, kæde-, dobbelthus (lodret adskillelse mellem enhederne)</v>
      </c>
      <c r="M3941" s="1" t="str">
        <f ca="1">INDEX(Anvendelseskode!C:C,MATCH($E3941,Anvendelseskode!$A:$A,0))</f>
        <v>Række-, kæde og dobbelthuse</v>
      </c>
      <c r="N3941" s="1" t="str">
        <f ca="1">INDEX(Anvendelseskode!D:D,MATCH($E3941,Anvendelseskode!$A:$A,0))</f>
        <v>Private husholdninger</v>
      </c>
      <c r="O3941" s="1" t="str">
        <f ca="1">IFERROR(INDEX(SBi!$2:$2,MATCH(G3941,SBi!$1:$1,1)),SBi!$K$2)</f>
        <v>Efter 2006</v>
      </c>
      <c r="P3941" s="1">
        <f ca="1">IFERROR(INDEX(SBi!$C$3:$K$28,MATCH(E3941,SBi!$B$3:$B$28,0),MATCH(O3941,SBi!$C$2:$K$2,0)),0)</f>
        <v>66.400000000000006</v>
      </c>
      <c r="Q3941" s="19">
        <f t="shared" ca="1" si="801"/>
        <v>8.6319999999999997</v>
      </c>
      <c r="R3941" s="19" t="str">
        <f ca="1">IFERROR(INDEX(VpD!$2:$2,MATCH(G3941,VpD!$1:$1,1)),VpD!$I$2)</f>
        <v>&gt;1998</v>
      </c>
      <c r="S3941" s="1">
        <f ca="1">IFERROR(INDEX(VpD!$C$3:$I$27,MATCH(E3941,VpD!$B$3:$B$27,0),MATCH(R3941,VpD!$C$2:$I$2,0)),0)</f>
        <v>65</v>
      </c>
      <c r="T3941" s="19">
        <f t="shared" ca="1" si="802"/>
        <v>8.4499999999999993</v>
      </c>
      <c r="U3941" s="14" t="str">
        <f t="shared" ca="1" si="803"/>
        <v xml:space="preserve">711585.71 </v>
      </c>
      <c r="V3941" s="14" t="str">
        <f t="shared" ca="1" si="804"/>
        <v>6172749.03</v>
      </c>
      <c r="W3941" s="14" t="str">
        <f t="shared" ca="1" si="805"/>
        <v>POINT(711585.71 6172749.03)</v>
      </c>
      <c r="X3941" s="14" t="str">
        <f>IFERROR(INDEX(BygningOmraade!B:B,MATCH(A3941,BygningOmraade!A:A,0)),"")</f>
        <v/>
      </c>
    </row>
    <row r="3942" spans="1:24" s="14" customFormat="1" x14ac:dyDescent="0.25">
      <c r="A3942" s="14">
        <f t="shared" si="793"/>
        <v>3942</v>
      </c>
      <c r="B3942" s="14" t="str">
        <f t="shared" ca="1" si="794"/>
        <v>e9143148-a7c4-4563-98b2-5fc609f8470b</v>
      </c>
      <c r="C3942" s="14" t="str">
        <f t="shared" ca="1" si="795"/>
        <v>3cae7253-093c-0f90-e044-0003ba298018</v>
      </c>
      <c r="D3942" s="14">
        <f t="shared" ca="1" si="796"/>
        <v>2685041</v>
      </c>
      <c r="E3942" s="1">
        <f t="shared" ca="1" si="797"/>
        <v>130</v>
      </c>
      <c r="F3942" s="1">
        <f t="shared" ca="1" si="798"/>
        <v>118</v>
      </c>
      <c r="G3942" s="1">
        <f t="shared" ca="1" si="799"/>
        <v>2008</v>
      </c>
      <c r="H3942" s="1" t="str">
        <f ca="1">IFERROR(INDEX(Varmeinstallation!B:B,MATCH(INDIRECT($A$1&amp;"L"&amp;A3942)*1,Varmeinstallation!A:A,0)),"Ingen varmeinstallationer")</f>
        <v>Fjernvarme/blokvarme (radiatorsystemer eller varmluftanlæg)</v>
      </c>
      <c r="I3942" s="1" t="str">
        <f ca="1">IFERROR(INDEX(Opvarmningsmiddel!B:B,MATCH(INDIRECT($A$1&amp;"M"&amp;A3942)*1,Opvarmningsmiddel!A:A,0)),"")</f>
        <v/>
      </c>
      <c r="J3942" s="1">
        <f t="shared" ca="1" si="800"/>
        <v>90</v>
      </c>
      <c r="K3942" s="1" t="str">
        <f ca="1">IFERROR(INDEX(Relationstabel!$C$3:$K$10,MATCH(VALUE(INDIRECT($A$1&amp;"L"&amp;A3942)),Relationstabel!$A$3:$A$10,0),MATCH(IFERROR(VALUE(INDIRECT($A$1&amp;"M"&amp;A3942)),0),Relationstabel!$C$1:$K$1,0)),"Ingen varmeinstallationer")</f>
        <v>Fjernvarme/ Blokvarme</v>
      </c>
      <c r="L3942" s="1" t="str">
        <f ca="1">INDEX(Anvendelseskode!B:B,MATCH($E3942,Anvendelseskode!$A:$A,0))</f>
        <v>Række-, kæde-, dobbelthus (lodret adskillelse mellem enhederne)</v>
      </c>
      <c r="M3942" s="1" t="str">
        <f ca="1">INDEX(Anvendelseskode!C:C,MATCH($E3942,Anvendelseskode!$A:$A,0))</f>
        <v>Række-, kæde og dobbelthuse</v>
      </c>
      <c r="N3942" s="1" t="str">
        <f ca="1">INDEX(Anvendelseskode!D:D,MATCH($E3942,Anvendelseskode!$A:$A,0))</f>
        <v>Private husholdninger</v>
      </c>
      <c r="O3942" s="1" t="str">
        <f ca="1">IFERROR(INDEX(SBi!$2:$2,MATCH(G3942,SBi!$1:$1,1)),SBi!$K$2)</f>
        <v>Efter 2006</v>
      </c>
      <c r="P3942" s="1">
        <f ca="1">IFERROR(INDEX(SBi!$C$3:$K$28,MATCH(E3942,SBi!$B$3:$B$28,0),MATCH(O3942,SBi!$C$2:$K$2,0)),0)</f>
        <v>66.400000000000006</v>
      </c>
      <c r="Q3942" s="19">
        <f t="shared" ca="1" si="801"/>
        <v>7.8352000000000004</v>
      </c>
      <c r="R3942" s="19" t="str">
        <f ca="1">IFERROR(INDEX(VpD!$2:$2,MATCH(G3942,VpD!$1:$1,1)),VpD!$I$2)</f>
        <v>&gt;1998</v>
      </c>
      <c r="S3942" s="1">
        <f ca="1">IFERROR(INDEX(VpD!$C$3:$I$27,MATCH(E3942,VpD!$B$3:$B$27,0),MATCH(R3942,VpD!$C$2:$I$2,0)),0)</f>
        <v>65</v>
      </c>
      <c r="T3942" s="19">
        <f t="shared" ca="1" si="802"/>
        <v>7.67</v>
      </c>
      <c r="U3942" s="14" t="str">
        <f t="shared" ca="1" si="803"/>
        <v xml:space="preserve">711737.46 </v>
      </c>
      <c r="V3942" s="14" t="str">
        <f t="shared" ca="1" si="804"/>
        <v>6172615.91</v>
      </c>
      <c r="W3942" s="14" t="str">
        <f t="shared" ca="1" si="805"/>
        <v>POINT(711737.46 6172615.91)</v>
      </c>
      <c r="X3942" s="14" t="str">
        <f>IFERROR(INDEX(BygningOmraade!B:B,MATCH(A3942,BygningOmraade!A:A,0)),"")</f>
        <v/>
      </c>
    </row>
    <row r="3943" spans="1:24" s="14" customFormat="1" x14ac:dyDescent="0.25">
      <c r="A3943" s="14">
        <f t="shared" si="793"/>
        <v>3943</v>
      </c>
      <c r="B3943" s="14" t="str">
        <f t="shared" ca="1" si="794"/>
        <v>e9313dcd-7449-4840-b1c4-e58c32e02ac5</v>
      </c>
      <c r="C3943" s="14" t="str">
        <f t="shared" ca="1" si="795"/>
        <v>0a3f507e-17ac-32b8-e044-0003ba298018</v>
      </c>
      <c r="D3943" s="14">
        <f t="shared" ca="1" si="796"/>
        <v>996850</v>
      </c>
      <c r="E3943" s="1">
        <f t="shared" ca="1" si="797"/>
        <v>130</v>
      </c>
      <c r="F3943" s="1">
        <f t="shared" ca="1" si="798"/>
        <v>234</v>
      </c>
      <c r="G3943" s="1">
        <f t="shared" ca="1" si="799"/>
        <v>1974</v>
      </c>
      <c r="H3943" s="1" t="str">
        <f ca="1">IFERROR(INDEX(Varmeinstallation!B:B,MATCH(INDIRECT($A$1&amp;"L"&amp;A3943)*1,Varmeinstallation!A:A,0)),"Ingen varmeinstallationer")</f>
        <v>Centralvarme fra eget anlæg, et-kammer fyr</v>
      </c>
      <c r="I3943" s="1" t="str">
        <f ca="1">IFERROR(INDEX(Opvarmningsmiddel!B:B,MATCH(INDIRECT($A$1&amp;"M"&amp;A3943)*1,Opvarmningsmiddel!A:A,0)),"")</f>
        <v>Naturgas</v>
      </c>
      <c r="J3943" s="1">
        <f t="shared" ca="1" si="800"/>
        <v>0</v>
      </c>
      <c r="K3943" s="1" t="str">
        <f ca="1">IFERROR(INDEX(Relationstabel!$C$3:$K$10,MATCH(VALUE(INDIRECT($A$1&amp;"L"&amp;A3943)),Relationstabel!$A$3:$A$10,0),MATCH(IFERROR(VALUE(INDIRECT($A$1&amp;"M"&amp;A3943)),0),Relationstabel!$C$1:$K$1,0)),"Ingen varmeinstallationer")</f>
        <v>Naturgas</v>
      </c>
      <c r="L3943" s="1" t="str">
        <f ca="1">INDEX(Anvendelseskode!B:B,MATCH($E3943,Anvendelseskode!$A:$A,0))</f>
        <v>Række-, kæde-, dobbelthus (lodret adskillelse mellem enhederne)</v>
      </c>
      <c r="M3943" s="1" t="str">
        <f ca="1">INDEX(Anvendelseskode!C:C,MATCH($E3943,Anvendelseskode!$A:$A,0))</f>
        <v>Række-, kæde og dobbelthuse</v>
      </c>
      <c r="N3943" s="1" t="str">
        <f ca="1">INDEX(Anvendelseskode!D:D,MATCH($E3943,Anvendelseskode!$A:$A,0))</f>
        <v>Private husholdninger</v>
      </c>
      <c r="O3943" s="1" t="str">
        <f ca="1">IFERROR(INDEX(SBi!$2:$2,MATCH(G3943,SBi!$1:$1,1)),SBi!$K$2)</f>
        <v>1973-1978</v>
      </c>
      <c r="P3943" s="1">
        <f ca="1">IFERROR(INDEX(SBi!$C$3:$K$28,MATCH(E3943,SBi!$B$3:$B$28,0),MATCH(O3943,SBi!$C$2:$K$2,0)),0)</f>
        <v>112.6</v>
      </c>
      <c r="Q3943" s="19">
        <f t="shared" ca="1" si="801"/>
        <v>26.348399999999998</v>
      </c>
      <c r="R3943" s="19" t="str">
        <f ca="1">IFERROR(INDEX(VpD!$2:$2,MATCH(G3943,VpD!$1:$1,1)),VpD!$I$2)</f>
        <v>1973-1978</v>
      </c>
      <c r="S3943" s="1">
        <f ca="1">IFERROR(INDEX(VpD!$C$3:$I$27,MATCH(E3943,VpD!$B$3:$B$27,0),MATCH(R3943,VpD!$C$2:$I$2,0)),0)</f>
        <v>98</v>
      </c>
      <c r="T3943" s="19">
        <f t="shared" ca="1" si="802"/>
        <v>22.931999999999999</v>
      </c>
      <c r="U3943" s="14" t="str">
        <f t="shared" ca="1" si="803"/>
        <v xml:space="preserve">713449.67 </v>
      </c>
      <c r="V3943" s="14" t="str">
        <f t="shared" ca="1" si="804"/>
        <v>6168866.3</v>
      </c>
      <c r="W3943" s="14" t="str">
        <f t="shared" ca="1" si="805"/>
        <v>POINT(713449.67 6168866.3)</v>
      </c>
      <c r="X3943" s="14" t="str">
        <f>IFERROR(INDEX(BygningOmraade!B:B,MATCH(A3943,BygningOmraade!A:A,0)),"")</f>
        <v/>
      </c>
    </row>
    <row r="3944" spans="1:24" s="14" customFormat="1" x14ac:dyDescent="0.25">
      <c r="A3944" s="14">
        <f t="shared" si="793"/>
        <v>3944</v>
      </c>
      <c r="B3944" s="14" t="str">
        <f t="shared" ca="1" si="794"/>
        <v>e935f777-7192-47c7-b0fd-e0c113800c9c</v>
      </c>
      <c r="C3944" s="14" t="str">
        <f t="shared" ca="1" si="795"/>
        <v>0a3f507e-1f09-32b8-e044-0003ba298018</v>
      </c>
      <c r="D3944" s="14">
        <f t="shared" ca="1" si="796"/>
        <v>993988</v>
      </c>
      <c r="E3944" s="1">
        <f t="shared" ca="1" si="797"/>
        <v>120</v>
      </c>
      <c r="F3944" s="1">
        <f t="shared" ca="1" si="798"/>
        <v>117</v>
      </c>
      <c r="G3944" s="1">
        <f t="shared" ca="1" si="799"/>
        <v>1968</v>
      </c>
      <c r="H3944" s="1" t="str">
        <f ca="1">IFERROR(INDEX(Varmeinstallation!B:B,MATCH(INDIRECT($A$1&amp;"L"&amp;A3944)*1,Varmeinstallation!A:A,0)),"Ingen varmeinstallationer")</f>
        <v>Fjernvarme/blokvarme (radiatorsystemer eller varmluftanlæg)</v>
      </c>
      <c r="I3944" s="1" t="str">
        <f ca="1">IFERROR(INDEX(Opvarmningsmiddel!B:B,MATCH(INDIRECT($A$1&amp;"M"&amp;A3944)*1,Opvarmningsmiddel!A:A,0)),"")</f>
        <v/>
      </c>
      <c r="J3944" s="1">
        <f t="shared" ca="1" si="800"/>
        <v>0</v>
      </c>
      <c r="K3944" s="1" t="str">
        <f ca="1">IFERROR(INDEX(Relationstabel!$C$3:$K$10,MATCH(VALUE(INDIRECT($A$1&amp;"L"&amp;A3944)),Relationstabel!$A$3:$A$10,0),MATCH(IFERROR(VALUE(INDIRECT($A$1&amp;"M"&amp;A3944)),0),Relationstabel!$C$1:$K$1,0)),"Ingen varmeinstallationer")</f>
        <v>Fjernvarme/ Blokvarme</v>
      </c>
      <c r="L3944" s="1" t="str">
        <f ca="1">INDEX(Anvendelseskode!B:B,MATCH($E3944,Anvendelseskode!$A:$A,0))</f>
        <v>Fritliggende enfamilieshus (parcelhus)</v>
      </c>
      <c r="M3944" s="1" t="str">
        <f ca="1">INDEX(Anvendelseskode!C:C,MATCH($E3944,Anvendelseskode!$A:$A,0))</f>
        <v>Parcelhuse</v>
      </c>
      <c r="N3944" s="1" t="str">
        <f ca="1">INDEX(Anvendelseskode!D:D,MATCH($E3944,Anvendelseskode!$A:$A,0))</f>
        <v>Private husholdninger</v>
      </c>
      <c r="O3944" s="1" t="str">
        <f ca="1">IFERROR(INDEX(SBi!$2:$2,MATCH(G3944,SBi!$1:$1,1)),SBi!$K$2)</f>
        <v>1961-1972</v>
      </c>
      <c r="P3944" s="1">
        <f ca="1">IFERROR(INDEX(SBi!$C$3:$K$28,MATCH(E3944,SBi!$B$3:$B$28,0),MATCH(O3944,SBi!$C$2:$K$2,0)),0)</f>
        <v>134.30000000000001</v>
      </c>
      <c r="Q3944" s="19">
        <f t="shared" ca="1" si="801"/>
        <v>15.713100000000003</v>
      </c>
      <c r="R3944" s="19" t="str">
        <f ca="1">IFERROR(INDEX(VpD!$2:$2,MATCH(G3944,VpD!$1:$1,1)),VpD!$I$2)</f>
        <v>1961-1972</v>
      </c>
      <c r="S3944" s="1">
        <f ca="1">IFERROR(INDEX(VpD!$C$3:$I$27,MATCH(E3944,VpD!$B$3:$B$27,0),MATCH(R3944,VpD!$C$2:$I$2,0)),0)</f>
        <v>143</v>
      </c>
      <c r="T3944" s="19">
        <f t="shared" ca="1" si="802"/>
        <v>16.731000000000002</v>
      </c>
      <c r="U3944" s="14" t="str">
        <f t="shared" ca="1" si="803"/>
        <v xml:space="preserve">711127.73 </v>
      </c>
      <c r="V3944" s="14" t="str">
        <f t="shared" ca="1" si="804"/>
        <v>6172015.73</v>
      </c>
      <c r="W3944" s="14" t="str">
        <f t="shared" ca="1" si="805"/>
        <v>POINT(711127.73 6172015.73)</v>
      </c>
      <c r="X3944" s="14" t="str">
        <f>IFERROR(INDEX(BygningOmraade!B:B,MATCH(A3944,BygningOmraade!A:A,0)),"")</f>
        <v/>
      </c>
    </row>
    <row r="3945" spans="1:24" s="14" customFormat="1" x14ac:dyDescent="0.25">
      <c r="A3945" s="14">
        <f t="shared" si="793"/>
        <v>3945</v>
      </c>
      <c r="B3945" s="14" t="str">
        <f t="shared" ca="1" si="794"/>
        <v>e95aee88-1ebc-48c4-87ba-e61d1bf71a5e</v>
      </c>
      <c r="C3945" s="14" t="str">
        <f t="shared" ca="1" si="795"/>
        <v>0a3f507e-1b4a-32b8-e044-0003ba298018</v>
      </c>
      <c r="D3945" s="14">
        <f t="shared" ca="1" si="796"/>
        <v>996613</v>
      </c>
      <c r="E3945" s="1">
        <f t="shared" ca="1" si="797"/>
        <v>120</v>
      </c>
      <c r="F3945" s="1">
        <f t="shared" ca="1" si="798"/>
        <v>155</v>
      </c>
      <c r="G3945" s="1">
        <f t="shared" ca="1" si="799"/>
        <v>1982</v>
      </c>
      <c r="H3945" s="1" t="str">
        <f ca="1">IFERROR(INDEX(Varmeinstallation!B:B,MATCH(INDIRECT($A$1&amp;"L"&amp;A3945)*1,Varmeinstallation!A:A,0)),"Ingen varmeinstallationer")</f>
        <v>Centralvarme fra eget anlæg, et-kammer fyr</v>
      </c>
      <c r="I3945" s="1" t="str">
        <f ca="1">IFERROR(INDEX(Opvarmningsmiddel!B:B,MATCH(INDIRECT($A$1&amp;"M"&amp;A3945)*1,Opvarmningsmiddel!A:A,0)),"")</f>
        <v>Naturgas</v>
      </c>
      <c r="J3945" s="1">
        <f t="shared" ca="1" si="800"/>
        <v>0</v>
      </c>
      <c r="K3945" s="1" t="str">
        <f ca="1">IFERROR(INDEX(Relationstabel!$C$3:$K$10,MATCH(VALUE(INDIRECT($A$1&amp;"L"&amp;A3945)),Relationstabel!$A$3:$A$10,0),MATCH(IFERROR(VALUE(INDIRECT($A$1&amp;"M"&amp;A3945)),0),Relationstabel!$C$1:$K$1,0)),"Ingen varmeinstallationer")</f>
        <v>Naturgas</v>
      </c>
      <c r="L3945" s="1" t="str">
        <f ca="1">INDEX(Anvendelseskode!B:B,MATCH($E3945,Anvendelseskode!$A:$A,0))</f>
        <v>Fritliggende enfamilieshus (parcelhus)</v>
      </c>
      <c r="M3945" s="1" t="str">
        <f ca="1">INDEX(Anvendelseskode!C:C,MATCH($E3945,Anvendelseskode!$A:$A,0))</f>
        <v>Parcelhuse</v>
      </c>
      <c r="N3945" s="1" t="str">
        <f ca="1">INDEX(Anvendelseskode!D:D,MATCH($E3945,Anvendelseskode!$A:$A,0))</f>
        <v>Private husholdninger</v>
      </c>
      <c r="O3945" s="1" t="str">
        <f ca="1">IFERROR(INDEX(SBi!$2:$2,MATCH(G3945,SBi!$1:$1,1)),SBi!$K$2)</f>
        <v>1979-1998</v>
      </c>
      <c r="P3945" s="1">
        <f ca="1">IFERROR(INDEX(SBi!$C$3:$K$28,MATCH(E3945,SBi!$B$3:$B$28,0),MATCH(O3945,SBi!$C$2:$K$2,0)),0)</f>
        <v>105.4</v>
      </c>
      <c r="Q3945" s="19">
        <f t="shared" ca="1" si="801"/>
        <v>16.337</v>
      </c>
      <c r="R3945" s="19" t="str">
        <f ca="1">IFERROR(INDEX(VpD!$2:$2,MATCH(G3945,VpD!$1:$1,1)),VpD!$I$2)</f>
        <v>1979-1998</v>
      </c>
      <c r="S3945" s="1">
        <f ca="1">IFERROR(INDEX(VpD!$C$3:$I$27,MATCH(E3945,VpD!$B$3:$B$27,0),MATCH(R3945,VpD!$C$2:$I$2,0)),0)</f>
        <v>90</v>
      </c>
      <c r="T3945" s="19">
        <f t="shared" ca="1" si="802"/>
        <v>13.95</v>
      </c>
      <c r="U3945" s="14" t="str">
        <f t="shared" ca="1" si="803"/>
        <v xml:space="preserve">713151.24 </v>
      </c>
      <c r="V3945" s="14" t="str">
        <f t="shared" ca="1" si="804"/>
        <v>6168713.76</v>
      </c>
      <c r="W3945" s="14" t="str">
        <f t="shared" ca="1" si="805"/>
        <v>POINT(713151.24 6168713.76)</v>
      </c>
      <c r="X3945" s="14" t="str">
        <f>IFERROR(INDEX(BygningOmraade!B:B,MATCH(A3945,BygningOmraade!A:A,0)),"")</f>
        <v/>
      </c>
    </row>
    <row r="3946" spans="1:24" s="14" customFormat="1" x14ac:dyDescent="0.25">
      <c r="A3946" s="14">
        <f t="shared" si="793"/>
        <v>3946</v>
      </c>
      <c r="B3946" s="14" t="str">
        <f t="shared" ca="1" si="794"/>
        <v>e95e8116-60f1-4673-a9a7-bb7b3e2ab090</v>
      </c>
      <c r="C3946" s="14" t="str">
        <f t="shared" ca="1" si="795"/>
        <v>0a3f507e-2021-32b8-e044-0003ba298018</v>
      </c>
      <c r="D3946" s="14">
        <f t="shared" ca="1" si="796"/>
        <v>993750</v>
      </c>
      <c r="E3946" s="1">
        <f t="shared" ca="1" si="797"/>
        <v>120</v>
      </c>
      <c r="F3946" s="1">
        <f t="shared" ca="1" si="798"/>
        <v>109</v>
      </c>
      <c r="G3946" s="1">
        <f t="shared" ca="1" si="799"/>
        <v>1973</v>
      </c>
      <c r="H3946" s="1" t="str">
        <f ca="1">IFERROR(INDEX(Varmeinstallation!B:B,MATCH(INDIRECT($A$1&amp;"L"&amp;A3946)*1,Varmeinstallation!A:A,0)),"Ingen varmeinstallationer")</f>
        <v>Centralvarme fra eget anlæg, et-kammer fyr</v>
      </c>
      <c r="I3946" s="1" t="str">
        <f ca="1">IFERROR(INDEX(Opvarmningsmiddel!B:B,MATCH(INDIRECT($A$1&amp;"M"&amp;A3946)*1,Opvarmningsmiddel!A:A,0)),"")</f>
        <v>Naturgas</v>
      </c>
      <c r="J3946" s="1">
        <f t="shared" ca="1" si="800"/>
        <v>2</v>
      </c>
      <c r="K3946" s="1" t="str">
        <f ca="1">IFERROR(INDEX(Relationstabel!$C$3:$K$10,MATCH(VALUE(INDIRECT($A$1&amp;"L"&amp;A3946)),Relationstabel!$A$3:$A$10,0),MATCH(IFERROR(VALUE(INDIRECT($A$1&amp;"M"&amp;A3946)),0),Relationstabel!$C$1:$K$1,0)),"Ingen varmeinstallationer")</f>
        <v>Naturgas</v>
      </c>
      <c r="L3946" s="1" t="str">
        <f ca="1">INDEX(Anvendelseskode!B:B,MATCH($E3946,Anvendelseskode!$A:$A,0))</f>
        <v>Fritliggende enfamilieshus (parcelhus)</v>
      </c>
      <c r="M3946" s="1" t="str">
        <f ca="1">INDEX(Anvendelseskode!C:C,MATCH($E3946,Anvendelseskode!$A:$A,0))</f>
        <v>Parcelhuse</v>
      </c>
      <c r="N3946" s="1" t="str">
        <f ca="1">INDEX(Anvendelseskode!D:D,MATCH($E3946,Anvendelseskode!$A:$A,0))</f>
        <v>Private husholdninger</v>
      </c>
      <c r="O3946" s="1" t="str">
        <f ca="1">IFERROR(INDEX(SBi!$2:$2,MATCH(G3946,SBi!$1:$1,1)),SBi!$K$2)</f>
        <v>1973-1978</v>
      </c>
      <c r="P3946" s="1">
        <f ca="1">IFERROR(INDEX(SBi!$C$3:$K$28,MATCH(E3946,SBi!$B$3:$B$28,0),MATCH(O3946,SBi!$C$2:$K$2,0)),0)</f>
        <v>119.8</v>
      </c>
      <c r="Q3946" s="19">
        <f t="shared" ca="1" si="801"/>
        <v>13.058199999999999</v>
      </c>
      <c r="R3946" s="19" t="str">
        <f ca="1">IFERROR(INDEX(VpD!$2:$2,MATCH(G3946,VpD!$1:$1,1)),VpD!$I$2)</f>
        <v>1973-1978</v>
      </c>
      <c r="S3946" s="1">
        <f ca="1">IFERROR(INDEX(VpD!$C$3:$I$27,MATCH(E3946,VpD!$B$3:$B$27,0),MATCH(R3946,VpD!$C$2:$I$2,0)),0)</f>
        <v>117</v>
      </c>
      <c r="T3946" s="19">
        <f t="shared" ca="1" si="802"/>
        <v>12.753</v>
      </c>
      <c r="U3946" s="14" t="str">
        <f t="shared" ca="1" si="803"/>
        <v xml:space="preserve">710823.33 </v>
      </c>
      <c r="V3946" s="14" t="str">
        <f t="shared" ca="1" si="804"/>
        <v>6171848.28</v>
      </c>
      <c r="W3946" s="14" t="str">
        <f t="shared" ca="1" si="805"/>
        <v>POINT(710823.33 6171848.28)</v>
      </c>
      <c r="X3946" s="14" t="str">
        <f>IFERROR(INDEX(BygningOmraade!B:B,MATCH(A3946,BygningOmraade!A:A,0)),"")</f>
        <v/>
      </c>
    </row>
    <row r="3947" spans="1:24" s="14" customFormat="1" x14ac:dyDescent="0.25">
      <c r="A3947" s="14">
        <f t="shared" si="793"/>
        <v>3947</v>
      </c>
      <c r="B3947" s="14" t="str">
        <f t="shared" ca="1" si="794"/>
        <v>e9643260-00f4-4f4b-a216-63dd7bce7510</v>
      </c>
      <c r="C3947" s="14" t="str">
        <f t="shared" ca="1" si="795"/>
        <v>0a3f507e-1796-32b8-e044-0003ba298018</v>
      </c>
      <c r="D3947" s="14">
        <f t="shared" ca="1" si="796"/>
        <v>997557</v>
      </c>
      <c r="E3947" s="1">
        <f t="shared" ca="1" si="797"/>
        <v>120</v>
      </c>
      <c r="F3947" s="1">
        <f t="shared" ca="1" si="798"/>
        <v>155</v>
      </c>
      <c r="G3947" s="1">
        <f t="shared" ca="1" si="799"/>
        <v>2010</v>
      </c>
      <c r="H3947" s="1" t="str">
        <f ca="1">IFERROR(INDEX(Varmeinstallation!B:B,MATCH(INDIRECT($A$1&amp;"L"&amp;A3947)*1,Varmeinstallation!A:A,0)),"Ingen varmeinstallationer")</f>
        <v>Centralvarme fra eget anlæg, et-kammer fyr</v>
      </c>
      <c r="I3947" s="1" t="str">
        <f ca="1">IFERROR(INDEX(Opvarmningsmiddel!B:B,MATCH(INDIRECT($A$1&amp;"M"&amp;A3947)*1,Opvarmningsmiddel!A:A,0)),"")</f>
        <v>Naturgas</v>
      </c>
      <c r="J3947" s="1">
        <f t="shared" ca="1" si="800"/>
        <v>4</v>
      </c>
      <c r="K3947" s="1" t="str">
        <f ca="1">IFERROR(INDEX(Relationstabel!$C$3:$K$10,MATCH(VALUE(INDIRECT($A$1&amp;"L"&amp;A3947)),Relationstabel!$A$3:$A$10,0),MATCH(IFERROR(VALUE(INDIRECT($A$1&amp;"M"&amp;A3947)),0),Relationstabel!$C$1:$K$1,0)),"Ingen varmeinstallationer")</f>
        <v>Naturgas</v>
      </c>
      <c r="L3947" s="1" t="str">
        <f ca="1">INDEX(Anvendelseskode!B:B,MATCH($E3947,Anvendelseskode!$A:$A,0))</f>
        <v>Fritliggende enfamilieshus (parcelhus)</v>
      </c>
      <c r="M3947" s="1" t="str">
        <f ca="1">INDEX(Anvendelseskode!C:C,MATCH($E3947,Anvendelseskode!$A:$A,0))</f>
        <v>Parcelhuse</v>
      </c>
      <c r="N3947" s="1" t="str">
        <f ca="1">INDEX(Anvendelseskode!D:D,MATCH($E3947,Anvendelseskode!$A:$A,0))</f>
        <v>Private husholdninger</v>
      </c>
      <c r="O3947" s="1" t="str">
        <f ca="1">IFERROR(INDEX(SBi!$2:$2,MATCH(G3947,SBi!$1:$1,1)),SBi!$K$2)</f>
        <v>Efter 2006</v>
      </c>
      <c r="P3947" s="1">
        <f ca="1">IFERROR(INDEX(SBi!$C$3:$K$28,MATCH(E3947,SBi!$B$3:$B$28,0),MATCH(O3947,SBi!$C$2:$K$2,0)),0)</f>
        <v>67.3</v>
      </c>
      <c r="Q3947" s="19">
        <f t="shared" ca="1" si="801"/>
        <v>10.4315</v>
      </c>
      <c r="R3947" s="19" t="str">
        <f ca="1">IFERROR(INDEX(VpD!$2:$2,MATCH(G3947,VpD!$1:$1,1)),VpD!$I$2)</f>
        <v>&gt;1998</v>
      </c>
      <c r="S3947" s="1">
        <f ca="1">IFERROR(INDEX(VpD!$C$3:$I$27,MATCH(E3947,VpD!$B$3:$B$27,0),MATCH(R3947,VpD!$C$2:$I$2,0)),0)</f>
        <v>72</v>
      </c>
      <c r="T3947" s="19">
        <f t="shared" ca="1" si="802"/>
        <v>11.16</v>
      </c>
      <c r="U3947" s="14" t="str">
        <f t="shared" ca="1" si="803"/>
        <v xml:space="preserve">713837.85 </v>
      </c>
      <c r="V3947" s="14" t="str">
        <f t="shared" ca="1" si="804"/>
        <v>6168869.1</v>
      </c>
      <c r="W3947" s="14" t="str">
        <f t="shared" ca="1" si="805"/>
        <v>POINT(713837.85 6168869.1)</v>
      </c>
      <c r="X3947" s="14" t="str">
        <f>IFERROR(INDEX(BygningOmraade!B:B,MATCH(A3947,BygningOmraade!A:A,0)),"")</f>
        <v/>
      </c>
    </row>
    <row r="3948" spans="1:24" s="14" customFormat="1" x14ac:dyDescent="0.25">
      <c r="A3948" s="14">
        <f t="shared" si="793"/>
        <v>3948</v>
      </c>
      <c r="B3948" s="14" t="str">
        <f t="shared" ca="1" si="794"/>
        <v>e9692677-65b0-4166-b83b-ebb86da2b66d</v>
      </c>
      <c r="C3948" s="14" t="str">
        <f t="shared" ca="1" si="795"/>
        <v>0a3f507e-1daf-32b8-e044-0003ba298018</v>
      </c>
      <c r="D3948" s="14">
        <f t="shared" ca="1" si="796"/>
        <v>2540499</v>
      </c>
      <c r="E3948" s="1">
        <f t="shared" ca="1" si="797"/>
        <v>120</v>
      </c>
      <c r="F3948" s="1">
        <f t="shared" ca="1" si="798"/>
        <v>130</v>
      </c>
      <c r="G3948" s="1">
        <f t="shared" ca="1" si="799"/>
        <v>2001</v>
      </c>
      <c r="H3948" s="1" t="str">
        <f ca="1">IFERROR(INDEX(Varmeinstallation!B:B,MATCH(INDIRECT($A$1&amp;"L"&amp;A3948)*1,Varmeinstallation!A:A,0)),"Ingen varmeinstallationer")</f>
        <v>Fjernvarme/blokvarme (radiatorsystemer eller varmluftanlæg)</v>
      </c>
      <c r="I3948" s="1" t="str">
        <f ca="1">IFERROR(INDEX(Opvarmningsmiddel!B:B,MATCH(INDIRECT($A$1&amp;"M"&amp;A3948)*1,Opvarmningsmiddel!A:A,0)),"")</f>
        <v/>
      </c>
      <c r="J3948" s="1">
        <f t="shared" ca="1" si="800"/>
        <v>90</v>
      </c>
      <c r="K3948" s="1" t="str">
        <f ca="1">IFERROR(INDEX(Relationstabel!$C$3:$K$10,MATCH(VALUE(INDIRECT($A$1&amp;"L"&amp;A3948)),Relationstabel!$A$3:$A$10,0),MATCH(IFERROR(VALUE(INDIRECT($A$1&amp;"M"&amp;A3948)),0),Relationstabel!$C$1:$K$1,0)),"Ingen varmeinstallationer")</f>
        <v>Fjernvarme/ Blokvarme</v>
      </c>
      <c r="L3948" s="1" t="str">
        <f ca="1">INDEX(Anvendelseskode!B:B,MATCH($E3948,Anvendelseskode!$A:$A,0))</f>
        <v>Fritliggende enfamilieshus (parcelhus)</v>
      </c>
      <c r="M3948" s="1" t="str">
        <f ca="1">INDEX(Anvendelseskode!C:C,MATCH($E3948,Anvendelseskode!$A:$A,0))</f>
        <v>Parcelhuse</v>
      </c>
      <c r="N3948" s="1" t="str">
        <f ca="1">INDEX(Anvendelseskode!D:D,MATCH($E3948,Anvendelseskode!$A:$A,0))</f>
        <v>Private husholdninger</v>
      </c>
      <c r="O3948" s="1" t="str">
        <f ca="1">IFERROR(INDEX(SBi!$2:$2,MATCH(G3948,SBi!$1:$1,1)),SBi!$K$2)</f>
        <v>1999-2006</v>
      </c>
      <c r="P3948" s="1">
        <f ca="1">IFERROR(INDEX(SBi!$C$3:$K$28,MATCH(E3948,SBi!$B$3:$B$28,0),MATCH(O3948,SBi!$C$2:$K$2,0)),0)</f>
        <v>83.9</v>
      </c>
      <c r="Q3948" s="19">
        <f t="shared" ca="1" si="801"/>
        <v>10.907</v>
      </c>
      <c r="R3948" s="19" t="str">
        <f ca="1">IFERROR(INDEX(VpD!$2:$2,MATCH(G3948,VpD!$1:$1,1)),VpD!$I$2)</f>
        <v>&gt;1998</v>
      </c>
      <c r="S3948" s="1">
        <f ca="1">IFERROR(INDEX(VpD!$C$3:$I$27,MATCH(E3948,VpD!$B$3:$B$27,0),MATCH(R3948,VpD!$C$2:$I$2,0)),0)</f>
        <v>72</v>
      </c>
      <c r="T3948" s="19">
        <f t="shared" ca="1" si="802"/>
        <v>9.36</v>
      </c>
      <c r="U3948" s="14" t="str">
        <f t="shared" ca="1" si="803"/>
        <v xml:space="preserve">712170.61 </v>
      </c>
      <c r="V3948" s="14" t="str">
        <f t="shared" ca="1" si="804"/>
        <v>6172022.56</v>
      </c>
      <c r="W3948" s="14" t="str">
        <f t="shared" ca="1" si="805"/>
        <v>POINT(712170.61 6172022.56)</v>
      </c>
      <c r="X3948" s="14" t="str">
        <f>IFERROR(INDEX(BygningOmraade!B:B,MATCH(A3948,BygningOmraade!A:A,0)),"")</f>
        <v/>
      </c>
    </row>
    <row r="3949" spans="1:24" s="14" customFormat="1" x14ac:dyDescent="0.25">
      <c r="A3949" s="14">
        <f t="shared" si="793"/>
        <v>3949</v>
      </c>
      <c r="B3949" s="14" t="str">
        <f t="shared" ca="1" si="794"/>
        <v>e97794c0-44cf-4db4-abae-88ad41a48438</v>
      </c>
      <c r="C3949" s="14" t="str">
        <f t="shared" ca="1" si="795"/>
        <v>0a3f507e-1639-32b8-e044-0003ba298018</v>
      </c>
      <c r="D3949" s="14">
        <f t="shared" ca="1" si="796"/>
        <v>997266</v>
      </c>
      <c r="E3949" s="1">
        <f t="shared" ca="1" si="797"/>
        <v>130</v>
      </c>
      <c r="F3949" s="1">
        <f t="shared" ca="1" si="798"/>
        <v>109</v>
      </c>
      <c r="G3949" s="1">
        <f t="shared" ca="1" si="799"/>
        <v>1978</v>
      </c>
      <c r="H3949" s="1" t="str">
        <f ca="1">IFERROR(INDEX(Varmeinstallation!B:B,MATCH(INDIRECT($A$1&amp;"L"&amp;A3949)*1,Varmeinstallation!A:A,0)),"Ingen varmeinstallationer")</f>
        <v>Fjernvarme/blokvarme (radiatorsystemer eller varmluftanlæg)</v>
      </c>
      <c r="I3949" s="1" t="str">
        <f ca="1">IFERROR(INDEX(Opvarmningsmiddel!B:B,MATCH(INDIRECT($A$1&amp;"M"&amp;A3949)*1,Opvarmningsmiddel!A:A,0)),"")</f>
        <v/>
      </c>
      <c r="J3949" s="1">
        <f t="shared" ca="1" si="800"/>
        <v>0</v>
      </c>
      <c r="K3949" s="1" t="str">
        <f ca="1">IFERROR(INDEX(Relationstabel!$C$3:$K$10,MATCH(VALUE(INDIRECT($A$1&amp;"L"&amp;A3949)),Relationstabel!$A$3:$A$10,0),MATCH(IFERROR(VALUE(INDIRECT($A$1&amp;"M"&amp;A3949)),0),Relationstabel!$C$1:$K$1,0)),"Ingen varmeinstallationer")</f>
        <v>Fjernvarme/ Blokvarme</v>
      </c>
      <c r="L3949" s="1" t="str">
        <f ca="1">INDEX(Anvendelseskode!B:B,MATCH($E3949,Anvendelseskode!$A:$A,0))</f>
        <v>Række-, kæde-, dobbelthus (lodret adskillelse mellem enhederne)</v>
      </c>
      <c r="M3949" s="1" t="str">
        <f ca="1">INDEX(Anvendelseskode!C:C,MATCH($E3949,Anvendelseskode!$A:$A,0))</f>
        <v>Række-, kæde og dobbelthuse</v>
      </c>
      <c r="N3949" s="1" t="str">
        <f ca="1">INDEX(Anvendelseskode!D:D,MATCH($E3949,Anvendelseskode!$A:$A,0))</f>
        <v>Private husholdninger</v>
      </c>
      <c r="O3949" s="1" t="str">
        <f ca="1">IFERROR(INDEX(SBi!$2:$2,MATCH(G3949,SBi!$1:$1,1)),SBi!$K$2)</f>
        <v>1973-1978</v>
      </c>
      <c r="P3949" s="1">
        <f ca="1">IFERROR(INDEX(SBi!$C$3:$K$28,MATCH(E3949,SBi!$B$3:$B$28,0),MATCH(O3949,SBi!$C$2:$K$2,0)),0)</f>
        <v>112.6</v>
      </c>
      <c r="Q3949" s="19">
        <f t="shared" ca="1" si="801"/>
        <v>12.273399999999999</v>
      </c>
      <c r="R3949" s="19" t="str">
        <f ca="1">IFERROR(INDEX(VpD!$2:$2,MATCH(G3949,VpD!$1:$1,1)),VpD!$I$2)</f>
        <v>1973-1978</v>
      </c>
      <c r="S3949" s="1">
        <f ca="1">IFERROR(INDEX(VpD!$C$3:$I$27,MATCH(E3949,VpD!$B$3:$B$27,0),MATCH(R3949,VpD!$C$2:$I$2,0)),0)</f>
        <v>98</v>
      </c>
      <c r="T3949" s="19">
        <f t="shared" ca="1" si="802"/>
        <v>10.682</v>
      </c>
      <c r="U3949" s="14" t="str">
        <f t="shared" ca="1" si="803"/>
        <v xml:space="preserve">713708.79 </v>
      </c>
      <c r="V3949" s="14" t="str">
        <f t="shared" ca="1" si="804"/>
        <v>6169512.62</v>
      </c>
      <c r="W3949" s="14" t="str">
        <f t="shared" ca="1" si="805"/>
        <v>POINT(713708.79 6169512.62)</v>
      </c>
      <c r="X3949" s="14" t="str">
        <f>IFERROR(INDEX(BygningOmraade!B:B,MATCH(A3949,BygningOmraade!A:A,0)),"")</f>
        <v/>
      </c>
    </row>
    <row r="3950" spans="1:24" s="14" customFormat="1" x14ac:dyDescent="0.25">
      <c r="A3950" s="14">
        <f t="shared" si="793"/>
        <v>3950</v>
      </c>
      <c r="B3950" s="14" t="str">
        <f t="shared" ca="1" si="794"/>
        <v>e978362d-c081-4dd7-92e6-ef0e58d5245f</v>
      </c>
      <c r="C3950" s="14" t="str">
        <f t="shared" ca="1" si="795"/>
        <v>0a3f507e-222f-32b8-e044-0003ba298018</v>
      </c>
      <c r="D3950" s="14">
        <f t="shared" ca="1" si="796"/>
        <v>995617</v>
      </c>
      <c r="E3950" s="1">
        <f t="shared" ca="1" si="797"/>
        <v>120</v>
      </c>
      <c r="F3950" s="1">
        <f t="shared" ca="1" si="798"/>
        <v>121</v>
      </c>
      <c r="G3950" s="1">
        <f t="shared" ca="1" si="799"/>
        <v>1973</v>
      </c>
      <c r="H3950" s="1" t="str">
        <f ca="1">IFERROR(INDEX(Varmeinstallation!B:B,MATCH(INDIRECT($A$1&amp;"L"&amp;A3950)*1,Varmeinstallation!A:A,0)),"Ingen varmeinstallationer")</f>
        <v>Elovne, elpaneler</v>
      </c>
      <c r="I3950" s="1" t="str">
        <f ca="1">IFERROR(INDEX(Opvarmningsmiddel!B:B,MATCH(INDIRECT($A$1&amp;"M"&amp;A3950)*1,Opvarmningsmiddel!A:A,0)),"")</f>
        <v>Elektricitet</v>
      </c>
      <c r="J3950" s="1">
        <f t="shared" ca="1" si="800"/>
        <v>0</v>
      </c>
      <c r="K3950" s="1" t="str">
        <f ca="1">IFERROR(INDEX(Relationstabel!$C$3:$K$10,MATCH(VALUE(INDIRECT($A$1&amp;"L"&amp;A3950)),Relationstabel!$A$3:$A$10,0),MATCH(IFERROR(VALUE(INDIRECT($A$1&amp;"M"&amp;A3950)),0),Relationstabel!$C$1:$K$1,0)),"Ingen varmeinstallationer")</f>
        <v>Elvarme</v>
      </c>
      <c r="L3950" s="1" t="str">
        <f ca="1">INDEX(Anvendelseskode!B:B,MATCH($E3950,Anvendelseskode!$A:$A,0))</f>
        <v>Fritliggende enfamilieshus (parcelhus)</v>
      </c>
      <c r="M3950" s="1" t="str">
        <f ca="1">INDEX(Anvendelseskode!C:C,MATCH($E3950,Anvendelseskode!$A:$A,0))</f>
        <v>Parcelhuse</v>
      </c>
      <c r="N3950" s="1" t="str">
        <f ca="1">INDEX(Anvendelseskode!D:D,MATCH($E3950,Anvendelseskode!$A:$A,0))</f>
        <v>Private husholdninger</v>
      </c>
      <c r="O3950" s="1" t="str">
        <f ca="1">IFERROR(INDEX(SBi!$2:$2,MATCH(G3950,SBi!$1:$1,1)),SBi!$K$2)</f>
        <v>1973-1978</v>
      </c>
      <c r="P3950" s="1">
        <f ca="1">IFERROR(INDEX(SBi!$C$3:$K$28,MATCH(E3950,SBi!$B$3:$B$28,0),MATCH(O3950,SBi!$C$2:$K$2,0)),0)</f>
        <v>119.8</v>
      </c>
      <c r="Q3950" s="19">
        <f t="shared" ca="1" si="801"/>
        <v>14.495799999999999</v>
      </c>
      <c r="R3950" s="19" t="str">
        <f ca="1">IFERROR(INDEX(VpD!$2:$2,MATCH(G3950,VpD!$1:$1,1)),VpD!$I$2)</f>
        <v>1973-1978</v>
      </c>
      <c r="S3950" s="1">
        <f ca="1">IFERROR(INDEX(VpD!$C$3:$I$27,MATCH(E3950,VpD!$B$3:$B$27,0),MATCH(R3950,VpD!$C$2:$I$2,0)),0)</f>
        <v>117</v>
      </c>
      <c r="T3950" s="19">
        <f t="shared" ca="1" si="802"/>
        <v>14.157</v>
      </c>
      <c r="U3950" s="14" t="str">
        <f t="shared" ca="1" si="803"/>
        <v xml:space="preserve">712396.25 </v>
      </c>
      <c r="V3950" s="14" t="str">
        <f t="shared" ca="1" si="804"/>
        <v>6169175.6</v>
      </c>
      <c r="W3950" s="14" t="str">
        <f t="shared" ca="1" si="805"/>
        <v>POINT(712396.25 6169175.6)</v>
      </c>
      <c r="X3950" s="14" t="str">
        <f>IFERROR(INDEX(BygningOmraade!B:B,MATCH(A3950,BygningOmraade!A:A,0)),"")</f>
        <v/>
      </c>
    </row>
    <row r="3951" spans="1:24" s="14" customFormat="1" x14ac:dyDescent="0.25">
      <c r="A3951" s="14">
        <f t="shared" si="793"/>
        <v>3951</v>
      </c>
      <c r="B3951" s="14" t="str">
        <f t="shared" ca="1" si="794"/>
        <v>e97ac422-eaf6-4f5e-a597-71849d02f2d6</v>
      </c>
      <c r="C3951" s="14" t="str">
        <f t="shared" ca="1" si="795"/>
        <v>0a3f507e-1536-32b8-e044-0003ba298018</v>
      </c>
      <c r="D3951" s="14">
        <f t="shared" ca="1" si="796"/>
        <v>994854</v>
      </c>
      <c r="E3951" s="1">
        <f t="shared" ca="1" si="797"/>
        <v>130</v>
      </c>
      <c r="F3951" s="1">
        <f t="shared" ca="1" si="798"/>
        <v>120</v>
      </c>
      <c r="G3951" s="1">
        <f t="shared" ca="1" si="799"/>
        <v>1993</v>
      </c>
      <c r="H3951" s="1" t="str">
        <f ca="1">IFERROR(INDEX(Varmeinstallation!B:B,MATCH(INDIRECT($A$1&amp;"L"&amp;A3951)*1,Varmeinstallation!A:A,0)),"Ingen varmeinstallationer")</f>
        <v>Fjernvarme/blokvarme (radiatorsystemer eller varmluftanlæg)</v>
      </c>
      <c r="I3951" s="1" t="str">
        <f ca="1">IFERROR(INDEX(Opvarmningsmiddel!B:B,MATCH(INDIRECT($A$1&amp;"M"&amp;A3951)*1,Opvarmningsmiddel!A:A,0)),"")</f>
        <v/>
      </c>
      <c r="J3951" s="1">
        <f t="shared" ca="1" si="800"/>
        <v>0</v>
      </c>
      <c r="K3951" s="1" t="str">
        <f ca="1">IFERROR(INDEX(Relationstabel!$C$3:$K$10,MATCH(VALUE(INDIRECT($A$1&amp;"L"&amp;A3951)),Relationstabel!$A$3:$A$10,0),MATCH(IFERROR(VALUE(INDIRECT($A$1&amp;"M"&amp;A3951)),0),Relationstabel!$C$1:$K$1,0)),"Ingen varmeinstallationer")</f>
        <v>Fjernvarme/ Blokvarme</v>
      </c>
      <c r="L3951" s="1" t="str">
        <f ca="1">INDEX(Anvendelseskode!B:B,MATCH($E3951,Anvendelseskode!$A:$A,0))</f>
        <v>Række-, kæde-, dobbelthus (lodret adskillelse mellem enhederne)</v>
      </c>
      <c r="M3951" s="1" t="str">
        <f ca="1">INDEX(Anvendelseskode!C:C,MATCH($E3951,Anvendelseskode!$A:$A,0))</f>
        <v>Række-, kæde og dobbelthuse</v>
      </c>
      <c r="N3951" s="1" t="str">
        <f ca="1">INDEX(Anvendelseskode!D:D,MATCH($E3951,Anvendelseskode!$A:$A,0))</f>
        <v>Private husholdninger</v>
      </c>
      <c r="O3951" s="1" t="str">
        <f ca="1">IFERROR(INDEX(SBi!$2:$2,MATCH(G3951,SBi!$1:$1,1)),SBi!$K$2)</f>
        <v>1979-1998</v>
      </c>
      <c r="P3951" s="1">
        <f ca="1">IFERROR(INDEX(SBi!$C$3:$K$28,MATCH(E3951,SBi!$B$3:$B$28,0),MATCH(O3951,SBi!$C$2:$K$2,0)),0)</f>
        <v>96.8</v>
      </c>
      <c r="Q3951" s="19">
        <f t="shared" ca="1" si="801"/>
        <v>11.616</v>
      </c>
      <c r="R3951" s="19" t="str">
        <f ca="1">IFERROR(INDEX(VpD!$2:$2,MATCH(G3951,VpD!$1:$1,1)),VpD!$I$2)</f>
        <v>1979-1998</v>
      </c>
      <c r="S3951" s="1">
        <f ca="1">IFERROR(INDEX(VpD!$C$3:$I$27,MATCH(E3951,VpD!$B$3:$B$27,0),MATCH(R3951,VpD!$C$2:$I$2,0)),0)</f>
        <v>74</v>
      </c>
      <c r="T3951" s="19">
        <f t="shared" ca="1" si="802"/>
        <v>8.8800000000000008</v>
      </c>
      <c r="U3951" s="14" t="str">
        <f t="shared" ca="1" si="803"/>
        <v xml:space="preserve">711572 </v>
      </c>
      <c r="V3951" s="14" t="str">
        <f t="shared" ca="1" si="804"/>
        <v>6172514.03</v>
      </c>
      <c r="W3951" s="14" t="str">
        <f t="shared" ca="1" si="805"/>
        <v>POINT(711572 6172514.03)</v>
      </c>
      <c r="X3951" s="14" t="str">
        <f>IFERROR(INDEX(BygningOmraade!B:B,MATCH(A3951,BygningOmraade!A:A,0)),"")</f>
        <v/>
      </c>
    </row>
    <row r="3952" spans="1:24" s="14" customFormat="1" x14ac:dyDescent="0.25">
      <c r="A3952" s="14">
        <f t="shared" si="793"/>
        <v>3952</v>
      </c>
      <c r="B3952" s="14" t="str">
        <f t="shared" ca="1" si="794"/>
        <v>e97e298e-34f2-4b24-96f8-7972c3f9742e</v>
      </c>
      <c r="C3952" s="14" t="str">
        <f t="shared" ca="1" si="795"/>
        <v>0a3f507e-234c-32b8-e044-0003ba298018</v>
      </c>
      <c r="D3952" s="14">
        <f t="shared" ca="1" si="796"/>
        <v>995659</v>
      </c>
      <c r="E3952" s="1">
        <f t="shared" ca="1" si="797"/>
        <v>120</v>
      </c>
      <c r="F3952" s="1">
        <f t="shared" ca="1" si="798"/>
        <v>213</v>
      </c>
      <c r="G3952" s="1">
        <f t="shared" ca="1" si="799"/>
        <v>1973</v>
      </c>
      <c r="H3952" s="1" t="str">
        <f ca="1">IFERROR(INDEX(Varmeinstallation!B:B,MATCH(INDIRECT($A$1&amp;"L"&amp;A3952)*1,Varmeinstallation!A:A,0)),"Ingen varmeinstallationer")</f>
        <v>Centralvarme fra eget anlæg, et-kammer fyr</v>
      </c>
      <c r="I3952" s="1" t="str">
        <f ca="1">IFERROR(INDEX(Opvarmningsmiddel!B:B,MATCH(INDIRECT($A$1&amp;"M"&amp;A3952)*1,Opvarmningsmiddel!A:A,0)),"")</f>
        <v>Naturgas</v>
      </c>
      <c r="J3952" s="1">
        <f t="shared" ca="1" si="800"/>
        <v>0</v>
      </c>
      <c r="K3952" s="1" t="str">
        <f ca="1">IFERROR(INDEX(Relationstabel!$C$3:$K$10,MATCH(VALUE(INDIRECT($A$1&amp;"L"&amp;A3952)),Relationstabel!$A$3:$A$10,0),MATCH(IFERROR(VALUE(INDIRECT($A$1&amp;"M"&amp;A3952)),0),Relationstabel!$C$1:$K$1,0)),"Ingen varmeinstallationer")</f>
        <v>Naturgas</v>
      </c>
      <c r="L3952" s="1" t="str">
        <f ca="1">INDEX(Anvendelseskode!B:B,MATCH($E3952,Anvendelseskode!$A:$A,0))</f>
        <v>Fritliggende enfamilieshus (parcelhus)</v>
      </c>
      <c r="M3952" s="1" t="str">
        <f ca="1">INDEX(Anvendelseskode!C:C,MATCH($E3952,Anvendelseskode!$A:$A,0))</f>
        <v>Parcelhuse</v>
      </c>
      <c r="N3952" s="1" t="str">
        <f ca="1">INDEX(Anvendelseskode!D:D,MATCH($E3952,Anvendelseskode!$A:$A,0))</f>
        <v>Private husholdninger</v>
      </c>
      <c r="O3952" s="1" t="str">
        <f ca="1">IFERROR(INDEX(SBi!$2:$2,MATCH(G3952,SBi!$1:$1,1)),SBi!$K$2)</f>
        <v>1973-1978</v>
      </c>
      <c r="P3952" s="1">
        <f ca="1">IFERROR(INDEX(SBi!$C$3:$K$28,MATCH(E3952,SBi!$B$3:$B$28,0),MATCH(O3952,SBi!$C$2:$K$2,0)),0)</f>
        <v>119.8</v>
      </c>
      <c r="Q3952" s="19">
        <f t="shared" ca="1" si="801"/>
        <v>25.517399999999999</v>
      </c>
      <c r="R3952" s="19" t="str">
        <f ca="1">IFERROR(INDEX(VpD!$2:$2,MATCH(G3952,VpD!$1:$1,1)),VpD!$I$2)</f>
        <v>1973-1978</v>
      </c>
      <c r="S3952" s="1">
        <f ca="1">IFERROR(INDEX(VpD!$C$3:$I$27,MATCH(E3952,VpD!$B$3:$B$27,0),MATCH(R3952,VpD!$C$2:$I$2,0)),0)</f>
        <v>117</v>
      </c>
      <c r="T3952" s="19">
        <f t="shared" ca="1" si="802"/>
        <v>24.920999999999999</v>
      </c>
      <c r="U3952" s="14" t="str">
        <f t="shared" ca="1" si="803"/>
        <v xml:space="preserve">712354.29 </v>
      </c>
      <c r="V3952" s="14" t="str">
        <f t="shared" ca="1" si="804"/>
        <v>6169005.65</v>
      </c>
      <c r="W3952" s="14" t="str">
        <f t="shared" ca="1" si="805"/>
        <v>POINT(712354.29 6169005.65)</v>
      </c>
      <c r="X3952" s="14" t="str">
        <f>IFERROR(INDEX(BygningOmraade!B:B,MATCH(A3952,BygningOmraade!A:A,0)),"")</f>
        <v/>
      </c>
    </row>
    <row r="3953" spans="1:24" s="14" customFormat="1" x14ac:dyDescent="0.25">
      <c r="A3953" s="14">
        <f t="shared" si="793"/>
        <v>3953</v>
      </c>
      <c r="B3953" s="14" t="str">
        <f t="shared" ca="1" si="794"/>
        <v>e98580b6-750b-4601-899c-47d1013e071d</v>
      </c>
      <c r="C3953" s="14" t="str">
        <f t="shared" ca="1" si="795"/>
        <v>0a3f507e-2411-32b8-e044-0003ba298018</v>
      </c>
      <c r="D3953" s="14">
        <f t="shared" ca="1" si="796"/>
        <v>994751</v>
      </c>
      <c r="E3953" s="1">
        <f t="shared" ca="1" si="797"/>
        <v>130</v>
      </c>
      <c r="F3953" s="1">
        <f t="shared" ca="1" si="798"/>
        <v>74</v>
      </c>
      <c r="G3953" s="1">
        <f t="shared" ca="1" si="799"/>
        <v>1993</v>
      </c>
      <c r="H3953" s="1" t="str">
        <f ca="1">IFERROR(INDEX(Varmeinstallation!B:B,MATCH(INDIRECT($A$1&amp;"L"&amp;A3953)*1,Varmeinstallation!A:A,0)),"Ingen varmeinstallationer")</f>
        <v>Fjernvarme/blokvarme (radiatorsystemer eller varmluftanlæg)</v>
      </c>
      <c r="I3953" s="1" t="str">
        <f ca="1">IFERROR(INDEX(Opvarmningsmiddel!B:B,MATCH(INDIRECT($A$1&amp;"M"&amp;A3953)*1,Opvarmningsmiddel!A:A,0)),"")</f>
        <v/>
      </c>
      <c r="J3953" s="1">
        <f t="shared" ca="1" si="800"/>
        <v>0</v>
      </c>
      <c r="K3953" s="1" t="str">
        <f ca="1">IFERROR(INDEX(Relationstabel!$C$3:$K$10,MATCH(VALUE(INDIRECT($A$1&amp;"L"&amp;A3953)),Relationstabel!$A$3:$A$10,0),MATCH(IFERROR(VALUE(INDIRECT($A$1&amp;"M"&amp;A3953)),0),Relationstabel!$C$1:$K$1,0)),"Ingen varmeinstallationer")</f>
        <v>Fjernvarme/ Blokvarme</v>
      </c>
      <c r="L3953" s="1" t="str">
        <f ca="1">INDEX(Anvendelseskode!B:B,MATCH($E3953,Anvendelseskode!$A:$A,0))</f>
        <v>Række-, kæde-, dobbelthus (lodret adskillelse mellem enhederne)</v>
      </c>
      <c r="M3953" s="1" t="str">
        <f ca="1">INDEX(Anvendelseskode!C:C,MATCH($E3953,Anvendelseskode!$A:$A,0))</f>
        <v>Række-, kæde og dobbelthuse</v>
      </c>
      <c r="N3953" s="1" t="str">
        <f ca="1">INDEX(Anvendelseskode!D:D,MATCH($E3953,Anvendelseskode!$A:$A,0))</f>
        <v>Private husholdninger</v>
      </c>
      <c r="O3953" s="1" t="str">
        <f ca="1">IFERROR(INDEX(SBi!$2:$2,MATCH(G3953,SBi!$1:$1,1)),SBi!$K$2)</f>
        <v>1979-1998</v>
      </c>
      <c r="P3953" s="1">
        <f ca="1">IFERROR(INDEX(SBi!$C$3:$K$28,MATCH(E3953,SBi!$B$3:$B$28,0),MATCH(O3953,SBi!$C$2:$K$2,0)),0)</f>
        <v>96.8</v>
      </c>
      <c r="Q3953" s="19">
        <f t="shared" ca="1" si="801"/>
        <v>7.1631999999999998</v>
      </c>
      <c r="R3953" s="19" t="str">
        <f ca="1">IFERROR(INDEX(VpD!$2:$2,MATCH(G3953,VpD!$1:$1,1)),VpD!$I$2)</f>
        <v>1979-1998</v>
      </c>
      <c r="S3953" s="1">
        <f ca="1">IFERROR(INDEX(VpD!$C$3:$I$27,MATCH(E3953,VpD!$B$3:$B$27,0),MATCH(R3953,VpD!$C$2:$I$2,0)),0)</f>
        <v>74</v>
      </c>
      <c r="T3953" s="19">
        <f t="shared" ca="1" si="802"/>
        <v>5.476</v>
      </c>
      <c r="U3953" s="14" t="str">
        <f t="shared" ca="1" si="803"/>
        <v xml:space="preserve">711616.8 </v>
      </c>
      <c r="V3953" s="14" t="str">
        <f t="shared" ca="1" si="804"/>
        <v>6172455.17</v>
      </c>
      <c r="W3953" s="14" t="str">
        <f t="shared" ca="1" si="805"/>
        <v>POINT(711616.8 6172455.17)</v>
      </c>
      <c r="X3953" s="14" t="str">
        <f>IFERROR(INDEX(BygningOmraade!B:B,MATCH(A3953,BygningOmraade!A:A,0)),"")</f>
        <v/>
      </c>
    </row>
    <row r="3954" spans="1:24" s="14" customFormat="1" x14ac:dyDescent="0.25">
      <c r="A3954" s="14">
        <f t="shared" si="793"/>
        <v>3954</v>
      </c>
      <c r="B3954" s="14" t="str">
        <f t="shared" ca="1" si="794"/>
        <v>e989b179-2f2f-4a91-861d-245adb74ca34</v>
      </c>
      <c r="C3954" s="14" t="str">
        <f t="shared" ca="1" si="795"/>
        <v>0a3f507e-1f99-32b8-e044-0003ba298018</v>
      </c>
      <c r="D3954" s="14">
        <f t="shared" ca="1" si="796"/>
        <v>994060</v>
      </c>
      <c r="E3954" s="1">
        <f t="shared" ca="1" si="797"/>
        <v>120</v>
      </c>
      <c r="F3954" s="1">
        <f t="shared" ca="1" si="798"/>
        <v>109</v>
      </c>
      <c r="G3954" s="1">
        <f t="shared" ca="1" si="799"/>
        <v>1973</v>
      </c>
      <c r="H3954" s="1" t="str">
        <f ca="1">IFERROR(INDEX(Varmeinstallation!B:B,MATCH(INDIRECT($A$1&amp;"L"&amp;A3954)*1,Varmeinstallation!A:A,0)),"Ingen varmeinstallationer")</f>
        <v>Centralvarme fra eget anlæg, et-kammer fyr</v>
      </c>
      <c r="I3954" s="1" t="str">
        <f ca="1">IFERROR(INDEX(Opvarmningsmiddel!B:B,MATCH(INDIRECT($A$1&amp;"M"&amp;A3954)*1,Opvarmningsmiddel!A:A,0)),"")</f>
        <v>Naturgas</v>
      </c>
      <c r="J3954" s="1">
        <f t="shared" ca="1" si="800"/>
        <v>0</v>
      </c>
      <c r="K3954" s="1" t="str">
        <f ca="1">IFERROR(INDEX(Relationstabel!$C$3:$K$10,MATCH(VALUE(INDIRECT($A$1&amp;"L"&amp;A3954)),Relationstabel!$A$3:$A$10,0),MATCH(IFERROR(VALUE(INDIRECT($A$1&amp;"M"&amp;A3954)),0),Relationstabel!$C$1:$K$1,0)),"Ingen varmeinstallationer")</f>
        <v>Naturgas</v>
      </c>
      <c r="L3954" s="1" t="str">
        <f ca="1">INDEX(Anvendelseskode!B:B,MATCH($E3954,Anvendelseskode!$A:$A,0))</f>
        <v>Fritliggende enfamilieshus (parcelhus)</v>
      </c>
      <c r="M3954" s="1" t="str">
        <f ca="1">INDEX(Anvendelseskode!C:C,MATCH($E3954,Anvendelseskode!$A:$A,0))</f>
        <v>Parcelhuse</v>
      </c>
      <c r="N3954" s="1" t="str">
        <f ca="1">INDEX(Anvendelseskode!D:D,MATCH($E3954,Anvendelseskode!$A:$A,0))</f>
        <v>Private husholdninger</v>
      </c>
      <c r="O3954" s="1" t="str">
        <f ca="1">IFERROR(INDEX(SBi!$2:$2,MATCH(G3954,SBi!$1:$1,1)),SBi!$K$2)</f>
        <v>1973-1978</v>
      </c>
      <c r="P3954" s="1">
        <f ca="1">IFERROR(INDEX(SBi!$C$3:$K$28,MATCH(E3954,SBi!$B$3:$B$28,0),MATCH(O3954,SBi!$C$2:$K$2,0)),0)</f>
        <v>119.8</v>
      </c>
      <c r="Q3954" s="19">
        <f t="shared" ca="1" si="801"/>
        <v>13.058199999999999</v>
      </c>
      <c r="R3954" s="19" t="str">
        <f ca="1">IFERROR(INDEX(VpD!$2:$2,MATCH(G3954,VpD!$1:$1,1)),VpD!$I$2)</f>
        <v>1973-1978</v>
      </c>
      <c r="S3954" s="1">
        <f ca="1">IFERROR(INDEX(VpD!$C$3:$I$27,MATCH(E3954,VpD!$B$3:$B$27,0),MATCH(R3954,VpD!$C$2:$I$2,0)),0)</f>
        <v>117</v>
      </c>
      <c r="T3954" s="19">
        <f t="shared" ca="1" si="802"/>
        <v>12.753</v>
      </c>
      <c r="U3954" s="14" t="str">
        <f t="shared" ca="1" si="803"/>
        <v xml:space="preserve">711054.29 </v>
      </c>
      <c r="V3954" s="14" t="str">
        <f t="shared" ca="1" si="804"/>
        <v>6171507.34</v>
      </c>
      <c r="W3954" s="14" t="str">
        <f t="shared" ca="1" si="805"/>
        <v>POINT(711054.29 6171507.34)</v>
      </c>
      <c r="X3954" s="14" t="str">
        <f>IFERROR(INDEX(BygningOmraade!B:B,MATCH(A3954,BygningOmraade!A:A,0)),"")</f>
        <v/>
      </c>
    </row>
    <row r="3955" spans="1:24" s="14" customFormat="1" x14ac:dyDescent="0.25">
      <c r="A3955" s="14">
        <f t="shared" si="793"/>
        <v>3955</v>
      </c>
      <c r="B3955" s="14" t="str">
        <f t="shared" ca="1" si="794"/>
        <v>e9b622d8-d6a0-4f32-934e-8e6beecc6843</v>
      </c>
      <c r="C3955" s="14" t="str">
        <f t="shared" ca="1" si="795"/>
        <v>0a3f507e-1a55-32b8-e044-0003ba298018</v>
      </c>
      <c r="D3955" s="14">
        <f t="shared" ca="1" si="796"/>
        <v>997422</v>
      </c>
      <c r="E3955" s="1">
        <f t="shared" ca="1" si="797"/>
        <v>120</v>
      </c>
      <c r="F3955" s="1">
        <f t="shared" ca="1" si="798"/>
        <v>122</v>
      </c>
      <c r="G3955" s="1">
        <f t="shared" ca="1" si="799"/>
        <v>1957</v>
      </c>
      <c r="H3955" s="1" t="str">
        <f ca="1">IFERROR(INDEX(Varmeinstallation!B:B,MATCH(INDIRECT($A$1&amp;"L"&amp;A3955)*1,Varmeinstallation!A:A,0)),"Ingen varmeinstallationer")</f>
        <v>Centralvarme fra eget anlæg, et-kammer fyr</v>
      </c>
      <c r="I3955" s="1" t="str">
        <f ca="1">IFERROR(INDEX(Opvarmningsmiddel!B:B,MATCH(INDIRECT($A$1&amp;"M"&amp;A3955)*1,Opvarmningsmiddel!A:A,0)),"")</f>
        <v>Naturgas</v>
      </c>
      <c r="J3955" s="1">
        <f t="shared" ca="1" si="800"/>
        <v>2</v>
      </c>
      <c r="K3955" s="1" t="str">
        <f ca="1">IFERROR(INDEX(Relationstabel!$C$3:$K$10,MATCH(VALUE(INDIRECT($A$1&amp;"L"&amp;A3955)),Relationstabel!$A$3:$A$10,0),MATCH(IFERROR(VALUE(INDIRECT($A$1&amp;"M"&amp;A3955)),0),Relationstabel!$C$1:$K$1,0)),"Ingen varmeinstallationer")</f>
        <v>Naturgas</v>
      </c>
      <c r="L3955" s="1" t="str">
        <f ca="1">INDEX(Anvendelseskode!B:B,MATCH($E3955,Anvendelseskode!$A:$A,0))</f>
        <v>Fritliggende enfamilieshus (parcelhus)</v>
      </c>
      <c r="M3955" s="1" t="str">
        <f ca="1">INDEX(Anvendelseskode!C:C,MATCH($E3955,Anvendelseskode!$A:$A,0))</f>
        <v>Parcelhuse</v>
      </c>
      <c r="N3955" s="1" t="str">
        <f ca="1">INDEX(Anvendelseskode!D:D,MATCH($E3955,Anvendelseskode!$A:$A,0))</f>
        <v>Private husholdninger</v>
      </c>
      <c r="O3955" s="1" t="str">
        <f ca="1">IFERROR(INDEX(SBi!$2:$2,MATCH(G3955,SBi!$1:$1,1)),SBi!$K$2)</f>
        <v>1951-1960</v>
      </c>
      <c r="P3955" s="1">
        <f ca="1">IFERROR(INDEX(SBi!$C$3:$K$28,MATCH(E3955,SBi!$B$3:$B$28,0),MATCH(O3955,SBi!$C$2:$K$2,0)),0)</f>
        <v>154.9</v>
      </c>
      <c r="Q3955" s="19">
        <f t="shared" ca="1" si="801"/>
        <v>18.8978</v>
      </c>
      <c r="R3955" s="19" t="str">
        <f ca="1">IFERROR(INDEX(VpD!$2:$2,MATCH(G3955,VpD!$1:$1,1)),VpD!$I$2)</f>
        <v>1951-1960</v>
      </c>
      <c r="S3955" s="1">
        <f ca="1">IFERROR(INDEX(VpD!$C$3:$I$27,MATCH(E3955,VpD!$B$3:$B$27,0),MATCH(R3955,VpD!$C$2:$I$2,0)),0)</f>
        <v>204</v>
      </c>
      <c r="T3955" s="19">
        <f t="shared" ca="1" si="802"/>
        <v>24.888000000000002</v>
      </c>
      <c r="U3955" s="14" t="str">
        <f t="shared" ca="1" si="803"/>
        <v xml:space="preserve">714005.79 </v>
      </c>
      <c r="V3955" s="14" t="str">
        <f t="shared" ca="1" si="804"/>
        <v>6169116.68</v>
      </c>
      <c r="W3955" s="14" t="str">
        <f t="shared" ca="1" si="805"/>
        <v>POINT(714005.79 6169116.68)</v>
      </c>
      <c r="X3955" s="14" t="str">
        <f>IFERROR(INDEX(BygningOmraade!B:B,MATCH(A3955,BygningOmraade!A:A,0)),"")</f>
        <v/>
      </c>
    </row>
    <row r="3956" spans="1:24" s="14" customFormat="1" x14ac:dyDescent="0.25">
      <c r="A3956" s="14">
        <f t="shared" si="793"/>
        <v>3956</v>
      </c>
      <c r="B3956" s="14" t="str">
        <f t="shared" ca="1" si="794"/>
        <v>e9bfba69-cac3-4824-ab03-c9d7ec68440d</v>
      </c>
      <c r="C3956" s="14" t="str">
        <f t="shared" ca="1" si="795"/>
        <v>0a3f507e-1fa0-32b8-e044-0003ba298018</v>
      </c>
      <c r="D3956" s="14">
        <f t="shared" ca="1" si="796"/>
        <v>993975</v>
      </c>
      <c r="E3956" s="1">
        <f t="shared" ca="1" si="797"/>
        <v>120</v>
      </c>
      <c r="F3956" s="1">
        <f t="shared" ca="1" si="798"/>
        <v>119</v>
      </c>
      <c r="G3956" s="1">
        <f t="shared" ca="1" si="799"/>
        <v>1981</v>
      </c>
      <c r="H3956" s="1" t="str">
        <f ca="1">IFERROR(INDEX(Varmeinstallation!B:B,MATCH(INDIRECT($A$1&amp;"L"&amp;A3956)*1,Varmeinstallation!A:A,0)),"Ingen varmeinstallationer")</f>
        <v>Centralvarme fra eget anlæg, et-kammer fyr</v>
      </c>
      <c r="I3956" s="1" t="str">
        <f ca="1">IFERROR(INDEX(Opvarmningsmiddel!B:B,MATCH(INDIRECT($A$1&amp;"M"&amp;A3956)*1,Opvarmningsmiddel!A:A,0)),"")</f>
        <v>Naturgas</v>
      </c>
      <c r="J3956" s="1">
        <f t="shared" ca="1" si="800"/>
        <v>2</v>
      </c>
      <c r="K3956" s="1" t="str">
        <f ca="1">IFERROR(INDEX(Relationstabel!$C$3:$K$10,MATCH(VALUE(INDIRECT($A$1&amp;"L"&amp;A3956)),Relationstabel!$A$3:$A$10,0),MATCH(IFERROR(VALUE(INDIRECT($A$1&amp;"M"&amp;A3956)),0),Relationstabel!$C$1:$K$1,0)),"Ingen varmeinstallationer")</f>
        <v>Naturgas</v>
      </c>
      <c r="L3956" s="1" t="str">
        <f ca="1">INDEX(Anvendelseskode!B:B,MATCH($E3956,Anvendelseskode!$A:$A,0))</f>
        <v>Fritliggende enfamilieshus (parcelhus)</v>
      </c>
      <c r="M3956" s="1" t="str">
        <f ca="1">INDEX(Anvendelseskode!C:C,MATCH($E3956,Anvendelseskode!$A:$A,0))</f>
        <v>Parcelhuse</v>
      </c>
      <c r="N3956" s="1" t="str">
        <f ca="1">INDEX(Anvendelseskode!D:D,MATCH($E3956,Anvendelseskode!$A:$A,0))</f>
        <v>Private husholdninger</v>
      </c>
      <c r="O3956" s="1" t="str">
        <f ca="1">IFERROR(INDEX(SBi!$2:$2,MATCH(G3956,SBi!$1:$1,1)),SBi!$K$2)</f>
        <v>1979-1998</v>
      </c>
      <c r="P3956" s="1">
        <f ca="1">IFERROR(INDEX(SBi!$C$3:$K$28,MATCH(E3956,SBi!$B$3:$B$28,0),MATCH(O3956,SBi!$C$2:$K$2,0)),0)</f>
        <v>105.4</v>
      </c>
      <c r="Q3956" s="19">
        <f t="shared" ca="1" si="801"/>
        <v>12.5426</v>
      </c>
      <c r="R3956" s="19" t="str">
        <f ca="1">IFERROR(INDEX(VpD!$2:$2,MATCH(G3956,VpD!$1:$1,1)),VpD!$I$2)</f>
        <v>1979-1998</v>
      </c>
      <c r="S3956" s="1">
        <f ca="1">IFERROR(INDEX(VpD!$C$3:$I$27,MATCH(E3956,VpD!$B$3:$B$27,0),MATCH(R3956,VpD!$C$2:$I$2,0)),0)</f>
        <v>90</v>
      </c>
      <c r="T3956" s="19">
        <f t="shared" ca="1" si="802"/>
        <v>10.71</v>
      </c>
      <c r="U3956" s="14" t="str">
        <f t="shared" ca="1" si="803"/>
        <v xml:space="preserve">711124.86 </v>
      </c>
      <c r="V3956" s="14" t="str">
        <f t="shared" ca="1" si="804"/>
        <v>6171604.34</v>
      </c>
      <c r="W3956" s="14" t="str">
        <f t="shared" ca="1" si="805"/>
        <v>POINT(711124.86 6171604.34)</v>
      </c>
      <c r="X3956" s="14" t="str">
        <f>IFERROR(INDEX(BygningOmraade!B:B,MATCH(A3956,BygningOmraade!A:A,0)),"")</f>
        <v/>
      </c>
    </row>
    <row r="3957" spans="1:24" s="14" customFormat="1" x14ac:dyDescent="0.25">
      <c r="A3957" s="14">
        <f t="shared" si="793"/>
        <v>3957</v>
      </c>
      <c r="B3957" s="14" t="str">
        <f t="shared" ca="1" si="794"/>
        <v>e9c9f628-0ff2-442e-8250-2ddd6a40e387</v>
      </c>
      <c r="C3957" s="14" t="str">
        <f t="shared" ca="1" si="795"/>
        <v>3cae7253-093a-0f90-e044-0003ba298018</v>
      </c>
      <c r="D3957" s="14">
        <f t="shared" ca="1" si="796"/>
        <v>2685047</v>
      </c>
      <c r="E3957" s="1">
        <f t="shared" ca="1" si="797"/>
        <v>130</v>
      </c>
      <c r="F3957" s="1">
        <f t="shared" ca="1" si="798"/>
        <v>111</v>
      </c>
      <c r="G3957" s="1">
        <f t="shared" ca="1" si="799"/>
        <v>2008</v>
      </c>
      <c r="H3957" s="1" t="str">
        <f ca="1">IFERROR(INDEX(Varmeinstallation!B:B,MATCH(INDIRECT($A$1&amp;"L"&amp;A3957)*1,Varmeinstallation!A:A,0)),"Ingen varmeinstallationer")</f>
        <v>Fjernvarme/blokvarme (radiatorsystemer eller varmluftanlæg)</v>
      </c>
      <c r="I3957" s="1" t="str">
        <f ca="1">IFERROR(INDEX(Opvarmningsmiddel!B:B,MATCH(INDIRECT($A$1&amp;"M"&amp;A3957)*1,Opvarmningsmiddel!A:A,0)),"")</f>
        <v/>
      </c>
      <c r="J3957" s="1">
        <f t="shared" ca="1" si="800"/>
        <v>90</v>
      </c>
      <c r="K3957" s="1" t="str">
        <f ca="1">IFERROR(INDEX(Relationstabel!$C$3:$K$10,MATCH(VALUE(INDIRECT($A$1&amp;"L"&amp;A3957)),Relationstabel!$A$3:$A$10,0),MATCH(IFERROR(VALUE(INDIRECT($A$1&amp;"M"&amp;A3957)),0),Relationstabel!$C$1:$K$1,0)),"Ingen varmeinstallationer")</f>
        <v>Fjernvarme/ Blokvarme</v>
      </c>
      <c r="L3957" s="1" t="str">
        <f ca="1">INDEX(Anvendelseskode!B:B,MATCH($E3957,Anvendelseskode!$A:$A,0))</f>
        <v>Række-, kæde-, dobbelthus (lodret adskillelse mellem enhederne)</v>
      </c>
      <c r="M3957" s="1" t="str">
        <f ca="1">INDEX(Anvendelseskode!C:C,MATCH($E3957,Anvendelseskode!$A:$A,0))</f>
        <v>Række-, kæde og dobbelthuse</v>
      </c>
      <c r="N3957" s="1" t="str">
        <f ca="1">INDEX(Anvendelseskode!D:D,MATCH($E3957,Anvendelseskode!$A:$A,0))</f>
        <v>Private husholdninger</v>
      </c>
      <c r="O3957" s="1" t="str">
        <f ca="1">IFERROR(INDEX(SBi!$2:$2,MATCH(G3957,SBi!$1:$1,1)),SBi!$K$2)</f>
        <v>Efter 2006</v>
      </c>
      <c r="P3957" s="1">
        <f ca="1">IFERROR(INDEX(SBi!$C$3:$K$28,MATCH(E3957,SBi!$B$3:$B$28,0),MATCH(O3957,SBi!$C$2:$K$2,0)),0)</f>
        <v>66.400000000000006</v>
      </c>
      <c r="Q3957" s="19">
        <f t="shared" ca="1" si="801"/>
        <v>7.370400000000001</v>
      </c>
      <c r="R3957" s="19" t="str">
        <f ca="1">IFERROR(INDEX(VpD!$2:$2,MATCH(G3957,VpD!$1:$1,1)),VpD!$I$2)</f>
        <v>&gt;1998</v>
      </c>
      <c r="S3957" s="1">
        <f ca="1">IFERROR(INDEX(VpD!$C$3:$I$27,MATCH(E3957,VpD!$B$3:$B$27,0),MATCH(R3957,VpD!$C$2:$I$2,0)),0)</f>
        <v>65</v>
      </c>
      <c r="T3957" s="19">
        <f t="shared" ca="1" si="802"/>
        <v>7.2149999999999999</v>
      </c>
      <c r="U3957" s="14" t="str">
        <f t="shared" ca="1" si="803"/>
        <v xml:space="preserve">711722.36 </v>
      </c>
      <c r="V3957" s="14" t="str">
        <f t="shared" ca="1" si="804"/>
        <v>6172613.22</v>
      </c>
      <c r="W3957" s="14" t="str">
        <f t="shared" ca="1" si="805"/>
        <v>POINT(711722.36 6172613.22)</v>
      </c>
      <c r="X3957" s="14" t="str">
        <f>IFERROR(INDEX(BygningOmraade!B:B,MATCH(A3957,BygningOmraade!A:A,0)),"")</f>
        <v/>
      </c>
    </row>
    <row r="3958" spans="1:24" s="14" customFormat="1" x14ac:dyDescent="0.25">
      <c r="A3958" s="14">
        <f t="shared" si="793"/>
        <v>3958</v>
      </c>
      <c r="B3958" s="14" t="str">
        <f t="shared" ca="1" si="794"/>
        <v>e9e71601-f0c1-4692-b975-8e849efcc6ca</v>
      </c>
      <c r="C3958" s="14" t="str">
        <f t="shared" ca="1" si="795"/>
        <v>0a3f507e-2441-32b8-e044-0003ba298018</v>
      </c>
      <c r="D3958" s="14">
        <f t="shared" ca="1" si="796"/>
        <v>995927</v>
      </c>
      <c r="E3958" s="1">
        <f t="shared" ca="1" si="797"/>
        <v>140</v>
      </c>
      <c r="F3958" s="1">
        <f t="shared" ca="1" si="798"/>
        <v>1578</v>
      </c>
      <c r="G3958" s="1">
        <f t="shared" ca="1" si="799"/>
        <v>1966</v>
      </c>
      <c r="H3958" s="1" t="str">
        <f ca="1">IFERROR(INDEX(Varmeinstallation!B:B,MATCH(INDIRECT($A$1&amp;"L"&amp;A3958)*1,Varmeinstallation!A:A,0)),"Ingen varmeinstallationer")</f>
        <v>Fjernvarme/blokvarme (radiatorsystemer eller varmluftanlæg)</v>
      </c>
      <c r="I3958" s="1" t="str">
        <f ca="1">IFERROR(INDEX(Opvarmningsmiddel!B:B,MATCH(INDIRECT($A$1&amp;"M"&amp;A3958)*1,Opvarmningsmiddel!A:A,0)),"")</f>
        <v/>
      </c>
      <c r="J3958" s="1">
        <f t="shared" ca="1" si="800"/>
        <v>0</v>
      </c>
      <c r="K3958" s="1" t="str">
        <f ca="1">IFERROR(INDEX(Relationstabel!$C$3:$K$10,MATCH(VALUE(INDIRECT($A$1&amp;"L"&amp;A3958)),Relationstabel!$A$3:$A$10,0),MATCH(IFERROR(VALUE(INDIRECT($A$1&amp;"M"&amp;A3958)),0),Relationstabel!$C$1:$K$1,0)),"Ingen varmeinstallationer")</f>
        <v>Fjernvarme/ Blokvarme</v>
      </c>
      <c r="L3958" s="1" t="str">
        <f ca="1">INDEX(Anvendelseskode!B:B,MATCH($E3958,Anvendelseskode!$A:$A,0))</f>
        <v>Etageboligbebyggelse</v>
      </c>
      <c r="M3958" s="1" t="str">
        <f ca="1">INDEX(Anvendelseskode!C:C,MATCH($E3958,Anvendelseskode!$A:$A,0))</f>
        <v>Etageboligbebyggelse</v>
      </c>
      <c r="N3958" s="1" t="str">
        <f ca="1">INDEX(Anvendelseskode!D:D,MATCH($E3958,Anvendelseskode!$A:$A,0))</f>
        <v>Private husholdninger</v>
      </c>
      <c r="O3958" s="1" t="str">
        <f ca="1">IFERROR(INDEX(SBi!$2:$2,MATCH(G3958,SBi!$1:$1,1)),SBi!$K$2)</f>
        <v>1961-1972</v>
      </c>
      <c r="P3958" s="1">
        <f ca="1">IFERROR(INDEX(SBi!$C$3:$K$28,MATCH(E3958,SBi!$B$3:$B$28,0),MATCH(O3958,SBi!$C$2:$K$2,0)),0)</f>
        <v>132.30000000000001</v>
      </c>
      <c r="Q3958" s="19">
        <f t="shared" ca="1" si="801"/>
        <v>208.76940000000002</v>
      </c>
      <c r="R3958" s="19" t="str">
        <f ca="1">IFERROR(INDEX(VpD!$2:$2,MATCH(G3958,VpD!$1:$1,1)),VpD!$I$2)</f>
        <v>1961-1972</v>
      </c>
      <c r="S3958" s="1">
        <f ca="1">IFERROR(INDEX(VpD!$C$3:$I$27,MATCH(E3958,VpD!$B$3:$B$27,0),MATCH(R3958,VpD!$C$2:$I$2,0)),0)</f>
        <v>126</v>
      </c>
      <c r="T3958" s="19">
        <f t="shared" ca="1" si="802"/>
        <v>198.828</v>
      </c>
      <c r="U3958" s="14" t="str">
        <f t="shared" ca="1" si="803"/>
        <v xml:space="preserve">713000.28 </v>
      </c>
      <c r="V3958" s="14" t="str">
        <f t="shared" ca="1" si="804"/>
        <v>6169534.57</v>
      </c>
      <c r="W3958" s="14" t="str">
        <f t="shared" ca="1" si="805"/>
        <v>POINT(713000.28 6169534.57)</v>
      </c>
      <c r="X3958" s="14" t="str">
        <f>IFERROR(INDEX(BygningOmraade!B:B,MATCH(A3958,BygningOmraade!A:A,0)),"")</f>
        <v/>
      </c>
    </row>
    <row r="3959" spans="1:24" s="14" customFormat="1" x14ac:dyDescent="0.25">
      <c r="A3959" s="14">
        <f t="shared" si="793"/>
        <v>3959</v>
      </c>
      <c r="B3959" s="14" t="str">
        <f t="shared" ca="1" si="794"/>
        <v>ea0530b7-8e4b-4abd-9f46-9e9feb7272d9</v>
      </c>
      <c r="C3959" s="14" t="str">
        <f t="shared" ca="1" si="795"/>
        <v>0a3f507e-1ba2-32b8-e044-0003ba298018</v>
      </c>
      <c r="D3959" s="14">
        <f t="shared" ca="1" si="796"/>
        <v>997552</v>
      </c>
      <c r="E3959" s="1">
        <f t="shared" ca="1" si="797"/>
        <v>130</v>
      </c>
      <c r="F3959" s="1">
        <f t="shared" ca="1" si="798"/>
        <v>101</v>
      </c>
      <c r="G3959" s="1">
        <f t="shared" ca="1" si="799"/>
        <v>1964</v>
      </c>
      <c r="H3959" s="1" t="str">
        <f ca="1">IFERROR(INDEX(Varmeinstallation!B:B,MATCH(INDIRECT($A$1&amp;"L"&amp;A3959)*1,Varmeinstallation!A:A,0)),"Ingen varmeinstallationer")</f>
        <v>Centralvarme fra eget anlæg, et-kammer fyr</v>
      </c>
      <c r="I3959" s="1" t="str">
        <f ca="1">IFERROR(INDEX(Opvarmningsmiddel!B:B,MATCH(INDIRECT($A$1&amp;"M"&amp;A3959)*1,Opvarmningsmiddel!A:A,0)),"")</f>
        <v>Naturgas</v>
      </c>
      <c r="J3959" s="1">
        <f t="shared" ca="1" si="800"/>
        <v>0</v>
      </c>
      <c r="K3959" s="1" t="str">
        <f ca="1">IFERROR(INDEX(Relationstabel!$C$3:$K$10,MATCH(VALUE(INDIRECT($A$1&amp;"L"&amp;A3959)),Relationstabel!$A$3:$A$10,0),MATCH(IFERROR(VALUE(INDIRECT($A$1&amp;"M"&amp;A3959)),0),Relationstabel!$C$1:$K$1,0)),"Ingen varmeinstallationer")</f>
        <v>Naturgas</v>
      </c>
      <c r="L3959" s="1" t="str">
        <f ca="1">INDEX(Anvendelseskode!B:B,MATCH($E3959,Anvendelseskode!$A:$A,0))</f>
        <v>Række-, kæde-, dobbelthus (lodret adskillelse mellem enhederne)</v>
      </c>
      <c r="M3959" s="1" t="str">
        <f ca="1">INDEX(Anvendelseskode!C:C,MATCH($E3959,Anvendelseskode!$A:$A,0))</f>
        <v>Række-, kæde og dobbelthuse</v>
      </c>
      <c r="N3959" s="1" t="str">
        <f ca="1">INDEX(Anvendelseskode!D:D,MATCH($E3959,Anvendelseskode!$A:$A,0))</f>
        <v>Private husholdninger</v>
      </c>
      <c r="O3959" s="1" t="str">
        <f ca="1">IFERROR(INDEX(SBi!$2:$2,MATCH(G3959,SBi!$1:$1,1)),SBi!$K$2)</f>
        <v>1961-1972</v>
      </c>
      <c r="P3959" s="1">
        <f ca="1">IFERROR(INDEX(SBi!$C$3:$K$28,MATCH(E3959,SBi!$B$3:$B$28,0),MATCH(O3959,SBi!$C$2:$K$2,0)),0)</f>
        <v>119.9</v>
      </c>
      <c r="Q3959" s="19">
        <f t="shared" ca="1" si="801"/>
        <v>12.109900000000001</v>
      </c>
      <c r="R3959" s="19" t="str">
        <f ca="1">IFERROR(INDEX(VpD!$2:$2,MATCH(G3959,VpD!$1:$1,1)),VpD!$I$2)</f>
        <v>1961-1972</v>
      </c>
      <c r="S3959" s="1">
        <f ca="1">IFERROR(INDEX(VpD!$C$3:$I$27,MATCH(E3959,VpD!$B$3:$B$27,0),MATCH(R3959,VpD!$C$2:$I$2,0)),0)</f>
        <v>120</v>
      </c>
      <c r="T3959" s="19">
        <f t="shared" ca="1" si="802"/>
        <v>12.12</v>
      </c>
      <c r="U3959" s="14" t="str">
        <f t="shared" ca="1" si="803"/>
        <v xml:space="preserve">713836.1 </v>
      </c>
      <c r="V3959" s="14" t="str">
        <f t="shared" ca="1" si="804"/>
        <v>6169210.72</v>
      </c>
      <c r="W3959" s="14" t="str">
        <f t="shared" ca="1" si="805"/>
        <v>POINT(713836.1 6169210.72)</v>
      </c>
      <c r="X3959" s="14" t="str">
        <f>IFERROR(INDEX(BygningOmraade!B:B,MATCH(A3959,BygningOmraade!A:A,0)),"")</f>
        <v/>
      </c>
    </row>
    <row r="3960" spans="1:24" s="14" customFormat="1" x14ac:dyDescent="0.25">
      <c r="A3960" s="14">
        <f t="shared" si="793"/>
        <v>3960</v>
      </c>
      <c r="B3960" s="14" t="str">
        <f t="shared" ca="1" si="794"/>
        <v>ea13e18e-da53-4ba1-bf89-b88617428eaa</v>
      </c>
      <c r="C3960" s="14" t="str">
        <f t="shared" ca="1" si="795"/>
        <v>3cae7253-096c-0f90-e044-0003ba298018</v>
      </c>
      <c r="D3960" s="14">
        <f t="shared" ca="1" si="796"/>
        <v>2685061</v>
      </c>
      <c r="E3960" s="1">
        <f t="shared" ca="1" si="797"/>
        <v>130</v>
      </c>
      <c r="F3960" s="1">
        <f t="shared" ca="1" si="798"/>
        <v>111</v>
      </c>
      <c r="G3960" s="1">
        <f t="shared" ca="1" si="799"/>
        <v>2008</v>
      </c>
      <c r="H3960" s="1" t="str">
        <f ca="1">IFERROR(INDEX(Varmeinstallation!B:B,MATCH(INDIRECT($A$1&amp;"L"&amp;A3960)*1,Varmeinstallation!A:A,0)),"Ingen varmeinstallationer")</f>
        <v>Fjernvarme/blokvarme (radiatorsystemer eller varmluftanlæg)</v>
      </c>
      <c r="I3960" s="1" t="str">
        <f ca="1">IFERROR(INDEX(Opvarmningsmiddel!B:B,MATCH(INDIRECT($A$1&amp;"M"&amp;A3960)*1,Opvarmningsmiddel!A:A,0)),"")</f>
        <v/>
      </c>
      <c r="J3960" s="1">
        <f t="shared" ca="1" si="800"/>
        <v>90</v>
      </c>
      <c r="K3960" s="1" t="str">
        <f ca="1">IFERROR(INDEX(Relationstabel!$C$3:$K$10,MATCH(VALUE(INDIRECT($A$1&amp;"L"&amp;A3960)),Relationstabel!$A$3:$A$10,0),MATCH(IFERROR(VALUE(INDIRECT($A$1&amp;"M"&amp;A3960)),0),Relationstabel!$C$1:$K$1,0)),"Ingen varmeinstallationer")</f>
        <v>Fjernvarme/ Blokvarme</v>
      </c>
      <c r="L3960" s="1" t="str">
        <f ca="1">INDEX(Anvendelseskode!B:B,MATCH($E3960,Anvendelseskode!$A:$A,0))</f>
        <v>Række-, kæde-, dobbelthus (lodret adskillelse mellem enhederne)</v>
      </c>
      <c r="M3960" s="1" t="str">
        <f ca="1">INDEX(Anvendelseskode!C:C,MATCH($E3960,Anvendelseskode!$A:$A,0))</f>
        <v>Række-, kæde og dobbelthuse</v>
      </c>
      <c r="N3960" s="1" t="str">
        <f ca="1">INDEX(Anvendelseskode!D:D,MATCH($E3960,Anvendelseskode!$A:$A,0))</f>
        <v>Private husholdninger</v>
      </c>
      <c r="O3960" s="1" t="str">
        <f ca="1">IFERROR(INDEX(SBi!$2:$2,MATCH(G3960,SBi!$1:$1,1)),SBi!$K$2)</f>
        <v>Efter 2006</v>
      </c>
      <c r="P3960" s="1">
        <f ca="1">IFERROR(INDEX(SBi!$C$3:$K$28,MATCH(E3960,SBi!$B$3:$B$28,0),MATCH(O3960,SBi!$C$2:$K$2,0)),0)</f>
        <v>66.400000000000006</v>
      </c>
      <c r="Q3960" s="19">
        <f t="shared" ca="1" si="801"/>
        <v>7.370400000000001</v>
      </c>
      <c r="R3960" s="19" t="str">
        <f ca="1">IFERROR(INDEX(VpD!$2:$2,MATCH(G3960,VpD!$1:$1,1)),VpD!$I$2)</f>
        <v>&gt;1998</v>
      </c>
      <c r="S3960" s="1">
        <f ca="1">IFERROR(INDEX(VpD!$C$3:$I$27,MATCH(E3960,VpD!$B$3:$B$27,0),MATCH(R3960,VpD!$C$2:$I$2,0)),0)</f>
        <v>65</v>
      </c>
      <c r="T3960" s="19">
        <f t="shared" ca="1" si="802"/>
        <v>7.2149999999999999</v>
      </c>
      <c r="U3960" s="14" t="str">
        <f t="shared" ca="1" si="803"/>
        <v xml:space="preserve">711702.31 </v>
      </c>
      <c r="V3960" s="14" t="str">
        <f t="shared" ca="1" si="804"/>
        <v>6172757.74</v>
      </c>
      <c r="W3960" s="14" t="str">
        <f t="shared" ca="1" si="805"/>
        <v>POINT(711702.31 6172757.74)</v>
      </c>
      <c r="X3960" s="14" t="str">
        <f>IFERROR(INDEX(BygningOmraade!B:B,MATCH(A3960,BygningOmraade!A:A,0)),"")</f>
        <v/>
      </c>
    </row>
    <row r="3961" spans="1:24" s="14" customFormat="1" x14ac:dyDescent="0.25">
      <c r="A3961" s="14">
        <f t="shared" si="793"/>
        <v>3961</v>
      </c>
      <c r="B3961" s="14" t="str">
        <f t="shared" ca="1" si="794"/>
        <v>ea17a52f-666e-4be2-9778-e41e42bc6dfa</v>
      </c>
      <c r="C3961" s="14" t="str">
        <f t="shared" ca="1" si="795"/>
        <v>0a3f507e-18f6-32b8-e044-0003ba298018</v>
      </c>
      <c r="D3961" s="14">
        <f t="shared" ca="1" si="796"/>
        <v>994183</v>
      </c>
      <c r="E3961" s="1">
        <f t="shared" ca="1" si="797"/>
        <v>120</v>
      </c>
      <c r="F3961" s="1">
        <f t="shared" ca="1" si="798"/>
        <v>162</v>
      </c>
      <c r="G3961" s="1">
        <f t="shared" ca="1" si="799"/>
        <v>1969</v>
      </c>
      <c r="H3961" s="1" t="str">
        <f ca="1">IFERROR(INDEX(Varmeinstallation!B:B,MATCH(INDIRECT($A$1&amp;"L"&amp;A3961)*1,Varmeinstallation!A:A,0)),"Ingen varmeinstallationer")</f>
        <v>Fjernvarme/blokvarme (radiatorsystemer eller varmluftanlæg)</v>
      </c>
      <c r="I3961" s="1" t="str">
        <f ca="1">IFERROR(INDEX(Opvarmningsmiddel!B:B,MATCH(INDIRECT($A$1&amp;"M"&amp;A3961)*1,Opvarmningsmiddel!A:A,0)),"")</f>
        <v/>
      </c>
      <c r="J3961" s="1">
        <f t="shared" ca="1" si="800"/>
        <v>0</v>
      </c>
      <c r="K3961" s="1" t="str">
        <f ca="1">IFERROR(INDEX(Relationstabel!$C$3:$K$10,MATCH(VALUE(INDIRECT($A$1&amp;"L"&amp;A3961)),Relationstabel!$A$3:$A$10,0),MATCH(IFERROR(VALUE(INDIRECT($A$1&amp;"M"&amp;A3961)),0),Relationstabel!$C$1:$K$1,0)),"Ingen varmeinstallationer")</f>
        <v>Fjernvarme/ Blokvarme</v>
      </c>
      <c r="L3961" s="1" t="str">
        <f ca="1">INDEX(Anvendelseskode!B:B,MATCH($E3961,Anvendelseskode!$A:$A,0))</f>
        <v>Fritliggende enfamilieshus (parcelhus)</v>
      </c>
      <c r="M3961" s="1" t="str">
        <f ca="1">INDEX(Anvendelseskode!C:C,MATCH($E3961,Anvendelseskode!$A:$A,0))</f>
        <v>Parcelhuse</v>
      </c>
      <c r="N3961" s="1" t="str">
        <f ca="1">INDEX(Anvendelseskode!D:D,MATCH($E3961,Anvendelseskode!$A:$A,0))</f>
        <v>Private husholdninger</v>
      </c>
      <c r="O3961" s="1" t="str">
        <f ca="1">IFERROR(INDEX(SBi!$2:$2,MATCH(G3961,SBi!$1:$1,1)),SBi!$K$2)</f>
        <v>1961-1972</v>
      </c>
      <c r="P3961" s="1">
        <f ca="1">IFERROR(INDEX(SBi!$C$3:$K$28,MATCH(E3961,SBi!$B$3:$B$28,0),MATCH(O3961,SBi!$C$2:$K$2,0)),0)</f>
        <v>134.30000000000001</v>
      </c>
      <c r="Q3961" s="19">
        <f t="shared" ca="1" si="801"/>
        <v>21.756600000000002</v>
      </c>
      <c r="R3961" s="19" t="str">
        <f ca="1">IFERROR(INDEX(VpD!$2:$2,MATCH(G3961,VpD!$1:$1,1)),VpD!$I$2)</f>
        <v>1961-1972</v>
      </c>
      <c r="S3961" s="1">
        <f ca="1">IFERROR(INDEX(VpD!$C$3:$I$27,MATCH(E3961,VpD!$B$3:$B$27,0),MATCH(R3961,VpD!$C$2:$I$2,0)),0)</f>
        <v>143</v>
      </c>
      <c r="T3961" s="19">
        <f t="shared" ca="1" si="802"/>
        <v>23.166</v>
      </c>
      <c r="U3961" s="14" t="str">
        <f t="shared" ca="1" si="803"/>
        <v xml:space="preserve">711406.67 </v>
      </c>
      <c r="V3961" s="14" t="str">
        <f t="shared" ca="1" si="804"/>
        <v>6172065.88</v>
      </c>
      <c r="W3961" s="14" t="str">
        <f t="shared" ca="1" si="805"/>
        <v>POINT(711406.67 6172065.88)</v>
      </c>
      <c r="X3961" s="14" t="str">
        <f>IFERROR(INDEX(BygningOmraade!B:B,MATCH(A3961,BygningOmraade!A:A,0)),"")</f>
        <v/>
      </c>
    </row>
    <row r="3962" spans="1:24" s="14" customFormat="1" x14ac:dyDescent="0.25">
      <c r="A3962" s="14">
        <f t="shared" si="793"/>
        <v>3962</v>
      </c>
      <c r="B3962" s="14" t="str">
        <f t="shared" ca="1" si="794"/>
        <v>ea2756c1-6526-4876-b2d2-429d6744a432</v>
      </c>
      <c r="C3962" s="14" t="str">
        <f t="shared" ca="1" si="795"/>
        <v>0a3f507e-1e2c-32b8-e044-0003ba298018</v>
      </c>
      <c r="D3962" s="14">
        <f t="shared" ca="1" si="796"/>
        <v>996435</v>
      </c>
      <c r="E3962" s="1">
        <f t="shared" ca="1" si="797"/>
        <v>120</v>
      </c>
      <c r="F3962" s="1">
        <f t="shared" ca="1" si="798"/>
        <v>127</v>
      </c>
      <c r="G3962" s="1">
        <f t="shared" ca="1" si="799"/>
        <v>1983</v>
      </c>
      <c r="H3962" s="1" t="str">
        <f ca="1">IFERROR(INDEX(Varmeinstallation!B:B,MATCH(INDIRECT($A$1&amp;"L"&amp;A3962)*1,Varmeinstallation!A:A,0)),"Ingen varmeinstallationer")</f>
        <v>Elovne, elpaneler</v>
      </c>
      <c r="I3962" s="1" t="str">
        <f ca="1">IFERROR(INDEX(Opvarmningsmiddel!B:B,MATCH(INDIRECT($A$1&amp;"M"&amp;A3962)*1,Opvarmningsmiddel!A:A,0)),"")</f>
        <v>Elektricitet</v>
      </c>
      <c r="J3962" s="1">
        <f t="shared" ca="1" si="800"/>
        <v>2</v>
      </c>
      <c r="K3962" s="1" t="str">
        <f ca="1">IFERROR(INDEX(Relationstabel!$C$3:$K$10,MATCH(VALUE(INDIRECT($A$1&amp;"L"&amp;A3962)),Relationstabel!$A$3:$A$10,0),MATCH(IFERROR(VALUE(INDIRECT($A$1&amp;"M"&amp;A3962)),0),Relationstabel!$C$1:$K$1,0)),"Ingen varmeinstallationer")</f>
        <v>Elvarme</v>
      </c>
      <c r="L3962" s="1" t="str">
        <f ca="1">INDEX(Anvendelseskode!B:B,MATCH($E3962,Anvendelseskode!$A:$A,0))</f>
        <v>Fritliggende enfamilieshus (parcelhus)</v>
      </c>
      <c r="M3962" s="1" t="str">
        <f ca="1">INDEX(Anvendelseskode!C:C,MATCH($E3962,Anvendelseskode!$A:$A,0))</f>
        <v>Parcelhuse</v>
      </c>
      <c r="N3962" s="1" t="str">
        <f ca="1">INDEX(Anvendelseskode!D:D,MATCH($E3962,Anvendelseskode!$A:$A,0))</f>
        <v>Private husholdninger</v>
      </c>
      <c r="O3962" s="1" t="str">
        <f ca="1">IFERROR(INDEX(SBi!$2:$2,MATCH(G3962,SBi!$1:$1,1)),SBi!$K$2)</f>
        <v>1979-1998</v>
      </c>
      <c r="P3962" s="1">
        <f ca="1">IFERROR(INDEX(SBi!$C$3:$K$28,MATCH(E3962,SBi!$B$3:$B$28,0),MATCH(O3962,SBi!$C$2:$K$2,0)),0)</f>
        <v>105.4</v>
      </c>
      <c r="Q3962" s="19">
        <f t="shared" ca="1" si="801"/>
        <v>13.385800000000001</v>
      </c>
      <c r="R3962" s="19" t="str">
        <f ca="1">IFERROR(INDEX(VpD!$2:$2,MATCH(G3962,VpD!$1:$1,1)),VpD!$I$2)</f>
        <v>1979-1998</v>
      </c>
      <c r="S3962" s="1">
        <f ca="1">IFERROR(INDEX(VpD!$C$3:$I$27,MATCH(E3962,VpD!$B$3:$B$27,0),MATCH(R3962,VpD!$C$2:$I$2,0)),0)</f>
        <v>90</v>
      </c>
      <c r="T3962" s="19">
        <f t="shared" ca="1" si="802"/>
        <v>11.43</v>
      </c>
      <c r="U3962" s="14" t="str">
        <f t="shared" ca="1" si="803"/>
        <v xml:space="preserve">713366.07 </v>
      </c>
      <c r="V3962" s="14" t="str">
        <f t="shared" ca="1" si="804"/>
        <v>6168668.81</v>
      </c>
      <c r="W3962" s="14" t="str">
        <f t="shared" ca="1" si="805"/>
        <v>POINT(713366.07 6168668.81)</v>
      </c>
      <c r="X3962" s="14" t="str">
        <f>IFERROR(INDEX(BygningOmraade!B:B,MATCH(A3962,BygningOmraade!A:A,0)),"")</f>
        <v/>
      </c>
    </row>
    <row r="3963" spans="1:24" s="14" customFormat="1" x14ac:dyDescent="0.25">
      <c r="A3963" s="14">
        <f t="shared" si="793"/>
        <v>3963</v>
      </c>
      <c r="B3963" s="14" t="str">
        <f t="shared" ca="1" si="794"/>
        <v>ea4b12aa-744f-4c16-b5ca-ab39a8dd6a40</v>
      </c>
      <c r="C3963" s="14" t="str">
        <f t="shared" ca="1" si="795"/>
        <v>53ba2f34-5fcb-2505-e044-0003ba298018</v>
      </c>
      <c r="D3963" s="14">
        <f t="shared" ca="1" si="796"/>
        <v>2702940</v>
      </c>
      <c r="E3963" s="1">
        <f t="shared" ca="1" si="797"/>
        <v>130</v>
      </c>
      <c r="F3963" s="1">
        <f t="shared" ca="1" si="798"/>
        <v>108</v>
      </c>
      <c r="G3963" s="1">
        <f t="shared" ca="1" si="799"/>
        <v>2008</v>
      </c>
      <c r="H3963" s="1" t="str">
        <f ca="1">IFERROR(INDEX(Varmeinstallation!B:B,MATCH(INDIRECT($A$1&amp;"L"&amp;A3963)*1,Varmeinstallation!A:A,0)),"Ingen varmeinstallationer")</f>
        <v>Centralvarme fra eget anlæg, et-kammer fyr</v>
      </c>
      <c r="I3963" s="1" t="str">
        <f ca="1">IFERROR(INDEX(Opvarmningsmiddel!B:B,MATCH(INDIRECT($A$1&amp;"M"&amp;A3963)*1,Opvarmningsmiddel!A:A,0)),"")</f>
        <v>Naturgas</v>
      </c>
      <c r="J3963" s="1">
        <f t="shared" ca="1" si="800"/>
        <v>90</v>
      </c>
      <c r="K3963" s="1" t="str">
        <f ca="1">IFERROR(INDEX(Relationstabel!$C$3:$K$10,MATCH(VALUE(INDIRECT($A$1&amp;"L"&amp;A3963)),Relationstabel!$A$3:$A$10,0),MATCH(IFERROR(VALUE(INDIRECT($A$1&amp;"M"&amp;A3963)),0),Relationstabel!$C$1:$K$1,0)),"Ingen varmeinstallationer")</f>
        <v>Naturgas</v>
      </c>
      <c r="L3963" s="1" t="str">
        <f ca="1">INDEX(Anvendelseskode!B:B,MATCH($E3963,Anvendelseskode!$A:$A,0))</f>
        <v>Række-, kæde-, dobbelthus (lodret adskillelse mellem enhederne)</v>
      </c>
      <c r="M3963" s="1" t="str">
        <f ca="1">INDEX(Anvendelseskode!C:C,MATCH($E3963,Anvendelseskode!$A:$A,0))</f>
        <v>Række-, kæde og dobbelthuse</v>
      </c>
      <c r="N3963" s="1" t="str">
        <f ca="1">INDEX(Anvendelseskode!D:D,MATCH($E3963,Anvendelseskode!$A:$A,0))</f>
        <v>Private husholdninger</v>
      </c>
      <c r="O3963" s="1" t="str">
        <f ca="1">IFERROR(INDEX(SBi!$2:$2,MATCH(G3963,SBi!$1:$1,1)),SBi!$K$2)</f>
        <v>Efter 2006</v>
      </c>
      <c r="P3963" s="1">
        <f ca="1">IFERROR(INDEX(SBi!$C$3:$K$28,MATCH(E3963,SBi!$B$3:$B$28,0),MATCH(O3963,SBi!$C$2:$K$2,0)),0)</f>
        <v>66.400000000000006</v>
      </c>
      <c r="Q3963" s="19">
        <f t="shared" ca="1" si="801"/>
        <v>7.1712000000000007</v>
      </c>
      <c r="R3963" s="19" t="str">
        <f ca="1">IFERROR(INDEX(VpD!$2:$2,MATCH(G3963,VpD!$1:$1,1)),VpD!$I$2)</f>
        <v>&gt;1998</v>
      </c>
      <c r="S3963" s="1">
        <f ca="1">IFERROR(INDEX(VpD!$C$3:$I$27,MATCH(E3963,VpD!$B$3:$B$27,0),MATCH(R3963,VpD!$C$2:$I$2,0)),0)</f>
        <v>65</v>
      </c>
      <c r="T3963" s="19">
        <f t="shared" ca="1" si="802"/>
        <v>7.02</v>
      </c>
      <c r="U3963" s="14" t="str">
        <f t="shared" ca="1" si="803"/>
        <v xml:space="preserve">712704.13 </v>
      </c>
      <c r="V3963" s="14" t="str">
        <f t="shared" ca="1" si="804"/>
        <v>6168833.22</v>
      </c>
      <c r="W3963" s="14" t="str">
        <f t="shared" ca="1" si="805"/>
        <v>POINT(712704.13 6168833.22)</v>
      </c>
      <c r="X3963" s="14" t="str">
        <f>IFERROR(INDEX(BygningOmraade!B:B,MATCH(A3963,BygningOmraade!A:A,0)),"")</f>
        <v/>
      </c>
    </row>
    <row r="3964" spans="1:24" s="14" customFormat="1" x14ac:dyDescent="0.25">
      <c r="A3964" s="14">
        <f t="shared" si="793"/>
        <v>3964</v>
      </c>
      <c r="B3964" s="14" t="str">
        <f t="shared" ca="1" si="794"/>
        <v>ea63ff31-4484-458e-a643-a2561c1a62ff</v>
      </c>
      <c r="C3964" s="14" t="str">
        <f t="shared" ca="1" si="795"/>
        <v>0a3f507e-1b29-32b8-e044-0003ba298018</v>
      </c>
      <c r="D3964" s="14">
        <f t="shared" ca="1" si="796"/>
        <v>996267</v>
      </c>
      <c r="E3964" s="1">
        <f t="shared" ca="1" si="797"/>
        <v>120</v>
      </c>
      <c r="F3964" s="1">
        <f t="shared" ca="1" si="798"/>
        <v>127</v>
      </c>
      <c r="G3964" s="1">
        <f t="shared" ca="1" si="799"/>
        <v>1981</v>
      </c>
      <c r="H3964" s="1" t="str">
        <f ca="1">IFERROR(INDEX(Varmeinstallation!B:B,MATCH(INDIRECT($A$1&amp;"L"&amp;A3964)*1,Varmeinstallation!A:A,0)),"Ingen varmeinstallationer")</f>
        <v>Centralvarme fra eget anlæg, et-kammer fyr</v>
      </c>
      <c r="I3964" s="1" t="str">
        <f ca="1">IFERROR(INDEX(Opvarmningsmiddel!B:B,MATCH(INDIRECT($A$1&amp;"M"&amp;A3964)*1,Opvarmningsmiddel!A:A,0)),"")</f>
        <v>Naturgas</v>
      </c>
      <c r="J3964" s="1">
        <f t="shared" ca="1" si="800"/>
        <v>2</v>
      </c>
      <c r="K3964" s="1" t="str">
        <f ca="1">IFERROR(INDEX(Relationstabel!$C$3:$K$10,MATCH(VALUE(INDIRECT($A$1&amp;"L"&amp;A3964)),Relationstabel!$A$3:$A$10,0),MATCH(IFERROR(VALUE(INDIRECT($A$1&amp;"M"&amp;A3964)),0),Relationstabel!$C$1:$K$1,0)),"Ingen varmeinstallationer")</f>
        <v>Naturgas</v>
      </c>
      <c r="L3964" s="1" t="str">
        <f ca="1">INDEX(Anvendelseskode!B:B,MATCH($E3964,Anvendelseskode!$A:$A,0))</f>
        <v>Fritliggende enfamilieshus (parcelhus)</v>
      </c>
      <c r="M3964" s="1" t="str">
        <f ca="1">INDEX(Anvendelseskode!C:C,MATCH($E3964,Anvendelseskode!$A:$A,0))</f>
        <v>Parcelhuse</v>
      </c>
      <c r="N3964" s="1" t="str">
        <f ca="1">INDEX(Anvendelseskode!D:D,MATCH($E3964,Anvendelseskode!$A:$A,0))</f>
        <v>Private husholdninger</v>
      </c>
      <c r="O3964" s="1" t="str">
        <f ca="1">IFERROR(INDEX(SBi!$2:$2,MATCH(G3964,SBi!$1:$1,1)),SBi!$K$2)</f>
        <v>1979-1998</v>
      </c>
      <c r="P3964" s="1">
        <f ca="1">IFERROR(INDEX(SBi!$C$3:$K$28,MATCH(E3964,SBi!$B$3:$B$28,0),MATCH(O3964,SBi!$C$2:$K$2,0)),0)</f>
        <v>105.4</v>
      </c>
      <c r="Q3964" s="19">
        <f t="shared" ca="1" si="801"/>
        <v>13.385800000000001</v>
      </c>
      <c r="R3964" s="19" t="str">
        <f ca="1">IFERROR(INDEX(VpD!$2:$2,MATCH(G3964,VpD!$1:$1,1)),VpD!$I$2)</f>
        <v>1979-1998</v>
      </c>
      <c r="S3964" s="1">
        <f ca="1">IFERROR(INDEX(VpD!$C$3:$I$27,MATCH(E3964,VpD!$B$3:$B$27,0),MATCH(R3964,VpD!$C$2:$I$2,0)),0)</f>
        <v>90</v>
      </c>
      <c r="T3964" s="19">
        <f t="shared" ca="1" si="802"/>
        <v>11.43</v>
      </c>
      <c r="U3964" s="14" t="str">
        <f t="shared" ca="1" si="803"/>
        <v xml:space="preserve">713005.64 </v>
      </c>
      <c r="V3964" s="14" t="str">
        <f t="shared" ca="1" si="804"/>
        <v>6168515.76</v>
      </c>
      <c r="W3964" s="14" t="str">
        <f t="shared" ca="1" si="805"/>
        <v>POINT(713005.64 6168515.76)</v>
      </c>
      <c r="X3964" s="14" t="str">
        <f>IFERROR(INDEX(BygningOmraade!B:B,MATCH(A3964,BygningOmraade!A:A,0)),"")</f>
        <v/>
      </c>
    </row>
    <row r="3965" spans="1:24" s="14" customFormat="1" x14ac:dyDescent="0.25">
      <c r="A3965" s="14">
        <f t="shared" si="793"/>
        <v>3965</v>
      </c>
      <c r="B3965" s="14" t="str">
        <f t="shared" ca="1" si="794"/>
        <v>ea7680ec-b964-473f-b64c-47b986eac931</v>
      </c>
      <c r="C3965" s="14" t="str">
        <f t="shared" ca="1" si="795"/>
        <v>0a3f507e-1820-32b8-e044-0003ba298018</v>
      </c>
      <c r="D3965" s="14">
        <f t="shared" ca="1" si="796"/>
        <v>995431</v>
      </c>
      <c r="E3965" s="1">
        <f t="shared" ca="1" si="797"/>
        <v>120</v>
      </c>
      <c r="F3965" s="1">
        <f t="shared" ca="1" si="798"/>
        <v>121</v>
      </c>
      <c r="G3965" s="1">
        <f t="shared" ca="1" si="799"/>
        <v>1968</v>
      </c>
      <c r="H3965" s="1" t="str">
        <f ca="1">IFERROR(INDEX(Varmeinstallation!B:B,MATCH(INDIRECT($A$1&amp;"L"&amp;A3965)*1,Varmeinstallation!A:A,0)),"Ingen varmeinstallationer")</f>
        <v>Centralvarme fra eget anlæg, et-kammer fyr</v>
      </c>
      <c r="I3965" s="1" t="str">
        <f ca="1">IFERROR(INDEX(Opvarmningsmiddel!B:B,MATCH(INDIRECT($A$1&amp;"M"&amp;A3965)*1,Opvarmningsmiddel!A:A,0)),"")</f>
        <v>Naturgas</v>
      </c>
      <c r="J3965" s="1">
        <f t="shared" ca="1" si="800"/>
        <v>0</v>
      </c>
      <c r="K3965" s="1" t="str">
        <f ca="1">IFERROR(INDEX(Relationstabel!$C$3:$K$10,MATCH(VALUE(INDIRECT($A$1&amp;"L"&amp;A3965)),Relationstabel!$A$3:$A$10,0),MATCH(IFERROR(VALUE(INDIRECT($A$1&amp;"M"&amp;A3965)),0),Relationstabel!$C$1:$K$1,0)),"Ingen varmeinstallationer")</f>
        <v>Naturgas</v>
      </c>
      <c r="L3965" s="1" t="str">
        <f ca="1">INDEX(Anvendelseskode!B:B,MATCH($E3965,Anvendelseskode!$A:$A,0))</f>
        <v>Fritliggende enfamilieshus (parcelhus)</v>
      </c>
      <c r="M3965" s="1" t="str">
        <f ca="1">INDEX(Anvendelseskode!C:C,MATCH($E3965,Anvendelseskode!$A:$A,0))</f>
        <v>Parcelhuse</v>
      </c>
      <c r="N3965" s="1" t="str">
        <f ca="1">INDEX(Anvendelseskode!D:D,MATCH($E3965,Anvendelseskode!$A:$A,0))</f>
        <v>Private husholdninger</v>
      </c>
      <c r="O3965" s="1" t="str">
        <f ca="1">IFERROR(INDEX(SBi!$2:$2,MATCH(G3965,SBi!$1:$1,1)),SBi!$K$2)</f>
        <v>1961-1972</v>
      </c>
      <c r="P3965" s="1">
        <f ca="1">IFERROR(INDEX(SBi!$C$3:$K$28,MATCH(E3965,SBi!$B$3:$B$28,0),MATCH(O3965,SBi!$C$2:$K$2,0)),0)</f>
        <v>134.30000000000001</v>
      </c>
      <c r="Q3965" s="19">
        <f t="shared" ca="1" si="801"/>
        <v>16.250300000000003</v>
      </c>
      <c r="R3965" s="19" t="str">
        <f ca="1">IFERROR(INDEX(VpD!$2:$2,MATCH(G3965,VpD!$1:$1,1)),VpD!$I$2)</f>
        <v>1961-1972</v>
      </c>
      <c r="S3965" s="1">
        <f ca="1">IFERROR(INDEX(VpD!$C$3:$I$27,MATCH(E3965,VpD!$B$3:$B$27,0),MATCH(R3965,VpD!$C$2:$I$2,0)),0)</f>
        <v>143</v>
      </c>
      <c r="T3965" s="19">
        <f t="shared" ca="1" si="802"/>
        <v>17.303000000000001</v>
      </c>
      <c r="U3965" s="14" t="str">
        <f t="shared" ca="1" si="803"/>
        <v xml:space="preserve">712025.91 </v>
      </c>
      <c r="V3965" s="14" t="str">
        <f t="shared" ca="1" si="804"/>
        <v>6169528.47</v>
      </c>
      <c r="W3965" s="14" t="str">
        <f t="shared" ca="1" si="805"/>
        <v>POINT(712025.91 6169528.47)</v>
      </c>
      <c r="X3965" s="14" t="str">
        <f>IFERROR(INDEX(BygningOmraade!B:B,MATCH(A3965,BygningOmraade!A:A,0)),"")</f>
        <v/>
      </c>
    </row>
    <row r="3966" spans="1:24" s="14" customFormat="1" x14ac:dyDescent="0.25">
      <c r="A3966" s="14">
        <f t="shared" si="793"/>
        <v>3966</v>
      </c>
      <c r="B3966" s="14" t="str">
        <f t="shared" ca="1" si="794"/>
        <v>ea78cd63-9726-4fb9-a49d-a16ad13ed0da</v>
      </c>
      <c r="C3966" s="14" t="str">
        <f t="shared" ca="1" si="795"/>
        <v>0a3f507e-1fc4-32b8-e044-0003ba298018</v>
      </c>
      <c r="D3966" s="14">
        <f t="shared" ca="1" si="796"/>
        <v>994115</v>
      </c>
      <c r="E3966" s="1">
        <f t="shared" ca="1" si="797"/>
        <v>120</v>
      </c>
      <c r="F3966" s="1">
        <f t="shared" ca="1" si="798"/>
        <v>119</v>
      </c>
      <c r="G3966" s="1">
        <f t="shared" ca="1" si="799"/>
        <v>1972</v>
      </c>
      <c r="H3966" s="1" t="str">
        <f ca="1">IFERROR(INDEX(Varmeinstallation!B:B,MATCH(INDIRECT($A$1&amp;"L"&amp;A3966)*1,Varmeinstallation!A:A,0)),"Ingen varmeinstallationer")</f>
        <v>Centralvarme fra eget anlæg, et-kammer fyr</v>
      </c>
      <c r="I3966" s="1" t="str">
        <f ca="1">IFERROR(INDEX(Opvarmningsmiddel!B:B,MATCH(INDIRECT($A$1&amp;"M"&amp;A3966)*1,Opvarmningsmiddel!A:A,0)),"")</f>
        <v>Naturgas</v>
      </c>
      <c r="J3966" s="1">
        <f t="shared" ca="1" si="800"/>
        <v>0</v>
      </c>
      <c r="K3966" s="1" t="str">
        <f ca="1">IFERROR(INDEX(Relationstabel!$C$3:$K$10,MATCH(VALUE(INDIRECT($A$1&amp;"L"&amp;A3966)),Relationstabel!$A$3:$A$10,0),MATCH(IFERROR(VALUE(INDIRECT($A$1&amp;"M"&amp;A3966)),0),Relationstabel!$C$1:$K$1,0)),"Ingen varmeinstallationer")</f>
        <v>Naturgas</v>
      </c>
      <c r="L3966" s="1" t="str">
        <f ca="1">INDEX(Anvendelseskode!B:B,MATCH($E3966,Anvendelseskode!$A:$A,0))</f>
        <v>Fritliggende enfamilieshus (parcelhus)</v>
      </c>
      <c r="M3966" s="1" t="str">
        <f ca="1">INDEX(Anvendelseskode!C:C,MATCH($E3966,Anvendelseskode!$A:$A,0))</f>
        <v>Parcelhuse</v>
      </c>
      <c r="N3966" s="1" t="str">
        <f ca="1">INDEX(Anvendelseskode!D:D,MATCH($E3966,Anvendelseskode!$A:$A,0))</f>
        <v>Private husholdninger</v>
      </c>
      <c r="O3966" s="1" t="str">
        <f ca="1">IFERROR(INDEX(SBi!$2:$2,MATCH(G3966,SBi!$1:$1,1)),SBi!$K$2)</f>
        <v>1961-1972</v>
      </c>
      <c r="P3966" s="1">
        <f ca="1">IFERROR(INDEX(SBi!$C$3:$K$28,MATCH(E3966,SBi!$B$3:$B$28,0),MATCH(O3966,SBi!$C$2:$K$2,0)),0)</f>
        <v>134.30000000000001</v>
      </c>
      <c r="Q3966" s="19">
        <f t="shared" ca="1" si="801"/>
        <v>15.9817</v>
      </c>
      <c r="R3966" s="19" t="str">
        <f ca="1">IFERROR(INDEX(VpD!$2:$2,MATCH(G3966,VpD!$1:$1,1)),VpD!$I$2)</f>
        <v>1961-1972</v>
      </c>
      <c r="S3966" s="1">
        <f ca="1">IFERROR(INDEX(VpD!$C$3:$I$27,MATCH(E3966,VpD!$B$3:$B$27,0),MATCH(R3966,VpD!$C$2:$I$2,0)),0)</f>
        <v>143</v>
      </c>
      <c r="T3966" s="19">
        <f t="shared" ca="1" si="802"/>
        <v>17.016999999999999</v>
      </c>
      <c r="U3966" s="14" t="str">
        <f t="shared" ca="1" si="803"/>
        <v xml:space="preserve">711013.26 </v>
      </c>
      <c r="V3966" s="14" t="str">
        <f t="shared" ca="1" si="804"/>
        <v>6171674.33</v>
      </c>
      <c r="W3966" s="14" t="str">
        <f t="shared" ca="1" si="805"/>
        <v>POINT(711013.26 6171674.33)</v>
      </c>
      <c r="X3966" s="14" t="str">
        <f>IFERROR(INDEX(BygningOmraade!B:B,MATCH(A3966,BygningOmraade!A:A,0)),"")</f>
        <v/>
      </c>
    </row>
    <row r="3967" spans="1:24" s="14" customFormat="1" x14ac:dyDescent="0.25">
      <c r="A3967" s="14">
        <f t="shared" si="793"/>
        <v>3967</v>
      </c>
      <c r="B3967" s="14" t="str">
        <f t="shared" ca="1" si="794"/>
        <v>ea891679-15c9-4e32-9788-3285a4786430</v>
      </c>
      <c r="C3967" s="14" t="str">
        <f t="shared" ca="1" si="795"/>
        <v>0a3f507e-2493-32b8-e044-0003ba298018</v>
      </c>
      <c r="D3967" s="14">
        <f t="shared" ca="1" si="796"/>
        <v>994188</v>
      </c>
      <c r="E3967" s="1">
        <f t="shared" ca="1" si="797"/>
        <v>120</v>
      </c>
      <c r="F3967" s="1">
        <f t="shared" ca="1" si="798"/>
        <v>137</v>
      </c>
      <c r="G3967" s="1">
        <f t="shared" ca="1" si="799"/>
        <v>1961</v>
      </c>
      <c r="H3967" s="1" t="str">
        <f ca="1">IFERROR(INDEX(Varmeinstallation!B:B,MATCH(INDIRECT($A$1&amp;"L"&amp;A3967)*1,Varmeinstallation!A:A,0)),"Ingen varmeinstallationer")</f>
        <v>Centralvarme fra eget anlæg, et-kammer fyr</v>
      </c>
      <c r="I3967" s="1" t="str">
        <f ca="1">IFERROR(INDEX(Opvarmningsmiddel!B:B,MATCH(INDIRECT($A$1&amp;"M"&amp;A3967)*1,Opvarmningsmiddel!A:A,0)),"")</f>
        <v>Flydende brændsel (olie, petroleum, flaskegas m.m.)</v>
      </c>
      <c r="J3967" s="1">
        <f t="shared" ca="1" si="800"/>
        <v>0</v>
      </c>
      <c r="K3967" s="1" t="str">
        <f ca="1">IFERROR(INDEX(Relationstabel!$C$3:$K$10,MATCH(VALUE(INDIRECT($A$1&amp;"L"&amp;A3967)),Relationstabel!$A$3:$A$10,0),MATCH(IFERROR(VALUE(INDIRECT($A$1&amp;"M"&amp;A3967)),0),Relationstabel!$C$1:$K$1,0)),"Ingen varmeinstallationer")</f>
        <v>Olie</v>
      </c>
      <c r="L3967" s="1" t="str">
        <f ca="1">INDEX(Anvendelseskode!B:B,MATCH($E3967,Anvendelseskode!$A:$A,0))</f>
        <v>Fritliggende enfamilieshus (parcelhus)</v>
      </c>
      <c r="M3967" s="1" t="str">
        <f ca="1">INDEX(Anvendelseskode!C:C,MATCH($E3967,Anvendelseskode!$A:$A,0))</f>
        <v>Parcelhuse</v>
      </c>
      <c r="N3967" s="1" t="str">
        <f ca="1">INDEX(Anvendelseskode!D:D,MATCH($E3967,Anvendelseskode!$A:$A,0))</f>
        <v>Private husholdninger</v>
      </c>
      <c r="O3967" s="1" t="str">
        <f ca="1">IFERROR(INDEX(SBi!$2:$2,MATCH(G3967,SBi!$1:$1,1)),SBi!$K$2)</f>
        <v>1961-1972</v>
      </c>
      <c r="P3967" s="1">
        <f ca="1">IFERROR(INDEX(SBi!$C$3:$K$28,MATCH(E3967,SBi!$B$3:$B$28,0),MATCH(O3967,SBi!$C$2:$K$2,0)),0)</f>
        <v>134.30000000000001</v>
      </c>
      <c r="Q3967" s="19">
        <f t="shared" ca="1" si="801"/>
        <v>18.399100000000001</v>
      </c>
      <c r="R3967" s="19" t="str">
        <f ca="1">IFERROR(INDEX(VpD!$2:$2,MATCH(G3967,VpD!$1:$1,1)),VpD!$I$2)</f>
        <v>1961-1972</v>
      </c>
      <c r="S3967" s="1">
        <f ca="1">IFERROR(INDEX(VpD!$C$3:$I$27,MATCH(E3967,VpD!$B$3:$B$27,0),MATCH(R3967,VpD!$C$2:$I$2,0)),0)</f>
        <v>143</v>
      </c>
      <c r="T3967" s="19">
        <f t="shared" ca="1" si="802"/>
        <v>19.591000000000001</v>
      </c>
      <c r="U3967" s="14" t="str">
        <f t="shared" ca="1" si="803"/>
        <v xml:space="preserve">711536.84 </v>
      </c>
      <c r="V3967" s="14" t="str">
        <f t="shared" ca="1" si="804"/>
        <v>6170493</v>
      </c>
      <c r="W3967" s="14" t="str">
        <f t="shared" ca="1" si="805"/>
        <v>POINT(711536.84 6170493)</v>
      </c>
      <c r="X3967" s="14" t="str">
        <f>IFERROR(INDEX(BygningOmraade!B:B,MATCH(A3967,BygningOmraade!A:A,0)),"")</f>
        <v/>
      </c>
    </row>
    <row r="3968" spans="1:24" s="14" customFormat="1" x14ac:dyDescent="0.25">
      <c r="A3968" s="14">
        <f t="shared" si="793"/>
        <v>3968</v>
      </c>
      <c r="B3968" s="14" t="str">
        <f t="shared" ca="1" si="794"/>
        <v>eac95abb-a731-44de-afe1-fecd9f0f3352</v>
      </c>
      <c r="C3968" s="14" t="str">
        <f t="shared" ca="1" si="795"/>
        <v>0a3f507e-23d6-32b8-e044-0003ba298018</v>
      </c>
      <c r="D3968" s="14">
        <f t="shared" ca="1" si="796"/>
        <v>996087</v>
      </c>
      <c r="E3968" s="1">
        <f t="shared" ca="1" si="797"/>
        <v>320</v>
      </c>
      <c r="F3968" s="1">
        <f t="shared" ca="1" si="798"/>
        <v>4516</v>
      </c>
      <c r="G3968" s="1">
        <f t="shared" ca="1" si="799"/>
        <v>1971</v>
      </c>
      <c r="H3968" s="1" t="str">
        <f ca="1">IFERROR(INDEX(Varmeinstallation!B:B,MATCH(INDIRECT($A$1&amp;"L"&amp;A3968)*1,Varmeinstallation!A:A,0)),"Ingen varmeinstallationer")</f>
        <v>Fjernvarme/blokvarme (radiatorsystemer eller varmluftanlæg)</v>
      </c>
      <c r="I3968" s="1" t="str">
        <f ca="1">IFERROR(INDEX(Opvarmningsmiddel!B:B,MATCH(INDIRECT($A$1&amp;"M"&amp;A3968)*1,Opvarmningsmiddel!A:A,0)),"")</f>
        <v/>
      </c>
      <c r="J3968" s="1">
        <f t="shared" ca="1" si="800"/>
        <v>0</v>
      </c>
      <c r="K3968" s="1" t="str">
        <f ca="1">IFERROR(INDEX(Relationstabel!$C$3:$K$10,MATCH(VALUE(INDIRECT($A$1&amp;"L"&amp;A3968)),Relationstabel!$A$3:$A$10,0),MATCH(IFERROR(VALUE(INDIRECT($A$1&amp;"M"&amp;A3968)),0),Relationstabel!$C$1:$K$1,0)),"Ingen varmeinstallationer")</f>
        <v>Fjernvarme/ Blokvarme</v>
      </c>
      <c r="L3968" s="1" t="str">
        <f ca="1">INDEX(Anvendelseskode!B:B,MATCH($E3968,Anvendelseskode!$A:$A,0))</f>
        <v>Bygning til kontor, handel, lager herunder offentlig administration</v>
      </c>
      <c r="M3968" s="1" t="str">
        <f ca="1">INDEX(Anvendelseskode!C:C,MATCH($E3968,Anvendelseskode!$A:$A,0))</f>
        <v>Kontor, handel, lager, off. adm.</v>
      </c>
      <c r="N3968" s="1" t="str">
        <f ca="1">INDEX(Anvendelseskode!D:D,MATCH($E3968,Anvendelseskode!$A:$A,0))</f>
        <v>Handel og servicevirksomheder</v>
      </c>
      <c r="O3968" s="1" t="str">
        <f ca="1">IFERROR(INDEX(SBi!$2:$2,MATCH(G3968,SBi!$1:$1,1)),SBi!$K$2)</f>
        <v>1961-1972</v>
      </c>
      <c r="P3968" s="1">
        <f ca="1">IFERROR(INDEX(SBi!$C$3:$K$28,MATCH(E3968,SBi!$B$3:$B$28,0),MATCH(O3968,SBi!$C$2:$K$2,0)),0)</f>
        <v>117.5</v>
      </c>
      <c r="Q3968" s="19">
        <f t="shared" ca="1" si="801"/>
        <v>530.63</v>
      </c>
      <c r="R3968" s="19" t="str">
        <f ca="1">IFERROR(INDEX(VpD!$2:$2,MATCH(G3968,VpD!$1:$1,1)),VpD!$I$2)</f>
        <v>1961-1972</v>
      </c>
      <c r="S3968" s="1">
        <f ca="1">IFERROR(INDEX(VpD!$C$3:$I$27,MATCH(E3968,VpD!$B$3:$B$27,0),MATCH(R3968,VpD!$C$2:$I$2,0)),0)</f>
        <v>105</v>
      </c>
      <c r="T3968" s="19">
        <f t="shared" ca="1" si="802"/>
        <v>474.18</v>
      </c>
      <c r="U3968" s="14" t="str">
        <f t="shared" ca="1" si="803"/>
        <v xml:space="preserve">712510.89 </v>
      </c>
      <c r="V3968" s="14" t="str">
        <f t="shared" ca="1" si="804"/>
        <v>6171669.05</v>
      </c>
      <c r="W3968" s="14" t="str">
        <f t="shared" ca="1" si="805"/>
        <v>POINT(712510.89 6171669.05)</v>
      </c>
      <c r="X3968" s="14" t="str">
        <f>IFERROR(INDEX(BygningOmraade!B:B,MATCH(A3968,BygningOmraade!A:A,0)),"")</f>
        <v/>
      </c>
    </row>
    <row r="3969" spans="1:24" s="14" customFormat="1" x14ac:dyDescent="0.25">
      <c r="A3969" s="14">
        <f t="shared" si="793"/>
        <v>3969</v>
      </c>
      <c r="B3969" s="14" t="str">
        <f t="shared" ca="1" si="794"/>
        <v>eacff749-f0bf-4934-b0d9-e8c7d9281375</v>
      </c>
      <c r="C3969" s="14" t="str">
        <f t="shared" ca="1" si="795"/>
        <v>0a3f507e-1dc1-32b8-e044-0003ba298018</v>
      </c>
      <c r="D3969" s="14">
        <f t="shared" ca="1" si="796"/>
        <v>2540508</v>
      </c>
      <c r="E3969" s="1">
        <f t="shared" ca="1" si="797"/>
        <v>120</v>
      </c>
      <c r="F3969" s="1">
        <f t="shared" ca="1" si="798"/>
        <v>184</v>
      </c>
      <c r="G3969" s="1">
        <f t="shared" ca="1" si="799"/>
        <v>2002</v>
      </c>
      <c r="H3969" s="1" t="str">
        <f ca="1">IFERROR(INDEX(Varmeinstallation!B:B,MATCH(INDIRECT($A$1&amp;"L"&amp;A3969)*1,Varmeinstallation!A:A,0)),"Ingen varmeinstallationer")</f>
        <v>Fjernvarme/blokvarme (radiatorsystemer eller varmluftanlæg)</v>
      </c>
      <c r="I3969" s="1" t="str">
        <f ca="1">IFERROR(INDEX(Opvarmningsmiddel!B:B,MATCH(INDIRECT($A$1&amp;"M"&amp;A3969)*1,Opvarmningsmiddel!A:A,0)),"")</f>
        <v/>
      </c>
      <c r="J3969" s="1">
        <f t="shared" ca="1" si="800"/>
        <v>90</v>
      </c>
      <c r="K3969" s="1" t="str">
        <f ca="1">IFERROR(INDEX(Relationstabel!$C$3:$K$10,MATCH(VALUE(INDIRECT($A$1&amp;"L"&amp;A3969)),Relationstabel!$A$3:$A$10,0),MATCH(IFERROR(VALUE(INDIRECT($A$1&amp;"M"&amp;A3969)),0),Relationstabel!$C$1:$K$1,0)),"Ingen varmeinstallationer")</f>
        <v>Fjernvarme/ Blokvarme</v>
      </c>
      <c r="L3969" s="1" t="str">
        <f ca="1">INDEX(Anvendelseskode!B:B,MATCH($E3969,Anvendelseskode!$A:$A,0))</f>
        <v>Fritliggende enfamilieshus (parcelhus)</v>
      </c>
      <c r="M3969" s="1" t="str">
        <f ca="1">INDEX(Anvendelseskode!C:C,MATCH($E3969,Anvendelseskode!$A:$A,0))</f>
        <v>Parcelhuse</v>
      </c>
      <c r="N3969" s="1" t="str">
        <f ca="1">INDEX(Anvendelseskode!D:D,MATCH($E3969,Anvendelseskode!$A:$A,0))</f>
        <v>Private husholdninger</v>
      </c>
      <c r="O3969" s="1" t="str">
        <f ca="1">IFERROR(INDEX(SBi!$2:$2,MATCH(G3969,SBi!$1:$1,1)),SBi!$K$2)</f>
        <v>1999-2006</v>
      </c>
      <c r="P3969" s="1">
        <f ca="1">IFERROR(INDEX(SBi!$C$3:$K$28,MATCH(E3969,SBi!$B$3:$B$28,0),MATCH(O3969,SBi!$C$2:$K$2,0)),0)</f>
        <v>83.9</v>
      </c>
      <c r="Q3969" s="19">
        <f t="shared" ca="1" si="801"/>
        <v>15.4376</v>
      </c>
      <c r="R3969" s="19" t="str">
        <f ca="1">IFERROR(INDEX(VpD!$2:$2,MATCH(G3969,VpD!$1:$1,1)),VpD!$I$2)</f>
        <v>&gt;1998</v>
      </c>
      <c r="S3969" s="1">
        <f ca="1">IFERROR(INDEX(VpD!$C$3:$I$27,MATCH(E3969,VpD!$B$3:$B$27,0),MATCH(R3969,VpD!$C$2:$I$2,0)),0)</f>
        <v>72</v>
      </c>
      <c r="T3969" s="19">
        <f t="shared" ca="1" si="802"/>
        <v>13.247999999999999</v>
      </c>
      <c r="U3969" s="14" t="str">
        <f t="shared" ca="1" si="803"/>
        <v xml:space="preserve">712179.07 </v>
      </c>
      <c r="V3969" s="14" t="str">
        <f t="shared" ca="1" si="804"/>
        <v>6171906.26</v>
      </c>
      <c r="W3969" s="14" t="str">
        <f t="shared" ca="1" si="805"/>
        <v>POINT(712179.07 6171906.26)</v>
      </c>
      <c r="X3969" s="14" t="str">
        <f>IFERROR(INDEX(BygningOmraade!B:B,MATCH(A3969,BygningOmraade!A:A,0)),"")</f>
        <v/>
      </c>
    </row>
    <row r="3970" spans="1:24" s="14" customFormat="1" x14ac:dyDescent="0.25">
      <c r="A3970" s="14">
        <f t="shared" si="793"/>
        <v>3970</v>
      </c>
      <c r="B3970" s="14" t="str">
        <f t="shared" ca="1" si="794"/>
        <v>eae03f9b-0d27-4106-b142-263823797a88</v>
      </c>
      <c r="C3970" s="14" t="str">
        <f t="shared" ca="1" si="795"/>
        <v>0a3f507e-1e00-32b8-e044-0003ba298018</v>
      </c>
      <c r="D3970" s="14">
        <f t="shared" ca="1" si="796"/>
        <v>995722</v>
      </c>
      <c r="E3970" s="1">
        <f t="shared" ca="1" si="797"/>
        <v>120</v>
      </c>
      <c r="F3970" s="1">
        <f t="shared" ca="1" si="798"/>
        <v>102</v>
      </c>
      <c r="G3970" s="1">
        <f t="shared" ca="1" si="799"/>
        <v>1986</v>
      </c>
      <c r="H3970" s="1" t="str">
        <f ca="1">IFERROR(INDEX(Varmeinstallation!B:B,MATCH(INDIRECT($A$1&amp;"L"&amp;A3970)*1,Varmeinstallation!A:A,0)),"Ingen varmeinstallationer")</f>
        <v>Centralvarme fra eget anlæg, et-kammer fyr</v>
      </c>
      <c r="I3970" s="1" t="str">
        <f ca="1">IFERROR(INDEX(Opvarmningsmiddel!B:B,MATCH(INDIRECT($A$1&amp;"M"&amp;A3970)*1,Opvarmningsmiddel!A:A,0)),"")</f>
        <v>Naturgas</v>
      </c>
      <c r="J3970" s="1">
        <f t="shared" ca="1" si="800"/>
        <v>0</v>
      </c>
      <c r="K3970" s="1" t="str">
        <f ca="1">IFERROR(INDEX(Relationstabel!$C$3:$K$10,MATCH(VALUE(INDIRECT($A$1&amp;"L"&amp;A3970)),Relationstabel!$A$3:$A$10,0),MATCH(IFERROR(VALUE(INDIRECT($A$1&amp;"M"&amp;A3970)),0),Relationstabel!$C$1:$K$1,0)),"Ingen varmeinstallationer")</f>
        <v>Naturgas</v>
      </c>
      <c r="L3970" s="1" t="str">
        <f ca="1">INDEX(Anvendelseskode!B:B,MATCH($E3970,Anvendelseskode!$A:$A,0))</f>
        <v>Fritliggende enfamilieshus (parcelhus)</v>
      </c>
      <c r="M3970" s="1" t="str">
        <f ca="1">INDEX(Anvendelseskode!C:C,MATCH($E3970,Anvendelseskode!$A:$A,0))</f>
        <v>Parcelhuse</v>
      </c>
      <c r="N3970" s="1" t="str">
        <f ca="1">INDEX(Anvendelseskode!D:D,MATCH($E3970,Anvendelseskode!$A:$A,0))</f>
        <v>Private husholdninger</v>
      </c>
      <c r="O3970" s="1" t="str">
        <f ca="1">IFERROR(INDEX(SBi!$2:$2,MATCH(G3970,SBi!$1:$1,1)),SBi!$K$2)</f>
        <v>1979-1998</v>
      </c>
      <c r="P3970" s="1">
        <f ca="1">IFERROR(INDEX(SBi!$C$3:$K$28,MATCH(E3970,SBi!$B$3:$B$28,0),MATCH(O3970,SBi!$C$2:$K$2,0)),0)</f>
        <v>105.4</v>
      </c>
      <c r="Q3970" s="19">
        <f t="shared" ca="1" si="801"/>
        <v>10.750800000000002</v>
      </c>
      <c r="R3970" s="19" t="str">
        <f ca="1">IFERROR(INDEX(VpD!$2:$2,MATCH(G3970,VpD!$1:$1,1)),VpD!$I$2)</f>
        <v>1979-1998</v>
      </c>
      <c r="S3970" s="1">
        <f ca="1">IFERROR(INDEX(VpD!$C$3:$I$27,MATCH(E3970,VpD!$B$3:$B$27,0),MATCH(R3970,VpD!$C$2:$I$2,0)),0)</f>
        <v>90</v>
      </c>
      <c r="T3970" s="19">
        <f t="shared" ca="1" si="802"/>
        <v>9.18</v>
      </c>
      <c r="U3970" s="14" t="str">
        <f t="shared" ca="1" si="803"/>
        <v xml:space="preserve">712242.87 </v>
      </c>
      <c r="V3970" s="14" t="str">
        <f t="shared" ca="1" si="804"/>
        <v>6169177.22</v>
      </c>
      <c r="W3970" s="14" t="str">
        <f t="shared" ca="1" si="805"/>
        <v>POINT(712242.87 6169177.22)</v>
      </c>
      <c r="X3970" s="14" t="str">
        <f>IFERROR(INDEX(BygningOmraade!B:B,MATCH(A3970,BygningOmraade!A:A,0)),"")</f>
        <v/>
      </c>
    </row>
    <row r="3971" spans="1:24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eae0a501-d56f-45da-bd8f-fd40323d6d0a</v>
      </c>
      <c r="C3971" s="14" t="str">
        <f t="shared" ref="C3971:C4034" ca="1" si="808">INDIRECT($A$1&amp;"C"&amp;A3971)</f>
        <v>0a3f507e-1674-32b8-e044-0003ba298018</v>
      </c>
      <c r="D3971" s="14">
        <f t="shared" ref="D3971:D4034" ca="1" si="809">INDIRECT($A$1&amp;"D"&amp;A3971)</f>
        <v>997066</v>
      </c>
      <c r="E3971" s="1">
        <f t="shared" ref="E3971:E4034" ca="1" si="810">ROUNDDOWN(INDIRECT($A$1&amp;"E"&amp;A3971),-1)</f>
        <v>130</v>
      </c>
      <c r="F3971" s="1">
        <f t="shared" ref="F3971:F4034" ca="1" si="811">INDIRECT($A$1&amp;"G"&amp;A3971)+INDIRECT($A$1&amp;"H"&amp;A3971)+INDIRECT($A$1&amp;"I"&amp;A3971)*0.5</f>
        <v>102</v>
      </c>
      <c r="G3971" s="1">
        <f t="shared" ref="G3971:G4034" ca="1" si="812">MAX(INDIRECT($A$1&amp;"J"&amp;A3971),INDIRECT($A$1&amp;"K"&amp;A3971))</f>
        <v>1977</v>
      </c>
      <c r="H3971" s="1" t="str">
        <f ca="1">IFERROR(INDEX(Varmeinstallation!B:B,MATCH(INDIRECT($A$1&amp;"L"&amp;A3971)*1,Varmeinstallation!A:A,0)),"Ingen varmeinstallationer")</f>
        <v>Fjernvarme/blokvarme (radiatorsystemer eller varmluftanlæg)</v>
      </c>
      <c r="I3971" s="1" t="str">
        <f ca="1">IFERROR(INDEX(Opvarmningsmiddel!B:B,MATCH(INDIRECT($A$1&amp;"M"&amp;A3971)*1,Opvarmningsmiddel!A:A,0)),"")</f>
        <v/>
      </c>
      <c r="J3971" s="1">
        <f t="shared" ref="J3971:J4034" ca="1" si="813">VALUE(INDIRECT($A$1&amp;"N"&amp;A3971))</f>
        <v>0</v>
      </c>
      <c r="K3971" s="1" t="str">
        <f ca="1">IFERROR(INDEX(Relationstabel!$C$3:$K$10,MATCH(VALUE(INDIRECT($A$1&amp;"L"&amp;A3971)),Relationstabel!$A$3:$A$10,0),MATCH(IFERROR(VALUE(INDIRECT($A$1&amp;"M"&amp;A3971)),0),Relationstabel!$C$1:$K$1,0)),"Ingen varmeinstallationer")</f>
        <v>Fjernvarme/ Blokvarme</v>
      </c>
      <c r="L3971" s="1" t="str">
        <f ca="1">INDEX(Anvendelseskode!B:B,MATCH($E3971,Anvendelseskode!$A:$A,0))</f>
        <v>Række-, kæde-, dobbelthus (lodret adskillelse mellem enhederne)</v>
      </c>
      <c r="M3971" s="1" t="str">
        <f ca="1">INDEX(Anvendelseskode!C:C,MATCH($E3971,Anvendelseskode!$A:$A,0))</f>
        <v>Række-, kæde og dobbelthuse</v>
      </c>
      <c r="N3971" s="1" t="str">
        <f ca="1">INDEX(Anvendelseskode!D:D,MATCH($E3971,Anvendelseskode!$A:$A,0))</f>
        <v>Private husholdninger</v>
      </c>
      <c r="O3971" s="1" t="str">
        <f ca="1">IFERROR(INDEX(SBi!$2:$2,MATCH(G3971,SBi!$1:$1,1)),SBi!$K$2)</f>
        <v>1973-1978</v>
      </c>
      <c r="P3971" s="1">
        <f ca="1">IFERROR(INDEX(SBi!$C$3:$K$28,MATCH(E3971,SBi!$B$3:$B$28,0),MATCH(O3971,SBi!$C$2:$K$2,0)),0)</f>
        <v>112.6</v>
      </c>
      <c r="Q3971" s="19">
        <f t="shared" ref="Q3971:Q4034" ca="1" si="814">P3971*F3971/1000</f>
        <v>11.485199999999999</v>
      </c>
      <c r="R3971" s="19" t="str">
        <f ca="1">IFERROR(INDEX(VpD!$2:$2,MATCH(G3971,VpD!$1:$1,1)),VpD!$I$2)</f>
        <v>1973-1978</v>
      </c>
      <c r="S3971" s="1">
        <f ca="1">IFERROR(INDEX(VpD!$C$3:$I$27,MATCH(E3971,VpD!$B$3:$B$27,0),MATCH(R3971,VpD!$C$2:$I$2,0)),0)</f>
        <v>98</v>
      </c>
      <c r="T3971" s="19">
        <f t="shared" ref="T3971:T4034" ca="1" si="815">S3971*F3971/1000</f>
        <v>9.9960000000000004</v>
      </c>
      <c r="U3971" s="14" t="str">
        <f t="shared" ref="U3971:U4034" ca="1" si="816">IFERROR(SUBSTITUTE(LEFT(W3971,FIND(" ",W3971)),"POINT(",""),"")</f>
        <v xml:space="preserve">713576.46 </v>
      </c>
      <c r="V3971" s="14" t="str">
        <f t="shared" ref="V3971:V4034" ca="1" si="817">IFERROR(SUBSTITUTE(RIGHT(W3971,LEN(W3971)-FIND(" ",W3971)),")",""),"")</f>
        <v>6169522.98</v>
      </c>
      <c r="W3971" s="14" t="str">
        <f t="shared" ref="W3971:W4034" ca="1" si="818">INDIRECT($A$1&amp;"o"&amp;A3971)</f>
        <v>POINT(713576.46 6169522.98)</v>
      </c>
      <c r="X3971" s="14" t="str">
        <f>IFERROR(INDEX(BygningOmraade!B:B,MATCH(A3971,BygningOmraade!A:A,0)),"")</f>
        <v/>
      </c>
    </row>
    <row r="3972" spans="1:24" s="14" customFormat="1" x14ac:dyDescent="0.25">
      <c r="A3972" s="14">
        <f t="shared" si="806"/>
        <v>3972</v>
      </c>
      <c r="B3972" s="14" t="str">
        <f t="shared" ca="1" si="807"/>
        <v>eae3eef6-2ad5-4e98-b2e4-f2fe22940a37</v>
      </c>
      <c r="C3972" s="14" t="str">
        <f t="shared" ca="1" si="808"/>
        <v>0a3f507e-1bc7-32b8-e044-0003ba298018</v>
      </c>
      <c r="D3972" s="14">
        <f t="shared" ca="1" si="809"/>
        <v>997165</v>
      </c>
      <c r="E3972" s="1">
        <f t="shared" ca="1" si="810"/>
        <v>130</v>
      </c>
      <c r="F3972" s="1">
        <f t="shared" ca="1" si="811"/>
        <v>91</v>
      </c>
      <c r="G3972" s="1">
        <f t="shared" ca="1" si="812"/>
        <v>1967</v>
      </c>
      <c r="H3972" s="1" t="str">
        <f ca="1">IFERROR(INDEX(Varmeinstallation!B:B,MATCH(INDIRECT($A$1&amp;"L"&amp;A3972)*1,Varmeinstallation!A:A,0)),"Ingen varmeinstallationer")</f>
        <v>Elovne, elpaneler</v>
      </c>
      <c r="I3972" s="1" t="str">
        <f ca="1">IFERROR(INDEX(Opvarmningsmiddel!B:B,MATCH(INDIRECT($A$1&amp;"M"&amp;A3972)*1,Opvarmningsmiddel!A:A,0)),"")</f>
        <v>Elektricitet</v>
      </c>
      <c r="J3972" s="1">
        <f t="shared" ca="1" si="813"/>
        <v>0</v>
      </c>
      <c r="K3972" s="1" t="str">
        <f ca="1">IFERROR(INDEX(Relationstabel!$C$3:$K$10,MATCH(VALUE(INDIRECT($A$1&amp;"L"&amp;A3972)),Relationstabel!$A$3:$A$10,0),MATCH(IFERROR(VALUE(INDIRECT($A$1&amp;"M"&amp;A3972)),0),Relationstabel!$C$1:$K$1,0)),"Ingen varmeinstallationer")</f>
        <v>Elvarme</v>
      </c>
      <c r="L3972" s="1" t="str">
        <f ca="1">INDEX(Anvendelseskode!B:B,MATCH($E3972,Anvendelseskode!$A:$A,0))</f>
        <v>Række-, kæde-, dobbelthus (lodret adskillelse mellem enhederne)</v>
      </c>
      <c r="M3972" s="1" t="str">
        <f ca="1">INDEX(Anvendelseskode!C:C,MATCH($E3972,Anvendelseskode!$A:$A,0))</f>
        <v>Række-, kæde og dobbelthuse</v>
      </c>
      <c r="N3972" s="1" t="str">
        <f ca="1">INDEX(Anvendelseskode!D:D,MATCH($E3972,Anvendelseskode!$A:$A,0))</f>
        <v>Private husholdninger</v>
      </c>
      <c r="O3972" s="1" t="str">
        <f ca="1">IFERROR(INDEX(SBi!$2:$2,MATCH(G3972,SBi!$1:$1,1)),SBi!$K$2)</f>
        <v>1961-1972</v>
      </c>
      <c r="P3972" s="1">
        <f ca="1">IFERROR(INDEX(SBi!$C$3:$K$28,MATCH(E3972,SBi!$B$3:$B$28,0),MATCH(O3972,SBi!$C$2:$K$2,0)),0)</f>
        <v>119.9</v>
      </c>
      <c r="Q3972" s="19">
        <f t="shared" ca="1" si="814"/>
        <v>10.9109</v>
      </c>
      <c r="R3972" s="19" t="str">
        <f ca="1">IFERROR(INDEX(VpD!$2:$2,MATCH(G3972,VpD!$1:$1,1)),VpD!$I$2)</f>
        <v>1961-1972</v>
      </c>
      <c r="S3972" s="1">
        <f ca="1">IFERROR(INDEX(VpD!$C$3:$I$27,MATCH(E3972,VpD!$B$3:$B$27,0),MATCH(R3972,VpD!$C$2:$I$2,0)),0)</f>
        <v>120</v>
      </c>
      <c r="T3972" s="19">
        <f t="shared" ca="1" si="815"/>
        <v>10.92</v>
      </c>
      <c r="U3972" s="14" t="str">
        <f t="shared" ca="1" si="816"/>
        <v xml:space="preserve">713756.91 </v>
      </c>
      <c r="V3972" s="14" t="str">
        <f t="shared" ca="1" si="817"/>
        <v>6169265.21</v>
      </c>
      <c r="W3972" s="14" t="str">
        <f t="shared" ca="1" si="818"/>
        <v>POINT(713756.91 6169265.21)</v>
      </c>
      <c r="X3972" s="14" t="str">
        <f>IFERROR(INDEX(BygningOmraade!B:B,MATCH(A3972,BygningOmraade!A:A,0)),"")</f>
        <v/>
      </c>
    </row>
    <row r="3973" spans="1:24" s="14" customFormat="1" x14ac:dyDescent="0.25">
      <c r="A3973" s="14">
        <f t="shared" si="806"/>
        <v>3973</v>
      </c>
      <c r="B3973" s="14" t="str">
        <f t="shared" ca="1" si="807"/>
        <v>eaefa36b-3cb8-4aaf-b1eb-1948c817baff</v>
      </c>
      <c r="C3973" s="14" t="str">
        <f t="shared" ca="1" si="808"/>
        <v>0a3f507e-2156-32b8-e044-0003ba298018</v>
      </c>
      <c r="D3973" s="14">
        <f t="shared" ca="1" si="809"/>
        <v>996855</v>
      </c>
      <c r="E3973" s="1">
        <f t="shared" ca="1" si="810"/>
        <v>130</v>
      </c>
      <c r="F3973" s="1">
        <f t="shared" ca="1" si="811"/>
        <v>125</v>
      </c>
      <c r="G3973" s="1">
        <f t="shared" ca="1" si="812"/>
        <v>1976</v>
      </c>
      <c r="H3973" s="1" t="str">
        <f ca="1">IFERROR(INDEX(Varmeinstallation!B:B,MATCH(INDIRECT($A$1&amp;"L"&amp;A3973)*1,Varmeinstallation!A:A,0)),"Ingen varmeinstallationer")</f>
        <v>Centralvarme fra eget anlæg, et-kammer fyr</v>
      </c>
      <c r="I3973" s="1" t="str">
        <f ca="1">IFERROR(INDEX(Opvarmningsmiddel!B:B,MATCH(INDIRECT($A$1&amp;"M"&amp;A3973)*1,Opvarmningsmiddel!A:A,0)),"")</f>
        <v>Flydende brændsel (olie, petroleum, flaskegas m.m.)</v>
      </c>
      <c r="J3973" s="1">
        <f t="shared" ca="1" si="813"/>
        <v>2</v>
      </c>
      <c r="K3973" s="1" t="str">
        <f ca="1">IFERROR(INDEX(Relationstabel!$C$3:$K$10,MATCH(VALUE(INDIRECT($A$1&amp;"L"&amp;A3973)),Relationstabel!$A$3:$A$10,0),MATCH(IFERROR(VALUE(INDIRECT($A$1&amp;"M"&amp;A3973)),0),Relationstabel!$C$1:$K$1,0)),"Ingen varmeinstallationer")</f>
        <v>Olie</v>
      </c>
      <c r="L3973" s="1" t="str">
        <f ca="1">INDEX(Anvendelseskode!B:B,MATCH($E3973,Anvendelseskode!$A:$A,0))</f>
        <v>Række-, kæde-, dobbelthus (lodret adskillelse mellem enhederne)</v>
      </c>
      <c r="M3973" s="1" t="str">
        <f ca="1">INDEX(Anvendelseskode!C:C,MATCH($E3973,Anvendelseskode!$A:$A,0))</f>
        <v>Række-, kæde og dobbelthuse</v>
      </c>
      <c r="N3973" s="1" t="str">
        <f ca="1">INDEX(Anvendelseskode!D:D,MATCH($E3973,Anvendelseskode!$A:$A,0))</f>
        <v>Private husholdninger</v>
      </c>
      <c r="O3973" s="1" t="str">
        <f ca="1">IFERROR(INDEX(SBi!$2:$2,MATCH(G3973,SBi!$1:$1,1)),SBi!$K$2)</f>
        <v>1973-1978</v>
      </c>
      <c r="P3973" s="1">
        <f ca="1">IFERROR(INDEX(SBi!$C$3:$K$28,MATCH(E3973,SBi!$B$3:$B$28,0),MATCH(O3973,SBi!$C$2:$K$2,0)),0)</f>
        <v>112.6</v>
      </c>
      <c r="Q3973" s="19">
        <f t="shared" ca="1" si="814"/>
        <v>14.074999999999999</v>
      </c>
      <c r="R3973" s="19" t="str">
        <f ca="1">IFERROR(INDEX(VpD!$2:$2,MATCH(G3973,VpD!$1:$1,1)),VpD!$I$2)</f>
        <v>1973-1978</v>
      </c>
      <c r="S3973" s="1">
        <f ca="1">IFERROR(INDEX(VpD!$C$3:$I$27,MATCH(E3973,VpD!$B$3:$B$27,0),MATCH(R3973,VpD!$C$2:$I$2,0)),0)</f>
        <v>98</v>
      </c>
      <c r="T3973" s="19">
        <f t="shared" ca="1" si="815"/>
        <v>12.25</v>
      </c>
      <c r="U3973" s="14" t="str">
        <f t="shared" ca="1" si="816"/>
        <v xml:space="preserve">713453.11 </v>
      </c>
      <c r="V3973" s="14" t="str">
        <f t="shared" ca="1" si="817"/>
        <v>6168902.05</v>
      </c>
      <c r="W3973" s="14" t="str">
        <f t="shared" ca="1" si="818"/>
        <v>POINT(713453.11 6168902.05)</v>
      </c>
      <c r="X3973" s="14" t="str">
        <f>IFERROR(INDEX(BygningOmraade!B:B,MATCH(A3973,BygningOmraade!A:A,0)),"")</f>
        <v/>
      </c>
    </row>
    <row r="3974" spans="1:24" s="14" customFormat="1" x14ac:dyDescent="0.25">
      <c r="A3974" s="14">
        <f t="shared" si="806"/>
        <v>3974</v>
      </c>
      <c r="B3974" s="14" t="str">
        <f t="shared" ca="1" si="807"/>
        <v>eaff6d0c-cf65-4b20-b819-3f5cfd661a50</v>
      </c>
      <c r="C3974" s="14" t="str">
        <f t="shared" ca="1" si="808"/>
        <v>0a3f507e-161a-32b8-e044-0003ba298018</v>
      </c>
      <c r="D3974" s="14">
        <f t="shared" ca="1" si="809"/>
        <v>996135</v>
      </c>
      <c r="E3974" s="1">
        <f t="shared" ca="1" si="810"/>
        <v>120</v>
      </c>
      <c r="F3974" s="1">
        <f t="shared" ca="1" si="811"/>
        <v>138</v>
      </c>
      <c r="G3974" s="1">
        <f t="shared" ca="1" si="812"/>
        <v>1953</v>
      </c>
      <c r="H3974" s="1" t="str">
        <f ca="1">IFERROR(INDEX(Varmeinstallation!B:B,MATCH(INDIRECT($A$1&amp;"L"&amp;A3974)*1,Varmeinstallation!A:A,0)),"Ingen varmeinstallationer")</f>
        <v>Centralvarme fra eget anlæg, et-kammer fyr</v>
      </c>
      <c r="I3974" s="1" t="str">
        <f ca="1">IFERROR(INDEX(Opvarmningsmiddel!B:B,MATCH(INDIRECT($A$1&amp;"M"&amp;A3974)*1,Opvarmningsmiddel!A:A,0)),"")</f>
        <v>Naturgas</v>
      </c>
      <c r="J3974" s="1">
        <f t="shared" ca="1" si="813"/>
        <v>0</v>
      </c>
      <c r="K3974" s="1" t="str">
        <f ca="1">IFERROR(INDEX(Relationstabel!$C$3:$K$10,MATCH(VALUE(INDIRECT($A$1&amp;"L"&amp;A3974)),Relationstabel!$A$3:$A$10,0),MATCH(IFERROR(VALUE(INDIRECT($A$1&amp;"M"&amp;A3974)),0),Relationstabel!$C$1:$K$1,0)),"Ingen varmeinstallationer")</f>
        <v>Naturgas</v>
      </c>
      <c r="L3974" s="1" t="str">
        <f ca="1">INDEX(Anvendelseskode!B:B,MATCH($E3974,Anvendelseskode!$A:$A,0))</f>
        <v>Fritliggende enfamilieshus (parcelhus)</v>
      </c>
      <c r="M3974" s="1" t="str">
        <f ca="1">INDEX(Anvendelseskode!C:C,MATCH($E3974,Anvendelseskode!$A:$A,0))</f>
        <v>Parcelhuse</v>
      </c>
      <c r="N3974" s="1" t="str">
        <f ca="1">INDEX(Anvendelseskode!D:D,MATCH($E3974,Anvendelseskode!$A:$A,0))</f>
        <v>Private husholdninger</v>
      </c>
      <c r="O3974" s="1" t="str">
        <f ca="1">IFERROR(INDEX(SBi!$2:$2,MATCH(G3974,SBi!$1:$1,1)),SBi!$K$2)</f>
        <v>1951-1960</v>
      </c>
      <c r="P3974" s="1">
        <f ca="1">IFERROR(INDEX(SBi!$C$3:$K$28,MATCH(E3974,SBi!$B$3:$B$28,0),MATCH(O3974,SBi!$C$2:$K$2,0)),0)</f>
        <v>154.9</v>
      </c>
      <c r="Q3974" s="19">
        <f t="shared" ca="1" si="814"/>
        <v>21.376200000000001</v>
      </c>
      <c r="R3974" s="19" t="str">
        <f ca="1">IFERROR(INDEX(VpD!$2:$2,MATCH(G3974,VpD!$1:$1,1)),VpD!$I$2)</f>
        <v>1951-1960</v>
      </c>
      <c r="S3974" s="1">
        <f ca="1">IFERROR(INDEX(VpD!$C$3:$I$27,MATCH(E3974,VpD!$B$3:$B$27,0),MATCH(R3974,VpD!$C$2:$I$2,0)),0)</f>
        <v>204</v>
      </c>
      <c r="T3974" s="19">
        <f t="shared" ca="1" si="815"/>
        <v>28.152000000000001</v>
      </c>
      <c r="U3974" s="14" t="str">
        <f t="shared" ca="1" si="816"/>
        <v xml:space="preserve">713121.23 </v>
      </c>
      <c r="V3974" s="14" t="str">
        <f t="shared" ca="1" si="817"/>
        <v>6168843.27</v>
      </c>
      <c r="W3974" s="14" t="str">
        <f t="shared" ca="1" si="818"/>
        <v>POINT(713121.23 6168843.27)</v>
      </c>
      <c r="X3974" s="14" t="str">
        <f>IFERROR(INDEX(BygningOmraade!B:B,MATCH(A3974,BygningOmraade!A:A,0)),"")</f>
        <v/>
      </c>
    </row>
    <row r="3975" spans="1:24" s="14" customFormat="1" x14ac:dyDescent="0.25">
      <c r="A3975" s="14">
        <f t="shared" si="806"/>
        <v>3975</v>
      </c>
      <c r="B3975" s="14" t="str">
        <f t="shared" ca="1" si="807"/>
        <v>eaffc872-5376-472b-b31a-d053aa5a15d4</v>
      </c>
      <c r="C3975" s="14" t="str">
        <f t="shared" ca="1" si="808"/>
        <v>75d4829b-35bf-165e-e044-00144f3ead67</v>
      </c>
      <c r="D3975" s="14">
        <f t="shared" ca="1" si="809"/>
        <v>996120</v>
      </c>
      <c r="E3975" s="1">
        <f t="shared" ca="1" si="810"/>
        <v>330</v>
      </c>
      <c r="F3975" s="1">
        <f t="shared" ca="1" si="811"/>
        <v>89</v>
      </c>
      <c r="G3975" s="1">
        <f t="shared" ca="1" si="812"/>
        <v>1997</v>
      </c>
      <c r="H3975" s="1" t="str">
        <f ca="1">IFERROR(INDEX(Varmeinstallation!B:B,MATCH(INDIRECT($A$1&amp;"L"&amp;A3975)*1,Varmeinstallation!A:A,0)),"Ingen varmeinstallationer")</f>
        <v>Ingen varmeinstallationer</v>
      </c>
      <c r="I3975" s="1" t="str">
        <f ca="1">IFERROR(INDEX(Opvarmningsmiddel!B:B,MATCH(INDIRECT($A$1&amp;"M"&amp;A3975)*1,Opvarmningsmiddel!A:A,0)),"")</f>
        <v/>
      </c>
      <c r="J3975" s="1">
        <f t="shared" ca="1" si="813"/>
        <v>0</v>
      </c>
      <c r="K3975" s="1" t="str">
        <f ca="1">IFERROR(INDEX(Relationstabel!$C$3:$K$10,MATCH(VALUE(INDIRECT($A$1&amp;"L"&amp;A3975)),Relationstabel!$A$3:$A$10,0),MATCH(IFERROR(VALUE(INDIRECT($A$1&amp;"M"&amp;A3975)),0),Relationstabel!$C$1:$K$1,0)),"Ingen varmeinstallationer")</f>
        <v>Ingen varmeinstallation</v>
      </c>
      <c r="L3975" s="1" t="str">
        <f ca="1">INDEX(Anvendelseskode!B:B,MATCH($E3975,Anvendelseskode!$A:$A,0))</f>
        <v>Bygning til hotel, restaurant, vaskeri, frisør og anden servicevirksomhed</v>
      </c>
      <c r="M3975" s="1" t="str">
        <f ca="1">INDEX(Anvendelseskode!C:C,MATCH($E3975,Anvendelseskode!$A:$A,0))</f>
        <v>Hotel, restauration, frisør o</v>
      </c>
      <c r="N3975" s="1" t="str">
        <f ca="1">INDEX(Anvendelseskode!D:D,MATCH($E3975,Anvendelseskode!$A:$A,0))</f>
        <v>Handel og servicevirksomheder</v>
      </c>
      <c r="O3975" s="1" t="str">
        <f ca="1">IFERROR(INDEX(SBi!$2:$2,MATCH(G3975,SBi!$1:$1,1)),SBi!$K$2)</f>
        <v>1979-1998</v>
      </c>
      <c r="P3975" s="1">
        <f ca="1">IFERROR(INDEX(SBi!$C$3:$K$28,MATCH(E3975,SBi!$B$3:$B$28,0),MATCH(O3975,SBi!$C$2:$K$2,0)),0)</f>
        <v>141.80000000000001</v>
      </c>
      <c r="Q3975" s="19">
        <f t="shared" ca="1" si="814"/>
        <v>12.620200000000001</v>
      </c>
      <c r="R3975" s="19" t="str">
        <f ca="1">IFERROR(INDEX(VpD!$2:$2,MATCH(G3975,VpD!$1:$1,1)),VpD!$I$2)</f>
        <v>1979-1998</v>
      </c>
      <c r="S3975" s="1">
        <f ca="1">IFERROR(INDEX(VpD!$C$3:$I$27,MATCH(E3975,VpD!$B$3:$B$27,0),MATCH(R3975,VpD!$C$2:$I$2,0)),0)</f>
        <v>123</v>
      </c>
      <c r="T3975" s="19">
        <f t="shared" ca="1" si="815"/>
        <v>10.946999999999999</v>
      </c>
      <c r="U3975" s="14" t="str">
        <f t="shared" ca="1" si="816"/>
        <v xml:space="preserve">713958.83 </v>
      </c>
      <c r="V3975" s="14" t="str">
        <f t="shared" ca="1" si="817"/>
        <v>6168204.53</v>
      </c>
      <c r="W3975" s="14" t="str">
        <f t="shared" ca="1" si="818"/>
        <v>POINT(713958.83 6168204.53)</v>
      </c>
      <c r="X3975" s="14" t="str">
        <f>IFERROR(INDEX(BygningOmraade!B:B,MATCH(A3975,BygningOmraade!A:A,0)),"")</f>
        <v/>
      </c>
    </row>
    <row r="3976" spans="1:24" s="14" customFormat="1" x14ac:dyDescent="0.25">
      <c r="A3976" s="14">
        <f t="shared" si="806"/>
        <v>3976</v>
      </c>
      <c r="B3976" s="14" t="str">
        <f t="shared" ca="1" si="807"/>
        <v>eb3b6b2b-28e8-4e14-99d9-7bff60969928</v>
      </c>
      <c r="C3976" s="14" t="str">
        <f t="shared" ca="1" si="808"/>
        <v>0a3f507e-1d95-32b8-e044-0003ba298018</v>
      </c>
      <c r="D3976" s="14">
        <f t="shared" ca="1" si="809"/>
        <v>2540543</v>
      </c>
      <c r="E3976" s="1">
        <f t="shared" ca="1" si="810"/>
        <v>120</v>
      </c>
      <c r="F3976" s="1">
        <f t="shared" ca="1" si="811"/>
        <v>130</v>
      </c>
      <c r="G3976" s="1">
        <f t="shared" ca="1" si="812"/>
        <v>2000</v>
      </c>
      <c r="H3976" s="1" t="str">
        <f ca="1">IFERROR(INDEX(Varmeinstallation!B:B,MATCH(INDIRECT($A$1&amp;"L"&amp;A3976)*1,Varmeinstallation!A:A,0)),"Ingen varmeinstallationer")</f>
        <v>Fjernvarme/blokvarme (radiatorsystemer eller varmluftanlæg)</v>
      </c>
      <c r="I3976" s="1" t="str">
        <f ca="1">IFERROR(INDEX(Opvarmningsmiddel!B:B,MATCH(INDIRECT($A$1&amp;"M"&amp;A3976)*1,Opvarmningsmiddel!A:A,0)),"")</f>
        <v/>
      </c>
      <c r="J3976" s="1">
        <f t="shared" ca="1" si="813"/>
        <v>90</v>
      </c>
      <c r="K3976" s="1" t="str">
        <f ca="1">IFERROR(INDEX(Relationstabel!$C$3:$K$10,MATCH(VALUE(INDIRECT($A$1&amp;"L"&amp;A3976)),Relationstabel!$A$3:$A$10,0),MATCH(IFERROR(VALUE(INDIRECT($A$1&amp;"M"&amp;A3976)),0),Relationstabel!$C$1:$K$1,0)),"Ingen varmeinstallationer")</f>
        <v>Fjernvarme/ Blokvarme</v>
      </c>
      <c r="L3976" s="1" t="str">
        <f ca="1">INDEX(Anvendelseskode!B:B,MATCH($E3976,Anvendelseskode!$A:$A,0))</f>
        <v>Fritliggende enfamilieshus (parcelhus)</v>
      </c>
      <c r="M3976" s="1" t="str">
        <f ca="1">INDEX(Anvendelseskode!C:C,MATCH($E3976,Anvendelseskode!$A:$A,0))</f>
        <v>Parcelhuse</v>
      </c>
      <c r="N3976" s="1" t="str">
        <f ca="1">INDEX(Anvendelseskode!D:D,MATCH($E3976,Anvendelseskode!$A:$A,0))</f>
        <v>Private husholdninger</v>
      </c>
      <c r="O3976" s="1" t="str">
        <f ca="1">IFERROR(INDEX(SBi!$2:$2,MATCH(G3976,SBi!$1:$1,1)),SBi!$K$2)</f>
        <v>1999-2006</v>
      </c>
      <c r="P3976" s="1">
        <f ca="1">IFERROR(INDEX(SBi!$C$3:$K$28,MATCH(E3976,SBi!$B$3:$B$28,0),MATCH(O3976,SBi!$C$2:$K$2,0)),0)</f>
        <v>83.9</v>
      </c>
      <c r="Q3976" s="19">
        <f t="shared" ca="1" si="814"/>
        <v>10.907</v>
      </c>
      <c r="R3976" s="19" t="str">
        <f ca="1">IFERROR(INDEX(VpD!$2:$2,MATCH(G3976,VpD!$1:$1,1)),VpD!$I$2)</f>
        <v>&gt;1998</v>
      </c>
      <c r="S3976" s="1">
        <f ca="1">IFERROR(INDEX(VpD!$C$3:$I$27,MATCH(E3976,VpD!$B$3:$B$27,0),MATCH(R3976,VpD!$C$2:$I$2,0)),0)</f>
        <v>72</v>
      </c>
      <c r="T3976" s="19">
        <f t="shared" ca="1" si="815"/>
        <v>9.36</v>
      </c>
      <c r="U3976" s="14" t="str">
        <f t="shared" ca="1" si="816"/>
        <v xml:space="preserve">712118.6 </v>
      </c>
      <c r="V3976" s="14" t="str">
        <f t="shared" ca="1" si="817"/>
        <v>6172166.32</v>
      </c>
      <c r="W3976" s="14" t="str">
        <f t="shared" ca="1" si="818"/>
        <v>POINT(712118.6 6172166.32)</v>
      </c>
      <c r="X3976" s="14" t="str">
        <f>IFERROR(INDEX(BygningOmraade!B:B,MATCH(A3976,BygningOmraade!A:A,0)),"")</f>
        <v/>
      </c>
    </row>
    <row r="3977" spans="1:24" s="14" customFormat="1" x14ac:dyDescent="0.25">
      <c r="A3977" s="14">
        <f t="shared" si="806"/>
        <v>3977</v>
      </c>
      <c r="B3977" s="14" t="str">
        <f t="shared" ca="1" si="807"/>
        <v>eb4a690e-4e77-4cfa-aa7a-e79c542ef8d8</v>
      </c>
      <c r="C3977" s="14" t="str">
        <f t="shared" ca="1" si="808"/>
        <v>0a3f507e-1858-32b8-e044-0003ba298018</v>
      </c>
      <c r="D3977" s="14">
        <f t="shared" ca="1" si="809"/>
        <v>996509</v>
      </c>
      <c r="E3977" s="1">
        <f t="shared" ca="1" si="810"/>
        <v>120</v>
      </c>
      <c r="F3977" s="1">
        <f t="shared" ca="1" si="811"/>
        <v>116</v>
      </c>
      <c r="G3977" s="1">
        <f t="shared" ca="1" si="812"/>
        <v>1985</v>
      </c>
      <c r="H3977" s="1" t="str">
        <f ca="1">IFERROR(INDEX(Varmeinstallation!B:B,MATCH(INDIRECT($A$1&amp;"L"&amp;A3977)*1,Varmeinstallation!A:A,0)),"Ingen varmeinstallationer")</f>
        <v>Centralvarme fra eget anlæg, et-kammer fyr</v>
      </c>
      <c r="I3977" s="1" t="str">
        <f ca="1">IFERROR(INDEX(Opvarmningsmiddel!B:B,MATCH(INDIRECT($A$1&amp;"M"&amp;A3977)*1,Opvarmningsmiddel!A:A,0)),"")</f>
        <v>Naturgas</v>
      </c>
      <c r="J3977" s="1">
        <f t="shared" ca="1" si="813"/>
        <v>2</v>
      </c>
      <c r="K3977" s="1" t="str">
        <f ca="1">IFERROR(INDEX(Relationstabel!$C$3:$K$10,MATCH(VALUE(INDIRECT($A$1&amp;"L"&amp;A3977)),Relationstabel!$A$3:$A$10,0),MATCH(IFERROR(VALUE(INDIRECT($A$1&amp;"M"&amp;A3977)),0),Relationstabel!$C$1:$K$1,0)),"Ingen varmeinstallationer")</f>
        <v>Naturgas</v>
      </c>
      <c r="L3977" s="1" t="str">
        <f ca="1">INDEX(Anvendelseskode!B:B,MATCH($E3977,Anvendelseskode!$A:$A,0))</f>
        <v>Fritliggende enfamilieshus (parcelhus)</v>
      </c>
      <c r="M3977" s="1" t="str">
        <f ca="1">INDEX(Anvendelseskode!C:C,MATCH($E3977,Anvendelseskode!$A:$A,0))</f>
        <v>Parcelhuse</v>
      </c>
      <c r="N3977" s="1" t="str">
        <f ca="1">INDEX(Anvendelseskode!D:D,MATCH($E3977,Anvendelseskode!$A:$A,0))</f>
        <v>Private husholdninger</v>
      </c>
      <c r="O3977" s="1" t="str">
        <f ca="1">IFERROR(INDEX(SBi!$2:$2,MATCH(G3977,SBi!$1:$1,1)),SBi!$K$2)</f>
        <v>1979-1998</v>
      </c>
      <c r="P3977" s="1">
        <f ca="1">IFERROR(INDEX(SBi!$C$3:$K$28,MATCH(E3977,SBi!$B$3:$B$28,0),MATCH(O3977,SBi!$C$2:$K$2,0)),0)</f>
        <v>105.4</v>
      </c>
      <c r="Q3977" s="19">
        <f t="shared" ca="1" si="814"/>
        <v>12.226400000000002</v>
      </c>
      <c r="R3977" s="19" t="str">
        <f ca="1">IFERROR(INDEX(VpD!$2:$2,MATCH(G3977,VpD!$1:$1,1)),VpD!$I$2)</f>
        <v>1979-1998</v>
      </c>
      <c r="S3977" s="1">
        <f ca="1">IFERROR(INDEX(VpD!$C$3:$I$27,MATCH(E3977,VpD!$B$3:$B$27,0),MATCH(R3977,VpD!$C$2:$I$2,0)),0)</f>
        <v>90</v>
      </c>
      <c r="T3977" s="19">
        <f t="shared" ca="1" si="815"/>
        <v>10.44</v>
      </c>
      <c r="U3977" s="14" t="str">
        <f t="shared" ca="1" si="816"/>
        <v xml:space="preserve">713269.41 </v>
      </c>
      <c r="V3977" s="14" t="str">
        <f t="shared" ca="1" si="817"/>
        <v>6168696.3</v>
      </c>
      <c r="W3977" s="14" t="str">
        <f t="shared" ca="1" si="818"/>
        <v>POINT(713269.41 6168696.3)</v>
      </c>
      <c r="X3977" s="14" t="str">
        <f>IFERROR(INDEX(BygningOmraade!B:B,MATCH(A3977,BygningOmraade!A:A,0)),"")</f>
        <v/>
      </c>
    </row>
    <row r="3978" spans="1:24" s="14" customFormat="1" x14ac:dyDescent="0.25">
      <c r="A3978" s="14">
        <f t="shared" si="806"/>
        <v>3978</v>
      </c>
      <c r="B3978" s="14" t="str">
        <f t="shared" ca="1" si="807"/>
        <v>eb5674d8-ea1d-4e3e-ad6e-0225cb63724c</v>
      </c>
      <c r="C3978" s="14" t="str">
        <f t="shared" ca="1" si="808"/>
        <v>0a3f507e-2101-32b8-e044-0003ba298018</v>
      </c>
      <c r="D3978" s="14">
        <f t="shared" ca="1" si="809"/>
        <v>996165</v>
      </c>
      <c r="E3978" s="1">
        <f t="shared" ca="1" si="810"/>
        <v>120</v>
      </c>
      <c r="F3978" s="1">
        <f t="shared" ca="1" si="811"/>
        <v>164</v>
      </c>
      <c r="G3978" s="1">
        <f t="shared" ca="1" si="812"/>
        <v>1981</v>
      </c>
      <c r="H3978" s="1" t="str">
        <f ca="1">IFERROR(INDEX(Varmeinstallation!B:B,MATCH(INDIRECT($A$1&amp;"L"&amp;A3978)*1,Varmeinstallation!A:A,0)),"Ingen varmeinstallationer")</f>
        <v>Elovne, elpaneler</v>
      </c>
      <c r="I3978" s="1" t="str">
        <f ca="1">IFERROR(INDEX(Opvarmningsmiddel!B:B,MATCH(INDIRECT($A$1&amp;"M"&amp;A3978)*1,Opvarmningsmiddel!A:A,0)),"")</f>
        <v>Elektricitet</v>
      </c>
      <c r="J3978" s="1">
        <f t="shared" ca="1" si="813"/>
        <v>0</v>
      </c>
      <c r="K3978" s="1" t="str">
        <f ca="1">IFERROR(INDEX(Relationstabel!$C$3:$K$10,MATCH(VALUE(INDIRECT($A$1&amp;"L"&amp;A3978)),Relationstabel!$A$3:$A$10,0),MATCH(IFERROR(VALUE(INDIRECT($A$1&amp;"M"&amp;A3978)),0),Relationstabel!$C$1:$K$1,0)),"Ingen varmeinstallationer")</f>
        <v>Elvarme</v>
      </c>
      <c r="L3978" s="1" t="str">
        <f ca="1">INDEX(Anvendelseskode!B:B,MATCH($E3978,Anvendelseskode!$A:$A,0))</f>
        <v>Fritliggende enfamilieshus (parcelhus)</v>
      </c>
      <c r="M3978" s="1" t="str">
        <f ca="1">INDEX(Anvendelseskode!C:C,MATCH($E3978,Anvendelseskode!$A:$A,0))</f>
        <v>Parcelhuse</v>
      </c>
      <c r="N3978" s="1" t="str">
        <f ca="1">INDEX(Anvendelseskode!D:D,MATCH($E3978,Anvendelseskode!$A:$A,0))</f>
        <v>Private husholdninger</v>
      </c>
      <c r="O3978" s="1" t="str">
        <f ca="1">IFERROR(INDEX(SBi!$2:$2,MATCH(G3978,SBi!$1:$1,1)),SBi!$K$2)</f>
        <v>1979-1998</v>
      </c>
      <c r="P3978" s="1">
        <f ca="1">IFERROR(INDEX(SBi!$C$3:$K$28,MATCH(E3978,SBi!$B$3:$B$28,0),MATCH(O3978,SBi!$C$2:$K$2,0)),0)</f>
        <v>105.4</v>
      </c>
      <c r="Q3978" s="19">
        <f t="shared" ca="1" si="814"/>
        <v>17.285600000000002</v>
      </c>
      <c r="R3978" s="19" t="str">
        <f ca="1">IFERROR(INDEX(VpD!$2:$2,MATCH(G3978,VpD!$1:$1,1)),VpD!$I$2)</f>
        <v>1979-1998</v>
      </c>
      <c r="S3978" s="1">
        <f ca="1">IFERROR(INDEX(VpD!$C$3:$I$27,MATCH(E3978,VpD!$B$3:$B$27,0),MATCH(R3978,VpD!$C$2:$I$2,0)),0)</f>
        <v>90</v>
      </c>
      <c r="T3978" s="19">
        <f t="shared" ca="1" si="815"/>
        <v>14.76</v>
      </c>
      <c r="U3978" s="14" t="str">
        <f t="shared" ca="1" si="816"/>
        <v xml:space="preserve">713107.96 </v>
      </c>
      <c r="V3978" s="14" t="str">
        <f t="shared" ca="1" si="817"/>
        <v>6168520.88</v>
      </c>
      <c r="W3978" s="14" t="str">
        <f t="shared" ca="1" si="818"/>
        <v>POINT(713107.96 6168520.88)</v>
      </c>
      <c r="X3978" s="14" t="str">
        <f>IFERROR(INDEX(BygningOmraade!B:B,MATCH(A3978,BygningOmraade!A:A,0)),"")</f>
        <v/>
      </c>
    </row>
    <row r="3979" spans="1:24" s="14" customFormat="1" x14ac:dyDescent="0.25">
      <c r="A3979" s="14">
        <f t="shared" si="806"/>
        <v>3979</v>
      </c>
      <c r="B3979" s="14" t="str">
        <f t="shared" ca="1" si="807"/>
        <v>eb625c1a-b3e7-497c-b7b9-019dc6e89941</v>
      </c>
      <c r="C3979" s="14" t="str">
        <f t="shared" ca="1" si="808"/>
        <v>0a3f507e-2048-32b8-e044-0003ba298018</v>
      </c>
      <c r="D3979" s="14">
        <f t="shared" ca="1" si="809"/>
        <v>993794</v>
      </c>
      <c r="E3979" s="1">
        <f t="shared" ca="1" si="810"/>
        <v>120</v>
      </c>
      <c r="F3979" s="1">
        <f t="shared" ca="1" si="811"/>
        <v>109</v>
      </c>
      <c r="G3979" s="1">
        <f t="shared" ca="1" si="812"/>
        <v>1976</v>
      </c>
      <c r="H3979" s="1" t="str">
        <f ca="1">IFERROR(INDEX(Varmeinstallation!B:B,MATCH(INDIRECT($A$1&amp;"L"&amp;A3979)*1,Varmeinstallation!A:A,0)),"Ingen varmeinstallationer")</f>
        <v>Centralvarme fra eget anlæg, et-kammer fyr</v>
      </c>
      <c r="I3979" s="1" t="str">
        <f ca="1">IFERROR(INDEX(Opvarmningsmiddel!B:B,MATCH(INDIRECT($A$1&amp;"M"&amp;A3979)*1,Opvarmningsmiddel!A:A,0)),"")</f>
        <v>Naturgas</v>
      </c>
      <c r="J3979" s="1">
        <f t="shared" ca="1" si="813"/>
        <v>0</v>
      </c>
      <c r="K3979" s="1" t="str">
        <f ca="1">IFERROR(INDEX(Relationstabel!$C$3:$K$10,MATCH(VALUE(INDIRECT($A$1&amp;"L"&amp;A3979)),Relationstabel!$A$3:$A$10,0),MATCH(IFERROR(VALUE(INDIRECT($A$1&amp;"M"&amp;A3979)),0),Relationstabel!$C$1:$K$1,0)),"Ingen varmeinstallationer")</f>
        <v>Naturgas</v>
      </c>
      <c r="L3979" s="1" t="str">
        <f ca="1">INDEX(Anvendelseskode!B:B,MATCH($E3979,Anvendelseskode!$A:$A,0))</f>
        <v>Fritliggende enfamilieshus (parcelhus)</v>
      </c>
      <c r="M3979" s="1" t="str">
        <f ca="1">INDEX(Anvendelseskode!C:C,MATCH($E3979,Anvendelseskode!$A:$A,0))</f>
        <v>Parcelhuse</v>
      </c>
      <c r="N3979" s="1" t="str">
        <f ca="1">INDEX(Anvendelseskode!D:D,MATCH($E3979,Anvendelseskode!$A:$A,0))</f>
        <v>Private husholdninger</v>
      </c>
      <c r="O3979" s="1" t="str">
        <f ca="1">IFERROR(INDEX(SBi!$2:$2,MATCH(G3979,SBi!$1:$1,1)),SBi!$K$2)</f>
        <v>1973-1978</v>
      </c>
      <c r="P3979" s="1">
        <f ca="1">IFERROR(INDEX(SBi!$C$3:$K$28,MATCH(E3979,SBi!$B$3:$B$28,0),MATCH(O3979,SBi!$C$2:$K$2,0)),0)</f>
        <v>119.8</v>
      </c>
      <c r="Q3979" s="19">
        <f t="shared" ca="1" si="814"/>
        <v>13.058199999999999</v>
      </c>
      <c r="R3979" s="19" t="str">
        <f ca="1">IFERROR(INDEX(VpD!$2:$2,MATCH(G3979,VpD!$1:$1,1)),VpD!$I$2)</f>
        <v>1973-1978</v>
      </c>
      <c r="S3979" s="1">
        <f ca="1">IFERROR(INDEX(VpD!$C$3:$I$27,MATCH(E3979,VpD!$B$3:$B$27,0),MATCH(R3979,VpD!$C$2:$I$2,0)),0)</f>
        <v>117</v>
      </c>
      <c r="T3979" s="19">
        <f t="shared" ca="1" si="815"/>
        <v>12.753</v>
      </c>
      <c r="U3979" s="14" t="str">
        <f t="shared" ca="1" si="816"/>
        <v xml:space="preserve">710757.74 </v>
      </c>
      <c r="V3979" s="14" t="str">
        <f t="shared" ca="1" si="817"/>
        <v>6171974.35</v>
      </c>
      <c r="W3979" s="14" t="str">
        <f t="shared" ca="1" si="818"/>
        <v>POINT(710757.74 6171974.35)</v>
      </c>
      <c r="X3979" s="14" t="str">
        <f>IFERROR(INDEX(BygningOmraade!B:B,MATCH(A3979,BygningOmraade!A:A,0)),"")</f>
        <v/>
      </c>
    </row>
    <row r="3980" spans="1:24" s="14" customFormat="1" x14ac:dyDescent="0.25">
      <c r="A3980" s="14">
        <f t="shared" si="806"/>
        <v>3980</v>
      </c>
      <c r="B3980" s="14" t="str">
        <f t="shared" ca="1" si="807"/>
        <v>eb7b5b9c-357e-4453-a53e-0bb569dabab4</v>
      </c>
      <c r="C3980" s="14" t="str">
        <f t="shared" ca="1" si="808"/>
        <v>0a3f507e-1fb5-32b8-e044-0003ba298018</v>
      </c>
      <c r="D3980" s="14">
        <f t="shared" ca="1" si="809"/>
        <v>993642</v>
      </c>
      <c r="E3980" s="1">
        <f t="shared" ca="1" si="810"/>
        <v>120</v>
      </c>
      <c r="F3980" s="1">
        <f t="shared" ca="1" si="811"/>
        <v>109</v>
      </c>
      <c r="G3980" s="1">
        <f t="shared" ca="1" si="812"/>
        <v>1973</v>
      </c>
      <c r="H3980" s="1" t="str">
        <f ca="1">IFERROR(INDEX(Varmeinstallation!B:B,MATCH(INDIRECT($A$1&amp;"L"&amp;A3980)*1,Varmeinstallation!A:A,0)),"Ingen varmeinstallationer")</f>
        <v>Centralvarme fra eget anlæg, et-kammer fyr</v>
      </c>
      <c r="I3980" s="1" t="str">
        <f ca="1">IFERROR(INDEX(Opvarmningsmiddel!B:B,MATCH(INDIRECT($A$1&amp;"M"&amp;A3980)*1,Opvarmningsmiddel!A:A,0)),"")</f>
        <v>Naturgas</v>
      </c>
      <c r="J3980" s="1">
        <f t="shared" ca="1" si="813"/>
        <v>2</v>
      </c>
      <c r="K3980" s="1" t="str">
        <f ca="1">IFERROR(INDEX(Relationstabel!$C$3:$K$10,MATCH(VALUE(INDIRECT($A$1&amp;"L"&amp;A3980)),Relationstabel!$A$3:$A$10,0),MATCH(IFERROR(VALUE(INDIRECT($A$1&amp;"M"&amp;A3980)),0),Relationstabel!$C$1:$K$1,0)),"Ingen varmeinstallationer")</f>
        <v>Naturgas</v>
      </c>
      <c r="L3980" s="1" t="str">
        <f ca="1">INDEX(Anvendelseskode!B:B,MATCH($E3980,Anvendelseskode!$A:$A,0))</f>
        <v>Fritliggende enfamilieshus (parcelhus)</v>
      </c>
      <c r="M3980" s="1" t="str">
        <f ca="1">INDEX(Anvendelseskode!C:C,MATCH($E3980,Anvendelseskode!$A:$A,0))</f>
        <v>Parcelhuse</v>
      </c>
      <c r="N3980" s="1" t="str">
        <f ca="1">INDEX(Anvendelseskode!D:D,MATCH($E3980,Anvendelseskode!$A:$A,0))</f>
        <v>Private husholdninger</v>
      </c>
      <c r="O3980" s="1" t="str">
        <f ca="1">IFERROR(INDEX(SBi!$2:$2,MATCH(G3980,SBi!$1:$1,1)),SBi!$K$2)</f>
        <v>1973-1978</v>
      </c>
      <c r="P3980" s="1">
        <f ca="1">IFERROR(INDEX(SBi!$C$3:$K$28,MATCH(E3980,SBi!$B$3:$B$28,0),MATCH(O3980,SBi!$C$2:$K$2,0)),0)</f>
        <v>119.8</v>
      </c>
      <c r="Q3980" s="19">
        <f t="shared" ca="1" si="814"/>
        <v>13.058199999999999</v>
      </c>
      <c r="R3980" s="19" t="str">
        <f ca="1">IFERROR(INDEX(VpD!$2:$2,MATCH(G3980,VpD!$1:$1,1)),VpD!$I$2)</f>
        <v>1973-1978</v>
      </c>
      <c r="S3980" s="1">
        <f ca="1">IFERROR(INDEX(VpD!$C$3:$I$27,MATCH(E3980,VpD!$B$3:$B$27,0),MATCH(R3980,VpD!$C$2:$I$2,0)),0)</f>
        <v>117</v>
      </c>
      <c r="T3980" s="19">
        <f t="shared" ca="1" si="815"/>
        <v>12.753</v>
      </c>
      <c r="U3980" s="14" t="str">
        <f t="shared" ca="1" si="816"/>
        <v xml:space="preserve">710982.31 </v>
      </c>
      <c r="V3980" s="14" t="str">
        <f t="shared" ca="1" si="817"/>
        <v>6171588.75</v>
      </c>
      <c r="W3980" s="14" t="str">
        <f t="shared" ca="1" si="818"/>
        <v>POINT(710982.31 6171588.75)</v>
      </c>
      <c r="X3980" s="14" t="str">
        <f>IFERROR(INDEX(BygningOmraade!B:B,MATCH(A3980,BygningOmraade!A:A,0)),"")</f>
        <v/>
      </c>
    </row>
    <row r="3981" spans="1:24" s="14" customFormat="1" x14ac:dyDescent="0.25">
      <c r="A3981" s="14">
        <f t="shared" si="806"/>
        <v>3981</v>
      </c>
      <c r="B3981" s="14" t="str">
        <f t="shared" ca="1" si="807"/>
        <v>eb850ab2-580f-4f9f-8ca8-82f3a57ebaa8</v>
      </c>
      <c r="C3981" s="14" t="str">
        <f t="shared" ca="1" si="808"/>
        <v>0a3f507e-1ec8-32b8-e044-0003ba298018</v>
      </c>
      <c r="D3981" s="14">
        <f t="shared" ca="1" si="809"/>
        <v>994783</v>
      </c>
      <c r="E3981" s="1">
        <f t="shared" ca="1" si="810"/>
        <v>120</v>
      </c>
      <c r="F3981" s="1">
        <f t="shared" ca="1" si="811"/>
        <v>143</v>
      </c>
      <c r="G3981" s="1">
        <f t="shared" ca="1" si="812"/>
        <v>1980</v>
      </c>
      <c r="H3981" s="1" t="str">
        <f ca="1">IFERROR(INDEX(Varmeinstallation!B:B,MATCH(INDIRECT($A$1&amp;"L"&amp;A3981)*1,Varmeinstallation!A:A,0)),"Ingen varmeinstallationer")</f>
        <v>Centralvarme fra eget anlæg, et-kammer fyr</v>
      </c>
      <c r="I3981" s="1" t="str">
        <f ca="1">IFERROR(INDEX(Opvarmningsmiddel!B:B,MATCH(INDIRECT($A$1&amp;"M"&amp;A3981)*1,Opvarmningsmiddel!A:A,0)),"")</f>
        <v>Naturgas</v>
      </c>
      <c r="J3981" s="1">
        <f t="shared" ca="1" si="813"/>
        <v>2</v>
      </c>
      <c r="K3981" s="1" t="str">
        <f ca="1">IFERROR(INDEX(Relationstabel!$C$3:$K$10,MATCH(VALUE(INDIRECT($A$1&amp;"L"&amp;A3981)),Relationstabel!$A$3:$A$10,0),MATCH(IFERROR(VALUE(INDIRECT($A$1&amp;"M"&amp;A3981)),0),Relationstabel!$C$1:$K$1,0)),"Ingen varmeinstallationer")</f>
        <v>Naturgas</v>
      </c>
      <c r="L3981" s="1" t="str">
        <f ca="1">INDEX(Anvendelseskode!B:B,MATCH($E3981,Anvendelseskode!$A:$A,0))</f>
        <v>Fritliggende enfamilieshus (parcelhus)</v>
      </c>
      <c r="M3981" s="1" t="str">
        <f ca="1">INDEX(Anvendelseskode!C:C,MATCH($E3981,Anvendelseskode!$A:$A,0))</f>
        <v>Parcelhuse</v>
      </c>
      <c r="N3981" s="1" t="str">
        <f ca="1">INDEX(Anvendelseskode!D:D,MATCH($E3981,Anvendelseskode!$A:$A,0))</f>
        <v>Private husholdninger</v>
      </c>
      <c r="O3981" s="1" t="str">
        <f ca="1">IFERROR(INDEX(SBi!$2:$2,MATCH(G3981,SBi!$1:$1,1)),SBi!$K$2)</f>
        <v>1979-1998</v>
      </c>
      <c r="P3981" s="1">
        <f ca="1">IFERROR(INDEX(SBi!$C$3:$K$28,MATCH(E3981,SBi!$B$3:$B$28,0),MATCH(O3981,SBi!$C$2:$K$2,0)),0)</f>
        <v>105.4</v>
      </c>
      <c r="Q3981" s="19">
        <f t="shared" ca="1" si="814"/>
        <v>15.0722</v>
      </c>
      <c r="R3981" s="19" t="str">
        <f ca="1">IFERROR(INDEX(VpD!$2:$2,MATCH(G3981,VpD!$1:$1,1)),VpD!$I$2)</f>
        <v>1979-1998</v>
      </c>
      <c r="S3981" s="1">
        <f ca="1">IFERROR(INDEX(VpD!$C$3:$I$27,MATCH(E3981,VpD!$B$3:$B$27,0),MATCH(R3981,VpD!$C$2:$I$2,0)),0)</f>
        <v>90</v>
      </c>
      <c r="T3981" s="19">
        <f t="shared" ca="1" si="815"/>
        <v>12.87</v>
      </c>
      <c r="U3981" s="14" t="str">
        <f t="shared" ca="1" si="816"/>
        <v xml:space="preserve">711601.9 </v>
      </c>
      <c r="V3981" s="14" t="str">
        <f t="shared" ca="1" si="817"/>
        <v>6172235.45</v>
      </c>
      <c r="W3981" s="14" t="str">
        <f t="shared" ca="1" si="818"/>
        <v>POINT(711601.9 6172235.45)</v>
      </c>
      <c r="X3981" s="14" t="str">
        <f>IFERROR(INDEX(BygningOmraade!B:B,MATCH(A3981,BygningOmraade!A:A,0)),"")</f>
        <v/>
      </c>
    </row>
    <row r="3982" spans="1:24" s="14" customFormat="1" x14ac:dyDescent="0.25">
      <c r="A3982" s="14">
        <f t="shared" si="806"/>
        <v>3982</v>
      </c>
      <c r="B3982" s="14" t="str">
        <f t="shared" ca="1" si="807"/>
        <v>eb8eae07-098c-42c3-ab45-88aa57328b3f</v>
      </c>
      <c r="C3982" s="14" t="str">
        <f t="shared" ca="1" si="808"/>
        <v>0a3f507e-1ad0-32b8-e044-0003ba298018</v>
      </c>
      <c r="D3982" s="14">
        <f t="shared" ca="1" si="809"/>
        <v>996867</v>
      </c>
      <c r="E3982" s="1">
        <f t="shared" ca="1" si="810"/>
        <v>130</v>
      </c>
      <c r="F3982" s="1">
        <f t="shared" ca="1" si="811"/>
        <v>113</v>
      </c>
      <c r="G3982" s="1">
        <f t="shared" ca="1" si="812"/>
        <v>1966</v>
      </c>
      <c r="H3982" s="1" t="str">
        <f ca="1">IFERROR(INDEX(Varmeinstallation!B:B,MATCH(INDIRECT($A$1&amp;"L"&amp;A3982)*1,Varmeinstallation!A:A,0)),"Ingen varmeinstallationer")</f>
        <v>Fjernvarme/blokvarme (radiatorsystemer eller varmluftanlæg)</v>
      </c>
      <c r="I3982" s="1" t="str">
        <f ca="1">IFERROR(INDEX(Opvarmningsmiddel!B:B,MATCH(INDIRECT($A$1&amp;"M"&amp;A3982)*1,Opvarmningsmiddel!A:A,0)),"")</f>
        <v/>
      </c>
      <c r="J3982" s="1">
        <f t="shared" ca="1" si="813"/>
        <v>0</v>
      </c>
      <c r="K3982" s="1" t="str">
        <f ca="1">IFERROR(INDEX(Relationstabel!$C$3:$K$10,MATCH(VALUE(INDIRECT($A$1&amp;"L"&amp;A3982)),Relationstabel!$A$3:$A$10,0),MATCH(IFERROR(VALUE(INDIRECT($A$1&amp;"M"&amp;A3982)),0),Relationstabel!$C$1:$K$1,0)),"Ingen varmeinstallationer")</f>
        <v>Fjernvarme/ Blokvarme</v>
      </c>
      <c r="L3982" s="1" t="str">
        <f ca="1">INDEX(Anvendelseskode!B:B,MATCH($E3982,Anvendelseskode!$A:$A,0))</f>
        <v>Række-, kæde-, dobbelthus (lodret adskillelse mellem enhederne)</v>
      </c>
      <c r="M3982" s="1" t="str">
        <f ca="1">INDEX(Anvendelseskode!C:C,MATCH($E3982,Anvendelseskode!$A:$A,0))</f>
        <v>Række-, kæde og dobbelthuse</v>
      </c>
      <c r="N3982" s="1" t="str">
        <f ca="1">INDEX(Anvendelseskode!D:D,MATCH($E3982,Anvendelseskode!$A:$A,0))</f>
        <v>Private husholdninger</v>
      </c>
      <c r="O3982" s="1" t="str">
        <f ca="1">IFERROR(INDEX(SBi!$2:$2,MATCH(G3982,SBi!$1:$1,1)),SBi!$K$2)</f>
        <v>1961-1972</v>
      </c>
      <c r="P3982" s="1">
        <f ca="1">IFERROR(INDEX(SBi!$C$3:$K$28,MATCH(E3982,SBi!$B$3:$B$28,0),MATCH(O3982,SBi!$C$2:$K$2,0)),0)</f>
        <v>119.9</v>
      </c>
      <c r="Q3982" s="19">
        <f t="shared" ca="1" si="814"/>
        <v>13.5487</v>
      </c>
      <c r="R3982" s="19" t="str">
        <f ca="1">IFERROR(INDEX(VpD!$2:$2,MATCH(G3982,VpD!$1:$1,1)),VpD!$I$2)</f>
        <v>1961-1972</v>
      </c>
      <c r="S3982" s="1">
        <f ca="1">IFERROR(INDEX(VpD!$C$3:$I$27,MATCH(E3982,VpD!$B$3:$B$27,0),MATCH(R3982,VpD!$C$2:$I$2,0)),0)</f>
        <v>120</v>
      </c>
      <c r="T3982" s="19">
        <f t="shared" ca="1" si="815"/>
        <v>13.56</v>
      </c>
      <c r="U3982" s="14" t="str">
        <f t="shared" ca="1" si="816"/>
        <v xml:space="preserve">713664.87 </v>
      </c>
      <c r="V3982" s="14" t="str">
        <f t="shared" ca="1" si="817"/>
        <v>6169326.76</v>
      </c>
      <c r="W3982" s="14" t="str">
        <f t="shared" ca="1" si="818"/>
        <v>POINT(713664.87 6169326.76)</v>
      </c>
      <c r="X3982" s="14" t="str">
        <f>IFERROR(INDEX(BygningOmraade!B:B,MATCH(A3982,BygningOmraade!A:A,0)),"")</f>
        <v/>
      </c>
    </row>
    <row r="3983" spans="1:24" s="14" customFormat="1" x14ac:dyDescent="0.25">
      <c r="A3983" s="14">
        <f t="shared" si="806"/>
        <v>3983</v>
      </c>
      <c r="B3983" s="14" t="str">
        <f t="shared" ca="1" si="807"/>
        <v>eb916df9-09e1-443b-9f6b-ae822d4c6697</v>
      </c>
      <c r="C3983" s="14" t="str">
        <f t="shared" ca="1" si="808"/>
        <v>0a3f507e-2116-32b8-e044-0003ba298018</v>
      </c>
      <c r="D3983" s="14">
        <f t="shared" ca="1" si="809"/>
        <v>996809</v>
      </c>
      <c r="E3983" s="1">
        <f t="shared" ca="1" si="810"/>
        <v>120</v>
      </c>
      <c r="F3983" s="1">
        <f t="shared" ca="1" si="811"/>
        <v>147</v>
      </c>
      <c r="G3983" s="1">
        <f t="shared" ca="1" si="812"/>
        <v>1976</v>
      </c>
      <c r="H3983" s="1" t="str">
        <f ca="1">IFERROR(INDEX(Varmeinstallation!B:B,MATCH(INDIRECT($A$1&amp;"L"&amp;A3983)*1,Varmeinstallation!A:A,0)),"Ingen varmeinstallationer")</f>
        <v>Centralvarme fra eget anlæg, et-kammer fyr</v>
      </c>
      <c r="I3983" s="1" t="str">
        <f ca="1">IFERROR(INDEX(Opvarmningsmiddel!B:B,MATCH(INDIRECT($A$1&amp;"M"&amp;A3983)*1,Opvarmningsmiddel!A:A,0)),"")</f>
        <v>Naturgas</v>
      </c>
      <c r="J3983" s="1">
        <f t="shared" ca="1" si="813"/>
        <v>90</v>
      </c>
      <c r="K3983" s="1" t="str">
        <f ca="1">IFERROR(INDEX(Relationstabel!$C$3:$K$10,MATCH(VALUE(INDIRECT($A$1&amp;"L"&amp;A3983)),Relationstabel!$A$3:$A$10,0),MATCH(IFERROR(VALUE(INDIRECT($A$1&amp;"M"&amp;A3983)),0),Relationstabel!$C$1:$K$1,0)),"Ingen varmeinstallationer")</f>
        <v>Naturgas</v>
      </c>
      <c r="L3983" s="1" t="str">
        <f ca="1">INDEX(Anvendelseskode!B:B,MATCH($E3983,Anvendelseskode!$A:$A,0))</f>
        <v>Fritliggende enfamilieshus (parcelhus)</v>
      </c>
      <c r="M3983" s="1" t="str">
        <f ca="1">INDEX(Anvendelseskode!C:C,MATCH($E3983,Anvendelseskode!$A:$A,0))</f>
        <v>Parcelhuse</v>
      </c>
      <c r="N3983" s="1" t="str">
        <f ca="1">INDEX(Anvendelseskode!D:D,MATCH($E3983,Anvendelseskode!$A:$A,0))</f>
        <v>Private husholdninger</v>
      </c>
      <c r="O3983" s="1" t="str">
        <f ca="1">IFERROR(INDEX(SBi!$2:$2,MATCH(G3983,SBi!$1:$1,1)),SBi!$K$2)</f>
        <v>1973-1978</v>
      </c>
      <c r="P3983" s="1">
        <f ca="1">IFERROR(INDEX(SBi!$C$3:$K$28,MATCH(E3983,SBi!$B$3:$B$28,0),MATCH(O3983,SBi!$C$2:$K$2,0)),0)</f>
        <v>119.8</v>
      </c>
      <c r="Q3983" s="19">
        <f t="shared" ca="1" si="814"/>
        <v>17.610599999999998</v>
      </c>
      <c r="R3983" s="19" t="str">
        <f ca="1">IFERROR(INDEX(VpD!$2:$2,MATCH(G3983,VpD!$1:$1,1)),VpD!$I$2)</f>
        <v>1973-1978</v>
      </c>
      <c r="S3983" s="1">
        <f ca="1">IFERROR(INDEX(VpD!$C$3:$I$27,MATCH(E3983,VpD!$B$3:$B$27,0),MATCH(R3983,VpD!$C$2:$I$2,0)),0)</f>
        <v>117</v>
      </c>
      <c r="T3983" s="19">
        <f t="shared" ca="1" si="815"/>
        <v>17.199000000000002</v>
      </c>
      <c r="U3983" s="14" t="str">
        <f t="shared" ca="1" si="816"/>
        <v xml:space="preserve">713473.27 </v>
      </c>
      <c r="V3983" s="14" t="str">
        <f t="shared" ca="1" si="817"/>
        <v>6168993.45</v>
      </c>
      <c r="W3983" s="14" t="str">
        <f t="shared" ca="1" si="818"/>
        <v>POINT(713473.27 6168993.45)</v>
      </c>
      <c r="X3983" s="14" t="str">
        <f>IFERROR(INDEX(BygningOmraade!B:B,MATCH(A3983,BygningOmraade!A:A,0)),"")</f>
        <v/>
      </c>
    </row>
    <row r="3984" spans="1:24" s="14" customFormat="1" x14ac:dyDescent="0.25">
      <c r="A3984" s="14">
        <f t="shared" si="806"/>
        <v>3984</v>
      </c>
      <c r="B3984" s="14" t="str">
        <f t="shared" ca="1" si="807"/>
        <v>ebaf8bc2-ffee-4100-adc9-2314d7166bdb</v>
      </c>
      <c r="C3984" s="14" t="str">
        <f t="shared" ca="1" si="808"/>
        <v>0a3f507e-2169-32b8-e044-0003ba298018</v>
      </c>
      <c r="D3984" s="14">
        <f t="shared" ca="1" si="809"/>
        <v>997217</v>
      </c>
      <c r="E3984" s="1">
        <f t="shared" ca="1" si="810"/>
        <v>130</v>
      </c>
      <c r="F3984" s="1">
        <f t="shared" ca="1" si="811"/>
        <v>109</v>
      </c>
      <c r="G3984" s="1">
        <f t="shared" ca="1" si="812"/>
        <v>1978</v>
      </c>
      <c r="H3984" s="1" t="str">
        <f ca="1">IFERROR(INDEX(Varmeinstallation!B:B,MATCH(INDIRECT($A$1&amp;"L"&amp;A3984)*1,Varmeinstallation!A:A,0)),"Ingen varmeinstallationer")</f>
        <v>Fjernvarme/blokvarme (radiatorsystemer eller varmluftanlæg)</v>
      </c>
      <c r="I3984" s="1" t="str">
        <f ca="1">IFERROR(INDEX(Opvarmningsmiddel!B:B,MATCH(INDIRECT($A$1&amp;"M"&amp;A3984)*1,Opvarmningsmiddel!A:A,0)),"")</f>
        <v/>
      </c>
      <c r="J3984" s="1">
        <f t="shared" ca="1" si="813"/>
        <v>0</v>
      </c>
      <c r="K3984" s="1" t="str">
        <f ca="1">IFERROR(INDEX(Relationstabel!$C$3:$K$10,MATCH(VALUE(INDIRECT($A$1&amp;"L"&amp;A3984)),Relationstabel!$A$3:$A$10,0),MATCH(IFERROR(VALUE(INDIRECT($A$1&amp;"M"&amp;A3984)),0),Relationstabel!$C$1:$K$1,0)),"Ingen varmeinstallationer")</f>
        <v>Fjernvarme/ Blokvarme</v>
      </c>
      <c r="L3984" s="1" t="str">
        <f ca="1">INDEX(Anvendelseskode!B:B,MATCH($E3984,Anvendelseskode!$A:$A,0))</f>
        <v>Række-, kæde-, dobbelthus (lodret adskillelse mellem enhederne)</v>
      </c>
      <c r="M3984" s="1" t="str">
        <f ca="1">INDEX(Anvendelseskode!C:C,MATCH($E3984,Anvendelseskode!$A:$A,0))</f>
        <v>Række-, kæde og dobbelthuse</v>
      </c>
      <c r="N3984" s="1" t="str">
        <f ca="1">INDEX(Anvendelseskode!D:D,MATCH($E3984,Anvendelseskode!$A:$A,0))</f>
        <v>Private husholdninger</v>
      </c>
      <c r="O3984" s="1" t="str">
        <f ca="1">IFERROR(INDEX(SBi!$2:$2,MATCH(G3984,SBi!$1:$1,1)),SBi!$K$2)</f>
        <v>1973-1978</v>
      </c>
      <c r="P3984" s="1">
        <f ca="1">IFERROR(INDEX(SBi!$C$3:$K$28,MATCH(E3984,SBi!$B$3:$B$28,0),MATCH(O3984,SBi!$C$2:$K$2,0)),0)</f>
        <v>112.6</v>
      </c>
      <c r="Q3984" s="19">
        <f t="shared" ca="1" si="814"/>
        <v>12.273399999999999</v>
      </c>
      <c r="R3984" s="19" t="str">
        <f ca="1">IFERROR(INDEX(VpD!$2:$2,MATCH(G3984,VpD!$1:$1,1)),VpD!$I$2)</f>
        <v>1973-1978</v>
      </c>
      <c r="S3984" s="1">
        <f ca="1">IFERROR(INDEX(VpD!$C$3:$I$27,MATCH(E3984,VpD!$B$3:$B$27,0),MATCH(R3984,VpD!$C$2:$I$2,0)),0)</f>
        <v>98</v>
      </c>
      <c r="T3984" s="19">
        <f t="shared" ca="1" si="815"/>
        <v>10.682</v>
      </c>
      <c r="U3984" s="14" t="str">
        <f t="shared" ca="1" si="816"/>
        <v xml:space="preserve">713726.85 </v>
      </c>
      <c r="V3984" s="14" t="str">
        <f t="shared" ca="1" si="817"/>
        <v>6169537.78</v>
      </c>
      <c r="W3984" s="14" t="str">
        <f t="shared" ca="1" si="818"/>
        <v>POINT(713726.85 6169537.78)</v>
      </c>
      <c r="X3984" s="14" t="str">
        <f>IFERROR(INDEX(BygningOmraade!B:B,MATCH(A3984,BygningOmraade!A:A,0)),"")</f>
        <v/>
      </c>
    </row>
    <row r="3985" spans="1:24" s="14" customFormat="1" x14ac:dyDescent="0.25">
      <c r="A3985" s="14">
        <f t="shared" si="806"/>
        <v>3985</v>
      </c>
      <c r="B3985" s="14" t="str">
        <f t="shared" ca="1" si="807"/>
        <v>ebb5481f-f40e-4987-8ff2-7fda86cd9cff</v>
      </c>
      <c r="C3985" s="14" t="str">
        <f t="shared" ca="1" si="808"/>
        <v>0a3f507e-1f1b-32b8-e044-0003ba298018</v>
      </c>
      <c r="D3985" s="14">
        <f t="shared" ca="1" si="809"/>
        <v>994035</v>
      </c>
      <c r="E3985" s="1">
        <f t="shared" ca="1" si="810"/>
        <v>120</v>
      </c>
      <c r="F3985" s="1">
        <f t="shared" ca="1" si="811"/>
        <v>142</v>
      </c>
      <c r="G3985" s="1">
        <f t="shared" ca="1" si="812"/>
        <v>1971</v>
      </c>
      <c r="H3985" s="1" t="str">
        <f ca="1">IFERROR(INDEX(Varmeinstallation!B:B,MATCH(INDIRECT($A$1&amp;"L"&amp;A3985)*1,Varmeinstallation!A:A,0)),"Ingen varmeinstallationer")</f>
        <v>Fjernvarme/blokvarme (radiatorsystemer eller varmluftanlæg)</v>
      </c>
      <c r="I3985" s="1" t="str">
        <f ca="1">IFERROR(INDEX(Opvarmningsmiddel!B:B,MATCH(INDIRECT($A$1&amp;"M"&amp;A3985)*1,Opvarmningsmiddel!A:A,0)),"")</f>
        <v/>
      </c>
      <c r="J3985" s="1">
        <f t="shared" ca="1" si="813"/>
        <v>0</v>
      </c>
      <c r="K3985" s="1" t="str">
        <f ca="1">IFERROR(INDEX(Relationstabel!$C$3:$K$10,MATCH(VALUE(INDIRECT($A$1&amp;"L"&amp;A3985)),Relationstabel!$A$3:$A$10,0),MATCH(IFERROR(VALUE(INDIRECT($A$1&amp;"M"&amp;A3985)),0),Relationstabel!$C$1:$K$1,0)),"Ingen varmeinstallationer")</f>
        <v>Fjernvarme/ Blokvarme</v>
      </c>
      <c r="L3985" s="1" t="str">
        <f ca="1">INDEX(Anvendelseskode!B:B,MATCH($E3985,Anvendelseskode!$A:$A,0))</f>
        <v>Fritliggende enfamilieshus (parcelhus)</v>
      </c>
      <c r="M3985" s="1" t="str">
        <f ca="1">INDEX(Anvendelseskode!C:C,MATCH($E3985,Anvendelseskode!$A:$A,0))</f>
        <v>Parcelhuse</v>
      </c>
      <c r="N3985" s="1" t="str">
        <f ca="1">INDEX(Anvendelseskode!D:D,MATCH($E3985,Anvendelseskode!$A:$A,0))</f>
        <v>Private husholdninger</v>
      </c>
      <c r="O3985" s="1" t="str">
        <f ca="1">IFERROR(INDEX(SBi!$2:$2,MATCH(G3985,SBi!$1:$1,1)),SBi!$K$2)</f>
        <v>1961-1972</v>
      </c>
      <c r="P3985" s="1">
        <f ca="1">IFERROR(INDEX(SBi!$C$3:$K$28,MATCH(E3985,SBi!$B$3:$B$28,0),MATCH(O3985,SBi!$C$2:$K$2,0)),0)</f>
        <v>134.30000000000001</v>
      </c>
      <c r="Q3985" s="19">
        <f t="shared" ca="1" si="814"/>
        <v>19.070600000000002</v>
      </c>
      <c r="R3985" s="19" t="str">
        <f ca="1">IFERROR(INDEX(VpD!$2:$2,MATCH(G3985,VpD!$1:$1,1)),VpD!$I$2)</f>
        <v>1961-1972</v>
      </c>
      <c r="S3985" s="1">
        <f ca="1">IFERROR(INDEX(VpD!$C$3:$I$27,MATCH(E3985,VpD!$B$3:$B$27,0),MATCH(R3985,VpD!$C$2:$I$2,0)),0)</f>
        <v>143</v>
      </c>
      <c r="T3985" s="19">
        <f t="shared" ca="1" si="815"/>
        <v>20.306000000000001</v>
      </c>
      <c r="U3985" s="14" t="str">
        <f t="shared" ca="1" si="816"/>
        <v xml:space="preserve">711078.34 </v>
      </c>
      <c r="V3985" s="14" t="str">
        <f t="shared" ca="1" si="817"/>
        <v>6172205.81</v>
      </c>
      <c r="W3985" s="14" t="str">
        <f t="shared" ca="1" si="818"/>
        <v>POINT(711078.34 6172205.81)</v>
      </c>
      <c r="X3985" s="14" t="str">
        <f>IFERROR(INDEX(BygningOmraade!B:B,MATCH(A3985,BygningOmraade!A:A,0)),"")</f>
        <v/>
      </c>
    </row>
    <row r="3986" spans="1:24" s="14" customFormat="1" x14ac:dyDescent="0.25">
      <c r="A3986" s="14">
        <f t="shared" si="806"/>
        <v>3986</v>
      </c>
      <c r="B3986" s="14" t="str">
        <f t="shared" ca="1" si="807"/>
        <v>ebf81653-032f-4674-9445-aba8ebe6be54</v>
      </c>
      <c r="C3986" s="14" t="str">
        <f t="shared" ca="1" si="808"/>
        <v>0a3f507e-1839-32b8-e044-0003ba298018</v>
      </c>
      <c r="D3986" s="14">
        <f t="shared" ca="1" si="809"/>
        <v>996376</v>
      </c>
      <c r="E3986" s="1">
        <f t="shared" ca="1" si="810"/>
        <v>130</v>
      </c>
      <c r="F3986" s="1">
        <f t="shared" ca="1" si="811"/>
        <v>109</v>
      </c>
      <c r="G3986" s="1">
        <f t="shared" ca="1" si="812"/>
        <v>1978</v>
      </c>
      <c r="H3986" s="1" t="str">
        <f ca="1">IFERROR(INDEX(Varmeinstallation!B:B,MATCH(INDIRECT($A$1&amp;"L"&amp;A3986)*1,Varmeinstallation!A:A,0)),"Ingen varmeinstallationer")</f>
        <v>Fjernvarme/blokvarme (radiatorsystemer eller varmluftanlæg)</v>
      </c>
      <c r="I3986" s="1" t="str">
        <f ca="1">IFERROR(INDEX(Opvarmningsmiddel!B:B,MATCH(INDIRECT($A$1&amp;"M"&amp;A3986)*1,Opvarmningsmiddel!A:A,0)),"")</f>
        <v/>
      </c>
      <c r="J3986" s="1">
        <f t="shared" ca="1" si="813"/>
        <v>0</v>
      </c>
      <c r="K3986" s="1" t="str">
        <f ca="1">IFERROR(INDEX(Relationstabel!$C$3:$K$10,MATCH(VALUE(INDIRECT($A$1&amp;"L"&amp;A3986)),Relationstabel!$A$3:$A$10,0),MATCH(IFERROR(VALUE(INDIRECT($A$1&amp;"M"&amp;A3986)),0),Relationstabel!$C$1:$K$1,0)),"Ingen varmeinstallationer")</f>
        <v>Fjernvarme/ Blokvarme</v>
      </c>
      <c r="L3986" s="1" t="str">
        <f ca="1">INDEX(Anvendelseskode!B:B,MATCH($E3986,Anvendelseskode!$A:$A,0))</f>
        <v>Række-, kæde-, dobbelthus (lodret adskillelse mellem enhederne)</v>
      </c>
      <c r="M3986" s="1" t="str">
        <f ca="1">INDEX(Anvendelseskode!C:C,MATCH($E3986,Anvendelseskode!$A:$A,0))</f>
        <v>Række-, kæde og dobbelthuse</v>
      </c>
      <c r="N3986" s="1" t="str">
        <f ca="1">INDEX(Anvendelseskode!D:D,MATCH($E3986,Anvendelseskode!$A:$A,0))</f>
        <v>Private husholdninger</v>
      </c>
      <c r="O3986" s="1" t="str">
        <f ca="1">IFERROR(INDEX(SBi!$2:$2,MATCH(G3986,SBi!$1:$1,1)),SBi!$K$2)</f>
        <v>1973-1978</v>
      </c>
      <c r="P3986" s="1">
        <f ca="1">IFERROR(INDEX(SBi!$C$3:$K$28,MATCH(E3986,SBi!$B$3:$B$28,0),MATCH(O3986,SBi!$C$2:$K$2,0)),0)</f>
        <v>112.6</v>
      </c>
      <c r="Q3986" s="19">
        <f t="shared" ca="1" si="814"/>
        <v>12.273399999999999</v>
      </c>
      <c r="R3986" s="19" t="str">
        <f ca="1">IFERROR(INDEX(VpD!$2:$2,MATCH(G3986,VpD!$1:$1,1)),VpD!$I$2)</f>
        <v>1973-1978</v>
      </c>
      <c r="S3986" s="1">
        <f ca="1">IFERROR(INDEX(VpD!$C$3:$I$27,MATCH(E3986,VpD!$B$3:$B$27,0),MATCH(R3986,VpD!$C$2:$I$2,0)),0)</f>
        <v>98</v>
      </c>
      <c r="T3986" s="19">
        <f t="shared" ca="1" si="815"/>
        <v>10.682</v>
      </c>
      <c r="U3986" s="14" t="str">
        <f t="shared" ca="1" si="816"/>
        <v xml:space="preserve">713414.63 </v>
      </c>
      <c r="V3986" s="14" t="str">
        <f t="shared" ca="1" si="817"/>
        <v>6169707.63</v>
      </c>
      <c r="W3986" s="14" t="str">
        <f t="shared" ca="1" si="818"/>
        <v>POINT(713414.63 6169707.63)</v>
      </c>
      <c r="X3986" s="14" t="str">
        <f>IFERROR(INDEX(BygningOmraade!B:B,MATCH(A3986,BygningOmraade!A:A,0)),"")</f>
        <v/>
      </c>
    </row>
    <row r="3987" spans="1:24" s="14" customFormat="1" x14ac:dyDescent="0.25">
      <c r="A3987" s="14">
        <f t="shared" si="806"/>
        <v>3987</v>
      </c>
      <c r="B3987" s="14" t="str">
        <f t="shared" ca="1" si="807"/>
        <v>ebffb6b3-974f-4fb7-a7fe-db38606102a1</v>
      </c>
      <c r="C3987" s="14" t="str">
        <f t="shared" ca="1" si="808"/>
        <v>0a3f507e-15b1-32b8-e044-0003ba298018</v>
      </c>
      <c r="D3987" s="14">
        <f t="shared" ca="1" si="809"/>
        <v>995926</v>
      </c>
      <c r="E3987" s="1">
        <f t="shared" ca="1" si="810"/>
        <v>120</v>
      </c>
      <c r="F3987" s="1">
        <f t="shared" ca="1" si="811"/>
        <v>148</v>
      </c>
      <c r="G3987" s="1">
        <f t="shared" ca="1" si="812"/>
        <v>1972</v>
      </c>
      <c r="H3987" s="1" t="str">
        <f ca="1">IFERROR(INDEX(Varmeinstallation!B:B,MATCH(INDIRECT($A$1&amp;"L"&amp;A3987)*1,Varmeinstallation!A:A,0)),"Ingen varmeinstallationer")</f>
        <v>Centralvarme fra eget anlæg, et-kammer fyr</v>
      </c>
      <c r="I3987" s="1" t="str">
        <f ca="1">IFERROR(INDEX(Opvarmningsmiddel!B:B,MATCH(INDIRECT($A$1&amp;"M"&amp;A3987)*1,Opvarmningsmiddel!A:A,0)),"")</f>
        <v>Naturgas</v>
      </c>
      <c r="J3987" s="1">
        <f t="shared" ca="1" si="813"/>
        <v>5</v>
      </c>
      <c r="K3987" s="1" t="str">
        <f ca="1">IFERROR(INDEX(Relationstabel!$C$3:$K$10,MATCH(VALUE(INDIRECT($A$1&amp;"L"&amp;A3987)),Relationstabel!$A$3:$A$10,0),MATCH(IFERROR(VALUE(INDIRECT($A$1&amp;"M"&amp;A3987)),0),Relationstabel!$C$1:$K$1,0)),"Ingen varmeinstallationer")</f>
        <v>Naturgas</v>
      </c>
      <c r="L3987" s="1" t="str">
        <f ca="1">INDEX(Anvendelseskode!B:B,MATCH($E3987,Anvendelseskode!$A:$A,0))</f>
        <v>Fritliggende enfamilieshus (parcelhus)</v>
      </c>
      <c r="M3987" s="1" t="str">
        <f ca="1">INDEX(Anvendelseskode!C:C,MATCH($E3987,Anvendelseskode!$A:$A,0))</f>
        <v>Parcelhuse</v>
      </c>
      <c r="N3987" s="1" t="str">
        <f ca="1">INDEX(Anvendelseskode!D:D,MATCH($E3987,Anvendelseskode!$A:$A,0))</f>
        <v>Private husholdninger</v>
      </c>
      <c r="O3987" s="1" t="str">
        <f ca="1">IFERROR(INDEX(SBi!$2:$2,MATCH(G3987,SBi!$1:$1,1)),SBi!$K$2)</f>
        <v>1961-1972</v>
      </c>
      <c r="P3987" s="1">
        <f ca="1">IFERROR(INDEX(SBi!$C$3:$K$28,MATCH(E3987,SBi!$B$3:$B$28,0),MATCH(O3987,SBi!$C$2:$K$2,0)),0)</f>
        <v>134.30000000000001</v>
      </c>
      <c r="Q3987" s="19">
        <f t="shared" ca="1" si="814"/>
        <v>19.8764</v>
      </c>
      <c r="R3987" s="19" t="str">
        <f ca="1">IFERROR(INDEX(VpD!$2:$2,MATCH(G3987,VpD!$1:$1,1)),VpD!$I$2)</f>
        <v>1961-1972</v>
      </c>
      <c r="S3987" s="1">
        <f ca="1">IFERROR(INDEX(VpD!$C$3:$I$27,MATCH(E3987,VpD!$B$3:$B$27,0),MATCH(R3987,VpD!$C$2:$I$2,0)),0)</f>
        <v>143</v>
      </c>
      <c r="T3987" s="19">
        <f t="shared" ca="1" si="815"/>
        <v>21.164000000000001</v>
      </c>
      <c r="U3987" s="14" t="str">
        <f t="shared" ca="1" si="816"/>
        <v xml:space="preserve">712786.39 </v>
      </c>
      <c r="V3987" s="14" t="str">
        <f t="shared" ca="1" si="817"/>
        <v>6169028.39</v>
      </c>
      <c r="W3987" s="14" t="str">
        <f t="shared" ca="1" si="818"/>
        <v>POINT(712786.39 6169028.39)</v>
      </c>
      <c r="X3987" s="14" t="str">
        <f>IFERROR(INDEX(BygningOmraade!B:B,MATCH(A3987,BygningOmraade!A:A,0)),"")</f>
        <v/>
      </c>
    </row>
    <row r="3988" spans="1:24" s="14" customFormat="1" x14ac:dyDescent="0.25">
      <c r="A3988" s="14">
        <f t="shared" si="806"/>
        <v>3988</v>
      </c>
      <c r="B3988" s="14" t="str">
        <f t="shared" ca="1" si="807"/>
        <v>ec06006a-aea0-4340-81ea-3dfcf1d67379</v>
      </c>
      <c r="C3988" s="14" t="str">
        <f t="shared" ca="1" si="808"/>
        <v>76d29f28-2777-3856-e044-00144f3ead67</v>
      </c>
      <c r="D3988" s="14">
        <f t="shared" ca="1" si="809"/>
        <v>995717</v>
      </c>
      <c r="E3988" s="1">
        <f t="shared" ca="1" si="810"/>
        <v>230</v>
      </c>
      <c r="F3988" s="1">
        <f t="shared" ca="1" si="811"/>
        <v>20</v>
      </c>
      <c r="G3988" s="1">
        <f t="shared" ca="1" si="812"/>
        <v>1962</v>
      </c>
      <c r="H3988" s="1" t="str">
        <f ca="1">IFERROR(INDEX(Varmeinstallation!B:B,MATCH(INDIRECT($A$1&amp;"L"&amp;A3988)*1,Varmeinstallation!A:A,0)),"Ingen varmeinstallationer")</f>
        <v>Ingen varmeinstallationer</v>
      </c>
      <c r="I3988" s="1" t="str">
        <f ca="1">IFERROR(INDEX(Opvarmningsmiddel!B:B,MATCH(INDIRECT($A$1&amp;"M"&amp;A3988)*1,Opvarmningsmiddel!A:A,0)),"")</f>
        <v/>
      </c>
      <c r="J3988" s="1">
        <f t="shared" ca="1" si="813"/>
        <v>0</v>
      </c>
      <c r="K3988" s="1" t="str">
        <f ca="1">IFERROR(INDEX(Relationstabel!$C$3:$K$10,MATCH(VALUE(INDIRECT($A$1&amp;"L"&amp;A3988)),Relationstabel!$A$3:$A$10,0),MATCH(IFERROR(VALUE(INDIRECT($A$1&amp;"M"&amp;A3988)),0),Relationstabel!$C$1:$K$1,0)),"Ingen varmeinstallationer")</f>
        <v>Ingen varmeinstallation</v>
      </c>
      <c r="L3988" s="1" t="str">
        <f ca="1">INDEX(Anvendelseskode!B:B,MATCH($E3988,Anvendelseskode!$A:$A,0))</f>
        <v>El-, gas-, vand- eller varmeværk forbrændingsanstalt m.v..</v>
      </c>
      <c r="M3988" s="1" t="str">
        <f ca="1">INDEX(Anvendelseskode!C:C,MATCH($E3988,Anvendelseskode!$A:$A,0))</f>
        <v>El-, gas-, vand- og varmeværker</v>
      </c>
      <c r="N3988" s="1" t="str">
        <f ca="1">INDEX(Anvendelseskode!D:D,MATCH($E3988,Anvendelseskode!$A:$A,0))</f>
        <v>Industri</v>
      </c>
      <c r="O3988" s="1" t="str">
        <f ca="1">IFERROR(INDEX(SBi!$2:$2,MATCH(G3988,SBi!$1:$1,1)),SBi!$K$2)</f>
        <v>1961-1972</v>
      </c>
      <c r="P3988" s="1">
        <f ca="1">IFERROR(INDEX(SBi!$C$3:$K$28,MATCH(E3988,SBi!$B$3:$B$28,0),MATCH(O3988,SBi!$C$2:$K$2,0)),0)</f>
        <v>97</v>
      </c>
      <c r="Q3988" s="19">
        <f t="shared" ca="1" si="814"/>
        <v>1.94</v>
      </c>
      <c r="R3988" s="19" t="str">
        <f ca="1">IFERROR(INDEX(VpD!$2:$2,MATCH(G3988,VpD!$1:$1,1)),VpD!$I$2)</f>
        <v>1961-1972</v>
      </c>
      <c r="S3988" s="1">
        <f ca="1">IFERROR(INDEX(VpD!$C$3:$I$27,MATCH(E3988,VpD!$B$3:$B$27,0),MATCH(R3988,VpD!$C$2:$I$2,0)),0)</f>
        <v>97</v>
      </c>
      <c r="T3988" s="19">
        <f t="shared" ca="1" si="815"/>
        <v>1.94</v>
      </c>
      <c r="U3988" s="14" t="str">
        <f t="shared" ca="1" si="816"/>
        <v xml:space="preserve">712328.01 </v>
      </c>
      <c r="V3988" s="14" t="str">
        <f t="shared" ca="1" si="817"/>
        <v>6169593</v>
      </c>
      <c r="W3988" s="14" t="str">
        <f t="shared" ca="1" si="818"/>
        <v>POINT(712328.01 6169593)</v>
      </c>
      <c r="X3988" s="14" t="str">
        <f>IFERROR(INDEX(BygningOmraade!B:B,MATCH(A3988,BygningOmraade!A:A,0)),"")</f>
        <v/>
      </c>
    </row>
    <row r="3989" spans="1:24" s="14" customFormat="1" x14ac:dyDescent="0.25">
      <c r="A3989" s="14">
        <f t="shared" si="806"/>
        <v>3989</v>
      </c>
      <c r="B3989" s="14" t="str">
        <f t="shared" ca="1" si="807"/>
        <v>ec1de705-b85c-4d22-a480-d31494e47421</v>
      </c>
      <c r="C3989" s="14" t="str">
        <f t="shared" ca="1" si="808"/>
        <v>0a3f507e-2349-32b8-e044-0003ba298018</v>
      </c>
      <c r="D3989" s="14">
        <f t="shared" ca="1" si="809"/>
        <v>996101</v>
      </c>
      <c r="E3989" s="1">
        <f t="shared" ca="1" si="810"/>
        <v>120</v>
      </c>
      <c r="F3989" s="1">
        <f t="shared" ca="1" si="811"/>
        <v>133</v>
      </c>
      <c r="G3989" s="1">
        <f t="shared" ca="1" si="812"/>
        <v>1995</v>
      </c>
      <c r="H3989" s="1" t="str">
        <f ca="1">IFERROR(INDEX(Varmeinstallation!B:B,MATCH(INDIRECT($A$1&amp;"L"&amp;A3989)*1,Varmeinstallation!A:A,0)),"Ingen varmeinstallationer")</f>
        <v>Centralvarme fra eget anlæg, et-kammer fyr</v>
      </c>
      <c r="I3989" s="1" t="str">
        <f ca="1">IFERROR(INDEX(Opvarmningsmiddel!B:B,MATCH(INDIRECT($A$1&amp;"M"&amp;A3989)*1,Opvarmningsmiddel!A:A,0)),"")</f>
        <v>Naturgas</v>
      </c>
      <c r="J3989" s="1">
        <f t="shared" ca="1" si="813"/>
        <v>0</v>
      </c>
      <c r="K3989" s="1" t="str">
        <f ca="1">IFERROR(INDEX(Relationstabel!$C$3:$K$10,MATCH(VALUE(INDIRECT($A$1&amp;"L"&amp;A3989)),Relationstabel!$A$3:$A$10,0),MATCH(IFERROR(VALUE(INDIRECT($A$1&amp;"M"&amp;A3989)),0),Relationstabel!$C$1:$K$1,0)),"Ingen varmeinstallationer")</f>
        <v>Naturgas</v>
      </c>
      <c r="L3989" s="1" t="str">
        <f ca="1">INDEX(Anvendelseskode!B:B,MATCH($E3989,Anvendelseskode!$A:$A,0))</f>
        <v>Fritliggende enfamilieshus (parcelhus)</v>
      </c>
      <c r="M3989" s="1" t="str">
        <f ca="1">INDEX(Anvendelseskode!C:C,MATCH($E3989,Anvendelseskode!$A:$A,0))</f>
        <v>Parcelhuse</v>
      </c>
      <c r="N3989" s="1" t="str">
        <f ca="1">INDEX(Anvendelseskode!D:D,MATCH($E3989,Anvendelseskode!$A:$A,0))</f>
        <v>Private husholdninger</v>
      </c>
      <c r="O3989" s="1" t="str">
        <f ca="1">IFERROR(INDEX(SBi!$2:$2,MATCH(G3989,SBi!$1:$1,1)),SBi!$K$2)</f>
        <v>1979-1998</v>
      </c>
      <c r="P3989" s="1">
        <f ca="1">IFERROR(INDEX(SBi!$C$3:$K$28,MATCH(E3989,SBi!$B$3:$B$28,0),MATCH(O3989,SBi!$C$2:$K$2,0)),0)</f>
        <v>105.4</v>
      </c>
      <c r="Q3989" s="19">
        <f t="shared" ca="1" si="814"/>
        <v>14.0182</v>
      </c>
      <c r="R3989" s="19" t="str">
        <f ca="1">IFERROR(INDEX(VpD!$2:$2,MATCH(G3989,VpD!$1:$1,1)),VpD!$I$2)</f>
        <v>1979-1998</v>
      </c>
      <c r="S3989" s="1">
        <f ca="1">IFERROR(INDEX(VpD!$C$3:$I$27,MATCH(E3989,VpD!$B$3:$B$27,0),MATCH(R3989,VpD!$C$2:$I$2,0)),0)</f>
        <v>90</v>
      </c>
      <c r="T3989" s="19">
        <f t="shared" ca="1" si="815"/>
        <v>11.97</v>
      </c>
      <c r="U3989" s="14" t="str">
        <f t="shared" ca="1" si="816"/>
        <v xml:space="preserve">712444.96 </v>
      </c>
      <c r="V3989" s="14" t="str">
        <f t="shared" ca="1" si="817"/>
        <v>6168986.83</v>
      </c>
      <c r="W3989" s="14" t="str">
        <f t="shared" ca="1" si="818"/>
        <v>POINT(712444.96 6168986.83)</v>
      </c>
      <c r="X3989" s="14" t="str">
        <f>IFERROR(INDEX(BygningOmraade!B:B,MATCH(A3989,BygningOmraade!A:A,0)),"")</f>
        <v/>
      </c>
    </row>
    <row r="3990" spans="1:24" s="14" customFormat="1" x14ac:dyDescent="0.25">
      <c r="A3990" s="14">
        <f t="shared" si="806"/>
        <v>3990</v>
      </c>
      <c r="B3990" s="14" t="str">
        <f t="shared" ca="1" si="807"/>
        <v>ec1fbebe-3730-47a5-b0bf-5dc4877e85fc</v>
      </c>
      <c r="C3990" s="14" t="str">
        <f t="shared" ca="1" si="808"/>
        <v>0a3f507e-1de6-32b8-e044-0003ba298018</v>
      </c>
      <c r="D3990" s="14">
        <f t="shared" ca="1" si="809"/>
        <v>2540556</v>
      </c>
      <c r="E3990" s="1">
        <f t="shared" ca="1" si="810"/>
        <v>120</v>
      </c>
      <c r="F3990" s="1">
        <f t="shared" ca="1" si="811"/>
        <v>201</v>
      </c>
      <c r="G3990" s="1">
        <f t="shared" ca="1" si="812"/>
        <v>2000</v>
      </c>
      <c r="H3990" s="1" t="str">
        <f ca="1">IFERROR(INDEX(Varmeinstallation!B:B,MATCH(INDIRECT($A$1&amp;"L"&amp;A3990)*1,Varmeinstallation!A:A,0)),"Ingen varmeinstallationer")</f>
        <v>Fjernvarme/blokvarme (radiatorsystemer eller varmluftanlæg)</v>
      </c>
      <c r="I3990" s="1" t="str">
        <f ca="1">IFERROR(INDEX(Opvarmningsmiddel!B:B,MATCH(INDIRECT($A$1&amp;"M"&amp;A3990)*1,Opvarmningsmiddel!A:A,0)),"")</f>
        <v/>
      </c>
      <c r="J3990" s="1">
        <f t="shared" ca="1" si="813"/>
        <v>0</v>
      </c>
      <c r="K3990" s="1" t="str">
        <f ca="1">IFERROR(INDEX(Relationstabel!$C$3:$K$10,MATCH(VALUE(INDIRECT($A$1&amp;"L"&amp;A3990)),Relationstabel!$A$3:$A$10,0),MATCH(IFERROR(VALUE(INDIRECT($A$1&amp;"M"&amp;A3990)),0),Relationstabel!$C$1:$K$1,0)),"Ingen varmeinstallationer")</f>
        <v>Fjernvarme/ Blokvarme</v>
      </c>
      <c r="L3990" s="1" t="str">
        <f ca="1">INDEX(Anvendelseskode!B:B,MATCH($E3990,Anvendelseskode!$A:$A,0))</f>
        <v>Fritliggende enfamilieshus (parcelhus)</v>
      </c>
      <c r="M3990" s="1" t="str">
        <f ca="1">INDEX(Anvendelseskode!C:C,MATCH($E3990,Anvendelseskode!$A:$A,0))</f>
        <v>Parcelhuse</v>
      </c>
      <c r="N3990" s="1" t="str">
        <f ca="1">INDEX(Anvendelseskode!D:D,MATCH($E3990,Anvendelseskode!$A:$A,0))</f>
        <v>Private husholdninger</v>
      </c>
      <c r="O3990" s="1" t="str">
        <f ca="1">IFERROR(INDEX(SBi!$2:$2,MATCH(G3990,SBi!$1:$1,1)),SBi!$K$2)</f>
        <v>1999-2006</v>
      </c>
      <c r="P3990" s="1">
        <f ca="1">IFERROR(INDEX(SBi!$C$3:$K$28,MATCH(E3990,SBi!$B$3:$B$28,0),MATCH(O3990,SBi!$C$2:$K$2,0)),0)</f>
        <v>83.9</v>
      </c>
      <c r="Q3990" s="19">
        <f t="shared" ca="1" si="814"/>
        <v>16.863900000000001</v>
      </c>
      <c r="R3990" s="19" t="str">
        <f ca="1">IFERROR(INDEX(VpD!$2:$2,MATCH(G3990,VpD!$1:$1,1)),VpD!$I$2)</f>
        <v>&gt;1998</v>
      </c>
      <c r="S3990" s="1">
        <f ca="1">IFERROR(INDEX(VpD!$C$3:$I$27,MATCH(E3990,VpD!$B$3:$B$27,0),MATCH(R3990,VpD!$C$2:$I$2,0)),0)</f>
        <v>72</v>
      </c>
      <c r="T3990" s="19">
        <f t="shared" ca="1" si="815"/>
        <v>14.472</v>
      </c>
      <c r="U3990" s="14" t="str">
        <f t="shared" ca="1" si="816"/>
        <v xml:space="preserve">712065.77 </v>
      </c>
      <c r="V3990" s="14" t="str">
        <f t="shared" ca="1" si="817"/>
        <v>6172039.77</v>
      </c>
      <c r="W3990" s="14" t="str">
        <f t="shared" ca="1" si="818"/>
        <v>POINT(712065.77 6172039.77)</v>
      </c>
      <c r="X3990" s="14" t="str">
        <f>IFERROR(INDEX(BygningOmraade!B:B,MATCH(A3990,BygningOmraade!A:A,0)),"")</f>
        <v/>
      </c>
    </row>
    <row r="3991" spans="1:24" s="14" customFormat="1" x14ac:dyDescent="0.25">
      <c r="A3991" s="14">
        <f t="shared" si="806"/>
        <v>3991</v>
      </c>
      <c r="B3991" s="14" t="str">
        <f t="shared" ca="1" si="807"/>
        <v>ec4dfa93-625f-4fdc-b429-9dc170e46a6e</v>
      </c>
      <c r="C3991" s="14" t="str">
        <f t="shared" ca="1" si="808"/>
        <v>75d4829b-35a1-165e-e044-00144f3ead67</v>
      </c>
      <c r="D3991" s="14">
        <f t="shared" ca="1" si="809"/>
        <v>995498</v>
      </c>
      <c r="E3991" s="1">
        <f t="shared" ca="1" si="810"/>
        <v>230</v>
      </c>
      <c r="F3991" s="1">
        <f t="shared" ca="1" si="811"/>
        <v>3</v>
      </c>
      <c r="G3991" s="1">
        <f t="shared" ca="1" si="812"/>
        <v>1971</v>
      </c>
      <c r="H3991" s="1" t="str">
        <f ca="1">IFERROR(INDEX(Varmeinstallation!B:B,MATCH(INDIRECT($A$1&amp;"L"&amp;A3991)*1,Varmeinstallation!A:A,0)),"Ingen varmeinstallationer")</f>
        <v>Ingen varmeinstallationer</v>
      </c>
      <c r="I3991" s="1" t="str">
        <f ca="1">IFERROR(INDEX(Opvarmningsmiddel!B:B,MATCH(INDIRECT($A$1&amp;"M"&amp;A3991)*1,Opvarmningsmiddel!A:A,0)),"")</f>
        <v/>
      </c>
      <c r="J3991" s="1">
        <f t="shared" ca="1" si="813"/>
        <v>0</v>
      </c>
      <c r="K3991" s="1" t="str">
        <f ca="1">IFERROR(INDEX(Relationstabel!$C$3:$K$10,MATCH(VALUE(INDIRECT($A$1&amp;"L"&amp;A3991)),Relationstabel!$A$3:$A$10,0),MATCH(IFERROR(VALUE(INDIRECT($A$1&amp;"M"&amp;A3991)),0),Relationstabel!$C$1:$K$1,0)),"Ingen varmeinstallationer")</f>
        <v>Ingen varmeinstallation</v>
      </c>
      <c r="L3991" s="1" t="str">
        <f ca="1">INDEX(Anvendelseskode!B:B,MATCH($E3991,Anvendelseskode!$A:$A,0))</f>
        <v>El-, gas-, vand- eller varmeværk forbrændingsanstalt m.v..</v>
      </c>
      <c r="M3991" s="1" t="str">
        <f ca="1">INDEX(Anvendelseskode!C:C,MATCH($E3991,Anvendelseskode!$A:$A,0))</f>
        <v>El-, gas-, vand- og varmeværker</v>
      </c>
      <c r="N3991" s="1" t="str">
        <f ca="1">INDEX(Anvendelseskode!D:D,MATCH($E3991,Anvendelseskode!$A:$A,0))</f>
        <v>Industri</v>
      </c>
      <c r="O3991" s="1" t="str">
        <f ca="1">IFERROR(INDEX(SBi!$2:$2,MATCH(G3991,SBi!$1:$1,1)),SBi!$K$2)</f>
        <v>1961-1972</v>
      </c>
      <c r="P3991" s="1">
        <f ca="1">IFERROR(INDEX(SBi!$C$3:$K$28,MATCH(E3991,SBi!$B$3:$B$28,0),MATCH(O3991,SBi!$C$2:$K$2,0)),0)</f>
        <v>97</v>
      </c>
      <c r="Q3991" s="19">
        <f t="shared" ca="1" si="814"/>
        <v>0.29099999999999998</v>
      </c>
      <c r="R3991" s="19" t="str">
        <f ca="1">IFERROR(INDEX(VpD!$2:$2,MATCH(G3991,VpD!$1:$1,1)),VpD!$I$2)</f>
        <v>1961-1972</v>
      </c>
      <c r="S3991" s="1">
        <f ca="1">IFERROR(INDEX(VpD!$C$3:$I$27,MATCH(E3991,VpD!$B$3:$B$27,0),MATCH(R3991,VpD!$C$2:$I$2,0)),0)</f>
        <v>97</v>
      </c>
      <c r="T3991" s="19">
        <f t="shared" ca="1" si="815"/>
        <v>0.29099999999999998</v>
      </c>
      <c r="U3991" s="14" t="str">
        <f t="shared" ca="1" si="816"/>
        <v xml:space="preserve">712057.49 </v>
      </c>
      <c r="V3991" s="14" t="str">
        <f t="shared" ca="1" si="817"/>
        <v>6170293.58</v>
      </c>
      <c r="W3991" s="14" t="str">
        <f t="shared" ca="1" si="818"/>
        <v>POINT(712057.49 6170293.58)</v>
      </c>
      <c r="X3991" s="14" t="str">
        <f>IFERROR(INDEX(BygningOmraade!B:B,MATCH(A3991,BygningOmraade!A:A,0)),"")</f>
        <v/>
      </c>
    </row>
    <row r="3992" spans="1:24" s="14" customFormat="1" x14ac:dyDescent="0.25">
      <c r="A3992" s="14">
        <f t="shared" si="806"/>
        <v>3992</v>
      </c>
      <c r="B3992" s="14" t="str">
        <f t="shared" ca="1" si="807"/>
        <v>ec6cdfaa-0342-430a-b53d-735d2c95bba8</v>
      </c>
      <c r="C3992" s="14" t="str">
        <f t="shared" ca="1" si="808"/>
        <v>0a3f507e-1de9-32b8-e044-0003ba298018</v>
      </c>
      <c r="D3992" s="14">
        <f t="shared" ca="1" si="809"/>
        <v>2540552</v>
      </c>
      <c r="E3992" s="1">
        <f t="shared" ca="1" si="810"/>
        <v>120</v>
      </c>
      <c r="F3992" s="1">
        <f t="shared" ca="1" si="811"/>
        <v>124</v>
      </c>
      <c r="G3992" s="1">
        <f t="shared" ca="1" si="812"/>
        <v>2000</v>
      </c>
      <c r="H3992" s="1" t="str">
        <f ca="1">IFERROR(INDEX(Varmeinstallation!B:B,MATCH(INDIRECT($A$1&amp;"L"&amp;A3992)*1,Varmeinstallation!A:A,0)),"Ingen varmeinstallationer")</f>
        <v>Fjernvarme/blokvarme (radiatorsystemer eller varmluftanlæg)</v>
      </c>
      <c r="I3992" s="1" t="str">
        <f ca="1">IFERROR(INDEX(Opvarmningsmiddel!B:B,MATCH(INDIRECT($A$1&amp;"M"&amp;A3992)*1,Opvarmningsmiddel!A:A,0)),"")</f>
        <v/>
      </c>
      <c r="J3992" s="1">
        <f t="shared" ca="1" si="813"/>
        <v>0</v>
      </c>
      <c r="K3992" s="1" t="str">
        <f ca="1">IFERROR(INDEX(Relationstabel!$C$3:$K$10,MATCH(VALUE(INDIRECT($A$1&amp;"L"&amp;A3992)),Relationstabel!$A$3:$A$10,0),MATCH(IFERROR(VALUE(INDIRECT($A$1&amp;"M"&amp;A3992)),0),Relationstabel!$C$1:$K$1,0)),"Ingen varmeinstallationer")</f>
        <v>Fjernvarme/ Blokvarme</v>
      </c>
      <c r="L3992" s="1" t="str">
        <f ca="1">INDEX(Anvendelseskode!B:B,MATCH($E3992,Anvendelseskode!$A:$A,0))</f>
        <v>Fritliggende enfamilieshus (parcelhus)</v>
      </c>
      <c r="M3992" s="1" t="str">
        <f ca="1">INDEX(Anvendelseskode!C:C,MATCH($E3992,Anvendelseskode!$A:$A,0))</f>
        <v>Parcelhuse</v>
      </c>
      <c r="N3992" s="1" t="str">
        <f ca="1">INDEX(Anvendelseskode!D:D,MATCH($E3992,Anvendelseskode!$A:$A,0))</f>
        <v>Private husholdninger</v>
      </c>
      <c r="O3992" s="1" t="str">
        <f ca="1">IFERROR(INDEX(SBi!$2:$2,MATCH(G3992,SBi!$1:$1,1)),SBi!$K$2)</f>
        <v>1999-2006</v>
      </c>
      <c r="P3992" s="1">
        <f ca="1">IFERROR(INDEX(SBi!$C$3:$K$28,MATCH(E3992,SBi!$B$3:$B$28,0),MATCH(O3992,SBi!$C$2:$K$2,0)),0)</f>
        <v>83.9</v>
      </c>
      <c r="Q3992" s="19">
        <f t="shared" ca="1" si="814"/>
        <v>10.403600000000001</v>
      </c>
      <c r="R3992" s="19" t="str">
        <f ca="1">IFERROR(INDEX(VpD!$2:$2,MATCH(G3992,VpD!$1:$1,1)),VpD!$I$2)</f>
        <v>&gt;1998</v>
      </c>
      <c r="S3992" s="1">
        <f ca="1">IFERROR(INDEX(VpD!$C$3:$I$27,MATCH(E3992,VpD!$B$3:$B$27,0),MATCH(R3992,VpD!$C$2:$I$2,0)),0)</f>
        <v>72</v>
      </c>
      <c r="T3992" s="19">
        <f t="shared" ca="1" si="815"/>
        <v>8.9280000000000008</v>
      </c>
      <c r="U3992" s="14" t="str">
        <f t="shared" ca="1" si="816"/>
        <v xml:space="preserve">712066.19 </v>
      </c>
      <c r="V3992" s="14" t="str">
        <f t="shared" ca="1" si="817"/>
        <v>6172127.72</v>
      </c>
      <c r="W3992" s="14" t="str">
        <f t="shared" ca="1" si="818"/>
        <v>POINT(712066.19 6172127.72)</v>
      </c>
      <c r="X3992" s="14" t="str">
        <f>IFERROR(INDEX(BygningOmraade!B:B,MATCH(A3992,BygningOmraade!A:A,0)),"")</f>
        <v/>
      </c>
    </row>
    <row r="3993" spans="1:24" s="14" customFormat="1" x14ac:dyDescent="0.25">
      <c r="A3993" s="14">
        <f t="shared" si="806"/>
        <v>3993</v>
      </c>
      <c r="B3993" s="14" t="str">
        <f t="shared" ca="1" si="807"/>
        <v>ec802461-ce94-49a3-9e25-40d6d1e204a2</v>
      </c>
      <c r="C3993" s="14" t="str">
        <f t="shared" ca="1" si="808"/>
        <v>0a3f507e-16ed-32b8-e044-0003ba298018</v>
      </c>
      <c r="D3993" s="14">
        <f t="shared" ca="1" si="809"/>
        <v>996442</v>
      </c>
      <c r="E3993" s="1">
        <f t="shared" ca="1" si="810"/>
        <v>120</v>
      </c>
      <c r="F3993" s="1">
        <f t="shared" ca="1" si="811"/>
        <v>125</v>
      </c>
      <c r="G3993" s="1">
        <f t="shared" ca="1" si="812"/>
        <v>1971</v>
      </c>
      <c r="H3993" s="1" t="str">
        <f ca="1">IFERROR(INDEX(Varmeinstallation!B:B,MATCH(INDIRECT($A$1&amp;"L"&amp;A3993)*1,Varmeinstallation!A:A,0)),"Ingen varmeinstallationer")</f>
        <v>Elovne, elpaneler</v>
      </c>
      <c r="I3993" s="1" t="str">
        <f ca="1">IFERROR(INDEX(Opvarmningsmiddel!B:B,MATCH(INDIRECT($A$1&amp;"M"&amp;A3993)*1,Opvarmningsmiddel!A:A,0)),"")</f>
        <v>Elektricitet</v>
      </c>
      <c r="J3993" s="1">
        <f t="shared" ca="1" si="813"/>
        <v>5</v>
      </c>
      <c r="K3993" s="1" t="str">
        <f ca="1">IFERROR(INDEX(Relationstabel!$C$3:$K$10,MATCH(VALUE(INDIRECT($A$1&amp;"L"&amp;A3993)),Relationstabel!$A$3:$A$10,0),MATCH(IFERROR(VALUE(INDIRECT($A$1&amp;"M"&amp;A3993)),0),Relationstabel!$C$1:$K$1,0)),"Ingen varmeinstallationer")</f>
        <v>Elvarme</v>
      </c>
      <c r="L3993" s="1" t="str">
        <f ca="1">INDEX(Anvendelseskode!B:B,MATCH($E3993,Anvendelseskode!$A:$A,0))</f>
        <v>Fritliggende enfamilieshus (parcelhus)</v>
      </c>
      <c r="M3993" s="1" t="str">
        <f ca="1">INDEX(Anvendelseskode!C:C,MATCH($E3993,Anvendelseskode!$A:$A,0))</f>
        <v>Parcelhuse</v>
      </c>
      <c r="N3993" s="1" t="str">
        <f ca="1">INDEX(Anvendelseskode!D:D,MATCH($E3993,Anvendelseskode!$A:$A,0))</f>
        <v>Private husholdninger</v>
      </c>
      <c r="O3993" s="1" t="str">
        <f ca="1">IFERROR(INDEX(SBi!$2:$2,MATCH(G3993,SBi!$1:$1,1)),SBi!$K$2)</f>
        <v>1961-1972</v>
      </c>
      <c r="P3993" s="1">
        <f ca="1">IFERROR(INDEX(SBi!$C$3:$K$28,MATCH(E3993,SBi!$B$3:$B$28,0),MATCH(O3993,SBi!$C$2:$K$2,0)),0)</f>
        <v>134.30000000000001</v>
      </c>
      <c r="Q3993" s="19">
        <f t="shared" ca="1" si="814"/>
        <v>16.787500000000001</v>
      </c>
      <c r="R3993" s="19" t="str">
        <f ca="1">IFERROR(INDEX(VpD!$2:$2,MATCH(G3993,VpD!$1:$1,1)),VpD!$I$2)</f>
        <v>1961-1972</v>
      </c>
      <c r="S3993" s="1">
        <f ca="1">IFERROR(INDEX(VpD!$C$3:$I$27,MATCH(E3993,VpD!$B$3:$B$27,0),MATCH(R3993,VpD!$C$2:$I$2,0)),0)</f>
        <v>143</v>
      </c>
      <c r="T3993" s="19">
        <f t="shared" ca="1" si="815"/>
        <v>17.875</v>
      </c>
      <c r="U3993" s="14" t="str">
        <f t="shared" ca="1" si="816"/>
        <v xml:space="preserve">713355.39 </v>
      </c>
      <c r="V3993" s="14" t="str">
        <f t="shared" ca="1" si="817"/>
        <v>6168970.17</v>
      </c>
      <c r="W3993" s="14" t="str">
        <f t="shared" ca="1" si="818"/>
        <v>POINT(713355.39 6168970.17)</v>
      </c>
      <c r="X3993" s="14" t="str">
        <f>IFERROR(INDEX(BygningOmraade!B:B,MATCH(A3993,BygningOmraade!A:A,0)),"")</f>
        <v/>
      </c>
    </row>
    <row r="3994" spans="1:24" s="14" customFormat="1" x14ac:dyDescent="0.25">
      <c r="A3994" s="14">
        <f t="shared" si="806"/>
        <v>3994</v>
      </c>
      <c r="B3994" s="14" t="str">
        <f t="shared" ca="1" si="807"/>
        <v>ecbe1bbc-9caf-4153-9be2-84f527933da7</v>
      </c>
      <c r="C3994" s="14" t="str">
        <f t="shared" ca="1" si="808"/>
        <v>0a3f507e-223e-32b8-e044-0003ba298018</v>
      </c>
      <c r="D3994" s="14">
        <f t="shared" ca="1" si="809"/>
        <v>995163</v>
      </c>
      <c r="E3994" s="1">
        <f t="shared" ca="1" si="810"/>
        <v>120</v>
      </c>
      <c r="F3994" s="1">
        <f t="shared" ca="1" si="811"/>
        <v>148</v>
      </c>
      <c r="G3994" s="1">
        <f t="shared" ca="1" si="812"/>
        <v>1969</v>
      </c>
      <c r="H3994" s="1" t="str">
        <f ca="1">IFERROR(INDEX(Varmeinstallation!B:B,MATCH(INDIRECT($A$1&amp;"L"&amp;A3994)*1,Varmeinstallation!A:A,0)),"Ingen varmeinstallationer")</f>
        <v>Centralvarme fra eget anlæg, et-kammer fyr</v>
      </c>
      <c r="I3994" s="1" t="str">
        <f ca="1">IFERROR(INDEX(Opvarmningsmiddel!B:B,MATCH(INDIRECT($A$1&amp;"M"&amp;A3994)*1,Opvarmningsmiddel!A:A,0)),"")</f>
        <v>Naturgas</v>
      </c>
      <c r="J3994" s="1">
        <f t="shared" ca="1" si="813"/>
        <v>0</v>
      </c>
      <c r="K3994" s="1" t="str">
        <f ca="1">IFERROR(INDEX(Relationstabel!$C$3:$K$10,MATCH(VALUE(INDIRECT($A$1&amp;"L"&amp;A3994)),Relationstabel!$A$3:$A$10,0),MATCH(IFERROR(VALUE(INDIRECT($A$1&amp;"M"&amp;A3994)),0),Relationstabel!$C$1:$K$1,0)),"Ingen varmeinstallationer")</f>
        <v>Naturgas</v>
      </c>
      <c r="L3994" s="1" t="str">
        <f ca="1">INDEX(Anvendelseskode!B:B,MATCH($E3994,Anvendelseskode!$A:$A,0))</f>
        <v>Fritliggende enfamilieshus (parcelhus)</v>
      </c>
      <c r="M3994" s="1" t="str">
        <f ca="1">INDEX(Anvendelseskode!C:C,MATCH($E3994,Anvendelseskode!$A:$A,0))</f>
        <v>Parcelhuse</v>
      </c>
      <c r="N3994" s="1" t="str">
        <f ca="1">INDEX(Anvendelseskode!D:D,MATCH($E3994,Anvendelseskode!$A:$A,0))</f>
        <v>Private husholdninger</v>
      </c>
      <c r="O3994" s="1" t="str">
        <f ca="1">IFERROR(INDEX(SBi!$2:$2,MATCH(G3994,SBi!$1:$1,1)),SBi!$K$2)</f>
        <v>1961-1972</v>
      </c>
      <c r="P3994" s="1">
        <f ca="1">IFERROR(INDEX(SBi!$C$3:$K$28,MATCH(E3994,SBi!$B$3:$B$28,0),MATCH(O3994,SBi!$C$2:$K$2,0)),0)</f>
        <v>134.30000000000001</v>
      </c>
      <c r="Q3994" s="19">
        <f t="shared" ca="1" si="814"/>
        <v>19.8764</v>
      </c>
      <c r="R3994" s="19" t="str">
        <f ca="1">IFERROR(INDEX(VpD!$2:$2,MATCH(G3994,VpD!$1:$1,1)),VpD!$I$2)</f>
        <v>1961-1972</v>
      </c>
      <c r="S3994" s="1">
        <f ca="1">IFERROR(INDEX(VpD!$C$3:$I$27,MATCH(E3994,VpD!$B$3:$B$27,0),MATCH(R3994,VpD!$C$2:$I$2,0)),0)</f>
        <v>143</v>
      </c>
      <c r="T3994" s="19">
        <f t="shared" ca="1" si="815"/>
        <v>21.164000000000001</v>
      </c>
      <c r="U3994" s="14" t="str">
        <f t="shared" ca="1" si="816"/>
        <v xml:space="preserve">711856.83 </v>
      </c>
      <c r="V3994" s="14" t="str">
        <f t="shared" ca="1" si="817"/>
        <v>6171610.09</v>
      </c>
      <c r="W3994" s="14" t="str">
        <f t="shared" ca="1" si="818"/>
        <v>POINT(711856.83 6171610.09)</v>
      </c>
      <c r="X3994" s="14" t="str">
        <f>IFERROR(INDEX(BygningOmraade!B:B,MATCH(A3994,BygningOmraade!A:A,0)),"")</f>
        <v/>
      </c>
    </row>
    <row r="3995" spans="1:24" s="14" customFormat="1" x14ac:dyDescent="0.25">
      <c r="A3995" s="14">
        <f t="shared" si="806"/>
        <v>3995</v>
      </c>
      <c r="B3995" s="14" t="str">
        <f t="shared" ca="1" si="807"/>
        <v>eccbf73d-6503-4808-91a2-b92c29370f92</v>
      </c>
      <c r="C3995" s="14" t="str">
        <f t="shared" ca="1" si="808"/>
        <v>abc19229-bc91-4bed-aa6f-8a96409b5f92</v>
      </c>
      <c r="D3995" s="14">
        <f t="shared" ca="1" si="809"/>
        <v>100094125</v>
      </c>
      <c r="E3995" s="1">
        <f t="shared" ca="1" si="810"/>
        <v>130</v>
      </c>
      <c r="F3995" s="1">
        <f t="shared" ca="1" si="811"/>
        <v>130</v>
      </c>
      <c r="G3995" s="1">
        <f t="shared" ca="1" si="812"/>
        <v>2016</v>
      </c>
      <c r="H3995" s="1" t="str">
        <f ca="1">IFERROR(INDEX(Varmeinstallation!B:B,MATCH(INDIRECT($A$1&amp;"L"&amp;A3995)*1,Varmeinstallation!A:A,0)),"Ingen varmeinstallationer")</f>
        <v>Fjernvarme/blokvarme (radiatorsystemer eller varmluftanlæg)</v>
      </c>
      <c r="I3995" s="1" t="str">
        <f ca="1">IFERROR(INDEX(Opvarmningsmiddel!B:B,MATCH(INDIRECT($A$1&amp;"M"&amp;A3995)*1,Opvarmningsmiddel!A:A,0)),"")</f>
        <v/>
      </c>
      <c r="J3995" s="1">
        <f t="shared" ca="1" si="813"/>
        <v>0</v>
      </c>
      <c r="K3995" s="1" t="str">
        <f ca="1">IFERROR(INDEX(Relationstabel!$C$3:$K$10,MATCH(VALUE(INDIRECT($A$1&amp;"L"&amp;A3995)),Relationstabel!$A$3:$A$10,0),MATCH(IFERROR(VALUE(INDIRECT($A$1&amp;"M"&amp;A3995)),0),Relationstabel!$C$1:$K$1,0)),"Ingen varmeinstallationer")</f>
        <v>Fjernvarme/ Blokvarme</v>
      </c>
      <c r="L3995" s="1" t="str">
        <f ca="1">INDEX(Anvendelseskode!B:B,MATCH($E3995,Anvendelseskode!$A:$A,0))</f>
        <v>Række-, kæde-, dobbelthus (lodret adskillelse mellem enhederne)</v>
      </c>
      <c r="M3995" s="1" t="str">
        <f ca="1">INDEX(Anvendelseskode!C:C,MATCH($E3995,Anvendelseskode!$A:$A,0))</f>
        <v>Række-, kæde og dobbelthuse</v>
      </c>
      <c r="N3995" s="1" t="str">
        <f ca="1">INDEX(Anvendelseskode!D:D,MATCH($E3995,Anvendelseskode!$A:$A,0))</f>
        <v>Private husholdninger</v>
      </c>
      <c r="O3995" s="1" t="str">
        <f ca="1">IFERROR(INDEX(SBi!$2:$2,MATCH(G3995,SBi!$1:$1,1)),SBi!$K$2)</f>
        <v>Efter 2006</v>
      </c>
      <c r="P3995" s="1">
        <f ca="1">IFERROR(INDEX(SBi!$C$3:$K$28,MATCH(E3995,SBi!$B$3:$B$28,0),MATCH(O3995,SBi!$C$2:$K$2,0)),0)</f>
        <v>66.400000000000006</v>
      </c>
      <c r="Q3995" s="19">
        <f t="shared" ca="1" si="814"/>
        <v>8.6319999999999997</v>
      </c>
      <c r="R3995" s="19" t="str">
        <f ca="1">IFERROR(INDEX(VpD!$2:$2,MATCH(G3995,VpD!$1:$1,1)),VpD!$I$2)</f>
        <v>&gt;1998</v>
      </c>
      <c r="S3995" s="1">
        <f ca="1">IFERROR(INDEX(VpD!$C$3:$I$27,MATCH(E3995,VpD!$B$3:$B$27,0),MATCH(R3995,VpD!$C$2:$I$2,0)),0)</f>
        <v>65</v>
      </c>
      <c r="T3995" s="19">
        <f t="shared" ca="1" si="815"/>
        <v>8.4499999999999993</v>
      </c>
      <c r="U3995" s="14" t="str">
        <f t="shared" ca="1" si="816"/>
        <v xml:space="preserve">711602.85 </v>
      </c>
      <c r="V3995" s="14" t="str">
        <f t="shared" ca="1" si="817"/>
        <v>6172827.3</v>
      </c>
      <c r="W3995" s="14" t="str">
        <f t="shared" ca="1" si="818"/>
        <v>POINT(711602.85 6172827.3)</v>
      </c>
      <c r="X3995" s="14" t="str">
        <f>IFERROR(INDEX(BygningOmraade!B:B,MATCH(A3995,BygningOmraade!A:A,0)),"")</f>
        <v/>
      </c>
    </row>
    <row r="3996" spans="1:24" s="14" customFormat="1" x14ac:dyDescent="0.25">
      <c r="A3996" s="14">
        <f t="shared" si="806"/>
        <v>3996</v>
      </c>
      <c r="B3996" s="14" t="str">
        <f t="shared" ca="1" si="807"/>
        <v>ecdfbf1d-f723-431d-aea9-e7bf9f63119c</v>
      </c>
      <c r="C3996" s="14" t="str">
        <f t="shared" ca="1" si="808"/>
        <v>0a3f507e-2294-32b8-e044-0003ba298018</v>
      </c>
      <c r="D3996" s="14">
        <f t="shared" ca="1" si="809"/>
        <v>995337</v>
      </c>
      <c r="E3996" s="1">
        <f t="shared" ca="1" si="810"/>
        <v>120</v>
      </c>
      <c r="F3996" s="1">
        <f t="shared" ca="1" si="811"/>
        <v>143</v>
      </c>
      <c r="G3996" s="1">
        <f t="shared" ca="1" si="812"/>
        <v>1970</v>
      </c>
      <c r="H3996" s="1" t="str">
        <f ca="1">IFERROR(INDEX(Varmeinstallation!B:B,MATCH(INDIRECT($A$1&amp;"L"&amp;A3996)*1,Varmeinstallation!A:A,0)),"Ingen varmeinstallationer")</f>
        <v>Centralvarme fra eget anlæg, et-kammer fyr</v>
      </c>
      <c r="I3996" s="1" t="str">
        <f ca="1">IFERROR(INDEX(Opvarmningsmiddel!B:B,MATCH(INDIRECT($A$1&amp;"M"&amp;A3996)*1,Opvarmningsmiddel!A:A,0)),"")</f>
        <v>Naturgas</v>
      </c>
      <c r="J3996" s="1">
        <f t="shared" ca="1" si="813"/>
        <v>0</v>
      </c>
      <c r="K3996" s="1" t="str">
        <f ca="1">IFERROR(INDEX(Relationstabel!$C$3:$K$10,MATCH(VALUE(INDIRECT($A$1&amp;"L"&amp;A3996)),Relationstabel!$A$3:$A$10,0),MATCH(IFERROR(VALUE(INDIRECT($A$1&amp;"M"&amp;A3996)),0),Relationstabel!$C$1:$K$1,0)),"Ingen varmeinstallationer")</f>
        <v>Naturgas</v>
      </c>
      <c r="L3996" s="1" t="str">
        <f ca="1">INDEX(Anvendelseskode!B:B,MATCH($E3996,Anvendelseskode!$A:$A,0))</f>
        <v>Fritliggende enfamilieshus (parcelhus)</v>
      </c>
      <c r="M3996" s="1" t="str">
        <f ca="1">INDEX(Anvendelseskode!C:C,MATCH($E3996,Anvendelseskode!$A:$A,0))</f>
        <v>Parcelhuse</v>
      </c>
      <c r="N3996" s="1" t="str">
        <f ca="1">INDEX(Anvendelseskode!D:D,MATCH($E3996,Anvendelseskode!$A:$A,0))</f>
        <v>Private husholdninger</v>
      </c>
      <c r="O3996" s="1" t="str">
        <f ca="1">IFERROR(INDEX(SBi!$2:$2,MATCH(G3996,SBi!$1:$1,1)),SBi!$K$2)</f>
        <v>1961-1972</v>
      </c>
      <c r="P3996" s="1">
        <f ca="1">IFERROR(INDEX(SBi!$C$3:$K$28,MATCH(E3996,SBi!$B$3:$B$28,0),MATCH(O3996,SBi!$C$2:$K$2,0)),0)</f>
        <v>134.30000000000001</v>
      </c>
      <c r="Q3996" s="19">
        <f t="shared" ca="1" si="814"/>
        <v>19.204900000000002</v>
      </c>
      <c r="R3996" s="19" t="str">
        <f ca="1">IFERROR(INDEX(VpD!$2:$2,MATCH(G3996,VpD!$1:$1,1)),VpD!$I$2)</f>
        <v>1961-1972</v>
      </c>
      <c r="S3996" s="1">
        <f ca="1">IFERROR(INDEX(VpD!$C$3:$I$27,MATCH(E3996,VpD!$B$3:$B$27,0),MATCH(R3996,VpD!$C$2:$I$2,0)),0)</f>
        <v>143</v>
      </c>
      <c r="T3996" s="19">
        <f t="shared" ca="1" si="815"/>
        <v>20.449000000000002</v>
      </c>
      <c r="U3996" s="14" t="str">
        <f t="shared" ca="1" si="816"/>
        <v xml:space="preserve">711796.23 </v>
      </c>
      <c r="V3996" s="14" t="str">
        <f t="shared" ca="1" si="817"/>
        <v>6171858.11</v>
      </c>
      <c r="W3996" s="14" t="str">
        <f t="shared" ca="1" si="818"/>
        <v>POINT(711796.23 6171858.11)</v>
      </c>
      <c r="X3996" s="14" t="str">
        <f>IFERROR(INDEX(BygningOmraade!B:B,MATCH(A3996,BygningOmraade!A:A,0)),"")</f>
        <v/>
      </c>
    </row>
    <row r="3997" spans="1:24" s="14" customFormat="1" x14ac:dyDescent="0.25">
      <c r="A3997" s="14">
        <f t="shared" si="806"/>
        <v>3997</v>
      </c>
      <c r="B3997" s="14" t="str">
        <f t="shared" ca="1" si="807"/>
        <v>ece50033-9152-4723-b0e7-544f7046bc1c</v>
      </c>
      <c r="C3997" s="14" t="str">
        <f t="shared" ca="1" si="808"/>
        <v>0a3f507e-242a-32b8-e044-0003ba298018</v>
      </c>
      <c r="D3997" s="14">
        <f t="shared" ca="1" si="809"/>
        <v>994679</v>
      </c>
      <c r="E3997" s="1">
        <f t="shared" ca="1" si="810"/>
        <v>120</v>
      </c>
      <c r="F3997" s="1">
        <f t="shared" ca="1" si="811"/>
        <v>159</v>
      </c>
      <c r="G3997" s="1">
        <f t="shared" ca="1" si="812"/>
        <v>1989</v>
      </c>
      <c r="H3997" s="1" t="str">
        <f ca="1">IFERROR(INDEX(Varmeinstallation!B:B,MATCH(INDIRECT($A$1&amp;"L"&amp;A3997)*1,Varmeinstallation!A:A,0)),"Ingen varmeinstallationer")</f>
        <v>Centralvarme fra eget anlæg, et-kammer fyr</v>
      </c>
      <c r="I3997" s="1" t="str">
        <f ca="1">IFERROR(INDEX(Opvarmningsmiddel!B:B,MATCH(INDIRECT($A$1&amp;"M"&amp;A3997)*1,Opvarmningsmiddel!A:A,0)),"")</f>
        <v>Naturgas</v>
      </c>
      <c r="J3997" s="1">
        <f t="shared" ca="1" si="813"/>
        <v>0</v>
      </c>
      <c r="K3997" s="1" t="str">
        <f ca="1">IFERROR(INDEX(Relationstabel!$C$3:$K$10,MATCH(VALUE(INDIRECT($A$1&amp;"L"&amp;A3997)),Relationstabel!$A$3:$A$10,0),MATCH(IFERROR(VALUE(INDIRECT($A$1&amp;"M"&amp;A3997)),0),Relationstabel!$C$1:$K$1,0)),"Ingen varmeinstallationer")</f>
        <v>Naturgas</v>
      </c>
      <c r="L3997" s="1" t="str">
        <f ca="1">INDEX(Anvendelseskode!B:B,MATCH($E3997,Anvendelseskode!$A:$A,0))</f>
        <v>Fritliggende enfamilieshus (parcelhus)</v>
      </c>
      <c r="M3997" s="1" t="str">
        <f ca="1">INDEX(Anvendelseskode!C:C,MATCH($E3997,Anvendelseskode!$A:$A,0))</f>
        <v>Parcelhuse</v>
      </c>
      <c r="N3997" s="1" t="str">
        <f ca="1">INDEX(Anvendelseskode!D:D,MATCH($E3997,Anvendelseskode!$A:$A,0))</f>
        <v>Private husholdninger</v>
      </c>
      <c r="O3997" s="1" t="str">
        <f ca="1">IFERROR(INDEX(SBi!$2:$2,MATCH(G3997,SBi!$1:$1,1)),SBi!$K$2)</f>
        <v>1979-1998</v>
      </c>
      <c r="P3997" s="1">
        <f ca="1">IFERROR(INDEX(SBi!$C$3:$K$28,MATCH(E3997,SBi!$B$3:$B$28,0),MATCH(O3997,SBi!$C$2:$K$2,0)),0)</f>
        <v>105.4</v>
      </c>
      <c r="Q3997" s="19">
        <f t="shared" ca="1" si="814"/>
        <v>16.758600000000001</v>
      </c>
      <c r="R3997" s="19" t="str">
        <f ca="1">IFERROR(INDEX(VpD!$2:$2,MATCH(G3997,VpD!$1:$1,1)),VpD!$I$2)</f>
        <v>1979-1998</v>
      </c>
      <c r="S3997" s="1">
        <f ca="1">IFERROR(INDEX(VpD!$C$3:$I$27,MATCH(E3997,VpD!$B$3:$B$27,0),MATCH(R3997,VpD!$C$2:$I$2,0)),0)</f>
        <v>90</v>
      </c>
      <c r="T3997" s="19">
        <f t="shared" ca="1" si="815"/>
        <v>14.31</v>
      </c>
      <c r="U3997" s="14" t="str">
        <f t="shared" ca="1" si="816"/>
        <v xml:space="preserve">711684.49 </v>
      </c>
      <c r="V3997" s="14" t="str">
        <f t="shared" ca="1" si="817"/>
        <v>6170590.63</v>
      </c>
      <c r="W3997" s="14" t="str">
        <f t="shared" ca="1" si="818"/>
        <v>POINT(711684.49 6170590.63)</v>
      </c>
      <c r="X3997" s="14" t="str">
        <f>IFERROR(INDEX(BygningOmraade!B:B,MATCH(A3997,BygningOmraade!A:A,0)),"")</f>
        <v/>
      </c>
    </row>
    <row r="3998" spans="1:24" s="14" customFormat="1" x14ac:dyDescent="0.25">
      <c r="A3998" s="14">
        <f t="shared" si="806"/>
        <v>3998</v>
      </c>
      <c r="B3998" s="14" t="str">
        <f t="shared" ca="1" si="807"/>
        <v>ecee88e5-151c-4f02-9a52-cd11df41a178</v>
      </c>
      <c r="C3998" s="14" t="str">
        <f t="shared" ca="1" si="808"/>
        <v>0a3f507e-21f5-32b8-e044-0003ba298018</v>
      </c>
      <c r="D3998" s="14">
        <f t="shared" ca="1" si="809"/>
        <v>996289</v>
      </c>
      <c r="E3998" s="1">
        <f t="shared" ca="1" si="810"/>
        <v>130</v>
      </c>
      <c r="F3998" s="1">
        <f t="shared" ca="1" si="811"/>
        <v>112</v>
      </c>
      <c r="G3998" s="1">
        <f t="shared" ca="1" si="812"/>
        <v>1973</v>
      </c>
      <c r="H3998" s="1" t="str">
        <f ca="1">IFERROR(INDEX(Varmeinstallation!B:B,MATCH(INDIRECT($A$1&amp;"L"&amp;A3998)*1,Varmeinstallation!A:A,0)),"Ingen varmeinstallationer")</f>
        <v>Centralvarme fra eget anlæg, et-kammer fyr</v>
      </c>
      <c r="I3998" s="1" t="str">
        <f ca="1">IFERROR(INDEX(Opvarmningsmiddel!B:B,MATCH(INDIRECT($A$1&amp;"M"&amp;A3998)*1,Opvarmningsmiddel!A:A,0)),"")</f>
        <v>Naturgas</v>
      </c>
      <c r="J3998" s="1">
        <f t="shared" ca="1" si="813"/>
        <v>0</v>
      </c>
      <c r="K3998" s="1" t="str">
        <f ca="1">IFERROR(INDEX(Relationstabel!$C$3:$K$10,MATCH(VALUE(INDIRECT($A$1&amp;"L"&amp;A3998)),Relationstabel!$A$3:$A$10,0),MATCH(IFERROR(VALUE(INDIRECT($A$1&amp;"M"&amp;A3998)),0),Relationstabel!$C$1:$K$1,0)),"Ingen varmeinstallationer")</f>
        <v>Naturgas</v>
      </c>
      <c r="L3998" s="1" t="str">
        <f ca="1">INDEX(Anvendelseskode!B:B,MATCH($E3998,Anvendelseskode!$A:$A,0))</f>
        <v>Række-, kæde-, dobbelthus (lodret adskillelse mellem enhederne)</v>
      </c>
      <c r="M3998" s="1" t="str">
        <f ca="1">INDEX(Anvendelseskode!C:C,MATCH($E3998,Anvendelseskode!$A:$A,0))</f>
        <v>Række-, kæde og dobbelthuse</v>
      </c>
      <c r="N3998" s="1" t="str">
        <f ca="1">INDEX(Anvendelseskode!D:D,MATCH($E3998,Anvendelseskode!$A:$A,0))</f>
        <v>Private husholdninger</v>
      </c>
      <c r="O3998" s="1" t="str">
        <f ca="1">IFERROR(INDEX(SBi!$2:$2,MATCH(G3998,SBi!$1:$1,1)),SBi!$K$2)</f>
        <v>1973-1978</v>
      </c>
      <c r="P3998" s="1">
        <f ca="1">IFERROR(INDEX(SBi!$C$3:$K$28,MATCH(E3998,SBi!$B$3:$B$28,0),MATCH(O3998,SBi!$C$2:$K$2,0)),0)</f>
        <v>112.6</v>
      </c>
      <c r="Q3998" s="19">
        <f t="shared" ca="1" si="814"/>
        <v>12.611199999999998</v>
      </c>
      <c r="R3998" s="19" t="str">
        <f ca="1">IFERROR(INDEX(VpD!$2:$2,MATCH(G3998,VpD!$1:$1,1)),VpD!$I$2)</f>
        <v>1973-1978</v>
      </c>
      <c r="S3998" s="1">
        <f ca="1">IFERROR(INDEX(VpD!$C$3:$I$27,MATCH(E3998,VpD!$B$3:$B$27,0),MATCH(R3998,VpD!$C$2:$I$2,0)),0)</f>
        <v>98</v>
      </c>
      <c r="T3998" s="19">
        <f t="shared" ca="1" si="815"/>
        <v>10.976000000000001</v>
      </c>
      <c r="U3998" s="14" t="str">
        <f t="shared" ca="1" si="816"/>
        <v xml:space="preserve">712950.68 </v>
      </c>
      <c r="V3998" s="14" t="str">
        <f t="shared" ca="1" si="817"/>
        <v>6169253.49</v>
      </c>
      <c r="W3998" s="14" t="str">
        <f t="shared" ca="1" si="818"/>
        <v>POINT(712950.68 6169253.49)</v>
      </c>
      <c r="X3998" s="14" t="str">
        <f>IFERROR(INDEX(BygningOmraade!B:B,MATCH(A3998,BygningOmraade!A:A,0)),"")</f>
        <v/>
      </c>
    </row>
    <row r="3999" spans="1:24" s="14" customFormat="1" x14ac:dyDescent="0.25">
      <c r="A3999" s="14">
        <f t="shared" si="806"/>
        <v>3999</v>
      </c>
      <c r="B3999" s="14" t="str">
        <f t="shared" ca="1" si="807"/>
        <v>ed0c9df3-4004-49a7-8b20-21c084481feb</v>
      </c>
      <c r="C3999" s="14" t="str">
        <f t="shared" ca="1" si="808"/>
        <v>0a3f507e-17e9-32b8-e044-0003ba298018</v>
      </c>
      <c r="D3999" s="14">
        <f t="shared" ca="1" si="809"/>
        <v>996019</v>
      </c>
      <c r="E3999" s="1">
        <f t="shared" ca="1" si="810"/>
        <v>120</v>
      </c>
      <c r="F3999" s="1">
        <f t="shared" ca="1" si="811"/>
        <v>161</v>
      </c>
      <c r="G3999" s="1">
        <f t="shared" ca="1" si="812"/>
        <v>2004</v>
      </c>
      <c r="H3999" s="1" t="str">
        <f ca="1">IFERROR(INDEX(Varmeinstallation!B:B,MATCH(INDIRECT($A$1&amp;"L"&amp;A3999)*1,Varmeinstallation!A:A,0)),"Ingen varmeinstallationer")</f>
        <v>Centralvarme fra eget anlæg, et-kammer fyr</v>
      </c>
      <c r="I3999" s="1" t="str">
        <f ca="1">IFERROR(INDEX(Opvarmningsmiddel!B:B,MATCH(INDIRECT($A$1&amp;"M"&amp;A3999)*1,Opvarmningsmiddel!A:A,0)),"")</f>
        <v>Naturgas</v>
      </c>
      <c r="J3999" s="1">
        <f t="shared" ca="1" si="813"/>
        <v>90</v>
      </c>
      <c r="K3999" s="1" t="str">
        <f ca="1">IFERROR(INDEX(Relationstabel!$C$3:$K$10,MATCH(VALUE(INDIRECT($A$1&amp;"L"&amp;A3999)),Relationstabel!$A$3:$A$10,0),MATCH(IFERROR(VALUE(INDIRECT($A$1&amp;"M"&amp;A3999)),0),Relationstabel!$C$1:$K$1,0)),"Ingen varmeinstallationer")</f>
        <v>Naturgas</v>
      </c>
      <c r="L3999" s="1" t="str">
        <f ca="1">INDEX(Anvendelseskode!B:B,MATCH($E3999,Anvendelseskode!$A:$A,0))</f>
        <v>Fritliggende enfamilieshus (parcelhus)</v>
      </c>
      <c r="M3999" s="1" t="str">
        <f ca="1">INDEX(Anvendelseskode!C:C,MATCH($E3999,Anvendelseskode!$A:$A,0))</f>
        <v>Parcelhuse</v>
      </c>
      <c r="N3999" s="1" t="str">
        <f ca="1">INDEX(Anvendelseskode!D:D,MATCH($E3999,Anvendelseskode!$A:$A,0))</f>
        <v>Private husholdninger</v>
      </c>
      <c r="O3999" s="1" t="str">
        <f ca="1">IFERROR(INDEX(SBi!$2:$2,MATCH(G3999,SBi!$1:$1,1)),SBi!$K$2)</f>
        <v>1999-2006</v>
      </c>
      <c r="P3999" s="1">
        <f ca="1">IFERROR(INDEX(SBi!$C$3:$K$28,MATCH(E3999,SBi!$B$3:$B$28,0),MATCH(O3999,SBi!$C$2:$K$2,0)),0)</f>
        <v>83.9</v>
      </c>
      <c r="Q3999" s="19">
        <f t="shared" ca="1" si="814"/>
        <v>13.507900000000001</v>
      </c>
      <c r="R3999" s="19" t="str">
        <f ca="1">IFERROR(INDEX(VpD!$2:$2,MATCH(G3999,VpD!$1:$1,1)),VpD!$I$2)</f>
        <v>&gt;1998</v>
      </c>
      <c r="S3999" s="1">
        <f ca="1">IFERROR(INDEX(VpD!$C$3:$I$27,MATCH(E3999,VpD!$B$3:$B$27,0),MATCH(R3999,VpD!$C$2:$I$2,0)),0)</f>
        <v>72</v>
      </c>
      <c r="T3999" s="19">
        <f t="shared" ca="1" si="815"/>
        <v>11.592000000000001</v>
      </c>
      <c r="U3999" s="14" t="str">
        <f t="shared" ca="1" si="816"/>
        <v xml:space="preserve">712570.28 </v>
      </c>
      <c r="V3999" s="14" t="str">
        <f t="shared" ca="1" si="817"/>
        <v>6169054.54</v>
      </c>
      <c r="W3999" s="14" t="str">
        <f t="shared" ca="1" si="818"/>
        <v>POINT(712570.28 6169054.54)</v>
      </c>
      <c r="X3999" s="14" t="str">
        <f>IFERROR(INDEX(BygningOmraade!B:B,MATCH(A3999,BygningOmraade!A:A,0)),"")</f>
        <v/>
      </c>
    </row>
    <row r="4000" spans="1:24" s="14" customFormat="1" x14ac:dyDescent="0.25">
      <c r="A4000" s="14">
        <f t="shared" si="806"/>
        <v>4000</v>
      </c>
      <c r="B4000" s="14" t="str">
        <f t="shared" ca="1" si="807"/>
        <v>ed0f9ac9-3f33-4548-a1b7-802652266e8a</v>
      </c>
      <c r="C4000" s="14" t="str">
        <f t="shared" ca="1" si="808"/>
        <v>0a3f507e-2331-32b8-e044-0003ba298018</v>
      </c>
      <c r="D4000" s="14">
        <f t="shared" ca="1" si="809"/>
        <v>995524</v>
      </c>
      <c r="E4000" s="1">
        <f t="shared" ca="1" si="810"/>
        <v>120</v>
      </c>
      <c r="F4000" s="1">
        <f t="shared" ca="1" si="811"/>
        <v>199</v>
      </c>
      <c r="G4000" s="1">
        <f t="shared" ca="1" si="812"/>
        <v>1983</v>
      </c>
      <c r="H4000" s="1" t="str">
        <f ca="1">IFERROR(INDEX(Varmeinstallation!B:B,MATCH(INDIRECT($A$1&amp;"L"&amp;A4000)*1,Varmeinstallation!A:A,0)),"Ingen varmeinstallationer")</f>
        <v>Centralvarme fra eget anlæg, et-kammer fyr</v>
      </c>
      <c r="I4000" s="1" t="str">
        <f ca="1">IFERROR(INDEX(Opvarmningsmiddel!B:B,MATCH(INDIRECT($A$1&amp;"M"&amp;A4000)*1,Opvarmningsmiddel!A:A,0)),"")</f>
        <v>Naturgas</v>
      </c>
      <c r="J4000" s="1">
        <f t="shared" ca="1" si="813"/>
        <v>2</v>
      </c>
      <c r="K4000" s="1" t="str">
        <f ca="1">IFERROR(INDEX(Relationstabel!$C$3:$K$10,MATCH(VALUE(INDIRECT($A$1&amp;"L"&amp;A4000)),Relationstabel!$A$3:$A$10,0),MATCH(IFERROR(VALUE(INDIRECT($A$1&amp;"M"&amp;A4000)),0),Relationstabel!$C$1:$K$1,0)),"Ingen varmeinstallationer")</f>
        <v>Naturgas</v>
      </c>
      <c r="L4000" s="1" t="str">
        <f ca="1">INDEX(Anvendelseskode!B:B,MATCH($E4000,Anvendelseskode!$A:$A,0))</f>
        <v>Fritliggende enfamilieshus (parcelhus)</v>
      </c>
      <c r="M4000" s="1" t="str">
        <f ca="1">INDEX(Anvendelseskode!C:C,MATCH($E4000,Anvendelseskode!$A:$A,0))</f>
        <v>Parcelhuse</v>
      </c>
      <c r="N4000" s="1" t="str">
        <f ca="1">INDEX(Anvendelseskode!D:D,MATCH($E4000,Anvendelseskode!$A:$A,0))</f>
        <v>Private husholdninger</v>
      </c>
      <c r="O4000" s="1" t="str">
        <f ca="1">IFERROR(INDEX(SBi!$2:$2,MATCH(G4000,SBi!$1:$1,1)),SBi!$K$2)</f>
        <v>1979-1998</v>
      </c>
      <c r="P4000" s="1">
        <f ca="1">IFERROR(INDEX(SBi!$C$3:$K$28,MATCH(E4000,SBi!$B$3:$B$28,0),MATCH(O4000,SBi!$C$2:$K$2,0)),0)</f>
        <v>105.4</v>
      </c>
      <c r="Q4000" s="19">
        <f t="shared" ca="1" si="814"/>
        <v>20.974600000000002</v>
      </c>
      <c r="R4000" s="19" t="str">
        <f ca="1">IFERROR(INDEX(VpD!$2:$2,MATCH(G4000,VpD!$1:$1,1)),VpD!$I$2)</f>
        <v>1979-1998</v>
      </c>
      <c r="S4000" s="1">
        <f ca="1">IFERROR(INDEX(VpD!$C$3:$I$27,MATCH(E4000,VpD!$B$3:$B$27,0),MATCH(R4000,VpD!$C$2:$I$2,0)),0)</f>
        <v>90</v>
      </c>
      <c r="T4000" s="19">
        <f t="shared" ca="1" si="815"/>
        <v>17.91</v>
      </c>
      <c r="U4000" s="14" t="str">
        <f t="shared" ca="1" si="816"/>
        <v xml:space="preserve">711899.9 </v>
      </c>
      <c r="V4000" s="14" t="str">
        <f t="shared" ca="1" si="817"/>
        <v>6172334.82</v>
      </c>
      <c r="W4000" s="14" t="str">
        <f t="shared" ca="1" si="818"/>
        <v>POINT(711899.9 6172334.82)</v>
      </c>
      <c r="X4000" s="14" t="str">
        <f>IFERROR(INDEX(BygningOmraade!B:B,MATCH(A4000,BygningOmraade!A:A,0)),"")</f>
        <v/>
      </c>
    </row>
    <row r="4001" spans="1:24" s="14" customFormat="1" x14ac:dyDescent="0.25">
      <c r="A4001" s="14">
        <f t="shared" si="806"/>
        <v>4001</v>
      </c>
      <c r="B4001" s="14" t="str">
        <f t="shared" ca="1" si="807"/>
        <v>ed18143d-c37d-43f3-967e-2f6d1478a555</v>
      </c>
      <c r="C4001" s="14" t="str">
        <f t="shared" ca="1" si="808"/>
        <v>0a3f507e-186f-32b8-e044-0003ba298018</v>
      </c>
      <c r="D4001" s="14">
        <f t="shared" ca="1" si="809"/>
        <v>997371</v>
      </c>
      <c r="E4001" s="1">
        <f t="shared" ca="1" si="810"/>
        <v>120</v>
      </c>
      <c r="F4001" s="1">
        <f t="shared" ca="1" si="811"/>
        <v>86</v>
      </c>
      <c r="G4001" s="1">
        <f t="shared" ca="1" si="812"/>
        <v>1967</v>
      </c>
      <c r="H4001" s="1" t="str">
        <f ca="1">IFERROR(INDEX(Varmeinstallation!B:B,MATCH(INDIRECT($A$1&amp;"L"&amp;A4001)*1,Varmeinstallation!A:A,0)),"Ingen varmeinstallationer")</f>
        <v>Centralvarme fra eget anlæg, et-kammer fyr</v>
      </c>
      <c r="I4001" s="1" t="str">
        <f ca="1">IFERROR(INDEX(Opvarmningsmiddel!B:B,MATCH(INDIRECT($A$1&amp;"M"&amp;A4001)*1,Opvarmningsmiddel!A:A,0)),"")</f>
        <v>Flydende brændsel (olie, petroleum, flaskegas m.m.)</v>
      </c>
      <c r="J4001" s="1">
        <f t="shared" ca="1" si="813"/>
        <v>0</v>
      </c>
      <c r="K4001" s="1" t="str">
        <f ca="1">IFERROR(INDEX(Relationstabel!$C$3:$K$10,MATCH(VALUE(INDIRECT($A$1&amp;"L"&amp;A4001)),Relationstabel!$A$3:$A$10,0),MATCH(IFERROR(VALUE(INDIRECT($A$1&amp;"M"&amp;A4001)),0),Relationstabel!$C$1:$K$1,0)),"Ingen varmeinstallationer")</f>
        <v>Olie</v>
      </c>
      <c r="L4001" s="1" t="str">
        <f ca="1">INDEX(Anvendelseskode!B:B,MATCH($E4001,Anvendelseskode!$A:$A,0))</f>
        <v>Fritliggende enfamilieshus (parcelhus)</v>
      </c>
      <c r="M4001" s="1" t="str">
        <f ca="1">INDEX(Anvendelseskode!C:C,MATCH($E4001,Anvendelseskode!$A:$A,0))</f>
        <v>Parcelhuse</v>
      </c>
      <c r="N4001" s="1" t="str">
        <f ca="1">INDEX(Anvendelseskode!D:D,MATCH($E4001,Anvendelseskode!$A:$A,0))</f>
        <v>Private husholdninger</v>
      </c>
      <c r="O4001" s="1" t="str">
        <f ca="1">IFERROR(INDEX(SBi!$2:$2,MATCH(G4001,SBi!$1:$1,1)),SBi!$K$2)</f>
        <v>1961-1972</v>
      </c>
      <c r="P4001" s="1">
        <f ca="1">IFERROR(INDEX(SBi!$C$3:$K$28,MATCH(E4001,SBi!$B$3:$B$28,0),MATCH(O4001,SBi!$C$2:$K$2,0)),0)</f>
        <v>134.30000000000001</v>
      </c>
      <c r="Q4001" s="19">
        <f t="shared" ca="1" si="814"/>
        <v>11.549800000000001</v>
      </c>
      <c r="R4001" s="19" t="str">
        <f ca="1">IFERROR(INDEX(VpD!$2:$2,MATCH(G4001,VpD!$1:$1,1)),VpD!$I$2)</f>
        <v>1961-1972</v>
      </c>
      <c r="S4001" s="1">
        <f ca="1">IFERROR(INDEX(VpD!$C$3:$I$27,MATCH(E4001,VpD!$B$3:$B$27,0),MATCH(R4001,VpD!$C$2:$I$2,0)),0)</f>
        <v>143</v>
      </c>
      <c r="T4001" s="19">
        <f t="shared" ca="1" si="815"/>
        <v>12.298</v>
      </c>
      <c r="U4001" s="14" t="str">
        <f t="shared" ca="1" si="816"/>
        <v xml:space="preserve">714072.48 </v>
      </c>
      <c r="V4001" s="14" t="str">
        <f t="shared" ca="1" si="817"/>
        <v>6168789.31</v>
      </c>
      <c r="W4001" s="14" t="str">
        <f t="shared" ca="1" si="818"/>
        <v>POINT(714072.48 6168789.31)</v>
      </c>
      <c r="X4001" s="14" t="str">
        <f>IFERROR(INDEX(BygningOmraade!B:B,MATCH(A4001,BygningOmraade!A:A,0)),"")</f>
        <v/>
      </c>
    </row>
    <row r="4002" spans="1:24" s="14" customFormat="1" x14ac:dyDescent="0.25">
      <c r="A4002" s="14">
        <f t="shared" si="806"/>
        <v>4002</v>
      </c>
      <c r="B4002" s="14" t="str">
        <f t="shared" ca="1" si="807"/>
        <v>ed38c071-af15-467b-9868-c70105715f7d</v>
      </c>
      <c r="C4002" s="14" t="str">
        <f t="shared" ca="1" si="808"/>
        <v>0a3f507e-15a9-32b8-e044-0003ba298018</v>
      </c>
      <c r="D4002" s="14">
        <f t="shared" ca="1" si="809"/>
        <v>995953</v>
      </c>
      <c r="E4002" s="1">
        <f t="shared" ca="1" si="810"/>
        <v>120</v>
      </c>
      <c r="F4002" s="1">
        <f t="shared" ca="1" si="811"/>
        <v>148</v>
      </c>
      <c r="G4002" s="1">
        <f t="shared" ca="1" si="812"/>
        <v>1972</v>
      </c>
      <c r="H4002" s="1" t="str">
        <f ca="1">IFERROR(INDEX(Varmeinstallation!B:B,MATCH(INDIRECT($A$1&amp;"L"&amp;A4002)*1,Varmeinstallation!A:A,0)),"Ingen varmeinstallationer")</f>
        <v>Centralvarme fra eget anlæg, et-kammer fyr</v>
      </c>
      <c r="I4002" s="1" t="str">
        <f ca="1">IFERROR(INDEX(Opvarmningsmiddel!B:B,MATCH(INDIRECT($A$1&amp;"M"&amp;A4002)*1,Opvarmningsmiddel!A:A,0)),"")</f>
        <v>Naturgas</v>
      </c>
      <c r="J4002" s="1">
        <f t="shared" ca="1" si="813"/>
        <v>0</v>
      </c>
      <c r="K4002" s="1" t="str">
        <f ca="1">IFERROR(INDEX(Relationstabel!$C$3:$K$10,MATCH(VALUE(INDIRECT($A$1&amp;"L"&amp;A4002)),Relationstabel!$A$3:$A$10,0),MATCH(IFERROR(VALUE(INDIRECT($A$1&amp;"M"&amp;A4002)),0),Relationstabel!$C$1:$K$1,0)),"Ingen varmeinstallationer")</f>
        <v>Naturgas</v>
      </c>
      <c r="L4002" s="1" t="str">
        <f ca="1">INDEX(Anvendelseskode!B:B,MATCH($E4002,Anvendelseskode!$A:$A,0))</f>
        <v>Fritliggende enfamilieshus (parcelhus)</v>
      </c>
      <c r="M4002" s="1" t="str">
        <f ca="1">INDEX(Anvendelseskode!C:C,MATCH($E4002,Anvendelseskode!$A:$A,0))</f>
        <v>Parcelhuse</v>
      </c>
      <c r="N4002" s="1" t="str">
        <f ca="1">INDEX(Anvendelseskode!D:D,MATCH($E4002,Anvendelseskode!$A:$A,0))</f>
        <v>Private husholdninger</v>
      </c>
      <c r="O4002" s="1" t="str">
        <f ca="1">IFERROR(INDEX(SBi!$2:$2,MATCH(G4002,SBi!$1:$1,1)),SBi!$K$2)</f>
        <v>1961-1972</v>
      </c>
      <c r="P4002" s="1">
        <f ca="1">IFERROR(INDEX(SBi!$C$3:$K$28,MATCH(E4002,SBi!$B$3:$B$28,0),MATCH(O4002,SBi!$C$2:$K$2,0)),0)</f>
        <v>134.30000000000001</v>
      </c>
      <c r="Q4002" s="19">
        <f t="shared" ca="1" si="814"/>
        <v>19.8764</v>
      </c>
      <c r="R4002" s="19" t="str">
        <f ca="1">IFERROR(INDEX(VpD!$2:$2,MATCH(G4002,VpD!$1:$1,1)),VpD!$I$2)</f>
        <v>1961-1972</v>
      </c>
      <c r="S4002" s="1">
        <f ca="1">IFERROR(INDEX(VpD!$C$3:$I$27,MATCH(E4002,VpD!$B$3:$B$27,0),MATCH(R4002,VpD!$C$2:$I$2,0)),0)</f>
        <v>143</v>
      </c>
      <c r="T4002" s="19">
        <f t="shared" ca="1" si="815"/>
        <v>21.164000000000001</v>
      </c>
      <c r="U4002" s="14" t="str">
        <f t="shared" ca="1" si="816"/>
        <v xml:space="preserve">712731.78 </v>
      </c>
      <c r="V4002" s="14" t="str">
        <f t="shared" ca="1" si="817"/>
        <v>6169053.84</v>
      </c>
      <c r="W4002" s="14" t="str">
        <f t="shared" ca="1" si="818"/>
        <v>POINT(712731.78 6169053.84)</v>
      </c>
      <c r="X4002" s="14" t="str">
        <f>IFERROR(INDEX(BygningOmraade!B:B,MATCH(A4002,BygningOmraade!A:A,0)),"")</f>
        <v/>
      </c>
    </row>
    <row r="4003" spans="1:24" s="14" customFormat="1" x14ac:dyDescent="0.25">
      <c r="A4003" s="14">
        <f t="shared" si="806"/>
        <v>4003</v>
      </c>
      <c r="B4003" s="14" t="str">
        <f t="shared" ca="1" si="807"/>
        <v>ed411983-eefc-408d-9bdb-3dee5effbc75</v>
      </c>
      <c r="C4003" s="14" t="str">
        <f t="shared" ca="1" si="808"/>
        <v>0a3f507e-1e06-32b8-e044-0003ba298018</v>
      </c>
      <c r="D4003" s="14">
        <f t="shared" ca="1" si="809"/>
        <v>995770</v>
      </c>
      <c r="E4003" s="1">
        <f t="shared" ca="1" si="810"/>
        <v>120</v>
      </c>
      <c r="F4003" s="1">
        <f t="shared" ca="1" si="811"/>
        <v>136</v>
      </c>
      <c r="G4003" s="1">
        <f t="shared" ca="1" si="812"/>
        <v>1970</v>
      </c>
      <c r="H4003" s="1" t="str">
        <f ca="1">IFERROR(INDEX(Varmeinstallation!B:B,MATCH(INDIRECT($A$1&amp;"L"&amp;A4003)*1,Varmeinstallation!A:A,0)),"Ingen varmeinstallationer")</f>
        <v>Centralvarme fra eget anlæg, et-kammer fyr</v>
      </c>
      <c r="I4003" s="1" t="str">
        <f ca="1">IFERROR(INDEX(Opvarmningsmiddel!B:B,MATCH(INDIRECT($A$1&amp;"M"&amp;A4003)*1,Opvarmningsmiddel!A:A,0)),"")</f>
        <v>Naturgas</v>
      </c>
      <c r="J4003" s="1">
        <f t="shared" ca="1" si="813"/>
        <v>0</v>
      </c>
      <c r="K4003" s="1" t="str">
        <f ca="1">IFERROR(INDEX(Relationstabel!$C$3:$K$10,MATCH(VALUE(INDIRECT($A$1&amp;"L"&amp;A4003)),Relationstabel!$A$3:$A$10,0),MATCH(IFERROR(VALUE(INDIRECT($A$1&amp;"M"&amp;A4003)),0),Relationstabel!$C$1:$K$1,0)),"Ingen varmeinstallationer")</f>
        <v>Naturgas</v>
      </c>
      <c r="L4003" s="1" t="str">
        <f ca="1">INDEX(Anvendelseskode!B:B,MATCH($E4003,Anvendelseskode!$A:$A,0))</f>
        <v>Fritliggende enfamilieshus (parcelhus)</v>
      </c>
      <c r="M4003" s="1" t="str">
        <f ca="1">INDEX(Anvendelseskode!C:C,MATCH($E4003,Anvendelseskode!$A:$A,0))</f>
        <v>Parcelhuse</v>
      </c>
      <c r="N4003" s="1" t="str">
        <f ca="1">INDEX(Anvendelseskode!D:D,MATCH($E4003,Anvendelseskode!$A:$A,0))</f>
        <v>Private husholdninger</v>
      </c>
      <c r="O4003" s="1" t="str">
        <f ca="1">IFERROR(INDEX(SBi!$2:$2,MATCH(G4003,SBi!$1:$1,1)),SBi!$K$2)</f>
        <v>1961-1972</v>
      </c>
      <c r="P4003" s="1">
        <f ca="1">IFERROR(INDEX(SBi!$C$3:$K$28,MATCH(E4003,SBi!$B$3:$B$28,0),MATCH(O4003,SBi!$C$2:$K$2,0)),0)</f>
        <v>134.30000000000001</v>
      </c>
      <c r="Q4003" s="19">
        <f t="shared" ca="1" si="814"/>
        <v>18.264800000000005</v>
      </c>
      <c r="R4003" s="19" t="str">
        <f ca="1">IFERROR(INDEX(VpD!$2:$2,MATCH(G4003,VpD!$1:$1,1)),VpD!$I$2)</f>
        <v>1961-1972</v>
      </c>
      <c r="S4003" s="1">
        <f ca="1">IFERROR(INDEX(VpD!$C$3:$I$27,MATCH(E4003,VpD!$B$3:$B$27,0),MATCH(R4003,VpD!$C$2:$I$2,0)),0)</f>
        <v>143</v>
      </c>
      <c r="T4003" s="19">
        <f t="shared" ca="1" si="815"/>
        <v>19.448</v>
      </c>
      <c r="U4003" s="14" t="str">
        <f t="shared" ca="1" si="816"/>
        <v xml:space="preserve">712175.47 </v>
      </c>
      <c r="V4003" s="14" t="str">
        <f t="shared" ca="1" si="817"/>
        <v>6169202.72</v>
      </c>
      <c r="W4003" s="14" t="str">
        <f t="shared" ca="1" si="818"/>
        <v>POINT(712175.47 6169202.72)</v>
      </c>
      <c r="X4003" s="14" t="str">
        <f>IFERROR(INDEX(BygningOmraade!B:B,MATCH(A4003,BygningOmraade!A:A,0)),"")</f>
        <v/>
      </c>
    </row>
    <row r="4004" spans="1:24" s="14" customFormat="1" x14ac:dyDescent="0.25">
      <c r="A4004" s="14">
        <f t="shared" si="806"/>
        <v>4004</v>
      </c>
      <c r="B4004" s="14" t="str">
        <f t="shared" ca="1" si="807"/>
        <v>ed5e6a1f-971d-47e9-a760-16b807099896</v>
      </c>
      <c r="C4004" s="14" t="str">
        <f t="shared" ca="1" si="808"/>
        <v>0a3f507e-18b7-32b8-e044-0003ba298018</v>
      </c>
      <c r="D4004" s="14">
        <f t="shared" ca="1" si="809"/>
        <v>994185</v>
      </c>
      <c r="E4004" s="1">
        <f t="shared" ca="1" si="810"/>
        <v>130</v>
      </c>
      <c r="F4004" s="1">
        <f t="shared" ca="1" si="811"/>
        <v>107</v>
      </c>
      <c r="G4004" s="1">
        <f t="shared" ca="1" si="812"/>
        <v>1985</v>
      </c>
      <c r="H4004" s="1" t="str">
        <f ca="1">IFERROR(INDEX(Varmeinstallation!B:B,MATCH(INDIRECT($A$1&amp;"L"&amp;A4004)*1,Varmeinstallation!A:A,0)),"Ingen varmeinstallationer")</f>
        <v>Fjernvarme/blokvarme (radiatorsystemer eller varmluftanlæg)</v>
      </c>
      <c r="I4004" s="1" t="str">
        <f ca="1">IFERROR(INDEX(Opvarmningsmiddel!B:B,MATCH(INDIRECT($A$1&amp;"M"&amp;A4004)*1,Opvarmningsmiddel!A:A,0)),"")</f>
        <v/>
      </c>
      <c r="J4004" s="1">
        <f t="shared" ca="1" si="813"/>
        <v>2</v>
      </c>
      <c r="K4004" s="1" t="str">
        <f ca="1">IFERROR(INDEX(Relationstabel!$C$3:$K$10,MATCH(VALUE(INDIRECT($A$1&amp;"L"&amp;A4004)),Relationstabel!$A$3:$A$10,0),MATCH(IFERROR(VALUE(INDIRECT($A$1&amp;"M"&amp;A4004)),0),Relationstabel!$C$1:$K$1,0)),"Ingen varmeinstallationer")</f>
        <v>Fjernvarme/ Blokvarme</v>
      </c>
      <c r="L4004" s="1" t="str">
        <f ca="1">INDEX(Anvendelseskode!B:B,MATCH($E4004,Anvendelseskode!$A:$A,0))</f>
        <v>Række-, kæde-, dobbelthus (lodret adskillelse mellem enhederne)</v>
      </c>
      <c r="M4004" s="1" t="str">
        <f ca="1">INDEX(Anvendelseskode!C:C,MATCH($E4004,Anvendelseskode!$A:$A,0))</f>
        <v>Række-, kæde og dobbelthuse</v>
      </c>
      <c r="N4004" s="1" t="str">
        <f ca="1">INDEX(Anvendelseskode!D:D,MATCH($E4004,Anvendelseskode!$A:$A,0))</f>
        <v>Private husholdninger</v>
      </c>
      <c r="O4004" s="1" t="str">
        <f ca="1">IFERROR(INDEX(SBi!$2:$2,MATCH(G4004,SBi!$1:$1,1)),SBi!$K$2)</f>
        <v>1979-1998</v>
      </c>
      <c r="P4004" s="1">
        <f ca="1">IFERROR(INDEX(SBi!$C$3:$K$28,MATCH(E4004,SBi!$B$3:$B$28,0),MATCH(O4004,SBi!$C$2:$K$2,0)),0)</f>
        <v>96.8</v>
      </c>
      <c r="Q4004" s="19">
        <f t="shared" ca="1" si="814"/>
        <v>10.3576</v>
      </c>
      <c r="R4004" s="19" t="str">
        <f ca="1">IFERROR(INDEX(VpD!$2:$2,MATCH(G4004,VpD!$1:$1,1)),VpD!$I$2)</f>
        <v>1979-1998</v>
      </c>
      <c r="S4004" s="1">
        <f ca="1">IFERROR(INDEX(VpD!$C$3:$I$27,MATCH(E4004,VpD!$B$3:$B$27,0),MATCH(R4004,VpD!$C$2:$I$2,0)),0)</f>
        <v>74</v>
      </c>
      <c r="T4004" s="19">
        <f t="shared" ca="1" si="815"/>
        <v>7.9180000000000001</v>
      </c>
      <c r="U4004" s="14" t="str">
        <f t="shared" ca="1" si="816"/>
        <v xml:space="preserve">711392.18 </v>
      </c>
      <c r="V4004" s="14" t="str">
        <f t="shared" ca="1" si="817"/>
        <v>6171761.65</v>
      </c>
      <c r="W4004" s="14" t="str">
        <f t="shared" ca="1" si="818"/>
        <v>POINT(711392.18 6171761.65)</v>
      </c>
      <c r="X4004" s="14" t="str">
        <f>IFERROR(INDEX(BygningOmraade!B:B,MATCH(A4004,BygningOmraade!A:A,0)),"")</f>
        <v/>
      </c>
    </row>
    <row r="4005" spans="1:24" s="14" customFormat="1" x14ac:dyDescent="0.25">
      <c r="A4005" s="14">
        <f t="shared" si="806"/>
        <v>4005</v>
      </c>
      <c r="B4005" s="14" t="str">
        <f t="shared" ca="1" si="807"/>
        <v>ed71307b-ded2-4249-a522-f8dbc69dcd03</v>
      </c>
      <c r="C4005" s="14" t="str">
        <f t="shared" ca="1" si="808"/>
        <v>4591b5f9-a6d1-0dd9-e044-0003ba298018</v>
      </c>
      <c r="D4005" s="14">
        <f t="shared" ca="1" si="809"/>
        <v>2691179</v>
      </c>
      <c r="E4005" s="1">
        <f t="shared" ca="1" si="810"/>
        <v>130</v>
      </c>
      <c r="F4005" s="1">
        <f t="shared" ca="1" si="811"/>
        <v>127</v>
      </c>
      <c r="G4005" s="1">
        <f t="shared" ca="1" si="812"/>
        <v>2008</v>
      </c>
      <c r="H4005" s="1" t="str">
        <f ca="1">IFERROR(INDEX(Varmeinstallation!B:B,MATCH(INDIRECT($A$1&amp;"L"&amp;A4005)*1,Varmeinstallation!A:A,0)),"Ingen varmeinstallationer")</f>
        <v>Centralvarme fra eget anlæg, et-kammer fyr</v>
      </c>
      <c r="I4005" s="1" t="str">
        <f ca="1">IFERROR(INDEX(Opvarmningsmiddel!B:B,MATCH(INDIRECT($A$1&amp;"M"&amp;A4005)*1,Opvarmningsmiddel!A:A,0)),"")</f>
        <v>Naturgas</v>
      </c>
      <c r="J4005" s="1">
        <f t="shared" ca="1" si="813"/>
        <v>90</v>
      </c>
      <c r="K4005" s="1" t="str">
        <f ca="1">IFERROR(INDEX(Relationstabel!$C$3:$K$10,MATCH(VALUE(INDIRECT($A$1&amp;"L"&amp;A4005)),Relationstabel!$A$3:$A$10,0),MATCH(IFERROR(VALUE(INDIRECT($A$1&amp;"M"&amp;A4005)),0),Relationstabel!$C$1:$K$1,0)),"Ingen varmeinstallationer")</f>
        <v>Naturgas</v>
      </c>
      <c r="L4005" s="1" t="str">
        <f ca="1">INDEX(Anvendelseskode!B:B,MATCH($E4005,Anvendelseskode!$A:$A,0))</f>
        <v>Række-, kæde-, dobbelthus (lodret adskillelse mellem enhederne)</v>
      </c>
      <c r="M4005" s="1" t="str">
        <f ca="1">INDEX(Anvendelseskode!C:C,MATCH($E4005,Anvendelseskode!$A:$A,0))</f>
        <v>Række-, kæde og dobbelthuse</v>
      </c>
      <c r="N4005" s="1" t="str">
        <f ca="1">INDEX(Anvendelseskode!D:D,MATCH($E4005,Anvendelseskode!$A:$A,0))</f>
        <v>Private husholdninger</v>
      </c>
      <c r="O4005" s="1" t="str">
        <f ca="1">IFERROR(INDEX(SBi!$2:$2,MATCH(G4005,SBi!$1:$1,1)),SBi!$K$2)</f>
        <v>Efter 2006</v>
      </c>
      <c r="P4005" s="1">
        <f ca="1">IFERROR(INDEX(SBi!$C$3:$K$28,MATCH(E4005,SBi!$B$3:$B$28,0),MATCH(O4005,SBi!$C$2:$K$2,0)),0)</f>
        <v>66.400000000000006</v>
      </c>
      <c r="Q4005" s="19">
        <f t="shared" ca="1" si="814"/>
        <v>8.4328000000000003</v>
      </c>
      <c r="R4005" s="19" t="str">
        <f ca="1">IFERROR(INDEX(VpD!$2:$2,MATCH(G4005,VpD!$1:$1,1)),VpD!$I$2)</f>
        <v>&gt;1998</v>
      </c>
      <c r="S4005" s="1">
        <f ca="1">IFERROR(INDEX(VpD!$C$3:$I$27,MATCH(E4005,VpD!$B$3:$B$27,0),MATCH(R4005,VpD!$C$2:$I$2,0)),0)</f>
        <v>65</v>
      </c>
      <c r="T4005" s="19">
        <f t="shared" ca="1" si="815"/>
        <v>8.2550000000000008</v>
      </c>
      <c r="U4005" s="14" t="str">
        <f t="shared" ca="1" si="816"/>
        <v xml:space="preserve">712604.08 </v>
      </c>
      <c r="V4005" s="14" t="str">
        <f t="shared" ca="1" si="817"/>
        <v>6168798.02</v>
      </c>
      <c r="W4005" s="14" t="str">
        <f t="shared" ca="1" si="818"/>
        <v>POINT(712604.08 6168798.02)</v>
      </c>
      <c r="X4005" s="14" t="str">
        <f>IFERROR(INDEX(BygningOmraade!B:B,MATCH(A4005,BygningOmraade!A:A,0)),"")</f>
        <v/>
      </c>
    </row>
    <row r="4006" spans="1:24" s="14" customFormat="1" x14ac:dyDescent="0.25">
      <c r="A4006" s="14">
        <f t="shared" si="806"/>
        <v>4006</v>
      </c>
      <c r="B4006" s="14" t="str">
        <f t="shared" ca="1" si="807"/>
        <v>ed7629b6-e085-446b-bea1-76f197fcd9b1</v>
      </c>
      <c r="C4006" s="14" t="str">
        <f t="shared" ca="1" si="808"/>
        <v>0a3f507e-19d2-32b8-e044-0003ba298018</v>
      </c>
      <c r="D4006" s="14">
        <f t="shared" ca="1" si="809"/>
        <v>994634</v>
      </c>
      <c r="E4006" s="1">
        <f t="shared" ca="1" si="810"/>
        <v>130</v>
      </c>
      <c r="F4006" s="1">
        <f t="shared" ca="1" si="811"/>
        <v>125</v>
      </c>
      <c r="G4006" s="1">
        <f t="shared" ca="1" si="812"/>
        <v>1975</v>
      </c>
      <c r="H4006" s="1" t="str">
        <f ca="1">IFERROR(INDEX(Varmeinstallation!B:B,MATCH(INDIRECT($A$1&amp;"L"&amp;A4006)*1,Varmeinstallation!A:A,0)),"Ingen varmeinstallationer")</f>
        <v>Fjernvarme/blokvarme (radiatorsystemer eller varmluftanlæg)</v>
      </c>
      <c r="I4006" s="1" t="str">
        <f ca="1">IFERROR(INDEX(Opvarmningsmiddel!B:B,MATCH(INDIRECT($A$1&amp;"M"&amp;A4006)*1,Opvarmningsmiddel!A:A,0)),"")</f>
        <v/>
      </c>
      <c r="J4006" s="1">
        <f t="shared" ca="1" si="813"/>
        <v>0</v>
      </c>
      <c r="K4006" s="1" t="str">
        <f ca="1">IFERROR(INDEX(Relationstabel!$C$3:$K$10,MATCH(VALUE(INDIRECT($A$1&amp;"L"&amp;A4006)),Relationstabel!$A$3:$A$10,0),MATCH(IFERROR(VALUE(INDIRECT($A$1&amp;"M"&amp;A4006)),0),Relationstabel!$C$1:$K$1,0)),"Ingen varmeinstallationer")</f>
        <v>Fjernvarme/ Blokvarme</v>
      </c>
      <c r="L4006" s="1" t="str">
        <f ca="1">INDEX(Anvendelseskode!B:B,MATCH($E4006,Anvendelseskode!$A:$A,0))</f>
        <v>Række-, kæde-, dobbelthus (lodret adskillelse mellem enhederne)</v>
      </c>
      <c r="M4006" s="1" t="str">
        <f ca="1">INDEX(Anvendelseskode!C:C,MATCH($E4006,Anvendelseskode!$A:$A,0))</f>
        <v>Række-, kæde og dobbelthuse</v>
      </c>
      <c r="N4006" s="1" t="str">
        <f ca="1">INDEX(Anvendelseskode!D:D,MATCH($E4006,Anvendelseskode!$A:$A,0))</f>
        <v>Private husholdninger</v>
      </c>
      <c r="O4006" s="1" t="str">
        <f ca="1">IFERROR(INDEX(SBi!$2:$2,MATCH(G4006,SBi!$1:$1,1)),SBi!$K$2)</f>
        <v>1973-1978</v>
      </c>
      <c r="P4006" s="1">
        <f ca="1">IFERROR(INDEX(SBi!$C$3:$K$28,MATCH(E4006,SBi!$B$3:$B$28,0),MATCH(O4006,SBi!$C$2:$K$2,0)),0)</f>
        <v>112.6</v>
      </c>
      <c r="Q4006" s="19">
        <f t="shared" ca="1" si="814"/>
        <v>14.074999999999999</v>
      </c>
      <c r="R4006" s="19" t="str">
        <f ca="1">IFERROR(INDEX(VpD!$2:$2,MATCH(G4006,VpD!$1:$1,1)),VpD!$I$2)</f>
        <v>1973-1978</v>
      </c>
      <c r="S4006" s="1">
        <f ca="1">IFERROR(INDEX(VpD!$C$3:$I$27,MATCH(E4006,VpD!$B$3:$B$27,0),MATCH(R4006,VpD!$C$2:$I$2,0)),0)</f>
        <v>98</v>
      </c>
      <c r="T4006" s="19">
        <f t="shared" ca="1" si="815"/>
        <v>12.25</v>
      </c>
      <c r="U4006" s="14" t="str">
        <f t="shared" ca="1" si="816"/>
        <v xml:space="preserve">711666.18 </v>
      </c>
      <c r="V4006" s="14" t="str">
        <f t="shared" ca="1" si="817"/>
        <v>6172358.62</v>
      </c>
      <c r="W4006" s="14" t="str">
        <f t="shared" ca="1" si="818"/>
        <v>POINT(711666.18 6172358.62)</v>
      </c>
      <c r="X4006" s="14" t="str">
        <f>IFERROR(INDEX(BygningOmraade!B:B,MATCH(A4006,BygningOmraade!A:A,0)),"")</f>
        <v/>
      </c>
    </row>
    <row r="4007" spans="1:24" s="14" customFormat="1" x14ac:dyDescent="0.25">
      <c r="A4007" s="14">
        <f t="shared" si="806"/>
        <v>4007</v>
      </c>
      <c r="B4007" s="14" t="str">
        <f t="shared" ca="1" si="807"/>
        <v>edbeea8e-a2d7-4266-a3e5-2ea055803942</v>
      </c>
      <c r="C4007" s="14" t="str">
        <f t="shared" ca="1" si="808"/>
        <v>0a3f507e-1b47-32b8-e044-0003ba298018</v>
      </c>
      <c r="D4007" s="14">
        <f t="shared" ca="1" si="809"/>
        <v>996133</v>
      </c>
      <c r="E4007" s="1">
        <f t="shared" ca="1" si="810"/>
        <v>120</v>
      </c>
      <c r="F4007" s="1">
        <f t="shared" ca="1" si="811"/>
        <v>130</v>
      </c>
      <c r="G4007" s="1">
        <f t="shared" ca="1" si="812"/>
        <v>1981</v>
      </c>
      <c r="H4007" s="1" t="str">
        <f ca="1">IFERROR(INDEX(Varmeinstallation!B:B,MATCH(INDIRECT($A$1&amp;"L"&amp;A4007)*1,Varmeinstallation!A:A,0)),"Ingen varmeinstallationer")</f>
        <v>Centralvarme fra eget anlæg, et-kammer fyr</v>
      </c>
      <c r="I4007" s="1" t="str">
        <f ca="1">IFERROR(INDEX(Opvarmningsmiddel!B:B,MATCH(INDIRECT($A$1&amp;"M"&amp;A4007)*1,Opvarmningsmiddel!A:A,0)),"")</f>
        <v>Naturgas</v>
      </c>
      <c r="J4007" s="1">
        <f t="shared" ca="1" si="813"/>
        <v>0</v>
      </c>
      <c r="K4007" s="1" t="str">
        <f ca="1">IFERROR(INDEX(Relationstabel!$C$3:$K$10,MATCH(VALUE(INDIRECT($A$1&amp;"L"&amp;A4007)),Relationstabel!$A$3:$A$10,0),MATCH(IFERROR(VALUE(INDIRECT($A$1&amp;"M"&amp;A4007)),0),Relationstabel!$C$1:$K$1,0)),"Ingen varmeinstallationer")</f>
        <v>Naturgas</v>
      </c>
      <c r="L4007" s="1" t="str">
        <f ca="1">INDEX(Anvendelseskode!B:B,MATCH($E4007,Anvendelseskode!$A:$A,0))</f>
        <v>Fritliggende enfamilieshus (parcelhus)</v>
      </c>
      <c r="M4007" s="1" t="str">
        <f ca="1">INDEX(Anvendelseskode!C:C,MATCH($E4007,Anvendelseskode!$A:$A,0))</f>
        <v>Parcelhuse</v>
      </c>
      <c r="N4007" s="1" t="str">
        <f ca="1">INDEX(Anvendelseskode!D:D,MATCH($E4007,Anvendelseskode!$A:$A,0))</f>
        <v>Private husholdninger</v>
      </c>
      <c r="O4007" s="1" t="str">
        <f ca="1">IFERROR(INDEX(SBi!$2:$2,MATCH(G4007,SBi!$1:$1,1)),SBi!$K$2)</f>
        <v>1979-1998</v>
      </c>
      <c r="P4007" s="1">
        <f ca="1">IFERROR(INDEX(SBi!$C$3:$K$28,MATCH(E4007,SBi!$B$3:$B$28,0),MATCH(O4007,SBi!$C$2:$K$2,0)),0)</f>
        <v>105.4</v>
      </c>
      <c r="Q4007" s="19">
        <f t="shared" ca="1" si="814"/>
        <v>13.702</v>
      </c>
      <c r="R4007" s="19" t="str">
        <f ca="1">IFERROR(INDEX(VpD!$2:$2,MATCH(G4007,VpD!$1:$1,1)),VpD!$I$2)</f>
        <v>1979-1998</v>
      </c>
      <c r="S4007" s="1">
        <f ca="1">IFERROR(INDEX(VpD!$C$3:$I$27,MATCH(E4007,VpD!$B$3:$B$27,0),MATCH(R4007,VpD!$C$2:$I$2,0)),0)</f>
        <v>90</v>
      </c>
      <c r="T4007" s="19">
        <f t="shared" ca="1" si="815"/>
        <v>11.7</v>
      </c>
      <c r="U4007" s="14" t="str">
        <f t="shared" ca="1" si="816"/>
        <v xml:space="preserve">713138.17 </v>
      </c>
      <c r="V4007" s="14" t="str">
        <f t="shared" ca="1" si="817"/>
        <v>6168668.78</v>
      </c>
      <c r="W4007" s="14" t="str">
        <f t="shared" ca="1" si="818"/>
        <v>POINT(713138.17 6168668.78)</v>
      </c>
      <c r="X4007" s="14" t="str">
        <f>IFERROR(INDEX(BygningOmraade!B:B,MATCH(A4007,BygningOmraade!A:A,0)),"")</f>
        <v/>
      </c>
    </row>
    <row r="4008" spans="1:24" s="14" customFormat="1" x14ac:dyDescent="0.25">
      <c r="A4008" s="14">
        <f t="shared" si="806"/>
        <v>4008</v>
      </c>
      <c r="B4008" s="14" t="str">
        <f t="shared" ca="1" si="807"/>
        <v>ede8d71a-8de5-443b-85af-6e9772f4026f</v>
      </c>
      <c r="C4008" s="14" t="str">
        <f t="shared" ca="1" si="808"/>
        <v>92d25d1b-bd4a-464c-bd18-1b29956ac7a9</v>
      </c>
      <c r="D4008" s="14">
        <f t="shared" ca="1" si="809"/>
        <v>100094113</v>
      </c>
      <c r="E4008" s="1">
        <f t="shared" ca="1" si="810"/>
        <v>130</v>
      </c>
      <c r="F4008" s="1">
        <f t="shared" ca="1" si="811"/>
        <v>120</v>
      </c>
      <c r="G4008" s="1">
        <f t="shared" ca="1" si="812"/>
        <v>2016</v>
      </c>
      <c r="H4008" s="1" t="str">
        <f ca="1">IFERROR(INDEX(Varmeinstallation!B:B,MATCH(INDIRECT($A$1&amp;"L"&amp;A4008)*1,Varmeinstallation!A:A,0)),"Ingen varmeinstallationer")</f>
        <v>Fjernvarme/blokvarme (radiatorsystemer eller varmluftanlæg)</v>
      </c>
      <c r="I4008" s="1" t="str">
        <f ca="1">IFERROR(INDEX(Opvarmningsmiddel!B:B,MATCH(INDIRECT($A$1&amp;"M"&amp;A4008)*1,Opvarmningsmiddel!A:A,0)),"")</f>
        <v/>
      </c>
      <c r="J4008" s="1">
        <f t="shared" ca="1" si="813"/>
        <v>0</v>
      </c>
      <c r="K4008" s="1" t="str">
        <f ca="1">IFERROR(INDEX(Relationstabel!$C$3:$K$10,MATCH(VALUE(INDIRECT($A$1&amp;"L"&amp;A4008)),Relationstabel!$A$3:$A$10,0),MATCH(IFERROR(VALUE(INDIRECT($A$1&amp;"M"&amp;A4008)),0),Relationstabel!$C$1:$K$1,0)),"Ingen varmeinstallationer")</f>
        <v>Fjernvarme/ Blokvarme</v>
      </c>
      <c r="L4008" s="1" t="str">
        <f ca="1">INDEX(Anvendelseskode!B:B,MATCH($E4008,Anvendelseskode!$A:$A,0))</f>
        <v>Række-, kæde-, dobbelthus (lodret adskillelse mellem enhederne)</v>
      </c>
      <c r="M4008" s="1" t="str">
        <f ca="1">INDEX(Anvendelseskode!C:C,MATCH($E4008,Anvendelseskode!$A:$A,0))</f>
        <v>Række-, kæde og dobbelthuse</v>
      </c>
      <c r="N4008" s="1" t="str">
        <f ca="1">INDEX(Anvendelseskode!D:D,MATCH($E4008,Anvendelseskode!$A:$A,0))</f>
        <v>Private husholdninger</v>
      </c>
      <c r="O4008" s="1" t="str">
        <f ca="1">IFERROR(INDEX(SBi!$2:$2,MATCH(G4008,SBi!$1:$1,1)),SBi!$K$2)</f>
        <v>Efter 2006</v>
      </c>
      <c r="P4008" s="1">
        <f ca="1">IFERROR(INDEX(SBi!$C$3:$K$28,MATCH(E4008,SBi!$B$3:$B$28,0),MATCH(O4008,SBi!$C$2:$K$2,0)),0)</f>
        <v>66.400000000000006</v>
      </c>
      <c r="Q4008" s="19">
        <f t="shared" ca="1" si="814"/>
        <v>7.9680000000000009</v>
      </c>
      <c r="R4008" s="19" t="str">
        <f ca="1">IFERROR(INDEX(VpD!$2:$2,MATCH(G4008,VpD!$1:$1,1)),VpD!$I$2)</f>
        <v>&gt;1998</v>
      </c>
      <c r="S4008" s="1">
        <f ca="1">IFERROR(INDEX(VpD!$C$3:$I$27,MATCH(E4008,VpD!$B$3:$B$27,0),MATCH(R4008,VpD!$C$2:$I$2,0)),0)</f>
        <v>65</v>
      </c>
      <c r="T4008" s="19">
        <f t="shared" ca="1" si="815"/>
        <v>7.8</v>
      </c>
      <c r="U4008" s="14" t="str">
        <f t="shared" ca="1" si="816"/>
        <v xml:space="preserve">711567.15 </v>
      </c>
      <c r="V4008" s="14" t="str">
        <f t="shared" ca="1" si="817"/>
        <v>6172824.73</v>
      </c>
      <c r="W4008" s="14" t="str">
        <f t="shared" ca="1" si="818"/>
        <v>POINT(711567.15 6172824.73)</v>
      </c>
      <c r="X4008" s="14" t="str">
        <f>IFERROR(INDEX(BygningOmraade!B:B,MATCH(A4008,BygningOmraade!A:A,0)),"")</f>
        <v/>
      </c>
    </row>
    <row r="4009" spans="1:24" s="14" customFormat="1" x14ac:dyDescent="0.25">
      <c r="A4009" s="14">
        <f t="shared" si="806"/>
        <v>4009</v>
      </c>
      <c r="B4009" s="14" t="str">
        <f t="shared" ca="1" si="807"/>
        <v>edec6e46-4ae0-4f8a-8473-c96f4bceb53d</v>
      </c>
      <c r="C4009" s="14" t="str">
        <f t="shared" ca="1" si="808"/>
        <v>9a6538d7-97a7-4c6b-89cb-0b19a728f027</v>
      </c>
      <c r="D4009" s="14">
        <f t="shared" ca="1" si="809"/>
        <v>100089011</v>
      </c>
      <c r="E4009" s="1">
        <f t="shared" ca="1" si="810"/>
        <v>130</v>
      </c>
      <c r="F4009" s="1">
        <f t="shared" ca="1" si="811"/>
        <v>135</v>
      </c>
      <c r="G4009" s="1">
        <f t="shared" ca="1" si="812"/>
        <v>2015</v>
      </c>
      <c r="H4009" s="1" t="str">
        <f ca="1">IFERROR(INDEX(Varmeinstallation!B:B,MATCH(INDIRECT($A$1&amp;"L"&amp;A4009)*1,Varmeinstallation!A:A,0)),"Ingen varmeinstallationer")</f>
        <v>Fjernvarme/blokvarme (radiatorsystemer eller varmluftanlæg)</v>
      </c>
      <c r="I4009" s="1" t="str">
        <f ca="1">IFERROR(INDEX(Opvarmningsmiddel!B:B,MATCH(INDIRECT($A$1&amp;"M"&amp;A4009)*1,Opvarmningsmiddel!A:A,0)),"")</f>
        <v/>
      </c>
      <c r="J4009" s="1">
        <f t="shared" ca="1" si="813"/>
        <v>0</v>
      </c>
      <c r="K4009" s="1" t="str">
        <f ca="1">IFERROR(INDEX(Relationstabel!$C$3:$K$10,MATCH(VALUE(INDIRECT($A$1&amp;"L"&amp;A4009)),Relationstabel!$A$3:$A$10,0),MATCH(IFERROR(VALUE(INDIRECT($A$1&amp;"M"&amp;A4009)),0),Relationstabel!$C$1:$K$1,0)),"Ingen varmeinstallationer")</f>
        <v>Fjernvarme/ Blokvarme</v>
      </c>
      <c r="L4009" s="1" t="str">
        <f ca="1">INDEX(Anvendelseskode!B:B,MATCH($E4009,Anvendelseskode!$A:$A,0))</f>
        <v>Række-, kæde-, dobbelthus (lodret adskillelse mellem enhederne)</v>
      </c>
      <c r="M4009" s="1" t="str">
        <f ca="1">INDEX(Anvendelseskode!C:C,MATCH($E4009,Anvendelseskode!$A:$A,0))</f>
        <v>Række-, kæde og dobbelthuse</v>
      </c>
      <c r="N4009" s="1" t="str">
        <f ca="1">INDEX(Anvendelseskode!D:D,MATCH($E4009,Anvendelseskode!$A:$A,0))</f>
        <v>Private husholdninger</v>
      </c>
      <c r="O4009" s="1" t="str">
        <f ca="1">IFERROR(INDEX(SBi!$2:$2,MATCH(G4009,SBi!$1:$1,1)),SBi!$K$2)</f>
        <v>Efter 2006</v>
      </c>
      <c r="P4009" s="1">
        <f ca="1">IFERROR(INDEX(SBi!$C$3:$K$28,MATCH(E4009,SBi!$B$3:$B$28,0),MATCH(O4009,SBi!$C$2:$K$2,0)),0)</f>
        <v>66.400000000000006</v>
      </c>
      <c r="Q4009" s="19">
        <f t="shared" ca="1" si="814"/>
        <v>8.9640000000000004</v>
      </c>
      <c r="R4009" s="19" t="str">
        <f ca="1">IFERROR(INDEX(VpD!$2:$2,MATCH(G4009,VpD!$1:$1,1)),VpD!$I$2)</f>
        <v>&gt;1998</v>
      </c>
      <c r="S4009" s="1">
        <f ca="1">IFERROR(INDEX(VpD!$C$3:$I$27,MATCH(E4009,VpD!$B$3:$B$27,0),MATCH(R4009,VpD!$C$2:$I$2,0)),0)</f>
        <v>65</v>
      </c>
      <c r="T4009" s="19">
        <f t="shared" ca="1" si="815"/>
        <v>8.7750000000000004</v>
      </c>
      <c r="U4009" s="14" t="str">
        <f t="shared" ca="1" si="816"/>
        <v xml:space="preserve">711527.2 </v>
      </c>
      <c r="V4009" s="14" t="str">
        <f t="shared" ca="1" si="817"/>
        <v>6172775.82</v>
      </c>
      <c r="W4009" s="14" t="str">
        <f t="shared" ca="1" si="818"/>
        <v>POINT(711527.2 6172775.82)</v>
      </c>
      <c r="X4009" s="14" t="str">
        <f>IFERROR(INDEX(BygningOmraade!B:B,MATCH(A4009,BygningOmraade!A:A,0)),"")</f>
        <v/>
      </c>
    </row>
    <row r="4010" spans="1:24" s="14" customFormat="1" x14ac:dyDescent="0.25">
      <c r="A4010" s="14">
        <f t="shared" si="806"/>
        <v>4010</v>
      </c>
      <c r="B4010" s="14" t="str">
        <f t="shared" ca="1" si="807"/>
        <v>edf2e01e-5bc5-4308-8c3a-cc0a33279f74</v>
      </c>
      <c r="C4010" s="14" t="str">
        <f t="shared" ca="1" si="808"/>
        <v>0a3f507e-17ed-32b8-e044-0003ba298018</v>
      </c>
      <c r="D4010" s="14">
        <f t="shared" ca="1" si="809"/>
        <v>996042</v>
      </c>
      <c r="E4010" s="1">
        <f t="shared" ca="1" si="810"/>
        <v>120</v>
      </c>
      <c r="F4010" s="1">
        <f t="shared" ca="1" si="811"/>
        <v>263</v>
      </c>
      <c r="G4010" s="1">
        <f t="shared" ca="1" si="812"/>
        <v>1977</v>
      </c>
      <c r="H4010" s="1" t="str">
        <f ca="1">IFERROR(INDEX(Varmeinstallation!B:B,MATCH(INDIRECT($A$1&amp;"L"&amp;A4010)*1,Varmeinstallation!A:A,0)),"Ingen varmeinstallationer")</f>
        <v>Centralvarme fra eget anlæg, et-kammer fyr</v>
      </c>
      <c r="I4010" s="1" t="str">
        <f ca="1">IFERROR(INDEX(Opvarmningsmiddel!B:B,MATCH(INDIRECT($A$1&amp;"M"&amp;A4010)*1,Opvarmningsmiddel!A:A,0)),"")</f>
        <v>Naturgas</v>
      </c>
      <c r="J4010" s="1">
        <f t="shared" ca="1" si="813"/>
        <v>0</v>
      </c>
      <c r="K4010" s="1" t="str">
        <f ca="1">IFERROR(INDEX(Relationstabel!$C$3:$K$10,MATCH(VALUE(INDIRECT($A$1&amp;"L"&amp;A4010)),Relationstabel!$A$3:$A$10,0),MATCH(IFERROR(VALUE(INDIRECT($A$1&amp;"M"&amp;A4010)),0),Relationstabel!$C$1:$K$1,0)),"Ingen varmeinstallationer")</f>
        <v>Naturgas</v>
      </c>
      <c r="L4010" s="1" t="str">
        <f ca="1">INDEX(Anvendelseskode!B:B,MATCH($E4010,Anvendelseskode!$A:$A,0))</f>
        <v>Fritliggende enfamilieshus (parcelhus)</v>
      </c>
      <c r="M4010" s="1" t="str">
        <f ca="1">INDEX(Anvendelseskode!C:C,MATCH($E4010,Anvendelseskode!$A:$A,0))</f>
        <v>Parcelhuse</v>
      </c>
      <c r="N4010" s="1" t="str">
        <f ca="1">INDEX(Anvendelseskode!D:D,MATCH($E4010,Anvendelseskode!$A:$A,0))</f>
        <v>Private husholdninger</v>
      </c>
      <c r="O4010" s="1" t="str">
        <f ca="1">IFERROR(INDEX(SBi!$2:$2,MATCH(G4010,SBi!$1:$1,1)),SBi!$K$2)</f>
        <v>1973-1978</v>
      </c>
      <c r="P4010" s="1">
        <f ca="1">IFERROR(INDEX(SBi!$C$3:$K$28,MATCH(E4010,SBi!$B$3:$B$28,0),MATCH(O4010,SBi!$C$2:$K$2,0)),0)</f>
        <v>119.8</v>
      </c>
      <c r="Q4010" s="19">
        <f t="shared" ca="1" si="814"/>
        <v>31.507399999999997</v>
      </c>
      <c r="R4010" s="19" t="str">
        <f ca="1">IFERROR(INDEX(VpD!$2:$2,MATCH(G4010,VpD!$1:$1,1)),VpD!$I$2)</f>
        <v>1973-1978</v>
      </c>
      <c r="S4010" s="1">
        <f ca="1">IFERROR(INDEX(VpD!$C$3:$I$27,MATCH(E4010,VpD!$B$3:$B$27,0),MATCH(R4010,VpD!$C$2:$I$2,0)),0)</f>
        <v>117</v>
      </c>
      <c r="T4010" s="19">
        <f t="shared" ca="1" si="815"/>
        <v>30.771000000000001</v>
      </c>
      <c r="U4010" s="14" t="str">
        <f t="shared" ca="1" si="816"/>
        <v xml:space="preserve">712528.31 </v>
      </c>
      <c r="V4010" s="14" t="str">
        <f t="shared" ca="1" si="817"/>
        <v>6169048.47</v>
      </c>
      <c r="W4010" s="14" t="str">
        <f t="shared" ca="1" si="818"/>
        <v>POINT(712528.31 6169048.47)</v>
      </c>
      <c r="X4010" s="14" t="str">
        <f>IFERROR(INDEX(BygningOmraade!B:B,MATCH(A4010,BygningOmraade!A:A,0)),"")</f>
        <v/>
      </c>
    </row>
    <row r="4011" spans="1:24" s="14" customFormat="1" x14ac:dyDescent="0.25">
      <c r="A4011" s="14">
        <f t="shared" si="806"/>
        <v>4011</v>
      </c>
      <c r="B4011" s="14" t="str">
        <f t="shared" ca="1" si="807"/>
        <v>ee19c992-2d88-4cb4-8b83-90c6f8efe073</v>
      </c>
      <c r="C4011" s="14" t="str">
        <f t="shared" ca="1" si="808"/>
        <v>0a3f507e-229a-32b8-e044-0003ba298018</v>
      </c>
      <c r="D4011" s="14">
        <f t="shared" ca="1" si="809"/>
        <v>995256</v>
      </c>
      <c r="E4011" s="1">
        <f t="shared" ca="1" si="810"/>
        <v>120</v>
      </c>
      <c r="F4011" s="1">
        <f t="shared" ca="1" si="811"/>
        <v>143</v>
      </c>
      <c r="G4011" s="1">
        <f t="shared" ca="1" si="812"/>
        <v>1970</v>
      </c>
      <c r="H4011" s="1" t="str">
        <f ca="1">IFERROR(INDEX(Varmeinstallation!B:B,MATCH(INDIRECT($A$1&amp;"L"&amp;A4011)*1,Varmeinstallation!A:A,0)),"Ingen varmeinstallationer")</f>
        <v>Centralvarme fra eget anlæg, et-kammer fyr</v>
      </c>
      <c r="I4011" s="1" t="str">
        <f ca="1">IFERROR(INDEX(Opvarmningsmiddel!B:B,MATCH(INDIRECT($A$1&amp;"M"&amp;A4011)*1,Opvarmningsmiddel!A:A,0)),"")</f>
        <v>Naturgas</v>
      </c>
      <c r="J4011" s="1">
        <f t="shared" ca="1" si="813"/>
        <v>0</v>
      </c>
      <c r="K4011" s="1" t="str">
        <f ca="1">IFERROR(INDEX(Relationstabel!$C$3:$K$10,MATCH(VALUE(INDIRECT($A$1&amp;"L"&amp;A4011)),Relationstabel!$A$3:$A$10,0),MATCH(IFERROR(VALUE(INDIRECT($A$1&amp;"M"&amp;A4011)),0),Relationstabel!$C$1:$K$1,0)),"Ingen varmeinstallationer")</f>
        <v>Naturgas</v>
      </c>
      <c r="L4011" s="1" t="str">
        <f ca="1">INDEX(Anvendelseskode!B:B,MATCH($E4011,Anvendelseskode!$A:$A,0))</f>
        <v>Fritliggende enfamilieshus (parcelhus)</v>
      </c>
      <c r="M4011" s="1" t="str">
        <f ca="1">INDEX(Anvendelseskode!C:C,MATCH($E4011,Anvendelseskode!$A:$A,0))</f>
        <v>Parcelhuse</v>
      </c>
      <c r="N4011" s="1" t="str">
        <f ca="1">INDEX(Anvendelseskode!D:D,MATCH($E4011,Anvendelseskode!$A:$A,0))</f>
        <v>Private husholdninger</v>
      </c>
      <c r="O4011" s="1" t="str">
        <f ca="1">IFERROR(INDEX(SBi!$2:$2,MATCH(G4011,SBi!$1:$1,1)),SBi!$K$2)</f>
        <v>1961-1972</v>
      </c>
      <c r="P4011" s="1">
        <f ca="1">IFERROR(INDEX(SBi!$C$3:$K$28,MATCH(E4011,SBi!$B$3:$B$28,0),MATCH(O4011,SBi!$C$2:$K$2,0)),0)</f>
        <v>134.30000000000001</v>
      </c>
      <c r="Q4011" s="19">
        <f t="shared" ca="1" si="814"/>
        <v>19.204900000000002</v>
      </c>
      <c r="R4011" s="19" t="str">
        <f ca="1">IFERROR(INDEX(VpD!$2:$2,MATCH(G4011,VpD!$1:$1,1)),VpD!$I$2)</f>
        <v>1961-1972</v>
      </c>
      <c r="S4011" s="1">
        <f ca="1">IFERROR(INDEX(VpD!$C$3:$I$27,MATCH(E4011,VpD!$B$3:$B$27,0),MATCH(R4011,VpD!$C$2:$I$2,0)),0)</f>
        <v>143</v>
      </c>
      <c r="T4011" s="19">
        <f t="shared" ca="1" si="815"/>
        <v>20.449000000000002</v>
      </c>
      <c r="U4011" s="14" t="str">
        <f t="shared" ca="1" si="816"/>
        <v xml:space="preserve">711816.66 </v>
      </c>
      <c r="V4011" s="14" t="str">
        <f t="shared" ca="1" si="817"/>
        <v>6171904.18</v>
      </c>
      <c r="W4011" s="14" t="str">
        <f t="shared" ca="1" si="818"/>
        <v>POINT(711816.66 6171904.18)</v>
      </c>
      <c r="X4011" s="14" t="str">
        <f>IFERROR(INDEX(BygningOmraade!B:B,MATCH(A4011,BygningOmraade!A:A,0)),"")</f>
        <v/>
      </c>
    </row>
    <row r="4012" spans="1:24" s="14" customFormat="1" x14ac:dyDescent="0.25">
      <c r="A4012" s="14">
        <f t="shared" si="806"/>
        <v>4012</v>
      </c>
      <c r="B4012" s="14" t="str">
        <f t="shared" ca="1" si="807"/>
        <v>ee22b95b-4d6b-462b-9a3e-63e8026557ac</v>
      </c>
      <c r="C4012" s="14" t="str">
        <f t="shared" ca="1" si="808"/>
        <v>0a3f507e-1bdd-32b8-e044-0003ba298018</v>
      </c>
      <c r="D4012" s="14">
        <f t="shared" ca="1" si="809"/>
        <v>997224</v>
      </c>
      <c r="E4012" s="1">
        <f t="shared" ca="1" si="810"/>
        <v>130</v>
      </c>
      <c r="F4012" s="1">
        <f t="shared" ca="1" si="811"/>
        <v>91</v>
      </c>
      <c r="G4012" s="1">
        <f t="shared" ca="1" si="812"/>
        <v>1967</v>
      </c>
      <c r="H4012" s="1" t="str">
        <f ca="1">IFERROR(INDEX(Varmeinstallation!B:B,MATCH(INDIRECT($A$1&amp;"L"&amp;A4012)*1,Varmeinstallation!A:A,0)),"Ingen varmeinstallationer")</f>
        <v>Elovne, elpaneler</v>
      </c>
      <c r="I4012" s="1" t="str">
        <f ca="1">IFERROR(INDEX(Opvarmningsmiddel!B:B,MATCH(INDIRECT($A$1&amp;"M"&amp;A4012)*1,Opvarmningsmiddel!A:A,0)),"")</f>
        <v>Elektricitet</v>
      </c>
      <c r="J4012" s="1">
        <f t="shared" ca="1" si="813"/>
        <v>0</v>
      </c>
      <c r="K4012" s="1" t="str">
        <f ca="1">IFERROR(INDEX(Relationstabel!$C$3:$K$10,MATCH(VALUE(INDIRECT($A$1&amp;"L"&amp;A4012)),Relationstabel!$A$3:$A$10,0),MATCH(IFERROR(VALUE(INDIRECT($A$1&amp;"M"&amp;A4012)),0),Relationstabel!$C$1:$K$1,0)),"Ingen varmeinstallationer")</f>
        <v>Elvarme</v>
      </c>
      <c r="L4012" s="1" t="str">
        <f ca="1">INDEX(Anvendelseskode!B:B,MATCH($E4012,Anvendelseskode!$A:$A,0))</f>
        <v>Række-, kæde-, dobbelthus (lodret adskillelse mellem enhederne)</v>
      </c>
      <c r="M4012" s="1" t="str">
        <f ca="1">INDEX(Anvendelseskode!C:C,MATCH($E4012,Anvendelseskode!$A:$A,0))</f>
        <v>Række-, kæde og dobbelthuse</v>
      </c>
      <c r="N4012" s="1" t="str">
        <f ca="1">INDEX(Anvendelseskode!D:D,MATCH($E4012,Anvendelseskode!$A:$A,0))</f>
        <v>Private husholdninger</v>
      </c>
      <c r="O4012" s="1" t="str">
        <f ca="1">IFERROR(INDEX(SBi!$2:$2,MATCH(G4012,SBi!$1:$1,1)),SBi!$K$2)</f>
        <v>1961-1972</v>
      </c>
      <c r="P4012" s="1">
        <f ca="1">IFERROR(INDEX(SBi!$C$3:$K$28,MATCH(E4012,SBi!$B$3:$B$28,0),MATCH(O4012,SBi!$C$2:$K$2,0)),0)</f>
        <v>119.9</v>
      </c>
      <c r="Q4012" s="19">
        <f t="shared" ca="1" si="814"/>
        <v>10.9109</v>
      </c>
      <c r="R4012" s="19" t="str">
        <f ca="1">IFERROR(INDEX(VpD!$2:$2,MATCH(G4012,VpD!$1:$1,1)),VpD!$I$2)</f>
        <v>1961-1972</v>
      </c>
      <c r="S4012" s="1">
        <f ca="1">IFERROR(INDEX(VpD!$C$3:$I$27,MATCH(E4012,VpD!$B$3:$B$27,0),MATCH(R4012,VpD!$C$2:$I$2,0)),0)</f>
        <v>120</v>
      </c>
      <c r="T4012" s="19">
        <f t="shared" ca="1" si="815"/>
        <v>10.92</v>
      </c>
      <c r="U4012" s="14" t="str">
        <f t="shared" ca="1" si="816"/>
        <v xml:space="preserve">713731.02 </v>
      </c>
      <c r="V4012" s="14" t="str">
        <f t="shared" ca="1" si="817"/>
        <v>6169311.84</v>
      </c>
      <c r="W4012" s="14" t="str">
        <f t="shared" ca="1" si="818"/>
        <v>POINT(713731.02 6169311.84)</v>
      </c>
      <c r="X4012" s="14" t="str">
        <f>IFERROR(INDEX(BygningOmraade!B:B,MATCH(A4012,BygningOmraade!A:A,0)),"")</f>
        <v/>
      </c>
    </row>
    <row r="4013" spans="1:24" s="14" customFormat="1" x14ac:dyDescent="0.25">
      <c r="A4013" s="14">
        <f t="shared" si="806"/>
        <v>4013</v>
      </c>
      <c r="B4013" s="14" t="str">
        <f t="shared" ca="1" si="807"/>
        <v>ee235226-5756-49da-9a04-ebc714874bd3</v>
      </c>
      <c r="C4013" s="14" t="str">
        <f t="shared" ca="1" si="808"/>
        <v>0a3f507e-2385-32b8-e044-0003ba298018</v>
      </c>
      <c r="D4013" s="14">
        <f t="shared" ca="1" si="809"/>
        <v>996526</v>
      </c>
      <c r="E4013" s="1">
        <f t="shared" ca="1" si="810"/>
        <v>120</v>
      </c>
      <c r="F4013" s="1">
        <f t="shared" ca="1" si="811"/>
        <v>127</v>
      </c>
      <c r="G4013" s="1">
        <f t="shared" ca="1" si="812"/>
        <v>1992</v>
      </c>
      <c r="H4013" s="1" t="str">
        <f ca="1">IFERROR(INDEX(Varmeinstallation!B:B,MATCH(INDIRECT($A$1&amp;"L"&amp;A4013)*1,Varmeinstallation!A:A,0)),"Ingen varmeinstallationer")</f>
        <v>Centralvarme fra eget anlæg, et-kammer fyr</v>
      </c>
      <c r="I4013" s="1" t="str">
        <f ca="1">IFERROR(INDEX(Opvarmningsmiddel!B:B,MATCH(INDIRECT($A$1&amp;"M"&amp;A4013)*1,Opvarmningsmiddel!A:A,0)),"")</f>
        <v>Naturgas</v>
      </c>
      <c r="J4013" s="1">
        <f t="shared" ca="1" si="813"/>
        <v>0</v>
      </c>
      <c r="K4013" s="1" t="str">
        <f ca="1">IFERROR(INDEX(Relationstabel!$C$3:$K$10,MATCH(VALUE(INDIRECT($A$1&amp;"L"&amp;A4013)),Relationstabel!$A$3:$A$10,0),MATCH(IFERROR(VALUE(INDIRECT($A$1&amp;"M"&amp;A4013)),0),Relationstabel!$C$1:$K$1,0)),"Ingen varmeinstallationer")</f>
        <v>Naturgas</v>
      </c>
      <c r="L4013" s="1" t="str">
        <f ca="1">INDEX(Anvendelseskode!B:B,MATCH($E4013,Anvendelseskode!$A:$A,0))</f>
        <v>Fritliggende enfamilieshus (parcelhus)</v>
      </c>
      <c r="M4013" s="1" t="str">
        <f ca="1">INDEX(Anvendelseskode!C:C,MATCH($E4013,Anvendelseskode!$A:$A,0))</f>
        <v>Parcelhuse</v>
      </c>
      <c r="N4013" s="1" t="str">
        <f ca="1">INDEX(Anvendelseskode!D:D,MATCH($E4013,Anvendelseskode!$A:$A,0))</f>
        <v>Private husholdninger</v>
      </c>
      <c r="O4013" s="1" t="str">
        <f ca="1">IFERROR(INDEX(SBi!$2:$2,MATCH(G4013,SBi!$1:$1,1)),SBi!$K$2)</f>
        <v>1979-1998</v>
      </c>
      <c r="P4013" s="1">
        <f ca="1">IFERROR(INDEX(SBi!$C$3:$K$28,MATCH(E4013,SBi!$B$3:$B$28,0),MATCH(O4013,SBi!$C$2:$K$2,0)),0)</f>
        <v>105.4</v>
      </c>
      <c r="Q4013" s="19">
        <f t="shared" ca="1" si="814"/>
        <v>13.385800000000001</v>
      </c>
      <c r="R4013" s="19" t="str">
        <f ca="1">IFERROR(INDEX(VpD!$2:$2,MATCH(G4013,VpD!$1:$1,1)),VpD!$I$2)</f>
        <v>1979-1998</v>
      </c>
      <c r="S4013" s="1">
        <f ca="1">IFERROR(INDEX(VpD!$C$3:$I$27,MATCH(E4013,VpD!$B$3:$B$27,0),MATCH(R4013,VpD!$C$2:$I$2,0)),0)</f>
        <v>90</v>
      </c>
      <c r="T4013" s="19">
        <f t="shared" ca="1" si="815"/>
        <v>11.43</v>
      </c>
      <c r="U4013" s="14" t="str">
        <f t="shared" ca="1" si="816"/>
        <v xml:space="preserve">713248.07 </v>
      </c>
      <c r="V4013" s="14" t="str">
        <f t="shared" ca="1" si="817"/>
        <v>6168487.15</v>
      </c>
      <c r="W4013" s="14" t="str">
        <f t="shared" ca="1" si="818"/>
        <v>POINT(713248.07 6168487.15)</v>
      </c>
      <c r="X4013" s="14" t="str">
        <f>IFERROR(INDEX(BygningOmraade!B:B,MATCH(A4013,BygningOmraade!A:A,0)),"")</f>
        <v/>
      </c>
    </row>
    <row r="4014" spans="1:24" s="14" customFormat="1" x14ac:dyDescent="0.25">
      <c r="A4014" s="14">
        <f t="shared" si="806"/>
        <v>4014</v>
      </c>
      <c r="B4014" s="14" t="str">
        <f t="shared" ca="1" si="807"/>
        <v>ee249a28-302d-4a17-97b0-381468e939d1</v>
      </c>
      <c r="C4014" s="14" t="str">
        <f t="shared" ca="1" si="808"/>
        <v>0a3f507e-2301-32b8-e044-0003ba298018</v>
      </c>
      <c r="D4014" s="14">
        <f t="shared" ca="1" si="809"/>
        <v>995268</v>
      </c>
      <c r="E4014" s="1">
        <f t="shared" ca="1" si="810"/>
        <v>130</v>
      </c>
      <c r="F4014" s="1">
        <f t="shared" ca="1" si="811"/>
        <v>170</v>
      </c>
      <c r="G4014" s="1">
        <f t="shared" ca="1" si="812"/>
        <v>1971</v>
      </c>
      <c r="H4014" s="1" t="str">
        <f ca="1">IFERROR(INDEX(Varmeinstallation!B:B,MATCH(INDIRECT($A$1&amp;"L"&amp;A4014)*1,Varmeinstallation!A:A,0)),"Ingen varmeinstallationer")</f>
        <v>Fjernvarme/blokvarme (radiatorsystemer eller varmluftanlæg)</v>
      </c>
      <c r="I4014" s="1" t="str">
        <f ca="1">IFERROR(INDEX(Opvarmningsmiddel!B:B,MATCH(INDIRECT($A$1&amp;"M"&amp;A4014)*1,Opvarmningsmiddel!A:A,0)),"")</f>
        <v/>
      </c>
      <c r="J4014" s="1">
        <f t="shared" ca="1" si="813"/>
        <v>0</v>
      </c>
      <c r="K4014" s="1" t="str">
        <f ca="1">IFERROR(INDEX(Relationstabel!$C$3:$K$10,MATCH(VALUE(INDIRECT($A$1&amp;"L"&amp;A4014)),Relationstabel!$A$3:$A$10,0),MATCH(IFERROR(VALUE(INDIRECT($A$1&amp;"M"&amp;A4014)),0),Relationstabel!$C$1:$K$1,0)),"Ingen varmeinstallationer")</f>
        <v>Fjernvarme/ Blokvarme</v>
      </c>
      <c r="L4014" s="1" t="str">
        <f ca="1">INDEX(Anvendelseskode!B:B,MATCH($E4014,Anvendelseskode!$A:$A,0))</f>
        <v>Række-, kæde-, dobbelthus (lodret adskillelse mellem enhederne)</v>
      </c>
      <c r="M4014" s="1" t="str">
        <f ca="1">INDEX(Anvendelseskode!C:C,MATCH($E4014,Anvendelseskode!$A:$A,0))</f>
        <v>Række-, kæde og dobbelthuse</v>
      </c>
      <c r="N4014" s="1" t="str">
        <f ca="1">INDEX(Anvendelseskode!D:D,MATCH($E4014,Anvendelseskode!$A:$A,0))</f>
        <v>Private husholdninger</v>
      </c>
      <c r="O4014" s="1" t="str">
        <f ca="1">IFERROR(INDEX(SBi!$2:$2,MATCH(G4014,SBi!$1:$1,1)),SBi!$K$2)</f>
        <v>1961-1972</v>
      </c>
      <c r="P4014" s="1">
        <f ca="1">IFERROR(INDEX(SBi!$C$3:$K$28,MATCH(E4014,SBi!$B$3:$B$28,0),MATCH(O4014,SBi!$C$2:$K$2,0)),0)</f>
        <v>119.9</v>
      </c>
      <c r="Q4014" s="19">
        <f t="shared" ca="1" si="814"/>
        <v>20.382999999999999</v>
      </c>
      <c r="R4014" s="19" t="str">
        <f ca="1">IFERROR(INDEX(VpD!$2:$2,MATCH(G4014,VpD!$1:$1,1)),VpD!$I$2)</f>
        <v>1961-1972</v>
      </c>
      <c r="S4014" s="1">
        <f ca="1">IFERROR(INDEX(VpD!$C$3:$I$27,MATCH(E4014,VpD!$B$3:$B$27,0),MATCH(R4014,VpD!$C$2:$I$2,0)),0)</f>
        <v>120</v>
      </c>
      <c r="T4014" s="19">
        <f t="shared" ca="1" si="815"/>
        <v>20.399999999999999</v>
      </c>
      <c r="U4014" s="14" t="str">
        <f t="shared" ca="1" si="816"/>
        <v xml:space="preserve">711798.36 </v>
      </c>
      <c r="V4014" s="14" t="str">
        <f t="shared" ca="1" si="817"/>
        <v>6172238.16</v>
      </c>
      <c r="W4014" s="14" t="str">
        <f t="shared" ca="1" si="818"/>
        <v>POINT(711798.36 6172238.16)</v>
      </c>
      <c r="X4014" s="14" t="str">
        <f>IFERROR(INDEX(BygningOmraade!B:B,MATCH(A4014,BygningOmraade!A:A,0)),"")</f>
        <v/>
      </c>
    </row>
    <row r="4015" spans="1:24" s="14" customFormat="1" x14ac:dyDescent="0.25">
      <c r="A4015" s="14">
        <f t="shared" si="806"/>
        <v>4015</v>
      </c>
      <c r="B4015" s="14" t="str">
        <f t="shared" ca="1" si="807"/>
        <v>ee25b5f8-5109-4344-8c0c-8af7262cf308</v>
      </c>
      <c r="C4015" s="14" t="str">
        <f t="shared" ca="1" si="808"/>
        <v>0a3f507e-19ae-32b8-e044-0003ba298018</v>
      </c>
      <c r="D4015" s="14">
        <f t="shared" ca="1" si="809"/>
        <v>995298</v>
      </c>
      <c r="E4015" s="1">
        <f t="shared" ca="1" si="810"/>
        <v>130</v>
      </c>
      <c r="F4015" s="1">
        <f t="shared" ca="1" si="811"/>
        <v>124</v>
      </c>
      <c r="G4015" s="1">
        <f t="shared" ca="1" si="812"/>
        <v>1976</v>
      </c>
      <c r="H4015" s="1" t="str">
        <f ca="1">IFERROR(INDEX(Varmeinstallation!B:B,MATCH(INDIRECT($A$1&amp;"L"&amp;A4015)*1,Varmeinstallation!A:A,0)),"Ingen varmeinstallationer")</f>
        <v>Fjernvarme/blokvarme (radiatorsystemer eller varmluftanlæg)</v>
      </c>
      <c r="I4015" s="1" t="str">
        <f ca="1">IFERROR(INDEX(Opvarmningsmiddel!B:B,MATCH(INDIRECT($A$1&amp;"M"&amp;A4015)*1,Opvarmningsmiddel!A:A,0)),"")</f>
        <v/>
      </c>
      <c r="J4015" s="1">
        <f t="shared" ca="1" si="813"/>
        <v>2</v>
      </c>
      <c r="K4015" s="1" t="str">
        <f ca="1">IFERROR(INDEX(Relationstabel!$C$3:$K$10,MATCH(VALUE(INDIRECT($A$1&amp;"L"&amp;A4015)),Relationstabel!$A$3:$A$10,0),MATCH(IFERROR(VALUE(INDIRECT($A$1&amp;"M"&amp;A4015)),0),Relationstabel!$C$1:$K$1,0)),"Ingen varmeinstallationer")</f>
        <v>Fjernvarme/ Blokvarme</v>
      </c>
      <c r="L4015" s="1" t="str">
        <f ca="1">INDEX(Anvendelseskode!B:B,MATCH($E4015,Anvendelseskode!$A:$A,0))</f>
        <v>Række-, kæde-, dobbelthus (lodret adskillelse mellem enhederne)</v>
      </c>
      <c r="M4015" s="1" t="str">
        <f ca="1">INDEX(Anvendelseskode!C:C,MATCH($E4015,Anvendelseskode!$A:$A,0))</f>
        <v>Række-, kæde og dobbelthuse</v>
      </c>
      <c r="N4015" s="1" t="str">
        <f ca="1">INDEX(Anvendelseskode!D:D,MATCH($E4015,Anvendelseskode!$A:$A,0))</f>
        <v>Private husholdninger</v>
      </c>
      <c r="O4015" s="1" t="str">
        <f ca="1">IFERROR(INDEX(SBi!$2:$2,MATCH(G4015,SBi!$1:$1,1)),SBi!$K$2)</f>
        <v>1973-1978</v>
      </c>
      <c r="P4015" s="1">
        <f ca="1">IFERROR(INDEX(SBi!$C$3:$K$28,MATCH(E4015,SBi!$B$3:$B$28,0),MATCH(O4015,SBi!$C$2:$K$2,0)),0)</f>
        <v>112.6</v>
      </c>
      <c r="Q4015" s="19">
        <f t="shared" ca="1" si="814"/>
        <v>13.962399999999999</v>
      </c>
      <c r="R4015" s="19" t="str">
        <f ca="1">IFERROR(INDEX(VpD!$2:$2,MATCH(G4015,VpD!$1:$1,1)),VpD!$I$2)</f>
        <v>1973-1978</v>
      </c>
      <c r="S4015" s="1">
        <f ca="1">IFERROR(INDEX(VpD!$C$3:$I$27,MATCH(E4015,VpD!$B$3:$B$27,0),MATCH(R4015,VpD!$C$2:$I$2,0)),0)</f>
        <v>98</v>
      </c>
      <c r="T4015" s="19">
        <f t="shared" ca="1" si="815"/>
        <v>12.151999999999999</v>
      </c>
      <c r="U4015" s="14" t="str">
        <f t="shared" ca="1" si="816"/>
        <v xml:space="preserve">711782.88 </v>
      </c>
      <c r="V4015" s="14" t="str">
        <f t="shared" ca="1" si="817"/>
        <v>6172345.7</v>
      </c>
      <c r="W4015" s="14" t="str">
        <f t="shared" ca="1" si="818"/>
        <v>POINT(711782.88 6172345.7)</v>
      </c>
      <c r="X4015" s="14" t="str">
        <f>IFERROR(INDEX(BygningOmraade!B:B,MATCH(A4015,BygningOmraade!A:A,0)),"")</f>
        <v/>
      </c>
    </row>
    <row r="4016" spans="1:24" s="14" customFormat="1" x14ac:dyDescent="0.25">
      <c r="A4016" s="14">
        <f t="shared" si="806"/>
        <v>4016</v>
      </c>
      <c r="B4016" s="14" t="str">
        <f t="shared" ca="1" si="807"/>
        <v>ee46a810-ac1c-4e61-8c6c-56eb5fbeed12</v>
      </c>
      <c r="C4016" s="14" t="str">
        <f t="shared" ca="1" si="808"/>
        <v>0a3f507e-1f44-32b8-e044-0003ba298018</v>
      </c>
      <c r="D4016" s="14">
        <f t="shared" ca="1" si="809"/>
        <v>994317</v>
      </c>
      <c r="E4016" s="1">
        <f t="shared" ca="1" si="810"/>
        <v>120</v>
      </c>
      <c r="F4016" s="1">
        <f t="shared" ca="1" si="811"/>
        <v>123</v>
      </c>
      <c r="G4016" s="1">
        <f t="shared" ca="1" si="812"/>
        <v>1966</v>
      </c>
      <c r="H4016" s="1" t="str">
        <f ca="1">IFERROR(INDEX(Varmeinstallation!B:B,MATCH(INDIRECT($A$1&amp;"L"&amp;A4016)*1,Varmeinstallation!A:A,0)),"Ingen varmeinstallationer")</f>
        <v>Fjernvarme/blokvarme (radiatorsystemer eller varmluftanlæg)</v>
      </c>
      <c r="I4016" s="1" t="str">
        <f ca="1">IFERROR(INDEX(Opvarmningsmiddel!B:B,MATCH(INDIRECT($A$1&amp;"M"&amp;A4016)*1,Opvarmningsmiddel!A:A,0)),"")</f>
        <v/>
      </c>
      <c r="J4016" s="1">
        <f t="shared" ca="1" si="813"/>
        <v>0</v>
      </c>
      <c r="K4016" s="1" t="str">
        <f ca="1">IFERROR(INDEX(Relationstabel!$C$3:$K$10,MATCH(VALUE(INDIRECT($A$1&amp;"L"&amp;A4016)),Relationstabel!$A$3:$A$10,0),MATCH(IFERROR(VALUE(INDIRECT($A$1&amp;"M"&amp;A4016)),0),Relationstabel!$C$1:$K$1,0)),"Ingen varmeinstallationer")</f>
        <v>Fjernvarme/ Blokvarme</v>
      </c>
      <c r="L4016" s="1" t="str">
        <f ca="1">INDEX(Anvendelseskode!B:B,MATCH($E4016,Anvendelseskode!$A:$A,0))</f>
        <v>Fritliggende enfamilieshus (parcelhus)</v>
      </c>
      <c r="M4016" s="1" t="str">
        <f ca="1">INDEX(Anvendelseskode!C:C,MATCH($E4016,Anvendelseskode!$A:$A,0))</f>
        <v>Parcelhuse</v>
      </c>
      <c r="N4016" s="1" t="str">
        <f ca="1">INDEX(Anvendelseskode!D:D,MATCH($E4016,Anvendelseskode!$A:$A,0))</f>
        <v>Private husholdninger</v>
      </c>
      <c r="O4016" s="1" t="str">
        <f ca="1">IFERROR(INDEX(SBi!$2:$2,MATCH(G4016,SBi!$1:$1,1)),SBi!$K$2)</f>
        <v>1961-1972</v>
      </c>
      <c r="P4016" s="1">
        <f ca="1">IFERROR(INDEX(SBi!$C$3:$K$28,MATCH(E4016,SBi!$B$3:$B$28,0),MATCH(O4016,SBi!$C$2:$K$2,0)),0)</f>
        <v>134.30000000000001</v>
      </c>
      <c r="Q4016" s="19">
        <f t="shared" ca="1" si="814"/>
        <v>16.518900000000002</v>
      </c>
      <c r="R4016" s="19" t="str">
        <f ca="1">IFERROR(INDEX(VpD!$2:$2,MATCH(G4016,VpD!$1:$1,1)),VpD!$I$2)</f>
        <v>1961-1972</v>
      </c>
      <c r="S4016" s="1">
        <f ca="1">IFERROR(INDEX(VpD!$C$3:$I$27,MATCH(E4016,VpD!$B$3:$B$27,0),MATCH(R4016,VpD!$C$2:$I$2,0)),0)</f>
        <v>143</v>
      </c>
      <c r="T4016" s="19">
        <f t="shared" ca="1" si="815"/>
        <v>17.588999999999999</v>
      </c>
      <c r="U4016" s="14" t="str">
        <f t="shared" ca="1" si="816"/>
        <v xml:space="preserve">711286.75 </v>
      </c>
      <c r="V4016" s="14" t="str">
        <f t="shared" ca="1" si="817"/>
        <v>6171626.05</v>
      </c>
      <c r="W4016" s="14" t="str">
        <f t="shared" ca="1" si="818"/>
        <v>POINT(711286.75 6171626.05)</v>
      </c>
      <c r="X4016" s="14" t="str">
        <f>IFERROR(INDEX(BygningOmraade!B:B,MATCH(A4016,BygningOmraade!A:A,0)),"")</f>
        <v/>
      </c>
    </row>
    <row r="4017" spans="1:24" s="14" customFormat="1" x14ac:dyDescent="0.25">
      <c r="A4017" s="14">
        <f t="shared" si="806"/>
        <v>4017</v>
      </c>
      <c r="B4017" s="14" t="str">
        <f t="shared" ca="1" si="807"/>
        <v>ee709fc0-4b67-44d0-b777-fa414a7fd6cf</v>
      </c>
      <c r="C4017" s="14" t="str">
        <f t="shared" ca="1" si="808"/>
        <v>0a3f507e-2283-32b8-e044-0003ba298018</v>
      </c>
      <c r="D4017" s="14">
        <f t="shared" ca="1" si="809"/>
        <v>995372</v>
      </c>
      <c r="E4017" s="1">
        <f t="shared" ca="1" si="810"/>
        <v>120</v>
      </c>
      <c r="F4017" s="1">
        <f t="shared" ca="1" si="811"/>
        <v>154</v>
      </c>
      <c r="G4017" s="1">
        <f t="shared" ca="1" si="812"/>
        <v>1970</v>
      </c>
      <c r="H4017" s="1" t="str">
        <f ca="1">IFERROR(INDEX(Varmeinstallation!B:B,MATCH(INDIRECT($A$1&amp;"L"&amp;A4017)*1,Varmeinstallation!A:A,0)),"Ingen varmeinstallationer")</f>
        <v>Varmepumpe</v>
      </c>
      <c r="I4017" s="1" t="str">
        <f ca="1">IFERROR(INDEX(Opvarmningsmiddel!B:B,MATCH(INDIRECT($A$1&amp;"M"&amp;A4017)*1,Opvarmningsmiddel!A:A,0)),"")</f>
        <v>Elektricitet</v>
      </c>
      <c r="J4017" s="1">
        <f t="shared" ca="1" si="813"/>
        <v>5</v>
      </c>
      <c r="K4017" s="1" t="str">
        <f ca="1">IFERROR(INDEX(Relationstabel!$C$3:$K$10,MATCH(VALUE(INDIRECT($A$1&amp;"L"&amp;A4017)),Relationstabel!$A$3:$A$10,0),MATCH(IFERROR(VALUE(INDIRECT($A$1&amp;"M"&amp;A4017)),0),Relationstabel!$C$1:$K$1,0)),"Ingen varmeinstallationer")</f>
        <v>Varmepumpe</v>
      </c>
      <c r="L4017" s="1" t="str">
        <f ca="1">INDEX(Anvendelseskode!B:B,MATCH($E4017,Anvendelseskode!$A:$A,0))</f>
        <v>Fritliggende enfamilieshus (parcelhus)</v>
      </c>
      <c r="M4017" s="1" t="str">
        <f ca="1">INDEX(Anvendelseskode!C:C,MATCH($E4017,Anvendelseskode!$A:$A,0))</f>
        <v>Parcelhuse</v>
      </c>
      <c r="N4017" s="1" t="str">
        <f ca="1">INDEX(Anvendelseskode!D:D,MATCH($E4017,Anvendelseskode!$A:$A,0))</f>
        <v>Private husholdninger</v>
      </c>
      <c r="O4017" s="1" t="str">
        <f ca="1">IFERROR(INDEX(SBi!$2:$2,MATCH(G4017,SBi!$1:$1,1)),SBi!$K$2)</f>
        <v>1961-1972</v>
      </c>
      <c r="P4017" s="1">
        <f ca="1">IFERROR(INDEX(SBi!$C$3:$K$28,MATCH(E4017,SBi!$B$3:$B$28,0),MATCH(O4017,SBi!$C$2:$K$2,0)),0)</f>
        <v>134.30000000000001</v>
      </c>
      <c r="Q4017" s="19">
        <f t="shared" ca="1" si="814"/>
        <v>20.682200000000002</v>
      </c>
      <c r="R4017" s="19" t="str">
        <f ca="1">IFERROR(INDEX(VpD!$2:$2,MATCH(G4017,VpD!$1:$1,1)),VpD!$I$2)</f>
        <v>1961-1972</v>
      </c>
      <c r="S4017" s="1">
        <f ca="1">IFERROR(INDEX(VpD!$C$3:$I$27,MATCH(E4017,VpD!$B$3:$B$27,0),MATCH(R4017,VpD!$C$2:$I$2,0)),0)</f>
        <v>143</v>
      </c>
      <c r="T4017" s="19">
        <f t="shared" ca="1" si="815"/>
        <v>22.021999999999998</v>
      </c>
      <c r="U4017" s="14" t="str">
        <f t="shared" ca="1" si="816"/>
        <v xml:space="preserve">712007.46 </v>
      </c>
      <c r="V4017" s="14" t="str">
        <f t="shared" ca="1" si="817"/>
        <v>6171818.38</v>
      </c>
      <c r="W4017" s="14" t="str">
        <f t="shared" ca="1" si="818"/>
        <v>POINT(712007.46 6171818.38)</v>
      </c>
      <c r="X4017" s="14" t="str">
        <f>IFERROR(INDEX(BygningOmraade!B:B,MATCH(A4017,BygningOmraade!A:A,0)),"")</f>
        <v/>
      </c>
    </row>
    <row r="4018" spans="1:24" s="14" customFormat="1" x14ac:dyDescent="0.25">
      <c r="A4018" s="14">
        <f t="shared" si="806"/>
        <v>4018</v>
      </c>
      <c r="B4018" s="14" t="str">
        <f t="shared" ca="1" si="807"/>
        <v>ee82603d-eaf5-4567-9026-386ce05784ac</v>
      </c>
      <c r="C4018" s="14" t="str">
        <f t="shared" ca="1" si="808"/>
        <v>0a3f507e-1ced-32b8-e044-0003ba298018</v>
      </c>
      <c r="D4018" s="14">
        <f t="shared" ca="1" si="809"/>
        <v>993739</v>
      </c>
      <c r="E4018" s="1">
        <f t="shared" ca="1" si="810"/>
        <v>120</v>
      </c>
      <c r="F4018" s="1">
        <f t="shared" ca="1" si="811"/>
        <v>170</v>
      </c>
      <c r="G4018" s="1">
        <f t="shared" ca="1" si="812"/>
        <v>1993</v>
      </c>
      <c r="H4018" s="1" t="str">
        <f ca="1">IFERROR(INDEX(Varmeinstallation!B:B,MATCH(INDIRECT($A$1&amp;"L"&amp;A4018)*1,Varmeinstallation!A:A,0)),"Ingen varmeinstallationer")</f>
        <v>Centralvarme fra eget anlæg, et-kammer fyr</v>
      </c>
      <c r="I4018" s="1" t="str">
        <f ca="1">IFERROR(INDEX(Opvarmningsmiddel!B:B,MATCH(INDIRECT($A$1&amp;"M"&amp;A4018)*1,Opvarmningsmiddel!A:A,0)),"")</f>
        <v>Naturgas</v>
      </c>
      <c r="J4018" s="1">
        <f t="shared" ca="1" si="813"/>
        <v>0</v>
      </c>
      <c r="K4018" s="1" t="str">
        <f ca="1">IFERROR(INDEX(Relationstabel!$C$3:$K$10,MATCH(VALUE(INDIRECT($A$1&amp;"L"&amp;A4018)),Relationstabel!$A$3:$A$10,0),MATCH(IFERROR(VALUE(INDIRECT($A$1&amp;"M"&amp;A4018)),0),Relationstabel!$C$1:$K$1,0)),"Ingen varmeinstallationer")</f>
        <v>Naturgas</v>
      </c>
      <c r="L4018" s="1" t="str">
        <f ca="1">INDEX(Anvendelseskode!B:B,MATCH($E4018,Anvendelseskode!$A:$A,0))</f>
        <v>Fritliggende enfamilieshus (parcelhus)</v>
      </c>
      <c r="M4018" s="1" t="str">
        <f ca="1">INDEX(Anvendelseskode!C:C,MATCH($E4018,Anvendelseskode!$A:$A,0))</f>
        <v>Parcelhuse</v>
      </c>
      <c r="N4018" s="1" t="str">
        <f ca="1">INDEX(Anvendelseskode!D:D,MATCH($E4018,Anvendelseskode!$A:$A,0))</f>
        <v>Private husholdninger</v>
      </c>
      <c r="O4018" s="1" t="str">
        <f ca="1">IFERROR(INDEX(SBi!$2:$2,MATCH(G4018,SBi!$1:$1,1)),SBi!$K$2)</f>
        <v>1979-1998</v>
      </c>
      <c r="P4018" s="1">
        <f ca="1">IFERROR(INDEX(SBi!$C$3:$K$28,MATCH(E4018,SBi!$B$3:$B$28,0),MATCH(O4018,SBi!$C$2:$K$2,0)),0)</f>
        <v>105.4</v>
      </c>
      <c r="Q4018" s="19">
        <f t="shared" ca="1" si="814"/>
        <v>17.917999999999999</v>
      </c>
      <c r="R4018" s="19" t="str">
        <f ca="1">IFERROR(INDEX(VpD!$2:$2,MATCH(G4018,VpD!$1:$1,1)),VpD!$I$2)</f>
        <v>1979-1998</v>
      </c>
      <c r="S4018" s="1">
        <f ca="1">IFERROR(INDEX(VpD!$C$3:$I$27,MATCH(E4018,VpD!$B$3:$B$27,0),MATCH(R4018,VpD!$C$2:$I$2,0)),0)</f>
        <v>90</v>
      </c>
      <c r="T4018" s="19">
        <f t="shared" ca="1" si="815"/>
        <v>15.3</v>
      </c>
      <c r="U4018" s="14" t="str">
        <f t="shared" ca="1" si="816"/>
        <v xml:space="preserve">710859.76 </v>
      </c>
      <c r="V4018" s="14" t="str">
        <f t="shared" ca="1" si="817"/>
        <v>6171934.36</v>
      </c>
      <c r="W4018" s="14" t="str">
        <f t="shared" ca="1" si="818"/>
        <v>POINT(710859.76 6171934.36)</v>
      </c>
      <c r="X4018" s="14" t="str">
        <f>IFERROR(INDEX(BygningOmraade!B:B,MATCH(A4018,BygningOmraade!A:A,0)),"")</f>
        <v/>
      </c>
    </row>
    <row r="4019" spans="1:24" s="14" customFormat="1" x14ac:dyDescent="0.25">
      <c r="A4019" s="14">
        <f t="shared" si="806"/>
        <v>4019</v>
      </c>
      <c r="B4019" s="14" t="str">
        <f t="shared" ca="1" si="807"/>
        <v>eea4451c-db83-4180-bfe2-30156db949ea</v>
      </c>
      <c r="C4019" s="14" t="str">
        <f t="shared" ca="1" si="808"/>
        <v>0a3f507e-1a9d-32b8-e044-0003ba298018</v>
      </c>
      <c r="D4019" s="14">
        <f t="shared" ca="1" si="809"/>
        <v>997647</v>
      </c>
      <c r="E4019" s="1">
        <f t="shared" ca="1" si="810"/>
        <v>120</v>
      </c>
      <c r="F4019" s="1">
        <f t="shared" ca="1" si="811"/>
        <v>106</v>
      </c>
      <c r="G4019" s="1">
        <f t="shared" ca="1" si="812"/>
        <v>2012</v>
      </c>
      <c r="H4019" s="1" t="str">
        <f ca="1">IFERROR(INDEX(Varmeinstallation!B:B,MATCH(INDIRECT($A$1&amp;"L"&amp;A4019)*1,Varmeinstallation!A:A,0)),"Ingen varmeinstallationer")</f>
        <v>Centralvarme fra eget anlæg, et-kammer fyr</v>
      </c>
      <c r="I4019" s="1" t="str">
        <f ca="1">IFERROR(INDEX(Opvarmningsmiddel!B:B,MATCH(INDIRECT($A$1&amp;"M"&amp;A4019)*1,Opvarmningsmiddel!A:A,0)),"")</f>
        <v>Naturgas</v>
      </c>
      <c r="J4019" s="1">
        <f t="shared" ca="1" si="813"/>
        <v>0</v>
      </c>
      <c r="K4019" s="1" t="str">
        <f ca="1">IFERROR(INDEX(Relationstabel!$C$3:$K$10,MATCH(VALUE(INDIRECT($A$1&amp;"L"&amp;A4019)),Relationstabel!$A$3:$A$10,0),MATCH(IFERROR(VALUE(INDIRECT($A$1&amp;"M"&amp;A4019)),0),Relationstabel!$C$1:$K$1,0)),"Ingen varmeinstallationer")</f>
        <v>Naturgas</v>
      </c>
      <c r="L4019" s="1" t="str">
        <f ca="1">INDEX(Anvendelseskode!B:B,MATCH($E4019,Anvendelseskode!$A:$A,0))</f>
        <v>Fritliggende enfamilieshus (parcelhus)</v>
      </c>
      <c r="M4019" s="1" t="str">
        <f ca="1">INDEX(Anvendelseskode!C:C,MATCH($E4019,Anvendelseskode!$A:$A,0))</f>
        <v>Parcelhuse</v>
      </c>
      <c r="N4019" s="1" t="str">
        <f ca="1">INDEX(Anvendelseskode!D:D,MATCH($E4019,Anvendelseskode!$A:$A,0))</f>
        <v>Private husholdninger</v>
      </c>
      <c r="O4019" s="1" t="str">
        <f ca="1">IFERROR(INDEX(SBi!$2:$2,MATCH(G4019,SBi!$1:$1,1)),SBi!$K$2)</f>
        <v>Efter 2006</v>
      </c>
      <c r="P4019" s="1">
        <f ca="1">IFERROR(INDEX(SBi!$C$3:$K$28,MATCH(E4019,SBi!$B$3:$B$28,0),MATCH(O4019,SBi!$C$2:$K$2,0)),0)</f>
        <v>67.3</v>
      </c>
      <c r="Q4019" s="19">
        <f t="shared" ca="1" si="814"/>
        <v>7.133799999999999</v>
      </c>
      <c r="R4019" s="19" t="str">
        <f ca="1">IFERROR(INDEX(VpD!$2:$2,MATCH(G4019,VpD!$1:$1,1)),VpD!$I$2)</f>
        <v>&gt;1998</v>
      </c>
      <c r="S4019" s="1">
        <f ca="1">IFERROR(INDEX(VpD!$C$3:$I$27,MATCH(E4019,VpD!$B$3:$B$27,0),MATCH(R4019,VpD!$C$2:$I$2,0)),0)</f>
        <v>72</v>
      </c>
      <c r="T4019" s="19">
        <f t="shared" ca="1" si="815"/>
        <v>7.6319999999999997</v>
      </c>
      <c r="U4019" s="14" t="str">
        <f t="shared" ca="1" si="816"/>
        <v xml:space="preserve">714216.8 </v>
      </c>
      <c r="V4019" s="14" t="str">
        <f t="shared" ca="1" si="817"/>
        <v>6168983.84</v>
      </c>
      <c r="W4019" s="14" t="str">
        <f t="shared" ca="1" si="818"/>
        <v>POINT(714216.8 6168983.84)</v>
      </c>
      <c r="X4019" s="14" t="str">
        <f>IFERROR(INDEX(BygningOmraade!B:B,MATCH(A4019,BygningOmraade!A:A,0)),"")</f>
        <v/>
      </c>
    </row>
    <row r="4020" spans="1:24" s="14" customFormat="1" x14ac:dyDescent="0.25">
      <c r="A4020" s="14">
        <f t="shared" si="806"/>
        <v>4020</v>
      </c>
      <c r="B4020" s="14" t="str">
        <f t="shared" ca="1" si="807"/>
        <v>eec08f9b-88d5-4b10-85b1-7b27fdfe1983</v>
      </c>
      <c r="C4020" s="14" t="str">
        <f t="shared" ca="1" si="808"/>
        <v>0a3f507e-19d4-32b8-e044-0003ba298018</v>
      </c>
      <c r="D4020" s="14">
        <f t="shared" ca="1" si="809"/>
        <v>994640</v>
      </c>
      <c r="E4020" s="1">
        <f t="shared" ca="1" si="810"/>
        <v>130</v>
      </c>
      <c r="F4020" s="1">
        <f t="shared" ca="1" si="811"/>
        <v>125</v>
      </c>
      <c r="G4020" s="1">
        <f t="shared" ca="1" si="812"/>
        <v>1975</v>
      </c>
      <c r="H4020" s="1" t="str">
        <f ca="1">IFERROR(INDEX(Varmeinstallation!B:B,MATCH(INDIRECT($A$1&amp;"L"&amp;A4020)*1,Varmeinstallation!A:A,0)),"Ingen varmeinstallationer")</f>
        <v>Elovne, elpaneler</v>
      </c>
      <c r="I4020" s="1" t="str">
        <f ca="1">IFERROR(INDEX(Opvarmningsmiddel!B:B,MATCH(INDIRECT($A$1&amp;"M"&amp;A4020)*1,Opvarmningsmiddel!A:A,0)),"")</f>
        <v>Elektricitet</v>
      </c>
      <c r="J4020" s="1">
        <f t="shared" ca="1" si="813"/>
        <v>0</v>
      </c>
      <c r="K4020" s="1" t="str">
        <f ca="1">IFERROR(INDEX(Relationstabel!$C$3:$K$10,MATCH(VALUE(INDIRECT($A$1&amp;"L"&amp;A4020)),Relationstabel!$A$3:$A$10,0),MATCH(IFERROR(VALUE(INDIRECT($A$1&amp;"M"&amp;A4020)),0),Relationstabel!$C$1:$K$1,0)),"Ingen varmeinstallationer")</f>
        <v>Elvarme</v>
      </c>
      <c r="L4020" s="1" t="str">
        <f ca="1">INDEX(Anvendelseskode!B:B,MATCH($E4020,Anvendelseskode!$A:$A,0))</f>
        <v>Række-, kæde-, dobbelthus (lodret adskillelse mellem enhederne)</v>
      </c>
      <c r="M4020" s="1" t="str">
        <f ca="1">INDEX(Anvendelseskode!C:C,MATCH($E4020,Anvendelseskode!$A:$A,0))</f>
        <v>Række-, kæde og dobbelthuse</v>
      </c>
      <c r="N4020" s="1" t="str">
        <f ca="1">INDEX(Anvendelseskode!D:D,MATCH($E4020,Anvendelseskode!$A:$A,0))</f>
        <v>Private husholdninger</v>
      </c>
      <c r="O4020" s="1" t="str">
        <f ca="1">IFERROR(INDEX(SBi!$2:$2,MATCH(G4020,SBi!$1:$1,1)),SBi!$K$2)</f>
        <v>1973-1978</v>
      </c>
      <c r="P4020" s="1">
        <f ca="1">IFERROR(INDEX(SBi!$C$3:$K$28,MATCH(E4020,SBi!$B$3:$B$28,0),MATCH(O4020,SBi!$C$2:$K$2,0)),0)</f>
        <v>112.6</v>
      </c>
      <c r="Q4020" s="19">
        <f t="shared" ca="1" si="814"/>
        <v>14.074999999999999</v>
      </c>
      <c r="R4020" s="19" t="str">
        <f ca="1">IFERROR(INDEX(VpD!$2:$2,MATCH(G4020,VpD!$1:$1,1)),VpD!$I$2)</f>
        <v>1973-1978</v>
      </c>
      <c r="S4020" s="1">
        <f ca="1">IFERROR(INDEX(VpD!$C$3:$I$27,MATCH(E4020,VpD!$B$3:$B$27,0),MATCH(R4020,VpD!$C$2:$I$2,0)),0)</f>
        <v>98</v>
      </c>
      <c r="T4020" s="19">
        <f t="shared" ca="1" si="815"/>
        <v>12.25</v>
      </c>
      <c r="U4020" s="14" t="str">
        <f t="shared" ca="1" si="816"/>
        <v xml:space="preserve">711663.52 </v>
      </c>
      <c r="V4020" s="14" t="str">
        <f t="shared" ca="1" si="817"/>
        <v>6172370.38</v>
      </c>
      <c r="W4020" s="14" t="str">
        <f t="shared" ca="1" si="818"/>
        <v>POINT(711663.52 6172370.38)</v>
      </c>
      <c r="X4020" s="14" t="str">
        <f>IFERROR(INDEX(BygningOmraade!B:B,MATCH(A4020,BygningOmraade!A:A,0)),"")</f>
        <v/>
      </c>
    </row>
    <row r="4021" spans="1:24" s="14" customFormat="1" x14ac:dyDescent="0.25">
      <c r="A4021" s="14">
        <f t="shared" si="806"/>
        <v>4021</v>
      </c>
      <c r="B4021" s="14" t="str">
        <f t="shared" ca="1" si="807"/>
        <v>eeca33e0-f60e-4d8a-9453-119458085bcc</v>
      </c>
      <c r="C4021" s="14" t="str">
        <f t="shared" ca="1" si="808"/>
        <v>0a3f507e-2127-32b8-e044-0003ba298018</v>
      </c>
      <c r="D4021" s="14">
        <f t="shared" ca="1" si="809"/>
        <v>996502</v>
      </c>
      <c r="E4021" s="1">
        <f t="shared" ca="1" si="810"/>
        <v>120</v>
      </c>
      <c r="F4021" s="1">
        <f t="shared" ca="1" si="811"/>
        <v>93</v>
      </c>
      <c r="G4021" s="1">
        <f t="shared" ca="1" si="812"/>
        <v>1965</v>
      </c>
      <c r="H4021" s="1" t="str">
        <f ca="1">IFERROR(INDEX(Varmeinstallation!B:B,MATCH(INDIRECT($A$1&amp;"L"&amp;A4021)*1,Varmeinstallation!A:A,0)),"Ingen varmeinstallationer")</f>
        <v>Centralvarme fra eget anlæg, et-kammer fyr</v>
      </c>
      <c r="I4021" s="1" t="str">
        <f ca="1">IFERROR(INDEX(Opvarmningsmiddel!B:B,MATCH(INDIRECT($A$1&amp;"M"&amp;A4021)*1,Opvarmningsmiddel!A:A,0)),"")</f>
        <v>Naturgas</v>
      </c>
      <c r="J4021" s="1">
        <f t="shared" ca="1" si="813"/>
        <v>2</v>
      </c>
      <c r="K4021" s="1" t="str">
        <f ca="1">IFERROR(INDEX(Relationstabel!$C$3:$K$10,MATCH(VALUE(INDIRECT($A$1&amp;"L"&amp;A4021)),Relationstabel!$A$3:$A$10,0),MATCH(IFERROR(VALUE(INDIRECT($A$1&amp;"M"&amp;A4021)),0),Relationstabel!$C$1:$K$1,0)),"Ingen varmeinstallationer")</f>
        <v>Naturgas</v>
      </c>
      <c r="L4021" s="1" t="str">
        <f ca="1">INDEX(Anvendelseskode!B:B,MATCH($E4021,Anvendelseskode!$A:$A,0))</f>
        <v>Fritliggende enfamilieshus (parcelhus)</v>
      </c>
      <c r="M4021" s="1" t="str">
        <f ca="1">INDEX(Anvendelseskode!C:C,MATCH($E4021,Anvendelseskode!$A:$A,0))</f>
        <v>Parcelhuse</v>
      </c>
      <c r="N4021" s="1" t="str">
        <f ca="1">INDEX(Anvendelseskode!D:D,MATCH($E4021,Anvendelseskode!$A:$A,0))</f>
        <v>Private husholdninger</v>
      </c>
      <c r="O4021" s="1" t="str">
        <f ca="1">IFERROR(INDEX(SBi!$2:$2,MATCH(G4021,SBi!$1:$1,1)),SBi!$K$2)</f>
        <v>1961-1972</v>
      </c>
      <c r="P4021" s="1">
        <f ca="1">IFERROR(INDEX(SBi!$C$3:$K$28,MATCH(E4021,SBi!$B$3:$B$28,0),MATCH(O4021,SBi!$C$2:$K$2,0)),0)</f>
        <v>134.30000000000001</v>
      </c>
      <c r="Q4021" s="19">
        <f t="shared" ca="1" si="814"/>
        <v>12.489900000000002</v>
      </c>
      <c r="R4021" s="19" t="str">
        <f ca="1">IFERROR(INDEX(VpD!$2:$2,MATCH(G4021,VpD!$1:$1,1)),VpD!$I$2)</f>
        <v>1961-1972</v>
      </c>
      <c r="S4021" s="1">
        <f ca="1">IFERROR(INDEX(VpD!$C$3:$I$27,MATCH(E4021,VpD!$B$3:$B$27,0),MATCH(R4021,VpD!$C$2:$I$2,0)),0)</f>
        <v>143</v>
      </c>
      <c r="T4021" s="19">
        <f t="shared" ca="1" si="815"/>
        <v>13.298999999999999</v>
      </c>
      <c r="U4021" s="14" t="str">
        <f t="shared" ca="1" si="816"/>
        <v xml:space="preserve">713257.31 </v>
      </c>
      <c r="V4021" s="14" t="str">
        <f t="shared" ca="1" si="817"/>
        <v>6169085.16</v>
      </c>
      <c r="W4021" s="14" t="str">
        <f t="shared" ca="1" si="818"/>
        <v>POINT(713257.31 6169085.16)</v>
      </c>
      <c r="X4021" s="14" t="str">
        <f>IFERROR(INDEX(BygningOmraade!B:B,MATCH(A4021,BygningOmraade!A:A,0)),"")</f>
        <v/>
      </c>
    </row>
    <row r="4022" spans="1:24" s="14" customFormat="1" x14ac:dyDescent="0.25">
      <c r="A4022" s="14">
        <f t="shared" si="806"/>
        <v>4022</v>
      </c>
      <c r="B4022" s="14" t="str">
        <f t="shared" ca="1" si="807"/>
        <v>eed0ea53-7fd6-4e09-a783-452f9a20ebfe</v>
      </c>
      <c r="C4022" s="14" t="str">
        <f t="shared" ca="1" si="808"/>
        <v>0a3f507e-15cb-32b8-e044-0003ba298018</v>
      </c>
      <c r="D4022" s="14">
        <f t="shared" ca="1" si="809"/>
        <v>995351</v>
      </c>
      <c r="E4022" s="1">
        <f t="shared" ca="1" si="810"/>
        <v>120</v>
      </c>
      <c r="F4022" s="1">
        <f t="shared" ca="1" si="811"/>
        <v>222</v>
      </c>
      <c r="G4022" s="1">
        <f t="shared" ca="1" si="812"/>
        <v>1998</v>
      </c>
      <c r="H4022" s="1" t="str">
        <f ca="1">IFERROR(INDEX(Varmeinstallation!B:B,MATCH(INDIRECT($A$1&amp;"L"&amp;A4022)*1,Varmeinstallation!A:A,0)),"Ingen varmeinstallationer")</f>
        <v>Centralvarme fra eget anlæg, et-kammer fyr</v>
      </c>
      <c r="I4022" s="1" t="str">
        <f ca="1">IFERROR(INDEX(Opvarmningsmiddel!B:B,MATCH(INDIRECT($A$1&amp;"M"&amp;A4022)*1,Opvarmningsmiddel!A:A,0)),"")</f>
        <v>Naturgas</v>
      </c>
      <c r="J4022" s="1">
        <f t="shared" ca="1" si="813"/>
        <v>5</v>
      </c>
      <c r="K4022" s="1" t="str">
        <f ca="1">IFERROR(INDEX(Relationstabel!$C$3:$K$10,MATCH(VALUE(INDIRECT($A$1&amp;"L"&amp;A4022)),Relationstabel!$A$3:$A$10,0),MATCH(IFERROR(VALUE(INDIRECT($A$1&amp;"M"&amp;A4022)),0),Relationstabel!$C$1:$K$1,0)),"Ingen varmeinstallationer")</f>
        <v>Naturgas</v>
      </c>
      <c r="L4022" s="1" t="str">
        <f ca="1">INDEX(Anvendelseskode!B:B,MATCH($E4022,Anvendelseskode!$A:$A,0))</f>
        <v>Fritliggende enfamilieshus (parcelhus)</v>
      </c>
      <c r="M4022" s="1" t="str">
        <f ca="1">INDEX(Anvendelseskode!C:C,MATCH($E4022,Anvendelseskode!$A:$A,0))</f>
        <v>Parcelhuse</v>
      </c>
      <c r="N4022" s="1" t="str">
        <f ca="1">INDEX(Anvendelseskode!D:D,MATCH($E4022,Anvendelseskode!$A:$A,0))</f>
        <v>Private husholdninger</v>
      </c>
      <c r="O4022" s="1" t="str">
        <f ca="1">IFERROR(INDEX(SBi!$2:$2,MATCH(G4022,SBi!$1:$1,1)),SBi!$K$2)</f>
        <v>1979-1998</v>
      </c>
      <c r="P4022" s="1">
        <f ca="1">IFERROR(INDEX(SBi!$C$3:$K$28,MATCH(E4022,SBi!$B$3:$B$28,0),MATCH(O4022,SBi!$C$2:$K$2,0)),0)</f>
        <v>105.4</v>
      </c>
      <c r="Q4022" s="19">
        <f t="shared" ca="1" si="814"/>
        <v>23.398800000000001</v>
      </c>
      <c r="R4022" s="19" t="str">
        <f ca="1">IFERROR(INDEX(VpD!$2:$2,MATCH(G4022,VpD!$1:$1,1)),VpD!$I$2)</f>
        <v>1979-1998</v>
      </c>
      <c r="S4022" s="1">
        <f ca="1">IFERROR(INDEX(VpD!$C$3:$I$27,MATCH(E4022,VpD!$B$3:$B$27,0),MATCH(R4022,VpD!$C$2:$I$2,0)),0)</f>
        <v>90</v>
      </c>
      <c r="T4022" s="19">
        <f t="shared" ca="1" si="815"/>
        <v>19.98</v>
      </c>
      <c r="U4022" s="14" t="str">
        <f t="shared" ca="1" si="816"/>
        <v xml:space="preserve">711827.4 </v>
      </c>
      <c r="V4022" s="14" t="str">
        <f t="shared" ca="1" si="817"/>
        <v>6170735.79</v>
      </c>
      <c r="W4022" s="14" t="str">
        <f t="shared" ca="1" si="818"/>
        <v>POINT(711827.4 6170735.79)</v>
      </c>
      <c r="X4022" s="14" t="str">
        <f>IFERROR(INDEX(BygningOmraade!B:B,MATCH(A4022,BygningOmraade!A:A,0)),"")</f>
        <v/>
      </c>
    </row>
    <row r="4023" spans="1:24" s="14" customFormat="1" x14ac:dyDescent="0.25">
      <c r="A4023" s="14">
        <f t="shared" si="806"/>
        <v>4023</v>
      </c>
      <c r="B4023" s="14" t="str">
        <f t="shared" ca="1" si="807"/>
        <v>eef39ab5-7544-4951-a080-5a71db2ec26f</v>
      </c>
      <c r="C4023" s="14" t="str">
        <f t="shared" ca="1" si="808"/>
        <v>53ba2f34-5fce-2505-e044-0003ba298018</v>
      </c>
      <c r="D4023" s="14">
        <f t="shared" ca="1" si="809"/>
        <v>2702935</v>
      </c>
      <c r="E4023" s="1">
        <f t="shared" ca="1" si="810"/>
        <v>130</v>
      </c>
      <c r="F4023" s="1">
        <f t="shared" ca="1" si="811"/>
        <v>108</v>
      </c>
      <c r="G4023" s="1">
        <f t="shared" ca="1" si="812"/>
        <v>2008</v>
      </c>
      <c r="H4023" s="1" t="str">
        <f ca="1">IFERROR(INDEX(Varmeinstallation!B:B,MATCH(INDIRECT($A$1&amp;"L"&amp;A4023)*1,Varmeinstallation!A:A,0)),"Ingen varmeinstallationer")</f>
        <v>Centralvarme fra eget anlæg, et-kammer fyr</v>
      </c>
      <c r="I4023" s="1" t="str">
        <f ca="1">IFERROR(INDEX(Opvarmningsmiddel!B:B,MATCH(INDIRECT($A$1&amp;"M"&amp;A4023)*1,Opvarmningsmiddel!A:A,0)),"")</f>
        <v>Naturgas</v>
      </c>
      <c r="J4023" s="1">
        <f t="shared" ca="1" si="813"/>
        <v>90</v>
      </c>
      <c r="K4023" s="1" t="str">
        <f ca="1">IFERROR(INDEX(Relationstabel!$C$3:$K$10,MATCH(VALUE(INDIRECT($A$1&amp;"L"&amp;A4023)),Relationstabel!$A$3:$A$10,0),MATCH(IFERROR(VALUE(INDIRECT($A$1&amp;"M"&amp;A4023)),0),Relationstabel!$C$1:$K$1,0)),"Ingen varmeinstallationer")</f>
        <v>Naturgas</v>
      </c>
      <c r="L4023" s="1" t="str">
        <f ca="1">INDEX(Anvendelseskode!B:B,MATCH($E4023,Anvendelseskode!$A:$A,0))</f>
        <v>Række-, kæde-, dobbelthus (lodret adskillelse mellem enhederne)</v>
      </c>
      <c r="M4023" s="1" t="str">
        <f ca="1">INDEX(Anvendelseskode!C:C,MATCH($E4023,Anvendelseskode!$A:$A,0))</f>
        <v>Række-, kæde og dobbelthuse</v>
      </c>
      <c r="N4023" s="1" t="str">
        <f ca="1">INDEX(Anvendelseskode!D:D,MATCH($E4023,Anvendelseskode!$A:$A,0))</f>
        <v>Private husholdninger</v>
      </c>
      <c r="O4023" s="1" t="str">
        <f ca="1">IFERROR(INDEX(SBi!$2:$2,MATCH(G4023,SBi!$1:$1,1)),SBi!$K$2)</f>
        <v>Efter 2006</v>
      </c>
      <c r="P4023" s="1">
        <f ca="1">IFERROR(INDEX(SBi!$C$3:$K$28,MATCH(E4023,SBi!$B$3:$B$28,0),MATCH(O4023,SBi!$C$2:$K$2,0)),0)</f>
        <v>66.400000000000006</v>
      </c>
      <c r="Q4023" s="19">
        <f t="shared" ca="1" si="814"/>
        <v>7.1712000000000007</v>
      </c>
      <c r="R4023" s="19" t="str">
        <f ca="1">IFERROR(INDEX(VpD!$2:$2,MATCH(G4023,VpD!$1:$1,1)),VpD!$I$2)</f>
        <v>&gt;1998</v>
      </c>
      <c r="S4023" s="1">
        <f ca="1">IFERROR(INDEX(VpD!$C$3:$I$27,MATCH(E4023,VpD!$B$3:$B$27,0),MATCH(R4023,VpD!$C$2:$I$2,0)),0)</f>
        <v>65</v>
      </c>
      <c r="T4023" s="19">
        <f t="shared" ca="1" si="815"/>
        <v>7.02</v>
      </c>
      <c r="U4023" s="14" t="str">
        <f t="shared" ca="1" si="816"/>
        <v xml:space="preserve">712715.37 </v>
      </c>
      <c r="V4023" s="14" t="str">
        <f t="shared" ca="1" si="817"/>
        <v>6168820.09</v>
      </c>
      <c r="W4023" s="14" t="str">
        <f t="shared" ca="1" si="818"/>
        <v>POINT(712715.37 6168820.09)</v>
      </c>
      <c r="X4023" s="14" t="str">
        <f>IFERROR(INDEX(BygningOmraade!B:B,MATCH(A4023,BygningOmraade!A:A,0)),"")</f>
        <v/>
      </c>
    </row>
    <row r="4024" spans="1:24" s="14" customFormat="1" x14ac:dyDescent="0.25">
      <c r="A4024" s="14">
        <f t="shared" si="806"/>
        <v>4024</v>
      </c>
      <c r="B4024" s="14" t="str">
        <f t="shared" ca="1" si="807"/>
        <v>ef12e515-a01c-4e3c-afcd-73a637d7b061</v>
      </c>
      <c r="C4024" s="14" t="str">
        <f t="shared" ca="1" si="808"/>
        <v>0a3f507e-157d-32b8-e044-0003ba298018</v>
      </c>
      <c r="D4024" s="14">
        <f t="shared" ca="1" si="809"/>
        <v>996668</v>
      </c>
      <c r="E4024" s="1">
        <f t="shared" ca="1" si="810"/>
        <v>120</v>
      </c>
      <c r="F4024" s="1">
        <f t="shared" ca="1" si="811"/>
        <v>147</v>
      </c>
      <c r="G4024" s="1">
        <f t="shared" ca="1" si="812"/>
        <v>1996</v>
      </c>
      <c r="H4024" s="1" t="str">
        <f ca="1">IFERROR(INDEX(Varmeinstallation!B:B,MATCH(INDIRECT($A$1&amp;"L"&amp;A4024)*1,Varmeinstallation!A:A,0)),"Ingen varmeinstallationer")</f>
        <v>Centralvarme fra eget anlæg, et-kammer fyr</v>
      </c>
      <c r="I4024" s="1" t="str">
        <f ca="1">IFERROR(INDEX(Opvarmningsmiddel!B:B,MATCH(INDIRECT($A$1&amp;"M"&amp;A4024)*1,Opvarmningsmiddel!A:A,0)),"")</f>
        <v>Naturgas</v>
      </c>
      <c r="J4024" s="1">
        <f t="shared" ca="1" si="813"/>
        <v>2</v>
      </c>
      <c r="K4024" s="1" t="str">
        <f ca="1">IFERROR(INDEX(Relationstabel!$C$3:$K$10,MATCH(VALUE(INDIRECT($A$1&amp;"L"&amp;A4024)),Relationstabel!$A$3:$A$10,0),MATCH(IFERROR(VALUE(INDIRECT($A$1&amp;"M"&amp;A4024)),0),Relationstabel!$C$1:$K$1,0)),"Ingen varmeinstallationer")</f>
        <v>Naturgas</v>
      </c>
      <c r="L4024" s="1" t="str">
        <f ca="1">INDEX(Anvendelseskode!B:B,MATCH($E4024,Anvendelseskode!$A:$A,0))</f>
        <v>Fritliggende enfamilieshus (parcelhus)</v>
      </c>
      <c r="M4024" s="1" t="str">
        <f ca="1">INDEX(Anvendelseskode!C:C,MATCH($E4024,Anvendelseskode!$A:$A,0))</f>
        <v>Parcelhuse</v>
      </c>
      <c r="N4024" s="1" t="str">
        <f ca="1">INDEX(Anvendelseskode!D:D,MATCH($E4024,Anvendelseskode!$A:$A,0))</f>
        <v>Private husholdninger</v>
      </c>
      <c r="O4024" s="1" t="str">
        <f ca="1">IFERROR(INDEX(SBi!$2:$2,MATCH(G4024,SBi!$1:$1,1)),SBi!$K$2)</f>
        <v>1979-1998</v>
      </c>
      <c r="P4024" s="1">
        <f ca="1">IFERROR(INDEX(SBi!$C$3:$K$28,MATCH(E4024,SBi!$B$3:$B$28,0),MATCH(O4024,SBi!$C$2:$K$2,0)),0)</f>
        <v>105.4</v>
      </c>
      <c r="Q4024" s="19">
        <f t="shared" ca="1" si="814"/>
        <v>15.4938</v>
      </c>
      <c r="R4024" s="19" t="str">
        <f ca="1">IFERROR(INDEX(VpD!$2:$2,MATCH(G4024,VpD!$1:$1,1)),VpD!$I$2)</f>
        <v>1979-1998</v>
      </c>
      <c r="S4024" s="1">
        <f ca="1">IFERROR(INDEX(VpD!$C$3:$I$27,MATCH(E4024,VpD!$B$3:$B$27,0),MATCH(R4024,VpD!$C$2:$I$2,0)),0)</f>
        <v>90</v>
      </c>
      <c r="T4024" s="19">
        <f t="shared" ca="1" si="815"/>
        <v>13.23</v>
      </c>
      <c r="U4024" s="14" t="str">
        <f t="shared" ca="1" si="816"/>
        <v xml:space="preserve">713544.81 </v>
      </c>
      <c r="V4024" s="14" t="str">
        <f t="shared" ca="1" si="817"/>
        <v>6168625.16</v>
      </c>
      <c r="W4024" s="14" t="str">
        <f t="shared" ca="1" si="818"/>
        <v>POINT(713544.81 6168625.16)</v>
      </c>
      <c r="X4024" s="14" t="str">
        <f>IFERROR(INDEX(BygningOmraade!B:B,MATCH(A4024,BygningOmraade!A:A,0)),"")</f>
        <v/>
      </c>
    </row>
    <row r="4025" spans="1:24" s="14" customFormat="1" x14ac:dyDescent="0.25">
      <c r="A4025" s="14">
        <f t="shared" si="806"/>
        <v>4025</v>
      </c>
      <c r="B4025" s="14" t="str">
        <f t="shared" ca="1" si="807"/>
        <v>ef1553c2-0e73-494f-bf17-cf7941e8b1d1</v>
      </c>
      <c r="C4025" s="14" t="str">
        <f t="shared" ca="1" si="808"/>
        <v>0a3f507e-2329-32b8-e044-0003ba298018</v>
      </c>
      <c r="D4025" s="14">
        <f t="shared" ca="1" si="809"/>
        <v>995505</v>
      </c>
      <c r="E4025" s="1">
        <f t="shared" ca="1" si="810"/>
        <v>120</v>
      </c>
      <c r="F4025" s="1">
        <f t="shared" ca="1" si="811"/>
        <v>143</v>
      </c>
      <c r="G4025" s="1">
        <f t="shared" ca="1" si="812"/>
        <v>1974</v>
      </c>
      <c r="H4025" s="1" t="str">
        <f ca="1">IFERROR(INDEX(Varmeinstallation!B:B,MATCH(INDIRECT($A$1&amp;"L"&amp;A4025)*1,Varmeinstallation!A:A,0)),"Ingen varmeinstallationer")</f>
        <v>Centralvarme fra eget anlæg, et-kammer fyr</v>
      </c>
      <c r="I4025" s="1" t="str">
        <f ca="1">IFERROR(INDEX(Opvarmningsmiddel!B:B,MATCH(INDIRECT($A$1&amp;"M"&amp;A4025)*1,Opvarmningsmiddel!A:A,0)),"")</f>
        <v>Naturgas</v>
      </c>
      <c r="J4025" s="1">
        <f t="shared" ca="1" si="813"/>
        <v>0</v>
      </c>
      <c r="K4025" s="1" t="str">
        <f ca="1">IFERROR(INDEX(Relationstabel!$C$3:$K$10,MATCH(VALUE(INDIRECT($A$1&amp;"L"&amp;A4025)),Relationstabel!$A$3:$A$10,0),MATCH(IFERROR(VALUE(INDIRECT($A$1&amp;"M"&amp;A4025)),0),Relationstabel!$C$1:$K$1,0)),"Ingen varmeinstallationer")</f>
        <v>Naturgas</v>
      </c>
      <c r="L4025" s="1" t="str">
        <f ca="1">INDEX(Anvendelseskode!B:B,MATCH($E4025,Anvendelseskode!$A:$A,0))</f>
        <v>Fritliggende enfamilieshus (parcelhus)</v>
      </c>
      <c r="M4025" s="1" t="str">
        <f ca="1">INDEX(Anvendelseskode!C:C,MATCH($E4025,Anvendelseskode!$A:$A,0))</f>
        <v>Parcelhuse</v>
      </c>
      <c r="N4025" s="1" t="str">
        <f ca="1">INDEX(Anvendelseskode!D:D,MATCH($E4025,Anvendelseskode!$A:$A,0))</f>
        <v>Private husholdninger</v>
      </c>
      <c r="O4025" s="1" t="str">
        <f ca="1">IFERROR(INDEX(SBi!$2:$2,MATCH(G4025,SBi!$1:$1,1)),SBi!$K$2)</f>
        <v>1973-1978</v>
      </c>
      <c r="P4025" s="1">
        <f ca="1">IFERROR(INDEX(SBi!$C$3:$K$28,MATCH(E4025,SBi!$B$3:$B$28,0),MATCH(O4025,SBi!$C$2:$K$2,0)),0)</f>
        <v>119.8</v>
      </c>
      <c r="Q4025" s="19">
        <f t="shared" ca="1" si="814"/>
        <v>17.131399999999999</v>
      </c>
      <c r="R4025" s="19" t="str">
        <f ca="1">IFERROR(INDEX(VpD!$2:$2,MATCH(G4025,VpD!$1:$1,1)),VpD!$I$2)</f>
        <v>1973-1978</v>
      </c>
      <c r="S4025" s="1">
        <f ca="1">IFERROR(INDEX(VpD!$C$3:$I$27,MATCH(E4025,VpD!$B$3:$B$27,0),MATCH(R4025,VpD!$C$2:$I$2,0)),0)</f>
        <v>117</v>
      </c>
      <c r="T4025" s="19">
        <f t="shared" ca="1" si="815"/>
        <v>16.731000000000002</v>
      </c>
      <c r="U4025" s="14" t="str">
        <f t="shared" ca="1" si="816"/>
        <v xml:space="preserve">711913.14 </v>
      </c>
      <c r="V4025" s="14" t="str">
        <f t="shared" ca="1" si="817"/>
        <v>6172268.43</v>
      </c>
      <c r="W4025" s="14" t="str">
        <f t="shared" ca="1" si="818"/>
        <v>POINT(711913.14 6172268.43)</v>
      </c>
      <c r="X4025" s="14" t="str">
        <f>IFERROR(INDEX(BygningOmraade!B:B,MATCH(A4025,BygningOmraade!A:A,0)),"")</f>
        <v/>
      </c>
    </row>
    <row r="4026" spans="1:24" s="14" customFormat="1" x14ac:dyDescent="0.25">
      <c r="A4026" s="14">
        <f t="shared" si="806"/>
        <v>4026</v>
      </c>
      <c r="B4026" s="14" t="str">
        <f t="shared" ca="1" si="807"/>
        <v>ef1e0d93-3bcf-408e-9932-c0a44a94092c</v>
      </c>
      <c r="C4026" s="14" t="str">
        <f t="shared" ca="1" si="808"/>
        <v>0a3f507e-1682-32b8-e044-0003ba298018</v>
      </c>
      <c r="D4026" s="14">
        <f t="shared" ca="1" si="809"/>
        <v>996945</v>
      </c>
      <c r="E4026" s="1">
        <f t="shared" ca="1" si="810"/>
        <v>130</v>
      </c>
      <c r="F4026" s="1">
        <f t="shared" ca="1" si="811"/>
        <v>104</v>
      </c>
      <c r="G4026" s="1">
        <f t="shared" ca="1" si="812"/>
        <v>1977</v>
      </c>
      <c r="H4026" s="1" t="str">
        <f ca="1">IFERROR(INDEX(Varmeinstallation!B:B,MATCH(INDIRECT($A$1&amp;"L"&amp;A4026)*1,Varmeinstallation!A:A,0)),"Ingen varmeinstallationer")</f>
        <v>Fjernvarme/blokvarme (radiatorsystemer eller varmluftanlæg)</v>
      </c>
      <c r="I4026" s="1" t="str">
        <f ca="1">IFERROR(INDEX(Opvarmningsmiddel!B:B,MATCH(INDIRECT($A$1&amp;"M"&amp;A4026)*1,Opvarmningsmiddel!A:A,0)),"")</f>
        <v/>
      </c>
      <c r="J4026" s="1">
        <f t="shared" ca="1" si="813"/>
        <v>0</v>
      </c>
      <c r="K4026" s="1" t="str">
        <f ca="1">IFERROR(INDEX(Relationstabel!$C$3:$K$10,MATCH(VALUE(INDIRECT($A$1&amp;"L"&amp;A4026)),Relationstabel!$A$3:$A$10,0),MATCH(IFERROR(VALUE(INDIRECT($A$1&amp;"M"&amp;A4026)),0),Relationstabel!$C$1:$K$1,0)),"Ingen varmeinstallationer")</f>
        <v>Fjernvarme/ Blokvarme</v>
      </c>
      <c r="L4026" s="1" t="str">
        <f ca="1">INDEX(Anvendelseskode!B:B,MATCH($E4026,Anvendelseskode!$A:$A,0))</f>
        <v>Række-, kæde-, dobbelthus (lodret adskillelse mellem enhederne)</v>
      </c>
      <c r="M4026" s="1" t="str">
        <f ca="1">INDEX(Anvendelseskode!C:C,MATCH($E4026,Anvendelseskode!$A:$A,0))</f>
        <v>Række-, kæde og dobbelthuse</v>
      </c>
      <c r="N4026" s="1" t="str">
        <f ca="1">INDEX(Anvendelseskode!D:D,MATCH($E4026,Anvendelseskode!$A:$A,0))</f>
        <v>Private husholdninger</v>
      </c>
      <c r="O4026" s="1" t="str">
        <f ca="1">IFERROR(INDEX(SBi!$2:$2,MATCH(G4026,SBi!$1:$1,1)),SBi!$K$2)</f>
        <v>1973-1978</v>
      </c>
      <c r="P4026" s="1">
        <f ca="1">IFERROR(INDEX(SBi!$C$3:$K$28,MATCH(E4026,SBi!$B$3:$B$28,0),MATCH(O4026,SBi!$C$2:$K$2,0)),0)</f>
        <v>112.6</v>
      </c>
      <c r="Q4026" s="19">
        <f t="shared" ca="1" si="814"/>
        <v>11.7104</v>
      </c>
      <c r="R4026" s="19" t="str">
        <f ca="1">IFERROR(INDEX(VpD!$2:$2,MATCH(G4026,VpD!$1:$1,1)),VpD!$I$2)</f>
        <v>1973-1978</v>
      </c>
      <c r="S4026" s="1">
        <f ca="1">IFERROR(INDEX(VpD!$C$3:$I$27,MATCH(E4026,VpD!$B$3:$B$27,0),MATCH(R4026,VpD!$C$2:$I$2,0)),0)</f>
        <v>98</v>
      </c>
      <c r="T4026" s="19">
        <f t="shared" ca="1" si="815"/>
        <v>10.192</v>
      </c>
      <c r="U4026" s="14" t="str">
        <f t="shared" ca="1" si="816"/>
        <v xml:space="preserve">713621.67 </v>
      </c>
      <c r="V4026" s="14" t="str">
        <f t="shared" ca="1" si="817"/>
        <v>6169586.12</v>
      </c>
      <c r="W4026" s="14" t="str">
        <f t="shared" ca="1" si="818"/>
        <v>POINT(713621.67 6169586.12)</v>
      </c>
      <c r="X4026" s="14" t="str">
        <f>IFERROR(INDEX(BygningOmraade!B:B,MATCH(A4026,BygningOmraade!A:A,0)),"")</f>
        <v/>
      </c>
    </row>
    <row r="4027" spans="1:24" s="14" customFormat="1" x14ac:dyDescent="0.25">
      <c r="A4027" s="14">
        <f t="shared" si="806"/>
        <v>4027</v>
      </c>
      <c r="B4027" s="14" t="str">
        <f t="shared" ca="1" si="807"/>
        <v>ef1fd518-6fb2-497b-9330-8a630a554a90</v>
      </c>
      <c r="C4027" s="14" t="str">
        <f t="shared" ca="1" si="808"/>
        <v>0a3f507e-19a2-32b8-e044-0003ba298018</v>
      </c>
      <c r="D4027" s="14">
        <f t="shared" ca="1" si="809"/>
        <v>995245</v>
      </c>
      <c r="E4027" s="1">
        <f t="shared" ca="1" si="810"/>
        <v>130</v>
      </c>
      <c r="F4027" s="1">
        <f t="shared" ca="1" si="811"/>
        <v>125</v>
      </c>
      <c r="G4027" s="1">
        <f t="shared" ca="1" si="812"/>
        <v>1976</v>
      </c>
      <c r="H4027" s="1" t="str">
        <f ca="1">IFERROR(INDEX(Varmeinstallation!B:B,MATCH(INDIRECT($A$1&amp;"L"&amp;A4027)*1,Varmeinstallation!A:A,0)),"Ingen varmeinstallationer")</f>
        <v>Fjernvarme/blokvarme (radiatorsystemer eller varmluftanlæg)</v>
      </c>
      <c r="I4027" s="1" t="str">
        <f ca="1">IFERROR(INDEX(Opvarmningsmiddel!B:B,MATCH(INDIRECT($A$1&amp;"M"&amp;A4027)*1,Opvarmningsmiddel!A:A,0)),"")</f>
        <v/>
      </c>
      <c r="J4027" s="1">
        <f t="shared" ca="1" si="813"/>
        <v>0</v>
      </c>
      <c r="K4027" s="1" t="str">
        <f ca="1">IFERROR(INDEX(Relationstabel!$C$3:$K$10,MATCH(VALUE(INDIRECT($A$1&amp;"L"&amp;A4027)),Relationstabel!$A$3:$A$10,0),MATCH(IFERROR(VALUE(INDIRECT($A$1&amp;"M"&amp;A4027)),0),Relationstabel!$C$1:$K$1,0)),"Ingen varmeinstallationer")</f>
        <v>Fjernvarme/ Blokvarme</v>
      </c>
      <c r="L4027" s="1" t="str">
        <f ca="1">INDEX(Anvendelseskode!B:B,MATCH($E4027,Anvendelseskode!$A:$A,0))</f>
        <v>Række-, kæde-, dobbelthus (lodret adskillelse mellem enhederne)</v>
      </c>
      <c r="M4027" s="1" t="str">
        <f ca="1">INDEX(Anvendelseskode!C:C,MATCH($E4027,Anvendelseskode!$A:$A,0))</f>
        <v>Række-, kæde og dobbelthuse</v>
      </c>
      <c r="N4027" s="1" t="str">
        <f ca="1">INDEX(Anvendelseskode!D:D,MATCH($E4027,Anvendelseskode!$A:$A,0))</f>
        <v>Private husholdninger</v>
      </c>
      <c r="O4027" s="1" t="str">
        <f ca="1">IFERROR(INDEX(SBi!$2:$2,MATCH(G4027,SBi!$1:$1,1)),SBi!$K$2)</f>
        <v>1973-1978</v>
      </c>
      <c r="P4027" s="1">
        <f ca="1">IFERROR(INDEX(SBi!$C$3:$K$28,MATCH(E4027,SBi!$B$3:$B$28,0),MATCH(O4027,SBi!$C$2:$K$2,0)),0)</f>
        <v>112.6</v>
      </c>
      <c r="Q4027" s="19">
        <f t="shared" ca="1" si="814"/>
        <v>14.074999999999999</v>
      </c>
      <c r="R4027" s="19" t="str">
        <f ca="1">IFERROR(INDEX(VpD!$2:$2,MATCH(G4027,VpD!$1:$1,1)),VpD!$I$2)</f>
        <v>1973-1978</v>
      </c>
      <c r="S4027" s="1">
        <f ca="1">IFERROR(INDEX(VpD!$C$3:$I$27,MATCH(E4027,VpD!$B$3:$B$27,0),MATCH(R4027,VpD!$C$2:$I$2,0)),0)</f>
        <v>98</v>
      </c>
      <c r="T4027" s="19">
        <f t="shared" ca="1" si="815"/>
        <v>12.25</v>
      </c>
      <c r="U4027" s="14" t="str">
        <f t="shared" ca="1" si="816"/>
        <v xml:space="preserve">711809.96 </v>
      </c>
      <c r="V4027" s="14" t="str">
        <f t="shared" ca="1" si="817"/>
        <v>6172441.9</v>
      </c>
      <c r="W4027" s="14" t="str">
        <f t="shared" ca="1" si="818"/>
        <v>POINT(711809.96 6172441.9)</v>
      </c>
      <c r="X4027" s="14" t="str">
        <f>IFERROR(INDEX(BygningOmraade!B:B,MATCH(A4027,BygningOmraade!A:A,0)),"")</f>
        <v/>
      </c>
    </row>
    <row r="4028" spans="1:24" s="14" customFormat="1" x14ac:dyDescent="0.25">
      <c r="A4028" s="14">
        <f t="shared" si="806"/>
        <v>4028</v>
      </c>
      <c r="B4028" s="14" t="str">
        <f t="shared" ca="1" si="807"/>
        <v>ef440873-8d42-4d39-8fba-d90231077c33</v>
      </c>
      <c r="C4028" s="14" t="str">
        <f t="shared" ca="1" si="808"/>
        <v>0a3f507e-2351-32b8-e044-0003ba298018</v>
      </c>
      <c r="D4028" s="14">
        <f t="shared" ca="1" si="809"/>
        <v>995680</v>
      </c>
      <c r="E4028" s="1">
        <f t="shared" ca="1" si="810"/>
        <v>120</v>
      </c>
      <c r="F4028" s="1">
        <f t="shared" ca="1" si="811"/>
        <v>152</v>
      </c>
      <c r="G4028" s="1">
        <f t="shared" ca="1" si="812"/>
        <v>2006</v>
      </c>
      <c r="H4028" s="1" t="str">
        <f ca="1">IFERROR(INDEX(Varmeinstallation!B:B,MATCH(INDIRECT($A$1&amp;"L"&amp;A4028)*1,Varmeinstallation!A:A,0)),"Ingen varmeinstallationer")</f>
        <v>Centralvarme fra eget anlæg, et-kammer fyr</v>
      </c>
      <c r="I4028" s="1" t="str">
        <f ca="1">IFERROR(INDEX(Opvarmningsmiddel!B:B,MATCH(INDIRECT($A$1&amp;"M"&amp;A4028)*1,Opvarmningsmiddel!A:A,0)),"")</f>
        <v>Naturgas</v>
      </c>
      <c r="J4028" s="1">
        <f t="shared" ca="1" si="813"/>
        <v>90</v>
      </c>
      <c r="K4028" s="1" t="str">
        <f ca="1">IFERROR(INDEX(Relationstabel!$C$3:$K$10,MATCH(VALUE(INDIRECT($A$1&amp;"L"&amp;A4028)),Relationstabel!$A$3:$A$10,0),MATCH(IFERROR(VALUE(INDIRECT($A$1&amp;"M"&amp;A4028)),0),Relationstabel!$C$1:$K$1,0)),"Ingen varmeinstallationer")</f>
        <v>Naturgas</v>
      </c>
      <c r="L4028" s="1" t="str">
        <f ca="1">INDEX(Anvendelseskode!B:B,MATCH($E4028,Anvendelseskode!$A:$A,0))</f>
        <v>Fritliggende enfamilieshus (parcelhus)</v>
      </c>
      <c r="M4028" s="1" t="str">
        <f ca="1">INDEX(Anvendelseskode!C:C,MATCH($E4028,Anvendelseskode!$A:$A,0))</f>
        <v>Parcelhuse</v>
      </c>
      <c r="N4028" s="1" t="str">
        <f ca="1">INDEX(Anvendelseskode!D:D,MATCH($E4028,Anvendelseskode!$A:$A,0))</f>
        <v>Private husholdninger</v>
      </c>
      <c r="O4028" s="1" t="str">
        <f ca="1">IFERROR(INDEX(SBi!$2:$2,MATCH(G4028,SBi!$1:$1,1)),SBi!$K$2)</f>
        <v>1999-2006</v>
      </c>
      <c r="P4028" s="1">
        <f ca="1">IFERROR(INDEX(SBi!$C$3:$K$28,MATCH(E4028,SBi!$B$3:$B$28,0),MATCH(O4028,SBi!$C$2:$K$2,0)),0)</f>
        <v>83.9</v>
      </c>
      <c r="Q4028" s="19">
        <f t="shared" ca="1" si="814"/>
        <v>12.752800000000001</v>
      </c>
      <c r="R4028" s="19" t="str">
        <f ca="1">IFERROR(INDEX(VpD!$2:$2,MATCH(G4028,VpD!$1:$1,1)),VpD!$I$2)</f>
        <v>&gt;1998</v>
      </c>
      <c r="S4028" s="1">
        <f ca="1">IFERROR(INDEX(VpD!$C$3:$I$27,MATCH(E4028,VpD!$B$3:$B$27,0),MATCH(R4028,VpD!$C$2:$I$2,0)),0)</f>
        <v>72</v>
      </c>
      <c r="T4028" s="19">
        <f t="shared" ca="1" si="815"/>
        <v>10.944000000000001</v>
      </c>
      <c r="U4028" s="14" t="str">
        <f t="shared" ca="1" si="816"/>
        <v xml:space="preserve">712332.25 </v>
      </c>
      <c r="V4028" s="14" t="str">
        <f t="shared" ca="1" si="817"/>
        <v>6169032.26</v>
      </c>
      <c r="W4028" s="14" t="str">
        <f t="shared" ca="1" si="818"/>
        <v>POINT(712332.25 6169032.26)</v>
      </c>
      <c r="X4028" s="14" t="str">
        <f>IFERROR(INDEX(BygningOmraade!B:B,MATCH(A4028,BygningOmraade!A:A,0)),"")</f>
        <v/>
      </c>
    </row>
    <row r="4029" spans="1:24" s="14" customFormat="1" x14ac:dyDescent="0.25">
      <c r="A4029" s="14">
        <f t="shared" si="806"/>
        <v>4029</v>
      </c>
      <c r="B4029" s="14" t="str">
        <f t="shared" ca="1" si="807"/>
        <v>ef485050-eb3b-4ad9-9e16-d42aa3d67341</v>
      </c>
      <c r="C4029" s="14" t="str">
        <f t="shared" ca="1" si="808"/>
        <v>0a3f507e-1fa9-32b8-e044-0003ba298018</v>
      </c>
      <c r="D4029" s="14">
        <f t="shared" ca="1" si="809"/>
        <v>993635</v>
      </c>
      <c r="E4029" s="1">
        <f t="shared" ca="1" si="810"/>
        <v>120</v>
      </c>
      <c r="F4029" s="1">
        <f t="shared" ca="1" si="811"/>
        <v>109</v>
      </c>
      <c r="G4029" s="1">
        <f t="shared" ca="1" si="812"/>
        <v>1973</v>
      </c>
      <c r="H4029" s="1" t="str">
        <f ca="1">IFERROR(INDEX(Varmeinstallation!B:B,MATCH(INDIRECT($A$1&amp;"L"&amp;A4029)*1,Varmeinstallation!A:A,0)),"Ingen varmeinstallationer")</f>
        <v>Centralvarme fra eget anlæg, et-kammer fyr</v>
      </c>
      <c r="I4029" s="1" t="str">
        <f ca="1">IFERROR(INDEX(Opvarmningsmiddel!B:B,MATCH(INDIRECT($A$1&amp;"M"&amp;A4029)*1,Opvarmningsmiddel!A:A,0)),"")</f>
        <v>Naturgas</v>
      </c>
      <c r="J4029" s="1">
        <f t="shared" ca="1" si="813"/>
        <v>90</v>
      </c>
      <c r="K4029" s="1" t="str">
        <f ca="1">IFERROR(INDEX(Relationstabel!$C$3:$K$10,MATCH(VALUE(INDIRECT($A$1&amp;"L"&amp;A4029)),Relationstabel!$A$3:$A$10,0),MATCH(IFERROR(VALUE(INDIRECT($A$1&amp;"M"&amp;A4029)),0),Relationstabel!$C$1:$K$1,0)),"Ingen varmeinstallationer")</f>
        <v>Naturgas</v>
      </c>
      <c r="L4029" s="1" t="str">
        <f ca="1">INDEX(Anvendelseskode!B:B,MATCH($E4029,Anvendelseskode!$A:$A,0))</f>
        <v>Fritliggende enfamilieshus (parcelhus)</v>
      </c>
      <c r="M4029" s="1" t="str">
        <f ca="1">INDEX(Anvendelseskode!C:C,MATCH($E4029,Anvendelseskode!$A:$A,0))</f>
        <v>Parcelhuse</v>
      </c>
      <c r="N4029" s="1" t="str">
        <f ca="1">INDEX(Anvendelseskode!D:D,MATCH($E4029,Anvendelseskode!$A:$A,0))</f>
        <v>Private husholdninger</v>
      </c>
      <c r="O4029" s="1" t="str">
        <f ca="1">IFERROR(INDEX(SBi!$2:$2,MATCH(G4029,SBi!$1:$1,1)),SBi!$K$2)</f>
        <v>1973-1978</v>
      </c>
      <c r="P4029" s="1">
        <f ca="1">IFERROR(INDEX(SBi!$C$3:$K$28,MATCH(E4029,SBi!$B$3:$B$28,0),MATCH(O4029,SBi!$C$2:$K$2,0)),0)</f>
        <v>119.8</v>
      </c>
      <c r="Q4029" s="19">
        <f t="shared" ca="1" si="814"/>
        <v>13.058199999999999</v>
      </c>
      <c r="R4029" s="19" t="str">
        <f ca="1">IFERROR(INDEX(VpD!$2:$2,MATCH(G4029,VpD!$1:$1,1)),VpD!$I$2)</f>
        <v>1973-1978</v>
      </c>
      <c r="S4029" s="1">
        <f ca="1">IFERROR(INDEX(VpD!$C$3:$I$27,MATCH(E4029,VpD!$B$3:$B$27,0),MATCH(R4029,VpD!$C$2:$I$2,0)),0)</f>
        <v>117</v>
      </c>
      <c r="T4029" s="19">
        <f t="shared" ca="1" si="815"/>
        <v>12.753</v>
      </c>
      <c r="U4029" s="14" t="str">
        <f t="shared" ca="1" si="816"/>
        <v xml:space="preserve">710985.63 </v>
      </c>
      <c r="V4029" s="14" t="str">
        <f t="shared" ca="1" si="817"/>
        <v>6171552.07</v>
      </c>
      <c r="W4029" s="14" t="str">
        <f t="shared" ca="1" si="818"/>
        <v>POINT(710985.63 6171552.07)</v>
      </c>
      <c r="X4029" s="14" t="str">
        <f>IFERROR(INDEX(BygningOmraade!B:B,MATCH(A4029,BygningOmraade!A:A,0)),"")</f>
        <v/>
      </c>
    </row>
    <row r="4030" spans="1:24" s="14" customFormat="1" x14ac:dyDescent="0.25">
      <c r="A4030" s="14">
        <f t="shared" si="806"/>
        <v>4030</v>
      </c>
      <c r="B4030" s="14" t="str">
        <f t="shared" ca="1" si="807"/>
        <v>ef6225e7-7b56-4d1a-9a73-e6eaa5f2b80e</v>
      </c>
      <c r="C4030" s="14" t="str">
        <f t="shared" ca="1" si="808"/>
        <v>0a3f507e-2417-32b8-e044-0003ba298018</v>
      </c>
      <c r="D4030" s="14">
        <f t="shared" ca="1" si="809"/>
        <v>995033</v>
      </c>
      <c r="E4030" s="1">
        <f t="shared" ca="1" si="810"/>
        <v>130</v>
      </c>
      <c r="F4030" s="1">
        <f t="shared" ca="1" si="811"/>
        <v>90</v>
      </c>
      <c r="G4030" s="1">
        <f t="shared" ca="1" si="812"/>
        <v>1993</v>
      </c>
      <c r="H4030" s="1" t="str">
        <f ca="1">IFERROR(INDEX(Varmeinstallation!B:B,MATCH(INDIRECT($A$1&amp;"L"&amp;A4030)*1,Varmeinstallation!A:A,0)),"Ingen varmeinstallationer")</f>
        <v>Fjernvarme/blokvarme (radiatorsystemer eller varmluftanlæg)</v>
      </c>
      <c r="I4030" s="1" t="str">
        <f ca="1">IFERROR(INDEX(Opvarmningsmiddel!B:B,MATCH(INDIRECT($A$1&amp;"M"&amp;A4030)*1,Opvarmningsmiddel!A:A,0)),"")</f>
        <v/>
      </c>
      <c r="J4030" s="1">
        <f t="shared" ca="1" si="813"/>
        <v>0</v>
      </c>
      <c r="K4030" s="1" t="str">
        <f ca="1">IFERROR(INDEX(Relationstabel!$C$3:$K$10,MATCH(VALUE(INDIRECT($A$1&amp;"L"&amp;A4030)),Relationstabel!$A$3:$A$10,0),MATCH(IFERROR(VALUE(INDIRECT($A$1&amp;"M"&amp;A4030)),0),Relationstabel!$C$1:$K$1,0)),"Ingen varmeinstallationer")</f>
        <v>Fjernvarme/ Blokvarme</v>
      </c>
      <c r="L4030" s="1" t="str">
        <f ca="1">INDEX(Anvendelseskode!B:B,MATCH($E4030,Anvendelseskode!$A:$A,0))</f>
        <v>Række-, kæde-, dobbelthus (lodret adskillelse mellem enhederne)</v>
      </c>
      <c r="M4030" s="1" t="str">
        <f ca="1">INDEX(Anvendelseskode!C:C,MATCH($E4030,Anvendelseskode!$A:$A,0))</f>
        <v>Række-, kæde og dobbelthuse</v>
      </c>
      <c r="N4030" s="1" t="str">
        <f ca="1">INDEX(Anvendelseskode!D:D,MATCH($E4030,Anvendelseskode!$A:$A,0))</f>
        <v>Private husholdninger</v>
      </c>
      <c r="O4030" s="1" t="str">
        <f ca="1">IFERROR(INDEX(SBi!$2:$2,MATCH(G4030,SBi!$1:$1,1)),SBi!$K$2)</f>
        <v>1979-1998</v>
      </c>
      <c r="P4030" s="1">
        <f ca="1">IFERROR(INDEX(SBi!$C$3:$K$28,MATCH(E4030,SBi!$B$3:$B$28,0),MATCH(O4030,SBi!$C$2:$K$2,0)),0)</f>
        <v>96.8</v>
      </c>
      <c r="Q4030" s="19">
        <f t="shared" ca="1" si="814"/>
        <v>8.7119999999999997</v>
      </c>
      <c r="R4030" s="19" t="str">
        <f ca="1">IFERROR(INDEX(VpD!$2:$2,MATCH(G4030,VpD!$1:$1,1)),VpD!$I$2)</f>
        <v>1979-1998</v>
      </c>
      <c r="S4030" s="1">
        <f ca="1">IFERROR(INDEX(VpD!$C$3:$I$27,MATCH(E4030,VpD!$B$3:$B$27,0),MATCH(R4030,VpD!$C$2:$I$2,0)),0)</f>
        <v>74</v>
      </c>
      <c r="T4030" s="19">
        <f t="shared" ca="1" si="815"/>
        <v>6.66</v>
      </c>
      <c r="U4030" s="14" t="str">
        <f t="shared" ca="1" si="816"/>
        <v xml:space="preserve">711690.16 </v>
      </c>
      <c r="V4030" s="14" t="str">
        <f t="shared" ca="1" si="817"/>
        <v>6172461.58</v>
      </c>
      <c r="W4030" s="14" t="str">
        <f t="shared" ca="1" si="818"/>
        <v>POINT(711690.16 6172461.58)</v>
      </c>
      <c r="X4030" s="14" t="str">
        <f>IFERROR(INDEX(BygningOmraade!B:B,MATCH(A4030,BygningOmraade!A:A,0)),"")</f>
        <v/>
      </c>
    </row>
    <row r="4031" spans="1:24" s="14" customFormat="1" x14ac:dyDescent="0.25">
      <c r="A4031" s="14">
        <f t="shared" si="806"/>
        <v>4031</v>
      </c>
      <c r="B4031" s="14" t="str">
        <f t="shared" ca="1" si="807"/>
        <v>ef82a1a7-a131-48fe-9521-0243ab11d156</v>
      </c>
      <c r="C4031" s="14" t="str">
        <f t="shared" ca="1" si="808"/>
        <v>0a3f507e-180d-32b8-e044-0003ba298018</v>
      </c>
      <c r="D4031" s="14">
        <f t="shared" ca="1" si="809"/>
        <v>995771</v>
      </c>
      <c r="E4031" s="1">
        <f t="shared" ca="1" si="810"/>
        <v>220</v>
      </c>
      <c r="F4031" s="1">
        <f t="shared" ca="1" si="811"/>
        <v>714</v>
      </c>
      <c r="G4031" s="1">
        <f t="shared" ca="1" si="812"/>
        <v>1962</v>
      </c>
      <c r="H4031" s="1" t="str">
        <f ca="1">IFERROR(INDEX(Varmeinstallation!B:B,MATCH(INDIRECT($A$1&amp;"L"&amp;A4031)*1,Varmeinstallation!A:A,0)),"Ingen varmeinstallationer")</f>
        <v>Centralvarme fra eget anlæg, et-kammer fyr</v>
      </c>
      <c r="I4031" s="1" t="str">
        <f ca="1">IFERROR(INDEX(Opvarmningsmiddel!B:B,MATCH(INDIRECT($A$1&amp;"M"&amp;A4031)*1,Opvarmningsmiddel!A:A,0)),"")</f>
        <v>Naturgas</v>
      </c>
      <c r="J4031" s="1">
        <f t="shared" ca="1" si="813"/>
        <v>0</v>
      </c>
      <c r="K4031" s="1" t="str">
        <f ca="1">IFERROR(INDEX(Relationstabel!$C$3:$K$10,MATCH(VALUE(INDIRECT($A$1&amp;"L"&amp;A4031)),Relationstabel!$A$3:$A$10,0),MATCH(IFERROR(VALUE(INDIRECT($A$1&amp;"M"&amp;A4031)),0),Relationstabel!$C$1:$K$1,0)),"Ingen varmeinstallationer")</f>
        <v>Naturgas</v>
      </c>
      <c r="L4031" s="1" t="str">
        <f ca="1">INDEX(Anvendelseskode!B:B,MATCH($E4031,Anvendelseskode!$A:$A,0))</f>
        <v>Bygning til erhvervsmæssig produktion vedrørende industri, håndværk m.v. (fabrik, værksted o.lign.)</v>
      </c>
      <c r="M4031" s="1" t="str">
        <f ca="1">INDEX(Anvendelseskode!C:C,MATCH($E4031,Anvendelseskode!$A:$A,0))</f>
        <v>Fabrikker, værksteder o.l.</v>
      </c>
      <c r="N4031" s="1" t="str">
        <f ca="1">INDEX(Anvendelseskode!D:D,MATCH($E4031,Anvendelseskode!$A:$A,0))</f>
        <v>Industri</v>
      </c>
      <c r="O4031" s="1" t="str">
        <f ca="1">IFERROR(INDEX(SBi!$2:$2,MATCH(G4031,SBi!$1:$1,1)),SBi!$K$2)</f>
        <v>1961-1972</v>
      </c>
      <c r="P4031" s="1">
        <f ca="1">IFERROR(INDEX(SBi!$C$3:$K$28,MATCH(E4031,SBi!$B$3:$B$28,0),MATCH(O4031,SBi!$C$2:$K$2,0)),0)</f>
        <v>97</v>
      </c>
      <c r="Q4031" s="19">
        <f t="shared" ca="1" si="814"/>
        <v>69.257999999999996</v>
      </c>
      <c r="R4031" s="19" t="str">
        <f ca="1">IFERROR(INDEX(VpD!$2:$2,MATCH(G4031,VpD!$1:$1,1)),VpD!$I$2)</f>
        <v>1961-1972</v>
      </c>
      <c r="S4031" s="1">
        <f ca="1">IFERROR(INDEX(VpD!$C$3:$I$27,MATCH(E4031,VpD!$B$3:$B$27,0),MATCH(R4031,VpD!$C$2:$I$2,0)),0)</f>
        <v>97</v>
      </c>
      <c r="T4031" s="19">
        <f t="shared" ca="1" si="815"/>
        <v>69.257999999999996</v>
      </c>
      <c r="U4031" s="14" t="str">
        <f t="shared" ca="1" si="816"/>
        <v xml:space="preserve">712172.68 </v>
      </c>
      <c r="V4031" s="14" t="str">
        <f t="shared" ca="1" si="817"/>
        <v>6169568.62</v>
      </c>
      <c r="W4031" s="14" t="str">
        <f t="shared" ca="1" si="818"/>
        <v>POINT(712172.68 6169568.62)</v>
      </c>
      <c r="X4031" s="14" t="str">
        <f>IFERROR(INDEX(BygningOmraade!B:B,MATCH(A4031,BygningOmraade!A:A,0)),"")</f>
        <v/>
      </c>
    </row>
    <row r="4032" spans="1:24" s="14" customFormat="1" x14ac:dyDescent="0.25">
      <c r="A4032" s="14">
        <f t="shared" si="806"/>
        <v>4032</v>
      </c>
      <c r="B4032" s="14" t="str">
        <f t="shared" ca="1" si="807"/>
        <v>ef907c6f-99f3-4bbf-a98d-2e36ee2598c8</v>
      </c>
      <c r="C4032" s="14" t="str">
        <f t="shared" ca="1" si="808"/>
        <v>0a3f507e-1a83-32b8-e044-0003ba298018</v>
      </c>
      <c r="D4032" s="14">
        <f t="shared" ca="1" si="809"/>
        <v>997445</v>
      </c>
      <c r="E4032" s="1">
        <f t="shared" ca="1" si="810"/>
        <v>120</v>
      </c>
      <c r="F4032" s="1">
        <f t="shared" ca="1" si="811"/>
        <v>130</v>
      </c>
      <c r="G4032" s="1">
        <f t="shared" ca="1" si="812"/>
        <v>1968</v>
      </c>
      <c r="H4032" s="1" t="str">
        <f ca="1">IFERROR(INDEX(Varmeinstallation!B:B,MATCH(INDIRECT($A$1&amp;"L"&amp;A4032)*1,Varmeinstallation!A:A,0)),"Ingen varmeinstallationer")</f>
        <v>Centralvarme fra eget anlæg, et-kammer fyr</v>
      </c>
      <c r="I4032" s="1" t="str">
        <f ca="1">IFERROR(INDEX(Opvarmningsmiddel!B:B,MATCH(INDIRECT($A$1&amp;"M"&amp;A4032)*1,Opvarmningsmiddel!A:A,0)),"")</f>
        <v>Naturgas</v>
      </c>
      <c r="J4032" s="1">
        <f t="shared" ca="1" si="813"/>
        <v>2</v>
      </c>
      <c r="K4032" s="1" t="str">
        <f ca="1">IFERROR(INDEX(Relationstabel!$C$3:$K$10,MATCH(VALUE(INDIRECT($A$1&amp;"L"&amp;A4032)),Relationstabel!$A$3:$A$10,0),MATCH(IFERROR(VALUE(INDIRECT($A$1&amp;"M"&amp;A4032)),0),Relationstabel!$C$1:$K$1,0)),"Ingen varmeinstallationer")</f>
        <v>Naturgas</v>
      </c>
      <c r="L4032" s="1" t="str">
        <f ca="1">INDEX(Anvendelseskode!B:B,MATCH($E4032,Anvendelseskode!$A:$A,0))</f>
        <v>Fritliggende enfamilieshus (parcelhus)</v>
      </c>
      <c r="M4032" s="1" t="str">
        <f ca="1">INDEX(Anvendelseskode!C:C,MATCH($E4032,Anvendelseskode!$A:$A,0))</f>
        <v>Parcelhuse</v>
      </c>
      <c r="N4032" s="1" t="str">
        <f ca="1">INDEX(Anvendelseskode!D:D,MATCH($E4032,Anvendelseskode!$A:$A,0))</f>
        <v>Private husholdninger</v>
      </c>
      <c r="O4032" s="1" t="str">
        <f ca="1">IFERROR(INDEX(SBi!$2:$2,MATCH(G4032,SBi!$1:$1,1)),SBi!$K$2)</f>
        <v>1961-1972</v>
      </c>
      <c r="P4032" s="1">
        <f ca="1">IFERROR(INDEX(SBi!$C$3:$K$28,MATCH(E4032,SBi!$B$3:$B$28,0),MATCH(O4032,SBi!$C$2:$K$2,0)),0)</f>
        <v>134.30000000000001</v>
      </c>
      <c r="Q4032" s="19">
        <f t="shared" ca="1" si="814"/>
        <v>17.459</v>
      </c>
      <c r="R4032" s="19" t="str">
        <f ca="1">IFERROR(INDEX(VpD!$2:$2,MATCH(G4032,VpD!$1:$1,1)),VpD!$I$2)</f>
        <v>1961-1972</v>
      </c>
      <c r="S4032" s="1">
        <f ca="1">IFERROR(INDEX(VpD!$C$3:$I$27,MATCH(E4032,VpD!$B$3:$B$27,0),MATCH(R4032,VpD!$C$2:$I$2,0)),0)</f>
        <v>143</v>
      </c>
      <c r="T4032" s="19">
        <f t="shared" ca="1" si="815"/>
        <v>18.59</v>
      </c>
      <c r="U4032" s="14" t="str">
        <f t="shared" ca="1" si="816"/>
        <v xml:space="preserve">713977.1 </v>
      </c>
      <c r="V4032" s="14" t="str">
        <f t="shared" ca="1" si="817"/>
        <v>6168979.08</v>
      </c>
      <c r="W4032" s="14" t="str">
        <f t="shared" ca="1" si="818"/>
        <v>POINT(713977.1 6168979.08)</v>
      </c>
      <c r="X4032" s="14" t="str">
        <f>IFERROR(INDEX(BygningOmraade!B:B,MATCH(A4032,BygningOmraade!A:A,0)),"")</f>
        <v/>
      </c>
    </row>
    <row r="4033" spans="1:24" s="14" customFormat="1" x14ac:dyDescent="0.25">
      <c r="A4033" s="14">
        <f t="shared" si="806"/>
        <v>4033</v>
      </c>
      <c r="B4033" s="14" t="str">
        <f t="shared" ca="1" si="807"/>
        <v>ef984196-8e68-442c-87b9-2541958056b0</v>
      </c>
      <c r="C4033" s="14" t="str">
        <f t="shared" ca="1" si="808"/>
        <v>0a3f507e-16ee-32b8-e044-0003ba298018</v>
      </c>
      <c r="D4033" s="14">
        <f t="shared" ca="1" si="809"/>
        <v>996409</v>
      </c>
      <c r="E4033" s="1">
        <f t="shared" ca="1" si="810"/>
        <v>120</v>
      </c>
      <c r="F4033" s="1">
        <f t="shared" ca="1" si="811"/>
        <v>133</v>
      </c>
      <c r="G4033" s="1">
        <f t="shared" ca="1" si="812"/>
        <v>1960</v>
      </c>
      <c r="H4033" s="1" t="str">
        <f ca="1">IFERROR(INDEX(Varmeinstallation!B:B,MATCH(INDIRECT($A$1&amp;"L"&amp;A4033)*1,Varmeinstallation!A:A,0)),"Ingen varmeinstallationer")</f>
        <v>Centralvarme fra eget anlæg, et-kammer fyr</v>
      </c>
      <c r="I4033" s="1" t="str">
        <f ca="1">IFERROR(INDEX(Opvarmningsmiddel!B:B,MATCH(INDIRECT($A$1&amp;"M"&amp;A4033)*1,Opvarmningsmiddel!A:A,0)),"")</f>
        <v>Naturgas</v>
      </c>
      <c r="J4033" s="1">
        <f t="shared" ca="1" si="813"/>
        <v>2</v>
      </c>
      <c r="K4033" s="1" t="str">
        <f ca="1">IFERROR(INDEX(Relationstabel!$C$3:$K$10,MATCH(VALUE(INDIRECT($A$1&amp;"L"&amp;A4033)),Relationstabel!$A$3:$A$10,0),MATCH(IFERROR(VALUE(INDIRECT($A$1&amp;"M"&amp;A4033)),0),Relationstabel!$C$1:$K$1,0)),"Ingen varmeinstallationer")</f>
        <v>Naturgas</v>
      </c>
      <c r="L4033" s="1" t="str">
        <f ca="1">INDEX(Anvendelseskode!B:B,MATCH($E4033,Anvendelseskode!$A:$A,0))</f>
        <v>Fritliggende enfamilieshus (parcelhus)</v>
      </c>
      <c r="M4033" s="1" t="str">
        <f ca="1">INDEX(Anvendelseskode!C:C,MATCH($E4033,Anvendelseskode!$A:$A,0))</f>
        <v>Parcelhuse</v>
      </c>
      <c r="N4033" s="1" t="str">
        <f ca="1">INDEX(Anvendelseskode!D:D,MATCH($E4033,Anvendelseskode!$A:$A,0))</f>
        <v>Private husholdninger</v>
      </c>
      <c r="O4033" s="1" t="str">
        <f ca="1">IFERROR(INDEX(SBi!$2:$2,MATCH(G4033,SBi!$1:$1,1)),SBi!$K$2)</f>
        <v>1951-1960</v>
      </c>
      <c r="P4033" s="1">
        <f ca="1">IFERROR(INDEX(SBi!$C$3:$K$28,MATCH(E4033,SBi!$B$3:$B$28,0),MATCH(O4033,SBi!$C$2:$K$2,0)),0)</f>
        <v>154.9</v>
      </c>
      <c r="Q4033" s="19">
        <f t="shared" ca="1" si="814"/>
        <v>20.601700000000001</v>
      </c>
      <c r="R4033" s="19" t="str">
        <f ca="1">IFERROR(INDEX(VpD!$2:$2,MATCH(G4033,VpD!$1:$1,1)),VpD!$I$2)</f>
        <v>1951-1960</v>
      </c>
      <c r="S4033" s="1">
        <f ca="1">IFERROR(INDEX(VpD!$C$3:$I$27,MATCH(E4033,VpD!$B$3:$B$27,0),MATCH(R4033,VpD!$C$2:$I$2,0)),0)</f>
        <v>204</v>
      </c>
      <c r="T4033" s="19">
        <f t="shared" ca="1" si="815"/>
        <v>27.132000000000001</v>
      </c>
      <c r="U4033" s="14" t="str">
        <f t="shared" ca="1" si="816"/>
        <v xml:space="preserve">713411.17 </v>
      </c>
      <c r="V4033" s="14" t="str">
        <f t="shared" ca="1" si="817"/>
        <v>6168947.66</v>
      </c>
      <c r="W4033" s="14" t="str">
        <f t="shared" ca="1" si="818"/>
        <v>POINT(713411.17 6168947.66)</v>
      </c>
      <c r="X4033" s="14" t="str">
        <f>IFERROR(INDEX(BygningOmraade!B:B,MATCH(A4033,BygningOmraade!A:A,0)),"")</f>
        <v/>
      </c>
    </row>
    <row r="4034" spans="1:24" s="14" customFormat="1" x14ac:dyDescent="0.25">
      <c r="A4034" s="14">
        <f t="shared" si="806"/>
        <v>4034</v>
      </c>
      <c r="B4034" s="14" t="str">
        <f t="shared" ca="1" si="807"/>
        <v>efaad9ad-ea62-44a7-bdb6-4e8de29b3e8d</v>
      </c>
      <c r="C4034" s="14" t="str">
        <f t="shared" ca="1" si="808"/>
        <v>0a3f507e-1ecd-32b8-e044-0003ba298018</v>
      </c>
      <c r="D4034" s="14">
        <f t="shared" ca="1" si="809"/>
        <v>994904</v>
      </c>
      <c r="E4034" s="1">
        <f t="shared" ca="1" si="810"/>
        <v>130</v>
      </c>
      <c r="F4034" s="1">
        <f t="shared" ca="1" si="811"/>
        <v>111</v>
      </c>
      <c r="G4034" s="1">
        <f t="shared" ca="1" si="812"/>
        <v>1973</v>
      </c>
      <c r="H4034" s="1" t="str">
        <f ca="1">IFERROR(INDEX(Varmeinstallation!B:B,MATCH(INDIRECT($A$1&amp;"L"&amp;A4034)*1,Varmeinstallation!A:A,0)),"Ingen varmeinstallationer")</f>
        <v>Fjernvarme/blokvarme (radiatorsystemer eller varmluftanlæg)</v>
      </c>
      <c r="I4034" s="1" t="str">
        <f ca="1">IFERROR(INDEX(Opvarmningsmiddel!B:B,MATCH(INDIRECT($A$1&amp;"M"&amp;A4034)*1,Opvarmningsmiddel!A:A,0)),"")</f>
        <v/>
      </c>
      <c r="J4034" s="1">
        <f t="shared" ca="1" si="813"/>
        <v>0</v>
      </c>
      <c r="K4034" s="1" t="str">
        <f ca="1">IFERROR(INDEX(Relationstabel!$C$3:$K$10,MATCH(VALUE(INDIRECT($A$1&amp;"L"&amp;A4034)),Relationstabel!$A$3:$A$10,0),MATCH(IFERROR(VALUE(INDIRECT($A$1&amp;"M"&amp;A4034)),0),Relationstabel!$C$1:$K$1,0)),"Ingen varmeinstallationer")</f>
        <v>Fjernvarme/ Blokvarme</v>
      </c>
      <c r="L4034" s="1" t="str">
        <f ca="1">INDEX(Anvendelseskode!B:B,MATCH($E4034,Anvendelseskode!$A:$A,0))</f>
        <v>Række-, kæde-, dobbelthus (lodret adskillelse mellem enhederne)</v>
      </c>
      <c r="M4034" s="1" t="str">
        <f ca="1">INDEX(Anvendelseskode!C:C,MATCH($E4034,Anvendelseskode!$A:$A,0))</f>
        <v>Række-, kæde og dobbelthuse</v>
      </c>
      <c r="N4034" s="1" t="str">
        <f ca="1">INDEX(Anvendelseskode!D:D,MATCH($E4034,Anvendelseskode!$A:$A,0))</f>
        <v>Private husholdninger</v>
      </c>
      <c r="O4034" s="1" t="str">
        <f ca="1">IFERROR(INDEX(SBi!$2:$2,MATCH(G4034,SBi!$1:$1,1)),SBi!$K$2)</f>
        <v>1973-1978</v>
      </c>
      <c r="P4034" s="1">
        <f ca="1">IFERROR(INDEX(SBi!$C$3:$K$28,MATCH(E4034,SBi!$B$3:$B$28,0),MATCH(O4034,SBi!$C$2:$K$2,0)),0)</f>
        <v>112.6</v>
      </c>
      <c r="Q4034" s="19">
        <f t="shared" ca="1" si="814"/>
        <v>12.498599999999998</v>
      </c>
      <c r="R4034" s="19" t="str">
        <f ca="1">IFERROR(INDEX(VpD!$2:$2,MATCH(G4034,VpD!$1:$1,1)),VpD!$I$2)</f>
        <v>1973-1978</v>
      </c>
      <c r="S4034" s="1">
        <f ca="1">IFERROR(INDEX(VpD!$C$3:$I$27,MATCH(E4034,VpD!$B$3:$B$27,0),MATCH(R4034,VpD!$C$2:$I$2,0)),0)</f>
        <v>98</v>
      </c>
      <c r="T4034" s="19">
        <f t="shared" ca="1" si="815"/>
        <v>10.878</v>
      </c>
      <c r="U4034" s="14" t="str">
        <f t="shared" ca="1" si="816"/>
        <v xml:space="preserve">711744.36 </v>
      </c>
      <c r="V4034" s="14" t="str">
        <f t="shared" ca="1" si="817"/>
        <v>6172036.89</v>
      </c>
      <c r="W4034" s="14" t="str">
        <f t="shared" ca="1" si="818"/>
        <v>POINT(711744.36 6172036.89)</v>
      </c>
      <c r="X4034" s="14" t="str">
        <f>IFERROR(INDEX(BygningOmraade!B:B,MATCH(A4034,BygningOmraade!A:A,0)),"")</f>
        <v/>
      </c>
    </row>
    <row r="4035" spans="1:24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efb24274-2c5a-4027-a72a-b955112442db</v>
      </c>
      <c r="C4035" s="14" t="str">
        <f t="shared" ref="C4035:C4098" ca="1" si="821">INDIRECT($A$1&amp;"C"&amp;A4035)</f>
        <v>0a3f507e-215a-32b8-e044-0003ba298018</v>
      </c>
      <c r="D4035" s="14">
        <f t="shared" ref="D4035:D4098" ca="1" si="822">INDIRECT($A$1&amp;"D"&amp;A4035)</f>
        <v>997613</v>
      </c>
      <c r="E4035" s="1">
        <f t="shared" ref="E4035:E4098" ca="1" si="823">ROUNDDOWN(INDIRECT($A$1&amp;"E"&amp;A4035),-1)</f>
        <v>130</v>
      </c>
      <c r="F4035" s="1">
        <f t="shared" ref="F4035:F4098" ca="1" si="824">INDIRECT($A$1&amp;"G"&amp;A4035)+INDIRECT($A$1&amp;"H"&amp;A4035)+INDIRECT($A$1&amp;"I"&amp;A4035)*0.5</f>
        <v>112</v>
      </c>
      <c r="G4035" s="1">
        <f t="shared" ref="G4035:G4098" ca="1" si="825">MAX(INDIRECT($A$1&amp;"J"&amp;A4035),INDIRECT($A$1&amp;"K"&amp;A4035))</f>
        <v>1978</v>
      </c>
      <c r="H4035" s="1" t="str">
        <f ca="1">IFERROR(INDEX(Varmeinstallation!B:B,MATCH(INDIRECT($A$1&amp;"L"&amp;A4035)*1,Varmeinstallation!A:A,0)),"Ingen varmeinstallationer")</f>
        <v>Fjernvarme/blokvarme (radiatorsystemer eller varmluftanlæg)</v>
      </c>
      <c r="I4035" s="1" t="str">
        <f ca="1">IFERROR(INDEX(Opvarmningsmiddel!B:B,MATCH(INDIRECT($A$1&amp;"M"&amp;A4035)*1,Opvarmningsmiddel!A:A,0)),"")</f>
        <v/>
      </c>
      <c r="J4035" s="1">
        <f t="shared" ref="J4035:J4098" ca="1" si="826">VALUE(INDIRECT($A$1&amp;"N"&amp;A4035))</f>
        <v>0</v>
      </c>
      <c r="K4035" s="1" t="str">
        <f ca="1">IFERROR(INDEX(Relationstabel!$C$3:$K$10,MATCH(VALUE(INDIRECT($A$1&amp;"L"&amp;A4035)),Relationstabel!$A$3:$A$10,0),MATCH(IFERROR(VALUE(INDIRECT($A$1&amp;"M"&amp;A4035)),0),Relationstabel!$C$1:$K$1,0)),"Ingen varmeinstallationer")</f>
        <v>Fjernvarme/ Blokvarme</v>
      </c>
      <c r="L4035" s="1" t="str">
        <f ca="1">INDEX(Anvendelseskode!B:B,MATCH($E4035,Anvendelseskode!$A:$A,0))</f>
        <v>Række-, kæde-, dobbelthus (lodret adskillelse mellem enhederne)</v>
      </c>
      <c r="M4035" s="1" t="str">
        <f ca="1">INDEX(Anvendelseskode!C:C,MATCH($E4035,Anvendelseskode!$A:$A,0))</f>
        <v>Række-, kæde og dobbelthuse</v>
      </c>
      <c r="N4035" s="1" t="str">
        <f ca="1">INDEX(Anvendelseskode!D:D,MATCH($E4035,Anvendelseskode!$A:$A,0))</f>
        <v>Private husholdninger</v>
      </c>
      <c r="O4035" s="1" t="str">
        <f ca="1">IFERROR(INDEX(SBi!$2:$2,MATCH(G4035,SBi!$1:$1,1)),SBi!$K$2)</f>
        <v>1973-1978</v>
      </c>
      <c r="P4035" s="1">
        <f ca="1">IFERROR(INDEX(SBi!$C$3:$K$28,MATCH(E4035,SBi!$B$3:$B$28,0),MATCH(O4035,SBi!$C$2:$K$2,0)),0)</f>
        <v>112.6</v>
      </c>
      <c r="Q4035" s="19">
        <f t="shared" ref="Q4035:Q4098" ca="1" si="827">P4035*F4035/1000</f>
        <v>12.611199999999998</v>
      </c>
      <c r="R4035" s="19" t="str">
        <f ca="1">IFERROR(INDEX(VpD!$2:$2,MATCH(G4035,VpD!$1:$1,1)),VpD!$I$2)</f>
        <v>1973-1978</v>
      </c>
      <c r="S4035" s="1">
        <f ca="1">IFERROR(INDEX(VpD!$C$3:$I$27,MATCH(E4035,VpD!$B$3:$B$27,0),MATCH(R4035,VpD!$C$2:$I$2,0)),0)</f>
        <v>98</v>
      </c>
      <c r="T4035" s="19">
        <f t="shared" ref="T4035:T4098" ca="1" si="828">S4035*F4035/1000</f>
        <v>10.976000000000001</v>
      </c>
      <c r="U4035" s="14" t="str">
        <f t="shared" ref="U4035:U4098" ca="1" si="829">IFERROR(SUBSTITUTE(LEFT(W4035,FIND(" ",W4035)),"POINT(",""),"")</f>
        <v xml:space="preserve">713783.4 </v>
      </c>
      <c r="V4035" s="14" t="str">
        <f t="shared" ref="V4035:V4098" ca="1" si="830">IFERROR(SUBSTITUTE(RIGHT(W4035,LEN(W4035)-FIND(" ",W4035)),")",""),"")</f>
        <v>6169527.99</v>
      </c>
      <c r="W4035" s="14" t="str">
        <f t="shared" ref="W4035:W4098" ca="1" si="831">INDIRECT($A$1&amp;"o"&amp;A4035)</f>
        <v>POINT(713783.4 6169527.99)</v>
      </c>
      <c r="X4035" s="14" t="str">
        <f>IFERROR(INDEX(BygningOmraade!B:B,MATCH(A4035,BygningOmraade!A:A,0)),"")</f>
        <v/>
      </c>
    </row>
    <row r="4036" spans="1:24" s="14" customFormat="1" x14ac:dyDescent="0.25">
      <c r="A4036" s="14">
        <f t="shared" si="819"/>
        <v>4036</v>
      </c>
      <c r="B4036" s="14" t="str">
        <f t="shared" ca="1" si="820"/>
        <v>efc39ca8-b12d-42d9-b8e9-68d3d8e3f40a</v>
      </c>
      <c r="C4036" s="14" t="str">
        <f t="shared" ca="1" si="821"/>
        <v>0a3f507e-19ef-32b8-e044-0003ba298018</v>
      </c>
      <c r="D4036" s="14">
        <f t="shared" ca="1" si="822"/>
        <v>994816</v>
      </c>
      <c r="E4036" s="1">
        <f t="shared" ca="1" si="823"/>
        <v>130</v>
      </c>
      <c r="F4036" s="1">
        <f t="shared" ca="1" si="824"/>
        <v>125</v>
      </c>
      <c r="G4036" s="1">
        <f t="shared" ca="1" si="825"/>
        <v>1975</v>
      </c>
      <c r="H4036" s="1" t="str">
        <f ca="1">IFERROR(INDEX(Varmeinstallation!B:B,MATCH(INDIRECT($A$1&amp;"L"&amp;A4036)*1,Varmeinstallation!A:A,0)),"Ingen varmeinstallationer")</f>
        <v>Elovne, elpaneler</v>
      </c>
      <c r="I4036" s="1" t="str">
        <f ca="1">IFERROR(INDEX(Opvarmningsmiddel!B:B,MATCH(INDIRECT($A$1&amp;"M"&amp;A4036)*1,Opvarmningsmiddel!A:A,0)),"")</f>
        <v>Elektricitet</v>
      </c>
      <c r="J4036" s="1">
        <f t="shared" ca="1" si="826"/>
        <v>0</v>
      </c>
      <c r="K4036" s="1" t="str">
        <f ca="1">IFERROR(INDEX(Relationstabel!$C$3:$K$10,MATCH(VALUE(INDIRECT($A$1&amp;"L"&amp;A4036)),Relationstabel!$A$3:$A$10,0),MATCH(IFERROR(VALUE(INDIRECT($A$1&amp;"M"&amp;A4036)),0),Relationstabel!$C$1:$K$1,0)),"Ingen varmeinstallationer")</f>
        <v>Elvarme</v>
      </c>
      <c r="L4036" s="1" t="str">
        <f ca="1">INDEX(Anvendelseskode!B:B,MATCH($E4036,Anvendelseskode!$A:$A,0))</f>
        <v>Række-, kæde-, dobbelthus (lodret adskillelse mellem enhederne)</v>
      </c>
      <c r="M4036" s="1" t="str">
        <f ca="1">INDEX(Anvendelseskode!C:C,MATCH($E4036,Anvendelseskode!$A:$A,0))</f>
        <v>Række-, kæde og dobbelthuse</v>
      </c>
      <c r="N4036" s="1" t="str">
        <f ca="1">INDEX(Anvendelseskode!D:D,MATCH($E4036,Anvendelseskode!$A:$A,0))</f>
        <v>Private husholdninger</v>
      </c>
      <c r="O4036" s="1" t="str">
        <f ca="1">IFERROR(INDEX(SBi!$2:$2,MATCH(G4036,SBi!$1:$1,1)),SBi!$K$2)</f>
        <v>1973-1978</v>
      </c>
      <c r="P4036" s="1">
        <f ca="1">IFERROR(INDEX(SBi!$C$3:$K$28,MATCH(E4036,SBi!$B$3:$B$28,0),MATCH(O4036,SBi!$C$2:$K$2,0)),0)</f>
        <v>112.6</v>
      </c>
      <c r="Q4036" s="19">
        <f t="shared" ca="1" si="827"/>
        <v>14.074999999999999</v>
      </c>
      <c r="R4036" s="19" t="str">
        <f ca="1">IFERROR(INDEX(VpD!$2:$2,MATCH(G4036,VpD!$1:$1,1)),VpD!$I$2)</f>
        <v>1973-1978</v>
      </c>
      <c r="S4036" s="1">
        <f ca="1">IFERROR(INDEX(VpD!$C$3:$I$27,MATCH(E4036,VpD!$B$3:$B$27,0),MATCH(R4036,VpD!$C$2:$I$2,0)),0)</f>
        <v>98</v>
      </c>
      <c r="T4036" s="19">
        <f t="shared" ca="1" si="828"/>
        <v>12.25</v>
      </c>
      <c r="U4036" s="14" t="str">
        <f t="shared" ca="1" si="829"/>
        <v xml:space="preserve">711586.18 </v>
      </c>
      <c r="V4036" s="14" t="str">
        <f t="shared" ca="1" si="830"/>
        <v>6172345.48</v>
      </c>
      <c r="W4036" s="14" t="str">
        <f t="shared" ca="1" si="831"/>
        <v>POINT(711586.18 6172345.48)</v>
      </c>
      <c r="X4036" s="14" t="str">
        <f>IFERROR(INDEX(BygningOmraade!B:B,MATCH(A4036,BygningOmraade!A:A,0)),"")</f>
        <v/>
      </c>
    </row>
    <row r="4037" spans="1:24" s="14" customFormat="1" x14ac:dyDescent="0.25">
      <c r="A4037" s="14">
        <f t="shared" si="819"/>
        <v>4037</v>
      </c>
      <c r="B4037" s="14" t="str">
        <f t="shared" ca="1" si="820"/>
        <v>efc71f54-2e9a-46a7-bd10-ec5237872fcd</v>
      </c>
      <c r="C4037" s="14" t="str">
        <f t="shared" ca="1" si="821"/>
        <v>0a3f507e-1e85-32b8-e044-0003ba298018</v>
      </c>
      <c r="D4037" s="14">
        <f t="shared" ca="1" si="822"/>
        <v>994787</v>
      </c>
      <c r="E4037" s="1">
        <f t="shared" ca="1" si="823"/>
        <v>120</v>
      </c>
      <c r="F4037" s="1">
        <f t="shared" ca="1" si="824"/>
        <v>145</v>
      </c>
      <c r="G4037" s="1">
        <f t="shared" ca="1" si="825"/>
        <v>1972</v>
      </c>
      <c r="H4037" s="1" t="str">
        <f ca="1">IFERROR(INDEX(Varmeinstallation!B:B,MATCH(INDIRECT($A$1&amp;"L"&amp;A4037)*1,Varmeinstallation!A:A,0)),"Ingen varmeinstallationer")</f>
        <v>Centralvarme fra eget anlæg, et-kammer fyr</v>
      </c>
      <c r="I4037" s="1" t="str">
        <f ca="1">IFERROR(INDEX(Opvarmningsmiddel!B:B,MATCH(INDIRECT($A$1&amp;"M"&amp;A4037)*1,Opvarmningsmiddel!A:A,0)),"")</f>
        <v>Naturgas</v>
      </c>
      <c r="J4037" s="1">
        <f t="shared" ca="1" si="826"/>
        <v>90</v>
      </c>
      <c r="K4037" s="1" t="str">
        <f ca="1">IFERROR(INDEX(Relationstabel!$C$3:$K$10,MATCH(VALUE(INDIRECT($A$1&amp;"L"&amp;A4037)),Relationstabel!$A$3:$A$10,0),MATCH(IFERROR(VALUE(INDIRECT($A$1&amp;"M"&amp;A4037)),0),Relationstabel!$C$1:$K$1,0)),"Ingen varmeinstallationer")</f>
        <v>Naturgas</v>
      </c>
      <c r="L4037" s="1" t="str">
        <f ca="1">INDEX(Anvendelseskode!B:B,MATCH($E4037,Anvendelseskode!$A:$A,0))</f>
        <v>Fritliggende enfamilieshus (parcelhus)</v>
      </c>
      <c r="M4037" s="1" t="str">
        <f ca="1">INDEX(Anvendelseskode!C:C,MATCH($E4037,Anvendelseskode!$A:$A,0))</f>
        <v>Parcelhuse</v>
      </c>
      <c r="N4037" s="1" t="str">
        <f ca="1">INDEX(Anvendelseskode!D:D,MATCH($E4037,Anvendelseskode!$A:$A,0))</f>
        <v>Private husholdninger</v>
      </c>
      <c r="O4037" s="1" t="str">
        <f ca="1">IFERROR(INDEX(SBi!$2:$2,MATCH(G4037,SBi!$1:$1,1)),SBi!$K$2)</f>
        <v>1961-1972</v>
      </c>
      <c r="P4037" s="1">
        <f ca="1">IFERROR(INDEX(SBi!$C$3:$K$28,MATCH(E4037,SBi!$B$3:$B$28,0),MATCH(O4037,SBi!$C$2:$K$2,0)),0)</f>
        <v>134.30000000000001</v>
      </c>
      <c r="Q4037" s="19">
        <f t="shared" ca="1" si="827"/>
        <v>19.473500000000001</v>
      </c>
      <c r="R4037" s="19" t="str">
        <f ca="1">IFERROR(INDEX(VpD!$2:$2,MATCH(G4037,VpD!$1:$1,1)),VpD!$I$2)</f>
        <v>1961-1972</v>
      </c>
      <c r="S4037" s="1">
        <f ca="1">IFERROR(INDEX(VpD!$C$3:$I$27,MATCH(E4037,VpD!$B$3:$B$27,0),MATCH(R4037,VpD!$C$2:$I$2,0)),0)</f>
        <v>143</v>
      </c>
      <c r="T4037" s="19">
        <f t="shared" ca="1" si="828"/>
        <v>20.734999999999999</v>
      </c>
      <c r="U4037" s="14" t="str">
        <f t="shared" ca="1" si="829"/>
        <v xml:space="preserve">711602.36 </v>
      </c>
      <c r="V4037" s="14" t="str">
        <f t="shared" ca="1" si="830"/>
        <v>6172033.97</v>
      </c>
      <c r="W4037" s="14" t="str">
        <f t="shared" ca="1" si="831"/>
        <v>POINT(711602.36 6172033.97)</v>
      </c>
      <c r="X4037" s="14" t="str">
        <f>IFERROR(INDEX(BygningOmraade!B:B,MATCH(A4037,BygningOmraade!A:A,0)),"")</f>
        <v/>
      </c>
    </row>
    <row r="4038" spans="1:24" s="14" customFormat="1" x14ac:dyDescent="0.25">
      <c r="A4038" s="14">
        <f t="shared" si="819"/>
        <v>4038</v>
      </c>
      <c r="B4038" s="14" t="str">
        <f t="shared" ca="1" si="820"/>
        <v>efd54ad4-d360-4b01-9d9b-0b1f45e2a563</v>
      </c>
      <c r="C4038" s="14" t="str">
        <f t="shared" ca="1" si="821"/>
        <v>0a3f507e-1a67-32b8-e044-0003ba298018</v>
      </c>
      <c r="D4038" s="14">
        <f t="shared" ca="1" si="822"/>
        <v>997666</v>
      </c>
      <c r="E4038" s="1">
        <f t="shared" ca="1" si="823"/>
        <v>120</v>
      </c>
      <c r="F4038" s="1">
        <f t="shared" ca="1" si="824"/>
        <v>159</v>
      </c>
      <c r="G4038" s="1">
        <f t="shared" ca="1" si="825"/>
        <v>2012</v>
      </c>
      <c r="H4038" s="1" t="str">
        <f ca="1">IFERROR(INDEX(Varmeinstallation!B:B,MATCH(INDIRECT($A$1&amp;"L"&amp;A4038)*1,Varmeinstallation!A:A,0)),"Ingen varmeinstallationer")</f>
        <v>Centralvarme fra eget anlæg, et-kammer fyr</v>
      </c>
      <c r="I4038" s="1" t="str">
        <f ca="1">IFERROR(INDEX(Opvarmningsmiddel!B:B,MATCH(INDIRECT($A$1&amp;"M"&amp;A4038)*1,Opvarmningsmiddel!A:A,0)),"")</f>
        <v>Naturgas</v>
      </c>
      <c r="J4038" s="1">
        <f t="shared" ca="1" si="826"/>
        <v>0</v>
      </c>
      <c r="K4038" s="1" t="str">
        <f ca="1">IFERROR(INDEX(Relationstabel!$C$3:$K$10,MATCH(VALUE(INDIRECT($A$1&amp;"L"&amp;A4038)),Relationstabel!$A$3:$A$10,0),MATCH(IFERROR(VALUE(INDIRECT($A$1&amp;"M"&amp;A4038)),0),Relationstabel!$C$1:$K$1,0)),"Ingen varmeinstallationer")</f>
        <v>Naturgas</v>
      </c>
      <c r="L4038" s="1" t="str">
        <f ca="1">INDEX(Anvendelseskode!B:B,MATCH($E4038,Anvendelseskode!$A:$A,0))</f>
        <v>Fritliggende enfamilieshus (parcelhus)</v>
      </c>
      <c r="M4038" s="1" t="str">
        <f ca="1">INDEX(Anvendelseskode!C:C,MATCH($E4038,Anvendelseskode!$A:$A,0))</f>
        <v>Parcelhuse</v>
      </c>
      <c r="N4038" s="1" t="str">
        <f ca="1">INDEX(Anvendelseskode!D:D,MATCH($E4038,Anvendelseskode!$A:$A,0))</f>
        <v>Private husholdninger</v>
      </c>
      <c r="O4038" s="1" t="str">
        <f ca="1">IFERROR(INDEX(SBi!$2:$2,MATCH(G4038,SBi!$1:$1,1)),SBi!$K$2)</f>
        <v>Efter 2006</v>
      </c>
      <c r="P4038" s="1">
        <f ca="1">IFERROR(INDEX(SBi!$C$3:$K$28,MATCH(E4038,SBi!$B$3:$B$28,0),MATCH(O4038,SBi!$C$2:$K$2,0)),0)</f>
        <v>67.3</v>
      </c>
      <c r="Q4038" s="19">
        <f t="shared" ca="1" si="827"/>
        <v>10.700699999999999</v>
      </c>
      <c r="R4038" s="19" t="str">
        <f ca="1">IFERROR(INDEX(VpD!$2:$2,MATCH(G4038,VpD!$1:$1,1)),VpD!$I$2)</f>
        <v>&gt;1998</v>
      </c>
      <c r="S4038" s="1">
        <f ca="1">IFERROR(INDEX(VpD!$C$3:$I$27,MATCH(E4038,VpD!$B$3:$B$27,0),MATCH(R4038,VpD!$C$2:$I$2,0)),0)</f>
        <v>72</v>
      </c>
      <c r="T4038" s="19">
        <f t="shared" ca="1" si="828"/>
        <v>11.448</v>
      </c>
      <c r="U4038" s="14" t="str">
        <f t="shared" ca="1" si="829"/>
        <v xml:space="preserve">714173.58 </v>
      </c>
      <c r="V4038" s="14" t="str">
        <f t="shared" ca="1" si="830"/>
        <v>6169027.69</v>
      </c>
      <c r="W4038" s="14" t="str">
        <f t="shared" ca="1" si="831"/>
        <v>POINT(714173.58 6169027.69)</v>
      </c>
      <c r="X4038" s="14" t="str">
        <f>IFERROR(INDEX(BygningOmraade!B:B,MATCH(A4038,BygningOmraade!A:A,0)),"")</f>
        <v/>
      </c>
    </row>
    <row r="4039" spans="1:24" s="14" customFormat="1" x14ac:dyDescent="0.25">
      <c r="A4039" s="14">
        <f t="shared" si="819"/>
        <v>4039</v>
      </c>
      <c r="B4039" s="14" t="str">
        <f t="shared" ca="1" si="820"/>
        <v>efd9378b-d8a5-4cad-8c24-31dc08dd8d4d</v>
      </c>
      <c r="C4039" s="14" t="str">
        <f t="shared" ca="1" si="821"/>
        <v>0a3f507e-1c88-32b8-e044-0003ba298018</v>
      </c>
      <c r="D4039" s="14">
        <f t="shared" ca="1" si="822"/>
        <v>995631</v>
      </c>
      <c r="E4039" s="1">
        <f t="shared" ca="1" si="823"/>
        <v>120</v>
      </c>
      <c r="F4039" s="1">
        <f t="shared" ca="1" si="824"/>
        <v>98</v>
      </c>
      <c r="G4039" s="1">
        <f t="shared" ca="1" si="825"/>
        <v>1966</v>
      </c>
      <c r="H4039" s="1" t="str">
        <f ca="1">IFERROR(INDEX(Varmeinstallation!B:B,MATCH(INDIRECT($A$1&amp;"L"&amp;A4039)*1,Varmeinstallation!A:A,0)),"Ingen varmeinstallationer")</f>
        <v>Centralvarme fra eget anlæg, et-kammer fyr</v>
      </c>
      <c r="I4039" s="1" t="str">
        <f ca="1">IFERROR(INDEX(Opvarmningsmiddel!B:B,MATCH(INDIRECT($A$1&amp;"M"&amp;A4039)*1,Opvarmningsmiddel!A:A,0)),"")</f>
        <v>Naturgas</v>
      </c>
      <c r="J4039" s="1">
        <f t="shared" ca="1" si="826"/>
        <v>0</v>
      </c>
      <c r="K4039" s="1" t="str">
        <f ca="1">IFERROR(INDEX(Relationstabel!$C$3:$K$10,MATCH(VALUE(INDIRECT($A$1&amp;"L"&amp;A4039)),Relationstabel!$A$3:$A$10,0),MATCH(IFERROR(VALUE(INDIRECT($A$1&amp;"M"&amp;A4039)),0),Relationstabel!$C$1:$K$1,0)),"Ingen varmeinstallationer")</f>
        <v>Naturgas</v>
      </c>
      <c r="L4039" s="1" t="str">
        <f ca="1">INDEX(Anvendelseskode!B:B,MATCH($E4039,Anvendelseskode!$A:$A,0))</f>
        <v>Fritliggende enfamilieshus (parcelhus)</v>
      </c>
      <c r="M4039" s="1" t="str">
        <f ca="1">INDEX(Anvendelseskode!C:C,MATCH($E4039,Anvendelseskode!$A:$A,0))</f>
        <v>Parcelhuse</v>
      </c>
      <c r="N4039" s="1" t="str">
        <f ca="1">INDEX(Anvendelseskode!D:D,MATCH($E4039,Anvendelseskode!$A:$A,0))</f>
        <v>Private husholdninger</v>
      </c>
      <c r="O4039" s="1" t="str">
        <f ca="1">IFERROR(INDEX(SBi!$2:$2,MATCH(G4039,SBi!$1:$1,1)),SBi!$K$2)</f>
        <v>1961-1972</v>
      </c>
      <c r="P4039" s="1">
        <f ca="1">IFERROR(INDEX(SBi!$C$3:$K$28,MATCH(E4039,SBi!$B$3:$B$28,0),MATCH(O4039,SBi!$C$2:$K$2,0)),0)</f>
        <v>134.30000000000001</v>
      </c>
      <c r="Q4039" s="19">
        <f t="shared" ca="1" si="827"/>
        <v>13.161400000000002</v>
      </c>
      <c r="R4039" s="19" t="str">
        <f ca="1">IFERROR(INDEX(VpD!$2:$2,MATCH(G4039,VpD!$1:$1,1)),VpD!$I$2)</f>
        <v>1961-1972</v>
      </c>
      <c r="S4039" s="1">
        <f ca="1">IFERROR(INDEX(VpD!$C$3:$I$27,MATCH(E4039,VpD!$B$3:$B$27,0),MATCH(R4039,VpD!$C$2:$I$2,0)),0)</f>
        <v>143</v>
      </c>
      <c r="T4039" s="19">
        <f t="shared" ca="1" si="828"/>
        <v>14.013999999999999</v>
      </c>
      <c r="U4039" s="14" t="str">
        <f t="shared" ca="1" si="829"/>
        <v xml:space="preserve">712373.95 </v>
      </c>
      <c r="V4039" s="14" t="str">
        <f t="shared" ca="1" si="830"/>
        <v>6169238.95</v>
      </c>
      <c r="W4039" s="14" t="str">
        <f t="shared" ca="1" si="831"/>
        <v>POINT(712373.95 6169238.95)</v>
      </c>
      <c r="X4039" s="14" t="str">
        <f>IFERROR(INDEX(BygningOmraade!B:B,MATCH(A4039,BygningOmraade!A:A,0)),"")</f>
        <v/>
      </c>
    </row>
    <row r="4040" spans="1:24" s="14" customFormat="1" x14ac:dyDescent="0.25">
      <c r="A4040" s="14">
        <f t="shared" si="819"/>
        <v>4040</v>
      </c>
      <c r="B4040" s="14" t="str">
        <f t="shared" ca="1" si="820"/>
        <v>f00eab90-190e-472d-8b5c-19b5d2081acd</v>
      </c>
      <c r="C4040" s="14" t="str">
        <f t="shared" ca="1" si="821"/>
        <v>53ba2f34-5fed-2505-e044-0003ba298018</v>
      </c>
      <c r="D4040" s="14">
        <f t="shared" ca="1" si="822"/>
        <v>2702988</v>
      </c>
      <c r="E4040" s="1">
        <f t="shared" ca="1" si="823"/>
        <v>130</v>
      </c>
      <c r="F4040" s="1">
        <f t="shared" ca="1" si="824"/>
        <v>160</v>
      </c>
      <c r="G4040" s="1">
        <f t="shared" ca="1" si="825"/>
        <v>2008</v>
      </c>
      <c r="H4040" s="1" t="str">
        <f ca="1">IFERROR(INDEX(Varmeinstallation!B:B,MATCH(INDIRECT($A$1&amp;"L"&amp;A4040)*1,Varmeinstallation!A:A,0)),"Ingen varmeinstallationer")</f>
        <v>Centralvarme fra eget anlæg, et-kammer fyr</v>
      </c>
      <c r="I4040" s="1" t="str">
        <f ca="1">IFERROR(INDEX(Opvarmningsmiddel!B:B,MATCH(INDIRECT($A$1&amp;"M"&amp;A4040)*1,Opvarmningsmiddel!A:A,0)),"")</f>
        <v>Naturgas</v>
      </c>
      <c r="J4040" s="1">
        <f t="shared" ca="1" si="826"/>
        <v>90</v>
      </c>
      <c r="K4040" s="1" t="str">
        <f ca="1">IFERROR(INDEX(Relationstabel!$C$3:$K$10,MATCH(VALUE(INDIRECT($A$1&amp;"L"&amp;A4040)),Relationstabel!$A$3:$A$10,0),MATCH(IFERROR(VALUE(INDIRECT($A$1&amp;"M"&amp;A4040)),0),Relationstabel!$C$1:$K$1,0)),"Ingen varmeinstallationer")</f>
        <v>Naturgas</v>
      </c>
      <c r="L4040" s="1" t="str">
        <f ca="1">INDEX(Anvendelseskode!B:B,MATCH($E4040,Anvendelseskode!$A:$A,0))</f>
        <v>Række-, kæde-, dobbelthus (lodret adskillelse mellem enhederne)</v>
      </c>
      <c r="M4040" s="1" t="str">
        <f ca="1">INDEX(Anvendelseskode!C:C,MATCH($E4040,Anvendelseskode!$A:$A,0))</f>
        <v>Række-, kæde og dobbelthuse</v>
      </c>
      <c r="N4040" s="1" t="str">
        <f ca="1">INDEX(Anvendelseskode!D:D,MATCH($E4040,Anvendelseskode!$A:$A,0))</f>
        <v>Private husholdninger</v>
      </c>
      <c r="O4040" s="1" t="str">
        <f ca="1">IFERROR(INDEX(SBi!$2:$2,MATCH(G4040,SBi!$1:$1,1)),SBi!$K$2)</f>
        <v>Efter 2006</v>
      </c>
      <c r="P4040" s="1">
        <f ca="1">IFERROR(INDEX(SBi!$C$3:$K$28,MATCH(E4040,SBi!$B$3:$B$28,0),MATCH(O4040,SBi!$C$2:$K$2,0)),0)</f>
        <v>66.400000000000006</v>
      </c>
      <c r="Q4040" s="19">
        <f t="shared" ca="1" si="827"/>
        <v>10.624000000000001</v>
      </c>
      <c r="R4040" s="19" t="str">
        <f ca="1">IFERROR(INDEX(VpD!$2:$2,MATCH(G4040,VpD!$1:$1,1)),VpD!$I$2)</f>
        <v>&gt;1998</v>
      </c>
      <c r="S4040" s="1">
        <f ca="1">IFERROR(INDEX(VpD!$C$3:$I$27,MATCH(E4040,VpD!$B$3:$B$27,0),MATCH(R4040,VpD!$C$2:$I$2,0)),0)</f>
        <v>65</v>
      </c>
      <c r="T4040" s="19">
        <f t="shared" ca="1" si="828"/>
        <v>10.4</v>
      </c>
      <c r="U4040" s="14" t="str">
        <f t="shared" ca="1" si="829"/>
        <v xml:space="preserve">712635.64 </v>
      </c>
      <c r="V4040" s="14" t="str">
        <f t="shared" ca="1" si="830"/>
        <v>6168776.86</v>
      </c>
      <c r="W4040" s="14" t="str">
        <f t="shared" ca="1" si="831"/>
        <v>POINT(712635.64 6168776.86)</v>
      </c>
      <c r="X4040" s="14" t="str">
        <f>IFERROR(INDEX(BygningOmraade!B:B,MATCH(A4040,BygningOmraade!A:A,0)),"")</f>
        <v/>
      </c>
    </row>
    <row r="4041" spans="1:24" s="14" customFormat="1" x14ac:dyDescent="0.25">
      <c r="A4041" s="14">
        <f t="shared" si="819"/>
        <v>4041</v>
      </c>
      <c r="B4041" s="14" t="str">
        <f t="shared" ca="1" si="820"/>
        <v>f0274eab-1ddb-4015-9a5f-666a102ba43a</v>
      </c>
      <c r="C4041" s="14" t="str">
        <f t="shared" ca="1" si="821"/>
        <v>0a3f507e-2340-32b8-e044-0003ba298018</v>
      </c>
      <c r="D4041" s="14">
        <f t="shared" ca="1" si="822"/>
        <v>997108</v>
      </c>
      <c r="E4041" s="1">
        <f t="shared" ca="1" si="823"/>
        <v>120</v>
      </c>
      <c r="F4041" s="1">
        <f t="shared" ca="1" si="824"/>
        <v>157</v>
      </c>
      <c r="G4041" s="1">
        <f t="shared" ca="1" si="825"/>
        <v>2011</v>
      </c>
      <c r="H4041" s="1" t="str">
        <f ca="1">IFERROR(INDEX(Varmeinstallation!B:B,MATCH(INDIRECT($A$1&amp;"L"&amp;A4041)*1,Varmeinstallation!A:A,0)),"Ingen varmeinstallationer")</f>
        <v>Centralvarme fra eget anlæg, et-kammer fyr</v>
      </c>
      <c r="I4041" s="1" t="str">
        <f ca="1">IFERROR(INDEX(Opvarmningsmiddel!B:B,MATCH(INDIRECT($A$1&amp;"M"&amp;A4041)*1,Opvarmningsmiddel!A:A,0)),"")</f>
        <v>Naturgas</v>
      </c>
      <c r="J4041" s="1">
        <f t="shared" ca="1" si="826"/>
        <v>0</v>
      </c>
      <c r="K4041" s="1" t="str">
        <f ca="1">IFERROR(INDEX(Relationstabel!$C$3:$K$10,MATCH(VALUE(INDIRECT($A$1&amp;"L"&amp;A4041)),Relationstabel!$A$3:$A$10,0),MATCH(IFERROR(VALUE(INDIRECT($A$1&amp;"M"&amp;A4041)),0),Relationstabel!$C$1:$K$1,0)),"Ingen varmeinstallationer")</f>
        <v>Naturgas</v>
      </c>
      <c r="L4041" s="1" t="str">
        <f ca="1">INDEX(Anvendelseskode!B:B,MATCH($E4041,Anvendelseskode!$A:$A,0))</f>
        <v>Fritliggende enfamilieshus (parcelhus)</v>
      </c>
      <c r="M4041" s="1" t="str">
        <f ca="1">INDEX(Anvendelseskode!C:C,MATCH($E4041,Anvendelseskode!$A:$A,0))</f>
        <v>Parcelhuse</v>
      </c>
      <c r="N4041" s="1" t="str">
        <f ca="1">INDEX(Anvendelseskode!D:D,MATCH($E4041,Anvendelseskode!$A:$A,0))</f>
        <v>Private husholdninger</v>
      </c>
      <c r="O4041" s="1" t="str">
        <f ca="1">IFERROR(INDEX(SBi!$2:$2,MATCH(G4041,SBi!$1:$1,1)),SBi!$K$2)</f>
        <v>Efter 2006</v>
      </c>
      <c r="P4041" s="1">
        <f ca="1">IFERROR(INDEX(SBi!$C$3:$K$28,MATCH(E4041,SBi!$B$3:$B$28,0),MATCH(O4041,SBi!$C$2:$K$2,0)),0)</f>
        <v>67.3</v>
      </c>
      <c r="Q4041" s="19">
        <f t="shared" ca="1" si="827"/>
        <v>10.5661</v>
      </c>
      <c r="R4041" s="19" t="str">
        <f ca="1">IFERROR(INDEX(VpD!$2:$2,MATCH(G4041,VpD!$1:$1,1)),VpD!$I$2)</f>
        <v>&gt;1998</v>
      </c>
      <c r="S4041" s="1">
        <f ca="1">IFERROR(INDEX(VpD!$C$3:$I$27,MATCH(E4041,VpD!$B$3:$B$27,0),MATCH(R4041,VpD!$C$2:$I$2,0)),0)</f>
        <v>72</v>
      </c>
      <c r="T4041" s="19">
        <f t="shared" ca="1" si="828"/>
        <v>11.304</v>
      </c>
      <c r="U4041" s="14" t="str">
        <f t="shared" ca="1" si="829"/>
        <v xml:space="preserve">713565.4 </v>
      </c>
      <c r="V4041" s="14" t="str">
        <f t="shared" ca="1" si="830"/>
        <v>6168705.81</v>
      </c>
      <c r="W4041" s="14" t="str">
        <f t="shared" ca="1" si="831"/>
        <v>POINT(713565.4 6168705.81)</v>
      </c>
      <c r="X4041" s="14" t="str">
        <f>IFERROR(INDEX(BygningOmraade!B:B,MATCH(A4041,BygningOmraade!A:A,0)),"")</f>
        <v/>
      </c>
    </row>
    <row r="4042" spans="1:24" s="14" customFormat="1" x14ac:dyDescent="0.25">
      <c r="A4042" s="14">
        <f t="shared" si="819"/>
        <v>4042</v>
      </c>
      <c r="B4042" s="14" t="str">
        <f t="shared" ca="1" si="820"/>
        <v>f035430f-ea15-4787-a98d-b015ad5b4fe9</v>
      </c>
      <c r="C4042" s="14" t="str">
        <f t="shared" ca="1" si="821"/>
        <v>0a3f507e-18d6-32b8-e044-0003ba298018</v>
      </c>
      <c r="D4042" s="14">
        <f t="shared" ca="1" si="822"/>
        <v>994147</v>
      </c>
      <c r="E4042" s="1">
        <f t="shared" ca="1" si="823"/>
        <v>130</v>
      </c>
      <c r="F4042" s="1">
        <f t="shared" ca="1" si="824"/>
        <v>107</v>
      </c>
      <c r="G4042" s="1">
        <f t="shared" ca="1" si="825"/>
        <v>1983</v>
      </c>
      <c r="H4042" s="1" t="str">
        <f ca="1">IFERROR(INDEX(Varmeinstallation!B:B,MATCH(INDIRECT($A$1&amp;"L"&amp;A4042)*1,Varmeinstallation!A:A,0)),"Ingen varmeinstallationer")</f>
        <v>Fjernvarme/blokvarme (radiatorsystemer eller varmluftanlæg)</v>
      </c>
      <c r="I4042" s="1" t="str">
        <f ca="1">IFERROR(INDEX(Opvarmningsmiddel!B:B,MATCH(INDIRECT($A$1&amp;"M"&amp;A4042)*1,Opvarmningsmiddel!A:A,0)),"")</f>
        <v/>
      </c>
      <c r="J4042" s="1">
        <f t="shared" ca="1" si="826"/>
        <v>0</v>
      </c>
      <c r="K4042" s="1" t="str">
        <f ca="1">IFERROR(INDEX(Relationstabel!$C$3:$K$10,MATCH(VALUE(INDIRECT($A$1&amp;"L"&amp;A4042)),Relationstabel!$A$3:$A$10,0),MATCH(IFERROR(VALUE(INDIRECT($A$1&amp;"M"&amp;A4042)),0),Relationstabel!$C$1:$K$1,0)),"Ingen varmeinstallationer")</f>
        <v>Fjernvarme/ Blokvarme</v>
      </c>
      <c r="L4042" s="1" t="str">
        <f ca="1">INDEX(Anvendelseskode!B:B,MATCH($E4042,Anvendelseskode!$A:$A,0))</f>
        <v>Række-, kæde-, dobbelthus (lodret adskillelse mellem enhederne)</v>
      </c>
      <c r="M4042" s="1" t="str">
        <f ca="1">INDEX(Anvendelseskode!C:C,MATCH($E4042,Anvendelseskode!$A:$A,0))</f>
        <v>Række-, kæde og dobbelthuse</v>
      </c>
      <c r="N4042" s="1" t="str">
        <f ca="1">INDEX(Anvendelseskode!D:D,MATCH($E4042,Anvendelseskode!$A:$A,0))</f>
        <v>Private husholdninger</v>
      </c>
      <c r="O4042" s="1" t="str">
        <f ca="1">IFERROR(INDEX(SBi!$2:$2,MATCH(G4042,SBi!$1:$1,1)),SBi!$K$2)</f>
        <v>1979-1998</v>
      </c>
      <c r="P4042" s="1">
        <f ca="1">IFERROR(INDEX(SBi!$C$3:$K$28,MATCH(E4042,SBi!$B$3:$B$28,0),MATCH(O4042,SBi!$C$2:$K$2,0)),0)</f>
        <v>96.8</v>
      </c>
      <c r="Q4042" s="19">
        <f t="shared" ca="1" si="827"/>
        <v>10.3576</v>
      </c>
      <c r="R4042" s="19" t="str">
        <f ca="1">IFERROR(INDEX(VpD!$2:$2,MATCH(G4042,VpD!$1:$1,1)),VpD!$I$2)</f>
        <v>1979-1998</v>
      </c>
      <c r="S4042" s="1">
        <f ca="1">IFERROR(INDEX(VpD!$C$3:$I$27,MATCH(E4042,VpD!$B$3:$B$27,0),MATCH(R4042,VpD!$C$2:$I$2,0)),0)</f>
        <v>74</v>
      </c>
      <c r="T4042" s="19">
        <f t="shared" ca="1" si="828"/>
        <v>7.9180000000000001</v>
      </c>
      <c r="U4042" s="14" t="str">
        <f t="shared" ca="1" si="829"/>
        <v xml:space="preserve">711419.67 </v>
      </c>
      <c r="V4042" s="14" t="str">
        <f t="shared" ca="1" si="830"/>
        <v>6171866.81</v>
      </c>
      <c r="W4042" s="14" t="str">
        <f t="shared" ca="1" si="831"/>
        <v>POINT(711419.67 6171866.81)</v>
      </c>
      <c r="X4042" s="14" t="str">
        <f>IFERROR(INDEX(BygningOmraade!B:B,MATCH(A4042,BygningOmraade!A:A,0)),"")</f>
        <v/>
      </c>
    </row>
    <row r="4043" spans="1:24" s="14" customFormat="1" x14ac:dyDescent="0.25">
      <c r="A4043" s="14">
        <f t="shared" si="819"/>
        <v>4043</v>
      </c>
      <c r="B4043" s="14" t="str">
        <f t="shared" ca="1" si="820"/>
        <v>f0423fce-4a32-421f-8b7e-6a97e05ded56</v>
      </c>
      <c r="C4043" s="14" t="str">
        <f t="shared" ca="1" si="821"/>
        <v>0a3f507e-24aa-32b8-e044-0003ba298018</v>
      </c>
      <c r="D4043" s="14">
        <f t="shared" ca="1" si="822"/>
        <v>995929</v>
      </c>
      <c r="E4043" s="1">
        <f t="shared" ca="1" si="823"/>
        <v>120</v>
      </c>
      <c r="F4043" s="1">
        <f t="shared" ca="1" si="824"/>
        <v>141</v>
      </c>
      <c r="G4043" s="1">
        <f t="shared" ca="1" si="825"/>
        <v>1996</v>
      </c>
      <c r="H4043" s="1" t="str">
        <f ca="1">IFERROR(INDEX(Varmeinstallation!B:B,MATCH(INDIRECT($A$1&amp;"L"&amp;A4043)*1,Varmeinstallation!A:A,0)),"Ingen varmeinstallationer")</f>
        <v>Centralvarme fra eget anlæg, et-kammer fyr</v>
      </c>
      <c r="I4043" s="1" t="str">
        <f ca="1">IFERROR(INDEX(Opvarmningsmiddel!B:B,MATCH(INDIRECT($A$1&amp;"M"&amp;A4043)*1,Opvarmningsmiddel!A:A,0)),"")</f>
        <v>Naturgas</v>
      </c>
      <c r="J4043" s="1">
        <f t="shared" ca="1" si="826"/>
        <v>0</v>
      </c>
      <c r="K4043" s="1" t="str">
        <f ca="1">IFERROR(INDEX(Relationstabel!$C$3:$K$10,MATCH(VALUE(INDIRECT($A$1&amp;"L"&amp;A4043)),Relationstabel!$A$3:$A$10,0),MATCH(IFERROR(VALUE(INDIRECT($A$1&amp;"M"&amp;A4043)),0),Relationstabel!$C$1:$K$1,0)),"Ingen varmeinstallationer")</f>
        <v>Naturgas</v>
      </c>
      <c r="L4043" s="1" t="str">
        <f ca="1">INDEX(Anvendelseskode!B:B,MATCH($E4043,Anvendelseskode!$A:$A,0))</f>
        <v>Fritliggende enfamilieshus (parcelhus)</v>
      </c>
      <c r="M4043" s="1" t="str">
        <f ca="1">INDEX(Anvendelseskode!C:C,MATCH($E4043,Anvendelseskode!$A:$A,0))</f>
        <v>Parcelhuse</v>
      </c>
      <c r="N4043" s="1" t="str">
        <f ca="1">INDEX(Anvendelseskode!D:D,MATCH($E4043,Anvendelseskode!$A:$A,0))</f>
        <v>Private husholdninger</v>
      </c>
      <c r="O4043" s="1" t="str">
        <f ca="1">IFERROR(INDEX(SBi!$2:$2,MATCH(G4043,SBi!$1:$1,1)),SBi!$K$2)</f>
        <v>1979-1998</v>
      </c>
      <c r="P4043" s="1">
        <f ca="1">IFERROR(INDEX(SBi!$C$3:$K$28,MATCH(E4043,SBi!$B$3:$B$28,0),MATCH(O4043,SBi!$C$2:$K$2,0)),0)</f>
        <v>105.4</v>
      </c>
      <c r="Q4043" s="19">
        <f t="shared" ca="1" si="827"/>
        <v>14.861400000000001</v>
      </c>
      <c r="R4043" s="19" t="str">
        <f ca="1">IFERROR(INDEX(VpD!$2:$2,MATCH(G4043,VpD!$1:$1,1)),VpD!$I$2)</f>
        <v>1979-1998</v>
      </c>
      <c r="S4043" s="1">
        <f ca="1">IFERROR(INDEX(VpD!$C$3:$I$27,MATCH(E4043,VpD!$B$3:$B$27,0),MATCH(R4043,VpD!$C$2:$I$2,0)),0)</f>
        <v>90</v>
      </c>
      <c r="T4043" s="19">
        <f t="shared" ca="1" si="828"/>
        <v>12.69</v>
      </c>
      <c r="U4043" s="14" t="str">
        <f t="shared" ca="1" si="829"/>
        <v xml:space="preserve">712764.94 </v>
      </c>
      <c r="V4043" s="14" t="str">
        <f t="shared" ca="1" si="830"/>
        <v>6169176.53</v>
      </c>
      <c r="W4043" s="14" t="str">
        <f t="shared" ca="1" si="831"/>
        <v>POINT(712764.94 6169176.53)</v>
      </c>
      <c r="X4043" s="14" t="str">
        <f>IFERROR(INDEX(BygningOmraade!B:B,MATCH(A4043,BygningOmraade!A:A,0)),"")</f>
        <v/>
      </c>
    </row>
    <row r="4044" spans="1:24" s="14" customFormat="1" x14ac:dyDescent="0.25">
      <c r="A4044" s="14">
        <f t="shared" si="819"/>
        <v>4044</v>
      </c>
      <c r="B4044" s="14" t="str">
        <f t="shared" ca="1" si="820"/>
        <v>f0621a7a-cec4-4524-bf05-05d828c18e05</v>
      </c>
      <c r="C4044" s="14" t="str">
        <f t="shared" ca="1" si="821"/>
        <v>0a3f507e-1ec1-32b8-e044-0003ba298018</v>
      </c>
      <c r="D4044" s="14">
        <f t="shared" ca="1" si="822"/>
        <v>994673</v>
      </c>
      <c r="E4044" s="1">
        <f t="shared" ca="1" si="823"/>
        <v>130</v>
      </c>
      <c r="F4044" s="1">
        <f t="shared" ca="1" si="824"/>
        <v>110</v>
      </c>
      <c r="G4044" s="1">
        <f t="shared" ca="1" si="825"/>
        <v>1973</v>
      </c>
      <c r="H4044" s="1" t="str">
        <f ca="1">IFERROR(INDEX(Varmeinstallation!B:B,MATCH(INDIRECT($A$1&amp;"L"&amp;A4044)*1,Varmeinstallation!A:A,0)),"Ingen varmeinstallationer")</f>
        <v>Fjernvarme/blokvarme (radiatorsystemer eller varmluftanlæg)</v>
      </c>
      <c r="I4044" s="1" t="str">
        <f ca="1">IFERROR(INDEX(Opvarmningsmiddel!B:B,MATCH(INDIRECT($A$1&amp;"M"&amp;A4044)*1,Opvarmningsmiddel!A:A,0)),"")</f>
        <v/>
      </c>
      <c r="J4044" s="1">
        <f t="shared" ca="1" si="826"/>
        <v>0</v>
      </c>
      <c r="K4044" s="1" t="str">
        <f ca="1">IFERROR(INDEX(Relationstabel!$C$3:$K$10,MATCH(VALUE(INDIRECT($A$1&amp;"L"&amp;A4044)),Relationstabel!$A$3:$A$10,0),MATCH(IFERROR(VALUE(INDIRECT($A$1&amp;"M"&amp;A4044)),0),Relationstabel!$C$1:$K$1,0)),"Ingen varmeinstallationer")</f>
        <v>Fjernvarme/ Blokvarme</v>
      </c>
      <c r="L4044" s="1" t="str">
        <f ca="1">INDEX(Anvendelseskode!B:B,MATCH($E4044,Anvendelseskode!$A:$A,0))</f>
        <v>Række-, kæde-, dobbelthus (lodret adskillelse mellem enhederne)</v>
      </c>
      <c r="M4044" s="1" t="str">
        <f ca="1">INDEX(Anvendelseskode!C:C,MATCH($E4044,Anvendelseskode!$A:$A,0))</f>
        <v>Række-, kæde og dobbelthuse</v>
      </c>
      <c r="N4044" s="1" t="str">
        <f ca="1">INDEX(Anvendelseskode!D:D,MATCH($E4044,Anvendelseskode!$A:$A,0))</f>
        <v>Private husholdninger</v>
      </c>
      <c r="O4044" s="1" t="str">
        <f ca="1">IFERROR(INDEX(SBi!$2:$2,MATCH(G4044,SBi!$1:$1,1)),SBi!$K$2)</f>
        <v>1973-1978</v>
      </c>
      <c r="P4044" s="1">
        <f ca="1">IFERROR(INDEX(SBi!$C$3:$K$28,MATCH(E4044,SBi!$B$3:$B$28,0),MATCH(O4044,SBi!$C$2:$K$2,0)),0)</f>
        <v>112.6</v>
      </c>
      <c r="Q4044" s="19">
        <f t="shared" ca="1" si="827"/>
        <v>12.385999999999999</v>
      </c>
      <c r="R4044" s="19" t="str">
        <f ca="1">IFERROR(INDEX(VpD!$2:$2,MATCH(G4044,VpD!$1:$1,1)),VpD!$I$2)</f>
        <v>1973-1978</v>
      </c>
      <c r="S4044" s="1">
        <f ca="1">IFERROR(INDEX(VpD!$C$3:$I$27,MATCH(E4044,VpD!$B$3:$B$27,0),MATCH(R4044,VpD!$C$2:$I$2,0)),0)</f>
        <v>98</v>
      </c>
      <c r="T4044" s="19">
        <f t="shared" ca="1" si="828"/>
        <v>10.78</v>
      </c>
      <c r="U4044" s="14" t="str">
        <f t="shared" ca="1" si="829"/>
        <v xml:space="preserve">711651.02 </v>
      </c>
      <c r="V4044" s="14" t="str">
        <f t="shared" ca="1" si="830"/>
        <v>6172026.98</v>
      </c>
      <c r="W4044" s="14" t="str">
        <f t="shared" ca="1" si="831"/>
        <v>POINT(711651.02 6172026.98)</v>
      </c>
      <c r="X4044" s="14" t="str">
        <f>IFERROR(INDEX(BygningOmraade!B:B,MATCH(A4044,BygningOmraade!A:A,0)),"")</f>
        <v/>
      </c>
    </row>
    <row r="4045" spans="1:24" s="14" customFormat="1" x14ac:dyDescent="0.25">
      <c r="A4045" s="14">
        <f t="shared" si="819"/>
        <v>4045</v>
      </c>
      <c r="B4045" s="14" t="str">
        <f t="shared" ca="1" si="820"/>
        <v>f07d7e8a-885a-4d23-8aea-6295607849bd</v>
      </c>
      <c r="C4045" s="14" t="str">
        <f t="shared" ca="1" si="821"/>
        <v>0a3f507e-2100-32b8-e044-0003ba298018</v>
      </c>
      <c r="D4045" s="14">
        <f t="shared" ca="1" si="822"/>
        <v>996131</v>
      </c>
      <c r="E4045" s="1">
        <f t="shared" ca="1" si="823"/>
        <v>120</v>
      </c>
      <c r="F4045" s="1">
        <f t="shared" ca="1" si="824"/>
        <v>167</v>
      </c>
      <c r="G4045" s="1">
        <f t="shared" ca="1" si="825"/>
        <v>1979</v>
      </c>
      <c r="H4045" s="1" t="str">
        <f ca="1">IFERROR(INDEX(Varmeinstallation!B:B,MATCH(INDIRECT($A$1&amp;"L"&amp;A4045)*1,Varmeinstallation!A:A,0)),"Ingen varmeinstallationer")</f>
        <v>Centralvarme fra eget anlæg, et-kammer fyr</v>
      </c>
      <c r="I4045" s="1" t="str">
        <f ca="1">IFERROR(INDEX(Opvarmningsmiddel!B:B,MATCH(INDIRECT($A$1&amp;"M"&amp;A4045)*1,Opvarmningsmiddel!A:A,0)),"")</f>
        <v>Naturgas</v>
      </c>
      <c r="J4045" s="1">
        <f t="shared" ca="1" si="826"/>
        <v>0</v>
      </c>
      <c r="K4045" s="1" t="str">
        <f ca="1">IFERROR(INDEX(Relationstabel!$C$3:$K$10,MATCH(VALUE(INDIRECT($A$1&amp;"L"&amp;A4045)),Relationstabel!$A$3:$A$10,0),MATCH(IFERROR(VALUE(INDIRECT($A$1&amp;"M"&amp;A4045)),0),Relationstabel!$C$1:$K$1,0)),"Ingen varmeinstallationer")</f>
        <v>Naturgas</v>
      </c>
      <c r="L4045" s="1" t="str">
        <f ca="1">INDEX(Anvendelseskode!B:B,MATCH($E4045,Anvendelseskode!$A:$A,0))</f>
        <v>Fritliggende enfamilieshus (parcelhus)</v>
      </c>
      <c r="M4045" s="1" t="str">
        <f ca="1">INDEX(Anvendelseskode!C:C,MATCH($E4045,Anvendelseskode!$A:$A,0))</f>
        <v>Parcelhuse</v>
      </c>
      <c r="N4045" s="1" t="str">
        <f ca="1">INDEX(Anvendelseskode!D:D,MATCH($E4045,Anvendelseskode!$A:$A,0))</f>
        <v>Private husholdninger</v>
      </c>
      <c r="O4045" s="1" t="str">
        <f ca="1">IFERROR(INDEX(SBi!$2:$2,MATCH(G4045,SBi!$1:$1,1)),SBi!$K$2)</f>
        <v>1979-1998</v>
      </c>
      <c r="P4045" s="1">
        <f ca="1">IFERROR(INDEX(SBi!$C$3:$K$28,MATCH(E4045,SBi!$B$3:$B$28,0),MATCH(O4045,SBi!$C$2:$K$2,0)),0)</f>
        <v>105.4</v>
      </c>
      <c r="Q4045" s="19">
        <f t="shared" ca="1" si="827"/>
        <v>17.601800000000001</v>
      </c>
      <c r="R4045" s="19" t="str">
        <f ca="1">IFERROR(INDEX(VpD!$2:$2,MATCH(G4045,VpD!$1:$1,1)),VpD!$I$2)</f>
        <v>1979-1998</v>
      </c>
      <c r="S4045" s="1">
        <f ca="1">IFERROR(INDEX(VpD!$C$3:$I$27,MATCH(E4045,VpD!$B$3:$B$27,0),MATCH(R4045,VpD!$C$2:$I$2,0)),0)</f>
        <v>90</v>
      </c>
      <c r="T4045" s="19">
        <f t="shared" ca="1" si="828"/>
        <v>15.03</v>
      </c>
      <c r="U4045" s="14" t="str">
        <f t="shared" ca="1" si="829"/>
        <v xml:space="preserve">713141.27 </v>
      </c>
      <c r="V4045" s="14" t="str">
        <f t="shared" ca="1" si="830"/>
        <v>6168543.34</v>
      </c>
      <c r="W4045" s="14" t="str">
        <f t="shared" ca="1" si="831"/>
        <v>POINT(713141.27 6168543.34)</v>
      </c>
      <c r="X4045" s="14" t="str">
        <f>IFERROR(INDEX(BygningOmraade!B:B,MATCH(A4045,BygningOmraade!A:A,0)),"")</f>
        <v/>
      </c>
    </row>
    <row r="4046" spans="1:24" s="14" customFormat="1" x14ac:dyDescent="0.25">
      <c r="A4046" s="14">
        <f t="shared" si="819"/>
        <v>4046</v>
      </c>
      <c r="B4046" s="14" t="str">
        <f t="shared" ca="1" si="820"/>
        <v>f09beac0-2b71-4970-a5ec-d0a9720095a7</v>
      </c>
      <c r="C4046" s="14" t="str">
        <f t="shared" ca="1" si="821"/>
        <v>0a3f507e-1b06-32b8-e044-0003ba298018</v>
      </c>
      <c r="D4046" s="14">
        <f t="shared" ca="1" si="822"/>
        <v>996187</v>
      </c>
      <c r="E4046" s="1">
        <f t="shared" ca="1" si="823"/>
        <v>120</v>
      </c>
      <c r="F4046" s="1">
        <f t="shared" ca="1" si="824"/>
        <v>125</v>
      </c>
      <c r="G4046" s="1">
        <f t="shared" ca="1" si="825"/>
        <v>1994</v>
      </c>
      <c r="H4046" s="1" t="str">
        <f ca="1">IFERROR(INDEX(Varmeinstallation!B:B,MATCH(INDIRECT($A$1&amp;"L"&amp;A4046)*1,Varmeinstallation!A:A,0)),"Ingen varmeinstallationer")</f>
        <v>Centralvarme fra eget anlæg, et-kammer fyr</v>
      </c>
      <c r="I4046" s="1" t="str">
        <f ca="1">IFERROR(INDEX(Opvarmningsmiddel!B:B,MATCH(INDIRECT($A$1&amp;"M"&amp;A4046)*1,Opvarmningsmiddel!A:A,0)),"")</f>
        <v>Naturgas</v>
      </c>
      <c r="J4046" s="1">
        <f t="shared" ca="1" si="826"/>
        <v>2</v>
      </c>
      <c r="K4046" s="1" t="str">
        <f ca="1">IFERROR(INDEX(Relationstabel!$C$3:$K$10,MATCH(VALUE(INDIRECT($A$1&amp;"L"&amp;A4046)),Relationstabel!$A$3:$A$10,0),MATCH(IFERROR(VALUE(INDIRECT($A$1&amp;"M"&amp;A4046)),0),Relationstabel!$C$1:$K$1,0)),"Ingen varmeinstallationer")</f>
        <v>Naturgas</v>
      </c>
      <c r="L4046" s="1" t="str">
        <f ca="1">INDEX(Anvendelseskode!B:B,MATCH($E4046,Anvendelseskode!$A:$A,0))</f>
        <v>Fritliggende enfamilieshus (parcelhus)</v>
      </c>
      <c r="M4046" s="1" t="str">
        <f ca="1">INDEX(Anvendelseskode!C:C,MATCH($E4046,Anvendelseskode!$A:$A,0))</f>
        <v>Parcelhuse</v>
      </c>
      <c r="N4046" s="1" t="str">
        <f ca="1">INDEX(Anvendelseskode!D:D,MATCH($E4046,Anvendelseskode!$A:$A,0))</f>
        <v>Private husholdninger</v>
      </c>
      <c r="O4046" s="1" t="str">
        <f ca="1">IFERROR(INDEX(SBi!$2:$2,MATCH(G4046,SBi!$1:$1,1)),SBi!$K$2)</f>
        <v>1979-1998</v>
      </c>
      <c r="P4046" s="1">
        <f ca="1">IFERROR(INDEX(SBi!$C$3:$K$28,MATCH(E4046,SBi!$B$3:$B$28,0),MATCH(O4046,SBi!$C$2:$K$2,0)),0)</f>
        <v>105.4</v>
      </c>
      <c r="Q4046" s="19">
        <f t="shared" ca="1" si="827"/>
        <v>13.175000000000001</v>
      </c>
      <c r="R4046" s="19" t="str">
        <f ca="1">IFERROR(INDEX(VpD!$2:$2,MATCH(G4046,VpD!$1:$1,1)),VpD!$I$2)</f>
        <v>1979-1998</v>
      </c>
      <c r="S4046" s="1">
        <f ca="1">IFERROR(INDEX(VpD!$C$3:$I$27,MATCH(E4046,VpD!$B$3:$B$27,0),MATCH(R4046,VpD!$C$2:$I$2,0)),0)</f>
        <v>90</v>
      </c>
      <c r="T4046" s="19">
        <f t="shared" ca="1" si="828"/>
        <v>11.25</v>
      </c>
      <c r="U4046" s="14" t="str">
        <f t="shared" ca="1" si="829"/>
        <v xml:space="preserve">713073.7 </v>
      </c>
      <c r="V4046" s="14" t="str">
        <f t="shared" ca="1" si="830"/>
        <v>6169026.36</v>
      </c>
      <c r="W4046" s="14" t="str">
        <f t="shared" ca="1" si="831"/>
        <v>POINT(713073.7 6169026.36)</v>
      </c>
      <c r="X4046" s="14" t="str">
        <f>IFERROR(INDEX(BygningOmraade!B:B,MATCH(A4046,BygningOmraade!A:A,0)),"")</f>
        <v/>
      </c>
    </row>
    <row r="4047" spans="1:24" s="14" customFormat="1" x14ac:dyDescent="0.25">
      <c r="A4047" s="14">
        <f t="shared" si="819"/>
        <v>4047</v>
      </c>
      <c r="B4047" s="14" t="str">
        <f t="shared" ca="1" si="820"/>
        <v>f09ea768-3d81-4ee7-aa70-79b94efce738</v>
      </c>
      <c r="C4047" s="14" t="str">
        <f t="shared" ca="1" si="821"/>
        <v>0a3f507e-1b14-32b8-e044-0003ba298018</v>
      </c>
      <c r="D4047" s="14">
        <f t="shared" ca="1" si="822"/>
        <v>995656</v>
      </c>
      <c r="E4047" s="1">
        <f t="shared" ca="1" si="823"/>
        <v>530</v>
      </c>
      <c r="F4047" s="1">
        <f t="shared" ca="1" si="824"/>
        <v>9</v>
      </c>
      <c r="G4047" s="1">
        <f t="shared" ca="1" si="825"/>
        <v>2003</v>
      </c>
      <c r="H4047" s="1" t="str">
        <f ca="1">IFERROR(INDEX(Varmeinstallation!B:B,MATCH(INDIRECT($A$1&amp;"L"&amp;A4047)*1,Varmeinstallation!A:A,0)),"Ingen varmeinstallationer")</f>
        <v>Elovne, elpaneler</v>
      </c>
      <c r="I4047" s="1" t="str">
        <f ca="1">IFERROR(INDEX(Opvarmningsmiddel!B:B,MATCH(INDIRECT($A$1&amp;"M"&amp;A4047)*1,Opvarmningsmiddel!A:A,0)),"")</f>
        <v>Elektricitet</v>
      </c>
      <c r="J4047" s="1">
        <f t="shared" ca="1" si="826"/>
        <v>90</v>
      </c>
      <c r="K4047" s="1" t="str">
        <f ca="1">IFERROR(INDEX(Relationstabel!$C$3:$K$10,MATCH(VALUE(INDIRECT($A$1&amp;"L"&amp;A4047)),Relationstabel!$A$3:$A$10,0),MATCH(IFERROR(VALUE(INDIRECT($A$1&amp;"M"&amp;A4047)),0),Relationstabel!$C$1:$K$1,0)),"Ingen varmeinstallationer")</f>
        <v>Elvarme</v>
      </c>
      <c r="L4047" s="1" t="str">
        <f ca="1">INDEX(Anvendelseskode!B:B,MATCH($E4047,Anvendelseskode!$A:$A,0))</f>
        <v>Bygning i forbindelse med idrætsudøvelse (klubhus, idrætshal, svømmehal o.lign.).</v>
      </c>
      <c r="M4047" s="1" t="str">
        <f ca="1">INDEX(Anvendelseskode!C:C,MATCH($E4047,Anvendelseskode!$A:$A,0))</f>
        <v>Bygning i forbindelse med idrætsudøvelse (klubhus, idrætshal, svømmehal o.lign.).</v>
      </c>
      <c r="N4047" s="1" t="str">
        <f ca="1">INDEX(Anvendelseskode!D:D,MATCH($E4047,Anvendelseskode!$A:$A,0))</f>
        <v>Kommunale og andre offentlige institutioner</v>
      </c>
      <c r="O4047" s="1" t="str">
        <f ca="1">IFERROR(INDEX(SBi!$2:$2,MATCH(G4047,SBi!$1:$1,1)),SBi!$K$2)</f>
        <v>1999-2006</v>
      </c>
      <c r="P4047" s="1">
        <f ca="1">IFERROR(INDEX(SBi!$C$3:$K$28,MATCH(E4047,SBi!$B$3:$B$28,0),MATCH(O4047,SBi!$C$2:$K$2,0)),0)</f>
        <v>138.30000000000001</v>
      </c>
      <c r="Q4047" s="19">
        <f t="shared" ca="1" si="827"/>
        <v>1.2447000000000001</v>
      </c>
      <c r="R4047" s="19" t="str">
        <f ca="1">IFERROR(INDEX(VpD!$2:$2,MATCH(G4047,VpD!$1:$1,1)),VpD!$I$2)</f>
        <v>&gt;1998</v>
      </c>
      <c r="S4047" s="1">
        <f ca="1">IFERROR(INDEX(VpD!$C$3:$I$27,MATCH(E4047,VpD!$B$3:$B$27,0),MATCH(R4047,VpD!$C$2:$I$2,0)),0)</f>
        <v>72</v>
      </c>
      <c r="T4047" s="19">
        <f t="shared" ca="1" si="828"/>
        <v>0.64800000000000002</v>
      </c>
      <c r="U4047" s="14" t="str">
        <f t="shared" ca="1" si="829"/>
        <v xml:space="preserve">712473.96 </v>
      </c>
      <c r="V4047" s="14" t="str">
        <f t="shared" ca="1" si="830"/>
        <v>6170154.82</v>
      </c>
      <c r="W4047" s="14" t="str">
        <f t="shared" ca="1" si="831"/>
        <v>POINT(712473.96 6170154.82)</v>
      </c>
      <c r="X4047" s="14" t="str">
        <f>IFERROR(INDEX(BygningOmraade!B:B,MATCH(A4047,BygningOmraade!A:A,0)),"")</f>
        <v/>
      </c>
    </row>
    <row r="4048" spans="1:24" s="14" customFormat="1" x14ac:dyDescent="0.25">
      <c r="A4048" s="14">
        <f t="shared" si="819"/>
        <v>4048</v>
      </c>
      <c r="B4048" s="14" t="str">
        <f t="shared" ca="1" si="820"/>
        <v>f0a1fd0e-5fd9-4601-b29f-03dcc7a126a4</v>
      </c>
      <c r="C4048" s="14" t="str">
        <f t="shared" ca="1" si="821"/>
        <v>0a3f507e-160f-32b8-e044-0003ba298018</v>
      </c>
      <c r="D4048" s="14">
        <f t="shared" ca="1" si="822"/>
        <v>994442</v>
      </c>
      <c r="E4048" s="1">
        <f t="shared" ca="1" si="823"/>
        <v>120</v>
      </c>
      <c r="F4048" s="1">
        <f t="shared" ca="1" si="824"/>
        <v>148</v>
      </c>
      <c r="G4048" s="1">
        <f t="shared" ca="1" si="825"/>
        <v>1985</v>
      </c>
      <c r="H4048" s="1" t="str">
        <f ca="1">IFERROR(INDEX(Varmeinstallation!B:B,MATCH(INDIRECT($A$1&amp;"L"&amp;A4048)*1,Varmeinstallation!A:A,0)),"Ingen varmeinstallationer")</f>
        <v>Varmepumpe</v>
      </c>
      <c r="I4048" s="1" t="str">
        <f ca="1">IFERROR(INDEX(Opvarmningsmiddel!B:B,MATCH(INDIRECT($A$1&amp;"M"&amp;A4048)*1,Opvarmningsmiddel!A:A,0)),"")</f>
        <v>Elektricitet</v>
      </c>
      <c r="J4048" s="1">
        <f t="shared" ca="1" si="826"/>
        <v>0</v>
      </c>
      <c r="K4048" s="1" t="str">
        <f ca="1">IFERROR(INDEX(Relationstabel!$C$3:$K$10,MATCH(VALUE(INDIRECT($A$1&amp;"L"&amp;A4048)),Relationstabel!$A$3:$A$10,0),MATCH(IFERROR(VALUE(INDIRECT($A$1&amp;"M"&amp;A4048)),0),Relationstabel!$C$1:$K$1,0)),"Ingen varmeinstallationer")</f>
        <v>Varmepumpe</v>
      </c>
      <c r="L4048" s="1" t="str">
        <f ca="1">INDEX(Anvendelseskode!B:B,MATCH($E4048,Anvendelseskode!$A:$A,0))</f>
        <v>Fritliggende enfamilieshus (parcelhus)</v>
      </c>
      <c r="M4048" s="1" t="str">
        <f ca="1">INDEX(Anvendelseskode!C:C,MATCH($E4048,Anvendelseskode!$A:$A,0))</f>
        <v>Parcelhuse</v>
      </c>
      <c r="N4048" s="1" t="str">
        <f ca="1">INDEX(Anvendelseskode!D:D,MATCH($E4048,Anvendelseskode!$A:$A,0))</f>
        <v>Private husholdninger</v>
      </c>
      <c r="O4048" s="1" t="str">
        <f ca="1">IFERROR(INDEX(SBi!$2:$2,MATCH(G4048,SBi!$1:$1,1)),SBi!$K$2)</f>
        <v>1979-1998</v>
      </c>
      <c r="P4048" s="1">
        <f ca="1">IFERROR(INDEX(SBi!$C$3:$K$28,MATCH(E4048,SBi!$B$3:$B$28,0),MATCH(O4048,SBi!$C$2:$K$2,0)),0)</f>
        <v>105.4</v>
      </c>
      <c r="Q4048" s="19">
        <f t="shared" ca="1" si="827"/>
        <v>15.599200000000002</v>
      </c>
      <c r="R4048" s="19" t="str">
        <f ca="1">IFERROR(INDEX(VpD!$2:$2,MATCH(G4048,VpD!$1:$1,1)),VpD!$I$2)</f>
        <v>1979-1998</v>
      </c>
      <c r="S4048" s="1">
        <f ca="1">IFERROR(INDEX(VpD!$C$3:$I$27,MATCH(E4048,VpD!$B$3:$B$27,0),MATCH(R4048,VpD!$C$2:$I$2,0)),0)</f>
        <v>90</v>
      </c>
      <c r="T4048" s="19">
        <f t="shared" ca="1" si="828"/>
        <v>13.32</v>
      </c>
      <c r="U4048" s="14" t="str">
        <f t="shared" ca="1" si="829"/>
        <v xml:space="preserve">711573.22 </v>
      </c>
      <c r="V4048" s="14" t="str">
        <f t="shared" ca="1" si="830"/>
        <v>6170898.26</v>
      </c>
      <c r="W4048" s="14" t="str">
        <f t="shared" ca="1" si="831"/>
        <v>POINT(711573.22 6170898.26)</v>
      </c>
      <c r="X4048" s="14" t="str">
        <f>IFERROR(INDEX(BygningOmraade!B:B,MATCH(A4048,BygningOmraade!A:A,0)),"")</f>
        <v/>
      </c>
    </row>
    <row r="4049" spans="1:24" s="14" customFormat="1" x14ac:dyDescent="0.25">
      <c r="A4049" s="14">
        <f t="shared" si="819"/>
        <v>4049</v>
      </c>
      <c r="B4049" s="14" t="str">
        <f t="shared" ca="1" si="820"/>
        <v>f0a44d1b-7a82-451f-a13b-7af5a6d3a8b2</v>
      </c>
      <c r="C4049" s="14" t="str">
        <f t="shared" ca="1" si="821"/>
        <v>0a3f507e-235e-32b8-e044-0003ba298018</v>
      </c>
      <c r="D4049" s="14">
        <f t="shared" ca="1" si="822"/>
        <v>995682</v>
      </c>
      <c r="E4049" s="1">
        <f t="shared" ca="1" si="823"/>
        <v>120</v>
      </c>
      <c r="F4049" s="1">
        <f t="shared" ca="1" si="824"/>
        <v>292</v>
      </c>
      <c r="G4049" s="1">
        <f t="shared" ca="1" si="825"/>
        <v>1961</v>
      </c>
      <c r="H4049" s="1" t="str">
        <f ca="1">IFERROR(INDEX(Varmeinstallation!B:B,MATCH(INDIRECT($A$1&amp;"L"&amp;A4049)*1,Varmeinstallation!A:A,0)),"Ingen varmeinstallationer")</f>
        <v>Centralvarme fra eget anlæg, et-kammer fyr</v>
      </c>
      <c r="I4049" s="1" t="str">
        <f ca="1">IFERROR(INDEX(Opvarmningsmiddel!B:B,MATCH(INDIRECT($A$1&amp;"M"&amp;A4049)*1,Opvarmningsmiddel!A:A,0)),"")</f>
        <v>Naturgas</v>
      </c>
      <c r="J4049" s="1">
        <f t="shared" ca="1" si="826"/>
        <v>0</v>
      </c>
      <c r="K4049" s="1" t="str">
        <f ca="1">IFERROR(INDEX(Relationstabel!$C$3:$K$10,MATCH(VALUE(INDIRECT($A$1&amp;"L"&amp;A4049)),Relationstabel!$A$3:$A$10,0),MATCH(IFERROR(VALUE(INDIRECT($A$1&amp;"M"&amp;A4049)),0),Relationstabel!$C$1:$K$1,0)),"Ingen varmeinstallationer")</f>
        <v>Naturgas</v>
      </c>
      <c r="L4049" s="1" t="str">
        <f ca="1">INDEX(Anvendelseskode!B:B,MATCH($E4049,Anvendelseskode!$A:$A,0))</f>
        <v>Fritliggende enfamilieshus (parcelhus)</v>
      </c>
      <c r="M4049" s="1" t="str">
        <f ca="1">INDEX(Anvendelseskode!C:C,MATCH($E4049,Anvendelseskode!$A:$A,0))</f>
        <v>Parcelhuse</v>
      </c>
      <c r="N4049" s="1" t="str">
        <f ca="1">INDEX(Anvendelseskode!D:D,MATCH($E4049,Anvendelseskode!$A:$A,0))</f>
        <v>Private husholdninger</v>
      </c>
      <c r="O4049" s="1" t="str">
        <f ca="1">IFERROR(INDEX(SBi!$2:$2,MATCH(G4049,SBi!$1:$1,1)),SBi!$K$2)</f>
        <v>1961-1972</v>
      </c>
      <c r="P4049" s="1">
        <f ca="1">IFERROR(INDEX(SBi!$C$3:$K$28,MATCH(E4049,SBi!$B$3:$B$28,0),MATCH(O4049,SBi!$C$2:$K$2,0)),0)</f>
        <v>134.30000000000001</v>
      </c>
      <c r="Q4049" s="19">
        <f t="shared" ca="1" si="827"/>
        <v>39.215600000000009</v>
      </c>
      <c r="R4049" s="19" t="str">
        <f ca="1">IFERROR(INDEX(VpD!$2:$2,MATCH(G4049,VpD!$1:$1,1)),VpD!$I$2)</f>
        <v>1961-1972</v>
      </c>
      <c r="S4049" s="1">
        <f ca="1">IFERROR(INDEX(VpD!$C$3:$I$27,MATCH(E4049,VpD!$B$3:$B$27,0),MATCH(R4049,VpD!$C$2:$I$2,0)),0)</f>
        <v>143</v>
      </c>
      <c r="T4049" s="19">
        <f t="shared" ca="1" si="828"/>
        <v>41.756</v>
      </c>
      <c r="U4049" s="14" t="str">
        <f t="shared" ca="1" si="829"/>
        <v xml:space="preserve">712305.47 </v>
      </c>
      <c r="V4049" s="14" t="str">
        <f t="shared" ca="1" si="830"/>
        <v>6169443.81</v>
      </c>
      <c r="W4049" s="14" t="str">
        <f t="shared" ca="1" si="831"/>
        <v>POINT(712305.47 6169443.81)</v>
      </c>
      <c r="X4049" s="14" t="str">
        <f>IFERROR(INDEX(BygningOmraade!B:B,MATCH(A4049,BygningOmraade!A:A,0)),"")</f>
        <v/>
      </c>
    </row>
    <row r="4050" spans="1:24" s="14" customFormat="1" x14ac:dyDescent="0.25">
      <c r="A4050" s="14">
        <f t="shared" si="819"/>
        <v>4050</v>
      </c>
      <c r="B4050" s="14" t="str">
        <f t="shared" ca="1" si="820"/>
        <v>f0a83f95-84b3-4b2b-bee4-fcaa11740764</v>
      </c>
      <c r="C4050" s="14" t="str">
        <f t="shared" ca="1" si="821"/>
        <v>0a3f507e-18eb-32b8-e044-0003ba298018</v>
      </c>
      <c r="D4050" s="14">
        <f t="shared" ca="1" si="822"/>
        <v>994215</v>
      </c>
      <c r="E4050" s="1">
        <f t="shared" ca="1" si="823"/>
        <v>130</v>
      </c>
      <c r="F4050" s="1">
        <f t="shared" ca="1" si="824"/>
        <v>167</v>
      </c>
      <c r="G4050" s="1">
        <f t="shared" ca="1" si="825"/>
        <v>1988</v>
      </c>
      <c r="H4050" s="1" t="str">
        <f ca="1">IFERROR(INDEX(Varmeinstallation!B:B,MATCH(INDIRECT($A$1&amp;"L"&amp;A4050)*1,Varmeinstallation!A:A,0)),"Ingen varmeinstallationer")</f>
        <v>Fjernvarme/blokvarme (radiatorsystemer eller varmluftanlæg)</v>
      </c>
      <c r="I4050" s="1" t="str">
        <f ca="1">IFERROR(INDEX(Opvarmningsmiddel!B:B,MATCH(INDIRECT($A$1&amp;"M"&amp;A4050)*1,Opvarmningsmiddel!A:A,0)),"")</f>
        <v/>
      </c>
      <c r="J4050" s="1">
        <f t="shared" ca="1" si="826"/>
        <v>0</v>
      </c>
      <c r="K4050" s="1" t="str">
        <f ca="1">IFERROR(INDEX(Relationstabel!$C$3:$K$10,MATCH(VALUE(INDIRECT($A$1&amp;"L"&amp;A4050)),Relationstabel!$A$3:$A$10,0),MATCH(IFERROR(VALUE(INDIRECT($A$1&amp;"M"&amp;A4050)),0),Relationstabel!$C$1:$K$1,0)),"Ingen varmeinstallationer")</f>
        <v>Fjernvarme/ Blokvarme</v>
      </c>
      <c r="L4050" s="1" t="str">
        <f ca="1">INDEX(Anvendelseskode!B:B,MATCH($E4050,Anvendelseskode!$A:$A,0))</f>
        <v>Række-, kæde-, dobbelthus (lodret adskillelse mellem enhederne)</v>
      </c>
      <c r="M4050" s="1" t="str">
        <f ca="1">INDEX(Anvendelseskode!C:C,MATCH($E4050,Anvendelseskode!$A:$A,0))</f>
        <v>Række-, kæde og dobbelthuse</v>
      </c>
      <c r="N4050" s="1" t="str">
        <f ca="1">INDEX(Anvendelseskode!D:D,MATCH($E4050,Anvendelseskode!$A:$A,0))</f>
        <v>Private husholdninger</v>
      </c>
      <c r="O4050" s="1" t="str">
        <f ca="1">IFERROR(INDEX(SBi!$2:$2,MATCH(G4050,SBi!$1:$1,1)),SBi!$K$2)</f>
        <v>1979-1998</v>
      </c>
      <c r="P4050" s="1">
        <f ca="1">IFERROR(INDEX(SBi!$C$3:$K$28,MATCH(E4050,SBi!$B$3:$B$28,0),MATCH(O4050,SBi!$C$2:$K$2,0)),0)</f>
        <v>96.8</v>
      </c>
      <c r="Q4050" s="19">
        <f t="shared" ca="1" si="827"/>
        <v>16.165600000000001</v>
      </c>
      <c r="R4050" s="19" t="str">
        <f ca="1">IFERROR(INDEX(VpD!$2:$2,MATCH(G4050,VpD!$1:$1,1)),VpD!$I$2)</f>
        <v>1979-1998</v>
      </c>
      <c r="S4050" s="1">
        <f ca="1">IFERROR(INDEX(VpD!$C$3:$I$27,MATCH(E4050,VpD!$B$3:$B$27,0),MATCH(R4050,VpD!$C$2:$I$2,0)),0)</f>
        <v>74</v>
      </c>
      <c r="T4050" s="19">
        <f t="shared" ca="1" si="828"/>
        <v>12.358000000000001</v>
      </c>
      <c r="U4050" s="14" t="str">
        <f t="shared" ca="1" si="829"/>
        <v xml:space="preserve">711370.91 </v>
      </c>
      <c r="V4050" s="14" t="str">
        <f t="shared" ca="1" si="830"/>
        <v>6171908.46</v>
      </c>
      <c r="W4050" s="14" t="str">
        <f t="shared" ca="1" si="831"/>
        <v>POINT(711370.91 6171908.46)</v>
      </c>
      <c r="X4050" s="14" t="str">
        <f>IFERROR(INDEX(BygningOmraade!B:B,MATCH(A4050,BygningOmraade!A:A,0)),"")</f>
        <v/>
      </c>
    </row>
    <row r="4051" spans="1:24" s="14" customFormat="1" x14ac:dyDescent="0.25">
      <c r="A4051" s="14">
        <f t="shared" si="819"/>
        <v>4051</v>
      </c>
      <c r="B4051" s="14" t="str">
        <f t="shared" ca="1" si="820"/>
        <v>f0b57d35-3310-4da1-8354-8d499efd3b58</v>
      </c>
      <c r="C4051" s="14" t="str">
        <f t="shared" ca="1" si="821"/>
        <v>0a3f507e-195e-32b8-e044-0003ba298018</v>
      </c>
      <c r="D4051" s="14">
        <f t="shared" ca="1" si="822"/>
        <v>995338</v>
      </c>
      <c r="E4051" s="1">
        <f t="shared" ca="1" si="823"/>
        <v>130</v>
      </c>
      <c r="F4051" s="1">
        <f t="shared" ca="1" si="824"/>
        <v>125</v>
      </c>
      <c r="G4051" s="1">
        <f t="shared" ca="1" si="825"/>
        <v>1978</v>
      </c>
      <c r="H4051" s="1" t="str">
        <f ca="1">IFERROR(INDEX(Varmeinstallation!B:B,MATCH(INDIRECT($A$1&amp;"L"&amp;A4051)*1,Varmeinstallation!A:A,0)),"Ingen varmeinstallationer")</f>
        <v>Fjernvarme/blokvarme (radiatorsystemer eller varmluftanlæg)</v>
      </c>
      <c r="I4051" s="1" t="str">
        <f ca="1">IFERROR(INDEX(Opvarmningsmiddel!B:B,MATCH(INDIRECT($A$1&amp;"M"&amp;A4051)*1,Opvarmningsmiddel!A:A,0)),"")</f>
        <v/>
      </c>
      <c r="J4051" s="1">
        <f t="shared" ca="1" si="826"/>
        <v>0</v>
      </c>
      <c r="K4051" s="1" t="str">
        <f ca="1">IFERROR(INDEX(Relationstabel!$C$3:$K$10,MATCH(VALUE(INDIRECT($A$1&amp;"L"&amp;A4051)),Relationstabel!$A$3:$A$10,0),MATCH(IFERROR(VALUE(INDIRECT($A$1&amp;"M"&amp;A4051)),0),Relationstabel!$C$1:$K$1,0)),"Ingen varmeinstallationer")</f>
        <v>Fjernvarme/ Blokvarme</v>
      </c>
      <c r="L4051" s="1" t="str">
        <f ca="1">INDEX(Anvendelseskode!B:B,MATCH($E4051,Anvendelseskode!$A:$A,0))</f>
        <v>Række-, kæde-, dobbelthus (lodret adskillelse mellem enhederne)</v>
      </c>
      <c r="M4051" s="1" t="str">
        <f ca="1">INDEX(Anvendelseskode!C:C,MATCH($E4051,Anvendelseskode!$A:$A,0))</f>
        <v>Række-, kæde og dobbelthuse</v>
      </c>
      <c r="N4051" s="1" t="str">
        <f ca="1">INDEX(Anvendelseskode!D:D,MATCH($E4051,Anvendelseskode!$A:$A,0))</f>
        <v>Private husholdninger</v>
      </c>
      <c r="O4051" s="1" t="str">
        <f ca="1">IFERROR(INDEX(SBi!$2:$2,MATCH(G4051,SBi!$1:$1,1)),SBi!$K$2)</f>
        <v>1973-1978</v>
      </c>
      <c r="P4051" s="1">
        <f ca="1">IFERROR(INDEX(SBi!$C$3:$K$28,MATCH(E4051,SBi!$B$3:$B$28,0),MATCH(O4051,SBi!$C$2:$K$2,0)),0)</f>
        <v>112.6</v>
      </c>
      <c r="Q4051" s="19">
        <f t="shared" ca="1" si="827"/>
        <v>14.074999999999999</v>
      </c>
      <c r="R4051" s="19" t="str">
        <f ca="1">IFERROR(INDEX(VpD!$2:$2,MATCH(G4051,VpD!$1:$1,1)),VpD!$I$2)</f>
        <v>1973-1978</v>
      </c>
      <c r="S4051" s="1">
        <f ca="1">IFERROR(INDEX(VpD!$C$3:$I$27,MATCH(E4051,VpD!$B$3:$B$27,0),MATCH(R4051,VpD!$C$2:$I$2,0)),0)</f>
        <v>98</v>
      </c>
      <c r="T4051" s="19">
        <f t="shared" ca="1" si="828"/>
        <v>12.25</v>
      </c>
      <c r="U4051" s="14" t="str">
        <f t="shared" ca="1" si="829"/>
        <v xml:space="preserve">711766.19 </v>
      </c>
      <c r="V4051" s="14" t="str">
        <f t="shared" ca="1" si="830"/>
        <v>6172563.6</v>
      </c>
      <c r="W4051" s="14" t="str">
        <f t="shared" ca="1" si="831"/>
        <v>POINT(711766.19 6172563.6)</v>
      </c>
      <c r="X4051" s="14" t="str">
        <f>IFERROR(INDEX(BygningOmraade!B:B,MATCH(A4051,BygningOmraade!A:A,0)),"")</f>
        <v/>
      </c>
    </row>
    <row r="4052" spans="1:24" s="14" customFormat="1" x14ac:dyDescent="0.25">
      <c r="A4052" s="14">
        <f t="shared" si="819"/>
        <v>4052</v>
      </c>
      <c r="B4052" s="14" t="str">
        <f t="shared" ca="1" si="820"/>
        <v>f0bb3cdc-af34-4f5a-8e5c-dbdf12fa6e0d</v>
      </c>
      <c r="C4052" s="14" t="str">
        <f t="shared" ca="1" si="821"/>
        <v>0a3f507e-1c07-32b8-e044-0003ba298018</v>
      </c>
      <c r="D4052" s="14">
        <f t="shared" ca="1" si="822"/>
        <v>996680</v>
      </c>
      <c r="E4052" s="1">
        <f t="shared" ca="1" si="823"/>
        <v>120</v>
      </c>
      <c r="F4052" s="1">
        <f t="shared" ca="1" si="824"/>
        <v>135</v>
      </c>
      <c r="G4052" s="1">
        <f t="shared" ca="1" si="825"/>
        <v>1998</v>
      </c>
      <c r="H4052" s="1" t="str">
        <f ca="1">IFERROR(INDEX(Varmeinstallation!B:B,MATCH(INDIRECT($A$1&amp;"L"&amp;A4052)*1,Varmeinstallation!A:A,0)),"Ingen varmeinstallationer")</f>
        <v>Varmepumpe</v>
      </c>
      <c r="I4052" s="1" t="str">
        <f ca="1">IFERROR(INDEX(Opvarmningsmiddel!B:B,MATCH(INDIRECT($A$1&amp;"M"&amp;A4052)*1,Opvarmningsmiddel!A:A,0)),"")</f>
        <v>Elektricitet</v>
      </c>
      <c r="J4052" s="1">
        <f t="shared" ca="1" si="826"/>
        <v>80</v>
      </c>
      <c r="K4052" s="1" t="str">
        <f ca="1">IFERROR(INDEX(Relationstabel!$C$3:$K$10,MATCH(VALUE(INDIRECT($A$1&amp;"L"&amp;A4052)),Relationstabel!$A$3:$A$10,0),MATCH(IFERROR(VALUE(INDIRECT($A$1&amp;"M"&amp;A4052)),0),Relationstabel!$C$1:$K$1,0)),"Ingen varmeinstallationer")</f>
        <v>Varmepumpe</v>
      </c>
      <c r="L4052" s="1" t="str">
        <f ca="1">INDEX(Anvendelseskode!B:B,MATCH($E4052,Anvendelseskode!$A:$A,0))</f>
        <v>Fritliggende enfamilieshus (parcelhus)</v>
      </c>
      <c r="M4052" s="1" t="str">
        <f ca="1">INDEX(Anvendelseskode!C:C,MATCH($E4052,Anvendelseskode!$A:$A,0))</f>
        <v>Parcelhuse</v>
      </c>
      <c r="N4052" s="1" t="str">
        <f ca="1">INDEX(Anvendelseskode!D:D,MATCH($E4052,Anvendelseskode!$A:$A,0))</f>
        <v>Private husholdninger</v>
      </c>
      <c r="O4052" s="1" t="str">
        <f ca="1">IFERROR(INDEX(SBi!$2:$2,MATCH(G4052,SBi!$1:$1,1)),SBi!$K$2)</f>
        <v>1979-1998</v>
      </c>
      <c r="P4052" s="1">
        <f ca="1">IFERROR(INDEX(SBi!$C$3:$K$28,MATCH(E4052,SBi!$B$3:$B$28,0),MATCH(O4052,SBi!$C$2:$K$2,0)),0)</f>
        <v>105.4</v>
      </c>
      <c r="Q4052" s="19">
        <f t="shared" ca="1" si="827"/>
        <v>14.228999999999999</v>
      </c>
      <c r="R4052" s="19" t="str">
        <f ca="1">IFERROR(INDEX(VpD!$2:$2,MATCH(G4052,VpD!$1:$1,1)),VpD!$I$2)</f>
        <v>1979-1998</v>
      </c>
      <c r="S4052" s="1">
        <f ca="1">IFERROR(INDEX(VpD!$C$3:$I$27,MATCH(E4052,VpD!$B$3:$B$27,0),MATCH(R4052,VpD!$C$2:$I$2,0)),0)</f>
        <v>90</v>
      </c>
      <c r="T4052" s="19">
        <f t="shared" ca="1" si="828"/>
        <v>12.15</v>
      </c>
      <c r="U4052" s="14" t="str">
        <f t="shared" ca="1" si="829"/>
        <v xml:space="preserve">713532.82 </v>
      </c>
      <c r="V4052" s="14" t="str">
        <f t="shared" ca="1" si="830"/>
        <v>6169236.47</v>
      </c>
      <c r="W4052" s="14" t="str">
        <f t="shared" ca="1" si="831"/>
        <v>POINT(713532.82 6169236.47)</v>
      </c>
      <c r="X4052" s="14" t="str">
        <f>IFERROR(INDEX(BygningOmraade!B:B,MATCH(A4052,BygningOmraade!A:A,0)),"")</f>
        <v/>
      </c>
    </row>
    <row r="4053" spans="1:24" s="14" customFormat="1" x14ac:dyDescent="0.25">
      <c r="A4053" s="14">
        <f t="shared" si="819"/>
        <v>4053</v>
      </c>
      <c r="B4053" s="14" t="str">
        <f t="shared" ca="1" si="820"/>
        <v>f0c5a5a2-dfae-4869-adca-2f1d88ebf7dc</v>
      </c>
      <c r="C4053" s="14" t="str">
        <f t="shared" ca="1" si="821"/>
        <v>0a3f507e-1f9f-32b8-e044-0003ba298018</v>
      </c>
      <c r="D4053" s="14">
        <f t="shared" ca="1" si="822"/>
        <v>994085</v>
      </c>
      <c r="E4053" s="1">
        <f t="shared" ca="1" si="823"/>
        <v>120</v>
      </c>
      <c r="F4053" s="1">
        <f t="shared" ca="1" si="824"/>
        <v>109</v>
      </c>
      <c r="G4053" s="1">
        <f t="shared" ca="1" si="825"/>
        <v>1973</v>
      </c>
      <c r="H4053" s="1" t="str">
        <f ca="1">IFERROR(INDEX(Varmeinstallation!B:B,MATCH(INDIRECT($A$1&amp;"L"&amp;A4053)*1,Varmeinstallation!A:A,0)),"Ingen varmeinstallationer")</f>
        <v>Centralvarme fra eget anlæg, et-kammer fyr</v>
      </c>
      <c r="I4053" s="1" t="str">
        <f ca="1">IFERROR(INDEX(Opvarmningsmiddel!B:B,MATCH(INDIRECT($A$1&amp;"M"&amp;A4053)*1,Opvarmningsmiddel!A:A,0)),"")</f>
        <v>Naturgas</v>
      </c>
      <c r="J4053" s="1">
        <f t="shared" ca="1" si="826"/>
        <v>2</v>
      </c>
      <c r="K4053" s="1" t="str">
        <f ca="1">IFERROR(INDEX(Relationstabel!$C$3:$K$10,MATCH(VALUE(INDIRECT($A$1&amp;"L"&amp;A4053)),Relationstabel!$A$3:$A$10,0),MATCH(IFERROR(VALUE(INDIRECT($A$1&amp;"M"&amp;A4053)),0),Relationstabel!$C$1:$K$1,0)),"Ingen varmeinstallationer")</f>
        <v>Naturgas</v>
      </c>
      <c r="L4053" s="1" t="str">
        <f ca="1">INDEX(Anvendelseskode!B:B,MATCH($E4053,Anvendelseskode!$A:$A,0))</f>
        <v>Fritliggende enfamilieshus (parcelhus)</v>
      </c>
      <c r="M4053" s="1" t="str">
        <f ca="1">INDEX(Anvendelseskode!C:C,MATCH($E4053,Anvendelseskode!$A:$A,0))</f>
        <v>Parcelhuse</v>
      </c>
      <c r="N4053" s="1" t="str">
        <f ca="1">INDEX(Anvendelseskode!D:D,MATCH($E4053,Anvendelseskode!$A:$A,0))</f>
        <v>Private husholdninger</v>
      </c>
      <c r="O4053" s="1" t="str">
        <f ca="1">IFERROR(INDEX(SBi!$2:$2,MATCH(G4053,SBi!$1:$1,1)),SBi!$K$2)</f>
        <v>1973-1978</v>
      </c>
      <c r="P4053" s="1">
        <f ca="1">IFERROR(INDEX(SBi!$C$3:$K$28,MATCH(E4053,SBi!$B$3:$B$28,0),MATCH(O4053,SBi!$C$2:$K$2,0)),0)</f>
        <v>119.8</v>
      </c>
      <c r="Q4053" s="19">
        <f t="shared" ca="1" si="827"/>
        <v>13.058199999999999</v>
      </c>
      <c r="R4053" s="19" t="str">
        <f ca="1">IFERROR(INDEX(VpD!$2:$2,MATCH(G4053,VpD!$1:$1,1)),VpD!$I$2)</f>
        <v>1973-1978</v>
      </c>
      <c r="S4053" s="1">
        <f ca="1">IFERROR(INDEX(VpD!$C$3:$I$27,MATCH(E4053,VpD!$B$3:$B$27,0),MATCH(R4053,VpD!$C$2:$I$2,0)),0)</f>
        <v>117</v>
      </c>
      <c r="T4053" s="19">
        <f t="shared" ca="1" si="828"/>
        <v>12.753</v>
      </c>
      <c r="U4053" s="14" t="str">
        <f t="shared" ca="1" si="829"/>
        <v xml:space="preserve">711035.21 </v>
      </c>
      <c r="V4053" s="14" t="str">
        <f t="shared" ca="1" si="830"/>
        <v>6171547.43</v>
      </c>
      <c r="W4053" s="14" t="str">
        <f t="shared" ca="1" si="831"/>
        <v>POINT(711035.21 6171547.43)</v>
      </c>
      <c r="X4053" s="14" t="str">
        <f>IFERROR(INDEX(BygningOmraade!B:B,MATCH(A4053,BygningOmraade!A:A,0)),"")</f>
        <v/>
      </c>
    </row>
    <row r="4054" spans="1:24" s="14" customFormat="1" x14ac:dyDescent="0.25">
      <c r="A4054" s="14">
        <f t="shared" si="819"/>
        <v>4054</v>
      </c>
      <c r="B4054" s="14" t="str">
        <f t="shared" ca="1" si="820"/>
        <v>f0d69e12-99a5-4f13-8434-e214acedc15d</v>
      </c>
      <c r="C4054" s="14" t="str">
        <f t="shared" ca="1" si="821"/>
        <v>0a3f507e-235c-32b8-e044-0003ba298018</v>
      </c>
      <c r="D4054" s="14">
        <f t="shared" ca="1" si="822"/>
        <v>995661</v>
      </c>
      <c r="E4054" s="1">
        <f t="shared" ca="1" si="823"/>
        <v>220</v>
      </c>
      <c r="F4054" s="1">
        <f t="shared" ca="1" si="824"/>
        <v>699</v>
      </c>
      <c r="G4054" s="1">
        <f t="shared" ca="1" si="825"/>
        <v>1962</v>
      </c>
      <c r="H4054" s="1" t="str">
        <f ca="1">IFERROR(INDEX(Varmeinstallation!B:B,MATCH(INDIRECT($A$1&amp;"L"&amp;A4054)*1,Varmeinstallation!A:A,0)),"Ingen varmeinstallationer")</f>
        <v>Centralvarme fra eget anlæg, et-kammer fyr</v>
      </c>
      <c r="I4054" s="1" t="str">
        <f ca="1">IFERROR(INDEX(Opvarmningsmiddel!B:B,MATCH(INDIRECT($A$1&amp;"M"&amp;A4054)*1,Opvarmningsmiddel!A:A,0)),"")</f>
        <v>Naturgas</v>
      </c>
      <c r="J4054" s="1">
        <f t="shared" ca="1" si="826"/>
        <v>0</v>
      </c>
      <c r="K4054" s="1" t="str">
        <f ca="1">IFERROR(INDEX(Relationstabel!$C$3:$K$10,MATCH(VALUE(INDIRECT($A$1&amp;"L"&amp;A4054)),Relationstabel!$A$3:$A$10,0),MATCH(IFERROR(VALUE(INDIRECT($A$1&amp;"M"&amp;A4054)),0),Relationstabel!$C$1:$K$1,0)),"Ingen varmeinstallationer")</f>
        <v>Naturgas</v>
      </c>
      <c r="L4054" s="1" t="str">
        <f ca="1">INDEX(Anvendelseskode!B:B,MATCH($E4054,Anvendelseskode!$A:$A,0))</f>
        <v>Bygning til erhvervsmæssig produktion vedrørende industri, håndværk m.v. (fabrik, værksted o.lign.)</v>
      </c>
      <c r="M4054" s="1" t="str">
        <f ca="1">INDEX(Anvendelseskode!C:C,MATCH($E4054,Anvendelseskode!$A:$A,0))</f>
        <v>Fabrikker, værksteder o.l.</v>
      </c>
      <c r="N4054" s="1" t="str">
        <f ca="1">INDEX(Anvendelseskode!D:D,MATCH($E4054,Anvendelseskode!$A:$A,0))</f>
        <v>Industri</v>
      </c>
      <c r="O4054" s="1" t="str">
        <f ca="1">IFERROR(INDEX(SBi!$2:$2,MATCH(G4054,SBi!$1:$1,1)),SBi!$K$2)</f>
        <v>1961-1972</v>
      </c>
      <c r="P4054" s="1">
        <f ca="1">IFERROR(INDEX(SBi!$C$3:$K$28,MATCH(E4054,SBi!$B$3:$B$28,0),MATCH(O4054,SBi!$C$2:$K$2,0)),0)</f>
        <v>97</v>
      </c>
      <c r="Q4054" s="19">
        <f t="shared" ca="1" si="827"/>
        <v>67.802999999999997</v>
      </c>
      <c r="R4054" s="19" t="str">
        <f ca="1">IFERROR(INDEX(VpD!$2:$2,MATCH(G4054,VpD!$1:$1,1)),VpD!$I$2)</f>
        <v>1961-1972</v>
      </c>
      <c r="S4054" s="1">
        <f ca="1">IFERROR(INDEX(VpD!$C$3:$I$27,MATCH(E4054,VpD!$B$3:$B$27,0),MATCH(R4054,VpD!$C$2:$I$2,0)),0)</f>
        <v>97</v>
      </c>
      <c r="T4054" s="19">
        <f t="shared" ca="1" si="828"/>
        <v>67.802999999999997</v>
      </c>
      <c r="U4054" s="14" t="str">
        <f t="shared" ca="1" si="829"/>
        <v xml:space="preserve">712320.04 </v>
      </c>
      <c r="V4054" s="14" t="str">
        <f t="shared" ca="1" si="830"/>
        <v>6169452.9</v>
      </c>
      <c r="W4054" s="14" t="str">
        <f t="shared" ca="1" si="831"/>
        <v>POINT(712320.04 6169452.9)</v>
      </c>
      <c r="X4054" s="14" t="str">
        <f>IFERROR(INDEX(BygningOmraade!B:B,MATCH(A4054,BygningOmraade!A:A,0)),"")</f>
        <v/>
      </c>
    </row>
    <row r="4055" spans="1:24" s="14" customFormat="1" x14ac:dyDescent="0.25">
      <c r="A4055" s="14">
        <f t="shared" si="819"/>
        <v>4055</v>
      </c>
      <c r="B4055" s="14" t="str">
        <f t="shared" ca="1" si="820"/>
        <v>f0db7e36-ba91-42e8-ba8d-04679dda0181</v>
      </c>
      <c r="C4055" s="14" t="str">
        <f t="shared" ca="1" si="821"/>
        <v>0a3f507e-166b-32b8-e044-0003ba298018</v>
      </c>
      <c r="D4055" s="14">
        <f t="shared" ca="1" si="822"/>
        <v>996944</v>
      </c>
      <c r="E4055" s="1">
        <f t="shared" ca="1" si="823"/>
        <v>130</v>
      </c>
      <c r="F4055" s="1">
        <f t="shared" ca="1" si="824"/>
        <v>102</v>
      </c>
      <c r="G4055" s="1">
        <f t="shared" ca="1" si="825"/>
        <v>1977</v>
      </c>
      <c r="H4055" s="1" t="str">
        <f ca="1">IFERROR(INDEX(Varmeinstallation!B:B,MATCH(INDIRECT($A$1&amp;"L"&amp;A4055)*1,Varmeinstallation!A:A,0)),"Ingen varmeinstallationer")</f>
        <v>Fjernvarme/blokvarme (radiatorsystemer eller varmluftanlæg)</v>
      </c>
      <c r="I4055" s="1" t="str">
        <f ca="1">IFERROR(INDEX(Opvarmningsmiddel!B:B,MATCH(INDIRECT($A$1&amp;"M"&amp;A4055)*1,Opvarmningsmiddel!A:A,0)),"")</f>
        <v/>
      </c>
      <c r="J4055" s="1">
        <f t="shared" ca="1" si="826"/>
        <v>0</v>
      </c>
      <c r="K4055" s="1" t="str">
        <f ca="1">IFERROR(INDEX(Relationstabel!$C$3:$K$10,MATCH(VALUE(INDIRECT($A$1&amp;"L"&amp;A4055)),Relationstabel!$A$3:$A$10,0),MATCH(IFERROR(VALUE(INDIRECT($A$1&amp;"M"&amp;A4055)),0),Relationstabel!$C$1:$K$1,0)),"Ingen varmeinstallationer")</f>
        <v>Fjernvarme/ Blokvarme</v>
      </c>
      <c r="L4055" s="1" t="str">
        <f ca="1">INDEX(Anvendelseskode!B:B,MATCH($E4055,Anvendelseskode!$A:$A,0))</f>
        <v>Række-, kæde-, dobbelthus (lodret adskillelse mellem enhederne)</v>
      </c>
      <c r="M4055" s="1" t="str">
        <f ca="1">INDEX(Anvendelseskode!C:C,MATCH($E4055,Anvendelseskode!$A:$A,0))</f>
        <v>Række-, kæde og dobbelthuse</v>
      </c>
      <c r="N4055" s="1" t="str">
        <f ca="1">INDEX(Anvendelseskode!D:D,MATCH($E4055,Anvendelseskode!$A:$A,0))</f>
        <v>Private husholdninger</v>
      </c>
      <c r="O4055" s="1" t="str">
        <f ca="1">IFERROR(INDEX(SBi!$2:$2,MATCH(G4055,SBi!$1:$1,1)),SBi!$K$2)</f>
        <v>1973-1978</v>
      </c>
      <c r="P4055" s="1">
        <f ca="1">IFERROR(INDEX(SBi!$C$3:$K$28,MATCH(E4055,SBi!$B$3:$B$28,0),MATCH(O4055,SBi!$C$2:$K$2,0)),0)</f>
        <v>112.6</v>
      </c>
      <c r="Q4055" s="19">
        <f t="shared" ca="1" si="827"/>
        <v>11.485199999999999</v>
      </c>
      <c r="R4055" s="19" t="str">
        <f ca="1">IFERROR(INDEX(VpD!$2:$2,MATCH(G4055,VpD!$1:$1,1)),VpD!$I$2)</f>
        <v>1973-1978</v>
      </c>
      <c r="S4055" s="1">
        <f ca="1">IFERROR(INDEX(VpD!$C$3:$I$27,MATCH(E4055,VpD!$B$3:$B$27,0),MATCH(R4055,VpD!$C$2:$I$2,0)),0)</f>
        <v>98</v>
      </c>
      <c r="T4055" s="19">
        <f t="shared" ca="1" si="828"/>
        <v>9.9960000000000004</v>
      </c>
      <c r="U4055" s="14" t="str">
        <f t="shared" ca="1" si="829"/>
        <v xml:space="preserve">713631.8 </v>
      </c>
      <c r="V4055" s="14" t="str">
        <f t="shared" ca="1" si="830"/>
        <v>6169504.03</v>
      </c>
      <c r="W4055" s="14" t="str">
        <f t="shared" ca="1" si="831"/>
        <v>POINT(713631.8 6169504.03)</v>
      </c>
      <c r="X4055" s="14" t="str">
        <f>IFERROR(INDEX(BygningOmraade!B:B,MATCH(A4055,BygningOmraade!A:A,0)),"")</f>
        <v/>
      </c>
    </row>
    <row r="4056" spans="1:24" s="14" customFormat="1" x14ac:dyDescent="0.25">
      <c r="A4056" s="14">
        <f t="shared" si="819"/>
        <v>4056</v>
      </c>
      <c r="B4056" s="14" t="str">
        <f t="shared" ca="1" si="820"/>
        <v>f101f250-a79f-4a2f-b707-af44982bfb46</v>
      </c>
      <c r="C4056" s="14" t="str">
        <f t="shared" ca="1" si="821"/>
        <v>0a3f507e-15ed-32b8-e044-0003ba298018</v>
      </c>
      <c r="D4056" s="14">
        <f t="shared" ca="1" si="822"/>
        <v>995070</v>
      </c>
      <c r="E4056" s="1">
        <f t="shared" ca="1" si="823"/>
        <v>120</v>
      </c>
      <c r="F4056" s="1">
        <f t="shared" ca="1" si="824"/>
        <v>204</v>
      </c>
      <c r="G4056" s="1">
        <f t="shared" ca="1" si="825"/>
        <v>1982</v>
      </c>
      <c r="H4056" s="1" t="str">
        <f ca="1">IFERROR(INDEX(Varmeinstallation!B:B,MATCH(INDIRECT($A$1&amp;"L"&amp;A4056)*1,Varmeinstallation!A:A,0)),"Ingen varmeinstallationer")</f>
        <v>Centralvarme fra eget anlæg, et-kammer fyr</v>
      </c>
      <c r="I4056" s="1" t="str">
        <f ca="1">IFERROR(INDEX(Opvarmningsmiddel!B:B,MATCH(INDIRECT($A$1&amp;"M"&amp;A4056)*1,Opvarmningsmiddel!A:A,0)),"")</f>
        <v>Naturgas</v>
      </c>
      <c r="J4056" s="1">
        <f t="shared" ca="1" si="826"/>
        <v>2</v>
      </c>
      <c r="K4056" s="1" t="str">
        <f ca="1">IFERROR(INDEX(Relationstabel!$C$3:$K$10,MATCH(VALUE(INDIRECT($A$1&amp;"L"&amp;A4056)),Relationstabel!$A$3:$A$10,0),MATCH(IFERROR(VALUE(INDIRECT($A$1&amp;"M"&amp;A4056)),0),Relationstabel!$C$1:$K$1,0)),"Ingen varmeinstallationer")</f>
        <v>Naturgas</v>
      </c>
      <c r="L4056" s="1" t="str">
        <f ca="1">INDEX(Anvendelseskode!B:B,MATCH($E4056,Anvendelseskode!$A:$A,0))</f>
        <v>Fritliggende enfamilieshus (parcelhus)</v>
      </c>
      <c r="M4056" s="1" t="str">
        <f ca="1">INDEX(Anvendelseskode!C:C,MATCH($E4056,Anvendelseskode!$A:$A,0))</f>
        <v>Parcelhuse</v>
      </c>
      <c r="N4056" s="1" t="str">
        <f ca="1">INDEX(Anvendelseskode!D:D,MATCH($E4056,Anvendelseskode!$A:$A,0))</f>
        <v>Private husholdninger</v>
      </c>
      <c r="O4056" s="1" t="str">
        <f ca="1">IFERROR(INDEX(SBi!$2:$2,MATCH(G4056,SBi!$1:$1,1)),SBi!$K$2)</f>
        <v>1979-1998</v>
      </c>
      <c r="P4056" s="1">
        <f ca="1">IFERROR(INDEX(SBi!$C$3:$K$28,MATCH(E4056,SBi!$B$3:$B$28,0),MATCH(O4056,SBi!$C$2:$K$2,0)),0)</f>
        <v>105.4</v>
      </c>
      <c r="Q4056" s="19">
        <f t="shared" ca="1" si="827"/>
        <v>21.501600000000003</v>
      </c>
      <c r="R4056" s="19" t="str">
        <f ca="1">IFERROR(INDEX(VpD!$2:$2,MATCH(G4056,VpD!$1:$1,1)),VpD!$I$2)</f>
        <v>1979-1998</v>
      </c>
      <c r="S4056" s="1">
        <f ca="1">IFERROR(INDEX(VpD!$C$3:$I$27,MATCH(E4056,VpD!$B$3:$B$27,0),MATCH(R4056,VpD!$C$2:$I$2,0)),0)</f>
        <v>90</v>
      </c>
      <c r="T4056" s="19">
        <f t="shared" ca="1" si="828"/>
        <v>18.36</v>
      </c>
      <c r="U4056" s="14" t="str">
        <f t="shared" ca="1" si="829"/>
        <v xml:space="preserve">711719.46 </v>
      </c>
      <c r="V4056" s="14" t="str">
        <f t="shared" ca="1" si="830"/>
        <v>6170631.01</v>
      </c>
      <c r="W4056" s="14" t="str">
        <f t="shared" ca="1" si="831"/>
        <v>POINT(711719.46 6170631.01)</v>
      </c>
      <c r="X4056" s="14" t="str">
        <f>IFERROR(INDEX(BygningOmraade!B:B,MATCH(A4056,BygningOmraade!A:A,0)),"")</f>
        <v/>
      </c>
    </row>
    <row r="4057" spans="1:24" s="14" customFormat="1" x14ac:dyDescent="0.25">
      <c r="A4057" s="14">
        <f t="shared" si="819"/>
        <v>4057</v>
      </c>
      <c r="B4057" s="14" t="str">
        <f t="shared" ca="1" si="820"/>
        <v>f15ab114-725c-44cd-b673-3a332d9af8dc</v>
      </c>
      <c r="C4057" s="14" t="str">
        <f t="shared" ca="1" si="821"/>
        <v>0a3f507e-1be5-32b8-e044-0003ba298018</v>
      </c>
      <c r="D4057" s="14">
        <f t="shared" ca="1" si="822"/>
        <v>997247</v>
      </c>
      <c r="E4057" s="1">
        <f t="shared" ca="1" si="823"/>
        <v>130</v>
      </c>
      <c r="F4057" s="1">
        <f t="shared" ca="1" si="824"/>
        <v>91</v>
      </c>
      <c r="G4057" s="1">
        <f t="shared" ca="1" si="825"/>
        <v>1967</v>
      </c>
      <c r="H4057" s="1" t="str">
        <f ca="1">IFERROR(INDEX(Varmeinstallation!B:B,MATCH(INDIRECT($A$1&amp;"L"&amp;A4057)*1,Varmeinstallation!A:A,0)),"Ingen varmeinstallationer")</f>
        <v>Centralvarme fra eget anlæg, et-kammer fyr</v>
      </c>
      <c r="I4057" s="1" t="str">
        <f ca="1">IFERROR(INDEX(Opvarmningsmiddel!B:B,MATCH(INDIRECT($A$1&amp;"M"&amp;A4057)*1,Opvarmningsmiddel!A:A,0)),"")</f>
        <v>Naturgas</v>
      </c>
      <c r="J4057" s="1">
        <f t="shared" ca="1" si="826"/>
        <v>2</v>
      </c>
      <c r="K4057" s="1" t="str">
        <f ca="1">IFERROR(INDEX(Relationstabel!$C$3:$K$10,MATCH(VALUE(INDIRECT($A$1&amp;"L"&amp;A4057)),Relationstabel!$A$3:$A$10,0),MATCH(IFERROR(VALUE(INDIRECT($A$1&amp;"M"&amp;A4057)),0),Relationstabel!$C$1:$K$1,0)),"Ingen varmeinstallationer")</f>
        <v>Naturgas</v>
      </c>
      <c r="L4057" s="1" t="str">
        <f ca="1">INDEX(Anvendelseskode!B:B,MATCH($E4057,Anvendelseskode!$A:$A,0))</f>
        <v>Række-, kæde-, dobbelthus (lodret adskillelse mellem enhederne)</v>
      </c>
      <c r="M4057" s="1" t="str">
        <f ca="1">INDEX(Anvendelseskode!C:C,MATCH($E4057,Anvendelseskode!$A:$A,0))</f>
        <v>Række-, kæde og dobbelthuse</v>
      </c>
      <c r="N4057" s="1" t="str">
        <f ca="1">INDEX(Anvendelseskode!D:D,MATCH($E4057,Anvendelseskode!$A:$A,0))</f>
        <v>Private husholdninger</v>
      </c>
      <c r="O4057" s="1" t="str">
        <f ca="1">IFERROR(INDEX(SBi!$2:$2,MATCH(G4057,SBi!$1:$1,1)),SBi!$K$2)</f>
        <v>1961-1972</v>
      </c>
      <c r="P4057" s="1">
        <f ca="1">IFERROR(INDEX(SBi!$C$3:$K$28,MATCH(E4057,SBi!$B$3:$B$28,0),MATCH(O4057,SBi!$C$2:$K$2,0)),0)</f>
        <v>119.9</v>
      </c>
      <c r="Q4057" s="19">
        <f t="shared" ca="1" si="827"/>
        <v>10.9109</v>
      </c>
      <c r="R4057" s="19" t="str">
        <f ca="1">IFERROR(INDEX(VpD!$2:$2,MATCH(G4057,VpD!$1:$1,1)),VpD!$I$2)</f>
        <v>1961-1972</v>
      </c>
      <c r="S4057" s="1">
        <f ca="1">IFERROR(INDEX(VpD!$C$3:$I$27,MATCH(E4057,VpD!$B$3:$B$27,0),MATCH(R4057,VpD!$C$2:$I$2,0)),0)</f>
        <v>120</v>
      </c>
      <c r="T4057" s="19">
        <f t="shared" ca="1" si="828"/>
        <v>10.92</v>
      </c>
      <c r="U4057" s="14" t="str">
        <f t="shared" ca="1" si="829"/>
        <v xml:space="preserve">713718.52 </v>
      </c>
      <c r="V4057" s="14" t="str">
        <f t="shared" ca="1" si="830"/>
        <v>6169332.22</v>
      </c>
      <c r="W4057" s="14" t="str">
        <f t="shared" ca="1" si="831"/>
        <v>POINT(713718.52 6169332.22)</v>
      </c>
      <c r="X4057" s="14" t="str">
        <f>IFERROR(INDEX(BygningOmraade!B:B,MATCH(A4057,BygningOmraade!A:A,0)),"")</f>
        <v/>
      </c>
    </row>
    <row r="4058" spans="1:24" s="14" customFormat="1" x14ac:dyDescent="0.25">
      <c r="A4058" s="14">
        <f t="shared" si="819"/>
        <v>4058</v>
      </c>
      <c r="B4058" s="14" t="str">
        <f t="shared" ca="1" si="820"/>
        <v>f1674021-f70b-4ff9-afbb-b551527ee163</v>
      </c>
      <c r="C4058" s="14" t="str">
        <f t="shared" ca="1" si="821"/>
        <v>0a3f507e-17b5-32b8-e044-0003ba298018</v>
      </c>
      <c r="D4058" s="14">
        <f t="shared" ca="1" si="822"/>
        <v>996369</v>
      </c>
      <c r="E4058" s="1">
        <f t="shared" ca="1" si="823"/>
        <v>320</v>
      </c>
      <c r="F4058" s="1">
        <f t="shared" ca="1" si="824"/>
        <v>98</v>
      </c>
      <c r="G4058" s="1">
        <f t="shared" ca="1" si="825"/>
        <v>1920</v>
      </c>
      <c r="H4058" s="1" t="str">
        <f ca="1">IFERROR(INDEX(Varmeinstallation!B:B,MATCH(INDIRECT($A$1&amp;"L"&amp;A4058)*1,Varmeinstallation!A:A,0)),"Ingen varmeinstallationer")</f>
        <v>Ingen varmeinstallationer</v>
      </c>
      <c r="I4058" s="1" t="str">
        <f ca="1">IFERROR(INDEX(Opvarmningsmiddel!B:B,MATCH(INDIRECT($A$1&amp;"M"&amp;A4058)*1,Opvarmningsmiddel!A:A,0)),"")</f>
        <v/>
      </c>
      <c r="J4058" s="1">
        <f t="shared" ca="1" si="826"/>
        <v>0</v>
      </c>
      <c r="K4058" s="1" t="str">
        <f ca="1">IFERROR(INDEX(Relationstabel!$C$3:$K$10,MATCH(VALUE(INDIRECT($A$1&amp;"L"&amp;A4058)),Relationstabel!$A$3:$A$10,0),MATCH(IFERROR(VALUE(INDIRECT($A$1&amp;"M"&amp;A4058)),0),Relationstabel!$C$1:$K$1,0)),"Ingen varmeinstallationer")</f>
        <v>Ingen varmeinstallation</v>
      </c>
      <c r="L4058" s="1" t="str">
        <f ca="1">INDEX(Anvendelseskode!B:B,MATCH($E4058,Anvendelseskode!$A:$A,0))</f>
        <v>Bygning til kontor, handel, lager herunder offentlig administration</v>
      </c>
      <c r="M4058" s="1" t="str">
        <f ca="1">INDEX(Anvendelseskode!C:C,MATCH($E4058,Anvendelseskode!$A:$A,0))</f>
        <v>Kontor, handel, lager, off. adm.</v>
      </c>
      <c r="N4058" s="1" t="str">
        <f ca="1">INDEX(Anvendelseskode!D:D,MATCH($E4058,Anvendelseskode!$A:$A,0))</f>
        <v>Handel og servicevirksomheder</v>
      </c>
      <c r="O4058" s="1" t="str">
        <f ca="1">IFERROR(INDEX(SBi!$2:$2,MATCH(G4058,SBi!$1:$1,1)),SBi!$K$2)</f>
        <v>1890-1930</v>
      </c>
      <c r="P4058" s="1">
        <f ca="1">IFERROR(INDEX(SBi!$C$3:$K$28,MATCH(E4058,SBi!$B$3:$B$28,0),MATCH(O4058,SBi!$C$2:$K$2,0)),0)</f>
        <v>125.2</v>
      </c>
      <c r="Q4058" s="19">
        <f t="shared" ca="1" si="827"/>
        <v>12.269600000000001</v>
      </c>
      <c r="R4058" s="19" t="str">
        <f ca="1">IFERROR(INDEX(VpD!$2:$2,MATCH(G4058,VpD!$1:$1,1)),VpD!$I$2)</f>
        <v>&lt;1930</v>
      </c>
      <c r="S4058" s="1">
        <f ca="1">IFERROR(INDEX(VpD!$C$3:$I$27,MATCH(E4058,VpD!$B$3:$B$27,0),MATCH(R4058,VpD!$C$2:$I$2,0)),0)</f>
        <v>126</v>
      </c>
      <c r="T4058" s="19">
        <f t="shared" ca="1" si="828"/>
        <v>12.348000000000001</v>
      </c>
      <c r="U4058" s="14" t="str">
        <f t="shared" ca="1" si="829"/>
        <v xml:space="preserve">713452.89 </v>
      </c>
      <c r="V4058" s="14" t="str">
        <f t="shared" ca="1" si="830"/>
        <v>6168793.91</v>
      </c>
      <c r="W4058" s="14" t="str">
        <f t="shared" ca="1" si="831"/>
        <v>POINT(713452.89 6168793.91)</v>
      </c>
      <c r="X4058" s="14" t="str">
        <f>IFERROR(INDEX(BygningOmraade!B:B,MATCH(A4058,BygningOmraade!A:A,0)),"")</f>
        <v/>
      </c>
    </row>
    <row r="4059" spans="1:24" s="14" customFormat="1" x14ac:dyDescent="0.25">
      <c r="A4059" s="14">
        <f t="shared" si="819"/>
        <v>4059</v>
      </c>
      <c r="B4059" s="14" t="str">
        <f t="shared" ca="1" si="820"/>
        <v>f1762094-021e-4d29-b785-cdbab1327d35</v>
      </c>
      <c r="C4059" s="14" t="str">
        <f t="shared" ca="1" si="821"/>
        <v>6bd46a49-e0e9-71a9-e044-00144f3ead67</v>
      </c>
      <c r="D4059" s="14">
        <f t="shared" ca="1" si="822"/>
        <v>996025</v>
      </c>
      <c r="E4059" s="1">
        <f t="shared" ca="1" si="823"/>
        <v>140</v>
      </c>
      <c r="F4059" s="1">
        <f t="shared" ca="1" si="824"/>
        <v>3800</v>
      </c>
      <c r="G4059" s="1">
        <f t="shared" ca="1" si="825"/>
        <v>2010</v>
      </c>
      <c r="H4059" s="1" t="str">
        <f ca="1">IFERROR(INDEX(Varmeinstallation!B:B,MATCH(INDIRECT($A$1&amp;"L"&amp;A4059)*1,Varmeinstallation!A:A,0)),"Ingen varmeinstallationer")</f>
        <v>Fjernvarme/blokvarme (radiatorsystemer eller varmluftanlæg)</v>
      </c>
      <c r="I4059" s="1" t="str">
        <f ca="1">IFERROR(INDEX(Opvarmningsmiddel!B:B,MATCH(INDIRECT($A$1&amp;"M"&amp;A4059)*1,Opvarmningsmiddel!A:A,0)),"")</f>
        <v/>
      </c>
      <c r="J4059" s="1">
        <f t="shared" ca="1" si="826"/>
        <v>90</v>
      </c>
      <c r="K4059" s="1" t="str">
        <f ca="1">IFERROR(INDEX(Relationstabel!$C$3:$K$10,MATCH(VALUE(INDIRECT($A$1&amp;"L"&amp;A4059)),Relationstabel!$A$3:$A$10,0),MATCH(IFERROR(VALUE(INDIRECT($A$1&amp;"M"&amp;A4059)),0),Relationstabel!$C$1:$K$1,0)),"Ingen varmeinstallationer")</f>
        <v>Fjernvarme/ Blokvarme</v>
      </c>
      <c r="L4059" s="1" t="str">
        <f ca="1">INDEX(Anvendelseskode!B:B,MATCH($E4059,Anvendelseskode!$A:$A,0))</f>
        <v>Etageboligbebyggelse</v>
      </c>
      <c r="M4059" s="1" t="str">
        <f ca="1">INDEX(Anvendelseskode!C:C,MATCH($E4059,Anvendelseskode!$A:$A,0))</f>
        <v>Etageboligbebyggelse</v>
      </c>
      <c r="N4059" s="1" t="str">
        <f ca="1">INDEX(Anvendelseskode!D:D,MATCH($E4059,Anvendelseskode!$A:$A,0))</f>
        <v>Private husholdninger</v>
      </c>
      <c r="O4059" s="1" t="str">
        <f ca="1">IFERROR(INDEX(SBi!$2:$2,MATCH(G4059,SBi!$1:$1,1)),SBi!$K$2)</f>
        <v>Efter 2006</v>
      </c>
      <c r="P4059" s="1">
        <f ca="1">IFERROR(INDEX(SBi!$C$3:$K$28,MATCH(E4059,SBi!$B$3:$B$28,0),MATCH(O4059,SBi!$C$2:$K$2,0)),0)</f>
        <v>60.7</v>
      </c>
      <c r="Q4059" s="19">
        <f t="shared" ca="1" si="827"/>
        <v>230.66</v>
      </c>
      <c r="R4059" s="19" t="str">
        <f ca="1">IFERROR(INDEX(VpD!$2:$2,MATCH(G4059,VpD!$1:$1,1)),VpD!$I$2)</f>
        <v>&gt;1998</v>
      </c>
      <c r="S4059" s="1">
        <f ca="1">IFERROR(INDEX(VpD!$C$3:$I$27,MATCH(E4059,VpD!$B$3:$B$27,0),MATCH(R4059,VpD!$C$2:$I$2,0)),0)</f>
        <v>64</v>
      </c>
      <c r="T4059" s="19">
        <f t="shared" ca="1" si="828"/>
        <v>243.2</v>
      </c>
      <c r="U4059" s="14" t="str">
        <f t="shared" ca="1" si="829"/>
        <v xml:space="preserve">712572.79 </v>
      </c>
      <c r="V4059" s="14" t="str">
        <f t="shared" ca="1" si="830"/>
        <v>6169625.23</v>
      </c>
      <c r="W4059" s="14" t="str">
        <f t="shared" ca="1" si="831"/>
        <v>POINT(712572.79 6169625.23)</v>
      </c>
      <c r="X4059" s="14" t="str">
        <f>IFERROR(INDEX(BygningOmraade!B:B,MATCH(A4059,BygningOmraade!A:A,0)),"")</f>
        <v/>
      </c>
    </row>
    <row r="4060" spans="1:24" s="14" customFormat="1" x14ac:dyDescent="0.25">
      <c r="A4060" s="14">
        <f t="shared" si="819"/>
        <v>4060</v>
      </c>
      <c r="B4060" s="14" t="str">
        <f t="shared" ca="1" si="820"/>
        <v>f178c3f4-31a4-474b-9380-d730c0485b26</v>
      </c>
      <c r="C4060" s="14" t="str">
        <f t="shared" ca="1" si="821"/>
        <v>0a3f507e-1aeb-32b8-e044-0003ba298018</v>
      </c>
      <c r="D4060" s="14">
        <f t="shared" ca="1" si="822"/>
        <v>996271</v>
      </c>
      <c r="E4060" s="1">
        <f t="shared" ca="1" si="823"/>
        <v>140</v>
      </c>
      <c r="F4060" s="1">
        <f t="shared" ca="1" si="824"/>
        <v>1224</v>
      </c>
      <c r="G4060" s="1">
        <f t="shared" ca="1" si="825"/>
        <v>1965</v>
      </c>
      <c r="H4060" s="1" t="str">
        <f ca="1">IFERROR(INDEX(Varmeinstallation!B:B,MATCH(INDIRECT($A$1&amp;"L"&amp;A4060)*1,Varmeinstallation!A:A,0)),"Ingen varmeinstallationer")</f>
        <v>Fjernvarme/blokvarme (radiatorsystemer eller varmluftanlæg)</v>
      </c>
      <c r="I4060" s="1" t="str">
        <f ca="1">IFERROR(INDEX(Opvarmningsmiddel!B:B,MATCH(INDIRECT($A$1&amp;"M"&amp;A4060)*1,Opvarmningsmiddel!A:A,0)),"")</f>
        <v/>
      </c>
      <c r="J4060" s="1">
        <f t="shared" ca="1" si="826"/>
        <v>0</v>
      </c>
      <c r="K4060" s="1" t="str">
        <f ca="1">IFERROR(INDEX(Relationstabel!$C$3:$K$10,MATCH(VALUE(INDIRECT($A$1&amp;"L"&amp;A4060)),Relationstabel!$A$3:$A$10,0),MATCH(IFERROR(VALUE(INDIRECT($A$1&amp;"M"&amp;A4060)),0),Relationstabel!$C$1:$K$1,0)),"Ingen varmeinstallationer")</f>
        <v>Fjernvarme/ Blokvarme</v>
      </c>
      <c r="L4060" s="1" t="str">
        <f ca="1">INDEX(Anvendelseskode!B:B,MATCH($E4060,Anvendelseskode!$A:$A,0))</f>
        <v>Etageboligbebyggelse</v>
      </c>
      <c r="M4060" s="1" t="str">
        <f ca="1">INDEX(Anvendelseskode!C:C,MATCH($E4060,Anvendelseskode!$A:$A,0))</f>
        <v>Etageboligbebyggelse</v>
      </c>
      <c r="N4060" s="1" t="str">
        <f ca="1">INDEX(Anvendelseskode!D:D,MATCH($E4060,Anvendelseskode!$A:$A,0))</f>
        <v>Private husholdninger</v>
      </c>
      <c r="O4060" s="1" t="str">
        <f ca="1">IFERROR(INDEX(SBi!$2:$2,MATCH(G4060,SBi!$1:$1,1)),SBi!$K$2)</f>
        <v>1961-1972</v>
      </c>
      <c r="P4060" s="1">
        <f ca="1">IFERROR(INDEX(SBi!$C$3:$K$28,MATCH(E4060,SBi!$B$3:$B$28,0),MATCH(O4060,SBi!$C$2:$K$2,0)),0)</f>
        <v>132.30000000000001</v>
      </c>
      <c r="Q4060" s="19">
        <f t="shared" ca="1" si="827"/>
        <v>161.93520000000001</v>
      </c>
      <c r="R4060" s="19" t="str">
        <f ca="1">IFERROR(INDEX(VpD!$2:$2,MATCH(G4060,VpD!$1:$1,1)),VpD!$I$2)</f>
        <v>1961-1972</v>
      </c>
      <c r="S4060" s="1">
        <f ca="1">IFERROR(INDEX(VpD!$C$3:$I$27,MATCH(E4060,VpD!$B$3:$B$27,0),MATCH(R4060,VpD!$C$2:$I$2,0)),0)</f>
        <v>126</v>
      </c>
      <c r="T4060" s="19">
        <f t="shared" ca="1" si="828"/>
        <v>154.22399999999999</v>
      </c>
      <c r="U4060" s="14" t="str">
        <f t="shared" ca="1" si="829"/>
        <v xml:space="preserve">713226.2 </v>
      </c>
      <c r="V4060" s="14" t="str">
        <f t="shared" ca="1" si="830"/>
        <v>6169194.39</v>
      </c>
      <c r="W4060" s="14" t="str">
        <f t="shared" ca="1" si="831"/>
        <v>POINT(713226.2 6169194.39)</v>
      </c>
      <c r="X4060" s="14" t="str">
        <f>IFERROR(INDEX(BygningOmraade!B:B,MATCH(A4060,BygningOmraade!A:A,0)),"")</f>
        <v/>
      </c>
    </row>
    <row r="4061" spans="1:24" s="14" customFormat="1" x14ac:dyDescent="0.25">
      <c r="A4061" s="14">
        <f t="shared" si="819"/>
        <v>4061</v>
      </c>
      <c r="B4061" s="14" t="str">
        <f t="shared" ca="1" si="820"/>
        <v>f193f3d3-d9db-4469-a33b-3dfc833a99b5</v>
      </c>
      <c r="C4061" s="14" t="str">
        <f t="shared" ca="1" si="821"/>
        <v>0a3f507e-199c-32b8-e044-0003ba298018</v>
      </c>
      <c r="D4061" s="14">
        <f t="shared" ca="1" si="822"/>
        <v>995221</v>
      </c>
      <c r="E4061" s="1">
        <f t="shared" ca="1" si="823"/>
        <v>130</v>
      </c>
      <c r="F4061" s="1">
        <f t="shared" ca="1" si="824"/>
        <v>125</v>
      </c>
      <c r="G4061" s="1">
        <f t="shared" ca="1" si="825"/>
        <v>1976</v>
      </c>
      <c r="H4061" s="1" t="str">
        <f ca="1">IFERROR(INDEX(Varmeinstallation!B:B,MATCH(INDIRECT($A$1&amp;"L"&amp;A4061)*1,Varmeinstallation!A:A,0)),"Ingen varmeinstallationer")</f>
        <v>Fjernvarme/blokvarme (radiatorsystemer eller varmluftanlæg)</v>
      </c>
      <c r="I4061" s="1" t="str">
        <f ca="1">IFERROR(INDEX(Opvarmningsmiddel!B:B,MATCH(INDIRECT($A$1&amp;"M"&amp;A4061)*1,Opvarmningsmiddel!A:A,0)),"")</f>
        <v/>
      </c>
      <c r="J4061" s="1">
        <f t="shared" ca="1" si="826"/>
        <v>0</v>
      </c>
      <c r="K4061" s="1" t="str">
        <f ca="1">IFERROR(INDEX(Relationstabel!$C$3:$K$10,MATCH(VALUE(INDIRECT($A$1&amp;"L"&amp;A4061)),Relationstabel!$A$3:$A$10,0),MATCH(IFERROR(VALUE(INDIRECT($A$1&amp;"M"&amp;A4061)),0),Relationstabel!$C$1:$K$1,0)),"Ingen varmeinstallationer")</f>
        <v>Fjernvarme/ Blokvarme</v>
      </c>
      <c r="L4061" s="1" t="str">
        <f ca="1">INDEX(Anvendelseskode!B:B,MATCH($E4061,Anvendelseskode!$A:$A,0))</f>
        <v>Række-, kæde-, dobbelthus (lodret adskillelse mellem enhederne)</v>
      </c>
      <c r="M4061" s="1" t="str">
        <f ca="1">INDEX(Anvendelseskode!C:C,MATCH($E4061,Anvendelseskode!$A:$A,0))</f>
        <v>Række-, kæde og dobbelthuse</v>
      </c>
      <c r="N4061" s="1" t="str">
        <f ca="1">INDEX(Anvendelseskode!D:D,MATCH($E4061,Anvendelseskode!$A:$A,0))</f>
        <v>Private husholdninger</v>
      </c>
      <c r="O4061" s="1" t="str">
        <f ca="1">IFERROR(INDEX(SBi!$2:$2,MATCH(G4061,SBi!$1:$1,1)),SBi!$K$2)</f>
        <v>1973-1978</v>
      </c>
      <c r="P4061" s="1">
        <f ca="1">IFERROR(INDEX(SBi!$C$3:$K$28,MATCH(E4061,SBi!$B$3:$B$28,0),MATCH(O4061,SBi!$C$2:$K$2,0)),0)</f>
        <v>112.6</v>
      </c>
      <c r="Q4061" s="19">
        <f t="shared" ca="1" si="827"/>
        <v>14.074999999999999</v>
      </c>
      <c r="R4061" s="19" t="str">
        <f ca="1">IFERROR(INDEX(VpD!$2:$2,MATCH(G4061,VpD!$1:$1,1)),VpD!$I$2)</f>
        <v>1973-1978</v>
      </c>
      <c r="S4061" s="1">
        <f ca="1">IFERROR(INDEX(VpD!$C$3:$I$27,MATCH(E4061,VpD!$B$3:$B$27,0),MATCH(R4061,VpD!$C$2:$I$2,0)),0)</f>
        <v>98</v>
      </c>
      <c r="T4061" s="19">
        <f t="shared" ca="1" si="828"/>
        <v>12.25</v>
      </c>
      <c r="U4061" s="14" t="str">
        <f t="shared" ca="1" si="829"/>
        <v xml:space="preserve">711818.12 </v>
      </c>
      <c r="V4061" s="14" t="str">
        <f t="shared" ca="1" si="830"/>
        <v>6172408.43</v>
      </c>
      <c r="W4061" s="14" t="str">
        <f t="shared" ca="1" si="831"/>
        <v>POINT(711818.12 6172408.43)</v>
      </c>
      <c r="X4061" s="14" t="str">
        <f>IFERROR(INDEX(BygningOmraade!B:B,MATCH(A4061,BygningOmraade!A:A,0)),"")</f>
        <v/>
      </c>
    </row>
    <row r="4062" spans="1:24" s="14" customFormat="1" x14ac:dyDescent="0.25">
      <c r="A4062" s="14">
        <f t="shared" si="819"/>
        <v>4062</v>
      </c>
      <c r="B4062" s="14" t="str">
        <f t="shared" ca="1" si="820"/>
        <v>f1a01136-531d-40b9-91c9-c50df2f359de</v>
      </c>
      <c r="C4062" s="14" t="str">
        <f t="shared" ca="1" si="821"/>
        <v>0a3f507e-1850-32b8-e044-0003ba298018</v>
      </c>
      <c r="D4062" s="14">
        <f t="shared" ca="1" si="822"/>
        <v>996831</v>
      </c>
      <c r="E4062" s="1">
        <f t="shared" ca="1" si="823"/>
        <v>130</v>
      </c>
      <c r="F4062" s="1">
        <f t="shared" ca="1" si="824"/>
        <v>112</v>
      </c>
      <c r="G4062" s="1">
        <f t="shared" ca="1" si="825"/>
        <v>1978</v>
      </c>
      <c r="H4062" s="1" t="str">
        <f ca="1">IFERROR(INDEX(Varmeinstallation!B:B,MATCH(INDIRECT($A$1&amp;"L"&amp;A4062)*1,Varmeinstallation!A:A,0)),"Ingen varmeinstallationer")</f>
        <v>Fjernvarme/blokvarme (radiatorsystemer eller varmluftanlæg)</v>
      </c>
      <c r="I4062" s="1" t="str">
        <f ca="1">IFERROR(INDEX(Opvarmningsmiddel!B:B,MATCH(INDIRECT($A$1&amp;"M"&amp;A4062)*1,Opvarmningsmiddel!A:A,0)),"")</f>
        <v/>
      </c>
      <c r="J4062" s="1">
        <f t="shared" ca="1" si="826"/>
        <v>0</v>
      </c>
      <c r="K4062" s="1" t="str">
        <f ca="1">IFERROR(INDEX(Relationstabel!$C$3:$K$10,MATCH(VALUE(INDIRECT($A$1&amp;"L"&amp;A4062)),Relationstabel!$A$3:$A$10,0),MATCH(IFERROR(VALUE(INDIRECT($A$1&amp;"M"&amp;A4062)),0),Relationstabel!$C$1:$K$1,0)),"Ingen varmeinstallationer")</f>
        <v>Fjernvarme/ Blokvarme</v>
      </c>
      <c r="L4062" s="1" t="str">
        <f ca="1">INDEX(Anvendelseskode!B:B,MATCH($E4062,Anvendelseskode!$A:$A,0))</f>
        <v>Række-, kæde-, dobbelthus (lodret adskillelse mellem enhederne)</v>
      </c>
      <c r="M4062" s="1" t="str">
        <f ca="1">INDEX(Anvendelseskode!C:C,MATCH($E4062,Anvendelseskode!$A:$A,0))</f>
        <v>Række-, kæde og dobbelthuse</v>
      </c>
      <c r="N4062" s="1" t="str">
        <f ca="1">INDEX(Anvendelseskode!D:D,MATCH($E4062,Anvendelseskode!$A:$A,0))</f>
        <v>Private husholdninger</v>
      </c>
      <c r="O4062" s="1" t="str">
        <f ca="1">IFERROR(INDEX(SBi!$2:$2,MATCH(G4062,SBi!$1:$1,1)),SBi!$K$2)</f>
        <v>1973-1978</v>
      </c>
      <c r="P4062" s="1">
        <f ca="1">IFERROR(INDEX(SBi!$C$3:$K$28,MATCH(E4062,SBi!$B$3:$B$28,0),MATCH(O4062,SBi!$C$2:$K$2,0)),0)</f>
        <v>112.6</v>
      </c>
      <c r="Q4062" s="19">
        <f t="shared" ca="1" si="827"/>
        <v>12.611199999999998</v>
      </c>
      <c r="R4062" s="19" t="str">
        <f ca="1">IFERROR(INDEX(VpD!$2:$2,MATCH(G4062,VpD!$1:$1,1)),VpD!$I$2)</f>
        <v>1973-1978</v>
      </c>
      <c r="S4062" s="1">
        <f ca="1">IFERROR(INDEX(VpD!$C$3:$I$27,MATCH(E4062,VpD!$B$3:$B$27,0),MATCH(R4062,VpD!$C$2:$I$2,0)),0)</f>
        <v>98</v>
      </c>
      <c r="T4062" s="19">
        <f t="shared" ca="1" si="828"/>
        <v>10.976000000000001</v>
      </c>
      <c r="U4062" s="14" t="str">
        <f t="shared" ca="1" si="829"/>
        <v xml:space="preserve">713455.66 </v>
      </c>
      <c r="V4062" s="14" t="str">
        <f t="shared" ca="1" si="830"/>
        <v>6169647.09</v>
      </c>
      <c r="W4062" s="14" t="str">
        <f t="shared" ca="1" si="831"/>
        <v>POINT(713455.66 6169647.09)</v>
      </c>
      <c r="X4062" s="14" t="str">
        <f>IFERROR(INDEX(BygningOmraade!B:B,MATCH(A4062,BygningOmraade!A:A,0)),"")</f>
        <v/>
      </c>
    </row>
    <row r="4063" spans="1:24" s="14" customFormat="1" x14ac:dyDescent="0.25">
      <c r="A4063" s="14">
        <f t="shared" si="819"/>
        <v>4063</v>
      </c>
      <c r="B4063" s="14" t="str">
        <f t="shared" ca="1" si="820"/>
        <v>f1a17d81-04be-4860-b7db-58d0da00b098</v>
      </c>
      <c r="C4063" s="14" t="str">
        <f t="shared" ca="1" si="821"/>
        <v>0a3f507e-1ef3-32b8-e044-0003ba298018</v>
      </c>
      <c r="D4063" s="14">
        <f t="shared" ca="1" si="822"/>
        <v>994701</v>
      </c>
      <c r="E4063" s="1">
        <f t="shared" ca="1" si="823"/>
        <v>130</v>
      </c>
      <c r="F4063" s="1">
        <f t="shared" ca="1" si="824"/>
        <v>107</v>
      </c>
      <c r="G4063" s="1">
        <f t="shared" ca="1" si="825"/>
        <v>1985</v>
      </c>
      <c r="H4063" s="1" t="str">
        <f ca="1">IFERROR(INDEX(Varmeinstallation!B:B,MATCH(INDIRECT($A$1&amp;"L"&amp;A4063)*1,Varmeinstallation!A:A,0)),"Ingen varmeinstallationer")</f>
        <v>Fjernvarme/blokvarme (radiatorsystemer eller varmluftanlæg)</v>
      </c>
      <c r="I4063" s="1" t="str">
        <f ca="1">IFERROR(INDEX(Opvarmningsmiddel!B:B,MATCH(INDIRECT($A$1&amp;"M"&amp;A4063)*1,Opvarmningsmiddel!A:A,0)),"")</f>
        <v/>
      </c>
      <c r="J4063" s="1">
        <f t="shared" ca="1" si="826"/>
        <v>0</v>
      </c>
      <c r="K4063" s="1" t="str">
        <f ca="1">IFERROR(INDEX(Relationstabel!$C$3:$K$10,MATCH(VALUE(INDIRECT($A$1&amp;"L"&amp;A4063)),Relationstabel!$A$3:$A$10,0),MATCH(IFERROR(VALUE(INDIRECT($A$1&amp;"M"&amp;A4063)),0),Relationstabel!$C$1:$K$1,0)),"Ingen varmeinstallationer")</f>
        <v>Fjernvarme/ Blokvarme</v>
      </c>
      <c r="L4063" s="1" t="str">
        <f ca="1">INDEX(Anvendelseskode!B:B,MATCH($E4063,Anvendelseskode!$A:$A,0))</f>
        <v>Række-, kæde-, dobbelthus (lodret adskillelse mellem enhederne)</v>
      </c>
      <c r="M4063" s="1" t="str">
        <f ca="1">INDEX(Anvendelseskode!C:C,MATCH($E4063,Anvendelseskode!$A:$A,0))</f>
        <v>Række-, kæde og dobbelthuse</v>
      </c>
      <c r="N4063" s="1" t="str">
        <f ca="1">INDEX(Anvendelseskode!D:D,MATCH($E4063,Anvendelseskode!$A:$A,0))</f>
        <v>Private husholdninger</v>
      </c>
      <c r="O4063" s="1" t="str">
        <f ca="1">IFERROR(INDEX(SBi!$2:$2,MATCH(G4063,SBi!$1:$1,1)),SBi!$K$2)</f>
        <v>1979-1998</v>
      </c>
      <c r="P4063" s="1">
        <f ca="1">IFERROR(INDEX(SBi!$C$3:$K$28,MATCH(E4063,SBi!$B$3:$B$28,0),MATCH(O4063,SBi!$C$2:$K$2,0)),0)</f>
        <v>96.8</v>
      </c>
      <c r="Q4063" s="19">
        <f t="shared" ca="1" si="827"/>
        <v>10.3576</v>
      </c>
      <c r="R4063" s="19" t="str">
        <f ca="1">IFERROR(INDEX(VpD!$2:$2,MATCH(G4063,VpD!$1:$1,1)),VpD!$I$2)</f>
        <v>1979-1998</v>
      </c>
      <c r="S4063" s="1">
        <f ca="1">IFERROR(INDEX(VpD!$C$3:$I$27,MATCH(E4063,VpD!$B$3:$B$27,0),MATCH(R4063,VpD!$C$2:$I$2,0)),0)</f>
        <v>74</v>
      </c>
      <c r="T4063" s="19">
        <f t="shared" ca="1" si="828"/>
        <v>7.9180000000000001</v>
      </c>
      <c r="U4063" s="14" t="str">
        <f t="shared" ca="1" si="829"/>
        <v xml:space="preserve">711644.96 </v>
      </c>
      <c r="V4063" s="14" t="str">
        <f t="shared" ca="1" si="830"/>
        <v>6172207.15</v>
      </c>
      <c r="W4063" s="14" t="str">
        <f t="shared" ca="1" si="831"/>
        <v>POINT(711644.96 6172207.15)</v>
      </c>
      <c r="X4063" s="14" t="str">
        <f>IFERROR(INDEX(BygningOmraade!B:B,MATCH(A4063,BygningOmraade!A:A,0)),"")</f>
        <v/>
      </c>
    </row>
    <row r="4064" spans="1:24" s="14" customFormat="1" x14ac:dyDescent="0.25">
      <c r="A4064" s="14">
        <f t="shared" si="819"/>
        <v>4064</v>
      </c>
      <c r="B4064" s="14" t="str">
        <f t="shared" ca="1" si="820"/>
        <v>f1a58fac-37b9-4b10-9475-8c2508904879</v>
      </c>
      <c r="C4064" s="14" t="str">
        <f t="shared" ca="1" si="821"/>
        <v>0a3f507e-17dd-32b8-e044-0003ba298018</v>
      </c>
      <c r="D4064" s="14">
        <f t="shared" ca="1" si="822"/>
        <v>995265</v>
      </c>
      <c r="E4064" s="1">
        <f t="shared" ca="1" si="823"/>
        <v>120</v>
      </c>
      <c r="F4064" s="1">
        <f t="shared" ca="1" si="824"/>
        <v>157</v>
      </c>
      <c r="G4064" s="1">
        <f t="shared" ca="1" si="825"/>
        <v>1990</v>
      </c>
      <c r="H4064" s="1" t="str">
        <f ca="1">IFERROR(INDEX(Varmeinstallation!B:B,MATCH(INDIRECT($A$1&amp;"L"&amp;A4064)*1,Varmeinstallation!A:A,0)),"Ingen varmeinstallationer")</f>
        <v>Elovne, elpaneler</v>
      </c>
      <c r="I4064" s="1" t="str">
        <f ca="1">IFERROR(INDEX(Opvarmningsmiddel!B:B,MATCH(INDIRECT($A$1&amp;"M"&amp;A4064)*1,Opvarmningsmiddel!A:A,0)),"")</f>
        <v>Elektricitet</v>
      </c>
      <c r="J4064" s="1">
        <f t="shared" ca="1" si="826"/>
        <v>1</v>
      </c>
      <c r="K4064" s="1" t="str">
        <f ca="1">IFERROR(INDEX(Relationstabel!$C$3:$K$10,MATCH(VALUE(INDIRECT($A$1&amp;"L"&amp;A4064)),Relationstabel!$A$3:$A$10,0),MATCH(IFERROR(VALUE(INDIRECT($A$1&amp;"M"&amp;A4064)),0),Relationstabel!$C$1:$K$1,0)),"Ingen varmeinstallationer")</f>
        <v>Elvarme</v>
      </c>
      <c r="L4064" s="1" t="str">
        <f ca="1">INDEX(Anvendelseskode!B:B,MATCH($E4064,Anvendelseskode!$A:$A,0))</f>
        <v>Fritliggende enfamilieshus (parcelhus)</v>
      </c>
      <c r="M4064" s="1" t="str">
        <f ca="1">INDEX(Anvendelseskode!C:C,MATCH($E4064,Anvendelseskode!$A:$A,0))</f>
        <v>Parcelhuse</v>
      </c>
      <c r="N4064" s="1" t="str">
        <f ca="1">INDEX(Anvendelseskode!D:D,MATCH($E4064,Anvendelseskode!$A:$A,0))</f>
        <v>Private husholdninger</v>
      </c>
      <c r="O4064" s="1" t="str">
        <f ca="1">IFERROR(INDEX(SBi!$2:$2,MATCH(G4064,SBi!$1:$1,1)),SBi!$K$2)</f>
        <v>1979-1998</v>
      </c>
      <c r="P4064" s="1">
        <f ca="1">IFERROR(INDEX(SBi!$C$3:$K$28,MATCH(E4064,SBi!$B$3:$B$28,0),MATCH(O4064,SBi!$C$2:$K$2,0)),0)</f>
        <v>105.4</v>
      </c>
      <c r="Q4064" s="19">
        <f t="shared" ca="1" si="827"/>
        <v>16.547799999999999</v>
      </c>
      <c r="R4064" s="19" t="str">
        <f ca="1">IFERROR(INDEX(VpD!$2:$2,MATCH(G4064,VpD!$1:$1,1)),VpD!$I$2)</f>
        <v>1979-1998</v>
      </c>
      <c r="S4064" s="1">
        <f ca="1">IFERROR(INDEX(VpD!$C$3:$I$27,MATCH(E4064,VpD!$B$3:$B$27,0),MATCH(R4064,VpD!$C$2:$I$2,0)),0)</f>
        <v>90</v>
      </c>
      <c r="T4064" s="19">
        <f t="shared" ca="1" si="828"/>
        <v>14.13</v>
      </c>
      <c r="U4064" s="14" t="str">
        <f t="shared" ca="1" si="829"/>
        <v xml:space="preserve">711849.93 </v>
      </c>
      <c r="V4064" s="14" t="str">
        <f t="shared" ca="1" si="830"/>
        <v>6170634</v>
      </c>
      <c r="W4064" s="14" t="str">
        <f t="shared" ca="1" si="831"/>
        <v>POINT(711849.93 6170634)</v>
      </c>
      <c r="X4064" s="14" t="str">
        <f>IFERROR(INDEX(BygningOmraade!B:B,MATCH(A4064,BygningOmraade!A:A,0)),"")</f>
        <v/>
      </c>
    </row>
    <row r="4065" spans="1:24" s="14" customFormat="1" x14ac:dyDescent="0.25">
      <c r="A4065" s="14">
        <f t="shared" si="819"/>
        <v>4065</v>
      </c>
      <c r="B4065" s="14" t="str">
        <f t="shared" ca="1" si="820"/>
        <v>f1aac118-4ac5-4d9c-8be5-c601e7f38f89</v>
      </c>
      <c r="C4065" s="14" t="str">
        <f t="shared" ca="1" si="821"/>
        <v>0a3f507e-15bd-32b8-e044-0003ba298018</v>
      </c>
      <c r="D4065" s="14">
        <f t="shared" ca="1" si="822"/>
        <v>995936</v>
      </c>
      <c r="E4065" s="1">
        <f t="shared" ca="1" si="823"/>
        <v>120</v>
      </c>
      <c r="F4065" s="1">
        <f t="shared" ca="1" si="824"/>
        <v>94</v>
      </c>
      <c r="G4065" s="1">
        <f t="shared" ca="1" si="825"/>
        <v>1985</v>
      </c>
      <c r="H4065" s="1" t="str">
        <f ca="1">IFERROR(INDEX(Varmeinstallation!B:B,MATCH(INDIRECT($A$1&amp;"L"&amp;A4065)*1,Varmeinstallation!A:A,0)),"Ingen varmeinstallationer")</f>
        <v>Centralvarme fra eget anlæg, et-kammer fyr</v>
      </c>
      <c r="I4065" s="1" t="str">
        <f ca="1">IFERROR(INDEX(Opvarmningsmiddel!B:B,MATCH(INDIRECT($A$1&amp;"M"&amp;A4065)*1,Opvarmningsmiddel!A:A,0)),"")</f>
        <v>Naturgas</v>
      </c>
      <c r="J4065" s="1">
        <f t="shared" ca="1" si="826"/>
        <v>2</v>
      </c>
      <c r="K4065" s="1" t="str">
        <f ca="1">IFERROR(INDEX(Relationstabel!$C$3:$K$10,MATCH(VALUE(INDIRECT($A$1&amp;"L"&amp;A4065)),Relationstabel!$A$3:$A$10,0),MATCH(IFERROR(VALUE(INDIRECT($A$1&amp;"M"&amp;A4065)),0),Relationstabel!$C$1:$K$1,0)),"Ingen varmeinstallationer")</f>
        <v>Naturgas</v>
      </c>
      <c r="L4065" s="1" t="str">
        <f ca="1">INDEX(Anvendelseskode!B:B,MATCH($E4065,Anvendelseskode!$A:$A,0))</f>
        <v>Fritliggende enfamilieshus (parcelhus)</v>
      </c>
      <c r="M4065" s="1" t="str">
        <f ca="1">INDEX(Anvendelseskode!C:C,MATCH($E4065,Anvendelseskode!$A:$A,0))</f>
        <v>Parcelhuse</v>
      </c>
      <c r="N4065" s="1" t="str">
        <f ca="1">INDEX(Anvendelseskode!D:D,MATCH($E4065,Anvendelseskode!$A:$A,0))</f>
        <v>Private husholdninger</v>
      </c>
      <c r="O4065" s="1" t="str">
        <f ca="1">IFERROR(INDEX(SBi!$2:$2,MATCH(G4065,SBi!$1:$1,1)),SBi!$K$2)</f>
        <v>1979-1998</v>
      </c>
      <c r="P4065" s="1">
        <f ca="1">IFERROR(INDEX(SBi!$C$3:$K$28,MATCH(E4065,SBi!$B$3:$B$28,0),MATCH(O4065,SBi!$C$2:$K$2,0)),0)</f>
        <v>105.4</v>
      </c>
      <c r="Q4065" s="19">
        <f t="shared" ca="1" si="827"/>
        <v>9.9076000000000004</v>
      </c>
      <c r="R4065" s="19" t="str">
        <f ca="1">IFERROR(INDEX(VpD!$2:$2,MATCH(G4065,VpD!$1:$1,1)),VpD!$I$2)</f>
        <v>1979-1998</v>
      </c>
      <c r="S4065" s="1">
        <f ca="1">IFERROR(INDEX(VpD!$C$3:$I$27,MATCH(E4065,VpD!$B$3:$B$27,0),MATCH(R4065,VpD!$C$2:$I$2,0)),0)</f>
        <v>90</v>
      </c>
      <c r="T4065" s="19">
        <f t="shared" ca="1" si="828"/>
        <v>8.4600000000000009</v>
      </c>
      <c r="U4065" s="14" t="str">
        <f t="shared" ca="1" si="829"/>
        <v xml:space="preserve">712773.94 </v>
      </c>
      <c r="V4065" s="14" t="str">
        <f t="shared" ca="1" si="830"/>
        <v>6168977.37</v>
      </c>
      <c r="W4065" s="14" t="str">
        <f t="shared" ca="1" si="831"/>
        <v>POINT(712773.94 6168977.37)</v>
      </c>
      <c r="X4065" s="14" t="str">
        <f>IFERROR(INDEX(BygningOmraade!B:B,MATCH(A4065,BygningOmraade!A:A,0)),"")</f>
        <v/>
      </c>
    </row>
    <row r="4066" spans="1:24" s="14" customFormat="1" x14ac:dyDescent="0.25">
      <c r="A4066" s="14">
        <f t="shared" si="819"/>
        <v>4066</v>
      </c>
      <c r="B4066" s="14" t="str">
        <f t="shared" ca="1" si="820"/>
        <v>f1b122d1-37f3-4184-97d3-df166dd317d0</v>
      </c>
      <c r="C4066" s="14" t="str">
        <f t="shared" ca="1" si="821"/>
        <v>0a3f507e-1f2f-32b8-e044-0003ba298018</v>
      </c>
      <c r="D4066" s="14">
        <f t="shared" ca="1" si="822"/>
        <v>993943</v>
      </c>
      <c r="E4066" s="1">
        <f t="shared" ca="1" si="823"/>
        <v>120</v>
      </c>
      <c r="F4066" s="1">
        <f t="shared" ca="1" si="824"/>
        <v>152</v>
      </c>
      <c r="G4066" s="1">
        <f t="shared" ca="1" si="825"/>
        <v>1969</v>
      </c>
      <c r="H4066" s="1" t="str">
        <f ca="1">IFERROR(INDEX(Varmeinstallation!B:B,MATCH(INDIRECT($A$1&amp;"L"&amp;A4066)*1,Varmeinstallation!A:A,0)),"Ingen varmeinstallationer")</f>
        <v>Fjernvarme/blokvarme (radiatorsystemer eller varmluftanlæg)</v>
      </c>
      <c r="I4066" s="1" t="str">
        <f ca="1">IFERROR(INDEX(Opvarmningsmiddel!B:B,MATCH(INDIRECT($A$1&amp;"M"&amp;A4066)*1,Opvarmningsmiddel!A:A,0)),"")</f>
        <v/>
      </c>
      <c r="J4066" s="1">
        <f t="shared" ca="1" si="826"/>
        <v>0</v>
      </c>
      <c r="K4066" s="1" t="str">
        <f ca="1">IFERROR(INDEX(Relationstabel!$C$3:$K$10,MATCH(VALUE(INDIRECT($A$1&amp;"L"&amp;A4066)),Relationstabel!$A$3:$A$10,0),MATCH(IFERROR(VALUE(INDIRECT($A$1&amp;"M"&amp;A4066)),0),Relationstabel!$C$1:$K$1,0)),"Ingen varmeinstallationer")</f>
        <v>Fjernvarme/ Blokvarme</v>
      </c>
      <c r="L4066" s="1" t="str">
        <f ca="1">INDEX(Anvendelseskode!B:B,MATCH($E4066,Anvendelseskode!$A:$A,0))</f>
        <v>Fritliggende enfamilieshus (parcelhus)</v>
      </c>
      <c r="M4066" s="1" t="str">
        <f ca="1">INDEX(Anvendelseskode!C:C,MATCH($E4066,Anvendelseskode!$A:$A,0))</f>
        <v>Parcelhuse</v>
      </c>
      <c r="N4066" s="1" t="str">
        <f ca="1">INDEX(Anvendelseskode!D:D,MATCH($E4066,Anvendelseskode!$A:$A,0))</f>
        <v>Private husholdninger</v>
      </c>
      <c r="O4066" s="1" t="str">
        <f ca="1">IFERROR(INDEX(SBi!$2:$2,MATCH(G4066,SBi!$1:$1,1)),SBi!$K$2)</f>
        <v>1961-1972</v>
      </c>
      <c r="P4066" s="1">
        <f ca="1">IFERROR(INDEX(SBi!$C$3:$K$28,MATCH(E4066,SBi!$B$3:$B$28,0),MATCH(O4066,SBi!$C$2:$K$2,0)),0)</f>
        <v>134.30000000000001</v>
      </c>
      <c r="Q4066" s="19">
        <f t="shared" ca="1" si="827"/>
        <v>20.413600000000002</v>
      </c>
      <c r="R4066" s="19" t="str">
        <f ca="1">IFERROR(INDEX(VpD!$2:$2,MATCH(G4066,VpD!$1:$1,1)),VpD!$I$2)</f>
        <v>1961-1972</v>
      </c>
      <c r="S4066" s="1">
        <f ca="1">IFERROR(INDEX(VpD!$C$3:$I$27,MATCH(E4066,VpD!$B$3:$B$27,0),MATCH(R4066,VpD!$C$2:$I$2,0)),0)</f>
        <v>143</v>
      </c>
      <c r="T4066" s="19">
        <f t="shared" ca="1" si="828"/>
        <v>21.736000000000001</v>
      </c>
      <c r="U4066" s="14" t="str">
        <f t="shared" ca="1" si="829"/>
        <v xml:space="preserve">711141.68 </v>
      </c>
      <c r="V4066" s="14" t="str">
        <f t="shared" ca="1" si="830"/>
        <v>6172256.23</v>
      </c>
      <c r="W4066" s="14" t="str">
        <f t="shared" ca="1" si="831"/>
        <v>POINT(711141.68 6172256.23)</v>
      </c>
      <c r="X4066" s="14" t="str">
        <f>IFERROR(INDEX(BygningOmraade!B:B,MATCH(A4066,BygningOmraade!A:A,0)),"")</f>
        <v/>
      </c>
    </row>
    <row r="4067" spans="1:24" s="14" customFormat="1" x14ac:dyDescent="0.25">
      <c r="A4067" s="14">
        <f t="shared" si="819"/>
        <v>4067</v>
      </c>
      <c r="B4067" s="14" t="str">
        <f t="shared" ca="1" si="820"/>
        <v>f1be4fd1-0845-49db-b6ca-c1d1b16a390f</v>
      </c>
      <c r="C4067" s="14" t="str">
        <f t="shared" ca="1" si="821"/>
        <v>0a3f507e-204c-32b8-e044-0003ba298018</v>
      </c>
      <c r="D4067" s="14">
        <f t="shared" ca="1" si="822"/>
        <v>993821</v>
      </c>
      <c r="E4067" s="1">
        <f t="shared" ca="1" si="823"/>
        <v>120</v>
      </c>
      <c r="F4067" s="1">
        <f t="shared" ca="1" si="824"/>
        <v>109</v>
      </c>
      <c r="G4067" s="1">
        <f t="shared" ca="1" si="825"/>
        <v>1973</v>
      </c>
      <c r="H4067" s="1" t="str">
        <f ca="1">IFERROR(INDEX(Varmeinstallation!B:B,MATCH(INDIRECT($A$1&amp;"L"&amp;A4067)*1,Varmeinstallation!A:A,0)),"Ingen varmeinstallationer")</f>
        <v>Centralvarme fra eget anlæg, et-kammer fyr</v>
      </c>
      <c r="I4067" s="1" t="str">
        <f ca="1">IFERROR(INDEX(Opvarmningsmiddel!B:B,MATCH(INDIRECT($A$1&amp;"M"&amp;A4067)*1,Opvarmningsmiddel!A:A,0)),"")</f>
        <v>Naturgas</v>
      </c>
      <c r="J4067" s="1">
        <f t="shared" ca="1" si="826"/>
        <v>0</v>
      </c>
      <c r="K4067" s="1" t="str">
        <f ca="1">IFERROR(INDEX(Relationstabel!$C$3:$K$10,MATCH(VALUE(INDIRECT($A$1&amp;"L"&amp;A4067)),Relationstabel!$A$3:$A$10,0),MATCH(IFERROR(VALUE(INDIRECT($A$1&amp;"M"&amp;A4067)),0),Relationstabel!$C$1:$K$1,0)),"Ingen varmeinstallationer")</f>
        <v>Naturgas</v>
      </c>
      <c r="L4067" s="1" t="str">
        <f ca="1">INDEX(Anvendelseskode!B:B,MATCH($E4067,Anvendelseskode!$A:$A,0))</f>
        <v>Fritliggende enfamilieshus (parcelhus)</v>
      </c>
      <c r="M4067" s="1" t="str">
        <f ca="1">INDEX(Anvendelseskode!C:C,MATCH($E4067,Anvendelseskode!$A:$A,0))</f>
        <v>Parcelhuse</v>
      </c>
      <c r="N4067" s="1" t="str">
        <f ca="1">INDEX(Anvendelseskode!D:D,MATCH($E4067,Anvendelseskode!$A:$A,0))</f>
        <v>Private husholdninger</v>
      </c>
      <c r="O4067" s="1" t="str">
        <f ca="1">IFERROR(INDEX(SBi!$2:$2,MATCH(G4067,SBi!$1:$1,1)),SBi!$K$2)</f>
        <v>1973-1978</v>
      </c>
      <c r="P4067" s="1">
        <f ca="1">IFERROR(INDEX(SBi!$C$3:$K$28,MATCH(E4067,SBi!$B$3:$B$28,0),MATCH(O4067,SBi!$C$2:$K$2,0)),0)</f>
        <v>119.8</v>
      </c>
      <c r="Q4067" s="19">
        <f t="shared" ca="1" si="827"/>
        <v>13.058199999999999</v>
      </c>
      <c r="R4067" s="19" t="str">
        <f ca="1">IFERROR(INDEX(VpD!$2:$2,MATCH(G4067,VpD!$1:$1,1)),VpD!$I$2)</f>
        <v>1973-1978</v>
      </c>
      <c r="S4067" s="1">
        <f ca="1">IFERROR(INDEX(VpD!$C$3:$I$27,MATCH(E4067,VpD!$B$3:$B$27,0),MATCH(R4067,VpD!$C$2:$I$2,0)),0)</f>
        <v>117</v>
      </c>
      <c r="T4067" s="19">
        <f t="shared" ca="1" si="828"/>
        <v>12.753</v>
      </c>
      <c r="U4067" s="14" t="str">
        <f t="shared" ca="1" si="829"/>
        <v xml:space="preserve">710706.09 </v>
      </c>
      <c r="V4067" s="14" t="str">
        <f t="shared" ca="1" si="830"/>
        <v>6171943.52</v>
      </c>
      <c r="W4067" s="14" t="str">
        <f t="shared" ca="1" si="831"/>
        <v>POINT(710706.09 6171943.52)</v>
      </c>
      <c r="X4067" s="14" t="str">
        <f>IFERROR(INDEX(BygningOmraade!B:B,MATCH(A4067,BygningOmraade!A:A,0)),"")</f>
        <v/>
      </c>
    </row>
    <row r="4068" spans="1:24" s="14" customFormat="1" x14ac:dyDescent="0.25">
      <c r="A4068" s="14">
        <f t="shared" si="819"/>
        <v>4068</v>
      </c>
      <c r="B4068" s="14" t="str">
        <f t="shared" ca="1" si="820"/>
        <v>f1e27724-75aa-4ab9-a879-bbfb42f7e80c</v>
      </c>
      <c r="C4068" s="14" t="str">
        <f t="shared" ca="1" si="821"/>
        <v>0a3f507e-2019-32b8-e044-0003ba298018</v>
      </c>
      <c r="D4068" s="14">
        <f t="shared" ca="1" si="822"/>
        <v>993728</v>
      </c>
      <c r="E4068" s="1">
        <f t="shared" ca="1" si="823"/>
        <v>120</v>
      </c>
      <c r="F4068" s="1">
        <f t="shared" ca="1" si="824"/>
        <v>109</v>
      </c>
      <c r="G4068" s="1">
        <f t="shared" ca="1" si="825"/>
        <v>1973</v>
      </c>
      <c r="H4068" s="1" t="str">
        <f ca="1">IFERROR(INDEX(Varmeinstallation!B:B,MATCH(INDIRECT($A$1&amp;"L"&amp;A4068)*1,Varmeinstallation!A:A,0)),"Ingen varmeinstallationer")</f>
        <v>Centralvarme fra eget anlæg, et-kammer fyr</v>
      </c>
      <c r="I4068" s="1" t="str">
        <f ca="1">IFERROR(INDEX(Opvarmningsmiddel!B:B,MATCH(INDIRECT($A$1&amp;"M"&amp;A4068)*1,Opvarmningsmiddel!A:A,0)),"")</f>
        <v>Naturgas</v>
      </c>
      <c r="J4068" s="1">
        <f t="shared" ca="1" si="826"/>
        <v>0</v>
      </c>
      <c r="K4068" s="1" t="str">
        <f ca="1">IFERROR(INDEX(Relationstabel!$C$3:$K$10,MATCH(VALUE(INDIRECT($A$1&amp;"L"&amp;A4068)),Relationstabel!$A$3:$A$10,0),MATCH(IFERROR(VALUE(INDIRECT($A$1&amp;"M"&amp;A4068)),0),Relationstabel!$C$1:$K$1,0)),"Ingen varmeinstallationer")</f>
        <v>Naturgas</v>
      </c>
      <c r="L4068" s="1" t="str">
        <f ca="1">INDEX(Anvendelseskode!B:B,MATCH($E4068,Anvendelseskode!$A:$A,0))</f>
        <v>Fritliggende enfamilieshus (parcelhus)</v>
      </c>
      <c r="M4068" s="1" t="str">
        <f ca="1">INDEX(Anvendelseskode!C:C,MATCH($E4068,Anvendelseskode!$A:$A,0))</f>
        <v>Parcelhuse</v>
      </c>
      <c r="N4068" s="1" t="str">
        <f ca="1">INDEX(Anvendelseskode!D:D,MATCH($E4068,Anvendelseskode!$A:$A,0))</f>
        <v>Private husholdninger</v>
      </c>
      <c r="O4068" s="1" t="str">
        <f ca="1">IFERROR(INDEX(SBi!$2:$2,MATCH(G4068,SBi!$1:$1,1)),SBi!$K$2)</f>
        <v>1973-1978</v>
      </c>
      <c r="P4068" s="1">
        <f ca="1">IFERROR(INDEX(SBi!$C$3:$K$28,MATCH(E4068,SBi!$B$3:$B$28,0),MATCH(O4068,SBi!$C$2:$K$2,0)),0)</f>
        <v>119.8</v>
      </c>
      <c r="Q4068" s="19">
        <f t="shared" ca="1" si="827"/>
        <v>13.058199999999999</v>
      </c>
      <c r="R4068" s="19" t="str">
        <f ca="1">IFERROR(INDEX(VpD!$2:$2,MATCH(G4068,VpD!$1:$1,1)),VpD!$I$2)</f>
        <v>1973-1978</v>
      </c>
      <c r="S4068" s="1">
        <f ca="1">IFERROR(INDEX(VpD!$C$3:$I$27,MATCH(E4068,VpD!$B$3:$B$27,0),MATCH(R4068,VpD!$C$2:$I$2,0)),0)</f>
        <v>117</v>
      </c>
      <c r="T4068" s="19">
        <f t="shared" ca="1" si="828"/>
        <v>12.753</v>
      </c>
      <c r="U4068" s="14" t="str">
        <f t="shared" ca="1" si="829"/>
        <v xml:space="preserve">710859.7 </v>
      </c>
      <c r="V4068" s="14" t="str">
        <f t="shared" ca="1" si="830"/>
        <v>6171816.92</v>
      </c>
      <c r="W4068" s="14" t="str">
        <f t="shared" ca="1" si="831"/>
        <v>POINT(710859.7 6171816.92)</v>
      </c>
      <c r="X4068" s="14" t="str">
        <f>IFERROR(INDEX(BygningOmraade!B:B,MATCH(A4068,BygningOmraade!A:A,0)),"")</f>
        <v/>
      </c>
    </row>
    <row r="4069" spans="1:24" s="14" customFormat="1" x14ac:dyDescent="0.25">
      <c r="A4069" s="14">
        <f t="shared" si="819"/>
        <v>4069</v>
      </c>
      <c r="B4069" s="14" t="str">
        <f t="shared" ca="1" si="820"/>
        <v>f20f2219-298d-496f-bc6d-47ee70c13f74</v>
      </c>
      <c r="C4069" s="14" t="str">
        <f t="shared" ca="1" si="821"/>
        <v>0a3f507e-1b19-32b8-e044-0003ba298018</v>
      </c>
      <c r="D4069" s="14">
        <f t="shared" ca="1" si="822"/>
        <v>995712</v>
      </c>
      <c r="E4069" s="1">
        <f t="shared" ca="1" si="823"/>
        <v>320</v>
      </c>
      <c r="F4069" s="1">
        <f t="shared" ca="1" si="824"/>
        <v>8547</v>
      </c>
      <c r="G4069" s="1">
        <f t="shared" ca="1" si="825"/>
        <v>1998</v>
      </c>
      <c r="H4069" s="1" t="str">
        <f ca="1">IFERROR(INDEX(Varmeinstallation!B:B,MATCH(INDIRECT($A$1&amp;"L"&amp;A4069)*1,Varmeinstallation!A:A,0)),"Ingen varmeinstallationer")</f>
        <v>Fjernvarme/blokvarme (radiatorsystemer eller varmluftanlæg)</v>
      </c>
      <c r="I4069" s="1" t="str">
        <f ca="1">IFERROR(INDEX(Opvarmningsmiddel!B:B,MATCH(INDIRECT($A$1&amp;"M"&amp;A4069)*1,Opvarmningsmiddel!A:A,0)),"")</f>
        <v/>
      </c>
      <c r="J4069" s="1">
        <f t="shared" ca="1" si="826"/>
        <v>0</v>
      </c>
      <c r="K4069" s="1" t="str">
        <f ca="1">IFERROR(INDEX(Relationstabel!$C$3:$K$10,MATCH(VALUE(INDIRECT($A$1&amp;"L"&amp;A4069)),Relationstabel!$A$3:$A$10,0),MATCH(IFERROR(VALUE(INDIRECT($A$1&amp;"M"&amp;A4069)),0),Relationstabel!$C$1:$K$1,0)),"Ingen varmeinstallationer")</f>
        <v>Fjernvarme/ Blokvarme</v>
      </c>
      <c r="L4069" s="1" t="str">
        <f ca="1">INDEX(Anvendelseskode!B:B,MATCH($E4069,Anvendelseskode!$A:$A,0))</f>
        <v>Bygning til kontor, handel, lager herunder offentlig administration</v>
      </c>
      <c r="M4069" s="1" t="str">
        <f ca="1">INDEX(Anvendelseskode!C:C,MATCH($E4069,Anvendelseskode!$A:$A,0))</f>
        <v>Kontor, handel, lager, off. adm.</v>
      </c>
      <c r="N4069" s="1" t="str">
        <f ca="1">INDEX(Anvendelseskode!D:D,MATCH($E4069,Anvendelseskode!$A:$A,0))</f>
        <v>Handel og servicevirksomheder</v>
      </c>
      <c r="O4069" s="1" t="str">
        <f ca="1">IFERROR(INDEX(SBi!$2:$2,MATCH(G4069,SBi!$1:$1,1)),SBi!$K$2)</f>
        <v>1979-1998</v>
      </c>
      <c r="P4069" s="1">
        <f ca="1">IFERROR(INDEX(SBi!$C$3:$K$28,MATCH(E4069,SBi!$B$3:$B$28,0),MATCH(O4069,SBi!$C$2:$K$2,0)),0)</f>
        <v>103.3</v>
      </c>
      <c r="Q4069" s="19">
        <f t="shared" ca="1" si="827"/>
        <v>882.90509999999995</v>
      </c>
      <c r="R4069" s="19" t="str">
        <f ca="1">IFERROR(INDEX(VpD!$2:$2,MATCH(G4069,VpD!$1:$1,1)),VpD!$I$2)</f>
        <v>1979-1998</v>
      </c>
      <c r="S4069" s="1">
        <f ca="1">IFERROR(INDEX(VpD!$C$3:$I$27,MATCH(E4069,VpD!$B$3:$B$27,0),MATCH(R4069,VpD!$C$2:$I$2,0)),0)</f>
        <v>77</v>
      </c>
      <c r="T4069" s="19">
        <f t="shared" ca="1" si="828"/>
        <v>658.11900000000003</v>
      </c>
      <c r="U4069" s="14" t="str">
        <f t="shared" ca="1" si="829"/>
        <v xml:space="preserve">712264.4 </v>
      </c>
      <c r="V4069" s="14" t="str">
        <f t="shared" ca="1" si="830"/>
        <v>6171726.8</v>
      </c>
      <c r="W4069" s="14" t="str">
        <f t="shared" ca="1" si="831"/>
        <v>POINT(712264.4 6171726.8)</v>
      </c>
      <c r="X4069" s="14" t="str">
        <f>IFERROR(INDEX(BygningOmraade!B:B,MATCH(A4069,BygningOmraade!A:A,0)),"")</f>
        <v/>
      </c>
    </row>
    <row r="4070" spans="1:24" s="14" customFormat="1" x14ac:dyDescent="0.25">
      <c r="A4070" s="14">
        <f t="shared" si="819"/>
        <v>4070</v>
      </c>
      <c r="B4070" s="14" t="str">
        <f t="shared" ca="1" si="820"/>
        <v>f223d7a2-e429-4c54-96b6-db684553343b</v>
      </c>
      <c r="C4070" s="14" t="str">
        <f t="shared" ca="1" si="821"/>
        <v>fbada3d0-d368-4a85-83fe-4e36455e9f68</v>
      </c>
      <c r="D4070" s="14">
        <f t="shared" ca="1" si="822"/>
        <v>996812</v>
      </c>
      <c r="E4070" s="1">
        <f t="shared" ca="1" si="823"/>
        <v>230</v>
      </c>
      <c r="F4070" s="1">
        <f t="shared" ca="1" si="824"/>
        <v>4</v>
      </c>
      <c r="G4070" s="1">
        <f t="shared" ca="1" si="825"/>
        <v>1976</v>
      </c>
      <c r="H4070" s="1" t="str">
        <f ca="1">IFERROR(INDEX(Varmeinstallation!B:B,MATCH(INDIRECT($A$1&amp;"L"&amp;A4070)*1,Varmeinstallation!A:A,0)),"Ingen varmeinstallationer")</f>
        <v>Ingen varmeinstallationer</v>
      </c>
      <c r="I4070" s="1" t="str">
        <f ca="1">IFERROR(INDEX(Opvarmningsmiddel!B:B,MATCH(INDIRECT($A$1&amp;"M"&amp;A4070)*1,Opvarmningsmiddel!A:A,0)),"")</f>
        <v/>
      </c>
      <c r="J4070" s="1">
        <f t="shared" ca="1" si="826"/>
        <v>0</v>
      </c>
      <c r="K4070" s="1" t="str">
        <f ca="1">IFERROR(INDEX(Relationstabel!$C$3:$K$10,MATCH(VALUE(INDIRECT($A$1&amp;"L"&amp;A4070)),Relationstabel!$A$3:$A$10,0),MATCH(IFERROR(VALUE(INDIRECT($A$1&amp;"M"&amp;A4070)),0),Relationstabel!$C$1:$K$1,0)),"Ingen varmeinstallationer")</f>
        <v>Ingen varmeinstallation</v>
      </c>
      <c r="L4070" s="1" t="str">
        <f ca="1">INDEX(Anvendelseskode!B:B,MATCH($E4070,Anvendelseskode!$A:$A,0))</f>
        <v>El-, gas-, vand- eller varmeværk forbrændingsanstalt m.v..</v>
      </c>
      <c r="M4070" s="1" t="str">
        <f ca="1">INDEX(Anvendelseskode!C:C,MATCH($E4070,Anvendelseskode!$A:$A,0))</f>
        <v>El-, gas-, vand- og varmeværker</v>
      </c>
      <c r="N4070" s="1" t="str">
        <f ca="1">INDEX(Anvendelseskode!D:D,MATCH($E4070,Anvendelseskode!$A:$A,0))</f>
        <v>Industri</v>
      </c>
      <c r="O4070" s="1" t="str">
        <f ca="1">IFERROR(INDEX(SBi!$2:$2,MATCH(G4070,SBi!$1:$1,1)),SBi!$K$2)</f>
        <v>1973-1978</v>
      </c>
      <c r="P4070" s="1">
        <f ca="1">IFERROR(INDEX(SBi!$C$3:$K$28,MATCH(E4070,SBi!$B$3:$B$28,0),MATCH(O4070,SBi!$C$2:$K$2,0)),0)</f>
        <v>97</v>
      </c>
      <c r="Q4070" s="19">
        <f t="shared" ca="1" si="827"/>
        <v>0.38800000000000001</v>
      </c>
      <c r="R4070" s="19" t="str">
        <f ca="1">IFERROR(INDEX(VpD!$2:$2,MATCH(G4070,VpD!$1:$1,1)),VpD!$I$2)</f>
        <v>1973-1978</v>
      </c>
      <c r="S4070" s="1">
        <f ca="1">IFERROR(INDEX(VpD!$C$3:$I$27,MATCH(E4070,VpD!$B$3:$B$27,0),MATCH(R4070,VpD!$C$2:$I$2,0)),0)</f>
        <v>97</v>
      </c>
      <c r="T4070" s="19">
        <f t="shared" ca="1" si="828"/>
        <v>0.38800000000000001</v>
      </c>
      <c r="U4070" s="14" t="str">
        <f t="shared" ca="1" si="829"/>
        <v xml:space="preserve">713452.9 </v>
      </c>
      <c r="V4070" s="14" t="str">
        <f t="shared" ca="1" si="830"/>
        <v>6169533.54</v>
      </c>
      <c r="W4070" s="14" t="str">
        <f t="shared" ca="1" si="831"/>
        <v>POINT(713452.9 6169533.54)</v>
      </c>
      <c r="X4070" s="14" t="str">
        <f>IFERROR(INDEX(BygningOmraade!B:B,MATCH(A4070,BygningOmraade!A:A,0)),"")</f>
        <v/>
      </c>
    </row>
    <row r="4071" spans="1:24" s="14" customFormat="1" x14ac:dyDescent="0.25">
      <c r="A4071" s="14">
        <f t="shared" si="819"/>
        <v>4071</v>
      </c>
      <c r="B4071" s="14" t="str">
        <f t="shared" ca="1" si="820"/>
        <v>f22d1789-74e4-4949-9f19-47f41f3cf54b</v>
      </c>
      <c r="C4071" s="14" t="str">
        <f t="shared" ca="1" si="821"/>
        <v>0a3f507e-1868-32b8-e044-0003ba298018</v>
      </c>
      <c r="D4071" s="14">
        <f t="shared" ca="1" si="822"/>
        <v>996473</v>
      </c>
      <c r="E4071" s="1">
        <f t="shared" ca="1" si="823"/>
        <v>120</v>
      </c>
      <c r="F4071" s="1">
        <f t="shared" ca="1" si="824"/>
        <v>213</v>
      </c>
      <c r="G4071" s="1">
        <f t="shared" ca="1" si="825"/>
        <v>2012</v>
      </c>
      <c r="H4071" s="1" t="str">
        <f ca="1">IFERROR(INDEX(Varmeinstallation!B:B,MATCH(INDIRECT($A$1&amp;"L"&amp;A4071)*1,Varmeinstallation!A:A,0)),"Ingen varmeinstallationer")</f>
        <v>Centralvarme fra eget anlæg, et-kammer fyr</v>
      </c>
      <c r="I4071" s="1" t="str">
        <f ca="1">IFERROR(INDEX(Opvarmningsmiddel!B:B,MATCH(INDIRECT($A$1&amp;"M"&amp;A4071)*1,Opvarmningsmiddel!A:A,0)),"")</f>
        <v>Naturgas</v>
      </c>
      <c r="J4071" s="1">
        <f t="shared" ca="1" si="826"/>
        <v>1</v>
      </c>
      <c r="K4071" s="1" t="str">
        <f ca="1">IFERROR(INDEX(Relationstabel!$C$3:$K$10,MATCH(VALUE(INDIRECT($A$1&amp;"L"&amp;A4071)),Relationstabel!$A$3:$A$10,0),MATCH(IFERROR(VALUE(INDIRECT($A$1&amp;"M"&amp;A4071)),0),Relationstabel!$C$1:$K$1,0)),"Ingen varmeinstallationer")</f>
        <v>Naturgas</v>
      </c>
      <c r="L4071" s="1" t="str">
        <f ca="1">INDEX(Anvendelseskode!B:B,MATCH($E4071,Anvendelseskode!$A:$A,0))</f>
        <v>Fritliggende enfamilieshus (parcelhus)</v>
      </c>
      <c r="M4071" s="1" t="str">
        <f ca="1">INDEX(Anvendelseskode!C:C,MATCH($E4071,Anvendelseskode!$A:$A,0))</f>
        <v>Parcelhuse</v>
      </c>
      <c r="N4071" s="1" t="str">
        <f ca="1">INDEX(Anvendelseskode!D:D,MATCH($E4071,Anvendelseskode!$A:$A,0))</f>
        <v>Private husholdninger</v>
      </c>
      <c r="O4071" s="1" t="str">
        <f ca="1">IFERROR(INDEX(SBi!$2:$2,MATCH(G4071,SBi!$1:$1,1)),SBi!$K$2)</f>
        <v>Efter 2006</v>
      </c>
      <c r="P4071" s="1">
        <f ca="1">IFERROR(INDEX(SBi!$C$3:$K$28,MATCH(E4071,SBi!$B$3:$B$28,0),MATCH(O4071,SBi!$C$2:$K$2,0)),0)</f>
        <v>67.3</v>
      </c>
      <c r="Q4071" s="19">
        <f t="shared" ca="1" si="827"/>
        <v>14.334899999999999</v>
      </c>
      <c r="R4071" s="19" t="str">
        <f ca="1">IFERROR(INDEX(VpD!$2:$2,MATCH(G4071,VpD!$1:$1,1)),VpD!$I$2)</f>
        <v>&gt;1998</v>
      </c>
      <c r="S4071" s="1">
        <f ca="1">IFERROR(INDEX(VpD!$C$3:$I$27,MATCH(E4071,VpD!$B$3:$B$27,0),MATCH(R4071,VpD!$C$2:$I$2,0)),0)</f>
        <v>72</v>
      </c>
      <c r="T4071" s="19">
        <f t="shared" ca="1" si="828"/>
        <v>15.336</v>
      </c>
      <c r="U4071" s="14" t="str">
        <f t="shared" ca="1" si="829"/>
        <v xml:space="preserve">713309.82 </v>
      </c>
      <c r="V4071" s="14" t="str">
        <f t="shared" ca="1" si="830"/>
        <v>6168519.79</v>
      </c>
      <c r="W4071" s="14" t="str">
        <f t="shared" ca="1" si="831"/>
        <v>POINT(713309.82 6168519.79)</v>
      </c>
      <c r="X4071" s="14" t="str">
        <f>IFERROR(INDEX(BygningOmraade!B:B,MATCH(A4071,BygningOmraade!A:A,0)),"")</f>
        <v/>
      </c>
    </row>
    <row r="4072" spans="1:24" s="14" customFormat="1" x14ac:dyDescent="0.25">
      <c r="A4072" s="14">
        <f t="shared" si="819"/>
        <v>4072</v>
      </c>
      <c r="B4072" s="14" t="str">
        <f t="shared" ca="1" si="820"/>
        <v>f24a4462-4ba2-43a5-a5a8-879778db9e17</v>
      </c>
      <c r="C4072" s="14" t="str">
        <f t="shared" ca="1" si="821"/>
        <v>0a3f507e-1e39-32b8-e044-0003ba298018</v>
      </c>
      <c r="D4072" s="14">
        <f t="shared" ca="1" si="822"/>
        <v>994463</v>
      </c>
      <c r="E4072" s="1">
        <f t="shared" ca="1" si="823"/>
        <v>120</v>
      </c>
      <c r="F4072" s="1">
        <f t="shared" ca="1" si="824"/>
        <v>129</v>
      </c>
      <c r="G4072" s="1">
        <f t="shared" ca="1" si="825"/>
        <v>1972</v>
      </c>
      <c r="H4072" s="1" t="str">
        <f ca="1">IFERROR(INDEX(Varmeinstallation!B:B,MATCH(INDIRECT($A$1&amp;"L"&amp;A4072)*1,Varmeinstallation!A:A,0)),"Ingen varmeinstallationer")</f>
        <v>Centralvarme fra eget anlæg, et-kammer fyr</v>
      </c>
      <c r="I4072" s="1" t="str">
        <f ca="1">IFERROR(INDEX(Opvarmningsmiddel!B:B,MATCH(INDIRECT($A$1&amp;"M"&amp;A4072)*1,Opvarmningsmiddel!A:A,0)),"")</f>
        <v>Naturgas</v>
      </c>
      <c r="J4072" s="1">
        <f t="shared" ca="1" si="826"/>
        <v>0</v>
      </c>
      <c r="K4072" s="1" t="str">
        <f ca="1">IFERROR(INDEX(Relationstabel!$C$3:$K$10,MATCH(VALUE(INDIRECT($A$1&amp;"L"&amp;A4072)),Relationstabel!$A$3:$A$10,0),MATCH(IFERROR(VALUE(INDIRECT($A$1&amp;"M"&amp;A4072)),0),Relationstabel!$C$1:$K$1,0)),"Ingen varmeinstallationer")</f>
        <v>Naturgas</v>
      </c>
      <c r="L4072" s="1" t="str">
        <f ca="1">INDEX(Anvendelseskode!B:B,MATCH($E4072,Anvendelseskode!$A:$A,0))</f>
        <v>Fritliggende enfamilieshus (parcelhus)</v>
      </c>
      <c r="M4072" s="1" t="str">
        <f ca="1">INDEX(Anvendelseskode!C:C,MATCH($E4072,Anvendelseskode!$A:$A,0))</f>
        <v>Parcelhuse</v>
      </c>
      <c r="N4072" s="1" t="str">
        <f ca="1">INDEX(Anvendelseskode!D:D,MATCH($E4072,Anvendelseskode!$A:$A,0))</f>
        <v>Private husholdninger</v>
      </c>
      <c r="O4072" s="1" t="str">
        <f ca="1">IFERROR(INDEX(SBi!$2:$2,MATCH(G4072,SBi!$1:$1,1)),SBi!$K$2)</f>
        <v>1961-1972</v>
      </c>
      <c r="P4072" s="1">
        <f ca="1">IFERROR(INDEX(SBi!$C$3:$K$28,MATCH(E4072,SBi!$B$3:$B$28,0),MATCH(O4072,SBi!$C$2:$K$2,0)),0)</f>
        <v>134.30000000000001</v>
      </c>
      <c r="Q4072" s="19">
        <f t="shared" ca="1" si="827"/>
        <v>17.3247</v>
      </c>
      <c r="R4072" s="19" t="str">
        <f ca="1">IFERROR(INDEX(VpD!$2:$2,MATCH(G4072,VpD!$1:$1,1)),VpD!$I$2)</f>
        <v>1961-1972</v>
      </c>
      <c r="S4072" s="1">
        <f ca="1">IFERROR(INDEX(VpD!$C$3:$I$27,MATCH(E4072,VpD!$B$3:$B$27,0),MATCH(R4072,VpD!$C$2:$I$2,0)),0)</f>
        <v>143</v>
      </c>
      <c r="T4072" s="19">
        <f t="shared" ca="1" si="828"/>
        <v>18.446999999999999</v>
      </c>
      <c r="U4072" s="14" t="str">
        <f t="shared" ca="1" si="829"/>
        <v xml:space="preserve">711556.4 </v>
      </c>
      <c r="V4072" s="14" t="str">
        <f t="shared" ca="1" si="830"/>
        <v>6171572.52</v>
      </c>
      <c r="W4072" s="14" t="str">
        <f t="shared" ca="1" si="831"/>
        <v>POINT(711556.4 6171572.52)</v>
      </c>
      <c r="X4072" s="14" t="str">
        <f>IFERROR(INDEX(BygningOmraade!B:B,MATCH(A4072,BygningOmraade!A:A,0)),"")</f>
        <v/>
      </c>
    </row>
    <row r="4073" spans="1:24" s="14" customFormat="1" x14ac:dyDescent="0.25">
      <c r="A4073" s="14">
        <f t="shared" si="819"/>
        <v>4073</v>
      </c>
      <c r="B4073" s="14" t="str">
        <f t="shared" ca="1" si="820"/>
        <v>f254d494-52d6-465a-a4a0-96ef6e59802e</v>
      </c>
      <c r="C4073" s="14" t="str">
        <f t="shared" ca="1" si="821"/>
        <v>0a3f507e-18d5-32b8-e044-0003ba298018</v>
      </c>
      <c r="D4073" s="14">
        <f t="shared" ca="1" si="822"/>
        <v>994205</v>
      </c>
      <c r="E4073" s="1">
        <f t="shared" ca="1" si="823"/>
        <v>130</v>
      </c>
      <c r="F4073" s="1">
        <f t="shared" ca="1" si="824"/>
        <v>107</v>
      </c>
      <c r="G4073" s="1">
        <f t="shared" ca="1" si="825"/>
        <v>1984</v>
      </c>
      <c r="H4073" s="1" t="str">
        <f ca="1">IFERROR(INDEX(Varmeinstallation!B:B,MATCH(INDIRECT($A$1&amp;"L"&amp;A4073)*1,Varmeinstallation!A:A,0)),"Ingen varmeinstallationer")</f>
        <v>Fjernvarme/blokvarme (radiatorsystemer eller varmluftanlæg)</v>
      </c>
      <c r="I4073" s="1" t="str">
        <f ca="1">IFERROR(INDEX(Opvarmningsmiddel!B:B,MATCH(INDIRECT($A$1&amp;"M"&amp;A4073)*1,Opvarmningsmiddel!A:A,0)),"")</f>
        <v/>
      </c>
      <c r="J4073" s="1">
        <f t="shared" ca="1" si="826"/>
        <v>0</v>
      </c>
      <c r="K4073" s="1" t="str">
        <f ca="1">IFERROR(INDEX(Relationstabel!$C$3:$K$10,MATCH(VALUE(INDIRECT($A$1&amp;"L"&amp;A4073)),Relationstabel!$A$3:$A$10,0),MATCH(IFERROR(VALUE(INDIRECT($A$1&amp;"M"&amp;A4073)),0),Relationstabel!$C$1:$K$1,0)),"Ingen varmeinstallationer")</f>
        <v>Fjernvarme/ Blokvarme</v>
      </c>
      <c r="L4073" s="1" t="str">
        <f ca="1">INDEX(Anvendelseskode!B:B,MATCH($E4073,Anvendelseskode!$A:$A,0))</f>
        <v>Række-, kæde-, dobbelthus (lodret adskillelse mellem enhederne)</v>
      </c>
      <c r="M4073" s="1" t="str">
        <f ca="1">INDEX(Anvendelseskode!C:C,MATCH($E4073,Anvendelseskode!$A:$A,0))</f>
        <v>Række-, kæde og dobbelthuse</v>
      </c>
      <c r="N4073" s="1" t="str">
        <f ca="1">INDEX(Anvendelseskode!D:D,MATCH($E4073,Anvendelseskode!$A:$A,0))</f>
        <v>Private husholdninger</v>
      </c>
      <c r="O4073" s="1" t="str">
        <f ca="1">IFERROR(INDEX(SBi!$2:$2,MATCH(G4073,SBi!$1:$1,1)),SBi!$K$2)</f>
        <v>1979-1998</v>
      </c>
      <c r="P4073" s="1">
        <f ca="1">IFERROR(INDEX(SBi!$C$3:$K$28,MATCH(E4073,SBi!$B$3:$B$28,0),MATCH(O4073,SBi!$C$2:$K$2,0)),0)</f>
        <v>96.8</v>
      </c>
      <c r="Q4073" s="19">
        <f t="shared" ca="1" si="827"/>
        <v>10.3576</v>
      </c>
      <c r="R4073" s="19" t="str">
        <f ca="1">IFERROR(INDEX(VpD!$2:$2,MATCH(G4073,VpD!$1:$1,1)),VpD!$I$2)</f>
        <v>1979-1998</v>
      </c>
      <c r="S4073" s="1">
        <f ca="1">IFERROR(INDEX(VpD!$C$3:$I$27,MATCH(E4073,VpD!$B$3:$B$27,0),MATCH(R4073,VpD!$C$2:$I$2,0)),0)</f>
        <v>74</v>
      </c>
      <c r="T4073" s="19">
        <f t="shared" ca="1" si="828"/>
        <v>7.9180000000000001</v>
      </c>
      <c r="U4073" s="14" t="str">
        <f t="shared" ca="1" si="829"/>
        <v xml:space="preserve">711379.62 </v>
      </c>
      <c r="V4073" s="14" t="str">
        <f t="shared" ca="1" si="830"/>
        <v>6171851.22</v>
      </c>
      <c r="W4073" s="14" t="str">
        <f t="shared" ca="1" si="831"/>
        <v>POINT(711379.62 6171851.22)</v>
      </c>
      <c r="X4073" s="14" t="str">
        <f>IFERROR(INDEX(BygningOmraade!B:B,MATCH(A4073,BygningOmraade!A:A,0)),"")</f>
        <v/>
      </c>
    </row>
    <row r="4074" spans="1:24" s="14" customFormat="1" x14ac:dyDescent="0.25">
      <c r="A4074" s="14">
        <f t="shared" si="819"/>
        <v>4074</v>
      </c>
      <c r="B4074" s="14" t="str">
        <f t="shared" ca="1" si="820"/>
        <v>f25a1e3d-a160-4cb5-95e0-bebb5fc5f6f0</v>
      </c>
      <c r="C4074" s="14" t="str">
        <f t="shared" ca="1" si="821"/>
        <v>0a3f507e-1ff2-32b8-e044-0003ba298018</v>
      </c>
      <c r="D4074" s="14">
        <f t="shared" ca="1" si="822"/>
        <v>994005</v>
      </c>
      <c r="E4074" s="1">
        <f t="shared" ca="1" si="823"/>
        <v>120</v>
      </c>
      <c r="F4074" s="1">
        <f t="shared" ca="1" si="824"/>
        <v>134</v>
      </c>
      <c r="G4074" s="1">
        <f t="shared" ca="1" si="825"/>
        <v>1972</v>
      </c>
      <c r="H4074" s="1" t="str">
        <f ca="1">IFERROR(INDEX(Varmeinstallation!B:B,MATCH(INDIRECT($A$1&amp;"L"&amp;A4074)*1,Varmeinstallation!A:A,0)),"Ingen varmeinstallationer")</f>
        <v>Centralvarme fra eget anlæg, et-kammer fyr</v>
      </c>
      <c r="I4074" s="1" t="str">
        <f ca="1">IFERROR(INDEX(Opvarmningsmiddel!B:B,MATCH(INDIRECT($A$1&amp;"M"&amp;A4074)*1,Opvarmningsmiddel!A:A,0)),"")</f>
        <v>Naturgas</v>
      </c>
      <c r="J4074" s="1">
        <f t="shared" ca="1" si="826"/>
        <v>0</v>
      </c>
      <c r="K4074" s="1" t="str">
        <f ca="1">IFERROR(INDEX(Relationstabel!$C$3:$K$10,MATCH(VALUE(INDIRECT($A$1&amp;"L"&amp;A4074)),Relationstabel!$A$3:$A$10,0),MATCH(IFERROR(VALUE(INDIRECT($A$1&amp;"M"&amp;A4074)),0),Relationstabel!$C$1:$K$1,0)),"Ingen varmeinstallationer")</f>
        <v>Naturgas</v>
      </c>
      <c r="L4074" s="1" t="str">
        <f ca="1">INDEX(Anvendelseskode!B:B,MATCH($E4074,Anvendelseskode!$A:$A,0))</f>
        <v>Fritliggende enfamilieshus (parcelhus)</v>
      </c>
      <c r="M4074" s="1" t="str">
        <f ca="1">INDEX(Anvendelseskode!C:C,MATCH($E4074,Anvendelseskode!$A:$A,0))</f>
        <v>Parcelhuse</v>
      </c>
      <c r="N4074" s="1" t="str">
        <f ca="1">INDEX(Anvendelseskode!D:D,MATCH($E4074,Anvendelseskode!$A:$A,0))</f>
        <v>Private husholdninger</v>
      </c>
      <c r="O4074" s="1" t="str">
        <f ca="1">IFERROR(INDEX(SBi!$2:$2,MATCH(G4074,SBi!$1:$1,1)),SBi!$K$2)</f>
        <v>1961-1972</v>
      </c>
      <c r="P4074" s="1">
        <f ca="1">IFERROR(INDEX(SBi!$C$3:$K$28,MATCH(E4074,SBi!$B$3:$B$28,0),MATCH(O4074,SBi!$C$2:$K$2,0)),0)</f>
        <v>134.30000000000001</v>
      </c>
      <c r="Q4074" s="19">
        <f t="shared" ca="1" si="827"/>
        <v>17.996200000000002</v>
      </c>
      <c r="R4074" s="19" t="str">
        <f ca="1">IFERROR(INDEX(VpD!$2:$2,MATCH(G4074,VpD!$1:$1,1)),VpD!$I$2)</f>
        <v>1961-1972</v>
      </c>
      <c r="S4074" s="1">
        <f ca="1">IFERROR(INDEX(VpD!$C$3:$I$27,MATCH(E4074,VpD!$B$3:$B$27,0),MATCH(R4074,VpD!$C$2:$I$2,0)),0)</f>
        <v>143</v>
      </c>
      <c r="T4074" s="19">
        <f t="shared" ca="1" si="828"/>
        <v>19.161999999999999</v>
      </c>
      <c r="U4074" s="14" t="str">
        <f t="shared" ca="1" si="829"/>
        <v xml:space="preserve">711096.48 </v>
      </c>
      <c r="V4074" s="14" t="str">
        <f t="shared" ca="1" si="830"/>
        <v>6171836.65</v>
      </c>
      <c r="W4074" s="14" t="str">
        <f t="shared" ca="1" si="831"/>
        <v>POINT(711096.48 6171836.65)</v>
      </c>
      <c r="X4074" s="14" t="str">
        <f>IFERROR(INDEX(BygningOmraade!B:B,MATCH(A4074,BygningOmraade!A:A,0)),"")</f>
        <v/>
      </c>
    </row>
    <row r="4075" spans="1:24" s="14" customFormat="1" x14ac:dyDescent="0.25">
      <c r="A4075" s="14">
        <f t="shared" si="819"/>
        <v>4075</v>
      </c>
      <c r="B4075" s="14" t="str">
        <f t="shared" ca="1" si="820"/>
        <v>f25c75e0-eb57-42a8-b23d-7209d7006d29</v>
      </c>
      <c r="C4075" s="14" t="str">
        <f t="shared" ca="1" si="821"/>
        <v>0a3f507e-203e-32b8-e044-0003ba298018</v>
      </c>
      <c r="D4075" s="14">
        <f t="shared" ca="1" si="822"/>
        <v>993831</v>
      </c>
      <c r="E4075" s="1">
        <f t="shared" ca="1" si="823"/>
        <v>120</v>
      </c>
      <c r="F4075" s="1">
        <f t="shared" ca="1" si="824"/>
        <v>132</v>
      </c>
      <c r="G4075" s="1">
        <f t="shared" ca="1" si="825"/>
        <v>1973</v>
      </c>
      <c r="H4075" s="1" t="str">
        <f ca="1">IFERROR(INDEX(Varmeinstallation!B:B,MATCH(INDIRECT($A$1&amp;"L"&amp;A4075)*1,Varmeinstallation!A:A,0)),"Ingen varmeinstallationer")</f>
        <v>Centralvarme fra eget anlæg, et-kammer fyr</v>
      </c>
      <c r="I4075" s="1" t="str">
        <f ca="1">IFERROR(INDEX(Opvarmningsmiddel!B:B,MATCH(INDIRECT($A$1&amp;"M"&amp;A4075)*1,Opvarmningsmiddel!A:A,0)),"")</f>
        <v>Naturgas</v>
      </c>
      <c r="J4075" s="1">
        <f t="shared" ca="1" si="826"/>
        <v>90</v>
      </c>
      <c r="K4075" s="1" t="str">
        <f ca="1">IFERROR(INDEX(Relationstabel!$C$3:$K$10,MATCH(VALUE(INDIRECT($A$1&amp;"L"&amp;A4075)),Relationstabel!$A$3:$A$10,0),MATCH(IFERROR(VALUE(INDIRECT($A$1&amp;"M"&amp;A4075)),0),Relationstabel!$C$1:$K$1,0)),"Ingen varmeinstallationer")</f>
        <v>Naturgas</v>
      </c>
      <c r="L4075" s="1" t="str">
        <f ca="1">INDEX(Anvendelseskode!B:B,MATCH($E4075,Anvendelseskode!$A:$A,0))</f>
        <v>Fritliggende enfamilieshus (parcelhus)</v>
      </c>
      <c r="M4075" s="1" t="str">
        <f ca="1">INDEX(Anvendelseskode!C:C,MATCH($E4075,Anvendelseskode!$A:$A,0))</f>
        <v>Parcelhuse</v>
      </c>
      <c r="N4075" s="1" t="str">
        <f ca="1">INDEX(Anvendelseskode!D:D,MATCH($E4075,Anvendelseskode!$A:$A,0))</f>
        <v>Private husholdninger</v>
      </c>
      <c r="O4075" s="1" t="str">
        <f ca="1">IFERROR(INDEX(SBi!$2:$2,MATCH(G4075,SBi!$1:$1,1)),SBi!$K$2)</f>
        <v>1973-1978</v>
      </c>
      <c r="P4075" s="1">
        <f ca="1">IFERROR(INDEX(SBi!$C$3:$K$28,MATCH(E4075,SBi!$B$3:$B$28,0),MATCH(O4075,SBi!$C$2:$K$2,0)),0)</f>
        <v>119.8</v>
      </c>
      <c r="Q4075" s="19">
        <f t="shared" ca="1" si="827"/>
        <v>15.813600000000001</v>
      </c>
      <c r="R4075" s="19" t="str">
        <f ca="1">IFERROR(INDEX(VpD!$2:$2,MATCH(G4075,VpD!$1:$1,1)),VpD!$I$2)</f>
        <v>1973-1978</v>
      </c>
      <c r="S4075" s="1">
        <f ca="1">IFERROR(INDEX(VpD!$C$3:$I$27,MATCH(E4075,VpD!$B$3:$B$27,0),MATCH(R4075,VpD!$C$2:$I$2,0)),0)</f>
        <v>117</v>
      </c>
      <c r="T4075" s="19">
        <f t="shared" ca="1" si="828"/>
        <v>15.444000000000001</v>
      </c>
      <c r="U4075" s="14" t="str">
        <f t="shared" ca="1" si="829"/>
        <v xml:space="preserve">710689.68 </v>
      </c>
      <c r="V4075" s="14" t="str">
        <f t="shared" ca="1" si="830"/>
        <v>6171880.95</v>
      </c>
      <c r="W4075" s="14" t="str">
        <f t="shared" ca="1" si="831"/>
        <v>POINT(710689.68 6171880.95)</v>
      </c>
      <c r="X4075" s="14" t="str">
        <f>IFERROR(INDEX(BygningOmraade!B:B,MATCH(A4075,BygningOmraade!A:A,0)),"")</f>
        <v/>
      </c>
    </row>
    <row r="4076" spans="1:24" s="14" customFormat="1" x14ac:dyDescent="0.25">
      <c r="A4076" s="14">
        <f t="shared" si="819"/>
        <v>4076</v>
      </c>
      <c r="B4076" s="14" t="str">
        <f t="shared" ca="1" si="820"/>
        <v>f2937d10-c2f0-4c7c-9ded-5128d1be47a1</v>
      </c>
      <c r="C4076" s="14" t="str">
        <f t="shared" ca="1" si="821"/>
        <v>0a3f507e-1664-32b8-e044-0003ba298018</v>
      </c>
      <c r="D4076" s="14">
        <f t="shared" ca="1" si="822"/>
        <v>997026</v>
      </c>
      <c r="E4076" s="1">
        <f t="shared" ca="1" si="823"/>
        <v>130</v>
      </c>
      <c r="F4076" s="1">
        <f t="shared" ca="1" si="824"/>
        <v>102</v>
      </c>
      <c r="G4076" s="1">
        <f t="shared" ca="1" si="825"/>
        <v>1977</v>
      </c>
      <c r="H4076" s="1" t="str">
        <f ca="1">IFERROR(INDEX(Varmeinstallation!B:B,MATCH(INDIRECT($A$1&amp;"L"&amp;A4076)*1,Varmeinstallation!A:A,0)),"Ingen varmeinstallationer")</f>
        <v>Fjernvarme/blokvarme (radiatorsystemer eller varmluftanlæg)</v>
      </c>
      <c r="I4076" s="1" t="str">
        <f ca="1">IFERROR(INDEX(Opvarmningsmiddel!B:B,MATCH(INDIRECT($A$1&amp;"M"&amp;A4076)*1,Opvarmningsmiddel!A:A,0)),"")</f>
        <v/>
      </c>
      <c r="J4076" s="1">
        <f t="shared" ca="1" si="826"/>
        <v>0</v>
      </c>
      <c r="K4076" s="1" t="str">
        <f ca="1">IFERROR(INDEX(Relationstabel!$C$3:$K$10,MATCH(VALUE(INDIRECT($A$1&amp;"L"&amp;A4076)),Relationstabel!$A$3:$A$10,0),MATCH(IFERROR(VALUE(INDIRECT($A$1&amp;"M"&amp;A4076)),0),Relationstabel!$C$1:$K$1,0)),"Ingen varmeinstallationer")</f>
        <v>Fjernvarme/ Blokvarme</v>
      </c>
      <c r="L4076" s="1" t="str">
        <f ca="1">INDEX(Anvendelseskode!B:B,MATCH($E4076,Anvendelseskode!$A:$A,0))</f>
        <v>Række-, kæde-, dobbelthus (lodret adskillelse mellem enhederne)</v>
      </c>
      <c r="M4076" s="1" t="str">
        <f ca="1">INDEX(Anvendelseskode!C:C,MATCH($E4076,Anvendelseskode!$A:$A,0))</f>
        <v>Række-, kæde og dobbelthuse</v>
      </c>
      <c r="N4076" s="1" t="str">
        <f ca="1">INDEX(Anvendelseskode!D:D,MATCH($E4076,Anvendelseskode!$A:$A,0))</f>
        <v>Private husholdninger</v>
      </c>
      <c r="O4076" s="1" t="str">
        <f ca="1">IFERROR(INDEX(SBi!$2:$2,MATCH(G4076,SBi!$1:$1,1)),SBi!$K$2)</f>
        <v>1973-1978</v>
      </c>
      <c r="P4076" s="1">
        <f ca="1">IFERROR(INDEX(SBi!$C$3:$K$28,MATCH(E4076,SBi!$B$3:$B$28,0),MATCH(O4076,SBi!$C$2:$K$2,0)),0)</f>
        <v>112.6</v>
      </c>
      <c r="Q4076" s="19">
        <f t="shared" ca="1" si="827"/>
        <v>11.485199999999999</v>
      </c>
      <c r="R4076" s="19" t="str">
        <f ca="1">IFERROR(INDEX(VpD!$2:$2,MATCH(G4076,VpD!$1:$1,1)),VpD!$I$2)</f>
        <v>1973-1978</v>
      </c>
      <c r="S4076" s="1">
        <f ca="1">IFERROR(INDEX(VpD!$C$3:$I$27,MATCH(E4076,VpD!$B$3:$B$27,0),MATCH(R4076,VpD!$C$2:$I$2,0)),0)</f>
        <v>98</v>
      </c>
      <c r="T4076" s="19">
        <f t="shared" ca="1" si="828"/>
        <v>9.9960000000000004</v>
      </c>
      <c r="U4076" s="14" t="str">
        <f t="shared" ca="1" si="829"/>
        <v xml:space="preserve">713595.56 </v>
      </c>
      <c r="V4076" s="14" t="str">
        <f t="shared" ca="1" si="830"/>
        <v>6169478.54</v>
      </c>
      <c r="W4076" s="14" t="str">
        <f t="shared" ca="1" si="831"/>
        <v>POINT(713595.56 6169478.54)</v>
      </c>
      <c r="X4076" s="14" t="str">
        <f>IFERROR(INDEX(BygningOmraade!B:B,MATCH(A4076,BygningOmraade!A:A,0)),"")</f>
        <v/>
      </c>
    </row>
    <row r="4077" spans="1:24" s="14" customFormat="1" x14ac:dyDescent="0.25">
      <c r="A4077" s="14">
        <f t="shared" si="819"/>
        <v>4077</v>
      </c>
      <c r="B4077" s="14" t="str">
        <f t="shared" ca="1" si="820"/>
        <v>f294359b-6482-4a6b-baf8-28c8d96095b9</v>
      </c>
      <c r="C4077" s="14" t="str">
        <f t="shared" ca="1" si="821"/>
        <v>0a3f507e-1a9a-32b8-e044-0003ba298018</v>
      </c>
      <c r="D4077" s="14">
        <f t="shared" ca="1" si="822"/>
        <v>997658</v>
      </c>
      <c r="E4077" s="1">
        <f t="shared" ca="1" si="823"/>
        <v>120</v>
      </c>
      <c r="F4077" s="1">
        <f t="shared" ca="1" si="824"/>
        <v>154</v>
      </c>
      <c r="G4077" s="1">
        <f t="shared" ca="1" si="825"/>
        <v>1968</v>
      </c>
      <c r="H4077" s="1" t="str">
        <f ca="1">IFERROR(INDEX(Varmeinstallation!B:B,MATCH(INDIRECT($A$1&amp;"L"&amp;A4077)*1,Varmeinstallation!A:A,0)),"Ingen varmeinstallationer")</f>
        <v>Centralvarme fra eget anlæg, et-kammer fyr</v>
      </c>
      <c r="I4077" s="1" t="str">
        <f ca="1">IFERROR(INDEX(Opvarmningsmiddel!B:B,MATCH(INDIRECT($A$1&amp;"M"&amp;A4077)*1,Opvarmningsmiddel!A:A,0)),"")</f>
        <v>Naturgas</v>
      </c>
      <c r="J4077" s="1">
        <f t="shared" ca="1" si="826"/>
        <v>0</v>
      </c>
      <c r="K4077" s="1" t="str">
        <f ca="1">IFERROR(INDEX(Relationstabel!$C$3:$K$10,MATCH(VALUE(INDIRECT($A$1&amp;"L"&amp;A4077)),Relationstabel!$A$3:$A$10,0),MATCH(IFERROR(VALUE(INDIRECT($A$1&amp;"M"&amp;A4077)),0),Relationstabel!$C$1:$K$1,0)),"Ingen varmeinstallationer")</f>
        <v>Naturgas</v>
      </c>
      <c r="L4077" s="1" t="str">
        <f ca="1">INDEX(Anvendelseskode!B:B,MATCH($E4077,Anvendelseskode!$A:$A,0))</f>
        <v>Fritliggende enfamilieshus (parcelhus)</v>
      </c>
      <c r="M4077" s="1" t="str">
        <f ca="1">INDEX(Anvendelseskode!C:C,MATCH($E4077,Anvendelseskode!$A:$A,0))</f>
        <v>Parcelhuse</v>
      </c>
      <c r="N4077" s="1" t="str">
        <f ca="1">INDEX(Anvendelseskode!D:D,MATCH($E4077,Anvendelseskode!$A:$A,0))</f>
        <v>Private husholdninger</v>
      </c>
      <c r="O4077" s="1" t="str">
        <f ca="1">IFERROR(INDEX(SBi!$2:$2,MATCH(G4077,SBi!$1:$1,1)),SBi!$K$2)</f>
        <v>1961-1972</v>
      </c>
      <c r="P4077" s="1">
        <f ca="1">IFERROR(INDEX(SBi!$C$3:$K$28,MATCH(E4077,SBi!$B$3:$B$28,0),MATCH(O4077,SBi!$C$2:$K$2,0)),0)</f>
        <v>134.30000000000001</v>
      </c>
      <c r="Q4077" s="19">
        <f t="shared" ca="1" si="827"/>
        <v>20.682200000000002</v>
      </c>
      <c r="R4077" s="19" t="str">
        <f ca="1">IFERROR(INDEX(VpD!$2:$2,MATCH(G4077,VpD!$1:$1,1)),VpD!$I$2)</f>
        <v>1961-1972</v>
      </c>
      <c r="S4077" s="1">
        <f ca="1">IFERROR(INDEX(VpD!$C$3:$I$27,MATCH(E4077,VpD!$B$3:$B$27,0),MATCH(R4077,VpD!$C$2:$I$2,0)),0)</f>
        <v>143</v>
      </c>
      <c r="T4077" s="19">
        <f t="shared" ca="1" si="828"/>
        <v>22.021999999999998</v>
      </c>
      <c r="U4077" s="14" t="str">
        <f t="shared" ca="1" si="829"/>
        <v xml:space="preserve">714184.93 </v>
      </c>
      <c r="V4077" s="14" t="str">
        <f t="shared" ca="1" si="830"/>
        <v>6168937.84</v>
      </c>
      <c r="W4077" s="14" t="str">
        <f t="shared" ca="1" si="831"/>
        <v>POINT(714184.93 6168937.84)</v>
      </c>
      <c r="X4077" s="14" t="str">
        <f>IFERROR(INDEX(BygningOmraade!B:B,MATCH(A4077,BygningOmraade!A:A,0)),"")</f>
        <v/>
      </c>
    </row>
    <row r="4078" spans="1:24" s="14" customFormat="1" x14ac:dyDescent="0.25">
      <c r="A4078" s="14">
        <f t="shared" si="819"/>
        <v>4078</v>
      </c>
      <c r="B4078" s="14" t="str">
        <f t="shared" ca="1" si="820"/>
        <v>f2988f5e-ef3b-482e-8dc2-f1eb0e0c2233</v>
      </c>
      <c r="C4078" s="14" t="str">
        <f t="shared" ca="1" si="821"/>
        <v>0a3f507e-207f-32b8-e044-0003ba298018</v>
      </c>
      <c r="D4078" s="14">
        <f t="shared" ca="1" si="822"/>
        <v>995870</v>
      </c>
      <c r="E4078" s="1">
        <f t="shared" ca="1" si="823"/>
        <v>120</v>
      </c>
      <c r="F4078" s="1">
        <f t="shared" ca="1" si="824"/>
        <v>141</v>
      </c>
      <c r="G4078" s="1">
        <f t="shared" ca="1" si="825"/>
        <v>2012</v>
      </c>
      <c r="H4078" s="1" t="str">
        <f ca="1">IFERROR(INDEX(Varmeinstallation!B:B,MATCH(INDIRECT($A$1&amp;"L"&amp;A4078)*1,Varmeinstallation!A:A,0)),"Ingen varmeinstallationer")</f>
        <v>Centralvarme fra eget anlæg, et-kammer fyr</v>
      </c>
      <c r="I4078" s="1" t="str">
        <f ca="1">IFERROR(INDEX(Opvarmningsmiddel!B:B,MATCH(INDIRECT($A$1&amp;"M"&amp;A4078)*1,Opvarmningsmiddel!A:A,0)),"")</f>
        <v>Naturgas</v>
      </c>
      <c r="J4078" s="1">
        <f t="shared" ca="1" si="826"/>
        <v>2</v>
      </c>
      <c r="K4078" s="1" t="str">
        <f ca="1">IFERROR(INDEX(Relationstabel!$C$3:$K$10,MATCH(VALUE(INDIRECT($A$1&amp;"L"&amp;A4078)),Relationstabel!$A$3:$A$10,0),MATCH(IFERROR(VALUE(INDIRECT($A$1&amp;"M"&amp;A4078)),0),Relationstabel!$C$1:$K$1,0)),"Ingen varmeinstallationer")</f>
        <v>Naturgas</v>
      </c>
      <c r="L4078" s="1" t="str">
        <f ca="1">INDEX(Anvendelseskode!B:B,MATCH($E4078,Anvendelseskode!$A:$A,0))</f>
        <v>Fritliggende enfamilieshus (parcelhus)</v>
      </c>
      <c r="M4078" s="1" t="str">
        <f ca="1">INDEX(Anvendelseskode!C:C,MATCH($E4078,Anvendelseskode!$A:$A,0))</f>
        <v>Parcelhuse</v>
      </c>
      <c r="N4078" s="1" t="str">
        <f ca="1">INDEX(Anvendelseskode!D:D,MATCH($E4078,Anvendelseskode!$A:$A,0))</f>
        <v>Private husholdninger</v>
      </c>
      <c r="O4078" s="1" t="str">
        <f ca="1">IFERROR(INDEX(SBi!$2:$2,MATCH(G4078,SBi!$1:$1,1)),SBi!$K$2)</f>
        <v>Efter 2006</v>
      </c>
      <c r="P4078" s="1">
        <f ca="1">IFERROR(INDEX(SBi!$C$3:$K$28,MATCH(E4078,SBi!$B$3:$B$28,0),MATCH(O4078,SBi!$C$2:$K$2,0)),0)</f>
        <v>67.3</v>
      </c>
      <c r="Q4078" s="19">
        <f t="shared" ca="1" si="827"/>
        <v>9.4893000000000001</v>
      </c>
      <c r="R4078" s="19" t="str">
        <f ca="1">IFERROR(INDEX(VpD!$2:$2,MATCH(G4078,VpD!$1:$1,1)),VpD!$I$2)</f>
        <v>&gt;1998</v>
      </c>
      <c r="S4078" s="1">
        <f ca="1">IFERROR(INDEX(VpD!$C$3:$I$27,MATCH(E4078,VpD!$B$3:$B$27,0),MATCH(R4078,VpD!$C$2:$I$2,0)),0)</f>
        <v>72</v>
      </c>
      <c r="T4078" s="19">
        <f t="shared" ca="1" si="828"/>
        <v>10.151999999999999</v>
      </c>
      <c r="U4078" s="14" t="str">
        <f t="shared" ca="1" si="829"/>
        <v xml:space="preserve">712896.08 </v>
      </c>
      <c r="V4078" s="14" t="str">
        <f t="shared" ca="1" si="830"/>
        <v>6168749.42</v>
      </c>
      <c r="W4078" s="14" t="str">
        <f t="shared" ca="1" si="831"/>
        <v>POINT(712896.08 6168749.42)</v>
      </c>
      <c r="X4078" s="14" t="str">
        <f>IFERROR(INDEX(BygningOmraade!B:B,MATCH(A4078,BygningOmraade!A:A,0)),"")</f>
        <v/>
      </c>
    </row>
    <row r="4079" spans="1:24" s="14" customFormat="1" x14ac:dyDescent="0.25">
      <c r="A4079" s="14">
        <f t="shared" si="819"/>
        <v>4079</v>
      </c>
      <c r="B4079" s="14" t="str">
        <f t="shared" ca="1" si="820"/>
        <v>f298c2b1-a092-4437-b459-27f5c223563b</v>
      </c>
      <c r="C4079" s="14" t="str">
        <f t="shared" ca="1" si="821"/>
        <v>0a3f507e-1ed0-32b8-e044-0003ba298018</v>
      </c>
      <c r="D4079" s="14">
        <f t="shared" ca="1" si="822"/>
        <v>994637</v>
      </c>
      <c r="E4079" s="1">
        <f t="shared" ca="1" si="823"/>
        <v>130</v>
      </c>
      <c r="F4079" s="1">
        <f t="shared" ca="1" si="824"/>
        <v>117</v>
      </c>
      <c r="G4079" s="1">
        <f t="shared" ca="1" si="825"/>
        <v>2000</v>
      </c>
      <c r="H4079" s="1" t="str">
        <f ca="1">IFERROR(INDEX(Varmeinstallation!B:B,MATCH(INDIRECT($A$1&amp;"L"&amp;A4079)*1,Varmeinstallation!A:A,0)),"Ingen varmeinstallationer")</f>
        <v>Fjernvarme/blokvarme (radiatorsystemer eller varmluftanlæg)</v>
      </c>
      <c r="I4079" s="1" t="str">
        <f ca="1">IFERROR(INDEX(Opvarmningsmiddel!B:B,MATCH(INDIRECT($A$1&amp;"M"&amp;A4079)*1,Opvarmningsmiddel!A:A,0)),"")</f>
        <v/>
      </c>
      <c r="J4079" s="1">
        <f t="shared" ca="1" si="826"/>
        <v>0</v>
      </c>
      <c r="K4079" s="1" t="str">
        <f ca="1">IFERROR(INDEX(Relationstabel!$C$3:$K$10,MATCH(VALUE(INDIRECT($A$1&amp;"L"&amp;A4079)),Relationstabel!$A$3:$A$10,0),MATCH(IFERROR(VALUE(INDIRECT($A$1&amp;"M"&amp;A4079)),0),Relationstabel!$C$1:$K$1,0)),"Ingen varmeinstallationer")</f>
        <v>Fjernvarme/ Blokvarme</v>
      </c>
      <c r="L4079" s="1" t="str">
        <f ca="1">INDEX(Anvendelseskode!B:B,MATCH($E4079,Anvendelseskode!$A:$A,0))</f>
        <v>Række-, kæde-, dobbelthus (lodret adskillelse mellem enhederne)</v>
      </c>
      <c r="M4079" s="1" t="str">
        <f ca="1">INDEX(Anvendelseskode!C:C,MATCH($E4079,Anvendelseskode!$A:$A,0))</f>
        <v>Række-, kæde og dobbelthuse</v>
      </c>
      <c r="N4079" s="1" t="str">
        <f ca="1">INDEX(Anvendelseskode!D:D,MATCH($E4079,Anvendelseskode!$A:$A,0))</f>
        <v>Private husholdninger</v>
      </c>
      <c r="O4079" s="1" t="str">
        <f ca="1">IFERROR(INDEX(SBi!$2:$2,MATCH(G4079,SBi!$1:$1,1)),SBi!$K$2)</f>
        <v>1999-2006</v>
      </c>
      <c r="P4079" s="1">
        <f ca="1">IFERROR(INDEX(SBi!$C$3:$K$28,MATCH(E4079,SBi!$B$3:$B$28,0),MATCH(O4079,SBi!$C$2:$K$2,0)),0)</f>
        <v>81.5</v>
      </c>
      <c r="Q4079" s="19">
        <f t="shared" ca="1" si="827"/>
        <v>9.5355000000000008</v>
      </c>
      <c r="R4079" s="19" t="str">
        <f ca="1">IFERROR(INDEX(VpD!$2:$2,MATCH(G4079,VpD!$1:$1,1)),VpD!$I$2)</f>
        <v>&gt;1998</v>
      </c>
      <c r="S4079" s="1">
        <f ca="1">IFERROR(INDEX(VpD!$C$3:$I$27,MATCH(E4079,VpD!$B$3:$B$27,0),MATCH(R4079,VpD!$C$2:$I$2,0)),0)</f>
        <v>65</v>
      </c>
      <c r="T4079" s="19">
        <f t="shared" ca="1" si="828"/>
        <v>7.6050000000000004</v>
      </c>
      <c r="U4079" s="14" t="str">
        <f t="shared" ca="1" si="829"/>
        <v xml:space="preserve">711660.01 </v>
      </c>
      <c r="V4079" s="14" t="str">
        <f t="shared" ca="1" si="830"/>
        <v>6172069.48</v>
      </c>
      <c r="W4079" s="14" t="str">
        <f t="shared" ca="1" si="831"/>
        <v>POINT(711660.01 6172069.48)</v>
      </c>
      <c r="X4079" s="14" t="str">
        <f>IFERROR(INDEX(BygningOmraade!B:B,MATCH(A4079,BygningOmraade!A:A,0)),"")</f>
        <v/>
      </c>
    </row>
    <row r="4080" spans="1:24" s="14" customFormat="1" x14ac:dyDescent="0.25">
      <c r="A4080" s="14">
        <f t="shared" si="819"/>
        <v>4080</v>
      </c>
      <c r="B4080" s="14" t="str">
        <f t="shared" ca="1" si="820"/>
        <v>f29a6035-7e82-4289-8769-6fa915cac1f9</v>
      </c>
      <c r="C4080" s="14" t="str">
        <f t="shared" ca="1" si="821"/>
        <v>0a3f507e-15a5-32b8-e044-0003ba298018</v>
      </c>
      <c r="D4080" s="14">
        <f t="shared" ca="1" si="822"/>
        <v>995963</v>
      </c>
      <c r="E4080" s="1">
        <f t="shared" ca="1" si="823"/>
        <v>120</v>
      </c>
      <c r="F4080" s="1">
        <f t="shared" ca="1" si="824"/>
        <v>148</v>
      </c>
      <c r="G4080" s="1">
        <f t="shared" ca="1" si="825"/>
        <v>1973</v>
      </c>
      <c r="H4080" s="1" t="str">
        <f ca="1">IFERROR(INDEX(Varmeinstallation!B:B,MATCH(INDIRECT($A$1&amp;"L"&amp;A4080)*1,Varmeinstallation!A:A,0)),"Ingen varmeinstallationer")</f>
        <v>Centralvarme fra eget anlæg, et-kammer fyr</v>
      </c>
      <c r="I4080" s="1" t="str">
        <f ca="1">IFERROR(INDEX(Opvarmningsmiddel!B:B,MATCH(INDIRECT($A$1&amp;"M"&amp;A4080)*1,Opvarmningsmiddel!A:A,0)),"")</f>
        <v>Naturgas</v>
      </c>
      <c r="J4080" s="1">
        <f t="shared" ca="1" si="826"/>
        <v>2</v>
      </c>
      <c r="K4080" s="1" t="str">
        <f ca="1">IFERROR(INDEX(Relationstabel!$C$3:$K$10,MATCH(VALUE(INDIRECT($A$1&amp;"L"&amp;A4080)),Relationstabel!$A$3:$A$10,0),MATCH(IFERROR(VALUE(INDIRECT($A$1&amp;"M"&amp;A4080)),0),Relationstabel!$C$1:$K$1,0)),"Ingen varmeinstallationer")</f>
        <v>Naturgas</v>
      </c>
      <c r="L4080" s="1" t="str">
        <f ca="1">INDEX(Anvendelseskode!B:B,MATCH($E4080,Anvendelseskode!$A:$A,0))</f>
        <v>Fritliggende enfamilieshus (parcelhus)</v>
      </c>
      <c r="M4080" s="1" t="str">
        <f ca="1">INDEX(Anvendelseskode!C:C,MATCH($E4080,Anvendelseskode!$A:$A,0))</f>
        <v>Parcelhuse</v>
      </c>
      <c r="N4080" s="1" t="str">
        <f ca="1">INDEX(Anvendelseskode!D:D,MATCH($E4080,Anvendelseskode!$A:$A,0))</f>
        <v>Private husholdninger</v>
      </c>
      <c r="O4080" s="1" t="str">
        <f ca="1">IFERROR(INDEX(SBi!$2:$2,MATCH(G4080,SBi!$1:$1,1)),SBi!$K$2)</f>
        <v>1973-1978</v>
      </c>
      <c r="P4080" s="1">
        <f ca="1">IFERROR(INDEX(SBi!$C$3:$K$28,MATCH(E4080,SBi!$B$3:$B$28,0),MATCH(O4080,SBi!$C$2:$K$2,0)),0)</f>
        <v>119.8</v>
      </c>
      <c r="Q4080" s="19">
        <f t="shared" ca="1" si="827"/>
        <v>17.730399999999999</v>
      </c>
      <c r="R4080" s="19" t="str">
        <f ca="1">IFERROR(INDEX(VpD!$2:$2,MATCH(G4080,VpD!$1:$1,1)),VpD!$I$2)</f>
        <v>1973-1978</v>
      </c>
      <c r="S4080" s="1">
        <f ca="1">IFERROR(INDEX(VpD!$C$3:$I$27,MATCH(E4080,VpD!$B$3:$B$27,0),MATCH(R4080,VpD!$C$2:$I$2,0)),0)</f>
        <v>117</v>
      </c>
      <c r="T4080" s="19">
        <f t="shared" ca="1" si="828"/>
        <v>17.315999999999999</v>
      </c>
      <c r="U4080" s="14" t="str">
        <f t="shared" ca="1" si="829"/>
        <v xml:space="preserve">712715.59 </v>
      </c>
      <c r="V4080" s="14" t="str">
        <f t="shared" ca="1" si="830"/>
        <v>6169095.01</v>
      </c>
      <c r="W4080" s="14" t="str">
        <f t="shared" ca="1" si="831"/>
        <v>POINT(712715.59 6169095.01)</v>
      </c>
      <c r="X4080" s="14" t="str">
        <f>IFERROR(INDEX(BygningOmraade!B:B,MATCH(A4080,BygningOmraade!A:A,0)),"")</f>
        <v/>
      </c>
    </row>
    <row r="4081" spans="1:24" s="14" customFormat="1" x14ac:dyDescent="0.25">
      <c r="A4081" s="14">
        <f t="shared" si="819"/>
        <v>4081</v>
      </c>
      <c r="B4081" s="14" t="str">
        <f t="shared" ca="1" si="820"/>
        <v>f2a5bea7-1a34-4cf5-acee-209cbc9c3052</v>
      </c>
      <c r="C4081" s="14" t="str">
        <f t="shared" ca="1" si="821"/>
        <v>0a3f507e-1e02-32b8-e044-0003ba298018</v>
      </c>
      <c r="D4081" s="14">
        <f t="shared" ca="1" si="822"/>
        <v>995742</v>
      </c>
      <c r="E4081" s="1">
        <f t="shared" ca="1" si="823"/>
        <v>120</v>
      </c>
      <c r="F4081" s="1">
        <f t="shared" ca="1" si="824"/>
        <v>133</v>
      </c>
      <c r="G4081" s="1">
        <f t="shared" ca="1" si="825"/>
        <v>1981</v>
      </c>
      <c r="H4081" s="1" t="str">
        <f ca="1">IFERROR(INDEX(Varmeinstallation!B:B,MATCH(INDIRECT($A$1&amp;"L"&amp;A4081)*1,Varmeinstallation!A:A,0)),"Ingen varmeinstallationer")</f>
        <v>Elovne, elpaneler</v>
      </c>
      <c r="I4081" s="1" t="str">
        <f ca="1">IFERROR(INDEX(Opvarmningsmiddel!B:B,MATCH(INDIRECT($A$1&amp;"M"&amp;A4081)*1,Opvarmningsmiddel!A:A,0)),"")</f>
        <v>Elektricitet</v>
      </c>
      <c r="J4081" s="1">
        <f t="shared" ca="1" si="826"/>
        <v>0</v>
      </c>
      <c r="K4081" s="1" t="str">
        <f ca="1">IFERROR(INDEX(Relationstabel!$C$3:$K$10,MATCH(VALUE(INDIRECT($A$1&amp;"L"&amp;A4081)),Relationstabel!$A$3:$A$10,0),MATCH(IFERROR(VALUE(INDIRECT($A$1&amp;"M"&amp;A4081)),0),Relationstabel!$C$1:$K$1,0)),"Ingen varmeinstallationer")</f>
        <v>Elvarme</v>
      </c>
      <c r="L4081" s="1" t="str">
        <f ca="1">INDEX(Anvendelseskode!B:B,MATCH($E4081,Anvendelseskode!$A:$A,0))</f>
        <v>Fritliggende enfamilieshus (parcelhus)</v>
      </c>
      <c r="M4081" s="1" t="str">
        <f ca="1">INDEX(Anvendelseskode!C:C,MATCH($E4081,Anvendelseskode!$A:$A,0))</f>
        <v>Parcelhuse</v>
      </c>
      <c r="N4081" s="1" t="str">
        <f ca="1">INDEX(Anvendelseskode!D:D,MATCH($E4081,Anvendelseskode!$A:$A,0))</f>
        <v>Private husholdninger</v>
      </c>
      <c r="O4081" s="1" t="str">
        <f ca="1">IFERROR(INDEX(SBi!$2:$2,MATCH(G4081,SBi!$1:$1,1)),SBi!$K$2)</f>
        <v>1979-1998</v>
      </c>
      <c r="P4081" s="1">
        <f ca="1">IFERROR(INDEX(SBi!$C$3:$K$28,MATCH(E4081,SBi!$B$3:$B$28,0),MATCH(O4081,SBi!$C$2:$K$2,0)),0)</f>
        <v>105.4</v>
      </c>
      <c r="Q4081" s="19">
        <f t="shared" ca="1" si="827"/>
        <v>14.0182</v>
      </c>
      <c r="R4081" s="19" t="str">
        <f ca="1">IFERROR(INDEX(VpD!$2:$2,MATCH(G4081,VpD!$1:$1,1)),VpD!$I$2)</f>
        <v>1979-1998</v>
      </c>
      <c r="S4081" s="1">
        <f ca="1">IFERROR(INDEX(VpD!$C$3:$I$27,MATCH(E4081,VpD!$B$3:$B$27,0),MATCH(R4081,VpD!$C$2:$I$2,0)),0)</f>
        <v>90</v>
      </c>
      <c r="T4081" s="19">
        <f t="shared" ca="1" si="828"/>
        <v>11.97</v>
      </c>
      <c r="U4081" s="14" t="str">
        <f t="shared" ca="1" si="829"/>
        <v xml:space="preserve">712216.28 </v>
      </c>
      <c r="V4081" s="14" t="str">
        <f t="shared" ca="1" si="830"/>
        <v>6169163</v>
      </c>
      <c r="W4081" s="14" t="str">
        <f t="shared" ca="1" si="831"/>
        <v>POINT(712216.28 6169163)</v>
      </c>
      <c r="X4081" s="14" t="str">
        <f>IFERROR(INDEX(BygningOmraade!B:B,MATCH(A4081,BygningOmraade!A:A,0)),"")</f>
        <v/>
      </c>
    </row>
    <row r="4082" spans="1:24" s="14" customFormat="1" x14ac:dyDescent="0.25">
      <c r="A4082" s="14">
        <f t="shared" si="819"/>
        <v>4082</v>
      </c>
      <c r="B4082" s="14" t="str">
        <f t="shared" ca="1" si="820"/>
        <v>f2a8cfa9-ecdd-49ce-8a73-739acc808d73</v>
      </c>
      <c r="C4082" s="14" t="str">
        <f t="shared" ca="1" si="821"/>
        <v>0a3f507e-1c3c-32b8-e044-0003ba298018</v>
      </c>
      <c r="D4082" s="14">
        <f t="shared" ca="1" si="822"/>
        <v>996909</v>
      </c>
      <c r="E4082" s="1">
        <f t="shared" ca="1" si="823"/>
        <v>130</v>
      </c>
      <c r="F4082" s="1">
        <f t="shared" ca="1" si="824"/>
        <v>111</v>
      </c>
      <c r="G4082" s="1">
        <f t="shared" ca="1" si="825"/>
        <v>1974</v>
      </c>
      <c r="H4082" s="1" t="str">
        <f ca="1">IFERROR(INDEX(Varmeinstallation!B:B,MATCH(INDIRECT($A$1&amp;"L"&amp;A4082)*1,Varmeinstallation!A:A,0)),"Ingen varmeinstallationer")</f>
        <v>Fjernvarme/blokvarme (radiatorsystemer eller varmluftanlæg)</v>
      </c>
      <c r="I4082" s="1" t="str">
        <f ca="1">IFERROR(INDEX(Opvarmningsmiddel!B:B,MATCH(INDIRECT($A$1&amp;"M"&amp;A4082)*1,Opvarmningsmiddel!A:A,0)),"")</f>
        <v/>
      </c>
      <c r="J4082" s="1">
        <f t="shared" ca="1" si="826"/>
        <v>0</v>
      </c>
      <c r="K4082" s="1" t="str">
        <f ca="1">IFERROR(INDEX(Relationstabel!$C$3:$K$10,MATCH(VALUE(INDIRECT($A$1&amp;"L"&amp;A4082)),Relationstabel!$A$3:$A$10,0),MATCH(IFERROR(VALUE(INDIRECT($A$1&amp;"M"&amp;A4082)),0),Relationstabel!$C$1:$K$1,0)),"Ingen varmeinstallationer")</f>
        <v>Fjernvarme/ Blokvarme</v>
      </c>
      <c r="L4082" s="1" t="str">
        <f ca="1">INDEX(Anvendelseskode!B:B,MATCH($E4082,Anvendelseskode!$A:$A,0))</f>
        <v>Række-, kæde-, dobbelthus (lodret adskillelse mellem enhederne)</v>
      </c>
      <c r="M4082" s="1" t="str">
        <f ca="1">INDEX(Anvendelseskode!C:C,MATCH($E4082,Anvendelseskode!$A:$A,0))</f>
        <v>Række-, kæde og dobbelthuse</v>
      </c>
      <c r="N4082" s="1" t="str">
        <f ca="1">INDEX(Anvendelseskode!D:D,MATCH($E4082,Anvendelseskode!$A:$A,0))</f>
        <v>Private husholdninger</v>
      </c>
      <c r="O4082" s="1" t="str">
        <f ca="1">IFERROR(INDEX(SBi!$2:$2,MATCH(G4082,SBi!$1:$1,1)),SBi!$K$2)</f>
        <v>1973-1978</v>
      </c>
      <c r="P4082" s="1">
        <f ca="1">IFERROR(INDEX(SBi!$C$3:$K$28,MATCH(E4082,SBi!$B$3:$B$28,0),MATCH(O4082,SBi!$C$2:$K$2,0)),0)</f>
        <v>112.6</v>
      </c>
      <c r="Q4082" s="19">
        <f t="shared" ca="1" si="827"/>
        <v>12.498599999999998</v>
      </c>
      <c r="R4082" s="19" t="str">
        <f ca="1">IFERROR(INDEX(VpD!$2:$2,MATCH(G4082,VpD!$1:$1,1)),VpD!$I$2)</f>
        <v>1973-1978</v>
      </c>
      <c r="S4082" s="1">
        <f ca="1">IFERROR(INDEX(VpD!$C$3:$I$27,MATCH(E4082,VpD!$B$3:$B$27,0),MATCH(R4082,VpD!$C$2:$I$2,0)),0)</f>
        <v>98</v>
      </c>
      <c r="T4082" s="19">
        <f t="shared" ca="1" si="828"/>
        <v>10.878</v>
      </c>
      <c r="U4082" s="14" t="str">
        <f t="shared" ca="1" si="829"/>
        <v xml:space="preserve">713654.41 </v>
      </c>
      <c r="V4082" s="14" t="str">
        <f t="shared" ca="1" si="830"/>
        <v>6169032.01</v>
      </c>
      <c r="W4082" s="14" t="str">
        <f t="shared" ca="1" si="831"/>
        <v>POINT(713654.41 6169032.01)</v>
      </c>
      <c r="X4082" s="14" t="str">
        <f>IFERROR(INDEX(BygningOmraade!B:B,MATCH(A4082,BygningOmraade!A:A,0)),"")</f>
        <v/>
      </c>
    </row>
    <row r="4083" spans="1:24" s="14" customFormat="1" x14ac:dyDescent="0.25">
      <c r="A4083" s="14">
        <f t="shared" si="819"/>
        <v>4083</v>
      </c>
      <c r="B4083" s="14" t="str">
        <f t="shared" ca="1" si="820"/>
        <v>f2b2e7c3-00b5-4f08-9049-486ece9c00e4</v>
      </c>
      <c r="C4083" s="14" t="str">
        <f t="shared" ca="1" si="821"/>
        <v>0a3f507e-2131-32b8-e044-0003ba298018</v>
      </c>
      <c r="D4083" s="14">
        <f t="shared" ca="1" si="822"/>
        <v>996592</v>
      </c>
      <c r="E4083" s="1">
        <f t="shared" ca="1" si="823"/>
        <v>120</v>
      </c>
      <c r="F4083" s="1">
        <f t="shared" ca="1" si="824"/>
        <v>149</v>
      </c>
      <c r="G4083" s="1">
        <f t="shared" ca="1" si="825"/>
        <v>2011</v>
      </c>
      <c r="H4083" s="1" t="str">
        <f ca="1">IFERROR(INDEX(Varmeinstallation!B:B,MATCH(INDIRECT($A$1&amp;"L"&amp;A4083)*1,Varmeinstallation!A:A,0)),"Ingen varmeinstallationer")</f>
        <v>Centralvarme fra eget anlæg, et-kammer fyr</v>
      </c>
      <c r="I4083" s="1" t="str">
        <f ca="1">IFERROR(INDEX(Opvarmningsmiddel!B:B,MATCH(INDIRECT($A$1&amp;"M"&amp;A4083)*1,Opvarmningsmiddel!A:A,0)),"")</f>
        <v>Naturgas</v>
      </c>
      <c r="J4083" s="1">
        <f t="shared" ca="1" si="826"/>
        <v>90</v>
      </c>
      <c r="K4083" s="1" t="str">
        <f ca="1">IFERROR(INDEX(Relationstabel!$C$3:$K$10,MATCH(VALUE(INDIRECT($A$1&amp;"L"&amp;A4083)),Relationstabel!$A$3:$A$10,0),MATCH(IFERROR(VALUE(INDIRECT($A$1&amp;"M"&amp;A4083)),0),Relationstabel!$C$1:$K$1,0)),"Ingen varmeinstallationer")</f>
        <v>Naturgas</v>
      </c>
      <c r="L4083" s="1" t="str">
        <f ca="1">INDEX(Anvendelseskode!B:B,MATCH($E4083,Anvendelseskode!$A:$A,0))</f>
        <v>Fritliggende enfamilieshus (parcelhus)</v>
      </c>
      <c r="M4083" s="1" t="str">
        <f ca="1">INDEX(Anvendelseskode!C:C,MATCH($E4083,Anvendelseskode!$A:$A,0))</f>
        <v>Parcelhuse</v>
      </c>
      <c r="N4083" s="1" t="str">
        <f ca="1">INDEX(Anvendelseskode!D:D,MATCH($E4083,Anvendelseskode!$A:$A,0))</f>
        <v>Private husholdninger</v>
      </c>
      <c r="O4083" s="1" t="str">
        <f ca="1">IFERROR(INDEX(SBi!$2:$2,MATCH(G4083,SBi!$1:$1,1)),SBi!$K$2)</f>
        <v>Efter 2006</v>
      </c>
      <c r="P4083" s="1">
        <f ca="1">IFERROR(INDEX(SBi!$C$3:$K$28,MATCH(E4083,SBi!$B$3:$B$28,0),MATCH(O4083,SBi!$C$2:$K$2,0)),0)</f>
        <v>67.3</v>
      </c>
      <c r="Q4083" s="19">
        <f t="shared" ca="1" si="827"/>
        <v>10.027699999999999</v>
      </c>
      <c r="R4083" s="19" t="str">
        <f ca="1">IFERROR(INDEX(VpD!$2:$2,MATCH(G4083,VpD!$1:$1,1)),VpD!$I$2)</f>
        <v>&gt;1998</v>
      </c>
      <c r="S4083" s="1">
        <f ca="1">IFERROR(INDEX(VpD!$C$3:$I$27,MATCH(E4083,VpD!$B$3:$B$27,0),MATCH(R4083,VpD!$C$2:$I$2,0)),0)</f>
        <v>72</v>
      </c>
      <c r="T4083" s="19">
        <f t="shared" ca="1" si="828"/>
        <v>10.728</v>
      </c>
      <c r="U4083" s="14" t="str">
        <f t="shared" ca="1" si="829"/>
        <v xml:space="preserve">713168.98 </v>
      </c>
      <c r="V4083" s="14" t="str">
        <f t="shared" ca="1" si="830"/>
        <v>6169110.15</v>
      </c>
      <c r="W4083" s="14" t="str">
        <f t="shared" ca="1" si="831"/>
        <v>POINT(713168.98 6169110.15)</v>
      </c>
      <c r="X4083" s="14" t="str">
        <f>IFERROR(INDEX(BygningOmraade!B:B,MATCH(A4083,BygningOmraade!A:A,0)),"")</f>
        <v/>
      </c>
    </row>
    <row r="4084" spans="1:24" s="14" customFormat="1" x14ac:dyDescent="0.25">
      <c r="A4084" s="14">
        <f t="shared" si="819"/>
        <v>4084</v>
      </c>
      <c r="B4084" s="14" t="str">
        <f t="shared" ca="1" si="820"/>
        <v>f2b8a98a-f7bb-4930-9ee3-683a1dc6e5ba</v>
      </c>
      <c r="C4084" s="14" t="str">
        <f t="shared" ca="1" si="821"/>
        <v>0a3f507e-1c96-32b8-e044-0003ba298018</v>
      </c>
      <c r="D4084" s="14">
        <f t="shared" ca="1" si="822"/>
        <v>995730</v>
      </c>
      <c r="E4084" s="1">
        <f t="shared" ca="1" si="823"/>
        <v>120</v>
      </c>
      <c r="F4084" s="1">
        <f t="shared" ca="1" si="824"/>
        <v>187</v>
      </c>
      <c r="G4084" s="1">
        <f t="shared" ca="1" si="825"/>
        <v>1977</v>
      </c>
      <c r="H4084" s="1" t="str">
        <f ca="1">IFERROR(INDEX(Varmeinstallation!B:B,MATCH(INDIRECT($A$1&amp;"L"&amp;A4084)*1,Varmeinstallation!A:A,0)),"Ingen varmeinstallationer")</f>
        <v>Centralvarme fra eget anlæg, et-kammer fyr</v>
      </c>
      <c r="I4084" s="1" t="str">
        <f ca="1">IFERROR(INDEX(Opvarmningsmiddel!B:B,MATCH(INDIRECT($A$1&amp;"M"&amp;A4084)*1,Opvarmningsmiddel!A:A,0)),"")</f>
        <v>Naturgas</v>
      </c>
      <c r="J4084" s="1">
        <f t="shared" ca="1" si="826"/>
        <v>2</v>
      </c>
      <c r="K4084" s="1" t="str">
        <f ca="1">IFERROR(INDEX(Relationstabel!$C$3:$K$10,MATCH(VALUE(INDIRECT($A$1&amp;"L"&amp;A4084)),Relationstabel!$A$3:$A$10,0),MATCH(IFERROR(VALUE(INDIRECT($A$1&amp;"M"&amp;A4084)),0),Relationstabel!$C$1:$K$1,0)),"Ingen varmeinstallationer")</f>
        <v>Naturgas</v>
      </c>
      <c r="L4084" s="1" t="str">
        <f ca="1">INDEX(Anvendelseskode!B:B,MATCH($E4084,Anvendelseskode!$A:$A,0))</f>
        <v>Fritliggende enfamilieshus (parcelhus)</v>
      </c>
      <c r="M4084" s="1" t="str">
        <f ca="1">INDEX(Anvendelseskode!C:C,MATCH($E4084,Anvendelseskode!$A:$A,0))</f>
        <v>Parcelhuse</v>
      </c>
      <c r="N4084" s="1" t="str">
        <f ca="1">INDEX(Anvendelseskode!D:D,MATCH($E4084,Anvendelseskode!$A:$A,0))</f>
        <v>Private husholdninger</v>
      </c>
      <c r="O4084" s="1" t="str">
        <f ca="1">IFERROR(INDEX(SBi!$2:$2,MATCH(G4084,SBi!$1:$1,1)),SBi!$K$2)</f>
        <v>1973-1978</v>
      </c>
      <c r="P4084" s="1">
        <f ca="1">IFERROR(INDEX(SBi!$C$3:$K$28,MATCH(E4084,SBi!$B$3:$B$28,0),MATCH(O4084,SBi!$C$2:$K$2,0)),0)</f>
        <v>119.8</v>
      </c>
      <c r="Q4084" s="19">
        <f t="shared" ca="1" si="827"/>
        <v>22.4026</v>
      </c>
      <c r="R4084" s="19" t="str">
        <f ca="1">IFERROR(INDEX(VpD!$2:$2,MATCH(G4084,VpD!$1:$1,1)),VpD!$I$2)</f>
        <v>1973-1978</v>
      </c>
      <c r="S4084" s="1">
        <f ca="1">IFERROR(INDEX(VpD!$C$3:$I$27,MATCH(E4084,VpD!$B$3:$B$27,0),MATCH(R4084,VpD!$C$2:$I$2,0)),0)</f>
        <v>117</v>
      </c>
      <c r="T4084" s="19">
        <f t="shared" ca="1" si="828"/>
        <v>21.879000000000001</v>
      </c>
      <c r="U4084" s="14" t="str">
        <f t="shared" ca="1" si="829"/>
        <v xml:space="preserve">712247.12 </v>
      </c>
      <c r="V4084" s="14" t="str">
        <f t="shared" ca="1" si="830"/>
        <v>6169198.27</v>
      </c>
      <c r="W4084" s="14" t="str">
        <f t="shared" ca="1" si="831"/>
        <v>POINT(712247.12 6169198.27)</v>
      </c>
      <c r="X4084" s="14" t="str">
        <f>IFERROR(INDEX(BygningOmraade!B:B,MATCH(A4084,BygningOmraade!A:A,0)),"")</f>
        <v/>
      </c>
    </row>
    <row r="4085" spans="1:24" s="14" customFormat="1" x14ac:dyDescent="0.25">
      <c r="A4085" s="14">
        <f t="shared" si="819"/>
        <v>4085</v>
      </c>
      <c r="B4085" s="14" t="str">
        <f t="shared" ca="1" si="820"/>
        <v>f2cf4d86-1152-4388-b910-c433888e77c2</v>
      </c>
      <c r="C4085" s="14" t="str">
        <f t="shared" ca="1" si="821"/>
        <v>0a3f507e-1c87-32b8-e044-0003ba298018</v>
      </c>
      <c r="D4085" s="14">
        <f t="shared" ca="1" si="822"/>
        <v>995632</v>
      </c>
      <c r="E4085" s="1">
        <f t="shared" ca="1" si="823"/>
        <v>120</v>
      </c>
      <c r="F4085" s="1">
        <f t="shared" ca="1" si="824"/>
        <v>105</v>
      </c>
      <c r="G4085" s="1">
        <f t="shared" ca="1" si="825"/>
        <v>1958</v>
      </c>
      <c r="H4085" s="1" t="str">
        <f ca="1">IFERROR(INDEX(Varmeinstallation!B:B,MATCH(INDIRECT($A$1&amp;"L"&amp;A4085)*1,Varmeinstallation!A:A,0)),"Ingen varmeinstallationer")</f>
        <v>Centralvarme fra eget anlæg, et-kammer fyr</v>
      </c>
      <c r="I4085" s="1" t="str">
        <f ca="1">IFERROR(INDEX(Opvarmningsmiddel!B:B,MATCH(INDIRECT($A$1&amp;"M"&amp;A4085)*1,Opvarmningsmiddel!A:A,0)),"")</f>
        <v>Naturgas</v>
      </c>
      <c r="J4085" s="1">
        <f t="shared" ca="1" si="826"/>
        <v>0</v>
      </c>
      <c r="K4085" s="1" t="str">
        <f ca="1">IFERROR(INDEX(Relationstabel!$C$3:$K$10,MATCH(VALUE(INDIRECT($A$1&amp;"L"&amp;A4085)),Relationstabel!$A$3:$A$10,0),MATCH(IFERROR(VALUE(INDIRECT($A$1&amp;"M"&amp;A4085)),0),Relationstabel!$C$1:$K$1,0)),"Ingen varmeinstallationer")</f>
        <v>Naturgas</v>
      </c>
      <c r="L4085" s="1" t="str">
        <f ca="1">INDEX(Anvendelseskode!B:B,MATCH($E4085,Anvendelseskode!$A:$A,0))</f>
        <v>Fritliggende enfamilieshus (parcelhus)</v>
      </c>
      <c r="M4085" s="1" t="str">
        <f ca="1">INDEX(Anvendelseskode!C:C,MATCH($E4085,Anvendelseskode!$A:$A,0))</f>
        <v>Parcelhuse</v>
      </c>
      <c r="N4085" s="1" t="str">
        <f ca="1">INDEX(Anvendelseskode!D:D,MATCH($E4085,Anvendelseskode!$A:$A,0))</f>
        <v>Private husholdninger</v>
      </c>
      <c r="O4085" s="1" t="str">
        <f ca="1">IFERROR(INDEX(SBi!$2:$2,MATCH(G4085,SBi!$1:$1,1)),SBi!$K$2)</f>
        <v>1951-1960</v>
      </c>
      <c r="P4085" s="1">
        <f ca="1">IFERROR(INDEX(SBi!$C$3:$K$28,MATCH(E4085,SBi!$B$3:$B$28,0),MATCH(O4085,SBi!$C$2:$K$2,0)),0)</f>
        <v>154.9</v>
      </c>
      <c r="Q4085" s="19">
        <f t="shared" ca="1" si="827"/>
        <v>16.264500000000002</v>
      </c>
      <c r="R4085" s="19" t="str">
        <f ca="1">IFERROR(INDEX(VpD!$2:$2,MATCH(G4085,VpD!$1:$1,1)),VpD!$I$2)</f>
        <v>1951-1960</v>
      </c>
      <c r="S4085" s="1">
        <f ca="1">IFERROR(INDEX(VpD!$C$3:$I$27,MATCH(E4085,VpD!$B$3:$B$27,0),MATCH(R4085,VpD!$C$2:$I$2,0)),0)</f>
        <v>204</v>
      </c>
      <c r="T4085" s="19">
        <f t="shared" ca="1" si="828"/>
        <v>21.42</v>
      </c>
      <c r="U4085" s="14" t="str">
        <f t="shared" ca="1" si="829"/>
        <v xml:space="preserve">712397.17 </v>
      </c>
      <c r="V4085" s="14" t="str">
        <f t="shared" ca="1" si="830"/>
        <v>6169243</v>
      </c>
      <c r="W4085" s="14" t="str">
        <f t="shared" ca="1" si="831"/>
        <v>POINT(712397.17 6169243)</v>
      </c>
      <c r="X4085" s="14" t="str">
        <f>IFERROR(INDEX(BygningOmraade!B:B,MATCH(A4085,BygningOmraade!A:A,0)),"")</f>
        <v/>
      </c>
    </row>
    <row r="4086" spans="1:24" s="14" customFormat="1" x14ac:dyDescent="0.25">
      <c r="A4086" s="14">
        <f t="shared" si="819"/>
        <v>4086</v>
      </c>
      <c r="B4086" s="14" t="str">
        <f t="shared" ca="1" si="820"/>
        <v>f2e074a7-f34c-4781-a786-b62387dd92c9</v>
      </c>
      <c r="C4086" s="14" t="str">
        <f t="shared" ca="1" si="821"/>
        <v>53ba2f34-5fee-2505-e044-0003ba298018</v>
      </c>
      <c r="D4086" s="14">
        <f t="shared" ca="1" si="822"/>
        <v>2702986</v>
      </c>
      <c r="E4086" s="1">
        <f t="shared" ca="1" si="823"/>
        <v>130</v>
      </c>
      <c r="F4086" s="1">
        <f t="shared" ca="1" si="824"/>
        <v>160</v>
      </c>
      <c r="G4086" s="1">
        <f t="shared" ca="1" si="825"/>
        <v>2008</v>
      </c>
      <c r="H4086" s="1" t="str">
        <f ca="1">IFERROR(INDEX(Varmeinstallation!B:B,MATCH(INDIRECT($A$1&amp;"L"&amp;A4086)*1,Varmeinstallation!A:A,0)),"Ingen varmeinstallationer")</f>
        <v>Centralvarme fra eget anlæg, et-kammer fyr</v>
      </c>
      <c r="I4086" s="1" t="str">
        <f ca="1">IFERROR(INDEX(Opvarmningsmiddel!B:B,MATCH(INDIRECT($A$1&amp;"M"&amp;A4086)*1,Opvarmningsmiddel!A:A,0)),"")</f>
        <v>Naturgas</v>
      </c>
      <c r="J4086" s="1">
        <f t="shared" ca="1" si="826"/>
        <v>90</v>
      </c>
      <c r="K4086" s="1" t="str">
        <f ca="1">IFERROR(INDEX(Relationstabel!$C$3:$K$10,MATCH(VALUE(INDIRECT($A$1&amp;"L"&amp;A4086)),Relationstabel!$A$3:$A$10,0),MATCH(IFERROR(VALUE(INDIRECT($A$1&amp;"M"&amp;A4086)),0),Relationstabel!$C$1:$K$1,0)),"Ingen varmeinstallationer")</f>
        <v>Naturgas</v>
      </c>
      <c r="L4086" s="1" t="str">
        <f ca="1">INDEX(Anvendelseskode!B:B,MATCH($E4086,Anvendelseskode!$A:$A,0))</f>
        <v>Række-, kæde-, dobbelthus (lodret adskillelse mellem enhederne)</v>
      </c>
      <c r="M4086" s="1" t="str">
        <f ca="1">INDEX(Anvendelseskode!C:C,MATCH($E4086,Anvendelseskode!$A:$A,0))</f>
        <v>Række-, kæde og dobbelthuse</v>
      </c>
      <c r="N4086" s="1" t="str">
        <f ca="1">INDEX(Anvendelseskode!D:D,MATCH($E4086,Anvendelseskode!$A:$A,0))</f>
        <v>Private husholdninger</v>
      </c>
      <c r="O4086" s="1" t="str">
        <f ca="1">IFERROR(INDEX(SBi!$2:$2,MATCH(G4086,SBi!$1:$1,1)),SBi!$K$2)</f>
        <v>Efter 2006</v>
      </c>
      <c r="P4086" s="1">
        <f ca="1">IFERROR(INDEX(SBi!$C$3:$K$28,MATCH(E4086,SBi!$B$3:$B$28,0),MATCH(O4086,SBi!$C$2:$K$2,0)),0)</f>
        <v>66.400000000000006</v>
      </c>
      <c r="Q4086" s="19">
        <f t="shared" ca="1" si="827"/>
        <v>10.624000000000001</v>
      </c>
      <c r="R4086" s="19" t="str">
        <f ca="1">IFERROR(INDEX(VpD!$2:$2,MATCH(G4086,VpD!$1:$1,1)),VpD!$I$2)</f>
        <v>&gt;1998</v>
      </c>
      <c r="S4086" s="1">
        <f ca="1">IFERROR(INDEX(VpD!$C$3:$I$27,MATCH(E4086,VpD!$B$3:$B$27,0),MATCH(R4086,VpD!$C$2:$I$2,0)),0)</f>
        <v>65</v>
      </c>
      <c r="T4086" s="19">
        <f t="shared" ca="1" si="828"/>
        <v>10.4</v>
      </c>
      <c r="U4086" s="14" t="str">
        <f t="shared" ca="1" si="829"/>
        <v xml:space="preserve">712639.97 </v>
      </c>
      <c r="V4086" s="14" t="str">
        <f t="shared" ca="1" si="830"/>
        <v>6168771.7</v>
      </c>
      <c r="W4086" s="14" t="str">
        <f t="shared" ca="1" si="831"/>
        <v>POINT(712639.97 6168771.7)</v>
      </c>
      <c r="X4086" s="14" t="str">
        <f>IFERROR(INDEX(BygningOmraade!B:B,MATCH(A4086,BygningOmraade!A:A,0)),"")</f>
        <v/>
      </c>
    </row>
    <row r="4087" spans="1:24" s="14" customFormat="1" x14ac:dyDescent="0.25">
      <c r="A4087" s="14">
        <f t="shared" si="819"/>
        <v>4087</v>
      </c>
      <c r="B4087" s="14" t="str">
        <f t="shared" ca="1" si="820"/>
        <v>f2f41905-d65c-4d1f-9e78-726262d2e45a</v>
      </c>
      <c r="C4087" s="14" t="str">
        <f t="shared" ca="1" si="821"/>
        <v>0a3f507e-181f-32b8-e044-0003ba298018</v>
      </c>
      <c r="D4087" s="14">
        <f t="shared" ca="1" si="822"/>
        <v>995839</v>
      </c>
      <c r="E4087" s="1">
        <f t="shared" ca="1" si="823"/>
        <v>120</v>
      </c>
      <c r="F4087" s="1">
        <f t="shared" ca="1" si="824"/>
        <v>113</v>
      </c>
      <c r="G4087" s="1">
        <f t="shared" ca="1" si="825"/>
        <v>1963</v>
      </c>
      <c r="H4087" s="1" t="str">
        <f ca="1">IFERROR(INDEX(Varmeinstallation!B:B,MATCH(INDIRECT($A$1&amp;"L"&amp;A4087)*1,Varmeinstallation!A:A,0)),"Ingen varmeinstallationer")</f>
        <v>Centralvarme fra eget anlæg, et-kammer fyr</v>
      </c>
      <c r="I4087" s="1" t="str">
        <f ca="1">IFERROR(INDEX(Opvarmningsmiddel!B:B,MATCH(INDIRECT($A$1&amp;"M"&amp;A4087)*1,Opvarmningsmiddel!A:A,0)),"")</f>
        <v>Naturgas</v>
      </c>
      <c r="J4087" s="1">
        <f t="shared" ca="1" si="826"/>
        <v>0</v>
      </c>
      <c r="K4087" s="1" t="str">
        <f ca="1">IFERROR(INDEX(Relationstabel!$C$3:$K$10,MATCH(VALUE(INDIRECT($A$1&amp;"L"&amp;A4087)),Relationstabel!$A$3:$A$10,0),MATCH(IFERROR(VALUE(INDIRECT($A$1&amp;"M"&amp;A4087)),0),Relationstabel!$C$1:$K$1,0)),"Ingen varmeinstallationer")</f>
        <v>Naturgas</v>
      </c>
      <c r="L4087" s="1" t="str">
        <f ca="1">INDEX(Anvendelseskode!B:B,MATCH($E4087,Anvendelseskode!$A:$A,0))</f>
        <v>Fritliggende enfamilieshus (parcelhus)</v>
      </c>
      <c r="M4087" s="1" t="str">
        <f ca="1">INDEX(Anvendelseskode!C:C,MATCH($E4087,Anvendelseskode!$A:$A,0))</f>
        <v>Parcelhuse</v>
      </c>
      <c r="N4087" s="1" t="str">
        <f ca="1">INDEX(Anvendelseskode!D:D,MATCH($E4087,Anvendelseskode!$A:$A,0))</f>
        <v>Private husholdninger</v>
      </c>
      <c r="O4087" s="1" t="str">
        <f ca="1">IFERROR(INDEX(SBi!$2:$2,MATCH(G4087,SBi!$1:$1,1)),SBi!$K$2)</f>
        <v>1961-1972</v>
      </c>
      <c r="P4087" s="1">
        <f ca="1">IFERROR(INDEX(SBi!$C$3:$K$28,MATCH(E4087,SBi!$B$3:$B$28,0),MATCH(O4087,SBi!$C$2:$K$2,0)),0)</f>
        <v>134.30000000000001</v>
      </c>
      <c r="Q4087" s="19">
        <f t="shared" ca="1" si="827"/>
        <v>15.175900000000002</v>
      </c>
      <c r="R4087" s="19" t="str">
        <f ca="1">IFERROR(INDEX(VpD!$2:$2,MATCH(G4087,VpD!$1:$1,1)),VpD!$I$2)</f>
        <v>1961-1972</v>
      </c>
      <c r="S4087" s="1">
        <f ca="1">IFERROR(INDEX(VpD!$C$3:$I$27,MATCH(E4087,VpD!$B$3:$B$27,0),MATCH(R4087,VpD!$C$2:$I$2,0)),0)</f>
        <v>143</v>
      </c>
      <c r="T4087" s="19">
        <f t="shared" ca="1" si="828"/>
        <v>16.158999999999999</v>
      </c>
      <c r="U4087" s="14" t="str">
        <f t="shared" ca="1" si="829"/>
        <v xml:space="preserve">712088.28 </v>
      </c>
      <c r="V4087" s="14" t="str">
        <f t="shared" ca="1" si="830"/>
        <v>6169521.98</v>
      </c>
      <c r="W4087" s="14" t="str">
        <f t="shared" ca="1" si="831"/>
        <v>POINT(712088.28 6169521.98)</v>
      </c>
      <c r="X4087" s="14" t="str">
        <f>IFERROR(INDEX(BygningOmraade!B:B,MATCH(A4087,BygningOmraade!A:A,0)),"")</f>
        <v/>
      </c>
    </row>
    <row r="4088" spans="1:24" s="14" customFormat="1" x14ac:dyDescent="0.25">
      <c r="A4088" s="14">
        <f t="shared" si="819"/>
        <v>4088</v>
      </c>
      <c r="B4088" s="14" t="str">
        <f t="shared" ca="1" si="820"/>
        <v>f3135390-1c6e-45f7-810c-f29816d53573</v>
      </c>
      <c r="C4088" s="14" t="str">
        <f t="shared" ca="1" si="821"/>
        <v>0a3f507e-1e71-32b8-e044-0003ba298018</v>
      </c>
      <c r="D4088" s="14">
        <f t="shared" ca="1" si="822"/>
        <v>994789</v>
      </c>
      <c r="E4088" s="1">
        <f t="shared" ca="1" si="823"/>
        <v>120</v>
      </c>
      <c r="F4088" s="1">
        <f t="shared" ca="1" si="824"/>
        <v>143</v>
      </c>
      <c r="G4088" s="1">
        <f t="shared" ca="1" si="825"/>
        <v>1993</v>
      </c>
      <c r="H4088" s="1" t="str">
        <f ca="1">IFERROR(INDEX(Varmeinstallation!B:B,MATCH(INDIRECT($A$1&amp;"L"&amp;A4088)*1,Varmeinstallation!A:A,0)),"Ingen varmeinstallationer")</f>
        <v>Centralvarme fra eget anlæg, et-kammer fyr</v>
      </c>
      <c r="I4088" s="1" t="str">
        <f ca="1">IFERROR(INDEX(Opvarmningsmiddel!B:B,MATCH(INDIRECT($A$1&amp;"M"&amp;A4088)*1,Opvarmningsmiddel!A:A,0)),"")</f>
        <v>Flydende brændsel (olie, petroleum, flaskegas m.m.)</v>
      </c>
      <c r="J4088" s="1">
        <f t="shared" ca="1" si="826"/>
        <v>2</v>
      </c>
      <c r="K4088" s="1" t="str">
        <f ca="1">IFERROR(INDEX(Relationstabel!$C$3:$K$10,MATCH(VALUE(INDIRECT($A$1&amp;"L"&amp;A4088)),Relationstabel!$A$3:$A$10,0),MATCH(IFERROR(VALUE(INDIRECT($A$1&amp;"M"&amp;A4088)),0),Relationstabel!$C$1:$K$1,0)),"Ingen varmeinstallationer")</f>
        <v>Olie</v>
      </c>
      <c r="L4088" s="1" t="str">
        <f ca="1">INDEX(Anvendelseskode!B:B,MATCH($E4088,Anvendelseskode!$A:$A,0))</f>
        <v>Fritliggende enfamilieshus (parcelhus)</v>
      </c>
      <c r="M4088" s="1" t="str">
        <f ca="1">INDEX(Anvendelseskode!C:C,MATCH($E4088,Anvendelseskode!$A:$A,0))</f>
        <v>Parcelhuse</v>
      </c>
      <c r="N4088" s="1" t="str">
        <f ca="1">INDEX(Anvendelseskode!D:D,MATCH($E4088,Anvendelseskode!$A:$A,0))</f>
        <v>Private husholdninger</v>
      </c>
      <c r="O4088" s="1" t="str">
        <f ca="1">IFERROR(INDEX(SBi!$2:$2,MATCH(G4088,SBi!$1:$1,1)),SBi!$K$2)</f>
        <v>1979-1998</v>
      </c>
      <c r="P4088" s="1">
        <f ca="1">IFERROR(INDEX(SBi!$C$3:$K$28,MATCH(E4088,SBi!$B$3:$B$28,0),MATCH(O4088,SBi!$C$2:$K$2,0)),0)</f>
        <v>105.4</v>
      </c>
      <c r="Q4088" s="19">
        <f t="shared" ca="1" si="827"/>
        <v>15.0722</v>
      </c>
      <c r="R4088" s="19" t="str">
        <f ca="1">IFERROR(INDEX(VpD!$2:$2,MATCH(G4088,VpD!$1:$1,1)),VpD!$I$2)</f>
        <v>1979-1998</v>
      </c>
      <c r="S4088" s="1">
        <f ca="1">IFERROR(INDEX(VpD!$C$3:$I$27,MATCH(E4088,VpD!$B$3:$B$27,0),MATCH(R4088,VpD!$C$2:$I$2,0)),0)</f>
        <v>90</v>
      </c>
      <c r="T4088" s="19">
        <f t="shared" ca="1" si="828"/>
        <v>12.87</v>
      </c>
      <c r="U4088" s="14" t="str">
        <f t="shared" ca="1" si="829"/>
        <v xml:space="preserve">711606.98 </v>
      </c>
      <c r="V4088" s="14" t="str">
        <f t="shared" ca="1" si="830"/>
        <v>6171929.47</v>
      </c>
      <c r="W4088" s="14" t="str">
        <f t="shared" ca="1" si="831"/>
        <v>POINT(711606.98 6171929.47)</v>
      </c>
      <c r="X4088" s="14" t="str">
        <f>IFERROR(INDEX(BygningOmraade!B:B,MATCH(A4088,BygningOmraade!A:A,0)),"")</f>
        <v/>
      </c>
    </row>
    <row r="4089" spans="1:24" s="14" customFormat="1" x14ac:dyDescent="0.25">
      <c r="A4089" s="14">
        <f t="shared" si="819"/>
        <v>4089</v>
      </c>
      <c r="B4089" s="14" t="str">
        <f t="shared" ca="1" si="820"/>
        <v>f317623a-4f81-48da-9bb8-1e5fe12bffbf</v>
      </c>
      <c r="C4089" s="14" t="str">
        <f t="shared" ca="1" si="821"/>
        <v>0a3f507e-21b9-32b8-e044-0003ba298018</v>
      </c>
      <c r="D4089" s="14">
        <f t="shared" ca="1" si="822"/>
        <v>996868</v>
      </c>
      <c r="E4089" s="1">
        <f t="shared" ca="1" si="823"/>
        <v>130</v>
      </c>
      <c r="F4089" s="1">
        <f t="shared" ca="1" si="824"/>
        <v>112</v>
      </c>
      <c r="G4089" s="1">
        <f t="shared" ca="1" si="825"/>
        <v>1979</v>
      </c>
      <c r="H4089" s="1" t="str">
        <f ca="1">IFERROR(INDEX(Varmeinstallation!B:B,MATCH(INDIRECT($A$1&amp;"L"&amp;A4089)*1,Varmeinstallation!A:A,0)),"Ingen varmeinstallationer")</f>
        <v>Fjernvarme/blokvarme (radiatorsystemer eller varmluftanlæg)</v>
      </c>
      <c r="I4089" s="1" t="str">
        <f ca="1">IFERROR(INDEX(Opvarmningsmiddel!B:B,MATCH(INDIRECT($A$1&amp;"M"&amp;A4089)*1,Opvarmningsmiddel!A:A,0)),"")</f>
        <v/>
      </c>
      <c r="J4089" s="1">
        <f t="shared" ca="1" si="826"/>
        <v>0</v>
      </c>
      <c r="K4089" s="1" t="str">
        <f ca="1">IFERROR(INDEX(Relationstabel!$C$3:$K$10,MATCH(VALUE(INDIRECT($A$1&amp;"L"&amp;A4089)),Relationstabel!$A$3:$A$10,0),MATCH(IFERROR(VALUE(INDIRECT($A$1&amp;"M"&amp;A4089)),0),Relationstabel!$C$1:$K$1,0)),"Ingen varmeinstallationer")</f>
        <v>Fjernvarme/ Blokvarme</v>
      </c>
      <c r="L4089" s="1" t="str">
        <f ca="1">INDEX(Anvendelseskode!B:B,MATCH($E4089,Anvendelseskode!$A:$A,0))</f>
        <v>Række-, kæde-, dobbelthus (lodret adskillelse mellem enhederne)</v>
      </c>
      <c r="M4089" s="1" t="str">
        <f ca="1">INDEX(Anvendelseskode!C:C,MATCH($E4089,Anvendelseskode!$A:$A,0))</f>
        <v>Række-, kæde og dobbelthuse</v>
      </c>
      <c r="N4089" s="1" t="str">
        <f ca="1">INDEX(Anvendelseskode!D:D,MATCH($E4089,Anvendelseskode!$A:$A,0))</f>
        <v>Private husholdninger</v>
      </c>
      <c r="O4089" s="1" t="str">
        <f ca="1">IFERROR(INDEX(SBi!$2:$2,MATCH(G4089,SBi!$1:$1,1)),SBi!$K$2)</f>
        <v>1979-1998</v>
      </c>
      <c r="P4089" s="1">
        <f ca="1">IFERROR(INDEX(SBi!$C$3:$K$28,MATCH(E4089,SBi!$B$3:$B$28,0),MATCH(O4089,SBi!$C$2:$K$2,0)),0)</f>
        <v>96.8</v>
      </c>
      <c r="Q4089" s="19">
        <f t="shared" ca="1" si="827"/>
        <v>10.8416</v>
      </c>
      <c r="R4089" s="19" t="str">
        <f ca="1">IFERROR(INDEX(VpD!$2:$2,MATCH(G4089,VpD!$1:$1,1)),VpD!$I$2)</f>
        <v>1979-1998</v>
      </c>
      <c r="S4089" s="1">
        <f ca="1">IFERROR(INDEX(VpD!$C$3:$I$27,MATCH(E4089,VpD!$B$3:$B$27,0),MATCH(R4089,VpD!$C$2:$I$2,0)),0)</f>
        <v>74</v>
      </c>
      <c r="T4089" s="19">
        <f t="shared" ca="1" si="828"/>
        <v>8.2880000000000003</v>
      </c>
      <c r="U4089" s="14" t="str">
        <f t="shared" ca="1" si="829"/>
        <v xml:space="preserve">713646.6 </v>
      </c>
      <c r="V4089" s="14" t="str">
        <f t="shared" ca="1" si="830"/>
        <v>6169748.47</v>
      </c>
      <c r="W4089" s="14" t="str">
        <f t="shared" ca="1" si="831"/>
        <v>POINT(713646.6 6169748.47)</v>
      </c>
      <c r="X4089" s="14" t="str">
        <f>IFERROR(INDEX(BygningOmraade!B:B,MATCH(A4089,BygningOmraade!A:A,0)),"")</f>
        <v/>
      </c>
    </row>
    <row r="4090" spans="1:24" s="14" customFormat="1" x14ac:dyDescent="0.25">
      <c r="A4090" s="14">
        <f t="shared" si="819"/>
        <v>4090</v>
      </c>
      <c r="B4090" s="14" t="str">
        <f t="shared" ca="1" si="820"/>
        <v>f317e213-e5c6-4f77-b223-fbc173027965</v>
      </c>
      <c r="C4090" s="14" t="str">
        <f t="shared" ca="1" si="821"/>
        <v>0a3f507e-17e6-32b8-e044-0003ba298018</v>
      </c>
      <c r="D4090" s="14">
        <f t="shared" ca="1" si="822"/>
        <v>996011</v>
      </c>
      <c r="E4090" s="1">
        <f t="shared" ca="1" si="823"/>
        <v>120</v>
      </c>
      <c r="F4090" s="1">
        <f t="shared" ca="1" si="824"/>
        <v>117</v>
      </c>
      <c r="G4090" s="1">
        <f t="shared" ca="1" si="825"/>
        <v>1966</v>
      </c>
      <c r="H4090" s="1" t="str">
        <f ca="1">IFERROR(INDEX(Varmeinstallation!B:B,MATCH(INDIRECT($A$1&amp;"L"&amp;A4090)*1,Varmeinstallation!A:A,0)),"Ingen varmeinstallationer")</f>
        <v>Centralvarme fra eget anlæg, et-kammer fyr</v>
      </c>
      <c r="I4090" s="1" t="str">
        <f ca="1">IFERROR(INDEX(Opvarmningsmiddel!B:B,MATCH(INDIRECT($A$1&amp;"M"&amp;A4090)*1,Opvarmningsmiddel!A:A,0)),"")</f>
        <v>Naturgas</v>
      </c>
      <c r="J4090" s="1">
        <f t="shared" ca="1" si="826"/>
        <v>2</v>
      </c>
      <c r="K4090" s="1" t="str">
        <f ca="1">IFERROR(INDEX(Relationstabel!$C$3:$K$10,MATCH(VALUE(INDIRECT($A$1&amp;"L"&amp;A4090)),Relationstabel!$A$3:$A$10,0),MATCH(IFERROR(VALUE(INDIRECT($A$1&amp;"M"&amp;A4090)),0),Relationstabel!$C$1:$K$1,0)),"Ingen varmeinstallationer")</f>
        <v>Naturgas</v>
      </c>
      <c r="L4090" s="1" t="str">
        <f ca="1">INDEX(Anvendelseskode!B:B,MATCH($E4090,Anvendelseskode!$A:$A,0))</f>
        <v>Fritliggende enfamilieshus (parcelhus)</v>
      </c>
      <c r="M4090" s="1" t="str">
        <f ca="1">INDEX(Anvendelseskode!C:C,MATCH($E4090,Anvendelseskode!$A:$A,0))</f>
        <v>Parcelhuse</v>
      </c>
      <c r="N4090" s="1" t="str">
        <f ca="1">INDEX(Anvendelseskode!D:D,MATCH($E4090,Anvendelseskode!$A:$A,0))</f>
        <v>Private husholdninger</v>
      </c>
      <c r="O4090" s="1" t="str">
        <f ca="1">IFERROR(INDEX(SBi!$2:$2,MATCH(G4090,SBi!$1:$1,1)),SBi!$K$2)</f>
        <v>1961-1972</v>
      </c>
      <c r="P4090" s="1">
        <f ca="1">IFERROR(INDEX(SBi!$C$3:$K$28,MATCH(E4090,SBi!$B$3:$B$28,0),MATCH(O4090,SBi!$C$2:$K$2,0)),0)</f>
        <v>134.30000000000001</v>
      </c>
      <c r="Q4090" s="19">
        <f t="shared" ca="1" si="827"/>
        <v>15.713100000000003</v>
      </c>
      <c r="R4090" s="19" t="str">
        <f ca="1">IFERROR(INDEX(VpD!$2:$2,MATCH(G4090,VpD!$1:$1,1)),VpD!$I$2)</f>
        <v>1961-1972</v>
      </c>
      <c r="S4090" s="1">
        <f ca="1">IFERROR(INDEX(VpD!$C$3:$I$27,MATCH(E4090,VpD!$B$3:$B$27,0),MATCH(R4090,VpD!$C$2:$I$2,0)),0)</f>
        <v>143</v>
      </c>
      <c r="T4090" s="19">
        <f t="shared" ca="1" si="828"/>
        <v>16.731000000000002</v>
      </c>
      <c r="U4090" s="14" t="str">
        <f t="shared" ca="1" si="829"/>
        <v xml:space="preserve">712597.47 </v>
      </c>
      <c r="V4090" s="14" t="str">
        <f t="shared" ca="1" si="830"/>
        <v>6169105.55</v>
      </c>
      <c r="W4090" s="14" t="str">
        <f t="shared" ca="1" si="831"/>
        <v>POINT(712597.47 6169105.55)</v>
      </c>
      <c r="X4090" s="14" t="str">
        <f>IFERROR(INDEX(BygningOmraade!B:B,MATCH(A4090,BygningOmraade!A:A,0)),"")</f>
        <v/>
      </c>
    </row>
    <row r="4091" spans="1:24" s="14" customFormat="1" x14ac:dyDescent="0.25">
      <c r="A4091" s="14">
        <f t="shared" si="819"/>
        <v>4091</v>
      </c>
      <c r="B4091" s="14" t="str">
        <f t="shared" ca="1" si="820"/>
        <v>f332f8ee-46c9-4585-9733-2ea9db2cbcbb</v>
      </c>
      <c r="C4091" s="14" t="str">
        <f t="shared" ca="1" si="821"/>
        <v>4591b5f9-a6e6-0dd9-e044-0003ba298018</v>
      </c>
      <c r="D4091" s="14">
        <f t="shared" ca="1" si="822"/>
        <v>2691201</v>
      </c>
      <c r="E4091" s="1">
        <f t="shared" ca="1" si="823"/>
        <v>130</v>
      </c>
      <c r="F4091" s="1">
        <f t="shared" ca="1" si="824"/>
        <v>127</v>
      </c>
      <c r="G4091" s="1">
        <f t="shared" ca="1" si="825"/>
        <v>2008</v>
      </c>
      <c r="H4091" s="1" t="str">
        <f ca="1">IFERROR(INDEX(Varmeinstallation!B:B,MATCH(INDIRECT($A$1&amp;"L"&amp;A4091)*1,Varmeinstallation!A:A,0)),"Ingen varmeinstallationer")</f>
        <v>Centralvarme fra eget anlæg, et-kammer fyr</v>
      </c>
      <c r="I4091" s="1" t="str">
        <f ca="1">IFERROR(INDEX(Opvarmningsmiddel!B:B,MATCH(INDIRECT($A$1&amp;"M"&amp;A4091)*1,Opvarmningsmiddel!A:A,0)),"")</f>
        <v>Naturgas</v>
      </c>
      <c r="J4091" s="1">
        <f t="shared" ca="1" si="826"/>
        <v>90</v>
      </c>
      <c r="K4091" s="1" t="str">
        <f ca="1">IFERROR(INDEX(Relationstabel!$C$3:$K$10,MATCH(VALUE(INDIRECT($A$1&amp;"L"&amp;A4091)),Relationstabel!$A$3:$A$10,0),MATCH(IFERROR(VALUE(INDIRECT($A$1&amp;"M"&amp;A4091)),0),Relationstabel!$C$1:$K$1,0)),"Ingen varmeinstallationer")</f>
        <v>Naturgas</v>
      </c>
      <c r="L4091" s="1" t="str">
        <f ca="1">INDEX(Anvendelseskode!B:B,MATCH($E4091,Anvendelseskode!$A:$A,0))</f>
        <v>Række-, kæde-, dobbelthus (lodret adskillelse mellem enhederne)</v>
      </c>
      <c r="M4091" s="1" t="str">
        <f ca="1">INDEX(Anvendelseskode!C:C,MATCH($E4091,Anvendelseskode!$A:$A,0))</f>
        <v>Række-, kæde og dobbelthuse</v>
      </c>
      <c r="N4091" s="1" t="str">
        <f ca="1">INDEX(Anvendelseskode!D:D,MATCH($E4091,Anvendelseskode!$A:$A,0))</f>
        <v>Private husholdninger</v>
      </c>
      <c r="O4091" s="1" t="str">
        <f ca="1">IFERROR(INDEX(SBi!$2:$2,MATCH(G4091,SBi!$1:$1,1)),SBi!$K$2)</f>
        <v>Efter 2006</v>
      </c>
      <c r="P4091" s="1">
        <f ca="1">IFERROR(INDEX(SBi!$C$3:$K$28,MATCH(E4091,SBi!$B$3:$B$28,0),MATCH(O4091,SBi!$C$2:$K$2,0)),0)</f>
        <v>66.400000000000006</v>
      </c>
      <c r="Q4091" s="19">
        <f t="shared" ca="1" si="827"/>
        <v>8.4328000000000003</v>
      </c>
      <c r="R4091" s="19" t="str">
        <f ca="1">IFERROR(INDEX(VpD!$2:$2,MATCH(G4091,VpD!$1:$1,1)),VpD!$I$2)</f>
        <v>&gt;1998</v>
      </c>
      <c r="S4091" s="1">
        <f ca="1">IFERROR(INDEX(VpD!$C$3:$I$27,MATCH(E4091,VpD!$B$3:$B$27,0),MATCH(R4091,VpD!$C$2:$I$2,0)),0)</f>
        <v>65</v>
      </c>
      <c r="T4091" s="19">
        <f t="shared" ca="1" si="828"/>
        <v>8.2550000000000008</v>
      </c>
      <c r="U4091" s="14" t="str">
        <f t="shared" ca="1" si="829"/>
        <v xml:space="preserve">712572.1 </v>
      </c>
      <c r="V4091" s="14" t="str">
        <f t="shared" ca="1" si="830"/>
        <v>6168789.33</v>
      </c>
      <c r="W4091" s="14" t="str">
        <f t="shared" ca="1" si="831"/>
        <v>POINT(712572.1 6168789.33)</v>
      </c>
      <c r="X4091" s="14" t="str">
        <f>IFERROR(INDEX(BygningOmraade!B:B,MATCH(A4091,BygningOmraade!A:A,0)),"")</f>
        <v/>
      </c>
    </row>
    <row r="4092" spans="1:24" s="14" customFormat="1" x14ac:dyDescent="0.25">
      <c r="A4092" s="14">
        <f t="shared" si="819"/>
        <v>4092</v>
      </c>
      <c r="B4092" s="14" t="str">
        <f t="shared" ca="1" si="820"/>
        <v>f352ff50-49eb-420f-b1d5-9031386f127d</v>
      </c>
      <c r="C4092" s="14" t="str">
        <f t="shared" ca="1" si="821"/>
        <v>0a3f507e-1a9f-32b8-e044-0003ba298018</v>
      </c>
      <c r="D4092" s="14">
        <f t="shared" ca="1" si="822"/>
        <v>997642</v>
      </c>
      <c r="E4092" s="1">
        <f t="shared" ca="1" si="823"/>
        <v>120</v>
      </c>
      <c r="F4092" s="1">
        <f t="shared" ca="1" si="824"/>
        <v>160</v>
      </c>
      <c r="G4092" s="1">
        <f t="shared" ca="1" si="825"/>
        <v>1971</v>
      </c>
      <c r="H4092" s="1" t="str">
        <f ca="1">IFERROR(INDEX(Varmeinstallation!B:B,MATCH(INDIRECT($A$1&amp;"L"&amp;A4092)*1,Varmeinstallation!A:A,0)),"Ingen varmeinstallationer")</f>
        <v>Centralvarme fra eget anlæg, et-kammer fyr</v>
      </c>
      <c r="I4092" s="1" t="str">
        <f ca="1">IFERROR(INDEX(Opvarmningsmiddel!B:B,MATCH(INDIRECT($A$1&amp;"M"&amp;A4092)*1,Opvarmningsmiddel!A:A,0)),"")</f>
        <v>Flydende brændsel (olie, petroleum, flaskegas m.m.)</v>
      </c>
      <c r="J4092" s="1">
        <f t="shared" ca="1" si="826"/>
        <v>0</v>
      </c>
      <c r="K4092" s="1" t="str">
        <f ca="1">IFERROR(INDEX(Relationstabel!$C$3:$K$10,MATCH(VALUE(INDIRECT($A$1&amp;"L"&amp;A4092)),Relationstabel!$A$3:$A$10,0),MATCH(IFERROR(VALUE(INDIRECT($A$1&amp;"M"&amp;A4092)),0),Relationstabel!$C$1:$K$1,0)),"Ingen varmeinstallationer")</f>
        <v>Olie</v>
      </c>
      <c r="L4092" s="1" t="str">
        <f ca="1">INDEX(Anvendelseskode!B:B,MATCH($E4092,Anvendelseskode!$A:$A,0))</f>
        <v>Fritliggende enfamilieshus (parcelhus)</v>
      </c>
      <c r="M4092" s="1" t="str">
        <f ca="1">INDEX(Anvendelseskode!C:C,MATCH($E4092,Anvendelseskode!$A:$A,0))</f>
        <v>Parcelhuse</v>
      </c>
      <c r="N4092" s="1" t="str">
        <f ca="1">INDEX(Anvendelseskode!D:D,MATCH($E4092,Anvendelseskode!$A:$A,0))</f>
        <v>Private husholdninger</v>
      </c>
      <c r="O4092" s="1" t="str">
        <f ca="1">IFERROR(INDEX(SBi!$2:$2,MATCH(G4092,SBi!$1:$1,1)),SBi!$K$2)</f>
        <v>1961-1972</v>
      </c>
      <c r="P4092" s="1">
        <f ca="1">IFERROR(INDEX(SBi!$C$3:$K$28,MATCH(E4092,SBi!$B$3:$B$28,0),MATCH(O4092,SBi!$C$2:$K$2,0)),0)</f>
        <v>134.30000000000001</v>
      </c>
      <c r="Q4092" s="19">
        <f t="shared" ca="1" si="827"/>
        <v>21.488</v>
      </c>
      <c r="R4092" s="19" t="str">
        <f ca="1">IFERROR(INDEX(VpD!$2:$2,MATCH(G4092,VpD!$1:$1,1)),VpD!$I$2)</f>
        <v>1961-1972</v>
      </c>
      <c r="S4092" s="1">
        <f ca="1">IFERROR(INDEX(VpD!$C$3:$I$27,MATCH(E4092,VpD!$B$3:$B$27,0),MATCH(R4092,VpD!$C$2:$I$2,0)),0)</f>
        <v>143</v>
      </c>
      <c r="T4092" s="19">
        <f t="shared" ca="1" si="828"/>
        <v>22.88</v>
      </c>
      <c r="U4092" s="14" t="str">
        <f t="shared" ca="1" si="829"/>
        <v xml:space="preserve">714238.79 </v>
      </c>
      <c r="V4092" s="14" t="str">
        <f t="shared" ca="1" si="830"/>
        <v>6168946.99</v>
      </c>
      <c r="W4092" s="14" t="str">
        <f t="shared" ca="1" si="831"/>
        <v>POINT(714238.79 6168946.99)</v>
      </c>
      <c r="X4092" s="14" t="str">
        <f>IFERROR(INDEX(BygningOmraade!B:B,MATCH(A4092,BygningOmraade!A:A,0)),"")</f>
        <v/>
      </c>
    </row>
    <row r="4093" spans="1:24" s="14" customFormat="1" x14ac:dyDescent="0.25">
      <c r="A4093" s="14">
        <f t="shared" si="819"/>
        <v>4093</v>
      </c>
      <c r="B4093" s="14" t="str">
        <f t="shared" ca="1" si="820"/>
        <v>f374ceae-eccb-4336-9c59-be7d730fcdbd</v>
      </c>
      <c r="C4093" s="14" t="str">
        <f t="shared" ca="1" si="821"/>
        <v>0a3f507e-1671-32b8-e044-0003ba298018</v>
      </c>
      <c r="D4093" s="14">
        <f t="shared" ca="1" si="822"/>
        <v>996976</v>
      </c>
      <c r="E4093" s="1">
        <f t="shared" ca="1" si="823"/>
        <v>130</v>
      </c>
      <c r="F4093" s="1">
        <f t="shared" ca="1" si="824"/>
        <v>102</v>
      </c>
      <c r="G4093" s="1">
        <f t="shared" ca="1" si="825"/>
        <v>1978</v>
      </c>
      <c r="H4093" s="1" t="str">
        <f ca="1">IFERROR(INDEX(Varmeinstallation!B:B,MATCH(INDIRECT($A$1&amp;"L"&amp;A4093)*1,Varmeinstallation!A:A,0)),"Ingen varmeinstallationer")</f>
        <v>Fjernvarme/blokvarme (radiatorsystemer eller varmluftanlæg)</v>
      </c>
      <c r="I4093" s="1" t="str">
        <f ca="1">IFERROR(INDEX(Opvarmningsmiddel!B:B,MATCH(INDIRECT($A$1&amp;"M"&amp;A4093)*1,Opvarmningsmiddel!A:A,0)),"")</f>
        <v/>
      </c>
      <c r="J4093" s="1">
        <f t="shared" ca="1" si="826"/>
        <v>0</v>
      </c>
      <c r="K4093" s="1" t="str">
        <f ca="1">IFERROR(INDEX(Relationstabel!$C$3:$K$10,MATCH(VALUE(INDIRECT($A$1&amp;"L"&amp;A4093)),Relationstabel!$A$3:$A$10,0),MATCH(IFERROR(VALUE(INDIRECT($A$1&amp;"M"&amp;A4093)),0),Relationstabel!$C$1:$K$1,0)),"Ingen varmeinstallationer")</f>
        <v>Fjernvarme/ Blokvarme</v>
      </c>
      <c r="L4093" s="1" t="str">
        <f ca="1">INDEX(Anvendelseskode!B:B,MATCH($E4093,Anvendelseskode!$A:$A,0))</f>
        <v>Række-, kæde-, dobbelthus (lodret adskillelse mellem enhederne)</v>
      </c>
      <c r="M4093" s="1" t="str">
        <f ca="1">INDEX(Anvendelseskode!C:C,MATCH($E4093,Anvendelseskode!$A:$A,0))</f>
        <v>Række-, kæde og dobbelthuse</v>
      </c>
      <c r="N4093" s="1" t="str">
        <f ca="1">INDEX(Anvendelseskode!D:D,MATCH($E4093,Anvendelseskode!$A:$A,0))</f>
        <v>Private husholdninger</v>
      </c>
      <c r="O4093" s="1" t="str">
        <f ca="1">IFERROR(INDEX(SBi!$2:$2,MATCH(G4093,SBi!$1:$1,1)),SBi!$K$2)</f>
        <v>1973-1978</v>
      </c>
      <c r="P4093" s="1">
        <f ca="1">IFERROR(INDEX(SBi!$C$3:$K$28,MATCH(E4093,SBi!$B$3:$B$28,0),MATCH(O4093,SBi!$C$2:$K$2,0)),0)</f>
        <v>112.6</v>
      </c>
      <c r="Q4093" s="19">
        <f t="shared" ca="1" si="827"/>
        <v>11.485199999999999</v>
      </c>
      <c r="R4093" s="19" t="str">
        <f ca="1">IFERROR(INDEX(VpD!$2:$2,MATCH(G4093,VpD!$1:$1,1)),VpD!$I$2)</f>
        <v>1973-1978</v>
      </c>
      <c r="S4093" s="1">
        <f ca="1">IFERROR(INDEX(VpD!$C$3:$I$27,MATCH(E4093,VpD!$B$3:$B$27,0),MATCH(R4093,VpD!$C$2:$I$2,0)),0)</f>
        <v>98</v>
      </c>
      <c r="T4093" s="19">
        <f t="shared" ca="1" si="828"/>
        <v>9.9960000000000004</v>
      </c>
      <c r="U4093" s="14" t="str">
        <f t="shared" ca="1" si="829"/>
        <v xml:space="preserve">713607.35 </v>
      </c>
      <c r="V4093" s="14" t="str">
        <f t="shared" ca="1" si="830"/>
        <v>6169535.81</v>
      </c>
      <c r="W4093" s="14" t="str">
        <f t="shared" ca="1" si="831"/>
        <v>POINT(713607.35 6169535.81)</v>
      </c>
      <c r="X4093" s="14" t="str">
        <f>IFERROR(INDEX(BygningOmraade!B:B,MATCH(A4093,BygningOmraade!A:A,0)),"")</f>
        <v/>
      </c>
    </row>
    <row r="4094" spans="1:24" s="14" customFormat="1" x14ac:dyDescent="0.25">
      <c r="A4094" s="14">
        <f t="shared" si="819"/>
        <v>4094</v>
      </c>
      <c r="B4094" s="14" t="str">
        <f t="shared" ca="1" si="820"/>
        <v>f3aa474f-7394-4641-a51a-bcfb5f804ea2</v>
      </c>
      <c r="C4094" s="14" t="str">
        <f t="shared" ca="1" si="821"/>
        <v>0a3f507e-1a9e-32b8-e044-0003ba298018</v>
      </c>
      <c r="D4094" s="14">
        <f t="shared" ca="1" si="822"/>
        <v>997635</v>
      </c>
      <c r="E4094" s="1">
        <f t="shared" ca="1" si="823"/>
        <v>120</v>
      </c>
      <c r="F4094" s="1">
        <f t="shared" ca="1" si="824"/>
        <v>183</v>
      </c>
      <c r="G4094" s="1">
        <f t="shared" ca="1" si="825"/>
        <v>1983</v>
      </c>
      <c r="H4094" s="1" t="str">
        <f ca="1">IFERROR(INDEX(Varmeinstallation!B:B,MATCH(INDIRECT($A$1&amp;"L"&amp;A4094)*1,Varmeinstallation!A:A,0)),"Ingen varmeinstallationer")</f>
        <v>Centralvarme fra eget anlæg, et-kammer fyr</v>
      </c>
      <c r="I4094" s="1" t="str">
        <f ca="1">IFERROR(INDEX(Opvarmningsmiddel!B:B,MATCH(INDIRECT($A$1&amp;"M"&amp;A4094)*1,Opvarmningsmiddel!A:A,0)),"")</f>
        <v>Naturgas</v>
      </c>
      <c r="J4094" s="1">
        <f t="shared" ca="1" si="826"/>
        <v>0</v>
      </c>
      <c r="K4094" s="1" t="str">
        <f ca="1">IFERROR(INDEX(Relationstabel!$C$3:$K$10,MATCH(VALUE(INDIRECT($A$1&amp;"L"&amp;A4094)),Relationstabel!$A$3:$A$10,0),MATCH(IFERROR(VALUE(INDIRECT($A$1&amp;"M"&amp;A4094)),0),Relationstabel!$C$1:$K$1,0)),"Ingen varmeinstallationer")</f>
        <v>Naturgas</v>
      </c>
      <c r="L4094" s="1" t="str">
        <f ca="1">INDEX(Anvendelseskode!B:B,MATCH($E4094,Anvendelseskode!$A:$A,0))</f>
        <v>Fritliggende enfamilieshus (parcelhus)</v>
      </c>
      <c r="M4094" s="1" t="str">
        <f ca="1">INDEX(Anvendelseskode!C:C,MATCH($E4094,Anvendelseskode!$A:$A,0))</f>
        <v>Parcelhuse</v>
      </c>
      <c r="N4094" s="1" t="str">
        <f ca="1">INDEX(Anvendelseskode!D:D,MATCH($E4094,Anvendelseskode!$A:$A,0))</f>
        <v>Private husholdninger</v>
      </c>
      <c r="O4094" s="1" t="str">
        <f ca="1">IFERROR(INDEX(SBi!$2:$2,MATCH(G4094,SBi!$1:$1,1)),SBi!$K$2)</f>
        <v>1979-1998</v>
      </c>
      <c r="P4094" s="1">
        <f ca="1">IFERROR(INDEX(SBi!$C$3:$K$28,MATCH(E4094,SBi!$B$3:$B$28,0),MATCH(O4094,SBi!$C$2:$K$2,0)),0)</f>
        <v>105.4</v>
      </c>
      <c r="Q4094" s="19">
        <f t="shared" ca="1" si="827"/>
        <v>19.2882</v>
      </c>
      <c r="R4094" s="19" t="str">
        <f ca="1">IFERROR(INDEX(VpD!$2:$2,MATCH(G4094,VpD!$1:$1,1)),VpD!$I$2)</f>
        <v>1979-1998</v>
      </c>
      <c r="S4094" s="1">
        <f ca="1">IFERROR(INDEX(VpD!$C$3:$I$27,MATCH(E4094,VpD!$B$3:$B$27,0),MATCH(R4094,VpD!$C$2:$I$2,0)),0)</f>
        <v>90</v>
      </c>
      <c r="T4094" s="19">
        <f t="shared" ca="1" si="828"/>
        <v>16.47</v>
      </c>
      <c r="U4094" s="14" t="str">
        <f t="shared" ca="1" si="829"/>
        <v xml:space="preserve">714243.78 </v>
      </c>
      <c r="V4094" s="14" t="str">
        <f t="shared" ca="1" si="830"/>
        <v>6168928.56</v>
      </c>
      <c r="W4094" s="14" t="str">
        <f t="shared" ca="1" si="831"/>
        <v>POINT(714243.78 6168928.56)</v>
      </c>
      <c r="X4094" s="14" t="str">
        <f>IFERROR(INDEX(BygningOmraade!B:B,MATCH(A4094,BygningOmraade!A:A,0)),"")</f>
        <v/>
      </c>
    </row>
    <row r="4095" spans="1:24" s="14" customFormat="1" x14ac:dyDescent="0.25">
      <c r="A4095" s="14">
        <f t="shared" si="819"/>
        <v>4095</v>
      </c>
      <c r="B4095" s="14" t="str">
        <f t="shared" ca="1" si="820"/>
        <v>f3ee8de9-991a-4acb-8ca6-c17717fc7fef</v>
      </c>
      <c r="C4095" s="14" t="str">
        <f t="shared" ca="1" si="821"/>
        <v>0a3f507e-17e0-32b8-e044-0003ba298018</v>
      </c>
      <c r="D4095" s="14">
        <f t="shared" ca="1" si="822"/>
        <v>995346</v>
      </c>
      <c r="E4095" s="1">
        <f t="shared" ca="1" si="823"/>
        <v>120</v>
      </c>
      <c r="F4095" s="1">
        <f t="shared" ca="1" si="824"/>
        <v>193</v>
      </c>
      <c r="G4095" s="1">
        <f t="shared" ca="1" si="825"/>
        <v>1990</v>
      </c>
      <c r="H4095" s="1" t="str">
        <f ca="1">IFERROR(INDEX(Varmeinstallation!B:B,MATCH(INDIRECT($A$1&amp;"L"&amp;A4095)*1,Varmeinstallation!A:A,0)),"Ingen varmeinstallationer")</f>
        <v>Elovne, elpaneler</v>
      </c>
      <c r="I4095" s="1" t="str">
        <f ca="1">IFERROR(INDEX(Opvarmningsmiddel!B:B,MATCH(INDIRECT($A$1&amp;"M"&amp;A4095)*1,Opvarmningsmiddel!A:A,0)),"")</f>
        <v>Elektricitet</v>
      </c>
      <c r="J4095" s="1">
        <f t="shared" ca="1" si="826"/>
        <v>2</v>
      </c>
      <c r="K4095" s="1" t="str">
        <f ca="1">IFERROR(INDEX(Relationstabel!$C$3:$K$10,MATCH(VALUE(INDIRECT($A$1&amp;"L"&amp;A4095)),Relationstabel!$A$3:$A$10,0),MATCH(IFERROR(VALUE(INDIRECT($A$1&amp;"M"&amp;A4095)),0),Relationstabel!$C$1:$K$1,0)),"Ingen varmeinstallationer")</f>
        <v>Elvarme</v>
      </c>
      <c r="L4095" s="1" t="str">
        <f ca="1">INDEX(Anvendelseskode!B:B,MATCH($E4095,Anvendelseskode!$A:$A,0))</f>
        <v>Fritliggende enfamilieshus (parcelhus)</v>
      </c>
      <c r="M4095" s="1" t="str">
        <f ca="1">INDEX(Anvendelseskode!C:C,MATCH($E4095,Anvendelseskode!$A:$A,0))</f>
        <v>Parcelhuse</v>
      </c>
      <c r="N4095" s="1" t="str">
        <f ca="1">INDEX(Anvendelseskode!D:D,MATCH($E4095,Anvendelseskode!$A:$A,0))</f>
        <v>Private husholdninger</v>
      </c>
      <c r="O4095" s="1" t="str">
        <f ca="1">IFERROR(INDEX(SBi!$2:$2,MATCH(G4095,SBi!$1:$1,1)),SBi!$K$2)</f>
        <v>1979-1998</v>
      </c>
      <c r="P4095" s="1">
        <f ca="1">IFERROR(INDEX(SBi!$C$3:$K$28,MATCH(E4095,SBi!$B$3:$B$28,0),MATCH(O4095,SBi!$C$2:$K$2,0)),0)</f>
        <v>105.4</v>
      </c>
      <c r="Q4095" s="19">
        <f t="shared" ca="1" si="827"/>
        <v>20.342200000000002</v>
      </c>
      <c r="R4095" s="19" t="str">
        <f ca="1">IFERROR(INDEX(VpD!$2:$2,MATCH(G4095,VpD!$1:$1,1)),VpD!$I$2)</f>
        <v>1979-1998</v>
      </c>
      <c r="S4095" s="1">
        <f ca="1">IFERROR(INDEX(VpD!$C$3:$I$27,MATCH(E4095,VpD!$B$3:$B$27,0),MATCH(R4095,VpD!$C$2:$I$2,0)),0)</f>
        <v>90</v>
      </c>
      <c r="T4095" s="19">
        <f t="shared" ca="1" si="828"/>
        <v>17.37</v>
      </c>
      <c r="U4095" s="14" t="str">
        <f t="shared" ca="1" si="829"/>
        <v xml:space="preserve">711818.55 </v>
      </c>
      <c r="V4095" s="14" t="str">
        <f t="shared" ca="1" si="830"/>
        <v>6170701.02</v>
      </c>
      <c r="W4095" s="14" t="str">
        <f t="shared" ca="1" si="831"/>
        <v>POINT(711818.55 6170701.02)</v>
      </c>
      <c r="X4095" s="14" t="str">
        <f>IFERROR(INDEX(BygningOmraade!B:B,MATCH(A4095,BygningOmraade!A:A,0)),"")</f>
        <v/>
      </c>
    </row>
    <row r="4096" spans="1:24" s="14" customFormat="1" x14ac:dyDescent="0.25">
      <c r="A4096" s="14">
        <f t="shared" si="819"/>
        <v>4096</v>
      </c>
      <c r="B4096" s="14" t="str">
        <f t="shared" ca="1" si="820"/>
        <v>f3f73912-aba5-4956-b61e-1d6e41970c02</v>
      </c>
      <c r="C4096" s="14" t="str">
        <f t="shared" ca="1" si="821"/>
        <v>0a3f507e-179b-32b8-e044-0003ba298018</v>
      </c>
      <c r="D4096" s="14">
        <f t="shared" ca="1" si="822"/>
        <v>997140</v>
      </c>
      <c r="E4096" s="1">
        <f t="shared" ca="1" si="823"/>
        <v>120</v>
      </c>
      <c r="F4096" s="1">
        <f t="shared" ca="1" si="824"/>
        <v>160</v>
      </c>
      <c r="G4096" s="1">
        <f t="shared" ca="1" si="825"/>
        <v>1960</v>
      </c>
      <c r="H4096" s="1" t="str">
        <f ca="1">IFERROR(INDEX(Varmeinstallation!B:B,MATCH(INDIRECT($A$1&amp;"L"&amp;A4096)*1,Varmeinstallation!A:A,0)),"Ingen varmeinstallationer")</f>
        <v>Centralvarme fra eget anlæg, et-kammer fyr</v>
      </c>
      <c r="I4096" s="1" t="str">
        <f ca="1">IFERROR(INDEX(Opvarmningsmiddel!B:B,MATCH(INDIRECT($A$1&amp;"M"&amp;A4096)*1,Opvarmningsmiddel!A:A,0)),"")</f>
        <v>Naturgas</v>
      </c>
      <c r="J4096" s="1">
        <f t="shared" ca="1" si="826"/>
        <v>2</v>
      </c>
      <c r="K4096" s="1" t="str">
        <f ca="1">IFERROR(INDEX(Relationstabel!$C$3:$K$10,MATCH(VALUE(INDIRECT($A$1&amp;"L"&amp;A4096)),Relationstabel!$A$3:$A$10,0),MATCH(IFERROR(VALUE(INDIRECT($A$1&amp;"M"&amp;A4096)),0),Relationstabel!$C$1:$K$1,0)),"Ingen varmeinstallationer")</f>
        <v>Naturgas</v>
      </c>
      <c r="L4096" s="1" t="str">
        <f ca="1">INDEX(Anvendelseskode!B:B,MATCH($E4096,Anvendelseskode!$A:$A,0))</f>
        <v>Fritliggende enfamilieshus (parcelhus)</v>
      </c>
      <c r="M4096" s="1" t="str">
        <f ca="1">INDEX(Anvendelseskode!C:C,MATCH($E4096,Anvendelseskode!$A:$A,0))</f>
        <v>Parcelhuse</v>
      </c>
      <c r="N4096" s="1" t="str">
        <f ca="1">INDEX(Anvendelseskode!D:D,MATCH($E4096,Anvendelseskode!$A:$A,0))</f>
        <v>Private husholdninger</v>
      </c>
      <c r="O4096" s="1" t="str">
        <f ca="1">IFERROR(INDEX(SBi!$2:$2,MATCH(G4096,SBi!$1:$1,1)),SBi!$K$2)</f>
        <v>1951-1960</v>
      </c>
      <c r="P4096" s="1">
        <f ca="1">IFERROR(INDEX(SBi!$C$3:$K$28,MATCH(E4096,SBi!$B$3:$B$28,0),MATCH(O4096,SBi!$C$2:$K$2,0)),0)</f>
        <v>154.9</v>
      </c>
      <c r="Q4096" s="19">
        <f t="shared" ca="1" si="827"/>
        <v>24.783999999999999</v>
      </c>
      <c r="R4096" s="19" t="str">
        <f ca="1">IFERROR(INDEX(VpD!$2:$2,MATCH(G4096,VpD!$1:$1,1)),VpD!$I$2)</f>
        <v>1951-1960</v>
      </c>
      <c r="S4096" s="1">
        <f ca="1">IFERROR(INDEX(VpD!$C$3:$I$27,MATCH(E4096,VpD!$B$3:$B$27,0),MATCH(R4096,VpD!$C$2:$I$2,0)),0)</f>
        <v>204</v>
      </c>
      <c r="T4096" s="19">
        <f t="shared" ca="1" si="828"/>
        <v>32.64</v>
      </c>
      <c r="U4096" s="14" t="str">
        <f t="shared" ca="1" si="829"/>
        <v xml:space="preserve">713781.51 </v>
      </c>
      <c r="V4096" s="14" t="str">
        <f t="shared" ca="1" si="830"/>
        <v>6168860.36</v>
      </c>
      <c r="W4096" s="14" t="str">
        <f t="shared" ca="1" si="831"/>
        <v>POINT(713781.51 6168860.36)</v>
      </c>
      <c r="X4096" s="14" t="str">
        <f>IFERROR(INDEX(BygningOmraade!B:B,MATCH(A4096,BygningOmraade!A:A,0)),"")</f>
        <v/>
      </c>
    </row>
    <row r="4097" spans="1:24" s="14" customFormat="1" x14ac:dyDescent="0.25">
      <c r="A4097" s="14">
        <f t="shared" si="819"/>
        <v>4097</v>
      </c>
      <c r="B4097" s="14" t="str">
        <f t="shared" ca="1" si="820"/>
        <v>f3f9b4c8-8148-4eae-9a07-4c85d6645add</v>
      </c>
      <c r="C4097" s="14" t="str">
        <f t="shared" ca="1" si="821"/>
        <v>0a3f507e-18f5-32b8-e044-0003ba298018</v>
      </c>
      <c r="D4097" s="14">
        <f t="shared" ca="1" si="822"/>
        <v>994308</v>
      </c>
      <c r="E4097" s="1">
        <f t="shared" ca="1" si="823"/>
        <v>130</v>
      </c>
      <c r="F4097" s="1">
        <f t="shared" ca="1" si="824"/>
        <v>147</v>
      </c>
      <c r="G4097" s="1">
        <f t="shared" ca="1" si="825"/>
        <v>1983</v>
      </c>
      <c r="H4097" s="1" t="str">
        <f ca="1">IFERROR(INDEX(Varmeinstallation!B:B,MATCH(INDIRECT($A$1&amp;"L"&amp;A4097)*1,Varmeinstallation!A:A,0)),"Ingen varmeinstallationer")</f>
        <v>Fjernvarme/blokvarme (radiatorsystemer eller varmluftanlæg)</v>
      </c>
      <c r="I4097" s="1" t="str">
        <f ca="1">IFERROR(INDEX(Opvarmningsmiddel!B:B,MATCH(INDIRECT($A$1&amp;"M"&amp;A4097)*1,Opvarmningsmiddel!A:A,0)),"")</f>
        <v/>
      </c>
      <c r="J4097" s="1">
        <f t="shared" ca="1" si="826"/>
        <v>0</v>
      </c>
      <c r="K4097" s="1" t="str">
        <f ca="1">IFERROR(INDEX(Relationstabel!$C$3:$K$10,MATCH(VALUE(INDIRECT($A$1&amp;"L"&amp;A4097)),Relationstabel!$A$3:$A$10,0),MATCH(IFERROR(VALUE(INDIRECT($A$1&amp;"M"&amp;A4097)),0),Relationstabel!$C$1:$K$1,0)),"Ingen varmeinstallationer")</f>
        <v>Fjernvarme/ Blokvarme</v>
      </c>
      <c r="L4097" s="1" t="str">
        <f ca="1">INDEX(Anvendelseskode!B:B,MATCH($E4097,Anvendelseskode!$A:$A,0))</f>
        <v>Række-, kæde-, dobbelthus (lodret adskillelse mellem enhederne)</v>
      </c>
      <c r="M4097" s="1" t="str">
        <f ca="1">INDEX(Anvendelseskode!C:C,MATCH($E4097,Anvendelseskode!$A:$A,0))</f>
        <v>Række-, kæde og dobbelthuse</v>
      </c>
      <c r="N4097" s="1" t="str">
        <f ca="1">INDEX(Anvendelseskode!D:D,MATCH($E4097,Anvendelseskode!$A:$A,0))</f>
        <v>Private husholdninger</v>
      </c>
      <c r="O4097" s="1" t="str">
        <f ca="1">IFERROR(INDEX(SBi!$2:$2,MATCH(G4097,SBi!$1:$1,1)),SBi!$K$2)</f>
        <v>1979-1998</v>
      </c>
      <c r="P4097" s="1">
        <f ca="1">IFERROR(INDEX(SBi!$C$3:$K$28,MATCH(E4097,SBi!$B$3:$B$28,0),MATCH(O4097,SBi!$C$2:$K$2,0)),0)</f>
        <v>96.8</v>
      </c>
      <c r="Q4097" s="19">
        <f t="shared" ca="1" si="827"/>
        <v>14.2296</v>
      </c>
      <c r="R4097" s="19" t="str">
        <f ca="1">IFERROR(INDEX(VpD!$2:$2,MATCH(G4097,VpD!$1:$1,1)),VpD!$I$2)</f>
        <v>1979-1998</v>
      </c>
      <c r="S4097" s="1">
        <f ca="1">IFERROR(INDEX(VpD!$C$3:$I$27,MATCH(E4097,VpD!$B$3:$B$27,0),MATCH(R4097,VpD!$C$2:$I$2,0)),0)</f>
        <v>74</v>
      </c>
      <c r="T4097" s="19">
        <f t="shared" ca="1" si="828"/>
        <v>10.878</v>
      </c>
      <c r="U4097" s="14" t="str">
        <f t="shared" ca="1" si="829"/>
        <v xml:space="preserve">711294.55 </v>
      </c>
      <c r="V4097" s="14" t="str">
        <f t="shared" ca="1" si="830"/>
        <v>6171900.38</v>
      </c>
      <c r="W4097" s="14" t="str">
        <f t="shared" ca="1" si="831"/>
        <v>POINT(711294.55 6171900.38)</v>
      </c>
      <c r="X4097" s="14" t="str">
        <f>IFERROR(INDEX(BygningOmraade!B:B,MATCH(A4097,BygningOmraade!A:A,0)),"")</f>
        <v/>
      </c>
    </row>
    <row r="4098" spans="1:24" s="14" customFormat="1" x14ac:dyDescent="0.25">
      <c r="A4098" s="14">
        <f t="shared" si="819"/>
        <v>4098</v>
      </c>
      <c r="B4098" s="14" t="str">
        <f t="shared" ca="1" si="820"/>
        <v>f40c6386-8997-4813-b802-2cf10dabb62c</v>
      </c>
      <c r="C4098" s="14" t="str">
        <f t="shared" ca="1" si="821"/>
        <v>4591b5f9-a6bc-0dd9-e044-0003ba298018</v>
      </c>
      <c r="D4098" s="14">
        <f t="shared" ca="1" si="822"/>
        <v>2691169</v>
      </c>
      <c r="E4098" s="1">
        <f t="shared" ca="1" si="823"/>
        <v>130</v>
      </c>
      <c r="F4098" s="1">
        <f t="shared" ca="1" si="824"/>
        <v>108</v>
      </c>
      <c r="G4098" s="1">
        <f t="shared" ca="1" si="825"/>
        <v>2008</v>
      </c>
      <c r="H4098" s="1" t="str">
        <f ca="1">IFERROR(INDEX(Varmeinstallation!B:B,MATCH(INDIRECT($A$1&amp;"L"&amp;A4098)*1,Varmeinstallation!A:A,0)),"Ingen varmeinstallationer")</f>
        <v>Centralvarme fra eget anlæg, et-kammer fyr</v>
      </c>
      <c r="I4098" s="1" t="str">
        <f ca="1">IFERROR(INDEX(Opvarmningsmiddel!B:B,MATCH(INDIRECT($A$1&amp;"M"&amp;A4098)*1,Opvarmningsmiddel!A:A,0)),"")</f>
        <v>Naturgas</v>
      </c>
      <c r="J4098" s="1">
        <f t="shared" ca="1" si="826"/>
        <v>90</v>
      </c>
      <c r="K4098" s="1" t="str">
        <f ca="1">IFERROR(INDEX(Relationstabel!$C$3:$K$10,MATCH(VALUE(INDIRECT($A$1&amp;"L"&amp;A4098)),Relationstabel!$A$3:$A$10,0),MATCH(IFERROR(VALUE(INDIRECT($A$1&amp;"M"&amp;A4098)),0),Relationstabel!$C$1:$K$1,0)),"Ingen varmeinstallationer")</f>
        <v>Naturgas</v>
      </c>
      <c r="L4098" s="1" t="str">
        <f ca="1">INDEX(Anvendelseskode!B:B,MATCH($E4098,Anvendelseskode!$A:$A,0))</f>
        <v>Række-, kæde-, dobbelthus (lodret adskillelse mellem enhederne)</v>
      </c>
      <c r="M4098" s="1" t="str">
        <f ca="1">INDEX(Anvendelseskode!C:C,MATCH($E4098,Anvendelseskode!$A:$A,0))</f>
        <v>Række-, kæde og dobbelthuse</v>
      </c>
      <c r="N4098" s="1" t="str">
        <f ca="1">INDEX(Anvendelseskode!D:D,MATCH($E4098,Anvendelseskode!$A:$A,0))</f>
        <v>Private husholdninger</v>
      </c>
      <c r="O4098" s="1" t="str">
        <f ca="1">IFERROR(INDEX(SBi!$2:$2,MATCH(G4098,SBi!$1:$1,1)),SBi!$K$2)</f>
        <v>Efter 2006</v>
      </c>
      <c r="P4098" s="1">
        <f ca="1">IFERROR(INDEX(SBi!$C$3:$K$28,MATCH(E4098,SBi!$B$3:$B$28,0),MATCH(O4098,SBi!$C$2:$K$2,0)),0)</f>
        <v>66.400000000000006</v>
      </c>
      <c r="Q4098" s="19">
        <f t="shared" ca="1" si="827"/>
        <v>7.1712000000000007</v>
      </c>
      <c r="R4098" s="19" t="str">
        <f ca="1">IFERROR(INDEX(VpD!$2:$2,MATCH(G4098,VpD!$1:$1,1)),VpD!$I$2)</f>
        <v>&gt;1998</v>
      </c>
      <c r="S4098" s="1">
        <f ca="1">IFERROR(INDEX(VpD!$C$3:$I$27,MATCH(E4098,VpD!$B$3:$B$27,0),MATCH(R4098,VpD!$C$2:$I$2,0)),0)</f>
        <v>65</v>
      </c>
      <c r="T4098" s="19">
        <f t="shared" ca="1" si="828"/>
        <v>7.02</v>
      </c>
      <c r="U4098" s="14" t="str">
        <f t="shared" ca="1" si="829"/>
        <v xml:space="preserve">712623.52 </v>
      </c>
      <c r="V4098" s="14" t="str">
        <f t="shared" ca="1" si="830"/>
        <v>6168866.91</v>
      </c>
      <c r="W4098" s="14" t="str">
        <f t="shared" ca="1" si="831"/>
        <v>POINT(712623.52 6168866.91)</v>
      </c>
      <c r="X4098" s="14" t="str">
        <f>IFERROR(INDEX(BygningOmraade!B:B,MATCH(A4098,BygningOmraade!A:A,0)),"")</f>
        <v/>
      </c>
    </row>
    <row r="4099" spans="1:24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f40f4f25-21bd-4005-abc2-1755aa59c672</v>
      </c>
      <c r="C4099" s="14" t="str">
        <f t="shared" ref="C4099:C4162" ca="1" si="834">INDIRECT($A$1&amp;"C"&amp;A4099)</f>
        <v>0a3f507e-1b40-32b8-e044-0003ba298018</v>
      </c>
      <c r="D4099" s="14">
        <f t="shared" ref="D4099:D4162" ca="1" si="835">INDIRECT($A$1&amp;"D"&amp;A4099)</f>
        <v>994875</v>
      </c>
      <c r="E4099" s="1">
        <f t="shared" ref="E4099:E4162" ca="1" si="836">ROUNDDOWN(INDIRECT($A$1&amp;"E"&amp;A4099),-1)</f>
        <v>120</v>
      </c>
      <c r="F4099" s="1">
        <f t="shared" ref="F4099:F4162" ca="1" si="837">INDIRECT($A$1&amp;"G"&amp;A4099)+INDIRECT($A$1&amp;"H"&amp;A4099)+INDIRECT($A$1&amp;"I"&amp;A4099)*0.5</f>
        <v>196</v>
      </c>
      <c r="G4099" s="1">
        <f t="shared" ref="G4099:G4162" ca="1" si="838">MAX(INDIRECT($A$1&amp;"J"&amp;A4099),INDIRECT($A$1&amp;"K"&amp;A4099))</f>
        <v>1920</v>
      </c>
      <c r="H4099" s="1" t="str">
        <f ca="1">IFERROR(INDEX(Varmeinstallation!B:B,MATCH(INDIRECT($A$1&amp;"L"&amp;A4099)*1,Varmeinstallation!A:A,0)),"Ingen varmeinstallationer")</f>
        <v>Centralvarme fra eget anlæg, et-kammer fyr</v>
      </c>
      <c r="I4099" s="1" t="str">
        <f ca="1">IFERROR(INDEX(Opvarmningsmiddel!B:B,MATCH(INDIRECT($A$1&amp;"M"&amp;A4099)*1,Opvarmningsmiddel!A:A,0)),"")</f>
        <v>Naturgas</v>
      </c>
      <c r="J4099" s="1">
        <f t="shared" ref="J4099:J4162" ca="1" si="839">VALUE(INDIRECT($A$1&amp;"N"&amp;A4099))</f>
        <v>5</v>
      </c>
      <c r="K4099" s="1" t="str">
        <f ca="1">IFERROR(INDEX(Relationstabel!$C$3:$K$10,MATCH(VALUE(INDIRECT($A$1&amp;"L"&amp;A4099)),Relationstabel!$A$3:$A$10,0),MATCH(IFERROR(VALUE(INDIRECT($A$1&amp;"M"&amp;A4099)),0),Relationstabel!$C$1:$K$1,0)),"Ingen varmeinstallationer")</f>
        <v>Naturgas</v>
      </c>
      <c r="L4099" s="1" t="str">
        <f ca="1">INDEX(Anvendelseskode!B:B,MATCH($E4099,Anvendelseskode!$A:$A,0))</f>
        <v>Fritliggende enfamilieshus (parcelhus)</v>
      </c>
      <c r="M4099" s="1" t="str">
        <f ca="1">INDEX(Anvendelseskode!C:C,MATCH($E4099,Anvendelseskode!$A:$A,0))</f>
        <v>Parcelhuse</v>
      </c>
      <c r="N4099" s="1" t="str">
        <f ca="1">INDEX(Anvendelseskode!D:D,MATCH($E4099,Anvendelseskode!$A:$A,0))</f>
        <v>Private husholdninger</v>
      </c>
      <c r="O4099" s="1" t="str">
        <f ca="1">IFERROR(INDEX(SBi!$2:$2,MATCH(G4099,SBi!$1:$1,1)),SBi!$K$2)</f>
        <v>1890-1930</v>
      </c>
      <c r="P4099" s="1">
        <f ca="1">IFERROR(INDEX(SBi!$C$3:$K$28,MATCH(E4099,SBi!$B$3:$B$28,0),MATCH(O4099,SBi!$C$2:$K$2,0)),0)</f>
        <v>164.7</v>
      </c>
      <c r="Q4099" s="19">
        <f t="shared" ref="Q4099:Q4162" ca="1" si="840">P4099*F4099/1000</f>
        <v>32.281199999999998</v>
      </c>
      <c r="R4099" s="19" t="str">
        <f ca="1">IFERROR(INDEX(VpD!$2:$2,MATCH(G4099,VpD!$1:$1,1)),VpD!$I$2)</f>
        <v>&lt;1930</v>
      </c>
      <c r="S4099" s="1">
        <f ca="1">IFERROR(INDEX(VpD!$C$3:$I$27,MATCH(E4099,VpD!$B$3:$B$27,0),MATCH(R4099,VpD!$C$2:$I$2,0)),0)</f>
        <v>209</v>
      </c>
      <c r="T4099" s="19">
        <f t="shared" ref="T4099:T4162" ca="1" si="841">S4099*F4099/1000</f>
        <v>40.963999999999999</v>
      </c>
      <c r="U4099" s="14" t="str">
        <f t="shared" ref="U4099:U4162" ca="1" si="842">IFERROR(SUBSTITUTE(LEFT(W4099,FIND(" ",W4099)),"POINT(",""),"")</f>
        <v xml:space="preserve">711874.1 </v>
      </c>
      <c r="V4099" s="14" t="str">
        <f t="shared" ref="V4099:V4162" ca="1" si="843">IFERROR(SUBSTITUTE(RIGHT(W4099,LEN(W4099)-FIND(" ",W4099)),")",""),"")</f>
        <v>6171129</v>
      </c>
      <c r="W4099" s="14" t="str">
        <f t="shared" ref="W4099:W4162" ca="1" si="844">INDIRECT($A$1&amp;"o"&amp;A4099)</f>
        <v>POINT(711874.1 6171129)</v>
      </c>
      <c r="X4099" s="14" t="str">
        <f>IFERROR(INDEX(BygningOmraade!B:B,MATCH(A4099,BygningOmraade!A:A,0)),"")</f>
        <v/>
      </c>
    </row>
    <row r="4100" spans="1:24" s="14" customFormat="1" x14ac:dyDescent="0.25">
      <c r="A4100" s="14">
        <f t="shared" si="832"/>
        <v>4100</v>
      </c>
      <c r="B4100" s="14" t="str">
        <f t="shared" ca="1" si="833"/>
        <v>f414a46d-77a8-4cc0-b1d8-7c109cb0f953</v>
      </c>
      <c r="C4100" s="14" t="str">
        <f t="shared" ca="1" si="834"/>
        <v>0a3f507e-1b1a-32b8-e044-0003ba298018</v>
      </c>
      <c r="D4100" s="14">
        <f t="shared" ca="1" si="835"/>
        <v>995620</v>
      </c>
      <c r="E4100" s="1">
        <f t="shared" ca="1" si="836"/>
        <v>320</v>
      </c>
      <c r="F4100" s="1">
        <f t="shared" ca="1" si="837"/>
        <v>649</v>
      </c>
      <c r="G4100" s="1">
        <f t="shared" ca="1" si="838"/>
        <v>1993</v>
      </c>
      <c r="H4100" s="1" t="str">
        <f ca="1">IFERROR(INDEX(Varmeinstallation!B:B,MATCH(INDIRECT($A$1&amp;"L"&amp;A4100)*1,Varmeinstallation!A:A,0)),"Ingen varmeinstallationer")</f>
        <v>Centralvarme fra eget anlæg, et-kammer fyr</v>
      </c>
      <c r="I4100" s="1" t="str">
        <f ca="1">IFERROR(INDEX(Opvarmningsmiddel!B:B,MATCH(INDIRECT($A$1&amp;"M"&amp;A4100)*1,Opvarmningsmiddel!A:A,0)),"")</f>
        <v>Naturgas</v>
      </c>
      <c r="J4100" s="1">
        <f t="shared" ca="1" si="839"/>
        <v>0</v>
      </c>
      <c r="K4100" s="1" t="str">
        <f ca="1">IFERROR(INDEX(Relationstabel!$C$3:$K$10,MATCH(VALUE(INDIRECT($A$1&amp;"L"&amp;A4100)),Relationstabel!$A$3:$A$10,0),MATCH(IFERROR(VALUE(INDIRECT($A$1&amp;"M"&amp;A4100)),0),Relationstabel!$C$1:$K$1,0)),"Ingen varmeinstallationer")</f>
        <v>Naturgas</v>
      </c>
      <c r="L4100" s="1" t="str">
        <f ca="1">INDEX(Anvendelseskode!B:B,MATCH($E4100,Anvendelseskode!$A:$A,0))</f>
        <v>Bygning til kontor, handel, lager herunder offentlig administration</v>
      </c>
      <c r="M4100" s="1" t="str">
        <f ca="1">INDEX(Anvendelseskode!C:C,MATCH($E4100,Anvendelseskode!$A:$A,0))</f>
        <v>Kontor, handel, lager, off. adm.</v>
      </c>
      <c r="N4100" s="1" t="str">
        <f ca="1">INDEX(Anvendelseskode!D:D,MATCH($E4100,Anvendelseskode!$A:$A,0))</f>
        <v>Handel og servicevirksomheder</v>
      </c>
      <c r="O4100" s="1" t="str">
        <f ca="1">IFERROR(INDEX(SBi!$2:$2,MATCH(G4100,SBi!$1:$1,1)),SBi!$K$2)</f>
        <v>1979-1998</v>
      </c>
      <c r="P4100" s="1">
        <f ca="1">IFERROR(INDEX(SBi!$C$3:$K$28,MATCH(E4100,SBi!$B$3:$B$28,0),MATCH(O4100,SBi!$C$2:$K$2,0)),0)</f>
        <v>103.3</v>
      </c>
      <c r="Q4100" s="19">
        <f t="shared" ca="1" si="840"/>
        <v>67.041699999999992</v>
      </c>
      <c r="R4100" s="19" t="str">
        <f ca="1">IFERROR(INDEX(VpD!$2:$2,MATCH(G4100,VpD!$1:$1,1)),VpD!$I$2)</f>
        <v>1979-1998</v>
      </c>
      <c r="S4100" s="1">
        <f ca="1">IFERROR(INDEX(VpD!$C$3:$I$27,MATCH(E4100,VpD!$B$3:$B$27,0),MATCH(R4100,VpD!$C$2:$I$2,0)),0)</f>
        <v>77</v>
      </c>
      <c r="T4100" s="19">
        <f t="shared" ca="1" si="841"/>
        <v>49.972999999999999</v>
      </c>
      <c r="U4100" s="14" t="str">
        <f t="shared" ca="1" si="842"/>
        <v xml:space="preserve">712386.79 </v>
      </c>
      <c r="V4100" s="14" t="str">
        <f t="shared" ca="1" si="843"/>
        <v>6171756.19</v>
      </c>
      <c r="W4100" s="14" t="str">
        <f t="shared" ca="1" si="844"/>
        <v>POINT(712386.79 6171756.19)</v>
      </c>
      <c r="X4100" s="14" t="str">
        <f>IFERROR(INDEX(BygningOmraade!B:B,MATCH(A4100,BygningOmraade!A:A,0)),"")</f>
        <v/>
      </c>
    </row>
    <row r="4101" spans="1:24" s="14" customFormat="1" x14ac:dyDescent="0.25">
      <c r="A4101" s="14">
        <f t="shared" si="832"/>
        <v>4101</v>
      </c>
      <c r="B4101" s="14" t="str">
        <f t="shared" ca="1" si="833"/>
        <v>f4180d07-b115-4f48-bd36-478de33fb83a</v>
      </c>
      <c r="C4101" s="14" t="str">
        <f t="shared" ca="1" si="834"/>
        <v>0a3f507e-20d1-32b8-e044-0003ba298018</v>
      </c>
      <c r="D4101" s="14">
        <f t="shared" ca="1" si="835"/>
        <v>996802</v>
      </c>
      <c r="E4101" s="1">
        <f t="shared" ca="1" si="836"/>
        <v>130</v>
      </c>
      <c r="F4101" s="1">
        <f t="shared" ca="1" si="837"/>
        <v>102</v>
      </c>
      <c r="G4101" s="1">
        <f t="shared" ca="1" si="838"/>
        <v>1977</v>
      </c>
      <c r="H4101" s="1" t="str">
        <f ca="1">IFERROR(INDEX(Varmeinstallation!B:B,MATCH(INDIRECT($A$1&amp;"L"&amp;A4101)*1,Varmeinstallation!A:A,0)),"Ingen varmeinstallationer")</f>
        <v>Fjernvarme/blokvarme (radiatorsystemer eller varmluftanlæg)</v>
      </c>
      <c r="I4101" s="1" t="str">
        <f ca="1">IFERROR(INDEX(Opvarmningsmiddel!B:B,MATCH(INDIRECT($A$1&amp;"M"&amp;A4101)*1,Opvarmningsmiddel!A:A,0)),"")</f>
        <v/>
      </c>
      <c r="J4101" s="1">
        <f t="shared" ca="1" si="839"/>
        <v>0</v>
      </c>
      <c r="K4101" s="1" t="str">
        <f ca="1">IFERROR(INDEX(Relationstabel!$C$3:$K$10,MATCH(VALUE(INDIRECT($A$1&amp;"L"&amp;A4101)),Relationstabel!$A$3:$A$10,0),MATCH(IFERROR(VALUE(INDIRECT($A$1&amp;"M"&amp;A4101)),0),Relationstabel!$C$1:$K$1,0)),"Ingen varmeinstallationer")</f>
        <v>Fjernvarme/ Blokvarme</v>
      </c>
      <c r="L4101" s="1" t="str">
        <f ca="1">INDEX(Anvendelseskode!B:B,MATCH($E4101,Anvendelseskode!$A:$A,0))</f>
        <v>Række-, kæde-, dobbelthus (lodret adskillelse mellem enhederne)</v>
      </c>
      <c r="M4101" s="1" t="str">
        <f ca="1">INDEX(Anvendelseskode!C:C,MATCH($E4101,Anvendelseskode!$A:$A,0))</f>
        <v>Række-, kæde og dobbelthuse</v>
      </c>
      <c r="N4101" s="1" t="str">
        <f ca="1">INDEX(Anvendelseskode!D:D,MATCH($E4101,Anvendelseskode!$A:$A,0))</f>
        <v>Private husholdninger</v>
      </c>
      <c r="O4101" s="1" t="str">
        <f ca="1">IFERROR(INDEX(SBi!$2:$2,MATCH(G4101,SBi!$1:$1,1)),SBi!$K$2)</f>
        <v>1973-1978</v>
      </c>
      <c r="P4101" s="1">
        <f ca="1">IFERROR(INDEX(SBi!$C$3:$K$28,MATCH(E4101,SBi!$B$3:$B$28,0),MATCH(O4101,SBi!$C$2:$K$2,0)),0)</f>
        <v>112.6</v>
      </c>
      <c r="Q4101" s="19">
        <f t="shared" ca="1" si="840"/>
        <v>11.485199999999999</v>
      </c>
      <c r="R4101" s="19" t="str">
        <f ca="1">IFERROR(INDEX(VpD!$2:$2,MATCH(G4101,VpD!$1:$1,1)),VpD!$I$2)</f>
        <v>1973-1978</v>
      </c>
      <c r="S4101" s="1">
        <f ca="1">IFERROR(INDEX(VpD!$C$3:$I$27,MATCH(E4101,VpD!$B$3:$B$27,0),MATCH(R4101,VpD!$C$2:$I$2,0)),0)</f>
        <v>98</v>
      </c>
      <c r="T4101" s="19">
        <f t="shared" ca="1" si="841"/>
        <v>9.9960000000000004</v>
      </c>
      <c r="U4101" s="14" t="str">
        <f t="shared" ca="1" si="842"/>
        <v xml:space="preserve">713474.11 </v>
      </c>
      <c r="V4101" s="14" t="str">
        <f t="shared" ca="1" si="843"/>
        <v>6169483.83</v>
      </c>
      <c r="W4101" s="14" t="str">
        <f t="shared" ca="1" si="844"/>
        <v>POINT(713474.11 6169483.83)</v>
      </c>
      <c r="X4101" s="14" t="str">
        <f>IFERROR(INDEX(BygningOmraade!B:B,MATCH(A4101,BygningOmraade!A:A,0)),"")</f>
        <v/>
      </c>
    </row>
    <row r="4102" spans="1:24" s="14" customFormat="1" x14ac:dyDescent="0.25">
      <c r="A4102" s="14">
        <f t="shared" si="832"/>
        <v>4102</v>
      </c>
      <c r="B4102" s="14" t="str">
        <f t="shared" ca="1" si="833"/>
        <v>f43012f4-4bae-4e3e-93e9-49f81f479e51</v>
      </c>
      <c r="C4102" s="14" t="str">
        <f t="shared" ca="1" si="834"/>
        <v>0a3f507e-1ffe-32b8-e044-0003ba298018</v>
      </c>
      <c r="D4102" s="14">
        <f t="shared" ca="1" si="835"/>
        <v>993680</v>
      </c>
      <c r="E4102" s="1">
        <f t="shared" ca="1" si="836"/>
        <v>120</v>
      </c>
      <c r="F4102" s="1">
        <f t="shared" ca="1" si="837"/>
        <v>134</v>
      </c>
      <c r="G4102" s="1">
        <f t="shared" ca="1" si="838"/>
        <v>1972</v>
      </c>
      <c r="H4102" s="1" t="str">
        <f ca="1">IFERROR(INDEX(Varmeinstallation!B:B,MATCH(INDIRECT($A$1&amp;"L"&amp;A4102)*1,Varmeinstallation!A:A,0)),"Ingen varmeinstallationer")</f>
        <v>Centralvarme fra eget anlæg, et-kammer fyr</v>
      </c>
      <c r="I4102" s="1" t="str">
        <f ca="1">IFERROR(INDEX(Opvarmningsmiddel!B:B,MATCH(INDIRECT($A$1&amp;"M"&amp;A4102)*1,Opvarmningsmiddel!A:A,0)),"")</f>
        <v>Naturgas</v>
      </c>
      <c r="J4102" s="1">
        <f t="shared" ca="1" si="839"/>
        <v>2</v>
      </c>
      <c r="K4102" s="1" t="str">
        <f ca="1">IFERROR(INDEX(Relationstabel!$C$3:$K$10,MATCH(VALUE(INDIRECT($A$1&amp;"L"&amp;A4102)),Relationstabel!$A$3:$A$10,0),MATCH(IFERROR(VALUE(INDIRECT($A$1&amp;"M"&amp;A4102)),0),Relationstabel!$C$1:$K$1,0)),"Ingen varmeinstallationer")</f>
        <v>Naturgas</v>
      </c>
      <c r="L4102" s="1" t="str">
        <f ca="1">INDEX(Anvendelseskode!B:B,MATCH($E4102,Anvendelseskode!$A:$A,0))</f>
        <v>Fritliggende enfamilieshus (parcelhus)</v>
      </c>
      <c r="M4102" s="1" t="str">
        <f ca="1">INDEX(Anvendelseskode!C:C,MATCH($E4102,Anvendelseskode!$A:$A,0))</f>
        <v>Parcelhuse</v>
      </c>
      <c r="N4102" s="1" t="str">
        <f ca="1">INDEX(Anvendelseskode!D:D,MATCH($E4102,Anvendelseskode!$A:$A,0))</f>
        <v>Private husholdninger</v>
      </c>
      <c r="O4102" s="1" t="str">
        <f ca="1">IFERROR(INDEX(SBi!$2:$2,MATCH(G4102,SBi!$1:$1,1)),SBi!$K$2)</f>
        <v>1961-1972</v>
      </c>
      <c r="P4102" s="1">
        <f ca="1">IFERROR(INDEX(SBi!$C$3:$K$28,MATCH(E4102,SBi!$B$3:$B$28,0),MATCH(O4102,SBi!$C$2:$K$2,0)),0)</f>
        <v>134.30000000000001</v>
      </c>
      <c r="Q4102" s="19">
        <f t="shared" ca="1" si="840"/>
        <v>17.996200000000002</v>
      </c>
      <c r="R4102" s="19" t="str">
        <f ca="1">IFERROR(INDEX(VpD!$2:$2,MATCH(G4102,VpD!$1:$1,1)),VpD!$I$2)</f>
        <v>1961-1972</v>
      </c>
      <c r="S4102" s="1">
        <f ca="1">IFERROR(INDEX(VpD!$C$3:$I$27,MATCH(E4102,VpD!$B$3:$B$27,0),MATCH(R4102,VpD!$C$2:$I$2,0)),0)</f>
        <v>143</v>
      </c>
      <c r="T4102" s="19">
        <f t="shared" ca="1" si="841"/>
        <v>19.161999999999999</v>
      </c>
      <c r="U4102" s="14" t="str">
        <f t="shared" ca="1" si="842"/>
        <v xml:space="preserve">710941.76 </v>
      </c>
      <c r="V4102" s="14" t="str">
        <f t="shared" ca="1" si="843"/>
        <v>6171793.97</v>
      </c>
      <c r="W4102" s="14" t="str">
        <f t="shared" ca="1" si="844"/>
        <v>POINT(710941.76 6171793.97)</v>
      </c>
      <c r="X4102" s="14" t="str">
        <f>IFERROR(INDEX(BygningOmraade!B:B,MATCH(A4102,BygningOmraade!A:A,0)),"")</f>
        <v/>
      </c>
    </row>
    <row r="4103" spans="1:24" s="14" customFormat="1" x14ac:dyDescent="0.25">
      <c r="A4103" s="14">
        <f t="shared" si="832"/>
        <v>4103</v>
      </c>
      <c r="B4103" s="14" t="str">
        <f t="shared" ca="1" si="833"/>
        <v>f4537f16-460f-4317-808f-6e3e8af9d2cc</v>
      </c>
      <c r="C4103" s="14" t="str">
        <f t="shared" ca="1" si="834"/>
        <v>897553bb-61f8-4d8e-86f6-1cd48e78a797</v>
      </c>
      <c r="D4103" s="14">
        <f t="shared" ca="1" si="835"/>
        <v>100103812</v>
      </c>
      <c r="E4103" s="1">
        <f t="shared" ca="1" si="836"/>
        <v>140</v>
      </c>
      <c r="F4103" s="1">
        <f t="shared" ca="1" si="837"/>
        <v>2718</v>
      </c>
      <c r="G4103" s="1">
        <f t="shared" ca="1" si="838"/>
        <v>2017</v>
      </c>
      <c r="H4103" s="1" t="str">
        <f ca="1">IFERROR(INDEX(Varmeinstallation!B:B,MATCH(INDIRECT($A$1&amp;"L"&amp;A4103)*1,Varmeinstallation!A:A,0)),"Ingen varmeinstallationer")</f>
        <v>Fjernvarme/blokvarme (radiatorsystemer eller varmluftanlæg)</v>
      </c>
      <c r="I4103" s="1" t="str">
        <f ca="1">IFERROR(INDEX(Opvarmningsmiddel!B:B,MATCH(INDIRECT($A$1&amp;"M"&amp;A4103)*1,Opvarmningsmiddel!A:A,0)),"")</f>
        <v/>
      </c>
      <c r="J4103" s="1">
        <f t="shared" ca="1" si="839"/>
        <v>0</v>
      </c>
      <c r="K4103" s="1" t="str">
        <f ca="1">IFERROR(INDEX(Relationstabel!$C$3:$K$10,MATCH(VALUE(INDIRECT($A$1&amp;"L"&amp;A4103)),Relationstabel!$A$3:$A$10,0),MATCH(IFERROR(VALUE(INDIRECT($A$1&amp;"M"&amp;A4103)),0),Relationstabel!$C$1:$K$1,0)),"Ingen varmeinstallationer")</f>
        <v>Fjernvarme/ Blokvarme</v>
      </c>
      <c r="L4103" s="1" t="str">
        <f ca="1">INDEX(Anvendelseskode!B:B,MATCH($E4103,Anvendelseskode!$A:$A,0))</f>
        <v>Etageboligbebyggelse</v>
      </c>
      <c r="M4103" s="1" t="str">
        <f ca="1">INDEX(Anvendelseskode!C:C,MATCH($E4103,Anvendelseskode!$A:$A,0))</f>
        <v>Etageboligbebyggelse</v>
      </c>
      <c r="N4103" s="1" t="str">
        <f ca="1">INDEX(Anvendelseskode!D:D,MATCH($E4103,Anvendelseskode!$A:$A,0))</f>
        <v>Private husholdninger</v>
      </c>
      <c r="O4103" s="1" t="str">
        <f ca="1">IFERROR(INDEX(SBi!$2:$2,MATCH(G4103,SBi!$1:$1,1)),SBi!$K$2)</f>
        <v>Efter 2006</v>
      </c>
      <c r="P4103" s="1">
        <f ca="1">IFERROR(INDEX(SBi!$C$3:$K$28,MATCH(E4103,SBi!$B$3:$B$28,0),MATCH(O4103,SBi!$C$2:$K$2,0)),0)</f>
        <v>60.7</v>
      </c>
      <c r="Q4103" s="19">
        <f t="shared" ca="1" si="840"/>
        <v>164.98260000000002</v>
      </c>
      <c r="R4103" s="19" t="str">
        <f ca="1">IFERROR(INDEX(VpD!$2:$2,MATCH(G4103,VpD!$1:$1,1)),VpD!$I$2)</f>
        <v>&gt;1998</v>
      </c>
      <c r="S4103" s="1">
        <f ca="1">IFERROR(INDEX(VpD!$C$3:$I$27,MATCH(E4103,VpD!$B$3:$B$27,0),MATCH(R4103,VpD!$C$2:$I$2,0)),0)</f>
        <v>64</v>
      </c>
      <c r="T4103" s="19">
        <f t="shared" ca="1" si="841"/>
        <v>173.952</v>
      </c>
      <c r="U4103" s="14" t="str">
        <f t="shared" ca="1" si="842"/>
        <v xml:space="preserve">712548.91 </v>
      </c>
      <c r="V4103" s="14" t="str">
        <f t="shared" ca="1" si="843"/>
        <v>6169486.72</v>
      </c>
      <c r="W4103" s="14" t="str">
        <f t="shared" ca="1" si="844"/>
        <v>POINT(712548.91 6169486.72)</v>
      </c>
      <c r="X4103" s="14" t="str">
        <f>IFERROR(INDEX(BygningOmraade!B:B,MATCH(A4103,BygningOmraade!A:A,0)),"")</f>
        <v/>
      </c>
    </row>
    <row r="4104" spans="1:24" s="14" customFormat="1" x14ac:dyDescent="0.25">
      <c r="A4104" s="14">
        <f t="shared" si="832"/>
        <v>4104</v>
      </c>
      <c r="B4104" s="14" t="str">
        <f t="shared" ca="1" si="833"/>
        <v>f4620c61-ddc6-4da4-ab41-151883d9eca3</v>
      </c>
      <c r="C4104" s="14" t="str">
        <f t="shared" ca="1" si="834"/>
        <v>0a3f507e-23da-32b8-e044-0003ba298018</v>
      </c>
      <c r="D4104" s="14">
        <f t="shared" ca="1" si="835"/>
        <v>995629</v>
      </c>
      <c r="E4104" s="1">
        <f t="shared" ca="1" si="836"/>
        <v>230</v>
      </c>
      <c r="F4104" s="1">
        <f t="shared" ca="1" si="837"/>
        <v>20</v>
      </c>
      <c r="G4104" s="1">
        <f t="shared" ca="1" si="838"/>
        <v>1970</v>
      </c>
      <c r="H4104" s="1" t="str">
        <f ca="1">IFERROR(INDEX(Varmeinstallation!B:B,MATCH(INDIRECT($A$1&amp;"L"&amp;A4104)*1,Varmeinstallation!A:A,0)),"Ingen varmeinstallationer")</f>
        <v>Ingen varmeinstallationer</v>
      </c>
      <c r="I4104" s="1" t="str">
        <f ca="1">IFERROR(INDEX(Opvarmningsmiddel!B:B,MATCH(INDIRECT($A$1&amp;"M"&amp;A4104)*1,Opvarmningsmiddel!A:A,0)),"")</f>
        <v/>
      </c>
      <c r="J4104" s="1">
        <f t="shared" ca="1" si="839"/>
        <v>0</v>
      </c>
      <c r="K4104" s="1" t="str">
        <f ca="1">IFERROR(INDEX(Relationstabel!$C$3:$K$10,MATCH(VALUE(INDIRECT($A$1&amp;"L"&amp;A4104)),Relationstabel!$A$3:$A$10,0),MATCH(IFERROR(VALUE(INDIRECT($A$1&amp;"M"&amp;A4104)),0),Relationstabel!$C$1:$K$1,0)),"Ingen varmeinstallationer")</f>
        <v>Ingen varmeinstallation</v>
      </c>
      <c r="L4104" s="1" t="str">
        <f ca="1">INDEX(Anvendelseskode!B:B,MATCH($E4104,Anvendelseskode!$A:$A,0))</f>
        <v>El-, gas-, vand- eller varmeværk forbrændingsanstalt m.v..</v>
      </c>
      <c r="M4104" s="1" t="str">
        <f ca="1">INDEX(Anvendelseskode!C:C,MATCH($E4104,Anvendelseskode!$A:$A,0))</f>
        <v>El-, gas-, vand- og varmeværker</v>
      </c>
      <c r="N4104" s="1" t="str">
        <f ca="1">INDEX(Anvendelseskode!D:D,MATCH($E4104,Anvendelseskode!$A:$A,0))</f>
        <v>Industri</v>
      </c>
      <c r="O4104" s="1" t="str">
        <f ca="1">IFERROR(INDEX(SBi!$2:$2,MATCH(G4104,SBi!$1:$1,1)),SBi!$K$2)</f>
        <v>1961-1972</v>
      </c>
      <c r="P4104" s="1">
        <f ca="1">IFERROR(INDEX(SBi!$C$3:$K$28,MATCH(E4104,SBi!$B$3:$B$28,0),MATCH(O4104,SBi!$C$2:$K$2,0)),0)</f>
        <v>97</v>
      </c>
      <c r="Q4104" s="19">
        <f t="shared" ca="1" si="840"/>
        <v>1.94</v>
      </c>
      <c r="R4104" s="19" t="str">
        <f ca="1">IFERROR(INDEX(VpD!$2:$2,MATCH(G4104,VpD!$1:$1,1)),VpD!$I$2)</f>
        <v>1961-1972</v>
      </c>
      <c r="S4104" s="1">
        <f ca="1">IFERROR(INDEX(VpD!$C$3:$I$27,MATCH(E4104,VpD!$B$3:$B$27,0),MATCH(R4104,VpD!$C$2:$I$2,0)),0)</f>
        <v>97</v>
      </c>
      <c r="T4104" s="19">
        <f t="shared" ca="1" si="841"/>
        <v>1.94</v>
      </c>
      <c r="U4104" s="14" t="str">
        <f t="shared" ca="1" si="842"/>
        <v xml:space="preserve">712422.93 </v>
      </c>
      <c r="V4104" s="14" t="str">
        <f t="shared" ca="1" si="843"/>
        <v>6171573.67</v>
      </c>
      <c r="W4104" s="14" t="str">
        <f t="shared" ca="1" si="844"/>
        <v>POINT(712422.93 6171573.67)</v>
      </c>
      <c r="X4104" s="14" t="str">
        <f>IFERROR(INDEX(BygningOmraade!B:B,MATCH(A4104,BygningOmraade!A:A,0)),"")</f>
        <v/>
      </c>
    </row>
    <row r="4105" spans="1:24" s="14" customFormat="1" x14ac:dyDescent="0.25">
      <c r="A4105" s="14">
        <f t="shared" si="832"/>
        <v>4105</v>
      </c>
      <c r="B4105" s="14" t="str">
        <f t="shared" ca="1" si="833"/>
        <v>f46a0012-298f-4cb6-b6a6-797ab9ecae97</v>
      </c>
      <c r="C4105" s="14" t="str">
        <f t="shared" ca="1" si="834"/>
        <v>0a3f507e-1d1b-32b8-e044-0003ba298018</v>
      </c>
      <c r="D4105" s="14">
        <f t="shared" ca="1" si="835"/>
        <v>994078</v>
      </c>
      <c r="E4105" s="1">
        <f t="shared" ca="1" si="836"/>
        <v>120</v>
      </c>
      <c r="F4105" s="1">
        <f t="shared" ca="1" si="837"/>
        <v>134</v>
      </c>
      <c r="G4105" s="1">
        <f t="shared" ca="1" si="838"/>
        <v>1969</v>
      </c>
      <c r="H4105" s="1" t="str">
        <f ca="1">IFERROR(INDEX(Varmeinstallation!B:B,MATCH(INDIRECT($A$1&amp;"L"&amp;A4105)*1,Varmeinstallation!A:A,0)),"Ingen varmeinstallationer")</f>
        <v>Centralvarme fra eget anlæg, et-kammer fyr</v>
      </c>
      <c r="I4105" s="1" t="str">
        <f ca="1">IFERROR(INDEX(Opvarmningsmiddel!B:B,MATCH(INDIRECT($A$1&amp;"M"&amp;A4105)*1,Opvarmningsmiddel!A:A,0)),"")</f>
        <v>Naturgas</v>
      </c>
      <c r="J4105" s="1">
        <f t="shared" ca="1" si="839"/>
        <v>2</v>
      </c>
      <c r="K4105" s="1" t="str">
        <f ca="1">IFERROR(INDEX(Relationstabel!$C$3:$K$10,MATCH(VALUE(INDIRECT($A$1&amp;"L"&amp;A4105)),Relationstabel!$A$3:$A$10,0),MATCH(IFERROR(VALUE(INDIRECT($A$1&amp;"M"&amp;A4105)),0),Relationstabel!$C$1:$K$1,0)),"Ingen varmeinstallationer")</f>
        <v>Naturgas</v>
      </c>
      <c r="L4105" s="1" t="str">
        <f ca="1">INDEX(Anvendelseskode!B:B,MATCH($E4105,Anvendelseskode!$A:$A,0))</f>
        <v>Fritliggende enfamilieshus (parcelhus)</v>
      </c>
      <c r="M4105" s="1" t="str">
        <f ca="1">INDEX(Anvendelseskode!C:C,MATCH($E4105,Anvendelseskode!$A:$A,0))</f>
        <v>Parcelhuse</v>
      </c>
      <c r="N4105" s="1" t="str">
        <f ca="1">INDEX(Anvendelseskode!D:D,MATCH($E4105,Anvendelseskode!$A:$A,0))</f>
        <v>Private husholdninger</v>
      </c>
      <c r="O4105" s="1" t="str">
        <f ca="1">IFERROR(INDEX(SBi!$2:$2,MATCH(G4105,SBi!$1:$1,1)),SBi!$K$2)</f>
        <v>1961-1972</v>
      </c>
      <c r="P4105" s="1">
        <f ca="1">IFERROR(INDEX(SBi!$C$3:$K$28,MATCH(E4105,SBi!$B$3:$B$28,0),MATCH(O4105,SBi!$C$2:$K$2,0)),0)</f>
        <v>134.30000000000001</v>
      </c>
      <c r="Q4105" s="19">
        <f t="shared" ca="1" si="840"/>
        <v>17.996200000000002</v>
      </c>
      <c r="R4105" s="19" t="str">
        <f ca="1">IFERROR(INDEX(VpD!$2:$2,MATCH(G4105,VpD!$1:$1,1)),VpD!$I$2)</f>
        <v>1961-1972</v>
      </c>
      <c r="S4105" s="1">
        <f ca="1">IFERROR(INDEX(VpD!$C$3:$I$27,MATCH(E4105,VpD!$B$3:$B$27,0),MATCH(R4105,VpD!$C$2:$I$2,0)),0)</f>
        <v>143</v>
      </c>
      <c r="T4105" s="19">
        <f t="shared" ca="1" si="841"/>
        <v>19.161999999999999</v>
      </c>
      <c r="U4105" s="14" t="str">
        <f t="shared" ca="1" si="842"/>
        <v xml:space="preserve">711029.51 </v>
      </c>
      <c r="V4105" s="14" t="str">
        <f t="shared" ca="1" si="843"/>
        <v>6172104.85</v>
      </c>
      <c r="W4105" s="14" t="str">
        <f t="shared" ca="1" si="844"/>
        <v>POINT(711029.51 6172104.85)</v>
      </c>
      <c r="X4105" s="14" t="str">
        <f>IFERROR(INDEX(BygningOmraade!B:B,MATCH(A4105,BygningOmraade!A:A,0)),"")</f>
        <v/>
      </c>
    </row>
    <row r="4106" spans="1:24" s="14" customFormat="1" x14ac:dyDescent="0.25">
      <c r="A4106" s="14">
        <f t="shared" si="832"/>
        <v>4106</v>
      </c>
      <c r="B4106" s="14" t="str">
        <f t="shared" ca="1" si="833"/>
        <v>f4808f8a-e729-45f6-b82c-c50cc9821e09</v>
      </c>
      <c r="C4106" s="14" t="str">
        <f t="shared" ca="1" si="834"/>
        <v>0a3f507e-1e25-32b8-e044-0003ba298018</v>
      </c>
      <c r="D4106" s="14">
        <f t="shared" ca="1" si="835"/>
        <v>996427</v>
      </c>
      <c r="E4106" s="1">
        <f t="shared" ca="1" si="836"/>
        <v>120</v>
      </c>
      <c r="F4106" s="1">
        <f t="shared" ca="1" si="837"/>
        <v>123</v>
      </c>
      <c r="G4106" s="1">
        <f t="shared" ca="1" si="838"/>
        <v>1984</v>
      </c>
      <c r="H4106" s="1" t="str">
        <f ca="1">IFERROR(INDEX(Varmeinstallation!B:B,MATCH(INDIRECT($A$1&amp;"L"&amp;A4106)*1,Varmeinstallation!A:A,0)),"Ingen varmeinstallationer")</f>
        <v>Elovne, elpaneler</v>
      </c>
      <c r="I4106" s="1" t="str">
        <f ca="1">IFERROR(INDEX(Opvarmningsmiddel!B:B,MATCH(INDIRECT($A$1&amp;"M"&amp;A4106)*1,Opvarmningsmiddel!A:A,0)),"")</f>
        <v>Elektricitet</v>
      </c>
      <c r="J4106" s="1">
        <f t="shared" ca="1" si="839"/>
        <v>2</v>
      </c>
      <c r="K4106" s="1" t="str">
        <f ca="1">IFERROR(INDEX(Relationstabel!$C$3:$K$10,MATCH(VALUE(INDIRECT($A$1&amp;"L"&amp;A4106)),Relationstabel!$A$3:$A$10,0),MATCH(IFERROR(VALUE(INDIRECT($A$1&amp;"M"&amp;A4106)),0),Relationstabel!$C$1:$K$1,0)),"Ingen varmeinstallationer")</f>
        <v>Elvarme</v>
      </c>
      <c r="L4106" s="1" t="str">
        <f ca="1">INDEX(Anvendelseskode!B:B,MATCH($E4106,Anvendelseskode!$A:$A,0))</f>
        <v>Fritliggende enfamilieshus (parcelhus)</v>
      </c>
      <c r="M4106" s="1" t="str">
        <f ca="1">INDEX(Anvendelseskode!C:C,MATCH($E4106,Anvendelseskode!$A:$A,0))</f>
        <v>Parcelhuse</v>
      </c>
      <c r="N4106" s="1" t="str">
        <f ca="1">INDEX(Anvendelseskode!D:D,MATCH($E4106,Anvendelseskode!$A:$A,0))</f>
        <v>Private husholdninger</v>
      </c>
      <c r="O4106" s="1" t="str">
        <f ca="1">IFERROR(INDEX(SBi!$2:$2,MATCH(G4106,SBi!$1:$1,1)),SBi!$K$2)</f>
        <v>1979-1998</v>
      </c>
      <c r="P4106" s="1">
        <f ca="1">IFERROR(INDEX(SBi!$C$3:$K$28,MATCH(E4106,SBi!$B$3:$B$28,0),MATCH(O4106,SBi!$C$2:$K$2,0)),0)</f>
        <v>105.4</v>
      </c>
      <c r="Q4106" s="19">
        <f t="shared" ca="1" si="840"/>
        <v>12.9642</v>
      </c>
      <c r="R4106" s="19" t="str">
        <f ca="1">IFERROR(INDEX(VpD!$2:$2,MATCH(G4106,VpD!$1:$1,1)),VpD!$I$2)</f>
        <v>1979-1998</v>
      </c>
      <c r="S4106" s="1">
        <f ca="1">IFERROR(INDEX(VpD!$C$3:$I$27,MATCH(E4106,VpD!$B$3:$B$27,0),MATCH(R4106,VpD!$C$2:$I$2,0)),0)</f>
        <v>90</v>
      </c>
      <c r="T4106" s="19">
        <f t="shared" ca="1" si="841"/>
        <v>11.07</v>
      </c>
      <c r="U4106" s="14" t="str">
        <f t="shared" ca="1" si="842"/>
        <v xml:space="preserve">713368.87 </v>
      </c>
      <c r="V4106" s="14" t="str">
        <f t="shared" ca="1" si="843"/>
        <v>6168771.4</v>
      </c>
      <c r="W4106" s="14" t="str">
        <f t="shared" ca="1" si="844"/>
        <v>POINT(713368.87 6168771.4)</v>
      </c>
      <c r="X4106" s="14" t="str">
        <f>IFERROR(INDEX(BygningOmraade!B:B,MATCH(A4106,BygningOmraade!A:A,0)),"")</f>
        <v/>
      </c>
    </row>
    <row r="4107" spans="1:24" s="14" customFormat="1" x14ac:dyDescent="0.25">
      <c r="A4107" s="14">
        <f t="shared" si="832"/>
        <v>4107</v>
      </c>
      <c r="B4107" s="14" t="str">
        <f t="shared" ca="1" si="833"/>
        <v>f4859cfc-0e3f-4b58-a07c-27d7cb43f5b3</v>
      </c>
      <c r="C4107" s="14" t="str">
        <f t="shared" ca="1" si="834"/>
        <v>0a3f507e-1d4c-32b8-e044-0003ba298018</v>
      </c>
      <c r="D4107" s="14">
        <f t="shared" ca="1" si="835"/>
        <v>997329</v>
      </c>
      <c r="E4107" s="1">
        <f t="shared" ca="1" si="836"/>
        <v>130</v>
      </c>
      <c r="F4107" s="1">
        <f t="shared" ca="1" si="837"/>
        <v>109</v>
      </c>
      <c r="G4107" s="1">
        <f t="shared" ca="1" si="838"/>
        <v>1978</v>
      </c>
      <c r="H4107" s="1" t="str">
        <f ca="1">IFERROR(INDEX(Varmeinstallation!B:B,MATCH(INDIRECT($A$1&amp;"L"&amp;A4107)*1,Varmeinstallation!A:A,0)),"Ingen varmeinstallationer")</f>
        <v>Fjernvarme/blokvarme (radiatorsystemer eller varmluftanlæg)</v>
      </c>
      <c r="I4107" s="1" t="str">
        <f ca="1">IFERROR(INDEX(Opvarmningsmiddel!B:B,MATCH(INDIRECT($A$1&amp;"M"&amp;A4107)*1,Opvarmningsmiddel!A:A,0)),"")</f>
        <v/>
      </c>
      <c r="J4107" s="1">
        <f t="shared" ca="1" si="839"/>
        <v>0</v>
      </c>
      <c r="K4107" s="1" t="str">
        <f ca="1">IFERROR(INDEX(Relationstabel!$C$3:$K$10,MATCH(VALUE(INDIRECT($A$1&amp;"L"&amp;A4107)),Relationstabel!$A$3:$A$10,0),MATCH(IFERROR(VALUE(INDIRECT($A$1&amp;"M"&amp;A4107)),0),Relationstabel!$C$1:$K$1,0)),"Ingen varmeinstallationer")</f>
        <v>Fjernvarme/ Blokvarme</v>
      </c>
      <c r="L4107" s="1" t="str">
        <f ca="1">INDEX(Anvendelseskode!B:B,MATCH($E4107,Anvendelseskode!$A:$A,0))</f>
        <v>Række-, kæde-, dobbelthus (lodret adskillelse mellem enhederne)</v>
      </c>
      <c r="M4107" s="1" t="str">
        <f ca="1">INDEX(Anvendelseskode!C:C,MATCH($E4107,Anvendelseskode!$A:$A,0))</f>
        <v>Række-, kæde og dobbelthuse</v>
      </c>
      <c r="N4107" s="1" t="str">
        <f ca="1">INDEX(Anvendelseskode!D:D,MATCH($E4107,Anvendelseskode!$A:$A,0))</f>
        <v>Private husholdninger</v>
      </c>
      <c r="O4107" s="1" t="str">
        <f ca="1">IFERROR(INDEX(SBi!$2:$2,MATCH(G4107,SBi!$1:$1,1)),SBi!$K$2)</f>
        <v>1973-1978</v>
      </c>
      <c r="P4107" s="1">
        <f ca="1">IFERROR(INDEX(SBi!$C$3:$K$28,MATCH(E4107,SBi!$B$3:$B$28,0),MATCH(O4107,SBi!$C$2:$K$2,0)),0)</f>
        <v>112.6</v>
      </c>
      <c r="Q4107" s="19">
        <f t="shared" ca="1" si="840"/>
        <v>12.273399999999999</v>
      </c>
      <c r="R4107" s="19" t="str">
        <f ca="1">IFERROR(INDEX(VpD!$2:$2,MATCH(G4107,VpD!$1:$1,1)),VpD!$I$2)</f>
        <v>1973-1978</v>
      </c>
      <c r="S4107" s="1">
        <f ca="1">IFERROR(INDEX(VpD!$C$3:$I$27,MATCH(E4107,VpD!$B$3:$B$27,0),MATCH(R4107,VpD!$C$2:$I$2,0)),0)</f>
        <v>98</v>
      </c>
      <c r="T4107" s="19">
        <f t="shared" ca="1" si="841"/>
        <v>10.682</v>
      </c>
      <c r="U4107" s="14" t="str">
        <f t="shared" ca="1" si="842"/>
        <v xml:space="preserve">713667.64 </v>
      </c>
      <c r="V4107" s="14" t="str">
        <f t="shared" ca="1" si="843"/>
        <v>6169630.39</v>
      </c>
      <c r="W4107" s="14" t="str">
        <f t="shared" ca="1" si="844"/>
        <v>POINT(713667.64 6169630.39)</v>
      </c>
      <c r="X4107" s="14" t="str">
        <f>IFERROR(INDEX(BygningOmraade!B:B,MATCH(A4107,BygningOmraade!A:A,0)),"")</f>
        <v/>
      </c>
    </row>
    <row r="4108" spans="1:24" s="14" customFormat="1" x14ac:dyDescent="0.25">
      <c r="A4108" s="14">
        <f t="shared" si="832"/>
        <v>4108</v>
      </c>
      <c r="B4108" s="14" t="str">
        <f t="shared" ca="1" si="833"/>
        <v>f4864a27-9c45-4c7b-a558-a544b971d634</v>
      </c>
      <c r="C4108" s="14" t="str">
        <f t="shared" ca="1" si="834"/>
        <v>0a3f507e-178c-32b8-e044-0003ba298018</v>
      </c>
      <c r="D4108" s="14">
        <f t="shared" ca="1" si="835"/>
        <v>997412</v>
      </c>
      <c r="E4108" s="1">
        <f t="shared" ca="1" si="836"/>
        <v>120</v>
      </c>
      <c r="F4108" s="1">
        <f t="shared" ca="1" si="837"/>
        <v>153</v>
      </c>
      <c r="G4108" s="1">
        <f t="shared" ca="1" si="838"/>
        <v>1990</v>
      </c>
      <c r="H4108" s="1" t="str">
        <f ca="1">IFERROR(INDEX(Varmeinstallation!B:B,MATCH(INDIRECT($A$1&amp;"L"&amp;A4108)*1,Varmeinstallation!A:A,0)),"Ingen varmeinstallationer")</f>
        <v>Elovne, elpaneler</v>
      </c>
      <c r="I4108" s="1" t="str">
        <f ca="1">IFERROR(INDEX(Opvarmningsmiddel!B:B,MATCH(INDIRECT($A$1&amp;"M"&amp;A4108)*1,Opvarmningsmiddel!A:A,0)),"")</f>
        <v>Elektricitet</v>
      </c>
      <c r="J4108" s="1">
        <f t="shared" ca="1" si="839"/>
        <v>2</v>
      </c>
      <c r="K4108" s="1" t="str">
        <f ca="1">IFERROR(INDEX(Relationstabel!$C$3:$K$10,MATCH(VALUE(INDIRECT($A$1&amp;"L"&amp;A4108)),Relationstabel!$A$3:$A$10,0),MATCH(IFERROR(VALUE(INDIRECT($A$1&amp;"M"&amp;A4108)),0),Relationstabel!$C$1:$K$1,0)),"Ingen varmeinstallationer")</f>
        <v>Elvarme</v>
      </c>
      <c r="L4108" s="1" t="str">
        <f ca="1">INDEX(Anvendelseskode!B:B,MATCH($E4108,Anvendelseskode!$A:$A,0))</f>
        <v>Fritliggende enfamilieshus (parcelhus)</v>
      </c>
      <c r="M4108" s="1" t="str">
        <f ca="1">INDEX(Anvendelseskode!C:C,MATCH($E4108,Anvendelseskode!$A:$A,0))</f>
        <v>Parcelhuse</v>
      </c>
      <c r="N4108" s="1" t="str">
        <f ca="1">INDEX(Anvendelseskode!D:D,MATCH($E4108,Anvendelseskode!$A:$A,0))</f>
        <v>Private husholdninger</v>
      </c>
      <c r="O4108" s="1" t="str">
        <f ca="1">IFERROR(INDEX(SBi!$2:$2,MATCH(G4108,SBi!$1:$1,1)),SBi!$K$2)</f>
        <v>1979-1998</v>
      </c>
      <c r="P4108" s="1">
        <f ca="1">IFERROR(INDEX(SBi!$C$3:$K$28,MATCH(E4108,SBi!$B$3:$B$28,0),MATCH(O4108,SBi!$C$2:$K$2,0)),0)</f>
        <v>105.4</v>
      </c>
      <c r="Q4108" s="19">
        <f t="shared" ca="1" si="840"/>
        <v>16.126200000000001</v>
      </c>
      <c r="R4108" s="19" t="str">
        <f ca="1">IFERROR(INDEX(VpD!$2:$2,MATCH(G4108,VpD!$1:$1,1)),VpD!$I$2)</f>
        <v>1979-1998</v>
      </c>
      <c r="S4108" s="1">
        <f ca="1">IFERROR(INDEX(VpD!$C$3:$I$27,MATCH(E4108,VpD!$B$3:$B$27,0),MATCH(R4108,VpD!$C$2:$I$2,0)),0)</f>
        <v>90</v>
      </c>
      <c r="T4108" s="19">
        <f t="shared" ca="1" si="841"/>
        <v>13.77</v>
      </c>
      <c r="U4108" s="14" t="str">
        <f t="shared" ca="1" si="842"/>
        <v xml:space="preserve">714023.16 </v>
      </c>
      <c r="V4108" s="14" t="str">
        <f t="shared" ca="1" si="843"/>
        <v>6168879.04</v>
      </c>
      <c r="W4108" s="14" t="str">
        <f t="shared" ca="1" si="844"/>
        <v>POINT(714023.16 6168879.04)</v>
      </c>
      <c r="X4108" s="14" t="str">
        <f>IFERROR(INDEX(BygningOmraade!B:B,MATCH(A4108,BygningOmraade!A:A,0)),"")</f>
        <v/>
      </c>
    </row>
    <row r="4109" spans="1:24" s="14" customFormat="1" x14ac:dyDescent="0.25">
      <c r="A4109" s="14">
        <f t="shared" si="832"/>
        <v>4109</v>
      </c>
      <c r="B4109" s="14" t="str">
        <f t="shared" ca="1" si="833"/>
        <v>f4893613-b02d-45b0-9e89-04702560d103</v>
      </c>
      <c r="C4109" s="14" t="str">
        <f t="shared" ca="1" si="834"/>
        <v>0a3f507e-193a-32b8-e044-0003ba298018</v>
      </c>
      <c r="D4109" s="14">
        <f t="shared" ca="1" si="835"/>
        <v>996696</v>
      </c>
      <c r="E4109" s="1">
        <f t="shared" ca="1" si="836"/>
        <v>130</v>
      </c>
      <c r="F4109" s="1">
        <f t="shared" ca="1" si="837"/>
        <v>109</v>
      </c>
      <c r="G4109" s="1">
        <f t="shared" ca="1" si="838"/>
        <v>1978</v>
      </c>
      <c r="H4109" s="1" t="str">
        <f ca="1">IFERROR(INDEX(Varmeinstallation!B:B,MATCH(INDIRECT($A$1&amp;"L"&amp;A4109)*1,Varmeinstallation!A:A,0)),"Ingen varmeinstallationer")</f>
        <v>Fjernvarme/blokvarme (radiatorsystemer eller varmluftanlæg)</v>
      </c>
      <c r="I4109" s="1" t="str">
        <f ca="1">IFERROR(INDEX(Opvarmningsmiddel!B:B,MATCH(INDIRECT($A$1&amp;"M"&amp;A4109)*1,Opvarmningsmiddel!A:A,0)),"")</f>
        <v/>
      </c>
      <c r="J4109" s="1">
        <f t="shared" ca="1" si="839"/>
        <v>0</v>
      </c>
      <c r="K4109" s="1" t="str">
        <f ca="1">IFERROR(INDEX(Relationstabel!$C$3:$K$10,MATCH(VALUE(INDIRECT($A$1&amp;"L"&amp;A4109)),Relationstabel!$A$3:$A$10,0),MATCH(IFERROR(VALUE(INDIRECT($A$1&amp;"M"&amp;A4109)),0),Relationstabel!$C$1:$K$1,0)),"Ingen varmeinstallationer")</f>
        <v>Fjernvarme/ Blokvarme</v>
      </c>
      <c r="L4109" s="1" t="str">
        <f ca="1">INDEX(Anvendelseskode!B:B,MATCH($E4109,Anvendelseskode!$A:$A,0))</f>
        <v>Række-, kæde-, dobbelthus (lodret adskillelse mellem enhederne)</v>
      </c>
      <c r="M4109" s="1" t="str">
        <f ca="1">INDEX(Anvendelseskode!C:C,MATCH($E4109,Anvendelseskode!$A:$A,0))</f>
        <v>Række-, kæde og dobbelthuse</v>
      </c>
      <c r="N4109" s="1" t="str">
        <f ca="1">INDEX(Anvendelseskode!D:D,MATCH($E4109,Anvendelseskode!$A:$A,0))</f>
        <v>Private husholdninger</v>
      </c>
      <c r="O4109" s="1" t="str">
        <f ca="1">IFERROR(INDEX(SBi!$2:$2,MATCH(G4109,SBi!$1:$1,1)),SBi!$K$2)</f>
        <v>1973-1978</v>
      </c>
      <c r="P4109" s="1">
        <f ca="1">IFERROR(INDEX(SBi!$C$3:$K$28,MATCH(E4109,SBi!$B$3:$B$28,0),MATCH(O4109,SBi!$C$2:$K$2,0)),0)</f>
        <v>112.6</v>
      </c>
      <c r="Q4109" s="19">
        <f t="shared" ca="1" si="840"/>
        <v>12.273399999999999</v>
      </c>
      <c r="R4109" s="19" t="str">
        <f ca="1">IFERROR(INDEX(VpD!$2:$2,MATCH(G4109,VpD!$1:$1,1)),VpD!$I$2)</f>
        <v>1973-1978</v>
      </c>
      <c r="S4109" s="1">
        <f ca="1">IFERROR(INDEX(VpD!$C$3:$I$27,MATCH(E4109,VpD!$B$3:$B$27,0),MATCH(R4109,VpD!$C$2:$I$2,0)),0)</f>
        <v>98</v>
      </c>
      <c r="T4109" s="19">
        <f t="shared" ca="1" si="841"/>
        <v>10.682</v>
      </c>
      <c r="U4109" s="14" t="str">
        <f t="shared" ca="1" si="842"/>
        <v xml:space="preserve">713518.42 </v>
      </c>
      <c r="V4109" s="14" t="str">
        <f t="shared" ca="1" si="843"/>
        <v>6169816.06</v>
      </c>
      <c r="W4109" s="14" t="str">
        <f t="shared" ca="1" si="844"/>
        <v>POINT(713518.42 6169816.06)</v>
      </c>
      <c r="X4109" s="14" t="str">
        <f>IFERROR(INDEX(BygningOmraade!B:B,MATCH(A4109,BygningOmraade!A:A,0)),"")</f>
        <v/>
      </c>
    </row>
    <row r="4110" spans="1:24" s="14" customFormat="1" x14ac:dyDescent="0.25">
      <c r="A4110" s="14">
        <f t="shared" si="832"/>
        <v>4110</v>
      </c>
      <c r="B4110" s="14" t="str">
        <f t="shared" ca="1" si="833"/>
        <v>f48dc389-2141-47a3-b8b4-c355e6f7d6de</v>
      </c>
      <c r="C4110" s="14" t="str">
        <f t="shared" ca="1" si="834"/>
        <v>0a3f507e-1f08-32b8-e044-0003ba298018</v>
      </c>
      <c r="D4110" s="14">
        <f t="shared" ca="1" si="835"/>
        <v>993956</v>
      </c>
      <c r="E4110" s="1">
        <f t="shared" ca="1" si="836"/>
        <v>120</v>
      </c>
      <c r="F4110" s="1">
        <f t="shared" ca="1" si="837"/>
        <v>102</v>
      </c>
      <c r="G4110" s="1">
        <f t="shared" ca="1" si="838"/>
        <v>1993</v>
      </c>
      <c r="H4110" s="1" t="str">
        <f ca="1">IFERROR(INDEX(Varmeinstallation!B:B,MATCH(INDIRECT($A$1&amp;"L"&amp;A4110)*1,Varmeinstallation!A:A,0)),"Ingen varmeinstallationer")</f>
        <v>Fjernvarme/blokvarme (radiatorsystemer eller varmluftanlæg)</v>
      </c>
      <c r="I4110" s="1" t="str">
        <f ca="1">IFERROR(INDEX(Opvarmningsmiddel!B:B,MATCH(INDIRECT($A$1&amp;"M"&amp;A4110)*1,Opvarmningsmiddel!A:A,0)),"")</f>
        <v/>
      </c>
      <c r="J4110" s="1">
        <f t="shared" ca="1" si="839"/>
        <v>0</v>
      </c>
      <c r="K4110" s="1" t="str">
        <f ca="1">IFERROR(INDEX(Relationstabel!$C$3:$K$10,MATCH(VALUE(INDIRECT($A$1&amp;"L"&amp;A4110)),Relationstabel!$A$3:$A$10,0),MATCH(IFERROR(VALUE(INDIRECT($A$1&amp;"M"&amp;A4110)),0),Relationstabel!$C$1:$K$1,0)),"Ingen varmeinstallationer")</f>
        <v>Fjernvarme/ Blokvarme</v>
      </c>
      <c r="L4110" s="1" t="str">
        <f ca="1">INDEX(Anvendelseskode!B:B,MATCH($E4110,Anvendelseskode!$A:$A,0))</f>
        <v>Fritliggende enfamilieshus (parcelhus)</v>
      </c>
      <c r="M4110" s="1" t="str">
        <f ca="1">INDEX(Anvendelseskode!C:C,MATCH($E4110,Anvendelseskode!$A:$A,0))</f>
        <v>Parcelhuse</v>
      </c>
      <c r="N4110" s="1" t="str">
        <f ca="1">INDEX(Anvendelseskode!D:D,MATCH($E4110,Anvendelseskode!$A:$A,0))</f>
        <v>Private husholdninger</v>
      </c>
      <c r="O4110" s="1" t="str">
        <f ca="1">IFERROR(INDEX(SBi!$2:$2,MATCH(G4110,SBi!$1:$1,1)),SBi!$K$2)</f>
        <v>1979-1998</v>
      </c>
      <c r="P4110" s="1">
        <f ca="1">IFERROR(INDEX(SBi!$C$3:$K$28,MATCH(E4110,SBi!$B$3:$B$28,0),MATCH(O4110,SBi!$C$2:$K$2,0)),0)</f>
        <v>105.4</v>
      </c>
      <c r="Q4110" s="19">
        <f t="shared" ca="1" si="840"/>
        <v>10.750800000000002</v>
      </c>
      <c r="R4110" s="19" t="str">
        <f ca="1">IFERROR(INDEX(VpD!$2:$2,MATCH(G4110,VpD!$1:$1,1)),VpD!$I$2)</f>
        <v>1979-1998</v>
      </c>
      <c r="S4110" s="1">
        <f ca="1">IFERROR(INDEX(VpD!$C$3:$I$27,MATCH(E4110,VpD!$B$3:$B$27,0),MATCH(R4110,VpD!$C$2:$I$2,0)),0)</f>
        <v>90</v>
      </c>
      <c r="T4110" s="19">
        <f t="shared" ca="1" si="841"/>
        <v>9.18</v>
      </c>
      <c r="U4110" s="14" t="str">
        <f t="shared" ca="1" si="842"/>
        <v xml:space="preserve">711144.86 </v>
      </c>
      <c r="V4110" s="14" t="str">
        <f t="shared" ca="1" si="843"/>
        <v>6171910.2</v>
      </c>
      <c r="W4110" s="14" t="str">
        <f t="shared" ca="1" si="844"/>
        <v>POINT(711144.86 6171910.2)</v>
      </c>
      <c r="X4110" s="14" t="str">
        <f>IFERROR(INDEX(BygningOmraade!B:B,MATCH(A4110,BygningOmraade!A:A,0)),"")</f>
        <v/>
      </c>
    </row>
    <row r="4111" spans="1:24" s="14" customFormat="1" x14ac:dyDescent="0.25">
      <c r="A4111" s="14">
        <f t="shared" si="832"/>
        <v>4111</v>
      </c>
      <c r="B4111" s="14" t="str">
        <f t="shared" ca="1" si="833"/>
        <v>f496a231-d827-4892-b884-4571db089684</v>
      </c>
      <c r="C4111" s="14" t="str">
        <f t="shared" ca="1" si="834"/>
        <v>d318be53-6e23-481d-80dd-0c272394796e</v>
      </c>
      <c r="D4111" s="14">
        <f t="shared" ca="1" si="835"/>
        <v>100094116</v>
      </c>
      <c r="E4111" s="1">
        <f t="shared" ca="1" si="836"/>
        <v>130</v>
      </c>
      <c r="F4111" s="1">
        <f t="shared" ca="1" si="837"/>
        <v>130</v>
      </c>
      <c r="G4111" s="1">
        <f t="shared" ca="1" si="838"/>
        <v>2016</v>
      </c>
      <c r="H4111" s="1" t="str">
        <f ca="1">IFERROR(INDEX(Varmeinstallation!B:B,MATCH(INDIRECT($A$1&amp;"L"&amp;A4111)*1,Varmeinstallation!A:A,0)),"Ingen varmeinstallationer")</f>
        <v>Fjernvarme/blokvarme (radiatorsystemer eller varmluftanlæg)</v>
      </c>
      <c r="I4111" s="1" t="str">
        <f ca="1">IFERROR(INDEX(Opvarmningsmiddel!B:B,MATCH(INDIRECT($A$1&amp;"M"&amp;A4111)*1,Opvarmningsmiddel!A:A,0)),"")</f>
        <v/>
      </c>
      <c r="J4111" s="1">
        <f t="shared" ca="1" si="839"/>
        <v>0</v>
      </c>
      <c r="K4111" s="1" t="str">
        <f ca="1">IFERROR(INDEX(Relationstabel!$C$3:$K$10,MATCH(VALUE(INDIRECT($A$1&amp;"L"&amp;A4111)),Relationstabel!$A$3:$A$10,0),MATCH(IFERROR(VALUE(INDIRECT($A$1&amp;"M"&amp;A4111)),0),Relationstabel!$C$1:$K$1,0)),"Ingen varmeinstallationer")</f>
        <v>Fjernvarme/ Blokvarme</v>
      </c>
      <c r="L4111" s="1" t="str">
        <f ca="1">INDEX(Anvendelseskode!B:B,MATCH($E4111,Anvendelseskode!$A:$A,0))</f>
        <v>Række-, kæde-, dobbelthus (lodret adskillelse mellem enhederne)</v>
      </c>
      <c r="M4111" s="1" t="str">
        <f ca="1">INDEX(Anvendelseskode!C:C,MATCH($E4111,Anvendelseskode!$A:$A,0))</f>
        <v>Række-, kæde og dobbelthuse</v>
      </c>
      <c r="N4111" s="1" t="str">
        <f ca="1">INDEX(Anvendelseskode!D:D,MATCH($E4111,Anvendelseskode!$A:$A,0))</f>
        <v>Private husholdninger</v>
      </c>
      <c r="O4111" s="1" t="str">
        <f ca="1">IFERROR(INDEX(SBi!$2:$2,MATCH(G4111,SBi!$1:$1,1)),SBi!$K$2)</f>
        <v>Efter 2006</v>
      </c>
      <c r="P4111" s="1">
        <f ca="1">IFERROR(INDEX(SBi!$C$3:$K$28,MATCH(E4111,SBi!$B$3:$B$28,0),MATCH(O4111,SBi!$C$2:$K$2,0)),0)</f>
        <v>66.400000000000006</v>
      </c>
      <c r="Q4111" s="19">
        <f t="shared" ca="1" si="840"/>
        <v>8.6319999999999997</v>
      </c>
      <c r="R4111" s="19" t="str">
        <f ca="1">IFERROR(INDEX(VpD!$2:$2,MATCH(G4111,VpD!$1:$1,1)),VpD!$I$2)</f>
        <v>&gt;1998</v>
      </c>
      <c r="S4111" s="1">
        <f ca="1">IFERROR(INDEX(VpD!$C$3:$I$27,MATCH(E4111,VpD!$B$3:$B$27,0),MATCH(R4111,VpD!$C$2:$I$2,0)),0)</f>
        <v>65</v>
      </c>
      <c r="T4111" s="19">
        <f t="shared" ca="1" si="841"/>
        <v>8.4499999999999993</v>
      </c>
      <c r="U4111" s="14" t="str">
        <f t="shared" ca="1" si="842"/>
        <v xml:space="preserve">711571.3 </v>
      </c>
      <c r="V4111" s="14" t="str">
        <f t="shared" ca="1" si="843"/>
        <v>6172807.58</v>
      </c>
      <c r="W4111" s="14" t="str">
        <f t="shared" ca="1" si="844"/>
        <v>POINT(711571.3 6172807.58)</v>
      </c>
      <c r="X4111" s="14" t="str">
        <f>IFERROR(INDEX(BygningOmraade!B:B,MATCH(A4111,BygningOmraade!A:A,0)),"")</f>
        <v/>
      </c>
    </row>
    <row r="4112" spans="1:24" s="14" customFormat="1" x14ac:dyDescent="0.25">
      <c r="A4112" s="14">
        <f t="shared" si="832"/>
        <v>4112</v>
      </c>
      <c r="B4112" s="14" t="str">
        <f t="shared" ca="1" si="833"/>
        <v>f4a86ade-74e9-424c-9f50-b1e958f645ae</v>
      </c>
      <c r="C4112" s="14" t="str">
        <f t="shared" ca="1" si="834"/>
        <v>0a3f507e-1683-32b8-e044-0003ba298018</v>
      </c>
      <c r="D4112" s="14">
        <f t="shared" ca="1" si="835"/>
        <v>995678</v>
      </c>
      <c r="E4112" s="1">
        <f t="shared" ca="1" si="836"/>
        <v>320</v>
      </c>
      <c r="F4112" s="1">
        <f t="shared" ca="1" si="837"/>
        <v>1920</v>
      </c>
      <c r="G4112" s="1">
        <f t="shared" ca="1" si="838"/>
        <v>1963</v>
      </c>
      <c r="H4112" s="1" t="str">
        <f ca="1">IFERROR(INDEX(Varmeinstallation!B:B,MATCH(INDIRECT($A$1&amp;"L"&amp;A4112)*1,Varmeinstallation!A:A,0)),"Ingen varmeinstallationer")</f>
        <v>Centralvarme fra eget anlæg, et-kammer fyr</v>
      </c>
      <c r="I4112" s="1" t="str">
        <f ca="1">IFERROR(INDEX(Opvarmningsmiddel!B:B,MATCH(INDIRECT($A$1&amp;"M"&amp;A4112)*1,Opvarmningsmiddel!A:A,0)),"")</f>
        <v>Naturgas</v>
      </c>
      <c r="J4112" s="1">
        <f t="shared" ca="1" si="839"/>
        <v>90</v>
      </c>
      <c r="K4112" s="1" t="str">
        <f ca="1">IFERROR(INDEX(Relationstabel!$C$3:$K$10,MATCH(VALUE(INDIRECT($A$1&amp;"L"&amp;A4112)),Relationstabel!$A$3:$A$10,0),MATCH(IFERROR(VALUE(INDIRECT($A$1&amp;"M"&amp;A4112)),0),Relationstabel!$C$1:$K$1,0)),"Ingen varmeinstallationer")</f>
        <v>Naturgas</v>
      </c>
      <c r="L4112" s="1" t="str">
        <f ca="1">INDEX(Anvendelseskode!B:B,MATCH($E4112,Anvendelseskode!$A:$A,0))</f>
        <v>Bygning til kontor, handel, lager herunder offentlig administration</v>
      </c>
      <c r="M4112" s="1" t="str">
        <f ca="1">INDEX(Anvendelseskode!C:C,MATCH($E4112,Anvendelseskode!$A:$A,0))</f>
        <v>Kontor, handel, lager, off. adm.</v>
      </c>
      <c r="N4112" s="1" t="str">
        <f ca="1">INDEX(Anvendelseskode!D:D,MATCH($E4112,Anvendelseskode!$A:$A,0))</f>
        <v>Handel og servicevirksomheder</v>
      </c>
      <c r="O4112" s="1" t="str">
        <f ca="1">IFERROR(INDEX(SBi!$2:$2,MATCH(G4112,SBi!$1:$1,1)),SBi!$K$2)</f>
        <v>1961-1972</v>
      </c>
      <c r="P4112" s="1">
        <f ca="1">IFERROR(INDEX(SBi!$C$3:$K$28,MATCH(E4112,SBi!$B$3:$B$28,0),MATCH(O4112,SBi!$C$2:$K$2,0)),0)</f>
        <v>117.5</v>
      </c>
      <c r="Q4112" s="19">
        <f t="shared" ca="1" si="840"/>
        <v>225.6</v>
      </c>
      <c r="R4112" s="19" t="str">
        <f ca="1">IFERROR(INDEX(VpD!$2:$2,MATCH(G4112,VpD!$1:$1,1)),VpD!$I$2)</f>
        <v>1961-1972</v>
      </c>
      <c r="S4112" s="1">
        <f ca="1">IFERROR(INDEX(VpD!$C$3:$I$27,MATCH(E4112,VpD!$B$3:$B$27,0),MATCH(R4112,VpD!$C$2:$I$2,0)),0)</f>
        <v>105</v>
      </c>
      <c r="T4112" s="19">
        <f t="shared" ca="1" si="841"/>
        <v>201.6</v>
      </c>
      <c r="U4112" s="14" t="str">
        <f t="shared" ca="1" si="842"/>
        <v xml:space="preserve">712349.41 </v>
      </c>
      <c r="V4112" s="14" t="str">
        <f t="shared" ca="1" si="843"/>
        <v>6169664.41</v>
      </c>
      <c r="W4112" s="14" t="str">
        <f t="shared" ca="1" si="844"/>
        <v>POINT(712349.41 6169664.41)</v>
      </c>
      <c r="X4112" s="14" t="str">
        <f>IFERROR(INDEX(BygningOmraade!B:B,MATCH(A4112,BygningOmraade!A:A,0)),"")</f>
        <v/>
      </c>
    </row>
    <row r="4113" spans="1:24" s="14" customFormat="1" x14ac:dyDescent="0.25">
      <c r="A4113" s="14">
        <f t="shared" si="832"/>
        <v>4113</v>
      </c>
      <c r="B4113" s="14" t="str">
        <f t="shared" ca="1" si="833"/>
        <v>f4ad1ca8-9463-46b1-87fc-d5a6af32e4fb</v>
      </c>
      <c r="C4113" s="14" t="str">
        <f t="shared" ca="1" si="834"/>
        <v>0a3f507e-17d5-32b8-e044-0003ba298018</v>
      </c>
      <c r="D4113" s="14">
        <f t="shared" ca="1" si="835"/>
        <v>995158</v>
      </c>
      <c r="E4113" s="1">
        <f t="shared" ca="1" si="836"/>
        <v>120</v>
      </c>
      <c r="F4113" s="1">
        <f t="shared" ca="1" si="837"/>
        <v>164</v>
      </c>
      <c r="G4113" s="1">
        <f t="shared" ca="1" si="838"/>
        <v>1989</v>
      </c>
      <c r="H4113" s="1" t="str">
        <f ca="1">IFERROR(INDEX(Varmeinstallation!B:B,MATCH(INDIRECT($A$1&amp;"L"&amp;A4113)*1,Varmeinstallation!A:A,0)),"Ingen varmeinstallationer")</f>
        <v>Centralvarme fra eget anlæg, et-kammer fyr</v>
      </c>
      <c r="I4113" s="1" t="str">
        <f ca="1">IFERROR(INDEX(Opvarmningsmiddel!B:B,MATCH(INDIRECT($A$1&amp;"M"&amp;A4113)*1,Opvarmningsmiddel!A:A,0)),"")</f>
        <v>Naturgas</v>
      </c>
      <c r="J4113" s="1">
        <f t="shared" ca="1" si="839"/>
        <v>0</v>
      </c>
      <c r="K4113" s="1" t="str">
        <f ca="1">IFERROR(INDEX(Relationstabel!$C$3:$K$10,MATCH(VALUE(INDIRECT($A$1&amp;"L"&amp;A4113)),Relationstabel!$A$3:$A$10,0),MATCH(IFERROR(VALUE(INDIRECT($A$1&amp;"M"&amp;A4113)),0),Relationstabel!$C$1:$K$1,0)),"Ingen varmeinstallationer")</f>
        <v>Naturgas</v>
      </c>
      <c r="L4113" s="1" t="str">
        <f ca="1">INDEX(Anvendelseskode!B:B,MATCH($E4113,Anvendelseskode!$A:$A,0))</f>
        <v>Fritliggende enfamilieshus (parcelhus)</v>
      </c>
      <c r="M4113" s="1" t="str">
        <f ca="1">INDEX(Anvendelseskode!C:C,MATCH($E4113,Anvendelseskode!$A:$A,0))</f>
        <v>Parcelhuse</v>
      </c>
      <c r="N4113" s="1" t="str">
        <f ca="1">INDEX(Anvendelseskode!D:D,MATCH($E4113,Anvendelseskode!$A:$A,0))</f>
        <v>Private husholdninger</v>
      </c>
      <c r="O4113" s="1" t="str">
        <f ca="1">IFERROR(INDEX(SBi!$2:$2,MATCH(G4113,SBi!$1:$1,1)),SBi!$K$2)</f>
        <v>1979-1998</v>
      </c>
      <c r="P4113" s="1">
        <f ca="1">IFERROR(INDEX(SBi!$C$3:$K$28,MATCH(E4113,SBi!$B$3:$B$28,0),MATCH(O4113,SBi!$C$2:$K$2,0)),0)</f>
        <v>105.4</v>
      </c>
      <c r="Q4113" s="19">
        <f t="shared" ca="1" si="840"/>
        <v>17.285600000000002</v>
      </c>
      <c r="R4113" s="19" t="str">
        <f ca="1">IFERROR(INDEX(VpD!$2:$2,MATCH(G4113,VpD!$1:$1,1)),VpD!$I$2)</f>
        <v>1979-1998</v>
      </c>
      <c r="S4113" s="1">
        <f ca="1">IFERROR(INDEX(VpD!$C$3:$I$27,MATCH(E4113,VpD!$B$3:$B$27,0),MATCH(R4113,VpD!$C$2:$I$2,0)),0)</f>
        <v>90</v>
      </c>
      <c r="T4113" s="19">
        <f t="shared" ca="1" si="841"/>
        <v>14.76</v>
      </c>
      <c r="U4113" s="14" t="str">
        <f t="shared" ca="1" si="842"/>
        <v xml:space="preserve">711879.73 </v>
      </c>
      <c r="V4113" s="14" t="str">
        <f t="shared" ca="1" si="843"/>
        <v>6170581.38</v>
      </c>
      <c r="W4113" s="14" t="str">
        <f t="shared" ca="1" si="844"/>
        <v>POINT(711879.73 6170581.38)</v>
      </c>
      <c r="X4113" s="14" t="str">
        <f>IFERROR(INDEX(BygningOmraade!B:B,MATCH(A4113,BygningOmraade!A:A,0)),"")</f>
        <v/>
      </c>
    </row>
    <row r="4114" spans="1:24" s="14" customFormat="1" x14ac:dyDescent="0.25">
      <c r="A4114" s="14">
        <f t="shared" si="832"/>
        <v>4114</v>
      </c>
      <c r="B4114" s="14" t="str">
        <f t="shared" ca="1" si="833"/>
        <v>f4b1c67b-9f9a-4b61-bc95-092103dd66cc</v>
      </c>
      <c r="C4114" s="14" t="str">
        <f t="shared" ca="1" si="834"/>
        <v>0a3f507e-24c9-32b8-e044-0003ba298018</v>
      </c>
      <c r="D4114" s="14">
        <f t="shared" ca="1" si="835"/>
        <v>996961</v>
      </c>
      <c r="E4114" s="1">
        <f t="shared" ca="1" si="836"/>
        <v>130</v>
      </c>
      <c r="F4114" s="1">
        <f t="shared" ca="1" si="837"/>
        <v>109</v>
      </c>
      <c r="G4114" s="1">
        <f t="shared" ca="1" si="838"/>
        <v>1978</v>
      </c>
      <c r="H4114" s="1" t="str">
        <f ca="1">IFERROR(INDEX(Varmeinstallation!B:B,MATCH(INDIRECT($A$1&amp;"L"&amp;A4114)*1,Varmeinstallation!A:A,0)),"Ingen varmeinstallationer")</f>
        <v>Fjernvarme/blokvarme (radiatorsystemer eller varmluftanlæg)</v>
      </c>
      <c r="I4114" s="1" t="str">
        <f ca="1">IFERROR(INDEX(Opvarmningsmiddel!B:B,MATCH(INDIRECT($A$1&amp;"M"&amp;A4114)*1,Opvarmningsmiddel!A:A,0)),"")</f>
        <v/>
      </c>
      <c r="J4114" s="1">
        <f t="shared" ca="1" si="839"/>
        <v>0</v>
      </c>
      <c r="K4114" s="1" t="str">
        <f ca="1">IFERROR(INDEX(Relationstabel!$C$3:$K$10,MATCH(VALUE(INDIRECT($A$1&amp;"L"&amp;A4114)),Relationstabel!$A$3:$A$10,0),MATCH(IFERROR(VALUE(INDIRECT($A$1&amp;"M"&amp;A4114)),0),Relationstabel!$C$1:$K$1,0)),"Ingen varmeinstallationer")</f>
        <v>Fjernvarme/ Blokvarme</v>
      </c>
      <c r="L4114" s="1" t="str">
        <f ca="1">INDEX(Anvendelseskode!B:B,MATCH($E4114,Anvendelseskode!$A:$A,0))</f>
        <v>Række-, kæde-, dobbelthus (lodret adskillelse mellem enhederne)</v>
      </c>
      <c r="M4114" s="1" t="str">
        <f ca="1">INDEX(Anvendelseskode!C:C,MATCH($E4114,Anvendelseskode!$A:$A,0))</f>
        <v>Række-, kæde og dobbelthuse</v>
      </c>
      <c r="N4114" s="1" t="str">
        <f ca="1">INDEX(Anvendelseskode!D:D,MATCH($E4114,Anvendelseskode!$A:$A,0))</f>
        <v>Private husholdninger</v>
      </c>
      <c r="O4114" s="1" t="str">
        <f ca="1">IFERROR(INDEX(SBi!$2:$2,MATCH(G4114,SBi!$1:$1,1)),SBi!$K$2)</f>
        <v>1973-1978</v>
      </c>
      <c r="P4114" s="1">
        <f ca="1">IFERROR(INDEX(SBi!$C$3:$K$28,MATCH(E4114,SBi!$B$3:$B$28,0),MATCH(O4114,SBi!$C$2:$K$2,0)),0)</f>
        <v>112.6</v>
      </c>
      <c r="Q4114" s="19">
        <f t="shared" ca="1" si="840"/>
        <v>12.273399999999999</v>
      </c>
      <c r="R4114" s="19" t="str">
        <f ca="1">IFERROR(INDEX(VpD!$2:$2,MATCH(G4114,VpD!$1:$1,1)),VpD!$I$2)</f>
        <v>1973-1978</v>
      </c>
      <c r="S4114" s="1">
        <f ca="1">IFERROR(INDEX(VpD!$C$3:$I$27,MATCH(E4114,VpD!$B$3:$B$27,0),MATCH(R4114,VpD!$C$2:$I$2,0)),0)</f>
        <v>98</v>
      </c>
      <c r="T4114" s="19">
        <f t="shared" ca="1" si="841"/>
        <v>10.682</v>
      </c>
      <c r="U4114" s="14" t="str">
        <f t="shared" ca="1" si="842"/>
        <v xml:space="preserve">713608.91 </v>
      </c>
      <c r="V4114" s="14" t="str">
        <f t="shared" ca="1" si="843"/>
        <v>6169769.01</v>
      </c>
      <c r="W4114" s="14" t="str">
        <f t="shared" ca="1" si="844"/>
        <v>POINT(713608.91 6169769.01)</v>
      </c>
      <c r="X4114" s="14" t="str">
        <f>IFERROR(INDEX(BygningOmraade!B:B,MATCH(A4114,BygningOmraade!A:A,0)),"")</f>
        <v/>
      </c>
    </row>
    <row r="4115" spans="1:24" s="14" customFormat="1" x14ac:dyDescent="0.25">
      <c r="A4115" s="14">
        <f t="shared" si="832"/>
        <v>4115</v>
      </c>
      <c r="B4115" s="14" t="str">
        <f t="shared" ca="1" si="833"/>
        <v>f4b28d54-f013-4725-9abc-6e8aba456f43</v>
      </c>
      <c r="C4115" s="14" t="str">
        <f t="shared" ca="1" si="834"/>
        <v>0a3f507e-1fbc-32b8-e044-0003ba298018</v>
      </c>
      <c r="D4115" s="14">
        <f t="shared" ca="1" si="835"/>
        <v>994046</v>
      </c>
      <c r="E4115" s="1">
        <f t="shared" ca="1" si="836"/>
        <v>120</v>
      </c>
      <c r="F4115" s="1">
        <f t="shared" ca="1" si="837"/>
        <v>136</v>
      </c>
      <c r="G4115" s="1">
        <f t="shared" ca="1" si="838"/>
        <v>1988</v>
      </c>
      <c r="H4115" s="1" t="str">
        <f ca="1">IFERROR(INDEX(Varmeinstallation!B:B,MATCH(INDIRECT($A$1&amp;"L"&amp;A4115)*1,Varmeinstallation!A:A,0)),"Ingen varmeinstallationer")</f>
        <v>Centralvarme fra eget anlæg, et-kammer fyr</v>
      </c>
      <c r="I4115" s="1" t="str">
        <f ca="1">IFERROR(INDEX(Opvarmningsmiddel!B:B,MATCH(INDIRECT($A$1&amp;"M"&amp;A4115)*1,Opvarmningsmiddel!A:A,0)),"")</f>
        <v>Naturgas</v>
      </c>
      <c r="J4115" s="1">
        <f t="shared" ca="1" si="839"/>
        <v>2</v>
      </c>
      <c r="K4115" s="1" t="str">
        <f ca="1">IFERROR(INDEX(Relationstabel!$C$3:$K$10,MATCH(VALUE(INDIRECT($A$1&amp;"L"&amp;A4115)),Relationstabel!$A$3:$A$10,0),MATCH(IFERROR(VALUE(INDIRECT($A$1&amp;"M"&amp;A4115)),0),Relationstabel!$C$1:$K$1,0)),"Ingen varmeinstallationer")</f>
        <v>Naturgas</v>
      </c>
      <c r="L4115" s="1" t="str">
        <f ca="1">INDEX(Anvendelseskode!B:B,MATCH($E4115,Anvendelseskode!$A:$A,0))</f>
        <v>Fritliggende enfamilieshus (parcelhus)</v>
      </c>
      <c r="M4115" s="1" t="str">
        <f ca="1">INDEX(Anvendelseskode!C:C,MATCH($E4115,Anvendelseskode!$A:$A,0))</f>
        <v>Parcelhuse</v>
      </c>
      <c r="N4115" s="1" t="str">
        <f ca="1">INDEX(Anvendelseskode!D:D,MATCH($E4115,Anvendelseskode!$A:$A,0))</f>
        <v>Private husholdninger</v>
      </c>
      <c r="O4115" s="1" t="str">
        <f ca="1">IFERROR(INDEX(SBi!$2:$2,MATCH(G4115,SBi!$1:$1,1)),SBi!$K$2)</f>
        <v>1979-1998</v>
      </c>
      <c r="P4115" s="1">
        <f ca="1">IFERROR(INDEX(SBi!$C$3:$K$28,MATCH(E4115,SBi!$B$3:$B$28,0),MATCH(O4115,SBi!$C$2:$K$2,0)),0)</f>
        <v>105.4</v>
      </c>
      <c r="Q4115" s="19">
        <f t="shared" ca="1" si="840"/>
        <v>14.334400000000002</v>
      </c>
      <c r="R4115" s="19" t="str">
        <f ca="1">IFERROR(INDEX(VpD!$2:$2,MATCH(G4115,VpD!$1:$1,1)),VpD!$I$2)</f>
        <v>1979-1998</v>
      </c>
      <c r="S4115" s="1">
        <f ca="1">IFERROR(INDEX(VpD!$C$3:$I$27,MATCH(E4115,VpD!$B$3:$B$27,0),MATCH(R4115,VpD!$C$2:$I$2,0)),0)</f>
        <v>90</v>
      </c>
      <c r="T4115" s="19">
        <f t="shared" ca="1" si="841"/>
        <v>12.24</v>
      </c>
      <c r="U4115" s="14" t="str">
        <f t="shared" ca="1" si="842"/>
        <v xml:space="preserve">711063.38 </v>
      </c>
      <c r="V4115" s="14" t="str">
        <f t="shared" ca="1" si="843"/>
        <v>6171658.23</v>
      </c>
      <c r="W4115" s="14" t="str">
        <f t="shared" ca="1" si="844"/>
        <v>POINT(711063.38 6171658.23)</v>
      </c>
      <c r="X4115" s="14" t="str">
        <f>IFERROR(INDEX(BygningOmraade!B:B,MATCH(A4115,BygningOmraade!A:A,0)),"")</f>
        <v/>
      </c>
    </row>
    <row r="4116" spans="1:24" s="14" customFormat="1" x14ac:dyDescent="0.25">
      <c r="A4116" s="14">
        <f t="shared" si="832"/>
        <v>4116</v>
      </c>
      <c r="B4116" s="14" t="str">
        <f t="shared" ca="1" si="833"/>
        <v>f4bc4438-613c-455c-a846-809cce8cfac5</v>
      </c>
      <c r="C4116" s="14" t="str">
        <f t="shared" ca="1" si="834"/>
        <v>0a3f507e-1599-32b8-e044-0003ba298018</v>
      </c>
      <c r="D4116" s="14">
        <f t="shared" ca="1" si="835"/>
        <v>995890</v>
      </c>
      <c r="E4116" s="1">
        <f t="shared" ca="1" si="836"/>
        <v>120</v>
      </c>
      <c r="F4116" s="1">
        <f t="shared" ca="1" si="837"/>
        <v>193</v>
      </c>
      <c r="G4116" s="1">
        <f t="shared" ca="1" si="838"/>
        <v>2015</v>
      </c>
      <c r="H4116" s="1" t="str">
        <f ca="1">IFERROR(INDEX(Varmeinstallation!B:B,MATCH(INDIRECT($A$1&amp;"L"&amp;A4116)*1,Varmeinstallation!A:A,0)),"Ingen varmeinstallationer")</f>
        <v>Centralvarme fra eget anlæg, et-kammer fyr</v>
      </c>
      <c r="I4116" s="1" t="str">
        <f ca="1">IFERROR(INDEX(Opvarmningsmiddel!B:B,MATCH(INDIRECT($A$1&amp;"M"&amp;A4116)*1,Opvarmningsmiddel!A:A,0)),"")</f>
        <v>Naturgas</v>
      </c>
      <c r="J4116" s="1">
        <f t="shared" ca="1" si="839"/>
        <v>90</v>
      </c>
      <c r="K4116" s="1" t="str">
        <f ca="1">IFERROR(INDEX(Relationstabel!$C$3:$K$10,MATCH(VALUE(INDIRECT($A$1&amp;"L"&amp;A4116)),Relationstabel!$A$3:$A$10,0),MATCH(IFERROR(VALUE(INDIRECT($A$1&amp;"M"&amp;A4116)),0),Relationstabel!$C$1:$K$1,0)),"Ingen varmeinstallationer")</f>
        <v>Naturgas</v>
      </c>
      <c r="L4116" s="1" t="str">
        <f ca="1">INDEX(Anvendelseskode!B:B,MATCH($E4116,Anvendelseskode!$A:$A,0))</f>
        <v>Fritliggende enfamilieshus (parcelhus)</v>
      </c>
      <c r="M4116" s="1" t="str">
        <f ca="1">INDEX(Anvendelseskode!C:C,MATCH($E4116,Anvendelseskode!$A:$A,0))</f>
        <v>Parcelhuse</v>
      </c>
      <c r="N4116" s="1" t="str">
        <f ca="1">INDEX(Anvendelseskode!D:D,MATCH($E4116,Anvendelseskode!$A:$A,0))</f>
        <v>Private husholdninger</v>
      </c>
      <c r="O4116" s="1" t="str">
        <f ca="1">IFERROR(INDEX(SBi!$2:$2,MATCH(G4116,SBi!$1:$1,1)),SBi!$K$2)</f>
        <v>Efter 2006</v>
      </c>
      <c r="P4116" s="1">
        <f ca="1">IFERROR(INDEX(SBi!$C$3:$K$28,MATCH(E4116,SBi!$B$3:$B$28,0),MATCH(O4116,SBi!$C$2:$K$2,0)),0)</f>
        <v>67.3</v>
      </c>
      <c r="Q4116" s="19">
        <f t="shared" ca="1" si="840"/>
        <v>12.988899999999999</v>
      </c>
      <c r="R4116" s="19" t="str">
        <f ca="1">IFERROR(INDEX(VpD!$2:$2,MATCH(G4116,VpD!$1:$1,1)),VpD!$I$2)</f>
        <v>&gt;1998</v>
      </c>
      <c r="S4116" s="1">
        <f ca="1">IFERROR(INDEX(VpD!$C$3:$I$27,MATCH(E4116,VpD!$B$3:$B$27,0),MATCH(R4116,VpD!$C$2:$I$2,0)),0)</f>
        <v>72</v>
      </c>
      <c r="T4116" s="19">
        <f t="shared" ca="1" si="841"/>
        <v>13.896000000000001</v>
      </c>
      <c r="U4116" s="14" t="str">
        <f t="shared" ca="1" si="842"/>
        <v xml:space="preserve">712856.38 </v>
      </c>
      <c r="V4116" s="14" t="str">
        <f t="shared" ca="1" si="843"/>
        <v>6169194.38</v>
      </c>
      <c r="W4116" s="14" t="str">
        <f t="shared" ca="1" si="844"/>
        <v>POINT(712856.38 6169194.38)</v>
      </c>
      <c r="X4116" s="14" t="str">
        <f>IFERROR(INDEX(BygningOmraade!B:B,MATCH(A4116,BygningOmraade!A:A,0)),"")</f>
        <v/>
      </c>
    </row>
    <row r="4117" spans="1:24" s="14" customFormat="1" x14ac:dyDescent="0.25">
      <c r="A4117" s="14">
        <f t="shared" si="832"/>
        <v>4117</v>
      </c>
      <c r="B4117" s="14" t="str">
        <f t="shared" ca="1" si="833"/>
        <v>f4d5d880-0fb7-4052-b3f1-0c26c0a9a71c</v>
      </c>
      <c r="C4117" s="14" t="str">
        <f t="shared" ca="1" si="834"/>
        <v>0a3f507e-22aa-32b8-e044-0003ba298018</v>
      </c>
      <c r="D4117" s="14">
        <f t="shared" ca="1" si="835"/>
        <v>995224</v>
      </c>
      <c r="E4117" s="1">
        <f t="shared" ca="1" si="836"/>
        <v>120</v>
      </c>
      <c r="F4117" s="1">
        <f t="shared" ca="1" si="837"/>
        <v>180</v>
      </c>
      <c r="G4117" s="1">
        <f t="shared" ca="1" si="838"/>
        <v>1969</v>
      </c>
      <c r="H4117" s="1" t="str">
        <f ca="1">IFERROR(INDEX(Varmeinstallation!B:B,MATCH(INDIRECT($A$1&amp;"L"&amp;A4117)*1,Varmeinstallation!A:A,0)),"Ingen varmeinstallationer")</f>
        <v>Centralvarme fra eget anlæg, et-kammer fyr</v>
      </c>
      <c r="I4117" s="1" t="str">
        <f ca="1">IFERROR(INDEX(Opvarmningsmiddel!B:B,MATCH(INDIRECT($A$1&amp;"M"&amp;A4117)*1,Opvarmningsmiddel!A:A,0)),"")</f>
        <v>Naturgas</v>
      </c>
      <c r="J4117" s="1">
        <f t="shared" ca="1" si="839"/>
        <v>0</v>
      </c>
      <c r="K4117" s="1" t="str">
        <f ca="1">IFERROR(INDEX(Relationstabel!$C$3:$K$10,MATCH(VALUE(INDIRECT($A$1&amp;"L"&amp;A4117)),Relationstabel!$A$3:$A$10,0),MATCH(IFERROR(VALUE(INDIRECT($A$1&amp;"M"&amp;A4117)),0),Relationstabel!$C$1:$K$1,0)),"Ingen varmeinstallationer")</f>
        <v>Naturgas</v>
      </c>
      <c r="L4117" s="1" t="str">
        <f ca="1">INDEX(Anvendelseskode!B:B,MATCH($E4117,Anvendelseskode!$A:$A,0))</f>
        <v>Fritliggende enfamilieshus (parcelhus)</v>
      </c>
      <c r="M4117" s="1" t="str">
        <f ca="1">INDEX(Anvendelseskode!C:C,MATCH($E4117,Anvendelseskode!$A:$A,0))</f>
        <v>Parcelhuse</v>
      </c>
      <c r="N4117" s="1" t="str">
        <f ca="1">INDEX(Anvendelseskode!D:D,MATCH($E4117,Anvendelseskode!$A:$A,0))</f>
        <v>Private husholdninger</v>
      </c>
      <c r="O4117" s="1" t="str">
        <f ca="1">IFERROR(INDEX(SBi!$2:$2,MATCH(G4117,SBi!$1:$1,1)),SBi!$K$2)</f>
        <v>1961-1972</v>
      </c>
      <c r="P4117" s="1">
        <f ca="1">IFERROR(INDEX(SBi!$C$3:$K$28,MATCH(E4117,SBi!$B$3:$B$28,0),MATCH(O4117,SBi!$C$2:$K$2,0)),0)</f>
        <v>134.30000000000001</v>
      </c>
      <c r="Q4117" s="19">
        <f t="shared" ca="1" si="840"/>
        <v>24.174000000000003</v>
      </c>
      <c r="R4117" s="19" t="str">
        <f ca="1">IFERROR(INDEX(VpD!$2:$2,MATCH(G4117,VpD!$1:$1,1)),VpD!$I$2)</f>
        <v>1961-1972</v>
      </c>
      <c r="S4117" s="1">
        <f ca="1">IFERROR(INDEX(VpD!$C$3:$I$27,MATCH(E4117,VpD!$B$3:$B$27,0),MATCH(R4117,VpD!$C$2:$I$2,0)),0)</f>
        <v>143</v>
      </c>
      <c r="T4117" s="19">
        <f t="shared" ca="1" si="841"/>
        <v>25.74</v>
      </c>
      <c r="U4117" s="14" t="str">
        <f t="shared" ca="1" si="842"/>
        <v xml:space="preserve">711824.6 </v>
      </c>
      <c r="V4117" s="14" t="str">
        <f t="shared" ca="1" si="843"/>
        <v>6171942.58</v>
      </c>
      <c r="W4117" s="14" t="str">
        <f t="shared" ca="1" si="844"/>
        <v>POINT(711824.6 6171942.58)</v>
      </c>
      <c r="X4117" s="14" t="str">
        <f>IFERROR(INDEX(BygningOmraade!B:B,MATCH(A4117,BygningOmraade!A:A,0)),"")</f>
        <v/>
      </c>
    </row>
    <row r="4118" spans="1:24" s="14" customFormat="1" x14ac:dyDescent="0.25">
      <c r="A4118" s="14">
        <f t="shared" si="832"/>
        <v>4118</v>
      </c>
      <c r="B4118" s="14" t="str">
        <f t="shared" ca="1" si="833"/>
        <v>f4e4f9b5-36f9-4f41-9d9c-04817eac45f7</v>
      </c>
      <c r="C4118" s="14" t="str">
        <f t="shared" ca="1" si="834"/>
        <v>0a3f507e-219b-32b8-e044-0003ba298018</v>
      </c>
      <c r="D4118" s="14">
        <f t="shared" ca="1" si="835"/>
        <v>996387</v>
      </c>
      <c r="E4118" s="1">
        <f t="shared" ca="1" si="836"/>
        <v>120</v>
      </c>
      <c r="F4118" s="1">
        <f t="shared" ca="1" si="837"/>
        <v>135</v>
      </c>
      <c r="G4118" s="1">
        <f t="shared" ca="1" si="838"/>
        <v>1992</v>
      </c>
      <c r="H4118" s="1" t="str">
        <f ca="1">IFERROR(INDEX(Varmeinstallation!B:B,MATCH(INDIRECT($A$1&amp;"L"&amp;A4118)*1,Varmeinstallation!A:A,0)),"Ingen varmeinstallationer")</f>
        <v>Centralvarme fra eget anlæg, et-kammer fyr</v>
      </c>
      <c r="I4118" s="1" t="str">
        <f ca="1">IFERROR(INDEX(Opvarmningsmiddel!B:B,MATCH(INDIRECT($A$1&amp;"M"&amp;A4118)*1,Opvarmningsmiddel!A:A,0)),"")</f>
        <v>Naturgas</v>
      </c>
      <c r="J4118" s="1">
        <f t="shared" ca="1" si="839"/>
        <v>0</v>
      </c>
      <c r="K4118" s="1" t="str">
        <f ca="1">IFERROR(INDEX(Relationstabel!$C$3:$K$10,MATCH(VALUE(INDIRECT($A$1&amp;"L"&amp;A4118)),Relationstabel!$A$3:$A$10,0),MATCH(IFERROR(VALUE(INDIRECT($A$1&amp;"M"&amp;A4118)),0),Relationstabel!$C$1:$K$1,0)),"Ingen varmeinstallationer")</f>
        <v>Naturgas</v>
      </c>
      <c r="L4118" s="1" t="str">
        <f ca="1">INDEX(Anvendelseskode!B:B,MATCH($E4118,Anvendelseskode!$A:$A,0))</f>
        <v>Fritliggende enfamilieshus (parcelhus)</v>
      </c>
      <c r="M4118" s="1" t="str">
        <f ca="1">INDEX(Anvendelseskode!C:C,MATCH($E4118,Anvendelseskode!$A:$A,0))</f>
        <v>Parcelhuse</v>
      </c>
      <c r="N4118" s="1" t="str">
        <f ca="1">INDEX(Anvendelseskode!D:D,MATCH($E4118,Anvendelseskode!$A:$A,0))</f>
        <v>Private husholdninger</v>
      </c>
      <c r="O4118" s="1" t="str">
        <f ca="1">IFERROR(INDEX(SBi!$2:$2,MATCH(G4118,SBi!$1:$1,1)),SBi!$K$2)</f>
        <v>1979-1998</v>
      </c>
      <c r="P4118" s="1">
        <f ca="1">IFERROR(INDEX(SBi!$C$3:$K$28,MATCH(E4118,SBi!$B$3:$B$28,0),MATCH(O4118,SBi!$C$2:$K$2,0)),0)</f>
        <v>105.4</v>
      </c>
      <c r="Q4118" s="19">
        <f t="shared" ca="1" si="840"/>
        <v>14.228999999999999</v>
      </c>
      <c r="R4118" s="19" t="str">
        <f ca="1">IFERROR(INDEX(VpD!$2:$2,MATCH(G4118,VpD!$1:$1,1)),VpD!$I$2)</f>
        <v>1979-1998</v>
      </c>
      <c r="S4118" s="1">
        <f ca="1">IFERROR(INDEX(VpD!$C$3:$I$27,MATCH(E4118,VpD!$B$3:$B$27,0),MATCH(R4118,VpD!$C$2:$I$2,0)),0)</f>
        <v>90</v>
      </c>
      <c r="T4118" s="19">
        <f t="shared" ca="1" si="841"/>
        <v>12.15</v>
      </c>
      <c r="U4118" s="14" t="str">
        <f t="shared" ca="1" si="842"/>
        <v xml:space="preserve">713430.87 </v>
      </c>
      <c r="V4118" s="14" t="str">
        <f t="shared" ca="1" si="843"/>
        <v>6168698.67</v>
      </c>
      <c r="W4118" s="14" t="str">
        <f t="shared" ca="1" si="844"/>
        <v>POINT(713430.87 6168698.67)</v>
      </c>
      <c r="X4118" s="14" t="str">
        <f>IFERROR(INDEX(BygningOmraade!B:B,MATCH(A4118,BygningOmraade!A:A,0)),"")</f>
        <v/>
      </c>
    </row>
    <row r="4119" spans="1:24" s="14" customFormat="1" x14ac:dyDescent="0.25">
      <c r="A4119" s="14">
        <f t="shared" si="832"/>
        <v>4119</v>
      </c>
      <c r="B4119" s="14" t="str">
        <f t="shared" ca="1" si="833"/>
        <v>f50dd149-f119-42a8-a0a5-08a785381969</v>
      </c>
      <c r="C4119" s="14" t="str">
        <f t="shared" ca="1" si="834"/>
        <v>0a3f507e-2433-32b8-e044-0003ba298018</v>
      </c>
      <c r="D4119" s="14">
        <f t="shared" ca="1" si="835"/>
        <v>2589274</v>
      </c>
      <c r="E4119" s="1">
        <f t="shared" ca="1" si="836"/>
        <v>130</v>
      </c>
      <c r="F4119" s="1">
        <f t="shared" ca="1" si="837"/>
        <v>104</v>
      </c>
      <c r="G4119" s="1">
        <f t="shared" ca="1" si="838"/>
        <v>2002</v>
      </c>
      <c r="H4119" s="1" t="str">
        <f ca="1">IFERROR(INDEX(Varmeinstallation!B:B,MATCH(INDIRECT($A$1&amp;"L"&amp;A4119)*1,Varmeinstallation!A:A,0)),"Ingen varmeinstallationer")</f>
        <v>Centralvarme fra eget anlæg, et-kammer fyr</v>
      </c>
      <c r="I4119" s="1" t="str">
        <f ca="1">IFERROR(INDEX(Opvarmningsmiddel!B:B,MATCH(INDIRECT($A$1&amp;"M"&amp;A4119)*1,Opvarmningsmiddel!A:A,0)),"")</f>
        <v>Naturgas</v>
      </c>
      <c r="J4119" s="1">
        <f t="shared" ca="1" si="839"/>
        <v>90</v>
      </c>
      <c r="K4119" s="1" t="str">
        <f ca="1">IFERROR(INDEX(Relationstabel!$C$3:$K$10,MATCH(VALUE(INDIRECT($A$1&amp;"L"&amp;A4119)),Relationstabel!$A$3:$A$10,0),MATCH(IFERROR(VALUE(INDIRECT($A$1&amp;"M"&amp;A4119)),0),Relationstabel!$C$1:$K$1,0)),"Ingen varmeinstallationer")</f>
        <v>Naturgas</v>
      </c>
      <c r="L4119" s="1" t="str">
        <f ca="1">INDEX(Anvendelseskode!B:B,MATCH($E4119,Anvendelseskode!$A:$A,0))</f>
        <v>Række-, kæde-, dobbelthus (lodret adskillelse mellem enhederne)</v>
      </c>
      <c r="M4119" s="1" t="str">
        <f ca="1">INDEX(Anvendelseskode!C:C,MATCH($E4119,Anvendelseskode!$A:$A,0))</f>
        <v>Række-, kæde og dobbelthuse</v>
      </c>
      <c r="N4119" s="1" t="str">
        <f ca="1">INDEX(Anvendelseskode!D:D,MATCH($E4119,Anvendelseskode!$A:$A,0))</f>
        <v>Private husholdninger</v>
      </c>
      <c r="O4119" s="1" t="str">
        <f ca="1">IFERROR(INDEX(SBi!$2:$2,MATCH(G4119,SBi!$1:$1,1)),SBi!$K$2)</f>
        <v>1999-2006</v>
      </c>
      <c r="P4119" s="1">
        <f ca="1">IFERROR(INDEX(SBi!$C$3:$K$28,MATCH(E4119,SBi!$B$3:$B$28,0),MATCH(O4119,SBi!$C$2:$K$2,0)),0)</f>
        <v>81.5</v>
      </c>
      <c r="Q4119" s="19">
        <f t="shared" ca="1" si="840"/>
        <v>8.4760000000000009</v>
      </c>
      <c r="R4119" s="19" t="str">
        <f ca="1">IFERROR(INDEX(VpD!$2:$2,MATCH(G4119,VpD!$1:$1,1)),VpD!$I$2)</f>
        <v>&gt;1998</v>
      </c>
      <c r="S4119" s="1">
        <f ca="1">IFERROR(INDEX(VpD!$C$3:$I$27,MATCH(E4119,VpD!$B$3:$B$27,0),MATCH(R4119,VpD!$C$2:$I$2,0)),0)</f>
        <v>65</v>
      </c>
      <c r="T4119" s="19">
        <f t="shared" ca="1" si="841"/>
        <v>6.76</v>
      </c>
      <c r="U4119" s="14" t="str">
        <f t="shared" ca="1" si="842"/>
        <v xml:space="preserve">713877.56 </v>
      </c>
      <c r="V4119" s="14" t="str">
        <f t="shared" ca="1" si="843"/>
        <v>6168770.83</v>
      </c>
      <c r="W4119" s="14" t="str">
        <f t="shared" ca="1" si="844"/>
        <v>POINT(713877.56 6168770.83)</v>
      </c>
      <c r="X4119" s="14" t="str">
        <f>IFERROR(INDEX(BygningOmraade!B:B,MATCH(A4119,BygningOmraade!A:A,0)),"")</f>
        <v/>
      </c>
    </row>
    <row r="4120" spans="1:24" s="14" customFormat="1" x14ac:dyDescent="0.25">
      <c r="A4120" s="14">
        <f t="shared" si="832"/>
        <v>4120</v>
      </c>
      <c r="B4120" s="14" t="str">
        <f t="shared" ca="1" si="833"/>
        <v>f510e0a2-27fa-4689-b850-c0e4ff933f62</v>
      </c>
      <c r="C4120" s="14" t="str">
        <f t="shared" ca="1" si="834"/>
        <v>75d4829b-35a9-165e-e044-00144f3ead67</v>
      </c>
      <c r="D4120" s="14">
        <f t="shared" ca="1" si="835"/>
        <v>994761</v>
      </c>
      <c r="E4120" s="1">
        <f t="shared" ca="1" si="836"/>
        <v>230</v>
      </c>
      <c r="F4120" s="1">
        <f t="shared" ca="1" si="837"/>
        <v>8</v>
      </c>
      <c r="G4120" s="1">
        <f t="shared" ca="1" si="838"/>
        <v>1934</v>
      </c>
      <c r="H4120" s="1" t="str">
        <f ca="1">IFERROR(INDEX(Varmeinstallation!B:B,MATCH(INDIRECT($A$1&amp;"L"&amp;A4120)*1,Varmeinstallation!A:A,0)),"Ingen varmeinstallationer")</f>
        <v>Ingen varmeinstallationer</v>
      </c>
      <c r="I4120" s="1" t="str">
        <f ca="1">IFERROR(INDEX(Opvarmningsmiddel!B:B,MATCH(INDIRECT($A$1&amp;"M"&amp;A4120)*1,Opvarmningsmiddel!A:A,0)),"")</f>
        <v/>
      </c>
      <c r="J4120" s="1">
        <f t="shared" ca="1" si="839"/>
        <v>0</v>
      </c>
      <c r="K4120" s="1" t="str">
        <f ca="1">IFERROR(INDEX(Relationstabel!$C$3:$K$10,MATCH(VALUE(INDIRECT($A$1&amp;"L"&amp;A4120)),Relationstabel!$A$3:$A$10,0),MATCH(IFERROR(VALUE(INDIRECT($A$1&amp;"M"&amp;A4120)),0),Relationstabel!$C$1:$K$1,0)),"Ingen varmeinstallationer")</f>
        <v>Ingen varmeinstallation</v>
      </c>
      <c r="L4120" s="1" t="str">
        <f ca="1">INDEX(Anvendelseskode!B:B,MATCH($E4120,Anvendelseskode!$A:$A,0))</f>
        <v>El-, gas-, vand- eller varmeværk forbrændingsanstalt m.v..</v>
      </c>
      <c r="M4120" s="1" t="str">
        <f ca="1">INDEX(Anvendelseskode!C:C,MATCH($E4120,Anvendelseskode!$A:$A,0))</f>
        <v>El-, gas-, vand- og varmeværker</v>
      </c>
      <c r="N4120" s="1" t="str">
        <f ca="1">INDEX(Anvendelseskode!D:D,MATCH($E4120,Anvendelseskode!$A:$A,0))</f>
        <v>Industri</v>
      </c>
      <c r="O4120" s="1" t="str">
        <f ca="1">IFERROR(INDEX(SBi!$2:$2,MATCH(G4120,SBi!$1:$1,1)),SBi!$K$2)</f>
        <v>1931-1950</v>
      </c>
      <c r="P4120" s="1">
        <f ca="1">IFERROR(INDEX(SBi!$C$3:$K$28,MATCH(E4120,SBi!$B$3:$B$28,0),MATCH(O4120,SBi!$C$2:$K$2,0)),0)</f>
        <v>120</v>
      </c>
      <c r="Q4120" s="19">
        <f t="shared" ca="1" si="840"/>
        <v>0.96</v>
      </c>
      <c r="R4120" s="19" t="str">
        <f ca="1">IFERROR(INDEX(VpD!$2:$2,MATCH(G4120,VpD!$1:$1,1)),VpD!$I$2)</f>
        <v>1931-1950</v>
      </c>
      <c r="S4120" s="1">
        <f ca="1">IFERROR(INDEX(VpD!$C$3:$I$27,MATCH(E4120,VpD!$B$3:$B$27,0),MATCH(R4120,VpD!$C$2:$I$2,0)),0)</f>
        <v>120</v>
      </c>
      <c r="T4120" s="19">
        <f t="shared" ca="1" si="841"/>
        <v>0.96</v>
      </c>
      <c r="U4120" s="14" t="str">
        <f t="shared" ca="1" si="842"/>
        <v xml:space="preserve">711658.46 </v>
      </c>
      <c r="V4120" s="14" t="str">
        <f t="shared" ca="1" si="843"/>
        <v>6169630.28</v>
      </c>
      <c r="W4120" s="14" t="str">
        <f t="shared" ca="1" si="844"/>
        <v>POINT(711658.46 6169630.28)</v>
      </c>
      <c r="X4120" s="14" t="str">
        <f>IFERROR(INDEX(BygningOmraade!B:B,MATCH(A4120,BygningOmraade!A:A,0)),"")</f>
        <v/>
      </c>
    </row>
    <row r="4121" spans="1:24" s="14" customFormat="1" x14ac:dyDescent="0.25">
      <c r="A4121" s="14">
        <f t="shared" si="832"/>
        <v>4121</v>
      </c>
      <c r="B4121" s="14" t="str">
        <f t="shared" ca="1" si="833"/>
        <v>f512044f-35d9-48b5-8f82-03712656c6ee</v>
      </c>
      <c r="C4121" s="14" t="str">
        <f t="shared" ca="1" si="834"/>
        <v>0a3f507e-1d31-32b8-e044-0003ba298018</v>
      </c>
      <c r="D4121" s="14">
        <f t="shared" ca="1" si="835"/>
        <v>997166</v>
      </c>
      <c r="E4121" s="1">
        <f t="shared" ca="1" si="836"/>
        <v>130</v>
      </c>
      <c r="F4121" s="1">
        <f t="shared" ca="1" si="837"/>
        <v>109</v>
      </c>
      <c r="G4121" s="1">
        <f t="shared" ca="1" si="838"/>
        <v>1978</v>
      </c>
      <c r="H4121" s="1" t="str">
        <f ca="1">IFERROR(INDEX(Varmeinstallation!B:B,MATCH(INDIRECT($A$1&amp;"L"&amp;A4121)*1,Varmeinstallation!A:A,0)),"Ingen varmeinstallationer")</f>
        <v>Fjernvarme/blokvarme (radiatorsystemer eller varmluftanlæg)</v>
      </c>
      <c r="I4121" s="1" t="str">
        <f ca="1">IFERROR(INDEX(Opvarmningsmiddel!B:B,MATCH(INDIRECT($A$1&amp;"M"&amp;A4121)*1,Opvarmningsmiddel!A:A,0)),"")</f>
        <v/>
      </c>
      <c r="J4121" s="1">
        <f t="shared" ca="1" si="839"/>
        <v>0</v>
      </c>
      <c r="K4121" s="1" t="str">
        <f ca="1">IFERROR(INDEX(Relationstabel!$C$3:$K$10,MATCH(VALUE(INDIRECT($A$1&amp;"L"&amp;A4121)),Relationstabel!$A$3:$A$10,0),MATCH(IFERROR(VALUE(INDIRECT($A$1&amp;"M"&amp;A4121)),0),Relationstabel!$C$1:$K$1,0)),"Ingen varmeinstallationer")</f>
        <v>Fjernvarme/ Blokvarme</v>
      </c>
      <c r="L4121" s="1" t="str">
        <f ca="1">INDEX(Anvendelseskode!B:B,MATCH($E4121,Anvendelseskode!$A:$A,0))</f>
        <v>Række-, kæde-, dobbelthus (lodret adskillelse mellem enhederne)</v>
      </c>
      <c r="M4121" s="1" t="str">
        <f ca="1">INDEX(Anvendelseskode!C:C,MATCH($E4121,Anvendelseskode!$A:$A,0))</f>
        <v>Række-, kæde og dobbelthuse</v>
      </c>
      <c r="N4121" s="1" t="str">
        <f ca="1">INDEX(Anvendelseskode!D:D,MATCH($E4121,Anvendelseskode!$A:$A,0))</f>
        <v>Private husholdninger</v>
      </c>
      <c r="O4121" s="1" t="str">
        <f ca="1">IFERROR(INDEX(SBi!$2:$2,MATCH(G4121,SBi!$1:$1,1)),SBi!$K$2)</f>
        <v>1973-1978</v>
      </c>
      <c r="P4121" s="1">
        <f ca="1">IFERROR(INDEX(SBi!$C$3:$K$28,MATCH(E4121,SBi!$B$3:$B$28,0),MATCH(O4121,SBi!$C$2:$K$2,0)),0)</f>
        <v>112.6</v>
      </c>
      <c r="Q4121" s="19">
        <f t="shared" ca="1" si="840"/>
        <v>12.273399999999999</v>
      </c>
      <c r="R4121" s="19" t="str">
        <f ca="1">IFERROR(INDEX(VpD!$2:$2,MATCH(G4121,VpD!$1:$1,1)),VpD!$I$2)</f>
        <v>1973-1978</v>
      </c>
      <c r="S4121" s="1">
        <f ca="1">IFERROR(INDEX(VpD!$C$3:$I$27,MATCH(E4121,VpD!$B$3:$B$27,0),MATCH(R4121,VpD!$C$2:$I$2,0)),0)</f>
        <v>98</v>
      </c>
      <c r="T4121" s="19">
        <f t="shared" ca="1" si="841"/>
        <v>10.682</v>
      </c>
      <c r="U4121" s="14" t="str">
        <f t="shared" ca="1" si="842"/>
        <v xml:space="preserve">713739.93 </v>
      </c>
      <c r="V4121" s="14" t="str">
        <f t="shared" ca="1" si="843"/>
        <v>6169676.41</v>
      </c>
      <c r="W4121" s="14" t="str">
        <f t="shared" ca="1" si="844"/>
        <v>POINT(713739.93 6169676.41)</v>
      </c>
      <c r="X4121" s="14" t="str">
        <f>IFERROR(INDEX(BygningOmraade!B:B,MATCH(A4121,BygningOmraade!A:A,0)),"")</f>
        <v/>
      </c>
    </row>
    <row r="4122" spans="1:24" s="14" customFormat="1" x14ac:dyDescent="0.25">
      <c r="A4122" s="14">
        <f t="shared" si="832"/>
        <v>4122</v>
      </c>
      <c r="B4122" s="14" t="str">
        <f t="shared" ca="1" si="833"/>
        <v>f53ae68f-daf9-4ec3-b381-d90e8a6d8deb</v>
      </c>
      <c r="C4122" s="14" t="str">
        <f t="shared" ca="1" si="834"/>
        <v>0a3f507e-18f8-32b8-e044-0003ba298018</v>
      </c>
      <c r="D4122" s="14">
        <f t="shared" ca="1" si="835"/>
        <v>994175</v>
      </c>
      <c r="E4122" s="1">
        <f t="shared" ca="1" si="836"/>
        <v>120</v>
      </c>
      <c r="F4122" s="1">
        <f t="shared" ca="1" si="837"/>
        <v>137</v>
      </c>
      <c r="G4122" s="1">
        <f t="shared" ca="1" si="838"/>
        <v>1969</v>
      </c>
      <c r="H4122" s="1" t="str">
        <f ca="1">IFERROR(INDEX(Varmeinstallation!B:B,MATCH(INDIRECT($A$1&amp;"L"&amp;A4122)*1,Varmeinstallation!A:A,0)),"Ingen varmeinstallationer")</f>
        <v>Fjernvarme/blokvarme (radiatorsystemer eller varmluftanlæg)</v>
      </c>
      <c r="I4122" s="1" t="str">
        <f ca="1">IFERROR(INDEX(Opvarmningsmiddel!B:B,MATCH(INDIRECT($A$1&amp;"M"&amp;A4122)*1,Opvarmningsmiddel!A:A,0)),"")</f>
        <v/>
      </c>
      <c r="J4122" s="1">
        <f t="shared" ca="1" si="839"/>
        <v>0</v>
      </c>
      <c r="K4122" s="1" t="str">
        <f ca="1">IFERROR(INDEX(Relationstabel!$C$3:$K$10,MATCH(VALUE(INDIRECT($A$1&amp;"L"&amp;A4122)),Relationstabel!$A$3:$A$10,0),MATCH(IFERROR(VALUE(INDIRECT($A$1&amp;"M"&amp;A4122)),0),Relationstabel!$C$1:$K$1,0)),"Ingen varmeinstallationer")</f>
        <v>Fjernvarme/ Blokvarme</v>
      </c>
      <c r="L4122" s="1" t="str">
        <f ca="1">INDEX(Anvendelseskode!B:B,MATCH($E4122,Anvendelseskode!$A:$A,0))</f>
        <v>Fritliggende enfamilieshus (parcelhus)</v>
      </c>
      <c r="M4122" s="1" t="str">
        <f ca="1">INDEX(Anvendelseskode!C:C,MATCH($E4122,Anvendelseskode!$A:$A,0))</f>
        <v>Parcelhuse</v>
      </c>
      <c r="N4122" s="1" t="str">
        <f ca="1">INDEX(Anvendelseskode!D:D,MATCH($E4122,Anvendelseskode!$A:$A,0))</f>
        <v>Private husholdninger</v>
      </c>
      <c r="O4122" s="1" t="str">
        <f ca="1">IFERROR(INDEX(SBi!$2:$2,MATCH(G4122,SBi!$1:$1,1)),SBi!$K$2)</f>
        <v>1961-1972</v>
      </c>
      <c r="P4122" s="1">
        <f ca="1">IFERROR(INDEX(SBi!$C$3:$K$28,MATCH(E4122,SBi!$B$3:$B$28,0),MATCH(O4122,SBi!$C$2:$K$2,0)),0)</f>
        <v>134.30000000000001</v>
      </c>
      <c r="Q4122" s="19">
        <f t="shared" ca="1" si="840"/>
        <v>18.399100000000001</v>
      </c>
      <c r="R4122" s="19" t="str">
        <f ca="1">IFERROR(INDEX(VpD!$2:$2,MATCH(G4122,VpD!$1:$1,1)),VpD!$I$2)</f>
        <v>1961-1972</v>
      </c>
      <c r="S4122" s="1">
        <f ca="1">IFERROR(INDEX(VpD!$C$3:$I$27,MATCH(E4122,VpD!$B$3:$B$27,0),MATCH(R4122,VpD!$C$2:$I$2,0)),0)</f>
        <v>143</v>
      </c>
      <c r="T4122" s="19">
        <f t="shared" ca="1" si="841"/>
        <v>19.591000000000001</v>
      </c>
      <c r="U4122" s="14" t="str">
        <f t="shared" ca="1" si="842"/>
        <v xml:space="preserve">711409.08 </v>
      </c>
      <c r="V4122" s="14" t="str">
        <f t="shared" ca="1" si="843"/>
        <v>6172027.13</v>
      </c>
      <c r="W4122" s="14" t="str">
        <f t="shared" ca="1" si="844"/>
        <v>POINT(711409.08 6172027.13)</v>
      </c>
      <c r="X4122" s="14" t="str">
        <f>IFERROR(INDEX(BygningOmraade!B:B,MATCH(A4122,BygningOmraade!A:A,0)),"")</f>
        <v/>
      </c>
    </row>
    <row r="4123" spans="1:24" s="14" customFormat="1" x14ac:dyDescent="0.25">
      <c r="A4123" s="14">
        <f t="shared" si="832"/>
        <v>4123</v>
      </c>
      <c r="B4123" s="14" t="str">
        <f t="shared" ca="1" si="833"/>
        <v>f556278e-7a70-4d06-a276-bf111a1eaf7a</v>
      </c>
      <c r="C4123" s="14" t="str">
        <f t="shared" ca="1" si="834"/>
        <v>4591b5f9-a6d5-0dd9-e044-0003ba298018</v>
      </c>
      <c r="D4123" s="14">
        <f t="shared" ca="1" si="835"/>
        <v>2691186</v>
      </c>
      <c r="E4123" s="1">
        <f t="shared" ca="1" si="836"/>
        <v>130</v>
      </c>
      <c r="F4123" s="1">
        <f t="shared" ca="1" si="837"/>
        <v>127</v>
      </c>
      <c r="G4123" s="1">
        <f t="shared" ca="1" si="838"/>
        <v>2008</v>
      </c>
      <c r="H4123" s="1" t="str">
        <f ca="1">IFERROR(INDEX(Varmeinstallation!B:B,MATCH(INDIRECT($A$1&amp;"L"&amp;A4123)*1,Varmeinstallation!A:A,0)),"Ingen varmeinstallationer")</f>
        <v>Centralvarme fra eget anlæg, et-kammer fyr</v>
      </c>
      <c r="I4123" s="1" t="str">
        <f ca="1">IFERROR(INDEX(Opvarmningsmiddel!B:B,MATCH(INDIRECT($A$1&amp;"M"&amp;A4123)*1,Opvarmningsmiddel!A:A,0)),"")</f>
        <v>Naturgas</v>
      </c>
      <c r="J4123" s="1">
        <f t="shared" ca="1" si="839"/>
        <v>90</v>
      </c>
      <c r="K4123" s="1" t="str">
        <f ca="1">IFERROR(INDEX(Relationstabel!$C$3:$K$10,MATCH(VALUE(INDIRECT($A$1&amp;"L"&amp;A4123)),Relationstabel!$A$3:$A$10,0),MATCH(IFERROR(VALUE(INDIRECT($A$1&amp;"M"&amp;A4123)),0),Relationstabel!$C$1:$K$1,0)),"Ingen varmeinstallationer")</f>
        <v>Naturgas</v>
      </c>
      <c r="L4123" s="1" t="str">
        <f ca="1">INDEX(Anvendelseskode!B:B,MATCH($E4123,Anvendelseskode!$A:$A,0))</f>
        <v>Række-, kæde-, dobbelthus (lodret adskillelse mellem enhederne)</v>
      </c>
      <c r="M4123" s="1" t="str">
        <f ca="1">INDEX(Anvendelseskode!C:C,MATCH($E4123,Anvendelseskode!$A:$A,0))</f>
        <v>Række-, kæde og dobbelthuse</v>
      </c>
      <c r="N4123" s="1" t="str">
        <f ca="1">INDEX(Anvendelseskode!D:D,MATCH($E4123,Anvendelseskode!$A:$A,0))</f>
        <v>Private husholdninger</v>
      </c>
      <c r="O4123" s="1" t="str">
        <f ca="1">IFERROR(INDEX(SBi!$2:$2,MATCH(G4123,SBi!$1:$1,1)),SBi!$K$2)</f>
        <v>Efter 2006</v>
      </c>
      <c r="P4123" s="1">
        <f ca="1">IFERROR(INDEX(SBi!$C$3:$K$28,MATCH(E4123,SBi!$B$3:$B$28,0),MATCH(O4123,SBi!$C$2:$K$2,0)),0)</f>
        <v>66.400000000000006</v>
      </c>
      <c r="Q4123" s="19">
        <f t="shared" ca="1" si="840"/>
        <v>8.4328000000000003</v>
      </c>
      <c r="R4123" s="19" t="str">
        <f ca="1">IFERROR(INDEX(VpD!$2:$2,MATCH(G4123,VpD!$1:$1,1)),VpD!$I$2)</f>
        <v>&gt;1998</v>
      </c>
      <c r="S4123" s="1">
        <f ca="1">IFERROR(INDEX(VpD!$C$3:$I$27,MATCH(E4123,VpD!$B$3:$B$27,0),MATCH(R4123,VpD!$C$2:$I$2,0)),0)</f>
        <v>65</v>
      </c>
      <c r="T4123" s="19">
        <f t="shared" ca="1" si="841"/>
        <v>8.2550000000000008</v>
      </c>
      <c r="U4123" s="14" t="str">
        <f t="shared" ca="1" si="842"/>
        <v xml:space="preserve">712592.4 </v>
      </c>
      <c r="V4123" s="14" t="str">
        <f t="shared" ca="1" si="843"/>
        <v>6168810.48</v>
      </c>
      <c r="W4123" s="14" t="str">
        <f t="shared" ca="1" si="844"/>
        <v>POINT(712592.4 6168810.48)</v>
      </c>
      <c r="X4123" s="14" t="str">
        <f>IFERROR(INDEX(BygningOmraade!B:B,MATCH(A4123,BygningOmraade!A:A,0)),"")</f>
        <v/>
      </c>
    </row>
    <row r="4124" spans="1:24" s="14" customFormat="1" x14ac:dyDescent="0.25">
      <c r="A4124" s="14">
        <f t="shared" si="832"/>
        <v>4124</v>
      </c>
      <c r="B4124" s="14" t="str">
        <f t="shared" ca="1" si="833"/>
        <v>f561b22e-6caf-4202-be66-52d5bf838cce</v>
      </c>
      <c r="C4124" s="14" t="str">
        <f t="shared" ca="1" si="834"/>
        <v>0a3f507e-1f83-32b8-e044-0003ba298018</v>
      </c>
      <c r="D4124" s="14">
        <f t="shared" ca="1" si="835"/>
        <v>993734</v>
      </c>
      <c r="E4124" s="1">
        <f t="shared" ca="1" si="836"/>
        <v>520</v>
      </c>
      <c r="F4124" s="1">
        <f t="shared" ca="1" si="837"/>
        <v>0</v>
      </c>
      <c r="G4124" s="1">
        <f t="shared" ca="1" si="838"/>
        <v>0</v>
      </c>
      <c r="H4124" s="1" t="str">
        <f ca="1">IFERROR(INDEX(Varmeinstallation!B:B,MATCH(INDIRECT($A$1&amp;"L"&amp;A4124)*1,Varmeinstallation!A:A,0)),"Ingen varmeinstallationer")</f>
        <v>Ingen varmeinstallationer</v>
      </c>
      <c r="I4124" s="1" t="str">
        <f ca="1">IFERROR(INDEX(Opvarmningsmiddel!B:B,MATCH(INDIRECT($A$1&amp;"M"&amp;A4124)*1,Opvarmningsmiddel!A:A,0)),"")</f>
        <v/>
      </c>
      <c r="J4124" s="1">
        <f t="shared" ca="1" si="839"/>
        <v>0</v>
      </c>
      <c r="K4124" s="1" t="str">
        <f ca="1">IFERROR(INDEX(Relationstabel!$C$3:$K$10,MATCH(VALUE(INDIRECT($A$1&amp;"L"&amp;A4124)),Relationstabel!$A$3:$A$10,0),MATCH(IFERROR(VALUE(INDIRECT($A$1&amp;"M"&amp;A4124)),0),Relationstabel!$C$1:$K$1,0)),"Ingen varmeinstallationer")</f>
        <v>Ingen varmeinstallationer</v>
      </c>
      <c r="L4124" s="1" t="str">
        <f ca="1">INDEX(Anvendelseskode!B:B,MATCH($E4124,Anvendelseskode!$A:$A,0))</f>
        <v>Bygning til ferieformål m.v., bortset fra sommerhus (feriekoloni, vandrehjem o.lign.)</v>
      </c>
      <c r="M4124" s="1" t="str">
        <f ca="1">INDEX(Anvendelseskode!C:C,MATCH($E4124,Anvendelseskode!$A:$A,0))</f>
        <v>Bygning til ferieformål m.v., bortset fra sommerhus (feriekoloni, vandrehjem o.lign.)</v>
      </c>
      <c r="N4124" s="1" t="str">
        <f ca="1">INDEX(Anvendelseskode!D:D,MATCH($E4124,Anvendelseskode!$A:$A,0))</f>
        <v>Kommunale og andre offentlige institutioner</v>
      </c>
      <c r="O4124" s="1" t="str">
        <f ca="1">IFERROR(INDEX(SBi!$2:$2,MATCH(G4124,SBi!$1:$1,1)),SBi!$K$2)</f>
        <v>Før 1890</v>
      </c>
      <c r="P4124" s="1">
        <f ca="1">IFERROR(INDEX(SBi!$C$3:$K$28,MATCH(E4124,SBi!$B$3:$B$28,0),MATCH(O4124,SBi!$C$2:$K$2,0)),0)</f>
        <v>139.6</v>
      </c>
      <c r="Q4124" s="19">
        <f t="shared" ca="1" si="840"/>
        <v>0</v>
      </c>
      <c r="R4124" s="19" t="str">
        <f ca="1">IFERROR(INDEX(VpD!$2:$2,MATCH(G4124,VpD!$1:$1,1)),VpD!$I$2)</f>
        <v>&lt;1930</v>
      </c>
      <c r="S4124" s="1">
        <f ca="1">IFERROR(INDEX(VpD!$C$3:$I$27,MATCH(E4124,VpD!$B$3:$B$27,0),MATCH(R4124,VpD!$C$2:$I$2,0)),0)</f>
        <v>55</v>
      </c>
      <c r="T4124" s="19">
        <f t="shared" ca="1" si="841"/>
        <v>0</v>
      </c>
      <c r="U4124" s="14" t="str">
        <f t="shared" ca="1" si="842"/>
        <v xml:space="preserve">710935.81 </v>
      </c>
      <c r="V4124" s="14" t="str">
        <f t="shared" ca="1" si="843"/>
        <v>6171352.06</v>
      </c>
      <c r="W4124" s="14" t="str">
        <f t="shared" ca="1" si="844"/>
        <v>POINT(710935.81 6171352.06)</v>
      </c>
      <c r="X4124" s="14" t="str">
        <f>IFERROR(INDEX(BygningOmraade!B:B,MATCH(A4124,BygningOmraade!A:A,0)),"")</f>
        <v/>
      </c>
    </row>
    <row r="4125" spans="1:24" s="14" customFormat="1" x14ac:dyDescent="0.25">
      <c r="A4125" s="14">
        <f t="shared" si="832"/>
        <v>4125</v>
      </c>
      <c r="B4125" s="14" t="str">
        <f t="shared" ca="1" si="833"/>
        <v>f5675976-cdff-4435-bc5a-1354b3965e8a</v>
      </c>
      <c r="C4125" s="14" t="str">
        <f t="shared" ca="1" si="834"/>
        <v>0a3f507e-1e87-32b8-e044-0003ba298018</v>
      </c>
      <c r="D4125" s="14">
        <f t="shared" ca="1" si="835"/>
        <v>994828</v>
      </c>
      <c r="E4125" s="1">
        <f t="shared" ca="1" si="836"/>
        <v>120</v>
      </c>
      <c r="F4125" s="1">
        <f t="shared" ca="1" si="837"/>
        <v>144</v>
      </c>
      <c r="G4125" s="1">
        <f t="shared" ca="1" si="838"/>
        <v>1970</v>
      </c>
      <c r="H4125" s="1" t="str">
        <f ca="1">IFERROR(INDEX(Varmeinstallation!B:B,MATCH(INDIRECT($A$1&amp;"L"&amp;A4125)*1,Varmeinstallation!A:A,0)),"Ingen varmeinstallationer")</f>
        <v>Centralvarme fra eget anlæg, et-kammer fyr</v>
      </c>
      <c r="I4125" s="1" t="str">
        <f ca="1">IFERROR(INDEX(Opvarmningsmiddel!B:B,MATCH(INDIRECT($A$1&amp;"M"&amp;A4125)*1,Opvarmningsmiddel!A:A,0)),"")</f>
        <v>Naturgas</v>
      </c>
      <c r="J4125" s="1">
        <f t="shared" ca="1" si="839"/>
        <v>0</v>
      </c>
      <c r="K4125" s="1" t="str">
        <f ca="1">IFERROR(INDEX(Relationstabel!$C$3:$K$10,MATCH(VALUE(INDIRECT($A$1&amp;"L"&amp;A4125)),Relationstabel!$A$3:$A$10,0),MATCH(IFERROR(VALUE(INDIRECT($A$1&amp;"M"&amp;A4125)),0),Relationstabel!$C$1:$K$1,0)),"Ingen varmeinstallationer")</f>
        <v>Naturgas</v>
      </c>
      <c r="L4125" s="1" t="str">
        <f ca="1">INDEX(Anvendelseskode!B:B,MATCH($E4125,Anvendelseskode!$A:$A,0))</f>
        <v>Fritliggende enfamilieshus (parcelhus)</v>
      </c>
      <c r="M4125" s="1" t="str">
        <f ca="1">INDEX(Anvendelseskode!C:C,MATCH($E4125,Anvendelseskode!$A:$A,0))</f>
        <v>Parcelhuse</v>
      </c>
      <c r="N4125" s="1" t="str">
        <f ca="1">INDEX(Anvendelseskode!D:D,MATCH($E4125,Anvendelseskode!$A:$A,0))</f>
        <v>Private husholdninger</v>
      </c>
      <c r="O4125" s="1" t="str">
        <f ca="1">IFERROR(INDEX(SBi!$2:$2,MATCH(G4125,SBi!$1:$1,1)),SBi!$K$2)</f>
        <v>1961-1972</v>
      </c>
      <c r="P4125" s="1">
        <f ca="1">IFERROR(INDEX(SBi!$C$3:$K$28,MATCH(E4125,SBi!$B$3:$B$28,0),MATCH(O4125,SBi!$C$2:$K$2,0)),0)</f>
        <v>134.30000000000001</v>
      </c>
      <c r="Q4125" s="19">
        <f t="shared" ca="1" si="840"/>
        <v>19.339200000000002</v>
      </c>
      <c r="R4125" s="19" t="str">
        <f ca="1">IFERROR(INDEX(VpD!$2:$2,MATCH(G4125,VpD!$1:$1,1)),VpD!$I$2)</f>
        <v>1961-1972</v>
      </c>
      <c r="S4125" s="1">
        <f ca="1">IFERROR(INDEX(VpD!$C$3:$I$27,MATCH(E4125,VpD!$B$3:$B$27,0),MATCH(R4125,VpD!$C$2:$I$2,0)),0)</f>
        <v>143</v>
      </c>
      <c r="T4125" s="19">
        <f t="shared" ca="1" si="841"/>
        <v>20.591999999999999</v>
      </c>
      <c r="U4125" s="14" t="str">
        <f t="shared" ca="1" si="842"/>
        <v xml:space="preserve">711582.36 </v>
      </c>
      <c r="V4125" s="14" t="str">
        <f t="shared" ca="1" si="843"/>
        <v>6172031.22</v>
      </c>
      <c r="W4125" s="14" t="str">
        <f t="shared" ca="1" si="844"/>
        <v>POINT(711582.36 6172031.22)</v>
      </c>
      <c r="X4125" s="14" t="str">
        <f>IFERROR(INDEX(BygningOmraade!B:B,MATCH(A4125,BygningOmraade!A:A,0)),"")</f>
        <v/>
      </c>
    </row>
    <row r="4126" spans="1:24" s="14" customFormat="1" x14ac:dyDescent="0.25">
      <c r="A4126" s="14">
        <f t="shared" si="832"/>
        <v>4126</v>
      </c>
      <c r="B4126" s="14" t="str">
        <f t="shared" ca="1" si="833"/>
        <v>f5b9e186-5987-4e7b-8673-7a9059f9d482</v>
      </c>
      <c r="C4126" s="14" t="str">
        <f t="shared" ca="1" si="834"/>
        <v>0a3f507e-1565-32b8-e044-0003ba298018</v>
      </c>
      <c r="D4126" s="14">
        <f t="shared" ca="1" si="835"/>
        <v>996695</v>
      </c>
      <c r="E4126" s="1">
        <f t="shared" ca="1" si="836"/>
        <v>130</v>
      </c>
      <c r="F4126" s="1">
        <f t="shared" ca="1" si="837"/>
        <v>102</v>
      </c>
      <c r="G4126" s="1">
        <f t="shared" ca="1" si="838"/>
        <v>1977</v>
      </c>
      <c r="H4126" s="1" t="str">
        <f ca="1">IFERROR(INDEX(Varmeinstallation!B:B,MATCH(INDIRECT($A$1&amp;"L"&amp;A4126)*1,Varmeinstallation!A:A,0)),"Ingen varmeinstallationer")</f>
        <v>Fjernvarme/blokvarme (radiatorsystemer eller varmluftanlæg)</v>
      </c>
      <c r="I4126" s="1" t="str">
        <f ca="1">IFERROR(INDEX(Opvarmningsmiddel!B:B,MATCH(INDIRECT($A$1&amp;"M"&amp;A4126)*1,Opvarmningsmiddel!A:A,0)),"")</f>
        <v/>
      </c>
      <c r="J4126" s="1">
        <f t="shared" ca="1" si="839"/>
        <v>0</v>
      </c>
      <c r="K4126" s="1" t="str">
        <f ca="1">IFERROR(INDEX(Relationstabel!$C$3:$K$10,MATCH(VALUE(INDIRECT($A$1&amp;"L"&amp;A4126)),Relationstabel!$A$3:$A$10,0),MATCH(IFERROR(VALUE(INDIRECT($A$1&amp;"M"&amp;A4126)),0),Relationstabel!$C$1:$K$1,0)),"Ingen varmeinstallationer")</f>
        <v>Fjernvarme/ Blokvarme</v>
      </c>
      <c r="L4126" s="1" t="str">
        <f ca="1">INDEX(Anvendelseskode!B:B,MATCH($E4126,Anvendelseskode!$A:$A,0))</f>
        <v>Række-, kæde-, dobbelthus (lodret adskillelse mellem enhederne)</v>
      </c>
      <c r="M4126" s="1" t="str">
        <f ca="1">INDEX(Anvendelseskode!C:C,MATCH($E4126,Anvendelseskode!$A:$A,0))</f>
        <v>Række-, kæde og dobbelthuse</v>
      </c>
      <c r="N4126" s="1" t="str">
        <f ca="1">INDEX(Anvendelseskode!D:D,MATCH($E4126,Anvendelseskode!$A:$A,0))</f>
        <v>Private husholdninger</v>
      </c>
      <c r="O4126" s="1" t="str">
        <f ca="1">IFERROR(INDEX(SBi!$2:$2,MATCH(G4126,SBi!$1:$1,1)),SBi!$K$2)</f>
        <v>1973-1978</v>
      </c>
      <c r="P4126" s="1">
        <f ca="1">IFERROR(INDEX(SBi!$C$3:$K$28,MATCH(E4126,SBi!$B$3:$B$28,0),MATCH(O4126,SBi!$C$2:$K$2,0)),0)</f>
        <v>112.6</v>
      </c>
      <c r="Q4126" s="19">
        <f t="shared" ca="1" si="840"/>
        <v>11.485199999999999</v>
      </c>
      <c r="R4126" s="19" t="str">
        <f ca="1">IFERROR(INDEX(VpD!$2:$2,MATCH(G4126,VpD!$1:$1,1)),VpD!$I$2)</f>
        <v>1973-1978</v>
      </c>
      <c r="S4126" s="1">
        <f ca="1">IFERROR(INDEX(VpD!$C$3:$I$27,MATCH(E4126,VpD!$B$3:$B$27,0),MATCH(R4126,VpD!$C$2:$I$2,0)),0)</f>
        <v>98</v>
      </c>
      <c r="T4126" s="19">
        <f t="shared" ca="1" si="841"/>
        <v>9.9960000000000004</v>
      </c>
      <c r="U4126" s="14" t="str">
        <f t="shared" ca="1" si="842"/>
        <v xml:space="preserve">713515.59 </v>
      </c>
      <c r="V4126" s="14" t="str">
        <f t="shared" ca="1" si="843"/>
        <v>6169568.46</v>
      </c>
      <c r="W4126" s="14" t="str">
        <f t="shared" ca="1" si="844"/>
        <v>POINT(713515.59 6169568.46)</v>
      </c>
      <c r="X4126" s="14" t="str">
        <f>IFERROR(INDEX(BygningOmraade!B:B,MATCH(A4126,BygningOmraade!A:A,0)),"")</f>
        <v/>
      </c>
    </row>
    <row r="4127" spans="1:24" s="14" customFormat="1" x14ac:dyDescent="0.25">
      <c r="A4127" s="14">
        <f t="shared" si="832"/>
        <v>4127</v>
      </c>
      <c r="B4127" s="14" t="str">
        <f t="shared" ca="1" si="833"/>
        <v>f5cd6c3e-67aa-41be-a16e-6d400b6ac1c9</v>
      </c>
      <c r="C4127" s="14" t="str">
        <f t="shared" ca="1" si="834"/>
        <v>0a3f507e-19ca-32b8-e044-0003ba298018</v>
      </c>
      <c r="D4127" s="14">
        <f t="shared" ca="1" si="835"/>
        <v>995001</v>
      </c>
      <c r="E4127" s="1">
        <f t="shared" ca="1" si="836"/>
        <v>130</v>
      </c>
      <c r="F4127" s="1">
        <f t="shared" ca="1" si="837"/>
        <v>124</v>
      </c>
      <c r="G4127" s="1">
        <f t="shared" ca="1" si="838"/>
        <v>1975</v>
      </c>
      <c r="H4127" s="1" t="str">
        <f ca="1">IFERROR(INDEX(Varmeinstallation!B:B,MATCH(INDIRECT($A$1&amp;"L"&amp;A4127)*1,Varmeinstallation!A:A,0)),"Ingen varmeinstallationer")</f>
        <v>Fjernvarme/blokvarme (radiatorsystemer eller varmluftanlæg)</v>
      </c>
      <c r="I4127" s="1" t="str">
        <f ca="1">IFERROR(INDEX(Opvarmningsmiddel!B:B,MATCH(INDIRECT($A$1&amp;"M"&amp;A4127)*1,Opvarmningsmiddel!A:A,0)),"")</f>
        <v/>
      </c>
      <c r="J4127" s="1">
        <f t="shared" ca="1" si="839"/>
        <v>0</v>
      </c>
      <c r="K4127" s="1" t="str">
        <f ca="1">IFERROR(INDEX(Relationstabel!$C$3:$K$10,MATCH(VALUE(INDIRECT($A$1&amp;"L"&amp;A4127)),Relationstabel!$A$3:$A$10,0),MATCH(IFERROR(VALUE(INDIRECT($A$1&amp;"M"&amp;A4127)),0),Relationstabel!$C$1:$K$1,0)),"Ingen varmeinstallationer")</f>
        <v>Fjernvarme/ Blokvarme</v>
      </c>
      <c r="L4127" s="1" t="str">
        <f ca="1">INDEX(Anvendelseskode!B:B,MATCH($E4127,Anvendelseskode!$A:$A,0))</f>
        <v>Række-, kæde-, dobbelthus (lodret adskillelse mellem enhederne)</v>
      </c>
      <c r="M4127" s="1" t="str">
        <f ca="1">INDEX(Anvendelseskode!C:C,MATCH($E4127,Anvendelseskode!$A:$A,0))</f>
        <v>Række-, kæde og dobbelthuse</v>
      </c>
      <c r="N4127" s="1" t="str">
        <f ca="1">INDEX(Anvendelseskode!D:D,MATCH($E4127,Anvendelseskode!$A:$A,0))</f>
        <v>Private husholdninger</v>
      </c>
      <c r="O4127" s="1" t="str">
        <f ca="1">IFERROR(INDEX(SBi!$2:$2,MATCH(G4127,SBi!$1:$1,1)),SBi!$K$2)</f>
        <v>1973-1978</v>
      </c>
      <c r="P4127" s="1">
        <f ca="1">IFERROR(INDEX(SBi!$C$3:$K$28,MATCH(E4127,SBi!$B$3:$B$28,0),MATCH(O4127,SBi!$C$2:$K$2,0)),0)</f>
        <v>112.6</v>
      </c>
      <c r="Q4127" s="19">
        <f t="shared" ca="1" si="840"/>
        <v>13.962399999999999</v>
      </c>
      <c r="R4127" s="19" t="str">
        <f ca="1">IFERROR(INDEX(VpD!$2:$2,MATCH(G4127,VpD!$1:$1,1)),VpD!$I$2)</f>
        <v>1973-1978</v>
      </c>
      <c r="S4127" s="1">
        <f ca="1">IFERROR(INDEX(VpD!$C$3:$I$27,MATCH(E4127,VpD!$B$3:$B$27,0),MATCH(R4127,VpD!$C$2:$I$2,0)),0)</f>
        <v>98</v>
      </c>
      <c r="T4127" s="19">
        <f t="shared" ca="1" si="841"/>
        <v>12.151999999999999</v>
      </c>
      <c r="U4127" s="14" t="str">
        <f t="shared" ca="1" si="842"/>
        <v xml:space="preserve">711705.01 </v>
      </c>
      <c r="V4127" s="14" t="str">
        <f t="shared" ca="1" si="843"/>
        <v>6172328.29</v>
      </c>
      <c r="W4127" s="14" t="str">
        <f t="shared" ca="1" si="844"/>
        <v>POINT(711705.01 6172328.29)</v>
      </c>
      <c r="X4127" s="14" t="str">
        <f>IFERROR(INDEX(BygningOmraade!B:B,MATCH(A4127,BygningOmraade!A:A,0)),"")</f>
        <v/>
      </c>
    </row>
    <row r="4128" spans="1:24" s="14" customFormat="1" x14ac:dyDescent="0.25">
      <c r="A4128" s="14">
        <f t="shared" si="832"/>
        <v>4128</v>
      </c>
      <c r="B4128" s="14" t="str">
        <f t="shared" ca="1" si="833"/>
        <v>f5d9444d-7148-4721-8231-416e0aae415a</v>
      </c>
      <c r="C4128" s="14" t="str">
        <f t="shared" ca="1" si="834"/>
        <v>0a3f507e-1d68-32b8-e044-0003ba298018</v>
      </c>
      <c r="D4128" s="14">
        <f t="shared" ca="1" si="835"/>
        <v>995363</v>
      </c>
      <c r="E4128" s="1">
        <f t="shared" ca="1" si="836"/>
        <v>120</v>
      </c>
      <c r="F4128" s="1">
        <f t="shared" ca="1" si="837"/>
        <v>127</v>
      </c>
      <c r="G4128" s="1">
        <f t="shared" ca="1" si="838"/>
        <v>1988</v>
      </c>
      <c r="H4128" s="1" t="str">
        <f ca="1">IFERROR(INDEX(Varmeinstallation!B:B,MATCH(INDIRECT($A$1&amp;"L"&amp;A4128)*1,Varmeinstallation!A:A,0)),"Ingen varmeinstallationer")</f>
        <v>Centralvarme fra eget anlæg, et-kammer fyr</v>
      </c>
      <c r="I4128" s="1" t="str">
        <f ca="1">IFERROR(INDEX(Opvarmningsmiddel!B:B,MATCH(INDIRECT($A$1&amp;"M"&amp;A4128)*1,Opvarmningsmiddel!A:A,0)),"")</f>
        <v>Naturgas</v>
      </c>
      <c r="J4128" s="1">
        <f t="shared" ca="1" si="839"/>
        <v>0</v>
      </c>
      <c r="K4128" s="1" t="str">
        <f ca="1">IFERROR(INDEX(Relationstabel!$C$3:$K$10,MATCH(VALUE(INDIRECT($A$1&amp;"L"&amp;A4128)),Relationstabel!$A$3:$A$10,0),MATCH(IFERROR(VALUE(INDIRECT($A$1&amp;"M"&amp;A4128)),0),Relationstabel!$C$1:$K$1,0)),"Ingen varmeinstallationer")</f>
        <v>Naturgas</v>
      </c>
      <c r="L4128" s="1" t="str">
        <f ca="1">INDEX(Anvendelseskode!B:B,MATCH($E4128,Anvendelseskode!$A:$A,0))</f>
        <v>Fritliggende enfamilieshus (parcelhus)</v>
      </c>
      <c r="M4128" s="1" t="str">
        <f ca="1">INDEX(Anvendelseskode!C:C,MATCH($E4128,Anvendelseskode!$A:$A,0))</f>
        <v>Parcelhuse</v>
      </c>
      <c r="N4128" s="1" t="str">
        <f ca="1">INDEX(Anvendelseskode!D:D,MATCH($E4128,Anvendelseskode!$A:$A,0))</f>
        <v>Private husholdninger</v>
      </c>
      <c r="O4128" s="1" t="str">
        <f ca="1">IFERROR(INDEX(SBi!$2:$2,MATCH(G4128,SBi!$1:$1,1)),SBi!$K$2)</f>
        <v>1979-1998</v>
      </c>
      <c r="P4128" s="1">
        <f ca="1">IFERROR(INDEX(SBi!$C$3:$K$28,MATCH(E4128,SBi!$B$3:$B$28,0),MATCH(O4128,SBi!$C$2:$K$2,0)),0)</f>
        <v>105.4</v>
      </c>
      <c r="Q4128" s="19">
        <f t="shared" ca="1" si="840"/>
        <v>13.385800000000001</v>
      </c>
      <c r="R4128" s="19" t="str">
        <f ca="1">IFERROR(INDEX(VpD!$2:$2,MATCH(G4128,VpD!$1:$1,1)),VpD!$I$2)</f>
        <v>1979-1998</v>
      </c>
      <c r="S4128" s="1">
        <f ca="1">IFERROR(INDEX(VpD!$C$3:$I$27,MATCH(E4128,VpD!$B$3:$B$27,0),MATCH(R4128,VpD!$C$2:$I$2,0)),0)</f>
        <v>90</v>
      </c>
      <c r="T4128" s="19">
        <f t="shared" ca="1" si="841"/>
        <v>11.43</v>
      </c>
      <c r="U4128" s="14" t="str">
        <f t="shared" ca="1" si="842"/>
        <v xml:space="preserve">711807.27 </v>
      </c>
      <c r="V4128" s="14" t="str">
        <f t="shared" ca="1" si="843"/>
        <v>6170441.51</v>
      </c>
      <c r="W4128" s="14" t="str">
        <f t="shared" ca="1" si="844"/>
        <v>POINT(711807.27 6170441.51)</v>
      </c>
      <c r="X4128" s="14" t="str">
        <f>IFERROR(INDEX(BygningOmraade!B:B,MATCH(A4128,BygningOmraade!A:A,0)),"")</f>
        <v/>
      </c>
    </row>
    <row r="4129" spans="1:24" s="14" customFormat="1" x14ac:dyDescent="0.25">
      <c r="A4129" s="14">
        <f t="shared" si="832"/>
        <v>4129</v>
      </c>
      <c r="B4129" s="14" t="str">
        <f t="shared" ca="1" si="833"/>
        <v>f5e12439-ca77-457b-872a-a663d08b7a38</v>
      </c>
      <c r="C4129" s="14" t="str">
        <f t="shared" ca="1" si="834"/>
        <v>0a3f507e-1c89-32b8-e044-0003ba298018</v>
      </c>
      <c r="D4129" s="14">
        <f t="shared" ca="1" si="835"/>
        <v>995657</v>
      </c>
      <c r="E4129" s="1">
        <f t="shared" ca="1" si="836"/>
        <v>120</v>
      </c>
      <c r="F4129" s="1">
        <f t="shared" ca="1" si="837"/>
        <v>110</v>
      </c>
      <c r="G4129" s="1">
        <f t="shared" ca="1" si="838"/>
        <v>1998</v>
      </c>
      <c r="H4129" s="1" t="str">
        <f ca="1">IFERROR(INDEX(Varmeinstallation!B:B,MATCH(INDIRECT($A$1&amp;"L"&amp;A4129)*1,Varmeinstallation!A:A,0)),"Ingen varmeinstallationer")</f>
        <v>Centralvarme fra eget anlæg, et-kammer fyr</v>
      </c>
      <c r="I4129" s="1" t="str">
        <f ca="1">IFERROR(INDEX(Opvarmningsmiddel!B:B,MATCH(INDIRECT($A$1&amp;"M"&amp;A4129)*1,Opvarmningsmiddel!A:A,0)),"")</f>
        <v>Naturgas</v>
      </c>
      <c r="J4129" s="1">
        <f t="shared" ca="1" si="839"/>
        <v>0</v>
      </c>
      <c r="K4129" s="1" t="str">
        <f ca="1">IFERROR(INDEX(Relationstabel!$C$3:$K$10,MATCH(VALUE(INDIRECT($A$1&amp;"L"&amp;A4129)),Relationstabel!$A$3:$A$10,0),MATCH(IFERROR(VALUE(INDIRECT($A$1&amp;"M"&amp;A4129)),0),Relationstabel!$C$1:$K$1,0)),"Ingen varmeinstallationer")</f>
        <v>Naturgas</v>
      </c>
      <c r="L4129" s="1" t="str">
        <f ca="1">INDEX(Anvendelseskode!B:B,MATCH($E4129,Anvendelseskode!$A:$A,0))</f>
        <v>Fritliggende enfamilieshus (parcelhus)</v>
      </c>
      <c r="M4129" s="1" t="str">
        <f ca="1">INDEX(Anvendelseskode!C:C,MATCH($E4129,Anvendelseskode!$A:$A,0))</f>
        <v>Parcelhuse</v>
      </c>
      <c r="N4129" s="1" t="str">
        <f ca="1">INDEX(Anvendelseskode!D:D,MATCH($E4129,Anvendelseskode!$A:$A,0))</f>
        <v>Private husholdninger</v>
      </c>
      <c r="O4129" s="1" t="str">
        <f ca="1">IFERROR(INDEX(SBi!$2:$2,MATCH(G4129,SBi!$1:$1,1)),SBi!$K$2)</f>
        <v>1979-1998</v>
      </c>
      <c r="P4129" s="1">
        <f ca="1">IFERROR(INDEX(SBi!$C$3:$K$28,MATCH(E4129,SBi!$B$3:$B$28,0),MATCH(O4129,SBi!$C$2:$K$2,0)),0)</f>
        <v>105.4</v>
      </c>
      <c r="Q4129" s="19">
        <f t="shared" ca="1" si="840"/>
        <v>11.593999999999999</v>
      </c>
      <c r="R4129" s="19" t="str">
        <f ca="1">IFERROR(INDEX(VpD!$2:$2,MATCH(G4129,VpD!$1:$1,1)),VpD!$I$2)</f>
        <v>1979-1998</v>
      </c>
      <c r="S4129" s="1">
        <f ca="1">IFERROR(INDEX(VpD!$C$3:$I$27,MATCH(E4129,VpD!$B$3:$B$27,0),MATCH(R4129,VpD!$C$2:$I$2,0)),0)</f>
        <v>90</v>
      </c>
      <c r="T4129" s="19">
        <f t="shared" ca="1" si="841"/>
        <v>9.9</v>
      </c>
      <c r="U4129" s="14" t="str">
        <f t="shared" ca="1" si="842"/>
        <v xml:space="preserve">712332.91 </v>
      </c>
      <c r="V4129" s="14" t="str">
        <f t="shared" ca="1" si="843"/>
        <v>6169255.85</v>
      </c>
      <c r="W4129" s="14" t="str">
        <f t="shared" ca="1" si="844"/>
        <v>POINT(712332.91 6169255.85)</v>
      </c>
      <c r="X4129" s="14" t="str">
        <f>IFERROR(INDEX(BygningOmraade!B:B,MATCH(A4129,BygningOmraade!A:A,0)),"")</f>
        <v/>
      </c>
    </row>
    <row r="4130" spans="1:24" s="14" customFormat="1" x14ac:dyDescent="0.25">
      <c r="A4130" s="14">
        <f t="shared" si="832"/>
        <v>4130</v>
      </c>
      <c r="B4130" s="14" t="str">
        <f t="shared" ca="1" si="833"/>
        <v>f5e1bf22-6b2c-4a97-b67c-748d5907400e</v>
      </c>
      <c r="C4130" s="14" t="str">
        <f t="shared" ca="1" si="834"/>
        <v>0a3f507e-1942-32b8-e044-0003ba298018</v>
      </c>
      <c r="D4130" s="14">
        <f t="shared" ca="1" si="835"/>
        <v>996664</v>
      </c>
      <c r="E4130" s="1">
        <f t="shared" ca="1" si="836"/>
        <v>130</v>
      </c>
      <c r="F4130" s="1">
        <f t="shared" ca="1" si="837"/>
        <v>112</v>
      </c>
      <c r="G4130" s="1">
        <f t="shared" ca="1" si="838"/>
        <v>1978</v>
      </c>
      <c r="H4130" s="1" t="str">
        <f ca="1">IFERROR(INDEX(Varmeinstallation!B:B,MATCH(INDIRECT($A$1&amp;"L"&amp;A4130)*1,Varmeinstallation!A:A,0)),"Ingen varmeinstallationer")</f>
        <v>Fjernvarme/blokvarme (radiatorsystemer eller varmluftanlæg)</v>
      </c>
      <c r="I4130" s="1" t="str">
        <f ca="1">IFERROR(INDEX(Opvarmningsmiddel!B:B,MATCH(INDIRECT($A$1&amp;"M"&amp;A4130)*1,Opvarmningsmiddel!A:A,0)),"")</f>
        <v/>
      </c>
      <c r="J4130" s="1">
        <f t="shared" ca="1" si="839"/>
        <v>0</v>
      </c>
      <c r="K4130" s="1" t="str">
        <f ca="1">IFERROR(INDEX(Relationstabel!$C$3:$K$10,MATCH(VALUE(INDIRECT($A$1&amp;"L"&amp;A4130)),Relationstabel!$A$3:$A$10,0),MATCH(IFERROR(VALUE(INDIRECT($A$1&amp;"M"&amp;A4130)),0),Relationstabel!$C$1:$K$1,0)),"Ingen varmeinstallationer")</f>
        <v>Fjernvarme/ Blokvarme</v>
      </c>
      <c r="L4130" s="1" t="str">
        <f ca="1">INDEX(Anvendelseskode!B:B,MATCH($E4130,Anvendelseskode!$A:$A,0))</f>
        <v>Række-, kæde-, dobbelthus (lodret adskillelse mellem enhederne)</v>
      </c>
      <c r="M4130" s="1" t="str">
        <f ca="1">INDEX(Anvendelseskode!C:C,MATCH($E4130,Anvendelseskode!$A:$A,0))</f>
        <v>Række-, kæde og dobbelthuse</v>
      </c>
      <c r="N4130" s="1" t="str">
        <f ca="1">INDEX(Anvendelseskode!D:D,MATCH($E4130,Anvendelseskode!$A:$A,0))</f>
        <v>Private husholdninger</v>
      </c>
      <c r="O4130" s="1" t="str">
        <f ca="1">IFERROR(INDEX(SBi!$2:$2,MATCH(G4130,SBi!$1:$1,1)),SBi!$K$2)</f>
        <v>1973-1978</v>
      </c>
      <c r="P4130" s="1">
        <f ca="1">IFERROR(INDEX(SBi!$C$3:$K$28,MATCH(E4130,SBi!$B$3:$B$28,0),MATCH(O4130,SBi!$C$2:$K$2,0)),0)</f>
        <v>112.6</v>
      </c>
      <c r="Q4130" s="19">
        <f t="shared" ca="1" si="840"/>
        <v>12.611199999999998</v>
      </c>
      <c r="R4130" s="19" t="str">
        <f ca="1">IFERROR(INDEX(VpD!$2:$2,MATCH(G4130,VpD!$1:$1,1)),VpD!$I$2)</f>
        <v>1973-1978</v>
      </c>
      <c r="S4130" s="1">
        <f ca="1">IFERROR(INDEX(VpD!$C$3:$I$27,MATCH(E4130,VpD!$B$3:$B$27,0),MATCH(R4130,VpD!$C$2:$I$2,0)),0)</f>
        <v>98</v>
      </c>
      <c r="T4130" s="19">
        <f t="shared" ca="1" si="841"/>
        <v>10.976000000000001</v>
      </c>
      <c r="U4130" s="14" t="str">
        <f t="shared" ca="1" si="842"/>
        <v xml:space="preserve">713530.04 </v>
      </c>
      <c r="V4130" s="14" t="str">
        <f t="shared" ca="1" si="843"/>
        <v>6169797.18</v>
      </c>
      <c r="W4130" s="14" t="str">
        <f t="shared" ca="1" si="844"/>
        <v>POINT(713530.04 6169797.18)</v>
      </c>
      <c r="X4130" s="14" t="str">
        <f>IFERROR(INDEX(BygningOmraade!B:B,MATCH(A4130,BygningOmraade!A:A,0)),"")</f>
        <v/>
      </c>
    </row>
    <row r="4131" spans="1:24" s="14" customFormat="1" x14ac:dyDescent="0.25">
      <c r="A4131" s="14">
        <f t="shared" si="832"/>
        <v>4131</v>
      </c>
      <c r="B4131" s="14" t="str">
        <f t="shared" ca="1" si="833"/>
        <v>f5f5b777-d7c6-4bb0-901c-e6c9fcf50ac3</v>
      </c>
      <c r="C4131" s="14" t="str">
        <f t="shared" ca="1" si="834"/>
        <v>0a3f507e-1e29-32b8-e044-0003ba298018</v>
      </c>
      <c r="D4131" s="14">
        <f t="shared" ca="1" si="835"/>
        <v>996414</v>
      </c>
      <c r="E4131" s="1">
        <f t="shared" ca="1" si="836"/>
        <v>120</v>
      </c>
      <c r="F4131" s="1">
        <f t="shared" ca="1" si="837"/>
        <v>121</v>
      </c>
      <c r="G4131" s="1">
        <f t="shared" ca="1" si="838"/>
        <v>1977</v>
      </c>
      <c r="H4131" s="1" t="str">
        <f ca="1">IFERROR(INDEX(Varmeinstallation!B:B,MATCH(INDIRECT($A$1&amp;"L"&amp;A4131)*1,Varmeinstallation!A:A,0)),"Ingen varmeinstallationer")</f>
        <v>Elovne, elpaneler</v>
      </c>
      <c r="I4131" s="1" t="str">
        <f ca="1">IFERROR(INDEX(Opvarmningsmiddel!B:B,MATCH(INDIRECT($A$1&amp;"M"&amp;A4131)*1,Opvarmningsmiddel!A:A,0)),"")</f>
        <v>Elektricitet</v>
      </c>
      <c r="J4131" s="1">
        <f t="shared" ca="1" si="839"/>
        <v>0</v>
      </c>
      <c r="K4131" s="1" t="str">
        <f ca="1">IFERROR(INDEX(Relationstabel!$C$3:$K$10,MATCH(VALUE(INDIRECT($A$1&amp;"L"&amp;A4131)),Relationstabel!$A$3:$A$10,0),MATCH(IFERROR(VALUE(INDIRECT($A$1&amp;"M"&amp;A4131)),0),Relationstabel!$C$1:$K$1,0)),"Ingen varmeinstallationer")</f>
        <v>Elvarme</v>
      </c>
      <c r="L4131" s="1" t="str">
        <f ca="1">INDEX(Anvendelseskode!B:B,MATCH($E4131,Anvendelseskode!$A:$A,0))</f>
        <v>Fritliggende enfamilieshus (parcelhus)</v>
      </c>
      <c r="M4131" s="1" t="str">
        <f ca="1">INDEX(Anvendelseskode!C:C,MATCH($E4131,Anvendelseskode!$A:$A,0))</f>
        <v>Parcelhuse</v>
      </c>
      <c r="N4131" s="1" t="str">
        <f ca="1">INDEX(Anvendelseskode!D:D,MATCH($E4131,Anvendelseskode!$A:$A,0))</f>
        <v>Private husholdninger</v>
      </c>
      <c r="O4131" s="1" t="str">
        <f ca="1">IFERROR(INDEX(SBi!$2:$2,MATCH(G4131,SBi!$1:$1,1)),SBi!$K$2)</f>
        <v>1973-1978</v>
      </c>
      <c r="P4131" s="1">
        <f ca="1">IFERROR(INDEX(SBi!$C$3:$K$28,MATCH(E4131,SBi!$B$3:$B$28,0),MATCH(O4131,SBi!$C$2:$K$2,0)),0)</f>
        <v>119.8</v>
      </c>
      <c r="Q4131" s="19">
        <f t="shared" ca="1" si="840"/>
        <v>14.495799999999999</v>
      </c>
      <c r="R4131" s="19" t="str">
        <f ca="1">IFERROR(INDEX(VpD!$2:$2,MATCH(G4131,VpD!$1:$1,1)),VpD!$I$2)</f>
        <v>1973-1978</v>
      </c>
      <c r="S4131" s="1">
        <f ca="1">IFERROR(INDEX(VpD!$C$3:$I$27,MATCH(E4131,VpD!$B$3:$B$27,0),MATCH(R4131,VpD!$C$2:$I$2,0)),0)</f>
        <v>117</v>
      </c>
      <c r="T4131" s="19">
        <f t="shared" ca="1" si="841"/>
        <v>14.157</v>
      </c>
      <c r="U4131" s="14" t="str">
        <f t="shared" ca="1" si="842"/>
        <v xml:space="preserve">713401.21 </v>
      </c>
      <c r="V4131" s="14" t="str">
        <f t="shared" ca="1" si="843"/>
        <v>6168683.8</v>
      </c>
      <c r="W4131" s="14" t="str">
        <f t="shared" ca="1" si="844"/>
        <v>POINT(713401.21 6168683.8)</v>
      </c>
      <c r="X4131" s="14" t="str">
        <f>IFERROR(INDEX(BygningOmraade!B:B,MATCH(A4131,BygningOmraade!A:A,0)),"")</f>
        <v/>
      </c>
    </row>
    <row r="4132" spans="1:24" s="14" customFormat="1" x14ac:dyDescent="0.25">
      <c r="A4132" s="14">
        <f t="shared" si="832"/>
        <v>4132</v>
      </c>
      <c r="B4132" s="14" t="str">
        <f t="shared" ca="1" si="833"/>
        <v>f5ffac2a-55df-45d8-8902-0d4dafdd3d5d</v>
      </c>
      <c r="C4132" s="14" t="str">
        <f t="shared" ca="1" si="834"/>
        <v>0a3f507e-236d-32b8-e044-0003ba298018</v>
      </c>
      <c r="D4132" s="14">
        <f t="shared" ca="1" si="835"/>
        <v>995782</v>
      </c>
      <c r="E4132" s="1">
        <f t="shared" ca="1" si="836"/>
        <v>120</v>
      </c>
      <c r="F4132" s="1">
        <f t="shared" ca="1" si="837"/>
        <v>118</v>
      </c>
      <c r="G4132" s="1">
        <f t="shared" ca="1" si="838"/>
        <v>1960</v>
      </c>
      <c r="H4132" s="1" t="str">
        <f ca="1">IFERROR(INDEX(Varmeinstallation!B:B,MATCH(INDIRECT($A$1&amp;"L"&amp;A4132)*1,Varmeinstallation!A:A,0)),"Ingen varmeinstallationer")</f>
        <v>Centralvarme fra eget anlæg, et-kammer fyr</v>
      </c>
      <c r="I4132" s="1" t="str">
        <f ca="1">IFERROR(INDEX(Opvarmningsmiddel!B:B,MATCH(INDIRECT($A$1&amp;"M"&amp;A4132)*1,Opvarmningsmiddel!A:A,0)),"")</f>
        <v>Naturgas</v>
      </c>
      <c r="J4132" s="1">
        <f t="shared" ca="1" si="839"/>
        <v>2</v>
      </c>
      <c r="K4132" s="1" t="str">
        <f ca="1">IFERROR(INDEX(Relationstabel!$C$3:$K$10,MATCH(VALUE(INDIRECT($A$1&amp;"L"&amp;A4132)),Relationstabel!$A$3:$A$10,0),MATCH(IFERROR(VALUE(INDIRECT($A$1&amp;"M"&amp;A4132)),0),Relationstabel!$C$1:$K$1,0)),"Ingen varmeinstallationer")</f>
        <v>Naturgas</v>
      </c>
      <c r="L4132" s="1" t="str">
        <f ca="1">INDEX(Anvendelseskode!B:B,MATCH($E4132,Anvendelseskode!$A:$A,0))</f>
        <v>Fritliggende enfamilieshus (parcelhus)</v>
      </c>
      <c r="M4132" s="1" t="str">
        <f ca="1">INDEX(Anvendelseskode!C:C,MATCH($E4132,Anvendelseskode!$A:$A,0))</f>
        <v>Parcelhuse</v>
      </c>
      <c r="N4132" s="1" t="str">
        <f ca="1">INDEX(Anvendelseskode!D:D,MATCH($E4132,Anvendelseskode!$A:$A,0))</f>
        <v>Private husholdninger</v>
      </c>
      <c r="O4132" s="1" t="str">
        <f ca="1">IFERROR(INDEX(SBi!$2:$2,MATCH(G4132,SBi!$1:$1,1)),SBi!$K$2)</f>
        <v>1951-1960</v>
      </c>
      <c r="P4132" s="1">
        <f ca="1">IFERROR(INDEX(SBi!$C$3:$K$28,MATCH(E4132,SBi!$B$3:$B$28,0),MATCH(O4132,SBi!$C$2:$K$2,0)),0)</f>
        <v>154.9</v>
      </c>
      <c r="Q4132" s="19">
        <f t="shared" ca="1" si="840"/>
        <v>18.278200000000002</v>
      </c>
      <c r="R4132" s="19" t="str">
        <f ca="1">IFERROR(INDEX(VpD!$2:$2,MATCH(G4132,VpD!$1:$1,1)),VpD!$I$2)</f>
        <v>1951-1960</v>
      </c>
      <c r="S4132" s="1">
        <f ca="1">IFERROR(INDEX(VpD!$C$3:$I$27,MATCH(E4132,VpD!$B$3:$B$27,0),MATCH(R4132,VpD!$C$2:$I$2,0)),0)</f>
        <v>204</v>
      </c>
      <c r="T4132" s="19">
        <f t="shared" ca="1" si="841"/>
        <v>24.071999999999999</v>
      </c>
      <c r="U4132" s="14" t="str">
        <f t="shared" ca="1" si="842"/>
        <v xml:space="preserve">712132.95 </v>
      </c>
      <c r="V4132" s="14" t="str">
        <f t="shared" ca="1" si="843"/>
        <v>6169372.93</v>
      </c>
      <c r="W4132" s="14" t="str">
        <f t="shared" ca="1" si="844"/>
        <v>POINT(712132.95 6169372.93)</v>
      </c>
      <c r="X4132" s="14" t="str">
        <f>IFERROR(INDEX(BygningOmraade!B:B,MATCH(A4132,BygningOmraade!A:A,0)),"")</f>
        <v/>
      </c>
    </row>
    <row r="4133" spans="1:24" s="14" customFormat="1" x14ac:dyDescent="0.25">
      <c r="A4133" s="14">
        <f t="shared" si="832"/>
        <v>4133</v>
      </c>
      <c r="B4133" s="14" t="str">
        <f t="shared" ca="1" si="833"/>
        <v>f61944b5-90a1-40a1-a46c-d0bdb6329485</v>
      </c>
      <c r="C4133" s="14" t="str">
        <f t="shared" ca="1" si="834"/>
        <v>53ba2f34-5fcd-2505-e044-0003ba298018</v>
      </c>
      <c r="D4133" s="14">
        <f t="shared" ca="1" si="835"/>
        <v>2702936</v>
      </c>
      <c r="E4133" s="1">
        <f t="shared" ca="1" si="836"/>
        <v>130</v>
      </c>
      <c r="F4133" s="1">
        <f t="shared" ca="1" si="837"/>
        <v>108</v>
      </c>
      <c r="G4133" s="1">
        <f t="shared" ca="1" si="838"/>
        <v>2008</v>
      </c>
      <c r="H4133" s="1" t="str">
        <f ca="1">IFERROR(INDEX(Varmeinstallation!B:B,MATCH(INDIRECT($A$1&amp;"L"&amp;A4133)*1,Varmeinstallation!A:A,0)),"Ingen varmeinstallationer")</f>
        <v>Centralvarme fra eget anlæg, et-kammer fyr</v>
      </c>
      <c r="I4133" s="1" t="str">
        <f ca="1">IFERROR(INDEX(Opvarmningsmiddel!B:B,MATCH(INDIRECT($A$1&amp;"M"&amp;A4133)*1,Opvarmningsmiddel!A:A,0)),"")</f>
        <v>Naturgas</v>
      </c>
      <c r="J4133" s="1">
        <f t="shared" ca="1" si="839"/>
        <v>90</v>
      </c>
      <c r="K4133" s="1" t="str">
        <f ca="1">IFERROR(INDEX(Relationstabel!$C$3:$K$10,MATCH(VALUE(INDIRECT($A$1&amp;"L"&amp;A4133)),Relationstabel!$A$3:$A$10,0),MATCH(IFERROR(VALUE(INDIRECT($A$1&amp;"M"&amp;A4133)),0),Relationstabel!$C$1:$K$1,0)),"Ingen varmeinstallationer")</f>
        <v>Naturgas</v>
      </c>
      <c r="L4133" s="1" t="str">
        <f ca="1">INDEX(Anvendelseskode!B:B,MATCH($E4133,Anvendelseskode!$A:$A,0))</f>
        <v>Række-, kæde-, dobbelthus (lodret adskillelse mellem enhederne)</v>
      </c>
      <c r="M4133" s="1" t="str">
        <f ca="1">INDEX(Anvendelseskode!C:C,MATCH($E4133,Anvendelseskode!$A:$A,0))</f>
        <v>Række-, kæde og dobbelthuse</v>
      </c>
      <c r="N4133" s="1" t="str">
        <f ca="1">INDEX(Anvendelseskode!D:D,MATCH($E4133,Anvendelseskode!$A:$A,0))</f>
        <v>Private husholdninger</v>
      </c>
      <c r="O4133" s="1" t="str">
        <f ca="1">IFERROR(INDEX(SBi!$2:$2,MATCH(G4133,SBi!$1:$1,1)),SBi!$K$2)</f>
        <v>Efter 2006</v>
      </c>
      <c r="P4133" s="1">
        <f ca="1">IFERROR(INDEX(SBi!$C$3:$K$28,MATCH(E4133,SBi!$B$3:$B$28,0),MATCH(O4133,SBi!$C$2:$K$2,0)),0)</f>
        <v>66.400000000000006</v>
      </c>
      <c r="Q4133" s="19">
        <f t="shared" ca="1" si="840"/>
        <v>7.1712000000000007</v>
      </c>
      <c r="R4133" s="19" t="str">
        <f ca="1">IFERROR(INDEX(VpD!$2:$2,MATCH(G4133,VpD!$1:$1,1)),VpD!$I$2)</f>
        <v>&gt;1998</v>
      </c>
      <c r="S4133" s="1">
        <f ca="1">IFERROR(INDEX(VpD!$C$3:$I$27,MATCH(E4133,VpD!$B$3:$B$27,0),MATCH(R4133,VpD!$C$2:$I$2,0)),0)</f>
        <v>65</v>
      </c>
      <c r="T4133" s="19">
        <f t="shared" ca="1" si="841"/>
        <v>7.02</v>
      </c>
      <c r="U4133" s="14" t="str">
        <f t="shared" ca="1" si="842"/>
        <v xml:space="preserve">712711.16 </v>
      </c>
      <c r="V4133" s="14" t="str">
        <f t="shared" ca="1" si="843"/>
        <v>6168825.01</v>
      </c>
      <c r="W4133" s="14" t="str">
        <f t="shared" ca="1" si="844"/>
        <v>POINT(712711.16 6168825.01)</v>
      </c>
      <c r="X4133" s="14" t="str">
        <f>IFERROR(INDEX(BygningOmraade!B:B,MATCH(A4133,BygningOmraade!A:A,0)),"")</f>
        <v/>
      </c>
    </row>
    <row r="4134" spans="1:24" s="14" customFormat="1" x14ac:dyDescent="0.25">
      <c r="A4134" s="14">
        <f t="shared" si="832"/>
        <v>4134</v>
      </c>
      <c r="B4134" s="14" t="str">
        <f t="shared" ca="1" si="833"/>
        <v>f62ad2c2-2dbf-498b-b955-38a56d4997db</v>
      </c>
      <c r="C4134" s="14" t="str">
        <f t="shared" ca="1" si="834"/>
        <v>0a3f507e-1629-32b8-e044-0003ba298018</v>
      </c>
      <c r="D4134" s="14">
        <f t="shared" ca="1" si="835"/>
        <v>996323</v>
      </c>
      <c r="E4134" s="1">
        <f t="shared" ca="1" si="836"/>
        <v>120</v>
      </c>
      <c r="F4134" s="1">
        <f t="shared" ca="1" si="837"/>
        <v>158</v>
      </c>
      <c r="G4134" s="1">
        <f t="shared" ca="1" si="838"/>
        <v>1971</v>
      </c>
      <c r="H4134" s="1" t="str">
        <f ca="1">IFERROR(INDEX(Varmeinstallation!B:B,MATCH(INDIRECT($A$1&amp;"L"&amp;A4134)*1,Varmeinstallation!A:A,0)),"Ingen varmeinstallationer")</f>
        <v>Centralvarme fra eget anlæg, et-kammer fyr</v>
      </c>
      <c r="I4134" s="1" t="str">
        <f ca="1">IFERROR(INDEX(Opvarmningsmiddel!B:B,MATCH(INDIRECT($A$1&amp;"M"&amp;A4134)*1,Opvarmningsmiddel!A:A,0)),"")</f>
        <v>Naturgas</v>
      </c>
      <c r="J4134" s="1">
        <f t="shared" ca="1" si="839"/>
        <v>0</v>
      </c>
      <c r="K4134" s="1" t="str">
        <f ca="1">IFERROR(INDEX(Relationstabel!$C$3:$K$10,MATCH(VALUE(INDIRECT($A$1&amp;"L"&amp;A4134)),Relationstabel!$A$3:$A$10,0),MATCH(IFERROR(VALUE(INDIRECT($A$1&amp;"M"&amp;A4134)),0),Relationstabel!$C$1:$K$1,0)),"Ingen varmeinstallationer")</f>
        <v>Naturgas</v>
      </c>
      <c r="L4134" s="1" t="str">
        <f ca="1">INDEX(Anvendelseskode!B:B,MATCH($E4134,Anvendelseskode!$A:$A,0))</f>
        <v>Fritliggende enfamilieshus (parcelhus)</v>
      </c>
      <c r="M4134" s="1" t="str">
        <f ca="1">INDEX(Anvendelseskode!C:C,MATCH($E4134,Anvendelseskode!$A:$A,0))</f>
        <v>Parcelhuse</v>
      </c>
      <c r="N4134" s="1" t="str">
        <f ca="1">INDEX(Anvendelseskode!D:D,MATCH($E4134,Anvendelseskode!$A:$A,0))</f>
        <v>Private husholdninger</v>
      </c>
      <c r="O4134" s="1" t="str">
        <f ca="1">IFERROR(INDEX(SBi!$2:$2,MATCH(G4134,SBi!$1:$1,1)),SBi!$K$2)</f>
        <v>1961-1972</v>
      </c>
      <c r="P4134" s="1">
        <f ca="1">IFERROR(INDEX(SBi!$C$3:$K$28,MATCH(E4134,SBi!$B$3:$B$28,0),MATCH(O4134,SBi!$C$2:$K$2,0)),0)</f>
        <v>134.30000000000001</v>
      </c>
      <c r="Q4134" s="19">
        <f t="shared" ca="1" si="840"/>
        <v>21.2194</v>
      </c>
      <c r="R4134" s="19" t="str">
        <f ca="1">IFERROR(INDEX(VpD!$2:$2,MATCH(G4134,VpD!$1:$1,1)),VpD!$I$2)</f>
        <v>1961-1972</v>
      </c>
      <c r="S4134" s="1">
        <f ca="1">IFERROR(INDEX(VpD!$C$3:$I$27,MATCH(E4134,VpD!$B$3:$B$27,0),MATCH(R4134,VpD!$C$2:$I$2,0)),0)</f>
        <v>143</v>
      </c>
      <c r="T4134" s="19">
        <f t="shared" ca="1" si="841"/>
        <v>22.594000000000001</v>
      </c>
      <c r="U4134" s="14" t="str">
        <f t="shared" ca="1" si="842"/>
        <v xml:space="preserve">712938.06 </v>
      </c>
      <c r="V4134" s="14" t="str">
        <f t="shared" ca="1" si="843"/>
        <v>6168883.28</v>
      </c>
      <c r="W4134" s="14" t="str">
        <f t="shared" ca="1" si="844"/>
        <v>POINT(712938.06 6168883.28)</v>
      </c>
      <c r="X4134" s="14" t="str">
        <f>IFERROR(INDEX(BygningOmraade!B:B,MATCH(A4134,BygningOmraade!A:A,0)),"")</f>
        <v/>
      </c>
    </row>
    <row r="4135" spans="1:24" s="14" customFormat="1" x14ac:dyDescent="0.25">
      <c r="A4135" s="14">
        <f t="shared" si="832"/>
        <v>4135</v>
      </c>
      <c r="B4135" s="14" t="str">
        <f t="shared" ca="1" si="833"/>
        <v>f6391cf8-7f3d-4dd9-a839-9350dbccb98f</v>
      </c>
      <c r="C4135" s="14" t="str">
        <f t="shared" ca="1" si="834"/>
        <v>0a3f507e-1541-32b8-e044-0003ba298018</v>
      </c>
      <c r="D4135" s="14">
        <f t="shared" ca="1" si="835"/>
        <v>997095</v>
      </c>
      <c r="E4135" s="1">
        <f t="shared" ca="1" si="836"/>
        <v>130</v>
      </c>
      <c r="F4135" s="1">
        <f t="shared" ca="1" si="837"/>
        <v>102</v>
      </c>
      <c r="G4135" s="1">
        <f t="shared" ca="1" si="838"/>
        <v>1977</v>
      </c>
      <c r="H4135" s="1" t="str">
        <f ca="1">IFERROR(INDEX(Varmeinstallation!B:B,MATCH(INDIRECT($A$1&amp;"L"&amp;A4135)*1,Varmeinstallation!A:A,0)),"Ingen varmeinstallationer")</f>
        <v>Fjernvarme/blokvarme (radiatorsystemer eller varmluftanlæg)</v>
      </c>
      <c r="I4135" s="1" t="str">
        <f ca="1">IFERROR(INDEX(Opvarmningsmiddel!B:B,MATCH(INDIRECT($A$1&amp;"M"&amp;A4135)*1,Opvarmningsmiddel!A:A,0)),"")</f>
        <v/>
      </c>
      <c r="J4135" s="1">
        <f t="shared" ca="1" si="839"/>
        <v>0</v>
      </c>
      <c r="K4135" s="1" t="str">
        <f ca="1">IFERROR(INDEX(Relationstabel!$C$3:$K$10,MATCH(VALUE(INDIRECT($A$1&amp;"L"&amp;A4135)),Relationstabel!$A$3:$A$10,0),MATCH(IFERROR(VALUE(INDIRECT($A$1&amp;"M"&amp;A4135)),0),Relationstabel!$C$1:$K$1,0)),"Ingen varmeinstallationer")</f>
        <v>Fjernvarme/ Blokvarme</v>
      </c>
      <c r="L4135" s="1" t="str">
        <f ca="1">INDEX(Anvendelseskode!B:B,MATCH($E4135,Anvendelseskode!$A:$A,0))</f>
        <v>Række-, kæde-, dobbelthus (lodret adskillelse mellem enhederne)</v>
      </c>
      <c r="M4135" s="1" t="str">
        <f ca="1">INDEX(Anvendelseskode!C:C,MATCH($E4135,Anvendelseskode!$A:$A,0))</f>
        <v>Række-, kæde og dobbelthuse</v>
      </c>
      <c r="N4135" s="1" t="str">
        <f ca="1">INDEX(Anvendelseskode!D:D,MATCH($E4135,Anvendelseskode!$A:$A,0))</f>
        <v>Private husholdninger</v>
      </c>
      <c r="O4135" s="1" t="str">
        <f ca="1">IFERROR(INDEX(SBi!$2:$2,MATCH(G4135,SBi!$1:$1,1)),SBi!$K$2)</f>
        <v>1973-1978</v>
      </c>
      <c r="P4135" s="1">
        <f ca="1">IFERROR(INDEX(SBi!$C$3:$K$28,MATCH(E4135,SBi!$B$3:$B$28,0),MATCH(O4135,SBi!$C$2:$K$2,0)),0)</f>
        <v>112.6</v>
      </c>
      <c r="Q4135" s="19">
        <f t="shared" ca="1" si="840"/>
        <v>11.485199999999999</v>
      </c>
      <c r="R4135" s="19" t="str">
        <f ca="1">IFERROR(INDEX(VpD!$2:$2,MATCH(G4135,VpD!$1:$1,1)),VpD!$I$2)</f>
        <v>1973-1978</v>
      </c>
      <c r="S4135" s="1">
        <f ca="1">IFERROR(INDEX(VpD!$C$3:$I$27,MATCH(E4135,VpD!$B$3:$B$27,0),MATCH(R4135,VpD!$C$2:$I$2,0)),0)</f>
        <v>98</v>
      </c>
      <c r="T4135" s="19">
        <f t="shared" ca="1" si="841"/>
        <v>9.9960000000000004</v>
      </c>
      <c r="U4135" s="14" t="str">
        <f t="shared" ca="1" si="842"/>
        <v xml:space="preserve">713566.37 </v>
      </c>
      <c r="V4135" s="14" t="str">
        <f t="shared" ca="1" si="843"/>
        <v>6169475.18</v>
      </c>
      <c r="W4135" s="14" t="str">
        <f t="shared" ca="1" si="844"/>
        <v>POINT(713566.37 6169475.18)</v>
      </c>
      <c r="X4135" s="14" t="str">
        <f>IFERROR(INDEX(BygningOmraade!B:B,MATCH(A4135,BygningOmraade!A:A,0)),"")</f>
        <v/>
      </c>
    </row>
    <row r="4136" spans="1:24" s="14" customFormat="1" x14ac:dyDescent="0.25">
      <c r="A4136" s="14">
        <f t="shared" si="832"/>
        <v>4136</v>
      </c>
      <c r="B4136" s="14" t="str">
        <f t="shared" ca="1" si="833"/>
        <v>f6497e58-b5f8-4c37-8163-7db8356a9edb</v>
      </c>
      <c r="C4136" s="14" t="str">
        <f t="shared" ca="1" si="834"/>
        <v>0a3f507e-1c56-32b8-e044-0003ba298018</v>
      </c>
      <c r="D4136" s="14">
        <f t="shared" ca="1" si="835"/>
        <v>997653</v>
      </c>
      <c r="E4136" s="1">
        <f t="shared" ca="1" si="836"/>
        <v>120</v>
      </c>
      <c r="F4136" s="1">
        <f t="shared" ca="1" si="837"/>
        <v>147</v>
      </c>
      <c r="G4136" s="1">
        <f t="shared" ca="1" si="838"/>
        <v>1999</v>
      </c>
      <c r="H4136" s="1" t="str">
        <f ca="1">IFERROR(INDEX(Varmeinstallation!B:B,MATCH(INDIRECT($A$1&amp;"L"&amp;A4136)*1,Varmeinstallation!A:A,0)),"Ingen varmeinstallationer")</f>
        <v>Centralvarme fra eget anlæg, et-kammer fyr</v>
      </c>
      <c r="I4136" s="1" t="str">
        <f ca="1">IFERROR(INDEX(Opvarmningsmiddel!B:B,MATCH(INDIRECT($A$1&amp;"M"&amp;A4136)*1,Opvarmningsmiddel!A:A,0)),"")</f>
        <v>Naturgas</v>
      </c>
      <c r="J4136" s="1">
        <f t="shared" ca="1" si="839"/>
        <v>0</v>
      </c>
      <c r="K4136" s="1" t="str">
        <f ca="1">IFERROR(INDEX(Relationstabel!$C$3:$K$10,MATCH(VALUE(INDIRECT($A$1&amp;"L"&amp;A4136)),Relationstabel!$A$3:$A$10,0),MATCH(IFERROR(VALUE(INDIRECT($A$1&amp;"M"&amp;A4136)),0),Relationstabel!$C$1:$K$1,0)),"Ingen varmeinstallationer")</f>
        <v>Naturgas</v>
      </c>
      <c r="L4136" s="1" t="str">
        <f ca="1">INDEX(Anvendelseskode!B:B,MATCH($E4136,Anvendelseskode!$A:$A,0))</f>
        <v>Fritliggende enfamilieshus (parcelhus)</v>
      </c>
      <c r="M4136" s="1" t="str">
        <f ca="1">INDEX(Anvendelseskode!C:C,MATCH($E4136,Anvendelseskode!$A:$A,0))</f>
        <v>Parcelhuse</v>
      </c>
      <c r="N4136" s="1" t="str">
        <f ca="1">INDEX(Anvendelseskode!D:D,MATCH($E4136,Anvendelseskode!$A:$A,0))</f>
        <v>Private husholdninger</v>
      </c>
      <c r="O4136" s="1" t="str">
        <f ca="1">IFERROR(INDEX(SBi!$2:$2,MATCH(G4136,SBi!$1:$1,1)),SBi!$K$2)</f>
        <v>1999-2006</v>
      </c>
      <c r="P4136" s="1">
        <f ca="1">IFERROR(INDEX(SBi!$C$3:$K$28,MATCH(E4136,SBi!$B$3:$B$28,0),MATCH(O4136,SBi!$C$2:$K$2,0)),0)</f>
        <v>83.9</v>
      </c>
      <c r="Q4136" s="19">
        <f t="shared" ca="1" si="840"/>
        <v>12.333300000000001</v>
      </c>
      <c r="R4136" s="19" t="str">
        <f ca="1">IFERROR(INDEX(VpD!$2:$2,MATCH(G4136,VpD!$1:$1,1)),VpD!$I$2)</f>
        <v>&gt;1998</v>
      </c>
      <c r="S4136" s="1">
        <f ca="1">IFERROR(INDEX(VpD!$C$3:$I$27,MATCH(E4136,VpD!$B$3:$B$27,0),MATCH(R4136,VpD!$C$2:$I$2,0)),0)</f>
        <v>72</v>
      </c>
      <c r="T4136" s="19">
        <f t="shared" ca="1" si="841"/>
        <v>10.584</v>
      </c>
      <c r="U4136" s="14" t="str">
        <f t="shared" ca="1" si="842"/>
        <v xml:space="preserve">714214.22 </v>
      </c>
      <c r="V4136" s="14" t="str">
        <f t="shared" ca="1" si="843"/>
        <v>6168752.76</v>
      </c>
      <c r="W4136" s="14" t="str">
        <f t="shared" ca="1" si="844"/>
        <v>POINT(714214.22 6168752.76)</v>
      </c>
      <c r="X4136" s="14" t="str">
        <f>IFERROR(INDEX(BygningOmraade!B:B,MATCH(A4136,BygningOmraade!A:A,0)),"")</f>
        <v/>
      </c>
    </row>
    <row r="4137" spans="1:24" s="14" customFormat="1" x14ac:dyDescent="0.25">
      <c r="A4137" s="14">
        <f t="shared" si="832"/>
        <v>4137</v>
      </c>
      <c r="B4137" s="14" t="str">
        <f t="shared" ca="1" si="833"/>
        <v>f682a2bd-d972-4381-80b2-2c35c19025a9</v>
      </c>
      <c r="C4137" s="14" t="str">
        <f t="shared" ca="1" si="834"/>
        <v>1357eb80-9cfb-3d79-e044-0003ba298018</v>
      </c>
      <c r="D4137" s="14">
        <f t="shared" ca="1" si="835"/>
        <v>994935</v>
      </c>
      <c r="E4137" s="1">
        <f t="shared" ca="1" si="836"/>
        <v>120</v>
      </c>
      <c r="F4137" s="1">
        <f t="shared" ca="1" si="837"/>
        <v>216</v>
      </c>
      <c r="G4137" s="1">
        <f t="shared" ca="1" si="838"/>
        <v>1988</v>
      </c>
      <c r="H4137" s="1" t="str">
        <f ca="1">IFERROR(INDEX(Varmeinstallation!B:B,MATCH(INDIRECT($A$1&amp;"L"&amp;A4137)*1,Varmeinstallation!A:A,0)),"Ingen varmeinstallationer")</f>
        <v>Centralvarme fra eget anlæg, et-kammer fyr</v>
      </c>
      <c r="I4137" s="1" t="str">
        <f ca="1">IFERROR(INDEX(Opvarmningsmiddel!B:B,MATCH(INDIRECT($A$1&amp;"M"&amp;A4137)*1,Opvarmningsmiddel!A:A,0)),"")</f>
        <v>Naturgas</v>
      </c>
      <c r="J4137" s="1">
        <f t="shared" ca="1" si="839"/>
        <v>0</v>
      </c>
      <c r="K4137" s="1" t="str">
        <f ca="1">IFERROR(INDEX(Relationstabel!$C$3:$K$10,MATCH(VALUE(INDIRECT($A$1&amp;"L"&amp;A4137)),Relationstabel!$A$3:$A$10,0),MATCH(IFERROR(VALUE(INDIRECT($A$1&amp;"M"&amp;A4137)),0),Relationstabel!$C$1:$K$1,0)),"Ingen varmeinstallationer")</f>
        <v>Naturgas</v>
      </c>
      <c r="L4137" s="1" t="str">
        <f ca="1">INDEX(Anvendelseskode!B:B,MATCH($E4137,Anvendelseskode!$A:$A,0))</f>
        <v>Fritliggende enfamilieshus (parcelhus)</v>
      </c>
      <c r="M4137" s="1" t="str">
        <f ca="1">INDEX(Anvendelseskode!C:C,MATCH($E4137,Anvendelseskode!$A:$A,0))</f>
        <v>Parcelhuse</v>
      </c>
      <c r="N4137" s="1" t="str">
        <f ca="1">INDEX(Anvendelseskode!D:D,MATCH($E4137,Anvendelseskode!$A:$A,0))</f>
        <v>Private husholdninger</v>
      </c>
      <c r="O4137" s="1" t="str">
        <f ca="1">IFERROR(INDEX(SBi!$2:$2,MATCH(G4137,SBi!$1:$1,1)),SBi!$K$2)</f>
        <v>1979-1998</v>
      </c>
      <c r="P4137" s="1">
        <f ca="1">IFERROR(INDEX(SBi!$C$3:$K$28,MATCH(E4137,SBi!$B$3:$B$28,0),MATCH(O4137,SBi!$C$2:$K$2,0)),0)</f>
        <v>105.4</v>
      </c>
      <c r="Q4137" s="19">
        <f t="shared" ca="1" si="840"/>
        <v>22.766400000000001</v>
      </c>
      <c r="R4137" s="19" t="str">
        <f ca="1">IFERROR(INDEX(VpD!$2:$2,MATCH(G4137,VpD!$1:$1,1)),VpD!$I$2)</f>
        <v>1979-1998</v>
      </c>
      <c r="S4137" s="1">
        <f ca="1">IFERROR(INDEX(VpD!$C$3:$I$27,MATCH(E4137,VpD!$B$3:$B$27,0),MATCH(R4137,VpD!$C$2:$I$2,0)),0)</f>
        <v>90</v>
      </c>
      <c r="T4137" s="19">
        <f t="shared" ca="1" si="841"/>
        <v>19.440000000000001</v>
      </c>
      <c r="U4137" s="14" t="str">
        <f t="shared" ca="1" si="842"/>
        <v xml:space="preserve">711775.63 </v>
      </c>
      <c r="V4137" s="14" t="str">
        <f t="shared" ca="1" si="843"/>
        <v>6170494.27</v>
      </c>
      <c r="W4137" s="14" t="str">
        <f t="shared" ca="1" si="844"/>
        <v>POINT(711775.63 6170494.27)</v>
      </c>
      <c r="X4137" s="14" t="str">
        <f>IFERROR(INDEX(BygningOmraade!B:B,MATCH(A4137,BygningOmraade!A:A,0)),"")</f>
        <v/>
      </c>
    </row>
    <row r="4138" spans="1:24" s="14" customFormat="1" x14ac:dyDescent="0.25">
      <c r="A4138" s="14">
        <f t="shared" si="832"/>
        <v>4138</v>
      </c>
      <c r="B4138" s="14" t="str">
        <f t="shared" ca="1" si="833"/>
        <v>f68eb34d-0aec-41c7-bd12-7f1894b2b725</v>
      </c>
      <c r="C4138" s="14" t="str">
        <f t="shared" ca="1" si="834"/>
        <v>0a3f507e-21ba-32b8-e044-0003ba298018</v>
      </c>
      <c r="D4138" s="14">
        <f t="shared" ca="1" si="835"/>
        <v>997333</v>
      </c>
      <c r="E4138" s="1">
        <f t="shared" ca="1" si="836"/>
        <v>130</v>
      </c>
      <c r="F4138" s="1">
        <f t="shared" ca="1" si="837"/>
        <v>112</v>
      </c>
      <c r="G4138" s="1">
        <f t="shared" ca="1" si="838"/>
        <v>1979</v>
      </c>
      <c r="H4138" s="1" t="str">
        <f ca="1">IFERROR(INDEX(Varmeinstallation!B:B,MATCH(INDIRECT($A$1&amp;"L"&amp;A4138)*1,Varmeinstallation!A:A,0)),"Ingen varmeinstallationer")</f>
        <v>Fjernvarme/blokvarme (radiatorsystemer eller varmluftanlæg)</v>
      </c>
      <c r="I4138" s="1" t="str">
        <f ca="1">IFERROR(INDEX(Opvarmningsmiddel!B:B,MATCH(INDIRECT($A$1&amp;"M"&amp;A4138)*1,Opvarmningsmiddel!A:A,0)),"")</f>
        <v/>
      </c>
      <c r="J4138" s="1">
        <f t="shared" ca="1" si="839"/>
        <v>0</v>
      </c>
      <c r="K4138" s="1" t="str">
        <f ca="1">IFERROR(INDEX(Relationstabel!$C$3:$K$10,MATCH(VALUE(INDIRECT($A$1&amp;"L"&amp;A4138)),Relationstabel!$A$3:$A$10,0),MATCH(IFERROR(VALUE(INDIRECT($A$1&amp;"M"&amp;A4138)),0),Relationstabel!$C$1:$K$1,0)),"Ingen varmeinstallationer")</f>
        <v>Fjernvarme/ Blokvarme</v>
      </c>
      <c r="L4138" s="1" t="str">
        <f ca="1">INDEX(Anvendelseskode!B:B,MATCH($E4138,Anvendelseskode!$A:$A,0))</f>
        <v>Række-, kæde-, dobbelthus (lodret adskillelse mellem enhederne)</v>
      </c>
      <c r="M4138" s="1" t="str">
        <f ca="1">INDEX(Anvendelseskode!C:C,MATCH($E4138,Anvendelseskode!$A:$A,0))</f>
        <v>Række-, kæde og dobbelthuse</v>
      </c>
      <c r="N4138" s="1" t="str">
        <f ca="1">INDEX(Anvendelseskode!D:D,MATCH($E4138,Anvendelseskode!$A:$A,0))</f>
        <v>Private husholdninger</v>
      </c>
      <c r="O4138" s="1" t="str">
        <f ca="1">IFERROR(INDEX(SBi!$2:$2,MATCH(G4138,SBi!$1:$1,1)),SBi!$K$2)</f>
        <v>1979-1998</v>
      </c>
      <c r="P4138" s="1">
        <f ca="1">IFERROR(INDEX(SBi!$C$3:$K$28,MATCH(E4138,SBi!$B$3:$B$28,0),MATCH(O4138,SBi!$C$2:$K$2,0)),0)</f>
        <v>96.8</v>
      </c>
      <c r="Q4138" s="19">
        <f t="shared" ca="1" si="840"/>
        <v>10.8416</v>
      </c>
      <c r="R4138" s="19" t="str">
        <f ca="1">IFERROR(INDEX(VpD!$2:$2,MATCH(G4138,VpD!$1:$1,1)),VpD!$I$2)</f>
        <v>1979-1998</v>
      </c>
      <c r="S4138" s="1">
        <f ca="1">IFERROR(INDEX(VpD!$C$3:$I$27,MATCH(E4138,VpD!$B$3:$B$27,0),MATCH(R4138,VpD!$C$2:$I$2,0)),0)</f>
        <v>74</v>
      </c>
      <c r="T4138" s="19">
        <f t="shared" ca="1" si="841"/>
        <v>8.2880000000000003</v>
      </c>
      <c r="U4138" s="14" t="str">
        <f t="shared" ca="1" si="842"/>
        <v xml:space="preserve">713664.82 </v>
      </c>
      <c r="V4138" s="14" t="str">
        <f t="shared" ca="1" si="843"/>
        <v>6169716.66</v>
      </c>
      <c r="W4138" s="14" t="str">
        <f t="shared" ca="1" si="844"/>
        <v>POINT(713664.82 6169716.66)</v>
      </c>
      <c r="X4138" s="14" t="str">
        <f>IFERROR(INDEX(BygningOmraade!B:B,MATCH(A4138,BygningOmraade!A:A,0)),"")</f>
        <v/>
      </c>
    </row>
    <row r="4139" spans="1:24" s="14" customFormat="1" x14ac:dyDescent="0.25">
      <c r="A4139" s="14">
        <f t="shared" si="832"/>
        <v>4139</v>
      </c>
      <c r="B4139" s="14" t="str">
        <f t="shared" ca="1" si="833"/>
        <v>f69ad176-26ca-461e-b7e3-fbe66c9ea1a5</v>
      </c>
      <c r="C4139" s="14" t="str">
        <f t="shared" ca="1" si="834"/>
        <v>0a3f507e-21e2-32b8-e044-0003ba298018</v>
      </c>
      <c r="D4139" s="14">
        <f t="shared" ca="1" si="835"/>
        <v>996495</v>
      </c>
      <c r="E4139" s="1">
        <f t="shared" ca="1" si="836"/>
        <v>120</v>
      </c>
      <c r="F4139" s="1">
        <f t="shared" ca="1" si="837"/>
        <v>142</v>
      </c>
      <c r="G4139" s="1">
        <f t="shared" ca="1" si="838"/>
        <v>1976</v>
      </c>
      <c r="H4139" s="1" t="str">
        <f ca="1">IFERROR(INDEX(Varmeinstallation!B:B,MATCH(INDIRECT($A$1&amp;"L"&amp;A4139)*1,Varmeinstallation!A:A,0)),"Ingen varmeinstallationer")</f>
        <v>Centralvarme fra eget anlæg, et-kammer fyr</v>
      </c>
      <c r="I4139" s="1" t="str">
        <f ca="1">IFERROR(INDEX(Opvarmningsmiddel!B:B,MATCH(INDIRECT($A$1&amp;"M"&amp;A4139)*1,Opvarmningsmiddel!A:A,0)),"")</f>
        <v>Naturgas</v>
      </c>
      <c r="J4139" s="1">
        <f t="shared" ca="1" si="839"/>
        <v>0</v>
      </c>
      <c r="K4139" s="1" t="str">
        <f ca="1">IFERROR(INDEX(Relationstabel!$C$3:$K$10,MATCH(VALUE(INDIRECT($A$1&amp;"L"&amp;A4139)),Relationstabel!$A$3:$A$10,0),MATCH(IFERROR(VALUE(INDIRECT($A$1&amp;"M"&amp;A4139)),0),Relationstabel!$C$1:$K$1,0)),"Ingen varmeinstallationer")</f>
        <v>Naturgas</v>
      </c>
      <c r="L4139" s="1" t="str">
        <f ca="1">INDEX(Anvendelseskode!B:B,MATCH($E4139,Anvendelseskode!$A:$A,0))</f>
        <v>Fritliggende enfamilieshus (parcelhus)</v>
      </c>
      <c r="M4139" s="1" t="str">
        <f ca="1">INDEX(Anvendelseskode!C:C,MATCH($E4139,Anvendelseskode!$A:$A,0))</f>
        <v>Parcelhuse</v>
      </c>
      <c r="N4139" s="1" t="str">
        <f ca="1">INDEX(Anvendelseskode!D:D,MATCH($E4139,Anvendelseskode!$A:$A,0))</f>
        <v>Private husholdninger</v>
      </c>
      <c r="O4139" s="1" t="str">
        <f ca="1">IFERROR(INDEX(SBi!$2:$2,MATCH(G4139,SBi!$1:$1,1)),SBi!$K$2)</f>
        <v>1973-1978</v>
      </c>
      <c r="P4139" s="1">
        <f ca="1">IFERROR(INDEX(SBi!$C$3:$K$28,MATCH(E4139,SBi!$B$3:$B$28,0),MATCH(O4139,SBi!$C$2:$K$2,0)),0)</f>
        <v>119.8</v>
      </c>
      <c r="Q4139" s="19">
        <f t="shared" ca="1" si="840"/>
        <v>17.011599999999998</v>
      </c>
      <c r="R4139" s="19" t="str">
        <f ca="1">IFERROR(INDEX(VpD!$2:$2,MATCH(G4139,VpD!$1:$1,1)),VpD!$I$2)</f>
        <v>1973-1978</v>
      </c>
      <c r="S4139" s="1">
        <f ca="1">IFERROR(INDEX(VpD!$C$3:$I$27,MATCH(E4139,VpD!$B$3:$B$27,0),MATCH(R4139,VpD!$C$2:$I$2,0)),0)</f>
        <v>117</v>
      </c>
      <c r="T4139" s="19">
        <f t="shared" ca="1" si="841"/>
        <v>16.614000000000001</v>
      </c>
      <c r="U4139" s="14" t="str">
        <f t="shared" ca="1" si="842"/>
        <v xml:space="preserve">713265.12 </v>
      </c>
      <c r="V4139" s="14" t="str">
        <f t="shared" ca="1" si="843"/>
        <v>6168992.15</v>
      </c>
      <c r="W4139" s="14" t="str">
        <f t="shared" ca="1" si="844"/>
        <v>POINT(713265.12 6168992.15)</v>
      </c>
      <c r="X4139" s="14" t="str">
        <f>IFERROR(INDEX(BygningOmraade!B:B,MATCH(A4139,BygningOmraade!A:A,0)),"")</f>
        <v/>
      </c>
    </row>
    <row r="4140" spans="1:24" s="14" customFormat="1" x14ac:dyDescent="0.25">
      <c r="A4140" s="14">
        <f t="shared" si="832"/>
        <v>4140</v>
      </c>
      <c r="B4140" s="14" t="str">
        <f t="shared" ca="1" si="833"/>
        <v>f6a308f5-cc85-48b0-8fd9-6a90d6ce4096</v>
      </c>
      <c r="C4140" s="14" t="str">
        <f t="shared" ca="1" si="834"/>
        <v>0a3f507e-22a4-32b8-e044-0003ba298018</v>
      </c>
      <c r="D4140" s="14">
        <f t="shared" ca="1" si="835"/>
        <v>995556</v>
      </c>
      <c r="E4140" s="1">
        <f t="shared" ca="1" si="836"/>
        <v>120</v>
      </c>
      <c r="F4140" s="1">
        <f t="shared" ca="1" si="837"/>
        <v>175</v>
      </c>
      <c r="G4140" s="1">
        <f t="shared" ca="1" si="838"/>
        <v>1982</v>
      </c>
      <c r="H4140" s="1" t="str">
        <f ca="1">IFERROR(INDEX(Varmeinstallation!B:B,MATCH(INDIRECT($A$1&amp;"L"&amp;A4140)*1,Varmeinstallation!A:A,0)),"Ingen varmeinstallationer")</f>
        <v>Varmepumpe</v>
      </c>
      <c r="I4140" s="1" t="str">
        <f ca="1">IFERROR(INDEX(Opvarmningsmiddel!B:B,MATCH(INDIRECT($A$1&amp;"M"&amp;A4140)*1,Opvarmningsmiddel!A:A,0)),"")</f>
        <v>Elektricitet</v>
      </c>
      <c r="J4140" s="1">
        <f t="shared" ca="1" si="839"/>
        <v>1</v>
      </c>
      <c r="K4140" s="1" t="str">
        <f ca="1">IFERROR(INDEX(Relationstabel!$C$3:$K$10,MATCH(VALUE(INDIRECT($A$1&amp;"L"&amp;A4140)),Relationstabel!$A$3:$A$10,0),MATCH(IFERROR(VALUE(INDIRECT($A$1&amp;"M"&amp;A4140)),0),Relationstabel!$C$1:$K$1,0)),"Ingen varmeinstallationer")</f>
        <v>Varmepumpe</v>
      </c>
      <c r="L4140" s="1" t="str">
        <f ca="1">INDEX(Anvendelseskode!B:B,MATCH($E4140,Anvendelseskode!$A:$A,0))</f>
        <v>Fritliggende enfamilieshus (parcelhus)</v>
      </c>
      <c r="M4140" s="1" t="str">
        <f ca="1">INDEX(Anvendelseskode!C:C,MATCH($E4140,Anvendelseskode!$A:$A,0))</f>
        <v>Parcelhuse</v>
      </c>
      <c r="N4140" s="1" t="str">
        <f ca="1">INDEX(Anvendelseskode!D:D,MATCH($E4140,Anvendelseskode!$A:$A,0))</f>
        <v>Private husholdninger</v>
      </c>
      <c r="O4140" s="1" t="str">
        <f ca="1">IFERROR(INDEX(SBi!$2:$2,MATCH(G4140,SBi!$1:$1,1)),SBi!$K$2)</f>
        <v>1979-1998</v>
      </c>
      <c r="P4140" s="1">
        <f ca="1">IFERROR(INDEX(SBi!$C$3:$K$28,MATCH(E4140,SBi!$B$3:$B$28,0),MATCH(O4140,SBi!$C$2:$K$2,0)),0)</f>
        <v>105.4</v>
      </c>
      <c r="Q4140" s="19">
        <f t="shared" ca="1" si="840"/>
        <v>18.445</v>
      </c>
      <c r="R4140" s="19" t="str">
        <f ca="1">IFERROR(INDEX(VpD!$2:$2,MATCH(G4140,VpD!$1:$1,1)),VpD!$I$2)</f>
        <v>1979-1998</v>
      </c>
      <c r="S4140" s="1">
        <f ca="1">IFERROR(INDEX(VpD!$C$3:$I$27,MATCH(E4140,VpD!$B$3:$B$27,0),MATCH(R4140,VpD!$C$2:$I$2,0)),0)</f>
        <v>90</v>
      </c>
      <c r="T4140" s="19">
        <f t="shared" ca="1" si="841"/>
        <v>15.75</v>
      </c>
      <c r="U4140" s="14" t="str">
        <f t="shared" ca="1" si="842"/>
        <v xml:space="preserve">711889.96 </v>
      </c>
      <c r="V4140" s="14" t="str">
        <f t="shared" ca="1" si="843"/>
        <v>6171953.69</v>
      </c>
      <c r="W4140" s="14" t="str">
        <f t="shared" ca="1" si="844"/>
        <v>POINT(711889.96 6171953.69)</v>
      </c>
      <c r="X4140" s="14" t="str">
        <f>IFERROR(INDEX(BygningOmraade!B:B,MATCH(A4140,BygningOmraade!A:A,0)),"")</f>
        <v/>
      </c>
    </row>
    <row r="4141" spans="1:24" s="14" customFormat="1" x14ac:dyDescent="0.25">
      <c r="A4141" s="14">
        <f t="shared" si="832"/>
        <v>4141</v>
      </c>
      <c r="B4141" s="14" t="str">
        <f t="shared" ca="1" si="833"/>
        <v>f6a63803-aa90-4ddf-9cf7-157e7e13a966</v>
      </c>
      <c r="C4141" s="14" t="str">
        <f t="shared" ca="1" si="834"/>
        <v>0a3f507e-1e4f-32b8-e044-0003ba298018</v>
      </c>
      <c r="D4141" s="14">
        <f t="shared" ca="1" si="835"/>
        <v>994440</v>
      </c>
      <c r="E4141" s="1">
        <f t="shared" ca="1" si="836"/>
        <v>120</v>
      </c>
      <c r="F4141" s="1">
        <f t="shared" ca="1" si="837"/>
        <v>154</v>
      </c>
      <c r="G4141" s="1">
        <f t="shared" ca="1" si="838"/>
        <v>1969</v>
      </c>
      <c r="H4141" s="1" t="str">
        <f ca="1">IFERROR(INDEX(Varmeinstallation!B:B,MATCH(INDIRECT($A$1&amp;"L"&amp;A4141)*1,Varmeinstallation!A:A,0)),"Ingen varmeinstallationer")</f>
        <v>Centralvarme fra eget anlæg, et-kammer fyr</v>
      </c>
      <c r="I4141" s="1" t="str">
        <f ca="1">IFERROR(INDEX(Opvarmningsmiddel!B:B,MATCH(INDIRECT($A$1&amp;"M"&amp;A4141)*1,Opvarmningsmiddel!A:A,0)),"")</f>
        <v>Naturgas</v>
      </c>
      <c r="J4141" s="1">
        <f t="shared" ca="1" si="839"/>
        <v>0</v>
      </c>
      <c r="K4141" s="1" t="str">
        <f ca="1">IFERROR(INDEX(Relationstabel!$C$3:$K$10,MATCH(VALUE(INDIRECT($A$1&amp;"L"&amp;A4141)),Relationstabel!$A$3:$A$10,0),MATCH(IFERROR(VALUE(INDIRECT($A$1&amp;"M"&amp;A4141)),0),Relationstabel!$C$1:$K$1,0)),"Ingen varmeinstallationer")</f>
        <v>Naturgas</v>
      </c>
      <c r="L4141" s="1" t="str">
        <f ca="1">INDEX(Anvendelseskode!B:B,MATCH($E4141,Anvendelseskode!$A:$A,0))</f>
        <v>Fritliggende enfamilieshus (parcelhus)</v>
      </c>
      <c r="M4141" s="1" t="str">
        <f ca="1">INDEX(Anvendelseskode!C:C,MATCH($E4141,Anvendelseskode!$A:$A,0))</f>
        <v>Parcelhuse</v>
      </c>
      <c r="N4141" s="1" t="str">
        <f ca="1">INDEX(Anvendelseskode!D:D,MATCH($E4141,Anvendelseskode!$A:$A,0))</f>
        <v>Private husholdninger</v>
      </c>
      <c r="O4141" s="1" t="str">
        <f ca="1">IFERROR(INDEX(SBi!$2:$2,MATCH(G4141,SBi!$1:$1,1)),SBi!$K$2)</f>
        <v>1961-1972</v>
      </c>
      <c r="P4141" s="1">
        <f ca="1">IFERROR(INDEX(SBi!$C$3:$K$28,MATCH(E4141,SBi!$B$3:$B$28,0),MATCH(O4141,SBi!$C$2:$K$2,0)),0)</f>
        <v>134.30000000000001</v>
      </c>
      <c r="Q4141" s="19">
        <f t="shared" ca="1" si="840"/>
        <v>20.682200000000002</v>
      </c>
      <c r="R4141" s="19" t="str">
        <f ca="1">IFERROR(INDEX(VpD!$2:$2,MATCH(G4141,VpD!$1:$1,1)),VpD!$I$2)</f>
        <v>1961-1972</v>
      </c>
      <c r="S4141" s="1">
        <f ca="1">IFERROR(INDEX(VpD!$C$3:$I$27,MATCH(E4141,VpD!$B$3:$B$27,0),MATCH(R4141,VpD!$C$2:$I$2,0)),0)</f>
        <v>143</v>
      </c>
      <c r="T4141" s="19">
        <f t="shared" ca="1" si="841"/>
        <v>22.021999999999998</v>
      </c>
      <c r="U4141" s="14" t="str">
        <f t="shared" ca="1" si="842"/>
        <v xml:space="preserve">711547.63 </v>
      </c>
      <c r="V4141" s="14" t="str">
        <f t="shared" ca="1" si="843"/>
        <v>6171705.03</v>
      </c>
      <c r="W4141" s="14" t="str">
        <f t="shared" ca="1" si="844"/>
        <v>POINT(711547.63 6171705.03)</v>
      </c>
      <c r="X4141" s="14" t="str">
        <f>IFERROR(INDEX(BygningOmraade!B:B,MATCH(A4141,BygningOmraade!A:A,0)),"")</f>
        <v/>
      </c>
    </row>
    <row r="4142" spans="1:24" s="14" customFormat="1" x14ac:dyDescent="0.25">
      <c r="A4142" s="14">
        <f t="shared" si="832"/>
        <v>4142</v>
      </c>
      <c r="B4142" s="14" t="str">
        <f t="shared" ca="1" si="833"/>
        <v>f6b990f6-81b8-4a51-ac02-797efd35eabf</v>
      </c>
      <c r="C4142" s="14" t="str">
        <f t="shared" ca="1" si="834"/>
        <v>0a3f507e-1a09-32b8-e044-0003ba298018</v>
      </c>
      <c r="D4142" s="14">
        <f t="shared" ca="1" si="835"/>
        <v>994510</v>
      </c>
      <c r="E4142" s="1">
        <f t="shared" ca="1" si="836"/>
        <v>130</v>
      </c>
      <c r="F4142" s="1">
        <f t="shared" ca="1" si="837"/>
        <v>113</v>
      </c>
      <c r="G4142" s="1">
        <f t="shared" ca="1" si="838"/>
        <v>1975</v>
      </c>
      <c r="H4142" s="1" t="str">
        <f ca="1">IFERROR(INDEX(Varmeinstallation!B:B,MATCH(INDIRECT($A$1&amp;"L"&amp;A4142)*1,Varmeinstallation!A:A,0)),"Ingen varmeinstallationer")</f>
        <v>Fjernvarme/blokvarme (radiatorsystemer eller varmluftanlæg)</v>
      </c>
      <c r="I4142" s="1" t="str">
        <f ca="1">IFERROR(INDEX(Opvarmningsmiddel!B:B,MATCH(INDIRECT($A$1&amp;"M"&amp;A4142)*1,Opvarmningsmiddel!A:A,0)),"")</f>
        <v/>
      </c>
      <c r="J4142" s="1">
        <f t="shared" ca="1" si="839"/>
        <v>2</v>
      </c>
      <c r="K4142" s="1" t="str">
        <f ca="1">IFERROR(INDEX(Relationstabel!$C$3:$K$10,MATCH(VALUE(INDIRECT($A$1&amp;"L"&amp;A4142)),Relationstabel!$A$3:$A$10,0),MATCH(IFERROR(VALUE(INDIRECT($A$1&amp;"M"&amp;A4142)),0),Relationstabel!$C$1:$K$1,0)),"Ingen varmeinstallationer")</f>
        <v>Fjernvarme/ Blokvarme</v>
      </c>
      <c r="L4142" s="1" t="str">
        <f ca="1">INDEX(Anvendelseskode!B:B,MATCH($E4142,Anvendelseskode!$A:$A,0))</f>
        <v>Række-, kæde-, dobbelthus (lodret adskillelse mellem enhederne)</v>
      </c>
      <c r="M4142" s="1" t="str">
        <f ca="1">INDEX(Anvendelseskode!C:C,MATCH($E4142,Anvendelseskode!$A:$A,0))</f>
        <v>Række-, kæde og dobbelthuse</v>
      </c>
      <c r="N4142" s="1" t="str">
        <f ca="1">INDEX(Anvendelseskode!D:D,MATCH($E4142,Anvendelseskode!$A:$A,0))</f>
        <v>Private husholdninger</v>
      </c>
      <c r="O4142" s="1" t="str">
        <f ca="1">IFERROR(INDEX(SBi!$2:$2,MATCH(G4142,SBi!$1:$1,1)),SBi!$K$2)</f>
        <v>1973-1978</v>
      </c>
      <c r="P4142" s="1">
        <f ca="1">IFERROR(INDEX(SBi!$C$3:$K$28,MATCH(E4142,SBi!$B$3:$B$28,0),MATCH(O4142,SBi!$C$2:$K$2,0)),0)</f>
        <v>112.6</v>
      </c>
      <c r="Q4142" s="19">
        <f t="shared" ca="1" si="840"/>
        <v>12.723799999999999</v>
      </c>
      <c r="R4142" s="19" t="str">
        <f ca="1">IFERROR(INDEX(VpD!$2:$2,MATCH(G4142,VpD!$1:$1,1)),VpD!$I$2)</f>
        <v>1973-1978</v>
      </c>
      <c r="S4142" s="1">
        <f ca="1">IFERROR(INDEX(VpD!$C$3:$I$27,MATCH(E4142,VpD!$B$3:$B$27,0),MATCH(R4142,VpD!$C$2:$I$2,0)),0)</f>
        <v>98</v>
      </c>
      <c r="T4142" s="19">
        <f t="shared" ca="1" si="841"/>
        <v>11.074</v>
      </c>
      <c r="U4142" s="14" t="str">
        <f t="shared" ca="1" si="842"/>
        <v xml:space="preserve">711502.83 </v>
      </c>
      <c r="V4142" s="14" t="str">
        <f t="shared" ca="1" si="843"/>
        <v>6172285.65</v>
      </c>
      <c r="W4142" s="14" t="str">
        <f t="shared" ca="1" si="844"/>
        <v>POINT(711502.83 6172285.65)</v>
      </c>
      <c r="X4142" s="14" t="str">
        <f>IFERROR(INDEX(BygningOmraade!B:B,MATCH(A4142,BygningOmraade!A:A,0)),"")</f>
        <v/>
      </c>
    </row>
    <row r="4143" spans="1:24" s="14" customFormat="1" x14ac:dyDescent="0.25">
      <c r="A4143" s="14">
        <f t="shared" si="832"/>
        <v>4143</v>
      </c>
      <c r="B4143" s="14" t="str">
        <f t="shared" ca="1" si="833"/>
        <v>f6b9a226-394a-4e76-9bef-82d49df1f681</v>
      </c>
      <c r="C4143" s="14" t="str">
        <f t="shared" ca="1" si="834"/>
        <v>75d4829b-35cd-165e-e044-00144f3ead67</v>
      </c>
      <c r="D4143" s="14">
        <f t="shared" ca="1" si="835"/>
        <v>994093</v>
      </c>
      <c r="E4143" s="1">
        <f t="shared" ca="1" si="836"/>
        <v>530</v>
      </c>
      <c r="F4143" s="1">
        <f t="shared" ca="1" si="837"/>
        <v>2296</v>
      </c>
      <c r="G4143" s="1">
        <f t="shared" ca="1" si="838"/>
        <v>1991</v>
      </c>
      <c r="H4143" s="1" t="str">
        <f ca="1">IFERROR(INDEX(Varmeinstallation!B:B,MATCH(INDIRECT($A$1&amp;"L"&amp;A4143)*1,Varmeinstallation!A:A,0)),"Ingen varmeinstallationer")</f>
        <v>Fjernvarme/blokvarme (radiatorsystemer eller varmluftanlæg)</v>
      </c>
      <c r="I4143" s="1" t="str">
        <f ca="1">IFERROR(INDEX(Opvarmningsmiddel!B:B,MATCH(INDIRECT($A$1&amp;"M"&amp;A4143)*1,Opvarmningsmiddel!A:A,0)),"")</f>
        <v/>
      </c>
      <c r="J4143" s="1">
        <f t="shared" ca="1" si="839"/>
        <v>90</v>
      </c>
      <c r="K4143" s="1" t="str">
        <f ca="1">IFERROR(INDEX(Relationstabel!$C$3:$K$10,MATCH(VALUE(INDIRECT($A$1&amp;"L"&amp;A4143)),Relationstabel!$A$3:$A$10,0),MATCH(IFERROR(VALUE(INDIRECT($A$1&amp;"M"&amp;A4143)),0),Relationstabel!$C$1:$K$1,0)),"Ingen varmeinstallationer")</f>
        <v>Fjernvarme/ Blokvarme</v>
      </c>
      <c r="L4143" s="1" t="str">
        <f ca="1">INDEX(Anvendelseskode!B:B,MATCH($E4143,Anvendelseskode!$A:$A,0))</f>
        <v>Bygning i forbindelse med idrætsudøvelse (klubhus, idrætshal, svømmehal o.lign.).</v>
      </c>
      <c r="M4143" s="1" t="str">
        <f ca="1">INDEX(Anvendelseskode!C:C,MATCH($E4143,Anvendelseskode!$A:$A,0))</f>
        <v>Bygning i forbindelse med idrætsudøvelse (klubhus, idrætshal, svømmehal o.lign.).</v>
      </c>
      <c r="N4143" s="1" t="str">
        <f ca="1">INDEX(Anvendelseskode!D:D,MATCH($E4143,Anvendelseskode!$A:$A,0))</f>
        <v>Kommunale og andre offentlige institutioner</v>
      </c>
      <c r="O4143" s="1" t="str">
        <f ca="1">IFERROR(INDEX(SBi!$2:$2,MATCH(G4143,SBi!$1:$1,1)),SBi!$K$2)</f>
        <v>1979-1998</v>
      </c>
      <c r="P4143" s="1">
        <f ca="1">IFERROR(INDEX(SBi!$C$3:$K$28,MATCH(E4143,SBi!$B$3:$B$28,0),MATCH(O4143,SBi!$C$2:$K$2,0)),0)</f>
        <v>155</v>
      </c>
      <c r="Q4143" s="19">
        <f t="shared" ca="1" si="840"/>
        <v>355.88</v>
      </c>
      <c r="R4143" s="19" t="str">
        <f ca="1">IFERROR(INDEX(VpD!$2:$2,MATCH(G4143,VpD!$1:$1,1)),VpD!$I$2)</f>
        <v>1979-1998</v>
      </c>
      <c r="S4143" s="1">
        <f ca="1">IFERROR(INDEX(VpD!$C$3:$I$27,MATCH(E4143,VpD!$B$3:$B$27,0),MATCH(R4143,VpD!$C$2:$I$2,0)),0)</f>
        <v>72</v>
      </c>
      <c r="T4143" s="19">
        <f t="shared" ca="1" si="841"/>
        <v>165.31200000000001</v>
      </c>
      <c r="U4143" s="14" t="str">
        <f t="shared" ca="1" si="842"/>
        <v xml:space="preserve">711279.8 </v>
      </c>
      <c r="V4143" s="14" t="str">
        <f t="shared" ca="1" si="843"/>
        <v>6170940.33</v>
      </c>
      <c r="W4143" s="14" t="str">
        <f t="shared" ca="1" si="844"/>
        <v>POINT(711279.8 6170940.33)</v>
      </c>
      <c r="X4143" s="14" t="str">
        <f>IFERROR(INDEX(BygningOmraade!B:B,MATCH(A4143,BygningOmraade!A:A,0)),"")</f>
        <v/>
      </c>
    </row>
    <row r="4144" spans="1:24" s="14" customFormat="1" x14ac:dyDescent="0.25">
      <c r="A4144" s="14">
        <f t="shared" si="832"/>
        <v>4144</v>
      </c>
      <c r="B4144" s="14" t="str">
        <f t="shared" ca="1" si="833"/>
        <v>f6c042db-45b0-49d2-923c-b21f58fdedda</v>
      </c>
      <c r="C4144" s="14" t="str">
        <f t="shared" ca="1" si="834"/>
        <v>0a3f507e-19d5-32b8-e044-0003ba298018</v>
      </c>
      <c r="D4144" s="14">
        <f t="shared" ca="1" si="835"/>
        <v>994642</v>
      </c>
      <c r="E4144" s="1">
        <f t="shared" ca="1" si="836"/>
        <v>130</v>
      </c>
      <c r="F4144" s="1">
        <f t="shared" ca="1" si="837"/>
        <v>125</v>
      </c>
      <c r="G4144" s="1">
        <f t="shared" ca="1" si="838"/>
        <v>1975</v>
      </c>
      <c r="H4144" s="1" t="str">
        <f ca="1">IFERROR(INDEX(Varmeinstallation!B:B,MATCH(INDIRECT($A$1&amp;"L"&amp;A4144)*1,Varmeinstallation!A:A,0)),"Ingen varmeinstallationer")</f>
        <v>Elovne, elpaneler</v>
      </c>
      <c r="I4144" s="1" t="str">
        <f ca="1">IFERROR(INDEX(Opvarmningsmiddel!B:B,MATCH(INDIRECT($A$1&amp;"M"&amp;A4144)*1,Opvarmningsmiddel!A:A,0)),"")</f>
        <v>Elektricitet</v>
      </c>
      <c r="J4144" s="1">
        <f t="shared" ca="1" si="839"/>
        <v>0</v>
      </c>
      <c r="K4144" s="1" t="str">
        <f ca="1">IFERROR(INDEX(Relationstabel!$C$3:$K$10,MATCH(VALUE(INDIRECT($A$1&amp;"L"&amp;A4144)),Relationstabel!$A$3:$A$10,0),MATCH(IFERROR(VALUE(INDIRECT($A$1&amp;"M"&amp;A4144)),0),Relationstabel!$C$1:$K$1,0)),"Ingen varmeinstallationer")</f>
        <v>Elvarme</v>
      </c>
      <c r="L4144" s="1" t="str">
        <f ca="1">INDEX(Anvendelseskode!B:B,MATCH($E4144,Anvendelseskode!$A:$A,0))</f>
        <v>Række-, kæde-, dobbelthus (lodret adskillelse mellem enhederne)</v>
      </c>
      <c r="M4144" s="1" t="str">
        <f ca="1">INDEX(Anvendelseskode!C:C,MATCH($E4144,Anvendelseskode!$A:$A,0))</f>
        <v>Række-, kæde og dobbelthuse</v>
      </c>
      <c r="N4144" s="1" t="str">
        <f ca="1">INDEX(Anvendelseskode!D:D,MATCH($E4144,Anvendelseskode!$A:$A,0))</f>
        <v>Private husholdninger</v>
      </c>
      <c r="O4144" s="1" t="str">
        <f ca="1">IFERROR(INDEX(SBi!$2:$2,MATCH(G4144,SBi!$1:$1,1)),SBi!$K$2)</f>
        <v>1973-1978</v>
      </c>
      <c r="P4144" s="1">
        <f ca="1">IFERROR(INDEX(SBi!$C$3:$K$28,MATCH(E4144,SBi!$B$3:$B$28,0),MATCH(O4144,SBi!$C$2:$K$2,0)),0)</f>
        <v>112.6</v>
      </c>
      <c r="Q4144" s="19">
        <f t="shared" ca="1" si="840"/>
        <v>14.074999999999999</v>
      </c>
      <c r="R4144" s="19" t="str">
        <f ca="1">IFERROR(INDEX(VpD!$2:$2,MATCH(G4144,VpD!$1:$1,1)),VpD!$I$2)</f>
        <v>1973-1978</v>
      </c>
      <c r="S4144" s="1">
        <f ca="1">IFERROR(INDEX(VpD!$C$3:$I$27,MATCH(E4144,VpD!$B$3:$B$27,0),MATCH(R4144,VpD!$C$2:$I$2,0)),0)</f>
        <v>98</v>
      </c>
      <c r="T4144" s="19">
        <f t="shared" ca="1" si="841"/>
        <v>12.25</v>
      </c>
      <c r="U4144" s="14" t="str">
        <f t="shared" ca="1" si="842"/>
        <v xml:space="preserve">711659.95 </v>
      </c>
      <c r="V4144" s="14" t="str">
        <f t="shared" ca="1" si="843"/>
        <v>6172375.89</v>
      </c>
      <c r="W4144" s="14" t="str">
        <f t="shared" ca="1" si="844"/>
        <v>POINT(711659.95 6172375.89)</v>
      </c>
      <c r="X4144" s="14" t="str">
        <f>IFERROR(INDEX(BygningOmraade!B:B,MATCH(A4144,BygningOmraade!A:A,0)),"")</f>
        <v/>
      </c>
    </row>
    <row r="4145" spans="1:24" s="14" customFormat="1" x14ac:dyDescent="0.25">
      <c r="A4145" s="14">
        <f t="shared" si="832"/>
        <v>4145</v>
      </c>
      <c r="B4145" s="14" t="str">
        <f t="shared" ca="1" si="833"/>
        <v>f6e9dc1f-78f6-4600-991d-47d031c42dca</v>
      </c>
      <c r="C4145" s="14" t="str">
        <f t="shared" ca="1" si="834"/>
        <v>0a3f507e-16ea-32b8-e044-0003ba298018</v>
      </c>
      <c r="D4145" s="14">
        <f t="shared" ca="1" si="835"/>
        <v>996441</v>
      </c>
      <c r="E4145" s="1">
        <f t="shared" ca="1" si="836"/>
        <v>120</v>
      </c>
      <c r="F4145" s="1">
        <f t="shared" ca="1" si="837"/>
        <v>170</v>
      </c>
      <c r="G4145" s="1">
        <f t="shared" ca="1" si="838"/>
        <v>2012</v>
      </c>
      <c r="H4145" s="1" t="str">
        <f ca="1">IFERROR(INDEX(Varmeinstallation!B:B,MATCH(INDIRECT($A$1&amp;"L"&amp;A4145)*1,Varmeinstallation!A:A,0)),"Ingen varmeinstallationer")</f>
        <v>Centralvarme fra eget anlæg, et-kammer fyr</v>
      </c>
      <c r="I4145" s="1" t="str">
        <f ca="1">IFERROR(INDEX(Opvarmningsmiddel!B:B,MATCH(INDIRECT($A$1&amp;"M"&amp;A4145)*1,Opvarmningsmiddel!A:A,0)),"")</f>
        <v>Naturgas</v>
      </c>
      <c r="J4145" s="1">
        <f t="shared" ca="1" si="839"/>
        <v>90</v>
      </c>
      <c r="K4145" s="1" t="str">
        <f ca="1">IFERROR(INDEX(Relationstabel!$C$3:$K$10,MATCH(VALUE(INDIRECT($A$1&amp;"L"&amp;A4145)),Relationstabel!$A$3:$A$10,0),MATCH(IFERROR(VALUE(INDIRECT($A$1&amp;"M"&amp;A4145)),0),Relationstabel!$C$1:$K$1,0)),"Ingen varmeinstallationer")</f>
        <v>Naturgas</v>
      </c>
      <c r="L4145" s="1" t="str">
        <f ca="1">INDEX(Anvendelseskode!B:B,MATCH($E4145,Anvendelseskode!$A:$A,0))</f>
        <v>Fritliggende enfamilieshus (parcelhus)</v>
      </c>
      <c r="M4145" s="1" t="str">
        <f ca="1">INDEX(Anvendelseskode!C:C,MATCH($E4145,Anvendelseskode!$A:$A,0))</f>
        <v>Parcelhuse</v>
      </c>
      <c r="N4145" s="1" t="str">
        <f ca="1">INDEX(Anvendelseskode!D:D,MATCH($E4145,Anvendelseskode!$A:$A,0))</f>
        <v>Private husholdninger</v>
      </c>
      <c r="O4145" s="1" t="str">
        <f ca="1">IFERROR(INDEX(SBi!$2:$2,MATCH(G4145,SBi!$1:$1,1)),SBi!$K$2)</f>
        <v>Efter 2006</v>
      </c>
      <c r="P4145" s="1">
        <f ca="1">IFERROR(INDEX(SBi!$C$3:$K$28,MATCH(E4145,SBi!$B$3:$B$28,0),MATCH(O4145,SBi!$C$2:$K$2,0)),0)</f>
        <v>67.3</v>
      </c>
      <c r="Q4145" s="19">
        <f t="shared" ca="1" si="840"/>
        <v>11.441000000000001</v>
      </c>
      <c r="R4145" s="19" t="str">
        <f ca="1">IFERROR(INDEX(VpD!$2:$2,MATCH(G4145,VpD!$1:$1,1)),VpD!$I$2)</f>
        <v>&gt;1998</v>
      </c>
      <c r="S4145" s="1">
        <f ca="1">IFERROR(INDEX(VpD!$C$3:$I$27,MATCH(E4145,VpD!$B$3:$B$27,0),MATCH(R4145,VpD!$C$2:$I$2,0)),0)</f>
        <v>72</v>
      </c>
      <c r="T4145" s="19">
        <f t="shared" ca="1" si="841"/>
        <v>12.24</v>
      </c>
      <c r="U4145" s="14" t="str">
        <f t="shared" ca="1" si="842"/>
        <v xml:space="preserve">713351.73 </v>
      </c>
      <c r="V4145" s="14" t="str">
        <f t="shared" ca="1" si="843"/>
        <v>6168921.58</v>
      </c>
      <c r="W4145" s="14" t="str">
        <f t="shared" ca="1" si="844"/>
        <v>POINT(713351.73 6168921.58)</v>
      </c>
      <c r="X4145" s="14" t="str">
        <f>IFERROR(INDEX(BygningOmraade!B:B,MATCH(A4145,BygningOmraade!A:A,0)),"")</f>
        <v/>
      </c>
    </row>
    <row r="4146" spans="1:24" s="14" customFormat="1" x14ac:dyDescent="0.25">
      <c r="A4146" s="14">
        <f t="shared" si="832"/>
        <v>4146</v>
      </c>
      <c r="B4146" s="14" t="str">
        <f t="shared" ca="1" si="833"/>
        <v>f6e9f828-2cb3-453c-8c14-5aab0c9ce98a</v>
      </c>
      <c r="C4146" s="14" t="str">
        <f t="shared" ca="1" si="834"/>
        <v>0a3f507e-2108-32b8-e044-0003ba298018</v>
      </c>
      <c r="D4146" s="14">
        <f t="shared" ca="1" si="835"/>
        <v>996138</v>
      </c>
      <c r="E4146" s="1">
        <f t="shared" ca="1" si="836"/>
        <v>120</v>
      </c>
      <c r="F4146" s="1">
        <f t="shared" ca="1" si="837"/>
        <v>161</v>
      </c>
      <c r="G4146" s="1">
        <f t="shared" ca="1" si="838"/>
        <v>1977</v>
      </c>
      <c r="H4146" s="1" t="str">
        <f ca="1">IFERROR(INDEX(Varmeinstallation!B:B,MATCH(INDIRECT($A$1&amp;"L"&amp;A4146)*1,Varmeinstallation!A:A,0)),"Ingen varmeinstallationer")</f>
        <v>Varmepumpe</v>
      </c>
      <c r="I4146" s="1" t="str">
        <f ca="1">IFERROR(INDEX(Opvarmningsmiddel!B:B,MATCH(INDIRECT($A$1&amp;"M"&amp;A4146)*1,Opvarmningsmiddel!A:A,0)),"")</f>
        <v>Elektricitet</v>
      </c>
      <c r="J4146" s="1">
        <f t="shared" ca="1" si="839"/>
        <v>0</v>
      </c>
      <c r="K4146" s="1" t="str">
        <f ca="1">IFERROR(INDEX(Relationstabel!$C$3:$K$10,MATCH(VALUE(INDIRECT($A$1&amp;"L"&amp;A4146)),Relationstabel!$A$3:$A$10,0),MATCH(IFERROR(VALUE(INDIRECT($A$1&amp;"M"&amp;A4146)),0),Relationstabel!$C$1:$K$1,0)),"Ingen varmeinstallationer")</f>
        <v>Varmepumpe</v>
      </c>
      <c r="L4146" s="1" t="str">
        <f ca="1">INDEX(Anvendelseskode!B:B,MATCH($E4146,Anvendelseskode!$A:$A,0))</f>
        <v>Fritliggende enfamilieshus (parcelhus)</v>
      </c>
      <c r="M4146" s="1" t="str">
        <f ca="1">INDEX(Anvendelseskode!C:C,MATCH($E4146,Anvendelseskode!$A:$A,0))</f>
        <v>Parcelhuse</v>
      </c>
      <c r="N4146" s="1" t="str">
        <f ca="1">INDEX(Anvendelseskode!D:D,MATCH($E4146,Anvendelseskode!$A:$A,0))</f>
        <v>Private husholdninger</v>
      </c>
      <c r="O4146" s="1" t="str">
        <f ca="1">IFERROR(INDEX(SBi!$2:$2,MATCH(G4146,SBi!$1:$1,1)),SBi!$K$2)</f>
        <v>1973-1978</v>
      </c>
      <c r="P4146" s="1">
        <f ca="1">IFERROR(INDEX(SBi!$C$3:$K$28,MATCH(E4146,SBi!$B$3:$B$28,0),MATCH(O4146,SBi!$C$2:$K$2,0)),0)</f>
        <v>119.8</v>
      </c>
      <c r="Q4146" s="19">
        <f t="shared" ca="1" si="840"/>
        <v>19.287800000000001</v>
      </c>
      <c r="R4146" s="19" t="str">
        <f ca="1">IFERROR(INDEX(VpD!$2:$2,MATCH(G4146,VpD!$1:$1,1)),VpD!$I$2)</f>
        <v>1973-1978</v>
      </c>
      <c r="S4146" s="1">
        <f ca="1">IFERROR(INDEX(VpD!$C$3:$I$27,MATCH(E4146,VpD!$B$3:$B$27,0),MATCH(R4146,VpD!$C$2:$I$2,0)),0)</f>
        <v>117</v>
      </c>
      <c r="T4146" s="19">
        <f t="shared" ca="1" si="841"/>
        <v>18.837</v>
      </c>
      <c r="U4146" s="14" t="str">
        <f t="shared" ca="1" si="842"/>
        <v xml:space="preserve">713141.03 </v>
      </c>
      <c r="V4146" s="14" t="str">
        <f t="shared" ca="1" si="843"/>
        <v>6168407.18</v>
      </c>
      <c r="W4146" s="14" t="str">
        <f t="shared" ca="1" si="844"/>
        <v>POINT(713141.03 6168407.18)</v>
      </c>
      <c r="X4146" s="14" t="str">
        <f>IFERROR(INDEX(BygningOmraade!B:B,MATCH(A4146,BygningOmraade!A:A,0)),"")</f>
        <v/>
      </c>
    </row>
    <row r="4147" spans="1:24" s="14" customFormat="1" x14ac:dyDescent="0.25">
      <c r="A4147" s="14">
        <f t="shared" si="832"/>
        <v>4147</v>
      </c>
      <c r="B4147" s="14" t="str">
        <f t="shared" ca="1" si="833"/>
        <v>f6f4bcd8-542e-40fe-b391-fec08504367b</v>
      </c>
      <c r="C4147" s="14" t="str">
        <f t="shared" ca="1" si="834"/>
        <v>0a3f507e-1e3e-32b8-e044-0003ba298018</v>
      </c>
      <c r="D4147" s="14">
        <f t="shared" ca="1" si="835"/>
        <v>994933</v>
      </c>
      <c r="E4147" s="1">
        <f t="shared" ca="1" si="836"/>
        <v>120</v>
      </c>
      <c r="F4147" s="1">
        <f t="shared" ca="1" si="837"/>
        <v>164</v>
      </c>
      <c r="G4147" s="1">
        <f t="shared" ca="1" si="838"/>
        <v>1970</v>
      </c>
      <c r="H4147" s="1" t="str">
        <f ca="1">IFERROR(INDEX(Varmeinstallation!B:B,MATCH(INDIRECT($A$1&amp;"L"&amp;A4147)*1,Varmeinstallation!A:A,0)),"Ingen varmeinstallationer")</f>
        <v>Centralvarme fra eget anlæg, et-kammer fyr</v>
      </c>
      <c r="I4147" s="1" t="str">
        <f ca="1">IFERROR(INDEX(Opvarmningsmiddel!B:B,MATCH(INDIRECT($A$1&amp;"M"&amp;A4147)*1,Opvarmningsmiddel!A:A,0)),"")</f>
        <v>Flydende brændsel (olie, petroleum, flaskegas m.m.)</v>
      </c>
      <c r="J4147" s="1">
        <f t="shared" ca="1" si="839"/>
        <v>2</v>
      </c>
      <c r="K4147" s="1" t="str">
        <f ca="1">IFERROR(INDEX(Relationstabel!$C$3:$K$10,MATCH(VALUE(INDIRECT($A$1&amp;"L"&amp;A4147)),Relationstabel!$A$3:$A$10,0),MATCH(IFERROR(VALUE(INDIRECT($A$1&amp;"M"&amp;A4147)),0),Relationstabel!$C$1:$K$1,0)),"Ingen varmeinstallationer")</f>
        <v>Olie</v>
      </c>
      <c r="L4147" s="1" t="str">
        <f ca="1">INDEX(Anvendelseskode!B:B,MATCH($E4147,Anvendelseskode!$A:$A,0))</f>
        <v>Fritliggende enfamilieshus (parcelhus)</v>
      </c>
      <c r="M4147" s="1" t="str">
        <f ca="1">INDEX(Anvendelseskode!C:C,MATCH($E4147,Anvendelseskode!$A:$A,0))</f>
        <v>Parcelhuse</v>
      </c>
      <c r="N4147" s="1" t="str">
        <f ca="1">INDEX(Anvendelseskode!D:D,MATCH($E4147,Anvendelseskode!$A:$A,0))</f>
        <v>Private husholdninger</v>
      </c>
      <c r="O4147" s="1" t="str">
        <f ca="1">IFERROR(INDEX(SBi!$2:$2,MATCH(G4147,SBi!$1:$1,1)),SBi!$K$2)</f>
        <v>1961-1972</v>
      </c>
      <c r="P4147" s="1">
        <f ca="1">IFERROR(INDEX(SBi!$C$3:$K$28,MATCH(E4147,SBi!$B$3:$B$28,0),MATCH(O4147,SBi!$C$2:$K$2,0)),0)</f>
        <v>134.30000000000001</v>
      </c>
      <c r="Q4147" s="19">
        <f t="shared" ca="1" si="840"/>
        <v>22.025200000000002</v>
      </c>
      <c r="R4147" s="19" t="str">
        <f ca="1">IFERROR(INDEX(VpD!$2:$2,MATCH(G4147,VpD!$1:$1,1)),VpD!$I$2)</f>
        <v>1961-1972</v>
      </c>
      <c r="S4147" s="1">
        <f ca="1">IFERROR(INDEX(VpD!$C$3:$I$27,MATCH(E4147,VpD!$B$3:$B$27,0),MATCH(R4147,VpD!$C$2:$I$2,0)),0)</f>
        <v>143</v>
      </c>
      <c r="T4147" s="19">
        <f t="shared" ca="1" si="841"/>
        <v>23.452000000000002</v>
      </c>
      <c r="U4147" s="14" t="str">
        <f t="shared" ca="1" si="842"/>
        <v xml:space="preserve">711753.87 </v>
      </c>
      <c r="V4147" s="14" t="str">
        <f t="shared" ca="1" si="843"/>
        <v>6171596.14</v>
      </c>
      <c r="W4147" s="14" t="str">
        <f t="shared" ca="1" si="844"/>
        <v>POINT(711753.87 6171596.14)</v>
      </c>
      <c r="X4147" s="14" t="str">
        <f>IFERROR(INDEX(BygningOmraade!B:B,MATCH(A4147,BygningOmraade!A:A,0)),"")</f>
        <v/>
      </c>
    </row>
    <row r="4148" spans="1:24" s="14" customFormat="1" x14ac:dyDescent="0.25">
      <c r="A4148" s="14">
        <f t="shared" si="832"/>
        <v>4148</v>
      </c>
      <c r="B4148" s="14" t="str">
        <f t="shared" ca="1" si="833"/>
        <v>f6f56711-a0dd-41d2-912a-04881975293b</v>
      </c>
      <c r="C4148" s="14" t="str">
        <f t="shared" ca="1" si="834"/>
        <v>0a3f507e-23e2-32b8-e044-0003ba298018</v>
      </c>
      <c r="D4148" s="14">
        <f t="shared" ca="1" si="835"/>
        <v>996175</v>
      </c>
      <c r="E4148" s="1">
        <f t="shared" ca="1" si="836"/>
        <v>120</v>
      </c>
      <c r="F4148" s="1">
        <f t="shared" ca="1" si="837"/>
        <v>163</v>
      </c>
      <c r="G4148" s="1">
        <f t="shared" ca="1" si="838"/>
        <v>1984</v>
      </c>
      <c r="H4148" s="1" t="str">
        <f ca="1">IFERROR(INDEX(Varmeinstallation!B:B,MATCH(INDIRECT($A$1&amp;"L"&amp;A4148)*1,Varmeinstallation!A:A,0)),"Ingen varmeinstallationer")</f>
        <v>Elovne, elpaneler</v>
      </c>
      <c r="I4148" s="1" t="str">
        <f ca="1">IFERROR(INDEX(Opvarmningsmiddel!B:B,MATCH(INDIRECT($A$1&amp;"M"&amp;A4148)*1,Opvarmningsmiddel!A:A,0)),"")</f>
        <v>Elektricitet</v>
      </c>
      <c r="J4148" s="1">
        <f t="shared" ca="1" si="839"/>
        <v>80</v>
      </c>
      <c r="K4148" s="1" t="str">
        <f ca="1">IFERROR(INDEX(Relationstabel!$C$3:$K$10,MATCH(VALUE(INDIRECT($A$1&amp;"L"&amp;A4148)),Relationstabel!$A$3:$A$10,0),MATCH(IFERROR(VALUE(INDIRECT($A$1&amp;"M"&amp;A4148)),0),Relationstabel!$C$1:$K$1,0)),"Ingen varmeinstallationer")</f>
        <v>Elvarme</v>
      </c>
      <c r="L4148" s="1" t="str">
        <f ca="1">INDEX(Anvendelseskode!B:B,MATCH($E4148,Anvendelseskode!$A:$A,0))</f>
        <v>Fritliggende enfamilieshus (parcelhus)</v>
      </c>
      <c r="M4148" s="1" t="str">
        <f ca="1">INDEX(Anvendelseskode!C:C,MATCH($E4148,Anvendelseskode!$A:$A,0))</f>
        <v>Parcelhuse</v>
      </c>
      <c r="N4148" s="1" t="str">
        <f ca="1">INDEX(Anvendelseskode!D:D,MATCH($E4148,Anvendelseskode!$A:$A,0))</f>
        <v>Private husholdninger</v>
      </c>
      <c r="O4148" s="1" t="str">
        <f ca="1">IFERROR(INDEX(SBi!$2:$2,MATCH(G4148,SBi!$1:$1,1)),SBi!$K$2)</f>
        <v>1979-1998</v>
      </c>
      <c r="P4148" s="1">
        <f ca="1">IFERROR(INDEX(SBi!$C$3:$K$28,MATCH(E4148,SBi!$B$3:$B$28,0),MATCH(O4148,SBi!$C$2:$K$2,0)),0)</f>
        <v>105.4</v>
      </c>
      <c r="Q4148" s="19">
        <f t="shared" ca="1" si="840"/>
        <v>17.180199999999999</v>
      </c>
      <c r="R4148" s="19" t="str">
        <f ca="1">IFERROR(INDEX(VpD!$2:$2,MATCH(G4148,VpD!$1:$1,1)),VpD!$I$2)</f>
        <v>1979-1998</v>
      </c>
      <c r="S4148" s="1">
        <f ca="1">IFERROR(INDEX(VpD!$C$3:$I$27,MATCH(E4148,VpD!$B$3:$B$27,0),MATCH(R4148,VpD!$C$2:$I$2,0)),0)</f>
        <v>90</v>
      </c>
      <c r="T4148" s="19">
        <f t="shared" ca="1" si="841"/>
        <v>14.67</v>
      </c>
      <c r="U4148" s="14" t="str">
        <f t="shared" ca="1" si="842"/>
        <v xml:space="preserve">713087.9 </v>
      </c>
      <c r="V4148" s="14" t="str">
        <f t="shared" ca="1" si="843"/>
        <v>6168438.87</v>
      </c>
      <c r="W4148" s="14" t="str">
        <f t="shared" ca="1" si="844"/>
        <v>POINT(713087.9 6168438.87)</v>
      </c>
      <c r="X4148" s="14" t="str">
        <f>IFERROR(INDEX(BygningOmraade!B:B,MATCH(A4148,BygningOmraade!A:A,0)),"")</f>
        <v/>
      </c>
    </row>
    <row r="4149" spans="1:24" s="14" customFormat="1" x14ac:dyDescent="0.25">
      <c r="A4149" s="14">
        <f t="shared" si="832"/>
        <v>4149</v>
      </c>
      <c r="B4149" s="14" t="str">
        <f t="shared" ca="1" si="833"/>
        <v>f6f5e10c-4ca9-4d86-954b-049ca9f73e0a</v>
      </c>
      <c r="C4149" s="14" t="str">
        <f t="shared" ca="1" si="834"/>
        <v>0a3f507e-18af-32b8-e044-0003ba298018</v>
      </c>
      <c r="D4149" s="14">
        <f t="shared" ca="1" si="835"/>
        <v>994204</v>
      </c>
      <c r="E4149" s="1">
        <f t="shared" ca="1" si="836"/>
        <v>130</v>
      </c>
      <c r="F4149" s="1">
        <f t="shared" ca="1" si="837"/>
        <v>164</v>
      </c>
      <c r="G4149" s="1">
        <f t="shared" ca="1" si="838"/>
        <v>1998</v>
      </c>
      <c r="H4149" s="1" t="str">
        <f ca="1">IFERROR(INDEX(Varmeinstallation!B:B,MATCH(INDIRECT($A$1&amp;"L"&amp;A4149)*1,Varmeinstallation!A:A,0)),"Ingen varmeinstallationer")</f>
        <v>Fjernvarme/blokvarme (radiatorsystemer eller varmluftanlæg)</v>
      </c>
      <c r="I4149" s="1" t="str">
        <f ca="1">IFERROR(INDEX(Opvarmningsmiddel!B:B,MATCH(INDIRECT($A$1&amp;"M"&amp;A4149)*1,Opvarmningsmiddel!A:A,0)),"")</f>
        <v/>
      </c>
      <c r="J4149" s="1">
        <f t="shared" ca="1" si="839"/>
        <v>0</v>
      </c>
      <c r="K4149" s="1" t="str">
        <f ca="1">IFERROR(INDEX(Relationstabel!$C$3:$K$10,MATCH(VALUE(INDIRECT($A$1&amp;"L"&amp;A4149)),Relationstabel!$A$3:$A$10,0),MATCH(IFERROR(VALUE(INDIRECT($A$1&amp;"M"&amp;A4149)),0),Relationstabel!$C$1:$K$1,0)),"Ingen varmeinstallationer")</f>
        <v>Fjernvarme/ Blokvarme</v>
      </c>
      <c r="L4149" s="1" t="str">
        <f ca="1">INDEX(Anvendelseskode!B:B,MATCH($E4149,Anvendelseskode!$A:$A,0))</f>
        <v>Række-, kæde-, dobbelthus (lodret adskillelse mellem enhederne)</v>
      </c>
      <c r="M4149" s="1" t="str">
        <f ca="1">INDEX(Anvendelseskode!C:C,MATCH($E4149,Anvendelseskode!$A:$A,0))</f>
        <v>Række-, kæde og dobbelthuse</v>
      </c>
      <c r="N4149" s="1" t="str">
        <f ca="1">INDEX(Anvendelseskode!D:D,MATCH($E4149,Anvendelseskode!$A:$A,0))</f>
        <v>Private husholdninger</v>
      </c>
      <c r="O4149" s="1" t="str">
        <f ca="1">IFERROR(INDEX(SBi!$2:$2,MATCH(G4149,SBi!$1:$1,1)),SBi!$K$2)</f>
        <v>1979-1998</v>
      </c>
      <c r="P4149" s="1">
        <f ca="1">IFERROR(INDEX(SBi!$C$3:$K$28,MATCH(E4149,SBi!$B$3:$B$28,0),MATCH(O4149,SBi!$C$2:$K$2,0)),0)</f>
        <v>96.8</v>
      </c>
      <c r="Q4149" s="19">
        <f t="shared" ca="1" si="840"/>
        <v>15.8752</v>
      </c>
      <c r="R4149" s="19" t="str">
        <f ca="1">IFERROR(INDEX(VpD!$2:$2,MATCH(G4149,VpD!$1:$1,1)),VpD!$I$2)</f>
        <v>1979-1998</v>
      </c>
      <c r="S4149" s="1">
        <f ca="1">IFERROR(INDEX(VpD!$C$3:$I$27,MATCH(E4149,VpD!$B$3:$B$27,0),MATCH(R4149,VpD!$C$2:$I$2,0)),0)</f>
        <v>74</v>
      </c>
      <c r="T4149" s="19">
        <f t="shared" ca="1" si="841"/>
        <v>12.135999999999999</v>
      </c>
      <c r="U4149" s="14" t="str">
        <f t="shared" ca="1" si="842"/>
        <v xml:space="preserve">711382.29 </v>
      </c>
      <c r="V4149" s="14" t="str">
        <f t="shared" ca="1" si="843"/>
        <v>6171728.32</v>
      </c>
      <c r="W4149" s="14" t="str">
        <f t="shared" ca="1" si="844"/>
        <v>POINT(711382.29 6171728.32)</v>
      </c>
      <c r="X4149" s="14" t="str">
        <f>IFERROR(INDEX(BygningOmraade!B:B,MATCH(A4149,BygningOmraade!A:A,0)),"")</f>
        <v/>
      </c>
    </row>
    <row r="4150" spans="1:24" s="14" customFormat="1" x14ac:dyDescent="0.25">
      <c r="A4150" s="14">
        <f t="shared" si="832"/>
        <v>4150</v>
      </c>
      <c r="B4150" s="14" t="str">
        <f t="shared" ca="1" si="833"/>
        <v>f71cf71e-7273-4e27-8b50-55ed905b33fc</v>
      </c>
      <c r="C4150" s="14" t="str">
        <f t="shared" ca="1" si="834"/>
        <v>714bba56-88d8-46df-bcd8-9f6f4745adaa</v>
      </c>
      <c r="D4150" s="14">
        <f t="shared" ca="1" si="835"/>
        <v>100089003</v>
      </c>
      <c r="E4150" s="1">
        <f t="shared" ca="1" si="836"/>
        <v>130</v>
      </c>
      <c r="F4150" s="1">
        <f t="shared" ca="1" si="837"/>
        <v>115</v>
      </c>
      <c r="G4150" s="1">
        <f t="shared" ca="1" si="838"/>
        <v>2015</v>
      </c>
      <c r="H4150" s="1" t="str">
        <f ca="1">IFERROR(INDEX(Varmeinstallation!B:B,MATCH(INDIRECT($A$1&amp;"L"&amp;A4150)*1,Varmeinstallation!A:A,0)),"Ingen varmeinstallationer")</f>
        <v>Fjernvarme/blokvarme (radiatorsystemer eller varmluftanlæg)</v>
      </c>
      <c r="I4150" s="1" t="str">
        <f ca="1">IFERROR(INDEX(Opvarmningsmiddel!B:B,MATCH(INDIRECT($A$1&amp;"M"&amp;A4150)*1,Opvarmningsmiddel!A:A,0)),"")</f>
        <v/>
      </c>
      <c r="J4150" s="1">
        <f t="shared" ca="1" si="839"/>
        <v>0</v>
      </c>
      <c r="K4150" s="1" t="str">
        <f ca="1">IFERROR(INDEX(Relationstabel!$C$3:$K$10,MATCH(VALUE(INDIRECT($A$1&amp;"L"&amp;A4150)),Relationstabel!$A$3:$A$10,0),MATCH(IFERROR(VALUE(INDIRECT($A$1&amp;"M"&amp;A4150)),0),Relationstabel!$C$1:$K$1,0)),"Ingen varmeinstallationer")</f>
        <v>Fjernvarme/ Blokvarme</v>
      </c>
      <c r="L4150" s="1" t="str">
        <f ca="1">INDEX(Anvendelseskode!B:B,MATCH($E4150,Anvendelseskode!$A:$A,0))</f>
        <v>Række-, kæde-, dobbelthus (lodret adskillelse mellem enhederne)</v>
      </c>
      <c r="M4150" s="1" t="str">
        <f ca="1">INDEX(Anvendelseskode!C:C,MATCH($E4150,Anvendelseskode!$A:$A,0))</f>
        <v>Række-, kæde og dobbelthuse</v>
      </c>
      <c r="N4150" s="1" t="str">
        <f ca="1">INDEX(Anvendelseskode!D:D,MATCH($E4150,Anvendelseskode!$A:$A,0))</f>
        <v>Private husholdninger</v>
      </c>
      <c r="O4150" s="1" t="str">
        <f ca="1">IFERROR(INDEX(SBi!$2:$2,MATCH(G4150,SBi!$1:$1,1)),SBi!$K$2)</f>
        <v>Efter 2006</v>
      </c>
      <c r="P4150" s="1">
        <f ca="1">IFERROR(INDEX(SBi!$C$3:$K$28,MATCH(E4150,SBi!$B$3:$B$28,0),MATCH(O4150,SBi!$C$2:$K$2,0)),0)</f>
        <v>66.400000000000006</v>
      </c>
      <c r="Q4150" s="19">
        <f t="shared" ca="1" si="840"/>
        <v>7.636000000000001</v>
      </c>
      <c r="R4150" s="19" t="str">
        <f ca="1">IFERROR(INDEX(VpD!$2:$2,MATCH(G4150,VpD!$1:$1,1)),VpD!$I$2)</f>
        <v>&gt;1998</v>
      </c>
      <c r="S4150" s="1">
        <f ca="1">IFERROR(INDEX(VpD!$C$3:$I$27,MATCH(E4150,VpD!$B$3:$B$27,0),MATCH(R4150,VpD!$C$2:$I$2,0)),0)</f>
        <v>65</v>
      </c>
      <c r="T4150" s="19">
        <f t="shared" ca="1" si="841"/>
        <v>7.4749999999999996</v>
      </c>
      <c r="U4150" s="14" t="str">
        <f t="shared" ca="1" si="842"/>
        <v xml:space="preserve">711493.14 </v>
      </c>
      <c r="V4150" s="14" t="str">
        <f t="shared" ca="1" si="843"/>
        <v>6172755.31</v>
      </c>
      <c r="W4150" s="14" t="str">
        <f t="shared" ca="1" si="844"/>
        <v>POINT(711493.14 6172755.31)</v>
      </c>
      <c r="X4150" s="14" t="str">
        <f>IFERROR(INDEX(BygningOmraade!B:B,MATCH(A4150,BygningOmraade!A:A,0)),"")</f>
        <v/>
      </c>
    </row>
    <row r="4151" spans="1:24" s="14" customFormat="1" x14ac:dyDescent="0.25">
      <c r="A4151" s="14">
        <f t="shared" si="832"/>
        <v>4151</v>
      </c>
      <c r="B4151" s="14" t="str">
        <f t="shared" ca="1" si="833"/>
        <v>f7266b16-c1de-4af3-98b4-1e283faa7c6d</v>
      </c>
      <c r="C4151" s="14" t="str">
        <f t="shared" ca="1" si="834"/>
        <v>0a3f507e-1b1f-32b8-e044-0003ba298018</v>
      </c>
      <c r="D4151" s="14">
        <f t="shared" ca="1" si="835"/>
        <v>996177</v>
      </c>
      <c r="E4151" s="1">
        <f t="shared" ca="1" si="836"/>
        <v>120</v>
      </c>
      <c r="F4151" s="1">
        <f t="shared" ca="1" si="837"/>
        <v>147</v>
      </c>
      <c r="G4151" s="1">
        <f t="shared" ca="1" si="838"/>
        <v>1978</v>
      </c>
      <c r="H4151" s="1" t="str">
        <f ca="1">IFERROR(INDEX(Varmeinstallation!B:B,MATCH(INDIRECT($A$1&amp;"L"&amp;A4151)*1,Varmeinstallation!A:A,0)),"Ingen varmeinstallationer")</f>
        <v>Centralvarme fra eget anlæg, et-kammer fyr</v>
      </c>
      <c r="I4151" s="1" t="str">
        <f ca="1">IFERROR(INDEX(Opvarmningsmiddel!B:B,MATCH(INDIRECT($A$1&amp;"M"&amp;A4151)*1,Opvarmningsmiddel!A:A,0)),"")</f>
        <v>Naturgas</v>
      </c>
      <c r="J4151" s="1">
        <f t="shared" ca="1" si="839"/>
        <v>0</v>
      </c>
      <c r="K4151" s="1" t="str">
        <f ca="1">IFERROR(INDEX(Relationstabel!$C$3:$K$10,MATCH(VALUE(INDIRECT($A$1&amp;"L"&amp;A4151)),Relationstabel!$A$3:$A$10,0),MATCH(IFERROR(VALUE(INDIRECT($A$1&amp;"M"&amp;A4151)),0),Relationstabel!$C$1:$K$1,0)),"Ingen varmeinstallationer")</f>
        <v>Naturgas</v>
      </c>
      <c r="L4151" s="1" t="str">
        <f ca="1">INDEX(Anvendelseskode!B:B,MATCH($E4151,Anvendelseskode!$A:$A,0))</f>
        <v>Fritliggende enfamilieshus (parcelhus)</v>
      </c>
      <c r="M4151" s="1" t="str">
        <f ca="1">INDEX(Anvendelseskode!C:C,MATCH($E4151,Anvendelseskode!$A:$A,0))</f>
        <v>Parcelhuse</v>
      </c>
      <c r="N4151" s="1" t="str">
        <f ca="1">INDEX(Anvendelseskode!D:D,MATCH($E4151,Anvendelseskode!$A:$A,0))</f>
        <v>Private husholdninger</v>
      </c>
      <c r="O4151" s="1" t="str">
        <f ca="1">IFERROR(INDEX(SBi!$2:$2,MATCH(G4151,SBi!$1:$1,1)),SBi!$K$2)</f>
        <v>1973-1978</v>
      </c>
      <c r="P4151" s="1">
        <f ca="1">IFERROR(INDEX(SBi!$C$3:$K$28,MATCH(E4151,SBi!$B$3:$B$28,0),MATCH(O4151,SBi!$C$2:$K$2,0)),0)</f>
        <v>119.8</v>
      </c>
      <c r="Q4151" s="19">
        <f t="shared" ca="1" si="840"/>
        <v>17.610599999999998</v>
      </c>
      <c r="R4151" s="19" t="str">
        <f ca="1">IFERROR(INDEX(VpD!$2:$2,MATCH(G4151,VpD!$1:$1,1)),VpD!$I$2)</f>
        <v>1973-1978</v>
      </c>
      <c r="S4151" s="1">
        <f ca="1">IFERROR(INDEX(VpD!$C$3:$I$27,MATCH(E4151,VpD!$B$3:$B$27,0),MATCH(R4151,VpD!$C$2:$I$2,0)),0)</f>
        <v>117</v>
      </c>
      <c r="T4151" s="19">
        <f t="shared" ca="1" si="841"/>
        <v>17.199000000000002</v>
      </c>
      <c r="U4151" s="14" t="str">
        <f t="shared" ca="1" si="842"/>
        <v xml:space="preserve">713088.06 </v>
      </c>
      <c r="V4151" s="14" t="str">
        <f t="shared" ca="1" si="843"/>
        <v>6168535.8</v>
      </c>
      <c r="W4151" s="14" t="str">
        <f t="shared" ca="1" si="844"/>
        <v>POINT(713088.06 6168535.8)</v>
      </c>
      <c r="X4151" s="14" t="str">
        <f>IFERROR(INDEX(BygningOmraade!B:B,MATCH(A4151,BygningOmraade!A:A,0)),"")</f>
        <v/>
      </c>
    </row>
    <row r="4152" spans="1:24" s="14" customFormat="1" x14ac:dyDescent="0.25">
      <c r="A4152" s="14">
        <f t="shared" si="832"/>
        <v>4152</v>
      </c>
      <c r="B4152" s="14" t="str">
        <f t="shared" ca="1" si="833"/>
        <v>f74bf9c6-eba8-4e90-bdf2-294b6e98f5f4</v>
      </c>
      <c r="C4152" s="14" t="str">
        <f t="shared" ca="1" si="834"/>
        <v>0a3f507e-1c35-32b8-e044-0003ba298018</v>
      </c>
      <c r="D4152" s="14">
        <f t="shared" ca="1" si="835"/>
        <v>997331</v>
      </c>
      <c r="E4152" s="1">
        <f t="shared" ca="1" si="836"/>
        <v>130</v>
      </c>
      <c r="F4152" s="1">
        <f t="shared" ca="1" si="837"/>
        <v>130</v>
      </c>
      <c r="G4152" s="1">
        <f t="shared" ca="1" si="838"/>
        <v>1974</v>
      </c>
      <c r="H4152" s="1" t="str">
        <f ca="1">IFERROR(INDEX(Varmeinstallation!B:B,MATCH(INDIRECT($A$1&amp;"L"&amp;A4152)*1,Varmeinstallation!A:A,0)),"Ingen varmeinstallationer")</f>
        <v>Fjernvarme/blokvarme (radiatorsystemer eller varmluftanlæg)</v>
      </c>
      <c r="I4152" s="1" t="str">
        <f ca="1">IFERROR(INDEX(Opvarmningsmiddel!B:B,MATCH(INDIRECT($A$1&amp;"M"&amp;A4152)*1,Opvarmningsmiddel!A:A,0)),"")</f>
        <v/>
      </c>
      <c r="J4152" s="1">
        <f t="shared" ca="1" si="839"/>
        <v>0</v>
      </c>
      <c r="K4152" s="1" t="str">
        <f ca="1">IFERROR(INDEX(Relationstabel!$C$3:$K$10,MATCH(VALUE(INDIRECT($A$1&amp;"L"&amp;A4152)),Relationstabel!$A$3:$A$10,0),MATCH(IFERROR(VALUE(INDIRECT($A$1&amp;"M"&amp;A4152)),0),Relationstabel!$C$1:$K$1,0)),"Ingen varmeinstallationer")</f>
        <v>Fjernvarme/ Blokvarme</v>
      </c>
      <c r="L4152" s="1" t="str">
        <f ca="1">INDEX(Anvendelseskode!B:B,MATCH($E4152,Anvendelseskode!$A:$A,0))</f>
        <v>Række-, kæde-, dobbelthus (lodret adskillelse mellem enhederne)</v>
      </c>
      <c r="M4152" s="1" t="str">
        <f ca="1">INDEX(Anvendelseskode!C:C,MATCH($E4152,Anvendelseskode!$A:$A,0))</f>
        <v>Række-, kæde og dobbelthuse</v>
      </c>
      <c r="N4152" s="1" t="str">
        <f ca="1">INDEX(Anvendelseskode!D:D,MATCH($E4152,Anvendelseskode!$A:$A,0))</f>
        <v>Private husholdninger</v>
      </c>
      <c r="O4152" s="1" t="str">
        <f ca="1">IFERROR(INDEX(SBi!$2:$2,MATCH(G4152,SBi!$1:$1,1)),SBi!$K$2)</f>
        <v>1973-1978</v>
      </c>
      <c r="P4152" s="1">
        <f ca="1">IFERROR(INDEX(SBi!$C$3:$K$28,MATCH(E4152,SBi!$B$3:$B$28,0),MATCH(O4152,SBi!$C$2:$K$2,0)),0)</f>
        <v>112.6</v>
      </c>
      <c r="Q4152" s="19">
        <f t="shared" ca="1" si="840"/>
        <v>14.638</v>
      </c>
      <c r="R4152" s="19" t="str">
        <f ca="1">IFERROR(INDEX(VpD!$2:$2,MATCH(G4152,VpD!$1:$1,1)),VpD!$I$2)</f>
        <v>1973-1978</v>
      </c>
      <c r="S4152" s="1">
        <f ca="1">IFERROR(INDEX(VpD!$C$3:$I$27,MATCH(E4152,VpD!$B$3:$B$27,0),MATCH(R4152,VpD!$C$2:$I$2,0)),0)</f>
        <v>98</v>
      </c>
      <c r="T4152" s="19">
        <f t="shared" ca="1" si="841"/>
        <v>12.74</v>
      </c>
      <c r="U4152" s="14" t="str">
        <f t="shared" ca="1" si="842"/>
        <v xml:space="preserve">713683.38 </v>
      </c>
      <c r="V4152" s="14" t="str">
        <f t="shared" ca="1" si="843"/>
        <v>6169068.63</v>
      </c>
      <c r="W4152" s="14" t="str">
        <f t="shared" ca="1" si="844"/>
        <v>POINT(713683.38 6169068.63)</v>
      </c>
      <c r="X4152" s="14" t="str">
        <f>IFERROR(INDEX(BygningOmraade!B:B,MATCH(A4152,BygningOmraade!A:A,0)),"")</f>
        <v/>
      </c>
    </row>
    <row r="4153" spans="1:24" s="14" customFormat="1" x14ac:dyDescent="0.25">
      <c r="A4153" s="14">
        <f t="shared" si="832"/>
        <v>4153</v>
      </c>
      <c r="B4153" s="14" t="str">
        <f t="shared" ca="1" si="833"/>
        <v>f7601a7c-7d58-4e67-a6ba-ff3f9b1d018e</v>
      </c>
      <c r="C4153" s="14" t="str">
        <f t="shared" ca="1" si="834"/>
        <v>b446db46-b28f-474f-9e55-6e7bc2f00e02</v>
      </c>
      <c r="D4153" s="14">
        <f t="shared" ca="1" si="835"/>
        <v>996024</v>
      </c>
      <c r="E4153" s="1">
        <f t="shared" ca="1" si="836"/>
        <v>220</v>
      </c>
      <c r="F4153" s="1">
        <f t="shared" ca="1" si="837"/>
        <v>1010</v>
      </c>
      <c r="G4153" s="1">
        <f t="shared" ca="1" si="838"/>
        <v>1960</v>
      </c>
      <c r="H4153" s="1" t="str">
        <f ca="1">IFERROR(INDEX(Varmeinstallation!B:B,MATCH(INDIRECT($A$1&amp;"L"&amp;A4153)*1,Varmeinstallation!A:A,0)),"Ingen varmeinstallationer")</f>
        <v>Centralvarme fra eget anlæg, et-kammer fyr</v>
      </c>
      <c r="I4153" s="1" t="str">
        <f ca="1">IFERROR(INDEX(Opvarmningsmiddel!B:B,MATCH(INDIRECT($A$1&amp;"M"&amp;A4153)*1,Opvarmningsmiddel!A:A,0)),"")</f>
        <v>Naturgas</v>
      </c>
      <c r="J4153" s="1">
        <f t="shared" ca="1" si="839"/>
        <v>0</v>
      </c>
      <c r="K4153" s="1" t="str">
        <f ca="1">IFERROR(INDEX(Relationstabel!$C$3:$K$10,MATCH(VALUE(INDIRECT($A$1&amp;"L"&amp;A4153)),Relationstabel!$A$3:$A$10,0),MATCH(IFERROR(VALUE(INDIRECT($A$1&amp;"M"&amp;A4153)),0),Relationstabel!$C$1:$K$1,0)),"Ingen varmeinstallationer")</f>
        <v>Naturgas</v>
      </c>
      <c r="L4153" s="1" t="str">
        <f ca="1">INDEX(Anvendelseskode!B:B,MATCH($E4153,Anvendelseskode!$A:$A,0))</f>
        <v>Bygning til erhvervsmæssig produktion vedrørende industri, håndværk m.v. (fabrik, værksted o.lign.)</v>
      </c>
      <c r="M4153" s="1" t="str">
        <f ca="1">INDEX(Anvendelseskode!C:C,MATCH($E4153,Anvendelseskode!$A:$A,0))</f>
        <v>Fabrikker, værksteder o.l.</v>
      </c>
      <c r="N4153" s="1" t="str">
        <f ca="1">INDEX(Anvendelseskode!D:D,MATCH($E4153,Anvendelseskode!$A:$A,0))</f>
        <v>Industri</v>
      </c>
      <c r="O4153" s="1" t="str">
        <f ca="1">IFERROR(INDEX(SBi!$2:$2,MATCH(G4153,SBi!$1:$1,1)),SBi!$K$2)</f>
        <v>1951-1960</v>
      </c>
      <c r="P4153" s="1">
        <f ca="1">IFERROR(INDEX(SBi!$C$3:$K$28,MATCH(E4153,SBi!$B$3:$B$28,0),MATCH(O4153,SBi!$C$2:$K$2,0)),0)</f>
        <v>120</v>
      </c>
      <c r="Q4153" s="19">
        <f t="shared" ca="1" si="840"/>
        <v>121.2</v>
      </c>
      <c r="R4153" s="19" t="str">
        <f ca="1">IFERROR(INDEX(VpD!$2:$2,MATCH(G4153,VpD!$1:$1,1)),VpD!$I$2)</f>
        <v>1951-1960</v>
      </c>
      <c r="S4153" s="1">
        <f ca="1">IFERROR(INDEX(VpD!$C$3:$I$27,MATCH(E4153,VpD!$B$3:$B$27,0),MATCH(R4153,VpD!$C$2:$I$2,0)),0)</f>
        <v>120</v>
      </c>
      <c r="T4153" s="19">
        <f t="shared" ca="1" si="841"/>
        <v>121.2</v>
      </c>
      <c r="U4153" s="14" t="str">
        <f t="shared" ca="1" si="842"/>
        <v xml:space="preserve">712613.82 </v>
      </c>
      <c r="V4153" s="14" t="str">
        <f t="shared" ca="1" si="843"/>
        <v>6169329.17</v>
      </c>
      <c r="W4153" s="14" t="str">
        <f t="shared" ca="1" si="844"/>
        <v>POINT(712613.82 6169329.17)</v>
      </c>
      <c r="X4153" s="14" t="str">
        <f>IFERROR(INDEX(BygningOmraade!B:B,MATCH(A4153,BygningOmraade!A:A,0)),"")</f>
        <v/>
      </c>
    </row>
    <row r="4154" spans="1:24" s="14" customFormat="1" x14ac:dyDescent="0.25">
      <c r="A4154" s="14">
        <f t="shared" si="832"/>
        <v>4154</v>
      </c>
      <c r="B4154" s="14" t="str">
        <f t="shared" ca="1" si="833"/>
        <v>f7605e72-ce48-482b-a3bb-ef84ef4a778f</v>
      </c>
      <c r="C4154" s="14" t="str">
        <f t="shared" ca="1" si="834"/>
        <v>0a3f507e-223d-32b8-e044-0003ba298018</v>
      </c>
      <c r="D4154" s="14">
        <f t="shared" ca="1" si="835"/>
        <v>995377</v>
      </c>
      <c r="E4154" s="1">
        <f t="shared" ca="1" si="836"/>
        <v>120</v>
      </c>
      <c r="F4154" s="1">
        <f t="shared" ca="1" si="837"/>
        <v>154</v>
      </c>
      <c r="G4154" s="1">
        <f t="shared" ca="1" si="838"/>
        <v>1970</v>
      </c>
      <c r="H4154" s="1" t="str">
        <f ca="1">IFERROR(INDEX(Varmeinstallation!B:B,MATCH(INDIRECT($A$1&amp;"L"&amp;A4154)*1,Varmeinstallation!A:A,0)),"Ingen varmeinstallationer")</f>
        <v>Centralvarme fra eget anlæg, et-kammer fyr</v>
      </c>
      <c r="I4154" s="1" t="str">
        <f ca="1">IFERROR(INDEX(Opvarmningsmiddel!B:B,MATCH(INDIRECT($A$1&amp;"M"&amp;A4154)*1,Opvarmningsmiddel!A:A,0)),"")</f>
        <v>Naturgas</v>
      </c>
      <c r="J4154" s="1">
        <f t="shared" ca="1" si="839"/>
        <v>0</v>
      </c>
      <c r="K4154" s="1" t="str">
        <f ca="1">IFERROR(INDEX(Relationstabel!$C$3:$K$10,MATCH(VALUE(INDIRECT($A$1&amp;"L"&amp;A4154)),Relationstabel!$A$3:$A$10,0),MATCH(IFERROR(VALUE(INDIRECT($A$1&amp;"M"&amp;A4154)),0),Relationstabel!$C$1:$K$1,0)),"Ingen varmeinstallationer")</f>
        <v>Naturgas</v>
      </c>
      <c r="L4154" s="1" t="str">
        <f ca="1">INDEX(Anvendelseskode!B:B,MATCH($E4154,Anvendelseskode!$A:$A,0))</f>
        <v>Fritliggende enfamilieshus (parcelhus)</v>
      </c>
      <c r="M4154" s="1" t="str">
        <f ca="1">INDEX(Anvendelseskode!C:C,MATCH($E4154,Anvendelseskode!$A:$A,0))</f>
        <v>Parcelhuse</v>
      </c>
      <c r="N4154" s="1" t="str">
        <f ca="1">INDEX(Anvendelseskode!D:D,MATCH($E4154,Anvendelseskode!$A:$A,0))</f>
        <v>Private husholdninger</v>
      </c>
      <c r="O4154" s="1" t="str">
        <f ca="1">IFERROR(INDEX(SBi!$2:$2,MATCH(G4154,SBi!$1:$1,1)),SBi!$K$2)</f>
        <v>1961-1972</v>
      </c>
      <c r="P4154" s="1">
        <f ca="1">IFERROR(INDEX(SBi!$C$3:$K$28,MATCH(E4154,SBi!$B$3:$B$28,0),MATCH(O4154,SBi!$C$2:$K$2,0)),0)</f>
        <v>134.30000000000001</v>
      </c>
      <c r="Q4154" s="19">
        <f t="shared" ca="1" si="840"/>
        <v>20.682200000000002</v>
      </c>
      <c r="R4154" s="19" t="str">
        <f ca="1">IFERROR(INDEX(VpD!$2:$2,MATCH(G4154,VpD!$1:$1,1)),VpD!$I$2)</f>
        <v>1961-1972</v>
      </c>
      <c r="S4154" s="1">
        <f ca="1">IFERROR(INDEX(VpD!$C$3:$I$27,MATCH(E4154,VpD!$B$3:$B$27,0),MATCH(R4154,VpD!$C$2:$I$2,0)),0)</f>
        <v>143</v>
      </c>
      <c r="T4154" s="19">
        <f t="shared" ca="1" si="841"/>
        <v>22.021999999999998</v>
      </c>
      <c r="U4154" s="14" t="str">
        <f t="shared" ca="1" si="842"/>
        <v xml:space="preserve">712006.57 </v>
      </c>
      <c r="V4154" s="14" t="str">
        <f t="shared" ca="1" si="843"/>
        <v>6171654.03</v>
      </c>
      <c r="W4154" s="14" t="str">
        <f t="shared" ca="1" si="844"/>
        <v>POINT(712006.57 6171654.03)</v>
      </c>
      <c r="X4154" s="14" t="str">
        <f>IFERROR(INDEX(BygningOmraade!B:B,MATCH(A4154,BygningOmraade!A:A,0)),"")</f>
        <v/>
      </c>
    </row>
    <row r="4155" spans="1:24" s="14" customFormat="1" x14ac:dyDescent="0.25">
      <c r="A4155" s="14">
        <f t="shared" si="832"/>
        <v>4155</v>
      </c>
      <c r="B4155" s="14" t="str">
        <f t="shared" ca="1" si="833"/>
        <v>f760d0b3-1ac4-4579-b2c4-c201c698d021</v>
      </c>
      <c r="C4155" s="14" t="str">
        <f t="shared" ca="1" si="834"/>
        <v>0a3f507e-2222-32b8-e044-0003ba298018</v>
      </c>
      <c r="D4155" s="14">
        <f t="shared" ca="1" si="835"/>
        <v>996043</v>
      </c>
      <c r="E4155" s="1">
        <f t="shared" ca="1" si="836"/>
        <v>120</v>
      </c>
      <c r="F4155" s="1">
        <f t="shared" ca="1" si="837"/>
        <v>108</v>
      </c>
      <c r="G4155" s="1">
        <f t="shared" ca="1" si="838"/>
        <v>1994</v>
      </c>
      <c r="H4155" s="1" t="str">
        <f ca="1">IFERROR(INDEX(Varmeinstallation!B:B,MATCH(INDIRECT($A$1&amp;"L"&amp;A4155)*1,Varmeinstallation!A:A,0)),"Ingen varmeinstallationer")</f>
        <v>Centralvarme fra eget anlæg, et-kammer fyr</v>
      </c>
      <c r="I4155" s="1" t="str">
        <f ca="1">IFERROR(INDEX(Opvarmningsmiddel!B:B,MATCH(INDIRECT($A$1&amp;"M"&amp;A4155)*1,Opvarmningsmiddel!A:A,0)),"")</f>
        <v>Flydende brændsel (olie, petroleum, flaskegas m.m.)</v>
      </c>
      <c r="J4155" s="1">
        <f t="shared" ca="1" si="839"/>
        <v>0</v>
      </c>
      <c r="K4155" s="1" t="str">
        <f ca="1">IFERROR(INDEX(Relationstabel!$C$3:$K$10,MATCH(VALUE(INDIRECT($A$1&amp;"L"&amp;A4155)),Relationstabel!$A$3:$A$10,0),MATCH(IFERROR(VALUE(INDIRECT($A$1&amp;"M"&amp;A4155)),0),Relationstabel!$C$1:$K$1,0)),"Ingen varmeinstallationer")</f>
        <v>Olie</v>
      </c>
      <c r="L4155" s="1" t="str">
        <f ca="1">INDEX(Anvendelseskode!B:B,MATCH($E4155,Anvendelseskode!$A:$A,0))</f>
        <v>Fritliggende enfamilieshus (parcelhus)</v>
      </c>
      <c r="M4155" s="1" t="str">
        <f ca="1">INDEX(Anvendelseskode!C:C,MATCH($E4155,Anvendelseskode!$A:$A,0))</f>
        <v>Parcelhuse</v>
      </c>
      <c r="N4155" s="1" t="str">
        <f ca="1">INDEX(Anvendelseskode!D:D,MATCH($E4155,Anvendelseskode!$A:$A,0))</f>
        <v>Private husholdninger</v>
      </c>
      <c r="O4155" s="1" t="str">
        <f ca="1">IFERROR(INDEX(SBi!$2:$2,MATCH(G4155,SBi!$1:$1,1)),SBi!$K$2)</f>
        <v>1979-1998</v>
      </c>
      <c r="P4155" s="1">
        <f ca="1">IFERROR(INDEX(SBi!$C$3:$K$28,MATCH(E4155,SBi!$B$3:$B$28,0),MATCH(O4155,SBi!$C$2:$K$2,0)),0)</f>
        <v>105.4</v>
      </c>
      <c r="Q4155" s="19">
        <f t="shared" ca="1" si="840"/>
        <v>11.3832</v>
      </c>
      <c r="R4155" s="19" t="str">
        <f ca="1">IFERROR(INDEX(VpD!$2:$2,MATCH(G4155,VpD!$1:$1,1)),VpD!$I$2)</f>
        <v>1979-1998</v>
      </c>
      <c r="S4155" s="1">
        <f ca="1">IFERROR(INDEX(VpD!$C$3:$I$27,MATCH(E4155,VpD!$B$3:$B$27,0),MATCH(R4155,VpD!$C$2:$I$2,0)),0)</f>
        <v>90</v>
      </c>
      <c r="T4155" s="19">
        <f t="shared" ca="1" si="841"/>
        <v>9.7200000000000006</v>
      </c>
      <c r="U4155" s="14" t="str">
        <f t="shared" ca="1" si="842"/>
        <v xml:space="preserve">712524.9 </v>
      </c>
      <c r="V4155" s="14" t="str">
        <f t="shared" ca="1" si="843"/>
        <v>6169202.39</v>
      </c>
      <c r="W4155" s="14" t="str">
        <f t="shared" ca="1" si="844"/>
        <v>POINT(712524.9 6169202.39)</v>
      </c>
      <c r="X4155" s="14" t="str">
        <f>IFERROR(INDEX(BygningOmraade!B:B,MATCH(A4155,BygningOmraade!A:A,0)),"")</f>
        <v/>
      </c>
    </row>
    <row r="4156" spans="1:24" s="14" customFormat="1" x14ac:dyDescent="0.25">
      <c r="A4156" s="14">
        <f t="shared" si="832"/>
        <v>4156</v>
      </c>
      <c r="B4156" s="14" t="str">
        <f t="shared" ca="1" si="833"/>
        <v>f773833e-71fe-4ec1-9f6e-c6bef07f1ab3</v>
      </c>
      <c r="C4156" s="14" t="str">
        <f t="shared" ca="1" si="834"/>
        <v>0a3f507e-1d9e-32b8-e044-0003ba298018</v>
      </c>
      <c r="D4156" s="14">
        <f t="shared" ca="1" si="835"/>
        <v>2540559</v>
      </c>
      <c r="E4156" s="1">
        <f t="shared" ca="1" si="836"/>
        <v>120</v>
      </c>
      <c r="F4156" s="1">
        <f t="shared" ca="1" si="837"/>
        <v>130</v>
      </c>
      <c r="G4156" s="1">
        <f t="shared" ca="1" si="838"/>
        <v>2000</v>
      </c>
      <c r="H4156" s="1" t="str">
        <f ca="1">IFERROR(INDEX(Varmeinstallation!B:B,MATCH(INDIRECT($A$1&amp;"L"&amp;A4156)*1,Varmeinstallation!A:A,0)),"Ingen varmeinstallationer")</f>
        <v>Fjernvarme/blokvarme (radiatorsystemer eller varmluftanlæg)</v>
      </c>
      <c r="I4156" s="1" t="str">
        <f ca="1">IFERROR(INDEX(Opvarmningsmiddel!B:B,MATCH(INDIRECT($A$1&amp;"M"&amp;A4156)*1,Opvarmningsmiddel!A:A,0)),"")</f>
        <v/>
      </c>
      <c r="J4156" s="1">
        <f t="shared" ca="1" si="839"/>
        <v>0</v>
      </c>
      <c r="K4156" s="1" t="str">
        <f ca="1">IFERROR(INDEX(Relationstabel!$C$3:$K$10,MATCH(VALUE(INDIRECT($A$1&amp;"L"&amp;A4156)),Relationstabel!$A$3:$A$10,0),MATCH(IFERROR(VALUE(INDIRECT($A$1&amp;"M"&amp;A4156)),0),Relationstabel!$C$1:$K$1,0)),"Ingen varmeinstallationer")</f>
        <v>Fjernvarme/ Blokvarme</v>
      </c>
      <c r="L4156" s="1" t="str">
        <f ca="1">INDEX(Anvendelseskode!B:B,MATCH($E4156,Anvendelseskode!$A:$A,0))</f>
        <v>Fritliggende enfamilieshus (parcelhus)</v>
      </c>
      <c r="M4156" s="1" t="str">
        <f ca="1">INDEX(Anvendelseskode!C:C,MATCH($E4156,Anvendelseskode!$A:$A,0))</f>
        <v>Parcelhuse</v>
      </c>
      <c r="N4156" s="1" t="str">
        <f ca="1">INDEX(Anvendelseskode!D:D,MATCH($E4156,Anvendelseskode!$A:$A,0))</f>
        <v>Private husholdninger</v>
      </c>
      <c r="O4156" s="1" t="str">
        <f ca="1">IFERROR(INDEX(SBi!$2:$2,MATCH(G4156,SBi!$1:$1,1)),SBi!$K$2)</f>
        <v>1999-2006</v>
      </c>
      <c r="P4156" s="1">
        <f ca="1">IFERROR(INDEX(SBi!$C$3:$K$28,MATCH(E4156,SBi!$B$3:$B$28,0),MATCH(O4156,SBi!$C$2:$K$2,0)),0)</f>
        <v>83.9</v>
      </c>
      <c r="Q4156" s="19">
        <f t="shared" ca="1" si="840"/>
        <v>10.907</v>
      </c>
      <c r="R4156" s="19" t="str">
        <f ca="1">IFERROR(INDEX(VpD!$2:$2,MATCH(G4156,VpD!$1:$1,1)),VpD!$I$2)</f>
        <v>&gt;1998</v>
      </c>
      <c r="S4156" s="1">
        <f ca="1">IFERROR(INDEX(VpD!$C$3:$I$27,MATCH(E4156,VpD!$B$3:$B$27,0),MATCH(R4156,VpD!$C$2:$I$2,0)),0)</f>
        <v>72</v>
      </c>
      <c r="T4156" s="19">
        <f t="shared" ca="1" si="841"/>
        <v>9.36</v>
      </c>
      <c r="U4156" s="14" t="str">
        <f t="shared" ca="1" si="842"/>
        <v xml:space="preserve">712044.73 </v>
      </c>
      <c r="V4156" s="14" t="str">
        <f t="shared" ca="1" si="843"/>
        <v>6172317.87</v>
      </c>
      <c r="W4156" s="14" t="str">
        <f t="shared" ca="1" si="844"/>
        <v>POINT(712044.73 6172317.87)</v>
      </c>
      <c r="X4156" s="14" t="str">
        <f>IFERROR(INDEX(BygningOmraade!B:B,MATCH(A4156,BygningOmraade!A:A,0)),"")</f>
        <v/>
      </c>
    </row>
    <row r="4157" spans="1:24" s="14" customFormat="1" x14ac:dyDescent="0.25">
      <c r="A4157" s="14">
        <f t="shared" si="832"/>
        <v>4157</v>
      </c>
      <c r="B4157" s="14" t="str">
        <f t="shared" ca="1" si="833"/>
        <v>f78a62b1-711b-4f3b-8681-741ce4895e6e</v>
      </c>
      <c r="C4157" s="14" t="str">
        <f t="shared" ca="1" si="834"/>
        <v>0a3f507e-20f9-32b8-e044-0003ba298018</v>
      </c>
      <c r="D4157" s="14">
        <f t="shared" ca="1" si="835"/>
        <v>996143</v>
      </c>
      <c r="E4157" s="1">
        <f t="shared" ca="1" si="836"/>
        <v>120</v>
      </c>
      <c r="F4157" s="1">
        <f t="shared" ca="1" si="837"/>
        <v>122</v>
      </c>
      <c r="G4157" s="1">
        <f t="shared" ca="1" si="838"/>
        <v>1992</v>
      </c>
      <c r="H4157" s="1" t="str">
        <f ca="1">IFERROR(INDEX(Varmeinstallation!B:B,MATCH(INDIRECT($A$1&amp;"L"&amp;A4157)*1,Varmeinstallation!A:A,0)),"Ingen varmeinstallationer")</f>
        <v>Elovne, elpaneler</v>
      </c>
      <c r="I4157" s="1" t="str">
        <f ca="1">IFERROR(INDEX(Opvarmningsmiddel!B:B,MATCH(INDIRECT($A$1&amp;"M"&amp;A4157)*1,Opvarmningsmiddel!A:A,0)),"")</f>
        <v>Elektricitet</v>
      </c>
      <c r="J4157" s="1">
        <f t="shared" ca="1" si="839"/>
        <v>0</v>
      </c>
      <c r="K4157" s="1" t="str">
        <f ca="1">IFERROR(INDEX(Relationstabel!$C$3:$K$10,MATCH(VALUE(INDIRECT($A$1&amp;"L"&amp;A4157)),Relationstabel!$A$3:$A$10,0),MATCH(IFERROR(VALUE(INDIRECT($A$1&amp;"M"&amp;A4157)),0),Relationstabel!$C$1:$K$1,0)),"Ingen varmeinstallationer")</f>
        <v>Elvarme</v>
      </c>
      <c r="L4157" s="1" t="str">
        <f ca="1">INDEX(Anvendelseskode!B:B,MATCH($E4157,Anvendelseskode!$A:$A,0))</f>
        <v>Fritliggende enfamilieshus (parcelhus)</v>
      </c>
      <c r="M4157" s="1" t="str">
        <f ca="1">INDEX(Anvendelseskode!C:C,MATCH($E4157,Anvendelseskode!$A:$A,0))</f>
        <v>Parcelhuse</v>
      </c>
      <c r="N4157" s="1" t="str">
        <f ca="1">INDEX(Anvendelseskode!D:D,MATCH($E4157,Anvendelseskode!$A:$A,0))</f>
        <v>Private husholdninger</v>
      </c>
      <c r="O4157" s="1" t="str">
        <f ca="1">IFERROR(INDEX(SBi!$2:$2,MATCH(G4157,SBi!$1:$1,1)),SBi!$K$2)</f>
        <v>1979-1998</v>
      </c>
      <c r="P4157" s="1">
        <f ca="1">IFERROR(INDEX(SBi!$C$3:$K$28,MATCH(E4157,SBi!$B$3:$B$28,0),MATCH(O4157,SBi!$C$2:$K$2,0)),0)</f>
        <v>105.4</v>
      </c>
      <c r="Q4157" s="19">
        <f t="shared" ca="1" si="840"/>
        <v>12.8588</v>
      </c>
      <c r="R4157" s="19" t="str">
        <f ca="1">IFERROR(INDEX(VpD!$2:$2,MATCH(G4157,VpD!$1:$1,1)),VpD!$I$2)</f>
        <v>1979-1998</v>
      </c>
      <c r="S4157" s="1">
        <f ca="1">IFERROR(INDEX(VpD!$C$3:$I$27,MATCH(E4157,VpD!$B$3:$B$27,0),MATCH(R4157,VpD!$C$2:$I$2,0)),0)</f>
        <v>90</v>
      </c>
      <c r="T4157" s="19">
        <f t="shared" ca="1" si="841"/>
        <v>10.98</v>
      </c>
      <c r="U4157" s="14" t="str">
        <f t="shared" ca="1" si="842"/>
        <v xml:space="preserve">713120.11 </v>
      </c>
      <c r="V4157" s="14" t="str">
        <f t="shared" ca="1" si="843"/>
        <v>6168606.23</v>
      </c>
      <c r="W4157" s="14" t="str">
        <f t="shared" ca="1" si="844"/>
        <v>POINT(713120.11 6168606.23)</v>
      </c>
      <c r="X4157" s="14" t="str">
        <f>IFERROR(INDEX(BygningOmraade!B:B,MATCH(A4157,BygningOmraade!A:A,0)),"")</f>
        <v/>
      </c>
    </row>
    <row r="4158" spans="1:24" s="14" customFormat="1" x14ac:dyDescent="0.25">
      <c r="A4158" s="14">
        <f t="shared" si="832"/>
        <v>4158</v>
      </c>
      <c r="B4158" s="14" t="str">
        <f t="shared" ca="1" si="833"/>
        <v>f78adc32-5466-4d28-8811-332a80c10856</v>
      </c>
      <c r="C4158" s="14" t="str">
        <f t="shared" ca="1" si="834"/>
        <v>0a3f507e-1a80-32b8-e044-0003ba298018</v>
      </c>
      <c r="D4158" s="14">
        <f t="shared" ca="1" si="835"/>
        <v>997485</v>
      </c>
      <c r="E4158" s="1">
        <f t="shared" ca="1" si="836"/>
        <v>120</v>
      </c>
      <c r="F4158" s="1">
        <f t="shared" ca="1" si="837"/>
        <v>141</v>
      </c>
      <c r="G4158" s="1">
        <f t="shared" ca="1" si="838"/>
        <v>1974</v>
      </c>
      <c r="H4158" s="1" t="str">
        <f ca="1">IFERROR(INDEX(Varmeinstallation!B:B,MATCH(INDIRECT($A$1&amp;"L"&amp;A4158)*1,Varmeinstallation!A:A,0)),"Ingen varmeinstallationer")</f>
        <v>Centralvarme fra eget anlæg, et-kammer fyr</v>
      </c>
      <c r="I4158" s="1" t="str">
        <f ca="1">IFERROR(INDEX(Opvarmningsmiddel!B:B,MATCH(INDIRECT($A$1&amp;"M"&amp;A4158)*1,Opvarmningsmiddel!A:A,0)),"")</f>
        <v>Naturgas</v>
      </c>
      <c r="J4158" s="1">
        <f t="shared" ca="1" si="839"/>
        <v>0</v>
      </c>
      <c r="K4158" s="1" t="str">
        <f ca="1">IFERROR(INDEX(Relationstabel!$C$3:$K$10,MATCH(VALUE(INDIRECT($A$1&amp;"L"&amp;A4158)),Relationstabel!$A$3:$A$10,0),MATCH(IFERROR(VALUE(INDIRECT($A$1&amp;"M"&amp;A4158)),0),Relationstabel!$C$1:$K$1,0)),"Ingen varmeinstallationer")</f>
        <v>Naturgas</v>
      </c>
      <c r="L4158" s="1" t="str">
        <f ca="1">INDEX(Anvendelseskode!B:B,MATCH($E4158,Anvendelseskode!$A:$A,0))</f>
        <v>Fritliggende enfamilieshus (parcelhus)</v>
      </c>
      <c r="M4158" s="1" t="str">
        <f ca="1">INDEX(Anvendelseskode!C:C,MATCH($E4158,Anvendelseskode!$A:$A,0))</f>
        <v>Parcelhuse</v>
      </c>
      <c r="N4158" s="1" t="str">
        <f ca="1">INDEX(Anvendelseskode!D:D,MATCH($E4158,Anvendelseskode!$A:$A,0))</f>
        <v>Private husholdninger</v>
      </c>
      <c r="O4158" s="1" t="str">
        <f ca="1">IFERROR(INDEX(SBi!$2:$2,MATCH(G4158,SBi!$1:$1,1)),SBi!$K$2)</f>
        <v>1973-1978</v>
      </c>
      <c r="P4158" s="1">
        <f ca="1">IFERROR(INDEX(SBi!$C$3:$K$28,MATCH(E4158,SBi!$B$3:$B$28,0),MATCH(O4158,SBi!$C$2:$K$2,0)),0)</f>
        <v>119.8</v>
      </c>
      <c r="Q4158" s="19">
        <f t="shared" ca="1" si="840"/>
        <v>16.8918</v>
      </c>
      <c r="R4158" s="19" t="str">
        <f ca="1">IFERROR(INDEX(VpD!$2:$2,MATCH(G4158,VpD!$1:$1,1)),VpD!$I$2)</f>
        <v>1973-1978</v>
      </c>
      <c r="S4158" s="1">
        <f ca="1">IFERROR(INDEX(VpD!$C$3:$I$27,MATCH(E4158,VpD!$B$3:$B$27,0),MATCH(R4158,VpD!$C$2:$I$2,0)),0)</f>
        <v>117</v>
      </c>
      <c r="T4158" s="19">
        <f t="shared" ca="1" si="841"/>
        <v>16.497</v>
      </c>
      <c r="U4158" s="14" t="str">
        <f t="shared" ca="1" si="842"/>
        <v xml:space="preserve">713927.73 </v>
      </c>
      <c r="V4158" s="14" t="str">
        <f t="shared" ca="1" si="843"/>
        <v>6168934.51</v>
      </c>
      <c r="W4158" s="14" t="str">
        <f t="shared" ca="1" si="844"/>
        <v>POINT(713927.73 6168934.51)</v>
      </c>
      <c r="X4158" s="14" t="str">
        <f>IFERROR(INDEX(BygningOmraade!B:B,MATCH(A4158,BygningOmraade!A:A,0)),"")</f>
        <v/>
      </c>
    </row>
    <row r="4159" spans="1:24" s="14" customFormat="1" x14ac:dyDescent="0.25">
      <c r="A4159" s="14">
        <f t="shared" si="832"/>
        <v>4159</v>
      </c>
      <c r="B4159" s="14" t="str">
        <f t="shared" ca="1" si="833"/>
        <v>f7943827-a0fd-4030-9a6e-984969ac3db6</v>
      </c>
      <c r="C4159" s="14" t="str">
        <f t="shared" ca="1" si="834"/>
        <v>0a3f507e-17ff-32b8-e044-0003ba298018</v>
      </c>
      <c r="D4159" s="14">
        <f t="shared" ca="1" si="835"/>
        <v>996751</v>
      </c>
      <c r="E4159" s="1">
        <f t="shared" ca="1" si="836"/>
        <v>120</v>
      </c>
      <c r="F4159" s="1">
        <f t="shared" ca="1" si="837"/>
        <v>175</v>
      </c>
      <c r="G4159" s="1">
        <f t="shared" ca="1" si="838"/>
        <v>1979</v>
      </c>
      <c r="H4159" s="1" t="str">
        <f ca="1">IFERROR(INDEX(Varmeinstallation!B:B,MATCH(INDIRECT($A$1&amp;"L"&amp;A4159)*1,Varmeinstallation!A:A,0)),"Ingen varmeinstallationer")</f>
        <v>Centralvarme fra eget anlæg, et-kammer fyr</v>
      </c>
      <c r="I4159" s="1" t="str">
        <f ca="1">IFERROR(INDEX(Opvarmningsmiddel!B:B,MATCH(INDIRECT($A$1&amp;"M"&amp;A4159)*1,Opvarmningsmiddel!A:A,0)),"")</f>
        <v>Naturgas</v>
      </c>
      <c r="J4159" s="1">
        <f t="shared" ca="1" si="839"/>
        <v>2</v>
      </c>
      <c r="K4159" s="1" t="str">
        <f ca="1">IFERROR(INDEX(Relationstabel!$C$3:$K$10,MATCH(VALUE(INDIRECT($A$1&amp;"L"&amp;A4159)),Relationstabel!$A$3:$A$10,0),MATCH(IFERROR(VALUE(INDIRECT($A$1&amp;"M"&amp;A4159)),0),Relationstabel!$C$1:$K$1,0)),"Ingen varmeinstallationer")</f>
        <v>Naturgas</v>
      </c>
      <c r="L4159" s="1" t="str">
        <f ca="1">INDEX(Anvendelseskode!B:B,MATCH($E4159,Anvendelseskode!$A:$A,0))</f>
        <v>Fritliggende enfamilieshus (parcelhus)</v>
      </c>
      <c r="M4159" s="1" t="str">
        <f ca="1">INDEX(Anvendelseskode!C:C,MATCH($E4159,Anvendelseskode!$A:$A,0))</f>
        <v>Parcelhuse</v>
      </c>
      <c r="N4159" s="1" t="str">
        <f ca="1">INDEX(Anvendelseskode!D:D,MATCH($E4159,Anvendelseskode!$A:$A,0))</f>
        <v>Private husholdninger</v>
      </c>
      <c r="O4159" s="1" t="str">
        <f ca="1">IFERROR(INDEX(SBi!$2:$2,MATCH(G4159,SBi!$1:$1,1)),SBi!$K$2)</f>
        <v>1979-1998</v>
      </c>
      <c r="P4159" s="1">
        <f ca="1">IFERROR(INDEX(SBi!$C$3:$K$28,MATCH(E4159,SBi!$B$3:$B$28,0),MATCH(O4159,SBi!$C$2:$K$2,0)),0)</f>
        <v>105.4</v>
      </c>
      <c r="Q4159" s="19">
        <f t="shared" ca="1" si="840"/>
        <v>18.445</v>
      </c>
      <c r="R4159" s="19" t="str">
        <f ca="1">IFERROR(INDEX(VpD!$2:$2,MATCH(G4159,VpD!$1:$1,1)),VpD!$I$2)</f>
        <v>1979-1998</v>
      </c>
      <c r="S4159" s="1">
        <f ca="1">IFERROR(INDEX(VpD!$C$3:$I$27,MATCH(E4159,VpD!$B$3:$B$27,0),MATCH(R4159,VpD!$C$2:$I$2,0)),0)</f>
        <v>90</v>
      </c>
      <c r="T4159" s="19">
        <f t="shared" ca="1" si="841"/>
        <v>15.75</v>
      </c>
      <c r="U4159" s="14" t="str">
        <f t="shared" ca="1" si="842"/>
        <v xml:space="preserve">713507.59 </v>
      </c>
      <c r="V4159" s="14" t="str">
        <f t="shared" ca="1" si="843"/>
        <v>6168689.83</v>
      </c>
      <c r="W4159" s="14" t="str">
        <f t="shared" ca="1" si="844"/>
        <v>POINT(713507.59 6168689.83)</v>
      </c>
      <c r="X4159" s="14" t="str">
        <f>IFERROR(INDEX(BygningOmraade!B:B,MATCH(A4159,BygningOmraade!A:A,0)),"")</f>
        <v/>
      </c>
    </row>
    <row r="4160" spans="1:24" s="14" customFormat="1" x14ac:dyDescent="0.25">
      <c r="A4160" s="14">
        <f t="shared" si="832"/>
        <v>4160</v>
      </c>
      <c r="B4160" s="14" t="str">
        <f t="shared" ca="1" si="833"/>
        <v>f7ab07ab-abcf-4cdb-95bc-f027786cc572</v>
      </c>
      <c r="C4160" s="14" t="str">
        <f t="shared" ca="1" si="834"/>
        <v>0a3f507e-1feb-32b8-e044-0003ba298018</v>
      </c>
      <c r="D4160" s="14">
        <f t="shared" ca="1" si="835"/>
        <v>993735</v>
      </c>
      <c r="E4160" s="1">
        <f t="shared" ca="1" si="836"/>
        <v>120</v>
      </c>
      <c r="F4160" s="1">
        <f t="shared" ca="1" si="837"/>
        <v>109</v>
      </c>
      <c r="G4160" s="1">
        <f t="shared" ca="1" si="838"/>
        <v>1974</v>
      </c>
      <c r="H4160" s="1" t="str">
        <f ca="1">IFERROR(INDEX(Varmeinstallation!B:B,MATCH(INDIRECT($A$1&amp;"L"&amp;A4160)*1,Varmeinstallation!A:A,0)),"Ingen varmeinstallationer")</f>
        <v>Centralvarme fra eget anlæg, et-kammer fyr</v>
      </c>
      <c r="I4160" s="1" t="str">
        <f ca="1">IFERROR(INDEX(Opvarmningsmiddel!B:B,MATCH(INDIRECT($A$1&amp;"M"&amp;A4160)*1,Opvarmningsmiddel!A:A,0)),"")</f>
        <v>Naturgas</v>
      </c>
      <c r="J4160" s="1">
        <f t="shared" ca="1" si="839"/>
        <v>0</v>
      </c>
      <c r="K4160" s="1" t="str">
        <f ca="1">IFERROR(INDEX(Relationstabel!$C$3:$K$10,MATCH(VALUE(INDIRECT($A$1&amp;"L"&amp;A4160)),Relationstabel!$A$3:$A$10,0),MATCH(IFERROR(VALUE(INDIRECT($A$1&amp;"M"&amp;A4160)),0),Relationstabel!$C$1:$K$1,0)),"Ingen varmeinstallationer")</f>
        <v>Naturgas</v>
      </c>
      <c r="L4160" s="1" t="str">
        <f ca="1">INDEX(Anvendelseskode!B:B,MATCH($E4160,Anvendelseskode!$A:$A,0))</f>
        <v>Fritliggende enfamilieshus (parcelhus)</v>
      </c>
      <c r="M4160" s="1" t="str">
        <f ca="1">INDEX(Anvendelseskode!C:C,MATCH($E4160,Anvendelseskode!$A:$A,0))</f>
        <v>Parcelhuse</v>
      </c>
      <c r="N4160" s="1" t="str">
        <f ca="1">INDEX(Anvendelseskode!D:D,MATCH($E4160,Anvendelseskode!$A:$A,0))</f>
        <v>Private husholdninger</v>
      </c>
      <c r="O4160" s="1" t="str">
        <f ca="1">IFERROR(INDEX(SBi!$2:$2,MATCH(G4160,SBi!$1:$1,1)),SBi!$K$2)</f>
        <v>1973-1978</v>
      </c>
      <c r="P4160" s="1">
        <f ca="1">IFERROR(INDEX(SBi!$C$3:$K$28,MATCH(E4160,SBi!$B$3:$B$28,0),MATCH(O4160,SBi!$C$2:$K$2,0)),0)</f>
        <v>119.8</v>
      </c>
      <c r="Q4160" s="19">
        <f t="shared" ca="1" si="840"/>
        <v>13.058199999999999</v>
      </c>
      <c r="R4160" s="19" t="str">
        <f ca="1">IFERROR(INDEX(VpD!$2:$2,MATCH(G4160,VpD!$1:$1,1)),VpD!$I$2)</f>
        <v>1973-1978</v>
      </c>
      <c r="S4160" s="1">
        <f ca="1">IFERROR(INDEX(VpD!$C$3:$I$27,MATCH(E4160,VpD!$B$3:$B$27,0),MATCH(R4160,VpD!$C$2:$I$2,0)),0)</f>
        <v>117</v>
      </c>
      <c r="T4160" s="19">
        <f t="shared" ca="1" si="841"/>
        <v>12.753</v>
      </c>
      <c r="U4160" s="14" t="str">
        <f t="shared" ca="1" si="842"/>
        <v xml:space="preserve">710855.94 </v>
      </c>
      <c r="V4160" s="14" t="str">
        <f t="shared" ca="1" si="843"/>
        <v>6171689.28</v>
      </c>
      <c r="W4160" s="14" t="str">
        <f t="shared" ca="1" si="844"/>
        <v>POINT(710855.94 6171689.28)</v>
      </c>
      <c r="X4160" s="14" t="str">
        <f>IFERROR(INDEX(BygningOmraade!B:B,MATCH(A4160,BygningOmraade!A:A,0)),"")</f>
        <v/>
      </c>
    </row>
    <row r="4161" spans="1:24" s="14" customFormat="1" x14ac:dyDescent="0.25">
      <c r="A4161" s="14">
        <f t="shared" si="832"/>
        <v>4161</v>
      </c>
      <c r="B4161" s="14" t="str">
        <f t="shared" ca="1" si="833"/>
        <v>f7ac140b-841d-482f-a844-9072581de41f</v>
      </c>
      <c r="C4161" s="14" t="str">
        <f t="shared" ca="1" si="834"/>
        <v>0a3f507e-1da9-32b8-e044-0003ba298018</v>
      </c>
      <c r="D4161" s="14">
        <f t="shared" ca="1" si="835"/>
        <v>2540526</v>
      </c>
      <c r="E4161" s="1">
        <f t="shared" ca="1" si="836"/>
        <v>120</v>
      </c>
      <c r="F4161" s="1">
        <f t="shared" ca="1" si="837"/>
        <v>130</v>
      </c>
      <c r="G4161" s="1">
        <f t="shared" ca="1" si="838"/>
        <v>2000</v>
      </c>
      <c r="H4161" s="1" t="str">
        <f ca="1">IFERROR(INDEX(Varmeinstallation!B:B,MATCH(INDIRECT($A$1&amp;"L"&amp;A4161)*1,Varmeinstallation!A:A,0)),"Ingen varmeinstallationer")</f>
        <v>Fjernvarme/blokvarme (radiatorsystemer eller varmluftanlæg)</v>
      </c>
      <c r="I4161" s="1" t="str">
        <f ca="1">IFERROR(INDEX(Opvarmningsmiddel!B:B,MATCH(INDIRECT($A$1&amp;"M"&amp;A4161)*1,Opvarmningsmiddel!A:A,0)),"")</f>
        <v/>
      </c>
      <c r="J4161" s="1">
        <f t="shared" ca="1" si="839"/>
        <v>0</v>
      </c>
      <c r="K4161" s="1" t="str">
        <f ca="1">IFERROR(INDEX(Relationstabel!$C$3:$K$10,MATCH(VALUE(INDIRECT($A$1&amp;"L"&amp;A4161)),Relationstabel!$A$3:$A$10,0),MATCH(IFERROR(VALUE(INDIRECT($A$1&amp;"M"&amp;A4161)),0),Relationstabel!$C$1:$K$1,0)),"Ingen varmeinstallationer")</f>
        <v>Fjernvarme/ Blokvarme</v>
      </c>
      <c r="L4161" s="1" t="str">
        <f ca="1">INDEX(Anvendelseskode!B:B,MATCH($E4161,Anvendelseskode!$A:$A,0))</f>
        <v>Fritliggende enfamilieshus (parcelhus)</v>
      </c>
      <c r="M4161" s="1" t="str">
        <f ca="1">INDEX(Anvendelseskode!C:C,MATCH($E4161,Anvendelseskode!$A:$A,0))</f>
        <v>Parcelhuse</v>
      </c>
      <c r="N4161" s="1" t="str">
        <f ca="1">INDEX(Anvendelseskode!D:D,MATCH($E4161,Anvendelseskode!$A:$A,0))</f>
        <v>Private husholdninger</v>
      </c>
      <c r="O4161" s="1" t="str">
        <f ca="1">IFERROR(INDEX(SBi!$2:$2,MATCH(G4161,SBi!$1:$1,1)),SBi!$K$2)</f>
        <v>1999-2006</v>
      </c>
      <c r="P4161" s="1">
        <f ca="1">IFERROR(INDEX(SBi!$C$3:$K$28,MATCH(E4161,SBi!$B$3:$B$28,0),MATCH(O4161,SBi!$C$2:$K$2,0)),0)</f>
        <v>83.9</v>
      </c>
      <c r="Q4161" s="19">
        <f t="shared" ca="1" si="840"/>
        <v>10.907</v>
      </c>
      <c r="R4161" s="19" t="str">
        <f ca="1">IFERROR(INDEX(VpD!$2:$2,MATCH(G4161,VpD!$1:$1,1)),VpD!$I$2)</f>
        <v>&gt;1998</v>
      </c>
      <c r="S4161" s="1">
        <f ca="1">IFERROR(INDEX(VpD!$C$3:$I$27,MATCH(E4161,VpD!$B$3:$B$27,0),MATCH(R4161,VpD!$C$2:$I$2,0)),0)</f>
        <v>72</v>
      </c>
      <c r="T4161" s="19">
        <f t="shared" ca="1" si="841"/>
        <v>9.36</v>
      </c>
      <c r="U4161" s="14" t="str">
        <f t="shared" ca="1" si="842"/>
        <v xml:space="preserve">712111.14 </v>
      </c>
      <c r="V4161" s="14" t="str">
        <f t="shared" ca="1" si="843"/>
        <v>6172041.35</v>
      </c>
      <c r="W4161" s="14" t="str">
        <f t="shared" ca="1" si="844"/>
        <v>POINT(712111.14 6172041.35)</v>
      </c>
      <c r="X4161" s="14" t="str">
        <f>IFERROR(INDEX(BygningOmraade!B:B,MATCH(A4161,BygningOmraade!A:A,0)),"")</f>
        <v/>
      </c>
    </row>
    <row r="4162" spans="1:24" s="14" customFormat="1" x14ac:dyDescent="0.25">
      <c r="A4162" s="14">
        <f t="shared" si="832"/>
        <v>4162</v>
      </c>
      <c r="B4162" s="14" t="str">
        <f t="shared" ca="1" si="833"/>
        <v>f7b5453d-a329-4d43-b50d-b1d82a75e9e7</v>
      </c>
      <c r="C4162" s="14" t="str">
        <f t="shared" ca="1" si="834"/>
        <v>0a3f507e-207d-32b8-e044-0003ba298018</v>
      </c>
      <c r="D4162" s="14">
        <f t="shared" ca="1" si="835"/>
        <v>996340</v>
      </c>
      <c r="E4162" s="1">
        <f t="shared" ca="1" si="836"/>
        <v>120</v>
      </c>
      <c r="F4162" s="1">
        <f t="shared" ca="1" si="837"/>
        <v>138</v>
      </c>
      <c r="G4162" s="1">
        <f t="shared" ca="1" si="838"/>
        <v>1983</v>
      </c>
      <c r="H4162" s="1" t="str">
        <f ca="1">IFERROR(INDEX(Varmeinstallation!B:B,MATCH(INDIRECT($A$1&amp;"L"&amp;A4162)*1,Varmeinstallation!A:A,0)),"Ingen varmeinstallationer")</f>
        <v>Centralvarme fra eget anlæg, et-kammer fyr</v>
      </c>
      <c r="I4162" s="1" t="str">
        <f ca="1">IFERROR(INDEX(Opvarmningsmiddel!B:B,MATCH(INDIRECT($A$1&amp;"M"&amp;A4162)*1,Opvarmningsmiddel!A:A,0)),"")</f>
        <v>Naturgas</v>
      </c>
      <c r="J4162" s="1">
        <f t="shared" ca="1" si="839"/>
        <v>2</v>
      </c>
      <c r="K4162" s="1" t="str">
        <f ca="1">IFERROR(INDEX(Relationstabel!$C$3:$K$10,MATCH(VALUE(INDIRECT($A$1&amp;"L"&amp;A4162)),Relationstabel!$A$3:$A$10,0),MATCH(IFERROR(VALUE(INDIRECT($A$1&amp;"M"&amp;A4162)),0),Relationstabel!$C$1:$K$1,0)),"Ingen varmeinstallationer")</f>
        <v>Naturgas</v>
      </c>
      <c r="L4162" s="1" t="str">
        <f ca="1">INDEX(Anvendelseskode!B:B,MATCH($E4162,Anvendelseskode!$A:$A,0))</f>
        <v>Fritliggende enfamilieshus (parcelhus)</v>
      </c>
      <c r="M4162" s="1" t="str">
        <f ca="1">INDEX(Anvendelseskode!C:C,MATCH($E4162,Anvendelseskode!$A:$A,0))</f>
        <v>Parcelhuse</v>
      </c>
      <c r="N4162" s="1" t="str">
        <f ca="1">INDEX(Anvendelseskode!D:D,MATCH($E4162,Anvendelseskode!$A:$A,0))</f>
        <v>Private husholdninger</v>
      </c>
      <c r="O4162" s="1" t="str">
        <f ca="1">IFERROR(INDEX(SBi!$2:$2,MATCH(G4162,SBi!$1:$1,1)),SBi!$K$2)</f>
        <v>1979-1998</v>
      </c>
      <c r="P4162" s="1">
        <f ca="1">IFERROR(INDEX(SBi!$C$3:$K$28,MATCH(E4162,SBi!$B$3:$B$28,0),MATCH(O4162,SBi!$C$2:$K$2,0)),0)</f>
        <v>105.4</v>
      </c>
      <c r="Q4162" s="19">
        <f t="shared" ca="1" si="840"/>
        <v>14.545200000000001</v>
      </c>
      <c r="R4162" s="19" t="str">
        <f ca="1">IFERROR(INDEX(VpD!$2:$2,MATCH(G4162,VpD!$1:$1,1)),VpD!$I$2)</f>
        <v>1979-1998</v>
      </c>
      <c r="S4162" s="1">
        <f ca="1">IFERROR(INDEX(VpD!$C$3:$I$27,MATCH(E4162,VpD!$B$3:$B$27,0),MATCH(R4162,VpD!$C$2:$I$2,0)),0)</f>
        <v>90</v>
      </c>
      <c r="T4162" s="19">
        <f t="shared" ca="1" si="841"/>
        <v>12.42</v>
      </c>
      <c r="U4162" s="14" t="str">
        <f t="shared" ca="1" si="842"/>
        <v xml:space="preserve">712927.27 </v>
      </c>
      <c r="V4162" s="14" t="str">
        <f t="shared" ca="1" si="843"/>
        <v>6168810.27</v>
      </c>
      <c r="W4162" s="14" t="str">
        <f t="shared" ca="1" si="844"/>
        <v>POINT(712927.27 6168810.27)</v>
      </c>
      <c r="X4162" s="14" t="str">
        <f>IFERROR(INDEX(BygningOmraade!B:B,MATCH(A4162,BygningOmraade!A:A,0)),"")</f>
        <v/>
      </c>
    </row>
    <row r="4163" spans="1:24" s="14" customFormat="1" x14ac:dyDescent="0.25">
      <c r="A4163" s="14">
        <f t="shared" ref="A4163:A4226" si="845">ROW(B4163)</f>
        <v>4163</v>
      </c>
      <c r="B4163" s="14" t="str">
        <f t="shared" ref="B4163:B4226" ca="1" si="846">INDIRECT($A$1&amp;"B"&amp;A4163)</f>
        <v>f7fa59a8-0d69-46ba-9bab-d6ba5f44c50d</v>
      </c>
      <c r="C4163" s="14" t="str">
        <f t="shared" ref="C4163:C4226" ca="1" si="847">INDIRECT($A$1&amp;"C"&amp;A4163)</f>
        <v>0a3f507e-1d32-32b8-e044-0003ba298018</v>
      </c>
      <c r="D4163" s="14">
        <f t="shared" ref="D4163:D4226" ca="1" si="848">INDIRECT($A$1&amp;"D"&amp;A4163)</f>
        <v>997175</v>
      </c>
      <c r="E4163" s="1">
        <f t="shared" ref="E4163:E4226" ca="1" si="849">ROUNDDOWN(INDIRECT($A$1&amp;"E"&amp;A4163),-1)</f>
        <v>130</v>
      </c>
      <c r="F4163" s="1">
        <f t="shared" ref="F4163:F4226" ca="1" si="850">INDIRECT($A$1&amp;"G"&amp;A4163)+INDIRECT($A$1&amp;"H"&amp;A4163)+INDIRECT($A$1&amp;"I"&amp;A4163)*0.5</f>
        <v>109</v>
      </c>
      <c r="G4163" s="1">
        <f t="shared" ref="G4163:G4226" ca="1" si="851">MAX(INDIRECT($A$1&amp;"J"&amp;A4163),INDIRECT($A$1&amp;"K"&amp;A4163))</f>
        <v>1978</v>
      </c>
      <c r="H4163" s="1" t="str">
        <f ca="1">IFERROR(INDEX(Varmeinstallation!B:B,MATCH(INDIRECT($A$1&amp;"L"&amp;A4163)*1,Varmeinstallation!A:A,0)),"Ingen varmeinstallationer")</f>
        <v>Fjernvarme/blokvarme (radiatorsystemer eller varmluftanlæg)</v>
      </c>
      <c r="I4163" s="1" t="str">
        <f ca="1">IFERROR(INDEX(Opvarmningsmiddel!B:B,MATCH(INDIRECT($A$1&amp;"M"&amp;A4163)*1,Opvarmningsmiddel!A:A,0)),"")</f>
        <v/>
      </c>
      <c r="J4163" s="1">
        <f t="shared" ref="J4163:J4226" ca="1" si="852">VALUE(INDIRECT($A$1&amp;"N"&amp;A4163))</f>
        <v>0</v>
      </c>
      <c r="K4163" s="1" t="str">
        <f ca="1">IFERROR(INDEX(Relationstabel!$C$3:$K$10,MATCH(VALUE(INDIRECT($A$1&amp;"L"&amp;A4163)),Relationstabel!$A$3:$A$10,0),MATCH(IFERROR(VALUE(INDIRECT($A$1&amp;"M"&amp;A4163)),0),Relationstabel!$C$1:$K$1,0)),"Ingen varmeinstallationer")</f>
        <v>Fjernvarme/ Blokvarme</v>
      </c>
      <c r="L4163" s="1" t="str">
        <f ca="1">INDEX(Anvendelseskode!B:B,MATCH($E4163,Anvendelseskode!$A:$A,0))</f>
        <v>Række-, kæde-, dobbelthus (lodret adskillelse mellem enhederne)</v>
      </c>
      <c r="M4163" s="1" t="str">
        <f ca="1">INDEX(Anvendelseskode!C:C,MATCH($E4163,Anvendelseskode!$A:$A,0))</f>
        <v>Række-, kæde og dobbelthuse</v>
      </c>
      <c r="N4163" s="1" t="str">
        <f ca="1">INDEX(Anvendelseskode!D:D,MATCH($E4163,Anvendelseskode!$A:$A,0))</f>
        <v>Private husholdninger</v>
      </c>
      <c r="O4163" s="1" t="str">
        <f ca="1">IFERROR(INDEX(SBi!$2:$2,MATCH(G4163,SBi!$1:$1,1)),SBi!$K$2)</f>
        <v>1973-1978</v>
      </c>
      <c r="P4163" s="1">
        <f ca="1">IFERROR(INDEX(SBi!$C$3:$K$28,MATCH(E4163,SBi!$B$3:$B$28,0),MATCH(O4163,SBi!$C$2:$K$2,0)),0)</f>
        <v>112.6</v>
      </c>
      <c r="Q4163" s="19">
        <f t="shared" ref="Q4163:Q4226" ca="1" si="853">P4163*F4163/1000</f>
        <v>12.273399999999999</v>
      </c>
      <c r="R4163" s="19" t="str">
        <f ca="1">IFERROR(INDEX(VpD!$2:$2,MATCH(G4163,VpD!$1:$1,1)),VpD!$I$2)</f>
        <v>1973-1978</v>
      </c>
      <c r="S4163" s="1">
        <f ca="1">IFERROR(INDEX(VpD!$C$3:$I$27,MATCH(E4163,VpD!$B$3:$B$27,0),MATCH(R4163,VpD!$C$2:$I$2,0)),0)</f>
        <v>98</v>
      </c>
      <c r="T4163" s="19">
        <f t="shared" ref="T4163:T4226" ca="1" si="854">S4163*F4163/1000</f>
        <v>10.682</v>
      </c>
      <c r="U4163" s="14" t="str">
        <f t="shared" ref="U4163:U4226" ca="1" si="855">IFERROR(SUBSTITUTE(LEFT(W4163,FIND(" ",W4163)),"POINT(",""),"")</f>
        <v xml:space="preserve">713737.68 </v>
      </c>
      <c r="V4163" s="14" t="str">
        <f t="shared" ref="V4163:V4226" ca="1" si="856">IFERROR(SUBSTITUTE(RIGHT(W4163,LEN(W4163)-FIND(" ",W4163)),")",""),"")</f>
        <v>6169672.07</v>
      </c>
      <c r="W4163" s="14" t="str">
        <f t="shared" ref="W4163:W4226" ca="1" si="857">INDIRECT($A$1&amp;"o"&amp;A4163)</f>
        <v>POINT(713737.68 6169672.07)</v>
      </c>
      <c r="X4163" s="14" t="str">
        <f>IFERROR(INDEX(BygningOmraade!B:B,MATCH(A4163,BygningOmraade!A:A,0)),"")</f>
        <v/>
      </c>
    </row>
    <row r="4164" spans="1:24" s="14" customFormat="1" x14ac:dyDescent="0.25">
      <c r="A4164" s="14">
        <f t="shared" si="845"/>
        <v>4164</v>
      </c>
      <c r="B4164" s="14" t="str">
        <f t="shared" ca="1" si="846"/>
        <v>f801d6a7-8a7a-4ecc-af01-51c988930a4c</v>
      </c>
      <c r="C4164" s="14" t="str">
        <f t="shared" ca="1" si="847"/>
        <v>0a3f507e-1906-32b8-e044-0003ba298018</v>
      </c>
      <c r="D4164" s="14">
        <f t="shared" ca="1" si="848"/>
        <v>994119</v>
      </c>
      <c r="E4164" s="1">
        <f t="shared" ca="1" si="849"/>
        <v>120</v>
      </c>
      <c r="F4164" s="1">
        <f t="shared" ca="1" si="850"/>
        <v>192</v>
      </c>
      <c r="G4164" s="1">
        <f t="shared" ca="1" si="851"/>
        <v>2000</v>
      </c>
      <c r="H4164" s="1" t="str">
        <f ca="1">IFERROR(INDEX(Varmeinstallation!B:B,MATCH(INDIRECT($A$1&amp;"L"&amp;A4164)*1,Varmeinstallation!A:A,0)),"Ingen varmeinstallationer")</f>
        <v>Fjernvarme/blokvarme (radiatorsystemer eller varmluftanlæg)</v>
      </c>
      <c r="I4164" s="1" t="str">
        <f ca="1">IFERROR(INDEX(Opvarmningsmiddel!B:B,MATCH(INDIRECT($A$1&amp;"M"&amp;A4164)*1,Opvarmningsmiddel!A:A,0)),"")</f>
        <v/>
      </c>
      <c r="J4164" s="1">
        <f t="shared" ca="1" si="852"/>
        <v>0</v>
      </c>
      <c r="K4164" s="1" t="str">
        <f ca="1">IFERROR(INDEX(Relationstabel!$C$3:$K$10,MATCH(VALUE(INDIRECT($A$1&amp;"L"&amp;A4164)),Relationstabel!$A$3:$A$10,0),MATCH(IFERROR(VALUE(INDIRECT($A$1&amp;"M"&amp;A4164)),0),Relationstabel!$C$1:$K$1,0)),"Ingen varmeinstallationer")</f>
        <v>Fjernvarme/ Blokvarme</v>
      </c>
      <c r="L4164" s="1" t="str">
        <f ca="1">INDEX(Anvendelseskode!B:B,MATCH($E4164,Anvendelseskode!$A:$A,0))</f>
        <v>Fritliggende enfamilieshus (parcelhus)</v>
      </c>
      <c r="M4164" s="1" t="str">
        <f ca="1">INDEX(Anvendelseskode!C:C,MATCH($E4164,Anvendelseskode!$A:$A,0))</f>
        <v>Parcelhuse</v>
      </c>
      <c r="N4164" s="1" t="str">
        <f ca="1">INDEX(Anvendelseskode!D:D,MATCH($E4164,Anvendelseskode!$A:$A,0))</f>
        <v>Private husholdninger</v>
      </c>
      <c r="O4164" s="1" t="str">
        <f ca="1">IFERROR(INDEX(SBi!$2:$2,MATCH(G4164,SBi!$1:$1,1)),SBi!$K$2)</f>
        <v>1999-2006</v>
      </c>
      <c r="P4164" s="1">
        <f ca="1">IFERROR(INDEX(SBi!$C$3:$K$28,MATCH(E4164,SBi!$B$3:$B$28,0),MATCH(O4164,SBi!$C$2:$K$2,0)),0)</f>
        <v>83.9</v>
      </c>
      <c r="Q4164" s="19">
        <f t="shared" ca="1" si="853"/>
        <v>16.108800000000002</v>
      </c>
      <c r="R4164" s="19" t="str">
        <f ca="1">IFERROR(INDEX(VpD!$2:$2,MATCH(G4164,VpD!$1:$1,1)),VpD!$I$2)</f>
        <v>&gt;1998</v>
      </c>
      <c r="S4164" s="1">
        <f ca="1">IFERROR(INDEX(VpD!$C$3:$I$27,MATCH(E4164,VpD!$B$3:$B$27,0),MATCH(R4164,VpD!$C$2:$I$2,0)),0)</f>
        <v>72</v>
      </c>
      <c r="T4164" s="19">
        <f t="shared" ca="1" si="854"/>
        <v>13.824</v>
      </c>
      <c r="U4164" s="14" t="str">
        <f t="shared" ca="1" si="855"/>
        <v xml:space="preserve">711437.83 </v>
      </c>
      <c r="V4164" s="14" t="str">
        <f t="shared" ca="1" si="856"/>
        <v>6172114.52</v>
      </c>
      <c r="W4164" s="14" t="str">
        <f t="shared" ca="1" si="857"/>
        <v>POINT(711437.83 6172114.52)</v>
      </c>
      <c r="X4164" s="14" t="str">
        <f>IFERROR(INDEX(BygningOmraade!B:B,MATCH(A4164,BygningOmraade!A:A,0)),"")</f>
        <v/>
      </c>
    </row>
    <row r="4165" spans="1:24" s="14" customFormat="1" x14ac:dyDescent="0.25">
      <c r="A4165" s="14">
        <f t="shared" si="845"/>
        <v>4165</v>
      </c>
      <c r="B4165" s="14" t="str">
        <f t="shared" ca="1" si="846"/>
        <v>f8035a4a-8f26-448a-a800-0d417ea16576</v>
      </c>
      <c r="C4165" s="14" t="str">
        <f t="shared" ca="1" si="847"/>
        <v>0a3f507e-2208-32b8-e044-0003ba298018</v>
      </c>
      <c r="D4165" s="14">
        <f t="shared" ca="1" si="848"/>
        <v>995881</v>
      </c>
      <c r="E4165" s="1">
        <f t="shared" ca="1" si="849"/>
        <v>120</v>
      </c>
      <c r="F4165" s="1">
        <f t="shared" ca="1" si="850"/>
        <v>114</v>
      </c>
      <c r="G4165" s="1">
        <f t="shared" ca="1" si="851"/>
        <v>1954</v>
      </c>
      <c r="H4165" s="1" t="str">
        <f ca="1">IFERROR(INDEX(Varmeinstallation!B:B,MATCH(INDIRECT($A$1&amp;"L"&amp;A4165)*1,Varmeinstallation!A:A,0)),"Ingen varmeinstallationer")</f>
        <v>Centralvarme fra eget anlæg, et-kammer fyr</v>
      </c>
      <c r="I4165" s="1" t="str">
        <f ca="1">IFERROR(INDEX(Opvarmningsmiddel!B:B,MATCH(INDIRECT($A$1&amp;"M"&amp;A4165)*1,Opvarmningsmiddel!A:A,0)),"")</f>
        <v>Flydende brændsel (olie, petroleum, flaskegas m.m.)</v>
      </c>
      <c r="J4165" s="1">
        <f t="shared" ca="1" si="852"/>
        <v>0</v>
      </c>
      <c r="K4165" s="1" t="str">
        <f ca="1">IFERROR(INDEX(Relationstabel!$C$3:$K$10,MATCH(VALUE(INDIRECT($A$1&amp;"L"&amp;A4165)),Relationstabel!$A$3:$A$10,0),MATCH(IFERROR(VALUE(INDIRECT($A$1&amp;"M"&amp;A4165)),0),Relationstabel!$C$1:$K$1,0)),"Ingen varmeinstallationer")</f>
        <v>Olie</v>
      </c>
      <c r="L4165" s="1" t="str">
        <f ca="1">INDEX(Anvendelseskode!B:B,MATCH($E4165,Anvendelseskode!$A:$A,0))</f>
        <v>Fritliggende enfamilieshus (parcelhus)</v>
      </c>
      <c r="M4165" s="1" t="str">
        <f ca="1">INDEX(Anvendelseskode!C:C,MATCH($E4165,Anvendelseskode!$A:$A,0))</f>
        <v>Parcelhuse</v>
      </c>
      <c r="N4165" s="1" t="str">
        <f ca="1">INDEX(Anvendelseskode!D:D,MATCH($E4165,Anvendelseskode!$A:$A,0))</f>
        <v>Private husholdninger</v>
      </c>
      <c r="O4165" s="1" t="str">
        <f ca="1">IFERROR(INDEX(SBi!$2:$2,MATCH(G4165,SBi!$1:$1,1)),SBi!$K$2)</f>
        <v>1951-1960</v>
      </c>
      <c r="P4165" s="1">
        <f ca="1">IFERROR(INDEX(SBi!$C$3:$K$28,MATCH(E4165,SBi!$B$3:$B$28,0),MATCH(O4165,SBi!$C$2:$K$2,0)),0)</f>
        <v>154.9</v>
      </c>
      <c r="Q4165" s="19">
        <f t="shared" ca="1" si="853"/>
        <v>17.658600000000003</v>
      </c>
      <c r="R4165" s="19" t="str">
        <f ca="1">IFERROR(INDEX(VpD!$2:$2,MATCH(G4165,VpD!$1:$1,1)),VpD!$I$2)</f>
        <v>1951-1960</v>
      </c>
      <c r="S4165" s="1">
        <f ca="1">IFERROR(INDEX(VpD!$C$3:$I$27,MATCH(E4165,VpD!$B$3:$B$27,0),MATCH(R4165,VpD!$C$2:$I$2,0)),0)</f>
        <v>204</v>
      </c>
      <c r="T4165" s="19">
        <f t="shared" ca="1" si="854"/>
        <v>23.256</v>
      </c>
      <c r="U4165" s="14" t="str">
        <f t="shared" ca="1" si="855"/>
        <v xml:space="preserve">712861.96 </v>
      </c>
      <c r="V4165" s="14" t="str">
        <f t="shared" ca="1" si="856"/>
        <v>6169266.34</v>
      </c>
      <c r="W4165" s="14" t="str">
        <f t="shared" ca="1" si="857"/>
        <v>POINT(712861.96 6169266.34)</v>
      </c>
      <c r="X4165" s="14" t="str">
        <f>IFERROR(INDEX(BygningOmraade!B:B,MATCH(A4165,BygningOmraade!A:A,0)),"")</f>
        <v/>
      </c>
    </row>
    <row r="4166" spans="1:24" s="14" customFormat="1" x14ac:dyDescent="0.25">
      <c r="A4166" s="14">
        <f t="shared" si="845"/>
        <v>4166</v>
      </c>
      <c r="B4166" s="14" t="str">
        <f t="shared" ca="1" si="846"/>
        <v>f8085d7a-bd8f-4f78-be6f-ac8e101bc32a</v>
      </c>
      <c r="C4166" s="14" t="str">
        <f t="shared" ca="1" si="847"/>
        <v>0a3f507e-1c7d-32b8-e044-0003ba298018</v>
      </c>
      <c r="D4166" s="14">
        <f t="shared" ca="1" si="848"/>
        <v>996074</v>
      </c>
      <c r="E4166" s="1">
        <f t="shared" ca="1" si="849"/>
        <v>130</v>
      </c>
      <c r="F4166" s="1">
        <f t="shared" ca="1" si="850"/>
        <v>108</v>
      </c>
      <c r="G4166" s="1">
        <f t="shared" ca="1" si="851"/>
        <v>1964</v>
      </c>
      <c r="H4166" s="1" t="str">
        <f ca="1">IFERROR(INDEX(Varmeinstallation!B:B,MATCH(INDIRECT($A$1&amp;"L"&amp;A4166)*1,Varmeinstallation!A:A,0)),"Ingen varmeinstallationer")</f>
        <v>Centralvarme fra eget anlæg, et-kammer fyr</v>
      </c>
      <c r="I4166" s="1" t="str">
        <f ca="1">IFERROR(INDEX(Opvarmningsmiddel!B:B,MATCH(INDIRECT($A$1&amp;"M"&amp;A4166)*1,Opvarmningsmiddel!A:A,0)),"")</f>
        <v>Naturgas</v>
      </c>
      <c r="J4166" s="1">
        <f t="shared" ca="1" si="852"/>
        <v>0</v>
      </c>
      <c r="K4166" s="1" t="str">
        <f ca="1">IFERROR(INDEX(Relationstabel!$C$3:$K$10,MATCH(VALUE(INDIRECT($A$1&amp;"L"&amp;A4166)),Relationstabel!$A$3:$A$10,0),MATCH(IFERROR(VALUE(INDIRECT($A$1&amp;"M"&amp;A4166)),0),Relationstabel!$C$1:$K$1,0)),"Ingen varmeinstallationer")</f>
        <v>Naturgas</v>
      </c>
      <c r="L4166" s="1" t="str">
        <f ca="1">INDEX(Anvendelseskode!B:B,MATCH($E4166,Anvendelseskode!$A:$A,0))</f>
        <v>Række-, kæde-, dobbelthus (lodret adskillelse mellem enhederne)</v>
      </c>
      <c r="M4166" s="1" t="str">
        <f ca="1">INDEX(Anvendelseskode!C:C,MATCH($E4166,Anvendelseskode!$A:$A,0))</f>
        <v>Række-, kæde og dobbelthuse</v>
      </c>
      <c r="N4166" s="1" t="str">
        <f ca="1">INDEX(Anvendelseskode!D:D,MATCH($E4166,Anvendelseskode!$A:$A,0))</f>
        <v>Private husholdninger</v>
      </c>
      <c r="O4166" s="1" t="str">
        <f ca="1">IFERROR(INDEX(SBi!$2:$2,MATCH(G4166,SBi!$1:$1,1)),SBi!$K$2)</f>
        <v>1961-1972</v>
      </c>
      <c r="P4166" s="1">
        <f ca="1">IFERROR(INDEX(SBi!$C$3:$K$28,MATCH(E4166,SBi!$B$3:$B$28,0),MATCH(O4166,SBi!$C$2:$K$2,0)),0)</f>
        <v>119.9</v>
      </c>
      <c r="Q4166" s="19">
        <f t="shared" ca="1" si="853"/>
        <v>12.949200000000001</v>
      </c>
      <c r="R4166" s="19" t="str">
        <f ca="1">IFERROR(INDEX(VpD!$2:$2,MATCH(G4166,VpD!$1:$1,1)),VpD!$I$2)</f>
        <v>1961-1972</v>
      </c>
      <c r="S4166" s="1">
        <f ca="1">IFERROR(INDEX(VpD!$C$3:$I$27,MATCH(E4166,VpD!$B$3:$B$27,0),MATCH(R4166,VpD!$C$2:$I$2,0)),0)</f>
        <v>120</v>
      </c>
      <c r="T4166" s="19">
        <f t="shared" ca="1" si="854"/>
        <v>12.96</v>
      </c>
      <c r="U4166" s="14" t="str">
        <f t="shared" ca="1" si="855"/>
        <v xml:space="preserve">712490.34 </v>
      </c>
      <c r="V4166" s="14" t="str">
        <f t="shared" ca="1" si="856"/>
        <v>6169277.17</v>
      </c>
      <c r="W4166" s="14" t="str">
        <f t="shared" ca="1" si="857"/>
        <v>POINT(712490.34 6169277.17)</v>
      </c>
      <c r="X4166" s="14" t="str">
        <f>IFERROR(INDEX(BygningOmraade!B:B,MATCH(A4166,BygningOmraade!A:A,0)),"")</f>
        <v/>
      </c>
    </row>
    <row r="4167" spans="1:24" s="14" customFormat="1" x14ac:dyDescent="0.25">
      <c r="A4167" s="14">
        <f t="shared" si="845"/>
        <v>4167</v>
      </c>
      <c r="B4167" s="14" t="str">
        <f t="shared" ca="1" si="846"/>
        <v>f8104a58-1108-469b-b312-8c24e324589c</v>
      </c>
      <c r="C4167" s="14" t="str">
        <f t="shared" ca="1" si="847"/>
        <v>0a3f507e-24b5-32b8-e044-0003ba298018</v>
      </c>
      <c r="D4167" s="14">
        <f t="shared" ca="1" si="848"/>
        <v>997336</v>
      </c>
      <c r="E4167" s="1">
        <f t="shared" ca="1" si="849"/>
        <v>130</v>
      </c>
      <c r="F4167" s="1">
        <f t="shared" ca="1" si="850"/>
        <v>109</v>
      </c>
      <c r="G4167" s="1">
        <f t="shared" ca="1" si="851"/>
        <v>1978</v>
      </c>
      <c r="H4167" s="1" t="str">
        <f ca="1">IFERROR(INDEX(Varmeinstallation!B:B,MATCH(INDIRECT($A$1&amp;"L"&amp;A4167)*1,Varmeinstallation!A:A,0)),"Ingen varmeinstallationer")</f>
        <v>Fjernvarme/blokvarme (radiatorsystemer eller varmluftanlæg)</v>
      </c>
      <c r="I4167" s="1" t="str">
        <f ca="1">IFERROR(INDEX(Opvarmningsmiddel!B:B,MATCH(INDIRECT($A$1&amp;"M"&amp;A4167)*1,Opvarmningsmiddel!A:A,0)),"")</f>
        <v/>
      </c>
      <c r="J4167" s="1">
        <f t="shared" ca="1" si="852"/>
        <v>0</v>
      </c>
      <c r="K4167" s="1" t="str">
        <f ca="1">IFERROR(INDEX(Relationstabel!$C$3:$K$10,MATCH(VALUE(INDIRECT($A$1&amp;"L"&amp;A4167)),Relationstabel!$A$3:$A$10,0),MATCH(IFERROR(VALUE(INDIRECT($A$1&amp;"M"&amp;A4167)),0),Relationstabel!$C$1:$K$1,0)),"Ingen varmeinstallationer")</f>
        <v>Fjernvarme/ Blokvarme</v>
      </c>
      <c r="L4167" s="1" t="str">
        <f ca="1">INDEX(Anvendelseskode!B:B,MATCH($E4167,Anvendelseskode!$A:$A,0))</f>
        <v>Række-, kæde-, dobbelthus (lodret adskillelse mellem enhederne)</v>
      </c>
      <c r="M4167" s="1" t="str">
        <f ca="1">INDEX(Anvendelseskode!C:C,MATCH($E4167,Anvendelseskode!$A:$A,0))</f>
        <v>Række-, kæde og dobbelthuse</v>
      </c>
      <c r="N4167" s="1" t="str">
        <f ca="1">INDEX(Anvendelseskode!D:D,MATCH($E4167,Anvendelseskode!$A:$A,0))</f>
        <v>Private husholdninger</v>
      </c>
      <c r="O4167" s="1" t="str">
        <f ca="1">IFERROR(INDEX(SBi!$2:$2,MATCH(G4167,SBi!$1:$1,1)),SBi!$K$2)</f>
        <v>1973-1978</v>
      </c>
      <c r="P4167" s="1">
        <f ca="1">IFERROR(INDEX(SBi!$C$3:$K$28,MATCH(E4167,SBi!$B$3:$B$28,0),MATCH(O4167,SBi!$C$2:$K$2,0)),0)</f>
        <v>112.6</v>
      </c>
      <c r="Q4167" s="19">
        <f t="shared" ca="1" si="853"/>
        <v>12.273399999999999</v>
      </c>
      <c r="R4167" s="19" t="str">
        <f ca="1">IFERROR(INDEX(VpD!$2:$2,MATCH(G4167,VpD!$1:$1,1)),VpD!$I$2)</f>
        <v>1973-1978</v>
      </c>
      <c r="S4167" s="1">
        <f ca="1">IFERROR(INDEX(VpD!$C$3:$I$27,MATCH(E4167,VpD!$B$3:$B$27,0),MATCH(R4167,VpD!$C$2:$I$2,0)),0)</f>
        <v>98</v>
      </c>
      <c r="T4167" s="19">
        <f t="shared" ca="1" si="854"/>
        <v>10.682</v>
      </c>
      <c r="U4167" s="14" t="str">
        <f t="shared" ca="1" si="855"/>
        <v xml:space="preserve">713659.66 </v>
      </c>
      <c r="V4167" s="14" t="str">
        <f t="shared" ca="1" si="856"/>
        <v>6169796.74</v>
      </c>
      <c r="W4167" s="14" t="str">
        <f t="shared" ca="1" si="857"/>
        <v>POINT(713659.66 6169796.74)</v>
      </c>
      <c r="X4167" s="14" t="str">
        <f>IFERROR(INDEX(BygningOmraade!B:B,MATCH(A4167,BygningOmraade!A:A,0)),"")</f>
        <v/>
      </c>
    </row>
    <row r="4168" spans="1:24" s="14" customFormat="1" x14ac:dyDescent="0.25">
      <c r="A4168" s="14">
        <f t="shared" si="845"/>
        <v>4168</v>
      </c>
      <c r="B4168" s="14" t="str">
        <f t="shared" ca="1" si="846"/>
        <v>f82644b4-cbc4-44bd-a279-8e68de9e4a27</v>
      </c>
      <c r="C4168" s="14" t="str">
        <f t="shared" ca="1" si="847"/>
        <v>0a3f507e-2332-32b8-e044-0003ba298018</v>
      </c>
      <c r="D4168" s="14">
        <f t="shared" ca="1" si="848"/>
        <v>995577</v>
      </c>
      <c r="E4168" s="1">
        <f t="shared" ca="1" si="849"/>
        <v>120</v>
      </c>
      <c r="F4168" s="1">
        <f t="shared" ca="1" si="850"/>
        <v>185</v>
      </c>
      <c r="G4168" s="1">
        <f t="shared" ca="1" si="851"/>
        <v>1973</v>
      </c>
      <c r="H4168" s="1" t="str">
        <f ca="1">IFERROR(INDEX(Varmeinstallation!B:B,MATCH(INDIRECT($A$1&amp;"L"&amp;A4168)*1,Varmeinstallation!A:A,0)),"Ingen varmeinstallationer")</f>
        <v>Centralvarme fra eget anlæg, et-kammer fyr</v>
      </c>
      <c r="I4168" s="1" t="str">
        <f ca="1">IFERROR(INDEX(Opvarmningsmiddel!B:B,MATCH(INDIRECT($A$1&amp;"M"&amp;A4168)*1,Opvarmningsmiddel!A:A,0)),"")</f>
        <v>Naturgas</v>
      </c>
      <c r="J4168" s="1">
        <f t="shared" ca="1" si="852"/>
        <v>0</v>
      </c>
      <c r="K4168" s="1" t="str">
        <f ca="1">IFERROR(INDEX(Relationstabel!$C$3:$K$10,MATCH(VALUE(INDIRECT($A$1&amp;"L"&amp;A4168)),Relationstabel!$A$3:$A$10,0),MATCH(IFERROR(VALUE(INDIRECT($A$1&amp;"M"&amp;A4168)),0),Relationstabel!$C$1:$K$1,0)),"Ingen varmeinstallationer")</f>
        <v>Naturgas</v>
      </c>
      <c r="L4168" s="1" t="str">
        <f ca="1">INDEX(Anvendelseskode!B:B,MATCH($E4168,Anvendelseskode!$A:$A,0))</f>
        <v>Fritliggende enfamilieshus (parcelhus)</v>
      </c>
      <c r="M4168" s="1" t="str">
        <f ca="1">INDEX(Anvendelseskode!C:C,MATCH($E4168,Anvendelseskode!$A:$A,0))</f>
        <v>Parcelhuse</v>
      </c>
      <c r="N4168" s="1" t="str">
        <f ca="1">INDEX(Anvendelseskode!D:D,MATCH($E4168,Anvendelseskode!$A:$A,0))</f>
        <v>Private husholdninger</v>
      </c>
      <c r="O4168" s="1" t="str">
        <f ca="1">IFERROR(INDEX(SBi!$2:$2,MATCH(G4168,SBi!$1:$1,1)),SBi!$K$2)</f>
        <v>1973-1978</v>
      </c>
      <c r="P4168" s="1">
        <f ca="1">IFERROR(INDEX(SBi!$C$3:$K$28,MATCH(E4168,SBi!$B$3:$B$28,0),MATCH(O4168,SBi!$C$2:$K$2,0)),0)</f>
        <v>119.8</v>
      </c>
      <c r="Q4168" s="19">
        <f t="shared" ca="1" si="853"/>
        <v>22.163</v>
      </c>
      <c r="R4168" s="19" t="str">
        <f ca="1">IFERROR(INDEX(VpD!$2:$2,MATCH(G4168,VpD!$1:$1,1)),VpD!$I$2)</f>
        <v>1973-1978</v>
      </c>
      <c r="S4168" s="1">
        <f ca="1">IFERROR(INDEX(VpD!$C$3:$I$27,MATCH(E4168,VpD!$B$3:$B$27,0),MATCH(R4168,VpD!$C$2:$I$2,0)),0)</f>
        <v>117</v>
      </c>
      <c r="T4168" s="19">
        <f t="shared" ca="1" si="854"/>
        <v>21.645</v>
      </c>
      <c r="U4168" s="14" t="str">
        <f t="shared" ca="1" si="855"/>
        <v xml:space="preserve">711877.13 </v>
      </c>
      <c r="V4168" s="14" t="str">
        <f t="shared" ca="1" si="856"/>
        <v>6172331.56</v>
      </c>
      <c r="W4168" s="14" t="str">
        <f t="shared" ca="1" si="857"/>
        <v>POINT(711877.13 6172331.56)</v>
      </c>
      <c r="X4168" s="14" t="str">
        <f>IFERROR(INDEX(BygningOmraade!B:B,MATCH(A4168,BygningOmraade!A:A,0)),"")</f>
        <v/>
      </c>
    </row>
    <row r="4169" spans="1:24" s="14" customFormat="1" x14ac:dyDescent="0.25">
      <c r="A4169" s="14">
        <f t="shared" si="845"/>
        <v>4169</v>
      </c>
      <c r="B4169" s="14" t="str">
        <f t="shared" ca="1" si="846"/>
        <v>f827ba60-4ddb-4b1f-b2b9-33c9e725282c</v>
      </c>
      <c r="C4169" s="14" t="str">
        <f t="shared" ca="1" si="847"/>
        <v>0a3f507e-2190-32b8-e044-0003ba298018</v>
      </c>
      <c r="D4169" s="14">
        <f t="shared" ca="1" si="848"/>
        <v>996858</v>
      </c>
      <c r="E4169" s="1">
        <f t="shared" ca="1" si="849"/>
        <v>330</v>
      </c>
      <c r="F4169" s="1">
        <f t="shared" ca="1" si="850"/>
        <v>371</v>
      </c>
      <c r="G4169" s="1">
        <f t="shared" ca="1" si="851"/>
        <v>1998</v>
      </c>
      <c r="H4169" s="1" t="str">
        <f ca="1">IFERROR(INDEX(Varmeinstallation!B:B,MATCH(INDIRECT($A$1&amp;"L"&amp;A4169)*1,Varmeinstallation!A:A,0)),"Ingen varmeinstallationer")</f>
        <v>Fjernvarme/blokvarme (radiatorsystemer eller varmluftanlæg)</v>
      </c>
      <c r="I4169" s="1" t="str">
        <f ca="1">IFERROR(INDEX(Opvarmningsmiddel!B:B,MATCH(INDIRECT($A$1&amp;"M"&amp;A4169)*1,Opvarmningsmiddel!A:A,0)),"")</f>
        <v/>
      </c>
      <c r="J4169" s="1">
        <f t="shared" ca="1" si="852"/>
        <v>90</v>
      </c>
      <c r="K4169" s="1" t="str">
        <f ca="1">IFERROR(INDEX(Relationstabel!$C$3:$K$10,MATCH(VALUE(INDIRECT($A$1&amp;"L"&amp;A4169)),Relationstabel!$A$3:$A$10,0),MATCH(IFERROR(VALUE(INDIRECT($A$1&amp;"M"&amp;A4169)),0),Relationstabel!$C$1:$K$1,0)),"Ingen varmeinstallationer")</f>
        <v>Fjernvarme/ Blokvarme</v>
      </c>
      <c r="L4169" s="1" t="str">
        <f ca="1">INDEX(Anvendelseskode!B:B,MATCH($E4169,Anvendelseskode!$A:$A,0))</f>
        <v>Bygning til hotel, restaurant, vaskeri, frisør og anden servicevirksomhed</v>
      </c>
      <c r="M4169" s="1" t="str">
        <f ca="1">INDEX(Anvendelseskode!C:C,MATCH($E4169,Anvendelseskode!$A:$A,0))</f>
        <v>Hotel, restauration, frisør o</v>
      </c>
      <c r="N4169" s="1" t="str">
        <f ca="1">INDEX(Anvendelseskode!D:D,MATCH($E4169,Anvendelseskode!$A:$A,0))</f>
        <v>Handel og servicevirksomheder</v>
      </c>
      <c r="O4169" s="1" t="str">
        <f ca="1">IFERROR(INDEX(SBi!$2:$2,MATCH(G4169,SBi!$1:$1,1)),SBi!$K$2)</f>
        <v>1979-1998</v>
      </c>
      <c r="P4169" s="1">
        <f ca="1">IFERROR(INDEX(SBi!$C$3:$K$28,MATCH(E4169,SBi!$B$3:$B$28,0),MATCH(O4169,SBi!$C$2:$K$2,0)),0)</f>
        <v>141.80000000000001</v>
      </c>
      <c r="Q4169" s="19">
        <f t="shared" ca="1" si="853"/>
        <v>52.607800000000005</v>
      </c>
      <c r="R4169" s="19" t="str">
        <f ca="1">IFERROR(INDEX(VpD!$2:$2,MATCH(G4169,VpD!$1:$1,1)),VpD!$I$2)</f>
        <v>1979-1998</v>
      </c>
      <c r="S4169" s="1">
        <f ca="1">IFERROR(INDEX(VpD!$C$3:$I$27,MATCH(E4169,VpD!$B$3:$B$27,0),MATCH(R4169,VpD!$C$2:$I$2,0)),0)</f>
        <v>123</v>
      </c>
      <c r="T4169" s="19">
        <f t="shared" ca="1" si="854"/>
        <v>45.633000000000003</v>
      </c>
      <c r="U4169" s="14" t="str">
        <f t="shared" ca="1" si="855"/>
        <v xml:space="preserve">713460.5 </v>
      </c>
      <c r="V4169" s="14" t="str">
        <f t="shared" ca="1" si="856"/>
        <v>6169332.83</v>
      </c>
      <c r="W4169" s="14" t="str">
        <f t="shared" ca="1" si="857"/>
        <v>POINT(713460.5 6169332.83)</v>
      </c>
      <c r="X4169" s="14" t="str">
        <f>IFERROR(INDEX(BygningOmraade!B:B,MATCH(A4169,BygningOmraade!A:A,0)),"")</f>
        <v/>
      </c>
    </row>
    <row r="4170" spans="1:24" s="14" customFormat="1" x14ac:dyDescent="0.25">
      <c r="A4170" s="14">
        <f t="shared" si="845"/>
        <v>4170</v>
      </c>
      <c r="B4170" s="14" t="str">
        <f t="shared" ca="1" si="846"/>
        <v>f82b0c82-8f09-4c33-ab98-c5677a70950f</v>
      </c>
      <c r="C4170" s="14" t="str">
        <f t="shared" ca="1" si="847"/>
        <v>0a3f507e-15f5-32b8-e044-0003ba298018</v>
      </c>
      <c r="D4170" s="14">
        <f t="shared" ca="1" si="848"/>
        <v>995109</v>
      </c>
      <c r="E4170" s="1">
        <f t="shared" ca="1" si="849"/>
        <v>120</v>
      </c>
      <c r="F4170" s="1">
        <f t="shared" ca="1" si="850"/>
        <v>77</v>
      </c>
      <c r="G4170" s="1">
        <f t="shared" ca="1" si="851"/>
        <v>1887</v>
      </c>
      <c r="H4170" s="1" t="str">
        <f ca="1">IFERROR(INDEX(Varmeinstallation!B:B,MATCH(INDIRECT($A$1&amp;"L"&amp;A4170)*1,Varmeinstallation!A:A,0)),"Ingen varmeinstallationer")</f>
        <v>Centralvarme fra eget anlæg, et-kammer fyr</v>
      </c>
      <c r="I4170" s="1" t="str">
        <f ca="1">IFERROR(INDEX(Opvarmningsmiddel!B:B,MATCH(INDIRECT($A$1&amp;"M"&amp;A4170)*1,Opvarmningsmiddel!A:A,0)),"")</f>
        <v>Naturgas</v>
      </c>
      <c r="J4170" s="1">
        <f t="shared" ca="1" si="852"/>
        <v>2</v>
      </c>
      <c r="K4170" s="1" t="str">
        <f ca="1">IFERROR(INDEX(Relationstabel!$C$3:$K$10,MATCH(VALUE(INDIRECT($A$1&amp;"L"&amp;A4170)),Relationstabel!$A$3:$A$10,0),MATCH(IFERROR(VALUE(INDIRECT($A$1&amp;"M"&amp;A4170)),0),Relationstabel!$C$1:$K$1,0)),"Ingen varmeinstallationer")</f>
        <v>Naturgas</v>
      </c>
      <c r="L4170" s="1" t="str">
        <f ca="1">INDEX(Anvendelseskode!B:B,MATCH($E4170,Anvendelseskode!$A:$A,0))</f>
        <v>Fritliggende enfamilieshus (parcelhus)</v>
      </c>
      <c r="M4170" s="1" t="str">
        <f ca="1">INDEX(Anvendelseskode!C:C,MATCH($E4170,Anvendelseskode!$A:$A,0))</f>
        <v>Parcelhuse</v>
      </c>
      <c r="N4170" s="1" t="str">
        <f ca="1">INDEX(Anvendelseskode!D:D,MATCH($E4170,Anvendelseskode!$A:$A,0))</f>
        <v>Private husholdninger</v>
      </c>
      <c r="O4170" s="1" t="str">
        <f ca="1">IFERROR(INDEX(SBi!$2:$2,MATCH(G4170,SBi!$1:$1,1)),SBi!$K$2)</f>
        <v>Før 1890</v>
      </c>
      <c r="P4170" s="1">
        <f ca="1">IFERROR(INDEX(SBi!$C$3:$K$28,MATCH(E4170,SBi!$B$3:$B$28,0),MATCH(O4170,SBi!$C$2:$K$2,0)),0)</f>
        <v>170.3</v>
      </c>
      <c r="Q4170" s="19">
        <f t="shared" ca="1" si="853"/>
        <v>13.113100000000001</v>
      </c>
      <c r="R4170" s="19" t="str">
        <f ca="1">IFERROR(INDEX(VpD!$2:$2,MATCH(G4170,VpD!$1:$1,1)),VpD!$I$2)</f>
        <v>&lt;1930</v>
      </c>
      <c r="S4170" s="1">
        <f ca="1">IFERROR(INDEX(VpD!$C$3:$I$27,MATCH(E4170,VpD!$B$3:$B$27,0),MATCH(R4170,VpD!$C$2:$I$2,0)),0)</f>
        <v>209</v>
      </c>
      <c r="T4170" s="19">
        <f t="shared" ca="1" si="854"/>
        <v>16.093</v>
      </c>
      <c r="U4170" s="14" t="str">
        <f t="shared" ca="1" si="855"/>
        <v xml:space="preserve">711699.14 </v>
      </c>
      <c r="V4170" s="14" t="str">
        <f t="shared" ca="1" si="856"/>
        <v>6170779.5</v>
      </c>
      <c r="W4170" s="14" t="str">
        <f t="shared" ca="1" si="857"/>
        <v>POINT(711699.14 6170779.5)</v>
      </c>
      <c r="X4170" s="14" t="str">
        <f>IFERROR(INDEX(BygningOmraade!B:B,MATCH(A4170,BygningOmraade!A:A,0)),"")</f>
        <v/>
      </c>
    </row>
    <row r="4171" spans="1:24" s="14" customFormat="1" x14ac:dyDescent="0.25">
      <c r="A4171" s="14">
        <f t="shared" si="845"/>
        <v>4171</v>
      </c>
      <c r="B4171" s="14" t="str">
        <f t="shared" ca="1" si="846"/>
        <v>f82d5639-6488-4bb4-be6e-73bd54e08eef</v>
      </c>
      <c r="C4171" s="14" t="str">
        <f t="shared" ca="1" si="847"/>
        <v>0a3f507e-1878-32b8-e044-0003ba298018</v>
      </c>
      <c r="D4171" s="14">
        <f t="shared" ca="1" si="848"/>
        <v>997377</v>
      </c>
      <c r="E4171" s="1">
        <f t="shared" ca="1" si="849"/>
        <v>120</v>
      </c>
      <c r="F4171" s="1">
        <f t="shared" ca="1" si="850"/>
        <v>160</v>
      </c>
      <c r="G4171" s="1">
        <f t="shared" ca="1" si="851"/>
        <v>2013</v>
      </c>
      <c r="H4171" s="1" t="str">
        <f ca="1">IFERROR(INDEX(Varmeinstallation!B:B,MATCH(INDIRECT($A$1&amp;"L"&amp;A4171)*1,Varmeinstallation!A:A,0)),"Ingen varmeinstallationer")</f>
        <v>Centralvarme fra eget anlæg, et-kammer fyr</v>
      </c>
      <c r="I4171" s="1" t="str">
        <f ca="1">IFERROR(INDEX(Opvarmningsmiddel!B:B,MATCH(INDIRECT($A$1&amp;"M"&amp;A4171)*1,Opvarmningsmiddel!A:A,0)),"")</f>
        <v>Naturgas</v>
      </c>
      <c r="J4171" s="1">
        <f t="shared" ca="1" si="852"/>
        <v>1</v>
      </c>
      <c r="K4171" s="1" t="str">
        <f ca="1">IFERROR(INDEX(Relationstabel!$C$3:$K$10,MATCH(VALUE(INDIRECT($A$1&amp;"L"&amp;A4171)),Relationstabel!$A$3:$A$10,0),MATCH(IFERROR(VALUE(INDIRECT($A$1&amp;"M"&amp;A4171)),0),Relationstabel!$C$1:$K$1,0)),"Ingen varmeinstallationer")</f>
        <v>Naturgas</v>
      </c>
      <c r="L4171" s="1" t="str">
        <f ca="1">INDEX(Anvendelseskode!B:B,MATCH($E4171,Anvendelseskode!$A:$A,0))</f>
        <v>Fritliggende enfamilieshus (parcelhus)</v>
      </c>
      <c r="M4171" s="1" t="str">
        <f ca="1">INDEX(Anvendelseskode!C:C,MATCH($E4171,Anvendelseskode!$A:$A,0))</f>
        <v>Parcelhuse</v>
      </c>
      <c r="N4171" s="1" t="str">
        <f ca="1">INDEX(Anvendelseskode!D:D,MATCH($E4171,Anvendelseskode!$A:$A,0))</f>
        <v>Private husholdninger</v>
      </c>
      <c r="O4171" s="1" t="str">
        <f ca="1">IFERROR(INDEX(SBi!$2:$2,MATCH(G4171,SBi!$1:$1,1)),SBi!$K$2)</f>
        <v>Efter 2006</v>
      </c>
      <c r="P4171" s="1">
        <f ca="1">IFERROR(INDEX(SBi!$C$3:$K$28,MATCH(E4171,SBi!$B$3:$B$28,0),MATCH(O4171,SBi!$C$2:$K$2,0)),0)</f>
        <v>67.3</v>
      </c>
      <c r="Q4171" s="19">
        <f t="shared" ca="1" si="853"/>
        <v>10.768000000000001</v>
      </c>
      <c r="R4171" s="19" t="str">
        <f ca="1">IFERROR(INDEX(VpD!$2:$2,MATCH(G4171,VpD!$1:$1,1)),VpD!$I$2)</f>
        <v>&gt;1998</v>
      </c>
      <c r="S4171" s="1">
        <f ca="1">IFERROR(INDEX(VpD!$C$3:$I$27,MATCH(E4171,VpD!$B$3:$B$27,0),MATCH(R4171,VpD!$C$2:$I$2,0)),0)</f>
        <v>72</v>
      </c>
      <c r="T4171" s="19">
        <f t="shared" ca="1" si="854"/>
        <v>11.52</v>
      </c>
      <c r="U4171" s="14" t="str">
        <f t="shared" ca="1" si="855"/>
        <v xml:space="preserve">714069.6 </v>
      </c>
      <c r="V4171" s="14" t="str">
        <f t="shared" ca="1" si="856"/>
        <v>6168676.11</v>
      </c>
      <c r="W4171" s="14" t="str">
        <f t="shared" ca="1" si="857"/>
        <v>POINT(714069.6 6168676.11)</v>
      </c>
      <c r="X4171" s="14" t="str">
        <f>IFERROR(INDEX(BygningOmraade!B:B,MATCH(A4171,BygningOmraade!A:A,0)),"")</f>
        <v/>
      </c>
    </row>
    <row r="4172" spans="1:24" s="14" customFormat="1" x14ac:dyDescent="0.25">
      <c r="A4172" s="14">
        <f t="shared" si="845"/>
        <v>4172</v>
      </c>
      <c r="B4172" s="14" t="str">
        <f t="shared" ca="1" si="846"/>
        <v>f83960fd-2631-4c13-91b0-611813d30552</v>
      </c>
      <c r="C4172" s="14" t="str">
        <f t="shared" ca="1" si="847"/>
        <v>0a3f507e-1f05-32b8-e044-0003ba298018</v>
      </c>
      <c r="D4172" s="14">
        <f t="shared" ca="1" si="848"/>
        <v>993969</v>
      </c>
      <c r="E4172" s="1">
        <f t="shared" ca="1" si="849"/>
        <v>120</v>
      </c>
      <c r="F4172" s="1">
        <f t="shared" ca="1" si="850"/>
        <v>108</v>
      </c>
      <c r="G4172" s="1">
        <f t="shared" ca="1" si="851"/>
        <v>1989</v>
      </c>
      <c r="H4172" s="1" t="str">
        <f ca="1">IFERROR(INDEX(Varmeinstallation!B:B,MATCH(INDIRECT($A$1&amp;"L"&amp;A4172)*1,Varmeinstallation!A:A,0)),"Ingen varmeinstallationer")</f>
        <v>Fjernvarme/blokvarme (radiatorsystemer eller varmluftanlæg)</v>
      </c>
      <c r="I4172" s="1" t="str">
        <f ca="1">IFERROR(INDEX(Opvarmningsmiddel!B:B,MATCH(INDIRECT($A$1&amp;"M"&amp;A4172)*1,Opvarmningsmiddel!A:A,0)),"")</f>
        <v/>
      </c>
      <c r="J4172" s="1">
        <f t="shared" ca="1" si="852"/>
        <v>0</v>
      </c>
      <c r="K4172" s="1" t="str">
        <f ca="1">IFERROR(INDEX(Relationstabel!$C$3:$K$10,MATCH(VALUE(INDIRECT($A$1&amp;"L"&amp;A4172)),Relationstabel!$A$3:$A$10,0),MATCH(IFERROR(VALUE(INDIRECT($A$1&amp;"M"&amp;A4172)),0),Relationstabel!$C$1:$K$1,0)),"Ingen varmeinstallationer")</f>
        <v>Fjernvarme/ Blokvarme</v>
      </c>
      <c r="L4172" s="1" t="str">
        <f ca="1">INDEX(Anvendelseskode!B:B,MATCH($E4172,Anvendelseskode!$A:$A,0))</f>
        <v>Fritliggende enfamilieshus (parcelhus)</v>
      </c>
      <c r="M4172" s="1" t="str">
        <f ca="1">INDEX(Anvendelseskode!C:C,MATCH($E4172,Anvendelseskode!$A:$A,0))</f>
        <v>Parcelhuse</v>
      </c>
      <c r="N4172" s="1" t="str">
        <f ca="1">INDEX(Anvendelseskode!D:D,MATCH($E4172,Anvendelseskode!$A:$A,0))</f>
        <v>Private husholdninger</v>
      </c>
      <c r="O4172" s="1" t="str">
        <f ca="1">IFERROR(INDEX(SBi!$2:$2,MATCH(G4172,SBi!$1:$1,1)),SBi!$K$2)</f>
        <v>1979-1998</v>
      </c>
      <c r="P4172" s="1">
        <f ca="1">IFERROR(INDEX(SBi!$C$3:$K$28,MATCH(E4172,SBi!$B$3:$B$28,0),MATCH(O4172,SBi!$C$2:$K$2,0)),0)</f>
        <v>105.4</v>
      </c>
      <c r="Q4172" s="19">
        <f t="shared" ca="1" si="853"/>
        <v>11.3832</v>
      </c>
      <c r="R4172" s="19" t="str">
        <f ca="1">IFERROR(INDEX(VpD!$2:$2,MATCH(G4172,VpD!$1:$1,1)),VpD!$I$2)</f>
        <v>1979-1998</v>
      </c>
      <c r="S4172" s="1">
        <f ca="1">IFERROR(INDEX(VpD!$C$3:$I$27,MATCH(E4172,VpD!$B$3:$B$27,0),MATCH(R4172,VpD!$C$2:$I$2,0)),0)</f>
        <v>90</v>
      </c>
      <c r="T4172" s="19">
        <f t="shared" ca="1" si="854"/>
        <v>9.7200000000000006</v>
      </c>
      <c r="U4172" s="14" t="str">
        <f t="shared" ca="1" si="855"/>
        <v xml:space="preserve">711135.07 </v>
      </c>
      <c r="V4172" s="14" t="str">
        <f t="shared" ca="1" si="856"/>
        <v>6171974.14</v>
      </c>
      <c r="W4172" s="14" t="str">
        <f t="shared" ca="1" si="857"/>
        <v>POINT(711135.07 6171974.14)</v>
      </c>
      <c r="X4172" s="14" t="str">
        <f>IFERROR(INDEX(BygningOmraade!B:B,MATCH(A4172,BygningOmraade!A:A,0)),"")</f>
        <v/>
      </c>
    </row>
    <row r="4173" spans="1:24" s="14" customFormat="1" x14ac:dyDescent="0.25">
      <c r="A4173" s="14">
        <f t="shared" si="845"/>
        <v>4173</v>
      </c>
      <c r="B4173" s="14" t="str">
        <f t="shared" ca="1" si="846"/>
        <v>f8487dd6-1dea-43a3-b83c-059d1020f065</v>
      </c>
      <c r="C4173" s="14" t="str">
        <f t="shared" ca="1" si="847"/>
        <v>0a3f507e-1b41-32b8-e044-0003ba298018</v>
      </c>
      <c r="D4173" s="14">
        <f t="shared" ca="1" si="848"/>
        <v>994628</v>
      </c>
      <c r="E4173" s="1">
        <f t="shared" ca="1" si="849"/>
        <v>210</v>
      </c>
      <c r="F4173" s="1">
        <f t="shared" ca="1" si="850"/>
        <v>215</v>
      </c>
      <c r="G4173" s="1">
        <f t="shared" ca="1" si="851"/>
        <v>1965</v>
      </c>
      <c r="H4173" s="1" t="str">
        <f ca="1">IFERROR(INDEX(Varmeinstallation!B:B,MATCH(INDIRECT($A$1&amp;"L"&amp;A4173)*1,Varmeinstallation!A:A,0)),"Ingen varmeinstallationer")</f>
        <v>Centralvarme fra eget anlæg, et-kammer fyr</v>
      </c>
      <c r="I4173" s="1" t="str">
        <f ca="1">IFERROR(INDEX(Opvarmningsmiddel!B:B,MATCH(INDIRECT($A$1&amp;"M"&amp;A4173)*1,Opvarmningsmiddel!A:A,0)),"")</f>
        <v>Naturgas</v>
      </c>
      <c r="J4173" s="1">
        <f t="shared" ca="1" si="852"/>
        <v>0</v>
      </c>
      <c r="K4173" s="1" t="str">
        <f ca="1">IFERROR(INDEX(Relationstabel!$C$3:$K$10,MATCH(VALUE(INDIRECT($A$1&amp;"L"&amp;A4173)),Relationstabel!$A$3:$A$10,0),MATCH(IFERROR(VALUE(INDIRECT($A$1&amp;"M"&amp;A4173)),0),Relationstabel!$C$1:$K$1,0)),"Ingen varmeinstallationer")</f>
        <v>Naturgas</v>
      </c>
      <c r="L4173" s="1" t="str">
        <f ca="1">INDEX(Anvendelseskode!B:B,MATCH($E4173,Anvendelseskode!$A:$A,0))</f>
        <v>Bygning til erhvervsmæssig produktion vedrørende landbrug, gartneri, råstofudvinding o.lign</v>
      </c>
      <c r="M4173" s="1" t="str">
        <f ca="1">INDEX(Anvendelseskode!C:C,MATCH($E4173,Anvendelseskode!$A:$A,0))</f>
        <v>Avls- og driftsbygning</v>
      </c>
      <c r="N4173" s="1" t="str">
        <f ca="1">INDEX(Anvendelseskode!D:D,MATCH($E4173,Anvendelseskode!$A:$A,0))</f>
        <v>Landbrug og gartneri</v>
      </c>
      <c r="O4173" s="1" t="str">
        <f ca="1">IFERROR(INDEX(SBi!$2:$2,MATCH(G4173,SBi!$1:$1,1)),SBi!$K$2)</f>
        <v>1961-1972</v>
      </c>
      <c r="P4173" s="1">
        <f ca="1">IFERROR(INDEX(SBi!$C$3:$K$28,MATCH(E4173,SBi!$B$3:$B$28,0),MATCH(O4173,SBi!$C$2:$K$2,0)),0)</f>
        <v>33</v>
      </c>
      <c r="Q4173" s="19">
        <f t="shared" ca="1" si="853"/>
        <v>7.0949999999999998</v>
      </c>
      <c r="R4173" s="19" t="str">
        <f ca="1">IFERROR(INDEX(VpD!$2:$2,MATCH(G4173,VpD!$1:$1,1)),VpD!$I$2)</f>
        <v>1961-1972</v>
      </c>
      <c r="S4173" s="1">
        <f ca="1">IFERROR(INDEX(VpD!$C$3:$I$27,MATCH(E4173,VpD!$B$3:$B$27,0),MATCH(R4173,VpD!$C$2:$I$2,0)),0)</f>
        <v>33</v>
      </c>
      <c r="T4173" s="19">
        <f t="shared" ca="1" si="854"/>
        <v>7.0949999999999998</v>
      </c>
      <c r="U4173" s="14" t="str">
        <f t="shared" ca="1" si="855"/>
        <v xml:space="preserve">711765.39 </v>
      </c>
      <c r="V4173" s="14" t="str">
        <f t="shared" ca="1" si="856"/>
        <v>6171242.87</v>
      </c>
      <c r="W4173" s="14" t="str">
        <f t="shared" ca="1" si="857"/>
        <v>POINT(711765.39 6171242.87)</v>
      </c>
      <c r="X4173" s="14" t="str">
        <f>IFERROR(INDEX(BygningOmraade!B:B,MATCH(A4173,BygningOmraade!A:A,0)),"")</f>
        <v/>
      </c>
    </row>
    <row r="4174" spans="1:24" s="14" customFormat="1" x14ac:dyDescent="0.25">
      <c r="A4174" s="14">
        <f t="shared" si="845"/>
        <v>4174</v>
      </c>
      <c r="B4174" s="14" t="str">
        <f t="shared" ca="1" si="846"/>
        <v>f852bfe4-5687-4500-8128-d34ee8f2cde8</v>
      </c>
      <c r="C4174" s="14" t="str">
        <f t="shared" ca="1" si="847"/>
        <v>0a3f507e-1eff-32b8-e044-0003ba298018</v>
      </c>
      <c r="D4174" s="14">
        <f t="shared" ca="1" si="848"/>
        <v>994697</v>
      </c>
      <c r="E4174" s="1">
        <f t="shared" ca="1" si="849"/>
        <v>130</v>
      </c>
      <c r="F4174" s="1">
        <f t="shared" ca="1" si="850"/>
        <v>107</v>
      </c>
      <c r="G4174" s="1">
        <f t="shared" ca="1" si="851"/>
        <v>1969</v>
      </c>
      <c r="H4174" s="1" t="str">
        <f ca="1">IFERROR(INDEX(Varmeinstallation!B:B,MATCH(INDIRECT($A$1&amp;"L"&amp;A4174)*1,Varmeinstallation!A:A,0)),"Ingen varmeinstallationer")</f>
        <v>Fjernvarme/blokvarme (radiatorsystemer eller varmluftanlæg)</v>
      </c>
      <c r="I4174" s="1" t="str">
        <f ca="1">IFERROR(INDEX(Opvarmningsmiddel!B:B,MATCH(INDIRECT($A$1&amp;"M"&amp;A4174)*1,Opvarmningsmiddel!A:A,0)),"")</f>
        <v/>
      </c>
      <c r="J4174" s="1">
        <f t="shared" ca="1" si="852"/>
        <v>2</v>
      </c>
      <c r="K4174" s="1" t="str">
        <f ca="1">IFERROR(INDEX(Relationstabel!$C$3:$K$10,MATCH(VALUE(INDIRECT($A$1&amp;"L"&amp;A4174)),Relationstabel!$A$3:$A$10,0),MATCH(IFERROR(VALUE(INDIRECT($A$1&amp;"M"&amp;A4174)),0),Relationstabel!$C$1:$K$1,0)),"Ingen varmeinstallationer")</f>
        <v>Fjernvarme/ Blokvarme</v>
      </c>
      <c r="L4174" s="1" t="str">
        <f ca="1">INDEX(Anvendelseskode!B:B,MATCH($E4174,Anvendelseskode!$A:$A,0))</f>
        <v>Række-, kæde-, dobbelthus (lodret adskillelse mellem enhederne)</v>
      </c>
      <c r="M4174" s="1" t="str">
        <f ca="1">INDEX(Anvendelseskode!C:C,MATCH($E4174,Anvendelseskode!$A:$A,0))</f>
        <v>Række-, kæde og dobbelthuse</v>
      </c>
      <c r="N4174" s="1" t="str">
        <f ca="1">INDEX(Anvendelseskode!D:D,MATCH($E4174,Anvendelseskode!$A:$A,0))</f>
        <v>Private husholdninger</v>
      </c>
      <c r="O4174" s="1" t="str">
        <f ca="1">IFERROR(INDEX(SBi!$2:$2,MATCH(G4174,SBi!$1:$1,1)),SBi!$K$2)</f>
        <v>1961-1972</v>
      </c>
      <c r="P4174" s="1">
        <f ca="1">IFERROR(INDEX(SBi!$C$3:$K$28,MATCH(E4174,SBi!$B$3:$B$28,0),MATCH(O4174,SBi!$C$2:$K$2,0)),0)</f>
        <v>119.9</v>
      </c>
      <c r="Q4174" s="19">
        <f t="shared" ca="1" si="853"/>
        <v>12.829300000000002</v>
      </c>
      <c r="R4174" s="19" t="str">
        <f ca="1">IFERROR(INDEX(VpD!$2:$2,MATCH(G4174,VpD!$1:$1,1)),VpD!$I$2)</f>
        <v>1961-1972</v>
      </c>
      <c r="S4174" s="1">
        <f ca="1">IFERROR(INDEX(VpD!$C$3:$I$27,MATCH(E4174,VpD!$B$3:$B$27,0),MATCH(R4174,VpD!$C$2:$I$2,0)),0)</f>
        <v>120</v>
      </c>
      <c r="T4174" s="19">
        <f t="shared" ca="1" si="854"/>
        <v>12.84</v>
      </c>
      <c r="U4174" s="14" t="str">
        <f t="shared" ca="1" si="855"/>
        <v xml:space="preserve">711643.49 </v>
      </c>
      <c r="V4174" s="14" t="str">
        <f t="shared" ca="1" si="856"/>
        <v>6172274.47</v>
      </c>
      <c r="W4174" s="14" t="str">
        <f t="shared" ca="1" si="857"/>
        <v>POINT(711643.49 6172274.47)</v>
      </c>
      <c r="X4174" s="14" t="str">
        <f>IFERROR(INDEX(BygningOmraade!B:B,MATCH(A4174,BygningOmraade!A:A,0)),"")</f>
        <v/>
      </c>
    </row>
    <row r="4175" spans="1:24" s="14" customFormat="1" x14ac:dyDescent="0.25">
      <c r="A4175" s="14">
        <f t="shared" si="845"/>
        <v>4175</v>
      </c>
      <c r="B4175" s="14" t="str">
        <f t="shared" ca="1" si="846"/>
        <v>f85aace6-d77f-4d49-a4b4-462a7e986943</v>
      </c>
      <c r="C4175" s="14" t="str">
        <f t="shared" ca="1" si="847"/>
        <v>0a3f507e-2382-32b8-e044-0003ba298018</v>
      </c>
      <c r="D4175" s="14">
        <f t="shared" ca="1" si="848"/>
        <v>996501</v>
      </c>
      <c r="E4175" s="1">
        <f t="shared" ca="1" si="849"/>
        <v>120</v>
      </c>
      <c r="F4175" s="1">
        <f t="shared" ca="1" si="850"/>
        <v>129</v>
      </c>
      <c r="G4175" s="1">
        <f t="shared" ca="1" si="851"/>
        <v>1977</v>
      </c>
      <c r="H4175" s="1" t="str">
        <f ca="1">IFERROR(INDEX(Varmeinstallation!B:B,MATCH(INDIRECT($A$1&amp;"L"&amp;A4175)*1,Varmeinstallation!A:A,0)),"Ingen varmeinstallationer")</f>
        <v>Centralvarme fra eget anlæg, et-kammer fyr</v>
      </c>
      <c r="I4175" s="1" t="str">
        <f ca="1">IFERROR(INDEX(Opvarmningsmiddel!B:B,MATCH(INDIRECT($A$1&amp;"M"&amp;A4175)*1,Opvarmningsmiddel!A:A,0)),"")</f>
        <v>Naturgas</v>
      </c>
      <c r="J4175" s="1">
        <f t="shared" ca="1" si="852"/>
        <v>0</v>
      </c>
      <c r="K4175" s="1" t="str">
        <f ca="1">IFERROR(INDEX(Relationstabel!$C$3:$K$10,MATCH(VALUE(INDIRECT($A$1&amp;"L"&amp;A4175)),Relationstabel!$A$3:$A$10,0),MATCH(IFERROR(VALUE(INDIRECT($A$1&amp;"M"&amp;A4175)),0),Relationstabel!$C$1:$K$1,0)),"Ingen varmeinstallationer")</f>
        <v>Naturgas</v>
      </c>
      <c r="L4175" s="1" t="str">
        <f ca="1">INDEX(Anvendelseskode!B:B,MATCH($E4175,Anvendelseskode!$A:$A,0))</f>
        <v>Fritliggende enfamilieshus (parcelhus)</v>
      </c>
      <c r="M4175" s="1" t="str">
        <f ca="1">INDEX(Anvendelseskode!C:C,MATCH($E4175,Anvendelseskode!$A:$A,0))</f>
        <v>Parcelhuse</v>
      </c>
      <c r="N4175" s="1" t="str">
        <f ca="1">INDEX(Anvendelseskode!D:D,MATCH($E4175,Anvendelseskode!$A:$A,0))</f>
        <v>Private husholdninger</v>
      </c>
      <c r="O4175" s="1" t="str">
        <f ca="1">IFERROR(INDEX(SBi!$2:$2,MATCH(G4175,SBi!$1:$1,1)),SBi!$K$2)</f>
        <v>1973-1978</v>
      </c>
      <c r="P4175" s="1">
        <f ca="1">IFERROR(INDEX(SBi!$C$3:$K$28,MATCH(E4175,SBi!$B$3:$B$28,0),MATCH(O4175,SBi!$C$2:$K$2,0)),0)</f>
        <v>119.8</v>
      </c>
      <c r="Q4175" s="19">
        <f t="shared" ca="1" si="853"/>
        <v>15.454199999999998</v>
      </c>
      <c r="R4175" s="19" t="str">
        <f ca="1">IFERROR(INDEX(VpD!$2:$2,MATCH(G4175,VpD!$1:$1,1)),VpD!$I$2)</f>
        <v>1973-1978</v>
      </c>
      <c r="S4175" s="1">
        <f ca="1">IFERROR(INDEX(VpD!$C$3:$I$27,MATCH(E4175,VpD!$B$3:$B$27,0),MATCH(R4175,VpD!$C$2:$I$2,0)),0)</f>
        <v>117</v>
      </c>
      <c r="T4175" s="19">
        <f t="shared" ca="1" si="854"/>
        <v>15.093</v>
      </c>
      <c r="U4175" s="14" t="str">
        <f t="shared" ca="1" si="855"/>
        <v xml:space="preserve">713278.26 </v>
      </c>
      <c r="V4175" s="14" t="str">
        <f t="shared" ca="1" si="856"/>
        <v>6168519.89</v>
      </c>
      <c r="W4175" s="14" t="str">
        <f t="shared" ca="1" si="857"/>
        <v>POINT(713278.26 6168519.89)</v>
      </c>
      <c r="X4175" s="14" t="str">
        <f>IFERROR(INDEX(BygningOmraade!B:B,MATCH(A4175,BygningOmraade!A:A,0)),"")</f>
        <v/>
      </c>
    </row>
    <row r="4176" spans="1:24" s="14" customFormat="1" x14ac:dyDescent="0.25">
      <c r="A4176" s="14">
        <f t="shared" si="845"/>
        <v>4176</v>
      </c>
      <c r="B4176" s="14" t="str">
        <f t="shared" ca="1" si="846"/>
        <v>f85c4d88-426f-4988-ba38-22a4e57dc32e</v>
      </c>
      <c r="C4176" s="14" t="str">
        <f t="shared" ca="1" si="847"/>
        <v>0a3f507e-1fe7-32b8-e044-0003ba298018</v>
      </c>
      <c r="D4176" s="14">
        <f t="shared" ca="1" si="848"/>
        <v>993718</v>
      </c>
      <c r="E4176" s="1">
        <f t="shared" ca="1" si="849"/>
        <v>120</v>
      </c>
      <c r="F4176" s="1">
        <f t="shared" ca="1" si="850"/>
        <v>109</v>
      </c>
      <c r="G4176" s="1">
        <f t="shared" ca="1" si="851"/>
        <v>1973</v>
      </c>
      <c r="H4176" s="1" t="str">
        <f ca="1">IFERROR(INDEX(Varmeinstallation!B:B,MATCH(INDIRECT($A$1&amp;"L"&amp;A4176)*1,Varmeinstallation!A:A,0)),"Ingen varmeinstallationer")</f>
        <v>Centralvarme fra eget anlæg, et-kammer fyr</v>
      </c>
      <c r="I4176" s="1" t="str">
        <f ca="1">IFERROR(INDEX(Opvarmningsmiddel!B:B,MATCH(INDIRECT($A$1&amp;"M"&amp;A4176)*1,Opvarmningsmiddel!A:A,0)),"")</f>
        <v>Naturgas</v>
      </c>
      <c r="J4176" s="1">
        <f t="shared" ca="1" si="852"/>
        <v>0</v>
      </c>
      <c r="K4176" s="1" t="str">
        <f ca="1">IFERROR(INDEX(Relationstabel!$C$3:$K$10,MATCH(VALUE(INDIRECT($A$1&amp;"L"&amp;A4176)),Relationstabel!$A$3:$A$10,0),MATCH(IFERROR(VALUE(INDIRECT($A$1&amp;"M"&amp;A4176)),0),Relationstabel!$C$1:$K$1,0)),"Ingen varmeinstallationer")</f>
        <v>Naturgas</v>
      </c>
      <c r="L4176" s="1" t="str">
        <f ca="1">INDEX(Anvendelseskode!B:B,MATCH($E4176,Anvendelseskode!$A:$A,0))</f>
        <v>Fritliggende enfamilieshus (parcelhus)</v>
      </c>
      <c r="M4176" s="1" t="str">
        <f ca="1">INDEX(Anvendelseskode!C:C,MATCH($E4176,Anvendelseskode!$A:$A,0))</f>
        <v>Parcelhuse</v>
      </c>
      <c r="N4176" s="1" t="str">
        <f ca="1">INDEX(Anvendelseskode!D:D,MATCH($E4176,Anvendelseskode!$A:$A,0))</f>
        <v>Private husholdninger</v>
      </c>
      <c r="O4176" s="1" t="str">
        <f ca="1">IFERROR(INDEX(SBi!$2:$2,MATCH(G4176,SBi!$1:$1,1)),SBi!$K$2)</f>
        <v>1973-1978</v>
      </c>
      <c r="P4176" s="1">
        <f ca="1">IFERROR(INDEX(SBi!$C$3:$K$28,MATCH(E4176,SBi!$B$3:$B$28,0),MATCH(O4176,SBi!$C$2:$K$2,0)),0)</f>
        <v>119.8</v>
      </c>
      <c r="Q4176" s="19">
        <f t="shared" ca="1" si="853"/>
        <v>13.058199999999999</v>
      </c>
      <c r="R4176" s="19" t="str">
        <f ca="1">IFERROR(INDEX(VpD!$2:$2,MATCH(G4176,VpD!$1:$1,1)),VpD!$I$2)</f>
        <v>1973-1978</v>
      </c>
      <c r="S4176" s="1">
        <f ca="1">IFERROR(INDEX(VpD!$C$3:$I$27,MATCH(E4176,VpD!$B$3:$B$27,0),MATCH(R4176,VpD!$C$2:$I$2,0)),0)</f>
        <v>117</v>
      </c>
      <c r="T4176" s="19">
        <f t="shared" ca="1" si="854"/>
        <v>12.753</v>
      </c>
      <c r="U4176" s="14" t="str">
        <f t="shared" ca="1" si="855"/>
        <v xml:space="preserve">710882.61 </v>
      </c>
      <c r="V4176" s="14" t="str">
        <f t="shared" ca="1" si="856"/>
        <v>6171703.17</v>
      </c>
      <c r="W4176" s="14" t="str">
        <f t="shared" ca="1" si="857"/>
        <v>POINT(710882.61 6171703.17)</v>
      </c>
      <c r="X4176" s="14" t="str">
        <f>IFERROR(INDEX(BygningOmraade!B:B,MATCH(A4176,BygningOmraade!A:A,0)),"")</f>
        <v/>
      </c>
    </row>
    <row r="4177" spans="1:24" s="14" customFormat="1" x14ac:dyDescent="0.25">
      <c r="A4177" s="14">
        <f t="shared" si="845"/>
        <v>4177</v>
      </c>
      <c r="B4177" s="14" t="str">
        <f t="shared" ca="1" si="846"/>
        <v>f8895b7d-78ff-4acc-bcb2-8c063a786793</v>
      </c>
      <c r="C4177" s="14" t="str">
        <f t="shared" ca="1" si="847"/>
        <v>0a3f507e-1974-32b8-e044-0003ba298018</v>
      </c>
      <c r="D4177" s="14">
        <f t="shared" ca="1" si="848"/>
        <v>995205</v>
      </c>
      <c r="E4177" s="1">
        <f t="shared" ca="1" si="849"/>
        <v>130</v>
      </c>
      <c r="F4177" s="1">
        <f t="shared" ca="1" si="850"/>
        <v>125</v>
      </c>
      <c r="G4177" s="1">
        <f t="shared" ca="1" si="851"/>
        <v>1977</v>
      </c>
      <c r="H4177" s="1" t="str">
        <f ca="1">IFERROR(INDEX(Varmeinstallation!B:B,MATCH(INDIRECT($A$1&amp;"L"&amp;A4177)*1,Varmeinstallation!A:A,0)),"Ingen varmeinstallationer")</f>
        <v>Elovne, elpaneler</v>
      </c>
      <c r="I4177" s="1" t="str">
        <f ca="1">IFERROR(INDEX(Opvarmningsmiddel!B:B,MATCH(INDIRECT($A$1&amp;"M"&amp;A4177)*1,Opvarmningsmiddel!A:A,0)),"")</f>
        <v>Elektricitet</v>
      </c>
      <c r="J4177" s="1">
        <f t="shared" ca="1" si="852"/>
        <v>0</v>
      </c>
      <c r="K4177" s="1" t="str">
        <f ca="1">IFERROR(INDEX(Relationstabel!$C$3:$K$10,MATCH(VALUE(INDIRECT($A$1&amp;"L"&amp;A4177)),Relationstabel!$A$3:$A$10,0),MATCH(IFERROR(VALUE(INDIRECT($A$1&amp;"M"&amp;A4177)),0),Relationstabel!$C$1:$K$1,0)),"Ingen varmeinstallationer")</f>
        <v>Elvarme</v>
      </c>
      <c r="L4177" s="1" t="str">
        <f ca="1">INDEX(Anvendelseskode!B:B,MATCH($E4177,Anvendelseskode!$A:$A,0))</f>
        <v>Række-, kæde-, dobbelthus (lodret adskillelse mellem enhederne)</v>
      </c>
      <c r="M4177" s="1" t="str">
        <f ca="1">INDEX(Anvendelseskode!C:C,MATCH($E4177,Anvendelseskode!$A:$A,0))</f>
        <v>Række-, kæde og dobbelthuse</v>
      </c>
      <c r="N4177" s="1" t="str">
        <f ca="1">INDEX(Anvendelseskode!D:D,MATCH($E4177,Anvendelseskode!$A:$A,0))</f>
        <v>Private husholdninger</v>
      </c>
      <c r="O4177" s="1" t="str">
        <f ca="1">IFERROR(INDEX(SBi!$2:$2,MATCH(G4177,SBi!$1:$1,1)),SBi!$K$2)</f>
        <v>1973-1978</v>
      </c>
      <c r="P4177" s="1">
        <f ca="1">IFERROR(INDEX(SBi!$C$3:$K$28,MATCH(E4177,SBi!$B$3:$B$28,0),MATCH(O4177,SBi!$C$2:$K$2,0)),0)</f>
        <v>112.6</v>
      </c>
      <c r="Q4177" s="19">
        <f t="shared" ca="1" si="853"/>
        <v>14.074999999999999</v>
      </c>
      <c r="R4177" s="19" t="str">
        <f ca="1">IFERROR(INDEX(VpD!$2:$2,MATCH(G4177,VpD!$1:$1,1)),VpD!$I$2)</f>
        <v>1973-1978</v>
      </c>
      <c r="S4177" s="1">
        <f ca="1">IFERROR(INDEX(VpD!$C$3:$I$27,MATCH(E4177,VpD!$B$3:$B$27,0),MATCH(R4177,VpD!$C$2:$I$2,0)),0)</f>
        <v>98</v>
      </c>
      <c r="T4177" s="19">
        <f t="shared" ca="1" si="854"/>
        <v>12.25</v>
      </c>
      <c r="U4177" s="14" t="str">
        <f t="shared" ca="1" si="855"/>
        <v xml:space="preserve">711812.74 </v>
      </c>
      <c r="V4177" s="14" t="str">
        <f t="shared" ca="1" si="856"/>
        <v>6172496.09</v>
      </c>
      <c r="W4177" s="14" t="str">
        <f t="shared" ca="1" si="857"/>
        <v>POINT(711812.74 6172496.09)</v>
      </c>
      <c r="X4177" s="14" t="str">
        <f>IFERROR(INDEX(BygningOmraade!B:B,MATCH(A4177,BygningOmraade!A:A,0)),"")</f>
        <v/>
      </c>
    </row>
    <row r="4178" spans="1:24" s="14" customFormat="1" x14ac:dyDescent="0.25">
      <c r="A4178" s="14">
        <f t="shared" si="845"/>
        <v>4178</v>
      </c>
      <c r="B4178" s="14" t="str">
        <f t="shared" ca="1" si="846"/>
        <v>f88cc925-37eb-4322-aa37-3837f047db4e</v>
      </c>
      <c r="C4178" s="14" t="str">
        <f t="shared" ca="1" si="847"/>
        <v>0a3f507e-202b-32b8-e044-0003ba298018</v>
      </c>
      <c r="D4178" s="14">
        <f t="shared" ca="1" si="848"/>
        <v>993810</v>
      </c>
      <c r="E4178" s="1">
        <f t="shared" ca="1" si="849"/>
        <v>120</v>
      </c>
      <c r="F4178" s="1">
        <f t="shared" ca="1" si="850"/>
        <v>109</v>
      </c>
      <c r="G4178" s="1">
        <f t="shared" ca="1" si="851"/>
        <v>1974</v>
      </c>
      <c r="H4178" s="1" t="str">
        <f ca="1">IFERROR(INDEX(Varmeinstallation!B:B,MATCH(INDIRECT($A$1&amp;"L"&amp;A4178)*1,Varmeinstallation!A:A,0)),"Ingen varmeinstallationer")</f>
        <v>Centralvarme fra eget anlæg, et-kammer fyr</v>
      </c>
      <c r="I4178" s="1" t="str">
        <f ca="1">IFERROR(INDEX(Opvarmningsmiddel!B:B,MATCH(INDIRECT($A$1&amp;"M"&amp;A4178)*1,Opvarmningsmiddel!A:A,0)),"")</f>
        <v>Naturgas</v>
      </c>
      <c r="J4178" s="1">
        <f t="shared" ca="1" si="852"/>
        <v>2</v>
      </c>
      <c r="K4178" s="1" t="str">
        <f ca="1">IFERROR(INDEX(Relationstabel!$C$3:$K$10,MATCH(VALUE(INDIRECT($A$1&amp;"L"&amp;A4178)),Relationstabel!$A$3:$A$10,0),MATCH(IFERROR(VALUE(INDIRECT($A$1&amp;"M"&amp;A4178)),0),Relationstabel!$C$1:$K$1,0)),"Ingen varmeinstallationer")</f>
        <v>Naturgas</v>
      </c>
      <c r="L4178" s="1" t="str">
        <f ca="1">INDEX(Anvendelseskode!B:B,MATCH($E4178,Anvendelseskode!$A:$A,0))</f>
        <v>Fritliggende enfamilieshus (parcelhus)</v>
      </c>
      <c r="M4178" s="1" t="str">
        <f ca="1">INDEX(Anvendelseskode!C:C,MATCH($E4178,Anvendelseskode!$A:$A,0))</f>
        <v>Parcelhuse</v>
      </c>
      <c r="N4178" s="1" t="str">
        <f ca="1">INDEX(Anvendelseskode!D:D,MATCH($E4178,Anvendelseskode!$A:$A,0))</f>
        <v>Private husholdninger</v>
      </c>
      <c r="O4178" s="1" t="str">
        <f ca="1">IFERROR(INDEX(SBi!$2:$2,MATCH(G4178,SBi!$1:$1,1)),SBi!$K$2)</f>
        <v>1973-1978</v>
      </c>
      <c r="P4178" s="1">
        <f ca="1">IFERROR(INDEX(SBi!$C$3:$K$28,MATCH(E4178,SBi!$B$3:$B$28,0),MATCH(O4178,SBi!$C$2:$K$2,0)),0)</f>
        <v>119.8</v>
      </c>
      <c r="Q4178" s="19">
        <f t="shared" ca="1" si="853"/>
        <v>13.058199999999999</v>
      </c>
      <c r="R4178" s="19" t="str">
        <f ca="1">IFERROR(INDEX(VpD!$2:$2,MATCH(G4178,VpD!$1:$1,1)),VpD!$I$2)</f>
        <v>1973-1978</v>
      </c>
      <c r="S4178" s="1">
        <f ca="1">IFERROR(INDEX(VpD!$C$3:$I$27,MATCH(E4178,VpD!$B$3:$B$27,0),MATCH(R4178,VpD!$C$2:$I$2,0)),0)</f>
        <v>117</v>
      </c>
      <c r="T4178" s="19">
        <f t="shared" ca="1" si="854"/>
        <v>12.753</v>
      </c>
      <c r="U4178" s="14" t="str">
        <f t="shared" ca="1" si="855"/>
        <v xml:space="preserve">710730.36 </v>
      </c>
      <c r="V4178" s="14" t="str">
        <f t="shared" ca="1" si="856"/>
        <v>6171826.01</v>
      </c>
      <c r="W4178" s="14" t="str">
        <f t="shared" ca="1" si="857"/>
        <v>POINT(710730.36 6171826.01)</v>
      </c>
      <c r="X4178" s="14" t="str">
        <f>IFERROR(INDEX(BygningOmraade!B:B,MATCH(A4178,BygningOmraade!A:A,0)),"")</f>
        <v/>
      </c>
    </row>
    <row r="4179" spans="1:24" s="14" customFormat="1" x14ac:dyDescent="0.25">
      <c r="A4179" s="14">
        <f t="shared" si="845"/>
        <v>4179</v>
      </c>
      <c r="B4179" s="14" t="str">
        <f t="shared" ca="1" si="846"/>
        <v>f891269e-5c90-47aa-8089-26da579e975d</v>
      </c>
      <c r="C4179" s="14" t="str">
        <f t="shared" ca="1" si="847"/>
        <v>0a3f507e-240b-32b8-e044-0003ba298018</v>
      </c>
      <c r="D4179" s="14">
        <f t="shared" ca="1" si="848"/>
        <v>994626</v>
      </c>
      <c r="E4179" s="1">
        <f t="shared" ca="1" si="849"/>
        <v>130</v>
      </c>
      <c r="F4179" s="1">
        <f t="shared" ca="1" si="850"/>
        <v>104</v>
      </c>
      <c r="G4179" s="1">
        <f t="shared" ca="1" si="851"/>
        <v>1993</v>
      </c>
      <c r="H4179" s="1" t="str">
        <f ca="1">IFERROR(INDEX(Varmeinstallation!B:B,MATCH(INDIRECT($A$1&amp;"L"&amp;A4179)*1,Varmeinstallation!A:A,0)),"Ingen varmeinstallationer")</f>
        <v>Fjernvarme/blokvarme (radiatorsystemer eller varmluftanlæg)</v>
      </c>
      <c r="I4179" s="1" t="str">
        <f ca="1">IFERROR(INDEX(Opvarmningsmiddel!B:B,MATCH(INDIRECT($A$1&amp;"M"&amp;A4179)*1,Opvarmningsmiddel!A:A,0)),"")</f>
        <v/>
      </c>
      <c r="J4179" s="1">
        <f t="shared" ca="1" si="852"/>
        <v>0</v>
      </c>
      <c r="K4179" s="1" t="str">
        <f ca="1">IFERROR(INDEX(Relationstabel!$C$3:$K$10,MATCH(VALUE(INDIRECT($A$1&amp;"L"&amp;A4179)),Relationstabel!$A$3:$A$10,0),MATCH(IFERROR(VALUE(INDIRECT($A$1&amp;"M"&amp;A4179)),0),Relationstabel!$C$1:$K$1,0)),"Ingen varmeinstallationer")</f>
        <v>Fjernvarme/ Blokvarme</v>
      </c>
      <c r="L4179" s="1" t="str">
        <f ca="1">INDEX(Anvendelseskode!B:B,MATCH($E4179,Anvendelseskode!$A:$A,0))</f>
        <v>Række-, kæde-, dobbelthus (lodret adskillelse mellem enhederne)</v>
      </c>
      <c r="M4179" s="1" t="str">
        <f ca="1">INDEX(Anvendelseskode!C:C,MATCH($E4179,Anvendelseskode!$A:$A,0))</f>
        <v>Række-, kæde og dobbelthuse</v>
      </c>
      <c r="N4179" s="1" t="str">
        <f ca="1">INDEX(Anvendelseskode!D:D,MATCH($E4179,Anvendelseskode!$A:$A,0))</f>
        <v>Private husholdninger</v>
      </c>
      <c r="O4179" s="1" t="str">
        <f ca="1">IFERROR(INDEX(SBi!$2:$2,MATCH(G4179,SBi!$1:$1,1)),SBi!$K$2)</f>
        <v>1979-1998</v>
      </c>
      <c r="P4179" s="1">
        <f ca="1">IFERROR(INDEX(SBi!$C$3:$K$28,MATCH(E4179,SBi!$B$3:$B$28,0),MATCH(O4179,SBi!$C$2:$K$2,0)),0)</f>
        <v>96.8</v>
      </c>
      <c r="Q4179" s="19">
        <f t="shared" ca="1" si="853"/>
        <v>10.0672</v>
      </c>
      <c r="R4179" s="19" t="str">
        <f ca="1">IFERROR(INDEX(VpD!$2:$2,MATCH(G4179,VpD!$1:$1,1)),VpD!$I$2)</f>
        <v>1979-1998</v>
      </c>
      <c r="S4179" s="1">
        <f ca="1">IFERROR(INDEX(VpD!$C$3:$I$27,MATCH(E4179,VpD!$B$3:$B$27,0),MATCH(R4179,VpD!$C$2:$I$2,0)),0)</f>
        <v>74</v>
      </c>
      <c r="T4179" s="19">
        <f t="shared" ca="1" si="854"/>
        <v>7.6959999999999997</v>
      </c>
      <c r="U4179" s="14" t="str">
        <f t="shared" ca="1" si="855"/>
        <v xml:space="preserve">711658.36 </v>
      </c>
      <c r="V4179" s="14" t="str">
        <f t="shared" ca="1" si="856"/>
        <v>6172480.57</v>
      </c>
      <c r="W4179" s="14" t="str">
        <f t="shared" ca="1" si="857"/>
        <v>POINT(711658.36 6172480.57)</v>
      </c>
      <c r="X4179" s="14" t="str">
        <f>IFERROR(INDEX(BygningOmraade!B:B,MATCH(A4179,BygningOmraade!A:A,0)),"")</f>
        <v/>
      </c>
    </row>
    <row r="4180" spans="1:24" s="14" customFormat="1" x14ac:dyDescent="0.25">
      <c r="A4180" s="14">
        <f t="shared" si="845"/>
        <v>4180</v>
      </c>
      <c r="B4180" s="14" t="str">
        <f t="shared" ca="1" si="846"/>
        <v>f8a63a2c-0975-4640-af66-de9f26e5748a</v>
      </c>
      <c r="C4180" s="14" t="str">
        <f t="shared" ca="1" si="847"/>
        <v>0a3f507e-1c9f-32b8-e044-0003ba298018</v>
      </c>
      <c r="D4180" s="14">
        <f t="shared" ca="1" si="848"/>
        <v>2621304</v>
      </c>
      <c r="E4180" s="1">
        <f t="shared" ca="1" si="849"/>
        <v>130</v>
      </c>
      <c r="F4180" s="1">
        <f t="shared" ca="1" si="850"/>
        <v>144</v>
      </c>
      <c r="G4180" s="1">
        <f t="shared" ca="1" si="851"/>
        <v>2005</v>
      </c>
      <c r="H4180" s="1" t="str">
        <f ca="1">IFERROR(INDEX(Varmeinstallation!B:B,MATCH(INDIRECT($A$1&amp;"L"&amp;A4180)*1,Varmeinstallation!A:A,0)),"Ingen varmeinstallationer")</f>
        <v>Centralvarme fra eget anlæg, et-kammer fyr</v>
      </c>
      <c r="I4180" s="1" t="str">
        <f ca="1">IFERROR(INDEX(Opvarmningsmiddel!B:B,MATCH(INDIRECT($A$1&amp;"M"&amp;A4180)*1,Opvarmningsmiddel!A:A,0)),"")</f>
        <v>Naturgas</v>
      </c>
      <c r="J4180" s="1">
        <f t="shared" ca="1" si="852"/>
        <v>90</v>
      </c>
      <c r="K4180" s="1" t="str">
        <f ca="1">IFERROR(INDEX(Relationstabel!$C$3:$K$10,MATCH(VALUE(INDIRECT($A$1&amp;"L"&amp;A4180)),Relationstabel!$A$3:$A$10,0),MATCH(IFERROR(VALUE(INDIRECT($A$1&amp;"M"&amp;A4180)),0),Relationstabel!$C$1:$K$1,0)),"Ingen varmeinstallationer")</f>
        <v>Naturgas</v>
      </c>
      <c r="L4180" s="1" t="str">
        <f ca="1">INDEX(Anvendelseskode!B:B,MATCH($E4180,Anvendelseskode!$A:$A,0))</f>
        <v>Række-, kæde-, dobbelthus (lodret adskillelse mellem enhederne)</v>
      </c>
      <c r="M4180" s="1" t="str">
        <f ca="1">INDEX(Anvendelseskode!C:C,MATCH($E4180,Anvendelseskode!$A:$A,0))</f>
        <v>Række-, kæde og dobbelthuse</v>
      </c>
      <c r="N4180" s="1" t="str">
        <f ca="1">INDEX(Anvendelseskode!D:D,MATCH($E4180,Anvendelseskode!$A:$A,0))</f>
        <v>Private husholdninger</v>
      </c>
      <c r="O4180" s="1" t="str">
        <f ca="1">IFERROR(INDEX(SBi!$2:$2,MATCH(G4180,SBi!$1:$1,1)),SBi!$K$2)</f>
        <v>1999-2006</v>
      </c>
      <c r="P4180" s="1">
        <f ca="1">IFERROR(INDEX(SBi!$C$3:$K$28,MATCH(E4180,SBi!$B$3:$B$28,0),MATCH(O4180,SBi!$C$2:$K$2,0)),0)</f>
        <v>81.5</v>
      </c>
      <c r="Q4180" s="19">
        <f t="shared" ca="1" si="853"/>
        <v>11.736000000000001</v>
      </c>
      <c r="R4180" s="19" t="str">
        <f ca="1">IFERROR(INDEX(VpD!$2:$2,MATCH(G4180,VpD!$1:$1,1)),VpD!$I$2)</f>
        <v>&gt;1998</v>
      </c>
      <c r="S4180" s="1">
        <f ca="1">IFERROR(INDEX(VpD!$C$3:$I$27,MATCH(E4180,VpD!$B$3:$B$27,0),MATCH(R4180,VpD!$C$2:$I$2,0)),0)</f>
        <v>65</v>
      </c>
      <c r="T4180" s="19">
        <f t="shared" ca="1" si="854"/>
        <v>9.36</v>
      </c>
      <c r="U4180" s="14" t="str">
        <f t="shared" ca="1" si="855"/>
        <v xml:space="preserve">713966.17 </v>
      </c>
      <c r="V4180" s="14" t="str">
        <f t="shared" ca="1" si="856"/>
        <v>6168760.59</v>
      </c>
      <c r="W4180" s="14" t="str">
        <f t="shared" ca="1" si="857"/>
        <v>POINT(713966.17 6168760.59)</v>
      </c>
      <c r="X4180" s="14" t="str">
        <f>IFERROR(INDEX(BygningOmraade!B:B,MATCH(A4180,BygningOmraade!A:A,0)),"")</f>
        <v/>
      </c>
    </row>
    <row r="4181" spans="1:24" s="14" customFormat="1" x14ac:dyDescent="0.25">
      <c r="A4181" s="14">
        <f t="shared" si="845"/>
        <v>4181</v>
      </c>
      <c r="B4181" s="14" t="str">
        <f t="shared" ca="1" si="846"/>
        <v>f8cbda01-66af-40ac-a5ca-8580df2c9dd7</v>
      </c>
      <c r="C4181" s="14" t="str">
        <f t="shared" ca="1" si="847"/>
        <v>0a3f507e-1bb2-32b8-e044-0003ba298018</v>
      </c>
      <c r="D4181" s="14">
        <f t="shared" ca="1" si="848"/>
        <v>997567</v>
      </c>
      <c r="E4181" s="1">
        <f t="shared" ca="1" si="849"/>
        <v>130</v>
      </c>
      <c r="F4181" s="1">
        <f t="shared" ca="1" si="850"/>
        <v>101</v>
      </c>
      <c r="G4181" s="1">
        <f t="shared" ca="1" si="851"/>
        <v>1964</v>
      </c>
      <c r="H4181" s="1" t="str">
        <f ca="1">IFERROR(INDEX(Varmeinstallation!B:B,MATCH(INDIRECT($A$1&amp;"L"&amp;A4181)*1,Varmeinstallation!A:A,0)),"Ingen varmeinstallationer")</f>
        <v>Centralvarme fra eget anlæg, et-kammer fyr</v>
      </c>
      <c r="I4181" s="1" t="str">
        <f ca="1">IFERROR(INDEX(Opvarmningsmiddel!B:B,MATCH(INDIRECT($A$1&amp;"M"&amp;A4181)*1,Opvarmningsmiddel!A:A,0)),"")</f>
        <v>Naturgas</v>
      </c>
      <c r="J4181" s="1">
        <f t="shared" ca="1" si="852"/>
        <v>2</v>
      </c>
      <c r="K4181" s="1" t="str">
        <f ca="1">IFERROR(INDEX(Relationstabel!$C$3:$K$10,MATCH(VALUE(INDIRECT($A$1&amp;"L"&amp;A4181)),Relationstabel!$A$3:$A$10,0),MATCH(IFERROR(VALUE(INDIRECT($A$1&amp;"M"&amp;A4181)),0),Relationstabel!$C$1:$K$1,0)),"Ingen varmeinstallationer")</f>
        <v>Naturgas</v>
      </c>
      <c r="L4181" s="1" t="str">
        <f ca="1">INDEX(Anvendelseskode!B:B,MATCH($E4181,Anvendelseskode!$A:$A,0))</f>
        <v>Række-, kæde-, dobbelthus (lodret adskillelse mellem enhederne)</v>
      </c>
      <c r="M4181" s="1" t="str">
        <f ca="1">INDEX(Anvendelseskode!C:C,MATCH($E4181,Anvendelseskode!$A:$A,0))</f>
        <v>Række-, kæde og dobbelthuse</v>
      </c>
      <c r="N4181" s="1" t="str">
        <f ca="1">INDEX(Anvendelseskode!D:D,MATCH($E4181,Anvendelseskode!$A:$A,0))</f>
        <v>Private husholdninger</v>
      </c>
      <c r="O4181" s="1" t="str">
        <f ca="1">IFERROR(INDEX(SBi!$2:$2,MATCH(G4181,SBi!$1:$1,1)),SBi!$K$2)</f>
        <v>1961-1972</v>
      </c>
      <c r="P4181" s="1">
        <f ca="1">IFERROR(INDEX(SBi!$C$3:$K$28,MATCH(E4181,SBi!$B$3:$B$28,0),MATCH(O4181,SBi!$C$2:$K$2,0)),0)</f>
        <v>119.9</v>
      </c>
      <c r="Q4181" s="19">
        <f t="shared" ca="1" si="853"/>
        <v>12.109900000000001</v>
      </c>
      <c r="R4181" s="19" t="str">
        <f ca="1">IFERROR(INDEX(VpD!$2:$2,MATCH(G4181,VpD!$1:$1,1)),VpD!$I$2)</f>
        <v>1961-1972</v>
      </c>
      <c r="S4181" s="1">
        <f ca="1">IFERROR(INDEX(VpD!$C$3:$I$27,MATCH(E4181,VpD!$B$3:$B$27,0),MATCH(R4181,VpD!$C$2:$I$2,0)),0)</f>
        <v>120</v>
      </c>
      <c r="T4181" s="19">
        <f t="shared" ca="1" si="854"/>
        <v>12.12</v>
      </c>
      <c r="U4181" s="14" t="str">
        <f t="shared" ca="1" si="855"/>
        <v xml:space="preserve">713822.06 </v>
      </c>
      <c r="V4181" s="14" t="str">
        <f t="shared" ca="1" si="856"/>
        <v>6169238.79</v>
      </c>
      <c r="W4181" s="14" t="str">
        <f t="shared" ca="1" si="857"/>
        <v>POINT(713822.06 6169238.79)</v>
      </c>
      <c r="X4181" s="14" t="str">
        <f>IFERROR(INDEX(BygningOmraade!B:B,MATCH(A4181,BygningOmraade!A:A,0)),"")</f>
        <v/>
      </c>
    </row>
    <row r="4182" spans="1:24" s="14" customFormat="1" x14ac:dyDescent="0.25">
      <c r="A4182" s="14">
        <f t="shared" si="845"/>
        <v>4182</v>
      </c>
      <c r="B4182" s="14" t="str">
        <f t="shared" ca="1" si="846"/>
        <v>f8d1d0e8-d4fb-46fd-9742-96e5bfa0c208</v>
      </c>
      <c r="C4182" s="14" t="str">
        <f t="shared" ca="1" si="847"/>
        <v>0a3f507e-1724-32b8-e044-0003ba298018</v>
      </c>
      <c r="D4182" s="14">
        <f t="shared" ca="1" si="848"/>
        <v>996330</v>
      </c>
      <c r="E4182" s="1">
        <f t="shared" ca="1" si="849"/>
        <v>120</v>
      </c>
      <c r="F4182" s="1">
        <f t="shared" ca="1" si="850"/>
        <v>82</v>
      </c>
      <c r="G4182" s="1">
        <f t="shared" ca="1" si="851"/>
        <v>1957</v>
      </c>
      <c r="H4182" s="1" t="str">
        <f ca="1">IFERROR(INDEX(Varmeinstallation!B:B,MATCH(INDIRECT($A$1&amp;"L"&amp;A4182)*1,Varmeinstallation!A:A,0)),"Ingen varmeinstallationer")</f>
        <v>Centralvarme fra eget anlæg, et-kammer fyr</v>
      </c>
      <c r="I4182" s="1" t="str">
        <f ca="1">IFERROR(INDEX(Opvarmningsmiddel!B:B,MATCH(INDIRECT($A$1&amp;"M"&amp;A4182)*1,Opvarmningsmiddel!A:A,0)),"")</f>
        <v>Naturgas</v>
      </c>
      <c r="J4182" s="1">
        <f t="shared" ca="1" si="852"/>
        <v>0</v>
      </c>
      <c r="K4182" s="1" t="str">
        <f ca="1">IFERROR(INDEX(Relationstabel!$C$3:$K$10,MATCH(VALUE(INDIRECT($A$1&amp;"L"&amp;A4182)),Relationstabel!$A$3:$A$10,0),MATCH(IFERROR(VALUE(INDIRECT($A$1&amp;"M"&amp;A4182)),0),Relationstabel!$C$1:$K$1,0)),"Ingen varmeinstallationer")</f>
        <v>Naturgas</v>
      </c>
      <c r="L4182" s="1" t="str">
        <f ca="1">INDEX(Anvendelseskode!B:B,MATCH($E4182,Anvendelseskode!$A:$A,0))</f>
        <v>Fritliggende enfamilieshus (parcelhus)</v>
      </c>
      <c r="M4182" s="1" t="str">
        <f ca="1">INDEX(Anvendelseskode!C:C,MATCH($E4182,Anvendelseskode!$A:$A,0))</f>
        <v>Parcelhuse</v>
      </c>
      <c r="N4182" s="1" t="str">
        <f ca="1">INDEX(Anvendelseskode!D:D,MATCH($E4182,Anvendelseskode!$A:$A,0))</f>
        <v>Private husholdninger</v>
      </c>
      <c r="O4182" s="1" t="str">
        <f ca="1">IFERROR(INDEX(SBi!$2:$2,MATCH(G4182,SBi!$1:$1,1)),SBi!$K$2)</f>
        <v>1951-1960</v>
      </c>
      <c r="P4182" s="1">
        <f ca="1">IFERROR(INDEX(SBi!$C$3:$K$28,MATCH(E4182,SBi!$B$3:$B$28,0),MATCH(O4182,SBi!$C$2:$K$2,0)),0)</f>
        <v>154.9</v>
      </c>
      <c r="Q4182" s="19">
        <f t="shared" ca="1" si="853"/>
        <v>12.7018</v>
      </c>
      <c r="R4182" s="19" t="str">
        <f ca="1">IFERROR(INDEX(VpD!$2:$2,MATCH(G4182,VpD!$1:$1,1)),VpD!$I$2)</f>
        <v>1951-1960</v>
      </c>
      <c r="S4182" s="1">
        <f ca="1">IFERROR(INDEX(VpD!$C$3:$I$27,MATCH(E4182,VpD!$B$3:$B$27,0),MATCH(R4182,VpD!$C$2:$I$2,0)),0)</f>
        <v>204</v>
      </c>
      <c r="T4182" s="19">
        <f t="shared" ca="1" si="854"/>
        <v>16.728000000000002</v>
      </c>
      <c r="U4182" s="14" t="str">
        <f t="shared" ca="1" si="855"/>
        <v xml:space="preserve">712944.2 </v>
      </c>
      <c r="V4182" s="14" t="str">
        <f t="shared" ca="1" si="856"/>
        <v>6169076.02</v>
      </c>
      <c r="W4182" s="14" t="str">
        <f t="shared" ca="1" si="857"/>
        <v>POINT(712944.2 6169076.02)</v>
      </c>
      <c r="X4182" s="14" t="str">
        <f>IFERROR(INDEX(BygningOmraade!B:B,MATCH(A4182,BygningOmraade!A:A,0)),"")</f>
        <v/>
      </c>
    </row>
    <row r="4183" spans="1:24" s="14" customFormat="1" x14ac:dyDescent="0.25">
      <c r="A4183" s="14">
        <f t="shared" si="845"/>
        <v>4183</v>
      </c>
      <c r="B4183" s="14" t="str">
        <f t="shared" ca="1" si="846"/>
        <v>f8ea6241-4dd5-49b6-b2c1-d37a5eb8fb3a</v>
      </c>
      <c r="C4183" s="14" t="str">
        <f t="shared" ca="1" si="847"/>
        <v>0a3f507e-17d2-32b8-e044-0003ba298018</v>
      </c>
      <c r="D4183" s="14">
        <f t="shared" ca="1" si="848"/>
        <v>996325</v>
      </c>
      <c r="E4183" s="1">
        <f t="shared" ca="1" si="849"/>
        <v>120</v>
      </c>
      <c r="F4183" s="1">
        <f t="shared" ca="1" si="850"/>
        <v>220</v>
      </c>
      <c r="G4183" s="1">
        <f t="shared" ca="1" si="851"/>
        <v>1938</v>
      </c>
      <c r="H4183" s="1" t="str">
        <f ca="1">IFERROR(INDEX(Varmeinstallation!B:B,MATCH(INDIRECT($A$1&amp;"L"&amp;A4183)*1,Varmeinstallation!A:A,0)),"Ingen varmeinstallationer")</f>
        <v>Centralvarme fra eget anlæg, et-kammer fyr</v>
      </c>
      <c r="I4183" s="1" t="str">
        <f ca="1">IFERROR(INDEX(Opvarmningsmiddel!B:B,MATCH(INDIRECT($A$1&amp;"M"&amp;A4183)*1,Opvarmningsmiddel!A:A,0)),"")</f>
        <v>Naturgas</v>
      </c>
      <c r="J4183" s="1">
        <f t="shared" ca="1" si="852"/>
        <v>0</v>
      </c>
      <c r="K4183" s="1" t="str">
        <f ca="1">IFERROR(INDEX(Relationstabel!$C$3:$K$10,MATCH(VALUE(INDIRECT($A$1&amp;"L"&amp;A4183)),Relationstabel!$A$3:$A$10,0),MATCH(IFERROR(VALUE(INDIRECT($A$1&amp;"M"&amp;A4183)),0),Relationstabel!$C$1:$K$1,0)),"Ingen varmeinstallationer")</f>
        <v>Naturgas</v>
      </c>
      <c r="L4183" s="1" t="str">
        <f ca="1">INDEX(Anvendelseskode!B:B,MATCH($E4183,Anvendelseskode!$A:$A,0))</f>
        <v>Fritliggende enfamilieshus (parcelhus)</v>
      </c>
      <c r="M4183" s="1" t="str">
        <f ca="1">INDEX(Anvendelseskode!C:C,MATCH($E4183,Anvendelseskode!$A:$A,0))</f>
        <v>Parcelhuse</v>
      </c>
      <c r="N4183" s="1" t="str">
        <f ca="1">INDEX(Anvendelseskode!D:D,MATCH($E4183,Anvendelseskode!$A:$A,0))</f>
        <v>Private husholdninger</v>
      </c>
      <c r="O4183" s="1" t="str">
        <f ca="1">IFERROR(INDEX(SBi!$2:$2,MATCH(G4183,SBi!$1:$1,1)),SBi!$K$2)</f>
        <v>1931-1950</v>
      </c>
      <c r="P4183" s="1">
        <f ca="1">IFERROR(INDEX(SBi!$C$3:$K$28,MATCH(E4183,SBi!$B$3:$B$28,0),MATCH(O4183,SBi!$C$2:$K$2,0)),0)</f>
        <v>164.1</v>
      </c>
      <c r="Q4183" s="19">
        <f t="shared" ca="1" si="853"/>
        <v>36.101999999999997</v>
      </c>
      <c r="R4183" s="19" t="str">
        <f ca="1">IFERROR(INDEX(VpD!$2:$2,MATCH(G4183,VpD!$1:$1,1)),VpD!$I$2)</f>
        <v>1931-1950</v>
      </c>
      <c r="S4183" s="1">
        <f ca="1">IFERROR(INDEX(VpD!$C$3:$I$27,MATCH(E4183,VpD!$B$3:$B$27,0),MATCH(R4183,VpD!$C$2:$I$2,0)),0)</f>
        <v>217</v>
      </c>
      <c r="T4183" s="19">
        <f t="shared" ca="1" si="854"/>
        <v>47.74</v>
      </c>
      <c r="U4183" s="14" t="str">
        <f t="shared" ca="1" si="855"/>
        <v xml:space="preserve">712958.41 </v>
      </c>
      <c r="V4183" s="14" t="str">
        <f t="shared" ca="1" si="856"/>
        <v>6168687.65</v>
      </c>
      <c r="W4183" s="14" t="str">
        <f t="shared" ca="1" si="857"/>
        <v>POINT(712958.41 6168687.65)</v>
      </c>
      <c r="X4183" s="14" t="str">
        <f>IFERROR(INDEX(BygningOmraade!B:B,MATCH(A4183,BygningOmraade!A:A,0)),"")</f>
        <v/>
      </c>
    </row>
    <row r="4184" spans="1:24" s="14" customFormat="1" x14ac:dyDescent="0.25">
      <c r="A4184" s="14">
        <f t="shared" si="845"/>
        <v>4184</v>
      </c>
      <c r="B4184" s="14" t="str">
        <f t="shared" ca="1" si="846"/>
        <v>f921a122-25c9-43f5-81e1-51dd7767d7b4</v>
      </c>
      <c r="C4184" s="14" t="str">
        <f t="shared" ca="1" si="847"/>
        <v>0a3f507e-2166-32b8-e044-0003ba298018</v>
      </c>
      <c r="D4184" s="14">
        <f t="shared" ca="1" si="848"/>
        <v>997148</v>
      </c>
      <c r="E4184" s="1">
        <f t="shared" ca="1" si="849"/>
        <v>130</v>
      </c>
      <c r="F4184" s="1">
        <f t="shared" ca="1" si="850"/>
        <v>112</v>
      </c>
      <c r="G4184" s="1">
        <f t="shared" ca="1" si="851"/>
        <v>1978</v>
      </c>
      <c r="H4184" s="1" t="str">
        <f ca="1">IFERROR(INDEX(Varmeinstallation!B:B,MATCH(INDIRECT($A$1&amp;"L"&amp;A4184)*1,Varmeinstallation!A:A,0)),"Ingen varmeinstallationer")</f>
        <v>Fjernvarme/blokvarme (radiatorsystemer eller varmluftanlæg)</v>
      </c>
      <c r="I4184" s="1" t="str">
        <f ca="1">IFERROR(INDEX(Opvarmningsmiddel!B:B,MATCH(INDIRECT($A$1&amp;"M"&amp;A4184)*1,Opvarmningsmiddel!A:A,0)),"")</f>
        <v/>
      </c>
      <c r="J4184" s="1">
        <f t="shared" ca="1" si="852"/>
        <v>0</v>
      </c>
      <c r="K4184" s="1" t="str">
        <f ca="1">IFERROR(INDEX(Relationstabel!$C$3:$K$10,MATCH(VALUE(INDIRECT($A$1&amp;"L"&amp;A4184)),Relationstabel!$A$3:$A$10,0),MATCH(IFERROR(VALUE(INDIRECT($A$1&amp;"M"&amp;A4184)),0),Relationstabel!$C$1:$K$1,0)),"Ingen varmeinstallationer")</f>
        <v>Fjernvarme/ Blokvarme</v>
      </c>
      <c r="L4184" s="1" t="str">
        <f ca="1">INDEX(Anvendelseskode!B:B,MATCH($E4184,Anvendelseskode!$A:$A,0))</f>
        <v>Række-, kæde-, dobbelthus (lodret adskillelse mellem enhederne)</v>
      </c>
      <c r="M4184" s="1" t="str">
        <f ca="1">INDEX(Anvendelseskode!C:C,MATCH($E4184,Anvendelseskode!$A:$A,0))</f>
        <v>Række-, kæde og dobbelthuse</v>
      </c>
      <c r="N4184" s="1" t="str">
        <f ca="1">INDEX(Anvendelseskode!D:D,MATCH($E4184,Anvendelseskode!$A:$A,0))</f>
        <v>Private husholdninger</v>
      </c>
      <c r="O4184" s="1" t="str">
        <f ca="1">IFERROR(INDEX(SBi!$2:$2,MATCH(G4184,SBi!$1:$1,1)),SBi!$K$2)</f>
        <v>1973-1978</v>
      </c>
      <c r="P4184" s="1">
        <f ca="1">IFERROR(INDEX(SBi!$C$3:$K$28,MATCH(E4184,SBi!$B$3:$B$28,0),MATCH(O4184,SBi!$C$2:$K$2,0)),0)</f>
        <v>112.6</v>
      </c>
      <c r="Q4184" s="19">
        <f t="shared" ca="1" si="853"/>
        <v>12.611199999999998</v>
      </c>
      <c r="R4184" s="19" t="str">
        <f ca="1">IFERROR(INDEX(VpD!$2:$2,MATCH(G4184,VpD!$1:$1,1)),VpD!$I$2)</f>
        <v>1973-1978</v>
      </c>
      <c r="S4184" s="1">
        <f ca="1">IFERROR(INDEX(VpD!$C$3:$I$27,MATCH(E4184,VpD!$B$3:$B$27,0),MATCH(R4184,VpD!$C$2:$I$2,0)),0)</f>
        <v>98</v>
      </c>
      <c r="T4184" s="19">
        <f t="shared" ca="1" si="854"/>
        <v>10.976000000000001</v>
      </c>
      <c r="U4184" s="14" t="str">
        <f t="shared" ca="1" si="855"/>
        <v xml:space="preserve">713763.89 </v>
      </c>
      <c r="V4184" s="14" t="str">
        <f t="shared" ca="1" si="856"/>
        <v>6169559.42</v>
      </c>
      <c r="W4184" s="14" t="str">
        <f t="shared" ca="1" si="857"/>
        <v>POINT(713763.89 6169559.42)</v>
      </c>
      <c r="X4184" s="14" t="str">
        <f>IFERROR(INDEX(BygningOmraade!B:B,MATCH(A4184,BygningOmraade!A:A,0)),"")</f>
        <v/>
      </c>
    </row>
    <row r="4185" spans="1:24" s="14" customFormat="1" x14ac:dyDescent="0.25">
      <c r="A4185" s="14">
        <f t="shared" si="845"/>
        <v>4185</v>
      </c>
      <c r="B4185" s="14" t="str">
        <f t="shared" ca="1" si="846"/>
        <v>f92663c7-c1c5-4cba-9792-ce321228c497</v>
      </c>
      <c r="C4185" s="14" t="str">
        <f t="shared" ca="1" si="847"/>
        <v>0a3f507e-2269-32b8-e044-0003ba298018</v>
      </c>
      <c r="D4185" s="14">
        <f t="shared" ca="1" si="848"/>
        <v>995395</v>
      </c>
      <c r="E4185" s="1">
        <f t="shared" ca="1" si="849"/>
        <v>120</v>
      </c>
      <c r="F4185" s="1">
        <f t="shared" ca="1" si="850"/>
        <v>154</v>
      </c>
      <c r="G4185" s="1">
        <f t="shared" ca="1" si="851"/>
        <v>1970</v>
      </c>
      <c r="H4185" s="1" t="str">
        <f ca="1">IFERROR(INDEX(Varmeinstallation!B:B,MATCH(INDIRECT($A$1&amp;"L"&amp;A4185)*1,Varmeinstallation!A:A,0)),"Ingen varmeinstallationer")</f>
        <v>Centralvarme fra eget anlæg, et-kammer fyr</v>
      </c>
      <c r="I4185" s="1" t="str">
        <f ca="1">IFERROR(INDEX(Opvarmningsmiddel!B:B,MATCH(INDIRECT($A$1&amp;"M"&amp;A4185)*1,Opvarmningsmiddel!A:A,0)),"")</f>
        <v>Naturgas</v>
      </c>
      <c r="J4185" s="1">
        <f t="shared" ca="1" si="852"/>
        <v>0</v>
      </c>
      <c r="K4185" s="1" t="str">
        <f ca="1">IFERROR(INDEX(Relationstabel!$C$3:$K$10,MATCH(VALUE(INDIRECT($A$1&amp;"L"&amp;A4185)),Relationstabel!$A$3:$A$10,0),MATCH(IFERROR(VALUE(INDIRECT($A$1&amp;"M"&amp;A4185)),0),Relationstabel!$C$1:$K$1,0)),"Ingen varmeinstallationer")</f>
        <v>Naturgas</v>
      </c>
      <c r="L4185" s="1" t="str">
        <f ca="1">INDEX(Anvendelseskode!B:B,MATCH($E4185,Anvendelseskode!$A:$A,0))</f>
        <v>Fritliggende enfamilieshus (parcelhus)</v>
      </c>
      <c r="M4185" s="1" t="str">
        <f ca="1">INDEX(Anvendelseskode!C:C,MATCH($E4185,Anvendelseskode!$A:$A,0))</f>
        <v>Parcelhuse</v>
      </c>
      <c r="N4185" s="1" t="str">
        <f ca="1">INDEX(Anvendelseskode!D:D,MATCH($E4185,Anvendelseskode!$A:$A,0))</f>
        <v>Private husholdninger</v>
      </c>
      <c r="O4185" s="1" t="str">
        <f ca="1">IFERROR(INDEX(SBi!$2:$2,MATCH(G4185,SBi!$1:$1,1)),SBi!$K$2)</f>
        <v>1961-1972</v>
      </c>
      <c r="P4185" s="1">
        <f ca="1">IFERROR(INDEX(SBi!$C$3:$K$28,MATCH(E4185,SBi!$B$3:$B$28,0),MATCH(O4185,SBi!$C$2:$K$2,0)),0)</f>
        <v>134.30000000000001</v>
      </c>
      <c r="Q4185" s="19">
        <f t="shared" ca="1" si="853"/>
        <v>20.682200000000002</v>
      </c>
      <c r="R4185" s="19" t="str">
        <f ca="1">IFERROR(INDEX(VpD!$2:$2,MATCH(G4185,VpD!$1:$1,1)),VpD!$I$2)</f>
        <v>1961-1972</v>
      </c>
      <c r="S4185" s="1">
        <f ca="1">IFERROR(INDEX(VpD!$C$3:$I$27,MATCH(E4185,VpD!$B$3:$B$27,0),MATCH(R4185,VpD!$C$2:$I$2,0)),0)</f>
        <v>143</v>
      </c>
      <c r="T4185" s="19">
        <f t="shared" ca="1" si="854"/>
        <v>22.021999999999998</v>
      </c>
      <c r="U4185" s="14" t="str">
        <f t="shared" ca="1" si="855"/>
        <v xml:space="preserve">711991.94 </v>
      </c>
      <c r="V4185" s="14" t="str">
        <f t="shared" ca="1" si="856"/>
        <v>6171745.04</v>
      </c>
      <c r="W4185" s="14" t="str">
        <f t="shared" ca="1" si="857"/>
        <v>POINT(711991.94 6171745.04)</v>
      </c>
      <c r="X4185" s="14" t="str">
        <f>IFERROR(INDEX(BygningOmraade!B:B,MATCH(A4185,BygningOmraade!A:A,0)),"")</f>
        <v/>
      </c>
    </row>
    <row r="4186" spans="1:24" s="14" customFormat="1" x14ac:dyDescent="0.25">
      <c r="A4186" s="14">
        <f t="shared" si="845"/>
        <v>4186</v>
      </c>
      <c r="B4186" s="14" t="str">
        <f t="shared" ca="1" si="846"/>
        <v>f944bc22-0ce1-4516-9f3f-703a6907fcf5</v>
      </c>
      <c r="C4186" s="14" t="str">
        <f t="shared" ca="1" si="847"/>
        <v>0a3f507e-214f-32b8-e044-0003ba298018</v>
      </c>
      <c r="D4186" s="14">
        <f t="shared" ca="1" si="848"/>
        <v>996719</v>
      </c>
      <c r="E4186" s="1">
        <f t="shared" ca="1" si="849"/>
        <v>130</v>
      </c>
      <c r="F4186" s="1">
        <f t="shared" ca="1" si="850"/>
        <v>113</v>
      </c>
      <c r="G4186" s="1">
        <f t="shared" ca="1" si="851"/>
        <v>1981</v>
      </c>
      <c r="H4186" s="1" t="str">
        <f ca="1">IFERROR(INDEX(Varmeinstallation!B:B,MATCH(INDIRECT($A$1&amp;"L"&amp;A4186)*1,Varmeinstallation!A:A,0)),"Ingen varmeinstallationer")</f>
        <v>Centralvarme fra eget anlæg, et-kammer fyr</v>
      </c>
      <c r="I4186" s="1" t="str">
        <f ca="1">IFERROR(INDEX(Opvarmningsmiddel!B:B,MATCH(INDIRECT($A$1&amp;"M"&amp;A4186)*1,Opvarmningsmiddel!A:A,0)),"")</f>
        <v>Naturgas</v>
      </c>
      <c r="J4186" s="1">
        <f t="shared" ca="1" si="852"/>
        <v>0</v>
      </c>
      <c r="K4186" s="1" t="str">
        <f ca="1">IFERROR(INDEX(Relationstabel!$C$3:$K$10,MATCH(VALUE(INDIRECT($A$1&amp;"L"&amp;A4186)),Relationstabel!$A$3:$A$10,0),MATCH(IFERROR(VALUE(INDIRECT($A$1&amp;"M"&amp;A4186)),0),Relationstabel!$C$1:$K$1,0)),"Ingen varmeinstallationer")</f>
        <v>Naturgas</v>
      </c>
      <c r="L4186" s="1" t="str">
        <f ca="1">INDEX(Anvendelseskode!B:B,MATCH($E4186,Anvendelseskode!$A:$A,0))</f>
        <v>Række-, kæde-, dobbelthus (lodret adskillelse mellem enhederne)</v>
      </c>
      <c r="M4186" s="1" t="str">
        <f ca="1">INDEX(Anvendelseskode!C:C,MATCH($E4186,Anvendelseskode!$A:$A,0))</f>
        <v>Række-, kæde og dobbelthuse</v>
      </c>
      <c r="N4186" s="1" t="str">
        <f ca="1">INDEX(Anvendelseskode!D:D,MATCH($E4186,Anvendelseskode!$A:$A,0))</f>
        <v>Private husholdninger</v>
      </c>
      <c r="O4186" s="1" t="str">
        <f ca="1">IFERROR(INDEX(SBi!$2:$2,MATCH(G4186,SBi!$1:$1,1)),SBi!$K$2)</f>
        <v>1979-1998</v>
      </c>
      <c r="P4186" s="1">
        <f ca="1">IFERROR(INDEX(SBi!$C$3:$K$28,MATCH(E4186,SBi!$B$3:$B$28,0),MATCH(O4186,SBi!$C$2:$K$2,0)),0)</f>
        <v>96.8</v>
      </c>
      <c r="Q4186" s="19">
        <f t="shared" ca="1" si="853"/>
        <v>10.9384</v>
      </c>
      <c r="R4186" s="19" t="str">
        <f ca="1">IFERROR(INDEX(VpD!$2:$2,MATCH(G4186,VpD!$1:$1,1)),VpD!$I$2)</f>
        <v>1979-1998</v>
      </c>
      <c r="S4186" s="1">
        <f ca="1">IFERROR(INDEX(VpD!$C$3:$I$27,MATCH(E4186,VpD!$B$3:$B$27,0),MATCH(R4186,VpD!$C$2:$I$2,0)),0)</f>
        <v>74</v>
      </c>
      <c r="T4186" s="19">
        <f t="shared" ca="1" si="854"/>
        <v>8.3620000000000001</v>
      </c>
      <c r="U4186" s="14" t="str">
        <f t="shared" ca="1" si="855"/>
        <v xml:space="preserve">713510.43 </v>
      </c>
      <c r="V4186" s="14" t="str">
        <f t="shared" ca="1" si="856"/>
        <v>6168911.94</v>
      </c>
      <c r="W4186" s="14" t="str">
        <f t="shared" ca="1" si="857"/>
        <v>POINT(713510.43 6168911.94)</v>
      </c>
      <c r="X4186" s="14" t="str">
        <f>IFERROR(INDEX(BygningOmraade!B:B,MATCH(A4186,BygningOmraade!A:A,0)),"")</f>
        <v/>
      </c>
    </row>
    <row r="4187" spans="1:24" s="14" customFormat="1" x14ac:dyDescent="0.25">
      <c r="A4187" s="14">
        <f t="shared" si="845"/>
        <v>4187</v>
      </c>
      <c r="B4187" s="14" t="str">
        <f t="shared" ca="1" si="846"/>
        <v>f96f6504-8326-4958-9beb-4b53a8524e06</v>
      </c>
      <c r="C4187" s="14" t="str">
        <f t="shared" ca="1" si="847"/>
        <v>0a3f507e-2319-32b8-e044-0003ba298018</v>
      </c>
      <c r="D4187" s="14">
        <f t="shared" ca="1" si="848"/>
        <v>995362</v>
      </c>
      <c r="E4187" s="1">
        <f t="shared" ca="1" si="849"/>
        <v>130</v>
      </c>
      <c r="F4187" s="1">
        <f t="shared" ca="1" si="850"/>
        <v>170</v>
      </c>
      <c r="G4187" s="1">
        <f t="shared" ca="1" si="851"/>
        <v>1971</v>
      </c>
      <c r="H4187" s="1" t="str">
        <f ca="1">IFERROR(INDEX(Varmeinstallation!B:B,MATCH(INDIRECT($A$1&amp;"L"&amp;A4187)*1,Varmeinstallation!A:A,0)),"Ingen varmeinstallationer")</f>
        <v>Fjernvarme/blokvarme (radiatorsystemer eller varmluftanlæg)</v>
      </c>
      <c r="I4187" s="1" t="str">
        <f ca="1">IFERROR(INDEX(Opvarmningsmiddel!B:B,MATCH(INDIRECT($A$1&amp;"M"&amp;A4187)*1,Opvarmningsmiddel!A:A,0)),"")</f>
        <v/>
      </c>
      <c r="J4187" s="1">
        <f t="shared" ca="1" si="852"/>
        <v>80</v>
      </c>
      <c r="K4187" s="1" t="str">
        <f ca="1">IFERROR(INDEX(Relationstabel!$C$3:$K$10,MATCH(VALUE(INDIRECT($A$1&amp;"L"&amp;A4187)),Relationstabel!$A$3:$A$10,0),MATCH(IFERROR(VALUE(INDIRECT($A$1&amp;"M"&amp;A4187)),0),Relationstabel!$C$1:$K$1,0)),"Ingen varmeinstallationer")</f>
        <v>Fjernvarme/ Blokvarme</v>
      </c>
      <c r="L4187" s="1" t="str">
        <f ca="1">INDEX(Anvendelseskode!B:B,MATCH($E4187,Anvendelseskode!$A:$A,0))</f>
        <v>Række-, kæde-, dobbelthus (lodret adskillelse mellem enhederne)</v>
      </c>
      <c r="M4187" s="1" t="str">
        <f ca="1">INDEX(Anvendelseskode!C:C,MATCH($E4187,Anvendelseskode!$A:$A,0))</f>
        <v>Række-, kæde og dobbelthuse</v>
      </c>
      <c r="N4187" s="1" t="str">
        <f ca="1">INDEX(Anvendelseskode!D:D,MATCH($E4187,Anvendelseskode!$A:$A,0))</f>
        <v>Private husholdninger</v>
      </c>
      <c r="O4187" s="1" t="str">
        <f ca="1">IFERROR(INDEX(SBi!$2:$2,MATCH(G4187,SBi!$1:$1,1)),SBi!$K$2)</f>
        <v>1961-1972</v>
      </c>
      <c r="P4187" s="1">
        <f ca="1">IFERROR(INDEX(SBi!$C$3:$K$28,MATCH(E4187,SBi!$B$3:$B$28,0),MATCH(O4187,SBi!$C$2:$K$2,0)),0)</f>
        <v>119.9</v>
      </c>
      <c r="Q4187" s="19">
        <f t="shared" ca="1" si="853"/>
        <v>20.382999999999999</v>
      </c>
      <c r="R4187" s="19" t="str">
        <f ca="1">IFERROR(INDEX(VpD!$2:$2,MATCH(G4187,VpD!$1:$1,1)),VpD!$I$2)</f>
        <v>1961-1972</v>
      </c>
      <c r="S4187" s="1">
        <f ca="1">IFERROR(INDEX(VpD!$C$3:$I$27,MATCH(E4187,VpD!$B$3:$B$27,0),MATCH(R4187,VpD!$C$2:$I$2,0)),0)</f>
        <v>120</v>
      </c>
      <c r="T4187" s="19">
        <f t="shared" ca="1" si="854"/>
        <v>20.399999999999999</v>
      </c>
      <c r="U4187" s="14" t="str">
        <f t="shared" ca="1" si="855"/>
        <v xml:space="preserve">711764.78 </v>
      </c>
      <c r="V4187" s="14" t="str">
        <f t="shared" ca="1" si="856"/>
        <v>6172304.36</v>
      </c>
      <c r="W4187" s="14" t="str">
        <f t="shared" ca="1" si="857"/>
        <v>POINT(711764.78 6172304.36)</v>
      </c>
      <c r="X4187" s="14" t="str">
        <f>IFERROR(INDEX(BygningOmraade!B:B,MATCH(A4187,BygningOmraade!A:A,0)),"")</f>
        <v/>
      </c>
    </row>
    <row r="4188" spans="1:24" s="14" customFormat="1" x14ac:dyDescent="0.25">
      <c r="A4188" s="14">
        <f t="shared" si="845"/>
        <v>4188</v>
      </c>
      <c r="B4188" s="14" t="str">
        <f t="shared" ca="1" si="846"/>
        <v>f98f6fad-cac8-44aa-a700-ee70e7a9e834</v>
      </c>
      <c r="C4188" s="14" t="str">
        <f t="shared" ca="1" si="847"/>
        <v>0a3f507e-1999-32b8-e044-0003ba298018</v>
      </c>
      <c r="D4188" s="14">
        <f t="shared" ca="1" si="848"/>
        <v>995209</v>
      </c>
      <c r="E4188" s="1">
        <f t="shared" ca="1" si="849"/>
        <v>130</v>
      </c>
      <c r="F4188" s="1">
        <f t="shared" ca="1" si="850"/>
        <v>131</v>
      </c>
      <c r="G4188" s="1">
        <f t="shared" ca="1" si="851"/>
        <v>1976</v>
      </c>
      <c r="H4188" s="1" t="str">
        <f ca="1">IFERROR(INDEX(Varmeinstallation!B:B,MATCH(INDIRECT($A$1&amp;"L"&amp;A4188)*1,Varmeinstallation!A:A,0)),"Ingen varmeinstallationer")</f>
        <v>Fjernvarme/blokvarme (radiatorsystemer eller varmluftanlæg)</v>
      </c>
      <c r="I4188" s="1" t="str">
        <f ca="1">IFERROR(INDEX(Opvarmningsmiddel!B:B,MATCH(INDIRECT($A$1&amp;"M"&amp;A4188)*1,Opvarmningsmiddel!A:A,0)),"")</f>
        <v/>
      </c>
      <c r="J4188" s="1">
        <f t="shared" ca="1" si="852"/>
        <v>0</v>
      </c>
      <c r="K4188" s="1" t="str">
        <f ca="1">IFERROR(INDEX(Relationstabel!$C$3:$K$10,MATCH(VALUE(INDIRECT($A$1&amp;"L"&amp;A4188)),Relationstabel!$A$3:$A$10,0),MATCH(IFERROR(VALUE(INDIRECT($A$1&amp;"M"&amp;A4188)),0),Relationstabel!$C$1:$K$1,0)),"Ingen varmeinstallationer")</f>
        <v>Fjernvarme/ Blokvarme</v>
      </c>
      <c r="L4188" s="1" t="str">
        <f ca="1">INDEX(Anvendelseskode!B:B,MATCH($E4188,Anvendelseskode!$A:$A,0))</f>
        <v>Række-, kæde-, dobbelthus (lodret adskillelse mellem enhederne)</v>
      </c>
      <c r="M4188" s="1" t="str">
        <f ca="1">INDEX(Anvendelseskode!C:C,MATCH($E4188,Anvendelseskode!$A:$A,0))</f>
        <v>Række-, kæde og dobbelthuse</v>
      </c>
      <c r="N4188" s="1" t="str">
        <f ca="1">INDEX(Anvendelseskode!D:D,MATCH($E4188,Anvendelseskode!$A:$A,0))</f>
        <v>Private husholdninger</v>
      </c>
      <c r="O4188" s="1" t="str">
        <f ca="1">IFERROR(INDEX(SBi!$2:$2,MATCH(G4188,SBi!$1:$1,1)),SBi!$K$2)</f>
        <v>1973-1978</v>
      </c>
      <c r="P4188" s="1">
        <f ca="1">IFERROR(INDEX(SBi!$C$3:$K$28,MATCH(E4188,SBi!$B$3:$B$28,0),MATCH(O4188,SBi!$C$2:$K$2,0)),0)</f>
        <v>112.6</v>
      </c>
      <c r="Q4188" s="19">
        <f t="shared" ca="1" si="853"/>
        <v>14.750599999999999</v>
      </c>
      <c r="R4188" s="19" t="str">
        <f ca="1">IFERROR(INDEX(VpD!$2:$2,MATCH(G4188,VpD!$1:$1,1)),VpD!$I$2)</f>
        <v>1973-1978</v>
      </c>
      <c r="S4188" s="1">
        <f ca="1">IFERROR(INDEX(VpD!$C$3:$I$27,MATCH(E4188,VpD!$B$3:$B$27,0),MATCH(R4188,VpD!$C$2:$I$2,0)),0)</f>
        <v>98</v>
      </c>
      <c r="T4188" s="19">
        <f t="shared" ca="1" si="854"/>
        <v>12.837999999999999</v>
      </c>
      <c r="U4188" s="14" t="str">
        <f t="shared" ca="1" si="855"/>
        <v xml:space="preserve">711821.56 </v>
      </c>
      <c r="V4188" s="14" t="str">
        <f t="shared" ca="1" si="856"/>
        <v>6172391.74</v>
      </c>
      <c r="W4188" s="14" t="str">
        <f t="shared" ca="1" si="857"/>
        <v>POINT(711821.56 6172391.74)</v>
      </c>
      <c r="X4188" s="14" t="str">
        <f>IFERROR(INDEX(BygningOmraade!B:B,MATCH(A4188,BygningOmraade!A:A,0)),"")</f>
        <v/>
      </c>
    </row>
    <row r="4189" spans="1:24" s="14" customFormat="1" x14ac:dyDescent="0.25">
      <c r="A4189" s="14">
        <f t="shared" si="845"/>
        <v>4189</v>
      </c>
      <c r="B4189" s="14" t="str">
        <f t="shared" ca="1" si="846"/>
        <v>f9ae34d2-f1c0-40f2-9c8d-0dcdf73f718c</v>
      </c>
      <c r="C4189" s="14" t="str">
        <f t="shared" ca="1" si="847"/>
        <v>0a3f507e-2173-32b8-e044-0003ba298018</v>
      </c>
      <c r="D4189" s="14">
        <f t="shared" ca="1" si="848"/>
        <v>997153</v>
      </c>
      <c r="E4189" s="1">
        <f t="shared" ca="1" si="849"/>
        <v>130</v>
      </c>
      <c r="F4189" s="1">
        <f t="shared" ca="1" si="850"/>
        <v>109</v>
      </c>
      <c r="G4189" s="1">
        <f t="shared" ca="1" si="851"/>
        <v>1978</v>
      </c>
      <c r="H4189" s="1" t="str">
        <f ca="1">IFERROR(INDEX(Varmeinstallation!B:B,MATCH(INDIRECT($A$1&amp;"L"&amp;A4189)*1,Varmeinstallation!A:A,0)),"Ingen varmeinstallationer")</f>
        <v>Fjernvarme/blokvarme (radiatorsystemer eller varmluftanlæg)</v>
      </c>
      <c r="I4189" s="1" t="str">
        <f ca="1">IFERROR(INDEX(Opvarmningsmiddel!B:B,MATCH(INDIRECT($A$1&amp;"M"&amp;A4189)*1,Opvarmningsmiddel!A:A,0)),"")</f>
        <v/>
      </c>
      <c r="J4189" s="1">
        <f t="shared" ca="1" si="852"/>
        <v>0</v>
      </c>
      <c r="K4189" s="1" t="str">
        <f ca="1">IFERROR(INDEX(Relationstabel!$C$3:$K$10,MATCH(VALUE(INDIRECT($A$1&amp;"L"&amp;A4189)),Relationstabel!$A$3:$A$10,0),MATCH(IFERROR(VALUE(INDIRECT($A$1&amp;"M"&amp;A4189)),0),Relationstabel!$C$1:$K$1,0)),"Ingen varmeinstallationer")</f>
        <v>Fjernvarme/ Blokvarme</v>
      </c>
      <c r="L4189" s="1" t="str">
        <f ca="1">INDEX(Anvendelseskode!B:B,MATCH($E4189,Anvendelseskode!$A:$A,0))</f>
        <v>Række-, kæde-, dobbelthus (lodret adskillelse mellem enhederne)</v>
      </c>
      <c r="M4189" s="1" t="str">
        <f ca="1">INDEX(Anvendelseskode!C:C,MATCH($E4189,Anvendelseskode!$A:$A,0))</f>
        <v>Række-, kæde og dobbelthuse</v>
      </c>
      <c r="N4189" s="1" t="str">
        <f ca="1">INDEX(Anvendelseskode!D:D,MATCH($E4189,Anvendelseskode!$A:$A,0))</f>
        <v>Private husholdninger</v>
      </c>
      <c r="O4189" s="1" t="str">
        <f ca="1">IFERROR(INDEX(SBi!$2:$2,MATCH(G4189,SBi!$1:$1,1)),SBi!$K$2)</f>
        <v>1973-1978</v>
      </c>
      <c r="P4189" s="1">
        <f ca="1">IFERROR(INDEX(SBi!$C$3:$K$28,MATCH(E4189,SBi!$B$3:$B$28,0),MATCH(O4189,SBi!$C$2:$K$2,0)),0)</f>
        <v>112.6</v>
      </c>
      <c r="Q4189" s="19">
        <f t="shared" ca="1" si="853"/>
        <v>12.273399999999999</v>
      </c>
      <c r="R4189" s="19" t="str">
        <f ca="1">IFERROR(INDEX(VpD!$2:$2,MATCH(G4189,VpD!$1:$1,1)),VpD!$I$2)</f>
        <v>1973-1978</v>
      </c>
      <c r="S4189" s="1">
        <f ca="1">IFERROR(INDEX(VpD!$C$3:$I$27,MATCH(E4189,VpD!$B$3:$B$27,0),MATCH(R4189,VpD!$C$2:$I$2,0)),0)</f>
        <v>98</v>
      </c>
      <c r="T4189" s="19">
        <f t="shared" ca="1" si="854"/>
        <v>10.682</v>
      </c>
      <c r="U4189" s="14" t="str">
        <f t="shared" ca="1" si="855"/>
        <v xml:space="preserve">713749.63 </v>
      </c>
      <c r="V4189" s="14" t="str">
        <f t="shared" ca="1" si="856"/>
        <v>6169641.76</v>
      </c>
      <c r="W4189" s="14" t="str">
        <f t="shared" ca="1" si="857"/>
        <v>POINT(713749.63 6169641.76)</v>
      </c>
      <c r="X4189" s="14" t="str">
        <f>IFERROR(INDEX(BygningOmraade!B:B,MATCH(A4189,BygningOmraade!A:A,0)),"")</f>
        <v/>
      </c>
    </row>
    <row r="4190" spans="1:24" s="14" customFormat="1" x14ac:dyDescent="0.25">
      <c r="A4190" s="14">
        <f t="shared" si="845"/>
        <v>4190</v>
      </c>
      <c r="B4190" s="14" t="str">
        <f t="shared" ca="1" si="846"/>
        <v>f9baefbe-65cd-4c5d-af00-21ec8c8f7b20</v>
      </c>
      <c r="C4190" s="14" t="str">
        <f t="shared" ca="1" si="847"/>
        <v>0a3f507e-1666-32b8-e044-0003ba298018</v>
      </c>
      <c r="D4190" s="14">
        <f t="shared" ca="1" si="848"/>
        <v>997029</v>
      </c>
      <c r="E4190" s="1">
        <f t="shared" ca="1" si="849"/>
        <v>130</v>
      </c>
      <c r="F4190" s="1">
        <f t="shared" ca="1" si="850"/>
        <v>102</v>
      </c>
      <c r="G4190" s="1">
        <f t="shared" ca="1" si="851"/>
        <v>1977</v>
      </c>
      <c r="H4190" s="1" t="str">
        <f ca="1">IFERROR(INDEX(Varmeinstallation!B:B,MATCH(INDIRECT($A$1&amp;"L"&amp;A4190)*1,Varmeinstallation!A:A,0)),"Ingen varmeinstallationer")</f>
        <v>Fjernvarme/blokvarme (radiatorsystemer eller varmluftanlæg)</v>
      </c>
      <c r="I4190" s="1" t="str">
        <f ca="1">IFERROR(INDEX(Opvarmningsmiddel!B:B,MATCH(INDIRECT($A$1&amp;"M"&amp;A4190)*1,Opvarmningsmiddel!A:A,0)),"")</f>
        <v/>
      </c>
      <c r="J4190" s="1">
        <f t="shared" ca="1" si="852"/>
        <v>0</v>
      </c>
      <c r="K4190" s="1" t="str">
        <f ca="1">IFERROR(INDEX(Relationstabel!$C$3:$K$10,MATCH(VALUE(INDIRECT($A$1&amp;"L"&amp;A4190)),Relationstabel!$A$3:$A$10,0),MATCH(IFERROR(VALUE(INDIRECT($A$1&amp;"M"&amp;A4190)),0),Relationstabel!$C$1:$K$1,0)),"Ingen varmeinstallationer")</f>
        <v>Fjernvarme/ Blokvarme</v>
      </c>
      <c r="L4190" s="1" t="str">
        <f ca="1">INDEX(Anvendelseskode!B:B,MATCH($E4190,Anvendelseskode!$A:$A,0))</f>
        <v>Række-, kæde-, dobbelthus (lodret adskillelse mellem enhederne)</v>
      </c>
      <c r="M4190" s="1" t="str">
        <f ca="1">INDEX(Anvendelseskode!C:C,MATCH($E4190,Anvendelseskode!$A:$A,0))</f>
        <v>Række-, kæde og dobbelthuse</v>
      </c>
      <c r="N4190" s="1" t="str">
        <f ca="1">INDEX(Anvendelseskode!D:D,MATCH($E4190,Anvendelseskode!$A:$A,0))</f>
        <v>Private husholdninger</v>
      </c>
      <c r="O4190" s="1" t="str">
        <f ca="1">IFERROR(INDEX(SBi!$2:$2,MATCH(G4190,SBi!$1:$1,1)),SBi!$K$2)</f>
        <v>1973-1978</v>
      </c>
      <c r="P4190" s="1">
        <f ca="1">IFERROR(INDEX(SBi!$C$3:$K$28,MATCH(E4190,SBi!$B$3:$B$28,0),MATCH(O4190,SBi!$C$2:$K$2,0)),0)</f>
        <v>112.6</v>
      </c>
      <c r="Q4190" s="19">
        <f t="shared" ca="1" si="853"/>
        <v>11.485199999999999</v>
      </c>
      <c r="R4190" s="19" t="str">
        <f ca="1">IFERROR(INDEX(VpD!$2:$2,MATCH(G4190,VpD!$1:$1,1)),VpD!$I$2)</f>
        <v>1973-1978</v>
      </c>
      <c r="S4190" s="1">
        <f ca="1">IFERROR(INDEX(VpD!$C$3:$I$27,MATCH(E4190,VpD!$B$3:$B$27,0),MATCH(R4190,VpD!$C$2:$I$2,0)),0)</f>
        <v>98</v>
      </c>
      <c r="T4190" s="19">
        <f t="shared" ca="1" si="854"/>
        <v>9.9960000000000004</v>
      </c>
      <c r="U4190" s="14" t="str">
        <f t="shared" ca="1" si="855"/>
        <v xml:space="preserve">713592.91 </v>
      </c>
      <c r="V4190" s="14" t="str">
        <f t="shared" ca="1" si="856"/>
        <v>6169482.8</v>
      </c>
      <c r="W4190" s="14" t="str">
        <f t="shared" ca="1" si="857"/>
        <v>POINT(713592.91 6169482.8)</v>
      </c>
      <c r="X4190" s="14" t="str">
        <f>IFERROR(INDEX(BygningOmraade!B:B,MATCH(A4190,BygningOmraade!A:A,0)),"")</f>
        <v/>
      </c>
    </row>
    <row r="4191" spans="1:24" s="14" customFormat="1" x14ac:dyDescent="0.25">
      <c r="A4191" s="14">
        <f t="shared" si="845"/>
        <v>4191</v>
      </c>
      <c r="B4191" s="14" t="str">
        <f t="shared" ca="1" si="846"/>
        <v>f9c15acf-5f4e-4345-bc0f-65fad5a8f84c</v>
      </c>
      <c r="C4191" s="14" t="str">
        <f t="shared" ca="1" si="847"/>
        <v>0a3f507e-1e3d-32b8-e044-0003ba298018</v>
      </c>
      <c r="D4191" s="14">
        <f t="shared" ca="1" si="848"/>
        <v>994467</v>
      </c>
      <c r="E4191" s="1">
        <f t="shared" ca="1" si="849"/>
        <v>120</v>
      </c>
      <c r="F4191" s="1">
        <f t="shared" ca="1" si="850"/>
        <v>138</v>
      </c>
      <c r="G4191" s="1">
        <f t="shared" ca="1" si="851"/>
        <v>1972</v>
      </c>
      <c r="H4191" s="1" t="str">
        <f ca="1">IFERROR(INDEX(Varmeinstallation!B:B,MATCH(INDIRECT($A$1&amp;"L"&amp;A4191)*1,Varmeinstallation!A:A,0)),"Ingen varmeinstallationer")</f>
        <v>Elovne, elpaneler</v>
      </c>
      <c r="I4191" s="1" t="str">
        <f ca="1">IFERROR(INDEX(Opvarmningsmiddel!B:B,MATCH(INDIRECT($A$1&amp;"M"&amp;A4191)*1,Opvarmningsmiddel!A:A,0)),"")</f>
        <v>Elektricitet</v>
      </c>
      <c r="J4191" s="1">
        <f t="shared" ca="1" si="852"/>
        <v>0</v>
      </c>
      <c r="K4191" s="1" t="str">
        <f ca="1">IFERROR(INDEX(Relationstabel!$C$3:$K$10,MATCH(VALUE(INDIRECT($A$1&amp;"L"&amp;A4191)),Relationstabel!$A$3:$A$10,0),MATCH(IFERROR(VALUE(INDIRECT($A$1&amp;"M"&amp;A4191)),0),Relationstabel!$C$1:$K$1,0)),"Ingen varmeinstallationer")</f>
        <v>Elvarme</v>
      </c>
      <c r="L4191" s="1" t="str">
        <f ca="1">INDEX(Anvendelseskode!B:B,MATCH($E4191,Anvendelseskode!$A:$A,0))</f>
        <v>Fritliggende enfamilieshus (parcelhus)</v>
      </c>
      <c r="M4191" s="1" t="str">
        <f ca="1">INDEX(Anvendelseskode!C:C,MATCH($E4191,Anvendelseskode!$A:$A,0))</f>
        <v>Parcelhuse</v>
      </c>
      <c r="N4191" s="1" t="str">
        <f ca="1">INDEX(Anvendelseskode!D:D,MATCH($E4191,Anvendelseskode!$A:$A,0))</f>
        <v>Private husholdninger</v>
      </c>
      <c r="O4191" s="1" t="str">
        <f ca="1">IFERROR(INDEX(SBi!$2:$2,MATCH(G4191,SBi!$1:$1,1)),SBi!$K$2)</f>
        <v>1961-1972</v>
      </c>
      <c r="P4191" s="1">
        <f ca="1">IFERROR(INDEX(SBi!$C$3:$K$28,MATCH(E4191,SBi!$B$3:$B$28,0),MATCH(O4191,SBi!$C$2:$K$2,0)),0)</f>
        <v>134.30000000000001</v>
      </c>
      <c r="Q4191" s="19">
        <f t="shared" ca="1" si="853"/>
        <v>18.5334</v>
      </c>
      <c r="R4191" s="19" t="str">
        <f ca="1">IFERROR(INDEX(VpD!$2:$2,MATCH(G4191,VpD!$1:$1,1)),VpD!$I$2)</f>
        <v>1961-1972</v>
      </c>
      <c r="S4191" s="1">
        <f ca="1">IFERROR(INDEX(VpD!$C$3:$I$27,MATCH(E4191,VpD!$B$3:$B$27,0),MATCH(R4191,VpD!$C$2:$I$2,0)),0)</f>
        <v>143</v>
      </c>
      <c r="T4191" s="19">
        <f t="shared" ca="1" si="854"/>
        <v>19.734000000000002</v>
      </c>
      <c r="U4191" s="14" t="str">
        <f t="shared" ca="1" si="855"/>
        <v xml:space="preserve">711547.42 </v>
      </c>
      <c r="V4191" s="14" t="str">
        <f t="shared" ca="1" si="856"/>
        <v>6171621.7</v>
      </c>
      <c r="W4191" s="14" t="str">
        <f t="shared" ca="1" si="857"/>
        <v>POINT(711547.42 6171621.7)</v>
      </c>
      <c r="X4191" s="14" t="str">
        <f>IFERROR(INDEX(BygningOmraade!B:B,MATCH(A4191,BygningOmraade!A:A,0)),"")</f>
        <v/>
      </c>
    </row>
    <row r="4192" spans="1:24" s="14" customFormat="1" x14ac:dyDescent="0.25">
      <c r="A4192" s="14">
        <f t="shared" si="845"/>
        <v>4192</v>
      </c>
      <c r="B4192" s="14" t="str">
        <f t="shared" ca="1" si="846"/>
        <v>f9d0486b-9fe4-420a-b74e-fea80ec9f643</v>
      </c>
      <c r="C4192" s="14" t="str">
        <f t="shared" ca="1" si="847"/>
        <v>0a3f507e-24ba-32b8-e044-0003ba298018</v>
      </c>
      <c r="D4192" s="14">
        <f t="shared" ca="1" si="848"/>
        <v>996901</v>
      </c>
      <c r="E4192" s="1">
        <f t="shared" ca="1" si="849"/>
        <v>130</v>
      </c>
      <c r="F4192" s="1">
        <f t="shared" ca="1" si="850"/>
        <v>109</v>
      </c>
      <c r="G4192" s="1">
        <f t="shared" ca="1" si="851"/>
        <v>1978</v>
      </c>
      <c r="H4192" s="1" t="str">
        <f ca="1">IFERROR(INDEX(Varmeinstallation!B:B,MATCH(INDIRECT($A$1&amp;"L"&amp;A4192)*1,Varmeinstallation!A:A,0)),"Ingen varmeinstallationer")</f>
        <v>Fjernvarme/blokvarme (radiatorsystemer eller varmluftanlæg)</v>
      </c>
      <c r="I4192" s="1" t="str">
        <f ca="1">IFERROR(INDEX(Opvarmningsmiddel!B:B,MATCH(INDIRECT($A$1&amp;"M"&amp;A4192)*1,Opvarmningsmiddel!A:A,0)),"")</f>
        <v/>
      </c>
      <c r="J4192" s="1">
        <f t="shared" ca="1" si="852"/>
        <v>0</v>
      </c>
      <c r="K4192" s="1" t="str">
        <f ca="1">IFERROR(INDEX(Relationstabel!$C$3:$K$10,MATCH(VALUE(INDIRECT($A$1&amp;"L"&amp;A4192)),Relationstabel!$A$3:$A$10,0),MATCH(IFERROR(VALUE(INDIRECT($A$1&amp;"M"&amp;A4192)),0),Relationstabel!$C$1:$K$1,0)),"Ingen varmeinstallationer")</f>
        <v>Fjernvarme/ Blokvarme</v>
      </c>
      <c r="L4192" s="1" t="str">
        <f ca="1">INDEX(Anvendelseskode!B:B,MATCH($E4192,Anvendelseskode!$A:$A,0))</f>
        <v>Række-, kæde-, dobbelthus (lodret adskillelse mellem enhederne)</v>
      </c>
      <c r="M4192" s="1" t="str">
        <f ca="1">INDEX(Anvendelseskode!C:C,MATCH($E4192,Anvendelseskode!$A:$A,0))</f>
        <v>Række-, kæde og dobbelthuse</v>
      </c>
      <c r="N4192" s="1" t="str">
        <f ca="1">INDEX(Anvendelseskode!D:D,MATCH($E4192,Anvendelseskode!$A:$A,0))</f>
        <v>Private husholdninger</v>
      </c>
      <c r="O4192" s="1" t="str">
        <f ca="1">IFERROR(INDEX(SBi!$2:$2,MATCH(G4192,SBi!$1:$1,1)),SBi!$K$2)</f>
        <v>1973-1978</v>
      </c>
      <c r="P4192" s="1">
        <f ca="1">IFERROR(INDEX(SBi!$C$3:$K$28,MATCH(E4192,SBi!$B$3:$B$28,0),MATCH(O4192,SBi!$C$2:$K$2,0)),0)</f>
        <v>112.6</v>
      </c>
      <c r="Q4192" s="19">
        <f t="shared" ca="1" si="853"/>
        <v>12.273399999999999</v>
      </c>
      <c r="R4192" s="19" t="str">
        <f ca="1">IFERROR(INDEX(VpD!$2:$2,MATCH(G4192,VpD!$1:$1,1)),VpD!$I$2)</f>
        <v>1973-1978</v>
      </c>
      <c r="S4192" s="1">
        <f ca="1">IFERROR(INDEX(VpD!$C$3:$I$27,MATCH(E4192,VpD!$B$3:$B$27,0),MATCH(R4192,VpD!$C$2:$I$2,0)),0)</f>
        <v>98</v>
      </c>
      <c r="T4192" s="19">
        <f t="shared" ca="1" si="854"/>
        <v>10.682</v>
      </c>
      <c r="U4192" s="14" t="str">
        <f t="shared" ca="1" si="855"/>
        <v xml:space="preserve">713631.24 </v>
      </c>
      <c r="V4192" s="14" t="str">
        <f t="shared" ca="1" si="856"/>
        <v>6169823.96</v>
      </c>
      <c r="W4192" s="14" t="str">
        <f t="shared" ca="1" si="857"/>
        <v>POINT(713631.24 6169823.96)</v>
      </c>
      <c r="X4192" s="14" t="str">
        <f>IFERROR(INDEX(BygningOmraade!B:B,MATCH(A4192,BygningOmraade!A:A,0)),"")</f>
        <v/>
      </c>
    </row>
    <row r="4193" spans="1:24" s="14" customFormat="1" x14ac:dyDescent="0.25">
      <c r="A4193" s="14">
        <f t="shared" si="845"/>
        <v>4193</v>
      </c>
      <c r="B4193" s="14" t="str">
        <f t="shared" ca="1" si="846"/>
        <v>f9ee3dd9-5fa1-4a33-9801-aca55387da5e</v>
      </c>
      <c r="C4193" s="14" t="str">
        <f t="shared" ca="1" si="847"/>
        <v>0a3f507e-1e10-32b8-e044-0003ba298018</v>
      </c>
      <c r="D4193" s="14">
        <f t="shared" ca="1" si="848"/>
        <v>995834</v>
      </c>
      <c r="E4193" s="1">
        <f t="shared" ca="1" si="849"/>
        <v>120</v>
      </c>
      <c r="F4193" s="1">
        <f t="shared" ca="1" si="850"/>
        <v>135</v>
      </c>
      <c r="G4193" s="1">
        <f t="shared" ca="1" si="851"/>
        <v>1975</v>
      </c>
      <c r="H4193" s="1" t="str">
        <f ca="1">IFERROR(INDEX(Varmeinstallation!B:B,MATCH(INDIRECT($A$1&amp;"L"&amp;A4193)*1,Varmeinstallation!A:A,0)),"Ingen varmeinstallationer")</f>
        <v>Elovne, elpaneler</v>
      </c>
      <c r="I4193" s="1" t="str">
        <f ca="1">IFERROR(INDEX(Opvarmningsmiddel!B:B,MATCH(INDIRECT($A$1&amp;"M"&amp;A4193)*1,Opvarmningsmiddel!A:A,0)),"")</f>
        <v>Elektricitet</v>
      </c>
      <c r="J4193" s="1">
        <f t="shared" ca="1" si="852"/>
        <v>0</v>
      </c>
      <c r="K4193" s="1" t="str">
        <f ca="1">IFERROR(INDEX(Relationstabel!$C$3:$K$10,MATCH(VALUE(INDIRECT($A$1&amp;"L"&amp;A4193)),Relationstabel!$A$3:$A$10,0),MATCH(IFERROR(VALUE(INDIRECT($A$1&amp;"M"&amp;A4193)),0),Relationstabel!$C$1:$K$1,0)),"Ingen varmeinstallationer")</f>
        <v>Elvarme</v>
      </c>
      <c r="L4193" s="1" t="str">
        <f ca="1">INDEX(Anvendelseskode!B:B,MATCH($E4193,Anvendelseskode!$A:$A,0))</f>
        <v>Fritliggende enfamilieshus (parcelhus)</v>
      </c>
      <c r="M4193" s="1" t="str">
        <f ca="1">INDEX(Anvendelseskode!C:C,MATCH($E4193,Anvendelseskode!$A:$A,0))</f>
        <v>Parcelhuse</v>
      </c>
      <c r="N4193" s="1" t="str">
        <f ca="1">INDEX(Anvendelseskode!D:D,MATCH($E4193,Anvendelseskode!$A:$A,0))</f>
        <v>Private husholdninger</v>
      </c>
      <c r="O4193" s="1" t="str">
        <f ca="1">IFERROR(INDEX(SBi!$2:$2,MATCH(G4193,SBi!$1:$1,1)),SBi!$K$2)</f>
        <v>1973-1978</v>
      </c>
      <c r="P4193" s="1">
        <f ca="1">IFERROR(INDEX(SBi!$C$3:$K$28,MATCH(E4193,SBi!$B$3:$B$28,0),MATCH(O4193,SBi!$C$2:$K$2,0)),0)</f>
        <v>119.8</v>
      </c>
      <c r="Q4193" s="19">
        <f t="shared" ca="1" si="853"/>
        <v>16.172999999999998</v>
      </c>
      <c r="R4193" s="19" t="str">
        <f ca="1">IFERROR(INDEX(VpD!$2:$2,MATCH(G4193,VpD!$1:$1,1)),VpD!$I$2)</f>
        <v>1973-1978</v>
      </c>
      <c r="S4193" s="1">
        <f ca="1">IFERROR(INDEX(VpD!$C$3:$I$27,MATCH(E4193,VpD!$B$3:$B$27,0),MATCH(R4193,VpD!$C$2:$I$2,0)),0)</f>
        <v>117</v>
      </c>
      <c r="T4193" s="19">
        <f t="shared" ca="1" si="854"/>
        <v>15.795</v>
      </c>
      <c r="U4193" s="14" t="str">
        <f t="shared" ca="1" si="855"/>
        <v xml:space="preserve">712098.54 </v>
      </c>
      <c r="V4193" s="14" t="str">
        <f t="shared" ca="1" si="856"/>
        <v>6169290.1</v>
      </c>
      <c r="W4193" s="14" t="str">
        <f t="shared" ca="1" si="857"/>
        <v>POINT(712098.54 6169290.1)</v>
      </c>
      <c r="X4193" s="14" t="str">
        <f>IFERROR(INDEX(BygningOmraade!B:B,MATCH(A4193,BygningOmraade!A:A,0)),"")</f>
        <v/>
      </c>
    </row>
    <row r="4194" spans="1:24" s="14" customFormat="1" x14ac:dyDescent="0.25">
      <c r="A4194" s="14">
        <f t="shared" si="845"/>
        <v>4194</v>
      </c>
      <c r="B4194" s="14" t="str">
        <f t="shared" ca="1" si="846"/>
        <v>f9f3cb6e-3830-419f-99c4-910b8f7a053a</v>
      </c>
      <c r="C4194" s="14" t="str">
        <f t="shared" ca="1" si="847"/>
        <v>0a3f507e-21b7-32b8-e044-0003ba298018</v>
      </c>
      <c r="D4194" s="14">
        <f t="shared" ca="1" si="848"/>
        <v>997353</v>
      </c>
      <c r="E4194" s="1">
        <f t="shared" ca="1" si="849"/>
        <v>130</v>
      </c>
      <c r="F4194" s="1">
        <f t="shared" ca="1" si="850"/>
        <v>112</v>
      </c>
      <c r="G4194" s="1">
        <f t="shared" ca="1" si="851"/>
        <v>1979</v>
      </c>
      <c r="H4194" s="1" t="str">
        <f ca="1">IFERROR(INDEX(Varmeinstallation!B:B,MATCH(INDIRECT($A$1&amp;"L"&amp;A4194)*1,Varmeinstallation!A:A,0)),"Ingen varmeinstallationer")</f>
        <v>Fjernvarme/blokvarme (radiatorsystemer eller varmluftanlæg)</v>
      </c>
      <c r="I4194" s="1" t="str">
        <f ca="1">IFERROR(INDEX(Opvarmningsmiddel!B:B,MATCH(INDIRECT($A$1&amp;"M"&amp;A4194)*1,Opvarmningsmiddel!A:A,0)),"")</f>
        <v/>
      </c>
      <c r="J4194" s="1">
        <f t="shared" ca="1" si="852"/>
        <v>0</v>
      </c>
      <c r="K4194" s="1" t="str">
        <f ca="1">IFERROR(INDEX(Relationstabel!$C$3:$K$10,MATCH(VALUE(INDIRECT($A$1&amp;"L"&amp;A4194)),Relationstabel!$A$3:$A$10,0),MATCH(IFERROR(VALUE(INDIRECT($A$1&amp;"M"&amp;A4194)),0),Relationstabel!$C$1:$K$1,0)),"Ingen varmeinstallationer")</f>
        <v>Fjernvarme/ Blokvarme</v>
      </c>
      <c r="L4194" s="1" t="str">
        <f ca="1">INDEX(Anvendelseskode!B:B,MATCH($E4194,Anvendelseskode!$A:$A,0))</f>
        <v>Række-, kæde-, dobbelthus (lodret adskillelse mellem enhederne)</v>
      </c>
      <c r="M4194" s="1" t="str">
        <f ca="1">INDEX(Anvendelseskode!C:C,MATCH($E4194,Anvendelseskode!$A:$A,0))</f>
        <v>Række-, kæde og dobbelthuse</v>
      </c>
      <c r="N4194" s="1" t="str">
        <f ca="1">INDEX(Anvendelseskode!D:D,MATCH($E4194,Anvendelseskode!$A:$A,0))</f>
        <v>Private husholdninger</v>
      </c>
      <c r="O4194" s="1" t="str">
        <f ca="1">IFERROR(INDEX(SBi!$2:$2,MATCH(G4194,SBi!$1:$1,1)),SBi!$K$2)</f>
        <v>1979-1998</v>
      </c>
      <c r="P4194" s="1">
        <f ca="1">IFERROR(INDEX(SBi!$C$3:$K$28,MATCH(E4194,SBi!$B$3:$B$28,0),MATCH(O4194,SBi!$C$2:$K$2,0)),0)</f>
        <v>96.8</v>
      </c>
      <c r="Q4194" s="19">
        <f t="shared" ca="1" si="853"/>
        <v>10.8416</v>
      </c>
      <c r="R4194" s="19" t="str">
        <f ca="1">IFERROR(INDEX(VpD!$2:$2,MATCH(G4194,VpD!$1:$1,1)),VpD!$I$2)</f>
        <v>1979-1998</v>
      </c>
      <c r="S4194" s="1">
        <f ca="1">IFERROR(INDEX(VpD!$C$3:$I$27,MATCH(E4194,VpD!$B$3:$B$27,0),MATCH(R4194,VpD!$C$2:$I$2,0)),0)</f>
        <v>74</v>
      </c>
      <c r="T4194" s="19">
        <f t="shared" ca="1" si="854"/>
        <v>8.2880000000000003</v>
      </c>
      <c r="U4194" s="14" t="str">
        <f t="shared" ca="1" si="855"/>
        <v xml:space="preserve">713653.17 </v>
      </c>
      <c r="V4194" s="14" t="str">
        <f t="shared" ca="1" si="856"/>
        <v>6169756.43</v>
      </c>
      <c r="W4194" s="14" t="str">
        <f t="shared" ca="1" si="857"/>
        <v>POINT(713653.17 6169756.43)</v>
      </c>
      <c r="X4194" s="14" t="str">
        <f>IFERROR(INDEX(BygningOmraade!B:B,MATCH(A4194,BygningOmraade!A:A,0)),"")</f>
        <v/>
      </c>
    </row>
    <row r="4195" spans="1:24" s="14" customFormat="1" x14ac:dyDescent="0.25">
      <c r="A4195" s="14">
        <f t="shared" si="845"/>
        <v>4195</v>
      </c>
      <c r="B4195" s="14" t="str">
        <f t="shared" ca="1" si="846"/>
        <v>f9fbeea9-062e-44ca-b545-0d10fb8fb057</v>
      </c>
      <c r="C4195" s="14" t="str">
        <f t="shared" ca="1" si="847"/>
        <v>0a3f507e-152e-32b8-e044-0003ba298018</v>
      </c>
      <c r="D4195" s="14">
        <f t="shared" ca="1" si="848"/>
        <v>994367</v>
      </c>
      <c r="E4195" s="1">
        <f t="shared" ca="1" si="849"/>
        <v>130</v>
      </c>
      <c r="F4195" s="1">
        <f t="shared" ca="1" si="850"/>
        <v>90</v>
      </c>
      <c r="G4195" s="1">
        <f t="shared" ca="1" si="851"/>
        <v>1993</v>
      </c>
      <c r="H4195" s="1" t="str">
        <f ca="1">IFERROR(INDEX(Varmeinstallation!B:B,MATCH(INDIRECT($A$1&amp;"L"&amp;A4195)*1,Varmeinstallation!A:A,0)),"Ingen varmeinstallationer")</f>
        <v>Fjernvarme/blokvarme (radiatorsystemer eller varmluftanlæg)</v>
      </c>
      <c r="I4195" s="1" t="str">
        <f ca="1">IFERROR(INDEX(Opvarmningsmiddel!B:B,MATCH(INDIRECT($A$1&amp;"M"&amp;A4195)*1,Opvarmningsmiddel!A:A,0)),"")</f>
        <v/>
      </c>
      <c r="J4195" s="1">
        <f t="shared" ca="1" si="852"/>
        <v>0</v>
      </c>
      <c r="K4195" s="1" t="str">
        <f ca="1">IFERROR(INDEX(Relationstabel!$C$3:$K$10,MATCH(VALUE(INDIRECT($A$1&amp;"L"&amp;A4195)),Relationstabel!$A$3:$A$10,0),MATCH(IFERROR(VALUE(INDIRECT($A$1&amp;"M"&amp;A4195)),0),Relationstabel!$C$1:$K$1,0)),"Ingen varmeinstallationer")</f>
        <v>Fjernvarme/ Blokvarme</v>
      </c>
      <c r="L4195" s="1" t="str">
        <f ca="1">INDEX(Anvendelseskode!B:B,MATCH($E4195,Anvendelseskode!$A:$A,0))</f>
        <v>Række-, kæde-, dobbelthus (lodret adskillelse mellem enhederne)</v>
      </c>
      <c r="M4195" s="1" t="str">
        <f ca="1">INDEX(Anvendelseskode!C:C,MATCH($E4195,Anvendelseskode!$A:$A,0))</f>
        <v>Række-, kæde og dobbelthuse</v>
      </c>
      <c r="N4195" s="1" t="str">
        <f ca="1">INDEX(Anvendelseskode!D:D,MATCH($E4195,Anvendelseskode!$A:$A,0))</f>
        <v>Private husholdninger</v>
      </c>
      <c r="O4195" s="1" t="str">
        <f ca="1">IFERROR(INDEX(SBi!$2:$2,MATCH(G4195,SBi!$1:$1,1)),SBi!$K$2)</f>
        <v>1979-1998</v>
      </c>
      <c r="P4195" s="1">
        <f ca="1">IFERROR(INDEX(SBi!$C$3:$K$28,MATCH(E4195,SBi!$B$3:$B$28,0),MATCH(O4195,SBi!$C$2:$K$2,0)),0)</f>
        <v>96.8</v>
      </c>
      <c r="Q4195" s="19">
        <f t="shared" ca="1" si="853"/>
        <v>8.7119999999999997</v>
      </c>
      <c r="R4195" s="19" t="str">
        <f ca="1">IFERROR(INDEX(VpD!$2:$2,MATCH(G4195,VpD!$1:$1,1)),VpD!$I$2)</f>
        <v>1979-1998</v>
      </c>
      <c r="S4195" s="1">
        <f ca="1">IFERROR(INDEX(VpD!$C$3:$I$27,MATCH(E4195,VpD!$B$3:$B$27,0),MATCH(R4195,VpD!$C$2:$I$2,0)),0)</f>
        <v>74</v>
      </c>
      <c r="T4195" s="19">
        <f t="shared" ca="1" si="854"/>
        <v>6.66</v>
      </c>
      <c r="U4195" s="14" t="str">
        <f t="shared" ca="1" si="855"/>
        <v xml:space="preserve">711558.9 </v>
      </c>
      <c r="V4195" s="14" t="str">
        <f t="shared" ca="1" si="856"/>
        <v>6172453.45</v>
      </c>
      <c r="W4195" s="14" t="str">
        <f t="shared" ca="1" si="857"/>
        <v>POINT(711558.9 6172453.45)</v>
      </c>
      <c r="X4195" s="14" t="str">
        <f>IFERROR(INDEX(BygningOmraade!B:B,MATCH(A4195,BygningOmraade!A:A,0)),"")</f>
        <v/>
      </c>
    </row>
    <row r="4196" spans="1:24" s="14" customFormat="1" x14ac:dyDescent="0.25">
      <c r="A4196" s="14">
        <f t="shared" si="845"/>
        <v>4196</v>
      </c>
      <c r="B4196" s="14" t="str">
        <f t="shared" ca="1" si="846"/>
        <v>f9fedb36-49c6-46b6-b706-b9c7f85d416d</v>
      </c>
      <c r="C4196" s="14" t="str">
        <f t="shared" ca="1" si="847"/>
        <v>0a3f507e-197f-32b8-e044-0003ba298018</v>
      </c>
      <c r="D4196" s="14">
        <f t="shared" ca="1" si="848"/>
        <v>995559</v>
      </c>
      <c r="E4196" s="1">
        <f t="shared" ca="1" si="849"/>
        <v>130</v>
      </c>
      <c r="F4196" s="1">
        <f t="shared" ca="1" si="850"/>
        <v>101</v>
      </c>
      <c r="G4196" s="1">
        <f t="shared" ca="1" si="851"/>
        <v>1977</v>
      </c>
      <c r="H4196" s="1" t="str">
        <f ca="1">IFERROR(INDEX(Varmeinstallation!B:B,MATCH(INDIRECT($A$1&amp;"L"&amp;A4196)*1,Varmeinstallation!A:A,0)),"Ingen varmeinstallationer")</f>
        <v>Elovne, elpaneler</v>
      </c>
      <c r="I4196" s="1" t="str">
        <f ca="1">IFERROR(INDEX(Opvarmningsmiddel!B:B,MATCH(INDIRECT($A$1&amp;"M"&amp;A4196)*1,Opvarmningsmiddel!A:A,0)),"")</f>
        <v>Elektricitet</v>
      </c>
      <c r="J4196" s="1">
        <f t="shared" ca="1" si="852"/>
        <v>0</v>
      </c>
      <c r="K4196" s="1" t="str">
        <f ca="1">IFERROR(INDEX(Relationstabel!$C$3:$K$10,MATCH(VALUE(INDIRECT($A$1&amp;"L"&amp;A4196)),Relationstabel!$A$3:$A$10,0),MATCH(IFERROR(VALUE(INDIRECT($A$1&amp;"M"&amp;A4196)),0),Relationstabel!$C$1:$K$1,0)),"Ingen varmeinstallationer")</f>
        <v>Elvarme</v>
      </c>
      <c r="L4196" s="1" t="str">
        <f ca="1">INDEX(Anvendelseskode!B:B,MATCH($E4196,Anvendelseskode!$A:$A,0))</f>
        <v>Række-, kæde-, dobbelthus (lodret adskillelse mellem enhederne)</v>
      </c>
      <c r="M4196" s="1" t="str">
        <f ca="1">INDEX(Anvendelseskode!C:C,MATCH($E4196,Anvendelseskode!$A:$A,0))</f>
        <v>Række-, kæde og dobbelthuse</v>
      </c>
      <c r="N4196" s="1" t="str">
        <f ca="1">INDEX(Anvendelseskode!D:D,MATCH($E4196,Anvendelseskode!$A:$A,0))</f>
        <v>Private husholdninger</v>
      </c>
      <c r="O4196" s="1" t="str">
        <f ca="1">IFERROR(INDEX(SBi!$2:$2,MATCH(G4196,SBi!$1:$1,1)),SBi!$K$2)</f>
        <v>1973-1978</v>
      </c>
      <c r="P4196" s="1">
        <f ca="1">IFERROR(INDEX(SBi!$C$3:$K$28,MATCH(E4196,SBi!$B$3:$B$28,0),MATCH(O4196,SBi!$C$2:$K$2,0)),0)</f>
        <v>112.6</v>
      </c>
      <c r="Q4196" s="19">
        <f t="shared" ca="1" si="853"/>
        <v>11.372599999999998</v>
      </c>
      <c r="R4196" s="19" t="str">
        <f ca="1">IFERROR(INDEX(VpD!$2:$2,MATCH(G4196,VpD!$1:$1,1)),VpD!$I$2)</f>
        <v>1973-1978</v>
      </c>
      <c r="S4196" s="1">
        <f ca="1">IFERROR(INDEX(VpD!$C$3:$I$27,MATCH(E4196,VpD!$B$3:$B$27,0),MATCH(R4196,VpD!$C$2:$I$2,0)),0)</f>
        <v>98</v>
      </c>
      <c r="T4196" s="19">
        <f t="shared" ca="1" si="854"/>
        <v>9.8979999999999997</v>
      </c>
      <c r="U4196" s="14" t="str">
        <f t="shared" ca="1" si="855"/>
        <v xml:space="preserve">711870.83 </v>
      </c>
      <c r="V4196" s="14" t="str">
        <f t="shared" ca="1" si="856"/>
        <v>6172468.9</v>
      </c>
      <c r="W4196" s="14" t="str">
        <f t="shared" ca="1" si="857"/>
        <v>POINT(711870.83 6172468.9)</v>
      </c>
      <c r="X4196" s="14" t="str">
        <f>IFERROR(INDEX(BygningOmraade!B:B,MATCH(A4196,BygningOmraade!A:A,0)),"")</f>
        <v/>
      </c>
    </row>
    <row r="4197" spans="1:24" s="14" customFormat="1" x14ac:dyDescent="0.25">
      <c r="A4197" s="14">
        <f t="shared" si="845"/>
        <v>4197</v>
      </c>
      <c r="B4197" s="14" t="str">
        <f t="shared" ca="1" si="846"/>
        <v>fa11ea08-3305-4c1f-b5ea-a2d12e06ed34</v>
      </c>
      <c r="C4197" s="14" t="str">
        <f t="shared" ca="1" si="847"/>
        <v>adb721a1-bc1f-4185-b95f-44db234dccd0</v>
      </c>
      <c r="D4197" s="14">
        <f t="shared" ca="1" si="848"/>
        <v>100103513</v>
      </c>
      <c r="E4197" s="1">
        <f t="shared" ca="1" si="849"/>
        <v>130</v>
      </c>
      <c r="F4197" s="1">
        <f t="shared" ca="1" si="850"/>
        <v>120</v>
      </c>
      <c r="G4197" s="1">
        <f t="shared" ca="1" si="851"/>
        <v>2017</v>
      </c>
      <c r="H4197" s="1" t="str">
        <f ca="1">IFERROR(INDEX(Varmeinstallation!B:B,MATCH(INDIRECT($A$1&amp;"L"&amp;A4197)*1,Varmeinstallation!A:A,0)),"Ingen varmeinstallationer")</f>
        <v>Fjernvarme/blokvarme (radiatorsystemer eller varmluftanlæg)</v>
      </c>
      <c r="I4197" s="1" t="str">
        <f ca="1">IFERROR(INDEX(Opvarmningsmiddel!B:B,MATCH(INDIRECT($A$1&amp;"M"&amp;A4197)*1,Opvarmningsmiddel!A:A,0)),"")</f>
        <v/>
      </c>
      <c r="J4197" s="1">
        <f t="shared" ca="1" si="852"/>
        <v>0</v>
      </c>
      <c r="K4197" s="1" t="str">
        <f ca="1">IFERROR(INDEX(Relationstabel!$C$3:$K$10,MATCH(VALUE(INDIRECT($A$1&amp;"L"&amp;A4197)),Relationstabel!$A$3:$A$10,0),MATCH(IFERROR(VALUE(INDIRECT($A$1&amp;"M"&amp;A4197)),0),Relationstabel!$C$1:$K$1,0)),"Ingen varmeinstallationer")</f>
        <v>Fjernvarme/ Blokvarme</v>
      </c>
      <c r="L4197" s="1" t="str">
        <f ca="1">INDEX(Anvendelseskode!B:B,MATCH($E4197,Anvendelseskode!$A:$A,0))</f>
        <v>Række-, kæde-, dobbelthus (lodret adskillelse mellem enhederne)</v>
      </c>
      <c r="M4197" s="1" t="str">
        <f ca="1">INDEX(Anvendelseskode!C:C,MATCH($E4197,Anvendelseskode!$A:$A,0))</f>
        <v>Række-, kæde og dobbelthuse</v>
      </c>
      <c r="N4197" s="1" t="str">
        <f ca="1">INDEX(Anvendelseskode!D:D,MATCH($E4197,Anvendelseskode!$A:$A,0))</f>
        <v>Private husholdninger</v>
      </c>
      <c r="O4197" s="1" t="str">
        <f ca="1">IFERROR(INDEX(SBi!$2:$2,MATCH(G4197,SBi!$1:$1,1)),SBi!$K$2)</f>
        <v>Efter 2006</v>
      </c>
      <c r="P4197" s="1">
        <f ca="1">IFERROR(INDEX(SBi!$C$3:$K$28,MATCH(E4197,SBi!$B$3:$B$28,0),MATCH(O4197,SBi!$C$2:$K$2,0)),0)</f>
        <v>66.400000000000006</v>
      </c>
      <c r="Q4197" s="19">
        <f t="shared" ca="1" si="853"/>
        <v>7.9680000000000009</v>
      </c>
      <c r="R4197" s="19" t="str">
        <f ca="1">IFERROR(INDEX(VpD!$2:$2,MATCH(G4197,VpD!$1:$1,1)),VpD!$I$2)</f>
        <v>&gt;1998</v>
      </c>
      <c r="S4197" s="1">
        <f ca="1">IFERROR(INDEX(VpD!$C$3:$I$27,MATCH(E4197,VpD!$B$3:$B$27,0),MATCH(R4197,VpD!$C$2:$I$2,0)),0)</f>
        <v>65</v>
      </c>
      <c r="T4197" s="19">
        <f t="shared" ca="1" si="854"/>
        <v>7.8</v>
      </c>
      <c r="U4197" s="14" t="str">
        <f t="shared" ca="1" si="855"/>
        <v xml:space="preserve">711554.35 </v>
      </c>
      <c r="V4197" s="14" t="str">
        <f t="shared" ca="1" si="856"/>
        <v>6172879.51</v>
      </c>
      <c r="W4197" s="14" t="str">
        <f t="shared" ca="1" si="857"/>
        <v>POINT(711554.35 6172879.51)</v>
      </c>
      <c r="X4197" s="14" t="str">
        <f>IFERROR(INDEX(BygningOmraade!B:B,MATCH(A4197,BygningOmraade!A:A,0)),"")</f>
        <v/>
      </c>
    </row>
    <row r="4198" spans="1:24" s="14" customFormat="1" x14ac:dyDescent="0.25">
      <c r="A4198" s="14">
        <f t="shared" si="845"/>
        <v>4198</v>
      </c>
      <c r="B4198" s="14" t="str">
        <f t="shared" ca="1" si="846"/>
        <v>fa235271-b63b-42e2-953e-d51b6b520afb</v>
      </c>
      <c r="C4198" s="14" t="str">
        <f t="shared" ca="1" si="847"/>
        <v>0a3f507e-24b6-32b8-e044-0003ba298018</v>
      </c>
      <c r="D4198" s="14">
        <f t="shared" ca="1" si="848"/>
        <v>996877</v>
      </c>
      <c r="E4198" s="1">
        <f t="shared" ca="1" si="849"/>
        <v>130</v>
      </c>
      <c r="F4198" s="1">
        <f t="shared" ca="1" si="850"/>
        <v>109</v>
      </c>
      <c r="G4198" s="1">
        <f t="shared" ca="1" si="851"/>
        <v>1978</v>
      </c>
      <c r="H4198" s="1" t="str">
        <f ca="1">IFERROR(INDEX(Varmeinstallation!B:B,MATCH(INDIRECT($A$1&amp;"L"&amp;A4198)*1,Varmeinstallation!A:A,0)),"Ingen varmeinstallationer")</f>
        <v>Fjernvarme/blokvarme (radiatorsystemer eller varmluftanlæg)</v>
      </c>
      <c r="I4198" s="1" t="str">
        <f ca="1">IFERROR(INDEX(Opvarmningsmiddel!B:B,MATCH(INDIRECT($A$1&amp;"M"&amp;A4198)*1,Opvarmningsmiddel!A:A,0)),"")</f>
        <v/>
      </c>
      <c r="J4198" s="1">
        <f t="shared" ca="1" si="852"/>
        <v>0</v>
      </c>
      <c r="K4198" s="1" t="str">
        <f ca="1">IFERROR(INDEX(Relationstabel!$C$3:$K$10,MATCH(VALUE(INDIRECT($A$1&amp;"L"&amp;A4198)),Relationstabel!$A$3:$A$10,0),MATCH(IFERROR(VALUE(INDIRECT($A$1&amp;"M"&amp;A4198)),0),Relationstabel!$C$1:$K$1,0)),"Ingen varmeinstallationer")</f>
        <v>Fjernvarme/ Blokvarme</v>
      </c>
      <c r="L4198" s="1" t="str">
        <f ca="1">INDEX(Anvendelseskode!B:B,MATCH($E4198,Anvendelseskode!$A:$A,0))</f>
        <v>Række-, kæde-, dobbelthus (lodret adskillelse mellem enhederne)</v>
      </c>
      <c r="M4198" s="1" t="str">
        <f ca="1">INDEX(Anvendelseskode!C:C,MATCH($E4198,Anvendelseskode!$A:$A,0))</f>
        <v>Række-, kæde og dobbelthuse</v>
      </c>
      <c r="N4198" s="1" t="str">
        <f ca="1">INDEX(Anvendelseskode!D:D,MATCH($E4198,Anvendelseskode!$A:$A,0))</f>
        <v>Private husholdninger</v>
      </c>
      <c r="O4198" s="1" t="str">
        <f ca="1">IFERROR(INDEX(SBi!$2:$2,MATCH(G4198,SBi!$1:$1,1)),SBi!$K$2)</f>
        <v>1973-1978</v>
      </c>
      <c r="P4198" s="1">
        <f ca="1">IFERROR(INDEX(SBi!$C$3:$K$28,MATCH(E4198,SBi!$B$3:$B$28,0),MATCH(O4198,SBi!$C$2:$K$2,0)),0)</f>
        <v>112.6</v>
      </c>
      <c r="Q4198" s="19">
        <f t="shared" ca="1" si="853"/>
        <v>12.273399999999999</v>
      </c>
      <c r="R4198" s="19" t="str">
        <f ca="1">IFERROR(INDEX(VpD!$2:$2,MATCH(G4198,VpD!$1:$1,1)),VpD!$I$2)</f>
        <v>1973-1978</v>
      </c>
      <c r="S4198" s="1">
        <f ca="1">IFERROR(INDEX(VpD!$C$3:$I$27,MATCH(E4198,VpD!$B$3:$B$27,0),MATCH(R4198,VpD!$C$2:$I$2,0)),0)</f>
        <v>98</v>
      </c>
      <c r="T4198" s="19">
        <f t="shared" ca="1" si="854"/>
        <v>10.682</v>
      </c>
      <c r="U4198" s="14" t="str">
        <f t="shared" ca="1" si="855"/>
        <v xml:space="preserve">713639.72 </v>
      </c>
      <c r="V4198" s="14" t="str">
        <f t="shared" ca="1" si="856"/>
        <v>6169832.3</v>
      </c>
      <c r="W4198" s="14" t="str">
        <f t="shared" ca="1" si="857"/>
        <v>POINT(713639.72 6169832.3)</v>
      </c>
      <c r="X4198" s="14" t="str">
        <f>IFERROR(INDEX(BygningOmraade!B:B,MATCH(A4198,BygningOmraade!A:A,0)),"")</f>
        <v/>
      </c>
    </row>
    <row r="4199" spans="1:24" s="14" customFormat="1" x14ac:dyDescent="0.25">
      <c r="A4199" s="14">
        <f t="shared" si="845"/>
        <v>4199</v>
      </c>
      <c r="B4199" s="14" t="str">
        <f t="shared" ca="1" si="846"/>
        <v>fa2426d9-1878-4c76-8fd1-6a7bbd5db466</v>
      </c>
      <c r="C4199" s="14" t="str">
        <f t="shared" ca="1" si="847"/>
        <v>0a3f507e-1a62-32b8-e044-0003ba298018</v>
      </c>
      <c r="D4199" s="14">
        <f t="shared" ca="1" si="848"/>
        <v>997684</v>
      </c>
      <c r="E4199" s="1">
        <f t="shared" ca="1" si="849"/>
        <v>120</v>
      </c>
      <c r="F4199" s="1">
        <f t="shared" ca="1" si="850"/>
        <v>144</v>
      </c>
      <c r="G4199" s="1">
        <f t="shared" ca="1" si="851"/>
        <v>2009</v>
      </c>
      <c r="H4199" s="1" t="str">
        <f ca="1">IFERROR(INDEX(Varmeinstallation!B:B,MATCH(INDIRECT($A$1&amp;"L"&amp;A4199)*1,Varmeinstallation!A:A,0)),"Ingen varmeinstallationer")</f>
        <v>Centralvarme fra eget anlæg, et-kammer fyr</v>
      </c>
      <c r="I4199" s="1" t="str">
        <f ca="1">IFERROR(INDEX(Opvarmningsmiddel!B:B,MATCH(INDIRECT($A$1&amp;"M"&amp;A4199)*1,Opvarmningsmiddel!A:A,0)),"")</f>
        <v>Naturgas</v>
      </c>
      <c r="J4199" s="1">
        <f t="shared" ca="1" si="852"/>
        <v>0</v>
      </c>
      <c r="K4199" s="1" t="str">
        <f ca="1">IFERROR(INDEX(Relationstabel!$C$3:$K$10,MATCH(VALUE(INDIRECT($A$1&amp;"L"&amp;A4199)),Relationstabel!$A$3:$A$10,0),MATCH(IFERROR(VALUE(INDIRECT($A$1&amp;"M"&amp;A4199)),0),Relationstabel!$C$1:$K$1,0)),"Ingen varmeinstallationer")</f>
        <v>Naturgas</v>
      </c>
      <c r="L4199" s="1" t="str">
        <f ca="1">INDEX(Anvendelseskode!B:B,MATCH($E4199,Anvendelseskode!$A:$A,0))</f>
        <v>Fritliggende enfamilieshus (parcelhus)</v>
      </c>
      <c r="M4199" s="1" t="str">
        <f ca="1">INDEX(Anvendelseskode!C:C,MATCH($E4199,Anvendelseskode!$A:$A,0))</f>
        <v>Parcelhuse</v>
      </c>
      <c r="N4199" s="1" t="str">
        <f ca="1">INDEX(Anvendelseskode!D:D,MATCH($E4199,Anvendelseskode!$A:$A,0))</f>
        <v>Private husholdninger</v>
      </c>
      <c r="O4199" s="1" t="str">
        <f ca="1">IFERROR(INDEX(SBi!$2:$2,MATCH(G4199,SBi!$1:$1,1)),SBi!$K$2)</f>
        <v>Efter 2006</v>
      </c>
      <c r="P4199" s="1">
        <f ca="1">IFERROR(INDEX(SBi!$C$3:$K$28,MATCH(E4199,SBi!$B$3:$B$28,0),MATCH(O4199,SBi!$C$2:$K$2,0)),0)</f>
        <v>67.3</v>
      </c>
      <c r="Q4199" s="19">
        <f t="shared" ca="1" si="853"/>
        <v>9.6911999999999985</v>
      </c>
      <c r="R4199" s="19" t="str">
        <f ca="1">IFERROR(INDEX(VpD!$2:$2,MATCH(G4199,VpD!$1:$1,1)),VpD!$I$2)</f>
        <v>&gt;1998</v>
      </c>
      <c r="S4199" s="1">
        <f ca="1">IFERROR(INDEX(VpD!$C$3:$I$27,MATCH(E4199,VpD!$B$3:$B$27,0),MATCH(R4199,VpD!$C$2:$I$2,0)),0)</f>
        <v>72</v>
      </c>
      <c r="T4199" s="19">
        <f t="shared" ca="1" si="854"/>
        <v>10.368</v>
      </c>
      <c r="U4199" s="14" t="str">
        <f t="shared" ca="1" si="855"/>
        <v xml:space="preserve">714164.84 </v>
      </c>
      <c r="V4199" s="14" t="str">
        <f t="shared" ca="1" si="856"/>
        <v>6168969.65</v>
      </c>
      <c r="W4199" s="14" t="str">
        <f t="shared" ca="1" si="857"/>
        <v>POINT(714164.84 6168969.65)</v>
      </c>
      <c r="X4199" s="14" t="str">
        <f>IFERROR(INDEX(BygningOmraade!B:B,MATCH(A4199,BygningOmraade!A:A,0)),"")</f>
        <v/>
      </c>
    </row>
    <row r="4200" spans="1:24" s="14" customFormat="1" x14ac:dyDescent="0.25">
      <c r="A4200" s="14">
        <f t="shared" si="845"/>
        <v>4200</v>
      </c>
      <c r="B4200" s="14" t="str">
        <f t="shared" ca="1" si="846"/>
        <v>fa35bb90-e21d-4769-a48a-d0f535d84720</v>
      </c>
      <c r="C4200" s="14" t="str">
        <f t="shared" ca="1" si="847"/>
        <v>0a3f507e-23d7-32b8-e044-0003ba298018</v>
      </c>
      <c r="D4200" s="14">
        <f t="shared" ca="1" si="848"/>
        <v>995968</v>
      </c>
      <c r="E4200" s="1">
        <f t="shared" ca="1" si="849"/>
        <v>220</v>
      </c>
      <c r="F4200" s="1">
        <f t="shared" ca="1" si="850"/>
        <v>2971</v>
      </c>
      <c r="G4200" s="1">
        <f t="shared" ca="1" si="851"/>
        <v>1999</v>
      </c>
      <c r="H4200" s="1" t="str">
        <f ca="1">IFERROR(INDEX(Varmeinstallation!B:B,MATCH(INDIRECT($A$1&amp;"L"&amp;A4200)*1,Varmeinstallation!A:A,0)),"Ingen varmeinstallationer")</f>
        <v>Fjernvarme/blokvarme (radiatorsystemer eller varmluftanlæg)</v>
      </c>
      <c r="I4200" s="1" t="str">
        <f ca="1">IFERROR(INDEX(Opvarmningsmiddel!B:B,MATCH(INDIRECT($A$1&amp;"M"&amp;A4200)*1,Opvarmningsmiddel!A:A,0)),"")</f>
        <v/>
      </c>
      <c r="J4200" s="1">
        <f t="shared" ca="1" si="852"/>
        <v>0</v>
      </c>
      <c r="K4200" s="1" t="str">
        <f ca="1">IFERROR(INDEX(Relationstabel!$C$3:$K$10,MATCH(VALUE(INDIRECT($A$1&amp;"L"&amp;A4200)),Relationstabel!$A$3:$A$10,0),MATCH(IFERROR(VALUE(INDIRECT($A$1&amp;"M"&amp;A4200)),0),Relationstabel!$C$1:$K$1,0)),"Ingen varmeinstallationer")</f>
        <v>Fjernvarme/ Blokvarme</v>
      </c>
      <c r="L4200" s="1" t="str">
        <f ca="1">INDEX(Anvendelseskode!B:B,MATCH($E4200,Anvendelseskode!$A:$A,0))</f>
        <v>Bygning til erhvervsmæssig produktion vedrørende industri, håndværk m.v. (fabrik, værksted o.lign.)</v>
      </c>
      <c r="M4200" s="1" t="str">
        <f ca="1">INDEX(Anvendelseskode!C:C,MATCH($E4200,Anvendelseskode!$A:$A,0))</f>
        <v>Fabrikker, værksteder o.l.</v>
      </c>
      <c r="N4200" s="1" t="str">
        <f ca="1">INDEX(Anvendelseskode!D:D,MATCH($E4200,Anvendelseskode!$A:$A,0))</f>
        <v>Industri</v>
      </c>
      <c r="O4200" s="1" t="str">
        <f ca="1">IFERROR(INDEX(SBi!$2:$2,MATCH(G4200,SBi!$1:$1,1)),SBi!$K$2)</f>
        <v>1999-2006</v>
      </c>
      <c r="P4200" s="1">
        <f ca="1">IFERROR(INDEX(SBi!$C$3:$K$28,MATCH(E4200,SBi!$B$3:$B$28,0),MATCH(O4200,SBi!$C$2:$K$2,0)),0)</f>
        <v>66</v>
      </c>
      <c r="Q4200" s="19">
        <f t="shared" ca="1" si="853"/>
        <v>196.08600000000001</v>
      </c>
      <c r="R4200" s="19" t="str">
        <f ca="1">IFERROR(INDEX(VpD!$2:$2,MATCH(G4200,VpD!$1:$1,1)),VpD!$I$2)</f>
        <v>&gt;1998</v>
      </c>
      <c r="S4200" s="1">
        <f ca="1">IFERROR(INDEX(VpD!$C$3:$I$27,MATCH(E4200,VpD!$B$3:$B$27,0),MATCH(R4200,VpD!$C$2:$I$2,0)),0)</f>
        <v>66</v>
      </c>
      <c r="T4200" s="19">
        <f t="shared" ca="1" si="854"/>
        <v>196.08600000000001</v>
      </c>
      <c r="U4200" s="14" t="str">
        <f t="shared" ca="1" si="855"/>
        <v xml:space="preserve">712682.78 </v>
      </c>
      <c r="V4200" s="14" t="str">
        <f t="shared" ca="1" si="856"/>
        <v>6171549.77</v>
      </c>
      <c r="W4200" s="14" t="str">
        <f t="shared" ca="1" si="857"/>
        <v>POINT(712682.78 6171549.77)</v>
      </c>
      <c r="X4200" s="14" t="str">
        <f>IFERROR(INDEX(BygningOmraade!B:B,MATCH(A4200,BygningOmraade!A:A,0)),"")</f>
        <v/>
      </c>
    </row>
    <row r="4201" spans="1:24" s="14" customFormat="1" x14ac:dyDescent="0.25">
      <c r="A4201" s="14">
        <f t="shared" si="845"/>
        <v>4201</v>
      </c>
      <c r="B4201" s="14" t="str">
        <f t="shared" ca="1" si="846"/>
        <v>fa49494a-f51d-4727-b88d-446dc87bba47</v>
      </c>
      <c r="C4201" s="14" t="str">
        <f t="shared" ca="1" si="847"/>
        <v>0a3f507e-1b7d-32b8-e044-0003ba298018</v>
      </c>
      <c r="D4201" s="14">
        <f t="shared" ca="1" si="848"/>
        <v>997104</v>
      </c>
      <c r="E4201" s="1">
        <f t="shared" ca="1" si="849"/>
        <v>130</v>
      </c>
      <c r="F4201" s="1">
        <f t="shared" ca="1" si="850"/>
        <v>109</v>
      </c>
      <c r="G4201" s="1">
        <f t="shared" ca="1" si="851"/>
        <v>1978</v>
      </c>
      <c r="H4201" s="1" t="str">
        <f ca="1">IFERROR(INDEX(Varmeinstallation!B:B,MATCH(INDIRECT($A$1&amp;"L"&amp;A4201)*1,Varmeinstallation!A:A,0)),"Ingen varmeinstallationer")</f>
        <v>Fjernvarme/blokvarme (radiatorsystemer eller varmluftanlæg)</v>
      </c>
      <c r="I4201" s="1" t="str">
        <f ca="1">IFERROR(INDEX(Opvarmningsmiddel!B:B,MATCH(INDIRECT($A$1&amp;"M"&amp;A4201)*1,Opvarmningsmiddel!A:A,0)),"")</f>
        <v/>
      </c>
      <c r="J4201" s="1">
        <f t="shared" ca="1" si="852"/>
        <v>0</v>
      </c>
      <c r="K4201" s="1" t="str">
        <f ca="1">IFERROR(INDEX(Relationstabel!$C$3:$K$10,MATCH(VALUE(INDIRECT($A$1&amp;"L"&amp;A4201)),Relationstabel!$A$3:$A$10,0),MATCH(IFERROR(VALUE(INDIRECT($A$1&amp;"M"&amp;A4201)),0),Relationstabel!$C$1:$K$1,0)),"Ingen varmeinstallationer")</f>
        <v>Fjernvarme/ Blokvarme</v>
      </c>
      <c r="L4201" s="1" t="str">
        <f ca="1">INDEX(Anvendelseskode!B:B,MATCH($E4201,Anvendelseskode!$A:$A,0))</f>
        <v>Række-, kæde-, dobbelthus (lodret adskillelse mellem enhederne)</v>
      </c>
      <c r="M4201" s="1" t="str">
        <f ca="1">INDEX(Anvendelseskode!C:C,MATCH($E4201,Anvendelseskode!$A:$A,0))</f>
        <v>Række-, kæde og dobbelthuse</v>
      </c>
      <c r="N4201" s="1" t="str">
        <f ca="1">INDEX(Anvendelseskode!D:D,MATCH($E4201,Anvendelseskode!$A:$A,0))</f>
        <v>Private husholdninger</v>
      </c>
      <c r="O4201" s="1" t="str">
        <f ca="1">IFERROR(INDEX(SBi!$2:$2,MATCH(G4201,SBi!$1:$1,1)),SBi!$K$2)</f>
        <v>1973-1978</v>
      </c>
      <c r="P4201" s="1">
        <f ca="1">IFERROR(INDEX(SBi!$C$3:$K$28,MATCH(E4201,SBi!$B$3:$B$28,0),MATCH(O4201,SBi!$C$2:$K$2,0)),0)</f>
        <v>112.6</v>
      </c>
      <c r="Q4201" s="19">
        <f t="shared" ca="1" si="853"/>
        <v>12.273399999999999</v>
      </c>
      <c r="R4201" s="19" t="str">
        <f ca="1">IFERROR(INDEX(VpD!$2:$2,MATCH(G4201,VpD!$1:$1,1)),VpD!$I$2)</f>
        <v>1973-1978</v>
      </c>
      <c r="S4201" s="1">
        <f ca="1">IFERROR(INDEX(VpD!$C$3:$I$27,MATCH(E4201,VpD!$B$3:$B$27,0),MATCH(R4201,VpD!$C$2:$I$2,0)),0)</f>
        <v>98</v>
      </c>
      <c r="T4201" s="19">
        <f t="shared" ca="1" si="854"/>
        <v>10.682</v>
      </c>
      <c r="U4201" s="14" t="str">
        <f t="shared" ca="1" si="855"/>
        <v xml:space="preserve">713547.33 </v>
      </c>
      <c r="V4201" s="14" t="str">
        <f t="shared" ca="1" si="856"/>
        <v>6169677.1</v>
      </c>
      <c r="W4201" s="14" t="str">
        <f t="shared" ca="1" si="857"/>
        <v>POINT(713547.33 6169677.1)</v>
      </c>
      <c r="X4201" s="14" t="str">
        <f>IFERROR(INDEX(BygningOmraade!B:B,MATCH(A4201,BygningOmraade!A:A,0)),"")</f>
        <v/>
      </c>
    </row>
    <row r="4202" spans="1:24" s="14" customFormat="1" x14ac:dyDescent="0.25">
      <c r="A4202" s="14">
        <f t="shared" si="845"/>
        <v>4202</v>
      </c>
      <c r="B4202" s="14" t="str">
        <f t="shared" ca="1" si="846"/>
        <v>fa50b5ea-b7e6-4e57-940b-feaa269c4ed2</v>
      </c>
      <c r="C4202" s="14" t="str">
        <f t="shared" ca="1" si="847"/>
        <v>0a3f507e-1b00-32b8-e044-0003ba298018</v>
      </c>
      <c r="D4202" s="14">
        <f t="shared" ca="1" si="848"/>
        <v>996201</v>
      </c>
      <c r="E4202" s="1">
        <f t="shared" ca="1" si="849"/>
        <v>120</v>
      </c>
      <c r="F4202" s="1">
        <f t="shared" ca="1" si="850"/>
        <v>148</v>
      </c>
      <c r="G4202" s="1">
        <f t="shared" ca="1" si="851"/>
        <v>2001</v>
      </c>
      <c r="H4202" s="1" t="str">
        <f ca="1">IFERROR(INDEX(Varmeinstallation!B:B,MATCH(INDIRECT($A$1&amp;"L"&amp;A4202)*1,Varmeinstallation!A:A,0)),"Ingen varmeinstallationer")</f>
        <v>Elovne, elpaneler</v>
      </c>
      <c r="I4202" s="1" t="str">
        <f ca="1">IFERROR(INDEX(Opvarmningsmiddel!B:B,MATCH(INDIRECT($A$1&amp;"M"&amp;A4202)*1,Opvarmningsmiddel!A:A,0)),"")</f>
        <v>Elektricitet</v>
      </c>
      <c r="J4202" s="1">
        <f t="shared" ca="1" si="852"/>
        <v>2</v>
      </c>
      <c r="K4202" s="1" t="str">
        <f ca="1">IFERROR(INDEX(Relationstabel!$C$3:$K$10,MATCH(VALUE(INDIRECT($A$1&amp;"L"&amp;A4202)),Relationstabel!$A$3:$A$10,0),MATCH(IFERROR(VALUE(INDIRECT($A$1&amp;"M"&amp;A4202)),0),Relationstabel!$C$1:$K$1,0)),"Ingen varmeinstallationer")</f>
        <v>Elvarme</v>
      </c>
      <c r="L4202" s="1" t="str">
        <f ca="1">INDEX(Anvendelseskode!B:B,MATCH($E4202,Anvendelseskode!$A:$A,0))</f>
        <v>Fritliggende enfamilieshus (parcelhus)</v>
      </c>
      <c r="M4202" s="1" t="str">
        <f ca="1">INDEX(Anvendelseskode!C:C,MATCH($E4202,Anvendelseskode!$A:$A,0))</f>
        <v>Parcelhuse</v>
      </c>
      <c r="N4202" s="1" t="str">
        <f ca="1">INDEX(Anvendelseskode!D:D,MATCH($E4202,Anvendelseskode!$A:$A,0))</f>
        <v>Private husholdninger</v>
      </c>
      <c r="O4202" s="1" t="str">
        <f ca="1">IFERROR(INDEX(SBi!$2:$2,MATCH(G4202,SBi!$1:$1,1)),SBi!$K$2)</f>
        <v>1999-2006</v>
      </c>
      <c r="P4202" s="1">
        <f ca="1">IFERROR(INDEX(SBi!$C$3:$K$28,MATCH(E4202,SBi!$B$3:$B$28,0),MATCH(O4202,SBi!$C$2:$K$2,0)),0)</f>
        <v>83.9</v>
      </c>
      <c r="Q4202" s="19">
        <f t="shared" ca="1" si="853"/>
        <v>12.417200000000001</v>
      </c>
      <c r="R4202" s="19" t="str">
        <f ca="1">IFERROR(INDEX(VpD!$2:$2,MATCH(G4202,VpD!$1:$1,1)),VpD!$I$2)</f>
        <v>&gt;1998</v>
      </c>
      <c r="S4202" s="1">
        <f ca="1">IFERROR(INDEX(VpD!$C$3:$I$27,MATCH(E4202,VpD!$B$3:$B$27,0),MATCH(R4202,VpD!$C$2:$I$2,0)),0)</f>
        <v>72</v>
      </c>
      <c r="T4202" s="19">
        <f t="shared" ca="1" si="854"/>
        <v>10.656000000000001</v>
      </c>
      <c r="U4202" s="14" t="str">
        <f t="shared" ca="1" si="855"/>
        <v xml:space="preserve">713064.24 </v>
      </c>
      <c r="V4202" s="14" t="str">
        <f t="shared" ca="1" si="856"/>
        <v>6168955.84</v>
      </c>
      <c r="W4202" s="14" t="str">
        <f t="shared" ca="1" si="857"/>
        <v>POINT(713064.24 6168955.84)</v>
      </c>
      <c r="X4202" s="14" t="str">
        <f>IFERROR(INDEX(BygningOmraade!B:B,MATCH(A4202,BygningOmraade!A:A,0)),"")</f>
        <v/>
      </c>
    </row>
    <row r="4203" spans="1:24" s="14" customFormat="1" x14ac:dyDescent="0.25">
      <c r="A4203" s="14">
        <f t="shared" si="845"/>
        <v>4203</v>
      </c>
      <c r="B4203" s="14" t="str">
        <f t="shared" ca="1" si="846"/>
        <v>fa51f69d-7c9c-4b14-a6d4-6563883e803a</v>
      </c>
      <c r="C4203" s="14" t="str">
        <f t="shared" ca="1" si="847"/>
        <v>53ba2f34-5fd7-2505-e044-0003ba298018</v>
      </c>
      <c r="D4203" s="14">
        <f t="shared" ca="1" si="848"/>
        <v>2702948</v>
      </c>
      <c r="E4203" s="1">
        <f t="shared" ca="1" si="849"/>
        <v>130</v>
      </c>
      <c r="F4203" s="1">
        <f t="shared" ca="1" si="850"/>
        <v>86</v>
      </c>
      <c r="G4203" s="1">
        <f t="shared" ca="1" si="851"/>
        <v>2008</v>
      </c>
      <c r="H4203" s="1" t="str">
        <f ca="1">IFERROR(INDEX(Varmeinstallation!B:B,MATCH(INDIRECT($A$1&amp;"L"&amp;A4203)*1,Varmeinstallation!A:A,0)),"Ingen varmeinstallationer")</f>
        <v>Centralvarme fra eget anlæg, et-kammer fyr</v>
      </c>
      <c r="I4203" s="1" t="str">
        <f ca="1">IFERROR(INDEX(Opvarmningsmiddel!B:B,MATCH(INDIRECT($A$1&amp;"M"&amp;A4203)*1,Opvarmningsmiddel!A:A,0)),"")</f>
        <v>Naturgas</v>
      </c>
      <c r="J4203" s="1">
        <f t="shared" ca="1" si="852"/>
        <v>90</v>
      </c>
      <c r="K4203" s="1" t="str">
        <f ca="1">IFERROR(INDEX(Relationstabel!$C$3:$K$10,MATCH(VALUE(INDIRECT($A$1&amp;"L"&amp;A4203)),Relationstabel!$A$3:$A$10,0),MATCH(IFERROR(VALUE(INDIRECT($A$1&amp;"M"&amp;A4203)),0),Relationstabel!$C$1:$K$1,0)),"Ingen varmeinstallationer")</f>
        <v>Naturgas</v>
      </c>
      <c r="L4203" s="1" t="str">
        <f ca="1">INDEX(Anvendelseskode!B:B,MATCH($E4203,Anvendelseskode!$A:$A,0))</f>
        <v>Række-, kæde-, dobbelthus (lodret adskillelse mellem enhederne)</v>
      </c>
      <c r="M4203" s="1" t="str">
        <f ca="1">INDEX(Anvendelseskode!C:C,MATCH($E4203,Anvendelseskode!$A:$A,0))</f>
        <v>Række-, kæde og dobbelthuse</v>
      </c>
      <c r="N4203" s="1" t="str">
        <f ca="1">INDEX(Anvendelseskode!D:D,MATCH($E4203,Anvendelseskode!$A:$A,0))</f>
        <v>Private husholdninger</v>
      </c>
      <c r="O4203" s="1" t="str">
        <f ca="1">IFERROR(INDEX(SBi!$2:$2,MATCH(G4203,SBi!$1:$1,1)),SBi!$K$2)</f>
        <v>Efter 2006</v>
      </c>
      <c r="P4203" s="1">
        <f ca="1">IFERROR(INDEX(SBi!$C$3:$K$28,MATCH(E4203,SBi!$B$3:$B$28,0),MATCH(O4203,SBi!$C$2:$K$2,0)),0)</f>
        <v>66.400000000000006</v>
      </c>
      <c r="Q4203" s="19">
        <f t="shared" ca="1" si="853"/>
        <v>5.7104000000000008</v>
      </c>
      <c r="R4203" s="19" t="str">
        <f ca="1">IFERROR(INDEX(VpD!$2:$2,MATCH(G4203,VpD!$1:$1,1)),VpD!$I$2)</f>
        <v>&gt;1998</v>
      </c>
      <c r="S4203" s="1">
        <f ca="1">IFERROR(INDEX(VpD!$C$3:$I$27,MATCH(E4203,VpD!$B$3:$B$27,0),MATCH(R4203,VpD!$C$2:$I$2,0)),0)</f>
        <v>65</v>
      </c>
      <c r="T4203" s="19">
        <f t="shared" ca="1" si="854"/>
        <v>5.59</v>
      </c>
      <c r="U4203" s="14" t="str">
        <f t="shared" ca="1" si="855"/>
        <v xml:space="preserve">712691.59 </v>
      </c>
      <c r="V4203" s="14" t="str">
        <f t="shared" ca="1" si="856"/>
        <v>6168802.96</v>
      </c>
      <c r="W4203" s="14" t="str">
        <f t="shared" ca="1" si="857"/>
        <v>POINT(712691.59 6168802.96)</v>
      </c>
      <c r="X4203" s="14" t="str">
        <f>IFERROR(INDEX(BygningOmraade!B:B,MATCH(A4203,BygningOmraade!A:A,0)),"")</f>
        <v/>
      </c>
    </row>
    <row r="4204" spans="1:24" s="14" customFormat="1" x14ac:dyDescent="0.25">
      <c r="A4204" s="14">
        <f t="shared" si="845"/>
        <v>4204</v>
      </c>
      <c r="B4204" s="14" t="str">
        <f t="shared" ca="1" si="846"/>
        <v>fa6038e9-8955-4439-adbe-8ec04f9cf046</v>
      </c>
      <c r="C4204" s="14" t="str">
        <f t="shared" ca="1" si="847"/>
        <v>0a3f507e-1f01-32b8-e044-0003ba298018</v>
      </c>
      <c r="D4204" s="14">
        <f t="shared" ca="1" si="848"/>
        <v>995716</v>
      </c>
      <c r="E4204" s="1">
        <f t="shared" ca="1" si="849"/>
        <v>320</v>
      </c>
      <c r="F4204" s="1">
        <f t="shared" ca="1" si="850"/>
        <v>857</v>
      </c>
      <c r="G4204" s="1">
        <f t="shared" ca="1" si="851"/>
        <v>2017</v>
      </c>
      <c r="H4204" s="1" t="str">
        <f ca="1">IFERROR(INDEX(Varmeinstallation!B:B,MATCH(INDIRECT($A$1&amp;"L"&amp;A4204)*1,Varmeinstallation!A:A,0)),"Ingen varmeinstallationer")</f>
        <v>Ingen varmeinstallationer</v>
      </c>
      <c r="I4204" s="1" t="str">
        <f ca="1">IFERROR(INDEX(Opvarmningsmiddel!B:B,MATCH(INDIRECT($A$1&amp;"M"&amp;A4204)*1,Opvarmningsmiddel!A:A,0)),"")</f>
        <v/>
      </c>
      <c r="J4204" s="1">
        <f t="shared" ca="1" si="852"/>
        <v>0</v>
      </c>
      <c r="K4204" s="1" t="str">
        <f ca="1">IFERROR(INDEX(Relationstabel!$C$3:$K$10,MATCH(VALUE(INDIRECT($A$1&amp;"L"&amp;A4204)),Relationstabel!$A$3:$A$10,0),MATCH(IFERROR(VALUE(INDIRECT($A$1&amp;"M"&amp;A4204)),0),Relationstabel!$C$1:$K$1,0)),"Ingen varmeinstallationer")</f>
        <v>Ingen varmeinstallation</v>
      </c>
      <c r="L4204" s="1" t="str">
        <f ca="1">INDEX(Anvendelseskode!B:B,MATCH($E4204,Anvendelseskode!$A:$A,0))</f>
        <v>Bygning til kontor, handel, lager herunder offentlig administration</v>
      </c>
      <c r="M4204" s="1" t="str">
        <f ca="1">INDEX(Anvendelseskode!C:C,MATCH($E4204,Anvendelseskode!$A:$A,0))</f>
        <v>Kontor, handel, lager, off. adm.</v>
      </c>
      <c r="N4204" s="1" t="str">
        <f ca="1">INDEX(Anvendelseskode!D:D,MATCH($E4204,Anvendelseskode!$A:$A,0))</f>
        <v>Handel og servicevirksomheder</v>
      </c>
      <c r="O4204" s="1" t="str">
        <f ca="1">IFERROR(INDEX(SBi!$2:$2,MATCH(G4204,SBi!$1:$1,1)),SBi!$K$2)</f>
        <v>Efter 2006</v>
      </c>
      <c r="P4204" s="1">
        <f ca="1">IFERROR(INDEX(SBi!$C$3:$K$28,MATCH(E4204,SBi!$B$3:$B$28,0),MATCH(O4204,SBi!$C$2:$K$2,0)),0)</f>
        <v>82.8</v>
      </c>
      <c r="Q4204" s="19">
        <f t="shared" ca="1" si="853"/>
        <v>70.959599999999995</v>
      </c>
      <c r="R4204" s="19" t="str">
        <f ca="1">IFERROR(INDEX(VpD!$2:$2,MATCH(G4204,VpD!$1:$1,1)),VpD!$I$2)</f>
        <v>&gt;1998</v>
      </c>
      <c r="S4204" s="1">
        <f ca="1">IFERROR(INDEX(VpD!$C$3:$I$27,MATCH(E4204,VpD!$B$3:$B$27,0),MATCH(R4204,VpD!$C$2:$I$2,0)),0)</f>
        <v>77</v>
      </c>
      <c r="T4204" s="19">
        <f t="shared" ca="1" si="854"/>
        <v>65.989000000000004</v>
      </c>
      <c r="U4204" s="14" t="str">
        <f t="shared" ca="1" si="855"/>
        <v xml:space="preserve">712274.41 </v>
      </c>
      <c r="V4204" s="14" t="str">
        <f t="shared" ca="1" si="856"/>
        <v>6172162.16</v>
      </c>
      <c r="W4204" s="14" t="str">
        <f t="shared" ca="1" si="857"/>
        <v>POINT(712274.41 6172162.16)</v>
      </c>
      <c r="X4204" s="14" t="str">
        <f>IFERROR(INDEX(BygningOmraade!B:B,MATCH(A4204,BygningOmraade!A:A,0)),"")</f>
        <v/>
      </c>
    </row>
    <row r="4205" spans="1:24" s="14" customFormat="1" x14ac:dyDescent="0.25">
      <c r="A4205" s="14">
        <f t="shared" si="845"/>
        <v>4205</v>
      </c>
      <c r="B4205" s="14" t="str">
        <f t="shared" ca="1" si="846"/>
        <v>fa61acf2-d7a7-4c7c-9ff9-347ff4a00a3e</v>
      </c>
      <c r="C4205" s="14" t="str">
        <f t="shared" ca="1" si="847"/>
        <v>0a3f507e-1fe1-32b8-e044-0003ba298018</v>
      </c>
      <c r="D4205" s="14">
        <f t="shared" ca="1" si="848"/>
        <v>993685</v>
      </c>
      <c r="E4205" s="1">
        <f t="shared" ca="1" si="849"/>
        <v>120</v>
      </c>
      <c r="F4205" s="1">
        <f t="shared" ca="1" si="850"/>
        <v>141</v>
      </c>
      <c r="G4205" s="1">
        <f t="shared" ca="1" si="851"/>
        <v>2014</v>
      </c>
      <c r="H4205" s="1" t="str">
        <f ca="1">IFERROR(INDEX(Varmeinstallation!B:B,MATCH(INDIRECT($A$1&amp;"L"&amp;A4205)*1,Varmeinstallation!A:A,0)),"Ingen varmeinstallationer")</f>
        <v>Centralvarme fra eget anlæg, et-kammer fyr</v>
      </c>
      <c r="I4205" s="1" t="str">
        <f ca="1">IFERROR(INDEX(Opvarmningsmiddel!B:B,MATCH(INDIRECT($A$1&amp;"M"&amp;A4205)*1,Opvarmningsmiddel!A:A,0)),"")</f>
        <v>Naturgas</v>
      </c>
      <c r="J4205" s="1">
        <f t="shared" ca="1" si="852"/>
        <v>0</v>
      </c>
      <c r="K4205" s="1" t="str">
        <f ca="1">IFERROR(INDEX(Relationstabel!$C$3:$K$10,MATCH(VALUE(INDIRECT($A$1&amp;"L"&amp;A4205)),Relationstabel!$A$3:$A$10,0),MATCH(IFERROR(VALUE(INDIRECT($A$1&amp;"M"&amp;A4205)),0),Relationstabel!$C$1:$K$1,0)),"Ingen varmeinstallationer")</f>
        <v>Naturgas</v>
      </c>
      <c r="L4205" s="1" t="str">
        <f ca="1">INDEX(Anvendelseskode!B:B,MATCH($E4205,Anvendelseskode!$A:$A,0))</f>
        <v>Fritliggende enfamilieshus (parcelhus)</v>
      </c>
      <c r="M4205" s="1" t="str">
        <f ca="1">INDEX(Anvendelseskode!C:C,MATCH($E4205,Anvendelseskode!$A:$A,0))</f>
        <v>Parcelhuse</v>
      </c>
      <c r="N4205" s="1" t="str">
        <f ca="1">INDEX(Anvendelseskode!D:D,MATCH($E4205,Anvendelseskode!$A:$A,0))</f>
        <v>Private husholdninger</v>
      </c>
      <c r="O4205" s="1" t="str">
        <f ca="1">IFERROR(INDEX(SBi!$2:$2,MATCH(G4205,SBi!$1:$1,1)),SBi!$K$2)</f>
        <v>Efter 2006</v>
      </c>
      <c r="P4205" s="1">
        <f ca="1">IFERROR(INDEX(SBi!$C$3:$K$28,MATCH(E4205,SBi!$B$3:$B$28,0),MATCH(O4205,SBi!$C$2:$K$2,0)),0)</f>
        <v>67.3</v>
      </c>
      <c r="Q4205" s="19">
        <f t="shared" ca="1" si="853"/>
        <v>9.4893000000000001</v>
      </c>
      <c r="R4205" s="19" t="str">
        <f ca="1">IFERROR(INDEX(VpD!$2:$2,MATCH(G4205,VpD!$1:$1,1)),VpD!$I$2)</f>
        <v>&gt;1998</v>
      </c>
      <c r="S4205" s="1">
        <f ca="1">IFERROR(INDEX(VpD!$C$3:$I$27,MATCH(E4205,VpD!$B$3:$B$27,0),MATCH(R4205,VpD!$C$2:$I$2,0)),0)</f>
        <v>72</v>
      </c>
      <c r="T4205" s="19">
        <f t="shared" ca="1" si="854"/>
        <v>10.151999999999999</v>
      </c>
      <c r="U4205" s="14" t="str">
        <f t="shared" ca="1" si="855"/>
        <v xml:space="preserve">710925.31 </v>
      </c>
      <c r="V4205" s="14" t="str">
        <f t="shared" ca="1" si="856"/>
        <v>6171718.1</v>
      </c>
      <c r="W4205" s="14" t="str">
        <f t="shared" ca="1" si="857"/>
        <v>POINT(710925.31 6171718.1)</v>
      </c>
      <c r="X4205" s="14" t="str">
        <f>IFERROR(INDEX(BygningOmraade!B:B,MATCH(A4205,BygningOmraade!A:A,0)),"")</f>
        <v/>
      </c>
    </row>
    <row r="4206" spans="1:24" s="14" customFormat="1" x14ac:dyDescent="0.25">
      <c r="A4206" s="14">
        <f t="shared" si="845"/>
        <v>4206</v>
      </c>
      <c r="B4206" s="14" t="str">
        <f t="shared" ca="1" si="846"/>
        <v>fa69378f-ca4d-4783-a3e7-538c561fd884</v>
      </c>
      <c r="C4206" s="14" t="str">
        <f t="shared" ca="1" si="847"/>
        <v>0a3f507e-1b78-32b8-e044-0003ba298018</v>
      </c>
      <c r="D4206" s="14">
        <f t="shared" ca="1" si="848"/>
        <v>996748</v>
      </c>
      <c r="E4206" s="1">
        <f t="shared" ca="1" si="849"/>
        <v>130</v>
      </c>
      <c r="F4206" s="1">
        <f t="shared" ca="1" si="850"/>
        <v>109</v>
      </c>
      <c r="G4206" s="1">
        <f t="shared" ca="1" si="851"/>
        <v>1978</v>
      </c>
      <c r="H4206" s="1" t="str">
        <f ca="1">IFERROR(INDEX(Varmeinstallation!B:B,MATCH(INDIRECT($A$1&amp;"L"&amp;A4206)*1,Varmeinstallation!A:A,0)),"Ingen varmeinstallationer")</f>
        <v>Fjernvarme/blokvarme (radiatorsystemer eller varmluftanlæg)</v>
      </c>
      <c r="I4206" s="1" t="str">
        <f ca="1">IFERROR(INDEX(Opvarmningsmiddel!B:B,MATCH(INDIRECT($A$1&amp;"M"&amp;A4206)*1,Opvarmningsmiddel!A:A,0)),"")</f>
        <v/>
      </c>
      <c r="J4206" s="1">
        <f t="shared" ca="1" si="852"/>
        <v>0</v>
      </c>
      <c r="K4206" s="1" t="str">
        <f ca="1">IFERROR(INDEX(Relationstabel!$C$3:$K$10,MATCH(VALUE(INDIRECT($A$1&amp;"L"&amp;A4206)),Relationstabel!$A$3:$A$10,0),MATCH(IFERROR(VALUE(INDIRECT($A$1&amp;"M"&amp;A4206)),0),Relationstabel!$C$1:$K$1,0)),"Ingen varmeinstallationer")</f>
        <v>Fjernvarme/ Blokvarme</v>
      </c>
      <c r="L4206" s="1" t="str">
        <f ca="1">INDEX(Anvendelseskode!B:B,MATCH($E4206,Anvendelseskode!$A:$A,0))</f>
        <v>Række-, kæde-, dobbelthus (lodret adskillelse mellem enhederne)</v>
      </c>
      <c r="M4206" s="1" t="str">
        <f ca="1">INDEX(Anvendelseskode!C:C,MATCH($E4206,Anvendelseskode!$A:$A,0))</f>
        <v>Række-, kæde og dobbelthuse</v>
      </c>
      <c r="N4206" s="1" t="str">
        <f ca="1">INDEX(Anvendelseskode!D:D,MATCH($E4206,Anvendelseskode!$A:$A,0))</f>
        <v>Private husholdninger</v>
      </c>
      <c r="O4206" s="1" t="str">
        <f ca="1">IFERROR(INDEX(SBi!$2:$2,MATCH(G4206,SBi!$1:$1,1)),SBi!$K$2)</f>
        <v>1973-1978</v>
      </c>
      <c r="P4206" s="1">
        <f ca="1">IFERROR(INDEX(SBi!$C$3:$K$28,MATCH(E4206,SBi!$B$3:$B$28,0),MATCH(O4206,SBi!$C$2:$K$2,0)),0)</f>
        <v>112.6</v>
      </c>
      <c r="Q4206" s="19">
        <f t="shared" ca="1" si="853"/>
        <v>12.273399999999999</v>
      </c>
      <c r="R4206" s="19" t="str">
        <f ca="1">IFERROR(INDEX(VpD!$2:$2,MATCH(G4206,VpD!$1:$1,1)),VpD!$I$2)</f>
        <v>1973-1978</v>
      </c>
      <c r="S4206" s="1">
        <f ca="1">IFERROR(INDEX(VpD!$C$3:$I$27,MATCH(E4206,VpD!$B$3:$B$27,0),MATCH(R4206,VpD!$C$2:$I$2,0)),0)</f>
        <v>98</v>
      </c>
      <c r="T4206" s="19">
        <f t="shared" ca="1" si="854"/>
        <v>10.682</v>
      </c>
      <c r="U4206" s="14" t="str">
        <f t="shared" ca="1" si="855"/>
        <v xml:space="preserve">713490.49 </v>
      </c>
      <c r="V4206" s="14" t="str">
        <f t="shared" ca="1" si="856"/>
        <v>6169636.93</v>
      </c>
      <c r="W4206" s="14" t="str">
        <f t="shared" ca="1" si="857"/>
        <v>POINT(713490.49 6169636.93)</v>
      </c>
      <c r="X4206" s="14" t="str">
        <f>IFERROR(INDEX(BygningOmraade!B:B,MATCH(A4206,BygningOmraade!A:A,0)),"")</f>
        <v/>
      </c>
    </row>
    <row r="4207" spans="1:24" s="14" customFormat="1" x14ac:dyDescent="0.25">
      <c r="A4207" s="14">
        <f t="shared" si="845"/>
        <v>4207</v>
      </c>
      <c r="B4207" s="14" t="str">
        <f t="shared" ca="1" si="846"/>
        <v>fa6a9d6a-36e7-4fe5-ab8e-17f3b3e60c80</v>
      </c>
      <c r="C4207" s="14" t="str">
        <f t="shared" ca="1" si="847"/>
        <v>0a3f507e-1a6a-32b8-e044-0003ba298018</v>
      </c>
      <c r="D4207" s="14">
        <f t="shared" ca="1" si="848"/>
        <v>997707</v>
      </c>
      <c r="E4207" s="1">
        <f t="shared" ca="1" si="849"/>
        <v>120</v>
      </c>
      <c r="F4207" s="1">
        <f t="shared" ca="1" si="850"/>
        <v>194</v>
      </c>
      <c r="G4207" s="1">
        <f t="shared" ca="1" si="851"/>
        <v>1974</v>
      </c>
      <c r="H4207" s="1" t="str">
        <f ca="1">IFERROR(INDEX(Varmeinstallation!B:B,MATCH(INDIRECT($A$1&amp;"L"&amp;A4207)*1,Varmeinstallation!A:A,0)),"Ingen varmeinstallationer")</f>
        <v>Centralvarme fra eget anlæg, et-kammer fyr</v>
      </c>
      <c r="I4207" s="1" t="str">
        <f ca="1">IFERROR(INDEX(Opvarmningsmiddel!B:B,MATCH(INDIRECT($A$1&amp;"M"&amp;A4207)*1,Opvarmningsmiddel!A:A,0)),"")</f>
        <v>Naturgas</v>
      </c>
      <c r="J4207" s="1">
        <f t="shared" ca="1" si="852"/>
        <v>2</v>
      </c>
      <c r="K4207" s="1" t="str">
        <f ca="1">IFERROR(INDEX(Relationstabel!$C$3:$K$10,MATCH(VALUE(INDIRECT($A$1&amp;"L"&amp;A4207)),Relationstabel!$A$3:$A$10,0),MATCH(IFERROR(VALUE(INDIRECT($A$1&amp;"M"&amp;A4207)),0),Relationstabel!$C$1:$K$1,0)),"Ingen varmeinstallationer")</f>
        <v>Naturgas</v>
      </c>
      <c r="L4207" s="1" t="str">
        <f ca="1">INDEX(Anvendelseskode!B:B,MATCH($E4207,Anvendelseskode!$A:$A,0))</f>
        <v>Fritliggende enfamilieshus (parcelhus)</v>
      </c>
      <c r="M4207" s="1" t="str">
        <f ca="1">INDEX(Anvendelseskode!C:C,MATCH($E4207,Anvendelseskode!$A:$A,0))</f>
        <v>Parcelhuse</v>
      </c>
      <c r="N4207" s="1" t="str">
        <f ca="1">INDEX(Anvendelseskode!D:D,MATCH($E4207,Anvendelseskode!$A:$A,0))</f>
        <v>Private husholdninger</v>
      </c>
      <c r="O4207" s="1" t="str">
        <f ca="1">IFERROR(INDEX(SBi!$2:$2,MATCH(G4207,SBi!$1:$1,1)),SBi!$K$2)</f>
        <v>1973-1978</v>
      </c>
      <c r="P4207" s="1">
        <f ca="1">IFERROR(INDEX(SBi!$C$3:$K$28,MATCH(E4207,SBi!$B$3:$B$28,0),MATCH(O4207,SBi!$C$2:$K$2,0)),0)</f>
        <v>119.8</v>
      </c>
      <c r="Q4207" s="19">
        <f t="shared" ca="1" si="853"/>
        <v>23.241199999999999</v>
      </c>
      <c r="R4207" s="19" t="str">
        <f ca="1">IFERROR(INDEX(VpD!$2:$2,MATCH(G4207,VpD!$1:$1,1)),VpD!$I$2)</f>
        <v>1973-1978</v>
      </c>
      <c r="S4207" s="1">
        <f ca="1">IFERROR(INDEX(VpD!$C$3:$I$27,MATCH(E4207,VpD!$B$3:$B$27,0),MATCH(R4207,VpD!$C$2:$I$2,0)),0)</f>
        <v>117</v>
      </c>
      <c r="T4207" s="19">
        <f t="shared" ca="1" si="854"/>
        <v>22.698</v>
      </c>
      <c r="U4207" s="14" t="str">
        <f t="shared" ca="1" si="855"/>
        <v xml:space="preserve">714117.52 </v>
      </c>
      <c r="V4207" s="14" t="str">
        <f t="shared" ca="1" si="856"/>
        <v>6169037.02</v>
      </c>
      <c r="W4207" s="14" t="str">
        <f t="shared" ca="1" si="857"/>
        <v>POINT(714117.52 6169037.02)</v>
      </c>
      <c r="X4207" s="14" t="str">
        <f>IFERROR(INDEX(BygningOmraade!B:B,MATCH(A4207,BygningOmraade!A:A,0)),"")</f>
        <v/>
      </c>
    </row>
    <row r="4208" spans="1:24" s="14" customFormat="1" x14ac:dyDescent="0.25">
      <c r="A4208" s="14">
        <f t="shared" si="845"/>
        <v>4208</v>
      </c>
      <c r="B4208" s="14" t="str">
        <f t="shared" ca="1" si="846"/>
        <v>fa6d43e6-1bb7-4746-b349-0c9d88e22bbf</v>
      </c>
      <c r="C4208" s="14" t="str">
        <f t="shared" ca="1" si="847"/>
        <v>0a3f507e-1c4a-32b8-e044-0003ba298018</v>
      </c>
      <c r="D4208" s="14">
        <f t="shared" ca="1" si="848"/>
        <v>996602</v>
      </c>
      <c r="E4208" s="1">
        <f t="shared" ca="1" si="849"/>
        <v>120</v>
      </c>
      <c r="F4208" s="1">
        <f t="shared" ca="1" si="850"/>
        <v>154</v>
      </c>
      <c r="G4208" s="1">
        <f t="shared" ca="1" si="851"/>
        <v>1978</v>
      </c>
      <c r="H4208" s="1" t="str">
        <f ca="1">IFERROR(INDEX(Varmeinstallation!B:B,MATCH(INDIRECT($A$1&amp;"L"&amp;A4208)*1,Varmeinstallation!A:A,0)),"Ingen varmeinstallationer")</f>
        <v>Elovne, elpaneler</v>
      </c>
      <c r="I4208" s="1" t="str">
        <f ca="1">IFERROR(INDEX(Opvarmningsmiddel!B:B,MATCH(INDIRECT($A$1&amp;"M"&amp;A4208)*1,Opvarmningsmiddel!A:A,0)),"")</f>
        <v>Elektricitet</v>
      </c>
      <c r="J4208" s="1">
        <f t="shared" ca="1" si="852"/>
        <v>0</v>
      </c>
      <c r="K4208" s="1" t="str">
        <f ca="1">IFERROR(INDEX(Relationstabel!$C$3:$K$10,MATCH(VALUE(INDIRECT($A$1&amp;"L"&amp;A4208)),Relationstabel!$A$3:$A$10,0),MATCH(IFERROR(VALUE(INDIRECT($A$1&amp;"M"&amp;A4208)),0),Relationstabel!$C$1:$K$1,0)),"Ingen varmeinstallationer")</f>
        <v>Elvarme</v>
      </c>
      <c r="L4208" s="1" t="str">
        <f ca="1">INDEX(Anvendelseskode!B:B,MATCH($E4208,Anvendelseskode!$A:$A,0))</f>
        <v>Fritliggende enfamilieshus (parcelhus)</v>
      </c>
      <c r="M4208" s="1" t="str">
        <f ca="1">INDEX(Anvendelseskode!C:C,MATCH($E4208,Anvendelseskode!$A:$A,0))</f>
        <v>Parcelhuse</v>
      </c>
      <c r="N4208" s="1" t="str">
        <f ca="1">INDEX(Anvendelseskode!D:D,MATCH($E4208,Anvendelseskode!$A:$A,0))</f>
        <v>Private husholdninger</v>
      </c>
      <c r="O4208" s="1" t="str">
        <f ca="1">IFERROR(INDEX(SBi!$2:$2,MATCH(G4208,SBi!$1:$1,1)),SBi!$K$2)</f>
        <v>1973-1978</v>
      </c>
      <c r="P4208" s="1">
        <f ca="1">IFERROR(INDEX(SBi!$C$3:$K$28,MATCH(E4208,SBi!$B$3:$B$28,0),MATCH(O4208,SBi!$C$2:$K$2,0)),0)</f>
        <v>119.8</v>
      </c>
      <c r="Q4208" s="19">
        <f t="shared" ca="1" si="853"/>
        <v>18.449200000000001</v>
      </c>
      <c r="R4208" s="19" t="str">
        <f ca="1">IFERROR(INDEX(VpD!$2:$2,MATCH(G4208,VpD!$1:$1,1)),VpD!$I$2)</f>
        <v>1973-1978</v>
      </c>
      <c r="S4208" s="1">
        <f ca="1">IFERROR(INDEX(VpD!$C$3:$I$27,MATCH(E4208,VpD!$B$3:$B$27,0),MATCH(R4208,VpD!$C$2:$I$2,0)),0)</f>
        <v>117</v>
      </c>
      <c r="T4208" s="19">
        <f t="shared" ca="1" si="854"/>
        <v>18.018000000000001</v>
      </c>
      <c r="U4208" s="14" t="str">
        <f t="shared" ca="1" si="855"/>
        <v xml:space="preserve">713166.24 </v>
      </c>
      <c r="V4208" s="14" t="str">
        <f t="shared" ca="1" si="856"/>
        <v>6168412.73</v>
      </c>
      <c r="W4208" s="14" t="str">
        <f t="shared" ca="1" si="857"/>
        <v>POINT(713166.24 6168412.73)</v>
      </c>
      <c r="X4208" s="14" t="str">
        <f>IFERROR(INDEX(BygningOmraade!B:B,MATCH(A4208,BygningOmraade!A:A,0)),"")</f>
        <v/>
      </c>
    </row>
    <row r="4209" spans="1:24" s="14" customFormat="1" x14ac:dyDescent="0.25">
      <c r="A4209" s="14">
        <f t="shared" si="845"/>
        <v>4209</v>
      </c>
      <c r="B4209" s="14" t="str">
        <f t="shared" ca="1" si="846"/>
        <v>fa83b3cb-f363-4052-8da6-48497eecf807</v>
      </c>
      <c r="C4209" s="14" t="str">
        <f t="shared" ca="1" si="847"/>
        <v>0a3f507e-1649-32b8-e044-0003ba298018</v>
      </c>
      <c r="D4209" s="14">
        <f t="shared" ca="1" si="848"/>
        <v>997678</v>
      </c>
      <c r="E4209" s="1">
        <f t="shared" ca="1" si="849"/>
        <v>130</v>
      </c>
      <c r="F4209" s="1">
        <f t="shared" ca="1" si="850"/>
        <v>122</v>
      </c>
      <c r="G4209" s="1">
        <f t="shared" ca="1" si="851"/>
        <v>1980</v>
      </c>
      <c r="H4209" s="1" t="str">
        <f ca="1">IFERROR(INDEX(Varmeinstallation!B:B,MATCH(INDIRECT($A$1&amp;"L"&amp;A4209)*1,Varmeinstallation!A:A,0)),"Ingen varmeinstallationer")</f>
        <v>Centralvarme fra eget anlæg, et-kammer fyr</v>
      </c>
      <c r="I4209" s="1" t="str">
        <f ca="1">IFERROR(INDEX(Opvarmningsmiddel!B:B,MATCH(INDIRECT($A$1&amp;"M"&amp;A4209)*1,Opvarmningsmiddel!A:A,0)),"")</f>
        <v>Naturgas</v>
      </c>
      <c r="J4209" s="1">
        <f t="shared" ca="1" si="852"/>
        <v>0</v>
      </c>
      <c r="K4209" s="1" t="str">
        <f ca="1">IFERROR(INDEX(Relationstabel!$C$3:$K$10,MATCH(VALUE(INDIRECT($A$1&amp;"L"&amp;A4209)),Relationstabel!$A$3:$A$10,0),MATCH(IFERROR(VALUE(INDIRECT($A$1&amp;"M"&amp;A4209)),0),Relationstabel!$C$1:$K$1,0)),"Ingen varmeinstallationer")</f>
        <v>Naturgas</v>
      </c>
      <c r="L4209" s="1" t="str">
        <f ca="1">INDEX(Anvendelseskode!B:B,MATCH($E4209,Anvendelseskode!$A:$A,0))</f>
        <v>Række-, kæde-, dobbelthus (lodret adskillelse mellem enhederne)</v>
      </c>
      <c r="M4209" s="1" t="str">
        <f ca="1">INDEX(Anvendelseskode!C:C,MATCH($E4209,Anvendelseskode!$A:$A,0))</f>
        <v>Række-, kæde og dobbelthuse</v>
      </c>
      <c r="N4209" s="1" t="str">
        <f ca="1">INDEX(Anvendelseskode!D:D,MATCH($E4209,Anvendelseskode!$A:$A,0))</f>
        <v>Private husholdninger</v>
      </c>
      <c r="O4209" s="1" t="str">
        <f ca="1">IFERROR(INDEX(SBi!$2:$2,MATCH(G4209,SBi!$1:$1,1)),SBi!$K$2)</f>
        <v>1979-1998</v>
      </c>
      <c r="P4209" s="1">
        <f ca="1">IFERROR(INDEX(SBi!$C$3:$K$28,MATCH(E4209,SBi!$B$3:$B$28,0),MATCH(O4209,SBi!$C$2:$K$2,0)),0)</f>
        <v>96.8</v>
      </c>
      <c r="Q4209" s="19">
        <f t="shared" ca="1" si="853"/>
        <v>11.8096</v>
      </c>
      <c r="R4209" s="19" t="str">
        <f ca="1">IFERROR(INDEX(VpD!$2:$2,MATCH(G4209,VpD!$1:$1,1)),VpD!$I$2)</f>
        <v>1979-1998</v>
      </c>
      <c r="S4209" s="1">
        <f ca="1">IFERROR(INDEX(VpD!$C$3:$I$27,MATCH(E4209,VpD!$B$3:$B$27,0),MATCH(R4209,VpD!$C$2:$I$2,0)),0)</f>
        <v>74</v>
      </c>
      <c r="T4209" s="19">
        <f t="shared" ca="1" si="854"/>
        <v>9.0280000000000005</v>
      </c>
      <c r="U4209" s="14" t="str">
        <f t="shared" ca="1" si="855"/>
        <v xml:space="preserve">714158.18 </v>
      </c>
      <c r="V4209" s="14" t="str">
        <f t="shared" ca="1" si="856"/>
        <v>6168799.92</v>
      </c>
      <c r="W4209" s="14" t="str">
        <f t="shared" ca="1" si="857"/>
        <v>POINT(714158.18 6168799.92)</v>
      </c>
      <c r="X4209" s="14" t="str">
        <f>IFERROR(INDEX(BygningOmraade!B:B,MATCH(A4209,BygningOmraade!A:A,0)),"")</f>
        <v/>
      </c>
    </row>
    <row r="4210" spans="1:24" s="14" customFormat="1" x14ac:dyDescent="0.25">
      <c r="A4210" s="14">
        <f t="shared" si="845"/>
        <v>4210</v>
      </c>
      <c r="B4210" s="14" t="str">
        <f t="shared" ca="1" si="846"/>
        <v>faafb780-8fa9-42f0-a5ea-d04294589c21</v>
      </c>
      <c r="C4210" s="14" t="str">
        <f t="shared" ca="1" si="847"/>
        <v>0a3f507e-204d-32b8-e044-0003ba298018</v>
      </c>
      <c r="D4210" s="14">
        <f t="shared" ca="1" si="848"/>
        <v>993826</v>
      </c>
      <c r="E4210" s="1">
        <f t="shared" ca="1" si="849"/>
        <v>120</v>
      </c>
      <c r="F4210" s="1">
        <f t="shared" ca="1" si="850"/>
        <v>109</v>
      </c>
      <c r="G4210" s="1">
        <f t="shared" ca="1" si="851"/>
        <v>1993</v>
      </c>
      <c r="H4210" s="1" t="str">
        <f ca="1">IFERROR(INDEX(Varmeinstallation!B:B,MATCH(INDIRECT($A$1&amp;"L"&amp;A4210)*1,Varmeinstallation!A:A,0)),"Ingen varmeinstallationer")</f>
        <v>Centralvarme fra eget anlæg, et-kammer fyr</v>
      </c>
      <c r="I4210" s="1" t="str">
        <f ca="1">IFERROR(INDEX(Opvarmningsmiddel!B:B,MATCH(INDIRECT($A$1&amp;"M"&amp;A4210)*1,Opvarmningsmiddel!A:A,0)),"")</f>
        <v>Naturgas</v>
      </c>
      <c r="J4210" s="1">
        <f t="shared" ca="1" si="852"/>
        <v>2</v>
      </c>
      <c r="K4210" s="1" t="str">
        <f ca="1">IFERROR(INDEX(Relationstabel!$C$3:$K$10,MATCH(VALUE(INDIRECT($A$1&amp;"L"&amp;A4210)),Relationstabel!$A$3:$A$10,0),MATCH(IFERROR(VALUE(INDIRECT($A$1&amp;"M"&amp;A4210)),0),Relationstabel!$C$1:$K$1,0)),"Ingen varmeinstallationer")</f>
        <v>Naturgas</v>
      </c>
      <c r="L4210" s="1" t="str">
        <f ca="1">INDEX(Anvendelseskode!B:B,MATCH($E4210,Anvendelseskode!$A:$A,0))</f>
        <v>Fritliggende enfamilieshus (parcelhus)</v>
      </c>
      <c r="M4210" s="1" t="str">
        <f ca="1">INDEX(Anvendelseskode!C:C,MATCH($E4210,Anvendelseskode!$A:$A,0))</f>
        <v>Parcelhuse</v>
      </c>
      <c r="N4210" s="1" t="str">
        <f ca="1">INDEX(Anvendelseskode!D:D,MATCH($E4210,Anvendelseskode!$A:$A,0))</f>
        <v>Private husholdninger</v>
      </c>
      <c r="O4210" s="1" t="str">
        <f ca="1">IFERROR(INDEX(SBi!$2:$2,MATCH(G4210,SBi!$1:$1,1)),SBi!$K$2)</f>
        <v>1979-1998</v>
      </c>
      <c r="P4210" s="1">
        <f ca="1">IFERROR(INDEX(SBi!$C$3:$K$28,MATCH(E4210,SBi!$B$3:$B$28,0),MATCH(O4210,SBi!$C$2:$K$2,0)),0)</f>
        <v>105.4</v>
      </c>
      <c r="Q4210" s="19">
        <f t="shared" ca="1" si="853"/>
        <v>11.4886</v>
      </c>
      <c r="R4210" s="19" t="str">
        <f ca="1">IFERROR(INDEX(VpD!$2:$2,MATCH(G4210,VpD!$1:$1,1)),VpD!$I$2)</f>
        <v>1979-1998</v>
      </c>
      <c r="S4210" s="1">
        <f ca="1">IFERROR(INDEX(VpD!$C$3:$I$27,MATCH(E4210,VpD!$B$3:$B$27,0),MATCH(R4210,VpD!$C$2:$I$2,0)),0)</f>
        <v>90</v>
      </c>
      <c r="T4210" s="19">
        <f t="shared" ca="1" si="854"/>
        <v>9.81</v>
      </c>
      <c r="U4210" s="14" t="str">
        <f t="shared" ca="1" si="855"/>
        <v xml:space="preserve">710695.17 </v>
      </c>
      <c r="V4210" s="14" t="str">
        <f t="shared" ca="1" si="856"/>
        <v>6171931.45</v>
      </c>
      <c r="W4210" s="14" t="str">
        <f t="shared" ca="1" si="857"/>
        <v>POINT(710695.17 6171931.45)</v>
      </c>
      <c r="X4210" s="14" t="str">
        <f>IFERROR(INDEX(BygningOmraade!B:B,MATCH(A4210,BygningOmraade!A:A,0)),"")</f>
        <v/>
      </c>
    </row>
    <row r="4211" spans="1:24" s="14" customFormat="1" x14ac:dyDescent="0.25">
      <c r="A4211" s="14">
        <f t="shared" si="845"/>
        <v>4211</v>
      </c>
      <c r="B4211" s="14" t="str">
        <f t="shared" ca="1" si="846"/>
        <v>fabc63ed-e5ea-4aff-8e1d-4ea8740220a5</v>
      </c>
      <c r="C4211" s="14" t="str">
        <f t="shared" ca="1" si="847"/>
        <v>53ba2f34-6007-2505-e044-0003ba298018</v>
      </c>
      <c r="D4211" s="14">
        <f t="shared" ca="1" si="848"/>
        <v>2702987</v>
      </c>
      <c r="E4211" s="1">
        <f t="shared" ca="1" si="849"/>
        <v>130</v>
      </c>
      <c r="F4211" s="1">
        <f t="shared" ca="1" si="850"/>
        <v>108</v>
      </c>
      <c r="G4211" s="1">
        <f t="shared" ca="1" si="851"/>
        <v>2008</v>
      </c>
      <c r="H4211" s="1" t="str">
        <f ca="1">IFERROR(INDEX(Varmeinstallation!B:B,MATCH(INDIRECT($A$1&amp;"L"&amp;A4211)*1,Varmeinstallation!A:A,0)),"Ingen varmeinstallationer")</f>
        <v>Centralvarme fra eget anlæg, et-kammer fyr</v>
      </c>
      <c r="I4211" s="1" t="str">
        <f ca="1">IFERROR(INDEX(Opvarmningsmiddel!B:B,MATCH(INDIRECT($A$1&amp;"M"&amp;A4211)*1,Opvarmningsmiddel!A:A,0)),"")</f>
        <v>Naturgas</v>
      </c>
      <c r="J4211" s="1">
        <f t="shared" ca="1" si="852"/>
        <v>90</v>
      </c>
      <c r="K4211" s="1" t="str">
        <f ca="1">IFERROR(INDEX(Relationstabel!$C$3:$K$10,MATCH(VALUE(INDIRECT($A$1&amp;"L"&amp;A4211)),Relationstabel!$A$3:$A$10,0),MATCH(IFERROR(VALUE(INDIRECT($A$1&amp;"M"&amp;A4211)),0),Relationstabel!$C$1:$K$1,0)),"Ingen varmeinstallationer")</f>
        <v>Naturgas</v>
      </c>
      <c r="L4211" s="1" t="str">
        <f ca="1">INDEX(Anvendelseskode!B:B,MATCH($E4211,Anvendelseskode!$A:$A,0))</f>
        <v>Række-, kæde-, dobbelthus (lodret adskillelse mellem enhederne)</v>
      </c>
      <c r="M4211" s="1" t="str">
        <f ca="1">INDEX(Anvendelseskode!C:C,MATCH($E4211,Anvendelseskode!$A:$A,0))</f>
        <v>Række-, kæde og dobbelthuse</v>
      </c>
      <c r="N4211" s="1" t="str">
        <f ca="1">INDEX(Anvendelseskode!D:D,MATCH($E4211,Anvendelseskode!$A:$A,0))</f>
        <v>Private husholdninger</v>
      </c>
      <c r="O4211" s="1" t="str">
        <f ca="1">IFERROR(INDEX(SBi!$2:$2,MATCH(G4211,SBi!$1:$1,1)),SBi!$K$2)</f>
        <v>Efter 2006</v>
      </c>
      <c r="P4211" s="1">
        <f ca="1">IFERROR(INDEX(SBi!$C$3:$K$28,MATCH(E4211,SBi!$B$3:$B$28,0),MATCH(O4211,SBi!$C$2:$K$2,0)),0)</f>
        <v>66.400000000000006</v>
      </c>
      <c r="Q4211" s="19">
        <f t="shared" ca="1" si="853"/>
        <v>7.1712000000000007</v>
      </c>
      <c r="R4211" s="19" t="str">
        <f ca="1">IFERROR(INDEX(VpD!$2:$2,MATCH(G4211,VpD!$1:$1,1)),VpD!$I$2)</f>
        <v>&gt;1998</v>
      </c>
      <c r="S4211" s="1">
        <f ca="1">IFERROR(INDEX(VpD!$C$3:$I$27,MATCH(E4211,VpD!$B$3:$B$27,0),MATCH(R4211,VpD!$C$2:$I$2,0)),0)</f>
        <v>65</v>
      </c>
      <c r="T4211" s="19">
        <f t="shared" ca="1" si="854"/>
        <v>7.02</v>
      </c>
      <c r="U4211" s="14" t="str">
        <f t="shared" ca="1" si="855"/>
        <v xml:space="preserve">712640.27 </v>
      </c>
      <c r="V4211" s="14" t="str">
        <f t="shared" ca="1" si="856"/>
        <v>6168723.4</v>
      </c>
      <c r="W4211" s="14" t="str">
        <f t="shared" ca="1" si="857"/>
        <v>POINT(712640.27 6168723.4)</v>
      </c>
      <c r="X4211" s="14" t="str">
        <f>IFERROR(INDEX(BygningOmraade!B:B,MATCH(A4211,BygningOmraade!A:A,0)),"")</f>
        <v/>
      </c>
    </row>
    <row r="4212" spans="1:24" s="14" customFormat="1" x14ac:dyDescent="0.25">
      <c r="A4212" s="14">
        <f t="shared" si="845"/>
        <v>4212</v>
      </c>
      <c r="B4212" s="14" t="str">
        <f t="shared" ca="1" si="846"/>
        <v>fac6928c-9370-417a-b39c-d830788b14f8</v>
      </c>
      <c r="C4212" s="14" t="str">
        <f t="shared" ca="1" si="847"/>
        <v>0a3f507e-15d9-32b8-e044-0003ba298018</v>
      </c>
      <c r="D4212" s="14">
        <f t="shared" ca="1" si="848"/>
        <v>994769</v>
      </c>
      <c r="E4212" s="1">
        <f t="shared" ca="1" si="849"/>
        <v>120</v>
      </c>
      <c r="F4212" s="1">
        <f t="shared" ca="1" si="850"/>
        <v>133</v>
      </c>
      <c r="G4212" s="1">
        <f t="shared" ca="1" si="851"/>
        <v>1979</v>
      </c>
      <c r="H4212" s="1" t="str">
        <f ca="1">IFERROR(INDEX(Varmeinstallation!B:B,MATCH(INDIRECT($A$1&amp;"L"&amp;A4212)*1,Varmeinstallation!A:A,0)),"Ingen varmeinstallationer")</f>
        <v>Elovne, elpaneler</v>
      </c>
      <c r="I4212" s="1" t="str">
        <f ca="1">IFERROR(INDEX(Opvarmningsmiddel!B:B,MATCH(INDIRECT($A$1&amp;"M"&amp;A4212)*1,Opvarmningsmiddel!A:A,0)),"")</f>
        <v>Elektricitet</v>
      </c>
      <c r="J4212" s="1">
        <f t="shared" ca="1" si="852"/>
        <v>0</v>
      </c>
      <c r="K4212" s="1" t="str">
        <f ca="1">IFERROR(INDEX(Relationstabel!$C$3:$K$10,MATCH(VALUE(INDIRECT($A$1&amp;"L"&amp;A4212)),Relationstabel!$A$3:$A$10,0),MATCH(IFERROR(VALUE(INDIRECT($A$1&amp;"M"&amp;A4212)),0),Relationstabel!$C$1:$K$1,0)),"Ingen varmeinstallationer")</f>
        <v>Elvarme</v>
      </c>
      <c r="L4212" s="1" t="str">
        <f ca="1">INDEX(Anvendelseskode!B:B,MATCH($E4212,Anvendelseskode!$A:$A,0))</f>
        <v>Fritliggende enfamilieshus (parcelhus)</v>
      </c>
      <c r="M4212" s="1" t="str">
        <f ca="1">INDEX(Anvendelseskode!C:C,MATCH($E4212,Anvendelseskode!$A:$A,0))</f>
        <v>Parcelhuse</v>
      </c>
      <c r="N4212" s="1" t="str">
        <f ca="1">INDEX(Anvendelseskode!D:D,MATCH($E4212,Anvendelseskode!$A:$A,0))</f>
        <v>Private husholdninger</v>
      </c>
      <c r="O4212" s="1" t="str">
        <f ca="1">IFERROR(INDEX(SBi!$2:$2,MATCH(G4212,SBi!$1:$1,1)),SBi!$K$2)</f>
        <v>1979-1998</v>
      </c>
      <c r="P4212" s="1">
        <f ca="1">IFERROR(INDEX(SBi!$C$3:$K$28,MATCH(E4212,SBi!$B$3:$B$28,0),MATCH(O4212,SBi!$C$2:$K$2,0)),0)</f>
        <v>105.4</v>
      </c>
      <c r="Q4212" s="19">
        <f t="shared" ca="1" si="853"/>
        <v>14.0182</v>
      </c>
      <c r="R4212" s="19" t="str">
        <f ca="1">IFERROR(INDEX(VpD!$2:$2,MATCH(G4212,VpD!$1:$1,1)),VpD!$I$2)</f>
        <v>1979-1998</v>
      </c>
      <c r="S4212" s="1">
        <f ca="1">IFERROR(INDEX(VpD!$C$3:$I$27,MATCH(E4212,VpD!$B$3:$B$27,0),MATCH(R4212,VpD!$C$2:$I$2,0)),0)</f>
        <v>90</v>
      </c>
      <c r="T4212" s="19">
        <f t="shared" ca="1" si="854"/>
        <v>11.97</v>
      </c>
      <c r="U4212" s="14" t="str">
        <f t="shared" ca="1" si="855"/>
        <v xml:space="preserve">711651.41 </v>
      </c>
      <c r="V4212" s="14" t="str">
        <f t="shared" ca="1" si="856"/>
        <v>6170783.08</v>
      </c>
      <c r="W4212" s="14" t="str">
        <f t="shared" ca="1" si="857"/>
        <v>POINT(711651.41 6170783.08)</v>
      </c>
      <c r="X4212" s="14" t="str">
        <f>IFERROR(INDEX(BygningOmraade!B:B,MATCH(A4212,BygningOmraade!A:A,0)),"")</f>
        <v/>
      </c>
    </row>
    <row r="4213" spans="1:24" s="14" customFormat="1" x14ac:dyDescent="0.25">
      <c r="A4213" s="14">
        <f t="shared" si="845"/>
        <v>4213</v>
      </c>
      <c r="B4213" s="14" t="str">
        <f t="shared" ca="1" si="846"/>
        <v>fad2ee95-dfee-43d9-b41d-4026df539665</v>
      </c>
      <c r="C4213" s="14" t="str">
        <f t="shared" ca="1" si="847"/>
        <v>0a3f507e-2030-32b8-e044-0003ba298018</v>
      </c>
      <c r="D4213" s="14">
        <f t="shared" ca="1" si="848"/>
        <v>993771</v>
      </c>
      <c r="E4213" s="1">
        <f t="shared" ca="1" si="849"/>
        <v>120</v>
      </c>
      <c r="F4213" s="1">
        <f t="shared" ca="1" si="850"/>
        <v>135</v>
      </c>
      <c r="G4213" s="1">
        <f t="shared" ca="1" si="851"/>
        <v>1973</v>
      </c>
      <c r="H4213" s="1" t="str">
        <f ca="1">IFERROR(INDEX(Varmeinstallation!B:B,MATCH(INDIRECT($A$1&amp;"L"&amp;A4213)*1,Varmeinstallation!A:A,0)),"Ingen varmeinstallationer")</f>
        <v>Centralvarme fra eget anlæg, et-kammer fyr</v>
      </c>
      <c r="I4213" s="1" t="str">
        <f ca="1">IFERROR(INDEX(Opvarmningsmiddel!B:B,MATCH(INDIRECT($A$1&amp;"M"&amp;A4213)*1,Opvarmningsmiddel!A:A,0)),"")</f>
        <v>Naturgas</v>
      </c>
      <c r="J4213" s="1">
        <f t="shared" ca="1" si="852"/>
        <v>90</v>
      </c>
      <c r="K4213" s="1" t="str">
        <f ca="1">IFERROR(INDEX(Relationstabel!$C$3:$K$10,MATCH(VALUE(INDIRECT($A$1&amp;"L"&amp;A4213)),Relationstabel!$A$3:$A$10,0),MATCH(IFERROR(VALUE(INDIRECT($A$1&amp;"M"&amp;A4213)),0),Relationstabel!$C$1:$K$1,0)),"Ingen varmeinstallationer")</f>
        <v>Naturgas</v>
      </c>
      <c r="L4213" s="1" t="str">
        <f ca="1">INDEX(Anvendelseskode!B:B,MATCH($E4213,Anvendelseskode!$A:$A,0))</f>
        <v>Fritliggende enfamilieshus (parcelhus)</v>
      </c>
      <c r="M4213" s="1" t="str">
        <f ca="1">INDEX(Anvendelseskode!C:C,MATCH($E4213,Anvendelseskode!$A:$A,0))</f>
        <v>Parcelhuse</v>
      </c>
      <c r="N4213" s="1" t="str">
        <f ca="1">INDEX(Anvendelseskode!D:D,MATCH($E4213,Anvendelseskode!$A:$A,0))</f>
        <v>Private husholdninger</v>
      </c>
      <c r="O4213" s="1" t="str">
        <f ca="1">IFERROR(INDEX(SBi!$2:$2,MATCH(G4213,SBi!$1:$1,1)),SBi!$K$2)</f>
        <v>1973-1978</v>
      </c>
      <c r="P4213" s="1">
        <f ca="1">IFERROR(INDEX(SBi!$C$3:$K$28,MATCH(E4213,SBi!$B$3:$B$28,0),MATCH(O4213,SBi!$C$2:$K$2,0)),0)</f>
        <v>119.8</v>
      </c>
      <c r="Q4213" s="19">
        <f t="shared" ca="1" si="853"/>
        <v>16.172999999999998</v>
      </c>
      <c r="R4213" s="19" t="str">
        <f ca="1">IFERROR(INDEX(VpD!$2:$2,MATCH(G4213,VpD!$1:$1,1)),VpD!$I$2)</f>
        <v>1973-1978</v>
      </c>
      <c r="S4213" s="1">
        <f ca="1">IFERROR(INDEX(VpD!$C$3:$I$27,MATCH(E4213,VpD!$B$3:$B$27,0),MATCH(R4213,VpD!$C$2:$I$2,0)),0)</f>
        <v>117</v>
      </c>
      <c r="T4213" s="19">
        <f t="shared" ca="1" si="854"/>
        <v>15.795</v>
      </c>
      <c r="U4213" s="14" t="str">
        <f t="shared" ca="1" si="855"/>
        <v xml:space="preserve">710790.71 </v>
      </c>
      <c r="V4213" s="14" t="str">
        <f t="shared" ca="1" si="856"/>
        <v>6171869.34</v>
      </c>
      <c r="W4213" s="14" t="str">
        <f t="shared" ca="1" si="857"/>
        <v>POINT(710790.71 6171869.34)</v>
      </c>
      <c r="X4213" s="14" t="str">
        <f>IFERROR(INDEX(BygningOmraade!B:B,MATCH(A4213,BygningOmraade!A:A,0)),"")</f>
        <v/>
      </c>
    </row>
    <row r="4214" spans="1:24" s="14" customFormat="1" x14ac:dyDescent="0.25">
      <c r="A4214" s="14">
        <f t="shared" si="845"/>
        <v>4214</v>
      </c>
      <c r="B4214" s="14" t="str">
        <f t="shared" ca="1" si="846"/>
        <v>faeb0e55-40d0-44fd-8d22-6fe6d040bfc2</v>
      </c>
      <c r="C4214" s="14" t="str">
        <f t="shared" ca="1" si="847"/>
        <v>0a3f507e-247f-32b8-e044-0003ba298018</v>
      </c>
      <c r="D4214" s="14">
        <f t="shared" ca="1" si="848"/>
        <v>995699</v>
      </c>
      <c r="E4214" s="1">
        <f t="shared" ca="1" si="849"/>
        <v>320</v>
      </c>
      <c r="F4214" s="1">
        <f t="shared" ca="1" si="850"/>
        <v>443</v>
      </c>
      <c r="G4214" s="1">
        <f t="shared" ca="1" si="851"/>
        <v>1967</v>
      </c>
      <c r="H4214" s="1" t="str">
        <f ca="1">IFERROR(INDEX(Varmeinstallation!B:B,MATCH(INDIRECT($A$1&amp;"L"&amp;A4214)*1,Varmeinstallation!A:A,0)),"Ingen varmeinstallationer")</f>
        <v>Centralvarme fra eget anlæg, et-kammer fyr</v>
      </c>
      <c r="I4214" s="1" t="str">
        <f ca="1">IFERROR(INDEX(Opvarmningsmiddel!B:B,MATCH(INDIRECT($A$1&amp;"M"&amp;A4214)*1,Opvarmningsmiddel!A:A,0)),"")</f>
        <v>Naturgas</v>
      </c>
      <c r="J4214" s="1">
        <f t="shared" ca="1" si="852"/>
        <v>0</v>
      </c>
      <c r="K4214" s="1" t="str">
        <f ca="1">IFERROR(INDEX(Relationstabel!$C$3:$K$10,MATCH(VALUE(INDIRECT($A$1&amp;"L"&amp;A4214)),Relationstabel!$A$3:$A$10,0),MATCH(IFERROR(VALUE(INDIRECT($A$1&amp;"M"&amp;A4214)),0),Relationstabel!$C$1:$K$1,0)),"Ingen varmeinstallationer")</f>
        <v>Naturgas</v>
      </c>
      <c r="L4214" s="1" t="str">
        <f ca="1">INDEX(Anvendelseskode!B:B,MATCH($E4214,Anvendelseskode!$A:$A,0))</f>
        <v>Bygning til kontor, handel, lager herunder offentlig administration</v>
      </c>
      <c r="M4214" s="1" t="str">
        <f ca="1">INDEX(Anvendelseskode!C:C,MATCH($E4214,Anvendelseskode!$A:$A,0))</f>
        <v>Kontor, handel, lager, off. adm.</v>
      </c>
      <c r="N4214" s="1" t="str">
        <f ca="1">INDEX(Anvendelseskode!D:D,MATCH($E4214,Anvendelseskode!$A:$A,0))</f>
        <v>Handel og servicevirksomheder</v>
      </c>
      <c r="O4214" s="1" t="str">
        <f ca="1">IFERROR(INDEX(SBi!$2:$2,MATCH(G4214,SBi!$1:$1,1)),SBi!$K$2)</f>
        <v>1961-1972</v>
      </c>
      <c r="P4214" s="1">
        <f ca="1">IFERROR(INDEX(SBi!$C$3:$K$28,MATCH(E4214,SBi!$B$3:$B$28,0),MATCH(O4214,SBi!$C$2:$K$2,0)),0)</f>
        <v>117.5</v>
      </c>
      <c r="Q4214" s="19">
        <f t="shared" ca="1" si="853"/>
        <v>52.052500000000002</v>
      </c>
      <c r="R4214" s="19" t="str">
        <f ca="1">IFERROR(INDEX(VpD!$2:$2,MATCH(G4214,VpD!$1:$1,1)),VpD!$I$2)</f>
        <v>1961-1972</v>
      </c>
      <c r="S4214" s="1">
        <f ca="1">IFERROR(INDEX(VpD!$C$3:$I$27,MATCH(E4214,VpD!$B$3:$B$27,0),MATCH(R4214,VpD!$C$2:$I$2,0)),0)</f>
        <v>105</v>
      </c>
      <c r="T4214" s="19">
        <f t="shared" ca="1" si="854"/>
        <v>46.515000000000001</v>
      </c>
      <c r="U4214" s="14" t="str">
        <f t="shared" ca="1" si="855"/>
        <v xml:space="preserve">712292.38 </v>
      </c>
      <c r="V4214" s="14" t="str">
        <f t="shared" ca="1" si="856"/>
        <v>6169514.62</v>
      </c>
      <c r="W4214" s="14" t="str">
        <f t="shared" ca="1" si="857"/>
        <v>POINT(712292.38 6169514.62)</v>
      </c>
      <c r="X4214" s="14" t="str">
        <f>IFERROR(INDEX(BygningOmraade!B:B,MATCH(A4214,BygningOmraade!A:A,0)),"")</f>
        <v/>
      </c>
    </row>
    <row r="4215" spans="1:24" s="14" customFormat="1" x14ac:dyDescent="0.25">
      <c r="A4215" s="14">
        <f t="shared" si="845"/>
        <v>4215</v>
      </c>
      <c r="B4215" s="14" t="str">
        <f t="shared" ca="1" si="846"/>
        <v>faf8f3a8-2af1-41fe-b414-a4e8245231eb</v>
      </c>
      <c r="C4215" s="14" t="str">
        <f t="shared" ca="1" si="847"/>
        <v>0a3f507e-21f0-32b8-e044-0003ba298018</v>
      </c>
      <c r="D4215" s="14">
        <f t="shared" ca="1" si="848"/>
        <v>996610</v>
      </c>
      <c r="E4215" s="1">
        <f t="shared" ca="1" si="849"/>
        <v>120</v>
      </c>
      <c r="F4215" s="1">
        <f t="shared" ca="1" si="850"/>
        <v>276</v>
      </c>
      <c r="G4215" s="1">
        <f t="shared" ca="1" si="851"/>
        <v>1974</v>
      </c>
      <c r="H4215" s="1" t="str">
        <f ca="1">IFERROR(INDEX(Varmeinstallation!B:B,MATCH(INDIRECT($A$1&amp;"L"&amp;A4215)*1,Varmeinstallation!A:A,0)),"Ingen varmeinstallationer")</f>
        <v>Centralvarme fra eget anlæg, et-kammer fyr</v>
      </c>
      <c r="I4215" s="1" t="str">
        <f ca="1">IFERROR(INDEX(Opvarmningsmiddel!B:B,MATCH(INDIRECT($A$1&amp;"M"&amp;A4215)*1,Opvarmningsmiddel!A:A,0)),"")</f>
        <v>Naturgas</v>
      </c>
      <c r="J4215" s="1">
        <f t="shared" ca="1" si="852"/>
        <v>0</v>
      </c>
      <c r="K4215" s="1" t="str">
        <f ca="1">IFERROR(INDEX(Relationstabel!$C$3:$K$10,MATCH(VALUE(INDIRECT($A$1&amp;"L"&amp;A4215)),Relationstabel!$A$3:$A$10,0),MATCH(IFERROR(VALUE(INDIRECT($A$1&amp;"M"&amp;A4215)),0),Relationstabel!$C$1:$K$1,0)),"Ingen varmeinstallationer")</f>
        <v>Naturgas</v>
      </c>
      <c r="L4215" s="1" t="str">
        <f ca="1">INDEX(Anvendelseskode!B:B,MATCH($E4215,Anvendelseskode!$A:$A,0))</f>
        <v>Fritliggende enfamilieshus (parcelhus)</v>
      </c>
      <c r="M4215" s="1" t="str">
        <f ca="1">INDEX(Anvendelseskode!C:C,MATCH($E4215,Anvendelseskode!$A:$A,0))</f>
        <v>Parcelhuse</v>
      </c>
      <c r="N4215" s="1" t="str">
        <f ca="1">INDEX(Anvendelseskode!D:D,MATCH($E4215,Anvendelseskode!$A:$A,0))</f>
        <v>Private husholdninger</v>
      </c>
      <c r="O4215" s="1" t="str">
        <f ca="1">IFERROR(INDEX(SBi!$2:$2,MATCH(G4215,SBi!$1:$1,1)),SBi!$K$2)</f>
        <v>1973-1978</v>
      </c>
      <c r="P4215" s="1">
        <f ca="1">IFERROR(INDEX(SBi!$C$3:$K$28,MATCH(E4215,SBi!$B$3:$B$28,0),MATCH(O4215,SBi!$C$2:$K$2,0)),0)</f>
        <v>119.8</v>
      </c>
      <c r="Q4215" s="19">
        <f t="shared" ca="1" si="853"/>
        <v>33.064799999999998</v>
      </c>
      <c r="R4215" s="19" t="str">
        <f ca="1">IFERROR(INDEX(VpD!$2:$2,MATCH(G4215,VpD!$1:$1,1)),VpD!$I$2)</f>
        <v>1973-1978</v>
      </c>
      <c r="S4215" s="1">
        <f ca="1">IFERROR(INDEX(VpD!$C$3:$I$27,MATCH(E4215,VpD!$B$3:$B$27,0),MATCH(R4215,VpD!$C$2:$I$2,0)),0)</f>
        <v>117</v>
      </c>
      <c r="T4215" s="19">
        <f t="shared" ca="1" si="854"/>
        <v>32.292000000000002</v>
      </c>
      <c r="U4215" s="14" t="str">
        <f t="shared" ca="1" si="855"/>
        <v xml:space="preserve">713150.1 </v>
      </c>
      <c r="V4215" s="14" t="str">
        <f t="shared" ca="1" si="856"/>
        <v>6168992.06</v>
      </c>
      <c r="W4215" s="14" t="str">
        <f t="shared" ca="1" si="857"/>
        <v>POINT(713150.1 6168992.06)</v>
      </c>
      <c r="X4215" s="14" t="str">
        <f>IFERROR(INDEX(BygningOmraade!B:B,MATCH(A4215,BygningOmraade!A:A,0)),"")</f>
        <v/>
      </c>
    </row>
    <row r="4216" spans="1:24" s="14" customFormat="1" x14ac:dyDescent="0.25">
      <c r="A4216" s="14">
        <f t="shared" si="845"/>
        <v>4216</v>
      </c>
      <c r="B4216" s="14" t="str">
        <f t="shared" ca="1" si="846"/>
        <v>fb2769c9-198e-4963-94f0-647295db2d3d</v>
      </c>
      <c r="C4216" s="14" t="str">
        <f t="shared" ca="1" si="847"/>
        <v>0a3f507e-2273-32b8-e044-0003ba298018</v>
      </c>
      <c r="D4216" s="14">
        <f t="shared" ca="1" si="848"/>
        <v>995823</v>
      </c>
      <c r="E4216" s="1">
        <f t="shared" ca="1" si="849"/>
        <v>120</v>
      </c>
      <c r="F4216" s="1">
        <f t="shared" ca="1" si="850"/>
        <v>154</v>
      </c>
      <c r="G4216" s="1">
        <f t="shared" ca="1" si="851"/>
        <v>1969</v>
      </c>
      <c r="H4216" s="1" t="str">
        <f ca="1">IFERROR(INDEX(Varmeinstallation!B:B,MATCH(INDIRECT($A$1&amp;"L"&amp;A4216)*1,Varmeinstallation!A:A,0)),"Ingen varmeinstallationer")</f>
        <v>Centralvarme fra eget anlæg, et-kammer fyr</v>
      </c>
      <c r="I4216" s="1" t="str">
        <f ca="1">IFERROR(INDEX(Opvarmningsmiddel!B:B,MATCH(INDIRECT($A$1&amp;"M"&amp;A4216)*1,Opvarmningsmiddel!A:A,0)),"")</f>
        <v>Naturgas</v>
      </c>
      <c r="J4216" s="1">
        <f t="shared" ca="1" si="852"/>
        <v>0</v>
      </c>
      <c r="K4216" s="1" t="str">
        <f ca="1">IFERROR(INDEX(Relationstabel!$C$3:$K$10,MATCH(VALUE(INDIRECT($A$1&amp;"L"&amp;A4216)),Relationstabel!$A$3:$A$10,0),MATCH(IFERROR(VALUE(INDIRECT($A$1&amp;"M"&amp;A4216)),0),Relationstabel!$C$1:$K$1,0)),"Ingen varmeinstallationer")</f>
        <v>Naturgas</v>
      </c>
      <c r="L4216" s="1" t="str">
        <f ca="1">INDEX(Anvendelseskode!B:B,MATCH($E4216,Anvendelseskode!$A:$A,0))</f>
        <v>Fritliggende enfamilieshus (parcelhus)</v>
      </c>
      <c r="M4216" s="1" t="str">
        <f ca="1">INDEX(Anvendelseskode!C:C,MATCH($E4216,Anvendelseskode!$A:$A,0))</f>
        <v>Parcelhuse</v>
      </c>
      <c r="N4216" s="1" t="str">
        <f ca="1">INDEX(Anvendelseskode!D:D,MATCH($E4216,Anvendelseskode!$A:$A,0))</f>
        <v>Private husholdninger</v>
      </c>
      <c r="O4216" s="1" t="str">
        <f ca="1">IFERROR(INDEX(SBi!$2:$2,MATCH(G4216,SBi!$1:$1,1)),SBi!$K$2)</f>
        <v>1961-1972</v>
      </c>
      <c r="P4216" s="1">
        <f ca="1">IFERROR(INDEX(SBi!$C$3:$K$28,MATCH(E4216,SBi!$B$3:$B$28,0),MATCH(O4216,SBi!$C$2:$K$2,0)),0)</f>
        <v>134.30000000000001</v>
      </c>
      <c r="Q4216" s="19">
        <f t="shared" ca="1" si="853"/>
        <v>20.682200000000002</v>
      </c>
      <c r="R4216" s="19" t="str">
        <f ca="1">IFERROR(INDEX(VpD!$2:$2,MATCH(G4216,VpD!$1:$1,1)),VpD!$I$2)</f>
        <v>1961-1972</v>
      </c>
      <c r="S4216" s="1">
        <f ca="1">IFERROR(INDEX(VpD!$C$3:$I$27,MATCH(E4216,VpD!$B$3:$B$27,0),MATCH(R4216,VpD!$C$2:$I$2,0)),0)</f>
        <v>143</v>
      </c>
      <c r="T4216" s="19">
        <f t="shared" ca="1" si="854"/>
        <v>22.021999999999998</v>
      </c>
      <c r="U4216" s="14" t="str">
        <f t="shared" ca="1" si="855"/>
        <v xml:space="preserve">712052.55 </v>
      </c>
      <c r="V4216" s="14" t="str">
        <f t="shared" ca="1" si="856"/>
        <v>6171752.38</v>
      </c>
      <c r="W4216" s="14" t="str">
        <f t="shared" ca="1" si="857"/>
        <v>POINT(712052.55 6171752.38)</v>
      </c>
      <c r="X4216" s="14" t="str">
        <f>IFERROR(INDEX(BygningOmraade!B:B,MATCH(A4216,BygningOmraade!A:A,0)),"")</f>
        <v/>
      </c>
    </row>
    <row r="4217" spans="1:24" s="14" customFormat="1" x14ac:dyDescent="0.25">
      <c r="A4217" s="14">
        <f t="shared" si="845"/>
        <v>4217</v>
      </c>
      <c r="B4217" s="14" t="str">
        <f t="shared" ca="1" si="846"/>
        <v>fb3e02e8-abc1-40f4-a471-8b37cd3f90cc</v>
      </c>
      <c r="C4217" s="14" t="str">
        <f t="shared" ca="1" si="847"/>
        <v>0a3f507e-181e-32b8-e044-0003ba298018</v>
      </c>
      <c r="D4217" s="14">
        <f t="shared" ca="1" si="848"/>
        <v>995415</v>
      </c>
      <c r="E4217" s="1">
        <f t="shared" ca="1" si="849"/>
        <v>120</v>
      </c>
      <c r="F4217" s="1">
        <f t="shared" ca="1" si="850"/>
        <v>136</v>
      </c>
      <c r="G4217" s="1">
        <f t="shared" ca="1" si="851"/>
        <v>1973</v>
      </c>
      <c r="H4217" s="1" t="str">
        <f ca="1">IFERROR(INDEX(Varmeinstallation!B:B,MATCH(INDIRECT($A$1&amp;"L"&amp;A4217)*1,Varmeinstallation!A:A,0)),"Ingen varmeinstallationer")</f>
        <v>Centralvarme fra eget anlæg, et-kammer fyr</v>
      </c>
      <c r="I4217" s="1" t="str">
        <f ca="1">IFERROR(INDEX(Opvarmningsmiddel!B:B,MATCH(INDIRECT($A$1&amp;"M"&amp;A4217)*1,Opvarmningsmiddel!A:A,0)),"")</f>
        <v>Naturgas</v>
      </c>
      <c r="J4217" s="1">
        <f t="shared" ca="1" si="852"/>
        <v>0</v>
      </c>
      <c r="K4217" s="1" t="str">
        <f ca="1">IFERROR(INDEX(Relationstabel!$C$3:$K$10,MATCH(VALUE(INDIRECT($A$1&amp;"L"&amp;A4217)),Relationstabel!$A$3:$A$10,0),MATCH(IFERROR(VALUE(INDIRECT($A$1&amp;"M"&amp;A4217)),0),Relationstabel!$C$1:$K$1,0)),"Ingen varmeinstallationer")</f>
        <v>Naturgas</v>
      </c>
      <c r="L4217" s="1" t="str">
        <f ca="1">INDEX(Anvendelseskode!B:B,MATCH($E4217,Anvendelseskode!$A:$A,0))</f>
        <v>Fritliggende enfamilieshus (parcelhus)</v>
      </c>
      <c r="M4217" s="1" t="str">
        <f ca="1">INDEX(Anvendelseskode!C:C,MATCH($E4217,Anvendelseskode!$A:$A,0))</f>
        <v>Parcelhuse</v>
      </c>
      <c r="N4217" s="1" t="str">
        <f ca="1">INDEX(Anvendelseskode!D:D,MATCH($E4217,Anvendelseskode!$A:$A,0))</f>
        <v>Private husholdninger</v>
      </c>
      <c r="O4217" s="1" t="str">
        <f ca="1">IFERROR(INDEX(SBi!$2:$2,MATCH(G4217,SBi!$1:$1,1)),SBi!$K$2)</f>
        <v>1973-1978</v>
      </c>
      <c r="P4217" s="1">
        <f ca="1">IFERROR(INDEX(SBi!$C$3:$K$28,MATCH(E4217,SBi!$B$3:$B$28,0),MATCH(O4217,SBi!$C$2:$K$2,0)),0)</f>
        <v>119.8</v>
      </c>
      <c r="Q4217" s="19">
        <f t="shared" ca="1" si="853"/>
        <v>16.2928</v>
      </c>
      <c r="R4217" s="19" t="str">
        <f ca="1">IFERROR(INDEX(VpD!$2:$2,MATCH(G4217,VpD!$1:$1,1)),VpD!$I$2)</f>
        <v>1973-1978</v>
      </c>
      <c r="S4217" s="1">
        <f ca="1">IFERROR(INDEX(VpD!$C$3:$I$27,MATCH(E4217,VpD!$B$3:$B$27,0),MATCH(R4217,VpD!$C$2:$I$2,0)),0)</f>
        <v>117</v>
      </c>
      <c r="T4217" s="19">
        <f t="shared" ca="1" si="854"/>
        <v>15.912000000000001</v>
      </c>
      <c r="U4217" s="14" t="str">
        <f t="shared" ca="1" si="855"/>
        <v xml:space="preserve">712036.3 </v>
      </c>
      <c r="V4217" s="14" t="str">
        <f t="shared" ca="1" si="856"/>
        <v>6169513.93</v>
      </c>
      <c r="W4217" s="14" t="str">
        <f t="shared" ca="1" si="857"/>
        <v>POINT(712036.3 6169513.93)</v>
      </c>
      <c r="X4217" s="14" t="str">
        <f>IFERROR(INDEX(BygningOmraade!B:B,MATCH(A4217,BygningOmraade!A:A,0)),"")</f>
        <v/>
      </c>
    </row>
    <row r="4218" spans="1:24" s="14" customFormat="1" x14ac:dyDescent="0.25">
      <c r="A4218" s="14">
        <f t="shared" si="845"/>
        <v>4218</v>
      </c>
      <c r="B4218" s="14" t="str">
        <f t="shared" ca="1" si="846"/>
        <v>fb494e09-c7f6-422a-bd6f-7122da6a09cf</v>
      </c>
      <c r="C4218" s="14" t="str">
        <f t="shared" ca="1" si="847"/>
        <v>0a3f507e-2263-32b8-e044-0003ba298018</v>
      </c>
      <c r="D4218" s="14">
        <f t="shared" ca="1" si="848"/>
        <v>995429</v>
      </c>
      <c r="E4218" s="1">
        <f t="shared" ca="1" si="849"/>
        <v>120</v>
      </c>
      <c r="F4218" s="1">
        <f t="shared" ca="1" si="850"/>
        <v>154</v>
      </c>
      <c r="G4218" s="1">
        <f t="shared" ca="1" si="851"/>
        <v>1970</v>
      </c>
      <c r="H4218" s="1" t="str">
        <f ca="1">IFERROR(INDEX(Varmeinstallation!B:B,MATCH(INDIRECT($A$1&amp;"L"&amp;A4218)*1,Varmeinstallation!A:A,0)),"Ingen varmeinstallationer")</f>
        <v>Centralvarme fra eget anlæg, et-kammer fyr</v>
      </c>
      <c r="I4218" s="1" t="str">
        <f ca="1">IFERROR(INDEX(Opvarmningsmiddel!B:B,MATCH(INDIRECT($A$1&amp;"M"&amp;A4218)*1,Opvarmningsmiddel!A:A,0)),"")</f>
        <v>Naturgas</v>
      </c>
      <c r="J4218" s="1">
        <f t="shared" ca="1" si="852"/>
        <v>2</v>
      </c>
      <c r="K4218" s="1" t="str">
        <f ca="1">IFERROR(INDEX(Relationstabel!$C$3:$K$10,MATCH(VALUE(INDIRECT($A$1&amp;"L"&amp;A4218)),Relationstabel!$A$3:$A$10,0),MATCH(IFERROR(VALUE(INDIRECT($A$1&amp;"M"&amp;A4218)),0),Relationstabel!$C$1:$K$1,0)),"Ingen varmeinstallationer")</f>
        <v>Naturgas</v>
      </c>
      <c r="L4218" s="1" t="str">
        <f ca="1">INDEX(Anvendelseskode!B:B,MATCH($E4218,Anvendelseskode!$A:$A,0))</f>
        <v>Fritliggende enfamilieshus (parcelhus)</v>
      </c>
      <c r="M4218" s="1" t="str">
        <f ca="1">INDEX(Anvendelseskode!C:C,MATCH($E4218,Anvendelseskode!$A:$A,0))</f>
        <v>Parcelhuse</v>
      </c>
      <c r="N4218" s="1" t="str">
        <f ca="1">INDEX(Anvendelseskode!D:D,MATCH($E4218,Anvendelseskode!$A:$A,0))</f>
        <v>Private husholdninger</v>
      </c>
      <c r="O4218" s="1" t="str">
        <f ca="1">IFERROR(INDEX(SBi!$2:$2,MATCH(G4218,SBi!$1:$1,1)),SBi!$K$2)</f>
        <v>1961-1972</v>
      </c>
      <c r="P4218" s="1">
        <f ca="1">IFERROR(INDEX(SBi!$C$3:$K$28,MATCH(E4218,SBi!$B$3:$B$28,0),MATCH(O4218,SBi!$C$2:$K$2,0)),0)</f>
        <v>134.30000000000001</v>
      </c>
      <c r="Q4218" s="19">
        <f t="shared" ca="1" si="853"/>
        <v>20.682200000000002</v>
      </c>
      <c r="R4218" s="19" t="str">
        <f ca="1">IFERROR(INDEX(VpD!$2:$2,MATCH(G4218,VpD!$1:$1,1)),VpD!$I$2)</f>
        <v>1961-1972</v>
      </c>
      <c r="S4218" s="1">
        <f ca="1">IFERROR(INDEX(VpD!$C$3:$I$27,MATCH(E4218,VpD!$B$3:$B$27,0),MATCH(R4218,VpD!$C$2:$I$2,0)),0)</f>
        <v>143</v>
      </c>
      <c r="T4218" s="19">
        <f t="shared" ca="1" si="854"/>
        <v>22.021999999999998</v>
      </c>
      <c r="U4218" s="14" t="str">
        <f t="shared" ca="1" si="855"/>
        <v xml:space="preserve">711974.38 </v>
      </c>
      <c r="V4218" s="14" t="str">
        <f t="shared" ca="1" si="856"/>
        <v>6171685.89</v>
      </c>
      <c r="W4218" s="14" t="str">
        <f t="shared" ca="1" si="857"/>
        <v>POINT(711974.38 6171685.89)</v>
      </c>
      <c r="X4218" s="14" t="str">
        <f>IFERROR(INDEX(BygningOmraade!B:B,MATCH(A4218,BygningOmraade!A:A,0)),"")</f>
        <v/>
      </c>
    </row>
    <row r="4219" spans="1:24" s="14" customFormat="1" x14ac:dyDescent="0.25">
      <c r="A4219" s="14">
        <f t="shared" si="845"/>
        <v>4219</v>
      </c>
      <c r="B4219" s="14" t="str">
        <f t="shared" ca="1" si="846"/>
        <v>fb49a7fa-3e0c-49eb-b340-a3107a7f301c</v>
      </c>
      <c r="C4219" s="14" t="str">
        <f t="shared" ca="1" si="847"/>
        <v>0a3f507e-23d0-32b8-e044-0003ba298018</v>
      </c>
      <c r="D4219" s="14">
        <f t="shared" ca="1" si="848"/>
        <v>996539</v>
      </c>
      <c r="E4219" s="1">
        <f t="shared" ca="1" si="849"/>
        <v>320</v>
      </c>
      <c r="F4219" s="1">
        <f t="shared" ca="1" si="850"/>
        <v>9275</v>
      </c>
      <c r="G4219" s="1">
        <f t="shared" ca="1" si="851"/>
        <v>1987</v>
      </c>
      <c r="H4219" s="1" t="str">
        <f ca="1">IFERROR(INDEX(Varmeinstallation!B:B,MATCH(INDIRECT($A$1&amp;"L"&amp;A4219)*1,Varmeinstallation!A:A,0)),"Ingen varmeinstallationer")</f>
        <v>Fjernvarme/blokvarme (radiatorsystemer eller varmluftanlæg)</v>
      </c>
      <c r="I4219" s="1" t="str">
        <f ca="1">IFERROR(INDEX(Opvarmningsmiddel!B:B,MATCH(INDIRECT($A$1&amp;"M"&amp;A4219)*1,Opvarmningsmiddel!A:A,0)),"")</f>
        <v/>
      </c>
      <c r="J4219" s="1">
        <f t="shared" ca="1" si="852"/>
        <v>0</v>
      </c>
      <c r="K4219" s="1" t="str">
        <f ca="1">IFERROR(INDEX(Relationstabel!$C$3:$K$10,MATCH(VALUE(INDIRECT($A$1&amp;"L"&amp;A4219)),Relationstabel!$A$3:$A$10,0),MATCH(IFERROR(VALUE(INDIRECT($A$1&amp;"M"&amp;A4219)),0),Relationstabel!$C$1:$K$1,0)),"Ingen varmeinstallationer")</f>
        <v>Fjernvarme/ Blokvarme</v>
      </c>
      <c r="L4219" s="1" t="str">
        <f ca="1">INDEX(Anvendelseskode!B:B,MATCH($E4219,Anvendelseskode!$A:$A,0))</f>
        <v>Bygning til kontor, handel, lager herunder offentlig administration</v>
      </c>
      <c r="M4219" s="1" t="str">
        <f ca="1">INDEX(Anvendelseskode!C:C,MATCH($E4219,Anvendelseskode!$A:$A,0))</f>
        <v>Kontor, handel, lager, off. adm.</v>
      </c>
      <c r="N4219" s="1" t="str">
        <f ca="1">INDEX(Anvendelseskode!D:D,MATCH($E4219,Anvendelseskode!$A:$A,0))</f>
        <v>Handel og servicevirksomheder</v>
      </c>
      <c r="O4219" s="1" t="str">
        <f ca="1">IFERROR(INDEX(SBi!$2:$2,MATCH(G4219,SBi!$1:$1,1)),SBi!$K$2)</f>
        <v>1979-1998</v>
      </c>
      <c r="P4219" s="1">
        <f ca="1">IFERROR(INDEX(SBi!$C$3:$K$28,MATCH(E4219,SBi!$B$3:$B$28,0),MATCH(O4219,SBi!$C$2:$K$2,0)),0)</f>
        <v>103.3</v>
      </c>
      <c r="Q4219" s="19">
        <f t="shared" ca="1" si="853"/>
        <v>958.10749999999996</v>
      </c>
      <c r="R4219" s="19" t="str">
        <f ca="1">IFERROR(INDEX(VpD!$2:$2,MATCH(G4219,VpD!$1:$1,1)),VpD!$I$2)</f>
        <v>1979-1998</v>
      </c>
      <c r="S4219" s="1">
        <f ca="1">IFERROR(INDEX(VpD!$C$3:$I$27,MATCH(E4219,VpD!$B$3:$B$27,0),MATCH(R4219,VpD!$C$2:$I$2,0)),0)</f>
        <v>77</v>
      </c>
      <c r="T4219" s="19">
        <f t="shared" ca="1" si="854"/>
        <v>714.17499999999995</v>
      </c>
      <c r="U4219" s="14" t="str">
        <f t="shared" ca="1" si="855"/>
        <v xml:space="preserve">713211.13 </v>
      </c>
      <c r="V4219" s="14" t="str">
        <f t="shared" ca="1" si="856"/>
        <v>6169430.28</v>
      </c>
      <c r="W4219" s="14" t="str">
        <f t="shared" ca="1" si="857"/>
        <v>POINT(713211.13 6169430.28)</v>
      </c>
      <c r="X4219" s="14" t="str">
        <f>IFERROR(INDEX(BygningOmraade!B:B,MATCH(A4219,BygningOmraade!A:A,0)),"")</f>
        <v/>
      </c>
    </row>
    <row r="4220" spans="1:24" s="14" customFormat="1" x14ac:dyDescent="0.25">
      <c r="A4220" s="14">
        <f t="shared" si="845"/>
        <v>4220</v>
      </c>
      <c r="B4220" s="14" t="str">
        <f t="shared" ca="1" si="846"/>
        <v>fb61cb98-86be-43ea-97e5-71c7301e3936</v>
      </c>
      <c r="C4220" s="14" t="str">
        <f t="shared" ca="1" si="847"/>
        <v>0a3f507e-184f-32b8-e044-0003ba298018</v>
      </c>
      <c r="D4220" s="14">
        <f t="shared" ca="1" si="848"/>
        <v>996834</v>
      </c>
      <c r="E4220" s="1">
        <f t="shared" ca="1" si="849"/>
        <v>130</v>
      </c>
      <c r="F4220" s="1">
        <f t="shared" ca="1" si="850"/>
        <v>109</v>
      </c>
      <c r="G4220" s="1">
        <f t="shared" ca="1" si="851"/>
        <v>1978</v>
      </c>
      <c r="H4220" s="1" t="str">
        <f ca="1">IFERROR(INDEX(Varmeinstallation!B:B,MATCH(INDIRECT($A$1&amp;"L"&amp;A4220)*1,Varmeinstallation!A:A,0)),"Ingen varmeinstallationer")</f>
        <v>Fjernvarme/blokvarme (radiatorsystemer eller varmluftanlæg)</v>
      </c>
      <c r="I4220" s="1" t="str">
        <f ca="1">IFERROR(INDEX(Opvarmningsmiddel!B:B,MATCH(INDIRECT($A$1&amp;"M"&amp;A4220)*1,Opvarmningsmiddel!A:A,0)),"")</f>
        <v/>
      </c>
      <c r="J4220" s="1">
        <f t="shared" ca="1" si="852"/>
        <v>0</v>
      </c>
      <c r="K4220" s="1" t="str">
        <f ca="1">IFERROR(INDEX(Relationstabel!$C$3:$K$10,MATCH(VALUE(INDIRECT($A$1&amp;"L"&amp;A4220)),Relationstabel!$A$3:$A$10,0),MATCH(IFERROR(VALUE(INDIRECT($A$1&amp;"M"&amp;A4220)),0),Relationstabel!$C$1:$K$1,0)),"Ingen varmeinstallationer")</f>
        <v>Fjernvarme/ Blokvarme</v>
      </c>
      <c r="L4220" s="1" t="str">
        <f ca="1">INDEX(Anvendelseskode!B:B,MATCH($E4220,Anvendelseskode!$A:$A,0))</f>
        <v>Række-, kæde-, dobbelthus (lodret adskillelse mellem enhederne)</v>
      </c>
      <c r="M4220" s="1" t="str">
        <f ca="1">INDEX(Anvendelseskode!C:C,MATCH($E4220,Anvendelseskode!$A:$A,0))</f>
        <v>Række-, kæde og dobbelthuse</v>
      </c>
      <c r="N4220" s="1" t="str">
        <f ca="1">INDEX(Anvendelseskode!D:D,MATCH($E4220,Anvendelseskode!$A:$A,0))</f>
        <v>Private husholdninger</v>
      </c>
      <c r="O4220" s="1" t="str">
        <f ca="1">IFERROR(INDEX(SBi!$2:$2,MATCH(G4220,SBi!$1:$1,1)),SBi!$K$2)</f>
        <v>1973-1978</v>
      </c>
      <c r="P4220" s="1">
        <f ca="1">IFERROR(INDEX(SBi!$C$3:$K$28,MATCH(E4220,SBi!$B$3:$B$28,0),MATCH(O4220,SBi!$C$2:$K$2,0)),0)</f>
        <v>112.6</v>
      </c>
      <c r="Q4220" s="19">
        <f t="shared" ca="1" si="853"/>
        <v>12.273399999999999</v>
      </c>
      <c r="R4220" s="19" t="str">
        <f ca="1">IFERROR(INDEX(VpD!$2:$2,MATCH(G4220,VpD!$1:$1,1)),VpD!$I$2)</f>
        <v>1973-1978</v>
      </c>
      <c r="S4220" s="1">
        <f ca="1">IFERROR(INDEX(VpD!$C$3:$I$27,MATCH(E4220,VpD!$B$3:$B$27,0),MATCH(R4220,VpD!$C$2:$I$2,0)),0)</f>
        <v>98</v>
      </c>
      <c r="T4220" s="19">
        <f t="shared" ca="1" si="854"/>
        <v>10.682</v>
      </c>
      <c r="U4220" s="14" t="str">
        <f t="shared" ca="1" si="855"/>
        <v xml:space="preserve">713452.29 </v>
      </c>
      <c r="V4220" s="14" t="str">
        <f t="shared" ca="1" si="856"/>
        <v>6169651.69</v>
      </c>
      <c r="W4220" s="14" t="str">
        <f t="shared" ca="1" si="857"/>
        <v>POINT(713452.29 6169651.69)</v>
      </c>
      <c r="X4220" s="14" t="str">
        <f>IFERROR(INDEX(BygningOmraade!B:B,MATCH(A4220,BygningOmraade!A:A,0)),"")</f>
        <v/>
      </c>
    </row>
    <row r="4221" spans="1:24" s="14" customFormat="1" x14ac:dyDescent="0.25">
      <c r="A4221" s="14">
        <f t="shared" si="845"/>
        <v>4221</v>
      </c>
      <c r="B4221" s="14" t="str">
        <f t="shared" ca="1" si="846"/>
        <v>fb6f680c-21ca-49e3-a1ef-14adb8141dea</v>
      </c>
      <c r="C4221" s="14" t="str">
        <f t="shared" ca="1" si="847"/>
        <v>0a3f507e-1f3d-32b8-e044-0003ba298018</v>
      </c>
      <c r="D4221" s="14">
        <f t="shared" ca="1" si="848"/>
        <v>993971</v>
      </c>
      <c r="E4221" s="1">
        <f t="shared" ca="1" si="849"/>
        <v>120</v>
      </c>
      <c r="F4221" s="1">
        <f t="shared" ca="1" si="850"/>
        <v>148</v>
      </c>
      <c r="G4221" s="1">
        <f t="shared" ca="1" si="851"/>
        <v>1968</v>
      </c>
      <c r="H4221" s="1" t="str">
        <f ca="1">IFERROR(INDEX(Varmeinstallation!B:B,MATCH(INDIRECT($A$1&amp;"L"&amp;A4221)*1,Varmeinstallation!A:A,0)),"Ingen varmeinstallationer")</f>
        <v>Fjernvarme/blokvarme (radiatorsystemer eller varmluftanlæg)</v>
      </c>
      <c r="I4221" s="1" t="str">
        <f ca="1">IFERROR(INDEX(Opvarmningsmiddel!B:B,MATCH(INDIRECT($A$1&amp;"M"&amp;A4221)*1,Opvarmningsmiddel!A:A,0)),"")</f>
        <v/>
      </c>
      <c r="J4221" s="1">
        <f t="shared" ca="1" si="852"/>
        <v>0</v>
      </c>
      <c r="K4221" s="1" t="str">
        <f ca="1">IFERROR(INDEX(Relationstabel!$C$3:$K$10,MATCH(VALUE(INDIRECT($A$1&amp;"L"&amp;A4221)),Relationstabel!$A$3:$A$10,0),MATCH(IFERROR(VALUE(INDIRECT($A$1&amp;"M"&amp;A4221)),0),Relationstabel!$C$1:$K$1,0)),"Ingen varmeinstallationer")</f>
        <v>Fjernvarme/ Blokvarme</v>
      </c>
      <c r="L4221" s="1" t="str">
        <f ca="1">INDEX(Anvendelseskode!B:B,MATCH($E4221,Anvendelseskode!$A:$A,0))</f>
        <v>Fritliggende enfamilieshus (parcelhus)</v>
      </c>
      <c r="M4221" s="1" t="str">
        <f ca="1">INDEX(Anvendelseskode!C:C,MATCH($E4221,Anvendelseskode!$A:$A,0))</f>
        <v>Parcelhuse</v>
      </c>
      <c r="N4221" s="1" t="str">
        <f ca="1">INDEX(Anvendelseskode!D:D,MATCH($E4221,Anvendelseskode!$A:$A,0))</f>
        <v>Private husholdninger</v>
      </c>
      <c r="O4221" s="1" t="str">
        <f ca="1">IFERROR(INDEX(SBi!$2:$2,MATCH(G4221,SBi!$1:$1,1)),SBi!$K$2)</f>
        <v>1961-1972</v>
      </c>
      <c r="P4221" s="1">
        <f ca="1">IFERROR(INDEX(SBi!$C$3:$K$28,MATCH(E4221,SBi!$B$3:$B$28,0),MATCH(O4221,SBi!$C$2:$K$2,0)),0)</f>
        <v>134.30000000000001</v>
      </c>
      <c r="Q4221" s="19">
        <f t="shared" ca="1" si="853"/>
        <v>19.8764</v>
      </c>
      <c r="R4221" s="19" t="str">
        <f ca="1">IFERROR(INDEX(VpD!$2:$2,MATCH(G4221,VpD!$1:$1,1)),VpD!$I$2)</f>
        <v>1961-1972</v>
      </c>
      <c r="S4221" s="1">
        <f ca="1">IFERROR(INDEX(VpD!$C$3:$I$27,MATCH(E4221,VpD!$B$3:$B$27,0),MATCH(R4221,VpD!$C$2:$I$2,0)),0)</f>
        <v>143</v>
      </c>
      <c r="T4221" s="19">
        <f t="shared" ca="1" si="854"/>
        <v>21.164000000000001</v>
      </c>
      <c r="U4221" s="14" t="str">
        <f t="shared" ca="1" si="855"/>
        <v xml:space="preserve">711123.35 </v>
      </c>
      <c r="V4221" s="14" t="str">
        <f t="shared" ca="1" si="856"/>
        <v>6172199.61</v>
      </c>
      <c r="W4221" s="14" t="str">
        <f t="shared" ca="1" si="857"/>
        <v>POINT(711123.35 6172199.61)</v>
      </c>
      <c r="X4221" s="14" t="str">
        <f>IFERROR(INDEX(BygningOmraade!B:B,MATCH(A4221,BygningOmraade!A:A,0)),"")</f>
        <v/>
      </c>
    </row>
    <row r="4222" spans="1:24" s="14" customFormat="1" x14ac:dyDescent="0.25">
      <c r="A4222" s="14">
        <f t="shared" si="845"/>
        <v>4222</v>
      </c>
      <c r="B4222" s="14" t="str">
        <f t="shared" ca="1" si="846"/>
        <v>fb7a196f-31b8-42e7-bf06-556f4ed98cab</v>
      </c>
      <c r="C4222" s="14" t="str">
        <f t="shared" ca="1" si="847"/>
        <v>0a3f507e-17f9-32b8-e044-0003ba298018</v>
      </c>
      <c r="D4222" s="14">
        <f t="shared" ca="1" si="848"/>
        <v>996103</v>
      </c>
      <c r="E4222" s="1">
        <f t="shared" ca="1" si="849"/>
        <v>120</v>
      </c>
      <c r="F4222" s="1">
        <f t="shared" ca="1" si="850"/>
        <v>137</v>
      </c>
      <c r="G4222" s="1">
        <f t="shared" ca="1" si="851"/>
        <v>1970</v>
      </c>
      <c r="H4222" s="1" t="str">
        <f ca="1">IFERROR(INDEX(Varmeinstallation!B:B,MATCH(INDIRECT($A$1&amp;"L"&amp;A4222)*1,Varmeinstallation!A:A,0)),"Ingen varmeinstallationer")</f>
        <v>Centralvarme fra eget anlæg, et-kammer fyr</v>
      </c>
      <c r="I4222" s="1" t="str">
        <f ca="1">IFERROR(INDEX(Opvarmningsmiddel!B:B,MATCH(INDIRECT($A$1&amp;"M"&amp;A4222)*1,Opvarmningsmiddel!A:A,0)),"")</f>
        <v>Naturgas</v>
      </c>
      <c r="J4222" s="1">
        <f t="shared" ca="1" si="852"/>
        <v>2</v>
      </c>
      <c r="K4222" s="1" t="str">
        <f ca="1">IFERROR(INDEX(Relationstabel!$C$3:$K$10,MATCH(VALUE(INDIRECT($A$1&amp;"L"&amp;A4222)),Relationstabel!$A$3:$A$10,0),MATCH(IFERROR(VALUE(INDIRECT($A$1&amp;"M"&amp;A4222)),0),Relationstabel!$C$1:$K$1,0)),"Ingen varmeinstallationer")</f>
        <v>Naturgas</v>
      </c>
      <c r="L4222" s="1" t="str">
        <f ca="1">INDEX(Anvendelseskode!B:B,MATCH($E4222,Anvendelseskode!$A:$A,0))</f>
        <v>Fritliggende enfamilieshus (parcelhus)</v>
      </c>
      <c r="M4222" s="1" t="str">
        <f ca="1">INDEX(Anvendelseskode!C:C,MATCH($E4222,Anvendelseskode!$A:$A,0))</f>
        <v>Parcelhuse</v>
      </c>
      <c r="N4222" s="1" t="str">
        <f ca="1">INDEX(Anvendelseskode!D:D,MATCH($E4222,Anvendelseskode!$A:$A,0))</f>
        <v>Private husholdninger</v>
      </c>
      <c r="O4222" s="1" t="str">
        <f ca="1">IFERROR(INDEX(SBi!$2:$2,MATCH(G4222,SBi!$1:$1,1)),SBi!$K$2)</f>
        <v>1961-1972</v>
      </c>
      <c r="P4222" s="1">
        <f ca="1">IFERROR(INDEX(SBi!$C$3:$K$28,MATCH(E4222,SBi!$B$3:$B$28,0),MATCH(O4222,SBi!$C$2:$K$2,0)),0)</f>
        <v>134.30000000000001</v>
      </c>
      <c r="Q4222" s="19">
        <f t="shared" ca="1" si="853"/>
        <v>18.399100000000001</v>
      </c>
      <c r="R4222" s="19" t="str">
        <f ca="1">IFERROR(INDEX(VpD!$2:$2,MATCH(G4222,VpD!$1:$1,1)),VpD!$I$2)</f>
        <v>1961-1972</v>
      </c>
      <c r="S4222" s="1">
        <f ca="1">IFERROR(INDEX(VpD!$C$3:$I$27,MATCH(E4222,VpD!$B$3:$B$27,0),MATCH(R4222,VpD!$C$2:$I$2,0)),0)</f>
        <v>143</v>
      </c>
      <c r="T4222" s="19">
        <f t="shared" ca="1" si="854"/>
        <v>19.591000000000001</v>
      </c>
      <c r="U4222" s="14" t="str">
        <f t="shared" ca="1" si="855"/>
        <v xml:space="preserve">712428.06 </v>
      </c>
      <c r="V4222" s="14" t="str">
        <f t="shared" ca="1" si="856"/>
        <v>6169074.07</v>
      </c>
      <c r="W4222" s="14" t="str">
        <f t="shared" ca="1" si="857"/>
        <v>POINT(712428.06 6169074.07)</v>
      </c>
      <c r="X4222" s="14" t="str">
        <f>IFERROR(INDEX(BygningOmraade!B:B,MATCH(A4222,BygningOmraade!A:A,0)),"")</f>
        <v/>
      </c>
    </row>
    <row r="4223" spans="1:24" s="14" customFormat="1" x14ac:dyDescent="0.25">
      <c r="A4223" s="14">
        <f t="shared" si="845"/>
        <v>4223</v>
      </c>
      <c r="B4223" s="14" t="str">
        <f t="shared" ca="1" si="846"/>
        <v>fb837468-6376-48ff-83fb-71972c229759</v>
      </c>
      <c r="C4223" s="14" t="str">
        <f t="shared" ca="1" si="847"/>
        <v>0a3f507e-1663-32b8-e044-0003ba298018</v>
      </c>
      <c r="D4223" s="14">
        <f t="shared" ca="1" si="848"/>
        <v>996911</v>
      </c>
      <c r="E4223" s="1">
        <f t="shared" ca="1" si="849"/>
        <v>130</v>
      </c>
      <c r="F4223" s="1">
        <f t="shared" ca="1" si="850"/>
        <v>102</v>
      </c>
      <c r="G4223" s="1">
        <f t="shared" ca="1" si="851"/>
        <v>1977</v>
      </c>
      <c r="H4223" s="1" t="str">
        <f ca="1">IFERROR(INDEX(Varmeinstallation!B:B,MATCH(INDIRECT($A$1&amp;"L"&amp;A4223)*1,Varmeinstallation!A:A,0)),"Ingen varmeinstallationer")</f>
        <v>Fjernvarme/blokvarme (radiatorsystemer eller varmluftanlæg)</v>
      </c>
      <c r="I4223" s="1" t="str">
        <f ca="1">IFERROR(INDEX(Opvarmningsmiddel!B:B,MATCH(INDIRECT($A$1&amp;"M"&amp;A4223)*1,Opvarmningsmiddel!A:A,0)),"")</f>
        <v/>
      </c>
      <c r="J4223" s="1">
        <f t="shared" ca="1" si="852"/>
        <v>0</v>
      </c>
      <c r="K4223" s="1" t="str">
        <f ca="1">IFERROR(INDEX(Relationstabel!$C$3:$K$10,MATCH(VALUE(INDIRECT($A$1&amp;"L"&amp;A4223)),Relationstabel!$A$3:$A$10,0),MATCH(IFERROR(VALUE(INDIRECT($A$1&amp;"M"&amp;A4223)),0),Relationstabel!$C$1:$K$1,0)),"Ingen varmeinstallationer")</f>
        <v>Fjernvarme/ Blokvarme</v>
      </c>
      <c r="L4223" s="1" t="str">
        <f ca="1">INDEX(Anvendelseskode!B:B,MATCH($E4223,Anvendelseskode!$A:$A,0))</f>
        <v>Række-, kæde-, dobbelthus (lodret adskillelse mellem enhederne)</v>
      </c>
      <c r="M4223" s="1" t="str">
        <f ca="1">INDEX(Anvendelseskode!C:C,MATCH($E4223,Anvendelseskode!$A:$A,0))</f>
        <v>Række-, kæde og dobbelthuse</v>
      </c>
      <c r="N4223" s="1" t="str">
        <f ca="1">INDEX(Anvendelseskode!D:D,MATCH($E4223,Anvendelseskode!$A:$A,0))</f>
        <v>Private husholdninger</v>
      </c>
      <c r="O4223" s="1" t="str">
        <f ca="1">IFERROR(INDEX(SBi!$2:$2,MATCH(G4223,SBi!$1:$1,1)),SBi!$K$2)</f>
        <v>1973-1978</v>
      </c>
      <c r="P4223" s="1">
        <f ca="1">IFERROR(INDEX(SBi!$C$3:$K$28,MATCH(E4223,SBi!$B$3:$B$28,0),MATCH(O4223,SBi!$C$2:$K$2,0)),0)</f>
        <v>112.6</v>
      </c>
      <c r="Q4223" s="19">
        <f t="shared" ca="1" si="853"/>
        <v>11.485199999999999</v>
      </c>
      <c r="R4223" s="19" t="str">
        <f ca="1">IFERROR(INDEX(VpD!$2:$2,MATCH(G4223,VpD!$1:$1,1)),VpD!$I$2)</f>
        <v>1973-1978</v>
      </c>
      <c r="S4223" s="1">
        <f ca="1">IFERROR(INDEX(VpD!$C$3:$I$27,MATCH(E4223,VpD!$B$3:$B$27,0),MATCH(R4223,VpD!$C$2:$I$2,0)),0)</f>
        <v>98</v>
      </c>
      <c r="T4223" s="19">
        <f t="shared" ca="1" si="854"/>
        <v>9.9960000000000004</v>
      </c>
      <c r="U4223" s="14" t="str">
        <f t="shared" ca="1" si="855"/>
        <v xml:space="preserve">713642.15 </v>
      </c>
      <c r="V4223" s="14" t="str">
        <f t="shared" ca="1" si="856"/>
        <v>6169484.57</v>
      </c>
      <c r="W4223" s="14" t="str">
        <f t="shared" ca="1" si="857"/>
        <v>POINT(713642.15 6169484.57)</v>
      </c>
      <c r="X4223" s="14" t="str">
        <f>IFERROR(INDEX(BygningOmraade!B:B,MATCH(A4223,BygningOmraade!A:A,0)),"")</f>
        <v/>
      </c>
    </row>
    <row r="4224" spans="1:24" s="14" customFormat="1" x14ac:dyDescent="0.25">
      <c r="A4224" s="14">
        <f t="shared" si="845"/>
        <v>4224</v>
      </c>
      <c r="B4224" s="14" t="str">
        <f t="shared" ca="1" si="846"/>
        <v>fb84db6e-04e4-482a-a0ae-14e624aaf09b</v>
      </c>
      <c r="C4224" s="14" t="str">
        <f t="shared" ca="1" si="847"/>
        <v>0a3f507e-19fa-32b8-e044-0003ba298018</v>
      </c>
      <c r="D4224" s="14">
        <f t="shared" ca="1" si="848"/>
        <v>994450</v>
      </c>
      <c r="E4224" s="1">
        <f t="shared" ca="1" si="849"/>
        <v>130</v>
      </c>
      <c r="F4224" s="1">
        <f t="shared" ca="1" si="850"/>
        <v>129</v>
      </c>
      <c r="G4224" s="1">
        <f t="shared" ca="1" si="851"/>
        <v>1975</v>
      </c>
      <c r="H4224" s="1" t="str">
        <f ca="1">IFERROR(INDEX(Varmeinstallation!B:B,MATCH(INDIRECT($A$1&amp;"L"&amp;A4224)*1,Varmeinstallation!A:A,0)),"Ingen varmeinstallationer")</f>
        <v>Fjernvarme/blokvarme (radiatorsystemer eller varmluftanlæg)</v>
      </c>
      <c r="I4224" s="1" t="str">
        <f ca="1">IFERROR(INDEX(Opvarmningsmiddel!B:B,MATCH(INDIRECT($A$1&amp;"M"&amp;A4224)*1,Opvarmningsmiddel!A:A,0)),"")</f>
        <v/>
      </c>
      <c r="J4224" s="1">
        <f t="shared" ca="1" si="852"/>
        <v>2</v>
      </c>
      <c r="K4224" s="1" t="str">
        <f ca="1">IFERROR(INDEX(Relationstabel!$C$3:$K$10,MATCH(VALUE(INDIRECT($A$1&amp;"L"&amp;A4224)),Relationstabel!$A$3:$A$10,0),MATCH(IFERROR(VALUE(INDIRECT($A$1&amp;"M"&amp;A4224)),0),Relationstabel!$C$1:$K$1,0)),"Ingen varmeinstallationer")</f>
        <v>Fjernvarme/ Blokvarme</v>
      </c>
      <c r="L4224" s="1" t="str">
        <f ca="1">INDEX(Anvendelseskode!B:B,MATCH($E4224,Anvendelseskode!$A:$A,0))</f>
        <v>Række-, kæde-, dobbelthus (lodret adskillelse mellem enhederne)</v>
      </c>
      <c r="M4224" s="1" t="str">
        <f ca="1">INDEX(Anvendelseskode!C:C,MATCH($E4224,Anvendelseskode!$A:$A,0))</f>
        <v>Række-, kæde og dobbelthuse</v>
      </c>
      <c r="N4224" s="1" t="str">
        <f ca="1">INDEX(Anvendelseskode!D:D,MATCH($E4224,Anvendelseskode!$A:$A,0))</f>
        <v>Private husholdninger</v>
      </c>
      <c r="O4224" s="1" t="str">
        <f ca="1">IFERROR(INDEX(SBi!$2:$2,MATCH(G4224,SBi!$1:$1,1)),SBi!$K$2)</f>
        <v>1973-1978</v>
      </c>
      <c r="P4224" s="1">
        <f ca="1">IFERROR(INDEX(SBi!$C$3:$K$28,MATCH(E4224,SBi!$B$3:$B$28,0),MATCH(O4224,SBi!$C$2:$K$2,0)),0)</f>
        <v>112.6</v>
      </c>
      <c r="Q4224" s="19">
        <f t="shared" ca="1" si="853"/>
        <v>14.525399999999999</v>
      </c>
      <c r="R4224" s="19" t="str">
        <f ca="1">IFERROR(INDEX(VpD!$2:$2,MATCH(G4224,VpD!$1:$1,1)),VpD!$I$2)</f>
        <v>1973-1978</v>
      </c>
      <c r="S4224" s="1">
        <f ca="1">IFERROR(INDEX(VpD!$C$3:$I$27,MATCH(E4224,VpD!$B$3:$B$27,0),MATCH(R4224,VpD!$C$2:$I$2,0)),0)</f>
        <v>98</v>
      </c>
      <c r="T4224" s="19">
        <f t="shared" ca="1" si="854"/>
        <v>12.641999999999999</v>
      </c>
      <c r="U4224" s="14" t="str">
        <f t="shared" ca="1" si="855"/>
        <v xml:space="preserve">711533.49 </v>
      </c>
      <c r="V4224" s="14" t="str">
        <f t="shared" ca="1" si="856"/>
        <v>6172389.53</v>
      </c>
      <c r="W4224" s="14" t="str">
        <f t="shared" ca="1" si="857"/>
        <v>POINT(711533.49 6172389.53)</v>
      </c>
      <c r="X4224" s="14" t="str">
        <f>IFERROR(INDEX(BygningOmraade!B:B,MATCH(A4224,BygningOmraade!A:A,0)),"")</f>
        <v/>
      </c>
    </row>
    <row r="4225" spans="1:24" s="14" customFormat="1" x14ac:dyDescent="0.25">
      <c r="A4225" s="14">
        <f t="shared" si="845"/>
        <v>4225</v>
      </c>
      <c r="B4225" s="14" t="str">
        <f t="shared" ca="1" si="846"/>
        <v>fb85cdbc-e0aa-44a7-9833-c7905e21f5b4</v>
      </c>
      <c r="C4225" s="14" t="str">
        <f t="shared" ca="1" si="847"/>
        <v>0a3f507e-2287-32b8-e044-0003ba298018</v>
      </c>
      <c r="D4225" s="14">
        <f t="shared" ca="1" si="848"/>
        <v>995422</v>
      </c>
      <c r="E4225" s="1">
        <f t="shared" ca="1" si="849"/>
        <v>120</v>
      </c>
      <c r="F4225" s="1">
        <f t="shared" ca="1" si="850"/>
        <v>138</v>
      </c>
      <c r="G4225" s="1">
        <f t="shared" ca="1" si="851"/>
        <v>1974</v>
      </c>
      <c r="H4225" s="1" t="str">
        <f ca="1">IFERROR(INDEX(Varmeinstallation!B:B,MATCH(INDIRECT($A$1&amp;"L"&amp;A4225)*1,Varmeinstallation!A:A,0)),"Ingen varmeinstallationer")</f>
        <v>Centralvarme fra eget anlæg, et-kammer fyr</v>
      </c>
      <c r="I4225" s="1" t="str">
        <f ca="1">IFERROR(INDEX(Opvarmningsmiddel!B:B,MATCH(INDIRECT($A$1&amp;"M"&amp;A4225)*1,Opvarmningsmiddel!A:A,0)),"")</f>
        <v>Naturgas</v>
      </c>
      <c r="J4225" s="1">
        <f t="shared" ca="1" si="852"/>
        <v>2</v>
      </c>
      <c r="K4225" s="1" t="str">
        <f ca="1">IFERROR(INDEX(Relationstabel!$C$3:$K$10,MATCH(VALUE(INDIRECT($A$1&amp;"L"&amp;A4225)),Relationstabel!$A$3:$A$10,0),MATCH(IFERROR(VALUE(INDIRECT($A$1&amp;"M"&amp;A4225)),0),Relationstabel!$C$1:$K$1,0)),"Ingen varmeinstallationer")</f>
        <v>Naturgas</v>
      </c>
      <c r="L4225" s="1" t="str">
        <f ca="1">INDEX(Anvendelseskode!B:B,MATCH($E4225,Anvendelseskode!$A:$A,0))</f>
        <v>Fritliggende enfamilieshus (parcelhus)</v>
      </c>
      <c r="M4225" s="1" t="str">
        <f ca="1">INDEX(Anvendelseskode!C:C,MATCH($E4225,Anvendelseskode!$A:$A,0))</f>
        <v>Parcelhuse</v>
      </c>
      <c r="N4225" s="1" t="str">
        <f ca="1">INDEX(Anvendelseskode!D:D,MATCH($E4225,Anvendelseskode!$A:$A,0))</f>
        <v>Private husholdninger</v>
      </c>
      <c r="O4225" s="1" t="str">
        <f ca="1">IFERROR(INDEX(SBi!$2:$2,MATCH(G4225,SBi!$1:$1,1)),SBi!$K$2)</f>
        <v>1973-1978</v>
      </c>
      <c r="P4225" s="1">
        <f ca="1">IFERROR(INDEX(SBi!$C$3:$K$28,MATCH(E4225,SBi!$B$3:$B$28,0),MATCH(O4225,SBi!$C$2:$K$2,0)),0)</f>
        <v>119.8</v>
      </c>
      <c r="Q4225" s="19">
        <f t="shared" ca="1" si="853"/>
        <v>16.532399999999999</v>
      </c>
      <c r="R4225" s="19" t="str">
        <f ca="1">IFERROR(INDEX(VpD!$2:$2,MATCH(G4225,VpD!$1:$1,1)),VpD!$I$2)</f>
        <v>1973-1978</v>
      </c>
      <c r="S4225" s="1">
        <f ca="1">IFERROR(INDEX(VpD!$C$3:$I$27,MATCH(E4225,VpD!$B$3:$B$27,0),MATCH(R4225,VpD!$C$2:$I$2,0)),0)</f>
        <v>117</v>
      </c>
      <c r="T4225" s="19">
        <f t="shared" ca="1" si="854"/>
        <v>16.146000000000001</v>
      </c>
      <c r="U4225" s="14" t="str">
        <f t="shared" ca="1" si="855"/>
        <v xml:space="preserve">711972.8 </v>
      </c>
      <c r="V4225" s="14" t="str">
        <f t="shared" ca="1" si="856"/>
        <v>6171834.57</v>
      </c>
      <c r="W4225" s="14" t="str">
        <f t="shared" ca="1" si="857"/>
        <v>POINT(711972.8 6171834.57)</v>
      </c>
      <c r="X4225" s="14" t="str">
        <f>IFERROR(INDEX(BygningOmraade!B:B,MATCH(A4225,BygningOmraade!A:A,0)),"")</f>
        <v/>
      </c>
    </row>
    <row r="4226" spans="1:24" s="14" customFormat="1" x14ac:dyDescent="0.25">
      <c r="A4226" s="14">
        <f t="shared" si="845"/>
        <v>4226</v>
      </c>
      <c r="B4226" s="14" t="str">
        <f t="shared" ca="1" si="846"/>
        <v>fb922082-df6e-461c-ad2b-5def72161a90</v>
      </c>
      <c r="C4226" s="14" t="str">
        <f t="shared" ca="1" si="847"/>
        <v>75d4829b-35a0-165e-e044-00144f3ead67</v>
      </c>
      <c r="D4226" s="14">
        <f t="shared" ca="1" si="848"/>
        <v>994526</v>
      </c>
      <c r="E4226" s="1">
        <f t="shared" ca="1" si="849"/>
        <v>230</v>
      </c>
      <c r="F4226" s="1">
        <f t="shared" ca="1" si="850"/>
        <v>4</v>
      </c>
      <c r="G4226" s="1">
        <f t="shared" ca="1" si="851"/>
        <v>1974</v>
      </c>
      <c r="H4226" s="1" t="str">
        <f ca="1">IFERROR(INDEX(Varmeinstallation!B:B,MATCH(INDIRECT($A$1&amp;"L"&amp;A4226)*1,Varmeinstallation!A:A,0)),"Ingen varmeinstallationer")</f>
        <v>Ingen varmeinstallationer</v>
      </c>
      <c r="I4226" s="1" t="str">
        <f ca="1">IFERROR(INDEX(Opvarmningsmiddel!B:B,MATCH(INDIRECT($A$1&amp;"M"&amp;A4226)*1,Opvarmningsmiddel!A:A,0)),"")</f>
        <v/>
      </c>
      <c r="J4226" s="1">
        <f t="shared" ca="1" si="852"/>
        <v>0</v>
      </c>
      <c r="K4226" s="1" t="str">
        <f ca="1">IFERROR(INDEX(Relationstabel!$C$3:$K$10,MATCH(VALUE(INDIRECT($A$1&amp;"L"&amp;A4226)),Relationstabel!$A$3:$A$10,0),MATCH(IFERROR(VALUE(INDIRECT($A$1&amp;"M"&amp;A4226)),0),Relationstabel!$C$1:$K$1,0)),"Ingen varmeinstallationer")</f>
        <v>Ingen varmeinstallation</v>
      </c>
      <c r="L4226" s="1" t="str">
        <f ca="1">INDEX(Anvendelseskode!B:B,MATCH($E4226,Anvendelseskode!$A:$A,0))</f>
        <v>El-, gas-, vand- eller varmeværk forbrændingsanstalt m.v..</v>
      </c>
      <c r="M4226" s="1" t="str">
        <f ca="1">INDEX(Anvendelseskode!C:C,MATCH($E4226,Anvendelseskode!$A:$A,0))</f>
        <v>El-, gas-, vand- og varmeværker</v>
      </c>
      <c r="N4226" s="1" t="str">
        <f ca="1">INDEX(Anvendelseskode!D:D,MATCH($E4226,Anvendelseskode!$A:$A,0))</f>
        <v>Industri</v>
      </c>
      <c r="O4226" s="1" t="str">
        <f ca="1">IFERROR(INDEX(SBi!$2:$2,MATCH(G4226,SBi!$1:$1,1)),SBi!$K$2)</f>
        <v>1973-1978</v>
      </c>
      <c r="P4226" s="1">
        <f ca="1">IFERROR(INDEX(SBi!$C$3:$K$28,MATCH(E4226,SBi!$B$3:$B$28,0),MATCH(O4226,SBi!$C$2:$K$2,0)),0)</f>
        <v>97</v>
      </c>
      <c r="Q4226" s="19">
        <f t="shared" ca="1" si="853"/>
        <v>0.38800000000000001</v>
      </c>
      <c r="R4226" s="19" t="str">
        <f ca="1">IFERROR(INDEX(VpD!$2:$2,MATCH(G4226,VpD!$1:$1,1)),VpD!$I$2)</f>
        <v>1973-1978</v>
      </c>
      <c r="S4226" s="1">
        <f ca="1">IFERROR(INDEX(VpD!$C$3:$I$27,MATCH(E4226,VpD!$B$3:$B$27,0),MATCH(R4226,VpD!$C$2:$I$2,0)),0)</f>
        <v>97</v>
      </c>
      <c r="T4226" s="19">
        <f t="shared" ca="1" si="854"/>
        <v>0.38800000000000001</v>
      </c>
      <c r="U4226" s="14" t="str">
        <f t="shared" ca="1" si="855"/>
        <v xml:space="preserve">711559.01 </v>
      </c>
      <c r="V4226" s="14" t="str">
        <f t="shared" ca="1" si="856"/>
        <v>6172325.97</v>
      </c>
      <c r="W4226" s="14" t="str">
        <f t="shared" ca="1" si="857"/>
        <v>POINT(711559.01 6172325.97)</v>
      </c>
      <c r="X4226" s="14" t="str">
        <f>IFERROR(INDEX(BygningOmraade!B:B,MATCH(A4226,BygningOmraade!A:A,0)),"")</f>
        <v/>
      </c>
    </row>
    <row r="4227" spans="1:24" s="14" customFormat="1" x14ac:dyDescent="0.25">
      <c r="A4227" s="14">
        <f t="shared" ref="A4227:A4290" si="858">ROW(B4227)</f>
        <v>4227</v>
      </c>
      <c r="B4227" s="14" t="str">
        <f t="shared" ref="B4227:B4290" ca="1" si="859">INDIRECT($A$1&amp;"B"&amp;A4227)</f>
        <v>fba1c007-d60c-4f9b-a6ab-594d9f766421</v>
      </c>
      <c r="C4227" s="14" t="str">
        <f t="shared" ref="C4227:C4290" ca="1" si="860">INDIRECT($A$1&amp;"C"&amp;A4227)</f>
        <v>0a3f507e-1db2-32b8-e044-0003ba298018</v>
      </c>
      <c r="D4227" s="14">
        <f t="shared" ref="D4227:D4290" ca="1" si="861">INDIRECT($A$1&amp;"D"&amp;A4227)</f>
        <v>2540573</v>
      </c>
      <c r="E4227" s="1">
        <f t="shared" ref="E4227:E4290" ca="1" si="862">ROUNDDOWN(INDIRECT($A$1&amp;"E"&amp;A4227),-1)</f>
        <v>130</v>
      </c>
      <c r="F4227" s="1">
        <f t="shared" ref="F4227:F4290" ca="1" si="863">INDIRECT($A$1&amp;"G"&amp;A4227)+INDIRECT($A$1&amp;"H"&amp;A4227)+INDIRECT($A$1&amp;"I"&amp;A4227)*0.5</f>
        <v>133</v>
      </c>
      <c r="G4227" s="1">
        <f t="shared" ref="G4227:G4290" ca="1" si="864">MAX(INDIRECT($A$1&amp;"J"&amp;A4227),INDIRECT($A$1&amp;"K"&amp;A4227))</f>
        <v>2000</v>
      </c>
      <c r="H4227" s="1" t="str">
        <f ca="1">IFERROR(INDEX(Varmeinstallation!B:B,MATCH(INDIRECT($A$1&amp;"L"&amp;A4227)*1,Varmeinstallation!A:A,0)),"Ingen varmeinstallationer")</f>
        <v>Fjernvarme/blokvarme (radiatorsystemer eller varmluftanlæg)</v>
      </c>
      <c r="I4227" s="1" t="str">
        <f ca="1">IFERROR(INDEX(Opvarmningsmiddel!B:B,MATCH(INDIRECT($A$1&amp;"M"&amp;A4227)*1,Opvarmningsmiddel!A:A,0)),"")</f>
        <v/>
      </c>
      <c r="J4227" s="1">
        <f t="shared" ref="J4227:J4290" ca="1" si="865">VALUE(INDIRECT($A$1&amp;"N"&amp;A4227))</f>
        <v>2</v>
      </c>
      <c r="K4227" s="1" t="str">
        <f ca="1">IFERROR(INDEX(Relationstabel!$C$3:$K$10,MATCH(VALUE(INDIRECT($A$1&amp;"L"&amp;A4227)),Relationstabel!$A$3:$A$10,0),MATCH(IFERROR(VALUE(INDIRECT($A$1&amp;"M"&amp;A4227)),0),Relationstabel!$C$1:$K$1,0)),"Ingen varmeinstallationer")</f>
        <v>Fjernvarme/ Blokvarme</v>
      </c>
      <c r="L4227" s="1" t="str">
        <f ca="1">INDEX(Anvendelseskode!B:B,MATCH($E4227,Anvendelseskode!$A:$A,0))</f>
        <v>Række-, kæde-, dobbelthus (lodret adskillelse mellem enhederne)</v>
      </c>
      <c r="M4227" s="1" t="str">
        <f ca="1">INDEX(Anvendelseskode!C:C,MATCH($E4227,Anvendelseskode!$A:$A,0))</f>
        <v>Række-, kæde og dobbelthuse</v>
      </c>
      <c r="N4227" s="1" t="str">
        <f ca="1">INDEX(Anvendelseskode!D:D,MATCH($E4227,Anvendelseskode!$A:$A,0))</f>
        <v>Private husholdninger</v>
      </c>
      <c r="O4227" s="1" t="str">
        <f ca="1">IFERROR(INDEX(SBi!$2:$2,MATCH(G4227,SBi!$1:$1,1)),SBi!$K$2)</f>
        <v>1999-2006</v>
      </c>
      <c r="P4227" s="1">
        <f ca="1">IFERROR(INDEX(SBi!$C$3:$K$28,MATCH(E4227,SBi!$B$3:$B$28,0),MATCH(O4227,SBi!$C$2:$K$2,0)),0)</f>
        <v>81.5</v>
      </c>
      <c r="Q4227" s="19">
        <f t="shared" ref="Q4227:Q4290" ca="1" si="866">P4227*F4227/1000</f>
        <v>10.839499999999999</v>
      </c>
      <c r="R4227" s="19" t="str">
        <f ca="1">IFERROR(INDEX(VpD!$2:$2,MATCH(G4227,VpD!$1:$1,1)),VpD!$I$2)</f>
        <v>&gt;1998</v>
      </c>
      <c r="S4227" s="1">
        <f ca="1">IFERROR(INDEX(VpD!$C$3:$I$27,MATCH(E4227,VpD!$B$3:$B$27,0),MATCH(R4227,VpD!$C$2:$I$2,0)),0)</f>
        <v>65</v>
      </c>
      <c r="T4227" s="19">
        <f t="shared" ref="T4227:T4290" ca="1" si="867">S4227*F4227/1000</f>
        <v>8.6449999999999996</v>
      </c>
      <c r="U4227" s="14" t="str">
        <f t="shared" ref="U4227:U4290" ca="1" si="868">IFERROR(SUBSTITUTE(LEFT(W4227,FIND(" ",W4227)),"POINT(",""),"")</f>
        <v xml:space="preserve">712004.07 </v>
      </c>
      <c r="V4227" s="14" t="str">
        <f t="shared" ref="V4227:V4290" ca="1" si="869">IFERROR(SUBSTITUTE(RIGHT(W4227,LEN(W4227)-FIND(" ",W4227)),")",""),"")</f>
        <v>6172458.42</v>
      </c>
      <c r="W4227" s="14" t="str">
        <f t="shared" ref="W4227:W4290" ca="1" si="870">INDIRECT($A$1&amp;"o"&amp;A4227)</f>
        <v>POINT(712004.07 6172458.42)</v>
      </c>
      <c r="X4227" s="14" t="str">
        <f>IFERROR(INDEX(BygningOmraade!B:B,MATCH(A4227,BygningOmraade!A:A,0)),"")</f>
        <v/>
      </c>
    </row>
    <row r="4228" spans="1:24" s="14" customFormat="1" x14ac:dyDescent="0.25">
      <c r="A4228" s="14">
        <f t="shared" si="858"/>
        <v>4228</v>
      </c>
      <c r="B4228" s="14" t="str">
        <f t="shared" ca="1" si="859"/>
        <v>fbab2112-784f-4949-8a59-48492e6c5e62</v>
      </c>
      <c r="C4228" s="14" t="str">
        <f t="shared" ca="1" si="860"/>
        <v>0a3f507e-231f-32b8-e044-0003ba298018</v>
      </c>
      <c r="D4228" s="14">
        <f t="shared" ca="1" si="861"/>
        <v>995266</v>
      </c>
      <c r="E4228" s="1">
        <f t="shared" ca="1" si="862"/>
        <v>130</v>
      </c>
      <c r="F4228" s="1">
        <f t="shared" ca="1" si="863"/>
        <v>170</v>
      </c>
      <c r="G4228" s="1">
        <f t="shared" ca="1" si="864"/>
        <v>1971</v>
      </c>
      <c r="H4228" s="1" t="str">
        <f ca="1">IFERROR(INDEX(Varmeinstallation!B:B,MATCH(INDIRECT($A$1&amp;"L"&amp;A4228)*1,Varmeinstallation!A:A,0)),"Ingen varmeinstallationer")</f>
        <v>Fjernvarme/blokvarme (radiatorsystemer eller varmluftanlæg)</v>
      </c>
      <c r="I4228" s="1" t="str">
        <f ca="1">IFERROR(INDEX(Opvarmningsmiddel!B:B,MATCH(INDIRECT($A$1&amp;"M"&amp;A4228)*1,Opvarmningsmiddel!A:A,0)),"")</f>
        <v/>
      </c>
      <c r="J4228" s="1">
        <f t="shared" ca="1" si="865"/>
        <v>0</v>
      </c>
      <c r="K4228" s="1" t="str">
        <f ca="1">IFERROR(INDEX(Relationstabel!$C$3:$K$10,MATCH(VALUE(INDIRECT($A$1&amp;"L"&amp;A4228)),Relationstabel!$A$3:$A$10,0),MATCH(IFERROR(VALUE(INDIRECT($A$1&amp;"M"&amp;A4228)),0),Relationstabel!$C$1:$K$1,0)),"Ingen varmeinstallationer")</f>
        <v>Fjernvarme/ Blokvarme</v>
      </c>
      <c r="L4228" s="1" t="str">
        <f ca="1">INDEX(Anvendelseskode!B:B,MATCH($E4228,Anvendelseskode!$A:$A,0))</f>
        <v>Række-, kæde-, dobbelthus (lodret adskillelse mellem enhederne)</v>
      </c>
      <c r="M4228" s="1" t="str">
        <f ca="1">INDEX(Anvendelseskode!C:C,MATCH($E4228,Anvendelseskode!$A:$A,0))</f>
        <v>Række-, kæde og dobbelthuse</v>
      </c>
      <c r="N4228" s="1" t="str">
        <f ca="1">INDEX(Anvendelseskode!D:D,MATCH($E4228,Anvendelseskode!$A:$A,0))</f>
        <v>Private husholdninger</v>
      </c>
      <c r="O4228" s="1" t="str">
        <f ca="1">IFERROR(INDEX(SBi!$2:$2,MATCH(G4228,SBi!$1:$1,1)),SBi!$K$2)</f>
        <v>1961-1972</v>
      </c>
      <c r="P4228" s="1">
        <f ca="1">IFERROR(INDEX(SBi!$C$3:$K$28,MATCH(E4228,SBi!$B$3:$B$28,0),MATCH(O4228,SBi!$C$2:$K$2,0)),0)</f>
        <v>119.9</v>
      </c>
      <c r="Q4228" s="19">
        <f t="shared" ca="1" si="866"/>
        <v>20.382999999999999</v>
      </c>
      <c r="R4228" s="19" t="str">
        <f ca="1">IFERROR(INDEX(VpD!$2:$2,MATCH(G4228,VpD!$1:$1,1)),VpD!$I$2)</f>
        <v>1961-1972</v>
      </c>
      <c r="S4228" s="1">
        <f ca="1">IFERROR(INDEX(VpD!$C$3:$I$27,MATCH(E4228,VpD!$B$3:$B$27,0),MATCH(R4228,VpD!$C$2:$I$2,0)),0)</f>
        <v>120</v>
      </c>
      <c r="T4228" s="19">
        <f t="shared" ca="1" si="867"/>
        <v>20.399999999999999</v>
      </c>
      <c r="U4228" s="14" t="str">
        <f t="shared" ca="1" si="868"/>
        <v xml:space="preserve">711796.42 </v>
      </c>
      <c r="V4228" s="14" t="str">
        <f t="shared" ca="1" si="869"/>
        <v>6172312.67</v>
      </c>
      <c r="W4228" s="14" t="str">
        <f t="shared" ca="1" si="870"/>
        <v>POINT(711796.42 6172312.67)</v>
      </c>
      <c r="X4228" s="14" t="str">
        <f>IFERROR(INDEX(BygningOmraade!B:B,MATCH(A4228,BygningOmraade!A:A,0)),"")</f>
        <v/>
      </c>
    </row>
    <row r="4229" spans="1:24" s="14" customFormat="1" x14ac:dyDescent="0.25">
      <c r="A4229" s="14">
        <f t="shared" si="858"/>
        <v>4229</v>
      </c>
      <c r="B4229" s="14" t="str">
        <f t="shared" ca="1" si="859"/>
        <v>fbbdf25c-3f58-4f60-8cb7-4f844079139b</v>
      </c>
      <c r="C4229" s="14" t="str">
        <f t="shared" ca="1" si="860"/>
        <v>0a3f507e-1508-32b8-e044-0003ba298018</v>
      </c>
      <c r="D4229" s="14">
        <f t="shared" ca="1" si="861"/>
        <v>996264</v>
      </c>
      <c r="E4229" s="1">
        <f t="shared" ca="1" si="862"/>
        <v>120</v>
      </c>
      <c r="F4229" s="1">
        <f t="shared" ca="1" si="863"/>
        <v>215</v>
      </c>
      <c r="G4229" s="1">
        <f t="shared" ca="1" si="864"/>
        <v>1940</v>
      </c>
      <c r="H4229" s="1" t="str">
        <f ca="1">IFERROR(INDEX(Varmeinstallation!B:B,MATCH(INDIRECT($A$1&amp;"L"&amp;A4229)*1,Varmeinstallation!A:A,0)),"Ingen varmeinstallationer")</f>
        <v>Centralvarme fra eget anlæg, et-kammer fyr</v>
      </c>
      <c r="I4229" s="1" t="str">
        <f ca="1">IFERROR(INDEX(Opvarmningsmiddel!B:B,MATCH(INDIRECT($A$1&amp;"M"&amp;A4229)*1,Opvarmningsmiddel!A:A,0)),"")</f>
        <v>Naturgas</v>
      </c>
      <c r="J4229" s="1">
        <f t="shared" ca="1" si="865"/>
        <v>90</v>
      </c>
      <c r="K4229" s="1" t="str">
        <f ca="1">IFERROR(INDEX(Relationstabel!$C$3:$K$10,MATCH(VALUE(INDIRECT($A$1&amp;"L"&amp;A4229)),Relationstabel!$A$3:$A$10,0),MATCH(IFERROR(VALUE(INDIRECT($A$1&amp;"M"&amp;A4229)),0),Relationstabel!$C$1:$K$1,0)),"Ingen varmeinstallationer")</f>
        <v>Naturgas</v>
      </c>
      <c r="L4229" s="1" t="str">
        <f ca="1">INDEX(Anvendelseskode!B:B,MATCH($E4229,Anvendelseskode!$A:$A,0))</f>
        <v>Fritliggende enfamilieshus (parcelhus)</v>
      </c>
      <c r="M4229" s="1" t="str">
        <f ca="1">INDEX(Anvendelseskode!C:C,MATCH($E4229,Anvendelseskode!$A:$A,0))</f>
        <v>Parcelhuse</v>
      </c>
      <c r="N4229" s="1" t="str">
        <f ca="1">INDEX(Anvendelseskode!D:D,MATCH($E4229,Anvendelseskode!$A:$A,0))</f>
        <v>Private husholdninger</v>
      </c>
      <c r="O4229" s="1" t="str">
        <f ca="1">IFERROR(INDEX(SBi!$2:$2,MATCH(G4229,SBi!$1:$1,1)),SBi!$K$2)</f>
        <v>1931-1950</v>
      </c>
      <c r="P4229" s="1">
        <f ca="1">IFERROR(INDEX(SBi!$C$3:$K$28,MATCH(E4229,SBi!$B$3:$B$28,0),MATCH(O4229,SBi!$C$2:$K$2,0)),0)</f>
        <v>164.1</v>
      </c>
      <c r="Q4229" s="19">
        <f t="shared" ca="1" si="866"/>
        <v>35.281500000000001</v>
      </c>
      <c r="R4229" s="19" t="str">
        <f ca="1">IFERROR(INDEX(VpD!$2:$2,MATCH(G4229,VpD!$1:$1,1)),VpD!$I$2)</f>
        <v>1931-1950</v>
      </c>
      <c r="S4229" s="1">
        <f ca="1">IFERROR(INDEX(VpD!$C$3:$I$27,MATCH(E4229,VpD!$B$3:$B$27,0),MATCH(R4229,VpD!$C$2:$I$2,0)),0)</f>
        <v>217</v>
      </c>
      <c r="T4229" s="19">
        <f t="shared" ca="1" si="867"/>
        <v>46.655000000000001</v>
      </c>
      <c r="U4229" s="14" t="str">
        <f t="shared" ca="1" si="868"/>
        <v xml:space="preserve">713002.54 </v>
      </c>
      <c r="V4229" s="14" t="str">
        <f t="shared" ca="1" si="869"/>
        <v>6168623.21</v>
      </c>
      <c r="W4229" s="14" t="str">
        <f t="shared" ca="1" si="870"/>
        <v>POINT(713002.54 6168623.21)</v>
      </c>
      <c r="X4229" s="14" t="str">
        <f>IFERROR(INDEX(BygningOmraade!B:B,MATCH(A4229,BygningOmraade!A:A,0)),"")</f>
        <v/>
      </c>
    </row>
    <row r="4230" spans="1:24" s="14" customFormat="1" x14ac:dyDescent="0.25">
      <c r="A4230" s="14">
        <f t="shared" si="858"/>
        <v>4230</v>
      </c>
      <c r="B4230" s="14" t="str">
        <f t="shared" ca="1" si="859"/>
        <v>fbca1432-8e8a-413b-b62a-9dd3f616e90a</v>
      </c>
      <c r="C4230" s="14" t="str">
        <f t="shared" ca="1" si="860"/>
        <v>0a3f507e-1b6e-32b8-e044-0003ba298018</v>
      </c>
      <c r="D4230" s="14">
        <f t="shared" ca="1" si="861"/>
        <v>996795</v>
      </c>
      <c r="E4230" s="1">
        <f t="shared" ca="1" si="862"/>
        <v>130</v>
      </c>
      <c r="F4230" s="1">
        <f t="shared" ca="1" si="863"/>
        <v>109</v>
      </c>
      <c r="G4230" s="1">
        <f t="shared" ca="1" si="864"/>
        <v>1978</v>
      </c>
      <c r="H4230" s="1" t="str">
        <f ca="1">IFERROR(INDEX(Varmeinstallation!B:B,MATCH(INDIRECT($A$1&amp;"L"&amp;A4230)*1,Varmeinstallation!A:A,0)),"Ingen varmeinstallationer")</f>
        <v>Fjernvarme/blokvarme (radiatorsystemer eller varmluftanlæg)</v>
      </c>
      <c r="I4230" s="1" t="str">
        <f ca="1">IFERROR(INDEX(Opvarmningsmiddel!B:B,MATCH(INDIRECT($A$1&amp;"M"&amp;A4230)*1,Opvarmningsmiddel!A:A,0)),"")</f>
        <v/>
      </c>
      <c r="J4230" s="1">
        <f t="shared" ca="1" si="865"/>
        <v>0</v>
      </c>
      <c r="K4230" s="1" t="str">
        <f ca="1">IFERROR(INDEX(Relationstabel!$C$3:$K$10,MATCH(VALUE(INDIRECT($A$1&amp;"L"&amp;A4230)),Relationstabel!$A$3:$A$10,0),MATCH(IFERROR(VALUE(INDIRECT($A$1&amp;"M"&amp;A4230)),0),Relationstabel!$C$1:$K$1,0)),"Ingen varmeinstallationer")</f>
        <v>Fjernvarme/ Blokvarme</v>
      </c>
      <c r="L4230" s="1" t="str">
        <f ca="1">INDEX(Anvendelseskode!B:B,MATCH($E4230,Anvendelseskode!$A:$A,0))</f>
        <v>Række-, kæde-, dobbelthus (lodret adskillelse mellem enhederne)</v>
      </c>
      <c r="M4230" s="1" t="str">
        <f ca="1">INDEX(Anvendelseskode!C:C,MATCH($E4230,Anvendelseskode!$A:$A,0))</f>
        <v>Række-, kæde og dobbelthuse</v>
      </c>
      <c r="N4230" s="1" t="str">
        <f ca="1">INDEX(Anvendelseskode!D:D,MATCH($E4230,Anvendelseskode!$A:$A,0))</f>
        <v>Private husholdninger</v>
      </c>
      <c r="O4230" s="1" t="str">
        <f ca="1">IFERROR(INDEX(SBi!$2:$2,MATCH(G4230,SBi!$1:$1,1)),SBi!$K$2)</f>
        <v>1973-1978</v>
      </c>
      <c r="P4230" s="1">
        <f ca="1">IFERROR(INDEX(SBi!$C$3:$K$28,MATCH(E4230,SBi!$B$3:$B$28,0),MATCH(O4230,SBi!$C$2:$K$2,0)),0)</f>
        <v>112.6</v>
      </c>
      <c r="Q4230" s="19">
        <f t="shared" ca="1" si="866"/>
        <v>12.273399999999999</v>
      </c>
      <c r="R4230" s="19" t="str">
        <f ca="1">IFERROR(INDEX(VpD!$2:$2,MATCH(G4230,VpD!$1:$1,1)),VpD!$I$2)</f>
        <v>1973-1978</v>
      </c>
      <c r="S4230" s="1">
        <f ca="1">IFERROR(INDEX(VpD!$C$3:$I$27,MATCH(E4230,VpD!$B$3:$B$27,0),MATCH(R4230,VpD!$C$2:$I$2,0)),0)</f>
        <v>98</v>
      </c>
      <c r="T4230" s="19">
        <f t="shared" ca="1" si="867"/>
        <v>10.682</v>
      </c>
      <c r="U4230" s="14" t="str">
        <f t="shared" ca="1" si="868"/>
        <v xml:space="preserve">713472.86 </v>
      </c>
      <c r="V4230" s="14" t="str">
        <f t="shared" ca="1" si="869"/>
        <v>6169674.59</v>
      </c>
      <c r="W4230" s="14" t="str">
        <f t="shared" ca="1" si="870"/>
        <v>POINT(713472.86 6169674.59)</v>
      </c>
      <c r="X4230" s="14" t="str">
        <f>IFERROR(INDEX(BygningOmraade!B:B,MATCH(A4230,BygningOmraade!A:A,0)),"")</f>
        <v/>
      </c>
    </row>
    <row r="4231" spans="1:24" s="14" customFormat="1" x14ac:dyDescent="0.25">
      <c r="A4231" s="14">
        <f t="shared" si="858"/>
        <v>4231</v>
      </c>
      <c r="B4231" s="14" t="str">
        <f t="shared" ca="1" si="859"/>
        <v>fbdd2973-85d7-41c8-921e-6806d4437931</v>
      </c>
      <c r="C4231" s="14" t="str">
        <f t="shared" ca="1" si="860"/>
        <v>0a3f507e-239e-32b8-e044-0003ba298018</v>
      </c>
      <c r="D4231" s="14">
        <f t="shared" ca="1" si="861"/>
        <v>996589</v>
      </c>
      <c r="E4231" s="1">
        <f t="shared" ca="1" si="862"/>
        <v>120</v>
      </c>
      <c r="F4231" s="1">
        <f t="shared" ca="1" si="863"/>
        <v>107</v>
      </c>
      <c r="G4231" s="1">
        <f t="shared" ca="1" si="864"/>
        <v>1994</v>
      </c>
      <c r="H4231" s="1" t="str">
        <f ca="1">IFERROR(INDEX(Varmeinstallation!B:B,MATCH(INDIRECT($A$1&amp;"L"&amp;A4231)*1,Varmeinstallation!A:A,0)),"Ingen varmeinstallationer")</f>
        <v>Elovne, elpaneler</v>
      </c>
      <c r="I4231" s="1" t="str">
        <f ca="1">IFERROR(INDEX(Opvarmningsmiddel!B:B,MATCH(INDIRECT($A$1&amp;"M"&amp;A4231)*1,Opvarmningsmiddel!A:A,0)),"")</f>
        <v>Elektricitet</v>
      </c>
      <c r="J4231" s="1">
        <f t="shared" ca="1" si="865"/>
        <v>2</v>
      </c>
      <c r="K4231" s="1" t="str">
        <f ca="1">IFERROR(INDEX(Relationstabel!$C$3:$K$10,MATCH(VALUE(INDIRECT($A$1&amp;"L"&amp;A4231)),Relationstabel!$A$3:$A$10,0),MATCH(IFERROR(VALUE(INDIRECT($A$1&amp;"M"&amp;A4231)),0),Relationstabel!$C$1:$K$1,0)),"Ingen varmeinstallationer")</f>
        <v>Elvarme</v>
      </c>
      <c r="L4231" s="1" t="str">
        <f ca="1">INDEX(Anvendelseskode!B:B,MATCH($E4231,Anvendelseskode!$A:$A,0))</f>
        <v>Fritliggende enfamilieshus (parcelhus)</v>
      </c>
      <c r="M4231" s="1" t="str">
        <f ca="1">INDEX(Anvendelseskode!C:C,MATCH($E4231,Anvendelseskode!$A:$A,0))</f>
        <v>Parcelhuse</v>
      </c>
      <c r="N4231" s="1" t="str">
        <f ca="1">INDEX(Anvendelseskode!D:D,MATCH($E4231,Anvendelseskode!$A:$A,0))</f>
        <v>Private husholdninger</v>
      </c>
      <c r="O4231" s="1" t="str">
        <f ca="1">IFERROR(INDEX(SBi!$2:$2,MATCH(G4231,SBi!$1:$1,1)),SBi!$K$2)</f>
        <v>1979-1998</v>
      </c>
      <c r="P4231" s="1">
        <f ca="1">IFERROR(INDEX(SBi!$C$3:$K$28,MATCH(E4231,SBi!$B$3:$B$28,0),MATCH(O4231,SBi!$C$2:$K$2,0)),0)</f>
        <v>105.4</v>
      </c>
      <c r="Q4231" s="19">
        <f t="shared" ca="1" si="866"/>
        <v>11.277800000000001</v>
      </c>
      <c r="R4231" s="19" t="str">
        <f ca="1">IFERROR(INDEX(VpD!$2:$2,MATCH(G4231,VpD!$1:$1,1)),VpD!$I$2)</f>
        <v>1979-1998</v>
      </c>
      <c r="S4231" s="1">
        <f ca="1">IFERROR(INDEX(VpD!$C$3:$I$27,MATCH(E4231,VpD!$B$3:$B$27,0),MATCH(R4231,VpD!$C$2:$I$2,0)),0)</f>
        <v>90</v>
      </c>
      <c r="T4231" s="19">
        <f t="shared" ca="1" si="867"/>
        <v>9.6300000000000008</v>
      </c>
      <c r="U4231" s="14" t="str">
        <f t="shared" ca="1" si="868"/>
        <v xml:space="preserve">713184.08 </v>
      </c>
      <c r="V4231" s="14" t="str">
        <f t="shared" ca="1" si="869"/>
        <v>6168488.83</v>
      </c>
      <c r="W4231" s="14" t="str">
        <f t="shared" ca="1" si="870"/>
        <v>POINT(713184.08 6168488.83)</v>
      </c>
      <c r="X4231" s="14" t="str">
        <f>IFERROR(INDEX(BygningOmraade!B:B,MATCH(A4231,BygningOmraade!A:A,0)),"")</f>
        <v/>
      </c>
    </row>
    <row r="4232" spans="1:24" s="14" customFormat="1" x14ac:dyDescent="0.25">
      <c r="A4232" s="14">
        <f t="shared" si="858"/>
        <v>4232</v>
      </c>
      <c r="B4232" s="14" t="str">
        <f t="shared" ca="1" si="859"/>
        <v>fbea6471-a086-409e-8487-719f63b88841</v>
      </c>
      <c r="C4232" s="14" t="str">
        <f t="shared" ca="1" si="860"/>
        <v>0a3f507e-183b-32b8-e044-0003ba298018</v>
      </c>
      <c r="D4232" s="14">
        <f t="shared" ca="1" si="861"/>
        <v>996372</v>
      </c>
      <c r="E4232" s="1">
        <f t="shared" ca="1" si="862"/>
        <v>130</v>
      </c>
      <c r="F4232" s="1">
        <f t="shared" ca="1" si="863"/>
        <v>112</v>
      </c>
      <c r="G4232" s="1">
        <f t="shared" ca="1" si="864"/>
        <v>1978</v>
      </c>
      <c r="H4232" s="1" t="str">
        <f ca="1">IFERROR(INDEX(Varmeinstallation!B:B,MATCH(INDIRECT($A$1&amp;"L"&amp;A4232)*1,Varmeinstallation!A:A,0)),"Ingen varmeinstallationer")</f>
        <v>Fjernvarme/blokvarme (radiatorsystemer eller varmluftanlæg)</v>
      </c>
      <c r="I4232" s="1" t="str">
        <f ca="1">IFERROR(INDEX(Opvarmningsmiddel!B:B,MATCH(INDIRECT($A$1&amp;"M"&amp;A4232)*1,Opvarmningsmiddel!A:A,0)),"")</f>
        <v/>
      </c>
      <c r="J4232" s="1">
        <f t="shared" ca="1" si="865"/>
        <v>0</v>
      </c>
      <c r="K4232" s="1" t="str">
        <f ca="1">IFERROR(INDEX(Relationstabel!$C$3:$K$10,MATCH(VALUE(INDIRECT($A$1&amp;"L"&amp;A4232)),Relationstabel!$A$3:$A$10,0),MATCH(IFERROR(VALUE(INDIRECT($A$1&amp;"M"&amp;A4232)),0),Relationstabel!$C$1:$K$1,0)),"Ingen varmeinstallationer")</f>
        <v>Fjernvarme/ Blokvarme</v>
      </c>
      <c r="L4232" s="1" t="str">
        <f ca="1">INDEX(Anvendelseskode!B:B,MATCH($E4232,Anvendelseskode!$A:$A,0))</f>
        <v>Række-, kæde-, dobbelthus (lodret adskillelse mellem enhederne)</v>
      </c>
      <c r="M4232" s="1" t="str">
        <f ca="1">INDEX(Anvendelseskode!C:C,MATCH($E4232,Anvendelseskode!$A:$A,0))</f>
        <v>Række-, kæde og dobbelthuse</v>
      </c>
      <c r="N4232" s="1" t="str">
        <f ca="1">INDEX(Anvendelseskode!D:D,MATCH($E4232,Anvendelseskode!$A:$A,0))</f>
        <v>Private husholdninger</v>
      </c>
      <c r="O4232" s="1" t="str">
        <f ca="1">IFERROR(INDEX(SBi!$2:$2,MATCH(G4232,SBi!$1:$1,1)),SBi!$K$2)</f>
        <v>1973-1978</v>
      </c>
      <c r="P4232" s="1">
        <f ca="1">IFERROR(INDEX(SBi!$C$3:$K$28,MATCH(E4232,SBi!$B$3:$B$28,0),MATCH(O4232,SBi!$C$2:$K$2,0)),0)</f>
        <v>112.6</v>
      </c>
      <c r="Q4232" s="19">
        <f t="shared" ca="1" si="866"/>
        <v>12.611199999999998</v>
      </c>
      <c r="R4232" s="19" t="str">
        <f ca="1">IFERROR(INDEX(VpD!$2:$2,MATCH(G4232,VpD!$1:$1,1)),VpD!$I$2)</f>
        <v>1973-1978</v>
      </c>
      <c r="S4232" s="1">
        <f ca="1">IFERROR(INDEX(VpD!$C$3:$I$27,MATCH(E4232,VpD!$B$3:$B$27,0),MATCH(R4232,VpD!$C$2:$I$2,0)),0)</f>
        <v>98</v>
      </c>
      <c r="T4232" s="19">
        <f t="shared" ca="1" si="867"/>
        <v>10.976000000000001</v>
      </c>
      <c r="U4232" s="14" t="str">
        <f t="shared" ca="1" si="868"/>
        <v xml:space="preserve">713419.78 </v>
      </c>
      <c r="V4232" s="14" t="str">
        <f t="shared" ca="1" si="869"/>
        <v>6169704.62</v>
      </c>
      <c r="W4232" s="14" t="str">
        <f t="shared" ca="1" si="870"/>
        <v>POINT(713419.78 6169704.62)</v>
      </c>
      <c r="X4232" s="14" t="str">
        <f>IFERROR(INDEX(BygningOmraade!B:B,MATCH(A4232,BygningOmraade!A:A,0)),"")</f>
        <v/>
      </c>
    </row>
    <row r="4233" spans="1:24" s="14" customFormat="1" x14ac:dyDescent="0.25">
      <c r="A4233" s="14">
        <f t="shared" si="858"/>
        <v>4233</v>
      </c>
      <c r="B4233" s="14" t="str">
        <f t="shared" ca="1" si="859"/>
        <v>fc057697-a6ad-4cc2-9bcd-3eb011e5cad0</v>
      </c>
      <c r="C4233" s="14" t="str">
        <f t="shared" ca="1" si="860"/>
        <v>0a3f507e-1c8e-32b8-e044-0003ba298018</v>
      </c>
      <c r="D4233" s="14">
        <f t="shared" ca="1" si="861"/>
        <v>995666</v>
      </c>
      <c r="E4233" s="1">
        <f t="shared" ca="1" si="862"/>
        <v>120</v>
      </c>
      <c r="F4233" s="1">
        <f t="shared" ca="1" si="863"/>
        <v>84</v>
      </c>
      <c r="G4233" s="1">
        <f t="shared" ca="1" si="864"/>
        <v>1962</v>
      </c>
      <c r="H4233" s="1" t="str">
        <f ca="1">IFERROR(INDEX(Varmeinstallation!B:B,MATCH(INDIRECT($A$1&amp;"L"&amp;A4233)*1,Varmeinstallation!A:A,0)),"Ingen varmeinstallationer")</f>
        <v>Centralvarme fra eget anlæg, et-kammer fyr</v>
      </c>
      <c r="I4233" s="1" t="str">
        <f ca="1">IFERROR(INDEX(Opvarmningsmiddel!B:B,MATCH(INDIRECT($A$1&amp;"M"&amp;A4233)*1,Opvarmningsmiddel!A:A,0)),"")</f>
        <v>Naturgas</v>
      </c>
      <c r="J4233" s="1">
        <f t="shared" ca="1" si="865"/>
        <v>0</v>
      </c>
      <c r="K4233" s="1" t="str">
        <f ca="1">IFERROR(INDEX(Relationstabel!$C$3:$K$10,MATCH(VALUE(INDIRECT($A$1&amp;"L"&amp;A4233)),Relationstabel!$A$3:$A$10,0),MATCH(IFERROR(VALUE(INDIRECT($A$1&amp;"M"&amp;A4233)),0),Relationstabel!$C$1:$K$1,0)),"Ingen varmeinstallationer")</f>
        <v>Naturgas</v>
      </c>
      <c r="L4233" s="1" t="str">
        <f ca="1">INDEX(Anvendelseskode!B:B,MATCH($E4233,Anvendelseskode!$A:$A,0))</f>
        <v>Fritliggende enfamilieshus (parcelhus)</v>
      </c>
      <c r="M4233" s="1" t="str">
        <f ca="1">INDEX(Anvendelseskode!C:C,MATCH($E4233,Anvendelseskode!$A:$A,0))</f>
        <v>Parcelhuse</v>
      </c>
      <c r="N4233" s="1" t="str">
        <f ca="1">INDEX(Anvendelseskode!D:D,MATCH($E4233,Anvendelseskode!$A:$A,0))</f>
        <v>Private husholdninger</v>
      </c>
      <c r="O4233" s="1" t="str">
        <f ca="1">IFERROR(INDEX(SBi!$2:$2,MATCH(G4233,SBi!$1:$1,1)),SBi!$K$2)</f>
        <v>1961-1972</v>
      </c>
      <c r="P4233" s="1">
        <f ca="1">IFERROR(INDEX(SBi!$C$3:$K$28,MATCH(E4233,SBi!$B$3:$B$28,0),MATCH(O4233,SBi!$C$2:$K$2,0)),0)</f>
        <v>134.30000000000001</v>
      </c>
      <c r="Q4233" s="19">
        <f t="shared" ca="1" si="866"/>
        <v>11.2812</v>
      </c>
      <c r="R4233" s="19" t="str">
        <f ca="1">IFERROR(INDEX(VpD!$2:$2,MATCH(G4233,VpD!$1:$1,1)),VpD!$I$2)</f>
        <v>1961-1972</v>
      </c>
      <c r="S4233" s="1">
        <f ca="1">IFERROR(INDEX(VpD!$C$3:$I$27,MATCH(E4233,VpD!$B$3:$B$27,0),MATCH(R4233,VpD!$C$2:$I$2,0)),0)</f>
        <v>143</v>
      </c>
      <c r="T4233" s="19">
        <f t="shared" ca="1" si="867"/>
        <v>12.012</v>
      </c>
      <c r="U4233" s="14" t="str">
        <f t="shared" ca="1" si="868"/>
        <v xml:space="preserve">712316.28 </v>
      </c>
      <c r="V4233" s="14" t="str">
        <f t="shared" ca="1" si="869"/>
        <v>6169206.86</v>
      </c>
      <c r="W4233" s="14" t="str">
        <f t="shared" ca="1" si="870"/>
        <v>POINT(712316.28 6169206.86)</v>
      </c>
      <c r="X4233" s="14" t="str">
        <f>IFERROR(INDEX(BygningOmraade!B:B,MATCH(A4233,BygningOmraade!A:A,0)),"")</f>
        <v/>
      </c>
    </row>
    <row r="4234" spans="1:24" s="14" customFormat="1" x14ac:dyDescent="0.25">
      <c r="A4234" s="14">
        <f t="shared" si="858"/>
        <v>4234</v>
      </c>
      <c r="B4234" s="14" t="str">
        <f t="shared" ca="1" si="859"/>
        <v>fc136388-fb80-45c2-b88c-e636fd36be1e</v>
      </c>
      <c r="C4234" s="14" t="str">
        <f t="shared" ca="1" si="860"/>
        <v>0a3f507e-1fe3-32b8-e044-0003ba298018</v>
      </c>
      <c r="D4234" s="14">
        <f t="shared" ca="1" si="861"/>
        <v>993694</v>
      </c>
      <c r="E4234" s="1">
        <f t="shared" ca="1" si="862"/>
        <v>120</v>
      </c>
      <c r="F4234" s="1">
        <f t="shared" ca="1" si="863"/>
        <v>109</v>
      </c>
      <c r="G4234" s="1">
        <f t="shared" ca="1" si="864"/>
        <v>1988</v>
      </c>
      <c r="H4234" s="1" t="str">
        <f ca="1">IFERROR(INDEX(Varmeinstallation!B:B,MATCH(INDIRECT($A$1&amp;"L"&amp;A4234)*1,Varmeinstallation!A:A,0)),"Ingen varmeinstallationer")</f>
        <v>Centralvarme fra eget anlæg, et-kammer fyr</v>
      </c>
      <c r="I4234" s="1" t="str">
        <f ca="1">IFERROR(INDEX(Opvarmningsmiddel!B:B,MATCH(INDIRECT($A$1&amp;"M"&amp;A4234)*1,Opvarmningsmiddel!A:A,0)),"")</f>
        <v>Naturgas</v>
      </c>
      <c r="J4234" s="1">
        <f t="shared" ca="1" si="865"/>
        <v>0</v>
      </c>
      <c r="K4234" s="1" t="str">
        <f ca="1">IFERROR(INDEX(Relationstabel!$C$3:$K$10,MATCH(VALUE(INDIRECT($A$1&amp;"L"&amp;A4234)),Relationstabel!$A$3:$A$10,0),MATCH(IFERROR(VALUE(INDIRECT($A$1&amp;"M"&amp;A4234)),0),Relationstabel!$C$1:$K$1,0)),"Ingen varmeinstallationer")</f>
        <v>Naturgas</v>
      </c>
      <c r="L4234" s="1" t="str">
        <f ca="1">INDEX(Anvendelseskode!B:B,MATCH($E4234,Anvendelseskode!$A:$A,0))</f>
        <v>Fritliggende enfamilieshus (parcelhus)</v>
      </c>
      <c r="M4234" s="1" t="str">
        <f ca="1">INDEX(Anvendelseskode!C:C,MATCH($E4234,Anvendelseskode!$A:$A,0))</f>
        <v>Parcelhuse</v>
      </c>
      <c r="N4234" s="1" t="str">
        <f ca="1">INDEX(Anvendelseskode!D:D,MATCH($E4234,Anvendelseskode!$A:$A,0))</f>
        <v>Private husholdninger</v>
      </c>
      <c r="O4234" s="1" t="str">
        <f ca="1">IFERROR(INDEX(SBi!$2:$2,MATCH(G4234,SBi!$1:$1,1)),SBi!$K$2)</f>
        <v>1979-1998</v>
      </c>
      <c r="P4234" s="1">
        <f ca="1">IFERROR(INDEX(SBi!$C$3:$K$28,MATCH(E4234,SBi!$B$3:$B$28,0),MATCH(O4234,SBi!$C$2:$K$2,0)),0)</f>
        <v>105.4</v>
      </c>
      <c r="Q4234" s="19">
        <f t="shared" ca="1" si="866"/>
        <v>11.4886</v>
      </c>
      <c r="R4234" s="19" t="str">
        <f ca="1">IFERROR(INDEX(VpD!$2:$2,MATCH(G4234,VpD!$1:$1,1)),VpD!$I$2)</f>
        <v>1979-1998</v>
      </c>
      <c r="S4234" s="1">
        <f ca="1">IFERROR(INDEX(VpD!$C$3:$I$27,MATCH(E4234,VpD!$B$3:$B$27,0),MATCH(R4234,VpD!$C$2:$I$2,0)),0)</f>
        <v>90</v>
      </c>
      <c r="T4234" s="19">
        <f t="shared" ca="1" si="867"/>
        <v>9.81</v>
      </c>
      <c r="U4234" s="14" t="str">
        <f t="shared" ca="1" si="868"/>
        <v xml:space="preserve">710911.56 </v>
      </c>
      <c r="V4234" s="14" t="str">
        <f t="shared" ca="1" si="869"/>
        <v>6171712.62</v>
      </c>
      <c r="W4234" s="14" t="str">
        <f t="shared" ca="1" si="870"/>
        <v>POINT(710911.56 6171712.62)</v>
      </c>
      <c r="X4234" s="14" t="str">
        <f>IFERROR(INDEX(BygningOmraade!B:B,MATCH(A4234,BygningOmraade!A:A,0)),"")</f>
        <v/>
      </c>
    </row>
    <row r="4235" spans="1:24" s="14" customFormat="1" x14ac:dyDescent="0.25">
      <c r="A4235" s="14">
        <f t="shared" si="858"/>
        <v>4235</v>
      </c>
      <c r="B4235" s="14" t="str">
        <f t="shared" ca="1" si="859"/>
        <v>fc26e9e1-a134-443e-9389-b3db2a0cc656</v>
      </c>
      <c r="C4235" s="14" t="str">
        <f t="shared" ca="1" si="860"/>
        <v>0a3f507e-1f77-32b8-e044-0003ba298018</v>
      </c>
      <c r="D4235" s="14">
        <f t="shared" ca="1" si="861"/>
        <v>997510</v>
      </c>
      <c r="E4235" s="1">
        <f t="shared" ca="1" si="862"/>
        <v>120</v>
      </c>
      <c r="F4235" s="1">
        <f t="shared" ca="1" si="863"/>
        <v>149</v>
      </c>
      <c r="G4235" s="1">
        <f t="shared" ca="1" si="864"/>
        <v>1990</v>
      </c>
      <c r="H4235" s="1" t="str">
        <f ca="1">IFERROR(INDEX(Varmeinstallation!B:B,MATCH(INDIRECT($A$1&amp;"L"&amp;A4235)*1,Varmeinstallation!A:A,0)),"Ingen varmeinstallationer")</f>
        <v>Elovne, elpaneler</v>
      </c>
      <c r="I4235" s="1" t="str">
        <f ca="1">IFERROR(INDEX(Opvarmningsmiddel!B:B,MATCH(INDIRECT($A$1&amp;"M"&amp;A4235)*1,Opvarmningsmiddel!A:A,0)),"")</f>
        <v>Elektricitet</v>
      </c>
      <c r="J4235" s="1">
        <f t="shared" ca="1" si="865"/>
        <v>0</v>
      </c>
      <c r="K4235" s="1" t="str">
        <f ca="1">IFERROR(INDEX(Relationstabel!$C$3:$K$10,MATCH(VALUE(INDIRECT($A$1&amp;"L"&amp;A4235)),Relationstabel!$A$3:$A$10,0),MATCH(IFERROR(VALUE(INDIRECT($A$1&amp;"M"&amp;A4235)),0),Relationstabel!$C$1:$K$1,0)),"Ingen varmeinstallationer")</f>
        <v>Elvarme</v>
      </c>
      <c r="L4235" s="1" t="str">
        <f ca="1">INDEX(Anvendelseskode!B:B,MATCH($E4235,Anvendelseskode!$A:$A,0))</f>
        <v>Fritliggende enfamilieshus (parcelhus)</v>
      </c>
      <c r="M4235" s="1" t="str">
        <f ca="1">INDEX(Anvendelseskode!C:C,MATCH($E4235,Anvendelseskode!$A:$A,0))</f>
        <v>Parcelhuse</v>
      </c>
      <c r="N4235" s="1" t="str">
        <f ca="1">INDEX(Anvendelseskode!D:D,MATCH($E4235,Anvendelseskode!$A:$A,0))</f>
        <v>Private husholdninger</v>
      </c>
      <c r="O4235" s="1" t="str">
        <f ca="1">IFERROR(INDEX(SBi!$2:$2,MATCH(G4235,SBi!$1:$1,1)),SBi!$K$2)</f>
        <v>1979-1998</v>
      </c>
      <c r="P4235" s="1">
        <f ca="1">IFERROR(INDEX(SBi!$C$3:$K$28,MATCH(E4235,SBi!$B$3:$B$28,0),MATCH(O4235,SBi!$C$2:$K$2,0)),0)</f>
        <v>105.4</v>
      </c>
      <c r="Q4235" s="19">
        <f t="shared" ca="1" si="866"/>
        <v>15.704600000000001</v>
      </c>
      <c r="R4235" s="19" t="str">
        <f ca="1">IFERROR(INDEX(VpD!$2:$2,MATCH(G4235,VpD!$1:$1,1)),VpD!$I$2)</f>
        <v>1979-1998</v>
      </c>
      <c r="S4235" s="1">
        <f ca="1">IFERROR(INDEX(VpD!$C$3:$I$27,MATCH(E4235,VpD!$B$3:$B$27,0),MATCH(R4235,VpD!$C$2:$I$2,0)),0)</f>
        <v>90</v>
      </c>
      <c r="T4235" s="19">
        <f t="shared" ca="1" si="867"/>
        <v>13.41</v>
      </c>
      <c r="U4235" s="14" t="str">
        <f t="shared" ca="1" si="868"/>
        <v xml:space="preserve">713910.63 </v>
      </c>
      <c r="V4235" s="14" t="str">
        <f t="shared" ca="1" si="869"/>
        <v>6168758.67</v>
      </c>
      <c r="W4235" s="14" t="str">
        <f t="shared" ca="1" si="870"/>
        <v>POINT(713910.63 6168758.67)</v>
      </c>
      <c r="X4235" s="14" t="str">
        <f>IFERROR(INDEX(BygningOmraade!B:B,MATCH(A4235,BygningOmraade!A:A,0)),"")</f>
        <v/>
      </c>
    </row>
    <row r="4236" spans="1:24" s="14" customFormat="1" x14ac:dyDescent="0.25">
      <c r="A4236" s="14">
        <f t="shared" si="858"/>
        <v>4236</v>
      </c>
      <c r="B4236" s="14" t="str">
        <f t="shared" ca="1" si="859"/>
        <v>fc57efbf-63b9-4ebc-8153-3a58434382fb</v>
      </c>
      <c r="C4236" s="14" t="str">
        <f t="shared" ca="1" si="860"/>
        <v>0a3f507e-17ae-32b8-e044-0003ba298018</v>
      </c>
      <c r="D4236" s="14">
        <f t="shared" ca="1" si="861"/>
        <v>997111</v>
      </c>
      <c r="E4236" s="1">
        <f t="shared" ca="1" si="862"/>
        <v>120</v>
      </c>
      <c r="F4236" s="1">
        <f t="shared" ca="1" si="863"/>
        <v>107</v>
      </c>
      <c r="G4236" s="1">
        <f t="shared" ca="1" si="864"/>
        <v>1949</v>
      </c>
      <c r="H4236" s="1" t="str">
        <f ca="1">IFERROR(INDEX(Varmeinstallation!B:B,MATCH(INDIRECT($A$1&amp;"L"&amp;A4236)*1,Varmeinstallation!A:A,0)),"Ingen varmeinstallationer")</f>
        <v>Centralvarme fra eget anlæg, et-kammer fyr</v>
      </c>
      <c r="I4236" s="1" t="str">
        <f ca="1">IFERROR(INDEX(Opvarmningsmiddel!B:B,MATCH(INDIRECT($A$1&amp;"M"&amp;A4236)*1,Opvarmningsmiddel!A:A,0)),"")</f>
        <v>Flydende brændsel (olie, petroleum, flaskegas m.m.)</v>
      </c>
      <c r="J4236" s="1">
        <f t="shared" ca="1" si="865"/>
        <v>0</v>
      </c>
      <c r="K4236" s="1" t="str">
        <f ca="1">IFERROR(INDEX(Relationstabel!$C$3:$K$10,MATCH(VALUE(INDIRECT($A$1&amp;"L"&amp;A4236)),Relationstabel!$A$3:$A$10,0),MATCH(IFERROR(VALUE(INDIRECT($A$1&amp;"M"&amp;A4236)),0),Relationstabel!$C$1:$K$1,0)),"Ingen varmeinstallationer")</f>
        <v>Olie</v>
      </c>
      <c r="L4236" s="1" t="str">
        <f ca="1">INDEX(Anvendelseskode!B:B,MATCH($E4236,Anvendelseskode!$A:$A,0))</f>
        <v>Fritliggende enfamilieshus (parcelhus)</v>
      </c>
      <c r="M4236" s="1" t="str">
        <f ca="1">INDEX(Anvendelseskode!C:C,MATCH($E4236,Anvendelseskode!$A:$A,0))</f>
        <v>Parcelhuse</v>
      </c>
      <c r="N4236" s="1" t="str">
        <f ca="1">INDEX(Anvendelseskode!D:D,MATCH($E4236,Anvendelseskode!$A:$A,0))</f>
        <v>Private husholdninger</v>
      </c>
      <c r="O4236" s="1" t="str">
        <f ca="1">IFERROR(INDEX(SBi!$2:$2,MATCH(G4236,SBi!$1:$1,1)),SBi!$K$2)</f>
        <v>1931-1950</v>
      </c>
      <c r="P4236" s="1">
        <f ca="1">IFERROR(INDEX(SBi!$C$3:$K$28,MATCH(E4236,SBi!$B$3:$B$28,0),MATCH(O4236,SBi!$C$2:$K$2,0)),0)</f>
        <v>164.1</v>
      </c>
      <c r="Q4236" s="19">
        <f t="shared" ca="1" si="866"/>
        <v>17.558700000000002</v>
      </c>
      <c r="R4236" s="19" t="str">
        <f ca="1">IFERROR(INDEX(VpD!$2:$2,MATCH(G4236,VpD!$1:$1,1)),VpD!$I$2)</f>
        <v>1931-1950</v>
      </c>
      <c r="S4236" s="1">
        <f ca="1">IFERROR(INDEX(VpD!$C$3:$I$27,MATCH(E4236,VpD!$B$3:$B$27,0),MATCH(R4236,VpD!$C$2:$I$2,0)),0)</f>
        <v>217</v>
      </c>
      <c r="T4236" s="19">
        <f t="shared" ca="1" si="867"/>
        <v>23.219000000000001</v>
      </c>
      <c r="U4236" s="14" t="str">
        <f t="shared" ca="1" si="868"/>
        <v xml:space="preserve">713570.06 </v>
      </c>
      <c r="V4236" s="14" t="str">
        <f t="shared" ca="1" si="869"/>
        <v>6168800.75</v>
      </c>
      <c r="W4236" s="14" t="str">
        <f t="shared" ca="1" si="870"/>
        <v>POINT(713570.06 6168800.75)</v>
      </c>
      <c r="X4236" s="14" t="str">
        <f>IFERROR(INDEX(BygningOmraade!B:B,MATCH(A4236,BygningOmraade!A:A,0)),"")</f>
        <v/>
      </c>
    </row>
    <row r="4237" spans="1:24" s="14" customFormat="1" x14ac:dyDescent="0.25">
      <c r="A4237" s="14">
        <f t="shared" si="858"/>
        <v>4237</v>
      </c>
      <c r="B4237" s="14" t="str">
        <f t="shared" ca="1" si="859"/>
        <v>fc772c58-83bf-46ab-bcb1-201574174810</v>
      </c>
      <c r="C4237" s="14" t="str">
        <f t="shared" ca="1" si="860"/>
        <v>0a3f507e-15be-32b8-e044-0003ba298018</v>
      </c>
      <c r="D4237" s="14">
        <f t="shared" ca="1" si="861"/>
        <v>995944</v>
      </c>
      <c r="E4237" s="1">
        <f t="shared" ca="1" si="862"/>
        <v>120</v>
      </c>
      <c r="F4237" s="1">
        <f t="shared" ca="1" si="863"/>
        <v>105</v>
      </c>
      <c r="G4237" s="1">
        <f t="shared" ca="1" si="864"/>
        <v>1982</v>
      </c>
      <c r="H4237" s="1" t="str">
        <f ca="1">IFERROR(INDEX(Varmeinstallation!B:B,MATCH(INDIRECT($A$1&amp;"L"&amp;A4237)*1,Varmeinstallation!A:A,0)),"Ingen varmeinstallationer")</f>
        <v>Elovne, elpaneler</v>
      </c>
      <c r="I4237" s="1" t="str">
        <f ca="1">IFERROR(INDEX(Opvarmningsmiddel!B:B,MATCH(INDIRECT($A$1&amp;"M"&amp;A4237)*1,Opvarmningsmiddel!A:A,0)),"")</f>
        <v>Elektricitet</v>
      </c>
      <c r="J4237" s="1">
        <f t="shared" ca="1" si="865"/>
        <v>0</v>
      </c>
      <c r="K4237" s="1" t="str">
        <f ca="1">IFERROR(INDEX(Relationstabel!$C$3:$K$10,MATCH(VALUE(INDIRECT($A$1&amp;"L"&amp;A4237)),Relationstabel!$A$3:$A$10,0),MATCH(IFERROR(VALUE(INDIRECT($A$1&amp;"M"&amp;A4237)),0),Relationstabel!$C$1:$K$1,0)),"Ingen varmeinstallationer")</f>
        <v>Elvarme</v>
      </c>
      <c r="L4237" s="1" t="str">
        <f ca="1">INDEX(Anvendelseskode!B:B,MATCH($E4237,Anvendelseskode!$A:$A,0))</f>
        <v>Fritliggende enfamilieshus (parcelhus)</v>
      </c>
      <c r="M4237" s="1" t="str">
        <f ca="1">INDEX(Anvendelseskode!C:C,MATCH($E4237,Anvendelseskode!$A:$A,0))</f>
        <v>Parcelhuse</v>
      </c>
      <c r="N4237" s="1" t="str">
        <f ca="1">INDEX(Anvendelseskode!D:D,MATCH($E4237,Anvendelseskode!$A:$A,0))</f>
        <v>Private husholdninger</v>
      </c>
      <c r="O4237" s="1" t="str">
        <f ca="1">IFERROR(INDEX(SBi!$2:$2,MATCH(G4237,SBi!$1:$1,1)),SBi!$K$2)</f>
        <v>1979-1998</v>
      </c>
      <c r="P4237" s="1">
        <f ca="1">IFERROR(INDEX(SBi!$C$3:$K$28,MATCH(E4237,SBi!$B$3:$B$28,0),MATCH(O4237,SBi!$C$2:$K$2,0)),0)</f>
        <v>105.4</v>
      </c>
      <c r="Q4237" s="19">
        <f t="shared" ca="1" si="866"/>
        <v>11.067</v>
      </c>
      <c r="R4237" s="19" t="str">
        <f ca="1">IFERROR(INDEX(VpD!$2:$2,MATCH(G4237,VpD!$1:$1,1)),VpD!$I$2)</f>
        <v>1979-1998</v>
      </c>
      <c r="S4237" s="1">
        <f ca="1">IFERROR(INDEX(VpD!$C$3:$I$27,MATCH(E4237,VpD!$B$3:$B$27,0),MATCH(R4237,VpD!$C$2:$I$2,0)),0)</f>
        <v>90</v>
      </c>
      <c r="T4237" s="19">
        <f t="shared" ca="1" si="867"/>
        <v>9.4499999999999993</v>
      </c>
      <c r="U4237" s="14" t="str">
        <f t="shared" ca="1" si="868"/>
        <v xml:space="preserve">712824.32 </v>
      </c>
      <c r="V4237" s="14" t="str">
        <f t="shared" ca="1" si="869"/>
        <v>6171343.92</v>
      </c>
      <c r="W4237" s="14" t="str">
        <f t="shared" ca="1" si="870"/>
        <v>POINT(712824.32 6171343.92)</v>
      </c>
      <c r="X4237" s="14" t="str">
        <f>IFERROR(INDEX(BygningOmraade!B:B,MATCH(A4237,BygningOmraade!A:A,0)),"")</f>
        <v/>
      </c>
    </row>
    <row r="4238" spans="1:24" s="14" customFormat="1" x14ac:dyDescent="0.25">
      <c r="A4238" s="14">
        <f t="shared" si="858"/>
        <v>4238</v>
      </c>
      <c r="B4238" s="14" t="str">
        <f t="shared" ca="1" si="859"/>
        <v>fcaf0884-e1f4-4bd7-9528-9e33c7890b7f</v>
      </c>
      <c r="C4238" s="14" t="str">
        <f t="shared" ca="1" si="860"/>
        <v>0a3f507e-1b53-32b8-e044-0003ba298018</v>
      </c>
      <c r="D4238" s="14">
        <f t="shared" ca="1" si="861"/>
        <v>996819</v>
      </c>
      <c r="E4238" s="1">
        <f t="shared" ca="1" si="862"/>
        <v>130</v>
      </c>
      <c r="F4238" s="1">
        <f t="shared" ca="1" si="863"/>
        <v>109</v>
      </c>
      <c r="G4238" s="1">
        <f t="shared" ca="1" si="864"/>
        <v>1978</v>
      </c>
      <c r="H4238" s="1" t="str">
        <f ca="1">IFERROR(INDEX(Varmeinstallation!B:B,MATCH(INDIRECT($A$1&amp;"L"&amp;A4238)*1,Varmeinstallation!A:A,0)),"Ingen varmeinstallationer")</f>
        <v>Fjernvarme/blokvarme (radiatorsystemer eller varmluftanlæg)</v>
      </c>
      <c r="I4238" s="1" t="str">
        <f ca="1">IFERROR(INDEX(Opvarmningsmiddel!B:B,MATCH(INDIRECT($A$1&amp;"M"&amp;A4238)*1,Opvarmningsmiddel!A:A,0)),"")</f>
        <v/>
      </c>
      <c r="J4238" s="1">
        <f t="shared" ca="1" si="865"/>
        <v>0</v>
      </c>
      <c r="K4238" s="1" t="str">
        <f ca="1">IFERROR(INDEX(Relationstabel!$C$3:$K$10,MATCH(VALUE(INDIRECT($A$1&amp;"L"&amp;A4238)),Relationstabel!$A$3:$A$10,0),MATCH(IFERROR(VALUE(INDIRECT($A$1&amp;"M"&amp;A4238)),0),Relationstabel!$C$1:$K$1,0)),"Ingen varmeinstallationer")</f>
        <v>Fjernvarme/ Blokvarme</v>
      </c>
      <c r="L4238" s="1" t="str">
        <f ca="1">INDEX(Anvendelseskode!B:B,MATCH($E4238,Anvendelseskode!$A:$A,0))</f>
        <v>Række-, kæde-, dobbelthus (lodret adskillelse mellem enhederne)</v>
      </c>
      <c r="M4238" s="1" t="str">
        <f ca="1">INDEX(Anvendelseskode!C:C,MATCH($E4238,Anvendelseskode!$A:$A,0))</f>
        <v>Række-, kæde og dobbelthuse</v>
      </c>
      <c r="N4238" s="1" t="str">
        <f ca="1">INDEX(Anvendelseskode!D:D,MATCH($E4238,Anvendelseskode!$A:$A,0))</f>
        <v>Private husholdninger</v>
      </c>
      <c r="O4238" s="1" t="str">
        <f ca="1">IFERROR(INDEX(SBi!$2:$2,MATCH(G4238,SBi!$1:$1,1)),SBi!$K$2)</f>
        <v>1973-1978</v>
      </c>
      <c r="P4238" s="1">
        <f ca="1">IFERROR(INDEX(SBi!$C$3:$K$28,MATCH(E4238,SBi!$B$3:$B$28,0),MATCH(O4238,SBi!$C$2:$K$2,0)),0)</f>
        <v>112.6</v>
      </c>
      <c r="Q4238" s="19">
        <f t="shared" ca="1" si="866"/>
        <v>12.273399999999999</v>
      </c>
      <c r="R4238" s="19" t="str">
        <f ca="1">IFERROR(INDEX(VpD!$2:$2,MATCH(G4238,VpD!$1:$1,1)),VpD!$I$2)</f>
        <v>1973-1978</v>
      </c>
      <c r="S4238" s="1">
        <f ca="1">IFERROR(INDEX(VpD!$C$3:$I$27,MATCH(E4238,VpD!$B$3:$B$27,0),MATCH(R4238,VpD!$C$2:$I$2,0)),0)</f>
        <v>98</v>
      </c>
      <c r="T4238" s="19">
        <f t="shared" ca="1" si="867"/>
        <v>10.682</v>
      </c>
      <c r="U4238" s="14" t="str">
        <f t="shared" ca="1" si="868"/>
        <v xml:space="preserve">713460.88 </v>
      </c>
      <c r="V4238" s="14" t="str">
        <f t="shared" ca="1" si="869"/>
        <v>6169773.87</v>
      </c>
      <c r="W4238" s="14" t="str">
        <f t="shared" ca="1" si="870"/>
        <v>POINT(713460.88 6169773.87)</v>
      </c>
      <c r="X4238" s="14" t="str">
        <f>IFERROR(INDEX(BygningOmraade!B:B,MATCH(A4238,BygningOmraade!A:A,0)),"")</f>
        <v/>
      </c>
    </row>
    <row r="4239" spans="1:24" s="14" customFormat="1" x14ac:dyDescent="0.25">
      <c r="A4239" s="14">
        <f t="shared" si="858"/>
        <v>4239</v>
      </c>
      <c r="B4239" s="14" t="str">
        <f t="shared" ca="1" si="859"/>
        <v>fd027d88-8ea8-483e-aee1-9b070a86a639</v>
      </c>
      <c r="C4239" s="14" t="str">
        <f t="shared" ca="1" si="860"/>
        <v>0a3f507e-219f-32b8-e044-0003ba298018</v>
      </c>
      <c r="D4239" s="14">
        <f t="shared" ca="1" si="861"/>
        <v>996373</v>
      </c>
      <c r="E4239" s="1">
        <f t="shared" ca="1" si="862"/>
        <v>120</v>
      </c>
      <c r="F4239" s="1">
        <f t="shared" ca="1" si="863"/>
        <v>145</v>
      </c>
      <c r="G4239" s="1">
        <f t="shared" ca="1" si="864"/>
        <v>1991</v>
      </c>
      <c r="H4239" s="1" t="str">
        <f ca="1">IFERROR(INDEX(Varmeinstallation!B:B,MATCH(INDIRECT($A$1&amp;"L"&amp;A4239)*1,Varmeinstallation!A:A,0)),"Ingen varmeinstallationer")</f>
        <v>Elovne, elpaneler</v>
      </c>
      <c r="I4239" s="1" t="str">
        <f ca="1">IFERROR(INDEX(Opvarmningsmiddel!B:B,MATCH(INDIRECT($A$1&amp;"M"&amp;A4239)*1,Opvarmningsmiddel!A:A,0)),"")</f>
        <v>Elektricitet</v>
      </c>
      <c r="J4239" s="1">
        <f t="shared" ca="1" si="865"/>
        <v>1</v>
      </c>
      <c r="K4239" s="1" t="str">
        <f ca="1">IFERROR(INDEX(Relationstabel!$C$3:$K$10,MATCH(VALUE(INDIRECT($A$1&amp;"L"&amp;A4239)),Relationstabel!$A$3:$A$10,0),MATCH(IFERROR(VALUE(INDIRECT($A$1&amp;"M"&amp;A4239)),0),Relationstabel!$C$1:$K$1,0)),"Ingen varmeinstallationer")</f>
        <v>Elvarme</v>
      </c>
      <c r="L4239" s="1" t="str">
        <f ca="1">INDEX(Anvendelseskode!B:B,MATCH($E4239,Anvendelseskode!$A:$A,0))</f>
        <v>Fritliggende enfamilieshus (parcelhus)</v>
      </c>
      <c r="M4239" s="1" t="str">
        <f ca="1">INDEX(Anvendelseskode!C:C,MATCH($E4239,Anvendelseskode!$A:$A,0))</f>
        <v>Parcelhuse</v>
      </c>
      <c r="N4239" s="1" t="str">
        <f ca="1">INDEX(Anvendelseskode!D:D,MATCH($E4239,Anvendelseskode!$A:$A,0))</f>
        <v>Private husholdninger</v>
      </c>
      <c r="O4239" s="1" t="str">
        <f ca="1">IFERROR(INDEX(SBi!$2:$2,MATCH(G4239,SBi!$1:$1,1)),SBi!$K$2)</f>
        <v>1979-1998</v>
      </c>
      <c r="P4239" s="1">
        <f ca="1">IFERROR(INDEX(SBi!$C$3:$K$28,MATCH(E4239,SBi!$B$3:$B$28,0),MATCH(O4239,SBi!$C$2:$K$2,0)),0)</f>
        <v>105.4</v>
      </c>
      <c r="Q4239" s="19">
        <f t="shared" ca="1" si="866"/>
        <v>15.282999999999999</v>
      </c>
      <c r="R4239" s="19" t="str">
        <f ca="1">IFERROR(INDEX(VpD!$2:$2,MATCH(G4239,VpD!$1:$1,1)),VpD!$I$2)</f>
        <v>1979-1998</v>
      </c>
      <c r="S4239" s="1">
        <f ca="1">IFERROR(INDEX(VpD!$C$3:$I$27,MATCH(E4239,VpD!$B$3:$B$27,0),MATCH(R4239,VpD!$C$2:$I$2,0)),0)</f>
        <v>90</v>
      </c>
      <c r="T4239" s="19">
        <f t="shared" ca="1" si="867"/>
        <v>13.05</v>
      </c>
      <c r="U4239" s="14" t="str">
        <f t="shared" ca="1" si="868"/>
        <v xml:space="preserve">713439.19 </v>
      </c>
      <c r="V4239" s="14" t="str">
        <f t="shared" ca="1" si="869"/>
        <v>6168656.45</v>
      </c>
      <c r="W4239" s="14" t="str">
        <f t="shared" ca="1" si="870"/>
        <v>POINT(713439.19 6168656.45)</v>
      </c>
      <c r="X4239" s="14" t="str">
        <f>IFERROR(INDEX(BygningOmraade!B:B,MATCH(A4239,BygningOmraade!A:A,0)),"")</f>
        <v/>
      </c>
    </row>
    <row r="4240" spans="1:24" s="14" customFormat="1" x14ac:dyDescent="0.25">
      <c r="A4240" s="14">
        <f t="shared" si="858"/>
        <v>4240</v>
      </c>
      <c r="B4240" s="14" t="str">
        <f t="shared" ca="1" si="859"/>
        <v>fd2c79af-3e1c-4c43-97fd-d5016f107438</v>
      </c>
      <c r="C4240" s="14" t="str">
        <f t="shared" ca="1" si="860"/>
        <v>0a3f507e-1617-32b8-e044-0003ba298018</v>
      </c>
      <c r="D4240" s="14">
        <f t="shared" ca="1" si="861"/>
        <v>996597</v>
      </c>
      <c r="E4240" s="1">
        <f t="shared" ca="1" si="862"/>
        <v>120</v>
      </c>
      <c r="F4240" s="1">
        <f t="shared" ca="1" si="863"/>
        <v>148</v>
      </c>
      <c r="G4240" s="1">
        <f t="shared" ca="1" si="864"/>
        <v>1932</v>
      </c>
      <c r="H4240" s="1" t="str">
        <f ca="1">IFERROR(INDEX(Varmeinstallation!B:B,MATCH(INDIRECT($A$1&amp;"L"&amp;A4240)*1,Varmeinstallation!A:A,0)),"Ingen varmeinstallationer")</f>
        <v>Centralvarme fra eget anlæg, et-kammer fyr</v>
      </c>
      <c r="I4240" s="1" t="str">
        <f ca="1">IFERROR(INDEX(Opvarmningsmiddel!B:B,MATCH(INDIRECT($A$1&amp;"M"&amp;A4240)*1,Opvarmningsmiddel!A:A,0)),"")</f>
        <v>Naturgas</v>
      </c>
      <c r="J4240" s="1">
        <f t="shared" ca="1" si="865"/>
        <v>0</v>
      </c>
      <c r="K4240" s="1" t="str">
        <f ca="1">IFERROR(INDEX(Relationstabel!$C$3:$K$10,MATCH(VALUE(INDIRECT($A$1&amp;"L"&amp;A4240)),Relationstabel!$A$3:$A$10,0),MATCH(IFERROR(VALUE(INDIRECT($A$1&amp;"M"&amp;A4240)),0),Relationstabel!$C$1:$K$1,0)),"Ingen varmeinstallationer")</f>
        <v>Naturgas</v>
      </c>
      <c r="L4240" s="1" t="str">
        <f ca="1">INDEX(Anvendelseskode!B:B,MATCH($E4240,Anvendelseskode!$A:$A,0))</f>
        <v>Fritliggende enfamilieshus (parcelhus)</v>
      </c>
      <c r="M4240" s="1" t="str">
        <f ca="1">INDEX(Anvendelseskode!C:C,MATCH($E4240,Anvendelseskode!$A:$A,0))</f>
        <v>Parcelhuse</v>
      </c>
      <c r="N4240" s="1" t="str">
        <f ca="1">INDEX(Anvendelseskode!D:D,MATCH($E4240,Anvendelseskode!$A:$A,0))</f>
        <v>Private husholdninger</v>
      </c>
      <c r="O4240" s="1" t="str">
        <f ca="1">IFERROR(INDEX(SBi!$2:$2,MATCH(G4240,SBi!$1:$1,1)),SBi!$K$2)</f>
        <v>1931-1950</v>
      </c>
      <c r="P4240" s="1">
        <f ca="1">IFERROR(INDEX(SBi!$C$3:$K$28,MATCH(E4240,SBi!$B$3:$B$28,0),MATCH(O4240,SBi!$C$2:$K$2,0)),0)</f>
        <v>164.1</v>
      </c>
      <c r="Q4240" s="19">
        <f t="shared" ca="1" si="866"/>
        <v>24.286799999999999</v>
      </c>
      <c r="R4240" s="19" t="str">
        <f ca="1">IFERROR(INDEX(VpD!$2:$2,MATCH(G4240,VpD!$1:$1,1)),VpD!$I$2)</f>
        <v>1931-1950</v>
      </c>
      <c r="S4240" s="1">
        <f ca="1">IFERROR(INDEX(VpD!$C$3:$I$27,MATCH(E4240,VpD!$B$3:$B$27,0),MATCH(R4240,VpD!$C$2:$I$2,0)),0)</f>
        <v>217</v>
      </c>
      <c r="T4240" s="19">
        <f t="shared" ca="1" si="867"/>
        <v>32.116</v>
      </c>
      <c r="U4240" s="14" t="str">
        <f t="shared" ca="1" si="868"/>
        <v xml:space="preserve">713163.77 </v>
      </c>
      <c r="V4240" s="14" t="str">
        <f t="shared" ca="1" si="869"/>
        <v>6168843.58</v>
      </c>
      <c r="W4240" s="14" t="str">
        <f t="shared" ca="1" si="870"/>
        <v>POINT(713163.77 6168843.58)</v>
      </c>
      <c r="X4240" s="14" t="str">
        <f>IFERROR(INDEX(BygningOmraade!B:B,MATCH(A4240,BygningOmraade!A:A,0)),"")</f>
        <v/>
      </c>
    </row>
    <row r="4241" spans="1:24" s="14" customFormat="1" x14ac:dyDescent="0.25">
      <c r="A4241" s="14">
        <f t="shared" si="858"/>
        <v>4241</v>
      </c>
      <c r="B4241" s="14" t="str">
        <f t="shared" ca="1" si="859"/>
        <v>fd35bb9a-bc3d-4443-9384-2a7c0d8c5a0a</v>
      </c>
      <c r="C4241" s="14" t="str">
        <f t="shared" ca="1" si="860"/>
        <v>0a3f507e-1de3-32b8-e044-0003ba298018</v>
      </c>
      <c r="D4241" s="14">
        <f t="shared" ca="1" si="861"/>
        <v>2540551</v>
      </c>
      <c r="E4241" s="1">
        <f t="shared" ca="1" si="862"/>
        <v>120</v>
      </c>
      <c r="F4241" s="1">
        <f t="shared" ca="1" si="863"/>
        <v>148</v>
      </c>
      <c r="G4241" s="1">
        <f t="shared" ca="1" si="864"/>
        <v>2002</v>
      </c>
      <c r="H4241" s="1" t="str">
        <f ca="1">IFERROR(INDEX(Varmeinstallation!B:B,MATCH(INDIRECT($A$1&amp;"L"&amp;A4241)*1,Varmeinstallation!A:A,0)),"Ingen varmeinstallationer")</f>
        <v>Fjernvarme/blokvarme (radiatorsystemer eller varmluftanlæg)</v>
      </c>
      <c r="I4241" s="1" t="str">
        <f ca="1">IFERROR(INDEX(Opvarmningsmiddel!B:B,MATCH(INDIRECT($A$1&amp;"M"&amp;A4241)*1,Opvarmningsmiddel!A:A,0)),"")</f>
        <v/>
      </c>
      <c r="J4241" s="1">
        <f t="shared" ca="1" si="865"/>
        <v>90</v>
      </c>
      <c r="K4241" s="1" t="str">
        <f ca="1">IFERROR(INDEX(Relationstabel!$C$3:$K$10,MATCH(VALUE(INDIRECT($A$1&amp;"L"&amp;A4241)),Relationstabel!$A$3:$A$10,0),MATCH(IFERROR(VALUE(INDIRECT($A$1&amp;"M"&amp;A4241)),0),Relationstabel!$C$1:$K$1,0)),"Ingen varmeinstallationer")</f>
        <v>Fjernvarme/ Blokvarme</v>
      </c>
      <c r="L4241" s="1" t="str">
        <f ca="1">INDEX(Anvendelseskode!B:B,MATCH($E4241,Anvendelseskode!$A:$A,0))</f>
        <v>Fritliggende enfamilieshus (parcelhus)</v>
      </c>
      <c r="M4241" s="1" t="str">
        <f ca="1">INDEX(Anvendelseskode!C:C,MATCH($E4241,Anvendelseskode!$A:$A,0))</f>
        <v>Parcelhuse</v>
      </c>
      <c r="N4241" s="1" t="str">
        <f ca="1">INDEX(Anvendelseskode!D:D,MATCH($E4241,Anvendelseskode!$A:$A,0))</f>
        <v>Private husholdninger</v>
      </c>
      <c r="O4241" s="1" t="str">
        <f ca="1">IFERROR(INDEX(SBi!$2:$2,MATCH(G4241,SBi!$1:$1,1)),SBi!$K$2)</f>
        <v>1999-2006</v>
      </c>
      <c r="P4241" s="1">
        <f ca="1">IFERROR(INDEX(SBi!$C$3:$K$28,MATCH(E4241,SBi!$B$3:$B$28,0),MATCH(O4241,SBi!$C$2:$K$2,0)),0)</f>
        <v>83.9</v>
      </c>
      <c r="Q4241" s="19">
        <f t="shared" ca="1" si="866"/>
        <v>12.417200000000001</v>
      </c>
      <c r="R4241" s="19" t="str">
        <f ca="1">IFERROR(INDEX(VpD!$2:$2,MATCH(G4241,VpD!$1:$1,1)),VpD!$I$2)</f>
        <v>&gt;1998</v>
      </c>
      <c r="S4241" s="1">
        <f ca="1">IFERROR(INDEX(VpD!$C$3:$I$27,MATCH(E4241,VpD!$B$3:$B$27,0),MATCH(R4241,VpD!$C$2:$I$2,0)),0)</f>
        <v>72</v>
      </c>
      <c r="T4241" s="19">
        <f t="shared" ca="1" si="867"/>
        <v>10.656000000000001</v>
      </c>
      <c r="U4241" s="14" t="str">
        <f t="shared" ca="1" si="868"/>
        <v xml:space="preserve">712071.88 </v>
      </c>
      <c r="V4241" s="14" t="str">
        <f t="shared" ca="1" si="869"/>
        <v>6171970.73</v>
      </c>
      <c r="W4241" s="14" t="str">
        <f t="shared" ca="1" si="870"/>
        <v>POINT(712071.88 6171970.73)</v>
      </c>
      <c r="X4241" s="14" t="str">
        <f>IFERROR(INDEX(BygningOmraade!B:B,MATCH(A4241,BygningOmraade!A:A,0)),"")</f>
        <v/>
      </c>
    </row>
    <row r="4242" spans="1:24" s="14" customFormat="1" x14ac:dyDescent="0.25">
      <c r="A4242" s="14">
        <f t="shared" si="858"/>
        <v>4242</v>
      </c>
      <c r="B4242" s="14" t="str">
        <f t="shared" ca="1" si="859"/>
        <v>fd513191-d768-4e5c-a801-4b09069477df</v>
      </c>
      <c r="C4242" s="14" t="str">
        <f t="shared" ca="1" si="860"/>
        <v>0a3f507e-1a3b-32b8-e044-0003ba298018</v>
      </c>
      <c r="D4242" s="14">
        <f t="shared" ca="1" si="861"/>
        <v>997255</v>
      </c>
      <c r="E4242" s="1">
        <f t="shared" ca="1" si="862"/>
        <v>120</v>
      </c>
      <c r="F4242" s="1">
        <f t="shared" ca="1" si="863"/>
        <v>102</v>
      </c>
      <c r="G4242" s="1">
        <f t="shared" ca="1" si="864"/>
        <v>1998</v>
      </c>
      <c r="H4242" s="1" t="str">
        <f ca="1">IFERROR(INDEX(Varmeinstallation!B:B,MATCH(INDIRECT($A$1&amp;"L"&amp;A4242)*1,Varmeinstallation!A:A,0)),"Ingen varmeinstallationer")</f>
        <v>Centralvarme fra eget anlæg, et-kammer fyr</v>
      </c>
      <c r="I4242" s="1" t="str">
        <f ca="1">IFERROR(INDEX(Opvarmningsmiddel!B:B,MATCH(INDIRECT($A$1&amp;"M"&amp;A4242)*1,Opvarmningsmiddel!A:A,0)),"")</f>
        <v>Naturgas</v>
      </c>
      <c r="J4242" s="1">
        <f t="shared" ca="1" si="865"/>
        <v>0</v>
      </c>
      <c r="K4242" s="1" t="str">
        <f ca="1">IFERROR(INDEX(Relationstabel!$C$3:$K$10,MATCH(VALUE(INDIRECT($A$1&amp;"L"&amp;A4242)),Relationstabel!$A$3:$A$10,0),MATCH(IFERROR(VALUE(INDIRECT($A$1&amp;"M"&amp;A4242)),0),Relationstabel!$C$1:$K$1,0)),"Ingen varmeinstallationer")</f>
        <v>Naturgas</v>
      </c>
      <c r="L4242" s="1" t="str">
        <f ca="1">INDEX(Anvendelseskode!B:B,MATCH($E4242,Anvendelseskode!$A:$A,0))</f>
        <v>Fritliggende enfamilieshus (parcelhus)</v>
      </c>
      <c r="M4242" s="1" t="str">
        <f ca="1">INDEX(Anvendelseskode!C:C,MATCH($E4242,Anvendelseskode!$A:$A,0))</f>
        <v>Parcelhuse</v>
      </c>
      <c r="N4242" s="1" t="str">
        <f ca="1">INDEX(Anvendelseskode!D:D,MATCH($E4242,Anvendelseskode!$A:$A,0))</f>
        <v>Private husholdninger</v>
      </c>
      <c r="O4242" s="1" t="str">
        <f ca="1">IFERROR(INDEX(SBi!$2:$2,MATCH(G4242,SBi!$1:$1,1)),SBi!$K$2)</f>
        <v>1979-1998</v>
      </c>
      <c r="P4242" s="1">
        <f ca="1">IFERROR(INDEX(SBi!$C$3:$K$28,MATCH(E4242,SBi!$B$3:$B$28,0),MATCH(O4242,SBi!$C$2:$K$2,0)),0)</f>
        <v>105.4</v>
      </c>
      <c r="Q4242" s="19">
        <f t="shared" ca="1" si="866"/>
        <v>10.750800000000002</v>
      </c>
      <c r="R4242" s="19" t="str">
        <f ca="1">IFERROR(INDEX(VpD!$2:$2,MATCH(G4242,VpD!$1:$1,1)),VpD!$I$2)</f>
        <v>1979-1998</v>
      </c>
      <c r="S4242" s="1">
        <f ca="1">IFERROR(INDEX(VpD!$C$3:$I$27,MATCH(E4242,VpD!$B$3:$B$27,0),MATCH(R4242,VpD!$C$2:$I$2,0)),0)</f>
        <v>90</v>
      </c>
      <c r="T4242" s="19">
        <f t="shared" ca="1" si="867"/>
        <v>9.18</v>
      </c>
      <c r="U4242" s="14" t="str">
        <f t="shared" ca="1" si="868"/>
        <v xml:space="preserve">713721 </v>
      </c>
      <c r="V4242" s="14" t="str">
        <f t="shared" ca="1" si="869"/>
        <v>6168973.91</v>
      </c>
      <c r="W4242" s="14" t="str">
        <f t="shared" ca="1" si="870"/>
        <v>POINT(713721 6168973.91)</v>
      </c>
      <c r="X4242" s="14" t="str">
        <f>IFERROR(INDEX(BygningOmraade!B:B,MATCH(A4242,BygningOmraade!A:A,0)),"")</f>
        <v/>
      </c>
    </row>
    <row r="4243" spans="1:24" s="14" customFormat="1" x14ac:dyDescent="0.25">
      <c r="A4243" s="14">
        <f t="shared" si="858"/>
        <v>4243</v>
      </c>
      <c r="B4243" s="14" t="str">
        <f t="shared" ca="1" si="859"/>
        <v>fd6e736b-6df9-4b7f-9128-7776755cc98e</v>
      </c>
      <c r="C4243" s="14" t="str">
        <f t="shared" ca="1" si="860"/>
        <v>0a3f507e-162c-32b8-e044-0003ba298018</v>
      </c>
      <c r="D4243" s="14">
        <f t="shared" ca="1" si="861"/>
        <v>997308</v>
      </c>
      <c r="E4243" s="1">
        <f t="shared" ca="1" si="862"/>
        <v>130</v>
      </c>
      <c r="F4243" s="1">
        <f t="shared" ca="1" si="863"/>
        <v>109</v>
      </c>
      <c r="G4243" s="1">
        <f t="shared" ca="1" si="864"/>
        <v>1978</v>
      </c>
      <c r="H4243" s="1" t="str">
        <f ca="1">IFERROR(INDEX(Varmeinstallation!B:B,MATCH(INDIRECT($A$1&amp;"L"&amp;A4243)*1,Varmeinstallation!A:A,0)),"Ingen varmeinstallationer")</f>
        <v>Fjernvarme/blokvarme (radiatorsystemer eller varmluftanlæg)</v>
      </c>
      <c r="I4243" s="1" t="str">
        <f ca="1">IFERROR(INDEX(Opvarmningsmiddel!B:B,MATCH(INDIRECT($A$1&amp;"M"&amp;A4243)*1,Opvarmningsmiddel!A:A,0)),"")</f>
        <v/>
      </c>
      <c r="J4243" s="1">
        <f t="shared" ca="1" si="865"/>
        <v>0</v>
      </c>
      <c r="K4243" s="1" t="str">
        <f ca="1">IFERROR(INDEX(Relationstabel!$C$3:$K$10,MATCH(VALUE(INDIRECT($A$1&amp;"L"&amp;A4243)),Relationstabel!$A$3:$A$10,0),MATCH(IFERROR(VALUE(INDIRECT($A$1&amp;"M"&amp;A4243)),0),Relationstabel!$C$1:$K$1,0)),"Ingen varmeinstallationer")</f>
        <v>Fjernvarme/ Blokvarme</v>
      </c>
      <c r="L4243" s="1" t="str">
        <f ca="1">INDEX(Anvendelseskode!B:B,MATCH($E4243,Anvendelseskode!$A:$A,0))</f>
        <v>Række-, kæde-, dobbelthus (lodret adskillelse mellem enhederne)</v>
      </c>
      <c r="M4243" s="1" t="str">
        <f ca="1">INDEX(Anvendelseskode!C:C,MATCH($E4243,Anvendelseskode!$A:$A,0))</f>
        <v>Række-, kæde og dobbelthuse</v>
      </c>
      <c r="N4243" s="1" t="str">
        <f ca="1">INDEX(Anvendelseskode!D:D,MATCH($E4243,Anvendelseskode!$A:$A,0))</f>
        <v>Private husholdninger</v>
      </c>
      <c r="O4243" s="1" t="str">
        <f ca="1">IFERROR(INDEX(SBi!$2:$2,MATCH(G4243,SBi!$1:$1,1)),SBi!$K$2)</f>
        <v>1973-1978</v>
      </c>
      <c r="P4243" s="1">
        <f ca="1">IFERROR(INDEX(SBi!$C$3:$K$28,MATCH(E4243,SBi!$B$3:$B$28,0),MATCH(O4243,SBi!$C$2:$K$2,0)),0)</f>
        <v>112.6</v>
      </c>
      <c r="Q4243" s="19">
        <f t="shared" ca="1" si="866"/>
        <v>12.273399999999999</v>
      </c>
      <c r="R4243" s="19" t="str">
        <f ca="1">IFERROR(INDEX(VpD!$2:$2,MATCH(G4243,VpD!$1:$1,1)),VpD!$I$2)</f>
        <v>1973-1978</v>
      </c>
      <c r="S4243" s="1">
        <f ca="1">IFERROR(INDEX(VpD!$C$3:$I$27,MATCH(E4243,VpD!$B$3:$B$27,0),MATCH(R4243,VpD!$C$2:$I$2,0)),0)</f>
        <v>98</v>
      </c>
      <c r="T4243" s="19">
        <f t="shared" ca="1" si="867"/>
        <v>10.682</v>
      </c>
      <c r="U4243" s="14" t="str">
        <f t="shared" ca="1" si="868"/>
        <v xml:space="preserve">713686.11 </v>
      </c>
      <c r="V4243" s="14" t="str">
        <f t="shared" ca="1" si="869"/>
        <v>6169470.19</v>
      </c>
      <c r="W4243" s="14" t="str">
        <f t="shared" ca="1" si="870"/>
        <v>POINT(713686.11 6169470.19)</v>
      </c>
      <c r="X4243" s="14" t="str">
        <f>IFERROR(INDEX(BygningOmraade!B:B,MATCH(A4243,BygningOmraade!A:A,0)),"")</f>
        <v/>
      </c>
    </row>
    <row r="4244" spans="1:24" s="14" customFormat="1" x14ac:dyDescent="0.25">
      <c r="A4244" s="14">
        <f t="shared" si="858"/>
        <v>4244</v>
      </c>
      <c r="B4244" s="14" t="str">
        <f t="shared" ca="1" si="859"/>
        <v>fd7adaeb-c825-4825-85cd-139a532dba12</v>
      </c>
      <c r="C4244" s="14" t="str">
        <f t="shared" ca="1" si="860"/>
        <v>0a3f507e-1872-32b8-e044-0003ba298018</v>
      </c>
      <c r="D4244" s="14">
        <f t="shared" ca="1" si="861"/>
        <v>997384</v>
      </c>
      <c r="E4244" s="1">
        <f t="shared" ca="1" si="862"/>
        <v>120</v>
      </c>
      <c r="F4244" s="1">
        <f t="shared" ca="1" si="863"/>
        <v>135</v>
      </c>
      <c r="G4244" s="1">
        <f t="shared" ca="1" si="864"/>
        <v>1984</v>
      </c>
      <c r="H4244" s="1" t="str">
        <f ca="1">IFERROR(INDEX(Varmeinstallation!B:B,MATCH(INDIRECT($A$1&amp;"L"&amp;A4244)*1,Varmeinstallation!A:A,0)),"Ingen varmeinstallationer")</f>
        <v>Elovne, elpaneler</v>
      </c>
      <c r="I4244" s="1" t="str">
        <f ca="1">IFERROR(INDEX(Opvarmningsmiddel!B:B,MATCH(INDIRECT($A$1&amp;"M"&amp;A4244)*1,Opvarmningsmiddel!A:A,0)),"")</f>
        <v>Elektricitet</v>
      </c>
      <c r="J4244" s="1">
        <f t="shared" ca="1" si="865"/>
        <v>2</v>
      </c>
      <c r="K4244" s="1" t="str">
        <f ca="1">IFERROR(INDEX(Relationstabel!$C$3:$K$10,MATCH(VALUE(INDIRECT($A$1&amp;"L"&amp;A4244)),Relationstabel!$A$3:$A$10,0),MATCH(IFERROR(VALUE(INDIRECT($A$1&amp;"M"&amp;A4244)),0),Relationstabel!$C$1:$K$1,0)),"Ingen varmeinstallationer")</f>
        <v>Elvarme</v>
      </c>
      <c r="L4244" s="1" t="str">
        <f ca="1">INDEX(Anvendelseskode!B:B,MATCH($E4244,Anvendelseskode!$A:$A,0))</f>
        <v>Fritliggende enfamilieshus (parcelhus)</v>
      </c>
      <c r="M4244" s="1" t="str">
        <f ca="1">INDEX(Anvendelseskode!C:C,MATCH($E4244,Anvendelseskode!$A:$A,0))</f>
        <v>Parcelhuse</v>
      </c>
      <c r="N4244" s="1" t="str">
        <f ca="1">INDEX(Anvendelseskode!D:D,MATCH($E4244,Anvendelseskode!$A:$A,0))</f>
        <v>Private husholdninger</v>
      </c>
      <c r="O4244" s="1" t="str">
        <f ca="1">IFERROR(INDEX(SBi!$2:$2,MATCH(G4244,SBi!$1:$1,1)),SBi!$K$2)</f>
        <v>1979-1998</v>
      </c>
      <c r="P4244" s="1">
        <f ca="1">IFERROR(INDEX(SBi!$C$3:$K$28,MATCH(E4244,SBi!$B$3:$B$28,0),MATCH(O4244,SBi!$C$2:$K$2,0)),0)</f>
        <v>105.4</v>
      </c>
      <c r="Q4244" s="19">
        <f t="shared" ca="1" si="866"/>
        <v>14.228999999999999</v>
      </c>
      <c r="R4244" s="19" t="str">
        <f ca="1">IFERROR(INDEX(VpD!$2:$2,MATCH(G4244,VpD!$1:$1,1)),VpD!$I$2)</f>
        <v>1979-1998</v>
      </c>
      <c r="S4244" s="1">
        <f ca="1">IFERROR(INDEX(VpD!$C$3:$I$27,MATCH(E4244,VpD!$B$3:$B$27,0),MATCH(R4244,VpD!$C$2:$I$2,0)),0)</f>
        <v>90</v>
      </c>
      <c r="T4244" s="19">
        <f t="shared" ca="1" si="867"/>
        <v>12.15</v>
      </c>
      <c r="U4244" s="14" t="str">
        <f t="shared" ca="1" si="868"/>
        <v xml:space="preserve">714059.07 </v>
      </c>
      <c r="V4244" s="14" t="str">
        <f t="shared" ca="1" si="869"/>
        <v>6168752.28</v>
      </c>
      <c r="W4244" s="14" t="str">
        <f t="shared" ca="1" si="870"/>
        <v>POINT(714059.07 6168752.28)</v>
      </c>
      <c r="X4244" s="14" t="str">
        <f>IFERROR(INDEX(BygningOmraade!B:B,MATCH(A4244,BygningOmraade!A:A,0)),"")</f>
        <v/>
      </c>
    </row>
    <row r="4245" spans="1:24" s="14" customFormat="1" x14ac:dyDescent="0.25">
      <c r="A4245" s="14">
        <f t="shared" si="858"/>
        <v>4245</v>
      </c>
      <c r="B4245" s="14" t="str">
        <f t="shared" ca="1" si="859"/>
        <v>fd7ce354-3594-4c28-b5f9-1d3e69af65a1</v>
      </c>
      <c r="C4245" s="14" t="str">
        <f t="shared" ca="1" si="860"/>
        <v>0a3f507e-202f-32b8-e044-0003ba298018</v>
      </c>
      <c r="D4245" s="14">
        <f t="shared" ca="1" si="861"/>
        <v>993781</v>
      </c>
      <c r="E4245" s="1">
        <f t="shared" ca="1" si="862"/>
        <v>120</v>
      </c>
      <c r="F4245" s="1">
        <f t="shared" ca="1" si="863"/>
        <v>109</v>
      </c>
      <c r="G4245" s="1">
        <f t="shared" ca="1" si="864"/>
        <v>1973</v>
      </c>
      <c r="H4245" s="1" t="str">
        <f ca="1">IFERROR(INDEX(Varmeinstallation!B:B,MATCH(INDIRECT($A$1&amp;"L"&amp;A4245)*1,Varmeinstallation!A:A,0)),"Ingen varmeinstallationer")</f>
        <v>Centralvarme fra eget anlæg, et-kammer fyr</v>
      </c>
      <c r="I4245" s="1" t="str">
        <f ca="1">IFERROR(INDEX(Opvarmningsmiddel!B:B,MATCH(INDIRECT($A$1&amp;"M"&amp;A4245)*1,Opvarmningsmiddel!A:A,0)),"")</f>
        <v>Naturgas</v>
      </c>
      <c r="J4245" s="1">
        <f t="shared" ca="1" si="865"/>
        <v>0</v>
      </c>
      <c r="K4245" s="1" t="str">
        <f ca="1">IFERROR(INDEX(Relationstabel!$C$3:$K$10,MATCH(VALUE(INDIRECT($A$1&amp;"L"&amp;A4245)),Relationstabel!$A$3:$A$10,0),MATCH(IFERROR(VALUE(INDIRECT($A$1&amp;"M"&amp;A4245)),0),Relationstabel!$C$1:$K$1,0)),"Ingen varmeinstallationer")</f>
        <v>Naturgas</v>
      </c>
      <c r="L4245" s="1" t="str">
        <f ca="1">INDEX(Anvendelseskode!B:B,MATCH($E4245,Anvendelseskode!$A:$A,0))</f>
        <v>Fritliggende enfamilieshus (parcelhus)</v>
      </c>
      <c r="M4245" s="1" t="str">
        <f ca="1">INDEX(Anvendelseskode!C:C,MATCH($E4245,Anvendelseskode!$A:$A,0))</f>
        <v>Parcelhuse</v>
      </c>
      <c r="N4245" s="1" t="str">
        <f ca="1">INDEX(Anvendelseskode!D:D,MATCH($E4245,Anvendelseskode!$A:$A,0))</f>
        <v>Private husholdninger</v>
      </c>
      <c r="O4245" s="1" t="str">
        <f ca="1">IFERROR(INDEX(SBi!$2:$2,MATCH(G4245,SBi!$1:$1,1)),SBi!$K$2)</f>
        <v>1973-1978</v>
      </c>
      <c r="P4245" s="1">
        <f ca="1">IFERROR(INDEX(SBi!$C$3:$K$28,MATCH(E4245,SBi!$B$3:$B$28,0),MATCH(O4245,SBi!$C$2:$K$2,0)),0)</f>
        <v>119.8</v>
      </c>
      <c r="Q4245" s="19">
        <f t="shared" ca="1" si="866"/>
        <v>13.058199999999999</v>
      </c>
      <c r="R4245" s="19" t="str">
        <f ca="1">IFERROR(INDEX(VpD!$2:$2,MATCH(G4245,VpD!$1:$1,1)),VpD!$I$2)</f>
        <v>1973-1978</v>
      </c>
      <c r="S4245" s="1">
        <f ca="1">IFERROR(INDEX(VpD!$C$3:$I$27,MATCH(E4245,VpD!$B$3:$B$27,0),MATCH(R4245,VpD!$C$2:$I$2,0)),0)</f>
        <v>117</v>
      </c>
      <c r="T4245" s="19">
        <f t="shared" ca="1" si="867"/>
        <v>12.753</v>
      </c>
      <c r="U4245" s="14" t="str">
        <f t="shared" ca="1" si="868"/>
        <v xml:space="preserve">710779.79 </v>
      </c>
      <c r="V4245" s="14" t="str">
        <f t="shared" ca="1" si="869"/>
        <v>6171857.16</v>
      </c>
      <c r="W4245" s="14" t="str">
        <f t="shared" ca="1" si="870"/>
        <v>POINT(710779.79 6171857.16)</v>
      </c>
      <c r="X4245" s="14" t="str">
        <f>IFERROR(INDEX(BygningOmraade!B:B,MATCH(A4245,BygningOmraade!A:A,0)),"")</f>
        <v/>
      </c>
    </row>
    <row r="4246" spans="1:24" s="14" customFormat="1" x14ac:dyDescent="0.25">
      <c r="A4246" s="14">
        <f t="shared" si="858"/>
        <v>4246</v>
      </c>
      <c r="B4246" s="14" t="str">
        <f t="shared" ca="1" si="859"/>
        <v>fd8c06d4-7780-49e9-8e6a-f409b4efdbfd</v>
      </c>
      <c r="C4246" s="14" t="str">
        <f t="shared" ca="1" si="860"/>
        <v>0a3f507e-240e-32b8-e044-0003ba298018</v>
      </c>
      <c r="D4246" s="14">
        <f t="shared" ca="1" si="861"/>
        <v>994695</v>
      </c>
      <c r="E4246" s="1">
        <f t="shared" ca="1" si="862"/>
        <v>130</v>
      </c>
      <c r="F4246" s="1">
        <f t="shared" ca="1" si="863"/>
        <v>76</v>
      </c>
      <c r="G4246" s="1">
        <f t="shared" ca="1" si="864"/>
        <v>1993</v>
      </c>
      <c r="H4246" s="1" t="str">
        <f ca="1">IFERROR(INDEX(Varmeinstallation!B:B,MATCH(INDIRECT($A$1&amp;"L"&amp;A4246)*1,Varmeinstallation!A:A,0)),"Ingen varmeinstallationer")</f>
        <v>Fjernvarme/blokvarme (radiatorsystemer eller varmluftanlæg)</v>
      </c>
      <c r="I4246" s="1" t="str">
        <f ca="1">IFERROR(INDEX(Opvarmningsmiddel!B:B,MATCH(INDIRECT($A$1&amp;"M"&amp;A4246)*1,Opvarmningsmiddel!A:A,0)),"")</f>
        <v/>
      </c>
      <c r="J4246" s="1">
        <f t="shared" ca="1" si="865"/>
        <v>0</v>
      </c>
      <c r="K4246" s="1" t="str">
        <f ca="1">IFERROR(INDEX(Relationstabel!$C$3:$K$10,MATCH(VALUE(INDIRECT($A$1&amp;"L"&amp;A4246)),Relationstabel!$A$3:$A$10,0),MATCH(IFERROR(VALUE(INDIRECT($A$1&amp;"M"&amp;A4246)),0),Relationstabel!$C$1:$K$1,0)),"Ingen varmeinstallationer")</f>
        <v>Fjernvarme/ Blokvarme</v>
      </c>
      <c r="L4246" s="1" t="str">
        <f ca="1">INDEX(Anvendelseskode!B:B,MATCH($E4246,Anvendelseskode!$A:$A,0))</f>
        <v>Række-, kæde-, dobbelthus (lodret adskillelse mellem enhederne)</v>
      </c>
      <c r="M4246" s="1" t="str">
        <f ca="1">INDEX(Anvendelseskode!C:C,MATCH($E4246,Anvendelseskode!$A:$A,0))</f>
        <v>Række-, kæde og dobbelthuse</v>
      </c>
      <c r="N4246" s="1" t="str">
        <f ca="1">INDEX(Anvendelseskode!D:D,MATCH($E4246,Anvendelseskode!$A:$A,0))</f>
        <v>Private husholdninger</v>
      </c>
      <c r="O4246" s="1" t="str">
        <f ca="1">IFERROR(INDEX(SBi!$2:$2,MATCH(G4246,SBi!$1:$1,1)),SBi!$K$2)</f>
        <v>1979-1998</v>
      </c>
      <c r="P4246" s="1">
        <f ca="1">IFERROR(INDEX(SBi!$C$3:$K$28,MATCH(E4246,SBi!$B$3:$B$28,0),MATCH(O4246,SBi!$C$2:$K$2,0)),0)</f>
        <v>96.8</v>
      </c>
      <c r="Q4246" s="19">
        <f t="shared" ca="1" si="866"/>
        <v>7.3567999999999998</v>
      </c>
      <c r="R4246" s="19" t="str">
        <f ca="1">IFERROR(INDEX(VpD!$2:$2,MATCH(G4246,VpD!$1:$1,1)),VpD!$I$2)</f>
        <v>1979-1998</v>
      </c>
      <c r="S4246" s="1">
        <f ca="1">IFERROR(INDEX(VpD!$C$3:$I$27,MATCH(E4246,VpD!$B$3:$B$27,0),MATCH(R4246,VpD!$C$2:$I$2,0)),0)</f>
        <v>74</v>
      </c>
      <c r="T4246" s="19">
        <f t="shared" ca="1" si="867"/>
        <v>5.6239999999999997</v>
      </c>
      <c r="U4246" s="14" t="str">
        <f t="shared" ca="1" si="868"/>
        <v xml:space="preserve">711630.83 </v>
      </c>
      <c r="V4246" s="14" t="str">
        <f t="shared" ca="1" si="869"/>
        <v>6172472.93</v>
      </c>
      <c r="W4246" s="14" t="str">
        <f t="shared" ca="1" si="870"/>
        <v>POINT(711630.83 6172472.93)</v>
      </c>
      <c r="X4246" s="14" t="str">
        <f>IFERROR(INDEX(BygningOmraade!B:B,MATCH(A4246,BygningOmraade!A:A,0)),"")</f>
        <v/>
      </c>
    </row>
    <row r="4247" spans="1:24" s="14" customFormat="1" x14ac:dyDescent="0.25">
      <c r="A4247" s="14">
        <f t="shared" si="858"/>
        <v>4247</v>
      </c>
      <c r="B4247" s="14" t="str">
        <f t="shared" ca="1" si="859"/>
        <v>fd8c93a6-e106-48a5-b8ab-090d25a76322</v>
      </c>
      <c r="C4247" s="14" t="str">
        <f t="shared" ca="1" si="860"/>
        <v>0a3f507e-1eb2-32b8-e044-0003ba298018</v>
      </c>
      <c r="D4247" s="14">
        <f t="shared" ca="1" si="861"/>
        <v>994905</v>
      </c>
      <c r="E4247" s="1">
        <f t="shared" ca="1" si="862"/>
        <v>120</v>
      </c>
      <c r="F4247" s="1">
        <f t="shared" ca="1" si="863"/>
        <v>168</v>
      </c>
      <c r="G4247" s="1">
        <f t="shared" ca="1" si="864"/>
        <v>1969</v>
      </c>
      <c r="H4247" s="1" t="str">
        <f ca="1">IFERROR(INDEX(Varmeinstallation!B:B,MATCH(INDIRECT($A$1&amp;"L"&amp;A4247)*1,Varmeinstallation!A:A,0)),"Ingen varmeinstallationer")</f>
        <v>Centralvarme fra eget anlæg, et-kammer fyr</v>
      </c>
      <c r="I4247" s="1" t="str">
        <f ca="1">IFERROR(INDEX(Opvarmningsmiddel!B:B,MATCH(INDIRECT($A$1&amp;"M"&amp;A4247)*1,Opvarmningsmiddel!A:A,0)),"")</f>
        <v>Naturgas</v>
      </c>
      <c r="J4247" s="1">
        <f t="shared" ca="1" si="865"/>
        <v>0</v>
      </c>
      <c r="K4247" s="1" t="str">
        <f ca="1">IFERROR(INDEX(Relationstabel!$C$3:$K$10,MATCH(VALUE(INDIRECT($A$1&amp;"L"&amp;A4247)),Relationstabel!$A$3:$A$10,0),MATCH(IFERROR(VALUE(INDIRECT($A$1&amp;"M"&amp;A4247)),0),Relationstabel!$C$1:$K$1,0)),"Ingen varmeinstallationer")</f>
        <v>Naturgas</v>
      </c>
      <c r="L4247" s="1" t="str">
        <f ca="1">INDEX(Anvendelseskode!B:B,MATCH($E4247,Anvendelseskode!$A:$A,0))</f>
        <v>Fritliggende enfamilieshus (parcelhus)</v>
      </c>
      <c r="M4247" s="1" t="str">
        <f ca="1">INDEX(Anvendelseskode!C:C,MATCH($E4247,Anvendelseskode!$A:$A,0))</f>
        <v>Parcelhuse</v>
      </c>
      <c r="N4247" s="1" t="str">
        <f ca="1">INDEX(Anvendelseskode!D:D,MATCH($E4247,Anvendelseskode!$A:$A,0))</f>
        <v>Private husholdninger</v>
      </c>
      <c r="O4247" s="1" t="str">
        <f ca="1">IFERROR(INDEX(SBi!$2:$2,MATCH(G4247,SBi!$1:$1,1)),SBi!$K$2)</f>
        <v>1961-1972</v>
      </c>
      <c r="P4247" s="1">
        <f ca="1">IFERROR(INDEX(SBi!$C$3:$K$28,MATCH(E4247,SBi!$B$3:$B$28,0),MATCH(O4247,SBi!$C$2:$K$2,0)),0)</f>
        <v>134.30000000000001</v>
      </c>
      <c r="Q4247" s="19">
        <f t="shared" ca="1" si="866"/>
        <v>22.5624</v>
      </c>
      <c r="R4247" s="19" t="str">
        <f ca="1">IFERROR(INDEX(VpD!$2:$2,MATCH(G4247,VpD!$1:$1,1)),VpD!$I$2)</f>
        <v>1961-1972</v>
      </c>
      <c r="S4247" s="1">
        <f ca="1">IFERROR(INDEX(VpD!$C$3:$I$27,MATCH(E4247,VpD!$B$3:$B$27,0),MATCH(R4247,VpD!$C$2:$I$2,0)),0)</f>
        <v>143</v>
      </c>
      <c r="T4247" s="19">
        <f t="shared" ca="1" si="867"/>
        <v>24.024000000000001</v>
      </c>
      <c r="U4247" s="14" t="str">
        <f t="shared" ca="1" si="868"/>
        <v xml:space="preserve">711751.8 </v>
      </c>
      <c r="V4247" s="14" t="str">
        <f t="shared" ca="1" si="869"/>
        <v>6171937.65</v>
      </c>
      <c r="W4247" s="14" t="str">
        <f t="shared" ca="1" si="870"/>
        <v>POINT(711751.8 6171937.65)</v>
      </c>
      <c r="X4247" s="14" t="str">
        <f>IFERROR(INDEX(BygningOmraade!B:B,MATCH(A4247,BygningOmraade!A:A,0)),"")</f>
        <v/>
      </c>
    </row>
    <row r="4248" spans="1:24" s="14" customFormat="1" x14ac:dyDescent="0.25">
      <c r="A4248" s="14">
        <f t="shared" si="858"/>
        <v>4248</v>
      </c>
      <c r="B4248" s="14" t="str">
        <f t="shared" ca="1" si="859"/>
        <v>fd8d7952-6fc6-4dca-bc23-119a39701a9b</v>
      </c>
      <c r="C4248" s="14" t="str">
        <f t="shared" ca="1" si="860"/>
        <v>0c0dd792-8e57-4589-b906-8f0882e0c706</v>
      </c>
      <c r="D4248" s="14">
        <f t="shared" ca="1" si="861"/>
        <v>100098576</v>
      </c>
      <c r="E4248" s="1">
        <f t="shared" ca="1" si="862"/>
        <v>130</v>
      </c>
      <c r="F4248" s="1">
        <f t="shared" ca="1" si="863"/>
        <v>120</v>
      </c>
      <c r="G4248" s="1">
        <f t="shared" ca="1" si="864"/>
        <v>2017</v>
      </c>
      <c r="H4248" s="1" t="str">
        <f ca="1">IFERROR(INDEX(Varmeinstallation!B:B,MATCH(INDIRECT($A$1&amp;"L"&amp;A4248)*1,Varmeinstallation!A:A,0)),"Ingen varmeinstallationer")</f>
        <v>Fjernvarme/blokvarme (radiatorsystemer eller varmluftanlæg)</v>
      </c>
      <c r="I4248" s="1" t="str">
        <f ca="1">IFERROR(INDEX(Opvarmningsmiddel!B:B,MATCH(INDIRECT($A$1&amp;"M"&amp;A4248)*1,Opvarmningsmiddel!A:A,0)),"")</f>
        <v/>
      </c>
      <c r="J4248" s="1">
        <f t="shared" ca="1" si="865"/>
        <v>0</v>
      </c>
      <c r="K4248" s="1" t="str">
        <f ca="1">IFERROR(INDEX(Relationstabel!$C$3:$K$10,MATCH(VALUE(INDIRECT($A$1&amp;"L"&amp;A4248)),Relationstabel!$A$3:$A$10,0),MATCH(IFERROR(VALUE(INDIRECT($A$1&amp;"M"&amp;A4248)),0),Relationstabel!$C$1:$K$1,0)),"Ingen varmeinstallationer")</f>
        <v>Fjernvarme/ Blokvarme</v>
      </c>
      <c r="L4248" s="1" t="str">
        <f ca="1">INDEX(Anvendelseskode!B:B,MATCH($E4248,Anvendelseskode!$A:$A,0))</f>
        <v>Række-, kæde-, dobbelthus (lodret adskillelse mellem enhederne)</v>
      </c>
      <c r="M4248" s="1" t="str">
        <f ca="1">INDEX(Anvendelseskode!C:C,MATCH($E4248,Anvendelseskode!$A:$A,0))</f>
        <v>Række-, kæde og dobbelthuse</v>
      </c>
      <c r="N4248" s="1" t="str">
        <f ca="1">INDEX(Anvendelseskode!D:D,MATCH($E4248,Anvendelseskode!$A:$A,0))</f>
        <v>Private husholdninger</v>
      </c>
      <c r="O4248" s="1" t="str">
        <f ca="1">IFERROR(INDEX(SBi!$2:$2,MATCH(G4248,SBi!$1:$1,1)),SBi!$K$2)</f>
        <v>Efter 2006</v>
      </c>
      <c r="P4248" s="1">
        <f ca="1">IFERROR(INDEX(SBi!$C$3:$K$28,MATCH(E4248,SBi!$B$3:$B$28,0),MATCH(O4248,SBi!$C$2:$K$2,0)),0)</f>
        <v>66.400000000000006</v>
      </c>
      <c r="Q4248" s="19">
        <f t="shared" ca="1" si="866"/>
        <v>7.9680000000000009</v>
      </c>
      <c r="R4248" s="19" t="str">
        <f ca="1">IFERROR(INDEX(VpD!$2:$2,MATCH(G4248,VpD!$1:$1,1)),VpD!$I$2)</f>
        <v>&gt;1998</v>
      </c>
      <c r="S4248" s="1">
        <f ca="1">IFERROR(INDEX(VpD!$C$3:$I$27,MATCH(E4248,VpD!$B$3:$B$27,0),MATCH(R4248,VpD!$C$2:$I$2,0)),0)</f>
        <v>65</v>
      </c>
      <c r="T4248" s="19">
        <f t="shared" ca="1" si="867"/>
        <v>7.8</v>
      </c>
      <c r="U4248" s="14" t="str">
        <f t="shared" ca="1" si="868"/>
        <v xml:space="preserve">711563.33 </v>
      </c>
      <c r="V4248" s="14" t="str">
        <f t="shared" ca="1" si="869"/>
        <v>6172706.59</v>
      </c>
      <c r="W4248" s="14" t="str">
        <f t="shared" ca="1" si="870"/>
        <v>POINT(711563.33 6172706.59)</v>
      </c>
      <c r="X4248" s="14" t="str">
        <f>IFERROR(INDEX(BygningOmraade!B:B,MATCH(A4248,BygningOmraade!A:A,0)),"")</f>
        <v/>
      </c>
    </row>
    <row r="4249" spans="1:24" s="14" customFormat="1" x14ac:dyDescent="0.25">
      <c r="A4249" s="14">
        <f t="shared" si="858"/>
        <v>4249</v>
      </c>
      <c r="B4249" s="14" t="str">
        <f t="shared" ca="1" si="859"/>
        <v>fd954fd5-9876-4002-834b-7abb24ef561d</v>
      </c>
      <c r="C4249" s="14" t="str">
        <f t="shared" ca="1" si="860"/>
        <v>0a3f507e-1803-32b8-e044-0003ba298018</v>
      </c>
      <c r="D4249" s="14">
        <f t="shared" ca="1" si="861"/>
        <v>995760</v>
      </c>
      <c r="E4249" s="1">
        <f t="shared" ca="1" si="862"/>
        <v>120</v>
      </c>
      <c r="F4249" s="1">
        <f t="shared" ca="1" si="863"/>
        <v>112</v>
      </c>
      <c r="G4249" s="1">
        <f t="shared" ca="1" si="864"/>
        <v>1963</v>
      </c>
      <c r="H4249" s="1" t="str">
        <f ca="1">IFERROR(INDEX(Varmeinstallation!B:B,MATCH(INDIRECT($A$1&amp;"L"&amp;A4249)*1,Varmeinstallation!A:A,0)),"Ingen varmeinstallationer")</f>
        <v>Centralvarme fra eget anlæg, et-kammer fyr</v>
      </c>
      <c r="I4249" s="1" t="str">
        <f ca="1">IFERROR(INDEX(Opvarmningsmiddel!B:B,MATCH(INDIRECT($A$1&amp;"M"&amp;A4249)*1,Opvarmningsmiddel!A:A,0)),"")</f>
        <v>Flydende brændsel (olie, petroleum, flaskegas m.m.)</v>
      </c>
      <c r="J4249" s="1">
        <f t="shared" ca="1" si="865"/>
        <v>0</v>
      </c>
      <c r="K4249" s="1" t="str">
        <f ca="1">IFERROR(INDEX(Relationstabel!$C$3:$K$10,MATCH(VALUE(INDIRECT($A$1&amp;"L"&amp;A4249)),Relationstabel!$A$3:$A$10,0),MATCH(IFERROR(VALUE(INDIRECT($A$1&amp;"M"&amp;A4249)),0),Relationstabel!$C$1:$K$1,0)),"Ingen varmeinstallationer")</f>
        <v>Olie</v>
      </c>
      <c r="L4249" s="1" t="str">
        <f ca="1">INDEX(Anvendelseskode!B:B,MATCH($E4249,Anvendelseskode!$A:$A,0))</f>
        <v>Fritliggende enfamilieshus (parcelhus)</v>
      </c>
      <c r="M4249" s="1" t="str">
        <f ca="1">INDEX(Anvendelseskode!C:C,MATCH($E4249,Anvendelseskode!$A:$A,0))</f>
        <v>Parcelhuse</v>
      </c>
      <c r="N4249" s="1" t="str">
        <f ca="1">INDEX(Anvendelseskode!D:D,MATCH($E4249,Anvendelseskode!$A:$A,0))</f>
        <v>Private husholdninger</v>
      </c>
      <c r="O4249" s="1" t="str">
        <f ca="1">IFERROR(INDEX(SBi!$2:$2,MATCH(G4249,SBi!$1:$1,1)),SBi!$K$2)</f>
        <v>1961-1972</v>
      </c>
      <c r="P4249" s="1">
        <f ca="1">IFERROR(INDEX(SBi!$C$3:$K$28,MATCH(E4249,SBi!$B$3:$B$28,0),MATCH(O4249,SBi!$C$2:$K$2,0)),0)</f>
        <v>134.30000000000001</v>
      </c>
      <c r="Q4249" s="19">
        <f t="shared" ca="1" si="866"/>
        <v>15.041600000000003</v>
      </c>
      <c r="R4249" s="19" t="str">
        <f ca="1">IFERROR(INDEX(VpD!$2:$2,MATCH(G4249,VpD!$1:$1,1)),VpD!$I$2)</f>
        <v>1961-1972</v>
      </c>
      <c r="S4249" s="1">
        <f ca="1">IFERROR(INDEX(VpD!$C$3:$I$27,MATCH(E4249,VpD!$B$3:$B$27,0),MATCH(R4249,VpD!$C$2:$I$2,0)),0)</f>
        <v>143</v>
      </c>
      <c r="T4249" s="19">
        <f t="shared" ca="1" si="867"/>
        <v>16.015999999999998</v>
      </c>
      <c r="U4249" s="14" t="str">
        <f t="shared" ca="1" si="868"/>
        <v xml:space="preserve">712176.07 </v>
      </c>
      <c r="V4249" s="14" t="str">
        <f t="shared" ca="1" si="869"/>
        <v>6169456.83</v>
      </c>
      <c r="W4249" s="14" t="str">
        <f t="shared" ca="1" si="870"/>
        <v>POINT(712176.07 6169456.83)</v>
      </c>
      <c r="X4249" s="14" t="str">
        <f>IFERROR(INDEX(BygningOmraade!B:B,MATCH(A4249,BygningOmraade!A:A,0)),"")</f>
        <v/>
      </c>
    </row>
    <row r="4250" spans="1:24" s="14" customFormat="1" x14ac:dyDescent="0.25">
      <c r="A4250" s="14">
        <f t="shared" si="858"/>
        <v>4250</v>
      </c>
      <c r="B4250" s="14" t="str">
        <f t="shared" ca="1" si="859"/>
        <v>fda1d133-ba1b-40fd-9efd-e9cfb92dd0c9</v>
      </c>
      <c r="C4250" s="14" t="str">
        <f t="shared" ca="1" si="860"/>
        <v>0a3f507e-1876-32b8-e044-0003ba298018</v>
      </c>
      <c r="D4250" s="14">
        <f t="shared" ca="1" si="861"/>
        <v>997380</v>
      </c>
      <c r="E4250" s="1">
        <f t="shared" ca="1" si="862"/>
        <v>120</v>
      </c>
      <c r="F4250" s="1">
        <f t="shared" ca="1" si="863"/>
        <v>134</v>
      </c>
      <c r="G4250" s="1">
        <f t="shared" ca="1" si="864"/>
        <v>1976</v>
      </c>
      <c r="H4250" s="1" t="str">
        <f ca="1">IFERROR(INDEX(Varmeinstallation!B:B,MATCH(INDIRECT($A$1&amp;"L"&amp;A4250)*1,Varmeinstallation!A:A,0)),"Ingen varmeinstallationer")</f>
        <v>Varmepumpe</v>
      </c>
      <c r="I4250" s="1" t="str">
        <f ca="1">IFERROR(INDEX(Opvarmningsmiddel!B:B,MATCH(INDIRECT($A$1&amp;"M"&amp;A4250)*1,Opvarmningsmiddel!A:A,0)),"")</f>
        <v>Elektricitet</v>
      </c>
      <c r="J4250" s="1">
        <f t="shared" ca="1" si="865"/>
        <v>0</v>
      </c>
      <c r="K4250" s="1" t="str">
        <f ca="1">IFERROR(INDEX(Relationstabel!$C$3:$K$10,MATCH(VALUE(INDIRECT($A$1&amp;"L"&amp;A4250)),Relationstabel!$A$3:$A$10,0),MATCH(IFERROR(VALUE(INDIRECT($A$1&amp;"M"&amp;A4250)),0),Relationstabel!$C$1:$K$1,0)),"Ingen varmeinstallationer")</f>
        <v>Varmepumpe</v>
      </c>
      <c r="L4250" s="1" t="str">
        <f ca="1">INDEX(Anvendelseskode!B:B,MATCH($E4250,Anvendelseskode!$A:$A,0))</f>
        <v>Fritliggende enfamilieshus (parcelhus)</v>
      </c>
      <c r="M4250" s="1" t="str">
        <f ca="1">INDEX(Anvendelseskode!C:C,MATCH($E4250,Anvendelseskode!$A:$A,0))</f>
        <v>Parcelhuse</v>
      </c>
      <c r="N4250" s="1" t="str">
        <f ca="1">INDEX(Anvendelseskode!D:D,MATCH($E4250,Anvendelseskode!$A:$A,0))</f>
        <v>Private husholdninger</v>
      </c>
      <c r="O4250" s="1" t="str">
        <f ca="1">IFERROR(INDEX(SBi!$2:$2,MATCH(G4250,SBi!$1:$1,1)),SBi!$K$2)</f>
        <v>1973-1978</v>
      </c>
      <c r="P4250" s="1">
        <f ca="1">IFERROR(INDEX(SBi!$C$3:$K$28,MATCH(E4250,SBi!$B$3:$B$28,0),MATCH(O4250,SBi!$C$2:$K$2,0)),0)</f>
        <v>119.8</v>
      </c>
      <c r="Q4250" s="19">
        <f t="shared" ca="1" si="866"/>
        <v>16.0532</v>
      </c>
      <c r="R4250" s="19" t="str">
        <f ca="1">IFERROR(INDEX(VpD!$2:$2,MATCH(G4250,VpD!$1:$1,1)),VpD!$I$2)</f>
        <v>1973-1978</v>
      </c>
      <c r="S4250" s="1">
        <f ca="1">IFERROR(INDEX(VpD!$C$3:$I$27,MATCH(E4250,VpD!$B$3:$B$27,0),MATCH(R4250,VpD!$C$2:$I$2,0)),0)</f>
        <v>117</v>
      </c>
      <c r="T4250" s="19">
        <f t="shared" ca="1" si="867"/>
        <v>15.678000000000001</v>
      </c>
      <c r="U4250" s="14" t="str">
        <f t="shared" ca="1" si="868"/>
        <v xml:space="preserve">714069.19 </v>
      </c>
      <c r="V4250" s="14" t="str">
        <f t="shared" ca="1" si="869"/>
        <v>6168700.28</v>
      </c>
      <c r="W4250" s="14" t="str">
        <f t="shared" ca="1" si="870"/>
        <v>POINT(714069.19 6168700.28)</v>
      </c>
      <c r="X4250" s="14" t="str">
        <f>IFERROR(INDEX(BygningOmraade!B:B,MATCH(A4250,BygningOmraade!A:A,0)),"")</f>
        <v/>
      </c>
    </row>
    <row r="4251" spans="1:24" s="14" customFormat="1" x14ac:dyDescent="0.25">
      <c r="A4251" s="14">
        <f t="shared" si="858"/>
        <v>4251</v>
      </c>
      <c r="B4251" s="14" t="str">
        <f t="shared" ca="1" si="859"/>
        <v>fdb7cb9b-8c64-4035-b002-538ce6cf0ac0</v>
      </c>
      <c r="C4251" s="14" t="str">
        <f t="shared" ca="1" si="860"/>
        <v>0a3f507e-245a-32b8-e044-0003ba298018</v>
      </c>
      <c r="D4251" s="14">
        <f t="shared" ca="1" si="861"/>
        <v>995927</v>
      </c>
      <c r="E4251" s="1">
        <f t="shared" ca="1" si="862"/>
        <v>140</v>
      </c>
      <c r="F4251" s="1">
        <f t="shared" ca="1" si="863"/>
        <v>1578</v>
      </c>
      <c r="G4251" s="1">
        <f t="shared" ca="1" si="864"/>
        <v>1966</v>
      </c>
      <c r="H4251" s="1" t="str">
        <f ca="1">IFERROR(INDEX(Varmeinstallation!B:B,MATCH(INDIRECT($A$1&amp;"L"&amp;A4251)*1,Varmeinstallation!A:A,0)),"Ingen varmeinstallationer")</f>
        <v>Fjernvarme/blokvarme (radiatorsystemer eller varmluftanlæg)</v>
      </c>
      <c r="I4251" s="1" t="str">
        <f ca="1">IFERROR(INDEX(Opvarmningsmiddel!B:B,MATCH(INDIRECT($A$1&amp;"M"&amp;A4251)*1,Opvarmningsmiddel!A:A,0)),"")</f>
        <v/>
      </c>
      <c r="J4251" s="1">
        <f t="shared" ca="1" si="865"/>
        <v>0</v>
      </c>
      <c r="K4251" s="1" t="str">
        <f ca="1">IFERROR(INDEX(Relationstabel!$C$3:$K$10,MATCH(VALUE(INDIRECT($A$1&amp;"L"&amp;A4251)),Relationstabel!$A$3:$A$10,0),MATCH(IFERROR(VALUE(INDIRECT($A$1&amp;"M"&amp;A4251)),0),Relationstabel!$C$1:$K$1,0)),"Ingen varmeinstallationer")</f>
        <v>Fjernvarme/ Blokvarme</v>
      </c>
      <c r="L4251" s="1" t="str">
        <f ca="1">INDEX(Anvendelseskode!B:B,MATCH($E4251,Anvendelseskode!$A:$A,0))</f>
        <v>Etageboligbebyggelse</v>
      </c>
      <c r="M4251" s="1" t="str">
        <f ca="1">INDEX(Anvendelseskode!C:C,MATCH($E4251,Anvendelseskode!$A:$A,0))</f>
        <v>Etageboligbebyggelse</v>
      </c>
      <c r="N4251" s="1" t="str">
        <f ca="1">INDEX(Anvendelseskode!D:D,MATCH($E4251,Anvendelseskode!$A:$A,0))</f>
        <v>Private husholdninger</v>
      </c>
      <c r="O4251" s="1" t="str">
        <f ca="1">IFERROR(INDEX(SBi!$2:$2,MATCH(G4251,SBi!$1:$1,1)),SBi!$K$2)</f>
        <v>1961-1972</v>
      </c>
      <c r="P4251" s="1">
        <f ca="1">IFERROR(INDEX(SBi!$C$3:$K$28,MATCH(E4251,SBi!$B$3:$B$28,0),MATCH(O4251,SBi!$C$2:$K$2,0)),0)</f>
        <v>132.30000000000001</v>
      </c>
      <c r="Q4251" s="19">
        <f t="shared" ca="1" si="866"/>
        <v>208.76940000000002</v>
      </c>
      <c r="R4251" s="19" t="str">
        <f ca="1">IFERROR(INDEX(VpD!$2:$2,MATCH(G4251,VpD!$1:$1,1)),VpD!$I$2)</f>
        <v>1961-1972</v>
      </c>
      <c r="S4251" s="1">
        <f ca="1">IFERROR(INDEX(VpD!$C$3:$I$27,MATCH(E4251,VpD!$B$3:$B$27,0),MATCH(R4251,VpD!$C$2:$I$2,0)),0)</f>
        <v>126</v>
      </c>
      <c r="T4251" s="19">
        <f t="shared" ca="1" si="867"/>
        <v>198.828</v>
      </c>
      <c r="U4251" s="14" t="str">
        <f t="shared" ca="1" si="868"/>
        <v xml:space="preserve">712779.71 </v>
      </c>
      <c r="V4251" s="14" t="str">
        <f t="shared" ca="1" si="869"/>
        <v>6169527.38</v>
      </c>
      <c r="W4251" s="14" t="str">
        <f t="shared" ca="1" si="870"/>
        <v>POINT(712779.71 6169527.38)</v>
      </c>
      <c r="X4251" s="14" t="str">
        <f>IFERROR(INDEX(BygningOmraade!B:B,MATCH(A4251,BygningOmraade!A:A,0)),"")</f>
        <v/>
      </c>
    </row>
    <row r="4252" spans="1:24" s="14" customFormat="1" x14ac:dyDescent="0.25">
      <c r="A4252" s="14">
        <f t="shared" si="858"/>
        <v>4252</v>
      </c>
      <c r="B4252" s="14" t="str">
        <f t="shared" ca="1" si="859"/>
        <v>fdc39edd-e264-4431-b51c-ac738587641b</v>
      </c>
      <c r="C4252" s="14" t="str">
        <f t="shared" ca="1" si="860"/>
        <v>0a3f507e-2141-32b8-e044-0003ba298018</v>
      </c>
      <c r="D4252" s="14">
        <f t="shared" ca="1" si="861"/>
        <v>996977</v>
      </c>
      <c r="E4252" s="1">
        <f t="shared" ca="1" si="862"/>
        <v>120</v>
      </c>
      <c r="F4252" s="1">
        <f t="shared" ca="1" si="863"/>
        <v>117</v>
      </c>
      <c r="G4252" s="1">
        <f t="shared" ca="1" si="864"/>
        <v>1961</v>
      </c>
      <c r="H4252" s="1" t="str">
        <f ca="1">IFERROR(INDEX(Varmeinstallation!B:B,MATCH(INDIRECT($A$1&amp;"L"&amp;A4252)*1,Varmeinstallation!A:A,0)),"Ingen varmeinstallationer")</f>
        <v>Centralvarme fra eget anlæg, et-kammer fyr</v>
      </c>
      <c r="I4252" s="1" t="str">
        <f ca="1">IFERROR(INDEX(Opvarmningsmiddel!B:B,MATCH(INDIRECT($A$1&amp;"M"&amp;A4252)*1,Opvarmningsmiddel!A:A,0)),"")</f>
        <v>Naturgas</v>
      </c>
      <c r="J4252" s="1">
        <f t="shared" ca="1" si="865"/>
        <v>2</v>
      </c>
      <c r="K4252" s="1" t="str">
        <f ca="1">IFERROR(INDEX(Relationstabel!$C$3:$K$10,MATCH(VALUE(INDIRECT($A$1&amp;"L"&amp;A4252)),Relationstabel!$A$3:$A$10,0),MATCH(IFERROR(VALUE(INDIRECT($A$1&amp;"M"&amp;A4252)),0),Relationstabel!$C$1:$K$1,0)),"Ingen varmeinstallationer")</f>
        <v>Naturgas</v>
      </c>
      <c r="L4252" s="1" t="str">
        <f ca="1">INDEX(Anvendelseskode!B:B,MATCH($E4252,Anvendelseskode!$A:$A,0))</f>
        <v>Fritliggende enfamilieshus (parcelhus)</v>
      </c>
      <c r="M4252" s="1" t="str">
        <f ca="1">INDEX(Anvendelseskode!C:C,MATCH($E4252,Anvendelseskode!$A:$A,0))</f>
        <v>Parcelhuse</v>
      </c>
      <c r="N4252" s="1" t="str">
        <f ca="1">INDEX(Anvendelseskode!D:D,MATCH($E4252,Anvendelseskode!$A:$A,0))</f>
        <v>Private husholdninger</v>
      </c>
      <c r="O4252" s="1" t="str">
        <f ca="1">IFERROR(INDEX(SBi!$2:$2,MATCH(G4252,SBi!$1:$1,1)),SBi!$K$2)</f>
        <v>1961-1972</v>
      </c>
      <c r="P4252" s="1">
        <f ca="1">IFERROR(INDEX(SBi!$C$3:$K$28,MATCH(E4252,SBi!$B$3:$B$28,0),MATCH(O4252,SBi!$C$2:$K$2,0)),0)</f>
        <v>134.30000000000001</v>
      </c>
      <c r="Q4252" s="19">
        <f t="shared" ca="1" si="866"/>
        <v>15.713100000000003</v>
      </c>
      <c r="R4252" s="19" t="str">
        <f ca="1">IFERROR(INDEX(VpD!$2:$2,MATCH(G4252,VpD!$1:$1,1)),VpD!$I$2)</f>
        <v>1961-1972</v>
      </c>
      <c r="S4252" s="1">
        <f ca="1">IFERROR(INDEX(VpD!$C$3:$I$27,MATCH(E4252,VpD!$B$3:$B$27,0),MATCH(R4252,VpD!$C$2:$I$2,0)),0)</f>
        <v>143</v>
      </c>
      <c r="T4252" s="19">
        <f t="shared" ca="1" si="867"/>
        <v>16.731000000000002</v>
      </c>
      <c r="U4252" s="14" t="str">
        <f t="shared" ca="1" si="868"/>
        <v xml:space="preserve">713628.58 </v>
      </c>
      <c r="V4252" s="14" t="str">
        <f t="shared" ca="1" si="869"/>
        <v>6168908.43</v>
      </c>
      <c r="W4252" s="14" t="str">
        <f t="shared" ca="1" si="870"/>
        <v>POINT(713628.58 6168908.43)</v>
      </c>
      <c r="X4252" s="14" t="str">
        <f>IFERROR(INDEX(BygningOmraade!B:B,MATCH(A4252,BygningOmraade!A:A,0)),"")</f>
        <v/>
      </c>
    </row>
    <row r="4253" spans="1:24" s="14" customFormat="1" x14ac:dyDescent="0.25">
      <c r="A4253" s="14">
        <f t="shared" si="858"/>
        <v>4253</v>
      </c>
      <c r="B4253" s="14" t="str">
        <f t="shared" ca="1" si="859"/>
        <v>fdd8427d-15db-4db3-8464-51a8600bd2b0</v>
      </c>
      <c r="C4253" s="14" t="str">
        <f t="shared" ca="1" si="860"/>
        <v>0a3f507e-1ee0-32b8-e044-0003ba298018</v>
      </c>
      <c r="D4253" s="14">
        <f t="shared" ca="1" si="861"/>
        <v>994704</v>
      </c>
      <c r="E4253" s="1">
        <f t="shared" ca="1" si="862"/>
        <v>130</v>
      </c>
      <c r="F4253" s="1">
        <f t="shared" ca="1" si="863"/>
        <v>107</v>
      </c>
      <c r="G4253" s="1">
        <f t="shared" ca="1" si="864"/>
        <v>1969</v>
      </c>
      <c r="H4253" s="1" t="str">
        <f ca="1">IFERROR(INDEX(Varmeinstallation!B:B,MATCH(INDIRECT($A$1&amp;"L"&amp;A4253)*1,Varmeinstallation!A:A,0)),"Ingen varmeinstallationer")</f>
        <v>Fjernvarme/blokvarme (radiatorsystemer eller varmluftanlæg)</v>
      </c>
      <c r="I4253" s="1" t="str">
        <f ca="1">IFERROR(INDEX(Opvarmningsmiddel!B:B,MATCH(INDIRECT($A$1&amp;"M"&amp;A4253)*1,Opvarmningsmiddel!A:A,0)),"")</f>
        <v/>
      </c>
      <c r="J4253" s="1">
        <f t="shared" ca="1" si="865"/>
        <v>0</v>
      </c>
      <c r="K4253" s="1" t="str">
        <f ca="1">IFERROR(INDEX(Relationstabel!$C$3:$K$10,MATCH(VALUE(INDIRECT($A$1&amp;"L"&amp;A4253)),Relationstabel!$A$3:$A$10,0),MATCH(IFERROR(VALUE(INDIRECT($A$1&amp;"M"&amp;A4253)),0),Relationstabel!$C$1:$K$1,0)),"Ingen varmeinstallationer")</f>
        <v>Fjernvarme/ Blokvarme</v>
      </c>
      <c r="L4253" s="1" t="str">
        <f ca="1">INDEX(Anvendelseskode!B:B,MATCH($E4253,Anvendelseskode!$A:$A,0))</f>
        <v>Række-, kæde-, dobbelthus (lodret adskillelse mellem enhederne)</v>
      </c>
      <c r="M4253" s="1" t="str">
        <f ca="1">INDEX(Anvendelseskode!C:C,MATCH($E4253,Anvendelseskode!$A:$A,0))</f>
        <v>Række-, kæde og dobbelthuse</v>
      </c>
      <c r="N4253" s="1" t="str">
        <f ca="1">INDEX(Anvendelseskode!D:D,MATCH($E4253,Anvendelseskode!$A:$A,0))</f>
        <v>Private husholdninger</v>
      </c>
      <c r="O4253" s="1" t="str">
        <f ca="1">IFERROR(INDEX(SBi!$2:$2,MATCH(G4253,SBi!$1:$1,1)),SBi!$K$2)</f>
        <v>1961-1972</v>
      </c>
      <c r="P4253" s="1">
        <f ca="1">IFERROR(INDEX(SBi!$C$3:$K$28,MATCH(E4253,SBi!$B$3:$B$28,0),MATCH(O4253,SBi!$C$2:$K$2,0)),0)</f>
        <v>119.9</v>
      </c>
      <c r="Q4253" s="19">
        <f t="shared" ca="1" si="866"/>
        <v>12.829300000000002</v>
      </c>
      <c r="R4253" s="19" t="str">
        <f ca="1">IFERROR(INDEX(VpD!$2:$2,MATCH(G4253,VpD!$1:$1,1)),VpD!$I$2)</f>
        <v>1961-1972</v>
      </c>
      <c r="S4253" s="1">
        <f ca="1">IFERROR(INDEX(VpD!$C$3:$I$27,MATCH(E4253,VpD!$B$3:$B$27,0),MATCH(R4253,VpD!$C$2:$I$2,0)),0)</f>
        <v>120</v>
      </c>
      <c r="T4253" s="19">
        <f t="shared" ca="1" si="867"/>
        <v>12.84</v>
      </c>
      <c r="U4253" s="14" t="str">
        <f t="shared" ca="1" si="868"/>
        <v xml:space="preserve">711645.43 </v>
      </c>
      <c r="V4253" s="14" t="str">
        <f t="shared" ca="1" si="869"/>
        <v>6172161.89</v>
      </c>
      <c r="W4253" s="14" t="str">
        <f t="shared" ca="1" si="870"/>
        <v>POINT(711645.43 6172161.89)</v>
      </c>
      <c r="X4253" s="14" t="str">
        <f>IFERROR(INDEX(BygningOmraade!B:B,MATCH(A4253,BygningOmraade!A:A,0)),"")</f>
        <v/>
      </c>
    </row>
    <row r="4254" spans="1:24" s="14" customFormat="1" x14ac:dyDescent="0.25">
      <c r="A4254" s="14">
        <f t="shared" si="858"/>
        <v>4254</v>
      </c>
      <c r="B4254" s="14" t="str">
        <f t="shared" ca="1" si="859"/>
        <v>fdd92384-a0f2-4679-8266-1ea1b9c07776</v>
      </c>
      <c r="C4254" s="14" t="str">
        <f t="shared" ca="1" si="860"/>
        <v>0a3f507e-22d7-32b8-e044-0003ba298018</v>
      </c>
      <c r="D4254" s="14">
        <f t="shared" ca="1" si="861"/>
        <v>995848</v>
      </c>
      <c r="E4254" s="1">
        <f t="shared" ca="1" si="862"/>
        <v>130</v>
      </c>
      <c r="F4254" s="1">
        <f t="shared" ca="1" si="863"/>
        <v>107</v>
      </c>
      <c r="G4254" s="1">
        <f t="shared" ca="1" si="864"/>
        <v>1985</v>
      </c>
      <c r="H4254" s="1" t="str">
        <f ca="1">IFERROR(INDEX(Varmeinstallation!B:B,MATCH(INDIRECT($A$1&amp;"L"&amp;A4254)*1,Varmeinstallation!A:A,0)),"Ingen varmeinstallationer")</f>
        <v>Fjernvarme/blokvarme (radiatorsystemer eller varmluftanlæg)</v>
      </c>
      <c r="I4254" s="1" t="str">
        <f ca="1">IFERROR(INDEX(Opvarmningsmiddel!B:B,MATCH(INDIRECT($A$1&amp;"M"&amp;A4254)*1,Opvarmningsmiddel!A:A,0)),"")</f>
        <v/>
      </c>
      <c r="J4254" s="1">
        <f t="shared" ca="1" si="865"/>
        <v>0</v>
      </c>
      <c r="K4254" s="1" t="str">
        <f ca="1">IFERROR(INDEX(Relationstabel!$C$3:$K$10,MATCH(VALUE(INDIRECT($A$1&amp;"L"&amp;A4254)),Relationstabel!$A$3:$A$10,0),MATCH(IFERROR(VALUE(INDIRECT($A$1&amp;"M"&amp;A4254)),0),Relationstabel!$C$1:$K$1,0)),"Ingen varmeinstallationer")</f>
        <v>Fjernvarme/ Blokvarme</v>
      </c>
      <c r="L4254" s="1" t="str">
        <f ca="1">INDEX(Anvendelseskode!B:B,MATCH($E4254,Anvendelseskode!$A:$A,0))</f>
        <v>Række-, kæde-, dobbelthus (lodret adskillelse mellem enhederne)</v>
      </c>
      <c r="M4254" s="1" t="str">
        <f ca="1">INDEX(Anvendelseskode!C:C,MATCH($E4254,Anvendelseskode!$A:$A,0))</f>
        <v>Række-, kæde og dobbelthuse</v>
      </c>
      <c r="N4254" s="1" t="str">
        <f ca="1">INDEX(Anvendelseskode!D:D,MATCH($E4254,Anvendelseskode!$A:$A,0))</f>
        <v>Private husholdninger</v>
      </c>
      <c r="O4254" s="1" t="str">
        <f ca="1">IFERROR(INDEX(SBi!$2:$2,MATCH(G4254,SBi!$1:$1,1)),SBi!$K$2)</f>
        <v>1979-1998</v>
      </c>
      <c r="P4254" s="1">
        <f ca="1">IFERROR(INDEX(SBi!$C$3:$K$28,MATCH(E4254,SBi!$B$3:$B$28,0),MATCH(O4254,SBi!$C$2:$K$2,0)),0)</f>
        <v>96.8</v>
      </c>
      <c r="Q4254" s="19">
        <f t="shared" ca="1" si="866"/>
        <v>10.3576</v>
      </c>
      <c r="R4254" s="19" t="str">
        <f ca="1">IFERROR(INDEX(VpD!$2:$2,MATCH(G4254,VpD!$1:$1,1)),VpD!$I$2)</f>
        <v>1979-1998</v>
      </c>
      <c r="S4254" s="1">
        <f ca="1">IFERROR(INDEX(VpD!$C$3:$I$27,MATCH(E4254,VpD!$B$3:$B$27,0),MATCH(R4254,VpD!$C$2:$I$2,0)),0)</f>
        <v>74</v>
      </c>
      <c r="T4254" s="19">
        <f t="shared" ca="1" si="867"/>
        <v>7.9180000000000001</v>
      </c>
      <c r="U4254" s="14" t="str">
        <f t="shared" ca="1" si="868"/>
        <v xml:space="preserve">712026.13 </v>
      </c>
      <c r="V4254" s="14" t="str">
        <f t="shared" ca="1" si="869"/>
        <v>6172031.82</v>
      </c>
      <c r="W4254" s="14" t="str">
        <f t="shared" ca="1" si="870"/>
        <v>POINT(712026.13 6172031.82)</v>
      </c>
      <c r="X4254" s="14" t="str">
        <f>IFERROR(INDEX(BygningOmraade!B:B,MATCH(A4254,BygningOmraade!A:A,0)),"")</f>
        <v/>
      </c>
    </row>
    <row r="4255" spans="1:24" s="14" customFormat="1" x14ac:dyDescent="0.25">
      <c r="A4255" s="14">
        <f t="shared" si="858"/>
        <v>4255</v>
      </c>
      <c r="B4255" s="14" t="str">
        <f t="shared" ca="1" si="859"/>
        <v>fdef0b8c-7eba-4e25-a875-a6549f657de5</v>
      </c>
      <c r="C4255" s="14" t="str">
        <f t="shared" ca="1" si="860"/>
        <v>4591b5f9-a6ee-0dd9-e044-0003ba298018</v>
      </c>
      <c r="D4255" s="14">
        <f t="shared" ca="1" si="861"/>
        <v>2691224</v>
      </c>
      <c r="E4255" s="1">
        <f t="shared" ca="1" si="862"/>
        <v>130</v>
      </c>
      <c r="F4255" s="1">
        <f t="shared" ca="1" si="863"/>
        <v>119</v>
      </c>
      <c r="G4255" s="1">
        <f t="shared" ca="1" si="864"/>
        <v>2008</v>
      </c>
      <c r="H4255" s="1" t="str">
        <f ca="1">IFERROR(INDEX(Varmeinstallation!B:B,MATCH(INDIRECT($A$1&amp;"L"&amp;A4255)*1,Varmeinstallation!A:A,0)),"Ingen varmeinstallationer")</f>
        <v>Centralvarme fra eget anlæg, et-kammer fyr</v>
      </c>
      <c r="I4255" s="1" t="str">
        <f ca="1">IFERROR(INDEX(Opvarmningsmiddel!B:B,MATCH(INDIRECT($A$1&amp;"M"&amp;A4255)*1,Opvarmningsmiddel!A:A,0)),"")</f>
        <v>Naturgas</v>
      </c>
      <c r="J4255" s="1">
        <f t="shared" ca="1" si="865"/>
        <v>90</v>
      </c>
      <c r="K4255" s="1" t="str">
        <f ca="1">IFERROR(INDEX(Relationstabel!$C$3:$K$10,MATCH(VALUE(INDIRECT($A$1&amp;"L"&amp;A4255)),Relationstabel!$A$3:$A$10,0),MATCH(IFERROR(VALUE(INDIRECT($A$1&amp;"M"&amp;A4255)),0),Relationstabel!$C$1:$K$1,0)),"Ingen varmeinstallationer")</f>
        <v>Naturgas</v>
      </c>
      <c r="L4255" s="1" t="str">
        <f ca="1">INDEX(Anvendelseskode!B:B,MATCH($E4255,Anvendelseskode!$A:$A,0))</f>
        <v>Række-, kæde-, dobbelthus (lodret adskillelse mellem enhederne)</v>
      </c>
      <c r="M4255" s="1" t="str">
        <f ca="1">INDEX(Anvendelseskode!C:C,MATCH($E4255,Anvendelseskode!$A:$A,0))</f>
        <v>Række-, kæde og dobbelthuse</v>
      </c>
      <c r="N4255" s="1" t="str">
        <f ca="1">INDEX(Anvendelseskode!D:D,MATCH($E4255,Anvendelseskode!$A:$A,0))</f>
        <v>Private husholdninger</v>
      </c>
      <c r="O4255" s="1" t="str">
        <f ca="1">IFERROR(INDEX(SBi!$2:$2,MATCH(G4255,SBi!$1:$1,1)),SBi!$K$2)</f>
        <v>Efter 2006</v>
      </c>
      <c r="P4255" s="1">
        <f ca="1">IFERROR(INDEX(SBi!$C$3:$K$28,MATCH(E4255,SBi!$B$3:$B$28,0),MATCH(O4255,SBi!$C$2:$K$2,0)),0)</f>
        <v>66.400000000000006</v>
      </c>
      <c r="Q4255" s="19">
        <f t="shared" ca="1" si="866"/>
        <v>7.9016000000000002</v>
      </c>
      <c r="R4255" s="19" t="str">
        <f ca="1">IFERROR(INDEX(VpD!$2:$2,MATCH(G4255,VpD!$1:$1,1)),VpD!$I$2)</f>
        <v>&gt;1998</v>
      </c>
      <c r="S4255" s="1">
        <f ca="1">IFERROR(INDEX(VpD!$C$3:$I$27,MATCH(E4255,VpD!$B$3:$B$27,0),MATCH(R4255,VpD!$C$2:$I$2,0)),0)</f>
        <v>65</v>
      </c>
      <c r="T4255" s="19">
        <f t="shared" ca="1" si="867"/>
        <v>7.7350000000000003</v>
      </c>
      <c r="U4255" s="14" t="str">
        <f t="shared" ca="1" si="868"/>
        <v xml:space="preserve">712542.29 </v>
      </c>
      <c r="V4255" s="14" t="str">
        <f t="shared" ca="1" si="869"/>
        <v>6168825.68</v>
      </c>
      <c r="W4255" s="14" t="str">
        <f t="shared" ca="1" si="870"/>
        <v>POINT(712542.29 6168825.68)</v>
      </c>
      <c r="X4255" s="14" t="str">
        <f>IFERROR(INDEX(BygningOmraade!B:B,MATCH(A4255,BygningOmraade!A:A,0)),"")</f>
        <v/>
      </c>
    </row>
    <row r="4256" spans="1:24" s="14" customFormat="1" x14ac:dyDescent="0.25">
      <c r="A4256" s="14">
        <f t="shared" si="858"/>
        <v>4256</v>
      </c>
      <c r="B4256" s="14" t="str">
        <f t="shared" ca="1" si="859"/>
        <v>fdf02361-bd60-4787-9a0a-e6add3efdeb9</v>
      </c>
      <c r="C4256" s="14" t="str">
        <f t="shared" ca="1" si="860"/>
        <v>0a3f507e-230d-32b8-e044-0003ba298018</v>
      </c>
      <c r="D4256" s="14">
        <f t="shared" ca="1" si="861"/>
        <v>995248</v>
      </c>
      <c r="E4256" s="1">
        <f t="shared" ca="1" si="862"/>
        <v>130</v>
      </c>
      <c r="F4256" s="1">
        <f t="shared" ca="1" si="863"/>
        <v>170</v>
      </c>
      <c r="G4256" s="1">
        <f t="shared" ca="1" si="864"/>
        <v>1971</v>
      </c>
      <c r="H4256" s="1" t="str">
        <f ca="1">IFERROR(INDEX(Varmeinstallation!B:B,MATCH(INDIRECT($A$1&amp;"L"&amp;A4256)*1,Varmeinstallation!A:A,0)),"Ingen varmeinstallationer")</f>
        <v>Fjernvarme/blokvarme (radiatorsystemer eller varmluftanlæg)</v>
      </c>
      <c r="I4256" s="1" t="str">
        <f ca="1">IFERROR(INDEX(Opvarmningsmiddel!B:B,MATCH(INDIRECT($A$1&amp;"M"&amp;A4256)*1,Opvarmningsmiddel!A:A,0)),"")</f>
        <v/>
      </c>
      <c r="J4256" s="1">
        <f t="shared" ca="1" si="865"/>
        <v>0</v>
      </c>
      <c r="K4256" s="1" t="str">
        <f ca="1">IFERROR(INDEX(Relationstabel!$C$3:$K$10,MATCH(VALUE(INDIRECT($A$1&amp;"L"&amp;A4256)),Relationstabel!$A$3:$A$10,0),MATCH(IFERROR(VALUE(INDIRECT($A$1&amp;"M"&amp;A4256)),0),Relationstabel!$C$1:$K$1,0)),"Ingen varmeinstallationer")</f>
        <v>Fjernvarme/ Blokvarme</v>
      </c>
      <c r="L4256" s="1" t="str">
        <f ca="1">INDEX(Anvendelseskode!B:B,MATCH($E4256,Anvendelseskode!$A:$A,0))</f>
        <v>Række-, kæde-, dobbelthus (lodret adskillelse mellem enhederne)</v>
      </c>
      <c r="M4256" s="1" t="str">
        <f ca="1">INDEX(Anvendelseskode!C:C,MATCH($E4256,Anvendelseskode!$A:$A,0))</f>
        <v>Række-, kæde og dobbelthuse</v>
      </c>
      <c r="N4256" s="1" t="str">
        <f ca="1">INDEX(Anvendelseskode!D:D,MATCH($E4256,Anvendelseskode!$A:$A,0))</f>
        <v>Private husholdninger</v>
      </c>
      <c r="O4256" s="1" t="str">
        <f ca="1">IFERROR(INDEX(SBi!$2:$2,MATCH(G4256,SBi!$1:$1,1)),SBi!$K$2)</f>
        <v>1961-1972</v>
      </c>
      <c r="P4256" s="1">
        <f ca="1">IFERROR(INDEX(SBi!$C$3:$K$28,MATCH(E4256,SBi!$B$3:$B$28,0),MATCH(O4256,SBi!$C$2:$K$2,0)),0)</f>
        <v>119.9</v>
      </c>
      <c r="Q4256" s="19">
        <f t="shared" ca="1" si="866"/>
        <v>20.382999999999999</v>
      </c>
      <c r="R4256" s="19" t="str">
        <f ca="1">IFERROR(INDEX(VpD!$2:$2,MATCH(G4256,VpD!$1:$1,1)),VpD!$I$2)</f>
        <v>1961-1972</v>
      </c>
      <c r="S4256" s="1">
        <f ca="1">IFERROR(INDEX(VpD!$C$3:$I$27,MATCH(E4256,VpD!$B$3:$B$27,0),MATCH(R4256,VpD!$C$2:$I$2,0)),0)</f>
        <v>120</v>
      </c>
      <c r="T4256" s="19">
        <f t="shared" ca="1" si="867"/>
        <v>20.399999999999999</v>
      </c>
      <c r="U4256" s="14" t="str">
        <f t="shared" ca="1" si="868"/>
        <v xml:space="preserve">711805.67 </v>
      </c>
      <c r="V4256" s="14" t="str">
        <f t="shared" ca="1" si="869"/>
        <v>6172279.97</v>
      </c>
      <c r="W4256" s="14" t="str">
        <f t="shared" ca="1" si="870"/>
        <v>POINT(711805.67 6172279.97)</v>
      </c>
      <c r="X4256" s="14" t="str">
        <f>IFERROR(INDEX(BygningOmraade!B:B,MATCH(A4256,BygningOmraade!A:A,0)),"")</f>
        <v/>
      </c>
    </row>
    <row r="4257" spans="1:24" s="14" customFormat="1" x14ac:dyDescent="0.25">
      <c r="A4257" s="14">
        <f t="shared" si="858"/>
        <v>4257</v>
      </c>
      <c r="B4257" s="14" t="str">
        <f t="shared" ca="1" si="859"/>
        <v>fdf69e73-b209-4a27-98b7-2358bdb87aa1</v>
      </c>
      <c r="C4257" s="14" t="str">
        <f t="shared" ca="1" si="860"/>
        <v>fbdb8c95-4c32-4c67-87be-869ebc7a53d5</v>
      </c>
      <c r="D4257" s="14">
        <f t="shared" ca="1" si="861"/>
        <v>100133765</v>
      </c>
      <c r="E4257" s="1">
        <f t="shared" ca="1" si="862"/>
        <v>130</v>
      </c>
      <c r="F4257" s="1">
        <f t="shared" ca="1" si="863"/>
        <v>113</v>
      </c>
      <c r="G4257" s="1">
        <f t="shared" ca="1" si="864"/>
        <v>2019</v>
      </c>
      <c r="H4257" s="1" t="str">
        <f ca="1">IFERROR(INDEX(Varmeinstallation!B:B,MATCH(INDIRECT($A$1&amp;"L"&amp;A4257)*1,Varmeinstallation!A:A,0)),"Ingen varmeinstallationer")</f>
        <v>Centralvarme fra eget anlæg, et-kammer fyr</v>
      </c>
      <c r="I4257" s="1" t="str">
        <f ca="1">IFERROR(INDEX(Opvarmningsmiddel!B:B,MATCH(INDIRECT($A$1&amp;"M"&amp;A4257)*1,Opvarmningsmiddel!A:A,0)),"")</f>
        <v>Naturgas</v>
      </c>
      <c r="J4257" s="1">
        <f t="shared" ca="1" si="865"/>
        <v>0</v>
      </c>
      <c r="K4257" s="1" t="str">
        <f ca="1">IFERROR(INDEX(Relationstabel!$C$3:$K$10,MATCH(VALUE(INDIRECT($A$1&amp;"L"&amp;A4257)),Relationstabel!$A$3:$A$10,0),MATCH(IFERROR(VALUE(INDIRECT($A$1&amp;"M"&amp;A4257)),0),Relationstabel!$C$1:$K$1,0)),"Ingen varmeinstallationer")</f>
        <v>Naturgas</v>
      </c>
      <c r="L4257" s="1" t="str">
        <f ca="1">INDEX(Anvendelseskode!B:B,MATCH($E4257,Anvendelseskode!$A:$A,0))</f>
        <v>Række-, kæde-, dobbelthus (lodret adskillelse mellem enhederne)</v>
      </c>
      <c r="M4257" s="1" t="str">
        <f ca="1">INDEX(Anvendelseskode!C:C,MATCH($E4257,Anvendelseskode!$A:$A,0))</f>
        <v>Række-, kæde og dobbelthuse</v>
      </c>
      <c r="N4257" s="1" t="str">
        <f ca="1">INDEX(Anvendelseskode!D:D,MATCH($E4257,Anvendelseskode!$A:$A,0))</f>
        <v>Private husholdninger</v>
      </c>
      <c r="O4257" s="1" t="str">
        <f ca="1">IFERROR(INDEX(SBi!$2:$2,MATCH(G4257,SBi!$1:$1,1)),SBi!$K$2)</f>
        <v>Efter 2006</v>
      </c>
      <c r="P4257" s="1">
        <f ca="1">IFERROR(INDEX(SBi!$C$3:$K$28,MATCH(E4257,SBi!$B$3:$B$28,0),MATCH(O4257,SBi!$C$2:$K$2,0)),0)</f>
        <v>66.400000000000006</v>
      </c>
      <c r="Q4257" s="19">
        <f t="shared" ca="1" si="866"/>
        <v>7.5032000000000005</v>
      </c>
      <c r="R4257" s="19" t="str">
        <f ca="1">IFERROR(INDEX(VpD!$2:$2,MATCH(G4257,VpD!$1:$1,1)),VpD!$I$2)</f>
        <v>&gt;1998</v>
      </c>
      <c r="S4257" s="1">
        <f ca="1">IFERROR(INDEX(VpD!$C$3:$I$27,MATCH(E4257,VpD!$B$3:$B$27,0),MATCH(R4257,VpD!$C$2:$I$2,0)),0)</f>
        <v>65</v>
      </c>
      <c r="T4257" s="19">
        <f t="shared" ca="1" si="867"/>
        <v>7.3449999999999998</v>
      </c>
      <c r="U4257" s="14" t="str">
        <f t="shared" ca="1" si="868"/>
        <v xml:space="preserve">712106.16 </v>
      </c>
      <c r="V4257" s="14" t="str">
        <f t="shared" ca="1" si="869"/>
        <v>6169624.88</v>
      </c>
      <c r="W4257" s="14" t="str">
        <f t="shared" ca="1" si="870"/>
        <v>POINT(712106.16 6169624.88)</v>
      </c>
      <c r="X4257" s="14" t="str">
        <f>IFERROR(INDEX(BygningOmraade!B:B,MATCH(A4257,BygningOmraade!A:A,0)),"")</f>
        <v/>
      </c>
    </row>
    <row r="4258" spans="1:24" s="14" customFormat="1" x14ac:dyDescent="0.25">
      <c r="A4258" s="14">
        <f t="shared" si="858"/>
        <v>4258</v>
      </c>
      <c r="B4258" s="14" t="str">
        <f t="shared" ca="1" si="859"/>
        <v>fdf7380f-8b73-4544-83bc-02ea651bed36</v>
      </c>
      <c r="C4258" s="14" t="str">
        <f t="shared" ca="1" si="860"/>
        <v>0a3f507e-19b4-32b8-e044-0003ba298018</v>
      </c>
      <c r="D4258" s="14">
        <f t="shared" ca="1" si="861"/>
        <v>994901</v>
      </c>
      <c r="E4258" s="1">
        <f t="shared" ca="1" si="862"/>
        <v>130</v>
      </c>
      <c r="F4258" s="1">
        <f t="shared" ca="1" si="863"/>
        <v>117</v>
      </c>
      <c r="G4258" s="1">
        <f t="shared" ca="1" si="864"/>
        <v>1975</v>
      </c>
      <c r="H4258" s="1" t="str">
        <f ca="1">IFERROR(INDEX(Varmeinstallation!B:B,MATCH(INDIRECT($A$1&amp;"L"&amp;A4258)*1,Varmeinstallation!A:A,0)),"Ingen varmeinstallationer")</f>
        <v>Fjernvarme/blokvarme (radiatorsystemer eller varmluftanlæg)</v>
      </c>
      <c r="I4258" s="1" t="str">
        <f ca="1">IFERROR(INDEX(Opvarmningsmiddel!B:B,MATCH(INDIRECT($A$1&amp;"M"&amp;A4258)*1,Opvarmningsmiddel!A:A,0)),"")</f>
        <v/>
      </c>
      <c r="J4258" s="1">
        <f t="shared" ca="1" si="865"/>
        <v>0</v>
      </c>
      <c r="K4258" s="1" t="str">
        <f ca="1">IFERROR(INDEX(Relationstabel!$C$3:$K$10,MATCH(VALUE(INDIRECT($A$1&amp;"L"&amp;A4258)),Relationstabel!$A$3:$A$10,0),MATCH(IFERROR(VALUE(INDIRECT($A$1&amp;"M"&amp;A4258)),0),Relationstabel!$C$1:$K$1,0)),"Ingen varmeinstallationer")</f>
        <v>Fjernvarme/ Blokvarme</v>
      </c>
      <c r="L4258" s="1" t="str">
        <f ca="1">INDEX(Anvendelseskode!B:B,MATCH($E4258,Anvendelseskode!$A:$A,0))</f>
        <v>Række-, kæde-, dobbelthus (lodret adskillelse mellem enhederne)</v>
      </c>
      <c r="M4258" s="1" t="str">
        <f ca="1">INDEX(Anvendelseskode!C:C,MATCH($E4258,Anvendelseskode!$A:$A,0))</f>
        <v>Række-, kæde og dobbelthuse</v>
      </c>
      <c r="N4258" s="1" t="str">
        <f ca="1">INDEX(Anvendelseskode!D:D,MATCH($E4258,Anvendelseskode!$A:$A,0))</f>
        <v>Private husholdninger</v>
      </c>
      <c r="O4258" s="1" t="str">
        <f ca="1">IFERROR(INDEX(SBi!$2:$2,MATCH(G4258,SBi!$1:$1,1)),SBi!$K$2)</f>
        <v>1973-1978</v>
      </c>
      <c r="P4258" s="1">
        <f ca="1">IFERROR(INDEX(SBi!$C$3:$K$28,MATCH(E4258,SBi!$B$3:$B$28,0),MATCH(O4258,SBi!$C$2:$K$2,0)),0)</f>
        <v>112.6</v>
      </c>
      <c r="Q4258" s="19">
        <f t="shared" ca="1" si="866"/>
        <v>13.174199999999999</v>
      </c>
      <c r="R4258" s="19" t="str">
        <f ca="1">IFERROR(INDEX(VpD!$2:$2,MATCH(G4258,VpD!$1:$1,1)),VpD!$I$2)</f>
        <v>1973-1978</v>
      </c>
      <c r="S4258" s="1">
        <f ca="1">IFERROR(INDEX(VpD!$C$3:$I$27,MATCH(E4258,VpD!$B$3:$B$27,0),MATCH(R4258,VpD!$C$2:$I$2,0)),0)</f>
        <v>98</v>
      </c>
      <c r="T4258" s="19">
        <f t="shared" ca="1" si="867"/>
        <v>11.465999999999999</v>
      </c>
      <c r="U4258" s="14" t="str">
        <f t="shared" ca="1" si="868"/>
        <v xml:space="preserve">711749.97 </v>
      </c>
      <c r="V4258" s="14" t="str">
        <f t="shared" ca="1" si="869"/>
        <v>6172363.51</v>
      </c>
      <c r="W4258" s="14" t="str">
        <f t="shared" ca="1" si="870"/>
        <v>POINT(711749.97 6172363.51)</v>
      </c>
      <c r="X4258" s="14" t="str">
        <f>IFERROR(INDEX(BygningOmraade!B:B,MATCH(A4258,BygningOmraade!A:A,0)),"")</f>
        <v/>
      </c>
    </row>
    <row r="4259" spans="1:24" s="14" customFormat="1" x14ac:dyDescent="0.25">
      <c r="A4259" s="14">
        <f t="shared" si="858"/>
        <v>4259</v>
      </c>
      <c r="B4259" s="14" t="str">
        <f t="shared" ca="1" si="859"/>
        <v>fe065cd8-e0aa-4813-9091-7f0ec559295f</v>
      </c>
      <c r="C4259" s="14" t="str">
        <f t="shared" ca="1" si="860"/>
        <v>0a3f507e-1f7e-32b8-e044-0003ba298018</v>
      </c>
      <c r="D4259" s="14">
        <f t="shared" ca="1" si="861"/>
        <v>997495</v>
      </c>
      <c r="E4259" s="1">
        <f t="shared" ca="1" si="862"/>
        <v>120</v>
      </c>
      <c r="F4259" s="1">
        <f t="shared" ca="1" si="863"/>
        <v>206</v>
      </c>
      <c r="G4259" s="1">
        <f t="shared" ca="1" si="864"/>
        <v>2016</v>
      </c>
      <c r="H4259" s="1" t="str">
        <f ca="1">IFERROR(INDEX(Varmeinstallation!B:B,MATCH(INDIRECT($A$1&amp;"L"&amp;A4259)*1,Varmeinstallation!A:A,0)),"Ingen varmeinstallationer")</f>
        <v>Centralvarme fra eget anlæg, et-kammer fyr</v>
      </c>
      <c r="I4259" s="1" t="str">
        <f ca="1">IFERROR(INDEX(Opvarmningsmiddel!B:B,MATCH(INDIRECT($A$1&amp;"M"&amp;A4259)*1,Opvarmningsmiddel!A:A,0)),"")</f>
        <v>Naturgas</v>
      </c>
      <c r="J4259" s="1">
        <f t="shared" ca="1" si="865"/>
        <v>0</v>
      </c>
      <c r="K4259" s="1" t="str">
        <f ca="1">IFERROR(INDEX(Relationstabel!$C$3:$K$10,MATCH(VALUE(INDIRECT($A$1&amp;"L"&amp;A4259)),Relationstabel!$A$3:$A$10,0),MATCH(IFERROR(VALUE(INDIRECT($A$1&amp;"M"&amp;A4259)),0),Relationstabel!$C$1:$K$1,0)),"Ingen varmeinstallationer")</f>
        <v>Naturgas</v>
      </c>
      <c r="L4259" s="1" t="str">
        <f ca="1">INDEX(Anvendelseskode!B:B,MATCH($E4259,Anvendelseskode!$A:$A,0))</f>
        <v>Fritliggende enfamilieshus (parcelhus)</v>
      </c>
      <c r="M4259" s="1" t="str">
        <f ca="1">INDEX(Anvendelseskode!C:C,MATCH($E4259,Anvendelseskode!$A:$A,0))</f>
        <v>Parcelhuse</v>
      </c>
      <c r="N4259" s="1" t="str">
        <f ca="1">INDEX(Anvendelseskode!D:D,MATCH($E4259,Anvendelseskode!$A:$A,0))</f>
        <v>Private husholdninger</v>
      </c>
      <c r="O4259" s="1" t="str">
        <f ca="1">IFERROR(INDEX(SBi!$2:$2,MATCH(G4259,SBi!$1:$1,1)),SBi!$K$2)</f>
        <v>Efter 2006</v>
      </c>
      <c r="P4259" s="1">
        <f ca="1">IFERROR(INDEX(SBi!$C$3:$K$28,MATCH(E4259,SBi!$B$3:$B$28,0),MATCH(O4259,SBi!$C$2:$K$2,0)),0)</f>
        <v>67.3</v>
      </c>
      <c r="Q4259" s="19">
        <f t="shared" ca="1" si="866"/>
        <v>13.863799999999999</v>
      </c>
      <c r="R4259" s="19" t="str">
        <f ca="1">IFERROR(INDEX(VpD!$2:$2,MATCH(G4259,VpD!$1:$1,1)),VpD!$I$2)</f>
        <v>&gt;1998</v>
      </c>
      <c r="S4259" s="1">
        <f ca="1">IFERROR(INDEX(VpD!$C$3:$I$27,MATCH(E4259,VpD!$B$3:$B$27,0),MATCH(R4259,VpD!$C$2:$I$2,0)),0)</f>
        <v>72</v>
      </c>
      <c r="T4259" s="19">
        <f t="shared" ca="1" si="867"/>
        <v>14.832000000000001</v>
      </c>
      <c r="U4259" s="14" t="str">
        <f t="shared" ca="1" si="868"/>
        <v xml:space="preserve">713929.44 </v>
      </c>
      <c r="V4259" s="14" t="str">
        <f t="shared" ca="1" si="869"/>
        <v>6168649.13</v>
      </c>
      <c r="W4259" s="14" t="str">
        <f t="shared" ca="1" si="870"/>
        <v>POINT(713929.44 6168649.13)</v>
      </c>
      <c r="X4259" s="14" t="str">
        <f>IFERROR(INDEX(BygningOmraade!B:B,MATCH(A4259,BygningOmraade!A:A,0)),"")</f>
        <v/>
      </c>
    </row>
    <row r="4260" spans="1:24" s="14" customFormat="1" x14ac:dyDescent="0.25">
      <c r="A4260" s="14">
        <f t="shared" si="858"/>
        <v>4260</v>
      </c>
      <c r="B4260" s="14" t="str">
        <f t="shared" ca="1" si="859"/>
        <v>fe0c418b-6525-43b1-a7aa-10da68e48b14</v>
      </c>
      <c r="C4260" s="14" t="str">
        <f t="shared" ca="1" si="860"/>
        <v>0a3f507e-2172-32b8-e044-0003ba298018</v>
      </c>
      <c r="D4260" s="14">
        <f t="shared" ca="1" si="861"/>
        <v>997117</v>
      </c>
      <c r="E4260" s="1">
        <f t="shared" ca="1" si="862"/>
        <v>130</v>
      </c>
      <c r="F4260" s="1">
        <f t="shared" ca="1" si="863"/>
        <v>109</v>
      </c>
      <c r="G4260" s="1">
        <f t="shared" ca="1" si="864"/>
        <v>1978</v>
      </c>
      <c r="H4260" s="1" t="str">
        <f ca="1">IFERROR(INDEX(Varmeinstallation!B:B,MATCH(INDIRECT($A$1&amp;"L"&amp;A4260)*1,Varmeinstallation!A:A,0)),"Ingen varmeinstallationer")</f>
        <v>Fjernvarme/blokvarme (radiatorsystemer eller varmluftanlæg)</v>
      </c>
      <c r="I4260" s="1" t="str">
        <f ca="1">IFERROR(INDEX(Opvarmningsmiddel!B:B,MATCH(INDIRECT($A$1&amp;"M"&amp;A4260)*1,Opvarmningsmiddel!A:A,0)),"")</f>
        <v/>
      </c>
      <c r="J4260" s="1">
        <f t="shared" ca="1" si="865"/>
        <v>0</v>
      </c>
      <c r="K4260" s="1" t="str">
        <f ca="1">IFERROR(INDEX(Relationstabel!$C$3:$K$10,MATCH(VALUE(INDIRECT($A$1&amp;"L"&amp;A4260)),Relationstabel!$A$3:$A$10,0),MATCH(IFERROR(VALUE(INDIRECT($A$1&amp;"M"&amp;A4260)),0),Relationstabel!$C$1:$K$1,0)),"Ingen varmeinstallationer")</f>
        <v>Fjernvarme/ Blokvarme</v>
      </c>
      <c r="L4260" s="1" t="str">
        <f ca="1">INDEX(Anvendelseskode!B:B,MATCH($E4260,Anvendelseskode!$A:$A,0))</f>
        <v>Række-, kæde-, dobbelthus (lodret adskillelse mellem enhederne)</v>
      </c>
      <c r="M4260" s="1" t="str">
        <f ca="1">INDEX(Anvendelseskode!C:C,MATCH($E4260,Anvendelseskode!$A:$A,0))</f>
        <v>Række-, kæde og dobbelthuse</v>
      </c>
      <c r="N4260" s="1" t="str">
        <f ca="1">INDEX(Anvendelseskode!D:D,MATCH($E4260,Anvendelseskode!$A:$A,0))</f>
        <v>Private husholdninger</v>
      </c>
      <c r="O4260" s="1" t="str">
        <f ca="1">IFERROR(INDEX(SBi!$2:$2,MATCH(G4260,SBi!$1:$1,1)),SBi!$K$2)</f>
        <v>1973-1978</v>
      </c>
      <c r="P4260" s="1">
        <f ca="1">IFERROR(INDEX(SBi!$C$3:$K$28,MATCH(E4260,SBi!$B$3:$B$28,0),MATCH(O4260,SBi!$C$2:$K$2,0)),0)</f>
        <v>112.6</v>
      </c>
      <c r="Q4260" s="19">
        <f t="shared" ca="1" si="866"/>
        <v>12.273399999999999</v>
      </c>
      <c r="R4260" s="19" t="str">
        <f ca="1">IFERROR(INDEX(VpD!$2:$2,MATCH(G4260,VpD!$1:$1,1)),VpD!$I$2)</f>
        <v>1973-1978</v>
      </c>
      <c r="S4260" s="1">
        <f ca="1">IFERROR(INDEX(VpD!$C$3:$I$27,MATCH(E4260,VpD!$B$3:$B$27,0),MATCH(R4260,VpD!$C$2:$I$2,0)),0)</f>
        <v>98</v>
      </c>
      <c r="T4260" s="19">
        <f t="shared" ca="1" si="867"/>
        <v>10.682</v>
      </c>
      <c r="U4260" s="14" t="str">
        <f t="shared" ca="1" si="868"/>
        <v xml:space="preserve">713769.75 </v>
      </c>
      <c r="V4260" s="14" t="str">
        <f t="shared" ca="1" si="869"/>
        <v>6169609.81</v>
      </c>
      <c r="W4260" s="14" t="str">
        <f t="shared" ca="1" si="870"/>
        <v>POINT(713769.75 6169609.81)</v>
      </c>
      <c r="X4260" s="14" t="str">
        <f>IFERROR(INDEX(BygningOmraade!B:B,MATCH(A4260,BygningOmraade!A:A,0)),"")</f>
        <v/>
      </c>
    </row>
    <row r="4261" spans="1:24" s="14" customFormat="1" x14ac:dyDescent="0.25">
      <c r="A4261" s="14">
        <f t="shared" si="858"/>
        <v>4261</v>
      </c>
      <c r="B4261" s="14" t="str">
        <f t="shared" ca="1" si="859"/>
        <v>fe0e90bc-50d8-4d6b-b3d4-0a78c98640c6</v>
      </c>
      <c r="C4261" s="14" t="str">
        <f t="shared" ca="1" si="860"/>
        <v>0a3f507e-19ea-32b8-e044-0003ba298018</v>
      </c>
      <c r="D4261" s="14">
        <f t="shared" ca="1" si="861"/>
        <v>994795</v>
      </c>
      <c r="E4261" s="1">
        <f t="shared" ca="1" si="862"/>
        <v>130</v>
      </c>
      <c r="F4261" s="1">
        <f t="shared" ca="1" si="863"/>
        <v>113</v>
      </c>
      <c r="G4261" s="1">
        <f t="shared" ca="1" si="864"/>
        <v>1975</v>
      </c>
      <c r="H4261" s="1" t="str">
        <f ca="1">IFERROR(INDEX(Varmeinstallation!B:B,MATCH(INDIRECT($A$1&amp;"L"&amp;A4261)*1,Varmeinstallation!A:A,0)),"Ingen varmeinstallationer")</f>
        <v>Fjernvarme/blokvarme (radiatorsystemer eller varmluftanlæg)</v>
      </c>
      <c r="I4261" s="1" t="str">
        <f ca="1">IFERROR(INDEX(Opvarmningsmiddel!B:B,MATCH(INDIRECT($A$1&amp;"M"&amp;A4261)*1,Opvarmningsmiddel!A:A,0)),"")</f>
        <v/>
      </c>
      <c r="J4261" s="1">
        <f t="shared" ca="1" si="865"/>
        <v>0</v>
      </c>
      <c r="K4261" s="1" t="str">
        <f ca="1">IFERROR(INDEX(Relationstabel!$C$3:$K$10,MATCH(VALUE(INDIRECT($A$1&amp;"L"&amp;A4261)),Relationstabel!$A$3:$A$10,0),MATCH(IFERROR(VALUE(INDIRECT($A$1&amp;"M"&amp;A4261)),0),Relationstabel!$C$1:$K$1,0)),"Ingen varmeinstallationer")</f>
        <v>Fjernvarme/ Blokvarme</v>
      </c>
      <c r="L4261" s="1" t="str">
        <f ca="1">INDEX(Anvendelseskode!B:B,MATCH($E4261,Anvendelseskode!$A:$A,0))</f>
        <v>Række-, kæde-, dobbelthus (lodret adskillelse mellem enhederne)</v>
      </c>
      <c r="M4261" s="1" t="str">
        <f ca="1">INDEX(Anvendelseskode!C:C,MATCH($E4261,Anvendelseskode!$A:$A,0))</f>
        <v>Række-, kæde og dobbelthuse</v>
      </c>
      <c r="N4261" s="1" t="str">
        <f ca="1">INDEX(Anvendelseskode!D:D,MATCH($E4261,Anvendelseskode!$A:$A,0))</f>
        <v>Private husholdninger</v>
      </c>
      <c r="O4261" s="1" t="str">
        <f ca="1">IFERROR(INDEX(SBi!$2:$2,MATCH(G4261,SBi!$1:$1,1)),SBi!$K$2)</f>
        <v>1973-1978</v>
      </c>
      <c r="P4261" s="1">
        <f ca="1">IFERROR(INDEX(SBi!$C$3:$K$28,MATCH(E4261,SBi!$B$3:$B$28,0),MATCH(O4261,SBi!$C$2:$K$2,0)),0)</f>
        <v>112.6</v>
      </c>
      <c r="Q4261" s="19">
        <f t="shared" ca="1" si="866"/>
        <v>12.723799999999999</v>
      </c>
      <c r="R4261" s="19" t="str">
        <f ca="1">IFERROR(INDEX(VpD!$2:$2,MATCH(G4261,VpD!$1:$1,1)),VpD!$I$2)</f>
        <v>1973-1978</v>
      </c>
      <c r="S4261" s="1">
        <f ca="1">IFERROR(INDEX(VpD!$C$3:$I$27,MATCH(E4261,VpD!$B$3:$B$27,0),MATCH(R4261,VpD!$C$2:$I$2,0)),0)</f>
        <v>98</v>
      </c>
      <c r="T4261" s="19">
        <f t="shared" ca="1" si="867"/>
        <v>11.074</v>
      </c>
      <c r="U4261" s="14" t="str">
        <f t="shared" ca="1" si="868"/>
        <v xml:space="preserve">711598.92 </v>
      </c>
      <c r="V4261" s="14" t="str">
        <f t="shared" ca="1" si="869"/>
        <v>6172309.25</v>
      </c>
      <c r="W4261" s="14" t="str">
        <f t="shared" ca="1" si="870"/>
        <v>POINT(711598.92 6172309.25)</v>
      </c>
      <c r="X4261" s="14" t="str">
        <f>IFERROR(INDEX(BygningOmraade!B:B,MATCH(A4261,BygningOmraade!A:A,0)),"")</f>
        <v/>
      </c>
    </row>
    <row r="4262" spans="1:24" s="14" customFormat="1" x14ac:dyDescent="0.25">
      <c r="A4262" s="14">
        <f t="shared" si="858"/>
        <v>4262</v>
      </c>
      <c r="B4262" s="14" t="str">
        <f t="shared" ca="1" si="859"/>
        <v>fe1e803c-3470-4e00-a7fa-e35b400ee413</v>
      </c>
      <c r="C4262" s="14" t="str">
        <f t="shared" ca="1" si="860"/>
        <v>0a3f507e-19bf-32b8-e044-0003ba298018</v>
      </c>
      <c r="D4262" s="14">
        <f t="shared" ca="1" si="861"/>
        <v>994950</v>
      </c>
      <c r="E4262" s="1">
        <f t="shared" ca="1" si="862"/>
        <v>130</v>
      </c>
      <c r="F4262" s="1">
        <f t="shared" ca="1" si="863"/>
        <v>125</v>
      </c>
      <c r="G4262" s="1">
        <f t="shared" ca="1" si="864"/>
        <v>1975</v>
      </c>
      <c r="H4262" s="1" t="str">
        <f ca="1">IFERROR(INDEX(Varmeinstallation!B:B,MATCH(INDIRECT($A$1&amp;"L"&amp;A4262)*1,Varmeinstallation!A:A,0)),"Ingen varmeinstallationer")</f>
        <v>Elovne, elpaneler</v>
      </c>
      <c r="I4262" s="1" t="str">
        <f ca="1">IFERROR(INDEX(Opvarmningsmiddel!B:B,MATCH(INDIRECT($A$1&amp;"M"&amp;A4262)*1,Opvarmningsmiddel!A:A,0)),"")</f>
        <v>Elektricitet</v>
      </c>
      <c r="J4262" s="1">
        <f t="shared" ca="1" si="865"/>
        <v>0</v>
      </c>
      <c r="K4262" s="1" t="str">
        <f ca="1">IFERROR(INDEX(Relationstabel!$C$3:$K$10,MATCH(VALUE(INDIRECT($A$1&amp;"L"&amp;A4262)),Relationstabel!$A$3:$A$10,0),MATCH(IFERROR(VALUE(INDIRECT($A$1&amp;"M"&amp;A4262)),0),Relationstabel!$C$1:$K$1,0)),"Ingen varmeinstallationer")</f>
        <v>Elvarme</v>
      </c>
      <c r="L4262" s="1" t="str">
        <f ca="1">INDEX(Anvendelseskode!B:B,MATCH($E4262,Anvendelseskode!$A:$A,0))</f>
        <v>Række-, kæde-, dobbelthus (lodret adskillelse mellem enhederne)</v>
      </c>
      <c r="M4262" s="1" t="str">
        <f ca="1">INDEX(Anvendelseskode!C:C,MATCH($E4262,Anvendelseskode!$A:$A,0))</f>
        <v>Række-, kæde og dobbelthuse</v>
      </c>
      <c r="N4262" s="1" t="str">
        <f ca="1">INDEX(Anvendelseskode!D:D,MATCH($E4262,Anvendelseskode!$A:$A,0))</f>
        <v>Private husholdninger</v>
      </c>
      <c r="O4262" s="1" t="str">
        <f ca="1">IFERROR(INDEX(SBi!$2:$2,MATCH(G4262,SBi!$1:$1,1)),SBi!$K$2)</f>
        <v>1973-1978</v>
      </c>
      <c r="P4262" s="1">
        <f ca="1">IFERROR(INDEX(SBi!$C$3:$K$28,MATCH(E4262,SBi!$B$3:$B$28,0),MATCH(O4262,SBi!$C$2:$K$2,0)),0)</f>
        <v>112.6</v>
      </c>
      <c r="Q4262" s="19">
        <f t="shared" ca="1" si="866"/>
        <v>14.074999999999999</v>
      </c>
      <c r="R4262" s="19" t="str">
        <f ca="1">IFERROR(INDEX(VpD!$2:$2,MATCH(G4262,VpD!$1:$1,1)),VpD!$I$2)</f>
        <v>1973-1978</v>
      </c>
      <c r="S4262" s="1">
        <f ca="1">IFERROR(INDEX(VpD!$C$3:$I$27,MATCH(E4262,VpD!$B$3:$B$27,0),MATCH(R4262,VpD!$C$2:$I$2,0)),0)</f>
        <v>98</v>
      </c>
      <c r="T4262" s="19">
        <f t="shared" ca="1" si="867"/>
        <v>12.25</v>
      </c>
      <c r="U4262" s="14" t="str">
        <f t="shared" ca="1" si="868"/>
        <v xml:space="preserve">711730.53 </v>
      </c>
      <c r="V4262" s="14" t="str">
        <f t="shared" ca="1" si="869"/>
        <v>6172428.07</v>
      </c>
      <c r="W4262" s="14" t="str">
        <f t="shared" ca="1" si="870"/>
        <v>POINT(711730.53 6172428.07)</v>
      </c>
      <c r="X4262" s="14" t="str">
        <f>IFERROR(INDEX(BygningOmraade!B:B,MATCH(A4262,BygningOmraade!A:A,0)),"")</f>
        <v/>
      </c>
    </row>
    <row r="4263" spans="1:24" s="14" customFormat="1" x14ac:dyDescent="0.25">
      <c r="A4263" s="14">
        <f t="shared" si="858"/>
        <v>4263</v>
      </c>
      <c r="B4263" s="14" t="str">
        <f t="shared" ca="1" si="859"/>
        <v>fe29dcbe-5b48-48c6-b0c2-4ca274a6b59d</v>
      </c>
      <c r="C4263" s="14" t="str">
        <f t="shared" ca="1" si="860"/>
        <v>0a3f507e-1abc-32b8-e044-0003ba298018</v>
      </c>
      <c r="D4263" s="14">
        <f t="shared" ca="1" si="861"/>
        <v>997226</v>
      </c>
      <c r="E4263" s="1">
        <f t="shared" ca="1" si="862"/>
        <v>130</v>
      </c>
      <c r="F4263" s="1">
        <f t="shared" ca="1" si="863"/>
        <v>110</v>
      </c>
      <c r="G4263" s="1">
        <f t="shared" ca="1" si="864"/>
        <v>1966</v>
      </c>
      <c r="H4263" s="1" t="str">
        <f ca="1">IFERROR(INDEX(Varmeinstallation!B:B,MATCH(INDIRECT($A$1&amp;"L"&amp;A4263)*1,Varmeinstallation!A:A,0)),"Ingen varmeinstallationer")</f>
        <v>Fjernvarme/blokvarme (radiatorsystemer eller varmluftanlæg)</v>
      </c>
      <c r="I4263" s="1" t="str">
        <f ca="1">IFERROR(INDEX(Opvarmningsmiddel!B:B,MATCH(INDIRECT($A$1&amp;"M"&amp;A4263)*1,Opvarmningsmiddel!A:A,0)),"")</f>
        <v/>
      </c>
      <c r="J4263" s="1">
        <f t="shared" ca="1" si="865"/>
        <v>0</v>
      </c>
      <c r="K4263" s="1" t="str">
        <f ca="1">IFERROR(INDEX(Relationstabel!$C$3:$K$10,MATCH(VALUE(INDIRECT($A$1&amp;"L"&amp;A4263)),Relationstabel!$A$3:$A$10,0),MATCH(IFERROR(VALUE(INDIRECT($A$1&amp;"M"&amp;A4263)),0),Relationstabel!$C$1:$K$1,0)),"Ingen varmeinstallationer")</f>
        <v>Fjernvarme/ Blokvarme</v>
      </c>
      <c r="L4263" s="1" t="str">
        <f ca="1">INDEX(Anvendelseskode!B:B,MATCH($E4263,Anvendelseskode!$A:$A,0))</f>
        <v>Række-, kæde-, dobbelthus (lodret adskillelse mellem enhederne)</v>
      </c>
      <c r="M4263" s="1" t="str">
        <f ca="1">INDEX(Anvendelseskode!C:C,MATCH($E4263,Anvendelseskode!$A:$A,0))</f>
        <v>Række-, kæde og dobbelthuse</v>
      </c>
      <c r="N4263" s="1" t="str">
        <f ca="1">INDEX(Anvendelseskode!D:D,MATCH($E4263,Anvendelseskode!$A:$A,0))</f>
        <v>Private husholdninger</v>
      </c>
      <c r="O4263" s="1" t="str">
        <f ca="1">IFERROR(INDEX(SBi!$2:$2,MATCH(G4263,SBi!$1:$1,1)),SBi!$K$2)</f>
        <v>1961-1972</v>
      </c>
      <c r="P4263" s="1">
        <f ca="1">IFERROR(INDEX(SBi!$C$3:$K$28,MATCH(E4263,SBi!$B$3:$B$28,0),MATCH(O4263,SBi!$C$2:$K$2,0)),0)</f>
        <v>119.9</v>
      </c>
      <c r="Q4263" s="19">
        <f t="shared" ca="1" si="866"/>
        <v>13.189</v>
      </c>
      <c r="R4263" s="19" t="str">
        <f ca="1">IFERROR(INDEX(VpD!$2:$2,MATCH(G4263,VpD!$1:$1,1)),VpD!$I$2)</f>
        <v>1961-1972</v>
      </c>
      <c r="S4263" s="1">
        <f ca="1">IFERROR(INDEX(VpD!$C$3:$I$27,MATCH(E4263,VpD!$B$3:$B$27,0),MATCH(R4263,VpD!$C$2:$I$2,0)),0)</f>
        <v>120</v>
      </c>
      <c r="T4263" s="19">
        <f t="shared" ca="1" si="867"/>
        <v>13.2</v>
      </c>
      <c r="U4263" s="14" t="str">
        <f t="shared" ca="1" si="868"/>
        <v xml:space="preserve">713730.28 </v>
      </c>
      <c r="V4263" s="14" t="str">
        <f t="shared" ca="1" si="869"/>
        <v>6169212.61</v>
      </c>
      <c r="W4263" s="14" t="str">
        <f t="shared" ca="1" si="870"/>
        <v>POINT(713730.28 6169212.61)</v>
      </c>
      <c r="X4263" s="14" t="str">
        <f>IFERROR(INDEX(BygningOmraade!B:B,MATCH(A4263,BygningOmraade!A:A,0)),"")</f>
        <v/>
      </c>
    </row>
    <row r="4264" spans="1:24" s="14" customFormat="1" x14ac:dyDescent="0.25">
      <c r="A4264" s="14">
        <f t="shared" si="858"/>
        <v>4264</v>
      </c>
      <c r="B4264" s="14" t="str">
        <f t="shared" ca="1" si="859"/>
        <v>fe369e6d-fb17-4843-b73f-f928838a6a30</v>
      </c>
      <c r="C4264" s="14" t="str">
        <f t="shared" ca="1" si="860"/>
        <v>0a3f507e-188b-32b8-e044-0003ba298018</v>
      </c>
      <c r="D4264" s="14">
        <f t="shared" ca="1" si="861"/>
        <v>994157</v>
      </c>
      <c r="E4264" s="1">
        <f t="shared" ca="1" si="862"/>
        <v>130</v>
      </c>
      <c r="F4264" s="1">
        <f t="shared" ca="1" si="863"/>
        <v>107</v>
      </c>
      <c r="G4264" s="1">
        <f t="shared" ca="1" si="864"/>
        <v>1983</v>
      </c>
      <c r="H4264" s="1" t="str">
        <f ca="1">IFERROR(INDEX(Varmeinstallation!B:B,MATCH(INDIRECT($A$1&amp;"L"&amp;A4264)*1,Varmeinstallation!A:A,0)),"Ingen varmeinstallationer")</f>
        <v>Fjernvarme/blokvarme (radiatorsystemer eller varmluftanlæg)</v>
      </c>
      <c r="I4264" s="1" t="str">
        <f ca="1">IFERROR(INDEX(Opvarmningsmiddel!B:B,MATCH(INDIRECT($A$1&amp;"M"&amp;A4264)*1,Opvarmningsmiddel!A:A,0)),"")</f>
        <v/>
      </c>
      <c r="J4264" s="1">
        <f t="shared" ca="1" si="865"/>
        <v>0</v>
      </c>
      <c r="K4264" s="1" t="str">
        <f ca="1">IFERROR(INDEX(Relationstabel!$C$3:$K$10,MATCH(VALUE(INDIRECT($A$1&amp;"L"&amp;A4264)),Relationstabel!$A$3:$A$10,0),MATCH(IFERROR(VALUE(INDIRECT($A$1&amp;"M"&amp;A4264)),0),Relationstabel!$C$1:$K$1,0)),"Ingen varmeinstallationer")</f>
        <v>Fjernvarme/ Blokvarme</v>
      </c>
      <c r="L4264" s="1" t="str">
        <f ca="1">INDEX(Anvendelseskode!B:B,MATCH($E4264,Anvendelseskode!$A:$A,0))</f>
        <v>Række-, kæde-, dobbelthus (lodret adskillelse mellem enhederne)</v>
      </c>
      <c r="M4264" s="1" t="str">
        <f ca="1">INDEX(Anvendelseskode!C:C,MATCH($E4264,Anvendelseskode!$A:$A,0))</f>
        <v>Række-, kæde og dobbelthuse</v>
      </c>
      <c r="N4264" s="1" t="str">
        <f ca="1">INDEX(Anvendelseskode!D:D,MATCH($E4264,Anvendelseskode!$A:$A,0))</f>
        <v>Private husholdninger</v>
      </c>
      <c r="O4264" s="1" t="str">
        <f ca="1">IFERROR(INDEX(SBi!$2:$2,MATCH(G4264,SBi!$1:$1,1)),SBi!$K$2)</f>
        <v>1979-1998</v>
      </c>
      <c r="P4264" s="1">
        <f ca="1">IFERROR(INDEX(SBi!$C$3:$K$28,MATCH(E4264,SBi!$B$3:$B$28,0),MATCH(O4264,SBi!$C$2:$K$2,0)),0)</f>
        <v>96.8</v>
      </c>
      <c r="Q4264" s="19">
        <f t="shared" ca="1" si="866"/>
        <v>10.3576</v>
      </c>
      <c r="R4264" s="19" t="str">
        <f ca="1">IFERROR(INDEX(VpD!$2:$2,MATCH(G4264,VpD!$1:$1,1)),VpD!$I$2)</f>
        <v>1979-1998</v>
      </c>
      <c r="S4264" s="1">
        <f ca="1">IFERROR(INDEX(VpD!$C$3:$I$27,MATCH(E4264,VpD!$B$3:$B$27,0),MATCH(R4264,VpD!$C$2:$I$2,0)),0)</f>
        <v>74</v>
      </c>
      <c r="T4264" s="19">
        <f t="shared" ca="1" si="867"/>
        <v>7.9180000000000001</v>
      </c>
      <c r="U4264" s="14" t="str">
        <f t="shared" ca="1" si="868"/>
        <v xml:space="preserve">711415.54 </v>
      </c>
      <c r="V4264" s="14" t="str">
        <f t="shared" ca="1" si="869"/>
        <v>6171609.91</v>
      </c>
      <c r="W4264" s="14" t="str">
        <f t="shared" ca="1" si="870"/>
        <v>POINT(711415.54 6171609.91)</v>
      </c>
      <c r="X4264" s="14" t="str">
        <f>IFERROR(INDEX(BygningOmraade!B:B,MATCH(A4264,BygningOmraade!A:A,0)),"")</f>
        <v/>
      </c>
    </row>
    <row r="4265" spans="1:24" s="14" customFormat="1" x14ac:dyDescent="0.25">
      <c r="A4265" s="14">
        <f t="shared" si="858"/>
        <v>4265</v>
      </c>
      <c r="B4265" s="14" t="str">
        <f t="shared" ca="1" si="859"/>
        <v>fe397f50-0331-48f6-9982-7e6dd6401059</v>
      </c>
      <c r="C4265" s="14" t="str">
        <f t="shared" ca="1" si="860"/>
        <v>0a3f507e-2135-32b8-e044-0003ba298018</v>
      </c>
      <c r="D4265" s="14">
        <f t="shared" ca="1" si="861"/>
        <v>996186</v>
      </c>
      <c r="E4265" s="1">
        <f t="shared" ca="1" si="862"/>
        <v>120</v>
      </c>
      <c r="F4265" s="1">
        <f t="shared" ca="1" si="863"/>
        <v>182</v>
      </c>
      <c r="G4265" s="1">
        <f t="shared" ca="1" si="864"/>
        <v>1982</v>
      </c>
      <c r="H4265" s="1" t="str">
        <f ca="1">IFERROR(INDEX(Varmeinstallation!B:B,MATCH(INDIRECT($A$1&amp;"L"&amp;A4265)*1,Varmeinstallation!A:A,0)),"Ingen varmeinstallationer")</f>
        <v>Centralvarme fra eget anlæg, et-kammer fyr</v>
      </c>
      <c r="I4265" s="1" t="str">
        <f ca="1">IFERROR(INDEX(Opvarmningsmiddel!B:B,MATCH(INDIRECT($A$1&amp;"M"&amp;A4265)*1,Opvarmningsmiddel!A:A,0)),"")</f>
        <v>Naturgas</v>
      </c>
      <c r="J4265" s="1">
        <f t="shared" ca="1" si="865"/>
        <v>0</v>
      </c>
      <c r="K4265" s="1" t="str">
        <f ca="1">IFERROR(INDEX(Relationstabel!$C$3:$K$10,MATCH(VALUE(INDIRECT($A$1&amp;"L"&amp;A4265)),Relationstabel!$A$3:$A$10,0),MATCH(IFERROR(VALUE(INDIRECT($A$1&amp;"M"&amp;A4265)),0),Relationstabel!$C$1:$K$1,0)),"Ingen varmeinstallationer")</f>
        <v>Naturgas</v>
      </c>
      <c r="L4265" s="1" t="str">
        <f ca="1">INDEX(Anvendelseskode!B:B,MATCH($E4265,Anvendelseskode!$A:$A,0))</f>
        <v>Fritliggende enfamilieshus (parcelhus)</v>
      </c>
      <c r="M4265" s="1" t="str">
        <f ca="1">INDEX(Anvendelseskode!C:C,MATCH($E4265,Anvendelseskode!$A:$A,0))</f>
        <v>Parcelhuse</v>
      </c>
      <c r="N4265" s="1" t="str">
        <f ca="1">INDEX(Anvendelseskode!D:D,MATCH($E4265,Anvendelseskode!$A:$A,0))</f>
        <v>Private husholdninger</v>
      </c>
      <c r="O4265" s="1" t="str">
        <f ca="1">IFERROR(INDEX(SBi!$2:$2,MATCH(G4265,SBi!$1:$1,1)),SBi!$K$2)</f>
        <v>1979-1998</v>
      </c>
      <c r="P4265" s="1">
        <f ca="1">IFERROR(INDEX(SBi!$C$3:$K$28,MATCH(E4265,SBi!$B$3:$B$28,0),MATCH(O4265,SBi!$C$2:$K$2,0)),0)</f>
        <v>105.4</v>
      </c>
      <c r="Q4265" s="19">
        <f t="shared" ca="1" si="866"/>
        <v>19.1828</v>
      </c>
      <c r="R4265" s="19" t="str">
        <f ca="1">IFERROR(INDEX(VpD!$2:$2,MATCH(G4265,VpD!$1:$1,1)),VpD!$I$2)</f>
        <v>1979-1998</v>
      </c>
      <c r="S4265" s="1">
        <f ca="1">IFERROR(INDEX(VpD!$C$3:$I$27,MATCH(E4265,VpD!$B$3:$B$27,0),MATCH(R4265,VpD!$C$2:$I$2,0)),0)</f>
        <v>90</v>
      </c>
      <c r="T4265" s="19">
        <f t="shared" ca="1" si="867"/>
        <v>16.38</v>
      </c>
      <c r="U4265" s="14" t="str">
        <f t="shared" ca="1" si="868"/>
        <v xml:space="preserve">713062.38 </v>
      </c>
      <c r="V4265" s="14" t="str">
        <f t="shared" ca="1" si="869"/>
        <v>6169143.49</v>
      </c>
      <c r="W4265" s="14" t="str">
        <f t="shared" ca="1" si="870"/>
        <v>POINT(713062.38 6169143.49)</v>
      </c>
      <c r="X4265" s="14" t="str">
        <f>IFERROR(INDEX(BygningOmraade!B:B,MATCH(A4265,BygningOmraade!A:A,0)),"")</f>
        <v/>
      </c>
    </row>
    <row r="4266" spans="1:24" s="14" customFormat="1" x14ac:dyDescent="0.25">
      <c r="A4266" s="14">
        <f t="shared" si="858"/>
        <v>4266</v>
      </c>
      <c r="B4266" s="14" t="str">
        <f t="shared" ca="1" si="859"/>
        <v>fe3d3a99-c4c9-459f-8c56-81d82fcaa49c</v>
      </c>
      <c r="C4266" s="14" t="str">
        <f t="shared" ca="1" si="860"/>
        <v>0a3f507e-1555-32b8-e044-0003ba298018</v>
      </c>
      <c r="D4266" s="14">
        <f t="shared" ca="1" si="861"/>
        <v>996667</v>
      </c>
      <c r="E4266" s="1">
        <f t="shared" ca="1" si="862"/>
        <v>130</v>
      </c>
      <c r="F4266" s="1">
        <f t="shared" ca="1" si="863"/>
        <v>102</v>
      </c>
      <c r="G4266" s="1">
        <f t="shared" ca="1" si="864"/>
        <v>1977</v>
      </c>
      <c r="H4266" s="1" t="str">
        <f ca="1">IFERROR(INDEX(Varmeinstallation!B:B,MATCH(INDIRECT($A$1&amp;"L"&amp;A4266)*1,Varmeinstallation!A:A,0)),"Ingen varmeinstallationer")</f>
        <v>Fjernvarme/blokvarme (radiatorsystemer eller varmluftanlæg)</v>
      </c>
      <c r="I4266" s="1" t="str">
        <f ca="1">IFERROR(INDEX(Opvarmningsmiddel!B:B,MATCH(INDIRECT($A$1&amp;"M"&amp;A4266)*1,Opvarmningsmiddel!A:A,0)),"")</f>
        <v/>
      </c>
      <c r="J4266" s="1">
        <f t="shared" ca="1" si="865"/>
        <v>0</v>
      </c>
      <c r="K4266" s="1" t="str">
        <f ca="1">IFERROR(INDEX(Relationstabel!$C$3:$K$10,MATCH(VALUE(INDIRECT($A$1&amp;"L"&amp;A4266)),Relationstabel!$A$3:$A$10,0),MATCH(IFERROR(VALUE(INDIRECT($A$1&amp;"M"&amp;A4266)),0),Relationstabel!$C$1:$K$1,0)),"Ingen varmeinstallationer")</f>
        <v>Fjernvarme/ Blokvarme</v>
      </c>
      <c r="L4266" s="1" t="str">
        <f ca="1">INDEX(Anvendelseskode!B:B,MATCH($E4266,Anvendelseskode!$A:$A,0))</f>
        <v>Række-, kæde-, dobbelthus (lodret adskillelse mellem enhederne)</v>
      </c>
      <c r="M4266" s="1" t="str">
        <f ca="1">INDEX(Anvendelseskode!C:C,MATCH($E4266,Anvendelseskode!$A:$A,0))</f>
        <v>Række-, kæde og dobbelthuse</v>
      </c>
      <c r="N4266" s="1" t="str">
        <f ca="1">INDEX(Anvendelseskode!D:D,MATCH($E4266,Anvendelseskode!$A:$A,0))</f>
        <v>Private husholdninger</v>
      </c>
      <c r="O4266" s="1" t="str">
        <f ca="1">IFERROR(INDEX(SBi!$2:$2,MATCH(G4266,SBi!$1:$1,1)),SBi!$K$2)</f>
        <v>1973-1978</v>
      </c>
      <c r="P4266" s="1">
        <f ca="1">IFERROR(INDEX(SBi!$C$3:$K$28,MATCH(E4266,SBi!$B$3:$B$28,0),MATCH(O4266,SBi!$C$2:$K$2,0)),0)</f>
        <v>112.6</v>
      </c>
      <c r="Q4266" s="19">
        <f t="shared" ca="1" si="866"/>
        <v>11.485199999999999</v>
      </c>
      <c r="R4266" s="19" t="str">
        <f ca="1">IFERROR(INDEX(VpD!$2:$2,MATCH(G4266,VpD!$1:$1,1)),VpD!$I$2)</f>
        <v>1973-1978</v>
      </c>
      <c r="S4266" s="1">
        <f ca="1">IFERROR(INDEX(VpD!$C$3:$I$27,MATCH(E4266,VpD!$B$3:$B$27,0),MATCH(R4266,VpD!$C$2:$I$2,0)),0)</f>
        <v>98</v>
      </c>
      <c r="T4266" s="19">
        <f t="shared" ca="1" si="867"/>
        <v>9.9960000000000004</v>
      </c>
      <c r="U4266" s="14" t="str">
        <f t="shared" ca="1" si="868"/>
        <v xml:space="preserve">713523.96 </v>
      </c>
      <c r="V4266" s="14" t="str">
        <f t="shared" ca="1" si="869"/>
        <v>6169533.77</v>
      </c>
      <c r="W4266" s="14" t="str">
        <f t="shared" ca="1" si="870"/>
        <v>POINT(713523.96 6169533.77)</v>
      </c>
      <c r="X4266" s="14" t="str">
        <f>IFERROR(INDEX(BygningOmraade!B:B,MATCH(A4266,BygningOmraade!A:A,0)),"")</f>
        <v/>
      </c>
    </row>
    <row r="4267" spans="1:24" s="14" customFormat="1" x14ac:dyDescent="0.25">
      <c r="A4267" s="14">
        <f t="shared" si="858"/>
        <v>4267</v>
      </c>
      <c r="B4267" s="14" t="str">
        <f t="shared" ca="1" si="859"/>
        <v>fe515330-6304-4078-9000-50bac2814e0b</v>
      </c>
      <c r="C4267" s="14" t="str">
        <f t="shared" ca="1" si="860"/>
        <v>0a3f507e-1dbe-32b8-e044-0003ba298018</v>
      </c>
      <c r="D4267" s="14">
        <f t="shared" ca="1" si="861"/>
        <v>2540586</v>
      </c>
      <c r="E4267" s="1">
        <f t="shared" ca="1" si="862"/>
        <v>130</v>
      </c>
      <c r="F4267" s="1">
        <f t="shared" ca="1" si="863"/>
        <v>118</v>
      </c>
      <c r="G4267" s="1">
        <f t="shared" ca="1" si="864"/>
        <v>2000</v>
      </c>
      <c r="H4267" s="1" t="str">
        <f ca="1">IFERROR(INDEX(Varmeinstallation!B:B,MATCH(INDIRECT($A$1&amp;"L"&amp;A4267)*1,Varmeinstallation!A:A,0)),"Ingen varmeinstallationer")</f>
        <v>Fjernvarme/blokvarme (radiatorsystemer eller varmluftanlæg)</v>
      </c>
      <c r="I4267" s="1" t="str">
        <f ca="1">IFERROR(INDEX(Opvarmningsmiddel!B:B,MATCH(INDIRECT($A$1&amp;"M"&amp;A4267)*1,Opvarmningsmiddel!A:A,0)),"")</f>
        <v/>
      </c>
      <c r="J4267" s="1">
        <f t="shared" ca="1" si="865"/>
        <v>0</v>
      </c>
      <c r="K4267" s="1" t="str">
        <f ca="1">IFERROR(INDEX(Relationstabel!$C$3:$K$10,MATCH(VALUE(INDIRECT($A$1&amp;"L"&amp;A4267)),Relationstabel!$A$3:$A$10,0),MATCH(IFERROR(VALUE(INDIRECT($A$1&amp;"M"&amp;A4267)),0),Relationstabel!$C$1:$K$1,0)),"Ingen varmeinstallationer")</f>
        <v>Fjernvarme/ Blokvarme</v>
      </c>
      <c r="L4267" s="1" t="str">
        <f ca="1">INDEX(Anvendelseskode!B:B,MATCH($E4267,Anvendelseskode!$A:$A,0))</f>
        <v>Række-, kæde-, dobbelthus (lodret adskillelse mellem enhederne)</v>
      </c>
      <c r="M4267" s="1" t="str">
        <f ca="1">INDEX(Anvendelseskode!C:C,MATCH($E4267,Anvendelseskode!$A:$A,0))</f>
        <v>Række-, kæde og dobbelthuse</v>
      </c>
      <c r="N4267" s="1" t="str">
        <f ca="1">INDEX(Anvendelseskode!D:D,MATCH($E4267,Anvendelseskode!$A:$A,0))</f>
        <v>Private husholdninger</v>
      </c>
      <c r="O4267" s="1" t="str">
        <f ca="1">IFERROR(INDEX(SBi!$2:$2,MATCH(G4267,SBi!$1:$1,1)),SBi!$K$2)</f>
        <v>1999-2006</v>
      </c>
      <c r="P4267" s="1">
        <f ca="1">IFERROR(INDEX(SBi!$C$3:$K$28,MATCH(E4267,SBi!$B$3:$B$28,0),MATCH(O4267,SBi!$C$2:$K$2,0)),0)</f>
        <v>81.5</v>
      </c>
      <c r="Q4267" s="19">
        <f t="shared" ca="1" si="866"/>
        <v>9.6170000000000009</v>
      </c>
      <c r="R4267" s="19" t="str">
        <f ca="1">IFERROR(INDEX(VpD!$2:$2,MATCH(G4267,VpD!$1:$1,1)),VpD!$I$2)</f>
        <v>&gt;1998</v>
      </c>
      <c r="S4267" s="1">
        <f ca="1">IFERROR(INDEX(VpD!$C$3:$I$27,MATCH(E4267,VpD!$B$3:$B$27,0),MATCH(R4267,VpD!$C$2:$I$2,0)),0)</f>
        <v>65</v>
      </c>
      <c r="T4267" s="19">
        <f t="shared" ca="1" si="867"/>
        <v>7.67</v>
      </c>
      <c r="U4267" s="14" t="str">
        <f t="shared" ca="1" si="868"/>
        <v xml:space="preserve">711969.48 </v>
      </c>
      <c r="V4267" s="14" t="str">
        <f t="shared" ca="1" si="869"/>
        <v>6172493.65</v>
      </c>
      <c r="W4267" s="14" t="str">
        <f t="shared" ca="1" si="870"/>
        <v>POINT(711969.48 6172493.65)</v>
      </c>
      <c r="X4267" s="14" t="str">
        <f>IFERROR(INDEX(BygningOmraade!B:B,MATCH(A4267,BygningOmraade!A:A,0)),"")</f>
        <v/>
      </c>
    </row>
    <row r="4268" spans="1:24" s="14" customFormat="1" x14ac:dyDescent="0.25">
      <c r="A4268" s="14">
        <f t="shared" si="858"/>
        <v>4268</v>
      </c>
      <c r="B4268" s="14" t="str">
        <f t="shared" ca="1" si="859"/>
        <v>fe54f70d-9d70-4b24-8b0a-bd0c9dd9f8d2</v>
      </c>
      <c r="C4268" s="14" t="str">
        <f t="shared" ca="1" si="860"/>
        <v>be5ab552-5c1a-4de8-9db5-c3b7ebdfb8ec</v>
      </c>
      <c r="D4268" s="14">
        <f t="shared" ca="1" si="861"/>
        <v>996024</v>
      </c>
      <c r="E4268" s="1">
        <f t="shared" ca="1" si="862"/>
        <v>320</v>
      </c>
      <c r="F4268" s="1">
        <f t="shared" ca="1" si="863"/>
        <v>300</v>
      </c>
      <c r="G4268" s="1">
        <f t="shared" ca="1" si="864"/>
        <v>2001</v>
      </c>
      <c r="H4268" s="1" t="str">
        <f ca="1">IFERROR(INDEX(Varmeinstallation!B:B,MATCH(INDIRECT($A$1&amp;"L"&amp;A4268)*1,Varmeinstallation!A:A,0)),"Ingen varmeinstallationer")</f>
        <v>Ingen varmeinstallationer</v>
      </c>
      <c r="I4268" s="1" t="str">
        <f ca="1">IFERROR(INDEX(Opvarmningsmiddel!B:B,MATCH(INDIRECT($A$1&amp;"M"&amp;A4268)*1,Opvarmningsmiddel!A:A,0)),"")</f>
        <v/>
      </c>
      <c r="J4268" s="1">
        <f t="shared" ca="1" si="865"/>
        <v>0</v>
      </c>
      <c r="K4268" s="1" t="str">
        <f ca="1">IFERROR(INDEX(Relationstabel!$C$3:$K$10,MATCH(VALUE(INDIRECT($A$1&amp;"L"&amp;A4268)),Relationstabel!$A$3:$A$10,0),MATCH(IFERROR(VALUE(INDIRECT($A$1&amp;"M"&amp;A4268)),0),Relationstabel!$C$1:$K$1,0)),"Ingen varmeinstallationer")</f>
        <v>Ingen varmeinstallation</v>
      </c>
      <c r="L4268" s="1" t="str">
        <f ca="1">INDEX(Anvendelseskode!B:B,MATCH($E4268,Anvendelseskode!$A:$A,0))</f>
        <v>Bygning til kontor, handel, lager herunder offentlig administration</v>
      </c>
      <c r="M4268" s="1" t="str">
        <f ca="1">INDEX(Anvendelseskode!C:C,MATCH($E4268,Anvendelseskode!$A:$A,0))</f>
        <v>Kontor, handel, lager, off. adm.</v>
      </c>
      <c r="N4268" s="1" t="str">
        <f ca="1">INDEX(Anvendelseskode!D:D,MATCH($E4268,Anvendelseskode!$A:$A,0))</f>
        <v>Handel og servicevirksomheder</v>
      </c>
      <c r="O4268" s="1" t="str">
        <f ca="1">IFERROR(INDEX(SBi!$2:$2,MATCH(G4268,SBi!$1:$1,1)),SBi!$K$2)</f>
        <v>1999-2006</v>
      </c>
      <c r="P4268" s="1">
        <f ca="1">IFERROR(INDEX(SBi!$C$3:$K$28,MATCH(E4268,SBi!$B$3:$B$28,0),MATCH(O4268,SBi!$C$2:$K$2,0)),0)</f>
        <v>89.6</v>
      </c>
      <c r="Q4268" s="19">
        <f t="shared" ca="1" si="866"/>
        <v>26.88</v>
      </c>
      <c r="R4268" s="19" t="str">
        <f ca="1">IFERROR(INDEX(VpD!$2:$2,MATCH(G4268,VpD!$1:$1,1)),VpD!$I$2)</f>
        <v>&gt;1998</v>
      </c>
      <c r="S4268" s="1">
        <f ca="1">IFERROR(INDEX(VpD!$C$3:$I$27,MATCH(E4268,VpD!$B$3:$B$27,0),MATCH(R4268,VpD!$C$2:$I$2,0)),0)</f>
        <v>77</v>
      </c>
      <c r="T4268" s="19">
        <f t="shared" ca="1" si="867"/>
        <v>23.1</v>
      </c>
      <c r="U4268" s="14" t="str">
        <f t="shared" ca="1" si="868"/>
        <v xml:space="preserve">712669.99 </v>
      </c>
      <c r="V4268" s="14" t="str">
        <f t="shared" ca="1" si="869"/>
        <v>6169314.95</v>
      </c>
      <c r="W4268" s="14" t="str">
        <f t="shared" ca="1" si="870"/>
        <v>POINT(712669.99 6169314.95)</v>
      </c>
      <c r="X4268" s="14" t="str">
        <f>IFERROR(INDEX(BygningOmraade!B:B,MATCH(A4268,BygningOmraade!A:A,0)),"")</f>
        <v/>
      </c>
    </row>
    <row r="4269" spans="1:24" s="14" customFormat="1" x14ac:dyDescent="0.25">
      <c r="A4269" s="14">
        <f t="shared" si="858"/>
        <v>4269</v>
      </c>
      <c r="B4269" s="14" t="str">
        <f t="shared" ca="1" si="859"/>
        <v>fe629572-53bd-4997-a341-b4f702e2fbf0</v>
      </c>
      <c r="C4269" s="14" t="str">
        <f t="shared" ca="1" si="860"/>
        <v>0a3f507e-1e1f-32b8-e044-0003ba298018</v>
      </c>
      <c r="D4269" s="14">
        <f t="shared" ca="1" si="861"/>
        <v>995153</v>
      </c>
      <c r="E4269" s="1">
        <f t="shared" ca="1" si="862"/>
        <v>120</v>
      </c>
      <c r="F4269" s="1">
        <f t="shared" ca="1" si="863"/>
        <v>181</v>
      </c>
      <c r="G4269" s="1">
        <f t="shared" ca="1" si="864"/>
        <v>1975</v>
      </c>
      <c r="H4269" s="1" t="str">
        <f ca="1">IFERROR(INDEX(Varmeinstallation!B:B,MATCH(INDIRECT($A$1&amp;"L"&amp;A4269)*1,Varmeinstallation!A:A,0)),"Ingen varmeinstallationer")</f>
        <v>Centralvarme fra eget anlæg, et-kammer fyr</v>
      </c>
      <c r="I4269" s="1" t="str">
        <f ca="1">IFERROR(INDEX(Opvarmningsmiddel!B:B,MATCH(INDIRECT($A$1&amp;"M"&amp;A4269)*1,Opvarmningsmiddel!A:A,0)),"")</f>
        <v>Naturgas</v>
      </c>
      <c r="J4269" s="1">
        <f t="shared" ca="1" si="865"/>
        <v>2</v>
      </c>
      <c r="K4269" s="1" t="str">
        <f ca="1">IFERROR(INDEX(Relationstabel!$C$3:$K$10,MATCH(VALUE(INDIRECT($A$1&amp;"L"&amp;A4269)),Relationstabel!$A$3:$A$10,0),MATCH(IFERROR(VALUE(INDIRECT($A$1&amp;"M"&amp;A4269)),0),Relationstabel!$C$1:$K$1,0)),"Ingen varmeinstallationer")</f>
        <v>Naturgas</v>
      </c>
      <c r="L4269" s="1" t="str">
        <f ca="1">INDEX(Anvendelseskode!B:B,MATCH($E4269,Anvendelseskode!$A:$A,0))</f>
        <v>Fritliggende enfamilieshus (parcelhus)</v>
      </c>
      <c r="M4269" s="1" t="str">
        <f ca="1">INDEX(Anvendelseskode!C:C,MATCH($E4269,Anvendelseskode!$A:$A,0))</f>
        <v>Parcelhuse</v>
      </c>
      <c r="N4269" s="1" t="str">
        <f ca="1">INDEX(Anvendelseskode!D:D,MATCH($E4269,Anvendelseskode!$A:$A,0))</f>
        <v>Private husholdninger</v>
      </c>
      <c r="O4269" s="1" t="str">
        <f ca="1">IFERROR(INDEX(SBi!$2:$2,MATCH(G4269,SBi!$1:$1,1)),SBi!$K$2)</f>
        <v>1973-1978</v>
      </c>
      <c r="P4269" s="1">
        <f ca="1">IFERROR(INDEX(SBi!$C$3:$K$28,MATCH(E4269,SBi!$B$3:$B$28,0),MATCH(O4269,SBi!$C$2:$K$2,0)),0)</f>
        <v>119.8</v>
      </c>
      <c r="Q4269" s="19">
        <f t="shared" ca="1" si="866"/>
        <v>21.683799999999998</v>
      </c>
      <c r="R4269" s="19" t="str">
        <f ca="1">IFERROR(INDEX(VpD!$2:$2,MATCH(G4269,VpD!$1:$1,1)),VpD!$I$2)</f>
        <v>1973-1978</v>
      </c>
      <c r="S4269" s="1">
        <f ca="1">IFERROR(INDEX(VpD!$C$3:$I$27,MATCH(E4269,VpD!$B$3:$B$27,0),MATCH(R4269,VpD!$C$2:$I$2,0)),0)</f>
        <v>117</v>
      </c>
      <c r="T4269" s="19">
        <f t="shared" ca="1" si="867"/>
        <v>21.177</v>
      </c>
      <c r="U4269" s="14" t="str">
        <f t="shared" ca="1" si="868"/>
        <v xml:space="preserve">711925.99 </v>
      </c>
      <c r="V4269" s="14" t="str">
        <f t="shared" ca="1" si="869"/>
        <v>6169537.49</v>
      </c>
      <c r="W4269" s="14" t="str">
        <f t="shared" ca="1" si="870"/>
        <v>POINT(711925.99 6169537.49)</v>
      </c>
      <c r="X4269" s="14" t="str">
        <f>IFERROR(INDEX(BygningOmraade!B:B,MATCH(A4269,BygningOmraade!A:A,0)),"")</f>
        <v/>
      </c>
    </row>
    <row r="4270" spans="1:24" s="14" customFormat="1" x14ac:dyDescent="0.25">
      <c r="A4270" s="14">
        <f t="shared" si="858"/>
        <v>4270</v>
      </c>
      <c r="B4270" s="14" t="str">
        <f t="shared" ca="1" si="859"/>
        <v>fe6445db-eb92-4a6f-b342-826c92216702</v>
      </c>
      <c r="C4270" s="14" t="str">
        <f t="shared" ca="1" si="860"/>
        <v>0a3f507e-16e9-32b8-e044-0003ba298018</v>
      </c>
      <c r="D4270" s="14">
        <f t="shared" ca="1" si="861"/>
        <v>996412</v>
      </c>
      <c r="E4270" s="1">
        <f t="shared" ca="1" si="862"/>
        <v>230</v>
      </c>
      <c r="F4270" s="1">
        <f t="shared" ca="1" si="863"/>
        <v>150</v>
      </c>
      <c r="G4270" s="1">
        <f t="shared" ca="1" si="864"/>
        <v>1975</v>
      </c>
      <c r="H4270" s="1" t="str">
        <f ca="1">IFERROR(INDEX(Varmeinstallation!B:B,MATCH(INDIRECT($A$1&amp;"L"&amp;A4270)*1,Varmeinstallation!A:A,0)),"Ingen varmeinstallationer")</f>
        <v>Ingen varmeinstallationer</v>
      </c>
      <c r="I4270" s="1" t="str">
        <f ca="1">IFERROR(INDEX(Opvarmningsmiddel!B:B,MATCH(INDIRECT($A$1&amp;"M"&amp;A4270)*1,Opvarmningsmiddel!A:A,0)),"")</f>
        <v/>
      </c>
      <c r="J4270" s="1">
        <f t="shared" ca="1" si="865"/>
        <v>0</v>
      </c>
      <c r="K4270" s="1" t="str">
        <f ca="1">IFERROR(INDEX(Relationstabel!$C$3:$K$10,MATCH(VALUE(INDIRECT($A$1&amp;"L"&amp;A4270)),Relationstabel!$A$3:$A$10,0),MATCH(IFERROR(VALUE(INDIRECT($A$1&amp;"M"&amp;A4270)),0),Relationstabel!$C$1:$K$1,0)),"Ingen varmeinstallationer")</f>
        <v>Ingen varmeinstallation</v>
      </c>
      <c r="L4270" s="1" t="str">
        <f ca="1">INDEX(Anvendelseskode!B:B,MATCH($E4270,Anvendelseskode!$A:$A,0))</f>
        <v>El-, gas-, vand- eller varmeværk forbrændingsanstalt m.v..</v>
      </c>
      <c r="M4270" s="1" t="str">
        <f ca="1">INDEX(Anvendelseskode!C:C,MATCH($E4270,Anvendelseskode!$A:$A,0))</f>
        <v>El-, gas-, vand- og varmeværker</v>
      </c>
      <c r="N4270" s="1" t="str">
        <f ca="1">INDEX(Anvendelseskode!D:D,MATCH($E4270,Anvendelseskode!$A:$A,0))</f>
        <v>Industri</v>
      </c>
      <c r="O4270" s="1" t="str">
        <f ca="1">IFERROR(INDEX(SBi!$2:$2,MATCH(G4270,SBi!$1:$1,1)),SBi!$K$2)</f>
        <v>1973-1978</v>
      </c>
      <c r="P4270" s="1">
        <f ca="1">IFERROR(INDEX(SBi!$C$3:$K$28,MATCH(E4270,SBi!$B$3:$B$28,0),MATCH(O4270,SBi!$C$2:$K$2,0)),0)</f>
        <v>97</v>
      </c>
      <c r="Q4270" s="19">
        <f t="shared" ca="1" si="866"/>
        <v>14.55</v>
      </c>
      <c r="R4270" s="19" t="str">
        <f ca="1">IFERROR(INDEX(VpD!$2:$2,MATCH(G4270,VpD!$1:$1,1)),VpD!$I$2)</f>
        <v>1973-1978</v>
      </c>
      <c r="S4270" s="1">
        <f ca="1">IFERROR(INDEX(VpD!$C$3:$I$27,MATCH(E4270,VpD!$B$3:$B$27,0),MATCH(R4270,VpD!$C$2:$I$2,0)),0)</f>
        <v>97</v>
      </c>
      <c r="T4270" s="19">
        <f t="shared" ca="1" si="867"/>
        <v>14.55</v>
      </c>
      <c r="U4270" s="14" t="str">
        <f t="shared" ca="1" si="868"/>
        <v xml:space="preserve">713391.39 </v>
      </c>
      <c r="V4270" s="14" t="str">
        <f t="shared" ca="1" si="869"/>
        <v>6168908.54</v>
      </c>
      <c r="W4270" s="14" t="str">
        <f t="shared" ca="1" si="870"/>
        <v>POINT(713391.39 6168908.54)</v>
      </c>
      <c r="X4270" s="14" t="str">
        <f>IFERROR(INDEX(BygningOmraade!B:B,MATCH(A4270,BygningOmraade!A:A,0)),"")</f>
        <v/>
      </c>
    </row>
    <row r="4271" spans="1:24" s="14" customFormat="1" x14ac:dyDescent="0.25">
      <c r="A4271" s="14">
        <f t="shared" si="858"/>
        <v>4271</v>
      </c>
      <c r="B4271" s="14" t="str">
        <f t="shared" ca="1" si="859"/>
        <v>fe7aa027-8912-4e92-907a-7f1f88850d41</v>
      </c>
      <c r="C4271" s="14" t="str">
        <f t="shared" ca="1" si="860"/>
        <v>0a3f507e-21e1-32b8-e044-0003ba298018</v>
      </c>
      <c r="D4271" s="14">
        <f t="shared" ca="1" si="861"/>
        <v>996496</v>
      </c>
      <c r="E4271" s="1">
        <f t="shared" ca="1" si="862"/>
        <v>120</v>
      </c>
      <c r="F4271" s="1">
        <f t="shared" ca="1" si="863"/>
        <v>215</v>
      </c>
      <c r="G4271" s="1">
        <f t="shared" ca="1" si="864"/>
        <v>1979</v>
      </c>
      <c r="H4271" s="1" t="str">
        <f ca="1">IFERROR(INDEX(Varmeinstallation!B:B,MATCH(INDIRECT($A$1&amp;"L"&amp;A4271)*1,Varmeinstallation!A:A,0)),"Ingen varmeinstallationer")</f>
        <v>Centralvarme fra eget anlæg, et-kammer fyr</v>
      </c>
      <c r="I4271" s="1" t="str">
        <f ca="1">IFERROR(INDEX(Opvarmningsmiddel!B:B,MATCH(INDIRECT($A$1&amp;"M"&amp;A4271)*1,Opvarmningsmiddel!A:A,0)),"")</f>
        <v>Naturgas</v>
      </c>
      <c r="J4271" s="1">
        <f t="shared" ca="1" si="865"/>
        <v>0</v>
      </c>
      <c r="K4271" s="1" t="str">
        <f ca="1">IFERROR(INDEX(Relationstabel!$C$3:$K$10,MATCH(VALUE(INDIRECT($A$1&amp;"L"&amp;A4271)),Relationstabel!$A$3:$A$10,0),MATCH(IFERROR(VALUE(INDIRECT($A$1&amp;"M"&amp;A4271)),0),Relationstabel!$C$1:$K$1,0)),"Ingen varmeinstallationer")</f>
        <v>Naturgas</v>
      </c>
      <c r="L4271" s="1" t="str">
        <f ca="1">INDEX(Anvendelseskode!B:B,MATCH($E4271,Anvendelseskode!$A:$A,0))</f>
        <v>Fritliggende enfamilieshus (parcelhus)</v>
      </c>
      <c r="M4271" s="1" t="str">
        <f ca="1">INDEX(Anvendelseskode!C:C,MATCH($E4271,Anvendelseskode!$A:$A,0))</f>
        <v>Parcelhuse</v>
      </c>
      <c r="N4271" s="1" t="str">
        <f ca="1">INDEX(Anvendelseskode!D:D,MATCH($E4271,Anvendelseskode!$A:$A,0))</f>
        <v>Private husholdninger</v>
      </c>
      <c r="O4271" s="1" t="str">
        <f ca="1">IFERROR(INDEX(SBi!$2:$2,MATCH(G4271,SBi!$1:$1,1)),SBi!$K$2)</f>
        <v>1979-1998</v>
      </c>
      <c r="P4271" s="1">
        <f ca="1">IFERROR(INDEX(SBi!$C$3:$K$28,MATCH(E4271,SBi!$B$3:$B$28,0),MATCH(O4271,SBi!$C$2:$K$2,0)),0)</f>
        <v>105.4</v>
      </c>
      <c r="Q4271" s="19">
        <f t="shared" ca="1" si="866"/>
        <v>22.661000000000001</v>
      </c>
      <c r="R4271" s="19" t="str">
        <f ca="1">IFERROR(INDEX(VpD!$2:$2,MATCH(G4271,VpD!$1:$1,1)),VpD!$I$2)</f>
        <v>1979-1998</v>
      </c>
      <c r="S4271" s="1">
        <f ca="1">IFERROR(INDEX(VpD!$C$3:$I$27,MATCH(E4271,VpD!$B$3:$B$27,0),MATCH(R4271,VpD!$C$2:$I$2,0)),0)</f>
        <v>90</v>
      </c>
      <c r="T4271" s="19">
        <f t="shared" ca="1" si="867"/>
        <v>19.350000000000001</v>
      </c>
      <c r="U4271" s="14" t="str">
        <f t="shared" ca="1" si="868"/>
        <v xml:space="preserve">713264.68 </v>
      </c>
      <c r="V4271" s="14" t="str">
        <f t="shared" ca="1" si="869"/>
        <v>6168925</v>
      </c>
      <c r="W4271" s="14" t="str">
        <f t="shared" ca="1" si="870"/>
        <v>POINT(713264.68 6168925)</v>
      </c>
      <c r="X4271" s="14" t="str">
        <f>IFERROR(INDEX(BygningOmraade!B:B,MATCH(A4271,BygningOmraade!A:A,0)),"")</f>
        <v/>
      </c>
    </row>
    <row r="4272" spans="1:24" s="14" customFormat="1" x14ac:dyDescent="0.25">
      <c r="A4272" s="14">
        <f t="shared" si="858"/>
        <v>4272</v>
      </c>
      <c r="B4272" s="14" t="str">
        <f t="shared" ca="1" si="859"/>
        <v>fe7b396f-ec7d-4397-8997-d81ecafd3b38</v>
      </c>
      <c r="C4272" s="14" t="str">
        <f t="shared" ca="1" si="860"/>
        <v>0a3f507e-2403-32b8-e044-0003ba298018</v>
      </c>
      <c r="D4272" s="14">
        <f t="shared" ca="1" si="861"/>
        <v>994753</v>
      </c>
      <c r="E4272" s="1">
        <f t="shared" ca="1" si="862"/>
        <v>130</v>
      </c>
      <c r="F4272" s="1">
        <f t="shared" ca="1" si="863"/>
        <v>124</v>
      </c>
      <c r="G4272" s="1">
        <f t="shared" ca="1" si="864"/>
        <v>1993</v>
      </c>
      <c r="H4272" s="1" t="str">
        <f ca="1">IFERROR(INDEX(Varmeinstallation!B:B,MATCH(INDIRECT($A$1&amp;"L"&amp;A4272)*1,Varmeinstallation!A:A,0)),"Ingen varmeinstallationer")</f>
        <v>Fjernvarme/blokvarme (radiatorsystemer eller varmluftanlæg)</v>
      </c>
      <c r="I4272" s="1" t="str">
        <f ca="1">IFERROR(INDEX(Opvarmningsmiddel!B:B,MATCH(INDIRECT($A$1&amp;"M"&amp;A4272)*1,Opvarmningsmiddel!A:A,0)),"")</f>
        <v/>
      </c>
      <c r="J4272" s="1">
        <f t="shared" ca="1" si="865"/>
        <v>0</v>
      </c>
      <c r="K4272" s="1" t="str">
        <f ca="1">IFERROR(INDEX(Relationstabel!$C$3:$K$10,MATCH(VALUE(INDIRECT($A$1&amp;"L"&amp;A4272)),Relationstabel!$A$3:$A$10,0),MATCH(IFERROR(VALUE(INDIRECT($A$1&amp;"M"&amp;A4272)),0),Relationstabel!$C$1:$K$1,0)),"Ingen varmeinstallationer")</f>
        <v>Fjernvarme/ Blokvarme</v>
      </c>
      <c r="L4272" s="1" t="str">
        <f ca="1">INDEX(Anvendelseskode!B:B,MATCH($E4272,Anvendelseskode!$A:$A,0))</f>
        <v>Række-, kæde-, dobbelthus (lodret adskillelse mellem enhederne)</v>
      </c>
      <c r="M4272" s="1" t="str">
        <f ca="1">INDEX(Anvendelseskode!C:C,MATCH($E4272,Anvendelseskode!$A:$A,0))</f>
        <v>Række-, kæde og dobbelthuse</v>
      </c>
      <c r="N4272" s="1" t="str">
        <f ca="1">INDEX(Anvendelseskode!D:D,MATCH($E4272,Anvendelseskode!$A:$A,0))</f>
        <v>Private husholdninger</v>
      </c>
      <c r="O4272" s="1" t="str">
        <f ca="1">IFERROR(INDEX(SBi!$2:$2,MATCH(G4272,SBi!$1:$1,1)),SBi!$K$2)</f>
        <v>1979-1998</v>
      </c>
      <c r="P4272" s="1">
        <f ca="1">IFERROR(INDEX(SBi!$C$3:$K$28,MATCH(E4272,SBi!$B$3:$B$28,0),MATCH(O4272,SBi!$C$2:$K$2,0)),0)</f>
        <v>96.8</v>
      </c>
      <c r="Q4272" s="19">
        <f t="shared" ca="1" si="866"/>
        <v>12.0032</v>
      </c>
      <c r="R4272" s="19" t="str">
        <f ca="1">IFERROR(INDEX(VpD!$2:$2,MATCH(G4272,VpD!$1:$1,1)),VpD!$I$2)</f>
        <v>1979-1998</v>
      </c>
      <c r="S4272" s="1">
        <f ca="1">IFERROR(INDEX(VpD!$C$3:$I$27,MATCH(E4272,VpD!$B$3:$B$27,0),MATCH(R4272,VpD!$C$2:$I$2,0)),0)</f>
        <v>74</v>
      </c>
      <c r="T4272" s="19">
        <f t="shared" ca="1" si="867"/>
        <v>9.1760000000000002</v>
      </c>
      <c r="U4272" s="14" t="str">
        <f t="shared" ca="1" si="868"/>
        <v xml:space="preserve">711610.13 </v>
      </c>
      <c r="V4272" s="14" t="str">
        <f t="shared" ca="1" si="869"/>
        <v>6172549.14</v>
      </c>
      <c r="W4272" s="14" t="str">
        <f t="shared" ca="1" si="870"/>
        <v>POINT(711610.13 6172549.14)</v>
      </c>
      <c r="X4272" s="14" t="str">
        <f>IFERROR(INDEX(BygningOmraade!B:B,MATCH(A4272,BygningOmraade!A:A,0)),"")</f>
        <v/>
      </c>
    </row>
    <row r="4273" spans="1:24" s="14" customFormat="1" x14ac:dyDescent="0.25">
      <c r="A4273" s="14">
        <f t="shared" si="858"/>
        <v>4273</v>
      </c>
      <c r="B4273" s="14" t="str">
        <f t="shared" ca="1" si="859"/>
        <v>fea0963d-fa07-4bc0-aff3-55ac87de9004</v>
      </c>
      <c r="C4273" s="14" t="str">
        <f t="shared" ca="1" si="860"/>
        <v>0a3f507e-1a8f-32b8-e044-0003ba298018</v>
      </c>
      <c r="D4273" s="14">
        <f t="shared" ca="1" si="861"/>
        <v>997402</v>
      </c>
      <c r="E4273" s="1">
        <f t="shared" ca="1" si="862"/>
        <v>120</v>
      </c>
      <c r="F4273" s="1">
        <f t="shared" ca="1" si="863"/>
        <v>135</v>
      </c>
      <c r="G4273" s="1">
        <f t="shared" ca="1" si="864"/>
        <v>1967</v>
      </c>
      <c r="H4273" s="1" t="str">
        <f ca="1">IFERROR(INDEX(Varmeinstallation!B:B,MATCH(INDIRECT($A$1&amp;"L"&amp;A4273)*1,Varmeinstallation!A:A,0)),"Ingen varmeinstallationer")</f>
        <v>Centralvarme fra eget anlæg, et-kammer fyr</v>
      </c>
      <c r="I4273" s="1" t="str">
        <f ca="1">IFERROR(INDEX(Opvarmningsmiddel!B:B,MATCH(INDIRECT($A$1&amp;"M"&amp;A4273)*1,Opvarmningsmiddel!A:A,0)),"")</f>
        <v>Naturgas</v>
      </c>
      <c r="J4273" s="1">
        <f t="shared" ca="1" si="865"/>
        <v>0</v>
      </c>
      <c r="K4273" s="1" t="str">
        <f ca="1">IFERROR(INDEX(Relationstabel!$C$3:$K$10,MATCH(VALUE(INDIRECT($A$1&amp;"L"&amp;A4273)),Relationstabel!$A$3:$A$10,0),MATCH(IFERROR(VALUE(INDIRECT($A$1&amp;"M"&amp;A4273)),0),Relationstabel!$C$1:$K$1,0)),"Ingen varmeinstallationer")</f>
        <v>Naturgas</v>
      </c>
      <c r="L4273" s="1" t="str">
        <f ca="1">INDEX(Anvendelseskode!B:B,MATCH($E4273,Anvendelseskode!$A:$A,0))</f>
        <v>Fritliggende enfamilieshus (parcelhus)</v>
      </c>
      <c r="M4273" s="1" t="str">
        <f ca="1">INDEX(Anvendelseskode!C:C,MATCH($E4273,Anvendelseskode!$A:$A,0))</f>
        <v>Parcelhuse</v>
      </c>
      <c r="N4273" s="1" t="str">
        <f ca="1">INDEX(Anvendelseskode!D:D,MATCH($E4273,Anvendelseskode!$A:$A,0))</f>
        <v>Private husholdninger</v>
      </c>
      <c r="O4273" s="1" t="str">
        <f ca="1">IFERROR(INDEX(SBi!$2:$2,MATCH(G4273,SBi!$1:$1,1)),SBi!$K$2)</f>
        <v>1961-1972</v>
      </c>
      <c r="P4273" s="1">
        <f ca="1">IFERROR(INDEX(SBi!$C$3:$K$28,MATCH(E4273,SBi!$B$3:$B$28,0),MATCH(O4273,SBi!$C$2:$K$2,0)),0)</f>
        <v>134.30000000000001</v>
      </c>
      <c r="Q4273" s="19">
        <f t="shared" ca="1" si="866"/>
        <v>18.130500000000001</v>
      </c>
      <c r="R4273" s="19" t="str">
        <f ca="1">IFERROR(INDEX(VpD!$2:$2,MATCH(G4273,VpD!$1:$1,1)),VpD!$I$2)</f>
        <v>1961-1972</v>
      </c>
      <c r="S4273" s="1">
        <f ca="1">IFERROR(INDEX(VpD!$C$3:$I$27,MATCH(E4273,VpD!$B$3:$B$27,0),MATCH(R4273,VpD!$C$2:$I$2,0)),0)</f>
        <v>143</v>
      </c>
      <c r="T4273" s="19">
        <f t="shared" ca="1" si="867"/>
        <v>19.305</v>
      </c>
      <c r="U4273" s="14" t="str">
        <f t="shared" ca="1" si="868"/>
        <v xml:space="preserve">714035.47 </v>
      </c>
      <c r="V4273" s="14" t="str">
        <f t="shared" ca="1" si="869"/>
        <v>6169044.75</v>
      </c>
      <c r="W4273" s="14" t="str">
        <f t="shared" ca="1" si="870"/>
        <v>POINT(714035.47 6169044.75)</v>
      </c>
      <c r="X4273" s="14" t="str">
        <f>IFERROR(INDEX(BygningOmraade!B:B,MATCH(A4273,BygningOmraade!A:A,0)),"")</f>
        <v/>
      </c>
    </row>
    <row r="4274" spans="1:24" s="14" customFormat="1" x14ac:dyDescent="0.25">
      <c r="A4274" s="14">
        <f t="shared" si="858"/>
        <v>4274</v>
      </c>
      <c r="B4274" s="14" t="str">
        <f t="shared" ca="1" si="859"/>
        <v>fea4223e-aacf-44fc-ad44-14d7336b2006</v>
      </c>
      <c r="C4274" s="14" t="str">
        <f t="shared" ca="1" si="860"/>
        <v>0a3f507e-17fa-32b8-e044-0003ba298018</v>
      </c>
      <c r="D4274" s="14">
        <f t="shared" ca="1" si="861"/>
        <v>996112</v>
      </c>
      <c r="E4274" s="1">
        <f t="shared" ca="1" si="862"/>
        <v>590</v>
      </c>
      <c r="F4274" s="1">
        <f t="shared" ca="1" si="863"/>
        <v>20</v>
      </c>
      <c r="G4274" s="1">
        <f t="shared" ca="1" si="864"/>
        <v>1985</v>
      </c>
      <c r="H4274" s="1" t="str">
        <f ca="1">IFERROR(INDEX(Varmeinstallation!B:B,MATCH(INDIRECT($A$1&amp;"L"&amp;A4274)*1,Varmeinstallation!A:A,0)),"Ingen varmeinstallationer")</f>
        <v>Ingen varmeinstallationer</v>
      </c>
      <c r="I4274" s="1" t="str">
        <f ca="1">IFERROR(INDEX(Opvarmningsmiddel!B:B,MATCH(INDIRECT($A$1&amp;"M"&amp;A4274)*1,Opvarmningsmiddel!A:A,0)),"")</f>
        <v/>
      </c>
      <c r="J4274" s="1">
        <f t="shared" ca="1" si="865"/>
        <v>0</v>
      </c>
      <c r="K4274" s="1" t="str">
        <f ca="1">IFERROR(INDEX(Relationstabel!$C$3:$K$10,MATCH(VALUE(INDIRECT($A$1&amp;"L"&amp;A4274)),Relationstabel!$A$3:$A$10,0),MATCH(IFERROR(VALUE(INDIRECT($A$1&amp;"M"&amp;A4274)),0),Relationstabel!$C$1:$K$1,0)),"Ingen varmeinstallationer")</f>
        <v>Ingen varmeinstallation</v>
      </c>
      <c r="L4274" s="1" t="str">
        <f ca="1">INDEX(Anvendelseskode!B:B,MATCH($E4274,Anvendelseskode!$A:$A,0))</f>
        <v>Uspecificeret fritidsformål</v>
      </c>
      <c r="M4274" s="1" t="str">
        <f ca="1">INDEX(Anvendelseskode!C:C,MATCH($E4274,Anvendelseskode!$A:$A,0))</f>
        <v>Anden bygning til fritidsformål</v>
      </c>
      <c r="N4274" s="1" t="str">
        <f ca="1">INDEX(Anvendelseskode!D:D,MATCH($E4274,Anvendelseskode!$A:$A,0))</f>
        <v>Kommunale og andre offentlige institutioner</v>
      </c>
      <c r="O4274" s="1" t="str">
        <f ca="1">IFERROR(INDEX(SBi!$2:$2,MATCH(G4274,SBi!$1:$1,1)),SBi!$K$2)</f>
        <v>1979-1998</v>
      </c>
      <c r="P4274" s="1">
        <f ca="1">IFERROR(INDEX(SBi!$C$3:$K$28,MATCH(E4274,SBi!$B$3:$B$28,0),MATCH(O4274,SBi!$C$2:$K$2,0)),0)</f>
        <v>115</v>
      </c>
      <c r="Q4274" s="19">
        <f t="shared" ca="1" si="866"/>
        <v>2.2999999999999998</v>
      </c>
      <c r="R4274" s="19" t="str">
        <f ca="1">IFERROR(INDEX(VpD!$2:$2,MATCH(G4274,VpD!$1:$1,1)),VpD!$I$2)</f>
        <v>1979-1998</v>
      </c>
      <c r="S4274" s="1">
        <f ca="1">IFERROR(INDEX(VpD!$C$3:$I$27,MATCH(E4274,VpD!$B$3:$B$27,0),MATCH(R4274,VpD!$C$2:$I$2,0)),0)</f>
        <v>26</v>
      </c>
      <c r="T4274" s="19">
        <f t="shared" ca="1" si="867"/>
        <v>0.52</v>
      </c>
      <c r="U4274" s="14" t="str">
        <f t="shared" ca="1" si="868"/>
        <v xml:space="preserve">712411.88 </v>
      </c>
      <c r="V4274" s="14" t="str">
        <f t="shared" ca="1" si="869"/>
        <v>6169077.02</v>
      </c>
      <c r="W4274" s="14" t="str">
        <f t="shared" ca="1" si="870"/>
        <v>POINT(712411.88 6169077.02)</v>
      </c>
      <c r="X4274" s="14" t="str">
        <f>IFERROR(INDEX(BygningOmraade!B:B,MATCH(A4274,BygningOmraade!A:A,0)),"")</f>
        <v/>
      </c>
    </row>
    <row r="4275" spans="1:24" s="14" customFormat="1" x14ac:dyDescent="0.25">
      <c r="A4275" s="14">
        <f t="shared" si="858"/>
        <v>4275</v>
      </c>
      <c r="B4275" s="14" t="str">
        <f t="shared" ca="1" si="859"/>
        <v>fea75f9d-c028-435f-bfa0-fae82a63780f</v>
      </c>
      <c r="C4275" s="14" t="str">
        <f t="shared" ca="1" si="860"/>
        <v>0a3f507e-18ac-32b8-e044-0003ba298018</v>
      </c>
      <c r="D4275" s="14">
        <f t="shared" ca="1" si="861"/>
        <v>994521</v>
      </c>
      <c r="E4275" s="1">
        <f t="shared" ca="1" si="862"/>
        <v>130</v>
      </c>
      <c r="F4275" s="1">
        <f t="shared" ca="1" si="863"/>
        <v>167</v>
      </c>
      <c r="G4275" s="1">
        <f t="shared" ca="1" si="864"/>
        <v>1988</v>
      </c>
      <c r="H4275" s="1" t="str">
        <f ca="1">IFERROR(INDEX(Varmeinstallation!B:B,MATCH(INDIRECT($A$1&amp;"L"&amp;A4275)*1,Varmeinstallation!A:A,0)),"Ingen varmeinstallationer")</f>
        <v>Fjernvarme/blokvarme (radiatorsystemer eller varmluftanlæg)</v>
      </c>
      <c r="I4275" s="1" t="str">
        <f ca="1">IFERROR(INDEX(Opvarmningsmiddel!B:B,MATCH(INDIRECT($A$1&amp;"M"&amp;A4275)*1,Opvarmningsmiddel!A:A,0)),"")</f>
        <v/>
      </c>
      <c r="J4275" s="1">
        <f t="shared" ca="1" si="865"/>
        <v>0</v>
      </c>
      <c r="K4275" s="1" t="str">
        <f ca="1">IFERROR(INDEX(Relationstabel!$C$3:$K$10,MATCH(VALUE(INDIRECT($A$1&amp;"L"&amp;A4275)),Relationstabel!$A$3:$A$10,0),MATCH(IFERROR(VALUE(INDIRECT($A$1&amp;"M"&amp;A4275)),0),Relationstabel!$C$1:$K$1,0)),"Ingen varmeinstallationer")</f>
        <v>Fjernvarme/ Blokvarme</v>
      </c>
      <c r="L4275" s="1" t="str">
        <f ca="1">INDEX(Anvendelseskode!B:B,MATCH($E4275,Anvendelseskode!$A:$A,0))</f>
        <v>Række-, kæde-, dobbelthus (lodret adskillelse mellem enhederne)</v>
      </c>
      <c r="M4275" s="1" t="str">
        <f ca="1">INDEX(Anvendelseskode!C:C,MATCH($E4275,Anvendelseskode!$A:$A,0))</f>
        <v>Række-, kæde og dobbelthuse</v>
      </c>
      <c r="N4275" s="1" t="str">
        <f ca="1">INDEX(Anvendelseskode!D:D,MATCH($E4275,Anvendelseskode!$A:$A,0))</f>
        <v>Private husholdninger</v>
      </c>
      <c r="O4275" s="1" t="str">
        <f ca="1">IFERROR(INDEX(SBi!$2:$2,MATCH(G4275,SBi!$1:$1,1)),SBi!$K$2)</f>
        <v>1979-1998</v>
      </c>
      <c r="P4275" s="1">
        <f ca="1">IFERROR(INDEX(SBi!$C$3:$K$28,MATCH(E4275,SBi!$B$3:$B$28,0),MATCH(O4275,SBi!$C$2:$K$2,0)),0)</f>
        <v>96.8</v>
      </c>
      <c r="Q4275" s="19">
        <f t="shared" ca="1" si="866"/>
        <v>16.165600000000001</v>
      </c>
      <c r="R4275" s="19" t="str">
        <f ca="1">IFERROR(INDEX(VpD!$2:$2,MATCH(G4275,VpD!$1:$1,1)),VpD!$I$2)</f>
        <v>1979-1998</v>
      </c>
      <c r="S4275" s="1">
        <f ca="1">IFERROR(INDEX(VpD!$C$3:$I$27,MATCH(E4275,VpD!$B$3:$B$27,0),MATCH(R4275,VpD!$C$2:$I$2,0)),0)</f>
        <v>74</v>
      </c>
      <c r="T4275" s="19">
        <f t="shared" ca="1" si="867"/>
        <v>12.358000000000001</v>
      </c>
      <c r="U4275" s="14" t="str">
        <f t="shared" ca="1" si="868"/>
        <v xml:space="preserve">711502.1 </v>
      </c>
      <c r="V4275" s="14" t="str">
        <f t="shared" ca="1" si="869"/>
        <v>6171729.75</v>
      </c>
      <c r="W4275" s="14" t="str">
        <f t="shared" ca="1" si="870"/>
        <v>POINT(711502.1 6171729.75)</v>
      </c>
      <c r="X4275" s="14" t="str">
        <f>IFERROR(INDEX(BygningOmraade!B:B,MATCH(A4275,BygningOmraade!A:A,0)),"")</f>
        <v/>
      </c>
    </row>
    <row r="4276" spans="1:24" s="14" customFormat="1" x14ac:dyDescent="0.25">
      <c r="A4276" s="14">
        <f t="shared" si="858"/>
        <v>4276</v>
      </c>
      <c r="B4276" s="14" t="str">
        <f t="shared" ca="1" si="859"/>
        <v>fed4412d-7967-48ce-8d64-29688cdf18f5</v>
      </c>
      <c r="C4276" s="14" t="str">
        <f t="shared" ca="1" si="860"/>
        <v>0a3f507e-18e0-32b8-e044-0003ba298018</v>
      </c>
      <c r="D4276" s="14">
        <f t="shared" ca="1" si="861"/>
        <v>994154</v>
      </c>
      <c r="E4276" s="1">
        <f t="shared" ca="1" si="862"/>
        <v>130</v>
      </c>
      <c r="F4276" s="1">
        <f t="shared" ca="1" si="863"/>
        <v>107</v>
      </c>
      <c r="G4276" s="1">
        <f t="shared" ca="1" si="864"/>
        <v>1983</v>
      </c>
      <c r="H4276" s="1" t="str">
        <f ca="1">IFERROR(INDEX(Varmeinstallation!B:B,MATCH(INDIRECT($A$1&amp;"L"&amp;A4276)*1,Varmeinstallation!A:A,0)),"Ingen varmeinstallationer")</f>
        <v>Fjernvarme/blokvarme (radiatorsystemer eller varmluftanlæg)</v>
      </c>
      <c r="I4276" s="1" t="str">
        <f ca="1">IFERROR(INDEX(Opvarmningsmiddel!B:B,MATCH(INDIRECT($A$1&amp;"M"&amp;A4276)*1,Opvarmningsmiddel!A:A,0)),"")</f>
        <v/>
      </c>
      <c r="J4276" s="1">
        <f t="shared" ca="1" si="865"/>
        <v>0</v>
      </c>
      <c r="K4276" s="1" t="str">
        <f ca="1">IFERROR(INDEX(Relationstabel!$C$3:$K$10,MATCH(VALUE(INDIRECT($A$1&amp;"L"&amp;A4276)),Relationstabel!$A$3:$A$10,0),MATCH(IFERROR(VALUE(INDIRECT($A$1&amp;"M"&amp;A4276)),0),Relationstabel!$C$1:$K$1,0)),"Ingen varmeinstallationer")</f>
        <v>Fjernvarme/ Blokvarme</v>
      </c>
      <c r="L4276" s="1" t="str">
        <f ca="1">INDEX(Anvendelseskode!B:B,MATCH($E4276,Anvendelseskode!$A:$A,0))</f>
        <v>Række-, kæde-, dobbelthus (lodret adskillelse mellem enhederne)</v>
      </c>
      <c r="M4276" s="1" t="str">
        <f ca="1">INDEX(Anvendelseskode!C:C,MATCH($E4276,Anvendelseskode!$A:$A,0))</f>
        <v>Række-, kæde og dobbelthuse</v>
      </c>
      <c r="N4276" s="1" t="str">
        <f ca="1">INDEX(Anvendelseskode!D:D,MATCH($E4276,Anvendelseskode!$A:$A,0))</f>
        <v>Private husholdninger</v>
      </c>
      <c r="O4276" s="1" t="str">
        <f ca="1">IFERROR(INDEX(SBi!$2:$2,MATCH(G4276,SBi!$1:$1,1)),SBi!$K$2)</f>
        <v>1979-1998</v>
      </c>
      <c r="P4276" s="1">
        <f ca="1">IFERROR(INDEX(SBi!$C$3:$K$28,MATCH(E4276,SBi!$B$3:$B$28,0),MATCH(O4276,SBi!$C$2:$K$2,0)),0)</f>
        <v>96.8</v>
      </c>
      <c r="Q4276" s="19">
        <f t="shared" ca="1" si="866"/>
        <v>10.3576</v>
      </c>
      <c r="R4276" s="19" t="str">
        <f ca="1">IFERROR(INDEX(VpD!$2:$2,MATCH(G4276,VpD!$1:$1,1)),VpD!$I$2)</f>
        <v>1979-1998</v>
      </c>
      <c r="S4276" s="1">
        <f ca="1">IFERROR(INDEX(VpD!$C$3:$I$27,MATCH(E4276,VpD!$B$3:$B$27,0),MATCH(R4276,VpD!$C$2:$I$2,0)),0)</f>
        <v>74</v>
      </c>
      <c r="T4276" s="19">
        <f t="shared" ca="1" si="867"/>
        <v>7.9180000000000001</v>
      </c>
      <c r="U4276" s="14" t="str">
        <f t="shared" ca="1" si="868"/>
        <v xml:space="preserve">711413.85 </v>
      </c>
      <c r="V4276" s="14" t="str">
        <f t="shared" ca="1" si="869"/>
        <v>6171902.1</v>
      </c>
      <c r="W4276" s="14" t="str">
        <f t="shared" ca="1" si="870"/>
        <v>POINT(711413.85 6171902.1)</v>
      </c>
      <c r="X4276" s="14" t="str">
        <f>IFERROR(INDEX(BygningOmraade!B:B,MATCH(A4276,BygningOmraade!A:A,0)),"")</f>
        <v/>
      </c>
    </row>
    <row r="4277" spans="1:24" s="14" customFormat="1" x14ac:dyDescent="0.25">
      <c r="A4277" s="14">
        <f t="shared" si="858"/>
        <v>4277</v>
      </c>
      <c r="B4277" s="14" t="str">
        <f t="shared" ca="1" si="859"/>
        <v>fed6f2b9-26c5-49a4-a98c-85b5c864aa14</v>
      </c>
      <c r="C4277" s="14" t="str">
        <f t="shared" ca="1" si="860"/>
        <v>0a3f507e-1922-32b8-e044-0003ba298018</v>
      </c>
      <c r="D4277" s="14">
        <f t="shared" ca="1" si="861"/>
        <v>993878</v>
      </c>
      <c r="E4277" s="1">
        <f t="shared" ca="1" si="862"/>
        <v>120</v>
      </c>
      <c r="F4277" s="1">
        <f t="shared" ca="1" si="863"/>
        <v>145</v>
      </c>
      <c r="G4277" s="1">
        <f t="shared" ca="1" si="864"/>
        <v>1989</v>
      </c>
      <c r="H4277" s="1" t="str">
        <f ca="1">IFERROR(INDEX(Varmeinstallation!B:B,MATCH(INDIRECT($A$1&amp;"L"&amp;A4277)*1,Varmeinstallation!A:A,0)),"Ingen varmeinstallationer")</f>
        <v>Fjernvarme/blokvarme (radiatorsystemer eller varmluftanlæg)</v>
      </c>
      <c r="I4277" s="1" t="str">
        <f ca="1">IFERROR(INDEX(Opvarmningsmiddel!B:B,MATCH(INDIRECT($A$1&amp;"M"&amp;A4277)*1,Opvarmningsmiddel!A:A,0)),"")</f>
        <v/>
      </c>
      <c r="J4277" s="1">
        <f t="shared" ca="1" si="865"/>
        <v>0</v>
      </c>
      <c r="K4277" s="1" t="str">
        <f ca="1">IFERROR(INDEX(Relationstabel!$C$3:$K$10,MATCH(VALUE(INDIRECT($A$1&amp;"L"&amp;A4277)),Relationstabel!$A$3:$A$10,0),MATCH(IFERROR(VALUE(INDIRECT($A$1&amp;"M"&amp;A4277)),0),Relationstabel!$C$1:$K$1,0)),"Ingen varmeinstallationer")</f>
        <v>Fjernvarme/ Blokvarme</v>
      </c>
      <c r="L4277" s="1" t="str">
        <f ca="1">INDEX(Anvendelseskode!B:B,MATCH($E4277,Anvendelseskode!$A:$A,0))</f>
        <v>Fritliggende enfamilieshus (parcelhus)</v>
      </c>
      <c r="M4277" s="1" t="str">
        <f ca="1">INDEX(Anvendelseskode!C:C,MATCH($E4277,Anvendelseskode!$A:$A,0))</f>
        <v>Parcelhuse</v>
      </c>
      <c r="N4277" s="1" t="str">
        <f ca="1">INDEX(Anvendelseskode!D:D,MATCH($E4277,Anvendelseskode!$A:$A,0))</f>
        <v>Private husholdninger</v>
      </c>
      <c r="O4277" s="1" t="str">
        <f ca="1">IFERROR(INDEX(SBi!$2:$2,MATCH(G4277,SBi!$1:$1,1)),SBi!$K$2)</f>
        <v>1979-1998</v>
      </c>
      <c r="P4277" s="1">
        <f ca="1">IFERROR(INDEX(SBi!$C$3:$K$28,MATCH(E4277,SBi!$B$3:$B$28,0),MATCH(O4277,SBi!$C$2:$K$2,0)),0)</f>
        <v>105.4</v>
      </c>
      <c r="Q4277" s="19">
        <f t="shared" ca="1" si="866"/>
        <v>15.282999999999999</v>
      </c>
      <c r="R4277" s="19" t="str">
        <f ca="1">IFERROR(INDEX(VpD!$2:$2,MATCH(G4277,VpD!$1:$1,1)),VpD!$I$2)</f>
        <v>1979-1998</v>
      </c>
      <c r="S4277" s="1">
        <f ca="1">IFERROR(INDEX(VpD!$C$3:$I$27,MATCH(E4277,VpD!$B$3:$B$27,0),MATCH(R4277,VpD!$C$2:$I$2,0)),0)</f>
        <v>90</v>
      </c>
      <c r="T4277" s="19">
        <f t="shared" ca="1" si="867"/>
        <v>13.05</v>
      </c>
      <c r="U4277" s="14" t="str">
        <f t="shared" ca="1" si="868"/>
        <v xml:space="preserve">711225.15 </v>
      </c>
      <c r="V4277" s="14" t="str">
        <f t="shared" ca="1" si="869"/>
        <v>6172174.57</v>
      </c>
      <c r="W4277" s="14" t="str">
        <f t="shared" ca="1" si="870"/>
        <v>POINT(711225.15 6172174.57)</v>
      </c>
      <c r="X4277" s="14" t="str">
        <f>IFERROR(INDEX(BygningOmraade!B:B,MATCH(A4277,BygningOmraade!A:A,0)),"")</f>
        <v/>
      </c>
    </row>
    <row r="4278" spans="1:24" s="14" customFormat="1" x14ac:dyDescent="0.25">
      <c r="A4278" s="14">
        <f t="shared" si="858"/>
        <v>4278</v>
      </c>
      <c r="B4278" s="14" t="str">
        <f t="shared" ca="1" si="859"/>
        <v>fee12d43-cbae-4c93-85c5-d7f83859a3b9</v>
      </c>
      <c r="C4278" s="14" t="str">
        <f t="shared" ca="1" si="860"/>
        <v>0a3f507e-1e9f-32b8-e044-0003ba298018</v>
      </c>
      <c r="D4278" s="14">
        <f t="shared" ca="1" si="861"/>
        <v>994429</v>
      </c>
      <c r="E4278" s="1">
        <f t="shared" ca="1" si="862"/>
        <v>120</v>
      </c>
      <c r="F4278" s="1">
        <f t="shared" ca="1" si="863"/>
        <v>152</v>
      </c>
      <c r="G4278" s="1">
        <f t="shared" ca="1" si="864"/>
        <v>1997</v>
      </c>
      <c r="H4278" s="1" t="str">
        <f ca="1">IFERROR(INDEX(Varmeinstallation!B:B,MATCH(INDIRECT($A$1&amp;"L"&amp;A4278)*1,Varmeinstallation!A:A,0)),"Ingen varmeinstallationer")</f>
        <v>Centralvarme fra eget anlæg, et-kammer fyr</v>
      </c>
      <c r="I4278" s="1" t="str">
        <f ca="1">IFERROR(INDEX(Opvarmningsmiddel!B:B,MATCH(INDIRECT($A$1&amp;"M"&amp;A4278)*1,Opvarmningsmiddel!A:A,0)),"")</f>
        <v>Naturgas</v>
      </c>
      <c r="J4278" s="1">
        <f t="shared" ca="1" si="865"/>
        <v>0</v>
      </c>
      <c r="K4278" s="1" t="str">
        <f ca="1">IFERROR(INDEX(Relationstabel!$C$3:$K$10,MATCH(VALUE(INDIRECT($A$1&amp;"L"&amp;A4278)),Relationstabel!$A$3:$A$10,0),MATCH(IFERROR(VALUE(INDIRECT($A$1&amp;"M"&amp;A4278)),0),Relationstabel!$C$1:$K$1,0)),"Ingen varmeinstallationer")</f>
        <v>Naturgas</v>
      </c>
      <c r="L4278" s="1" t="str">
        <f ca="1">INDEX(Anvendelseskode!B:B,MATCH($E4278,Anvendelseskode!$A:$A,0))</f>
        <v>Fritliggende enfamilieshus (parcelhus)</v>
      </c>
      <c r="M4278" s="1" t="str">
        <f ca="1">INDEX(Anvendelseskode!C:C,MATCH($E4278,Anvendelseskode!$A:$A,0))</f>
        <v>Parcelhuse</v>
      </c>
      <c r="N4278" s="1" t="str">
        <f ca="1">INDEX(Anvendelseskode!D:D,MATCH($E4278,Anvendelseskode!$A:$A,0))</f>
        <v>Private husholdninger</v>
      </c>
      <c r="O4278" s="1" t="str">
        <f ca="1">IFERROR(INDEX(SBi!$2:$2,MATCH(G4278,SBi!$1:$1,1)),SBi!$K$2)</f>
        <v>1979-1998</v>
      </c>
      <c r="P4278" s="1">
        <f ca="1">IFERROR(INDEX(SBi!$C$3:$K$28,MATCH(E4278,SBi!$B$3:$B$28,0),MATCH(O4278,SBi!$C$2:$K$2,0)),0)</f>
        <v>105.4</v>
      </c>
      <c r="Q4278" s="19">
        <f t="shared" ca="1" si="866"/>
        <v>16.020800000000001</v>
      </c>
      <c r="R4278" s="19" t="str">
        <f ca="1">IFERROR(INDEX(VpD!$2:$2,MATCH(G4278,VpD!$1:$1,1)),VpD!$I$2)</f>
        <v>1979-1998</v>
      </c>
      <c r="S4278" s="1">
        <f ca="1">IFERROR(INDEX(VpD!$C$3:$I$27,MATCH(E4278,VpD!$B$3:$B$27,0),MATCH(R4278,VpD!$C$2:$I$2,0)),0)</f>
        <v>90</v>
      </c>
      <c r="T4278" s="19">
        <f t="shared" ca="1" si="867"/>
        <v>13.68</v>
      </c>
      <c r="U4278" s="14" t="str">
        <f t="shared" ca="1" si="868"/>
        <v xml:space="preserve">711541.13 </v>
      </c>
      <c r="V4278" s="14" t="str">
        <f t="shared" ca="1" si="869"/>
        <v>6172114.68</v>
      </c>
      <c r="W4278" s="14" t="str">
        <f t="shared" ca="1" si="870"/>
        <v>POINT(711541.13 6172114.68)</v>
      </c>
      <c r="X4278" s="14" t="str">
        <f>IFERROR(INDEX(BygningOmraade!B:B,MATCH(A4278,BygningOmraade!A:A,0)),"")</f>
        <v/>
      </c>
    </row>
    <row r="4279" spans="1:24" s="14" customFormat="1" x14ac:dyDescent="0.25">
      <c r="A4279" s="14">
        <f t="shared" si="858"/>
        <v>4279</v>
      </c>
      <c r="B4279" s="14" t="str">
        <f t="shared" ca="1" si="859"/>
        <v>fee8c268-d239-4429-833a-7eb24890643d</v>
      </c>
      <c r="C4279" s="14" t="str">
        <f t="shared" ca="1" si="860"/>
        <v>0a3f507e-1a23-32b8-e044-0003ba298018</v>
      </c>
      <c r="D4279" s="14">
        <f t="shared" ca="1" si="861"/>
        <v>997410</v>
      </c>
      <c r="E4279" s="1">
        <f t="shared" ca="1" si="862"/>
        <v>120</v>
      </c>
      <c r="F4279" s="1">
        <f t="shared" ca="1" si="863"/>
        <v>180</v>
      </c>
      <c r="G4279" s="1">
        <f t="shared" ca="1" si="864"/>
        <v>1976</v>
      </c>
      <c r="H4279" s="1" t="str">
        <f ca="1">IFERROR(INDEX(Varmeinstallation!B:B,MATCH(INDIRECT($A$1&amp;"L"&amp;A4279)*1,Varmeinstallation!A:A,0)),"Ingen varmeinstallationer")</f>
        <v>Elovne, elpaneler</v>
      </c>
      <c r="I4279" s="1" t="str">
        <f ca="1">IFERROR(INDEX(Opvarmningsmiddel!B:B,MATCH(INDIRECT($A$1&amp;"M"&amp;A4279)*1,Opvarmningsmiddel!A:A,0)),"")</f>
        <v>Elektricitet</v>
      </c>
      <c r="J4279" s="1">
        <f t="shared" ca="1" si="865"/>
        <v>2</v>
      </c>
      <c r="K4279" s="1" t="str">
        <f ca="1">IFERROR(INDEX(Relationstabel!$C$3:$K$10,MATCH(VALUE(INDIRECT($A$1&amp;"L"&amp;A4279)),Relationstabel!$A$3:$A$10,0),MATCH(IFERROR(VALUE(INDIRECT($A$1&amp;"M"&amp;A4279)),0),Relationstabel!$C$1:$K$1,0)),"Ingen varmeinstallationer")</f>
        <v>Elvarme</v>
      </c>
      <c r="L4279" s="1" t="str">
        <f ca="1">INDEX(Anvendelseskode!B:B,MATCH($E4279,Anvendelseskode!$A:$A,0))</f>
        <v>Fritliggende enfamilieshus (parcelhus)</v>
      </c>
      <c r="M4279" s="1" t="str">
        <f ca="1">INDEX(Anvendelseskode!C:C,MATCH($E4279,Anvendelseskode!$A:$A,0))</f>
        <v>Parcelhuse</v>
      </c>
      <c r="N4279" s="1" t="str">
        <f ca="1">INDEX(Anvendelseskode!D:D,MATCH($E4279,Anvendelseskode!$A:$A,0))</f>
        <v>Private husholdninger</v>
      </c>
      <c r="O4279" s="1" t="str">
        <f ca="1">IFERROR(INDEX(SBi!$2:$2,MATCH(G4279,SBi!$1:$1,1)),SBi!$K$2)</f>
        <v>1973-1978</v>
      </c>
      <c r="P4279" s="1">
        <f ca="1">IFERROR(INDEX(SBi!$C$3:$K$28,MATCH(E4279,SBi!$B$3:$B$28,0),MATCH(O4279,SBi!$C$2:$K$2,0)),0)</f>
        <v>119.8</v>
      </c>
      <c r="Q4279" s="19">
        <f t="shared" ca="1" si="866"/>
        <v>21.564</v>
      </c>
      <c r="R4279" s="19" t="str">
        <f ca="1">IFERROR(INDEX(VpD!$2:$2,MATCH(G4279,VpD!$1:$1,1)),VpD!$I$2)</f>
        <v>1973-1978</v>
      </c>
      <c r="S4279" s="1">
        <f ca="1">IFERROR(INDEX(VpD!$C$3:$I$27,MATCH(E4279,VpD!$B$3:$B$27,0),MATCH(R4279,VpD!$C$2:$I$2,0)),0)</f>
        <v>117</v>
      </c>
      <c r="T4279" s="19">
        <f t="shared" ca="1" si="867"/>
        <v>21.06</v>
      </c>
      <c r="U4279" s="14" t="str">
        <f t="shared" ca="1" si="868"/>
        <v xml:space="preserve">714022.47 </v>
      </c>
      <c r="V4279" s="14" t="str">
        <f t="shared" ca="1" si="869"/>
        <v>6169218.26</v>
      </c>
      <c r="W4279" s="14" t="str">
        <f t="shared" ca="1" si="870"/>
        <v>POINT(714022.47 6169218.26)</v>
      </c>
      <c r="X4279" s="14" t="str">
        <f>IFERROR(INDEX(BygningOmraade!B:B,MATCH(A4279,BygningOmraade!A:A,0)),"")</f>
        <v/>
      </c>
    </row>
    <row r="4280" spans="1:24" s="14" customFormat="1" x14ac:dyDescent="0.25">
      <c r="A4280" s="14">
        <f t="shared" si="858"/>
        <v>4280</v>
      </c>
      <c r="B4280" s="14" t="str">
        <f t="shared" ca="1" si="859"/>
        <v>ff035140-9f72-4e82-8434-7a2aa99d29ed</v>
      </c>
      <c r="C4280" s="14" t="str">
        <f t="shared" ca="1" si="860"/>
        <v>a53bf438-9aa3-4a9a-a508-6e36bdc0b1d6</v>
      </c>
      <c r="D4280" s="14">
        <f t="shared" ca="1" si="861"/>
        <v>100089007</v>
      </c>
      <c r="E4280" s="1">
        <f t="shared" ca="1" si="862"/>
        <v>130</v>
      </c>
      <c r="F4280" s="1">
        <f t="shared" ca="1" si="863"/>
        <v>115</v>
      </c>
      <c r="G4280" s="1">
        <f t="shared" ca="1" si="864"/>
        <v>2015</v>
      </c>
      <c r="H4280" s="1" t="str">
        <f ca="1">IFERROR(INDEX(Varmeinstallation!B:B,MATCH(INDIRECT($A$1&amp;"L"&amp;A4280)*1,Varmeinstallation!A:A,0)),"Ingen varmeinstallationer")</f>
        <v>Fjernvarme/blokvarme (radiatorsystemer eller varmluftanlæg)</v>
      </c>
      <c r="I4280" s="1" t="str">
        <f ca="1">IFERROR(INDEX(Opvarmningsmiddel!B:B,MATCH(INDIRECT($A$1&amp;"M"&amp;A4280)*1,Opvarmningsmiddel!A:A,0)),"")</f>
        <v/>
      </c>
      <c r="J4280" s="1">
        <f t="shared" ca="1" si="865"/>
        <v>0</v>
      </c>
      <c r="K4280" s="1" t="str">
        <f ca="1">IFERROR(INDEX(Relationstabel!$C$3:$K$10,MATCH(VALUE(INDIRECT($A$1&amp;"L"&amp;A4280)),Relationstabel!$A$3:$A$10,0),MATCH(IFERROR(VALUE(INDIRECT($A$1&amp;"M"&amp;A4280)),0),Relationstabel!$C$1:$K$1,0)),"Ingen varmeinstallationer")</f>
        <v>Fjernvarme/ Blokvarme</v>
      </c>
      <c r="L4280" s="1" t="str">
        <f ca="1">INDEX(Anvendelseskode!B:B,MATCH($E4280,Anvendelseskode!$A:$A,0))</f>
        <v>Række-, kæde-, dobbelthus (lodret adskillelse mellem enhederne)</v>
      </c>
      <c r="M4280" s="1" t="str">
        <f ca="1">INDEX(Anvendelseskode!C:C,MATCH($E4280,Anvendelseskode!$A:$A,0))</f>
        <v>Række-, kæde og dobbelthuse</v>
      </c>
      <c r="N4280" s="1" t="str">
        <f ca="1">INDEX(Anvendelseskode!D:D,MATCH($E4280,Anvendelseskode!$A:$A,0))</f>
        <v>Private husholdninger</v>
      </c>
      <c r="O4280" s="1" t="str">
        <f ca="1">IFERROR(INDEX(SBi!$2:$2,MATCH(G4280,SBi!$1:$1,1)),SBi!$K$2)</f>
        <v>Efter 2006</v>
      </c>
      <c r="P4280" s="1">
        <f ca="1">IFERROR(INDEX(SBi!$C$3:$K$28,MATCH(E4280,SBi!$B$3:$B$28,0),MATCH(O4280,SBi!$C$2:$K$2,0)),0)</f>
        <v>66.400000000000006</v>
      </c>
      <c r="Q4280" s="19">
        <f t="shared" ca="1" si="866"/>
        <v>7.636000000000001</v>
      </c>
      <c r="R4280" s="19" t="str">
        <f ca="1">IFERROR(INDEX(VpD!$2:$2,MATCH(G4280,VpD!$1:$1,1)),VpD!$I$2)</f>
        <v>&gt;1998</v>
      </c>
      <c r="S4280" s="1">
        <f ca="1">IFERROR(INDEX(VpD!$C$3:$I$27,MATCH(E4280,VpD!$B$3:$B$27,0),MATCH(R4280,VpD!$C$2:$I$2,0)),0)</f>
        <v>65</v>
      </c>
      <c r="T4280" s="19">
        <f t="shared" ca="1" si="867"/>
        <v>7.4749999999999996</v>
      </c>
      <c r="U4280" s="14" t="str">
        <f t="shared" ca="1" si="868"/>
        <v xml:space="preserve">711520.25 </v>
      </c>
      <c r="V4280" s="14" t="str">
        <f t="shared" ca="1" si="869"/>
        <v>6172804.12</v>
      </c>
      <c r="W4280" s="14" t="str">
        <f t="shared" ca="1" si="870"/>
        <v>POINT(711520.25 6172804.12)</v>
      </c>
      <c r="X4280" s="14" t="str">
        <f>IFERROR(INDEX(BygningOmraade!B:B,MATCH(A4280,BygningOmraade!A:A,0)),"")</f>
        <v/>
      </c>
    </row>
    <row r="4281" spans="1:24" s="14" customFormat="1" x14ac:dyDescent="0.25">
      <c r="A4281" s="14">
        <f t="shared" si="858"/>
        <v>4281</v>
      </c>
      <c r="B4281" s="14" t="str">
        <f t="shared" ca="1" si="859"/>
        <v>ff184430-8c00-47e1-ac7b-541090640b77</v>
      </c>
      <c r="C4281" s="14" t="str">
        <f t="shared" ca="1" si="860"/>
        <v>0a3f507e-18f7-32b8-e044-0003ba298018</v>
      </c>
      <c r="D4281" s="14">
        <f t="shared" ca="1" si="861"/>
        <v>994181</v>
      </c>
      <c r="E4281" s="1">
        <f t="shared" ca="1" si="862"/>
        <v>120</v>
      </c>
      <c r="F4281" s="1">
        <f t="shared" ca="1" si="863"/>
        <v>148</v>
      </c>
      <c r="G4281" s="1">
        <f t="shared" ca="1" si="864"/>
        <v>1974</v>
      </c>
      <c r="H4281" s="1" t="str">
        <f ca="1">IFERROR(INDEX(Varmeinstallation!B:B,MATCH(INDIRECT($A$1&amp;"L"&amp;A4281)*1,Varmeinstallation!A:A,0)),"Ingen varmeinstallationer")</f>
        <v>Fjernvarme/blokvarme (radiatorsystemer eller varmluftanlæg)</v>
      </c>
      <c r="I4281" s="1" t="str">
        <f ca="1">IFERROR(INDEX(Opvarmningsmiddel!B:B,MATCH(INDIRECT($A$1&amp;"M"&amp;A4281)*1,Opvarmningsmiddel!A:A,0)),"")</f>
        <v/>
      </c>
      <c r="J4281" s="1">
        <f t="shared" ca="1" si="865"/>
        <v>0</v>
      </c>
      <c r="K4281" s="1" t="str">
        <f ca="1">IFERROR(INDEX(Relationstabel!$C$3:$K$10,MATCH(VALUE(INDIRECT($A$1&amp;"L"&amp;A4281)),Relationstabel!$A$3:$A$10,0),MATCH(IFERROR(VALUE(INDIRECT($A$1&amp;"M"&amp;A4281)),0),Relationstabel!$C$1:$K$1,0)),"Ingen varmeinstallationer")</f>
        <v>Fjernvarme/ Blokvarme</v>
      </c>
      <c r="L4281" s="1" t="str">
        <f ca="1">INDEX(Anvendelseskode!B:B,MATCH($E4281,Anvendelseskode!$A:$A,0))</f>
        <v>Fritliggende enfamilieshus (parcelhus)</v>
      </c>
      <c r="M4281" s="1" t="str">
        <f ca="1">INDEX(Anvendelseskode!C:C,MATCH($E4281,Anvendelseskode!$A:$A,0))</f>
        <v>Parcelhuse</v>
      </c>
      <c r="N4281" s="1" t="str">
        <f ca="1">INDEX(Anvendelseskode!D:D,MATCH($E4281,Anvendelseskode!$A:$A,0))</f>
        <v>Private husholdninger</v>
      </c>
      <c r="O4281" s="1" t="str">
        <f ca="1">IFERROR(INDEX(SBi!$2:$2,MATCH(G4281,SBi!$1:$1,1)),SBi!$K$2)</f>
        <v>1973-1978</v>
      </c>
      <c r="P4281" s="1">
        <f ca="1">IFERROR(INDEX(SBi!$C$3:$K$28,MATCH(E4281,SBi!$B$3:$B$28,0),MATCH(O4281,SBi!$C$2:$K$2,0)),0)</f>
        <v>119.8</v>
      </c>
      <c r="Q4281" s="19">
        <f t="shared" ca="1" si="866"/>
        <v>17.730399999999999</v>
      </c>
      <c r="R4281" s="19" t="str">
        <f ca="1">IFERROR(INDEX(VpD!$2:$2,MATCH(G4281,VpD!$1:$1,1)),VpD!$I$2)</f>
        <v>1973-1978</v>
      </c>
      <c r="S4281" s="1">
        <f ca="1">IFERROR(INDEX(VpD!$C$3:$I$27,MATCH(E4281,VpD!$B$3:$B$27,0),MATCH(R4281,VpD!$C$2:$I$2,0)),0)</f>
        <v>117</v>
      </c>
      <c r="T4281" s="19">
        <f t="shared" ca="1" si="867"/>
        <v>17.315999999999999</v>
      </c>
      <c r="U4281" s="14" t="str">
        <f t="shared" ca="1" si="868"/>
        <v xml:space="preserve">711407.27 </v>
      </c>
      <c r="V4281" s="14" t="str">
        <f t="shared" ca="1" si="869"/>
        <v>6172046.57</v>
      </c>
      <c r="W4281" s="14" t="str">
        <f t="shared" ca="1" si="870"/>
        <v>POINT(711407.27 6172046.57)</v>
      </c>
      <c r="X4281" s="14" t="str">
        <f>IFERROR(INDEX(BygningOmraade!B:B,MATCH(A4281,BygningOmraade!A:A,0)),"")</f>
        <v/>
      </c>
    </row>
    <row r="4282" spans="1:24" s="14" customFormat="1" x14ac:dyDescent="0.25">
      <c r="A4282" s="14">
        <f t="shared" si="858"/>
        <v>4282</v>
      </c>
      <c r="B4282" s="14" t="str">
        <f t="shared" ca="1" si="859"/>
        <v>ff37c928-ec63-4bea-b96f-9abd7aee8c5a</v>
      </c>
      <c r="C4282" s="14" t="str">
        <f t="shared" ca="1" si="860"/>
        <v>0a3f507e-1d3b-32b8-e044-0003ba298018</v>
      </c>
      <c r="D4282" s="14">
        <f t="shared" ca="1" si="861"/>
        <v>996954</v>
      </c>
      <c r="E4282" s="1">
        <f t="shared" ca="1" si="862"/>
        <v>130</v>
      </c>
      <c r="F4282" s="1">
        <f t="shared" ca="1" si="863"/>
        <v>109</v>
      </c>
      <c r="G4282" s="1">
        <f t="shared" ca="1" si="864"/>
        <v>1978</v>
      </c>
      <c r="H4282" s="1" t="str">
        <f ca="1">IFERROR(INDEX(Varmeinstallation!B:B,MATCH(INDIRECT($A$1&amp;"L"&amp;A4282)*1,Varmeinstallation!A:A,0)),"Ingen varmeinstallationer")</f>
        <v>Fjernvarme/blokvarme (radiatorsystemer eller varmluftanlæg)</v>
      </c>
      <c r="I4282" s="1" t="str">
        <f ca="1">IFERROR(INDEX(Opvarmningsmiddel!B:B,MATCH(INDIRECT($A$1&amp;"M"&amp;A4282)*1,Opvarmningsmiddel!A:A,0)),"")</f>
        <v/>
      </c>
      <c r="J4282" s="1">
        <f t="shared" ca="1" si="865"/>
        <v>0</v>
      </c>
      <c r="K4282" s="1" t="str">
        <f ca="1">IFERROR(INDEX(Relationstabel!$C$3:$K$10,MATCH(VALUE(INDIRECT($A$1&amp;"L"&amp;A4282)),Relationstabel!$A$3:$A$10,0),MATCH(IFERROR(VALUE(INDIRECT($A$1&amp;"M"&amp;A4282)),0),Relationstabel!$C$1:$K$1,0)),"Ingen varmeinstallationer")</f>
        <v>Fjernvarme/ Blokvarme</v>
      </c>
      <c r="L4282" s="1" t="str">
        <f ca="1">INDEX(Anvendelseskode!B:B,MATCH($E4282,Anvendelseskode!$A:$A,0))</f>
        <v>Række-, kæde-, dobbelthus (lodret adskillelse mellem enhederne)</v>
      </c>
      <c r="M4282" s="1" t="str">
        <f ca="1">INDEX(Anvendelseskode!C:C,MATCH($E4282,Anvendelseskode!$A:$A,0))</f>
        <v>Række-, kæde og dobbelthuse</v>
      </c>
      <c r="N4282" s="1" t="str">
        <f ca="1">INDEX(Anvendelseskode!D:D,MATCH($E4282,Anvendelseskode!$A:$A,0))</f>
        <v>Private husholdninger</v>
      </c>
      <c r="O4282" s="1" t="str">
        <f ca="1">IFERROR(INDEX(SBi!$2:$2,MATCH(G4282,SBi!$1:$1,1)),SBi!$K$2)</f>
        <v>1973-1978</v>
      </c>
      <c r="P4282" s="1">
        <f ca="1">IFERROR(INDEX(SBi!$C$3:$K$28,MATCH(E4282,SBi!$B$3:$B$28,0),MATCH(O4282,SBi!$C$2:$K$2,0)),0)</f>
        <v>112.6</v>
      </c>
      <c r="Q4282" s="19">
        <f t="shared" ca="1" si="866"/>
        <v>12.273399999999999</v>
      </c>
      <c r="R4282" s="19" t="str">
        <f ca="1">IFERROR(INDEX(VpD!$2:$2,MATCH(G4282,VpD!$1:$1,1)),VpD!$I$2)</f>
        <v>1973-1978</v>
      </c>
      <c r="S4282" s="1">
        <f ca="1">IFERROR(INDEX(VpD!$C$3:$I$27,MATCH(E4282,VpD!$B$3:$B$27,0),MATCH(R4282,VpD!$C$2:$I$2,0)),0)</f>
        <v>98</v>
      </c>
      <c r="T4282" s="19">
        <f t="shared" ca="1" si="867"/>
        <v>10.682</v>
      </c>
      <c r="U4282" s="14" t="str">
        <f t="shared" ca="1" si="868"/>
        <v xml:space="preserve">713622.01 </v>
      </c>
      <c r="V4282" s="14" t="str">
        <f t="shared" ca="1" si="869"/>
        <v>6169634.7</v>
      </c>
      <c r="W4282" s="14" t="str">
        <f t="shared" ca="1" si="870"/>
        <v>POINT(713622.01 6169634.7)</v>
      </c>
      <c r="X4282" s="14" t="str">
        <f>IFERROR(INDEX(BygningOmraade!B:B,MATCH(A4282,BygningOmraade!A:A,0)),"")</f>
        <v/>
      </c>
    </row>
    <row r="4283" spans="1:24" s="14" customFormat="1" x14ac:dyDescent="0.25">
      <c r="A4283" s="14">
        <f t="shared" si="858"/>
        <v>4283</v>
      </c>
      <c r="B4283" s="14" t="str">
        <f t="shared" ca="1" si="859"/>
        <v>ff3a9b98-9ba7-4cd9-a7e9-b5d693cdb1e8</v>
      </c>
      <c r="C4283" s="14" t="str">
        <f t="shared" ca="1" si="860"/>
        <v>75d4829b-35bc-165e-e044-00144f3ead67</v>
      </c>
      <c r="D4283" s="14">
        <f t="shared" ca="1" si="861"/>
        <v>996120</v>
      </c>
      <c r="E4283" s="1">
        <f t="shared" ca="1" si="862"/>
        <v>530</v>
      </c>
      <c r="F4283" s="1">
        <f t="shared" ca="1" si="863"/>
        <v>28</v>
      </c>
      <c r="G4283" s="1">
        <f t="shared" ca="1" si="864"/>
        <v>1985</v>
      </c>
      <c r="H4283" s="1" t="str">
        <f ca="1">IFERROR(INDEX(Varmeinstallation!B:B,MATCH(INDIRECT($A$1&amp;"L"&amp;A4283)*1,Varmeinstallation!A:A,0)),"Ingen varmeinstallationer")</f>
        <v>Ingen varmeinstallationer</v>
      </c>
      <c r="I4283" s="1" t="str">
        <f ca="1">IFERROR(INDEX(Opvarmningsmiddel!B:B,MATCH(INDIRECT($A$1&amp;"M"&amp;A4283)*1,Opvarmningsmiddel!A:A,0)),"")</f>
        <v/>
      </c>
      <c r="J4283" s="1">
        <f t="shared" ca="1" si="865"/>
        <v>0</v>
      </c>
      <c r="K4283" s="1" t="str">
        <f ca="1">IFERROR(INDEX(Relationstabel!$C$3:$K$10,MATCH(VALUE(INDIRECT($A$1&amp;"L"&amp;A4283)),Relationstabel!$A$3:$A$10,0),MATCH(IFERROR(VALUE(INDIRECT($A$1&amp;"M"&amp;A4283)),0),Relationstabel!$C$1:$K$1,0)),"Ingen varmeinstallationer")</f>
        <v>Ingen varmeinstallation</v>
      </c>
      <c r="L4283" s="1" t="str">
        <f ca="1">INDEX(Anvendelseskode!B:B,MATCH($E4283,Anvendelseskode!$A:$A,0))</f>
        <v>Bygning i forbindelse med idrætsudøvelse (klubhus, idrætshal, svømmehal o.lign.).</v>
      </c>
      <c r="M4283" s="1" t="str">
        <f ca="1">INDEX(Anvendelseskode!C:C,MATCH($E4283,Anvendelseskode!$A:$A,0))</f>
        <v>Bygning i forbindelse med idrætsudøvelse (klubhus, idrætshal, svømmehal o.lign.).</v>
      </c>
      <c r="N4283" s="1" t="str">
        <f ca="1">INDEX(Anvendelseskode!D:D,MATCH($E4283,Anvendelseskode!$A:$A,0))</f>
        <v>Kommunale og andre offentlige institutioner</v>
      </c>
      <c r="O4283" s="1" t="str">
        <f ca="1">IFERROR(INDEX(SBi!$2:$2,MATCH(G4283,SBi!$1:$1,1)),SBi!$K$2)</f>
        <v>1979-1998</v>
      </c>
      <c r="P4283" s="1">
        <f ca="1">IFERROR(INDEX(SBi!$C$3:$K$28,MATCH(E4283,SBi!$B$3:$B$28,0),MATCH(O4283,SBi!$C$2:$K$2,0)),0)</f>
        <v>155</v>
      </c>
      <c r="Q4283" s="19">
        <f t="shared" ca="1" si="866"/>
        <v>4.34</v>
      </c>
      <c r="R4283" s="19" t="str">
        <f ca="1">IFERROR(INDEX(VpD!$2:$2,MATCH(G4283,VpD!$1:$1,1)),VpD!$I$2)</f>
        <v>1979-1998</v>
      </c>
      <c r="S4283" s="1">
        <f ca="1">IFERROR(INDEX(VpD!$C$3:$I$27,MATCH(E4283,VpD!$B$3:$B$27,0),MATCH(R4283,VpD!$C$2:$I$2,0)),0)</f>
        <v>72</v>
      </c>
      <c r="T4283" s="19">
        <f t="shared" ca="1" si="867"/>
        <v>2.016</v>
      </c>
      <c r="U4283" s="14" t="str">
        <f t="shared" ca="1" si="868"/>
        <v xml:space="preserve">713846.62 </v>
      </c>
      <c r="V4283" s="14" t="str">
        <f t="shared" ca="1" si="869"/>
        <v>6168273.78</v>
      </c>
      <c r="W4283" s="14" t="str">
        <f t="shared" ca="1" si="870"/>
        <v>POINT(713846.62 6168273.78)</v>
      </c>
      <c r="X4283" s="14" t="str">
        <f>IFERROR(INDEX(BygningOmraade!B:B,MATCH(A4283,BygningOmraade!A:A,0)),"")</f>
        <v/>
      </c>
    </row>
    <row r="4284" spans="1:24" s="14" customFormat="1" x14ac:dyDescent="0.25">
      <c r="A4284" s="14">
        <f t="shared" si="858"/>
        <v>4284</v>
      </c>
      <c r="B4284" s="14" t="str">
        <f t="shared" ca="1" si="859"/>
        <v>ff3f2e65-645d-43a1-ac20-843cccd495c3</v>
      </c>
      <c r="C4284" s="14" t="str">
        <f t="shared" ca="1" si="860"/>
        <v>0a3f507e-1b35-32b8-e044-0003ba298018</v>
      </c>
      <c r="D4284" s="14">
        <f t="shared" ca="1" si="861"/>
        <v>996334</v>
      </c>
      <c r="E4284" s="1">
        <f t="shared" ca="1" si="862"/>
        <v>120</v>
      </c>
      <c r="F4284" s="1">
        <f t="shared" ca="1" si="863"/>
        <v>117</v>
      </c>
      <c r="G4284" s="1">
        <f t="shared" ca="1" si="864"/>
        <v>1979</v>
      </c>
      <c r="H4284" s="1" t="str">
        <f ca="1">IFERROR(INDEX(Varmeinstallation!B:B,MATCH(INDIRECT($A$1&amp;"L"&amp;A4284)*1,Varmeinstallation!A:A,0)),"Ingen varmeinstallationer")</f>
        <v>Centralvarme fra eget anlæg, et-kammer fyr</v>
      </c>
      <c r="I4284" s="1" t="str">
        <f ca="1">IFERROR(INDEX(Opvarmningsmiddel!B:B,MATCH(INDIRECT($A$1&amp;"M"&amp;A4284)*1,Opvarmningsmiddel!A:A,0)),"")</f>
        <v>Naturgas</v>
      </c>
      <c r="J4284" s="1">
        <f t="shared" ca="1" si="865"/>
        <v>0</v>
      </c>
      <c r="K4284" s="1" t="str">
        <f ca="1">IFERROR(INDEX(Relationstabel!$C$3:$K$10,MATCH(VALUE(INDIRECT($A$1&amp;"L"&amp;A4284)),Relationstabel!$A$3:$A$10,0),MATCH(IFERROR(VALUE(INDIRECT($A$1&amp;"M"&amp;A4284)),0),Relationstabel!$C$1:$K$1,0)),"Ingen varmeinstallationer")</f>
        <v>Naturgas</v>
      </c>
      <c r="L4284" s="1" t="str">
        <f ca="1">INDEX(Anvendelseskode!B:B,MATCH($E4284,Anvendelseskode!$A:$A,0))</f>
        <v>Fritliggende enfamilieshus (parcelhus)</v>
      </c>
      <c r="M4284" s="1" t="str">
        <f ca="1">INDEX(Anvendelseskode!C:C,MATCH($E4284,Anvendelseskode!$A:$A,0))</f>
        <v>Parcelhuse</v>
      </c>
      <c r="N4284" s="1" t="str">
        <f ca="1">INDEX(Anvendelseskode!D:D,MATCH($E4284,Anvendelseskode!$A:$A,0))</f>
        <v>Private husholdninger</v>
      </c>
      <c r="O4284" s="1" t="str">
        <f ca="1">IFERROR(INDEX(SBi!$2:$2,MATCH(G4284,SBi!$1:$1,1)),SBi!$K$2)</f>
        <v>1979-1998</v>
      </c>
      <c r="P4284" s="1">
        <f ca="1">IFERROR(INDEX(SBi!$C$3:$K$28,MATCH(E4284,SBi!$B$3:$B$28,0),MATCH(O4284,SBi!$C$2:$K$2,0)),0)</f>
        <v>105.4</v>
      </c>
      <c r="Q4284" s="19">
        <f t="shared" ca="1" si="866"/>
        <v>12.331800000000001</v>
      </c>
      <c r="R4284" s="19" t="str">
        <f ca="1">IFERROR(INDEX(VpD!$2:$2,MATCH(G4284,VpD!$1:$1,1)),VpD!$I$2)</f>
        <v>1979-1998</v>
      </c>
      <c r="S4284" s="1">
        <f ca="1">IFERROR(INDEX(VpD!$C$3:$I$27,MATCH(E4284,VpD!$B$3:$B$27,0),MATCH(R4284,VpD!$C$2:$I$2,0)),0)</f>
        <v>90</v>
      </c>
      <c r="T4284" s="19">
        <f t="shared" ca="1" si="867"/>
        <v>10.53</v>
      </c>
      <c r="U4284" s="14" t="str">
        <f t="shared" ca="1" si="868"/>
        <v xml:space="preserve">712932.75 </v>
      </c>
      <c r="V4284" s="14" t="str">
        <f t="shared" ca="1" si="869"/>
        <v>6168606.78</v>
      </c>
      <c r="W4284" s="14" t="str">
        <f t="shared" ca="1" si="870"/>
        <v>POINT(712932.75 6168606.78)</v>
      </c>
      <c r="X4284" s="14" t="str">
        <f>IFERROR(INDEX(BygningOmraade!B:B,MATCH(A4284,BygningOmraade!A:A,0)),"")</f>
        <v/>
      </c>
    </row>
    <row r="4285" spans="1:24" s="14" customFormat="1" x14ac:dyDescent="0.25">
      <c r="A4285" s="14">
        <f t="shared" si="858"/>
        <v>4285</v>
      </c>
      <c r="B4285" s="14" t="str">
        <f t="shared" ca="1" si="859"/>
        <v>ff521ba6-47d4-4419-ad9d-f2829e814b57</v>
      </c>
      <c r="C4285" s="14" t="str">
        <f t="shared" ca="1" si="860"/>
        <v>0a3f507e-22ec-32b8-e044-0003ba298018</v>
      </c>
      <c r="D4285" s="14">
        <f t="shared" ca="1" si="861"/>
        <v>995487</v>
      </c>
      <c r="E4285" s="1">
        <f t="shared" ca="1" si="862"/>
        <v>130</v>
      </c>
      <c r="F4285" s="1">
        <f t="shared" ca="1" si="863"/>
        <v>107</v>
      </c>
      <c r="G4285" s="1">
        <f t="shared" ca="1" si="864"/>
        <v>1988</v>
      </c>
      <c r="H4285" s="1" t="str">
        <f ca="1">IFERROR(INDEX(Varmeinstallation!B:B,MATCH(INDIRECT($A$1&amp;"L"&amp;A4285)*1,Varmeinstallation!A:A,0)),"Ingen varmeinstallationer")</f>
        <v>Fjernvarme/blokvarme (radiatorsystemer eller varmluftanlæg)</v>
      </c>
      <c r="I4285" s="1" t="str">
        <f ca="1">IFERROR(INDEX(Opvarmningsmiddel!B:B,MATCH(INDIRECT($A$1&amp;"M"&amp;A4285)*1,Opvarmningsmiddel!A:A,0)),"")</f>
        <v/>
      </c>
      <c r="J4285" s="1">
        <f t="shared" ca="1" si="865"/>
        <v>2</v>
      </c>
      <c r="K4285" s="1" t="str">
        <f ca="1">IFERROR(INDEX(Relationstabel!$C$3:$K$10,MATCH(VALUE(INDIRECT($A$1&amp;"L"&amp;A4285)),Relationstabel!$A$3:$A$10,0),MATCH(IFERROR(VALUE(INDIRECT($A$1&amp;"M"&amp;A4285)),0),Relationstabel!$C$1:$K$1,0)),"Ingen varmeinstallationer")</f>
        <v>Fjernvarme/ Blokvarme</v>
      </c>
      <c r="L4285" s="1" t="str">
        <f ca="1">INDEX(Anvendelseskode!B:B,MATCH($E4285,Anvendelseskode!$A:$A,0))</f>
        <v>Række-, kæde-, dobbelthus (lodret adskillelse mellem enhederne)</v>
      </c>
      <c r="M4285" s="1" t="str">
        <f ca="1">INDEX(Anvendelseskode!C:C,MATCH($E4285,Anvendelseskode!$A:$A,0))</f>
        <v>Række-, kæde og dobbelthuse</v>
      </c>
      <c r="N4285" s="1" t="str">
        <f ca="1">INDEX(Anvendelseskode!D:D,MATCH($E4285,Anvendelseskode!$A:$A,0))</f>
        <v>Private husholdninger</v>
      </c>
      <c r="O4285" s="1" t="str">
        <f ca="1">IFERROR(INDEX(SBi!$2:$2,MATCH(G4285,SBi!$1:$1,1)),SBi!$K$2)</f>
        <v>1979-1998</v>
      </c>
      <c r="P4285" s="1">
        <f ca="1">IFERROR(INDEX(SBi!$C$3:$K$28,MATCH(E4285,SBi!$B$3:$B$28,0),MATCH(O4285,SBi!$C$2:$K$2,0)),0)</f>
        <v>96.8</v>
      </c>
      <c r="Q4285" s="19">
        <f t="shared" ca="1" si="866"/>
        <v>10.3576</v>
      </c>
      <c r="R4285" s="19" t="str">
        <f ca="1">IFERROR(INDEX(VpD!$2:$2,MATCH(G4285,VpD!$1:$1,1)),VpD!$I$2)</f>
        <v>1979-1998</v>
      </c>
      <c r="S4285" s="1">
        <f ca="1">IFERROR(INDEX(VpD!$C$3:$I$27,MATCH(E4285,VpD!$B$3:$B$27,0),MATCH(R4285,VpD!$C$2:$I$2,0)),0)</f>
        <v>74</v>
      </c>
      <c r="T4285" s="19">
        <f t="shared" ca="1" si="867"/>
        <v>7.9180000000000001</v>
      </c>
      <c r="U4285" s="14" t="str">
        <f t="shared" ca="1" si="868"/>
        <v xml:space="preserve">711929.34 </v>
      </c>
      <c r="V4285" s="14" t="str">
        <f t="shared" ca="1" si="869"/>
        <v>6172017.79</v>
      </c>
      <c r="W4285" s="14" t="str">
        <f t="shared" ca="1" si="870"/>
        <v>POINT(711929.34 6172017.79)</v>
      </c>
      <c r="X4285" s="14" t="str">
        <f>IFERROR(INDEX(BygningOmraade!B:B,MATCH(A4285,BygningOmraade!A:A,0)),"")</f>
        <v/>
      </c>
    </row>
    <row r="4286" spans="1:24" s="14" customFormat="1" x14ac:dyDescent="0.25">
      <c r="A4286" s="14">
        <f t="shared" si="858"/>
        <v>4286</v>
      </c>
      <c r="B4286" s="14" t="str">
        <f t="shared" ca="1" si="859"/>
        <v>ff5a3aa3-2ed0-458f-be41-0cbb5d79628e</v>
      </c>
      <c r="C4286" s="14" t="str">
        <f t="shared" ca="1" si="860"/>
        <v>0a3f507e-1a59-32b8-e044-0003ba298018</v>
      </c>
      <c r="D4286" s="14">
        <f t="shared" ca="1" si="861"/>
        <v>997397</v>
      </c>
      <c r="E4286" s="1">
        <f t="shared" ca="1" si="862"/>
        <v>120</v>
      </c>
      <c r="F4286" s="1">
        <f t="shared" ca="1" si="863"/>
        <v>172</v>
      </c>
      <c r="G4286" s="1">
        <f t="shared" ca="1" si="864"/>
        <v>2015</v>
      </c>
      <c r="H4286" s="1" t="str">
        <f ca="1">IFERROR(INDEX(Varmeinstallation!B:B,MATCH(INDIRECT($A$1&amp;"L"&amp;A4286)*1,Varmeinstallation!A:A,0)),"Ingen varmeinstallationer")</f>
        <v>Centralvarme fra eget anlæg, et-kammer fyr</v>
      </c>
      <c r="I4286" s="1" t="str">
        <f ca="1">IFERROR(INDEX(Opvarmningsmiddel!B:B,MATCH(INDIRECT($A$1&amp;"M"&amp;A4286)*1,Opvarmningsmiddel!A:A,0)),"")</f>
        <v>Naturgas</v>
      </c>
      <c r="J4286" s="1">
        <f t="shared" ca="1" si="865"/>
        <v>0</v>
      </c>
      <c r="K4286" s="1" t="str">
        <f ca="1">IFERROR(INDEX(Relationstabel!$C$3:$K$10,MATCH(VALUE(INDIRECT($A$1&amp;"L"&amp;A4286)),Relationstabel!$A$3:$A$10,0),MATCH(IFERROR(VALUE(INDIRECT($A$1&amp;"M"&amp;A4286)),0),Relationstabel!$C$1:$K$1,0)),"Ingen varmeinstallationer")</f>
        <v>Naturgas</v>
      </c>
      <c r="L4286" s="1" t="str">
        <f ca="1">INDEX(Anvendelseskode!B:B,MATCH($E4286,Anvendelseskode!$A:$A,0))</f>
        <v>Fritliggende enfamilieshus (parcelhus)</v>
      </c>
      <c r="M4286" s="1" t="str">
        <f ca="1">INDEX(Anvendelseskode!C:C,MATCH($E4286,Anvendelseskode!$A:$A,0))</f>
        <v>Parcelhuse</v>
      </c>
      <c r="N4286" s="1" t="str">
        <f ca="1">INDEX(Anvendelseskode!D:D,MATCH($E4286,Anvendelseskode!$A:$A,0))</f>
        <v>Private husholdninger</v>
      </c>
      <c r="O4286" s="1" t="str">
        <f ca="1">IFERROR(INDEX(SBi!$2:$2,MATCH(G4286,SBi!$1:$1,1)),SBi!$K$2)</f>
        <v>Efter 2006</v>
      </c>
      <c r="P4286" s="1">
        <f ca="1">IFERROR(INDEX(SBi!$C$3:$K$28,MATCH(E4286,SBi!$B$3:$B$28,0),MATCH(O4286,SBi!$C$2:$K$2,0)),0)</f>
        <v>67.3</v>
      </c>
      <c r="Q4286" s="19">
        <f t="shared" ca="1" si="866"/>
        <v>11.5756</v>
      </c>
      <c r="R4286" s="19" t="str">
        <f ca="1">IFERROR(INDEX(VpD!$2:$2,MATCH(G4286,VpD!$1:$1,1)),VpD!$I$2)</f>
        <v>&gt;1998</v>
      </c>
      <c r="S4286" s="1">
        <f ca="1">IFERROR(INDEX(VpD!$C$3:$I$27,MATCH(E4286,VpD!$B$3:$B$27,0),MATCH(R4286,VpD!$C$2:$I$2,0)),0)</f>
        <v>72</v>
      </c>
      <c r="T4286" s="19">
        <f t="shared" ca="1" si="867"/>
        <v>12.384</v>
      </c>
      <c r="U4286" s="14" t="str">
        <f t="shared" ca="1" si="868"/>
        <v xml:space="preserve">714033.23 </v>
      </c>
      <c r="V4286" s="14" t="str">
        <f t="shared" ca="1" si="869"/>
        <v>6169140.89</v>
      </c>
      <c r="W4286" s="14" t="str">
        <f t="shared" ca="1" si="870"/>
        <v>POINT(714033.23 6169140.89)</v>
      </c>
      <c r="X4286" s="14" t="str">
        <f>IFERROR(INDEX(BygningOmraade!B:B,MATCH(A4286,BygningOmraade!A:A,0)),"")</f>
        <v/>
      </c>
    </row>
    <row r="4287" spans="1:24" s="14" customFormat="1" x14ac:dyDescent="0.25">
      <c r="A4287" s="14">
        <f t="shared" si="858"/>
        <v>4287</v>
      </c>
      <c r="B4287" s="14" t="str">
        <f t="shared" ca="1" si="859"/>
        <v>ff5b9836-2f33-40e9-9ba7-aa11832877e2</v>
      </c>
      <c r="C4287" s="14" t="str">
        <f t="shared" ca="1" si="860"/>
        <v>0a3f507e-22bf-32b8-e044-0003ba298018</v>
      </c>
      <c r="D4287" s="14">
        <f t="shared" ca="1" si="861"/>
        <v>995486</v>
      </c>
      <c r="E4287" s="1">
        <f t="shared" ca="1" si="862"/>
        <v>130</v>
      </c>
      <c r="F4287" s="1">
        <f t="shared" ca="1" si="863"/>
        <v>107</v>
      </c>
      <c r="G4287" s="1">
        <f t="shared" ca="1" si="864"/>
        <v>1992</v>
      </c>
      <c r="H4287" s="1" t="str">
        <f ca="1">IFERROR(INDEX(Varmeinstallation!B:B,MATCH(INDIRECT($A$1&amp;"L"&amp;A4287)*1,Varmeinstallation!A:A,0)),"Ingen varmeinstallationer")</f>
        <v>Fjernvarme/blokvarme (radiatorsystemer eller varmluftanlæg)</v>
      </c>
      <c r="I4287" s="1" t="str">
        <f ca="1">IFERROR(INDEX(Opvarmningsmiddel!B:B,MATCH(INDIRECT($A$1&amp;"M"&amp;A4287)*1,Opvarmningsmiddel!A:A,0)),"")</f>
        <v/>
      </c>
      <c r="J4287" s="1">
        <f t="shared" ca="1" si="865"/>
        <v>2</v>
      </c>
      <c r="K4287" s="1" t="str">
        <f ca="1">IFERROR(INDEX(Relationstabel!$C$3:$K$10,MATCH(VALUE(INDIRECT($A$1&amp;"L"&amp;A4287)),Relationstabel!$A$3:$A$10,0),MATCH(IFERROR(VALUE(INDIRECT($A$1&amp;"M"&amp;A4287)),0),Relationstabel!$C$1:$K$1,0)),"Ingen varmeinstallationer")</f>
        <v>Fjernvarme/ Blokvarme</v>
      </c>
      <c r="L4287" s="1" t="str">
        <f ca="1">INDEX(Anvendelseskode!B:B,MATCH($E4287,Anvendelseskode!$A:$A,0))</f>
        <v>Række-, kæde-, dobbelthus (lodret adskillelse mellem enhederne)</v>
      </c>
      <c r="M4287" s="1" t="str">
        <f ca="1">INDEX(Anvendelseskode!C:C,MATCH($E4287,Anvendelseskode!$A:$A,0))</f>
        <v>Række-, kæde og dobbelthuse</v>
      </c>
      <c r="N4287" s="1" t="str">
        <f ca="1">INDEX(Anvendelseskode!D:D,MATCH($E4287,Anvendelseskode!$A:$A,0))</f>
        <v>Private husholdninger</v>
      </c>
      <c r="O4287" s="1" t="str">
        <f ca="1">IFERROR(INDEX(SBi!$2:$2,MATCH(G4287,SBi!$1:$1,1)),SBi!$K$2)</f>
        <v>1979-1998</v>
      </c>
      <c r="P4287" s="1">
        <f ca="1">IFERROR(INDEX(SBi!$C$3:$K$28,MATCH(E4287,SBi!$B$3:$B$28,0),MATCH(O4287,SBi!$C$2:$K$2,0)),0)</f>
        <v>96.8</v>
      </c>
      <c r="Q4287" s="19">
        <f t="shared" ca="1" si="866"/>
        <v>10.3576</v>
      </c>
      <c r="R4287" s="19" t="str">
        <f ca="1">IFERROR(INDEX(VpD!$2:$2,MATCH(G4287,VpD!$1:$1,1)),VpD!$I$2)</f>
        <v>1979-1998</v>
      </c>
      <c r="S4287" s="1">
        <f ca="1">IFERROR(INDEX(VpD!$C$3:$I$27,MATCH(E4287,VpD!$B$3:$B$27,0),MATCH(R4287,VpD!$C$2:$I$2,0)),0)</f>
        <v>74</v>
      </c>
      <c r="T4287" s="19">
        <f t="shared" ca="1" si="867"/>
        <v>7.9180000000000001</v>
      </c>
      <c r="U4287" s="14" t="str">
        <f t="shared" ca="1" si="868"/>
        <v xml:space="preserve">711931 </v>
      </c>
      <c r="V4287" s="14" t="str">
        <f t="shared" ca="1" si="869"/>
        <v>6171988.29</v>
      </c>
      <c r="W4287" s="14" t="str">
        <f t="shared" ca="1" si="870"/>
        <v>POINT(711931 6171988.29)</v>
      </c>
      <c r="X4287" s="14" t="str">
        <f>IFERROR(INDEX(BygningOmraade!B:B,MATCH(A4287,BygningOmraade!A:A,0)),"")</f>
        <v/>
      </c>
    </row>
    <row r="4288" spans="1:24" s="14" customFormat="1" x14ac:dyDescent="0.25">
      <c r="A4288" s="14">
        <f t="shared" si="858"/>
        <v>4288</v>
      </c>
      <c r="B4288" s="14" t="str">
        <f t="shared" ca="1" si="859"/>
        <v>ff8db308-ae81-42ac-9d19-d87f77e63de3</v>
      </c>
      <c r="C4288" s="14" t="str">
        <f t="shared" ca="1" si="860"/>
        <v>0a3f507e-1730-32b8-e044-0003ba298018</v>
      </c>
      <c r="D4288" s="14">
        <f t="shared" ca="1" si="861"/>
        <v>996326</v>
      </c>
      <c r="E4288" s="1">
        <f t="shared" ca="1" si="862"/>
        <v>140</v>
      </c>
      <c r="F4288" s="1">
        <f t="shared" ca="1" si="863"/>
        <v>1578</v>
      </c>
      <c r="G4288" s="1">
        <f t="shared" ca="1" si="864"/>
        <v>1966</v>
      </c>
      <c r="H4288" s="1" t="str">
        <f ca="1">IFERROR(INDEX(Varmeinstallation!B:B,MATCH(INDIRECT($A$1&amp;"L"&amp;A4288)*1,Varmeinstallation!A:A,0)),"Ingen varmeinstallationer")</f>
        <v>Fjernvarme/blokvarme (radiatorsystemer eller varmluftanlæg)</v>
      </c>
      <c r="I4288" s="1" t="str">
        <f ca="1">IFERROR(INDEX(Opvarmningsmiddel!B:B,MATCH(INDIRECT($A$1&amp;"M"&amp;A4288)*1,Opvarmningsmiddel!A:A,0)),"")</f>
        <v/>
      </c>
      <c r="J4288" s="1">
        <f t="shared" ca="1" si="865"/>
        <v>0</v>
      </c>
      <c r="K4288" s="1" t="str">
        <f ca="1">IFERROR(INDEX(Relationstabel!$C$3:$K$10,MATCH(VALUE(INDIRECT($A$1&amp;"L"&amp;A4288)),Relationstabel!$A$3:$A$10,0),MATCH(IFERROR(VALUE(INDIRECT($A$1&amp;"M"&amp;A4288)),0),Relationstabel!$C$1:$K$1,0)),"Ingen varmeinstallationer")</f>
        <v>Fjernvarme/ Blokvarme</v>
      </c>
      <c r="L4288" s="1" t="str">
        <f ca="1">INDEX(Anvendelseskode!B:B,MATCH($E4288,Anvendelseskode!$A:$A,0))</f>
        <v>Etageboligbebyggelse</v>
      </c>
      <c r="M4288" s="1" t="str">
        <f ca="1">INDEX(Anvendelseskode!C:C,MATCH($E4288,Anvendelseskode!$A:$A,0))</f>
        <v>Etageboligbebyggelse</v>
      </c>
      <c r="N4288" s="1" t="str">
        <f ca="1">INDEX(Anvendelseskode!D:D,MATCH($E4288,Anvendelseskode!$A:$A,0))</f>
        <v>Private husholdninger</v>
      </c>
      <c r="O4288" s="1" t="str">
        <f ca="1">IFERROR(INDEX(SBi!$2:$2,MATCH(G4288,SBi!$1:$1,1)),SBi!$K$2)</f>
        <v>1961-1972</v>
      </c>
      <c r="P4288" s="1">
        <f ca="1">IFERROR(INDEX(SBi!$C$3:$K$28,MATCH(E4288,SBi!$B$3:$B$28,0),MATCH(O4288,SBi!$C$2:$K$2,0)),0)</f>
        <v>132.30000000000001</v>
      </c>
      <c r="Q4288" s="19">
        <f t="shared" ca="1" si="866"/>
        <v>208.76940000000002</v>
      </c>
      <c r="R4288" s="19" t="str">
        <f ca="1">IFERROR(INDEX(VpD!$2:$2,MATCH(G4288,VpD!$1:$1,1)),VpD!$I$2)</f>
        <v>1961-1972</v>
      </c>
      <c r="S4288" s="1">
        <f ca="1">IFERROR(INDEX(VpD!$C$3:$I$27,MATCH(E4288,VpD!$B$3:$B$27,0),MATCH(R4288,VpD!$C$2:$I$2,0)),0)</f>
        <v>126</v>
      </c>
      <c r="T4288" s="19">
        <f t="shared" ca="1" si="867"/>
        <v>198.828</v>
      </c>
      <c r="U4288" s="14" t="str">
        <f t="shared" ca="1" si="868"/>
        <v xml:space="preserve">712986.74 </v>
      </c>
      <c r="V4288" s="14" t="str">
        <f t="shared" ca="1" si="869"/>
        <v>6169703.47</v>
      </c>
      <c r="W4288" s="14" t="str">
        <f t="shared" ca="1" si="870"/>
        <v>POINT(712986.74 6169703.47)</v>
      </c>
      <c r="X4288" s="14" t="str">
        <f>IFERROR(INDEX(BygningOmraade!B:B,MATCH(A4288,BygningOmraade!A:A,0)),"")</f>
        <v/>
      </c>
    </row>
    <row r="4289" spans="1:24" s="14" customFormat="1" x14ac:dyDescent="0.25">
      <c r="A4289" s="14">
        <f t="shared" si="858"/>
        <v>4289</v>
      </c>
      <c r="B4289" s="14" t="str">
        <f t="shared" ca="1" si="859"/>
        <v>ff9a4f57-c0f4-40c6-b932-b8b52ed83f41</v>
      </c>
      <c r="C4289" s="14" t="str">
        <f t="shared" ca="1" si="860"/>
        <v>75d4829b-3597-165e-e044-00144f3ead67</v>
      </c>
      <c r="D4289" s="14">
        <f t="shared" ca="1" si="861"/>
        <v>997420</v>
      </c>
      <c r="E4289" s="1">
        <f t="shared" ca="1" si="862"/>
        <v>230</v>
      </c>
      <c r="F4289" s="1">
        <f t="shared" ca="1" si="863"/>
        <v>4</v>
      </c>
      <c r="G4289" s="1">
        <f t="shared" ca="1" si="864"/>
        <v>1976</v>
      </c>
      <c r="H4289" s="1" t="str">
        <f ca="1">IFERROR(INDEX(Varmeinstallation!B:B,MATCH(INDIRECT($A$1&amp;"L"&amp;A4289)*1,Varmeinstallation!A:A,0)),"Ingen varmeinstallationer")</f>
        <v>Ingen varmeinstallationer</v>
      </c>
      <c r="I4289" s="1" t="str">
        <f ca="1">IFERROR(INDEX(Opvarmningsmiddel!B:B,MATCH(INDIRECT($A$1&amp;"M"&amp;A4289)*1,Opvarmningsmiddel!A:A,0)),"")</f>
        <v/>
      </c>
      <c r="J4289" s="1">
        <f t="shared" ca="1" si="865"/>
        <v>0</v>
      </c>
      <c r="K4289" s="1" t="str">
        <f ca="1">IFERROR(INDEX(Relationstabel!$C$3:$K$10,MATCH(VALUE(INDIRECT($A$1&amp;"L"&amp;A4289)),Relationstabel!$A$3:$A$10,0),MATCH(IFERROR(VALUE(INDIRECT($A$1&amp;"M"&amp;A4289)),0),Relationstabel!$C$1:$K$1,0)),"Ingen varmeinstallationer")</f>
        <v>Ingen varmeinstallation</v>
      </c>
      <c r="L4289" s="1" t="str">
        <f ca="1">INDEX(Anvendelseskode!B:B,MATCH($E4289,Anvendelseskode!$A:$A,0))</f>
        <v>El-, gas-, vand- eller varmeværk forbrændingsanstalt m.v..</v>
      </c>
      <c r="M4289" s="1" t="str">
        <f ca="1">INDEX(Anvendelseskode!C:C,MATCH($E4289,Anvendelseskode!$A:$A,0))</f>
        <v>El-, gas-, vand- og varmeværker</v>
      </c>
      <c r="N4289" s="1" t="str">
        <f ca="1">INDEX(Anvendelseskode!D:D,MATCH($E4289,Anvendelseskode!$A:$A,0))</f>
        <v>Industri</v>
      </c>
      <c r="O4289" s="1" t="str">
        <f ca="1">IFERROR(INDEX(SBi!$2:$2,MATCH(G4289,SBi!$1:$1,1)),SBi!$K$2)</f>
        <v>1973-1978</v>
      </c>
      <c r="P4289" s="1">
        <f ca="1">IFERROR(INDEX(SBi!$C$3:$K$28,MATCH(E4289,SBi!$B$3:$B$28,0),MATCH(O4289,SBi!$C$2:$K$2,0)),0)</f>
        <v>97</v>
      </c>
      <c r="Q4289" s="19">
        <f t="shared" ca="1" si="866"/>
        <v>0.38800000000000001</v>
      </c>
      <c r="R4289" s="19" t="str">
        <f ca="1">IFERROR(INDEX(VpD!$2:$2,MATCH(G4289,VpD!$1:$1,1)),VpD!$I$2)</f>
        <v>1973-1978</v>
      </c>
      <c r="S4289" s="1">
        <f ca="1">IFERROR(INDEX(VpD!$C$3:$I$27,MATCH(E4289,VpD!$B$3:$B$27,0),MATCH(R4289,VpD!$C$2:$I$2,0)),0)</f>
        <v>97</v>
      </c>
      <c r="T4289" s="19">
        <f t="shared" ca="1" si="867"/>
        <v>0.38800000000000001</v>
      </c>
      <c r="U4289" s="14" t="str">
        <f t="shared" ca="1" si="868"/>
        <v xml:space="preserve">714076.51 </v>
      </c>
      <c r="V4289" s="14" t="str">
        <f t="shared" ca="1" si="869"/>
        <v>6168883.87</v>
      </c>
      <c r="W4289" s="14" t="str">
        <f t="shared" ca="1" si="870"/>
        <v>POINT(714076.51 6168883.87)</v>
      </c>
      <c r="X4289" s="14" t="str">
        <f>IFERROR(INDEX(BygningOmraade!B:B,MATCH(A4289,BygningOmraade!A:A,0)),"")</f>
        <v/>
      </c>
    </row>
    <row r="4290" spans="1:24" s="14" customFormat="1" x14ac:dyDescent="0.25">
      <c r="A4290" s="14">
        <f t="shared" si="858"/>
        <v>4290</v>
      </c>
      <c r="B4290" s="14" t="str">
        <f t="shared" ca="1" si="859"/>
        <v>ff9be411-7e2f-4187-a259-5e5af6c9f362</v>
      </c>
      <c r="C4290" s="14" t="str">
        <f t="shared" ca="1" si="860"/>
        <v>0a3f507e-1cf8-32b8-e044-0003ba298018</v>
      </c>
      <c r="D4290" s="14">
        <f t="shared" ca="1" si="861"/>
        <v>993697</v>
      </c>
      <c r="E4290" s="1">
        <f t="shared" ca="1" si="862"/>
        <v>120</v>
      </c>
      <c r="F4290" s="1">
        <f t="shared" ca="1" si="863"/>
        <v>134</v>
      </c>
      <c r="G4290" s="1">
        <f t="shared" ca="1" si="864"/>
        <v>1969</v>
      </c>
      <c r="H4290" s="1" t="str">
        <f ca="1">IFERROR(INDEX(Varmeinstallation!B:B,MATCH(INDIRECT($A$1&amp;"L"&amp;A4290)*1,Varmeinstallation!A:A,0)),"Ingen varmeinstallationer")</f>
        <v>Centralvarme fra eget anlæg, et-kammer fyr</v>
      </c>
      <c r="I4290" s="1" t="str">
        <f ca="1">IFERROR(INDEX(Opvarmningsmiddel!B:B,MATCH(INDIRECT($A$1&amp;"M"&amp;A4290)*1,Opvarmningsmiddel!A:A,0)),"")</f>
        <v>Naturgas</v>
      </c>
      <c r="J4290" s="1">
        <f t="shared" ca="1" si="865"/>
        <v>0</v>
      </c>
      <c r="K4290" s="1" t="str">
        <f ca="1">IFERROR(INDEX(Relationstabel!$C$3:$K$10,MATCH(VALUE(INDIRECT($A$1&amp;"L"&amp;A4290)),Relationstabel!$A$3:$A$10,0),MATCH(IFERROR(VALUE(INDIRECT($A$1&amp;"M"&amp;A4290)),0),Relationstabel!$C$1:$K$1,0)),"Ingen varmeinstallationer")</f>
        <v>Naturgas</v>
      </c>
      <c r="L4290" s="1" t="str">
        <f ca="1">INDEX(Anvendelseskode!B:B,MATCH($E4290,Anvendelseskode!$A:$A,0))</f>
        <v>Fritliggende enfamilieshus (parcelhus)</v>
      </c>
      <c r="M4290" s="1" t="str">
        <f ca="1">INDEX(Anvendelseskode!C:C,MATCH($E4290,Anvendelseskode!$A:$A,0))</f>
        <v>Parcelhuse</v>
      </c>
      <c r="N4290" s="1" t="str">
        <f ca="1">INDEX(Anvendelseskode!D:D,MATCH($E4290,Anvendelseskode!$A:$A,0))</f>
        <v>Private husholdninger</v>
      </c>
      <c r="O4290" s="1" t="str">
        <f ca="1">IFERROR(INDEX(SBi!$2:$2,MATCH(G4290,SBi!$1:$1,1)),SBi!$K$2)</f>
        <v>1961-1972</v>
      </c>
      <c r="P4290" s="1">
        <f ca="1">IFERROR(INDEX(SBi!$C$3:$K$28,MATCH(E4290,SBi!$B$3:$B$28,0),MATCH(O4290,SBi!$C$2:$K$2,0)),0)</f>
        <v>134.30000000000001</v>
      </c>
      <c r="Q4290" s="19">
        <f t="shared" ca="1" si="866"/>
        <v>17.996200000000002</v>
      </c>
      <c r="R4290" s="19" t="str">
        <f ca="1">IFERROR(INDEX(VpD!$2:$2,MATCH(G4290,VpD!$1:$1,1)),VpD!$I$2)</f>
        <v>1961-1972</v>
      </c>
      <c r="S4290" s="1">
        <f ca="1">IFERROR(INDEX(VpD!$C$3:$I$27,MATCH(E4290,VpD!$B$3:$B$27,0),MATCH(R4290,VpD!$C$2:$I$2,0)),0)</f>
        <v>143</v>
      </c>
      <c r="T4290" s="19">
        <f t="shared" ca="1" si="867"/>
        <v>19.161999999999999</v>
      </c>
      <c r="U4290" s="14" t="str">
        <f t="shared" ca="1" si="868"/>
        <v xml:space="preserve">710908.44 </v>
      </c>
      <c r="V4290" s="14" t="str">
        <f t="shared" ca="1" si="869"/>
        <v>6171977.22</v>
      </c>
      <c r="W4290" s="14" t="str">
        <f t="shared" ca="1" si="870"/>
        <v>POINT(710908.44 6171977.22)</v>
      </c>
      <c r="X4290" s="14" t="str">
        <f>IFERROR(INDEX(BygningOmraade!B:B,MATCH(A4290,BygningOmraade!A:A,0)),"")</f>
        <v/>
      </c>
    </row>
    <row r="4291" spans="1:24" s="14" customFormat="1" x14ac:dyDescent="0.25">
      <c r="A4291" s="14">
        <f t="shared" ref="A4291:A4292" si="871">ROW(B4291)</f>
        <v>4291</v>
      </c>
      <c r="B4291" s="14" t="str">
        <f t="shared" ref="B4291:B4292" ca="1" si="872">INDIRECT($A$1&amp;"B"&amp;A4291)</f>
        <v>ffdefe5d-1b24-4213-a14f-b74d70e5ec56</v>
      </c>
      <c r="C4291" s="14" t="str">
        <f t="shared" ref="C4291:C4292" ca="1" si="873">INDIRECT($A$1&amp;"C"&amp;A4291)</f>
        <v>0a3f507e-162a-32b8-e044-0003ba298018</v>
      </c>
      <c r="D4291" s="14">
        <f t="shared" ref="D4291:D4292" ca="1" si="874">INDIRECT($A$1&amp;"D"&amp;A4291)</f>
        <v>997300</v>
      </c>
      <c r="E4291" s="1">
        <f t="shared" ref="E4291:E4292" ca="1" si="875">ROUNDDOWN(INDIRECT($A$1&amp;"E"&amp;A4291),-1)</f>
        <v>130</v>
      </c>
      <c r="F4291" s="1">
        <f t="shared" ref="F4291:F4292" ca="1" si="876">INDIRECT($A$1&amp;"G"&amp;A4291)+INDIRECT($A$1&amp;"H"&amp;A4291)+INDIRECT($A$1&amp;"I"&amp;A4291)*0.5</f>
        <v>109</v>
      </c>
      <c r="G4291" s="1">
        <f t="shared" ref="G4291:G4292" ca="1" si="877">MAX(INDIRECT($A$1&amp;"J"&amp;A4291),INDIRECT($A$1&amp;"K"&amp;A4291))</f>
        <v>1978</v>
      </c>
      <c r="H4291" s="1" t="str">
        <f ca="1">IFERROR(INDEX(Varmeinstallation!B:B,MATCH(INDIRECT($A$1&amp;"L"&amp;A4291)*1,Varmeinstallation!A:A,0)),"Ingen varmeinstallationer")</f>
        <v>Fjernvarme/blokvarme (radiatorsystemer eller varmluftanlæg)</v>
      </c>
      <c r="I4291" s="1" t="str">
        <f ca="1">IFERROR(INDEX(Opvarmningsmiddel!B:B,MATCH(INDIRECT($A$1&amp;"M"&amp;A4291)*1,Opvarmningsmiddel!A:A,0)),"")</f>
        <v/>
      </c>
      <c r="J4291" s="1">
        <f t="shared" ref="J4291:J4292" ca="1" si="878">VALUE(INDIRECT($A$1&amp;"N"&amp;A4291))</f>
        <v>0</v>
      </c>
      <c r="K4291" s="1" t="str">
        <f ca="1">IFERROR(INDEX(Relationstabel!$C$3:$K$10,MATCH(VALUE(INDIRECT($A$1&amp;"L"&amp;A4291)),Relationstabel!$A$3:$A$10,0),MATCH(IFERROR(VALUE(INDIRECT($A$1&amp;"M"&amp;A4291)),0),Relationstabel!$C$1:$K$1,0)),"Ingen varmeinstallationer")</f>
        <v>Fjernvarme/ Blokvarme</v>
      </c>
      <c r="L4291" s="1" t="str">
        <f ca="1">INDEX(Anvendelseskode!B:B,MATCH($E4291,Anvendelseskode!$A:$A,0))</f>
        <v>Række-, kæde-, dobbelthus (lodret adskillelse mellem enhederne)</v>
      </c>
      <c r="M4291" s="1" t="str">
        <f ca="1">INDEX(Anvendelseskode!C:C,MATCH($E4291,Anvendelseskode!$A:$A,0))</f>
        <v>Række-, kæde og dobbelthuse</v>
      </c>
      <c r="N4291" s="1" t="str">
        <f ca="1">INDEX(Anvendelseskode!D:D,MATCH($E4291,Anvendelseskode!$A:$A,0))</f>
        <v>Private husholdninger</v>
      </c>
      <c r="O4291" s="1" t="str">
        <f ca="1">IFERROR(INDEX(SBi!$2:$2,MATCH(G4291,SBi!$1:$1,1)),SBi!$K$2)</f>
        <v>1973-1978</v>
      </c>
      <c r="P4291" s="1">
        <f ca="1">IFERROR(INDEX(SBi!$C$3:$K$28,MATCH(E4291,SBi!$B$3:$B$28,0),MATCH(O4291,SBi!$C$2:$K$2,0)),0)</f>
        <v>112.6</v>
      </c>
      <c r="Q4291" s="19">
        <f t="shared" ref="Q4291:Q4292" ca="1" si="879">P4291*F4291/1000</f>
        <v>12.273399999999999</v>
      </c>
      <c r="R4291" s="19" t="str">
        <f ca="1">IFERROR(INDEX(VpD!$2:$2,MATCH(G4291,VpD!$1:$1,1)),VpD!$I$2)</f>
        <v>1973-1978</v>
      </c>
      <c r="S4291" s="1">
        <f ca="1">IFERROR(INDEX(VpD!$C$3:$I$27,MATCH(E4291,VpD!$B$3:$B$27,0),MATCH(R4291,VpD!$C$2:$I$2,0)),0)</f>
        <v>98</v>
      </c>
      <c r="T4291" s="19">
        <f t="shared" ref="T4291:T4292" ca="1" si="880">S4291*F4291/1000</f>
        <v>10.682</v>
      </c>
      <c r="U4291" s="14" t="str">
        <f t="shared" ref="U4291:U4292" ca="1" si="881">IFERROR(SUBSTITUTE(LEFT(W4291,FIND(" ",W4291)),"POINT(",""),"")</f>
        <v xml:space="preserve">713689.04 </v>
      </c>
      <c r="V4291" s="14" t="str">
        <f t="shared" ref="V4291:V4292" ca="1" si="882">IFERROR(SUBSTITUTE(RIGHT(W4291,LEN(W4291)-FIND(" ",W4291)),")",""),"")</f>
        <v>6169465.59</v>
      </c>
      <c r="W4291" s="14" t="str">
        <f t="shared" ref="W4291:W4292" ca="1" si="883">INDIRECT($A$1&amp;"o"&amp;A4291)</f>
        <v>POINT(713689.04 6169465.59)</v>
      </c>
      <c r="X4291" s="14" t="str">
        <f>IFERROR(INDEX(BygningOmraade!B:B,MATCH(A4291,BygningOmraade!A:A,0)),"")</f>
        <v/>
      </c>
    </row>
    <row r="4292" spans="1:24" s="14" customFormat="1" x14ac:dyDescent="0.25">
      <c r="A4292" s="14">
        <f t="shared" si="871"/>
        <v>4292</v>
      </c>
      <c r="B4292" s="14" t="str">
        <f t="shared" ca="1" si="872"/>
        <v>ffe8cf34-6e56-488e-bd8b-a8b647277ab2</v>
      </c>
      <c r="C4292" s="14" t="str">
        <f t="shared" ca="1" si="873"/>
        <v>0a3f507e-1c4b-32b8-e044-0003ba298018</v>
      </c>
      <c r="D4292" s="14">
        <f t="shared" ca="1" si="874"/>
        <v>996583</v>
      </c>
      <c r="E4292" s="1">
        <f t="shared" ca="1" si="875"/>
        <v>120</v>
      </c>
      <c r="F4292" s="1">
        <f t="shared" ca="1" si="876"/>
        <v>140</v>
      </c>
      <c r="G4292" s="1">
        <f t="shared" ca="1" si="877"/>
        <v>1984</v>
      </c>
      <c r="H4292" s="1" t="str">
        <f ca="1">IFERROR(INDEX(Varmeinstallation!B:B,MATCH(INDIRECT($A$1&amp;"L"&amp;A4292)*1,Varmeinstallation!A:A,0)),"Ingen varmeinstallationer")</f>
        <v>Elovne, elpaneler</v>
      </c>
      <c r="I4292" s="1" t="str">
        <f ca="1">IFERROR(INDEX(Opvarmningsmiddel!B:B,MATCH(INDIRECT($A$1&amp;"M"&amp;A4292)*1,Opvarmningsmiddel!A:A,0)),"")</f>
        <v>Elektricitet</v>
      </c>
      <c r="J4292" s="1">
        <f t="shared" ca="1" si="878"/>
        <v>2</v>
      </c>
      <c r="K4292" s="1" t="str">
        <f ca="1">IFERROR(INDEX(Relationstabel!$C$3:$K$10,MATCH(VALUE(INDIRECT($A$1&amp;"L"&amp;A4292)),Relationstabel!$A$3:$A$10,0),MATCH(IFERROR(VALUE(INDIRECT($A$1&amp;"M"&amp;A4292)),0),Relationstabel!$C$1:$K$1,0)),"Ingen varmeinstallationer")</f>
        <v>Elvarme</v>
      </c>
      <c r="L4292" s="1" t="str">
        <f ca="1">INDEX(Anvendelseskode!B:B,MATCH($E4292,Anvendelseskode!$A:$A,0))</f>
        <v>Fritliggende enfamilieshus (parcelhus)</v>
      </c>
      <c r="M4292" s="1" t="str">
        <f ca="1">INDEX(Anvendelseskode!C:C,MATCH($E4292,Anvendelseskode!$A:$A,0))</f>
        <v>Parcelhuse</v>
      </c>
      <c r="N4292" s="1" t="str">
        <f ca="1">INDEX(Anvendelseskode!D:D,MATCH($E4292,Anvendelseskode!$A:$A,0))</f>
        <v>Private husholdninger</v>
      </c>
      <c r="O4292" s="1" t="str">
        <f ca="1">IFERROR(INDEX(SBi!$2:$2,MATCH(G4292,SBi!$1:$1,1)),SBi!$K$2)</f>
        <v>1979-1998</v>
      </c>
      <c r="P4292" s="1">
        <f ca="1">IFERROR(INDEX(SBi!$C$3:$K$28,MATCH(E4292,SBi!$B$3:$B$28,0),MATCH(O4292,SBi!$C$2:$K$2,0)),0)</f>
        <v>105.4</v>
      </c>
      <c r="Q4292" s="19">
        <f t="shared" ca="1" si="879"/>
        <v>14.756</v>
      </c>
      <c r="R4292" s="19" t="str">
        <f ca="1">IFERROR(INDEX(VpD!$2:$2,MATCH(G4292,VpD!$1:$1,1)),VpD!$I$2)</f>
        <v>1979-1998</v>
      </c>
      <c r="S4292" s="1">
        <f ca="1">IFERROR(INDEX(VpD!$C$3:$I$27,MATCH(E4292,VpD!$B$3:$B$27,0),MATCH(R4292,VpD!$C$2:$I$2,0)),0)</f>
        <v>90</v>
      </c>
      <c r="T4292" s="19">
        <f t="shared" ca="1" si="880"/>
        <v>12.6</v>
      </c>
      <c r="U4292" s="14" t="str">
        <f t="shared" ca="1" si="881"/>
        <v xml:space="preserve">713184.88 </v>
      </c>
      <c r="V4292" s="14" t="str">
        <f t="shared" ca="1" si="882"/>
        <v>6168418.16</v>
      </c>
      <c r="W4292" s="14" t="str">
        <f t="shared" ca="1" si="883"/>
        <v>POINT(713184.88 6168418.16)</v>
      </c>
      <c r="X4292" s="14" t="str">
        <f>IFERROR(INDEX(BygningOmraade!B:B,MATCH(A4292,BygningOmraade!A:A,0)),"")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SUMIFS(Energi!$Q:$Q,Energi!$N:$N,$B3,Energi!$K:$K,C$2)</f>
        <v>30457.199900000036</v>
      </c>
      <c r="D3" s="21">
        <f ca="1">SUMIFS(Energi!$Q:$Q,Energi!$N:$N,$B3,Energi!$K:$K,D$2)</f>
        <v>41054.87839999979</v>
      </c>
      <c r="E3" s="21">
        <f ca="1">SUMIFS(Energi!$Q:$Q,Energi!$N:$N,$B3,Energi!$K:$K,E$2)</f>
        <v>0</v>
      </c>
      <c r="F3" s="21">
        <f ca="1">SUMIFS(Energi!$Q:$Q,Energi!$N:$N,$B3,Energi!$K:$K,F$2)</f>
        <v>1013.1555</v>
      </c>
      <c r="G3" s="21">
        <f ca="1">SUMIFS(Energi!$Q:$Q,Energi!$N:$N,$B3,Energi!$K:$K,G$2)</f>
        <v>1733.6790000000005</v>
      </c>
      <c r="H3" s="21">
        <f ca="1">SUMIFS(Energi!$Q:$Q,Energi!$N:$N,$B3,Energi!$K:$K,H$2)</f>
        <v>4290.5768999999937</v>
      </c>
      <c r="I3" s="21">
        <f ca="1">SUMIFS(Energi!$Q:$Q,Energi!$N:$N,$B3,Energi!$K:$K,I$2)</f>
        <v>65.155799999999999</v>
      </c>
      <c r="J3" s="22">
        <f ca="1">SUMIFS(Energi!$Q:$Q,Energi!$N:$N,$B3)-SUM(C3:I3)</f>
        <v>4.7683999998116633</v>
      </c>
      <c r="K3" s="23">
        <f t="shared" ref="K3:K9" ca="1" si="0">SUM(C3:J3)</f>
        <v>78619.413899999621</v>
      </c>
      <c r="M3" s="10" t="s">
        <v>32</v>
      </c>
      <c r="N3" s="20">
        <f ca="1">SUMIFS(Energi!$Q:$Q,Energi!$N:$N,$M3,Energi!$K:$K,N$2,Energi!$X:$X,$N$1)</f>
        <v>30457.199900000036</v>
      </c>
      <c r="O3" s="21">
        <f ca="1">SUMIFS(Energi!$Q:$Q,Energi!$N:$N,$M3,Energi!$K:$K,O$2,Energi!$X:$X,$N$1)</f>
        <v>41054.87839999979</v>
      </c>
      <c r="P3" s="21">
        <f ca="1">SUMIFS(Energi!$Q:$Q,Energi!$N:$N,$M3,Energi!$K:$K,P$2,Energi!$X:$X,$N$1)</f>
        <v>0</v>
      </c>
      <c r="Q3" s="21">
        <f ca="1">SUMIFS(Energi!$Q:$Q,Energi!$N:$N,$M3,Energi!$K:$K,Q$2,Energi!$X:$X,$N$1)</f>
        <v>1013.1555</v>
      </c>
      <c r="R3" s="21">
        <f ca="1">SUMIFS(Energi!$Q:$Q,Energi!$N:$N,$M3,Energi!$K:$K,R$2,Energi!$X:$X,$N$1)</f>
        <v>1733.6790000000005</v>
      </c>
      <c r="S3" s="21">
        <f ca="1">SUMIFS(Energi!$Q:$Q,Energi!$N:$N,$M3,Energi!$K:$K,S$2,Energi!$X:$X,$N$1)</f>
        <v>4290.5768999999937</v>
      </c>
      <c r="T3" s="21">
        <f ca="1">SUMIFS(Energi!$Q:$Q,Energi!$N:$N,$M3,Energi!$K:$K,T$2,Energi!$X:$X,$N$1)</f>
        <v>65.155799999999999</v>
      </c>
      <c r="U3" s="22">
        <f ca="1">SUMIFS(Energi!$Q:$Q,Energi!$N:$N,$M3,Energi!$K:$K,U$2,Energi!$X:$X,$N$1)</f>
        <v>0</v>
      </c>
      <c r="V3" s="23">
        <f t="shared" ref="V3:V9" ca="1" si="1">SUM(N3:U3)</f>
        <v>78614.64549999981</v>
      </c>
    </row>
    <row r="4" spans="2:22" x14ac:dyDescent="0.25">
      <c r="B4" s="10" t="s">
        <v>33</v>
      </c>
      <c r="C4" s="24">
        <f ca="1">SUMIFS(Energi!$Q:$Q,Energi!$N:$N,$B4,Energi!$K:$K,C$2)</f>
        <v>929.01309999999978</v>
      </c>
      <c r="D4" s="25">
        <f ca="1">SUMIFS(Energi!$Q:$Q,Energi!$N:$N,$B4,Energi!$K:$K,D$2)</f>
        <v>9090.3670999999995</v>
      </c>
      <c r="E4" s="25">
        <f ca="1">SUMIFS(Energi!$Q:$Q,Energi!$N:$N,$B4,Energi!$K:$K,E$2)</f>
        <v>554.29829999999993</v>
      </c>
      <c r="F4" s="25">
        <f ca="1">SUMIFS(Energi!$Q:$Q,Energi!$N:$N,$B4,Energi!$K:$K,F$2)</f>
        <v>57.770499999999998</v>
      </c>
      <c r="G4" s="25">
        <f ca="1">SUMIFS(Energi!$Q:$Q,Energi!$N:$N,$B4,Energi!$K:$K,G$2)</f>
        <v>111.45949999999999</v>
      </c>
      <c r="H4" s="25">
        <f ca="1">SUMIFS(Energi!$Q:$Q,Energi!$N:$N,$B4,Energi!$K:$K,H$2)</f>
        <v>457.452</v>
      </c>
      <c r="I4" s="25">
        <f ca="1">SUMIFS(Energi!$Q:$Q,Energi!$N:$N,$B4,Energi!$K:$K,I$2)</f>
        <v>0</v>
      </c>
      <c r="J4" s="26">
        <f ca="1">SUMIFS(Energi!$Q:$Q,Energi!$N:$N,$B4)-SUM(C4:I4)</f>
        <v>0</v>
      </c>
      <c r="K4" s="23">
        <f t="shared" ca="1" si="0"/>
        <v>11200.360500000001</v>
      </c>
      <c r="M4" s="10" t="s">
        <v>33</v>
      </c>
      <c r="N4" s="24">
        <f ca="1">SUMIFS(Energi!$Q:$Q,Energi!$N:$N,$M4,Energi!$K:$K,N$2,Energi!$X:$X,$N$1)</f>
        <v>929.01309999999978</v>
      </c>
      <c r="O4" s="25">
        <f ca="1">SUMIFS(Energi!$Q:$Q,Energi!$N:$N,$M4,Energi!$K:$K,O$2,Energi!$X:$X,$N$1)</f>
        <v>9090.3670999999995</v>
      </c>
      <c r="P4" s="25">
        <f ca="1">SUMIFS(Energi!$Q:$Q,Energi!$N:$N,$M4,Energi!$K:$K,P$2,Energi!$X:$X,$N$1)</f>
        <v>554.29829999999993</v>
      </c>
      <c r="Q4" s="25">
        <f ca="1">SUMIFS(Energi!$Q:$Q,Energi!$N:$N,$M4,Energi!$K:$K,Q$2,Energi!$X:$X,$N$1)</f>
        <v>57.770499999999998</v>
      </c>
      <c r="R4" s="25">
        <f ca="1">SUMIFS(Energi!$Q:$Q,Energi!$N:$N,$M4,Energi!$K:$K,R$2,Energi!$X:$X,$N$1)</f>
        <v>111.45949999999999</v>
      </c>
      <c r="S4" s="25">
        <f ca="1">SUMIFS(Energi!$Q:$Q,Energi!$N:$N,$M4,Energi!$K:$K,S$2,Energi!$X:$X,$N$1)</f>
        <v>457.452</v>
      </c>
      <c r="T4" s="25">
        <f ca="1">SUMIFS(Energi!$Q:$Q,Energi!$N:$N,$M4,Energi!$K:$K,T$2,Energi!$X:$X,$N$1)</f>
        <v>0</v>
      </c>
      <c r="U4" s="26">
        <f ca="1">SUMIFS(Energi!$Q:$Q,Energi!$N:$N,$M4,Energi!$K:$K,U$2,Energi!$X:$X,$N$1)</f>
        <v>0</v>
      </c>
      <c r="V4" s="23">
        <f t="shared" ca="1" si="1"/>
        <v>11200.360500000001</v>
      </c>
    </row>
    <row r="5" spans="2:22" x14ac:dyDescent="0.25">
      <c r="B5" s="10" t="s">
        <v>34</v>
      </c>
      <c r="C5" s="24">
        <f ca="1">SUMIFS(Energi!$Q:$Q,Energi!$N:$N,$B5,Energi!$K:$K,C$2)</f>
        <v>7.0949999999999998</v>
      </c>
      <c r="D5" s="25">
        <f ca="1">SUMIFS(Energi!$Q:$Q,Energi!$N:$N,$B5,Energi!$K:$K,D$2)</f>
        <v>0</v>
      </c>
      <c r="E5" s="25">
        <f ca="1">SUMIFS(Energi!$Q:$Q,Energi!$N:$N,$B5,Energi!$K:$K,E$2)</f>
        <v>188.95600000000002</v>
      </c>
      <c r="F5" s="25">
        <f ca="1">SUMIFS(Energi!$Q:$Q,Energi!$N:$N,$B5,Energi!$K:$K,F$2)</f>
        <v>2.7</v>
      </c>
      <c r="G5" s="25">
        <f ca="1">SUMIFS(Energi!$Q:$Q,Energi!$N:$N,$B5,Energi!$K:$K,G$2)</f>
        <v>3.306</v>
      </c>
      <c r="H5" s="25">
        <f ca="1">SUMIFS(Energi!$Q:$Q,Energi!$N:$N,$B5,Energi!$K:$K,H$2)</f>
        <v>0.82499999999999996</v>
      </c>
      <c r="I5" s="25">
        <f ca="1">SUMIFS(Energi!$Q:$Q,Energi!$N:$N,$B5,Energi!$K:$K,I$2)</f>
        <v>36</v>
      </c>
      <c r="J5" s="26">
        <f ca="1">SUMIFS(Energi!$Q:$Q,Energi!$N:$N,$B5)-SUM(C5:I5)</f>
        <v>0</v>
      </c>
      <c r="K5" s="23">
        <f t="shared" ca="1" si="0"/>
        <v>238.88200000000001</v>
      </c>
      <c r="M5" s="10" t="s">
        <v>34</v>
      </c>
      <c r="N5" s="24">
        <f ca="1">SUMIFS(Energi!$Q:$Q,Energi!$N:$N,$M5,Energi!$K:$K,N$2,Energi!$X:$X,$N$1)</f>
        <v>7.0949999999999998</v>
      </c>
      <c r="O5" s="25">
        <f ca="1">SUMIFS(Energi!$Q:$Q,Energi!$N:$N,$M5,Energi!$K:$K,O$2,Energi!$X:$X,$N$1)</f>
        <v>0</v>
      </c>
      <c r="P5" s="25">
        <f ca="1">SUMIFS(Energi!$Q:$Q,Energi!$N:$N,$M5,Energi!$K:$K,P$2,Energi!$X:$X,$N$1)</f>
        <v>188.95600000000002</v>
      </c>
      <c r="Q5" s="25">
        <f ca="1">SUMIFS(Energi!$Q:$Q,Energi!$N:$N,$M5,Energi!$K:$K,Q$2,Energi!$X:$X,$N$1)</f>
        <v>2.7</v>
      </c>
      <c r="R5" s="25">
        <f ca="1">SUMIFS(Energi!$Q:$Q,Energi!$N:$N,$M5,Energi!$K:$K,R$2,Energi!$X:$X,$N$1)</f>
        <v>3.306</v>
      </c>
      <c r="S5" s="25">
        <f ca="1">SUMIFS(Energi!$Q:$Q,Energi!$N:$N,$M5,Energi!$K:$K,S$2,Energi!$X:$X,$N$1)</f>
        <v>0.82499999999999996</v>
      </c>
      <c r="T5" s="25">
        <f ca="1">SUMIFS(Energi!$Q:$Q,Energi!$N:$N,$M5,Energi!$K:$K,T$2,Energi!$X:$X,$N$1)</f>
        <v>36</v>
      </c>
      <c r="U5" s="26">
        <f ca="1">SUMIFS(Energi!$Q:$Q,Energi!$N:$N,$M5,Energi!$K:$K,U$2,Energi!$X:$X,$N$1)</f>
        <v>0</v>
      </c>
      <c r="V5" s="23">
        <f t="shared" ca="1" si="1"/>
        <v>238.88200000000001</v>
      </c>
    </row>
    <row r="6" spans="2:22" x14ac:dyDescent="0.25">
      <c r="B6" s="10" t="s">
        <v>35</v>
      </c>
      <c r="C6" s="24">
        <f ca="1">SUMIFS(Energi!$Q:$Q,Energi!$N:$N,$B6,Energi!$K:$K,C$2)</f>
        <v>1540.1400000000006</v>
      </c>
      <c r="D6" s="25">
        <f ca="1">SUMIFS(Energi!$Q:$Q,Energi!$N:$N,$B6,Energi!$K:$K,D$2)</f>
        <v>965.38300000000004</v>
      </c>
      <c r="E6" s="25">
        <f ca="1">SUMIFS(Energi!$Q:$Q,Energi!$N:$N,$B6,Energi!$K:$K,E$2)</f>
        <v>120.15799999999999</v>
      </c>
      <c r="F6" s="25">
        <f ca="1">SUMIFS(Energi!$Q:$Q,Energi!$N:$N,$B6,Energi!$K:$K,F$2)</f>
        <v>31.44</v>
      </c>
      <c r="G6" s="25">
        <f ca="1">SUMIFS(Energi!$Q:$Q,Energi!$N:$N,$B6,Energi!$K:$K,G$2)</f>
        <v>286.73899999999998</v>
      </c>
      <c r="H6" s="25">
        <f ca="1">SUMIFS(Energi!$Q:$Q,Energi!$N:$N,$B6,Energi!$K:$K,H$2)</f>
        <v>22.795000000000002</v>
      </c>
      <c r="I6" s="25">
        <f ca="1">SUMIFS(Energi!$Q:$Q,Energi!$N:$N,$B6,Energi!$K:$K,I$2)</f>
        <v>30.282000000000004</v>
      </c>
      <c r="J6" s="26">
        <f ca="1">SUMIFS(Energi!$Q:$Q,Energi!$N:$N,$B6)-SUM(C6:I6)</f>
        <v>0.46199999999953434</v>
      </c>
      <c r="K6" s="23">
        <f t="shared" ca="1" si="0"/>
        <v>2997.3990000000003</v>
      </c>
      <c r="M6" s="10" t="s">
        <v>35</v>
      </c>
      <c r="N6" s="24">
        <f ca="1">SUMIFS(Energi!$Q:$Q,Energi!$N:$N,$M6,Energi!$K:$K,N$2,Energi!$X:$X,$N$1)</f>
        <v>1540.1400000000006</v>
      </c>
      <c r="O6" s="25">
        <f ca="1">SUMIFS(Energi!$Q:$Q,Energi!$N:$N,$M6,Energi!$K:$K,O$2,Energi!$X:$X,$N$1)</f>
        <v>965.38300000000004</v>
      </c>
      <c r="P6" s="25">
        <f ca="1">SUMIFS(Energi!$Q:$Q,Energi!$N:$N,$M6,Energi!$K:$K,P$2,Energi!$X:$X,$N$1)</f>
        <v>120.15799999999999</v>
      </c>
      <c r="Q6" s="25">
        <f ca="1">SUMIFS(Energi!$Q:$Q,Energi!$N:$N,$M6,Energi!$K:$K,Q$2,Energi!$X:$X,$N$1)</f>
        <v>31.44</v>
      </c>
      <c r="R6" s="25">
        <f ca="1">SUMIFS(Energi!$Q:$Q,Energi!$N:$N,$M6,Energi!$K:$K,R$2,Energi!$X:$X,$N$1)</f>
        <v>286.73899999999998</v>
      </c>
      <c r="S6" s="25">
        <f ca="1">SUMIFS(Energi!$Q:$Q,Energi!$N:$N,$M6,Energi!$K:$K,S$2,Energi!$X:$X,$N$1)</f>
        <v>22.795000000000002</v>
      </c>
      <c r="T6" s="25">
        <f ca="1">SUMIFS(Energi!$Q:$Q,Energi!$N:$N,$M6,Energi!$K:$K,T$2,Energi!$X:$X,$N$1)</f>
        <v>30.282000000000004</v>
      </c>
      <c r="U6" s="26">
        <f ca="1">SUMIFS(Energi!$Q:$Q,Energi!$N:$N,$M6,Energi!$K:$K,U$2,Energi!$X:$X,$N$1)</f>
        <v>0</v>
      </c>
      <c r="V6" s="23">
        <f t="shared" ca="1" si="1"/>
        <v>2996.9370000000008</v>
      </c>
    </row>
    <row r="7" spans="2:22" x14ac:dyDescent="0.25">
      <c r="B7" s="10" t="s">
        <v>36</v>
      </c>
      <c r="C7" s="27">
        <f ca="1">SUMIFS(Energi!$Q:$Q,Energi!$N:$N,$B7,Energi!$K:$K,C$2)</f>
        <v>4516.9778999999999</v>
      </c>
      <c r="D7" s="28">
        <f ca="1">SUMIFS(Energi!$Q:$Q,Energi!$N:$N,$B7,Energi!$K:$K,D$2)</f>
        <v>10175.619799999999</v>
      </c>
      <c r="E7" s="28">
        <f ca="1">SUMIFS(Energi!$Q:$Q,Energi!$N:$N,$B7,Energi!$K:$K,E$2)</f>
        <v>1565.1009000000001</v>
      </c>
      <c r="F7" s="28">
        <f ca="1">SUMIFS(Energi!$Q:$Q,Energi!$N:$N,$B7,Energi!$K:$K,F$2)</f>
        <v>107.58929999999999</v>
      </c>
      <c r="G7" s="28">
        <f ca="1">SUMIFS(Energi!$Q:$Q,Energi!$N:$N,$B7,Energi!$K:$K,G$2)</f>
        <v>253.71479999999997</v>
      </c>
      <c r="H7" s="28">
        <f ca="1">SUMIFS(Energi!$Q:$Q,Energi!$N:$N,$B7,Energi!$K:$K,H$2)</f>
        <v>6.5435999999999996</v>
      </c>
      <c r="I7" s="28">
        <f ca="1">SUMIFS(Energi!$Q:$Q,Energi!$N:$N,$B7,Energi!$K:$K,I$2)</f>
        <v>0</v>
      </c>
      <c r="J7" s="29">
        <f ca="1">SUMIFS(Energi!$Q:$Q,Energi!$N:$N,$B7)-SUM(C7:I7)</f>
        <v>0</v>
      </c>
      <c r="K7" s="23">
        <f t="shared" ca="1" si="0"/>
        <v>16625.546299999998</v>
      </c>
      <c r="M7" s="10" t="s">
        <v>36</v>
      </c>
      <c r="N7" s="27">
        <f ca="1">SUMIFS(Energi!$Q:$Q,Energi!$N:$N,$M7,Energi!$K:$K,N$2,Energi!$X:$X,$N$1)</f>
        <v>4516.9778999999999</v>
      </c>
      <c r="O7" s="28">
        <f ca="1">SUMIFS(Energi!$Q:$Q,Energi!$N:$N,$M7,Energi!$K:$K,O$2,Energi!$X:$X,$N$1)</f>
        <v>10175.619799999999</v>
      </c>
      <c r="P7" s="28">
        <f ca="1">SUMIFS(Energi!$Q:$Q,Energi!$N:$N,$M7,Energi!$K:$K,P$2,Energi!$X:$X,$N$1)</f>
        <v>1565.1009000000001</v>
      </c>
      <c r="Q7" s="28">
        <f ca="1">SUMIFS(Energi!$Q:$Q,Energi!$N:$N,$M7,Energi!$K:$K,Q$2,Energi!$X:$X,$N$1)</f>
        <v>107.58929999999999</v>
      </c>
      <c r="R7" s="28">
        <f ca="1">SUMIFS(Energi!$Q:$Q,Energi!$N:$N,$M7,Energi!$K:$K,R$2,Energi!$X:$X,$N$1)</f>
        <v>253.71479999999997</v>
      </c>
      <c r="S7" s="28">
        <f ca="1">SUMIFS(Energi!$Q:$Q,Energi!$N:$N,$M7,Energi!$K:$K,S$2,Energi!$X:$X,$N$1)</f>
        <v>6.5435999999999996</v>
      </c>
      <c r="T7" s="28">
        <f ca="1">SUMIFS(Energi!$Q:$Q,Energi!$N:$N,$M7,Energi!$K:$K,T$2,Energi!$X:$X,$N$1)</f>
        <v>0</v>
      </c>
      <c r="U7" s="29">
        <f ca="1">SUMIFS(Energi!$Q:$Q,Energi!$N:$N,$M7,Energi!$K:$K,U$2,Energi!$X:$X,$N$1)</f>
        <v>0</v>
      </c>
      <c r="V7" s="23">
        <f t="shared" ca="1" si="1"/>
        <v>16625.546299999998</v>
      </c>
    </row>
    <row r="8" spans="2:22" x14ac:dyDescent="0.25">
      <c r="B8" s="11" t="s">
        <v>30</v>
      </c>
      <c r="C8" s="28">
        <f ca="1">SUMIFS(Energi!$Q:$Q,Energi!$K:$K,C$2)-SUM(C3:C7)</f>
        <v>0</v>
      </c>
      <c r="D8" s="28">
        <f ca="1">SUMIFS(Energi!$Q:$Q,Energi!$K:$K,D$2)-SUM(D3:D7)</f>
        <v>0</v>
      </c>
      <c r="E8" s="28">
        <f ca="1">SUMIFS(Energi!$Q:$Q,Energi!$K:$K,E$2)-SUM(E3:E7)</f>
        <v>0</v>
      </c>
      <c r="F8" s="28">
        <f ca="1">SUMIFS(Energi!$Q:$Q,Energi!$K:$K,F$2)-SUM(F3:F7)</f>
        <v>0</v>
      </c>
      <c r="G8" s="28">
        <f ca="1">SUMIFS(Energi!$Q:$Q,Energi!$K:$K,G$2)-SUM(G3:G7)</f>
        <v>0</v>
      </c>
      <c r="H8" s="28">
        <f ca="1">SUMIFS(Energi!$Q:$Q,Energi!$K:$K,H$2)-SUM(H3:H7)</f>
        <v>0</v>
      </c>
      <c r="I8" s="28">
        <f ca="1">SUMIFS(Energi!$Q:$Q,Energi!$K:$K,I$2)-SUM(I3:I7)</f>
        <v>0</v>
      </c>
      <c r="J8" s="30"/>
      <c r="K8" s="31">
        <f t="shared" ca="1" si="0"/>
        <v>0</v>
      </c>
      <c r="M8" s="11" t="s">
        <v>30</v>
      </c>
      <c r="N8" s="28">
        <f ca="1">SUMIFS(Energi!$Q:$Q,Energi!$K:$K,N$2,Energi!$X:$X,$N$1)-SUM(N3:N7)</f>
        <v>0</v>
      </c>
      <c r="O8" s="28">
        <f ca="1">SUMIFS(Energi!$Q:$Q,Energi!$K:$K,O$2,Energi!$X:$X,$N$1)-SUM(O3:O7)</f>
        <v>0</v>
      </c>
      <c r="P8" s="28">
        <f ca="1">SUMIFS(Energi!$Q:$Q,Energi!$K:$K,P$2,Energi!$X:$X,$N$1)-SUM(P3:P7)</f>
        <v>0</v>
      </c>
      <c r="Q8" s="28">
        <f ca="1">SUMIFS(Energi!$Q:$Q,Energi!$K:$K,Q$2,Energi!$X:$X,$N$1)-SUM(Q3:Q7)</f>
        <v>0</v>
      </c>
      <c r="R8" s="28">
        <f ca="1">SUMIFS(Energi!$Q:$Q,Energi!$K:$K,R$2,Energi!$X:$X,$N$1)-SUM(R3:R7)</f>
        <v>0</v>
      </c>
      <c r="S8" s="28">
        <f ca="1">SUMIFS(Energi!$Q:$Q,Energi!$K:$K,S$2,Energi!$X:$X,$N$1)-SUM(S3:S7)</f>
        <v>0</v>
      </c>
      <c r="T8" s="28">
        <f ca="1">SUMIFS(Energi!$Q:$Q,Energi!$K:$K,T$2,Energi!$X:$X,$N$1)-SUM(T3:T7)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37450.425900000038</v>
      </c>
      <c r="D9" s="32">
        <f t="shared" ca="1" si="2"/>
        <v>61286.248299999788</v>
      </c>
      <c r="E9" s="32">
        <f t="shared" ca="1" si="2"/>
        <v>2428.5132000000003</v>
      </c>
      <c r="F9" s="32">
        <f t="shared" ca="1" si="2"/>
        <v>1212.6553000000001</v>
      </c>
      <c r="G9" s="32">
        <f t="shared" ca="1" si="2"/>
        <v>2388.8983000000007</v>
      </c>
      <c r="H9" s="32">
        <f t="shared" ca="1" si="2"/>
        <v>4778.1924999999937</v>
      </c>
      <c r="I9" s="32">
        <f t="shared" ca="1" si="2"/>
        <v>131.43780000000001</v>
      </c>
      <c r="J9" s="33">
        <f t="shared" ca="1" si="2"/>
        <v>5.2303999998111976</v>
      </c>
      <c r="K9" s="34">
        <f t="shared" ca="1" si="0"/>
        <v>109681.60169999964</v>
      </c>
      <c r="M9" s="12" t="s">
        <v>31</v>
      </c>
      <c r="N9" s="32">
        <f t="shared" ref="N9:U9" ca="1" si="3">SUM(N3:N7)</f>
        <v>37450.425900000038</v>
      </c>
      <c r="O9" s="32">
        <f t="shared" ca="1" si="3"/>
        <v>61286.248299999788</v>
      </c>
      <c r="P9" s="32">
        <f t="shared" ca="1" si="3"/>
        <v>2428.5132000000003</v>
      </c>
      <c r="Q9" s="32">
        <f t="shared" ca="1" si="3"/>
        <v>1212.6553000000001</v>
      </c>
      <c r="R9" s="32">
        <f t="shared" ca="1" si="3"/>
        <v>2388.8983000000007</v>
      </c>
      <c r="S9" s="32">
        <f t="shared" ca="1" si="3"/>
        <v>4778.1924999999937</v>
      </c>
      <c r="T9" s="32">
        <f t="shared" ca="1" si="3"/>
        <v>131.43780000000001</v>
      </c>
      <c r="U9" s="33">
        <f t="shared" ca="1" si="3"/>
        <v>0</v>
      </c>
      <c r="V9" s="34">
        <f t="shared" ca="1" si="1"/>
        <v>109676.37129999982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SUMIFS(Energi!$Q:$Q,Energi!$M:$M,$B13,Energi!$K:$K,C$12)</f>
        <v>34.965600000000002</v>
      </c>
      <c r="D13" s="21">
        <f ca="1">SUMIFS(Energi!$Q:$Q,Energi!$M:$M,$B13,Energi!$K:$K,D$12)</f>
        <v>0</v>
      </c>
      <c r="E13" s="21">
        <f ca="1">SUMIFS(Energi!$Q:$Q,Energi!$M:$M,$B13,Energi!$K:$K,E$12)</f>
        <v>0</v>
      </c>
      <c r="F13" s="21">
        <f ca="1">SUMIFS(Energi!$Q:$Q,Energi!$M:$M,$B13,Energi!$K:$K,F$12)</f>
        <v>17.992799999999999</v>
      </c>
      <c r="G13" s="21">
        <f ca="1">SUMIFS(Energi!$Q:$Q,Energi!$M:$M,$B13,Energi!$K:$K,G$12)</f>
        <v>28.966600000000003</v>
      </c>
      <c r="H13" s="21">
        <f ca="1">SUMIFS(Energi!$Q:$Q,Energi!$M:$M,$B13,Energi!$K:$K,H$12)</f>
        <v>0</v>
      </c>
      <c r="I13" s="21">
        <f ca="1">SUMIFS(Energi!$Q:$Q,Energi!$M:$M,$B13,Energi!$K:$K,I$12)</f>
        <v>0</v>
      </c>
      <c r="J13" s="22">
        <f ca="1">SUMIFS(Energi!$Q:$Q,Energi!$M:$M,$B13)-SUM(C13:I13)</f>
        <v>0</v>
      </c>
      <c r="K13" s="40">
        <f t="shared" ref="K13:K39" ca="1" si="6">SUM(C13:J13)</f>
        <v>81.924999999999997</v>
      </c>
      <c r="M13" s="13" t="s">
        <v>38</v>
      </c>
      <c r="N13" s="20">
        <f ca="1">SUMIFS(Energi!$Q:$Q,Energi!$M:$M,$M13,Energi!$K:$K,N$12,Energi!$X:$X,$N$1)</f>
        <v>34.965600000000002</v>
      </c>
      <c r="O13" s="21">
        <f ca="1">SUMIFS(Energi!$Q:$Q,Energi!$M:$M,$M13,Energi!$K:$K,O$12,Energi!$X:$X,$N$1)</f>
        <v>0</v>
      </c>
      <c r="P13" s="21">
        <f ca="1">SUMIFS(Energi!$Q:$Q,Energi!$M:$M,$M13,Energi!$K:$K,P$12,Energi!$X:$X,$N$1)</f>
        <v>0</v>
      </c>
      <c r="Q13" s="21">
        <f ca="1">SUMIFS(Energi!$Q:$Q,Energi!$M:$M,$M13,Energi!$K:$K,Q$12,Energi!$X:$X,$N$1)</f>
        <v>17.992799999999999</v>
      </c>
      <c r="R13" s="21">
        <f ca="1">SUMIFS(Energi!$Q:$Q,Energi!$M:$M,$M13,Energi!$K:$K,R$12,Energi!$X:$X,$N$1)</f>
        <v>28.966600000000003</v>
      </c>
      <c r="S13" s="21">
        <f ca="1">SUMIFS(Energi!$Q:$Q,Energi!$M:$M,$M13,Energi!$K:$K,S$12,Energi!$X:$X,$N$1)</f>
        <v>0</v>
      </c>
      <c r="T13" s="21">
        <f ca="1">SUMIFS(Energi!$Q:$Q,Energi!$M:$M,$M13,Energi!$K:$K,T$12,Energi!$X:$X,$N$1)</f>
        <v>0</v>
      </c>
      <c r="U13" s="22">
        <f ca="1">SUMIFS(Energi!$Q:$Q,Energi!$M:$M,$M13,Energi!$K:$K,U$12,Energi!$X:$X,$N$1)</f>
        <v>0</v>
      </c>
      <c r="V13" s="40">
        <f t="shared" ref="V13:V39" ca="1" si="7">SUM(N13:U13)</f>
        <v>81.924999999999997</v>
      </c>
    </row>
    <row r="14" spans="2:22" x14ac:dyDescent="0.25">
      <c r="B14" s="10" t="s">
        <v>39</v>
      </c>
      <c r="C14" s="24">
        <f ca="1">SUMIFS(Energi!$Q:$Q,Energi!$M:$M,$B14,Energi!$K:$K,C$12)</f>
        <v>26117.963900000028</v>
      </c>
      <c r="D14" s="25">
        <f ca="1">SUMIFS(Energi!$Q:$Q,Energi!$M:$M,$B14,Energi!$K:$K,D$12)</f>
        <v>3768.5653000000007</v>
      </c>
      <c r="E14" s="25">
        <f ca="1">SUMIFS(Energi!$Q:$Q,Energi!$M:$M,$B14,Energi!$K:$K,E$12)</f>
        <v>0</v>
      </c>
      <c r="F14" s="25">
        <f ca="1">SUMIFS(Energi!$Q:$Q,Energi!$M:$M,$B14,Energi!$K:$K,F$12)</f>
        <v>952.48730000000012</v>
      </c>
      <c r="G14" s="25">
        <f ca="1">SUMIFS(Energi!$Q:$Q,Energi!$M:$M,$B14,Energi!$K:$K,G$12)</f>
        <v>1531.5483000000008</v>
      </c>
      <c r="H14" s="25">
        <f ca="1">SUMIFS(Energi!$Q:$Q,Energi!$M:$M,$B14,Energi!$K:$K,H$12)</f>
        <v>2627.665599999998</v>
      </c>
      <c r="I14" s="25">
        <f ca="1">SUMIFS(Energi!$Q:$Q,Energi!$M:$M,$B14,Energi!$K:$K,I$12)</f>
        <v>54.244900000000001</v>
      </c>
      <c r="J14" s="26">
        <f ca="1">SUMIFS(Energi!$Q:$Q,Energi!$M:$M,$B14)-SUM(C14:I14)</f>
        <v>4.768400000029942</v>
      </c>
      <c r="K14" s="23">
        <f t="shared" ca="1" si="6"/>
        <v>35057.243700000057</v>
      </c>
      <c r="M14" s="10" t="s">
        <v>39</v>
      </c>
      <c r="N14" s="24">
        <f ca="1">SUMIFS(Energi!$Q:$Q,Energi!$M:$M,$M14,Energi!$K:$K,N$12,Energi!$X:$X,$N$1)</f>
        <v>26117.963900000028</v>
      </c>
      <c r="O14" s="25">
        <f ca="1">SUMIFS(Energi!$Q:$Q,Energi!$M:$M,$M14,Energi!$K:$K,O$12,Energi!$X:$X,$N$1)</f>
        <v>3768.5653000000007</v>
      </c>
      <c r="P14" s="25">
        <f ca="1">SUMIFS(Energi!$Q:$Q,Energi!$M:$M,$M14,Energi!$K:$K,P$12,Energi!$X:$X,$N$1)</f>
        <v>0</v>
      </c>
      <c r="Q14" s="25">
        <f ca="1">SUMIFS(Energi!$Q:$Q,Energi!$M:$M,$M14,Energi!$K:$K,Q$12,Energi!$X:$X,$N$1)</f>
        <v>952.48730000000012</v>
      </c>
      <c r="R14" s="25">
        <f ca="1">SUMIFS(Energi!$Q:$Q,Energi!$M:$M,$M14,Energi!$K:$K,R$12,Energi!$X:$X,$N$1)</f>
        <v>1531.5483000000008</v>
      </c>
      <c r="S14" s="25">
        <f ca="1">SUMIFS(Energi!$Q:$Q,Energi!$M:$M,$M14,Energi!$K:$K,S$12,Energi!$X:$X,$N$1)</f>
        <v>2627.665599999998</v>
      </c>
      <c r="T14" s="25">
        <f ca="1">SUMIFS(Energi!$Q:$Q,Energi!$M:$M,$M14,Energi!$K:$K,T$12,Energi!$X:$X,$N$1)</f>
        <v>54.244900000000001</v>
      </c>
      <c r="U14" s="26">
        <f ca="1">SUMIFS(Energi!$Q:$Q,Energi!$M:$M,$M14,Energi!$K:$K,U$12,Energi!$X:$X,$N$1)</f>
        <v>0</v>
      </c>
      <c r="V14" s="23">
        <f t="shared" ca="1" si="7"/>
        <v>35052.475300000027</v>
      </c>
    </row>
    <row r="15" spans="2:22" x14ac:dyDescent="0.25">
      <c r="B15" s="10" t="s">
        <v>40</v>
      </c>
      <c r="C15" s="24">
        <f ca="1">SUMIFS(Energi!$Q:$Q,Energi!$M:$M,$B15,Energi!$K:$K,C$12)</f>
        <v>3335.3524000000066</v>
      </c>
      <c r="D15" s="25">
        <f ca="1">SUMIFS(Energi!$Q:$Q,Energi!$M:$M,$B15,Energi!$K:$K,D$12)</f>
        <v>14784.07869999994</v>
      </c>
      <c r="E15" s="25">
        <f ca="1">SUMIFS(Energi!$Q:$Q,Energi!$M:$M,$B15,Energi!$K:$K,E$12)</f>
        <v>0</v>
      </c>
      <c r="F15" s="25">
        <f ca="1">SUMIFS(Energi!$Q:$Q,Energi!$M:$M,$B15,Energi!$K:$K,F$12)</f>
        <v>42.675399999999996</v>
      </c>
      <c r="G15" s="25">
        <f ca="1">SUMIFS(Energi!$Q:$Q,Energi!$M:$M,$B15,Energi!$K:$K,G$12)</f>
        <v>106.23099999999999</v>
      </c>
      <c r="H15" s="25">
        <f ca="1">SUMIFS(Energi!$Q:$Q,Energi!$M:$M,$B15,Energi!$K:$K,H$12)</f>
        <v>1629.7427000000009</v>
      </c>
      <c r="I15" s="25">
        <f ca="1">SUMIFS(Energi!$Q:$Q,Energi!$M:$M,$B15,Energi!$K:$K,I$12)</f>
        <v>10.9109</v>
      </c>
      <c r="J15" s="26">
        <f ca="1">SUMIFS(Energi!$Q:$Q,Energi!$M:$M,$B15)-SUM(C15:I15)</f>
        <v>-6.184563972055912E-11</v>
      </c>
      <c r="K15" s="23">
        <f t="shared" ca="1" si="6"/>
        <v>19908.991099999887</v>
      </c>
      <c r="M15" s="10" t="s">
        <v>40</v>
      </c>
      <c r="N15" s="24">
        <f ca="1">SUMIFS(Energi!$Q:$Q,Energi!$M:$M,$M15,Energi!$K:$K,N$12,Energi!$X:$X,$N$1)</f>
        <v>3335.3524000000066</v>
      </c>
      <c r="O15" s="25">
        <f ca="1">SUMIFS(Energi!$Q:$Q,Energi!$M:$M,$M15,Energi!$K:$K,O$12,Energi!$X:$X,$N$1)</f>
        <v>14784.07869999994</v>
      </c>
      <c r="P15" s="25">
        <f ca="1">SUMIFS(Energi!$Q:$Q,Energi!$M:$M,$M15,Energi!$K:$K,P$12,Energi!$X:$X,$N$1)</f>
        <v>0</v>
      </c>
      <c r="Q15" s="25">
        <f ca="1">SUMIFS(Energi!$Q:$Q,Energi!$M:$M,$M15,Energi!$K:$K,Q$12,Energi!$X:$X,$N$1)</f>
        <v>42.675399999999996</v>
      </c>
      <c r="R15" s="25">
        <f ca="1">SUMIFS(Energi!$Q:$Q,Energi!$M:$M,$M15,Energi!$K:$K,R$12,Energi!$X:$X,$N$1)</f>
        <v>106.23099999999999</v>
      </c>
      <c r="S15" s="25">
        <f ca="1">SUMIFS(Energi!$Q:$Q,Energi!$M:$M,$M15,Energi!$K:$K,S$12,Energi!$X:$X,$N$1)</f>
        <v>1629.7427000000009</v>
      </c>
      <c r="T15" s="25">
        <f ca="1">SUMIFS(Energi!$Q:$Q,Energi!$M:$M,$M15,Energi!$K:$K,T$12,Energi!$X:$X,$N$1)</f>
        <v>10.9109</v>
      </c>
      <c r="U15" s="26">
        <f ca="1">SUMIFS(Energi!$Q:$Q,Energi!$M:$M,$M15,Energi!$K:$K,U$12,Energi!$X:$X,$N$1)</f>
        <v>0</v>
      </c>
      <c r="V15" s="23">
        <f t="shared" ca="1" si="7"/>
        <v>19908.991099999948</v>
      </c>
    </row>
    <row r="16" spans="2:22" x14ac:dyDescent="0.25">
      <c r="B16" s="10" t="s">
        <v>41</v>
      </c>
      <c r="C16" s="24">
        <f ca="1">SUMIFS(Energi!$Q:$Q,Energi!$M:$M,$B16,Energi!$K:$K,C$12)</f>
        <v>968.91800000000001</v>
      </c>
      <c r="D16" s="25">
        <f ca="1">SUMIFS(Energi!$Q:$Q,Energi!$M:$M,$B16,Energi!$K:$K,D$12)</f>
        <v>22457.895399999994</v>
      </c>
      <c r="E16" s="25">
        <f ca="1">SUMIFS(Energi!$Q:$Q,Energi!$M:$M,$B16,Energi!$K:$K,E$12)</f>
        <v>0</v>
      </c>
      <c r="F16" s="25">
        <f ca="1">SUMIFS(Energi!$Q:$Q,Energi!$M:$M,$B16,Energi!$K:$K,F$12)</f>
        <v>0</v>
      </c>
      <c r="G16" s="25">
        <f ca="1">SUMIFS(Energi!$Q:$Q,Energi!$M:$M,$B16,Energi!$K:$K,G$12)</f>
        <v>35.372</v>
      </c>
      <c r="H16" s="25">
        <f ca="1">SUMIFS(Energi!$Q:$Q,Energi!$M:$M,$B16,Energi!$K:$K,H$12)</f>
        <v>0</v>
      </c>
      <c r="I16" s="25">
        <f ca="1">SUMIFS(Energi!$Q:$Q,Energi!$M:$M,$B16,Energi!$K:$K,I$12)</f>
        <v>0</v>
      </c>
      <c r="J16" s="26">
        <f ca="1">SUMIFS(Energi!$Q:$Q,Energi!$M:$M,$B16)-SUM(C16:I16)</f>
        <v>0</v>
      </c>
      <c r="K16" s="23">
        <f t="shared" ca="1" si="6"/>
        <v>23462.185399999995</v>
      </c>
      <c r="M16" s="10" t="s">
        <v>41</v>
      </c>
      <c r="N16" s="24">
        <f ca="1">SUMIFS(Energi!$Q:$Q,Energi!$M:$M,$M16,Energi!$K:$K,N$12,Energi!$X:$X,$N$1)</f>
        <v>968.91800000000001</v>
      </c>
      <c r="O16" s="25">
        <f ca="1">SUMIFS(Energi!$Q:$Q,Energi!$M:$M,$M16,Energi!$K:$K,O$12,Energi!$X:$X,$N$1)</f>
        <v>22457.895399999994</v>
      </c>
      <c r="P16" s="25">
        <f ca="1">SUMIFS(Energi!$Q:$Q,Energi!$M:$M,$M16,Energi!$K:$K,P$12,Energi!$X:$X,$N$1)</f>
        <v>0</v>
      </c>
      <c r="Q16" s="25">
        <f ca="1">SUMIFS(Energi!$Q:$Q,Energi!$M:$M,$M16,Energi!$K:$K,Q$12,Energi!$X:$X,$N$1)</f>
        <v>0</v>
      </c>
      <c r="R16" s="25">
        <f ca="1">SUMIFS(Energi!$Q:$Q,Energi!$M:$M,$M16,Energi!$K:$K,R$12,Energi!$X:$X,$N$1)</f>
        <v>35.372</v>
      </c>
      <c r="S16" s="25">
        <f ca="1">SUMIFS(Energi!$Q:$Q,Energi!$M:$M,$M16,Energi!$K:$K,S$12,Energi!$X:$X,$N$1)</f>
        <v>0</v>
      </c>
      <c r="T16" s="25">
        <f ca="1">SUMIFS(Energi!$Q:$Q,Energi!$M:$M,$M16,Energi!$K:$K,T$12,Energi!$X:$X,$N$1)</f>
        <v>0</v>
      </c>
      <c r="U16" s="26">
        <f ca="1">SUMIFS(Energi!$Q:$Q,Energi!$M:$M,$M16,Energi!$K:$K,U$12,Energi!$X:$X,$N$1)</f>
        <v>0</v>
      </c>
      <c r="V16" s="23">
        <f t="shared" ca="1" si="7"/>
        <v>23462.185399999995</v>
      </c>
    </row>
    <row r="17" spans="2:22" x14ac:dyDescent="0.25">
      <c r="B17" s="10" t="s">
        <v>42</v>
      </c>
      <c r="C17" s="24">
        <f ca="1">SUMIFS(Energi!$Q:$Q,Energi!$M:$M,$B17,Energi!$K:$K,C$12)</f>
        <v>0</v>
      </c>
      <c r="D17" s="25">
        <f ca="1">SUMIFS(Energi!$Q:$Q,Energi!$M:$M,$B17,Energi!$K:$K,D$12)</f>
        <v>0</v>
      </c>
      <c r="E17" s="25">
        <f ca="1">SUMIFS(Energi!$Q:$Q,Energi!$M:$M,$B17,Energi!$K:$K,E$12)</f>
        <v>0</v>
      </c>
      <c r="F17" s="25">
        <f ca="1">SUMIFS(Energi!$Q:$Q,Energi!$M:$M,$B17,Energi!$K:$K,F$12)</f>
        <v>0</v>
      </c>
      <c r="G17" s="25">
        <f ca="1">SUMIFS(Energi!$Q:$Q,Energi!$M:$M,$B17,Energi!$K:$K,G$12)</f>
        <v>0</v>
      </c>
      <c r="H17" s="25">
        <f ca="1">SUMIFS(Energi!$Q:$Q,Energi!$M:$M,$B17,Energi!$K:$K,H$12)</f>
        <v>0</v>
      </c>
      <c r="I17" s="25">
        <f ca="1">SUMIFS(Energi!$Q:$Q,Energi!$M:$M,$B17,Energi!$K:$K,I$12)</f>
        <v>0</v>
      </c>
      <c r="J17" s="26">
        <f ca="1">SUMIFS(Energi!$Q:$Q,Energi!$M:$M,$B17)-SUM(C17:I17)</f>
        <v>0</v>
      </c>
      <c r="K17" s="23">
        <f t="shared" ca="1" si="6"/>
        <v>0</v>
      </c>
      <c r="M17" s="10" t="s">
        <v>42</v>
      </c>
      <c r="N17" s="24">
        <f ca="1">SUMIFS(Energi!$Q:$Q,Energi!$M:$M,$M17,Energi!$K:$K,N$12,Energi!$X:$X,$N$1)</f>
        <v>0</v>
      </c>
      <c r="O17" s="25">
        <f ca="1">SUMIFS(Energi!$Q:$Q,Energi!$M:$M,$M17,Energi!$K:$K,O$12,Energi!$X:$X,$N$1)</f>
        <v>0</v>
      </c>
      <c r="P17" s="25">
        <f ca="1">SUMIFS(Energi!$Q:$Q,Energi!$M:$M,$M17,Energi!$K:$K,P$12,Energi!$X:$X,$N$1)</f>
        <v>0</v>
      </c>
      <c r="Q17" s="25">
        <f ca="1">SUMIFS(Energi!$Q:$Q,Energi!$M:$M,$M17,Energi!$K:$K,Q$12,Energi!$X:$X,$N$1)</f>
        <v>0</v>
      </c>
      <c r="R17" s="25">
        <f ca="1">SUMIFS(Energi!$Q:$Q,Energi!$M:$M,$M17,Energi!$K:$K,R$12,Energi!$X:$X,$N$1)</f>
        <v>0</v>
      </c>
      <c r="S17" s="25">
        <f ca="1">SUMIFS(Energi!$Q:$Q,Energi!$M:$M,$M17,Energi!$K:$K,S$12,Energi!$X:$X,$N$1)</f>
        <v>0</v>
      </c>
      <c r="T17" s="25">
        <f ca="1">SUMIFS(Energi!$Q:$Q,Energi!$M:$M,$M17,Energi!$K:$K,T$12,Energi!$X:$X,$N$1)</f>
        <v>0</v>
      </c>
      <c r="U17" s="26">
        <f ca="1">SUMIFS(Energi!$Q:$Q,Energi!$M:$M,$M17,Energi!$K:$K,U$12,Energi!$X:$X,$N$1)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SUMIFS(Energi!$Q:$Q,Energi!$M:$M,$B18,Energi!$K:$K,C$12)</f>
        <v>0</v>
      </c>
      <c r="D18" s="25">
        <f ca="1">SUMIFS(Energi!$Q:$Q,Energi!$M:$M,$B18,Energi!$K:$K,D$12)</f>
        <v>760.73479999999995</v>
      </c>
      <c r="E18" s="25">
        <f ca="1">SUMIFS(Energi!$Q:$Q,Energi!$M:$M,$B18,Energi!$K:$K,E$12)</f>
        <v>0</v>
      </c>
      <c r="F18" s="25">
        <f ca="1">SUMIFS(Energi!$Q:$Q,Energi!$M:$M,$B18,Energi!$K:$K,F$12)</f>
        <v>0</v>
      </c>
      <c r="G18" s="25">
        <f ca="1">SUMIFS(Energi!$Q:$Q,Energi!$M:$M,$B18,Energi!$K:$K,G$12)</f>
        <v>0</v>
      </c>
      <c r="H18" s="25">
        <f ca="1">SUMIFS(Energi!$Q:$Q,Energi!$M:$M,$B18,Energi!$K:$K,H$12)</f>
        <v>0</v>
      </c>
      <c r="I18" s="25">
        <f ca="1">SUMIFS(Energi!$Q:$Q,Energi!$M:$M,$B18,Energi!$K:$K,I$12)</f>
        <v>0</v>
      </c>
      <c r="J18" s="26">
        <f ca="1">SUMIFS(Energi!$Q:$Q,Energi!$M:$M,$B18)-SUM(C18:I18)</f>
        <v>0</v>
      </c>
      <c r="K18" s="23">
        <f t="shared" ca="1" si="6"/>
        <v>760.73479999999995</v>
      </c>
      <c r="M18" s="10" t="s">
        <v>43</v>
      </c>
      <c r="N18" s="24">
        <f ca="1">SUMIFS(Energi!$Q:$Q,Energi!$M:$M,$M18,Energi!$K:$K,N$12,Energi!$X:$X,$N$1)</f>
        <v>0</v>
      </c>
      <c r="O18" s="25">
        <f ca="1">SUMIFS(Energi!$Q:$Q,Energi!$M:$M,$M18,Energi!$K:$K,O$12,Energi!$X:$X,$N$1)</f>
        <v>760.73479999999995</v>
      </c>
      <c r="P18" s="25">
        <f ca="1">SUMIFS(Energi!$Q:$Q,Energi!$M:$M,$M18,Energi!$K:$K,P$12,Energi!$X:$X,$N$1)</f>
        <v>0</v>
      </c>
      <c r="Q18" s="25">
        <f ca="1">SUMIFS(Energi!$Q:$Q,Energi!$M:$M,$M18,Energi!$K:$K,Q$12,Energi!$X:$X,$N$1)</f>
        <v>0</v>
      </c>
      <c r="R18" s="25">
        <f ca="1">SUMIFS(Energi!$Q:$Q,Energi!$M:$M,$M18,Energi!$K:$K,R$12,Energi!$X:$X,$N$1)</f>
        <v>0</v>
      </c>
      <c r="S18" s="25">
        <f ca="1">SUMIFS(Energi!$Q:$Q,Energi!$M:$M,$M18,Energi!$K:$K,S$12,Energi!$X:$X,$N$1)</f>
        <v>0</v>
      </c>
      <c r="T18" s="25">
        <f ca="1">SUMIFS(Energi!$Q:$Q,Energi!$M:$M,$M18,Energi!$K:$K,T$12,Energi!$X:$X,$N$1)</f>
        <v>0</v>
      </c>
      <c r="U18" s="26">
        <f ca="1">SUMIFS(Energi!$Q:$Q,Energi!$M:$M,$M18,Energi!$K:$K,U$12,Energi!$X:$X,$N$1)</f>
        <v>0</v>
      </c>
      <c r="V18" s="23">
        <f t="shared" ca="1" si="7"/>
        <v>760.73479999999995</v>
      </c>
    </row>
    <row r="19" spans="2:22" x14ac:dyDescent="0.25">
      <c r="B19" s="10" t="s">
        <v>44</v>
      </c>
      <c r="C19" s="24">
        <f ca="1">SUMIFS(Energi!$Q:$Q,Energi!$M:$M,$B19,Energi!$K:$K,C$12)</f>
        <v>0</v>
      </c>
      <c r="D19" s="25">
        <f ca="1">SUMIFS(Energi!$Q:$Q,Energi!$M:$M,$B19,Energi!$K:$K,D$12)</f>
        <v>44.338999999999999</v>
      </c>
      <c r="E19" s="25">
        <f ca="1">SUMIFS(Energi!$Q:$Q,Energi!$M:$M,$B19,Energi!$K:$K,E$12)</f>
        <v>0</v>
      </c>
      <c r="F19" s="25">
        <f ca="1">SUMIFS(Energi!$Q:$Q,Energi!$M:$M,$B19,Energi!$K:$K,F$12)</f>
        <v>0</v>
      </c>
      <c r="G19" s="25">
        <f ca="1">SUMIFS(Energi!$Q:$Q,Energi!$M:$M,$B19,Energi!$K:$K,G$12)</f>
        <v>0</v>
      </c>
      <c r="H19" s="25">
        <f ca="1">SUMIFS(Energi!$Q:$Q,Energi!$M:$M,$B19,Energi!$K:$K,H$12)</f>
        <v>11.7216</v>
      </c>
      <c r="I19" s="25">
        <f ca="1">SUMIFS(Energi!$Q:$Q,Energi!$M:$M,$B19,Energi!$K:$K,I$12)</f>
        <v>0</v>
      </c>
      <c r="J19" s="26">
        <f ca="1">SUMIFS(Energi!$Q:$Q,Energi!$M:$M,$B19)-SUM(C19:I19)</f>
        <v>0</v>
      </c>
      <c r="K19" s="23">
        <f t="shared" ca="1" si="6"/>
        <v>56.060600000000001</v>
      </c>
      <c r="M19" s="10" t="s">
        <v>44</v>
      </c>
      <c r="N19" s="24">
        <f ca="1">SUMIFS(Energi!$Q:$Q,Energi!$M:$M,$M19,Energi!$K:$K,N$12,Energi!$X:$X,$N$1)</f>
        <v>0</v>
      </c>
      <c r="O19" s="25">
        <f ca="1">SUMIFS(Energi!$Q:$Q,Energi!$M:$M,$M19,Energi!$K:$K,O$12,Energi!$X:$X,$N$1)</f>
        <v>44.338999999999999</v>
      </c>
      <c r="P19" s="25">
        <f ca="1">SUMIFS(Energi!$Q:$Q,Energi!$M:$M,$M19,Energi!$K:$K,P$12,Energi!$X:$X,$N$1)</f>
        <v>0</v>
      </c>
      <c r="Q19" s="25">
        <f ca="1">SUMIFS(Energi!$Q:$Q,Energi!$M:$M,$M19,Energi!$K:$K,Q$12,Energi!$X:$X,$N$1)</f>
        <v>0</v>
      </c>
      <c r="R19" s="25">
        <f ca="1">SUMIFS(Energi!$Q:$Q,Energi!$M:$M,$M19,Energi!$K:$K,R$12,Energi!$X:$X,$N$1)</f>
        <v>0</v>
      </c>
      <c r="S19" s="25">
        <f ca="1">SUMIFS(Energi!$Q:$Q,Energi!$M:$M,$M19,Energi!$K:$K,S$12,Energi!$X:$X,$N$1)</f>
        <v>11.7216</v>
      </c>
      <c r="T19" s="25">
        <f ca="1">SUMIFS(Energi!$Q:$Q,Energi!$M:$M,$M19,Energi!$K:$K,T$12,Energi!$X:$X,$N$1)</f>
        <v>0</v>
      </c>
      <c r="U19" s="26">
        <f ca="1">SUMIFS(Energi!$Q:$Q,Energi!$M:$M,$M19,Energi!$K:$K,U$12,Energi!$X:$X,$N$1)</f>
        <v>0</v>
      </c>
      <c r="V19" s="23">
        <f t="shared" ca="1" si="7"/>
        <v>56.060600000000001</v>
      </c>
    </row>
    <row r="20" spans="2:22" x14ac:dyDescent="0.25">
      <c r="B20" s="10" t="s">
        <v>45</v>
      </c>
      <c r="C20" s="24">
        <f ca="1">SUMIFS(Energi!$Q:$Q,Energi!$M:$M,$B20,Energi!$K:$K,C$12)</f>
        <v>7.0949999999999998</v>
      </c>
      <c r="D20" s="25">
        <f ca="1">SUMIFS(Energi!$Q:$Q,Energi!$M:$M,$B20,Energi!$K:$K,D$12)</f>
        <v>0</v>
      </c>
      <c r="E20" s="25">
        <f ca="1">SUMIFS(Energi!$Q:$Q,Energi!$M:$M,$B20,Energi!$K:$K,E$12)</f>
        <v>188.95600000000002</v>
      </c>
      <c r="F20" s="25">
        <f ca="1">SUMIFS(Energi!$Q:$Q,Energi!$M:$M,$B20,Energi!$K:$K,F$12)</f>
        <v>2.7</v>
      </c>
      <c r="G20" s="25">
        <f ca="1">SUMIFS(Energi!$Q:$Q,Energi!$M:$M,$B20,Energi!$K:$K,G$12)</f>
        <v>3.306</v>
      </c>
      <c r="H20" s="25">
        <f ca="1">SUMIFS(Energi!$Q:$Q,Energi!$M:$M,$B20,Energi!$K:$K,H$12)</f>
        <v>0.82499999999999996</v>
      </c>
      <c r="I20" s="25">
        <f ca="1">SUMIFS(Energi!$Q:$Q,Energi!$M:$M,$B20,Energi!$K:$K,I$12)</f>
        <v>36</v>
      </c>
      <c r="J20" s="26">
        <f ca="1">SUMIFS(Energi!$Q:$Q,Energi!$M:$M,$B20)-SUM(C20:I20)</f>
        <v>0</v>
      </c>
      <c r="K20" s="23">
        <f t="shared" ca="1" si="6"/>
        <v>238.88200000000001</v>
      </c>
      <c r="M20" s="10" t="s">
        <v>45</v>
      </c>
      <c r="N20" s="24">
        <f ca="1">SUMIFS(Energi!$Q:$Q,Energi!$M:$M,$M20,Energi!$K:$K,N$12,Energi!$X:$X,$N$1)</f>
        <v>7.0949999999999998</v>
      </c>
      <c r="O20" s="25">
        <f ca="1">SUMIFS(Energi!$Q:$Q,Energi!$M:$M,$M20,Energi!$K:$K,O$12,Energi!$X:$X,$N$1)</f>
        <v>0</v>
      </c>
      <c r="P20" s="25">
        <f ca="1">SUMIFS(Energi!$Q:$Q,Energi!$M:$M,$M20,Energi!$K:$K,P$12,Energi!$X:$X,$N$1)</f>
        <v>188.95600000000002</v>
      </c>
      <c r="Q20" s="25">
        <f ca="1">SUMIFS(Energi!$Q:$Q,Energi!$M:$M,$M20,Energi!$K:$K,Q$12,Energi!$X:$X,$N$1)</f>
        <v>2.7</v>
      </c>
      <c r="R20" s="25">
        <f ca="1">SUMIFS(Energi!$Q:$Q,Energi!$M:$M,$M20,Energi!$K:$K,R$12,Energi!$X:$X,$N$1)</f>
        <v>3.306</v>
      </c>
      <c r="S20" s="25">
        <f ca="1">SUMIFS(Energi!$Q:$Q,Energi!$M:$M,$M20,Energi!$K:$K,S$12,Energi!$X:$X,$N$1)</f>
        <v>0.82499999999999996</v>
      </c>
      <c r="T20" s="25">
        <f ca="1">SUMIFS(Energi!$Q:$Q,Energi!$M:$M,$M20,Energi!$K:$K,T$12,Energi!$X:$X,$N$1)</f>
        <v>36</v>
      </c>
      <c r="U20" s="26">
        <f ca="1">SUMIFS(Energi!$Q:$Q,Energi!$M:$M,$M20,Energi!$K:$K,U$12,Energi!$X:$X,$N$1)</f>
        <v>0</v>
      </c>
      <c r="V20" s="23">
        <f t="shared" ca="1" si="7"/>
        <v>238.88200000000001</v>
      </c>
    </row>
    <row r="21" spans="2:22" x14ac:dyDescent="0.25">
      <c r="B21" s="10" t="s">
        <v>46</v>
      </c>
      <c r="C21" s="24">
        <f ca="1">SUMIFS(Energi!$Q:$Q,Energi!$M:$M,$B21,Energi!$K:$K,C$12)</f>
        <v>1502.6980000000001</v>
      </c>
      <c r="D21" s="25">
        <f ca="1">SUMIFS(Energi!$Q:$Q,Energi!$M:$M,$B21,Energi!$K:$K,D$12)</f>
        <v>926.34100000000012</v>
      </c>
      <c r="E21" s="25">
        <f ca="1">SUMIFS(Energi!$Q:$Q,Energi!$M:$M,$B21,Energi!$K:$K,E$12)</f>
        <v>14.388</v>
      </c>
      <c r="F21" s="25">
        <f ca="1">SUMIFS(Energi!$Q:$Q,Energi!$M:$M,$B21,Energi!$K:$K,F$12)</f>
        <v>31.44</v>
      </c>
      <c r="G21" s="25">
        <f ca="1">SUMIFS(Energi!$Q:$Q,Energi!$M:$M,$B21,Energi!$K:$K,G$12)</f>
        <v>286.73899999999998</v>
      </c>
      <c r="H21" s="25">
        <f ca="1">SUMIFS(Energi!$Q:$Q,Energi!$M:$M,$B21,Energi!$K:$K,H$12)</f>
        <v>0</v>
      </c>
      <c r="I21" s="25">
        <f ca="1">SUMIFS(Energi!$Q:$Q,Energi!$M:$M,$B21,Energi!$K:$K,I$12)</f>
        <v>30.282000000000004</v>
      </c>
      <c r="J21" s="26">
        <f ca="1">SUMIFS(Energi!$Q:$Q,Energi!$M:$M,$B21)-SUM(C21:I21)</f>
        <v>0</v>
      </c>
      <c r="K21" s="23">
        <f t="shared" ca="1" si="6"/>
        <v>2791.8880000000004</v>
      </c>
      <c r="M21" s="10" t="s">
        <v>46</v>
      </c>
      <c r="N21" s="24">
        <f ca="1">SUMIFS(Energi!$Q:$Q,Energi!$M:$M,$M21,Energi!$K:$K,N$12,Energi!$X:$X,$N$1)</f>
        <v>1502.6980000000001</v>
      </c>
      <c r="O21" s="25">
        <f ca="1">SUMIFS(Energi!$Q:$Q,Energi!$M:$M,$M21,Energi!$K:$K,O$12,Energi!$X:$X,$N$1)</f>
        <v>926.34100000000012</v>
      </c>
      <c r="P21" s="25">
        <f ca="1">SUMIFS(Energi!$Q:$Q,Energi!$M:$M,$M21,Energi!$K:$K,P$12,Energi!$X:$X,$N$1)</f>
        <v>14.388</v>
      </c>
      <c r="Q21" s="25">
        <f ca="1">SUMIFS(Energi!$Q:$Q,Energi!$M:$M,$M21,Energi!$K:$K,Q$12,Energi!$X:$X,$N$1)</f>
        <v>31.44</v>
      </c>
      <c r="R21" s="25">
        <f ca="1">SUMIFS(Energi!$Q:$Q,Energi!$M:$M,$M21,Energi!$K:$K,R$12,Energi!$X:$X,$N$1)</f>
        <v>286.73899999999998</v>
      </c>
      <c r="S21" s="25">
        <f ca="1">SUMIFS(Energi!$Q:$Q,Energi!$M:$M,$M21,Energi!$K:$K,S$12,Energi!$X:$X,$N$1)</f>
        <v>0</v>
      </c>
      <c r="T21" s="25">
        <f ca="1">SUMIFS(Energi!$Q:$Q,Energi!$M:$M,$M21,Energi!$K:$K,T$12,Energi!$X:$X,$N$1)</f>
        <v>30.282000000000004</v>
      </c>
      <c r="U21" s="26">
        <f ca="1">SUMIFS(Energi!$Q:$Q,Energi!$M:$M,$M21,Energi!$K:$K,U$12,Energi!$X:$X,$N$1)</f>
        <v>0</v>
      </c>
      <c r="V21" s="23">
        <f t="shared" ca="1" si="7"/>
        <v>2791.8880000000004</v>
      </c>
    </row>
    <row r="22" spans="2:22" x14ac:dyDescent="0.25">
      <c r="B22" s="10" t="s">
        <v>47</v>
      </c>
      <c r="C22" s="24">
        <f ca="1">SUMIFS(Energi!$Q:$Q,Energi!$M:$M,$B22,Energi!$K:$K,C$12)</f>
        <v>37.442</v>
      </c>
      <c r="D22" s="25">
        <f ca="1">SUMIFS(Energi!$Q:$Q,Energi!$M:$M,$B22,Energi!$K:$K,D$12)</f>
        <v>39.041999999999994</v>
      </c>
      <c r="E22" s="25">
        <f ca="1">SUMIFS(Energi!$Q:$Q,Energi!$M:$M,$B22,Energi!$K:$K,E$12)</f>
        <v>98.455999999999989</v>
      </c>
      <c r="F22" s="25">
        <f ca="1">SUMIFS(Energi!$Q:$Q,Energi!$M:$M,$B22,Energi!$K:$K,F$12)</f>
        <v>0</v>
      </c>
      <c r="G22" s="25">
        <f ca="1">SUMIFS(Energi!$Q:$Q,Energi!$M:$M,$B22,Energi!$K:$K,G$12)</f>
        <v>0</v>
      </c>
      <c r="H22" s="25">
        <f ca="1">SUMIFS(Energi!$Q:$Q,Energi!$M:$M,$B22,Energi!$K:$K,H$12)</f>
        <v>22.795000000000002</v>
      </c>
      <c r="I22" s="25">
        <f ca="1">SUMIFS(Energi!$Q:$Q,Energi!$M:$M,$B22,Energi!$K:$K,I$12)</f>
        <v>0</v>
      </c>
      <c r="J22" s="26">
        <f ca="1">SUMIFS(Energi!$Q:$Q,Energi!$M:$M,$B22)-SUM(C22:I22)</f>
        <v>0.46199999999996066</v>
      </c>
      <c r="K22" s="23">
        <f t="shared" ca="1" si="6"/>
        <v>198.19699999999997</v>
      </c>
      <c r="M22" s="10" t="s">
        <v>47</v>
      </c>
      <c r="N22" s="24">
        <f ca="1">SUMIFS(Energi!$Q:$Q,Energi!$M:$M,$M22,Energi!$K:$K,N$12,Energi!$X:$X,$N$1)</f>
        <v>37.442</v>
      </c>
      <c r="O22" s="25">
        <f ca="1">SUMIFS(Energi!$Q:$Q,Energi!$M:$M,$M22,Energi!$K:$K,O$12,Energi!$X:$X,$N$1)</f>
        <v>39.041999999999994</v>
      </c>
      <c r="P22" s="25">
        <f ca="1">SUMIFS(Energi!$Q:$Q,Energi!$M:$M,$M22,Energi!$K:$K,P$12,Energi!$X:$X,$N$1)</f>
        <v>98.455999999999989</v>
      </c>
      <c r="Q22" s="25">
        <f ca="1">SUMIFS(Energi!$Q:$Q,Energi!$M:$M,$M22,Energi!$K:$K,Q$12,Energi!$X:$X,$N$1)</f>
        <v>0</v>
      </c>
      <c r="R22" s="25">
        <f ca="1">SUMIFS(Energi!$Q:$Q,Energi!$M:$M,$M22,Energi!$K:$K,R$12,Energi!$X:$X,$N$1)</f>
        <v>0</v>
      </c>
      <c r="S22" s="25">
        <f ca="1">SUMIFS(Energi!$Q:$Q,Energi!$M:$M,$M22,Energi!$K:$K,S$12,Energi!$X:$X,$N$1)</f>
        <v>22.795000000000002</v>
      </c>
      <c r="T22" s="25">
        <f ca="1">SUMIFS(Energi!$Q:$Q,Energi!$M:$M,$M22,Energi!$K:$K,T$12,Energi!$X:$X,$N$1)</f>
        <v>0</v>
      </c>
      <c r="U22" s="26">
        <f ca="1">SUMIFS(Energi!$Q:$Q,Energi!$M:$M,$M22,Energi!$K:$K,U$12,Energi!$X:$X,$N$1)</f>
        <v>0</v>
      </c>
      <c r="V22" s="23">
        <f t="shared" ca="1" si="7"/>
        <v>197.73500000000001</v>
      </c>
    </row>
    <row r="23" spans="2:22" x14ac:dyDescent="0.25">
      <c r="B23" s="10" t="s">
        <v>48</v>
      </c>
      <c r="C23" s="24">
        <f ca="1">SUMIFS(Energi!$Q:$Q,Energi!$M:$M,$B23,Energi!$K:$K,C$12)</f>
        <v>0</v>
      </c>
      <c r="D23" s="25">
        <f ca="1">SUMIFS(Energi!$Q:$Q,Energi!$M:$M,$B23,Energi!$K:$K,D$12)</f>
        <v>0</v>
      </c>
      <c r="E23" s="25">
        <f ca="1">SUMIFS(Energi!$Q:$Q,Energi!$M:$M,$B23,Energi!$K:$K,E$12)</f>
        <v>7.3140000000000001</v>
      </c>
      <c r="F23" s="25">
        <f ca="1">SUMIFS(Energi!$Q:$Q,Energi!$M:$M,$B23,Energi!$K:$K,F$12)</f>
        <v>0</v>
      </c>
      <c r="G23" s="25">
        <f ca="1">SUMIFS(Energi!$Q:$Q,Energi!$M:$M,$B23,Energi!$K:$K,G$12)</f>
        <v>0</v>
      </c>
      <c r="H23" s="25">
        <f ca="1">SUMIFS(Energi!$Q:$Q,Energi!$M:$M,$B23,Energi!$K:$K,H$12)</f>
        <v>0</v>
      </c>
      <c r="I23" s="25">
        <f ca="1">SUMIFS(Energi!$Q:$Q,Energi!$M:$M,$B23,Energi!$K:$K,I$12)</f>
        <v>0</v>
      </c>
      <c r="J23" s="26">
        <f ca="1">SUMIFS(Energi!$Q:$Q,Energi!$M:$M,$B23)-SUM(C23:I23)</f>
        <v>0</v>
      </c>
      <c r="K23" s="23">
        <f t="shared" ca="1" si="6"/>
        <v>7.3140000000000001</v>
      </c>
      <c r="M23" s="10" t="s">
        <v>48</v>
      </c>
      <c r="N23" s="24">
        <f ca="1">SUMIFS(Energi!$Q:$Q,Energi!$M:$M,$M23,Energi!$K:$K,N$12,Energi!$X:$X,$N$1)</f>
        <v>0</v>
      </c>
      <c r="O23" s="25">
        <f ca="1">SUMIFS(Energi!$Q:$Q,Energi!$M:$M,$M23,Energi!$K:$K,O$12,Energi!$X:$X,$N$1)</f>
        <v>0</v>
      </c>
      <c r="P23" s="25">
        <f ca="1">SUMIFS(Energi!$Q:$Q,Energi!$M:$M,$M23,Energi!$K:$K,P$12,Energi!$X:$X,$N$1)</f>
        <v>7.3140000000000001</v>
      </c>
      <c r="Q23" s="25">
        <f ca="1">SUMIFS(Energi!$Q:$Q,Energi!$M:$M,$M23,Energi!$K:$K,Q$12,Energi!$X:$X,$N$1)</f>
        <v>0</v>
      </c>
      <c r="R23" s="25">
        <f ca="1">SUMIFS(Energi!$Q:$Q,Energi!$M:$M,$M23,Energi!$K:$K,R$12,Energi!$X:$X,$N$1)</f>
        <v>0</v>
      </c>
      <c r="S23" s="25">
        <f ca="1">SUMIFS(Energi!$Q:$Q,Energi!$M:$M,$M23,Energi!$K:$K,S$12,Energi!$X:$X,$N$1)</f>
        <v>0</v>
      </c>
      <c r="T23" s="25">
        <f ca="1">SUMIFS(Energi!$Q:$Q,Energi!$M:$M,$M23,Energi!$K:$K,T$12,Energi!$X:$X,$N$1)</f>
        <v>0</v>
      </c>
      <c r="U23" s="26">
        <f ca="1">SUMIFS(Energi!$Q:$Q,Energi!$M:$M,$M23,Energi!$K:$K,U$12,Energi!$X:$X,$N$1)</f>
        <v>0</v>
      </c>
      <c r="V23" s="23">
        <f t="shared" ca="1" si="7"/>
        <v>7.3140000000000001</v>
      </c>
    </row>
    <row r="24" spans="2:22" x14ac:dyDescent="0.25">
      <c r="B24" s="10" t="s">
        <v>49</v>
      </c>
      <c r="C24" s="24">
        <f ca="1">SUMIFS(Energi!$Q:$Q,Energi!$M:$M,$B24,Energi!$K:$K,C$12)</f>
        <v>5.3319999999999999</v>
      </c>
      <c r="D24" s="25">
        <f ca="1">SUMIFS(Energi!$Q:$Q,Energi!$M:$M,$B24,Energi!$K:$K,D$12)</f>
        <v>23.731999999999999</v>
      </c>
      <c r="E24" s="25">
        <f ca="1">SUMIFS(Energi!$Q:$Q,Energi!$M:$M,$B24,Energi!$K:$K,E$12)</f>
        <v>94.25200000000001</v>
      </c>
      <c r="F24" s="25">
        <f ca="1">SUMIFS(Energi!$Q:$Q,Energi!$M:$M,$B24,Energi!$K:$K,F$12)</f>
        <v>0</v>
      </c>
      <c r="G24" s="25">
        <f ca="1">SUMIFS(Energi!$Q:$Q,Energi!$M:$M,$B24,Energi!$K:$K,G$12)</f>
        <v>39.436</v>
      </c>
      <c r="H24" s="25">
        <f ca="1">SUMIFS(Energi!$Q:$Q,Energi!$M:$M,$B24,Energi!$K:$K,H$12)</f>
        <v>0</v>
      </c>
      <c r="I24" s="25">
        <f ca="1">SUMIFS(Energi!$Q:$Q,Energi!$M:$M,$B24,Energi!$K:$K,I$12)</f>
        <v>0</v>
      </c>
      <c r="J24" s="26">
        <f ca="1">SUMIFS(Energi!$Q:$Q,Energi!$M:$M,$B24)-SUM(C24:I24)</f>
        <v>0</v>
      </c>
      <c r="K24" s="23">
        <f t="shared" ca="1" si="6"/>
        <v>162.75200000000001</v>
      </c>
      <c r="M24" s="10" t="s">
        <v>49</v>
      </c>
      <c r="N24" s="24">
        <f ca="1">SUMIFS(Energi!$Q:$Q,Energi!$M:$M,$M24,Energi!$K:$K,N$12,Energi!$X:$X,$N$1)</f>
        <v>5.3319999999999999</v>
      </c>
      <c r="O24" s="25">
        <f ca="1">SUMIFS(Energi!$Q:$Q,Energi!$M:$M,$M24,Energi!$K:$K,O$12,Energi!$X:$X,$N$1)</f>
        <v>23.731999999999999</v>
      </c>
      <c r="P24" s="25">
        <f ca="1">SUMIFS(Energi!$Q:$Q,Energi!$M:$M,$M24,Energi!$K:$K,P$12,Energi!$X:$X,$N$1)</f>
        <v>94.25200000000001</v>
      </c>
      <c r="Q24" s="25">
        <f ca="1">SUMIFS(Energi!$Q:$Q,Energi!$M:$M,$M24,Energi!$K:$K,Q$12,Energi!$X:$X,$N$1)</f>
        <v>0</v>
      </c>
      <c r="R24" s="25">
        <f ca="1">SUMIFS(Energi!$Q:$Q,Energi!$M:$M,$M24,Energi!$K:$K,R$12,Energi!$X:$X,$N$1)</f>
        <v>39.436</v>
      </c>
      <c r="S24" s="25">
        <f ca="1">SUMIFS(Energi!$Q:$Q,Energi!$M:$M,$M24,Energi!$K:$K,S$12,Energi!$X:$X,$N$1)</f>
        <v>0</v>
      </c>
      <c r="T24" s="25">
        <f ca="1">SUMIFS(Energi!$Q:$Q,Energi!$M:$M,$M24,Energi!$K:$K,T$12,Energi!$X:$X,$N$1)</f>
        <v>0</v>
      </c>
      <c r="U24" s="26">
        <f ca="1">SUMIFS(Energi!$Q:$Q,Energi!$M:$M,$M24,Energi!$K:$K,U$12,Energi!$X:$X,$N$1)</f>
        <v>0</v>
      </c>
      <c r="V24" s="23">
        <f t="shared" ca="1" si="7"/>
        <v>162.75200000000001</v>
      </c>
    </row>
    <row r="25" spans="2:22" x14ac:dyDescent="0.25">
      <c r="B25" s="10" t="s">
        <v>50</v>
      </c>
      <c r="C25" s="24">
        <f ca="1">SUMIFS(Energi!$Q:$Q,Energi!$M:$M,$B25,Energi!$K:$K,C$12)</f>
        <v>4395.9207999999999</v>
      </c>
      <c r="D25" s="25">
        <f ca="1">SUMIFS(Energi!$Q:$Q,Energi!$M:$M,$B25,Energi!$K:$K,D$12)</f>
        <v>9880.8043999999991</v>
      </c>
      <c r="E25" s="25">
        <f ca="1">SUMIFS(Energi!$Q:$Q,Energi!$M:$M,$B25,Energi!$K:$K,E$12)</f>
        <v>1439.2961</v>
      </c>
      <c r="F25" s="25">
        <f ca="1">SUMIFS(Energi!$Q:$Q,Energi!$M:$M,$B25,Energi!$K:$K,F$12)</f>
        <v>6.9551999999999996</v>
      </c>
      <c r="G25" s="25">
        <f ca="1">SUMIFS(Energi!$Q:$Q,Energi!$M:$M,$B25,Energi!$K:$K,G$12)</f>
        <v>214.27879999999999</v>
      </c>
      <c r="H25" s="25">
        <f ca="1">SUMIFS(Energi!$Q:$Q,Energi!$M:$M,$B25,Energi!$K:$K,H$12)</f>
        <v>4.121599999999999</v>
      </c>
      <c r="I25" s="25">
        <f ca="1">SUMIFS(Energi!$Q:$Q,Energi!$M:$M,$B25,Energi!$K:$K,I$12)</f>
        <v>0</v>
      </c>
      <c r="J25" s="26">
        <f ca="1">SUMIFS(Energi!$Q:$Q,Energi!$M:$M,$B25)-SUM(C25:I25)</f>
        <v>0</v>
      </c>
      <c r="K25" s="23">
        <f t="shared" ca="1" si="6"/>
        <v>15941.376899999999</v>
      </c>
      <c r="M25" s="10" t="s">
        <v>50</v>
      </c>
      <c r="N25" s="24">
        <f ca="1">SUMIFS(Energi!$Q:$Q,Energi!$M:$M,$M25,Energi!$K:$K,N$12,Energi!$X:$X,$N$1)</f>
        <v>4395.9207999999999</v>
      </c>
      <c r="O25" s="25">
        <f ca="1">SUMIFS(Energi!$Q:$Q,Energi!$M:$M,$M25,Energi!$K:$K,O$12,Energi!$X:$X,$N$1)</f>
        <v>9880.8043999999991</v>
      </c>
      <c r="P25" s="25">
        <f ca="1">SUMIFS(Energi!$Q:$Q,Energi!$M:$M,$M25,Energi!$K:$K,P$12,Energi!$X:$X,$N$1)</f>
        <v>1439.2961</v>
      </c>
      <c r="Q25" s="25">
        <f ca="1">SUMIFS(Energi!$Q:$Q,Energi!$M:$M,$M25,Energi!$K:$K,Q$12,Energi!$X:$X,$N$1)</f>
        <v>6.9551999999999996</v>
      </c>
      <c r="R25" s="25">
        <f ca="1">SUMIFS(Energi!$Q:$Q,Energi!$M:$M,$M25,Energi!$K:$K,R$12,Energi!$X:$X,$N$1)</f>
        <v>214.27879999999999</v>
      </c>
      <c r="S25" s="25">
        <f ca="1">SUMIFS(Energi!$Q:$Q,Energi!$M:$M,$M25,Energi!$K:$K,S$12,Energi!$X:$X,$N$1)</f>
        <v>4.121599999999999</v>
      </c>
      <c r="T25" s="25">
        <f ca="1">SUMIFS(Energi!$Q:$Q,Energi!$M:$M,$M25,Energi!$K:$K,T$12,Energi!$X:$X,$N$1)</f>
        <v>0</v>
      </c>
      <c r="U25" s="26">
        <f ca="1">SUMIFS(Energi!$Q:$Q,Energi!$M:$M,$M25,Energi!$K:$K,U$12,Energi!$X:$X,$N$1)</f>
        <v>0</v>
      </c>
      <c r="V25" s="23">
        <f t="shared" ca="1" si="7"/>
        <v>15941.376899999999</v>
      </c>
    </row>
    <row r="26" spans="2:22" x14ac:dyDescent="0.25">
      <c r="B26" s="10" t="s">
        <v>51</v>
      </c>
      <c r="C26" s="24">
        <f ca="1">SUMIFS(Energi!$Q:$Q,Energi!$M:$M,$B26,Energi!$K:$K,C$12)</f>
        <v>115.7251</v>
      </c>
      <c r="D26" s="25">
        <f ca="1">SUMIFS(Energi!$Q:$Q,Energi!$M:$M,$B26,Energi!$K:$K,D$12)</f>
        <v>271.08339999999998</v>
      </c>
      <c r="E26" s="25">
        <f ca="1">SUMIFS(Energi!$Q:$Q,Energi!$M:$M,$B26,Energi!$K:$K,E$12)</f>
        <v>31.552800000000001</v>
      </c>
      <c r="F26" s="25">
        <f ca="1">SUMIFS(Energi!$Q:$Q,Energi!$M:$M,$B26,Energi!$K:$K,F$12)</f>
        <v>100.63409999999999</v>
      </c>
      <c r="G26" s="25">
        <f ca="1">SUMIFS(Energi!$Q:$Q,Energi!$M:$M,$B26,Energi!$K:$K,G$12)</f>
        <v>0</v>
      </c>
      <c r="H26" s="25">
        <f ca="1">SUMIFS(Energi!$Q:$Q,Energi!$M:$M,$B26,Energi!$K:$K,H$12)</f>
        <v>2.4220000000000002</v>
      </c>
      <c r="I26" s="25">
        <f ca="1">SUMIFS(Energi!$Q:$Q,Energi!$M:$M,$B26,Energi!$K:$K,I$12)</f>
        <v>0</v>
      </c>
      <c r="J26" s="26">
        <f ca="1">SUMIFS(Energi!$Q:$Q,Energi!$M:$M,$B26)-SUM(C26:I26)</f>
        <v>0</v>
      </c>
      <c r="K26" s="23">
        <f t="shared" ca="1" si="6"/>
        <v>521.41740000000004</v>
      </c>
      <c r="M26" s="10" t="s">
        <v>51</v>
      </c>
      <c r="N26" s="24">
        <f ca="1">SUMIFS(Energi!$Q:$Q,Energi!$M:$M,$M26,Energi!$K:$K,N$12,Energi!$X:$X,$N$1)</f>
        <v>115.7251</v>
      </c>
      <c r="O26" s="25">
        <f ca="1">SUMIFS(Energi!$Q:$Q,Energi!$M:$M,$M26,Energi!$K:$K,O$12,Energi!$X:$X,$N$1)</f>
        <v>271.08339999999998</v>
      </c>
      <c r="P26" s="25">
        <f ca="1">SUMIFS(Energi!$Q:$Q,Energi!$M:$M,$M26,Energi!$K:$K,P$12,Energi!$X:$X,$N$1)</f>
        <v>31.552800000000001</v>
      </c>
      <c r="Q26" s="25">
        <f ca="1">SUMIFS(Energi!$Q:$Q,Energi!$M:$M,$M26,Energi!$K:$K,Q$12,Energi!$X:$X,$N$1)</f>
        <v>100.63409999999999</v>
      </c>
      <c r="R26" s="25">
        <f ca="1">SUMIFS(Energi!$Q:$Q,Energi!$M:$M,$M26,Energi!$K:$K,R$12,Energi!$X:$X,$N$1)</f>
        <v>0</v>
      </c>
      <c r="S26" s="25">
        <f ca="1">SUMIFS(Energi!$Q:$Q,Energi!$M:$M,$M26,Energi!$K:$K,S$12,Energi!$X:$X,$N$1)</f>
        <v>2.4220000000000002</v>
      </c>
      <c r="T26" s="25">
        <f ca="1">SUMIFS(Energi!$Q:$Q,Energi!$M:$M,$M26,Energi!$K:$K,T$12,Energi!$X:$X,$N$1)</f>
        <v>0</v>
      </c>
      <c r="U26" s="26">
        <f ca="1">SUMIFS(Energi!$Q:$Q,Energi!$M:$M,$M26,Energi!$K:$K,U$12,Energi!$X:$X,$N$1)</f>
        <v>0</v>
      </c>
      <c r="V26" s="23">
        <f t="shared" ca="1" si="7"/>
        <v>521.41740000000004</v>
      </c>
    </row>
    <row r="27" spans="2:22" x14ac:dyDescent="0.25">
      <c r="B27" s="10" t="s">
        <v>52</v>
      </c>
      <c r="C27" s="24">
        <f ca="1">SUMIFS(Energi!$Q:$Q,Energi!$M:$M,$B27,Energi!$K:$K,C$12)</f>
        <v>0</v>
      </c>
      <c r="D27" s="25">
        <f ca="1">SUMIFS(Energi!$Q:$Q,Energi!$M:$M,$B27,Energi!$K:$K,D$12)</f>
        <v>0</v>
      </c>
      <c r="E27" s="25">
        <f ca="1">SUMIFS(Energi!$Q:$Q,Energi!$M:$M,$B27,Energi!$K:$K,E$12)</f>
        <v>0</v>
      </c>
      <c r="F27" s="25">
        <f ca="1">SUMIFS(Energi!$Q:$Q,Energi!$M:$M,$B27,Energi!$K:$K,F$12)</f>
        <v>0</v>
      </c>
      <c r="G27" s="25">
        <f ca="1">SUMIFS(Energi!$Q:$Q,Energi!$M:$M,$B27,Energi!$K:$K,G$12)</f>
        <v>0</v>
      </c>
      <c r="H27" s="25">
        <f ca="1">SUMIFS(Energi!$Q:$Q,Energi!$M:$M,$B27,Energi!$K:$K,H$12)</f>
        <v>0</v>
      </c>
      <c r="I27" s="25">
        <f ca="1">SUMIFS(Energi!$Q:$Q,Energi!$M:$M,$B27,Energi!$K:$K,I$12)</f>
        <v>0</v>
      </c>
      <c r="J27" s="26">
        <f ca="1">SUMIFS(Energi!$Q:$Q,Energi!$M:$M,$B27)-SUM(C27:I27)</f>
        <v>0</v>
      </c>
      <c r="K27" s="23">
        <f t="shared" ca="1" si="6"/>
        <v>0</v>
      </c>
      <c r="M27" s="10" t="s">
        <v>52</v>
      </c>
      <c r="N27" s="24">
        <f ca="1">SUMIFS(Energi!$Q:$Q,Energi!$M:$M,$M27,Energi!$K:$K,N$12,Energi!$X:$X,$N$1)</f>
        <v>0</v>
      </c>
      <c r="O27" s="25">
        <f ca="1">SUMIFS(Energi!$Q:$Q,Energi!$M:$M,$M27,Energi!$K:$K,O$12,Energi!$X:$X,$N$1)</f>
        <v>0</v>
      </c>
      <c r="P27" s="25">
        <f ca="1">SUMIFS(Energi!$Q:$Q,Energi!$M:$M,$M27,Energi!$K:$K,P$12,Energi!$X:$X,$N$1)</f>
        <v>0</v>
      </c>
      <c r="Q27" s="25">
        <f ca="1">SUMIFS(Energi!$Q:$Q,Energi!$M:$M,$M27,Energi!$K:$K,Q$12,Energi!$X:$X,$N$1)</f>
        <v>0</v>
      </c>
      <c r="R27" s="25">
        <f ca="1">SUMIFS(Energi!$Q:$Q,Energi!$M:$M,$M27,Energi!$K:$K,R$12,Energi!$X:$X,$N$1)</f>
        <v>0</v>
      </c>
      <c r="S27" s="25">
        <f ca="1">SUMIFS(Energi!$Q:$Q,Energi!$M:$M,$M27,Energi!$K:$K,S$12,Energi!$X:$X,$N$1)</f>
        <v>0</v>
      </c>
      <c r="T27" s="25">
        <f ca="1">SUMIFS(Energi!$Q:$Q,Energi!$M:$M,$M27,Energi!$K:$K,T$12,Energi!$X:$X,$N$1)</f>
        <v>0</v>
      </c>
      <c r="U27" s="26">
        <f ca="1">SUMIFS(Energi!$Q:$Q,Energi!$M:$M,$M27,Energi!$K:$K,U$12,Energi!$X:$X,$N$1)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SUMIFS(Energi!$Q:$Q,Energi!$M:$M,$B28,Energi!$K:$K,C$12)</f>
        <v>203.47199999999998</v>
      </c>
      <c r="D28" s="25">
        <f ca="1">SUMIFS(Energi!$Q:$Q,Energi!$M:$M,$B28,Energi!$K:$K,D$12)</f>
        <v>221.5968</v>
      </c>
      <c r="E28" s="25">
        <f ca="1">SUMIFS(Energi!$Q:$Q,Energi!$M:$M,$B28,Energi!$K:$K,E$12)</f>
        <v>3.6520000000000001</v>
      </c>
      <c r="F28" s="25">
        <f ca="1">SUMIFS(Energi!$Q:$Q,Energi!$M:$M,$B28,Energi!$K:$K,F$12)</f>
        <v>20.768999999999998</v>
      </c>
      <c r="G28" s="25">
        <f ca="1">SUMIFS(Energi!$Q:$Q,Energi!$M:$M,$B28,Energi!$K:$K,G$12)</f>
        <v>0</v>
      </c>
      <c r="H28" s="25">
        <f ca="1">SUMIFS(Energi!$Q:$Q,Energi!$M:$M,$B28,Energi!$K:$K,H$12)</f>
        <v>32.3127</v>
      </c>
      <c r="I28" s="25">
        <f ca="1">SUMIFS(Energi!$Q:$Q,Energi!$M:$M,$B28,Energi!$K:$K,I$12)</f>
        <v>0</v>
      </c>
      <c r="J28" s="26">
        <f ca="1">SUMIFS(Energi!$Q:$Q,Energi!$M:$M,$B28)-SUM(C28:I28)</f>
        <v>0</v>
      </c>
      <c r="K28" s="23">
        <f t="shared" ca="1" si="6"/>
        <v>481.80250000000001</v>
      </c>
      <c r="M28" s="10" t="s">
        <v>53</v>
      </c>
      <c r="N28" s="24">
        <f ca="1">SUMIFS(Energi!$Q:$Q,Energi!$M:$M,$M28,Energi!$K:$K,N$12,Energi!$X:$X,$N$1)</f>
        <v>203.47199999999998</v>
      </c>
      <c r="O28" s="25">
        <f ca="1">SUMIFS(Energi!$Q:$Q,Energi!$M:$M,$M28,Energi!$K:$K,O$12,Energi!$X:$X,$N$1)</f>
        <v>221.5968</v>
      </c>
      <c r="P28" s="25">
        <f ca="1">SUMIFS(Energi!$Q:$Q,Energi!$M:$M,$M28,Energi!$K:$K,P$12,Energi!$X:$X,$N$1)</f>
        <v>3.6520000000000001</v>
      </c>
      <c r="Q28" s="25">
        <f ca="1">SUMIFS(Energi!$Q:$Q,Energi!$M:$M,$M28,Energi!$K:$K,Q$12,Energi!$X:$X,$N$1)</f>
        <v>20.768999999999998</v>
      </c>
      <c r="R28" s="25">
        <f ca="1">SUMIFS(Energi!$Q:$Q,Energi!$M:$M,$M28,Energi!$K:$K,R$12,Energi!$X:$X,$N$1)</f>
        <v>0</v>
      </c>
      <c r="S28" s="25">
        <f ca="1">SUMIFS(Energi!$Q:$Q,Energi!$M:$M,$M28,Energi!$K:$K,S$12,Energi!$X:$X,$N$1)</f>
        <v>32.3127</v>
      </c>
      <c r="T28" s="25">
        <f ca="1">SUMIFS(Energi!$Q:$Q,Energi!$M:$M,$M28,Energi!$K:$K,T$12,Energi!$X:$X,$N$1)</f>
        <v>0</v>
      </c>
      <c r="U28" s="26">
        <f ca="1">SUMIFS(Energi!$Q:$Q,Energi!$M:$M,$M28,Energi!$K:$K,U$12,Energi!$X:$X,$N$1)</f>
        <v>0</v>
      </c>
      <c r="V28" s="23">
        <f t="shared" ca="1" si="7"/>
        <v>481.80250000000001</v>
      </c>
    </row>
    <row r="29" spans="2:22" x14ac:dyDescent="0.25">
      <c r="B29" s="10" t="s">
        <v>54</v>
      </c>
      <c r="C29" s="24">
        <f ca="1">SUMIFS(Energi!$Q:$Q,Energi!$M:$M,$B29,Energi!$K:$K,C$12)</f>
        <v>146.4</v>
      </c>
      <c r="D29" s="25">
        <f ca="1">SUMIFS(Energi!$Q:$Q,Energi!$M:$M,$B29,Energi!$K:$K,D$12)</f>
        <v>4969.0909000000001</v>
      </c>
      <c r="E29" s="25">
        <f ca="1">SUMIFS(Energi!$Q:$Q,Energi!$M:$M,$B29,Energi!$K:$K,E$12)</f>
        <v>0</v>
      </c>
      <c r="F29" s="25">
        <f ca="1">SUMIFS(Energi!$Q:$Q,Energi!$M:$M,$B29,Energi!$K:$K,F$12)</f>
        <v>0</v>
      </c>
      <c r="G29" s="25">
        <f ca="1">SUMIFS(Energi!$Q:$Q,Energi!$M:$M,$B29,Energi!$K:$K,G$12)</f>
        <v>34.990899999999996</v>
      </c>
      <c r="H29" s="25">
        <f ca="1">SUMIFS(Energi!$Q:$Q,Energi!$M:$M,$B29,Energi!$K:$K,H$12)</f>
        <v>0</v>
      </c>
      <c r="I29" s="25">
        <f ca="1">SUMIFS(Energi!$Q:$Q,Energi!$M:$M,$B29,Energi!$K:$K,I$12)</f>
        <v>0</v>
      </c>
      <c r="J29" s="26">
        <f ca="1">SUMIFS(Energi!$Q:$Q,Energi!$M:$M,$B29)-SUM(C29:I29)</f>
        <v>0</v>
      </c>
      <c r="K29" s="23">
        <f t="shared" ca="1" si="6"/>
        <v>5150.4817999999996</v>
      </c>
      <c r="M29" s="10" t="s">
        <v>54</v>
      </c>
      <c r="N29" s="24">
        <f ca="1">SUMIFS(Energi!$Q:$Q,Energi!$M:$M,$M29,Energi!$K:$K,N$12,Energi!$X:$X,$N$1)</f>
        <v>146.4</v>
      </c>
      <c r="O29" s="25">
        <f ca="1">SUMIFS(Energi!$Q:$Q,Energi!$M:$M,$M29,Energi!$K:$K,O$12,Energi!$X:$X,$N$1)</f>
        <v>4969.0909000000001</v>
      </c>
      <c r="P29" s="25">
        <f ca="1">SUMIFS(Energi!$Q:$Q,Energi!$M:$M,$M29,Energi!$K:$K,P$12,Energi!$X:$X,$N$1)</f>
        <v>0</v>
      </c>
      <c r="Q29" s="25">
        <f ca="1">SUMIFS(Energi!$Q:$Q,Energi!$M:$M,$M29,Energi!$K:$K,Q$12,Energi!$X:$X,$N$1)</f>
        <v>0</v>
      </c>
      <c r="R29" s="25">
        <f ca="1">SUMIFS(Energi!$Q:$Q,Energi!$M:$M,$M29,Energi!$K:$K,R$12,Energi!$X:$X,$N$1)</f>
        <v>34.990899999999996</v>
      </c>
      <c r="S29" s="25">
        <f ca="1">SUMIFS(Energi!$Q:$Q,Energi!$M:$M,$M29,Energi!$K:$K,S$12,Energi!$X:$X,$N$1)</f>
        <v>0</v>
      </c>
      <c r="T29" s="25">
        <f ca="1">SUMIFS(Energi!$Q:$Q,Energi!$M:$M,$M29,Energi!$K:$K,T$12,Energi!$X:$X,$N$1)</f>
        <v>0</v>
      </c>
      <c r="U29" s="26">
        <f ca="1">SUMIFS(Energi!$Q:$Q,Energi!$M:$M,$M29,Energi!$K:$K,U$12,Energi!$X:$X,$N$1)</f>
        <v>0</v>
      </c>
      <c r="V29" s="23">
        <f t="shared" ca="1" si="7"/>
        <v>5150.4817999999996</v>
      </c>
    </row>
    <row r="30" spans="2:22" x14ac:dyDescent="0.25">
      <c r="B30" s="10" t="s">
        <v>55</v>
      </c>
      <c r="C30" s="24">
        <f ca="1">SUMIFS(Energi!$Q:$Q,Energi!$M:$M,$B30,Energi!$K:$K,C$12)</f>
        <v>51.013599999999997</v>
      </c>
      <c r="D30" s="25">
        <f ca="1">SUMIFS(Energi!$Q:$Q,Energi!$M:$M,$B30,Energi!$K:$K,D$12)</f>
        <v>65.417000000000002</v>
      </c>
      <c r="E30" s="25">
        <f ca="1">SUMIFS(Energi!$Q:$Q,Energi!$M:$M,$B30,Energi!$K:$K,E$12)</f>
        <v>0</v>
      </c>
      <c r="F30" s="25">
        <f ca="1">SUMIFS(Energi!$Q:$Q,Energi!$M:$M,$B30,Energi!$K:$K,F$12)</f>
        <v>0</v>
      </c>
      <c r="G30" s="25">
        <f ca="1">SUMIFS(Energi!$Q:$Q,Energi!$M:$M,$B30,Energi!$K:$K,G$12)</f>
        <v>0</v>
      </c>
      <c r="H30" s="25">
        <f ca="1">SUMIFS(Energi!$Q:$Q,Energi!$M:$M,$B30,Energi!$K:$K,H$12)</f>
        <v>0</v>
      </c>
      <c r="I30" s="25">
        <f ca="1">SUMIFS(Energi!$Q:$Q,Energi!$M:$M,$B30,Energi!$K:$K,I$12)</f>
        <v>0</v>
      </c>
      <c r="J30" s="26">
        <f ca="1">SUMIFS(Energi!$Q:$Q,Energi!$M:$M,$B30)-SUM(C30:I30)</f>
        <v>0</v>
      </c>
      <c r="K30" s="23">
        <f t="shared" ca="1" si="6"/>
        <v>116.4306</v>
      </c>
      <c r="M30" s="10" t="s">
        <v>55</v>
      </c>
      <c r="N30" s="24">
        <f ca="1">SUMIFS(Energi!$Q:$Q,Energi!$M:$M,$M30,Energi!$K:$K,N$12,Energi!$X:$X,$N$1)</f>
        <v>51.013599999999997</v>
      </c>
      <c r="O30" s="25">
        <f ca="1">SUMIFS(Energi!$Q:$Q,Energi!$M:$M,$M30,Energi!$K:$K,O$12,Energi!$X:$X,$N$1)</f>
        <v>65.417000000000002</v>
      </c>
      <c r="P30" s="25">
        <f ca="1">SUMIFS(Energi!$Q:$Q,Energi!$M:$M,$M30,Energi!$K:$K,P$12,Energi!$X:$X,$N$1)</f>
        <v>0</v>
      </c>
      <c r="Q30" s="25">
        <f ca="1">SUMIFS(Energi!$Q:$Q,Energi!$M:$M,$M30,Energi!$K:$K,Q$12,Energi!$X:$X,$N$1)</f>
        <v>0</v>
      </c>
      <c r="R30" s="25">
        <f ca="1">SUMIFS(Energi!$Q:$Q,Energi!$M:$M,$M30,Energi!$K:$K,R$12,Energi!$X:$X,$N$1)</f>
        <v>0</v>
      </c>
      <c r="S30" s="25">
        <f ca="1">SUMIFS(Energi!$Q:$Q,Energi!$M:$M,$M30,Energi!$K:$K,S$12,Energi!$X:$X,$N$1)</f>
        <v>0</v>
      </c>
      <c r="T30" s="25">
        <f ca="1">SUMIFS(Energi!$Q:$Q,Energi!$M:$M,$M30,Energi!$K:$K,T$12,Energi!$X:$X,$N$1)</f>
        <v>0</v>
      </c>
      <c r="U30" s="26">
        <f ca="1">SUMIFS(Energi!$Q:$Q,Energi!$M:$M,$M30,Energi!$K:$K,U$12,Energi!$X:$X,$N$1)</f>
        <v>0</v>
      </c>
      <c r="V30" s="23">
        <f t="shared" ca="1" si="7"/>
        <v>116.4306</v>
      </c>
    </row>
    <row r="31" spans="2:22" x14ac:dyDescent="0.25">
      <c r="B31" s="10" t="s">
        <v>56</v>
      </c>
      <c r="C31" s="24">
        <f ca="1">SUMIFS(Energi!$Q:$Q,Energi!$M:$M,$B31,Energi!$K:$K,C$12)</f>
        <v>339.40690000000001</v>
      </c>
      <c r="D31" s="25">
        <f ca="1">SUMIFS(Energi!$Q:$Q,Energi!$M:$M,$B31,Energi!$K:$K,D$12)</f>
        <v>1557.2701999999999</v>
      </c>
      <c r="E31" s="25">
        <f ca="1">SUMIFS(Energi!$Q:$Q,Energi!$M:$M,$B31,Energi!$K:$K,E$12)</f>
        <v>26.658100000000001</v>
      </c>
      <c r="F31" s="25">
        <f ca="1">SUMIFS(Energi!$Q:$Q,Energi!$M:$M,$B31,Energi!$K:$K,F$12)</f>
        <v>0</v>
      </c>
      <c r="G31" s="25">
        <f ca="1">SUMIFS(Energi!$Q:$Q,Energi!$M:$M,$B31,Energi!$K:$K,G$12)</f>
        <v>0</v>
      </c>
      <c r="H31" s="25">
        <f ca="1">SUMIFS(Energi!$Q:$Q,Energi!$M:$M,$B31,Energi!$K:$K,H$12)</f>
        <v>0</v>
      </c>
      <c r="I31" s="25">
        <f ca="1">SUMIFS(Energi!$Q:$Q,Energi!$M:$M,$B31,Energi!$K:$K,I$12)</f>
        <v>0</v>
      </c>
      <c r="J31" s="26">
        <f ca="1">SUMIFS(Energi!$Q:$Q,Energi!$M:$M,$B31)-SUM(C31:I31)</f>
        <v>0</v>
      </c>
      <c r="K31" s="23">
        <f t="shared" ca="1" si="6"/>
        <v>1923.3352</v>
      </c>
      <c r="M31" s="10" t="s">
        <v>56</v>
      </c>
      <c r="N31" s="24">
        <f ca="1">SUMIFS(Energi!$Q:$Q,Energi!$M:$M,$M31,Energi!$K:$K,N$12,Energi!$X:$X,$N$1)</f>
        <v>339.40690000000001</v>
      </c>
      <c r="O31" s="25">
        <f ca="1">SUMIFS(Energi!$Q:$Q,Energi!$M:$M,$M31,Energi!$K:$K,O$12,Energi!$X:$X,$N$1)</f>
        <v>1557.2701999999999</v>
      </c>
      <c r="P31" s="25">
        <f ca="1">SUMIFS(Energi!$Q:$Q,Energi!$M:$M,$M31,Energi!$K:$K,P$12,Energi!$X:$X,$N$1)</f>
        <v>26.658100000000001</v>
      </c>
      <c r="Q31" s="25">
        <f ca="1">SUMIFS(Energi!$Q:$Q,Energi!$M:$M,$M31,Energi!$K:$K,Q$12,Energi!$X:$X,$N$1)</f>
        <v>0</v>
      </c>
      <c r="R31" s="25">
        <f ca="1">SUMIFS(Energi!$Q:$Q,Energi!$M:$M,$M31,Energi!$K:$K,R$12,Energi!$X:$X,$N$1)</f>
        <v>0</v>
      </c>
      <c r="S31" s="25">
        <f ca="1">SUMIFS(Energi!$Q:$Q,Energi!$M:$M,$M31,Energi!$K:$K,S$12,Energi!$X:$X,$N$1)</f>
        <v>0</v>
      </c>
      <c r="T31" s="25">
        <f ca="1">SUMIFS(Energi!$Q:$Q,Energi!$M:$M,$M31,Energi!$K:$K,T$12,Energi!$X:$X,$N$1)</f>
        <v>0</v>
      </c>
      <c r="U31" s="26">
        <f ca="1">SUMIFS(Energi!$Q:$Q,Energi!$M:$M,$M31,Energi!$K:$K,U$12,Energi!$X:$X,$N$1)</f>
        <v>0</v>
      </c>
      <c r="V31" s="23">
        <f t="shared" ca="1" si="7"/>
        <v>1923.3352</v>
      </c>
    </row>
    <row r="32" spans="2:22" x14ac:dyDescent="0.25">
      <c r="B32" s="10" t="s">
        <v>57</v>
      </c>
      <c r="C32" s="24">
        <f ca="1">SUMIFS(Energi!$Q:$Q,Energi!$M:$M,$B32,Energi!$K:$K,C$12)</f>
        <v>104.4806</v>
      </c>
      <c r="D32" s="25">
        <f ca="1">SUMIFS(Energi!$Q:$Q,Energi!$M:$M,$B32,Energi!$K:$K,D$12)</f>
        <v>0</v>
      </c>
      <c r="E32" s="25">
        <f ca="1">SUMIFS(Energi!$Q:$Q,Energi!$M:$M,$B32,Energi!$K:$K,E$12)</f>
        <v>4.8215999999999992</v>
      </c>
      <c r="F32" s="25">
        <f ca="1">SUMIFS(Energi!$Q:$Q,Energi!$M:$M,$B32,Energi!$K:$K,F$12)</f>
        <v>0</v>
      </c>
      <c r="G32" s="25">
        <f ca="1">SUMIFS(Energi!$Q:$Q,Energi!$M:$M,$B32,Energi!$K:$K,G$12)</f>
        <v>0</v>
      </c>
      <c r="H32" s="25">
        <f ca="1">SUMIFS(Energi!$Q:$Q,Energi!$M:$M,$B32,Energi!$K:$K,H$12)</f>
        <v>0</v>
      </c>
      <c r="I32" s="25">
        <f ca="1">SUMIFS(Energi!$Q:$Q,Energi!$M:$M,$B32,Energi!$K:$K,I$12)</f>
        <v>0</v>
      </c>
      <c r="J32" s="26">
        <f ca="1">SUMIFS(Energi!$Q:$Q,Energi!$M:$M,$B32)-SUM(C32:I32)</f>
        <v>0</v>
      </c>
      <c r="K32" s="23">
        <f t="shared" ca="1" si="6"/>
        <v>109.3022</v>
      </c>
      <c r="M32" s="10" t="s">
        <v>57</v>
      </c>
      <c r="N32" s="24">
        <f ca="1">SUMIFS(Energi!$Q:$Q,Energi!$M:$M,$M32,Energi!$K:$K,N$12,Energi!$X:$X,$N$1)</f>
        <v>104.4806</v>
      </c>
      <c r="O32" s="25">
        <f ca="1">SUMIFS(Energi!$Q:$Q,Energi!$M:$M,$M32,Energi!$K:$K,O$12,Energi!$X:$X,$N$1)</f>
        <v>0</v>
      </c>
      <c r="P32" s="25">
        <f ca="1">SUMIFS(Energi!$Q:$Q,Energi!$M:$M,$M32,Energi!$K:$K,P$12,Energi!$X:$X,$N$1)</f>
        <v>4.8215999999999992</v>
      </c>
      <c r="Q32" s="25">
        <f ca="1">SUMIFS(Energi!$Q:$Q,Energi!$M:$M,$M32,Energi!$K:$K,Q$12,Energi!$X:$X,$N$1)</f>
        <v>0</v>
      </c>
      <c r="R32" s="25">
        <f ca="1">SUMIFS(Energi!$Q:$Q,Energi!$M:$M,$M32,Energi!$K:$K,R$12,Energi!$X:$X,$N$1)</f>
        <v>0</v>
      </c>
      <c r="S32" s="25">
        <f ca="1">SUMIFS(Energi!$Q:$Q,Energi!$M:$M,$M32,Energi!$K:$K,S$12,Energi!$X:$X,$N$1)</f>
        <v>0</v>
      </c>
      <c r="T32" s="25">
        <f ca="1">SUMIFS(Energi!$Q:$Q,Energi!$M:$M,$M32,Energi!$K:$K,T$12,Energi!$X:$X,$N$1)</f>
        <v>0</v>
      </c>
      <c r="U32" s="26">
        <f ca="1">SUMIFS(Energi!$Q:$Q,Energi!$M:$M,$M32,Energi!$K:$K,U$12,Energi!$X:$X,$N$1)</f>
        <v>0</v>
      </c>
      <c r="V32" s="23">
        <f t="shared" ca="1" si="7"/>
        <v>109.3022</v>
      </c>
    </row>
    <row r="33" spans="2:22" x14ac:dyDescent="0.25">
      <c r="B33" s="10" t="s">
        <v>58</v>
      </c>
      <c r="C33" s="24">
        <f ca="1">SUMIFS(Energi!$Q:$Q,Energi!$M:$M,$B33,Energi!$K:$K,C$12)</f>
        <v>0</v>
      </c>
      <c r="D33" s="25">
        <f ca="1">SUMIFS(Energi!$Q:$Q,Energi!$M:$M,$B33,Energi!$K:$K,D$12)</f>
        <v>0</v>
      </c>
      <c r="E33" s="25">
        <f ca="1">SUMIFS(Energi!$Q:$Q,Energi!$M:$M,$B33,Energi!$K:$K,E$12)</f>
        <v>0</v>
      </c>
      <c r="F33" s="25">
        <f ca="1">SUMIFS(Energi!$Q:$Q,Energi!$M:$M,$B33,Energi!$K:$K,F$12)</f>
        <v>0</v>
      </c>
      <c r="G33" s="25">
        <f ca="1">SUMIFS(Energi!$Q:$Q,Energi!$M:$M,$B33,Energi!$K:$K,G$12)</f>
        <v>31.561100000000003</v>
      </c>
      <c r="H33" s="25">
        <f ca="1">SUMIFS(Energi!$Q:$Q,Energi!$M:$M,$B33,Energi!$K:$K,H$12)</f>
        <v>21.446999999999999</v>
      </c>
      <c r="I33" s="25">
        <f ca="1">SUMIFS(Energi!$Q:$Q,Energi!$M:$M,$B33,Energi!$K:$K,I$12)</f>
        <v>0</v>
      </c>
      <c r="J33" s="26">
        <f ca="1">SUMIFS(Energi!$Q:$Q,Energi!$M:$M,$B33)-SUM(C33:I33)</f>
        <v>0</v>
      </c>
      <c r="K33" s="23">
        <f t="shared" ca="1" si="6"/>
        <v>53.008099999999999</v>
      </c>
      <c r="M33" s="10" t="s">
        <v>58</v>
      </c>
      <c r="N33" s="24">
        <f ca="1">SUMIFS(Energi!$Q:$Q,Energi!$M:$M,$M33,Energi!$K:$K,N$12,Energi!$X:$X,$N$1)</f>
        <v>0</v>
      </c>
      <c r="O33" s="25">
        <f ca="1">SUMIFS(Energi!$Q:$Q,Energi!$M:$M,$M33,Energi!$K:$K,O$12,Energi!$X:$X,$N$1)</f>
        <v>0</v>
      </c>
      <c r="P33" s="25">
        <f ca="1">SUMIFS(Energi!$Q:$Q,Energi!$M:$M,$M33,Energi!$K:$K,P$12,Energi!$X:$X,$N$1)</f>
        <v>0</v>
      </c>
      <c r="Q33" s="25">
        <f ca="1">SUMIFS(Energi!$Q:$Q,Energi!$M:$M,$M33,Energi!$K:$K,Q$12,Energi!$X:$X,$N$1)</f>
        <v>0</v>
      </c>
      <c r="R33" s="25">
        <f ca="1">SUMIFS(Energi!$Q:$Q,Energi!$M:$M,$M33,Energi!$K:$K,R$12,Energi!$X:$X,$N$1)</f>
        <v>31.561100000000003</v>
      </c>
      <c r="S33" s="25">
        <f ca="1">SUMIFS(Energi!$Q:$Q,Energi!$M:$M,$M33,Energi!$K:$K,S$12,Energi!$X:$X,$N$1)</f>
        <v>21.446999999999999</v>
      </c>
      <c r="T33" s="25">
        <f ca="1">SUMIFS(Energi!$Q:$Q,Energi!$M:$M,$M33,Energi!$K:$K,T$12,Energi!$X:$X,$N$1)</f>
        <v>0</v>
      </c>
      <c r="U33" s="26">
        <f ca="1">SUMIFS(Energi!$Q:$Q,Energi!$M:$M,$M33,Energi!$K:$K,U$12,Energi!$X:$X,$N$1)</f>
        <v>0</v>
      </c>
      <c r="V33" s="23">
        <f t="shared" ca="1" si="7"/>
        <v>53.008099999999999</v>
      </c>
    </row>
    <row r="34" spans="2:22" x14ac:dyDescent="0.25">
      <c r="B34" s="10" t="s">
        <v>59</v>
      </c>
      <c r="C34" s="24">
        <f ca="1">SUMIFS(Energi!$Q:$Q,Energi!$M:$M,$B34,Energi!$K:$K,C$12)</f>
        <v>0</v>
      </c>
      <c r="D34" s="25">
        <f ca="1">SUMIFS(Energi!$Q:$Q,Energi!$M:$M,$B34,Energi!$K:$K,D$12)</f>
        <v>0</v>
      </c>
      <c r="E34" s="25">
        <f ca="1">SUMIFS(Energi!$Q:$Q,Energi!$M:$M,$B34,Energi!$K:$K,E$12)</f>
        <v>0</v>
      </c>
      <c r="F34" s="25">
        <f ca="1">SUMIFS(Energi!$Q:$Q,Energi!$M:$M,$B34,Energi!$K:$K,F$12)</f>
        <v>0</v>
      </c>
      <c r="G34" s="25">
        <f ca="1">SUMIFS(Energi!$Q:$Q,Energi!$M:$M,$B34,Energi!$K:$K,G$12)</f>
        <v>0</v>
      </c>
      <c r="H34" s="25">
        <f ca="1">SUMIFS(Energi!$Q:$Q,Energi!$M:$M,$B34,Energi!$K:$K,H$12)</f>
        <v>0</v>
      </c>
      <c r="I34" s="25">
        <f ca="1">SUMIFS(Energi!$Q:$Q,Energi!$M:$M,$B34,Energi!$K:$K,I$12)</f>
        <v>0</v>
      </c>
      <c r="J34" s="26">
        <f ca="1">SUMIFS(Energi!$Q:$Q,Energi!$M:$M,$B34)-SUM(C34:I34)</f>
        <v>0</v>
      </c>
      <c r="K34" s="23">
        <f t="shared" ca="1" si="6"/>
        <v>0</v>
      </c>
      <c r="M34" s="10" t="s">
        <v>59</v>
      </c>
      <c r="N34" s="24">
        <f ca="1">SUMIFS(Energi!$Q:$Q,Energi!$M:$M,$M34,Energi!$K:$K,N$12,Energi!$X:$X,$N$1)</f>
        <v>0</v>
      </c>
      <c r="O34" s="25">
        <f ca="1">SUMIFS(Energi!$Q:$Q,Energi!$M:$M,$M34,Energi!$K:$K,O$12,Energi!$X:$X,$N$1)</f>
        <v>0</v>
      </c>
      <c r="P34" s="25">
        <f ca="1">SUMIFS(Energi!$Q:$Q,Energi!$M:$M,$M34,Energi!$K:$K,P$12,Energi!$X:$X,$N$1)</f>
        <v>0</v>
      </c>
      <c r="Q34" s="25">
        <f ca="1">SUMIFS(Energi!$Q:$Q,Energi!$M:$M,$M34,Energi!$K:$K,Q$12,Energi!$X:$X,$N$1)</f>
        <v>0</v>
      </c>
      <c r="R34" s="25">
        <f ca="1">SUMIFS(Energi!$Q:$Q,Energi!$M:$M,$M34,Energi!$K:$K,R$12,Energi!$X:$X,$N$1)</f>
        <v>0</v>
      </c>
      <c r="S34" s="25">
        <f ca="1">SUMIFS(Energi!$Q:$Q,Energi!$M:$M,$M34,Energi!$K:$K,S$12,Energi!$X:$X,$N$1)</f>
        <v>0</v>
      </c>
      <c r="T34" s="25">
        <f ca="1">SUMIFS(Energi!$Q:$Q,Energi!$M:$M,$M34,Energi!$K:$K,T$12,Energi!$X:$X,$N$1)</f>
        <v>0</v>
      </c>
      <c r="U34" s="26">
        <f ca="1">SUMIFS(Energi!$Q:$Q,Energi!$M:$M,$M34,Energi!$K:$K,U$12,Energi!$X:$X,$N$1)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SUMIFS(Energi!$Q:$Q,Energi!$M:$M,$B35,Energi!$K:$K,C$12)</f>
        <v>84.24</v>
      </c>
      <c r="D35" s="25">
        <f ca="1">SUMIFS(Energi!$Q:$Q,Energi!$M:$M,$B35,Energi!$K:$K,D$12)</f>
        <v>1485.3649999999998</v>
      </c>
      <c r="E35" s="25">
        <f ca="1">SUMIFS(Energi!$Q:$Q,Energi!$M:$M,$B35,Energi!$K:$K,E$12)</f>
        <v>513.53120000000001</v>
      </c>
      <c r="F35" s="25">
        <f ca="1">SUMIFS(Energi!$Q:$Q,Energi!$M:$M,$B35,Energi!$K:$K,F$12)</f>
        <v>31.826499999999999</v>
      </c>
      <c r="G35" s="25">
        <f ca="1">SUMIFS(Energi!$Q:$Q,Energi!$M:$M,$B35,Energi!$K:$K,G$12)</f>
        <v>63.228999999999999</v>
      </c>
      <c r="H35" s="25">
        <f ca="1">SUMIFS(Energi!$Q:$Q,Energi!$M:$M,$B35,Energi!$K:$K,H$12)</f>
        <v>379.35930000000002</v>
      </c>
      <c r="I35" s="25">
        <f ca="1">SUMIFS(Energi!$Q:$Q,Energi!$M:$M,$B35,Energi!$K:$K,I$12)</f>
        <v>0</v>
      </c>
      <c r="J35" s="26">
        <f ca="1">SUMIFS(Energi!$Q:$Q,Energi!$M:$M,$B35)-SUM(C35:I35)</f>
        <v>0</v>
      </c>
      <c r="K35" s="23">
        <f t="shared" ca="1" si="6"/>
        <v>2557.5509999999999</v>
      </c>
      <c r="M35" s="10" t="s">
        <v>60</v>
      </c>
      <c r="N35" s="24">
        <f ca="1">SUMIFS(Energi!$Q:$Q,Energi!$M:$M,$M35,Energi!$K:$K,N$12,Energi!$X:$X,$N$1)</f>
        <v>84.24</v>
      </c>
      <c r="O35" s="25">
        <f ca="1">SUMIFS(Energi!$Q:$Q,Energi!$M:$M,$M35,Energi!$K:$K,O$12,Energi!$X:$X,$N$1)</f>
        <v>1485.3649999999998</v>
      </c>
      <c r="P35" s="25">
        <f ca="1">SUMIFS(Energi!$Q:$Q,Energi!$M:$M,$M35,Energi!$K:$K,P$12,Energi!$X:$X,$N$1)</f>
        <v>513.53120000000001</v>
      </c>
      <c r="Q35" s="25">
        <f ca="1">SUMIFS(Energi!$Q:$Q,Energi!$M:$M,$M35,Energi!$K:$K,Q$12,Energi!$X:$X,$N$1)</f>
        <v>31.826499999999999</v>
      </c>
      <c r="R35" s="25">
        <f ca="1">SUMIFS(Energi!$Q:$Q,Energi!$M:$M,$M35,Energi!$K:$K,R$12,Energi!$X:$X,$N$1)</f>
        <v>63.228999999999999</v>
      </c>
      <c r="S35" s="25">
        <f ca="1">SUMIFS(Energi!$Q:$Q,Energi!$M:$M,$M35,Energi!$K:$K,S$12,Energi!$X:$X,$N$1)</f>
        <v>379.35930000000002</v>
      </c>
      <c r="T35" s="25">
        <f ca="1">SUMIFS(Energi!$Q:$Q,Energi!$M:$M,$M35,Energi!$K:$K,T$12,Energi!$X:$X,$N$1)</f>
        <v>0</v>
      </c>
      <c r="U35" s="26">
        <f ca="1">SUMIFS(Energi!$Q:$Q,Energi!$M:$M,$M35,Energi!$K:$K,U$12,Energi!$X:$X,$N$1)</f>
        <v>0</v>
      </c>
      <c r="V35" s="23">
        <f t="shared" ca="1" si="7"/>
        <v>2557.5509999999999</v>
      </c>
    </row>
    <row r="36" spans="2:22" x14ac:dyDescent="0.25">
      <c r="B36" s="10" t="s">
        <v>61</v>
      </c>
      <c r="C36" s="24">
        <f ca="1">SUMIFS(Energi!$Q:$Q,Energi!$M:$M,$B36,Energi!$K:$K,C$12)</f>
        <v>0</v>
      </c>
      <c r="D36" s="25">
        <f ca="1">SUMIFS(Energi!$Q:$Q,Energi!$M:$M,$B36,Energi!$K:$K,D$12)</f>
        <v>0</v>
      </c>
      <c r="E36" s="25">
        <f ca="1">SUMIFS(Energi!$Q:$Q,Energi!$M:$M,$B36,Energi!$K:$K,E$12)</f>
        <v>0</v>
      </c>
      <c r="F36" s="25">
        <f ca="1">SUMIFS(Energi!$Q:$Q,Energi!$M:$M,$B36,Energi!$K:$K,F$12)</f>
        <v>0</v>
      </c>
      <c r="G36" s="25">
        <f ca="1">SUMIFS(Energi!$Q:$Q,Energi!$M:$M,$B36,Energi!$K:$K,G$12)</f>
        <v>0</v>
      </c>
      <c r="H36" s="25">
        <f ca="1">SUMIFS(Energi!$Q:$Q,Energi!$M:$M,$B36,Energi!$K:$K,H$12)</f>
        <v>0</v>
      </c>
      <c r="I36" s="25">
        <f ca="1">SUMIFS(Energi!$Q:$Q,Energi!$M:$M,$B36,Energi!$K:$K,I$12)</f>
        <v>0</v>
      </c>
      <c r="J36" s="26">
        <f ca="1">SUMIFS(Energi!$Q:$Q,Energi!$M:$M,$B36)-SUM(C36:I36)</f>
        <v>0</v>
      </c>
      <c r="K36" s="23">
        <f t="shared" ca="1" si="6"/>
        <v>0</v>
      </c>
      <c r="M36" s="10" t="s">
        <v>61</v>
      </c>
      <c r="N36" s="24">
        <f ca="1">SUMIFS(Energi!$Q:$Q,Energi!$M:$M,$M36,Energi!$K:$K,N$12,Energi!$X:$X,$N$1)</f>
        <v>0</v>
      </c>
      <c r="O36" s="25">
        <f ca="1">SUMIFS(Energi!$Q:$Q,Energi!$M:$M,$M36,Energi!$K:$K,O$12,Energi!$X:$X,$N$1)</f>
        <v>0</v>
      </c>
      <c r="P36" s="25">
        <f ca="1">SUMIFS(Energi!$Q:$Q,Energi!$M:$M,$M36,Energi!$K:$K,P$12,Energi!$X:$X,$N$1)</f>
        <v>0</v>
      </c>
      <c r="Q36" s="25">
        <f ca="1">SUMIFS(Energi!$Q:$Q,Energi!$M:$M,$M36,Energi!$K:$K,Q$12,Energi!$X:$X,$N$1)</f>
        <v>0</v>
      </c>
      <c r="R36" s="25">
        <f ca="1">SUMIFS(Energi!$Q:$Q,Energi!$M:$M,$M36,Energi!$K:$K,R$12,Energi!$X:$X,$N$1)</f>
        <v>0</v>
      </c>
      <c r="S36" s="25">
        <f ca="1">SUMIFS(Energi!$Q:$Q,Energi!$M:$M,$M36,Energi!$K:$K,S$12,Energi!$X:$X,$N$1)</f>
        <v>0</v>
      </c>
      <c r="T36" s="25">
        <f ca="1">SUMIFS(Energi!$Q:$Q,Energi!$M:$M,$M36,Energi!$K:$K,T$12,Energi!$X:$X,$N$1)</f>
        <v>0</v>
      </c>
      <c r="U36" s="26">
        <f ca="1">SUMIFS(Energi!$Q:$Q,Energi!$M:$M,$M36,Energi!$K:$K,U$12,Energi!$X:$X,$N$1)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SUMIFS(Energi!$Q:$Q,Energi!$M:$M,$B37,Energi!$K:$K,C$12)</f>
        <v>0</v>
      </c>
      <c r="D37" s="28">
        <f ca="1">SUMIFS(Energi!$Q:$Q,Energi!$M:$M,$B37,Energi!$K:$K,D$12)</f>
        <v>30.892400000000002</v>
      </c>
      <c r="E37" s="28">
        <f ca="1">SUMIFS(Energi!$Q:$Q,Energi!$M:$M,$B37,Energi!$K:$K,E$12)</f>
        <v>5.6353999999999997</v>
      </c>
      <c r="F37" s="28">
        <f ca="1">SUMIFS(Energi!$Q:$Q,Energi!$M:$M,$B37,Energi!$K:$K,F$12)</f>
        <v>5.1749999999999998</v>
      </c>
      <c r="G37" s="28">
        <f ca="1">SUMIFS(Energi!$Q:$Q,Energi!$M:$M,$B37,Energi!$K:$K,G$12)</f>
        <v>13.239600000000001</v>
      </c>
      <c r="H37" s="28">
        <f ca="1">SUMIFS(Energi!$Q:$Q,Energi!$M:$M,$B37,Energi!$K:$K,H$12)</f>
        <v>45.78</v>
      </c>
      <c r="I37" s="28">
        <f ca="1">SUMIFS(Energi!$Q:$Q,Energi!$M:$M,$B37,Energi!$K:$K,I$12)</f>
        <v>0</v>
      </c>
      <c r="J37" s="29">
        <f ca="1">SUMIFS(Energi!$Q:$Q,Energi!$M:$M,$B37)-SUM(C37:I37)</f>
        <v>0</v>
      </c>
      <c r="K37" s="23">
        <f t="shared" ca="1" si="6"/>
        <v>100.72239999999999</v>
      </c>
      <c r="M37" s="10" t="s">
        <v>62</v>
      </c>
      <c r="N37" s="27">
        <f ca="1">SUMIFS(Energi!$Q:$Q,Energi!$M:$M,$M37,Energi!$K:$K,N$12,Energi!$X:$X,$N$1)</f>
        <v>0</v>
      </c>
      <c r="O37" s="28">
        <f ca="1">SUMIFS(Energi!$Q:$Q,Energi!$M:$M,$M37,Energi!$K:$K,O$12,Energi!$X:$X,$N$1)</f>
        <v>30.892400000000002</v>
      </c>
      <c r="P37" s="28">
        <f ca="1">SUMIFS(Energi!$Q:$Q,Energi!$M:$M,$M37,Energi!$K:$K,P$12,Energi!$X:$X,$N$1)</f>
        <v>5.6353999999999997</v>
      </c>
      <c r="Q37" s="28">
        <f ca="1">SUMIFS(Energi!$Q:$Q,Energi!$M:$M,$M37,Energi!$K:$K,Q$12,Energi!$X:$X,$N$1)</f>
        <v>5.1749999999999998</v>
      </c>
      <c r="R37" s="28">
        <f ca="1">SUMIFS(Energi!$Q:$Q,Energi!$M:$M,$M37,Energi!$K:$K,R$12,Energi!$X:$X,$N$1)</f>
        <v>13.239600000000001</v>
      </c>
      <c r="S37" s="28">
        <f ca="1">SUMIFS(Energi!$Q:$Q,Energi!$M:$M,$M37,Energi!$K:$K,S$12,Energi!$X:$X,$N$1)</f>
        <v>45.78</v>
      </c>
      <c r="T37" s="28">
        <f ca="1">SUMIFS(Energi!$Q:$Q,Energi!$M:$M,$M37,Energi!$K:$K,T$12,Energi!$X:$X,$N$1)</f>
        <v>0</v>
      </c>
      <c r="U37" s="29">
        <f ca="1">SUMIFS(Energi!$Q:$Q,Energi!$M:$M,$M37,Energi!$K:$K,U$12,Energi!$X:$X,$N$1)</f>
        <v>0</v>
      </c>
      <c r="V37" s="23">
        <f t="shared" ca="1" si="7"/>
        <v>100.72239999999999</v>
      </c>
    </row>
    <row r="38" spans="2:22" x14ac:dyDescent="0.25">
      <c r="B38" s="11" t="s">
        <v>30</v>
      </c>
      <c r="C38" s="41">
        <f ca="1">SUMIFS(Energi!$Q:$Q,Energi!$K:$K,C$12)-SUM(C13:C37)</f>
        <v>0</v>
      </c>
      <c r="D38" s="41">
        <f ca="1">SUMIFS(Energi!$Q:$Q,Energi!$K:$K,D$12)-SUM(D13:D37)</f>
        <v>-1.1641532182693481E-10</v>
      </c>
      <c r="E38" s="41">
        <f ca="1">SUMIFS(Energi!$Q:$Q,Energi!$K:$K,E$12)-SUM(E13:E37)</f>
        <v>0</v>
      </c>
      <c r="F38" s="41">
        <f ca="1">SUMIFS(Energi!$Q:$Q,Energi!$K:$K,F$12)-SUM(F13:F37)</f>
        <v>0</v>
      </c>
      <c r="G38" s="41">
        <f ca="1">SUMIFS(Energi!$Q:$Q,Energi!$K:$K,G$12)-SUM(G13:G37)</f>
        <v>0</v>
      </c>
      <c r="H38" s="41">
        <f ca="1">SUMIFS(Energi!$Q:$Q,Energi!$K:$K,H$12)-SUM(H13:H37)</f>
        <v>0</v>
      </c>
      <c r="I38" s="41">
        <f ca="1">SUMIFS(Energi!$Q:$Q,Energi!$K:$K,I$12)-SUM(I13:I37)</f>
        <v>0</v>
      </c>
      <c r="J38" s="42"/>
      <c r="K38" s="31">
        <f t="shared" ca="1" si="6"/>
        <v>-1.1641532182693481E-10</v>
      </c>
      <c r="M38" s="11" t="s">
        <v>30</v>
      </c>
      <c r="N38" s="41">
        <f ca="1">SUMIFS(Energi!$Q:$Q,Energi!$K:$K,N$12,Energi!$X:$X,$N$1)-SUM(N13:N37)</f>
        <v>0</v>
      </c>
      <c r="O38" s="41">
        <f ca="1">SUMIFS(Energi!$Q:$Q,Energi!$K:$K,O$12,Energi!$X:$X,$N$1)-SUM(O13:O37)</f>
        <v>-1.1641532182693481E-10</v>
      </c>
      <c r="P38" s="41">
        <f ca="1">SUMIFS(Energi!$Q:$Q,Energi!$K:$K,P$12,Energi!$X:$X,$N$1)-SUM(P13:P37)</f>
        <v>0</v>
      </c>
      <c r="Q38" s="41">
        <f ca="1">SUMIFS(Energi!$Q:$Q,Energi!$K:$K,Q$12,Energi!$X:$X,$N$1)-SUM(Q13:Q37)</f>
        <v>0</v>
      </c>
      <c r="R38" s="41">
        <f ca="1">SUMIFS(Energi!$Q:$Q,Energi!$K:$K,R$12,Energi!$X:$X,$N$1)-SUM(R13:R37)</f>
        <v>0</v>
      </c>
      <c r="S38" s="41">
        <f ca="1">SUMIFS(Energi!$Q:$Q,Energi!$K:$K,S$12,Energi!$X:$X,$N$1)-SUM(S13:S37)</f>
        <v>0</v>
      </c>
      <c r="T38" s="41">
        <f ca="1">SUMIFS(Energi!$Q:$Q,Energi!$K:$K,T$12,Energi!$X:$X,$N$1)-SUM(T13:T37)</f>
        <v>0</v>
      </c>
      <c r="U38" s="42"/>
      <c r="V38" s="31">
        <f t="shared" ca="1" si="7"/>
        <v>-1.1641532182693481E-10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37450.425900000046</v>
      </c>
      <c r="D39" s="32">
        <f t="shared" ca="1" si="8"/>
        <v>61286.248299999941</v>
      </c>
      <c r="E39" s="32">
        <f t="shared" ca="1" si="8"/>
        <v>2428.5132000000003</v>
      </c>
      <c r="F39" s="32">
        <f t="shared" ca="1" si="8"/>
        <v>1212.6553000000001</v>
      </c>
      <c r="G39" s="32">
        <f t="shared" ca="1" si="8"/>
        <v>2388.8983000000003</v>
      </c>
      <c r="H39" s="32">
        <f t="shared" ca="1" si="8"/>
        <v>4778.1924999999992</v>
      </c>
      <c r="I39" s="32">
        <f t="shared" ca="1" si="8"/>
        <v>131.43780000000001</v>
      </c>
      <c r="J39" s="33">
        <f t="shared" ca="1" si="8"/>
        <v>5.230399999968057</v>
      </c>
      <c r="K39" s="34">
        <f t="shared" ca="1" si="6"/>
        <v>109681.60169999996</v>
      </c>
      <c r="M39" s="12" t="s">
        <v>31</v>
      </c>
      <c r="N39" s="32">
        <f t="shared" ref="N39:U39" ca="1" si="9">SUM(N13:N37)</f>
        <v>37450.425900000046</v>
      </c>
      <c r="O39" s="32">
        <f t="shared" ca="1" si="9"/>
        <v>61286.248299999941</v>
      </c>
      <c r="P39" s="32">
        <f t="shared" ca="1" si="9"/>
        <v>2428.5132000000003</v>
      </c>
      <c r="Q39" s="32">
        <f t="shared" ca="1" si="9"/>
        <v>1212.6553000000001</v>
      </c>
      <c r="R39" s="32">
        <f t="shared" ca="1" si="9"/>
        <v>2388.8983000000003</v>
      </c>
      <c r="S39" s="32">
        <f t="shared" ca="1" si="9"/>
        <v>4778.1924999999992</v>
      </c>
      <c r="T39" s="32">
        <f t="shared" ca="1" si="9"/>
        <v>131.43780000000001</v>
      </c>
      <c r="U39" s="33">
        <f t="shared" ca="1" si="9"/>
        <v>0</v>
      </c>
      <c r="V39" s="34">
        <f t="shared" ca="1" si="7"/>
        <v>109676.37129999998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9.140625" style="5" customWidth="1"/>
    <col min="13" max="13" width="40.42578125" style="14" customWidth="1"/>
    <col min="14" max="19" width="17.28515625" style="14" customWidth="1"/>
    <col min="21" max="21" width="9.140625" style="5" customWidth="1"/>
  </cols>
  <sheetData>
    <row r="1" spans="2:22" ht="15.75" customHeight="1" thickBot="1" x14ac:dyDescent="0.3">
      <c r="B1" s="18" t="s">
        <v>21</v>
      </c>
      <c r="M1" s="17"/>
      <c r="N1" s="16" t="str">
        <f>IFERROR(INDEX(Omraader!$A:$A,MATCH($M$1,Omraader!$B:$B,0)),"")</f>
        <v/>
      </c>
    </row>
    <row r="2" spans="2:22" x14ac:dyDescent="0.25">
      <c r="B2" s="6" t="s">
        <v>22</v>
      </c>
      <c r="C2" s="7" t="s">
        <v>23</v>
      </c>
      <c r="D2" s="7" t="s">
        <v>24</v>
      </c>
      <c r="E2" s="7" t="s">
        <v>25</v>
      </c>
      <c r="F2" s="7" t="s">
        <v>26</v>
      </c>
      <c r="G2" s="7" t="s">
        <v>27</v>
      </c>
      <c r="H2" s="7" t="s">
        <v>28</v>
      </c>
      <c r="I2" s="7" t="s">
        <v>29</v>
      </c>
      <c r="J2" s="8" t="s">
        <v>30</v>
      </c>
      <c r="K2" s="9" t="s">
        <v>31</v>
      </c>
      <c r="M2" s="6" t="s">
        <v>22</v>
      </c>
      <c r="N2" s="7" t="s">
        <v>23</v>
      </c>
      <c r="O2" s="7" t="s">
        <v>24</v>
      </c>
      <c r="P2" s="7" t="s">
        <v>25</v>
      </c>
      <c r="Q2" s="7" t="s">
        <v>26</v>
      </c>
      <c r="R2" s="7" t="s">
        <v>27</v>
      </c>
      <c r="S2" s="7" t="s">
        <v>28</v>
      </c>
      <c r="T2" s="7" t="s">
        <v>29</v>
      </c>
      <c r="U2" s="8" t="s">
        <v>30</v>
      </c>
      <c r="V2" s="9" t="s">
        <v>31</v>
      </c>
    </row>
    <row r="3" spans="2:22" x14ac:dyDescent="0.25">
      <c r="B3" s="10" t="s">
        <v>32</v>
      </c>
      <c r="C3" s="20">
        <f ca="1">COUNTIFS(Energi!$N:$N,$B3,Energi!$K:$K,C$2)</f>
        <v>1871</v>
      </c>
      <c r="D3" s="21">
        <f ca="1">COUNTIFS(Energi!$N:$N,$B3,Energi!$K:$K,D$2)</f>
        <v>1616</v>
      </c>
      <c r="E3" s="21">
        <f ca="1">COUNTIFS(Energi!$N:$N,$B3,Energi!$K:$K,E$2)</f>
        <v>0</v>
      </c>
      <c r="F3" s="21">
        <f ca="1">COUNTIFS(Energi!$N:$N,$B3,Energi!$K:$K,F$2)</f>
        <v>65</v>
      </c>
      <c r="G3" s="21">
        <f ca="1">COUNTIFS(Energi!$N:$N,$B3,Energi!$K:$K,G$2)</f>
        <v>103</v>
      </c>
      <c r="H3" s="21">
        <f ca="1">COUNTIFS(Energi!$N:$N,$B3,Energi!$K:$K,H$2)</f>
        <v>295</v>
      </c>
      <c r="I3" s="21">
        <f ca="1">COUNTIFS(Energi!$N:$N,$B3,Energi!$K:$K,I$2)</f>
        <v>4</v>
      </c>
      <c r="J3" s="22">
        <f ca="1">COUNTIFS(Energi!$N:$N,$B3)-SUM(C3:I3)</f>
        <v>3</v>
      </c>
      <c r="K3" s="23">
        <f t="shared" ref="K3:K9" ca="1" si="0">SUM(C3:J3)</f>
        <v>3957</v>
      </c>
      <c r="M3" s="10" t="s">
        <v>32</v>
      </c>
      <c r="N3" s="20">
        <f ca="1">COUNTIFS(Energi!$N:$N,$M3,Energi!$K:$K,N$2,Energi!$X:$X,$N$1)</f>
        <v>1871</v>
      </c>
      <c r="O3" s="21">
        <f ca="1">COUNTIFS(Energi!$N:$N,$M3,Energi!$K:$K,O$2,Energi!$X:$X,$N$1)</f>
        <v>1616</v>
      </c>
      <c r="P3" s="21">
        <f ca="1">COUNTIFS(Energi!$N:$N,$M3,Energi!$K:$K,P$2,Energi!$X:$X,$N$1)</f>
        <v>0</v>
      </c>
      <c r="Q3" s="21">
        <f ca="1">COUNTIFS(Energi!$N:$N,$M3,Energi!$K:$K,Q$2,Energi!$X:$X,$N$1)</f>
        <v>65</v>
      </c>
      <c r="R3" s="21">
        <f ca="1">COUNTIFS(Energi!$N:$N,$M3,Energi!$K:$K,R$2,Energi!$X:$X,$N$1)</f>
        <v>103</v>
      </c>
      <c r="S3" s="21">
        <f ca="1">COUNTIFS(Energi!$N:$N,$M3,Energi!$K:$K,S$2,Energi!$X:$X,$N$1)</f>
        <v>295</v>
      </c>
      <c r="T3" s="21">
        <f ca="1">COUNTIFS(Energi!$N:$N,$M3,Energi!$K:$K,T$2,Energi!$X:$X,$N$1)</f>
        <v>4</v>
      </c>
      <c r="U3" s="22">
        <f ca="1">COUNTIFS(Energi!$N:$N,$M3,Energi!$K:$K,U$2,Energi!$X:$X,$N$1)</f>
        <v>0</v>
      </c>
      <c r="V3" s="23">
        <f t="shared" ref="V3:V9" ca="1" si="1">SUM(N3:U3)</f>
        <v>3954</v>
      </c>
    </row>
    <row r="4" spans="2:22" x14ac:dyDescent="0.25">
      <c r="B4" s="10" t="s">
        <v>33</v>
      </c>
      <c r="C4" s="24">
        <f ca="1">COUNTIFS(Energi!$N:$N,$B4,Energi!$K:$K,C$2)</f>
        <v>13</v>
      </c>
      <c r="D4" s="25">
        <f ca="1">COUNTIFS(Energi!$N:$N,$B4,Energi!$K:$K,D$2)</f>
        <v>48</v>
      </c>
      <c r="E4" s="25">
        <f ca="1">COUNTIFS(Energi!$N:$N,$B4,Energi!$K:$K,E$2)</f>
        <v>27</v>
      </c>
      <c r="F4" s="25">
        <f ca="1">COUNTIFS(Energi!$N:$N,$B4,Energi!$K:$K,F$2)</f>
        <v>4</v>
      </c>
      <c r="G4" s="25">
        <f ca="1">COUNTIFS(Energi!$N:$N,$B4,Energi!$K:$K,G$2)</f>
        <v>4</v>
      </c>
      <c r="H4" s="25">
        <f ca="1">COUNTIFS(Energi!$N:$N,$B4,Energi!$K:$K,H$2)</f>
        <v>12</v>
      </c>
      <c r="I4" s="25">
        <f ca="1">COUNTIFS(Energi!$N:$N,$B4,Energi!$K:$K,I$2)</f>
        <v>0</v>
      </c>
      <c r="J4" s="26">
        <f ca="1">COUNTIFS(Energi!$N:$N,$B4)-SUM(C4:I4)</f>
        <v>1</v>
      </c>
      <c r="K4" s="23">
        <f t="shared" ca="1" si="0"/>
        <v>109</v>
      </c>
      <c r="M4" s="10" t="s">
        <v>33</v>
      </c>
      <c r="N4" s="24">
        <f ca="1">COUNTIFS(Energi!$N:$N,$M4,Energi!$K:$K,N$2,Energi!$X:$X,$N$1)</f>
        <v>13</v>
      </c>
      <c r="O4" s="25">
        <f ca="1">COUNTIFS(Energi!$N:$N,$M4,Energi!$K:$K,O$2,Energi!$X:$X,$N$1)</f>
        <v>48</v>
      </c>
      <c r="P4" s="25">
        <f ca="1">COUNTIFS(Energi!$N:$N,$M4,Energi!$K:$K,P$2,Energi!$X:$X,$N$1)</f>
        <v>27</v>
      </c>
      <c r="Q4" s="25">
        <f ca="1">COUNTIFS(Energi!$N:$N,$M4,Energi!$K:$K,Q$2,Energi!$X:$X,$N$1)</f>
        <v>4</v>
      </c>
      <c r="R4" s="25">
        <f ca="1">COUNTIFS(Energi!$N:$N,$M4,Energi!$K:$K,R$2,Energi!$X:$X,$N$1)</f>
        <v>4</v>
      </c>
      <c r="S4" s="25">
        <f ca="1">COUNTIFS(Energi!$N:$N,$M4,Energi!$K:$K,S$2,Energi!$X:$X,$N$1)</f>
        <v>12</v>
      </c>
      <c r="T4" s="25">
        <f ca="1">COUNTIFS(Energi!$N:$N,$M4,Energi!$K:$K,T$2,Energi!$X:$X,$N$1)</f>
        <v>0</v>
      </c>
      <c r="U4" s="26">
        <f ca="1">COUNTIFS(Energi!$N:$N,$M4,Energi!$K:$K,U$2,Energi!$X:$X,$N$1)</f>
        <v>0</v>
      </c>
      <c r="V4" s="23">
        <f t="shared" ca="1" si="1"/>
        <v>108</v>
      </c>
    </row>
    <row r="5" spans="2:22" x14ac:dyDescent="0.25">
      <c r="B5" s="10" t="s">
        <v>34</v>
      </c>
      <c r="C5" s="24">
        <f ca="1">COUNTIFS(Energi!$N:$N,$B5,Energi!$K:$K,C$2)</f>
        <v>1</v>
      </c>
      <c r="D5" s="25">
        <f ca="1">COUNTIFS(Energi!$N:$N,$B5,Energi!$K:$K,D$2)</f>
        <v>0</v>
      </c>
      <c r="E5" s="25">
        <f ca="1">COUNTIFS(Energi!$N:$N,$B5,Energi!$K:$K,E$2)</f>
        <v>18</v>
      </c>
      <c r="F5" s="25">
        <f ca="1">COUNTIFS(Energi!$N:$N,$B5,Energi!$K:$K,F$2)</f>
        <v>1</v>
      </c>
      <c r="G5" s="25">
        <f ca="1">COUNTIFS(Energi!$N:$N,$B5,Energi!$K:$K,G$2)</f>
        <v>2</v>
      </c>
      <c r="H5" s="25">
        <f ca="1">COUNTIFS(Energi!$N:$N,$B5,Energi!$K:$K,H$2)</f>
        <v>1</v>
      </c>
      <c r="I5" s="25">
        <f ca="1">COUNTIFS(Energi!$N:$N,$B5,Energi!$K:$K,I$2)</f>
        <v>1</v>
      </c>
      <c r="J5" s="26">
        <f ca="1">COUNTIFS(Energi!$N:$N,$B5)-SUM(C5:I5)</f>
        <v>0</v>
      </c>
      <c r="K5" s="23">
        <f t="shared" ca="1" si="0"/>
        <v>24</v>
      </c>
      <c r="M5" s="10" t="s">
        <v>34</v>
      </c>
      <c r="N5" s="24">
        <f ca="1">COUNTIFS(Energi!$N:$N,$M5,Energi!$K:$K,N$2,Energi!$X:$X,$N$1)</f>
        <v>1</v>
      </c>
      <c r="O5" s="25">
        <f ca="1">COUNTIFS(Energi!$N:$N,$M5,Energi!$K:$K,O$2,Energi!$X:$X,$N$1)</f>
        <v>0</v>
      </c>
      <c r="P5" s="25">
        <f ca="1">COUNTIFS(Energi!$N:$N,$M5,Energi!$K:$K,P$2,Energi!$X:$X,$N$1)</f>
        <v>18</v>
      </c>
      <c r="Q5" s="25">
        <f ca="1">COUNTIFS(Energi!$N:$N,$M5,Energi!$K:$K,Q$2,Energi!$X:$X,$N$1)</f>
        <v>1</v>
      </c>
      <c r="R5" s="25">
        <f ca="1">COUNTIFS(Energi!$N:$N,$M5,Energi!$K:$K,R$2,Energi!$X:$X,$N$1)</f>
        <v>2</v>
      </c>
      <c r="S5" s="25">
        <f ca="1">COUNTIFS(Energi!$N:$N,$M5,Energi!$K:$K,S$2,Energi!$X:$X,$N$1)</f>
        <v>1</v>
      </c>
      <c r="T5" s="25">
        <f ca="1">COUNTIFS(Energi!$N:$N,$M5,Energi!$K:$K,T$2,Energi!$X:$X,$N$1)</f>
        <v>1</v>
      </c>
      <c r="U5" s="26">
        <f ca="1">COUNTIFS(Energi!$N:$N,$M5,Energi!$K:$K,U$2,Energi!$X:$X,$N$1)</f>
        <v>0</v>
      </c>
      <c r="V5" s="23">
        <f t="shared" ca="1" si="1"/>
        <v>24</v>
      </c>
    </row>
    <row r="6" spans="2:22" x14ac:dyDescent="0.25">
      <c r="B6" s="10" t="s">
        <v>35</v>
      </c>
      <c r="C6" s="24">
        <f ca="1">COUNTIFS(Energi!$N:$N,$B6,Energi!$K:$K,C$2)</f>
        <v>22</v>
      </c>
      <c r="D6" s="25">
        <f ca="1">COUNTIFS(Energi!$N:$N,$B6,Energi!$K:$K,D$2)</f>
        <v>9</v>
      </c>
      <c r="E6" s="25">
        <f ca="1">COUNTIFS(Energi!$N:$N,$B6,Energi!$K:$K,E$2)</f>
        <v>37</v>
      </c>
      <c r="F6" s="25">
        <f ca="1">COUNTIFS(Energi!$N:$N,$B6,Energi!$K:$K,F$2)</f>
        <v>1</v>
      </c>
      <c r="G6" s="25">
        <f ca="1">COUNTIFS(Energi!$N:$N,$B6,Energi!$K:$K,G$2)</f>
        <v>4</v>
      </c>
      <c r="H6" s="25">
        <f ca="1">COUNTIFS(Energi!$N:$N,$B6,Energi!$K:$K,H$2)</f>
        <v>1</v>
      </c>
      <c r="I6" s="25">
        <f ca="1">COUNTIFS(Energi!$N:$N,$B6,Energi!$K:$K,I$2)</f>
        <v>2</v>
      </c>
      <c r="J6" s="26">
        <f ca="1">COUNTIFS(Energi!$N:$N,$B6)-SUM(C6:I6)</f>
        <v>1</v>
      </c>
      <c r="K6" s="23">
        <f t="shared" ca="1" si="0"/>
        <v>77</v>
      </c>
      <c r="M6" s="10" t="s">
        <v>35</v>
      </c>
      <c r="N6" s="24">
        <f ca="1">COUNTIFS(Energi!$N:$N,$M6,Energi!$K:$K,N$2,Energi!$X:$X,$N$1)</f>
        <v>22</v>
      </c>
      <c r="O6" s="25">
        <f ca="1">COUNTIFS(Energi!$N:$N,$M6,Energi!$K:$K,O$2,Energi!$X:$X,$N$1)</f>
        <v>9</v>
      </c>
      <c r="P6" s="25">
        <f ca="1">COUNTIFS(Energi!$N:$N,$M6,Energi!$K:$K,P$2,Energi!$X:$X,$N$1)</f>
        <v>37</v>
      </c>
      <c r="Q6" s="25">
        <f ca="1">COUNTIFS(Energi!$N:$N,$M6,Energi!$K:$K,Q$2,Energi!$X:$X,$N$1)</f>
        <v>1</v>
      </c>
      <c r="R6" s="25">
        <f ca="1">COUNTIFS(Energi!$N:$N,$M6,Energi!$K:$K,R$2,Energi!$X:$X,$N$1)</f>
        <v>4</v>
      </c>
      <c r="S6" s="25">
        <f ca="1">COUNTIFS(Energi!$N:$N,$M6,Energi!$K:$K,S$2,Energi!$X:$X,$N$1)</f>
        <v>1</v>
      </c>
      <c r="T6" s="25">
        <f ca="1">COUNTIFS(Energi!$N:$N,$M6,Energi!$K:$K,T$2,Energi!$X:$X,$N$1)</f>
        <v>2</v>
      </c>
      <c r="U6" s="26">
        <f ca="1">COUNTIFS(Energi!$N:$N,$M6,Energi!$K:$K,U$2,Energi!$X:$X,$N$1)</f>
        <v>0</v>
      </c>
      <c r="V6" s="23">
        <f t="shared" ca="1" si="1"/>
        <v>76</v>
      </c>
    </row>
    <row r="7" spans="2:22" x14ac:dyDescent="0.25">
      <c r="B7" s="10" t="s">
        <v>36</v>
      </c>
      <c r="C7" s="27">
        <f ca="1">COUNTIFS(Energi!$N:$N,$B7,Energi!$K:$K,C$2)</f>
        <v>51</v>
      </c>
      <c r="D7" s="28">
        <f ca="1">COUNTIFS(Energi!$N:$N,$B7,Energi!$K:$K,D$2)</f>
        <v>28</v>
      </c>
      <c r="E7" s="28">
        <f ca="1">COUNTIFS(Energi!$N:$N,$B7,Energi!$K:$K,E$2)</f>
        <v>31</v>
      </c>
      <c r="F7" s="28">
        <f ca="1">COUNTIFS(Energi!$N:$N,$B7,Energi!$K:$K,F$2)</f>
        <v>2</v>
      </c>
      <c r="G7" s="28">
        <f ca="1">COUNTIFS(Energi!$N:$N,$B7,Energi!$K:$K,G$2)</f>
        <v>10</v>
      </c>
      <c r="H7" s="28">
        <f ca="1">COUNTIFS(Energi!$N:$N,$B7,Energi!$K:$K,H$2)</f>
        <v>2</v>
      </c>
      <c r="I7" s="28">
        <f ca="1">COUNTIFS(Energi!$N:$N,$B7,Energi!$K:$K,I$2)</f>
        <v>0</v>
      </c>
      <c r="J7" s="29">
        <f ca="1">COUNTIFS(Energi!$N:$N,$B7)-SUM(C7:I7)</f>
        <v>0</v>
      </c>
      <c r="K7" s="23">
        <f t="shared" ca="1" si="0"/>
        <v>124</v>
      </c>
      <c r="M7" s="10" t="s">
        <v>36</v>
      </c>
      <c r="N7" s="27">
        <f ca="1">COUNTIFS(Energi!$N:$N,$M7,Energi!$K:$K,N$2,Energi!$X:$X,$N$1)</f>
        <v>51</v>
      </c>
      <c r="O7" s="28">
        <f ca="1">COUNTIFS(Energi!$N:$N,$M7,Energi!$K:$K,O$2,Energi!$X:$X,$N$1)</f>
        <v>28</v>
      </c>
      <c r="P7" s="28">
        <f ca="1">COUNTIFS(Energi!$N:$N,$M7,Energi!$K:$K,P$2,Energi!$X:$X,$N$1)</f>
        <v>31</v>
      </c>
      <c r="Q7" s="28">
        <f ca="1">COUNTIFS(Energi!$N:$N,$M7,Energi!$K:$K,Q$2,Energi!$X:$X,$N$1)</f>
        <v>2</v>
      </c>
      <c r="R7" s="28">
        <f ca="1">COUNTIFS(Energi!$N:$N,$M7,Energi!$K:$K,R$2,Energi!$X:$X,$N$1)</f>
        <v>10</v>
      </c>
      <c r="S7" s="28">
        <f ca="1">COUNTIFS(Energi!$N:$N,$M7,Energi!$K:$K,S$2,Energi!$X:$X,$N$1)</f>
        <v>2</v>
      </c>
      <c r="T7" s="28">
        <f ca="1">COUNTIFS(Energi!$N:$N,$M7,Energi!$K:$K,T$2,Energi!$X:$X,$N$1)</f>
        <v>0</v>
      </c>
      <c r="U7" s="29">
        <f ca="1">COUNTIFS(Energi!$N:$N,$M7,Energi!$K:$K,U$2,Energi!$X:$X,$N$1)</f>
        <v>0</v>
      </c>
      <c r="V7" s="23">
        <f t="shared" ca="1" si="1"/>
        <v>124</v>
      </c>
    </row>
    <row r="8" spans="2:22" x14ac:dyDescent="0.25">
      <c r="B8" s="11" t="s">
        <v>30</v>
      </c>
      <c r="C8" s="28">
        <f ca="1">COUNTIFS(Energi!$K:$K,C$2)-SUM(C3:C7)</f>
        <v>0</v>
      </c>
      <c r="D8" s="28">
        <f ca="1">COUNTIFS(Energi!$K:$K,D$2)-SUM(D3:D7)</f>
        <v>0</v>
      </c>
      <c r="E8" s="28">
        <f ca="1">COUNTIFS(Energi!$K:$K,E$2)-SUM(E3:E7)</f>
        <v>0</v>
      </c>
      <c r="F8" s="28">
        <f ca="1">COUNTIFS(Energi!$K:$K,F$2)-SUM(F3:F7)</f>
        <v>0</v>
      </c>
      <c r="G8" s="28">
        <f ca="1">COUNTIFS(Energi!$K:$K,G$2)-SUM(G3:G7)</f>
        <v>0</v>
      </c>
      <c r="H8" s="28">
        <f ca="1">COUNTIFS(Energi!$K:$K,H$2)-SUM(H3:H7)</f>
        <v>0</v>
      </c>
      <c r="I8" s="28">
        <f ca="1">COUNTIFS(Energi!$K:$K,I$2)-SUM(I3:I7)</f>
        <v>0</v>
      </c>
      <c r="J8" s="30"/>
      <c r="K8" s="31">
        <f t="shared" ca="1" si="0"/>
        <v>0</v>
      </c>
      <c r="M8" s="11" t="s">
        <v>30</v>
      </c>
      <c r="N8" s="28">
        <f ca="1">COUNTIFS(Energi!$K:$K,N$2,Energi!$X:$X,$N$1)-SUM(N3:N7)</f>
        <v>0</v>
      </c>
      <c r="O8" s="28">
        <f ca="1">COUNTIFS(Energi!$K:$K,O$2,Energi!$X:$X,$N$1)-SUM(O3:O7)</f>
        <v>0</v>
      </c>
      <c r="P8" s="28">
        <f ca="1">COUNTIFS(Energi!$K:$K,P$2,Energi!$X:$X,$N$1)-SUM(P3:P7)</f>
        <v>0</v>
      </c>
      <c r="Q8" s="28">
        <f ca="1">COUNTIFS(Energi!$K:$K,Q$2,Energi!$X:$X,$N$1)-SUM(Q3:Q7)</f>
        <v>0</v>
      </c>
      <c r="R8" s="28">
        <f ca="1">COUNTIFS(Energi!$K:$K,R$2,Energi!$X:$X,$N$1)-SUM(R3:R7)</f>
        <v>0</v>
      </c>
      <c r="S8" s="28">
        <f ca="1">COUNTIFS(Energi!$K:$K,S$2,Energi!$X:$X,$N$1)-SUM(S3:S7)</f>
        <v>0</v>
      </c>
      <c r="T8" s="28">
        <f ca="1">COUNTIFS(Energi!$K:$K,T$2,Energi!$X:$X,$N$1)-SUM(T3:T7)</f>
        <v>0</v>
      </c>
      <c r="U8" s="30"/>
      <c r="V8" s="31">
        <f t="shared" ca="1" si="1"/>
        <v>0</v>
      </c>
    </row>
    <row r="9" spans="2:22" ht="15.75" customHeight="1" thickBot="1" x14ac:dyDescent="0.3">
      <c r="B9" s="12" t="s">
        <v>31</v>
      </c>
      <c r="C9" s="32">
        <f t="shared" ref="C9:J9" ca="1" si="2">SUM(C3:C7)</f>
        <v>1958</v>
      </c>
      <c r="D9" s="32">
        <f t="shared" ca="1" si="2"/>
        <v>1701</v>
      </c>
      <c r="E9" s="32">
        <f t="shared" ca="1" si="2"/>
        <v>113</v>
      </c>
      <c r="F9" s="32">
        <f t="shared" ca="1" si="2"/>
        <v>73</v>
      </c>
      <c r="G9" s="32">
        <f t="shared" ca="1" si="2"/>
        <v>123</v>
      </c>
      <c r="H9" s="32">
        <f t="shared" ca="1" si="2"/>
        <v>311</v>
      </c>
      <c r="I9" s="32">
        <f t="shared" ca="1" si="2"/>
        <v>7</v>
      </c>
      <c r="J9" s="33">
        <f t="shared" ca="1" si="2"/>
        <v>5</v>
      </c>
      <c r="K9" s="34">
        <f t="shared" ca="1" si="0"/>
        <v>4291</v>
      </c>
      <c r="M9" s="12" t="s">
        <v>31</v>
      </c>
      <c r="N9" s="32">
        <f t="shared" ref="N9:U9" ca="1" si="3">SUM(N3:N7)</f>
        <v>1958</v>
      </c>
      <c r="O9" s="32">
        <f t="shared" ca="1" si="3"/>
        <v>1701</v>
      </c>
      <c r="P9" s="32">
        <f t="shared" ca="1" si="3"/>
        <v>113</v>
      </c>
      <c r="Q9" s="32">
        <f t="shared" ca="1" si="3"/>
        <v>73</v>
      </c>
      <c r="R9" s="32">
        <f t="shared" ca="1" si="3"/>
        <v>123</v>
      </c>
      <c r="S9" s="32">
        <f t="shared" ca="1" si="3"/>
        <v>311</v>
      </c>
      <c r="T9" s="32">
        <f t="shared" ca="1" si="3"/>
        <v>7</v>
      </c>
      <c r="U9" s="33">
        <f t="shared" ca="1" si="3"/>
        <v>0</v>
      </c>
      <c r="V9" s="34">
        <f t="shared" ca="1" si="1"/>
        <v>4286</v>
      </c>
    </row>
    <row r="10" spans="2:22" x14ac:dyDescent="0.25">
      <c r="C10" s="35"/>
      <c r="D10" s="35"/>
      <c r="E10" s="35"/>
      <c r="F10" s="35"/>
      <c r="G10" s="35"/>
      <c r="H10" s="35"/>
      <c r="I10" s="35"/>
      <c r="N10" s="35"/>
      <c r="O10" s="35"/>
      <c r="P10" s="35"/>
      <c r="Q10" s="35"/>
      <c r="R10" s="35"/>
      <c r="S10" s="35"/>
      <c r="T10" s="35"/>
    </row>
    <row r="11" spans="2:22" ht="15.75" customHeight="1" thickBot="1" x14ac:dyDescent="0.3">
      <c r="C11" s="35"/>
      <c r="D11" s="35"/>
      <c r="E11" s="35"/>
      <c r="F11" s="35"/>
      <c r="G11" s="35"/>
      <c r="H11" s="35"/>
      <c r="I11" s="35"/>
      <c r="N11" s="35"/>
      <c r="O11" s="35"/>
      <c r="P11" s="35"/>
      <c r="Q11" s="35"/>
      <c r="R11" s="35"/>
      <c r="S11" s="35"/>
      <c r="T11" s="35"/>
    </row>
    <row r="12" spans="2:22" x14ac:dyDescent="0.25">
      <c r="B12" s="6" t="s">
        <v>37</v>
      </c>
      <c r="C12" s="36" t="str">
        <f t="shared" ref="C12:K12" si="4">C2</f>
        <v>Naturgas</v>
      </c>
      <c r="D12" s="37" t="str">
        <f t="shared" si="4"/>
        <v>Fjernvarme/ Blokvarme</v>
      </c>
      <c r="E12" s="37" t="str">
        <f t="shared" si="4"/>
        <v>Ingen varmeinstallation</v>
      </c>
      <c r="F12" s="37" t="str">
        <f t="shared" si="4"/>
        <v>Varmepumpe</v>
      </c>
      <c r="G12" s="37" t="str">
        <f t="shared" si="4"/>
        <v>Olie</v>
      </c>
      <c r="H12" s="37" t="str">
        <f t="shared" si="4"/>
        <v>Elvarme</v>
      </c>
      <c r="I12" s="37" t="str">
        <f t="shared" si="4"/>
        <v>Biomasse</v>
      </c>
      <c r="J12" s="38" t="str">
        <f t="shared" si="4"/>
        <v>Andet</v>
      </c>
      <c r="K12" s="39" t="str">
        <f t="shared" si="4"/>
        <v>Sum</v>
      </c>
      <c r="M12" s="6" t="s">
        <v>37</v>
      </c>
      <c r="N12" s="36" t="str">
        <f t="shared" ref="N12:V12" si="5">N2</f>
        <v>Naturgas</v>
      </c>
      <c r="O12" s="37" t="str">
        <f t="shared" si="5"/>
        <v>Fjernvarme/ Blokvarme</v>
      </c>
      <c r="P12" s="37" t="str">
        <f t="shared" si="5"/>
        <v>Ingen varmeinstallation</v>
      </c>
      <c r="Q12" s="37" t="str">
        <f t="shared" si="5"/>
        <v>Varmepumpe</v>
      </c>
      <c r="R12" s="37" t="str">
        <f t="shared" si="5"/>
        <v>Olie</v>
      </c>
      <c r="S12" s="37" t="str">
        <f t="shared" si="5"/>
        <v>Elvarme</v>
      </c>
      <c r="T12" s="37" t="str">
        <f t="shared" si="5"/>
        <v>Biomasse</v>
      </c>
      <c r="U12" s="38" t="str">
        <f t="shared" si="5"/>
        <v>Andet</v>
      </c>
      <c r="V12" s="39" t="str">
        <f t="shared" si="5"/>
        <v>Sum</v>
      </c>
    </row>
    <row r="13" spans="2:22" x14ac:dyDescent="0.25">
      <c r="B13" s="13" t="s">
        <v>38</v>
      </c>
      <c r="C13" s="20">
        <f ca="1">COUNTIFS(Energi!$M:$M,$B13,Energi!$K:$K,C$12)</f>
        <v>1</v>
      </c>
      <c r="D13" s="21">
        <f ca="1">COUNTIFS(Energi!$M:$M,$B13,Energi!$K:$K,D$12)</f>
        <v>0</v>
      </c>
      <c r="E13" s="21">
        <f ca="1">COUNTIFS(Energi!$M:$M,$B13,Energi!$K:$K,E$12)</f>
        <v>0</v>
      </c>
      <c r="F13" s="21">
        <f ca="1">COUNTIFS(Energi!$M:$M,$B13,Energi!$K:$K,F$12)</f>
        <v>1</v>
      </c>
      <c r="G13" s="21">
        <f ca="1">COUNTIFS(Energi!$M:$M,$B13,Energi!$K:$K,G$12)</f>
        <v>1</v>
      </c>
      <c r="H13" s="21">
        <f ca="1">COUNTIFS(Energi!$M:$M,$B13,Energi!$K:$K,H$12)</f>
        <v>0</v>
      </c>
      <c r="I13" s="21">
        <f ca="1">COUNTIFS(Energi!$M:$M,$B13,Energi!$K:$K,I$12)</f>
        <v>0</v>
      </c>
      <c r="J13" s="22">
        <f ca="1">COUNTIFS(Energi!$M:$M,$B13)-SUM(C13:I13)</f>
        <v>0</v>
      </c>
      <c r="K13" s="40">
        <f t="shared" ref="K13:K39" ca="1" si="6">SUM(C13:J13)</f>
        <v>3</v>
      </c>
      <c r="M13" s="13" t="s">
        <v>38</v>
      </c>
      <c r="N13" s="20">
        <f ca="1">COUNTIFS(Energi!$M:$M,$M13,Energi!$K:$K,N$12,Energi!$X:$X,$N$1)</f>
        <v>1</v>
      </c>
      <c r="O13" s="21">
        <f ca="1">COUNTIFS(Energi!$M:$M,$M13,Energi!$K:$K,O$12,Energi!$X:$X,$N$1)</f>
        <v>0</v>
      </c>
      <c r="P13" s="21">
        <f ca="1">COUNTIFS(Energi!$M:$M,$M13,Energi!$K:$K,P$12,Energi!$X:$X,$N$1)</f>
        <v>0</v>
      </c>
      <c r="Q13" s="21">
        <f ca="1">COUNTIFS(Energi!$M:$M,$M13,Energi!$K:$K,Q$12,Energi!$X:$X,$N$1)</f>
        <v>1</v>
      </c>
      <c r="R13" s="21">
        <f ca="1">COUNTIFS(Energi!$M:$M,$M13,Energi!$K:$K,R$12,Energi!$X:$X,$N$1)</f>
        <v>1</v>
      </c>
      <c r="S13" s="21">
        <f ca="1">COUNTIFS(Energi!$M:$M,$M13,Energi!$K:$K,S$12,Energi!$X:$X,$N$1)</f>
        <v>0</v>
      </c>
      <c r="T13" s="21">
        <f ca="1">COUNTIFS(Energi!$M:$M,$M13,Energi!$K:$K,T$12,Energi!$X:$X,$N$1)</f>
        <v>0</v>
      </c>
      <c r="U13" s="22">
        <f ca="1">COUNTIFS(Energi!$M:$M,$M13,Energi!$K:$K,U$12,Energi!$X:$X,$N$1)</f>
        <v>0</v>
      </c>
      <c r="V13" s="40">
        <f t="shared" ref="V13:V39" ca="1" si="7">SUM(N13:U13)</f>
        <v>3</v>
      </c>
    </row>
    <row r="14" spans="2:22" x14ac:dyDescent="0.25">
      <c r="B14" s="10" t="s">
        <v>39</v>
      </c>
      <c r="C14" s="24">
        <f ca="1">COUNTIFS(Energi!$M:$M,$B14,Energi!$K:$K,C$12)</f>
        <v>1536</v>
      </c>
      <c r="D14" s="25">
        <f ca="1">COUNTIFS(Energi!$M:$M,$B14,Energi!$K:$K,D$12)</f>
        <v>234</v>
      </c>
      <c r="E14" s="25">
        <f ca="1">COUNTIFS(Energi!$M:$M,$B14,Energi!$K:$K,E$12)</f>
        <v>0</v>
      </c>
      <c r="F14" s="25">
        <f ca="1">COUNTIFS(Energi!$M:$M,$B14,Energi!$K:$K,F$12)</f>
        <v>61</v>
      </c>
      <c r="G14" s="25">
        <f ca="1">COUNTIFS(Energi!$M:$M,$B14,Energi!$K:$K,G$12)</f>
        <v>89</v>
      </c>
      <c r="H14" s="25">
        <f ca="1">COUNTIFS(Energi!$M:$M,$B14,Energi!$K:$K,H$12)</f>
        <v>171</v>
      </c>
      <c r="I14" s="25">
        <f ca="1">COUNTIFS(Energi!$M:$M,$B14,Energi!$K:$K,I$12)</f>
        <v>3</v>
      </c>
      <c r="J14" s="26">
        <f ca="1">COUNTIFS(Energi!$M:$M,$B14)-SUM(C14:I14)</f>
        <v>2</v>
      </c>
      <c r="K14" s="23">
        <f t="shared" ca="1" si="6"/>
        <v>2096</v>
      </c>
      <c r="M14" s="10" t="s">
        <v>39</v>
      </c>
      <c r="N14" s="24">
        <f ca="1">COUNTIFS(Energi!$M:$M,$M14,Energi!$K:$K,N$12,Energi!$X:$X,$N$1)</f>
        <v>1536</v>
      </c>
      <c r="O14" s="25">
        <f ca="1">COUNTIFS(Energi!$M:$M,$M14,Energi!$K:$K,O$12,Energi!$X:$X,$N$1)</f>
        <v>234</v>
      </c>
      <c r="P14" s="25">
        <f ca="1">COUNTIFS(Energi!$M:$M,$M14,Energi!$K:$K,P$12,Energi!$X:$X,$N$1)</f>
        <v>0</v>
      </c>
      <c r="Q14" s="25">
        <f ca="1">COUNTIFS(Energi!$M:$M,$M14,Energi!$K:$K,Q$12,Energi!$X:$X,$N$1)</f>
        <v>61</v>
      </c>
      <c r="R14" s="25">
        <f ca="1">COUNTIFS(Energi!$M:$M,$M14,Energi!$K:$K,R$12,Energi!$X:$X,$N$1)</f>
        <v>89</v>
      </c>
      <c r="S14" s="25">
        <f ca="1">COUNTIFS(Energi!$M:$M,$M14,Energi!$K:$K,S$12,Energi!$X:$X,$N$1)</f>
        <v>171</v>
      </c>
      <c r="T14" s="25">
        <f ca="1">COUNTIFS(Energi!$M:$M,$M14,Energi!$K:$K,T$12,Energi!$X:$X,$N$1)</f>
        <v>3</v>
      </c>
      <c r="U14" s="26">
        <f ca="1">COUNTIFS(Energi!$M:$M,$M14,Energi!$K:$K,U$12,Energi!$X:$X,$N$1)</f>
        <v>0</v>
      </c>
      <c r="V14" s="23">
        <f t="shared" ca="1" si="7"/>
        <v>2094</v>
      </c>
    </row>
    <row r="15" spans="2:22" x14ac:dyDescent="0.25">
      <c r="B15" s="10" t="s">
        <v>40</v>
      </c>
      <c r="C15" s="24">
        <f ca="1">COUNTIFS(Energi!$M:$M,$B15,Energi!$K:$K,C$12)</f>
        <v>323</v>
      </c>
      <c r="D15" s="25">
        <f ca="1">COUNTIFS(Energi!$M:$M,$B15,Energi!$K:$K,D$12)</f>
        <v>1264</v>
      </c>
      <c r="E15" s="25">
        <f ca="1">COUNTIFS(Energi!$M:$M,$B15,Energi!$K:$K,E$12)</f>
        <v>0</v>
      </c>
      <c r="F15" s="25">
        <f ca="1">COUNTIFS(Energi!$M:$M,$B15,Energi!$K:$K,F$12)</f>
        <v>3</v>
      </c>
      <c r="G15" s="25">
        <f ca="1">COUNTIFS(Energi!$M:$M,$B15,Energi!$K:$K,G$12)</f>
        <v>9</v>
      </c>
      <c r="H15" s="25">
        <f ca="1">COUNTIFS(Energi!$M:$M,$B15,Energi!$K:$K,H$12)</f>
        <v>120</v>
      </c>
      <c r="I15" s="25">
        <f ca="1">COUNTIFS(Energi!$M:$M,$B15,Energi!$K:$K,I$12)</f>
        <v>1</v>
      </c>
      <c r="J15" s="26">
        <f ca="1">COUNTIFS(Energi!$M:$M,$B15)-SUM(C15:I15)</f>
        <v>1</v>
      </c>
      <c r="K15" s="23">
        <f t="shared" ca="1" si="6"/>
        <v>1721</v>
      </c>
      <c r="M15" s="10" t="s">
        <v>40</v>
      </c>
      <c r="N15" s="24">
        <f ca="1">COUNTIFS(Energi!$M:$M,$M15,Energi!$K:$K,N$12,Energi!$X:$X,$N$1)</f>
        <v>323</v>
      </c>
      <c r="O15" s="25">
        <f ca="1">COUNTIFS(Energi!$M:$M,$M15,Energi!$K:$K,O$12,Energi!$X:$X,$N$1)</f>
        <v>1264</v>
      </c>
      <c r="P15" s="25">
        <f ca="1">COUNTIFS(Energi!$M:$M,$M15,Energi!$K:$K,P$12,Energi!$X:$X,$N$1)</f>
        <v>0</v>
      </c>
      <c r="Q15" s="25">
        <f ca="1">COUNTIFS(Energi!$M:$M,$M15,Energi!$K:$K,Q$12,Energi!$X:$X,$N$1)</f>
        <v>3</v>
      </c>
      <c r="R15" s="25">
        <f ca="1">COUNTIFS(Energi!$M:$M,$M15,Energi!$K:$K,R$12,Energi!$X:$X,$N$1)</f>
        <v>9</v>
      </c>
      <c r="S15" s="25">
        <f ca="1">COUNTIFS(Energi!$M:$M,$M15,Energi!$K:$K,S$12,Energi!$X:$X,$N$1)</f>
        <v>120</v>
      </c>
      <c r="T15" s="25">
        <f ca="1">COUNTIFS(Energi!$M:$M,$M15,Energi!$K:$K,T$12,Energi!$X:$X,$N$1)</f>
        <v>1</v>
      </c>
      <c r="U15" s="26">
        <f ca="1">COUNTIFS(Energi!$M:$M,$M15,Energi!$K:$K,U$12,Energi!$X:$X,$N$1)</f>
        <v>0</v>
      </c>
      <c r="V15" s="23">
        <f t="shared" ca="1" si="7"/>
        <v>1720</v>
      </c>
    </row>
    <row r="16" spans="2:22" x14ac:dyDescent="0.25">
      <c r="B16" s="10" t="s">
        <v>41</v>
      </c>
      <c r="C16" s="24">
        <f ca="1">COUNTIFS(Energi!$M:$M,$B16,Energi!$K:$K,C$12)</f>
        <v>11</v>
      </c>
      <c r="D16" s="25">
        <f ca="1">COUNTIFS(Energi!$M:$M,$B16,Energi!$K:$K,D$12)</f>
        <v>117</v>
      </c>
      <c r="E16" s="25">
        <f ca="1">COUNTIFS(Energi!$M:$M,$B16,Energi!$K:$K,E$12)</f>
        <v>0</v>
      </c>
      <c r="F16" s="25">
        <f ca="1">COUNTIFS(Energi!$M:$M,$B16,Energi!$K:$K,F$12)</f>
        <v>0</v>
      </c>
      <c r="G16" s="25">
        <f ca="1">COUNTIFS(Energi!$M:$M,$B16,Energi!$K:$K,G$12)</f>
        <v>1</v>
      </c>
      <c r="H16" s="25">
        <f ca="1">COUNTIFS(Energi!$M:$M,$B16,Energi!$K:$K,H$12)</f>
        <v>0</v>
      </c>
      <c r="I16" s="25">
        <f ca="1">COUNTIFS(Energi!$M:$M,$B16,Energi!$K:$K,I$12)</f>
        <v>0</v>
      </c>
      <c r="J16" s="26">
        <f ca="1">COUNTIFS(Energi!$M:$M,$B16)-SUM(C16:I16)</f>
        <v>0</v>
      </c>
      <c r="K16" s="23">
        <f t="shared" ca="1" si="6"/>
        <v>129</v>
      </c>
      <c r="M16" s="10" t="s">
        <v>41</v>
      </c>
      <c r="N16" s="24">
        <f ca="1">COUNTIFS(Energi!$M:$M,$M16,Energi!$K:$K,N$12,Energi!$X:$X,$N$1)</f>
        <v>11</v>
      </c>
      <c r="O16" s="25">
        <f ca="1">COUNTIFS(Energi!$M:$M,$M16,Energi!$K:$K,O$12,Energi!$X:$X,$N$1)</f>
        <v>117</v>
      </c>
      <c r="P16" s="25">
        <f ca="1">COUNTIFS(Energi!$M:$M,$M16,Energi!$K:$K,P$12,Energi!$X:$X,$N$1)</f>
        <v>0</v>
      </c>
      <c r="Q16" s="25">
        <f ca="1">COUNTIFS(Energi!$M:$M,$M16,Energi!$K:$K,Q$12,Energi!$X:$X,$N$1)</f>
        <v>0</v>
      </c>
      <c r="R16" s="25">
        <f ca="1">COUNTIFS(Energi!$M:$M,$M16,Energi!$K:$K,R$12,Energi!$X:$X,$N$1)</f>
        <v>1</v>
      </c>
      <c r="S16" s="25">
        <f ca="1">COUNTIFS(Energi!$M:$M,$M16,Energi!$K:$K,S$12,Energi!$X:$X,$N$1)</f>
        <v>0</v>
      </c>
      <c r="T16" s="25">
        <f ca="1">COUNTIFS(Energi!$M:$M,$M16,Energi!$K:$K,T$12,Energi!$X:$X,$N$1)</f>
        <v>0</v>
      </c>
      <c r="U16" s="26">
        <f ca="1">COUNTIFS(Energi!$M:$M,$M16,Energi!$K:$K,U$12,Energi!$X:$X,$N$1)</f>
        <v>0</v>
      </c>
      <c r="V16" s="23">
        <f t="shared" ca="1" si="7"/>
        <v>129</v>
      </c>
    </row>
    <row r="17" spans="2:22" x14ac:dyDescent="0.25">
      <c r="B17" s="10" t="s">
        <v>42</v>
      </c>
      <c r="C17" s="24">
        <f ca="1">COUNTIFS(Energi!$M:$M,$B17,Energi!$K:$K,C$12)</f>
        <v>0</v>
      </c>
      <c r="D17" s="25">
        <f ca="1">COUNTIFS(Energi!$M:$M,$B17,Energi!$K:$K,D$12)</f>
        <v>0</v>
      </c>
      <c r="E17" s="25">
        <f ca="1">COUNTIFS(Energi!$M:$M,$B17,Energi!$K:$K,E$12)</f>
        <v>0</v>
      </c>
      <c r="F17" s="25">
        <f ca="1">COUNTIFS(Energi!$M:$M,$B17,Energi!$K:$K,F$12)</f>
        <v>0</v>
      </c>
      <c r="G17" s="25">
        <f ca="1">COUNTIFS(Energi!$M:$M,$B17,Energi!$K:$K,G$12)</f>
        <v>0</v>
      </c>
      <c r="H17" s="25">
        <f ca="1">COUNTIFS(Energi!$M:$M,$B17,Energi!$K:$K,H$12)</f>
        <v>0</v>
      </c>
      <c r="I17" s="25">
        <f ca="1">COUNTIFS(Energi!$M:$M,$B17,Energi!$K:$K,I$12)</f>
        <v>0</v>
      </c>
      <c r="J17" s="26">
        <f ca="1">COUNTIFS(Energi!$M:$M,$B17)-SUM(C17:I17)</f>
        <v>0</v>
      </c>
      <c r="K17" s="23">
        <f t="shared" ca="1" si="6"/>
        <v>0</v>
      </c>
      <c r="M17" s="10" t="s">
        <v>42</v>
      </c>
      <c r="N17" s="24">
        <f ca="1">COUNTIFS(Energi!$M:$M,$M17,Energi!$K:$K,N$12,Energi!$X:$X,$N$1)</f>
        <v>0</v>
      </c>
      <c r="O17" s="25">
        <f ca="1">COUNTIFS(Energi!$M:$M,$M17,Energi!$K:$K,O$12,Energi!$X:$X,$N$1)</f>
        <v>0</v>
      </c>
      <c r="P17" s="25">
        <f ca="1">COUNTIFS(Energi!$M:$M,$M17,Energi!$K:$K,P$12,Energi!$X:$X,$N$1)</f>
        <v>0</v>
      </c>
      <c r="Q17" s="25">
        <f ca="1">COUNTIFS(Energi!$M:$M,$M17,Energi!$K:$K,Q$12,Energi!$X:$X,$N$1)</f>
        <v>0</v>
      </c>
      <c r="R17" s="25">
        <f ca="1">COUNTIFS(Energi!$M:$M,$M17,Energi!$K:$K,R$12,Energi!$X:$X,$N$1)</f>
        <v>0</v>
      </c>
      <c r="S17" s="25">
        <f ca="1">COUNTIFS(Energi!$M:$M,$M17,Energi!$K:$K,S$12,Energi!$X:$X,$N$1)</f>
        <v>0</v>
      </c>
      <c r="T17" s="25">
        <f ca="1">COUNTIFS(Energi!$M:$M,$M17,Energi!$K:$K,T$12,Energi!$X:$X,$N$1)</f>
        <v>0</v>
      </c>
      <c r="U17" s="26">
        <f ca="1">COUNTIFS(Energi!$M:$M,$M17,Energi!$K:$K,U$12,Energi!$X:$X,$N$1)</f>
        <v>0</v>
      </c>
      <c r="V17" s="23">
        <f t="shared" ca="1" si="7"/>
        <v>0</v>
      </c>
    </row>
    <row r="18" spans="2:22" x14ac:dyDescent="0.25">
      <c r="B18" s="10" t="s">
        <v>43</v>
      </c>
      <c r="C18" s="24">
        <f ca="1">COUNTIFS(Energi!$M:$M,$B18,Energi!$K:$K,C$12)</f>
        <v>0</v>
      </c>
      <c r="D18" s="25">
        <f ca="1">COUNTIFS(Energi!$M:$M,$B18,Energi!$K:$K,D$12)</f>
        <v>8</v>
      </c>
      <c r="E18" s="25">
        <f ca="1">COUNTIFS(Energi!$M:$M,$B18,Energi!$K:$K,E$12)</f>
        <v>0</v>
      </c>
      <c r="F18" s="25">
        <f ca="1">COUNTIFS(Energi!$M:$M,$B18,Energi!$K:$K,F$12)</f>
        <v>0</v>
      </c>
      <c r="G18" s="25">
        <f ca="1">COUNTIFS(Energi!$M:$M,$B18,Energi!$K:$K,G$12)</f>
        <v>0</v>
      </c>
      <c r="H18" s="25">
        <f ca="1">COUNTIFS(Energi!$M:$M,$B18,Energi!$K:$K,H$12)</f>
        <v>0</v>
      </c>
      <c r="I18" s="25">
        <f ca="1">COUNTIFS(Energi!$M:$M,$B18,Energi!$K:$K,I$12)</f>
        <v>0</v>
      </c>
      <c r="J18" s="26">
        <f ca="1">COUNTIFS(Energi!$M:$M,$B18)-SUM(C18:I18)</f>
        <v>0</v>
      </c>
      <c r="K18" s="23">
        <f t="shared" ca="1" si="6"/>
        <v>8</v>
      </c>
      <c r="M18" s="10" t="s">
        <v>43</v>
      </c>
      <c r="N18" s="24">
        <f ca="1">COUNTIFS(Energi!$M:$M,$M18,Energi!$K:$K,N$12,Energi!$X:$X,$N$1)</f>
        <v>0</v>
      </c>
      <c r="O18" s="25">
        <f ca="1">COUNTIFS(Energi!$M:$M,$M18,Energi!$K:$K,O$12,Energi!$X:$X,$N$1)</f>
        <v>8</v>
      </c>
      <c r="P18" s="25">
        <f ca="1">COUNTIFS(Energi!$M:$M,$M18,Energi!$K:$K,P$12,Energi!$X:$X,$N$1)</f>
        <v>0</v>
      </c>
      <c r="Q18" s="25">
        <f ca="1">COUNTIFS(Energi!$M:$M,$M18,Energi!$K:$K,Q$12,Energi!$X:$X,$N$1)</f>
        <v>0</v>
      </c>
      <c r="R18" s="25">
        <f ca="1">COUNTIFS(Energi!$M:$M,$M18,Energi!$K:$K,R$12,Energi!$X:$X,$N$1)</f>
        <v>0</v>
      </c>
      <c r="S18" s="25">
        <f ca="1">COUNTIFS(Energi!$M:$M,$M18,Energi!$K:$K,S$12,Energi!$X:$X,$N$1)</f>
        <v>0</v>
      </c>
      <c r="T18" s="25">
        <f ca="1">COUNTIFS(Energi!$M:$M,$M18,Energi!$K:$K,T$12,Energi!$X:$X,$N$1)</f>
        <v>0</v>
      </c>
      <c r="U18" s="26">
        <f ca="1">COUNTIFS(Energi!$M:$M,$M18,Energi!$K:$K,U$12,Energi!$X:$X,$N$1)</f>
        <v>0</v>
      </c>
      <c r="V18" s="23">
        <f t="shared" ca="1" si="7"/>
        <v>8</v>
      </c>
    </row>
    <row r="19" spans="2:22" x14ac:dyDescent="0.25">
      <c r="B19" s="10" t="s">
        <v>44</v>
      </c>
      <c r="C19" s="24">
        <f ca="1">COUNTIFS(Energi!$M:$M,$B19,Energi!$K:$K,C$12)</f>
        <v>0</v>
      </c>
      <c r="D19" s="25">
        <f ca="1">COUNTIFS(Energi!$M:$M,$B19,Energi!$K:$K,D$12)</f>
        <v>1</v>
      </c>
      <c r="E19" s="25">
        <f ca="1">COUNTIFS(Energi!$M:$M,$B19,Energi!$K:$K,E$12)</f>
        <v>0</v>
      </c>
      <c r="F19" s="25">
        <f ca="1">COUNTIFS(Energi!$M:$M,$B19,Energi!$K:$K,F$12)</f>
        <v>0</v>
      </c>
      <c r="G19" s="25">
        <f ca="1">COUNTIFS(Energi!$M:$M,$B19,Energi!$K:$K,G$12)</f>
        <v>0</v>
      </c>
      <c r="H19" s="25">
        <f ca="1">COUNTIFS(Energi!$M:$M,$B19,Energi!$K:$K,H$12)</f>
        <v>1</v>
      </c>
      <c r="I19" s="25">
        <f ca="1">COUNTIFS(Energi!$M:$M,$B19,Energi!$K:$K,I$12)</f>
        <v>0</v>
      </c>
      <c r="J19" s="26">
        <f ca="1">COUNTIFS(Energi!$M:$M,$B19)-SUM(C19:I19)</f>
        <v>0</v>
      </c>
      <c r="K19" s="23">
        <f t="shared" ca="1" si="6"/>
        <v>2</v>
      </c>
      <c r="M19" s="10" t="s">
        <v>44</v>
      </c>
      <c r="N19" s="24">
        <f ca="1">COUNTIFS(Energi!$M:$M,$M19,Energi!$K:$K,N$12,Energi!$X:$X,$N$1)</f>
        <v>0</v>
      </c>
      <c r="O19" s="25">
        <f ca="1">COUNTIFS(Energi!$M:$M,$M19,Energi!$K:$K,O$12,Energi!$X:$X,$N$1)</f>
        <v>1</v>
      </c>
      <c r="P19" s="25">
        <f ca="1">COUNTIFS(Energi!$M:$M,$M19,Energi!$K:$K,P$12,Energi!$X:$X,$N$1)</f>
        <v>0</v>
      </c>
      <c r="Q19" s="25">
        <f ca="1">COUNTIFS(Energi!$M:$M,$M19,Energi!$K:$K,Q$12,Energi!$X:$X,$N$1)</f>
        <v>0</v>
      </c>
      <c r="R19" s="25">
        <f ca="1">COUNTIFS(Energi!$M:$M,$M19,Energi!$K:$K,R$12,Energi!$X:$X,$N$1)</f>
        <v>0</v>
      </c>
      <c r="S19" s="25">
        <f ca="1">COUNTIFS(Energi!$M:$M,$M19,Energi!$K:$K,S$12,Energi!$X:$X,$N$1)</f>
        <v>1</v>
      </c>
      <c r="T19" s="25">
        <f ca="1">COUNTIFS(Energi!$M:$M,$M19,Energi!$K:$K,T$12,Energi!$X:$X,$N$1)</f>
        <v>0</v>
      </c>
      <c r="U19" s="26">
        <f ca="1">COUNTIFS(Energi!$M:$M,$M19,Energi!$K:$K,U$12,Energi!$X:$X,$N$1)</f>
        <v>0</v>
      </c>
      <c r="V19" s="23">
        <f t="shared" ca="1" si="7"/>
        <v>2</v>
      </c>
    </row>
    <row r="20" spans="2:22" x14ac:dyDescent="0.25">
      <c r="B20" s="10" t="s">
        <v>45</v>
      </c>
      <c r="C20" s="24">
        <f ca="1">COUNTIFS(Energi!$M:$M,$B20,Energi!$K:$K,C$12)</f>
        <v>1</v>
      </c>
      <c r="D20" s="25">
        <f ca="1">COUNTIFS(Energi!$M:$M,$B20,Energi!$K:$K,D$12)</f>
        <v>0</v>
      </c>
      <c r="E20" s="25">
        <f ca="1">COUNTIFS(Energi!$M:$M,$B20,Energi!$K:$K,E$12)</f>
        <v>18</v>
      </c>
      <c r="F20" s="25">
        <f ca="1">COUNTIFS(Energi!$M:$M,$B20,Energi!$K:$K,F$12)</f>
        <v>1</v>
      </c>
      <c r="G20" s="25">
        <f ca="1">COUNTIFS(Energi!$M:$M,$B20,Energi!$K:$K,G$12)</f>
        <v>2</v>
      </c>
      <c r="H20" s="25">
        <f ca="1">COUNTIFS(Energi!$M:$M,$B20,Energi!$K:$K,H$12)</f>
        <v>1</v>
      </c>
      <c r="I20" s="25">
        <f ca="1">COUNTIFS(Energi!$M:$M,$B20,Energi!$K:$K,I$12)</f>
        <v>1</v>
      </c>
      <c r="J20" s="26">
        <f ca="1">COUNTIFS(Energi!$M:$M,$B20)-SUM(C20:I20)</f>
        <v>0</v>
      </c>
      <c r="K20" s="23">
        <f t="shared" ca="1" si="6"/>
        <v>24</v>
      </c>
      <c r="M20" s="10" t="s">
        <v>45</v>
      </c>
      <c r="N20" s="24">
        <f ca="1">COUNTIFS(Energi!$M:$M,$M20,Energi!$K:$K,N$12,Energi!$X:$X,$N$1)</f>
        <v>1</v>
      </c>
      <c r="O20" s="25">
        <f ca="1">COUNTIFS(Energi!$M:$M,$M20,Energi!$K:$K,O$12,Energi!$X:$X,$N$1)</f>
        <v>0</v>
      </c>
      <c r="P20" s="25">
        <f ca="1">COUNTIFS(Energi!$M:$M,$M20,Energi!$K:$K,P$12,Energi!$X:$X,$N$1)</f>
        <v>18</v>
      </c>
      <c r="Q20" s="25">
        <f ca="1">COUNTIFS(Energi!$M:$M,$M20,Energi!$K:$K,Q$12,Energi!$X:$X,$N$1)</f>
        <v>1</v>
      </c>
      <c r="R20" s="25">
        <f ca="1">COUNTIFS(Energi!$M:$M,$M20,Energi!$K:$K,R$12,Energi!$X:$X,$N$1)</f>
        <v>2</v>
      </c>
      <c r="S20" s="25">
        <f ca="1">COUNTIFS(Energi!$M:$M,$M20,Energi!$K:$K,S$12,Energi!$X:$X,$N$1)</f>
        <v>1</v>
      </c>
      <c r="T20" s="25">
        <f ca="1">COUNTIFS(Energi!$M:$M,$M20,Energi!$K:$K,T$12,Energi!$X:$X,$N$1)</f>
        <v>1</v>
      </c>
      <c r="U20" s="26">
        <f ca="1">COUNTIFS(Energi!$M:$M,$M20,Energi!$K:$K,U$12,Energi!$X:$X,$N$1)</f>
        <v>0</v>
      </c>
      <c r="V20" s="23">
        <f t="shared" ca="1" si="7"/>
        <v>24</v>
      </c>
    </row>
    <row r="21" spans="2:22" x14ac:dyDescent="0.25">
      <c r="B21" s="10" t="s">
        <v>46</v>
      </c>
      <c r="C21" s="24">
        <f ca="1">COUNTIFS(Energi!$M:$M,$B21,Energi!$K:$K,C$12)</f>
        <v>21</v>
      </c>
      <c r="D21" s="25">
        <f ca="1">COUNTIFS(Energi!$M:$M,$B21,Energi!$K:$K,D$12)</f>
        <v>6</v>
      </c>
      <c r="E21" s="25">
        <f ca="1">COUNTIFS(Energi!$M:$M,$B21,Energi!$K:$K,E$12)</f>
        <v>2</v>
      </c>
      <c r="F21" s="25">
        <f ca="1">COUNTIFS(Energi!$M:$M,$B21,Energi!$K:$K,F$12)</f>
        <v>1</v>
      </c>
      <c r="G21" s="25">
        <f ca="1">COUNTIFS(Energi!$M:$M,$B21,Energi!$K:$K,G$12)</f>
        <v>4</v>
      </c>
      <c r="H21" s="25">
        <f ca="1">COUNTIFS(Energi!$M:$M,$B21,Energi!$K:$K,H$12)</f>
        <v>0</v>
      </c>
      <c r="I21" s="25">
        <f ca="1">COUNTIFS(Energi!$M:$M,$B21,Energi!$K:$K,I$12)</f>
        <v>2</v>
      </c>
      <c r="J21" s="26">
        <f ca="1">COUNTIFS(Energi!$M:$M,$B21)-SUM(C21:I21)</f>
        <v>0</v>
      </c>
      <c r="K21" s="23">
        <f t="shared" ca="1" si="6"/>
        <v>36</v>
      </c>
      <c r="M21" s="10" t="s">
        <v>46</v>
      </c>
      <c r="N21" s="24">
        <f ca="1">COUNTIFS(Energi!$M:$M,$M21,Energi!$K:$K,N$12,Energi!$X:$X,$N$1)</f>
        <v>21</v>
      </c>
      <c r="O21" s="25">
        <f ca="1">COUNTIFS(Energi!$M:$M,$M21,Energi!$K:$K,O$12,Energi!$X:$X,$N$1)</f>
        <v>6</v>
      </c>
      <c r="P21" s="25">
        <f ca="1">COUNTIFS(Energi!$M:$M,$M21,Energi!$K:$K,P$12,Energi!$X:$X,$N$1)</f>
        <v>2</v>
      </c>
      <c r="Q21" s="25">
        <f ca="1">COUNTIFS(Energi!$M:$M,$M21,Energi!$K:$K,Q$12,Energi!$X:$X,$N$1)</f>
        <v>1</v>
      </c>
      <c r="R21" s="25">
        <f ca="1">COUNTIFS(Energi!$M:$M,$M21,Energi!$K:$K,R$12,Energi!$X:$X,$N$1)</f>
        <v>4</v>
      </c>
      <c r="S21" s="25">
        <f ca="1">COUNTIFS(Energi!$M:$M,$M21,Energi!$K:$K,S$12,Energi!$X:$X,$N$1)</f>
        <v>0</v>
      </c>
      <c r="T21" s="25">
        <f ca="1">COUNTIFS(Energi!$M:$M,$M21,Energi!$K:$K,T$12,Energi!$X:$X,$N$1)</f>
        <v>2</v>
      </c>
      <c r="U21" s="26">
        <f ca="1">COUNTIFS(Energi!$M:$M,$M21,Energi!$K:$K,U$12,Energi!$X:$X,$N$1)</f>
        <v>0</v>
      </c>
      <c r="V21" s="23">
        <f t="shared" ca="1" si="7"/>
        <v>36</v>
      </c>
    </row>
    <row r="22" spans="2:22" x14ac:dyDescent="0.25">
      <c r="B22" s="10" t="s">
        <v>47</v>
      </c>
      <c r="C22" s="24">
        <f ca="1">COUNTIFS(Energi!$M:$M,$B22,Energi!$K:$K,C$12)</f>
        <v>1</v>
      </c>
      <c r="D22" s="25">
        <f ca="1">COUNTIFS(Energi!$M:$M,$B22,Energi!$K:$K,D$12)</f>
        <v>3</v>
      </c>
      <c r="E22" s="25">
        <f ca="1">COUNTIFS(Energi!$M:$M,$B22,Energi!$K:$K,E$12)</f>
        <v>33</v>
      </c>
      <c r="F22" s="25">
        <f ca="1">COUNTIFS(Energi!$M:$M,$B22,Energi!$K:$K,F$12)</f>
        <v>0</v>
      </c>
      <c r="G22" s="25">
        <f ca="1">COUNTIFS(Energi!$M:$M,$B22,Energi!$K:$K,G$12)</f>
        <v>0</v>
      </c>
      <c r="H22" s="25">
        <f ca="1">COUNTIFS(Energi!$M:$M,$B22,Energi!$K:$K,H$12)</f>
        <v>1</v>
      </c>
      <c r="I22" s="25">
        <f ca="1">COUNTIFS(Energi!$M:$M,$B22,Energi!$K:$K,I$12)</f>
        <v>0</v>
      </c>
      <c r="J22" s="26">
        <f ca="1">COUNTIFS(Energi!$M:$M,$B22)-SUM(C22:I22)</f>
        <v>1</v>
      </c>
      <c r="K22" s="23">
        <f t="shared" ca="1" si="6"/>
        <v>39</v>
      </c>
      <c r="M22" s="10" t="s">
        <v>47</v>
      </c>
      <c r="N22" s="24">
        <f ca="1">COUNTIFS(Energi!$M:$M,$M22,Energi!$K:$K,N$12,Energi!$X:$X,$N$1)</f>
        <v>1</v>
      </c>
      <c r="O22" s="25">
        <f ca="1">COUNTIFS(Energi!$M:$M,$M22,Energi!$K:$K,O$12,Energi!$X:$X,$N$1)</f>
        <v>3</v>
      </c>
      <c r="P22" s="25">
        <f ca="1">COUNTIFS(Energi!$M:$M,$M22,Energi!$K:$K,P$12,Energi!$X:$X,$N$1)</f>
        <v>33</v>
      </c>
      <c r="Q22" s="25">
        <f ca="1">COUNTIFS(Energi!$M:$M,$M22,Energi!$K:$K,Q$12,Energi!$X:$X,$N$1)</f>
        <v>0</v>
      </c>
      <c r="R22" s="25">
        <f ca="1">COUNTIFS(Energi!$M:$M,$M22,Energi!$K:$K,R$12,Energi!$X:$X,$N$1)</f>
        <v>0</v>
      </c>
      <c r="S22" s="25">
        <f ca="1">COUNTIFS(Energi!$M:$M,$M22,Energi!$K:$K,S$12,Energi!$X:$X,$N$1)</f>
        <v>1</v>
      </c>
      <c r="T22" s="25">
        <f ca="1">COUNTIFS(Energi!$M:$M,$M22,Energi!$K:$K,T$12,Energi!$X:$X,$N$1)</f>
        <v>0</v>
      </c>
      <c r="U22" s="26">
        <f ca="1">COUNTIFS(Energi!$M:$M,$M22,Energi!$K:$K,U$12,Energi!$X:$X,$N$1)</f>
        <v>0</v>
      </c>
      <c r="V22" s="23">
        <f t="shared" ca="1" si="7"/>
        <v>38</v>
      </c>
    </row>
    <row r="23" spans="2:22" x14ac:dyDescent="0.25">
      <c r="B23" s="10" t="s">
        <v>48</v>
      </c>
      <c r="C23" s="24">
        <f ca="1">COUNTIFS(Energi!$M:$M,$B23,Energi!$K:$K,C$12)</f>
        <v>0</v>
      </c>
      <c r="D23" s="25">
        <f ca="1">COUNTIFS(Energi!$M:$M,$B23,Energi!$K:$K,D$12)</f>
        <v>0</v>
      </c>
      <c r="E23" s="25">
        <f ca="1">COUNTIFS(Energi!$M:$M,$B23,Energi!$K:$K,E$12)</f>
        <v>2</v>
      </c>
      <c r="F23" s="25">
        <f ca="1">COUNTIFS(Energi!$M:$M,$B23,Energi!$K:$K,F$12)</f>
        <v>0</v>
      </c>
      <c r="G23" s="25">
        <f ca="1">COUNTIFS(Energi!$M:$M,$B23,Energi!$K:$K,G$12)</f>
        <v>0</v>
      </c>
      <c r="H23" s="25">
        <f ca="1">COUNTIFS(Energi!$M:$M,$B23,Energi!$K:$K,H$12)</f>
        <v>0</v>
      </c>
      <c r="I23" s="25">
        <f ca="1">COUNTIFS(Energi!$M:$M,$B23,Energi!$K:$K,I$12)</f>
        <v>0</v>
      </c>
      <c r="J23" s="26">
        <f ca="1">COUNTIFS(Energi!$M:$M,$B23)-SUM(C23:I23)</f>
        <v>0</v>
      </c>
      <c r="K23" s="23">
        <f t="shared" ca="1" si="6"/>
        <v>2</v>
      </c>
      <c r="M23" s="10" t="s">
        <v>48</v>
      </c>
      <c r="N23" s="24">
        <f ca="1">COUNTIFS(Energi!$M:$M,$M23,Energi!$K:$K,N$12,Energi!$X:$X,$N$1)</f>
        <v>0</v>
      </c>
      <c r="O23" s="25">
        <f ca="1">COUNTIFS(Energi!$M:$M,$M23,Energi!$K:$K,O$12,Energi!$X:$X,$N$1)</f>
        <v>0</v>
      </c>
      <c r="P23" s="25">
        <f ca="1">COUNTIFS(Energi!$M:$M,$M23,Energi!$K:$K,P$12,Energi!$X:$X,$N$1)</f>
        <v>2</v>
      </c>
      <c r="Q23" s="25">
        <f ca="1">COUNTIFS(Energi!$M:$M,$M23,Energi!$K:$K,Q$12,Energi!$X:$X,$N$1)</f>
        <v>0</v>
      </c>
      <c r="R23" s="25">
        <f ca="1">COUNTIFS(Energi!$M:$M,$M23,Energi!$K:$K,R$12,Energi!$X:$X,$N$1)</f>
        <v>0</v>
      </c>
      <c r="S23" s="25">
        <f ca="1">COUNTIFS(Energi!$M:$M,$M23,Energi!$K:$K,S$12,Energi!$X:$X,$N$1)</f>
        <v>0</v>
      </c>
      <c r="T23" s="25">
        <f ca="1">COUNTIFS(Energi!$M:$M,$M23,Energi!$K:$K,T$12,Energi!$X:$X,$N$1)</f>
        <v>0</v>
      </c>
      <c r="U23" s="26">
        <f ca="1">COUNTIFS(Energi!$M:$M,$M23,Energi!$K:$K,U$12,Energi!$X:$X,$N$1)</f>
        <v>0</v>
      </c>
      <c r="V23" s="23">
        <f t="shared" ca="1" si="7"/>
        <v>2</v>
      </c>
    </row>
    <row r="24" spans="2:22" x14ac:dyDescent="0.25">
      <c r="B24" s="10" t="s">
        <v>49</v>
      </c>
      <c r="C24" s="24">
        <f ca="1">COUNTIFS(Energi!$M:$M,$B24,Energi!$K:$K,C$12)</f>
        <v>1</v>
      </c>
      <c r="D24" s="25">
        <f ca="1">COUNTIFS(Energi!$M:$M,$B24,Energi!$K:$K,D$12)</f>
        <v>1</v>
      </c>
      <c r="E24" s="25">
        <f ca="1">COUNTIFS(Energi!$M:$M,$B24,Energi!$K:$K,E$12)</f>
        <v>5</v>
      </c>
      <c r="F24" s="25">
        <f ca="1">COUNTIFS(Energi!$M:$M,$B24,Energi!$K:$K,F$12)</f>
        <v>0</v>
      </c>
      <c r="G24" s="25">
        <f ca="1">COUNTIFS(Energi!$M:$M,$B24,Energi!$K:$K,G$12)</f>
        <v>2</v>
      </c>
      <c r="H24" s="25">
        <f ca="1">COUNTIFS(Energi!$M:$M,$B24,Energi!$K:$K,H$12)</f>
        <v>0</v>
      </c>
      <c r="I24" s="25">
        <f ca="1">COUNTIFS(Energi!$M:$M,$B24,Energi!$K:$K,I$12)</f>
        <v>0</v>
      </c>
      <c r="J24" s="26">
        <f ca="1">COUNTIFS(Energi!$M:$M,$B24)-SUM(C24:I24)</f>
        <v>0</v>
      </c>
      <c r="K24" s="23">
        <f t="shared" ca="1" si="6"/>
        <v>9</v>
      </c>
      <c r="M24" s="10" t="s">
        <v>49</v>
      </c>
      <c r="N24" s="24">
        <f ca="1">COUNTIFS(Energi!$M:$M,$M24,Energi!$K:$K,N$12,Energi!$X:$X,$N$1)</f>
        <v>1</v>
      </c>
      <c r="O24" s="25">
        <f ca="1">COUNTIFS(Energi!$M:$M,$M24,Energi!$K:$K,O$12,Energi!$X:$X,$N$1)</f>
        <v>1</v>
      </c>
      <c r="P24" s="25">
        <f ca="1">COUNTIFS(Energi!$M:$M,$M24,Energi!$K:$K,P$12,Energi!$X:$X,$N$1)</f>
        <v>5</v>
      </c>
      <c r="Q24" s="25">
        <f ca="1">COUNTIFS(Energi!$M:$M,$M24,Energi!$K:$K,Q$12,Energi!$X:$X,$N$1)</f>
        <v>0</v>
      </c>
      <c r="R24" s="25">
        <f ca="1">COUNTIFS(Energi!$M:$M,$M24,Energi!$K:$K,R$12,Energi!$X:$X,$N$1)</f>
        <v>2</v>
      </c>
      <c r="S24" s="25">
        <f ca="1">COUNTIFS(Energi!$M:$M,$M24,Energi!$K:$K,S$12,Energi!$X:$X,$N$1)</f>
        <v>0</v>
      </c>
      <c r="T24" s="25">
        <f ca="1">COUNTIFS(Energi!$M:$M,$M24,Energi!$K:$K,T$12,Energi!$X:$X,$N$1)</f>
        <v>0</v>
      </c>
      <c r="U24" s="26">
        <f ca="1">COUNTIFS(Energi!$M:$M,$M24,Energi!$K:$K,U$12,Energi!$X:$X,$N$1)</f>
        <v>0</v>
      </c>
      <c r="V24" s="23">
        <f t="shared" ca="1" si="7"/>
        <v>9</v>
      </c>
    </row>
    <row r="25" spans="2:22" x14ac:dyDescent="0.25">
      <c r="B25" s="10" t="s">
        <v>50</v>
      </c>
      <c r="C25" s="24">
        <f ca="1">COUNTIFS(Energi!$M:$M,$B25,Energi!$K:$K,C$12)</f>
        <v>47</v>
      </c>
      <c r="D25" s="25">
        <f ca="1">COUNTIFS(Energi!$M:$M,$B25,Energi!$K:$K,D$12)</f>
        <v>23</v>
      </c>
      <c r="E25" s="25">
        <f ca="1">COUNTIFS(Energi!$M:$M,$B25,Energi!$K:$K,E$12)</f>
        <v>23</v>
      </c>
      <c r="F25" s="25">
        <f ca="1">COUNTIFS(Energi!$M:$M,$B25,Energi!$K:$K,F$12)</f>
        <v>1</v>
      </c>
      <c r="G25" s="25">
        <f ca="1">COUNTIFS(Energi!$M:$M,$B25,Energi!$K:$K,G$12)</f>
        <v>8</v>
      </c>
      <c r="H25" s="25">
        <f ca="1">COUNTIFS(Energi!$M:$M,$B25,Energi!$K:$K,H$12)</f>
        <v>1</v>
      </c>
      <c r="I25" s="25">
        <f ca="1">COUNTIFS(Energi!$M:$M,$B25,Energi!$K:$K,I$12)</f>
        <v>0</v>
      </c>
      <c r="J25" s="26">
        <f ca="1">COUNTIFS(Energi!$M:$M,$B25)-SUM(C25:I25)</f>
        <v>0</v>
      </c>
      <c r="K25" s="23">
        <f t="shared" ca="1" si="6"/>
        <v>103</v>
      </c>
      <c r="M25" s="10" t="s">
        <v>50</v>
      </c>
      <c r="N25" s="24">
        <f ca="1">COUNTIFS(Energi!$M:$M,$M25,Energi!$K:$K,N$12,Energi!$X:$X,$N$1)</f>
        <v>47</v>
      </c>
      <c r="O25" s="25">
        <f ca="1">COUNTIFS(Energi!$M:$M,$M25,Energi!$K:$K,O$12,Energi!$X:$X,$N$1)</f>
        <v>23</v>
      </c>
      <c r="P25" s="25">
        <f ca="1">COUNTIFS(Energi!$M:$M,$M25,Energi!$K:$K,P$12,Energi!$X:$X,$N$1)</f>
        <v>23</v>
      </c>
      <c r="Q25" s="25">
        <f ca="1">COUNTIFS(Energi!$M:$M,$M25,Energi!$K:$K,Q$12,Energi!$X:$X,$N$1)</f>
        <v>1</v>
      </c>
      <c r="R25" s="25">
        <f ca="1">COUNTIFS(Energi!$M:$M,$M25,Energi!$K:$K,R$12,Energi!$X:$X,$N$1)</f>
        <v>8</v>
      </c>
      <c r="S25" s="25">
        <f ca="1">COUNTIFS(Energi!$M:$M,$M25,Energi!$K:$K,S$12,Energi!$X:$X,$N$1)</f>
        <v>1</v>
      </c>
      <c r="T25" s="25">
        <f ca="1">COUNTIFS(Energi!$M:$M,$M25,Energi!$K:$K,T$12,Energi!$X:$X,$N$1)</f>
        <v>0</v>
      </c>
      <c r="U25" s="26">
        <f ca="1">COUNTIFS(Energi!$M:$M,$M25,Energi!$K:$K,U$12,Energi!$X:$X,$N$1)</f>
        <v>0</v>
      </c>
      <c r="V25" s="23">
        <f t="shared" ca="1" si="7"/>
        <v>103</v>
      </c>
    </row>
    <row r="26" spans="2:22" x14ac:dyDescent="0.25">
      <c r="B26" s="10" t="s">
        <v>51</v>
      </c>
      <c r="C26" s="24">
        <f ca="1">COUNTIFS(Energi!$M:$M,$B26,Energi!$K:$K,C$12)</f>
        <v>3</v>
      </c>
      <c r="D26" s="25">
        <f ca="1">COUNTIFS(Energi!$M:$M,$B26,Energi!$K:$K,D$12)</f>
        <v>4</v>
      </c>
      <c r="E26" s="25">
        <f ca="1">COUNTIFS(Energi!$M:$M,$B26,Energi!$K:$K,E$12)</f>
        <v>3</v>
      </c>
      <c r="F26" s="25">
        <f ca="1">COUNTIFS(Energi!$M:$M,$B26,Energi!$K:$K,F$12)</f>
        <v>1</v>
      </c>
      <c r="G26" s="25">
        <f ca="1">COUNTIFS(Energi!$M:$M,$B26,Energi!$K:$K,G$12)</f>
        <v>0</v>
      </c>
      <c r="H26" s="25">
        <f ca="1">COUNTIFS(Energi!$M:$M,$B26,Energi!$K:$K,H$12)</f>
        <v>1</v>
      </c>
      <c r="I26" s="25">
        <f ca="1">COUNTIFS(Energi!$M:$M,$B26,Energi!$K:$K,I$12)</f>
        <v>0</v>
      </c>
      <c r="J26" s="26">
        <f ca="1">COUNTIFS(Energi!$M:$M,$B26)-SUM(C26:I26)</f>
        <v>0</v>
      </c>
      <c r="K26" s="23">
        <f t="shared" ca="1" si="6"/>
        <v>12</v>
      </c>
      <c r="M26" s="10" t="s">
        <v>51</v>
      </c>
      <c r="N26" s="24">
        <f ca="1">COUNTIFS(Energi!$M:$M,$M26,Energi!$K:$K,N$12,Energi!$X:$X,$N$1)</f>
        <v>3</v>
      </c>
      <c r="O26" s="25">
        <f ca="1">COUNTIFS(Energi!$M:$M,$M26,Energi!$K:$K,O$12,Energi!$X:$X,$N$1)</f>
        <v>4</v>
      </c>
      <c r="P26" s="25">
        <f ca="1">COUNTIFS(Energi!$M:$M,$M26,Energi!$K:$K,P$12,Energi!$X:$X,$N$1)</f>
        <v>3</v>
      </c>
      <c r="Q26" s="25">
        <f ca="1">COUNTIFS(Energi!$M:$M,$M26,Energi!$K:$K,Q$12,Energi!$X:$X,$N$1)</f>
        <v>1</v>
      </c>
      <c r="R26" s="25">
        <f ca="1">COUNTIFS(Energi!$M:$M,$M26,Energi!$K:$K,R$12,Energi!$X:$X,$N$1)</f>
        <v>0</v>
      </c>
      <c r="S26" s="25">
        <f ca="1">COUNTIFS(Energi!$M:$M,$M26,Energi!$K:$K,S$12,Energi!$X:$X,$N$1)</f>
        <v>1</v>
      </c>
      <c r="T26" s="25">
        <f ca="1">COUNTIFS(Energi!$M:$M,$M26,Energi!$K:$K,T$12,Energi!$X:$X,$N$1)</f>
        <v>0</v>
      </c>
      <c r="U26" s="26">
        <f ca="1">COUNTIFS(Energi!$M:$M,$M26,Energi!$K:$K,U$12,Energi!$X:$X,$N$1)</f>
        <v>0</v>
      </c>
      <c r="V26" s="23">
        <f t="shared" ca="1" si="7"/>
        <v>12</v>
      </c>
    </row>
    <row r="27" spans="2:22" x14ac:dyDescent="0.25">
      <c r="B27" s="10" t="s">
        <v>52</v>
      </c>
      <c r="C27" s="24">
        <f ca="1">COUNTIFS(Energi!$M:$M,$B27,Energi!$K:$K,C$12)</f>
        <v>0</v>
      </c>
      <c r="D27" s="25">
        <f ca="1">COUNTIFS(Energi!$M:$M,$B27,Energi!$K:$K,D$12)</f>
        <v>0</v>
      </c>
      <c r="E27" s="25">
        <f ca="1">COUNTIFS(Energi!$M:$M,$B27,Energi!$K:$K,E$12)</f>
        <v>0</v>
      </c>
      <c r="F27" s="25">
        <f ca="1">COUNTIFS(Energi!$M:$M,$B27,Energi!$K:$K,F$12)</f>
        <v>0</v>
      </c>
      <c r="G27" s="25">
        <f ca="1">COUNTIFS(Energi!$M:$M,$B27,Energi!$K:$K,G$12)</f>
        <v>0</v>
      </c>
      <c r="H27" s="25">
        <f ca="1">COUNTIFS(Energi!$M:$M,$B27,Energi!$K:$K,H$12)</f>
        <v>0</v>
      </c>
      <c r="I27" s="25">
        <f ca="1">COUNTIFS(Energi!$M:$M,$B27,Energi!$K:$K,I$12)</f>
        <v>0</v>
      </c>
      <c r="J27" s="26">
        <f ca="1">COUNTIFS(Energi!$M:$M,$B27)-SUM(C27:I27)</f>
        <v>0</v>
      </c>
      <c r="K27" s="23">
        <f t="shared" ca="1" si="6"/>
        <v>0</v>
      </c>
      <c r="M27" s="10" t="s">
        <v>52</v>
      </c>
      <c r="N27" s="24">
        <f ca="1">COUNTIFS(Energi!$M:$M,$M27,Energi!$K:$K,N$12,Energi!$X:$X,$N$1)</f>
        <v>0</v>
      </c>
      <c r="O27" s="25">
        <f ca="1">COUNTIFS(Energi!$M:$M,$M27,Energi!$K:$K,O$12,Energi!$X:$X,$N$1)</f>
        <v>0</v>
      </c>
      <c r="P27" s="25">
        <f ca="1">COUNTIFS(Energi!$M:$M,$M27,Energi!$K:$K,P$12,Energi!$X:$X,$N$1)</f>
        <v>0</v>
      </c>
      <c r="Q27" s="25">
        <f ca="1">COUNTIFS(Energi!$M:$M,$M27,Energi!$K:$K,Q$12,Energi!$X:$X,$N$1)</f>
        <v>0</v>
      </c>
      <c r="R27" s="25">
        <f ca="1">COUNTIFS(Energi!$M:$M,$M27,Energi!$K:$K,R$12,Energi!$X:$X,$N$1)</f>
        <v>0</v>
      </c>
      <c r="S27" s="25">
        <f ca="1">COUNTIFS(Energi!$M:$M,$M27,Energi!$K:$K,S$12,Energi!$X:$X,$N$1)</f>
        <v>0</v>
      </c>
      <c r="T27" s="25">
        <f ca="1">COUNTIFS(Energi!$M:$M,$M27,Energi!$K:$K,T$12,Energi!$X:$X,$N$1)</f>
        <v>0</v>
      </c>
      <c r="U27" s="26">
        <f ca="1">COUNTIFS(Energi!$M:$M,$M27,Energi!$K:$K,U$12,Energi!$X:$X,$N$1)</f>
        <v>0</v>
      </c>
      <c r="V27" s="23">
        <f t="shared" ca="1" si="7"/>
        <v>0</v>
      </c>
    </row>
    <row r="28" spans="2:22" x14ac:dyDescent="0.25">
      <c r="B28" s="10" t="s">
        <v>53</v>
      </c>
      <c r="C28" s="24">
        <f ca="1">COUNTIFS(Energi!$M:$M,$B28,Energi!$K:$K,C$12)</f>
        <v>4</v>
      </c>
      <c r="D28" s="25">
        <f ca="1">COUNTIFS(Energi!$M:$M,$B28,Energi!$K:$K,D$12)</f>
        <v>1</v>
      </c>
      <c r="E28" s="25">
        <f ca="1">COUNTIFS(Energi!$M:$M,$B28,Energi!$K:$K,E$12)</f>
        <v>1</v>
      </c>
      <c r="F28" s="25">
        <f ca="1">COUNTIFS(Energi!$M:$M,$B28,Energi!$K:$K,F$12)</f>
        <v>1</v>
      </c>
      <c r="G28" s="25">
        <f ca="1">COUNTIFS(Energi!$M:$M,$B28,Energi!$K:$K,G$12)</f>
        <v>0</v>
      </c>
      <c r="H28" s="25">
        <f ca="1">COUNTIFS(Energi!$M:$M,$B28,Energi!$K:$K,H$12)</f>
        <v>1</v>
      </c>
      <c r="I28" s="25">
        <f ca="1">COUNTIFS(Energi!$M:$M,$B28,Energi!$K:$K,I$12)</f>
        <v>0</v>
      </c>
      <c r="J28" s="26">
        <f ca="1">COUNTIFS(Energi!$M:$M,$B28)-SUM(C28:I28)</f>
        <v>0</v>
      </c>
      <c r="K28" s="23">
        <f t="shared" ca="1" si="6"/>
        <v>8</v>
      </c>
      <c r="M28" s="10" t="s">
        <v>53</v>
      </c>
      <c r="N28" s="24">
        <f ca="1">COUNTIFS(Energi!$M:$M,$M28,Energi!$K:$K,N$12,Energi!$X:$X,$N$1)</f>
        <v>4</v>
      </c>
      <c r="O28" s="25">
        <f ca="1">COUNTIFS(Energi!$M:$M,$M28,Energi!$K:$K,O$12,Energi!$X:$X,$N$1)</f>
        <v>1</v>
      </c>
      <c r="P28" s="25">
        <f ca="1">COUNTIFS(Energi!$M:$M,$M28,Energi!$K:$K,P$12,Energi!$X:$X,$N$1)</f>
        <v>1</v>
      </c>
      <c r="Q28" s="25">
        <f ca="1">COUNTIFS(Energi!$M:$M,$M28,Energi!$K:$K,Q$12,Energi!$X:$X,$N$1)</f>
        <v>1</v>
      </c>
      <c r="R28" s="25">
        <f ca="1">COUNTIFS(Energi!$M:$M,$M28,Energi!$K:$K,R$12,Energi!$X:$X,$N$1)</f>
        <v>0</v>
      </c>
      <c r="S28" s="25">
        <f ca="1">COUNTIFS(Energi!$M:$M,$M28,Energi!$K:$K,S$12,Energi!$X:$X,$N$1)</f>
        <v>1</v>
      </c>
      <c r="T28" s="25">
        <f ca="1">COUNTIFS(Energi!$M:$M,$M28,Energi!$K:$K,T$12,Energi!$X:$X,$N$1)</f>
        <v>0</v>
      </c>
      <c r="U28" s="26">
        <f ca="1">COUNTIFS(Energi!$M:$M,$M28,Energi!$K:$K,U$12,Energi!$X:$X,$N$1)</f>
        <v>0</v>
      </c>
      <c r="V28" s="23">
        <f t="shared" ca="1" si="7"/>
        <v>8</v>
      </c>
    </row>
    <row r="29" spans="2:22" x14ac:dyDescent="0.25">
      <c r="B29" s="10" t="s">
        <v>54</v>
      </c>
      <c r="C29" s="24">
        <f ca="1">COUNTIFS(Energi!$M:$M,$B29,Energi!$K:$K,C$12)</f>
        <v>1</v>
      </c>
      <c r="D29" s="25">
        <f ca="1">COUNTIFS(Energi!$M:$M,$B29,Energi!$K:$K,D$12)</f>
        <v>16</v>
      </c>
      <c r="E29" s="25">
        <f ca="1">COUNTIFS(Energi!$M:$M,$B29,Energi!$K:$K,E$12)</f>
        <v>0</v>
      </c>
      <c r="F29" s="25">
        <f ca="1">COUNTIFS(Energi!$M:$M,$B29,Energi!$K:$K,F$12)</f>
        <v>0</v>
      </c>
      <c r="G29" s="25">
        <f ca="1">COUNTIFS(Energi!$M:$M,$B29,Energi!$K:$K,G$12)</f>
        <v>2</v>
      </c>
      <c r="H29" s="25">
        <f ca="1">COUNTIFS(Energi!$M:$M,$B29,Energi!$K:$K,H$12)</f>
        <v>0</v>
      </c>
      <c r="I29" s="25">
        <f ca="1">COUNTIFS(Energi!$M:$M,$B29,Energi!$K:$K,I$12)</f>
        <v>0</v>
      </c>
      <c r="J29" s="26">
        <f ca="1">COUNTIFS(Energi!$M:$M,$B29)-SUM(C29:I29)</f>
        <v>0</v>
      </c>
      <c r="K29" s="23">
        <f t="shared" ca="1" si="6"/>
        <v>19</v>
      </c>
      <c r="M29" s="10" t="s">
        <v>54</v>
      </c>
      <c r="N29" s="24">
        <f ca="1">COUNTIFS(Energi!$M:$M,$M29,Energi!$K:$K,N$12,Energi!$X:$X,$N$1)</f>
        <v>1</v>
      </c>
      <c r="O29" s="25">
        <f ca="1">COUNTIFS(Energi!$M:$M,$M29,Energi!$K:$K,O$12,Energi!$X:$X,$N$1)</f>
        <v>16</v>
      </c>
      <c r="P29" s="25">
        <f ca="1">COUNTIFS(Energi!$M:$M,$M29,Energi!$K:$K,P$12,Energi!$X:$X,$N$1)</f>
        <v>0</v>
      </c>
      <c r="Q29" s="25">
        <f ca="1">COUNTIFS(Energi!$M:$M,$M29,Energi!$K:$K,Q$12,Energi!$X:$X,$N$1)</f>
        <v>0</v>
      </c>
      <c r="R29" s="25">
        <f ca="1">COUNTIFS(Energi!$M:$M,$M29,Energi!$K:$K,R$12,Energi!$X:$X,$N$1)</f>
        <v>2</v>
      </c>
      <c r="S29" s="25">
        <f ca="1">COUNTIFS(Energi!$M:$M,$M29,Energi!$K:$K,S$12,Energi!$X:$X,$N$1)</f>
        <v>0</v>
      </c>
      <c r="T29" s="25">
        <f ca="1">COUNTIFS(Energi!$M:$M,$M29,Energi!$K:$K,T$12,Energi!$X:$X,$N$1)</f>
        <v>0</v>
      </c>
      <c r="U29" s="26">
        <f ca="1">COUNTIFS(Energi!$M:$M,$M29,Energi!$K:$K,U$12,Energi!$X:$X,$N$1)</f>
        <v>0</v>
      </c>
      <c r="V29" s="23">
        <f t="shared" ca="1" si="7"/>
        <v>19</v>
      </c>
    </row>
    <row r="30" spans="2:22" x14ac:dyDescent="0.25">
      <c r="B30" s="10" t="s">
        <v>55</v>
      </c>
      <c r="C30" s="24">
        <f ca="1">COUNTIFS(Energi!$M:$M,$B30,Energi!$K:$K,C$12)</f>
        <v>1</v>
      </c>
      <c r="D30" s="25">
        <f ca="1">COUNTIFS(Energi!$M:$M,$B30,Energi!$K:$K,D$12)</f>
        <v>1</v>
      </c>
      <c r="E30" s="25">
        <f ca="1">COUNTIFS(Energi!$M:$M,$B30,Energi!$K:$K,E$12)</f>
        <v>0</v>
      </c>
      <c r="F30" s="25">
        <f ca="1">COUNTIFS(Energi!$M:$M,$B30,Energi!$K:$K,F$12)</f>
        <v>0</v>
      </c>
      <c r="G30" s="25">
        <f ca="1">COUNTIFS(Energi!$M:$M,$B30,Energi!$K:$K,G$12)</f>
        <v>0</v>
      </c>
      <c r="H30" s="25">
        <f ca="1">COUNTIFS(Energi!$M:$M,$B30,Energi!$K:$K,H$12)</f>
        <v>0</v>
      </c>
      <c r="I30" s="25">
        <f ca="1">COUNTIFS(Energi!$M:$M,$B30,Energi!$K:$K,I$12)</f>
        <v>0</v>
      </c>
      <c r="J30" s="26">
        <f ca="1">COUNTIFS(Energi!$M:$M,$B30)-SUM(C30:I30)</f>
        <v>0</v>
      </c>
      <c r="K30" s="23">
        <f t="shared" ca="1" si="6"/>
        <v>2</v>
      </c>
      <c r="M30" s="10" t="s">
        <v>55</v>
      </c>
      <c r="N30" s="24">
        <f ca="1">COUNTIFS(Energi!$M:$M,$M30,Energi!$K:$K,N$12,Energi!$X:$X,$N$1)</f>
        <v>1</v>
      </c>
      <c r="O30" s="25">
        <f ca="1">COUNTIFS(Energi!$M:$M,$M30,Energi!$K:$K,O$12,Energi!$X:$X,$N$1)</f>
        <v>1</v>
      </c>
      <c r="P30" s="25">
        <f ca="1">COUNTIFS(Energi!$M:$M,$M30,Energi!$K:$K,P$12,Energi!$X:$X,$N$1)</f>
        <v>0</v>
      </c>
      <c r="Q30" s="25">
        <f ca="1">COUNTIFS(Energi!$M:$M,$M30,Energi!$K:$K,Q$12,Energi!$X:$X,$N$1)</f>
        <v>0</v>
      </c>
      <c r="R30" s="25">
        <f ca="1">COUNTIFS(Energi!$M:$M,$M30,Energi!$K:$K,R$12,Energi!$X:$X,$N$1)</f>
        <v>0</v>
      </c>
      <c r="S30" s="25">
        <f ca="1">COUNTIFS(Energi!$M:$M,$M30,Energi!$K:$K,S$12,Energi!$X:$X,$N$1)</f>
        <v>0</v>
      </c>
      <c r="T30" s="25">
        <f ca="1">COUNTIFS(Energi!$M:$M,$M30,Energi!$K:$K,T$12,Energi!$X:$X,$N$1)</f>
        <v>0</v>
      </c>
      <c r="U30" s="26">
        <f ca="1">COUNTIFS(Energi!$M:$M,$M30,Energi!$K:$K,U$12,Energi!$X:$X,$N$1)</f>
        <v>0</v>
      </c>
      <c r="V30" s="23">
        <f t="shared" ca="1" si="7"/>
        <v>2</v>
      </c>
    </row>
    <row r="31" spans="2:22" x14ac:dyDescent="0.25">
      <c r="B31" s="10" t="s">
        <v>56</v>
      </c>
      <c r="C31" s="24">
        <f ca="1">COUNTIFS(Energi!$M:$M,$B31,Energi!$K:$K,C$12)</f>
        <v>2</v>
      </c>
      <c r="D31" s="25">
        <f ca="1">COUNTIFS(Energi!$M:$M,$B31,Energi!$K:$K,D$12)</f>
        <v>18</v>
      </c>
      <c r="E31" s="25">
        <f ca="1">COUNTIFS(Energi!$M:$M,$B31,Energi!$K:$K,E$12)</f>
        <v>6</v>
      </c>
      <c r="F31" s="25">
        <f ca="1">COUNTIFS(Energi!$M:$M,$B31,Energi!$K:$K,F$12)</f>
        <v>0</v>
      </c>
      <c r="G31" s="25">
        <f ca="1">COUNTIFS(Energi!$M:$M,$B31,Energi!$K:$K,G$12)</f>
        <v>0</v>
      </c>
      <c r="H31" s="25">
        <f ca="1">COUNTIFS(Energi!$M:$M,$B31,Energi!$K:$K,H$12)</f>
        <v>0</v>
      </c>
      <c r="I31" s="25">
        <f ca="1">COUNTIFS(Energi!$M:$M,$B31,Energi!$K:$K,I$12)</f>
        <v>0</v>
      </c>
      <c r="J31" s="26">
        <f ca="1">COUNTIFS(Energi!$M:$M,$B31)-SUM(C31:I31)</f>
        <v>0</v>
      </c>
      <c r="K31" s="23">
        <f t="shared" ca="1" si="6"/>
        <v>26</v>
      </c>
      <c r="M31" s="10" t="s">
        <v>56</v>
      </c>
      <c r="N31" s="24">
        <f ca="1">COUNTIFS(Energi!$M:$M,$M31,Energi!$K:$K,N$12,Energi!$X:$X,$N$1)</f>
        <v>2</v>
      </c>
      <c r="O31" s="25">
        <f ca="1">COUNTIFS(Energi!$M:$M,$M31,Energi!$K:$K,O$12,Energi!$X:$X,$N$1)</f>
        <v>18</v>
      </c>
      <c r="P31" s="25">
        <f ca="1">COUNTIFS(Energi!$M:$M,$M31,Energi!$K:$K,P$12,Energi!$X:$X,$N$1)</f>
        <v>6</v>
      </c>
      <c r="Q31" s="25">
        <f ca="1">COUNTIFS(Energi!$M:$M,$M31,Energi!$K:$K,Q$12,Energi!$X:$X,$N$1)</f>
        <v>0</v>
      </c>
      <c r="R31" s="25">
        <f ca="1">COUNTIFS(Energi!$M:$M,$M31,Energi!$K:$K,R$12,Energi!$X:$X,$N$1)</f>
        <v>0</v>
      </c>
      <c r="S31" s="25">
        <f ca="1">COUNTIFS(Energi!$M:$M,$M31,Energi!$K:$K,S$12,Energi!$X:$X,$N$1)</f>
        <v>0</v>
      </c>
      <c r="T31" s="25">
        <f ca="1">COUNTIFS(Energi!$M:$M,$M31,Energi!$K:$K,T$12,Energi!$X:$X,$N$1)</f>
        <v>0</v>
      </c>
      <c r="U31" s="26">
        <f ca="1">COUNTIFS(Energi!$M:$M,$M31,Energi!$K:$K,U$12,Energi!$X:$X,$N$1)</f>
        <v>0</v>
      </c>
      <c r="V31" s="23">
        <f t="shared" ca="1" si="7"/>
        <v>26</v>
      </c>
    </row>
    <row r="32" spans="2:22" x14ac:dyDescent="0.25">
      <c r="B32" s="10" t="s">
        <v>57</v>
      </c>
      <c r="C32" s="24">
        <f ca="1">COUNTIFS(Energi!$M:$M,$B32,Energi!$K:$K,C$12)</f>
        <v>1</v>
      </c>
      <c r="D32" s="25">
        <f ca="1">COUNTIFS(Energi!$M:$M,$B32,Energi!$K:$K,D$12)</f>
        <v>0</v>
      </c>
      <c r="E32" s="25">
        <f ca="1">COUNTIFS(Energi!$M:$M,$B32,Energi!$K:$K,E$12)</f>
        <v>1</v>
      </c>
      <c r="F32" s="25">
        <f ca="1">COUNTIFS(Energi!$M:$M,$B32,Energi!$K:$K,F$12)</f>
        <v>0</v>
      </c>
      <c r="G32" s="25">
        <f ca="1">COUNTIFS(Energi!$M:$M,$B32,Energi!$K:$K,G$12)</f>
        <v>0</v>
      </c>
      <c r="H32" s="25">
        <f ca="1">COUNTIFS(Energi!$M:$M,$B32,Energi!$K:$K,H$12)</f>
        <v>0</v>
      </c>
      <c r="I32" s="25">
        <f ca="1">COUNTIFS(Energi!$M:$M,$B32,Energi!$K:$K,I$12)</f>
        <v>0</v>
      </c>
      <c r="J32" s="26">
        <f ca="1">COUNTIFS(Energi!$M:$M,$B32)-SUM(C32:I32)</f>
        <v>0</v>
      </c>
      <c r="K32" s="23">
        <f t="shared" ca="1" si="6"/>
        <v>2</v>
      </c>
      <c r="M32" s="10" t="s">
        <v>57</v>
      </c>
      <c r="N32" s="24">
        <f ca="1">COUNTIFS(Energi!$M:$M,$M32,Energi!$K:$K,N$12,Energi!$X:$X,$N$1)</f>
        <v>1</v>
      </c>
      <c r="O32" s="25">
        <f ca="1">COUNTIFS(Energi!$M:$M,$M32,Energi!$K:$K,O$12,Energi!$X:$X,$N$1)</f>
        <v>0</v>
      </c>
      <c r="P32" s="25">
        <f ca="1">COUNTIFS(Energi!$M:$M,$M32,Energi!$K:$K,P$12,Energi!$X:$X,$N$1)</f>
        <v>1</v>
      </c>
      <c r="Q32" s="25">
        <f ca="1">COUNTIFS(Energi!$M:$M,$M32,Energi!$K:$K,Q$12,Energi!$X:$X,$N$1)</f>
        <v>0</v>
      </c>
      <c r="R32" s="25">
        <f ca="1">COUNTIFS(Energi!$M:$M,$M32,Energi!$K:$K,R$12,Energi!$X:$X,$N$1)</f>
        <v>0</v>
      </c>
      <c r="S32" s="25">
        <f ca="1">COUNTIFS(Energi!$M:$M,$M32,Energi!$K:$K,S$12,Energi!$X:$X,$N$1)</f>
        <v>0</v>
      </c>
      <c r="T32" s="25">
        <f ca="1">COUNTIFS(Energi!$M:$M,$M32,Energi!$K:$K,T$12,Energi!$X:$X,$N$1)</f>
        <v>0</v>
      </c>
      <c r="U32" s="26">
        <f ca="1">COUNTIFS(Energi!$M:$M,$M32,Energi!$K:$K,U$12,Energi!$X:$X,$N$1)</f>
        <v>0</v>
      </c>
      <c r="V32" s="23">
        <f t="shared" ca="1" si="7"/>
        <v>2</v>
      </c>
    </row>
    <row r="33" spans="2:22" x14ac:dyDescent="0.25">
      <c r="B33" s="10" t="s">
        <v>58</v>
      </c>
      <c r="C33" s="24">
        <f ca="1">COUNTIFS(Energi!$M:$M,$B33,Energi!$K:$K,C$12)</f>
        <v>0</v>
      </c>
      <c r="D33" s="25">
        <f ca="1">COUNTIFS(Energi!$M:$M,$B33,Energi!$K:$K,D$12)</f>
        <v>0</v>
      </c>
      <c r="E33" s="25">
        <f ca="1">COUNTIFS(Energi!$M:$M,$B33,Energi!$K:$K,E$12)</f>
        <v>0</v>
      </c>
      <c r="F33" s="25">
        <f ca="1">COUNTIFS(Energi!$M:$M,$B33,Energi!$K:$K,F$12)</f>
        <v>0</v>
      </c>
      <c r="G33" s="25">
        <f ca="1">COUNTIFS(Energi!$M:$M,$B33,Energi!$K:$K,G$12)</f>
        <v>3</v>
      </c>
      <c r="H33" s="25">
        <f ca="1">COUNTIFS(Energi!$M:$M,$B33,Energi!$K:$K,H$12)</f>
        <v>3</v>
      </c>
      <c r="I33" s="25">
        <f ca="1">COUNTIFS(Energi!$M:$M,$B33,Energi!$K:$K,I$12)</f>
        <v>0</v>
      </c>
      <c r="J33" s="26">
        <f ca="1">COUNTIFS(Energi!$M:$M,$B33)-SUM(C33:I33)</f>
        <v>0</v>
      </c>
      <c r="K33" s="23">
        <f t="shared" ca="1" si="6"/>
        <v>6</v>
      </c>
      <c r="M33" s="10" t="s">
        <v>58</v>
      </c>
      <c r="N33" s="24">
        <f ca="1">COUNTIFS(Energi!$M:$M,$M33,Energi!$K:$K,N$12,Energi!$X:$X,$N$1)</f>
        <v>0</v>
      </c>
      <c r="O33" s="25">
        <f ca="1">COUNTIFS(Energi!$M:$M,$M33,Energi!$K:$K,O$12,Energi!$X:$X,$N$1)</f>
        <v>0</v>
      </c>
      <c r="P33" s="25">
        <f ca="1">COUNTIFS(Energi!$M:$M,$M33,Energi!$K:$K,P$12,Energi!$X:$X,$N$1)</f>
        <v>0</v>
      </c>
      <c r="Q33" s="25">
        <f ca="1">COUNTIFS(Energi!$M:$M,$M33,Energi!$K:$K,Q$12,Energi!$X:$X,$N$1)</f>
        <v>0</v>
      </c>
      <c r="R33" s="25">
        <f ca="1">COUNTIFS(Energi!$M:$M,$M33,Energi!$K:$K,R$12,Energi!$X:$X,$N$1)</f>
        <v>3</v>
      </c>
      <c r="S33" s="25">
        <f ca="1">COUNTIFS(Energi!$M:$M,$M33,Energi!$K:$K,S$12,Energi!$X:$X,$N$1)</f>
        <v>3</v>
      </c>
      <c r="T33" s="25">
        <f ca="1">COUNTIFS(Energi!$M:$M,$M33,Energi!$K:$K,T$12,Energi!$X:$X,$N$1)</f>
        <v>0</v>
      </c>
      <c r="U33" s="26">
        <f ca="1">COUNTIFS(Energi!$M:$M,$M33,Energi!$K:$K,U$12,Energi!$X:$X,$N$1)</f>
        <v>0</v>
      </c>
      <c r="V33" s="23">
        <f t="shared" ca="1" si="7"/>
        <v>6</v>
      </c>
    </row>
    <row r="34" spans="2:22" x14ac:dyDescent="0.25">
      <c r="B34" s="10" t="s">
        <v>59</v>
      </c>
      <c r="C34" s="24">
        <f ca="1">COUNTIFS(Energi!$M:$M,$B34,Energi!$K:$K,C$12)</f>
        <v>0</v>
      </c>
      <c r="D34" s="25">
        <f ca="1">COUNTIFS(Energi!$M:$M,$B34,Energi!$K:$K,D$12)</f>
        <v>0</v>
      </c>
      <c r="E34" s="25">
        <f ca="1">COUNTIFS(Energi!$M:$M,$B34,Energi!$K:$K,E$12)</f>
        <v>0</v>
      </c>
      <c r="F34" s="25">
        <f ca="1">COUNTIFS(Energi!$M:$M,$B34,Energi!$K:$K,F$12)</f>
        <v>0</v>
      </c>
      <c r="G34" s="25">
        <f ca="1">COUNTIFS(Energi!$M:$M,$B34,Energi!$K:$K,G$12)</f>
        <v>0</v>
      </c>
      <c r="H34" s="25">
        <f ca="1">COUNTIFS(Energi!$M:$M,$B34,Energi!$K:$K,H$12)</f>
        <v>0</v>
      </c>
      <c r="I34" s="25">
        <f ca="1">COUNTIFS(Energi!$M:$M,$B34,Energi!$K:$K,I$12)</f>
        <v>0</v>
      </c>
      <c r="J34" s="26">
        <f ca="1">COUNTIFS(Energi!$M:$M,$B34)-SUM(C34:I34)</f>
        <v>1</v>
      </c>
      <c r="K34" s="23">
        <f t="shared" ca="1" si="6"/>
        <v>1</v>
      </c>
      <c r="M34" s="10" t="s">
        <v>59</v>
      </c>
      <c r="N34" s="24">
        <f ca="1">COUNTIFS(Energi!$M:$M,$M34,Energi!$K:$K,N$12,Energi!$X:$X,$N$1)</f>
        <v>0</v>
      </c>
      <c r="O34" s="25">
        <f ca="1">COUNTIFS(Energi!$M:$M,$M34,Energi!$K:$K,O$12,Energi!$X:$X,$N$1)</f>
        <v>0</v>
      </c>
      <c r="P34" s="25">
        <f ca="1">COUNTIFS(Energi!$M:$M,$M34,Energi!$K:$K,P$12,Energi!$X:$X,$N$1)</f>
        <v>0</v>
      </c>
      <c r="Q34" s="25">
        <f ca="1">COUNTIFS(Energi!$M:$M,$M34,Energi!$K:$K,Q$12,Energi!$X:$X,$N$1)</f>
        <v>0</v>
      </c>
      <c r="R34" s="25">
        <f ca="1">COUNTIFS(Energi!$M:$M,$M34,Energi!$K:$K,R$12,Energi!$X:$X,$N$1)</f>
        <v>0</v>
      </c>
      <c r="S34" s="25">
        <f ca="1">COUNTIFS(Energi!$M:$M,$M34,Energi!$K:$K,S$12,Energi!$X:$X,$N$1)</f>
        <v>0</v>
      </c>
      <c r="T34" s="25">
        <f ca="1">COUNTIFS(Energi!$M:$M,$M34,Energi!$K:$K,T$12,Energi!$X:$X,$N$1)</f>
        <v>0</v>
      </c>
      <c r="U34" s="26">
        <f ca="1">COUNTIFS(Energi!$M:$M,$M34,Energi!$K:$K,U$12,Energi!$X:$X,$N$1)</f>
        <v>0</v>
      </c>
      <c r="V34" s="23">
        <f t="shared" ca="1" si="7"/>
        <v>0</v>
      </c>
    </row>
    <row r="35" spans="2:22" x14ac:dyDescent="0.25">
      <c r="B35" s="10" t="s">
        <v>60</v>
      </c>
      <c r="C35" s="24">
        <f ca="1">COUNTIFS(Energi!$M:$M,$B35,Energi!$K:$K,C$12)</f>
        <v>4</v>
      </c>
      <c r="D35" s="25">
        <f ca="1">COUNTIFS(Energi!$M:$M,$B35,Energi!$K:$K,D$12)</f>
        <v>3</v>
      </c>
      <c r="E35" s="25">
        <f ca="1">COUNTIFS(Energi!$M:$M,$B35,Energi!$K:$K,E$12)</f>
        <v>8</v>
      </c>
      <c r="F35" s="25">
        <f ca="1">COUNTIFS(Energi!$M:$M,$B35,Energi!$K:$K,F$12)</f>
        <v>2</v>
      </c>
      <c r="G35" s="25">
        <f ca="1">COUNTIFS(Energi!$M:$M,$B35,Energi!$K:$K,G$12)</f>
        <v>1</v>
      </c>
      <c r="H35" s="25">
        <f ca="1">COUNTIFS(Energi!$M:$M,$B35,Energi!$K:$K,H$12)</f>
        <v>8</v>
      </c>
      <c r="I35" s="25">
        <f ca="1">COUNTIFS(Energi!$M:$M,$B35,Energi!$K:$K,I$12)</f>
        <v>0</v>
      </c>
      <c r="J35" s="26">
        <f ca="1">COUNTIFS(Energi!$M:$M,$B35)-SUM(C35:I35)</f>
        <v>0</v>
      </c>
      <c r="K35" s="23">
        <f t="shared" ca="1" si="6"/>
        <v>26</v>
      </c>
      <c r="M35" s="10" t="s">
        <v>60</v>
      </c>
      <c r="N35" s="24">
        <f ca="1">COUNTIFS(Energi!$M:$M,$M35,Energi!$K:$K,N$12,Energi!$X:$X,$N$1)</f>
        <v>4</v>
      </c>
      <c r="O35" s="25">
        <f ca="1">COUNTIFS(Energi!$M:$M,$M35,Energi!$K:$K,O$12,Energi!$X:$X,$N$1)</f>
        <v>3</v>
      </c>
      <c r="P35" s="25">
        <f ca="1">COUNTIFS(Energi!$M:$M,$M35,Energi!$K:$K,P$12,Energi!$X:$X,$N$1)</f>
        <v>8</v>
      </c>
      <c r="Q35" s="25">
        <f ca="1">COUNTIFS(Energi!$M:$M,$M35,Energi!$K:$K,Q$12,Energi!$X:$X,$N$1)</f>
        <v>2</v>
      </c>
      <c r="R35" s="25">
        <f ca="1">COUNTIFS(Energi!$M:$M,$M35,Energi!$K:$K,R$12,Energi!$X:$X,$N$1)</f>
        <v>1</v>
      </c>
      <c r="S35" s="25">
        <f ca="1">COUNTIFS(Energi!$M:$M,$M35,Energi!$K:$K,S$12,Energi!$X:$X,$N$1)</f>
        <v>8</v>
      </c>
      <c r="T35" s="25">
        <f ca="1">COUNTIFS(Energi!$M:$M,$M35,Energi!$K:$K,T$12,Energi!$X:$X,$N$1)</f>
        <v>0</v>
      </c>
      <c r="U35" s="26">
        <f ca="1">COUNTIFS(Energi!$M:$M,$M35,Energi!$K:$K,U$12,Energi!$X:$X,$N$1)</f>
        <v>0</v>
      </c>
      <c r="V35" s="23">
        <f t="shared" ca="1" si="7"/>
        <v>26</v>
      </c>
    </row>
    <row r="36" spans="2:22" x14ac:dyDescent="0.25">
      <c r="B36" s="10" t="s">
        <v>61</v>
      </c>
      <c r="C36" s="24">
        <f ca="1">COUNTIFS(Energi!$M:$M,$B36,Energi!$K:$K,C$12)</f>
        <v>0</v>
      </c>
      <c r="D36" s="25">
        <f ca="1">COUNTIFS(Energi!$M:$M,$B36,Energi!$K:$K,D$12)</f>
        <v>0</v>
      </c>
      <c r="E36" s="25">
        <f ca="1">COUNTIFS(Energi!$M:$M,$B36,Energi!$K:$K,E$12)</f>
        <v>0</v>
      </c>
      <c r="F36" s="25">
        <f ca="1">COUNTIFS(Energi!$M:$M,$B36,Energi!$K:$K,F$12)</f>
        <v>0</v>
      </c>
      <c r="G36" s="25">
        <f ca="1">COUNTIFS(Energi!$M:$M,$B36,Energi!$K:$K,G$12)</f>
        <v>0</v>
      </c>
      <c r="H36" s="25">
        <f ca="1">COUNTIFS(Energi!$M:$M,$B36,Energi!$K:$K,H$12)</f>
        <v>0</v>
      </c>
      <c r="I36" s="25">
        <f ca="1">COUNTIFS(Energi!$M:$M,$B36,Energi!$K:$K,I$12)</f>
        <v>0</v>
      </c>
      <c r="J36" s="26">
        <f ca="1">COUNTIFS(Energi!$M:$M,$B36)-SUM(C36:I36)</f>
        <v>0</v>
      </c>
      <c r="K36" s="23">
        <f t="shared" ca="1" si="6"/>
        <v>0</v>
      </c>
      <c r="M36" s="10" t="s">
        <v>61</v>
      </c>
      <c r="N36" s="24">
        <f ca="1">COUNTIFS(Energi!$M:$M,$M36,Energi!$K:$K,N$12,Energi!$X:$X,$N$1)</f>
        <v>0</v>
      </c>
      <c r="O36" s="25">
        <f ca="1">COUNTIFS(Energi!$M:$M,$M36,Energi!$K:$K,O$12,Energi!$X:$X,$N$1)</f>
        <v>0</v>
      </c>
      <c r="P36" s="25">
        <f ca="1">COUNTIFS(Energi!$M:$M,$M36,Energi!$K:$K,P$12,Energi!$X:$X,$N$1)</f>
        <v>0</v>
      </c>
      <c r="Q36" s="25">
        <f ca="1">COUNTIFS(Energi!$M:$M,$M36,Energi!$K:$K,Q$12,Energi!$X:$X,$N$1)</f>
        <v>0</v>
      </c>
      <c r="R36" s="25">
        <f ca="1">COUNTIFS(Energi!$M:$M,$M36,Energi!$K:$K,R$12,Energi!$X:$X,$N$1)</f>
        <v>0</v>
      </c>
      <c r="S36" s="25">
        <f ca="1">COUNTIFS(Energi!$M:$M,$M36,Energi!$K:$K,S$12,Energi!$X:$X,$N$1)</f>
        <v>0</v>
      </c>
      <c r="T36" s="25">
        <f ca="1">COUNTIFS(Energi!$M:$M,$M36,Energi!$K:$K,T$12,Energi!$X:$X,$N$1)</f>
        <v>0</v>
      </c>
      <c r="U36" s="26">
        <f ca="1">COUNTIFS(Energi!$M:$M,$M36,Energi!$K:$K,U$12,Energi!$X:$X,$N$1)</f>
        <v>0</v>
      </c>
      <c r="V36" s="23">
        <f t="shared" ca="1" si="7"/>
        <v>0</v>
      </c>
    </row>
    <row r="37" spans="2:22" x14ac:dyDescent="0.25">
      <c r="B37" s="10" t="s">
        <v>62</v>
      </c>
      <c r="C37" s="27">
        <f ca="1">COUNTIFS(Energi!$M:$M,$B37,Energi!$K:$K,C$12)</f>
        <v>0</v>
      </c>
      <c r="D37" s="28">
        <f ca="1">COUNTIFS(Energi!$M:$M,$B37,Energi!$K:$K,D$12)</f>
        <v>1</v>
      </c>
      <c r="E37" s="28">
        <f ca="1">COUNTIFS(Energi!$M:$M,$B37,Energi!$K:$K,E$12)</f>
        <v>11</v>
      </c>
      <c r="F37" s="28">
        <f ca="1">COUNTIFS(Energi!$M:$M,$B37,Energi!$K:$K,F$12)</f>
        <v>1</v>
      </c>
      <c r="G37" s="28">
        <f ca="1">COUNTIFS(Energi!$M:$M,$B37,Energi!$K:$K,G$12)</f>
        <v>1</v>
      </c>
      <c r="H37" s="28">
        <f ca="1">COUNTIFS(Energi!$M:$M,$B37,Energi!$K:$K,H$12)</f>
        <v>3</v>
      </c>
      <c r="I37" s="28">
        <f ca="1">COUNTIFS(Energi!$M:$M,$B37,Energi!$K:$K,I$12)</f>
        <v>0</v>
      </c>
      <c r="J37" s="29">
        <f ca="1">COUNTIFS(Energi!$M:$M,$B37)-SUM(C37:I37)</f>
        <v>0</v>
      </c>
      <c r="K37" s="23">
        <f t="shared" ca="1" si="6"/>
        <v>17</v>
      </c>
      <c r="M37" s="10" t="s">
        <v>62</v>
      </c>
      <c r="N37" s="27">
        <f ca="1">COUNTIFS(Energi!$M:$M,$M37,Energi!$K:$K,N$12,Energi!$X:$X,$N$1)</f>
        <v>0</v>
      </c>
      <c r="O37" s="28">
        <f ca="1">COUNTIFS(Energi!$M:$M,$M37,Energi!$K:$K,O$12,Energi!$X:$X,$N$1)</f>
        <v>1</v>
      </c>
      <c r="P37" s="28">
        <f ca="1">COUNTIFS(Energi!$M:$M,$M37,Energi!$K:$K,P$12,Energi!$X:$X,$N$1)</f>
        <v>11</v>
      </c>
      <c r="Q37" s="28">
        <f ca="1">COUNTIFS(Energi!$M:$M,$M37,Energi!$K:$K,Q$12,Energi!$X:$X,$N$1)</f>
        <v>1</v>
      </c>
      <c r="R37" s="28">
        <f ca="1">COUNTIFS(Energi!$M:$M,$M37,Energi!$K:$K,R$12,Energi!$X:$X,$N$1)</f>
        <v>1</v>
      </c>
      <c r="S37" s="28">
        <f ca="1">COUNTIFS(Energi!$M:$M,$M37,Energi!$K:$K,S$12,Energi!$X:$X,$N$1)</f>
        <v>3</v>
      </c>
      <c r="T37" s="28">
        <f ca="1">COUNTIFS(Energi!$M:$M,$M37,Energi!$K:$K,T$12,Energi!$X:$X,$N$1)</f>
        <v>0</v>
      </c>
      <c r="U37" s="29">
        <f ca="1">COUNTIFS(Energi!$M:$M,$M37,Energi!$K:$K,U$12,Energi!$X:$X,$N$1)</f>
        <v>0</v>
      </c>
      <c r="V37" s="23">
        <f t="shared" ca="1" si="7"/>
        <v>17</v>
      </c>
    </row>
    <row r="38" spans="2:22" x14ac:dyDescent="0.25">
      <c r="B38" s="11" t="s">
        <v>30</v>
      </c>
      <c r="C38" s="41">
        <f ca="1">COUNTIFS(Energi!$K:$K,C$12)-SUM(C13:C37)</f>
        <v>0</v>
      </c>
      <c r="D38" s="41">
        <f ca="1">COUNTIFS(Energi!$K:$K,D$12)-SUM(D13:D37)</f>
        <v>0</v>
      </c>
      <c r="E38" s="41">
        <f ca="1">COUNTIFS(Energi!$K:$K,E$12)-SUM(E13:E37)</f>
        <v>0</v>
      </c>
      <c r="F38" s="41">
        <f ca="1">COUNTIFS(Energi!$K:$K,F$12)-SUM(F13:F37)</f>
        <v>0</v>
      </c>
      <c r="G38" s="41">
        <f ca="1">COUNTIFS(Energi!$K:$K,G$12)-SUM(G13:G37)</f>
        <v>0</v>
      </c>
      <c r="H38" s="41">
        <f ca="1">COUNTIFS(Energi!$K:$K,H$12)-SUM(H13:H37)</f>
        <v>0</v>
      </c>
      <c r="I38" s="41">
        <f ca="1">COUNTIFS(Energi!$K:$K,I$12)-SUM(I13:I37)</f>
        <v>0</v>
      </c>
      <c r="J38" s="42"/>
      <c r="K38" s="31">
        <f t="shared" ca="1" si="6"/>
        <v>0</v>
      </c>
      <c r="M38" s="11" t="s">
        <v>30</v>
      </c>
      <c r="N38" s="41">
        <f ca="1">COUNTIFS(Energi!$K:$K,N$12,Energi!$X:$X,$N$1)-SUM(N13:N37)</f>
        <v>0</v>
      </c>
      <c r="O38" s="41">
        <f ca="1">COUNTIFS(Energi!$K:$K,O$12,Energi!$X:$X,$N$1)-SUM(O13:O37)</f>
        <v>0</v>
      </c>
      <c r="P38" s="41">
        <f ca="1">COUNTIFS(Energi!$K:$K,P$12,Energi!$X:$X,$N$1)-SUM(P13:P37)</f>
        <v>0</v>
      </c>
      <c r="Q38" s="41">
        <f ca="1">COUNTIFS(Energi!$K:$K,Q$12,Energi!$X:$X,$N$1)-SUM(Q13:Q37)</f>
        <v>0</v>
      </c>
      <c r="R38" s="41">
        <f ca="1">COUNTIFS(Energi!$K:$K,R$12,Energi!$X:$X,$N$1)-SUM(R13:R37)</f>
        <v>0</v>
      </c>
      <c r="S38" s="41">
        <f ca="1">COUNTIFS(Energi!$K:$K,S$12,Energi!$X:$X,$N$1)-SUM(S13:S37)</f>
        <v>0</v>
      </c>
      <c r="T38" s="41">
        <f ca="1">COUNTIFS(Energi!$K:$K,T$12,Energi!$X:$X,$N$1)-SUM(T13:T37)</f>
        <v>0</v>
      </c>
      <c r="U38" s="42"/>
      <c r="V38" s="31">
        <f t="shared" ca="1" si="7"/>
        <v>0</v>
      </c>
    </row>
    <row r="39" spans="2:22" ht="15.75" customHeight="1" thickBot="1" x14ac:dyDescent="0.3">
      <c r="B39" s="12" t="s">
        <v>31</v>
      </c>
      <c r="C39" s="32">
        <f t="shared" ref="C39:J39" ca="1" si="8">SUM(C13:C37)</f>
        <v>1958</v>
      </c>
      <c r="D39" s="32">
        <f t="shared" ca="1" si="8"/>
        <v>1701</v>
      </c>
      <c r="E39" s="32">
        <f t="shared" ca="1" si="8"/>
        <v>113</v>
      </c>
      <c r="F39" s="32">
        <f t="shared" ca="1" si="8"/>
        <v>73</v>
      </c>
      <c r="G39" s="32">
        <f t="shared" ca="1" si="8"/>
        <v>123</v>
      </c>
      <c r="H39" s="32">
        <f t="shared" ca="1" si="8"/>
        <v>311</v>
      </c>
      <c r="I39" s="32">
        <f t="shared" ca="1" si="8"/>
        <v>7</v>
      </c>
      <c r="J39" s="33">
        <f t="shared" ca="1" si="8"/>
        <v>5</v>
      </c>
      <c r="K39" s="34">
        <f t="shared" ca="1" si="6"/>
        <v>4291</v>
      </c>
      <c r="M39" s="12" t="s">
        <v>31</v>
      </c>
      <c r="N39" s="32">
        <f t="shared" ref="N39:U39" ca="1" si="9">SUM(N13:N37)</f>
        <v>1958</v>
      </c>
      <c r="O39" s="32">
        <f t="shared" ca="1" si="9"/>
        <v>1701</v>
      </c>
      <c r="P39" s="32">
        <f t="shared" ca="1" si="9"/>
        <v>113</v>
      </c>
      <c r="Q39" s="32">
        <f t="shared" ca="1" si="9"/>
        <v>73</v>
      </c>
      <c r="R39" s="32">
        <f t="shared" ca="1" si="9"/>
        <v>123</v>
      </c>
      <c r="S39" s="32">
        <f t="shared" ca="1" si="9"/>
        <v>311</v>
      </c>
      <c r="T39" s="32">
        <f t="shared" ca="1" si="9"/>
        <v>7</v>
      </c>
      <c r="U39" s="33">
        <f t="shared" ca="1" si="9"/>
        <v>0</v>
      </c>
      <c r="V39" s="34">
        <f t="shared" ca="1" si="7"/>
        <v>4286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63</v>
      </c>
      <c r="B1" s="15" t="s">
        <v>64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65</v>
      </c>
      <c r="B2" t="s">
        <v>66</v>
      </c>
      <c r="C2" t="s">
        <v>67</v>
      </c>
      <c r="D2" t="s">
        <v>68</v>
      </c>
      <c r="E2" t="s">
        <v>69</v>
      </c>
      <c r="F2" t="s">
        <v>70</v>
      </c>
      <c r="G2" t="s">
        <v>71</v>
      </c>
      <c r="H2" t="s">
        <v>72</v>
      </c>
      <c r="I2" t="s">
        <v>73</v>
      </c>
      <c r="J2" t="s">
        <v>74</v>
      </c>
      <c r="K2" t="s">
        <v>75</v>
      </c>
    </row>
    <row r="3" spans="1:11" x14ac:dyDescent="0.25">
      <c r="A3" t="s">
        <v>76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77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78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79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80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81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82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83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84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85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86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87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88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89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90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91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92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93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94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95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96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45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46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47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48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49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66</v>
      </c>
      <c r="C2" t="s">
        <v>97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98</v>
      </c>
    </row>
    <row r="3" spans="1:9" x14ac:dyDescent="0.25">
      <c r="A3" t="s">
        <v>99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100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101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102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103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104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105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106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107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108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109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110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111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112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113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114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115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116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117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118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119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120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121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122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123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124</v>
      </c>
    </row>
    <row r="2" spans="1:2" x14ac:dyDescent="0.25">
      <c r="A2">
        <v>2</v>
      </c>
      <c r="B2" t="s">
        <v>125</v>
      </c>
    </row>
    <row r="3" spans="1:2" x14ac:dyDescent="0.25">
      <c r="A3">
        <v>3</v>
      </c>
      <c r="B3" t="s">
        <v>126</v>
      </c>
    </row>
    <row r="4" spans="1:2" x14ac:dyDescent="0.25">
      <c r="A4">
        <v>4</v>
      </c>
      <c r="B4" t="s">
        <v>127</v>
      </c>
    </row>
    <row r="5" spans="1:2" x14ac:dyDescent="0.25">
      <c r="A5">
        <v>6</v>
      </c>
      <c r="B5" t="s">
        <v>128</v>
      </c>
    </row>
    <row r="6" spans="1:2" x14ac:dyDescent="0.25">
      <c r="A6">
        <v>7</v>
      </c>
      <c r="B6" t="s">
        <v>23</v>
      </c>
    </row>
    <row r="7" spans="1:2" x14ac:dyDescent="0.25">
      <c r="A7">
        <v>9</v>
      </c>
      <c r="B7" t="s">
        <v>129</v>
      </c>
    </row>
    <row r="8" spans="1:2" x14ac:dyDescent="0.25">
      <c r="B8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66</v>
      </c>
      <c r="B1" t="s">
        <v>131</v>
      </c>
      <c r="C1" t="s">
        <v>37</v>
      </c>
      <c r="D1" t="s">
        <v>22</v>
      </c>
    </row>
    <row r="2" spans="1:4" x14ac:dyDescent="0.25">
      <c r="A2">
        <v>110</v>
      </c>
      <c r="B2" t="s">
        <v>38</v>
      </c>
      <c r="C2" t="s">
        <v>38</v>
      </c>
      <c r="D2" t="s">
        <v>32</v>
      </c>
    </row>
    <row r="3" spans="1:4" x14ac:dyDescent="0.25">
      <c r="A3">
        <v>120</v>
      </c>
      <c r="B3" t="s">
        <v>132</v>
      </c>
      <c r="C3" t="s">
        <v>39</v>
      </c>
      <c r="D3" t="s">
        <v>32</v>
      </c>
    </row>
    <row r="4" spans="1:4" x14ac:dyDescent="0.25">
      <c r="A4">
        <v>130</v>
      </c>
      <c r="B4" t="s">
        <v>133</v>
      </c>
      <c r="C4" t="s">
        <v>40</v>
      </c>
      <c r="D4" t="s">
        <v>32</v>
      </c>
    </row>
    <row r="5" spans="1:4" x14ac:dyDescent="0.25">
      <c r="A5">
        <v>131</v>
      </c>
      <c r="B5" t="s">
        <v>134</v>
      </c>
      <c r="C5" t="s">
        <v>40</v>
      </c>
      <c r="D5" t="s">
        <v>32</v>
      </c>
    </row>
    <row r="6" spans="1:4" x14ac:dyDescent="0.25">
      <c r="A6">
        <v>132</v>
      </c>
      <c r="B6" t="s">
        <v>135</v>
      </c>
      <c r="C6" t="s">
        <v>40</v>
      </c>
      <c r="D6" t="s">
        <v>32</v>
      </c>
    </row>
    <row r="7" spans="1:4" x14ac:dyDescent="0.25">
      <c r="A7">
        <v>140</v>
      </c>
      <c r="B7" t="s">
        <v>41</v>
      </c>
      <c r="C7" t="s">
        <v>41</v>
      </c>
      <c r="D7" t="s">
        <v>32</v>
      </c>
    </row>
    <row r="8" spans="1:4" x14ac:dyDescent="0.25">
      <c r="A8">
        <v>150</v>
      </c>
      <c r="B8" t="s">
        <v>42</v>
      </c>
      <c r="C8" t="s">
        <v>42</v>
      </c>
      <c r="D8" t="s">
        <v>32</v>
      </c>
    </row>
    <row r="9" spans="1:4" x14ac:dyDescent="0.25">
      <c r="A9">
        <v>160</v>
      </c>
      <c r="B9" t="s">
        <v>43</v>
      </c>
      <c r="C9" t="s">
        <v>43</v>
      </c>
      <c r="D9" t="s">
        <v>33</v>
      </c>
    </row>
    <row r="10" spans="1:4" x14ac:dyDescent="0.25">
      <c r="A10">
        <v>185</v>
      </c>
      <c r="B10" t="s">
        <v>136</v>
      </c>
      <c r="C10" t="s">
        <v>39</v>
      </c>
      <c r="D10" t="s">
        <v>32</v>
      </c>
    </row>
    <row r="11" spans="1:4" x14ac:dyDescent="0.25">
      <c r="A11">
        <v>190</v>
      </c>
      <c r="B11" t="s">
        <v>44</v>
      </c>
      <c r="C11" t="s">
        <v>44</v>
      </c>
      <c r="D11" t="s">
        <v>32</v>
      </c>
    </row>
    <row r="12" spans="1:4" x14ac:dyDescent="0.25">
      <c r="A12">
        <v>210</v>
      </c>
      <c r="B12" t="s">
        <v>137</v>
      </c>
      <c r="C12" t="s">
        <v>45</v>
      </c>
      <c r="D12" t="s">
        <v>34</v>
      </c>
    </row>
    <row r="13" spans="1:4" x14ac:dyDescent="0.25">
      <c r="A13">
        <v>211</v>
      </c>
      <c r="B13" t="s">
        <v>138</v>
      </c>
      <c r="C13" t="s">
        <v>45</v>
      </c>
      <c r="D13" t="s">
        <v>34</v>
      </c>
    </row>
    <row r="14" spans="1:4" x14ac:dyDescent="0.25">
      <c r="A14">
        <v>212</v>
      </c>
      <c r="B14" t="s">
        <v>139</v>
      </c>
      <c r="C14" t="s">
        <v>45</v>
      </c>
      <c r="D14" t="s">
        <v>34</v>
      </c>
    </row>
    <row r="15" spans="1:4" x14ac:dyDescent="0.25">
      <c r="A15">
        <v>213</v>
      </c>
      <c r="B15" t="s">
        <v>140</v>
      </c>
      <c r="C15" t="s">
        <v>45</v>
      </c>
      <c r="D15" t="s">
        <v>34</v>
      </c>
    </row>
    <row r="16" spans="1:4" x14ac:dyDescent="0.25">
      <c r="A16">
        <v>214</v>
      </c>
      <c r="B16" t="s">
        <v>141</v>
      </c>
      <c r="C16" t="s">
        <v>45</v>
      </c>
      <c r="D16" t="s">
        <v>34</v>
      </c>
    </row>
    <row r="17" spans="1:4" x14ac:dyDescent="0.25">
      <c r="A17">
        <v>215</v>
      </c>
      <c r="B17" t="s">
        <v>142</v>
      </c>
      <c r="C17" t="s">
        <v>45</v>
      </c>
      <c r="D17" t="s">
        <v>34</v>
      </c>
    </row>
    <row r="18" spans="1:4" x14ac:dyDescent="0.25">
      <c r="A18">
        <v>216</v>
      </c>
      <c r="B18" t="s">
        <v>143</v>
      </c>
      <c r="C18" t="s">
        <v>45</v>
      </c>
      <c r="D18" t="s">
        <v>34</v>
      </c>
    </row>
    <row r="19" spans="1:4" x14ac:dyDescent="0.25">
      <c r="A19">
        <v>217</v>
      </c>
      <c r="B19" t="s">
        <v>144</v>
      </c>
      <c r="C19" t="s">
        <v>45</v>
      </c>
      <c r="D19" t="s">
        <v>34</v>
      </c>
    </row>
    <row r="20" spans="1:4" x14ac:dyDescent="0.25">
      <c r="A20">
        <v>218</v>
      </c>
      <c r="B20" t="s">
        <v>145</v>
      </c>
      <c r="C20" t="s">
        <v>45</v>
      </c>
      <c r="D20" t="s">
        <v>34</v>
      </c>
    </row>
    <row r="21" spans="1:4" x14ac:dyDescent="0.25">
      <c r="A21">
        <v>219</v>
      </c>
      <c r="B21" t="s">
        <v>146</v>
      </c>
      <c r="C21" t="s">
        <v>45</v>
      </c>
      <c r="D21" t="s">
        <v>34</v>
      </c>
    </row>
    <row r="22" spans="1:4" x14ac:dyDescent="0.25">
      <c r="A22">
        <v>220</v>
      </c>
      <c r="B22" t="s">
        <v>147</v>
      </c>
      <c r="C22" t="s">
        <v>46</v>
      </c>
      <c r="D22" t="s">
        <v>35</v>
      </c>
    </row>
    <row r="23" spans="1:4" x14ac:dyDescent="0.25">
      <c r="A23">
        <v>222</v>
      </c>
      <c r="B23" t="s">
        <v>148</v>
      </c>
      <c r="C23" t="s">
        <v>46</v>
      </c>
      <c r="D23" t="s">
        <v>35</v>
      </c>
    </row>
    <row r="24" spans="1:4" x14ac:dyDescent="0.25">
      <c r="A24">
        <v>223</v>
      </c>
      <c r="B24" t="s">
        <v>149</v>
      </c>
      <c r="C24" t="s">
        <v>46</v>
      </c>
      <c r="D24" t="s">
        <v>35</v>
      </c>
    </row>
    <row r="25" spans="1:4" x14ac:dyDescent="0.25">
      <c r="A25">
        <v>229</v>
      </c>
      <c r="B25" t="s">
        <v>150</v>
      </c>
      <c r="C25" t="s">
        <v>46</v>
      </c>
      <c r="D25" t="s">
        <v>35</v>
      </c>
    </row>
    <row r="26" spans="1:4" x14ac:dyDescent="0.25">
      <c r="A26">
        <v>230</v>
      </c>
      <c r="B26" t="s">
        <v>151</v>
      </c>
      <c r="C26" t="s">
        <v>47</v>
      </c>
      <c r="D26" t="s">
        <v>35</v>
      </c>
    </row>
    <row r="27" spans="1:4" x14ac:dyDescent="0.25">
      <c r="A27">
        <v>231</v>
      </c>
      <c r="B27" t="s">
        <v>152</v>
      </c>
      <c r="C27" t="s">
        <v>47</v>
      </c>
      <c r="D27" t="s">
        <v>35</v>
      </c>
    </row>
    <row r="28" spans="1:4" x14ac:dyDescent="0.25">
      <c r="A28">
        <v>232</v>
      </c>
      <c r="B28" t="s">
        <v>153</v>
      </c>
      <c r="C28" t="s">
        <v>47</v>
      </c>
      <c r="D28" t="s">
        <v>35</v>
      </c>
    </row>
    <row r="29" spans="1:4" x14ac:dyDescent="0.25">
      <c r="A29">
        <v>233</v>
      </c>
      <c r="B29" t="s">
        <v>154</v>
      </c>
      <c r="C29" t="s">
        <v>47</v>
      </c>
      <c r="D29" t="s">
        <v>35</v>
      </c>
    </row>
    <row r="30" spans="1:4" x14ac:dyDescent="0.25">
      <c r="A30">
        <v>234</v>
      </c>
      <c r="B30" t="s">
        <v>155</v>
      </c>
      <c r="C30" t="s">
        <v>47</v>
      </c>
      <c r="D30" t="s">
        <v>35</v>
      </c>
    </row>
    <row r="31" spans="1:4" x14ac:dyDescent="0.25">
      <c r="A31">
        <v>239</v>
      </c>
      <c r="B31" t="s">
        <v>156</v>
      </c>
      <c r="C31" t="s">
        <v>47</v>
      </c>
      <c r="D31" t="s">
        <v>35</v>
      </c>
    </row>
    <row r="32" spans="1:4" x14ac:dyDescent="0.25">
      <c r="A32">
        <v>290</v>
      </c>
      <c r="B32" t="s">
        <v>157</v>
      </c>
      <c r="C32" t="s">
        <v>48</v>
      </c>
      <c r="D32" t="s">
        <v>35</v>
      </c>
    </row>
    <row r="33" spans="1:4" x14ac:dyDescent="0.25">
      <c r="A33">
        <v>310</v>
      </c>
      <c r="B33" t="s">
        <v>158</v>
      </c>
      <c r="C33" t="s">
        <v>49</v>
      </c>
      <c r="D33" t="s">
        <v>36</v>
      </c>
    </row>
    <row r="34" spans="1:4" x14ac:dyDescent="0.25">
      <c r="A34">
        <v>311</v>
      </c>
      <c r="B34" t="s">
        <v>159</v>
      </c>
      <c r="C34" t="s">
        <v>49</v>
      </c>
      <c r="D34" t="s">
        <v>36</v>
      </c>
    </row>
    <row r="35" spans="1:4" x14ac:dyDescent="0.25">
      <c r="A35">
        <v>312</v>
      </c>
      <c r="B35" t="s">
        <v>160</v>
      </c>
      <c r="C35" t="s">
        <v>49</v>
      </c>
      <c r="D35" t="s">
        <v>36</v>
      </c>
    </row>
    <row r="36" spans="1:4" x14ac:dyDescent="0.25">
      <c r="A36">
        <v>313</v>
      </c>
      <c r="B36" t="s">
        <v>161</v>
      </c>
      <c r="C36" t="s">
        <v>49</v>
      </c>
      <c r="D36" t="s">
        <v>36</v>
      </c>
    </row>
    <row r="37" spans="1:4" x14ac:dyDescent="0.25">
      <c r="A37">
        <v>314</v>
      </c>
      <c r="B37" t="s">
        <v>162</v>
      </c>
      <c r="C37" t="s">
        <v>49</v>
      </c>
      <c r="D37" t="s">
        <v>36</v>
      </c>
    </row>
    <row r="38" spans="1:4" x14ac:dyDescent="0.25">
      <c r="A38">
        <v>315</v>
      </c>
      <c r="B38" t="s">
        <v>163</v>
      </c>
      <c r="C38" t="s">
        <v>49</v>
      </c>
      <c r="D38" t="s">
        <v>36</v>
      </c>
    </row>
    <row r="39" spans="1:4" x14ac:dyDescent="0.25">
      <c r="A39">
        <v>319</v>
      </c>
      <c r="B39" t="s">
        <v>164</v>
      </c>
      <c r="C39" t="s">
        <v>49</v>
      </c>
      <c r="D39" t="s">
        <v>36</v>
      </c>
    </row>
    <row r="40" spans="1:4" x14ac:dyDescent="0.25">
      <c r="A40">
        <v>320</v>
      </c>
      <c r="B40" t="s">
        <v>165</v>
      </c>
      <c r="C40" t="s">
        <v>50</v>
      </c>
      <c r="D40" t="s">
        <v>36</v>
      </c>
    </row>
    <row r="41" spans="1:4" x14ac:dyDescent="0.25">
      <c r="A41">
        <v>321</v>
      </c>
      <c r="B41" t="s">
        <v>166</v>
      </c>
      <c r="C41" t="s">
        <v>50</v>
      </c>
      <c r="D41" t="s">
        <v>36</v>
      </c>
    </row>
    <row r="42" spans="1:4" x14ac:dyDescent="0.25">
      <c r="A42">
        <v>322</v>
      </c>
      <c r="B42" t="s">
        <v>167</v>
      </c>
      <c r="C42" t="s">
        <v>50</v>
      </c>
      <c r="D42" t="s">
        <v>36</v>
      </c>
    </row>
    <row r="43" spans="1:4" x14ac:dyDescent="0.25">
      <c r="A43">
        <v>323</v>
      </c>
      <c r="B43" t="s">
        <v>168</v>
      </c>
      <c r="C43" t="s">
        <v>50</v>
      </c>
      <c r="D43" t="s">
        <v>36</v>
      </c>
    </row>
    <row r="44" spans="1:4" x14ac:dyDescent="0.25">
      <c r="A44">
        <v>324</v>
      </c>
      <c r="B44" t="s">
        <v>169</v>
      </c>
      <c r="C44" t="s">
        <v>50</v>
      </c>
      <c r="D44" t="s">
        <v>36</v>
      </c>
    </row>
    <row r="45" spans="1:4" x14ac:dyDescent="0.25">
      <c r="A45">
        <v>325</v>
      </c>
      <c r="B45" t="s">
        <v>170</v>
      </c>
      <c r="C45" t="s">
        <v>50</v>
      </c>
      <c r="D45" t="s">
        <v>36</v>
      </c>
    </row>
    <row r="46" spans="1:4" x14ac:dyDescent="0.25">
      <c r="A46">
        <v>329</v>
      </c>
      <c r="B46" t="s">
        <v>171</v>
      </c>
      <c r="C46" t="s">
        <v>50</v>
      </c>
      <c r="D46" t="s">
        <v>36</v>
      </c>
    </row>
    <row r="47" spans="1:4" x14ac:dyDescent="0.25">
      <c r="A47">
        <v>330</v>
      </c>
      <c r="B47" t="s">
        <v>172</v>
      </c>
      <c r="C47" t="s">
        <v>51</v>
      </c>
      <c r="D47" t="s">
        <v>36</v>
      </c>
    </row>
    <row r="48" spans="1:4" x14ac:dyDescent="0.25">
      <c r="A48">
        <v>331</v>
      </c>
      <c r="B48" t="s">
        <v>173</v>
      </c>
      <c r="C48" t="s">
        <v>51</v>
      </c>
      <c r="D48" t="s">
        <v>36</v>
      </c>
    </row>
    <row r="49" spans="1:4" x14ac:dyDescent="0.25">
      <c r="A49">
        <v>332</v>
      </c>
      <c r="B49" t="s">
        <v>174</v>
      </c>
      <c r="C49" t="s">
        <v>51</v>
      </c>
      <c r="D49" t="s">
        <v>36</v>
      </c>
    </row>
    <row r="50" spans="1:4" x14ac:dyDescent="0.25">
      <c r="A50">
        <v>333</v>
      </c>
      <c r="B50" t="s">
        <v>175</v>
      </c>
      <c r="C50" t="s">
        <v>51</v>
      </c>
      <c r="D50" t="s">
        <v>36</v>
      </c>
    </row>
    <row r="51" spans="1:4" x14ac:dyDescent="0.25">
      <c r="A51">
        <v>334</v>
      </c>
      <c r="B51" t="s">
        <v>176</v>
      </c>
      <c r="C51" t="s">
        <v>51</v>
      </c>
      <c r="D51" t="s">
        <v>36</v>
      </c>
    </row>
    <row r="52" spans="1:4" x14ac:dyDescent="0.25">
      <c r="A52">
        <v>339</v>
      </c>
      <c r="B52" t="s">
        <v>177</v>
      </c>
      <c r="C52" t="s">
        <v>51</v>
      </c>
      <c r="D52" t="s">
        <v>36</v>
      </c>
    </row>
    <row r="53" spans="1:4" x14ac:dyDescent="0.25">
      <c r="A53">
        <v>390</v>
      </c>
      <c r="B53" t="s">
        <v>178</v>
      </c>
      <c r="C53" t="s">
        <v>52</v>
      </c>
      <c r="D53" t="s">
        <v>35</v>
      </c>
    </row>
    <row r="54" spans="1:4" x14ac:dyDescent="0.25">
      <c r="A54">
        <v>410</v>
      </c>
      <c r="B54" t="s">
        <v>179</v>
      </c>
      <c r="C54" t="s">
        <v>53</v>
      </c>
      <c r="D54" t="s">
        <v>33</v>
      </c>
    </row>
    <row r="55" spans="1:4" x14ac:dyDescent="0.25">
      <c r="A55">
        <v>411</v>
      </c>
      <c r="B55" t="s">
        <v>180</v>
      </c>
      <c r="C55" t="s">
        <v>53</v>
      </c>
      <c r="D55" t="s">
        <v>33</v>
      </c>
    </row>
    <row r="56" spans="1:4" x14ac:dyDescent="0.25">
      <c r="A56">
        <v>412</v>
      </c>
      <c r="B56" t="s">
        <v>181</v>
      </c>
      <c r="C56" t="s">
        <v>53</v>
      </c>
      <c r="D56" t="s">
        <v>33</v>
      </c>
    </row>
    <row r="57" spans="1:4" x14ac:dyDescent="0.25">
      <c r="A57">
        <v>413</v>
      </c>
      <c r="B57" t="s">
        <v>182</v>
      </c>
      <c r="C57" t="s">
        <v>53</v>
      </c>
      <c r="D57" t="s">
        <v>33</v>
      </c>
    </row>
    <row r="58" spans="1:4" x14ac:dyDescent="0.25">
      <c r="A58">
        <v>414</v>
      </c>
      <c r="B58" t="s">
        <v>183</v>
      </c>
      <c r="C58" t="s">
        <v>53</v>
      </c>
      <c r="D58" t="s">
        <v>33</v>
      </c>
    </row>
    <row r="59" spans="1:4" x14ac:dyDescent="0.25">
      <c r="A59">
        <v>415</v>
      </c>
      <c r="B59" t="s">
        <v>184</v>
      </c>
      <c r="C59" t="s">
        <v>53</v>
      </c>
      <c r="D59" t="s">
        <v>33</v>
      </c>
    </row>
    <row r="60" spans="1:4" x14ac:dyDescent="0.25">
      <c r="A60">
        <v>416</v>
      </c>
      <c r="B60" t="s">
        <v>185</v>
      </c>
      <c r="C60" t="s">
        <v>53</v>
      </c>
      <c r="D60" t="s">
        <v>33</v>
      </c>
    </row>
    <row r="61" spans="1:4" x14ac:dyDescent="0.25">
      <c r="A61">
        <v>419</v>
      </c>
      <c r="B61" t="s">
        <v>186</v>
      </c>
      <c r="C61" t="s">
        <v>53</v>
      </c>
      <c r="D61" t="s">
        <v>33</v>
      </c>
    </row>
    <row r="62" spans="1:4" x14ac:dyDescent="0.25">
      <c r="A62">
        <v>420</v>
      </c>
      <c r="B62" t="s">
        <v>187</v>
      </c>
      <c r="C62" t="s">
        <v>54</v>
      </c>
      <c r="D62" t="s">
        <v>33</v>
      </c>
    </row>
    <row r="63" spans="1:4" x14ac:dyDescent="0.25">
      <c r="A63">
        <v>421</v>
      </c>
      <c r="B63" t="s">
        <v>188</v>
      </c>
      <c r="C63" t="s">
        <v>54</v>
      </c>
      <c r="D63" t="s">
        <v>33</v>
      </c>
    </row>
    <row r="64" spans="1:4" x14ac:dyDescent="0.25">
      <c r="A64">
        <v>422</v>
      </c>
      <c r="B64" t="s">
        <v>189</v>
      </c>
      <c r="C64" t="s">
        <v>54</v>
      </c>
      <c r="D64" t="s">
        <v>33</v>
      </c>
    </row>
    <row r="65" spans="1:4" x14ac:dyDescent="0.25">
      <c r="A65">
        <v>429</v>
      </c>
      <c r="B65" t="s">
        <v>190</v>
      </c>
      <c r="C65" t="s">
        <v>54</v>
      </c>
      <c r="D65" t="s">
        <v>33</v>
      </c>
    </row>
    <row r="66" spans="1:4" x14ac:dyDescent="0.25">
      <c r="A66">
        <v>430</v>
      </c>
      <c r="B66" t="s">
        <v>191</v>
      </c>
      <c r="C66" t="s">
        <v>55</v>
      </c>
      <c r="D66" t="s">
        <v>33</v>
      </c>
    </row>
    <row r="67" spans="1:4" x14ac:dyDescent="0.25">
      <c r="A67">
        <v>431</v>
      </c>
      <c r="B67" t="s">
        <v>192</v>
      </c>
      <c r="C67" t="s">
        <v>55</v>
      </c>
      <c r="D67" t="s">
        <v>33</v>
      </c>
    </row>
    <row r="68" spans="1:4" x14ac:dyDescent="0.25">
      <c r="A68">
        <v>432</v>
      </c>
      <c r="B68" t="s">
        <v>193</v>
      </c>
      <c r="C68" t="s">
        <v>55</v>
      </c>
      <c r="D68" t="s">
        <v>33</v>
      </c>
    </row>
    <row r="69" spans="1:4" x14ac:dyDescent="0.25">
      <c r="A69">
        <v>433</v>
      </c>
      <c r="B69" t="s">
        <v>194</v>
      </c>
      <c r="C69" t="s">
        <v>55</v>
      </c>
      <c r="D69" t="s">
        <v>33</v>
      </c>
    </row>
    <row r="70" spans="1:4" x14ac:dyDescent="0.25">
      <c r="A70">
        <v>439</v>
      </c>
      <c r="B70" t="s">
        <v>195</v>
      </c>
      <c r="C70" t="s">
        <v>55</v>
      </c>
      <c r="D70" t="s">
        <v>33</v>
      </c>
    </row>
    <row r="71" spans="1:4" x14ac:dyDescent="0.25">
      <c r="A71">
        <v>440</v>
      </c>
      <c r="B71" t="s">
        <v>56</v>
      </c>
      <c r="C71" t="s">
        <v>56</v>
      </c>
      <c r="D71" t="s">
        <v>33</v>
      </c>
    </row>
    <row r="72" spans="1:4" x14ac:dyDescent="0.25">
      <c r="A72">
        <v>441</v>
      </c>
      <c r="B72" t="s">
        <v>89</v>
      </c>
      <c r="C72" t="s">
        <v>56</v>
      </c>
      <c r="D72" t="s">
        <v>33</v>
      </c>
    </row>
    <row r="73" spans="1:4" x14ac:dyDescent="0.25">
      <c r="A73">
        <v>442</v>
      </c>
      <c r="B73" t="s">
        <v>196</v>
      </c>
      <c r="C73" t="s">
        <v>56</v>
      </c>
      <c r="D73" t="s">
        <v>33</v>
      </c>
    </row>
    <row r="74" spans="1:4" x14ac:dyDescent="0.25">
      <c r="A74">
        <v>443</v>
      </c>
      <c r="B74" t="s">
        <v>197</v>
      </c>
      <c r="C74" t="s">
        <v>56</v>
      </c>
      <c r="D74" t="s">
        <v>33</v>
      </c>
    </row>
    <row r="75" spans="1:4" x14ac:dyDescent="0.25">
      <c r="A75">
        <v>444</v>
      </c>
      <c r="B75" t="s">
        <v>198</v>
      </c>
      <c r="C75" t="s">
        <v>56</v>
      </c>
      <c r="D75" t="s">
        <v>33</v>
      </c>
    </row>
    <row r="76" spans="1:4" x14ac:dyDescent="0.25">
      <c r="A76">
        <v>449</v>
      </c>
      <c r="B76" t="s">
        <v>199</v>
      </c>
      <c r="C76" t="s">
        <v>56</v>
      </c>
      <c r="D76" t="s">
        <v>33</v>
      </c>
    </row>
    <row r="77" spans="1:4" x14ac:dyDescent="0.25">
      <c r="A77">
        <v>490</v>
      </c>
      <c r="B77" t="s">
        <v>57</v>
      </c>
      <c r="C77" t="s">
        <v>57</v>
      </c>
      <c r="D77" t="s">
        <v>33</v>
      </c>
    </row>
    <row r="78" spans="1:4" x14ac:dyDescent="0.25">
      <c r="A78">
        <v>510</v>
      </c>
      <c r="B78" t="s">
        <v>58</v>
      </c>
      <c r="C78" t="s">
        <v>58</v>
      </c>
      <c r="D78" t="s">
        <v>32</v>
      </c>
    </row>
    <row r="79" spans="1:4" x14ac:dyDescent="0.25">
      <c r="A79">
        <v>520</v>
      </c>
      <c r="B79" t="s">
        <v>59</v>
      </c>
      <c r="C79" t="s">
        <v>59</v>
      </c>
      <c r="D79" t="s">
        <v>33</v>
      </c>
    </row>
    <row r="80" spans="1:4" x14ac:dyDescent="0.25">
      <c r="A80">
        <v>521</v>
      </c>
      <c r="B80" t="s">
        <v>200</v>
      </c>
      <c r="C80" t="s">
        <v>59</v>
      </c>
      <c r="D80" t="s">
        <v>36</v>
      </c>
    </row>
    <row r="81" spans="1:4" x14ac:dyDescent="0.25">
      <c r="A81">
        <v>522</v>
      </c>
      <c r="B81" t="s">
        <v>201</v>
      </c>
      <c r="C81" t="s">
        <v>59</v>
      </c>
      <c r="D81" t="s">
        <v>32</v>
      </c>
    </row>
    <row r="82" spans="1:4" x14ac:dyDescent="0.25">
      <c r="A82">
        <v>529</v>
      </c>
      <c r="B82" t="s">
        <v>202</v>
      </c>
      <c r="C82" t="s">
        <v>59</v>
      </c>
      <c r="D82" t="s">
        <v>33</v>
      </c>
    </row>
    <row r="83" spans="1:4" x14ac:dyDescent="0.25">
      <c r="A83">
        <v>530</v>
      </c>
      <c r="B83" t="s">
        <v>60</v>
      </c>
      <c r="C83" t="s">
        <v>60</v>
      </c>
      <c r="D83" t="s">
        <v>33</v>
      </c>
    </row>
    <row r="84" spans="1:4" x14ac:dyDescent="0.25">
      <c r="A84">
        <v>531</v>
      </c>
      <c r="B84" t="s">
        <v>203</v>
      </c>
      <c r="C84" t="s">
        <v>60</v>
      </c>
      <c r="D84" t="s">
        <v>33</v>
      </c>
    </row>
    <row r="85" spans="1:4" x14ac:dyDescent="0.25">
      <c r="A85">
        <v>532</v>
      </c>
      <c r="B85" t="s">
        <v>204</v>
      </c>
      <c r="C85" t="s">
        <v>60</v>
      </c>
      <c r="D85" t="s">
        <v>33</v>
      </c>
    </row>
    <row r="86" spans="1:4" x14ac:dyDescent="0.25">
      <c r="A86">
        <v>533</v>
      </c>
      <c r="B86" t="s">
        <v>205</v>
      </c>
      <c r="C86" t="s">
        <v>60</v>
      </c>
      <c r="D86" t="s">
        <v>33</v>
      </c>
    </row>
    <row r="87" spans="1:4" x14ac:dyDescent="0.25">
      <c r="A87">
        <v>534</v>
      </c>
      <c r="B87" t="s">
        <v>206</v>
      </c>
      <c r="C87" t="s">
        <v>60</v>
      </c>
      <c r="D87" t="s">
        <v>33</v>
      </c>
    </row>
    <row r="88" spans="1:4" x14ac:dyDescent="0.25">
      <c r="A88">
        <v>535</v>
      </c>
      <c r="B88" t="s">
        <v>207</v>
      </c>
      <c r="C88" t="s">
        <v>60</v>
      </c>
      <c r="D88" t="s">
        <v>33</v>
      </c>
    </row>
    <row r="89" spans="1:4" x14ac:dyDescent="0.25">
      <c r="A89">
        <v>539</v>
      </c>
      <c r="B89" t="s">
        <v>208</v>
      </c>
      <c r="C89" t="s">
        <v>60</v>
      </c>
      <c r="D89" t="s">
        <v>33</v>
      </c>
    </row>
    <row r="90" spans="1:4" x14ac:dyDescent="0.25">
      <c r="A90">
        <v>540</v>
      </c>
      <c r="B90" t="s">
        <v>94</v>
      </c>
      <c r="C90" t="s">
        <v>61</v>
      </c>
      <c r="D90" t="s">
        <v>32</v>
      </c>
    </row>
    <row r="91" spans="1:4" x14ac:dyDescent="0.25">
      <c r="A91">
        <v>585</v>
      </c>
      <c r="B91" t="s">
        <v>209</v>
      </c>
      <c r="C91" t="s">
        <v>61</v>
      </c>
      <c r="D91" t="s">
        <v>32</v>
      </c>
    </row>
    <row r="92" spans="1:4" x14ac:dyDescent="0.25">
      <c r="A92">
        <v>590</v>
      </c>
      <c r="B92" t="s">
        <v>123</v>
      </c>
      <c r="C92" t="s">
        <v>62</v>
      </c>
      <c r="D92" t="s">
        <v>33</v>
      </c>
    </row>
    <row r="93" spans="1:4" x14ac:dyDescent="0.25">
      <c r="A93">
        <v>910</v>
      </c>
      <c r="B93" t="s">
        <v>210</v>
      </c>
      <c r="C93" t="s">
        <v>211</v>
      </c>
      <c r="D93" t="s">
        <v>211</v>
      </c>
    </row>
    <row r="94" spans="1:4" x14ac:dyDescent="0.25">
      <c r="A94">
        <v>920</v>
      </c>
      <c r="B94" t="s">
        <v>212</v>
      </c>
      <c r="C94" t="s">
        <v>211</v>
      </c>
      <c r="D94" t="s">
        <v>211</v>
      </c>
    </row>
    <row r="95" spans="1:4" x14ac:dyDescent="0.25">
      <c r="A95">
        <v>930</v>
      </c>
      <c r="B95" t="s">
        <v>213</v>
      </c>
      <c r="C95" t="s">
        <v>211</v>
      </c>
      <c r="D95" t="s">
        <v>211</v>
      </c>
    </row>
    <row r="96" spans="1:4" x14ac:dyDescent="0.25">
      <c r="A96">
        <v>940</v>
      </c>
      <c r="B96" t="s">
        <v>214</v>
      </c>
      <c r="C96" t="s">
        <v>211</v>
      </c>
      <c r="D96" t="s">
        <v>211</v>
      </c>
    </row>
    <row r="97" spans="1:4" x14ac:dyDescent="0.25">
      <c r="A97">
        <v>950</v>
      </c>
      <c r="B97" t="s">
        <v>215</v>
      </c>
      <c r="C97" t="s">
        <v>211</v>
      </c>
      <c r="D97" t="s">
        <v>211</v>
      </c>
    </row>
    <row r="98" spans="1:4" x14ac:dyDescent="0.25">
      <c r="A98">
        <v>960</v>
      </c>
      <c r="B98" t="s">
        <v>216</v>
      </c>
      <c r="C98" t="s">
        <v>211</v>
      </c>
      <c r="D98" t="s">
        <v>211</v>
      </c>
    </row>
    <row r="99" spans="1:4" x14ac:dyDescent="0.25">
      <c r="A99">
        <v>970</v>
      </c>
      <c r="B99" t="s">
        <v>217</v>
      </c>
      <c r="C99" t="s">
        <v>211</v>
      </c>
      <c r="D99" t="s">
        <v>211</v>
      </c>
    </row>
    <row r="100" spans="1:4" x14ac:dyDescent="0.25">
      <c r="A100">
        <v>990</v>
      </c>
      <c r="B100" t="s">
        <v>218</v>
      </c>
      <c r="C100" t="s">
        <v>211</v>
      </c>
      <c r="D100" t="s">
        <v>211</v>
      </c>
    </row>
    <row r="101" spans="1:4" x14ac:dyDescent="0.25">
      <c r="A101">
        <v>999</v>
      </c>
      <c r="B101" t="s">
        <v>219</v>
      </c>
      <c r="C101" t="s">
        <v>211</v>
      </c>
      <c r="D101" t="s">
        <v>211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220</v>
      </c>
    </row>
    <row r="2" spans="1:2" x14ac:dyDescent="0.25">
      <c r="A2">
        <v>2</v>
      </c>
      <c r="B2" t="s">
        <v>221</v>
      </c>
    </row>
    <row r="3" spans="1:2" x14ac:dyDescent="0.25">
      <c r="A3">
        <v>3</v>
      </c>
      <c r="B3" t="s">
        <v>222</v>
      </c>
    </row>
    <row r="4" spans="1:2" x14ac:dyDescent="0.25">
      <c r="A4">
        <v>5</v>
      </c>
      <c r="B4" t="s">
        <v>26</v>
      </c>
    </row>
    <row r="5" spans="1:2" x14ac:dyDescent="0.25">
      <c r="A5">
        <v>6</v>
      </c>
      <c r="B5" t="s">
        <v>223</v>
      </c>
    </row>
    <row r="6" spans="1:2" x14ac:dyDescent="0.25">
      <c r="A6">
        <v>7</v>
      </c>
      <c r="B6" t="s">
        <v>224</v>
      </c>
    </row>
    <row r="7" spans="1:2" x14ac:dyDescent="0.25">
      <c r="A7">
        <v>8</v>
      </c>
      <c r="B7" t="s">
        <v>225</v>
      </c>
    </row>
    <row r="8" spans="1:2" x14ac:dyDescent="0.25">
      <c r="A8">
        <v>9</v>
      </c>
      <c r="B8" t="s">
        <v>226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124</v>
      </c>
      <c r="E2" t="s">
        <v>125</v>
      </c>
      <c r="F2" t="s">
        <v>126</v>
      </c>
      <c r="G2" t="s">
        <v>127</v>
      </c>
      <c r="H2" t="s">
        <v>128</v>
      </c>
      <c r="I2" t="s">
        <v>23</v>
      </c>
      <c r="J2" t="s">
        <v>129</v>
      </c>
      <c r="K2" t="s">
        <v>130</v>
      </c>
    </row>
    <row r="3" spans="1:11" x14ac:dyDescent="0.25">
      <c r="A3">
        <v>1</v>
      </c>
      <c r="B3" t="s">
        <v>220</v>
      </c>
      <c r="C3" t="s">
        <v>24</v>
      </c>
      <c r="D3" t="s">
        <v>24</v>
      </c>
      <c r="E3" t="s">
        <v>24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</row>
    <row r="4" spans="1:11" x14ac:dyDescent="0.25">
      <c r="A4">
        <v>2</v>
      </c>
      <c r="B4" t="s">
        <v>221</v>
      </c>
      <c r="C4" t="s">
        <v>27</v>
      </c>
      <c r="D4" t="s">
        <v>27</v>
      </c>
      <c r="E4" t="s">
        <v>23</v>
      </c>
      <c r="F4" t="s">
        <v>27</v>
      </c>
      <c r="G4" t="s">
        <v>29</v>
      </c>
      <c r="H4" t="s">
        <v>29</v>
      </c>
      <c r="I4" t="s">
        <v>23</v>
      </c>
      <c r="J4" t="s">
        <v>29</v>
      </c>
      <c r="K4" t="s">
        <v>27</v>
      </c>
    </row>
    <row r="5" spans="1:11" x14ac:dyDescent="0.25">
      <c r="A5">
        <v>3</v>
      </c>
      <c r="B5" t="s">
        <v>222</v>
      </c>
      <c r="C5" t="s">
        <v>29</v>
      </c>
      <c r="D5" t="s">
        <v>29</v>
      </c>
      <c r="E5" t="s">
        <v>23</v>
      </c>
      <c r="F5" t="s">
        <v>27</v>
      </c>
      <c r="G5" t="s">
        <v>29</v>
      </c>
      <c r="H5" t="s">
        <v>29</v>
      </c>
      <c r="I5" t="s">
        <v>23</v>
      </c>
      <c r="J5" t="s">
        <v>29</v>
      </c>
      <c r="K5" t="s">
        <v>29</v>
      </c>
    </row>
    <row r="6" spans="1:11" x14ac:dyDescent="0.25">
      <c r="A6">
        <v>5</v>
      </c>
      <c r="B6" t="s">
        <v>26</v>
      </c>
      <c r="C6" t="s">
        <v>26</v>
      </c>
      <c r="D6" t="s">
        <v>26</v>
      </c>
      <c r="E6" t="s">
        <v>26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</row>
    <row r="7" spans="1:11" x14ac:dyDescent="0.25">
      <c r="A7">
        <v>6</v>
      </c>
      <c r="B7" t="s">
        <v>223</v>
      </c>
      <c r="C7" t="s">
        <v>27</v>
      </c>
      <c r="D7" t="s">
        <v>27</v>
      </c>
      <c r="E7" t="s">
        <v>23</v>
      </c>
      <c r="F7" t="s">
        <v>27</v>
      </c>
      <c r="G7" t="s">
        <v>29</v>
      </c>
      <c r="H7" t="s">
        <v>29</v>
      </c>
      <c r="I7" t="s">
        <v>23</v>
      </c>
      <c r="J7" t="s">
        <v>29</v>
      </c>
      <c r="K7" t="s">
        <v>27</v>
      </c>
    </row>
    <row r="8" spans="1:11" x14ac:dyDescent="0.25">
      <c r="A8">
        <v>7</v>
      </c>
      <c r="B8" t="s">
        <v>224</v>
      </c>
      <c r="C8" t="s">
        <v>28</v>
      </c>
      <c r="D8" t="s">
        <v>28</v>
      </c>
      <c r="E8" t="s">
        <v>23</v>
      </c>
      <c r="F8" t="s">
        <v>27</v>
      </c>
      <c r="G8" t="s">
        <v>29</v>
      </c>
      <c r="H8" t="s">
        <v>29</v>
      </c>
      <c r="I8" t="s">
        <v>23</v>
      </c>
      <c r="J8" t="s">
        <v>28</v>
      </c>
      <c r="K8" t="s">
        <v>28</v>
      </c>
    </row>
    <row r="9" spans="1:11" x14ac:dyDescent="0.25">
      <c r="A9">
        <v>8</v>
      </c>
      <c r="B9" t="s">
        <v>225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 t="s">
        <v>23</v>
      </c>
    </row>
    <row r="10" spans="1:11" x14ac:dyDescent="0.25">
      <c r="A10">
        <v>9</v>
      </c>
      <c r="B10" t="s">
        <v>226</v>
      </c>
      <c r="C10" t="s">
        <v>25</v>
      </c>
      <c r="D10" t="s">
        <v>28</v>
      </c>
      <c r="E10" t="s">
        <v>23</v>
      </c>
      <c r="F10" t="s">
        <v>25</v>
      </c>
      <c r="G10" t="s">
        <v>25</v>
      </c>
      <c r="H10" t="s">
        <v>29</v>
      </c>
      <c r="I10" t="s">
        <v>23</v>
      </c>
      <c r="J10" t="s">
        <v>25</v>
      </c>
      <c r="K10" t="s">
        <v>25</v>
      </c>
    </row>
    <row r="11" spans="1:11" x14ac:dyDescent="0.25">
      <c r="A11">
        <v>99</v>
      </c>
      <c r="B11" t="s">
        <v>227</v>
      </c>
      <c r="C11" t="s">
        <v>30</v>
      </c>
      <c r="D11" t="s">
        <v>26</v>
      </c>
      <c r="E11" t="s">
        <v>23</v>
      </c>
      <c r="F11" t="s">
        <v>27</v>
      </c>
      <c r="G11" t="s">
        <v>29</v>
      </c>
      <c r="H11" t="s">
        <v>29</v>
      </c>
      <c r="I11" t="s">
        <v>23</v>
      </c>
      <c r="J11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4292"/>
  <sheetViews>
    <sheetView workbookViewId="0"/>
  </sheetViews>
  <sheetFormatPr defaultRowHeight="15" x14ac:dyDescent="0.25"/>
  <sheetData>
    <row r="1" spans="1:17" x14ac:dyDescent="0.25">
      <c r="B1" s="43" t="s">
        <v>228</v>
      </c>
      <c r="C1" s="43" t="s">
        <v>229</v>
      </c>
      <c r="D1" s="43" t="s">
        <v>230</v>
      </c>
      <c r="E1" s="43" t="s">
        <v>231</v>
      </c>
      <c r="F1" s="43" t="s">
        <v>232</v>
      </c>
      <c r="G1" s="43" t="s">
        <v>233</v>
      </c>
      <c r="H1" s="43" t="s">
        <v>234</v>
      </c>
      <c r="I1" s="43" t="s">
        <v>235</v>
      </c>
      <c r="J1" s="43" t="s">
        <v>236</v>
      </c>
      <c r="K1" s="43" t="s">
        <v>237</v>
      </c>
      <c r="L1" s="43" t="s">
        <v>238</v>
      </c>
      <c r="M1" s="43" t="s">
        <v>239</v>
      </c>
      <c r="N1" s="43" t="s">
        <v>240</v>
      </c>
      <c r="O1" s="43" t="s">
        <v>241</v>
      </c>
      <c r="P1" s="43" t="s">
        <v>242</v>
      </c>
      <c r="Q1" s="43" t="s">
        <v>243</v>
      </c>
    </row>
    <row r="2" spans="1:17" x14ac:dyDescent="0.25">
      <c r="A2" s="43">
        <v>0</v>
      </c>
      <c r="B2" t="s">
        <v>244</v>
      </c>
      <c r="C2" t="s">
        <v>245</v>
      </c>
      <c r="D2">
        <v>996997</v>
      </c>
      <c r="E2">
        <v>130</v>
      </c>
      <c r="F2">
        <v>61</v>
      </c>
      <c r="G2">
        <v>109</v>
      </c>
      <c r="J2">
        <v>1978</v>
      </c>
      <c r="L2">
        <v>1</v>
      </c>
      <c r="O2" t="s">
        <v>246</v>
      </c>
      <c r="P2">
        <v>5</v>
      </c>
      <c r="Q2">
        <v>6</v>
      </c>
    </row>
    <row r="3" spans="1:17" x14ac:dyDescent="0.25">
      <c r="A3" s="43">
        <v>1</v>
      </c>
      <c r="B3" t="s">
        <v>247</v>
      </c>
      <c r="C3" t="s">
        <v>248</v>
      </c>
      <c r="D3">
        <v>994286</v>
      </c>
      <c r="E3">
        <v>120</v>
      </c>
      <c r="F3">
        <v>115</v>
      </c>
      <c r="G3">
        <v>115</v>
      </c>
      <c r="J3">
        <v>1969</v>
      </c>
      <c r="L3">
        <v>1</v>
      </c>
      <c r="O3" t="s">
        <v>249</v>
      </c>
      <c r="P3">
        <v>5</v>
      </c>
      <c r="Q3">
        <v>6</v>
      </c>
    </row>
    <row r="4" spans="1:17" x14ac:dyDescent="0.25">
      <c r="A4" s="43">
        <v>2</v>
      </c>
      <c r="B4" t="s">
        <v>250</v>
      </c>
      <c r="C4" t="s">
        <v>251</v>
      </c>
      <c r="D4">
        <v>994978</v>
      </c>
      <c r="E4">
        <v>120</v>
      </c>
      <c r="F4">
        <v>124</v>
      </c>
      <c r="G4">
        <v>152</v>
      </c>
      <c r="J4">
        <v>1988</v>
      </c>
      <c r="K4">
        <v>2016</v>
      </c>
      <c r="L4">
        <v>2</v>
      </c>
      <c r="M4">
        <v>7</v>
      </c>
      <c r="O4" t="s">
        <v>252</v>
      </c>
      <c r="P4">
        <v>5</v>
      </c>
      <c r="Q4">
        <v>6</v>
      </c>
    </row>
    <row r="5" spans="1:17" x14ac:dyDescent="0.25">
      <c r="A5" s="43">
        <v>3</v>
      </c>
      <c r="B5" t="s">
        <v>253</v>
      </c>
      <c r="C5" t="s">
        <v>254</v>
      </c>
      <c r="D5">
        <v>997091</v>
      </c>
      <c r="E5">
        <v>130</v>
      </c>
      <c r="F5">
        <v>63</v>
      </c>
      <c r="G5">
        <v>112</v>
      </c>
      <c r="J5">
        <v>1978</v>
      </c>
      <c r="L5">
        <v>1</v>
      </c>
      <c r="O5" t="s">
        <v>255</v>
      </c>
      <c r="P5">
        <v>5</v>
      </c>
      <c r="Q5">
        <v>6</v>
      </c>
    </row>
    <row r="6" spans="1:17" x14ac:dyDescent="0.25">
      <c r="A6" s="43">
        <v>4</v>
      </c>
      <c r="B6" t="s">
        <v>256</v>
      </c>
      <c r="C6" t="s">
        <v>257</v>
      </c>
      <c r="D6">
        <v>994986</v>
      </c>
      <c r="E6">
        <v>130</v>
      </c>
      <c r="F6">
        <v>75</v>
      </c>
      <c r="G6">
        <v>124</v>
      </c>
      <c r="J6">
        <v>1975</v>
      </c>
      <c r="L6">
        <v>1</v>
      </c>
      <c r="N6">
        <v>0</v>
      </c>
      <c r="O6" t="s">
        <v>258</v>
      </c>
      <c r="P6">
        <v>5</v>
      </c>
      <c r="Q6">
        <v>6</v>
      </c>
    </row>
    <row r="7" spans="1:17" x14ac:dyDescent="0.25">
      <c r="A7" s="43">
        <v>5</v>
      </c>
      <c r="B7" t="s">
        <v>259</v>
      </c>
      <c r="C7" t="s">
        <v>260</v>
      </c>
      <c r="D7">
        <v>994049</v>
      </c>
      <c r="E7">
        <v>120</v>
      </c>
      <c r="F7">
        <v>134</v>
      </c>
      <c r="G7">
        <v>134</v>
      </c>
      <c r="J7">
        <v>1972</v>
      </c>
      <c r="L7">
        <v>2</v>
      </c>
      <c r="M7">
        <v>7</v>
      </c>
      <c r="O7" t="s">
        <v>261</v>
      </c>
      <c r="P7">
        <v>5</v>
      </c>
      <c r="Q7">
        <v>6</v>
      </c>
    </row>
    <row r="8" spans="1:17" x14ac:dyDescent="0.25">
      <c r="A8" s="43">
        <v>6</v>
      </c>
      <c r="B8" t="s">
        <v>262</v>
      </c>
      <c r="C8" t="s">
        <v>263</v>
      </c>
      <c r="D8">
        <v>997583</v>
      </c>
      <c r="E8">
        <v>120</v>
      </c>
      <c r="F8">
        <v>112</v>
      </c>
      <c r="G8">
        <v>112</v>
      </c>
      <c r="J8">
        <v>1965</v>
      </c>
      <c r="L8">
        <v>2</v>
      </c>
      <c r="M8">
        <v>3</v>
      </c>
      <c r="O8" t="s">
        <v>264</v>
      </c>
      <c r="P8">
        <v>5</v>
      </c>
      <c r="Q8">
        <v>6</v>
      </c>
    </row>
    <row r="9" spans="1:17" x14ac:dyDescent="0.25">
      <c r="A9" s="43">
        <v>7</v>
      </c>
      <c r="B9" t="s">
        <v>265</v>
      </c>
      <c r="C9" t="s">
        <v>266</v>
      </c>
      <c r="D9">
        <v>994397</v>
      </c>
      <c r="E9">
        <v>120</v>
      </c>
      <c r="F9">
        <v>210</v>
      </c>
      <c r="G9">
        <v>360</v>
      </c>
      <c r="J9">
        <v>1920</v>
      </c>
      <c r="L9">
        <v>2</v>
      </c>
      <c r="M9">
        <v>7</v>
      </c>
      <c r="O9" t="s">
        <v>267</v>
      </c>
      <c r="P9">
        <v>5</v>
      </c>
      <c r="Q9">
        <v>6</v>
      </c>
    </row>
    <row r="10" spans="1:17" x14ac:dyDescent="0.25">
      <c r="A10" s="43">
        <v>8</v>
      </c>
      <c r="B10" t="s">
        <v>268</v>
      </c>
      <c r="C10" t="s">
        <v>269</v>
      </c>
      <c r="D10">
        <v>996436</v>
      </c>
      <c r="E10">
        <v>120</v>
      </c>
      <c r="F10">
        <v>200</v>
      </c>
      <c r="G10">
        <v>200</v>
      </c>
      <c r="J10">
        <v>2018</v>
      </c>
      <c r="L10">
        <v>2</v>
      </c>
      <c r="M10">
        <v>7</v>
      </c>
      <c r="O10" t="s">
        <v>270</v>
      </c>
      <c r="P10">
        <v>5</v>
      </c>
      <c r="Q10">
        <v>6</v>
      </c>
    </row>
    <row r="11" spans="1:17" x14ac:dyDescent="0.25">
      <c r="A11" s="43">
        <v>9</v>
      </c>
      <c r="B11" t="s">
        <v>271</v>
      </c>
      <c r="C11" t="s">
        <v>272</v>
      </c>
      <c r="D11">
        <v>996392</v>
      </c>
      <c r="E11">
        <v>120</v>
      </c>
      <c r="F11">
        <v>171</v>
      </c>
      <c r="G11">
        <v>171</v>
      </c>
      <c r="J11">
        <v>1977</v>
      </c>
      <c r="L11">
        <v>2</v>
      </c>
      <c r="M11">
        <v>7</v>
      </c>
      <c r="O11" t="s">
        <v>273</v>
      </c>
      <c r="P11">
        <v>5</v>
      </c>
      <c r="Q11">
        <v>6</v>
      </c>
    </row>
    <row r="12" spans="1:17" x14ac:dyDescent="0.25">
      <c r="A12" s="43">
        <v>10</v>
      </c>
      <c r="B12" t="s">
        <v>274</v>
      </c>
      <c r="C12" t="s">
        <v>275</v>
      </c>
      <c r="D12">
        <v>995083</v>
      </c>
      <c r="E12">
        <v>130</v>
      </c>
      <c r="F12">
        <v>81</v>
      </c>
      <c r="G12">
        <v>89</v>
      </c>
      <c r="J12">
        <v>1786</v>
      </c>
      <c r="L12">
        <v>2</v>
      </c>
      <c r="M12">
        <v>7</v>
      </c>
      <c r="O12" t="s">
        <v>276</v>
      </c>
      <c r="P12">
        <v>5</v>
      </c>
      <c r="Q12">
        <v>6</v>
      </c>
    </row>
    <row r="13" spans="1:17" x14ac:dyDescent="0.25">
      <c r="A13" s="43">
        <v>11</v>
      </c>
      <c r="B13" t="s">
        <v>277</v>
      </c>
      <c r="C13" t="s">
        <v>278</v>
      </c>
      <c r="D13">
        <v>996073</v>
      </c>
      <c r="E13">
        <v>120</v>
      </c>
      <c r="F13">
        <v>143</v>
      </c>
      <c r="G13">
        <v>143</v>
      </c>
      <c r="J13">
        <v>1956</v>
      </c>
      <c r="K13">
        <v>1978</v>
      </c>
      <c r="L13">
        <v>7</v>
      </c>
      <c r="M13">
        <v>1</v>
      </c>
      <c r="O13" t="s">
        <v>279</v>
      </c>
      <c r="P13">
        <v>5</v>
      </c>
      <c r="Q13">
        <v>6</v>
      </c>
    </row>
    <row r="14" spans="1:17" x14ac:dyDescent="0.25">
      <c r="A14" s="43">
        <v>12</v>
      </c>
      <c r="B14" t="s">
        <v>280</v>
      </c>
      <c r="C14" t="s">
        <v>281</v>
      </c>
      <c r="D14">
        <v>996992</v>
      </c>
      <c r="E14">
        <v>120</v>
      </c>
      <c r="F14">
        <v>139</v>
      </c>
      <c r="G14">
        <v>139</v>
      </c>
      <c r="J14">
        <v>1963</v>
      </c>
      <c r="K14">
        <v>1978</v>
      </c>
      <c r="L14">
        <v>2</v>
      </c>
      <c r="M14">
        <v>7</v>
      </c>
      <c r="O14" t="s">
        <v>282</v>
      </c>
      <c r="P14">
        <v>5</v>
      </c>
      <c r="Q14">
        <v>6</v>
      </c>
    </row>
    <row r="15" spans="1:17" x14ac:dyDescent="0.25">
      <c r="A15" s="43">
        <v>13</v>
      </c>
      <c r="B15" t="s">
        <v>283</v>
      </c>
      <c r="C15" t="s">
        <v>284</v>
      </c>
      <c r="D15">
        <v>995253</v>
      </c>
      <c r="E15">
        <v>130</v>
      </c>
      <c r="F15">
        <v>126</v>
      </c>
      <c r="G15">
        <v>170</v>
      </c>
      <c r="J15">
        <v>1971</v>
      </c>
      <c r="L15">
        <v>1</v>
      </c>
      <c r="O15" t="s">
        <v>285</v>
      </c>
      <c r="P15">
        <v>5</v>
      </c>
      <c r="Q15">
        <v>6</v>
      </c>
    </row>
    <row r="16" spans="1:17" x14ac:dyDescent="0.25">
      <c r="A16" s="43">
        <v>14</v>
      </c>
      <c r="B16" t="s">
        <v>286</v>
      </c>
      <c r="C16" t="s">
        <v>287</v>
      </c>
      <c r="D16">
        <v>995302</v>
      </c>
      <c r="E16">
        <v>130</v>
      </c>
      <c r="F16">
        <v>126</v>
      </c>
      <c r="G16">
        <v>170</v>
      </c>
      <c r="J16">
        <v>1971</v>
      </c>
      <c r="L16">
        <v>1</v>
      </c>
      <c r="O16" t="s">
        <v>288</v>
      </c>
      <c r="P16">
        <v>5</v>
      </c>
      <c r="Q16">
        <v>6</v>
      </c>
    </row>
    <row r="17" spans="1:17" x14ac:dyDescent="0.25">
      <c r="A17" s="43">
        <v>15</v>
      </c>
      <c r="B17" t="s">
        <v>289</v>
      </c>
      <c r="C17" t="s">
        <v>290</v>
      </c>
      <c r="D17">
        <v>995515</v>
      </c>
      <c r="E17">
        <v>130</v>
      </c>
      <c r="F17">
        <v>101</v>
      </c>
      <c r="G17">
        <v>101</v>
      </c>
      <c r="J17">
        <v>1977</v>
      </c>
      <c r="L17">
        <v>1</v>
      </c>
      <c r="N17">
        <v>0</v>
      </c>
      <c r="O17" t="s">
        <v>291</v>
      </c>
      <c r="P17">
        <v>5</v>
      </c>
      <c r="Q17">
        <v>6</v>
      </c>
    </row>
    <row r="18" spans="1:17" x14ac:dyDescent="0.25">
      <c r="A18" s="43">
        <v>16</v>
      </c>
      <c r="B18" t="s">
        <v>292</v>
      </c>
      <c r="C18" t="s">
        <v>293</v>
      </c>
      <c r="D18">
        <v>994402</v>
      </c>
      <c r="E18">
        <v>130</v>
      </c>
      <c r="F18">
        <v>104</v>
      </c>
      <c r="G18">
        <v>104</v>
      </c>
      <c r="J18">
        <v>1993</v>
      </c>
      <c r="L18">
        <v>1</v>
      </c>
      <c r="N18">
        <v>90</v>
      </c>
      <c r="O18" t="s">
        <v>294</v>
      </c>
      <c r="P18">
        <v>5</v>
      </c>
      <c r="Q18">
        <v>6</v>
      </c>
    </row>
    <row r="19" spans="1:17" x14ac:dyDescent="0.25">
      <c r="A19" s="43">
        <v>17</v>
      </c>
      <c r="B19" t="s">
        <v>295</v>
      </c>
      <c r="C19" t="s">
        <v>296</v>
      </c>
      <c r="D19">
        <v>994389</v>
      </c>
      <c r="E19">
        <v>120</v>
      </c>
      <c r="F19">
        <v>117</v>
      </c>
      <c r="G19">
        <v>106</v>
      </c>
      <c r="J19">
        <v>1971</v>
      </c>
      <c r="K19">
        <v>1992</v>
      </c>
      <c r="L19">
        <v>2</v>
      </c>
      <c r="M19">
        <v>7</v>
      </c>
      <c r="O19" t="s">
        <v>297</v>
      </c>
      <c r="P19">
        <v>5</v>
      </c>
      <c r="Q19">
        <v>6</v>
      </c>
    </row>
    <row r="20" spans="1:17" x14ac:dyDescent="0.25">
      <c r="A20" s="43">
        <v>18</v>
      </c>
      <c r="B20" t="s">
        <v>298</v>
      </c>
      <c r="C20" t="s">
        <v>299</v>
      </c>
      <c r="D20">
        <v>996879</v>
      </c>
      <c r="E20">
        <v>130</v>
      </c>
      <c r="F20">
        <v>61</v>
      </c>
      <c r="G20">
        <v>109</v>
      </c>
      <c r="J20">
        <v>1979</v>
      </c>
      <c r="L20">
        <v>1</v>
      </c>
      <c r="O20" t="s">
        <v>300</v>
      </c>
      <c r="P20">
        <v>5</v>
      </c>
      <c r="Q20">
        <v>6</v>
      </c>
    </row>
    <row r="21" spans="1:17" x14ac:dyDescent="0.25">
      <c r="A21" s="43">
        <v>19</v>
      </c>
      <c r="B21" t="s">
        <v>301</v>
      </c>
      <c r="C21" t="s">
        <v>302</v>
      </c>
      <c r="D21">
        <v>997436</v>
      </c>
      <c r="E21">
        <v>120</v>
      </c>
      <c r="F21">
        <v>133</v>
      </c>
      <c r="G21">
        <v>104</v>
      </c>
      <c r="J21">
        <v>1962</v>
      </c>
      <c r="K21">
        <v>1985</v>
      </c>
      <c r="L21">
        <v>2</v>
      </c>
      <c r="M21">
        <v>7</v>
      </c>
      <c r="O21" t="s">
        <v>303</v>
      </c>
      <c r="P21">
        <v>5</v>
      </c>
      <c r="Q21">
        <v>6</v>
      </c>
    </row>
    <row r="22" spans="1:17" x14ac:dyDescent="0.25">
      <c r="A22" s="43">
        <v>20</v>
      </c>
      <c r="B22" t="s">
        <v>304</v>
      </c>
      <c r="C22" t="s">
        <v>305</v>
      </c>
      <c r="D22">
        <v>995513</v>
      </c>
      <c r="E22">
        <v>120</v>
      </c>
      <c r="F22">
        <v>173</v>
      </c>
      <c r="G22">
        <v>173</v>
      </c>
      <c r="J22">
        <v>1970</v>
      </c>
      <c r="K22">
        <v>1980</v>
      </c>
      <c r="L22">
        <v>2</v>
      </c>
      <c r="M22">
        <v>7</v>
      </c>
      <c r="N22">
        <v>2</v>
      </c>
      <c r="O22" t="s">
        <v>306</v>
      </c>
      <c r="P22">
        <v>5</v>
      </c>
      <c r="Q22">
        <v>6</v>
      </c>
    </row>
    <row r="23" spans="1:17" x14ac:dyDescent="0.25">
      <c r="A23" s="43">
        <v>21</v>
      </c>
      <c r="B23" t="s">
        <v>307</v>
      </c>
      <c r="C23" t="s">
        <v>308</v>
      </c>
      <c r="D23">
        <v>993681</v>
      </c>
      <c r="E23">
        <v>120</v>
      </c>
      <c r="F23">
        <v>171</v>
      </c>
      <c r="G23">
        <v>171</v>
      </c>
      <c r="J23">
        <v>1969</v>
      </c>
      <c r="K23">
        <v>1980</v>
      </c>
      <c r="L23">
        <v>2</v>
      </c>
      <c r="M23">
        <v>7</v>
      </c>
      <c r="N23">
        <v>2</v>
      </c>
      <c r="O23" t="s">
        <v>309</v>
      </c>
      <c r="P23">
        <v>5</v>
      </c>
      <c r="Q23">
        <v>6</v>
      </c>
    </row>
    <row r="24" spans="1:17" x14ac:dyDescent="0.25">
      <c r="A24" s="43">
        <v>22</v>
      </c>
      <c r="B24" t="s">
        <v>310</v>
      </c>
      <c r="C24" t="s">
        <v>311</v>
      </c>
      <c r="D24">
        <v>996811</v>
      </c>
      <c r="E24">
        <v>130</v>
      </c>
      <c r="F24">
        <v>109</v>
      </c>
      <c r="G24">
        <v>109</v>
      </c>
      <c r="J24">
        <v>1959</v>
      </c>
      <c r="K24">
        <v>1975</v>
      </c>
      <c r="L24">
        <v>2</v>
      </c>
      <c r="M24">
        <v>7</v>
      </c>
      <c r="O24" t="s">
        <v>312</v>
      </c>
      <c r="P24">
        <v>5</v>
      </c>
      <c r="Q24">
        <v>6</v>
      </c>
    </row>
    <row r="25" spans="1:17" x14ac:dyDescent="0.25">
      <c r="A25" s="43">
        <v>23</v>
      </c>
      <c r="B25" t="s">
        <v>313</v>
      </c>
      <c r="C25" t="s">
        <v>314</v>
      </c>
      <c r="D25">
        <v>995044</v>
      </c>
      <c r="E25">
        <v>130</v>
      </c>
      <c r="F25">
        <v>107</v>
      </c>
      <c r="G25">
        <v>107</v>
      </c>
      <c r="J25">
        <v>1969</v>
      </c>
      <c r="L25">
        <v>1</v>
      </c>
      <c r="O25" t="s">
        <v>315</v>
      </c>
      <c r="P25">
        <v>5</v>
      </c>
      <c r="Q25">
        <v>6</v>
      </c>
    </row>
    <row r="26" spans="1:17" x14ac:dyDescent="0.25">
      <c r="A26" s="43">
        <v>24</v>
      </c>
      <c r="B26" t="s">
        <v>316</v>
      </c>
      <c r="C26" t="s">
        <v>317</v>
      </c>
      <c r="D26">
        <v>2691216</v>
      </c>
      <c r="E26">
        <v>130</v>
      </c>
      <c r="F26">
        <v>56</v>
      </c>
      <c r="G26">
        <v>108</v>
      </c>
      <c r="J26">
        <v>2008</v>
      </c>
      <c r="L26">
        <v>2</v>
      </c>
      <c r="M26">
        <v>7</v>
      </c>
      <c r="N26">
        <v>90</v>
      </c>
      <c r="O26" t="s">
        <v>318</v>
      </c>
      <c r="P26">
        <v>5</v>
      </c>
      <c r="Q26">
        <v>6</v>
      </c>
    </row>
    <row r="27" spans="1:17" x14ac:dyDescent="0.25">
      <c r="A27" s="43">
        <v>25</v>
      </c>
      <c r="B27" t="s">
        <v>319</v>
      </c>
      <c r="C27" t="s">
        <v>320</v>
      </c>
      <c r="D27">
        <v>995840</v>
      </c>
      <c r="E27">
        <v>120</v>
      </c>
      <c r="F27">
        <v>161</v>
      </c>
      <c r="G27">
        <v>134</v>
      </c>
      <c r="J27">
        <v>1969</v>
      </c>
      <c r="K27">
        <v>1992</v>
      </c>
      <c r="L27">
        <v>2</v>
      </c>
      <c r="M27">
        <v>3</v>
      </c>
      <c r="O27" t="s">
        <v>321</v>
      </c>
      <c r="P27">
        <v>5</v>
      </c>
      <c r="Q27">
        <v>6</v>
      </c>
    </row>
    <row r="28" spans="1:17" x14ac:dyDescent="0.25">
      <c r="A28" s="43">
        <v>26</v>
      </c>
      <c r="B28" t="s">
        <v>322</v>
      </c>
      <c r="C28" t="s">
        <v>323</v>
      </c>
      <c r="D28">
        <v>996633</v>
      </c>
      <c r="E28">
        <v>130</v>
      </c>
      <c r="F28">
        <v>58</v>
      </c>
      <c r="G28">
        <v>102</v>
      </c>
      <c r="J28">
        <v>1977</v>
      </c>
      <c r="L28">
        <v>1</v>
      </c>
      <c r="O28" t="s">
        <v>324</v>
      </c>
      <c r="P28">
        <v>5</v>
      </c>
      <c r="Q28">
        <v>6</v>
      </c>
    </row>
    <row r="29" spans="1:17" x14ac:dyDescent="0.25">
      <c r="A29" s="43">
        <v>27</v>
      </c>
      <c r="B29" t="s">
        <v>325</v>
      </c>
      <c r="C29" t="s">
        <v>326</v>
      </c>
      <c r="D29">
        <v>995800</v>
      </c>
      <c r="E29">
        <v>420</v>
      </c>
      <c r="F29">
        <v>71</v>
      </c>
      <c r="H29">
        <v>121</v>
      </c>
      <c r="J29">
        <v>1955</v>
      </c>
      <c r="L29">
        <v>1</v>
      </c>
      <c r="N29">
        <v>90</v>
      </c>
      <c r="O29" t="s">
        <v>327</v>
      </c>
      <c r="P29">
        <v>5</v>
      </c>
      <c r="Q29">
        <v>6</v>
      </c>
    </row>
    <row r="30" spans="1:17" x14ac:dyDescent="0.25">
      <c r="A30" s="43">
        <v>28</v>
      </c>
      <c r="B30" t="s">
        <v>328</v>
      </c>
      <c r="C30" t="s">
        <v>329</v>
      </c>
      <c r="D30">
        <v>997171</v>
      </c>
      <c r="E30">
        <v>130</v>
      </c>
      <c r="F30">
        <v>61</v>
      </c>
      <c r="G30">
        <v>109</v>
      </c>
      <c r="J30">
        <v>1978</v>
      </c>
      <c r="L30">
        <v>1</v>
      </c>
      <c r="O30" t="s">
        <v>330</v>
      </c>
      <c r="P30">
        <v>5</v>
      </c>
      <c r="Q30">
        <v>6</v>
      </c>
    </row>
    <row r="31" spans="1:17" x14ac:dyDescent="0.25">
      <c r="A31" s="43">
        <v>29</v>
      </c>
      <c r="B31" t="s">
        <v>331</v>
      </c>
      <c r="C31" t="s">
        <v>332</v>
      </c>
      <c r="D31">
        <v>997339</v>
      </c>
      <c r="E31">
        <v>130</v>
      </c>
      <c r="F31">
        <v>61</v>
      </c>
      <c r="G31">
        <v>109</v>
      </c>
      <c r="J31">
        <v>1978</v>
      </c>
      <c r="L31">
        <v>1</v>
      </c>
      <c r="O31" t="s">
        <v>333</v>
      </c>
      <c r="P31">
        <v>5</v>
      </c>
      <c r="Q31">
        <v>6</v>
      </c>
    </row>
    <row r="32" spans="1:17" x14ac:dyDescent="0.25">
      <c r="A32" s="43">
        <v>30</v>
      </c>
      <c r="B32" t="s">
        <v>334</v>
      </c>
      <c r="C32" t="s">
        <v>335</v>
      </c>
      <c r="D32">
        <v>995589</v>
      </c>
      <c r="E32">
        <v>130</v>
      </c>
      <c r="F32">
        <v>101</v>
      </c>
      <c r="G32">
        <v>101</v>
      </c>
      <c r="J32">
        <v>1978</v>
      </c>
      <c r="L32">
        <v>1</v>
      </c>
      <c r="N32">
        <v>0</v>
      </c>
      <c r="O32" t="s">
        <v>336</v>
      </c>
      <c r="P32">
        <v>5</v>
      </c>
      <c r="Q32">
        <v>6</v>
      </c>
    </row>
    <row r="33" spans="1:17" x14ac:dyDescent="0.25">
      <c r="A33" s="43">
        <v>31</v>
      </c>
      <c r="B33" t="s">
        <v>337</v>
      </c>
      <c r="C33" t="s">
        <v>338</v>
      </c>
      <c r="D33">
        <v>997417</v>
      </c>
      <c r="E33">
        <v>120</v>
      </c>
      <c r="F33">
        <v>143</v>
      </c>
      <c r="G33">
        <v>143</v>
      </c>
      <c r="J33">
        <v>1968</v>
      </c>
      <c r="L33">
        <v>2</v>
      </c>
      <c r="M33">
        <v>7</v>
      </c>
      <c r="N33">
        <v>2</v>
      </c>
      <c r="O33" t="s">
        <v>339</v>
      </c>
      <c r="P33">
        <v>5</v>
      </c>
      <c r="Q33">
        <v>6</v>
      </c>
    </row>
    <row r="34" spans="1:17" x14ac:dyDescent="0.25">
      <c r="A34" s="43">
        <v>32</v>
      </c>
      <c r="B34" t="s">
        <v>340</v>
      </c>
      <c r="C34" t="s">
        <v>341</v>
      </c>
      <c r="D34">
        <v>2577937</v>
      </c>
      <c r="E34">
        <v>130</v>
      </c>
      <c r="F34">
        <v>50</v>
      </c>
      <c r="G34">
        <v>100</v>
      </c>
      <c r="J34">
        <v>2002</v>
      </c>
      <c r="L34">
        <v>2</v>
      </c>
      <c r="M34">
        <v>7</v>
      </c>
      <c r="N34">
        <v>90</v>
      </c>
      <c r="O34" t="s">
        <v>342</v>
      </c>
      <c r="P34">
        <v>5</v>
      </c>
      <c r="Q34">
        <v>6</v>
      </c>
    </row>
    <row r="35" spans="1:17" x14ac:dyDescent="0.25">
      <c r="A35" s="43">
        <v>33</v>
      </c>
      <c r="B35" t="s">
        <v>343</v>
      </c>
      <c r="C35" t="s">
        <v>344</v>
      </c>
      <c r="D35">
        <v>2685056</v>
      </c>
      <c r="E35">
        <v>130</v>
      </c>
      <c r="F35">
        <v>60</v>
      </c>
      <c r="G35">
        <v>119</v>
      </c>
      <c r="J35">
        <v>2008</v>
      </c>
      <c r="L35">
        <v>1</v>
      </c>
      <c r="N35">
        <v>90</v>
      </c>
      <c r="O35" t="s">
        <v>345</v>
      </c>
      <c r="P35">
        <v>5</v>
      </c>
      <c r="Q35">
        <v>6</v>
      </c>
    </row>
    <row r="36" spans="1:17" x14ac:dyDescent="0.25">
      <c r="A36" s="43">
        <v>34</v>
      </c>
      <c r="B36" t="s">
        <v>346</v>
      </c>
      <c r="C36" t="s">
        <v>347</v>
      </c>
      <c r="D36">
        <v>996269</v>
      </c>
      <c r="E36">
        <v>120</v>
      </c>
      <c r="F36">
        <v>144</v>
      </c>
      <c r="G36">
        <v>144</v>
      </c>
      <c r="J36">
        <v>1989</v>
      </c>
      <c r="K36">
        <v>2000</v>
      </c>
      <c r="L36">
        <v>2</v>
      </c>
      <c r="M36">
        <v>7</v>
      </c>
      <c r="O36" t="s">
        <v>348</v>
      </c>
      <c r="P36">
        <v>5</v>
      </c>
      <c r="Q36">
        <v>6</v>
      </c>
    </row>
    <row r="37" spans="1:17" x14ac:dyDescent="0.25">
      <c r="A37" s="43">
        <v>35</v>
      </c>
      <c r="B37" t="s">
        <v>349</v>
      </c>
      <c r="C37" t="s">
        <v>350</v>
      </c>
      <c r="D37">
        <v>994715</v>
      </c>
      <c r="E37">
        <v>120</v>
      </c>
      <c r="F37">
        <v>129</v>
      </c>
      <c r="G37">
        <v>129</v>
      </c>
      <c r="J37">
        <v>1970</v>
      </c>
      <c r="L37">
        <v>2</v>
      </c>
      <c r="M37">
        <v>7</v>
      </c>
      <c r="O37" t="s">
        <v>351</v>
      </c>
      <c r="P37">
        <v>5</v>
      </c>
      <c r="Q37">
        <v>6</v>
      </c>
    </row>
    <row r="38" spans="1:17" x14ac:dyDescent="0.25">
      <c r="A38" s="43">
        <v>36</v>
      </c>
      <c r="B38" t="s">
        <v>352</v>
      </c>
      <c r="C38" t="s">
        <v>353</v>
      </c>
      <c r="D38">
        <v>995383</v>
      </c>
      <c r="E38">
        <v>120</v>
      </c>
      <c r="F38">
        <v>170</v>
      </c>
      <c r="G38">
        <v>170</v>
      </c>
      <c r="J38">
        <v>1975</v>
      </c>
      <c r="L38">
        <v>2</v>
      </c>
      <c r="M38">
        <v>7</v>
      </c>
      <c r="O38" t="s">
        <v>354</v>
      </c>
      <c r="P38">
        <v>5</v>
      </c>
      <c r="Q38">
        <v>6</v>
      </c>
    </row>
    <row r="39" spans="1:17" x14ac:dyDescent="0.25">
      <c r="A39" s="43">
        <v>37</v>
      </c>
      <c r="B39" t="s">
        <v>355</v>
      </c>
      <c r="C39" t="s">
        <v>356</v>
      </c>
      <c r="D39">
        <v>2540580</v>
      </c>
      <c r="E39">
        <v>130</v>
      </c>
      <c r="F39">
        <v>118</v>
      </c>
      <c r="G39">
        <v>118</v>
      </c>
      <c r="J39">
        <v>2000</v>
      </c>
      <c r="L39">
        <v>1</v>
      </c>
      <c r="O39" t="s">
        <v>357</v>
      </c>
      <c r="P39">
        <v>5</v>
      </c>
      <c r="Q39">
        <v>6</v>
      </c>
    </row>
    <row r="40" spans="1:17" x14ac:dyDescent="0.25">
      <c r="A40" s="43">
        <v>38</v>
      </c>
      <c r="B40" t="s">
        <v>358</v>
      </c>
      <c r="C40" t="s">
        <v>359</v>
      </c>
      <c r="D40">
        <v>994962</v>
      </c>
      <c r="E40">
        <v>130</v>
      </c>
      <c r="F40">
        <v>90</v>
      </c>
      <c r="G40">
        <v>90</v>
      </c>
      <c r="J40">
        <v>1993</v>
      </c>
      <c r="L40">
        <v>1</v>
      </c>
      <c r="O40" t="s">
        <v>360</v>
      </c>
      <c r="P40">
        <v>5</v>
      </c>
      <c r="Q40">
        <v>6</v>
      </c>
    </row>
    <row r="41" spans="1:17" x14ac:dyDescent="0.25">
      <c r="A41" s="43">
        <v>39</v>
      </c>
      <c r="B41" t="s">
        <v>361</v>
      </c>
      <c r="C41" t="s">
        <v>362</v>
      </c>
      <c r="D41">
        <v>997192</v>
      </c>
      <c r="E41">
        <v>130</v>
      </c>
      <c r="F41">
        <v>77</v>
      </c>
      <c r="G41">
        <v>126</v>
      </c>
      <c r="J41">
        <v>1964</v>
      </c>
      <c r="K41">
        <v>1982</v>
      </c>
      <c r="L41">
        <v>2</v>
      </c>
      <c r="M41">
        <v>7</v>
      </c>
      <c r="O41" t="s">
        <v>363</v>
      </c>
      <c r="P41">
        <v>5</v>
      </c>
      <c r="Q41">
        <v>6</v>
      </c>
    </row>
    <row r="42" spans="1:17" x14ac:dyDescent="0.25">
      <c r="A42" s="43">
        <v>40</v>
      </c>
      <c r="B42" t="s">
        <v>244</v>
      </c>
      <c r="C42" t="s">
        <v>245</v>
      </c>
      <c r="D42">
        <v>996997</v>
      </c>
      <c r="E42">
        <v>130</v>
      </c>
      <c r="F42">
        <v>61</v>
      </c>
      <c r="G42">
        <v>109</v>
      </c>
      <c r="J42">
        <v>1978</v>
      </c>
      <c r="L42">
        <v>1</v>
      </c>
      <c r="O42" t="s">
        <v>246</v>
      </c>
      <c r="P42">
        <v>5</v>
      </c>
      <c r="Q42">
        <v>6</v>
      </c>
    </row>
    <row r="43" spans="1:17" x14ac:dyDescent="0.25">
      <c r="A43" s="43">
        <v>41</v>
      </c>
      <c r="B43" t="s">
        <v>247</v>
      </c>
      <c r="C43" t="s">
        <v>248</v>
      </c>
      <c r="D43">
        <v>994286</v>
      </c>
      <c r="E43">
        <v>120</v>
      </c>
      <c r="F43">
        <v>115</v>
      </c>
      <c r="G43">
        <v>115</v>
      </c>
      <c r="J43">
        <v>1969</v>
      </c>
      <c r="L43">
        <v>1</v>
      </c>
      <c r="O43" t="s">
        <v>249</v>
      </c>
      <c r="P43">
        <v>5</v>
      </c>
      <c r="Q43">
        <v>6</v>
      </c>
    </row>
    <row r="44" spans="1:17" x14ac:dyDescent="0.25">
      <c r="A44" s="43">
        <v>42</v>
      </c>
      <c r="B44" t="s">
        <v>250</v>
      </c>
      <c r="C44" t="s">
        <v>251</v>
      </c>
      <c r="D44">
        <v>994978</v>
      </c>
      <c r="E44">
        <v>120</v>
      </c>
      <c r="F44">
        <v>124</v>
      </c>
      <c r="G44">
        <v>152</v>
      </c>
      <c r="J44">
        <v>1988</v>
      </c>
      <c r="K44">
        <v>2016</v>
      </c>
      <c r="L44">
        <v>2</v>
      </c>
      <c r="M44">
        <v>7</v>
      </c>
      <c r="O44" t="s">
        <v>252</v>
      </c>
      <c r="P44">
        <v>5</v>
      </c>
      <c r="Q44">
        <v>6</v>
      </c>
    </row>
    <row r="45" spans="1:17" x14ac:dyDescent="0.25">
      <c r="A45" s="43">
        <v>43</v>
      </c>
      <c r="B45" t="s">
        <v>253</v>
      </c>
      <c r="C45" t="s">
        <v>254</v>
      </c>
      <c r="D45">
        <v>997091</v>
      </c>
      <c r="E45">
        <v>130</v>
      </c>
      <c r="F45">
        <v>63</v>
      </c>
      <c r="G45">
        <v>112</v>
      </c>
      <c r="J45">
        <v>1978</v>
      </c>
      <c r="L45">
        <v>1</v>
      </c>
      <c r="O45" t="s">
        <v>255</v>
      </c>
      <c r="P45">
        <v>5</v>
      </c>
      <c r="Q45">
        <v>6</v>
      </c>
    </row>
    <row r="46" spans="1:17" x14ac:dyDescent="0.25">
      <c r="A46" s="43">
        <v>44</v>
      </c>
      <c r="B46" t="s">
        <v>256</v>
      </c>
      <c r="C46" t="s">
        <v>257</v>
      </c>
      <c r="D46">
        <v>994986</v>
      </c>
      <c r="E46">
        <v>130</v>
      </c>
      <c r="F46">
        <v>75</v>
      </c>
      <c r="G46">
        <v>124</v>
      </c>
      <c r="J46">
        <v>1975</v>
      </c>
      <c r="L46">
        <v>1</v>
      </c>
      <c r="N46">
        <v>0</v>
      </c>
      <c r="O46" t="s">
        <v>258</v>
      </c>
      <c r="P46">
        <v>5</v>
      </c>
      <c r="Q46">
        <v>6</v>
      </c>
    </row>
    <row r="47" spans="1:17" x14ac:dyDescent="0.25">
      <c r="A47" s="43">
        <v>45</v>
      </c>
      <c r="B47" t="s">
        <v>259</v>
      </c>
      <c r="C47" t="s">
        <v>260</v>
      </c>
      <c r="D47">
        <v>994049</v>
      </c>
      <c r="E47">
        <v>120</v>
      </c>
      <c r="F47">
        <v>134</v>
      </c>
      <c r="G47">
        <v>134</v>
      </c>
      <c r="J47">
        <v>1972</v>
      </c>
      <c r="L47">
        <v>2</v>
      </c>
      <c r="M47">
        <v>7</v>
      </c>
      <c r="O47" t="s">
        <v>261</v>
      </c>
      <c r="P47">
        <v>5</v>
      </c>
      <c r="Q47">
        <v>6</v>
      </c>
    </row>
    <row r="48" spans="1:17" x14ac:dyDescent="0.25">
      <c r="A48" s="43">
        <v>46</v>
      </c>
      <c r="B48" t="s">
        <v>262</v>
      </c>
      <c r="C48" t="s">
        <v>263</v>
      </c>
      <c r="D48">
        <v>997583</v>
      </c>
      <c r="E48">
        <v>120</v>
      </c>
      <c r="F48">
        <v>112</v>
      </c>
      <c r="G48">
        <v>112</v>
      </c>
      <c r="J48">
        <v>1965</v>
      </c>
      <c r="L48">
        <v>2</v>
      </c>
      <c r="M48">
        <v>3</v>
      </c>
      <c r="O48" t="s">
        <v>264</v>
      </c>
      <c r="P48">
        <v>5</v>
      </c>
      <c r="Q48">
        <v>6</v>
      </c>
    </row>
    <row r="49" spans="1:17" x14ac:dyDescent="0.25">
      <c r="A49" s="43">
        <v>47</v>
      </c>
      <c r="B49" t="s">
        <v>265</v>
      </c>
      <c r="C49" t="s">
        <v>266</v>
      </c>
      <c r="D49">
        <v>994397</v>
      </c>
      <c r="E49">
        <v>120</v>
      </c>
      <c r="F49">
        <v>210</v>
      </c>
      <c r="G49">
        <v>360</v>
      </c>
      <c r="J49">
        <v>1920</v>
      </c>
      <c r="L49">
        <v>2</v>
      </c>
      <c r="M49">
        <v>7</v>
      </c>
      <c r="O49" t="s">
        <v>267</v>
      </c>
      <c r="P49">
        <v>5</v>
      </c>
      <c r="Q49">
        <v>6</v>
      </c>
    </row>
    <row r="50" spans="1:17" x14ac:dyDescent="0.25">
      <c r="A50" s="43">
        <v>48</v>
      </c>
      <c r="B50" t="s">
        <v>268</v>
      </c>
      <c r="C50" t="s">
        <v>269</v>
      </c>
      <c r="D50">
        <v>996436</v>
      </c>
      <c r="E50">
        <v>120</v>
      </c>
      <c r="F50">
        <v>200</v>
      </c>
      <c r="G50">
        <v>200</v>
      </c>
      <c r="J50">
        <v>2018</v>
      </c>
      <c r="L50">
        <v>2</v>
      </c>
      <c r="M50">
        <v>7</v>
      </c>
      <c r="O50" t="s">
        <v>270</v>
      </c>
      <c r="P50">
        <v>5</v>
      </c>
      <c r="Q50">
        <v>6</v>
      </c>
    </row>
    <row r="51" spans="1:17" x14ac:dyDescent="0.25">
      <c r="A51" s="43">
        <v>49</v>
      </c>
      <c r="B51" t="s">
        <v>271</v>
      </c>
      <c r="C51" t="s">
        <v>272</v>
      </c>
      <c r="D51">
        <v>996392</v>
      </c>
      <c r="E51">
        <v>120</v>
      </c>
      <c r="F51">
        <v>171</v>
      </c>
      <c r="G51">
        <v>171</v>
      </c>
      <c r="J51">
        <v>1977</v>
      </c>
      <c r="L51">
        <v>2</v>
      </c>
      <c r="M51">
        <v>7</v>
      </c>
      <c r="O51" t="s">
        <v>273</v>
      </c>
      <c r="P51">
        <v>5</v>
      </c>
      <c r="Q51">
        <v>6</v>
      </c>
    </row>
    <row r="52" spans="1:17" x14ac:dyDescent="0.25">
      <c r="A52" s="43">
        <v>50</v>
      </c>
      <c r="B52" t="s">
        <v>274</v>
      </c>
      <c r="C52" t="s">
        <v>275</v>
      </c>
      <c r="D52">
        <v>995083</v>
      </c>
      <c r="E52">
        <v>130</v>
      </c>
      <c r="F52">
        <v>81</v>
      </c>
      <c r="G52">
        <v>89</v>
      </c>
      <c r="J52">
        <v>1786</v>
      </c>
      <c r="L52">
        <v>2</v>
      </c>
      <c r="M52">
        <v>7</v>
      </c>
      <c r="O52" t="s">
        <v>276</v>
      </c>
      <c r="P52">
        <v>5</v>
      </c>
      <c r="Q52">
        <v>6</v>
      </c>
    </row>
    <row r="53" spans="1:17" x14ac:dyDescent="0.25">
      <c r="A53" s="43">
        <v>51</v>
      </c>
      <c r="B53" t="s">
        <v>277</v>
      </c>
      <c r="C53" t="s">
        <v>278</v>
      </c>
      <c r="D53">
        <v>996073</v>
      </c>
      <c r="E53">
        <v>120</v>
      </c>
      <c r="F53">
        <v>143</v>
      </c>
      <c r="G53">
        <v>143</v>
      </c>
      <c r="J53">
        <v>1956</v>
      </c>
      <c r="K53">
        <v>1978</v>
      </c>
      <c r="L53">
        <v>7</v>
      </c>
      <c r="M53">
        <v>1</v>
      </c>
      <c r="O53" t="s">
        <v>279</v>
      </c>
      <c r="P53">
        <v>5</v>
      </c>
      <c r="Q53">
        <v>6</v>
      </c>
    </row>
    <row r="54" spans="1:17" x14ac:dyDescent="0.25">
      <c r="A54" s="43">
        <v>52</v>
      </c>
      <c r="B54" t="s">
        <v>280</v>
      </c>
      <c r="C54" t="s">
        <v>281</v>
      </c>
      <c r="D54">
        <v>996992</v>
      </c>
      <c r="E54">
        <v>120</v>
      </c>
      <c r="F54">
        <v>139</v>
      </c>
      <c r="G54">
        <v>139</v>
      </c>
      <c r="J54">
        <v>1963</v>
      </c>
      <c r="K54">
        <v>1978</v>
      </c>
      <c r="L54">
        <v>2</v>
      </c>
      <c r="M54">
        <v>7</v>
      </c>
      <c r="O54" t="s">
        <v>282</v>
      </c>
      <c r="P54">
        <v>5</v>
      </c>
      <c r="Q54">
        <v>6</v>
      </c>
    </row>
    <row r="55" spans="1:17" x14ac:dyDescent="0.25">
      <c r="A55" s="43">
        <v>53</v>
      </c>
      <c r="B55" t="s">
        <v>283</v>
      </c>
      <c r="C55" t="s">
        <v>284</v>
      </c>
      <c r="D55">
        <v>995253</v>
      </c>
      <c r="E55">
        <v>130</v>
      </c>
      <c r="F55">
        <v>126</v>
      </c>
      <c r="G55">
        <v>170</v>
      </c>
      <c r="J55">
        <v>1971</v>
      </c>
      <c r="L55">
        <v>1</v>
      </c>
      <c r="O55" t="s">
        <v>285</v>
      </c>
      <c r="P55">
        <v>5</v>
      </c>
      <c r="Q55">
        <v>6</v>
      </c>
    </row>
    <row r="56" spans="1:17" x14ac:dyDescent="0.25">
      <c r="A56" s="43">
        <v>54</v>
      </c>
      <c r="B56" t="s">
        <v>286</v>
      </c>
      <c r="C56" t="s">
        <v>287</v>
      </c>
      <c r="D56">
        <v>995302</v>
      </c>
      <c r="E56">
        <v>130</v>
      </c>
      <c r="F56">
        <v>126</v>
      </c>
      <c r="G56">
        <v>170</v>
      </c>
      <c r="J56">
        <v>1971</v>
      </c>
      <c r="L56">
        <v>1</v>
      </c>
      <c r="O56" t="s">
        <v>288</v>
      </c>
      <c r="P56">
        <v>5</v>
      </c>
      <c r="Q56">
        <v>6</v>
      </c>
    </row>
    <row r="57" spans="1:17" x14ac:dyDescent="0.25">
      <c r="A57" s="43">
        <v>55</v>
      </c>
      <c r="B57" t="s">
        <v>289</v>
      </c>
      <c r="C57" t="s">
        <v>290</v>
      </c>
      <c r="D57">
        <v>995515</v>
      </c>
      <c r="E57">
        <v>130</v>
      </c>
      <c r="F57">
        <v>101</v>
      </c>
      <c r="G57">
        <v>101</v>
      </c>
      <c r="J57">
        <v>1977</v>
      </c>
      <c r="L57">
        <v>1</v>
      </c>
      <c r="N57">
        <v>0</v>
      </c>
      <c r="O57" t="s">
        <v>291</v>
      </c>
      <c r="P57">
        <v>5</v>
      </c>
      <c r="Q57">
        <v>6</v>
      </c>
    </row>
    <row r="58" spans="1:17" x14ac:dyDescent="0.25">
      <c r="A58" s="43">
        <v>56</v>
      </c>
      <c r="B58" t="s">
        <v>292</v>
      </c>
      <c r="C58" t="s">
        <v>293</v>
      </c>
      <c r="D58">
        <v>994402</v>
      </c>
      <c r="E58">
        <v>130</v>
      </c>
      <c r="F58">
        <v>104</v>
      </c>
      <c r="G58">
        <v>104</v>
      </c>
      <c r="J58">
        <v>1993</v>
      </c>
      <c r="L58">
        <v>1</v>
      </c>
      <c r="N58">
        <v>90</v>
      </c>
      <c r="O58" t="s">
        <v>294</v>
      </c>
      <c r="P58">
        <v>5</v>
      </c>
      <c r="Q58">
        <v>6</v>
      </c>
    </row>
    <row r="59" spans="1:17" x14ac:dyDescent="0.25">
      <c r="A59" s="43">
        <v>57</v>
      </c>
      <c r="B59" t="s">
        <v>295</v>
      </c>
      <c r="C59" t="s">
        <v>296</v>
      </c>
      <c r="D59">
        <v>994389</v>
      </c>
      <c r="E59">
        <v>120</v>
      </c>
      <c r="F59">
        <v>117</v>
      </c>
      <c r="G59">
        <v>106</v>
      </c>
      <c r="J59">
        <v>1971</v>
      </c>
      <c r="K59">
        <v>1992</v>
      </c>
      <c r="L59">
        <v>2</v>
      </c>
      <c r="M59">
        <v>7</v>
      </c>
      <c r="O59" t="s">
        <v>297</v>
      </c>
      <c r="P59">
        <v>5</v>
      </c>
      <c r="Q59">
        <v>6</v>
      </c>
    </row>
    <row r="60" spans="1:17" x14ac:dyDescent="0.25">
      <c r="A60" s="43">
        <v>58</v>
      </c>
      <c r="B60" t="s">
        <v>298</v>
      </c>
      <c r="C60" t="s">
        <v>299</v>
      </c>
      <c r="D60">
        <v>996879</v>
      </c>
      <c r="E60">
        <v>130</v>
      </c>
      <c r="F60">
        <v>61</v>
      </c>
      <c r="G60">
        <v>109</v>
      </c>
      <c r="J60">
        <v>1979</v>
      </c>
      <c r="L60">
        <v>1</v>
      </c>
      <c r="O60" t="s">
        <v>300</v>
      </c>
      <c r="P60">
        <v>5</v>
      </c>
      <c r="Q60">
        <v>6</v>
      </c>
    </row>
    <row r="61" spans="1:17" x14ac:dyDescent="0.25">
      <c r="A61" s="43">
        <v>59</v>
      </c>
      <c r="B61" t="s">
        <v>301</v>
      </c>
      <c r="C61" t="s">
        <v>302</v>
      </c>
      <c r="D61">
        <v>997436</v>
      </c>
      <c r="E61">
        <v>120</v>
      </c>
      <c r="F61">
        <v>133</v>
      </c>
      <c r="G61">
        <v>104</v>
      </c>
      <c r="J61">
        <v>1962</v>
      </c>
      <c r="K61">
        <v>1985</v>
      </c>
      <c r="L61">
        <v>2</v>
      </c>
      <c r="M61">
        <v>7</v>
      </c>
      <c r="O61" t="s">
        <v>303</v>
      </c>
      <c r="P61">
        <v>5</v>
      </c>
      <c r="Q61">
        <v>6</v>
      </c>
    </row>
    <row r="62" spans="1:17" x14ac:dyDescent="0.25">
      <c r="A62" s="43">
        <v>60</v>
      </c>
      <c r="B62" t="s">
        <v>304</v>
      </c>
      <c r="C62" t="s">
        <v>305</v>
      </c>
      <c r="D62">
        <v>995513</v>
      </c>
      <c r="E62">
        <v>120</v>
      </c>
      <c r="F62">
        <v>173</v>
      </c>
      <c r="G62">
        <v>173</v>
      </c>
      <c r="J62">
        <v>1970</v>
      </c>
      <c r="K62">
        <v>1980</v>
      </c>
      <c r="L62">
        <v>2</v>
      </c>
      <c r="M62">
        <v>7</v>
      </c>
      <c r="N62">
        <v>2</v>
      </c>
      <c r="O62" t="s">
        <v>306</v>
      </c>
      <c r="P62">
        <v>5</v>
      </c>
      <c r="Q62">
        <v>6</v>
      </c>
    </row>
    <row r="63" spans="1:17" x14ac:dyDescent="0.25">
      <c r="A63" s="43">
        <v>61</v>
      </c>
      <c r="B63" t="s">
        <v>307</v>
      </c>
      <c r="C63" t="s">
        <v>308</v>
      </c>
      <c r="D63">
        <v>993681</v>
      </c>
      <c r="E63">
        <v>120</v>
      </c>
      <c r="F63">
        <v>171</v>
      </c>
      <c r="G63">
        <v>171</v>
      </c>
      <c r="J63">
        <v>1969</v>
      </c>
      <c r="K63">
        <v>1980</v>
      </c>
      <c r="L63">
        <v>2</v>
      </c>
      <c r="M63">
        <v>7</v>
      </c>
      <c r="N63">
        <v>2</v>
      </c>
      <c r="O63" t="s">
        <v>309</v>
      </c>
      <c r="P63">
        <v>5</v>
      </c>
      <c r="Q63">
        <v>6</v>
      </c>
    </row>
    <row r="64" spans="1:17" x14ac:dyDescent="0.25">
      <c r="A64" s="43">
        <v>62</v>
      </c>
      <c r="B64" t="s">
        <v>310</v>
      </c>
      <c r="C64" t="s">
        <v>311</v>
      </c>
      <c r="D64">
        <v>996811</v>
      </c>
      <c r="E64">
        <v>130</v>
      </c>
      <c r="F64">
        <v>109</v>
      </c>
      <c r="G64">
        <v>109</v>
      </c>
      <c r="J64">
        <v>1959</v>
      </c>
      <c r="K64">
        <v>1975</v>
      </c>
      <c r="L64">
        <v>2</v>
      </c>
      <c r="M64">
        <v>7</v>
      </c>
      <c r="O64" t="s">
        <v>312</v>
      </c>
      <c r="P64">
        <v>5</v>
      </c>
      <c r="Q64">
        <v>6</v>
      </c>
    </row>
    <row r="65" spans="1:17" x14ac:dyDescent="0.25">
      <c r="A65" s="43">
        <v>63</v>
      </c>
      <c r="B65" t="s">
        <v>313</v>
      </c>
      <c r="C65" t="s">
        <v>314</v>
      </c>
      <c r="D65">
        <v>995044</v>
      </c>
      <c r="E65">
        <v>130</v>
      </c>
      <c r="F65">
        <v>107</v>
      </c>
      <c r="G65">
        <v>107</v>
      </c>
      <c r="J65">
        <v>1969</v>
      </c>
      <c r="L65">
        <v>1</v>
      </c>
      <c r="O65" t="s">
        <v>315</v>
      </c>
      <c r="P65">
        <v>5</v>
      </c>
      <c r="Q65">
        <v>6</v>
      </c>
    </row>
    <row r="66" spans="1:17" x14ac:dyDescent="0.25">
      <c r="A66" s="43">
        <v>64</v>
      </c>
      <c r="B66" t="s">
        <v>316</v>
      </c>
      <c r="C66" t="s">
        <v>317</v>
      </c>
      <c r="D66">
        <v>2691216</v>
      </c>
      <c r="E66">
        <v>130</v>
      </c>
      <c r="F66">
        <v>56</v>
      </c>
      <c r="G66">
        <v>108</v>
      </c>
      <c r="J66">
        <v>2008</v>
      </c>
      <c r="L66">
        <v>2</v>
      </c>
      <c r="M66">
        <v>7</v>
      </c>
      <c r="N66">
        <v>90</v>
      </c>
      <c r="O66" t="s">
        <v>318</v>
      </c>
      <c r="P66">
        <v>5</v>
      </c>
      <c r="Q66">
        <v>6</v>
      </c>
    </row>
    <row r="67" spans="1:17" x14ac:dyDescent="0.25">
      <c r="A67" s="43">
        <v>65</v>
      </c>
      <c r="B67" t="s">
        <v>319</v>
      </c>
      <c r="C67" t="s">
        <v>320</v>
      </c>
      <c r="D67">
        <v>995840</v>
      </c>
      <c r="E67">
        <v>120</v>
      </c>
      <c r="F67">
        <v>161</v>
      </c>
      <c r="G67">
        <v>134</v>
      </c>
      <c r="J67">
        <v>1969</v>
      </c>
      <c r="K67">
        <v>1992</v>
      </c>
      <c r="L67">
        <v>2</v>
      </c>
      <c r="M67">
        <v>3</v>
      </c>
      <c r="O67" t="s">
        <v>321</v>
      </c>
      <c r="P67">
        <v>5</v>
      </c>
      <c r="Q67">
        <v>6</v>
      </c>
    </row>
    <row r="68" spans="1:17" x14ac:dyDescent="0.25">
      <c r="A68" s="43">
        <v>66</v>
      </c>
      <c r="B68" t="s">
        <v>322</v>
      </c>
      <c r="C68" t="s">
        <v>323</v>
      </c>
      <c r="D68">
        <v>996633</v>
      </c>
      <c r="E68">
        <v>130</v>
      </c>
      <c r="F68">
        <v>58</v>
      </c>
      <c r="G68">
        <v>102</v>
      </c>
      <c r="J68">
        <v>1977</v>
      </c>
      <c r="L68">
        <v>1</v>
      </c>
      <c r="O68" t="s">
        <v>324</v>
      </c>
      <c r="P68">
        <v>5</v>
      </c>
      <c r="Q68">
        <v>6</v>
      </c>
    </row>
    <row r="69" spans="1:17" x14ac:dyDescent="0.25">
      <c r="A69" s="43">
        <v>67</v>
      </c>
      <c r="B69" t="s">
        <v>325</v>
      </c>
      <c r="C69" t="s">
        <v>326</v>
      </c>
      <c r="D69">
        <v>995800</v>
      </c>
      <c r="E69">
        <v>420</v>
      </c>
      <c r="F69">
        <v>71</v>
      </c>
      <c r="H69">
        <v>121</v>
      </c>
      <c r="J69">
        <v>1955</v>
      </c>
      <c r="L69">
        <v>1</v>
      </c>
      <c r="N69">
        <v>90</v>
      </c>
      <c r="O69" t="s">
        <v>327</v>
      </c>
      <c r="P69">
        <v>5</v>
      </c>
      <c r="Q69">
        <v>6</v>
      </c>
    </row>
    <row r="70" spans="1:17" x14ac:dyDescent="0.25">
      <c r="A70" s="43">
        <v>68</v>
      </c>
      <c r="B70" t="s">
        <v>328</v>
      </c>
      <c r="C70" t="s">
        <v>329</v>
      </c>
      <c r="D70">
        <v>997171</v>
      </c>
      <c r="E70">
        <v>130</v>
      </c>
      <c r="F70">
        <v>61</v>
      </c>
      <c r="G70">
        <v>109</v>
      </c>
      <c r="J70">
        <v>1978</v>
      </c>
      <c r="L70">
        <v>1</v>
      </c>
      <c r="O70" t="s">
        <v>330</v>
      </c>
      <c r="P70">
        <v>5</v>
      </c>
      <c r="Q70">
        <v>6</v>
      </c>
    </row>
    <row r="71" spans="1:17" x14ac:dyDescent="0.25">
      <c r="A71" s="43">
        <v>69</v>
      </c>
      <c r="B71" t="s">
        <v>331</v>
      </c>
      <c r="C71" t="s">
        <v>332</v>
      </c>
      <c r="D71">
        <v>997339</v>
      </c>
      <c r="E71">
        <v>130</v>
      </c>
      <c r="F71">
        <v>61</v>
      </c>
      <c r="G71">
        <v>109</v>
      </c>
      <c r="J71">
        <v>1978</v>
      </c>
      <c r="L71">
        <v>1</v>
      </c>
      <c r="O71" t="s">
        <v>333</v>
      </c>
      <c r="P71">
        <v>5</v>
      </c>
      <c r="Q71">
        <v>6</v>
      </c>
    </row>
    <row r="72" spans="1:17" x14ac:dyDescent="0.25">
      <c r="A72" s="43">
        <v>70</v>
      </c>
      <c r="B72" t="s">
        <v>334</v>
      </c>
      <c r="C72" t="s">
        <v>335</v>
      </c>
      <c r="D72">
        <v>995589</v>
      </c>
      <c r="E72">
        <v>130</v>
      </c>
      <c r="F72">
        <v>101</v>
      </c>
      <c r="G72">
        <v>101</v>
      </c>
      <c r="J72">
        <v>1978</v>
      </c>
      <c r="L72">
        <v>1</v>
      </c>
      <c r="N72">
        <v>0</v>
      </c>
      <c r="O72" t="s">
        <v>336</v>
      </c>
      <c r="P72">
        <v>5</v>
      </c>
      <c r="Q72">
        <v>6</v>
      </c>
    </row>
    <row r="73" spans="1:17" x14ac:dyDescent="0.25">
      <c r="A73" s="43">
        <v>71</v>
      </c>
      <c r="B73" t="s">
        <v>337</v>
      </c>
      <c r="C73" t="s">
        <v>338</v>
      </c>
      <c r="D73">
        <v>997417</v>
      </c>
      <c r="E73">
        <v>120</v>
      </c>
      <c r="F73">
        <v>143</v>
      </c>
      <c r="G73">
        <v>143</v>
      </c>
      <c r="J73">
        <v>1968</v>
      </c>
      <c r="L73">
        <v>2</v>
      </c>
      <c r="M73">
        <v>7</v>
      </c>
      <c r="N73">
        <v>2</v>
      </c>
      <c r="O73" t="s">
        <v>339</v>
      </c>
      <c r="P73">
        <v>5</v>
      </c>
      <c r="Q73">
        <v>6</v>
      </c>
    </row>
    <row r="74" spans="1:17" x14ac:dyDescent="0.25">
      <c r="A74" s="43">
        <v>72</v>
      </c>
      <c r="B74" t="s">
        <v>340</v>
      </c>
      <c r="C74" t="s">
        <v>341</v>
      </c>
      <c r="D74">
        <v>2577937</v>
      </c>
      <c r="E74">
        <v>130</v>
      </c>
      <c r="F74">
        <v>50</v>
      </c>
      <c r="G74">
        <v>100</v>
      </c>
      <c r="J74">
        <v>2002</v>
      </c>
      <c r="L74">
        <v>2</v>
      </c>
      <c r="M74">
        <v>7</v>
      </c>
      <c r="N74">
        <v>90</v>
      </c>
      <c r="O74" t="s">
        <v>342</v>
      </c>
      <c r="P74">
        <v>5</v>
      </c>
      <c r="Q74">
        <v>6</v>
      </c>
    </row>
    <row r="75" spans="1:17" x14ac:dyDescent="0.25">
      <c r="A75" s="43">
        <v>73</v>
      </c>
      <c r="B75" t="s">
        <v>343</v>
      </c>
      <c r="C75" t="s">
        <v>344</v>
      </c>
      <c r="D75">
        <v>2685056</v>
      </c>
      <c r="E75">
        <v>130</v>
      </c>
      <c r="F75">
        <v>60</v>
      </c>
      <c r="G75">
        <v>119</v>
      </c>
      <c r="J75">
        <v>2008</v>
      </c>
      <c r="L75">
        <v>1</v>
      </c>
      <c r="N75">
        <v>90</v>
      </c>
      <c r="O75" t="s">
        <v>345</v>
      </c>
      <c r="P75">
        <v>5</v>
      </c>
      <c r="Q75">
        <v>6</v>
      </c>
    </row>
    <row r="76" spans="1:17" x14ac:dyDescent="0.25">
      <c r="A76" s="43">
        <v>74</v>
      </c>
      <c r="B76" t="s">
        <v>346</v>
      </c>
      <c r="C76" t="s">
        <v>347</v>
      </c>
      <c r="D76">
        <v>996269</v>
      </c>
      <c r="E76">
        <v>120</v>
      </c>
      <c r="F76">
        <v>144</v>
      </c>
      <c r="G76">
        <v>144</v>
      </c>
      <c r="J76">
        <v>1989</v>
      </c>
      <c r="K76">
        <v>2000</v>
      </c>
      <c r="L76">
        <v>2</v>
      </c>
      <c r="M76">
        <v>7</v>
      </c>
      <c r="O76" t="s">
        <v>348</v>
      </c>
      <c r="P76">
        <v>5</v>
      </c>
      <c r="Q76">
        <v>6</v>
      </c>
    </row>
    <row r="77" spans="1:17" x14ac:dyDescent="0.25">
      <c r="A77" s="43">
        <v>75</v>
      </c>
      <c r="B77" t="s">
        <v>349</v>
      </c>
      <c r="C77" t="s">
        <v>350</v>
      </c>
      <c r="D77">
        <v>994715</v>
      </c>
      <c r="E77">
        <v>120</v>
      </c>
      <c r="F77">
        <v>129</v>
      </c>
      <c r="G77">
        <v>129</v>
      </c>
      <c r="J77">
        <v>1970</v>
      </c>
      <c r="L77">
        <v>2</v>
      </c>
      <c r="M77">
        <v>7</v>
      </c>
      <c r="O77" t="s">
        <v>351</v>
      </c>
      <c r="P77">
        <v>5</v>
      </c>
      <c r="Q77">
        <v>6</v>
      </c>
    </row>
    <row r="78" spans="1:17" x14ac:dyDescent="0.25">
      <c r="A78" s="43">
        <v>76</v>
      </c>
      <c r="B78" t="s">
        <v>352</v>
      </c>
      <c r="C78" t="s">
        <v>353</v>
      </c>
      <c r="D78">
        <v>995383</v>
      </c>
      <c r="E78">
        <v>120</v>
      </c>
      <c r="F78">
        <v>170</v>
      </c>
      <c r="G78">
        <v>170</v>
      </c>
      <c r="J78">
        <v>1975</v>
      </c>
      <c r="L78">
        <v>2</v>
      </c>
      <c r="M78">
        <v>7</v>
      </c>
      <c r="O78" t="s">
        <v>354</v>
      </c>
      <c r="P78">
        <v>5</v>
      </c>
      <c r="Q78">
        <v>6</v>
      </c>
    </row>
    <row r="79" spans="1:17" x14ac:dyDescent="0.25">
      <c r="A79" s="43">
        <v>77</v>
      </c>
      <c r="B79" t="s">
        <v>355</v>
      </c>
      <c r="C79" t="s">
        <v>356</v>
      </c>
      <c r="D79">
        <v>2540580</v>
      </c>
      <c r="E79">
        <v>130</v>
      </c>
      <c r="F79">
        <v>118</v>
      </c>
      <c r="G79">
        <v>118</v>
      </c>
      <c r="J79">
        <v>2000</v>
      </c>
      <c r="L79">
        <v>1</v>
      </c>
      <c r="O79" t="s">
        <v>357</v>
      </c>
      <c r="P79">
        <v>5</v>
      </c>
      <c r="Q79">
        <v>6</v>
      </c>
    </row>
    <row r="80" spans="1:17" x14ac:dyDescent="0.25">
      <c r="A80" s="43">
        <v>78</v>
      </c>
      <c r="B80" t="s">
        <v>358</v>
      </c>
      <c r="C80" t="s">
        <v>359</v>
      </c>
      <c r="D80">
        <v>994962</v>
      </c>
      <c r="E80">
        <v>130</v>
      </c>
      <c r="F80">
        <v>90</v>
      </c>
      <c r="G80">
        <v>90</v>
      </c>
      <c r="J80">
        <v>1993</v>
      </c>
      <c r="L80">
        <v>1</v>
      </c>
      <c r="O80" t="s">
        <v>360</v>
      </c>
      <c r="P80">
        <v>5</v>
      </c>
      <c r="Q80">
        <v>6</v>
      </c>
    </row>
    <row r="81" spans="1:17" x14ac:dyDescent="0.25">
      <c r="A81" s="43">
        <v>79</v>
      </c>
      <c r="B81" t="s">
        <v>361</v>
      </c>
      <c r="C81" t="s">
        <v>362</v>
      </c>
      <c r="D81">
        <v>997192</v>
      </c>
      <c r="E81">
        <v>130</v>
      </c>
      <c r="F81">
        <v>77</v>
      </c>
      <c r="G81">
        <v>126</v>
      </c>
      <c r="J81">
        <v>1964</v>
      </c>
      <c r="K81">
        <v>1982</v>
      </c>
      <c r="L81">
        <v>2</v>
      </c>
      <c r="M81">
        <v>7</v>
      </c>
      <c r="O81" t="s">
        <v>363</v>
      </c>
      <c r="P81">
        <v>5</v>
      </c>
      <c r="Q81">
        <v>6</v>
      </c>
    </row>
    <row r="82" spans="1:17" x14ac:dyDescent="0.25">
      <c r="A82" s="43">
        <v>80</v>
      </c>
      <c r="B82" t="s">
        <v>364</v>
      </c>
      <c r="C82" t="s">
        <v>365</v>
      </c>
      <c r="D82">
        <v>2577936</v>
      </c>
      <c r="E82">
        <v>130</v>
      </c>
      <c r="F82">
        <v>50</v>
      </c>
      <c r="G82">
        <v>100</v>
      </c>
      <c r="J82">
        <v>2002</v>
      </c>
      <c r="L82">
        <v>2</v>
      </c>
      <c r="M82">
        <v>7</v>
      </c>
      <c r="N82">
        <v>90</v>
      </c>
      <c r="O82" t="s">
        <v>366</v>
      </c>
      <c r="P82">
        <v>5</v>
      </c>
      <c r="Q82">
        <v>6</v>
      </c>
    </row>
    <row r="83" spans="1:17" x14ac:dyDescent="0.25">
      <c r="A83" s="43">
        <v>81</v>
      </c>
      <c r="B83" t="s">
        <v>367</v>
      </c>
      <c r="C83" t="s">
        <v>368</v>
      </c>
      <c r="D83">
        <v>995887</v>
      </c>
      <c r="E83">
        <v>441</v>
      </c>
      <c r="F83">
        <v>1143</v>
      </c>
      <c r="H83">
        <v>1143</v>
      </c>
      <c r="J83">
        <v>1969</v>
      </c>
      <c r="K83">
        <v>2013</v>
      </c>
      <c r="L83">
        <v>1</v>
      </c>
      <c r="O83" t="s">
        <v>369</v>
      </c>
      <c r="P83">
        <v>5</v>
      </c>
      <c r="Q83">
        <v>6</v>
      </c>
    </row>
    <row r="84" spans="1:17" x14ac:dyDescent="0.25">
      <c r="A84" s="43">
        <v>82</v>
      </c>
      <c r="B84" t="s">
        <v>370</v>
      </c>
      <c r="C84" t="s">
        <v>371</v>
      </c>
      <c r="D84">
        <v>994211</v>
      </c>
      <c r="E84">
        <v>130</v>
      </c>
      <c r="F84">
        <v>134</v>
      </c>
      <c r="G84">
        <v>134</v>
      </c>
      <c r="J84">
        <v>1975</v>
      </c>
      <c r="L84">
        <v>1</v>
      </c>
      <c r="O84" t="s">
        <v>372</v>
      </c>
      <c r="P84">
        <v>5</v>
      </c>
      <c r="Q84">
        <v>6</v>
      </c>
    </row>
    <row r="85" spans="1:17" x14ac:dyDescent="0.25">
      <c r="A85" s="43">
        <v>83</v>
      </c>
      <c r="B85" t="s">
        <v>373</v>
      </c>
      <c r="C85" t="s">
        <v>374</v>
      </c>
      <c r="D85">
        <v>996575</v>
      </c>
      <c r="E85">
        <v>120</v>
      </c>
      <c r="F85">
        <v>204</v>
      </c>
      <c r="G85">
        <v>204</v>
      </c>
      <c r="J85">
        <v>1978</v>
      </c>
      <c r="K85">
        <v>2015</v>
      </c>
      <c r="L85">
        <v>5</v>
      </c>
      <c r="M85">
        <v>1</v>
      </c>
      <c r="N85">
        <v>2</v>
      </c>
      <c r="O85" t="s">
        <v>375</v>
      </c>
      <c r="P85">
        <v>5</v>
      </c>
      <c r="Q85">
        <v>6</v>
      </c>
    </row>
    <row r="86" spans="1:17" x14ac:dyDescent="0.25">
      <c r="A86" s="43">
        <v>84</v>
      </c>
      <c r="B86" t="s">
        <v>376</v>
      </c>
      <c r="C86" t="s">
        <v>377</v>
      </c>
      <c r="D86">
        <v>995173</v>
      </c>
      <c r="E86">
        <v>120</v>
      </c>
      <c r="F86">
        <v>122</v>
      </c>
      <c r="G86">
        <v>122</v>
      </c>
      <c r="J86">
        <v>1970</v>
      </c>
      <c r="L86">
        <v>2</v>
      </c>
      <c r="M86">
        <v>7</v>
      </c>
      <c r="O86" t="s">
        <v>378</v>
      </c>
      <c r="P86">
        <v>5</v>
      </c>
      <c r="Q86">
        <v>6</v>
      </c>
    </row>
    <row r="87" spans="1:17" x14ac:dyDescent="0.25">
      <c r="A87" s="43">
        <v>85</v>
      </c>
      <c r="B87" t="s">
        <v>379</v>
      </c>
      <c r="C87" t="s">
        <v>380</v>
      </c>
      <c r="D87">
        <v>997438</v>
      </c>
      <c r="E87">
        <v>120</v>
      </c>
      <c r="F87">
        <v>118</v>
      </c>
      <c r="G87">
        <v>118</v>
      </c>
      <c r="J87">
        <v>1964</v>
      </c>
      <c r="L87">
        <v>2</v>
      </c>
      <c r="M87">
        <v>7</v>
      </c>
      <c r="N87">
        <v>2</v>
      </c>
      <c r="O87" t="s">
        <v>381</v>
      </c>
      <c r="P87">
        <v>5</v>
      </c>
      <c r="Q87">
        <v>6</v>
      </c>
    </row>
    <row r="88" spans="1:17" x14ac:dyDescent="0.25">
      <c r="A88" s="43">
        <v>86</v>
      </c>
      <c r="B88" t="s">
        <v>382</v>
      </c>
      <c r="C88" t="s">
        <v>383</v>
      </c>
      <c r="D88">
        <v>100094120</v>
      </c>
      <c r="E88">
        <v>130</v>
      </c>
      <c r="F88">
        <v>120</v>
      </c>
      <c r="G88">
        <v>120</v>
      </c>
      <c r="J88">
        <v>2016</v>
      </c>
      <c r="L88">
        <v>1</v>
      </c>
      <c r="O88" t="s">
        <v>384</v>
      </c>
      <c r="P88">
        <v>5</v>
      </c>
      <c r="Q88">
        <v>6</v>
      </c>
    </row>
    <row r="89" spans="1:17" x14ac:dyDescent="0.25">
      <c r="A89" s="43">
        <v>87</v>
      </c>
      <c r="B89" t="s">
        <v>385</v>
      </c>
      <c r="C89" t="s">
        <v>386</v>
      </c>
      <c r="D89">
        <v>993910</v>
      </c>
      <c r="E89">
        <v>120</v>
      </c>
      <c r="F89">
        <v>109</v>
      </c>
      <c r="G89">
        <v>109</v>
      </c>
      <c r="J89">
        <v>1967</v>
      </c>
      <c r="L89">
        <v>1</v>
      </c>
      <c r="O89" t="s">
        <v>387</v>
      </c>
      <c r="P89">
        <v>5</v>
      </c>
      <c r="Q89">
        <v>6</v>
      </c>
    </row>
    <row r="90" spans="1:17" x14ac:dyDescent="0.25">
      <c r="A90" s="43">
        <v>88</v>
      </c>
      <c r="B90" t="s">
        <v>388</v>
      </c>
      <c r="C90" t="s">
        <v>389</v>
      </c>
      <c r="D90">
        <v>996951</v>
      </c>
      <c r="E90">
        <v>130</v>
      </c>
      <c r="F90">
        <v>59</v>
      </c>
      <c r="G90">
        <v>104</v>
      </c>
      <c r="J90">
        <v>1978</v>
      </c>
      <c r="L90">
        <v>1</v>
      </c>
      <c r="O90" t="s">
        <v>390</v>
      </c>
      <c r="P90">
        <v>5</v>
      </c>
      <c r="Q90">
        <v>6</v>
      </c>
    </row>
    <row r="91" spans="1:17" x14ac:dyDescent="0.25">
      <c r="A91" s="43">
        <v>89</v>
      </c>
      <c r="B91" t="s">
        <v>391</v>
      </c>
      <c r="C91" t="s">
        <v>392</v>
      </c>
      <c r="D91">
        <v>2366640</v>
      </c>
      <c r="E91">
        <v>333</v>
      </c>
      <c r="F91">
        <v>354</v>
      </c>
      <c r="H91">
        <v>523</v>
      </c>
      <c r="J91">
        <v>2004</v>
      </c>
      <c r="L91">
        <v>1</v>
      </c>
      <c r="N91">
        <v>90</v>
      </c>
      <c r="O91" t="s">
        <v>393</v>
      </c>
      <c r="P91">
        <v>5</v>
      </c>
      <c r="Q91">
        <v>6</v>
      </c>
    </row>
    <row r="92" spans="1:17" x14ac:dyDescent="0.25">
      <c r="A92" s="43">
        <v>90</v>
      </c>
      <c r="B92" t="s">
        <v>394</v>
      </c>
      <c r="C92" t="s">
        <v>395</v>
      </c>
      <c r="D92">
        <v>995494</v>
      </c>
      <c r="E92">
        <v>130</v>
      </c>
      <c r="F92">
        <v>129</v>
      </c>
      <c r="G92">
        <v>129</v>
      </c>
      <c r="J92">
        <v>1977</v>
      </c>
      <c r="L92">
        <v>1</v>
      </c>
      <c r="N92">
        <v>0</v>
      </c>
      <c r="O92" t="s">
        <v>396</v>
      </c>
      <c r="P92">
        <v>5</v>
      </c>
      <c r="Q92">
        <v>6</v>
      </c>
    </row>
    <row r="93" spans="1:17" x14ac:dyDescent="0.25">
      <c r="A93" s="43">
        <v>91</v>
      </c>
      <c r="B93" t="s">
        <v>397</v>
      </c>
      <c r="C93" t="s">
        <v>398</v>
      </c>
      <c r="D93">
        <v>994778</v>
      </c>
      <c r="E93">
        <v>130</v>
      </c>
      <c r="F93">
        <v>117</v>
      </c>
      <c r="G93">
        <v>117</v>
      </c>
      <c r="J93">
        <v>1975</v>
      </c>
      <c r="L93">
        <v>1</v>
      </c>
      <c r="N93">
        <v>2</v>
      </c>
      <c r="O93" t="s">
        <v>399</v>
      </c>
      <c r="P93">
        <v>5</v>
      </c>
      <c r="Q93">
        <v>6</v>
      </c>
    </row>
    <row r="94" spans="1:17" x14ac:dyDescent="0.25">
      <c r="A94" s="43">
        <v>92</v>
      </c>
      <c r="B94" t="s">
        <v>400</v>
      </c>
      <c r="C94" t="s">
        <v>401</v>
      </c>
      <c r="D94">
        <v>997588</v>
      </c>
      <c r="E94">
        <v>130</v>
      </c>
      <c r="F94">
        <v>101</v>
      </c>
      <c r="G94">
        <v>101</v>
      </c>
      <c r="J94">
        <v>1964</v>
      </c>
      <c r="L94">
        <v>2</v>
      </c>
      <c r="M94">
        <v>7</v>
      </c>
      <c r="O94" t="s">
        <v>402</v>
      </c>
      <c r="P94">
        <v>5</v>
      </c>
      <c r="Q94">
        <v>6</v>
      </c>
    </row>
    <row r="95" spans="1:17" x14ac:dyDescent="0.25">
      <c r="A95" s="43">
        <v>93</v>
      </c>
      <c r="B95" t="s">
        <v>403</v>
      </c>
      <c r="C95" t="s">
        <v>404</v>
      </c>
      <c r="D95">
        <v>996120</v>
      </c>
      <c r="E95">
        <v>531</v>
      </c>
      <c r="F95">
        <v>562</v>
      </c>
      <c r="H95">
        <v>562</v>
      </c>
      <c r="J95">
        <v>1984</v>
      </c>
      <c r="K95">
        <v>2005</v>
      </c>
      <c r="L95">
        <v>7</v>
      </c>
      <c r="M95">
        <v>1</v>
      </c>
      <c r="O95" t="s">
        <v>405</v>
      </c>
      <c r="P95">
        <v>5</v>
      </c>
      <c r="Q95">
        <v>6</v>
      </c>
    </row>
    <row r="96" spans="1:17" x14ac:dyDescent="0.25">
      <c r="A96" s="43">
        <v>94</v>
      </c>
      <c r="B96" t="s">
        <v>406</v>
      </c>
      <c r="C96" t="s">
        <v>407</v>
      </c>
      <c r="D96">
        <v>995439</v>
      </c>
      <c r="E96">
        <v>120</v>
      </c>
      <c r="F96">
        <v>121</v>
      </c>
      <c r="G96">
        <v>121</v>
      </c>
      <c r="J96">
        <v>1973</v>
      </c>
      <c r="L96">
        <v>2</v>
      </c>
      <c r="M96">
        <v>7</v>
      </c>
      <c r="N96">
        <v>2</v>
      </c>
      <c r="O96" t="s">
        <v>408</v>
      </c>
      <c r="P96">
        <v>5</v>
      </c>
      <c r="Q96">
        <v>6</v>
      </c>
    </row>
    <row r="97" spans="1:17" x14ac:dyDescent="0.25">
      <c r="A97" s="43">
        <v>95</v>
      </c>
      <c r="B97" t="s">
        <v>409</v>
      </c>
      <c r="C97" t="s">
        <v>410</v>
      </c>
      <c r="D97">
        <v>996060</v>
      </c>
      <c r="E97">
        <v>120</v>
      </c>
      <c r="F97">
        <v>152</v>
      </c>
      <c r="G97">
        <v>152</v>
      </c>
      <c r="J97">
        <v>1954</v>
      </c>
      <c r="K97">
        <v>2000</v>
      </c>
      <c r="L97">
        <v>2</v>
      </c>
      <c r="M97">
        <v>7</v>
      </c>
      <c r="N97">
        <v>2</v>
      </c>
      <c r="O97" t="s">
        <v>411</v>
      </c>
      <c r="P97">
        <v>5</v>
      </c>
      <c r="Q97">
        <v>6</v>
      </c>
    </row>
    <row r="98" spans="1:17" x14ac:dyDescent="0.25">
      <c r="A98" s="43">
        <v>96</v>
      </c>
      <c r="B98" t="s">
        <v>412</v>
      </c>
      <c r="C98" t="s">
        <v>413</v>
      </c>
      <c r="D98">
        <v>996498</v>
      </c>
      <c r="E98">
        <v>120</v>
      </c>
      <c r="F98">
        <v>131</v>
      </c>
      <c r="G98">
        <v>131</v>
      </c>
      <c r="J98">
        <v>1984</v>
      </c>
      <c r="L98">
        <v>2</v>
      </c>
      <c r="M98">
        <v>7</v>
      </c>
      <c r="N98">
        <v>2</v>
      </c>
      <c r="O98" t="s">
        <v>414</v>
      </c>
      <c r="P98">
        <v>5</v>
      </c>
      <c r="Q98">
        <v>6</v>
      </c>
    </row>
    <row r="99" spans="1:17" x14ac:dyDescent="0.25">
      <c r="A99" s="43">
        <v>97</v>
      </c>
      <c r="B99" t="s">
        <v>415</v>
      </c>
      <c r="C99" t="s">
        <v>416</v>
      </c>
      <c r="D99">
        <v>996115</v>
      </c>
      <c r="E99">
        <v>120</v>
      </c>
      <c r="F99">
        <v>167</v>
      </c>
      <c r="G99">
        <v>167</v>
      </c>
      <c r="J99">
        <v>1997</v>
      </c>
      <c r="L99">
        <v>2</v>
      </c>
      <c r="M99">
        <v>7</v>
      </c>
      <c r="N99">
        <v>2</v>
      </c>
      <c r="O99" t="s">
        <v>417</v>
      </c>
      <c r="P99">
        <v>5</v>
      </c>
      <c r="Q99">
        <v>6</v>
      </c>
    </row>
    <row r="100" spans="1:17" x14ac:dyDescent="0.25">
      <c r="A100" s="43">
        <v>98</v>
      </c>
      <c r="B100" t="s">
        <v>418</v>
      </c>
      <c r="C100" t="s">
        <v>419</v>
      </c>
      <c r="D100">
        <v>997409</v>
      </c>
      <c r="E100">
        <v>120</v>
      </c>
      <c r="F100">
        <v>99</v>
      </c>
      <c r="G100">
        <v>136</v>
      </c>
      <c r="J100">
        <v>1947</v>
      </c>
      <c r="L100">
        <v>2</v>
      </c>
      <c r="M100">
        <v>7</v>
      </c>
      <c r="O100" t="s">
        <v>420</v>
      </c>
      <c r="P100">
        <v>5</v>
      </c>
      <c r="Q100">
        <v>6</v>
      </c>
    </row>
    <row r="101" spans="1:17" x14ac:dyDescent="0.25">
      <c r="A101" s="43">
        <v>99</v>
      </c>
      <c r="B101" t="s">
        <v>421</v>
      </c>
      <c r="C101" t="s">
        <v>422</v>
      </c>
      <c r="D101">
        <v>995867</v>
      </c>
      <c r="E101">
        <v>120</v>
      </c>
      <c r="F101">
        <v>81</v>
      </c>
      <c r="G101">
        <v>81</v>
      </c>
      <c r="J101">
        <v>1961</v>
      </c>
      <c r="L101">
        <v>2</v>
      </c>
      <c r="M101">
        <v>7</v>
      </c>
      <c r="N101">
        <v>2</v>
      </c>
      <c r="O101" t="s">
        <v>423</v>
      </c>
      <c r="P101">
        <v>5</v>
      </c>
      <c r="Q101">
        <v>6</v>
      </c>
    </row>
    <row r="102" spans="1:17" x14ac:dyDescent="0.25">
      <c r="A102" s="43">
        <v>100</v>
      </c>
      <c r="B102" t="s">
        <v>424</v>
      </c>
      <c r="C102" t="s">
        <v>425</v>
      </c>
      <c r="D102">
        <v>995479</v>
      </c>
      <c r="E102">
        <v>120</v>
      </c>
      <c r="F102">
        <v>129</v>
      </c>
      <c r="G102">
        <v>129</v>
      </c>
      <c r="J102">
        <v>1972</v>
      </c>
      <c r="L102">
        <v>2</v>
      </c>
      <c r="M102">
        <v>7</v>
      </c>
      <c r="N102">
        <v>2</v>
      </c>
      <c r="O102" t="s">
        <v>426</v>
      </c>
      <c r="P102">
        <v>5</v>
      </c>
      <c r="Q102">
        <v>6</v>
      </c>
    </row>
    <row r="103" spans="1:17" x14ac:dyDescent="0.25">
      <c r="A103" s="43">
        <v>101</v>
      </c>
      <c r="B103" t="s">
        <v>427</v>
      </c>
      <c r="C103" t="s">
        <v>428</v>
      </c>
      <c r="D103">
        <v>2540515</v>
      </c>
      <c r="E103">
        <v>120</v>
      </c>
      <c r="F103">
        <v>145</v>
      </c>
      <c r="G103">
        <v>145</v>
      </c>
      <c r="J103">
        <v>2000</v>
      </c>
      <c r="L103">
        <v>1</v>
      </c>
      <c r="O103" t="s">
        <v>429</v>
      </c>
      <c r="P103">
        <v>5</v>
      </c>
      <c r="Q103">
        <v>6</v>
      </c>
    </row>
    <row r="104" spans="1:17" x14ac:dyDescent="0.25">
      <c r="A104" s="43">
        <v>102</v>
      </c>
      <c r="B104" t="s">
        <v>430</v>
      </c>
      <c r="C104" t="s">
        <v>431</v>
      </c>
      <c r="D104">
        <v>995904</v>
      </c>
      <c r="E104">
        <v>120</v>
      </c>
      <c r="F104">
        <v>85</v>
      </c>
      <c r="G104">
        <v>132</v>
      </c>
      <c r="J104">
        <v>1954</v>
      </c>
      <c r="K104">
        <v>1983</v>
      </c>
      <c r="L104">
        <v>2</v>
      </c>
      <c r="M104">
        <v>7</v>
      </c>
      <c r="N104">
        <v>2</v>
      </c>
      <c r="O104" t="s">
        <v>432</v>
      </c>
      <c r="P104">
        <v>5</v>
      </c>
      <c r="Q104">
        <v>6</v>
      </c>
    </row>
    <row r="105" spans="1:17" x14ac:dyDescent="0.25">
      <c r="A105" s="43">
        <v>103</v>
      </c>
      <c r="B105" t="s">
        <v>433</v>
      </c>
      <c r="C105" t="s">
        <v>434</v>
      </c>
      <c r="D105">
        <v>994781</v>
      </c>
      <c r="E105">
        <v>120</v>
      </c>
      <c r="F105">
        <v>143</v>
      </c>
      <c r="G105">
        <v>143</v>
      </c>
      <c r="J105">
        <v>1969</v>
      </c>
      <c r="L105">
        <v>2</v>
      </c>
      <c r="M105">
        <v>7</v>
      </c>
      <c r="O105" t="s">
        <v>435</v>
      </c>
      <c r="P105">
        <v>5</v>
      </c>
      <c r="Q105">
        <v>6</v>
      </c>
    </row>
    <row r="106" spans="1:17" x14ac:dyDescent="0.25">
      <c r="A106" s="43">
        <v>104</v>
      </c>
      <c r="B106" t="s">
        <v>436</v>
      </c>
      <c r="C106" t="s">
        <v>437</v>
      </c>
      <c r="D106">
        <v>995412</v>
      </c>
      <c r="E106">
        <v>120</v>
      </c>
      <c r="F106">
        <v>151</v>
      </c>
      <c r="G106">
        <v>151</v>
      </c>
      <c r="J106">
        <v>1972</v>
      </c>
      <c r="L106">
        <v>2</v>
      </c>
      <c r="M106">
        <v>7</v>
      </c>
      <c r="N106">
        <v>90</v>
      </c>
      <c r="O106" t="s">
        <v>438</v>
      </c>
      <c r="P106">
        <v>5</v>
      </c>
      <c r="Q106">
        <v>6</v>
      </c>
    </row>
    <row r="107" spans="1:17" x14ac:dyDescent="0.25">
      <c r="A107" s="43">
        <v>105</v>
      </c>
      <c r="B107" t="s">
        <v>439</v>
      </c>
      <c r="C107" t="s">
        <v>440</v>
      </c>
      <c r="D107">
        <v>994815</v>
      </c>
      <c r="E107">
        <v>130</v>
      </c>
      <c r="F107">
        <v>74</v>
      </c>
      <c r="G107">
        <v>74</v>
      </c>
      <c r="J107">
        <v>1993</v>
      </c>
      <c r="L107">
        <v>1</v>
      </c>
      <c r="O107" t="s">
        <v>441</v>
      </c>
      <c r="P107">
        <v>5</v>
      </c>
      <c r="Q107">
        <v>6</v>
      </c>
    </row>
    <row r="108" spans="1:17" x14ac:dyDescent="0.25">
      <c r="A108" s="43">
        <v>106</v>
      </c>
      <c r="B108" t="s">
        <v>442</v>
      </c>
      <c r="C108" t="s">
        <v>443</v>
      </c>
      <c r="D108">
        <v>996359</v>
      </c>
      <c r="E108">
        <v>130</v>
      </c>
      <c r="F108">
        <v>121</v>
      </c>
      <c r="G108">
        <v>121</v>
      </c>
      <c r="J108">
        <v>1959</v>
      </c>
      <c r="K108">
        <v>1978</v>
      </c>
      <c r="L108">
        <v>2</v>
      </c>
      <c r="M108">
        <v>7</v>
      </c>
      <c r="O108" t="s">
        <v>444</v>
      </c>
      <c r="P108">
        <v>5</v>
      </c>
      <c r="Q108">
        <v>6</v>
      </c>
    </row>
    <row r="109" spans="1:17" x14ac:dyDescent="0.25">
      <c r="A109" s="43">
        <v>107</v>
      </c>
      <c r="B109" t="s">
        <v>445</v>
      </c>
      <c r="C109" t="s">
        <v>446</v>
      </c>
      <c r="D109">
        <v>994628</v>
      </c>
      <c r="E109">
        <v>210</v>
      </c>
      <c r="F109">
        <v>260</v>
      </c>
      <c r="G109">
        <v>116</v>
      </c>
      <c r="H109">
        <v>325</v>
      </c>
      <c r="J109">
        <v>1920</v>
      </c>
      <c r="K109">
        <v>2007</v>
      </c>
      <c r="L109">
        <v>9</v>
      </c>
      <c r="O109" t="s">
        <v>447</v>
      </c>
      <c r="P109">
        <v>5</v>
      </c>
      <c r="Q109">
        <v>6</v>
      </c>
    </row>
    <row r="110" spans="1:17" x14ac:dyDescent="0.25">
      <c r="A110" s="43">
        <v>108</v>
      </c>
      <c r="B110" t="s">
        <v>448</v>
      </c>
      <c r="C110" t="s">
        <v>449</v>
      </c>
      <c r="D110">
        <v>995405</v>
      </c>
      <c r="E110">
        <v>130</v>
      </c>
      <c r="F110">
        <v>107</v>
      </c>
      <c r="G110">
        <v>107</v>
      </c>
      <c r="J110">
        <v>1970</v>
      </c>
      <c r="L110">
        <v>1</v>
      </c>
      <c r="O110" t="s">
        <v>450</v>
      </c>
      <c r="P110">
        <v>5</v>
      </c>
      <c r="Q110">
        <v>6</v>
      </c>
    </row>
    <row r="111" spans="1:17" x14ac:dyDescent="0.25">
      <c r="A111" s="43">
        <v>109</v>
      </c>
      <c r="B111" t="s">
        <v>451</v>
      </c>
      <c r="C111" t="s">
        <v>452</v>
      </c>
      <c r="D111">
        <v>995988</v>
      </c>
      <c r="E111">
        <v>140</v>
      </c>
      <c r="F111">
        <v>372</v>
      </c>
      <c r="G111">
        <v>372</v>
      </c>
      <c r="J111">
        <v>1988</v>
      </c>
      <c r="L111">
        <v>1</v>
      </c>
      <c r="O111" t="s">
        <v>453</v>
      </c>
      <c r="P111">
        <v>5</v>
      </c>
      <c r="Q111">
        <v>6</v>
      </c>
    </row>
    <row r="112" spans="1:17" x14ac:dyDescent="0.25">
      <c r="A112" s="43">
        <v>110</v>
      </c>
      <c r="B112" t="s">
        <v>454</v>
      </c>
      <c r="C112" t="s">
        <v>455</v>
      </c>
      <c r="D112">
        <v>2685044</v>
      </c>
      <c r="E112">
        <v>130</v>
      </c>
      <c r="F112">
        <v>61</v>
      </c>
      <c r="G112">
        <v>118</v>
      </c>
      <c r="J112">
        <v>2008</v>
      </c>
      <c r="L112">
        <v>1</v>
      </c>
      <c r="N112">
        <v>90</v>
      </c>
      <c r="O112" t="s">
        <v>456</v>
      </c>
      <c r="P112">
        <v>5</v>
      </c>
      <c r="Q112">
        <v>6</v>
      </c>
    </row>
    <row r="113" spans="1:17" x14ac:dyDescent="0.25">
      <c r="A113" s="43">
        <v>111</v>
      </c>
      <c r="B113" t="s">
        <v>457</v>
      </c>
      <c r="C113" t="s">
        <v>458</v>
      </c>
      <c r="D113">
        <v>995300</v>
      </c>
      <c r="E113">
        <v>120</v>
      </c>
      <c r="F113">
        <v>123</v>
      </c>
      <c r="G113">
        <v>163</v>
      </c>
      <c r="J113">
        <v>1970</v>
      </c>
      <c r="L113">
        <v>2</v>
      </c>
      <c r="M113">
        <v>7</v>
      </c>
      <c r="O113" t="s">
        <v>459</v>
      </c>
      <c r="P113">
        <v>5</v>
      </c>
      <c r="Q113">
        <v>6</v>
      </c>
    </row>
    <row r="114" spans="1:17" x14ac:dyDescent="0.25">
      <c r="A114" s="43">
        <v>112</v>
      </c>
      <c r="B114" t="s">
        <v>460</v>
      </c>
      <c r="C114" t="s">
        <v>461</v>
      </c>
      <c r="D114">
        <v>994234</v>
      </c>
      <c r="E114">
        <v>130</v>
      </c>
      <c r="F114">
        <v>107</v>
      </c>
      <c r="G114">
        <v>107</v>
      </c>
      <c r="J114">
        <v>1967</v>
      </c>
      <c r="K114">
        <v>1985</v>
      </c>
      <c r="L114">
        <v>1</v>
      </c>
      <c r="O114" t="s">
        <v>462</v>
      </c>
      <c r="P114">
        <v>5</v>
      </c>
      <c r="Q114">
        <v>6</v>
      </c>
    </row>
    <row r="115" spans="1:17" x14ac:dyDescent="0.25">
      <c r="A115" s="43">
        <v>113</v>
      </c>
      <c r="B115" t="s">
        <v>463</v>
      </c>
      <c r="C115" t="s">
        <v>464</v>
      </c>
      <c r="D115">
        <v>994755</v>
      </c>
      <c r="E115">
        <v>130</v>
      </c>
      <c r="F115">
        <v>74</v>
      </c>
      <c r="G115">
        <v>74</v>
      </c>
      <c r="J115">
        <v>1993</v>
      </c>
      <c r="L115">
        <v>1</v>
      </c>
      <c r="O115" t="s">
        <v>465</v>
      </c>
      <c r="P115">
        <v>5</v>
      </c>
      <c r="Q115">
        <v>6</v>
      </c>
    </row>
    <row r="116" spans="1:17" x14ac:dyDescent="0.25">
      <c r="A116" s="43">
        <v>114</v>
      </c>
      <c r="B116" t="s">
        <v>466</v>
      </c>
      <c r="C116" t="s">
        <v>467</v>
      </c>
      <c r="D116">
        <v>995416</v>
      </c>
      <c r="E116">
        <v>120</v>
      </c>
      <c r="F116">
        <v>124</v>
      </c>
      <c r="G116">
        <v>197</v>
      </c>
      <c r="J116">
        <v>1964</v>
      </c>
      <c r="K116">
        <v>1998</v>
      </c>
      <c r="L116">
        <v>7</v>
      </c>
      <c r="M116">
        <v>1</v>
      </c>
      <c r="N116">
        <v>2</v>
      </c>
      <c r="O116" t="s">
        <v>468</v>
      </c>
      <c r="P116">
        <v>5</v>
      </c>
      <c r="Q116">
        <v>6</v>
      </c>
    </row>
    <row r="117" spans="1:17" x14ac:dyDescent="0.25">
      <c r="A117" s="43">
        <v>115</v>
      </c>
      <c r="B117" t="s">
        <v>469</v>
      </c>
      <c r="C117" t="s">
        <v>470</v>
      </c>
      <c r="D117">
        <v>2577953</v>
      </c>
      <c r="E117">
        <v>130</v>
      </c>
      <c r="F117">
        <v>48</v>
      </c>
      <c r="G117">
        <v>96</v>
      </c>
      <c r="J117">
        <v>2002</v>
      </c>
      <c r="L117">
        <v>2</v>
      </c>
      <c r="M117">
        <v>7</v>
      </c>
      <c r="N117">
        <v>90</v>
      </c>
      <c r="O117" t="s">
        <v>471</v>
      </c>
      <c r="P117">
        <v>5</v>
      </c>
      <c r="Q117">
        <v>6</v>
      </c>
    </row>
    <row r="118" spans="1:17" x14ac:dyDescent="0.25">
      <c r="A118" s="43">
        <v>116</v>
      </c>
      <c r="B118" t="s">
        <v>472</v>
      </c>
      <c r="C118" t="s">
        <v>473</v>
      </c>
      <c r="D118">
        <v>994943</v>
      </c>
      <c r="E118">
        <v>120</v>
      </c>
      <c r="F118">
        <v>146</v>
      </c>
      <c r="G118">
        <v>146</v>
      </c>
      <c r="J118">
        <v>1972</v>
      </c>
      <c r="K118">
        <v>1980</v>
      </c>
      <c r="L118">
        <v>2</v>
      </c>
      <c r="M118">
        <v>7</v>
      </c>
      <c r="N118">
        <v>2</v>
      </c>
      <c r="O118" t="s">
        <v>474</v>
      </c>
      <c r="P118">
        <v>5</v>
      </c>
      <c r="Q118">
        <v>6</v>
      </c>
    </row>
    <row r="119" spans="1:17" x14ac:dyDescent="0.25">
      <c r="A119" s="43">
        <v>117</v>
      </c>
      <c r="B119" t="s">
        <v>475</v>
      </c>
      <c r="C119" t="s">
        <v>476</v>
      </c>
      <c r="D119">
        <v>997508</v>
      </c>
      <c r="E119">
        <v>120</v>
      </c>
      <c r="F119">
        <v>145</v>
      </c>
      <c r="G119">
        <v>145</v>
      </c>
      <c r="J119">
        <v>1962</v>
      </c>
      <c r="L119">
        <v>2</v>
      </c>
      <c r="M119">
        <v>7</v>
      </c>
      <c r="O119" t="s">
        <v>477</v>
      </c>
      <c r="P119">
        <v>5</v>
      </c>
      <c r="Q119">
        <v>6</v>
      </c>
    </row>
    <row r="120" spans="1:17" x14ac:dyDescent="0.25">
      <c r="A120" s="43">
        <v>118</v>
      </c>
      <c r="B120" t="s">
        <v>478</v>
      </c>
      <c r="C120" t="s">
        <v>479</v>
      </c>
      <c r="D120">
        <v>995384</v>
      </c>
      <c r="E120">
        <v>130</v>
      </c>
      <c r="F120">
        <v>107</v>
      </c>
      <c r="G120">
        <v>107</v>
      </c>
      <c r="J120">
        <v>1970</v>
      </c>
      <c r="L120">
        <v>1</v>
      </c>
      <c r="O120" t="s">
        <v>480</v>
      </c>
      <c r="P120">
        <v>5</v>
      </c>
      <c r="Q120">
        <v>6</v>
      </c>
    </row>
    <row r="121" spans="1:17" x14ac:dyDescent="0.25">
      <c r="A121" s="43">
        <v>119</v>
      </c>
      <c r="B121" t="s">
        <v>481</v>
      </c>
      <c r="C121" t="s">
        <v>482</v>
      </c>
      <c r="D121">
        <v>2685034</v>
      </c>
      <c r="E121">
        <v>130</v>
      </c>
      <c r="F121">
        <v>60</v>
      </c>
      <c r="G121">
        <v>119</v>
      </c>
      <c r="J121">
        <v>2008</v>
      </c>
      <c r="L121">
        <v>1</v>
      </c>
      <c r="N121">
        <v>90</v>
      </c>
      <c r="O121" t="s">
        <v>483</v>
      </c>
      <c r="P121">
        <v>5</v>
      </c>
      <c r="Q121">
        <v>6</v>
      </c>
    </row>
    <row r="122" spans="1:17" x14ac:dyDescent="0.25">
      <c r="A122" s="43">
        <v>120</v>
      </c>
      <c r="B122" t="s">
        <v>484</v>
      </c>
      <c r="C122" t="s">
        <v>485</v>
      </c>
      <c r="D122">
        <v>995884</v>
      </c>
      <c r="E122">
        <v>120</v>
      </c>
      <c r="F122">
        <v>270</v>
      </c>
      <c r="G122">
        <v>270</v>
      </c>
      <c r="J122">
        <v>2011</v>
      </c>
      <c r="L122">
        <v>2</v>
      </c>
      <c r="M122">
        <v>7</v>
      </c>
      <c r="N122">
        <v>90</v>
      </c>
      <c r="O122" t="s">
        <v>486</v>
      </c>
      <c r="P122">
        <v>5</v>
      </c>
      <c r="Q122">
        <v>6</v>
      </c>
    </row>
    <row r="123" spans="1:17" x14ac:dyDescent="0.25">
      <c r="A123" s="43">
        <v>121</v>
      </c>
      <c r="B123" t="s">
        <v>487</v>
      </c>
      <c r="C123" t="s">
        <v>488</v>
      </c>
      <c r="D123">
        <v>994885</v>
      </c>
      <c r="E123">
        <v>130</v>
      </c>
      <c r="F123">
        <v>126</v>
      </c>
      <c r="G123">
        <v>170</v>
      </c>
      <c r="J123">
        <v>1971</v>
      </c>
      <c r="L123">
        <v>1</v>
      </c>
      <c r="O123" t="s">
        <v>489</v>
      </c>
      <c r="P123">
        <v>5</v>
      </c>
      <c r="Q123">
        <v>6</v>
      </c>
    </row>
    <row r="124" spans="1:17" x14ac:dyDescent="0.25">
      <c r="A124" s="43">
        <v>122</v>
      </c>
      <c r="B124" t="s">
        <v>490</v>
      </c>
      <c r="C124" t="s">
        <v>491</v>
      </c>
      <c r="D124">
        <v>997421</v>
      </c>
      <c r="E124">
        <v>120</v>
      </c>
      <c r="F124">
        <v>128</v>
      </c>
      <c r="G124">
        <v>128</v>
      </c>
      <c r="J124">
        <v>1962</v>
      </c>
      <c r="L124">
        <v>2</v>
      </c>
      <c r="M124">
        <v>7</v>
      </c>
      <c r="N124">
        <v>90</v>
      </c>
      <c r="O124" t="s">
        <v>492</v>
      </c>
      <c r="P124">
        <v>5</v>
      </c>
      <c r="Q124">
        <v>6</v>
      </c>
    </row>
    <row r="125" spans="1:17" x14ac:dyDescent="0.25">
      <c r="A125" s="43">
        <v>123</v>
      </c>
      <c r="B125" t="s">
        <v>493</v>
      </c>
      <c r="C125" t="s">
        <v>494</v>
      </c>
      <c r="D125">
        <v>995580</v>
      </c>
      <c r="E125">
        <v>120</v>
      </c>
      <c r="F125">
        <v>161</v>
      </c>
      <c r="G125">
        <v>161</v>
      </c>
      <c r="J125">
        <v>1970</v>
      </c>
      <c r="L125">
        <v>2</v>
      </c>
      <c r="M125">
        <v>7</v>
      </c>
      <c r="O125" t="s">
        <v>495</v>
      </c>
      <c r="P125">
        <v>5</v>
      </c>
      <c r="Q125">
        <v>6</v>
      </c>
    </row>
    <row r="126" spans="1:17" x14ac:dyDescent="0.25">
      <c r="A126" s="43">
        <v>124</v>
      </c>
      <c r="B126" t="s">
        <v>496</v>
      </c>
      <c r="C126" t="s">
        <v>497</v>
      </c>
      <c r="D126">
        <v>995602</v>
      </c>
      <c r="E126">
        <v>130</v>
      </c>
      <c r="F126">
        <v>101</v>
      </c>
      <c r="G126">
        <v>101</v>
      </c>
      <c r="J126">
        <v>1977</v>
      </c>
      <c r="L126">
        <v>7</v>
      </c>
      <c r="M126">
        <v>1</v>
      </c>
      <c r="O126" t="s">
        <v>498</v>
      </c>
      <c r="P126">
        <v>5</v>
      </c>
      <c r="Q126">
        <v>6</v>
      </c>
    </row>
    <row r="127" spans="1:17" x14ac:dyDescent="0.25">
      <c r="A127" s="43">
        <v>125</v>
      </c>
      <c r="B127" t="s">
        <v>499</v>
      </c>
      <c r="C127" t="s">
        <v>500</v>
      </c>
      <c r="D127">
        <v>995818</v>
      </c>
      <c r="E127">
        <v>130</v>
      </c>
      <c r="F127">
        <v>124</v>
      </c>
      <c r="G127">
        <v>124</v>
      </c>
      <c r="J127">
        <v>1970</v>
      </c>
      <c r="K127">
        <v>1984</v>
      </c>
      <c r="L127">
        <v>1</v>
      </c>
      <c r="O127" t="s">
        <v>501</v>
      </c>
      <c r="P127">
        <v>5</v>
      </c>
      <c r="Q127">
        <v>6</v>
      </c>
    </row>
    <row r="128" spans="1:17" x14ac:dyDescent="0.25">
      <c r="A128" s="43">
        <v>126</v>
      </c>
      <c r="B128" t="s">
        <v>502</v>
      </c>
      <c r="C128" t="s">
        <v>503</v>
      </c>
      <c r="D128">
        <v>995640</v>
      </c>
      <c r="E128">
        <v>120</v>
      </c>
      <c r="F128">
        <v>133</v>
      </c>
      <c r="G128">
        <v>133</v>
      </c>
      <c r="J128">
        <v>1957</v>
      </c>
      <c r="K128">
        <v>1967</v>
      </c>
      <c r="L128">
        <v>2</v>
      </c>
      <c r="M128">
        <v>7</v>
      </c>
      <c r="N128">
        <v>80</v>
      </c>
      <c r="O128" t="s">
        <v>504</v>
      </c>
      <c r="P128">
        <v>5</v>
      </c>
      <c r="Q128">
        <v>6</v>
      </c>
    </row>
    <row r="129" spans="1:17" x14ac:dyDescent="0.25">
      <c r="A129" s="43">
        <v>127</v>
      </c>
      <c r="B129" t="s">
        <v>505</v>
      </c>
      <c r="C129" t="s">
        <v>506</v>
      </c>
      <c r="D129">
        <v>993962</v>
      </c>
      <c r="E129">
        <v>120</v>
      </c>
      <c r="F129">
        <v>153</v>
      </c>
      <c r="G129">
        <v>153</v>
      </c>
      <c r="J129">
        <v>1967</v>
      </c>
      <c r="K129">
        <v>1977</v>
      </c>
      <c r="L129">
        <v>1</v>
      </c>
      <c r="N129">
        <v>2</v>
      </c>
      <c r="O129" t="s">
        <v>507</v>
      </c>
      <c r="P129">
        <v>5</v>
      </c>
      <c r="Q129">
        <v>6</v>
      </c>
    </row>
    <row r="130" spans="1:17" x14ac:dyDescent="0.25">
      <c r="A130" s="43">
        <v>128</v>
      </c>
      <c r="B130" t="s">
        <v>508</v>
      </c>
      <c r="C130" t="s">
        <v>509</v>
      </c>
      <c r="D130">
        <v>2540498</v>
      </c>
      <c r="E130">
        <v>120</v>
      </c>
      <c r="F130">
        <v>216</v>
      </c>
      <c r="G130">
        <v>158</v>
      </c>
      <c r="J130">
        <v>2001</v>
      </c>
      <c r="L130">
        <v>1</v>
      </c>
      <c r="O130" t="s">
        <v>510</v>
      </c>
      <c r="P130">
        <v>5</v>
      </c>
      <c r="Q130">
        <v>6</v>
      </c>
    </row>
    <row r="131" spans="1:17" x14ac:dyDescent="0.25">
      <c r="A131" s="43">
        <v>129</v>
      </c>
      <c r="B131" t="s">
        <v>511</v>
      </c>
      <c r="C131" t="s">
        <v>512</v>
      </c>
      <c r="D131">
        <v>995342</v>
      </c>
      <c r="E131">
        <v>130</v>
      </c>
      <c r="F131">
        <v>129</v>
      </c>
      <c r="G131">
        <v>129</v>
      </c>
      <c r="J131">
        <v>1976</v>
      </c>
      <c r="L131">
        <v>7</v>
      </c>
      <c r="M131">
        <v>1</v>
      </c>
      <c r="N131">
        <v>2</v>
      </c>
      <c r="O131" t="s">
        <v>513</v>
      </c>
      <c r="P131">
        <v>5</v>
      </c>
      <c r="Q131">
        <v>6</v>
      </c>
    </row>
    <row r="132" spans="1:17" x14ac:dyDescent="0.25">
      <c r="A132" s="43">
        <v>130</v>
      </c>
      <c r="B132" t="s">
        <v>514</v>
      </c>
      <c r="C132" t="s">
        <v>515</v>
      </c>
      <c r="D132">
        <v>993811</v>
      </c>
      <c r="E132">
        <v>120</v>
      </c>
      <c r="F132">
        <v>109</v>
      </c>
      <c r="G132">
        <v>109</v>
      </c>
      <c r="J132">
        <v>1973</v>
      </c>
      <c r="L132">
        <v>2</v>
      </c>
      <c r="M132">
        <v>7</v>
      </c>
      <c r="O132" t="s">
        <v>516</v>
      </c>
      <c r="P132">
        <v>5</v>
      </c>
      <c r="Q132">
        <v>6</v>
      </c>
    </row>
    <row r="133" spans="1:17" x14ac:dyDescent="0.25">
      <c r="A133" s="43">
        <v>131</v>
      </c>
      <c r="B133" t="s">
        <v>517</v>
      </c>
      <c r="C133" t="s">
        <v>518</v>
      </c>
      <c r="D133">
        <v>996710</v>
      </c>
      <c r="E133">
        <v>130</v>
      </c>
      <c r="F133">
        <v>63</v>
      </c>
      <c r="G133">
        <v>112</v>
      </c>
      <c r="J133">
        <v>1978</v>
      </c>
      <c r="L133">
        <v>1</v>
      </c>
      <c r="O133" t="s">
        <v>519</v>
      </c>
      <c r="P133">
        <v>5</v>
      </c>
      <c r="Q133">
        <v>6</v>
      </c>
    </row>
    <row r="134" spans="1:17" x14ac:dyDescent="0.25">
      <c r="A134" s="43">
        <v>132</v>
      </c>
      <c r="B134" t="s">
        <v>520</v>
      </c>
      <c r="C134" t="s">
        <v>521</v>
      </c>
      <c r="D134">
        <v>997463</v>
      </c>
      <c r="E134">
        <v>120</v>
      </c>
      <c r="F134">
        <v>74</v>
      </c>
      <c r="G134">
        <v>74</v>
      </c>
      <c r="J134">
        <v>1937</v>
      </c>
      <c r="L134">
        <v>2</v>
      </c>
      <c r="M134">
        <v>7</v>
      </c>
      <c r="N134">
        <v>1</v>
      </c>
      <c r="O134" t="s">
        <v>522</v>
      </c>
      <c r="P134">
        <v>5</v>
      </c>
      <c r="Q134">
        <v>6</v>
      </c>
    </row>
    <row r="135" spans="1:17" x14ac:dyDescent="0.25">
      <c r="A135" s="43">
        <v>133</v>
      </c>
      <c r="B135" t="s">
        <v>523</v>
      </c>
      <c r="C135" t="s">
        <v>326</v>
      </c>
      <c r="D135">
        <v>995832</v>
      </c>
      <c r="E135">
        <v>420</v>
      </c>
      <c r="F135">
        <v>2270</v>
      </c>
      <c r="H135">
        <v>2270</v>
      </c>
      <c r="J135">
        <v>1955</v>
      </c>
      <c r="K135">
        <v>2005</v>
      </c>
      <c r="L135">
        <v>1</v>
      </c>
      <c r="N135">
        <v>90</v>
      </c>
      <c r="O135" t="s">
        <v>524</v>
      </c>
      <c r="P135">
        <v>5</v>
      </c>
      <c r="Q135">
        <v>6</v>
      </c>
    </row>
    <row r="136" spans="1:17" x14ac:dyDescent="0.25">
      <c r="A136" s="43">
        <v>134</v>
      </c>
      <c r="B136" t="s">
        <v>525</v>
      </c>
      <c r="C136" t="s">
        <v>526</v>
      </c>
      <c r="D136">
        <v>997581</v>
      </c>
      <c r="E136">
        <v>130</v>
      </c>
      <c r="F136">
        <v>101</v>
      </c>
      <c r="G136">
        <v>101</v>
      </c>
      <c r="J136">
        <v>1964</v>
      </c>
      <c r="L136">
        <v>7</v>
      </c>
      <c r="M136">
        <v>1</v>
      </c>
      <c r="O136" t="s">
        <v>527</v>
      </c>
      <c r="P136">
        <v>5</v>
      </c>
      <c r="Q136">
        <v>6</v>
      </c>
    </row>
    <row r="137" spans="1:17" x14ac:dyDescent="0.25">
      <c r="A137" s="43">
        <v>135</v>
      </c>
      <c r="B137" t="s">
        <v>528</v>
      </c>
      <c r="C137" t="s">
        <v>529</v>
      </c>
      <c r="D137">
        <v>996155</v>
      </c>
      <c r="E137">
        <v>120</v>
      </c>
      <c r="F137">
        <v>86</v>
      </c>
      <c r="G137">
        <v>150</v>
      </c>
      <c r="J137">
        <v>1978</v>
      </c>
      <c r="L137">
        <v>2</v>
      </c>
      <c r="M137">
        <v>7</v>
      </c>
      <c r="O137" t="s">
        <v>530</v>
      </c>
      <c r="P137">
        <v>5</v>
      </c>
      <c r="Q137">
        <v>6</v>
      </c>
    </row>
    <row r="138" spans="1:17" x14ac:dyDescent="0.25">
      <c r="A138" s="43">
        <v>136</v>
      </c>
      <c r="B138" t="s">
        <v>531</v>
      </c>
      <c r="C138" t="s">
        <v>532</v>
      </c>
      <c r="D138">
        <v>997404</v>
      </c>
      <c r="E138">
        <v>120</v>
      </c>
      <c r="F138">
        <v>134</v>
      </c>
      <c r="G138">
        <v>134</v>
      </c>
      <c r="J138">
        <v>1973</v>
      </c>
      <c r="L138">
        <v>2</v>
      </c>
      <c r="M138">
        <v>7</v>
      </c>
      <c r="N138">
        <v>2</v>
      </c>
      <c r="O138" t="s">
        <v>533</v>
      </c>
      <c r="P138">
        <v>5</v>
      </c>
      <c r="Q138">
        <v>6</v>
      </c>
    </row>
    <row r="139" spans="1:17" x14ac:dyDescent="0.25">
      <c r="A139" s="43">
        <v>137</v>
      </c>
      <c r="B139" t="s">
        <v>534</v>
      </c>
      <c r="C139" t="s">
        <v>535</v>
      </c>
      <c r="D139">
        <v>995816</v>
      </c>
      <c r="E139">
        <v>130</v>
      </c>
      <c r="F139">
        <v>123</v>
      </c>
      <c r="G139">
        <v>107</v>
      </c>
      <c r="J139">
        <v>1970</v>
      </c>
      <c r="L139">
        <v>1</v>
      </c>
      <c r="O139" t="s">
        <v>536</v>
      </c>
      <c r="P139">
        <v>5</v>
      </c>
      <c r="Q139">
        <v>6</v>
      </c>
    </row>
    <row r="140" spans="1:17" x14ac:dyDescent="0.25">
      <c r="A140" s="43">
        <v>138</v>
      </c>
      <c r="B140" t="s">
        <v>537</v>
      </c>
      <c r="C140" t="s">
        <v>538</v>
      </c>
      <c r="D140">
        <v>993921</v>
      </c>
      <c r="E140">
        <v>120</v>
      </c>
      <c r="F140">
        <v>119</v>
      </c>
      <c r="G140">
        <v>119</v>
      </c>
      <c r="J140">
        <v>1972</v>
      </c>
      <c r="L140">
        <v>2</v>
      </c>
      <c r="M140">
        <v>7</v>
      </c>
      <c r="N140">
        <v>2</v>
      </c>
      <c r="O140" t="s">
        <v>539</v>
      </c>
      <c r="P140">
        <v>5</v>
      </c>
      <c r="Q140">
        <v>6</v>
      </c>
    </row>
    <row r="141" spans="1:17" x14ac:dyDescent="0.25">
      <c r="A141" s="43">
        <v>139</v>
      </c>
      <c r="B141" t="s">
        <v>540</v>
      </c>
      <c r="C141" t="s">
        <v>541</v>
      </c>
      <c r="D141">
        <v>996926</v>
      </c>
      <c r="E141">
        <v>130</v>
      </c>
      <c r="F141">
        <v>61</v>
      </c>
      <c r="G141">
        <v>109</v>
      </c>
      <c r="J141">
        <v>1978</v>
      </c>
      <c r="L141">
        <v>1</v>
      </c>
      <c r="O141" t="s">
        <v>542</v>
      </c>
      <c r="P141">
        <v>5</v>
      </c>
      <c r="Q141">
        <v>6</v>
      </c>
    </row>
    <row r="142" spans="1:17" x14ac:dyDescent="0.25">
      <c r="A142" s="43">
        <v>140</v>
      </c>
      <c r="B142" t="s">
        <v>543</v>
      </c>
      <c r="C142" t="s">
        <v>544</v>
      </c>
      <c r="D142">
        <v>994043</v>
      </c>
      <c r="E142">
        <v>120</v>
      </c>
      <c r="F142">
        <v>134</v>
      </c>
      <c r="G142">
        <v>134</v>
      </c>
      <c r="J142">
        <v>1969</v>
      </c>
      <c r="L142">
        <v>2</v>
      </c>
      <c r="M142">
        <v>7</v>
      </c>
      <c r="O142" t="s">
        <v>545</v>
      </c>
      <c r="P142">
        <v>5</v>
      </c>
      <c r="Q142">
        <v>6</v>
      </c>
    </row>
    <row r="143" spans="1:17" x14ac:dyDescent="0.25">
      <c r="A143" s="43">
        <v>141</v>
      </c>
      <c r="B143" t="s">
        <v>546</v>
      </c>
      <c r="C143" t="s">
        <v>547</v>
      </c>
      <c r="D143">
        <v>993984</v>
      </c>
      <c r="E143">
        <v>120</v>
      </c>
      <c r="F143">
        <v>141</v>
      </c>
      <c r="G143">
        <v>119</v>
      </c>
      <c r="J143">
        <v>1972</v>
      </c>
      <c r="L143">
        <v>2</v>
      </c>
      <c r="M143">
        <v>7</v>
      </c>
      <c r="O143" t="s">
        <v>548</v>
      </c>
      <c r="P143">
        <v>5</v>
      </c>
      <c r="Q143">
        <v>6</v>
      </c>
    </row>
    <row r="144" spans="1:17" x14ac:dyDescent="0.25">
      <c r="A144" s="43">
        <v>142</v>
      </c>
      <c r="B144" t="s">
        <v>549</v>
      </c>
      <c r="C144" t="s">
        <v>550</v>
      </c>
      <c r="D144">
        <v>994105</v>
      </c>
      <c r="E144">
        <v>120</v>
      </c>
      <c r="F144">
        <v>166</v>
      </c>
      <c r="G144">
        <v>134</v>
      </c>
      <c r="J144">
        <v>1969</v>
      </c>
      <c r="L144">
        <v>2</v>
      </c>
      <c r="M144">
        <v>7</v>
      </c>
      <c r="N144">
        <v>80</v>
      </c>
      <c r="O144" t="s">
        <v>551</v>
      </c>
      <c r="P144">
        <v>5</v>
      </c>
      <c r="Q144">
        <v>6</v>
      </c>
    </row>
    <row r="145" spans="1:17" x14ac:dyDescent="0.25">
      <c r="A145" s="43">
        <v>143</v>
      </c>
      <c r="B145" t="s">
        <v>552</v>
      </c>
      <c r="C145" t="s">
        <v>553</v>
      </c>
      <c r="D145">
        <v>994034</v>
      </c>
      <c r="E145">
        <v>120</v>
      </c>
      <c r="F145">
        <v>109</v>
      </c>
      <c r="G145">
        <v>109</v>
      </c>
      <c r="J145">
        <v>1973</v>
      </c>
      <c r="L145">
        <v>2</v>
      </c>
      <c r="M145">
        <v>7</v>
      </c>
      <c r="O145" t="s">
        <v>554</v>
      </c>
      <c r="P145">
        <v>5</v>
      </c>
      <c r="Q145">
        <v>6</v>
      </c>
    </row>
    <row r="146" spans="1:17" x14ac:dyDescent="0.25">
      <c r="A146" s="43">
        <v>144</v>
      </c>
      <c r="B146" t="s">
        <v>555</v>
      </c>
      <c r="C146" t="s">
        <v>556</v>
      </c>
      <c r="D146">
        <v>994016</v>
      </c>
      <c r="E146">
        <v>429</v>
      </c>
      <c r="F146">
        <v>99</v>
      </c>
      <c r="H146">
        <v>99</v>
      </c>
      <c r="J146">
        <v>1967</v>
      </c>
      <c r="L146">
        <v>2</v>
      </c>
      <c r="M146">
        <v>3</v>
      </c>
      <c r="O146" t="s">
        <v>557</v>
      </c>
      <c r="P146">
        <v>5</v>
      </c>
      <c r="Q146">
        <v>6</v>
      </c>
    </row>
    <row r="147" spans="1:17" x14ac:dyDescent="0.25">
      <c r="A147" s="43">
        <v>145</v>
      </c>
      <c r="B147" t="s">
        <v>558</v>
      </c>
      <c r="C147" t="s">
        <v>559</v>
      </c>
      <c r="D147">
        <v>2691173</v>
      </c>
      <c r="E147">
        <v>130</v>
      </c>
      <c r="F147">
        <v>45</v>
      </c>
      <c r="G147">
        <v>127</v>
      </c>
      <c r="J147">
        <v>2008</v>
      </c>
      <c r="L147">
        <v>2</v>
      </c>
      <c r="M147">
        <v>7</v>
      </c>
      <c r="N147">
        <v>90</v>
      </c>
      <c r="O147" t="s">
        <v>560</v>
      </c>
      <c r="P147">
        <v>5</v>
      </c>
      <c r="Q147">
        <v>6</v>
      </c>
    </row>
    <row r="148" spans="1:17" x14ac:dyDescent="0.25">
      <c r="A148" s="43">
        <v>146</v>
      </c>
      <c r="B148" t="s">
        <v>561</v>
      </c>
      <c r="C148" t="s">
        <v>562</v>
      </c>
      <c r="D148">
        <v>994478</v>
      </c>
      <c r="E148">
        <v>120</v>
      </c>
      <c r="F148">
        <v>181</v>
      </c>
      <c r="G148">
        <v>161</v>
      </c>
      <c r="J148">
        <v>1969</v>
      </c>
      <c r="K148">
        <v>1998</v>
      </c>
      <c r="L148">
        <v>2</v>
      </c>
      <c r="M148">
        <v>7</v>
      </c>
      <c r="N148">
        <v>2</v>
      </c>
      <c r="O148" t="s">
        <v>563</v>
      </c>
      <c r="P148">
        <v>5</v>
      </c>
      <c r="Q148">
        <v>6</v>
      </c>
    </row>
    <row r="149" spans="1:17" x14ac:dyDescent="0.25">
      <c r="A149" s="43">
        <v>147</v>
      </c>
      <c r="B149" t="s">
        <v>564</v>
      </c>
      <c r="C149" t="s">
        <v>565</v>
      </c>
      <c r="D149">
        <v>2516393</v>
      </c>
      <c r="E149">
        <v>120</v>
      </c>
      <c r="F149">
        <v>113</v>
      </c>
      <c r="G149">
        <v>113</v>
      </c>
      <c r="J149">
        <v>1999</v>
      </c>
      <c r="L149">
        <v>1</v>
      </c>
      <c r="O149" t="s">
        <v>566</v>
      </c>
      <c r="P149">
        <v>5</v>
      </c>
      <c r="Q149">
        <v>6</v>
      </c>
    </row>
    <row r="150" spans="1:17" x14ac:dyDescent="0.25">
      <c r="A150" s="43">
        <v>148</v>
      </c>
      <c r="B150" t="s">
        <v>567</v>
      </c>
      <c r="C150" t="s">
        <v>568</v>
      </c>
      <c r="D150">
        <v>996931</v>
      </c>
      <c r="E150">
        <v>120</v>
      </c>
      <c r="F150">
        <v>98</v>
      </c>
      <c r="G150">
        <v>172</v>
      </c>
      <c r="J150">
        <v>2002</v>
      </c>
      <c r="L150">
        <v>5</v>
      </c>
      <c r="M150">
        <v>1</v>
      </c>
      <c r="O150" t="s">
        <v>569</v>
      </c>
      <c r="P150">
        <v>5</v>
      </c>
      <c r="Q150">
        <v>6</v>
      </c>
    </row>
    <row r="151" spans="1:17" x14ac:dyDescent="0.25">
      <c r="A151" s="43">
        <v>149</v>
      </c>
      <c r="B151" t="s">
        <v>570</v>
      </c>
      <c r="C151" t="s">
        <v>571</v>
      </c>
      <c r="D151">
        <v>994255</v>
      </c>
      <c r="E151">
        <v>120</v>
      </c>
      <c r="F151">
        <v>153</v>
      </c>
      <c r="G151">
        <v>153</v>
      </c>
      <c r="J151">
        <v>1969</v>
      </c>
      <c r="L151">
        <v>1</v>
      </c>
      <c r="N151">
        <v>80</v>
      </c>
      <c r="O151" t="s">
        <v>572</v>
      </c>
      <c r="P151">
        <v>5</v>
      </c>
      <c r="Q151">
        <v>6</v>
      </c>
    </row>
    <row r="152" spans="1:17" x14ac:dyDescent="0.25">
      <c r="A152" s="43">
        <v>150</v>
      </c>
      <c r="B152" t="s">
        <v>573</v>
      </c>
      <c r="C152" t="s">
        <v>574</v>
      </c>
      <c r="D152">
        <v>995032</v>
      </c>
      <c r="E152">
        <v>120</v>
      </c>
      <c r="F152">
        <v>160</v>
      </c>
      <c r="G152">
        <v>160</v>
      </c>
      <c r="J152">
        <v>1969</v>
      </c>
      <c r="K152">
        <v>1978</v>
      </c>
      <c r="L152">
        <v>2</v>
      </c>
      <c r="M152">
        <v>3</v>
      </c>
      <c r="O152" t="s">
        <v>575</v>
      </c>
      <c r="P152">
        <v>5</v>
      </c>
      <c r="Q152">
        <v>6</v>
      </c>
    </row>
    <row r="153" spans="1:17" x14ac:dyDescent="0.25">
      <c r="A153" s="43">
        <v>151</v>
      </c>
      <c r="B153" t="s">
        <v>576</v>
      </c>
      <c r="C153" t="s">
        <v>577</v>
      </c>
      <c r="D153">
        <v>995098</v>
      </c>
      <c r="E153">
        <v>130</v>
      </c>
      <c r="F153">
        <v>113</v>
      </c>
      <c r="G153">
        <v>113</v>
      </c>
      <c r="J153">
        <v>1975</v>
      </c>
      <c r="L153">
        <v>1</v>
      </c>
      <c r="N153">
        <v>0</v>
      </c>
      <c r="O153" t="s">
        <v>578</v>
      </c>
      <c r="P153">
        <v>5</v>
      </c>
      <c r="Q153">
        <v>6</v>
      </c>
    </row>
    <row r="154" spans="1:17" x14ac:dyDescent="0.25">
      <c r="A154" s="43">
        <v>152</v>
      </c>
      <c r="B154" t="s">
        <v>579</v>
      </c>
      <c r="C154" t="s">
        <v>580</v>
      </c>
      <c r="D154">
        <v>995080</v>
      </c>
      <c r="E154">
        <v>120</v>
      </c>
      <c r="F154">
        <v>143</v>
      </c>
      <c r="G154">
        <v>143</v>
      </c>
      <c r="J154">
        <v>1970</v>
      </c>
      <c r="L154">
        <v>2</v>
      </c>
      <c r="M154">
        <v>7</v>
      </c>
      <c r="O154" t="s">
        <v>581</v>
      </c>
      <c r="P154">
        <v>5</v>
      </c>
      <c r="Q154">
        <v>6</v>
      </c>
    </row>
    <row r="155" spans="1:17" x14ac:dyDescent="0.25">
      <c r="A155" s="43">
        <v>153</v>
      </c>
      <c r="B155" t="s">
        <v>582</v>
      </c>
      <c r="C155" t="s">
        <v>583</v>
      </c>
      <c r="D155">
        <v>995474</v>
      </c>
      <c r="E155">
        <v>120</v>
      </c>
      <c r="F155">
        <v>146</v>
      </c>
      <c r="G155">
        <v>146</v>
      </c>
      <c r="J155">
        <v>1972</v>
      </c>
      <c r="L155">
        <v>2</v>
      </c>
      <c r="M155">
        <v>7</v>
      </c>
      <c r="O155" t="s">
        <v>584</v>
      </c>
      <c r="P155">
        <v>5</v>
      </c>
      <c r="Q155">
        <v>6</v>
      </c>
    </row>
    <row r="156" spans="1:17" x14ac:dyDescent="0.25">
      <c r="A156" s="43">
        <v>154</v>
      </c>
      <c r="B156" t="s">
        <v>585</v>
      </c>
      <c r="C156" t="s">
        <v>586</v>
      </c>
      <c r="D156">
        <v>993949</v>
      </c>
      <c r="E156">
        <v>440</v>
      </c>
      <c r="F156">
        <v>25</v>
      </c>
      <c r="H156">
        <v>25</v>
      </c>
      <c r="J156">
        <v>2014</v>
      </c>
      <c r="L156">
        <v>9</v>
      </c>
      <c r="O156" t="s">
        <v>587</v>
      </c>
      <c r="P156">
        <v>5</v>
      </c>
      <c r="Q156">
        <v>6</v>
      </c>
    </row>
    <row r="157" spans="1:17" x14ac:dyDescent="0.25">
      <c r="A157" s="43">
        <v>155</v>
      </c>
      <c r="B157" t="s">
        <v>588</v>
      </c>
      <c r="C157" t="s">
        <v>589</v>
      </c>
      <c r="D157">
        <v>2577942</v>
      </c>
      <c r="E157">
        <v>130</v>
      </c>
      <c r="F157">
        <v>49</v>
      </c>
      <c r="G157">
        <v>98</v>
      </c>
      <c r="J157">
        <v>2002</v>
      </c>
      <c r="L157">
        <v>2</v>
      </c>
      <c r="M157">
        <v>7</v>
      </c>
      <c r="N157">
        <v>90</v>
      </c>
      <c r="O157" t="s">
        <v>590</v>
      </c>
      <c r="P157">
        <v>5</v>
      </c>
      <c r="Q157">
        <v>6</v>
      </c>
    </row>
    <row r="158" spans="1:17" x14ac:dyDescent="0.25">
      <c r="A158" s="43">
        <v>156</v>
      </c>
      <c r="B158" t="s">
        <v>591</v>
      </c>
      <c r="C158" t="s">
        <v>592</v>
      </c>
      <c r="D158">
        <v>997243</v>
      </c>
      <c r="E158">
        <v>130</v>
      </c>
      <c r="F158">
        <v>61</v>
      </c>
      <c r="G158">
        <v>109</v>
      </c>
      <c r="J158">
        <v>1978</v>
      </c>
      <c r="L158">
        <v>1</v>
      </c>
      <c r="O158" t="s">
        <v>593</v>
      </c>
      <c r="P158">
        <v>5</v>
      </c>
      <c r="Q158">
        <v>6</v>
      </c>
    </row>
    <row r="159" spans="1:17" x14ac:dyDescent="0.25">
      <c r="A159" s="43">
        <v>157</v>
      </c>
      <c r="B159" t="s">
        <v>594</v>
      </c>
      <c r="C159" t="s">
        <v>595</v>
      </c>
      <c r="D159">
        <v>994350</v>
      </c>
      <c r="E159">
        <v>120</v>
      </c>
      <c r="F159">
        <v>131</v>
      </c>
      <c r="G159">
        <v>107</v>
      </c>
      <c r="J159">
        <v>1966</v>
      </c>
      <c r="K159">
        <v>1990</v>
      </c>
      <c r="L159">
        <v>1</v>
      </c>
      <c r="O159" t="s">
        <v>596</v>
      </c>
      <c r="P159">
        <v>5</v>
      </c>
      <c r="Q159">
        <v>6</v>
      </c>
    </row>
    <row r="160" spans="1:17" x14ac:dyDescent="0.25">
      <c r="A160" s="43">
        <v>158</v>
      </c>
      <c r="B160" t="s">
        <v>597</v>
      </c>
      <c r="C160" t="s">
        <v>598</v>
      </c>
      <c r="D160">
        <v>996694</v>
      </c>
      <c r="E160">
        <v>120</v>
      </c>
      <c r="F160">
        <v>128</v>
      </c>
      <c r="G160">
        <v>102</v>
      </c>
      <c r="J160">
        <v>1959</v>
      </c>
      <c r="L160">
        <v>2</v>
      </c>
      <c r="M160">
        <v>7</v>
      </c>
      <c r="N160">
        <v>2</v>
      </c>
      <c r="O160" t="s">
        <v>599</v>
      </c>
      <c r="P160">
        <v>5</v>
      </c>
      <c r="Q160">
        <v>6</v>
      </c>
    </row>
    <row r="161" spans="1:17" x14ac:dyDescent="0.25">
      <c r="A161" s="43">
        <v>159</v>
      </c>
      <c r="B161" t="s">
        <v>600</v>
      </c>
      <c r="C161" t="s">
        <v>601</v>
      </c>
      <c r="D161">
        <v>995179</v>
      </c>
      <c r="E161">
        <v>130</v>
      </c>
      <c r="F161">
        <v>101</v>
      </c>
      <c r="G161">
        <v>101</v>
      </c>
      <c r="J161">
        <v>1977</v>
      </c>
      <c r="L161">
        <v>1</v>
      </c>
      <c r="N161">
        <v>0</v>
      </c>
      <c r="O161" t="s">
        <v>602</v>
      </c>
      <c r="P161">
        <v>5</v>
      </c>
      <c r="Q161">
        <v>6</v>
      </c>
    </row>
    <row r="162" spans="1:17" x14ac:dyDescent="0.25">
      <c r="A162" s="43">
        <v>160</v>
      </c>
      <c r="B162" t="s">
        <v>603</v>
      </c>
      <c r="C162" t="s">
        <v>604</v>
      </c>
      <c r="D162">
        <v>2691178</v>
      </c>
      <c r="E162">
        <v>130</v>
      </c>
      <c r="F162">
        <v>56</v>
      </c>
      <c r="G162">
        <v>108</v>
      </c>
      <c r="J162">
        <v>2008</v>
      </c>
      <c r="L162">
        <v>2</v>
      </c>
      <c r="M162">
        <v>7</v>
      </c>
      <c r="N162">
        <v>90</v>
      </c>
      <c r="O162" t="s">
        <v>605</v>
      </c>
      <c r="P162">
        <v>5</v>
      </c>
      <c r="Q162">
        <v>6</v>
      </c>
    </row>
    <row r="163" spans="1:17" x14ac:dyDescent="0.25">
      <c r="A163" s="43">
        <v>161</v>
      </c>
      <c r="B163" t="s">
        <v>606</v>
      </c>
      <c r="C163" t="s">
        <v>607</v>
      </c>
      <c r="D163">
        <v>997209</v>
      </c>
      <c r="E163">
        <v>130</v>
      </c>
      <c r="F163">
        <v>61</v>
      </c>
      <c r="G163">
        <v>110</v>
      </c>
      <c r="J163">
        <v>1966</v>
      </c>
      <c r="L163">
        <v>1</v>
      </c>
      <c r="O163" t="s">
        <v>608</v>
      </c>
      <c r="P163">
        <v>5</v>
      </c>
      <c r="Q163">
        <v>6</v>
      </c>
    </row>
    <row r="164" spans="1:17" x14ac:dyDescent="0.25">
      <c r="A164" s="43">
        <v>162</v>
      </c>
      <c r="B164" t="s">
        <v>609</v>
      </c>
      <c r="C164" t="s">
        <v>610</v>
      </c>
      <c r="D164">
        <v>2540535</v>
      </c>
      <c r="E164">
        <v>120</v>
      </c>
      <c r="F164">
        <v>152</v>
      </c>
      <c r="G164">
        <v>152</v>
      </c>
      <c r="J164">
        <v>2000</v>
      </c>
      <c r="K164">
        <v>2009</v>
      </c>
      <c r="L164">
        <v>1</v>
      </c>
      <c r="O164" t="s">
        <v>611</v>
      </c>
      <c r="P164">
        <v>5</v>
      </c>
      <c r="Q164">
        <v>6</v>
      </c>
    </row>
    <row r="165" spans="1:17" x14ac:dyDescent="0.25">
      <c r="A165" s="43">
        <v>163</v>
      </c>
      <c r="B165" t="s">
        <v>612</v>
      </c>
      <c r="C165" t="s">
        <v>613</v>
      </c>
      <c r="D165">
        <v>997723</v>
      </c>
      <c r="E165">
        <v>120</v>
      </c>
      <c r="F165">
        <v>168</v>
      </c>
      <c r="G165">
        <v>168</v>
      </c>
      <c r="J165">
        <v>2018</v>
      </c>
      <c r="L165">
        <v>5</v>
      </c>
      <c r="M165">
        <v>1</v>
      </c>
      <c r="O165" t="s">
        <v>614</v>
      </c>
      <c r="P165">
        <v>5</v>
      </c>
      <c r="Q165">
        <v>6</v>
      </c>
    </row>
    <row r="166" spans="1:17" x14ac:dyDescent="0.25">
      <c r="A166" s="43">
        <v>164</v>
      </c>
      <c r="B166" t="s">
        <v>615</v>
      </c>
      <c r="C166" t="s">
        <v>616</v>
      </c>
      <c r="D166">
        <v>993924</v>
      </c>
      <c r="E166">
        <v>120</v>
      </c>
      <c r="F166">
        <v>153</v>
      </c>
      <c r="G166">
        <v>138</v>
      </c>
      <c r="J166">
        <v>1966</v>
      </c>
      <c r="L166">
        <v>1</v>
      </c>
      <c r="O166" t="s">
        <v>617</v>
      </c>
      <c r="P166">
        <v>5</v>
      </c>
      <c r="Q166">
        <v>6</v>
      </c>
    </row>
    <row r="167" spans="1:17" x14ac:dyDescent="0.25">
      <c r="A167" s="43">
        <v>165</v>
      </c>
      <c r="B167" t="s">
        <v>618</v>
      </c>
      <c r="C167" t="s">
        <v>619</v>
      </c>
      <c r="D167">
        <v>996388</v>
      </c>
      <c r="E167">
        <v>130</v>
      </c>
      <c r="F167">
        <v>61</v>
      </c>
      <c r="G167">
        <v>109</v>
      </c>
      <c r="J167">
        <v>1978</v>
      </c>
      <c r="L167">
        <v>1</v>
      </c>
      <c r="O167" t="s">
        <v>620</v>
      </c>
      <c r="P167">
        <v>5</v>
      </c>
      <c r="Q167">
        <v>6</v>
      </c>
    </row>
    <row r="168" spans="1:17" x14ac:dyDescent="0.25">
      <c r="A168" s="43">
        <v>166</v>
      </c>
      <c r="B168" t="s">
        <v>621</v>
      </c>
      <c r="C168" t="s">
        <v>622</v>
      </c>
      <c r="D168">
        <v>995042</v>
      </c>
      <c r="E168">
        <v>130</v>
      </c>
      <c r="F168">
        <v>126</v>
      </c>
      <c r="G168">
        <v>126</v>
      </c>
      <c r="J168">
        <v>1975</v>
      </c>
      <c r="L168">
        <v>7</v>
      </c>
      <c r="M168">
        <v>1</v>
      </c>
      <c r="O168" t="s">
        <v>623</v>
      </c>
      <c r="P168">
        <v>5</v>
      </c>
      <c r="Q168">
        <v>6</v>
      </c>
    </row>
    <row r="169" spans="1:17" x14ac:dyDescent="0.25">
      <c r="A169" s="43">
        <v>167</v>
      </c>
      <c r="B169" t="s">
        <v>624</v>
      </c>
      <c r="C169" t="s">
        <v>625</v>
      </c>
      <c r="D169">
        <v>997615</v>
      </c>
      <c r="E169">
        <v>130</v>
      </c>
      <c r="F169">
        <v>52</v>
      </c>
      <c r="G169">
        <v>91</v>
      </c>
      <c r="J169">
        <v>1965</v>
      </c>
      <c r="L169">
        <v>7</v>
      </c>
      <c r="M169">
        <v>1</v>
      </c>
      <c r="N169">
        <v>2</v>
      </c>
      <c r="O169" t="s">
        <v>626</v>
      </c>
      <c r="P169">
        <v>5</v>
      </c>
      <c r="Q169">
        <v>6</v>
      </c>
    </row>
    <row r="170" spans="1:17" x14ac:dyDescent="0.25">
      <c r="A170" s="43">
        <v>168</v>
      </c>
      <c r="B170" t="s">
        <v>627</v>
      </c>
      <c r="C170" t="s">
        <v>628</v>
      </c>
      <c r="D170">
        <v>994419</v>
      </c>
      <c r="E170">
        <v>130</v>
      </c>
      <c r="F170">
        <v>75</v>
      </c>
      <c r="G170">
        <v>124</v>
      </c>
      <c r="J170">
        <v>1975</v>
      </c>
      <c r="L170">
        <v>1</v>
      </c>
      <c r="N170">
        <v>0</v>
      </c>
      <c r="O170" t="s">
        <v>629</v>
      </c>
      <c r="P170">
        <v>5</v>
      </c>
      <c r="Q170">
        <v>6</v>
      </c>
    </row>
    <row r="171" spans="1:17" x14ac:dyDescent="0.25">
      <c r="A171" s="43">
        <v>169</v>
      </c>
      <c r="B171" t="s">
        <v>630</v>
      </c>
      <c r="C171" t="s">
        <v>631</v>
      </c>
      <c r="D171">
        <v>997107</v>
      </c>
      <c r="E171">
        <v>130</v>
      </c>
      <c r="F171">
        <v>61</v>
      </c>
      <c r="G171">
        <v>109</v>
      </c>
      <c r="J171">
        <v>1978</v>
      </c>
      <c r="L171">
        <v>1</v>
      </c>
      <c r="O171" t="s">
        <v>632</v>
      </c>
      <c r="P171">
        <v>5</v>
      </c>
      <c r="Q171">
        <v>6</v>
      </c>
    </row>
    <row r="172" spans="1:17" x14ac:dyDescent="0.25">
      <c r="A172" s="43">
        <v>170</v>
      </c>
      <c r="B172" t="s">
        <v>633</v>
      </c>
      <c r="C172" t="s">
        <v>634</v>
      </c>
      <c r="D172">
        <v>993787</v>
      </c>
      <c r="E172">
        <v>120</v>
      </c>
      <c r="F172">
        <v>109</v>
      </c>
      <c r="G172">
        <v>109</v>
      </c>
      <c r="J172">
        <v>1973</v>
      </c>
      <c r="L172">
        <v>2</v>
      </c>
      <c r="M172">
        <v>7</v>
      </c>
      <c r="N172">
        <v>2</v>
      </c>
      <c r="O172" t="s">
        <v>635</v>
      </c>
      <c r="P172">
        <v>5</v>
      </c>
      <c r="Q172">
        <v>6</v>
      </c>
    </row>
    <row r="173" spans="1:17" x14ac:dyDescent="0.25">
      <c r="A173" s="43">
        <v>171</v>
      </c>
      <c r="B173" t="s">
        <v>636</v>
      </c>
      <c r="C173" t="s">
        <v>637</v>
      </c>
      <c r="D173">
        <v>994362</v>
      </c>
      <c r="E173">
        <v>120</v>
      </c>
      <c r="F173">
        <v>199</v>
      </c>
      <c r="G173">
        <v>162</v>
      </c>
      <c r="J173">
        <v>1967</v>
      </c>
      <c r="L173">
        <v>1</v>
      </c>
      <c r="O173" t="s">
        <v>638</v>
      </c>
      <c r="P173">
        <v>5</v>
      </c>
      <c r="Q173">
        <v>6</v>
      </c>
    </row>
    <row r="174" spans="1:17" x14ac:dyDescent="0.25">
      <c r="A174" s="43">
        <v>172</v>
      </c>
      <c r="B174" t="s">
        <v>639</v>
      </c>
      <c r="C174" t="s">
        <v>640</v>
      </c>
      <c r="D174">
        <v>994560</v>
      </c>
      <c r="E174">
        <v>130</v>
      </c>
      <c r="F174">
        <v>103</v>
      </c>
      <c r="G174">
        <v>103</v>
      </c>
      <c r="J174">
        <v>1993</v>
      </c>
      <c r="L174">
        <v>1</v>
      </c>
      <c r="O174" t="s">
        <v>641</v>
      </c>
      <c r="P174">
        <v>5</v>
      </c>
      <c r="Q174">
        <v>6</v>
      </c>
    </row>
    <row r="175" spans="1:17" x14ac:dyDescent="0.25">
      <c r="A175" s="43">
        <v>173</v>
      </c>
      <c r="B175" t="s">
        <v>642</v>
      </c>
      <c r="C175" t="s">
        <v>643</v>
      </c>
      <c r="D175">
        <v>997292</v>
      </c>
      <c r="E175">
        <v>130</v>
      </c>
      <c r="F175">
        <v>61</v>
      </c>
      <c r="G175">
        <v>110</v>
      </c>
      <c r="J175">
        <v>1966</v>
      </c>
      <c r="L175">
        <v>1</v>
      </c>
      <c r="O175" t="s">
        <v>644</v>
      </c>
      <c r="P175">
        <v>5</v>
      </c>
      <c r="Q175">
        <v>6</v>
      </c>
    </row>
    <row r="176" spans="1:17" x14ac:dyDescent="0.25">
      <c r="A176" s="43">
        <v>174</v>
      </c>
      <c r="B176" t="s">
        <v>645</v>
      </c>
      <c r="C176" t="s">
        <v>646</v>
      </c>
      <c r="D176">
        <v>2685051</v>
      </c>
      <c r="E176">
        <v>130</v>
      </c>
      <c r="F176">
        <v>60</v>
      </c>
      <c r="G176">
        <v>119</v>
      </c>
      <c r="J176">
        <v>2008</v>
      </c>
      <c r="L176">
        <v>1</v>
      </c>
      <c r="N176">
        <v>90</v>
      </c>
      <c r="O176" t="s">
        <v>647</v>
      </c>
      <c r="P176">
        <v>5</v>
      </c>
      <c r="Q176">
        <v>6</v>
      </c>
    </row>
    <row r="177" spans="1:17" x14ac:dyDescent="0.25">
      <c r="A177" s="43">
        <v>175</v>
      </c>
      <c r="B177" t="s">
        <v>648</v>
      </c>
      <c r="C177" t="s">
        <v>649</v>
      </c>
      <c r="D177">
        <v>994166</v>
      </c>
      <c r="E177">
        <v>130</v>
      </c>
      <c r="F177">
        <v>131</v>
      </c>
      <c r="G177">
        <v>131</v>
      </c>
      <c r="J177">
        <v>1967</v>
      </c>
      <c r="K177">
        <v>1995</v>
      </c>
      <c r="L177">
        <v>1</v>
      </c>
      <c r="O177" t="s">
        <v>650</v>
      </c>
      <c r="P177">
        <v>5</v>
      </c>
      <c r="Q177">
        <v>6</v>
      </c>
    </row>
    <row r="178" spans="1:17" x14ac:dyDescent="0.25">
      <c r="A178" s="43">
        <v>176</v>
      </c>
      <c r="B178" t="s">
        <v>651</v>
      </c>
      <c r="C178" t="s">
        <v>652</v>
      </c>
      <c r="D178">
        <v>996128</v>
      </c>
      <c r="E178">
        <v>120</v>
      </c>
      <c r="F178">
        <v>160</v>
      </c>
      <c r="G178">
        <v>160</v>
      </c>
      <c r="J178">
        <v>1941</v>
      </c>
      <c r="K178">
        <v>2003</v>
      </c>
      <c r="L178">
        <v>2</v>
      </c>
      <c r="M178">
        <v>7</v>
      </c>
      <c r="N178">
        <v>2</v>
      </c>
      <c r="O178" t="s">
        <v>653</v>
      </c>
      <c r="P178">
        <v>5</v>
      </c>
      <c r="Q178">
        <v>6</v>
      </c>
    </row>
    <row r="179" spans="1:17" x14ac:dyDescent="0.25">
      <c r="A179" s="43">
        <v>177</v>
      </c>
      <c r="B179" t="s">
        <v>654</v>
      </c>
      <c r="C179" t="s">
        <v>655</v>
      </c>
      <c r="D179">
        <v>994726</v>
      </c>
      <c r="E179">
        <v>120</v>
      </c>
      <c r="F179">
        <v>165</v>
      </c>
      <c r="G179">
        <v>141</v>
      </c>
      <c r="J179">
        <v>1979</v>
      </c>
      <c r="L179">
        <v>7</v>
      </c>
      <c r="M179">
        <v>1</v>
      </c>
      <c r="N179">
        <v>2</v>
      </c>
      <c r="O179" t="s">
        <v>656</v>
      </c>
      <c r="P179">
        <v>5</v>
      </c>
      <c r="Q179">
        <v>6</v>
      </c>
    </row>
    <row r="180" spans="1:17" x14ac:dyDescent="0.25">
      <c r="A180" s="43">
        <v>178</v>
      </c>
      <c r="B180" t="s">
        <v>657</v>
      </c>
      <c r="C180" t="s">
        <v>658</v>
      </c>
      <c r="D180">
        <v>993925</v>
      </c>
      <c r="E180">
        <v>120</v>
      </c>
      <c r="F180">
        <v>119</v>
      </c>
      <c r="G180">
        <v>119</v>
      </c>
      <c r="J180">
        <v>1973</v>
      </c>
      <c r="L180">
        <v>2</v>
      </c>
      <c r="M180">
        <v>7</v>
      </c>
      <c r="O180" t="s">
        <v>659</v>
      </c>
      <c r="P180">
        <v>5</v>
      </c>
      <c r="Q180">
        <v>6</v>
      </c>
    </row>
    <row r="181" spans="1:17" x14ac:dyDescent="0.25">
      <c r="A181" s="43">
        <v>179</v>
      </c>
      <c r="B181" t="s">
        <v>660</v>
      </c>
      <c r="C181" t="s">
        <v>661</v>
      </c>
      <c r="D181">
        <v>995458</v>
      </c>
      <c r="E181">
        <v>120</v>
      </c>
      <c r="F181">
        <v>169</v>
      </c>
      <c r="G181">
        <v>139</v>
      </c>
      <c r="J181">
        <v>1972</v>
      </c>
      <c r="K181">
        <v>1991</v>
      </c>
      <c r="L181">
        <v>2</v>
      </c>
      <c r="M181">
        <v>7</v>
      </c>
      <c r="N181">
        <v>2</v>
      </c>
      <c r="O181" t="s">
        <v>662</v>
      </c>
      <c r="P181">
        <v>5</v>
      </c>
      <c r="Q181">
        <v>6</v>
      </c>
    </row>
    <row r="182" spans="1:17" x14ac:dyDescent="0.25">
      <c r="A182" s="43">
        <v>180</v>
      </c>
      <c r="B182" t="s">
        <v>663</v>
      </c>
      <c r="C182" t="s">
        <v>664</v>
      </c>
      <c r="D182">
        <v>2577944</v>
      </c>
      <c r="E182">
        <v>130</v>
      </c>
      <c r="F182">
        <v>49</v>
      </c>
      <c r="G182">
        <v>98</v>
      </c>
      <c r="J182">
        <v>2002</v>
      </c>
      <c r="L182">
        <v>2</v>
      </c>
      <c r="M182">
        <v>7</v>
      </c>
      <c r="N182">
        <v>90</v>
      </c>
      <c r="O182" t="s">
        <v>665</v>
      </c>
      <c r="P182">
        <v>5</v>
      </c>
      <c r="Q182">
        <v>6</v>
      </c>
    </row>
    <row r="183" spans="1:17" x14ac:dyDescent="0.25">
      <c r="A183" s="43">
        <v>181</v>
      </c>
      <c r="B183" t="s">
        <v>666</v>
      </c>
      <c r="C183" t="s">
        <v>667</v>
      </c>
      <c r="D183">
        <v>995670</v>
      </c>
      <c r="E183">
        <v>120</v>
      </c>
      <c r="F183">
        <v>108</v>
      </c>
      <c r="G183">
        <v>108</v>
      </c>
      <c r="J183">
        <v>1965</v>
      </c>
      <c r="L183">
        <v>2</v>
      </c>
      <c r="M183">
        <v>7</v>
      </c>
      <c r="O183" t="s">
        <v>668</v>
      </c>
      <c r="P183">
        <v>5</v>
      </c>
      <c r="Q183">
        <v>6</v>
      </c>
    </row>
    <row r="184" spans="1:17" x14ac:dyDescent="0.25">
      <c r="A184" s="43">
        <v>182</v>
      </c>
      <c r="B184" t="s">
        <v>669</v>
      </c>
      <c r="C184" t="s">
        <v>670</v>
      </c>
      <c r="D184">
        <v>996087</v>
      </c>
      <c r="E184">
        <v>223</v>
      </c>
      <c r="F184">
        <v>2113</v>
      </c>
      <c r="H184">
        <v>2113</v>
      </c>
      <c r="J184">
        <v>1977</v>
      </c>
      <c r="L184">
        <v>1</v>
      </c>
      <c r="O184" t="s">
        <v>671</v>
      </c>
      <c r="P184">
        <v>5</v>
      </c>
      <c r="Q184">
        <v>6</v>
      </c>
    </row>
    <row r="185" spans="1:17" x14ac:dyDescent="0.25">
      <c r="A185" s="43">
        <v>183</v>
      </c>
      <c r="B185" t="s">
        <v>672</v>
      </c>
      <c r="C185" t="s">
        <v>673</v>
      </c>
      <c r="D185">
        <v>997318</v>
      </c>
      <c r="E185">
        <v>130</v>
      </c>
      <c r="F185">
        <v>61</v>
      </c>
      <c r="G185">
        <v>109</v>
      </c>
      <c r="J185">
        <v>1978</v>
      </c>
      <c r="L185">
        <v>1</v>
      </c>
      <c r="O185" t="s">
        <v>674</v>
      </c>
      <c r="P185">
        <v>5</v>
      </c>
      <c r="Q185">
        <v>6</v>
      </c>
    </row>
    <row r="186" spans="1:17" x14ac:dyDescent="0.25">
      <c r="A186" s="43">
        <v>184</v>
      </c>
      <c r="B186" t="s">
        <v>675</v>
      </c>
      <c r="C186" t="s">
        <v>676</v>
      </c>
      <c r="D186">
        <v>996766</v>
      </c>
      <c r="E186">
        <v>130</v>
      </c>
      <c r="F186">
        <v>73</v>
      </c>
      <c r="G186">
        <v>102</v>
      </c>
      <c r="J186">
        <v>1977</v>
      </c>
      <c r="L186">
        <v>1</v>
      </c>
      <c r="O186" t="s">
        <v>677</v>
      </c>
      <c r="P186">
        <v>5</v>
      </c>
      <c r="Q186">
        <v>6</v>
      </c>
    </row>
    <row r="187" spans="1:17" x14ac:dyDescent="0.25">
      <c r="A187" s="43">
        <v>185</v>
      </c>
      <c r="B187" t="s">
        <v>678</v>
      </c>
      <c r="C187" t="s">
        <v>679</v>
      </c>
      <c r="D187">
        <v>100098570</v>
      </c>
      <c r="E187">
        <v>131</v>
      </c>
      <c r="F187">
        <v>120</v>
      </c>
      <c r="G187">
        <v>120</v>
      </c>
      <c r="J187">
        <v>2017</v>
      </c>
      <c r="L187">
        <v>1</v>
      </c>
      <c r="O187" t="s">
        <v>680</v>
      </c>
      <c r="P187">
        <v>5</v>
      </c>
      <c r="Q187">
        <v>6</v>
      </c>
    </row>
    <row r="188" spans="1:17" x14ac:dyDescent="0.25">
      <c r="A188" s="43">
        <v>186</v>
      </c>
      <c r="B188" t="s">
        <v>681</v>
      </c>
      <c r="C188" t="s">
        <v>682</v>
      </c>
      <c r="D188">
        <v>997103</v>
      </c>
      <c r="E188">
        <v>120</v>
      </c>
      <c r="F188">
        <v>130</v>
      </c>
      <c r="G188">
        <v>130</v>
      </c>
      <c r="J188">
        <v>1967</v>
      </c>
      <c r="L188">
        <v>2</v>
      </c>
      <c r="M188">
        <v>7</v>
      </c>
      <c r="O188" t="s">
        <v>683</v>
      </c>
      <c r="P188">
        <v>5</v>
      </c>
      <c r="Q188">
        <v>6</v>
      </c>
    </row>
    <row r="189" spans="1:17" x14ac:dyDescent="0.25">
      <c r="A189" s="43">
        <v>187</v>
      </c>
      <c r="B189" t="s">
        <v>684</v>
      </c>
      <c r="C189" t="s">
        <v>685</v>
      </c>
      <c r="D189">
        <v>994084</v>
      </c>
      <c r="E189">
        <v>120</v>
      </c>
      <c r="F189">
        <v>154</v>
      </c>
      <c r="G189">
        <v>134</v>
      </c>
      <c r="J189">
        <v>1972</v>
      </c>
      <c r="L189">
        <v>2</v>
      </c>
      <c r="M189">
        <v>7</v>
      </c>
      <c r="O189" t="s">
        <v>686</v>
      </c>
      <c r="P189">
        <v>5</v>
      </c>
      <c r="Q189">
        <v>6</v>
      </c>
    </row>
    <row r="190" spans="1:17" x14ac:dyDescent="0.25">
      <c r="A190" s="43">
        <v>188</v>
      </c>
      <c r="B190" t="s">
        <v>687</v>
      </c>
      <c r="C190" t="s">
        <v>688</v>
      </c>
      <c r="D190">
        <v>997544</v>
      </c>
      <c r="E190">
        <v>120</v>
      </c>
      <c r="F190">
        <v>147</v>
      </c>
      <c r="G190">
        <v>147</v>
      </c>
      <c r="J190">
        <v>1967</v>
      </c>
      <c r="L190">
        <v>2</v>
      </c>
      <c r="M190">
        <v>7</v>
      </c>
      <c r="N190">
        <v>2</v>
      </c>
      <c r="O190" t="s">
        <v>689</v>
      </c>
      <c r="P190">
        <v>5</v>
      </c>
      <c r="Q190">
        <v>6</v>
      </c>
    </row>
    <row r="191" spans="1:17" x14ac:dyDescent="0.25">
      <c r="A191" s="43">
        <v>189</v>
      </c>
      <c r="B191" t="s">
        <v>690</v>
      </c>
      <c r="C191" t="s">
        <v>691</v>
      </c>
      <c r="D191">
        <v>994468</v>
      </c>
      <c r="E191">
        <v>120</v>
      </c>
      <c r="F191">
        <v>138</v>
      </c>
      <c r="G191">
        <v>138</v>
      </c>
      <c r="J191">
        <v>1972</v>
      </c>
      <c r="L191">
        <v>2</v>
      </c>
      <c r="M191">
        <v>7</v>
      </c>
      <c r="O191" t="s">
        <v>692</v>
      </c>
      <c r="P191">
        <v>5</v>
      </c>
      <c r="Q191">
        <v>6</v>
      </c>
    </row>
    <row r="192" spans="1:17" x14ac:dyDescent="0.25">
      <c r="A192" s="43">
        <v>190</v>
      </c>
      <c r="B192" t="s">
        <v>693</v>
      </c>
      <c r="C192" t="s">
        <v>694</v>
      </c>
      <c r="D192">
        <v>993902</v>
      </c>
      <c r="E192">
        <v>120</v>
      </c>
      <c r="F192">
        <v>123</v>
      </c>
      <c r="G192">
        <v>123</v>
      </c>
      <c r="J192">
        <v>1967</v>
      </c>
      <c r="L192">
        <v>1</v>
      </c>
      <c r="O192" t="s">
        <v>695</v>
      </c>
      <c r="P192">
        <v>5</v>
      </c>
      <c r="Q192">
        <v>6</v>
      </c>
    </row>
    <row r="193" spans="1:17" x14ac:dyDescent="0.25">
      <c r="A193" s="43">
        <v>191</v>
      </c>
      <c r="B193" t="s">
        <v>696</v>
      </c>
      <c r="C193" t="s">
        <v>697</v>
      </c>
      <c r="D193">
        <v>994616</v>
      </c>
      <c r="E193">
        <v>130</v>
      </c>
      <c r="F193">
        <v>107</v>
      </c>
      <c r="G193">
        <v>107</v>
      </c>
      <c r="J193">
        <v>1969</v>
      </c>
      <c r="K193">
        <v>1983</v>
      </c>
      <c r="L193">
        <v>1</v>
      </c>
      <c r="O193" t="s">
        <v>698</v>
      </c>
      <c r="P193">
        <v>5</v>
      </c>
      <c r="Q193">
        <v>6</v>
      </c>
    </row>
    <row r="194" spans="1:17" x14ac:dyDescent="0.25">
      <c r="A194" s="43">
        <v>192</v>
      </c>
      <c r="B194" t="s">
        <v>699</v>
      </c>
      <c r="C194" t="s">
        <v>700</v>
      </c>
      <c r="D194">
        <v>996861</v>
      </c>
      <c r="E194">
        <v>130</v>
      </c>
      <c r="F194">
        <v>61</v>
      </c>
      <c r="G194">
        <v>109</v>
      </c>
      <c r="J194">
        <v>1978</v>
      </c>
      <c r="L194">
        <v>1</v>
      </c>
      <c r="O194" t="s">
        <v>701</v>
      </c>
      <c r="P194">
        <v>5</v>
      </c>
      <c r="Q194">
        <v>6</v>
      </c>
    </row>
    <row r="195" spans="1:17" x14ac:dyDescent="0.25">
      <c r="A195" s="43">
        <v>193</v>
      </c>
      <c r="B195" t="s">
        <v>702</v>
      </c>
      <c r="C195" t="s">
        <v>703</v>
      </c>
      <c r="D195">
        <v>994296</v>
      </c>
      <c r="E195">
        <v>120</v>
      </c>
      <c r="F195">
        <v>182</v>
      </c>
      <c r="G195">
        <v>144</v>
      </c>
      <c r="J195">
        <v>1970</v>
      </c>
      <c r="K195">
        <v>2010</v>
      </c>
      <c r="L195">
        <v>1</v>
      </c>
      <c r="N195">
        <v>80</v>
      </c>
      <c r="O195" t="s">
        <v>704</v>
      </c>
      <c r="P195">
        <v>5</v>
      </c>
      <c r="Q195">
        <v>6</v>
      </c>
    </row>
    <row r="196" spans="1:17" x14ac:dyDescent="0.25">
      <c r="A196" s="43">
        <v>194</v>
      </c>
      <c r="B196" t="s">
        <v>705</v>
      </c>
      <c r="C196" t="s">
        <v>706</v>
      </c>
      <c r="D196">
        <v>996045</v>
      </c>
      <c r="E196">
        <v>219</v>
      </c>
      <c r="F196">
        <v>144</v>
      </c>
      <c r="H196">
        <v>144</v>
      </c>
      <c r="J196">
        <v>1928</v>
      </c>
      <c r="L196">
        <v>9</v>
      </c>
      <c r="O196" t="s">
        <v>707</v>
      </c>
      <c r="P196">
        <v>5</v>
      </c>
      <c r="Q196">
        <v>6</v>
      </c>
    </row>
    <row r="197" spans="1:17" x14ac:dyDescent="0.25">
      <c r="A197" s="43">
        <v>195</v>
      </c>
      <c r="B197" t="s">
        <v>708</v>
      </c>
      <c r="C197" t="s">
        <v>709</v>
      </c>
      <c r="D197">
        <v>996973</v>
      </c>
      <c r="E197">
        <v>130</v>
      </c>
      <c r="F197">
        <v>61</v>
      </c>
      <c r="G197">
        <v>109</v>
      </c>
      <c r="J197">
        <v>1978</v>
      </c>
      <c r="L197">
        <v>1</v>
      </c>
      <c r="O197" t="s">
        <v>710</v>
      </c>
      <c r="P197">
        <v>5</v>
      </c>
      <c r="Q197">
        <v>6</v>
      </c>
    </row>
    <row r="198" spans="1:17" x14ac:dyDescent="0.25">
      <c r="A198" s="43">
        <v>196</v>
      </c>
      <c r="B198" t="s">
        <v>711</v>
      </c>
      <c r="C198" t="s">
        <v>712</v>
      </c>
      <c r="D198">
        <v>996862</v>
      </c>
      <c r="E198">
        <v>120</v>
      </c>
      <c r="F198">
        <v>155</v>
      </c>
      <c r="G198">
        <v>155</v>
      </c>
      <c r="J198">
        <v>1958</v>
      </c>
      <c r="K198">
        <v>1997</v>
      </c>
      <c r="L198">
        <v>2</v>
      </c>
      <c r="M198">
        <v>7</v>
      </c>
      <c r="O198" t="s">
        <v>713</v>
      </c>
      <c r="P198">
        <v>5</v>
      </c>
      <c r="Q198">
        <v>6</v>
      </c>
    </row>
    <row r="199" spans="1:17" x14ac:dyDescent="0.25">
      <c r="A199" s="43">
        <v>197</v>
      </c>
      <c r="B199" t="s">
        <v>714</v>
      </c>
      <c r="C199" t="s">
        <v>715</v>
      </c>
      <c r="D199">
        <v>997149</v>
      </c>
      <c r="E199">
        <v>130</v>
      </c>
      <c r="F199">
        <v>52</v>
      </c>
      <c r="G199">
        <v>91</v>
      </c>
      <c r="J199">
        <v>1965</v>
      </c>
      <c r="L199">
        <v>2</v>
      </c>
      <c r="M199">
        <v>7</v>
      </c>
      <c r="N199">
        <v>2</v>
      </c>
      <c r="O199" t="s">
        <v>716</v>
      </c>
      <c r="P199">
        <v>5</v>
      </c>
      <c r="Q199">
        <v>6</v>
      </c>
    </row>
    <row r="200" spans="1:17" x14ac:dyDescent="0.25">
      <c r="A200" s="43">
        <v>198</v>
      </c>
      <c r="B200" t="s">
        <v>717</v>
      </c>
      <c r="C200" t="s">
        <v>718</v>
      </c>
      <c r="D200">
        <v>995018</v>
      </c>
      <c r="E200">
        <v>130</v>
      </c>
      <c r="F200">
        <v>110</v>
      </c>
      <c r="G200">
        <v>110</v>
      </c>
      <c r="J200">
        <v>1973</v>
      </c>
      <c r="L200">
        <v>1</v>
      </c>
      <c r="O200" t="s">
        <v>719</v>
      </c>
      <c r="P200">
        <v>5</v>
      </c>
      <c r="Q200">
        <v>6</v>
      </c>
    </row>
    <row r="201" spans="1:17" x14ac:dyDescent="0.25">
      <c r="A201" s="43">
        <v>199</v>
      </c>
      <c r="B201" t="s">
        <v>720</v>
      </c>
      <c r="C201" t="s">
        <v>721</v>
      </c>
      <c r="D201">
        <v>993789</v>
      </c>
      <c r="E201">
        <v>120</v>
      </c>
      <c r="F201">
        <v>132</v>
      </c>
      <c r="G201">
        <v>109</v>
      </c>
      <c r="J201">
        <v>1973</v>
      </c>
      <c r="K201">
        <v>1983</v>
      </c>
      <c r="L201">
        <v>2</v>
      </c>
      <c r="M201">
        <v>7</v>
      </c>
      <c r="N201">
        <v>2</v>
      </c>
      <c r="O201" t="s">
        <v>722</v>
      </c>
      <c r="P201">
        <v>5</v>
      </c>
      <c r="Q201">
        <v>6</v>
      </c>
    </row>
    <row r="202" spans="1:17" x14ac:dyDescent="0.25">
      <c r="A202" s="43">
        <v>200</v>
      </c>
      <c r="B202" t="s">
        <v>723</v>
      </c>
      <c r="C202" t="s">
        <v>724</v>
      </c>
      <c r="D202">
        <v>995651</v>
      </c>
      <c r="E202">
        <v>120</v>
      </c>
      <c r="F202">
        <v>144</v>
      </c>
      <c r="G202">
        <v>144</v>
      </c>
      <c r="J202">
        <v>1963</v>
      </c>
      <c r="K202">
        <v>1975</v>
      </c>
      <c r="L202">
        <v>2</v>
      </c>
      <c r="M202">
        <v>7</v>
      </c>
      <c r="O202" t="s">
        <v>725</v>
      </c>
      <c r="P202">
        <v>5</v>
      </c>
      <c r="Q202">
        <v>6</v>
      </c>
    </row>
    <row r="203" spans="1:17" x14ac:dyDescent="0.25">
      <c r="A203" s="43">
        <v>201</v>
      </c>
      <c r="B203" t="s">
        <v>726</v>
      </c>
      <c r="C203" t="s">
        <v>452</v>
      </c>
      <c r="D203">
        <v>995988</v>
      </c>
      <c r="E203">
        <v>140</v>
      </c>
      <c r="F203">
        <v>678</v>
      </c>
      <c r="G203">
        <v>678</v>
      </c>
      <c r="J203">
        <v>1988</v>
      </c>
      <c r="L203">
        <v>1</v>
      </c>
      <c r="O203" t="s">
        <v>727</v>
      </c>
      <c r="P203">
        <v>5</v>
      </c>
      <c r="Q203">
        <v>6</v>
      </c>
    </row>
    <row r="204" spans="1:17" x14ac:dyDescent="0.25">
      <c r="A204" s="43">
        <v>202</v>
      </c>
      <c r="B204" t="s">
        <v>728</v>
      </c>
      <c r="C204" t="s">
        <v>729</v>
      </c>
      <c r="D204">
        <v>995698</v>
      </c>
      <c r="E204">
        <v>120</v>
      </c>
      <c r="F204">
        <v>155</v>
      </c>
      <c r="G204">
        <v>155</v>
      </c>
      <c r="J204">
        <v>1976</v>
      </c>
      <c r="L204">
        <v>2</v>
      </c>
      <c r="M204">
        <v>7</v>
      </c>
      <c r="N204">
        <v>2</v>
      </c>
      <c r="O204" t="s">
        <v>730</v>
      </c>
      <c r="P204">
        <v>5</v>
      </c>
      <c r="Q204">
        <v>6</v>
      </c>
    </row>
    <row r="205" spans="1:17" x14ac:dyDescent="0.25">
      <c r="A205" s="43">
        <v>203</v>
      </c>
      <c r="B205" t="s">
        <v>731</v>
      </c>
      <c r="C205" t="s">
        <v>732</v>
      </c>
      <c r="D205">
        <v>996788</v>
      </c>
      <c r="E205">
        <v>120</v>
      </c>
      <c r="F205">
        <v>180</v>
      </c>
      <c r="G205">
        <v>180</v>
      </c>
      <c r="J205">
        <v>1972</v>
      </c>
      <c r="L205">
        <v>2</v>
      </c>
      <c r="M205">
        <v>7</v>
      </c>
      <c r="N205">
        <v>2</v>
      </c>
      <c r="O205" t="s">
        <v>733</v>
      </c>
      <c r="P205">
        <v>5</v>
      </c>
      <c r="Q205">
        <v>6</v>
      </c>
    </row>
    <row r="206" spans="1:17" x14ac:dyDescent="0.25">
      <c r="A206" s="43">
        <v>204</v>
      </c>
      <c r="B206" t="s">
        <v>734</v>
      </c>
      <c r="C206" t="s">
        <v>735</v>
      </c>
      <c r="D206">
        <v>2577954</v>
      </c>
      <c r="E206">
        <v>130</v>
      </c>
      <c r="F206">
        <v>46</v>
      </c>
      <c r="G206">
        <v>92</v>
      </c>
      <c r="J206">
        <v>2002</v>
      </c>
      <c r="L206">
        <v>2</v>
      </c>
      <c r="M206">
        <v>7</v>
      </c>
      <c r="N206">
        <v>90</v>
      </c>
      <c r="O206" t="s">
        <v>736</v>
      </c>
      <c r="P206">
        <v>5</v>
      </c>
      <c r="Q206">
        <v>6</v>
      </c>
    </row>
    <row r="207" spans="1:17" x14ac:dyDescent="0.25">
      <c r="A207" s="43">
        <v>205</v>
      </c>
      <c r="B207" t="s">
        <v>737</v>
      </c>
      <c r="C207" t="s">
        <v>738</v>
      </c>
      <c r="D207">
        <v>996670</v>
      </c>
      <c r="E207">
        <v>120</v>
      </c>
      <c r="F207">
        <v>151</v>
      </c>
      <c r="G207">
        <v>151</v>
      </c>
      <c r="J207">
        <v>1972</v>
      </c>
      <c r="L207">
        <v>2</v>
      </c>
      <c r="M207">
        <v>7</v>
      </c>
      <c r="N207">
        <v>2</v>
      </c>
      <c r="O207" t="s">
        <v>739</v>
      </c>
      <c r="P207">
        <v>5</v>
      </c>
      <c r="Q207">
        <v>6</v>
      </c>
    </row>
    <row r="208" spans="1:17" x14ac:dyDescent="0.25">
      <c r="A208" s="43">
        <v>206</v>
      </c>
      <c r="B208" t="s">
        <v>740</v>
      </c>
      <c r="C208" t="s">
        <v>741</v>
      </c>
      <c r="D208">
        <v>996031</v>
      </c>
      <c r="E208">
        <v>120</v>
      </c>
      <c r="F208">
        <v>128</v>
      </c>
      <c r="G208">
        <v>108</v>
      </c>
      <c r="J208">
        <v>1963</v>
      </c>
      <c r="K208">
        <v>1991</v>
      </c>
      <c r="L208">
        <v>5</v>
      </c>
      <c r="M208">
        <v>1</v>
      </c>
      <c r="O208" t="s">
        <v>742</v>
      </c>
      <c r="P208">
        <v>5</v>
      </c>
      <c r="Q208">
        <v>6</v>
      </c>
    </row>
    <row r="209" spans="1:17" x14ac:dyDescent="0.25">
      <c r="A209" s="43">
        <v>207</v>
      </c>
      <c r="B209" t="s">
        <v>743</v>
      </c>
      <c r="C209" t="s">
        <v>744</v>
      </c>
      <c r="D209">
        <v>995225</v>
      </c>
      <c r="E209">
        <v>120</v>
      </c>
      <c r="F209">
        <v>120</v>
      </c>
      <c r="G209">
        <v>120</v>
      </c>
      <c r="J209">
        <v>1969</v>
      </c>
      <c r="L209">
        <v>2</v>
      </c>
      <c r="M209">
        <v>7</v>
      </c>
      <c r="O209" t="s">
        <v>745</v>
      </c>
      <c r="P209">
        <v>5</v>
      </c>
      <c r="Q209">
        <v>6</v>
      </c>
    </row>
    <row r="210" spans="1:17" x14ac:dyDescent="0.25">
      <c r="A210" s="43">
        <v>208</v>
      </c>
      <c r="B210" t="s">
        <v>746</v>
      </c>
      <c r="C210" t="s">
        <v>747</v>
      </c>
      <c r="D210">
        <v>100089010</v>
      </c>
      <c r="E210">
        <v>130</v>
      </c>
      <c r="F210">
        <v>115</v>
      </c>
      <c r="G210">
        <v>115</v>
      </c>
      <c r="J210">
        <v>2015</v>
      </c>
      <c r="L210">
        <v>1</v>
      </c>
      <c r="O210" t="s">
        <v>748</v>
      </c>
      <c r="P210">
        <v>5</v>
      </c>
      <c r="Q210">
        <v>6</v>
      </c>
    </row>
    <row r="211" spans="1:17" x14ac:dyDescent="0.25">
      <c r="A211" s="43">
        <v>209</v>
      </c>
      <c r="B211" t="s">
        <v>749</v>
      </c>
      <c r="C211" t="s">
        <v>750</v>
      </c>
      <c r="D211">
        <v>995696</v>
      </c>
      <c r="E211">
        <v>120</v>
      </c>
      <c r="F211">
        <v>176</v>
      </c>
      <c r="G211">
        <v>190</v>
      </c>
      <c r="J211">
        <v>1967</v>
      </c>
      <c r="K211">
        <v>2007</v>
      </c>
      <c r="L211">
        <v>2</v>
      </c>
      <c r="M211">
        <v>7</v>
      </c>
      <c r="N211">
        <v>2</v>
      </c>
      <c r="O211" t="s">
        <v>751</v>
      </c>
      <c r="P211">
        <v>5</v>
      </c>
      <c r="Q211">
        <v>6</v>
      </c>
    </row>
    <row r="212" spans="1:17" x14ac:dyDescent="0.25">
      <c r="A212" s="43">
        <v>210</v>
      </c>
      <c r="B212" t="s">
        <v>752</v>
      </c>
      <c r="C212" t="s">
        <v>753</v>
      </c>
      <c r="D212">
        <v>996339</v>
      </c>
      <c r="E212">
        <v>120</v>
      </c>
      <c r="F212">
        <v>80</v>
      </c>
      <c r="G212">
        <v>144</v>
      </c>
      <c r="J212">
        <v>1959</v>
      </c>
      <c r="K212">
        <v>1996</v>
      </c>
      <c r="L212">
        <v>2</v>
      </c>
      <c r="M212">
        <v>7</v>
      </c>
      <c r="N212">
        <v>2</v>
      </c>
      <c r="O212" t="s">
        <v>754</v>
      </c>
      <c r="P212">
        <v>5</v>
      </c>
      <c r="Q212">
        <v>6</v>
      </c>
    </row>
    <row r="213" spans="1:17" x14ac:dyDescent="0.25">
      <c r="A213" s="43">
        <v>211</v>
      </c>
      <c r="B213" t="s">
        <v>755</v>
      </c>
      <c r="C213" t="s">
        <v>756</v>
      </c>
      <c r="D213">
        <v>994996</v>
      </c>
      <c r="E213">
        <v>120</v>
      </c>
      <c r="F213">
        <v>109</v>
      </c>
      <c r="G213">
        <v>109</v>
      </c>
      <c r="J213">
        <v>1956</v>
      </c>
      <c r="L213">
        <v>2</v>
      </c>
      <c r="M213">
        <v>7</v>
      </c>
      <c r="N213">
        <v>2</v>
      </c>
      <c r="O213" t="s">
        <v>757</v>
      </c>
      <c r="P213">
        <v>5</v>
      </c>
      <c r="Q213">
        <v>6</v>
      </c>
    </row>
    <row r="214" spans="1:17" x14ac:dyDescent="0.25">
      <c r="A214" s="43">
        <v>212</v>
      </c>
      <c r="B214" t="s">
        <v>758</v>
      </c>
      <c r="C214" t="s">
        <v>759</v>
      </c>
      <c r="D214">
        <v>994135</v>
      </c>
      <c r="E214">
        <v>130</v>
      </c>
      <c r="F214">
        <v>107</v>
      </c>
      <c r="G214">
        <v>107</v>
      </c>
      <c r="J214">
        <v>1967</v>
      </c>
      <c r="K214">
        <v>1983</v>
      </c>
      <c r="L214">
        <v>1</v>
      </c>
      <c r="O214" t="s">
        <v>760</v>
      </c>
      <c r="P214">
        <v>5</v>
      </c>
      <c r="Q214">
        <v>6</v>
      </c>
    </row>
    <row r="215" spans="1:17" x14ac:dyDescent="0.25">
      <c r="A215" s="43">
        <v>213</v>
      </c>
      <c r="B215" t="s">
        <v>761</v>
      </c>
      <c r="C215" t="s">
        <v>762</v>
      </c>
      <c r="D215">
        <v>997652</v>
      </c>
      <c r="E215">
        <v>120</v>
      </c>
      <c r="F215">
        <v>141</v>
      </c>
      <c r="G215">
        <v>141</v>
      </c>
      <c r="J215">
        <v>1964</v>
      </c>
      <c r="K215">
        <v>1976</v>
      </c>
      <c r="L215">
        <v>2</v>
      </c>
      <c r="M215">
        <v>7</v>
      </c>
      <c r="O215" t="s">
        <v>763</v>
      </c>
      <c r="P215">
        <v>5</v>
      </c>
      <c r="Q215">
        <v>6</v>
      </c>
    </row>
    <row r="216" spans="1:17" x14ac:dyDescent="0.25">
      <c r="A216" s="43">
        <v>214</v>
      </c>
      <c r="B216" t="s">
        <v>764</v>
      </c>
      <c r="C216" t="s">
        <v>765</v>
      </c>
      <c r="D216">
        <v>996076</v>
      </c>
      <c r="E216">
        <v>120</v>
      </c>
      <c r="F216">
        <v>129</v>
      </c>
      <c r="G216">
        <v>129</v>
      </c>
      <c r="J216">
        <v>1968</v>
      </c>
      <c r="L216">
        <v>2</v>
      </c>
      <c r="M216">
        <v>7</v>
      </c>
      <c r="O216" t="s">
        <v>766</v>
      </c>
      <c r="P216">
        <v>5</v>
      </c>
      <c r="Q216">
        <v>6</v>
      </c>
    </row>
    <row r="217" spans="1:17" x14ac:dyDescent="0.25">
      <c r="A217" s="43">
        <v>215</v>
      </c>
      <c r="B217" t="s">
        <v>767</v>
      </c>
      <c r="C217" t="s">
        <v>768</v>
      </c>
      <c r="D217">
        <v>994214</v>
      </c>
      <c r="E217">
        <v>130</v>
      </c>
      <c r="F217">
        <v>107</v>
      </c>
      <c r="G217">
        <v>107</v>
      </c>
      <c r="J217">
        <v>1967</v>
      </c>
      <c r="K217">
        <v>1992</v>
      </c>
      <c r="L217">
        <v>1</v>
      </c>
      <c r="O217" t="s">
        <v>769</v>
      </c>
      <c r="P217">
        <v>5</v>
      </c>
      <c r="Q217">
        <v>6</v>
      </c>
    </row>
    <row r="218" spans="1:17" x14ac:dyDescent="0.25">
      <c r="A218" s="43">
        <v>216</v>
      </c>
      <c r="B218" t="s">
        <v>770</v>
      </c>
      <c r="C218" t="s">
        <v>452</v>
      </c>
      <c r="D218">
        <v>995988</v>
      </c>
      <c r="E218">
        <v>140</v>
      </c>
      <c r="F218">
        <v>544</v>
      </c>
      <c r="G218">
        <v>544</v>
      </c>
      <c r="J218">
        <v>1988</v>
      </c>
      <c r="L218">
        <v>1</v>
      </c>
      <c r="O218" t="s">
        <v>771</v>
      </c>
      <c r="P218">
        <v>5</v>
      </c>
      <c r="Q218">
        <v>6</v>
      </c>
    </row>
    <row r="219" spans="1:17" x14ac:dyDescent="0.25">
      <c r="A219" s="43">
        <v>217</v>
      </c>
      <c r="B219" t="s">
        <v>772</v>
      </c>
      <c r="C219" t="s">
        <v>773</v>
      </c>
      <c r="D219">
        <v>994093</v>
      </c>
      <c r="E219">
        <v>530</v>
      </c>
      <c r="F219">
        <v>2043</v>
      </c>
      <c r="H219">
        <v>2043</v>
      </c>
      <c r="J219">
        <v>1991</v>
      </c>
      <c r="L219">
        <v>9</v>
      </c>
      <c r="O219" t="s">
        <v>774</v>
      </c>
      <c r="P219">
        <v>5</v>
      </c>
      <c r="Q219">
        <v>6</v>
      </c>
    </row>
    <row r="220" spans="1:17" x14ac:dyDescent="0.25">
      <c r="A220" s="43">
        <v>218</v>
      </c>
      <c r="B220" t="s">
        <v>775</v>
      </c>
      <c r="C220" t="s">
        <v>776</v>
      </c>
      <c r="D220">
        <v>995927</v>
      </c>
      <c r="E220">
        <v>140</v>
      </c>
      <c r="F220">
        <v>1652</v>
      </c>
      <c r="G220">
        <v>1578</v>
      </c>
      <c r="J220">
        <v>1966</v>
      </c>
      <c r="L220">
        <v>1</v>
      </c>
      <c r="O220" t="s">
        <v>777</v>
      </c>
      <c r="P220">
        <v>5</v>
      </c>
      <c r="Q220">
        <v>6</v>
      </c>
    </row>
    <row r="221" spans="1:17" x14ac:dyDescent="0.25">
      <c r="A221" s="43">
        <v>219</v>
      </c>
      <c r="B221" t="s">
        <v>778</v>
      </c>
      <c r="C221" t="s">
        <v>779</v>
      </c>
      <c r="D221">
        <v>995169</v>
      </c>
      <c r="E221">
        <v>120</v>
      </c>
      <c r="F221">
        <v>163</v>
      </c>
      <c r="G221">
        <v>143</v>
      </c>
      <c r="J221">
        <v>1970</v>
      </c>
      <c r="L221">
        <v>2</v>
      </c>
      <c r="M221">
        <v>7</v>
      </c>
      <c r="N221">
        <v>2</v>
      </c>
      <c r="O221" t="s">
        <v>780</v>
      </c>
      <c r="P221">
        <v>5</v>
      </c>
      <c r="Q221">
        <v>6</v>
      </c>
    </row>
    <row r="222" spans="1:17" x14ac:dyDescent="0.25">
      <c r="A222" s="43">
        <v>220</v>
      </c>
      <c r="B222" t="s">
        <v>781</v>
      </c>
      <c r="C222" t="s">
        <v>782</v>
      </c>
      <c r="D222">
        <v>2691171</v>
      </c>
      <c r="E222">
        <v>130</v>
      </c>
      <c r="F222">
        <v>45</v>
      </c>
      <c r="G222">
        <v>127</v>
      </c>
      <c r="J222">
        <v>2008</v>
      </c>
      <c r="L222">
        <v>2</v>
      </c>
      <c r="M222">
        <v>7</v>
      </c>
      <c r="N222">
        <v>90</v>
      </c>
      <c r="O222" t="s">
        <v>783</v>
      </c>
      <c r="P222">
        <v>5</v>
      </c>
      <c r="Q222">
        <v>6</v>
      </c>
    </row>
    <row r="223" spans="1:17" x14ac:dyDescent="0.25">
      <c r="A223" s="43">
        <v>221</v>
      </c>
      <c r="B223" t="s">
        <v>784</v>
      </c>
      <c r="C223" t="s">
        <v>785</v>
      </c>
      <c r="D223">
        <v>994693</v>
      </c>
      <c r="E223">
        <v>130</v>
      </c>
      <c r="F223">
        <v>60</v>
      </c>
      <c r="G223">
        <v>119</v>
      </c>
      <c r="J223">
        <v>1993</v>
      </c>
      <c r="L223">
        <v>1</v>
      </c>
      <c r="O223" t="s">
        <v>786</v>
      </c>
      <c r="P223">
        <v>5</v>
      </c>
      <c r="Q223">
        <v>6</v>
      </c>
    </row>
    <row r="224" spans="1:17" x14ac:dyDescent="0.25">
      <c r="A224" s="43">
        <v>222</v>
      </c>
      <c r="B224" t="s">
        <v>787</v>
      </c>
      <c r="C224" t="s">
        <v>788</v>
      </c>
      <c r="D224">
        <v>996065</v>
      </c>
      <c r="E224">
        <v>120</v>
      </c>
      <c r="F224">
        <v>150</v>
      </c>
      <c r="G224">
        <v>150</v>
      </c>
      <c r="J224">
        <v>1981</v>
      </c>
      <c r="L224">
        <v>2</v>
      </c>
      <c r="M224">
        <v>7</v>
      </c>
      <c r="O224" t="s">
        <v>789</v>
      </c>
      <c r="P224">
        <v>5</v>
      </c>
      <c r="Q224">
        <v>6</v>
      </c>
    </row>
    <row r="225" spans="1:17" x14ac:dyDescent="0.25">
      <c r="A225" s="43">
        <v>223</v>
      </c>
      <c r="B225" t="s">
        <v>790</v>
      </c>
      <c r="C225" t="s">
        <v>791</v>
      </c>
      <c r="D225">
        <v>100098566</v>
      </c>
      <c r="E225">
        <v>131</v>
      </c>
      <c r="F225">
        <v>120</v>
      </c>
      <c r="G225">
        <v>120</v>
      </c>
      <c r="J225">
        <v>2017</v>
      </c>
      <c r="L225">
        <v>1</v>
      </c>
      <c r="O225" t="s">
        <v>792</v>
      </c>
      <c r="P225">
        <v>5</v>
      </c>
      <c r="Q225">
        <v>6</v>
      </c>
    </row>
    <row r="226" spans="1:17" x14ac:dyDescent="0.25">
      <c r="A226" s="43">
        <v>224</v>
      </c>
      <c r="B226" t="s">
        <v>793</v>
      </c>
      <c r="C226" t="s">
        <v>794</v>
      </c>
      <c r="D226">
        <v>995663</v>
      </c>
      <c r="E226">
        <v>130</v>
      </c>
      <c r="F226">
        <v>195</v>
      </c>
      <c r="G226">
        <v>195</v>
      </c>
      <c r="J226">
        <v>1974</v>
      </c>
      <c r="L226">
        <v>2</v>
      </c>
      <c r="M226">
        <v>7</v>
      </c>
      <c r="O226" t="s">
        <v>795</v>
      </c>
      <c r="P226">
        <v>5</v>
      </c>
      <c r="Q226">
        <v>6</v>
      </c>
    </row>
    <row r="227" spans="1:17" x14ac:dyDescent="0.25">
      <c r="A227" s="43">
        <v>225</v>
      </c>
      <c r="B227" t="s">
        <v>796</v>
      </c>
      <c r="C227" t="s">
        <v>797</v>
      </c>
      <c r="D227">
        <v>993928</v>
      </c>
      <c r="E227">
        <v>120</v>
      </c>
      <c r="F227">
        <v>119</v>
      </c>
      <c r="G227">
        <v>119</v>
      </c>
      <c r="J227">
        <v>1972</v>
      </c>
      <c r="K227">
        <v>1983</v>
      </c>
      <c r="L227">
        <v>2</v>
      </c>
      <c r="M227">
        <v>7</v>
      </c>
      <c r="O227" t="s">
        <v>798</v>
      </c>
      <c r="P227">
        <v>5</v>
      </c>
      <c r="Q227">
        <v>6</v>
      </c>
    </row>
    <row r="228" spans="1:17" x14ac:dyDescent="0.25">
      <c r="A228" s="43">
        <v>226</v>
      </c>
      <c r="B228" t="s">
        <v>799</v>
      </c>
      <c r="C228" t="s">
        <v>800</v>
      </c>
      <c r="D228">
        <v>997084</v>
      </c>
      <c r="E228">
        <v>120</v>
      </c>
      <c r="F228">
        <v>109</v>
      </c>
      <c r="G228">
        <v>168</v>
      </c>
      <c r="J228">
        <v>2005</v>
      </c>
      <c r="L228">
        <v>2</v>
      </c>
      <c r="M228">
        <v>7</v>
      </c>
      <c r="N228">
        <v>90</v>
      </c>
      <c r="O228" t="s">
        <v>801</v>
      </c>
      <c r="P228">
        <v>5</v>
      </c>
      <c r="Q228">
        <v>6</v>
      </c>
    </row>
    <row r="229" spans="1:17" x14ac:dyDescent="0.25">
      <c r="A229" s="43">
        <v>227</v>
      </c>
      <c r="B229" t="s">
        <v>802</v>
      </c>
      <c r="C229" t="s">
        <v>803</v>
      </c>
      <c r="D229">
        <v>994799</v>
      </c>
      <c r="E229">
        <v>130</v>
      </c>
      <c r="F229">
        <v>113</v>
      </c>
      <c r="G229">
        <v>113</v>
      </c>
      <c r="J229">
        <v>1975</v>
      </c>
      <c r="L229">
        <v>1</v>
      </c>
      <c r="N229">
        <v>90</v>
      </c>
      <c r="O229" t="s">
        <v>804</v>
      </c>
      <c r="P229">
        <v>5</v>
      </c>
      <c r="Q229">
        <v>6</v>
      </c>
    </row>
    <row r="230" spans="1:17" x14ac:dyDescent="0.25">
      <c r="A230" s="43">
        <v>228</v>
      </c>
      <c r="B230" t="s">
        <v>805</v>
      </c>
      <c r="C230" t="s">
        <v>806</v>
      </c>
      <c r="D230">
        <v>995819</v>
      </c>
      <c r="E230">
        <v>120</v>
      </c>
      <c r="F230">
        <v>136</v>
      </c>
      <c r="G230">
        <v>111</v>
      </c>
      <c r="J230">
        <v>1968</v>
      </c>
      <c r="K230">
        <v>1990</v>
      </c>
      <c r="L230">
        <v>2</v>
      </c>
      <c r="M230">
        <v>7</v>
      </c>
      <c r="N230">
        <v>2</v>
      </c>
      <c r="O230" t="s">
        <v>807</v>
      </c>
      <c r="P230">
        <v>5</v>
      </c>
      <c r="Q230">
        <v>6</v>
      </c>
    </row>
    <row r="231" spans="1:17" x14ac:dyDescent="0.25">
      <c r="A231" s="43">
        <v>229</v>
      </c>
      <c r="B231" t="s">
        <v>808</v>
      </c>
      <c r="C231" t="s">
        <v>809</v>
      </c>
      <c r="D231">
        <v>994455</v>
      </c>
      <c r="E231">
        <v>130</v>
      </c>
      <c r="F231">
        <v>90</v>
      </c>
      <c r="G231">
        <v>90</v>
      </c>
      <c r="J231">
        <v>1993</v>
      </c>
      <c r="L231">
        <v>1</v>
      </c>
      <c r="O231" t="s">
        <v>810</v>
      </c>
      <c r="P231">
        <v>5</v>
      </c>
      <c r="Q231">
        <v>6</v>
      </c>
    </row>
    <row r="232" spans="1:17" x14ac:dyDescent="0.25">
      <c r="A232" s="43">
        <v>230</v>
      </c>
      <c r="B232" t="s">
        <v>811</v>
      </c>
      <c r="C232" t="s">
        <v>812</v>
      </c>
      <c r="D232">
        <v>994055</v>
      </c>
      <c r="E232">
        <v>120</v>
      </c>
      <c r="F232">
        <v>170</v>
      </c>
      <c r="G232">
        <v>170</v>
      </c>
      <c r="J232">
        <v>1972</v>
      </c>
      <c r="K232">
        <v>1976</v>
      </c>
      <c r="L232">
        <v>2</v>
      </c>
      <c r="M232">
        <v>3</v>
      </c>
      <c r="O232" t="s">
        <v>813</v>
      </c>
      <c r="P232">
        <v>5</v>
      </c>
      <c r="Q232">
        <v>6</v>
      </c>
    </row>
    <row r="233" spans="1:17" x14ac:dyDescent="0.25">
      <c r="A233" s="43">
        <v>231</v>
      </c>
      <c r="B233" t="s">
        <v>814</v>
      </c>
      <c r="C233" t="s">
        <v>815</v>
      </c>
      <c r="D233">
        <v>994361</v>
      </c>
      <c r="E233">
        <v>120</v>
      </c>
      <c r="F233">
        <v>178</v>
      </c>
      <c r="G233">
        <v>178</v>
      </c>
      <c r="J233">
        <v>1969</v>
      </c>
      <c r="L233">
        <v>1</v>
      </c>
      <c r="O233" t="s">
        <v>816</v>
      </c>
      <c r="P233">
        <v>5</v>
      </c>
      <c r="Q233">
        <v>6</v>
      </c>
    </row>
    <row r="234" spans="1:17" x14ac:dyDescent="0.25">
      <c r="A234" s="43">
        <v>232</v>
      </c>
      <c r="B234" t="s">
        <v>817</v>
      </c>
      <c r="C234" t="s">
        <v>818</v>
      </c>
      <c r="D234">
        <v>994717</v>
      </c>
      <c r="E234">
        <v>120</v>
      </c>
      <c r="F234">
        <v>162</v>
      </c>
      <c r="G234">
        <v>143</v>
      </c>
      <c r="J234">
        <v>1970</v>
      </c>
      <c r="K234">
        <v>1999</v>
      </c>
      <c r="L234">
        <v>2</v>
      </c>
      <c r="M234">
        <v>7</v>
      </c>
      <c r="O234" t="s">
        <v>819</v>
      </c>
      <c r="P234">
        <v>5</v>
      </c>
      <c r="Q234">
        <v>6</v>
      </c>
    </row>
    <row r="235" spans="1:17" x14ac:dyDescent="0.25">
      <c r="A235" s="43">
        <v>233</v>
      </c>
      <c r="B235" t="s">
        <v>820</v>
      </c>
      <c r="C235" t="s">
        <v>821</v>
      </c>
      <c r="D235">
        <v>996294</v>
      </c>
      <c r="E235">
        <v>120</v>
      </c>
      <c r="F235">
        <v>92</v>
      </c>
      <c r="G235">
        <v>92</v>
      </c>
      <c r="J235">
        <v>1960</v>
      </c>
      <c r="L235">
        <v>2</v>
      </c>
      <c r="M235">
        <v>7</v>
      </c>
      <c r="N235">
        <v>2</v>
      </c>
      <c r="O235" t="s">
        <v>822</v>
      </c>
      <c r="P235">
        <v>5</v>
      </c>
      <c r="Q235">
        <v>6</v>
      </c>
    </row>
    <row r="236" spans="1:17" x14ac:dyDescent="0.25">
      <c r="A236" s="43">
        <v>234</v>
      </c>
      <c r="B236" t="s">
        <v>823</v>
      </c>
      <c r="C236" t="s">
        <v>824</v>
      </c>
      <c r="D236">
        <v>997158</v>
      </c>
      <c r="E236">
        <v>130</v>
      </c>
      <c r="F236">
        <v>61</v>
      </c>
      <c r="G236">
        <v>109</v>
      </c>
      <c r="J236">
        <v>1978</v>
      </c>
      <c r="L236">
        <v>1</v>
      </c>
      <c r="O236" t="s">
        <v>825</v>
      </c>
      <c r="P236">
        <v>5</v>
      </c>
      <c r="Q236">
        <v>6</v>
      </c>
    </row>
    <row r="237" spans="1:17" x14ac:dyDescent="0.25">
      <c r="A237" s="43">
        <v>235</v>
      </c>
      <c r="B237" t="s">
        <v>826</v>
      </c>
      <c r="C237" t="s">
        <v>827</v>
      </c>
      <c r="D237">
        <v>2685054</v>
      </c>
      <c r="E237">
        <v>130</v>
      </c>
      <c r="F237">
        <v>58</v>
      </c>
      <c r="G237">
        <v>111</v>
      </c>
      <c r="J237">
        <v>2008</v>
      </c>
      <c r="L237">
        <v>1</v>
      </c>
      <c r="N237">
        <v>90</v>
      </c>
      <c r="O237" t="s">
        <v>828</v>
      </c>
      <c r="P237">
        <v>5</v>
      </c>
      <c r="Q237">
        <v>6</v>
      </c>
    </row>
    <row r="238" spans="1:17" x14ac:dyDescent="0.25">
      <c r="A238" s="43">
        <v>236</v>
      </c>
      <c r="B238" t="s">
        <v>829</v>
      </c>
      <c r="C238" t="s">
        <v>830</v>
      </c>
      <c r="D238">
        <v>996056</v>
      </c>
      <c r="E238">
        <v>140</v>
      </c>
      <c r="F238">
        <v>5265</v>
      </c>
      <c r="G238">
        <v>5265</v>
      </c>
      <c r="J238">
        <v>2009</v>
      </c>
      <c r="L238">
        <v>1</v>
      </c>
      <c r="N238">
        <v>90</v>
      </c>
      <c r="O238" t="s">
        <v>831</v>
      </c>
      <c r="P238">
        <v>5</v>
      </c>
      <c r="Q238">
        <v>6</v>
      </c>
    </row>
    <row r="239" spans="1:17" x14ac:dyDescent="0.25">
      <c r="A239" s="43">
        <v>237</v>
      </c>
      <c r="B239" t="s">
        <v>832</v>
      </c>
      <c r="C239" t="s">
        <v>833</v>
      </c>
      <c r="D239">
        <v>994029</v>
      </c>
      <c r="E239">
        <v>140</v>
      </c>
      <c r="F239">
        <v>2502</v>
      </c>
      <c r="G239">
        <v>2502</v>
      </c>
      <c r="J239">
        <v>1964</v>
      </c>
      <c r="L239">
        <v>1</v>
      </c>
      <c r="O239" t="s">
        <v>834</v>
      </c>
      <c r="P239">
        <v>5</v>
      </c>
      <c r="Q239">
        <v>6</v>
      </c>
    </row>
    <row r="240" spans="1:17" x14ac:dyDescent="0.25">
      <c r="A240" s="43">
        <v>238</v>
      </c>
      <c r="B240" t="s">
        <v>835</v>
      </c>
      <c r="C240" t="s">
        <v>836</v>
      </c>
      <c r="D240">
        <v>995740</v>
      </c>
      <c r="E240">
        <v>120</v>
      </c>
      <c r="F240">
        <v>104</v>
      </c>
      <c r="G240">
        <v>104</v>
      </c>
      <c r="J240">
        <v>1963</v>
      </c>
      <c r="L240">
        <v>2</v>
      </c>
      <c r="M240">
        <v>7</v>
      </c>
      <c r="O240" t="s">
        <v>837</v>
      </c>
      <c r="P240">
        <v>5</v>
      </c>
      <c r="Q240">
        <v>6</v>
      </c>
    </row>
    <row r="241" spans="1:17" x14ac:dyDescent="0.25">
      <c r="A241" s="43">
        <v>239</v>
      </c>
      <c r="B241" t="s">
        <v>838</v>
      </c>
      <c r="C241" t="s">
        <v>839</v>
      </c>
      <c r="D241">
        <v>995903</v>
      </c>
      <c r="E241">
        <v>130</v>
      </c>
      <c r="F241">
        <v>92</v>
      </c>
      <c r="G241">
        <v>159</v>
      </c>
      <c r="J241">
        <v>1975</v>
      </c>
      <c r="L241">
        <v>7</v>
      </c>
      <c r="M241">
        <v>1</v>
      </c>
      <c r="N241">
        <v>2</v>
      </c>
      <c r="O241" t="s">
        <v>840</v>
      </c>
      <c r="P241">
        <v>5</v>
      </c>
      <c r="Q241">
        <v>6</v>
      </c>
    </row>
    <row r="242" spans="1:17" x14ac:dyDescent="0.25">
      <c r="A242" s="43">
        <v>240</v>
      </c>
      <c r="B242" t="s">
        <v>841</v>
      </c>
      <c r="C242" t="s">
        <v>842</v>
      </c>
      <c r="D242">
        <v>995856</v>
      </c>
      <c r="E242">
        <v>130</v>
      </c>
      <c r="F242">
        <v>107</v>
      </c>
      <c r="G242">
        <v>107</v>
      </c>
      <c r="J242">
        <v>1970</v>
      </c>
      <c r="K242">
        <v>1983</v>
      </c>
      <c r="L242">
        <v>1</v>
      </c>
      <c r="N242">
        <v>2</v>
      </c>
      <c r="O242" t="s">
        <v>843</v>
      </c>
      <c r="P242">
        <v>5</v>
      </c>
      <c r="Q242">
        <v>6</v>
      </c>
    </row>
    <row r="243" spans="1:17" x14ac:dyDescent="0.25">
      <c r="A243" s="43">
        <v>241</v>
      </c>
      <c r="B243" t="s">
        <v>844</v>
      </c>
      <c r="C243" t="s">
        <v>845</v>
      </c>
      <c r="D243">
        <v>996263</v>
      </c>
      <c r="E243">
        <v>140</v>
      </c>
      <c r="F243">
        <v>302</v>
      </c>
      <c r="G243">
        <v>364</v>
      </c>
      <c r="J243">
        <v>1952</v>
      </c>
      <c r="K243">
        <v>1969</v>
      </c>
      <c r="L243">
        <v>2</v>
      </c>
      <c r="M243">
        <v>7</v>
      </c>
      <c r="O243" t="s">
        <v>846</v>
      </c>
      <c r="P243">
        <v>5</v>
      </c>
      <c r="Q243">
        <v>6</v>
      </c>
    </row>
    <row r="244" spans="1:17" x14ac:dyDescent="0.25">
      <c r="A244" s="43">
        <v>242</v>
      </c>
      <c r="B244" t="s">
        <v>847</v>
      </c>
      <c r="C244" t="s">
        <v>848</v>
      </c>
      <c r="D244">
        <v>996345</v>
      </c>
      <c r="E244">
        <v>314</v>
      </c>
      <c r="F244">
        <v>43</v>
      </c>
      <c r="H244">
        <v>43</v>
      </c>
      <c r="J244">
        <v>1900</v>
      </c>
      <c r="L244">
        <v>2</v>
      </c>
      <c r="M244">
        <v>7</v>
      </c>
      <c r="O244" t="s">
        <v>849</v>
      </c>
      <c r="P244">
        <v>5</v>
      </c>
      <c r="Q244">
        <v>6</v>
      </c>
    </row>
    <row r="245" spans="1:17" x14ac:dyDescent="0.25">
      <c r="A245" s="43">
        <v>243</v>
      </c>
      <c r="B245" t="s">
        <v>850</v>
      </c>
      <c r="C245" t="s">
        <v>851</v>
      </c>
      <c r="D245">
        <v>994256</v>
      </c>
      <c r="E245">
        <v>120</v>
      </c>
      <c r="F245">
        <v>154</v>
      </c>
      <c r="G245">
        <v>154</v>
      </c>
      <c r="J245">
        <v>1969</v>
      </c>
      <c r="L245">
        <v>1</v>
      </c>
      <c r="O245" t="s">
        <v>852</v>
      </c>
      <c r="P245">
        <v>5</v>
      </c>
      <c r="Q245">
        <v>6</v>
      </c>
    </row>
    <row r="246" spans="1:17" x14ac:dyDescent="0.25">
      <c r="A246" s="43">
        <v>244</v>
      </c>
      <c r="B246" t="s">
        <v>853</v>
      </c>
      <c r="C246" t="s">
        <v>854</v>
      </c>
      <c r="D246">
        <v>995335</v>
      </c>
      <c r="E246">
        <v>130</v>
      </c>
      <c r="F246">
        <v>79</v>
      </c>
      <c r="G246">
        <v>131</v>
      </c>
      <c r="J246">
        <v>1977</v>
      </c>
      <c r="L246">
        <v>7</v>
      </c>
      <c r="M246">
        <v>1</v>
      </c>
      <c r="O246" t="s">
        <v>855</v>
      </c>
      <c r="P246">
        <v>5</v>
      </c>
      <c r="Q246">
        <v>6</v>
      </c>
    </row>
    <row r="247" spans="1:17" x14ac:dyDescent="0.25">
      <c r="A247" s="43">
        <v>245</v>
      </c>
      <c r="B247" t="s">
        <v>856</v>
      </c>
      <c r="C247" t="s">
        <v>857</v>
      </c>
      <c r="D247">
        <v>997493</v>
      </c>
      <c r="E247">
        <v>120</v>
      </c>
      <c r="F247">
        <v>99</v>
      </c>
      <c r="G247">
        <v>99</v>
      </c>
      <c r="J247">
        <v>1961</v>
      </c>
      <c r="L247">
        <v>2</v>
      </c>
      <c r="M247">
        <v>7</v>
      </c>
      <c r="O247" t="s">
        <v>858</v>
      </c>
      <c r="P247">
        <v>5</v>
      </c>
      <c r="Q247">
        <v>6</v>
      </c>
    </row>
    <row r="248" spans="1:17" x14ac:dyDescent="0.25">
      <c r="A248" s="43">
        <v>246</v>
      </c>
      <c r="B248" t="s">
        <v>859</v>
      </c>
      <c r="C248" t="s">
        <v>860</v>
      </c>
      <c r="D248">
        <v>996120</v>
      </c>
      <c r="E248">
        <v>590</v>
      </c>
      <c r="F248">
        <v>81</v>
      </c>
      <c r="J248">
        <v>2000</v>
      </c>
      <c r="L248">
        <v>9</v>
      </c>
      <c r="O248" t="s">
        <v>861</v>
      </c>
      <c r="P248">
        <v>5</v>
      </c>
      <c r="Q248">
        <v>6</v>
      </c>
    </row>
    <row r="249" spans="1:17" x14ac:dyDescent="0.25">
      <c r="A249" s="43">
        <v>247</v>
      </c>
      <c r="B249" t="s">
        <v>862</v>
      </c>
      <c r="C249" t="s">
        <v>863</v>
      </c>
      <c r="D249">
        <v>993806</v>
      </c>
      <c r="E249">
        <v>120</v>
      </c>
      <c r="F249">
        <v>127</v>
      </c>
      <c r="G249">
        <v>109</v>
      </c>
      <c r="J249">
        <v>1973</v>
      </c>
      <c r="L249">
        <v>2</v>
      </c>
      <c r="M249">
        <v>7</v>
      </c>
      <c r="O249" t="s">
        <v>864</v>
      </c>
      <c r="P249">
        <v>5</v>
      </c>
      <c r="Q249">
        <v>6</v>
      </c>
    </row>
    <row r="250" spans="1:17" x14ac:dyDescent="0.25">
      <c r="A250" s="43">
        <v>248</v>
      </c>
      <c r="B250" t="s">
        <v>865</v>
      </c>
      <c r="C250" t="s">
        <v>866</v>
      </c>
      <c r="D250">
        <v>997522</v>
      </c>
      <c r="E250">
        <v>120</v>
      </c>
      <c r="F250">
        <v>137</v>
      </c>
      <c r="G250">
        <v>118</v>
      </c>
      <c r="J250">
        <v>1969</v>
      </c>
      <c r="K250">
        <v>1990</v>
      </c>
      <c r="L250">
        <v>2</v>
      </c>
      <c r="M250">
        <v>7</v>
      </c>
      <c r="O250" t="s">
        <v>867</v>
      </c>
      <c r="P250">
        <v>5</v>
      </c>
      <c r="Q250">
        <v>6</v>
      </c>
    </row>
    <row r="251" spans="1:17" x14ac:dyDescent="0.25">
      <c r="A251" s="43">
        <v>249</v>
      </c>
      <c r="B251" t="s">
        <v>868</v>
      </c>
      <c r="C251" t="s">
        <v>869</v>
      </c>
      <c r="D251">
        <v>996949</v>
      </c>
      <c r="E251">
        <v>130</v>
      </c>
      <c r="F251">
        <v>61</v>
      </c>
      <c r="G251">
        <v>109</v>
      </c>
      <c r="J251">
        <v>1978</v>
      </c>
      <c r="L251">
        <v>1</v>
      </c>
      <c r="O251" t="s">
        <v>870</v>
      </c>
      <c r="P251">
        <v>5</v>
      </c>
      <c r="Q251">
        <v>6</v>
      </c>
    </row>
    <row r="252" spans="1:17" x14ac:dyDescent="0.25">
      <c r="A252" s="43">
        <v>250</v>
      </c>
      <c r="B252" t="s">
        <v>871</v>
      </c>
      <c r="C252" t="s">
        <v>872</v>
      </c>
      <c r="D252">
        <v>996649</v>
      </c>
      <c r="E252">
        <v>130</v>
      </c>
      <c r="F252">
        <v>61</v>
      </c>
      <c r="G252">
        <v>109</v>
      </c>
      <c r="J252">
        <v>1978</v>
      </c>
      <c r="L252">
        <v>1</v>
      </c>
      <c r="O252" t="s">
        <v>873</v>
      </c>
      <c r="P252">
        <v>5</v>
      </c>
      <c r="Q252">
        <v>6</v>
      </c>
    </row>
    <row r="253" spans="1:17" x14ac:dyDescent="0.25">
      <c r="A253" s="43">
        <v>251</v>
      </c>
      <c r="B253" t="s">
        <v>874</v>
      </c>
      <c r="C253" t="s">
        <v>875</v>
      </c>
      <c r="D253">
        <v>997239</v>
      </c>
      <c r="E253">
        <v>130</v>
      </c>
      <c r="F253">
        <v>63</v>
      </c>
      <c r="G253">
        <v>113</v>
      </c>
      <c r="J253">
        <v>1966</v>
      </c>
      <c r="L253">
        <v>1</v>
      </c>
      <c r="O253" t="s">
        <v>876</v>
      </c>
      <c r="P253">
        <v>5</v>
      </c>
      <c r="Q253">
        <v>6</v>
      </c>
    </row>
    <row r="254" spans="1:17" x14ac:dyDescent="0.25">
      <c r="A254" s="43">
        <v>252</v>
      </c>
      <c r="B254" t="s">
        <v>877</v>
      </c>
      <c r="C254" t="s">
        <v>878</v>
      </c>
      <c r="D254">
        <v>995969</v>
      </c>
      <c r="E254">
        <v>120</v>
      </c>
      <c r="F254">
        <v>124</v>
      </c>
      <c r="G254">
        <v>104</v>
      </c>
      <c r="J254">
        <v>1962</v>
      </c>
      <c r="L254">
        <v>2</v>
      </c>
      <c r="M254">
        <v>7</v>
      </c>
      <c r="O254" t="s">
        <v>879</v>
      </c>
      <c r="P254">
        <v>5</v>
      </c>
      <c r="Q254">
        <v>6</v>
      </c>
    </row>
    <row r="255" spans="1:17" x14ac:dyDescent="0.25">
      <c r="A255" s="43">
        <v>253</v>
      </c>
      <c r="B255" t="s">
        <v>880</v>
      </c>
      <c r="C255" t="s">
        <v>881</v>
      </c>
      <c r="D255">
        <v>997663</v>
      </c>
      <c r="E255">
        <v>130</v>
      </c>
      <c r="F255">
        <v>71</v>
      </c>
      <c r="G255">
        <v>122</v>
      </c>
      <c r="J255">
        <v>1980</v>
      </c>
      <c r="L255">
        <v>2</v>
      </c>
      <c r="M255">
        <v>7</v>
      </c>
      <c r="O255" t="s">
        <v>882</v>
      </c>
      <c r="P255">
        <v>5</v>
      </c>
      <c r="Q255">
        <v>6</v>
      </c>
    </row>
    <row r="256" spans="1:17" x14ac:dyDescent="0.25">
      <c r="A256" s="43">
        <v>254</v>
      </c>
      <c r="B256" t="s">
        <v>883</v>
      </c>
      <c r="C256" t="s">
        <v>884</v>
      </c>
      <c r="D256">
        <v>996465</v>
      </c>
      <c r="E256">
        <v>120</v>
      </c>
      <c r="F256">
        <v>160</v>
      </c>
      <c r="G256">
        <v>160</v>
      </c>
      <c r="J256">
        <v>1958</v>
      </c>
      <c r="L256">
        <v>2</v>
      </c>
      <c r="M256">
        <v>7</v>
      </c>
      <c r="O256" t="s">
        <v>885</v>
      </c>
      <c r="P256">
        <v>5</v>
      </c>
      <c r="Q256">
        <v>6</v>
      </c>
    </row>
    <row r="257" spans="1:17" x14ac:dyDescent="0.25">
      <c r="A257" s="43">
        <v>255</v>
      </c>
      <c r="B257" t="s">
        <v>886</v>
      </c>
      <c r="C257" t="s">
        <v>887</v>
      </c>
      <c r="D257">
        <v>993999</v>
      </c>
      <c r="E257">
        <v>120</v>
      </c>
      <c r="F257">
        <v>134</v>
      </c>
      <c r="G257">
        <v>134</v>
      </c>
      <c r="J257">
        <v>1972</v>
      </c>
      <c r="L257">
        <v>2</v>
      </c>
      <c r="M257">
        <v>7</v>
      </c>
      <c r="O257" t="s">
        <v>888</v>
      </c>
      <c r="P257">
        <v>5</v>
      </c>
      <c r="Q257">
        <v>6</v>
      </c>
    </row>
    <row r="258" spans="1:17" x14ac:dyDescent="0.25">
      <c r="A258" s="43">
        <v>256</v>
      </c>
      <c r="B258" t="s">
        <v>889</v>
      </c>
      <c r="C258" t="s">
        <v>890</v>
      </c>
      <c r="D258">
        <v>994091</v>
      </c>
      <c r="E258">
        <v>120</v>
      </c>
      <c r="F258">
        <v>162</v>
      </c>
      <c r="G258">
        <v>134</v>
      </c>
      <c r="J258">
        <v>1971</v>
      </c>
      <c r="K258">
        <v>1989</v>
      </c>
      <c r="L258">
        <v>2</v>
      </c>
      <c r="M258">
        <v>7</v>
      </c>
      <c r="N258">
        <v>2</v>
      </c>
      <c r="O258" t="s">
        <v>891</v>
      </c>
      <c r="P258">
        <v>5</v>
      </c>
      <c r="Q258">
        <v>6</v>
      </c>
    </row>
    <row r="259" spans="1:17" x14ac:dyDescent="0.25">
      <c r="A259" s="43">
        <v>257</v>
      </c>
      <c r="B259" t="s">
        <v>892</v>
      </c>
      <c r="C259" t="s">
        <v>893</v>
      </c>
      <c r="D259">
        <v>993716</v>
      </c>
      <c r="E259">
        <v>120</v>
      </c>
      <c r="F259">
        <v>109</v>
      </c>
      <c r="G259">
        <v>109</v>
      </c>
      <c r="J259">
        <v>1973</v>
      </c>
      <c r="L259">
        <v>2</v>
      </c>
      <c r="M259">
        <v>7</v>
      </c>
      <c r="O259" t="s">
        <v>894</v>
      </c>
      <c r="P259">
        <v>5</v>
      </c>
      <c r="Q259">
        <v>6</v>
      </c>
    </row>
    <row r="260" spans="1:17" x14ac:dyDescent="0.25">
      <c r="A260" s="43">
        <v>258</v>
      </c>
      <c r="B260" t="s">
        <v>895</v>
      </c>
      <c r="C260" t="s">
        <v>896</v>
      </c>
      <c r="D260">
        <v>997687</v>
      </c>
      <c r="E260">
        <v>120</v>
      </c>
      <c r="F260">
        <v>100</v>
      </c>
      <c r="G260">
        <v>157</v>
      </c>
      <c r="J260">
        <v>1962</v>
      </c>
      <c r="L260">
        <v>2</v>
      </c>
      <c r="M260">
        <v>7</v>
      </c>
      <c r="O260" t="s">
        <v>897</v>
      </c>
      <c r="P260">
        <v>5</v>
      </c>
      <c r="Q260">
        <v>6</v>
      </c>
    </row>
    <row r="261" spans="1:17" x14ac:dyDescent="0.25">
      <c r="A261" s="43">
        <v>259</v>
      </c>
      <c r="B261" t="s">
        <v>898</v>
      </c>
      <c r="C261" t="s">
        <v>899</v>
      </c>
      <c r="D261">
        <v>997105</v>
      </c>
      <c r="E261">
        <v>130</v>
      </c>
      <c r="F261">
        <v>58</v>
      </c>
      <c r="G261">
        <v>102</v>
      </c>
      <c r="J261">
        <v>1977</v>
      </c>
      <c r="L261">
        <v>1</v>
      </c>
      <c r="O261" t="s">
        <v>900</v>
      </c>
      <c r="P261">
        <v>5</v>
      </c>
      <c r="Q261">
        <v>6</v>
      </c>
    </row>
    <row r="262" spans="1:17" x14ac:dyDescent="0.25">
      <c r="A262" s="43">
        <v>260</v>
      </c>
      <c r="B262" t="s">
        <v>901</v>
      </c>
      <c r="C262" t="s">
        <v>902</v>
      </c>
      <c r="D262">
        <v>995909</v>
      </c>
      <c r="E262">
        <v>130</v>
      </c>
      <c r="F262">
        <v>92</v>
      </c>
      <c r="G262">
        <v>159</v>
      </c>
      <c r="J262">
        <v>1975</v>
      </c>
      <c r="L262">
        <v>2</v>
      </c>
      <c r="M262">
        <v>7</v>
      </c>
      <c r="N262">
        <v>2</v>
      </c>
      <c r="O262" t="s">
        <v>903</v>
      </c>
      <c r="P262">
        <v>5</v>
      </c>
      <c r="Q262">
        <v>6</v>
      </c>
    </row>
    <row r="263" spans="1:17" x14ac:dyDescent="0.25">
      <c r="A263" s="43">
        <v>261</v>
      </c>
      <c r="B263" t="s">
        <v>904</v>
      </c>
      <c r="C263" t="s">
        <v>905</v>
      </c>
      <c r="D263">
        <v>995639</v>
      </c>
      <c r="E263">
        <v>120</v>
      </c>
      <c r="F263">
        <v>108</v>
      </c>
      <c r="G263">
        <v>108</v>
      </c>
      <c r="J263">
        <v>1964</v>
      </c>
      <c r="L263">
        <v>2</v>
      </c>
      <c r="M263">
        <v>7</v>
      </c>
      <c r="O263" t="s">
        <v>906</v>
      </c>
      <c r="P263">
        <v>5</v>
      </c>
      <c r="Q263">
        <v>6</v>
      </c>
    </row>
    <row r="264" spans="1:17" x14ac:dyDescent="0.25">
      <c r="A264" s="43">
        <v>262</v>
      </c>
      <c r="B264" t="s">
        <v>907</v>
      </c>
      <c r="C264" t="s">
        <v>908</v>
      </c>
      <c r="D264">
        <v>996517</v>
      </c>
      <c r="E264">
        <v>120</v>
      </c>
      <c r="F264">
        <v>138</v>
      </c>
      <c r="G264">
        <v>122</v>
      </c>
      <c r="J264">
        <v>1979</v>
      </c>
      <c r="K264">
        <v>1999</v>
      </c>
      <c r="L264">
        <v>2</v>
      </c>
      <c r="M264">
        <v>7</v>
      </c>
      <c r="O264" t="s">
        <v>909</v>
      </c>
      <c r="P264">
        <v>5</v>
      </c>
      <c r="Q264">
        <v>6</v>
      </c>
    </row>
    <row r="265" spans="1:17" x14ac:dyDescent="0.25">
      <c r="A265" s="43">
        <v>263</v>
      </c>
      <c r="B265" t="s">
        <v>910</v>
      </c>
      <c r="C265" t="s">
        <v>911</v>
      </c>
      <c r="D265">
        <v>994365</v>
      </c>
      <c r="E265">
        <v>120</v>
      </c>
      <c r="F265">
        <v>166</v>
      </c>
      <c r="G265">
        <v>166</v>
      </c>
      <c r="J265">
        <v>1970</v>
      </c>
      <c r="K265">
        <v>1996</v>
      </c>
      <c r="L265">
        <v>1</v>
      </c>
      <c r="O265" t="s">
        <v>912</v>
      </c>
      <c r="P265">
        <v>5</v>
      </c>
      <c r="Q265">
        <v>6</v>
      </c>
    </row>
    <row r="266" spans="1:17" x14ac:dyDescent="0.25">
      <c r="A266" s="43">
        <v>264</v>
      </c>
      <c r="B266" t="s">
        <v>913</v>
      </c>
      <c r="C266" t="s">
        <v>914</v>
      </c>
      <c r="D266">
        <v>997519</v>
      </c>
      <c r="E266">
        <v>120</v>
      </c>
      <c r="F266">
        <v>190</v>
      </c>
      <c r="G266">
        <v>148</v>
      </c>
      <c r="J266">
        <v>2015</v>
      </c>
      <c r="L266">
        <v>2</v>
      </c>
      <c r="M266">
        <v>7</v>
      </c>
      <c r="O266" t="s">
        <v>915</v>
      </c>
      <c r="P266">
        <v>5</v>
      </c>
      <c r="Q266">
        <v>6</v>
      </c>
    </row>
    <row r="267" spans="1:17" x14ac:dyDescent="0.25">
      <c r="A267" s="43">
        <v>265</v>
      </c>
      <c r="B267" t="s">
        <v>916</v>
      </c>
      <c r="C267" t="s">
        <v>917</v>
      </c>
      <c r="D267">
        <v>993815</v>
      </c>
      <c r="E267">
        <v>120</v>
      </c>
      <c r="F267">
        <v>109</v>
      </c>
      <c r="G267">
        <v>109</v>
      </c>
      <c r="J267">
        <v>1973</v>
      </c>
      <c r="L267">
        <v>2</v>
      </c>
      <c r="M267">
        <v>7</v>
      </c>
      <c r="N267">
        <v>2</v>
      </c>
      <c r="O267" t="s">
        <v>918</v>
      </c>
      <c r="P267">
        <v>5</v>
      </c>
      <c r="Q267">
        <v>6</v>
      </c>
    </row>
    <row r="268" spans="1:17" x14ac:dyDescent="0.25">
      <c r="A268" s="43">
        <v>266</v>
      </c>
      <c r="B268" t="s">
        <v>919</v>
      </c>
      <c r="C268" t="s">
        <v>920</v>
      </c>
      <c r="D268">
        <v>995941</v>
      </c>
      <c r="E268">
        <v>120</v>
      </c>
      <c r="F268">
        <v>67</v>
      </c>
      <c r="G268">
        <v>113</v>
      </c>
      <c r="J268">
        <v>1956</v>
      </c>
      <c r="L268">
        <v>2</v>
      </c>
      <c r="M268">
        <v>7</v>
      </c>
      <c r="O268" t="s">
        <v>921</v>
      </c>
      <c r="P268">
        <v>5</v>
      </c>
      <c r="Q268">
        <v>6</v>
      </c>
    </row>
    <row r="269" spans="1:17" x14ac:dyDescent="0.25">
      <c r="A269" s="43">
        <v>267</v>
      </c>
      <c r="B269" t="s">
        <v>922</v>
      </c>
      <c r="C269" t="s">
        <v>923</v>
      </c>
      <c r="D269">
        <v>995025</v>
      </c>
      <c r="E269">
        <v>130</v>
      </c>
      <c r="F269">
        <v>131</v>
      </c>
      <c r="G269">
        <v>131</v>
      </c>
      <c r="J269">
        <v>1973</v>
      </c>
      <c r="L269">
        <v>1</v>
      </c>
      <c r="O269" t="s">
        <v>924</v>
      </c>
      <c r="P269">
        <v>5</v>
      </c>
      <c r="Q269">
        <v>6</v>
      </c>
    </row>
    <row r="270" spans="1:17" x14ac:dyDescent="0.25">
      <c r="A270" s="43">
        <v>268</v>
      </c>
      <c r="B270" t="s">
        <v>925</v>
      </c>
      <c r="C270" t="s">
        <v>926</v>
      </c>
      <c r="D270">
        <v>996800</v>
      </c>
      <c r="E270">
        <v>130</v>
      </c>
      <c r="F270">
        <v>61</v>
      </c>
      <c r="G270">
        <v>109</v>
      </c>
      <c r="J270">
        <v>1978</v>
      </c>
      <c r="L270">
        <v>1</v>
      </c>
      <c r="O270" t="s">
        <v>927</v>
      </c>
      <c r="P270">
        <v>5</v>
      </c>
      <c r="Q270">
        <v>6</v>
      </c>
    </row>
    <row r="271" spans="1:17" x14ac:dyDescent="0.25">
      <c r="A271" s="43">
        <v>269</v>
      </c>
      <c r="B271" t="s">
        <v>928</v>
      </c>
      <c r="C271" t="s">
        <v>929</v>
      </c>
      <c r="D271">
        <v>996531</v>
      </c>
      <c r="E271">
        <v>120</v>
      </c>
      <c r="F271">
        <v>138</v>
      </c>
      <c r="G271">
        <v>198</v>
      </c>
      <c r="J271">
        <v>1961</v>
      </c>
      <c r="K271">
        <v>2014</v>
      </c>
      <c r="L271">
        <v>2</v>
      </c>
      <c r="M271">
        <v>7</v>
      </c>
      <c r="N271">
        <v>2</v>
      </c>
      <c r="O271" t="s">
        <v>930</v>
      </c>
      <c r="P271">
        <v>5</v>
      </c>
      <c r="Q271">
        <v>6</v>
      </c>
    </row>
    <row r="272" spans="1:17" x14ac:dyDescent="0.25">
      <c r="A272" s="43">
        <v>270</v>
      </c>
      <c r="B272" t="s">
        <v>931</v>
      </c>
      <c r="C272" t="s">
        <v>932</v>
      </c>
      <c r="D272">
        <v>996959</v>
      </c>
      <c r="E272">
        <v>130</v>
      </c>
      <c r="F272">
        <v>111</v>
      </c>
      <c r="G272">
        <v>111</v>
      </c>
      <c r="J272">
        <v>1974</v>
      </c>
      <c r="L272">
        <v>1</v>
      </c>
      <c r="O272" t="s">
        <v>933</v>
      </c>
      <c r="P272">
        <v>5</v>
      </c>
      <c r="Q272">
        <v>6</v>
      </c>
    </row>
    <row r="273" spans="1:17" x14ac:dyDescent="0.25">
      <c r="A273" s="43">
        <v>271</v>
      </c>
      <c r="B273" t="s">
        <v>934</v>
      </c>
      <c r="C273" t="s">
        <v>935</v>
      </c>
      <c r="D273">
        <v>995787</v>
      </c>
      <c r="E273">
        <v>230</v>
      </c>
      <c r="F273">
        <v>123</v>
      </c>
      <c r="H273">
        <v>123</v>
      </c>
      <c r="J273">
        <v>1979</v>
      </c>
      <c r="K273">
        <v>2011</v>
      </c>
      <c r="L273">
        <v>1</v>
      </c>
      <c r="O273" t="s">
        <v>936</v>
      </c>
      <c r="P273">
        <v>5</v>
      </c>
      <c r="Q273">
        <v>6</v>
      </c>
    </row>
    <row r="274" spans="1:17" x14ac:dyDescent="0.25">
      <c r="A274" s="43">
        <v>272</v>
      </c>
      <c r="B274" t="s">
        <v>937</v>
      </c>
      <c r="C274" t="s">
        <v>938</v>
      </c>
      <c r="D274">
        <v>994884</v>
      </c>
      <c r="E274">
        <v>130</v>
      </c>
      <c r="F274">
        <v>117</v>
      </c>
      <c r="G274">
        <v>117</v>
      </c>
      <c r="J274">
        <v>1975</v>
      </c>
      <c r="L274">
        <v>1</v>
      </c>
      <c r="N274">
        <v>0</v>
      </c>
      <c r="O274" t="s">
        <v>939</v>
      </c>
      <c r="P274">
        <v>5</v>
      </c>
      <c r="Q274">
        <v>6</v>
      </c>
    </row>
    <row r="275" spans="1:17" x14ac:dyDescent="0.25">
      <c r="A275" s="43">
        <v>273</v>
      </c>
      <c r="B275" t="s">
        <v>940</v>
      </c>
      <c r="C275" t="s">
        <v>941</v>
      </c>
      <c r="D275">
        <v>994312</v>
      </c>
      <c r="E275">
        <v>120</v>
      </c>
      <c r="F275">
        <v>161</v>
      </c>
      <c r="G275">
        <v>161</v>
      </c>
      <c r="J275">
        <v>1969</v>
      </c>
      <c r="L275">
        <v>1</v>
      </c>
      <c r="N275">
        <v>80</v>
      </c>
      <c r="O275" t="s">
        <v>942</v>
      </c>
      <c r="P275">
        <v>5</v>
      </c>
      <c r="Q275">
        <v>6</v>
      </c>
    </row>
    <row r="276" spans="1:17" x14ac:dyDescent="0.25">
      <c r="A276" s="43">
        <v>274</v>
      </c>
      <c r="B276" t="s">
        <v>943</v>
      </c>
      <c r="C276" t="s">
        <v>944</v>
      </c>
      <c r="D276">
        <v>994804</v>
      </c>
      <c r="E276">
        <v>120</v>
      </c>
      <c r="F276">
        <v>137</v>
      </c>
      <c r="G276">
        <v>114</v>
      </c>
      <c r="J276">
        <v>1972</v>
      </c>
      <c r="K276">
        <v>1999</v>
      </c>
      <c r="L276">
        <v>7</v>
      </c>
      <c r="M276">
        <v>1</v>
      </c>
      <c r="O276" t="s">
        <v>945</v>
      </c>
      <c r="P276">
        <v>5</v>
      </c>
      <c r="Q276">
        <v>6</v>
      </c>
    </row>
    <row r="277" spans="1:17" x14ac:dyDescent="0.25">
      <c r="A277" s="43">
        <v>275</v>
      </c>
      <c r="B277" t="s">
        <v>946</v>
      </c>
      <c r="C277" t="s">
        <v>947</v>
      </c>
      <c r="D277">
        <v>995726</v>
      </c>
      <c r="E277">
        <v>323</v>
      </c>
      <c r="F277">
        <v>236</v>
      </c>
      <c r="H277">
        <v>360</v>
      </c>
      <c r="J277">
        <v>1967</v>
      </c>
      <c r="L277">
        <v>2</v>
      </c>
      <c r="M277">
        <v>7</v>
      </c>
      <c r="O277" t="s">
        <v>948</v>
      </c>
      <c r="P277">
        <v>5</v>
      </c>
      <c r="Q277">
        <v>6</v>
      </c>
    </row>
    <row r="278" spans="1:17" x14ac:dyDescent="0.25">
      <c r="A278" s="43">
        <v>276</v>
      </c>
      <c r="B278" t="s">
        <v>949</v>
      </c>
      <c r="C278" t="s">
        <v>950</v>
      </c>
      <c r="D278">
        <v>993796</v>
      </c>
      <c r="E278">
        <v>120</v>
      </c>
      <c r="F278">
        <v>129</v>
      </c>
      <c r="G278">
        <v>109</v>
      </c>
      <c r="J278">
        <v>1973</v>
      </c>
      <c r="K278">
        <v>1994</v>
      </c>
      <c r="L278">
        <v>2</v>
      </c>
      <c r="M278">
        <v>7</v>
      </c>
      <c r="N278">
        <v>90</v>
      </c>
      <c r="O278" t="s">
        <v>951</v>
      </c>
      <c r="P278">
        <v>5</v>
      </c>
      <c r="Q278">
        <v>6</v>
      </c>
    </row>
    <row r="279" spans="1:17" x14ac:dyDescent="0.25">
      <c r="A279" s="43">
        <v>277</v>
      </c>
      <c r="B279" t="s">
        <v>952</v>
      </c>
      <c r="C279" t="s">
        <v>953</v>
      </c>
      <c r="D279">
        <v>995385</v>
      </c>
      <c r="E279">
        <v>120</v>
      </c>
      <c r="F279">
        <v>132</v>
      </c>
      <c r="G279">
        <v>132</v>
      </c>
      <c r="J279">
        <v>1980</v>
      </c>
      <c r="L279">
        <v>6</v>
      </c>
      <c r="M279">
        <v>7</v>
      </c>
      <c r="O279" t="s">
        <v>954</v>
      </c>
      <c r="P279">
        <v>5</v>
      </c>
      <c r="Q279">
        <v>6</v>
      </c>
    </row>
    <row r="280" spans="1:17" x14ac:dyDescent="0.25">
      <c r="A280" s="43">
        <v>278</v>
      </c>
      <c r="B280" t="s">
        <v>955</v>
      </c>
      <c r="C280" t="s">
        <v>956</v>
      </c>
      <c r="D280">
        <v>997677</v>
      </c>
      <c r="E280">
        <v>130</v>
      </c>
      <c r="F280">
        <v>71</v>
      </c>
      <c r="G280">
        <v>122</v>
      </c>
      <c r="J280">
        <v>1980</v>
      </c>
      <c r="L280">
        <v>2</v>
      </c>
      <c r="M280">
        <v>3</v>
      </c>
      <c r="O280" t="s">
        <v>957</v>
      </c>
      <c r="P280">
        <v>5</v>
      </c>
      <c r="Q280">
        <v>6</v>
      </c>
    </row>
    <row r="281" spans="1:17" x14ac:dyDescent="0.25">
      <c r="A281" s="43">
        <v>279</v>
      </c>
      <c r="B281" t="s">
        <v>958</v>
      </c>
      <c r="C281" t="s">
        <v>959</v>
      </c>
      <c r="D281">
        <v>993715</v>
      </c>
      <c r="E281">
        <v>120</v>
      </c>
      <c r="F281">
        <v>109</v>
      </c>
      <c r="G281">
        <v>109</v>
      </c>
      <c r="J281">
        <v>1973</v>
      </c>
      <c r="L281">
        <v>2</v>
      </c>
      <c r="M281">
        <v>7</v>
      </c>
      <c r="N281">
        <v>2</v>
      </c>
      <c r="O281" t="s">
        <v>960</v>
      </c>
      <c r="P281">
        <v>5</v>
      </c>
      <c r="Q281">
        <v>6</v>
      </c>
    </row>
    <row r="282" spans="1:17" x14ac:dyDescent="0.25">
      <c r="A282" s="43">
        <v>280</v>
      </c>
      <c r="B282" t="s">
        <v>961</v>
      </c>
      <c r="C282" t="s">
        <v>962</v>
      </c>
      <c r="D282">
        <v>996255</v>
      </c>
      <c r="E282">
        <v>120</v>
      </c>
      <c r="F282">
        <v>100</v>
      </c>
      <c r="G282">
        <v>160</v>
      </c>
      <c r="J282">
        <v>1977</v>
      </c>
      <c r="L282">
        <v>2</v>
      </c>
      <c r="M282">
        <v>7</v>
      </c>
      <c r="O282" t="s">
        <v>963</v>
      </c>
      <c r="P282">
        <v>5</v>
      </c>
      <c r="Q282">
        <v>6</v>
      </c>
    </row>
    <row r="283" spans="1:17" x14ac:dyDescent="0.25">
      <c r="A283" s="43">
        <v>281</v>
      </c>
      <c r="B283" t="s">
        <v>964</v>
      </c>
      <c r="C283" t="s">
        <v>965</v>
      </c>
      <c r="D283">
        <v>994603</v>
      </c>
      <c r="E283">
        <v>320</v>
      </c>
      <c r="F283">
        <v>48</v>
      </c>
      <c r="H283">
        <v>48</v>
      </c>
      <c r="J283">
        <v>1967</v>
      </c>
      <c r="L283">
        <v>9</v>
      </c>
      <c r="O283" t="s">
        <v>966</v>
      </c>
      <c r="P283">
        <v>5</v>
      </c>
      <c r="Q283">
        <v>6</v>
      </c>
    </row>
    <row r="284" spans="1:17" x14ac:dyDescent="0.25">
      <c r="A284" s="43">
        <v>282</v>
      </c>
      <c r="B284" t="s">
        <v>967</v>
      </c>
      <c r="C284" t="s">
        <v>968</v>
      </c>
      <c r="D284">
        <v>997452</v>
      </c>
      <c r="E284">
        <v>120</v>
      </c>
      <c r="F284">
        <v>171</v>
      </c>
      <c r="G284">
        <v>122</v>
      </c>
      <c r="J284">
        <v>1961</v>
      </c>
      <c r="L284">
        <v>2</v>
      </c>
      <c r="M284">
        <v>7</v>
      </c>
      <c r="N284">
        <v>2</v>
      </c>
      <c r="O284" t="s">
        <v>969</v>
      </c>
      <c r="P284">
        <v>5</v>
      </c>
      <c r="Q284">
        <v>6</v>
      </c>
    </row>
    <row r="285" spans="1:17" x14ac:dyDescent="0.25">
      <c r="A285" s="43">
        <v>283</v>
      </c>
      <c r="B285" t="s">
        <v>970</v>
      </c>
      <c r="C285" t="s">
        <v>971</v>
      </c>
      <c r="D285">
        <v>995712</v>
      </c>
      <c r="E285">
        <v>323</v>
      </c>
      <c r="F285">
        <v>1538</v>
      </c>
      <c r="H285">
        <v>1538</v>
      </c>
      <c r="J285">
        <v>1999</v>
      </c>
      <c r="L285">
        <v>1</v>
      </c>
      <c r="N285">
        <v>90</v>
      </c>
      <c r="O285" t="s">
        <v>972</v>
      </c>
      <c r="P285">
        <v>5</v>
      </c>
      <c r="Q285">
        <v>6</v>
      </c>
    </row>
    <row r="286" spans="1:17" x14ac:dyDescent="0.25">
      <c r="A286" s="43">
        <v>284</v>
      </c>
      <c r="B286" t="s">
        <v>973</v>
      </c>
      <c r="C286" t="s">
        <v>974</v>
      </c>
      <c r="D286">
        <v>993752</v>
      </c>
      <c r="E286">
        <v>120</v>
      </c>
      <c r="F286">
        <v>109</v>
      </c>
      <c r="G286">
        <v>109</v>
      </c>
      <c r="J286">
        <v>1973</v>
      </c>
      <c r="L286">
        <v>2</v>
      </c>
      <c r="M286">
        <v>7</v>
      </c>
      <c r="O286" t="s">
        <v>975</v>
      </c>
      <c r="P286">
        <v>5</v>
      </c>
      <c r="Q286">
        <v>6</v>
      </c>
    </row>
    <row r="287" spans="1:17" x14ac:dyDescent="0.25">
      <c r="A287" s="43">
        <v>285</v>
      </c>
      <c r="B287" t="s">
        <v>976</v>
      </c>
      <c r="C287" t="s">
        <v>977</v>
      </c>
      <c r="D287">
        <v>2685037</v>
      </c>
      <c r="E287">
        <v>130</v>
      </c>
      <c r="F287">
        <v>60</v>
      </c>
      <c r="G287">
        <v>119</v>
      </c>
      <c r="J287">
        <v>2008</v>
      </c>
      <c r="L287">
        <v>1</v>
      </c>
      <c r="N287">
        <v>90</v>
      </c>
      <c r="O287" t="s">
        <v>978</v>
      </c>
      <c r="P287">
        <v>5</v>
      </c>
      <c r="Q287">
        <v>6</v>
      </c>
    </row>
    <row r="288" spans="1:17" x14ac:dyDescent="0.25">
      <c r="A288" s="43">
        <v>286</v>
      </c>
      <c r="B288" t="s">
        <v>979</v>
      </c>
      <c r="C288" t="s">
        <v>980</v>
      </c>
      <c r="D288">
        <v>997534</v>
      </c>
      <c r="E288">
        <v>120</v>
      </c>
      <c r="F288">
        <v>167</v>
      </c>
      <c r="G288">
        <v>167</v>
      </c>
      <c r="J288">
        <v>1979</v>
      </c>
      <c r="L288">
        <v>2</v>
      </c>
      <c r="M288">
        <v>7</v>
      </c>
      <c r="O288" t="s">
        <v>981</v>
      </c>
      <c r="P288">
        <v>5</v>
      </c>
      <c r="Q288">
        <v>6</v>
      </c>
    </row>
    <row r="289" spans="1:17" x14ac:dyDescent="0.25">
      <c r="A289" s="43">
        <v>287</v>
      </c>
      <c r="B289" t="s">
        <v>982</v>
      </c>
      <c r="C289" t="s">
        <v>983</v>
      </c>
      <c r="D289">
        <v>995610</v>
      </c>
      <c r="E289">
        <v>120</v>
      </c>
      <c r="F289">
        <v>144</v>
      </c>
      <c r="G289">
        <v>111</v>
      </c>
      <c r="J289">
        <v>1970</v>
      </c>
      <c r="L289">
        <v>2</v>
      </c>
      <c r="M289">
        <v>7</v>
      </c>
      <c r="N289">
        <v>2</v>
      </c>
      <c r="O289" t="s">
        <v>984</v>
      </c>
      <c r="P289">
        <v>5</v>
      </c>
      <c r="Q289">
        <v>6</v>
      </c>
    </row>
    <row r="290" spans="1:17" x14ac:dyDescent="0.25">
      <c r="A290" s="43">
        <v>288</v>
      </c>
      <c r="B290" t="s">
        <v>985</v>
      </c>
      <c r="C290" t="s">
        <v>986</v>
      </c>
      <c r="D290">
        <v>996687</v>
      </c>
      <c r="E290">
        <v>130</v>
      </c>
      <c r="F290">
        <v>63</v>
      </c>
      <c r="G290">
        <v>112</v>
      </c>
      <c r="J290">
        <v>1978</v>
      </c>
      <c r="L290">
        <v>1</v>
      </c>
      <c r="O290" t="s">
        <v>987</v>
      </c>
      <c r="P290">
        <v>5</v>
      </c>
      <c r="Q290">
        <v>6</v>
      </c>
    </row>
    <row r="291" spans="1:17" x14ac:dyDescent="0.25">
      <c r="A291" s="43">
        <v>289</v>
      </c>
      <c r="B291" t="s">
        <v>988</v>
      </c>
      <c r="C291" t="s">
        <v>989</v>
      </c>
      <c r="D291">
        <v>994728</v>
      </c>
      <c r="E291">
        <v>130</v>
      </c>
      <c r="F291">
        <v>60</v>
      </c>
      <c r="G291">
        <v>119</v>
      </c>
      <c r="J291">
        <v>1993</v>
      </c>
      <c r="L291">
        <v>1</v>
      </c>
      <c r="O291" t="s">
        <v>990</v>
      </c>
      <c r="P291">
        <v>5</v>
      </c>
      <c r="Q291">
        <v>6</v>
      </c>
    </row>
    <row r="292" spans="1:17" x14ac:dyDescent="0.25">
      <c r="A292" s="43">
        <v>290</v>
      </c>
      <c r="B292" t="s">
        <v>991</v>
      </c>
      <c r="C292" t="s">
        <v>992</v>
      </c>
      <c r="D292">
        <v>993620</v>
      </c>
      <c r="E292">
        <v>120</v>
      </c>
      <c r="F292">
        <v>134</v>
      </c>
      <c r="G292">
        <v>134</v>
      </c>
      <c r="J292">
        <v>1971</v>
      </c>
      <c r="L292">
        <v>2</v>
      </c>
      <c r="M292">
        <v>7</v>
      </c>
      <c r="N292">
        <v>90</v>
      </c>
      <c r="O292" t="s">
        <v>993</v>
      </c>
      <c r="P292">
        <v>5</v>
      </c>
      <c r="Q292">
        <v>6</v>
      </c>
    </row>
    <row r="293" spans="1:17" x14ac:dyDescent="0.25">
      <c r="A293" s="43">
        <v>291</v>
      </c>
      <c r="B293" t="s">
        <v>994</v>
      </c>
      <c r="C293" t="s">
        <v>995</v>
      </c>
      <c r="D293">
        <v>997016</v>
      </c>
      <c r="E293">
        <v>130</v>
      </c>
      <c r="F293">
        <v>58</v>
      </c>
      <c r="G293">
        <v>102</v>
      </c>
      <c r="J293">
        <v>1977</v>
      </c>
      <c r="L293">
        <v>1</v>
      </c>
      <c r="O293" t="s">
        <v>996</v>
      </c>
      <c r="P293">
        <v>5</v>
      </c>
      <c r="Q293">
        <v>6</v>
      </c>
    </row>
    <row r="294" spans="1:17" x14ac:dyDescent="0.25">
      <c r="A294" s="43">
        <v>292</v>
      </c>
      <c r="B294" t="s">
        <v>997</v>
      </c>
      <c r="C294" t="s">
        <v>998</v>
      </c>
      <c r="D294">
        <v>995724</v>
      </c>
      <c r="E294">
        <v>120</v>
      </c>
      <c r="F294">
        <v>107</v>
      </c>
      <c r="G294">
        <v>107</v>
      </c>
      <c r="J294">
        <v>1968</v>
      </c>
      <c r="L294">
        <v>2</v>
      </c>
      <c r="M294">
        <v>7</v>
      </c>
      <c r="O294" t="s">
        <v>999</v>
      </c>
      <c r="P294">
        <v>5</v>
      </c>
      <c r="Q294">
        <v>6</v>
      </c>
    </row>
    <row r="295" spans="1:17" x14ac:dyDescent="0.25">
      <c r="A295" s="43">
        <v>293</v>
      </c>
      <c r="B295" t="s">
        <v>1000</v>
      </c>
      <c r="C295" t="s">
        <v>1001</v>
      </c>
      <c r="D295">
        <v>100103477</v>
      </c>
      <c r="E295">
        <v>131</v>
      </c>
      <c r="F295">
        <v>120</v>
      </c>
      <c r="G295">
        <v>120</v>
      </c>
      <c r="J295">
        <v>2018</v>
      </c>
      <c r="L295">
        <v>1</v>
      </c>
      <c r="O295" t="s">
        <v>1002</v>
      </c>
      <c r="P295">
        <v>5</v>
      </c>
      <c r="Q295">
        <v>6</v>
      </c>
    </row>
    <row r="296" spans="1:17" x14ac:dyDescent="0.25">
      <c r="A296" s="43">
        <v>294</v>
      </c>
      <c r="B296" t="s">
        <v>1003</v>
      </c>
      <c r="C296" t="s">
        <v>1004</v>
      </c>
      <c r="D296">
        <v>997124</v>
      </c>
      <c r="E296">
        <v>130</v>
      </c>
      <c r="F296">
        <v>101</v>
      </c>
      <c r="G296">
        <v>101</v>
      </c>
      <c r="J296">
        <v>1966</v>
      </c>
      <c r="L296">
        <v>7</v>
      </c>
      <c r="M296">
        <v>1</v>
      </c>
      <c r="N296">
        <v>2</v>
      </c>
      <c r="O296" t="s">
        <v>1005</v>
      </c>
      <c r="P296">
        <v>5</v>
      </c>
      <c r="Q296">
        <v>6</v>
      </c>
    </row>
    <row r="297" spans="1:17" x14ac:dyDescent="0.25">
      <c r="A297" s="43">
        <v>295</v>
      </c>
      <c r="B297" t="s">
        <v>1006</v>
      </c>
      <c r="C297" t="s">
        <v>1007</v>
      </c>
      <c r="D297">
        <v>994657</v>
      </c>
      <c r="E297">
        <v>130</v>
      </c>
      <c r="F297">
        <v>75</v>
      </c>
      <c r="G297">
        <v>125</v>
      </c>
      <c r="J297">
        <v>1975</v>
      </c>
      <c r="L297">
        <v>1</v>
      </c>
      <c r="N297">
        <v>0</v>
      </c>
      <c r="O297" t="s">
        <v>1008</v>
      </c>
      <c r="P297">
        <v>5</v>
      </c>
      <c r="Q297">
        <v>6</v>
      </c>
    </row>
    <row r="298" spans="1:17" x14ac:dyDescent="0.25">
      <c r="A298" s="43">
        <v>296</v>
      </c>
      <c r="B298" t="s">
        <v>1009</v>
      </c>
      <c r="C298" t="s">
        <v>1010</v>
      </c>
      <c r="D298">
        <v>996216</v>
      </c>
      <c r="E298">
        <v>120</v>
      </c>
      <c r="F298">
        <v>194</v>
      </c>
      <c r="G298">
        <v>156</v>
      </c>
      <c r="J298">
        <v>1978</v>
      </c>
      <c r="L298">
        <v>2</v>
      </c>
      <c r="M298">
        <v>7</v>
      </c>
      <c r="N298">
        <v>5</v>
      </c>
      <c r="O298" t="s">
        <v>1011</v>
      </c>
      <c r="P298">
        <v>5</v>
      </c>
      <c r="Q298">
        <v>6</v>
      </c>
    </row>
    <row r="299" spans="1:17" x14ac:dyDescent="0.25">
      <c r="A299" s="43">
        <v>297</v>
      </c>
      <c r="B299" t="s">
        <v>1012</v>
      </c>
      <c r="C299" t="s">
        <v>1013</v>
      </c>
      <c r="D299">
        <v>993890</v>
      </c>
      <c r="E299">
        <v>231</v>
      </c>
      <c r="F299">
        <v>18</v>
      </c>
      <c r="H299">
        <v>18</v>
      </c>
      <c r="J299">
        <v>1968</v>
      </c>
      <c r="L299">
        <v>9</v>
      </c>
      <c r="O299" t="s">
        <v>1014</v>
      </c>
      <c r="P299">
        <v>5</v>
      </c>
      <c r="Q299">
        <v>6</v>
      </c>
    </row>
    <row r="300" spans="1:17" x14ac:dyDescent="0.25">
      <c r="A300" s="43">
        <v>298</v>
      </c>
      <c r="B300" t="s">
        <v>1015</v>
      </c>
      <c r="C300" t="s">
        <v>1016</v>
      </c>
      <c r="D300">
        <v>996087</v>
      </c>
      <c r="E300">
        <v>232</v>
      </c>
      <c r="F300">
        <v>20</v>
      </c>
      <c r="H300">
        <v>20</v>
      </c>
      <c r="J300">
        <v>1971</v>
      </c>
      <c r="L300">
        <v>9</v>
      </c>
      <c r="O300" t="s">
        <v>1017</v>
      </c>
      <c r="P300">
        <v>5</v>
      </c>
      <c r="Q300">
        <v>6</v>
      </c>
    </row>
    <row r="301" spans="1:17" x14ac:dyDescent="0.25">
      <c r="A301" s="43">
        <v>299</v>
      </c>
      <c r="B301" t="s">
        <v>1018</v>
      </c>
      <c r="C301" t="s">
        <v>1019</v>
      </c>
      <c r="D301">
        <v>100089009</v>
      </c>
      <c r="E301">
        <v>130</v>
      </c>
      <c r="F301">
        <v>115</v>
      </c>
      <c r="G301">
        <v>115</v>
      </c>
      <c r="J301">
        <v>2015</v>
      </c>
      <c r="L301">
        <v>1</v>
      </c>
      <c r="O301" t="s">
        <v>1020</v>
      </c>
      <c r="P301">
        <v>5</v>
      </c>
      <c r="Q301">
        <v>6</v>
      </c>
    </row>
    <row r="302" spans="1:17" x14ac:dyDescent="0.25">
      <c r="A302" s="43">
        <v>300</v>
      </c>
      <c r="B302" t="s">
        <v>1021</v>
      </c>
      <c r="C302" t="s">
        <v>1022</v>
      </c>
      <c r="D302">
        <v>994558</v>
      </c>
      <c r="E302">
        <v>130</v>
      </c>
      <c r="F302">
        <v>107</v>
      </c>
      <c r="G302">
        <v>107</v>
      </c>
      <c r="J302">
        <v>1967</v>
      </c>
      <c r="K302">
        <v>1983</v>
      </c>
      <c r="L302">
        <v>1</v>
      </c>
      <c r="O302" t="s">
        <v>1023</v>
      </c>
      <c r="P302">
        <v>5</v>
      </c>
      <c r="Q302">
        <v>6</v>
      </c>
    </row>
    <row r="303" spans="1:17" x14ac:dyDescent="0.25">
      <c r="A303" s="43">
        <v>301</v>
      </c>
      <c r="B303" t="s">
        <v>1024</v>
      </c>
      <c r="C303" t="s">
        <v>1025</v>
      </c>
      <c r="D303">
        <v>994247</v>
      </c>
      <c r="E303">
        <v>130</v>
      </c>
      <c r="F303">
        <v>149</v>
      </c>
      <c r="G303">
        <v>149</v>
      </c>
      <c r="J303">
        <v>1967</v>
      </c>
      <c r="K303">
        <v>1984</v>
      </c>
      <c r="L303">
        <v>1</v>
      </c>
      <c r="N303">
        <v>2</v>
      </c>
      <c r="O303" t="s">
        <v>1026</v>
      </c>
      <c r="P303">
        <v>5</v>
      </c>
      <c r="Q303">
        <v>6</v>
      </c>
    </row>
    <row r="304" spans="1:17" x14ac:dyDescent="0.25">
      <c r="A304" s="43">
        <v>302</v>
      </c>
      <c r="B304" t="s">
        <v>1027</v>
      </c>
      <c r="C304" t="s">
        <v>1028</v>
      </c>
      <c r="D304">
        <v>994555</v>
      </c>
      <c r="E304">
        <v>130</v>
      </c>
      <c r="F304">
        <v>107</v>
      </c>
      <c r="G304">
        <v>107</v>
      </c>
      <c r="J304">
        <v>1967</v>
      </c>
      <c r="K304">
        <v>1983</v>
      </c>
      <c r="L304">
        <v>1</v>
      </c>
      <c r="O304" t="s">
        <v>1029</v>
      </c>
      <c r="P304">
        <v>5</v>
      </c>
      <c r="Q304">
        <v>6</v>
      </c>
    </row>
    <row r="305" spans="1:17" x14ac:dyDescent="0.25">
      <c r="A305" s="43">
        <v>303</v>
      </c>
      <c r="B305" t="s">
        <v>1030</v>
      </c>
      <c r="C305" t="s">
        <v>1031</v>
      </c>
      <c r="D305">
        <v>994942</v>
      </c>
      <c r="E305">
        <v>130</v>
      </c>
      <c r="F305">
        <v>75</v>
      </c>
      <c r="G305">
        <v>125</v>
      </c>
      <c r="J305">
        <v>1975</v>
      </c>
      <c r="L305">
        <v>7</v>
      </c>
      <c r="M305">
        <v>1</v>
      </c>
      <c r="O305" t="s">
        <v>1032</v>
      </c>
      <c r="P305">
        <v>5</v>
      </c>
      <c r="Q305">
        <v>6</v>
      </c>
    </row>
    <row r="306" spans="1:17" x14ac:dyDescent="0.25">
      <c r="A306" s="43">
        <v>304</v>
      </c>
      <c r="B306" t="s">
        <v>1033</v>
      </c>
      <c r="C306" t="s">
        <v>1034</v>
      </c>
      <c r="D306">
        <v>994177</v>
      </c>
      <c r="E306">
        <v>130</v>
      </c>
      <c r="F306">
        <v>134</v>
      </c>
      <c r="G306">
        <v>134</v>
      </c>
      <c r="J306">
        <v>1975</v>
      </c>
      <c r="L306">
        <v>1</v>
      </c>
      <c r="O306" t="s">
        <v>1035</v>
      </c>
      <c r="P306">
        <v>5</v>
      </c>
      <c r="Q306">
        <v>6</v>
      </c>
    </row>
    <row r="307" spans="1:17" x14ac:dyDescent="0.25">
      <c r="A307" s="43">
        <v>305</v>
      </c>
      <c r="B307" t="s">
        <v>1036</v>
      </c>
      <c r="C307" t="s">
        <v>1037</v>
      </c>
      <c r="D307">
        <v>994895</v>
      </c>
      <c r="E307">
        <v>130</v>
      </c>
      <c r="F307">
        <v>113</v>
      </c>
      <c r="G307">
        <v>113</v>
      </c>
      <c r="J307">
        <v>1975</v>
      </c>
      <c r="L307">
        <v>1</v>
      </c>
      <c r="O307" t="s">
        <v>1038</v>
      </c>
      <c r="P307">
        <v>5</v>
      </c>
      <c r="Q307">
        <v>6</v>
      </c>
    </row>
    <row r="308" spans="1:17" x14ac:dyDescent="0.25">
      <c r="A308" s="43">
        <v>306</v>
      </c>
      <c r="B308" t="s">
        <v>1039</v>
      </c>
      <c r="C308" t="s">
        <v>1040</v>
      </c>
      <c r="D308">
        <v>995054</v>
      </c>
      <c r="E308">
        <v>130</v>
      </c>
      <c r="F308">
        <v>126</v>
      </c>
      <c r="G308">
        <v>126</v>
      </c>
      <c r="J308">
        <v>1975</v>
      </c>
      <c r="L308">
        <v>7</v>
      </c>
      <c r="M308">
        <v>1</v>
      </c>
      <c r="O308" t="s">
        <v>1041</v>
      </c>
      <c r="P308">
        <v>5</v>
      </c>
      <c r="Q308">
        <v>6</v>
      </c>
    </row>
    <row r="309" spans="1:17" x14ac:dyDescent="0.25">
      <c r="A309" s="43">
        <v>307</v>
      </c>
      <c r="B309" t="s">
        <v>1042</v>
      </c>
      <c r="C309" t="s">
        <v>1043</v>
      </c>
      <c r="D309">
        <v>995430</v>
      </c>
      <c r="E309">
        <v>130</v>
      </c>
      <c r="F309">
        <v>124</v>
      </c>
      <c r="G309">
        <v>124</v>
      </c>
      <c r="J309">
        <v>1970</v>
      </c>
      <c r="K309">
        <v>1979</v>
      </c>
      <c r="L309">
        <v>1</v>
      </c>
      <c r="N309">
        <v>2</v>
      </c>
      <c r="O309" t="s">
        <v>1044</v>
      </c>
      <c r="P309">
        <v>5</v>
      </c>
      <c r="Q309">
        <v>6</v>
      </c>
    </row>
    <row r="310" spans="1:17" x14ac:dyDescent="0.25">
      <c r="A310" s="43">
        <v>308</v>
      </c>
      <c r="B310" t="s">
        <v>1045</v>
      </c>
      <c r="C310" t="s">
        <v>452</v>
      </c>
      <c r="D310">
        <v>995988</v>
      </c>
      <c r="E310">
        <v>140</v>
      </c>
      <c r="F310">
        <v>372</v>
      </c>
      <c r="G310">
        <v>372</v>
      </c>
      <c r="J310">
        <v>1988</v>
      </c>
      <c r="L310">
        <v>1</v>
      </c>
      <c r="O310" t="s">
        <v>1046</v>
      </c>
      <c r="P310">
        <v>5</v>
      </c>
      <c r="Q310">
        <v>6</v>
      </c>
    </row>
    <row r="311" spans="1:17" x14ac:dyDescent="0.25">
      <c r="A311" s="43">
        <v>309</v>
      </c>
      <c r="B311" t="s">
        <v>1047</v>
      </c>
      <c r="C311" t="s">
        <v>1048</v>
      </c>
      <c r="D311">
        <v>995787</v>
      </c>
      <c r="E311">
        <v>530</v>
      </c>
      <c r="F311">
        <v>5083</v>
      </c>
      <c r="H311">
        <v>5696</v>
      </c>
      <c r="J311">
        <v>1979</v>
      </c>
      <c r="L311">
        <v>1</v>
      </c>
      <c r="O311" t="s">
        <v>1049</v>
      </c>
      <c r="P311">
        <v>5</v>
      </c>
      <c r="Q311">
        <v>6</v>
      </c>
    </row>
    <row r="312" spans="1:17" x14ac:dyDescent="0.25">
      <c r="A312" s="43">
        <v>310</v>
      </c>
      <c r="B312" t="s">
        <v>1050</v>
      </c>
      <c r="C312" t="s">
        <v>1051</v>
      </c>
      <c r="D312">
        <v>997431</v>
      </c>
      <c r="E312">
        <v>120</v>
      </c>
      <c r="F312">
        <v>132</v>
      </c>
      <c r="G312">
        <v>132</v>
      </c>
      <c r="J312">
        <v>1968</v>
      </c>
      <c r="L312">
        <v>2</v>
      </c>
      <c r="M312">
        <v>7</v>
      </c>
      <c r="O312" t="s">
        <v>1052</v>
      </c>
      <c r="P312">
        <v>5</v>
      </c>
      <c r="Q312">
        <v>6</v>
      </c>
    </row>
    <row r="313" spans="1:17" x14ac:dyDescent="0.25">
      <c r="A313" s="43">
        <v>311</v>
      </c>
      <c r="B313" t="s">
        <v>1053</v>
      </c>
      <c r="C313" t="s">
        <v>1054</v>
      </c>
      <c r="D313">
        <v>996735</v>
      </c>
      <c r="E313">
        <v>130</v>
      </c>
      <c r="F313">
        <v>61</v>
      </c>
      <c r="G313">
        <v>109</v>
      </c>
      <c r="J313">
        <v>1978</v>
      </c>
      <c r="L313">
        <v>1</v>
      </c>
      <c r="O313" t="s">
        <v>1055</v>
      </c>
      <c r="P313">
        <v>5</v>
      </c>
      <c r="Q313">
        <v>6</v>
      </c>
    </row>
    <row r="314" spans="1:17" x14ac:dyDescent="0.25">
      <c r="A314" s="43">
        <v>312</v>
      </c>
      <c r="B314" t="s">
        <v>1056</v>
      </c>
      <c r="C314" t="s">
        <v>1057</v>
      </c>
      <c r="D314">
        <v>2648139</v>
      </c>
      <c r="E314">
        <v>140</v>
      </c>
      <c r="F314">
        <v>4703</v>
      </c>
      <c r="G314">
        <v>4703</v>
      </c>
      <c r="J314">
        <v>2008</v>
      </c>
      <c r="L314">
        <v>1</v>
      </c>
      <c r="N314">
        <v>90</v>
      </c>
      <c r="O314" t="s">
        <v>1058</v>
      </c>
      <c r="P314">
        <v>5</v>
      </c>
      <c r="Q314">
        <v>6</v>
      </c>
    </row>
    <row r="315" spans="1:17" x14ac:dyDescent="0.25">
      <c r="A315" s="43">
        <v>313</v>
      </c>
      <c r="B315" t="s">
        <v>1059</v>
      </c>
      <c r="C315" t="s">
        <v>1060</v>
      </c>
      <c r="D315">
        <v>994631</v>
      </c>
      <c r="E315">
        <v>120</v>
      </c>
      <c r="F315">
        <v>94</v>
      </c>
      <c r="G315">
        <v>158</v>
      </c>
      <c r="J315">
        <v>1877</v>
      </c>
      <c r="K315">
        <v>1972</v>
      </c>
      <c r="L315">
        <v>2</v>
      </c>
      <c r="M315">
        <v>7</v>
      </c>
      <c r="O315" t="s">
        <v>1061</v>
      </c>
      <c r="P315">
        <v>5</v>
      </c>
      <c r="Q315">
        <v>6</v>
      </c>
    </row>
    <row r="316" spans="1:17" x14ac:dyDescent="0.25">
      <c r="A316" s="43">
        <v>314</v>
      </c>
      <c r="B316" t="s">
        <v>1062</v>
      </c>
      <c r="C316" t="s">
        <v>1063</v>
      </c>
      <c r="D316">
        <v>2702929</v>
      </c>
      <c r="E316">
        <v>130</v>
      </c>
      <c r="F316">
        <v>56</v>
      </c>
      <c r="G316">
        <v>108</v>
      </c>
      <c r="J316">
        <v>2008</v>
      </c>
      <c r="L316">
        <v>2</v>
      </c>
      <c r="M316">
        <v>7</v>
      </c>
      <c r="N316">
        <v>90</v>
      </c>
      <c r="O316" t="s">
        <v>1064</v>
      </c>
      <c r="P316">
        <v>5</v>
      </c>
      <c r="Q316">
        <v>6</v>
      </c>
    </row>
    <row r="317" spans="1:17" x14ac:dyDescent="0.25">
      <c r="A317" s="43">
        <v>315</v>
      </c>
      <c r="B317" t="s">
        <v>1065</v>
      </c>
      <c r="C317" t="s">
        <v>1066</v>
      </c>
      <c r="D317">
        <v>994113</v>
      </c>
      <c r="E317">
        <v>120</v>
      </c>
      <c r="F317">
        <v>164</v>
      </c>
      <c r="G317">
        <v>134</v>
      </c>
      <c r="J317">
        <v>1969</v>
      </c>
      <c r="K317">
        <v>1985</v>
      </c>
      <c r="L317">
        <v>2</v>
      </c>
      <c r="M317">
        <v>7</v>
      </c>
      <c r="O317" t="s">
        <v>1067</v>
      </c>
      <c r="P317">
        <v>5</v>
      </c>
      <c r="Q317">
        <v>6</v>
      </c>
    </row>
    <row r="318" spans="1:17" x14ac:dyDescent="0.25">
      <c r="A318" s="43">
        <v>316</v>
      </c>
      <c r="B318" t="s">
        <v>1068</v>
      </c>
      <c r="C318" t="s">
        <v>1069</v>
      </c>
      <c r="D318">
        <v>994827</v>
      </c>
      <c r="E318">
        <v>120</v>
      </c>
      <c r="F318">
        <v>171</v>
      </c>
      <c r="G318">
        <v>171</v>
      </c>
      <c r="J318">
        <v>1970</v>
      </c>
      <c r="K318">
        <v>1980</v>
      </c>
      <c r="L318">
        <v>2</v>
      </c>
      <c r="M318">
        <v>7</v>
      </c>
      <c r="N318">
        <v>2</v>
      </c>
      <c r="O318" t="s">
        <v>1070</v>
      </c>
      <c r="P318">
        <v>5</v>
      </c>
      <c r="Q318">
        <v>6</v>
      </c>
    </row>
    <row r="319" spans="1:17" x14ac:dyDescent="0.25">
      <c r="A319" s="43">
        <v>317</v>
      </c>
      <c r="B319" t="s">
        <v>1071</v>
      </c>
      <c r="C319" t="s">
        <v>1072</v>
      </c>
      <c r="D319">
        <v>993759</v>
      </c>
      <c r="E319">
        <v>120</v>
      </c>
      <c r="F319">
        <v>131</v>
      </c>
      <c r="G319">
        <v>109</v>
      </c>
      <c r="J319">
        <v>1973</v>
      </c>
      <c r="K319">
        <v>1992</v>
      </c>
      <c r="L319">
        <v>2</v>
      </c>
      <c r="M319">
        <v>7</v>
      </c>
      <c r="N319">
        <v>2</v>
      </c>
      <c r="O319" t="s">
        <v>1073</v>
      </c>
      <c r="P319">
        <v>5</v>
      </c>
      <c r="Q319">
        <v>6</v>
      </c>
    </row>
    <row r="320" spans="1:17" x14ac:dyDescent="0.25">
      <c r="A320" s="43">
        <v>318</v>
      </c>
      <c r="B320" t="s">
        <v>1074</v>
      </c>
      <c r="C320" t="s">
        <v>1075</v>
      </c>
      <c r="D320">
        <v>996965</v>
      </c>
      <c r="E320">
        <v>120</v>
      </c>
      <c r="F320">
        <v>135</v>
      </c>
      <c r="G320">
        <v>113</v>
      </c>
      <c r="J320">
        <v>1978</v>
      </c>
      <c r="K320">
        <v>1985</v>
      </c>
      <c r="L320">
        <v>2</v>
      </c>
      <c r="M320">
        <v>7</v>
      </c>
      <c r="O320" t="s">
        <v>1076</v>
      </c>
      <c r="P320">
        <v>5</v>
      </c>
      <c r="Q320">
        <v>6</v>
      </c>
    </row>
    <row r="321" spans="1:17" x14ac:dyDescent="0.25">
      <c r="A321" s="43">
        <v>319</v>
      </c>
      <c r="B321" t="s">
        <v>1077</v>
      </c>
      <c r="C321" t="s">
        <v>1078</v>
      </c>
      <c r="D321">
        <v>997416</v>
      </c>
      <c r="E321">
        <v>120</v>
      </c>
      <c r="F321">
        <v>102</v>
      </c>
      <c r="G321">
        <v>102</v>
      </c>
      <c r="J321">
        <v>1959</v>
      </c>
      <c r="L321">
        <v>2</v>
      </c>
      <c r="M321">
        <v>7</v>
      </c>
      <c r="N321">
        <v>90</v>
      </c>
      <c r="O321" t="s">
        <v>1079</v>
      </c>
      <c r="P321">
        <v>5</v>
      </c>
      <c r="Q321">
        <v>6</v>
      </c>
    </row>
    <row r="322" spans="1:17" x14ac:dyDescent="0.25">
      <c r="A322" s="43">
        <v>320</v>
      </c>
      <c r="B322" t="s">
        <v>1080</v>
      </c>
      <c r="C322" t="s">
        <v>1081</v>
      </c>
      <c r="D322">
        <v>2685065</v>
      </c>
      <c r="E322">
        <v>130</v>
      </c>
      <c r="F322">
        <v>63</v>
      </c>
      <c r="G322">
        <v>125</v>
      </c>
      <c r="J322">
        <v>2008</v>
      </c>
      <c r="L322">
        <v>1</v>
      </c>
      <c r="N322">
        <v>90</v>
      </c>
      <c r="O322" t="s">
        <v>1082</v>
      </c>
      <c r="P322">
        <v>5</v>
      </c>
      <c r="Q322">
        <v>6</v>
      </c>
    </row>
    <row r="323" spans="1:17" x14ac:dyDescent="0.25">
      <c r="A323" s="43">
        <v>321</v>
      </c>
      <c r="B323" t="s">
        <v>1083</v>
      </c>
      <c r="C323" t="s">
        <v>1084</v>
      </c>
      <c r="D323">
        <v>2540587</v>
      </c>
      <c r="E323">
        <v>130</v>
      </c>
      <c r="F323">
        <v>120</v>
      </c>
      <c r="G323">
        <v>120</v>
      </c>
      <c r="J323">
        <v>2000</v>
      </c>
      <c r="L323">
        <v>1</v>
      </c>
      <c r="O323" t="s">
        <v>1085</v>
      </c>
      <c r="P323">
        <v>5</v>
      </c>
      <c r="Q323">
        <v>6</v>
      </c>
    </row>
    <row r="324" spans="1:17" x14ac:dyDescent="0.25">
      <c r="A324" s="43">
        <v>322</v>
      </c>
      <c r="B324" t="s">
        <v>1086</v>
      </c>
      <c r="C324" t="s">
        <v>1087</v>
      </c>
      <c r="D324">
        <v>994288</v>
      </c>
      <c r="E324">
        <v>120</v>
      </c>
      <c r="F324">
        <v>183</v>
      </c>
      <c r="G324">
        <v>183</v>
      </c>
      <c r="J324">
        <v>1973</v>
      </c>
      <c r="K324">
        <v>1994</v>
      </c>
      <c r="L324">
        <v>1</v>
      </c>
      <c r="N324">
        <v>2</v>
      </c>
      <c r="O324" t="s">
        <v>1088</v>
      </c>
      <c r="P324">
        <v>5</v>
      </c>
      <c r="Q324">
        <v>6</v>
      </c>
    </row>
    <row r="325" spans="1:17" x14ac:dyDescent="0.25">
      <c r="A325" s="43">
        <v>323</v>
      </c>
      <c r="B325" t="s">
        <v>1089</v>
      </c>
      <c r="C325" t="s">
        <v>1090</v>
      </c>
      <c r="D325">
        <v>995250</v>
      </c>
      <c r="E325">
        <v>120</v>
      </c>
      <c r="F325">
        <v>117</v>
      </c>
      <c r="G325">
        <v>192</v>
      </c>
      <c r="J325">
        <v>1988</v>
      </c>
      <c r="L325">
        <v>2</v>
      </c>
      <c r="M325">
        <v>7</v>
      </c>
      <c r="N325">
        <v>2</v>
      </c>
      <c r="O325" t="s">
        <v>1091</v>
      </c>
      <c r="P325">
        <v>5</v>
      </c>
      <c r="Q325">
        <v>6</v>
      </c>
    </row>
    <row r="326" spans="1:17" x14ac:dyDescent="0.25">
      <c r="A326" s="43">
        <v>324</v>
      </c>
      <c r="B326" t="s">
        <v>1092</v>
      </c>
      <c r="C326" t="s">
        <v>1093</v>
      </c>
      <c r="D326">
        <v>994737</v>
      </c>
      <c r="E326">
        <v>120</v>
      </c>
      <c r="F326">
        <v>186</v>
      </c>
      <c r="G326">
        <v>186</v>
      </c>
      <c r="J326">
        <v>1979</v>
      </c>
      <c r="K326">
        <v>2007</v>
      </c>
      <c r="L326">
        <v>2</v>
      </c>
      <c r="M326">
        <v>7</v>
      </c>
      <c r="O326" t="s">
        <v>1094</v>
      </c>
      <c r="P326">
        <v>5</v>
      </c>
      <c r="Q326">
        <v>6</v>
      </c>
    </row>
    <row r="327" spans="1:17" x14ac:dyDescent="0.25">
      <c r="A327" s="43">
        <v>325</v>
      </c>
      <c r="B327" t="s">
        <v>1095</v>
      </c>
      <c r="C327" t="s">
        <v>1096</v>
      </c>
      <c r="D327">
        <v>100048182</v>
      </c>
      <c r="E327">
        <v>210</v>
      </c>
      <c r="F327">
        <v>77</v>
      </c>
      <c r="H327">
        <v>77</v>
      </c>
      <c r="J327">
        <v>1902</v>
      </c>
      <c r="L327">
        <v>9</v>
      </c>
      <c r="O327" t="s">
        <v>1097</v>
      </c>
      <c r="P327">
        <v>5</v>
      </c>
      <c r="Q327">
        <v>6</v>
      </c>
    </row>
    <row r="328" spans="1:17" x14ac:dyDescent="0.25">
      <c r="A328" s="43">
        <v>326</v>
      </c>
      <c r="B328" t="s">
        <v>1098</v>
      </c>
      <c r="C328" t="s">
        <v>1099</v>
      </c>
      <c r="D328">
        <v>994472</v>
      </c>
      <c r="E328">
        <v>219</v>
      </c>
      <c r="F328">
        <v>60</v>
      </c>
      <c r="H328">
        <v>60</v>
      </c>
      <c r="J328">
        <v>1957</v>
      </c>
      <c r="L328">
        <v>5</v>
      </c>
      <c r="M328">
        <v>1</v>
      </c>
      <c r="N328">
        <v>80</v>
      </c>
      <c r="O328" t="s">
        <v>1100</v>
      </c>
      <c r="P328">
        <v>5</v>
      </c>
      <c r="Q328">
        <v>6</v>
      </c>
    </row>
    <row r="329" spans="1:17" x14ac:dyDescent="0.25">
      <c r="A329" s="43">
        <v>327</v>
      </c>
      <c r="B329" t="s">
        <v>1101</v>
      </c>
      <c r="C329" t="s">
        <v>1102</v>
      </c>
      <c r="D329">
        <v>994112</v>
      </c>
      <c r="E329">
        <v>120</v>
      </c>
      <c r="F329">
        <v>170</v>
      </c>
      <c r="G329">
        <v>170</v>
      </c>
      <c r="J329">
        <v>1969</v>
      </c>
      <c r="K329">
        <v>1981</v>
      </c>
      <c r="L329">
        <v>2</v>
      </c>
      <c r="M329">
        <v>7</v>
      </c>
      <c r="N329">
        <v>2</v>
      </c>
      <c r="O329" t="s">
        <v>1103</v>
      </c>
      <c r="P329">
        <v>5</v>
      </c>
      <c r="Q329">
        <v>6</v>
      </c>
    </row>
    <row r="330" spans="1:17" x14ac:dyDescent="0.25">
      <c r="A330" s="43">
        <v>328</v>
      </c>
      <c r="B330" t="s">
        <v>1104</v>
      </c>
      <c r="C330" t="s">
        <v>1105</v>
      </c>
      <c r="D330">
        <v>996353</v>
      </c>
      <c r="E330">
        <v>120</v>
      </c>
      <c r="F330">
        <v>88</v>
      </c>
      <c r="G330">
        <v>155</v>
      </c>
      <c r="J330">
        <v>1943</v>
      </c>
      <c r="K330">
        <v>1976</v>
      </c>
      <c r="L330">
        <v>2</v>
      </c>
      <c r="M330">
        <v>7</v>
      </c>
      <c r="N330">
        <v>2</v>
      </c>
      <c r="O330" t="s">
        <v>1106</v>
      </c>
      <c r="P330">
        <v>5</v>
      </c>
      <c r="Q330">
        <v>6</v>
      </c>
    </row>
    <row r="331" spans="1:17" x14ac:dyDescent="0.25">
      <c r="A331" s="43">
        <v>329</v>
      </c>
      <c r="B331" t="s">
        <v>1107</v>
      </c>
      <c r="C331" t="s">
        <v>1108</v>
      </c>
      <c r="D331">
        <v>996810</v>
      </c>
      <c r="E331">
        <v>130</v>
      </c>
      <c r="F331">
        <v>61</v>
      </c>
      <c r="G331">
        <v>109</v>
      </c>
      <c r="J331">
        <v>1978</v>
      </c>
      <c r="L331">
        <v>1</v>
      </c>
      <c r="O331" t="s">
        <v>1109</v>
      </c>
      <c r="P331">
        <v>5</v>
      </c>
      <c r="Q331">
        <v>6</v>
      </c>
    </row>
    <row r="332" spans="1:17" x14ac:dyDescent="0.25">
      <c r="A332" s="43">
        <v>330</v>
      </c>
      <c r="B332" t="s">
        <v>1110</v>
      </c>
      <c r="C332" t="s">
        <v>1111</v>
      </c>
      <c r="D332">
        <v>995728</v>
      </c>
      <c r="E332">
        <v>120</v>
      </c>
      <c r="F332">
        <v>89</v>
      </c>
      <c r="G332">
        <v>89</v>
      </c>
      <c r="J332">
        <v>1964</v>
      </c>
      <c r="L332">
        <v>7</v>
      </c>
      <c r="M332">
        <v>1</v>
      </c>
      <c r="O332" t="s">
        <v>1112</v>
      </c>
      <c r="P332">
        <v>5</v>
      </c>
      <c r="Q332">
        <v>6</v>
      </c>
    </row>
    <row r="333" spans="1:17" x14ac:dyDescent="0.25">
      <c r="A333" s="43">
        <v>331</v>
      </c>
      <c r="B333" t="s">
        <v>1113</v>
      </c>
      <c r="C333" t="s">
        <v>1114</v>
      </c>
      <c r="D333">
        <v>995142</v>
      </c>
      <c r="E333">
        <v>130</v>
      </c>
      <c r="F333">
        <v>103</v>
      </c>
      <c r="G333">
        <v>103</v>
      </c>
      <c r="J333">
        <v>1978</v>
      </c>
      <c r="L333">
        <v>1</v>
      </c>
      <c r="N333">
        <v>2</v>
      </c>
      <c r="O333" t="s">
        <v>1115</v>
      </c>
      <c r="P333">
        <v>5</v>
      </c>
      <c r="Q333">
        <v>6</v>
      </c>
    </row>
    <row r="334" spans="1:17" x14ac:dyDescent="0.25">
      <c r="A334" s="43">
        <v>332</v>
      </c>
      <c r="B334" t="s">
        <v>1116</v>
      </c>
      <c r="C334" t="s">
        <v>1117</v>
      </c>
      <c r="D334">
        <v>995369</v>
      </c>
      <c r="E334">
        <v>120</v>
      </c>
      <c r="F334">
        <v>154</v>
      </c>
      <c r="G334">
        <v>154</v>
      </c>
      <c r="J334">
        <v>1970</v>
      </c>
      <c r="L334">
        <v>2</v>
      </c>
      <c r="M334">
        <v>7</v>
      </c>
      <c r="O334" t="s">
        <v>1118</v>
      </c>
      <c r="P334">
        <v>5</v>
      </c>
      <c r="Q334">
        <v>6</v>
      </c>
    </row>
    <row r="335" spans="1:17" x14ac:dyDescent="0.25">
      <c r="A335" s="43">
        <v>333</v>
      </c>
      <c r="B335" t="s">
        <v>1119</v>
      </c>
      <c r="C335" t="s">
        <v>1120</v>
      </c>
      <c r="D335">
        <v>996371</v>
      </c>
      <c r="E335">
        <v>120</v>
      </c>
      <c r="F335">
        <v>136</v>
      </c>
      <c r="G335">
        <v>136</v>
      </c>
      <c r="J335">
        <v>1982</v>
      </c>
      <c r="L335">
        <v>2</v>
      </c>
      <c r="M335">
        <v>7</v>
      </c>
      <c r="N335">
        <v>2</v>
      </c>
      <c r="O335" t="s">
        <v>1121</v>
      </c>
      <c r="P335">
        <v>5</v>
      </c>
      <c r="Q335">
        <v>6</v>
      </c>
    </row>
    <row r="336" spans="1:17" x14ac:dyDescent="0.25">
      <c r="A336" s="43">
        <v>334</v>
      </c>
      <c r="B336" t="s">
        <v>1122</v>
      </c>
      <c r="C336" t="s">
        <v>1123</v>
      </c>
      <c r="D336">
        <v>996755</v>
      </c>
      <c r="E336">
        <v>130</v>
      </c>
      <c r="F336">
        <v>58</v>
      </c>
      <c r="G336">
        <v>102</v>
      </c>
      <c r="J336">
        <v>1977</v>
      </c>
      <c r="L336">
        <v>1</v>
      </c>
      <c r="O336" t="s">
        <v>1124</v>
      </c>
      <c r="P336">
        <v>5</v>
      </c>
      <c r="Q336">
        <v>6</v>
      </c>
    </row>
    <row r="337" spans="1:17" x14ac:dyDescent="0.25">
      <c r="A337" s="43">
        <v>335</v>
      </c>
      <c r="B337" t="s">
        <v>1125</v>
      </c>
      <c r="C337" t="s">
        <v>1126</v>
      </c>
      <c r="D337">
        <v>997674</v>
      </c>
      <c r="E337">
        <v>120</v>
      </c>
      <c r="F337">
        <v>181</v>
      </c>
      <c r="G337">
        <v>181</v>
      </c>
      <c r="J337">
        <v>1957</v>
      </c>
      <c r="K337">
        <v>1982</v>
      </c>
      <c r="L337">
        <v>2</v>
      </c>
      <c r="M337">
        <v>7</v>
      </c>
      <c r="N337">
        <v>2</v>
      </c>
      <c r="O337" t="s">
        <v>1127</v>
      </c>
      <c r="P337">
        <v>5</v>
      </c>
      <c r="Q337">
        <v>6</v>
      </c>
    </row>
    <row r="338" spans="1:17" x14ac:dyDescent="0.25">
      <c r="A338" s="43">
        <v>336</v>
      </c>
      <c r="B338" t="s">
        <v>1128</v>
      </c>
      <c r="C338" t="s">
        <v>1129</v>
      </c>
      <c r="D338">
        <v>996660</v>
      </c>
      <c r="E338">
        <v>120</v>
      </c>
      <c r="F338">
        <v>115</v>
      </c>
      <c r="G338">
        <v>115</v>
      </c>
      <c r="J338">
        <v>1980</v>
      </c>
      <c r="L338">
        <v>7</v>
      </c>
      <c r="M338">
        <v>1</v>
      </c>
      <c r="N338">
        <v>2</v>
      </c>
      <c r="O338" t="s">
        <v>1130</v>
      </c>
      <c r="P338">
        <v>5</v>
      </c>
      <c r="Q338">
        <v>6</v>
      </c>
    </row>
    <row r="339" spans="1:17" x14ac:dyDescent="0.25">
      <c r="A339" s="43">
        <v>337</v>
      </c>
      <c r="B339" t="s">
        <v>1131</v>
      </c>
      <c r="C339" t="s">
        <v>1132</v>
      </c>
      <c r="D339">
        <v>996769</v>
      </c>
      <c r="E339">
        <v>130</v>
      </c>
      <c r="F339">
        <v>58</v>
      </c>
      <c r="G339">
        <v>102</v>
      </c>
      <c r="J339">
        <v>1977</v>
      </c>
      <c r="L339">
        <v>1</v>
      </c>
      <c r="O339" t="s">
        <v>1133</v>
      </c>
      <c r="P339">
        <v>5</v>
      </c>
      <c r="Q339">
        <v>6</v>
      </c>
    </row>
    <row r="340" spans="1:17" x14ac:dyDescent="0.25">
      <c r="A340" s="43">
        <v>338</v>
      </c>
      <c r="B340" t="s">
        <v>1134</v>
      </c>
      <c r="C340" t="s">
        <v>1135</v>
      </c>
      <c r="D340">
        <v>996242</v>
      </c>
      <c r="E340">
        <v>120</v>
      </c>
      <c r="F340">
        <v>167</v>
      </c>
      <c r="G340">
        <v>129</v>
      </c>
      <c r="J340">
        <v>1978</v>
      </c>
      <c r="L340">
        <v>2</v>
      </c>
      <c r="M340">
        <v>7</v>
      </c>
      <c r="O340" t="s">
        <v>1136</v>
      </c>
      <c r="P340">
        <v>5</v>
      </c>
      <c r="Q340">
        <v>6</v>
      </c>
    </row>
    <row r="341" spans="1:17" x14ac:dyDescent="0.25">
      <c r="A341" s="43">
        <v>339</v>
      </c>
      <c r="B341" t="s">
        <v>1137</v>
      </c>
      <c r="C341" t="s">
        <v>1138</v>
      </c>
      <c r="D341">
        <v>994829</v>
      </c>
      <c r="E341">
        <v>130</v>
      </c>
      <c r="F341">
        <v>75</v>
      </c>
      <c r="G341">
        <v>125</v>
      </c>
      <c r="J341">
        <v>1975</v>
      </c>
      <c r="L341">
        <v>7</v>
      </c>
      <c r="M341">
        <v>1</v>
      </c>
      <c r="O341" t="s">
        <v>1139</v>
      </c>
      <c r="P341">
        <v>5</v>
      </c>
      <c r="Q341">
        <v>6</v>
      </c>
    </row>
    <row r="342" spans="1:17" x14ac:dyDescent="0.25">
      <c r="A342" s="43">
        <v>340</v>
      </c>
      <c r="B342" t="s">
        <v>1140</v>
      </c>
      <c r="C342" t="s">
        <v>1141</v>
      </c>
      <c r="D342">
        <v>995279</v>
      </c>
      <c r="E342">
        <v>130</v>
      </c>
      <c r="F342">
        <v>126</v>
      </c>
      <c r="G342">
        <v>170</v>
      </c>
      <c r="J342">
        <v>1971</v>
      </c>
      <c r="L342">
        <v>1</v>
      </c>
      <c r="N342">
        <v>90</v>
      </c>
      <c r="O342" t="s">
        <v>1142</v>
      </c>
      <c r="P342">
        <v>5</v>
      </c>
      <c r="Q342">
        <v>6</v>
      </c>
    </row>
    <row r="343" spans="1:17" x14ac:dyDescent="0.25">
      <c r="A343" s="43">
        <v>341</v>
      </c>
      <c r="B343" t="s">
        <v>1143</v>
      </c>
      <c r="C343" t="s">
        <v>1144</v>
      </c>
      <c r="D343">
        <v>996429</v>
      </c>
      <c r="E343">
        <v>120</v>
      </c>
      <c r="F343">
        <v>121</v>
      </c>
      <c r="G343">
        <v>182</v>
      </c>
      <c r="J343">
        <v>1989</v>
      </c>
      <c r="L343">
        <v>7</v>
      </c>
      <c r="M343">
        <v>1</v>
      </c>
      <c r="O343" t="s">
        <v>1145</v>
      </c>
      <c r="P343">
        <v>5</v>
      </c>
      <c r="Q343">
        <v>6</v>
      </c>
    </row>
    <row r="344" spans="1:17" x14ac:dyDescent="0.25">
      <c r="A344" s="43">
        <v>342</v>
      </c>
      <c r="B344" t="s">
        <v>1146</v>
      </c>
      <c r="C344" t="s">
        <v>1147</v>
      </c>
      <c r="D344">
        <v>993706</v>
      </c>
      <c r="E344">
        <v>120</v>
      </c>
      <c r="F344">
        <v>109</v>
      </c>
      <c r="G344">
        <v>109</v>
      </c>
      <c r="J344">
        <v>1973</v>
      </c>
      <c r="L344">
        <v>2</v>
      </c>
      <c r="M344">
        <v>7</v>
      </c>
      <c r="O344" t="s">
        <v>1148</v>
      </c>
      <c r="P344">
        <v>5</v>
      </c>
      <c r="Q344">
        <v>6</v>
      </c>
    </row>
    <row r="345" spans="1:17" x14ac:dyDescent="0.25">
      <c r="A345" s="43">
        <v>343</v>
      </c>
      <c r="B345" t="s">
        <v>1149</v>
      </c>
      <c r="C345" t="s">
        <v>1150</v>
      </c>
      <c r="D345">
        <v>2685033</v>
      </c>
      <c r="E345">
        <v>130</v>
      </c>
      <c r="F345">
        <v>60</v>
      </c>
      <c r="G345">
        <v>119</v>
      </c>
      <c r="J345">
        <v>2008</v>
      </c>
      <c r="L345">
        <v>1</v>
      </c>
      <c r="N345">
        <v>90</v>
      </c>
      <c r="O345" t="s">
        <v>1151</v>
      </c>
      <c r="P345">
        <v>5</v>
      </c>
      <c r="Q345">
        <v>6</v>
      </c>
    </row>
    <row r="346" spans="1:17" x14ac:dyDescent="0.25">
      <c r="A346" s="43">
        <v>344</v>
      </c>
      <c r="B346" t="s">
        <v>1152</v>
      </c>
      <c r="C346" t="s">
        <v>1153</v>
      </c>
      <c r="D346">
        <v>997571</v>
      </c>
      <c r="E346">
        <v>130</v>
      </c>
      <c r="F346">
        <v>101</v>
      </c>
      <c r="G346">
        <v>101</v>
      </c>
      <c r="J346">
        <v>1966</v>
      </c>
      <c r="L346">
        <v>2</v>
      </c>
      <c r="M346">
        <v>7</v>
      </c>
      <c r="O346" t="s">
        <v>1154</v>
      </c>
      <c r="P346">
        <v>5</v>
      </c>
      <c r="Q346">
        <v>6</v>
      </c>
    </row>
    <row r="347" spans="1:17" x14ac:dyDescent="0.25">
      <c r="A347" s="43">
        <v>345</v>
      </c>
      <c r="B347" t="s">
        <v>1155</v>
      </c>
      <c r="C347" t="s">
        <v>1156</v>
      </c>
      <c r="D347">
        <v>100089005</v>
      </c>
      <c r="E347">
        <v>130</v>
      </c>
      <c r="F347">
        <v>115</v>
      </c>
      <c r="G347">
        <v>115</v>
      </c>
      <c r="J347">
        <v>2015</v>
      </c>
      <c r="L347">
        <v>1</v>
      </c>
      <c r="O347" t="s">
        <v>1157</v>
      </c>
      <c r="P347">
        <v>5</v>
      </c>
      <c r="Q347">
        <v>6</v>
      </c>
    </row>
    <row r="348" spans="1:17" x14ac:dyDescent="0.25">
      <c r="A348" s="43">
        <v>346</v>
      </c>
      <c r="B348" t="s">
        <v>1158</v>
      </c>
      <c r="C348" t="s">
        <v>1159</v>
      </c>
      <c r="D348">
        <v>997432</v>
      </c>
      <c r="E348">
        <v>120</v>
      </c>
      <c r="F348">
        <v>127</v>
      </c>
      <c r="G348">
        <v>127</v>
      </c>
      <c r="J348">
        <v>1969</v>
      </c>
      <c r="L348">
        <v>2</v>
      </c>
      <c r="M348">
        <v>7</v>
      </c>
      <c r="O348" t="s">
        <v>1160</v>
      </c>
      <c r="P348">
        <v>5</v>
      </c>
      <c r="Q348">
        <v>6</v>
      </c>
    </row>
    <row r="349" spans="1:17" x14ac:dyDescent="0.25">
      <c r="A349" s="43">
        <v>347</v>
      </c>
      <c r="B349" t="s">
        <v>1161</v>
      </c>
      <c r="C349" t="s">
        <v>1162</v>
      </c>
      <c r="D349">
        <v>994863</v>
      </c>
      <c r="E349">
        <v>130</v>
      </c>
      <c r="F349">
        <v>74</v>
      </c>
      <c r="G349">
        <v>74</v>
      </c>
      <c r="J349">
        <v>1993</v>
      </c>
      <c r="L349">
        <v>1</v>
      </c>
      <c r="O349" t="s">
        <v>1163</v>
      </c>
      <c r="P349">
        <v>5</v>
      </c>
      <c r="Q349">
        <v>6</v>
      </c>
    </row>
    <row r="350" spans="1:17" x14ac:dyDescent="0.25">
      <c r="A350" s="43">
        <v>348</v>
      </c>
      <c r="B350" t="s">
        <v>1164</v>
      </c>
      <c r="C350" t="s">
        <v>1165</v>
      </c>
      <c r="D350">
        <v>997188</v>
      </c>
      <c r="E350">
        <v>130</v>
      </c>
      <c r="F350">
        <v>61</v>
      </c>
      <c r="G350">
        <v>109</v>
      </c>
      <c r="J350">
        <v>1978</v>
      </c>
      <c r="L350">
        <v>1</v>
      </c>
      <c r="O350" t="s">
        <v>1166</v>
      </c>
      <c r="P350">
        <v>5</v>
      </c>
      <c r="Q350">
        <v>6</v>
      </c>
    </row>
    <row r="351" spans="1:17" x14ac:dyDescent="0.25">
      <c r="A351" s="43">
        <v>349</v>
      </c>
      <c r="B351" t="s">
        <v>1167</v>
      </c>
      <c r="C351" t="s">
        <v>1168</v>
      </c>
      <c r="D351">
        <v>996069</v>
      </c>
      <c r="E351">
        <v>120</v>
      </c>
      <c r="F351">
        <v>137</v>
      </c>
      <c r="G351">
        <v>186</v>
      </c>
      <c r="J351">
        <v>1975</v>
      </c>
      <c r="K351">
        <v>1999</v>
      </c>
      <c r="L351">
        <v>2</v>
      </c>
      <c r="M351">
        <v>7</v>
      </c>
      <c r="N351">
        <v>2</v>
      </c>
      <c r="O351" t="s">
        <v>1169</v>
      </c>
      <c r="P351">
        <v>5</v>
      </c>
      <c r="Q351">
        <v>6</v>
      </c>
    </row>
    <row r="352" spans="1:17" x14ac:dyDescent="0.25">
      <c r="A352" s="43">
        <v>350</v>
      </c>
      <c r="B352" t="s">
        <v>1170</v>
      </c>
      <c r="C352" t="s">
        <v>1171</v>
      </c>
      <c r="D352">
        <v>995592</v>
      </c>
      <c r="E352">
        <v>120</v>
      </c>
      <c r="F352">
        <v>127</v>
      </c>
      <c r="G352">
        <v>105</v>
      </c>
      <c r="J352">
        <v>1966</v>
      </c>
      <c r="K352">
        <v>1994</v>
      </c>
      <c r="L352">
        <v>2</v>
      </c>
      <c r="M352">
        <v>7</v>
      </c>
      <c r="O352" t="s">
        <v>1172</v>
      </c>
      <c r="P352">
        <v>5</v>
      </c>
      <c r="Q352">
        <v>6</v>
      </c>
    </row>
    <row r="353" spans="1:17" x14ac:dyDescent="0.25">
      <c r="A353" s="43">
        <v>351</v>
      </c>
      <c r="B353" t="s">
        <v>1173</v>
      </c>
      <c r="C353" t="s">
        <v>1174</v>
      </c>
      <c r="D353">
        <v>997661</v>
      </c>
      <c r="E353">
        <v>130</v>
      </c>
      <c r="F353">
        <v>72</v>
      </c>
      <c r="G353">
        <v>124</v>
      </c>
      <c r="J353">
        <v>1980</v>
      </c>
      <c r="L353">
        <v>2</v>
      </c>
      <c r="M353">
        <v>7</v>
      </c>
      <c r="O353" t="s">
        <v>1175</v>
      </c>
      <c r="P353">
        <v>5</v>
      </c>
      <c r="Q353">
        <v>6</v>
      </c>
    </row>
    <row r="354" spans="1:17" x14ac:dyDescent="0.25">
      <c r="A354" s="43">
        <v>352</v>
      </c>
      <c r="B354" t="s">
        <v>1176</v>
      </c>
      <c r="C354" t="s">
        <v>1177</v>
      </c>
      <c r="D354">
        <v>993873</v>
      </c>
      <c r="E354">
        <v>120</v>
      </c>
      <c r="F354">
        <v>171</v>
      </c>
      <c r="G354">
        <v>171</v>
      </c>
      <c r="J354">
        <v>1969</v>
      </c>
      <c r="L354">
        <v>1</v>
      </c>
      <c r="O354" t="s">
        <v>1178</v>
      </c>
      <c r="P354">
        <v>5</v>
      </c>
      <c r="Q354">
        <v>6</v>
      </c>
    </row>
    <row r="355" spans="1:17" x14ac:dyDescent="0.25">
      <c r="A355" s="43">
        <v>353</v>
      </c>
      <c r="B355" t="s">
        <v>1179</v>
      </c>
      <c r="C355" t="s">
        <v>1180</v>
      </c>
      <c r="D355">
        <v>994972</v>
      </c>
      <c r="E355">
        <v>120</v>
      </c>
      <c r="F355">
        <v>129</v>
      </c>
      <c r="G355">
        <v>129</v>
      </c>
      <c r="J355">
        <v>1969</v>
      </c>
      <c r="L355">
        <v>2</v>
      </c>
      <c r="M355">
        <v>7</v>
      </c>
      <c r="O355" t="s">
        <v>1181</v>
      </c>
      <c r="P355">
        <v>5</v>
      </c>
      <c r="Q355">
        <v>6</v>
      </c>
    </row>
    <row r="356" spans="1:17" x14ac:dyDescent="0.25">
      <c r="A356" s="43">
        <v>354</v>
      </c>
      <c r="B356" t="s">
        <v>1182</v>
      </c>
      <c r="C356" t="s">
        <v>1183</v>
      </c>
      <c r="D356">
        <v>996420</v>
      </c>
      <c r="E356">
        <v>120</v>
      </c>
      <c r="F356">
        <v>89</v>
      </c>
      <c r="G356">
        <v>153</v>
      </c>
      <c r="J356">
        <v>1995</v>
      </c>
      <c r="L356">
        <v>7</v>
      </c>
      <c r="M356">
        <v>1</v>
      </c>
      <c r="N356">
        <v>2</v>
      </c>
      <c r="O356" t="s">
        <v>1184</v>
      </c>
      <c r="P356">
        <v>5</v>
      </c>
      <c r="Q356">
        <v>6</v>
      </c>
    </row>
    <row r="357" spans="1:17" x14ac:dyDescent="0.25">
      <c r="A357" s="43">
        <v>355</v>
      </c>
      <c r="B357" t="s">
        <v>1185</v>
      </c>
      <c r="C357" t="s">
        <v>1186</v>
      </c>
      <c r="D357">
        <v>100103525</v>
      </c>
      <c r="E357">
        <v>131</v>
      </c>
      <c r="F357">
        <v>120</v>
      </c>
      <c r="G357">
        <v>120</v>
      </c>
      <c r="J357">
        <v>2017</v>
      </c>
      <c r="L357">
        <v>1</v>
      </c>
      <c r="O357" t="s">
        <v>1187</v>
      </c>
      <c r="P357">
        <v>5</v>
      </c>
      <c r="Q357">
        <v>6</v>
      </c>
    </row>
    <row r="358" spans="1:17" x14ac:dyDescent="0.25">
      <c r="A358" s="43">
        <v>356</v>
      </c>
      <c r="B358" t="s">
        <v>1188</v>
      </c>
      <c r="C358" t="s">
        <v>1189</v>
      </c>
      <c r="D358">
        <v>995927</v>
      </c>
      <c r="E358">
        <v>140</v>
      </c>
      <c r="F358">
        <v>1605</v>
      </c>
      <c r="G358">
        <v>1578</v>
      </c>
      <c r="J358">
        <v>1966</v>
      </c>
      <c r="L358">
        <v>1</v>
      </c>
      <c r="O358" t="s">
        <v>1190</v>
      </c>
      <c r="P358">
        <v>5</v>
      </c>
      <c r="Q358">
        <v>6</v>
      </c>
    </row>
    <row r="359" spans="1:17" x14ac:dyDescent="0.25">
      <c r="A359" s="43">
        <v>357</v>
      </c>
      <c r="B359" t="s">
        <v>1191</v>
      </c>
      <c r="C359" t="s">
        <v>1192</v>
      </c>
      <c r="D359">
        <v>994465</v>
      </c>
      <c r="E359">
        <v>120</v>
      </c>
      <c r="F359">
        <v>130</v>
      </c>
      <c r="G359">
        <v>130</v>
      </c>
      <c r="J359">
        <v>1972</v>
      </c>
      <c r="L359">
        <v>2</v>
      </c>
      <c r="M359">
        <v>7</v>
      </c>
      <c r="O359" t="s">
        <v>1193</v>
      </c>
      <c r="P359">
        <v>5</v>
      </c>
      <c r="Q359">
        <v>6</v>
      </c>
    </row>
    <row r="360" spans="1:17" x14ac:dyDescent="0.25">
      <c r="A360" s="43">
        <v>358</v>
      </c>
      <c r="B360" t="s">
        <v>1194</v>
      </c>
      <c r="C360" t="s">
        <v>1195</v>
      </c>
      <c r="D360">
        <v>997535</v>
      </c>
      <c r="E360">
        <v>120</v>
      </c>
      <c r="F360">
        <v>155</v>
      </c>
      <c r="G360">
        <v>278</v>
      </c>
      <c r="J360">
        <v>1974</v>
      </c>
      <c r="K360">
        <v>2014</v>
      </c>
      <c r="L360">
        <v>2</v>
      </c>
      <c r="M360">
        <v>7</v>
      </c>
      <c r="O360" t="s">
        <v>1196</v>
      </c>
      <c r="P360">
        <v>5</v>
      </c>
      <c r="Q360">
        <v>6</v>
      </c>
    </row>
    <row r="361" spans="1:17" x14ac:dyDescent="0.25">
      <c r="A361" s="43">
        <v>359</v>
      </c>
      <c r="B361" t="s">
        <v>1197</v>
      </c>
      <c r="C361" t="s">
        <v>1198</v>
      </c>
      <c r="D361">
        <v>996636</v>
      </c>
      <c r="E361">
        <v>130</v>
      </c>
      <c r="F361">
        <v>61</v>
      </c>
      <c r="G361">
        <v>109</v>
      </c>
      <c r="J361">
        <v>1978</v>
      </c>
      <c r="L361">
        <v>1</v>
      </c>
      <c r="O361" t="s">
        <v>1199</v>
      </c>
      <c r="P361">
        <v>5</v>
      </c>
      <c r="Q361">
        <v>6</v>
      </c>
    </row>
    <row r="362" spans="1:17" x14ac:dyDescent="0.25">
      <c r="A362" s="43">
        <v>360</v>
      </c>
      <c r="B362" t="s">
        <v>1200</v>
      </c>
      <c r="C362" t="s">
        <v>1201</v>
      </c>
      <c r="D362">
        <v>2540569</v>
      </c>
      <c r="E362">
        <v>120</v>
      </c>
      <c r="F362">
        <v>137</v>
      </c>
      <c r="G362">
        <v>137</v>
      </c>
      <c r="J362">
        <v>2000</v>
      </c>
      <c r="L362">
        <v>1</v>
      </c>
      <c r="N362">
        <v>5</v>
      </c>
      <c r="O362" t="s">
        <v>1202</v>
      </c>
      <c r="P362">
        <v>5</v>
      </c>
      <c r="Q362">
        <v>6</v>
      </c>
    </row>
    <row r="363" spans="1:17" x14ac:dyDescent="0.25">
      <c r="A363" s="43">
        <v>361</v>
      </c>
      <c r="B363" t="s">
        <v>1203</v>
      </c>
      <c r="C363" t="s">
        <v>1204</v>
      </c>
      <c r="D363">
        <v>994609</v>
      </c>
      <c r="E363">
        <v>130</v>
      </c>
      <c r="F363">
        <v>107</v>
      </c>
      <c r="G363">
        <v>107</v>
      </c>
      <c r="J363">
        <v>1967</v>
      </c>
      <c r="K363">
        <v>1983</v>
      </c>
      <c r="L363">
        <v>1</v>
      </c>
      <c r="O363" t="s">
        <v>1205</v>
      </c>
      <c r="P363">
        <v>5</v>
      </c>
      <c r="Q363">
        <v>6</v>
      </c>
    </row>
    <row r="364" spans="1:17" x14ac:dyDescent="0.25">
      <c r="A364" s="43">
        <v>362</v>
      </c>
      <c r="B364" t="s">
        <v>1206</v>
      </c>
      <c r="C364" t="s">
        <v>1207</v>
      </c>
      <c r="D364">
        <v>995254</v>
      </c>
      <c r="E364">
        <v>130</v>
      </c>
      <c r="F364">
        <v>75</v>
      </c>
      <c r="G364">
        <v>125</v>
      </c>
      <c r="J364">
        <v>1977</v>
      </c>
      <c r="L364">
        <v>7</v>
      </c>
      <c r="M364">
        <v>1</v>
      </c>
      <c r="O364" t="s">
        <v>1208</v>
      </c>
      <c r="P364">
        <v>5</v>
      </c>
      <c r="Q364">
        <v>6</v>
      </c>
    </row>
    <row r="365" spans="1:17" x14ac:dyDescent="0.25">
      <c r="A365" s="43">
        <v>363</v>
      </c>
      <c r="B365" t="s">
        <v>1209</v>
      </c>
      <c r="C365" t="s">
        <v>1210</v>
      </c>
      <c r="D365">
        <v>996410</v>
      </c>
      <c r="E365">
        <v>120</v>
      </c>
      <c r="F365">
        <v>135</v>
      </c>
      <c r="G365">
        <v>135</v>
      </c>
      <c r="J365">
        <v>1961</v>
      </c>
      <c r="K365">
        <v>1982</v>
      </c>
      <c r="L365">
        <v>2</v>
      </c>
      <c r="M365">
        <v>7</v>
      </c>
      <c r="N365">
        <v>2</v>
      </c>
      <c r="O365" t="s">
        <v>1211</v>
      </c>
      <c r="P365">
        <v>5</v>
      </c>
      <c r="Q365">
        <v>6</v>
      </c>
    </row>
    <row r="366" spans="1:17" x14ac:dyDescent="0.25">
      <c r="A366" s="43">
        <v>364</v>
      </c>
      <c r="B366" t="s">
        <v>1212</v>
      </c>
      <c r="C366" t="s">
        <v>1213</v>
      </c>
      <c r="D366">
        <v>995947</v>
      </c>
      <c r="E366">
        <v>120</v>
      </c>
      <c r="F366">
        <v>102</v>
      </c>
      <c r="G366">
        <v>102</v>
      </c>
      <c r="J366">
        <v>1954</v>
      </c>
      <c r="K366">
        <v>1972</v>
      </c>
      <c r="L366">
        <v>2</v>
      </c>
      <c r="M366">
        <v>7</v>
      </c>
      <c r="N366">
        <v>2</v>
      </c>
      <c r="O366" t="s">
        <v>1214</v>
      </c>
      <c r="P366">
        <v>5</v>
      </c>
      <c r="Q366">
        <v>6</v>
      </c>
    </row>
    <row r="367" spans="1:17" x14ac:dyDescent="0.25">
      <c r="A367" s="43">
        <v>365</v>
      </c>
      <c r="B367" t="s">
        <v>1215</v>
      </c>
      <c r="C367" t="s">
        <v>1216</v>
      </c>
      <c r="D367">
        <v>996612</v>
      </c>
      <c r="E367">
        <v>120</v>
      </c>
      <c r="F367">
        <v>129</v>
      </c>
      <c r="G367">
        <v>108</v>
      </c>
      <c r="J367">
        <v>1988</v>
      </c>
      <c r="K367">
        <v>1991</v>
      </c>
      <c r="L367">
        <v>7</v>
      </c>
      <c r="M367">
        <v>1</v>
      </c>
      <c r="O367" t="s">
        <v>1217</v>
      </c>
      <c r="P367">
        <v>5</v>
      </c>
      <c r="Q367">
        <v>6</v>
      </c>
    </row>
    <row r="368" spans="1:17" x14ac:dyDescent="0.25">
      <c r="A368" s="43">
        <v>366</v>
      </c>
      <c r="B368" t="s">
        <v>1218</v>
      </c>
      <c r="C368" t="s">
        <v>1219</v>
      </c>
      <c r="D368">
        <v>996856</v>
      </c>
      <c r="E368">
        <v>130</v>
      </c>
      <c r="F368">
        <v>61</v>
      </c>
      <c r="G368">
        <v>109</v>
      </c>
      <c r="J368">
        <v>1978</v>
      </c>
      <c r="L368">
        <v>1</v>
      </c>
      <c r="O368" t="s">
        <v>1220</v>
      </c>
      <c r="P368">
        <v>5</v>
      </c>
      <c r="Q368">
        <v>6</v>
      </c>
    </row>
    <row r="369" spans="1:17" x14ac:dyDescent="0.25">
      <c r="A369" s="43">
        <v>367</v>
      </c>
      <c r="B369" t="s">
        <v>1221</v>
      </c>
      <c r="C369" t="s">
        <v>1222</v>
      </c>
      <c r="D369">
        <v>994300</v>
      </c>
      <c r="E369">
        <v>130</v>
      </c>
      <c r="F369">
        <v>224</v>
      </c>
      <c r="G369">
        <v>224</v>
      </c>
      <c r="J369">
        <v>1971</v>
      </c>
      <c r="L369">
        <v>1</v>
      </c>
      <c r="O369" t="s">
        <v>1223</v>
      </c>
      <c r="P369">
        <v>5</v>
      </c>
      <c r="Q369">
        <v>6</v>
      </c>
    </row>
    <row r="370" spans="1:17" x14ac:dyDescent="0.25">
      <c r="A370" s="43">
        <v>368</v>
      </c>
      <c r="B370" t="s">
        <v>1224</v>
      </c>
      <c r="C370" t="s">
        <v>1225</v>
      </c>
      <c r="D370">
        <v>997113</v>
      </c>
      <c r="E370">
        <v>120</v>
      </c>
      <c r="F370">
        <v>134</v>
      </c>
      <c r="G370">
        <v>128</v>
      </c>
      <c r="J370">
        <v>1944</v>
      </c>
      <c r="K370">
        <v>1968</v>
      </c>
      <c r="L370">
        <v>2</v>
      </c>
      <c r="M370">
        <v>7</v>
      </c>
      <c r="O370" t="s">
        <v>1226</v>
      </c>
      <c r="P370">
        <v>5</v>
      </c>
      <c r="Q370">
        <v>6</v>
      </c>
    </row>
    <row r="371" spans="1:17" x14ac:dyDescent="0.25">
      <c r="A371" s="43">
        <v>369</v>
      </c>
      <c r="B371" t="s">
        <v>1227</v>
      </c>
      <c r="C371" t="s">
        <v>1228</v>
      </c>
      <c r="D371">
        <v>995765</v>
      </c>
      <c r="E371">
        <v>120</v>
      </c>
      <c r="F371">
        <v>154</v>
      </c>
      <c r="G371">
        <v>154</v>
      </c>
      <c r="J371">
        <v>1970</v>
      </c>
      <c r="L371">
        <v>2</v>
      </c>
      <c r="M371">
        <v>7</v>
      </c>
      <c r="O371" t="s">
        <v>1229</v>
      </c>
      <c r="P371">
        <v>5</v>
      </c>
      <c r="Q371">
        <v>6</v>
      </c>
    </row>
    <row r="372" spans="1:17" x14ac:dyDescent="0.25">
      <c r="A372" s="43">
        <v>370</v>
      </c>
      <c r="B372" t="s">
        <v>1230</v>
      </c>
      <c r="C372" t="s">
        <v>1231</v>
      </c>
      <c r="D372">
        <v>997721</v>
      </c>
      <c r="E372">
        <v>120</v>
      </c>
      <c r="F372">
        <v>156</v>
      </c>
      <c r="G372">
        <v>135</v>
      </c>
      <c r="J372">
        <v>1969</v>
      </c>
      <c r="K372">
        <v>1985</v>
      </c>
      <c r="L372">
        <v>7</v>
      </c>
      <c r="M372">
        <v>1</v>
      </c>
      <c r="O372" t="s">
        <v>1232</v>
      </c>
      <c r="P372">
        <v>5</v>
      </c>
      <c r="Q372">
        <v>6</v>
      </c>
    </row>
    <row r="373" spans="1:17" x14ac:dyDescent="0.25">
      <c r="A373" s="43">
        <v>371</v>
      </c>
      <c r="B373" t="s">
        <v>1230</v>
      </c>
      <c r="C373" t="s">
        <v>1231</v>
      </c>
      <c r="D373">
        <v>997721</v>
      </c>
      <c r="E373">
        <v>120</v>
      </c>
      <c r="F373">
        <v>156</v>
      </c>
      <c r="G373">
        <v>135</v>
      </c>
      <c r="J373">
        <v>1969</v>
      </c>
      <c r="K373">
        <v>1985</v>
      </c>
      <c r="L373">
        <v>7</v>
      </c>
      <c r="M373">
        <v>1</v>
      </c>
      <c r="O373" t="s">
        <v>1232</v>
      </c>
      <c r="P373">
        <v>5</v>
      </c>
      <c r="Q373">
        <v>6</v>
      </c>
    </row>
    <row r="374" spans="1:17" x14ac:dyDescent="0.25">
      <c r="A374" s="43">
        <v>372</v>
      </c>
      <c r="B374" t="s">
        <v>1233</v>
      </c>
      <c r="C374" t="s">
        <v>1234</v>
      </c>
      <c r="D374">
        <v>996015</v>
      </c>
      <c r="E374">
        <v>120</v>
      </c>
      <c r="F374">
        <v>104</v>
      </c>
      <c r="G374">
        <v>124</v>
      </c>
      <c r="J374">
        <v>1926</v>
      </c>
      <c r="L374">
        <v>2</v>
      </c>
      <c r="M374">
        <v>3</v>
      </c>
      <c r="O374" t="s">
        <v>1235</v>
      </c>
      <c r="P374">
        <v>5</v>
      </c>
      <c r="Q374">
        <v>6</v>
      </c>
    </row>
    <row r="375" spans="1:17" x14ac:dyDescent="0.25">
      <c r="A375" s="43">
        <v>373</v>
      </c>
      <c r="B375" t="s">
        <v>1236</v>
      </c>
      <c r="C375" t="s">
        <v>1237</v>
      </c>
      <c r="D375">
        <v>994394</v>
      </c>
      <c r="E375">
        <v>120</v>
      </c>
      <c r="F375">
        <v>138</v>
      </c>
      <c r="G375">
        <v>118</v>
      </c>
      <c r="J375">
        <v>1956</v>
      </c>
      <c r="K375">
        <v>1988</v>
      </c>
      <c r="L375">
        <v>2</v>
      </c>
      <c r="M375">
        <v>7</v>
      </c>
      <c r="N375">
        <v>2</v>
      </c>
      <c r="O375" t="s">
        <v>1238</v>
      </c>
      <c r="P375">
        <v>5</v>
      </c>
      <c r="Q375">
        <v>6</v>
      </c>
    </row>
    <row r="376" spans="1:17" x14ac:dyDescent="0.25">
      <c r="A376" s="43">
        <v>374</v>
      </c>
      <c r="B376" t="s">
        <v>1239</v>
      </c>
      <c r="C376" t="s">
        <v>1240</v>
      </c>
      <c r="D376">
        <v>997420</v>
      </c>
      <c r="E376">
        <v>325</v>
      </c>
      <c r="F376">
        <v>211</v>
      </c>
      <c r="H376">
        <v>211</v>
      </c>
      <c r="J376">
        <v>1970</v>
      </c>
      <c r="L376">
        <v>2</v>
      </c>
      <c r="M376">
        <v>3</v>
      </c>
      <c r="O376" t="s">
        <v>1241</v>
      </c>
      <c r="P376">
        <v>5</v>
      </c>
      <c r="Q376">
        <v>6</v>
      </c>
    </row>
    <row r="377" spans="1:17" x14ac:dyDescent="0.25">
      <c r="A377" s="43">
        <v>375</v>
      </c>
      <c r="B377" t="s">
        <v>1242</v>
      </c>
      <c r="C377" t="s">
        <v>1243</v>
      </c>
      <c r="D377">
        <v>995493</v>
      </c>
      <c r="E377">
        <v>120</v>
      </c>
      <c r="F377">
        <v>178</v>
      </c>
      <c r="G377">
        <v>154</v>
      </c>
      <c r="J377">
        <v>1971</v>
      </c>
      <c r="K377">
        <v>1992</v>
      </c>
      <c r="L377">
        <v>2</v>
      </c>
      <c r="M377">
        <v>7</v>
      </c>
      <c r="O377" t="s">
        <v>1244</v>
      </c>
      <c r="P377">
        <v>5</v>
      </c>
      <c r="Q377">
        <v>6</v>
      </c>
    </row>
    <row r="378" spans="1:17" x14ac:dyDescent="0.25">
      <c r="A378" s="43">
        <v>376</v>
      </c>
      <c r="B378" t="s">
        <v>1245</v>
      </c>
      <c r="C378" t="s">
        <v>1246</v>
      </c>
      <c r="D378">
        <v>996326</v>
      </c>
      <c r="E378">
        <v>313</v>
      </c>
      <c r="F378">
        <v>349</v>
      </c>
      <c r="H378">
        <v>349</v>
      </c>
      <c r="J378">
        <v>2008</v>
      </c>
      <c r="L378">
        <v>1</v>
      </c>
      <c r="N378">
        <v>90</v>
      </c>
      <c r="O378" t="s">
        <v>1247</v>
      </c>
      <c r="P378">
        <v>5</v>
      </c>
      <c r="Q378">
        <v>6</v>
      </c>
    </row>
    <row r="379" spans="1:17" x14ac:dyDescent="0.25">
      <c r="A379" s="43">
        <v>377</v>
      </c>
      <c r="B379" t="s">
        <v>1248</v>
      </c>
      <c r="C379" t="s">
        <v>1249</v>
      </c>
      <c r="D379">
        <v>100103813</v>
      </c>
      <c r="E379">
        <v>140</v>
      </c>
      <c r="F379">
        <v>2718</v>
      </c>
      <c r="G379">
        <v>2718</v>
      </c>
      <c r="J379">
        <v>2018</v>
      </c>
      <c r="L379">
        <v>1</v>
      </c>
      <c r="O379" t="s">
        <v>1250</v>
      </c>
      <c r="P379">
        <v>5</v>
      </c>
      <c r="Q379">
        <v>6</v>
      </c>
    </row>
    <row r="380" spans="1:17" x14ac:dyDescent="0.25">
      <c r="A380" s="43">
        <v>378</v>
      </c>
      <c r="B380" t="s">
        <v>1251</v>
      </c>
      <c r="C380" t="s">
        <v>1252</v>
      </c>
      <c r="D380">
        <v>996016</v>
      </c>
      <c r="E380">
        <v>120</v>
      </c>
      <c r="F380">
        <v>150</v>
      </c>
      <c r="G380">
        <v>150</v>
      </c>
      <c r="J380">
        <v>1990</v>
      </c>
      <c r="L380">
        <v>7</v>
      </c>
      <c r="M380">
        <v>1</v>
      </c>
      <c r="N380">
        <v>90</v>
      </c>
      <c r="O380" t="s">
        <v>1253</v>
      </c>
      <c r="P380">
        <v>5</v>
      </c>
      <c r="Q380">
        <v>6</v>
      </c>
    </row>
    <row r="381" spans="1:17" x14ac:dyDescent="0.25">
      <c r="A381" s="43">
        <v>379</v>
      </c>
      <c r="B381" t="s">
        <v>1254</v>
      </c>
      <c r="C381" t="s">
        <v>1255</v>
      </c>
      <c r="D381">
        <v>993807</v>
      </c>
      <c r="E381">
        <v>120</v>
      </c>
      <c r="F381">
        <v>109</v>
      </c>
      <c r="G381">
        <v>109</v>
      </c>
      <c r="J381">
        <v>1973</v>
      </c>
      <c r="L381">
        <v>2</v>
      </c>
      <c r="M381">
        <v>7</v>
      </c>
      <c r="N381">
        <v>2</v>
      </c>
      <c r="O381" t="s">
        <v>1256</v>
      </c>
      <c r="P381">
        <v>5</v>
      </c>
      <c r="Q381">
        <v>6</v>
      </c>
    </row>
    <row r="382" spans="1:17" x14ac:dyDescent="0.25">
      <c r="A382" s="43">
        <v>380</v>
      </c>
      <c r="B382" t="s">
        <v>1257</v>
      </c>
      <c r="C382" t="s">
        <v>586</v>
      </c>
      <c r="D382">
        <v>993949</v>
      </c>
      <c r="E382">
        <v>440</v>
      </c>
      <c r="F382">
        <v>557</v>
      </c>
      <c r="H382">
        <v>622</v>
      </c>
      <c r="J382">
        <v>1973</v>
      </c>
      <c r="K382">
        <v>2010</v>
      </c>
      <c r="L382">
        <v>1</v>
      </c>
      <c r="O382" t="s">
        <v>1258</v>
      </c>
      <c r="P382">
        <v>5</v>
      </c>
      <c r="Q382">
        <v>6</v>
      </c>
    </row>
    <row r="383" spans="1:17" x14ac:dyDescent="0.25">
      <c r="A383" s="43">
        <v>381</v>
      </c>
      <c r="B383" t="s">
        <v>1259</v>
      </c>
      <c r="C383" t="s">
        <v>1260</v>
      </c>
      <c r="D383">
        <v>994273</v>
      </c>
      <c r="E383">
        <v>130</v>
      </c>
      <c r="F383">
        <v>107</v>
      </c>
      <c r="G383">
        <v>107</v>
      </c>
      <c r="J383">
        <v>1967</v>
      </c>
      <c r="K383">
        <v>1986</v>
      </c>
      <c r="L383">
        <v>1</v>
      </c>
      <c r="O383" t="s">
        <v>1261</v>
      </c>
      <c r="P383">
        <v>5</v>
      </c>
      <c r="Q383">
        <v>6</v>
      </c>
    </row>
    <row r="384" spans="1:17" x14ac:dyDescent="0.25">
      <c r="A384" s="43">
        <v>382</v>
      </c>
      <c r="B384" t="s">
        <v>1262</v>
      </c>
      <c r="C384" t="s">
        <v>1263</v>
      </c>
      <c r="D384">
        <v>995905</v>
      </c>
      <c r="E384">
        <v>130</v>
      </c>
      <c r="F384">
        <v>92</v>
      </c>
      <c r="G384">
        <v>159</v>
      </c>
      <c r="J384">
        <v>1975</v>
      </c>
      <c r="L384">
        <v>7</v>
      </c>
      <c r="M384">
        <v>1</v>
      </c>
      <c r="N384">
        <v>2</v>
      </c>
      <c r="O384" t="s">
        <v>1264</v>
      </c>
      <c r="P384">
        <v>5</v>
      </c>
      <c r="Q384">
        <v>6</v>
      </c>
    </row>
    <row r="385" spans="1:17" x14ac:dyDescent="0.25">
      <c r="A385" s="43">
        <v>383</v>
      </c>
      <c r="B385" t="s">
        <v>1265</v>
      </c>
      <c r="C385" t="s">
        <v>1266</v>
      </c>
      <c r="D385">
        <v>994588</v>
      </c>
      <c r="E385">
        <v>130</v>
      </c>
      <c r="F385">
        <v>104</v>
      </c>
      <c r="G385">
        <v>104</v>
      </c>
      <c r="J385">
        <v>1993</v>
      </c>
      <c r="L385">
        <v>1</v>
      </c>
      <c r="O385" t="s">
        <v>1267</v>
      </c>
      <c r="P385">
        <v>5</v>
      </c>
      <c r="Q385">
        <v>6</v>
      </c>
    </row>
    <row r="386" spans="1:17" x14ac:dyDescent="0.25">
      <c r="A386" s="43">
        <v>384</v>
      </c>
      <c r="B386" t="s">
        <v>1268</v>
      </c>
      <c r="C386" t="s">
        <v>1269</v>
      </c>
      <c r="D386">
        <v>996220</v>
      </c>
      <c r="E386">
        <v>120</v>
      </c>
      <c r="F386">
        <v>119</v>
      </c>
      <c r="G386">
        <v>119</v>
      </c>
      <c r="J386">
        <v>1984</v>
      </c>
      <c r="L386">
        <v>7</v>
      </c>
      <c r="M386">
        <v>1</v>
      </c>
      <c r="N386">
        <v>2</v>
      </c>
      <c r="O386" t="s">
        <v>1270</v>
      </c>
      <c r="P386">
        <v>5</v>
      </c>
      <c r="Q386">
        <v>6</v>
      </c>
    </row>
    <row r="387" spans="1:17" x14ac:dyDescent="0.25">
      <c r="A387" s="43">
        <v>385</v>
      </c>
      <c r="B387" t="s">
        <v>1271</v>
      </c>
      <c r="C387" t="s">
        <v>1272</v>
      </c>
      <c r="D387">
        <v>997467</v>
      </c>
      <c r="E387">
        <v>120</v>
      </c>
      <c r="F387">
        <v>150</v>
      </c>
      <c r="G387">
        <v>150</v>
      </c>
      <c r="J387">
        <v>2015</v>
      </c>
      <c r="L387">
        <v>2</v>
      </c>
      <c r="M387">
        <v>7</v>
      </c>
      <c r="O387" t="s">
        <v>1273</v>
      </c>
      <c r="P387">
        <v>5</v>
      </c>
      <c r="Q387">
        <v>6</v>
      </c>
    </row>
    <row r="388" spans="1:17" x14ac:dyDescent="0.25">
      <c r="A388" s="43">
        <v>386</v>
      </c>
      <c r="B388" t="s">
        <v>1274</v>
      </c>
      <c r="C388" t="s">
        <v>1275</v>
      </c>
      <c r="D388">
        <v>995196</v>
      </c>
      <c r="E388">
        <v>130</v>
      </c>
      <c r="F388">
        <v>103</v>
      </c>
      <c r="G388">
        <v>103</v>
      </c>
      <c r="J388">
        <v>1977</v>
      </c>
      <c r="L388">
        <v>1</v>
      </c>
      <c r="N388">
        <v>0</v>
      </c>
      <c r="O388" t="s">
        <v>1276</v>
      </c>
      <c r="P388">
        <v>5</v>
      </c>
      <c r="Q388">
        <v>6</v>
      </c>
    </row>
    <row r="389" spans="1:17" x14ac:dyDescent="0.25">
      <c r="A389" s="43">
        <v>387</v>
      </c>
      <c r="B389" t="s">
        <v>1277</v>
      </c>
      <c r="C389" t="s">
        <v>1278</v>
      </c>
      <c r="D389">
        <v>994598</v>
      </c>
      <c r="E389">
        <v>130</v>
      </c>
      <c r="F389">
        <v>107</v>
      </c>
      <c r="G389">
        <v>107</v>
      </c>
      <c r="J389">
        <v>1967</v>
      </c>
      <c r="K389">
        <v>1983</v>
      </c>
      <c r="L389">
        <v>1</v>
      </c>
      <c r="O389" t="s">
        <v>1279</v>
      </c>
      <c r="P389">
        <v>5</v>
      </c>
      <c r="Q389">
        <v>6</v>
      </c>
    </row>
    <row r="390" spans="1:17" x14ac:dyDescent="0.25">
      <c r="A390" s="43">
        <v>388</v>
      </c>
      <c r="B390" t="s">
        <v>1280</v>
      </c>
      <c r="C390" t="s">
        <v>1281</v>
      </c>
      <c r="D390">
        <v>995212</v>
      </c>
      <c r="E390">
        <v>120</v>
      </c>
      <c r="F390">
        <v>220</v>
      </c>
      <c r="G390">
        <v>182</v>
      </c>
      <c r="J390">
        <v>1970</v>
      </c>
      <c r="K390">
        <v>2003</v>
      </c>
      <c r="L390">
        <v>2</v>
      </c>
      <c r="M390">
        <v>7</v>
      </c>
      <c r="O390" t="s">
        <v>1282</v>
      </c>
      <c r="P390">
        <v>5</v>
      </c>
      <c r="Q390">
        <v>6</v>
      </c>
    </row>
    <row r="391" spans="1:17" x14ac:dyDescent="0.25">
      <c r="A391" s="43">
        <v>389</v>
      </c>
      <c r="B391" t="s">
        <v>1283</v>
      </c>
      <c r="C391" t="s">
        <v>1284</v>
      </c>
      <c r="D391">
        <v>995543</v>
      </c>
      <c r="E391">
        <v>120</v>
      </c>
      <c r="F391">
        <v>143</v>
      </c>
      <c r="G391">
        <v>143</v>
      </c>
      <c r="J391">
        <v>1969</v>
      </c>
      <c r="L391">
        <v>2</v>
      </c>
      <c r="M391">
        <v>7</v>
      </c>
      <c r="O391" t="s">
        <v>1285</v>
      </c>
      <c r="P391">
        <v>5</v>
      </c>
      <c r="Q391">
        <v>6</v>
      </c>
    </row>
    <row r="392" spans="1:17" x14ac:dyDescent="0.25">
      <c r="A392" s="43">
        <v>390</v>
      </c>
      <c r="B392" t="s">
        <v>1286</v>
      </c>
      <c r="C392" t="s">
        <v>1287</v>
      </c>
      <c r="D392">
        <v>995344</v>
      </c>
      <c r="E392">
        <v>120</v>
      </c>
      <c r="F392">
        <v>122</v>
      </c>
      <c r="G392">
        <v>215</v>
      </c>
      <c r="J392">
        <v>1894</v>
      </c>
      <c r="K392">
        <v>1983</v>
      </c>
      <c r="L392">
        <v>2</v>
      </c>
      <c r="M392">
        <v>7</v>
      </c>
      <c r="N392">
        <v>2</v>
      </c>
      <c r="O392" t="s">
        <v>1288</v>
      </c>
      <c r="P392">
        <v>5</v>
      </c>
      <c r="Q392">
        <v>6</v>
      </c>
    </row>
    <row r="393" spans="1:17" x14ac:dyDescent="0.25">
      <c r="A393" s="43">
        <v>391</v>
      </c>
      <c r="B393" t="s">
        <v>1289</v>
      </c>
      <c r="C393" t="s">
        <v>1290</v>
      </c>
      <c r="D393">
        <v>996422</v>
      </c>
      <c r="E393">
        <v>120</v>
      </c>
      <c r="F393">
        <v>213</v>
      </c>
      <c r="G393">
        <v>153</v>
      </c>
      <c r="J393">
        <v>2004</v>
      </c>
      <c r="L393">
        <v>2</v>
      </c>
      <c r="M393">
        <v>7</v>
      </c>
      <c r="N393">
        <v>90</v>
      </c>
      <c r="O393" t="s">
        <v>1291</v>
      </c>
      <c r="P393">
        <v>5</v>
      </c>
      <c r="Q393">
        <v>6</v>
      </c>
    </row>
    <row r="394" spans="1:17" x14ac:dyDescent="0.25">
      <c r="A394" s="43">
        <v>392</v>
      </c>
      <c r="B394" t="s">
        <v>1292</v>
      </c>
      <c r="C394" t="s">
        <v>452</v>
      </c>
      <c r="D394">
        <v>995988</v>
      </c>
      <c r="E394">
        <v>140</v>
      </c>
      <c r="F394">
        <v>410</v>
      </c>
      <c r="G394">
        <v>410</v>
      </c>
      <c r="J394">
        <v>1988</v>
      </c>
      <c r="L394">
        <v>1</v>
      </c>
      <c r="O394" t="s">
        <v>1293</v>
      </c>
      <c r="P394">
        <v>5</v>
      </c>
      <c r="Q394">
        <v>6</v>
      </c>
    </row>
    <row r="395" spans="1:17" x14ac:dyDescent="0.25">
      <c r="A395" s="43">
        <v>393</v>
      </c>
      <c r="B395" t="s">
        <v>1294</v>
      </c>
      <c r="C395" t="s">
        <v>1295</v>
      </c>
      <c r="D395">
        <v>995954</v>
      </c>
      <c r="E395">
        <v>120</v>
      </c>
      <c r="F395">
        <v>155</v>
      </c>
      <c r="G395">
        <v>155</v>
      </c>
      <c r="J395">
        <v>1973</v>
      </c>
      <c r="L395">
        <v>2</v>
      </c>
      <c r="M395">
        <v>7</v>
      </c>
      <c r="O395" t="s">
        <v>1296</v>
      </c>
      <c r="P395">
        <v>5</v>
      </c>
      <c r="Q395">
        <v>6</v>
      </c>
    </row>
    <row r="396" spans="1:17" x14ac:dyDescent="0.25">
      <c r="A396" s="43">
        <v>394</v>
      </c>
      <c r="B396" t="s">
        <v>1297</v>
      </c>
      <c r="C396" t="s">
        <v>1298</v>
      </c>
      <c r="D396">
        <v>2702963</v>
      </c>
      <c r="E396">
        <v>130</v>
      </c>
      <c r="F396">
        <v>45</v>
      </c>
      <c r="G396">
        <v>86</v>
      </c>
      <c r="J396">
        <v>2008</v>
      </c>
      <c r="L396">
        <v>2</v>
      </c>
      <c r="M396">
        <v>7</v>
      </c>
      <c r="N396">
        <v>90</v>
      </c>
      <c r="O396" t="s">
        <v>1299</v>
      </c>
      <c r="P396">
        <v>5</v>
      </c>
      <c r="Q396">
        <v>6</v>
      </c>
    </row>
    <row r="397" spans="1:17" x14ac:dyDescent="0.25">
      <c r="A397" s="43">
        <v>395</v>
      </c>
      <c r="B397" t="s">
        <v>1300</v>
      </c>
      <c r="C397" t="s">
        <v>1301</v>
      </c>
      <c r="D397">
        <v>996661</v>
      </c>
      <c r="E397">
        <v>140</v>
      </c>
      <c r="F397">
        <v>106</v>
      </c>
      <c r="G397">
        <v>166</v>
      </c>
      <c r="J397">
        <v>1920</v>
      </c>
      <c r="K397">
        <v>1983</v>
      </c>
      <c r="L397">
        <v>2</v>
      </c>
      <c r="M397">
        <v>7</v>
      </c>
      <c r="O397" t="s">
        <v>1302</v>
      </c>
      <c r="P397">
        <v>5</v>
      </c>
      <c r="Q397">
        <v>6</v>
      </c>
    </row>
    <row r="398" spans="1:17" x14ac:dyDescent="0.25">
      <c r="A398" s="43">
        <v>396</v>
      </c>
      <c r="B398" t="s">
        <v>1303</v>
      </c>
      <c r="C398" t="s">
        <v>1304</v>
      </c>
      <c r="D398">
        <v>996568</v>
      </c>
      <c r="E398">
        <v>120</v>
      </c>
      <c r="F398">
        <v>141</v>
      </c>
      <c r="G398">
        <v>141</v>
      </c>
      <c r="J398">
        <v>1963</v>
      </c>
      <c r="K398">
        <v>1976</v>
      </c>
      <c r="L398">
        <v>2</v>
      </c>
      <c r="M398">
        <v>7</v>
      </c>
      <c r="N398">
        <v>90</v>
      </c>
      <c r="O398" t="s">
        <v>1305</v>
      </c>
      <c r="P398">
        <v>5</v>
      </c>
      <c r="Q398">
        <v>6</v>
      </c>
    </row>
    <row r="399" spans="1:17" x14ac:dyDescent="0.25">
      <c r="A399" s="43">
        <v>397</v>
      </c>
      <c r="B399" t="s">
        <v>1306</v>
      </c>
      <c r="C399" t="s">
        <v>1307</v>
      </c>
      <c r="D399">
        <v>996029</v>
      </c>
      <c r="E399">
        <v>120</v>
      </c>
      <c r="F399">
        <v>161</v>
      </c>
      <c r="G399">
        <v>149</v>
      </c>
      <c r="J399">
        <v>1963</v>
      </c>
      <c r="L399">
        <v>2</v>
      </c>
      <c r="M399">
        <v>7</v>
      </c>
      <c r="O399" t="s">
        <v>1308</v>
      </c>
      <c r="P399">
        <v>5</v>
      </c>
      <c r="Q399">
        <v>6</v>
      </c>
    </row>
    <row r="400" spans="1:17" x14ac:dyDescent="0.25">
      <c r="A400" s="43">
        <v>398</v>
      </c>
      <c r="B400" t="s">
        <v>1309</v>
      </c>
      <c r="C400" t="s">
        <v>1310</v>
      </c>
      <c r="D400">
        <v>2685030</v>
      </c>
      <c r="E400">
        <v>130</v>
      </c>
      <c r="F400">
        <v>60</v>
      </c>
      <c r="G400">
        <v>119</v>
      </c>
      <c r="J400">
        <v>2008</v>
      </c>
      <c r="L400">
        <v>1</v>
      </c>
      <c r="N400">
        <v>90</v>
      </c>
      <c r="O400" t="s">
        <v>1311</v>
      </c>
      <c r="P400">
        <v>5</v>
      </c>
      <c r="Q400">
        <v>6</v>
      </c>
    </row>
    <row r="401" spans="1:17" x14ac:dyDescent="0.25">
      <c r="A401" s="43">
        <v>399</v>
      </c>
      <c r="B401" t="s">
        <v>1312</v>
      </c>
      <c r="C401" t="s">
        <v>1313</v>
      </c>
      <c r="D401">
        <v>994352</v>
      </c>
      <c r="E401">
        <v>120</v>
      </c>
      <c r="F401">
        <v>134</v>
      </c>
      <c r="G401">
        <v>121</v>
      </c>
      <c r="J401">
        <v>1969</v>
      </c>
      <c r="L401">
        <v>1</v>
      </c>
      <c r="O401" t="s">
        <v>1314</v>
      </c>
      <c r="P401">
        <v>5</v>
      </c>
      <c r="Q401">
        <v>6</v>
      </c>
    </row>
    <row r="402" spans="1:17" x14ac:dyDescent="0.25">
      <c r="A402" s="43">
        <v>400</v>
      </c>
      <c r="B402" t="s">
        <v>1315</v>
      </c>
      <c r="C402" t="s">
        <v>1316</v>
      </c>
      <c r="D402">
        <v>997703</v>
      </c>
      <c r="E402">
        <v>120</v>
      </c>
      <c r="F402">
        <v>166</v>
      </c>
      <c r="G402">
        <v>135</v>
      </c>
      <c r="J402">
        <v>1969</v>
      </c>
      <c r="K402">
        <v>1983</v>
      </c>
      <c r="L402">
        <v>2</v>
      </c>
      <c r="M402">
        <v>7</v>
      </c>
      <c r="O402" t="s">
        <v>1317</v>
      </c>
      <c r="P402">
        <v>5</v>
      </c>
      <c r="Q402">
        <v>6</v>
      </c>
    </row>
    <row r="403" spans="1:17" x14ac:dyDescent="0.25">
      <c r="A403" s="43">
        <v>401</v>
      </c>
      <c r="B403" t="s">
        <v>1318</v>
      </c>
      <c r="C403" t="s">
        <v>1319</v>
      </c>
      <c r="D403">
        <v>2540564</v>
      </c>
      <c r="E403">
        <v>130</v>
      </c>
      <c r="F403">
        <v>133</v>
      </c>
      <c r="G403">
        <v>133</v>
      </c>
      <c r="J403">
        <v>2000</v>
      </c>
      <c r="L403">
        <v>1</v>
      </c>
      <c r="O403" t="s">
        <v>1320</v>
      </c>
      <c r="P403">
        <v>5</v>
      </c>
      <c r="Q403">
        <v>6</v>
      </c>
    </row>
    <row r="404" spans="1:17" x14ac:dyDescent="0.25">
      <c r="A404" s="43">
        <v>402</v>
      </c>
      <c r="B404" t="s">
        <v>1321</v>
      </c>
      <c r="C404" t="s">
        <v>1322</v>
      </c>
      <c r="D404">
        <v>996890</v>
      </c>
      <c r="E404">
        <v>130</v>
      </c>
      <c r="F404">
        <v>61</v>
      </c>
      <c r="G404">
        <v>109</v>
      </c>
      <c r="J404">
        <v>1978</v>
      </c>
      <c r="L404">
        <v>1</v>
      </c>
      <c r="O404" t="s">
        <v>1323</v>
      </c>
      <c r="P404">
        <v>5</v>
      </c>
      <c r="Q404">
        <v>6</v>
      </c>
    </row>
    <row r="405" spans="1:17" x14ac:dyDescent="0.25">
      <c r="A405" s="43">
        <v>403</v>
      </c>
      <c r="B405" t="s">
        <v>1324</v>
      </c>
      <c r="C405" t="s">
        <v>1325</v>
      </c>
      <c r="D405">
        <v>995906</v>
      </c>
      <c r="E405">
        <v>130</v>
      </c>
      <c r="F405">
        <v>92</v>
      </c>
      <c r="G405">
        <v>159</v>
      </c>
      <c r="J405">
        <v>1975</v>
      </c>
      <c r="L405">
        <v>7</v>
      </c>
      <c r="M405">
        <v>1</v>
      </c>
      <c r="O405" t="s">
        <v>1326</v>
      </c>
      <c r="P405">
        <v>5</v>
      </c>
      <c r="Q405">
        <v>6</v>
      </c>
    </row>
    <row r="406" spans="1:17" x14ac:dyDescent="0.25">
      <c r="A406" s="43">
        <v>404</v>
      </c>
      <c r="B406" t="s">
        <v>1327</v>
      </c>
      <c r="C406" t="s">
        <v>1328</v>
      </c>
      <c r="D406">
        <v>994093</v>
      </c>
      <c r="E406">
        <v>140</v>
      </c>
      <c r="F406">
        <v>480</v>
      </c>
      <c r="G406">
        <v>310</v>
      </c>
      <c r="H406">
        <v>170</v>
      </c>
      <c r="J406">
        <v>1910</v>
      </c>
      <c r="K406">
        <v>1987</v>
      </c>
      <c r="L406">
        <v>2</v>
      </c>
      <c r="M406">
        <v>7</v>
      </c>
      <c r="O406" t="s">
        <v>1329</v>
      </c>
      <c r="P406">
        <v>5</v>
      </c>
      <c r="Q406">
        <v>6</v>
      </c>
    </row>
    <row r="407" spans="1:17" x14ac:dyDescent="0.25">
      <c r="A407" s="43">
        <v>405</v>
      </c>
      <c r="B407" t="s">
        <v>1330</v>
      </c>
      <c r="C407" t="s">
        <v>1331</v>
      </c>
      <c r="D407">
        <v>993880</v>
      </c>
      <c r="E407">
        <v>120</v>
      </c>
      <c r="F407">
        <v>235</v>
      </c>
      <c r="G407">
        <v>180</v>
      </c>
      <c r="J407">
        <v>2004</v>
      </c>
      <c r="L407">
        <v>1</v>
      </c>
      <c r="O407" t="s">
        <v>1332</v>
      </c>
      <c r="P407">
        <v>5</v>
      </c>
      <c r="Q407">
        <v>6</v>
      </c>
    </row>
    <row r="408" spans="1:17" x14ac:dyDescent="0.25">
      <c r="A408" s="43">
        <v>406</v>
      </c>
      <c r="B408" t="s">
        <v>1333</v>
      </c>
      <c r="C408" t="s">
        <v>1334</v>
      </c>
      <c r="D408">
        <v>993877</v>
      </c>
      <c r="E408">
        <v>120</v>
      </c>
      <c r="F408">
        <v>144</v>
      </c>
      <c r="G408">
        <v>144</v>
      </c>
      <c r="J408">
        <v>1971</v>
      </c>
      <c r="L408">
        <v>1</v>
      </c>
      <c r="O408" t="s">
        <v>1335</v>
      </c>
      <c r="P408">
        <v>5</v>
      </c>
      <c r="Q408">
        <v>6</v>
      </c>
    </row>
    <row r="409" spans="1:17" x14ac:dyDescent="0.25">
      <c r="A409" s="43">
        <v>407</v>
      </c>
      <c r="B409" t="s">
        <v>1336</v>
      </c>
      <c r="C409" t="s">
        <v>1337</v>
      </c>
      <c r="D409">
        <v>997170</v>
      </c>
      <c r="E409">
        <v>130</v>
      </c>
      <c r="F409">
        <v>52</v>
      </c>
      <c r="G409">
        <v>91</v>
      </c>
      <c r="J409">
        <v>1967</v>
      </c>
      <c r="L409">
        <v>7</v>
      </c>
      <c r="M409">
        <v>1</v>
      </c>
      <c r="O409" t="s">
        <v>1338</v>
      </c>
      <c r="P409">
        <v>5</v>
      </c>
      <c r="Q409">
        <v>6</v>
      </c>
    </row>
    <row r="410" spans="1:17" x14ac:dyDescent="0.25">
      <c r="A410" s="43">
        <v>408</v>
      </c>
      <c r="B410" t="s">
        <v>1339</v>
      </c>
      <c r="C410" t="s">
        <v>1340</v>
      </c>
      <c r="D410">
        <v>994285</v>
      </c>
      <c r="E410">
        <v>130</v>
      </c>
      <c r="F410">
        <v>149</v>
      </c>
      <c r="G410">
        <v>149</v>
      </c>
      <c r="J410">
        <v>1967</v>
      </c>
      <c r="K410">
        <v>1978</v>
      </c>
      <c r="L410">
        <v>1</v>
      </c>
      <c r="N410">
        <v>2</v>
      </c>
      <c r="O410" t="s">
        <v>1341</v>
      </c>
      <c r="P410">
        <v>5</v>
      </c>
      <c r="Q410">
        <v>6</v>
      </c>
    </row>
    <row r="411" spans="1:17" x14ac:dyDescent="0.25">
      <c r="A411" s="43">
        <v>409</v>
      </c>
      <c r="B411" t="s">
        <v>1342</v>
      </c>
      <c r="C411" t="s">
        <v>1343</v>
      </c>
      <c r="D411">
        <v>996213</v>
      </c>
      <c r="E411">
        <v>120</v>
      </c>
      <c r="F411">
        <v>155</v>
      </c>
      <c r="G411">
        <v>155</v>
      </c>
      <c r="J411">
        <v>2007</v>
      </c>
      <c r="L411">
        <v>2</v>
      </c>
      <c r="M411">
        <v>7</v>
      </c>
      <c r="N411">
        <v>90</v>
      </c>
      <c r="O411" t="s">
        <v>1344</v>
      </c>
      <c r="P411">
        <v>5</v>
      </c>
      <c r="Q411">
        <v>6</v>
      </c>
    </row>
    <row r="412" spans="1:17" x14ac:dyDescent="0.25">
      <c r="A412" s="43">
        <v>410</v>
      </c>
      <c r="B412" t="s">
        <v>1345</v>
      </c>
      <c r="C412" t="s">
        <v>1346</v>
      </c>
      <c r="D412">
        <v>100088998</v>
      </c>
      <c r="E412">
        <v>130</v>
      </c>
      <c r="F412">
        <v>135</v>
      </c>
      <c r="G412">
        <v>135</v>
      </c>
      <c r="J412">
        <v>2015</v>
      </c>
      <c r="L412">
        <v>1</v>
      </c>
      <c r="O412" t="s">
        <v>1347</v>
      </c>
      <c r="P412">
        <v>5</v>
      </c>
      <c r="Q412">
        <v>6</v>
      </c>
    </row>
    <row r="413" spans="1:17" x14ac:dyDescent="0.25">
      <c r="A413" s="43">
        <v>411</v>
      </c>
      <c r="B413" t="s">
        <v>1348</v>
      </c>
      <c r="C413" t="s">
        <v>1349</v>
      </c>
      <c r="D413">
        <v>994123</v>
      </c>
      <c r="E413">
        <v>120</v>
      </c>
      <c r="F413">
        <v>162</v>
      </c>
      <c r="G413">
        <v>133</v>
      </c>
      <c r="J413">
        <v>1970</v>
      </c>
      <c r="K413">
        <v>1992</v>
      </c>
      <c r="L413">
        <v>1</v>
      </c>
      <c r="O413" t="s">
        <v>1350</v>
      </c>
      <c r="P413">
        <v>5</v>
      </c>
      <c r="Q413">
        <v>6</v>
      </c>
    </row>
    <row r="414" spans="1:17" x14ac:dyDescent="0.25">
      <c r="A414" s="43">
        <v>412</v>
      </c>
      <c r="B414" t="s">
        <v>1351</v>
      </c>
      <c r="C414" t="s">
        <v>1352</v>
      </c>
      <c r="D414">
        <v>994734</v>
      </c>
      <c r="E414">
        <v>130</v>
      </c>
      <c r="F414">
        <v>79</v>
      </c>
      <c r="G414">
        <v>130</v>
      </c>
      <c r="J414">
        <v>1975</v>
      </c>
      <c r="L414">
        <v>7</v>
      </c>
      <c r="M414">
        <v>1</v>
      </c>
      <c r="O414" t="s">
        <v>1353</v>
      </c>
      <c r="P414">
        <v>5</v>
      </c>
      <c r="Q414">
        <v>6</v>
      </c>
    </row>
    <row r="415" spans="1:17" x14ac:dyDescent="0.25">
      <c r="A415" s="43">
        <v>413</v>
      </c>
      <c r="B415" t="s">
        <v>1354</v>
      </c>
      <c r="C415" t="s">
        <v>1099</v>
      </c>
      <c r="D415">
        <v>994472</v>
      </c>
      <c r="E415">
        <v>323</v>
      </c>
      <c r="F415">
        <v>165</v>
      </c>
      <c r="H415">
        <v>165</v>
      </c>
      <c r="J415">
        <v>1967</v>
      </c>
      <c r="L415">
        <v>9</v>
      </c>
      <c r="O415" t="s">
        <v>1355</v>
      </c>
      <c r="P415">
        <v>5</v>
      </c>
      <c r="Q415">
        <v>6</v>
      </c>
    </row>
    <row r="416" spans="1:17" x14ac:dyDescent="0.25">
      <c r="A416" s="43">
        <v>414</v>
      </c>
      <c r="B416" t="s">
        <v>1356</v>
      </c>
      <c r="C416" t="s">
        <v>1357</v>
      </c>
      <c r="D416">
        <v>993919</v>
      </c>
      <c r="E416">
        <v>120</v>
      </c>
      <c r="F416">
        <v>167</v>
      </c>
      <c r="G416">
        <v>167</v>
      </c>
      <c r="J416">
        <v>1967</v>
      </c>
      <c r="K416">
        <v>1985</v>
      </c>
      <c r="L416">
        <v>1</v>
      </c>
      <c r="O416" t="s">
        <v>1358</v>
      </c>
      <c r="P416">
        <v>5</v>
      </c>
      <c r="Q416">
        <v>6</v>
      </c>
    </row>
    <row r="417" spans="1:17" x14ac:dyDescent="0.25">
      <c r="A417" s="43">
        <v>415</v>
      </c>
      <c r="B417" t="s">
        <v>1359</v>
      </c>
      <c r="C417" t="s">
        <v>1360</v>
      </c>
      <c r="D417">
        <v>993876</v>
      </c>
      <c r="E417">
        <v>120</v>
      </c>
      <c r="F417">
        <v>156</v>
      </c>
      <c r="G417">
        <v>156</v>
      </c>
      <c r="J417">
        <v>1971</v>
      </c>
      <c r="L417">
        <v>1</v>
      </c>
      <c r="O417" t="s">
        <v>1361</v>
      </c>
      <c r="P417">
        <v>5</v>
      </c>
      <c r="Q417">
        <v>6</v>
      </c>
    </row>
    <row r="418" spans="1:17" x14ac:dyDescent="0.25">
      <c r="A418" s="43">
        <v>416</v>
      </c>
      <c r="B418" t="s">
        <v>1362</v>
      </c>
      <c r="C418" t="s">
        <v>1363</v>
      </c>
      <c r="D418">
        <v>996295</v>
      </c>
      <c r="E418">
        <v>120</v>
      </c>
      <c r="F418">
        <v>83</v>
      </c>
      <c r="G418">
        <v>148</v>
      </c>
      <c r="J418">
        <v>1977</v>
      </c>
      <c r="L418">
        <v>7</v>
      </c>
      <c r="M418">
        <v>1</v>
      </c>
      <c r="O418" t="s">
        <v>1364</v>
      </c>
      <c r="P418">
        <v>5</v>
      </c>
      <c r="Q418">
        <v>6</v>
      </c>
    </row>
    <row r="419" spans="1:17" x14ac:dyDescent="0.25">
      <c r="A419" s="43">
        <v>417</v>
      </c>
      <c r="B419" t="s">
        <v>1365</v>
      </c>
      <c r="C419" t="s">
        <v>1366</v>
      </c>
      <c r="D419">
        <v>997459</v>
      </c>
      <c r="E419">
        <v>120</v>
      </c>
      <c r="F419">
        <v>139</v>
      </c>
      <c r="G419">
        <v>139</v>
      </c>
      <c r="J419">
        <v>1965</v>
      </c>
      <c r="K419">
        <v>1984</v>
      </c>
      <c r="L419">
        <v>5</v>
      </c>
      <c r="M419">
        <v>1</v>
      </c>
      <c r="N419">
        <v>5</v>
      </c>
      <c r="O419" t="s">
        <v>1367</v>
      </c>
      <c r="P419">
        <v>5</v>
      </c>
      <c r="Q419">
        <v>6</v>
      </c>
    </row>
    <row r="420" spans="1:17" x14ac:dyDescent="0.25">
      <c r="A420" s="43">
        <v>418</v>
      </c>
      <c r="B420" t="s">
        <v>1368</v>
      </c>
      <c r="C420" t="s">
        <v>1369</v>
      </c>
      <c r="D420">
        <v>997693</v>
      </c>
      <c r="E420">
        <v>120</v>
      </c>
      <c r="F420">
        <v>143</v>
      </c>
      <c r="G420">
        <v>143</v>
      </c>
      <c r="J420">
        <v>1957</v>
      </c>
      <c r="K420">
        <v>1968</v>
      </c>
      <c r="L420">
        <v>2</v>
      </c>
      <c r="M420">
        <v>7</v>
      </c>
      <c r="O420" t="s">
        <v>1370</v>
      </c>
      <c r="P420">
        <v>5</v>
      </c>
      <c r="Q420">
        <v>6</v>
      </c>
    </row>
    <row r="421" spans="1:17" x14ac:dyDescent="0.25">
      <c r="A421" s="43">
        <v>419</v>
      </c>
      <c r="B421" t="s">
        <v>1371</v>
      </c>
      <c r="C421" t="s">
        <v>1372</v>
      </c>
      <c r="D421">
        <v>996654</v>
      </c>
      <c r="E421">
        <v>130</v>
      </c>
      <c r="F421">
        <v>59</v>
      </c>
      <c r="G421">
        <v>104</v>
      </c>
      <c r="J421">
        <v>1977</v>
      </c>
      <c r="L421">
        <v>1</v>
      </c>
      <c r="O421" t="s">
        <v>1373</v>
      </c>
      <c r="P421">
        <v>5</v>
      </c>
      <c r="Q421">
        <v>6</v>
      </c>
    </row>
    <row r="422" spans="1:17" x14ac:dyDescent="0.25">
      <c r="A422" s="43">
        <v>420</v>
      </c>
      <c r="B422" t="s">
        <v>1374</v>
      </c>
      <c r="C422" t="s">
        <v>1375</v>
      </c>
      <c r="D422">
        <v>995687</v>
      </c>
      <c r="E422">
        <v>120</v>
      </c>
      <c r="F422">
        <v>127</v>
      </c>
      <c r="G422">
        <v>127</v>
      </c>
      <c r="J422">
        <v>1967</v>
      </c>
      <c r="K422">
        <v>1975</v>
      </c>
      <c r="L422">
        <v>2</v>
      </c>
      <c r="M422">
        <v>3</v>
      </c>
      <c r="O422" t="s">
        <v>1376</v>
      </c>
      <c r="P422">
        <v>5</v>
      </c>
      <c r="Q422">
        <v>6</v>
      </c>
    </row>
    <row r="423" spans="1:17" x14ac:dyDescent="0.25">
      <c r="A423" s="43">
        <v>421</v>
      </c>
      <c r="B423" t="s">
        <v>1377</v>
      </c>
      <c r="C423" t="s">
        <v>1378</v>
      </c>
      <c r="D423">
        <v>994081</v>
      </c>
      <c r="E423">
        <v>120</v>
      </c>
      <c r="F423">
        <v>161</v>
      </c>
      <c r="G423">
        <v>134</v>
      </c>
      <c r="J423">
        <v>1971</v>
      </c>
      <c r="K423">
        <v>1999</v>
      </c>
      <c r="L423">
        <v>2</v>
      </c>
      <c r="M423">
        <v>7</v>
      </c>
      <c r="N423">
        <v>2</v>
      </c>
      <c r="O423" t="s">
        <v>1379</v>
      </c>
      <c r="P423">
        <v>5</v>
      </c>
      <c r="Q423">
        <v>6</v>
      </c>
    </row>
    <row r="424" spans="1:17" x14ac:dyDescent="0.25">
      <c r="A424" s="43">
        <v>422</v>
      </c>
      <c r="B424" t="s">
        <v>1380</v>
      </c>
      <c r="C424" t="s">
        <v>1381</v>
      </c>
      <c r="D424">
        <v>997343</v>
      </c>
      <c r="E424">
        <v>130</v>
      </c>
      <c r="F424">
        <v>61</v>
      </c>
      <c r="G424">
        <v>109</v>
      </c>
      <c r="J424">
        <v>1979</v>
      </c>
      <c r="L424">
        <v>1</v>
      </c>
      <c r="O424" t="s">
        <v>1382</v>
      </c>
      <c r="P424">
        <v>5</v>
      </c>
      <c r="Q424">
        <v>6</v>
      </c>
    </row>
    <row r="425" spans="1:17" x14ac:dyDescent="0.25">
      <c r="A425" s="43">
        <v>423</v>
      </c>
      <c r="B425" t="s">
        <v>1383</v>
      </c>
      <c r="C425" t="s">
        <v>1384</v>
      </c>
      <c r="D425">
        <v>993684</v>
      </c>
      <c r="E425">
        <v>120</v>
      </c>
      <c r="F425">
        <v>109</v>
      </c>
      <c r="G425">
        <v>109</v>
      </c>
      <c r="J425">
        <v>1973</v>
      </c>
      <c r="L425">
        <v>2</v>
      </c>
      <c r="M425">
        <v>7</v>
      </c>
      <c r="O425" t="s">
        <v>1385</v>
      </c>
      <c r="P425">
        <v>5</v>
      </c>
      <c r="Q425">
        <v>6</v>
      </c>
    </row>
    <row r="426" spans="1:17" x14ac:dyDescent="0.25">
      <c r="A426" s="43">
        <v>424</v>
      </c>
      <c r="B426" t="s">
        <v>1386</v>
      </c>
      <c r="C426" t="s">
        <v>1387</v>
      </c>
      <c r="D426">
        <v>995881</v>
      </c>
      <c r="E426">
        <v>323</v>
      </c>
      <c r="F426">
        <v>102</v>
      </c>
      <c r="H426">
        <v>102</v>
      </c>
      <c r="J426">
        <v>1960</v>
      </c>
      <c r="L426">
        <v>2</v>
      </c>
      <c r="M426">
        <v>3</v>
      </c>
      <c r="O426" t="s">
        <v>1388</v>
      </c>
      <c r="P426">
        <v>5</v>
      </c>
      <c r="Q426">
        <v>6</v>
      </c>
    </row>
    <row r="427" spans="1:17" x14ac:dyDescent="0.25">
      <c r="A427" s="43">
        <v>425</v>
      </c>
      <c r="B427" t="s">
        <v>1389</v>
      </c>
      <c r="C427" t="s">
        <v>1390</v>
      </c>
      <c r="D427">
        <v>994784</v>
      </c>
      <c r="E427">
        <v>120</v>
      </c>
      <c r="F427">
        <v>143</v>
      </c>
      <c r="G427">
        <v>143</v>
      </c>
      <c r="J427">
        <v>1969</v>
      </c>
      <c r="L427">
        <v>2</v>
      </c>
      <c r="M427">
        <v>7</v>
      </c>
      <c r="O427" t="s">
        <v>1391</v>
      </c>
      <c r="P427">
        <v>5</v>
      </c>
      <c r="Q427">
        <v>6</v>
      </c>
    </row>
    <row r="428" spans="1:17" x14ac:dyDescent="0.25">
      <c r="A428" s="43">
        <v>426</v>
      </c>
      <c r="B428" t="s">
        <v>1392</v>
      </c>
      <c r="C428" t="s">
        <v>1393</v>
      </c>
      <c r="D428">
        <v>997067</v>
      </c>
      <c r="E428">
        <v>130</v>
      </c>
      <c r="F428">
        <v>61</v>
      </c>
      <c r="G428">
        <v>109</v>
      </c>
      <c r="J428">
        <v>1978</v>
      </c>
      <c r="L428">
        <v>1</v>
      </c>
      <c r="O428" t="s">
        <v>1394</v>
      </c>
      <c r="P428">
        <v>5</v>
      </c>
      <c r="Q428">
        <v>6</v>
      </c>
    </row>
    <row r="429" spans="1:17" x14ac:dyDescent="0.25">
      <c r="A429" s="43">
        <v>427</v>
      </c>
      <c r="B429" t="s">
        <v>1395</v>
      </c>
      <c r="C429" t="s">
        <v>1396</v>
      </c>
      <c r="D429">
        <v>997252</v>
      </c>
      <c r="E429">
        <v>130</v>
      </c>
      <c r="F429">
        <v>78</v>
      </c>
      <c r="G429">
        <v>130</v>
      </c>
      <c r="J429">
        <v>1964</v>
      </c>
      <c r="L429">
        <v>2</v>
      </c>
      <c r="M429">
        <v>7</v>
      </c>
      <c r="N429">
        <v>2</v>
      </c>
      <c r="O429" t="s">
        <v>1397</v>
      </c>
      <c r="P429">
        <v>5</v>
      </c>
      <c r="Q429">
        <v>6</v>
      </c>
    </row>
    <row r="430" spans="1:17" x14ac:dyDescent="0.25">
      <c r="A430" s="43">
        <v>428</v>
      </c>
      <c r="B430" t="s">
        <v>1398</v>
      </c>
      <c r="C430" t="s">
        <v>1399</v>
      </c>
      <c r="D430">
        <v>2685053</v>
      </c>
      <c r="E430">
        <v>130</v>
      </c>
      <c r="F430">
        <v>61</v>
      </c>
      <c r="G430">
        <v>118</v>
      </c>
      <c r="J430">
        <v>2008</v>
      </c>
      <c r="L430">
        <v>1</v>
      </c>
      <c r="N430">
        <v>90</v>
      </c>
      <c r="O430" t="s">
        <v>1400</v>
      </c>
      <c r="P430">
        <v>5</v>
      </c>
      <c r="Q430">
        <v>6</v>
      </c>
    </row>
    <row r="431" spans="1:17" x14ac:dyDescent="0.25">
      <c r="A431" s="43">
        <v>429</v>
      </c>
      <c r="B431" t="s">
        <v>1401</v>
      </c>
      <c r="C431" t="s">
        <v>1402</v>
      </c>
      <c r="D431">
        <v>997520</v>
      </c>
      <c r="E431">
        <v>120</v>
      </c>
      <c r="F431">
        <v>98</v>
      </c>
      <c r="G431">
        <v>132</v>
      </c>
      <c r="J431">
        <v>1955</v>
      </c>
      <c r="L431">
        <v>5</v>
      </c>
      <c r="M431">
        <v>1</v>
      </c>
      <c r="O431" t="s">
        <v>1403</v>
      </c>
      <c r="P431">
        <v>5</v>
      </c>
      <c r="Q431">
        <v>6</v>
      </c>
    </row>
    <row r="432" spans="1:17" x14ac:dyDescent="0.25">
      <c r="A432" s="43">
        <v>430</v>
      </c>
      <c r="B432" t="s">
        <v>1404</v>
      </c>
      <c r="C432" t="s">
        <v>1405</v>
      </c>
      <c r="D432">
        <v>997692</v>
      </c>
      <c r="E432">
        <v>120</v>
      </c>
      <c r="F432">
        <v>155</v>
      </c>
      <c r="G432">
        <v>155</v>
      </c>
      <c r="J432">
        <v>1957</v>
      </c>
      <c r="K432">
        <v>1976</v>
      </c>
      <c r="L432">
        <v>2</v>
      </c>
      <c r="M432">
        <v>7</v>
      </c>
      <c r="O432" t="s">
        <v>1406</v>
      </c>
      <c r="P432">
        <v>5</v>
      </c>
      <c r="Q432">
        <v>6</v>
      </c>
    </row>
    <row r="433" spans="1:17" x14ac:dyDescent="0.25">
      <c r="A433" s="43">
        <v>431</v>
      </c>
      <c r="B433" t="s">
        <v>1407</v>
      </c>
      <c r="C433" t="s">
        <v>1408</v>
      </c>
      <c r="D433">
        <v>994391</v>
      </c>
      <c r="E433">
        <v>120</v>
      </c>
      <c r="F433">
        <v>138</v>
      </c>
      <c r="G433">
        <v>138</v>
      </c>
      <c r="J433">
        <v>1970</v>
      </c>
      <c r="L433">
        <v>2</v>
      </c>
      <c r="M433">
        <v>7</v>
      </c>
      <c r="O433" t="s">
        <v>1409</v>
      </c>
      <c r="P433">
        <v>5</v>
      </c>
      <c r="Q433">
        <v>6</v>
      </c>
    </row>
    <row r="434" spans="1:17" x14ac:dyDescent="0.25">
      <c r="A434" s="43">
        <v>432</v>
      </c>
      <c r="B434" t="s">
        <v>1410</v>
      </c>
      <c r="C434" t="s">
        <v>1411</v>
      </c>
      <c r="D434">
        <v>997143</v>
      </c>
      <c r="E434">
        <v>130</v>
      </c>
      <c r="F434">
        <v>61</v>
      </c>
      <c r="G434">
        <v>109</v>
      </c>
      <c r="J434">
        <v>1978</v>
      </c>
      <c r="L434">
        <v>1</v>
      </c>
      <c r="O434" t="s">
        <v>1412</v>
      </c>
      <c r="P434">
        <v>5</v>
      </c>
      <c r="Q434">
        <v>6</v>
      </c>
    </row>
    <row r="435" spans="1:17" x14ac:dyDescent="0.25">
      <c r="A435" s="43">
        <v>433</v>
      </c>
      <c r="B435" t="s">
        <v>1413</v>
      </c>
      <c r="C435" t="s">
        <v>1414</v>
      </c>
      <c r="D435">
        <v>995485</v>
      </c>
      <c r="E435">
        <v>120</v>
      </c>
      <c r="F435">
        <v>116</v>
      </c>
      <c r="G435">
        <v>116</v>
      </c>
      <c r="J435">
        <v>1969</v>
      </c>
      <c r="L435">
        <v>2</v>
      </c>
      <c r="M435">
        <v>7</v>
      </c>
      <c r="O435" t="s">
        <v>1415</v>
      </c>
      <c r="P435">
        <v>5</v>
      </c>
      <c r="Q435">
        <v>6</v>
      </c>
    </row>
    <row r="436" spans="1:17" x14ac:dyDescent="0.25">
      <c r="A436" s="43">
        <v>434</v>
      </c>
      <c r="B436" t="s">
        <v>1416</v>
      </c>
      <c r="C436" t="s">
        <v>1417</v>
      </c>
      <c r="D436">
        <v>994665</v>
      </c>
      <c r="E436">
        <v>130</v>
      </c>
      <c r="F436">
        <v>60</v>
      </c>
      <c r="G436">
        <v>119</v>
      </c>
      <c r="J436">
        <v>1993</v>
      </c>
      <c r="L436">
        <v>1</v>
      </c>
      <c r="O436" t="s">
        <v>1418</v>
      </c>
      <c r="P436">
        <v>5</v>
      </c>
      <c r="Q436">
        <v>6</v>
      </c>
    </row>
    <row r="437" spans="1:17" x14ac:dyDescent="0.25">
      <c r="A437" s="43">
        <v>435</v>
      </c>
      <c r="B437" t="s">
        <v>1419</v>
      </c>
      <c r="C437" t="s">
        <v>1420</v>
      </c>
      <c r="D437">
        <v>994773</v>
      </c>
      <c r="E437">
        <v>130</v>
      </c>
      <c r="F437">
        <v>60</v>
      </c>
      <c r="G437">
        <v>119</v>
      </c>
      <c r="J437">
        <v>1993</v>
      </c>
      <c r="L437">
        <v>1</v>
      </c>
      <c r="O437" t="s">
        <v>1421</v>
      </c>
      <c r="P437">
        <v>5</v>
      </c>
      <c r="Q437">
        <v>6</v>
      </c>
    </row>
    <row r="438" spans="1:17" x14ac:dyDescent="0.25">
      <c r="A438" s="43">
        <v>436</v>
      </c>
      <c r="B438" t="s">
        <v>1422</v>
      </c>
      <c r="C438" t="s">
        <v>1423</v>
      </c>
      <c r="D438">
        <v>996207</v>
      </c>
      <c r="E438">
        <v>120</v>
      </c>
      <c r="F438">
        <v>192</v>
      </c>
      <c r="G438">
        <v>192</v>
      </c>
      <c r="J438">
        <v>1958</v>
      </c>
      <c r="K438">
        <v>1976</v>
      </c>
      <c r="L438">
        <v>2</v>
      </c>
      <c r="M438">
        <v>7</v>
      </c>
      <c r="O438" t="s">
        <v>1424</v>
      </c>
      <c r="P438">
        <v>5</v>
      </c>
      <c r="Q438">
        <v>6</v>
      </c>
    </row>
    <row r="439" spans="1:17" x14ac:dyDescent="0.25">
      <c r="A439" s="43">
        <v>437</v>
      </c>
      <c r="B439" t="s">
        <v>1425</v>
      </c>
      <c r="C439" t="s">
        <v>1426</v>
      </c>
      <c r="D439">
        <v>996046</v>
      </c>
      <c r="E439">
        <v>120</v>
      </c>
      <c r="F439">
        <v>150</v>
      </c>
      <c r="G439">
        <v>150</v>
      </c>
      <c r="J439">
        <v>1981</v>
      </c>
      <c r="L439">
        <v>2</v>
      </c>
      <c r="M439">
        <v>7</v>
      </c>
      <c r="N439">
        <v>2</v>
      </c>
      <c r="O439" t="s">
        <v>1427</v>
      </c>
      <c r="P439">
        <v>5</v>
      </c>
      <c r="Q439">
        <v>6</v>
      </c>
    </row>
    <row r="440" spans="1:17" x14ac:dyDescent="0.25">
      <c r="A440" s="43">
        <v>438</v>
      </c>
      <c r="B440" t="s">
        <v>1428</v>
      </c>
      <c r="C440" t="s">
        <v>1429</v>
      </c>
      <c r="D440">
        <v>997477</v>
      </c>
      <c r="E440">
        <v>120</v>
      </c>
      <c r="F440">
        <v>120</v>
      </c>
      <c r="G440">
        <v>98</v>
      </c>
      <c r="J440">
        <v>1962</v>
      </c>
      <c r="K440">
        <v>1989</v>
      </c>
      <c r="L440">
        <v>2</v>
      </c>
      <c r="M440">
        <v>7</v>
      </c>
      <c r="N440">
        <v>2</v>
      </c>
      <c r="O440" t="s">
        <v>1430</v>
      </c>
      <c r="P440">
        <v>5</v>
      </c>
      <c r="Q440">
        <v>6</v>
      </c>
    </row>
    <row r="441" spans="1:17" x14ac:dyDescent="0.25">
      <c r="A441" s="43">
        <v>439</v>
      </c>
      <c r="B441" t="s">
        <v>1431</v>
      </c>
      <c r="C441" t="s">
        <v>1432</v>
      </c>
      <c r="D441">
        <v>995091</v>
      </c>
      <c r="E441">
        <v>120</v>
      </c>
      <c r="F441">
        <v>143</v>
      </c>
      <c r="G441">
        <v>143</v>
      </c>
      <c r="J441">
        <v>1970</v>
      </c>
      <c r="L441">
        <v>2</v>
      </c>
      <c r="M441">
        <v>7</v>
      </c>
      <c r="N441">
        <v>80</v>
      </c>
      <c r="O441" t="s">
        <v>1433</v>
      </c>
      <c r="P441">
        <v>5</v>
      </c>
      <c r="Q441">
        <v>6</v>
      </c>
    </row>
    <row r="442" spans="1:17" x14ac:dyDescent="0.25">
      <c r="A442" s="43">
        <v>440</v>
      </c>
      <c r="B442" t="s">
        <v>1434</v>
      </c>
      <c r="C442" t="s">
        <v>1435</v>
      </c>
      <c r="D442">
        <v>994973</v>
      </c>
      <c r="E442">
        <v>130</v>
      </c>
      <c r="F442">
        <v>75</v>
      </c>
      <c r="G442">
        <v>124</v>
      </c>
      <c r="J442">
        <v>1975</v>
      </c>
      <c r="L442">
        <v>1</v>
      </c>
      <c r="N442">
        <v>0</v>
      </c>
      <c r="O442" t="s">
        <v>1436</v>
      </c>
      <c r="P442">
        <v>5</v>
      </c>
      <c r="Q442">
        <v>6</v>
      </c>
    </row>
    <row r="443" spans="1:17" x14ac:dyDescent="0.25">
      <c r="A443" s="43">
        <v>441</v>
      </c>
      <c r="B443" t="s">
        <v>1437</v>
      </c>
      <c r="C443" t="s">
        <v>1438</v>
      </c>
      <c r="D443">
        <v>997487</v>
      </c>
      <c r="E443">
        <v>120</v>
      </c>
      <c r="F443">
        <v>134</v>
      </c>
      <c r="G443">
        <v>117</v>
      </c>
      <c r="J443">
        <v>1920</v>
      </c>
      <c r="K443">
        <v>1995</v>
      </c>
      <c r="L443">
        <v>2</v>
      </c>
      <c r="M443">
        <v>7</v>
      </c>
      <c r="O443" t="s">
        <v>1439</v>
      </c>
      <c r="P443">
        <v>5</v>
      </c>
      <c r="Q443">
        <v>6</v>
      </c>
    </row>
    <row r="444" spans="1:17" x14ac:dyDescent="0.25">
      <c r="A444" s="43">
        <v>442</v>
      </c>
      <c r="B444" t="s">
        <v>1440</v>
      </c>
      <c r="C444" t="s">
        <v>1441</v>
      </c>
      <c r="D444">
        <v>995332</v>
      </c>
      <c r="E444">
        <v>120</v>
      </c>
      <c r="F444">
        <v>108</v>
      </c>
      <c r="G444">
        <v>185</v>
      </c>
      <c r="J444">
        <v>1990</v>
      </c>
      <c r="L444">
        <v>7</v>
      </c>
      <c r="M444">
        <v>1</v>
      </c>
      <c r="O444" t="s">
        <v>1442</v>
      </c>
      <c r="P444">
        <v>5</v>
      </c>
      <c r="Q444">
        <v>6</v>
      </c>
    </row>
    <row r="445" spans="1:17" x14ac:dyDescent="0.25">
      <c r="A445" s="43">
        <v>443</v>
      </c>
      <c r="B445" t="s">
        <v>1443</v>
      </c>
      <c r="C445" t="s">
        <v>1444</v>
      </c>
      <c r="D445">
        <v>993875</v>
      </c>
      <c r="E445">
        <v>120</v>
      </c>
      <c r="F445">
        <v>172</v>
      </c>
      <c r="G445">
        <v>155</v>
      </c>
      <c r="J445">
        <v>1971</v>
      </c>
      <c r="K445">
        <v>1987</v>
      </c>
      <c r="L445">
        <v>1</v>
      </c>
      <c r="O445" t="s">
        <v>1445</v>
      </c>
      <c r="P445">
        <v>5</v>
      </c>
      <c r="Q445">
        <v>6</v>
      </c>
    </row>
    <row r="446" spans="1:17" x14ac:dyDescent="0.25">
      <c r="A446" s="43">
        <v>444</v>
      </c>
      <c r="B446" t="s">
        <v>1446</v>
      </c>
      <c r="C446" t="s">
        <v>1447</v>
      </c>
      <c r="D446">
        <v>996093</v>
      </c>
      <c r="E446">
        <v>223</v>
      </c>
      <c r="F446">
        <v>1470</v>
      </c>
      <c r="H446">
        <v>1669</v>
      </c>
      <c r="J446">
        <v>1962</v>
      </c>
      <c r="L446">
        <v>2</v>
      </c>
      <c r="M446">
        <v>7</v>
      </c>
      <c r="O446" t="s">
        <v>1448</v>
      </c>
      <c r="P446">
        <v>5</v>
      </c>
      <c r="Q446">
        <v>6</v>
      </c>
    </row>
    <row r="447" spans="1:17" x14ac:dyDescent="0.25">
      <c r="A447" s="43">
        <v>445</v>
      </c>
      <c r="B447" t="s">
        <v>1449</v>
      </c>
      <c r="C447" t="s">
        <v>1450</v>
      </c>
      <c r="D447">
        <v>996402</v>
      </c>
      <c r="E447">
        <v>130</v>
      </c>
      <c r="F447">
        <v>61</v>
      </c>
      <c r="G447">
        <v>109</v>
      </c>
      <c r="J447">
        <v>1978</v>
      </c>
      <c r="L447">
        <v>1</v>
      </c>
      <c r="O447" t="s">
        <v>1451</v>
      </c>
      <c r="P447">
        <v>5</v>
      </c>
      <c r="Q447">
        <v>6</v>
      </c>
    </row>
    <row r="448" spans="1:17" x14ac:dyDescent="0.25">
      <c r="A448" s="43">
        <v>446</v>
      </c>
      <c r="B448" t="s">
        <v>1452</v>
      </c>
      <c r="C448" t="s">
        <v>1453</v>
      </c>
      <c r="D448">
        <v>996038</v>
      </c>
      <c r="E448">
        <v>120</v>
      </c>
      <c r="F448">
        <v>135</v>
      </c>
      <c r="G448">
        <v>120</v>
      </c>
      <c r="J448">
        <v>1956</v>
      </c>
      <c r="L448">
        <v>2</v>
      </c>
      <c r="M448">
        <v>7</v>
      </c>
      <c r="N448">
        <v>2</v>
      </c>
      <c r="O448" t="s">
        <v>1454</v>
      </c>
      <c r="P448">
        <v>5</v>
      </c>
      <c r="Q448">
        <v>6</v>
      </c>
    </row>
    <row r="449" spans="1:17" x14ac:dyDescent="0.25">
      <c r="A449" s="43">
        <v>447</v>
      </c>
      <c r="B449" t="s">
        <v>1455</v>
      </c>
      <c r="C449" t="s">
        <v>1456</v>
      </c>
      <c r="D449">
        <v>997060</v>
      </c>
      <c r="E449">
        <v>130</v>
      </c>
      <c r="F449">
        <v>61</v>
      </c>
      <c r="G449">
        <v>109</v>
      </c>
      <c r="J449">
        <v>1978</v>
      </c>
      <c r="L449">
        <v>1</v>
      </c>
      <c r="O449" t="s">
        <v>1457</v>
      </c>
      <c r="P449">
        <v>5</v>
      </c>
      <c r="Q449">
        <v>6</v>
      </c>
    </row>
    <row r="450" spans="1:17" x14ac:dyDescent="0.25">
      <c r="A450" s="43">
        <v>448</v>
      </c>
      <c r="B450" t="s">
        <v>1458</v>
      </c>
      <c r="C450" t="s">
        <v>1459</v>
      </c>
      <c r="D450">
        <v>994944</v>
      </c>
      <c r="E450">
        <v>130</v>
      </c>
      <c r="F450">
        <v>62</v>
      </c>
      <c r="G450">
        <v>62</v>
      </c>
      <c r="J450">
        <v>1993</v>
      </c>
      <c r="L450">
        <v>1</v>
      </c>
      <c r="O450" t="s">
        <v>1460</v>
      </c>
      <c r="P450">
        <v>5</v>
      </c>
      <c r="Q450">
        <v>6</v>
      </c>
    </row>
    <row r="451" spans="1:17" x14ac:dyDescent="0.25">
      <c r="A451" s="43">
        <v>449</v>
      </c>
      <c r="B451" t="s">
        <v>1461</v>
      </c>
      <c r="C451" t="s">
        <v>1462</v>
      </c>
      <c r="D451">
        <v>997005</v>
      </c>
      <c r="E451">
        <v>130</v>
      </c>
      <c r="F451">
        <v>58</v>
      </c>
      <c r="G451">
        <v>102</v>
      </c>
      <c r="J451">
        <v>1977</v>
      </c>
      <c r="L451">
        <v>1</v>
      </c>
      <c r="O451" t="s">
        <v>1463</v>
      </c>
      <c r="P451">
        <v>5</v>
      </c>
      <c r="Q451">
        <v>6</v>
      </c>
    </row>
    <row r="452" spans="1:17" x14ac:dyDescent="0.25">
      <c r="A452" s="43">
        <v>450</v>
      </c>
      <c r="B452" t="s">
        <v>1464</v>
      </c>
      <c r="C452" t="s">
        <v>1465</v>
      </c>
      <c r="D452">
        <v>994556</v>
      </c>
      <c r="E452">
        <v>130</v>
      </c>
      <c r="F452">
        <v>147</v>
      </c>
      <c r="G452">
        <v>147</v>
      </c>
      <c r="J452">
        <v>1967</v>
      </c>
      <c r="K452">
        <v>1983</v>
      </c>
      <c r="L452">
        <v>1</v>
      </c>
      <c r="O452" t="s">
        <v>1466</v>
      </c>
      <c r="P452">
        <v>5</v>
      </c>
      <c r="Q452">
        <v>6</v>
      </c>
    </row>
    <row r="453" spans="1:17" x14ac:dyDescent="0.25">
      <c r="A453" s="43">
        <v>451</v>
      </c>
      <c r="B453" t="s">
        <v>1467</v>
      </c>
      <c r="C453" t="s">
        <v>1468</v>
      </c>
      <c r="D453">
        <v>996454</v>
      </c>
      <c r="E453">
        <v>120</v>
      </c>
      <c r="F453">
        <v>96</v>
      </c>
      <c r="G453">
        <v>170</v>
      </c>
      <c r="J453">
        <v>1985</v>
      </c>
      <c r="L453">
        <v>7</v>
      </c>
      <c r="M453">
        <v>1</v>
      </c>
      <c r="N453">
        <v>2</v>
      </c>
      <c r="O453" t="s">
        <v>1469</v>
      </c>
      <c r="P453">
        <v>5</v>
      </c>
      <c r="Q453">
        <v>6</v>
      </c>
    </row>
    <row r="454" spans="1:17" x14ac:dyDescent="0.25">
      <c r="A454" s="43">
        <v>452</v>
      </c>
      <c r="B454" t="s">
        <v>1470</v>
      </c>
      <c r="C454" t="s">
        <v>1471</v>
      </c>
      <c r="D454">
        <v>997011</v>
      </c>
      <c r="E454">
        <v>130</v>
      </c>
      <c r="F454">
        <v>110</v>
      </c>
      <c r="G454">
        <v>110</v>
      </c>
      <c r="J454">
        <v>1967</v>
      </c>
      <c r="L454">
        <v>1</v>
      </c>
      <c r="O454" t="s">
        <v>1472</v>
      </c>
      <c r="P454">
        <v>5</v>
      </c>
      <c r="Q454">
        <v>6</v>
      </c>
    </row>
    <row r="455" spans="1:17" x14ac:dyDescent="0.25">
      <c r="A455" s="43">
        <v>453</v>
      </c>
      <c r="B455" t="s">
        <v>1473</v>
      </c>
      <c r="C455" t="s">
        <v>1474</v>
      </c>
      <c r="D455">
        <v>994579</v>
      </c>
      <c r="E455">
        <v>130</v>
      </c>
      <c r="F455">
        <v>74</v>
      </c>
      <c r="G455">
        <v>74</v>
      </c>
      <c r="J455">
        <v>1993</v>
      </c>
      <c r="L455">
        <v>1</v>
      </c>
      <c r="O455" t="s">
        <v>1475</v>
      </c>
      <c r="P455">
        <v>5</v>
      </c>
      <c r="Q455">
        <v>6</v>
      </c>
    </row>
    <row r="456" spans="1:17" x14ac:dyDescent="0.25">
      <c r="A456" s="43">
        <v>454</v>
      </c>
      <c r="B456" t="s">
        <v>1476</v>
      </c>
      <c r="C456" t="s">
        <v>1477</v>
      </c>
      <c r="D456">
        <v>996326</v>
      </c>
      <c r="E456">
        <v>140</v>
      </c>
      <c r="F456">
        <v>1632</v>
      </c>
      <c r="G456">
        <v>1578</v>
      </c>
      <c r="J456">
        <v>1966</v>
      </c>
      <c r="L456">
        <v>1</v>
      </c>
      <c r="O456" t="s">
        <v>1478</v>
      </c>
      <c r="P456">
        <v>5</v>
      </c>
      <c r="Q456">
        <v>6</v>
      </c>
    </row>
    <row r="457" spans="1:17" x14ac:dyDescent="0.25">
      <c r="A457" s="43">
        <v>455</v>
      </c>
      <c r="B457" t="s">
        <v>1479</v>
      </c>
      <c r="C457" t="s">
        <v>1480</v>
      </c>
      <c r="D457">
        <v>994488</v>
      </c>
      <c r="E457">
        <v>130</v>
      </c>
      <c r="F457">
        <v>90</v>
      </c>
      <c r="G457">
        <v>90</v>
      </c>
      <c r="J457">
        <v>1993</v>
      </c>
      <c r="L457">
        <v>1</v>
      </c>
      <c r="O457" t="s">
        <v>1481</v>
      </c>
      <c r="P457">
        <v>5</v>
      </c>
      <c r="Q457">
        <v>6</v>
      </c>
    </row>
    <row r="458" spans="1:17" x14ac:dyDescent="0.25">
      <c r="A458" s="43">
        <v>456</v>
      </c>
      <c r="B458" t="s">
        <v>1482</v>
      </c>
      <c r="C458" t="s">
        <v>1483</v>
      </c>
      <c r="D458">
        <v>996643</v>
      </c>
      <c r="E458">
        <v>130</v>
      </c>
      <c r="F458">
        <v>63</v>
      </c>
      <c r="G458">
        <v>112</v>
      </c>
      <c r="J458">
        <v>1978</v>
      </c>
      <c r="L458">
        <v>1</v>
      </c>
      <c r="O458" t="s">
        <v>1484</v>
      </c>
      <c r="P458">
        <v>5</v>
      </c>
      <c r="Q458">
        <v>6</v>
      </c>
    </row>
    <row r="459" spans="1:17" x14ac:dyDescent="0.25">
      <c r="A459" s="43">
        <v>457</v>
      </c>
      <c r="B459" t="s">
        <v>1485</v>
      </c>
      <c r="C459" t="s">
        <v>1486</v>
      </c>
      <c r="D459">
        <v>994826</v>
      </c>
      <c r="E459">
        <v>120</v>
      </c>
      <c r="F459">
        <v>129</v>
      </c>
      <c r="G459">
        <v>129</v>
      </c>
      <c r="J459">
        <v>1969</v>
      </c>
      <c r="L459">
        <v>2</v>
      </c>
      <c r="M459">
        <v>7</v>
      </c>
      <c r="O459" t="s">
        <v>1487</v>
      </c>
      <c r="P459">
        <v>5</v>
      </c>
      <c r="Q459">
        <v>6</v>
      </c>
    </row>
    <row r="460" spans="1:17" x14ac:dyDescent="0.25">
      <c r="A460" s="43">
        <v>458</v>
      </c>
      <c r="B460" t="s">
        <v>1488</v>
      </c>
      <c r="C460" t="s">
        <v>1489</v>
      </c>
      <c r="D460">
        <v>2540507</v>
      </c>
      <c r="E460">
        <v>120</v>
      </c>
      <c r="F460">
        <v>246</v>
      </c>
      <c r="G460">
        <v>186</v>
      </c>
      <c r="J460">
        <v>2002</v>
      </c>
      <c r="K460">
        <v>2014</v>
      </c>
      <c r="L460">
        <v>1</v>
      </c>
      <c r="O460" t="s">
        <v>1490</v>
      </c>
      <c r="P460">
        <v>5</v>
      </c>
      <c r="Q460">
        <v>6</v>
      </c>
    </row>
    <row r="461" spans="1:17" x14ac:dyDescent="0.25">
      <c r="A461" s="43">
        <v>459</v>
      </c>
      <c r="B461" t="s">
        <v>1491</v>
      </c>
      <c r="C461" t="s">
        <v>1492</v>
      </c>
      <c r="D461">
        <v>993891</v>
      </c>
      <c r="E461">
        <v>120</v>
      </c>
      <c r="F461">
        <v>141</v>
      </c>
      <c r="G461">
        <v>141</v>
      </c>
      <c r="J461">
        <v>1968</v>
      </c>
      <c r="L461">
        <v>1</v>
      </c>
      <c r="O461" t="s">
        <v>1493</v>
      </c>
      <c r="P461">
        <v>5</v>
      </c>
      <c r="Q461">
        <v>6</v>
      </c>
    </row>
    <row r="462" spans="1:17" x14ac:dyDescent="0.25">
      <c r="A462" s="43">
        <v>460</v>
      </c>
      <c r="B462" t="s">
        <v>1494</v>
      </c>
      <c r="C462" t="s">
        <v>1495</v>
      </c>
      <c r="D462">
        <v>993825</v>
      </c>
      <c r="E462">
        <v>120</v>
      </c>
      <c r="F462">
        <v>109</v>
      </c>
      <c r="G462">
        <v>109</v>
      </c>
      <c r="J462">
        <v>1973</v>
      </c>
      <c r="L462">
        <v>2</v>
      </c>
      <c r="M462">
        <v>7</v>
      </c>
      <c r="O462" t="s">
        <v>1496</v>
      </c>
      <c r="P462">
        <v>5</v>
      </c>
      <c r="Q462">
        <v>6</v>
      </c>
    </row>
    <row r="463" spans="1:17" x14ac:dyDescent="0.25">
      <c r="A463" s="43">
        <v>461</v>
      </c>
      <c r="B463" t="s">
        <v>1497</v>
      </c>
      <c r="C463" t="s">
        <v>1498</v>
      </c>
      <c r="D463">
        <v>994696</v>
      </c>
      <c r="E463">
        <v>120</v>
      </c>
      <c r="F463">
        <v>136</v>
      </c>
      <c r="G463">
        <v>136</v>
      </c>
      <c r="J463">
        <v>1967</v>
      </c>
      <c r="K463">
        <v>1979</v>
      </c>
      <c r="L463">
        <v>2</v>
      </c>
      <c r="M463">
        <v>7</v>
      </c>
      <c r="O463" t="s">
        <v>1499</v>
      </c>
      <c r="P463">
        <v>5</v>
      </c>
      <c r="Q463">
        <v>6</v>
      </c>
    </row>
    <row r="464" spans="1:17" x14ac:dyDescent="0.25">
      <c r="A464" s="43">
        <v>462</v>
      </c>
      <c r="B464" t="s">
        <v>1500</v>
      </c>
      <c r="C464" t="s">
        <v>1501</v>
      </c>
      <c r="D464">
        <v>996983</v>
      </c>
      <c r="E464">
        <v>130</v>
      </c>
      <c r="F464">
        <v>113</v>
      </c>
      <c r="G464">
        <v>113</v>
      </c>
      <c r="J464">
        <v>1974</v>
      </c>
      <c r="L464">
        <v>1</v>
      </c>
      <c r="N464">
        <v>2</v>
      </c>
      <c r="O464" t="s">
        <v>1502</v>
      </c>
      <c r="P464">
        <v>5</v>
      </c>
      <c r="Q464">
        <v>6</v>
      </c>
    </row>
    <row r="465" spans="1:17" x14ac:dyDescent="0.25">
      <c r="A465" s="43">
        <v>463</v>
      </c>
      <c r="B465" t="s">
        <v>1503</v>
      </c>
      <c r="C465" t="s">
        <v>1504</v>
      </c>
      <c r="D465">
        <v>997041</v>
      </c>
      <c r="E465">
        <v>120</v>
      </c>
      <c r="F465">
        <v>99</v>
      </c>
      <c r="G465">
        <v>99</v>
      </c>
      <c r="J465">
        <v>1961</v>
      </c>
      <c r="L465">
        <v>2</v>
      </c>
      <c r="M465">
        <v>7</v>
      </c>
      <c r="N465">
        <v>2</v>
      </c>
      <c r="O465" t="s">
        <v>1505</v>
      </c>
      <c r="P465">
        <v>5</v>
      </c>
      <c r="Q465">
        <v>6</v>
      </c>
    </row>
    <row r="466" spans="1:17" x14ac:dyDescent="0.25">
      <c r="A466" s="43">
        <v>464</v>
      </c>
      <c r="B466" t="s">
        <v>1506</v>
      </c>
      <c r="C466" t="s">
        <v>1507</v>
      </c>
      <c r="D466">
        <v>994654</v>
      </c>
      <c r="E466">
        <v>130</v>
      </c>
      <c r="F466">
        <v>88</v>
      </c>
      <c r="G466">
        <v>88</v>
      </c>
      <c r="J466">
        <v>1993</v>
      </c>
      <c r="L466">
        <v>1</v>
      </c>
      <c r="O466" t="s">
        <v>1508</v>
      </c>
      <c r="P466">
        <v>5</v>
      </c>
      <c r="Q466">
        <v>6</v>
      </c>
    </row>
    <row r="467" spans="1:17" x14ac:dyDescent="0.25">
      <c r="A467" s="43">
        <v>465</v>
      </c>
      <c r="B467" t="s">
        <v>1509</v>
      </c>
      <c r="C467" t="s">
        <v>1510</v>
      </c>
      <c r="D467">
        <v>993676</v>
      </c>
      <c r="E467">
        <v>120</v>
      </c>
      <c r="F467">
        <v>154</v>
      </c>
      <c r="G467">
        <v>134</v>
      </c>
      <c r="J467">
        <v>1971</v>
      </c>
      <c r="K467">
        <v>1985</v>
      </c>
      <c r="L467">
        <v>2</v>
      </c>
      <c r="M467">
        <v>7</v>
      </c>
      <c r="O467" t="s">
        <v>1511</v>
      </c>
      <c r="P467">
        <v>5</v>
      </c>
      <c r="Q467">
        <v>6</v>
      </c>
    </row>
    <row r="468" spans="1:17" x14ac:dyDescent="0.25">
      <c r="A468" s="43">
        <v>466</v>
      </c>
      <c r="B468" t="s">
        <v>1512</v>
      </c>
      <c r="C468" t="s">
        <v>1513</v>
      </c>
      <c r="D468">
        <v>2702928</v>
      </c>
      <c r="E468">
        <v>130</v>
      </c>
      <c r="F468">
        <v>56</v>
      </c>
      <c r="G468">
        <v>108</v>
      </c>
      <c r="J468">
        <v>2008</v>
      </c>
      <c r="L468">
        <v>2</v>
      </c>
      <c r="M468">
        <v>7</v>
      </c>
      <c r="N468">
        <v>90</v>
      </c>
      <c r="O468" t="s">
        <v>1514</v>
      </c>
      <c r="P468">
        <v>5</v>
      </c>
      <c r="Q468">
        <v>6</v>
      </c>
    </row>
    <row r="469" spans="1:17" x14ac:dyDescent="0.25">
      <c r="A469" s="43">
        <v>467</v>
      </c>
      <c r="B469" t="s">
        <v>1515</v>
      </c>
      <c r="C469" t="s">
        <v>1516</v>
      </c>
      <c r="D469">
        <v>993707</v>
      </c>
      <c r="E469">
        <v>120</v>
      </c>
      <c r="F469">
        <v>109</v>
      </c>
      <c r="G469">
        <v>109</v>
      </c>
      <c r="J469">
        <v>1973</v>
      </c>
      <c r="L469">
        <v>2</v>
      </c>
      <c r="M469">
        <v>7</v>
      </c>
      <c r="O469" t="s">
        <v>1517</v>
      </c>
      <c r="P469">
        <v>5</v>
      </c>
      <c r="Q469">
        <v>6</v>
      </c>
    </row>
    <row r="470" spans="1:17" x14ac:dyDescent="0.25">
      <c r="A470" s="43">
        <v>468</v>
      </c>
      <c r="B470" t="s">
        <v>1518</v>
      </c>
      <c r="C470" t="s">
        <v>1519</v>
      </c>
      <c r="D470">
        <v>995686</v>
      </c>
      <c r="E470">
        <v>120</v>
      </c>
      <c r="F470">
        <v>133</v>
      </c>
      <c r="G470">
        <v>133</v>
      </c>
      <c r="J470">
        <v>1967</v>
      </c>
      <c r="L470">
        <v>2</v>
      </c>
      <c r="M470">
        <v>7</v>
      </c>
      <c r="O470" t="s">
        <v>1520</v>
      </c>
      <c r="P470">
        <v>5</v>
      </c>
      <c r="Q470">
        <v>6</v>
      </c>
    </row>
    <row r="471" spans="1:17" x14ac:dyDescent="0.25">
      <c r="A471" s="43">
        <v>469</v>
      </c>
      <c r="B471" t="s">
        <v>1521</v>
      </c>
      <c r="C471" t="s">
        <v>1522</v>
      </c>
      <c r="D471">
        <v>996514</v>
      </c>
      <c r="E471">
        <v>120</v>
      </c>
      <c r="F471">
        <v>136</v>
      </c>
      <c r="G471">
        <v>113</v>
      </c>
      <c r="J471">
        <v>1968</v>
      </c>
      <c r="K471">
        <v>1988</v>
      </c>
      <c r="L471">
        <v>2</v>
      </c>
      <c r="M471">
        <v>7</v>
      </c>
      <c r="O471" t="s">
        <v>1523</v>
      </c>
      <c r="P471">
        <v>5</v>
      </c>
      <c r="Q471">
        <v>6</v>
      </c>
    </row>
    <row r="472" spans="1:17" x14ac:dyDescent="0.25">
      <c r="A472" s="43">
        <v>470</v>
      </c>
      <c r="B472" t="s">
        <v>1524</v>
      </c>
      <c r="C472" t="s">
        <v>1525</v>
      </c>
      <c r="D472">
        <v>993913</v>
      </c>
      <c r="E472">
        <v>120</v>
      </c>
      <c r="F472">
        <v>157</v>
      </c>
      <c r="G472">
        <v>157</v>
      </c>
      <c r="J472">
        <v>1969</v>
      </c>
      <c r="L472">
        <v>1</v>
      </c>
      <c r="N472">
        <v>2</v>
      </c>
      <c r="O472" t="s">
        <v>1526</v>
      </c>
      <c r="P472">
        <v>5</v>
      </c>
      <c r="Q472">
        <v>6</v>
      </c>
    </row>
    <row r="473" spans="1:17" x14ac:dyDescent="0.25">
      <c r="A473" s="43">
        <v>471</v>
      </c>
      <c r="B473" t="s">
        <v>1527</v>
      </c>
      <c r="C473" t="s">
        <v>1528</v>
      </c>
      <c r="D473">
        <v>996896</v>
      </c>
      <c r="E473">
        <v>130</v>
      </c>
      <c r="F473">
        <v>59</v>
      </c>
      <c r="G473">
        <v>104</v>
      </c>
      <c r="J473">
        <v>1978</v>
      </c>
      <c r="L473">
        <v>1</v>
      </c>
      <c r="O473" t="s">
        <v>1529</v>
      </c>
      <c r="P473">
        <v>5</v>
      </c>
      <c r="Q473">
        <v>6</v>
      </c>
    </row>
    <row r="474" spans="1:17" x14ac:dyDescent="0.25">
      <c r="A474" s="43">
        <v>472</v>
      </c>
      <c r="B474" t="s">
        <v>1530</v>
      </c>
      <c r="C474" t="s">
        <v>1531</v>
      </c>
      <c r="D474">
        <v>997279</v>
      </c>
      <c r="E474">
        <v>130</v>
      </c>
      <c r="F474">
        <v>63</v>
      </c>
      <c r="G474">
        <v>112</v>
      </c>
      <c r="J474">
        <v>1979</v>
      </c>
      <c r="L474">
        <v>1</v>
      </c>
      <c r="O474" t="s">
        <v>1532</v>
      </c>
      <c r="P474">
        <v>5</v>
      </c>
      <c r="Q474">
        <v>6</v>
      </c>
    </row>
    <row r="475" spans="1:17" x14ac:dyDescent="0.25">
      <c r="A475" s="43">
        <v>473</v>
      </c>
      <c r="B475" t="s">
        <v>1533</v>
      </c>
      <c r="C475" t="s">
        <v>1534</v>
      </c>
      <c r="D475">
        <v>995891</v>
      </c>
      <c r="E475">
        <v>120</v>
      </c>
      <c r="F475">
        <v>135</v>
      </c>
      <c r="G475">
        <v>119</v>
      </c>
      <c r="J475">
        <v>1953</v>
      </c>
      <c r="K475">
        <v>1977</v>
      </c>
      <c r="L475">
        <v>2</v>
      </c>
      <c r="M475">
        <v>7</v>
      </c>
      <c r="N475">
        <v>2</v>
      </c>
      <c r="O475" t="s">
        <v>1535</v>
      </c>
      <c r="P475">
        <v>5</v>
      </c>
      <c r="Q475">
        <v>6</v>
      </c>
    </row>
    <row r="476" spans="1:17" x14ac:dyDescent="0.25">
      <c r="A476" s="43">
        <v>474</v>
      </c>
      <c r="B476" t="s">
        <v>1536</v>
      </c>
      <c r="C476" t="s">
        <v>1537</v>
      </c>
      <c r="D476">
        <v>996857</v>
      </c>
      <c r="E476">
        <v>130</v>
      </c>
      <c r="F476">
        <v>63</v>
      </c>
      <c r="G476">
        <v>112</v>
      </c>
      <c r="J476">
        <v>1978</v>
      </c>
      <c r="L476">
        <v>1</v>
      </c>
      <c r="O476" t="s">
        <v>1538</v>
      </c>
      <c r="P476">
        <v>5</v>
      </c>
      <c r="Q476">
        <v>6</v>
      </c>
    </row>
    <row r="477" spans="1:17" x14ac:dyDescent="0.25">
      <c r="A477" s="43">
        <v>475</v>
      </c>
      <c r="B477" t="s">
        <v>1539</v>
      </c>
      <c r="C477" t="s">
        <v>1540</v>
      </c>
      <c r="D477">
        <v>995894</v>
      </c>
      <c r="E477">
        <v>130</v>
      </c>
      <c r="F477">
        <v>94</v>
      </c>
      <c r="G477">
        <v>162</v>
      </c>
      <c r="J477">
        <v>1975</v>
      </c>
      <c r="L477">
        <v>2</v>
      </c>
      <c r="M477">
        <v>7</v>
      </c>
      <c r="O477" t="s">
        <v>1541</v>
      </c>
      <c r="P477">
        <v>5</v>
      </c>
      <c r="Q477">
        <v>6</v>
      </c>
    </row>
    <row r="478" spans="1:17" x14ac:dyDescent="0.25">
      <c r="A478" s="43">
        <v>476</v>
      </c>
      <c r="B478" t="s">
        <v>1542</v>
      </c>
      <c r="C478" t="s">
        <v>1543</v>
      </c>
      <c r="D478">
        <v>994813</v>
      </c>
      <c r="E478">
        <v>120</v>
      </c>
      <c r="F478">
        <v>83</v>
      </c>
      <c r="G478">
        <v>74</v>
      </c>
      <c r="J478">
        <v>1920</v>
      </c>
      <c r="L478">
        <v>2</v>
      </c>
      <c r="M478">
        <v>7</v>
      </c>
      <c r="O478" t="s">
        <v>1544</v>
      </c>
      <c r="P478">
        <v>5</v>
      </c>
      <c r="Q478">
        <v>6</v>
      </c>
    </row>
    <row r="479" spans="1:17" x14ac:dyDescent="0.25">
      <c r="A479" s="43">
        <v>477</v>
      </c>
      <c r="B479" t="s">
        <v>1545</v>
      </c>
      <c r="C479" t="s">
        <v>1546</v>
      </c>
      <c r="D479">
        <v>2540579</v>
      </c>
      <c r="E479">
        <v>120</v>
      </c>
      <c r="F479">
        <v>174</v>
      </c>
      <c r="G479">
        <v>174</v>
      </c>
      <c r="J479">
        <v>2000</v>
      </c>
      <c r="L479">
        <v>1</v>
      </c>
      <c r="O479" t="s">
        <v>1547</v>
      </c>
      <c r="P479">
        <v>5</v>
      </c>
      <c r="Q479">
        <v>6</v>
      </c>
    </row>
    <row r="480" spans="1:17" x14ac:dyDescent="0.25">
      <c r="A480" s="43">
        <v>478</v>
      </c>
      <c r="B480" t="s">
        <v>1548</v>
      </c>
      <c r="C480" t="s">
        <v>1549</v>
      </c>
      <c r="D480">
        <v>995167</v>
      </c>
      <c r="E480">
        <v>120</v>
      </c>
      <c r="F480">
        <v>130</v>
      </c>
      <c r="G480">
        <v>130</v>
      </c>
      <c r="J480">
        <v>1969</v>
      </c>
      <c r="L480">
        <v>2</v>
      </c>
      <c r="M480">
        <v>7</v>
      </c>
      <c r="O480" t="s">
        <v>1550</v>
      </c>
      <c r="P480">
        <v>5</v>
      </c>
      <c r="Q480">
        <v>6</v>
      </c>
    </row>
    <row r="481" spans="1:17" x14ac:dyDescent="0.25">
      <c r="A481" s="43">
        <v>479</v>
      </c>
      <c r="B481" t="s">
        <v>1551</v>
      </c>
      <c r="C481" t="s">
        <v>1552</v>
      </c>
      <c r="D481">
        <v>996231</v>
      </c>
      <c r="E481">
        <v>120</v>
      </c>
      <c r="F481">
        <v>153</v>
      </c>
      <c r="G481">
        <v>232</v>
      </c>
      <c r="J481">
        <v>1994</v>
      </c>
      <c r="L481">
        <v>2</v>
      </c>
      <c r="M481">
        <v>7</v>
      </c>
      <c r="N481">
        <v>2</v>
      </c>
      <c r="O481" t="s">
        <v>1553</v>
      </c>
      <c r="P481">
        <v>5</v>
      </c>
      <c r="Q481">
        <v>6</v>
      </c>
    </row>
    <row r="482" spans="1:17" x14ac:dyDescent="0.25">
      <c r="A482" s="43">
        <v>480</v>
      </c>
      <c r="B482" t="s">
        <v>1554</v>
      </c>
      <c r="C482" t="s">
        <v>1555</v>
      </c>
      <c r="D482">
        <v>997482</v>
      </c>
      <c r="E482">
        <v>120</v>
      </c>
      <c r="F482">
        <v>163</v>
      </c>
      <c r="G482">
        <v>145</v>
      </c>
      <c r="J482">
        <v>1962</v>
      </c>
      <c r="K482">
        <v>1989</v>
      </c>
      <c r="L482">
        <v>2</v>
      </c>
      <c r="M482">
        <v>7</v>
      </c>
      <c r="O482" t="s">
        <v>1556</v>
      </c>
      <c r="P482">
        <v>5</v>
      </c>
      <c r="Q482">
        <v>6</v>
      </c>
    </row>
    <row r="483" spans="1:17" x14ac:dyDescent="0.25">
      <c r="A483" s="43">
        <v>481</v>
      </c>
      <c r="B483" t="s">
        <v>1557</v>
      </c>
      <c r="C483" t="s">
        <v>1558</v>
      </c>
      <c r="D483">
        <v>994949</v>
      </c>
      <c r="E483">
        <v>130</v>
      </c>
      <c r="F483">
        <v>74</v>
      </c>
      <c r="G483">
        <v>74</v>
      </c>
      <c r="J483">
        <v>1993</v>
      </c>
      <c r="L483">
        <v>1</v>
      </c>
      <c r="O483" t="s">
        <v>1559</v>
      </c>
      <c r="P483">
        <v>5</v>
      </c>
      <c r="Q483">
        <v>6</v>
      </c>
    </row>
    <row r="484" spans="1:17" x14ac:dyDescent="0.25">
      <c r="A484" s="43">
        <v>482</v>
      </c>
      <c r="B484" t="s">
        <v>1560</v>
      </c>
      <c r="C484" t="s">
        <v>1561</v>
      </c>
      <c r="D484">
        <v>996331</v>
      </c>
      <c r="E484">
        <v>120</v>
      </c>
      <c r="F484">
        <v>119</v>
      </c>
      <c r="G484">
        <v>119</v>
      </c>
      <c r="J484">
        <v>1957</v>
      </c>
      <c r="L484">
        <v>2</v>
      </c>
      <c r="M484">
        <v>7</v>
      </c>
      <c r="O484" t="s">
        <v>1562</v>
      </c>
      <c r="P484">
        <v>5</v>
      </c>
      <c r="Q484">
        <v>6</v>
      </c>
    </row>
    <row r="485" spans="1:17" x14ac:dyDescent="0.25">
      <c r="A485" s="43">
        <v>483</v>
      </c>
      <c r="B485" t="s">
        <v>1563</v>
      </c>
      <c r="C485" t="s">
        <v>1564</v>
      </c>
      <c r="D485">
        <v>100133741</v>
      </c>
      <c r="E485">
        <v>131</v>
      </c>
      <c r="F485">
        <v>113</v>
      </c>
      <c r="G485">
        <v>113</v>
      </c>
      <c r="J485">
        <v>2019</v>
      </c>
      <c r="L485">
        <v>2</v>
      </c>
      <c r="M485">
        <v>7</v>
      </c>
      <c r="O485" t="s">
        <v>1565</v>
      </c>
      <c r="P485">
        <v>5</v>
      </c>
      <c r="Q485">
        <v>6</v>
      </c>
    </row>
    <row r="486" spans="1:17" x14ac:dyDescent="0.25">
      <c r="A486" s="43">
        <v>484</v>
      </c>
      <c r="B486" t="s">
        <v>1566</v>
      </c>
      <c r="C486" t="s">
        <v>1567</v>
      </c>
      <c r="D486">
        <v>997089</v>
      </c>
      <c r="E486">
        <v>130</v>
      </c>
      <c r="F486">
        <v>59</v>
      </c>
      <c r="G486">
        <v>104</v>
      </c>
      <c r="J486">
        <v>1977</v>
      </c>
      <c r="L486">
        <v>1</v>
      </c>
      <c r="O486" t="s">
        <v>1568</v>
      </c>
      <c r="P486">
        <v>5</v>
      </c>
      <c r="Q486">
        <v>6</v>
      </c>
    </row>
    <row r="487" spans="1:17" x14ac:dyDescent="0.25">
      <c r="A487" s="43">
        <v>485</v>
      </c>
      <c r="B487" t="s">
        <v>1569</v>
      </c>
      <c r="C487" t="s">
        <v>1570</v>
      </c>
      <c r="D487">
        <v>997597</v>
      </c>
      <c r="E487">
        <v>130</v>
      </c>
      <c r="F487">
        <v>63</v>
      </c>
      <c r="G487">
        <v>112</v>
      </c>
      <c r="J487">
        <v>1978</v>
      </c>
      <c r="L487">
        <v>1</v>
      </c>
      <c r="O487" t="s">
        <v>1571</v>
      </c>
      <c r="P487">
        <v>5</v>
      </c>
      <c r="Q487">
        <v>6</v>
      </c>
    </row>
    <row r="488" spans="1:17" x14ac:dyDescent="0.25">
      <c r="A488" s="43">
        <v>486</v>
      </c>
      <c r="B488" t="s">
        <v>1572</v>
      </c>
      <c r="C488" t="s">
        <v>1573</v>
      </c>
      <c r="D488">
        <v>994100</v>
      </c>
      <c r="E488">
        <v>120</v>
      </c>
      <c r="F488">
        <v>130</v>
      </c>
      <c r="G488">
        <v>109</v>
      </c>
      <c r="J488">
        <v>1973</v>
      </c>
      <c r="K488">
        <v>1988</v>
      </c>
      <c r="L488">
        <v>2</v>
      </c>
      <c r="M488">
        <v>7</v>
      </c>
      <c r="O488" t="s">
        <v>1574</v>
      </c>
      <c r="P488">
        <v>5</v>
      </c>
      <c r="Q488">
        <v>6</v>
      </c>
    </row>
    <row r="489" spans="1:17" x14ac:dyDescent="0.25">
      <c r="A489" s="43">
        <v>487</v>
      </c>
      <c r="B489" t="s">
        <v>1575</v>
      </c>
      <c r="C489" t="s">
        <v>1576</v>
      </c>
      <c r="D489">
        <v>995331</v>
      </c>
      <c r="E489">
        <v>130</v>
      </c>
      <c r="F489">
        <v>126</v>
      </c>
      <c r="G489">
        <v>170</v>
      </c>
      <c r="J489">
        <v>1971</v>
      </c>
      <c r="L489">
        <v>1</v>
      </c>
      <c r="O489" t="s">
        <v>1577</v>
      </c>
      <c r="P489">
        <v>5</v>
      </c>
      <c r="Q489">
        <v>6</v>
      </c>
    </row>
    <row r="490" spans="1:17" x14ac:dyDescent="0.25">
      <c r="A490" s="43">
        <v>488</v>
      </c>
      <c r="B490" t="s">
        <v>1578</v>
      </c>
      <c r="C490" t="s">
        <v>1579</v>
      </c>
      <c r="D490">
        <v>996762</v>
      </c>
      <c r="E490">
        <v>130</v>
      </c>
      <c r="F490">
        <v>59</v>
      </c>
      <c r="G490">
        <v>104</v>
      </c>
      <c r="J490">
        <v>1977</v>
      </c>
      <c r="L490">
        <v>1</v>
      </c>
      <c r="O490" t="s">
        <v>1580</v>
      </c>
      <c r="P490">
        <v>5</v>
      </c>
      <c r="Q490">
        <v>6</v>
      </c>
    </row>
    <row r="491" spans="1:17" x14ac:dyDescent="0.25">
      <c r="A491" s="43">
        <v>489</v>
      </c>
      <c r="B491" t="s">
        <v>1581</v>
      </c>
      <c r="C491" t="s">
        <v>1582</v>
      </c>
      <c r="D491">
        <v>995499</v>
      </c>
      <c r="E491">
        <v>130</v>
      </c>
      <c r="F491">
        <v>107</v>
      </c>
      <c r="G491">
        <v>107</v>
      </c>
      <c r="J491">
        <v>1970</v>
      </c>
      <c r="L491">
        <v>1</v>
      </c>
      <c r="O491" t="s">
        <v>1583</v>
      </c>
      <c r="P491">
        <v>5</v>
      </c>
      <c r="Q491">
        <v>6</v>
      </c>
    </row>
    <row r="492" spans="1:17" x14ac:dyDescent="0.25">
      <c r="A492" s="43">
        <v>490</v>
      </c>
      <c r="B492" t="s">
        <v>1584</v>
      </c>
      <c r="C492" t="s">
        <v>1585</v>
      </c>
      <c r="D492">
        <v>997426</v>
      </c>
      <c r="E492">
        <v>120</v>
      </c>
      <c r="F492">
        <v>181</v>
      </c>
      <c r="G492">
        <v>181</v>
      </c>
      <c r="J492">
        <v>2017</v>
      </c>
      <c r="L492">
        <v>2</v>
      </c>
      <c r="M492">
        <v>7</v>
      </c>
      <c r="O492" t="s">
        <v>1586</v>
      </c>
      <c r="P492">
        <v>5</v>
      </c>
      <c r="Q492">
        <v>6</v>
      </c>
    </row>
    <row r="493" spans="1:17" x14ac:dyDescent="0.25">
      <c r="A493" s="43">
        <v>491</v>
      </c>
      <c r="B493" t="s">
        <v>1587</v>
      </c>
      <c r="C493" t="s">
        <v>1588</v>
      </c>
      <c r="D493">
        <v>994837</v>
      </c>
      <c r="E493">
        <v>120</v>
      </c>
      <c r="F493">
        <v>114</v>
      </c>
      <c r="G493">
        <v>114</v>
      </c>
      <c r="J493">
        <v>1969</v>
      </c>
      <c r="L493">
        <v>2</v>
      </c>
      <c r="M493">
        <v>7</v>
      </c>
      <c r="N493">
        <v>2</v>
      </c>
      <c r="O493" t="s">
        <v>1589</v>
      </c>
      <c r="P493">
        <v>5</v>
      </c>
      <c r="Q493">
        <v>6</v>
      </c>
    </row>
    <row r="494" spans="1:17" x14ac:dyDescent="0.25">
      <c r="A494" s="43">
        <v>492</v>
      </c>
      <c r="B494" t="s">
        <v>1590</v>
      </c>
      <c r="C494" t="s">
        <v>1591</v>
      </c>
      <c r="D494">
        <v>994422</v>
      </c>
      <c r="E494">
        <v>120</v>
      </c>
      <c r="F494">
        <v>92</v>
      </c>
      <c r="G494">
        <v>128</v>
      </c>
      <c r="J494">
        <v>1986</v>
      </c>
      <c r="K494">
        <v>1995</v>
      </c>
      <c r="L494">
        <v>7</v>
      </c>
      <c r="M494">
        <v>1</v>
      </c>
      <c r="N494">
        <v>2</v>
      </c>
      <c r="O494" t="s">
        <v>1592</v>
      </c>
      <c r="P494">
        <v>5</v>
      </c>
      <c r="Q494">
        <v>6</v>
      </c>
    </row>
    <row r="495" spans="1:17" x14ac:dyDescent="0.25">
      <c r="A495" s="43">
        <v>493</v>
      </c>
      <c r="B495" t="s">
        <v>1593</v>
      </c>
      <c r="C495" t="s">
        <v>1594</v>
      </c>
      <c r="D495">
        <v>994548</v>
      </c>
      <c r="E495">
        <v>130</v>
      </c>
      <c r="F495">
        <v>90</v>
      </c>
      <c r="G495">
        <v>90</v>
      </c>
      <c r="J495">
        <v>1993</v>
      </c>
      <c r="L495">
        <v>1</v>
      </c>
      <c r="O495" t="s">
        <v>1595</v>
      </c>
      <c r="P495">
        <v>5</v>
      </c>
      <c r="Q495">
        <v>6</v>
      </c>
    </row>
    <row r="496" spans="1:17" x14ac:dyDescent="0.25">
      <c r="A496" s="43">
        <v>494</v>
      </c>
      <c r="B496" t="s">
        <v>1596</v>
      </c>
      <c r="C496" t="s">
        <v>1597</v>
      </c>
      <c r="D496">
        <v>997172</v>
      </c>
      <c r="E496">
        <v>130</v>
      </c>
      <c r="F496">
        <v>61</v>
      </c>
      <c r="G496">
        <v>110</v>
      </c>
      <c r="J496">
        <v>1966</v>
      </c>
      <c r="L496">
        <v>1</v>
      </c>
      <c r="O496" t="s">
        <v>1598</v>
      </c>
      <c r="P496">
        <v>5</v>
      </c>
      <c r="Q496">
        <v>6</v>
      </c>
    </row>
    <row r="497" spans="1:17" x14ac:dyDescent="0.25">
      <c r="A497" s="43">
        <v>495</v>
      </c>
      <c r="B497" t="s">
        <v>1599</v>
      </c>
      <c r="C497" t="s">
        <v>1600</v>
      </c>
      <c r="D497">
        <v>994914</v>
      </c>
      <c r="E497">
        <v>130</v>
      </c>
      <c r="F497">
        <v>75</v>
      </c>
      <c r="G497">
        <v>125</v>
      </c>
      <c r="J497">
        <v>1975</v>
      </c>
      <c r="L497">
        <v>1</v>
      </c>
      <c r="N497">
        <v>0</v>
      </c>
      <c r="O497" t="s">
        <v>1601</v>
      </c>
      <c r="P497">
        <v>5</v>
      </c>
      <c r="Q497">
        <v>6</v>
      </c>
    </row>
    <row r="498" spans="1:17" x14ac:dyDescent="0.25">
      <c r="A498" s="43">
        <v>496</v>
      </c>
      <c r="B498" t="s">
        <v>1602</v>
      </c>
      <c r="C498" t="s">
        <v>1603</v>
      </c>
      <c r="D498">
        <v>996772</v>
      </c>
      <c r="E498">
        <v>120</v>
      </c>
      <c r="F498">
        <v>157</v>
      </c>
      <c r="G498">
        <v>157</v>
      </c>
      <c r="J498">
        <v>1957</v>
      </c>
      <c r="K498">
        <v>2016</v>
      </c>
      <c r="L498">
        <v>2</v>
      </c>
      <c r="M498">
        <v>7</v>
      </c>
      <c r="O498" t="s">
        <v>1604</v>
      </c>
      <c r="P498">
        <v>5</v>
      </c>
      <c r="Q498">
        <v>6</v>
      </c>
    </row>
    <row r="499" spans="1:17" x14ac:dyDescent="0.25">
      <c r="A499" s="43">
        <v>497</v>
      </c>
      <c r="B499" t="s">
        <v>1605</v>
      </c>
      <c r="C499" t="s">
        <v>1606</v>
      </c>
      <c r="D499">
        <v>993987</v>
      </c>
      <c r="E499">
        <v>120</v>
      </c>
      <c r="F499">
        <v>165</v>
      </c>
      <c r="G499">
        <v>165</v>
      </c>
      <c r="J499">
        <v>1967</v>
      </c>
      <c r="L499">
        <v>1</v>
      </c>
      <c r="O499" t="s">
        <v>1607</v>
      </c>
      <c r="P499">
        <v>5</v>
      </c>
      <c r="Q499">
        <v>6</v>
      </c>
    </row>
    <row r="500" spans="1:17" x14ac:dyDescent="0.25">
      <c r="A500" s="43">
        <v>498</v>
      </c>
      <c r="B500" t="s">
        <v>1608</v>
      </c>
      <c r="C500" t="s">
        <v>1609</v>
      </c>
      <c r="D500">
        <v>995849</v>
      </c>
      <c r="E500">
        <v>130</v>
      </c>
      <c r="F500">
        <v>107</v>
      </c>
      <c r="G500">
        <v>107</v>
      </c>
      <c r="J500">
        <v>1970</v>
      </c>
      <c r="K500">
        <v>1984</v>
      </c>
      <c r="L500">
        <v>1</v>
      </c>
      <c r="O500" t="s">
        <v>1610</v>
      </c>
      <c r="P500">
        <v>5</v>
      </c>
      <c r="Q500">
        <v>6</v>
      </c>
    </row>
    <row r="501" spans="1:17" x14ac:dyDescent="0.25">
      <c r="A501" s="43">
        <v>499</v>
      </c>
      <c r="B501" t="s">
        <v>1611</v>
      </c>
      <c r="C501" t="s">
        <v>1612</v>
      </c>
      <c r="D501">
        <v>996200</v>
      </c>
      <c r="E501">
        <v>120</v>
      </c>
      <c r="F501">
        <v>150</v>
      </c>
      <c r="G501">
        <v>150</v>
      </c>
      <c r="J501">
        <v>1965</v>
      </c>
      <c r="K501">
        <v>1977</v>
      </c>
      <c r="L501">
        <v>2</v>
      </c>
      <c r="M501">
        <v>7</v>
      </c>
      <c r="N501">
        <v>90</v>
      </c>
      <c r="O501" t="s">
        <v>1613</v>
      </c>
      <c r="P501">
        <v>5</v>
      </c>
      <c r="Q501">
        <v>6</v>
      </c>
    </row>
    <row r="502" spans="1:17" x14ac:dyDescent="0.25">
      <c r="A502" s="43">
        <v>500</v>
      </c>
      <c r="B502" t="s">
        <v>1614</v>
      </c>
      <c r="C502" t="s">
        <v>1615</v>
      </c>
      <c r="D502">
        <v>2691212</v>
      </c>
      <c r="E502">
        <v>130</v>
      </c>
      <c r="F502">
        <v>56</v>
      </c>
      <c r="G502">
        <v>108</v>
      </c>
      <c r="J502">
        <v>2008</v>
      </c>
      <c r="L502">
        <v>2</v>
      </c>
      <c r="M502">
        <v>7</v>
      </c>
      <c r="N502">
        <v>90</v>
      </c>
      <c r="O502" t="s">
        <v>1616</v>
      </c>
      <c r="P502">
        <v>5</v>
      </c>
      <c r="Q502">
        <v>6</v>
      </c>
    </row>
    <row r="503" spans="1:17" x14ac:dyDescent="0.25">
      <c r="A503" s="43">
        <v>501</v>
      </c>
      <c r="B503" t="s">
        <v>1617</v>
      </c>
      <c r="C503" t="s">
        <v>1618</v>
      </c>
      <c r="D503">
        <v>997222</v>
      </c>
      <c r="E503">
        <v>130</v>
      </c>
      <c r="F503">
        <v>61</v>
      </c>
      <c r="G503">
        <v>109</v>
      </c>
      <c r="J503">
        <v>1978</v>
      </c>
      <c r="L503">
        <v>1</v>
      </c>
      <c r="O503" t="s">
        <v>1619</v>
      </c>
      <c r="P503">
        <v>5</v>
      </c>
      <c r="Q503">
        <v>6</v>
      </c>
    </row>
    <row r="504" spans="1:17" x14ac:dyDescent="0.25">
      <c r="A504" s="43">
        <v>502</v>
      </c>
      <c r="B504" t="s">
        <v>1620</v>
      </c>
      <c r="C504" t="s">
        <v>1621</v>
      </c>
      <c r="D504">
        <v>996041</v>
      </c>
      <c r="E504">
        <v>120</v>
      </c>
      <c r="F504">
        <v>129</v>
      </c>
      <c r="G504">
        <v>129</v>
      </c>
      <c r="J504">
        <v>1974</v>
      </c>
      <c r="L504">
        <v>2</v>
      </c>
      <c r="M504">
        <v>7</v>
      </c>
      <c r="O504" t="s">
        <v>1622</v>
      </c>
      <c r="P504">
        <v>5</v>
      </c>
      <c r="Q504">
        <v>6</v>
      </c>
    </row>
    <row r="505" spans="1:17" x14ac:dyDescent="0.25">
      <c r="A505" s="43">
        <v>503</v>
      </c>
      <c r="B505" t="s">
        <v>1623</v>
      </c>
      <c r="C505" t="s">
        <v>1624</v>
      </c>
      <c r="D505">
        <v>997031</v>
      </c>
      <c r="E505">
        <v>232</v>
      </c>
      <c r="F505">
        <v>20</v>
      </c>
      <c r="H505">
        <v>20</v>
      </c>
      <c r="J505">
        <v>1965</v>
      </c>
      <c r="L505">
        <v>9</v>
      </c>
      <c r="O505" t="s">
        <v>1625</v>
      </c>
      <c r="P505">
        <v>5</v>
      </c>
      <c r="Q505">
        <v>6</v>
      </c>
    </row>
    <row r="506" spans="1:17" x14ac:dyDescent="0.25">
      <c r="A506" s="43">
        <v>504</v>
      </c>
      <c r="B506" t="s">
        <v>1626</v>
      </c>
      <c r="C506" t="s">
        <v>1627</v>
      </c>
      <c r="D506">
        <v>995658</v>
      </c>
      <c r="E506">
        <v>323</v>
      </c>
      <c r="F506">
        <v>379</v>
      </c>
      <c r="H506">
        <v>379</v>
      </c>
      <c r="J506">
        <v>1959</v>
      </c>
      <c r="L506">
        <v>2</v>
      </c>
      <c r="M506">
        <v>7</v>
      </c>
      <c r="O506" t="s">
        <v>1628</v>
      </c>
      <c r="P506">
        <v>5</v>
      </c>
      <c r="Q506">
        <v>6</v>
      </c>
    </row>
    <row r="507" spans="1:17" x14ac:dyDescent="0.25">
      <c r="A507" s="43">
        <v>505</v>
      </c>
      <c r="B507" t="s">
        <v>1629</v>
      </c>
      <c r="C507" t="s">
        <v>1630</v>
      </c>
      <c r="D507">
        <v>996396</v>
      </c>
      <c r="E507">
        <v>120</v>
      </c>
      <c r="F507">
        <v>139</v>
      </c>
      <c r="G507">
        <v>211</v>
      </c>
      <c r="J507">
        <v>1966</v>
      </c>
      <c r="K507">
        <v>2000</v>
      </c>
      <c r="L507">
        <v>2</v>
      </c>
      <c r="M507">
        <v>7</v>
      </c>
      <c r="N507">
        <v>90</v>
      </c>
      <c r="O507" t="s">
        <v>1631</v>
      </c>
      <c r="P507">
        <v>5</v>
      </c>
      <c r="Q507">
        <v>6</v>
      </c>
    </row>
    <row r="508" spans="1:17" x14ac:dyDescent="0.25">
      <c r="A508" s="43">
        <v>506</v>
      </c>
      <c r="B508" t="s">
        <v>1632</v>
      </c>
      <c r="C508" t="s">
        <v>1633</v>
      </c>
      <c r="D508">
        <v>997616</v>
      </c>
      <c r="E508">
        <v>120</v>
      </c>
      <c r="F508">
        <v>176</v>
      </c>
      <c r="G508">
        <v>146</v>
      </c>
      <c r="J508">
        <v>1981</v>
      </c>
      <c r="K508">
        <v>1992</v>
      </c>
      <c r="L508">
        <v>2</v>
      </c>
      <c r="M508">
        <v>3</v>
      </c>
      <c r="N508">
        <v>2</v>
      </c>
      <c r="O508" t="s">
        <v>1634</v>
      </c>
      <c r="P508">
        <v>5</v>
      </c>
      <c r="Q508">
        <v>6</v>
      </c>
    </row>
    <row r="509" spans="1:17" x14ac:dyDescent="0.25">
      <c r="A509" s="43">
        <v>507</v>
      </c>
      <c r="B509" t="s">
        <v>1635</v>
      </c>
      <c r="C509" t="s">
        <v>1636</v>
      </c>
      <c r="D509">
        <v>997263</v>
      </c>
      <c r="E509">
        <v>130</v>
      </c>
      <c r="F509">
        <v>61</v>
      </c>
      <c r="G509">
        <v>110</v>
      </c>
      <c r="J509">
        <v>1966</v>
      </c>
      <c r="L509">
        <v>1</v>
      </c>
      <c r="O509" t="s">
        <v>1637</v>
      </c>
      <c r="P509">
        <v>5</v>
      </c>
      <c r="Q509">
        <v>6</v>
      </c>
    </row>
    <row r="510" spans="1:17" x14ac:dyDescent="0.25">
      <c r="A510" s="43">
        <v>508</v>
      </c>
      <c r="B510" t="s">
        <v>1638</v>
      </c>
      <c r="C510" t="s">
        <v>1639</v>
      </c>
      <c r="D510">
        <v>995239</v>
      </c>
      <c r="E510">
        <v>120</v>
      </c>
      <c r="F510">
        <v>171</v>
      </c>
      <c r="G510">
        <v>140</v>
      </c>
      <c r="J510">
        <v>1969</v>
      </c>
      <c r="L510">
        <v>2</v>
      </c>
      <c r="M510">
        <v>7</v>
      </c>
      <c r="O510" t="s">
        <v>1640</v>
      </c>
      <c r="P510">
        <v>5</v>
      </c>
      <c r="Q510">
        <v>6</v>
      </c>
    </row>
    <row r="511" spans="1:17" x14ac:dyDescent="0.25">
      <c r="A511" s="43">
        <v>509</v>
      </c>
      <c r="B511" t="s">
        <v>1641</v>
      </c>
      <c r="C511" t="s">
        <v>1642</v>
      </c>
      <c r="D511">
        <v>997164</v>
      </c>
      <c r="E511">
        <v>130</v>
      </c>
      <c r="F511">
        <v>61</v>
      </c>
      <c r="G511">
        <v>109</v>
      </c>
      <c r="J511">
        <v>1978</v>
      </c>
      <c r="L511">
        <v>1</v>
      </c>
      <c r="O511" t="s">
        <v>1643</v>
      </c>
      <c r="P511">
        <v>5</v>
      </c>
      <c r="Q511">
        <v>6</v>
      </c>
    </row>
    <row r="512" spans="1:17" x14ac:dyDescent="0.25">
      <c r="A512" s="43">
        <v>510</v>
      </c>
      <c r="B512" t="s">
        <v>1644</v>
      </c>
      <c r="C512" t="s">
        <v>1645</v>
      </c>
      <c r="D512">
        <v>995865</v>
      </c>
      <c r="E512">
        <v>120</v>
      </c>
      <c r="F512">
        <v>144</v>
      </c>
      <c r="G512">
        <v>144</v>
      </c>
      <c r="J512">
        <v>1970</v>
      </c>
      <c r="L512">
        <v>2</v>
      </c>
      <c r="M512">
        <v>7</v>
      </c>
      <c r="O512" t="s">
        <v>1646</v>
      </c>
      <c r="P512">
        <v>5</v>
      </c>
      <c r="Q512">
        <v>6</v>
      </c>
    </row>
    <row r="513" spans="1:17" x14ac:dyDescent="0.25">
      <c r="A513" s="43">
        <v>511</v>
      </c>
      <c r="B513" t="s">
        <v>1647</v>
      </c>
      <c r="C513" t="s">
        <v>1648</v>
      </c>
      <c r="D513">
        <v>995436</v>
      </c>
      <c r="E513">
        <v>130</v>
      </c>
      <c r="F513">
        <v>119</v>
      </c>
      <c r="G513">
        <v>107</v>
      </c>
      <c r="J513">
        <v>1970</v>
      </c>
      <c r="L513">
        <v>1</v>
      </c>
      <c r="O513" t="s">
        <v>1649</v>
      </c>
      <c r="P513">
        <v>5</v>
      </c>
      <c r="Q513">
        <v>6</v>
      </c>
    </row>
    <row r="514" spans="1:17" x14ac:dyDescent="0.25">
      <c r="A514" s="43">
        <v>512</v>
      </c>
      <c r="B514" t="s">
        <v>1650</v>
      </c>
      <c r="C514" t="s">
        <v>1651</v>
      </c>
      <c r="D514">
        <v>994500</v>
      </c>
      <c r="E514">
        <v>130</v>
      </c>
      <c r="F514">
        <v>117</v>
      </c>
      <c r="G514">
        <v>117</v>
      </c>
      <c r="J514">
        <v>1975</v>
      </c>
      <c r="L514">
        <v>7</v>
      </c>
      <c r="M514">
        <v>1</v>
      </c>
      <c r="O514" t="s">
        <v>1652</v>
      </c>
      <c r="P514">
        <v>5</v>
      </c>
      <c r="Q514">
        <v>6</v>
      </c>
    </row>
    <row r="515" spans="1:17" x14ac:dyDescent="0.25">
      <c r="A515" s="43">
        <v>513</v>
      </c>
      <c r="B515" t="s">
        <v>1653</v>
      </c>
      <c r="C515" t="s">
        <v>1654</v>
      </c>
      <c r="D515">
        <v>994208</v>
      </c>
      <c r="E515">
        <v>130</v>
      </c>
      <c r="F515">
        <v>137</v>
      </c>
      <c r="G515">
        <v>137</v>
      </c>
      <c r="J515">
        <v>1967</v>
      </c>
      <c r="K515">
        <v>2019</v>
      </c>
      <c r="L515">
        <v>1</v>
      </c>
      <c r="O515" t="s">
        <v>1655</v>
      </c>
      <c r="P515">
        <v>5</v>
      </c>
      <c r="Q515">
        <v>6</v>
      </c>
    </row>
    <row r="516" spans="1:17" x14ac:dyDescent="0.25">
      <c r="A516" s="43">
        <v>514</v>
      </c>
      <c r="B516" t="s">
        <v>1656</v>
      </c>
      <c r="C516" t="s">
        <v>1657</v>
      </c>
      <c r="D516">
        <v>2590360</v>
      </c>
      <c r="E516">
        <v>310</v>
      </c>
      <c r="F516">
        <v>189</v>
      </c>
      <c r="H516">
        <v>189</v>
      </c>
      <c r="J516">
        <v>1972</v>
      </c>
      <c r="L516">
        <v>2</v>
      </c>
      <c r="M516">
        <v>3</v>
      </c>
      <c r="O516" t="s">
        <v>1658</v>
      </c>
      <c r="P516">
        <v>5</v>
      </c>
      <c r="Q516">
        <v>6</v>
      </c>
    </row>
    <row r="517" spans="1:17" x14ac:dyDescent="0.25">
      <c r="A517" s="43">
        <v>515</v>
      </c>
      <c r="B517" t="s">
        <v>1659</v>
      </c>
      <c r="C517" t="s">
        <v>1660</v>
      </c>
      <c r="D517">
        <v>994150</v>
      </c>
      <c r="E517">
        <v>140</v>
      </c>
      <c r="F517">
        <v>218</v>
      </c>
      <c r="G517">
        <v>218</v>
      </c>
      <c r="J517">
        <v>1991</v>
      </c>
      <c r="L517">
        <v>1</v>
      </c>
      <c r="O517" t="s">
        <v>1661</v>
      </c>
      <c r="P517">
        <v>5</v>
      </c>
      <c r="Q517">
        <v>6</v>
      </c>
    </row>
    <row r="518" spans="1:17" x14ac:dyDescent="0.25">
      <c r="A518" s="43">
        <v>516</v>
      </c>
      <c r="B518" t="s">
        <v>1662</v>
      </c>
      <c r="C518" t="s">
        <v>1663</v>
      </c>
      <c r="D518">
        <v>995934</v>
      </c>
      <c r="E518">
        <v>120</v>
      </c>
      <c r="F518">
        <v>91</v>
      </c>
      <c r="G518">
        <v>136</v>
      </c>
      <c r="J518">
        <v>1953</v>
      </c>
      <c r="K518">
        <v>1974</v>
      </c>
      <c r="L518">
        <v>2</v>
      </c>
      <c r="M518">
        <v>7</v>
      </c>
      <c r="O518" t="s">
        <v>1664</v>
      </c>
      <c r="P518">
        <v>5</v>
      </c>
      <c r="Q518">
        <v>6</v>
      </c>
    </row>
    <row r="519" spans="1:17" x14ac:dyDescent="0.25">
      <c r="A519" s="43">
        <v>517</v>
      </c>
      <c r="B519" t="s">
        <v>1665</v>
      </c>
      <c r="C519" t="s">
        <v>1666</v>
      </c>
      <c r="D519">
        <v>997121</v>
      </c>
      <c r="E519">
        <v>120</v>
      </c>
      <c r="F519">
        <v>114</v>
      </c>
      <c r="G519">
        <v>114</v>
      </c>
      <c r="J519">
        <v>1964</v>
      </c>
      <c r="K519">
        <v>1994</v>
      </c>
      <c r="L519">
        <v>2</v>
      </c>
      <c r="M519">
        <v>3</v>
      </c>
      <c r="N519">
        <v>2</v>
      </c>
      <c r="O519" t="s">
        <v>1667</v>
      </c>
      <c r="P519">
        <v>5</v>
      </c>
      <c r="Q519">
        <v>6</v>
      </c>
    </row>
    <row r="520" spans="1:17" x14ac:dyDescent="0.25">
      <c r="A520" s="43">
        <v>518</v>
      </c>
      <c r="B520" t="s">
        <v>1668</v>
      </c>
      <c r="C520" t="s">
        <v>1669</v>
      </c>
      <c r="D520">
        <v>995492</v>
      </c>
      <c r="E520">
        <v>130</v>
      </c>
      <c r="F520">
        <v>107</v>
      </c>
      <c r="G520">
        <v>107</v>
      </c>
      <c r="J520">
        <v>1970</v>
      </c>
      <c r="L520">
        <v>1</v>
      </c>
      <c r="O520" t="s">
        <v>1670</v>
      </c>
      <c r="P520">
        <v>5</v>
      </c>
      <c r="Q520">
        <v>6</v>
      </c>
    </row>
    <row r="521" spans="1:17" x14ac:dyDescent="0.25">
      <c r="A521" s="43">
        <v>519</v>
      </c>
      <c r="B521" t="s">
        <v>1671</v>
      </c>
      <c r="C521" t="s">
        <v>1672</v>
      </c>
      <c r="D521">
        <v>995438</v>
      </c>
      <c r="E521">
        <v>130</v>
      </c>
      <c r="F521">
        <v>107</v>
      </c>
      <c r="G521">
        <v>107</v>
      </c>
      <c r="J521">
        <v>1971</v>
      </c>
      <c r="K521">
        <v>1983</v>
      </c>
      <c r="L521">
        <v>1</v>
      </c>
      <c r="N521">
        <v>2</v>
      </c>
      <c r="O521" t="s">
        <v>1673</v>
      </c>
      <c r="P521">
        <v>5</v>
      </c>
      <c r="Q521">
        <v>6</v>
      </c>
    </row>
    <row r="522" spans="1:17" x14ac:dyDescent="0.25">
      <c r="A522" s="43">
        <v>520</v>
      </c>
      <c r="B522" t="s">
        <v>1674</v>
      </c>
      <c r="C522" t="s">
        <v>1675</v>
      </c>
      <c r="D522">
        <v>994790</v>
      </c>
      <c r="E522">
        <v>120</v>
      </c>
      <c r="F522">
        <v>143</v>
      </c>
      <c r="G522">
        <v>143</v>
      </c>
      <c r="J522">
        <v>1971</v>
      </c>
      <c r="L522">
        <v>2</v>
      </c>
      <c r="M522">
        <v>7</v>
      </c>
      <c r="N522">
        <v>2</v>
      </c>
      <c r="O522" t="s">
        <v>1676</v>
      </c>
      <c r="P522">
        <v>5</v>
      </c>
      <c r="Q522">
        <v>6</v>
      </c>
    </row>
    <row r="523" spans="1:17" x14ac:dyDescent="0.25">
      <c r="A523" s="43">
        <v>521</v>
      </c>
      <c r="B523" t="s">
        <v>1677</v>
      </c>
      <c r="C523" t="s">
        <v>1678</v>
      </c>
      <c r="D523">
        <v>994620</v>
      </c>
      <c r="E523">
        <v>120</v>
      </c>
      <c r="F523">
        <v>129</v>
      </c>
      <c r="G523">
        <v>129</v>
      </c>
      <c r="J523">
        <v>1981</v>
      </c>
      <c r="L523">
        <v>7</v>
      </c>
      <c r="M523">
        <v>1</v>
      </c>
      <c r="O523" t="s">
        <v>1679</v>
      </c>
      <c r="P523">
        <v>5</v>
      </c>
      <c r="Q523">
        <v>6</v>
      </c>
    </row>
    <row r="524" spans="1:17" x14ac:dyDescent="0.25">
      <c r="A524" s="43">
        <v>522</v>
      </c>
      <c r="B524" t="s">
        <v>1680</v>
      </c>
      <c r="C524" t="s">
        <v>1681</v>
      </c>
      <c r="D524">
        <v>995093</v>
      </c>
      <c r="E524">
        <v>130</v>
      </c>
      <c r="F524">
        <v>113</v>
      </c>
      <c r="G524">
        <v>113</v>
      </c>
      <c r="J524">
        <v>1975</v>
      </c>
      <c r="L524">
        <v>1</v>
      </c>
      <c r="N524">
        <v>0</v>
      </c>
      <c r="O524" t="s">
        <v>1682</v>
      </c>
      <c r="P524">
        <v>5</v>
      </c>
      <c r="Q524">
        <v>6</v>
      </c>
    </row>
    <row r="525" spans="1:17" x14ac:dyDescent="0.25">
      <c r="A525" s="43">
        <v>523</v>
      </c>
      <c r="B525" t="s">
        <v>1683</v>
      </c>
      <c r="C525" t="s">
        <v>1684</v>
      </c>
      <c r="D525">
        <v>993950</v>
      </c>
      <c r="E525">
        <v>120</v>
      </c>
      <c r="F525">
        <v>102</v>
      </c>
      <c r="G525">
        <v>182</v>
      </c>
      <c r="J525">
        <v>1967</v>
      </c>
      <c r="K525">
        <v>1977</v>
      </c>
      <c r="L525">
        <v>1</v>
      </c>
      <c r="N525">
        <v>2</v>
      </c>
      <c r="O525" t="s">
        <v>1685</v>
      </c>
      <c r="P525">
        <v>5</v>
      </c>
      <c r="Q525">
        <v>6</v>
      </c>
    </row>
    <row r="526" spans="1:17" x14ac:dyDescent="0.25">
      <c r="A526" s="43">
        <v>524</v>
      </c>
      <c r="B526" t="s">
        <v>1686</v>
      </c>
      <c r="C526" t="s">
        <v>1687</v>
      </c>
      <c r="D526">
        <v>996071</v>
      </c>
      <c r="E526">
        <v>120</v>
      </c>
      <c r="F526">
        <v>86</v>
      </c>
      <c r="G526">
        <v>86</v>
      </c>
      <c r="J526">
        <v>1950</v>
      </c>
      <c r="K526">
        <v>1955</v>
      </c>
      <c r="L526">
        <v>5</v>
      </c>
      <c r="M526">
        <v>1</v>
      </c>
      <c r="N526">
        <v>2</v>
      </c>
      <c r="O526" t="s">
        <v>1688</v>
      </c>
      <c r="P526">
        <v>5</v>
      </c>
      <c r="Q526">
        <v>6</v>
      </c>
    </row>
    <row r="527" spans="1:17" x14ac:dyDescent="0.25">
      <c r="A527" s="43">
        <v>525</v>
      </c>
      <c r="B527" t="s">
        <v>1689</v>
      </c>
      <c r="C527" t="s">
        <v>1690</v>
      </c>
      <c r="D527">
        <v>995358</v>
      </c>
      <c r="E527">
        <v>130</v>
      </c>
      <c r="F527">
        <v>126</v>
      </c>
      <c r="G527">
        <v>126</v>
      </c>
      <c r="J527">
        <v>1976</v>
      </c>
      <c r="L527">
        <v>7</v>
      </c>
      <c r="M527">
        <v>1</v>
      </c>
      <c r="N527">
        <v>2</v>
      </c>
      <c r="O527" t="s">
        <v>1691</v>
      </c>
      <c r="P527">
        <v>5</v>
      </c>
      <c r="Q527">
        <v>6</v>
      </c>
    </row>
    <row r="528" spans="1:17" x14ac:dyDescent="0.25">
      <c r="A528" s="43">
        <v>526</v>
      </c>
      <c r="B528" t="s">
        <v>1692</v>
      </c>
      <c r="C528" t="s">
        <v>1693</v>
      </c>
      <c r="D528">
        <v>995919</v>
      </c>
      <c r="E528">
        <v>120</v>
      </c>
      <c r="F528">
        <v>102</v>
      </c>
      <c r="G528">
        <v>132</v>
      </c>
      <c r="J528">
        <v>1952</v>
      </c>
      <c r="K528">
        <v>1980</v>
      </c>
      <c r="L528">
        <v>2</v>
      </c>
      <c r="M528">
        <v>7</v>
      </c>
      <c r="O528" t="s">
        <v>1694</v>
      </c>
      <c r="P528">
        <v>5</v>
      </c>
      <c r="Q528">
        <v>6</v>
      </c>
    </row>
    <row r="529" spans="1:17" x14ac:dyDescent="0.25">
      <c r="A529" s="43">
        <v>527</v>
      </c>
      <c r="B529" t="s">
        <v>1695</v>
      </c>
      <c r="C529" t="s">
        <v>1696</v>
      </c>
      <c r="D529">
        <v>994671</v>
      </c>
      <c r="E529">
        <v>130</v>
      </c>
      <c r="F529">
        <v>110</v>
      </c>
      <c r="G529">
        <v>110</v>
      </c>
      <c r="J529">
        <v>1973</v>
      </c>
      <c r="L529">
        <v>1</v>
      </c>
      <c r="O529" t="s">
        <v>1697</v>
      </c>
      <c r="P529">
        <v>5</v>
      </c>
      <c r="Q529">
        <v>6</v>
      </c>
    </row>
    <row r="530" spans="1:17" x14ac:dyDescent="0.25">
      <c r="A530" s="43">
        <v>528</v>
      </c>
      <c r="B530" t="s">
        <v>1698</v>
      </c>
      <c r="C530" t="s">
        <v>1699</v>
      </c>
      <c r="D530">
        <v>996262</v>
      </c>
      <c r="E530">
        <v>120</v>
      </c>
      <c r="F530">
        <v>177</v>
      </c>
      <c r="G530">
        <v>149</v>
      </c>
      <c r="J530">
        <v>1954</v>
      </c>
      <c r="K530">
        <v>1994</v>
      </c>
      <c r="L530">
        <v>2</v>
      </c>
      <c r="M530">
        <v>7</v>
      </c>
      <c r="O530" t="s">
        <v>1700</v>
      </c>
      <c r="P530">
        <v>5</v>
      </c>
      <c r="Q530">
        <v>6</v>
      </c>
    </row>
    <row r="531" spans="1:17" x14ac:dyDescent="0.25">
      <c r="A531" s="43">
        <v>529</v>
      </c>
      <c r="B531" t="s">
        <v>1701</v>
      </c>
      <c r="C531" t="s">
        <v>1702</v>
      </c>
      <c r="D531">
        <v>997056</v>
      </c>
      <c r="E531">
        <v>120</v>
      </c>
      <c r="F531">
        <v>96</v>
      </c>
      <c r="G531">
        <v>156</v>
      </c>
      <c r="J531">
        <v>1994</v>
      </c>
      <c r="L531">
        <v>2</v>
      </c>
      <c r="M531">
        <v>7</v>
      </c>
      <c r="N531">
        <v>5</v>
      </c>
      <c r="O531" t="s">
        <v>1703</v>
      </c>
      <c r="P531">
        <v>5</v>
      </c>
      <c r="Q531">
        <v>6</v>
      </c>
    </row>
    <row r="532" spans="1:17" x14ac:dyDescent="0.25">
      <c r="A532" s="43">
        <v>530</v>
      </c>
      <c r="B532" t="s">
        <v>1704</v>
      </c>
      <c r="C532" t="s">
        <v>1705</v>
      </c>
      <c r="D532">
        <v>997564</v>
      </c>
      <c r="E532">
        <v>120</v>
      </c>
      <c r="F532">
        <v>130</v>
      </c>
      <c r="G532">
        <v>130</v>
      </c>
      <c r="J532">
        <v>1961</v>
      </c>
      <c r="L532">
        <v>2</v>
      </c>
      <c r="M532">
        <v>3</v>
      </c>
      <c r="O532" t="s">
        <v>1706</v>
      </c>
      <c r="P532">
        <v>5</v>
      </c>
      <c r="Q532">
        <v>6</v>
      </c>
    </row>
    <row r="533" spans="1:17" x14ac:dyDescent="0.25">
      <c r="A533" s="43">
        <v>531</v>
      </c>
      <c r="B533" t="s">
        <v>1707</v>
      </c>
      <c r="C533" t="s">
        <v>1708</v>
      </c>
      <c r="D533">
        <v>995497</v>
      </c>
      <c r="E533">
        <v>449</v>
      </c>
      <c r="F533">
        <v>572</v>
      </c>
      <c r="H533">
        <v>623</v>
      </c>
      <c r="J533">
        <v>1965</v>
      </c>
      <c r="L533">
        <v>2</v>
      </c>
      <c r="M533">
        <v>7</v>
      </c>
      <c r="N533">
        <v>7</v>
      </c>
      <c r="O533" t="s">
        <v>1709</v>
      </c>
      <c r="P533">
        <v>5</v>
      </c>
      <c r="Q533">
        <v>6</v>
      </c>
    </row>
    <row r="534" spans="1:17" x14ac:dyDescent="0.25">
      <c r="A534" s="43">
        <v>532</v>
      </c>
      <c r="B534" t="s">
        <v>1710</v>
      </c>
      <c r="C534" t="s">
        <v>1711</v>
      </c>
      <c r="D534">
        <v>993842</v>
      </c>
      <c r="E534">
        <v>120</v>
      </c>
      <c r="F534">
        <v>141</v>
      </c>
      <c r="G534">
        <v>141</v>
      </c>
      <c r="J534">
        <v>1973</v>
      </c>
      <c r="K534">
        <v>1978</v>
      </c>
      <c r="L534">
        <v>2</v>
      </c>
      <c r="M534">
        <v>7</v>
      </c>
      <c r="O534" t="s">
        <v>1712</v>
      </c>
      <c r="P534">
        <v>5</v>
      </c>
      <c r="Q534">
        <v>6</v>
      </c>
    </row>
    <row r="535" spans="1:17" x14ac:dyDescent="0.25">
      <c r="A535" s="43">
        <v>533</v>
      </c>
      <c r="B535" t="s">
        <v>1713</v>
      </c>
      <c r="C535" t="s">
        <v>1714</v>
      </c>
      <c r="D535">
        <v>995030</v>
      </c>
      <c r="E535">
        <v>120</v>
      </c>
      <c r="F535">
        <v>98</v>
      </c>
      <c r="G535">
        <v>98</v>
      </c>
      <c r="J535">
        <v>1800</v>
      </c>
      <c r="K535">
        <v>1987</v>
      </c>
      <c r="L535">
        <v>2</v>
      </c>
      <c r="M535">
        <v>7</v>
      </c>
      <c r="O535" t="s">
        <v>1715</v>
      </c>
      <c r="P535">
        <v>5</v>
      </c>
      <c r="Q535">
        <v>6</v>
      </c>
    </row>
    <row r="536" spans="1:17" x14ac:dyDescent="0.25">
      <c r="A536" s="43">
        <v>534</v>
      </c>
      <c r="B536" t="s">
        <v>1716</v>
      </c>
      <c r="C536" t="s">
        <v>1717</v>
      </c>
      <c r="D536">
        <v>996663</v>
      </c>
      <c r="E536">
        <v>130</v>
      </c>
      <c r="F536">
        <v>59</v>
      </c>
      <c r="G536">
        <v>104</v>
      </c>
      <c r="J536">
        <v>1977</v>
      </c>
      <c r="L536">
        <v>1</v>
      </c>
      <c r="O536" t="s">
        <v>1718</v>
      </c>
      <c r="P536">
        <v>5</v>
      </c>
      <c r="Q536">
        <v>6</v>
      </c>
    </row>
    <row r="537" spans="1:17" x14ac:dyDescent="0.25">
      <c r="A537" s="43">
        <v>535</v>
      </c>
      <c r="B537" t="s">
        <v>1719</v>
      </c>
      <c r="C537" t="s">
        <v>1720</v>
      </c>
      <c r="D537">
        <v>995702</v>
      </c>
      <c r="E537">
        <v>210</v>
      </c>
      <c r="F537">
        <v>200</v>
      </c>
      <c r="H537">
        <v>200</v>
      </c>
      <c r="J537">
        <v>1881</v>
      </c>
      <c r="K537">
        <v>1976</v>
      </c>
      <c r="L537">
        <v>9</v>
      </c>
      <c r="O537" t="s">
        <v>1721</v>
      </c>
      <c r="P537">
        <v>5</v>
      </c>
      <c r="Q537">
        <v>6</v>
      </c>
    </row>
    <row r="538" spans="1:17" x14ac:dyDescent="0.25">
      <c r="A538" s="43">
        <v>536</v>
      </c>
      <c r="B538" t="s">
        <v>1722</v>
      </c>
      <c r="C538" t="s">
        <v>1723</v>
      </c>
      <c r="D538">
        <v>994928</v>
      </c>
      <c r="E538">
        <v>130</v>
      </c>
      <c r="F538">
        <v>75</v>
      </c>
      <c r="G538">
        <v>125</v>
      </c>
      <c r="J538">
        <v>1975</v>
      </c>
      <c r="L538">
        <v>5</v>
      </c>
      <c r="M538">
        <v>1</v>
      </c>
      <c r="O538" t="s">
        <v>1724</v>
      </c>
      <c r="P538">
        <v>5</v>
      </c>
      <c r="Q538">
        <v>6</v>
      </c>
    </row>
    <row r="539" spans="1:17" x14ac:dyDescent="0.25">
      <c r="A539" s="43">
        <v>537</v>
      </c>
      <c r="B539" t="s">
        <v>1725</v>
      </c>
      <c r="C539" t="s">
        <v>1726</v>
      </c>
      <c r="D539">
        <v>996780</v>
      </c>
      <c r="E539">
        <v>130</v>
      </c>
      <c r="F539">
        <v>118</v>
      </c>
      <c r="G539">
        <v>118</v>
      </c>
      <c r="J539">
        <v>1959</v>
      </c>
      <c r="K539">
        <v>1977</v>
      </c>
      <c r="L539">
        <v>2</v>
      </c>
      <c r="M539">
        <v>3</v>
      </c>
      <c r="N539">
        <v>2</v>
      </c>
      <c r="O539" t="s">
        <v>1727</v>
      </c>
      <c r="P539">
        <v>5</v>
      </c>
      <c r="Q539">
        <v>6</v>
      </c>
    </row>
    <row r="540" spans="1:17" x14ac:dyDescent="0.25">
      <c r="A540" s="43">
        <v>538</v>
      </c>
      <c r="B540" t="s">
        <v>1728</v>
      </c>
      <c r="C540" t="s">
        <v>1729</v>
      </c>
      <c r="D540">
        <v>2685076</v>
      </c>
      <c r="E540">
        <v>130</v>
      </c>
      <c r="F540">
        <v>77</v>
      </c>
      <c r="G540">
        <v>153</v>
      </c>
      <c r="J540">
        <v>2008</v>
      </c>
      <c r="L540">
        <v>1</v>
      </c>
      <c r="N540">
        <v>90</v>
      </c>
      <c r="O540" t="s">
        <v>1730</v>
      </c>
      <c r="P540">
        <v>5</v>
      </c>
      <c r="Q540">
        <v>6</v>
      </c>
    </row>
    <row r="541" spans="1:17" x14ac:dyDescent="0.25">
      <c r="A541" s="43">
        <v>539</v>
      </c>
      <c r="B541" t="s">
        <v>1731</v>
      </c>
      <c r="C541" t="s">
        <v>1732</v>
      </c>
      <c r="D541">
        <v>995964</v>
      </c>
      <c r="E541">
        <v>120</v>
      </c>
      <c r="F541">
        <v>72</v>
      </c>
      <c r="G541">
        <v>125</v>
      </c>
      <c r="J541">
        <v>1742</v>
      </c>
      <c r="K541">
        <v>1981</v>
      </c>
      <c r="L541">
        <v>2</v>
      </c>
      <c r="M541">
        <v>7</v>
      </c>
      <c r="O541" t="s">
        <v>1733</v>
      </c>
      <c r="P541">
        <v>5</v>
      </c>
      <c r="Q541">
        <v>6</v>
      </c>
    </row>
    <row r="542" spans="1:17" x14ac:dyDescent="0.25">
      <c r="A542" s="43">
        <v>540</v>
      </c>
      <c r="B542" t="s">
        <v>1734</v>
      </c>
      <c r="C542" t="s">
        <v>1735</v>
      </c>
      <c r="D542">
        <v>995097</v>
      </c>
      <c r="E542">
        <v>120</v>
      </c>
      <c r="F542">
        <v>154</v>
      </c>
      <c r="G542">
        <v>154</v>
      </c>
      <c r="J542">
        <v>1972</v>
      </c>
      <c r="L542">
        <v>2</v>
      </c>
      <c r="M542">
        <v>7</v>
      </c>
      <c r="N542">
        <v>2</v>
      </c>
      <c r="O542" t="s">
        <v>1736</v>
      </c>
      <c r="P542">
        <v>5</v>
      </c>
      <c r="Q542">
        <v>6</v>
      </c>
    </row>
    <row r="543" spans="1:17" x14ac:dyDescent="0.25">
      <c r="A543" s="43">
        <v>541</v>
      </c>
      <c r="B543" t="s">
        <v>1737</v>
      </c>
      <c r="C543" t="s">
        <v>1738</v>
      </c>
      <c r="D543">
        <v>2540578</v>
      </c>
      <c r="E543">
        <v>130</v>
      </c>
      <c r="F543">
        <v>120</v>
      </c>
      <c r="G543">
        <v>120</v>
      </c>
      <c r="J543">
        <v>2000</v>
      </c>
      <c r="L543">
        <v>1</v>
      </c>
      <c r="O543" t="s">
        <v>1739</v>
      </c>
      <c r="P543">
        <v>5</v>
      </c>
      <c r="Q543">
        <v>6</v>
      </c>
    </row>
    <row r="544" spans="1:17" x14ac:dyDescent="0.25">
      <c r="A544" s="43">
        <v>542</v>
      </c>
      <c r="B544" t="s">
        <v>1740</v>
      </c>
      <c r="C544" t="s">
        <v>1741</v>
      </c>
      <c r="D544">
        <v>994721</v>
      </c>
      <c r="E544">
        <v>120</v>
      </c>
      <c r="F544">
        <v>114</v>
      </c>
      <c r="G544">
        <v>114</v>
      </c>
      <c r="J544">
        <v>1970</v>
      </c>
      <c r="L544">
        <v>2</v>
      </c>
      <c r="M544">
        <v>7</v>
      </c>
      <c r="O544" t="s">
        <v>1742</v>
      </c>
      <c r="P544">
        <v>5</v>
      </c>
      <c r="Q544">
        <v>6</v>
      </c>
    </row>
    <row r="545" spans="1:17" x14ac:dyDescent="0.25">
      <c r="A545" s="43">
        <v>543</v>
      </c>
      <c r="B545" t="s">
        <v>1743</v>
      </c>
      <c r="C545" t="s">
        <v>1744</v>
      </c>
      <c r="D545">
        <v>994152</v>
      </c>
      <c r="E545">
        <v>233</v>
      </c>
      <c r="F545">
        <v>34</v>
      </c>
      <c r="H545">
        <v>34</v>
      </c>
      <c r="J545">
        <v>1948</v>
      </c>
      <c r="K545">
        <v>1991</v>
      </c>
      <c r="L545">
        <v>9</v>
      </c>
      <c r="O545" t="s">
        <v>1745</v>
      </c>
      <c r="P545">
        <v>5</v>
      </c>
      <c r="Q545">
        <v>6</v>
      </c>
    </row>
    <row r="546" spans="1:17" x14ac:dyDescent="0.25">
      <c r="A546" s="43">
        <v>544</v>
      </c>
      <c r="B546" t="s">
        <v>1746</v>
      </c>
      <c r="C546" t="s">
        <v>1747</v>
      </c>
      <c r="D546">
        <v>997478</v>
      </c>
      <c r="E546">
        <v>120</v>
      </c>
      <c r="F546">
        <v>171</v>
      </c>
      <c r="G546">
        <v>171</v>
      </c>
      <c r="J546">
        <v>1994</v>
      </c>
      <c r="K546">
        <v>2019</v>
      </c>
      <c r="L546">
        <v>2</v>
      </c>
      <c r="M546">
        <v>7</v>
      </c>
      <c r="O546" t="s">
        <v>1748</v>
      </c>
      <c r="P546">
        <v>5</v>
      </c>
      <c r="Q546">
        <v>6</v>
      </c>
    </row>
    <row r="547" spans="1:17" x14ac:dyDescent="0.25">
      <c r="A547" s="43">
        <v>545</v>
      </c>
      <c r="B547" t="s">
        <v>1749</v>
      </c>
      <c r="C547" t="s">
        <v>1750</v>
      </c>
      <c r="D547">
        <v>994063</v>
      </c>
      <c r="E547">
        <v>120</v>
      </c>
      <c r="F547">
        <v>119</v>
      </c>
      <c r="G547">
        <v>119</v>
      </c>
      <c r="J547">
        <v>1972</v>
      </c>
      <c r="L547">
        <v>2</v>
      </c>
      <c r="M547">
        <v>7</v>
      </c>
      <c r="N547">
        <v>2</v>
      </c>
      <c r="O547" t="s">
        <v>1751</v>
      </c>
      <c r="P547">
        <v>5</v>
      </c>
      <c r="Q547">
        <v>6</v>
      </c>
    </row>
    <row r="548" spans="1:17" x14ac:dyDescent="0.25">
      <c r="A548" s="43">
        <v>546</v>
      </c>
      <c r="B548" t="s">
        <v>1752</v>
      </c>
      <c r="C548" t="s">
        <v>1753</v>
      </c>
      <c r="D548">
        <v>996596</v>
      </c>
      <c r="E548">
        <v>120</v>
      </c>
      <c r="F548">
        <v>103</v>
      </c>
      <c r="G548">
        <v>161</v>
      </c>
      <c r="J548">
        <v>1977</v>
      </c>
      <c r="L548">
        <v>2</v>
      </c>
      <c r="M548">
        <v>7</v>
      </c>
      <c r="O548" t="s">
        <v>1754</v>
      </c>
      <c r="P548">
        <v>5</v>
      </c>
      <c r="Q548">
        <v>6</v>
      </c>
    </row>
    <row r="549" spans="1:17" x14ac:dyDescent="0.25">
      <c r="A549" s="43">
        <v>547</v>
      </c>
      <c r="B549" t="s">
        <v>1755</v>
      </c>
      <c r="C549" t="s">
        <v>1756</v>
      </c>
      <c r="D549">
        <v>994356</v>
      </c>
      <c r="E549">
        <v>120</v>
      </c>
      <c r="F549">
        <v>160</v>
      </c>
      <c r="G549">
        <v>160</v>
      </c>
      <c r="J549">
        <v>1971</v>
      </c>
      <c r="L549">
        <v>1</v>
      </c>
      <c r="O549" t="s">
        <v>1757</v>
      </c>
      <c r="P549">
        <v>5</v>
      </c>
      <c r="Q549">
        <v>6</v>
      </c>
    </row>
    <row r="550" spans="1:17" x14ac:dyDescent="0.25">
      <c r="A550" s="43">
        <v>548</v>
      </c>
      <c r="B550" t="s">
        <v>1758</v>
      </c>
      <c r="C550" t="s">
        <v>1759</v>
      </c>
      <c r="D550">
        <v>2589602</v>
      </c>
      <c r="E550">
        <v>120</v>
      </c>
      <c r="F550">
        <v>100</v>
      </c>
      <c r="G550">
        <v>162</v>
      </c>
      <c r="H550">
        <v>13</v>
      </c>
      <c r="J550">
        <v>2007</v>
      </c>
      <c r="L550">
        <v>2</v>
      </c>
      <c r="M550">
        <v>7</v>
      </c>
      <c r="N550">
        <v>90</v>
      </c>
      <c r="O550" t="s">
        <v>1760</v>
      </c>
      <c r="P550">
        <v>5</v>
      </c>
      <c r="Q550">
        <v>6</v>
      </c>
    </row>
    <row r="551" spans="1:17" x14ac:dyDescent="0.25">
      <c r="A551" s="43">
        <v>549</v>
      </c>
      <c r="B551" t="s">
        <v>1761</v>
      </c>
      <c r="C551" t="s">
        <v>1762</v>
      </c>
      <c r="D551">
        <v>993909</v>
      </c>
      <c r="E551">
        <v>120</v>
      </c>
      <c r="F551">
        <v>157</v>
      </c>
      <c r="G551">
        <v>157</v>
      </c>
      <c r="J551">
        <v>1970</v>
      </c>
      <c r="L551">
        <v>1</v>
      </c>
      <c r="N551">
        <v>2</v>
      </c>
      <c r="O551" t="s">
        <v>1763</v>
      </c>
      <c r="P551">
        <v>5</v>
      </c>
      <c r="Q551">
        <v>6</v>
      </c>
    </row>
    <row r="552" spans="1:17" x14ac:dyDescent="0.25">
      <c r="A552" s="43">
        <v>550</v>
      </c>
      <c r="B552" t="s">
        <v>1764</v>
      </c>
      <c r="C552" t="s">
        <v>1765</v>
      </c>
      <c r="D552">
        <v>995778</v>
      </c>
      <c r="E552">
        <v>120</v>
      </c>
      <c r="F552">
        <v>154</v>
      </c>
      <c r="G552">
        <v>154</v>
      </c>
      <c r="J552">
        <v>1970</v>
      </c>
      <c r="L552">
        <v>2</v>
      </c>
      <c r="M552">
        <v>7</v>
      </c>
      <c r="O552" t="s">
        <v>1766</v>
      </c>
      <c r="P552">
        <v>5</v>
      </c>
      <c r="Q552">
        <v>6</v>
      </c>
    </row>
    <row r="553" spans="1:17" x14ac:dyDescent="0.25">
      <c r="A553" s="43">
        <v>551</v>
      </c>
      <c r="B553" t="s">
        <v>1767</v>
      </c>
      <c r="C553" t="s">
        <v>1768</v>
      </c>
      <c r="D553">
        <v>997490</v>
      </c>
      <c r="E553">
        <v>120</v>
      </c>
      <c r="F553">
        <v>164</v>
      </c>
      <c r="G553">
        <v>222</v>
      </c>
      <c r="J553">
        <v>1985</v>
      </c>
      <c r="L553">
        <v>7</v>
      </c>
      <c r="M553">
        <v>1</v>
      </c>
      <c r="N553">
        <v>2</v>
      </c>
      <c r="O553" t="s">
        <v>1769</v>
      </c>
      <c r="P553">
        <v>5</v>
      </c>
      <c r="Q553">
        <v>6</v>
      </c>
    </row>
    <row r="554" spans="1:17" x14ac:dyDescent="0.25">
      <c r="A554" s="43">
        <v>552</v>
      </c>
      <c r="B554" t="s">
        <v>1770</v>
      </c>
      <c r="C554" t="s">
        <v>1771</v>
      </c>
      <c r="D554">
        <v>996397</v>
      </c>
      <c r="E554">
        <v>120</v>
      </c>
      <c r="F554">
        <v>105</v>
      </c>
      <c r="G554">
        <v>166</v>
      </c>
      <c r="J554">
        <v>1978</v>
      </c>
      <c r="K554">
        <v>1983</v>
      </c>
      <c r="L554">
        <v>5</v>
      </c>
      <c r="M554">
        <v>1</v>
      </c>
      <c r="O554" t="s">
        <v>1772</v>
      </c>
      <c r="P554">
        <v>5</v>
      </c>
      <c r="Q554">
        <v>6</v>
      </c>
    </row>
    <row r="555" spans="1:17" x14ac:dyDescent="0.25">
      <c r="A555" s="43">
        <v>553</v>
      </c>
      <c r="B555" t="s">
        <v>1773</v>
      </c>
      <c r="C555" t="s">
        <v>1774</v>
      </c>
      <c r="D555">
        <v>995120</v>
      </c>
      <c r="E555">
        <v>120</v>
      </c>
      <c r="F555">
        <v>166</v>
      </c>
      <c r="G555">
        <v>166</v>
      </c>
      <c r="J555">
        <v>1970</v>
      </c>
      <c r="K555">
        <v>1977</v>
      </c>
      <c r="L555">
        <v>2</v>
      </c>
      <c r="M555">
        <v>7</v>
      </c>
      <c r="O555" t="s">
        <v>1775</v>
      </c>
      <c r="P555">
        <v>5</v>
      </c>
      <c r="Q555">
        <v>6</v>
      </c>
    </row>
    <row r="556" spans="1:17" x14ac:dyDescent="0.25">
      <c r="A556" s="43">
        <v>554</v>
      </c>
      <c r="B556" t="s">
        <v>1776</v>
      </c>
      <c r="C556" t="s">
        <v>1777</v>
      </c>
      <c r="D556">
        <v>996832</v>
      </c>
      <c r="E556">
        <v>120</v>
      </c>
      <c r="F556">
        <v>182</v>
      </c>
      <c r="G556">
        <v>182</v>
      </c>
      <c r="J556">
        <v>1979</v>
      </c>
      <c r="L556">
        <v>2</v>
      </c>
      <c r="M556">
        <v>7</v>
      </c>
      <c r="O556" t="s">
        <v>1778</v>
      </c>
      <c r="P556">
        <v>5</v>
      </c>
      <c r="Q556">
        <v>6</v>
      </c>
    </row>
    <row r="557" spans="1:17" x14ac:dyDescent="0.25">
      <c r="A557" s="43">
        <v>555</v>
      </c>
      <c r="B557" t="s">
        <v>1779</v>
      </c>
      <c r="C557" t="s">
        <v>1780</v>
      </c>
      <c r="D557">
        <v>100093908</v>
      </c>
      <c r="E557">
        <v>120</v>
      </c>
      <c r="F557">
        <v>143</v>
      </c>
      <c r="G557">
        <v>143</v>
      </c>
      <c r="J557">
        <v>2017</v>
      </c>
      <c r="L557">
        <v>5</v>
      </c>
      <c r="M557">
        <v>1</v>
      </c>
      <c r="O557" t="s">
        <v>1781</v>
      </c>
      <c r="P557">
        <v>5</v>
      </c>
      <c r="Q557">
        <v>6</v>
      </c>
    </row>
    <row r="558" spans="1:17" x14ac:dyDescent="0.25">
      <c r="A558" s="43">
        <v>556</v>
      </c>
      <c r="B558" t="s">
        <v>1782</v>
      </c>
      <c r="C558" t="s">
        <v>1783</v>
      </c>
      <c r="D558">
        <v>100103515</v>
      </c>
      <c r="E558">
        <v>131</v>
      </c>
      <c r="F558">
        <v>136</v>
      </c>
      <c r="G558">
        <v>136</v>
      </c>
      <c r="J558">
        <v>2017</v>
      </c>
      <c r="L558">
        <v>1</v>
      </c>
      <c r="O558" t="s">
        <v>1784</v>
      </c>
      <c r="P558">
        <v>5</v>
      </c>
      <c r="Q558">
        <v>6</v>
      </c>
    </row>
    <row r="559" spans="1:17" x14ac:dyDescent="0.25">
      <c r="A559" s="43">
        <v>557</v>
      </c>
      <c r="B559" t="s">
        <v>1785</v>
      </c>
      <c r="C559" t="s">
        <v>1786</v>
      </c>
      <c r="D559">
        <v>997350</v>
      </c>
      <c r="E559">
        <v>130</v>
      </c>
      <c r="F559">
        <v>61</v>
      </c>
      <c r="G559">
        <v>109</v>
      </c>
      <c r="J559">
        <v>1978</v>
      </c>
      <c r="L559">
        <v>1</v>
      </c>
      <c r="O559" t="s">
        <v>1787</v>
      </c>
      <c r="P559">
        <v>5</v>
      </c>
      <c r="Q559">
        <v>6</v>
      </c>
    </row>
    <row r="560" spans="1:17" x14ac:dyDescent="0.25">
      <c r="A560" s="43">
        <v>558</v>
      </c>
      <c r="B560" t="s">
        <v>1788</v>
      </c>
      <c r="C560" t="s">
        <v>1789</v>
      </c>
      <c r="D560">
        <v>995597</v>
      </c>
      <c r="E560">
        <v>120</v>
      </c>
      <c r="F560">
        <v>143</v>
      </c>
      <c r="G560">
        <v>143</v>
      </c>
      <c r="J560">
        <v>1970</v>
      </c>
      <c r="L560">
        <v>2</v>
      </c>
      <c r="M560">
        <v>7</v>
      </c>
      <c r="N560">
        <v>5</v>
      </c>
      <c r="O560" t="s">
        <v>1790</v>
      </c>
      <c r="P560">
        <v>5</v>
      </c>
      <c r="Q560">
        <v>6</v>
      </c>
    </row>
    <row r="561" spans="1:17" x14ac:dyDescent="0.25">
      <c r="A561" s="43">
        <v>559</v>
      </c>
      <c r="B561" t="s">
        <v>1791</v>
      </c>
      <c r="C561" t="s">
        <v>1792</v>
      </c>
      <c r="D561">
        <v>995629</v>
      </c>
      <c r="E561">
        <v>232</v>
      </c>
      <c r="F561">
        <v>235</v>
      </c>
      <c r="H561">
        <v>235</v>
      </c>
      <c r="J561">
        <v>1967</v>
      </c>
      <c r="L561">
        <v>7</v>
      </c>
      <c r="M561">
        <v>1</v>
      </c>
      <c r="O561" t="s">
        <v>1793</v>
      </c>
      <c r="P561">
        <v>5</v>
      </c>
      <c r="Q561">
        <v>6</v>
      </c>
    </row>
    <row r="562" spans="1:17" x14ac:dyDescent="0.25">
      <c r="A562" s="43">
        <v>560</v>
      </c>
      <c r="B562" t="s">
        <v>1794</v>
      </c>
      <c r="C562" t="s">
        <v>1795</v>
      </c>
      <c r="D562">
        <v>996405</v>
      </c>
      <c r="E562">
        <v>120</v>
      </c>
      <c r="F562">
        <v>147</v>
      </c>
      <c r="G562">
        <v>147</v>
      </c>
      <c r="J562">
        <v>1968</v>
      </c>
      <c r="L562">
        <v>2</v>
      </c>
      <c r="M562">
        <v>7</v>
      </c>
      <c r="O562" t="s">
        <v>1796</v>
      </c>
      <c r="P562">
        <v>5</v>
      </c>
      <c r="Q562">
        <v>6</v>
      </c>
    </row>
    <row r="563" spans="1:17" x14ac:dyDescent="0.25">
      <c r="A563" s="43">
        <v>561</v>
      </c>
      <c r="B563" t="s">
        <v>1797</v>
      </c>
      <c r="C563" t="s">
        <v>1798</v>
      </c>
      <c r="D563">
        <v>100094123</v>
      </c>
      <c r="E563">
        <v>130</v>
      </c>
      <c r="F563">
        <v>130</v>
      </c>
      <c r="G563">
        <v>130</v>
      </c>
      <c r="J563">
        <v>2016</v>
      </c>
      <c r="L563">
        <v>1</v>
      </c>
      <c r="O563" t="s">
        <v>1799</v>
      </c>
      <c r="P563">
        <v>5</v>
      </c>
      <c r="Q563">
        <v>6</v>
      </c>
    </row>
    <row r="564" spans="1:17" x14ac:dyDescent="0.25">
      <c r="A564" s="43">
        <v>562</v>
      </c>
      <c r="B564" t="s">
        <v>1800</v>
      </c>
      <c r="C564" t="s">
        <v>1801</v>
      </c>
      <c r="D564">
        <v>994335</v>
      </c>
      <c r="E564">
        <v>120</v>
      </c>
      <c r="F564">
        <v>163</v>
      </c>
      <c r="G564">
        <v>163</v>
      </c>
      <c r="J564">
        <v>1970</v>
      </c>
      <c r="L564">
        <v>1</v>
      </c>
      <c r="O564" t="s">
        <v>1802</v>
      </c>
      <c r="P564">
        <v>5</v>
      </c>
      <c r="Q564">
        <v>6</v>
      </c>
    </row>
    <row r="565" spans="1:17" x14ac:dyDescent="0.25">
      <c r="A565" s="43">
        <v>563</v>
      </c>
      <c r="B565" t="s">
        <v>1803</v>
      </c>
      <c r="C565" t="s">
        <v>1804</v>
      </c>
      <c r="D565">
        <v>996379</v>
      </c>
      <c r="E565">
        <v>130</v>
      </c>
      <c r="F565">
        <v>63</v>
      </c>
      <c r="G565">
        <v>112</v>
      </c>
      <c r="J565">
        <v>1978</v>
      </c>
      <c r="L565">
        <v>1</v>
      </c>
      <c r="O565" t="s">
        <v>1805</v>
      </c>
      <c r="P565">
        <v>5</v>
      </c>
      <c r="Q565">
        <v>6</v>
      </c>
    </row>
    <row r="566" spans="1:17" x14ac:dyDescent="0.25">
      <c r="A566" s="43">
        <v>564</v>
      </c>
      <c r="B566" t="s">
        <v>1806</v>
      </c>
      <c r="C566" t="s">
        <v>1807</v>
      </c>
      <c r="D566">
        <v>994963</v>
      </c>
      <c r="E566">
        <v>130</v>
      </c>
      <c r="F566">
        <v>123</v>
      </c>
      <c r="G566">
        <v>107</v>
      </c>
      <c r="J566">
        <v>1969</v>
      </c>
      <c r="K566">
        <v>1983</v>
      </c>
      <c r="L566">
        <v>1</v>
      </c>
      <c r="O566" t="s">
        <v>1808</v>
      </c>
      <c r="P566">
        <v>5</v>
      </c>
      <c r="Q566">
        <v>6</v>
      </c>
    </row>
    <row r="567" spans="1:17" x14ac:dyDescent="0.25">
      <c r="A567" s="43">
        <v>565</v>
      </c>
      <c r="B567" t="s">
        <v>1809</v>
      </c>
      <c r="C567" t="s">
        <v>1810</v>
      </c>
      <c r="D567">
        <v>996570</v>
      </c>
      <c r="E567">
        <v>120</v>
      </c>
      <c r="F567">
        <v>126</v>
      </c>
      <c r="G567">
        <v>126</v>
      </c>
      <c r="J567">
        <v>1985</v>
      </c>
      <c r="L567">
        <v>2</v>
      </c>
      <c r="M567">
        <v>7</v>
      </c>
      <c r="O567" t="s">
        <v>1811</v>
      </c>
      <c r="P567">
        <v>5</v>
      </c>
      <c r="Q567">
        <v>6</v>
      </c>
    </row>
    <row r="568" spans="1:17" x14ac:dyDescent="0.25">
      <c r="A568" s="43">
        <v>566</v>
      </c>
      <c r="B568" t="s">
        <v>1812</v>
      </c>
      <c r="C568" t="s">
        <v>1813</v>
      </c>
      <c r="D568">
        <v>995880</v>
      </c>
      <c r="E568">
        <v>130</v>
      </c>
      <c r="F568">
        <v>92</v>
      </c>
      <c r="G568">
        <v>159</v>
      </c>
      <c r="J568">
        <v>1975</v>
      </c>
      <c r="L568">
        <v>2</v>
      </c>
      <c r="M568">
        <v>7</v>
      </c>
      <c r="N568">
        <v>2</v>
      </c>
      <c r="O568" t="s">
        <v>1814</v>
      </c>
      <c r="P568">
        <v>5</v>
      </c>
      <c r="Q568">
        <v>6</v>
      </c>
    </row>
    <row r="569" spans="1:17" x14ac:dyDescent="0.25">
      <c r="A569" s="43">
        <v>567</v>
      </c>
      <c r="B569" t="s">
        <v>1815</v>
      </c>
      <c r="C569" t="s">
        <v>1816</v>
      </c>
      <c r="D569">
        <v>996326</v>
      </c>
      <c r="E569">
        <v>140</v>
      </c>
      <c r="F569">
        <v>3288</v>
      </c>
      <c r="G569">
        <v>3228</v>
      </c>
      <c r="J569">
        <v>1966</v>
      </c>
      <c r="L569">
        <v>1</v>
      </c>
      <c r="O569" t="s">
        <v>1817</v>
      </c>
      <c r="P569">
        <v>5</v>
      </c>
      <c r="Q569">
        <v>6</v>
      </c>
    </row>
    <row r="570" spans="1:17" x14ac:dyDescent="0.25">
      <c r="A570" s="43">
        <v>568</v>
      </c>
      <c r="B570" t="s">
        <v>1818</v>
      </c>
      <c r="C570" t="s">
        <v>1819</v>
      </c>
      <c r="D570">
        <v>994001</v>
      </c>
      <c r="E570">
        <v>120</v>
      </c>
      <c r="F570">
        <v>119</v>
      </c>
      <c r="G570">
        <v>119</v>
      </c>
      <c r="J570">
        <v>1972</v>
      </c>
      <c r="L570">
        <v>2</v>
      </c>
      <c r="M570">
        <v>7</v>
      </c>
      <c r="N570">
        <v>2</v>
      </c>
      <c r="O570" t="s">
        <v>1820</v>
      </c>
      <c r="P570">
        <v>5</v>
      </c>
      <c r="Q570">
        <v>6</v>
      </c>
    </row>
    <row r="571" spans="1:17" x14ac:dyDescent="0.25">
      <c r="A571" s="43">
        <v>569</v>
      </c>
      <c r="B571" t="s">
        <v>1821</v>
      </c>
      <c r="C571" t="s">
        <v>1822</v>
      </c>
      <c r="D571">
        <v>995918</v>
      </c>
      <c r="E571">
        <v>120</v>
      </c>
      <c r="F571">
        <v>83</v>
      </c>
      <c r="G571">
        <v>120</v>
      </c>
      <c r="J571">
        <v>1956</v>
      </c>
      <c r="L571">
        <v>2</v>
      </c>
      <c r="M571">
        <v>7</v>
      </c>
      <c r="O571" t="s">
        <v>1823</v>
      </c>
      <c r="P571">
        <v>5</v>
      </c>
      <c r="Q571">
        <v>6</v>
      </c>
    </row>
    <row r="572" spans="1:17" x14ac:dyDescent="0.25">
      <c r="A572" s="43">
        <v>570</v>
      </c>
      <c r="B572" t="s">
        <v>1824</v>
      </c>
      <c r="C572" t="s">
        <v>1825</v>
      </c>
      <c r="D572">
        <v>993918</v>
      </c>
      <c r="E572">
        <v>120</v>
      </c>
      <c r="F572">
        <v>133</v>
      </c>
      <c r="G572">
        <v>133</v>
      </c>
      <c r="J572">
        <v>1967</v>
      </c>
      <c r="L572">
        <v>1</v>
      </c>
      <c r="O572" t="s">
        <v>1826</v>
      </c>
      <c r="P572">
        <v>5</v>
      </c>
      <c r="Q572">
        <v>6</v>
      </c>
    </row>
    <row r="573" spans="1:17" x14ac:dyDescent="0.25">
      <c r="A573" s="43">
        <v>571</v>
      </c>
      <c r="B573" t="s">
        <v>1827</v>
      </c>
      <c r="C573" t="s">
        <v>1828</v>
      </c>
      <c r="D573">
        <v>995939</v>
      </c>
      <c r="E573">
        <v>120</v>
      </c>
      <c r="F573">
        <v>151</v>
      </c>
      <c r="G573">
        <v>151</v>
      </c>
      <c r="J573">
        <v>1957</v>
      </c>
      <c r="K573">
        <v>1973</v>
      </c>
      <c r="L573">
        <v>2</v>
      </c>
      <c r="M573">
        <v>7</v>
      </c>
      <c r="N573">
        <v>2</v>
      </c>
      <c r="O573" t="s">
        <v>1829</v>
      </c>
      <c r="P573">
        <v>5</v>
      </c>
      <c r="Q573">
        <v>6</v>
      </c>
    </row>
    <row r="574" spans="1:17" x14ac:dyDescent="0.25">
      <c r="A574" s="43">
        <v>572</v>
      </c>
      <c r="B574" t="s">
        <v>1830</v>
      </c>
      <c r="C574" t="s">
        <v>1831</v>
      </c>
      <c r="D574">
        <v>997447</v>
      </c>
      <c r="E574">
        <v>120</v>
      </c>
      <c r="F574">
        <v>94</v>
      </c>
      <c r="G574">
        <v>94</v>
      </c>
      <c r="J574">
        <v>1963</v>
      </c>
      <c r="L574">
        <v>2</v>
      </c>
      <c r="M574">
        <v>7</v>
      </c>
      <c r="O574" t="s">
        <v>1832</v>
      </c>
      <c r="P574">
        <v>5</v>
      </c>
      <c r="Q574">
        <v>6</v>
      </c>
    </row>
    <row r="575" spans="1:17" x14ac:dyDescent="0.25">
      <c r="A575" s="43">
        <v>573</v>
      </c>
      <c r="B575" t="s">
        <v>1833</v>
      </c>
      <c r="C575" t="s">
        <v>1834</v>
      </c>
      <c r="D575">
        <v>995531</v>
      </c>
      <c r="E575">
        <v>130</v>
      </c>
      <c r="F575">
        <v>107</v>
      </c>
      <c r="G575">
        <v>107</v>
      </c>
      <c r="J575">
        <v>1971</v>
      </c>
      <c r="K575">
        <v>1983</v>
      </c>
      <c r="L575">
        <v>1</v>
      </c>
      <c r="O575" t="s">
        <v>1835</v>
      </c>
      <c r="P575">
        <v>5</v>
      </c>
      <c r="Q575">
        <v>6</v>
      </c>
    </row>
    <row r="576" spans="1:17" x14ac:dyDescent="0.25">
      <c r="A576" s="43">
        <v>574</v>
      </c>
      <c r="B576" t="s">
        <v>1836</v>
      </c>
      <c r="C576" t="s">
        <v>1837</v>
      </c>
      <c r="D576">
        <v>995234</v>
      </c>
      <c r="E576">
        <v>120</v>
      </c>
      <c r="F576">
        <v>88</v>
      </c>
      <c r="G576">
        <v>139</v>
      </c>
      <c r="J576">
        <v>1987</v>
      </c>
      <c r="L576">
        <v>2</v>
      </c>
      <c r="M576">
        <v>7</v>
      </c>
      <c r="O576" t="s">
        <v>1838</v>
      </c>
      <c r="P576">
        <v>5</v>
      </c>
      <c r="Q576">
        <v>6</v>
      </c>
    </row>
    <row r="577" spans="1:17" x14ac:dyDescent="0.25">
      <c r="A577" s="43">
        <v>575</v>
      </c>
      <c r="B577" t="s">
        <v>1839</v>
      </c>
      <c r="C577" t="s">
        <v>1840</v>
      </c>
      <c r="D577">
        <v>100021903</v>
      </c>
      <c r="E577">
        <v>130</v>
      </c>
      <c r="F577">
        <v>61</v>
      </c>
      <c r="G577">
        <v>121</v>
      </c>
      <c r="J577">
        <v>2009</v>
      </c>
      <c r="L577">
        <v>2</v>
      </c>
      <c r="M577">
        <v>7</v>
      </c>
      <c r="N577">
        <v>90</v>
      </c>
      <c r="O577" t="s">
        <v>1841</v>
      </c>
      <c r="P577">
        <v>5</v>
      </c>
      <c r="Q577">
        <v>6</v>
      </c>
    </row>
    <row r="578" spans="1:17" x14ac:dyDescent="0.25">
      <c r="A578" s="43">
        <v>576</v>
      </c>
      <c r="B578" t="s">
        <v>1842</v>
      </c>
      <c r="C578" t="s">
        <v>1843</v>
      </c>
      <c r="D578">
        <v>994911</v>
      </c>
      <c r="E578">
        <v>120</v>
      </c>
      <c r="F578">
        <v>143</v>
      </c>
      <c r="G578">
        <v>143</v>
      </c>
      <c r="J578">
        <v>1969</v>
      </c>
      <c r="L578">
        <v>2</v>
      </c>
      <c r="M578">
        <v>7</v>
      </c>
      <c r="N578">
        <v>2</v>
      </c>
      <c r="O578" t="s">
        <v>1844</v>
      </c>
      <c r="P578">
        <v>5</v>
      </c>
      <c r="Q578">
        <v>6</v>
      </c>
    </row>
    <row r="579" spans="1:17" x14ac:dyDescent="0.25">
      <c r="A579" s="43">
        <v>577</v>
      </c>
      <c r="B579" t="s">
        <v>1845</v>
      </c>
      <c r="C579" t="s">
        <v>1846</v>
      </c>
      <c r="D579">
        <v>995510</v>
      </c>
      <c r="E579">
        <v>120</v>
      </c>
      <c r="F579">
        <v>142</v>
      </c>
      <c r="G579">
        <v>107</v>
      </c>
      <c r="J579">
        <v>1957</v>
      </c>
      <c r="L579">
        <v>2</v>
      </c>
      <c r="M579">
        <v>7</v>
      </c>
      <c r="O579" t="s">
        <v>1847</v>
      </c>
      <c r="P579">
        <v>5</v>
      </c>
      <c r="Q579">
        <v>6</v>
      </c>
    </row>
    <row r="580" spans="1:17" x14ac:dyDescent="0.25">
      <c r="A580" s="43">
        <v>578</v>
      </c>
      <c r="B580" t="s">
        <v>1848</v>
      </c>
      <c r="C580" t="s">
        <v>1849</v>
      </c>
      <c r="D580">
        <v>994638</v>
      </c>
      <c r="E580">
        <v>130</v>
      </c>
      <c r="F580">
        <v>110</v>
      </c>
      <c r="G580">
        <v>110</v>
      </c>
      <c r="J580">
        <v>1973</v>
      </c>
      <c r="L580">
        <v>1</v>
      </c>
      <c r="O580" t="s">
        <v>1850</v>
      </c>
      <c r="P580">
        <v>5</v>
      </c>
      <c r="Q580">
        <v>6</v>
      </c>
    </row>
    <row r="581" spans="1:17" x14ac:dyDescent="0.25">
      <c r="A581" s="43">
        <v>579</v>
      </c>
      <c r="B581" t="s">
        <v>1851</v>
      </c>
      <c r="C581" t="s">
        <v>1852</v>
      </c>
      <c r="D581">
        <v>994061</v>
      </c>
      <c r="E581">
        <v>120</v>
      </c>
      <c r="F581">
        <v>119</v>
      </c>
      <c r="G581">
        <v>119</v>
      </c>
      <c r="J581">
        <v>1972</v>
      </c>
      <c r="L581">
        <v>2</v>
      </c>
      <c r="M581">
        <v>7</v>
      </c>
      <c r="O581" t="s">
        <v>1853</v>
      </c>
      <c r="P581">
        <v>5</v>
      </c>
      <c r="Q581">
        <v>6</v>
      </c>
    </row>
    <row r="582" spans="1:17" x14ac:dyDescent="0.25">
      <c r="A582" s="43">
        <v>580</v>
      </c>
      <c r="B582" t="s">
        <v>1854</v>
      </c>
      <c r="C582" t="s">
        <v>1855</v>
      </c>
      <c r="D582">
        <v>994535</v>
      </c>
      <c r="E582">
        <v>120</v>
      </c>
      <c r="F582">
        <v>142</v>
      </c>
      <c r="G582">
        <v>142</v>
      </c>
      <c r="J582">
        <v>1985</v>
      </c>
      <c r="L582">
        <v>7</v>
      </c>
      <c r="M582">
        <v>1</v>
      </c>
      <c r="N582">
        <v>1</v>
      </c>
      <c r="O582" t="s">
        <v>1856</v>
      </c>
      <c r="P582">
        <v>5</v>
      </c>
      <c r="Q582">
        <v>6</v>
      </c>
    </row>
    <row r="583" spans="1:17" x14ac:dyDescent="0.25">
      <c r="A583" s="43">
        <v>581</v>
      </c>
      <c r="B583" t="s">
        <v>1857</v>
      </c>
      <c r="C583" t="s">
        <v>1858</v>
      </c>
      <c r="D583">
        <v>100098583</v>
      </c>
      <c r="E583">
        <v>131</v>
      </c>
      <c r="F583">
        <v>120</v>
      </c>
      <c r="G583">
        <v>120</v>
      </c>
      <c r="J583">
        <v>2017</v>
      </c>
      <c r="L583">
        <v>1</v>
      </c>
      <c r="O583" t="s">
        <v>1859</v>
      </c>
      <c r="P583">
        <v>5</v>
      </c>
      <c r="Q583">
        <v>6</v>
      </c>
    </row>
    <row r="584" spans="1:17" x14ac:dyDescent="0.25">
      <c r="A584" s="43">
        <v>582</v>
      </c>
      <c r="B584" t="s">
        <v>1860</v>
      </c>
      <c r="C584" t="s">
        <v>1861</v>
      </c>
      <c r="D584">
        <v>994445</v>
      </c>
      <c r="E584">
        <v>130</v>
      </c>
      <c r="F584">
        <v>90</v>
      </c>
      <c r="G584">
        <v>90</v>
      </c>
      <c r="J584">
        <v>1993</v>
      </c>
      <c r="L584">
        <v>1</v>
      </c>
      <c r="O584" t="s">
        <v>1862</v>
      </c>
      <c r="P584">
        <v>5</v>
      </c>
      <c r="Q584">
        <v>6</v>
      </c>
    </row>
    <row r="585" spans="1:17" x14ac:dyDescent="0.25">
      <c r="A585" s="43">
        <v>583</v>
      </c>
      <c r="B585" t="s">
        <v>1863</v>
      </c>
      <c r="C585" t="s">
        <v>1864</v>
      </c>
      <c r="D585">
        <v>997307</v>
      </c>
      <c r="E585">
        <v>130</v>
      </c>
      <c r="F585">
        <v>78</v>
      </c>
      <c r="G585">
        <v>137</v>
      </c>
      <c r="J585">
        <v>1964</v>
      </c>
      <c r="L585">
        <v>2</v>
      </c>
      <c r="M585">
        <v>7</v>
      </c>
      <c r="O585" t="s">
        <v>1865</v>
      </c>
      <c r="P585">
        <v>5</v>
      </c>
      <c r="Q585">
        <v>6</v>
      </c>
    </row>
    <row r="586" spans="1:17" x14ac:dyDescent="0.25">
      <c r="A586" s="43">
        <v>584</v>
      </c>
      <c r="B586" t="s">
        <v>1866</v>
      </c>
      <c r="C586" t="s">
        <v>1867</v>
      </c>
      <c r="D586">
        <v>995780</v>
      </c>
      <c r="E586">
        <v>120</v>
      </c>
      <c r="F586">
        <v>144</v>
      </c>
      <c r="G586">
        <v>144</v>
      </c>
      <c r="J586">
        <v>1995</v>
      </c>
      <c r="L586">
        <v>2</v>
      </c>
      <c r="M586">
        <v>7</v>
      </c>
      <c r="N586">
        <v>2</v>
      </c>
      <c r="O586" t="s">
        <v>1868</v>
      </c>
      <c r="P586">
        <v>5</v>
      </c>
      <c r="Q586">
        <v>6</v>
      </c>
    </row>
    <row r="587" spans="1:17" x14ac:dyDescent="0.25">
      <c r="A587" s="43">
        <v>585</v>
      </c>
      <c r="B587" t="s">
        <v>1869</v>
      </c>
      <c r="C587" t="s">
        <v>1870</v>
      </c>
      <c r="D587">
        <v>996889</v>
      </c>
      <c r="E587">
        <v>130</v>
      </c>
      <c r="F587">
        <v>61</v>
      </c>
      <c r="G587">
        <v>109</v>
      </c>
      <c r="J587">
        <v>1978</v>
      </c>
      <c r="L587">
        <v>1</v>
      </c>
      <c r="O587" t="s">
        <v>1871</v>
      </c>
      <c r="P587">
        <v>5</v>
      </c>
      <c r="Q587">
        <v>6</v>
      </c>
    </row>
    <row r="588" spans="1:17" x14ac:dyDescent="0.25">
      <c r="A588" s="43">
        <v>586</v>
      </c>
      <c r="B588" t="s">
        <v>1872</v>
      </c>
      <c r="C588" t="s">
        <v>1873</v>
      </c>
      <c r="D588">
        <v>996484</v>
      </c>
      <c r="E588">
        <v>120</v>
      </c>
      <c r="F588">
        <v>109</v>
      </c>
      <c r="G588">
        <v>168</v>
      </c>
      <c r="J588">
        <v>1982</v>
      </c>
      <c r="L588">
        <v>2</v>
      </c>
      <c r="M588">
        <v>7</v>
      </c>
      <c r="O588" t="s">
        <v>1874</v>
      </c>
      <c r="P588">
        <v>5</v>
      </c>
      <c r="Q588">
        <v>6</v>
      </c>
    </row>
    <row r="589" spans="1:17" x14ac:dyDescent="0.25">
      <c r="A589" s="43">
        <v>587</v>
      </c>
      <c r="B589" t="s">
        <v>1875</v>
      </c>
      <c r="C589" t="s">
        <v>1876</v>
      </c>
      <c r="D589">
        <v>995235</v>
      </c>
      <c r="E589">
        <v>130</v>
      </c>
      <c r="F589">
        <v>126</v>
      </c>
      <c r="G589">
        <v>145</v>
      </c>
      <c r="H589">
        <v>25</v>
      </c>
      <c r="J589">
        <v>1971</v>
      </c>
      <c r="L589">
        <v>1</v>
      </c>
      <c r="O589" t="s">
        <v>1877</v>
      </c>
      <c r="P589">
        <v>5</v>
      </c>
      <c r="Q589">
        <v>6</v>
      </c>
    </row>
    <row r="590" spans="1:17" x14ac:dyDescent="0.25">
      <c r="A590" s="43">
        <v>588</v>
      </c>
      <c r="B590" t="s">
        <v>1878</v>
      </c>
      <c r="C590" t="s">
        <v>1879</v>
      </c>
      <c r="D590">
        <v>995924</v>
      </c>
      <c r="E590">
        <v>120</v>
      </c>
      <c r="F590">
        <v>155</v>
      </c>
      <c r="G590">
        <v>155</v>
      </c>
      <c r="J590">
        <v>1973</v>
      </c>
      <c r="L590">
        <v>2</v>
      </c>
      <c r="M590">
        <v>7</v>
      </c>
      <c r="O590" t="s">
        <v>1880</v>
      </c>
      <c r="P590">
        <v>5</v>
      </c>
      <c r="Q590">
        <v>6</v>
      </c>
    </row>
    <row r="591" spans="1:17" x14ac:dyDescent="0.25">
      <c r="A591" s="43">
        <v>589</v>
      </c>
      <c r="B591" t="s">
        <v>1881</v>
      </c>
      <c r="C591" t="s">
        <v>1882</v>
      </c>
      <c r="D591">
        <v>996691</v>
      </c>
      <c r="E591">
        <v>130</v>
      </c>
      <c r="F591">
        <v>61</v>
      </c>
      <c r="G591">
        <v>109</v>
      </c>
      <c r="J591">
        <v>1978</v>
      </c>
      <c r="L591">
        <v>1</v>
      </c>
      <c r="O591" t="s">
        <v>1883</v>
      </c>
      <c r="P591">
        <v>5</v>
      </c>
      <c r="Q591">
        <v>6</v>
      </c>
    </row>
    <row r="592" spans="1:17" x14ac:dyDescent="0.25">
      <c r="A592" s="43">
        <v>590</v>
      </c>
      <c r="B592" t="s">
        <v>1884</v>
      </c>
      <c r="C592" t="s">
        <v>1885</v>
      </c>
      <c r="D592">
        <v>997230</v>
      </c>
      <c r="E592">
        <v>130</v>
      </c>
      <c r="F592">
        <v>61</v>
      </c>
      <c r="G592">
        <v>109</v>
      </c>
      <c r="J592">
        <v>1978</v>
      </c>
      <c r="L592">
        <v>1</v>
      </c>
      <c r="O592" t="s">
        <v>1886</v>
      </c>
      <c r="P592">
        <v>5</v>
      </c>
      <c r="Q592">
        <v>6</v>
      </c>
    </row>
    <row r="593" spans="1:17" x14ac:dyDescent="0.25">
      <c r="A593" s="43">
        <v>591</v>
      </c>
      <c r="B593" t="s">
        <v>1887</v>
      </c>
      <c r="C593" t="s">
        <v>1888</v>
      </c>
      <c r="D593">
        <v>2540534</v>
      </c>
      <c r="E593">
        <v>120</v>
      </c>
      <c r="F593">
        <v>205</v>
      </c>
      <c r="G593">
        <v>205</v>
      </c>
      <c r="J593">
        <v>2000</v>
      </c>
      <c r="K593">
        <v>2007</v>
      </c>
      <c r="L593">
        <v>1</v>
      </c>
      <c r="O593" t="s">
        <v>1889</v>
      </c>
      <c r="P593">
        <v>5</v>
      </c>
      <c r="Q593">
        <v>6</v>
      </c>
    </row>
    <row r="594" spans="1:17" x14ac:dyDescent="0.25">
      <c r="A594" s="43">
        <v>592</v>
      </c>
      <c r="B594" t="s">
        <v>1890</v>
      </c>
      <c r="C594" t="s">
        <v>1891</v>
      </c>
      <c r="D594">
        <v>994997</v>
      </c>
      <c r="E594">
        <v>130</v>
      </c>
      <c r="F594">
        <v>110</v>
      </c>
      <c r="G594">
        <v>110</v>
      </c>
      <c r="J594">
        <v>1973</v>
      </c>
      <c r="L594">
        <v>1</v>
      </c>
      <c r="O594" t="s">
        <v>1892</v>
      </c>
      <c r="P594">
        <v>5</v>
      </c>
      <c r="Q594">
        <v>6</v>
      </c>
    </row>
    <row r="595" spans="1:17" x14ac:dyDescent="0.25">
      <c r="A595" s="43">
        <v>593</v>
      </c>
      <c r="B595" t="s">
        <v>1893</v>
      </c>
      <c r="C595" t="s">
        <v>1894</v>
      </c>
      <c r="D595">
        <v>995276</v>
      </c>
      <c r="E595">
        <v>232</v>
      </c>
      <c r="F595">
        <v>12</v>
      </c>
      <c r="H595">
        <v>12</v>
      </c>
      <c r="J595">
        <v>1985</v>
      </c>
      <c r="L595">
        <v>9</v>
      </c>
      <c r="O595" t="s">
        <v>1895</v>
      </c>
      <c r="P595">
        <v>5</v>
      </c>
      <c r="Q595">
        <v>6</v>
      </c>
    </row>
    <row r="596" spans="1:17" x14ac:dyDescent="0.25">
      <c r="A596" s="43">
        <v>594</v>
      </c>
      <c r="B596" t="s">
        <v>1896</v>
      </c>
      <c r="C596" t="s">
        <v>1897</v>
      </c>
      <c r="D596">
        <v>995609</v>
      </c>
      <c r="E596">
        <v>120</v>
      </c>
      <c r="F596">
        <v>163</v>
      </c>
      <c r="G596">
        <v>163</v>
      </c>
      <c r="J596">
        <v>1969</v>
      </c>
      <c r="L596">
        <v>2</v>
      </c>
      <c r="M596">
        <v>7</v>
      </c>
      <c r="O596" t="s">
        <v>1898</v>
      </c>
      <c r="P596">
        <v>5</v>
      </c>
      <c r="Q596">
        <v>6</v>
      </c>
    </row>
    <row r="597" spans="1:17" x14ac:dyDescent="0.25">
      <c r="A597" s="43">
        <v>595</v>
      </c>
      <c r="B597" t="s">
        <v>1899</v>
      </c>
      <c r="C597" t="s">
        <v>1900</v>
      </c>
      <c r="D597">
        <v>997376</v>
      </c>
      <c r="E597">
        <v>120</v>
      </c>
      <c r="F597">
        <v>157</v>
      </c>
      <c r="G597">
        <v>157</v>
      </c>
      <c r="J597">
        <v>1965</v>
      </c>
      <c r="K597">
        <v>1987</v>
      </c>
      <c r="L597">
        <v>2</v>
      </c>
      <c r="M597">
        <v>7</v>
      </c>
      <c r="N597">
        <v>2</v>
      </c>
      <c r="O597" t="s">
        <v>1901</v>
      </c>
      <c r="P597">
        <v>5</v>
      </c>
      <c r="Q597">
        <v>6</v>
      </c>
    </row>
    <row r="598" spans="1:17" x14ac:dyDescent="0.25">
      <c r="A598" s="43">
        <v>596</v>
      </c>
      <c r="B598" t="s">
        <v>1902</v>
      </c>
      <c r="C598" t="s">
        <v>1903</v>
      </c>
      <c r="D598">
        <v>996571</v>
      </c>
      <c r="E598">
        <v>120</v>
      </c>
      <c r="F598">
        <v>165</v>
      </c>
      <c r="G598">
        <v>144</v>
      </c>
      <c r="J598">
        <v>1976</v>
      </c>
      <c r="K598">
        <v>2017</v>
      </c>
      <c r="L598">
        <v>7</v>
      </c>
      <c r="M598">
        <v>1</v>
      </c>
      <c r="O598" t="s">
        <v>1904</v>
      </c>
      <c r="P598">
        <v>5</v>
      </c>
      <c r="Q598">
        <v>6</v>
      </c>
    </row>
    <row r="599" spans="1:17" x14ac:dyDescent="0.25">
      <c r="A599" s="43">
        <v>597</v>
      </c>
      <c r="B599" t="s">
        <v>1905</v>
      </c>
      <c r="C599" t="s">
        <v>1906</v>
      </c>
      <c r="D599">
        <v>996326</v>
      </c>
      <c r="E599">
        <v>140</v>
      </c>
      <c r="F599">
        <v>1615</v>
      </c>
      <c r="G599">
        <v>1578</v>
      </c>
      <c r="J599">
        <v>1966</v>
      </c>
      <c r="L599">
        <v>1</v>
      </c>
      <c r="O599" t="s">
        <v>1907</v>
      </c>
      <c r="P599">
        <v>5</v>
      </c>
      <c r="Q599">
        <v>6</v>
      </c>
    </row>
    <row r="600" spans="1:17" x14ac:dyDescent="0.25">
      <c r="A600" s="43">
        <v>598</v>
      </c>
      <c r="B600" t="s">
        <v>1908</v>
      </c>
      <c r="C600" t="s">
        <v>1909</v>
      </c>
      <c r="D600">
        <v>996149</v>
      </c>
      <c r="E600">
        <v>120</v>
      </c>
      <c r="F600">
        <v>105</v>
      </c>
      <c r="G600">
        <v>178</v>
      </c>
      <c r="J600">
        <v>1981</v>
      </c>
      <c r="L600">
        <v>7</v>
      </c>
      <c r="M600">
        <v>1</v>
      </c>
      <c r="N600">
        <v>1</v>
      </c>
      <c r="O600" t="s">
        <v>1910</v>
      </c>
      <c r="P600">
        <v>5</v>
      </c>
      <c r="Q600">
        <v>6</v>
      </c>
    </row>
    <row r="601" spans="1:17" x14ac:dyDescent="0.25">
      <c r="A601" s="43">
        <v>599</v>
      </c>
      <c r="B601" t="s">
        <v>1911</v>
      </c>
      <c r="C601" t="s">
        <v>1912</v>
      </c>
      <c r="D601">
        <v>996364</v>
      </c>
      <c r="E601">
        <v>120</v>
      </c>
      <c r="F601">
        <v>144</v>
      </c>
      <c r="G601">
        <v>144</v>
      </c>
      <c r="J601">
        <v>1962</v>
      </c>
      <c r="L601">
        <v>2</v>
      </c>
      <c r="M601">
        <v>7</v>
      </c>
      <c r="N601">
        <v>2</v>
      </c>
      <c r="O601" t="s">
        <v>1913</v>
      </c>
      <c r="P601">
        <v>5</v>
      </c>
      <c r="Q601">
        <v>6</v>
      </c>
    </row>
    <row r="602" spans="1:17" x14ac:dyDescent="0.25">
      <c r="A602" s="43">
        <v>600</v>
      </c>
      <c r="B602" t="s">
        <v>1914</v>
      </c>
      <c r="C602" t="s">
        <v>1915</v>
      </c>
      <c r="D602">
        <v>994036</v>
      </c>
      <c r="E602">
        <v>120</v>
      </c>
      <c r="F602">
        <v>143</v>
      </c>
      <c r="G602">
        <v>119</v>
      </c>
      <c r="J602">
        <v>1972</v>
      </c>
      <c r="K602">
        <v>1992</v>
      </c>
      <c r="L602">
        <v>2</v>
      </c>
      <c r="M602">
        <v>7</v>
      </c>
      <c r="O602" t="s">
        <v>1916</v>
      </c>
      <c r="P602">
        <v>5</v>
      </c>
      <c r="Q602">
        <v>6</v>
      </c>
    </row>
    <row r="603" spans="1:17" x14ac:dyDescent="0.25">
      <c r="A603" s="43">
        <v>601</v>
      </c>
      <c r="B603" t="s">
        <v>1917</v>
      </c>
      <c r="C603" t="s">
        <v>1918</v>
      </c>
      <c r="D603">
        <v>995626</v>
      </c>
      <c r="E603">
        <v>120</v>
      </c>
      <c r="F603">
        <v>176</v>
      </c>
      <c r="G603">
        <v>176</v>
      </c>
      <c r="J603">
        <v>1952</v>
      </c>
      <c r="K603">
        <v>1971</v>
      </c>
      <c r="L603">
        <v>2</v>
      </c>
      <c r="M603">
        <v>7</v>
      </c>
      <c r="O603" t="s">
        <v>1919</v>
      </c>
      <c r="P603">
        <v>5</v>
      </c>
      <c r="Q603">
        <v>6</v>
      </c>
    </row>
    <row r="604" spans="1:17" x14ac:dyDescent="0.25">
      <c r="A604" s="43">
        <v>602</v>
      </c>
      <c r="B604" t="s">
        <v>1920</v>
      </c>
      <c r="C604" t="s">
        <v>1921</v>
      </c>
      <c r="D604">
        <v>995056</v>
      </c>
      <c r="E604">
        <v>230</v>
      </c>
      <c r="F604">
        <v>386</v>
      </c>
      <c r="H604">
        <v>386</v>
      </c>
      <c r="J604">
        <v>1965</v>
      </c>
      <c r="K604">
        <v>1968</v>
      </c>
      <c r="L604">
        <v>2</v>
      </c>
      <c r="M604">
        <v>7</v>
      </c>
      <c r="N604">
        <v>90</v>
      </c>
      <c r="O604" t="s">
        <v>1922</v>
      </c>
      <c r="P604">
        <v>5</v>
      </c>
      <c r="Q604">
        <v>6</v>
      </c>
    </row>
    <row r="605" spans="1:17" x14ac:dyDescent="0.25">
      <c r="A605" s="43">
        <v>603</v>
      </c>
      <c r="B605" t="s">
        <v>1923</v>
      </c>
      <c r="C605" t="s">
        <v>1924</v>
      </c>
      <c r="D605">
        <v>996039</v>
      </c>
      <c r="E605">
        <v>120</v>
      </c>
      <c r="F605">
        <v>144</v>
      </c>
      <c r="G605">
        <v>144</v>
      </c>
      <c r="J605">
        <v>1978</v>
      </c>
      <c r="L605">
        <v>7</v>
      </c>
      <c r="M605">
        <v>1</v>
      </c>
      <c r="N605">
        <v>2</v>
      </c>
      <c r="O605" t="s">
        <v>1925</v>
      </c>
      <c r="P605">
        <v>5</v>
      </c>
      <c r="Q605">
        <v>6</v>
      </c>
    </row>
    <row r="606" spans="1:17" x14ac:dyDescent="0.25">
      <c r="A606" s="43">
        <v>604</v>
      </c>
      <c r="B606" t="s">
        <v>1926</v>
      </c>
      <c r="C606" t="s">
        <v>1927</v>
      </c>
      <c r="D606">
        <v>100098588</v>
      </c>
      <c r="E606">
        <v>131</v>
      </c>
      <c r="F606">
        <v>120</v>
      </c>
      <c r="G606">
        <v>120</v>
      </c>
      <c r="J606">
        <v>2017</v>
      </c>
      <c r="L606">
        <v>1</v>
      </c>
      <c r="O606" t="s">
        <v>1928</v>
      </c>
      <c r="P606">
        <v>5</v>
      </c>
      <c r="Q606">
        <v>6</v>
      </c>
    </row>
    <row r="607" spans="1:17" x14ac:dyDescent="0.25">
      <c r="A607" s="43">
        <v>605</v>
      </c>
      <c r="B607" t="s">
        <v>1929</v>
      </c>
      <c r="C607" t="s">
        <v>1930</v>
      </c>
      <c r="D607">
        <v>997196</v>
      </c>
      <c r="E607">
        <v>120</v>
      </c>
      <c r="F607">
        <v>120</v>
      </c>
      <c r="G607">
        <v>120</v>
      </c>
      <c r="J607">
        <v>1975</v>
      </c>
      <c r="L607">
        <v>2</v>
      </c>
      <c r="M607">
        <v>7</v>
      </c>
      <c r="N607">
        <v>2</v>
      </c>
      <c r="O607" t="s">
        <v>1931</v>
      </c>
      <c r="P607">
        <v>5</v>
      </c>
      <c r="Q607">
        <v>6</v>
      </c>
    </row>
    <row r="608" spans="1:17" x14ac:dyDescent="0.25">
      <c r="A608" s="43">
        <v>606</v>
      </c>
      <c r="B608" t="s">
        <v>1932</v>
      </c>
      <c r="C608" t="s">
        <v>1933</v>
      </c>
      <c r="D608">
        <v>996839</v>
      </c>
      <c r="E608">
        <v>120</v>
      </c>
      <c r="F608">
        <v>164</v>
      </c>
      <c r="G608">
        <v>144</v>
      </c>
      <c r="J608">
        <v>1920</v>
      </c>
      <c r="K608">
        <v>1982</v>
      </c>
      <c r="L608">
        <v>2</v>
      </c>
      <c r="M608">
        <v>7</v>
      </c>
      <c r="N608">
        <v>2</v>
      </c>
      <c r="O608" t="s">
        <v>1934</v>
      </c>
      <c r="P608">
        <v>5</v>
      </c>
      <c r="Q608">
        <v>6</v>
      </c>
    </row>
    <row r="609" spans="1:17" x14ac:dyDescent="0.25">
      <c r="A609" s="43">
        <v>607</v>
      </c>
      <c r="B609" t="s">
        <v>1935</v>
      </c>
      <c r="C609" t="s">
        <v>1936</v>
      </c>
      <c r="D609">
        <v>995104</v>
      </c>
      <c r="E609">
        <v>130</v>
      </c>
      <c r="F609">
        <v>110</v>
      </c>
      <c r="G609">
        <v>110</v>
      </c>
      <c r="J609">
        <v>1973</v>
      </c>
      <c r="L609">
        <v>1</v>
      </c>
      <c r="O609" t="s">
        <v>1937</v>
      </c>
      <c r="P609">
        <v>5</v>
      </c>
      <c r="Q609">
        <v>6</v>
      </c>
    </row>
    <row r="610" spans="1:17" x14ac:dyDescent="0.25">
      <c r="A610" s="43">
        <v>608</v>
      </c>
      <c r="B610" t="s">
        <v>1938</v>
      </c>
      <c r="C610" t="s">
        <v>1939</v>
      </c>
      <c r="D610">
        <v>994923</v>
      </c>
      <c r="E610">
        <v>120</v>
      </c>
      <c r="F610">
        <v>192</v>
      </c>
      <c r="G610">
        <v>192</v>
      </c>
      <c r="J610">
        <v>1971</v>
      </c>
      <c r="L610">
        <v>2</v>
      </c>
      <c r="M610">
        <v>7</v>
      </c>
      <c r="O610" t="s">
        <v>1940</v>
      </c>
      <c r="P610">
        <v>5</v>
      </c>
      <c r="Q610">
        <v>6</v>
      </c>
    </row>
    <row r="611" spans="1:17" x14ac:dyDescent="0.25">
      <c r="A611" s="43">
        <v>609</v>
      </c>
      <c r="B611" t="s">
        <v>1941</v>
      </c>
      <c r="C611" t="s">
        <v>1942</v>
      </c>
      <c r="D611">
        <v>995345</v>
      </c>
      <c r="E611">
        <v>419</v>
      </c>
      <c r="F611">
        <v>22</v>
      </c>
      <c r="H611">
        <v>22</v>
      </c>
      <c r="J611">
        <v>1500</v>
      </c>
      <c r="L611">
        <v>9</v>
      </c>
      <c r="O611" t="s">
        <v>1943</v>
      </c>
      <c r="P611">
        <v>5</v>
      </c>
      <c r="Q611">
        <v>6</v>
      </c>
    </row>
    <row r="612" spans="1:17" x14ac:dyDescent="0.25">
      <c r="A612" s="43">
        <v>610</v>
      </c>
      <c r="B612" t="s">
        <v>1944</v>
      </c>
      <c r="C612" t="s">
        <v>1945</v>
      </c>
      <c r="D612">
        <v>995931</v>
      </c>
      <c r="E612">
        <v>120</v>
      </c>
      <c r="F612">
        <v>147</v>
      </c>
      <c r="G612">
        <v>147</v>
      </c>
      <c r="J612">
        <v>1972</v>
      </c>
      <c r="L612">
        <v>2</v>
      </c>
      <c r="M612">
        <v>7</v>
      </c>
      <c r="O612" t="s">
        <v>1946</v>
      </c>
      <c r="P612">
        <v>5</v>
      </c>
      <c r="Q612">
        <v>6</v>
      </c>
    </row>
    <row r="613" spans="1:17" x14ac:dyDescent="0.25">
      <c r="A613" s="43">
        <v>611</v>
      </c>
      <c r="B613" t="s">
        <v>1947</v>
      </c>
      <c r="C613" t="s">
        <v>1948</v>
      </c>
      <c r="D613">
        <v>994541</v>
      </c>
      <c r="E613">
        <v>130</v>
      </c>
      <c r="F613">
        <v>107</v>
      </c>
      <c r="G613">
        <v>107</v>
      </c>
      <c r="J613">
        <v>1967</v>
      </c>
      <c r="K613">
        <v>1983</v>
      </c>
      <c r="L613">
        <v>1</v>
      </c>
      <c r="O613" t="s">
        <v>1949</v>
      </c>
      <c r="P613">
        <v>5</v>
      </c>
      <c r="Q613">
        <v>6</v>
      </c>
    </row>
    <row r="614" spans="1:17" x14ac:dyDescent="0.25">
      <c r="A614" s="43">
        <v>612</v>
      </c>
      <c r="B614" t="s">
        <v>1950</v>
      </c>
      <c r="C614" t="s">
        <v>1951</v>
      </c>
      <c r="D614">
        <v>997280</v>
      </c>
      <c r="E614">
        <v>130</v>
      </c>
      <c r="F614">
        <v>61</v>
      </c>
      <c r="G614">
        <v>109</v>
      </c>
      <c r="J614">
        <v>1979</v>
      </c>
      <c r="L614">
        <v>1</v>
      </c>
      <c r="O614" t="s">
        <v>1952</v>
      </c>
      <c r="P614">
        <v>5</v>
      </c>
      <c r="Q614">
        <v>6</v>
      </c>
    </row>
    <row r="615" spans="1:17" x14ac:dyDescent="0.25">
      <c r="A615" s="43">
        <v>613</v>
      </c>
      <c r="B615" t="s">
        <v>1953</v>
      </c>
      <c r="C615" t="s">
        <v>1954</v>
      </c>
      <c r="D615">
        <v>996113</v>
      </c>
      <c r="E615">
        <v>120</v>
      </c>
      <c r="F615">
        <v>242</v>
      </c>
      <c r="G615">
        <v>242</v>
      </c>
      <c r="J615">
        <v>1959</v>
      </c>
      <c r="K615">
        <v>1969</v>
      </c>
      <c r="L615">
        <v>2</v>
      </c>
      <c r="M615">
        <v>3</v>
      </c>
      <c r="O615" t="s">
        <v>1955</v>
      </c>
      <c r="P615">
        <v>5</v>
      </c>
      <c r="Q615">
        <v>6</v>
      </c>
    </row>
    <row r="616" spans="1:17" x14ac:dyDescent="0.25">
      <c r="A616" s="43">
        <v>614</v>
      </c>
      <c r="B616" t="s">
        <v>1956</v>
      </c>
      <c r="C616" t="s">
        <v>1957</v>
      </c>
      <c r="D616">
        <v>2685069</v>
      </c>
      <c r="E616">
        <v>130</v>
      </c>
      <c r="F616">
        <v>61</v>
      </c>
      <c r="G616">
        <v>118</v>
      </c>
      <c r="J616">
        <v>2008</v>
      </c>
      <c r="L616">
        <v>1</v>
      </c>
      <c r="N616">
        <v>90</v>
      </c>
      <c r="O616" t="s">
        <v>1958</v>
      </c>
      <c r="P616">
        <v>5</v>
      </c>
      <c r="Q616">
        <v>6</v>
      </c>
    </row>
    <row r="617" spans="1:17" x14ac:dyDescent="0.25">
      <c r="A617" s="43">
        <v>615</v>
      </c>
      <c r="B617" t="s">
        <v>1959</v>
      </c>
      <c r="C617" t="s">
        <v>1960</v>
      </c>
      <c r="D617">
        <v>996888</v>
      </c>
      <c r="E617">
        <v>130</v>
      </c>
      <c r="F617">
        <v>110</v>
      </c>
      <c r="G617">
        <v>110</v>
      </c>
      <c r="J617">
        <v>1967</v>
      </c>
      <c r="L617">
        <v>1</v>
      </c>
      <c r="N617">
        <v>2</v>
      </c>
      <c r="O617" t="s">
        <v>1961</v>
      </c>
      <c r="P617">
        <v>5</v>
      </c>
      <c r="Q617">
        <v>6</v>
      </c>
    </row>
    <row r="618" spans="1:17" x14ac:dyDescent="0.25">
      <c r="A618" s="43">
        <v>616</v>
      </c>
      <c r="B618" t="s">
        <v>1962</v>
      </c>
      <c r="C618" t="s">
        <v>1963</v>
      </c>
      <c r="D618">
        <v>997430</v>
      </c>
      <c r="E618">
        <v>120</v>
      </c>
      <c r="F618">
        <v>166</v>
      </c>
      <c r="G618">
        <v>134</v>
      </c>
      <c r="J618">
        <v>1977</v>
      </c>
      <c r="L618">
        <v>2</v>
      </c>
      <c r="M618">
        <v>7</v>
      </c>
      <c r="O618" t="s">
        <v>1964</v>
      </c>
      <c r="P618">
        <v>5</v>
      </c>
      <c r="Q618">
        <v>6</v>
      </c>
    </row>
    <row r="619" spans="1:17" x14ac:dyDescent="0.25">
      <c r="A619" s="43">
        <v>617</v>
      </c>
      <c r="B619" t="s">
        <v>1965</v>
      </c>
      <c r="C619" t="s">
        <v>1966</v>
      </c>
      <c r="D619">
        <v>997210</v>
      </c>
      <c r="E619">
        <v>130</v>
      </c>
      <c r="F619">
        <v>61</v>
      </c>
      <c r="G619">
        <v>109</v>
      </c>
      <c r="J619">
        <v>1978</v>
      </c>
      <c r="L619">
        <v>1</v>
      </c>
      <c r="O619" t="s">
        <v>1967</v>
      </c>
      <c r="P619">
        <v>5</v>
      </c>
      <c r="Q619">
        <v>6</v>
      </c>
    </row>
    <row r="620" spans="1:17" x14ac:dyDescent="0.25">
      <c r="A620" s="43">
        <v>618</v>
      </c>
      <c r="B620" t="s">
        <v>1968</v>
      </c>
      <c r="C620" t="s">
        <v>1969</v>
      </c>
      <c r="D620">
        <v>995558</v>
      </c>
      <c r="E620">
        <v>120</v>
      </c>
      <c r="F620">
        <v>145</v>
      </c>
      <c r="G620">
        <v>145</v>
      </c>
      <c r="J620">
        <v>1969</v>
      </c>
      <c r="L620">
        <v>2</v>
      </c>
      <c r="M620">
        <v>7</v>
      </c>
      <c r="N620">
        <v>2</v>
      </c>
      <c r="O620" t="s">
        <v>1970</v>
      </c>
      <c r="P620">
        <v>5</v>
      </c>
      <c r="Q620">
        <v>6</v>
      </c>
    </row>
    <row r="621" spans="1:17" x14ac:dyDescent="0.25">
      <c r="A621" s="43">
        <v>619</v>
      </c>
      <c r="B621" t="s">
        <v>1971</v>
      </c>
      <c r="C621" t="s">
        <v>1972</v>
      </c>
      <c r="D621">
        <v>2685045</v>
      </c>
      <c r="E621">
        <v>130</v>
      </c>
      <c r="F621">
        <v>58</v>
      </c>
      <c r="G621">
        <v>111</v>
      </c>
      <c r="J621">
        <v>2008</v>
      </c>
      <c r="L621">
        <v>1</v>
      </c>
      <c r="N621">
        <v>90</v>
      </c>
      <c r="O621" t="s">
        <v>1973</v>
      </c>
      <c r="P621">
        <v>5</v>
      </c>
      <c r="Q621">
        <v>6</v>
      </c>
    </row>
    <row r="622" spans="1:17" x14ac:dyDescent="0.25">
      <c r="A622" s="43">
        <v>620</v>
      </c>
      <c r="B622" t="s">
        <v>1974</v>
      </c>
      <c r="C622" t="s">
        <v>1975</v>
      </c>
      <c r="D622">
        <v>995548</v>
      </c>
      <c r="E622">
        <v>120</v>
      </c>
      <c r="F622">
        <v>155</v>
      </c>
      <c r="G622">
        <v>155</v>
      </c>
      <c r="J622">
        <v>2000</v>
      </c>
      <c r="L622">
        <v>2</v>
      </c>
      <c r="M622">
        <v>7</v>
      </c>
      <c r="N622">
        <v>90</v>
      </c>
      <c r="O622" t="s">
        <v>1976</v>
      </c>
      <c r="P622">
        <v>5</v>
      </c>
      <c r="Q622">
        <v>6</v>
      </c>
    </row>
    <row r="623" spans="1:17" x14ac:dyDescent="0.25">
      <c r="A623" s="43">
        <v>621</v>
      </c>
      <c r="B623" t="s">
        <v>1977</v>
      </c>
      <c r="C623" t="s">
        <v>1978</v>
      </c>
      <c r="D623">
        <v>994878</v>
      </c>
      <c r="E623">
        <v>120</v>
      </c>
      <c r="F623">
        <v>125</v>
      </c>
      <c r="G623">
        <v>125</v>
      </c>
      <c r="J623">
        <v>1959</v>
      </c>
      <c r="K623">
        <v>2017</v>
      </c>
      <c r="L623">
        <v>2</v>
      </c>
      <c r="M623">
        <v>7</v>
      </c>
      <c r="O623" t="s">
        <v>1979</v>
      </c>
      <c r="P623">
        <v>5</v>
      </c>
      <c r="Q623">
        <v>6</v>
      </c>
    </row>
    <row r="624" spans="1:17" x14ac:dyDescent="0.25">
      <c r="A624" s="43">
        <v>622</v>
      </c>
      <c r="B624" t="s">
        <v>1980</v>
      </c>
      <c r="C624" t="s">
        <v>1981</v>
      </c>
      <c r="D624">
        <v>2540592</v>
      </c>
      <c r="E624">
        <v>130</v>
      </c>
      <c r="F624">
        <v>118</v>
      </c>
      <c r="G624">
        <v>118</v>
      </c>
      <c r="J624">
        <v>2000</v>
      </c>
      <c r="L624">
        <v>1</v>
      </c>
      <c r="N624">
        <v>2</v>
      </c>
      <c r="O624" t="s">
        <v>1982</v>
      </c>
      <c r="P624">
        <v>5</v>
      </c>
      <c r="Q624">
        <v>6</v>
      </c>
    </row>
    <row r="625" spans="1:17" x14ac:dyDescent="0.25">
      <c r="A625" s="43">
        <v>623</v>
      </c>
      <c r="B625" t="s">
        <v>1983</v>
      </c>
      <c r="C625" t="s">
        <v>1984</v>
      </c>
      <c r="D625">
        <v>997413</v>
      </c>
      <c r="E625">
        <v>120</v>
      </c>
      <c r="F625">
        <v>131</v>
      </c>
      <c r="G625">
        <v>131</v>
      </c>
      <c r="J625">
        <v>1980</v>
      </c>
      <c r="L625">
        <v>7</v>
      </c>
      <c r="M625">
        <v>1</v>
      </c>
      <c r="N625">
        <v>80</v>
      </c>
      <c r="O625" t="s">
        <v>1985</v>
      </c>
      <c r="P625">
        <v>5</v>
      </c>
      <c r="Q625">
        <v>6</v>
      </c>
    </row>
    <row r="626" spans="1:17" x14ac:dyDescent="0.25">
      <c r="A626" s="43">
        <v>624</v>
      </c>
      <c r="B626" t="s">
        <v>1986</v>
      </c>
      <c r="C626" t="s">
        <v>1987</v>
      </c>
      <c r="D626">
        <v>995360</v>
      </c>
      <c r="E626">
        <v>590</v>
      </c>
      <c r="F626">
        <v>9</v>
      </c>
      <c r="J626">
        <v>2009</v>
      </c>
      <c r="L626">
        <v>9</v>
      </c>
      <c r="O626" t="s">
        <v>1988</v>
      </c>
      <c r="P626">
        <v>5</v>
      </c>
      <c r="Q626">
        <v>6</v>
      </c>
    </row>
    <row r="627" spans="1:17" x14ac:dyDescent="0.25">
      <c r="A627" s="43">
        <v>625</v>
      </c>
      <c r="B627" t="s">
        <v>1989</v>
      </c>
      <c r="C627" t="s">
        <v>1990</v>
      </c>
      <c r="D627">
        <v>994821</v>
      </c>
      <c r="E627">
        <v>130</v>
      </c>
      <c r="F627">
        <v>75</v>
      </c>
      <c r="G627">
        <v>125</v>
      </c>
      <c r="J627">
        <v>1975</v>
      </c>
      <c r="L627">
        <v>7</v>
      </c>
      <c r="M627">
        <v>1</v>
      </c>
      <c r="O627" t="s">
        <v>1991</v>
      </c>
      <c r="P627">
        <v>5</v>
      </c>
      <c r="Q627">
        <v>6</v>
      </c>
    </row>
    <row r="628" spans="1:17" x14ac:dyDescent="0.25">
      <c r="A628" s="43">
        <v>626</v>
      </c>
      <c r="B628" t="s">
        <v>1992</v>
      </c>
      <c r="C628" t="s">
        <v>1993</v>
      </c>
      <c r="D628">
        <v>2702953</v>
      </c>
      <c r="E628">
        <v>130</v>
      </c>
      <c r="F628">
        <v>48</v>
      </c>
      <c r="G628">
        <v>92</v>
      </c>
      <c r="J628">
        <v>2008</v>
      </c>
      <c r="L628">
        <v>2</v>
      </c>
      <c r="M628">
        <v>7</v>
      </c>
      <c r="N628">
        <v>90</v>
      </c>
      <c r="O628" t="s">
        <v>1994</v>
      </c>
      <c r="P628">
        <v>5</v>
      </c>
      <c r="Q628">
        <v>6</v>
      </c>
    </row>
    <row r="629" spans="1:17" x14ac:dyDescent="0.25">
      <c r="A629" s="43">
        <v>627</v>
      </c>
      <c r="B629" t="s">
        <v>1995</v>
      </c>
      <c r="C629" t="s">
        <v>1996</v>
      </c>
      <c r="D629">
        <v>996998</v>
      </c>
      <c r="E629">
        <v>120</v>
      </c>
      <c r="F629">
        <v>140</v>
      </c>
      <c r="G629">
        <v>140</v>
      </c>
      <c r="J629">
        <v>1977</v>
      </c>
      <c r="L629">
        <v>2</v>
      </c>
      <c r="M629">
        <v>7</v>
      </c>
      <c r="N629">
        <v>2</v>
      </c>
      <c r="O629" t="s">
        <v>1997</v>
      </c>
      <c r="P629">
        <v>5</v>
      </c>
      <c r="Q629">
        <v>6</v>
      </c>
    </row>
    <row r="630" spans="1:17" x14ac:dyDescent="0.25">
      <c r="A630" s="43">
        <v>628</v>
      </c>
      <c r="B630" t="s">
        <v>1998</v>
      </c>
      <c r="C630" t="s">
        <v>1999</v>
      </c>
      <c r="D630">
        <v>100098574</v>
      </c>
      <c r="E630">
        <v>131</v>
      </c>
      <c r="F630">
        <v>120</v>
      </c>
      <c r="G630">
        <v>120</v>
      </c>
      <c r="J630">
        <v>2017</v>
      </c>
      <c r="L630">
        <v>1</v>
      </c>
      <c r="O630" t="s">
        <v>2000</v>
      </c>
      <c r="P630">
        <v>5</v>
      </c>
      <c r="Q630">
        <v>6</v>
      </c>
    </row>
    <row r="631" spans="1:17" x14ac:dyDescent="0.25">
      <c r="A631" s="43">
        <v>629</v>
      </c>
      <c r="B631" t="s">
        <v>2001</v>
      </c>
      <c r="C631" t="s">
        <v>2002</v>
      </c>
      <c r="D631">
        <v>994940</v>
      </c>
      <c r="E631">
        <v>130</v>
      </c>
      <c r="F631">
        <v>75</v>
      </c>
      <c r="G631">
        <v>125</v>
      </c>
      <c r="J631">
        <v>1975</v>
      </c>
      <c r="L631">
        <v>7</v>
      </c>
      <c r="M631">
        <v>1</v>
      </c>
      <c r="N631">
        <v>2</v>
      </c>
      <c r="O631" t="s">
        <v>2003</v>
      </c>
      <c r="P631">
        <v>5</v>
      </c>
      <c r="Q631">
        <v>6</v>
      </c>
    </row>
    <row r="632" spans="1:17" x14ac:dyDescent="0.25">
      <c r="A632" s="43">
        <v>630</v>
      </c>
      <c r="B632" t="s">
        <v>2004</v>
      </c>
      <c r="C632" t="s">
        <v>2005</v>
      </c>
      <c r="D632">
        <v>995364</v>
      </c>
      <c r="E632">
        <v>130</v>
      </c>
      <c r="F632">
        <v>129</v>
      </c>
      <c r="G632">
        <v>129</v>
      </c>
      <c r="J632">
        <v>1976</v>
      </c>
      <c r="L632">
        <v>7</v>
      </c>
      <c r="M632">
        <v>1</v>
      </c>
      <c r="O632" t="s">
        <v>2006</v>
      </c>
      <c r="P632">
        <v>5</v>
      </c>
      <c r="Q632">
        <v>6</v>
      </c>
    </row>
    <row r="633" spans="1:17" x14ac:dyDescent="0.25">
      <c r="A633" s="43">
        <v>631</v>
      </c>
      <c r="B633" t="s">
        <v>2007</v>
      </c>
      <c r="C633" t="s">
        <v>2008</v>
      </c>
      <c r="D633">
        <v>995554</v>
      </c>
      <c r="E633">
        <v>120</v>
      </c>
      <c r="F633">
        <v>145</v>
      </c>
      <c r="G633">
        <v>145</v>
      </c>
      <c r="J633">
        <v>1972</v>
      </c>
      <c r="L633">
        <v>2</v>
      </c>
      <c r="M633">
        <v>7</v>
      </c>
      <c r="O633" t="s">
        <v>2009</v>
      </c>
      <c r="P633">
        <v>5</v>
      </c>
      <c r="Q633">
        <v>6</v>
      </c>
    </row>
    <row r="634" spans="1:17" x14ac:dyDescent="0.25">
      <c r="A634" s="43">
        <v>632</v>
      </c>
      <c r="B634" t="s">
        <v>2010</v>
      </c>
      <c r="C634" t="s">
        <v>2011</v>
      </c>
      <c r="D634">
        <v>997132</v>
      </c>
      <c r="E634">
        <v>130</v>
      </c>
      <c r="F634">
        <v>63</v>
      </c>
      <c r="G634">
        <v>112</v>
      </c>
      <c r="J634">
        <v>1978</v>
      </c>
      <c r="L634">
        <v>1</v>
      </c>
      <c r="O634" t="s">
        <v>2012</v>
      </c>
      <c r="P634">
        <v>5</v>
      </c>
      <c r="Q634">
        <v>6</v>
      </c>
    </row>
    <row r="635" spans="1:17" x14ac:dyDescent="0.25">
      <c r="A635" s="43">
        <v>633</v>
      </c>
      <c r="B635" t="s">
        <v>2013</v>
      </c>
      <c r="C635" t="s">
        <v>2014</v>
      </c>
      <c r="D635">
        <v>997633</v>
      </c>
      <c r="E635">
        <v>120</v>
      </c>
      <c r="F635">
        <v>101</v>
      </c>
      <c r="G635">
        <v>184</v>
      </c>
      <c r="J635">
        <v>1954</v>
      </c>
      <c r="K635">
        <v>2007</v>
      </c>
      <c r="L635">
        <v>2</v>
      </c>
      <c r="M635">
        <v>7</v>
      </c>
      <c r="O635" t="s">
        <v>2015</v>
      </c>
      <c r="P635">
        <v>5</v>
      </c>
      <c r="Q635">
        <v>6</v>
      </c>
    </row>
    <row r="636" spans="1:17" x14ac:dyDescent="0.25">
      <c r="A636" s="43">
        <v>634</v>
      </c>
      <c r="B636" t="s">
        <v>2016</v>
      </c>
      <c r="C636" t="s">
        <v>2017</v>
      </c>
      <c r="D636">
        <v>994589</v>
      </c>
      <c r="E636">
        <v>130</v>
      </c>
      <c r="F636">
        <v>107</v>
      </c>
      <c r="G636">
        <v>107</v>
      </c>
      <c r="J636">
        <v>1967</v>
      </c>
      <c r="K636">
        <v>1983</v>
      </c>
      <c r="L636">
        <v>1</v>
      </c>
      <c r="O636" t="s">
        <v>2018</v>
      </c>
      <c r="P636">
        <v>5</v>
      </c>
      <c r="Q636">
        <v>6</v>
      </c>
    </row>
    <row r="637" spans="1:17" x14ac:dyDescent="0.25">
      <c r="A637" s="43">
        <v>635</v>
      </c>
      <c r="B637" t="s">
        <v>2019</v>
      </c>
      <c r="C637" t="s">
        <v>2020</v>
      </c>
      <c r="D637">
        <v>993778</v>
      </c>
      <c r="E637">
        <v>120</v>
      </c>
      <c r="F637">
        <v>170</v>
      </c>
      <c r="G637">
        <v>170</v>
      </c>
      <c r="J637">
        <v>1970</v>
      </c>
      <c r="K637">
        <v>1976</v>
      </c>
      <c r="L637">
        <v>2</v>
      </c>
      <c r="M637">
        <v>7</v>
      </c>
      <c r="N637">
        <v>2</v>
      </c>
      <c r="O637" t="s">
        <v>2021</v>
      </c>
      <c r="P637">
        <v>5</v>
      </c>
      <c r="Q637">
        <v>6</v>
      </c>
    </row>
    <row r="638" spans="1:17" x14ac:dyDescent="0.25">
      <c r="A638" s="43">
        <v>636</v>
      </c>
      <c r="B638" t="s">
        <v>2022</v>
      </c>
      <c r="C638" t="s">
        <v>2023</v>
      </c>
      <c r="D638">
        <v>995174</v>
      </c>
      <c r="E638">
        <v>232</v>
      </c>
      <c r="F638">
        <v>20</v>
      </c>
      <c r="H638">
        <v>20</v>
      </c>
      <c r="J638">
        <v>1969</v>
      </c>
      <c r="L638">
        <v>9</v>
      </c>
      <c r="O638" t="s">
        <v>2024</v>
      </c>
      <c r="P638">
        <v>5</v>
      </c>
      <c r="Q638">
        <v>6</v>
      </c>
    </row>
    <row r="639" spans="1:17" x14ac:dyDescent="0.25">
      <c r="A639" s="43">
        <v>637</v>
      </c>
      <c r="B639" t="s">
        <v>2025</v>
      </c>
      <c r="C639" t="s">
        <v>2026</v>
      </c>
      <c r="D639">
        <v>997667</v>
      </c>
      <c r="E639">
        <v>130</v>
      </c>
      <c r="F639">
        <v>72</v>
      </c>
      <c r="G639">
        <v>124</v>
      </c>
      <c r="J639">
        <v>1980</v>
      </c>
      <c r="L639">
        <v>2</v>
      </c>
      <c r="M639">
        <v>7</v>
      </c>
      <c r="O639" t="s">
        <v>2027</v>
      </c>
      <c r="P639">
        <v>5</v>
      </c>
      <c r="Q639">
        <v>6</v>
      </c>
    </row>
    <row r="640" spans="1:17" x14ac:dyDescent="0.25">
      <c r="A640" s="43">
        <v>638</v>
      </c>
      <c r="B640" t="s">
        <v>2028</v>
      </c>
      <c r="C640" t="s">
        <v>2029</v>
      </c>
      <c r="D640">
        <v>997205</v>
      </c>
      <c r="E640">
        <v>130</v>
      </c>
      <c r="F640">
        <v>61</v>
      </c>
      <c r="G640">
        <v>109</v>
      </c>
      <c r="J640">
        <v>1978</v>
      </c>
      <c r="L640">
        <v>1</v>
      </c>
      <c r="O640" t="s">
        <v>2030</v>
      </c>
      <c r="P640">
        <v>5</v>
      </c>
      <c r="Q640">
        <v>6</v>
      </c>
    </row>
    <row r="641" spans="1:17" x14ac:dyDescent="0.25">
      <c r="A641" s="43">
        <v>639</v>
      </c>
      <c r="B641" t="s">
        <v>2031</v>
      </c>
      <c r="C641" t="s">
        <v>2032</v>
      </c>
      <c r="D641">
        <v>995956</v>
      </c>
      <c r="E641">
        <v>120</v>
      </c>
      <c r="F641">
        <v>119</v>
      </c>
      <c r="G641">
        <v>95</v>
      </c>
      <c r="J641">
        <v>1963</v>
      </c>
      <c r="L641">
        <v>2</v>
      </c>
      <c r="M641">
        <v>7</v>
      </c>
      <c r="N641">
        <v>2</v>
      </c>
      <c r="O641" t="s">
        <v>2033</v>
      </c>
      <c r="P641">
        <v>5</v>
      </c>
      <c r="Q641">
        <v>6</v>
      </c>
    </row>
    <row r="642" spans="1:17" x14ac:dyDescent="0.25">
      <c r="A642" s="43">
        <v>640</v>
      </c>
      <c r="B642" t="s">
        <v>2034</v>
      </c>
      <c r="C642" t="s">
        <v>2035</v>
      </c>
      <c r="D642">
        <v>2691159</v>
      </c>
      <c r="E642">
        <v>130</v>
      </c>
      <c r="F642">
        <v>56</v>
      </c>
      <c r="G642">
        <v>108</v>
      </c>
      <c r="J642">
        <v>2008</v>
      </c>
      <c r="L642">
        <v>2</v>
      </c>
      <c r="M642">
        <v>7</v>
      </c>
      <c r="N642">
        <v>90</v>
      </c>
      <c r="O642" t="s">
        <v>2036</v>
      </c>
      <c r="P642">
        <v>5</v>
      </c>
      <c r="Q642">
        <v>6</v>
      </c>
    </row>
    <row r="643" spans="1:17" x14ac:dyDescent="0.25">
      <c r="A643" s="43">
        <v>641</v>
      </c>
      <c r="B643" t="s">
        <v>2037</v>
      </c>
      <c r="C643" t="s">
        <v>2038</v>
      </c>
      <c r="D643">
        <v>996070</v>
      </c>
      <c r="E643">
        <v>120</v>
      </c>
      <c r="F643">
        <v>109</v>
      </c>
      <c r="G643">
        <v>109</v>
      </c>
      <c r="J643">
        <v>1966</v>
      </c>
      <c r="L643">
        <v>2</v>
      </c>
      <c r="M643">
        <v>7</v>
      </c>
      <c r="O643" t="s">
        <v>2039</v>
      </c>
      <c r="P643">
        <v>5</v>
      </c>
      <c r="Q643">
        <v>6</v>
      </c>
    </row>
    <row r="644" spans="1:17" x14ac:dyDescent="0.25">
      <c r="A644" s="43">
        <v>642</v>
      </c>
      <c r="B644" t="s">
        <v>2040</v>
      </c>
      <c r="C644" t="s">
        <v>2041</v>
      </c>
      <c r="D644">
        <v>997073</v>
      </c>
      <c r="E644">
        <v>130</v>
      </c>
      <c r="F644">
        <v>58</v>
      </c>
      <c r="G644">
        <v>102</v>
      </c>
      <c r="J644">
        <v>1977</v>
      </c>
      <c r="L644">
        <v>1</v>
      </c>
      <c r="O644" t="s">
        <v>2042</v>
      </c>
      <c r="P644">
        <v>5</v>
      </c>
      <c r="Q644">
        <v>6</v>
      </c>
    </row>
    <row r="645" spans="1:17" x14ac:dyDescent="0.25">
      <c r="A645" s="43">
        <v>643</v>
      </c>
      <c r="B645" t="s">
        <v>2043</v>
      </c>
      <c r="C645" t="s">
        <v>2044</v>
      </c>
      <c r="D645">
        <v>996585</v>
      </c>
      <c r="E645">
        <v>120</v>
      </c>
      <c r="F645">
        <v>116</v>
      </c>
      <c r="G645">
        <v>116</v>
      </c>
      <c r="J645">
        <v>1984</v>
      </c>
      <c r="L645">
        <v>7</v>
      </c>
      <c r="M645">
        <v>1</v>
      </c>
      <c r="N645">
        <v>2</v>
      </c>
      <c r="O645" t="s">
        <v>2045</v>
      </c>
      <c r="P645">
        <v>5</v>
      </c>
      <c r="Q645">
        <v>6</v>
      </c>
    </row>
    <row r="646" spans="1:17" x14ac:dyDescent="0.25">
      <c r="A646" s="43">
        <v>644</v>
      </c>
      <c r="B646" t="s">
        <v>2046</v>
      </c>
      <c r="C646" t="s">
        <v>2047</v>
      </c>
      <c r="D646">
        <v>994315</v>
      </c>
      <c r="E646">
        <v>130</v>
      </c>
      <c r="F646">
        <v>134</v>
      </c>
      <c r="G646">
        <v>134</v>
      </c>
      <c r="J646">
        <v>1975</v>
      </c>
      <c r="K646">
        <v>1979</v>
      </c>
      <c r="L646">
        <v>1</v>
      </c>
      <c r="O646" t="s">
        <v>2048</v>
      </c>
      <c r="P646">
        <v>5</v>
      </c>
      <c r="Q646">
        <v>6</v>
      </c>
    </row>
    <row r="647" spans="1:17" x14ac:dyDescent="0.25">
      <c r="A647" s="43">
        <v>645</v>
      </c>
      <c r="B647" t="s">
        <v>2049</v>
      </c>
      <c r="C647" t="s">
        <v>2050</v>
      </c>
      <c r="D647">
        <v>996626</v>
      </c>
      <c r="E647">
        <v>120</v>
      </c>
      <c r="F647">
        <v>147</v>
      </c>
      <c r="G647">
        <v>147</v>
      </c>
      <c r="J647">
        <v>1972</v>
      </c>
      <c r="L647">
        <v>2</v>
      </c>
      <c r="M647">
        <v>7</v>
      </c>
      <c r="N647">
        <v>2</v>
      </c>
      <c r="O647" t="s">
        <v>2051</v>
      </c>
      <c r="P647">
        <v>5</v>
      </c>
      <c r="Q647">
        <v>6</v>
      </c>
    </row>
    <row r="648" spans="1:17" x14ac:dyDescent="0.25">
      <c r="A648" s="43">
        <v>646</v>
      </c>
      <c r="B648" t="s">
        <v>2052</v>
      </c>
      <c r="C648" t="s">
        <v>2053</v>
      </c>
      <c r="D648">
        <v>997358</v>
      </c>
      <c r="E648">
        <v>130</v>
      </c>
      <c r="F648">
        <v>61</v>
      </c>
      <c r="G648">
        <v>109</v>
      </c>
      <c r="J648">
        <v>1979</v>
      </c>
      <c r="L648">
        <v>1</v>
      </c>
      <c r="O648" t="s">
        <v>2054</v>
      </c>
      <c r="P648">
        <v>5</v>
      </c>
      <c r="Q648">
        <v>6</v>
      </c>
    </row>
    <row r="649" spans="1:17" x14ac:dyDescent="0.25">
      <c r="A649" s="43">
        <v>647</v>
      </c>
      <c r="B649" t="s">
        <v>2055</v>
      </c>
      <c r="C649" t="s">
        <v>2056</v>
      </c>
      <c r="D649">
        <v>995413</v>
      </c>
      <c r="E649">
        <v>130</v>
      </c>
      <c r="F649">
        <v>125</v>
      </c>
      <c r="G649">
        <v>107</v>
      </c>
      <c r="J649">
        <v>1970</v>
      </c>
      <c r="K649">
        <v>1988</v>
      </c>
      <c r="L649">
        <v>1</v>
      </c>
      <c r="O649" t="s">
        <v>2057</v>
      </c>
      <c r="P649">
        <v>5</v>
      </c>
      <c r="Q649">
        <v>6</v>
      </c>
    </row>
    <row r="650" spans="1:17" x14ac:dyDescent="0.25">
      <c r="A650" s="43">
        <v>648</v>
      </c>
      <c r="B650" t="s">
        <v>2058</v>
      </c>
      <c r="C650" t="s">
        <v>2059</v>
      </c>
      <c r="D650">
        <v>997050</v>
      </c>
      <c r="E650">
        <v>130</v>
      </c>
      <c r="F650">
        <v>59</v>
      </c>
      <c r="G650">
        <v>104</v>
      </c>
      <c r="J650">
        <v>1977</v>
      </c>
      <c r="L650">
        <v>1</v>
      </c>
      <c r="O650" t="s">
        <v>2060</v>
      </c>
      <c r="P650">
        <v>5</v>
      </c>
      <c r="Q650">
        <v>6</v>
      </c>
    </row>
    <row r="651" spans="1:17" x14ac:dyDescent="0.25">
      <c r="A651" s="43">
        <v>649</v>
      </c>
      <c r="B651" t="s">
        <v>2061</v>
      </c>
      <c r="C651" t="s">
        <v>2062</v>
      </c>
      <c r="D651">
        <v>996737</v>
      </c>
      <c r="E651">
        <v>120</v>
      </c>
      <c r="F651">
        <v>125</v>
      </c>
      <c r="G651">
        <v>125</v>
      </c>
      <c r="J651">
        <v>1968</v>
      </c>
      <c r="L651">
        <v>2</v>
      </c>
      <c r="M651">
        <v>7</v>
      </c>
      <c r="O651" t="s">
        <v>2063</v>
      </c>
      <c r="P651">
        <v>5</v>
      </c>
      <c r="Q651">
        <v>6</v>
      </c>
    </row>
    <row r="652" spans="1:17" x14ac:dyDescent="0.25">
      <c r="A652" s="43">
        <v>650</v>
      </c>
      <c r="B652" t="s">
        <v>2064</v>
      </c>
      <c r="C652" t="s">
        <v>2065</v>
      </c>
      <c r="D652">
        <v>994271</v>
      </c>
      <c r="E652">
        <v>130</v>
      </c>
      <c r="F652">
        <v>107</v>
      </c>
      <c r="G652">
        <v>107</v>
      </c>
      <c r="J652">
        <v>1967</v>
      </c>
      <c r="K652">
        <v>1987</v>
      </c>
      <c r="L652">
        <v>1</v>
      </c>
      <c r="O652" t="s">
        <v>2066</v>
      </c>
      <c r="P652">
        <v>5</v>
      </c>
      <c r="Q652">
        <v>6</v>
      </c>
    </row>
    <row r="653" spans="1:17" x14ac:dyDescent="0.25">
      <c r="A653" s="43">
        <v>651</v>
      </c>
      <c r="B653" t="s">
        <v>2067</v>
      </c>
      <c r="C653" t="s">
        <v>2068</v>
      </c>
      <c r="D653">
        <v>994552</v>
      </c>
      <c r="E653">
        <v>130</v>
      </c>
      <c r="F653">
        <v>107</v>
      </c>
      <c r="G653">
        <v>107</v>
      </c>
      <c r="J653">
        <v>1967</v>
      </c>
      <c r="L653">
        <v>1</v>
      </c>
      <c r="O653" t="s">
        <v>2069</v>
      </c>
      <c r="P653">
        <v>5</v>
      </c>
      <c r="Q653">
        <v>6</v>
      </c>
    </row>
    <row r="654" spans="1:17" x14ac:dyDescent="0.25">
      <c r="A654" s="43">
        <v>652</v>
      </c>
      <c r="B654" t="s">
        <v>2070</v>
      </c>
      <c r="C654" t="s">
        <v>2071</v>
      </c>
      <c r="D654">
        <v>2516392</v>
      </c>
      <c r="E654">
        <v>130</v>
      </c>
      <c r="F654">
        <v>153</v>
      </c>
      <c r="G654">
        <v>153</v>
      </c>
      <c r="J654">
        <v>1999</v>
      </c>
      <c r="L654">
        <v>1</v>
      </c>
      <c r="N654">
        <v>3</v>
      </c>
      <c r="O654" t="s">
        <v>2072</v>
      </c>
      <c r="P654">
        <v>5</v>
      </c>
      <c r="Q654">
        <v>6</v>
      </c>
    </row>
    <row r="655" spans="1:17" x14ac:dyDescent="0.25">
      <c r="A655" s="43">
        <v>653</v>
      </c>
      <c r="B655" t="s">
        <v>2073</v>
      </c>
      <c r="C655" t="s">
        <v>2074</v>
      </c>
      <c r="D655">
        <v>993797</v>
      </c>
      <c r="E655">
        <v>120</v>
      </c>
      <c r="F655">
        <v>109</v>
      </c>
      <c r="G655">
        <v>109</v>
      </c>
      <c r="J655">
        <v>1973</v>
      </c>
      <c r="L655">
        <v>2</v>
      </c>
      <c r="M655">
        <v>7</v>
      </c>
      <c r="O655" t="s">
        <v>2075</v>
      </c>
      <c r="P655">
        <v>5</v>
      </c>
      <c r="Q655">
        <v>6</v>
      </c>
    </row>
    <row r="656" spans="1:17" x14ac:dyDescent="0.25">
      <c r="A656" s="43">
        <v>654</v>
      </c>
      <c r="B656" t="s">
        <v>2076</v>
      </c>
      <c r="C656" t="s">
        <v>2077</v>
      </c>
      <c r="D656">
        <v>996321</v>
      </c>
      <c r="E656">
        <v>120</v>
      </c>
      <c r="F656">
        <v>91</v>
      </c>
      <c r="G656">
        <v>91</v>
      </c>
      <c r="J656">
        <v>1963</v>
      </c>
      <c r="L656">
        <v>2</v>
      </c>
      <c r="M656">
        <v>7</v>
      </c>
      <c r="O656" t="s">
        <v>2078</v>
      </c>
      <c r="P656">
        <v>5</v>
      </c>
      <c r="Q656">
        <v>6</v>
      </c>
    </row>
    <row r="657" spans="1:17" x14ac:dyDescent="0.25">
      <c r="A657" s="43">
        <v>655</v>
      </c>
      <c r="B657" t="s">
        <v>2079</v>
      </c>
      <c r="C657" t="s">
        <v>2080</v>
      </c>
      <c r="D657">
        <v>997577</v>
      </c>
      <c r="E657">
        <v>120</v>
      </c>
      <c r="F657">
        <v>67</v>
      </c>
      <c r="G657">
        <v>114</v>
      </c>
      <c r="J657">
        <v>1951</v>
      </c>
      <c r="K657">
        <v>1993</v>
      </c>
      <c r="L657">
        <v>2</v>
      </c>
      <c r="M657">
        <v>7</v>
      </c>
      <c r="N657">
        <v>2</v>
      </c>
      <c r="O657" t="s">
        <v>2081</v>
      </c>
      <c r="P657">
        <v>5</v>
      </c>
      <c r="Q657">
        <v>6</v>
      </c>
    </row>
    <row r="658" spans="1:17" x14ac:dyDescent="0.25">
      <c r="A658" s="43">
        <v>656</v>
      </c>
      <c r="B658" t="s">
        <v>2082</v>
      </c>
      <c r="C658" t="s">
        <v>2083</v>
      </c>
      <c r="D658">
        <v>995776</v>
      </c>
      <c r="E658">
        <v>323</v>
      </c>
      <c r="F658">
        <v>813</v>
      </c>
      <c r="H658">
        <v>978</v>
      </c>
      <c r="J658">
        <v>1987</v>
      </c>
      <c r="L658">
        <v>2</v>
      </c>
      <c r="M658">
        <v>7</v>
      </c>
      <c r="O658" t="s">
        <v>2084</v>
      </c>
      <c r="P658">
        <v>5</v>
      </c>
      <c r="Q658">
        <v>6</v>
      </c>
    </row>
    <row r="659" spans="1:17" x14ac:dyDescent="0.25">
      <c r="A659" s="43">
        <v>657</v>
      </c>
      <c r="B659" t="s">
        <v>2085</v>
      </c>
      <c r="C659" t="s">
        <v>2086</v>
      </c>
      <c r="D659">
        <v>997125</v>
      </c>
      <c r="E659">
        <v>130</v>
      </c>
      <c r="F659">
        <v>77</v>
      </c>
      <c r="G659">
        <v>111</v>
      </c>
      <c r="J659">
        <v>1964</v>
      </c>
      <c r="K659">
        <v>1984</v>
      </c>
      <c r="L659">
        <v>2</v>
      </c>
      <c r="M659">
        <v>7</v>
      </c>
      <c r="O659" t="s">
        <v>2087</v>
      </c>
      <c r="P659">
        <v>5</v>
      </c>
      <c r="Q659">
        <v>6</v>
      </c>
    </row>
    <row r="660" spans="1:17" x14ac:dyDescent="0.25">
      <c r="A660" s="43">
        <v>658</v>
      </c>
      <c r="B660" t="s">
        <v>2088</v>
      </c>
      <c r="C660" t="s">
        <v>2089</v>
      </c>
      <c r="D660">
        <v>2702950</v>
      </c>
      <c r="E660">
        <v>130</v>
      </c>
      <c r="F660">
        <v>45</v>
      </c>
      <c r="G660">
        <v>86</v>
      </c>
      <c r="J660">
        <v>2008</v>
      </c>
      <c r="L660">
        <v>2</v>
      </c>
      <c r="M660">
        <v>7</v>
      </c>
      <c r="N660">
        <v>90</v>
      </c>
      <c r="O660" t="s">
        <v>2090</v>
      </c>
      <c r="P660">
        <v>5</v>
      </c>
      <c r="Q660">
        <v>6</v>
      </c>
    </row>
    <row r="661" spans="1:17" x14ac:dyDescent="0.25">
      <c r="A661" s="43">
        <v>659</v>
      </c>
      <c r="B661" t="s">
        <v>2091</v>
      </c>
      <c r="C661" t="s">
        <v>2092</v>
      </c>
      <c r="D661">
        <v>997537</v>
      </c>
      <c r="E661">
        <v>120</v>
      </c>
      <c r="F661">
        <v>185</v>
      </c>
      <c r="G661">
        <v>158</v>
      </c>
      <c r="J661">
        <v>1948</v>
      </c>
      <c r="K661">
        <v>1974</v>
      </c>
      <c r="L661">
        <v>2</v>
      </c>
      <c r="M661">
        <v>7</v>
      </c>
      <c r="N661">
        <v>5</v>
      </c>
      <c r="O661" t="s">
        <v>2093</v>
      </c>
      <c r="P661">
        <v>5</v>
      </c>
      <c r="Q661">
        <v>6</v>
      </c>
    </row>
    <row r="662" spans="1:17" x14ac:dyDescent="0.25">
      <c r="A662" s="43">
        <v>660</v>
      </c>
      <c r="B662" t="s">
        <v>2094</v>
      </c>
      <c r="C662" t="s">
        <v>2095</v>
      </c>
      <c r="D662">
        <v>996352</v>
      </c>
      <c r="E662">
        <v>440</v>
      </c>
      <c r="F662">
        <v>258</v>
      </c>
      <c r="H662">
        <v>258</v>
      </c>
      <c r="J662">
        <v>1997</v>
      </c>
      <c r="K662">
        <v>2015</v>
      </c>
      <c r="L662">
        <v>1</v>
      </c>
      <c r="O662" t="s">
        <v>2096</v>
      </c>
      <c r="P662">
        <v>5</v>
      </c>
      <c r="Q662">
        <v>6</v>
      </c>
    </row>
    <row r="663" spans="1:17" x14ac:dyDescent="0.25">
      <c r="A663" s="43">
        <v>661</v>
      </c>
      <c r="B663" t="s">
        <v>2097</v>
      </c>
      <c r="C663" t="s">
        <v>2098</v>
      </c>
      <c r="D663">
        <v>994647</v>
      </c>
      <c r="E663">
        <v>130</v>
      </c>
      <c r="F663">
        <v>75</v>
      </c>
      <c r="G663">
        <v>125</v>
      </c>
      <c r="J663">
        <v>1975</v>
      </c>
      <c r="L663">
        <v>1</v>
      </c>
      <c r="N663">
        <v>0</v>
      </c>
      <c r="O663" t="s">
        <v>2099</v>
      </c>
      <c r="P663">
        <v>5</v>
      </c>
      <c r="Q663">
        <v>6</v>
      </c>
    </row>
    <row r="664" spans="1:17" x14ac:dyDescent="0.25">
      <c r="A664" s="43">
        <v>662</v>
      </c>
      <c r="B664" t="s">
        <v>2100</v>
      </c>
      <c r="C664" t="s">
        <v>2101</v>
      </c>
      <c r="D664">
        <v>997434</v>
      </c>
      <c r="E664">
        <v>120</v>
      </c>
      <c r="F664">
        <v>78</v>
      </c>
      <c r="G664">
        <v>129</v>
      </c>
      <c r="J664">
        <v>1953</v>
      </c>
      <c r="L664">
        <v>2</v>
      </c>
      <c r="M664">
        <v>4</v>
      </c>
      <c r="O664" t="s">
        <v>2102</v>
      </c>
      <c r="P664">
        <v>5</v>
      </c>
      <c r="Q664">
        <v>6</v>
      </c>
    </row>
    <row r="665" spans="1:17" x14ac:dyDescent="0.25">
      <c r="A665" s="43">
        <v>663</v>
      </c>
      <c r="B665" t="s">
        <v>2103</v>
      </c>
      <c r="C665" t="s">
        <v>2104</v>
      </c>
      <c r="D665">
        <v>995974</v>
      </c>
      <c r="E665">
        <v>329</v>
      </c>
      <c r="F665">
        <v>858</v>
      </c>
      <c r="H665">
        <v>858</v>
      </c>
      <c r="J665">
        <v>1962</v>
      </c>
      <c r="K665">
        <v>1983</v>
      </c>
      <c r="L665">
        <v>2</v>
      </c>
      <c r="M665">
        <v>7</v>
      </c>
      <c r="O665" t="s">
        <v>2105</v>
      </c>
      <c r="P665">
        <v>5</v>
      </c>
      <c r="Q665">
        <v>6</v>
      </c>
    </row>
    <row r="666" spans="1:17" x14ac:dyDescent="0.25">
      <c r="A666" s="43">
        <v>664</v>
      </c>
      <c r="B666" t="s">
        <v>2106</v>
      </c>
      <c r="C666" t="s">
        <v>2107</v>
      </c>
      <c r="D666">
        <v>996787</v>
      </c>
      <c r="E666">
        <v>130</v>
      </c>
      <c r="F666">
        <v>85</v>
      </c>
      <c r="G666">
        <v>85</v>
      </c>
      <c r="J666">
        <v>1959</v>
      </c>
      <c r="K666">
        <v>1962</v>
      </c>
      <c r="L666">
        <v>2</v>
      </c>
      <c r="M666">
        <v>7</v>
      </c>
      <c r="O666" t="s">
        <v>2108</v>
      </c>
      <c r="P666">
        <v>5</v>
      </c>
      <c r="Q666">
        <v>6</v>
      </c>
    </row>
    <row r="667" spans="1:17" x14ac:dyDescent="0.25">
      <c r="A667" s="43">
        <v>665</v>
      </c>
      <c r="B667" t="s">
        <v>2109</v>
      </c>
      <c r="C667" t="s">
        <v>2110</v>
      </c>
      <c r="D667">
        <v>996283</v>
      </c>
      <c r="E667">
        <v>120</v>
      </c>
      <c r="F667">
        <v>118</v>
      </c>
      <c r="G667">
        <v>118</v>
      </c>
      <c r="J667">
        <v>1982</v>
      </c>
      <c r="L667">
        <v>7</v>
      </c>
      <c r="M667">
        <v>1</v>
      </c>
      <c r="O667" t="s">
        <v>2111</v>
      </c>
      <c r="P667">
        <v>5</v>
      </c>
      <c r="Q667">
        <v>6</v>
      </c>
    </row>
    <row r="668" spans="1:17" x14ac:dyDescent="0.25">
      <c r="A668" s="43">
        <v>666</v>
      </c>
      <c r="B668" t="s">
        <v>2112</v>
      </c>
      <c r="C668" t="s">
        <v>2113</v>
      </c>
      <c r="D668">
        <v>995755</v>
      </c>
      <c r="E668">
        <v>321</v>
      </c>
      <c r="F668">
        <v>2131</v>
      </c>
      <c r="H668">
        <v>2233</v>
      </c>
      <c r="J668">
        <v>1985</v>
      </c>
      <c r="L668">
        <v>1</v>
      </c>
      <c r="O668" t="s">
        <v>2114</v>
      </c>
      <c r="P668">
        <v>5</v>
      </c>
      <c r="Q668">
        <v>6</v>
      </c>
    </row>
    <row r="669" spans="1:17" x14ac:dyDescent="0.25">
      <c r="A669" s="43">
        <v>667</v>
      </c>
      <c r="B669" t="s">
        <v>2115</v>
      </c>
      <c r="C669" t="s">
        <v>2116</v>
      </c>
      <c r="D669">
        <v>997304</v>
      </c>
      <c r="E669">
        <v>130</v>
      </c>
      <c r="F669">
        <v>75</v>
      </c>
      <c r="G669">
        <v>130</v>
      </c>
      <c r="J669">
        <v>1974</v>
      </c>
      <c r="L669">
        <v>1</v>
      </c>
      <c r="O669" t="s">
        <v>2117</v>
      </c>
      <c r="P669">
        <v>5</v>
      </c>
      <c r="Q669">
        <v>6</v>
      </c>
    </row>
    <row r="670" spans="1:17" x14ac:dyDescent="0.25">
      <c r="A670" s="43">
        <v>668</v>
      </c>
      <c r="B670" t="s">
        <v>2118</v>
      </c>
      <c r="C670" t="s">
        <v>2119</v>
      </c>
      <c r="D670">
        <v>994096</v>
      </c>
      <c r="E670">
        <v>120</v>
      </c>
      <c r="F670">
        <v>143</v>
      </c>
      <c r="G670">
        <v>119</v>
      </c>
      <c r="J670">
        <v>1972</v>
      </c>
      <c r="L670">
        <v>2</v>
      </c>
      <c r="M670">
        <v>7</v>
      </c>
      <c r="N670">
        <v>2</v>
      </c>
      <c r="O670" t="s">
        <v>2120</v>
      </c>
      <c r="P670">
        <v>5</v>
      </c>
      <c r="Q670">
        <v>6</v>
      </c>
    </row>
    <row r="671" spans="1:17" x14ac:dyDescent="0.25">
      <c r="A671" s="43">
        <v>669</v>
      </c>
      <c r="B671" t="s">
        <v>2121</v>
      </c>
      <c r="C671" t="s">
        <v>2122</v>
      </c>
      <c r="D671">
        <v>997187</v>
      </c>
      <c r="E671">
        <v>130</v>
      </c>
      <c r="F671">
        <v>52</v>
      </c>
      <c r="G671">
        <v>91</v>
      </c>
      <c r="J671">
        <v>1967</v>
      </c>
      <c r="L671">
        <v>2</v>
      </c>
      <c r="M671">
        <v>7</v>
      </c>
      <c r="O671" t="s">
        <v>2123</v>
      </c>
      <c r="P671">
        <v>5</v>
      </c>
      <c r="Q671">
        <v>6</v>
      </c>
    </row>
    <row r="672" spans="1:17" x14ac:dyDescent="0.25">
      <c r="A672" s="43">
        <v>670</v>
      </c>
      <c r="B672" t="s">
        <v>2124</v>
      </c>
      <c r="C672" t="s">
        <v>2125</v>
      </c>
      <c r="D672">
        <v>994207</v>
      </c>
      <c r="E672">
        <v>130</v>
      </c>
      <c r="F672">
        <v>163</v>
      </c>
      <c r="G672">
        <v>147</v>
      </c>
      <c r="J672">
        <v>1967</v>
      </c>
      <c r="K672">
        <v>1993</v>
      </c>
      <c r="L672">
        <v>1</v>
      </c>
      <c r="O672" t="s">
        <v>2126</v>
      </c>
      <c r="P672">
        <v>5</v>
      </c>
      <c r="Q672">
        <v>6</v>
      </c>
    </row>
    <row r="673" spans="1:17" x14ac:dyDescent="0.25">
      <c r="A673" s="43">
        <v>671</v>
      </c>
      <c r="B673" t="s">
        <v>2127</v>
      </c>
      <c r="C673" t="s">
        <v>2128</v>
      </c>
      <c r="D673">
        <v>995409</v>
      </c>
      <c r="E673">
        <v>120</v>
      </c>
      <c r="F673">
        <v>192</v>
      </c>
      <c r="G673">
        <v>176</v>
      </c>
      <c r="J673">
        <v>1972</v>
      </c>
      <c r="K673">
        <v>1984</v>
      </c>
      <c r="L673">
        <v>2</v>
      </c>
      <c r="M673">
        <v>7</v>
      </c>
      <c r="N673">
        <v>2</v>
      </c>
      <c r="O673" t="s">
        <v>2129</v>
      </c>
      <c r="P673">
        <v>5</v>
      </c>
      <c r="Q673">
        <v>6</v>
      </c>
    </row>
    <row r="674" spans="1:17" x14ac:dyDescent="0.25">
      <c r="A674" s="43">
        <v>672</v>
      </c>
      <c r="B674" t="s">
        <v>2130</v>
      </c>
      <c r="C674" t="s">
        <v>2131</v>
      </c>
      <c r="D674">
        <v>996999</v>
      </c>
      <c r="E674">
        <v>130</v>
      </c>
      <c r="F674">
        <v>61</v>
      </c>
      <c r="G674">
        <v>109</v>
      </c>
      <c r="J674">
        <v>1978</v>
      </c>
      <c r="L674">
        <v>1</v>
      </c>
      <c r="O674" t="s">
        <v>2132</v>
      </c>
      <c r="P674">
        <v>5</v>
      </c>
      <c r="Q674">
        <v>6</v>
      </c>
    </row>
    <row r="675" spans="1:17" x14ac:dyDescent="0.25">
      <c r="A675" s="43">
        <v>673</v>
      </c>
      <c r="B675" t="s">
        <v>2133</v>
      </c>
      <c r="C675" t="s">
        <v>2134</v>
      </c>
      <c r="D675">
        <v>997033</v>
      </c>
      <c r="E675">
        <v>120</v>
      </c>
      <c r="F675">
        <v>121</v>
      </c>
      <c r="G675">
        <v>121</v>
      </c>
      <c r="J675">
        <v>1980</v>
      </c>
      <c r="L675">
        <v>2</v>
      </c>
      <c r="M675">
        <v>7</v>
      </c>
      <c r="O675" t="s">
        <v>2135</v>
      </c>
      <c r="P675">
        <v>5</v>
      </c>
      <c r="Q675">
        <v>6</v>
      </c>
    </row>
    <row r="676" spans="1:17" x14ac:dyDescent="0.25">
      <c r="A676" s="43">
        <v>674</v>
      </c>
      <c r="B676" t="s">
        <v>2136</v>
      </c>
      <c r="C676" t="s">
        <v>2137</v>
      </c>
      <c r="D676">
        <v>997160</v>
      </c>
      <c r="E676">
        <v>130</v>
      </c>
      <c r="F676">
        <v>52</v>
      </c>
      <c r="G676">
        <v>91</v>
      </c>
      <c r="J676">
        <v>1967</v>
      </c>
      <c r="L676">
        <v>7</v>
      </c>
      <c r="M676">
        <v>1</v>
      </c>
      <c r="O676" t="s">
        <v>2138</v>
      </c>
      <c r="P676">
        <v>5</v>
      </c>
      <c r="Q676">
        <v>6</v>
      </c>
    </row>
    <row r="677" spans="1:17" x14ac:dyDescent="0.25">
      <c r="A677" s="43">
        <v>675</v>
      </c>
      <c r="B677" t="s">
        <v>2139</v>
      </c>
      <c r="C677" t="s">
        <v>2140</v>
      </c>
      <c r="D677">
        <v>996055</v>
      </c>
      <c r="E677">
        <v>120</v>
      </c>
      <c r="F677">
        <v>136</v>
      </c>
      <c r="G677">
        <v>112</v>
      </c>
      <c r="J677">
        <v>1968</v>
      </c>
      <c r="K677">
        <v>1986</v>
      </c>
      <c r="L677">
        <v>5</v>
      </c>
      <c r="M677">
        <v>1</v>
      </c>
      <c r="O677" t="s">
        <v>2141</v>
      </c>
      <c r="P677">
        <v>5</v>
      </c>
      <c r="Q677">
        <v>6</v>
      </c>
    </row>
    <row r="678" spans="1:17" x14ac:dyDescent="0.25">
      <c r="A678" s="43">
        <v>676</v>
      </c>
      <c r="B678" t="s">
        <v>2142</v>
      </c>
      <c r="C678" t="s">
        <v>2143</v>
      </c>
      <c r="D678">
        <v>994032</v>
      </c>
      <c r="E678">
        <v>120</v>
      </c>
      <c r="F678">
        <v>130</v>
      </c>
      <c r="G678">
        <v>130</v>
      </c>
      <c r="J678">
        <v>1972</v>
      </c>
      <c r="L678">
        <v>1</v>
      </c>
      <c r="O678" t="s">
        <v>2144</v>
      </c>
      <c r="P678">
        <v>5</v>
      </c>
      <c r="Q678">
        <v>6</v>
      </c>
    </row>
    <row r="679" spans="1:17" x14ac:dyDescent="0.25">
      <c r="A679" s="43">
        <v>677</v>
      </c>
      <c r="B679" t="s">
        <v>2145</v>
      </c>
      <c r="C679" t="s">
        <v>2146</v>
      </c>
      <c r="D679">
        <v>2702968</v>
      </c>
      <c r="E679">
        <v>130</v>
      </c>
      <c r="F679">
        <v>56</v>
      </c>
      <c r="G679">
        <v>108</v>
      </c>
      <c r="J679">
        <v>2008</v>
      </c>
      <c r="L679">
        <v>2</v>
      </c>
      <c r="M679">
        <v>7</v>
      </c>
      <c r="N679">
        <v>90</v>
      </c>
      <c r="O679" t="s">
        <v>2147</v>
      </c>
      <c r="P679">
        <v>5</v>
      </c>
      <c r="Q679">
        <v>6</v>
      </c>
    </row>
    <row r="680" spans="1:17" x14ac:dyDescent="0.25">
      <c r="A680" s="43">
        <v>678</v>
      </c>
      <c r="B680" t="s">
        <v>2148</v>
      </c>
      <c r="C680" t="s">
        <v>2149</v>
      </c>
      <c r="D680">
        <v>996271</v>
      </c>
      <c r="E680">
        <v>140</v>
      </c>
      <c r="F680">
        <v>816</v>
      </c>
      <c r="G680">
        <v>816</v>
      </c>
      <c r="J680">
        <v>1965</v>
      </c>
      <c r="L680">
        <v>1</v>
      </c>
      <c r="O680" t="s">
        <v>2150</v>
      </c>
      <c r="P680">
        <v>5</v>
      </c>
      <c r="Q680">
        <v>6</v>
      </c>
    </row>
    <row r="681" spans="1:17" x14ac:dyDescent="0.25">
      <c r="A681" s="43">
        <v>679</v>
      </c>
      <c r="B681" t="s">
        <v>2151</v>
      </c>
      <c r="C681" t="s">
        <v>2152</v>
      </c>
      <c r="D681">
        <v>994136</v>
      </c>
      <c r="E681">
        <v>130</v>
      </c>
      <c r="F681">
        <v>107</v>
      </c>
      <c r="G681">
        <v>107</v>
      </c>
      <c r="J681">
        <v>1967</v>
      </c>
      <c r="K681">
        <v>1986</v>
      </c>
      <c r="L681">
        <v>1</v>
      </c>
      <c r="O681" t="s">
        <v>2153</v>
      </c>
      <c r="P681">
        <v>5</v>
      </c>
      <c r="Q681">
        <v>6</v>
      </c>
    </row>
    <row r="682" spans="1:17" x14ac:dyDescent="0.25">
      <c r="A682" s="43">
        <v>680</v>
      </c>
      <c r="B682" t="s">
        <v>2154</v>
      </c>
      <c r="C682" t="s">
        <v>2155</v>
      </c>
      <c r="D682">
        <v>994132</v>
      </c>
      <c r="E682">
        <v>120</v>
      </c>
      <c r="F682">
        <v>94</v>
      </c>
      <c r="G682">
        <v>94</v>
      </c>
      <c r="J682">
        <v>1984</v>
      </c>
      <c r="L682">
        <v>2</v>
      </c>
      <c r="M682">
        <v>7</v>
      </c>
      <c r="O682" t="s">
        <v>2156</v>
      </c>
      <c r="P682">
        <v>5</v>
      </c>
      <c r="Q682">
        <v>6</v>
      </c>
    </row>
    <row r="683" spans="1:17" x14ac:dyDescent="0.25">
      <c r="A683" s="43">
        <v>681</v>
      </c>
      <c r="B683" t="s">
        <v>2157</v>
      </c>
      <c r="C683" t="s">
        <v>2158</v>
      </c>
      <c r="D683">
        <v>995561</v>
      </c>
      <c r="E683">
        <v>120</v>
      </c>
      <c r="F683">
        <v>143</v>
      </c>
      <c r="G683">
        <v>143</v>
      </c>
      <c r="J683">
        <v>1969</v>
      </c>
      <c r="L683">
        <v>2</v>
      </c>
      <c r="M683">
        <v>7</v>
      </c>
      <c r="N683">
        <v>90</v>
      </c>
      <c r="O683" t="s">
        <v>2159</v>
      </c>
      <c r="P683">
        <v>5</v>
      </c>
      <c r="Q683">
        <v>6</v>
      </c>
    </row>
    <row r="684" spans="1:17" x14ac:dyDescent="0.25">
      <c r="A684" s="43">
        <v>682</v>
      </c>
      <c r="B684" t="s">
        <v>2160</v>
      </c>
      <c r="C684" t="s">
        <v>2161</v>
      </c>
      <c r="D684">
        <v>996840</v>
      </c>
      <c r="E684">
        <v>130</v>
      </c>
      <c r="F684">
        <v>61</v>
      </c>
      <c r="G684">
        <v>109</v>
      </c>
      <c r="J684">
        <v>1978</v>
      </c>
      <c r="L684">
        <v>1</v>
      </c>
      <c r="O684" t="s">
        <v>2162</v>
      </c>
      <c r="P684">
        <v>5</v>
      </c>
      <c r="Q684">
        <v>6</v>
      </c>
    </row>
    <row r="685" spans="1:17" x14ac:dyDescent="0.25">
      <c r="A685" s="43">
        <v>683</v>
      </c>
      <c r="B685" t="s">
        <v>2163</v>
      </c>
      <c r="C685" t="s">
        <v>2164</v>
      </c>
      <c r="D685">
        <v>995624</v>
      </c>
      <c r="E685">
        <v>120</v>
      </c>
      <c r="F685">
        <v>83</v>
      </c>
      <c r="G685">
        <v>83</v>
      </c>
      <c r="J685">
        <v>1962</v>
      </c>
      <c r="K685">
        <v>1977</v>
      </c>
      <c r="L685">
        <v>2</v>
      </c>
      <c r="M685">
        <v>7</v>
      </c>
      <c r="O685" t="s">
        <v>2165</v>
      </c>
      <c r="P685">
        <v>5</v>
      </c>
      <c r="Q685">
        <v>6</v>
      </c>
    </row>
    <row r="686" spans="1:17" x14ac:dyDescent="0.25">
      <c r="A686" s="43">
        <v>684</v>
      </c>
      <c r="B686" t="s">
        <v>2166</v>
      </c>
      <c r="C686" t="s">
        <v>2167</v>
      </c>
      <c r="D686">
        <v>995862</v>
      </c>
      <c r="E686">
        <v>130</v>
      </c>
      <c r="F686">
        <v>107</v>
      </c>
      <c r="G686">
        <v>107</v>
      </c>
      <c r="J686">
        <v>1970</v>
      </c>
      <c r="K686">
        <v>1983</v>
      </c>
      <c r="L686">
        <v>1</v>
      </c>
      <c r="N686">
        <v>2</v>
      </c>
      <c r="O686" t="s">
        <v>2168</v>
      </c>
      <c r="P686">
        <v>5</v>
      </c>
      <c r="Q686">
        <v>6</v>
      </c>
    </row>
    <row r="687" spans="1:17" x14ac:dyDescent="0.25">
      <c r="A687" s="43">
        <v>685</v>
      </c>
      <c r="B687" t="s">
        <v>2169</v>
      </c>
      <c r="C687" t="s">
        <v>2170</v>
      </c>
      <c r="D687">
        <v>994435</v>
      </c>
      <c r="E687">
        <v>120</v>
      </c>
      <c r="F687">
        <v>166</v>
      </c>
      <c r="G687">
        <v>143</v>
      </c>
      <c r="J687">
        <v>1972</v>
      </c>
      <c r="K687">
        <v>1981</v>
      </c>
      <c r="L687">
        <v>5</v>
      </c>
      <c r="M687">
        <v>1</v>
      </c>
      <c r="O687" t="s">
        <v>2171</v>
      </c>
      <c r="P687">
        <v>5</v>
      </c>
      <c r="Q687">
        <v>6</v>
      </c>
    </row>
    <row r="688" spans="1:17" x14ac:dyDescent="0.25">
      <c r="A688" s="43">
        <v>686</v>
      </c>
      <c r="B688" t="s">
        <v>2172</v>
      </c>
      <c r="C688" t="s">
        <v>2173</v>
      </c>
      <c r="D688">
        <v>996482</v>
      </c>
      <c r="E688">
        <v>120</v>
      </c>
      <c r="F688">
        <v>146</v>
      </c>
      <c r="G688">
        <v>189</v>
      </c>
      <c r="J688">
        <v>1971</v>
      </c>
      <c r="L688">
        <v>5</v>
      </c>
      <c r="M688">
        <v>1</v>
      </c>
      <c r="O688" t="s">
        <v>2174</v>
      </c>
      <c r="P688">
        <v>5</v>
      </c>
      <c r="Q688">
        <v>6</v>
      </c>
    </row>
    <row r="689" spans="1:17" x14ac:dyDescent="0.25">
      <c r="A689" s="43">
        <v>687</v>
      </c>
      <c r="B689" t="s">
        <v>2175</v>
      </c>
      <c r="C689" t="s">
        <v>2176</v>
      </c>
      <c r="D689">
        <v>996232</v>
      </c>
      <c r="E689">
        <v>130</v>
      </c>
      <c r="F689">
        <v>76</v>
      </c>
      <c r="G689">
        <v>132</v>
      </c>
      <c r="J689">
        <v>1975</v>
      </c>
      <c r="L689">
        <v>7</v>
      </c>
      <c r="M689">
        <v>1</v>
      </c>
      <c r="N689">
        <v>2</v>
      </c>
      <c r="O689" t="s">
        <v>2177</v>
      </c>
      <c r="P689">
        <v>5</v>
      </c>
      <c r="Q689">
        <v>6</v>
      </c>
    </row>
    <row r="690" spans="1:17" x14ac:dyDescent="0.25">
      <c r="A690" s="43">
        <v>688</v>
      </c>
      <c r="B690" t="s">
        <v>2178</v>
      </c>
      <c r="C690" t="s">
        <v>2179</v>
      </c>
      <c r="D690">
        <v>993949</v>
      </c>
      <c r="E690">
        <v>440</v>
      </c>
      <c r="F690">
        <v>359</v>
      </c>
      <c r="H690">
        <v>718</v>
      </c>
      <c r="J690">
        <v>1980</v>
      </c>
      <c r="L690">
        <v>1</v>
      </c>
      <c r="O690" t="s">
        <v>2180</v>
      </c>
      <c r="P690">
        <v>5</v>
      </c>
      <c r="Q690">
        <v>6</v>
      </c>
    </row>
    <row r="691" spans="1:17" x14ac:dyDescent="0.25">
      <c r="A691" s="43">
        <v>689</v>
      </c>
      <c r="B691" t="s">
        <v>2181</v>
      </c>
      <c r="C691" t="s">
        <v>1099</v>
      </c>
      <c r="D691">
        <v>994472</v>
      </c>
      <c r="E691">
        <v>110</v>
      </c>
      <c r="F691">
        <v>74</v>
      </c>
      <c r="G691">
        <v>119</v>
      </c>
      <c r="J691">
        <v>1957</v>
      </c>
      <c r="L691">
        <v>5</v>
      </c>
      <c r="M691">
        <v>1</v>
      </c>
      <c r="N691">
        <v>2</v>
      </c>
      <c r="O691" t="s">
        <v>2182</v>
      </c>
      <c r="P691">
        <v>5</v>
      </c>
      <c r="Q691">
        <v>6</v>
      </c>
    </row>
    <row r="692" spans="1:17" x14ac:dyDescent="0.25">
      <c r="A692" s="43">
        <v>690</v>
      </c>
      <c r="B692" t="s">
        <v>2183</v>
      </c>
      <c r="C692" t="s">
        <v>2184</v>
      </c>
      <c r="D692">
        <v>995442</v>
      </c>
      <c r="E692">
        <v>130</v>
      </c>
      <c r="F692">
        <v>107</v>
      </c>
      <c r="G692">
        <v>107</v>
      </c>
      <c r="J692">
        <v>1970</v>
      </c>
      <c r="K692">
        <v>1986</v>
      </c>
      <c r="L692">
        <v>1</v>
      </c>
      <c r="O692" t="s">
        <v>2185</v>
      </c>
      <c r="P692">
        <v>5</v>
      </c>
      <c r="Q692">
        <v>6</v>
      </c>
    </row>
    <row r="693" spans="1:17" x14ac:dyDescent="0.25">
      <c r="A693" s="43">
        <v>691</v>
      </c>
      <c r="B693" t="s">
        <v>2186</v>
      </c>
      <c r="C693" t="s">
        <v>2187</v>
      </c>
      <c r="D693">
        <v>996132</v>
      </c>
      <c r="E693">
        <v>120</v>
      </c>
      <c r="F693">
        <v>80</v>
      </c>
      <c r="G693">
        <v>143</v>
      </c>
      <c r="J693">
        <v>1978</v>
      </c>
      <c r="L693">
        <v>2</v>
      </c>
      <c r="M693">
        <v>7</v>
      </c>
      <c r="N693">
        <v>2</v>
      </c>
      <c r="O693" t="s">
        <v>2188</v>
      </c>
      <c r="P693">
        <v>5</v>
      </c>
      <c r="Q693">
        <v>6</v>
      </c>
    </row>
    <row r="694" spans="1:17" x14ac:dyDescent="0.25">
      <c r="A694" s="43">
        <v>692</v>
      </c>
      <c r="B694" t="s">
        <v>2189</v>
      </c>
      <c r="C694" t="s">
        <v>2190</v>
      </c>
      <c r="D694">
        <v>993761</v>
      </c>
      <c r="E694">
        <v>120</v>
      </c>
      <c r="F694">
        <v>109</v>
      </c>
      <c r="G694">
        <v>109</v>
      </c>
      <c r="J694">
        <v>1973</v>
      </c>
      <c r="L694">
        <v>2</v>
      </c>
      <c r="M694">
        <v>7</v>
      </c>
      <c r="O694" t="s">
        <v>2191</v>
      </c>
      <c r="P694">
        <v>5</v>
      </c>
      <c r="Q694">
        <v>6</v>
      </c>
    </row>
    <row r="695" spans="1:17" x14ac:dyDescent="0.25">
      <c r="A695" s="43">
        <v>693</v>
      </c>
      <c r="B695" t="s">
        <v>2192</v>
      </c>
      <c r="C695" t="s">
        <v>2193</v>
      </c>
      <c r="D695">
        <v>100098575</v>
      </c>
      <c r="E695">
        <v>131</v>
      </c>
      <c r="F695">
        <v>120</v>
      </c>
      <c r="G695">
        <v>120</v>
      </c>
      <c r="J695">
        <v>2017</v>
      </c>
      <c r="L695">
        <v>1</v>
      </c>
      <c r="O695" t="s">
        <v>2194</v>
      </c>
      <c r="P695">
        <v>5</v>
      </c>
      <c r="Q695">
        <v>6</v>
      </c>
    </row>
    <row r="696" spans="1:17" x14ac:dyDescent="0.25">
      <c r="A696" s="43">
        <v>694</v>
      </c>
      <c r="B696" t="s">
        <v>2195</v>
      </c>
      <c r="C696" t="s">
        <v>2196</v>
      </c>
      <c r="D696">
        <v>993985</v>
      </c>
      <c r="E696">
        <v>230</v>
      </c>
      <c r="F696">
        <v>20</v>
      </c>
      <c r="H696">
        <v>20</v>
      </c>
      <c r="J696">
        <v>1968</v>
      </c>
      <c r="L696">
        <v>9</v>
      </c>
      <c r="O696" t="s">
        <v>2197</v>
      </c>
      <c r="P696">
        <v>5</v>
      </c>
      <c r="Q696">
        <v>6</v>
      </c>
    </row>
    <row r="697" spans="1:17" x14ac:dyDescent="0.25">
      <c r="A697" s="43">
        <v>695</v>
      </c>
      <c r="B697" t="s">
        <v>2198</v>
      </c>
      <c r="C697" t="s">
        <v>2199</v>
      </c>
      <c r="D697">
        <v>994086</v>
      </c>
      <c r="E697">
        <v>120</v>
      </c>
      <c r="F697">
        <v>128</v>
      </c>
      <c r="G697">
        <v>109</v>
      </c>
      <c r="J697">
        <v>1973</v>
      </c>
      <c r="K697">
        <v>1984</v>
      </c>
      <c r="L697">
        <v>2</v>
      </c>
      <c r="M697">
        <v>7</v>
      </c>
      <c r="O697" t="s">
        <v>2200</v>
      </c>
      <c r="P697">
        <v>5</v>
      </c>
      <c r="Q697">
        <v>6</v>
      </c>
    </row>
    <row r="698" spans="1:17" x14ac:dyDescent="0.25">
      <c r="A698" s="43">
        <v>696</v>
      </c>
      <c r="B698" t="s">
        <v>2201</v>
      </c>
      <c r="C698" t="s">
        <v>2202</v>
      </c>
      <c r="D698">
        <v>2691187</v>
      </c>
      <c r="E698">
        <v>130</v>
      </c>
      <c r="F698">
        <v>56</v>
      </c>
      <c r="G698">
        <v>108</v>
      </c>
      <c r="J698">
        <v>2008</v>
      </c>
      <c r="L698">
        <v>2</v>
      </c>
      <c r="M698">
        <v>7</v>
      </c>
      <c r="N698">
        <v>90</v>
      </c>
      <c r="O698" t="s">
        <v>2203</v>
      </c>
      <c r="P698">
        <v>5</v>
      </c>
      <c r="Q698">
        <v>6</v>
      </c>
    </row>
    <row r="699" spans="1:17" x14ac:dyDescent="0.25">
      <c r="A699" s="43">
        <v>697</v>
      </c>
      <c r="B699" t="s">
        <v>2204</v>
      </c>
      <c r="C699" t="s">
        <v>2205</v>
      </c>
      <c r="D699">
        <v>996700</v>
      </c>
      <c r="E699">
        <v>130</v>
      </c>
      <c r="F699">
        <v>63</v>
      </c>
      <c r="G699">
        <v>112</v>
      </c>
      <c r="J699">
        <v>1978</v>
      </c>
      <c r="L699">
        <v>1</v>
      </c>
      <c r="O699" t="s">
        <v>2206</v>
      </c>
      <c r="P699">
        <v>5</v>
      </c>
      <c r="Q699">
        <v>6</v>
      </c>
    </row>
    <row r="700" spans="1:17" x14ac:dyDescent="0.25">
      <c r="A700" s="43">
        <v>698</v>
      </c>
      <c r="B700" t="s">
        <v>2207</v>
      </c>
      <c r="C700" t="s">
        <v>2208</v>
      </c>
      <c r="D700">
        <v>994623</v>
      </c>
      <c r="E700">
        <v>120</v>
      </c>
      <c r="F700">
        <v>107</v>
      </c>
      <c r="G700">
        <v>180</v>
      </c>
      <c r="J700">
        <v>1981</v>
      </c>
      <c r="L700">
        <v>7</v>
      </c>
      <c r="M700">
        <v>1</v>
      </c>
      <c r="N700">
        <v>2</v>
      </c>
      <c r="O700" t="s">
        <v>2209</v>
      </c>
      <c r="P700">
        <v>5</v>
      </c>
      <c r="Q700">
        <v>6</v>
      </c>
    </row>
    <row r="701" spans="1:17" x14ac:dyDescent="0.25">
      <c r="A701" s="43">
        <v>699</v>
      </c>
      <c r="B701" t="s">
        <v>2210</v>
      </c>
      <c r="C701" t="s">
        <v>2211</v>
      </c>
      <c r="D701">
        <v>994959</v>
      </c>
      <c r="E701">
        <v>120</v>
      </c>
      <c r="F701">
        <v>84</v>
      </c>
      <c r="G701">
        <v>143</v>
      </c>
      <c r="J701">
        <v>1988</v>
      </c>
      <c r="L701">
        <v>2</v>
      </c>
      <c r="M701">
        <v>7</v>
      </c>
      <c r="O701" t="s">
        <v>2212</v>
      </c>
      <c r="P701">
        <v>5</v>
      </c>
      <c r="Q701">
        <v>6</v>
      </c>
    </row>
    <row r="702" spans="1:17" x14ac:dyDescent="0.25">
      <c r="A702" s="43">
        <v>700</v>
      </c>
      <c r="B702" t="s">
        <v>2213</v>
      </c>
      <c r="C702" t="s">
        <v>2214</v>
      </c>
      <c r="D702">
        <v>995755</v>
      </c>
      <c r="E702">
        <v>222</v>
      </c>
      <c r="F702">
        <v>3385</v>
      </c>
      <c r="H702">
        <v>3505</v>
      </c>
      <c r="J702">
        <v>1986</v>
      </c>
      <c r="L702">
        <v>1</v>
      </c>
      <c r="O702" t="s">
        <v>2215</v>
      </c>
      <c r="P702">
        <v>5</v>
      </c>
      <c r="Q702">
        <v>6</v>
      </c>
    </row>
    <row r="703" spans="1:17" x14ac:dyDescent="0.25">
      <c r="A703" s="43">
        <v>701</v>
      </c>
      <c r="B703" t="s">
        <v>2216</v>
      </c>
      <c r="C703" t="s">
        <v>2217</v>
      </c>
      <c r="D703">
        <v>996406</v>
      </c>
      <c r="E703">
        <v>120</v>
      </c>
      <c r="F703">
        <v>122</v>
      </c>
      <c r="G703">
        <v>166</v>
      </c>
      <c r="J703">
        <v>1983</v>
      </c>
      <c r="K703">
        <v>2002</v>
      </c>
      <c r="L703">
        <v>2</v>
      </c>
      <c r="M703">
        <v>1</v>
      </c>
      <c r="N703">
        <v>2</v>
      </c>
      <c r="O703" t="s">
        <v>2218</v>
      </c>
      <c r="P703">
        <v>5</v>
      </c>
      <c r="Q703">
        <v>6</v>
      </c>
    </row>
    <row r="704" spans="1:17" x14ac:dyDescent="0.25">
      <c r="A704" s="43">
        <v>702</v>
      </c>
      <c r="B704" t="s">
        <v>2219</v>
      </c>
      <c r="C704" t="s">
        <v>2220</v>
      </c>
      <c r="D704">
        <v>993723</v>
      </c>
      <c r="E704">
        <v>120</v>
      </c>
      <c r="F704">
        <v>141</v>
      </c>
      <c r="G704">
        <v>109</v>
      </c>
      <c r="J704">
        <v>1973</v>
      </c>
      <c r="K704">
        <v>1977</v>
      </c>
      <c r="L704">
        <v>2</v>
      </c>
      <c r="M704">
        <v>7</v>
      </c>
      <c r="O704" t="s">
        <v>2221</v>
      </c>
      <c r="P704">
        <v>5</v>
      </c>
      <c r="Q704">
        <v>6</v>
      </c>
    </row>
    <row r="705" spans="1:17" x14ac:dyDescent="0.25">
      <c r="A705" s="43">
        <v>703</v>
      </c>
      <c r="B705" t="s">
        <v>2222</v>
      </c>
      <c r="C705" t="s">
        <v>2223</v>
      </c>
      <c r="D705">
        <v>994009</v>
      </c>
      <c r="E705">
        <v>120</v>
      </c>
      <c r="F705">
        <v>122</v>
      </c>
      <c r="G705">
        <v>122</v>
      </c>
      <c r="J705">
        <v>1967</v>
      </c>
      <c r="K705">
        <v>1977</v>
      </c>
      <c r="L705">
        <v>1</v>
      </c>
      <c r="O705" t="s">
        <v>2224</v>
      </c>
      <c r="P705">
        <v>5</v>
      </c>
      <c r="Q705">
        <v>6</v>
      </c>
    </row>
    <row r="706" spans="1:17" x14ac:dyDescent="0.25">
      <c r="A706" s="43">
        <v>704</v>
      </c>
      <c r="B706" t="s">
        <v>2225</v>
      </c>
      <c r="C706" t="s">
        <v>2226</v>
      </c>
      <c r="D706">
        <v>2702993</v>
      </c>
      <c r="E706">
        <v>130</v>
      </c>
      <c r="F706">
        <v>56</v>
      </c>
      <c r="G706">
        <v>108</v>
      </c>
      <c r="J706">
        <v>2008</v>
      </c>
      <c r="L706">
        <v>2</v>
      </c>
      <c r="M706">
        <v>7</v>
      </c>
      <c r="N706">
        <v>90</v>
      </c>
      <c r="O706" t="s">
        <v>2227</v>
      </c>
      <c r="P706">
        <v>5</v>
      </c>
      <c r="Q706">
        <v>6</v>
      </c>
    </row>
    <row r="707" spans="1:17" x14ac:dyDescent="0.25">
      <c r="A707" s="43">
        <v>705</v>
      </c>
      <c r="B707" t="s">
        <v>2228</v>
      </c>
      <c r="C707" t="s">
        <v>2229</v>
      </c>
      <c r="D707">
        <v>995883</v>
      </c>
      <c r="E707">
        <v>130</v>
      </c>
      <c r="F707">
        <v>92</v>
      </c>
      <c r="G707">
        <v>159</v>
      </c>
      <c r="J707">
        <v>1975</v>
      </c>
      <c r="L707">
        <v>7</v>
      </c>
      <c r="M707">
        <v>1</v>
      </c>
      <c r="O707" t="s">
        <v>2230</v>
      </c>
      <c r="P707">
        <v>5</v>
      </c>
      <c r="Q707">
        <v>6</v>
      </c>
    </row>
    <row r="708" spans="1:17" x14ac:dyDescent="0.25">
      <c r="A708" s="43">
        <v>706</v>
      </c>
      <c r="B708" t="s">
        <v>2231</v>
      </c>
      <c r="C708" t="s">
        <v>2232</v>
      </c>
      <c r="D708">
        <v>996994</v>
      </c>
      <c r="E708">
        <v>120</v>
      </c>
      <c r="F708">
        <v>191</v>
      </c>
      <c r="G708">
        <v>170</v>
      </c>
      <c r="J708">
        <v>1967</v>
      </c>
      <c r="K708">
        <v>1988</v>
      </c>
      <c r="L708">
        <v>2</v>
      </c>
      <c r="M708">
        <v>7</v>
      </c>
      <c r="O708" t="s">
        <v>2233</v>
      </c>
      <c r="P708">
        <v>5</v>
      </c>
      <c r="Q708">
        <v>6</v>
      </c>
    </row>
    <row r="709" spans="1:17" x14ac:dyDescent="0.25">
      <c r="A709" s="43">
        <v>707</v>
      </c>
      <c r="B709" t="s">
        <v>2234</v>
      </c>
      <c r="C709" t="s">
        <v>2235</v>
      </c>
      <c r="D709">
        <v>997374</v>
      </c>
      <c r="E709">
        <v>120</v>
      </c>
      <c r="F709">
        <v>135</v>
      </c>
      <c r="G709">
        <v>135</v>
      </c>
      <c r="J709">
        <v>1968</v>
      </c>
      <c r="L709">
        <v>2</v>
      </c>
      <c r="M709">
        <v>7</v>
      </c>
      <c r="O709" t="s">
        <v>2236</v>
      </c>
      <c r="P709">
        <v>5</v>
      </c>
      <c r="Q709">
        <v>6</v>
      </c>
    </row>
    <row r="710" spans="1:17" x14ac:dyDescent="0.25">
      <c r="A710" s="43">
        <v>708</v>
      </c>
      <c r="B710" t="s">
        <v>2237</v>
      </c>
      <c r="C710" t="s">
        <v>2238</v>
      </c>
      <c r="D710">
        <v>996918</v>
      </c>
      <c r="E710">
        <v>130</v>
      </c>
      <c r="F710">
        <v>63</v>
      </c>
      <c r="G710">
        <v>112</v>
      </c>
      <c r="J710">
        <v>1979</v>
      </c>
      <c r="L710">
        <v>1</v>
      </c>
      <c r="O710" t="s">
        <v>2239</v>
      </c>
      <c r="P710">
        <v>5</v>
      </c>
      <c r="Q710">
        <v>6</v>
      </c>
    </row>
    <row r="711" spans="1:17" x14ac:dyDescent="0.25">
      <c r="A711" s="43">
        <v>709</v>
      </c>
      <c r="B711" t="s">
        <v>2240</v>
      </c>
      <c r="C711" t="s">
        <v>2241</v>
      </c>
      <c r="D711">
        <v>993643</v>
      </c>
      <c r="E711">
        <v>120</v>
      </c>
      <c r="F711">
        <v>109</v>
      </c>
      <c r="G711">
        <v>109</v>
      </c>
      <c r="J711">
        <v>1973</v>
      </c>
      <c r="L711">
        <v>2</v>
      </c>
      <c r="M711">
        <v>7</v>
      </c>
      <c r="O711" t="s">
        <v>2242</v>
      </c>
      <c r="P711">
        <v>5</v>
      </c>
      <c r="Q711">
        <v>6</v>
      </c>
    </row>
    <row r="712" spans="1:17" x14ac:dyDescent="0.25">
      <c r="A712" s="43">
        <v>710</v>
      </c>
      <c r="B712" t="s">
        <v>2243</v>
      </c>
      <c r="C712" t="s">
        <v>2244</v>
      </c>
      <c r="D712">
        <v>994103</v>
      </c>
      <c r="E712">
        <v>120</v>
      </c>
      <c r="F712">
        <v>161</v>
      </c>
      <c r="G712">
        <v>134</v>
      </c>
      <c r="J712">
        <v>1971</v>
      </c>
      <c r="K712">
        <v>1987</v>
      </c>
      <c r="L712">
        <v>2</v>
      </c>
      <c r="M712">
        <v>7</v>
      </c>
      <c r="O712" t="s">
        <v>2245</v>
      </c>
      <c r="P712">
        <v>5</v>
      </c>
      <c r="Q712">
        <v>6</v>
      </c>
    </row>
    <row r="713" spans="1:17" x14ac:dyDescent="0.25">
      <c r="A713" s="43">
        <v>711</v>
      </c>
      <c r="B713" t="s">
        <v>2246</v>
      </c>
      <c r="C713" t="s">
        <v>2247</v>
      </c>
      <c r="D713">
        <v>996550</v>
      </c>
      <c r="E713">
        <v>120</v>
      </c>
      <c r="F713">
        <v>117</v>
      </c>
      <c r="G713">
        <v>104</v>
      </c>
      <c r="J713">
        <v>1937</v>
      </c>
      <c r="K713">
        <v>1991</v>
      </c>
      <c r="L713">
        <v>2</v>
      </c>
      <c r="M713">
        <v>7</v>
      </c>
      <c r="N713">
        <v>2</v>
      </c>
      <c r="O713" t="s">
        <v>2248</v>
      </c>
      <c r="P713">
        <v>5</v>
      </c>
      <c r="Q713">
        <v>6</v>
      </c>
    </row>
    <row r="714" spans="1:17" x14ac:dyDescent="0.25">
      <c r="A714" s="43">
        <v>712</v>
      </c>
      <c r="B714" t="s">
        <v>2249</v>
      </c>
      <c r="C714" t="s">
        <v>2250</v>
      </c>
      <c r="D714">
        <v>100040517</v>
      </c>
      <c r="E714">
        <v>120</v>
      </c>
      <c r="F714">
        <v>241</v>
      </c>
      <c r="G714">
        <v>190</v>
      </c>
      <c r="J714">
        <v>2012</v>
      </c>
      <c r="L714">
        <v>2</v>
      </c>
      <c r="M714">
        <v>7</v>
      </c>
      <c r="O714" t="s">
        <v>2251</v>
      </c>
      <c r="P714">
        <v>5</v>
      </c>
      <c r="Q714">
        <v>6</v>
      </c>
    </row>
    <row r="715" spans="1:17" x14ac:dyDescent="0.25">
      <c r="A715" s="43">
        <v>713</v>
      </c>
      <c r="B715" t="s">
        <v>2252</v>
      </c>
      <c r="C715" t="s">
        <v>2253</v>
      </c>
      <c r="D715">
        <v>994330</v>
      </c>
      <c r="E715">
        <v>120</v>
      </c>
      <c r="F715">
        <v>121</v>
      </c>
      <c r="G715">
        <v>121</v>
      </c>
      <c r="J715">
        <v>1969</v>
      </c>
      <c r="L715">
        <v>1</v>
      </c>
      <c r="O715" t="s">
        <v>2254</v>
      </c>
      <c r="P715">
        <v>5</v>
      </c>
      <c r="Q715">
        <v>6</v>
      </c>
    </row>
    <row r="716" spans="1:17" x14ac:dyDescent="0.25">
      <c r="A716" s="43">
        <v>714</v>
      </c>
      <c r="B716" t="s">
        <v>2255</v>
      </c>
      <c r="C716" t="s">
        <v>2256</v>
      </c>
      <c r="D716">
        <v>993833</v>
      </c>
      <c r="E716">
        <v>120</v>
      </c>
      <c r="F716">
        <v>109</v>
      </c>
      <c r="G716">
        <v>109</v>
      </c>
      <c r="J716">
        <v>1973</v>
      </c>
      <c r="K716">
        <v>1991</v>
      </c>
      <c r="L716">
        <v>2</v>
      </c>
      <c r="M716">
        <v>7</v>
      </c>
      <c r="O716" t="s">
        <v>2257</v>
      </c>
      <c r="P716">
        <v>5</v>
      </c>
      <c r="Q716">
        <v>6</v>
      </c>
    </row>
    <row r="717" spans="1:17" x14ac:dyDescent="0.25">
      <c r="A717" s="43">
        <v>715</v>
      </c>
      <c r="B717" t="s">
        <v>2258</v>
      </c>
      <c r="C717" t="s">
        <v>2259</v>
      </c>
      <c r="D717">
        <v>995871</v>
      </c>
      <c r="E717">
        <v>120</v>
      </c>
      <c r="F717">
        <v>153</v>
      </c>
      <c r="G717">
        <v>153</v>
      </c>
      <c r="J717">
        <v>1953</v>
      </c>
      <c r="K717">
        <v>2007</v>
      </c>
      <c r="L717">
        <v>2</v>
      </c>
      <c r="M717">
        <v>7</v>
      </c>
      <c r="O717" t="s">
        <v>2260</v>
      </c>
      <c r="P717">
        <v>5</v>
      </c>
      <c r="Q717">
        <v>6</v>
      </c>
    </row>
    <row r="718" spans="1:17" x14ac:dyDescent="0.25">
      <c r="A718" s="43">
        <v>716</v>
      </c>
      <c r="B718" t="s">
        <v>2261</v>
      </c>
      <c r="C718" t="s">
        <v>2262</v>
      </c>
      <c r="D718">
        <v>994613</v>
      </c>
      <c r="E718">
        <v>120</v>
      </c>
      <c r="F718">
        <v>144</v>
      </c>
      <c r="G718">
        <v>144</v>
      </c>
      <c r="J718">
        <v>1969</v>
      </c>
      <c r="K718">
        <v>1985</v>
      </c>
      <c r="L718">
        <v>1</v>
      </c>
      <c r="N718">
        <v>80</v>
      </c>
      <c r="O718" t="s">
        <v>2263</v>
      </c>
      <c r="P718">
        <v>5</v>
      </c>
      <c r="Q718">
        <v>6</v>
      </c>
    </row>
    <row r="719" spans="1:17" x14ac:dyDescent="0.25">
      <c r="A719" s="43">
        <v>717</v>
      </c>
      <c r="B719" t="s">
        <v>2264</v>
      </c>
      <c r="C719" t="s">
        <v>2265</v>
      </c>
      <c r="D719">
        <v>996265</v>
      </c>
      <c r="E719">
        <v>120</v>
      </c>
      <c r="F719">
        <v>142</v>
      </c>
      <c r="G719">
        <v>199</v>
      </c>
      <c r="J719">
        <v>1951</v>
      </c>
      <c r="K719">
        <v>1965</v>
      </c>
      <c r="L719">
        <v>2</v>
      </c>
      <c r="M719">
        <v>7</v>
      </c>
      <c r="N719">
        <v>2</v>
      </c>
      <c r="O719" t="s">
        <v>2266</v>
      </c>
      <c r="P719">
        <v>5</v>
      </c>
      <c r="Q719">
        <v>6</v>
      </c>
    </row>
    <row r="720" spans="1:17" x14ac:dyDescent="0.25">
      <c r="A720" s="43">
        <v>718</v>
      </c>
      <c r="B720" t="s">
        <v>2267</v>
      </c>
      <c r="C720" t="s">
        <v>2268</v>
      </c>
      <c r="D720">
        <v>2702967</v>
      </c>
      <c r="E720">
        <v>130</v>
      </c>
      <c r="F720">
        <v>56</v>
      </c>
      <c r="G720">
        <v>108</v>
      </c>
      <c r="J720">
        <v>2008</v>
      </c>
      <c r="L720">
        <v>2</v>
      </c>
      <c r="M720">
        <v>7</v>
      </c>
      <c r="N720">
        <v>90</v>
      </c>
      <c r="O720" t="s">
        <v>2269</v>
      </c>
      <c r="P720">
        <v>5</v>
      </c>
      <c r="Q720">
        <v>6</v>
      </c>
    </row>
    <row r="721" spans="1:17" x14ac:dyDescent="0.25">
      <c r="A721" s="43">
        <v>719</v>
      </c>
      <c r="B721" t="s">
        <v>2270</v>
      </c>
      <c r="C721" t="s">
        <v>2271</v>
      </c>
      <c r="D721">
        <v>996196</v>
      </c>
      <c r="E721">
        <v>120</v>
      </c>
      <c r="F721">
        <v>152</v>
      </c>
      <c r="G721">
        <v>122</v>
      </c>
      <c r="J721">
        <v>1978</v>
      </c>
      <c r="K721">
        <v>1986</v>
      </c>
      <c r="L721">
        <v>2</v>
      </c>
      <c r="M721">
        <v>7</v>
      </c>
      <c r="N721">
        <v>2</v>
      </c>
      <c r="O721" t="s">
        <v>2272</v>
      </c>
      <c r="P721">
        <v>5</v>
      </c>
      <c r="Q721">
        <v>6</v>
      </c>
    </row>
    <row r="722" spans="1:17" x14ac:dyDescent="0.25">
      <c r="A722" s="43">
        <v>720</v>
      </c>
      <c r="B722" t="s">
        <v>2273</v>
      </c>
      <c r="C722" t="s">
        <v>2274</v>
      </c>
      <c r="D722">
        <v>994749</v>
      </c>
      <c r="E722">
        <v>130</v>
      </c>
      <c r="F722">
        <v>60</v>
      </c>
      <c r="G722">
        <v>60</v>
      </c>
      <c r="J722">
        <v>1993</v>
      </c>
      <c r="L722">
        <v>1</v>
      </c>
      <c r="O722" t="s">
        <v>2275</v>
      </c>
      <c r="P722">
        <v>5</v>
      </c>
      <c r="Q722">
        <v>6</v>
      </c>
    </row>
    <row r="723" spans="1:17" x14ac:dyDescent="0.25">
      <c r="A723" s="43">
        <v>721</v>
      </c>
      <c r="B723" t="s">
        <v>2276</v>
      </c>
      <c r="C723" t="s">
        <v>2277</v>
      </c>
      <c r="D723">
        <v>994024</v>
      </c>
      <c r="E723">
        <v>120</v>
      </c>
      <c r="F723">
        <v>135</v>
      </c>
      <c r="G723">
        <v>135</v>
      </c>
      <c r="J723">
        <v>1969</v>
      </c>
      <c r="L723">
        <v>1</v>
      </c>
      <c r="N723">
        <v>2</v>
      </c>
      <c r="O723" t="s">
        <v>2278</v>
      </c>
      <c r="P723">
        <v>5</v>
      </c>
      <c r="Q723">
        <v>6</v>
      </c>
    </row>
    <row r="724" spans="1:17" x14ac:dyDescent="0.25">
      <c r="A724" s="43">
        <v>722</v>
      </c>
      <c r="B724" t="s">
        <v>2279</v>
      </c>
      <c r="C724" t="s">
        <v>2280</v>
      </c>
      <c r="D724">
        <v>996097</v>
      </c>
      <c r="E724">
        <v>120</v>
      </c>
      <c r="F724">
        <v>100</v>
      </c>
      <c r="G724">
        <v>168</v>
      </c>
      <c r="J724">
        <v>2005</v>
      </c>
      <c r="L724">
        <v>2</v>
      </c>
      <c r="M724">
        <v>7</v>
      </c>
      <c r="O724" t="s">
        <v>2281</v>
      </c>
      <c r="P724">
        <v>5</v>
      </c>
      <c r="Q724">
        <v>6</v>
      </c>
    </row>
    <row r="725" spans="1:17" x14ac:dyDescent="0.25">
      <c r="A725" s="43">
        <v>723</v>
      </c>
      <c r="B725" t="s">
        <v>2282</v>
      </c>
      <c r="C725" t="s">
        <v>2283</v>
      </c>
      <c r="D725">
        <v>2702991</v>
      </c>
      <c r="E725">
        <v>130</v>
      </c>
      <c r="F725">
        <v>56</v>
      </c>
      <c r="G725">
        <v>108</v>
      </c>
      <c r="J725">
        <v>2008</v>
      </c>
      <c r="L725">
        <v>2</v>
      </c>
      <c r="M725">
        <v>7</v>
      </c>
      <c r="N725">
        <v>90</v>
      </c>
      <c r="O725" t="s">
        <v>2284</v>
      </c>
      <c r="P725">
        <v>5</v>
      </c>
      <c r="Q725">
        <v>6</v>
      </c>
    </row>
    <row r="726" spans="1:17" x14ac:dyDescent="0.25">
      <c r="A726" s="43">
        <v>724</v>
      </c>
      <c r="B726" t="s">
        <v>2285</v>
      </c>
      <c r="C726" t="s">
        <v>2286</v>
      </c>
      <c r="D726">
        <v>997162</v>
      </c>
      <c r="E726">
        <v>130</v>
      </c>
      <c r="F726">
        <v>81</v>
      </c>
      <c r="G726">
        <v>110</v>
      </c>
      <c r="J726">
        <v>1966</v>
      </c>
      <c r="L726">
        <v>1</v>
      </c>
      <c r="O726" t="s">
        <v>2287</v>
      </c>
      <c r="P726">
        <v>5</v>
      </c>
      <c r="Q726">
        <v>6</v>
      </c>
    </row>
    <row r="727" spans="1:17" x14ac:dyDescent="0.25">
      <c r="A727" s="43">
        <v>725</v>
      </c>
      <c r="B727" t="s">
        <v>2288</v>
      </c>
      <c r="C727" t="s">
        <v>2289</v>
      </c>
      <c r="D727">
        <v>993996</v>
      </c>
      <c r="E727">
        <v>120</v>
      </c>
      <c r="F727">
        <v>119</v>
      </c>
      <c r="G727">
        <v>119</v>
      </c>
      <c r="J727">
        <v>1973</v>
      </c>
      <c r="L727">
        <v>2</v>
      </c>
      <c r="M727">
        <v>7</v>
      </c>
      <c r="O727" t="s">
        <v>2290</v>
      </c>
      <c r="P727">
        <v>5</v>
      </c>
      <c r="Q727">
        <v>6</v>
      </c>
    </row>
    <row r="728" spans="1:17" x14ac:dyDescent="0.25">
      <c r="A728" s="43">
        <v>726</v>
      </c>
      <c r="B728" t="s">
        <v>2291</v>
      </c>
      <c r="C728" t="s">
        <v>2292</v>
      </c>
      <c r="D728">
        <v>997561</v>
      </c>
      <c r="E728">
        <v>130</v>
      </c>
      <c r="F728">
        <v>101</v>
      </c>
      <c r="G728">
        <v>101</v>
      </c>
      <c r="J728">
        <v>1966</v>
      </c>
      <c r="L728">
        <v>2</v>
      </c>
      <c r="M728">
        <v>7</v>
      </c>
      <c r="N728">
        <v>2</v>
      </c>
      <c r="O728" t="s">
        <v>2293</v>
      </c>
      <c r="P728">
        <v>5</v>
      </c>
      <c r="Q728">
        <v>6</v>
      </c>
    </row>
    <row r="729" spans="1:17" x14ac:dyDescent="0.25">
      <c r="A729" s="43">
        <v>727</v>
      </c>
      <c r="B729" t="s">
        <v>2294</v>
      </c>
      <c r="C729" t="s">
        <v>2295</v>
      </c>
      <c r="D729">
        <v>994242</v>
      </c>
      <c r="E729">
        <v>130</v>
      </c>
      <c r="F729">
        <v>107</v>
      </c>
      <c r="G729">
        <v>107</v>
      </c>
      <c r="J729">
        <v>1967</v>
      </c>
      <c r="K729">
        <v>1982</v>
      </c>
      <c r="L729">
        <v>1</v>
      </c>
      <c r="O729" t="s">
        <v>2296</v>
      </c>
      <c r="P729">
        <v>5</v>
      </c>
      <c r="Q729">
        <v>6</v>
      </c>
    </row>
    <row r="730" spans="1:17" x14ac:dyDescent="0.25">
      <c r="A730" s="43">
        <v>728</v>
      </c>
      <c r="B730" t="s">
        <v>2297</v>
      </c>
      <c r="C730" t="s">
        <v>2298</v>
      </c>
      <c r="D730">
        <v>995440</v>
      </c>
      <c r="E730">
        <v>120</v>
      </c>
      <c r="F730">
        <v>154</v>
      </c>
      <c r="G730">
        <v>154</v>
      </c>
      <c r="J730">
        <v>1969</v>
      </c>
      <c r="L730">
        <v>2</v>
      </c>
      <c r="M730">
        <v>7</v>
      </c>
      <c r="N730">
        <v>90</v>
      </c>
      <c r="O730" t="s">
        <v>2299</v>
      </c>
      <c r="P730">
        <v>5</v>
      </c>
      <c r="Q730">
        <v>6</v>
      </c>
    </row>
    <row r="731" spans="1:17" x14ac:dyDescent="0.25">
      <c r="A731" s="43">
        <v>729</v>
      </c>
      <c r="B731" t="s">
        <v>2300</v>
      </c>
      <c r="C731" t="s">
        <v>2301</v>
      </c>
      <c r="D731">
        <v>994407</v>
      </c>
      <c r="E731">
        <v>130</v>
      </c>
      <c r="F731">
        <v>76</v>
      </c>
      <c r="G731">
        <v>76</v>
      </c>
      <c r="J731">
        <v>1993</v>
      </c>
      <c r="L731">
        <v>1</v>
      </c>
      <c r="O731" t="s">
        <v>2302</v>
      </c>
      <c r="P731">
        <v>5</v>
      </c>
      <c r="Q731">
        <v>6</v>
      </c>
    </row>
    <row r="732" spans="1:17" x14ac:dyDescent="0.25">
      <c r="A732" s="43">
        <v>730</v>
      </c>
      <c r="B732" t="s">
        <v>2303</v>
      </c>
      <c r="C732" t="s">
        <v>2304</v>
      </c>
      <c r="D732">
        <v>994200</v>
      </c>
      <c r="E732">
        <v>130</v>
      </c>
      <c r="F732">
        <v>124</v>
      </c>
      <c r="G732">
        <v>124</v>
      </c>
      <c r="J732">
        <v>1967</v>
      </c>
      <c r="K732">
        <v>1983</v>
      </c>
      <c r="L732">
        <v>1</v>
      </c>
      <c r="O732" t="s">
        <v>2305</v>
      </c>
      <c r="P732">
        <v>5</v>
      </c>
      <c r="Q732">
        <v>6</v>
      </c>
    </row>
    <row r="733" spans="1:17" x14ac:dyDescent="0.25">
      <c r="A733" s="43">
        <v>731</v>
      </c>
      <c r="B733" t="s">
        <v>2306</v>
      </c>
      <c r="C733" t="s">
        <v>2307</v>
      </c>
      <c r="D733">
        <v>995000</v>
      </c>
      <c r="E733">
        <v>130</v>
      </c>
      <c r="F733">
        <v>62</v>
      </c>
      <c r="G733">
        <v>62</v>
      </c>
      <c r="J733">
        <v>1993</v>
      </c>
      <c r="L733">
        <v>1</v>
      </c>
      <c r="O733" t="s">
        <v>2308</v>
      </c>
      <c r="P733">
        <v>5</v>
      </c>
      <c r="Q733">
        <v>6</v>
      </c>
    </row>
    <row r="734" spans="1:17" x14ac:dyDescent="0.25">
      <c r="A734" s="43">
        <v>732</v>
      </c>
      <c r="B734" t="s">
        <v>2309</v>
      </c>
      <c r="C734" t="s">
        <v>2310</v>
      </c>
      <c r="D734">
        <v>993846</v>
      </c>
      <c r="E734">
        <v>120</v>
      </c>
      <c r="F734">
        <v>109</v>
      </c>
      <c r="G734">
        <v>109</v>
      </c>
      <c r="J734">
        <v>1973</v>
      </c>
      <c r="L734">
        <v>2</v>
      </c>
      <c r="M734">
        <v>7</v>
      </c>
      <c r="N734">
        <v>2</v>
      </c>
      <c r="O734" t="s">
        <v>2311</v>
      </c>
      <c r="P734">
        <v>5</v>
      </c>
      <c r="Q734">
        <v>6</v>
      </c>
    </row>
    <row r="735" spans="1:17" x14ac:dyDescent="0.25">
      <c r="A735" s="43">
        <v>733</v>
      </c>
      <c r="B735" t="s">
        <v>2312</v>
      </c>
      <c r="C735" t="s">
        <v>2313</v>
      </c>
      <c r="D735">
        <v>994295</v>
      </c>
      <c r="E735">
        <v>130</v>
      </c>
      <c r="F735">
        <v>134</v>
      </c>
      <c r="G735">
        <v>134</v>
      </c>
      <c r="J735">
        <v>1975</v>
      </c>
      <c r="L735">
        <v>1</v>
      </c>
      <c r="O735" t="s">
        <v>2314</v>
      </c>
      <c r="P735">
        <v>5</v>
      </c>
      <c r="Q735">
        <v>6</v>
      </c>
    </row>
    <row r="736" spans="1:17" x14ac:dyDescent="0.25">
      <c r="A736" s="43">
        <v>734</v>
      </c>
      <c r="B736" t="s">
        <v>2315</v>
      </c>
      <c r="C736" t="s">
        <v>2316</v>
      </c>
      <c r="D736">
        <v>995215</v>
      </c>
      <c r="E736">
        <v>130</v>
      </c>
      <c r="F736">
        <v>126</v>
      </c>
      <c r="G736">
        <v>170</v>
      </c>
      <c r="J736">
        <v>1971</v>
      </c>
      <c r="L736">
        <v>1</v>
      </c>
      <c r="O736" t="s">
        <v>2317</v>
      </c>
      <c r="P736">
        <v>5</v>
      </c>
      <c r="Q736">
        <v>6</v>
      </c>
    </row>
    <row r="737" spans="1:17" x14ac:dyDescent="0.25">
      <c r="A737" s="43">
        <v>735</v>
      </c>
      <c r="B737" t="s">
        <v>2318</v>
      </c>
      <c r="C737" t="s">
        <v>2319</v>
      </c>
      <c r="D737">
        <v>994155</v>
      </c>
      <c r="E737">
        <v>130</v>
      </c>
      <c r="F737">
        <v>143</v>
      </c>
      <c r="G737">
        <v>143</v>
      </c>
      <c r="J737">
        <v>1967</v>
      </c>
      <c r="K737">
        <v>1983</v>
      </c>
      <c r="L737">
        <v>1</v>
      </c>
      <c r="O737" t="s">
        <v>2320</v>
      </c>
      <c r="P737">
        <v>5</v>
      </c>
      <c r="Q737">
        <v>6</v>
      </c>
    </row>
    <row r="738" spans="1:17" x14ac:dyDescent="0.25">
      <c r="A738" s="43">
        <v>736</v>
      </c>
      <c r="B738" t="s">
        <v>2321</v>
      </c>
      <c r="C738" t="s">
        <v>2322</v>
      </c>
      <c r="D738">
        <v>993775</v>
      </c>
      <c r="E738">
        <v>120</v>
      </c>
      <c r="F738">
        <v>126</v>
      </c>
      <c r="G738">
        <v>109</v>
      </c>
      <c r="J738">
        <v>1973</v>
      </c>
      <c r="L738">
        <v>2</v>
      </c>
      <c r="M738">
        <v>7</v>
      </c>
      <c r="O738" t="s">
        <v>2323</v>
      </c>
      <c r="P738">
        <v>5</v>
      </c>
      <c r="Q738">
        <v>6</v>
      </c>
    </row>
    <row r="739" spans="1:17" x14ac:dyDescent="0.25">
      <c r="A739" s="43">
        <v>737</v>
      </c>
      <c r="B739" t="s">
        <v>2324</v>
      </c>
      <c r="C739" t="s">
        <v>2325</v>
      </c>
      <c r="D739">
        <v>996243</v>
      </c>
      <c r="E739">
        <v>120</v>
      </c>
      <c r="F739">
        <v>169</v>
      </c>
      <c r="G739">
        <v>141</v>
      </c>
      <c r="J739">
        <v>1960</v>
      </c>
      <c r="K739">
        <v>1989</v>
      </c>
      <c r="L739">
        <v>2</v>
      </c>
      <c r="M739">
        <v>7</v>
      </c>
      <c r="O739" t="s">
        <v>2326</v>
      </c>
      <c r="P739">
        <v>5</v>
      </c>
      <c r="Q739">
        <v>6</v>
      </c>
    </row>
    <row r="740" spans="1:17" x14ac:dyDescent="0.25">
      <c r="A740" s="43">
        <v>738</v>
      </c>
      <c r="B740" t="s">
        <v>2327</v>
      </c>
      <c r="C740" t="s">
        <v>724</v>
      </c>
      <c r="D740">
        <v>995651</v>
      </c>
      <c r="E740">
        <v>590</v>
      </c>
      <c r="F740">
        <v>16</v>
      </c>
      <c r="J740">
        <v>2005</v>
      </c>
      <c r="L740">
        <v>9</v>
      </c>
      <c r="O740" t="s">
        <v>2328</v>
      </c>
      <c r="P740">
        <v>5</v>
      </c>
      <c r="Q740">
        <v>6</v>
      </c>
    </row>
    <row r="741" spans="1:17" x14ac:dyDescent="0.25">
      <c r="A741" s="43">
        <v>739</v>
      </c>
      <c r="B741" t="s">
        <v>2329</v>
      </c>
      <c r="C741" t="s">
        <v>2330</v>
      </c>
      <c r="D741">
        <v>997316</v>
      </c>
      <c r="E741">
        <v>130</v>
      </c>
      <c r="F741">
        <v>61</v>
      </c>
      <c r="G741">
        <v>109</v>
      </c>
      <c r="J741">
        <v>1978</v>
      </c>
      <c r="L741">
        <v>1</v>
      </c>
      <c r="O741" t="s">
        <v>2331</v>
      </c>
      <c r="P741">
        <v>5</v>
      </c>
      <c r="Q741">
        <v>6</v>
      </c>
    </row>
    <row r="742" spans="1:17" x14ac:dyDescent="0.25">
      <c r="A742" s="43">
        <v>740</v>
      </c>
      <c r="B742" t="s">
        <v>2332</v>
      </c>
      <c r="C742" t="s">
        <v>2333</v>
      </c>
      <c r="D742">
        <v>2648137</v>
      </c>
      <c r="E742">
        <v>140</v>
      </c>
      <c r="F742">
        <v>3491</v>
      </c>
      <c r="G742">
        <v>3169</v>
      </c>
      <c r="J742">
        <v>2007</v>
      </c>
      <c r="L742">
        <v>1</v>
      </c>
      <c r="N742">
        <v>90</v>
      </c>
      <c r="O742" t="s">
        <v>2334</v>
      </c>
      <c r="P742">
        <v>5</v>
      </c>
      <c r="Q742">
        <v>6</v>
      </c>
    </row>
    <row r="743" spans="1:17" x14ac:dyDescent="0.25">
      <c r="A743" s="43">
        <v>741</v>
      </c>
      <c r="B743" t="s">
        <v>2335</v>
      </c>
      <c r="C743" t="s">
        <v>2336</v>
      </c>
      <c r="D743">
        <v>997248</v>
      </c>
      <c r="E743">
        <v>320</v>
      </c>
      <c r="F743">
        <v>773</v>
      </c>
      <c r="H743">
        <v>864</v>
      </c>
      <c r="J743">
        <v>1965</v>
      </c>
      <c r="K743">
        <v>1974</v>
      </c>
      <c r="L743">
        <v>9</v>
      </c>
      <c r="O743" t="s">
        <v>2337</v>
      </c>
      <c r="P743">
        <v>5</v>
      </c>
      <c r="Q743">
        <v>6</v>
      </c>
    </row>
    <row r="744" spans="1:17" x14ac:dyDescent="0.25">
      <c r="A744" s="43">
        <v>742</v>
      </c>
      <c r="B744" t="s">
        <v>2338</v>
      </c>
      <c r="C744" t="s">
        <v>2339</v>
      </c>
      <c r="D744">
        <v>996581</v>
      </c>
      <c r="E744">
        <v>120</v>
      </c>
      <c r="F744">
        <v>125</v>
      </c>
      <c r="G744">
        <v>125</v>
      </c>
      <c r="J744">
        <v>1984</v>
      </c>
      <c r="L744">
        <v>2</v>
      </c>
      <c r="M744">
        <v>7</v>
      </c>
      <c r="N744">
        <v>2</v>
      </c>
      <c r="O744" t="s">
        <v>2340</v>
      </c>
      <c r="P744">
        <v>5</v>
      </c>
      <c r="Q744">
        <v>6</v>
      </c>
    </row>
    <row r="745" spans="1:17" x14ac:dyDescent="0.25">
      <c r="A745" s="43">
        <v>743</v>
      </c>
      <c r="B745" t="s">
        <v>2341</v>
      </c>
      <c r="C745" t="s">
        <v>2342</v>
      </c>
      <c r="D745">
        <v>996540</v>
      </c>
      <c r="E745">
        <v>120</v>
      </c>
      <c r="F745">
        <v>159</v>
      </c>
      <c r="G745">
        <v>159</v>
      </c>
      <c r="J745">
        <v>1984</v>
      </c>
      <c r="L745">
        <v>2</v>
      </c>
      <c r="M745">
        <v>7</v>
      </c>
      <c r="N745">
        <v>2</v>
      </c>
      <c r="O745" t="s">
        <v>2343</v>
      </c>
      <c r="P745">
        <v>5</v>
      </c>
      <c r="Q745">
        <v>6</v>
      </c>
    </row>
    <row r="746" spans="1:17" x14ac:dyDescent="0.25">
      <c r="A746" s="43">
        <v>744</v>
      </c>
      <c r="B746" t="s">
        <v>2344</v>
      </c>
      <c r="C746" t="s">
        <v>2345</v>
      </c>
      <c r="D746">
        <v>996744</v>
      </c>
      <c r="E746">
        <v>130</v>
      </c>
      <c r="F746">
        <v>63</v>
      </c>
      <c r="G746">
        <v>112</v>
      </c>
      <c r="J746">
        <v>1978</v>
      </c>
      <c r="L746">
        <v>1</v>
      </c>
      <c r="O746" t="s">
        <v>2346</v>
      </c>
      <c r="P746">
        <v>5</v>
      </c>
      <c r="Q746">
        <v>6</v>
      </c>
    </row>
    <row r="747" spans="1:17" x14ac:dyDescent="0.25">
      <c r="A747" s="43">
        <v>745</v>
      </c>
      <c r="B747" t="s">
        <v>2347</v>
      </c>
      <c r="C747" t="s">
        <v>2348</v>
      </c>
      <c r="D747">
        <v>2685018</v>
      </c>
      <c r="E747">
        <v>130</v>
      </c>
      <c r="F747">
        <v>63</v>
      </c>
      <c r="G747">
        <v>125</v>
      </c>
      <c r="J747">
        <v>2008</v>
      </c>
      <c r="L747">
        <v>1</v>
      </c>
      <c r="N747">
        <v>90</v>
      </c>
      <c r="O747" t="s">
        <v>2349</v>
      </c>
      <c r="P747">
        <v>5</v>
      </c>
      <c r="Q747">
        <v>6</v>
      </c>
    </row>
    <row r="748" spans="1:17" x14ac:dyDescent="0.25">
      <c r="A748" s="43">
        <v>746</v>
      </c>
      <c r="B748" t="s">
        <v>2350</v>
      </c>
      <c r="C748" t="s">
        <v>2351</v>
      </c>
      <c r="D748">
        <v>995706</v>
      </c>
      <c r="E748">
        <v>120</v>
      </c>
      <c r="F748">
        <v>118</v>
      </c>
      <c r="G748">
        <v>94</v>
      </c>
      <c r="J748">
        <v>1958</v>
      </c>
      <c r="L748">
        <v>2</v>
      </c>
      <c r="M748">
        <v>7</v>
      </c>
      <c r="N748">
        <v>2</v>
      </c>
      <c r="O748" t="s">
        <v>2352</v>
      </c>
      <c r="P748">
        <v>5</v>
      </c>
      <c r="Q748">
        <v>6</v>
      </c>
    </row>
    <row r="749" spans="1:17" x14ac:dyDescent="0.25">
      <c r="A749" s="43">
        <v>747</v>
      </c>
      <c r="B749" t="s">
        <v>2353</v>
      </c>
      <c r="C749" t="s">
        <v>2354</v>
      </c>
      <c r="D749">
        <v>994224</v>
      </c>
      <c r="E749">
        <v>130</v>
      </c>
      <c r="F749">
        <v>147</v>
      </c>
      <c r="G749">
        <v>147</v>
      </c>
      <c r="J749">
        <v>1967</v>
      </c>
      <c r="K749">
        <v>1976</v>
      </c>
      <c r="L749">
        <v>1</v>
      </c>
      <c r="O749" t="s">
        <v>2355</v>
      </c>
      <c r="P749">
        <v>5</v>
      </c>
      <c r="Q749">
        <v>6</v>
      </c>
    </row>
    <row r="750" spans="1:17" x14ac:dyDescent="0.25">
      <c r="A750" s="43">
        <v>748</v>
      </c>
      <c r="B750" t="s">
        <v>2356</v>
      </c>
      <c r="C750" t="s">
        <v>2357</v>
      </c>
      <c r="D750">
        <v>994698</v>
      </c>
      <c r="E750">
        <v>130</v>
      </c>
      <c r="F750">
        <v>107</v>
      </c>
      <c r="G750">
        <v>107</v>
      </c>
      <c r="J750">
        <v>1969</v>
      </c>
      <c r="K750">
        <v>1985</v>
      </c>
      <c r="L750">
        <v>1</v>
      </c>
      <c r="O750" t="s">
        <v>2358</v>
      </c>
      <c r="P750">
        <v>5</v>
      </c>
      <c r="Q750">
        <v>6</v>
      </c>
    </row>
    <row r="751" spans="1:17" x14ac:dyDescent="0.25">
      <c r="A751" s="43">
        <v>749</v>
      </c>
      <c r="B751" t="s">
        <v>2359</v>
      </c>
      <c r="C751" t="s">
        <v>2360</v>
      </c>
      <c r="D751">
        <v>997081</v>
      </c>
      <c r="E751">
        <v>130</v>
      </c>
      <c r="F751">
        <v>117</v>
      </c>
      <c r="G751">
        <v>117</v>
      </c>
      <c r="J751">
        <v>1961</v>
      </c>
      <c r="K751">
        <v>2011</v>
      </c>
      <c r="L751">
        <v>2</v>
      </c>
      <c r="M751">
        <v>7</v>
      </c>
      <c r="N751">
        <v>2</v>
      </c>
      <c r="O751" t="s">
        <v>2361</v>
      </c>
      <c r="P751">
        <v>5</v>
      </c>
      <c r="Q751">
        <v>6</v>
      </c>
    </row>
    <row r="752" spans="1:17" x14ac:dyDescent="0.25">
      <c r="A752" s="43">
        <v>750</v>
      </c>
      <c r="B752" t="s">
        <v>2362</v>
      </c>
      <c r="C752" t="s">
        <v>2363</v>
      </c>
      <c r="D752">
        <v>100100820</v>
      </c>
      <c r="E752">
        <v>131</v>
      </c>
      <c r="F752">
        <v>158</v>
      </c>
      <c r="G752">
        <v>158</v>
      </c>
      <c r="J752">
        <v>1969</v>
      </c>
      <c r="K752">
        <v>2017</v>
      </c>
      <c r="L752">
        <v>2</v>
      </c>
      <c r="M752">
        <v>7</v>
      </c>
      <c r="N752">
        <v>7</v>
      </c>
      <c r="O752" t="s">
        <v>2364</v>
      </c>
      <c r="P752">
        <v>5</v>
      </c>
      <c r="Q752">
        <v>6</v>
      </c>
    </row>
    <row r="753" spans="1:17" x14ac:dyDescent="0.25">
      <c r="A753" s="43">
        <v>751</v>
      </c>
      <c r="B753" t="s">
        <v>2365</v>
      </c>
      <c r="C753" t="s">
        <v>2366</v>
      </c>
      <c r="D753">
        <v>994378</v>
      </c>
      <c r="E753">
        <v>120</v>
      </c>
      <c r="F753">
        <v>127</v>
      </c>
      <c r="G753">
        <v>224</v>
      </c>
      <c r="J753">
        <v>1990</v>
      </c>
      <c r="L753">
        <v>2</v>
      </c>
      <c r="M753">
        <v>7</v>
      </c>
      <c r="O753" t="s">
        <v>2367</v>
      </c>
      <c r="P753">
        <v>5</v>
      </c>
      <c r="Q753">
        <v>6</v>
      </c>
    </row>
    <row r="754" spans="1:17" x14ac:dyDescent="0.25">
      <c r="A754" s="43">
        <v>752</v>
      </c>
      <c r="B754" t="s">
        <v>2368</v>
      </c>
      <c r="C754" t="s">
        <v>2369</v>
      </c>
      <c r="D754">
        <v>994495</v>
      </c>
      <c r="E754">
        <v>120</v>
      </c>
      <c r="F754">
        <v>133</v>
      </c>
      <c r="G754">
        <v>133</v>
      </c>
      <c r="J754">
        <v>1985</v>
      </c>
      <c r="L754">
        <v>5</v>
      </c>
      <c r="M754">
        <v>1</v>
      </c>
      <c r="O754" t="s">
        <v>2370</v>
      </c>
      <c r="P754">
        <v>5</v>
      </c>
      <c r="Q754">
        <v>6</v>
      </c>
    </row>
    <row r="755" spans="1:17" x14ac:dyDescent="0.25">
      <c r="A755" s="43">
        <v>753</v>
      </c>
      <c r="B755" t="s">
        <v>2371</v>
      </c>
      <c r="C755" t="s">
        <v>2372</v>
      </c>
      <c r="D755">
        <v>2685020</v>
      </c>
      <c r="E755">
        <v>130</v>
      </c>
      <c r="F755">
        <v>60</v>
      </c>
      <c r="G755">
        <v>119</v>
      </c>
      <c r="J755">
        <v>2008</v>
      </c>
      <c r="L755">
        <v>1</v>
      </c>
      <c r="N755">
        <v>90</v>
      </c>
      <c r="O755" t="s">
        <v>2373</v>
      </c>
      <c r="P755">
        <v>5</v>
      </c>
      <c r="Q755">
        <v>6</v>
      </c>
    </row>
    <row r="756" spans="1:17" x14ac:dyDescent="0.25">
      <c r="A756" s="43">
        <v>754</v>
      </c>
      <c r="B756" t="s">
        <v>2374</v>
      </c>
      <c r="C756" t="s">
        <v>2375</v>
      </c>
      <c r="D756">
        <v>996639</v>
      </c>
      <c r="E756">
        <v>130</v>
      </c>
      <c r="F756">
        <v>58</v>
      </c>
      <c r="G756">
        <v>102</v>
      </c>
      <c r="J756">
        <v>1977</v>
      </c>
      <c r="L756">
        <v>1</v>
      </c>
      <c r="O756" t="s">
        <v>2376</v>
      </c>
      <c r="P756">
        <v>5</v>
      </c>
      <c r="Q756">
        <v>6</v>
      </c>
    </row>
    <row r="757" spans="1:17" x14ac:dyDescent="0.25">
      <c r="A757" s="43">
        <v>755</v>
      </c>
      <c r="B757" t="s">
        <v>2377</v>
      </c>
      <c r="C757" t="s">
        <v>2378</v>
      </c>
      <c r="D757">
        <v>993949</v>
      </c>
      <c r="E757">
        <v>590</v>
      </c>
      <c r="F757">
        <v>238</v>
      </c>
      <c r="H757">
        <v>238</v>
      </c>
      <c r="J757">
        <v>1969</v>
      </c>
      <c r="L757">
        <v>1</v>
      </c>
      <c r="O757" t="s">
        <v>2379</v>
      </c>
      <c r="P757">
        <v>5</v>
      </c>
      <c r="Q757">
        <v>6</v>
      </c>
    </row>
    <row r="758" spans="1:17" x14ac:dyDescent="0.25">
      <c r="A758" s="43">
        <v>756</v>
      </c>
      <c r="B758" t="s">
        <v>2380</v>
      </c>
      <c r="C758" t="s">
        <v>2381</v>
      </c>
      <c r="D758">
        <v>995997</v>
      </c>
      <c r="E758">
        <v>120</v>
      </c>
      <c r="F758">
        <v>130</v>
      </c>
      <c r="G758">
        <v>130</v>
      </c>
      <c r="J758">
        <v>1953</v>
      </c>
      <c r="K758">
        <v>1963</v>
      </c>
      <c r="L758">
        <v>2</v>
      </c>
      <c r="M758">
        <v>7</v>
      </c>
      <c r="O758" t="s">
        <v>2382</v>
      </c>
      <c r="P758">
        <v>5</v>
      </c>
      <c r="Q758">
        <v>6</v>
      </c>
    </row>
    <row r="759" spans="1:17" x14ac:dyDescent="0.25">
      <c r="A759" s="43">
        <v>757</v>
      </c>
      <c r="B759" t="s">
        <v>2383</v>
      </c>
      <c r="C759" t="s">
        <v>2384</v>
      </c>
      <c r="D759">
        <v>996478</v>
      </c>
      <c r="E759">
        <v>334</v>
      </c>
      <c r="F759">
        <v>734</v>
      </c>
      <c r="H759">
        <v>734</v>
      </c>
      <c r="J759">
        <v>2017</v>
      </c>
      <c r="L759">
        <v>1</v>
      </c>
      <c r="O759" t="s">
        <v>2385</v>
      </c>
      <c r="P759">
        <v>5</v>
      </c>
      <c r="Q759">
        <v>6</v>
      </c>
    </row>
    <row r="760" spans="1:17" x14ac:dyDescent="0.25">
      <c r="A760" s="43">
        <v>758</v>
      </c>
      <c r="B760" t="s">
        <v>2386</v>
      </c>
      <c r="C760" t="s">
        <v>2387</v>
      </c>
      <c r="D760">
        <v>994610</v>
      </c>
      <c r="E760">
        <v>120</v>
      </c>
      <c r="F760">
        <v>145</v>
      </c>
      <c r="G760">
        <v>145</v>
      </c>
      <c r="J760">
        <v>1969</v>
      </c>
      <c r="L760">
        <v>1</v>
      </c>
      <c r="O760" t="s">
        <v>2388</v>
      </c>
      <c r="P760">
        <v>5</v>
      </c>
      <c r="Q760">
        <v>6</v>
      </c>
    </row>
    <row r="761" spans="1:17" x14ac:dyDescent="0.25">
      <c r="A761" s="43">
        <v>759</v>
      </c>
      <c r="B761" t="s">
        <v>2389</v>
      </c>
      <c r="C761" t="s">
        <v>2390</v>
      </c>
      <c r="D761">
        <v>996630</v>
      </c>
      <c r="E761">
        <v>120</v>
      </c>
      <c r="F761">
        <v>182</v>
      </c>
      <c r="G761">
        <v>153</v>
      </c>
      <c r="J761">
        <v>1968</v>
      </c>
      <c r="K761">
        <v>1985</v>
      </c>
      <c r="L761">
        <v>2</v>
      </c>
      <c r="M761">
        <v>7</v>
      </c>
      <c r="O761" t="s">
        <v>2391</v>
      </c>
      <c r="P761">
        <v>5</v>
      </c>
      <c r="Q761">
        <v>6</v>
      </c>
    </row>
    <row r="762" spans="1:17" x14ac:dyDescent="0.25">
      <c r="A762" s="43">
        <v>760</v>
      </c>
      <c r="B762" t="s">
        <v>2392</v>
      </c>
      <c r="C762" t="s">
        <v>2393</v>
      </c>
      <c r="D762">
        <v>993933</v>
      </c>
      <c r="E762">
        <v>160</v>
      </c>
      <c r="F762">
        <v>641</v>
      </c>
      <c r="G762">
        <v>518</v>
      </c>
      <c r="H762">
        <v>47</v>
      </c>
      <c r="J762">
        <v>1998</v>
      </c>
      <c r="L762">
        <v>1</v>
      </c>
      <c r="O762" t="s">
        <v>2394</v>
      </c>
      <c r="P762">
        <v>5</v>
      </c>
      <c r="Q762">
        <v>6</v>
      </c>
    </row>
    <row r="763" spans="1:17" x14ac:dyDescent="0.25">
      <c r="A763" s="43">
        <v>761</v>
      </c>
      <c r="B763" t="s">
        <v>2395</v>
      </c>
      <c r="C763" t="s">
        <v>2396</v>
      </c>
      <c r="D763">
        <v>997126</v>
      </c>
      <c r="E763">
        <v>130</v>
      </c>
      <c r="F763">
        <v>120</v>
      </c>
      <c r="G763">
        <v>120</v>
      </c>
      <c r="J763">
        <v>1966</v>
      </c>
      <c r="K763">
        <v>1978</v>
      </c>
      <c r="L763">
        <v>2</v>
      </c>
      <c r="M763">
        <v>7</v>
      </c>
      <c r="O763" t="s">
        <v>2397</v>
      </c>
      <c r="P763">
        <v>5</v>
      </c>
      <c r="Q763">
        <v>6</v>
      </c>
    </row>
    <row r="764" spans="1:17" x14ac:dyDescent="0.25">
      <c r="A764" s="43">
        <v>762</v>
      </c>
      <c r="B764" t="s">
        <v>2398</v>
      </c>
      <c r="C764" t="s">
        <v>2399</v>
      </c>
      <c r="D764">
        <v>995470</v>
      </c>
      <c r="E764">
        <v>120</v>
      </c>
      <c r="F764">
        <v>193</v>
      </c>
      <c r="G764">
        <v>175</v>
      </c>
      <c r="J764">
        <v>1972</v>
      </c>
      <c r="K764">
        <v>1986</v>
      </c>
      <c r="L764">
        <v>2</v>
      </c>
      <c r="M764">
        <v>7</v>
      </c>
      <c r="O764" t="s">
        <v>2400</v>
      </c>
      <c r="P764">
        <v>5</v>
      </c>
      <c r="Q764">
        <v>6</v>
      </c>
    </row>
    <row r="765" spans="1:17" x14ac:dyDescent="0.25">
      <c r="A765" s="43">
        <v>763</v>
      </c>
      <c r="B765" t="s">
        <v>2401</v>
      </c>
      <c r="C765" t="s">
        <v>2402</v>
      </c>
      <c r="D765">
        <v>100094112</v>
      </c>
      <c r="E765">
        <v>130</v>
      </c>
      <c r="F765">
        <v>130</v>
      </c>
      <c r="G765">
        <v>130</v>
      </c>
      <c r="J765">
        <v>2016</v>
      </c>
      <c r="L765">
        <v>1</v>
      </c>
      <c r="O765" t="s">
        <v>2403</v>
      </c>
      <c r="P765">
        <v>5</v>
      </c>
      <c r="Q765">
        <v>6</v>
      </c>
    </row>
    <row r="766" spans="1:17" x14ac:dyDescent="0.25">
      <c r="A766" s="43">
        <v>764</v>
      </c>
      <c r="B766" t="s">
        <v>2404</v>
      </c>
      <c r="C766" t="s">
        <v>2405</v>
      </c>
      <c r="D766">
        <v>2269653</v>
      </c>
      <c r="E766">
        <v>510</v>
      </c>
      <c r="F766">
        <v>39</v>
      </c>
      <c r="G766">
        <v>39</v>
      </c>
      <c r="J766">
        <v>1939</v>
      </c>
      <c r="K766">
        <v>1983</v>
      </c>
      <c r="L766">
        <v>7</v>
      </c>
      <c r="M766">
        <v>1</v>
      </c>
      <c r="O766" t="s">
        <v>2406</v>
      </c>
      <c r="P766">
        <v>5</v>
      </c>
      <c r="Q766">
        <v>6</v>
      </c>
    </row>
    <row r="767" spans="1:17" x14ac:dyDescent="0.25">
      <c r="A767" s="43">
        <v>765</v>
      </c>
      <c r="B767" t="s">
        <v>2407</v>
      </c>
      <c r="C767" t="s">
        <v>2408</v>
      </c>
      <c r="D767">
        <v>996064</v>
      </c>
      <c r="E767">
        <v>130</v>
      </c>
      <c r="F767">
        <v>62</v>
      </c>
      <c r="G767">
        <v>120</v>
      </c>
      <c r="J767">
        <v>2008</v>
      </c>
      <c r="L767">
        <v>2</v>
      </c>
      <c r="M767">
        <v>7</v>
      </c>
      <c r="N767">
        <v>90</v>
      </c>
      <c r="O767" t="s">
        <v>2409</v>
      </c>
      <c r="P767">
        <v>5</v>
      </c>
      <c r="Q767">
        <v>6</v>
      </c>
    </row>
    <row r="768" spans="1:17" x14ac:dyDescent="0.25">
      <c r="A768" s="43">
        <v>766</v>
      </c>
      <c r="B768" t="s">
        <v>2410</v>
      </c>
      <c r="C768" t="s">
        <v>2411</v>
      </c>
      <c r="D768">
        <v>997468</v>
      </c>
      <c r="E768">
        <v>120</v>
      </c>
      <c r="F768">
        <v>115</v>
      </c>
      <c r="G768">
        <v>157</v>
      </c>
      <c r="J768">
        <v>1963</v>
      </c>
      <c r="L768">
        <v>2</v>
      </c>
      <c r="M768">
        <v>7</v>
      </c>
      <c r="O768" t="s">
        <v>2412</v>
      </c>
      <c r="P768">
        <v>5</v>
      </c>
      <c r="Q768">
        <v>6</v>
      </c>
    </row>
    <row r="769" spans="1:17" x14ac:dyDescent="0.25">
      <c r="A769" s="43">
        <v>767</v>
      </c>
      <c r="B769" t="s">
        <v>2413</v>
      </c>
      <c r="C769" t="s">
        <v>1708</v>
      </c>
      <c r="D769">
        <v>995497</v>
      </c>
      <c r="E769">
        <v>320</v>
      </c>
      <c r="F769">
        <v>240</v>
      </c>
      <c r="H769">
        <v>240</v>
      </c>
      <c r="J769">
        <v>1976</v>
      </c>
      <c r="L769">
        <v>9</v>
      </c>
      <c r="O769" t="s">
        <v>2414</v>
      </c>
      <c r="P769">
        <v>5</v>
      </c>
      <c r="Q769">
        <v>6</v>
      </c>
    </row>
    <row r="770" spans="1:17" x14ac:dyDescent="0.25">
      <c r="A770" s="43">
        <v>768</v>
      </c>
      <c r="B770" t="s">
        <v>2415</v>
      </c>
      <c r="C770" t="s">
        <v>2416</v>
      </c>
      <c r="D770">
        <v>995927</v>
      </c>
      <c r="E770">
        <v>140</v>
      </c>
      <c r="F770">
        <v>1606</v>
      </c>
      <c r="G770">
        <v>1578</v>
      </c>
      <c r="J770">
        <v>1966</v>
      </c>
      <c r="L770">
        <v>1</v>
      </c>
      <c r="O770" t="s">
        <v>2417</v>
      </c>
      <c r="P770">
        <v>5</v>
      </c>
      <c r="Q770">
        <v>6</v>
      </c>
    </row>
    <row r="771" spans="1:17" x14ac:dyDescent="0.25">
      <c r="A771" s="43">
        <v>769</v>
      </c>
      <c r="B771" t="s">
        <v>2418</v>
      </c>
      <c r="C771" t="s">
        <v>2419</v>
      </c>
      <c r="D771">
        <v>993727</v>
      </c>
      <c r="E771">
        <v>120</v>
      </c>
      <c r="F771">
        <v>170</v>
      </c>
      <c r="G771">
        <v>170</v>
      </c>
      <c r="J771">
        <v>1970</v>
      </c>
      <c r="K771">
        <v>1976</v>
      </c>
      <c r="L771">
        <v>2</v>
      </c>
      <c r="M771">
        <v>7</v>
      </c>
      <c r="O771" t="s">
        <v>2420</v>
      </c>
      <c r="P771">
        <v>5</v>
      </c>
      <c r="Q771">
        <v>6</v>
      </c>
    </row>
    <row r="772" spans="1:17" x14ac:dyDescent="0.25">
      <c r="A772" s="43">
        <v>770</v>
      </c>
      <c r="B772" t="s">
        <v>2421</v>
      </c>
      <c r="C772" t="s">
        <v>2422</v>
      </c>
      <c r="D772">
        <v>996302</v>
      </c>
      <c r="E772">
        <v>120</v>
      </c>
      <c r="F772">
        <v>135</v>
      </c>
      <c r="G772">
        <v>135</v>
      </c>
      <c r="J772">
        <v>1961</v>
      </c>
      <c r="K772">
        <v>1976</v>
      </c>
      <c r="L772">
        <v>2</v>
      </c>
      <c r="M772">
        <v>7</v>
      </c>
      <c r="O772" t="s">
        <v>2423</v>
      </c>
      <c r="P772">
        <v>5</v>
      </c>
      <c r="Q772">
        <v>6</v>
      </c>
    </row>
    <row r="773" spans="1:17" x14ac:dyDescent="0.25">
      <c r="A773" s="43">
        <v>771</v>
      </c>
      <c r="B773" t="s">
        <v>2424</v>
      </c>
      <c r="C773" t="s">
        <v>2425</v>
      </c>
      <c r="D773">
        <v>2702955</v>
      </c>
      <c r="E773">
        <v>130</v>
      </c>
      <c r="F773">
        <v>45</v>
      </c>
      <c r="G773">
        <v>86</v>
      </c>
      <c r="J773">
        <v>2008</v>
      </c>
      <c r="L773">
        <v>2</v>
      </c>
      <c r="M773">
        <v>7</v>
      </c>
      <c r="N773">
        <v>90</v>
      </c>
      <c r="O773" t="s">
        <v>2426</v>
      </c>
      <c r="P773">
        <v>5</v>
      </c>
      <c r="Q773">
        <v>6</v>
      </c>
    </row>
    <row r="774" spans="1:17" x14ac:dyDescent="0.25">
      <c r="A774" s="43">
        <v>772</v>
      </c>
      <c r="B774" t="s">
        <v>2427</v>
      </c>
      <c r="C774" t="s">
        <v>2428</v>
      </c>
      <c r="D774">
        <v>994336</v>
      </c>
      <c r="E774">
        <v>120</v>
      </c>
      <c r="F774">
        <v>141</v>
      </c>
      <c r="G774">
        <v>141</v>
      </c>
      <c r="J774">
        <v>1967</v>
      </c>
      <c r="L774">
        <v>1</v>
      </c>
      <c r="O774" t="s">
        <v>2429</v>
      </c>
      <c r="P774">
        <v>5</v>
      </c>
      <c r="Q774">
        <v>6</v>
      </c>
    </row>
    <row r="775" spans="1:17" x14ac:dyDescent="0.25">
      <c r="A775" s="43">
        <v>773</v>
      </c>
      <c r="B775" t="s">
        <v>2430</v>
      </c>
      <c r="C775" t="s">
        <v>2431</v>
      </c>
      <c r="D775">
        <v>996407</v>
      </c>
      <c r="E775">
        <v>130</v>
      </c>
      <c r="F775">
        <v>63</v>
      </c>
      <c r="G775">
        <v>112</v>
      </c>
      <c r="J775">
        <v>1978</v>
      </c>
      <c r="L775">
        <v>1</v>
      </c>
      <c r="O775" t="s">
        <v>2432</v>
      </c>
      <c r="P775">
        <v>5</v>
      </c>
      <c r="Q775">
        <v>6</v>
      </c>
    </row>
    <row r="776" spans="1:17" x14ac:dyDescent="0.25">
      <c r="A776" s="43">
        <v>774</v>
      </c>
      <c r="B776" t="s">
        <v>2433</v>
      </c>
      <c r="C776" t="s">
        <v>2434</v>
      </c>
      <c r="D776">
        <v>995797</v>
      </c>
      <c r="E776">
        <v>120</v>
      </c>
      <c r="F776">
        <v>106</v>
      </c>
      <c r="G776">
        <v>94</v>
      </c>
      <c r="J776">
        <v>1970</v>
      </c>
      <c r="K776">
        <v>1984</v>
      </c>
      <c r="L776">
        <v>7</v>
      </c>
      <c r="M776">
        <v>1</v>
      </c>
      <c r="O776" t="s">
        <v>2435</v>
      </c>
      <c r="P776">
        <v>5</v>
      </c>
      <c r="Q776">
        <v>6</v>
      </c>
    </row>
    <row r="777" spans="1:17" x14ac:dyDescent="0.25">
      <c r="A777" s="43">
        <v>775</v>
      </c>
      <c r="B777" t="s">
        <v>2436</v>
      </c>
      <c r="C777" t="s">
        <v>2437</v>
      </c>
      <c r="D777">
        <v>997673</v>
      </c>
      <c r="E777">
        <v>130</v>
      </c>
      <c r="F777">
        <v>72</v>
      </c>
      <c r="G777">
        <v>124</v>
      </c>
      <c r="J777">
        <v>1979</v>
      </c>
      <c r="L777">
        <v>2</v>
      </c>
      <c r="M777">
        <v>7</v>
      </c>
      <c r="O777" t="s">
        <v>2438</v>
      </c>
      <c r="P777">
        <v>5</v>
      </c>
      <c r="Q777">
        <v>6</v>
      </c>
    </row>
    <row r="778" spans="1:17" x14ac:dyDescent="0.25">
      <c r="A778" s="43">
        <v>776</v>
      </c>
      <c r="B778" t="s">
        <v>2439</v>
      </c>
      <c r="C778" t="s">
        <v>2440</v>
      </c>
      <c r="D778">
        <v>2685036</v>
      </c>
      <c r="E778">
        <v>130</v>
      </c>
      <c r="F778">
        <v>60</v>
      </c>
      <c r="G778">
        <v>119</v>
      </c>
      <c r="J778">
        <v>2008</v>
      </c>
      <c r="L778">
        <v>1</v>
      </c>
      <c r="N778">
        <v>90</v>
      </c>
      <c r="O778" t="s">
        <v>2441</v>
      </c>
      <c r="P778">
        <v>5</v>
      </c>
      <c r="Q778">
        <v>6</v>
      </c>
    </row>
    <row r="779" spans="1:17" x14ac:dyDescent="0.25">
      <c r="A779" s="43">
        <v>777</v>
      </c>
      <c r="B779" t="s">
        <v>2442</v>
      </c>
      <c r="C779" t="s">
        <v>2443</v>
      </c>
      <c r="D779">
        <v>996986</v>
      </c>
      <c r="E779">
        <v>120</v>
      </c>
      <c r="F779">
        <v>92</v>
      </c>
      <c r="G779">
        <v>92</v>
      </c>
      <c r="J779">
        <v>1973</v>
      </c>
      <c r="K779">
        <v>1979</v>
      </c>
      <c r="L779">
        <v>2</v>
      </c>
      <c r="M779">
        <v>7</v>
      </c>
      <c r="O779" t="s">
        <v>2444</v>
      </c>
      <c r="P779">
        <v>5</v>
      </c>
      <c r="Q779">
        <v>6</v>
      </c>
    </row>
    <row r="780" spans="1:17" x14ac:dyDescent="0.25">
      <c r="A780" s="43">
        <v>778</v>
      </c>
      <c r="B780" t="s">
        <v>2445</v>
      </c>
      <c r="C780" t="s">
        <v>2446</v>
      </c>
      <c r="D780">
        <v>994401</v>
      </c>
      <c r="E780">
        <v>120</v>
      </c>
      <c r="F780">
        <v>143</v>
      </c>
      <c r="G780">
        <v>143</v>
      </c>
      <c r="J780">
        <v>1969</v>
      </c>
      <c r="L780">
        <v>2</v>
      </c>
      <c r="M780">
        <v>7</v>
      </c>
      <c r="O780" t="s">
        <v>2447</v>
      </c>
      <c r="P780">
        <v>5</v>
      </c>
      <c r="Q780">
        <v>6</v>
      </c>
    </row>
    <row r="781" spans="1:17" x14ac:dyDescent="0.25">
      <c r="A781" s="43">
        <v>779</v>
      </c>
      <c r="B781" t="s">
        <v>2448</v>
      </c>
      <c r="C781" t="s">
        <v>2449</v>
      </c>
      <c r="D781">
        <v>997225</v>
      </c>
      <c r="E781">
        <v>120</v>
      </c>
      <c r="F781">
        <v>158</v>
      </c>
      <c r="G781">
        <v>142</v>
      </c>
      <c r="J781">
        <v>1973</v>
      </c>
      <c r="L781">
        <v>2</v>
      </c>
      <c r="M781">
        <v>7</v>
      </c>
      <c r="O781" t="s">
        <v>2450</v>
      </c>
      <c r="P781">
        <v>5</v>
      </c>
      <c r="Q781">
        <v>6</v>
      </c>
    </row>
    <row r="782" spans="1:17" x14ac:dyDescent="0.25">
      <c r="A782" s="43">
        <v>780</v>
      </c>
      <c r="B782" t="s">
        <v>2451</v>
      </c>
      <c r="C782" t="s">
        <v>2452</v>
      </c>
      <c r="D782">
        <v>994563</v>
      </c>
      <c r="E782">
        <v>130</v>
      </c>
      <c r="F782">
        <v>107</v>
      </c>
      <c r="G782">
        <v>107</v>
      </c>
      <c r="J782">
        <v>1967</v>
      </c>
      <c r="K782">
        <v>1983</v>
      </c>
      <c r="L782">
        <v>1</v>
      </c>
      <c r="O782" t="s">
        <v>2453</v>
      </c>
      <c r="P782">
        <v>5</v>
      </c>
      <c r="Q782">
        <v>6</v>
      </c>
    </row>
    <row r="783" spans="1:17" x14ac:dyDescent="0.25">
      <c r="A783" s="43">
        <v>781</v>
      </c>
      <c r="B783" t="s">
        <v>2454</v>
      </c>
      <c r="C783" t="s">
        <v>2455</v>
      </c>
      <c r="D783">
        <v>997474</v>
      </c>
      <c r="E783">
        <v>120</v>
      </c>
      <c r="F783">
        <v>93</v>
      </c>
      <c r="G783">
        <v>93</v>
      </c>
      <c r="J783">
        <v>1962</v>
      </c>
      <c r="K783">
        <v>1978</v>
      </c>
      <c r="L783">
        <v>2</v>
      </c>
      <c r="M783">
        <v>7</v>
      </c>
      <c r="N783">
        <v>2</v>
      </c>
      <c r="O783" t="s">
        <v>2456</v>
      </c>
      <c r="P783">
        <v>5</v>
      </c>
      <c r="Q783">
        <v>6</v>
      </c>
    </row>
    <row r="784" spans="1:17" x14ac:dyDescent="0.25">
      <c r="A784" s="43">
        <v>782</v>
      </c>
      <c r="B784" t="s">
        <v>2457</v>
      </c>
      <c r="C784" t="s">
        <v>2458</v>
      </c>
      <c r="D784">
        <v>996301</v>
      </c>
      <c r="E784">
        <v>120</v>
      </c>
      <c r="F784">
        <v>152</v>
      </c>
      <c r="G784">
        <v>152</v>
      </c>
      <c r="J784">
        <v>1982</v>
      </c>
      <c r="L784">
        <v>5</v>
      </c>
      <c r="M784">
        <v>1</v>
      </c>
      <c r="N784">
        <v>80</v>
      </c>
      <c r="O784" t="s">
        <v>2459</v>
      </c>
      <c r="P784">
        <v>5</v>
      </c>
      <c r="Q784">
        <v>6</v>
      </c>
    </row>
    <row r="785" spans="1:17" x14ac:dyDescent="0.25">
      <c r="A785" s="43">
        <v>783</v>
      </c>
      <c r="B785" t="s">
        <v>2460</v>
      </c>
      <c r="C785" t="s">
        <v>2461</v>
      </c>
      <c r="D785">
        <v>996145</v>
      </c>
      <c r="E785">
        <v>321</v>
      </c>
      <c r="F785">
        <v>422</v>
      </c>
      <c r="H785">
        <v>422</v>
      </c>
      <c r="J785">
        <v>2011</v>
      </c>
      <c r="L785">
        <v>2</v>
      </c>
      <c r="M785">
        <v>7</v>
      </c>
      <c r="O785" t="s">
        <v>2462</v>
      </c>
      <c r="P785">
        <v>5</v>
      </c>
      <c r="Q785">
        <v>6</v>
      </c>
    </row>
    <row r="786" spans="1:17" x14ac:dyDescent="0.25">
      <c r="A786" s="43">
        <v>784</v>
      </c>
      <c r="B786" t="s">
        <v>2463</v>
      </c>
      <c r="C786" t="s">
        <v>2464</v>
      </c>
      <c r="D786">
        <v>994591</v>
      </c>
      <c r="E786">
        <v>130</v>
      </c>
      <c r="F786">
        <v>107</v>
      </c>
      <c r="G786">
        <v>107</v>
      </c>
      <c r="J786">
        <v>1967</v>
      </c>
      <c r="K786">
        <v>1995</v>
      </c>
      <c r="L786">
        <v>1</v>
      </c>
      <c r="N786">
        <v>2</v>
      </c>
      <c r="O786" t="s">
        <v>2465</v>
      </c>
      <c r="P786">
        <v>5</v>
      </c>
      <c r="Q786">
        <v>6</v>
      </c>
    </row>
    <row r="787" spans="1:17" x14ac:dyDescent="0.25">
      <c r="A787" s="43">
        <v>785</v>
      </c>
      <c r="B787" t="s">
        <v>2466</v>
      </c>
      <c r="C787" t="s">
        <v>2467</v>
      </c>
      <c r="D787">
        <v>994759</v>
      </c>
      <c r="E787">
        <v>130</v>
      </c>
      <c r="F787">
        <v>126</v>
      </c>
      <c r="G787">
        <v>126</v>
      </c>
      <c r="J787">
        <v>1975</v>
      </c>
      <c r="L787">
        <v>7</v>
      </c>
      <c r="M787">
        <v>1</v>
      </c>
      <c r="N787">
        <v>2</v>
      </c>
      <c r="O787" t="s">
        <v>2468</v>
      </c>
      <c r="P787">
        <v>5</v>
      </c>
      <c r="Q787">
        <v>6</v>
      </c>
    </row>
    <row r="788" spans="1:17" x14ac:dyDescent="0.25">
      <c r="A788" s="43">
        <v>786</v>
      </c>
      <c r="B788" t="s">
        <v>2469</v>
      </c>
      <c r="C788" t="s">
        <v>947</v>
      </c>
      <c r="D788">
        <v>995726</v>
      </c>
      <c r="E788">
        <v>323</v>
      </c>
      <c r="F788">
        <v>108</v>
      </c>
      <c r="H788">
        <v>108</v>
      </c>
      <c r="J788">
        <v>1969</v>
      </c>
      <c r="L788">
        <v>2</v>
      </c>
      <c r="M788">
        <v>7</v>
      </c>
      <c r="O788" t="s">
        <v>2470</v>
      </c>
      <c r="P788">
        <v>5</v>
      </c>
      <c r="Q788">
        <v>6</v>
      </c>
    </row>
    <row r="789" spans="1:17" x14ac:dyDescent="0.25">
      <c r="A789" s="43">
        <v>787</v>
      </c>
      <c r="B789" t="s">
        <v>2471</v>
      </c>
      <c r="C789" t="s">
        <v>2472</v>
      </c>
      <c r="D789">
        <v>994381</v>
      </c>
      <c r="E789">
        <v>130</v>
      </c>
      <c r="F789">
        <v>62</v>
      </c>
      <c r="G789">
        <v>123</v>
      </c>
      <c r="J789">
        <v>1993</v>
      </c>
      <c r="L789">
        <v>1</v>
      </c>
      <c r="O789" t="s">
        <v>2473</v>
      </c>
      <c r="P789">
        <v>5</v>
      </c>
      <c r="Q789">
        <v>6</v>
      </c>
    </row>
    <row r="790" spans="1:17" x14ac:dyDescent="0.25">
      <c r="A790" s="43">
        <v>788</v>
      </c>
      <c r="B790" t="s">
        <v>2474</v>
      </c>
      <c r="C790" t="s">
        <v>2475</v>
      </c>
      <c r="D790">
        <v>2702933</v>
      </c>
      <c r="E790">
        <v>130</v>
      </c>
      <c r="F790">
        <v>56</v>
      </c>
      <c r="G790">
        <v>108</v>
      </c>
      <c r="J790">
        <v>2008</v>
      </c>
      <c r="L790">
        <v>2</v>
      </c>
      <c r="M790">
        <v>7</v>
      </c>
      <c r="N790">
        <v>90</v>
      </c>
      <c r="O790" t="s">
        <v>2476</v>
      </c>
      <c r="P790">
        <v>5</v>
      </c>
      <c r="Q790">
        <v>6</v>
      </c>
    </row>
    <row r="791" spans="1:17" x14ac:dyDescent="0.25">
      <c r="A791" s="43">
        <v>789</v>
      </c>
      <c r="B791" t="s">
        <v>2477</v>
      </c>
      <c r="C791" t="s">
        <v>2478</v>
      </c>
      <c r="D791">
        <v>995536</v>
      </c>
      <c r="E791">
        <v>130</v>
      </c>
      <c r="F791">
        <v>128</v>
      </c>
      <c r="G791">
        <v>128</v>
      </c>
      <c r="J791">
        <v>1977</v>
      </c>
      <c r="L791">
        <v>1</v>
      </c>
      <c r="N791">
        <v>0</v>
      </c>
      <c r="O791" t="s">
        <v>2479</v>
      </c>
      <c r="P791">
        <v>5</v>
      </c>
      <c r="Q791">
        <v>6</v>
      </c>
    </row>
    <row r="792" spans="1:17" x14ac:dyDescent="0.25">
      <c r="A792" s="43">
        <v>790</v>
      </c>
      <c r="B792" t="s">
        <v>2480</v>
      </c>
      <c r="C792" t="s">
        <v>2481</v>
      </c>
      <c r="D792">
        <v>994916</v>
      </c>
      <c r="E792">
        <v>130</v>
      </c>
      <c r="F792">
        <v>75</v>
      </c>
      <c r="G792">
        <v>125</v>
      </c>
      <c r="J792">
        <v>1975</v>
      </c>
      <c r="L792">
        <v>7</v>
      </c>
      <c r="M792">
        <v>1</v>
      </c>
      <c r="O792" t="s">
        <v>2482</v>
      </c>
      <c r="P792">
        <v>5</v>
      </c>
      <c r="Q792">
        <v>6</v>
      </c>
    </row>
    <row r="793" spans="1:17" x14ac:dyDescent="0.25">
      <c r="A793" s="43">
        <v>791</v>
      </c>
      <c r="B793" t="s">
        <v>2483</v>
      </c>
      <c r="C793" t="s">
        <v>2484</v>
      </c>
      <c r="D793">
        <v>994880</v>
      </c>
      <c r="E793">
        <v>130</v>
      </c>
      <c r="F793">
        <v>126</v>
      </c>
      <c r="G793">
        <v>170</v>
      </c>
      <c r="J793">
        <v>1971</v>
      </c>
      <c r="L793">
        <v>1</v>
      </c>
      <c r="N793">
        <v>2</v>
      </c>
      <c r="O793" t="s">
        <v>2485</v>
      </c>
      <c r="P793">
        <v>5</v>
      </c>
      <c r="Q793">
        <v>6</v>
      </c>
    </row>
    <row r="794" spans="1:17" x14ac:dyDescent="0.25">
      <c r="A794" s="43">
        <v>792</v>
      </c>
      <c r="B794" t="s">
        <v>2486</v>
      </c>
      <c r="C794" t="s">
        <v>2487</v>
      </c>
      <c r="D794">
        <v>993801</v>
      </c>
      <c r="E794">
        <v>120</v>
      </c>
      <c r="F794">
        <v>109</v>
      </c>
      <c r="G794">
        <v>109</v>
      </c>
      <c r="J794">
        <v>1973</v>
      </c>
      <c r="L794">
        <v>2</v>
      </c>
      <c r="M794">
        <v>7</v>
      </c>
      <c r="N794">
        <v>2</v>
      </c>
      <c r="O794" t="s">
        <v>2488</v>
      </c>
      <c r="P794">
        <v>5</v>
      </c>
      <c r="Q794">
        <v>6</v>
      </c>
    </row>
    <row r="795" spans="1:17" x14ac:dyDescent="0.25">
      <c r="A795" s="43">
        <v>793</v>
      </c>
      <c r="B795" t="s">
        <v>2489</v>
      </c>
      <c r="C795" t="s">
        <v>2490</v>
      </c>
      <c r="D795">
        <v>994652</v>
      </c>
      <c r="E795">
        <v>120</v>
      </c>
      <c r="F795">
        <v>143</v>
      </c>
      <c r="G795">
        <v>143</v>
      </c>
      <c r="J795">
        <v>1970</v>
      </c>
      <c r="L795">
        <v>2</v>
      </c>
      <c r="M795">
        <v>7</v>
      </c>
      <c r="N795">
        <v>2</v>
      </c>
      <c r="O795" t="s">
        <v>2491</v>
      </c>
      <c r="P795">
        <v>5</v>
      </c>
      <c r="Q795">
        <v>6</v>
      </c>
    </row>
    <row r="796" spans="1:17" x14ac:dyDescent="0.25">
      <c r="A796" s="43">
        <v>794</v>
      </c>
      <c r="B796" t="s">
        <v>2492</v>
      </c>
      <c r="C796" t="s">
        <v>2493</v>
      </c>
      <c r="D796">
        <v>996271</v>
      </c>
      <c r="E796">
        <v>140</v>
      </c>
      <c r="F796">
        <v>690</v>
      </c>
      <c r="G796">
        <v>690</v>
      </c>
      <c r="J796">
        <v>1965</v>
      </c>
      <c r="L796">
        <v>1</v>
      </c>
      <c r="O796" t="s">
        <v>2494</v>
      </c>
      <c r="P796">
        <v>5</v>
      </c>
      <c r="Q796">
        <v>6</v>
      </c>
    </row>
    <row r="797" spans="1:17" x14ac:dyDescent="0.25">
      <c r="A797" s="43">
        <v>795</v>
      </c>
      <c r="B797" t="s">
        <v>2495</v>
      </c>
      <c r="C797" t="s">
        <v>2496</v>
      </c>
      <c r="D797">
        <v>994375</v>
      </c>
      <c r="E797">
        <v>140</v>
      </c>
      <c r="F797">
        <v>916</v>
      </c>
      <c r="G797">
        <v>916</v>
      </c>
      <c r="J797">
        <v>1992</v>
      </c>
      <c r="L797">
        <v>1</v>
      </c>
      <c r="O797" t="s">
        <v>2497</v>
      </c>
      <c r="P797">
        <v>5</v>
      </c>
      <c r="Q797">
        <v>6</v>
      </c>
    </row>
    <row r="798" spans="1:17" x14ac:dyDescent="0.25">
      <c r="A798" s="43">
        <v>796</v>
      </c>
      <c r="B798" t="s">
        <v>2498</v>
      </c>
      <c r="C798" t="s">
        <v>2499</v>
      </c>
      <c r="D798">
        <v>996326</v>
      </c>
      <c r="E798">
        <v>140</v>
      </c>
      <c r="F798">
        <v>1614</v>
      </c>
      <c r="G798">
        <v>1578</v>
      </c>
      <c r="J798">
        <v>1966</v>
      </c>
      <c r="L798">
        <v>1</v>
      </c>
      <c r="O798" t="s">
        <v>2500</v>
      </c>
      <c r="P798">
        <v>5</v>
      </c>
      <c r="Q798">
        <v>6</v>
      </c>
    </row>
    <row r="799" spans="1:17" x14ac:dyDescent="0.25">
      <c r="A799" s="43">
        <v>797</v>
      </c>
      <c r="B799" t="s">
        <v>2501</v>
      </c>
      <c r="C799" t="s">
        <v>2502</v>
      </c>
      <c r="D799">
        <v>996837</v>
      </c>
      <c r="E799">
        <v>130</v>
      </c>
      <c r="F799">
        <v>61</v>
      </c>
      <c r="G799">
        <v>109</v>
      </c>
      <c r="J799">
        <v>1978</v>
      </c>
      <c r="L799">
        <v>1</v>
      </c>
      <c r="O799" t="s">
        <v>2503</v>
      </c>
      <c r="P799">
        <v>5</v>
      </c>
      <c r="Q799">
        <v>6</v>
      </c>
    </row>
    <row r="800" spans="1:17" x14ac:dyDescent="0.25">
      <c r="A800" s="43">
        <v>798</v>
      </c>
      <c r="B800" t="s">
        <v>2504</v>
      </c>
      <c r="C800" t="s">
        <v>2505</v>
      </c>
      <c r="D800">
        <v>995471</v>
      </c>
      <c r="E800">
        <v>130</v>
      </c>
      <c r="F800">
        <v>107</v>
      </c>
      <c r="G800">
        <v>107</v>
      </c>
      <c r="J800">
        <v>1971</v>
      </c>
      <c r="L800">
        <v>1</v>
      </c>
      <c r="O800" t="s">
        <v>2506</v>
      </c>
      <c r="P800">
        <v>5</v>
      </c>
      <c r="Q800">
        <v>6</v>
      </c>
    </row>
    <row r="801" spans="1:17" x14ac:dyDescent="0.25">
      <c r="A801" s="43">
        <v>799</v>
      </c>
      <c r="B801" t="s">
        <v>2507</v>
      </c>
      <c r="C801" t="s">
        <v>2508</v>
      </c>
      <c r="D801">
        <v>994843</v>
      </c>
      <c r="E801">
        <v>120</v>
      </c>
      <c r="F801">
        <v>173</v>
      </c>
      <c r="G801">
        <v>173</v>
      </c>
      <c r="J801">
        <v>1969</v>
      </c>
      <c r="L801">
        <v>2</v>
      </c>
      <c r="M801">
        <v>7</v>
      </c>
      <c r="O801" t="s">
        <v>2509</v>
      </c>
      <c r="P801">
        <v>5</v>
      </c>
      <c r="Q801">
        <v>6</v>
      </c>
    </row>
    <row r="802" spans="1:17" x14ac:dyDescent="0.25">
      <c r="A802" s="43">
        <v>800</v>
      </c>
      <c r="B802" t="s">
        <v>2510</v>
      </c>
      <c r="C802" t="s">
        <v>2511</v>
      </c>
      <c r="D802">
        <v>996120</v>
      </c>
      <c r="E802">
        <v>531</v>
      </c>
      <c r="F802">
        <v>118</v>
      </c>
      <c r="H802">
        <v>118</v>
      </c>
      <c r="J802">
        <v>1997</v>
      </c>
      <c r="L802">
        <v>7</v>
      </c>
      <c r="M802">
        <v>1</v>
      </c>
      <c r="N802">
        <v>90</v>
      </c>
      <c r="O802" t="s">
        <v>2512</v>
      </c>
      <c r="P802">
        <v>5</v>
      </c>
      <c r="Q802">
        <v>6</v>
      </c>
    </row>
    <row r="803" spans="1:17" x14ac:dyDescent="0.25">
      <c r="A803" s="43">
        <v>801</v>
      </c>
      <c r="B803" t="s">
        <v>2513</v>
      </c>
      <c r="C803" t="s">
        <v>2514</v>
      </c>
      <c r="D803">
        <v>996873</v>
      </c>
      <c r="E803">
        <v>440</v>
      </c>
      <c r="F803">
        <v>547</v>
      </c>
      <c r="H803">
        <v>748</v>
      </c>
      <c r="J803">
        <v>1982</v>
      </c>
      <c r="K803">
        <v>2019</v>
      </c>
      <c r="L803">
        <v>1</v>
      </c>
      <c r="O803" t="s">
        <v>2515</v>
      </c>
      <c r="P803">
        <v>5</v>
      </c>
      <c r="Q803">
        <v>6</v>
      </c>
    </row>
    <row r="804" spans="1:17" x14ac:dyDescent="0.25">
      <c r="A804" s="43">
        <v>802</v>
      </c>
      <c r="B804" t="s">
        <v>2516</v>
      </c>
      <c r="C804" t="s">
        <v>2517</v>
      </c>
      <c r="D804">
        <v>996084</v>
      </c>
      <c r="E804">
        <v>120</v>
      </c>
      <c r="F804">
        <v>141</v>
      </c>
      <c r="G804">
        <v>141</v>
      </c>
      <c r="J804">
        <v>1986</v>
      </c>
      <c r="L804">
        <v>7</v>
      </c>
      <c r="M804">
        <v>1</v>
      </c>
      <c r="N804">
        <v>2</v>
      </c>
      <c r="O804" t="s">
        <v>2518</v>
      </c>
      <c r="P804">
        <v>5</v>
      </c>
      <c r="Q804">
        <v>6</v>
      </c>
    </row>
    <row r="805" spans="1:17" x14ac:dyDescent="0.25">
      <c r="A805" s="43">
        <v>803</v>
      </c>
      <c r="B805" t="s">
        <v>2519</v>
      </c>
      <c r="C805" t="s">
        <v>2520</v>
      </c>
      <c r="D805">
        <v>994374</v>
      </c>
      <c r="E805">
        <v>130</v>
      </c>
      <c r="F805">
        <v>75</v>
      </c>
      <c r="G805">
        <v>125</v>
      </c>
      <c r="J805">
        <v>1975</v>
      </c>
      <c r="L805">
        <v>1</v>
      </c>
      <c r="N805">
        <v>0</v>
      </c>
      <c r="O805" t="s">
        <v>2521</v>
      </c>
      <c r="P805">
        <v>5</v>
      </c>
      <c r="Q805">
        <v>6</v>
      </c>
    </row>
    <row r="806" spans="1:17" x14ac:dyDescent="0.25">
      <c r="A806" s="43">
        <v>804</v>
      </c>
      <c r="B806" t="s">
        <v>2522</v>
      </c>
      <c r="C806" t="s">
        <v>2523</v>
      </c>
      <c r="D806">
        <v>994399</v>
      </c>
      <c r="E806">
        <v>130</v>
      </c>
      <c r="F806">
        <v>75</v>
      </c>
      <c r="G806">
        <v>124</v>
      </c>
      <c r="J806">
        <v>1975</v>
      </c>
      <c r="L806">
        <v>1</v>
      </c>
      <c r="N806">
        <v>90</v>
      </c>
      <c r="O806" t="s">
        <v>2524</v>
      </c>
      <c r="P806">
        <v>5</v>
      </c>
      <c r="Q806">
        <v>6</v>
      </c>
    </row>
    <row r="807" spans="1:17" x14ac:dyDescent="0.25">
      <c r="A807" s="43">
        <v>805</v>
      </c>
      <c r="B807" t="s">
        <v>2525</v>
      </c>
      <c r="C807" t="s">
        <v>2526</v>
      </c>
      <c r="D807">
        <v>996632</v>
      </c>
      <c r="E807">
        <v>130</v>
      </c>
      <c r="F807">
        <v>58</v>
      </c>
      <c r="G807">
        <v>102</v>
      </c>
      <c r="J807">
        <v>1977</v>
      </c>
      <c r="L807">
        <v>1</v>
      </c>
      <c r="O807" t="s">
        <v>2527</v>
      </c>
      <c r="P807">
        <v>5</v>
      </c>
      <c r="Q807">
        <v>6</v>
      </c>
    </row>
    <row r="808" spans="1:17" x14ac:dyDescent="0.25">
      <c r="A808" s="43">
        <v>806</v>
      </c>
      <c r="B808" t="s">
        <v>2528</v>
      </c>
      <c r="C808" t="s">
        <v>2529</v>
      </c>
      <c r="D808">
        <v>995593</v>
      </c>
      <c r="E808">
        <v>120</v>
      </c>
      <c r="F808">
        <v>124</v>
      </c>
      <c r="G808">
        <v>170</v>
      </c>
      <c r="J808">
        <v>1990</v>
      </c>
      <c r="L808">
        <v>2</v>
      </c>
      <c r="M808">
        <v>7</v>
      </c>
      <c r="O808" t="s">
        <v>2530</v>
      </c>
      <c r="P808">
        <v>5</v>
      </c>
      <c r="Q808">
        <v>6</v>
      </c>
    </row>
    <row r="809" spans="1:17" x14ac:dyDescent="0.25">
      <c r="A809" s="43">
        <v>807</v>
      </c>
      <c r="B809" t="s">
        <v>2531</v>
      </c>
      <c r="C809" t="s">
        <v>2532</v>
      </c>
      <c r="D809">
        <v>994682</v>
      </c>
      <c r="E809">
        <v>130</v>
      </c>
      <c r="F809">
        <v>74</v>
      </c>
      <c r="G809">
        <v>74</v>
      </c>
      <c r="J809">
        <v>1993</v>
      </c>
      <c r="L809">
        <v>1</v>
      </c>
      <c r="O809" t="s">
        <v>2533</v>
      </c>
      <c r="P809">
        <v>5</v>
      </c>
      <c r="Q809">
        <v>6</v>
      </c>
    </row>
    <row r="810" spans="1:17" x14ac:dyDescent="0.25">
      <c r="A810" s="43">
        <v>808</v>
      </c>
      <c r="B810" t="s">
        <v>2534</v>
      </c>
      <c r="C810" t="s">
        <v>2535</v>
      </c>
      <c r="D810">
        <v>996474</v>
      </c>
      <c r="E810">
        <v>120</v>
      </c>
      <c r="F810">
        <v>161</v>
      </c>
      <c r="G810">
        <v>147</v>
      </c>
      <c r="J810">
        <v>1972</v>
      </c>
      <c r="K810">
        <v>1992</v>
      </c>
      <c r="L810">
        <v>2</v>
      </c>
      <c r="M810">
        <v>7</v>
      </c>
      <c r="O810" t="s">
        <v>2536</v>
      </c>
      <c r="P810">
        <v>5</v>
      </c>
      <c r="Q810">
        <v>6</v>
      </c>
    </row>
    <row r="811" spans="1:17" x14ac:dyDescent="0.25">
      <c r="A811" s="43">
        <v>809</v>
      </c>
      <c r="B811" t="s">
        <v>2537</v>
      </c>
      <c r="C811" t="s">
        <v>2538</v>
      </c>
      <c r="D811">
        <v>994264</v>
      </c>
      <c r="E811">
        <v>130</v>
      </c>
      <c r="F811">
        <v>134</v>
      </c>
      <c r="G811">
        <v>134</v>
      </c>
      <c r="J811">
        <v>1975</v>
      </c>
      <c r="L811">
        <v>1</v>
      </c>
      <c r="O811" t="s">
        <v>2539</v>
      </c>
      <c r="P811">
        <v>5</v>
      </c>
      <c r="Q811">
        <v>6</v>
      </c>
    </row>
    <row r="812" spans="1:17" x14ac:dyDescent="0.25">
      <c r="A812" s="43">
        <v>810</v>
      </c>
      <c r="B812" t="s">
        <v>2540</v>
      </c>
      <c r="C812" t="s">
        <v>2541</v>
      </c>
      <c r="D812">
        <v>996797</v>
      </c>
      <c r="E812">
        <v>130</v>
      </c>
      <c r="F812">
        <v>59</v>
      </c>
      <c r="G812">
        <v>104</v>
      </c>
      <c r="J812">
        <v>1977</v>
      </c>
      <c r="L812">
        <v>1</v>
      </c>
      <c r="O812" t="s">
        <v>2542</v>
      </c>
      <c r="P812">
        <v>5</v>
      </c>
      <c r="Q812">
        <v>6</v>
      </c>
    </row>
    <row r="813" spans="1:17" x14ac:dyDescent="0.25">
      <c r="A813" s="43">
        <v>811</v>
      </c>
      <c r="B813" t="s">
        <v>2543</v>
      </c>
      <c r="C813" t="s">
        <v>2544</v>
      </c>
      <c r="D813">
        <v>997550</v>
      </c>
      <c r="E813">
        <v>120</v>
      </c>
      <c r="F813">
        <v>147</v>
      </c>
      <c r="G813">
        <v>147</v>
      </c>
      <c r="J813">
        <v>1985</v>
      </c>
      <c r="L813">
        <v>2</v>
      </c>
      <c r="M813">
        <v>7</v>
      </c>
      <c r="N813">
        <v>2</v>
      </c>
      <c r="O813" t="s">
        <v>2545</v>
      </c>
      <c r="P813">
        <v>5</v>
      </c>
      <c r="Q813">
        <v>6</v>
      </c>
    </row>
    <row r="814" spans="1:17" x14ac:dyDescent="0.25">
      <c r="A814" s="43">
        <v>812</v>
      </c>
      <c r="B814" t="s">
        <v>2546</v>
      </c>
      <c r="C814" t="s">
        <v>2547</v>
      </c>
      <c r="D814">
        <v>995542</v>
      </c>
      <c r="E814">
        <v>120</v>
      </c>
      <c r="F814">
        <v>136</v>
      </c>
      <c r="G814">
        <v>136</v>
      </c>
      <c r="J814">
        <v>1972</v>
      </c>
      <c r="L814">
        <v>2</v>
      </c>
      <c r="M814">
        <v>7</v>
      </c>
      <c r="O814" t="s">
        <v>2548</v>
      </c>
      <c r="P814">
        <v>5</v>
      </c>
      <c r="Q814">
        <v>6</v>
      </c>
    </row>
    <row r="815" spans="1:17" x14ac:dyDescent="0.25">
      <c r="A815" s="43">
        <v>813</v>
      </c>
      <c r="B815" t="s">
        <v>2549</v>
      </c>
      <c r="C815" t="s">
        <v>2550</v>
      </c>
      <c r="D815">
        <v>995146</v>
      </c>
      <c r="E815">
        <v>120</v>
      </c>
      <c r="F815">
        <v>143</v>
      </c>
      <c r="G815">
        <v>143</v>
      </c>
      <c r="J815">
        <v>1970</v>
      </c>
      <c r="L815">
        <v>2</v>
      </c>
      <c r="M815">
        <v>7</v>
      </c>
      <c r="N815">
        <v>2</v>
      </c>
      <c r="O815" t="s">
        <v>2551</v>
      </c>
      <c r="P815">
        <v>5</v>
      </c>
      <c r="Q815">
        <v>6</v>
      </c>
    </row>
    <row r="816" spans="1:17" x14ac:dyDescent="0.25">
      <c r="A816" s="43">
        <v>814</v>
      </c>
      <c r="B816" t="s">
        <v>2552</v>
      </c>
      <c r="C816" t="s">
        <v>2553</v>
      </c>
      <c r="D816">
        <v>995699</v>
      </c>
      <c r="E816">
        <v>323</v>
      </c>
      <c r="F816">
        <v>848</v>
      </c>
      <c r="H816">
        <v>848</v>
      </c>
      <c r="J816">
        <v>1988</v>
      </c>
      <c r="L816">
        <v>2</v>
      </c>
      <c r="M816">
        <v>7</v>
      </c>
      <c r="O816" t="s">
        <v>2554</v>
      </c>
      <c r="P816">
        <v>5</v>
      </c>
      <c r="Q816">
        <v>6</v>
      </c>
    </row>
    <row r="817" spans="1:17" x14ac:dyDescent="0.25">
      <c r="A817" s="43">
        <v>815</v>
      </c>
      <c r="B817" t="s">
        <v>2555</v>
      </c>
      <c r="C817" t="s">
        <v>2556</v>
      </c>
      <c r="D817">
        <v>995166</v>
      </c>
      <c r="E817">
        <v>130</v>
      </c>
      <c r="F817">
        <v>75</v>
      </c>
      <c r="G817">
        <v>125</v>
      </c>
      <c r="J817">
        <v>1977</v>
      </c>
      <c r="L817">
        <v>7</v>
      </c>
      <c r="M817">
        <v>1</v>
      </c>
      <c r="O817" t="s">
        <v>2557</v>
      </c>
      <c r="P817">
        <v>5</v>
      </c>
      <c r="Q817">
        <v>6</v>
      </c>
    </row>
    <row r="818" spans="1:17" x14ac:dyDescent="0.25">
      <c r="A818" s="43">
        <v>816</v>
      </c>
      <c r="B818" t="s">
        <v>2558</v>
      </c>
      <c r="C818" t="s">
        <v>2559</v>
      </c>
      <c r="D818">
        <v>100018974</v>
      </c>
      <c r="E818">
        <v>321</v>
      </c>
      <c r="F818">
        <v>6051</v>
      </c>
      <c r="H818">
        <v>6332</v>
      </c>
      <c r="J818">
        <v>2009</v>
      </c>
      <c r="L818">
        <v>1</v>
      </c>
      <c r="N818">
        <v>90</v>
      </c>
      <c r="O818" t="s">
        <v>2560</v>
      </c>
      <c r="P818">
        <v>5</v>
      </c>
      <c r="Q818">
        <v>6</v>
      </c>
    </row>
    <row r="819" spans="1:17" x14ac:dyDescent="0.25">
      <c r="A819" s="43">
        <v>817</v>
      </c>
      <c r="B819" t="s">
        <v>2561</v>
      </c>
      <c r="C819" t="s">
        <v>2562</v>
      </c>
      <c r="D819">
        <v>994729</v>
      </c>
      <c r="E819">
        <v>120</v>
      </c>
      <c r="F819">
        <v>100</v>
      </c>
      <c r="G819">
        <v>100</v>
      </c>
      <c r="J819">
        <v>1800</v>
      </c>
      <c r="K819">
        <v>1981</v>
      </c>
      <c r="L819">
        <v>7</v>
      </c>
      <c r="M819">
        <v>1</v>
      </c>
      <c r="N819">
        <v>2</v>
      </c>
      <c r="O819" t="s">
        <v>2563</v>
      </c>
      <c r="P819">
        <v>5</v>
      </c>
      <c r="Q819">
        <v>6</v>
      </c>
    </row>
    <row r="820" spans="1:17" x14ac:dyDescent="0.25">
      <c r="A820" s="43">
        <v>818</v>
      </c>
      <c r="B820" t="s">
        <v>2564</v>
      </c>
      <c r="C820" t="s">
        <v>2565</v>
      </c>
      <c r="D820">
        <v>996524</v>
      </c>
      <c r="E820">
        <v>120</v>
      </c>
      <c r="F820">
        <v>136</v>
      </c>
      <c r="G820">
        <v>136</v>
      </c>
      <c r="J820">
        <v>1983</v>
      </c>
      <c r="L820">
        <v>5</v>
      </c>
      <c r="M820">
        <v>9</v>
      </c>
      <c r="N820">
        <v>2</v>
      </c>
      <c r="O820" t="s">
        <v>2566</v>
      </c>
      <c r="P820">
        <v>5</v>
      </c>
      <c r="Q820">
        <v>6</v>
      </c>
    </row>
    <row r="821" spans="1:17" x14ac:dyDescent="0.25">
      <c r="A821" s="43">
        <v>819</v>
      </c>
      <c r="B821" t="s">
        <v>2567</v>
      </c>
      <c r="C821" t="s">
        <v>2568</v>
      </c>
      <c r="D821">
        <v>994760</v>
      </c>
      <c r="E821">
        <v>130</v>
      </c>
      <c r="F821">
        <v>130</v>
      </c>
      <c r="G821">
        <v>130</v>
      </c>
      <c r="J821">
        <v>1975</v>
      </c>
      <c r="L821">
        <v>7</v>
      </c>
      <c r="M821">
        <v>1</v>
      </c>
      <c r="N821">
        <v>1</v>
      </c>
      <c r="O821" t="s">
        <v>2569</v>
      </c>
      <c r="P821">
        <v>5</v>
      </c>
      <c r="Q821">
        <v>6</v>
      </c>
    </row>
    <row r="822" spans="1:17" x14ac:dyDescent="0.25">
      <c r="A822" s="43">
        <v>820</v>
      </c>
      <c r="B822" t="s">
        <v>2570</v>
      </c>
      <c r="C822" t="s">
        <v>2571</v>
      </c>
      <c r="D822">
        <v>995798</v>
      </c>
      <c r="E822">
        <v>120</v>
      </c>
      <c r="F822">
        <v>106</v>
      </c>
      <c r="G822">
        <v>106</v>
      </c>
      <c r="J822">
        <v>1964</v>
      </c>
      <c r="L822">
        <v>2</v>
      </c>
      <c r="M822">
        <v>7</v>
      </c>
      <c r="N822">
        <v>2</v>
      </c>
      <c r="O822" t="s">
        <v>2572</v>
      </c>
      <c r="P822">
        <v>5</v>
      </c>
      <c r="Q822">
        <v>6</v>
      </c>
    </row>
    <row r="823" spans="1:17" x14ac:dyDescent="0.25">
      <c r="A823" s="43">
        <v>821</v>
      </c>
      <c r="B823" t="s">
        <v>2573</v>
      </c>
      <c r="C823" t="s">
        <v>2574</v>
      </c>
      <c r="D823">
        <v>996640</v>
      </c>
      <c r="E823">
        <v>130</v>
      </c>
      <c r="F823">
        <v>61</v>
      </c>
      <c r="G823">
        <v>109</v>
      </c>
      <c r="J823">
        <v>1978</v>
      </c>
      <c r="L823">
        <v>1</v>
      </c>
      <c r="O823" t="s">
        <v>2575</v>
      </c>
      <c r="P823">
        <v>5</v>
      </c>
      <c r="Q823">
        <v>6</v>
      </c>
    </row>
    <row r="824" spans="1:17" x14ac:dyDescent="0.25">
      <c r="A824" s="43">
        <v>822</v>
      </c>
      <c r="B824" t="s">
        <v>2576</v>
      </c>
      <c r="C824" t="s">
        <v>2577</v>
      </c>
      <c r="D824">
        <v>995927</v>
      </c>
      <c r="E824">
        <v>140</v>
      </c>
      <c r="F824">
        <v>1641</v>
      </c>
      <c r="G824">
        <v>1578</v>
      </c>
      <c r="J824">
        <v>1966</v>
      </c>
      <c r="L824">
        <v>1</v>
      </c>
      <c r="O824" t="s">
        <v>2578</v>
      </c>
      <c r="P824">
        <v>5</v>
      </c>
      <c r="Q824">
        <v>6</v>
      </c>
    </row>
    <row r="825" spans="1:17" x14ac:dyDescent="0.25">
      <c r="A825" s="43">
        <v>823</v>
      </c>
      <c r="B825" t="s">
        <v>2579</v>
      </c>
      <c r="C825" t="s">
        <v>2580</v>
      </c>
      <c r="D825">
        <v>994915</v>
      </c>
      <c r="E825">
        <v>130</v>
      </c>
      <c r="F825">
        <v>88</v>
      </c>
      <c r="G825">
        <v>88</v>
      </c>
      <c r="J825">
        <v>1993</v>
      </c>
      <c r="L825">
        <v>1</v>
      </c>
      <c r="O825" t="s">
        <v>2581</v>
      </c>
      <c r="P825">
        <v>5</v>
      </c>
      <c r="Q825">
        <v>6</v>
      </c>
    </row>
    <row r="826" spans="1:17" x14ac:dyDescent="0.25">
      <c r="A826" s="43">
        <v>824</v>
      </c>
      <c r="B826" t="s">
        <v>2582</v>
      </c>
      <c r="C826" t="s">
        <v>2583</v>
      </c>
      <c r="D826">
        <v>2540521</v>
      </c>
      <c r="E826">
        <v>120</v>
      </c>
      <c r="F826">
        <v>174</v>
      </c>
      <c r="G826">
        <v>174</v>
      </c>
      <c r="J826">
        <v>2001</v>
      </c>
      <c r="L826">
        <v>1</v>
      </c>
      <c r="O826" t="s">
        <v>2584</v>
      </c>
      <c r="P826">
        <v>5</v>
      </c>
      <c r="Q826">
        <v>6</v>
      </c>
    </row>
    <row r="827" spans="1:17" x14ac:dyDescent="0.25">
      <c r="A827" s="43">
        <v>825</v>
      </c>
      <c r="B827" t="s">
        <v>2585</v>
      </c>
      <c r="C827" t="s">
        <v>2586</v>
      </c>
      <c r="D827">
        <v>994713</v>
      </c>
      <c r="E827">
        <v>120</v>
      </c>
      <c r="F827">
        <v>149</v>
      </c>
      <c r="G827">
        <v>149</v>
      </c>
      <c r="J827">
        <v>1969</v>
      </c>
      <c r="L827">
        <v>2</v>
      </c>
      <c r="M827">
        <v>7</v>
      </c>
      <c r="O827" t="s">
        <v>2587</v>
      </c>
      <c r="P827">
        <v>5</v>
      </c>
      <c r="Q827">
        <v>6</v>
      </c>
    </row>
    <row r="828" spans="1:17" x14ac:dyDescent="0.25">
      <c r="A828" s="43">
        <v>826</v>
      </c>
      <c r="B828" t="s">
        <v>2588</v>
      </c>
      <c r="C828" t="s">
        <v>2589</v>
      </c>
      <c r="D828">
        <v>100041557</v>
      </c>
      <c r="E828">
        <v>440</v>
      </c>
      <c r="F828">
        <v>1240</v>
      </c>
      <c r="H828">
        <v>1240</v>
      </c>
      <c r="J828">
        <v>2012</v>
      </c>
      <c r="L828">
        <v>1</v>
      </c>
      <c r="N828">
        <v>90</v>
      </c>
      <c r="O828" t="s">
        <v>2590</v>
      </c>
      <c r="P828">
        <v>5</v>
      </c>
      <c r="Q828">
        <v>6</v>
      </c>
    </row>
    <row r="829" spans="1:17" x14ac:dyDescent="0.25">
      <c r="A829" s="43">
        <v>827</v>
      </c>
      <c r="B829" t="s">
        <v>2591</v>
      </c>
      <c r="C829" t="s">
        <v>2592</v>
      </c>
      <c r="D829">
        <v>995972</v>
      </c>
      <c r="E829">
        <v>313</v>
      </c>
      <c r="F829">
        <v>302</v>
      </c>
      <c r="H829">
        <v>302</v>
      </c>
      <c r="J829">
        <v>2007</v>
      </c>
      <c r="L829">
        <v>2</v>
      </c>
      <c r="M829">
        <v>3</v>
      </c>
      <c r="O829" t="s">
        <v>2593</v>
      </c>
      <c r="P829">
        <v>5</v>
      </c>
      <c r="Q829">
        <v>6</v>
      </c>
    </row>
    <row r="830" spans="1:17" x14ac:dyDescent="0.25">
      <c r="A830" s="43">
        <v>828</v>
      </c>
      <c r="B830" t="s">
        <v>2594</v>
      </c>
      <c r="C830" t="s">
        <v>2595</v>
      </c>
      <c r="D830">
        <v>997367</v>
      </c>
      <c r="E830">
        <v>120</v>
      </c>
      <c r="F830">
        <v>135</v>
      </c>
      <c r="G830">
        <v>135</v>
      </c>
      <c r="J830">
        <v>1968</v>
      </c>
      <c r="L830">
        <v>2</v>
      </c>
      <c r="M830">
        <v>7</v>
      </c>
      <c r="O830" t="s">
        <v>2596</v>
      </c>
      <c r="P830">
        <v>5</v>
      </c>
      <c r="Q830">
        <v>6</v>
      </c>
    </row>
    <row r="831" spans="1:17" x14ac:dyDescent="0.25">
      <c r="A831" s="43">
        <v>829</v>
      </c>
      <c r="B831" t="s">
        <v>2597</v>
      </c>
      <c r="C831" t="s">
        <v>2598</v>
      </c>
      <c r="D831">
        <v>995347</v>
      </c>
      <c r="E831">
        <v>130</v>
      </c>
      <c r="F831">
        <v>126</v>
      </c>
      <c r="G831">
        <v>170</v>
      </c>
      <c r="J831">
        <v>1971</v>
      </c>
      <c r="L831">
        <v>1</v>
      </c>
      <c r="O831" t="s">
        <v>2599</v>
      </c>
      <c r="P831">
        <v>5</v>
      </c>
      <c r="Q831">
        <v>6</v>
      </c>
    </row>
    <row r="832" spans="1:17" x14ac:dyDescent="0.25">
      <c r="A832" s="43">
        <v>830</v>
      </c>
      <c r="B832" t="s">
        <v>2600</v>
      </c>
      <c r="C832" t="s">
        <v>2601</v>
      </c>
      <c r="D832">
        <v>2516380</v>
      </c>
      <c r="E832">
        <v>130</v>
      </c>
      <c r="F832">
        <v>67</v>
      </c>
      <c r="G832">
        <v>128</v>
      </c>
      <c r="J832">
        <v>1999</v>
      </c>
      <c r="L832">
        <v>1</v>
      </c>
      <c r="O832" t="s">
        <v>2602</v>
      </c>
      <c r="P832">
        <v>5</v>
      </c>
      <c r="Q832">
        <v>6</v>
      </c>
    </row>
    <row r="833" spans="1:17" x14ac:dyDescent="0.25">
      <c r="A833" s="43">
        <v>831</v>
      </c>
      <c r="B833" t="s">
        <v>2603</v>
      </c>
      <c r="C833" t="s">
        <v>2604</v>
      </c>
      <c r="D833">
        <v>994709</v>
      </c>
      <c r="E833">
        <v>130</v>
      </c>
      <c r="F833">
        <v>111</v>
      </c>
      <c r="G833">
        <v>111</v>
      </c>
      <c r="J833">
        <v>1973</v>
      </c>
      <c r="L833">
        <v>1</v>
      </c>
      <c r="O833" t="s">
        <v>2605</v>
      </c>
      <c r="P833">
        <v>5</v>
      </c>
      <c r="Q833">
        <v>6</v>
      </c>
    </row>
    <row r="834" spans="1:17" x14ac:dyDescent="0.25">
      <c r="A834" s="43">
        <v>832</v>
      </c>
      <c r="B834" t="s">
        <v>2606</v>
      </c>
      <c r="C834" t="s">
        <v>2607</v>
      </c>
      <c r="D834">
        <v>996139</v>
      </c>
      <c r="E834">
        <v>120</v>
      </c>
      <c r="F834">
        <v>134</v>
      </c>
      <c r="G834">
        <v>134</v>
      </c>
      <c r="J834">
        <v>1969</v>
      </c>
      <c r="L834">
        <v>2</v>
      </c>
      <c r="M834">
        <v>7</v>
      </c>
      <c r="O834" t="s">
        <v>2608</v>
      </c>
      <c r="P834">
        <v>5</v>
      </c>
      <c r="Q834">
        <v>6</v>
      </c>
    </row>
    <row r="835" spans="1:17" x14ac:dyDescent="0.25">
      <c r="A835" s="43">
        <v>833</v>
      </c>
      <c r="B835" t="s">
        <v>2609</v>
      </c>
      <c r="C835" t="s">
        <v>2610</v>
      </c>
      <c r="D835">
        <v>994918</v>
      </c>
      <c r="E835">
        <v>130</v>
      </c>
      <c r="F835">
        <v>133</v>
      </c>
      <c r="G835">
        <v>133</v>
      </c>
      <c r="J835">
        <v>1973</v>
      </c>
      <c r="L835">
        <v>1</v>
      </c>
      <c r="O835" t="s">
        <v>2611</v>
      </c>
      <c r="P835">
        <v>5</v>
      </c>
      <c r="Q835">
        <v>6</v>
      </c>
    </row>
    <row r="836" spans="1:17" x14ac:dyDescent="0.25">
      <c r="A836" s="43">
        <v>834</v>
      </c>
      <c r="B836" t="s">
        <v>2612</v>
      </c>
      <c r="C836" t="s">
        <v>2613</v>
      </c>
      <c r="D836">
        <v>995437</v>
      </c>
      <c r="E836">
        <v>120</v>
      </c>
      <c r="F836">
        <v>199</v>
      </c>
      <c r="G836">
        <v>199</v>
      </c>
      <c r="J836">
        <v>1970</v>
      </c>
      <c r="L836">
        <v>2</v>
      </c>
      <c r="M836">
        <v>7</v>
      </c>
      <c r="O836" t="s">
        <v>2614</v>
      </c>
      <c r="P836">
        <v>5</v>
      </c>
      <c r="Q836">
        <v>6</v>
      </c>
    </row>
    <row r="837" spans="1:17" x14ac:dyDescent="0.25">
      <c r="A837" s="43">
        <v>835</v>
      </c>
      <c r="B837" t="s">
        <v>2615</v>
      </c>
      <c r="C837" t="s">
        <v>2616</v>
      </c>
      <c r="D837">
        <v>995512</v>
      </c>
      <c r="E837">
        <v>120</v>
      </c>
      <c r="F837">
        <v>115</v>
      </c>
      <c r="G837">
        <v>115</v>
      </c>
      <c r="J837">
        <v>1972</v>
      </c>
      <c r="L837">
        <v>2</v>
      </c>
      <c r="M837">
        <v>7</v>
      </c>
      <c r="O837" t="s">
        <v>2617</v>
      </c>
      <c r="P837">
        <v>5</v>
      </c>
      <c r="Q837">
        <v>6</v>
      </c>
    </row>
    <row r="838" spans="1:17" x14ac:dyDescent="0.25">
      <c r="A838" s="43">
        <v>836</v>
      </c>
      <c r="B838" t="s">
        <v>2618</v>
      </c>
      <c r="C838" t="s">
        <v>2619</v>
      </c>
      <c r="D838">
        <v>997283</v>
      </c>
      <c r="E838">
        <v>130</v>
      </c>
      <c r="F838">
        <v>61</v>
      </c>
      <c r="G838">
        <v>109</v>
      </c>
      <c r="J838">
        <v>1978</v>
      </c>
      <c r="L838">
        <v>1</v>
      </c>
      <c r="O838" t="s">
        <v>2620</v>
      </c>
      <c r="P838">
        <v>5</v>
      </c>
      <c r="Q838">
        <v>6</v>
      </c>
    </row>
    <row r="839" spans="1:17" x14ac:dyDescent="0.25">
      <c r="A839" s="43">
        <v>837</v>
      </c>
      <c r="B839" t="s">
        <v>2621</v>
      </c>
      <c r="C839" t="s">
        <v>2622</v>
      </c>
      <c r="D839">
        <v>994170</v>
      </c>
      <c r="E839">
        <v>130</v>
      </c>
      <c r="F839">
        <v>134</v>
      </c>
      <c r="G839">
        <v>134</v>
      </c>
      <c r="J839">
        <v>1975</v>
      </c>
      <c r="L839">
        <v>1</v>
      </c>
      <c r="O839" t="s">
        <v>2623</v>
      </c>
      <c r="P839">
        <v>5</v>
      </c>
      <c r="Q839">
        <v>6</v>
      </c>
    </row>
    <row r="840" spans="1:17" x14ac:dyDescent="0.25">
      <c r="A840" s="43">
        <v>838</v>
      </c>
      <c r="B840" t="s">
        <v>2624</v>
      </c>
      <c r="C840" t="s">
        <v>2625</v>
      </c>
      <c r="D840">
        <v>994608</v>
      </c>
      <c r="E840">
        <v>120</v>
      </c>
      <c r="F840">
        <v>150</v>
      </c>
      <c r="G840">
        <v>150</v>
      </c>
      <c r="J840">
        <v>1971</v>
      </c>
      <c r="L840">
        <v>1</v>
      </c>
      <c r="O840" t="s">
        <v>2626</v>
      </c>
      <c r="P840">
        <v>5</v>
      </c>
      <c r="Q840">
        <v>6</v>
      </c>
    </row>
    <row r="841" spans="1:17" x14ac:dyDescent="0.25">
      <c r="A841" s="43">
        <v>839</v>
      </c>
      <c r="B841" t="s">
        <v>2627</v>
      </c>
      <c r="C841" t="s">
        <v>2628</v>
      </c>
      <c r="D841">
        <v>993672</v>
      </c>
      <c r="E841">
        <v>120</v>
      </c>
      <c r="F841">
        <v>109</v>
      </c>
      <c r="G841">
        <v>109</v>
      </c>
      <c r="J841">
        <v>1973</v>
      </c>
      <c r="L841">
        <v>2</v>
      </c>
      <c r="M841">
        <v>7</v>
      </c>
      <c r="O841" t="s">
        <v>2629</v>
      </c>
      <c r="P841">
        <v>5</v>
      </c>
      <c r="Q841">
        <v>6</v>
      </c>
    </row>
    <row r="842" spans="1:17" x14ac:dyDescent="0.25">
      <c r="A842" s="43">
        <v>840</v>
      </c>
      <c r="B842" t="s">
        <v>2630</v>
      </c>
      <c r="C842" t="s">
        <v>2631</v>
      </c>
      <c r="D842">
        <v>995678</v>
      </c>
      <c r="E842">
        <v>323</v>
      </c>
      <c r="F842">
        <v>276</v>
      </c>
      <c r="H842">
        <v>454</v>
      </c>
      <c r="J842">
        <v>1961</v>
      </c>
      <c r="K842">
        <v>1991</v>
      </c>
      <c r="L842">
        <v>2</v>
      </c>
      <c r="M842">
        <v>7</v>
      </c>
      <c r="O842" t="s">
        <v>2632</v>
      </c>
      <c r="P842">
        <v>5</v>
      </c>
      <c r="Q842">
        <v>6</v>
      </c>
    </row>
    <row r="843" spans="1:17" x14ac:dyDescent="0.25">
      <c r="A843" s="43">
        <v>841</v>
      </c>
      <c r="B843" t="s">
        <v>2633</v>
      </c>
      <c r="C843" t="s">
        <v>2634</v>
      </c>
      <c r="D843">
        <v>997097</v>
      </c>
      <c r="E843">
        <v>130</v>
      </c>
      <c r="F843">
        <v>61</v>
      </c>
      <c r="G843">
        <v>109</v>
      </c>
      <c r="J843">
        <v>1978</v>
      </c>
      <c r="L843">
        <v>1</v>
      </c>
      <c r="O843" t="s">
        <v>2635</v>
      </c>
      <c r="P843">
        <v>5</v>
      </c>
      <c r="Q843">
        <v>6</v>
      </c>
    </row>
    <row r="844" spans="1:17" x14ac:dyDescent="0.25">
      <c r="A844" s="43">
        <v>842</v>
      </c>
      <c r="B844" t="s">
        <v>2636</v>
      </c>
      <c r="C844" t="s">
        <v>2637</v>
      </c>
      <c r="D844">
        <v>2540591</v>
      </c>
      <c r="E844">
        <v>130</v>
      </c>
      <c r="F844">
        <v>118</v>
      </c>
      <c r="G844">
        <v>118</v>
      </c>
      <c r="J844">
        <v>2000</v>
      </c>
      <c r="L844">
        <v>1</v>
      </c>
      <c r="O844" t="s">
        <v>2638</v>
      </c>
      <c r="P844">
        <v>5</v>
      </c>
      <c r="Q844">
        <v>6</v>
      </c>
    </row>
    <row r="845" spans="1:17" x14ac:dyDescent="0.25">
      <c r="A845" s="43">
        <v>843</v>
      </c>
      <c r="B845" t="s">
        <v>2639</v>
      </c>
      <c r="C845" t="s">
        <v>2640</v>
      </c>
      <c r="D845">
        <v>996066</v>
      </c>
      <c r="E845">
        <v>321</v>
      </c>
      <c r="F845">
        <v>454</v>
      </c>
      <c r="H845">
        <v>454</v>
      </c>
      <c r="J845">
        <v>1985</v>
      </c>
      <c r="L845">
        <v>2</v>
      </c>
      <c r="M845">
        <v>7</v>
      </c>
      <c r="O845" t="s">
        <v>2641</v>
      </c>
      <c r="P845">
        <v>5</v>
      </c>
      <c r="Q845">
        <v>6</v>
      </c>
    </row>
    <row r="846" spans="1:17" x14ac:dyDescent="0.25">
      <c r="A846" s="43">
        <v>844</v>
      </c>
      <c r="B846" t="s">
        <v>2642</v>
      </c>
      <c r="C846" t="s">
        <v>2643</v>
      </c>
      <c r="D846">
        <v>996781</v>
      </c>
      <c r="E846">
        <v>130</v>
      </c>
      <c r="F846">
        <v>61</v>
      </c>
      <c r="G846">
        <v>109</v>
      </c>
      <c r="J846">
        <v>1978</v>
      </c>
      <c r="L846">
        <v>1</v>
      </c>
      <c r="O846" t="s">
        <v>2644</v>
      </c>
      <c r="P846">
        <v>5</v>
      </c>
      <c r="Q846">
        <v>6</v>
      </c>
    </row>
    <row r="847" spans="1:17" x14ac:dyDescent="0.25">
      <c r="A847" s="43">
        <v>845</v>
      </c>
      <c r="B847" t="s">
        <v>2645</v>
      </c>
      <c r="C847" t="s">
        <v>2646</v>
      </c>
      <c r="D847">
        <v>994194</v>
      </c>
      <c r="E847">
        <v>120</v>
      </c>
      <c r="F847">
        <v>205</v>
      </c>
      <c r="G847">
        <v>178</v>
      </c>
      <c r="J847">
        <v>1970</v>
      </c>
      <c r="K847">
        <v>1984</v>
      </c>
      <c r="L847">
        <v>1</v>
      </c>
      <c r="O847" t="s">
        <v>2647</v>
      </c>
      <c r="P847">
        <v>5</v>
      </c>
      <c r="Q847">
        <v>6</v>
      </c>
    </row>
    <row r="848" spans="1:17" x14ac:dyDescent="0.25">
      <c r="A848" s="43">
        <v>846</v>
      </c>
      <c r="B848" t="s">
        <v>2648</v>
      </c>
      <c r="C848" t="s">
        <v>2649</v>
      </c>
      <c r="D848">
        <v>994674</v>
      </c>
      <c r="E848">
        <v>130</v>
      </c>
      <c r="F848">
        <v>75</v>
      </c>
      <c r="G848">
        <v>125</v>
      </c>
      <c r="J848">
        <v>1975</v>
      </c>
      <c r="L848">
        <v>7</v>
      </c>
      <c r="M848">
        <v>1</v>
      </c>
      <c r="N848">
        <v>2</v>
      </c>
      <c r="O848" t="s">
        <v>2650</v>
      </c>
      <c r="P848">
        <v>5</v>
      </c>
      <c r="Q848">
        <v>6</v>
      </c>
    </row>
    <row r="849" spans="1:17" x14ac:dyDescent="0.25">
      <c r="A849" s="43">
        <v>847</v>
      </c>
      <c r="B849" t="s">
        <v>2651</v>
      </c>
      <c r="C849" t="s">
        <v>2652</v>
      </c>
      <c r="D849">
        <v>2702964</v>
      </c>
      <c r="E849">
        <v>130</v>
      </c>
      <c r="F849">
        <v>56</v>
      </c>
      <c r="G849">
        <v>108</v>
      </c>
      <c r="J849">
        <v>2008</v>
      </c>
      <c r="L849">
        <v>2</v>
      </c>
      <c r="M849">
        <v>7</v>
      </c>
      <c r="N849">
        <v>90</v>
      </c>
      <c r="O849" t="s">
        <v>2653</v>
      </c>
      <c r="P849">
        <v>5</v>
      </c>
      <c r="Q849">
        <v>6</v>
      </c>
    </row>
    <row r="850" spans="1:17" x14ac:dyDescent="0.25">
      <c r="A850" s="43">
        <v>848</v>
      </c>
      <c r="B850" t="s">
        <v>2654</v>
      </c>
      <c r="C850" t="s">
        <v>2655</v>
      </c>
      <c r="D850">
        <v>994917</v>
      </c>
      <c r="E850">
        <v>120</v>
      </c>
      <c r="F850">
        <v>84</v>
      </c>
      <c r="G850">
        <v>150</v>
      </c>
      <c r="J850">
        <v>1986</v>
      </c>
      <c r="K850">
        <v>1996</v>
      </c>
      <c r="L850">
        <v>2</v>
      </c>
      <c r="M850">
        <v>7</v>
      </c>
      <c r="O850" t="s">
        <v>2656</v>
      </c>
      <c r="P850">
        <v>5</v>
      </c>
      <c r="Q850">
        <v>6</v>
      </c>
    </row>
    <row r="851" spans="1:17" x14ac:dyDescent="0.25">
      <c r="A851" s="43">
        <v>849</v>
      </c>
      <c r="B851" t="s">
        <v>2657</v>
      </c>
      <c r="C851" t="s">
        <v>2658</v>
      </c>
      <c r="D851">
        <v>996871</v>
      </c>
      <c r="E851">
        <v>130</v>
      </c>
      <c r="F851">
        <v>63</v>
      </c>
      <c r="G851">
        <v>112</v>
      </c>
      <c r="J851">
        <v>1978</v>
      </c>
      <c r="L851">
        <v>1</v>
      </c>
      <c r="O851" t="s">
        <v>2659</v>
      </c>
      <c r="P851">
        <v>5</v>
      </c>
      <c r="Q851">
        <v>6</v>
      </c>
    </row>
    <row r="852" spans="1:17" x14ac:dyDescent="0.25">
      <c r="A852" s="43">
        <v>850</v>
      </c>
      <c r="B852" t="s">
        <v>2660</v>
      </c>
      <c r="C852" t="s">
        <v>2661</v>
      </c>
      <c r="D852">
        <v>993897</v>
      </c>
      <c r="E852">
        <v>120</v>
      </c>
      <c r="F852">
        <v>114</v>
      </c>
      <c r="G852">
        <v>114</v>
      </c>
      <c r="J852">
        <v>1966</v>
      </c>
      <c r="L852">
        <v>1</v>
      </c>
      <c r="O852" t="s">
        <v>2662</v>
      </c>
      <c r="P852">
        <v>5</v>
      </c>
      <c r="Q852">
        <v>6</v>
      </c>
    </row>
    <row r="853" spans="1:17" x14ac:dyDescent="0.25">
      <c r="A853" s="43">
        <v>851</v>
      </c>
      <c r="B853" t="s">
        <v>2663</v>
      </c>
      <c r="C853" t="s">
        <v>2664</v>
      </c>
      <c r="D853">
        <v>996485</v>
      </c>
      <c r="E853">
        <v>120</v>
      </c>
      <c r="F853">
        <v>144</v>
      </c>
      <c r="G853">
        <v>144</v>
      </c>
      <c r="J853">
        <v>1955</v>
      </c>
      <c r="K853">
        <v>1997</v>
      </c>
      <c r="L853">
        <v>7</v>
      </c>
      <c r="M853">
        <v>1</v>
      </c>
      <c r="N853">
        <v>2</v>
      </c>
      <c r="O853" t="s">
        <v>2665</v>
      </c>
      <c r="P853">
        <v>5</v>
      </c>
      <c r="Q853">
        <v>6</v>
      </c>
    </row>
    <row r="854" spans="1:17" x14ac:dyDescent="0.25">
      <c r="A854" s="43">
        <v>852</v>
      </c>
      <c r="B854" t="s">
        <v>2666</v>
      </c>
      <c r="C854" t="s">
        <v>2667</v>
      </c>
      <c r="D854">
        <v>995743</v>
      </c>
      <c r="E854">
        <v>120</v>
      </c>
      <c r="F854">
        <v>102</v>
      </c>
      <c r="G854">
        <v>102</v>
      </c>
      <c r="J854">
        <v>1962</v>
      </c>
      <c r="L854">
        <v>5</v>
      </c>
      <c r="M854">
        <v>1</v>
      </c>
      <c r="O854" t="s">
        <v>2668</v>
      </c>
      <c r="P854">
        <v>5</v>
      </c>
      <c r="Q854">
        <v>6</v>
      </c>
    </row>
    <row r="855" spans="1:17" x14ac:dyDescent="0.25">
      <c r="A855" s="43">
        <v>853</v>
      </c>
      <c r="B855" t="s">
        <v>2669</v>
      </c>
      <c r="C855" t="s">
        <v>2670</v>
      </c>
      <c r="D855">
        <v>995292</v>
      </c>
      <c r="E855">
        <v>120</v>
      </c>
      <c r="F855">
        <v>115</v>
      </c>
      <c r="G855">
        <v>190</v>
      </c>
      <c r="J855">
        <v>1991</v>
      </c>
      <c r="L855">
        <v>2</v>
      </c>
      <c r="M855">
        <v>7</v>
      </c>
      <c r="O855" t="s">
        <v>2671</v>
      </c>
      <c r="P855">
        <v>5</v>
      </c>
      <c r="Q855">
        <v>6</v>
      </c>
    </row>
    <row r="856" spans="1:17" x14ac:dyDescent="0.25">
      <c r="A856" s="43">
        <v>854</v>
      </c>
      <c r="B856" t="s">
        <v>2672</v>
      </c>
      <c r="C856" t="s">
        <v>2673</v>
      </c>
      <c r="D856">
        <v>100103512</v>
      </c>
      <c r="E856">
        <v>131</v>
      </c>
      <c r="F856">
        <v>120</v>
      </c>
      <c r="G856">
        <v>120</v>
      </c>
      <c r="J856">
        <v>2017</v>
      </c>
      <c r="L856">
        <v>1</v>
      </c>
      <c r="O856" t="s">
        <v>1002</v>
      </c>
      <c r="P856">
        <v>5</v>
      </c>
      <c r="Q856">
        <v>6</v>
      </c>
    </row>
    <row r="857" spans="1:17" x14ac:dyDescent="0.25">
      <c r="A857" s="43">
        <v>855</v>
      </c>
      <c r="B857" t="s">
        <v>2674</v>
      </c>
      <c r="C857" t="s">
        <v>2675</v>
      </c>
      <c r="D857">
        <v>996271</v>
      </c>
      <c r="E857">
        <v>140</v>
      </c>
      <c r="F857">
        <v>690</v>
      </c>
      <c r="G857">
        <v>690</v>
      </c>
      <c r="J857">
        <v>1965</v>
      </c>
      <c r="L857">
        <v>1</v>
      </c>
      <c r="O857" t="s">
        <v>2676</v>
      </c>
      <c r="P857">
        <v>5</v>
      </c>
      <c r="Q857">
        <v>6</v>
      </c>
    </row>
    <row r="858" spans="1:17" x14ac:dyDescent="0.25">
      <c r="A858" s="43">
        <v>856</v>
      </c>
      <c r="B858" t="s">
        <v>2677</v>
      </c>
      <c r="C858" t="s">
        <v>452</v>
      </c>
      <c r="D858">
        <v>995988</v>
      </c>
      <c r="E858">
        <v>140</v>
      </c>
      <c r="F858">
        <v>372</v>
      </c>
      <c r="G858">
        <v>372</v>
      </c>
      <c r="J858">
        <v>1988</v>
      </c>
      <c r="L858">
        <v>1</v>
      </c>
      <c r="O858" t="s">
        <v>2678</v>
      </c>
      <c r="P858">
        <v>5</v>
      </c>
      <c r="Q858">
        <v>6</v>
      </c>
    </row>
    <row r="859" spans="1:17" x14ac:dyDescent="0.25">
      <c r="A859" s="43">
        <v>857</v>
      </c>
      <c r="B859" t="s">
        <v>2679</v>
      </c>
      <c r="C859" t="s">
        <v>2680</v>
      </c>
      <c r="D859">
        <v>100103473</v>
      </c>
      <c r="E859">
        <v>131</v>
      </c>
      <c r="F859">
        <v>136</v>
      </c>
      <c r="G859">
        <v>136</v>
      </c>
      <c r="J859">
        <v>2018</v>
      </c>
      <c r="L859">
        <v>1</v>
      </c>
      <c r="O859" t="s">
        <v>1002</v>
      </c>
      <c r="P859">
        <v>5</v>
      </c>
      <c r="Q859">
        <v>6</v>
      </c>
    </row>
    <row r="860" spans="1:17" x14ac:dyDescent="0.25">
      <c r="A860" s="43">
        <v>858</v>
      </c>
      <c r="B860" t="s">
        <v>2681</v>
      </c>
      <c r="C860" t="s">
        <v>2682</v>
      </c>
      <c r="D860">
        <v>2691192</v>
      </c>
      <c r="E860">
        <v>130</v>
      </c>
      <c r="F860">
        <v>56</v>
      </c>
      <c r="G860">
        <v>108</v>
      </c>
      <c r="J860">
        <v>2008</v>
      </c>
      <c r="L860">
        <v>2</v>
      </c>
      <c r="M860">
        <v>7</v>
      </c>
      <c r="N860">
        <v>90</v>
      </c>
      <c r="O860" t="s">
        <v>2683</v>
      </c>
      <c r="P860">
        <v>5</v>
      </c>
      <c r="Q860">
        <v>6</v>
      </c>
    </row>
    <row r="861" spans="1:17" x14ac:dyDescent="0.25">
      <c r="A861" s="43">
        <v>859</v>
      </c>
      <c r="B861" t="s">
        <v>2684</v>
      </c>
      <c r="C861" t="s">
        <v>2685</v>
      </c>
      <c r="D861">
        <v>996567</v>
      </c>
      <c r="E861">
        <v>120</v>
      </c>
      <c r="F861">
        <v>178</v>
      </c>
      <c r="G861">
        <v>156</v>
      </c>
      <c r="J861">
        <v>1985</v>
      </c>
      <c r="L861">
        <v>7</v>
      </c>
      <c r="M861">
        <v>1</v>
      </c>
      <c r="N861">
        <v>2</v>
      </c>
      <c r="O861" t="s">
        <v>2686</v>
      </c>
      <c r="P861">
        <v>5</v>
      </c>
      <c r="Q861">
        <v>6</v>
      </c>
    </row>
    <row r="862" spans="1:17" x14ac:dyDescent="0.25">
      <c r="A862" s="43">
        <v>860</v>
      </c>
      <c r="B862" t="s">
        <v>2687</v>
      </c>
      <c r="C862" t="s">
        <v>2688</v>
      </c>
      <c r="D862">
        <v>996233</v>
      </c>
      <c r="E862">
        <v>120</v>
      </c>
      <c r="F862">
        <v>161</v>
      </c>
      <c r="G862">
        <v>161</v>
      </c>
      <c r="J862">
        <v>1979</v>
      </c>
      <c r="L862">
        <v>2</v>
      </c>
      <c r="M862">
        <v>7</v>
      </c>
      <c r="N862">
        <v>2</v>
      </c>
      <c r="O862" t="s">
        <v>2689</v>
      </c>
      <c r="P862">
        <v>5</v>
      </c>
      <c r="Q862">
        <v>6</v>
      </c>
    </row>
    <row r="863" spans="1:17" x14ac:dyDescent="0.25">
      <c r="A863" s="43">
        <v>861</v>
      </c>
      <c r="B863" t="s">
        <v>2690</v>
      </c>
      <c r="C863" t="s">
        <v>2691</v>
      </c>
      <c r="D863">
        <v>997000</v>
      </c>
      <c r="E863">
        <v>130</v>
      </c>
      <c r="F863">
        <v>61</v>
      </c>
      <c r="G863">
        <v>109</v>
      </c>
      <c r="J863">
        <v>1978</v>
      </c>
      <c r="L863">
        <v>1</v>
      </c>
      <c r="O863" t="s">
        <v>2692</v>
      </c>
      <c r="P863">
        <v>5</v>
      </c>
      <c r="Q863">
        <v>6</v>
      </c>
    </row>
    <row r="864" spans="1:17" x14ac:dyDescent="0.25">
      <c r="A864" s="43">
        <v>862</v>
      </c>
      <c r="B864" t="s">
        <v>2693</v>
      </c>
      <c r="C864" t="s">
        <v>2694</v>
      </c>
      <c r="D864">
        <v>2691170</v>
      </c>
      <c r="E864">
        <v>130</v>
      </c>
      <c r="F864">
        <v>45</v>
      </c>
      <c r="G864">
        <v>127</v>
      </c>
      <c r="J864">
        <v>2008</v>
      </c>
      <c r="L864">
        <v>2</v>
      </c>
      <c r="M864">
        <v>7</v>
      </c>
      <c r="N864">
        <v>90</v>
      </c>
      <c r="O864" t="s">
        <v>2695</v>
      </c>
      <c r="P864">
        <v>5</v>
      </c>
      <c r="Q864">
        <v>6</v>
      </c>
    </row>
    <row r="865" spans="1:17" x14ac:dyDescent="0.25">
      <c r="A865" s="43">
        <v>863</v>
      </c>
      <c r="B865" t="s">
        <v>2696</v>
      </c>
      <c r="C865" t="s">
        <v>2697</v>
      </c>
      <c r="D865">
        <v>995569</v>
      </c>
      <c r="E865">
        <v>130</v>
      </c>
      <c r="F865">
        <v>128</v>
      </c>
      <c r="G865">
        <v>128</v>
      </c>
      <c r="J865">
        <v>1978</v>
      </c>
      <c r="L865">
        <v>1</v>
      </c>
      <c r="N865">
        <v>2</v>
      </c>
      <c r="O865" t="s">
        <v>2698</v>
      </c>
      <c r="P865">
        <v>5</v>
      </c>
      <c r="Q865">
        <v>6</v>
      </c>
    </row>
    <row r="866" spans="1:17" x14ac:dyDescent="0.25">
      <c r="A866" s="43">
        <v>864</v>
      </c>
      <c r="B866" t="s">
        <v>2699</v>
      </c>
      <c r="C866" t="s">
        <v>2700</v>
      </c>
      <c r="D866">
        <v>994384</v>
      </c>
      <c r="E866">
        <v>120</v>
      </c>
      <c r="F866">
        <v>191</v>
      </c>
      <c r="G866">
        <v>171</v>
      </c>
      <c r="J866">
        <v>1971</v>
      </c>
      <c r="K866">
        <v>1988</v>
      </c>
      <c r="L866">
        <v>2</v>
      </c>
      <c r="M866">
        <v>7</v>
      </c>
      <c r="N866">
        <v>2</v>
      </c>
      <c r="O866" t="s">
        <v>2701</v>
      </c>
      <c r="P866">
        <v>5</v>
      </c>
      <c r="Q866">
        <v>6</v>
      </c>
    </row>
    <row r="867" spans="1:17" x14ac:dyDescent="0.25">
      <c r="A867" s="43">
        <v>865</v>
      </c>
      <c r="B867" t="s">
        <v>2702</v>
      </c>
      <c r="C867" t="s">
        <v>2703</v>
      </c>
      <c r="D867">
        <v>2540548</v>
      </c>
      <c r="E867">
        <v>120</v>
      </c>
      <c r="F867">
        <v>130</v>
      </c>
      <c r="G867">
        <v>130</v>
      </c>
      <c r="J867">
        <v>2001</v>
      </c>
      <c r="L867">
        <v>1</v>
      </c>
      <c r="O867" t="s">
        <v>2704</v>
      </c>
      <c r="P867">
        <v>5</v>
      </c>
      <c r="Q867">
        <v>6</v>
      </c>
    </row>
    <row r="868" spans="1:17" x14ac:dyDescent="0.25">
      <c r="A868" s="43">
        <v>866</v>
      </c>
      <c r="B868" t="s">
        <v>2705</v>
      </c>
      <c r="C868" t="s">
        <v>2706</v>
      </c>
      <c r="D868">
        <v>996900</v>
      </c>
      <c r="E868">
        <v>130</v>
      </c>
      <c r="F868">
        <v>136</v>
      </c>
      <c r="G868">
        <v>136</v>
      </c>
      <c r="J868">
        <v>1967</v>
      </c>
      <c r="K868">
        <v>1978</v>
      </c>
      <c r="L868">
        <v>1</v>
      </c>
      <c r="O868" t="s">
        <v>2707</v>
      </c>
      <c r="P868">
        <v>5</v>
      </c>
      <c r="Q868">
        <v>6</v>
      </c>
    </row>
    <row r="869" spans="1:17" x14ac:dyDescent="0.25">
      <c r="A869" s="43">
        <v>867</v>
      </c>
      <c r="B869" t="s">
        <v>2708</v>
      </c>
      <c r="C869" t="s">
        <v>2709</v>
      </c>
      <c r="D869">
        <v>995688</v>
      </c>
      <c r="E869">
        <v>120</v>
      </c>
      <c r="F869">
        <v>101</v>
      </c>
      <c r="G869">
        <v>101</v>
      </c>
      <c r="J869">
        <v>1961</v>
      </c>
      <c r="L869">
        <v>2</v>
      </c>
      <c r="M869">
        <v>7</v>
      </c>
      <c r="O869" t="s">
        <v>2710</v>
      </c>
      <c r="P869">
        <v>5</v>
      </c>
      <c r="Q869">
        <v>6</v>
      </c>
    </row>
    <row r="870" spans="1:17" x14ac:dyDescent="0.25">
      <c r="A870" s="43">
        <v>868</v>
      </c>
      <c r="B870" t="s">
        <v>2711</v>
      </c>
      <c r="C870" t="s">
        <v>2712</v>
      </c>
      <c r="D870">
        <v>993881</v>
      </c>
      <c r="E870">
        <v>120</v>
      </c>
      <c r="F870">
        <v>155</v>
      </c>
      <c r="G870">
        <v>155</v>
      </c>
      <c r="J870">
        <v>1971</v>
      </c>
      <c r="L870">
        <v>1</v>
      </c>
      <c r="O870" t="s">
        <v>2713</v>
      </c>
      <c r="P870">
        <v>5</v>
      </c>
      <c r="Q870">
        <v>6</v>
      </c>
    </row>
    <row r="871" spans="1:17" x14ac:dyDescent="0.25">
      <c r="A871" s="43">
        <v>869</v>
      </c>
      <c r="B871" t="s">
        <v>2714</v>
      </c>
      <c r="C871" t="s">
        <v>2715</v>
      </c>
      <c r="D871">
        <v>996799</v>
      </c>
      <c r="E871">
        <v>130</v>
      </c>
      <c r="F871">
        <v>61</v>
      </c>
      <c r="G871">
        <v>109</v>
      </c>
      <c r="J871">
        <v>1978</v>
      </c>
      <c r="L871">
        <v>1</v>
      </c>
      <c r="O871" t="s">
        <v>2716</v>
      </c>
      <c r="P871">
        <v>5</v>
      </c>
      <c r="Q871">
        <v>6</v>
      </c>
    </row>
    <row r="872" spans="1:17" x14ac:dyDescent="0.25">
      <c r="A872" s="43">
        <v>870</v>
      </c>
      <c r="B872" t="s">
        <v>2717</v>
      </c>
      <c r="C872" t="s">
        <v>2718</v>
      </c>
      <c r="D872">
        <v>995943</v>
      </c>
      <c r="E872">
        <v>120</v>
      </c>
      <c r="F872">
        <v>169</v>
      </c>
      <c r="G872">
        <v>148</v>
      </c>
      <c r="J872">
        <v>1973</v>
      </c>
      <c r="K872">
        <v>1988</v>
      </c>
      <c r="L872">
        <v>2</v>
      </c>
      <c r="M872">
        <v>7</v>
      </c>
      <c r="O872" t="s">
        <v>2719</v>
      </c>
      <c r="P872">
        <v>5</v>
      </c>
      <c r="Q872">
        <v>6</v>
      </c>
    </row>
    <row r="873" spans="1:17" x14ac:dyDescent="0.25">
      <c r="A873" s="43">
        <v>871</v>
      </c>
      <c r="B873" t="s">
        <v>2720</v>
      </c>
      <c r="C873" t="s">
        <v>2721</v>
      </c>
      <c r="D873">
        <v>996146</v>
      </c>
      <c r="E873">
        <v>120</v>
      </c>
      <c r="F873">
        <v>85</v>
      </c>
      <c r="G873">
        <v>85</v>
      </c>
      <c r="J873">
        <v>1977</v>
      </c>
      <c r="L873">
        <v>2</v>
      </c>
      <c r="M873">
        <v>7</v>
      </c>
      <c r="N873">
        <v>90</v>
      </c>
      <c r="O873" t="s">
        <v>2722</v>
      </c>
      <c r="P873">
        <v>5</v>
      </c>
      <c r="Q873">
        <v>6</v>
      </c>
    </row>
    <row r="874" spans="1:17" x14ac:dyDescent="0.25">
      <c r="A874" s="43">
        <v>872</v>
      </c>
      <c r="B874" t="s">
        <v>2723</v>
      </c>
      <c r="C874" t="s">
        <v>2724</v>
      </c>
      <c r="D874">
        <v>100133739</v>
      </c>
      <c r="E874">
        <v>131</v>
      </c>
      <c r="F874">
        <v>113</v>
      </c>
      <c r="G874">
        <v>113</v>
      </c>
      <c r="J874">
        <v>2019</v>
      </c>
      <c r="L874">
        <v>2</v>
      </c>
      <c r="M874">
        <v>7</v>
      </c>
      <c r="O874" t="s">
        <v>2725</v>
      </c>
      <c r="P874">
        <v>5</v>
      </c>
      <c r="Q874">
        <v>6</v>
      </c>
    </row>
    <row r="875" spans="1:17" x14ac:dyDescent="0.25">
      <c r="A875" s="43">
        <v>873</v>
      </c>
      <c r="B875" t="s">
        <v>2726</v>
      </c>
      <c r="C875" t="s">
        <v>2727</v>
      </c>
      <c r="D875">
        <v>996284</v>
      </c>
      <c r="E875">
        <v>120</v>
      </c>
      <c r="F875">
        <v>111</v>
      </c>
      <c r="G875">
        <v>202</v>
      </c>
      <c r="J875">
        <v>1979</v>
      </c>
      <c r="L875">
        <v>2</v>
      </c>
      <c r="M875">
        <v>7</v>
      </c>
      <c r="O875" t="s">
        <v>2728</v>
      </c>
      <c r="P875">
        <v>5</v>
      </c>
      <c r="Q875">
        <v>6</v>
      </c>
    </row>
    <row r="876" spans="1:17" x14ac:dyDescent="0.25">
      <c r="A876" s="43">
        <v>874</v>
      </c>
      <c r="B876" t="s">
        <v>2729</v>
      </c>
      <c r="C876" t="s">
        <v>2730</v>
      </c>
      <c r="D876">
        <v>994319</v>
      </c>
      <c r="E876">
        <v>120</v>
      </c>
      <c r="F876">
        <v>102</v>
      </c>
      <c r="G876">
        <v>102</v>
      </c>
      <c r="J876">
        <v>1966</v>
      </c>
      <c r="L876">
        <v>1</v>
      </c>
      <c r="O876" t="s">
        <v>2731</v>
      </c>
      <c r="P876">
        <v>5</v>
      </c>
      <c r="Q876">
        <v>6</v>
      </c>
    </row>
    <row r="877" spans="1:17" x14ac:dyDescent="0.25">
      <c r="A877" s="43">
        <v>875</v>
      </c>
      <c r="B877" t="s">
        <v>2732</v>
      </c>
      <c r="C877" t="s">
        <v>2733</v>
      </c>
      <c r="D877">
        <v>995006</v>
      </c>
      <c r="E877">
        <v>120</v>
      </c>
      <c r="F877">
        <v>100</v>
      </c>
      <c r="G877">
        <v>127</v>
      </c>
      <c r="J877">
        <v>1988</v>
      </c>
      <c r="L877">
        <v>2</v>
      </c>
      <c r="M877">
        <v>7</v>
      </c>
      <c r="O877" t="s">
        <v>2734</v>
      </c>
      <c r="P877">
        <v>5</v>
      </c>
      <c r="Q877">
        <v>6</v>
      </c>
    </row>
    <row r="878" spans="1:17" x14ac:dyDescent="0.25">
      <c r="A878" s="43">
        <v>876</v>
      </c>
      <c r="B878" t="s">
        <v>2735</v>
      </c>
      <c r="C878" t="s">
        <v>2736</v>
      </c>
      <c r="D878">
        <v>995078</v>
      </c>
      <c r="E878">
        <v>130</v>
      </c>
      <c r="F878">
        <v>110</v>
      </c>
      <c r="G878">
        <v>110</v>
      </c>
      <c r="J878">
        <v>1973</v>
      </c>
      <c r="L878">
        <v>1</v>
      </c>
      <c r="O878" t="s">
        <v>2737</v>
      </c>
      <c r="P878">
        <v>5</v>
      </c>
      <c r="Q878">
        <v>6</v>
      </c>
    </row>
    <row r="879" spans="1:17" x14ac:dyDescent="0.25">
      <c r="A879" s="43">
        <v>877</v>
      </c>
      <c r="B879" t="s">
        <v>2738</v>
      </c>
      <c r="C879" t="s">
        <v>2739</v>
      </c>
      <c r="D879">
        <v>994566</v>
      </c>
      <c r="E879">
        <v>130</v>
      </c>
      <c r="F879">
        <v>107</v>
      </c>
      <c r="G879">
        <v>107</v>
      </c>
      <c r="J879">
        <v>1967</v>
      </c>
      <c r="K879">
        <v>1983</v>
      </c>
      <c r="L879">
        <v>1</v>
      </c>
      <c r="O879" t="s">
        <v>2740</v>
      </c>
      <c r="P879">
        <v>5</v>
      </c>
      <c r="Q879">
        <v>6</v>
      </c>
    </row>
    <row r="880" spans="1:17" x14ac:dyDescent="0.25">
      <c r="A880" s="43">
        <v>878</v>
      </c>
      <c r="B880" t="s">
        <v>2741</v>
      </c>
      <c r="C880" t="s">
        <v>2742</v>
      </c>
      <c r="D880">
        <v>2685038</v>
      </c>
      <c r="E880">
        <v>130</v>
      </c>
      <c r="F880">
        <v>58</v>
      </c>
      <c r="G880">
        <v>111</v>
      </c>
      <c r="J880">
        <v>2008</v>
      </c>
      <c r="L880">
        <v>1</v>
      </c>
      <c r="N880">
        <v>90</v>
      </c>
      <c r="O880" t="s">
        <v>2743</v>
      </c>
      <c r="P880">
        <v>5</v>
      </c>
      <c r="Q880">
        <v>6</v>
      </c>
    </row>
    <row r="881" spans="1:17" x14ac:dyDescent="0.25">
      <c r="A881" s="43">
        <v>879</v>
      </c>
      <c r="B881" t="s">
        <v>2744</v>
      </c>
      <c r="C881" t="s">
        <v>2745</v>
      </c>
      <c r="D881">
        <v>2516382</v>
      </c>
      <c r="E881">
        <v>130</v>
      </c>
      <c r="F881">
        <v>67</v>
      </c>
      <c r="G881">
        <v>128</v>
      </c>
      <c r="J881">
        <v>1999</v>
      </c>
      <c r="L881">
        <v>1</v>
      </c>
      <c r="N881">
        <v>90</v>
      </c>
      <c r="O881" t="s">
        <v>2746</v>
      </c>
      <c r="P881">
        <v>5</v>
      </c>
      <c r="Q881">
        <v>6</v>
      </c>
    </row>
    <row r="882" spans="1:17" x14ac:dyDescent="0.25">
      <c r="A882" s="43">
        <v>880</v>
      </c>
      <c r="B882" t="s">
        <v>2747</v>
      </c>
      <c r="C882" t="s">
        <v>2748</v>
      </c>
      <c r="D882">
        <v>997017</v>
      </c>
      <c r="E882">
        <v>130</v>
      </c>
      <c r="F882">
        <v>63</v>
      </c>
      <c r="G882">
        <v>112</v>
      </c>
      <c r="J882">
        <v>1978</v>
      </c>
      <c r="L882">
        <v>1</v>
      </c>
      <c r="O882" t="s">
        <v>2749</v>
      </c>
      <c r="P882">
        <v>5</v>
      </c>
      <c r="Q882">
        <v>6</v>
      </c>
    </row>
    <row r="883" spans="1:17" x14ac:dyDescent="0.25">
      <c r="A883" s="43">
        <v>881</v>
      </c>
      <c r="B883" t="s">
        <v>2750</v>
      </c>
      <c r="C883" t="s">
        <v>2751</v>
      </c>
      <c r="D883">
        <v>997532</v>
      </c>
      <c r="E883">
        <v>120</v>
      </c>
      <c r="F883">
        <v>133</v>
      </c>
      <c r="G883">
        <v>133</v>
      </c>
      <c r="J883">
        <v>1964</v>
      </c>
      <c r="K883">
        <v>1975</v>
      </c>
      <c r="L883">
        <v>2</v>
      </c>
      <c r="M883">
        <v>7</v>
      </c>
      <c r="O883" t="s">
        <v>2752</v>
      </c>
      <c r="P883">
        <v>5</v>
      </c>
      <c r="Q883">
        <v>6</v>
      </c>
    </row>
    <row r="884" spans="1:17" x14ac:dyDescent="0.25">
      <c r="A884" s="43">
        <v>882</v>
      </c>
      <c r="B884" t="s">
        <v>2753</v>
      </c>
      <c r="C884" t="s">
        <v>2754</v>
      </c>
      <c r="D884">
        <v>995938</v>
      </c>
      <c r="E884">
        <v>120</v>
      </c>
      <c r="F884">
        <v>89</v>
      </c>
      <c r="G884">
        <v>123</v>
      </c>
      <c r="J884">
        <v>1953</v>
      </c>
      <c r="K884">
        <v>1988</v>
      </c>
      <c r="L884">
        <v>2</v>
      </c>
      <c r="M884">
        <v>7</v>
      </c>
      <c r="O884" t="s">
        <v>2755</v>
      </c>
      <c r="P884">
        <v>5</v>
      </c>
      <c r="Q884">
        <v>6</v>
      </c>
    </row>
    <row r="885" spans="1:17" x14ac:dyDescent="0.25">
      <c r="A885" s="43">
        <v>883</v>
      </c>
      <c r="B885" t="s">
        <v>2756</v>
      </c>
      <c r="C885" t="s">
        <v>2757</v>
      </c>
      <c r="D885">
        <v>996720</v>
      </c>
      <c r="E885">
        <v>130</v>
      </c>
      <c r="F885">
        <v>61</v>
      </c>
      <c r="G885">
        <v>109</v>
      </c>
      <c r="J885">
        <v>1978</v>
      </c>
      <c r="L885">
        <v>1</v>
      </c>
      <c r="O885" t="s">
        <v>2758</v>
      </c>
      <c r="P885">
        <v>5</v>
      </c>
      <c r="Q885">
        <v>6</v>
      </c>
    </row>
    <row r="886" spans="1:17" x14ac:dyDescent="0.25">
      <c r="A886" s="43">
        <v>884</v>
      </c>
      <c r="B886" t="s">
        <v>2759</v>
      </c>
      <c r="C886" t="s">
        <v>2760</v>
      </c>
      <c r="D886">
        <v>994711</v>
      </c>
      <c r="E886">
        <v>130</v>
      </c>
      <c r="F886">
        <v>135</v>
      </c>
      <c r="G886">
        <v>135</v>
      </c>
      <c r="J886">
        <v>1973</v>
      </c>
      <c r="K886">
        <v>1983</v>
      </c>
      <c r="L886">
        <v>1</v>
      </c>
      <c r="O886" t="s">
        <v>2761</v>
      </c>
      <c r="P886">
        <v>5</v>
      </c>
      <c r="Q886">
        <v>6</v>
      </c>
    </row>
    <row r="887" spans="1:17" x14ac:dyDescent="0.25">
      <c r="A887" s="43">
        <v>885</v>
      </c>
      <c r="B887" t="s">
        <v>2762</v>
      </c>
      <c r="C887" t="s">
        <v>2763</v>
      </c>
      <c r="D887">
        <v>996564</v>
      </c>
      <c r="E887">
        <v>120</v>
      </c>
      <c r="F887">
        <v>127</v>
      </c>
      <c r="G887">
        <v>127</v>
      </c>
      <c r="J887">
        <v>1983</v>
      </c>
      <c r="L887">
        <v>7</v>
      </c>
      <c r="M887">
        <v>1</v>
      </c>
      <c r="N887">
        <v>2</v>
      </c>
      <c r="O887" t="s">
        <v>2764</v>
      </c>
      <c r="P887">
        <v>5</v>
      </c>
      <c r="Q887">
        <v>6</v>
      </c>
    </row>
    <row r="888" spans="1:17" x14ac:dyDescent="0.25">
      <c r="A888" s="43">
        <v>886</v>
      </c>
      <c r="B888" t="s">
        <v>2765</v>
      </c>
      <c r="C888" t="s">
        <v>2766</v>
      </c>
      <c r="D888">
        <v>2691163</v>
      </c>
      <c r="E888">
        <v>222</v>
      </c>
      <c r="F888">
        <v>665</v>
      </c>
      <c r="H888">
        <v>665</v>
      </c>
      <c r="J888">
        <v>1975</v>
      </c>
      <c r="L888">
        <v>2</v>
      </c>
      <c r="M888">
        <v>7</v>
      </c>
      <c r="O888" t="s">
        <v>2767</v>
      </c>
      <c r="P888">
        <v>5</v>
      </c>
      <c r="Q888">
        <v>6</v>
      </c>
    </row>
    <row r="889" spans="1:17" x14ac:dyDescent="0.25">
      <c r="A889" s="43">
        <v>887</v>
      </c>
      <c r="B889" t="s">
        <v>2768</v>
      </c>
      <c r="C889" t="s">
        <v>2769</v>
      </c>
      <c r="D889">
        <v>994518</v>
      </c>
      <c r="E889">
        <v>130</v>
      </c>
      <c r="F889">
        <v>75</v>
      </c>
      <c r="G889">
        <v>125</v>
      </c>
      <c r="J889">
        <v>1975</v>
      </c>
      <c r="L889">
        <v>1</v>
      </c>
      <c r="N889">
        <v>0</v>
      </c>
      <c r="O889" t="s">
        <v>2770</v>
      </c>
      <c r="P889">
        <v>5</v>
      </c>
      <c r="Q889">
        <v>6</v>
      </c>
    </row>
    <row r="890" spans="1:17" x14ac:dyDescent="0.25">
      <c r="A890" s="43">
        <v>888</v>
      </c>
      <c r="B890" t="s">
        <v>2771</v>
      </c>
      <c r="C890" t="s">
        <v>2772</v>
      </c>
      <c r="D890">
        <v>996552</v>
      </c>
      <c r="E890">
        <v>120</v>
      </c>
      <c r="F890">
        <v>130</v>
      </c>
      <c r="G890">
        <v>130</v>
      </c>
      <c r="J890">
        <v>1979</v>
      </c>
      <c r="L890">
        <v>2</v>
      </c>
      <c r="M890">
        <v>7</v>
      </c>
      <c r="O890" t="s">
        <v>2773</v>
      </c>
      <c r="P890">
        <v>5</v>
      </c>
      <c r="Q890">
        <v>6</v>
      </c>
    </row>
    <row r="891" spans="1:17" x14ac:dyDescent="0.25">
      <c r="A891" s="43">
        <v>889</v>
      </c>
      <c r="B891" t="s">
        <v>2774</v>
      </c>
      <c r="C891" t="s">
        <v>2775</v>
      </c>
      <c r="D891">
        <v>995003</v>
      </c>
      <c r="E891">
        <v>130</v>
      </c>
      <c r="F891">
        <v>102</v>
      </c>
      <c r="G891">
        <v>102</v>
      </c>
      <c r="J891">
        <v>1993</v>
      </c>
      <c r="L891">
        <v>1</v>
      </c>
      <c r="O891" t="s">
        <v>2776</v>
      </c>
      <c r="P891">
        <v>5</v>
      </c>
      <c r="Q891">
        <v>6</v>
      </c>
    </row>
    <row r="892" spans="1:17" x14ac:dyDescent="0.25">
      <c r="A892" s="43">
        <v>890</v>
      </c>
      <c r="B892" t="s">
        <v>2777</v>
      </c>
      <c r="C892" t="s">
        <v>2778</v>
      </c>
      <c r="D892">
        <v>996470</v>
      </c>
      <c r="E892">
        <v>120</v>
      </c>
      <c r="F892">
        <v>132</v>
      </c>
      <c r="G892">
        <v>132</v>
      </c>
      <c r="J892">
        <v>1960</v>
      </c>
      <c r="K892">
        <v>1974</v>
      </c>
      <c r="L892">
        <v>2</v>
      </c>
      <c r="M892">
        <v>7</v>
      </c>
      <c r="O892" t="s">
        <v>2779</v>
      </c>
      <c r="P892">
        <v>5</v>
      </c>
      <c r="Q892">
        <v>6</v>
      </c>
    </row>
    <row r="893" spans="1:17" x14ac:dyDescent="0.25">
      <c r="A893" s="43">
        <v>891</v>
      </c>
      <c r="B893" t="s">
        <v>2780</v>
      </c>
      <c r="C893" t="s">
        <v>2781</v>
      </c>
      <c r="D893">
        <v>994458</v>
      </c>
      <c r="E893">
        <v>120</v>
      </c>
      <c r="F893">
        <v>160</v>
      </c>
      <c r="G893">
        <v>143</v>
      </c>
      <c r="J893">
        <v>1969</v>
      </c>
      <c r="K893">
        <v>1995</v>
      </c>
      <c r="L893">
        <v>2</v>
      </c>
      <c r="M893">
        <v>7</v>
      </c>
      <c r="O893" t="s">
        <v>2782</v>
      </c>
      <c r="P893">
        <v>5</v>
      </c>
      <c r="Q893">
        <v>6</v>
      </c>
    </row>
    <row r="894" spans="1:17" x14ac:dyDescent="0.25">
      <c r="A894" s="43">
        <v>892</v>
      </c>
      <c r="B894" t="s">
        <v>2783</v>
      </c>
      <c r="C894" t="s">
        <v>2784</v>
      </c>
      <c r="D894">
        <v>2540574</v>
      </c>
      <c r="E894">
        <v>130</v>
      </c>
      <c r="F894">
        <v>120</v>
      </c>
      <c r="G894">
        <v>120</v>
      </c>
      <c r="J894">
        <v>2000</v>
      </c>
      <c r="L894">
        <v>1</v>
      </c>
      <c r="O894" t="s">
        <v>2785</v>
      </c>
      <c r="P894">
        <v>5</v>
      </c>
      <c r="Q894">
        <v>6</v>
      </c>
    </row>
    <row r="895" spans="1:17" x14ac:dyDescent="0.25">
      <c r="A895" s="43">
        <v>893</v>
      </c>
      <c r="B895" t="s">
        <v>2786</v>
      </c>
      <c r="C895" t="s">
        <v>2787</v>
      </c>
      <c r="D895">
        <v>996759</v>
      </c>
      <c r="E895">
        <v>130</v>
      </c>
      <c r="F895">
        <v>61</v>
      </c>
      <c r="G895">
        <v>109</v>
      </c>
      <c r="J895">
        <v>1978</v>
      </c>
      <c r="L895">
        <v>1</v>
      </c>
      <c r="O895" t="s">
        <v>2788</v>
      </c>
      <c r="P895">
        <v>5</v>
      </c>
      <c r="Q895">
        <v>6</v>
      </c>
    </row>
    <row r="896" spans="1:17" x14ac:dyDescent="0.25">
      <c r="A896" s="43">
        <v>894</v>
      </c>
      <c r="B896" t="s">
        <v>2789</v>
      </c>
      <c r="C896" t="s">
        <v>2790</v>
      </c>
      <c r="D896">
        <v>997529</v>
      </c>
      <c r="E896">
        <v>130</v>
      </c>
      <c r="F896">
        <v>101</v>
      </c>
      <c r="G896">
        <v>101</v>
      </c>
      <c r="J896">
        <v>1964</v>
      </c>
      <c r="L896">
        <v>2</v>
      </c>
      <c r="M896">
        <v>7</v>
      </c>
      <c r="O896" t="s">
        <v>2791</v>
      </c>
      <c r="P896">
        <v>5</v>
      </c>
      <c r="Q896">
        <v>6</v>
      </c>
    </row>
    <row r="897" spans="1:17" x14ac:dyDescent="0.25">
      <c r="A897" s="43">
        <v>895</v>
      </c>
      <c r="B897" t="s">
        <v>2792</v>
      </c>
      <c r="C897" t="s">
        <v>860</v>
      </c>
      <c r="D897">
        <v>996120</v>
      </c>
      <c r="E897">
        <v>539</v>
      </c>
      <c r="F897">
        <v>28</v>
      </c>
      <c r="H897">
        <v>28</v>
      </c>
      <c r="J897">
        <v>1985</v>
      </c>
      <c r="L897">
        <v>9</v>
      </c>
      <c r="O897" t="s">
        <v>2793</v>
      </c>
      <c r="P897">
        <v>5</v>
      </c>
      <c r="Q897">
        <v>6</v>
      </c>
    </row>
    <row r="898" spans="1:17" x14ac:dyDescent="0.25">
      <c r="A898" s="43">
        <v>896</v>
      </c>
      <c r="B898" t="s">
        <v>2794</v>
      </c>
      <c r="C898" t="s">
        <v>2795</v>
      </c>
      <c r="D898">
        <v>997509</v>
      </c>
      <c r="E898">
        <v>120</v>
      </c>
      <c r="F898">
        <v>105</v>
      </c>
      <c r="G898">
        <v>163</v>
      </c>
      <c r="J898">
        <v>1954</v>
      </c>
      <c r="K898">
        <v>1988</v>
      </c>
      <c r="L898">
        <v>2</v>
      </c>
      <c r="M898">
        <v>7</v>
      </c>
      <c r="O898" t="s">
        <v>2796</v>
      </c>
      <c r="P898">
        <v>5</v>
      </c>
      <c r="Q898">
        <v>6</v>
      </c>
    </row>
    <row r="899" spans="1:17" x14ac:dyDescent="0.25">
      <c r="A899" s="43">
        <v>897</v>
      </c>
      <c r="B899" t="s">
        <v>2797</v>
      </c>
      <c r="C899" t="s">
        <v>2798</v>
      </c>
      <c r="D899">
        <v>995571</v>
      </c>
      <c r="E899">
        <v>120</v>
      </c>
      <c r="F899">
        <v>161</v>
      </c>
      <c r="G899">
        <v>161</v>
      </c>
      <c r="J899">
        <v>1969</v>
      </c>
      <c r="K899">
        <v>1980</v>
      </c>
      <c r="L899">
        <v>2</v>
      </c>
      <c r="M899">
        <v>7</v>
      </c>
      <c r="N899">
        <v>2</v>
      </c>
      <c r="O899" t="s">
        <v>2799</v>
      </c>
      <c r="P899">
        <v>5</v>
      </c>
      <c r="Q899">
        <v>6</v>
      </c>
    </row>
    <row r="900" spans="1:17" x14ac:dyDescent="0.25">
      <c r="A900" s="43">
        <v>898</v>
      </c>
      <c r="B900" t="s">
        <v>2800</v>
      </c>
      <c r="C900" t="s">
        <v>2801</v>
      </c>
      <c r="D900">
        <v>994243</v>
      </c>
      <c r="E900">
        <v>130</v>
      </c>
      <c r="F900">
        <v>149</v>
      </c>
      <c r="G900">
        <v>149</v>
      </c>
      <c r="J900">
        <v>1967</v>
      </c>
      <c r="K900">
        <v>1983</v>
      </c>
      <c r="L900">
        <v>1</v>
      </c>
      <c r="O900" t="s">
        <v>2802</v>
      </c>
      <c r="P900">
        <v>5</v>
      </c>
      <c r="Q900">
        <v>6</v>
      </c>
    </row>
    <row r="901" spans="1:17" x14ac:dyDescent="0.25">
      <c r="A901" s="43">
        <v>899</v>
      </c>
      <c r="B901" t="s">
        <v>2803</v>
      </c>
      <c r="C901" t="s">
        <v>2804</v>
      </c>
      <c r="D901">
        <v>100037521</v>
      </c>
      <c r="E901">
        <v>140</v>
      </c>
      <c r="F901">
        <v>2640</v>
      </c>
      <c r="G901">
        <v>2640</v>
      </c>
      <c r="J901">
        <v>2012</v>
      </c>
      <c r="L901">
        <v>1</v>
      </c>
      <c r="N901">
        <v>90</v>
      </c>
      <c r="O901" t="s">
        <v>2805</v>
      </c>
      <c r="P901">
        <v>5</v>
      </c>
      <c r="Q901">
        <v>6</v>
      </c>
    </row>
    <row r="902" spans="1:17" x14ac:dyDescent="0.25">
      <c r="A902" s="43">
        <v>900</v>
      </c>
      <c r="B902" t="s">
        <v>2806</v>
      </c>
      <c r="C902" t="s">
        <v>2807</v>
      </c>
      <c r="D902">
        <v>995315</v>
      </c>
      <c r="E902">
        <v>120</v>
      </c>
      <c r="F902">
        <v>151</v>
      </c>
      <c r="G902">
        <v>217</v>
      </c>
      <c r="J902">
        <v>1986</v>
      </c>
      <c r="K902">
        <v>1993</v>
      </c>
      <c r="L902">
        <v>7</v>
      </c>
      <c r="M902">
        <v>1</v>
      </c>
      <c r="N902">
        <v>1</v>
      </c>
      <c r="O902" t="s">
        <v>2808</v>
      </c>
      <c r="P902">
        <v>5</v>
      </c>
      <c r="Q902">
        <v>6</v>
      </c>
    </row>
    <row r="903" spans="1:17" x14ac:dyDescent="0.25">
      <c r="A903" s="43">
        <v>901</v>
      </c>
      <c r="B903" t="s">
        <v>2809</v>
      </c>
      <c r="C903" t="s">
        <v>2810</v>
      </c>
      <c r="D903">
        <v>994758</v>
      </c>
      <c r="E903">
        <v>130</v>
      </c>
      <c r="F903">
        <v>90</v>
      </c>
      <c r="G903">
        <v>90</v>
      </c>
      <c r="J903">
        <v>1993</v>
      </c>
      <c r="L903">
        <v>1</v>
      </c>
      <c r="O903" t="s">
        <v>2811</v>
      </c>
      <c r="P903">
        <v>5</v>
      </c>
      <c r="Q903">
        <v>6</v>
      </c>
    </row>
    <row r="904" spans="1:17" x14ac:dyDescent="0.25">
      <c r="A904" s="43">
        <v>902</v>
      </c>
      <c r="B904" t="s">
        <v>2812</v>
      </c>
      <c r="C904" t="s">
        <v>2813</v>
      </c>
      <c r="D904">
        <v>2702958</v>
      </c>
      <c r="E904">
        <v>130</v>
      </c>
      <c r="F904">
        <v>45</v>
      </c>
      <c r="G904">
        <v>86</v>
      </c>
      <c r="J904">
        <v>2008</v>
      </c>
      <c r="L904">
        <v>2</v>
      </c>
      <c r="M904">
        <v>7</v>
      </c>
      <c r="N904">
        <v>90</v>
      </c>
      <c r="O904" t="s">
        <v>2814</v>
      </c>
      <c r="P904">
        <v>5</v>
      </c>
      <c r="Q904">
        <v>6</v>
      </c>
    </row>
    <row r="905" spans="1:17" x14ac:dyDescent="0.25">
      <c r="A905" s="43">
        <v>903</v>
      </c>
      <c r="B905" t="s">
        <v>2815</v>
      </c>
      <c r="C905" t="s">
        <v>2816</v>
      </c>
      <c r="D905">
        <v>100094117</v>
      </c>
      <c r="E905">
        <v>130</v>
      </c>
      <c r="F905">
        <v>130</v>
      </c>
      <c r="G905">
        <v>130</v>
      </c>
      <c r="J905">
        <v>2016</v>
      </c>
      <c r="L905">
        <v>1</v>
      </c>
      <c r="O905" t="s">
        <v>2817</v>
      </c>
      <c r="P905">
        <v>5</v>
      </c>
      <c r="Q905">
        <v>6</v>
      </c>
    </row>
    <row r="906" spans="1:17" x14ac:dyDescent="0.25">
      <c r="A906" s="43">
        <v>904</v>
      </c>
      <c r="B906" t="s">
        <v>2818</v>
      </c>
      <c r="C906" t="s">
        <v>2819</v>
      </c>
      <c r="D906">
        <v>995858</v>
      </c>
      <c r="E906">
        <v>120</v>
      </c>
      <c r="F906">
        <v>100</v>
      </c>
      <c r="G906">
        <v>100</v>
      </c>
      <c r="J906">
        <v>1967</v>
      </c>
      <c r="L906">
        <v>2</v>
      </c>
      <c r="M906">
        <v>7</v>
      </c>
      <c r="O906" t="s">
        <v>2820</v>
      </c>
      <c r="P906">
        <v>5</v>
      </c>
      <c r="Q906">
        <v>6</v>
      </c>
    </row>
    <row r="907" spans="1:17" x14ac:dyDescent="0.25">
      <c r="A907" s="43">
        <v>905</v>
      </c>
      <c r="B907" t="s">
        <v>2821</v>
      </c>
      <c r="C907" t="s">
        <v>2822</v>
      </c>
      <c r="D907">
        <v>2540533</v>
      </c>
      <c r="E907">
        <v>120</v>
      </c>
      <c r="F907">
        <v>151</v>
      </c>
      <c r="G907">
        <v>151</v>
      </c>
      <c r="J907">
        <v>2001</v>
      </c>
      <c r="L907">
        <v>1</v>
      </c>
      <c r="O907" t="s">
        <v>2823</v>
      </c>
      <c r="P907">
        <v>5</v>
      </c>
      <c r="Q907">
        <v>6</v>
      </c>
    </row>
    <row r="908" spans="1:17" x14ac:dyDescent="0.25">
      <c r="A908" s="43">
        <v>906</v>
      </c>
      <c r="B908" t="s">
        <v>2824</v>
      </c>
      <c r="C908" t="s">
        <v>2825</v>
      </c>
      <c r="D908">
        <v>993809</v>
      </c>
      <c r="E908">
        <v>120</v>
      </c>
      <c r="F908">
        <v>109</v>
      </c>
      <c r="G908">
        <v>109</v>
      </c>
      <c r="J908">
        <v>1973</v>
      </c>
      <c r="K908">
        <v>1979</v>
      </c>
      <c r="L908">
        <v>2</v>
      </c>
      <c r="M908">
        <v>7</v>
      </c>
      <c r="N908">
        <v>2</v>
      </c>
      <c r="O908" t="s">
        <v>2826</v>
      </c>
      <c r="P908">
        <v>5</v>
      </c>
      <c r="Q908">
        <v>6</v>
      </c>
    </row>
    <row r="909" spans="1:17" x14ac:dyDescent="0.25">
      <c r="A909" s="43">
        <v>907</v>
      </c>
      <c r="B909" t="s">
        <v>2827</v>
      </c>
      <c r="C909" t="s">
        <v>2828</v>
      </c>
      <c r="D909">
        <v>996891</v>
      </c>
      <c r="E909">
        <v>130</v>
      </c>
      <c r="F909">
        <v>61</v>
      </c>
      <c r="G909">
        <v>109</v>
      </c>
      <c r="J909">
        <v>1978</v>
      </c>
      <c r="L909">
        <v>1</v>
      </c>
      <c r="O909" t="s">
        <v>2829</v>
      </c>
      <c r="P909">
        <v>5</v>
      </c>
      <c r="Q909">
        <v>6</v>
      </c>
    </row>
    <row r="910" spans="1:17" x14ac:dyDescent="0.25">
      <c r="A910" s="43">
        <v>908</v>
      </c>
      <c r="B910" t="s">
        <v>2830</v>
      </c>
      <c r="C910" t="s">
        <v>2831</v>
      </c>
      <c r="D910">
        <v>997702</v>
      </c>
      <c r="E910">
        <v>120</v>
      </c>
      <c r="F910">
        <v>156</v>
      </c>
      <c r="G910">
        <v>156</v>
      </c>
      <c r="J910">
        <v>1956</v>
      </c>
      <c r="K910">
        <v>1977</v>
      </c>
      <c r="L910">
        <v>2</v>
      </c>
      <c r="M910">
        <v>7</v>
      </c>
      <c r="O910" t="s">
        <v>2832</v>
      </c>
      <c r="P910">
        <v>5</v>
      </c>
      <c r="Q910">
        <v>6</v>
      </c>
    </row>
    <row r="911" spans="1:17" x14ac:dyDescent="0.25">
      <c r="A911" s="43">
        <v>909</v>
      </c>
      <c r="B911" t="s">
        <v>2833</v>
      </c>
      <c r="C911" t="s">
        <v>2834</v>
      </c>
      <c r="D911">
        <v>995985</v>
      </c>
      <c r="E911">
        <v>232</v>
      </c>
      <c r="F911">
        <v>22</v>
      </c>
      <c r="H911">
        <v>22</v>
      </c>
      <c r="J911">
        <v>1979</v>
      </c>
      <c r="L911">
        <v>9</v>
      </c>
      <c r="O911" t="s">
        <v>2835</v>
      </c>
      <c r="P911">
        <v>5</v>
      </c>
      <c r="Q911">
        <v>6</v>
      </c>
    </row>
    <row r="912" spans="1:17" x14ac:dyDescent="0.25">
      <c r="A912" s="43">
        <v>910</v>
      </c>
      <c r="B912" t="s">
        <v>2836</v>
      </c>
      <c r="C912" t="s">
        <v>2837</v>
      </c>
      <c r="D912">
        <v>994649</v>
      </c>
      <c r="E912">
        <v>120</v>
      </c>
      <c r="F912">
        <v>164</v>
      </c>
      <c r="G912">
        <v>143</v>
      </c>
      <c r="J912">
        <v>1970</v>
      </c>
      <c r="K912">
        <v>1993</v>
      </c>
      <c r="L912">
        <v>2</v>
      </c>
      <c r="M912">
        <v>7</v>
      </c>
      <c r="O912" t="s">
        <v>2838</v>
      </c>
      <c r="P912">
        <v>5</v>
      </c>
      <c r="Q912">
        <v>6</v>
      </c>
    </row>
    <row r="913" spans="1:17" x14ac:dyDescent="0.25">
      <c r="A913" s="43">
        <v>911</v>
      </c>
      <c r="B913" t="s">
        <v>2839</v>
      </c>
      <c r="C913" t="s">
        <v>2840</v>
      </c>
      <c r="D913">
        <v>996763</v>
      </c>
      <c r="E913">
        <v>130</v>
      </c>
      <c r="F913">
        <v>63</v>
      </c>
      <c r="G913">
        <v>112</v>
      </c>
      <c r="J913">
        <v>1978</v>
      </c>
      <c r="L913">
        <v>1</v>
      </c>
      <c r="O913" t="s">
        <v>2841</v>
      </c>
      <c r="P913">
        <v>5</v>
      </c>
      <c r="Q913">
        <v>6</v>
      </c>
    </row>
    <row r="914" spans="1:17" x14ac:dyDescent="0.25">
      <c r="A914" s="43">
        <v>912</v>
      </c>
      <c r="B914" t="s">
        <v>2842</v>
      </c>
      <c r="C914" t="s">
        <v>2843</v>
      </c>
      <c r="D914">
        <v>996565</v>
      </c>
      <c r="E914">
        <v>120</v>
      </c>
      <c r="F914">
        <v>105</v>
      </c>
      <c r="G914">
        <v>105</v>
      </c>
      <c r="J914">
        <v>1978</v>
      </c>
      <c r="L914">
        <v>2</v>
      </c>
      <c r="M914">
        <v>7</v>
      </c>
      <c r="O914" t="s">
        <v>2844</v>
      </c>
      <c r="P914">
        <v>5</v>
      </c>
      <c r="Q914">
        <v>6</v>
      </c>
    </row>
    <row r="915" spans="1:17" x14ac:dyDescent="0.25">
      <c r="A915" s="43">
        <v>913</v>
      </c>
      <c r="B915" t="s">
        <v>2845</v>
      </c>
      <c r="C915" t="s">
        <v>2846</v>
      </c>
      <c r="D915">
        <v>996235</v>
      </c>
      <c r="E915">
        <v>120</v>
      </c>
      <c r="F915">
        <v>112</v>
      </c>
      <c r="G915">
        <v>169</v>
      </c>
      <c r="J915">
        <v>1976</v>
      </c>
      <c r="K915">
        <v>2016</v>
      </c>
      <c r="L915">
        <v>7</v>
      </c>
      <c r="M915">
        <v>1</v>
      </c>
      <c r="N915">
        <v>2</v>
      </c>
      <c r="O915" t="s">
        <v>2847</v>
      </c>
      <c r="P915">
        <v>5</v>
      </c>
      <c r="Q915">
        <v>6</v>
      </c>
    </row>
    <row r="916" spans="1:17" x14ac:dyDescent="0.25">
      <c r="A916" s="43">
        <v>914</v>
      </c>
      <c r="B916" t="s">
        <v>2848</v>
      </c>
      <c r="C916" t="s">
        <v>2849</v>
      </c>
      <c r="D916">
        <v>997662</v>
      </c>
      <c r="E916">
        <v>130</v>
      </c>
      <c r="F916">
        <v>71</v>
      </c>
      <c r="G916">
        <v>122</v>
      </c>
      <c r="J916">
        <v>1980</v>
      </c>
      <c r="L916">
        <v>2</v>
      </c>
      <c r="M916">
        <v>7</v>
      </c>
      <c r="O916" t="s">
        <v>2850</v>
      </c>
      <c r="P916">
        <v>5</v>
      </c>
      <c r="Q916">
        <v>6</v>
      </c>
    </row>
    <row r="917" spans="1:17" x14ac:dyDescent="0.25">
      <c r="A917" s="43">
        <v>915</v>
      </c>
      <c r="B917" t="s">
        <v>2851</v>
      </c>
      <c r="C917" t="s">
        <v>2852</v>
      </c>
      <c r="D917">
        <v>996037</v>
      </c>
      <c r="E917">
        <v>120</v>
      </c>
      <c r="F917">
        <v>128</v>
      </c>
      <c r="G917">
        <v>218</v>
      </c>
      <c r="J917">
        <v>1980</v>
      </c>
      <c r="L917">
        <v>2</v>
      </c>
      <c r="M917">
        <v>7</v>
      </c>
      <c r="N917">
        <v>2</v>
      </c>
      <c r="O917" t="s">
        <v>2853</v>
      </c>
      <c r="P917">
        <v>5</v>
      </c>
      <c r="Q917">
        <v>6</v>
      </c>
    </row>
    <row r="918" spans="1:17" x14ac:dyDescent="0.25">
      <c r="A918" s="43">
        <v>916</v>
      </c>
      <c r="B918" t="s">
        <v>2854</v>
      </c>
      <c r="C918" t="s">
        <v>2855</v>
      </c>
      <c r="D918">
        <v>996617</v>
      </c>
      <c r="E918">
        <v>130</v>
      </c>
      <c r="F918">
        <v>63</v>
      </c>
      <c r="G918">
        <v>112</v>
      </c>
      <c r="J918">
        <v>1978</v>
      </c>
      <c r="L918">
        <v>1</v>
      </c>
      <c r="O918" t="s">
        <v>2856</v>
      </c>
      <c r="P918">
        <v>5</v>
      </c>
      <c r="Q918">
        <v>6</v>
      </c>
    </row>
    <row r="919" spans="1:17" x14ac:dyDescent="0.25">
      <c r="A919" s="43">
        <v>917</v>
      </c>
      <c r="B919" t="s">
        <v>2857</v>
      </c>
      <c r="C919" t="s">
        <v>2858</v>
      </c>
      <c r="D919">
        <v>997515</v>
      </c>
      <c r="E919">
        <v>120</v>
      </c>
      <c r="F919">
        <v>225</v>
      </c>
      <c r="G919">
        <v>168</v>
      </c>
      <c r="J919">
        <v>2014</v>
      </c>
      <c r="L919">
        <v>2</v>
      </c>
      <c r="M919">
        <v>7</v>
      </c>
      <c r="N919">
        <v>90</v>
      </c>
      <c r="O919" t="s">
        <v>2859</v>
      </c>
      <c r="P919">
        <v>5</v>
      </c>
      <c r="Q919">
        <v>6</v>
      </c>
    </row>
    <row r="920" spans="1:17" x14ac:dyDescent="0.25">
      <c r="A920" s="43">
        <v>918</v>
      </c>
      <c r="B920" t="s">
        <v>2860</v>
      </c>
      <c r="C920" t="s">
        <v>2861</v>
      </c>
      <c r="D920">
        <v>995466</v>
      </c>
      <c r="E920">
        <v>130</v>
      </c>
      <c r="F920">
        <v>107</v>
      </c>
      <c r="G920">
        <v>107</v>
      </c>
      <c r="J920">
        <v>1970</v>
      </c>
      <c r="K920">
        <v>1988</v>
      </c>
      <c r="L920">
        <v>1</v>
      </c>
      <c r="O920" t="s">
        <v>2862</v>
      </c>
      <c r="P920">
        <v>5</v>
      </c>
      <c r="Q920">
        <v>6</v>
      </c>
    </row>
    <row r="921" spans="1:17" x14ac:dyDescent="0.25">
      <c r="A921" s="43">
        <v>919</v>
      </c>
      <c r="B921" t="s">
        <v>2863</v>
      </c>
      <c r="C921" t="s">
        <v>2864</v>
      </c>
      <c r="D921">
        <v>100103815</v>
      </c>
      <c r="E921">
        <v>140</v>
      </c>
      <c r="F921">
        <v>2718</v>
      </c>
      <c r="G921">
        <v>2718</v>
      </c>
      <c r="J921">
        <v>2018</v>
      </c>
      <c r="L921">
        <v>1</v>
      </c>
      <c r="O921" t="s">
        <v>1250</v>
      </c>
      <c r="P921">
        <v>5</v>
      </c>
      <c r="Q921">
        <v>6</v>
      </c>
    </row>
    <row r="922" spans="1:17" x14ac:dyDescent="0.25">
      <c r="A922" s="43">
        <v>920</v>
      </c>
      <c r="B922" t="s">
        <v>2865</v>
      </c>
      <c r="C922" t="s">
        <v>2866</v>
      </c>
      <c r="D922">
        <v>996184</v>
      </c>
      <c r="E922">
        <v>120</v>
      </c>
      <c r="F922">
        <v>83</v>
      </c>
      <c r="G922">
        <v>113</v>
      </c>
      <c r="J922">
        <v>1953</v>
      </c>
      <c r="L922">
        <v>2</v>
      </c>
      <c r="M922">
        <v>3</v>
      </c>
      <c r="N922">
        <v>2</v>
      </c>
      <c r="O922" t="s">
        <v>2867</v>
      </c>
      <c r="P922">
        <v>5</v>
      </c>
      <c r="Q922">
        <v>6</v>
      </c>
    </row>
    <row r="923" spans="1:17" x14ac:dyDescent="0.25">
      <c r="A923" s="43">
        <v>921</v>
      </c>
      <c r="B923" t="s">
        <v>2868</v>
      </c>
      <c r="C923" t="s">
        <v>2869</v>
      </c>
      <c r="D923">
        <v>997388</v>
      </c>
      <c r="E923">
        <v>120</v>
      </c>
      <c r="F923">
        <v>135</v>
      </c>
      <c r="G923">
        <v>135</v>
      </c>
      <c r="J923">
        <v>1967</v>
      </c>
      <c r="L923">
        <v>2</v>
      </c>
      <c r="M923">
        <v>7</v>
      </c>
      <c r="N923">
        <v>2</v>
      </c>
      <c r="O923" t="s">
        <v>2870</v>
      </c>
      <c r="P923">
        <v>5</v>
      </c>
      <c r="Q923">
        <v>6</v>
      </c>
    </row>
    <row r="924" spans="1:17" x14ac:dyDescent="0.25">
      <c r="A924" s="43">
        <v>922</v>
      </c>
      <c r="B924" t="s">
        <v>2871</v>
      </c>
      <c r="C924" t="s">
        <v>2872</v>
      </c>
      <c r="D924">
        <v>2577940</v>
      </c>
      <c r="E924">
        <v>130</v>
      </c>
      <c r="F924">
        <v>49</v>
      </c>
      <c r="G924">
        <v>98</v>
      </c>
      <c r="J924">
        <v>2002</v>
      </c>
      <c r="L924">
        <v>2</v>
      </c>
      <c r="M924">
        <v>7</v>
      </c>
      <c r="N924">
        <v>90</v>
      </c>
      <c r="O924" t="s">
        <v>2873</v>
      </c>
      <c r="P924">
        <v>5</v>
      </c>
      <c r="Q924">
        <v>6</v>
      </c>
    </row>
    <row r="925" spans="1:17" x14ac:dyDescent="0.25">
      <c r="A925" s="43">
        <v>923</v>
      </c>
      <c r="B925" t="s">
        <v>2874</v>
      </c>
      <c r="C925" t="s">
        <v>1954</v>
      </c>
      <c r="D925">
        <v>996113</v>
      </c>
      <c r="E925">
        <v>323</v>
      </c>
      <c r="F925">
        <v>563</v>
      </c>
      <c r="H925">
        <v>563</v>
      </c>
      <c r="J925">
        <v>1959</v>
      </c>
      <c r="L925">
        <v>2</v>
      </c>
      <c r="M925">
        <v>3</v>
      </c>
      <c r="O925" t="s">
        <v>2875</v>
      </c>
      <c r="P925">
        <v>5</v>
      </c>
      <c r="Q925">
        <v>6</v>
      </c>
    </row>
    <row r="926" spans="1:17" x14ac:dyDescent="0.25">
      <c r="A926" s="43">
        <v>924</v>
      </c>
      <c r="B926" t="s">
        <v>2876</v>
      </c>
      <c r="C926" t="s">
        <v>2877</v>
      </c>
      <c r="D926">
        <v>993896</v>
      </c>
      <c r="E926">
        <v>120</v>
      </c>
      <c r="F926">
        <v>147</v>
      </c>
      <c r="G926">
        <v>147</v>
      </c>
      <c r="J926">
        <v>1967</v>
      </c>
      <c r="K926">
        <v>1972</v>
      </c>
      <c r="L926">
        <v>1</v>
      </c>
      <c r="O926" t="s">
        <v>2878</v>
      </c>
      <c r="P926">
        <v>5</v>
      </c>
      <c r="Q926">
        <v>6</v>
      </c>
    </row>
    <row r="927" spans="1:17" x14ac:dyDescent="0.25">
      <c r="A927" s="43">
        <v>925</v>
      </c>
      <c r="B927" t="s">
        <v>2879</v>
      </c>
      <c r="C927" t="s">
        <v>2880</v>
      </c>
      <c r="D927">
        <v>996635</v>
      </c>
      <c r="E927">
        <v>130</v>
      </c>
      <c r="F927">
        <v>61</v>
      </c>
      <c r="G927">
        <v>109</v>
      </c>
      <c r="J927">
        <v>1978</v>
      </c>
      <c r="L927">
        <v>1</v>
      </c>
      <c r="O927" t="s">
        <v>2881</v>
      </c>
      <c r="P927">
        <v>5</v>
      </c>
      <c r="Q927">
        <v>6</v>
      </c>
    </row>
    <row r="928" spans="1:17" x14ac:dyDescent="0.25">
      <c r="A928" s="43">
        <v>926</v>
      </c>
      <c r="B928" t="s">
        <v>2882</v>
      </c>
      <c r="C928" t="s">
        <v>2883</v>
      </c>
      <c r="D928">
        <v>995879</v>
      </c>
      <c r="E928">
        <v>120</v>
      </c>
      <c r="F928">
        <v>128</v>
      </c>
      <c r="G928">
        <v>93</v>
      </c>
      <c r="J928">
        <v>1955</v>
      </c>
      <c r="K928">
        <v>1976</v>
      </c>
      <c r="L928">
        <v>2</v>
      </c>
      <c r="M928">
        <v>7</v>
      </c>
      <c r="N928">
        <v>2</v>
      </c>
      <c r="O928" t="s">
        <v>2884</v>
      </c>
      <c r="P928">
        <v>5</v>
      </c>
      <c r="Q928">
        <v>6</v>
      </c>
    </row>
    <row r="929" spans="1:17" x14ac:dyDescent="0.25">
      <c r="A929" s="43">
        <v>927</v>
      </c>
      <c r="B929" t="s">
        <v>2885</v>
      </c>
      <c r="C929" t="s">
        <v>2886</v>
      </c>
      <c r="D929">
        <v>100100821</v>
      </c>
      <c r="E929">
        <v>131</v>
      </c>
      <c r="F929">
        <v>157</v>
      </c>
      <c r="G929">
        <v>157</v>
      </c>
      <c r="J929">
        <v>1969</v>
      </c>
      <c r="K929">
        <v>2017</v>
      </c>
      <c r="L929">
        <v>2</v>
      </c>
      <c r="M929">
        <v>7</v>
      </c>
      <c r="N929">
        <v>4</v>
      </c>
      <c r="O929" t="s">
        <v>2887</v>
      </c>
      <c r="P929">
        <v>5</v>
      </c>
      <c r="Q929">
        <v>6</v>
      </c>
    </row>
    <row r="930" spans="1:17" x14ac:dyDescent="0.25">
      <c r="A930" s="43">
        <v>928</v>
      </c>
      <c r="B930" t="s">
        <v>2888</v>
      </c>
      <c r="C930" t="s">
        <v>2889</v>
      </c>
      <c r="D930">
        <v>997002</v>
      </c>
      <c r="E930">
        <v>130</v>
      </c>
      <c r="F930">
        <v>110</v>
      </c>
      <c r="G930">
        <v>110</v>
      </c>
      <c r="J930">
        <v>1967</v>
      </c>
      <c r="K930">
        <v>1985</v>
      </c>
      <c r="L930">
        <v>1</v>
      </c>
      <c r="O930" t="s">
        <v>2890</v>
      </c>
      <c r="P930">
        <v>5</v>
      </c>
      <c r="Q930">
        <v>6</v>
      </c>
    </row>
    <row r="931" spans="1:17" x14ac:dyDescent="0.25">
      <c r="A931" s="43">
        <v>929</v>
      </c>
      <c r="B931" t="s">
        <v>2891</v>
      </c>
      <c r="C931" t="s">
        <v>2892</v>
      </c>
      <c r="D931">
        <v>2691182</v>
      </c>
      <c r="E931">
        <v>130</v>
      </c>
      <c r="F931">
        <v>56</v>
      </c>
      <c r="G931">
        <v>108</v>
      </c>
      <c r="J931">
        <v>2008</v>
      </c>
      <c r="L931">
        <v>2</v>
      </c>
      <c r="M931">
        <v>7</v>
      </c>
      <c r="N931">
        <v>90</v>
      </c>
      <c r="O931" t="s">
        <v>2893</v>
      </c>
      <c r="P931">
        <v>5</v>
      </c>
      <c r="Q931">
        <v>6</v>
      </c>
    </row>
    <row r="932" spans="1:17" x14ac:dyDescent="0.25">
      <c r="A932" s="43">
        <v>930</v>
      </c>
      <c r="B932" t="s">
        <v>2894</v>
      </c>
      <c r="C932" t="s">
        <v>2895</v>
      </c>
      <c r="D932">
        <v>996658</v>
      </c>
      <c r="E932">
        <v>130</v>
      </c>
      <c r="F932">
        <v>58</v>
      </c>
      <c r="G932">
        <v>102</v>
      </c>
      <c r="J932">
        <v>1977</v>
      </c>
      <c r="L932">
        <v>1</v>
      </c>
      <c r="O932" t="s">
        <v>2896</v>
      </c>
      <c r="P932">
        <v>5</v>
      </c>
      <c r="Q932">
        <v>6</v>
      </c>
    </row>
    <row r="933" spans="1:17" x14ac:dyDescent="0.25">
      <c r="A933" s="43">
        <v>931</v>
      </c>
      <c r="B933" t="s">
        <v>2897</v>
      </c>
      <c r="C933" t="s">
        <v>2898</v>
      </c>
      <c r="D933">
        <v>996350</v>
      </c>
      <c r="E933">
        <v>120</v>
      </c>
      <c r="F933">
        <v>175</v>
      </c>
      <c r="G933">
        <v>175</v>
      </c>
      <c r="J933">
        <v>1960</v>
      </c>
      <c r="K933">
        <v>1978</v>
      </c>
      <c r="L933">
        <v>2</v>
      </c>
      <c r="M933">
        <v>7</v>
      </c>
      <c r="O933" t="s">
        <v>2899</v>
      </c>
      <c r="P933">
        <v>5</v>
      </c>
      <c r="Q933">
        <v>6</v>
      </c>
    </row>
    <row r="934" spans="1:17" x14ac:dyDescent="0.25">
      <c r="A934" s="43">
        <v>932</v>
      </c>
      <c r="B934" t="s">
        <v>2900</v>
      </c>
      <c r="C934" t="s">
        <v>2901</v>
      </c>
      <c r="D934">
        <v>997369</v>
      </c>
      <c r="E934">
        <v>120</v>
      </c>
      <c r="F934">
        <v>163</v>
      </c>
      <c r="G934">
        <v>163</v>
      </c>
      <c r="J934">
        <v>1966</v>
      </c>
      <c r="K934">
        <v>1976</v>
      </c>
      <c r="L934">
        <v>2</v>
      </c>
      <c r="M934">
        <v>7</v>
      </c>
      <c r="O934" t="s">
        <v>2902</v>
      </c>
      <c r="P934">
        <v>5</v>
      </c>
      <c r="Q934">
        <v>6</v>
      </c>
    </row>
    <row r="935" spans="1:17" x14ac:dyDescent="0.25">
      <c r="A935" s="43">
        <v>933</v>
      </c>
      <c r="B935" t="s">
        <v>2903</v>
      </c>
      <c r="C935" t="s">
        <v>2904</v>
      </c>
      <c r="D935">
        <v>994873</v>
      </c>
      <c r="E935">
        <v>120</v>
      </c>
      <c r="F935">
        <v>82</v>
      </c>
      <c r="G935">
        <v>130</v>
      </c>
      <c r="J935">
        <v>1827</v>
      </c>
      <c r="K935">
        <v>1969</v>
      </c>
      <c r="L935">
        <v>2</v>
      </c>
      <c r="M935">
        <v>7</v>
      </c>
      <c r="O935" t="s">
        <v>2905</v>
      </c>
      <c r="P935">
        <v>5</v>
      </c>
      <c r="Q935">
        <v>6</v>
      </c>
    </row>
    <row r="936" spans="1:17" x14ac:dyDescent="0.25">
      <c r="A936" s="43">
        <v>934</v>
      </c>
      <c r="B936" t="s">
        <v>2906</v>
      </c>
      <c r="C936" t="s">
        <v>2907</v>
      </c>
      <c r="D936">
        <v>996271</v>
      </c>
      <c r="E936">
        <v>140</v>
      </c>
      <c r="F936">
        <v>2328</v>
      </c>
      <c r="G936">
        <v>2328</v>
      </c>
      <c r="J936">
        <v>1965</v>
      </c>
      <c r="L936">
        <v>1</v>
      </c>
      <c r="O936" t="s">
        <v>2908</v>
      </c>
      <c r="P936">
        <v>5</v>
      </c>
      <c r="Q936">
        <v>6</v>
      </c>
    </row>
    <row r="937" spans="1:17" x14ac:dyDescent="0.25">
      <c r="A937" s="43">
        <v>935</v>
      </c>
      <c r="B937" t="s">
        <v>2909</v>
      </c>
      <c r="C937" t="s">
        <v>2910</v>
      </c>
      <c r="D937">
        <v>996326</v>
      </c>
      <c r="E937">
        <v>232</v>
      </c>
      <c r="F937">
        <v>20</v>
      </c>
      <c r="H937">
        <v>20</v>
      </c>
      <c r="J937">
        <v>1967</v>
      </c>
      <c r="L937">
        <v>9</v>
      </c>
      <c r="O937" t="s">
        <v>2911</v>
      </c>
      <c r="P937">
        <v>5</v>
      </c>
      <c r="Q937">
        <v>6</v>
      </c>
    </row>
    <row r="938" spans="1:17" x14ac:dyDescent="0.25">
      <c r="A938" s="43">
        <v>936</v>
      </c>
      <c r="B938" t="s">
        <v>2912</v>
      </c>
      <c r="C938" t="s">
        <v>2913</v>
      </c>
      <c r="D938">
        <v>994013</v>
      </c>
      <c r="E938">
        <v>120</v>
      </c>
      <c r="F938">
        <v>151</v>
      </c>
      <c r="G938">
        <v>119</v>
      </c>
      <c r="J938">
        <v>1972</v>
      </c>
      <c r="L938">
        <v>2</v>
      </c>
      <c r="M938">
        <v>7</v>
      </c>
      <c r="O938" t="s">
        <v>2914</v>
      </c>
      <c r="P938">
        <v>5</v>
      </c>
      <c r="Q938">
        <v>6</v>
      </c>
    </row>
    <row r="939" spans="1:17" x14ac:dyDescent="0.25">
      <c r="A939" s="43">
        <v>937</v>
      </c>
      <c r="B939" t="s">
        <v>2915</v>
      </c>
      <c r="C939" t="s">
        <v>2916</v>
      </c>
      <c r="D939">
        <v>996980</v>
      </c>
      <c r="E939">
        <v>130</v>
      </c>
      <c r="F939">
        <v>58</v>
      </c>
      <c r="G939">
        <v>102</v>
      </c>
      <c r="J939">
        <v>1977</v>
      </c>
      <c r="L939">
        <v>1</v>
      </c>
      <c r="O939" t="s">
        <v>2917</v>
      </c>
      <c r="P939">
        <v>5</v>
      </c>
      <c r="Q939">
        <v>6</v>
      </c>
    </row>
    <row r="940" spans="1:17" x14ac:dyDescent="0.25">
      <c r="A940" s="43">
        <v>938</v>
      </c>
      <c r="B940" t="s">
        <v>2918</v>
      </c>
      <c r="C940" t="s">
        <v>2919</v>
      </c>
      <c r="D940">
        <v>997207</v>
      </c>
      <c r="E940">
        <v>130</v>
      </c>
      <c r="F940">
        <v>52</v>
      </c>
      <c r="G940">
        <v>91</v>
      </c>
      <c r="J940">
        <v>1967</v>
      </c>
      <c r="L940">
        <v>7</v>
      </c>
      <c r="M940">
        <v>1</v>
      </c>
      <c r="O940" t="s">
        <v>2920</v>
      </c>
      <c r="P940">
        <v>5</v>
      </c>
      <c r="Q940">
        <v>6</v>
      </c>
    </row>
    <row r="941" spans="1:17" x14ac:dyDescent="0.25">
      <c r="A941" s="43">
        <v>939</v>
      </c>
      <c r="B941" t="s">
        <v>2921</v>
      </c>
      <c r="C941" t="s">
        <v>2922</v>
      </c>
      <c r="D941">
        <v>997286</v>
      </c>
      <c r="E941">
        <v>130</v>
      </c>
      <c r="F941">
        <v>61</v>
      </c>
      <c r="G941">
        <v>109</v>
      </c>
      <c r="J941">
        <v>1979</v>
      </c>
      <c r="L941">
        <v>1</v>
      </c>
      <c r="O941" t="s">
        <v>2923</v>
      </c>
      <c r="P941">
        <v>5</v>
      </c>
      <c r="Q941">
        <v>6</v>
      </c>
    </row>
    <row r="942" spans="1:17" x14ac:dyDescent="0.25">
      <c r="A942" s="43">
        <v>940</v>
      </c>
      <c r="B942" t="s">
        <v>2924</v>
      </c>
      <c r="C942" t="s">
        <v>2925</v>
      </c>
      <c r="D942">
        <v>996783</v>
      </c>
      <c r="E942">
        <v>130</v>
      </c>
      <c r="F942">
        <v>58</v>
      </c>
      <c r="G942">
        <v>102</v>
      </c>
      <c r="J942">
        <v>1977</v>
      </c>
      <c r="L942">
        <v>1</v>
      </c>
      <c r="O942" t="s">
        <v>2926</v>
      </c>
      <c r="P942">
        <v>5</v>
      </c>
      <c r="Q942">
        <v>6</v>
      </c>
    </row>
    <row r="943" spans="1:17" x14ac:dyDescent="0.25">
      <c r="A943" s="43">
        <v>941</v>
      </c>
      <c r="B943" t="s">
        <v>2927</v>
      </c>
      <c r="C943" t="s">
        <v>2928</v>
      </c>
      <c r="D943">
        <v>997330</v>
      </c>
      <c r="E943">
        <v>120</v>
      </c>
      <c r="F943">
        <v>163</v>
      </c>
      <c r="G943">
        <v>196</v>
      </c>
      <c r="J943">
        <v>1954</v>
      </c>
      <c r="L943">
        <v>2</v>
      </c>
      <c r="M943">
        <v>7</v>
      </c>
      <c r="N943">
        <v>2</v>
      </c>
      <c r="O943" t="s">
        <v>2929</v>
      </c>
      <c r="P943">
        <v>5</v>
      </c>
      <c r="Q943">
        <v>6</v>
      </c>
    </row>
    <row r="944" spans="1:17" x14ac:dyDescent="0.25">
      <c r="A944" s="43">
        <v>942</v>
      </c>
      <c r="B944" t="s">
        <v>2930</v>
      </c>
      <c r="C944" t="s">
        <v>2931</v>
      </c>
      <c r="D944">
        <v>996573</v>
      </c>
      <c r="E944">
        <v>120</v>
      </c>
      <c r="F944">
        <v>144</v>
      </c>
      <c r="G944">
        <v>144</v>
      </c>
      <c r="H944">
        <v>106</v>
      </c>
      <c r="J944">
        <v>1923</v>
      </c>
      <c r="K944">
        <v>1990</v>
      </c>
      <c r="L944">
        <v>2</v>
      </c>
      <c r="M944">
        <v>7</v>
      </c>
      <c r="N944">
        <v>2</v>
      </c>
      <c r="O944" t="s">
        <v>2932</v>
      </c>
      <c r="P944">
        <v>5</v>
      </c>
      <c r="Q944">
        <v>6</v>
      </c>
    </row>
    <row r="945" spans="1:17" x14ac:dyDescent="0.25">
      <c r="A945" s="43">
        <v>943</v>
      </c>
      <c r="B945" t="s">
        <v>2933</v>
      </c>
      <c r="C945" t="s">
        <v>2934</v>
      </c>
      <c r="D945">
        <v>2516381</v>
      </c>
      <c r="E945">
        <v>130</v>
      </c>
      <c r="F945">
        <v>65</v>
      </c>
      <c r="G945">
        <v>124</v>
      </c>
      <c r="J945">
        <v>1999</v>
      </c>
      <c r="L945">
        <v>1</v>
      </c>
      <c r="N945">
        <v>90</v>
      </c>
      <c r="O945" t="s">
        <v>2935</v>
      </c>
      <c r="P945">
        <v>5</v>
      </c>
      <c r="Q945">
        <v>6</v>
      </c>
    </row>
    <row r="946" spans="1:17" x14ac:dyDescent="0.25">
      <c r="A946" s="43">
        <v>944</v>
      </c>
      <c r="B946" t="s">
        <v>2936</v>
      </c>
      <c r="C946" t="s">
        <v>2937</v>
      </c>
      <c r="D946">
        <v>994110</v>
      </c>
      <c r="E946">
        <v>120</v>
      </c>
      <c r="F946">
        <v>134</v>
      </c>
      <c r="G946">
        <v>134</v>
      </c>
      <c r="J946">
        <v>1969</v>
      </c>
      <c r="L946">
        <v>2</v>
      </c>
      <c r="M946">
        <v>3</v>
      </c>
      <c r="N946">
        <v>2</v>
      </c>
      <c r="O946" t="s">
        <v>2938</v>
      </c>
      <c r="P946">
        <v>5</v>
      </c>
      <c r="Q946">
        <v>6</v>
      </c>
    </row>
    <row r="947" spans="1:17" x14ac:dyDescent="0.25">
      <c r="A947" s="43">
        <v>945</v>
      </c>
      <c r="B947" t="s">
        <v>2939</v>
      </c>
      <c r="C947" t="s">
        <v>2940</v>
      </c>
      <c r="D947">
        <v>996229</v>
      </c>
      <c r="E947">
        <v>130</v>
      </c>
      <c r="F947">
        <v>74</v>
      </c>
      <c r="G947">
        <v>129</v>
      </c>
      <c r="J947">
        <v>1975</v>
      </c>
      <c r="L947">
        <v>7</v>
      </c>
      <c r="M947">
        <v>1</v>
      </c>
      <c r="N947">
        <v>2</v>
      </c>
      <c r="O947" t="s">
        <v>2941</v>
      </c>
      <c r="P947">
        <v>5</v>
      </c>
      <c r="Q947">
        <v>6</v>
      </c>
    </row>
    <row r="948" spans="1:17" x14ac:dyDescent="0.25">
      <c r="A948" s="43">
        <v>946</v>
      </c>
      <c r="B948" t="s">
        <v>2942</v>
      </c>
      <c r="C948" t="s">
        <v>2943</v>
      </c>
      <c r="D948">
        <v>996389</v>
      </c>
      <c r="E948">
        <v>130</v>
      </c>
      <c r="F948">
        <v>61</v>
      </c>
      <c r="G948">
        <v>109</v>
      </c>
      <c r="J948">
        <v>1978</v>
      </c>
      <c r="L948">
        <v>1</v>
      </c>
      <c r="O948" t="s">
        <v>2944</v>
      </c>
      <c r="P948">
        <v>5</v>
      </c>
      <c r="Q948">
        <v>6</v>
      </c>
    </row>
    <row r="949" spans="1:17" x14ac:dyDescent="0.25">
      <c r="A949" s="43">
        <v>947</v>
      </c>
      <c r="B949" t="s">
        <v>2945</v>
      </c>
      <c r="C949" t="s">
        <v>2946</v>
      </c>
      <c r="D949">
        <v>995717</v>
      </c>
      <c r="E949">
        <v>320</v>
      </c>
      <c r="F949">
        <v>120</v>
      </c>
      <c r="H949">
        <v>240</v>
      </c>
      <c r="J949">
        <v>1963</v>
      </c>
      <c r="L949">
        <v>2</v>
      </c>
      <c r="M949">
        <v>7</v>
      </c>
      <c r="O949" t="s">
        <v>2947</v>
      </c>
      <c r="P949">
        <v>5</v>
      </c>
      <c r="Q949">
        <v>6</v>
      </c>
    </row>
    <row r="950" spans="1:17" x14ac:dyDescent="0.25">
      <c r="A950" s="43">
        <v>948</v>
      </c>
      <c r="B950" t="s">
        <v>2948</v>
      </c>
      <c r="C950" t="s">
        <v>2949</v>
      </c>
      <c r="D950">
        <v>2702957</v>
      </c>
      <c r="E950">
        <v>130</v>
      </c>
      <c r="F950">
        <v>45</v>
      </c>
      <c r="G950">
        <v>86</v>
      </c>
      <c r="J950">
        <v>2008</v>
      </c>
      <c r="L950">
        <v>2</v>
      </c>
      <c r="M950">
        <v>7</v>
      </c>
      <c r="N950">
        <v>90</v>
      </c>
      <c r="O950" t="s">
        <v>2950</v>
      </c>
      <c r="P950">
        <v>5</v>
      </c>
      <c r="Q950">
        <v>6</v>
      </c>
    </row>
    <row r="951" spans="1:17" x14ac:dyDescent="0.25">
      <c r="A951" s="43">
        <v>949</v>
      </c>
      <c r="B951" t="s">
        <v>2951</v>
      </c>
      <c r="C951" t="s">
        <v>2952</v>
      </c>
      <c r="D951">
        <v>993756</v>
      </c>
      <c r="E951">
        <v>120</v>
      </c>
      <c r="F951">
        <v>162</v>
      </c>
      <c r="G951">
        <v>162</v>
      </c>
      <c r="J951">
        <v>1969</v>
      </c>
      <c r="L951">
        <v>2</v>
      </c>
      <c r="M951">
        <v>7</v>
      </c>
      <c r="N951">
        <v>90</v>
      </c>
      <c r="O951" t="s">
        <v>2953</v>
      </c>
      <c r="P951">
        <v>5</v>
      </c>
      <c r="Q951">
        <v>6</v>
      </c>
    </row>
    <row r="952" spans="1:17" x14ac:dyDescent="0.25">
      <c r="A952" s="43">
        <v>950</v>
      </c>
      <c r="B952" t="s">
        <v>2954</v>
      </c>
      <c r="C952" t="s">
        <v>2955</v>
      </c>
      <c r="D952">
        <v>997079</v>
      </c>
      <c r="E952">
        <v>130</v>
      </c>
      <c r="F952">
        <v>61</v>
      </c>
      <c r="G952">
        <v>109</v>
      </c>
      <c r="J952">
        <v>1978</v>
      </c>
      <c r="L952">
        <v>1</v>
      </c>
      <c r="O952" t="s">
        <v>2956</v>
      </c>
      <c r="P952">
        <v>5</v>
      </c>
      <c r="Q952">
        <v>6</v>
      </c>
    </row>
    <row r="953" spans="1:17" x14ac:dyDescent="0.25">
      <c r="A953" s="43">
        <v>951</v>
      </c>
      <c r="B953" t="s">
        <v>2957</v>
      </c>
      <c r="C953" t="s">
        <v>2958</v>
      </c>
      <c r="D953">
        <v>994705</v>
      </c>
      <c r="E953">
        <v>130</v>
      </c>
      <c r="F953">
        <v>107</v>
      </c>
      <c r="G953">
        <v>107</v>
      </c>
      <c r="J953">
        <v>1969</v>
      </c>
      <c r="K953">
        <v>1985</v>
      </c>
      <c r="L953">
        <v>1</v>
      </c>
      <c r="O953" t="s">
        <v>2959</v>
      </c>
      <c r="P953">
        <v>5</v>
      </c>
      <c r="Q953">
        <v>6</v>
      </c>
    </row>
    <row r="954" spans="1:17" x14ac:dyDescent="0.25">
      <c r="A954" s="43">
        <v>952</v>
      </c>
      <c r="B954" t="s">
        <v>2960</v>
      </c>
      <c r="C954" t="s">
        <v>2961</v>
      </c>
      <c r="D954">
        <v>995061</v>
      </c>
      <c r="E954">
        <v>120</v>
      </c>
      <c r="F954">
        <v>87</v>
      </c>
      <c r="G954">
        <v>148</v>
      </c>
      <c r="J954">
        <v>1988</v>
      </c>
      <c r="L954">
        <v>2</v>
      </c>
      <c r="M954">
        <v>7</v>
      </c>
      <c r="O954" t="s">
        <v>2962</v>
      </c>
      <c r="P954">
        <v>5</v>
      </c>
      <c r="Q954">
        <v>6</v>
      </c>
    </row>
    <row r="955" spans="1:17" x14ac:dyDescent="0.25">
      <c r="A955" s="43">
        <v>953</v>
      </c>
      <c r="B955" t="s">
        <v>2963</v>
      </c>
      <c r="C955" t="s">
        <v>2964</v>
      </c>
      <c r="D955">
        <v>100133767</v>
      </c>
      <c r="E955">
        <v>131</v>
      </c>
      <c r="F955">
        <v>120</v>
      </c>
      <c r="G955">
        <v>120</v>
      </c>
      <c r="J955">
        <v>2019</v>
      </c>
      <c r="L955">
        <v>2</v>
      </c>
      <c r="M955">
        <v>7</v>
      </c>
      <c r="O955" t="s">
        <v>2965</v>
      </c>
      <c r="P955">
        <v>5</v>
      </c>
      <c r="Q955">
        <v>6</v>
      </c>
    </row>
    <row r="956" spans="1:17" x14ac:dyDescent="0.25">
      <c r="A956" s="43">
        <v>954</v>
      </c>
      <c r="B956" t="s">
        <v>2966</v>
      </c>
      <c r="C956" t="s">
        <v>2967</v>
      </c>
      <c r="D956">
        <v>997003</v>
      </c>
      <c r="E956">
        <v>130</v>
      </c>
      <c r="F956">
        <v>58</v>
      </c>
      <c r="G956">
        <v>102</v>
      </c>
      <c r="J956">
        <v>1977</v>
      </c>
      <c r="L956">
        <v>1</v>
      </c>
      <c r="O956" t="s">
        <v>2968</v>
      </c>
      <c r="P956">
        <v>5</v>
      </c>
      <c r="Q956">
        <v>6</v>
      </c>
    </row>
    <row r="957" spans="1:17" x14ac:dyDescent="0.25">
      <c r="A957" s="43">
        <v>955</v>
      </c>
      <c r="B957" t="s">
        <v>2969</v>
      </c>
      <c r="C957" t="s">
        <v>2970</v>
      </c>
      <c r="D957">
        <v>2540589</v>
      </c>
      <c r="E957">
        <v>130</v>
      </c>
      <c r="F957">
        <v>120</v>
      </c>
      <c r="G957">
        <v>120</v>
      </c>
      <c r="J957">
        <v>2000</v>
      </c>
      <c r="L957">
        <v>1</v>
      </c>
      <c r="O957" t="s">
        <v>2971</v>
      </c>
      <c r="P957">
        <v>5</v>
      </c>
      <c r="Q957">
        <v>6</v>
      </c>
    </row>
    <row r="958" spans="1:17" x14ac:dyDescent="0.25">
      <c r="A958" s="43">
        <v>956</v>
      </c>
      <c r="B958" t="s">
        <v>2972</v>
      </c>
      <c r="C958" t="s">
        <v>2973</v>
      </c>
      <c r="D958">
        <v>996024</v>
      </c>
      <c r="E958">
        <v>323</v>
      </c>
      <c r="F958">
        <v>588</v>
      </c>
      <c r="H958">
        <v>1193</v>
      </c>
      <c r="J958">
        <v>1991</v>
      </c>
      <c r="L958">
        <v>2</v>
      </c>
      <c r="M958">
        <v>7</v>
      </c>
      <c r="O958" t="s">
        <v>2974</v>
      </c>
      <c r="P958">
        <v>5</v>
      </c>
      <c r="Q958">
        <v>6</v>
      </c>
    </row>
    <row r="959" spans="1:17" x14ac:dyDescent="0.25">
      <c r="A959" s="43">
        <v>957</v>
      </c>
      <c r="B959" t="s">
        <v>2975</v>
      </c>
      <c r="C959" t="s">
        <v>2976</v>
      </c>
      <c r="D959">
        <v>995244</v>
      </c>
      <c r="E959">
        <v>120</v>
      </c>
      <c r="F959">
        <v>109</v>
      </c>
      <c r="G959">
        <v>183</v>
      </c>
      <c r="J959">
        <v>1994</v>
      </c>
      <c r="L959">
        <v>2</v>
      </c>
      <c r="M959">
        <v>7</v>
      </c>
      <c r="O959" t="s">
        <v>2977</v>
      </c>
      <c r="P959">
        <v>5</v>
      </c>
      <c r="Q959">
        <v>6</v>
      </c>
    </row>
    <row r="960" spans="1:17" x14ac:dyDescent="0.25">
      <c r="A960" s="43">
        <v>958</v>
      </c>
      <c r="B960" t="s">
        <v>2978</v>
      </c>
      <c r="C960" t="s">
        <v>2979</v>
      </c>
      <c r="D960">
        <v>2540530</v>
      </c>
      <c r="E960">
        <v>120</v>
      </c>
      <c r="F960">
        <v>139</v>
      </c>
      <c r="G960">
        <v>139</v>
      </c>
      <c r="J960">
        <v>2001</v>
      </c>
      <c r="L960">
        <v>1</v>
      </c>
      <c r="O960" t="s">
        <v>2980</v>
      </c>
      <c r="P960">
        <v>5</v>
      </c>
      <c r="Q960">
        <v>6</v>
      </c>
    </row>
    <row r="961" spans="1:17" x14ac:dyDescent="0.25">
      <c r="A961" s="43">
        <v>959</v>
      </c>
      <c r="B961" t="s">
        <v>2981</v>
      </c>
      <c r="C961" t="s">
        <v>2982</v>
      </c>
      <c r="D961">
        <v>996588</v>
      </c>
      <c r="E961">
        <v>120</v>
      </c>
      <c r="F961">
        <v>115</v>
      </c>
      <c r="G961">
        <v>100</v>
      </c>
      <c r="J961">
        <v>1956</v>
      </c>
      <c r="L961">
        <v>2</v>
      </c>
      <c r="M961">
        <v>7</v>
      </c>
      <c r="O961" t="s">
        <v>2983</v>
      </c>
      <c r="P961">
        <v>5</v>
      </c>
      <c r="Q961">
        <v>6</v>
      </c>
    </row>
    <row r="962" spans="1:17" x14ac:dyDescent="0.25">
      <c r="A962" s="43">
        <v>960</v>
      </c>
      <c r="B962" t="s">
        <v>2984</v>
      </c>
      <c r="C962" t="s">
        <v>2985</v>
      </c>
      <c r="D962">
        <v>995320</v>
      </c>
      <c r="E962">
        <v>130</v>
      </c>
      <c r="F962">
        <v>75</v>
      </c>
      <c r="G962">
        <v>125</v>
      </c>
      <c r="J962">
        <v>1978</v>
      </c>
      <c r="L962">
        <v>7</v>
      </c>
      <c r="M962">
        <v>1</v>
      </c>
      <c r="N962">
        <v>1</v>
      </c>
      <c r="O962" t="s">
        <v>2986</v>
      </c>
      <c r="P962">
        <v>5</v>
      </c>
      <c r="Q962">
        <v>6</v>
      </c>
    </row>
    <row r="963" spans="1:17" x14ac:dyDescent="0.25">
      <c r="A963" s="43">
        <v>961</v>
      </c>
      <c r="B963" t="s">
        <v>2987</v>
      </c>
      <c r="C963" t="s">
        <v>2988</v>
      </c>
      <c r="D963">
        <v>997556</v>
      </c>
      <c r="E963">
        <v>130</v>
      </c>
      <c r="F963">
        <v>101</v>
      </c>
      <c r="G963">
        <v>101</v>
      </c>
      <c r="J963">
        <v>1966</v>
      </c>
      <c r="L963">
        <v>7</v>
      </c>
      <c r="M963">
        <v>1</v>
      </c>
      <c r="O963" t="s">
        <v>2989</v>
      </c>
      <c r="P963">
        <v>5</v>
      </c>
      <c r="Q963">
        <v>6</v>
      </c>
    </row>
    <row r="964" spans="1:17" x14ac:dyDescent="0.25">
      <c r="A964" s="43">
        <v>962</v>
      </c>
      <c r="B964" t="s">
        <v>2990</v>
      </c>
      <c r="C964" t="s">
        <v>2991</v>
      </c>
      <c r="D964">
        <v>993725</v>
      </c>
      <c r="E964">
        <v>120</v>
      </c>
      <c r="F964">
        <v>109</v>
      </c>
      <c r="G964">
        <v>109</v>
      </c>
      <c r="J964">
        <v>1973</v>
      </c>
      <c r="L964">
        <v>2</v>
      </c>
      <c r="M964">
        <v>7</v>
      </c>
      <c r="N964">
        <v>2</v>
      </c>
      <c r="O964" t="s">
        <v>2992</v>
      </c>
      <c r="P964">
        <v>5</v>
      </c>
      <c r="Q964">
        <v>6</v>
      </c>
    </row>
    <row r="965" spans="1:17" x14ac:dyDescent="0.25">
      <c r="A965" s="43">
        <v>963</v>
      </c>
      <c r="B965" t="s">
        <v>2993</v>
      </c>
      <c r="C965" t="s">
        <v>2994</v>
      </c>
      <c r="D965">
        <v>997541</v>
      </c>
      <c r="E965">
        <v>130</v>
      </c>
      <c r="F965">
        <v>120</v>
      </c>
      <c r="G965">
        <v>120</v>
      </c>
      <c r="J965">
        <v>1964</v>
      </c>
      <c r="K965">
        <v>1973</v>
      </c>
      <c r="L965">
        <v>2</v>
      </c>
      <c r="M965">
        <v>7</v>
      </c>
      <c r="N965">
        <v>90</v>
      </c>
      <c r="O965" t="s">
        <v>2995</v>
      </c>
      <c r="P965">
        <v>5</v>
      </c>
      <c r="Q965">
        <v>6</v>
      </c>
    </row>
    <row r="966" spans="1:17" x14ac:dyDescent="0.25">
      <c r="A966" s="43">
        <v>964</v>
      </c>
      <c r="B966" t="s">
        <v>2996</v>
      </c>
      <c r="C966" t="s">
        <v>2997</v>
      </c>
      <c r="D966">
        <v>995841</v>
      </c>
      <c r="E966">
        <v>130</v>
      </c>
      <c r="F966">
        <v>107</v>
      </c>
      <c r="G966">
        <v>107</v>
      </c>
      <c r="J966">
        <v>1970</v>
      </c>
      <c r="K966">
        <v>1983</v>
      </c>
      <c r="L966">
        <v>1</v>
      </c>
      <c r="O966" t="s">
        <v>2998</v>
      </c>
      <c r="P966">
        <v>5</v>
      </c>
      <c r="Q966">
        <v>6</v>
      </c>
    </row>
    <row r="967" spans="1:17" x14ac:dyDescent="0.25">
      <c r="A967" s="43">
        <v>965</v>
      </c>
      <c r="B967" t="s">
        <v>2999</v>
      </c>
      <c r="C967" t="s">
        <v>3000</v>
      </c>
      <c r="D967">
        <v>996257</v>
      </c>
      <c r="E967">
        <v>120</v>
      </c>
      <c r="F967">
        <v>138</v>
      </c>
      <c r="G967">
        <v>184</v>
      </c>
      <c r="J967">
        <v>1950</v>
      </c>
      <c r="L967">
        <v>2</v>
      </c>
      <c r="M967">
        <v>7</v>
      </c>
      <c r="N967">
        <v>5</v>
      </c>
      <c r="O967" t="s">
        <v>3001</v>
      </c>
      <c r="P967">
        <v>5</v>
      </c>
      <c r="Q967">
        <v>6</v>
      </c>
    </row>
    <row r="968" spans="1:17" x14ac:dyDescent="0.25">
      <c r="A968" s="43">
        <v>966</v>
      </c>
      <c r="B968" t="s">
        <v>3002</v>
      </c>
      <c r="C968" t="s">
        <v>3003</v>
      </c>
      <c r="D968">
        <v>996463</v>
      </c>
      <c r="E968">
        <v>120</v>
      </c>
      <c r="F968">
        <v>150</v>
      </c>
      <c r="G968">
        <v>150</v>
      </c>
      <c r="J968">
        <v>1992</v>
      </c>
      <c r="L968">
        <v>7</v>
      </c>
      <c r="M968">
        <v>1</v>
      </c>
      <c r="N968">
        <v>1</v>
      </c>
      <c r="O968" t="s">
        <v>3004</v>
      </c>
      <c r="P968">
        <v>5</v>
      </c>
      <c r="Q968">
        <v>6</v>
      </c>
    </row>
    <row r="969" spans="1:17" x14ac:dyDescent="0.25">
      <c r="A969" s="43">
        <v>967</v>
      </c>
      <c r="B969" t="s">
        <v>3005</v>
      </c>
      <c r="C969" t="s">
        <v>3006</v>
      </c>
      <c r="D969">
        <v>997644</v>
      </c>
      <c r="E969">
        <v>120</v>
      </c>
      <c r="F969">
        <v>140</v>
      </c>
      <c r="G969">
        <v>134</v>
      </c>
      <c r="J969">
        <v>1961</v>
      </c>
      <c r="K969">
        <v>2011</v>
      </c>
      <c r="L969">
        <v>2</v>
      </c>
      <c r="M969">
        <v>7</v>
      </c>
      <c r="O969" t="s">
        <v>3007</v>
      </c>
      <c r="P969">
        <v>5</v>
      </c>
      <c r="Q969">
        <v>6</v>
      </c>
    </row>
    <row r="970" spans="1:17" x14ac:dyDescent="0.25">
      <c r="A970" s="43">
        <v>968</v>
      </c>
      <c r="B970" t="s">
        <v>3008</v>
      </c>
      <c r="C970" t="s">
        <v>3009</v>
      </c>
      <c r="D970">
        <v>100094133</v>
      </c>
      <c r="E970">
        <v>130</v>
      </c>
      <c r="F970">
        <v>120</v>
      </c>
      <c r="G970">
        <v>120</v>
      </c>
      <c r="J970">
        <v>2016</v>
      </c>
      <c r="L970">
        <v>1</v>
      </c>
      <c r="O970" t="s">
        <v>3010</v>
      </c>
      <c r="P970">
        <v>5</v>
      </c>
      <c r="Q970">
        <v>6</v>
      </c>
    </row>
    <row r="971" spans="1:17" x14ac:dyDescent="0.25">
      <c r="A971" s="43">
        <v>969</v>
      </c>
      <c r="B971" t="s">
        <v>3011</v>
      </c>
      <c r="C971" t="s">
        <v>3012</v>
      </c>
      <c r="D971">
        <v>2702976</v>
      </c>
      <c r="E971">
        <v>130</v>
      </c>
      <c r="F971">
        <v>62</v>
      </c>
      <c r="G971">
        <v>178</v>
      </c>
      <c r="J971">
        <v>2008</v>
      </c>
      <c r="L971">
        <v>2</v>
      </c>
      <c r="M971">
        <v>7</v>
      </c>
      <c r="N971">
        <v>90</v>
      </c>
      <c r="O971" t="s">
        <v>3013</v>
      </c>
      <c r="P971">
        <v>5</v>
      </c>
      <c r="Q971">
        <v>6</v>
      </c>
    </row>
    <row r="972" spans="1:17" x14ac:dyDescent="0.25">
      <c r="A972" s="43">
        <v>970</v>
      </c>
      <c r="B972" t="s">
        <v>3014</v>
      </c>
      <c r="C972" t="s">
        <v>3015</v>
      </c>
      <c r="D972">
        <v>995630</v>
      </c>
      <c r="E972">
        <v>220</v>
      </c>
      <c r="F972">
        <v>1392</v>
      </c>
      <c r="H972">
        <v>1421</v>
      </c>
      <c r="J972">
        <v>1961</v>
      </c>
      <c r="K972">
        <v>1973</v>
      </c>
      <c r="L972">
        <v>2</v>
      </c>
      <c r="M972">
        <v>3</v>
      </c>
      <c r="O972" t="s">
        <v>3016</v>
      </c>
      <c r="P972">
        <v>5</v>
      </c>
      <c r="Q972">
        <v>6</v>
      </c>
    </row>
    <row r="973" spans="1:17" x14ac:dyDescent="0.25">
      <c r="A973" s="43">
        <v>971</v>
      </c>
      <c r="B973" t="s">
        <v>3017</v>
      </c>
      <c r="C973" t="s">
        <v>3018</v>
      </c>
      <c r="D973">
        <v>997141</v>
      </c>
      <c r="E973">
        <v>130</v>
      </c>
      <c r="F973">
        <v>52</v>
      </c>
      <c r="G973">
        <v>91</v>
      </c>
      <c r="J973">
        <v>1965</v>
      </c>
      <c r="L973">
        <v>7</v>
      </c>
      <c r="M973">
        <v>1</v>
      </c>
      <c r="O973" t="s">
        <v>3019</v>
      </c>
      <c r="P973">
        <v>5</v>
      </c>
      <c r="Q973">
        <v>6</v>
      </c>
    </row>
    <row r="974" spans="1:17" x14ac:dyDescent="0.25">
      <c r="A974" s="43">
        <v>972</v>
      </c>
      <c r="B974" t="s">
        <v>3020</v>
      </c>
      <c r="C974" t="s">
        <v>3021</v>
      </c>
      <c r="D974">
        <v>993905</v>
      </c>
      <c r="E974">
        <v>120</v>
      </c>
      <c r="F974">
        <v>175</v>
      </c>
      <c r="G974">
        <v>175</v>
      </c>
      <c r="J974">
        <v>1968</v>
      </c>
      <c r="K974">
        <v>1992</v>
      </c>
      <c r="L974">
        <v>1</v>
      </c>
      <c r="O974" t="s">
        <v>3022</v>
      </c>
      <c r="P974">
        <v>5</v>
      </c>
      <c r="Q974">
        <v>6</v>
      </c>
    </row>
    <row r="975" spans="1:17" x14ac:dyDescent="0.25">
      <c r="A975" s="43">
        <v>973</v>
      </c>
      <c r="B975" t="s">
        <v>3023</v>
      </c>
      <c r="C975" t="s">
        <v>3024</v>
      </c>
      <c r="D975">
        <v>997098</v>
      </c>
      <c r="E975">
        <v>130</v>
      </c>
      <c r="F975">
        <v>59</v>
      </c>
      <c r="G975">
        <v>104</v>
      </c>
      <c r="J975">
        <v>1977</v>
      </c>
      <c r="L975">
        <v>1</v>
      </c>
      <c r="O975" t="s">
        <v>3025</v>
      </c>
      <c r="P975">
        <v>5</v>
      </c>
      <c r="Q975">
        <v>6</v>
      </c>
    </row>
    <row r="976" spans="1:17" x14ac:dyDescent="0.25">
      <c r="A976" s="43">
        <v>974</v>
      </c>
      <c r="B976" t="s">
        <v>3026</v>
      </c>
      <c r="C976" t="s">
        <v>3027</v>
      </c>
      <c r="D976">
        <v>997251</v>
      </c>
      <c r="E976">
        <v>130</v>
      </c>
      <c r="F976">
        <v>61</v>
      </c>
      <c r="G976">
        <v>109</v>
      </c>
      <c r="J976">
        <v>1978</v>
      </c>
      <c r="L976">
        <v>1</v>
      </c>
      <c r="O976" t="s">
        <v>3028</v>
      </c>
      <c r="P976">
        <v>5</v>
      </c>
      <c r="Q976">
        <v>6</v>
      </c>
    </row>
    <row r="977" spans="1:17" x14ac:dyDescent="0.25">
      <c r="A977" s="43">
        <v>975</v>
      </c>
      <c r="B977" t="s">
        <v>3029</v>
      </c>
      <c r="C977" t="s">
        <v>3030</v>
      </c>
      <c r="D977">
        <v>994754</v>
      </c>
      <c r="E977">
        <v>130</v>
      </c>
      <c r="F977">
        <v>126</v>
      </c>
      <c r="G977">
        <v>126</v>
      </c>
      <c r="J977">
        <v>1975</v>
      </c>
      <c r="L977">
        <v>7</v>
      </c>
      <c r="M977">
        <v>1</v>
      </c>
      <c r="N977">
        <v>80</v>
      </c>
      <c r="O977" t="s">
        <v>3031</v>
      </c>
      <c r="P977">
        <v>5</v>
      </c>
      <c r="Q977">
        <v>6</v>
      </c>
    </row>
    <row r="978" spans="1:17" x14ac:dyDescent="0.25">
      <c r="A978" s="43">
        <v>976</v>
      </c>
      <c r="B978" t="s">
        <v>3032</v>
      </c>
      <c r="C978" t="s">
        <v>1099</v>
      </c>
      <c r="D978">
        <v>994472</v>
      </c>
      <c r="E978">
        <v>215</v>
      </c>
      <c r="F978">
        <v>50</v>
      </c>
      <c r="H978">
        <v>50</v>
      </c>
      <c r="J978">
        <v>1967</v>
      </c>
      <c r="L978">
        <v>9</v>
      </c>
      <c r="O978" t="s">
        <v>3033</v>
      </c>
      <c r="P978">
        <v>5</v>
      </c>
      <c r="Q978">
        <v>6</v>
      </c>
    </row>
    <row r="979" spans="1:17" x14ac:dyDescent="0.25">
      <c r="A979" s="43">
        <v>977</v>
      </c>
      <c r="B979" t="s">
        <v>3034</v>
      </c>
      <c r="C979" t="s">
        <v>3035</v>
      </c>
      <c r="D979">
        <v>997218</v>
      </c>
      <c r="E979">
        <v>130</v>
      </c>
      <c r="F979">
        <v>52</v>
      </c>
      <c r="G979">
        <v>91</v>
      </c>
      <c r="J979">
        <v>1967</v>
      </c>
      <c r="L979">
        <v>7</v>
      </c>
      <c r="M979">
        <v>1</v>
      </c>
      <c r="O979" t="s">
        <v>3036</v>
      </c>
      <c r="P979">
        <v>5</v>
      </c>
      <c r="Q979">
        <v>6</v>
      </c>
    </row>
    <row r="980" spans="1:17" x14ac:dyDescent="0.25">
      <c r="A980" s="43">
        <v>978</v>
      </c>
      <c r="B980" t="s">
        <v>3037</v>
      </c>
      <c r="C980" t="s">
        <v>3038</v>
      </c>
      <c r="D980">
        <v>994385</v>
      </c>
      <c r="E980">
        <v>120</v>
      </c>
      <c r="F980">
        <v>132</v>
      </c>
      <c r="G980">
        <v>132</v>
      </c>
      <c r="J980">
        <v>1969</v>
      </c>
      <c r="K980">
        <v>1978</v>
      </c>
      <c r="L980">
        <v>2</v>
      </c>
      <c r="M980">
        <v>7</v>
      </c>
      <c r="O980" t="s">
        <v>3039</v>
      </c>
      <c r="P980">
        <v>5</v>
      </c>
      <c r="Q980">
        <v>6</v>
      </c>
    </row>
    <row r="981" spans="1:17" x14ac:dyDescent="0.25">
      <c r="A981" s="43">
        <v>979</v>
      </c>
      <c r="B981" t="s">
        <v>3040</v>
      </c>
      <c r="C981" t="s">
        <v>3041</v>
      </c>
      <c r="D981">
        <v>997299</v>
      </c>
      <c r="E981">
        <v>130</v>
      </c>
      <c r="F981">
        <v>61</v>
      </c>
      <c r="G981">
        <v>109</v>
      </c>
      <c r="J981">
        <v>1979</v>
      </c>
      <c r="L981">
        <v>1</v>
      </c>
      <c r="O981" t="s">
        <v>3042</v>
      </c>
      <c r="P981">
        <v>5</v>
      </c>
      <c r="Q981">
        <v>6</v>
      </c>
    </row>
    <row r="982" spans="1:17" x14ac:dyDescent="0.25">
      <c r="A982" s="43">
        <v>980</v>
      </c>
      <c r="B982" t="s">
        <v>3043</v>
      </c>
      <c r="C982" t="s">
        <v>3044</v>
      </c>
      <c r="D982">
        <v>996852</v>
      </c>
      <c r="E982">
        <v>120</v>
      </c>
      <c r="F982">
        <v>189</v>
      </c>
      <c r="G982">
        <v>166</v>
      </c>
      <c r="J982">
        <v>1959</v>
      </c>
      <c r="K982">
        <v>2019</v>
      </c>
      <c r="L982">
        <v>2</v>
      </c>
      <c r="M982">
        <v>7</v>
      </c>
      <c r="O982" t="s">
        <v>3045</v>
      </c>
      <c r="P982">
        <v>5</v>
      </c>
      <c r="Q982">
        <v>6</v>
      </c>
    </row>
    <row r="983" spans="1:17" x14ac:dyDescent="0.25">
      <c r="A983" s="43">
        <v>981</v>
      </c>
      <c r="B983" t="s">
        <v>3046</v>
      </c>
      <c r="C983" t="s">
        <v>3047</v>
      </c>
      <c r="D983">
        <v>996204</v>
      </c>
      <c r="E983">
        <v>120</v>
      </c>
      <c r="F983">
        <v>201</v>
      </c>
      <c r="G983">
        <v>201</v>
      </c>
      <c r="J983">
        <v>1960</v>
      </c>
      <c r="K983">
        <v>2010</v>
      </c>
      <c r="L983">
        <v>2</v>
      </c>
      <c r="M983">
        <v>7</v>
      </c>
      <c r="O983" t="s">
        <v>3048</v>
      </c>
      <c r="P983">
        <v>5</v>
      </c>
      <c r="Q983">
        <v>6</v>
      </c>
    </row>
    <row r="984" spans="1:17" x14ac:dyDescent="0.25">
      <c r="A984" s="43">
        <v>982</v>
      </c>
      <c r="B984" t="s">
        <v>3049</v>
      </c>
      <c r="C984" t="s">
        <v>3050</v>
      </c>
      <c r="D984">
        <v>2691232</v>
      </c>
      <c r="E984">
        <v>130</v>
      </c>
      <c r="F984">
        <v>62</v>
      </c>
      <c r="G984">
        <v>119</v>
      </c>
      <c r="J984">
        <v>2008</v>
      </c>
      <c r="L984">
        <v>2</v>
      </c>
      <c r="M984">
        <v>7</v>
      </c>
      <c r="N984">
        <v>90</v>
      </c>
      <c r="O984" t="s">
        <v>3051</v>
      </c>
      <c r="P984">
        <v>5</v>
      </c>
      <c r="Q984">
        <v>6</v>
      </c>
    </row>
    <row r="985" spans="1:17" x14ac:dyDescent="0.25">
      <c r="A985" s="43">
        <v>983</v>
      </c>
      <c r="B985" t="s">
        <v>3052</v>
      </c>
      <c r="C985" t="s">
        <v>3053</v>
      </c>
      <c r="D985">
        <v>996044</v>
      </c>
      <c r="E985">
        <v>120</v>
      </c>
      <c r="F985">
        <v>128</v>
      </c>
      <c r="G985">
        <v>128</v>
      </c>
      <c r="J985">
        <v>1984</v>
      </c>
      <c r="L985">
        <v>7</v>
      </c>
      <c r="M985">
        <v>1</v>
      </c>
      <c r="N985">
        <v>2</v>
      </c>
      <c r="O985" t="s">
        <v>3054</v>
      </c>
      <c r="P985">
        <v>5</v>
      </c>
      <c r="Q985">
        <v>6</v>
      </c>
    </row>
    <row r="986" spans="1:17" x14ac:dyDescent="0.25">
      <c r="A986" s="43">
        <v>984</v>
      </c>
      <c r="B986" t="s">
        <v>3055</v>
      </c>
      <c r="C986" t="s">
        <v>3056</v>
      </c>
      <c r="D986">
        <v>997486</v>
      </c>
      <c r="E986">
        <v>120</v>
      </c>
      <c r="F986">
        <v>139</v>
      </c>
      <c r="G986">
        <v>139</v>
      </c>
      <c r="J986">
        <v>1961</v>
      </c>
      <c r="K986">
        <v>1984</v>
      </c>
      <c r="L986">
        <v>2</v>
      </c>
      <c r="M986">
        <v>7</v>
      </c>
      <c r="O986" t="s">
        <v>3057</v>
      </c>
      <c r="P986">
        <v>5</v>
      </c>
      <c r="Q986">
        <v>6</v>
      </c>
    </row>
    <row r="987" spans="1:17" x14ac:dyDescent="0.25">
      <c r="A987" s="43">
        <v>985</v>
      </c>
      <c r="B987" t="s">
        <v>3058</v>
      </c>
      <c r="C987" t="s">
        <v>3059</v>
      </c>
      <c r="D987">
        <v>994890</v>
      </c>
      <c r="E987">
        <v>130</v>
      </c>
      <c r="F987">
        <v>113</v>
      </c>
      <c r="G987">
        <v>113</v>
      </c>
      <c r="J987">
        <v>1975</v>
      </c>
      <c r="L987">
        <v>1</v>
      </c>
      <c r="N987">
        <v>2</v>
      </c>
      <c r="O987" t="s">
        <v>3060</v>
      </c>
      <c r="P987">
        <v>5</v>
      </c>
      <c r="Q987">
        <v>6</v>
      </c>
    </row>
    <row r="988" spans="1:17" x14ac:dyDescent="0.25">
      <c r="A988" s="43">
        <v>986</v>
      </c>
      <c r="B988" t="s">
        <v>3061</v>
      </c>
      <c r="C988" t="s">
        <v>3062</v>
      </c>
      <c r="D988">
        <v>996168</v>
      </c>
      <c r="E988">
        <v>120</v>
      </c>
      <c r="F988">
        <v>95</v>
      </c>
      <c r="G988">
        <v>158</v>
      </c>
      <c r="J988">
        <v>1984</v>
      </c>
      <c r="L988">
        <v>2</v>
      </c>
      <c r="M988">
        <v>7</v>
      </c>
      <c r="O988" t="s">
        <v>3063</v>
      </c>
      <c r="P988">
        <v>5</v>
      </c>
      <c r="Q988">
        <v>6</v>
      </c>
    </row>
    <row r="989" spans="1:17" x14ac:dyDescent="0.25">
      <c r="A989" s="43">
        <v>987</v>
      </c>
      <c r="B989" t="s">
        <v>3064</v>
      </c>
      <c r="C989" t="s">
        <v>3065</v>
      </c>
      <c r="D989">
        <v>995038</v>
      </c>
      <c r="E989">
        <v>120</v>
      </c>
      <c r="F989">
        <v>143</v>
      </c>
      <c r="G989">
        <v>143</v>
      </c>
      <c r="J989">
        <v>1970</v>
      </c>
      <c r="L989">
        <v>2</v>
      </c>
      <c r="M989">
        <v>7</v>
      </c>
      <c r="N989">
        <v>2</v>
      </c>
      <c r="O989" t="s">
        <v>3066</v>
      </c>
      <c r="P989">
        <v>5</v>
      </c>
      <c r="Q989">
        <v>6</v>
      </c>
    </row>
    <row r="990" spans="1:17" x14ac:dyDescent="0.25">
      <c r="A990" s="43">
        <v>988</v>
      </c>
      <c r="B990" t="s">
        <v>3067</v>
      </c>
      <c r="C990" t="s">
        <v>3068</v>
      </c>
      <c r="D990">
        <v>100021901</v>
      </c>
      <c r="E990">
        <v>130</v>
      </c>
      <c r="F990">
        <v>53</v>
      </c>
      <c r="G990">
        <v>105</v>
      </c>
      <c r="J990">
        <v>2009</v>
      </c>
      <c r="L990">
        <v>2</v>
      </c>
      <c r="M990">
        <v>7</v>
      </c>
      <c r="N990">
        <v>90</v>
      </c>
      <c r="O990" t="s">
        <v>3069</v>
      </c>
      <c r="P990">
        <v>5</v>
      </c>
      <c r="Q990">
        <v>6</v>
      </c>
    </row>
    <row r="991" spans="1:17" x14ac:dyDescent="0.25">
      <c r="A991" s="43">
        <v>989</v>
      </c>
      <c r="B991" t="s">
        <v>3070</v>
      </c>
      <c r="C991" t="s">
        <v>3071</v>
      </c>
      <c r="D991">
        <v>997061</v>
      </c>
      <c r="E991">
        <v>130</v>
      </c>
      <c r="F991">
        <v>58</v>
      </c>
      <c r="G991">
        <v>102</v>
      </c>
      <c r="J991">
        <v>1977</v>
      </c>
      <c r="L991">
        <v>1</v>
      </c>
      <c r="O991" t="s">
        <v>3072</v>
      </c>
      <c r="P991">
        <v>5</v>
      </c>
      <c r="Q991">
        <v>6</v>
      </c>
    </row>
    <row r="992" spans="1:17" x14ac:dyDescent="0.25">
      <c r="A992" s="43">
        <v>990</v>
      </c>
      <c r="B992" t="s">
        <v>3073</v>
      </c>
      <c r="C992" t="s">
        <v>3074</v>
      </c>
      <c r="D992">
        <v>2702943</v>
      </c>
      <c r="E992">
        <v>130</v>
      </c>
      <c r="F992">
        <v>56</v>
      </c>
      <c r="G992">
        <v>108</v>
      </c>
      <c r="J992">
        <v>2008</v>
      </c>
      <c r="L992">
        <v>2</v>
      </c>
      <c r="M992">
        <v>7</v>
      </c>
      <c r="N992">
        <v>90</v>
      </c>
      <c r="O992" t="s">
        <v>3075</v>
      </c>
      <c r="P992">
        <v>5</v>
      </c>
      <c r="Q992">
        <v>6</v>
      </c>
    </row>
    <row r="993" spans="1:17" x14ac:dyDescent="0.25">
      <c r="A993" s="43">
        <v>991</v>
      </c>
      <c r="B993" t="s">
        <v>3076</v>
      </c>
      <c r="C993" t="s">
        <v>3077</v>
      </c>
      <c r="D993">
        <v>996786</v>
      </c>
      <c r="E993">
        <v>130</v>
      </c>
      <c r="F993">
        <v>63</v>
      </c>
      <c r="G993">
        <v>112</v>
      </c>
      <c r="J993">
        <v>1978</v>
      </c>
      <c r="L993">
        <v>1</v>
      </c>
      <c r="O993" t="s">
        <v>3078</v>
      </c>
      <c r="P993">
        <v>5</v>
      </c>
      <c r="Q993">
        <v>6</v>
      </c>
    </row>
    <row r="994" spans="1:17" x14ac:dyDescent="0.25">
      <c r="A994" s="43">
        <v>992</v>
      </c>
      <c r="B994" t="s">
        <v>3079</v>
      </c>
      <c r="C994" t="s">
        <v>3080</v>
      </c>
      <c r="D994">
        <v>2685040</v>
      </c>
      <c r="E994">
        <v>130</v>
      </c>
      <c r="F994">
        <v>62</v>
      </c>
      <c r="G994">
        <v>124</v>
      </c>
      <c r="J994">
        <v>2008</v>
      </c>
      <c r="L994">
        <v>1</v>
      </c>
      <c r="N994">
        <v>90</v>
      </c>
      <c r="O994" t="s">
        <v>3081</v>
      </c>
      <c r="P994">
        <v>5</v>
      </c>
      <c r="Q994">
        <v>6</v>
      </c>
    </row>
    <row r="995" spans="1:17" x14ac:dyDescent="0.25">
      <c r="A995" s="43">
        <v>993</v>
      </c>
      <c r="B995" t="s">
        <v>3082</v>
      </c>
      <c r="C995" t="s">
        <v>446</v>
      </c>
      <c r="D995">
        <v>994628</v>
      </c>
      <c r="E995">
        <v>110</v>
      </c>
      <c r="F995">
        <v>216</v>
      </c>
      <c r="G995">
        <v>204</v>
      </c>
      <c r="J995">
        <v>1920</v>
      </c>
      <c r="L995">
        <v>2</v>
      </c>
      <c r="M995">
        <v>7</v>
      </c>
      <c r="O995" t="s">
        <v>3083</v>
      </c>
      <c r="P995">
        <v>5</v>
      </c>
      <c r="Q995">
        <v>6</v>
      </c>
    </row>
    <row r="996" spans="1:17" x14ac:dyDescent="0.25">
      <c r="A996" s="43">
        <v>994</v>
      </c>
      <c r="B996" t="s">
        <v>3084</v>
      </c>
      <c r="C996" t="s">
        <v>3085</v>
      </c>
      <c r="D996">
        <v>996675</v>
      </c>
      <c r="E996">
        <v>130</v>
      </c>
      <c r="F996">
        <v>61</v>
      </c>
      <c r="G996">
        <v>109</v>
      </c>
      <c r="J996">
        <v>1978</v>
      </c>
      <c r="L996">
        <v>1</v>
      </c>
      <c r="O996" t="s">
        <v>3086</v>
      </c>
      <c r="P996">
        <v>5</v>
      </c>
      <c r="Q996">
        <v>6</v>
      </c>
    </row>
    <row r="997" spans="1:17" x14ac:dyDescent="0.25">
      <c r="A997" s="43">
        <v>995</v>
      </c>
      <c r="B997" t="s">
        <v>3087</v>
      </c>
      <c r="C997" t="s">
        <v>3088</v>
      </c>
      <c r="D997">
        <v>996211</v>
      </c>
      <c r="E997">
        <v>120</v>
      </c>
      <c r="F997">
        <v>141</v>
      </c>
      <c r="G997">
        <v>180</v>
      </c>
      <c r="J997">
        <v>1979</v>
      </c>
      <c r="L997">
        <v>7</v>
      </c>
      <c r="M997">
        <v>1</v>
      </c>
      <c r="N997">
        <v>2</v>
      </c>
      <c r="O997" t="s">
        <v>3089</v>
      </c>
      <c r="P997">
        <v>5</v>
      </c>
      <c r="Q997">
        <v>6</v>
      </c>
    </row>
    <row r="998" spans="1:17" x14ac:dyDescent="0.25">
      <c r="A998" s="43">
        <v>996</v>
      </c>
      <c r="B998" t="s">
        <v>3090</v>
      </c>
      <c r="C998" t="s">
        <v>3091</v>
      </c>
      <c r="D998">
        <v>995401</v>
      </c>
      <c r="E998">
        <v>120</v>
      </c>
      <c r="F998">
        <v>163</v>
      </c>
      <c r="G998">
        <v>142</v>
      </c>
      <c r="J998">
        <v>1972</v>
      </c>
      <c r="K998">
        <v>1984</v>
      </c>
      <c r="L998">
        <v>7</v>
      </c>
      <c r="M998">
        <v>1</v>
      </c>
      <c r="N998">
        <v>2</v>
      </c>
      <c r="O998" t="s">
        <v>3092</v>
      </c>
      <c r="P998">
        <v>5</v>
      </c>
      <c r="Q998">
        <v>6</v>
      </c>
    </row>
    <row r="999" spans="1:17" x14ac:dyDescent="0.25">
      <c r="A999" s="43">
        <v>997</v>
      </c>
      <c r="B999" t="s">
        <v>3093</v>
      </c>
      <c r="C999" t="s">
        <v>3094</v>
      </c>
      <c r="D999">
        <v>2685032</v>
      </c>
      <c r="E999">
        <v>130</v>
      </c>
      <c r="F999">
        <v>61</v>
      </c>
      <c r="G999">
        <v>118</v>
      </c>
      <c r="J999">
        <v>2008</v>
      </c>
      <c r="L999">
        <v>1</v>
      </c>
      <c r="N999">
        <v>90</v>
      </c>
      <c r="O999" t="s">
        <v>3095</v>
      </c>
      <c r="P999">
        <v>5</v>
      </c>
      <c r="Q999">
        <v>6</v>
      </c>
    </row>
    <row r="1000" spans="1:17" x14ac:dyDescent="0.25">
      <c r="A1000" s="43">
        <v>998</v>
      </c>
      <c r="B1000" t="s">
        <v>3096</v>
      </c>
      <c r="C1000" t="s">
        <v>3097</v>
      </c>
      <c r="D1000">
        <v>997621</v>
      </c>
      <c r="E1000">
        <v>120</v>
      </c>
      <c r="F1000">
        <v>126</v>
      </c>
      <c r="G1000">
        <v>126</v>
      </c>
      <c r="J1000">
        <v>1980</v>
      </c>
      <c r="L1000">
        <v>7</v>
      </c>
      <c r="M1000">
        <v>1</v>
      </c>
      <c r="N1000">
        <v>2</v>
      </c>
      <c r="O1000" t="s">
        <v>3098</v>
      </c>
      <c r="P1000">
        <v>5</v>
      </c>
      <c r="Q1000">
        <v>6</v>
      </c>
    </row>
    <row r="1001" spans="1:17" x14ac:dyDescent="0.25">
      <c r="A1001" s="43">
        <v>999</v>
      </c>
      <c r="B1001" t="s">
        <v>3099</v>
      </c>
      <c r="C1001" t="s">
        <v>3100</v>
      </c>
      <c r="D1001">
        <v>994938</v>
      </c>
      <c r="E1001">
        <v>130</v>
      </c>
      <c r="F1001">
        <v>110</v>
      </c>
      <c r="G1001">
        <v>110</v>
      </c>
      <c r="J1001">
        <v>1973</v>
      </c>
      <c r="L1001">
        <v>1</v>
      </c>
      <c r="O1001" t="s">
        <v>3101</v>
      </c>
      <c r="P1001">
        <v>5</v>
      </c>
      <c r="Q1001">
        <v>6</v>
      </c>
    </row>
    <row r="1002" spans="1:17" x14ac:dyDescent="0.25">
      <c r="A1002" s="43">
        <v>1000</v>
      </c>
      <c r="B1002" t="s">
        <v>3102</v>
      </c>
      <c r="C1002" t="s">
        <v>3103</v>
      </c>
      <c r="D1002">
        <v>993958</v>
      </c>
      <c r="E1002">
        <v>120</v>
      </c>
      <c r="F1002">
        <v>112</v>
      </c>
      <c r="G1002">
        <v>193</v>
      </c>
      <c r="J1002">
        <v>1976</v>
      </c>
      <c r="K1002">
        <v>1981</v>
      </c>
      <c r="L1002">
        <v>1</v>
      </c>
      <c r="O1002" t="s">
        <v>3104</v>
      </c>
      <c r="P1002">
        <v>5</v>
      </c>
      <c r="Q1002">
        <v>6</v>
      </c>
    </row>
    <row r="1003" spans="1:17" x14ac:dyDescent="0.25">
      <c r="A1003" s="43">
        <v>1001</v>
      </c>
      <c r="B1003" t="s">
        <v>3105</v>
      </c>
      <c r="C1003" t="s">
        <v>3106</v>
      </c>
      <c r="D1003">
        <v>993838</v>
      </c>
      <c r="E1003">
        <v>120</v>
      </c>
      <c r="F1003">
        <v>109</v>
      </c>
      <c r="G1003">
        <v>109</v>
      </c>
      <c r="J1003">
        <v>1973</v>
      </c>
      <c r="L1003">
        <v>2</v>
      </c>
      <c r="M1003">
        <v>7</v>
      </c>
      <c r="O1003" t="s">
        <v>3107</v>
      </c>
      <c r="P1003">
        <v>5</v>
      </c>
      <c r="Q1003">
        <v>6</v>
      </c>
    </row>
    <row r="1004" spans="1:17" x14ac:dyDescent="0.25">
      <c r="A1004" s="43">
        <v>1002</v>
      </c>
      <c r="B1004" t="s">
        <v>3108</v>
      </c>
      <c r="C1004" t="s">
        <v>3109</v>
      </c>
      <c r="D1004">
        <v>996202</v>
      </c>
      <c r="E1004">
        <v>120</v>
      </c>
      <c r="F1004">
        <v>70</v>
      </c>
      <c r="G1004">
        <v>127</v>
      </c>
      <c r="J1004">
        <v>1953</v>
      </c>
      <c r="L1004">
        <v>2</v>
      </c>
      <c r="M1004">
        <v>7</v>
      </c>
      <c r="N1004">
        <v>2</v>
      </c>
      <c r="O1004" t="s">
        <v>3110</v>
      </c>
      <c r="P1004">
        <v>5</v>
      </c>
      <c r="Q1004">
        <v>6</v>
      </c>
    </row>
    <row r="1005" spans="1:17" x14ac:dyDescent="0.25">
      <c r="A1005" s="43">
        <v>1003</v>
      </c>
      <c r="B1005" t="s">
        <v>3111</v>
      </c>
      <c r="C1005" t="s">
        <v>3112</v>
      </c>
      <c r="D1005">
        <v>996914</v>
      </c>
      <c r="E1005">
        <v>120</v>
      </c>
      <c r="F1005">
        <v>127</v>
      </c>
      <c r="G1005">
        <v>127</v>
      </c>
      <c r="J1005">
        <v>1974</v>
      </c>
      <c r="L1005">
        <v>7</v>
      </c>
      <c r="M1005">
        <v>1</v>
      </c>
      <c r="N1005">
        <v>2</v>
      </c>
      <c r="O1005" t="s">
        <v>3113</v>
      </c>
      <c r="P1005">
        <v>5</v>
      </c>
      <c r="Q1005">
        <v>6</v>
      </c>
    </row>
    <row r="1006" spans="1:17" x14ac:dyDescent="0.25">
      <c r="A1006" s="43">
        <v>1004</v>
      </c>
      <c r="B1006" t="s">
        <v>3114</v>
      </c>
      <c r="C1006" t="s">
        <v>3115</v>
      </c>
      <c r="D1006">
        <v>2702990</v>
      </c>
      <c r="E1006">
        <v>130</v>
      </c>
      <c r="F1006">
        <v>62</v>
      </c>
      <c r="G1006">
        <v>178</v>
      </c>
      <c r="J1006">
        <v>2008</v>
      </c>
      <c r="L1006">
        <v>2</v>
      </c>
      <c r="M1006">
        <v>7</v>
      </c>
      <c r="N1006">
        <v>90</v>
      </c>
      <c r="O1006" t="s">
        <v>3116</v>
      </c>
      <c r="P1006">
        <v>5</v>
      </c>
      <c r="Q1006">
        <v>6</v>
      </c>
    </row>
    <row r="1007" spans="1:17" x14ac:dyDescent="0.25">
      <c r="A1007" s="43">
        <v>1005</v>
      </c>
      <c r="B1007" t="s">
        <v>3117</v>
      </c>
      <c r="C1007" t="s">
        <v>3118</v>
      </c>
      <c r="D1007">
        <v>997237</v>
      </c>
      <c r="E1007">
        <v>130</v>
      </c>
      <c r="F1007">
        <v>137</v>
      </c>
      <c r="G1007">
        <v>137</v>
      </c>
      <c r="J1007">
        <v>1967</v>
      </c>
      <c r="K1007">
        <v>1986</v>
      </c>
      <c r="L1007">
        <v>1</v>
      </c>
      <c r="O1007" t="s">
        <v>3119</v>
      </c>
      <c r="P1007">
        <v>5</v>
      </c>
      <c r="Q1007">
        <v>6</v>
      </c>
    </row>
    <row r="1008" spans="1:17" x14ac:dyDescent="0.25">
      <c r="A1008" s="43">
        <v>1006</v>
      </c>
      <c r="B1008" t="s">
        <v>3120</v>
      </c>
      <c r="C1008" t="s">
        <v>3121</v>
      </c>
      <c r="D1008">
        <v>993933</v>
      </c>
      <c r="E1008">
        <v>160</v>
      </c>
      <c r="F1008">
        <v>641</v>
      </c>
      <c r="G1008">
        <v>542</v>
      </c>
      <c r="H1008">
        <v>53</v>
      </c>
      <c r="J1008">
        <v>1998</v>
      </c>
      <c r="L1008">
        <v>1</v>
      </c>
      <c r="O1008" t="s">
        <v>3122</v>
      </c>
      <c r="P1008">
        <v>5</v>
      </c>
      <c r="Q1008">
        <v>6</v>
      </c>
    </row>
    <row r="1009" spans="1:17" x14ac:dyDescent="0.25">
      <c r="A1009" s="43">
        <v>1007</v>
      </c>
      <c r="B1009" t="s">
        <v>3123</v>
      </c>
      <c r="C1009" t="s">
        <v>3124</v>
      </c>
      <c r="D1009">
        <v>994074</v>
      </c>
      <c r="E1009">
        <v>120</v>
      </c>
      <c r="F1009">
        <v>153</v>
      </c>
      <c r="G1009">
        <v>119</v>
      </c>
      <c r="J1009">
        <v>1972</v>
      </c>
      <c r="L1009">
        <v>2</v>
      </c>
      <c r="M1009">
        <v>7</v>
      </c>
      <c r="N1009">
        <v>2</v>
      </c>
      <c r="O1009" t="s">
        <v>3125</v>
      </c>
      <c r="P1009">
        <v>5</v>
      </c>
      <c r="Q1009">
        <v>6</v>
      </c>
    </row>
    <row r="1010" spans="1:17" x14ac:dyDescent="0.25">
      <c r="A1010" s="43">
        <v>1008</v>
      </c>
      <c r="B1010" t="s">
        <v>3126</v>
      </c>
      <c r="C1010" t="s">
        <v>3127</v>
      </c>
      <c r="D1010">
        <v>996212</v>
      </c>
      <c r="E1010">
        <v>120</v>
      </c>
      <c r="F1010">
        <v>144</v>
      </c>
      <c r="G1010">
        <v>174</v>
      </c>
      <c r="J1010">
        <v>1985</v>
      </c>
      <c r="L1010">
        <v>5</v>
      </c>
      <c r="M1010">
        <v>7</v>
      </c>
      <c r="N1010">
        <v>2</v>
      </c>
      <c r="O1010" t="s">
        <v>3128</v>
      </c>
      <c r="P1010">
        <v>5</v>
      </c>
      <c r="Q1010">
        <v>6</v>
      </c>
    </row>
    <row r="1011" spans="1:17" x14ac:dyDescent="0.25">
      <c r="A1011" s="43">
        <v>1009</v>
      </c>
      <c r="B1011" t="s">
        <v>3129</v>
      </c>
      <c r="C1011" t="s">
        <v>3130</v>
      </c>
      <c r="D1011">
        <v>994700</v>
      </c>
      <c r="E1011">
        <v>130</v>
      </c>
      <c r="F1011">
        <v>107</v>
      </c>
      <c r="G1011">
        <v>107</v>
      </c>
      <c r="J1011">
        <v>1969</v>
      </c>
      <c r="L1011">
        <v>1</v>
      </c>
      <c r="O1011" t="s">
        <v>3131</v>
      </c>
      <c r="P1011">
        <v>5</v>
      </c>
      <c r="Q1011">
        <v>6</v>
      </c>
    </row>
    <row r="1012" spans="1:17" x14ac:dyDescent="0.25">
      <c r="A1012" s="43">
        <v>1010</v>
      </c>
      <c r="B1012" t="s">
        <v>3132</v>
      </c>
      <c r="C1012" t="s">
        <v>3133</v>
      </c>
      <c r="D1012">
        <v>997138</v>
      </c>
      <c r="E1012">
        <v>120</v>
      </c>
      <c r="F1012">
        <v>140</v>
      </c>
      <c r="G1012">
        <v>116</v>
      </c>
      <c r="J1012">
        <v>1970</v>
      </c>
      <c r="L1012">
        <v>2</v>
      </c>
      <c r="M1012">
        <v>7</v>
      </c>
      <c r="N1012">
        <v>2</v>
      </c>
      <c r="O1012" t="s">
        <v>3134</v>
      </c>
      <c r="P1012">
        <v>5</v>
      </c>
      <c r="Q1012">
        <v>6</v>
      </c>
    </row>
    <row r="1013" spans="1:17" x14ac:dyDescent="0.25">
      <c r="A1013" s="43">
        <v>1011</v>
      </c>
      <c r="B1013" t="s">
        <v>3135</v>
      </c>
      <c r="C1013" t="s">
        <v>3136</v>
      </c>
      <c r="D1013">
        <v>997464</v>
      </c>
      <c r="E1013">
        <v>120</v>
      </c>
      <c r="F1013">
        <v>84</v>
      </c>
      <c r="G1013">
        <v>84</v>
      </c>
      <c r="J1013">
        <v>1962</v>
      </c>
      <c r="L1013">
        <v>7</v>
      </c>
      <c r="M1013">
        <v>1</v>
      </c>
      <c r="N1013">
        <v>2</v>
      </c>
      <c r="O1013" t="s">
        <v>3137</v>
      </c>
      <c r="P1013">
        <v>5</v>
      </c>
      <c r="Q1013">
        <v>6</v>
      </c>
    </row>
    <row r="1014" spans="1:17" x14ac:dyDescent="0.25">
      <c r="A1014" s="43">
        <v>1012</v>
      </c>
      <c r="B1014" t="s">
        <v>3138</v>
      </c>
      <c r="C1014" t="s">
        <v>3139</v>
      </c>
      <c r="D1014">
        <v>997094</v>
      </c>
      <c r="E1014">
        <v>130</v>
      </c>
      <c r="F1014">
        <v>63</v>
      </c>
      <c r="G1014">
        <v>112</v>
      </c>
      <c r="J1014">
        <v>1978</v>
      </c>
      <c r="L1014">
        <v>1</v>
      </c>
      <c r="O1014" t="s">
        <v>3140</v>
      </c>
      <c r="P1014">
        <v>5</v>
      </c>
      <c r="Q1014">
        <v>6</v>
      </c>
    </row>
    <row r="1015" spans="1:17" x14ac:dyDescent="0.25">
      <c r="A1015" s="43">
        <v>1013</v>
      </c>
      <c r="B1015" t="s">
        <v>3141</v>
      </c>
      <c r="C1015" t="s">
        <v>3142</v>
      </c>
      <c r="D1015">
        <v>2540501</v>
      </c>
      <c r="E1015">
        <v>120</v>
      </c>
      <c r="F1015">
        <v>139</v>
      </c>
      <c r="G1015">
        <v>139</v>
      </c>
      <c r="J1015">
        <v>2000</v>
      </c>
      <c r="L1015">
        <v>1</v>
      </c>
      <c r="O1015" t="s">
        <v>3143</v>
      </c>
      <c r="P1015">
        <v>5</v>
      </c>
      <c r="Q1015">
        <v>6</v>
      </c>
    </row>
    <row r="1016" spans="1:17" x14ac:dyDescent="0.25">
      <c r="A1016" s="43">
        <v>1014</v>
      </c>
      <c r="B1016" t="s">
        <v>3144</v>
      </c>
      <c r="C1016" t="s">
        <v>3145</v>
      </c>
      <c r="D1016">
        <v>995714</v>
      </c>
      <c r="E1016">
        <v>120</v>
      </c>
      <c r="F1016">
        <v>153</v>
      </c>
      <c r="G1016">
        <v>153</v>
      </c>
      <c r="J1016">
        <v>1972</v>
      </c>
      <c r="L1016">
        <v>2</v>
      </c>
      <c r="M1016">
        <v>7</v>
      </c>
      <c r="N1016">
        <v>2</v>
      </c>
      <c r="O1016" t="s">
        <v>3146</v>
      </c>
      <c r="P1016">
        <v>5</v>
      </c>
      <c r="Q1016">
        <v>6</v>
      </c>
    </row>
    <row r="1017" spans="1:17" x14ac:dyDescent="0.25">
      <c r="A1017" s="43">
        <v>1015</v>
      </c>
      <c r="B1017" t="s">
        <v>3147</v>
      </c>
      <c r="C1017" t="s">
        <v>3148</v>
      </c>
      <c r="D1017">
        <v>994395</v>
      </c>
      <c r="E1017">
        <v>130</v>
      </c>
      <c r="F1017">
        <v>72</v>
      </c>
      <c r="G1017">
        <v>145</v>
      </c>
      <c r="J1017">
        <v>1993</v>
      </c>
      <c r="L1017">
        <v>1</v>
      </c>
      <c r="O1017" t="s">
        <v>3149</v>
      </c>
      <c r="P1017">
        <v>5</v>
      </c>
      <c r="Q1017">
        <v>6</v>
      </c>
    </row>
    <row r="1018" spans="1:17" x14ac:dyDescent="0.25">
      <c r="A1018" s="43">
        <v>1016</v>
      </c>
      <c r="B1018" t="s">
        <v>3150</v>
      </c>
      <c r="C1018" t="s">
        <v>3151</v>
      </c>
      <c r="D1018">
        <v>996692</v>
      </c>
      <c r="E1018">
        <v>130</v>
      </c>
      <c r="F1018">
        <v>59</v>
      </c>
      <c r="G1018">
        <v>104</v>
      </c>
      <c r="J1018">
        <v>1977</v>
      </c>
      <c r="L1018">
        <v>1</v>
      </c>
      <c r="O1018" t="s">
        <v>3152</v>
      </c>
      <c r="P1018">
        <v>5</v>
      </c>
      <c r="Q1018">
        <v>6</v>
      </c>
    </row>
    <row r="1019" spans="1:17" x14ac:dyDescent="0.25">
      <c r="A1019" s="43">
        <v>1017</v>
      </c>
      <c r="B1019" t="s">
        <v>3153</v>
      </c>
      <c r="C1019" t="s">
        <v>3154</v>
      </c>
      <c r="D1019">
        <v>2540563</v>
      </c>
      <c r="E1019">
        <v>120</v>
      </c>
      <c r="F1019">
        <v>130</v>
      </c>
      <c r="G1019">
        <v>130</v>
      </c>
      <c r="J1019">
        <v>2000</v>
      </c>
      <c r="L1019">
        <v>1</v>
      </c>
      <c r="O1019" t="s">
        <v>3155</v>
      </c>
      <c r="P1019">
        <v>5</v>
      </c>
      <c r="Q1019">
        <v>6</v>
      </c>
    </row>
    <row r="1020" spans="1:17" x14ac:dyDescent="0.25">
      <c r="A1020" s="43">
        <v>1018</v>
      </c>
      <c r="B1020" t="s">
        <v>3156</v>
      </c>
      <c r="C1020" t="s">
        <v>3157</v>
      </c>
      <c r="D1020">
        <v>993867</v>
      </c>
      <c r="E1020">
        <v>120</v>
      </c>
      <c r="F1020">
        <v>145</v>
      </c>
      <c r="G1020">
        <v>178</v>
      </c>
      <c r="J1020">
        <v>1976</v>
      </c>
      <c r="L1020">
        <v>1</v>
      </c>
      <c r="O1020" t="s">
        <v>3158</v>
      </c>
      <c r="P1020">
        <v>5</v>
      </c>
      <c r="Q1020">
        <v>6</v>
      </c>
    </row>
    <row r="1021" spans="1:17" x14ac:dyDescent="0.25">
      <c r="A1021" s="43">
        <v>1019</v>
      </c>
      <c r="B1021" t="s">
        <v>3159</v>
      </c>
      <c r="C1021" t="s">
        <v>3160</v>
      </c>
      <c r="D1021">
        <v>996725</v>
      </c>
      <c r="E1021">
        <v>120</v>
      </c>
      <c r="F1021">
        <v>145</v>
      </c>
      <c r="G1021">
        <v>145</v>
      </c>
      <c r="J1021">
        <v>1973</v>
      </c>
      <c r="L1021">
        <v>2</v>
      </c>
      <c r="M1021">
        <v>7</v>
      </c>
      <c r="O1021" t="s">
        <v>3161</v>
      </c>
      <c r="P1021">
        <v>5</v>
      </c>
      <c r="Q1021">
        <v>6</v>
      </c>
    </row>
    <row r="1022" spans="1:17" x14ac:dyDescent="0.25">
      <c r="A1022" s="43">
        <v>1020</v>
      </c>
      <c r="B1022" t="s">
        <v>3162</v>
      </c>
      <c r="C1022" t="s">
        <v>3163</v>
      </c>
      <c r="D1022">
        <v>994856</v>
      </c>
      <c r="E1022">
        <v>130</v>
      </c>
      <c r="F1022">
        <v>72</v>
      </c>
      <c r="G1022">
        <v>145</v>
      </c>
      <c r="J1022">
        <v>1993</v>
      </c>
      <c r="L1022">
        <v>1</v>
      </c>
      <c r="O1022" t="s">
        <v>3164</v>
      </c>
      <c r="P1022">
        <v>5</v>
      </c>
      <c r="Q1022">
        <v>6</v>
      </c>
    </row>
    <row r="1023" spans="1:17" x14ac:dyDescent="0.25">
      <c r="A1023" s="43">
        <v>1021</v>
      </c>
      <c r="B1023" t="s">
        <v>3165</v>
      </c>
      <c r="C1023" t="s">
        <v>3166</v>
      </c>
      <c r="D1023">
        <v>996268</v>
      </c>
      <c r="E1023">
        <v>120</v>
      </c>
      <c r="F1023">
        <v>149</v>
      </c>
      <c r="G1023">
        <v>149</v>
      </c>
      <c r="J1023">
        <v>1994</v>
      </c>
      <c r="L1023">
        <v>2</v>
      </c>
      <c r="M1023">
        <v>7</v>
      </c>
      <c r="O1023" t="s">
        <v>3167</v>
      </c>
      <c r="P1023">
        <v>5</v>
      </c>
      <c r="Q1023">
        <v>6</v>
      </c>
    </row>
    <row r="1024" spans="1:17" x14ac:dyDescent="0.25">
      <c r="A1024" s="43">
        <v>1022</v>
      </c>
      <c r="B1024" t="s">
        <v>3168</v>
      </c>
      <c r="C1024" t="s">
        <v>3169</v>
      </c>
      <c r="D1024">
        <v>996010</v>
      </c>
      <c r="E1024">
        <v>120</v>
      </c>
      <c r="F1024">
        <v>136</v>
      </c>
      <c r="G1024">
        <v>101</v>
      </c>
      <c r="J1024">
        <v>1966</v>
      </c>
      <c r="L1024">
        <v>2</v>
      </c>
      <c r="M1024">
        <v>7</v>
      </c>
      <c r="O1024" t="s">
        <v>3170</v>
      </c>
      <c r="P1024">
        <v>5</v>
      </c>
      <c r="Q1024">
        <v>6</v>
      </c>
    </row>
    <row r="1025" spans="1:17" x14ac:dyDescent="0.25">
      <c r="A1025" s="43">
        <v>1023</v>
      </c>
      <c r="B1025" t="s">
        <v>3171</v>
      </c>
      <c r="C1025" t="s">
        <v>3172</v>
      </c>
      <c r="D1025">
        <v>997306</v>
      </c>
      <c r="E1025">
        <v>130</v>
      </c>
      <c r="F1025">
        <v>61</v>
      </c>
      <c r="G1025">
        <v>109</v>
      </c>
      <c r="J1025">
        <v>1978</v>
      </c>
      <c r="L1025">
        <v>1</v>
      </c>
      <c r="O1025" t="s">
        <v>3173</v>
      </c>
      <c r="P1025">
        <v>5</v>
      </c>
      <c r="Q1025">
        <v>6</v>
      </c>
    </row>
    <row r="1026" spans="1:17" x14ac:dyDescent="0.25">
      <c r="A1026" s="43">
        <v>1024</v>
      </c>
      <c r="B1026" t="s">
        <v>3174</v>
      </c>
      <c r="C1026" t="s">
        <v>3175</v>
      </c>
      <c r="D1026">
        <v>996217</v>
      </c>
      <c r="E1026">
        <v>120</v>
      </c>
      <c r="F1026">
        <v>119</v>
      </c>
      <c r="G1026">
        <v>207</v>
      </c>
      <c r="J1026">
        <v>1963</v>
      </c>
      <c r="K1026">
        <v>1985</v>
      </c>
      <c r="L1026">
        <v>2</v>
      </c>
      <c r="M1026">
        <v>7</v>
      </c>
      <c r="N1026">
        <v>2</v>
      </c>
      <c r="O1026" t="s">
        <v>3176</v>
      </c>
      <c r="P1026">
        <v>5</v>
      </c>
      <c r="Q1026">
        <v>6</v>
      </c>
    </row>
    <row r="1027" spans="1:17" x14ac:dyDescent="0.25">
      <c r="A1027" s="43">
        <v>1025</v>
      </c>
      <c r="B1027" t="s">
        <v>3177</v>
      </c>
      <c r="C1027" t="s">
        <v>3178</v>
      </c>
      <c r="D1027">
        <v>996796</v>
      </c>
      <c r="E1027">
        <v>130</v>
      </c>
      <c r="F1027">
        <v>58</v>
      </c>
      <c r="G1027">
        <v>102</v>
      </c>
      <c r="J1027">
        <v>1977</v>
      </c>
      <c r="L1027">
        <v>1</v>
      </c>
      <c r="O1027" t="s">
        <v>3179</v>
      </c>
      <c r="P1027">
        <v>5</v>
      </c>
      <c r="Q1027">
        <v>6</v>
      </c>
    </row>
    <row r="1028" spans="1:17" x14ac:dyDescent="0.25">
      <c r="A1028" s="43">
        <v>1026</v>
      </c>
      <c r="B1028" t="s">
        <v>3180</v>
      </c>
      <c r="C1028" t="s">
        <v>3181</v>
      </c>
      <c r="D1028">
        <v>994699</v>
      </c>
      <c r="E1028">
        <v>130</v>
      </c>
      <c r="F1028">
        <v>163</v>
      </c>
      <c r="G1028">
        <v>147</v>
      </c>
      <c r="J1028">
        <v>1969</v>
      </c>
      <c r="K1028">
        <v>1988</v>
      </c>
      <c r="L1028">
        <v>1</v>
      </c>
      <c r="O1028" t="s">
        <v>3182</v>
      </c>
      <c r="P1028">
        <v>5</v>
      </c>
      <c r="Q1028">
        <v>6</v>
      </c>
    </row>
    <row r="1029" spans="1:17" x14ac:dyDescent="0.25">
      <c r="A1029" s="43">
        <v>1027</v>
      </c>
      <c r="B1029" t="s">
        <v>3183</v>
      </c>
      <c r="C1029" t="s">
        <v>3184</v>
      </c>
      <c r="D1029">
        <v>100094129</v>
      </c>
      <c r="E1029">
        <v>130</v>
      </c>
      <c r="F1029">
        <v>120</v>
      </c>
      <c r="G1029">
        <v>120</v>
      </c>
      <c r="J1029">
        <v>2016</v>
      </c>
      <c r="L1029">
        <v>1</v>
      </c>
      <c r="O1029" t="s">
        <v>3185</v>
      </c>
      <c r="P1029">
        <v>5</v>
      </c>
      <c r="Q1029">
        <v>6</v>
      </c>
    </row>
    <row r="1030" spans="1:17" x14ac:dyDescent="0.25">
      <c r="A1030" s="43">
        <v>1028</v>
      </c>
      <c r="B1030" t="s">
        <v>3186</v>
      </c>
      <c r="C1030" t="s">
        <v>3187</v>
      </c>
      <c r="D1030">
        <v>997713</v>
      </c>
      <c r="E1030">
        <v>120</v>
      </c>
      <c r="F1030">
        <v>97</v>
      </c>
      <c r="G1030">
        <v>168</v>
      </c>
      <c r="J1030">
        <v>1955</v>
      </c>
      <c r="L1030">
        <v>2</v>
      </c>
      <c r="M1030">
        <v>7</v>
      </c>
      <c r="N1030">
        <v>2</v>
      </c>
      <c r="O1030" t="s">
        <v>3188</v>
      </c>
      <c r="P1030">
        <v>5</v>
      </c>
      <c r="Q1030">
        <v>6</v>
      </c>
    </row>
    <row r="1031" spans="1:17" x14ac:dyDescent="0.25">
      <c r="A1031" s="43">
        <v>1029</v>
      </c>
      <c r="B1031" t="s">
        <v>3189</v>
      </c>
      <c r="C1031" t="s">
        <v>3190</v>
      </c>
      <c r="D1031">
        <v>995181</v>
      </c>
      <c r="E1031">
        <v>130</v>
      </c>
      <c r="F1031">
        <v>75</v>
      </c>
      <c r="G1031">
        <v>125</v>
      </c>
      <c r="J1031">
        <v>1977</v>
      </c>
      <c r="L1031">
        <v>7</v>
      </c>
      <c r="M1031">
        <v>1</v>
      </c>
      <c r="O1031" t="s">
        <v>3191</v>
      </c>
      <c r="P1031">
        <v>5</v>
      </c>
      <c r="Q1031">
        <v>6</v>
      </c>
    </row>
    <row r="1032" spans="1:17" x14ac:dyDescent="0.25">
      <c r="A1032" s="43">
        <v>1030</v>
      </c>
      <c r="B1032" t="s">
        <v>3192</v>
      </c>
      <c r="C1032" t="s">
        <v>3193</v>
      </c>
      <c r="D1032">
        <v>996722</v>
      </c>
      <c r="E1032">
        <v>130</v>
      </c>
      <c r="F1032">
        <v>126</v>
      </c>
      <c r="G1032">
        <v>126</v>
      </c>
      <c r="J1032">
        <v>1960</v>
      </c>
      <c r="K1032">
        <v>1997</v>
      </c>
      <c r="L1032">
        <v>2</v>
      </c>
      <c r="M1032">
        <v>7</v>
      </c>
      <c r="N1032">
        <v>2</v>
      </c>
      <c r="O1032" t="s">
        <v>3194</v>
      </c>
      <c r="P1032">
        <v>5</v>
      </c>
      <c r="Q1032">
        <v>6</v>
      </c>
    </row>
    <row r="1033" spans="1:17" x14ac:dyDescent="0.25">
      <c r="A1033" s="43">
        <v>1031</v>
      </c>
      <c r="B1033" t="s">
        <v>3195</v>
      </c>
      <c r="C1033" t="s">
        <v>3196</v>
      </c>
      <c r="D1033">
        <v>996404</v>
      </c>
      <c r="E1033">
        <v>130</v>
      </c>
      <c r="F1033">
        <v>61</v>
      </c>
      <c r="G1033">
        <v>109</v>
      </c>
      <c r="J1033">
        <v>1978</v>
      </c>
      <c r="L1033">
        <v>1</v>
      </c>
      <c r="O1033" t="s">
        <v>3197</v>
      </c>
      <c r="P1033">
        <v>5</v>
      </c>
      <c r="Q1033">
        <v>6</v>
      </c>
    </row>
    <row r="1034" spans="1:17" x14ac:dyDescent="0.25">
      <c r="A1034" s="43">
        <v>1032</v>
      </c>
      <c r="B1034" t="s">
        <v>3198</v>
      </c>
      <c r="C1034" t="s">
        <v>3199</v>
      </c>
      <c r="D1034">
        <v>995857</v>
      </c>
      <c r="E1034">
        <v>120</v>
      </c>
      <c r="F1034">
        <v>107</v>
      </c>
      <c r="G1034">
        <v>107</v>
      </c>
      <c r="J1034">
        <v>1965</v>
      </c>
      <c r="K1034">
        <v>1993</v>
      </c>
      <c r="L1034">
        <v>2</v>
      </c>
      <c r="M1034">
        <v>7</v>
      </c>
      <c r="O1034" t="s">
        <v>3200</v>
      </c>
      <c r="P1034">
        <v>5</v>
      </c>
      <c r="Q1034">
        <v>6</v>
      </c>
    </row>
    <row r="1035" spans="1:17" x14ac:dyDescent="0.25">
      <c r="A1035" s="43">
        <v>1033</v>
      </c>
      <c r="B1035" t="s">
        <v>3201</v>
      </c>
      <c r="C1035" t="s">
        <v>3202</v>
      </c>
      <c r="D1035">
        <v>996102</v>
      </c>
      <c r="E1035">
        <v>120</v>
      </c>
      <c r="F1035">
        <v>165</v>
      </c>
      <c r="G1035">
        <v>165</v>
      </c>
      <c r="J1035">
        <v>1973</v>
      </c>
      <c r="L1035">
        <v>7</v>
      </c>
      <c r="M1035">
        <v>1</v>
      </c>
      <c r="O1035" t="s">
        <v>3203</v>
      </c>
      <c r="P1035">
        <v>5</v>
      </c>
      <c r="Q1035">
        <v>6</v>
      </c>
    </row>
    <row r="1036" spans="1:17" x14ac:dyDescent="0.25">
      <c r="A1036" s="43">
        <v>1034</v>
      </c>
      <c r="B1036" t="s">
        <v>3204</v>
      </c>
      <c r="C1036" t="s">
        <v>3205</v>
      </c>
      <c r="D1036">
        <v>997396</v>
      </c>
      <c r="E1036">
        <v>120</v>
      </c>
      <c r="F1036">
        <v>156</v>
      </c>
      <c r="G1036">
        <v>156</v>
      </c>
      <c r="J1036">
        <v>1973</v>
      </c>
      <c r="L1036">
        <v>2</v>
      </c>
      <c r="M1036">
        <v>7</v>
      </c>
      <c r="O1036" t="s">
        <v>3206</v>
      </c>
      <c r="P1036">
        <v>5</v>
      </c>
      <c r="Q1036">
        <v>6</v>
      </c>
    </row>
    <row r="1037" spans="1:17" x14ac:dyDescent="0.25">
      <c r="A1037" s="43">
        <v>1035</v>
      </c>
      <c r="B1037" t="s">
        <v>3207</v>
      </c>
      <c r="C1037" t="s">
        <v>3208</v>
      </c>
      <c r="D1037">
        <v>100094122</v>
      </c>
      <c r="E1037">
        <v>130</v>
      </c>
      <c r="F1037">
        <v>120</v>
      </c>
      <c r="G1037">
        <v>120</v>
      </c>
      <c r="J1037">
        <v>2016</v>
      </c>
      <c r="L1037">
        <v>1</v>
      </c>
      <c r="O1037" t="s">
        <v>3209</v>
      </c>
      <c r="P1037">
        <v>5</v>
      </c>
      <c r="Q1037">
        <v>6</v>
      </c>
    </row>
    <row r="1038" spans="1:17" x14ac:dyDescent="0.25">
      <c r="A1038" s="43">
        <v>1036</v>
      </c>
      <c r="B1038" t="s">
        <v>3210</v>
      </c>
      <c r="C1038" t="s">
        <v>3211</v>
      </c>
      <c r="D1038">
        <v>996960</v>
      </c>
      <c r="E1038">
        <v>130</v>
      </c>
      <c r="F1038">
        <v>63</v>
      </c>
      <c r="G1038">
        <v>112</v>
      </c>
      <c r="J1038">
        <v>1978</v>
      </c>
      <c r="L1038">
        <v>1</v>
      </c>
      <c r="O1038" t="s">
        <v>3212</v>
      </c>
      <c r="P1038">
        <v>5</v>
      </c>
      <c r="Q1038">
        <v>6</v>
      </c>
    </row>
    <row r="1039" spans="1:17" x14ac:dyDescent="0.25">
      <c r="A1039" s="43">
        <v>1037</v>
      </c>
      <c r="B1039" t="s">
        <v>3213</v>
      </c>
      <c r="C1039" t="s">
        <v>3214</v>
      </c>
      <c r="D1039">
        <v>995843</v>
      </c>
      <c r="E1039">
        <v>120</v>
      </c>
      <c r="F1039">
        <v>154</v>
      </c>
      <c r="G1039">
        <v>154</v>
      </c>
      <c r="J1039">
        <v>1971</v>
      </c>
      <c r="K1039">
        <v>1983</v>
      </c>
      <c r="L1039">
        <v>2</v>
      </c>
      <c r="M1039">
        <v>7</v>
      </c>
      <c r="N1039">
        <v>2</v>
      </c>
      <c r="O1039" t="s">
        <v>3215</v>
      </c>
      <c r="P1039">
        <v>5</v>
      </c>
      <c r="Q1039">
        <v>6</v>
      </c>
    </row>
    <row r="1040" spans="1:17" x14ac:dyDescent="0.25">
      <c r="A1040" s="43">
        <v>1038</v>
      </c>
      <c r="B1040" t="s">
        <v>3216</v>
      </c>
      <c r="C1040" t="s">
        <v>3217</v>
      </c>
      <c r="D1040">
        <v>997502</v>
      </c>
      <c r="E1040">
        <v>120</v>
      </c>
      <c r="F1040">
        <v>150</v>
      </c>
      <c r="G1040">
        <v>150</v>
      </c>
      <c r="J1040">
        <v>1966</v>
      </c>
      <c r="L1040">
        <v>2</v>
      </c>
      <c r="M1040">
        <v>7</v>
      </c>
      <c r="N1040">
        <v>2</v>
      </c>
      <c r="O1040" t="s">
        <v>3218</v>
      </c>
      <c r="P1040">
        <v>5</v>
      </c>
      <c r="Q1040">
        <v>6</v>
      </c>
    </row>
    <row r="1041" spans="1:17" x14ac:dyDescent="0.25">
      <c r="A1041" s="43">
        <v>1039</v>
      </c>
      <c r="B1041" t="s">
        <v>3219</v>
      </c>
      <c r="C1041" t="s">
        <v>3220</v>
      </c>
      <c r="D1041">
        <v>996246</v>
      </c>
      <c r="E1041">
        <v>120</v>
      </c>
      <c r="F1041">
        <v>200</v>
      </c>
      <c r="G1041">
        <v>159</v>
      </c>
      <c r="J1041">
        <v>1943</v>
      </c>
      <c r="K1041">
        <v>1999</v>
      </c>
      <c r="L1041">
        <v>2</v>
      </c>
      <c r="M1041">
        <v>7</v>
      </c>
      <c r="N1041">
        <v>2</v>
      </c>
      <c r="O1041" t="s">
        <v>3221</v>
      </c>
      <c r="P1041">
        <v>5</v>
      </c>
      <c r="Q1041">
        <v>6</v>
      </c>
    </row>
    <row r="1042" spans="1:17" x14ac:dyDescent="0.25">
      <c r="A1042" s="43">
        <v>1040</v>
      </c>
      <c r="B1042" t="s">
        <v>3222</v>
      </c>
      <c r="C1042" t="s">
        <v>3223</v>
      </c>
      <c r="D1042">
        <v>994337</v>
      </c>
      <c r="E1042">
        <v>120</v>
      </c>
      <c r="F1042">
        <v>125</v>
      </c>
      <c r="G1042">
        <v>102</v>
      </c>
      <c r="J1042">
        <v>1967</v>
      </c>
      <c r="K1042">
        <v>1982</v>
      </c>
      <c r="L1042">
        <v>1</v>
      </c>
      <c r="N1042">
        <v>80</v>
      </c>
      <c r="O1042" t="s">
        <v>3224</v>
      </c>
      <c r="P1042">
        <v>5</v>
      </c>
      <c r="Q1042">
        <v>6</v>
      </c>
    </row>
    <row r="1043" spans="1:17" x14ac:dyDescent="0.25">
      <c r="A1043" s="43">
        <v>1041</v>
      </c>
      <c r="B1043" t="s">
        <v>3225</v>
      </c>
      <c r="C1043" t="s">
        <v>3226</v>
      </c>
      <c r="D1043">
        <v>993745</v>
      </c>
      <c r="E1043">
        <v>120</v>
      </c>
      <c r="F1043">
        <v>163</v>
      </c>
      <c r="G1043">
        <v>134</v>
      </c>
      <c r="J1043">
        <v>1969</v>
      </c>
      <c r="K1043">
        <v>1985</v>
      </c>
      <c r="L1043">
        <v>2</v>
      </c>
      <c r="M1043">
        <v>7</v>
      </c>
      <c r="O1043" t="s">
        <v>3227</v>
      </c>
      <c r="P1043">
        <v>5</v>
      </c>
      <c r="Q1043">
        <v>6</v>
      </c>
    </row>
    <row r="1044" spans="1:17" x14ac:dyDescent="0.25">
      <c r="A1044" s="43">
        <v>1042</v>
      </c>
      <c r="B1044" t="s">
        <v>3228</v>
      </c>
      <c r="C1044" t="s">
        <v>3229</v>
      </c>
      <c r="D1044">
        <v>995544</v>
      </c>
      <c r="E1044">
        <v>130</v>
      </c>
      <c r="F1044">
        <v>101</v>
      </c>
      <c r="G1044">
        <v>101</v>
      </c>
      <c r="J1044">
        <v>1977</v>
      </c>
      <c r="L1044">
        <v>1</v>
      </c>
      <c r="N1044">
        <v>4</v>
      </c>
      <c r="O1044" t="s">
        <v>3230</v>
      </c>
      <c r="P1044">
        <v>5</v>
      </c>
      <c r="Q1044">
        <v>6</v>
      </c>
    </row>
    <row r="1045" spans="1:17" x14ac:dyDescent="0.25">
      <c r="A1045" s="43">
        <v>1043</v>
      </c>
      <c r="B1045" t="s">
        <v>3231</v>
      </c>
      <c r="C1045" t="s">
        <v>3232</v>
      </c>
      <c r="D1045">
        <v>100103514</v>
      </c>
      <c r="E1045">
        <v>131</v>
      </c>
      <c r="F1045">
        <v>136</v>
      </c>
      <c r="G1045">
        <v>136</v>
      </c>
      <c r="J1045">
        <v>2017</v>
      </c>
      <c r="L1045">
        <v>1</v>
      </c>
      <c r="O1045" t="s">
        <v>3233</v>
      </c>
      <c r="P1045">
        <v>5</v>
      </c>
      <c r="Q1045">
        <v>6</v>
      </c>
    </row>
    <row r="1046" spans="1:17" x14ac:dyDescent="0.25">
      <c r="A1046" s="43">
        <v>1044</v>
      </c>
      <c r="B1046" t="s">
        <v>3234</v>
      </c>
      <c r="C1046" t="s">
        <v>3235</v>
      </c>
      <c r="D1046">
        <v>995812</v>
      </c>
      <c r="E1046">
        <v>120</v>
      </c>
      <c r="F1046">
        <v>192</v>
      </c>
      <c r="G1046">
        <v>192</v>
      </c>
      <c r="J1046">
        <v>1971</v>
      </c>
      <c r="L1046">
        <v>2</v>
      </c>
      <c r="M1046">
        <v>7</v>
      </c>
      <c r="O1046" t="s">
        <v>3236</v>
      </c>
      <c r="P1046">
        <v>5</v>
      </c>
      <c r="Q1046">
        <v>6</v>
      </c>
    </row>
    <row r="1047" spans="1:17" x14ac:dyDescent="0.25">
      <c r="A1047" s="43">
        <v>1045</v>
      </c>
      <c r="B1047" t="s">
        <v>3237</v>
      </c>
      <c r="C1047" t="s">
        <v>3238</v>
      </c>
      <c r="D1047">
        <v>996969</v>
      </c>
      <c r="E1047">
        <v>130</v>
      </c>
      <c r="F1047">
        <v>61</v>
      </c>
      <c r="G1047">
        <v>109</v>
      </c>
      <c r="J1047">
        <v>1978</v>
      </c>
      <c r="L1047">
        <v>1</v>
      </c>
      <c r="O1047" t="s">
        <v>3239</v>
      </c>
      <c r="P1047">
        <v>5</v>
      </c>
      <c r="Q1047">
        <v>6</v>
      </c>
    </row>
    <row r="1048" spans="1:17" x14ac:dyDescent="0.25">
      <c r="A1048" s="43">
        <v>1046</v>
      </c>
      <c r="B1048" t="s">
        <v>3240</v>
      </c>
      <c r="C1048" t="s">
        <v>3241</v>
      </c>
      <c r="D1048">
        <v>996272</v>
      </c>
      <c r="E1048">
        <v>120</v>
      </c>
      <c r="F1048">
        <v>184</v>
      </c>
      <c r="G1048">
        <v>184</v>
      </c>
      <c r="J1048">
        <v>1996</v>
      </c>
      <c r="L1048">
        <v>2</v>
      </c>
      <c r="M1048">
        <v>7</v>
      </c>
      <c r="O1048" t="s">
        <v>3242</v>
      </c>
      <c r="P1048">
        <v>5</v>
      </c>
      <c r="Q1048">
        <v>6</v>
      </c>
    </row>
    <row r="1049" spans="1:17" x14ac:dyDescent="0.25">
      <c r="A1049" s="43">
        <v>1047</v>
      </c>
      <c r="B1049" t="s">
        <v>3243</v>
      </c>
      <c r="C1049" t="s">
        <v>3244</v>
      </c>
      <c r="D1049">
        <v>2516390</v>
      </c>
      <c r="E1049">
        <v>130</v>
      </c>
      <c r="F1049">
        <v>67</v>
      </c>
      <c r="G1049">
        <v>128</v>
      </c>
      <c r="J1049">
        <v>1999</v>
      </c>
      <c r="L1049">
        <v>1</v>
      </c>
      <c r="O1049" t="s">
        <v>3245</v>
      </c>
      <c r="P1049">
        <v>5</v>
      </c>
      <c r="Q1049">
        <v>6</v>
      </c>
    </row>
    <row r="1050" spans="1:17" x14ac:dyDescent="0.25">
      <c r="A1050" s="43">
        <v>1048</v>
      </c>
      <c r="B1050" t="s">
        <v>3246</v>
      </c>
      <c r="C1050" t="s">
        <v>3247</v>
      </c>
      <c r="D1050">
        <v>995447</v>
      </c>
      <c r="E1050">
        <v>120</v>
      </c>
      <c r="F1050">
        <v>215</v>
      </c>
      <c r="G1050">
        <v>215</v>
      </c>
      <c r="J1050">
        <v>2009</v>
      </c>
      <c r="L1050">
        <v>5</v>
      </c>
      <c r="M1050">
        <v>1</v>
      </c>
      <c r="N1050">
        <v>90</v>
      </c>
      <c r="O1050" t="s">
        <v>3248</v>
      </c>
      <c r="P1050">
        <v>5</v>
      </c>
      <c r="Q1050">
        <v>6</v>
      </c>
    </row>
    <row r="1051" spans="1:17" x14ac:dyDescent="0.25">
      <c r="A1051" s="43">
        <v>1049</v>
      </c>
      <c r="B1051" t="s">
        <v>3249</v>
      </c>
      <c r="C1051" t="s">
        <v>3250</v>
      </c>
      <c r="D1051">
        <v>995067</v>
      </c>
      <c r="E1051">
        <v>130</v>
      </c>
      <c r="F1051">
        <v>129</v>
      </c>
      <c r="G1051">
        <v>129</v>
      </c>
      <c r="J1051">
        <v>1975</v>
      </c>
      <c r="L1051">
        <v>5</v>
      </c>
      <c r="M1051">
        <v>1</v>
      </c>
      <c r="O1051" t="s">
        <v>3251</v>
      </c>
      <c r="P1051">
        <v>5</v>
      </c>
      <c r="Q1051">
        <v>6</v>
      </c>
    </row>
    <row r="1052" spans="1:17" x14ac:dyDescent="0.25">
      <c r="A1052" s="43">
        <v>1050</v>
      </c>
      <c r="B1052" t="s">
        <v>3252</v>
      </c>
      <c r="C1052" t="s">
        <v>3253</v>
      </c>
      <c r="D1052">
        <v>996829</v>
      </c>
      <c r="E1052">
        <v>120</v>
      </c>
      <c r="F1052">
        <v>130</v>
      </c>
      <c r="G1052">
        <v>130</v>
      </c>
      <c r="J1052">
        <v>1965</v>
      </c>
      <c r="L1052">
        <v>2</v>
      </c>
      <c r="M1052">
        <v>7</v>
      </c>
      <c r="N1052">
        <v>80</v>
      </c>
      <c r="O1052" t="s">
        <v>3254</v>
      </c>
      <c r="P1052">
        <v>5</v>
      </c>
      <c r="Q1052">
        <v>6</v>
      </c>
    </row>
    <row r="1053" spans="1:17" x14ac:dyDescent="0.25">
      <c r="A1053" s="43">
        <v>1051</v>
      </c>
      <c r="B1053" t="s">
        <v>3255</v>
      </c>
      <c r="C1053" t="s">
        <v>3256</v>
      </c>
      <c r="D1053">
        <v>994825</v>
      </c>
      <c r="E1053">
        <v>130</v>
      </c>
      <c r="F1053">
        <v>75</v>
      </c>
      <c r="G1053">
        <v>125</v>
      </c>
      <c r="J1053">
        <v>1975</v>
      </c>
      <c r="L1053">
        <v>7</v>
      </c>
      <c r="M1053">
        <v>1</v>
      </c>
      <c r="O1053" t="s">
        <v>3257</v>
      </c>
      <c r="P1053">
        <v>5</v>
      </c>
      <c r="Q1053">
        <v>6</v>
      </c>
    </row>
    <row r="1054" spans="1:17" x14ac:dyDescent="0.25">
      <c r="A1054" s="43">
        <v>1052</v>
      </c>
      <c r="B1054" t="s">
        <v>3258</v>
      </c>
      <c r="C1054" t="s">
        <v>3259</v>
      </c>
      <c r="D1054">
        <v>100089006</v>
      </c>
      <c r="E1054">
        <v>130</v>
      </c>
      <c r="F1054">
        <v>135</v>
      </c>
      <c r="G1054">
        <v>135</v>
      </c>
      <c r="J1054">
        <v>2015</v>
      </c>
      <c r="L1054">
        <v>1</v>
      </c>
      <c r="O1054" t="s">
        <v>3260</v>
      </c>
      <c r="P1054">
        <v>5</v>
      </c>
      <c r="Q1054">
        <v>6</v>
      </c>
    </row>
    <row r="1055" spans="1:17" x14ac:dyDescent="0.25">
      <c r="A1055" s="43">
        <v>1053</v>
      </c>
      <c r="B1055" t="s">
        <v>3261</v>
      </c>
      <c r="C1055" t="s">
        <v>3262</v>
      </c>
      <c r="D1055">
        <v>997006</v>
      </c>
      <c r="E1055">
        <v>130</v>
      </c>
      <c r="F1055">
        <v>61</v>
      </c>
      <c r="G1055">
        <v>109</v>
      </c>
      <c r="J1055">
        <v>1978</v>
      </c>
      <c r="L1055">
        <v>1</v>
      </c>
      <c r="O1055" t="s">
        <v>3263</v>
      </c>
      <c r="P1055">
        <v>5</v>
      </c>
      <c r="Q1055">
        <v>6</v>
      </c>
    </row>
    <row r="1056" spans="1:17" x14ac:dyDescent="0.25">
      <c r="A1056" s="43">
        <v>1054</v>
      </c>
      <c r="B1056" t="s">
        <v>3264</v>
      </c>
      <c r="C1056" t="s">
        <v>3265</v>
      </c>
      <c r="D1056">
        <v>993967</v>
      </c>
      <c r="E1056">
        <v>120</v>
      </c>
      <c r="F1056">
        <v>188</v>
      </c>
      <c r="G1056">
        <v>163</v>
      </c>
      <c r="J1056">
        <v>1972</v>
      </c>
      <c r="K1056">
        <v>1991</v>
      </c>
      <c r="L1056">
        <v>2</v>
      </c>
      <c r="M1056">
        <v>7</v>
      </c>
      <c r="O1056" t="s">
        <v>3266</v>
      </c>
      <c r="P1056">
        <v>5</v>
      </c>
      <c r="Q1056">
        <v>6</v>
      </c>
    </row>
    <row r="1057" spans="1:17" x14ac:dyDescent="0.25">
      <c r="A1057" s="43">
        <v>1055</v>
      </c>
      <c r="B1057" t="s">
        <v>3267</v>
      </c>
      <c r="C1057" t="s">
        <v>3268</v>
      </c>
      <c r="D1057">
        <v>994226</v>
      </c>
      <c r="E1057">
        <v>130</v>
      </c>
      <c r="F1057">
        <v>134</v>
      </c>
      <c r="G1057">
        <v>134</v>
      </c>
      <c r="J1057">
        <v>1975</v>
      </c>
      <c r="L1057">
        <v>1</v>
      </c>
      <c r="O1057" t="s">
        <v>3269</v>
      </c>
      <c r="P1057">
        <v>5</v>
      </c>
      <c r="Q1057">
        <v>6</v>
      </c>
    </row>
    <row r="1058" spans="1:17" x14ac:dyDescent="0.25">
      <c r="A1058" s="43">
        <v>1056</v>
      </c>
      <c r="B1058" t="s">
        <v>3270</v>
      </c>
      <c r="C1058" t="s">
        <v>3271</v>
      </c>
      <c r="D1058">
        <v>994272</v>
      </c>
      <c r="E1058">
        <v>120</v>
      </c>
      <c r="F1058">
        <v>174</v>
      </c>
      <c r="G1058">
        <v>174</v>
      </c>
      <c r="J1058">
        <v>1970</v>
      </c>
      <c r="K1058">
        <v>1978</v>
      </c>
      <c r="L1058">
        <v>1</v>
      </c>
      <c r="N1058">
        <v>80</v>
      </c>
      <c r="O1058" t="s">
        <v>3272</v>
      </c>
      <c r="P1058">
        <v>5</v>
      </c>
      <c r="Q1058">
        <v>6</v>
      </c>
    </row>
    <row r="1059" spans="1:17" x14ac:dyDescent="0.25">
      <c r="A1059" s="43">
        <v>1057</v>
      </c>
      <c r="B1059" t="s">
        <v>3273</v>
      </c>
      <c r="C1059" t="s">
        <v>3274</v>
      </c>
      <c r="D1059">
        <v>995175</v>
      </c>
      <c r="E1059">
        <v>130</v>
      </c>
      <c r="F1059">
        <v>126</v>
      </c>
      <c r="G1059">
        <v>126</v>
      </c>
      <c r="J1059">
        <v>1971</v>
      </c>
      <c r="L1059">
        <v>1</v>
      </c>
      <c r="O1059" t="s">
        <v>3275</v>
      </c>
      <c r="P1059">
        <v>5</v>
      </c>
      <c r="Q1059">
        <v>6</v>
      </c>
    </row>
    <row r="1060" spans="1:17" x14ac:dyDescent="0.25">
      <c r="A1060" s="43">
        <v>1058</v>
      </c>
      <c r="B1060" t="s">
        <v>3276</v>
      </c>
      <c r="C1060" t="s">
        <v>2640</v>
      </c>
      <c r="D1060">
        <v>996066</v>
      </c>
      <c r="E1060">
        <v>323</v>
      </c>
      <c r="F1060">
        <v>216</v>
      </c>
      <c r="H1060">
        <v>216</v>
      </c>
      <c r="J1060">
        <v>1984</v>
      </c>
      <c r="L1060">
        <v>2</v>
      </c>
      <c r="M1060">
        <v>7</v>
      </c>
      <c r="O1060" t="s">
        <v>3277</v>
      </c>
      <c r="P1060">
        <v>5</v>
      </c>
      <c r="Q1060">
        <v>6</v>
      </c>
    </row>
    <row r="1061" spans="1:17" x14ac:dyDescent="0.25">
      <c r="A1061" s="43">
        <v>1059</v>
      </c>
      <c r="B1061" t="s">
        <v>3278</v>
      </c>
      <c r="C1061" t="s">
        <v>2834</v>
      </c>
      <c r="D1061">
        <v>995985</v>
      </c>
      <c r="E1061">
        <v>321</v>
      </c>
      <c r="F1061">
        <v>4261</v>
      </c>
      <c r="H1061">
        <v>5026</v>
      </c>
      <c r="J1061">
        <v>1973</v>
      </c>
      <c r="K1061">
        <v>2002</v>
      </c>
      <c r="L1061">
        <v>2</v>
      </c>
      <c r="M1061">
        <v>7</v>
      </c>
      <c r="N1061">
        <v>90</v>
      </c>
      <c r="O1061" t="s">
        <v>3279</v>
      </c>
      <c r="P1061">
        <v>5</v>
      </c>
      <c r="Q1061">
        <v>6</v>
      </c>
    </row>
    <row r="1062" spans="1:17" x14ac:dyDescent="0.25">
      <c r="A1062" s="43">
        <v>1060</v>
      </c>
      <c r="B1062" t="s">
        <v>3280</v>
      </c>
      <c r="C1062" t="s">
        <v>3281</v>
      </c>
      <c r="D1062">
        <v>2685050</v>
      </c>
      <c r="E1062">
        <v>130</v>
      </c>
      <c r="F1062">
        <v>58</v>
      </c>
      <c r="G1062">
        <v>111</v>
      </c>
      <c r="J1062">
        <v>2008</v>
      </c>
      <c r="L1062">
        <v>1</v>
      </c>
      <c r="N1062">
        <v>90</v>
      </c>
      <c r="O1062" t="s">
        <v>3282</v>
      </c>
      <c r="P1062">
        <v>5</v>
      </c>
      <c r="Q1062">
        <v>6</v>
      </c>
    </row>
    <row r="1063" spans="1:17" x14ac:dyDescent="0.25">
      <c r="A1063" s="43">
        <v>1061</v>
      </c>
      <c r="B1063" t="s">
        <v>3283</v>
      </c>
      <c r="C1063" t="s">
        <v>3284</v>
      </c>
      <c r="D1063">
        <v>996111</v>
      </c>
      <c r="E1063">
        <v>140</v>
      </c>
      <c r="F1063">
        <v>2466</v>
      </c>
      <c r="G1063">
        <v>2466</v>
      </c>
      <c r="J1063">
        <v>2009</v>
      </c>
      <c r="L1063">
        <v>1</v>
      </c>
      <c r="N1063">
        <v>90</v>
      </c>
      <c r="O1063" t="s">
        <v>3285</v>
      </c>
      <c r="P1063">
        <v>5</v>
      </c>
      <c r="Q1063">
        <v>6</v>
      </c>
    </row>
    <row r="1064" spans="1:17" x14ac:dyDescent="0.25">
      <c r="A1064" s="43">
        <v>1062</v>
      </c>
      <c r="B1064" t="s">
        <v>3286</v>
      </c>
      <c r="C1064" t="s">
        <v>3287</v>
      </c>
      <c r="D1064">
        <v>994323</v>
      </c>
      <c r="E1064">
        <v>120</v>
      </c>
      <c r="F1064">
        <v>116</v>
      </c>
      <c r="G1064">
        <v>116</v>
      </c>
      <c r="J1064">
        <v>1970</v>
      </c>
      <c r="L1064">
        <v>1</v>
      </c>
      <c r="O1064" t="s">
        <v>3288</v>
      </c>
      <c r="P1064">
        <v>5</v>
      </c>
      <c r="Q1064">
        <v>6</v>
      </c>
    </row>
    <row r="1065" spans="1:17" x14ac:dyDescent="0.25">
      <c r="A1065" s="43">
        <v>1063</v>
      </c>
      <c r="B1065" t="s">
        <v>3289</v>
      </c>
      <c r="C1065" t="s">
        <v>3290</v>
      </c>
      <c r="D1065">
        <v>995940</v>
      </c>
      <c r="E1065">
        <v>120</v>
      </c>
      <c r="F1065">
        <v>160</v>
      </c>
      <c r="G1065">
        <v>160</v>
      </c>
      <c r="J1065">
        <v>2017</v>
      </c>
      <c r="L1065">
        <v>2</v>
      </c>
      <c r="M1065">
        <v>7</v>
      </c>
      <c r="O1065" t="s">
        <v>3291</v>
      </c>
      <c r="P1065">
        <v>5</v>
      </c>
      <c r="Q1065">
        <v>6</v>
      </c>
    </row>
    <row r="1066" spans="1:17" x14ac:dyDescent="0.25">
      <c r="A1066" s="43">
        <v>1064</v>
      </c>
      <c r="B1066" t="s">
        <v>3292</v>
      </c>
      <c r="C1066" t="s">
        <v>3293</v>
      </c>
      <c r="D1066">
        <v>994193</v>
      </c>
      <c r="E1066">
        <v>120</v>
      </c>
      <c r="F1066">
        <v>162</v>
      </c>
      <c r="G1066">
        <v>162</v>
      </c>
      <c r="J1066">
        <v>1970</v>
      </c>
      <c r="K1066">
        <v>1977</v>
      </c>
      <c r="L1066">
        <v>1</v>
      </c>
      <c r="O1066" t="s">
        <v>3294</v>
      </c>
      <c r="P1066">
        <v>5</v>
      </c>
      <c r="Q1066">
        <v>6</v>
      </c>
    </row>
    <row r="1067" spans="1:17" x14ac:dyDescent="0.25">
      <c r="A1067" s="43">
        <v>1065</v>
      </c>
      <c r="B1067" t="s">
        <v>3295</v>
      </c>
      <c r="C1067" t="s">
        <v>3296</v>
      </c>
      <c r="D1067">
        <v>100103510</v>
      </c>
      <c r="E1067">
        <v>131</v>
      </c>
      <c r="F1067">
        <v>120</v>
      </c>
      <c r="G1067">
        <v>120</v>
      </c>
      <c r="J1067">
        <v>2017</v>
      </c>
      <c r="L1067">
        <v>1</v>
      </c>
      <c r="O1067" t="s">
        <v>1002</v>
      </c>
      <c r="P1067">
        <v>5</v>
      </c>
      <c r="Q1067">
        <v>6</v>
      </c>
    </row>
    <row r="1068" spans="1:17" x14ac:dyDescent="0.25">
      <c r="A1068" s="43">
        <v>1066</v>
      </c>
      <c r="B1068" t="s">
        <v>3297</v>
      </c>
      <c r="C1068" t="s">
        <v>3298</v>
      </c>
      <c r="D1068">
        <v>994835</v>
      </c>
      <c r="E1068">
        <v>120</v>
      </c>
      <c r="F1068">
        <v>168</v>
      </c>
      <c r="G1068">
        <v>168</v>
      </c>
      <c r="J1068">
        <v>1972</v>
      </c>
      <c r="K1068">
        <v>1987</v>
      </c>
      <c r="L1068">
        <v>2</v>
      </c>
      <c r="M1068">
        <v>7</v>
      </c>
      <c r="N1068">
        <v>90</v>
      </c>
      <c r="O1068" t="s">
        <v>3299</v>
      </c>
      <c r="P1068">
        <v>5</v>
      </c>
      <c r="Q1068">
        <v>6</v>
      </c>
    </row>
    <row r="1069" spans="1:17" x14ac:dyDescent="0.25">
      <c r="A1069" s="43">
        <v>1067</v>
      </c>
      <c r="B1069" t="s">
        <v>3300</v>
      </c>
      <c r="C1069" t="s">
        <v>3301</v>
      </c>
      <c r="D1069">
        <v>996271</v>
      </c>
      <c r="E1069">
        <v>140</v>
      </c>
      <c r="F1069">
        <v>690</v>
      </c>
      <c r="G1069">
        <v>690</v>
      </c>
      <c r="J1069">
        <v>1965</v>
      </c>
      <c r="L1069">
        <v>1</v>
      </c>
      <c r="O1069" t="s">
        <v>3302</v>
      </c>
      <c r="P1069">
        <v>5</v>
      </c>
      <c r="Q1069">
        <v>6</v>
      </c>
    </row>
    <row r="1070" spans="1:17" x14ac:dyDescent="0.25">
      <c r="A1070" s="43">
        <v>1068</v>
      </c>
      <c r="B1070" t="s">
        <v>3303</v>
      </c>
      <c r="C1070" t="s">
        <v>3304</v>
      </c>
      <c r="D1070">
        <v>995660</v>
      </c>
      <c r="E1070">
        <v>120</v>
      </c>
      <c r="F1070">
        <v>121</v>
      </c>
      <c r="G1070">
        <v>121</v>
      </c>
      <c r="J1070">
        <v>1997</v>
      </c>
      <c r="L1070">
        <v>2</v>
      </c>
      <c r="M1070">
        <v>7</v>
      </c>
      <c r="O1070" t="s">
        <v>3305</v>
      </c>
      <c r="P1070">
        <v>5</v>
      </c>
      <c r="Q1070">
        <v>6</v>
      </c>
    </row>
    <row r="1071" spans="1:17" x14ac:dyDescent="0.25">
      <c r="A1071" s="43">
        <v>1069</v>
      </c>
      <c r="B1071" t="s">
        <v>3306</v>
      </c>
      <c r="C1071" t="s">
        <v>3307</v>
      </c>
      <c r="D1071">
        <v>994017</v>
      </c>
      <c r="E1071">
        <v>120</v>
      </c>
      <c r="F1071">
        <v>138</v>
      </c>
      <c r="G1071">
        <v>119</v>
      </c>
      <c r="J1071">
        <v>1973</v>
      </c>
      <c r="L1071">
        <v>2</v>
      </c>
      <c r="M1071">
        <v>7</v>
      </c>
      <c r="O1071" t="s">
        <v>3308</v>
      </c>
      <c r="P1071">
        <v>5</v>
      </c>
      <c r="Q1071">
        <v>6</v>
      </c>
    </row>
    <row r="1072" spans="1:17" x14ac:dyDescent="0.25">
      <c r="A1072" s="43">
        <v>1070</v>
      </c>
      <c r="B1072" t="s">
        <v>3309</v>
      </c>
      <c r="C1072" t="s">
        <v>3310</v>
      </c>
      <c r="D1072">
        <v>994329</v>
      </c>
      <c r="E1072">
        <v>120</v>
      </c>
      <c r="F1072">
        <v>153</v>
      </c>
      <c r="G1072">
        <v>153</v>
      </c>
      <c r="J1072">
        <v>1969</v>
      </c>
      <c r="L1072">
        <v>1</v>
      </c>
      <c r="O1072" t="s">
        <v>3311</v>
      </c>
      <c r="P1072">
        <v>5</v>
      </c>
      <c r="Q1072">
        <v>6</v>
      </c>
    </row>
    <row r="1073" spans="1:17" x14ac:dyDescent="0.25">
      <c r="A1073" s="43">
        <v>1071</v>
      </c>
      <c r="B1073" t="s">
        <v>3312</v>
      </c>
      <c r="C1073" t="s">
        <v>3313</v>
      </c>
      <c r="D1073">
        <v>994120</v>
      </c>
      <c r="E1073">
        <v>120</v>
      </c>
      <c r="F1073">
        <v>154</v>
      </c>
      <c r="G1073">
        <v>126</v>
      </c>
      <c r="J1073">
        <v>1970</v>
      </c>
      <c r="K1073">
        <v>1991</v>
      </c>
      <c r="L1073">
        <v>1</v>
      </c>
      <c r="O1073" t="s">
        <v>3314</v>
      </c>
      <c r="P1073">
        <v>5</v>
      </c>
      <c r="Q1073">
        <v>6</v>
      </c>
    </row>
    <row r="1074" spans="1:17" x14ac:dyDescent="0.25">
      <c r="A1074" s="43">
        <v>1072</v>
      </c>
      <c r="B1074" t="s">
        <v>3315</v>
      </c>
      <c r="C1074" t="s">
        <v>3316</v>
      </c>
      <c r="D1074">
        <v>994484</v>
      </c>
      <c r="E1074">
        <v>130</v>
      </c>
      <c r="F1074">
        <v>104</v>
      </c>
      <c r="G1074">
        <v>104</v>
      </c>
      <c r="J1074">
        <v>1993</v>
      </c>
      <c r="L1074">
        <v>1</v>
      </c>
      <c r="O1074" t="s">
        <v>3317</v>
      </c>
      <c r="P1074">
        <v>5</v>
      </c>
      <c r="Q1074">
        <v>6</v>
      </c>
    </row>
    <row r="1075" spans="1:17" x14ac:dyDescent="0.25">
      <c r="A1075" s="43">
        <v>1073</v>
      </c>
      <c r="B1075" t="s">
        <v>3318</v>
      </c>
      <c r="C1075" t="s">
        <v>3319</v>
      </c>
      <c r="D1075">
        <v>996280</v>
      </c>
      <c r="E1075">
        <v>120</v>
      </c>
      <c r="F1075">
        <v>171</v>
      </c>
      <c r="G1075">
        <v>149</v>
      </c>
      <c r="J1075">
        <v>1987</v>
      </c>
      <c r="K1075">
        <v>2005</v>
      </c>
      <c r="L1075">
        <v>7</v>
      </c>
      <c r="M1075">
        <v>1</v>
      </c>
      <c r="O1075" t="s">
        <v>3320</v>
      </c>
      <c r="P1075">
        <v>5</v>
      </c>
      <c r="Q1075">
        <v>6</v>
      </c>
    </row>
    <row r="1076" spans="1:17" x14ac:dyDescent="0.25">
      <c r="A1076" s="43">
        <v>1074</v>
      </c>
      <c r="B1076" t="s">
        <v>3321</v>
      </c>
      <c r="C1076" t="s">
        <v>3322</v>
      </c>
      <c r="D1076">
        <v>993619</v>
      </c>
      <c r="E1076">
        <v>120</v>
      </c>
      <c r="F1076">
        <v>109</v>
      </c>
      <c r="G1076">
        <v>109</v>
      </c>
      <c r="J1076">
        <v>1973</v>
      </c>
      <c r="L1076">
        <v>2</v>
      </c>
      <c r="M1076">
        <v>7</v>
      </c>
      <c r="O1076" t="s">
        <v>3323</v>
      </c>
      <c r="P1076">
        <v>5</v>
      </c>
      <c r="Q1076">
        <v>6</v>
      </c>
    </row>
    <row r="1077" spans="1:17" x14ac:dyDescent="0.25">
      <c r="A1077" s="43">
        <v>1075</v>
      </c>
      <c r="B1077" t="s">
        <v>3324</v>
      </c>
      <c r="C1077" t="s">
        <v>3325</v>
      </c>
      <c r="D1077">
        <v>995896</v>
      </c>
      <c r="E1077">
        <v>321</v>
      </c>
      <c r="F1077">
        <v>230</v>
      </c>
      <c r="H1077">
        <v>345</v>
      </c>
      <c r="J1077">
        <v>1957</v>
      </c>
      <c r="K1077">
        <v>2011</v>
      </c>
      <c r="L1077">
        <v>2</v>
      </c>
      <c r="M1077">
        <v>7</v>
      </c>
      <c r="O1077" t="s">
        <v>3326</v>
      </c>
      <c r="P1077">
        <v>5</v>
      </c>
      <c r="Q1077">
        <v>6</v>
      </c>
    </row>
    <row r="1078" spans="1:17" x14ac:dyDescent="0.25">
      <c r="A1078" s="43">
        <v>1076</v>
      </c>
      <c r="B1078" t="s">
        <v>3327</v>
      </c>
      <c r="C1078" t="s">
        <v>3328</v>
      </c>
      <c r="D1078">
        <v>994400</v>
      </c>
      <c r="E1078">
        <v>120</v>
      </c>
      <c r="F1078">
        <v>74</v>
      </c>
      <c r="G1078">
        <v>119</v>
      </c>
      <c r="J1078">
        <v>1926</v>
      </c>
      <c r="L1078">
        <v>2</v>
      </c>
      <c r="M1078">
        <v>3</v>
      </c>
      <c r="O1078" t="s">
        <v>3329</v>
      </c>
      <c r="P1078">
        <v>5</v>
      </c>
      <c r="Q1078">
        <v>6</v>
      </c>
    </row>
    <row r="1079" spans="1:17" x14ac:dyDescent="0.25">
      <c r="A1079" s="43">
        <v>1077</v>
      </c>
      <c r="B1079" t="s">
        <v>3330</v>
      </c>
      <c r="C1079" t="s">
        <v>3331</v>
      </c>
      <c r="D1079">
        <v>996528</v>
      </c>
      <c r="E1079">
        <v>120</v>
      </c>
      <c r="F1079">
        <v>110</v>
      </c>
      <c r="G1079">
        <v>110</v>
      </c>
      <c r="J1079">
        <v>1978</v>
      </c>
      <c r="L1079">
        <v>2</v>
      </c>
      <c r="M1079">
        <v>7</v>
      </c>
      <c r="O1079" t="s">
        <v>3332</v>
      </c>
      <c r="P1079">
        <v>5</v>
      </c>
      <c r="Q1079">
        <v>6</v>
      </c>
    </row>
    <row r="1080" spans="1:17" x14ac:dyDescent="0.25">
      <c r="A1080" s="43">
        <v>1078</v>
      </c>
      <c r="B1080" t="s">
        <v>3333</v>
      </c>
      <c r="C1080" t="s">
        <v>3334</v>
      </c>
      <c r="D1080">
        <v>994383</v>
      </c>
      <c r="E1080">
        <v>120</v>
      </c>
      <c r="F1080">
        <v>151</v>
      </c>
      <c r="G1080">
        <v>129</v>
      </c>
      <c r="J1080">
        <v>1970</v>
      </c>
      <c r="K1080">
        <v>1993</v>
      </c>
      <c r="L1080">
        <v>2</v>
      </c>
      <c r="M1080">
        <v>3</v>
      </c>
      <c r="N1080">
        <v>4</v>
      </c>
      <c r="O1080" t="s">
        <v>3335</v>
      </c>
      <c r="P1080">
        <v>5</v>
      </c>
      <c r="Q1080">
        <v>6</v>
      </c>
    </row>
    <row r="1081" spans="1:17" x14ac:dyDescent="0.25">
      <c r="A1081" s="43">
        <v>1079</v>
      </c>
      <c r="B1081" t="s">
        <v>3336</v>
      </c>
      <c r="C1081" t="s">
        <v>3337</v>
      </c>
      <c r="D1081">
        <v>996905</v>
      </c>
      <c r="E1081">
        <v>130</v>
      </c>
      <c r="F1081">
        <v>61</v>
      </c>
      <c r="G1081">
        <v>109</v>
      </c>
      <c r="J1081">
        <v>1978</v>
      </c>
      <c r="L1081">
        <v>1</v>
      </c>
      <c r="O1081" t="s">
        <v>3338</v>
      </c>
      <c r="P1081">
        <v>5</v>
      </c>
      <c r="Q1081">
        <v>6</v>
      </c>
    </row>
    <row r="1082" spans="1:17" x14ac:dyDescent="0.25">
      <c r="A1082" s="43">
        <v>1080</v>
      </c>
      <c r="B1082" t="s">
        <v>3339</v>
      </c>
      <c r="C1082" t="s">
        <v>3340</v>
      </c>
      <c r="D1082">
        <v>100098573</v>
      </c>
      <c r="E1082">
        <v>131</v>
      </c>
      <c r="F1082">
        <v>130</v>
      </c>
      <c r="G1082">
        <v>130</v>
      </c>
      <c r="J1082">
        <v>2017</v>
      </c>
      <c r="L1082">
        <v>1</v>
      </c>
      <c r="O1082" t="s">
        <v>3341</v>
      </c>
      <c r="P1082">
        <v>5</v>
      </c>
      <c r="Q1082">
        <v>6</v>
      </c>
    </row>
    <row r="1083" spans="1:17" x14ac:dyDescent="0.25">
      <c r="A1083" s="43">
        <v>1081</v>
      </c>
      <c r="B1083" t="s">
        <v>3342</v>
      </c>
      <c r="C1083" t="s">
        <v>3343</v>
      </c>
      <c r="D1083">
        <v>996182</v>
      </c>
      <c r="E1083">
        <v>120</v>
      </c>
      <c r="F1083">
        <v>138</v>
      </c>
      <c r="G1083">
        <v>138</v>
      </c>
      <c r="J1083">
        <v>1971</v>
      </c>
      <c r="L1083">
        <v>2</v>
      </c>
      <c r="M1083">
        <v>7</v>
      </c>
      <c r="O1083" t="s">
        <v>3344</v>
      </c>
      <c r="P1083">
        <v>5</v>
      </c>
      <c r="Q1083">
        <v>6</v>
      </c>
    </row>
    <row r="1084" spans="1:17" x14ac:dyDescent="0.25">
      <c r="A1084" s="43">
        <v>1082</v>
      </c>
      <c r="B1084" t="s">
        <v>3345</v>
      </c>
      <c r="C1084" t="s">
        <v>3346</v>
      </c>
      <c r="D1084">
        <v>993670</v>
      </c>
      <c r="E1084">
        <v>120</v>
      </c>
      <c r="F1084">
        <v>165</v>
      </c>
      <c r="G1084">
        <v>165</v>
      </c>
      <c r="J1084">
        <v>1969</v>
      </c>
      <c r="K1084">
        <v>1976</v>
      </c>
      <c r="L1084">
        <v>2</v>
      </c>
      <c r="M1084">
        <v>3</v>
      </c>
      <c r="O1084" t="s">
        <v>3347</v>
      </c>
      <c r="P1084">
        <v>5</v>
      </c>
      <c r="Q1084">
        <v>6</v>
      </c>
    </row>
    <row r="1085" spans="1:17" x14ac:dyDescent="0.25">
      <c r="A1085" s="43">
        <v>1083</v>
      </c>
      <c r="B1085" t="s">
        <v>3348</v>
      </c>
      <c r="C1085" t="s">
        <v>3349</v>
      </c>
      <c r="D1085">
        <v>994359</v>
      </c>
      <c r="E1085">
        <v>120</v>
      </c>
      <c r="F1085">
        <v>155</v>
      </c>
      <c r="G1085">
        <v>155</v>
      </c>
      <c r="J1085">
        <v>1966</v>
      </c>
      <c r="K1085">
        <v>2003</v>
      </c>
      <c r="L1085">
        <v>1</v>
      </c>
      <c r="O1085" t="s">
        <v>3350</v>
      </c>
      <c r="P1085">
        <v>5</v>
      </c>
      <c r="Q1085">
        <v>6</v>
      </c>
    </row>
    <row r="1086" spans="1:17" x14ac:dyDescent="0.25">
      <c r="A1086" s="43">
        <v>1084</v>
      </c>
      <c r="B1086" t="s">
        <v>3351</v>
      </c>
      <c r="C1086" t="s">
        <v>3352</v>
      </c>
      <c r="D1086">
        <v>997391</v>
      </c>
      <c r="E1086">
        <v>120</v>
      </c>
      <c r="F1086">
        <v>223</v>
      </c>
      <c r="G1086">
        <v>170</v>
      </c>
      <c r="J1086">
        <v>2011</v>
      </c>
      <c r="L1086">
        <v>2</v>
      </c>
      <c r="M1086">
        <v>7</v>
      </c>
      <c r="N1086">
        <v>90</v>
      </c>
      <c r="O1086" t="s">
        <v>3353</v>
      </c>
      <c r="P1086">
        <v>5</v>
      </c>
      <c r="Q1086">
        <v>6</v>
      </c>
    </row>
    <row r="1087" spans="1:17" x14ac:dyDescent="0.25">
      <c r="A1087" s="43">
        <v>1085</v>
      </c>
      <c r="B1087" t="s">
        <v>3354</v>
      </c>
      <c r="C1087" t="s">
        <v>3355</v>
      </c>
      <c r="D1087">
        <v>995177</v>
      </c>
      <c r="E1087">
        <v>120</v>
      </c>
      <c r="F1087">
        <v>144</v>
      </c>
      <c r="G1087">
        <v>144</v>
      </c>
      <c r="J1087">
        <v>1850</v>
      </c>
      <c r="K1087">
        <v>1982</v>
      </c>
      <c r="L1087">
        <v>2</v>
      </c>
      <c r="M1087">
        <v>7</v>
      </c>
      <c r="N1087">
        <v>80</v>
      </c>
      <c r="O1087" t="s">
        <v>3356</v>
      </c>
      <c r="P1087">
        <v>5</v>
      </c>
      <c r="Q1087">
        <v>6</v>
      </c>
    </row>
    <row r="1088" spans="1:17" x14ac:dyDescent="0.25">
      <c r="A1088" s="43">
        <v>1086</v>
      </c>
      <c r="B1088" t="s">
        <v>3357</v>
      </c>
      <c r="C1088" t="s">
        <v>3358</v>
      </c>
      <c r="D1088">
        <v>2702944</v>
      </c>
      <c r="E1088">
        <v>130</v>
      </c>
      <c r="F1088">
        <v>56</v>
      </c>
      <c r="G1088">
        <v>108</v>
      </c>
      <c r="J1088">
        <v>2008</v>
      </c>
      <c r="L1088">
        <v>2</v>
      </c>
      <c r="M1088">
        <v>7</v>
      </c>
      <c r="N1088">
        <v>90</v>
      </c>
      <c r="O1088" t="s">
        <v>3359</v>
      </c>
      <c r="P1088">
        <v>5</v>
      </c>
      <c r="Q1088">
        <v>6</v>
      </c>
    </row>
    <row r="1089" spans="1:17" x14ac:dyDescent="0.25">
      <c r="A1089" s="43">
        <v>1087</v>
      </c>
      <c r="B1089" t="s">
        <v>3360</v>
      </c>
      <c r="C1089" t="s">
        <v>3361</v>
      </c>
      <c r="D1089">
        <v>995790</v>
      </c>
      <c r="E1089">
        <v>120</v>
      </c>
      <c r="F1089">
        <v>114</v>
      </c>
      <c r="G1089">
        <v>98</v>
      </c>
      <c r="J1089">
        <v>1962</v>
      </c>
      <c r="L1089">
        <v>2</v>
      </c>
      <c r="M1089">
        <v>7</v>
      </c>
      <c r="N1089">
        <v>2</v>
      </c>
      <c r="O1089" t="s">
        <v>3362</v>
      </c>
      <c r="P1089">
        <v>5</v>
      </c>
      <c r="Q1089">
        <v>6</v>
      </c>
    </row>
    <row r="1090" spans="1:17" x14ac:dyDescent="0.25">
      <c r="A1090" s="43">
        <v>1088</v>
      </c>
      <c r="B1090" t="s">
        <v>3363</v>
      </c>
      <c r="C1090" t="s">
        <v>3364</v>
      </c>
      <c r="D1090">
        <v>994725</v>
      </c>
      <c r="E1090">
        <v>120</v>
      </c>
      <c r="F1090">
        <v>173</v>
      </c>
      <c r="G1090">
        <v>145</v>
      </c>
      <c r="J1090">
        <v>1971</v>
      </c>
      <c r="K1090">
        <v>1987</v>
      </c>
      <c r="L1090">
        <v>2</v>
      </c>
      <c r="M1090">
        <v>7</v>
      </c>
      <c r="O1090" t="s">
        <v>3365</v>
      </c>
      <c r="P1090">
        <v>5</v>
      </c>
      <c r="Q1090">
        <v>6</v>
      </c>
    </row>
    <row r="1091" spans="1:17" x14ac:dyDescent="0.25">
      <c r="A1091" s="43">
        <v>1089</v>
      </c>
      <c r="B1091" t="s">
        <v>3366</v>
      </c>
      <c r="C1091" t="s">
        <v>3367</v>
      </c>
      <c r="D1091">
        <v>996012</v>
      </c>
      <c r="E1091">
        <v>120</v>
      </c>
      <c r="F1091">
        <v>166</v>
      </c>
      <c r="G1091">
        <v>166</v>
      </c>
      <c r="J1091">
        <v>1961</v>
      </c>
      <c r="K1091">
        <v>1998</v>
      </c>
      <c r="L1091">
        <v>2</v>
      </c>
      <c r="M1091">
        <v>7</v>
      </c>
      <c r="N1091">
        <v>2</v>
      </c>
      <c r="O1091" t="s">
        <v>3368</v>
      </c>
      <c r="P1091">
        <v>5</v>
      </c>
      <c r="Q1091">
        <v>6</v>
      </c>
    </row>
    <row r="1092" spans="1:17" x14ac:dyDescent="0.25">
      <c r="A1092" s="43">
        <v>1090</v>
      </c>
      <c r="B1092" t="s">
        <v>3369</v>
      </c>
      <c r="C1092" t="s">
        <v>3370</v>
      </c>
      <c r="D1092">
        <v>997256</v>
      </c>
      <c r="E1092">
        <v>130</v>
      </c>
      <c r="F1092">
        <v>61</v>
      </c>
      <c r="G1092">
        <v>110</v>
      </c>
      <c r="J1092">
        <v>1966</v>
      </c>
      <c r="L1092">
        <v>1</v>
      </c>
      <c r="O1092" t="s">
        <v>3371</v>
      </c>
      <c r="P1092">
        <v>5</v>
      </c>
      <c r="Q1092">
        <v>6</v>
      </c>
    </row>
    <row r="1093" spans="1:17" x14ac:dyDescent="0.25">
      <c r="A1093" s="43">
        <v>1091</v>
      </c>
      <c r="B1093" t="s">
        <v>3372</v>
      </c>
      <c r="C1093" t="s">
        <v>3373</v>
      </c>
      <c r="D1093">
        <v>997405</v>
      </c>
      <c r="E1093">
        <v>120</v>
      </c>
      <c r="F1093">
        <v>144</v>
      </c>
      <c r="G1093">
        <v>209</v>
      </c>
      <c r="J1093">
        <v>1989</v>
      </c>
      <c r="L1093">
        <v>2</v>
      </c>
      <c r="M1093">
        <v>7</v>
      </c>
      <c r="O1093" t="s">
        <v>3374</v>
      </c>
      <c r="P1093">
        <v>5</v>
      </c>
      <c r="Q1093">
        <v>6</v>
      </c>
    </row>
    <row r="1094" spans="1:17" x14ac:dyDescent="0.25">
      <c r="A1094" s="43">
        <v>1092</v>
      </c>
      <c r="B1094" t="s">
        <v>3375</v>
      </c>
      <c r="C1094" t="s">
        <v>3376</v>
      </c>
      <c r="D1094">
        <v>993802</v>
      </c>
      <c r="E1094">
        <v>120</v>
      </c>
      <c r="F1094">
        <v>109</v>
      </c>
      <c r="G1094">
        <v>109</v>
      </c>
      <c r="J1094">
        <v>1973</v>
      </c>
      <c r="L1094">
        <v>2</v>
      </c>
      <c r="M1094">
        <v>7</v>
      </c>
      <c r="O1094" t="s">
        <v>3377</v>
      </c>
      <c r="P1094">
        <v>5</v>
      </c>
      <c r="Q1094">
        <v>6</v>
      </c>
    </row>
    <row r="1095" spans="1:17" x14ac:dyDescent="0.25">
      <c r="A1095" s="43">
        <v>1093</v>
      </c>
      <c r="B1095" t="s">
        <v>3378</v>
      </c>
      <c r="C1095" t="s">
        <v>3379</v>
      </c>
      <c r="D1095">
        <v>996147</v>
      </c>
      <c r="E1095">
        <v>120</v>
      </c>
      <c r="F1095">
        <v>103</v>
      </c>
      <c r="G1095">
        <v>103</v>
      </c>
      <c r="J1095">
        <v>1976</v>
      </c>
      <c r="L1095">
        <v>2</v>
      </c>
      <c r="M1095">
        <v>7</v>
      </c>
      <c r="O1095" t="s">
        <v>3380</v>
      </c>
      <c r="P1095">
        <v>5</v>
      </c>
      <c r="Q1095">
        <v>6</v>
      </c>
    </row>
    <row r="1096" spans="1:17" x14ac:dyDescent="0.25">
      <c r="A1096" s="43">
        <v>1094</v>
      </c>
      <c r="B1096" t="s">
        <v>3381</v>
      </c>
      <c r="C1096" t="s">
        <v>3382</v>
      </c>
      <c r="D1096">
        <v>996711</v>
      </c>
      <c r="E1096">
        <v>120</v>
      </c>
      <c r="F1096">
        <v>82</v>
      </c>
      <c r="G1096">
        <v>142</v>
      </c>
      <c r="J1096">
        <v>1947</v>
      </c>
      <c r="L1096">
        <v>2</v>
      </c>
      <c r="M1096">
        <v>7</v>
      </c>
      <c r="O1096" t="s">
        <v>3383</v>
      </c>
      <c r="P1096">
        <v>5</v>
      </c>
      <c r="Q1096">
        <v>6</v>
      </c>
    </row>
    <row r="1097" spans="1:17" x14ac:dyDescent="0.25">
      <c r="A1097" s="43">
        <v>1095</v>
      </c>
      <c r="B1097" t="s">
        <v>3384</v>
      </c>
      <c r="C1097" t="s">
        <v>3385</v>
      </c>
      <c r="D1097">
        <v>996532</v>
      </c>
      <c r="E1097">
        <v>120</v>
      </c>
      <c r="F1097">
        <v>162</v>
      </c>
      <c r="G1097">
        <v>162</v>
      </c>
      <c r="J1097">
        <v>1965</v>
      </c>
      <c r="K1097">
        <v>1980</v>
      </c>
      <c r="L1097">
        <v>2</v>
      </c>
      <c r="M1097">
        <v>7</v>
      </c>
      <c r="N1097">
        <v>80</v>
      </c>
      <c r="O1097" t="s">
        <v>3386</v>
      </c>
      <c r="P1097">
        <v>5</v>
      </c>
      <c r="Q1097">
        <v>6</v>
      </c>
    </row>
    <row r="1098" spans="1:17" x14ac:dyDescent="0.25">
      <c r="A1098" s="43">
        <v>1096</v>
      </c>
      <c r="B1098" t="s">
        <v>3387</v>
      </c>
      <c r="C1098" t="s">
        <v>3388</v>
      </c>
      <c r="D1098">
        <v>994529</v>
      </c>
      <c r="E1098">
        <v>130</v>
      </c>
      <c r="F1098">
        <v>107</v>
      </c>
      <c r="G1098">
        <v>107</v>
      </c>
      <c r="J1098">
        <v>1967</v>
      </c>
      <c r="K1098">
        <v>1984</v>
      </c>
      <c r="L1098">
        <v>1</v>
      </c>
      <c r="O1098" t="s">
        <v>3389</v>
      </c>
      <c r="P1098">
        <v>5</v>
      </c>
      <c r="Q1098">
        <v>6</v>
      </c>
    </row>
    <row r="1099" spans="1:17" x14ac:dyDescent="0.25">
      <c r="A1099" s="43">
        <v>1097</v>
      </c>
      <c r="B1099" t="s">
        <v>3390</v>
      </c>
      <c r="C1099" t="s">
        <v>3391</v>
      </c>
      <c r="D1099">
        <v>996358</v>
      </c>
      <c r="E1099">
        <v>120</v>
      </c>
      <c r="F1099">
        <v>123</v>
      </c>
      <c r="G1099">
        <v>123</v>
      </c>
      <c r="J1099">
        <v>1953</v>
      </c>
      <c r="K1099">
        <v>1991</v>
      </c>
      <c r="L1099">
        <v>2</v>
      </c>
      <c r="M1099">
        <v>3</v>
      </c>
      <c r="N1099">
        <v>2</v>
      </c>
      <c r="O1099" t="s">
        <v>3392</v>
      </c>
      <c r="P1099">
        <v>5</v>
      </c>
      <c r="Q1099">
        <v>6</v>
      </c>
    </row>
    <row r="1100" spans="1:17" x14ac:dyDescent="0.25">
      <c r="A1100" s="43">
        <v>1098</v>
      </c>
      <c r="B1100" t="s">
        <v>3393</v>
      </c>
      <c r="C1100" t="s">
        <v>3394</v>
      </c>
      <c r="D1100">
        <v>2691205</v>
      </c>
      <c r="E1100">
        <v>130</v>
      </c>
      <c r="F1100">
        <v>56</v>
      </c>
      <c r="G1100">
        <v>108</v>
      </c>
      <c r="J1100">
        <v>2008</v>
      </c>
      <c r="L1100">
        <v>2</v>
      </c>
      <c r="M1100">
        <v>7</v>
      </c>
      <c r="N1100">
        <v>90</v>
      </c>
      <c r="O1100" t="s">
        <v>3395</v>
      </c>
      <c r="P1100">
        <v>5</v>
      </c>
      <c r="Q1100">
        <v>6</v>
      </c>
    </row>
    <row r="1101" spans="1:17" x14ac:dyDescent="0.25">
      <c r="A1101" s="43">
        <v>1099</v>
      </c>
      <c r="B1101" t="s">
        <v>3396</v>
      </c>
      <c r="C1101" t="s">
        <v>3397</v>
      </c>
      <c r="D1101">
        <v>996180</v>
      </c>
      <c r="E1101">
        <v>120</v>
      </c>
      <c r="F1101">
        <v>140</v>
      </c>
      <c r="G1101">
        <v>115</v>
      </c>
      <c r="J1101">
        <v>1978</v>
      </c>
      <c r="K1101">
        <v>2003</v>
      </c>
      <c r="L1101">
        <v>2</v>
      </c>
      <c r="M1101">
        <v>7</v>
      </c>
      <c r="N1101">
        <v>2</v>
      </c>
      <c r="O1101" t="s">
        <v>3398</v>
      </c>
      <c r="P1101">
        <v>5</v>
      </c>
      <c r="Q1101">
        <v>6</v>
      </c>
    </row>
    <row r="1102" spans="1:17" x14ac:dyDescent="0.25">
      <c r="A1102" s="43">
        <v>1100</v>
      </c>
      <c r="B1102" t="s">
        <v>3399</v>
      </c>
      <c r="C1102" t="s">
        <v>3400</v>
      </c>
      <c r="D1102">
        <v>996750</v>
      </c>
      <c r="E1102">
        <v>130</v>
      </c>
      <c r="F1102">
        <v>58</v>
      </c>
      <c r="G1102">
        <v>102</v>
      </c>
      <c r="J1102">
        <v>1977</v>
      </c>
      <c r="L1102">
        <v>1</v>
      </c>
      <c r="O1102" t="s">
        <v>3401</v>
      </c>
      <c r="P1102">
        <v>5</v>
      </c>
      <c r="Q1102">
        <v>6</v>
      </c>
    </row>
    <row r="1103" spans="1:17" x14ac:dyDescent="0.25">
      <c r="A1103" s="43">
        <v>1101</v>
      </c>
      <c r="B1103" t="s">
        <v>3402</v>
      </c>
      <c r="C1103" t="s">
        <v>3403</v>
      </c>
      <c r="D1103">
        <v>994796</v>
      </c>
      <c r="E1103">
        <v>120</v>
      </c>
      <c r="F1103">
        <v>157</v>
      </c>
      <c r="G1103">
        <v>157</v>
      </c>
      <c r="J1103">
        <v>1970</v>
      </c>
      <c r="K1103">
        <v>1975</v>
      </c>
      <c r="L1103">
        <v>2</v>
      </c>
      <c r="M1103">
        <v>7</v>
      </c>
      <c r="O1103" t="s">
        <v>3404</v>
      </c>
      <c r="P1103">
        <v>5</v>
      </c>
      <c r="Q1103">
        <v>6</v>
      </c>
    </row>
    <row r="1104" spans="1:17" x14ac:dyDescent="0.25">
      <c r="A1104" s="43">
        <v>1102</v>
      </c>
      <c r="B1104" t="s">
        <v>3405</v>
      </c>
      <c r="C1104" t="s">
        <v>3406</v>
      </c>
      <c r="D1104">
        <v>997604</v>
      </c>
      <c r="E1104">
        <v>130</v>
      </c>
      <c r="F1104">
        <v>101</v>
      </c>
      <c r="G1104">
        <v>101</v>
      </c>
      <c r="J1104">
        <v>1966</v>
      </c>
      <c r="L1104">
        <v>2</v>
      </c>
      <c r="M1104">
        <v>7</v>
      </c>
      <c r="N1104">
        <v>2</v>
      </c>
      <c r="O1104" t="s">
        <v>3407</v>
      </c>
      <c r="P1104">
        <v>5</v>
      </c>
      <c r="Q1104">
        <v>6</v>
      </c>
    </row>
    <row r="1105" spans="1:17" x14ac:dyDescent="0.25">
      <c r="A1105" s="43">
        <v>1103</v>
      </c>
      <c r="B1105" t="s">
        <v>3408</v>
      </c>
      <c r="C1105" t="s">
        <v>3409</v>
      </c>
      <c r="D1105">
        <v>996120</v>
      </c>
      <c r="E1105">
        <v>530</v>
      </c>
      <c r="F1105">
        <v>385</v>
      </c>
      <c r="H1105">
        <v>575</v>
      </c>
      <c r="J1105">
        <v>1989</v>
      </c>
      <c r="L1105">
        <v>7</v>
      </c>
      <c r="M1105">
        <v>1</v>
      </c>
      <c r="O1105" t="s">
        <v>3410</v>
      </c>
      <c r="P1105">
        <v>5</v>
      </c>
      <c r="Q1105">
        <v>6</v>
      </c>
    </row>
    <row r="1106" spans="1:17" x14ac:dyDescent="0.25">
      <c r="A1106" s="43">
        <v>1104</v>
      </c>
      <c r="B1106" t="s">
        <v>3411</v>
      </c>
      <c r="C1106" t="s">
        <v>3412</v>
      </c>
      <c r="D1106">
        <v>993786</v>
      </c>
      <c r="E1106">
        <v>120</v>
      </c>
      <c r="F1106">
        <v>109</v>
      </c>
      <c r="G1106">
        <v>109</v>
      </c>
      <c r="J1106">
        <v>1973</v>
      </c>
      <c r="L1106">
        <v>2</v>
      </c>
      <c r="M1106">
        <v>7</v>
      </c>
      <c r="O1106" t="s">
        <v>3413</v>
      </c>
      <c r="P1106">
        <v>5</v>
      </c>
      <c r="Q1106">
        <v>6</v>
      </c>
    </row>
    <row r="1107" spans="1:17" x14ac:dyDescent="0.25">
      <c r="A1107" s="43">
        <v>1105</v>
      </c>
      <c r="B1107" t="s">
        <v>3414</v>
      </c>
      <c r="C1107" t="s">
        <v>3415</v>
      </c>
      <c r="D1107">
        <v>994993</v>
      </c>
      <c r="E1107">
        <v>130</v>
      </c>
      <c r="F1107">
        <v>132</v>
      </c>
      <c r="G1107">
        <v>132</v>
      </c>
      <c r="J1107">
        <v>1973</v>
      </c>
      <c r="L1107">
        <v>1</v>
      </c>
      <c r="O1107" t="s">
        <v>3416</v>
      </c>
      <c r="P1107">
        <v>5</v>
      </c>
      <c r="Q1107">
        <v>6</v>
      </c>
    </row>
    <row r="1108" spans="1:17" x14ac:dyDescent="0.25">
      <c r="A1108" s="43">
        <v>1106</v>
      </c>
      <c r="B1108" t="s">
        <v>3417</v>
      </c>
      <c r="C1108" t="s">
        <v>3418</v>
      </c>
      <c r="D1108">
        <v>995371</v>
      </c>
      <c r="E1108">
        <v>130</v>
      </c>
      <c r="F1108">
        <v>140</v>
      </c>
      <c r="G1108">
        <v>125</v>
      </c>
      <c r="J1108">
        <v>1970</v>
      </c>
      <c r="K1108">
        <v>1995</v>
      </c>
      <c r="L1108">
        <v>1</v>
      </c>
      <c r="O1108" t="s">
        <v>3419</v>
      </c>
      <c r="P1108">
        <v>5</v>
      </c>
      <c r="Q1108">
        <v>6</v>
      </c>
    </row>
    <row r="1109" spans="1:17" x14ac:dyDescent="0.25">
      <c r="A1109" s="43">
        <v>1107</v>
      </c>
      <c r="B1109" t="s">
        <v>3420</v>
      </c>
      <c r="C1109" t="s">
        <v>3421</v>
      </c>
      <c r="D1109">
        <v>997494</v>
      </c>
      <c r="E1109">
        <v>120</v>
      </c>
      <c r="F1109">
        <v>109</v>
      </c>
      <c r="G1109">
        <v>185</v>
      </c>
      <c r="J1109">
        <v>1940</v>
      </c>
      <c r="K1109">
        <v>1996</v>
      </c>
      <c r="L1109">
        <v>2</v>
      </c>
      <c r="M1109">
        <v>7</v>
      </c>
      <c r="O1109" t="s">
        <v>3422</v>
      </c>
      <c r="P1109">
        <v>5</v>
      </c>
      <c r="Q1109">
        <v>6</v>
      </c>
    </row>
    <row r="1110" spans="1:17" x14ac:dyDescent="0.25">
      <c r="A1110" s="43">
        <v>1108</v>
      </c>
      <c r="B1110" t="s">
        <v>3423</v>
      </c>
      <c r="C1110" t="s">
        <v>1096</v>
      </c>
      <c r="D1110">
        <v>100048182</v>
      </c>
      <c r="E1110">
        <v>120</v>
      </c>
      <c r="F1110">
        <v>105</v>
      </c>
      <c r="G1110">
        <v>140</v>
      </c>
      <c r="J1110">
        <v>1827</v>
      </c>
      <c r="L1110">
        <v>2</v>
      </c>
      <c r="M1110">
        <v>7</v>
      </c>
      <c r="N1110">
        <v>2</v>
      </c>
      <c r="O1110" t="s">
        <v>3424</v>
      </c>
      <c r="P1110">
        <v>5</v>
      </c>
      <c r="Q1110">
        <v>6</v>
      </c>
    </row>
    <row r="1111" spans="1:17" x14ac:dyDescent="0.25">
      <c r="A1111" s="43">
        <v>1109</v>
      </c>
      <c r="B1111" t="s">
        <v>3425</v>
      </c>
      <c r="C1111" t="s">
        <v>3426</v>
      </c>
      <c r="D1111">
        <v>995805</v>
      </c>
      <c r="E1111">
        <v>120</v>
      </c>
      <c r="F1111">
        <v>130</v>
      </c>
      <c r="G1111">
        <v>130</v>
      </c>
      <c r="J1111">
        <v>1964</v>
      </c>
      <c r="K1111">
        <v>1981</v>
      </c>
      <c r="L1111">
        <v>2</v>
      </c>
      <c r="M1111">
        <v>7</v>
      </c>
      <c r="O1111" t="s">
        <v>3427</v>
      </c>
      <c r="P1111">
        <v>5</v>
      </c>
      <c r="Q1111">
        <v>6</v>
      </c>
    </row>
    <row r="1112" spans="1:17" x14ac:dyDescent="0.25">
      <c r="A1112" s="43">
        <v>1110</v>
      </c>
      <c r="B1112" t="s">
        <v>3428</v>
      </c>
      <c r="C1112" t="s">
        <v>3429</v>
      </c>
      <c r="D1112">
        <v>995366</v>
      </c>
      <c r="E1112">
        <v>130</v>
      </c>
      <c r="F1112">
        <v>107</v>
      </c>
      <c r="G1112">
        <v>107</v>
      </c>
      <c r="J1112">
        <v>1970</v>
      </c>
      <c r="L1112">
        <v>1</v>
      </c>
      <c r="O1112" t="s">
        <v>3430</v>
      </c>
      <c r="P1112">
        <v>5</v>
      </c>
      <c r="Q1112">
        <v>6</v>
      </c>
    </row>
    <row r="1113" spans="1:17" x14ac:dyDescent="0.25">
      <c r="A1113" s="43">
        <v>1111</v>
      </c>
      <c r="B1113" t="s">
        <v>3431</v>
      </c>
      <c r="C1113" t="s">
        <v>3432</v>
      </c>
      <c r="D1113">
        <v>996767</v>
      </c>
      <c r="E1113">
        <v>130</v>
      </c>
      <c r="F1113">
        <v>61</v>
      </c>
      <c r="G1113">
        <v>109</v>
      </c>
      <c r="J1113">
        <v>1978</v>
      </c>
      <c r="L1113">
        <v>1</v>
      </c>
      <c r="O1113" t="s">
        <v>3433</v>
      </c>
      <c r="P1113">
        <v>5</v>
      </c>
      <c r="Q1113">
        <v>6</v>
      </c>
    </row>
    <row r="1114" spans="1:17" x14ac:dyDescent="0.25">
      <c r="A1114" s="43">
        <v>1112</v>
      </c>
      <c r="B1114" t="s">
        <v>3434</v>
      </c>
      <c r="C1114" t="s">
        <v>3435</v>
      </c>
      <c r="D1114">
        <v>996991</v>
      </c>
      <c r="E1114">
        <v>130</v>
      </c>
      <c r="F1114">
        <v>59</v>
      </c>
      <c r="G1114">
        <v>104</v>
      </c>
      <c r="J1114">
        <v>1978</v>
      </c>
      <c r="L1114">
        <v>1</v>
      </c>
      <c r="O1114" t="s">
        <v>3436</v>
      </c>
      <c r="P1114">
        <v>5</v>
      </c>
      <c r="Q1114">
        <v>6</v>
      </c>
    </row>
    <row r="1115" spans="1:17" x14ac:dyDescent="0.25">
      <c r="A1115" s="43">
        <v>1113</v>
      </c>
      <c r="B1115" t="s">
        <v>3437</v>
      </c>
      <c r="C1115" t="s">
        <v>3438</v>
      </c>
      <c r="D1115">
        <v>995892</v>
      </c>
      <c r="E1115">
        <v>130</v>
      </c>
      <c r="F1115">
        <v>92</v>
      </c>
      <c r="G1115">
        <v>159</v>
      </c>
      <c r="J1115">
        <v>1975</v>
      </c>
      <c r="L1115">
        <v>2</v>
      </c>
      <c r="M1115">
        <v>7</v>
      </c>
      <c r="O1115" t="s">
        <v>3439</v>
      </c>
      <c r="P1115">
        <v>5</v>
      </c>
      <c r="Q1115">
        <v>6</v>
      </c>
    </row>
    <row r="1116" spans="1:17" x14ac:dyDescent="0.25">
      <c r="A1116" s="43">
        <v>1114</v>
      </c>
      <c r="B1116" t="s">
        <v>3440</v>
      </c>
      <c r="C1116" t="s">
        <v>3441</v>
      </c>
      <c r="D1116">
        <v>996776</v>
      </c>
      <c r="E1116">
        <v>130</v>
      </c>
      <c r="F1116">
        <v>58</v>
      </c>
      <c r="G1116">
        <v>102</v>
      </c>
      <c r="J1116">
        <v>1977</v>
      </c>
      <c r="L1116">
        <v>1</v>
      </c>
      <c r="O1116" t="s">
        <v>3442</v>
      </c>
      <c r="P1116">
        <v>5</v>
      </c>
      <c r="Q1116">
        <v>6</v>
      </c>
    </row>
    <row r="1117" spans="1:17" x14ac:dyDescent="0.25">
      <c r="A1117" s="43">
        <v>1115</v>
      </c>
      <c r="B1117" t="s">
        <v>3443</v>
      </c>
      <c r="C1117" t="s">
        <v>3444</v>
      </c>
      <c r="D1117">
        <v>995576</v>
      </c>
      <c r="E1117">
        <v>130</v>
      </c>
      <c r="F1117">
        <v>103</v>
      </c>
      <c r="G1117">
        <v>103</v>
      </c>
      <c r="J1117">
        <v>1977</v>
      </c>
      <c r="L1117">
        <v>1</v>
      </c>
      <c r="N1117">
        <v>0</v>
      </c>
      <c r="O1117" t="s">
        <v>3445</v>
      </c>
      <c r="P1117">
        <v>5</v>
      </c>
      <c r="Q1117">
        <v>6</v>
      </c>
    </row>
    <row r="1118" spans="1:17" x14ac:dyDescent="0.25">
      <c r="A1118" s="43">
        <v>1116</v>
      </c>
      <c r="B1118" t="s">
        <v>3446</v>
      </c>
      <c r="C1118" t="s">
        <v>3447</v>
      </c>
      <c r="D1118">
        <v>993753</v>
      </c>
      <c r="E1118">
        <v>120</v>
      </c>
      <c r="F1118">
        <v>165</v>
      </c>
      <c r="G1118">
        <v>134</v>
      </c>
      <c r="J1118">
        <v>1969</v>
      </c>
      <c r="K1118">
        <v>1988</v>
      </c>
      <c r="L1118">
        <v>2</v>
      </c>
      <c r="M1118">
        <v>3</v>
      </c>
      <c r="O1118" t="s">
        <v>3448</v>
      </c>
      <c r="P1118">
        <v>5</v>
      </c>
      <c r="Q1118">
        <v>6</v>
      </c>
    </row>
    <row r="1119" spans="1:17" x14ac:dyDescent="0.25">
      <c r="A1119" s="43">
        <v>1117</v>
      </c>
      <c r="B1119" t="s">
        <v>3449</v>
      </c>
      <c r="C1119" t="s">
        <v>3450</v>
      </c>
      <c r="D1119">
        <v>2691172</v>
      </c>
      <c r="E1119">
        <v>130</v>
      </c>
      <c r="F1119">
        <v>62</v>
      </c>
      <c r="G1119">
        <v>119</v>
      </c>
      <c r="J1119">
        <v>2008</v>
      </c>
      <c r="L1119">
        <v>2</v>
      </c>
      <c r="M1119">
        <v>7</v>
      </c>
      <c r="N1119">
        <v>90</v>
      </c>
      <c r="O1119" t="s">
        <v>3451</v>
      </c>
      <c r="P1119">
        <v>5</v>
      </c>
      <c r="Q1119">
        <v>6</v>
      </c>
    </row>
    <row r="1120" spans="1:17" x14ac:dyDescent="0.25">
      <c r="A1120" s="43">
        <v>1118</v>
      </c>
      <c r="B1120" t="s">
        <v>3452</v>
      </c>
      <c r="C1120" t="s">
        <v>3453</v>
      </c>
      <c r="D1120">
        <v>993658</v>
      </c>
      <c r="E1120">
        <v>120</v>
      </c>
      <c r="F1120">
        <v>159</v>
      </c>
      <c r="G1120">
        <v>134</v>
      </c>
      <c r="J1120">
        <v>1972</v>
      </c>
      <c r="K1120">
        <v>1988</v>
      </c>
      <c r="L1120">
        <v>2</v>
      </c>
      <c r="M1120">
        <v>7</v>
      </c>
      <c r="O1120" t="s">
        <v>3454</v>
      </c>
      <c r="P1120">
        <v>5</v>
      </c>
      <c r="Q1120">
        <v>6</v>
      </c>
    </row>
    <row r="1121" spans="1:17" x14ac:dyDescent="0.25">
      <c r="A1121" s="43">
        <v>1119</v>
      </c>
      <c r="B1121" t="s">
        <v>3455</v>
      </c>
      <c r="C1121" t="s">
        <v>3456</v>
      </c>
      <c r="D1121">
        <v>996535</v>
      </c>
      <c r="E1121">
        <v>120</v>
      </c>
      <c r="F1121">
        <v>141</v>
      </c>
      <c r="G1121">
        <v>141</v>
      </c>
      <c r="J1121">
        <v>2012</v>
      </c>
      <c r="L1121">
        <v>2</v>
      </c>
      <c r="M1121">
        <v>7</v>
      </c>
      <c r="N1121">
        <v>90</v>
      </c>
      <c r="O1121" t="s">
        <v>3457</v>
      </c>
      <c r="P1121">
        <v>5</v>
      </c>
      <c r="Q1121">
        <v>6</v>
      </c>
    </row>
    <row r="1122" spans="1:17" x14ac:dyDescent="0.25">
      <c r="A1122" s="43">
        <v>1120</v>
      </c>
      <c r="B1122" t="s">
        <v>3458</v>
      </c>
      <c r="C1122" t="s">
        <v>3459</v>
      </c>
      <c r="D1122">
        <v>997389</v>
      </c>
      <c r="E1122">
        <v>120</v>
      </c>
      <c r="F1122">
        <v>229</v>
      </c>
      <c r="G1122">
        <v>229</v>
      </c>
      <c r="J1122">
        <v>1990</v>
      </c>
      <c r="L1122">
        <v>2</v>
      </c>
      <c r="M1122">
        <v>7</v>
      </c>
      <c r="N1122">
        <v>2</v>
      </c>
      <c r="O1122" t="s">
        <v>3460</v>
      </c>
      <c r="P1122">
        <v>5</v>
      </c>
      <c r="Q1122">
        <v>6</v>
      </c>
    </row>
    <row r="1123" spans="1:17" x14ac:dyDescent="0.25">
      <c r="A1123" s="43">
        <v>1121</v>
      </c>
      <c r="B1123" t="s">
        <v>3461</v>
      </c>
      <c r="C1123" t="s">
        <v>3462</v>
      </c>
      <c r="D1123">
        <v>2540554</v>
      </c>
      <c r="E1123">
        <v>120</v>
      </c>
      <c r="F1123">
        <v>160</v>
      </c>
      <c r="G1123">
        <v>160</v>
      </c>
      <c r="J1123">
        <v>2000</v>
      </c>
      <c r="L1123">
        <v>1</v>
      </c>
      <c r="O1123" t="s">
        <v>3463</v>
      </c>
      <c r="P1123">
        <v>5</v>
      </c>
      <c r="Q1123">
        <v>6</v>
      </c>
    </row>
    <row r="1124" spans="1:17" x14ac:dyDescent="0.25">
      <c r="A1124" s="43">
        <v>1122</v>
      </c>
      <c r="B1124" t="s">
        <v>3464</v>
      </c>
      <c r="C1124" t="s">
        <v>3465</v>
      </c>
      <c r="D1124">
        <v>995105</v>
      </c>
      <c r="E1124">
        <v>130</v>
      </c>
      <c r="F1124">
        <v>133</v>
      </c>
      <c r="G1124">
        <v>133</v>
      </c>
      <c r="J1124">
        <v>1900</v>
      </c>
      <c r="L1124">
        <v>2</v>
      </c>
      <c r="M1124">
        <v>7</v>
      </c>
      <c r="O1124" t="s">
        <v>3466</v>
      </c>
      <c r="P1124">
        <v>5</v>
      </c>
      <c r="Q1124">
        <v>6</v>
      </c>
    </row>
    <row r="1125" spans="1:17" x14ac:dyDescent="0.25">
      <c r="A1125" s="43">
        <v>1123</v>
      </c>
      <c r="B1125" t="s">
        <v>3467</v>
      </c>
      <c r="C1125" t="s">
        <v>3468</v>
      </c>
      <c r="D1125">
        <v>994810</v>
      </c>
      <c r="E1125">
        <v>120</v>
      </c>
      <c r="F1125">
        <v>137</v>
      </c>
      <c r="G1125">
        <v>216</v>
      </c>
      <c r="J1125">
        <v>1910</v>
      </c>
      <c r="K1125">
        <v>1995</v>
      </c>
      <c r="L1125">
        <v>7</v>
      </c>
      <c r="M1125">
        <v>1</v>
      </c>
      <c r="N1125">
        <v>2</v>
      </c>
      <c r="O1125" t="s">
        <v>3469</v>
      </c>
      <c r="P1125">
        <v>5</v>
      </c>
      <c r="Q1125">
        <v>6</v>
      </c>
    </row>
    <row r="1126" spans="1:17" x14ac:dyDescent="0.25">
      <c r="A1126" s="43">
        <v>1124</v>
      </c>
      <c r="B1126" t="s">
        <v>3470</v>
      </c>
      <c r="C1126" t="s">
        <v>3471</v>
      </c>
      <c r="D1126">
        <v>993669</v>
      </c>
      <c r="E1126">
        <v>120</v>
      </c>
      <c r="F1126">
        <v>170</v>
      </c>
      <c r="G1126">
        <v>170</v>
      </c>
      <c r="J1126">
        <v>1969</v>
      </c>
      <c r="K1126">
        <v>1982</v>
      </c>
      <c r="L1126">
        <v>2</v>
      </c>
      <c r="M1126">
        <v>7</v>
      </c>
      <c r="N1126">
        <v>80</v>
      </c>
      <c r="O1126" t="s">
        <v>3472</v>
      </c>
      <c r="P1126">
        <v>5</v>
      </c>
      <c r="Q1126">
        <v>6</v>
      </c>
    </row>
    <row r="1127" spans="1:17" x14ac:dyDescent="0.25">
      <c r="A1127" s="43">
        <v>1125</v>
      </c>
      <c r="B1127" t="s">
        <v>3473</v>
      </c>
      <c r="C1127" t="s">
        <v>3474</v>
      </c>
      <c r="D1127">
        <v>995040</v>
      </c>
      <c r="E1127">
        <v>120</v>
      </c>
      <c r="F1127">
        <v>154</v>
      </c>
      <c r="G1127">
        <v>154</v>
      </c>
      <c r="J1127">
        <v>1971</v>
      </c>
      <c r="L1127">
        <v>2</v>
      </c>
      <c r="M1127">
        <v>7</v>
      </c>
      <c r="O1127" t="s">
        <v>3475</v>
      </c>
      <c r="P1127">
        <v>5</v>
      </c>
      <c r="Q1127">
        <v>6</v>
      </c>
    </row>
    <row r="1128" spans="1:17" x14ac:dyDescent="0.25">
      <c r="A1128" s="43">
        <v>1126</v>
      </c>
      <c r="B1128" t="s">
        <v>3476</v>
      </c>
      <c r="C1128" t="s">
        <v>3477</v>
      </c>
      <c r="D1128">
        <v>995467</v>
      </c>
      <c r="E1128">
        <v>130</v>
      </c>
      <c r="F1128">
        <v>124</v>
      </c>
      <c r="G1128">
        <v>107</v>
      </c>
      <c r="J1128">
        <v>1970</v>
      </c>
      <c r="K1128">
        <v>1985</v>
      </c>
      <c r="L1128">
        <v>1</v>
      </c>
      <c r="N1128">
        <v>2</v>
      </c>
      <c r="O1128" t="s">
        <v>3478</v>
      </c>
      <c r="P1128">
        <v>5</v>
      </c>
      <c r="Q1128">
        <v>6</v>
      </c>
    </row>
    <row r="1129" spans="1:17" x14ac:dyDescent="0.25">
      <c r="A1129" s="43">
        <v>1127</v>
      </c>
      <c r="B1129" t="s">
        <v>3479</v>
      </c>
      <c r="C1129" t="s">
        <v>3480</v>
      </c>
      <c r="D1129">
        <v>2702959</v>
      </c>
      <c r="E1129">
        <v>130</v>
      </c>
      <c r="F1129">
        <v>45</v>
      </c>
      <c r="G1129">
        <v>86</v>
      </c>
      <c r="J1129">
        <v>2008</v>
      </c>
      <c r="L1129">
        <v>2</v>
      </c>
      <c r="M1129">
        <v>7</v>
      </c>
      <c r="N1129">
        <v>90</v>
      </c>
      <c r="O1129" t="s">
        <v>3481</v>
      </c>
      <c r="P1129">
        <v>5</v>
      </c>
      <c r="Q1129">
        <v>6</v>
      </c>
    </row>
    <row r="1130" spans="1:17" x14ac:dyDescent="0.25">
      <c r="A1130" s="43">
        <v>1128</v>
      </c>
      <c r="B1130" t="s">
        <v>3482</v>
      </c>
      <c r="C1130" t="s">
        <v>3483</v>
      </c>
      <c r="D1130">
        <v>997295</v>
      </c>
      <c r="E1130">
        <v>130</v>
      </c>
      <c r="F1130">
        <v>61</v>
      </c>
      <c r="G1130">
        <v>109</v>
      </c>
      <c r="J1130">
        <v>1978</v>
      </c>
      <c r="L1130">
        <v>1</v>
      </c>
      <c r="O1130" t="s">
        <v>3484</v>
      </c>
      <c r="P1130">
        <v>5</v>
      </c>
      <c r="Q1130">
        <v>6</v>
      </c>
    </row>
    <row r="1131" spans="1:17" x14ac:dyDescent="0.25">
      <c r="A1131" s="43">
        <v>1129</v>
      </c>
      <c r="B1131" t="s">
        <v>3485</v>
      </c>
      <c r="C1131" t="s">
        <v>3486</v>
      </c>
      <c r="D1131">
        <v>997394</v>
      </c>
      <c r="E1131">
        <v>120</v>
      </c>
      <c r="F1131">
        <v>135</v>
      </c>
      <c r="G1131">
        <v>135</v>
      </c>
      <c r="J1131">
        <v>1968</v>
      </c>
      <c r="L1131">
        <v>2</v>
      </c>
      <c r="M1131">
        <v>7</v>
      </c>
      <c r="N1131">
        <v>2</v>
      </c>
      <c r="O1131" t="s">
        <v>3487</v>
      </c>
      <c r="P1131">
        <v>5</v>
      </c>
      <c r="Q1131">
        <v>6</v>
      </c>
    </row>
    <row r="1132" spans="1:17" x14ac:dyDescent="0.25">
      <c r="A1132" s="43">
        <v>1130</v>
      </c>
      <c r="B1132" t="s">
        <v>3488</v>
      </c>
      <c r="C1132" t="s">
        <v>3489</v>
      </c>
      <c r="D1132">
        <v>994970</v>
      </c>
      <c r="E1132">
        <v>130</v>
      </c>
      <c r="F1132">
        <v>110</v>
      </c>
      <c r="G1132">
        <v>110</v>
      </c>
      <c r="J1132">
        <v>1973</v>
      </c>
      <c r="L1132">
        <v>1</v>
      </c>
      <c r="O1132" t="s">
        <v>3490</v>
      </c>
      <c r="P1132">
        <v>5</v>
      </c>
      <c r="Q1132">
        <v>6</v>
      </c>
    </row>
    <row r="1133" spans="1:17" x14ac:dyDescent="0.25">
      <c r="A1133" s="43">
        <v>1131</v>
      </c>
      <c r="B1133" t="s">
        <v>3491</v>
      </c>
      <c r="C1133" t="s">
        <v>326</v>
      </c>
      <c r="D1133">
        <v>995832</v>
      </c>
      <c r="E1133">
        <v>420</v>
      </c>
      <c r="F1133">
        <v>857</v>
      </c>
      <c r="H1133">
        <v>857</v>
      </c>
      <c r="J1133">
        <v>1982</v>
      </c>
      <c r="L1133">
        <v>1</v>
      </c>
      <c r="N1133">
        <v>90</v>
      </c>
      <c r="O1133" t="s">
        <v>3492</v>
      </c>
      <c r="P1133">
        <v>5</v>
      </c>
      <c r="Q1133">
        <v>6</v>
      </c>
    </row>
    <row r="1134" spans="1:17" x14ac:dyDescent="0.25">
      <c r="A1134" s="43">
        <v>1132</v>
      </c>
      <c r="B1134" t="s">
        <v>3493</v>
      </c>
      <c r="C1134" t="s">
        <v>3494</v>
      </c>
      <c r="D1134">
        <v>996607</v>
      </c>
      <c r="E1134">
        <v>120</v>
      </c>
      <c r="F1134">
        <v>116</v>
      </c>
      <c r="G1134">
        <v>116</v>
      </c>
      <c r="J1134">
        <v>1984</v>
      </c>
      <c r="L1134">
        <v>7</v>
      </c>
      <c r="M1134">
        <v>1</v>
      </c>
      <c r="N1134">
        <v>2</v>
      </c>
      <c r="O1134" t="s">
        <v>3495</v>
      </c>
      <c r="P1134">
        <v>5</v>
      </c>
      <c r="Q1134">
        <v>6</v>
      </c>
    </row>
    <row r="1135" spans="1:17" x14ac:dyDescent="0.25">
      <c r="A1135" s="43">
        <v>1133</v>
      </c>
      <c r="B1135" t="s">
        <v>3496</v>
      </c>
      <c r="C1135" t="s">
        <v>3497</v>
      </c>
      <c r="D1135">
        <v>2702949</v>
      </c>
      <c r="E1135">
        <v>130</v>
      </c>
      <c r="F1135">
        <v>45</v>
      </c>
      <c r="G1135">
        <v>86</v>
      </c>
      <c r="J1135">
        <v>2008</v>
      </c>
      <c r="L1135">
        <v>2</v>
      </c>
      <c r="M1135">
        <v>7</v>
      </c>
      <c r="N1135">
        <v>90</v>
      </c>
      <c r="O1135" t="s">
        <v>3498</v>
      </c>
      <c r="P1135">
        <v>5</v>
      </c>
      <c r="Q1135">
        <v>6</v>
      </c>
    </row>
    <row r="1136" spans="1:17" x14ac:dyDescent="0.25">
      <c r="A1136" s="43">
        <v>1134</v>
      </c>
      <c r="B1136" t="s">
        <v>3499</v>
      </c>
      <c r="C1136" t="s">
        <v>3500</v>
      </c>
      <c r="D1136">
        <v>2691206</v>
      </c>
      <c r="E1136">
        <v>130</v>
      </c>
      <c r="F1136">
        <v>62</v>
      </c>
      <c r="G1136">
        <v>119</v>
      </c>
      <c r="J1136">
        <v>2008</v>
      </c>
      <c r="L1136">
        <v>2</v>
      </c>
      <c r="M1136">
        <v>7</v>
      </c>
      <c r="N1136">
        <v>90</v>
      </c>
      <c r="O1136" t="s">
        <v>3501</v>
      </c>
      <c r="P1136">
        <v>5</v>
      </c>
      <c r="Q1136">
        <v>6</v>
      </c>
    </row>
    <row r="1137" spans="1:17" x14ac:dyDescent="0.25">
      <c r="A1137" s="43">
        <v>1135</v>
      </c>
      <c r="B1137" t="s">
        <v>3502</v>
      </c>
      <c r="C1137" t="s">
        <v>3503</v>
      </c>
      <c r="D1137">
        <v>100103518</v>
      </c>
      <c r="E1137">
        <v>131</v>
      </c>
      <c r="F1137">
        <v>112</v>
      </c>
      <c r="G1137">
        <v>112</v>
      </c>
      <c r="J1137">
        <v>2017</v>
      </c>
      <c r="L1137">
        <v>1</v>
      </c>
      <c r="O1137" t="s">
        <v>3504</v>
      </c>
      <c r="P1137">
        <v>5</v>
      </c>
      <c r="Q1137">
        <v>6</v>
      </c>
    </row>
    <row r="1138" spans="1:17" x14ac:dyDescent="0.25">
      <c r="A1138" s="43">
        <v>1136</v>
      </c>
      <c r="B1138" t="s">
        <v>3505</v>
      </c>
      <c r="C1138" t="s">
        <v>3506</v>
      </c>
      <c r="D1138">
        <v>995277</v>
      </c>
      <c r="E1138">
        <v>130</v>
      </c>
      <c r="F1138">
        <v>101</v>
      </c>
      <c r="G1138">
        <v>101</v>
      </c>
      <c r="J1138">
        <v>1978</v>
      </c>
      <c r="L1138">
        <v>1</v>
      </c>
      <c r="N1138">
        <v>2</v>
      </c>
      <c r="O1138" t="s">
        <v>3507</v>
      </c>
      <c r="P1138">
        <v>5</v>
      </c>
      <c r="Q1138">
        <v>6</v>
      </c>
    </row>
    <row r="1139" spans="1:17" x14ac:dyDescent="0.25">
      <c r="A1139" s="43">
        <v>1137</v>
      </c>
      <c r="B1139" t="s">
        <v>3508</v>
      </c>
      <c r="C1139" t="s">
        <v>3509</v>
      </c>
      <c r="D1139">
        <v>997229</v>
      </c>
      <c r="E1139">
        <v>130</v>
      </c>
      <c r="F1139">
        <v>52</v>
      </c>
      <c r="G1139">
        <v>91</v>
      </c>
      <c r="J1139">
        <v>1967</v>
      </c>
      <c r="L1139">
        <v>2</v>
      </c>
      <c r="M1139">
        <v>7</v>
      </c>
      <c r="N1139">
        <v>2</v>
      </c>
      <c r="O1139" t="s">
        <v>3510</v>
      </c>
      <c r="P1139">
        <v>5</v>
      </c>
      <c r="Q1139">
        <v>6</v>
      </c>
    </row>
    <row r="1140" spans="1:17" x14ac:dyDescent="0.25">
      <c r="A1140" s="43">
        <v>1138</v>
      </c>
      <c r="B1140" t="s">
        <v>3511</v>
      </c>
      <c r="C1140" t="s">
        <v>3512</v>
      </c>
      <c r="D1140">
        <v>994934</v>
      </c>
      <c r="E1140">
        <v>120</v>
      </c>
      <c r="F1140">
        <v>125</v>
      </c>
      <c r="G1140">
        <v>211</v>
      </c>
      <c r="J1140">
        <v>1976</v>
      </c>
      <c r="L1140">
        <v>2</v>
      </c>
      <c r="M1140">
        <v>7</v>
      </c>
      <c r="N1140">
        <v>2</v>
      </c>
      <c r="O1140" t="s">
        <v>3513</v>
      </c>
      <c r="P1140">
        <v>5</v>
      </c>
      <c r="Q1140">
        <v>6</v>
      </c>
    </row>
    <row r="1141" spans="1:17" x14ac:dyDescent="0.25">
      <c r="A1141" s="43">
        <v>1139</v>
      </c>
      <c r="B1141" t="s">
        <v>3514</v>
      </c>
      <c r="C1141" t="s">
        <v>3515</v>
      </c>
      <c r="D1141">
        <v>994501</v>
      </c>
      <c r="E1141">
        <v>130</v>
      </c>
      <c r="F1141">
        <v>75</v>
      </c>
      <c r="G1141">
        <v>125</v>
      </c>
      <c r="J1141">
        <v>1975</v>
      </c>
      <c r="L1141">
        <v>1</v>
      </c>
      <c r="N1141">
        <v>0</v>
      </c>
      <c r="O1141" t="s">
        <v>3516</v>
      </c>
      <c r="P1141">
        <v>5</v>
      </c>
      <c r="Q1141">
        <v>6</v>
      </c>
    </row>
    <row r="1142" spans="1:17" x14ac:dyDescent="0.25">
      <c r="A1142" s="43">
        <v>1140</v>
      </c>
      <c r="B1142" t="s">
        <v>3517</v>
      </c>
      <c r="C1142" t="s">
        <v>3518</v>
      </c>
      <c r="D1142">
        <v>993993</v>
      </c>
      <c r="E1142">
        <v>120</v>
      </c>
      <c r="F1142">
        <v>170</v>
      </c>
      <c r="G1142">
        <v>119</v>
      </c>
      <c r="J1142">
        <v>1972</v>
      </c>
      <c r="K1142">
        <v>1984</v>
      </c>
      <c r="L1142">
        <v>2</v>
      </c>
      <c r="M1142">
        <v>7</v>
      </c>
      <c r="N1142">
        <v>2</v>
      </c>
      <c r="O1142" t="s">
        <v>3519</v>
      </c>
      <c r="P1142">
        <v>5</v>
      </c>
      <c r="Q1142">
        <v>6</v>
      </c>
    </row>
    <row r="1143" spans="1:17" x14ac:dyDescent="0.25">
      <c r="A1143" s="43">
        <v>1141</v>
      </c>
      <c r="B1143" t="s">
        <v>3520</v>
      </c>
      <c r="C1143" t="s">
        <v>3521</v>
      </c>
      <c r="D1143">
        <v>994746</v>
      </c>
      <c r="E1143">
        <v>130</v>
      </c>
      <c r="F1143">
        <v>104</v>
      </c>
      <c r="G1143">
        <v>104</v>
      </c>
      <c r="J1143">
        <v>1993</v>
      </c>
      <c r="L1143">
        <v>1</v>
      </c>
      <c r="O1143" t="s">
        <v>3522</v>
      </c>
      <c r="P1143">
        <v>5</v>
      </c>
      <c r="Q1143">
        <v>6</v>
      </c>
    </row>
    <row r="1144" spans="1:17" x14ac:dyDescent="0.25">
      <c r="A1144" s="43">
        <v>1142</v>
      </c>
      <c r="B1144" t="s">
        <v>3523</v>
      </c>
      <c r="C1144" t="s">
        <v>3524</v>
      </c>
      <c r="D1144">
        <v>2620789</v>
      </c>
      <c r="E1144">
        <v>130</v>
      </c>
      <c r="F1144">
        <v>120</v>
      </c>
      <c r="G1144">
        <v>120</v>
      </c>
      <c r="J1144">
        <v>2004</v>
      </c>
      <c r="L1144">
        <v>2</v>
      </c>
      <c r="M1144">
        <v>7</v>
      </c>
      <c r="N1144">
        <v>90</v>
      </c>
      <c r="O1144" t="s">
        <v>3525</v>
      </c>
      <c r="P1144">
        <v>5</v>
      </c>
      <c r="Q1144">
        <v>6</v>
      </c>
    </row>
    <row r="1145" spans="1:17" x14ac:dyDescent="0.25">
      <c r="A1145" s="43">
        <v>1143</v>
      </c>
      <c r="B1145" t="s">
        <v>3526</v>
      </c>
      <c r="C1145" t="s">
        <v>3527</v>
      </c>
      <c r="D1145">
        <v>2691231</v>
      </c>
      <c r="E1145">
        <v>130</v>
      </c>
      <c r="F1145">
        <v>56</v>
      </c>
      <c r="G1145">
        <v>108</v>
      </c>
      <c r="J1145">
        <v>2008</v>
      </c>
      <c r="L1145">
        <v>2</v>
      </c>
      <c r="M1145">
        <v>7</v>
      </c>
      <c r="N1145">
        <v>90</v>
      </c>
      <c r="O1145" t="s">
        <v>3528</v>
      </c>
      <c r="P1145">
        <v>5</v>
      </c>
      <c r="Q1145">
        <v>6</v>
      </c>
    </row>
    <row r="1146" spans="1:17" x14ac:dyDescent="0.25">
      <c r="A1146" s="43">
        <v>1144</v>
      </c>
      <c r="B1146" t="s">
        <v>3529</v>
      </c>
      <c r="C1146" t="s">
        <v>3530</v>
      </c>
      <c r="D1146">
        <v>996503</v>
      </c>
      <c r="E1146">
        <v>120</v>
      </c>
      <c r="F1146">
        <v>165</v>
      </c>
      <c r="G1146">
        <v>165</v>
      </c>
      <c r="J1146">
        <v>1990</v>
      </c>
      <c r="K1146">
        <v>1997</v>
      </c>
      <c r="L1146">
        <v>7</v>
      </c>
      <c r="M1146">
        <v>1</v>
      </c>
      <c r="N1146">
        <v>1</v>
      </c>
      <c r="O1146" t="s">
        <v>3531</v>
      </c>
      <c r="P1146">
        <v>5</v>
      </c>
      <c r="Q1146">
        <v>6</v>
      </c>
    </row>
    <row r="1147" spans="1:17" x14ac:dyDescent="0.25">
      <c r="A1147" s="43">
        <v>1145</v>
      </c>
      <c r="B1147" t="s">
        <v>3532</v>
      </c>
      <c r="C1147" t="s">
        <v>3533</v>
      </c>
      <c r="D1147">
        <v>994615</v>
      </c>
      <c r="E1147">
        <v>120</v>
      </c>
      <c r="F1147">
        <v>163</v>
      </c>
      <c r="G1147">
        <v>163</v>
      </c>
      <c r="J1147">
        <v>1970</v>
      </c>
      <c r="K1147">
        <v>1987</v>
      </c>
      <c r="L1147">
        <v>1</v>
      </c>
      <c r="N1147">
        <v>2</v>
      </c>
      <c r="O1147" t="s">
        <v>3534</v>
      </c>
      <c r="P1147">
        <v>5</v>
      </c>
      <c r="Q1147">
        <v>6</v>
      </c>
    </row>
    <row r="1148" spans="1:17" x14ac:dyDescent="0.25">
      <c r="A1148" s="43">
        <v>1146</v>
      </c>
      <c r="B1148" t="s">
        <v>3535</v>
      </c>
      <c r="C1148" t="s">
        <v>3536</v>
      </c>
      <c r="D1148">
        <v>996112</v>
      </c>
      <c r="E1148">
        <v>120</v>
      </c>
      <c r="F1148">
        <v>102</v>
      </c>
      <c r="G1148">
        <v>90</v>
      </c>
      <c r="J1148">
        <v>1976</v>
      </c>
      <c r="L1148">
        <v>7</v>
      </c>
      <c r="M1148">
        <v>1</v>
      </c>
      <c r="O1148" t="s">
        <v>3537</v>
      </c>
      <c r="P1148">
        <v>5</v>
      </c>
      <c r="Q1148">
        <v>6</v>
      </c>
    </row>
    <row r="1149" spans="1:17" x14ac:dyDescent="0.25">
      <c r="A1149" s="43">
        <v>1147</v>
      </c>
      <c r="B1149" t="s">
        <v>3538</v>
      </c>
      <c r="C1149" t="s">
        <v>3539</v>
      </c>
      <c r="D1149">
        <v>995991</v>
      </c>
      <c r="E1149">
        <v>120</v>
      </c>
      <c r="F1149">
        <v>121</v>
      </c>
      <c r="G1149">
        <v>172</v>
      </c>
      <c r="J1149">
        <v>1951</v>
      </c>
      <c r="L1149">
        <v>2</v>
      </c>
      <c r="M1149">
        <v>7</v>
      </c>
      <c r="N1149">
        <v>2</v>
      </c>
      <c r="O1149" t="s">
        <v>3540</v>
      </c>
      <c r="P1149">
        <v>5</v>
      </c>
      <c r="Q1149">
        <v>6</v>
      </c>
    </row>
    <row r="1150" spans="1:17" x14ac:dyDescent="0.25">
      <c r="A1150" s="43">
        <v>1148</v>
      </c>
      <c r="B1150" t="s">
        <v>3541</v>
      </c>
      <c r="C1150" t="s">
        <v>3542</v>
      </c>
      <c r="D1150">
        <v>996806</v>
      </c>
      <c r="E1150">
        <v>130</v>
      </c>
      <c r="F1150">
        <v>59</v>
      </c>
      <c r="G1150">
        <v>104</v>
      </c>
      <c r="J1150">
        <v>1977</v>
      </c>
      <c r="L1150">
        <v>1</v>
      </c>
      <c r="O1150" t="s">
        <v>3543</v>
      </c>
      <c r="P1150">
        <v>5</v>
      </c>
      <c r="Q1150">
        <v>6</v>
      </c>
    </row>
    <row r="1151" spans="1:17" x14ac:dyDescent="0.25">
      <c r="A1151" s="43">
        <v>1149</v>
      </c>
      <c r="B1151" t="s">
        <v>3544</v>
      </c>
      <c r="C1151" t="s">
        <v>3545</v>
      </c>
      <c r="D1151">
        <v>995981</v>
      </c>
      <c r="E1151">
        <v>120</v>
      </c>
      <c r="F1151">
        <v>110</v>
      </c>
      <c r="G1151">
        <v>110</v>
      </c>
      <c r="J1151">
        <v>1970</v>
      </c>
      <c r="L1151">
        <v>2</v>
      </c>
      <c r="M1151">
        <v>7</v>
      </c>
      <c r="N1151">
        <v>2</v>
      </c>
      <c r="O1151" t="s">
        <v>3546</v>
      </c>
      <c r="P1151">
        <v>5</v>
      </c>
      <c r="Q1151">
        <v>6</v>
      </c>
    </row>
    <row r="1152" spans="1:17" x14ac:dyDescent="0.25">
      <c r="A1152" s="43">
        <v>1150</v>
      </c>
      <c r="B1152" t="s">
        <v>3547</v>
      </c>
      <c r="C1152" t="s">
        <v>3548</v>
      </c>
      <c r="D1152">
        <v>996580</v>
      </c>
      <c r="E1152">
        <v>120</v>
      </c>
      <c r="F1152">
        <v>96</v>
      </c>
      <c r="G1152">
        <v>85</v>
      </c>
      <c r="J1152">
        <v>1960</v>
      </c>
      <c r="L1152">
        <v>2</v>
      </c>
      <c r="M1152">
        <v>7</v>
      </c>
      <c r="N1152">
        <v>90</v>
      </c>
      <c r="O1152" t="s">
        <v>3549</v>
      </c>
      <c r="P1152">
        <v>5</v>
      </c>
      <c r="Q1152">
        <v>6</v>
      </c>
    </row>
    <row r="1153" spans="1:17" x14ac:dyDescent="0.25">
      <c r="A1153" s="43">
        <v>1151</v>
      </c>
      <c r="B1153" t="s">
        <v>3550</v>
      </c>
      <c r="C1153" t="s">
        <v>3551</v>
      </c>
      <c r="D1153">
        <v>994646</v>
      </c>
      <c r="E1153">
        <v>120</v>
      </c>
      <c r="F1153">
        <v>129</v>
      </c>
      <c r="G1153">
        <v>129</v>
      </c>
      <c r="J1153">
        <v>1969</v>
      </c>
      <c r="L1153">
        <v>2</v>
      </c>
      <c r="M1153">
        <v>7</v>
      </c>
      <c r="N1153">
        <v>2</v>
      </c>
      <c r="O1153" t="s">
        <v>3552</v>
      </c>
      <c r="P1153">
        <v>5</v>
      </c>
      <c r="Q1153">
        <v>6</v>
      </c>
    </row>
    <row r="1154" spans="1:17" x14ac:dyDescent="0.25">
      <c r="A1154" s="43">
        <v>1152</v>
      </c>
      <c r="B1154" t="s">
        <v>3553</v>
      </c>
      <c r="C1154" t="s">
        <v>3554</v>
      </c>
      <c r="D1154">
        <v>993978</v>
      </c>
      <c r="E1154">
        <v>120</v>
      </c>
      <c r="F1154">
        <v>152</v>
      </c>
      <c r="G1154">
        <v>152</v>
      </c>
      <c r="J1154">
        <v>1967</v>
      </c>
      <c r="K1154">
        <v>1981</v>
      </c>
      <c r="L1154">
        <v>1</v>
      </c>
      <c r="O1154" t="s">
        <v>3555</v>
      </c>
      <c r="P1154">
        <v>5</v>
      </c>
      <c r="Q1154">
        <v>6</v>
      </c>
    </row>
    <row r="1155" spans="1:17" x14ac:dyDescent="0.25">
      <c r="A1155" s="43">
        <v>1153</v>
      </c>
      <c r="B1155" t="s">
        <v>3556</v>
      </c>
      <c r="C1155" t="s">
        <v>3557</v>
      </c>
      <c r="D1155">
        <v>2702939</v>
      </c>
      <c r="E1155">
        <v>130</v>
      </c>
      <c r="F1155">
        <v>56</v>
      </c>
      <c r="G1155">
        <v>108</v>
      </c>
      <c r="J1155">
        <v>2008</v>
      </c>
      <c r="L1155">
        <v>2</v>
      </c>
      <c r="M1155">
        <v>7</v>
      </c>
      <c r="N1155">
        <v>90</v>
      </c>
      <c r="O1155" t="s">
        <v>3558</v>
      </c>
      <c r="P1155">
        <v>5</v>
      </c>
      <c r="Q1155">
        <v>6</v>
      </c>
    </row>
    <row r="1156" spans="1:17" x14ac:dyDescent="0.25">
      <c r="A1156" s="43">
        <v>1154</v>
      </c>
      <c r="B1156" t="s">
        <v>3559</v>
      </c>
      <c r="C1156" t="s">
        <v>3560</v>
      </c>
      <c r="D1156">
        <v>995927</v>
      </c>
      <c r="E1156">
        <v>140</v>
      </c>
      <c r="F1156">
        <v>3338</v>
      </c>
      <c r="G1156">
        <v>3228</v>
      </c>
      <c r="J1156">
        <v>1966</v>
      </c>
      <c r="L1156">
        <v>1</v>
      </c>
      <c r="O1156" t="s">
        <v>3561</v>
      </c>
      <c r="P1156">
        <v>5</v>
      </c>
      <c r="Q1156">
        <v>6</v>
      </c>
    </row>
    <row r="1157" spans="1:17" x14ac:dyDescent="0.25">
      <c r="A1157" s="43">
        <v>1155</v>
      </c>
      <c r="B1157" t="s">
        <v>3562</v>
      </c>
      <c r="C1157" t="s">
        <v>3563</v>
      </c>
      <c r="D1157">
        <v>996717</v>
      </c>
      <c r="E1157">
        <v>130</v>
      </c>
      <c r="F1157">
        <v>61</v>
      </c>
      <c r="G1157">
        <v>109</v>
      </c>
      <c r="J1157">
        <v>1978</v>
      </c>
      <c r="L1157">
        <v>1</v>
      </c>
      <c r="O1157" t="s">
        <v>3564</v>
      </c>
      <c r="P1157">
        <v>5</v>
      </c>
      <c r="Q1157">
        <v>6</v>
      </c>
    </row>
    <row r="1158" spans="1:17" x14ac:dyDescent="0.25">
      <c r="A1158" s="43">
        <v>1156</v>
      </c>
      <c r="B1158" t="s">
        <v>3565</v>
      </c>
      <c r="C1158" t="s">
        <v>3566</v>
      </c>
      <c r="D1158">
        <v>2516394</v>
      </c>
      <c r="E1158">
        <v>130</v>
      </c>
      <c r="F1158">
        <v>67</v>
      </c>
      <c r="G1158">
        <v>128</v>
      </c>
      <c r="J1158">
        <v>1999</v>
      </c>
      <c r="L1158">
        <v>1</v>
      </c>
      <c r="O1158" t="s">
        <v>3567</v>
      </c>
      <c r="P1158">
        <v>5</v>
      </c>
      <c r="Q1158">
        <v>6</v>
      </c>
    </row>
    <row r="1159" spans="1:17" x14ac:dyDescent="0.25">
      <c r="A1159" s="43">
        <v>1157</v>
      </c>
      <c r="B1159" t="s">
        <v>3568</v>
      </c>
      <c r="C1159" t="s">
        <v>3569</v>
      </c>
      <c r="D1159">
        <v>997715</v>
      </c>
      <c r="E1159">
        <v>140</v>
      </c>
      <c r="F1159">
        <v>147</v>
      </c>
      <c r="G1159">
        <v>239</v>
      </c>
      <c r="J1159">
        <v>1952</v>
      </c>
      <c r="L1159">
        <v>2</v>
      </c>
      <c r="M1159">
        <v>3</v>
      </c>
      <c r="O1159" t="s">
        <v>3570</v>
      </c>
      <c r="P1159">
        <v>5</v>
      </c>
      <c r="Q1159">
        <v>6</v>
      </c>
    </row>
    <row r="1160" spans="1:17" x14ac:dyDescent="0.25">
      <c r="A1160" s="43">
        <v>1158</v>
      </c>
      <c r="B1160" t="s">
        <v>3571</v>
      </c>
      <c r="C1160" t="s">
        <v>3572</v>
      </c>
      <c r="D1160">
        <v>996271</v>
      </c>
      <c r="E1160">
        <v>140</v>
      </c>
      <c r="F1160">
        <v>1508</v>
      </c>
      <c r="G1160">
        <v>1508</v>
      </c>
      <c r="J1160">
        <v>1965</v>
      </c>
      <c r="L1160">
        <v>1</v>
      </c>
      <c r="O1160" t="s">
        <v>3573</v>
      </c>
      <c r="P1160">
        <v>5</v>
      </c>
      <c r="Q1160">
        <v>6</v>
      </c>
    </row>
    <row r="1161" spans="1:17" x14ac:dyDescent="0.25">
      <c r="A1161" s="43">
        <v>1159</v>
      </c>
      <c r="B1161" t="s">
        <v>3574</v>
      </c>
      <c r="C1161" t="s">
        <v>3575</v>
      </c>
      <c r="D1161">
        <v>100103484</v>
      </c>
      <c r="E1161">
        <v>131</v>
      </c>
      <c r="F1161">
        <v>136</v>
      </c>
      <c r="G1161">
        <v>136</v>
      </c>
      <c r="J1161">
        <v>2017</v>
      </c>
      <c r="L1161">
        <v>1</v>
      </c>
      <c r="O1161" t="s">
        <v>1002</v>
      </c>
      <c r="P1161">
        <v>5</v>
      </c>
      <c r="Q1161">
        <v>6</v>
      </c>
    </row>
    <row r="1162" spans="1:17" x14ac:dyDescent="0.25">
      <c r="A1162" s="43">
        <v>1160</v>
      </c>
      <c r="B1162" t="s">
        <v>3576</v>
      </c>
      <c r="C1162" t="s">
        <v>3577</v>
      </c>
      <c r="D1162">
        <v>995822</v>
      </c>
      <c r="E1162">
        <v>130</v>
      </c>
      <c r="F1162">
        <v>123</v>
      </c>
      <c r="G1162">
        <v>107</v>
      </c>
      <c r="J1162">
        <v>1970</v>
      </c>
      <c r="L1162">
        <v>1</v>
      </c>
      <c r="O1162" t="s">
        <v>3578</v>
      </c>
      <c r="P1162">
        <v>5</v>
      </c>
      <c r="Q1162">
        <v>6</v>
      </c>
    </row>
    <row r="1163" spans="1:17" x14ac:dyDescent="0.25">
      <c r="A1163" s="43">
        <v>1161</v>
      </c>
      <c r="B1163" t="s">
        <v>3579</v>
      </c>
      <c r="C1163" t="s">
        <v>3580</v>
      </c>
      <c r="D1163">
        <v>996793</v>
      </c>
      <c r="E1163">
        <v>120</v>
      </c>
      <c r="F1163">
        <v>206</v>
      </c>
      <c r="G1163">
        <v>159</v>
      </c>
      <c r="H1163">
        <v>25</v>
      </c>
      <c r="J1163">
        <v>1969</v>
      </c>
      <c r="L1163">
        <v>2</v>
      </c>
      <c r="M1163">
        <v>7</v>
      </c>
      <c r="O1163" t="s">
        <v>3581</v>
      </c>
      <c r="P1163">
        <v>5</v>
      </c>
      <c r="Q1163">
        <v>6</v>
      </c>
    </row>
    <row r="1164" spans="1:17" x14ac:dyDescent="0.25">
      <c r="A1164" s="43">
        <v>1162</v>
      </c>
      <c r="B1164" t="s">
        <v>3582</v>
      </c>
      <c r="C1164" t="s">
        <v>3583</v>
      </c>
      <c r="D1164">
        <v>993773</v>
      </c>
      <c r="E1164">
        <v>120</v>
      </c>
      <c r="F1164">
        <v>109</v>
      </c>
      <c r="G1164">
        <v>109</v>
      </c>
      <c r="J1164">
        <v>1973</v>
      </c>
      <c r="L1164">
        <v>2</v>
      </c>
      <c r="M1164">
        <v>7</v>
      </c>
      <c r="O1164" t="s">
        <v>3584</v>
      </c>
      <c r="P1164">
        <v>5</v>
      </c>
      <c r="Q1164">
        <v>6</v>
      </c>
    </row>
    <row r="1165" spans="1:17" x14ac:dyDescent="0.25">
      <c r="A1165" s="43">
        <v>1163</v>
      </c>
      <c r="B1165" t="s">
        <v>3585</v>
      </c>
      <c r="C1165" t="s">
        <v>3586</v>
      </c>
      <c r="D1165">
        <v>994941</v>
      </c>
      <c r="E1165">
        <v>120</v>
      </c>
      <c r="F1165">
        <v>135</v>
      </c>
      <c r="G1165">
        <v>233</v>
      </c>
      <c r="J1165">
        <v>1902</v>
      </c>
      <c r="K1165">
        <v>1950</v>
      </c>
      <c r="L1165">
        <v>2</v>
      </c>
      <c r="M1165">
        <v>7</v>
      </c>
      <c r="N1165">
        <v>2</v>
      </c>
      <c r="O1165" t="s">
        <v>3587</v>
      </c>
      <c r="P1165">
        <v>5</v>
      </c>
      <c r="Q1165">
        <v>6</v>
      </c>
    </row>
    <row r="1166" spans="1:17" x14ac:dyDescent="0.25">
      <c r="A1166" s="43">
        <v>1164</v>
      </c>
      <c r="B1166" t="s">
        <v>3588</v>
      </c>
      <c r="C1166" t="s">
        <v>3589</v>
      </c>
      <c r="D1166">
        <v>993755</v>
      </c>
      <c r="E1166">
        <v>120</v>
      </c>
      <c r="F1166">
        <v>170</v>
      </c>
      <c r="G1166">
        <v>170</v>
      </c>
      <c r="J1166">
        <v>1969</v>
      </c>
      <c r="K1166">
        <v>1980</v>
      </c>
      <c r="L1166">
        <v>2</v>
      </c>
      <c r="M1166">
        <v>7</v>
      </c>
      <c r="N1166">
        <v>2</v>
      </c>
      <c r="O1166" t="s">
        <v>3590</v>
      </c>
      <c r="P1166">
        <v>5</v>
      </c>
      <c r="Q1166">
        <v>6</v>
      </c>
    </row>
    <row r="1167" spans="1:17" x14ac:dyDescent="0.25">
      <c r="A1167" s="43">
        <v>1165</v>
      </c>
      <c r="B1167" t="s">
        <v>3591</v>
      </c>
      <c r="C1167" t="s">
        <v>3592</v>
      </c>
      <c r="D1167">
        <v>995464</v>
      </c>
      <c r="E1167">
        <v>120</v>
      </c>
      <c r="F1167">
        <v>148</v>
      </c>
      <c r="G1167">
        <v>148</v>
      </c>
      <c r="J1167">
        <v>1970</v>
      </c>
      <c r="L1167">
        <v>2</v>
      </c>
      <c r="M1167">
        <v>7</v>
      </c>
      <c r="O1167" t="s">
        <v>3593</v>
      </c>
      <c r="P1167">
        <v>5</v>
      </c>
      <c r="Q1167">
        <v>6</v>
      </c>
    </row>
    <row r="1168" spans="1:17" x14ac:dyDescent="0.25">
      <c r="A1168" s="43">
        <v>1166</v>
      </c>
      <c r="B1168" t="s">
        <v>3594</v>
      </c>
      <c r="C1168" t="s">
        <v>3595</v>
      </c>
      <c r="D1168">
        <v>997340</v>
      </c>
      <c r="E1168">
        <v>130</v>
      </c>
      <c r="F1168">
        <v>75</v>
      </c>
      <c r="G1168">
        <v>130</v>
      </c>
      <c r="J1168">
        <v>1974</v>
      </c>
      <c r="L1168">
        <v>1</v>
      </c>
      <c r="O1168" t="s">
        <v>3596</v>
      </c>
      <c r="P1168">
        <v>5</v>
      </c>
      <c r="Q1168">
        <v>6</v>
      </c>
    </row>
    <row r="1169" spans="1:17" x14ac:dyDescent="0.25">
      <c r="A1169" s="43">
        <v>1167</v>
      </c>
      <c r="B1169" t="s">
        <v>3597</v>
      </c>
      <c r="C1169" t="s">
        <v>3598</v>
      </c>
      <c r="D1169">
        <v>994750</v>
      </c>
      <c r="E1169">
        <v>130</v>
      </c>
      <c r="F1169">
        <v>129</v>
      </c>
      <c r="G1169">
        <v>129</v>
      </c>
      <c r="J1169">
        <v>1975</v>
      </c>
      <c r="L1169">
        <v>7</v>
      </c>
      <c r="M1169">
        <v>1</v>
      </c>
      <c r="N1169">
        <v>2</v>
      </c>
      <c r="O1169" t="s">
        <v>3599</v>
      </c>
      <c r="P1169">
        <v>5</v>
      </c>
      <c r="Q1169">
        <v>6</v>
      </c>
    </row>
    <row r="1170" spans="1:17" x14ac:dyDescent="0.25">
      <c r="A1170" s="43">
        <v>1168</v>
      </c>
      <c r="B1170" t="s">
        <v>3600</v>
      </c>
      <c r="C1170" t="s">
        <v>3601</v>
      </c>
      <c r="D1170">
        <v>996894</v>
      </c>
      <c r="E1170">
        <v>130</v>
      </c>
      <c r="F1170">
        <v>61</v>
      </c>
      <c r="G1170">
        <v>109</v>
      </c>
      <c r="J1170">
        <v>1979</v>
      </c>
      <c r="L1170">
        <v>1</v>
      </c>
      <c r="O1170" t="s">
        <v>3602</v>
      </c>
      <c r="P1170">
        <v>5</v>
      </c>
      <c r="Q1170">
        <v>6</v>
      </c>
    </row>
    <row r="1171" spans="1:17" x14ac:dyDescent="0.25">
      <c r="A1171" s="43">
        <v>1169</v>
      </c>
      <c r="B1171" t="s">
        <v>3603</v>
      </c>
      <c r="C1171" t="s">
        <v>3604</v>
      </c>
      <c r="D1171">
        <v>997539</v>
      </c>
      <c r="E1171">
        <v>130</v>
      </c>
      <c r="F1171">
        <v>101</v>
      </c>
      <c r="G1171">
        <v>101</v>
      </c>
      <c r="J1171">
        <v>1964</v>
      </c>
      <c r="L1171">
        <v>7</v>
      </c>
      <c r="M1171">
        <v>1</v>
      </c>
      <c r="O1171" t="s">
        <v>3605</v>
      </c>
      <c r="P1171">
        <v>5</v>
      </c>
      <c r="Q1171">
        <v>6</v>
      </c>
    </row>
    <row r="1172" spans="1:17" x14ac:dyDescent="0.25">
      <c r="A1172" s="43">
        <v>1170</v>
      </c>
      <c r="B1172" t="s">
        <v>3606</v>
      </c>
      <c r="C1172" t="s">
        <v>3607</v>
      </c>
      <c r="D1172">
        <v>995452</v>
      </c>
      <c r="E1172">
        <v>130</v>
      </c>
      <c r="F1172">
        <v>122</v>
      </c>
      <c r="G1172">
        <v>107</v>
      </c>
      <c r="J1172">
        <v>1970</v>
      </c>
      <c r="K1172">
        <v>1985</v>
      </c>
      <c r="L1172">
        <v>1</v>
      </c>
      <c r="O1172" t="s">
        <v>3608</v>
      </c>
      <c r="P1172">
        <v>5</v>
      </c>
      <c r="Q1172">
        <v>6</v>
      </c>
    </row>
    <row r="1173" spans="1:17" x14ac:dyDescent="0.25">
      <c r="A1173" s="43">
        <v>1171</v>
      </c>
      <c r="B1173" t="s">
        <v>3609</v>
      </c>
      <c r="C1173" t="s">
        <v>3610</v>
      </c>
      <c r="D1173">
        <v>2540537</v>
      </c>
      <c r="E1173">
        <v>120</v>
      </c>
      <c r="F1173">
        <v>138</v>
      </c>
      <c r="G1173">
        <v>138</v>
      </c>
      <c r="J1173">
        <v>2003</v>
      </c>
      <c r="L1173">
        <v>1</v>
      </c>
      <c r="N1173">
        <v>90</v>
      </c>
      <c r="O1173" t="s">
        <v>3611</v>
      </c>
      <c r="P1173">
        <v>5</v>
      </c>
      <c r="Q1173">
        <v>6</v>
      </c>
    </row>
    <row r="1174" spans="1:17" x14ac:dyDescent="0.25">
      <c r="A1174" s="43">
        <v>1172</v>
      </c>
      <c r="B1174" t="s">
        <v>3612</v>
      </c>
      <c r="C1174" t="s">
        <v>3613</v>
      </c>
      <c r="D1174">
        <v>993974</v>
      </c>
      <c r="E1174">
        <v>440</v>
      </c>
      <c r="F1174">
        <v>329</v>
      </c>
      <c r="H1174">
        <v>329</v>
      </c>
      <c r="J1174">
        <v>1969</v>
      </c>
      <c r="L1174">
        <v>1</v>
      </c>
      <c r="O1174" t="s">
        <v>3614</v>
      </c>
      <c r="P1174">
        <v>5</v>
      </c>
      <c r="Q1174">
        <v>6</v>
      </c>
    </row>
    <row r="1175" spans="1:17" x14ac:dyDescent="0.25">
      <c r="A1175" s="43">
        <v>1173</v>
      </c>
      <c r="B1175" t="s">
        <v>3615</v>
      </c>
      <c r="C1175" t="s">
        <v>3616</v>
      </c>
      <c r="D1175">
        <v>993766</v>
      </c>
      <c r="E1175">
        <v>120</v>
      </c>
      <c r="F1175">
        <v>134</v>
      </c>
      <c r="G1175">
        <v>134</v>
      </c>
      <c r="J1175">
        <v>1969</v>
      </c>
      <c r="L1175">
        <v>2</v>
      </c>
      <c r="M1175">
        <v>7</v>
      </c>
      <c r="O1175" t="s">
        <v>3617</v>
      </c>
      <c r="P1175">
        <v>5</v>
      </c>
      <c r="Q1175">
        <v>6</v>
      </c>
    </row>
    <row r="1176" spans="1:17" x14ac:dyDescent="0.25">
      <c r="A1176" s="43">
        <v>1174</v>
      </c>
      <c r="B1176" t="s">
        <v>3618</v>
      </c>
      <c r="C1176" t="s">
        <v>3619</v>
      </c>
      <c r="D1176">
        <v>995677</v>
      </c>
      <c r="E1176">
        <v>322</v>
      </c>
      <c r="F1176">
        <v>183</v>
      </c>
      <c r="G1176">
        <v>86</v>
      </c>
      <c r="H1176">
        <v>97</v>
      </c>
      <c r="J1176">
        <v>1950</v>
      </c>
      <c r="K1176">
        <v>1964</v>
      </c>
      <c r="L1176">
        <v>2</v>
      </c>
      <c r="M1176">
        <v>7</v>
      </c>
      <c r="N1176">
        <v>1</v>
      </c>
      <c r="O1176" t="s">
        <v>3620</v>
      </c>
      <c r="P1176">
        <v>5</v>
      </c>
      <c r="Q1176">
        <v>6</v>
      </c>
    </row>
    <row r="1177" spans="1:17" x14ac:dyDescent="0.25">
      <c r="A1177" s="43">
        <v>1175</v>
      </c>
      <c r="B1177" t="s">
        <v>3621</v>
      </c>
      <c r="C1177" t="s">
        <v>3622</v>
      </c>
      <c r="D1177">
        <v>996898</v>
      </c>
      <c r="E1177">
        <v>130</v>
      </c>
      <c r="F1177">
        <v>111</v>
      </c>
      <c r="G1177">
        <v>111</v>
      </c>
      <c r="J1177">
        <v>1974</v>
      </c>
      <c r="L1177">
        <v>1</v>
      </c>
      <c r="N1177">
        <v>2</v>
      </c>
      <c r="O1177" t="s">
        <v>3623</v>
      </c>
      <c r="P1177">
        <v>5</v>
      </c>
      <c r="Q1177">
        <v>6</v>
      </c>
    </row>
    <row r="1178" spans="1:17" x14ac:dyDescent="0.25">
      <c r="A1178" s="43">
        <v>1176</v>
      </c>
      <c r="B1178" t="s">
        <v>3624</v>
      </c>
      <c r="C1178" t="s">
        <v>3625</v>
      </c>
      <c r="D1178">
        <v>995757</v>
      </c>
      <c r="E1178">
        <v>120</v>
      </c>
      <c r="F1178">
        <v>140</v>
      </c>
      <c r="G1178">
        <v>140</v>
      </c>
      <c r="J1178">
        <v>1970</v>
      </c>
      <c r="L1178">
        <v>2</v>
      </c>
      <c r="M1178">
        <v>7</v>
      </c>
      <c r="N1178">
        <v>90</v>
      </c>
      <c r="O1178" t="s">
        <v>3626</v>
      </c>
      <c r="P1178">
        <v>5</v>
      </c>
      <c r="Q1178">
        <v>6</v>
      </c>
    </row>
    <row r="1179" spans="1:17" x14ac:dyDescent="0.25">
      <c r="A1179" s="43">
        <v>1177</v>
      </c>
      <c r="B1179" t="s">
        <v>3627</v>
      </c>
      <c r="C1179" t="s">
        <v>3628</v>
      </c>
      <c r="D1179">
        <v>996746</v>
      </c>
      <c r="E1179">
        <v>130</v>
      </c>
      <c r="F1179">
        <v>59</v>
      </c>
      <c r="G1179">
        <v>104</v>
      </c>
      <c r="J1179">
        <v>1977</v>
      </c>
      <c r="L1179">
        <v>1</v>
      </c>
      <c r="O1179" t="s">
        <v>3629</v>
      </c>
      <c r="P1179">
        <v>5</v>
      </c>
      <c r="Q1179">
        <v>6</v>
      </c>
    </row>
    <row r="1180" spans="1:17" x14ac:dyDescent="0.25">
      <c r="A1180" s="43">
        <v>1178</v>
      </c>
      <c r="B1180" t="s">
        <v>3630</v>
      </c>
      <c r="C1180" t="s">
        <v>3631</v>
      </c>
      <c r="D1180">
        <v>994877</v>
      </c>
      <c r="E1180">
        <v>130</v>
      </c>
      <c r="F1180">
        <v>79</v>
      </c>
      <c r="G1180">
        <v>131</v>
      </c>
      <c r="J1180">
        <v>1978</v>
      </c>
      <c r="L1180">
        <v>1</v>
      </c>
      <c r="O1180" t="s">
        <v>3632</v>
      </c>
      <c r="P1180">
        <v>5</v>
      </c>
      <c r="Q1180">
        <v>6</v>
      </c>
    </row>
    <row r="1181" spans="1:17" x14ac:dyDescent="0.25">
      <c r="A1181" s="43">
        <v>1179</v>
      </c>
      <c r="B1181" t="s">
        <v>3633</v>
      </c>
      <c r="C1181" t="s">
        <v>3634</v>
      </c>
      <c r="D1181">
        <v>996099</v>
      </c>
      <c r="E1181">
        <v>120</v>
      </c>
      <c r="F1181">
        <v>186</v>
      </c>
      <c r="G1181">
        <v>186</v>
      </c>
      <c r="J1181">
        <v>2000</v>
      </c>
      <c r="K1181">
        <v>2010</v>
      </c>
      <c r="L1181">
        <v>2</v>
      </c>
      <c r="M1181">
        <v>7</v>
      </c>
      <c r="O1181" t="s">
        <v>3635</v>
      </c>
      <c r="P1181">
        <v>5</v>
      </c>
      <c r="Q1181">
        <v>6</v>
      </c>
    </row>
    <row r="1182" spans="1:17" x14ac:dyDescent="0.25">
      <c r="A1182" s="43">
        <v>1180</v>
      </c>
      <c r="B1182" t="s">
        <v>3636</v>
      </c>
      <c r="C1182" t="s">
        <v>3637</v>
      </c>
      <c r="D1182">
        <v>995183</v>
      </c>
      <c r="E1182">
        <v>120</v>
      </c>
      <c r="F1182">
        <v>143</v>
      </c>
      <c r="G1182">
        <v>143</v>
      </c>
      <c r="J1182">
        <v>1969</v>
      </c>
      <c r="L1182">
        <v>2</v>
      </c>
      <c r="M1182">
        <v>7</v>
      </c>
      <c r="N1182">
        <v>2</v>
      </c>
      <c r="O1182" t="s">
        <v>3638</v>
      </c>
      <c r="P1182">
        <v>5</v>
      </c>
      <c r="Q1182">
        <v>6</v>
      </c>
    </row>
    <row r="1183" spans="1:17" x14ac:dyDescent="0.25">
      <c r="A1183" s="43">
        <v>1181</v>
      </c>
      <c r="B1183" t="s">
        <v>3639</v>
      </c>
      <c r="C1183" t="s">
        <v>3640</v>
      </c>
      <c r="D1183">
        <v>997466</v>
      </c>
      <c r="E1183">
        <v>120</v>
      </c>
      <c r="F1183">
        <v>158</v>
      </c>
      <c r="G1183">
        <v>158</v>
      </c>
      <c r="J1183">
        <v>1970</v>
      </c>
      <c r="L1183">
        <v>2</v>
      </c>
      <c r="M1183">
        <v>7</v>
      </c>
      <c r="N1183">
        <v>2</v>
      </c>
      <c r="O1183" t="s">
        <v>3641</v>
      </c>
      <c r="P1183">
        <v>5</v>
      </c>
      <c r="Q1183">
        <v>6</v>
      </c>
    </row>
    <row r="1184" spans="1:17" x14ac:dyDescent="0.25">
      <c r="A1184" s="43">
        <v>1182</v>
      </c>
      <c r="B1184" t="s">
        <v>3642</v>
      </c>
      <c r="C1184" t="s">
        <v>3643</v>
      </c>
      <c r="D1184">
        <v>995850</v>
      </c>
      <c r="E1184">
        <v>120</v>
      </c>
      <c r="F1184">
        <v>112</v>
      </c>
      <c r="G1184">
        <v>112</v>
      </c>
      <c r="J1184">
        <v>1963</v>
      </c>
      <c r="K1184">
        <v>2000</v>
      </c>
      <c r="L1184">
        <v>2</v>
      </c>
      <c r="M1184">
        <v>7</v>
      </c>
      <c r="O1184" t="s">
        <v>3644</v>
      </c>
      <c r="P1184">
        <v>5</v>
      </c>
      <c r="Q1184">
        <v>6</v>
      </c>
    </row>
    <row r="1185" spans="1:17" x14ac:dyDescent="0.25">
      <c r="A1185" s="43">
        <v>1183</v>
      </c>
      <c r="B1185" t="s">
        <v>3645</v>
      </c>
      <c r="C1185" t="s">
        <v>3646</v>
      </c>
      <c r="D1185">
        <v>997052</v>
      </c>
      <c r="E1185">
        <v>130</v>
      </c>
      <c r="F1185">
        <v>61</v>
      </c>
      <c r="G1185">
        <v>109</v>
      </c>
      <c r="J1185">
        <v>1978</v>
      </c>
      <c r="L1185">
        <v>1</v>
      </c>
      <c r="O1185" t="s">
        <v>3647</v>
      </c>
      <c r="P1185">
        <v>5</v>
      </c>
      <c r="Q1185">
        <v>6</v>
      </c>
    </row>
    <row r="1186" spans="1:17" x14ac:dyDescent="0.25">
      <c r="A1186" s="43">
        <v>1184</v>
      </c>
      <c r="B1186" t="s">
        <v>3648</v>
      </c>
      <c r="C1186" t="s">
        <v>3649</v>
      </c>
      <c r="D1186">
        <v>2540506</v>
      </c>
      <c r="E1186">
        <v>120</v>
      </c>
      <c r="F1186">
        <v>206</v>
      </c>
      <c r="G1186">
        <v>206</v>
      </c>
      <c r="J1186">
        <v>2003</v>
      </c>
      <c r="L1186">
        <v>1</v>
      </c>
      <c r="O1186" t="s">
        <v>3650</v>
      </c>
      <c r="P1186">
        <v>5</v>
      </c>
      <c r="Q1186">
        <v>6</v>
      </c>
    </row>
    <row r="1187" spans="1:17" x14ac:dyDescent="0.25">
      <c r="A1187" s="43">
        <v>1185</v>
      </c>
      <c r="B1187" t="s">
        <v>3651</v>
      </c>
      <c r="C1187" t="s">
        <v>3652</v>
      </c>
      <c r="D1187">
        <v>995282</v>
      </c>
      <c r="E1187">
        <v>130</v>
      </c>
      <c r="F1187">
        <v>75</v>
      </c>
      <c r="G1187">
        <v>125</v>
      </c>
      <c r="J1187">
        <v>1977</v>
      </c>
      <c r="L1187">
        <v>7</v>
      </c>
      <c r="M1187">
        <v>1</v>
      </c>
      <c r="O1187" t="s">
        <v>3653</v>
      </c>
      <c r="P1187">
        <v>5</v>
      </c>
      <c r="Q1187">
        <v>6</v>
      </c>
    </row>
    <row r="1188" spans="1:17" x14ac:dyDescent="0.25">
      <c r="A1188" s="43">
        <v>1186</v>
      </c>
      <c r="B1188" t="s">
        <v>3654</v>
      </c>
      <c r="C1188" t="s">
        <v>3655</v>
      </c>
      <c r="D1188">
        <v>995294</v>
      </c>
      <c r="E1188">
        <v>130</v>
      </c>
      <c r="F1188">
        <v>126</v>
      </c>
      <c r="G1188">
        <v>170</v>
      </c>
      <c r="J1188">
        <v>1971</v>
      </c>
      <c r="L1188">
        <v>1</v>
      </c>
      <c r="O1188" t="s">
        <v>3656</v>
      </c>
      <c r="P1188">
        <v>5</v>
      </c>
      <c r="Q1188">
        <v>6</v>
      </c>
    </row>
    <row r="1189" spans="1:17" x14ac:dyDescent="0.25">
      <c r="A1189" s="43">
        <v>1187</v>
      </c>
      <c r="B1189" t="s">
        <v>3657</v>
      </c>
      <c r="C1189" t="s">
        <v>3658</v>
      </c>
      <c r="D1189">
        <v>994069</v>
      </c>
      <c r="E1189">
        <v>120</v>
      </c>
      <c r="F1189">
        <v>194</v>
      </c>
      <c r="G1189">
        <v>170</v>
      </c>
      <c r="J1189">
        <v>1969</v>
      </c>
      <c r="K1189">
        <v>1980</v>
      </c>
      <c r="L1189">
        <v>2</v>
      </c>
      <c r="M1189">
        <v>7</v>
      </c>
      <c r="O1189" t="s">
        <v>3659</v>
      </c>
      <c r="P1189">
        <v>5</v>
      </c>
      <c r="Q1189">
        <v>6</v>
      </c>
    </row>
    <row r="1190" spans="1:17" x14ac:dyDescent="0.25">
      <c r="A1190" s="43">
        <v>1188</v>
      </c>
      <c r="B1190" t="s">
        <v>3660</v>
      </c>
      <c r="C1190" t="s">
        <v>3661</v>
      </c>
      <c r="D1190">
        <v>994004</v>
      </c>
      <c r="E1190">
        <v>120</v>
      </c>
      <c r="F1190">
        <v>119</v>
      </c>
      <c r="G1190">
        <v>119</v>
      </c>
      <c r="J1190">
        <v>1972</v>
      </c>
      <c r="L1190">
        <v>2</v>
      </c>
      <c r="M1190">
        <v>7</v>
      </c>
      <c r="O1190" t="s">
        <v>3662</v>
      </c>
      <c r="P1190">
        <v>5</v>
      </c>
      <c r="Q1190">
        <v>6</v>
      </c>
    </row>
    <row r="1191" spans="1:17" x14ac:dyDescent="0.25">
      <c r="A1191" s="43">
        <v>1189</v>
      </c>
      <c r="B1191" t="s">
        <v>3663</v>
      </c>
      <c r="C1191" t="s">
        <v>3664</v>
      </c>
      <c r="D1191">
        <v>994913</v>
      </c>
      <c r="E1191">
        <v>120</v>
      </c>
      <c r="F1191">
        <v>162</v>
      </c>
      <c r="G1191">
        <v>143</v>
      </c>
      <c r="J1191">
        <v>1970</v>
      </c>
      <c r="L1191">
        <v>2</v>
      </c>
      <c r="M1191">
        <v>7</v>
      </c>
      <c r="O1191" t="s">
        <v>3665</v>
      </c>
      <c r="P1191">
        <v>5</v>
      </c>
      <c r="Q1191">
        <v>6</v>
      </c>
    </row>
    <row r="1192" spans="1:17" x14ac:dyDescent="0.25">
      <c r="A1192" s="43">
        <v>1190</v>
      </c>
      <c r="B1192" t="s">
        <v>3666</v>
      </c>
      <c r="C1192" t="s">
        <v>3667</v>
      </c>
      <c r="D1192">
        <v>994803</v>
      </c>
      <c r="E1192">
        <v>130</v>
      </c>
      <c r="F1192">
        <v>117</v>
      </c>
      <c r="G1192">
        <v>117</v>
      </c>
      <c r="J1192">
        <v>1975</v>
      </c>
      <c r="L1192">
        <v>1</v>
      </c>
      <c r="N1192">
        <v>0</v>
      </c>
      <c r="O1192" t="s">
        <v>3668</v>
      </c>
      <c r="P1192">
        <v>5</v>
      </c>
      <c r="Q1192">
        <v>6</v>
      </c>
    </row>
    <row r="1193" spans="1:17" x14ac:dyDescent="0.25">
      <c r="A1193" s="43">
        <v>1191</v>
      </c>
      <c r="B1193" t="s">
        <v>3669</v>
      </c>
      <c r="C1193" t="s">
        <v>3670</v>
      </c>
      <c r="D1193">
        <v>997341</v>
      </c>
      <c r="E1193">
        <v>130</v>
      </c>
      <c r="F1193">
        <v>61</v>
      </c>
      <c r="G1193">
        <v>110</v>
      </c>
      <c r="J1193">
        <v>1966</v>
      </c>
      <c r="L1193">
        <v>1</v>
      </c>
      <c r="O1193" t="s">
        <v>3671</v>
      </c>
      <c r="P1193">
        <v>5</v>
      </c>
      <c r="Q1193">
        <v>6</v>
      </c>
    </row>
    <row r="1194" spans="1:17" x14ac:dyDescent="0.25">
      <c r="A1194" s="43">
        <v>1192</v>
      </c>
      <c r="B1194" t="s">
        <v>3672</v>
      </c>
      <c r="C1194" t="s">
        <v>3673</v>
      </c>
      <c r="D1194">
        <v>2691197</v>
      </c>
      <c r="E1194">
        <v>130</v>
      </c>
      <c r="F1194">
        <v>45</v>
      </c>
      <c r="G1194">
        <v>127</v>
      </c>
      <c r="J1194">
        <v>2008</v>
      </c>
      <c r="L1194">
        <v>2</v>
      </c>
      <c r="M1194">
        <v>7</v>
      </c>
      <c r="N1194">
        <v>90</v>
      </c>
      <c r="O1194" t="s">
        <v>3674</v>
      </c>
      <c r="P1194">
        <v>5</v>
      </c>
      <c r="Q1194">
        <v>6</v>
      </c>
    </row>
    <row r="1195" spans="1:17" x14ac:dyDescent="0.25">
      <c r="A1195" s="43">
        <v>1193</v>
      </c>
      <c r="B1195" t="s">
        <v>3675</v>
      </c>
      <c r="C1195" t="s">
        <v>3676</v>
      </c>
      <c r="D1195">
        <v>994307</v>
      </c>
      <c r="E1195">
        <v>130</v>
      </c>
      <c r="F1195">
        <v>134</v>
      </c>
      <c r="G1195">
        <v>134</v>
      </c>
      <c r="J1195">
        <v>1975</v>
      </c>
      <c r="L1195">
        <v>1</v>
      </c>
      <c r="O1195" t="s">
        <v>3677</v>
      </c>
      <c r="P1195">
        <v>5</v>
      </c>
      <c r="Q1195">
        <v>6</v>
      </c>
    </row>
    <row r="1196" spans="1:17" x14ac:dyDescent="0.25">
      <c r="A1196" s="43">
        <v>1194</v>
      </c>
      <c r="B1196" t="s">
        <v>3678</v>
      </c>
      <c r="C1196" t="s">
        <v>452</v>
      </c>
      <c r="D1196">
        <v>995988</v>
      </c>
      <c r="E1196">
        <v>140</v>
      </c>
      <c r="F1196">
        <v>492</v>
      </c>
      <c r="G1196">
        <v>492</v>
      </c>
      <c r="J1196">
        <v>1988</v>
      </c>
      <c r="L1196">
        <v>1</v>
      </c>
      <c r="O1196" t="s">
        <v>3679</v>
      </c>
      <c r="P1196">
        <v>5</v>
      </c>
      <c r="Q1196">
        <v>6</v>
      </c>
    </row>
    <row r="1197" spans="1:17" x14ac:dyDescent="0.25">
      <c r="A1197" s="43">
        <v>1195</v>
      </c>
      <c r="B1197" t="s">
        <v>3680</v>
      </c>
      <c r="C1197" t="s">
        <v>3681</v>
      </c>
      <c r="D1197">
        <v>994414</v>
      </c>
      <c r="E1197">
        <v>130</v>
      </c>
      <c r="F1197">
        <v>76</v>
      </c>
      <c r="G1197">
        <v>76</v>
      </c>
      <c r="J1197">
        <v>1993</v>
      </c>
      <c r="L1197">
        <v>1</v>
      </c>
      <c r="O1197" t="s">
        <v>3682</v>
      </c>
      <c r="P1197">
        <v>5</v>
      </c>
      <c r="Q1197">
        <v>6</v>
      </c>
    </row>
    <row r="1198" spans="1:17" x14ac:dyDescent="0.25">
      <c r="A1198" s="43">
        <v>1196</v>
      </c>
      <c r="B1198" t="s">
        <v>3683</v>
      </c>
      <c r="C1198" t="s">
        <v>3684</v>
      </c>
      <c r="D1198">
        <v>996624</v>
      </c>
      <c r="E1198">
        <v>130</v>
      </c>
      <c r="F1198">
        <v>61</v>
      </c>
      <c r="G1198">
        <v>109</v>
      </c>
      <c r="J1198">
        <v>1978</v>
      </c>
      <c r="L1198">
        <v>1</v>
      </c>
      <c r="O1198" t="s">
        <v>3685</v>
      </c>
      <c r="P1198">
        <v>5</v>
      </c>
      <c r="Q1198">
        <v>6</v>
      </c>
    </row>
    <row r="1199" spans="1:17" x14ac:dyDescent="0.25">
      <c r="A1199" s="43">
        <v>1197</v>
      </c>
      <c r="B1199" t="s">
        <v>3686</v>
      </c>
      <c r="C1199" t="s">
        <v>3687</v>
      </c>
      <c r="D1199">
        <v>995773</v>
      </c>
      <c r="E1199">
        <v>120</v>
      </c>
      <c r="F1199">
        <v>112</v>
      </c>
      <c r="G1199">
        <v>96</v>
      </c>
      <c r="J1199">
        <v>1961</v>
      </c>
      <c r="L1199">
        <v>2</v>
      </c>
      <c r="M1199">
        <v>7</v>
      </c>
      <c r="O1199" t="s">
        <v>3688</v>
      </c>
      <c r="P1199">
        <v>5</v>
      </c>
      <c r="Q1199">
        <v>6</v>
      </c>
    </row>
    <row r="1200" spans="1:17" x14ac:dyDescent="0.25">
      <c r="A1200" s="43">
        <v>1198</v>
      </c>
      <c r="B1200" t="s">
        <v>3689</v>
      </c>
      <c r="C1200" t="s">
        <v>3690</v>
      </c>
      <c r="D1200">
        <v>995664</v>
      </c>
      <c r="E1200">
        <v>325</v>
      </c>
      <c r="F1200">
        <v>249</v>
      </c>
      <c r="H1200">
        <v>249</v>
      </c>
      <c r="J1200">
        <v>1968</v>
      </c>
      <c r="L1200">
        <v>2</v>
      </c>
      <c r="M1200">
        <v>3</v>
      </c>
      <c r="O1200" t="s">
        <v>3691</v>
      </c>
      <c r="P1200">
        <v>5</v>
      </c>
      <c r="Q1200">
        <v>6</v>
      </c>
    </row>
    <row r="1201" spans="1:17" x14ac:dyDescent="0.25">
      <c r="A1201" s="43">
        <v>1199</v>
      </c>
      <c r="B1201" t="s">
        <v>3692</v>
      </c>
      <c r="C1201" t="s">
        <v>3693</v>
      </c>
      <c r="D1201">
        <v>994838</v>
      </c>
      <c r="E1201">
        <v>120</v>
      </c>
      <c r="F1201">
        <v>168</v>
      </c>
      <c r="G1201">
        <v>168</v>
      </c>
      <c r="J1201">
        <v>1969</v>
      </c>
      <c r="K1201">
        <v>1980</v>
      </c>
      <c r="L1201">
        <v>2</v>
      </c>
      <c r="M1201">
        <v>7</v>
      </c>
      <c r="N1201">
        <v>7</v>
      </c>
      <c r="O1201" t="s">
        <v>3694</v>
      </c>
      <c r="P1201">
        <v>5</v>
      </c>
      <c r="Q1201">
        <v>6</v>
      </c>
    </row>
    <row r="1202" spans="1:17" x14ac:dyDescent="0.25">
      <c r="A1202" s="43">
        <v>1200</v>
      </c>
      <c r="B1202" t="s">
        <v>3695</v>
      </c>
      <c r="C1202" t="s">
        <v>3696</v>
      </c>
      <c r="D1202">
        <v>995716</v>
      </c>
      <c r="E1202">
        <v>323</v>
      </c>
      <c r="F1202">
        <v>340</v>
      </c>
      <c r="H1202">
        <v>340</v>
      </c>
      <c r="J1202">
        <v>1976</v>
      </c>
      <c r="L1202">
        <v>9</v>
      </c>
      <c r="O1202" t="s">
        <v>3697</v>
      </c>
      <c r="P1202">
        <v>5</v>
      </c>
      <c r="Q1202">
        <v>6</v>
      </c>
    </row>
    <row r="1203" spans="1:17" x14ac:dyDescent="0.25">
      <c r="A1203" s="43">
        <v>1201</v>
      </c>
      <c r="B1203" t="s">
        <v>3698</v>
      </c>
      <c r="C1203" t="s">
        <v>3699</v>
      </c>
      <c r="D1203">
        <v>994656</v>
      </c>
      <c r="E1203">
        <v>120</v>
      </c>
      <c r="F1203">
        <v>173</v>
      </c>
      <c r="G1203">
        <v>173</v>
      </c>
      <c r="J1203">
        <v>1971</v>
      </c>
      <c r="K1203">
        <v>1984</v>
      </c>
      <c r="L1203">
        <v>2</v>
      </c>
      <c r="M1203">
        <v>7</v>
      </c>
      <c r="O1203" t="s">
        <v>3700</v>
      </c>
      <c r="P1203">
        <v>5</v>
      </c>
      <c r="Q1203">
        <v>6</v>
      </c>
    </row>
    <row r="1204" spans="1:17" x14ac:dyDescent="0.25">
      <c r="A1204" s="43">
        <v>1202</v>
      </c>
      <c r="B1204" t="s">
        <v>3701</v>
      </c>
      <c r="C1204" t="s">
        <v>3702</v>
      </c>
      <c r="D1204">
        <v>995504</v>
      </c>
      <c r="E1204">
        <v>130</v>
      </c>
      <c r="F1204">
        <v>107</v>
      </c>
      <c r="G1204">
        <v>107</v>
      </c>
      <c r="J1204">
        <v>1970</v>
      </c>
      <c r="K1204">
        <v>1983</v>
      </c>
      <c r="L1204">
        <v>1</v>
      </c>
      <c r="O1204" t="s">
        <v>3703</v>
      </c>
      <c r="P1204">
        <v>5</v>
      </c>
      <c r="Q1204">
        <v>6</v>
      </c>
    </row>
    <row r="1205" spans="1:17" x14ac:dyDescent="0.25">
      <c r="A1205" s="43">
        <v>1203</v>
      </c>
      <c r="B1205" t="s">
        <v>3704</v>
      </c>
      <c r="C1205" t="s">
        <v>3705</v>
      </c>
      <c r="D1205">
        <v>995259</v>
      </c>
      <c r="E1205">
        <v>130</v>
      </c>
      <c r="F1205">
        <v>79</v>
      </c>
      <c r="G1205">
        <v>131</v>
      </c>
      <c r="J1205">
        <v>1976</v>
      </c>
      <c r="L1205">
        <v>1</v>
      </c>
      <c r="N1205">
        <v>0</v>
      </c>
      <c r="O1205" t="s">
        <v>3706</v>
      </c>
      <c r="P1205">
        <v>5</v>
      </c>
      <c r="Q1205">
        <v>6</v>
      </c>
    </row>
    <row r="1206" spans="1:17" x14ac:dyDescent="0.25">
      <c r="A1206" s="43">
        <v>1204</v>
      </c>
      <c r="B1206" t="s">
        <v>3707</v>
      </c>
      <c r="C1206" t="s">
        <v>3708</v>
      </c>
      <c r="D1206">
        <v>994767</v>
      </c>
      <c r="E1206">
        <v>130</v>
      </c>
      <c r="F1206">
        <v>60</v>
      </c>
      <c r="G1206">
        <v>119</v>
      </c>
      <c r="J1206">
        <v>1993</v>
      </c>
      <c r="L1206">
        <v>1</v>
      </c>
      <c r="O1206" t="s">
        <v>3709</v>
      </c>
      <c r="P1206">
        <v>5</v>
      </c>
      <c r="Q1206">
        <v>6</v>
      </c>
    </row>
    <row r="1207" spans="1:17" x14ac:dyDescent="0.25">
      <c r="A1207" s="43">
        <v>1205</v>
      </c>
      <c r="B1207" t="s">
        <v>3710</v>
      </c>
      <c r="C1207" t="s">
        <v>3711</v>
      </c>
      <c r="D1207">
        <v>996171</v>
      </c>
      <c r="E1207">
        <v>120</v>
      </c>
      <c r="F1207">
        <v>119</v>
      </c>
      <c r="G1207">
        <v>119</v>
      </c>
      <c r="J1207">
        <v>1956</v>
      </c>
      <c r="K1207">
        <v>1998</v>
      </c>
      <c r="L1207">
        <v>2</v>
      </c>
      <c r="M1207">
        <v>7</v>
      </c>
      <c r="O1207" t="s">
        <v>3712</v>
      </c>
      <c r="P1207">
        <v>5</v>
      </c>
      <c r="Q1207">
        <v>6</v>
      </c>
    </row>
    <row r="1208" spans="1:17" x14ac:dyDescent="0.25">
      <c r="A1208" s="43">
        <v>1206</v>
      </c>
      <c r="B1208" t="s">
        <v>3713</v>
      </c>
      <c r="C1208" t="s">
        <v>3714</v>
      </c>
      <c r="D1208">
        <v>994822</v>
      </c>
      <c r="E1208">
        <v>120</v>
      </c>
      <c r="F1208">
        <v>176</v>
      </c>
      <c r="G1208">
        <v>176</v>
      </c>
      <c r="J1208">
        <v>1964</v>
      </c>
      <c r="K1208">
        <v>1980</v>
      </c>
      <c r="L1208">
        <v>2</v>
      </c>
      <c r="M1208">
        <v>7</v>
      </c>
      <c r="N1208">
        <v>2</v>
      </c>
      <c r="O1208" t="s">
        <v>3715</v>
      </c>
      <c r="P1208">
        <v>5</v>
      </c>
      <c r="Q1208">
        <v>6</v>
      </c>
    </row>
    <row r="1209" spans="1:17" x14ac:dyDescent="0.25">
      <c r="A1209" s="43">
        <v>1207</v>
      </c>
      <c r="B1209" t="s">
        <v>3716</v>
      </c>
      <c r="C1209" t="s">
        <v>3717</v>
      </c>
      <c r="D1209">
        <v>994583</v>
      </c>
      <c r="E1209">
        <v>130</v>
      </c>
      <c r="F1209">
        <v>158</v>
      </c>
      <c r="G1209">
        <v>158</v>
      </c>
      <c r="J1209">
        <v>1967</v>
      </c>
      <c r="K1209">
        <v>2009</v>
      </c>
      <c r="L1209">
        <v>1</v>
      </c>
      <c r="O1209" t="s">
        <v>3718</v>
      </c>
      <c r="P1209">
        <v>5</v>
      </c>
      <c r="Q1209">
        <v>6</v>
      </c>
    </row>
    <row r="1210" spans="1:17" x14ac:dyDescent="0.25">
      <c r="A1210" s="43">
        <v>1208</v>
      </c>
      <c r="B1210" t="s">
        <v>3719</v>
      </c>
      <c r="C1210" t="s">
        <v>3720</v>
      </c>
      <c r="D1210">
        <v>994956</v>
      </c>
      <c r="E1210">
        <v>130</v>
      </c>
      <c r="F1210">
        <v>90</v>
      </c>
      <c r="G1210">
        <v>90</v>
      </c>
      <c r="J1210">
        <v>1993</v>
      </c>
      <c r="L1210">
        <v>1</v>
      </c>
      <c r="O1210" t="s">
        <v>3721</v>
      </c>
      <c r="P1210">
        <v>5</v>
      </c>
      <c r="Q1210">
        <v>6</v>
      </c>
    </row>
    <row r="1211" spans="1:17" x14ac:dyDescent="0.25">
      <c r="A1211" s="43">
        <v>1209</v>
      </c>
      <c r="B1211" t="s">
        <v>3722</v>
      </c>
      <c r="C1211" t="s">
        <v>3723</v>
      </c>
      <c r="D1211">
        <v>996688</v>
      </c>
      <c r="E1211">
        <v>120</v>
      </c>
      <c r="F1211">
        <v>162</v>
      </c>
      <c r="G1211">
        <v>162</v>
      </c>
      <c r="J1211">
        <v>1970</v>
      </c>
      <c r="L1211">
        <v>2</v>
      </c>
      <c r="M1211">
        <v>7</v>
      </c>
      <c r="O1211" t="s">
        <v>3724</v>
      </c>
      <c r="P1211">
        <v>5</v>
      </c>
      <c r="Q1211">
        <v>6</v>
      </c>
    </row>
    <row r="1212" spans="1:17" x14ac:dyDescent="0.25">
      <c r="A1212" s="43">
        <v>1210</v>
      </c>
      <c r="B1212" t="s">
        <v>3725</v>
      </c>
      <c r="C1212" t="s">
        <v>3726</v>
      </c>
      <c r="D1212">
        <v>993945</v>
      </c>
      <c r="E1212">
        <v>120</v>
      </c>
      <c r="F1212">
        <v>156</v>
      </c>
      <c r="G1212">
        <v>156</v>
      </c>
      <c r="J1212">
        <v>1974</v>
      </c>
      <c r="K1212">
        <v>1997</v>
      </c>
      <c r="L1212">
        <v>1</v>
      </c>
      <c r="N1212">
        <v>2</v>
      </c>
      <c r="O1212" t="s">
        <v>3727</v>
      </c>
      <c r="P1212">
        <v>5</v>
      </c>
      <c r="Q1212">
        <v>6</v>
      </c>
    </row>
    <row r="1213" spans="1:17" x14ac:dyDescent="0.25">
      <c r="A1213" s="43">
        <v>1211</v>
      </c>
      <c r="B1213" t="s">
        <v>3728</v>
      </c>
      <c r="C1213" t="s">
        <v>3729</v>
      </c>
      <c r="D1213">
        <v>996326</v>
      </c>
      <c r="E1213">
        <v>140</v>
      </c>
      <c r="F1213">
        <v>1605</v>
      </c>
      <c r="G1213">
        <v>1578</v>
      </c>
      <c r="J1213">
        <v>1966</v>
      </c>
      <c r="L1213">
        <v>1</v>
      </c>
      <c r="O1213" t="s">
        <v>3730</v>
      </c>
      <c r="P1213">
        <v>5</v>
      </c>
      <c r="Q1213">
        <v>6</v>
      </c>
    </row>
    <row r="1214" spans="1:17" x14ac:dyDescent="0.25">
      <c r="A1214" s="43">
        <v>1212</v>
      </c>
      <c r="B1214" t="s">
        <v>3731</v>
      </c>
      <c r="C1214" t="s">
        <v>3732</v>
      </c>
      <c r="D1214">
        <v>995675</v>
      </c>
      <c r="E1214">
        <v>120</v>
      </c>
      <c r="F1214">
        <v>126</v>
      </c>
      <c r="G1214">
        <v>126</v>
      </c>
      <c r="J1214">
        <v>1998</v>
      </c>
      <c r="L1214">
        <v>2</v>
      </c>
      <c r="M1214">
        <v>7</v>
      </c>
      <c r="O1214" t="s">
        <v>3733</v>
      </c>
      <c r="P1214">
        <v>5</v>
      </c>
      <c r="Q1214">
        <v>6</v>
      </c>
    </row>
    <row r="1215" spans="1:17" x14ac:dyDescent="0.25">
      <c r="A1215" s="43">
        <v>1213</v>
      </c>
      <c r="B1215" t="s">
        <v>3734</v>
      </c>
      <c r="C1215" t="s">
        <v>3735</v>
      </c>
      <c r="D1215">
        <v>997359</v>
      </c>
      <c r="E1215">
        <v>130</v>
      </c>
      <c r="F1215">
        <v>61</v>
      </c>
      <c r="G1215">
        <v>109</v>
      </c>
      <c r="J1215">
        <v>1978</v>
      </c>
      <c r="L1215">
        <v>1</v>
      </c>
      <c r="O1215" t="s">
        <v>3736</v>
      </c>
      <c r="P1215">
        <v>5</v>
      </c>
      <c r="Q1215">
        <v>6</v>
      </c>
    </row>
    <row r="1216" spans="1:17" x14ac:dyDescent="0.25">
      <c r="A1216" s="43">
        <v>1214</v>
      </c>
      <c r="B1216" t="s">
        <v>3737</v>
      </c>
      <c r="C1216" t="s">
        <v>3738</v>
      </c>
      <c r="D1216">
        <v>997578</v>
      </c>
      <c r="E1216">
        <v>120</v>
      </c>
      <c r="F1216">
        <v>130</v>
      </c>
      <c r="G1216">
        <v>130</v>
      </c>
      <c r="J1216">
        <v>1967</v>
      </c>
      <c r="L1216">
        <v>2</v>
      </c>
      <c r="M1216">
        <v>7</v>
      </c>
      <c r="O1216" t="s">
        <v>3739</v>
      </c>
      <c r="P1216">
        <v>5</v>
      </c>
      <c r="Q1216">
        <v>6</v>
      </c>
    </row>
    <row r="1217" spans="1:17" x14ac:dyDescent="0.25">
      <c r="A1217" s="43">
        <v>1215</v>
      </c>
      <c r="B1217" t="s">
        <v>3740</v>
      </c>
      <c r="C1217" t="s">
        <v>3741</v>
      </c>
      <c r="D1217">
        <v>997294</v>
      </c>
      <c r="E1217">
        <v>130</v>
      </c>
      <c r="F1217">
        <v>61</v>
      </c>
      <c r="G1217">
        <v>109</v>
      </c>
      <c r="J1217">
        <v>1978</v>
      </c>
      <c r="L1217">
        <v>1</v>
      </c>
      <c r="O1217" t="s">
        <v>3742</v>
      </c>
      <c r="P1217">
        <v>5</v>
      </c>
      <c r="Q1217">
        <v>6</v>
      </c>
    </row>
    <row r="1218" spans="1:17" x14ac:dyDescent="0.25">
      <c r="A1218" s="43">
        <v>1216</v>
      </c>
      <c r="B1218" t="s">
        <v>3743</v>
      </c>
      <c r="C1218" t="s">
        <v>3744</v>
      </c>
      <c r="D1218">
        <v>994087</v>
      </c>
      <c r="E1218">
        <v>140</v>
      </c>
      <c r="F1218">
        <v>2025</v>
      </c>
      <c r="G1218">
        <v>2025</v>
      </c>
      <c r="J1218">
        <v>1964</v>
      </c>
      <c r="L1218">
        <v>1</v>
      </c>
      <c r="O1218" t="s">
        <v>3745</v>
      </c>
      <c r="P1218">
        <v>5</v>
      </c>
      <c r="Q1218">
        <v>6</v>
      </c>
    </row>
    <row r="1219" spans="1:17" x14ac:dyDescent="0.25">
      <c r="A1219" s="43">
        <v>1217</v>
      </c>
      <c r="B1219" t="s">
        <v>3746</v>
      </c>
      <c r="C1219" t="s">
        <v>3747</v>
      </c>
      <c r="D1219">
        <v>997277</v>
      </c>
      <c r="E1219">
        <v>130</v>
      </c>
      <c r="F1219">
        <v>61</v>
      </c>
      <c r="G1219">
        <v>109</v>
      </c>
      <c r="J1219">
        <v>1978</v>
      </c>
      <c r="L1219">
        <v>1</v>
      </c>
      <c r="O1219" t="s">
        <v>3748</v>
      </c>
      <c r="P1219">
        <v>5</v>
      </c>
      <c r="Q1219">
        <v>6</v>
      </c>
    </row>
    <row r="1220" spans="1:17" x14ac:dyDescent="0.25">
      <c r="A1220" s="43">
        <v>1218</v>
      </c>
      <c r="B1220" t="s">
        <v>3749</v>
      </c>
      <c r="C1220" t="s">
        <v>3750</v>
      </c>
      <c r="D1220">
        <v>996625</v>
      </c>
      <c r="E1220">
        <v>130</v>
      </c>
      <c r="F1220">
        <v>61</v>
      </c>
      <c r="G1220">
        <v>109</v>
      </c>
      <c r="J1220">
        <v>1978</v>
      </c>
      <c r="L1220">
        <v>1</v>
      </c>
      <c r="O1220" t="s">
        <v>3751</v>
      </c>
      <c r="P1220">
        <v>5</v>
      </c>
      <c r="Q1220">
        <v>6</v>
      </c>
    </row>
    <row r="1221" spans="1:17" x14ac:dyDescent="0.25">
      <c r="A1221" s="43">
        <v>1219</v>
      </c>
      <c r="B1221" t="s">
        <v>3752</v>
      </c>
      <c r="C1221" t="s">
        <v>3753</v>
      </c>
      <c r="D1221">
        <v>994077</v>
      </c>
      <c r="E1221">
        <v>140</v>
      </c>
      <c r="F1221">
        <v>1674</v>
      </c>
      <c r="G1221">
        <v>1674</v>
      </c>
      <c r="J1221">
        <v>1964</v>
      </c>
      <c r="L1221">
        <v>1</v>
      </c>
      <c r="O1221" t="s">
        <v>3754</v>
      </c>
      <c r="P1221">
        <v>5</v>
      </c>
      <c r="Q1221">
        <v>6</v>
      </c>
    </row>
    <row r="1222" spans="1:17" x14ac:dyDescent="0.25">
      <c r="A1222" s="43">
        <v>1220</v>
      </c>
      <c r="B1222" t="s">
        <v>3755</v>
      </c>
      <c r="C1222" t="s">
        <v>3756</v>
      </c>
      <c r="D1222">
        <v>997428</v>
      </c>
      <c r="E1222">
        <v>120</v>
      </c>
      <c r="F1222">
        <v>104</v>
      </c>
      <c r="G1222">
        <v>184</v>
      </c>
      <c r="J1222">
        <v>1974</v>
      </c>
      <c r="K1222">
        <v>2004</v>
      </c>
      <c r="L1222">
        <v>2</v>
      </c>
      <c r="M1222">
        <v>7</v>
      </c>
      <c r="N1222">
        <v>2</v>
      </c>
      <c r="O1222" t="s">
        <v>3757</v>
      </c>
      <c r="P1222">
        <v>5</v>
      </c>
      <c r="Q1222">
        <v>6</v>
      </c>
    </row>
    <row r="1223" spans="1:17" x14ac:dyDescent="0.25">
      <c r="A1223" s="43">
        <v>1221</v>
      </c>
      <c r="B1223" t="s">
        <v>3758</v>
      </c>
      <c r="C1223" t="s">
        <v>3759</v>
      </c>
      <c r="D1223">
        <v>100098569</v>
      </c>
      <c r="E1223">
        <v>131</v>
      </c>
      <c r="F1223">
        <v>120</v>
      </c>
      <c r="G1223">
        <v>120</v>
      </c>
      <c r="J1223">
        <v>2017</v>
      </c>
      <c r="L1223">
        <v>1</v>
      </c>
      <c r="O1223" t="s">
        <v>3760</v>
      </c>
      <c r="P1223">
        <v>5</v>
      </c>
      <c r="Q1223">
        <v>6</v>
      </c>
    </row>
    <row r="1224" spans="1:17" x14ac:dyDescent="0.25">
      <c r="A1224" s="43">
        <v>1222</v>
      </c>
      <c r="B1224" t="s">
        <v>3761</v>
      </c>
      <c r="C1224" t="s">
        <v>3762</v>
      </c>
      <c r="D1224">
        <v>996205</v>
      </c>
      <c r="E1224">
        <v>120</v>
      </c>
      <c r="F1224">
        <v>146</v>
      </c>
      <c r="G1224">
        <v>146</v>
      </c>
      <c r="J1224">
        <v>1977</v>
      </c>
      <c r="L1224">
        <v>2</v>
      </c>
      <c r="M1224">
        <v>7</v>
      </c>
      <c r="O1224" t="s">
        <v>3763</v>
      </c>
      <c r="P1224">
        <v>5</v>
      </c>
      <c r="Q1224">
        <v>6</v>
      </c>
    </row>
    <row r="1225" spans="1:17" x14ac:dyDescent="0.25">
      <c r="A1225" s="43">
        <v>1223</v>
      </c>
      <c r="B1225" t="s">
        <v>3764</v>
      </c>
      <c r="C1225" t="s">
        <v>3765</v>
      </c>
      <c r="D1225">
        <v>996179</v>
      </c>
      <c r="E1225">
        <v>320</v>
      </c>
      <c r="F1225">
        <v>10277</v>
      </c>
      <c r="H1225">
        <v>10277</v>
      </c>
      <c r="J1225">
        <v>2017</v>
      </c>
      <c r="L1225">
        <v>1</v>
      </c>
      <c r="O1225" t="s">
        <v>3766</v>
      </c>
      <c r="P1225">
        <v>5</v>
      </c>
      <c r="Q1225">
        <v>6</v>
      </c>
    </row>
    <row r="1226" spans="1:17" x14ac:dyDescent="0.25">
      <c r="A1226" s="43">
        <v>1224</v>
      </c>
      <c r="B1226" t="s">
        <v>3767</v>
      </c>
      <c r="C1226" t="s">
        <v>3768</v>
      </c>
      <c r="D1226">
        <v>996848</v>
      </c>
      <c r="E1226">
        <v>130</v>
      </c>
      <c r="F1226">
        <v>63</v>
      </c>
      <c r="G1226">
        <v>112</v>
      </c>
      <c r="J1226">
        <v>1978</v>
      </c>
      <c r="L1226">
        <v>1</v>
      </c>
      <c r="O1226" t="s">
        <v>3769</v>
      </c>
      <c r="P1226">
        <v>5</v>
      </c>
      <c r="Q1226">
        <v>6</v>
      </c>
    </row>
    <row r="1227" spans="1:17" x14ac:dyDescent="0.25">
      <c r="A1227" s="43">
        <v>1225</v>
      </c>
      <c r="B1227" t="s">
        <v>3770</v>
      </c>
      <c r="C1227" t="s">
        <v>3771</v>
      </c>
      <c r="D1227">
        <v>995008</v>
      </c>
      <c r="E1227">
        <v>120</v>
      </c>
      <c r="F1227">
        <v>156</v>
      </c>
      <c r="G1227">
        <v>291</v>
      </c>
      <c r="J1227">
        <v>1973</v>
      </c>
      <c r="L1227">
        <v>2</v>
      </c>
      <c r="M1227">
        <v>7</v>
      </c>
      <c r="N1227">
        <v>2</v>
      </c>
      <c r="O1227" t="s">
        <v>3772</v>
      </c>
      <c r="P1227">
        <v>5</v>
      </c>
      <c r="Q1227">
        <v>6</v>
      </c>
    </row>
    <row r="1228" spans="1:17" x14ac:dyDescent="0.25">
      <c r="A1228" s="43">
        <v>1226</v>
      </c>
      <c r="B1228" t="s">
        <v>3773</v>
      </c>
      <c r="C1228" t="s">
        <v>3774</v>
      </c>
      <c r="D1228">
        <v>995367</v>
      </c>
      <c r="E1228">
        <v>130</v>
      </c>
      <c r="F1228">
        <v>107</v>
      </c>
      <c r="G1228">
        <v>107</v>
      </c>
      <c r="J1228">
        <v>1970</v>
      </c>
      <c r="K1228">
        <v>1983</v>
      </c>
      <c r="L1228">
        <v>1</v>
      </c>
      <c r="O1228" t="s">
        <v>3775</v>
      </c>
      <c r="P1228">
        <v>5</v>
      </c>
      <c r="Q1228">
        <v>6</v>
      </c>
    </row>
    <row r="1229" spans="1:17" x14ac:dyDescent="0.25">
      <c r="A1229" s="43">
        <v>1227</v>
      </c>
      <c r="B1229" t="s">
        <v>3776</v>
      </c>
      <c r="C1229" t="s">
        <v>3777</v>
      </c>
      <c r="D1229">
        <v>996740</v>
      </c>
      <c r="E1229">
        <v>130</v>
      </c>
      <c r="F1229">
        <v>61</v>
      </c>
      <c r="G1229">
        <v>109</v>
      </c>
      <c r="J1229">
        <v>1978</v>
      </c>
      <c r="L1229">
        <v>1</v>
      </c>
      <c r="O1229" t="s">
        <v>3778</v>
      </c>
      <c r="P1229">
        <v>5</v>
      </c>
      <c r="Q1229">
        <v>6</v>
      </c>
    </row>
    <row r="1230" spans="1:17" x14ac:dyDescent="0.25">
      <c r="A1230" s="43">
        <v>1228</v>
      </c>
      <c r="B1230" t="s">
        <v>3779</v>
      </c>
      <c r="C1230" t="s">
        <v>3780</v>
      </c>
      <c r="D1230">
        <v>994355</v>
      </c>
      <c r="E1230">
        <v>120</v>
      </c>
      <c r="F1230">
        <v>155</v>
      </c>
      <c r="G1230">
        <v>134</v>
      </c>
      <c r="J1230">
        <v>1967</v>
      </c>
      <c r="K1230">
        <v>1976</v>
      </c>
      <c r="L1230">
        <v>1</v>
      </c>
      <c r="O1230" t="s">
        <v>3781</v>
      </c>
      <c r="P1230">
        <v>5</v>
      </c>
      <c r="Q1230">
        <v>6</v>
      </c>
    </row>
    <row r="1231" spans="1:17" x14ac:dyDescent="0.25">
      <c r="A1231" s="43">
        <v>1229</v>
      </c>
      <c r="B1231" t="s">
        <v>3782</v>
      </c>
      <c r="C1231" t="s">
        <v>3783</v>
      </c>
      <c r="D1231">
        <v>997009</v>
      </c>
      <c r="E1231">
        <v>130</v>
      </c>
      <c r="F1231">
        <v>61</v>
      </c>
      <c r="G1231">
        <v>109</v>
      </c>
      <c r="J1231">
        <v>1978</v>
      </c>
      <c r="L1231">
        <v>1</v>
      </c>
      <c r="O1231" t="s">
        <v>3784</v>
      </c>
      <c r="P1231">
        <v>5</v>
      </c>
      <c r="Q1231">
        <v>6</v>
      </c>
    </row>
    <row r="1232" spans="1:17" x14ac:dyDescent="0.25">
      <c r="A1232" s="43">
        <v>1230</v>
      </c>
      <c r="B1232" t="s">
        <v>3785</v>
      </c>
      <c r="C1232" t="s">
        <v>3786</v>
      </c>
      <c r="D1232">
        <v>994580</v>
      </c>
      <c r="E1232">
        <v>130</v>
      </c>
      <c r="F1232">
        <v>107</v>
      </c>
      <c r="G1232">
        <v>107</v>
      </c>
      <c r="J1232">
        <v>1967</v>
      </c>
      <c r="L1232">
        <v>1</v>
      </c>
      <c r="N1232">
        <v>2</v>
      </c>
      <c r="O1232" t="s">
        <v>3787</v>
      </c>
      <c r="P1232">
        <v>5</v>
      </c>
      <c r="Q1232">
        <v>6</v>
      </c>
    </row>
    <row r="1233" spans="1:17" x14ac:dyDescent="0.25">
      <c r="A1233" s="43">
        <v>1231</v>
      </c>
      <c r="B1233" t="s">
        <v>3788</v>
      </c>
      <c r="C1233" t="s">
        <v>3789</v>
      </c>
      <c r="D1233">
        <v>997629</v>
      </c>
      <c r="E1233">
        <v>120</v>
      </c>
      <c r="F1233">
        <v>106</v>
      </c>
      <c r="G1233">
        <v>106</v>
      </c>
      <c r="J1233">
        <v>1978</v>
      </c>
      <c r="L1233">
        <v>2</v>
      </c>
      <c r="M1233">
        <v>7</v>
      </c>
      <c r="N1233">
        <v>2</v>
      </c>
      <c r="O1233" t="s">
        <v>3790</v>
      </c>
      <c r="P1233">
        <v>5</v>
      </c>
      <c r="Q1233">
        <v>6</v>
      </c>
    </row>
    <row r="1234" spans="1:17" x14ac:dyDescent="0.25">
      <c r="A1234" s="43">
        <v>1232</v>
      </c>
      <c r="B1234" t="s">
        <v>3791</v>
      </c>
      <c r="C1234" t="s">
        <v>3792</v>
      </c>
      <c r="D1234">
        <v>995037</v>
      </c>
      <c r="E1234">
        <v>120</v>
      </c>
      <c r="F1234">
        <v>143</v>
      </c>
      <c r="G1234">
        <v>143</v>
      </c>
      <c r="J1234">
        <v>1970</v>
      </c>
      <c r="L1234">
        <v>2</v>
      </c>
      <c r="M1234">
        <v>7</v>
      </c>
      <c r="O1234" t="s">
        <v>3793</v>
      </c>
      <c r="P1234">
        <v>5</v>
      </c>
      <c r="Q1234">
        <v>6</v>
      </c>
    </row>
    <row r="1235" spans="1:17" x14ac:dyDescent="0.25">
      <c r="A1235" s="43">
        <v>1233</v>
      </c>
      <c r="B1235" t="s">
        <v>3794</v>
      </c>
      <c r="C1235" t="s">
        <v>3795</v>
      </c>
      <c r="D1235">
        <v>997047</v>
      </c>
      <c r="E1235">
        <v>120</v>
      </c>
      <c r="F1235">
        <v>123</v>
      </c>
      <c r="G1235">
        <v>123</v>
      </c>
      <c r="J1235">
        <v>1967</v>
      </c>
      <c r="L1235">
        <v>2</v>
      </c>
      <c r="M1235">
        <v>7</v>
      </c>
      <c r="N1235">
        <v>2</v>
      </c>
      <c r="O1235" t="s">
        <v>3796</v>
      </c>
      <c r="P1235">
        <v>5</v>
      </c>
      <c r="Q1235">
        <v>6</v>
      </c>
    </row>
    <row r="1236" spans="1:17" x14ac:dyDescent="0.25">
      <c r="A1236" s="43">
        <v>1234</v>
      </c>
      <c r="B1236" t="s">
        <v>3797</v>
      </c>
      <c r="C1236" t="s">
        <v>3798</v>
      </c>
      <c r="D1236">
        <v>995299</v>
      </c>
      <c r="E1236">
        <v>120</v>
      </c>
      <c r="F1236">
        <v>91</v>
      </c>
      <c r="G1236">
        <v>158</v>
      </c>
      <c r="J1236">
        <v>1988</v>
      </c>
      <c r="L1236">
        <v>2</v>
      </c>
      <c r="M1236">
        <v>7</v>
      </c>
      <c r="O1236" t="s">
        <v>3799</v>
      </c>
      <c r="P1236">
        <v>5</v>
      </c>
      <c r="Q1236">
        <v>6</v>
      </c>
    </row>
    <row r="1237" spans="1:17" x14ac:dyDescent="0.25">
      <c r="A1237" s="43">
        <v>1235</v>
      </c>
      <c r="B1237" t="s">
        <v>3800</v>
      </c>
      <c r="C1237" t="s">
        <v>3801</v>
      </c>
      <c r="D1237">
        <v>994512</v>
      </c>
      <c r="E1237">
        <v>120</v>
      </c>
      <c r="F1237">
        <v>172</v>
      </c>
      <c r="G1237">
        <v>143</v>
      </c>
      <c r="J1237">
        <v>1968</v>
      </c>
      <c r="L1237">
        <v>2</v>
      </c>
      <c r="M1237">
        <v>7</v>
      </c>
      <c r="N1237">
        <v>2</v>
      </c>
      <c r="O1237" t="s">
        <v>3802</v>
      </c>
      <c r="P1237">
        <v>5</v>
      </c>
      <c r="Q1237">
        <v>6</v>
      </c>
    </row>
    <row r="1238" spans="1:17" x14ac:dyDescent="0.25">
      <c r="A1238" s="43">
        <v>1236</v>
      </c>
      <c r="B1238" t="s">
        <v>3803</v>
      </c>
      <c r="C1238" t="s">
        <v>3804</v>
      </c>
      <c r="D1238">
        <v>995511</v>
      </c>
      <c r="E1238">
        <v>130</v>
      </c>
      <c r="F1238">
        <v>107</v>
      </c>
      <c r="G1238">
        <v>107</v>
      </c>
      <c r="J1238">
        <v>1970</v>
      </c>
      <c r="K1238">
        <v>1983</v>
      </c>
      <c r="L1238">
        <v>1</v>
      </c>
      <c r="N1238">
        <v>2</v>
      </c>
      <c r="O1238" t="s">
        <v>3805</v>
      </c>
      <c r="P1238">
        <v>5</v>
      </c>
      <c r="Q1238">
        <v>6</v>
      </c>
    </row>
    <row r="1239" spans="1:17" x14ac:dyDescent="0.25">
      <c r="A1239" s="43">
        <v>1237</v>
      </c>
      <c r="B1239" t="s">
        <v>3806</v>
      </c>
      <c r="C1239" t="s">
        <v>3807</v>
      </c>
      <c r="D1239">
        <v>994382</v>
      </c>
      <c r="E1239">
        <v>130</v>
      </c>
      <c r="F1239">
        <v>88</v>
      </c>
      <c r="G1239">
        <v>88</v>
      </c>
      <c r="J1239">
        <v>1993</v>
      </c>
      <c r="L1239">
        <v>1</v>
      </c>
      <c r="O1239" t="s">
        <v>3808</v>
      </c>
      <c r="P1239">
        <v>5</v>
      </c>
      <c r="Q1239">
        <v>6</v>
      </c>
    </row>
    <row r="1240" spans="1:17" x14ac:dyDescent="0.25">
      <c r="A1240" s="43">
        <v>1238</v>
      </c>
      <c r="B1240" t="s">
        <v>3809</v>
      </c>
      <c r="C1240" t="s">
        <v>3810</v>
      </c>
      <c r="D1240">
        <v>995928</v>
      </c>
      <c r="E1240">
        <v>120</v>
      </c>
      <c r="F1240">
        <v>88</v>
      </c>
      <c r="G1240">
        <v>118</v>
      </c>
      <c r="J1240">
        <v>1952</v>
      </c>
      <c r="L1240">
        <v>2</v>
      </c>
      <c r="M1240">
        <v>7</v>
      </c>
      <c r="O1240" t="s">
        <v>3811</v>
      </c>
      <c r="P1240">
        <v>5</v>
      </c>
      <c r="Q1240">
        <v>6</v>
      </c>
    </row>
    <row r="1241" spans="1:17" x14ac:dyDescent="0.25">
      <c r="A1241" s="43">
        <v>1239</v>
      </c>
      <c r="B1241" t="s">
        <v>3812</v>
      </c>
      <c r="C1241" t="s">
        <v>3813</v>
      </c>
      <c r="D1241">
        <v>993808</v>
      </c>
      <c r="E1241">
        <v>120</v>
      </c>
      <c r="F1241">
        <v>109</v>
      </c>
      <c r="G1241">
        <v>109</v>
      </c>
      <c r="J1241">
        <v>1973</v>
      </c>
      <c r="L1241">
        <v>2</v>
      </c>
      <c r="M1241">
        <v>7</v>
      </c>
      <c r="N1241">
        <v>80</v>
      </c>
      <c r="O1241" t="s">
        <v>3814</v>
      </c>
      <c r="P1241">
        <v>5</v>
      </c>
      <c r="Q1241">
        <v>6</v>
      </c>
    </row>
    <row r="1242" spans="1:17" x14ac:dyDescent="0.25">
      <c r="A1242" s="43">
        <v>1240</v>
      </c>
      <c r="B1242" t="s">
        <v>3815</v>
      </c>
      <c r="C1242" t="s">
        <v>3816</v>
      </c>
      <c r="D1242">
        <v>997573</v>
      </c>
      <c r="E1242">
        <v>130</v>
      </c>
      <c r="F1242">
        <v>101</v>
      </c>
      <c r="G1242">
        <v>101</v>
      </c>
      <c r="J1242">
        <v>1964</v>
      </c>
      <c r="L1242">
        <v>7</v>
      </c>
      <c r="M1242">
        <v>1</v>
      </c>
      <c r="O1242" t="s">
        <v>3817</v>
      </c>
      <c r="P1242">
        <v>5</v>
      </c>
      <c r="Q1242">
        <v>6</v>
      </c>
    </row>
    <row r="1243" spans="1:17" x14ac:dyDescent="0.25">
      <c r="A1243" s="43">
        <v>1241</v>
      </c>
      <c r="B1243" t="s">
        <v>3818</v>
      </c>
      <c r="C1243" t="s">
        <v>3819</v>
      </c>
      <c r="D1243">
        <v>994028</v>
      </c>
      <c r="E1243">
        <v>120</v>
      </c>
      <c r="F1243">
        <v>119</v>
      </c>
      <c r="G1243">
        <v>119</v>
      </c>
      <c r="J1243">
        <v>1972</v>
      </c>
      <c r="L1243">
        <v>5</v>
      </c>
      <c r="M1243">
        <v>1</v>
      </c>
      <c r="N1243">
        <v>1</v>
      </c>
      <c r="O1243" t="s">
        <v>3820</v>
      </c>
      <c r="P1243">
        <v>5</v>
      </c>
      <c r="Q1243">
        <v>6</v>
      </c>
    </row>
    <row r="1244" spans="1:17" x14ac:dyDescent="0.25">
      <c r="A1244" s="43">
        <v>1242</v>
      </c>
      <c r="B1244" t="s">
        <v>3821</v>
      </c>
      <c r="C1244" t="s">
        <v>3822</v>
      </c>
      <c r="D1244">
        <v>997082</v>
      </c>
      <c r="E1244">
        <v>130</v>
      </c>
      <c r="F1244">
        <v>59</v>
      </c>
      <c r="G1244">
        <v>104</v>
      </c>
      <c r="J1244">
        <v>1977</v>
      </c>
      <c r="L1244">
        <v>1</v>
      </c>
      <c r="O1244" t="s">
        <v>3823</v>
      </c>
      <c r="P1244">
        <v>5</v>
      </c>
      <c r="Q1244">
        <v>6</v>
      </c>
    </row>
    <row r="1245" spans="1:17" x14ac:dyDescent="0.25">
      <c r="A1245" s="43">
        <v>1243</v>
      </c>
      <c r="B1245" t="s">
        <v>3824</v>
      </c>
      <c r="C1245" t="s">
        <v>3825</v>
      </c>
      <c r="D1245">
        <v>994867</v>
      </c>
      <c r="E1245">
        <v>120</v>
      </c>
      <c r="F1245">
        <v>162</v>
      </c>
      <c r="G1245">
        <v>162</v>
      </c>
      <c r="J1245">
        <v>1970</v>
      </c>
      <c r="L1245">
        <v>5</v>
      </c>
      <c r="M1245">
        <v>1</v>
      </c>
      <c r="N1245">
        <v>2</v>
      </c>
      <c r="O1245" t="s">
        <v>3826</v>
      </c>
      <c r="P1245">
        <v>5</v>
      </c>
      <c r="Q1245">
        <v>6</v>
      </c>
    </row>
    <row r="1246" spans="1:17" x14ac:dyDescent="0.25">
      <c r="A1246" s="43">
        <v>1244</v>
      </c>
      <c r="B1246" t="s">
        <v>3827</v>
      </c>
      <c r="C1246" t="s">
        <v>3828</v>
      </c>
      <c r="D1246">
        <v>994124</v>
      </c>
      <c r="E1246">
        <v>130</v>
      </c>
      <c r="F1246">
        <v>124</v>
      </c>
      <c r="G1246">
        <v>107</v>
      </c>
      <c r="J1246">
        <v>1967</v>
      </c>
      <c r="K1246">
        <v>1985</v>
      </c>
      <c r="L1246">
        <v>1</v>
      </c>
      <c r="O1246" t="s">
        <v>3829</v>
      </c>
      <c r="P1246">
        <v>5</v>
      </c>
      <c r="Q1246">
        <v>6</v>
      </c>
    </row>
    <row r="1247" spans="1:17" x14ac:dyDescent="0.25">
      <c r="A1247" s="43">
        <v>1245</v>
      </c>
      <c r="B1247" t="s">
        <v>3830</v>
      </c>
      <c r="C1247" t="s">
        <v>3831</v>
      </c>
      <c r="D1247">
        <v>997385</v>
      </c>
      <c r="E1247">
        <v>120</v>
      </c>
      <c r="F1247">
        <v>117</v>
      </c>
      <c r="G1247">
        <v>117</v>
      </c>
      <c r="J1247">
        <v>1973</v>
      </c>
      <c r="L1247">
        <v>7</v>
      </c>
      <c r="M1247">
        <v>1</v>
      </c>
      <c r="N1247">
        <v>2</v>
      </c>
      <c r="O1247" t="s">
        <v>3832</v>
      </c>
      <c r="P1247">
        <v>5</v>
      </c>
      <c r="Q1247">
        <v>6</v>
      </c>
    </row>
    <row r="1248" spans="1:17" x14ac:dyDescent="0.25">
      <c r="A1248" s="43">
        <v>1246</v>
      </c>
      <c r="B1248" t="s">
        <v>3833</v>
      </c>
      <c r="C1248" t="s">
        <v>3834</v>
      </c>
      <c r="D1248">
        <v>995913</v>
      </c>
      <c r="E1248">
        <v>130</v>
      </c>
      <c r="F1248">
        <v>94</v>
      </c>
      <c r="G1248">
        <v>162</v>
      </c>
      <c r="J1248">
        <v>1975</v>
      </c>
      <c r="L1248">
        <v>7</v>
      </c>
      <c r="M1248">
        <v>1</v>
      </c>
      <c r="O1248" t="s">
        <v>3835</v>
      </c>
      <c r="P1248">
        <v>5</v>
      </c>
      <c r="Q1248">
        <v>6</v>
      </c>
    </row>
    <row r="1249" spans="1:17" x14ac:dyDescent="0.25">
      <c r="A1249" s="43">
        <v>1247</v>
      </c>
      <c r="B1249" t="s">
        <v>3836</v>
      </c>
      <c r="C1249" t="s">
        <v>3837</v>
      </c>
      <c r="D1249">
        <v>994293</v>
      </c>
      <c r="E1249">
        <v>120</v>
      </c>
      <c r="F1249">
        <v>102</v>
      </c>
      <c r="G1249">
        <v>102</v>
      </c>
      <c r="J1249">
        <v>1966</v>
      </c>
      <c r="L1249">
        <v>1</v>
      </c>
      <c r="O1249" t="s">
        <v>3838</v>
      </c>
      <c r="P1249">
        <v>5</v>
      </c>
      <c r="Q1249">
        <v>6</v>
      </c>
    </row>
    <row r="1250" spans="1:17" x14ac:dyDescent="0.25">
      <c r="A1250" s="43">
        <v>1248</v>
      </c>
      <c r="B1250" t="s">
        <v>3839</v>
      </c>
      <c r="C1250" t="s">
        <v>3840</v>
      </c>
      <c r="D1250">
        <v>994582</v>
      </c>
      <c r="E1250">
        <v>120</v>
      </c>
      <c r="F1250">
        <v>174</v>
      </c>
      <c r="G1250">
        <v>149</v>
      </c>
      <c r="J1250">
        <v>1961</v>
      </c>
      <c r="L1250">
        <v>2</v>
      </c>
      <c r="M1250">
        <v>7</v>
      </c>
      <c r="O1250" t="s">
        <v>3841</v>
      </c>
      <c r="P1250">
        <v>5</v>
      </c>
      <c r="Q1250">
        <v>6</v>
      </c>
    </row>
    <row r="1251" spans="1:17" x14ac:dyDescent="0.25">
      <c r="A1251" s="43">
        <v>1249</v>
      </c>
      <c r="B1251" t="s">
        <v>3842</v>
      </c>
      <c r="C1251" t="s">
        <v>3843</v>
      </c>
      <c r="D1251">
        <v>997109</v>
      </c>
      <c r="E1251">
        <v>130</v>
      </c>
      <c r="F1251">
        <v>58</v>
      </c>
      <c r="G1251">
        <v>102</v>
      </c>
      <c r="J1251">
        <v>1977</v>
      </c>
      <c r="L1251">
        <v>1</v>
      </c>
      <c r="O1251" t="s">
        <v>3844</v>
      </c>
      <c r="P1251">
        <v>5</v>
      </c>
      <c r="Q1251">
        <v>6</v>
      </c>
    </row>
    <row r="1252" spans="1:17" x14ac:dyDescent="0.25">
      <c r="A1252" s="43">
        <v>1250</v>
      </c>
      <c r="B1252" t="s">
        <v>3845</v>
      </c>
      <c r="C1252" t="s">
        <v>3846</v>
      </c>
      <c r="D1252">
        <v>996421</v>
      </c>
      <c r="E1252">
        <v>120</v>
      </c>
      <c r="F1252">
        <v>122</v>
      </c>
      <c r="G1252">
        <v>122</v>
      </c>
      <c r="J1252">
        <v>1985</v>
      </c>
      <c r="L1252">
        <v>7</v>
      </c>
      <c r="M1252">
        <v>1</v>
      </c>
      <c r="O1252" t="s">
        <v>3847</v>
      </c>
      <c r="P1252">
        <v>5</v>
      </c>
      <c r="Q1252">
        <v>6</v>
      </c>
    </row>
    <row r="1253" spans="1:17" x14ac:dyDescent="0.25">
      <c r="A1253" s="43">
        <v>1251</v>
      </c>
      <c r="B1253" t="s">
        <v>3848</v>
      </c>
      <c r="C1253" t="s">
        <v>3849</v>
      </c>
      <c r="D1253">
        <v>995833</v>
      </c>
      <c r="E1253">
        <v>130</v>
      </c>
      <c r="F1253">
        <v>107</v>
      </c>
      <c r="G1253">
        <v>107</v>
      </c>
      <c r="J1253">
        <v>1970</v>
      </c>
      <c r="L1253">
        <v>1</v>
      </c>
      <c r="O1253" t="s">
        <v>3850</v>
      </c>
      <c r="P1253">
        <v>5</v>
      </c>
      <c r="Q1253">
        <v>6</v>
      </c>
    </row>
    <row r="1254" spans="1:17" x14ac:dyDescent="0.25">
      <c r="A1254" s="43">
        <v>1252</v>
      </c>
      <c r="B1254" t="s">
        <v>3851</v>
      </c>
      <c r="C1254" t="s">
        <v>3852</v>
      </c>
      <c r="D1254">
        <v>997320</v>
      </c>
      <c r="E1254">
        <v>130</v>
      </c>
      <c r="F1254">
        <v>61</v>
      </c>
      <c r="G1254">
        <v>109</v>
      </c>
      <c r="J1254">
        <v>1978</v>
      </c>
      <c r="L1254">
        <v>1</v>
      </c>
      <c r="O1254" t="s">
        <v>3853</v>
      </c>
      <c r="P1254">
        <v>5</v>
      </c>
      <c r="Q1254">
        <v>6</v>
      </c>
    </row>
    <row r="1255" spans="1:17" x14ac:dyDescent="0.25">
      <c r="A1255" s="43">
        <v>1253</v>
      </c>
      <c r="B1255" t="s">
        <v>3854</v>
      </c>
      <c r="C1255" t="s">
        <v>3855</v>
      </c>
      <c r="D1255">
        <v>996218</v>
      </c>
      <c r="E1255">
        <v>120</v>
      </c>
      <c r="F1255">
        <v>170</v>
      </c>
      <c r="G1255">
        <v>107</v>
      </c>
      <c r="J1255">
        <v>1955</v>
      </c>
      <c r="K1255">
        <v>1987</v>
      </c>
      <c r="L1255">
        <v>2</v>
      </c>
      <c r="M1255">
        <v>7</v>
      </c>
      <c r="O1255" t="s">
        <v>3856</v>
      </c>
      <c r="P1255">
        <v>5</v>
      </c>
      <c r="Q1255">
        <v>6</v>
      </c>
    </row>
    <row r="1256" spans="1:17" x14ac:dyDescent="0.25">
      <c r="A1256" s="43">
        <v>1254</v>
      </c>
      <c r="B1256" t="s">
        <v>3857</v>
      </c>
      <c r="C1256" t="s">
        <v>3858</v>
      </c>
      <c r="D1256">
        <v>994651</v>
      </c>
      <c r="E1256">
        <v>130</v>
      </c>
      <c r="F1256">
        <v>74</v>
      </c>
      <c r="G1256">
        <v>74</v>
      </c>
      <c r="J1256">
        <v>1993</v>
      </c>
      <c r="L1256">
        <v>1</v>
      </c>
      <c r="O1256" t="s">
        <v>3859</v>
      </c>
      <c r="P1256">
        <v>5</v>
      </c>
      <c r="Q1256">
        <v>6</v>
      </c>
    </row>
    <row r="1257" spans="1:17" x14ac:dyDescent="0.25">
      <c r="A1257" s="43">
        <v>1255</v>
      </c>
      <c r="B1257" t="s">
        <v>3860</v>
      </c>
      <c r="C1257" t="s">
        <v>3861</v>
      </c>
      <c r="D1257">
        <v>997317</v>
      </c>
      <c r="E1257">
        <v>130</v>
      </c>
      <c r="F1257">
        <v>63</v>
      </c>
      <c r="G1257">
        <v>112</v>
      </c>
      <c r="J1257">
        <v>1978</v>
      </c>
      <c r="L1257">
        <v>1</v>
      </c>
      <c r="O1257" t="s">
        <v>3862</v>
      </c>
      <c r="P1257">
        <v>5</v>
      </c>
      <c r="Q1257">
        <v>6</v>
      </c>
    </row>
    <row r="1258" spans="1:17" x14ac:dyDescent="0.25">
      <c r="A1258" s="43">
        <v>1256</v>
      </c>
      <c r="B1258" t="s">
        <v>3863</v>
      </c>
      <c r="C1258" t="s">
        <v>3864</v>
      </c>
      <c r="D1258">
        <v>996106</v>
      </c>
      <c r="E1258">
        <v>120</v>
      </c>
      <c r="F1258">
        <v>72</v>
      </c>
      <c r="G1258">
        <v>120</v>
      </c>
      <c r="J1258">
        <v>1912</v>
      </c>
      <c r="L1258">
        <v>2</v>
      </c>
      <c r="M1258">
        <v>3</v>
      </c>
      <c r="N1258">
        <v>2</v>
      </c>
      <c r="O1258" t="s">
        <v>3865</v>
      </c>
      <c r="P1258">
        <v>5</v>
      </c>
      <c r="Q1258">
        <v>6</v>
      </c>
    </row>
    <row r="1259" spans="1:17" x14ac:dyDescent="0.25">
      <c r="A1259" s="43">
        <v>1257</v>
      </c>
      <c r="B1259" t="s">
        <v>3866</v>
      </c>
      <c r="C1259" t="s">
        <v>3867</v>
      </c>
      <c r="D1259">
        <v>995912</v>
      </c>
      <c r="E1259">
        <v>590</v>
      </c>
      <c r="F1259">
        <v>165</v>
      </c>
      <c r="H1259">
        <v>165</v>
      </c>
      <c r="J1259">
        <v>1960</v>
      </c>
      <c r="K1259">
        <v>1973</v>
      </c>
      <c r="L1259">
        <v>7</v>
      </c>
      <c r="M1259">
        <v>1</v>
      </c>
      <c r="N1259">
        <v>2</v>
      </c>
      <c r="O1259" t="s">
        <v>3868</v>
      </c>
      <c r="P1259">
        <v>5</v>
      </c>
      <c r="Q1259">
        <v>6</v>
      </c>
    </row>
    <row r="1260" spans="1:17" x14ac:dyDescent="0.25">
      <c r="A1260" s="43">
        <v>1258</v>
      </c>
      <c r="B1260" t="s">
        <v>3869</v>
      </c>
      <c r="C1260" t="s">
        <v>3870</v>
      </c>
      <c r="D1260">
        <v>994228</v>
      </c>
      <c r="E1260">
        <v>130</v>
      </c>
      <c r="F1260">
        <v>134</v>
      </c>
      <c r="G1260">
        <v>134</v>
      </c>
      <c r="J1260">
        <v>1975</v>
      </c>
      <c r="L1260">
        <v>1</v>
      </c>
      <c r="O1260" t="s">
        <v>3871</v>
      </c>
      <c r="P1260">
        <v>5</v>
      </c>
      <c r="Q1260">
        <v>6</v>
      </c>
    </row>
    <row r="1261" spans="1:17" x14ac:dyDescent="0.25">
      <c r="A1261" s="43">
        <v>1259</v>
      </c>
      <c r="B1261" t="s">
        <v>3872</v>
      </c>
      <c r="C1261" t="s">
        <v>3873</v>
      </c>
      <c r="D1261">
        <v>993748</v>
      </c>
      <c r="E1261">
        <v>120</v>
      </c>
      <c r="F1261">
        <v>130</v>
      </c>
      <c r="G1261">
        <v>109</v>
      </c>
      <c r="J1261">
        <v>1973</v>
      </c>
      <c r="K1261">
        <v>1988</v>
      </c>
      <c r="L1261">
        <v>2</v>
      </c>
      <c r="M1261">
        <v>7</v>
      </c>
      <c r="O1261" t="s">
        <v>3874</v>
      </c>
      <c r="P1261">
        <v>5</v>
      </c>
      <c r="Q1261">
        <v>6</v>
      </c>
    </row>
    <row r="1262" spans="1:17" x14ac:dyDescent="0.25">
      <c r="A1262" s="43">
        <v>1260</v>
      </c>
      <c r="B1262" t="s">
        <v>3875</v>
      </c>
      <c r="C1262" t="s">
        <v>3876</v>
      </c>
      <c r="D1262">
        <v>994109</v>
      </c>
      <c r="E1262">
        <v>120</v>
      </c>
      <c r="F1262">
        <v>109</v>
      </c>
      <c r="G1262">
        <v>109</v>
      </c>
      <c r="J1262">
        <v>1973</v>
      </c>
      <c r="L1262">
        <v>2</v>
      </c>
      <c r="M1262">
        <v>7</v>
      </c>
      <c r="N1262">
        <v>2</v>
      </c>
      <c r="O1262" t="s">
        <v>3877</v>
      </c>
      <c r="P1262">
        <v>5</v>
      </c>
      <c r="Q1262">
        <v>6</v>
      </c>
    </row>
    <row r="1263" spans="1:17" x14ac:dyDescent="0.25">
      <c r="A1263" s="43">
        <v>1261</v>
      </c>
      <c r="B1263" t="s">
        <v>3878</v>
      </c>
      <c r="C1263" t="s">
        <v>3879</v>
      </c>
      <c r="D1263">
        <v>2516389</v>
      </c>
      <c r="E1263">
        <v>130</v>
      </c>
      <c r="F1263">
        <v>151</v>
      </c>
      <c r="G1263">
        <v>151</v>
      </c>
      <c r="J1263">
        <v>1999</v>
      </c>
      <c r="K1263">
        <v>2005</v>
      </c>
      <c r="L1263">
        <v>1</v>
      </c>
      <c r="N1263">
        <v>90</v>
      </c>
      <c r="O1263" t="s">
        <v>3880</v>
      </c>
      <c r="P1263">
        <v>5</v>
      </c>
      <c r="Q1263">
        <v>6</v>
      </c>
    </row>
    <row r="1264" spans="1:17" x14ac:dyDescent="0.25">
      <c r="A1264" s="43">
        <v>1262</v>
      </c>
      <c r="B1264" t="s">
        <v>3881</v>
      </c>
      <c r="C1264" t="s">
        <v>3882</v>
      </c>
      <c r="D1264">
        <v>996910</v>
      </c>
      <c r="E1264">
        <v>130</v>
      </c>
      <c r="F1264">
        <v>61</v>
      </c>
      <c r="G1264">
        <v>109</v>
      </c>
      <c r="J1264">
        <v>1978</v>
      </c>
      <c r="L1264">
        <v>1</v>
      </c>
      <c r="O1264" t="s">
        <v>3883</v>
      </c>
      <c r="P1264">
        <v>5</v>
      </c>
      <c r="Q1264">
        <v>6</v>
      </c>
    </row>
    <row r="1265" spans="1:17" x14ac:dyDescent="0.25">
      <c r="A1265" s="43">
        <v>1263</v>
      </c>
      <c r="B1265" t="s">
        <v>3884</v>
      </c>
      <c r="C1265" t="s">
        <v>3885</v>
      </c>
      <c r="D1265">
        <v>996559</v>
      </c>
      <c r="E1265">
        <v>120</v>
      </c>
      <c r="F1265">
        <v>140</v>
      </c>
      <c r="G1265">
        <v>140</v>
      </c>
      <c r="J1265">
        <v>1979</v>
      </c>
      <c r="L1265">
        <v>7</v>
      </c>
      <c r="M1265">
        <v>1</v>
      </c>
      <c r="O1265" t="s">
        <v>3886</v>
      </c>
      <c r="P1265">
        <v>5</v>
      </c>
      <c r="Q1265">
        <v>6</v>
      </c>
    </row>
    <row r="1266" spans="1:17" x14ac:dyDescent="0.25">
      <c r="A1266" s="43">
        <v>1264</v>
      </c>
      <c r="B1266" t="s">
        <v>3887</v>
      </c>
      <c r="C1266" t="s">
        <v>947</v>
      </c>
      <c r="D1266">
        <v>995726</v>
      </c>
      <c r="E1266">
        <v>120</v>
      </c>
      <c r="F1266">
        <v>147</v>
      </c>
      <c r="G1266">
        <v>147</v>
      </c>
      <c r="J1266">
        <v>1961</v>
      </c>
      <c r="K1266">
        <v>1981</v>
      </c>
      <c r="L1266">
        <v>2</v>
      </c>
      <c r="M1266">
        <v>7</v>
      </c>
      <c r="N1266">
        <v>2</v>
      </c>
      <c r="O1266" t="s">
        <v>3888</v>
      </c>
      <c r="P1266">
        <v>5</v>
      </c>
      <c r="Q1266">
        <v>6</v>
      </c>
    </row>
    <row r="1267" spans="1:17" x14ac:dyDescent="0.25">
      <c r="A1267" s="43">
        <v>1265</v>
      </c>
      <c r="B1267" t="s">
        <v>3889</v>
      </c>
      <c r="C1267" t="s">
        <v>3890</v>
      </c>
      <c r="D1267">
        <v>2540562</v>
      </c>
      <c r="E1267">
        <v>130</v>
      </c>
      <c r="F1267">
        <v>120</v>
      </c>
      <c r="G1267">
        <v>120</v>
      </c>
      <c r="J1267">
        <v>2000</v>
      </c>
      <c r="L1267">
        <v>1</v>
      </c>
      <c r="O1267" t="s">
        <v>3891</v>
      </c>
      <c r="P1267">
        <v>5</v>
      </c>
      <c r="Q1267">
        <v>6</v>
      </c>
    </row>
    <row r="1268" spans="1:17" x14ac:dyDescent="0.25">
      <c r="A1268" s="43">
        <v>1266</v>
      </c>
      <c r="B1268" t="s">
        <v>3892</v>
      </c>
      <c r="C1268" t="s">
        <v>3893</v>
      </c>
      <c r="D1268">
        <v>995011</v>
      </c>
      <c r="E1268">
        <v>130</v>
      </c>
      <c r="F1268">
        <v>102</v>
      </c>
      <c r="G1268">
        <v>102</v>
      </c>
      <c r="J1268">
        <v>1993</v>
      </c>
      <c r="L1268">
        <v>1</v>
      </c>
      <c r="O1268" t="s">
        <v>3894</v>
      </c>
      <c r="P1268">
        <v>5</v>
      </c>
      <c r="Q1268">
        <v>6</v>
      </c>
    </row>
    <row r="1269" spans="1:17" x14ac:dyDescent="0.25">
      <c r="A1269" s="43">
        <v>1267</v>
      </c>
      <c r="B1269" t="s">
        <v>3895</v>
      </c>
      <c r="C1269" t="s">
        <v>3896</v>
      </c>
      <c r="D1269">
        <v>996366</v>
      </c>
      <c r="E1269">
        <v>120</v>
      </c>
      <c r="F1269">
        <v>146</v>
      </c>
      <c r="G1269">
        <v>146</v>
      </c>
      <c r="J1269">
        <v>1985</v>
      </c>
      <c r="K1269">
        <v>2014</v>
      </c>
      <c r="L1269">
        <v>2</v>
      </c>
      <c r="M1269">
        <v>7</v>
      </c>
      <c r="N1269">
        <v>1</v>
      </c>
      <c r="O1269" t="s">
        <v>3897</v>
      </c>
      <c r="P1269">
        <v>5</v>
      </c>
      <c r="Q1269">
        <v>6</v>
      </c>
    </row>
    <row r="1270" spans="1:17" x14ac:dyDescent="0.25">
      <c r="A1270" s="43">
        <v>1268</v>
      </c>
      <c r="B1270" t="s">
        <v>3898</v>
      </c>
      <c r="C1270" t="s">
        <v>3899</v>
      </c>
      <c r="D1270">
        <v>995283</v>
      </c>
      <c r="E1270">
        <v>120</v>
      </c>
      <c r="F1270">
        <v>136</v>
      </c>
      <c r="G1270">
        <v>136</v>
      </c>
      <c r="J1270">
        <v>1970</v>
      </c>
      <c r="L1270">
        <v>2</v>
      </c>
      <c r="M1270">
        <v>7</v>
      </c>
      <c r="O1270" t="s">
        <v>3900</v>
      </c>
      <c r="P1270">
        <v>5</v>
      </c>
      <c r="Q1270">
        <v>6</v>
      </c>
    </row>
    <row r="1271" spans="1:17" x14ac:dyDescent="0.25">
      <c r="A1271" s="43">
        <v>1269</v>
      </c>
      <c r="B1271" t="s">
        <v>3901</v>
      </c>
      <c r="C1271" t="s">
        <v>3902</v>
      </c>
      <c r="D1271">
        <v>996985</v>
      </c>
      <c r="E1271">
        <v>130</v>
      </c>
      <c r="F1271">
        <v>61</v>
      </c>
      <c r="G1271">
        <v>109</v>
      </c>
      <c r="J1271">
        <v>1978</v>
      </c>
      <c r="L1271">
        <v>1</v>
      </c>
      <c r="O1271" t="s">
        <v>3903</v>
      </c>
      <c r="P1271">
        <v>5</v>
      </c>
      <c r="Q1271">
        <v>6</v>
      </c>
    </row>
    <row r="1272" spans="1:17" x14ac:dyDescent="0.25">
      <c r="A1272" s="43">
        <v>1270</v>
      </c>
      <c r="B1272" t="s">
        <v>3904</v>
      </c>
      <c r="C1272" t="s">
        <v>3905</v>
      </c>
      <c r="D1272">
        <v>993678</v>
      </c>
      <c r="E1272">
        <v>120</v>
      </c>
      <c r="F1272">
        <v>134</v>
      </c>
      <c r="G1272">
        <v>134</v>
      </c>
      <c r="J1272">
        <v>1969</v>
      </c>
      <c r="L1272">
        <v>2</v>
      </c>
      <c r="M1272">
        <v>7</v>
      </c>
      <c r="N1272">
        <v>2</v>
      </c>
      <c r="O1272" t="s">
        <v>3906</v>
      </c>
      <c r="P1272">
        <v>5</v>
      </c>
      <c r="Q1272">
        <v>6</v>
      </c>
    </row>
    <row r="1273" spans="1:17" x14ac:dyDescent="0.25">
      <c r="A1273" s="43">
        <v>1271</v>
      </c>
      <c r="B1273" t="s">
        <v>3907</v>
      </c>
      <c r="C1273" t="s">
        <v>3908</v>
      </c>
      <c r="D1273">
        <v>995795</v>
      </c>
      <c r="E1273">
        <v>120</v>
      </c>
      <c r="F1273">
        <v>184</v>
      </c>
      <c r="G1273">
        <v>184</v>
      </c>
      <c r="J1273">
        <v>1970</v>
      </c>
      <c r="K1273">
        <v>1975</v>
      </c>
      <c r="L1273">
        <v>2</v>
      </c>
      <c r="M1273">
        <v>7</v>
      </c>
      <c r="N1273">
        <v>2</v>
      </c>
      <c r="O1273" t="s">
        <v>3909</v>
      </c>
      <c r="P1273">
        <v>5</v>
      </c>
      <c r="Q1273">
        <v>6</v>
      </c>
    </row>
    <row r="1274" spans="1:17" x14ac:dyDescent="0.25">
      <c r="A1274" s="43">
        <v>1272</v>
      </c>
      <c r="B1274" t="s">
        <v>3910</v>
      </c>
      <c r="C1274" t="s">
        <v>3911</v>
      </c>
      <c r="D1274">
        <v>994197</v>
      </c>
      <c r="E1274">
        <v>120</v>
      </c>
      <c r="F1274">
        <v>173</v>
      </c>
      <c r="G1274">
        <v>161</v>
      </c>
      <c r="J1274">
        <v>1969</v>
      </c>
      <c r="K1274">
        <v>1985</v>
      </c>
      <c r="L1274">
        <v>1</v>
      </c>
      <c r="O1274" t="s">
        <v>3912</v>
      </c>
      <c r="P1274">
        <v>5</v>
      </c>
      <c r="Q1274">
        <v>6</v>
      </c>
    </row>
    <row r="1275" spans="1:17" x14ac:dyDescent="0.25">
      <c r="A1275" s="43">
        <v>1273</v>
      </c>
      <c r="B1275" t="s">
        <v>3913</v>
      </c>
      <c r="C1275" t="s">
        <v>3914</v>
      </c>
      <c r="D1275">
        <v>100100823</v>
      </c>
      <c r="E1275">
        <v>131</v>
      </c>
      <c r="F1275">
        <v>157</v>
      </c>
      <c r="G1275">
        <v>157</v>
      </c>
      <c r="J1275">
        <v>1969</v>
      </c>
      <c r="K1275">
        <v>2017</v>
      </c>
      <c r="L1275">
        <v>2</v>
      </c>
      <c r="M1275">
        <v>7</v>
      </c>
      <c r="N1275">
        <v>4</v>
      </c>
      <c r="O1275" t="s">
        <v>3915</v>
      </c>
      <c r="P1275">
        <v>5</v>
      </c>
      <c r="Q1275">
        <v>6</v>
      </c>
    </row>
    <row r="1276" spans="1:17" x14ac:dyDescent="0.25">
      <c r="A1276" s="43">
        <v>1274</v>
      </c>
      <c r="B1276" t="s">
        <v>3916</v>
      </c>
      <c r="C1276" t="s">
        <v>3917</v>
      </c>
      <c r="D1276">
        <v>997058</v>
      </c>
      <c r="E1276">
        <v>130</v>
      </c>
      <c r="F1276">
        <v>58</v>
      </c>
      <c r="G1276">
        <v>102</v>
      </c>
      <c r="J1276">
        <v>1977</v>
      </c>
      <c r="L1276">
        <v>1</v>
      </c>
      <c r="O1276" t="s">
        <v>3918</v>
      </c>
      <c r="P1276">
        <v>5</v>
      </c>
      <c r="Q1276">
        <v>6</v>
      </c>
    </row>
    <row r="1277" spans="1:17" x14ac:dyDescent="0.25">
      <c r="A1277" s="43">
        <v>1275</v>
      </c>
      <c r="B1277" t="s">
        <v>3919</v>
      </c>
      <c r="C1277" t="s">
        <v>3920</v>
      </c>
      <c r="D1277">
        <v>996611</v>
      </c>
      <c r="E1277">
        <v>120</v>
      </c>
      <c r="F1277">
        <v>121</v>
      </c>
      <c r="G1277">
        <v>121</v>
      </c>
      <c r="J1277">
        <v>1978</v>
      </c>
      <c r="L1277">
        <v>7</v>
      </c>
      <c r="M1277">
        <v>1</v>
      </c>
      <c r="O1277" t="s">
        <v>3921</v>
      </c>
      <c r="P1277">
        <v>5</v>
      </c>
      <c r="Q1277">
        <v>6</v>
      </c>
    </row>
    <row r="1278" spans="1:17" x14ac:dyDescent="0.25">
      <c r="A1278" s="43">
        <v>1276</v>
      </c>
      <c r="B1278" t="s">
        <v>3922</v>
      </c>
      <c r="C1278" t="s">
        <v>3923</v>
      </c>
      <c r="D1278">
        <v>100103485</v>
      </c>
      <c r="E1278">
        <v>131</v>
      </c>
      <c r="F1278">
        <v>120</v>
      </c>
      <c r="G1278">
        <v>120</v>
      </c>
      <c r="J1278">
        <v>2017</v>
      </c>
      <c r="L1278">
        <v>1</v>
      </c>
      <c r="O1278" t="s">
        <v>1002</v>
      </c>
      <c r="P1278">
        <v>5</v>
      </c>
      <c r="Q1278">
        <v>6</v>
      </c>
    </row>
    <row r="1279" spans="1:17" x14ac:dyDescent="0.25">
      <c r="A1279" s="43">
        <v>1277</v>
      </c>
      <c r="B1279" t="s">
        <v>3924</v>
      </c>
      <c r="C1279" t="s">
        <v>1657</v>
      </c>
      <c r="D1279">
        <v>2590360</v>
      </c>
      <c r="E1279">
        <v>310</v>
      </c>
      <c r="F1279">
        <v>605</v>
      </c>
      <c r="H1279">
        <v>605</v>
      </c>
      <c r="J1279">
        <v>1972</v>
      </c>
      <c r="L1279">
        <v>9</v>
      </c>
      <c r="O1279" t="s">
        <v>3925</v>
      </c>
      <c r="P1279">
        <v>5</v>
      </c>
      <c r="Q1279">
        <v>6</v>
      </c>
    </row>
    <row r="1280" spans="1:17" x14ac:dyDescent="0.25">
      <c r="A1280" s="43">
        <v>1278</v>
      </c>
      <c r="B1280" t="s">
        <v>3926</v>
      </c>
      <c r="C1280" t="s">
        <v>3927</v>
      </c>
      <c r="D1280">
        <v>996729</v>
      </c>
      <c r="E1280">
        <v>130</v>
      </c>
      <c r="F1280">
        <v>61</v>
      </c>
      <c r="G1280">
        <v>109</v>
      </c>
      <c r="J1280">
        <v>1978</v>
      </c>
      <c r="L1280">
        <v>1</v>
      </c>
      <c r="O1280" t="s">
        <v>3928</v>
      </c>
      <c r="P1280">
        <v>5</v>
      </c>
      <c r="Q1280">
        <v>6</v>
      </c>
    </row>
    <row r="1281" spans="1:17" x14ac:dyDescent="0.25">
      <c r="A1281" s="43">
        <v>1279</v>
      </c>
      <c r="B1281" t="s">
        <v>3929</v>
      </c>
      <c r="C1281" t="s">
        <v>3930</v>
      </c>
      <c r="D1281">
        <v>995995</v>
      </c>
      <c r="E1281">
        <v>120</v>
      </c>
      <c r="F1281">
        <v>133</v>
      </c>
      <c r="G1281">
        <v>133</v>
      </c>
      <c r="J1281">
        <v>1969</v>
      </c>
      <c r="L1281">
        <v>2</v>
      </c>
      <c r="M1281">
        <v>7</v>
      </c>
      <c r="O1281" t="s">
        <v>3931</v>
      </c>
      <c r="P1281">
        <v>5</v>
      </c>
      <c r="Q1281">
        <v>6</v>
      </c>
    </row>
    <row r="1282" spans="1:17" x14ac:dyDescent="0.25">
      <c r="A1282" s="43">
        <v>1280</v>
      </c>
      <c r="B1282" t="s">
        <v>3932</v>
      </c>
      <c r="C1282" t="s">
        <v>3933</v>
      </c>
      <c r="D1282">
        <v>100103523</v>
      </c>
      <c r="E1282">
        <v>131</v>
      </c>
      <c r="F1282">
        <v>120</v>
      </c>
      <c r="G1282">
        <v>120</v>
      </c>
      <c r="J1282">
        <v>2017</v>
      </c>
      <c r="L1282">
        <v>1</v>
      </c>
      <c r="O1282" t="s">
        <v>3934</v>
      </c>
      <c r="P1282">
        <v>5</v>
      </c>
      <c r="Q1282">
        <v>6</v>
      </c>
    </row>
    <row r="1283" spans="1:17" x14ac:dyDescent="0.25">
      <c r="A1283" s="43">
        <v>1281</v>
      </c>
      <c r="B1283" t="s">
        <v>3935</v>
      </c>
      <c r="C1283" t="s">
        <v>3936</v>
      </c>
      <c r="D1283">
        <v>995649</v>
      </c>
      <c r="E1283">
        <v>120</v>
      </c>
      <c r="F1283">
        <v>119</v>
      </c>
      <c r="G1283">
        <v>119</v>
      </c>
      <c r="J1283">
        <v>1960</v>
      </c>
      <c r="L1283">
        <v>2</v>
      </c>
      <c r="M1283">
        <v>7</v>
      </c>
      <c r="N1283">
        <v>90</v>
      </c>
      <c r="O1283" t="s">
        <v>3937</v>
      </c>
      <c r="P1283">
        <v>5</v>
      </c>
      <c r="Q1283">
        <v>6</v>
      </c>
    </row>
    <row r="1284" spans="1:17" x14ac:dyDescent="0.25">
      <c r="A1284" s="43">
        <v>1282</v>
      </c>
      <c r="B1284" t="s">
        <v>3938</v>
      </c>
      <c r="C1284" t="s">
        <v>3939</v>
      </c>
      <c r="D1284">
        <v>995814</v>
      </c>
      <c r="E1284">
        <v>120</v>
      </c>
      <c r="F1284">
        <v>180</v>
      </c>
      <c r="G1284">
        <v>180</v>
      </c>
      <c r="J1284">
        <v>1970</v>
      </c>
      <c r="L1284">
        <v>2</v>
      </c>
      <c r="M1284">
        <v>7</v>
      </c>
      <c r="N1284">
        <v>2</v>
      </c>
      <c r="O1284" t="s">
        <v>3940</v>
      </c>
      <c r="P1284">
        <v>5</v>
      </c>
      <c r="Q1284">
        <v>6</v>
      </c>
    </row>
    <row r="1285" spans="1:17" x14ac:dyDescent="0.25">
      <c r="A1285" s="43">
        <v>1283</v>
      </c>
      <c r="B1285" t="s">
        <v>3941</v>
      </c>
      <c r="C1285" t="s">
        <v>3942</v>
      </c>
      <c r="D1285">
        <v>997072</v>
      </c>
      <c r="E1285">
        <v>130</v>
      </c>
      <c r="F1285">
        <v>59</v>
      </c>
      <c r="G1285">
        <v>104</v>
      </c>
      <c r="J1285">
        <v>1977</v>
      </c>
      <c r="L1285">
        <v>1</v>
      </c>
      <c r="O1285" t="s">
        <v>3943</v>
      </c>
      <c r="P1285">
        <v>5</v>
      </c>
      <c r="Q1285">
        <v>6</v>
      </c>
    </row>
    <row r="1286" spans="1:17" x14ac:dyDescent="0.25">
      <c r="A1286" s="43">
        <v>1284</v>
      </c>
      <c r="B1286" t="s">
        <v>3944</v>
      </c>
      <c r="C1286" t="s">
        <v>3945</v>
      </c>
      <c r="D1286">
        <v>994318</v>
      </c>
      <c r="E1286">
        <v>120</v>
      </c>
      <c r="F1286">
        <v>143</v>
      </c>
      <c r="G1286">
        <v>143</v>
      </c>
      <c r="J1286">
        <v>1966</v>
      </c>
      <c r="L1286">
        <v>1</v>
      </c>
      <c r="O1286" t="s">
        <v>3946</v>
      </c>
      <c r="P1286">
        <v>5</v>
      </c>
      <c r="Q1286">
        <v>6</v>
      </c>
    </row>
    <row r="1287" spans="1:17" x14ac:dyDescent="0.25">
      <c r="A1287" s="43">
        <v>1285</v>
      </c>
      <c r="B1287" t="s">
        <v>3947</v>
      </c>
      <c r="C1287" t="s">
        <v>3948</v>
      </c>
      <c r="D1287">
        <v>996920</v>
      </c>
      <c r="E1287">
        <v>130</v>
      </c>
      <c r="F1287">
        <v>111</v>
      </c>
      <c r="G1287">
        <v>111</v>
      </c>
      <c r="J1287">
        <v>1974</v>
      </c>
      <c r="L1287">
        <v>1</v>
      </c>
      <c r="N1287">
        <v>2</v>
      </c>
      <c r="O1287" t="s">
        <v>3949</v>
      </c>
      <c r="P1287">
        <v>5</v>
      </c>
      <c r="Q1287">
        <v>6</v>
      </c>
    </row>
    <row r="1288" spans="1:17" x14ac:dyDescent="0.25">
      <c r="A1288" s="43">
        <v>1286</v>
      </c>
      <c r="B1288" t="s">
        <v>3950</v>
      </c>
      <c r="C1288" t="s">
        <v>3951</v>
      </c>
      <c r="D1288">
        <v>997680</v>
      </c>
      <c r="E1288">
        <v>130</v>
      </c>
      <c r="F1288">
        <v>71</v>
      </c>
      <c r="G1288">
        <v>122</v>
      </c>
      <c r="J1288">
        <v>1980</v>
      </c>
      <c r="L1288">
        <v>2</v>
      </c>
      <c r="M1288">
        <v>7</v>
      </c>
      <c r="O1288" t="s">
        <v>3952</v>
      </c>
      <c r="P1288">
        <v>5</v>
      </c>
      <c r="Q1288">
        <v>6</v>
      </c>
    </row>
    <row r="1289" spans="1:17" x14ac:dyDescent="0.25">
      <c r="A1289" s="43">
        <v>1287</v>
      </c>
      <c r="B1289" t="s">
        <v>3953</v>
      </c>
      <c r="C1289" t="s">
        <v>3954</v>
      </c>
      <c r="D1289">
        <v>996411</v>
      </c>
      <c r="E1289">
        <v>120</v>
      </c>
      <c r="F1289">
        <v>133</v>
      </c>
      <c r="G1289">
        <v>133</v>
      </c>
      <c r="J1289">
        <v>1977</v>
      </c>
      <c r="K1289">
        <v>1984</v>
      </c>
      <c r="L1289">
        <v>7</v>
      </c>
      <c r="M1289">
        <v>1</v>
      </c>
      <c r="N1289">
        <v>5</v>
      </c>
      <c r="O1289" t="s">
        <v>3955</v>
      </c>
      <c r="P1289">
        <v>5</v>
      </c>
      <c r="Q1289">
        <v>6</v>
      </c>
    </row>
    <row r="1290" spans="1:17" x14ac:dyDescent="0.25">
      <c r="A1290" s="43">
        <v>1288</v>
      </c>
      <c r="B1290" t="s">
        <v>3956</v>
      </c>
      <c r="C1290" t="s">
        <v>3957</v>
      </c>
      <c r="D1290">
        <v>997594</v>
      </c>
      <c r="E1290">
        <v>130</v>
      </c>
      <c r="F1290">
        <v>108</v>
      </c>
      <c r="G1290">
        <v>108</v>
      </c>
      <c r="J1290">
        <v>2015</v>
      </c>
      <c r="L1290">
        <v>2</v>
      </c>
      <c r="M1290">
        <v>7</v>
      </c>
      <c r="O1290" t="s">
        <v>3958</v>
      </c>
      <c r="P1290">
        <v>5</v>
      </c>
      <c r="Q1290">
        <v>6</v>
      </c>
    </row>
    <row r="1291" spans="1:17" x14ac:dyDescent="0.25">
      <c r="A1291" s="43">
        <v>1289</v>
      </c>
      <c r="B1291" t="s">
        <v>3959</v>
      </c>
      <c r="C1291" t="s">
        <v>3960</v>
      </c>
      <c r="D1291">
        <v>995469</v>
      </c>
      <c r="E1291">
        <v>120</v>
      </c>
      <c r="F1291">
        <v>148</v>
      </c>
      <c r="G1291">
        <v>148</v>
      </c>
      <c r="J1291">
        <v>1969</v>
      </c>
      <c r="L1291">
        <v>2</v>
      </c>
      <c r="M1291">
        <v>7</v>
      </c>
      <c r="O1291" t="s">
        <v>3961</v>
      </c>
      <c r="P1291">
        <v>5</v>
      </c>
      <c r="Q1291">
        <v>6</v>
      </c>
    </row>
    <row r="1292" spans="1:17" x14ac:dyDescent="0.25">
      <c r="A1292" s="43">
        <v>1290</v>
      </c>
      <c r="B1292" t="s">
        <v>3962</v>
      </c>
      <c r="C1292" t="s">
        <v>3963</v>
      </c>
      <c r="D1292">
        <v>993651</v>
      </c>
      <c r="E1292">
        <v>120</v>
      </c>
      <c r="F1292">
        <v>109</v>
      </c>
      <c r="G1292">
        <v>109</v>
      </c>
      <c r="J1292">
        <v>1973</v>
      </c>
      <c r="L1292">
        <v>2</v>
      </c>
      <c r="M1292">
        <v>7</v>
      </c>
      <c r="N1292">
        <v>2</v>
      </c>
      <c r="O1292" t="s">
        <v>3964</v>
      </c>
      <c r="P1292">
        <v>5</v>
      </c>
      <c r="Q1292">
        <v>6</v>
      </c>
    </row>
    <row r="1293" spans="1:17" x14ac:dyDescent="0.25">
      <c r="A1293" s="43">
        <v>1291</v>
      </c>
      <c r="B1293" t="s">
        <v>3965</v>
      </c>
      <c r="C1293" t="s">
        <v>3966</v>
      </c>
      <c r="D1293">
        <v>996874</v>
      </c>
      <c r="E1293">
        <v>130</v>
      </c>
      <c r="F1293">
        <v>63</v>
      </c>
      <c r="G1293">
        <v>112</v>
      </c>
      <c r="J1293">
        <v>1978</v>
      </c>
      <c r="L1293">
        <v>1</v>
      </c>
      <c r="O1293" t="s">
        <v>3967</v>
      </c>
      <c r="P1293">
        <v>5</v>
      </c>
      <c r="Q1293">
        <v>6</v>
      </c>
    </row>
    <row r="1294" spans="1:17" x14ac:dyDescent="0.25">
      <c r="A1294" s="43">
        <v>1292</v>
      </c>
      <c r="B1294" t="s">
        <v>3968</v>
      </c>
      <c r="C1294" t="s">
        <v>3969</v>
      </c>
      <c r="D1294">
        <v>2577949</v>
      </c>
      <c r="E1294">
        <v>130</v>
      </c>
      <c r="F1294">
        <v>46</v>
      </c>
      <c r="G1294">
        <v>92</v>
      </c>
      <c r="J1294">
        <v>2002</v>
      </c>
      <c r="L1294">
        <v>2</v>
      </c>
      <c r="M1294">
        <v>7</v>
      </c>
      <c r="N1294">
        <v>90</v>
      </c>
      <c r="O1294" t="s">
        <v>3970</v>
      </c>
      <c r="P1294">
        <v>5</v>
      </c>
      <c r="Q1294">
        <v>6</v>
      </c>
    </row>
    <row r="1295" spans="1:17" x14ac:dyDescent="0.25">
      <c r="A1295" s="43">
        <v>1293</v>
      </c>
      <c r="B1295" t="s">
        <v>3971</v>
      </c>
      <c r="C1295" t="s">
        <v>3972</v>
      </c>
      <c r="D1295">
        <v>995717</v>
      </c>
      <c r="E1295">
        <v>232</v>
      </c>
      <c r="F1295">
        <v>20</v>
      </c>
      <c r="H1295">
        <v>20</v>
      </c>
      <c r="J1295">
        <v>1969</v>
      </c>
      <c r="L1295">
        <v>9</v>
      </c>
      <c r="O1295" t="s">
        <v>3973</v>
      </c>
      <c r="P1295">
        <v>5</v>
      </c>
      <c r="Q1295">
        <v>6</v>
      </c>
    </row>
    <row r="1296" spans="1:17" x14ac:dyDescent="0.25">
      <c r="A1296" s="43">
        <v>1294</v>
      </c>
      <c r="B1296" t="s">
        <v>3974</v>
      </c>
      <c r="C1296" t="s">
        <v>3975</v>
      </c>
      <c r="D1296">
        <v>2516388</v>
      </c>
      <c r="E1296">
        <v>130</v>
      </c>
      <c r="F1296">
        <v>152</v>
      </c>
      <c r="G1296">
        <v>152</v>
      </c>
      <c r="J1296">
        <v>1999</v>
      </c>
      <c r="L1296">
        <v>1</v>
      </c>
      <c r="O1296" t="s">
        <v>3976</v>
      </c>
      <c r="P1296">
        <v>5</v>
      </c>
      <c r="Q1296">
        <v>6</v>
      </c>
    </row>
    <row r="1297" spans="1:17" x14ac:dyDescent="0.25">
      <c r="A1297" s="43">
        <v>1295</v>
      </c>
      <c r="B1297" t="s">
        <v>3977</v>
      </c>
      <c r="C1297" t="s">
        <v>3978</v>
      </c>
      <c r="D1297">
        <v>994309</v>
      </c>
      <c r="E1297">
        <v>120</v>
      </c>
      <c r="F1297">
        <v>141</v>
      </c>
      <c r="G1297">
        <v>141</v>
      </c>
      <c r="J1297">
        <v>1969</v>
      </c>
      <c r="L1297">
        <v>1</v>
      </c>
      <c r="N1297">
        <v>2</v>
      </c>
      <c r="O1297" t="s">
        <v>3979</v>
      </c>
      <c r="P1297">
        <v>5</v>
      </c>
      <c r="Q1297">
        <v>6</v>
      </c>
    </row>
    <row r="1298" spans="1:17" x14ac:dyDescent="0.25">
      <c r="A1298" s="43">
        <v>1296</v>
      </c>
      <c r="B1298" t="s">
        <v>3980</v>
      </c>
      <c r="C1298" t="s">
        <v>3981</v>
      </c>
      <c r="D1298">
        <v>996123</v>
      </c>
      <c r="E1298">
        <v>120</v>
      </c>
      <c r="F1298">
        <v>130</v>
      </c>
      <c r="G1298">
        <v>130</v>
      </c>
      <c r="J1298">
        <v>2009</v>
      </c>
      <c r="L1298">
        <v>2</v>
      </c>
      <c r="M1298">
        <v>7</v>
      </c>
      <c r="N1298">
        <v>90</v>
      </c>
      <c r="O1298" t="s">
        <v>3982</v>
      </c>
      <c r="P1298">
        <v>5</v>
      </c>
      <c r="Q1298">
        <v>6</v>
      </c>
    </row>
    <row r="1299" spans="1:17" x14ac:dyDescent="0.25">
      <c r="A1299" s="43">
        <v>1297</v>
      </c>
      <c r="B1299" t="s">
        <v>3983</v>
      </c>
      <c r="C1299" t="s">
        <v>3984</v>
      </c>
      <c r="D1299">
        <v>996948</v>
      </c>
      <c r="E1299">
        <v>130</v>
      </c>
      <c r="F1299">
        <v>111</v>
      </c>
      <c r="G1299">
        <v>111</v>
      </c>
      <c r="J1299">
        <v>1974</v>
      </c>
      <c r="L1299">
        <v>1</v>
      </c>
      <c r="O1299" t="s">
        <v>3985</v>
      </c>
      <c r="P1299">
        <v>5</v>
      </c>
      <c r="Q1299">
        <v>6</v>
      </c>
    </row>
    <row r="1300" spans="1:17" x14ac:dyDescent="0.25">
      <c r="A1300" s="43">
        <v>1298</v>
      </c>
      <c r="B1300" t="s">
        <v>3986</v>
      </c>
      <c r="C1300" t="s">
        <v>3987</v>
      </c>
      <c r="D1300">
        <v>994059</v>
      </c>
      <c r="E1300">
        <v>530</v>
      </c>
      <c r="F1300">
        <v>154</v>
      </c>
      <c r="H1300">
        <v>184</v>
      </c>
      <c r="J1300">
        <v>2007</v>
      </c>
      <c r="L1300">
        <v>2</v>
      </c>
      <c r="M1300">
        <v>7</v>
      </c>
      <c r="N1300">
        <v>2</v>
      </c>
      <c r="O1300" t="s">
        <v>3988</v>
      </c>
      <c r="P1300">
        <v>5</v>
      </c>
      <c r="Q1300">
        <v>6</v>
      </c>
    </row>
    <row r="1301" spans="1:17" x14ac:dyDescent="0.25">
      <c r="A1301" s="43">
        <v>1299</v>
      </c>
      <c r="B1301" t="s">
        <v>3989</v>
      </c>
      <c r="C1301" t="s">
        <v>3990</v>
      </c>
      <c r="D1301">
        <v>995917</v>
      </c>
      <c r="E1301">
        <v>120</v>
      </c>
      <c r="F1301">
        <v>148</v>
      </c>
      <c r="G1301">
        <v>148</v>
      </c>
      <c r="J1301">
        <v>1972</v>
      </c>
      <c r="L1301">
        <v>2</v>
      </c>
      <c r="M1301">
        <v>7</v>
      </c>
      <c r="O1301" t="s">
        <v>3991</v>
      </c>
      <c r="P1301">
        <v>5</v>
      </c>
      <c r="Q1301">
        <v>6</v>
      </c>
    </row>
    <row r="1302" spans="1:17" x14ac:dyDescent="0.25">
      <c r="A1302" s="43">
        <v>1300</v>
      </c>
      <c r="B1302" t="s">
        <v>3992</v>
      </c>
      <c r="C1302" t="s">
        <v>3993</v>
      </c>
      <c r="D1302">
        <v>2685066</v>
      </c>
      <c r="E1302">
        <v>130</v>
      </c>
      <c r="F1302">
        <v>58</v>
      </c>
      <c r="G1302">
        <v>111</v>
      </c>
      <c r="J1302">
        <v>2008</v>
      </c>
      <c r="L1302">
        <v>1</v>
      </c>
      <c r="N1302">
        <v>90</v>
      </c>
      <c r="O1302" t="s">
        <v>3994</v>
      </c>
      <c r="P1302">
        <v>5</v>
      </c>
      <c r="Q1302">
        <v>6</v>
      </c>
    </row>
    <row r="1303" spans="1:17" x14ac:dyDescent="0.25">
      <c r="A1303" s="43">
        <v>1301</v>
      </c>
      <c r="B1303" t="s">
        <v>3995</v>
      </c>
      <c r="C1303" t="s">
        <v>3996</v>
      </c>
      <c r="D1303">
        <v>994221</v>
      </c>
      <c r="E1303">
        <v>130</v>
      </c>
      <c r="F1303">
        <v>134</v>
      </c>
      <c r="G1303">
        <v>134</v>
      </c>
      <c r="J1303">
        <v>1975</v>
      </c>
      <c r="L1303">
        <v>1</v>
      </c>
      <c r="O1303" t="s">
        <v>3997</v>
      </c>
      <c r="P1303">
        <v>5</v>
      </c>
      <c r="Q1303">
        <v>6</v>
      </c>
    </row>
    <row r="1304" spans="1:17" x14ac:dyDescent="0.25">
      <c r="A1304" s="43">
        <v>1302</v>
      </c>
      <c r="B1304" t="s">
        <v>3998</v>
      </c>
      <c r="C1304" t="s">
        <v>3999</v>
      </c>
      <c r="D1304">
        <v>2685057</v>
      </c>
      <c r="E1304">
        <v>130</v>
      </c>
      <c r="F1304">
        <v>58</v>
      </c>
      <c r="G1304">
        <v>111</v>
      </c>
      <c r="J1304">
        <v>2008</v>
      </c>
      <c r="L1304">
        <v>1</v>
      </c>
      <c r="N1304">
        <v>90</v>
      </c>
      <c r="O1304" t="s">
        <v>4000</v>
      </c>
      <c r="P1304">
        <v>5</v>
      </c>
      <c r="Q1304">
        <v>6</v>
      </c>
    </row>
    <row r="1305" spans="1:17" x14ac:dyDescent="0.25">
      <c r="A1305" s="43">
        <v>1303</v>
      </c>
      <c r="B1305" t="s">
        <v>4001</v>
      </c>
      <c r="C1305" t="s">
        <v>4002</v>
      </c>
      <c r="D1305">
        <v>995379</v>
      </c>
      <c r="E1305">
        <v>130</v>
      </c>
      <c r="F1305">
        <v>124</v>
      </c>
      <c r="G1305">
        <v>107</v>
      </c>
      <c r="J1305">
        <v>1970</v>
      </c>
      <c r="K1305">
        <v>1986</v>
      </c>
      <c r="L1305">
        <v>1</v>
      </c>
      <c r="N1305">
        <v>2</v>
      </c>
      <c r="O1305" t="s">
        <v>4003</v>
      </c>
      <c r="P1305">
        <v>5</v>
      </c>
      <c r="Q1305">
        <v>6</v>
      </c>
    </row>
    <row r="1306" spans="1:17" x14ac:dyDescent="0.25">
      <c r="A1306" s="43">
        <v>1304</v>
      </c>
      <c r="B1306" t="s">
        <v>4004</v>
      </c>
      <c r="C1306" t="s">
        <v>4005</v>
      </c>
      <c r="D1306">
        <v>993938</v>
      </c>
      <c r="E1306">
        <v>120</v>
      </c>
      <c r="F1306">
        <v>134</v>
      </c>
      <c r="G1306">
        <v>119</v>
      </c>
      <c r="J1306">
        <v>1972</v>
      </c>
      <c r="L1306">
        <v>2</v>
      </c>
      <c r="M1306">
        <v>7</v>
      </c>
      <c r="O1306" t="s">
        <v>4006</v>
      </c>
      <c r="P1306">
        <v>5</v>
      </c>
      <c r="Q1306">
        <v>6</v>
      </c>
    </row>
    <row r="1307" spans="1:17" x14ac:dyDescent="0.25">
      <c r="A1307" s="43">
        <v>1305</v>
      </c>
      <c r="B1307" t="s">
        <v>4007</v>
      </c>
      <c r="C1307" t="s">
        <v>4008</v>
      </c>
      <c r="D1307">
        <v>997435</v>
      </c>
      <c r="E1307">
        <v>120</v>
      </c>
      <c r="F1307">
        <v>103</v>
      </c>
      <c r="G1307">
        <v>103</v>
      </c>
      <c r="J1307">
        <v>1965</v>
      </c>
      <c r="L1307">
        <v>2</v>
      </c>
      <c r="M1307">
        <v>7</v>
      </c>
      <c r="O1307" t="s">
        <v>4009</v>
      </c>
      <c r="P1307">
        <v>5</v>
      </c>
      <c r="Q1307">
        <v>6</v>
      </c>
    </row>
    <row r="1308" spans="1:17" x14ac:dyDescent="0.25">
      <c r="A1308" s="43">
        <v>1306</v>
      </c>
      <c r="B1308" t="s">
        <v>4010</v>
      </c>
      <c r="C1308" t="s">
        <v>4011</v>
      </c>
      <c r="D1308">
        <v>996698</v>
      </c>
      <c r="E1308">
        <v>130</v>
      </c>
      <c r="F1308">
        <v>61</v>
      </c>
      <c r="G1308">
        <v>109</v>
      </c>
      <c r="J1308">
        <v>1978</v>
      </c>
      <c r="K1308">
        <v>1995</v>
      </c>
      <c r="L1308">
        <v>1</v>
      </c>
      <c r="O1308" t="s">
        <v>4012</v>
      </c>
      <c r="P1308">
        <v>5</v>
      </c>
      <c r="Q1308">
        <v>6</v>
      </c>
    </row>
    <row r="1309" spans="1:17" x14ac:dyDescent="0.25">
      <c r="A1309" s="43">
        <v>1307</v>
      </c>
      <c r="B1309" t="s">
        <v>4013</v>
      </c>
      <c r="C1309" t="s">
        <v>4014</v>
      </c>
      <c r="D1309">
        <v>997574</v>
      </c>
      <c r="E1309">
        <v>130</v>
      </c>
      <c r="F1309">
        <v>101</v>
      </c>
      <c r="G1309">
        <v>101</v>
      </c>
      <c r="J1309">
        <v>1966</v>
      </c>
      <c r="L1309">
        <v>7</v>
      </c>
      <c r="M1309">
        <v>1</v>
      </c>
      <c r="N1309">
        <v>2</v>
      </c>
      <c r="O1309" t="s">
        <v>4015</v>
      </c>
      <c r="P1309">
        <v>5</v>
      </c>
      <c r="Q1309">
        <v>6</v>
      </c>
    </row>
    <row r="1310" spans="1:17" x14ac:dyDescent="0.25">
      <c r="A1310" s="43">
        <v>1308</v>
      </c>
      <c r="B1310" t="s">
        <v>4016</v>
      </c>
      <c r="C1310" t="s">
        <v>4017</v>
      </c>
      <c r="D1310">
        <v>993691</v>
      </c>
      <c r="E1310">
        <v>120</v>
      </c>
      <c r="F1310">
        <v>144</v>
      </c>
      <c r="G1310">
        <v>144</v>
      </c>
      <c r="J1310">
        <v>1973</v>
      </c>
      <c r="L1310">
        <v>2</v>
      </c>
      <c r="M1310">
        <v>7</v>
      </c>
      <c r="N1310">
        <v>2</v>
      </c>
      <c r="O1310" t="s">
        <v>4018</v>
      </c>
      <c r="P1310">
        <v>5</v>
      </c>
      <c r="Q1310">
        <v>6</v>
      </c>
    </row>
    <row r="1311" spans="1:17" x14ac:dyDescent="0.25">
      <c r="A1311" s="43">
        <v>1309</v>
      </c>
      <c r="B1311" t="s">
        <v>4019</v>
      </c>
      <c r="C1311" t="s">
        <v>452</v>
      </c>
      <c r="D1311">
        <v>995988</v>
      </c>
      <c r="E1311">
        <v>140</v>
      </c>
      <c r="F1311">
        <v>372</v>
      </c>
      <c r="G1311">
        <v>372</v>
      </c>
      <c r="J1311">
        <v>1988</v>
      </c>
      <c r="L1311">
        <v>1</v>
      </c>
      <c r="O1311" t="s">
        <v>4020</v>
      </c>
      <c r="P1311">
        <v>5</v>
      </c>
      <c r="Q1311">
        <v>6</v>
      </c>
    </row>
    <row r="1312" spans="1:17" x14ac:dyDescent="0.25">
      <c r="A1312" s="43">
        <v>1310</v>
      </c>
      <c r="B1312" t="s">
        <v>4021</v>
      </c>
      <c r="C1312" t="s">
        <v>4022</v>
      </c>
      <c r="D1312">
        <v>2540538</v>
      </c>
      <c r="E1312">
        <v>120</v>
      </c>
      <c r="F1312">
        <v>144</v>
      </c>
      <c r="G1312">
        <v>144</v>
      </c>
      <c r="J1312">
        <v>2000</v>
      </c>
      <c r="L1312">
        <v>1</v>
      </c>
      <c r="O1312" t="s">
        <v>4023</v>
      </c>
      <c r="P1312">
        <v>5</v>
      </c>
      <c r="Q1312">
        <v>6</v>
      </c>
    </row>
    <row r="1313" spans="1:17" x14ac:dyDescent="0.25">
      <c r="A1313" s="43">
        <v>1311</v>
      </c>
      <c r="B1313" t="s">
        <v>4024</v>
      </c>
      <c r="C1313" t="s">
        <v>4025</v>
      </c>
      <c r="D1313">
        <v>995983</v>
      </c>
      <c r="E1313">
        <v>120</v>
      </c>
      <c r="F1313">
        <v>104</v>
      </c>
      <c r="G1313">
        <v>104</v>
      </c>
      <c r="J1313">
        <v>1961</v>
      </c>
      <c r="L1313">
        <v>2</v>
      </c>
      <c r="M1313">
        <v>7</v>
      </c>
      <c r="O1313" t="s">
        <v>4026</v>
      </c>
      <c r="P1313">
        <v>5</v>
      </c>
      <c r="Q1313">
        <v>6</v>
      </c>
    </row>
    <row r="1314" spans="1:17" x14ac:dyDescent="0.25">
      <c r="A1314" s="43">
        <v>1312</v>
      </c>
      <c r="B1314" t="s">
        <v>4027</v>
      </c>
      <c r="C1314" t="s">
        <v>4028</v>
      </c>
      <c r="D1314">
        <v>994006</v>
      </c>
      <c r="E1314">
        <v>120</v>
      </c>
      <c r="F1314">
        <v>137</v>
      </c>
      <c r="G1314">
        <v>137</v>
      </c>
      <c r="J1314">
        <v>1966</v>
      </c>
      <c r="L1314">
        <v>1</v>
      </c>
      <c r="O1314" t="s">
        <v>4029</v>
      </c>
      <c r="P1314">
        <v>5</v>
      </c>
      <c r="Q1314">
        <v>6</v>
      </c>
    </row>
    <row r="1315" spans="1:17" x14ac:dyDescent="0.25">
      <c r="A1315" s="43">
        <v>1313</v>
      </c>
      <c r="B1315" t="s">
        <v>4030</v>
      </c>
      <c r="C1315" t="s">
        <v>4031</v>
      </c>
      <c r="D1315">
        <v>995930</v>
      </c>
      <c r="E1315">
        <v>120</v>
      </c>
      <c r="F1315">
        <v>114</v>
      </c>
      <c r="G1315">
        <v>114</v>
      </c>
      <c r="J1315">
        <v>1967</v>
      </c>
      <c r="L1315">
        <v>2</v>
      </c>
      <c r="M1315">
        <v>7</v>
      </c>
      <c r="N1315">
        <v>2</v>
      </c>
      <c r="O1315" t="s">
        <v>4032</v>
      </c>
      <c r="P1315">
        <v>5</v>
      </c>
      <c r="Q1315">
        <v>6</v>
      </c>
    </row>
    <row r="1316" spans="1:17" x14ac:dyDescent="0.25">
      <c r="A1316" s="43">
        <v>1314</v>
      </c>
      <c r="B1316" t="s">
        <v>4033</v>
      </c>
      <c r="C1316" t="s">
        <v>4034</v>
      </c>
      <c r="D1316">
        <v>100021907</v>
      </c>
      <c r="E1316">
        <v>130</v>
      </c>
      <c r="F1316">
        <v>61</v>
      </c>
      <c r="G1316">
        <v>121</v>
      </c>
      <c r="J1316">
        <v>2009</v>
      </c>
      <c r="L1316">
        <v>2</v>
      </c>
      <c r="M1316">
        <v>7</v>
      </c>
      <c r="N1316">
        <v>90</v>
      </c>
      <c r="O1316" t="s">
        <v>4035</v>
      </c>
      <c r="P1316">
        <v>5</v>
      </c>
      <c r="Q1316">
        <v>6</v>
      </c>
    </row>
    <row r="1317" spans="1:17" x14ac:dyDescent="0.25">
      <c r="A1317" s="43">
        <v>1315</v>
      </c>
      <c r="B1317" t="s">
        <v>4036</v>
      </c>
      <c r="C1317" t="s">
        <v>4037</v>
      </c>
      <c r="D1317">
        <v>995489</v>
      </c>
      <c r="E1317">
        <v>215</v>
      </c>
      <c r="F1317">
        <v>1687</v>
      </c>
      <c r="H1317">
        <v>1687</v>
      </c>
      <c r="J1317">
        <v>2016</v>
      </c>
      <c r="L1317">
        <v>9</v>
      </c>
      <c r="O1317" t="s">
        <v>4038</v>
      </c>
      <c r="P1317">
        <v>5</v>
      </c>
      <c r="Q1317">
        <v>6</v>
      </c>
    </row>
    <row r="1318" spans="1:17" x14ac:dyDescent="0.25">
      <c r="A1318" s="43">
        <v>1316</v>
      </c>
      <c r="B1318" t="s">
        <v>4039</v>
      </c>
      <c r="C1318" t="s">
        <v>1657</v>
      </c>
      <c r="D1318">
        <v>2590360</v>
      </c>
      <c r="E1318">
        <v>310</v>
      </c>
      <c r="F1318">
        <v>124</v>
      </c>
      <c r="H1318">
        <v>124</v>
      </c>
      <c r="J1318">
        <v>1972</v>
      </c>
      <c r="L1318">
        <v>9</v>
      </c>
      <c r="O1318" t="s">
        <v>4040</v>
      </c>
      <c r="P1318">
        <v>5</v>
      </c>
      <c r="Q1318">
        <v>6</v>
      </c>
    </row>
    <row r="1319" spans="1:17" x14ac:dyDescent="0.25">
      <c r="A1319" s="43">
        <v>1317</v>
      </c>
      <c r="B1319" t="s">
        <v>4041</v>
      </c>
      <c r="C1319" t="s">
        <v>4042</v>
      </c>
      <c r="D1319">
        <v>995786</v>
      </c>
      <c r="E1319">
        <v>120</v>
      </c>
      <c r="F1319">
        <v>176</v>
      </c>
      <c r="G1319">
        <v>156</v>
      </c>
      <c r="J1319">
        <v>1973</v>
      </c>
      <c r="K1319">
        <v>1988</v>
      </c>
      <c r="L1319">
        <v>2</v>
      </c>
      <c r="M1319">
        <v>7</v>
      </c>
      <c r="N1319">
        <v>2</v>
      </c>
      <c r="O1319" t="s">
        <v>4043</v>
      </c>
      <c r="P1319">
        <v>5</v>
      </c>
      <c r="Q1319">
        <v>6</v>
      </c>
    </row>
    <row r="1320" spans="1:17" x14ac:dyDescent="0.25">
      <c r="A1320" s="43">
        <v>1318</v>
      </c>
      <c r="B1320" t="s">
        <v>4044</v>
      </c>
      <c r="C1320" t="s">
        <v>4045</v>
      </c>
      <c r="D1320">
        <v>997337</v>
      </c>
      <c r="E1320">
        <v>130</v>
      </c>
      <c r="F1320">
        <v>140</v>
      </c>
      <c r="G1320">
        <v>110</v>
      </c>
      <c r="J1320">
        <v>1967</v>
      </c>
      <c r="L1320">
        <v>1</v>
      </c>
      <c r="N1320">
        <v>2</v>
      </c>
      <c r="O1320" t="s">
        <v>4046</v>
      </c>
      <c r="P1320">
        <v>5</v>
      </c>
      <c r="Q1320">
        <v>6</v>
      </c>
    </row>
    <row r="1321" spans="1:17" x14ac:dyDescent="0.25">
      <c r="A1321" s="43">
        <v>1319</v>
      </c>
      <c r="B1321" t="s">
        <v>4047</v>
      </c>
      <c r="C1321" t="s">
        <v>4048</v>
      </c>
      <c r="D1321">
        <v>993805</v>
      </c>
      <c r="E1321">
        <v>120</v>
      </c>
      <c r="F1321">
        <v>109</v>
      </c>
      <c r="G1321">
        <v>109</v>
      </c>
      <c r="J1321">
        <v>1973</v>
      </c>
      <c r="L1321">
        <v>2</v>
      </c>
      <c r="M1321">
        <v>7</v>
      </c>
      <c r="O1321" t="s">
        <v>4049</v>
      </c>
      <c r="P1321">
        <v>5</v>
      </c>
      <c r="Q1321">
        <v>6</v>
      </c>
    </row>
    <row r="1322" spans="1:17" x14ac:dyDescent="0.25">
      <c r="A1322" s="43">
        <v>1320</v>
      </c>
      <c r="B1322" t="s">
        <v>4050</v>
      </c>
      <c r="C1322" t="s">
        <v>4051</v>
      </c>
      <c r="D1322">
        <v>994375</v>
      </c>
      <c r="E1322">
        <v>140</v>
      </c>
      <c r="F1322">
        <v>80</v>
      </c>
      <c r="G1322">
        <v>80</v>
      </c>
      <c r="J1322">
        <v>1992</v>
      </c>
      <c r="L1322">
        <v>1</v>
      </c>
      <c r="O1322" t="s">
        <v>4052</v>
      </c>
      <c r="P1322">
        <v>5</v>
      </c>
      <c r="Q1322">
        <v>6</v>
      </c>
    </row>
    <row r="1323" spans="1:17" x14ac:dyDescent="0.25">
      <c r="A1323" s="43">
        <v>1321</v>
      </c>
      <c r="B1323" t="s">
        <v>4053</v>
      </c>
      <c r="C1323" t="s">
        <v>4054</v>
      </c>
      <c r="D1323">
        <v>994195</v>
      </c>
      <c r="E1323">
        <v>120</v>
      </c>
      <c r="F1323">
        <v>200</v>
      </c>
      <c r="G1323">
        <v>221</v>
      </c>
      <c r="J1323">
        <v>1964</v>
      </c>
      <c r="L1323">
        <v>5</v>
      </c>
      <c r="M1323">
        <v>1</v>
      </c>
      <c r="N1323">
        <v>2</v>
      </c>
      <c r="O1323" t="s">
        <v>4055</v>
      </c>
      <c r="P1323">
        <v>5</v>
      </c>
      <c r="Q1323">
        <v>6</v>
      </c>
    </row>
    <row r="1324" spans="1:17" x14ac:dyDescent="0.25">
      <c r="A1324" s="43">
        <v>1322</v>
      </c>
      <c r="B1324" t="s">
        <v>4056</v>
      </c>
      <c r="C1324" t="s">
        <v>4057</v>
      </c>
      <c r="D1324">
        <v>995119</v>
      </c>
      <c r="E1324">
        <v>130</v>
      </c>
      <c r="F1324">
        <v>101</v>
      </c>
      <c r="G1324">
        <v>101</v>
      </c>
      <c r="J1324">
        <v>1978</v>
      </c>
      <c r="L1324">
        <v>1</v>
      </c>
      <c r="O1324" t="s">
        <v>4058</v>
      </c>
      <c r="P1324">
        <v>5</v>
      </c>
      <c r="Q1324">
        <v>6</v>
      </c>
    </row>
    <row r="1325" spans="1:17" x14ac:dyDescent="0.25">
      <c r="A1325" s="43">
        <v>1323</v>
      </c>
      <c r="B1325" t="s">
        <v>4059</v>
      </c>
      <c r="C1325" t="s">
        <v>4060</v>
      </c>
      <c r="D1325">
        <v>996096</v>
      </c>
      <c r="E1325">
        <v>120</v>
      </c>
      <c r="F1325">
        <v>124</v>
      </c>
      <c r="G1325">
        <v>106</v>
      </c>
      <c r="J1325">
        <v>1971</v>
      </c>
      <c r="K1325">
        <v>1974</v>
      </c>
      <c r="L1325">
        <v>2</v>
      </c>
      <c r="M1325">
        <v>7</v>
      </c>
      <c r="N1325">
        <v>2</v>
      </c>
      <c r="O1325" t="s">
        <v>4061</v>
      </c>
      <c r="P1325">
        <v>5</v>
      </c>
      <c r="Q1325">
        <v>6</v>
      </c>
    </row>
    <row r="1326" spans="1:17" x14ac:dyDescent="0.25">
      <c r="A1326" s="43">
        <v>1324</v>
      </c>
      <c r="B1326" t="s">
        <v>4062</v>
      </c>
      <c r="C1326" t="s">
        <v>4063</v>
      </c>
      <c r="D1326">
        <v>995893</v>
      </c>
      <c r="E1326">
        <v>120</v>
      </c>
      <c r="F1326">
        <v>69</v>
      </c>
      <c r="G1326">
        <v>115</v>
      </c>
      <c r="J1326">
        <v>1955</v>
      </c>
      <c r="L1326">
        <v>2</v>
      </c>
      <c r="M1326">
        <v>7</v>
      </c>
      <c r="O1326" t="s">
        <v>4064</v>
      </c>
      <c r="P1326">
        <v>5</v>
      </c>
      <c r="Q1326">
        <v>6</v>
      </c>
    </row>
    <row r="1327" spans="1:17" x14ac:dyDescent="0.25">
      <c r="A1327" s="43">
        <v>1325</v>
      </c>
      <c r="B1327" t="s">
        <v>4065</v>
      </c>
      <c r="C1327" t="s">
        <v>4066</v>
      </c>
      <c r="D1327">
        <v>993717</v>
      </c>
      <c r="E1327">
        <v>120</v>
      </c>
      <c r="F1327">
        <v>134</v>
      </c>
      <c r="G1327">
        <v>134</v>
      </c>
      <c r="J1327">
        <v>1969</v>
      </c>
      <c r="L1327">
        <v>2</v>
      </c>
      <c r="M1327">
        <v>7</v>
      </c>
      <c r="O1327" t="s">
        <v>4067</v>
      </c>
      <c r="P1327">
        <v>5</v>
      </c>
      <c r="Q1327">
        <v>6</v>
      </c>
    </row>
    <row r="1328" spans="1:17" x14ac:dyDescent="0.25">
      <c r="A1328" s="43">
        <v>1326</v>
      </c>
      <c r="B1328" t="s">
        <v>4068</v>
      </c>
      <c r="C1328" t="s">
        <v>4069</v>
      </c>
      <c r="D1328">
        <v>2685072</v>
      </c>
      <c r="E1328">
        <v>130</v>
      </c>
      <c r="F1328">
        <v>77</v>
      </c>
      <c r="G1328">
        <v>153</v>
      </c>
      <c r="J1328">
        <v>2008</v>
      </c>
      <c r="L1328">
        <v>1</v>
      </c>
      <c r="N1328">
        <v>90</v>
      </c>
      <c r="O1328" t="s">
        <v>4070</v>
      </c>
      <c r="P1328">
        <v>5</v>
      </c>
      <c r="Q1328">
        <v>6</v>
      </c>
    </row>
    <row r="1329" spans="1:17" x14ac:dyDescent="0.25">
      <c r="A1329" s="43">
        <v>1327</v>
      </c>
      <c r="B1329" t="s">
        <v>4071</v>
      </c>
      <c r="C1329" t="s">
        <v>4072</v>
      </c>
      <c r="D1329">
        <v>994601</v>
      </c>
      <c r="E1329">
        <v>130</v>
      </c>
      <c r="F1329">
        <v>107</v>
      </c>
      <c r="G1329">
        <v>107</v>
      </c>
      <c r="J1329">
        <v>1967</v>
      </c>
      <c r="K1329">
        <v>1983</v>
      </c>
      <c r="L1329">
        <v>1</v>
      </c>
      <c r="O1329" t="s">
        <v>4073</v>
      </c>
      <c r="P1329">
        <v>5</v>
      </c>
      <c r="Q1329">
        <v>6</v>
      </c>
    </row>
    <row r="1330" spans="1:17" x14ac:dyDescent="0.25">
      <c r="A1330" s="43">
        <v>1328</v>
      </c>
      <c r="B1330" t="s">
        <v>4074</v>
      </c>
      <c r="C1330" t="s">
        <v>4075</v>
      </c>
      <c r="D1330">
        <v>997498</v>
      </c>
      <c r="E1330">
        <v>120</v>
      </c>
      <c r="F1330">
        <v>125</v>
      </c>
      <c r="G1330">
        <v>125</v>
      </c>
      <c r="J1330">
        <v>1966</v>
      </c>
      <c r="L1330">
        <v>2</v>
      </c>
      <c r="M1330">
        <v>7</v>
      </c>
      <c r="O1330" t="s">
        <v>4076</v>
      </c>
      <c r="P1330">
        <v>5</v>
      </c>
      <c r="Q1330">
        <v>6</v>
      </c>
    </row>
    <row r="1331" spans="1:17" x14ac:dyDescent="0.25">
      <c r="A1331" s="43">
        <v>1329</v>
      </c>
      <c r="B1331" t="s">
        <v>4077</v>
      </c>
      <c r="C1331" t="s">
        <v>4078</v>
      </c>
      <c r="D1331">
        <v>994015</v>
      </c>
      <c r="E1331">
        <v>120</v>
      </c>
      <c r="F1331">
        <v>134</v>
      </c>
      <c r="G1331">
        <v>134</v>
      </c>
      <c r="J1331">
        <v>1971</v>
      </c>
      <c r="L1331">
        <v>5</v>
      </c>
      <c r="M1331">
        <v>1</v>
      </c>
      <c r="N1331">
        <v>2</v>
      </c>
      <c r="O1331" t="s">
        <v>4079</v>
      </c>
      <c r="P1331">
        <v>5</v>
      </c>
      <c r="Q1331">
        <v>6</v>
      </c>
    </row>
    <row r="1332" spans="1:17" x14ac:dyDescent="0.25">
      <c r="A1332" s="43">
        <v>1330</v>
      </c>
      <c r="B1332" t="s">
        <v>4080</v>
      </c>
      <c r="C1332" t="s">
        <v>4081</v>
      </c>
      <c r="D1332">
        <v>2540540</v>
      </c>
      <c r="E1332">
        <v>120</v>
      </c>
      <c r="F1332">
        <v>179</v>
      </c>
      <c r="G1332">
        <v>179</v>
      </c>
      <c r="J1332">
        <v>2001</v>
      </c>
      <c r="L1332">
        <v>1</v>
      </c>
      <c r="N1332">
        <v>5</v>
      </c>
      <c r="O1332" t="s">
        <v>4082</v>
      </c>
      <c r="P1332">
        <v>5</v>
      </c>
      <c r="Q1332">
        <v>6</v>
      </c>
    </row>
    <row r="1333" spans="1:17" x14ac:dyDescent="0.25">
      <c r="A1333" s="43">
        <v>1331</v>
      </c>
      <c r="B1333" t="s">
        <v>4083</v>
      </c>
      <c r="C1333" t="s">
        <v>4084</v>
      </c>
      <c r="D1333">
        <v>996124</v>
      </c>
      <c r="E1333">
        <v>120</v>
      </c>
      <c r="F1333">
        <v>107</v>
      </c>
      <c r="G1333">
        <v>107</v>
      </c>
      <c r="J1333">
        <v>1984</v>
      </c>
      <c r="L1333">
        <v>7</v>
      </c>
      <c r="M1333">
        <v>1</v>
      </c>
      <c r="N1333">
        <v>2</v>
      </c>
      <c r="O1333" t="s">
        <v>4085</v>
      </c>
      <c r="P1333">
        <v>5</v>
      </c>
      <c r="Q1333">
        <v>6</v>
      </c>
    </row>
    <row r="1334" spans="1:17" x14ac:dyDescent="0.25">
      <c r="A1334" s="43">
        <v>1332</v>
      </c>
      <c r="B1334" t="s">
        <v>4086</v>
      </c>
      <c r="C1334" t="s">
        <v>4087</v>
      </c>
      <c r="D1334">
        <v>995227</v>
      </c>
      <c r="E1334">
        <v>130</v>
      </c>
      <c r="F1334">
        <v>126</v>
      </c>
      <c r="G1334">
        <v>170</v>
      </c>
      <c r="J1334">
        <v>1971</v>
      </c>
      <c r="L1334">
        <v>1</v>
      </c>
      <c r="O1334" t="s">
        <v>4088</v>
      </c>
      <c r="P1334">
        <v>5</v>
      </c>
      <c r="Q1334">
        <v>6</v>
      </c>
    </row>
    <row r="1335" spans="1:17" x14ac:dyDescent="0.25">
      <c r="A1335" s="43">
        <v>1333</v>
      </c>
      <c r="B1335" t="s">
        <v>4089</v>
      </c>
      <c r="C1335" t="s">
        <v>4090</v>
      </c>
      <c r="D1335">
        <v>994561</v>
      </c>
      <c r="E1335">
        <v>130</v>
      </c>
      <c r="F1335">
        <v>143</v>
      </c>
      <c r="G1335">
        <v>143</v>
      </c>
      <c r="J1335">
        <v>1967</v>
      </c>
      <c r="K1335">
        <v>1997</v>
      </c>
      <c r="L1335">
        <v>1</v>
      </c>
      <c r="O1335" t="s">
        <v>4091</v>
      </c>
      <c r="P1335">
        <v>5</v>
      </c>
      <c r="Q1335">
        <v>6</v>
      </c>
    </row>
    <row r="1336" spans="1:17" x14ac:dyDescent="0.25">
      <c r="A1336" s="43">
        <v>1334</v>
      </c>
      <c r="B1336" t="s">
        <v>4092</v>
      </c>
      <c r="C1336" t="s">
        <v>4093</v>
      </c>
      <c r="D1336">
        <v>994217</v>
      </c>
      <c r="E1336">
        <v>130</v>
      </c>
      <c r="F1336">
        <v>156</v>
      </c>
      <c r="G1336">
        <v>156</v>
      </c>
      <c r="J1336">
        <v>1967</v>
      </c>
      <c r="K1336">
        <v>1983</v>
      </c>
      <c r="L1336">
        <v>1</v>
      </c>
      <c r="O1336" t="s">
        <v>4094</v>
      </c>
      <c r="P1336">
        <v>5</v>
      </c>
      <c r="Q1336">
        <v>6</v>
      </c>
    </row>
    <row r="1337" spans="1:17" x14ac:dyDescent="0.25">
      <c r="A1337" s="43">
        <v>1335</v>
      </c>
      <c r="B1337" t="s">
        <v>4095</v>
      </c>
      <c r="C1337" t="s">
        <v>4096</v>
      </c>
      <c r="D1337">
        <v>996443</v>
      </c>
      <c r="E1337">
        <v>120</v>
      </c>
      <c r="F1337">
        <v>129</v>
      </c>
      <c r="G1337">
        <v>181</v>
      </c>
      <c r="J1337">
        <v>1989</v>
      </c>
      <c r="L1337">
        <v>2</v>
      </c>
      <c r="M1337">
        <v>7</v>
      </c>
      <c r="O1337" t="s">
        <v>4097</v>
      </c>
      <c r="P1337">
        <v>5</v>
      </c>
      <c r="Q1337">
        <v>6</v>
      </c>
    </row>
    <row r="1338" spans="1:17" x14ac:dyDescent="0.25">
      <c r="A1338" s="43">
        <v>1336</v>
      </c>
      <c r="B1338" t="s">
        <v>4098</v>
      </c>
      <c r="C1338" t="s">
        <v>4099</v>
      </c>
      <c r="D1338">
        <v>996153</v>
      </c>
      <c r="E1338">
        <v>120</v>
      </c>
      <c r="F1338">
        <v>116</v>
      </c>
      <c r="G1338">
        <v>116</v>
      </c>
      <c r="J1338">
        <v>1956</v>
      </c>
      <c r="K1338">
        <v>1976</v>
      </c>
      <c r="L1338">
        <v>2</v>
      </c>
      <c r="M1338">
        <v>7</v>
      </c>
      <c r="O1338" t="s">
        <v>4100</v>
      </c>
      <c r="P1338">
        <v>5</v>
      </c>
      <c r="Q1338">
        <v>6</v>
      </c>
    </row>
    <row r="1339" spans="1:17" x14ac:dyDescent="0.25">
      <c r="A1339" s="43">
        <v>1337</v>
      </c>
      <c r="B1339" t="s">
        <v>4101</v>
      </c>
      <c r="C1339" t="s">
        <v>4102</v>
      </c>
      <c r="D1339">
        <v>997131</v>
      </c>
      <c r="E1339">
        <v>130</v>
      </c>
      <c r="F1339">
        <v>52</v>
      </c>
      <c r="G1339">
        <v>91</v>
      </c>
      <c r="J1339">
        <v>1965</v>
      </c>
      <c r="L1339">
        <v>7</v>
      </c>
      <c r="M1339">
        <v>1</v>
      </c>
      <c r="O1339" t="s">
        <v>4103</v>
      </c>
      <c r="P1339">
        <v>5</v>
      </c>
      <c r="Q1339">
        <v>6</v>
      </c>
    </row>
    <row r="1340" spans="1:17" x14ac:dyDescent="0.25">
      <c r="A1340" s="43">
        <v>1338</v>
      </c>
      <c r="B1340" t="s">
        <v>4104</v>
      </c>
      <c r="C1340" t="s">
        <v>4105</v>
      </c>
      <c r="D1340">
        <v>997600</v>
      </c>
      <c r="E1340">
        <v>120</v>
      </c>
      <c r="F1340">
        <v>101</v>
      </c>
      <c r="G1340">
        <v>83</v>
      </c>
      <c r="J1340">
        <v>1963</v>
      </c>
      <c r="K1340">
        <v>1985</v>
      </c>
      <c r="L1340">
        <v>2</v>
      </c>
      <c r="M1340">
        <v>3</v>
      </c>
      <c r="O1340" t="s">
        <v>4106</v>
      </c>
      <c r="P1340">
        <v>5</v>
      </c>
      <c r="Q1340">
        <v>6</v>
      </c>
    </row>
    <row r="1341" spans="1:17" x14ac:dyDescent="0.25">
      <c r="A1341" s="43">
        <v>1339</v>
      </c>
      <c r="B1341" t="s">
        <v>4107</v>
      </c>
      <c r="C1341" t="s">
        <v>4108</v>
      </c>
      <c r="D1341">
        <v>994030</v>
      </c>
      <c r="E1341">
        <v>120</v>
      </c>
      <c r="F1341">
        <v>140</v>
      </c>
      <c r="G1341">
        <v>119</v>
      </c>
      <c r="J1341">
        <v>1972</v>
      </c>
      <c r="K1341">
        <v>1983</v>
      </c>
      <c r="L1341">
        <v>2</v>
      </c>
      <c r="M1341">
        <v>7</v>
      </c>
      <c r="N1341">
        <v>90</v>
      </c>
      <c r="O1341" t="s">
        <v>4109</v>
      </c>
      <c r="P1341">
        <v>5</v>
      </c>
      <c r="Q1341">
        <v>6</v>
      </c>
    </row>
    <row r="1342" spans="1:17" x14ac:dyDescent="0.25">
      <c r="A1342" s="43">
        <v>1340</v>
      </c>
      <c r="B1342" t="s">
        <v>4110</v>
      </c>
      <c r="C1342" t="s">
        <v>4111</v>
      </c>
      <c r="D1342">
        <v>993671</v>
      </c>
      <c r="E1342">
        <v>120</v>
      </c>
      <c r="F1342">
        <v>170</v>
      </c>
      <c r="G1342">
        <v>170</v>
      </c>
      <c r="J1342">
        <v>1969</v>
      </c>
      <c r="K1342">
        <v>1982</v>
      </c>
      <c r="L1342">
        <v>2</v>
      </c>
      <c r="M1342">
        <v>7</v>
      </c>
      <c r="O1342" t="s">
        <v>4112</v>
      </c>
      <c r="P1342">
        <v>5</v>
      </c>
      <c r="Q1342">
        <v>6</v>
      </c>
    </row>
    <row r="1343" spans="1:17" x14ac:dyDescent="0.25">
      <c r="A1343" s="43">
        <v>1341</v>
      </c>
      <c r="B1343" t="s">
        <v>4113</v>
      </c>
      <c r="C1343" t="s">
        <v>4114</v>
      </c>
      <c r="D1343">
        <v>1867343</v>
      </c>
      <c r="E1343">
        <v>321</v>
      </c>
      <c r="F1343">
        <v>3713</v>
      </c>
      <c r="H1343">
        <v>3713</v>
      </c>
      <c r="J1343">
        <v>1997</v>
      </c>
      <c r="K1343">
        <v>2009</v>
      </c>
      <c r="L1343">
        <v>1</v>
      </c>
      <c r="N1343">
        <v>90</v>
      </c>
      <c r="O1343" t="s">
        <v>4115</v>
      </c>
      <c r="P1343">
        <v>5</v>
      </c>
      <c r="Q1343">
        <v>6</v>
      </c>
    </row>
    <row r="1344" spans="1:17" x14ac:dyDescent="0.25">
      <c r="A1344" s="43">
        <v>1342</v>
      </c>
      <c r="B1344" t="s">
        <v>4116</v>
      </c>
      <c r="C1344" t="s">
        <v>4117</v>
      </c>
      <c r="D1344">
        <v>995293</v>
      </c>
      <c r="E1344">
        <v>419</v>
      </c>
      <c r="F1344">
        <v>215</v>
      </c>
      <c r="H1344">
        <v>215</v>
      </c>
      <c r="J1344">
        <v>2015</v>
      </c>
      <c r="L1344">
        <v>5</v>
      </c>
      <c r="M1344">
        <v>1</v>
      </c>
      <c r="O1344" t="s">
        <v>4118</v>
      </c>
      <c r="P1344">
        <v>5</v>
      </c>
      <c r="Q1344">
        <v>6</v>
      </c>
    </row>
    <row r="1345" spans="1:17" x14ac:dyDescent="0.25">
      <c r="A1345" s="43">
        <v>1343</v>
      </c>
      <c r="B1345" t="s">
        <v>4119</v>
      </c>
      <c r="C1345" t="s">
        <v>4120</v>
      </c>
      <c r="D1345">
        <v>996512</v>
      </c>
      <c r="E1345">
        <v>120</v>
      </c>
      <c r="F1345">
        <v>149</v>
      </c>
      <c r="G1345">
        <v>149</v>
      </c>
      <c r="J1345">
        <v>1993</v>
      </c>
      <c r="L1345">
        <v>2</v>
      </c>
      <c r="M1345">
        <v>7</v>
      </c>
      <c r="O1345" t="s">
        <v>4121</v>
      </c>
      <c r="P1345">
        <v>5</v>
      </c>
      <c r="Q1345">
        <v>6</v>
      </c>
    </row>
    <row r="1346" spans="1:17" x14ac:dyDescent="0.25">
      <c r="A1346" s="43">
        <v>1344</v>
      </c>
      <c r="B1346" t="s">
        <v>4122</v>
      </c>
      <c r="C1346" t="s">
        <v>4123</v>
      </c>
      <c r="D1346">
        <v>997068</v>
      </c>
      <c r="E1346">
        <v>120</v>
      </c>
      <c r="F1346">
        <v>117</v>
      </c>
      <c r="G1346">
        <v>207</v>
      </c>
      <c r="J1346">
        <v>1958</v>
      </c>
      <c r="K1346">
        <v>1981</v>
      </c>
      <c r="L1346">
        <v>2</v>
      </c>
      <c r="M1346">
        <v>7</v>
      </c>
      <c r="N1346">
        <v>3</v>
      </c>
      <c r="O1346" t="s">
        <v>4124</v>
      </c>
      <c r="P1346">
        <v>5</v>
      </c>
      <c r="Q1346">
        <v>6</v>
      </c>
    </row>
    <row r="1347" spans="1:17" x14ac:dyDescent="0.25">
      <c r="A1347" s="43">
        <v>1345</v>
      </c>
      <c r="B1347" t="s">
        <v>4125</v>
      </c>
      <c r="C1347" t="s">
        <v>4126</v>
      </c>
      <c r="D1347">
        <v>995328</v>
      </c>
      <c r="E1347">
        <v>120</v>
      </c>
      <c r="F1347">
        <v>113</v>
      </c>
      <c r="G1347">
        <v>189</v>
      </c>
      <c r="J1347">
        <v>1996</v>
      </c>
      <c r="L1347">
        <v>2</v>
      </c>
      <c r="M1347">
        <v>7</v>
      </c>
      <c r="O1347" t="s">
        <v>4127</v>
      </c>
      <c r="P1347">
        <v>5</v>
      </c>
      <c r="Q1347">
        <v>6</v>
      </c>
    </row>
    <row r="1348" spans="1:17" x14ac:dyDescent="0.25">
      <c r="A1348" s="43">
        <v>1346</v>
      </c>
      <c r="B1348" t="s">
        <v>4128</v>
      </c>
      <c r="C1348" t="s">
        <v>4129</v>
      </c>
      <c r="D1348">
        <v>994070</v>
      </c>
      <c r="E1348">
        <v>120</v>
      </c>
      <c r="F1348">
        <v>119</v>
      </c>
      <c r="G1348">
        <v>119</v>
      </c>
      <c r="J1348">
        <v>1972</v>
      </c>
      <c r="L1348">
        <v>2</v>
      </c>
      <c r="M1348">
        <v>7</v>
      </c>
      <c r="N1348">
        <v>2</v>
      </c>
      <c r="O1348" t="s">
        <v>4130</v>
      </c>
      <c r="P1348">
        <v>5</v>
      </c>
      <c r="Q1348">
        <v>6</v>
      </c>
    </row>
    <row r="1349" spans="1:17" x14ac:dyDescent="0.25">
      <c r="A1349" s="43">
        <v>1347</v>
      </c>
      <c r="B1349" t="s">
        <v>4131</v>
      </c>
      <c r="C1349" t="s">
        <v>4132</v>
      </c>
      <c r="D1349">
        <v>994666</v>
      </c>
      <c r="E1349">
        <v>130</v>
      </c>
      <c r="F1349">
        <v>131</v>
      </c>
      <c r="G1349">
        <v>131</v>
      </c>
      <c r="J1349">
        <v>1973</v>
      </c>
      <c r="L1349">
        <v>1</v>
      </c>
      <c r="O1349" t="s">
        <v>4133</v>
      </c>
      <c r="P1349">
        <v>5</v>
      </c>
      <c r="Q1349">
        <v>6</v>
      </c>
    </row>
    <row r="1350" spans="1:17" x14ac:dyDescent="0.25">
      <c r="A1350" s="43">
        <v>1348</v>
      </c>
      <c r="B1350" t="s">
        <v>4134</v>
      </c>
      <c r="C1350" t="s">
        <v>4135</v>
      </c>
      <c r="D1350">
        <v>996137</v>
      </c>
      <c r="E1350">
        <v>120</v>
      </c>
      <c r="F1350">
        <v>169</v>
      </c>
      <c r="G1350">
        <v>169</v>
      </c>
      <c r="J1350">
        <v>1987</v>
      </c>
      <c r="L1350">
        <v>7</v>
      </c>
      <c r="M1350">
        <v>1</v>
      </c>
      <c r="N1350">
        <v>1</v>
      </c>
      <c r="O1350" t="s">
        <v>4136</v>
      </c>
      <c r="P1350">
        <v>5</v>
      </c>
      <c r="Q1350">
        <v>6</v>
      </c>
    </row>
    <row r="1351" spans="1:17" x14ac:dyDescent="0.25">
      <c r="A1351" s="43">
        <v>1349</v>
      </c>
      <c r="B1351" t="s">
        <v>4137</v>
      </c>
      <c r="C1351" t="s">
        <v>4138</v>
      </c>
      <c r="D1351">
        <v>995957</v>
      </c>
      <c r="E1351">
        <v>120</v>
      </c>
      <c r="F1351">
        <v>148</v>
      </c>
      <c r="G1351">
        <v>148</v>
      </c>
      <c r="J1351">
        <v>1972</v>
      </c>
      <c r="L1351">
        <v>2</v>
      </c>
      <c r="M1351">
        <v>7</v>
      </c>
      <c r="O1351" t="s">
        <v>4139</v>
      </c>
      <c r="P1351">
        <v>5</v>
      </c>
      <c r="Q1351">
        <v>6</v>
      </c>
    </row>
    <row r="1352" spans="1:17" x14ac:dyDescent="0.25">
      <c r="A1352" s="43">
        <v>1350</v>
      </c>
      <c r="B1352" t="s">
        <v>4140</v>
      </c>
      <c r="C1352" t="s">
        <v>4141</v>
      </c>
      <c r="D1352">
        <v>996530</v>
      </c>
      <c r="E1352">
        <v>120</v>
      </c>
      <c r="F1352">
        <v>128</v>
      </c>
      <c r="G1352">
        <v>128</v>
      </c>
      <c r="J1352">
        <v>1990</v>
      </c>
      <c r="L1352">
        <v>2</v>
      </c>
      <c r="M1352">
        <v>7</v>
      </c>
      <c r="O1352" t="s">
        <v>4142</v>
      </c>
      <c r="P1352">
        <v>5</v>
      </c>
      <c r="Q1352">
        <v>6</v>
      </c>
    </row>
    <row r="1353" spans="1:17" x14ac:dyDescent="0.25">
      <c r="A1353" s="43">
        <v>1351</v>
      </c>
      <c r="B1353" t="s">
        <v>4143</v>
      </c>
      <c r="C1353" t="s">
        <v>4144</v>
      </c>
      <c r="D1353">
        <v>994975</v>
      </c>
      <c r="E1353">
        <v>130</v>
      </c>
      <c r="F1353">
        <v>104</v>
      </c>
      <c r="G1353">
        <v>104</v>
      </c>
      <c r="J1353">
        <v>1993</v>
      </c>
      <c r="L1353">
        <v>1</v>
      </c>
      <c r="O1353" t="s">
        <v>4145</v>
      </c>
      <c r="P1353">
        <v>5</v>
      </c>
      <c r="Q1353">
        <v>6</v>
      </c>
    </row>
    <row r="1354" spans="1:17" x14ac:dyDescent="0.25">
      <c r="A1354" s="43">
        <v>1352</v>
      </c>
      <c r="B1354" t="s">
        <v>4146</v>
      </c>
      <c r="C1354" t="s">
        <v>4147</v>
      </c>
      <c r="D1354">
        <v>997314</v>
      </c>
      <c r="E1354">
        <v>130</v>
      </c>
      <c r="F1354">
        <v>61</v>
      </c>
      <c r="G1354">
        <v>110</v>
      </c>
      <c r="J1354">
        <v>1966</v>
      </c>
      <c r="L1354">
        <v>1</v>
      </c>
      <c r="O1354" t="s">
        <v>4148</v>
      </c>
      <c r="P1354">
        <v>5</v>
      </c>
      <c r="Q1354">
        <v>6</v>
      </c>
    </row>
    <row r="1355" spans="1:17" x14ac:dyDescent="0.25">
      <c r="A1355" s="43">
        <v>1353</v>
      </c>
      <c r="B1355" t="s">
        <v>4149</v>
      </c>
      <c r="C1355" t="s">
        <v>4150</v>
      </c>
      <c r="D1355">
        <v>995802</v>
      </c>
      <c r="E1355">
        <v>130</v>
      </c>
      <c r="F1355">
        <v>100</v>
      </c>
      <c r="G1355">
        <v>100</v>
      </c>
      <c r="J1355">
        <v>1965</v>
      </c>
      <c r="L1355">
        <v>2</v>
      </c>
      <c r="M1355">
        <v>7</v>
      </c>
      <c r="O1355" t="s">
        <v>4151</v>
      </c>
      <c r="P1355">
        <v>5</v>
      </c>
      <c r="Q1355">
        <v>6</v>
      </c>
    </row>
    <row r="1356" spans="1:17" x14ac:dyDescent="0.25">
      <c r="A1356" s="43">
        <v>1354</v>
      </c>
      <c r="B1356" t="s">
        <v>4152</v>
      </c>
      <c r="C1356" t="s">
        <v>4153</v>
      </c>
      <c r="D1356">
        <v>996251</v>
      </c>
      <c r="E1356">
        <v>120</v>
      </c>
      <c r="F1356">
        <v>141</v>
      </c>
      <c r="G1356">
        <v>124</v>
      </c>
      <c r="J1356">
        <v>1972</v>
      </c>
      <c r="L1356">
        <v>2</v>
      </c>
      <c r="M1356">
        <v>7</v>
      </c>
      <c r="O1356" t="s">
        <v>4154</v>
      </c>
      <c r="P1356">
        <v>5</v>
      </c>
      <c r="Q1356">
        <v>6</v>
      </c>
    </row>
    <row r="1357" spans="1:17" x14ac:dyDescent="0.25">
      <c r="A1357" s="43">
        <v>1355</v>
      </c>
      <c r="B1357" t="s">
        <v>4155</v>
      </c>
      <c r="C1357" t="s">
        <v>4156</v>
      </c>
      <c r="D1357">
        <v>996813</v>
      </c>
      <c r="E1357">
        <v>130</v>
      </c>
      <c r="F1357">
        <v>63</v>
      </c>
      <c r="G1357">
        <v>112</v>
      </c>
      <c r="J1357">
        <v>1978</v>
      </c>
      <c r="L1357">
        <v>1</v>
      </c>
      <c r="O1357" t="s">
        <v>4157</v>
      </c>
      <c r="P1357">
        <v>5</v>
      </c>
      <c r="Q1357">
        <v>6</v>
      </c>
    </row>
    <row r="1358" spans="1:17" x14ac:dyDescent="0.25">
      <c r="A1358" s="43">
        <v>1356</v>
      </c>
      <c r="B1358" t="s">
        <v>4158</v>
      </c>
      <c r="C1358" t="s">
        <v>4159</v>
      </c>
      <c r="D1358">
        <v>2540544</v>
      </c>
      <c r="E1358">
        <v>120</v>
      </c>
      <c r="F1358">
        <v>145</v>
      </c>
      <c r="G1358">
        <v>145</v>
      </c>
      <c r="J1358">
        <v>2001</v>
      </c>
      <c r="L1358">
        <v>1</v>
      </c>
      <c r="O1358" t="s">
        <v>4160</v>
      </c>
      <c r="P1358">
        <v>5</v>
      </c>
      <c r="Q1358">
        <v>6</v>
      </c>
    </row>
    <row r="1359" spans="1:17" x14ac:dyDescent="0.25">
      <c r="A1359" s="43">
        <v>1357</v>
      </c>
      <c r="B1359" t="s">
        <v>4161</v>
      </c>
      <c r="C1359" t="s">
        <v>4162</v>
      </c>
      <c r="D1359">
        <v>996598</v>
      </c>
      <c r="E1359">
        <v>120</v>
      </c>
      <c r="F1359">
        <v>130</v>
      </c>
      <c r="G1359">
        <v>130</v>
      </c>
      <c r="J1359">
        <v>1995</v>
      </c>
      <c r="L1359">
        <v>2</v>
      </c>
      <c r="M1359">
        <v>7</v>
      </c>
      <c r="O1359" t="s">
        <v>4163</v>
      </c>
      <c r="P1359">
        <v>5</v>
      </c>
      <c r="Q1359">
        <v>6</v>
      </c>
    </row>
    <row r="1360" spans="1:17" x14ac:dyDescent="0.25">
      <c r="A1360" s="43">
        <v>1358</v>
      </c>
      <c r="B1360" t="s">
        <v>4164</v>
      </c>
      <c r="C1360" t="s">
        <v>4165</v>
      </c>
      <c r="D1360">
        <v>997270</v>
      </c>
      <c r="E1360">
        <v>130</v>
      </c>
      <c r="F1360">
        <v>61</v>
      </c>
      <c r="G1360">
        <v>109</v>
      </c>
      <c r="J1360">
        <v>1978</v>
      </c>
      <c r="L1360">
        <v>1</v>
      </c>
      <c r="O1360" t="s">
        <v>4166</v>
      </c>
      <c r="P1360">
        <v>5</v>
      </c>
      <c r="Q1360">
        <v>6</v>
      </c>
    </row>
    <row r="1361" spans="1:17" x14ac:dyDescent="0.25">
      <c r="A1361" s="43">
        <v>1359</v>
      </c>
      <c r="B1361" t="s">
        <v>4167</v>
      </c>
      <c r="C1361" t="s">
        <v>4168</v>
      </c>
      <c r="D1361">
        <v>995634</v>
      </c>
      <c r="E1361">
        <v>120</v>
      </c>
      <c r="F1361">
        <v>136</v>
      </c>
      <c r="G1361">
        <v>226</v>
      </c>
      <c r="J1361">
        <v>1970</v>
      </c>
      <c r="L1361">
        <v>2</v>
      </c>
      <c r="M1361">
        <v>7</v>
      </c>
      <c r="O1361" t="s">
        <v>4169</v>
      </c>
      <c r="P1361">
        <v>5</v>
      </c>
      <c r="Q1361">
        <v>6</v>
      </c>
    </row>
    <row r="1362" spans="1:17" x14ac:dyDescent="0.25">
      <c r="A1362" s="43">
        <v>1360</v>
      </c>
      <c r="B1362" t="s">
        <v>4170</v>
      </c>
      <c r="C1362" t="s">
        <v>2640</v>
      </c>
      <c r="D1362">
        <v>996066</v>
      </c>
      <c r="E1362">
        <v>321</v>
      </c>
      <c r="F1362">
        <v>2092</v>
      </c>
      <c r="H1362">
        <v>2092</v>
      </c>
      <c r="J1362">
        <v>1962</v>
      </c>
      <c r="K1362">
        <v>1984</v>
      </c>
      <c r="L1362">
        <v>2</v>
      </c>
      <c r="M1362">
        <v>7</v>
      </c>
      <c r="O1362" t="s">
        <v>4171</v>
      </c>
      <c r="P1362">
        <v>5</v>
      </c>
      <c r="Q1362">
        <v>6</v>
      </c>
    </row>
    <row r="1363" spans="1:17" x14ac:dyDescent="0.25">
      <c r="A1363" s="43">
        <v>1361</v>
      </c>
      <c r="B1363" t="s">
        <v>4172</v>
      </c>
      <c r="C1363" t="s">
        <v>4173</v>
      </c>
      <c r="D1363">
        <v>994833</v>
      </c>
      <c r="E1363">
        <v>120</v>
      </c>
      <c r="F1363">
        <v>170</v>
      </c>
      <c r="G1363">
        <v>170</v>
      </c>
      <c r="J1363">
        <v>1971</v>
      </c>
      <c r="K1363">
        <v>1979</v>
      </c>
      <c r="L1363">
        <v>2</v>
      </c>
      <c r="M1363">
        <v>7</v>
      </c>
      <c r="N1363">
        <v>2</v>
      </c>
      <c r="O1363" t="s">
        <v>4174</v>
      </c>
      <c r="P1363">
        <v>5</v>
      </c>
      <c r="Q1363">
        <v>6</v>
      </c>
    </row>
    <row r="1364" spans="1:17" x14ac:dyDescent="0.25">
      <c r="A1364" s="43">
        <v>1362</v>
      </c>
      <c r="B1364" t="s">
        <v>4175</v>
      </c>
      <c r="C1364" t="s">
        <v>4176</v>
      </c>
      <c r="D1364">
        <v>995064</v>
      </c>
      <c r="E1364">
        <v>130</v>
      </c>
      <c r="F1364">
        <v>131</v>
      </c>
      <c r="G1364">
        <v>131</v>
      </c>
      <c r="J1364">
        <v>1973</v>
      </c>
      <c r="L1364">
        <v>1</v>
      </c>
      <c r="N1364">
        <v>2</v>
      </c>
      <c r="O1364" t="s">
        <v>4177</v>
      </c>
      <c r="P1364">
        <v>5</v>
      </c>
      <c r="Q1364">
        <v>6</v>
      </c>
    </row>
    <row r="1365" spans="1:17" x14ac:dyDescent="0.25">
      <c r="A1365" s="43">
        <v>1363</v>
      </c>
      <c r="B1365" t="s">
        <v>4178</v>
      </c>
      <c r="C1365" t="s">
        <v>4179</v>
      </c>
      <c r="D1365">
        <v>996193</v>
      </c>
      <c r="E1365">
        <v>120</v>
      </c>
      <c r="F1365">
        <v>163</v>
      </c>
      <c r="G1365">
        <v>132</v>
      </c>
      <c r="J1365">
        <v>1984</v>
      </c>
      <c r="L1365">
        <v>2</v>
      </c>
      <c r="M1365">
        <v>7</v>
      </c>
      <c r="O1365" t="s">
        <v>4180</v>
      </c>
      <c r="P1365">
        <v>5</v>
      </c>
      <c r="Q1365">
        <v>6</v>
      </c>
    </row>
    <row r="1366" spans="1:17" x14ac:dyDescent="0.25">
      <c r="A1366" s="43">
        <v>1364</v>
      </c>
      <c r="B1366" t="s">
        <v>4181</v>
      </c>
      <c r="C1366" t="s">
        <v>4182</v>
      </c>
      <c r="D1366">
        <v>994937</v>
      </c>
      <c r="E1366">
        <v>130</v>
      </c>
      <c r="F1366">
        <v>75</v>
      </c>
      <c r="G1366">
        <v>125</v>
      </c>
      <c r="J1366">
        <v>1975</v>
      </c>
      <c r="L1366">
        <v>7</v>
      </c>
      <c r="M1366">
        <v>1</v>
      </c>
      <c r="N1366">
        <v>2</v>
      </c>
      <c r="O1366" t="s">
        <v>4183</v>
      </c>
      <c r="P1366">
        <v>5</v>
      </c>
      <c r="Q1366">
        <v>6</v>
      </c>
    </row>
    <row r="1367" spans="1:17" x14ac:dyDescent="0.25">
      <c r="A1367" s="43">
        <v>1365</v>
      </c>
      <c r="B1367" t="s">
        <v>4184</v>
      </c>
      <c r="C1367" t="s">
        <v>4185</v>
      </c>
      <c r="D1367">
        <v>993621</v>
      </c>
      <c r="E1367">
        <v>120</v>
      </c>
      <c r="F1367">
        <v>119</v>
      </c>
      <c r="G1367">
        <v>119</v>
      </c>
      <c r="J1367">
        <v>1972</v>
      </c>
      <c r="L1367">
        <v>2</v>
      </c>
      <c r="M1367">
        <v>7</v>
      </c>
      <c r="N1367">
        <v>90</v>
      </c>
      <c r="O1367" t="s">
        <v>4186</v>
      </c>
      <c r="P1367">
        <v>5</v>
      </c>
      <c r="Q1367">
        <v>6</v>
      </c>
    </row>
    <row r="1368" spans="1:17" x14ac:dyDescent="0.25">
      <c r="A1368" s="43">
        <v>1366</v>
      </c>
      <c r="B1368" t="s">
        <v>4187</v>
      </c>
      <c r="C1368" t="s">
        <v>4188</v>
      </c>
      <c r="D1368">
        <v>996970</v>
      </c>
      <c r="E1368">
        <v>130</v>
      </c>
      <c r="F1368">
        <v>111</v>
      </c>
      <c r="G1368">
        <v>111</v>
      </c>
      <c r="J1368">
        <v>1974</v>
      </c>
      <c r="L1368">
        <v>1</v>
      </c>
      <c r="N1368">
        <v>2</v>
      </c>
      <c r="O1368" t="s">
        <v>4189</v>
      </c>
      <c r="P1368">
        <v>5</v>
      </c>
      <c r="Q1368">
        <v>6</v>
      </c>
    </row>
    <row r="1369" spans="1:17" x14ac:dyDescent="0.25">
      <c r="A1369" s="43">
        <v>1367</v>
      </c>
      <c r="B1369" t="s">
        <v>4190</v>
      </c>
      <c r="C1369" t="s">
        <v>4191</v>
      </c>
      <c r="D1369">
        <v>996181</v>
      </c>
      <c r="E1369">
        <v>120</v>
      </c>
      <c r="F1369">
        <v>360</v>
      </c>
      <c r="G1369">
        <v>203</v>
      </c>
      <c r="H1369">
        <v>157</v>
      </c>
      <c r="J1369">
        <v>1961</v>
      </c>
      <c r="K1369">
        <v>1968</v>
      </c>
      <c r="L1369">
        <v>2</v>
      </c>
      <c r="M1369">
        <v>7</v>
      </c>
      <c r="O1369" t="s">
        <v>4192</v>
      </c>
      <c r="P1369">
        <v>5</v>
      </c>
      <c r="Q1369">
        <v>6</v>
      </c>
    </row>
    <row r="1370" spans="1:17" x14ac:dyDescent="0.25">
      <c r="A1370" s="43">
        <v>1368</v>
      </c>
      <c r="B1370" t="s">
        <v>4193</v>
      </c>
      <c r="C1370" t="s">
        <v>4194</v>
      </c>
      <c r="D1370">
        <v>995380</v>
      </c>
      <c r="E1370">
        <v>120</v>
      </c>
      <c r="F1370">
        <v>199</v>
      </c>
      <c r="G1370">
        <v>154</v>
      </c>
      <c r="J1370">
        <v>1969</v>
      </c>
      <c r="K1370">
        <v>1984</v>
      </c>
      <c r="L1370">
        <v>2</v>
      </c>
      <c r="M1370">
        <v>7</v>
      </c>
      <c r="O1370" t="s">
        <v>4195</v>
      </c>
      <c r="P1370">
        <v>5</v>
      </c>
      <c r="Q1370">
        <v>6</v>
      </c>
    </row>
    <row r="1371" spans="1:17" x14ac:dyDescent="0.25">
      <c r="A1371" s="43">
        <v>1369</v>
      </c>
      <c r="B1371" t="s">
        <v>4196</v>
      </c>
      <c r="C1371" t="s">
        <v>4197</v>
      </c>
      <c r="D1371">
        <v>2540576</v>
      </c>
      <c r="E1371">
        <v>120</v>
      </c>
      <c r="F1371">
        <v>137</v>
      </c>
      <c r="G1371">
        <v>137</v>
      </c>
      <c r="J1371">
        <v>2000</v>
      </c>
      <c r="L1371">
        <v>1</v>
      </c>
      <c r="O1371" t="s">
        <v>4198</v>
      </c>
      <c r="P1371">
        <v>5</v>
      </c>
      <c r="Q1371">
        <v>6</v>
      </c>
    </row>
    <row r="1372" spans="1:17" x14ac:dyDescent="0.25">
      <c r="A1372" s="43">
        <v>1370</v>
      </c>
      <c r="B1372" t="s">
        <v>4199</v>
      </c>
      <c r="C1372" t="s">
        <v>4200</v>
      </c>
      <c r="D1372">
        <v>997184</v>
      </c>
      <c r="E1372">
        <v>130</v>
      </c>
      <c r="F1372">
        <v>61</v>
      </c>
      <c r="G1372">
        <v>109</v>
      </c>
      <c r="J1372">
        <v>1978</v>
      </c>
      <c r="L1372">
        <v>1</v>
      </c>
      <c r="O1372" t="s">
        <v>4201</v>
      </c>
      <c r="P1372">
        <v>5</v>
      </c>
      <c r="Q1372">
        <v>6</v>
      </c>
    </row>
    <row r="1373" spans="1:17" x14ac:dyDescent="0.25">
      <c r="A1373" s="43">
        <v>1371</v>
      </c>
      <c r="B1373" t="s">
        <v>4202</v>
      </c>
      <c r="C1373" t="s">
        <v>4203</v>
      </c>
      <c r="D1373">
        <v>996457</v>
      </c>
      <c r="E1373">
        <v>120</v>
      </c>
      <c r="F1373">
        <v>151</v>
      </c>
      <c r="G1373">
        <v>151</v>
      </c>
      <c r="J1373">
        <v>1995</v>
      </c>
      <c r="L1373">
        <v>2</v>
      </c>
      <c r="M1373">
        <v>7</v>
      </c>
      <c r="O1373" t="s">
        <v>4204</v>
      </c>
      <c r="P1373">
        <v>5</v>
      </c>
      <c r="Q1373">
        <v>6</v>
      </c>
    </row>
    <row r="1374" spans="1:17" x14ac:dyDescent="0.25">
      <c r="A1374" s="43">
        <v>1372</v>
      </c>
      <c r="B1374" t="s">
        <v>4205</v>
      </c>
      <c r="C1374" t="s">
        <v>4206</v>
      </c>
      <c r="D1374">
        <v>995945</v>
      </c>
      <c r="E1374">
        <v>120</v>
      </c>
      <c r="F1374">
        <v>148</v>
      </c>
      <c r="G1374">
        <v>148</v>
      </c>
      <c r="J1374">
        <v>1973</v>
      </c>
      <c r="L1374">
        <v>2</v>
      </c>
      <c r="M1374">
        <v>7</v>
      </c>
      <c r="N1374">
        <v>2</v>
      </c>
      <c r="O1374" t="s">
        <v>4207</v>
      </c>
      <c r="P1374">
        <v>5</v>
      </c>
      <c r="Q1374">
        <v>6</v>
      </c>
    </row>
    <row r="1375" spans="1:17" x14ac:dyDescent="0.25">
      <c r="A1375" s="43">
        <v>1373</v>
      </c>
      <c r="B1375" t="s">
        <v>4208</v>
      </c>
      <c r="C1375" t="s">
        <v>4209</v>
      </c>
      <c r="D1375">
        <v>995535</v>
      </c>
      <c r="E1375">
        <v>120</v>
      </c>
      <c r="F1375">
        <v>169</v>
      </c>
      <c r="G1375">
        <v>252</v>
      </c>
      <c r="J1375">
        <v>1952</v>
      </c>
      <c r="K1375">
        <v>1983</v>
      </c>
      <c r="L1375">
        <v>2</v>
      </c>
      <c r="M1375">
        <v>7</v>
      </c>
      <c r="N1375">
        <v>2</v>
      </c>
      <c r="O1375" t="s">
        <v>4210</v>
      </c>
      <c r="P1375">
        <v>5</v>
      </c>
      <c r="Q1375">
        <v>6</v>
      </c>
    </row>
    <row r="1376" spans="1:17" x14ac:dyDescent="0.25">
      <c r="A1376" s="43">
        <v>1374</v>
      </c>
      <c r="B1376" t="s">
        <v>4211</v>
      </c>
      <c r="C1376" t="s">
        <v>4212</v>
      </c>
      <c r="D1376">
        <v>2540588</v>
      </c>
      <c r="E1376">
        <v>130</v>
      </c>
      <c r="F1376">
        <v>118</v>
      </c>
      <c r="G1376">
        <v>118</v>
      </c>
      <c r="J1376">
        <v>2000</v>
      </c>
      <c r="L1376">
        <v>1</v>
      </c>
      <c r="N1376">
        <v>1</v>
      </c>
      <c r="O1376" t="s">
        <v>4213</v>
      </c>
      <c r="P1376">
        <v>5</v>
      </c>
      <c r="Q1376">
        <v>6</v>
      </c>
    </row>
    <row r="1377" spans="1:17" x14ac:dyDescent="0.25">
      <c r="A1377" s="43">
        <v>1375</v>
      </c>
      <c r="B1377" t="s">
        <v>4214</v>
      </c>
      <c r="C1377" t="s">
        <v>4215</v>
      </c>
      <c r="D1377">
        <v>997622</v>
      </c>
      <c r="E1377">
        <v>120</v>
      </c>
      <c r="F1377">
        <v>71</v>
      </c>
      <c r="G1377">
        <v>91</v>
      </c>
      <c r="J1377">
        <v>1932</v>
      </c>
      <c r="K1377">
        <v>1985</v>
      </c>
      <c r="L1377">
        <v>2</v>
      </c>
      <c r="M1377">
        <v>7</v>
      </c>
      <c r="O1377" t="s">
        <v>4216</v>
      </c>
      <c r="P1377">
        <v>5</v>
      </c>
      <c r="Q1377">
        <v>6</v>
      </c>
    </row>
    <row r="1378" spans="1:17" x14ac:dyDescent="0.25">
      <c r="A1378" s="43">
        <v>1376</v>
      </c>
      <c r="B1378" t="s">
        <v>4217</v>
      </c>
      <c r="C1378" t="s">
        <v>4218</v>
      </c>
      <c r="D1378">
        <v>996109</v>
      </c>
      <c r="E1378">
        <v>120</v>
      </c>
      <c r="F1378">
        <v>143</v>
      </c>
      <c r="G1378">
        <v>143</v>
      </c>
      <c r="J1378">
        <v>1970</v>
      </c>
      <c r="L1378">
        <v>2</v>
      </c>
      <c r="M1378">
        <v>7</v>
      </c>
      <c r="O1378" t="s">
        <v>4219</v>
      </c>
      <c r="P1378">
        <v>5</v>
      </c>
      <c r="Q1378">
        <v>6</v>
      </c>
    </row>
    <row r="1379" spans="1:17" x14ac:dyDescent="0.25">
      <c r="A1379" s="43">
        <v>1377</v>
      </c>
      <c r="B1379" t="s">
        <v>4220</v>
      </c>
      <c r="C1379" t="s">
        <v>4221</v>
      </c>
      <c r="D1379">
        <v>994906</v>
      </c>
      <c r="E1379">
        <v>130</v>
      </c>
      <c r="F1379">
        <v>88</v>
      </c>
      <c r="G1379">
        <v>88</v>
      </c>
      <c r="J1379">
        <v>1993</v>
      </c>
      <c r="L1379">
        <v>1</v>
      </c>
      <c r="O1379" t="s">
        <v>4222</v>
      </c>
      <c r="P1379">
        <v>5</v>
      </c>
      <c r="Q1379">
        <v>6</v>
      </c>
    </row>
    <row r="1380" spans="1:17" x14ac:dyDescent="0.25">
      <c r="A1380" s="43">
        <v>1378</v>
      </c>
      <c r="B1380" t="s">
        <v>4223</v>
      </c>
      <c r="C1380" t="s">
        <v>1720</v>
      </c>
      <c r="D1380">
        <v>995702</v>
      </c>
      <c r="E1380">
        <v>210</v>
      </c>
      <c r="F1380">
        <v>150</v>
      </c>
      <c r="H1380">
        <v>150</v>
      </c>
      <c r="J1380">
        <v>1881</v>
      </c>
      <c r="K1380">
        <v>1976</v>
      </c>
      <c r="L1380">
        <v>9</v>
      </c>
      <c r="O1380" t="s">
        <v>4224</v>
      </c>
      <c r="P1380">
        <v>5</v>
      </c>
      <c r="Q1380">
        <v>6</v>
      </c>
    </row>
    <row r="1381" spans="1:17" x14ac:dyDescent="0.25">
      <c r="A1381" s="43">
        <v>1379</v>
      </c>
      <c r="B1381" t="s">
        <v>4225</v>
      </c>
      <c r="C1381" t="s">
        <v>4226</v>
      </c>
      <c r="D1381">
        <v>993932</v>
      </c>
      <c r="E1381">
        <v>120</v>
      </c>
      <c r="F1381">
        <v>142</v>
      </c>
      <c r="G1381">
        <v>192</v>
      </c>
      <c r="J1381">
        <v>1967</v>
      </c>
      <c r="K1381">
        <v>1998</v>
      </c>
      <c r="L1381">
        <v>1</v>
      </c>
      <c r="O1381" t="s">
        <v>4227</v>
      </c>
      <c r="P1381">
        <v>5</v>
      </c>
      <c r="Q1381">
        <v>6</v>
      </c>
    </row>
    <row r="1382" spans="1:17" x14ac:dyDescent="0.25">
      <c r="A1382" s="43">
        <v>1380</v>
      </c>
      <c r="B1382" t="s">
        <v>4228</v>
      </c>
      <c r="C1382" t="s">
        <v>4229</v>
      </c>
      <c r="D1382">
        <v>997289</v>
      </c>
      <c r="E1382">
        <v>130</v>
      </c>
      <c r="F1382">
        <v>61</v>
      </c>
      <c r="G1382">
        <v>109</v>
      </c>
      <c r="J1382">
        <v>1978</v>
      </c>
      <c r="L1382">
        <v>1</v>
      </c>
      <c r="O1382" t="s">
        <v>4230</v>
      </c>
      <c r="P1382">
        <v>5</v>
      </c>
      <c r="Q1382">
        <v>6</v>
      </c>
    </row>
    <row r="1383" spans="1:17" x14ac:dyDescent="0.25">
      <c r="A1383" s="43">
        <v>1381</v>
      </c>
      <c r="B1383" t="s">
        <v>4231</v>
      </c>
      <c r="C1383" t="s">
        <v>4232</v>
      </c>
      <c r="D1383">
        <v>993944</v>
      </c>
      <c r="E1383">
        <v>120</v>
      </c>
      <c r="F1383">
        <v>140</v>
      </c>
      <c r="G1383">
        <v>140</v>
      </c>
      <c r="J1383">
        <v>1967</v>
      </c>
      <c r="L1383">
        <v>1</v>
      </c>
      <c r="O1383" t="s">
        <v>4233</v>
      </c>
      <c r="P1383">
        <v>5</v>
      </c>
      <c r="Q1383">
        <v>6</v>
      </c>
    </row>
    <row r="1384" spans="1:17" x14ac:dyDescent="0.25">
      <c r="A1384" s="43">
        <v>1382</v>
      </c>
      <c r="B1384" t="s">
        <v>4234</v>
      </c>
      <c r="C1384" t="s">
        <v>4235</v>
      </c>
      <c r="D1384">
        <v>996946</v>
      </c>
      <c r="E1384">
        <v>120</v>
      </c>
      <c r="F1384">
        <v>137</v>
      </c>
      <c r="G1384">
        <v>137</v>
      </c>
      <c r="J1384">
        <v>1979</v>
      </c>
      <c r="L1384">
        <v>2</v>
      </c>
      <c r="M1384">
        <v>7</v>
      </c>
      <c r="N1384">
        <v>2</v>
      </c>
      <c r="O1384" t="s">
        <v>4236</v>
      </c>
      <c r="P1384">
        <v>5</v>
      </c>
      <c r="Q1384">
        <v>6</v>
      </c>
    </row>
    <row r="1385" spans="1:17" x14ac:dyDescent="0.25">
      <c r="A1385" s="43">
        <v>1383</v>
      </c>
      <c r="B1385" t="s">
        <v>4237</v>
      </c>
      <c r="C1385" t="s">
        <v>4238</v>
      </c>
      <c r="D1385">
        <v>2685063</v>
      </c>
      <c r="E1385">
        <v>130</v>
      </c>
      <c r="F1385">
        <v>60</v>
      </c>
      <c r="G1385">
        <v>119</v>
      </c>
      <c r="J1385">
        <v>2008</v>
      </c>
      <c r="L1385">
        <v>1</v>
      </c>
      <c r="N1385">
        <v>90</v>
      </c>
      <c r="O1385" t="s">
        <v>4239</v>
      </c>
      <c r="P1385">
        <v>5</v>
      </c>
      <c r="Q1385">
        <v>6</v>
      </c>
    </row>
    <row r="1386" spans="1:17" x14ac:dyDescent="0.25">
      <c r="A1386" s="43">
        <v>1384</v>
      </c>
      <c r="B1386" t="s">
        <v>4240</v>
      </c>
      <c r="C1386" t="s">
        <v>4241</v>
      </c>
      <c r="D1386">
        <v>996537</v>
      </c>
      <c r="E1386">
        <v>120</v>
      </c>
      <c r="F1386">
        <v>130</v>
      </c>
      <c r="G1386">
        <v>130</v>
      </c>
      <c r="J1386">
        <v>1984</v>
      </c>
      <c r="L1386">
        <v>7</v>
      </c>
      <c r="M1386">
        <v>1</v>
      </c>
      <c r="N1386">
        <v>2</v>
      </c>
      <c r="O1386" t="s">
        <v>4242</v>
      </c>
      <c r="P1386">
        <v>5</v>
      </c>
      <c r="Q1386">
        <v>6</v>
      </c>
    </row>
    <row r="1387" spans="1:17" x14ac:dyDescent="0.25">
      <c r="A1387" s="43">
        <v>1385</v>
      </c>
      <c r="B1387" t="s">
        <v>4243</v>
      </c>
      <c r="C1387" t="s">
        <v>4244</v>
      </c>
      <c r="D1387">
        <v>2691188</v>
      </c>
      <c r="E1387">
        <v>130</v>
      </c>
      <c r="F1387">
        <v>62</v>
      </c>
      <c r="G1387">
        <v>119</v>
      </c>
      <c r="J1387">
        <v>2008</v>
      </c>
      <c r="L1387">
        <v>2</v>
      </c>
      <c r="M1387">
        <v>7</v>
      </c>
      <c r="N1387">
        <v>90</v>
      </c>
      <c r="O1387" t="s">
        <v>4245</v>
      </c>
      <c r="P1387">
        <v>5</v>
      </c>
      <c r="Q1387">
        <v>6</v>
      </c>
    </row>
    <row r="1388" spans="1:17" x14ac:dyDescent="0.25">
      <c r="A1388" s="43">
        <v>1386</v>
      </c>
      <c r="B1388" t="s">
        <v>4246</v>
      </c>
      <c r="C1388" t="s">
        <v>4247</v>
      </c>
      <c r="D1388">
        <v>2516399</v>
      </c>
      <c r="E1388">
        <v>120</v>
      </c>
      <c r="F1388">
        <v>114</v>
      </c>
      <c r="G1388">
        <v>114</v>
      </c>
      <c r="J1388">
        <v>1999</v>
      </c>
      <c r="L1388">
        <v>1</v>
      </c>
      <c r="O1388" t="s">
        <v>4248</v>
      </c>
      <c r="P1388">
        <v>5</v>
      </c>
      <c r="Q1388">
        <v>6</v>
      </c>
    </row>
    <row r="1389" spans="1:17" x14ac:dyDescent="0.25">
      <c r="A1389" s="43">
        <v>1387</v>
      </c>
      <c r="B1389" t="s">
        <v>4249</v>
      </c>
      <c r="C1389" t="s">
        <v>4250</v>
      </c>
      <c r="D1389">
        <v>997601</v>
      </c>
      <c r="E1389">
        <v>130</v>
      </c>
      <c r="F1389">
        <v>52</v>
      </c>
      <c r="G1389">
        <v>91</v>
      </c>
      <c r="J1389">
        <v>1965</v>
      </c>
      <c r="L1389">
        <v>7</v>
      </c>
      <c r="M1389">
        <v>1</v>
      </c>
      <c r="O1389" t="s">
        <v>4251</v>
      </c>
      <c r="P1389">
        <v>5</v>
      </c>
      <c r="Q1389">
        <v>6</v>
      </c>
    </row>
    <row r="1390" spans="1:17" x14ac:dyDescent="0.25">
      <c r="A1390" s="43">
        <v>1388</v>
      </c>
      <c r="B1390" t="s">
        <v>4252</v>
      </c>
      <c r="C1390" t="s">
        <v>4253</v>
      </c>
      <c r="D1390">
        <v>993949</v>
      </c>
      <c r="E1390">
        <v>440</v>
      </c>
      <c r="F1390">
        <v>456</v>
      </c>
      <c r="H1390">
        <v>456</v>
      </c>
      <c r="J1390">
        <v>1969</v>
      </c>
      <c r="K1390">
        <v>2016</v>
      </c>
      <c r="L1390">
        <v>1</v>
      </c>
      <c r="O1390" t="s">
        <v>4254</v>
      </c>
      <c r="P1390">
        <v>5</v>
      </c>
      <c r="Q1390">
        <v>6</v>
      </c>
    </row>
    <row r="1391" spans="1:17" x14ac:dyDescent="0.25">
      <c r="A1391" s="43">
        <v>1389</v>
      </c>
      <c r="B1391" t="s">
        <v>4255</v>
      </c>
      <c r="C1391" t="s">
        <v>4256</v>
      </c>
      <c r="D1391">
        <v>997501</v>
      </c>
      <c r="E1391">
        <v>120</v>
      </c>
      <c r="F1391">
        <v>173</v>
      </c>
      <c r="G1391">
        <v>149</v>
      </c>
      <c r="J1391">
        <v>1963</v>
      </c>
      <c r="K1391">
        <v>1995</v>
      </c>
      <c r="L1391">
        <v>2</v>
      </c>
      <c r="M1391">
        <v>7</v>
      </c>
      <c r="O1391" t="s">
        <v>4257</v>
      </c>
      <c r="P1391">
        <v>5</v>
      </c>
      <c r="Q1391">
        <v>6</v>
      </c>
    </row>
    <row r="1392" spans="1:17" x14ac:dyDescent="0.25">
      <c r="A1392" s="43">
        <v>1390</v>
      </c>
      <c r="B1392" t="s">
        <v>4258</v>
      </c>
      <c r="C1392" t="s">
        <v>4259</v>
      </c>
      <c r="D1392">
        <v>996401</v>
      </c>
      <c r="E1392">
        <v>120</v>
      </c>
      <c r="F1392">
        <v>125</v>
      </c>
      <c r="G1392">
        <v>175</v>
      </c>
      <c r="J1392">
        <v>1979</v>
      </c>
      <c r="L1392">
        <v>7</v>
      </c>
      <c r="M1392">
        <v>1</v>
      </c>
      <c r="N1392">
        <v>80</v>
      </c>
      <c r="O1392" t="s">
        <v>4260</v>
      </c>
      <c r="P1392">
        <v>5</v>
      </c>
      <c r="Q1392">
        <v>6</v>
      </c>
    </row>
    <row r="1393" spans="1:17" x14ac:dyDescent="0.25">
      <c r="A1393" s="43">
        <v>1391</v>
      </c>
      <c r="B1393" t="s">
        <v>4261</v>
      </c>
      <c r="C1393" t="s">
        <v>4262</v>
      </c>
      <c r="D1393">
        <v>100103517</v>
      </c>
      <c r="E1393">
        <v>131</v>
      </c>
      <c r="F1393">
        <v>112</v>
      </c>
      <c r="G1393">
        <v>112</v>
      </c>
      <c r="J1393">
        <v>2017</v>
      </c>
      <c r="L1393">
        <v>1</v>
      </c>
      <c r="O1393" t="s">
        <v>4263</v>
      </c>
      <c r="P1393">
        <v>5</v>
      </c>
      <c r="Q1393">
        <v>6</v>
      </c>
    </row>
    <row r="1394" spans="1:17" x14ac:dyDescent="0.25">
      <c r="A1394" s="43">
        <v>1392</v>
      </c>
      <c r="B1394" t="s">
        <v>4264</v>
      </c>
      <c r="C1394" t="s">
        <v>4265</v>
      </c>
      <c r="D1394">
        <v>994258</v>
      </c>
      <c r="E1394">
        <v>130</v>
      </c>
      <c r="F1394">
        <v>134</v>
      </c>
      <c r="G1394">
        <v>134</v>
      </c>
      <c r="J1394">
        <v>1975</v>
      </c>
      <c r="L1394">
        <v>1</v>
      </c>
      <c r="O1394" t="s">
        <v>4266</v>
      </c>
      <c r="P1394">
        <v>5</v>
      </c>
      <c r="Q1394">
        <v>6</v>
      </c>
    </row>
    <row r="1395" spans="1:17" x14ac:dyDescent="0.25">
      <c r="A1395" s="43">
        <v>1393</v>
      </c>
      <c r="B1395" t="s">
        <v>4267</v>
      </c>
      <c r="C1395" t="s">
        <v>4268</v>
      </c>
      <c r="D1395">
        <v>995986</v>
      </c>
      <c r="E1395">
        <v>120</v>
      </c>
      <c r="F1395">
        <v>187</v>
      </c>
      <c r="G1395">
        <v>146</v>
      </c>
      <c r="J1395">
        <v>1969</v>
      </c>
      <c r="L1395">
        <v>2</v>
      </c>
      <c r="M1395">
        <v>7</v>
      </c>
      <c r="O1395" t="s">
        <v>4269</v>
      </c>
      <c r="P1395">
        <v>5</v>
      </c>
      <c r="Q1395">
        <v>6</v>
      </c>
    </row>
    <row r="1396" spans="1:17" x14ac:dyDescent="0.25">
      <c r="A1396" s="43">
        <v>1394</v>
      </c>
      <c r="B1396" t="s">
        <v>4270</v>
      </c>
      <c r="C1396" t="s">
        <v>4271</v>
      </c>
      <c r="D1396">
        <v>995014</v>
      </c>
      <c r="E1396">
        <v>130</v>
      </c>
      <c r="F1396">
        <v>79</v>
      </c>
      <c r="G1396">
        <v>130</v>
      </c>
      <c r="J1396">
        <v>1975</v>
      </c>
      <c r="L1396">
        <v>1</v>
      </c>
      <c r="N1396">
        <v>0</v>
      </c>
      <c r="O1396" t="s">
        <v>4272</v>
      </c>
      <c r="P1396">
        <v>5</v>
      </c>
      <c r="Q1396">
        <v>6</v>
      </c>
    </row>
    <row r="1397" spans="1:17" x14ac:dyDescent="0.25">
      <c r="A1397" s="43">
        <v>1395</v>
      </c>
      <c r="B1397" t="s">
        <v>4273</v>
      </c>
      <c r="C1397" t="s">
        <v>4274</v>
      </c>
      <c r="D1397">
        <v>994533</v>
      </c>
      <c r="E1397">
        <v>130</v>
      </c>
      <c r="F1397">
        <v>104</v>
      </c>
      <c r="G1397">
        <v>104</v>
      </c>
      <c r="J1397">
        <v>1993</v>
      </c>
      <c r="L1397">
        <v>1</v>
      </c>
      <c r="O1397" t="s">
        <v>4275</v>
      </c>
      <c r="P1397">
        <v>5</v>
      </c>
      <c r="Q1397">
        <v>6</v>
      </c>
    </row>
    <row r="1398" spans="1:17" x14ac:dyDescent="0.25">
      <c r="A1398" s="43">
        <v>1396</v>
      </c>
      <c r="B1398" t="s">
        <v>4276</v>
      </c>
      <c r="C1398" t="s">
        <v>4277</v>
      </c>
      <c r="D1398">
        <v>994265</v>
      </c>
      <c r="E1398">
        <v>120</v>
      </c>
      <c r="F1398">
        <v>180</v>
      </c>
      <c r="G1398">
        <v>180</v>
      </c>
      <c r="J1398">
        <v>1969</v>
      </c>
      <c r="K1398">
        <v>1976</v>
      </c>
      <c r="L1398">
        <v>1</v>
      </c>
      <c r="N1398">
        <v>2</v>
      </c>
      <c r="O1398" t="s">
        <v>4278</v>
      </c>
      <c r="P1398">
        <v>5</v>
      </c>
      <c r="Q1398">
        <v>6</v>
      </c>
    </row>
    <row r="1399" spans="1:17" x14ac:dyDescent="0.25">
      <c r="A1399" s="43">
        <v>1397</v>
      </c>
      <c r="B1399" t="s">
        <v>4279</v>
      </c>
      <c r="C1399" t="s">
        <v>4280</v>
      </c>
      <c r="D1399">
        <v>996520</v>
      </c>
      <c r="E1399">
        <v>120</v>
      </c>
      <c r="F1399">
        <v>110</v>
      </c>
      <c r="G1399">
        <v>110</v>
      </c>
      <c r="J1399">
        <v>1956</v>
      </c>
      <c r="K1399">
        <v>1980</v>
      </c>
      <c r="L1399">
        <v>2</v>
      </c>
      <c r="M1399">
        <v>7</v>
      </c>
      <c r="O1399" t="s">
        <v>4281</v>
      </c>
      <c r="P1399">
        <v>5</v>
      </c>
      <c r="Q1399">
        <v>6</v>
      </c>
    </row>
    <row r="1400" spans="1:17" x14ac:dyDescent="0.25">
      <c r="A1400" s="43">
        <v>1398</v>
      </c>
      <c r="B1400" t="s">
        <v>4282</v>
      </c>
      <c r="C1400" t="s">
        <v>4283</v>
      </c>
      <c r="D1400">
        <v>996637</v>
      </c>
      <c r="E1400">
        <v>120</v>
      </c>
      <c r="F1400">
        <v>162</v>
      </c>
      <c r="G1400">
        <v>162</v>
      </c>
      <c r="J1400">
        <v>1968</v>
      </c>
      <c r="L1400">
        <v>2</v>
      </c>
      <c r="M1400">
        <v>7</v>
      </c>
      <c r="O1400" t="s">
        <v>4284</v>
      </c>
      <c r="P1400">
        <v>5</v>
      </c>
      <c r="Q1400">
        <v>6</v>
      </c>
    </row>
    <row r="1401" spans="1:17" x14ac:dyDescent="0.25">
      <c r="A1401" s="43">
        <v>1399</v>
      </c>
      <c r="B1401" t="s">
        <v>4285</v>
      </c>
      <c r="C1401" t="s">
        <v>4286</v>
      </c>
      <c r="D1401">
        <v>996665</v>
      </c>
      <c r="E1401">
        <v>130</v>
      </c>
      <c r="F1401">
        <v>61</v>
      </c>
      <c r="G1401">
        <v>109</v>
      </c>
      <c r="J1401">
        <v>1978</v>
      </c>
      <c r="L1401">
        <v>1</v>
      </c>
      <c r="O1401" t="s">
        <v>4287</v>
      </c>
      <c r="P1401">
        <v>5</v>
      </c>
      <c r="Q1401">
        <v>6</v>
      </c>
    </row>
    <row r="1402" spans="1:17" x14ac:dyDescent="0.25">
      <c r="A1402" s="43">
        <v>1400</v>
      </c>
      <c r="B1402" t="s">
        <v>4288</v>
      </c>
      <c r="C1402" t="s">
        <v>4289</v>
      </c>
      <c r="D1402">
        <v>995927</v>
      </c>
      <c r="E1402">
        <v>140</v>
      </c>
      <c r="F1402">
        <v>1650</v>
      </c>
      <c r="G1402">
        <v>1578</v>
      </c>
      <c r="J1402">
        <v>1966</v>
      </c>
      <c r="L1402">
        <v>1</v>
      </c>
      <c r="O1402" t="s">
        <v>4290</v>
      </c>
      <c r="P1402">
        <v>5</v>
      </c>
      <c r="Q1402">
        <v>6</v>
      </c>
    </row>
    <row r="1403" spans="1:17" x14ac:dyDescent="0.25">
      <c r="A1403" s="43">
        <v>1401</v>
      </c>
      <c r="B1403" t="s">
        <v>4291</v>
      </c>
      <c r="C1403" t="s">
        <v>4292</v>
      </c>
      <c r="D1403">
        <v>996851</v>
      </c>
      <c r="E1403">
        <v>120</v>
      </c>
      <c r="F1403">
        <v>95</v>
      </c>
      <c r="G1403">
        <v>130</v>
      </c>
      <c r="J1403">
        <v>1957</v>
      </c>
      <c r="K1403">
        <v>2010</v>
      </c>
      <c r="L1403">
        <v>2</v>
      </c>
      <c r="M1403">
        <v>7</v>
      </c>
      <c r="O1403" t="s">
        <v>4293</v>
      </c>
      <c r="P1403">
        <v>5</v>
      </c>
      <c r="Q1403">
        <v>6</v>
      </c>
    </row>
    <row r="1404" spans="1:17" x14ac:dyDescent="0.25">
      <c r="A1404" s="43">
        <v>1402</v>
      </c>
      <c r="B1404" t="s">
        <v>4294</v>
      </c>
      <c r="C1404" t="s">
        <v>4295</v>
      </c>
      <c r="D1404">
        <v>997234</v>
      </c>
      <c r="E1404">
        <v>130</v>
      </c>
      <c r="F1404">
        <v>61</v>
      </c>
      <c r="G1404">
        <v>109</v>
      </c>
      <c r="J1404">
        <v>1978</v>
      </c>
      <c r="L1404">
        <v>1</v>
      </c>
      <c r="O1404" t="s">
        <v>4296</v>
      </c>
      <c r="P1404">
        <v>5</v>
      </c>
      <c r="Q1404">
        <v>6</v>
      </c>
    </row>
    <row r="1405" spans="1:17" x14ac:dyDescent="0.25">
      <c r="A1405" s="43">
        <v>1403</v>
      </c>
      <c r="B1405" t="s">
        <v>4297</v>
      </c>
      <c r="C1405" t="s">
        <v>4298</v>
      </c>
      <c r="D1405">
        <v>995774</v>
      </c>
      <c r="E1405">
        <v>120</v>
      </c>
      <c r="F1405">
        <v>157</v>
      </c>
      <c r="G1405">
        <v>157</v>
      </c>
      <c r="J1405">
        <v>1973</v>
      </c>
      <c r="K1405">
        <v>1977</v>
      </c>
      <c r="L1405">
        <v>2</v>
      </c>
      <c r="M1405">
        <v>7</v>
      </c>
      <c r="N1405">
        <v>2</v>
      </c>
      <c r="O1405" t="s">
        <v>4299</v>
      </c>
      <c r="P1405">
        <v>5</v>
      </c>
      <c r="Q1405">
        <v>6</v>
      </c>
    </row>
    <row r="1406" spans="1:17" x14ac:dyDescent="0.25">
      <c r="A1406" s="43">
        <v>1404</v>
      </c>
      <c r="B1406" t="s">
        <v>4300</v>
      </c>
      <c r="C1406" t="s">
        <v>4301</v>
      </c>
      <c r="D1406">
        <v>995789</v>
      </c>
      <c r="E1406">
        <v>120</v>
      </c>
      <c r="F1406">
        <v>154</v>
      </c>
      <c r="G1406">
        <v>154</v>
      </c>
      <c r="J1406">
        <v>1969</v>
      </c>
      <c r="L1406">
        <v>2</v>
      </c>
      <c r="M1406">
        <v>7</v>
      </c>
      <c r="O1406" t="s">
        <v>4302</v>
      </c>
      <c r="P1406">
        <v>5</v>
      </c>
      <c r="Q1406">
        <v>6</v>
      </c>
    </row>
    <row r="1407" spans="1:17" x14ac:dyDescent="0.25">
      <c r="A1407" s="43">
        <v>1405</v>
      </c>
      <c r="B1407" t="s">
        <v>4303</v>
      </c>
      <c r="C1407" t="s">
        <v>4304</v>
      </c>
      <c r="D1407">
        <v>2691168</v>
      </c>
      <c r="E1407">
        <v>130</v>
      </c>
      <c r="F1407">
        <v>45</v>
      </c>
      <c r="G1407">
        <v>127</v>
      </c>
      <c r="J1407">
        <v>2008</v>
      </c>
      <c r="L1407">
        <v>2</v>
      </c>
      <c r="M1407">
        <v>7</v>
      </c>
      <c r="N1407">
        <v>90</v>
      </c>
      <c r="O1407" t="s">
        <v>4305</v>
      </c>
      <c r="P1407">
        <v>5</v>
      </c>
      <c r="Q1407">
        <v>6</v>
      </c>
    </row>
    <row r="1408" spans="1:17" x14ac:dyDescent="0.25">
      <c r="A1408" s="43">
        <v>1406</v>
      </c>
      <c r="B1408" t="s">
        <v>4306</v>
      </c>
      <c r="C1408" t="s">
        <v>4307</v>
      </c>
      <c r="D1408">
        <v>994436</v>
      </c>
      <c r="E1408">
        <v>120</v>
      </c>
      <c r="F1408">
        <v>143</v>
      </c>
      <c r="G1408">
        <v>143</v>
      </c>
      <c r="J1408">
        <v>1972</v>
      </c>
      <c r="L1408">
        <v>2</v>
      </c>
      <c r="M1408">
        <v>3</v>
      </c>
      <c r="O1408" t="s">
        <v>4308</v>
      </c>
      <c r="P1408">
        <v>5</v>
      </c>
      <c r="Q1408">
        <v>6</v>
      </c>
    </row>
    <row r="1409" spans="1:17" x14ac:dyDescent="0.25">
      <c r="A1409" s="43">
        <v>1407</v>
      </c>
      <c r="B1409" t="s">
        <v>4309</v>
      </c>
      <c r="C1409" t="s">
        <v>4310</v>
      </c>
      <c r="D1409">
        <v>997361</v>
      </c>
      <c r="E1409">
        <v>120</v>
      </c>
      <c r="F1409">
        <v>167</v>
      </c>
      <c r="G1409">
        <v>141</v>
      </c>
      <c r="J1409">
        <v>1932</v>
      </c>
      <c r="K1409">
        <v>1992</v>
      </c>
      <c r="L1409">
        <v>2</v>
      </c>
      <c r="M1409">
        <v>7</v>
      </c>
      <c r="N1409">
        <v>2</v>
      </c>
      <c r="O1409" t="s">
        <v>4311</v>
      </c>
      <c r="P1409">
        <v>5</v>
      </c>
      <c r="Q1409">
        <v>6</v>
      </c>
    </row>
    <row r="1410" spans="1:17" x14ac:dyDescent="0.25">
      <c r="A1410" s="43">
        <v>1408</v>
      </c>
      <c r="B1410" t="s">
        <v>4312</v>
      </c>
      <c r="C1410" t="s">
        <v>4313</v>
      </c>
      <c r="D1410">
        <v>996166</v>
      </c>
      <c r="E1410">
        <v>120</v>
      </c>
      <c r="F1410">
        <v>155</v>
      </c>
      <c r="G1410">
        <v>155</v>
      </c>
      <c r="J1410">
        <v>1977</v>
      </c>
      <c r="L1410">
        <v>6</v>
      </c>
      <c r="M1410">
        <v>3</v>
      </c>
      <c r="O1410" t="s">
        <v>4314</v>
      </c>
      <c r="P1410">
        <v>5</v>
      </c>
      <c r="Q1410">
        <v>6</v>
      </c>
    </row>
    <row r="1411" spans="1:17" x14ac:dyDescent="0.25">
      <c r="A1411" s="43">
        <v>1409</v>
      </c>
      <c r="B1411" t="s">
        <v>4315</v>
      </c>
      <c r="C1411" t="s">
        <v>4316</v>
      </c>
      <c r="D1411">
        <v>995101</v>
      </c>
      <c r="E1411">
        <v>110</v>
      </c>
      <c r="F1411">
        <v>154</v>
      </c>
      <c r="G1411">
        <v>169</v>
      </c>
      <c r="J1411">
        <v>1895</v>
      </c>
      <c r="L1411">
        <v>2</v>
      </c>
      <c r="M1411">
        <v>3</v>
      </c>
      <c r="O1411" t="s">
        <v>4317</v>
      </c>
      <c r="P1411">
        <v>5</v>
      </c>
      <c r="Q1411">
        <v>6</v>
      </c>
    </row>
    <row r="1412" spans="1:17" x14ac:dyDescent="0.25">
      <c r="A1412" s="43">
        <v>1410</v>
      </c>
      <c r="B1412" t="s">
        <v>4318</v>
      </c>
      <c r="C1412" t="s">
        <v>4319</v>
      </c>
      <c r="D1412">
        <v>995495</v>
      </c>
      <c r="E1412">
        <v>130</v>
      </c>
      <c r="F1412">
        <v>101</v>
      </c>
      <c r="G1412">
        <v>101</v>
      </c>
      <c r="J1412">
        <v>1977</v>
      </c>
      <c r="L1412">
        <v>1</v>
      </c>
      <c r="N1412">
        <v>2</v>
      </c>
      <c r="O1412" t="s">
        <v>4320</v>
      </c>
      <c r="P1412">
        <v>5</v>
      </c>
      <c r="Q1412">
        <v>6</v>
      </c>
    </row>
    <row r="1413" spans="1:17" x14ac:dyDescent="0.25">
      <c r="A1413" s="43">
        <v>1411</v>
      </c>
      <c r="B1413" t="s">
        <v>4321</v>
      </c>
      <c r="C1413" t="s">
        <v>4322</v>
      </c>
      <c r="D1413">
        <v>994508</v>
      </c>
      <c r="E1413">
        <v>130</v>
      </c>
      <c r="F1413">
        <v>107</v>
      </c>
      <c r="G1413">
        <v>107</v>
      </c>
      <c r="J1413">
        <v>1967</v>
      </c>
      <c r="K1413">
        <v>1987</v>
      </c>
      <c r="L1413">
        <v>1</v>
      </c>
      <c r="O1413" t="s">
        <v>4323</v>
      </c>
      <c r="P1413">
        <v>5</v>
      </c>
      <c r="Q1413">
        <v>6</v>
      </c>
    </row>
    <row r="1414" spans="1:17" x14ac:dyDescent="0.25">
      <c r="A1414" s="43">
        <v>1412</v>
      </c>
      <c r="B1414" t="s">
        <v>4324</v>
      </c>
      <c r="C1414" t="s">
        <v>4325</v>
      </c>
      <c r="D1414">
        <v>996089</v>
      </c>
      <c r="E1414">
        <v>120</v>
      </c>
      <c r="F1414">
        <v>161</v>
      </c>
      <c r="G1414">
        <v>161</v>
      </c>
      <c r="J1414">
        <v>1972</v>
      </c>
      <c r="L1414">
        <v>2</v>
      </c>
      <c r="M1414">
        <v>7</v>
      </c>
      <c r="O1414" t="s">
        <v>4326</v>
      </c>
      <c r="P1414">
        <v>5</v>
      </c>
      <c r="Q1414">
        <v>6</v>
      </c>
    </row>
    <row r="1415" spans="1:17" x14ac:dyDescent="0.25">
      <c r="A1415" s="43">
        <v>1413</v>
      </c>
      <c r="B1415" t="s">
        <v>4327</v>
      </c>
      <c r="C1415" t="s">
        <v>4328</v>
      </c>
      <c r="D1415">
        <v>996382</v>
      </c>
      <c r="E1415">
        <v>120</v>
      </c>
      <c r="F1415">
        <v>86</v>
      </c>
      <c r="G1415">
        <v>152</v>
      </c>
      <c r="J1415">
        <v>1976</v>
      </c>
      <c r="L1415">
        <v>2</v>
      </c>
      <c r="M1415">
        <v>7</v>
      </c>
      <c r="O1415" t="s">
        <v>4329</v>
      </c>
      <c r="P1415">
        <v>5</v>
      </c>
      <c r="Q1415">
        <v>6</v>
      </c>
    </row>
    <row r="1416" spans="1:17" x14ac:dyDescent="0.25">
      <c r="A1416" s="43">
        <v>1414</v>
      </c>
      <c r="B1416" t="s">
        <v>4330</v>
      </c>
      <c r="C1416" t="s">
        <v>4331</v>
      </c>
      <c r="D1416">
        <v>996370</v>
      </c>
      <c r="E1416">
        <v>130</v>
      </c>
      <c r="F1416">
        <v>63</v>
      </c>
      <c r="G1416">
        <v>112</v>
      </c>
      <c r="J1416">
        <v>1978</v>
      </c>
      <c r="L1416">
        <v>1</v>
      </c>
      <c r="O1416" t="s">
        <v>4332</v>
      </c>
      <c r="P1416">
        <v>5</v>
      </c>
      <c r="Q1416">
        <v>6</v>
      </c>
    </row>
    <row r="1417" spans="1:17" x14ac:dyDescent="0.25">
      <c r="A1417" s="43">
        <v>1415</v>
      </c>
      <c r="B1417" t="s">
        <v>4333</v>
      </c>
      <c r="C1417" t="s">
        <v>4334</v>
      </c>
      <c r="D1417">
        <v>2702961</v>
      </c>
      <c r="E1417">
        <v>130</v>
      </c>
      <c r="F1417">
        <v>48</v>
      </c>
      <c r="G1417">
        <v>92</v>
      </c>
      <c r="J1417">
        <v>2008</v>
      </c>
      <c r="L1417">
        <v>2</v>
      </c>
      <c r="M1417">
        <v>7</v>
      </c>
      <c r="N1417">
        <v>90</v>
      </c>
      <c r="O1417" t="s">
        <v>4335</v>
      </c>
      <c r="P1417">
        <v>5</v>
      </c>
      <c r="Q1417">
        <v>6</v>
      </c>
    </row>
    <row r="1418" spans="1:17" x14ac:dyDescent="0.25">
      <c r="A1418" s="43">
        <v>1416</v>
      </c>
      <c r="B1418" t="s">
        <v>4336</v>
      </c>
      <c r="C1418" t="s">
        <v>4337</v>
      </c>
      <c r="D1418">
        <v>996230</v>
      </c>
      <c r="E1418">
        <v>120</v>
      </c>
      <c r="F1418">
        <v>114</v>
      </c>
      <c r="G1418">
        <v>114</v>
      </c>
      <c r="J1418">
        <v>1978</v>
      </c>
      <c r="L1418">
        <v>7</v>
      </c>
      <c r="M1418">
        <v>1</v>
      </c>
      <c r="O1418" t="s">
        <v>4338</v>
      </c>
      <c r="P1418">
        <v>5</v>
      </c>
      <c r="Q1418">
        <v>6</v>
      </c>
    </row>
    <row r="1419" spans="1:17" x14ac:dyDescent="0.25">
      <c r="A1419" s="43">
        <v>1417</v>
      </c>
      <c r="B1419" t="s">
        <v>4339</v>
      </c>
      <c r="C1419" t="s">
        <v>4340</v>
      </c>
      <c r="D1419">
        <v>2691160</v>
      </c>
      <c r="E1419">
        <v>130</v>
      </c>
      <c r="F1419">
        <v>56</v>
      </c>
      <c r="G1419">
        <v>108</v>
      </c>
      <c r="J1419">
        <v>2008</v>
      </c>
      <c r="L1419">
        <v>2</v>
      </c>
      <c r="M1419">
        <v>7</v>
      </c>
      <c r="N1419">
        <v>90</v>
      </c>
      <c r="O1419" t="s">
        <v>4341</v>
      </c>
      <c r="P1419">
        <v>5</v>
      </c>
      <c r="Q1419">
        <v>6</v>
      </c>
    </row>
    <row r="1420" spans="1:17" x14ac:dyDescent="0.25">
      <c r="A1420" s="43">
        <v>1418</v>
      </c>
      <c r="B1420" t="s">
        <v>4342</v>
      </c>
      <c r="C1420" t="s">
        <v>4343</v>
      </c>
      <c r="D1420">
        <v>994150</v>
      </c>
      <c r="E1420">
        <v>229</v>
      </c>
      <c r="F1420">
        <v>21</v>
      </c>
      <c r="H1420">
        <v>21</v>
      </c>
      <c r="J1420">
        <v>1991</v>
      </c>
      <c r="L1420">
        <v>1</v>
      </c>
      <c r="O1420" t="s">
        <v>4344</v>
      </c>
      <c r="P1420">
        <v>5</v>
      </c>
      <c r="Q1420">
        <v>6</v>
      </c>
    </row>
    <row r="1421" spans="1:17" x14ac:dyDescent="0.25">
      <c r="A1421" s="43">
        <v>1419</v>
      </c>
      <c r="B1421" t="s">
        <v>4345</v>
      </c>
      <c r="C1421" t="s">
        <v>4346</v>
      </c>
      <c r="D1421">
        <v>2702962</v>
      </c>
      <c r="E1421">
        <v>130</v>
      </c>
      <c r="F1421">
        <v>45</v>
      </c>
      <c r="G1421">
        <v>86</v>
      </c>
      <c r="J1421">
        <v>2008</v>
      </c>
      <c r="L1421">
        <v>2</v>
      </c>
      <c r="M1421">
        <v>7</v>
      </c>
      <c r="N1421">
        <v>90</v>
      </c>
      <c r="O1421" t="s">
        <v>4347</v>
      </c>
      <c r="P1421">
        <v>5</v>
      </c>
      <c r="Q1421">
        <v>6</v>
      </c>
    </row>
    <row r="1422" spans="1:17" x14ac:dyDescent="0.25">
      <c r="A1422" s="43">
        <v>1420</v>
      </c>
      <c r="B1422" t="s">
        <v>4348</v>
      </c>
      <c r="C1422" t="s">
        <v>4349</v>
      </c>
      <c r="D1422">
        <v>997257</v>
      </c>
      <c r="E1422">
        <v>130</v>
      </c>
      <c r="F1422">
        <v>61</v>
      </c>
      <c r="G1422">
        <v>109</v>
      </c>
      <c r="J1422">
        <v>1978</v>
      </c>
      <c r="L1422">
        <v>1</v>
      </c>
      <c r="O1422" t="s">
        <v>4350</v>
      </c>
      <c r="P1422">
        <v>5</v>
      </c>
      <c r="Q1422">
        <v>6</v>
      </c>
    </row>
    <row r="1423" spans="1:17" x14ac:dyDescent="0.25">
      <c r="A1423" s="43">
        <v>1421</v>
      </c>
      <c r="B1423" t="s">
        <v>4351</v>
      </c>
      <c r="C1423" t="s">
        <v>4352</v>
      </c>
      <c r="D1423">
        <v>993998</v>
      </c>
      <c r="E1423">
        <v>120</v>
      </c>
      <c r="F1423">
        <v>141</v>
      </c>
      <c r="G1423">
        <v>141</v>
      </c>
      <c r="J1423">
        <v>1967</v>
      </c>
      <c r="K1423">
        <v>1987</v>
      </c>
      <c r="L1423">
        <v>1</v>
      </c>
      <c r="N1423">
        <v>2</v>
      </c>
      <c r="O1423" t="s">
        <v>4353</v>
      </c>
      <c r="P1423">
        <v>5</v>
      </c>
      <c r="Q1423">
        <v>6</v>
      </c>
    </row>
    <row r="1424" spans="1:17" x14ac:dyDescent="0.25">
      <c r="A1424" s="43">
        <v>1422</v>
      </c>
      <c r="B1424" t="s">
        <v>4354</v>
      </c>
      <c r="C1424" t="s">
        <v>4355</v>
      </c>
      <c r="D1424">
        <v>996915</v>
      </c>
      <c r="E1424">
        <v>130</v>
      </c>
      <c r="F1424">
        <v>61</v>
      </c>
      <c r="G1424">
        <v>109</v>
      </c>
      <c r="J1424">
        <v>1978</v>
      </c>
      <c r="L1424">
        <v>1</v>
      </c>
      <c r="O1424" t="s">
        <v>4356</v>
      </c>
      <c r="P1424">
        <v>5</v>
      </c>
      <c r="Q1424">
        <v>6</v>
      </c>
    </row>
    <row r="1425" spans="1:17" x14ac:dyDescent="0.25">
      <c r="A1425" s="43">
        <v>1423</v>
      </c>
      <c r="B1425" t="s">
        <v>4357</v>
      </c>
      <c r="C1425" t="s">
        <v>4358</v>
      </c>
      <c r="D1425">
        <v>2702985</v>
      </c>
      <c r="E1425">
        <v>130</v>
      </c>
      <c r="F1425">
        <v>56</v>
      </c>
      <c r="G1425">
        <v>108</v>
      </c>
      <c r="J1425">
        <v>2008</v>
      </c>
      <c r="L1425">
        <v>2</v>
      </c>
      <c r="M1425">
        <v>7</v>
      </c>
      <c r="N1425">
        <v>90</v>
      </c>
      <c r="O1425" t="s">
        <v>4359</v>
      </c>
      <c r="P1425">
        <v>5</v>
      </c>
      <c r="Q1425">
        <v>6</v>
      </c>
    </row>
    <row r="1426" spans="1:17" x14ac:dyDescent="0.25">
      <c r="A1426" s="43">
        <v>1424</v>
      </c>
      <c r="B1426" t="s">
        <v>4360</v>
      </c>
      <c r="C1426" t="s">
        <v>4361</v>
      </c>
      <c r="D1426">
        <v>994585</v>
      </c>
      <c r="E1426">
        <v>130</v>
      </c>
      <c r="F1426">
        <v>157</v>
      </c>
      <c r="G1426">
        <v>141</v>
      </c>
      <c r="J1426">
        <v>1967</v>
      </c>
      <c r="K1426">
        <v>1984</v>
      </c>
      <c r="L1426">
        <v>1</v>
      </c>
      <c r="O1426" t="s">
        <v>4362</v>
      </c>
      <c r="P1426">
        <v>5</v>
      </c>
      <c r="Q1426">
        <v>6</v>
      </c>
    </row>
    <row r="1427" spans="1:17" x14ac:dyDescent="0.25">
      <c r="A1427" s="43">
        <v>1425</v>
      </c>
      <c r="B1427" t="s">
        <v>4363</v>
      </c>
      <c r="C1427" t="s">
        <v>4364</v>
      </c>
      <c r="D1427">
        <v>995715</v>
      </c>
      <c r="E1427">
        <v>120</v>
      </c>
      <c r="F1427">
        <v>153</v>
      </c>
      <c r="G1427">
        <v>153</v>
      </c>
      <c r="J1427">
        <v>2000</v>
      </c>
      <c r="L1427">
        <v>2</v>
      </c>
      <c r="M1427">
        <v>7</v>
      </c>
      <c r="N1427">
        <v>90</v>
      </c>
      <c r="O1427" t="s">
        <v>4365</v>
      </c>
      <c r="P1427">
        <v>5</v>
      </c>
      <c r="Q1427">
        <v>6</v>
      </c>
    </row>
    <row r="1428" spans="1:17" x14ac:dyDescent="0.25">
      <c r="A1428" s="43">
        <v>1426</v>
      </c>
      <c r="B1428" t="s">
        <v>4366</v>
      </c>
      <c r="C1428" t="s">
        <v>4367</v>
      </c>
      <c r="D1428">
        <v>996260</v>
      </c>
      <c r="E1428">
        <v>120</v>
      </c>
      <c r="F1428">
        <v>206</v>
      </c>
      <c r="G1428">
        <v>206</v>
      </c>
      <c r="J1428">
        <v>1989</v>
      </c>
      <c r="K1428">
        <v>2005</v>
      </c>
      <c r="L1428">
        <v>2</v>
      </c>
      <c r="M1428">
        <v>7</v>
      </c>
      <c r="N1428">
        <v>2</v>
      </c>
      <c r="O1428" t="s">
        <v>4368</v>
      </c>
      <c r="P1428">
        <v>5</v>
      </c>
      <c r="Q1428">
        <v>6</v>
      </c>
    </row>
    <row r="1429" spans="1:17" x14ac:dyDescent="0.25">
      <c r="A1429" s="43">
        <v>1427</v>
      </c>
      <c r="B1429" t="s">
        <v>4369</v>
      </c>
      <c r="C1429" t="s">
        <v>4370</v>
      </c>
      <c r="D1429">
        <v>996723</v>
      </c>
      <c r="E1429">
        <v>130</v>
      </c>
      <c r="F1429">
        <v>63</v>
      </c>
      <c r="G1429">
        <v>112</v>
      </c>
      <c r="J1429">
        <v>1978</v>
      </c>
      <c r="L1429">
        <v>1</v>
      </c>
      <c r="O1429" t="s">
        <v>4371</v>
      </c>
      <c r="P1429">
        <v>5</v>
      </c>
      <c r="Q1429">
        <v>6</v>
      </c>
    </row>
    <row r="1430" spans="1:17" x14ac:dyDescent="0.25">
      <c r="A1430" s="43">
        <v>1428</v>
      </c>
      <c r="B1430" t="s">
        <v>4372</v>
      </c>
      <c r="C1430" t="s">
        <v>4373</v>
      </c>
      <c r="D1430">
        <v>995334</v>
      </c>
      <c r="E1430">
        <v>130</v>
      </c>
      <c r="F1430">
        <v>101</v>
      </c>
      <c r="G1430">
        <v>101</v>
      </c>
      <c r="J1430">
        <v>1978</v>
      </c>
      <c r="L1430">
        <v>7</v>
      </c>
      <c r="M1430">
        <v>1</v>
      </c>
      <c r="O1430" t="s">
        <v>4374</v>
      </c>
      <c r="P1430">
        <v>5</v>
      </c>
      <c r="Q1430">
        <v>6</v>
      </c>
    </row>
    <row r="1431" spans="1:17" x14ac:dyDescent="0.25">
      <c r="A1431" s="43">
        <v>1429</v>
      </c>
      <c r="B1431" t="s">
        <v>4375</v>
      </c>
      <c r="C1431" t="s">
        <v>452</v>
      </c>
      <c r="D1431">
        <v>995988</v>
      </c>
      <c r="E1431">
        <v>140</v>
      </c>
      <c r="F1431">
        <v>372</v>
      </c>
      <c r="G1431">
        <v>372</v>
      </c>
      <c r="J1431">
        <v>1988</v>
      </c>
      <c r="L1431">
        <v>1</v>
      </c>
      <c r="O1431" t="s">
        <v>4376</v>
      </c>
      <c r="P1431">
        <v>5</v>
      </c>
      <c r="Q1431">
        <v>6</v>
      </c>
    </row>
    <row r="1432" spans="1:17" x14ac:dyDescent="0.25">
      <c r="A1432" s="43">
        <v>1430</v>
      </c>
      <c r="B1432" t="s">
        <v>4377</v>
      </c>
      <c r="C1432" t="s">
        <v>4378</v>
      </c>
      <c r="D1432">
        <v>996307</v>
      </c>
      <c r="E1432">
        <v>120</v>
      </c>
      <c r="F1432">
        <v>149</v>
      </c>
      <c r="G1432">
        <v>214</v>
      </c>
      <c r="J1432">
        <v>1989</v>
      </c>
      <c r="L1432">
        <v>2</v>
      </c>
      <c r="M1432">
        <v>7</v>
      </c>
      <c r="O1432" t="s">
        <v>4379</v>
      </c>
      <c r="P1432">
        <v>5</v>
      </c>
      <c r="Q1432">
        <v>6</v>
      </c>
    </row>
    <row r="1433" spans="1:17" x14ac:dyDescent="0.25">
      <c r="A1433" s="43">
        <v>1431</v>
      </c>
      <c r="B1433" t="s">
        <v>4380</v>
      </c>
      <c r="C1433" t="s">
        <v>4381</v>
      </c>
      <c r="D1433">
        <v>994372</v>
      </c>
      <c r="E1433">
        <v>120</v>
      </c>
      <c r="F1433">
        <v>182</v>
      </c>
      <c r="G1433">
        <v>182</v>
      </c>
      <c r="J1433">
        <v>1972</v>
      </c>
      <c r="K1433">
        <v>1984</v>
      </c>
      <c r="L1433">
        <v>2</v>
      </c>
      <c r="M1433">
        <v>7</v>
      </c>
      <c r="O1433" t="s">
        <v>4382</v>
      </c>
      <c r="P1433">
        <v>5</v>
      </c>
      <c r="Q1433">
        <v>6</v>
      </c>
    </row>
    <row r="1434" spans="1:17" x14ac:dyDescent="0.25">
      <c r="A1434" s="43">
        <v>1432</v>
      </c>
      <c r="B1434" t="s">
        <v>4383</v>
      </c>
      <c r="C1434" t="s">
        <v>4384</v>
      </c>
      <c r="D1434">
        <v>995574</v>
      </c>
      <c r="E1434">
        <v>120</v>
      </c>
      <c r="F1434">
        <v>153</v>
      </c>
      <c r="G1434">
        <v>153</v>
      </c>
      <c r="J1434">
        <v>1972</v>
      </c>
      <c r="L1434">
        <v>2</v>
      </c>
      <c r="M1434">
        <v>7</v>
      </c>
      <c r="N1434">
        <v>2</v>
      </c>
      <c r="O1434" t="s">
        <v>4385</v>
      </c>
      <c r="P1434">
        <v>5</v>
      </c>
      <c r="Q1434">
        <v>6</v>
      </c>
    </row>
    <row r="1435" spans="1:17" x14ac:dyDescent="0.25">
      <c r="A1435" s="43">
        <v>1433</v>
      </c>
      <c r="B1435" t="s">
        <v>4386</v>
      </c>
      <c r="C1435" t="s">
        <v>4387</v>
      </c>
      <c r="D1435">
        <v>997312</v>
      </c>
      <c r="E1435">
        <v>130</v>
      </c>
      <c r="F1435">
        <v>110</v>
      </c>
      <c r="G1435">
        <v>110</v>
      </c>
      <c r="J1435">
        <v>1967</v>
      </c>
      <c r="L1435">
        <v>1</v>
      </c>
      <c r="O1435" t="s">
        <v>4388</v>
      </c>
      <c r="P1435">
        <v>5</v>
      </c>
      <c r="Q1435">
        <v>6</v>
      </c>
    </row>
    <row r="1436" spans="1:17" x14ac:dyDescent="0.25">
      <c r="A1436" s="43">
        <v>1434</v>
      </c>
      <c r="B1436" t="s">
        <v>4389</v>
      </c>
      <c r="C1436" t="s">
        <v>4390</v>
      </c>
      <c r="D1436">
        <v>994339</v>
      </c>
      <c r="E1436">
        <v>322</v>
      </c>
      <c r="F1436">
        <v>754</v>
      </c>
      <c r="H1436">
        <v>754</v>
      </c>
      <c r="J1436">
        <v>2005</v>
      </c>
      <c r="L1436">
        <v>1</v>
      </c>
      <c r="O1436" t="s">
        <v>4391</v>
      </c>
      <c r="P1436">
        <v>5</v>
      </c>
      <c r="Q1436">
        <v>6</v>
      </c>
    </row>
    <row r="1437" spans="1:17" x14ac:dyDescent="0.25">
      <c r="A1437" s="43">
        <v>1435</v>
      </c>
      <c r="B1437" t="s">
        <v>4392</v>
      </c>
      <c r="C1437" t="s">
        <v>4393</v>
      </c>
      <c r="D1437">
        <v>997130</v>
      </c>
      <c r="E1437">
        <v>120</v>
      </c>
      <c r="F1437">
        <v>147</v>
      </c>
      <c r="G1437">
        <v>147</v>
      </c>
      <c r="J1437">
        <v>1960</v>
      </c>
      <c r="K1437">
        <v>2007</v>
      </c>
      <c r="L1437">
        <v>2</v>
      </c>
      <c r="M1437">
        <v>7</v>
      </c>
      <c r="O1437" t="s">
        <v>4394</v>
      </c>
      <c r="P1437">
        <v>5</v>
      </c>
      <c r="Q1437">
        <v>6</v>
      </c>
    </row>
    <row r="1438" spans="1:17" x14ac:dyDescent="0.25">
      <c r="A1438" s="43">
        <v>1436</v>
      </c>
      <c r="B1438" t="s">
        <v>4395</v>
      </c>
      <c r="C1438" t="s">
        <v>4396</v>
      </c>
      <c r="D1438">
        <v>997040</v>
      </c>
      <c r="E1438">
        <v>120</v>
      </c>
      <c r="F1438">
        <v>67</v>
      </c>
      <c r="G1438">
        <v>118</v>
      </c>
      <c r="J1438">
        <v>1978</v>
      </c>
      <c r="L1438">
        <v>7</v>
      </c>
      <c r="M1438">
        <v>1</v>
      </c>
      <c r="O1438" t="s">
        <v>4397</v>
      </c>
      <c r="P1438">
        <v>5</v>
      </c>
      <c r="Q1438">
        <v>6</v>
      </c>
    </row>
    <row r="1439" spans="1:17" x14ac:dyDescent="0.25">
      <c r="A1439" s="43">
        <v>1437</v>
      </c>
      <c r="B1439" t="s">
        <v>4398</v>
      </c>
      <c r="C1439" t="s">
        <v>4399</v>
      </c>
      <c r="D1439">
        <v>996878</v>
      </c>
      <c r="E1439">
        <v>130</v>
      </c>
      <c r="F1439">
        <v>61</v>
      </c>
      <c r="G1439">
        <v>109</v>
      </c>
      <c r="J1439">
        <v>1978</v>
      </c>
      <c r="L1439">
        <v>1</v>
      </c>
      <c r="O1439" t="s">
        <v>4400</v>
      </c>
      <c r="P1439">
        <v>5</v>
      </c>
      <c r="Q1439">
        <v>6</v>
      </c>
    </row>
    <row r="1440" spans="1:17" x14ac:dyDescent="0.25">
      <c r="A1440" s="43">
        <v>1438</v>
      </c>
      <c r="B1440" t="s">
        <v>4401</v>
      </c>
      <c r="C1440" t="s">
        <v>4402</v>
      </c>
      <c r="D1440">
        <v>995801</v>
      </c>
      <c r="E1440">
        <v>120</v>
      </c>
      <c r="F1440">
        <v>182</v>
      </c>
      <c r="G1440">
        <v>182</v>
      </c>
      <c r="J1440">
        <v>1969</v>
      </c>
      <c r="K1440">
        <v>1976</v>
      </c>
      <c r="L1440">
        <v>2</v>
      </c>
      <c r="M1440">
        <v>7</v>
      </c>
      <c r="O1440" t="s">
        <v>4403</v>
      </c>
      <c r="P1440">
        <v>5</v>
      </c>
      <c r="Q1440">
        <v>6</v>
      </c>
    </row>
    <row r="1441" spans="1:17" x14ac:dyDescent="0.25">
      <c r="A1441" s="43">
        <v>1439</v>
      </c>
      <c r="B1441" t="s">
        <v>4404</v>
      </c>
      <c r="C1441" t="s">
        <v>4405</v>
      </c>
      <c r="D1441">
        <v>997400</v>
      </c>
      <c r="E1441">
        <v>120</v>
      </c>
      <c r="F1441">
        <v>145</v>
      </c>
      <c r="G1441">
        <v>189</v>
      </c>
      <c r="J1441">
        <v>1963</v>
      </c>
      <c r="K1441">
        <v>1977</v>
      </c>
      <c r="L1441">
        <v>2</v>
      </c>
      <c r="M1441">
        <v>7</v>
      </c>
      <c r="N1441">
        <v>2</v>
      </c>
      <c r="O1441" t="s">
        <v>4406</v>
      </c>
      <c r="P1441">
        <v>5</v>
      </c>
      <c r="Q1441">
        <v>6</v>
      </c>
    </row>
    <row r="1442" spans="1:17" x14ac:dyDescent="0.25">
      <c r="A1442" s="43">
        <v>1440</v>
      </c>
      <c r="B1442" t="s">
        <v>4407</v>
      </c>
      <c r="C1442" t="s">
        <v>4408</v>
      </c>
      <c r="D1442">
        <v>994290</v>
      </c>
      <c r="E1442">
        <v>219</v>
      </c>
      <c r="F1442">
        <v>75</v>
      </c>
      <c r="H1442">
        <v>75</v>
      </c>
      <c r="J1442">
        <v>1983</v>
      </c>
      <c r="L1442">
        <v>9</v>
      </c>
      <c r="O1442" t="s">
        <v>4409</v>
      </c>
      <c r="P1442">
        <v>5</v>
      </c>
      <c r="Q1442">
        <v>6</v>
      </c>
    </row>
    <row r="1443" spans="1:17" x14ac:dyDescent="0.25">
      <c r="A1443" s="43">
        <v>1441</v>
      </c>
      <c r="B1443" t="s">
        <v>4410</v>
      </c>
      <c r="C1443" t="s">
        <v>4411</v>
      </c>
      <c r="D1443">
        <v>994066</v>
      </c>
      <c r="E1443">
        <v>120</v>
      </c>
      <c r="F1443">
        <v>134</v>
      </c>
      <c r="G1443">
        <v>134</v>
      </c>
      <c r="J1443">
        <v>1969</v>
      </c>
      <c r="L1443">
        <v>2</v>
      </c>
      <c r="M1443">
        <v>7</v>
      </c>
      <c r="N1443">
        <v>2</v>
      </c>
      <c r="O1443" t="s">
        <v>4412</v>
      </c>
      <c r="P1443">
        <v>5</v>
      </c>
      <c r="Q1443">
        <v>6</v>
      </c>
    </row>
    <row r="1444" spans="1:17" x14ac:dyDescent="0.25">
      <c r="A1444" s="43">
        <v>1442</v>
      </c>
      <c r="B1444" t="s">
        <v>4413</v>
      </c>
      <c r="C1444" t="s">
        <v>4414</v>
      </c>
      <c r="D1444">
        <v>996659</v>
      </c>
      <c r="E1444">
        <v>130</v>
      </c>
      <c r="F1444">
        <v>58</v>
      </c>
      <c r="G1444">
        <v>102</v>
      </c>
      <c r="J1444">
        <v>1977</v>
      </c>
      <c r="L1444">
        <v>1</v>
      </c>
      <c r="O1444" t="s">
        <v>4415</v>
      </c>
      <c r="P1444">
        <v>5</v>
      </c>
      <c r="Q1444">
        <v>6</v>
      </c>
    </row>
    <row r="1445" spans="1:17" x14ac:dyDescent="0.25">
      <c r="A1445" s="43">
        <v>1443</v>
      </c>
      <c r="B1445" t="s">
        <v>4416</v>
      </c>
      <c r="C1445" t="s">
        <v>4417</v>
      </c>
      <c r="D1445">
        <v>996642</v>
      </c>
      <c r="E1445">
        <v>130</v>
      </c>
      <c r="F1445">
        <v>61</v>
      </c>
      <c r="G1445">
        <v>109</v>
      </c>
      <c r="J1445">
        <v>1978</v>
      </c>
      <c r="L1445">
        <v>1</v>
      </c>
      <c r="O1445" t="s">
        <v>4418</v>
      </c>
      <c r="P1445">
        <v>5</v>
      </c>
      <c r="Q1445">
        <v>6</v>
      </c>
    </row>
    <row r="1446" spans="1:17" x14ac:dyDescent="0.25">
      <c r="A1446" s="43">
        <v>1444</v>
      </c>
      <c r="B1446" t="s">
        <v>4419</v>
      </c>
      <c r="C1446" t="s">
        <v>4420</v>
      </c>
      <c r="D1446">
        <v>996921</v>
      </c>
      <c r="E1446">
        <v>130</v>
      </c>
      <c r="F1446">
        <v>71</v>
      </c>
      <c r="G1446">
        <v>102</v>
      </c>
      <c r="J1446">
        <v>1977</v>
      </c>
      <c r="L1446">
        <v>1</v>
      </c>
      <c r="O1446" t="s">
        <v>4421</v>
      </c>
      <c r="P1446">
        <v>5</v>
      </c>
      <c r="Q1446">
        <v>6</v>
      </c>
    </row>
    <row r="1447" spans="1:17" x14ac:dyDescent="0.25">
      <c r="A1447" s="43">
        <v>1445</v>
      </c>
      <c r="B1447" t="s">
        <v>4422</v>
      </c>
      <c r="C1447" t="s">
        <v>4423</v>
      </c>
      <c r="D1447">
        <v>994072</v>
      </c>
      <c r="E1447">
        <v>120</v>
      </c>
      <c r="F1447">
        <v>170</v>
      </c>
      <c r="G1447">
        <v>170</v>
      </c>
      <c r="J1447">
        <v>1969</v>
      </c>
      <c r="K1447">
        <v>1978</v>
      </c>
      <c r="L1447">
        <v>2</v>
      </c>
      <c r="M1447">
        <v>7</v>
      </c>
      <c r="N1447">
        <v>5</v>
      </c>
      <c r="O1447" t="s">
        <v>4424</v>
      </c>
      <c r="P1447">
        <v>5</v>
      </c>
      <c r="Q1447">
        <v>6</v>
      </c>
    </row>
    <row r="1448" spans="1:17" x14ac:dyDescent="0.25">
      <c r="A1448" s="43">
        <v>1446</v>
      </c>
      <c r="B1448" t="s">
        <v>4425</v>
      </c>
      <c r="C1448" t="s">
        <v>4426</v>
      </c>
      <c r="D1448">
        <v>996757</v>
      </c>
      <c r="E1448">
        <v>323</v>
      </c>
      <c r="F1448">
        <v>1798</v>
      </c>
      <c r="H1448">
        <v>5194</v>
      </c>
      <c r="J1448">
        <v>1999</v>
      </c>
      <c r="L1448">
        <v>1</v>
      </c>
      <c r="N1448">
        <v>90</v>
      </c>
      <c r="O1448" t="s">
        <v>4427</v>
      </c>
      <c r="P1448">
        <v>5</v>
      </c>
      <c r="Q1448">
        <v>6</v>
      </c>
    </row>
    <row r="1449" spans="1:17" x14ac:dyDescent="0.25">
      <c r="A1449" s="43">
        <v>1447</v>
      </c>
      <c r="B1449" t="s">
        <v>4428</v>
      </c>
      <c r="C1449" t="s">
        <v>4429</v>
      </c>
      <c r="D1449">
        <v>994891</v>
      </c>
      <c r="E1449">
        <v>120</v>
      </c>
      <c r="F1449">
        <v>94</v>
      </c>
      <c r="G1449">
        <v>94</v>
      </c>
      <c r="J1449">
        <v>1957</v>
      </c>
      <c r="L1449">
        <v>2</v>
      </c>
      <c r="M1449">
        <v>7</v>
      </c>
      <c r="O1449" t="s">
        <v>4430</v>
      </c>
      <c r="P1449">
        <v>5</v>
      </c>
      <c r="Q1449">
        <v>6</v>
      </c>
    </row>
    <row r="1450" spans="1:17" x14ac:dyDescent="0.25">
      <c r="A1450" s="43">
        <v>1448</v>
      </c>
      <c r="B1450" t="s">
        <v>4431</v>
      </c>
      <c r="C1450" t="s">
        <v>4432</v>
      </c>
      <c r="D1450">
        <v>995620</v>
      </c>
      <c r="E1450">
        <v>321</v>
      </c>
      <c r="F1450">
        <v>513</v>
      </c>
      <c r="H1450">
        <v>513</v>
      </c>
      <c r="J1450">
        <v>1993</v>
      </c>
      <c r="L1450">
        <v>2</v>
      </c>
      <c r="M1450">
        <v>7</v>
      </c>
      <c r="O1450" t="s">
        <v>4433</v>
      </c>
      <c r="P1450">
        <v>5</v>
      </c>
      <c r="Q1450">
        <v>6</v>
      </c>
    </row>
    <row r="1451" spans="1:17" x14ac:dyDescent="0.25">
      <c r="A1451" s="43">
        <v>1449</v>
      </c>
      <c r="B1451" t="s">
        <v>4434</v>
      </c>
      <c r="C1451" t="s">
        <v>4435</v>
      </c>
      <c r="D1451">
        <v>100098590</v>
      </c>
      <c r="E1451">
        <v>131</v>
      </c>
      <c r="F1451">
        <v>120</v>
      </c>
      <c r="G1451">
        <v>120</v>
      </c>
      <c r="J1451">
        <v>2017</v>
      </c>
      <c r="L1451">
        <v>1</v>
      </c>
      <c r="O1451" t="s">
        <v>4436</v>
      </c>
      <c r="P1451">
        <v>5</v>
      </c>
      <c r="Q1451">
        <v>6</v>
      </c>
    </row>
    <row r="1452" spans="1:17" x14ac:dyDescent="0.25">
      <c r="A1452" s="43">
        <v>1450</v>
      </c>
      <c r="B1452" t="s">
        <v>4437</v>
      </c>
      <c r="C1452" t="s">
        <v>4438</v>
      </c>
      <c r="D1452">
        <v>2540558</v>
      </c>
      <c r="E1452">
        <v>120</v>
      </c>
      <c r="F1452">
        <v>138</v>
      </c>
      <c r="G1452">
        <v>138</v>
      </c>
      <c r="J1452">
        <v>2000</v>
      </c>
      <c r="L1452">
        <v>1</v>
      </c>
      <c r="O1452" t="s">
        <v>4439</v>
      </c>
      <c r="P1452">
        <v>5</v>
      </c>
      <c r="Q1452">
        <v>6</v>
      </c>
    </row>
    <row r="1453" spans="1:17" x14ac:dyDescent="0.25">
      <c r="A1453" s="43">
        <v>1451</v>
      </c>
      <c r="B1453" t="s">
        <v>4440</v>
      </c>
      <c r="C1453" t="s">
        <v>4441</v>
      </c>
      <c r="D1453">
        <v>997530</v>
      </c>
      <c r="E1453">
        <v>120</v>
      </c>
      <c r="F1453">
        <v>232</v>
      </c>
      <c r="G1453">
        <v>183</v>
      </c>
      <c r="J1453">
        <v>2008</v>
      </c>
      <c r="L1453">
        <v>2</v>
      </c>
      <c r="M1453">
        <v>7</v>
      </c>
      <c r="N1453">
        <v>80</v>
      </c>
      <c r="O1453" t="s">
        <v>4442</v>
      </c>
      <c r="P1453">
        <v>5</v>
      </c>
      <c r="Q1453">
        <v>6</v>
      </c>
    </row>
    <row r="1454" spans="1:17" x14ac:dyDescent="0.25">
      <c r="A1454" s="43">
        <v>1452</v>
      </c>
      <c r="B1454" t="s">
        <v>4443</v>
      </c>
      <c r="C1454" t="s">
        <v>4444</v>
      </c>
      <c r="D1454">
        <v>994289</v>
      </c>
      <c r="E1454">
        <v>130</v>
      </c>
      <c r="F1454">
        <v>134</v>
      </c>
      <c r="G1454">
        <v>134</v>
      </c>
      <c r="J1454">
        <v>1975</v>
      </c>
      <c r="L1454">
        <v>1</v>
      </c>
      <c r="O1454" t="s">
        <v>4445</v>
      </c>
      <c r="P1454">
        <v>5</v>
      </c>
      <c r="Q1454">
        <v>6</v>
      </c>
    </row>
    <row r="1455" spans="1:17" x14ac:dyDescent="0.25">
      <c r="A1455" s="43">
        <v>1453</v>
      </c>
      <c r="B1455" t="s">
        <v>4446</v>
      </c>
      <c r="C1455" t="s">
        <v>4447</v>
      </c>
      <c r="D1455">
        <v>994150</v>
      </c>
      <c r="E1455">
        <v>140</v>
      </c>
      <c r="F1455">
        <v>90</v>
      </c>
      <c r="G1455">
        <v>180</v>
      </c>
      <c r="J1455">
        <v>1991</v>
      </c>
      <c r="L1455">
        <v>1</v>
      </c>
      <c r="O1455" t="s">
        <v>4448</v>
      </c>
      <c r="P1455">
        <v>5</v>
      </c>
      <c r="Q1455">
        <v>6</v>
      </c>
    </row>
    <row r="1456" spans="1:17" x14ac:dyDescent="0.25">
      <c r="A1456" s="43">
        <v>1454</v>
      </c>
      <c r="B1456" t="s">
        <v>4449</v>
      </c>
      <c r="C1456" t="s">
        <v>326</v>
      </c>
      <c r="D1456">
        <v>995832</v>
      </c>
      <c r="E1456">
        <v>420</v>
      </c>
      <c r="F1456">
        <v>81</v>
      </c>
      <c r="H1456">
        <v>134</v>
      </c>
      <c r="J1456">
        <v>1955</v>
      </c>
      <c r="L1456">
        <v>1</v>
      </c>
      <c r="N1456">
        <v>90</v>
      </c>
      <c r="O1456" t="s">
        <v>4450</v>
      </c>
      <c r="P1456">
        <v>5</v>
      </c>
      <c r="Q1456">
        <v>6</v>
      </c>
    </row>
    <row r="1457" spans="1:17" x14ac:dyDescent="0.25">
      <c r="A1457" s="43">
        <v>1455</v>
      </c>
      <c r="B1457" t="s">
        <v>4451</v>
      </c>
      <c r="C1457" t="s">
        <v>4452</v>
      </c>
      <c r="D1457">
        <v>996057</v>
      </c>
      <c r="E1457">
        <v>120</v>
      </c>
      <c r="F1457">
        <v>225</v>
      </c>
      <c r="G1457">
        <v>177</v>
      </c>
      <c r="J1457">
        <v>2004</v>
      </c>
      <c r="L1457">
        <v>2</v>
      </c>
      <c r="M1457">
        <v>7</v>
      </c>
      <c r="N1457">
        <v>90</v>
      </c>
      <c r="O1457" t="s">
        <v>4453</v>
      </c>
      <c r="P1457">
        <v>5</v>
      </c>
      <c r="Q1457">
        <v>6</v>
      </c>
    </row>
    <row r="1458" spans="1:17" x14ac:dyDescent="0.25">
      <c r="A1458" s="43">
        <v>1456</v>
      </c>
      <c r="B1458" t="s">
        <v>4454</v>
      </c>
      <c r="C1458" t="s">
        <v>4455</v>
      </c>
      <c r="D1458">
        <v>993965</v>
      </c>
      <c r="E1458">
        <v>120</v>
      </c>
      <c r="F1458">
        <v>119</v>
      </c>
      <c r="G1458">
        <v>119</v>
      </c>
      <c r="J1458">
        <v>1972</v>
      </c>
      <c r="K1458">
        <v>1984</v>
      </c>
      <c r="L1458">
        <v>2</v>
      </c>
      <c r="M1458">
        <v>7</v>
      </c>
      <c r="O1458" t="s">
        <v>4456</v>
      </c>
      <c r="P1458">
        <v>5</v>
      </c>
      <c r="Q1458">
        <v>6</v>
      </c>
    </row>
    <row r="1459" spans="1:17" x14ac:dyDescent="0.25">
      <c r="A1459" s="43">
        <v>1457</v>
      </c>
      <c r="B1459" t="s">
        <v>4457</v>
      </c>
      <c r="C1459" t="s">
        <v>4458</v>
      </c>
      <c r="D1459">
        <v>993949</v>
      </c>
      <c r="E1459">
        <v>440</v>
      </c>
      <c r="F1459">
        <v>45</v>
      </c>
      <c r="H1459">
        <v>45</v>
      </c>
      <c r="J1459">
        <v>1983</v>
      </c>
      <c r="L1459">
        <v>9</v>
      </c>
      <c r="O1459" t="s">
        <v>4459</v>
      </c>
      <c r="P1459">
        <v>5</v>
      </c>
      <c r="Q1459">
        <v>6</v>
      </c>
    </row>
    <row r="1460" spans="1:17" x14ac:dyDescent="0.25">
      <c r="A1460" s="43">
        <v>1458</v>
      </c>
      <c r="B1460" t="s">
        <v>4460</v>
      </c>
      <c r="C1460" t="s">
        <v>4461</v>
      </c>
      <c r="D1460">
        <v>995753</v>
      </c>
      <c r="E1460">
        <v>120</v>
      </c>
      <c r="F1460">
        <v>107</v>
      </c>
      <c r="G1460">
        <v>107</v>
      </c>
      <c r="J1460">
        <v>1962</v>
      </c>
      <c r="L1460">
        <v>2</v>
      </c>
      <c r="M1460">
        <v>7</v>
      </c>
      <c r="N1460">
        <v>2</v>
      </c>
      <c r="O1460" t="s">
        <v>4462</v>
      </c>
      <c r="P1460">
        <v>5</v>
      </c>
      <c r="Q1460">
        <v>6</v>
      </c>
    </row>
    <row r="1461" spans="1:17" x14ac:dyDescent="0.25">
      <c r="A1461" s="43">
        <v>1459</v>
      </c>
      <c r="B1461" t="s">
        <v>4463</v>
      </c>
      <c r="C1461" t="s">
        <v>4464</v>
      </c>
      <c r="D1461">
        <v>997045</v>
      </c>
      <c r="E1461">
        <v>130</v>
      </c>
      <c r="F1461">
        <v>58</v>
      </c>
      <c r="G1461">
        <v>102</v>
      </c>
      <c r="J1461">
        <v>1977</v>
      </c>
      <c r="L1461">
        <v>1</v>
      </c>
      <c r="O1461" t="s">
        <v>4465</v>
      </c>
      <c r="P1461">
        <v>5</v>
      </c>
      <c r="Q1461">
        <v>6</v>
      </c>
    </row>
    <row r="1462" spans="1:17" x14ac:dyDescent="0.25">
      <c r="A1462" s="43">
        <v>1460</v>
      </c>
      <c r="B1462" t="s">
        <v>4466</v>
      </c>
      <c r="C1462" t="s">
        <v>4467</v>
      </c>
      <c r="D1462">
        <v>996673</v>
      </c>
      <c r="E1462">
        <v>130</v>
      </c>
      <c r="F1462">
        <v>61</v>
      </c>
      <c r="G1462">
        <v>109</v>
      </c>
      <c r="J1462">
        <v>1978</v>
      </c>
      <c r="L1462">
        <v>1</v>
      </c>
      <c r="O1462" t="s">
        <v>4468</v>
      </c>
      <c r="P1462">
        <v>5</v>
      </c>
      <c r="Q1462">
        <v>6</v>
      </c>
    </row>
    <row r="1463" spans="1:17" x14ac:dyDescent="0.25">
      <c r="A1463" s="43">
        <v>1461</v>
      </c>
      <c r="B1463" t="s">
        <v>4469</v>
      </c>
      <c r="C1463" t="s">
        <v>4470</v>
      </c>
      <c r="D1463">
        <v>2572637</v>
      </c>
      <c r="E1463">
        <v>320</v>
      </c>
      <c r="F1463">
        <v>408</v>
      </c>
      <c r="H1463">
        <v>408</v>
      </c>
      <c r="J1463">
        <v>1972</v>
      </c>
      <c r="K1463">
        <v>2002</v>
      </c>
      <c r="L1463">
        <v>1</v>
      </c>
      <c r="N1463">
        <v>90</v>
      </c>
      <c r="O1463" t="s">
        <v>4471</v>
      </c>
      <c r="P1463">
        <v>5</v>
      </c>
      <c r="Q1463">
        <v>6</v>
      </c>
    </row>
    <row r="1464" spans="1:17" x14ac:dyDescent="0.25">
      <c r="A1464" s="43">
        <v>1462</v>
      </c>
      <c r="B1464" t="s">
        <v>4472</v>
      </c>
      <c r="C1464" t="s">
        <v>4473</v>
      </c>
      <c r="D1464">
        <v>2685025</v>
      </c>
      <c r="E1464">
        <v>130</v>
      </c>
      <c r="F1464">
        <v>60</v>
      </c>
      <c r="G1464">
        <v>119</v>
      </c>
      <c r="J1464">
        <v>2008</v>
      </c>
      <c r="L1464">
        <v>1</v>
      </c>
      <c r="N1464">
        <v>90</v>
      </c>
      <c r="O1464" t="s">
        <v>4474</v>
      </c>
      <c r="P1464">
        <v>5</v>
      </c>
      <c r="Q1464">
        <v>6</v>
      </c>
    </row>
    <row r="1465" spans="1:17" x14ac:dyDescent="0.25">
      <c r="A1465" s="43">
        <v>1463</v>
      </c>
      <c r="B1465" t="s">
        <v>4475</v>
      </c>
      <c r="C1465" t="s">
        <v>4476</v>
      </c>
      <c r="D1465">
        <v>2577951</v>
      </c>
      <c r="E1465">
        <v>130</v>
      </c>
      <c r="F1465">
        <v>46</v>
      </c>
      <c r="G1465">
        <v>92</v>
      </c>
      <c r="J1465">
        <v>2002</v>
      </c>
      <c r="L1465">
        <v>2</v>
      </c>
      <c r="M1465">
        <v>7</v>
      </c>
      <c r="N1465">
        <v>90</v>
      </c>
      <c r="O1465" t="s">
        <v>4477</v>
      </c>
      <c r="P1465">
        <v>5</v>
      </c>
      <c r="Q1465">
        <v>6</v>
      </c>
    </row>
    <row r="1466" spans="1:17" x14ac:dyDescent="0.25">
      <c r="A1466" s="43">
        <v>1464</v>
      </c>
      <c r="B1466" t="s">
        <v>4478</v>
      </c>
      <c r="C1466" t="s">
        <v>4479</v>
      </c>
      <c r="D1466">
        <v>996727</v>
      </c>
      <c r="E1466">
        <v>120</v>
      </c>
      <c r="F1466">
        <v>153</v>
      </c>
      <c r="G1466">
        <v>153</v>
      </c>
      <c r="J1466">
        <v>1997</v>
      </c>
      <c r="L1466">
        <v>2</v>
      </c>
      <c r="M1466">
        <v>7</v>
      </c>
      <c r="N1466">
        <v>2</v>
      </c>
      <c r="O1466" t="s">
        <v>4480</v>
      </c>
      <c r="P1466">
        <v>5</v>
      </c>
      <c r="Q1466">
        <v>6</v>
      </c>
    </row>
    <row r="1467" spans="1:17" x14ac:dyDescent="0.25">
      <c r="A1467" s="43">
        <v>1465</v>
      </c>
      <c r="B1467" t="s">
        <v>4481</v>
      </c>
      <c r="C1467" t="s">
        <v>4482</v>
      </c>
      <c r="D1467">
        <v>2702983</v>
      </c>
      <c r="E1467">
        <v>530</v>
      </c>
      <c r="F1467">
        <v>203</v>
      </c>
      <c r="H1467">
        <v>203</v>
      </c>
      <c r="J1467">
        <v>1957</v>
      </c>
      <c r="K1467">
        <v>1994</v>
      </c>
      <c r="L1467">
        <v>7</v>
      </c>
      <c r="M1467">
        <v>1</v>
      </c>
      <c r="O1467" t="s">
        <v>4483</v>
      </c>
      <c r="P1467">
        <v>5</v>
      </c>
      <c r="Q1467">
        <v>6</v>
      </c>
    </row>
    <row r="1468" spans="1:17" x14ac:dyDescent="0.25">
      <c r="A1468" s="43">
        <v>1466</v>
      </c>
      <c r="B1468" t="s">
        <v>4484</v>
      </c>
      <c r="C1468" t="s">
        <v>4485</v>
      </c>
      <c r="D1468">
        <v>996684</v>
      </c>
      <c r="E1468">
        <v>130</v>
      </c>
      <c r="F1468">
        <v>63</v>
      </c>
      <c r="G1468">
        <v>112</v>
      </c>
      <c r="J1468">
        <v>1978</v>
      </c>
      <c r="L1468">
        <v>1</v>
      </c>
      <c r="O1468" t="s">
        <v>4486</v>
      </c>
      <c r="P1468">
        <v>5</v>
      </c>
      <c r="Q1468">
        <v>6</v>
      </c>
    </row>
    <row r="1469" spans="1:17" x14ac:dyDescent="0.25">
      <c r="A1469" s="43">
        <v>1467</v>
      </c>
      <c r="B1469" t="s">
        <v>4487</v>
      </c>
      <c r="C1469" t="s">
        <v>4488</v>
      </c>
      <c r="D1469">
        <v>997182</v>
      </c>
      <c r="E1469">
        <v>130</v>
      </c>
      <c r="F1469">
        <v>61</v>
      </c>
      <c r="G1469">
        <v>109</v>
      </c>
      <c r="J1469">
        <v>1978</v>
      </c>
      <c r="L1469">
        <v>1</v>
      </c>
      <c r="O1469" t="s">
        <v>4489</v>
      </c>
      <c r="P1469">
        <v>5</v>
      </c>
      <c r="Q1469">
        <v>6</v>
      </c>
    </row>
    <row r="1470" spans="1:17" x14ac:dyDescent="0.25">
      <c r="A1470" s="43">
        <v>1468</v>
      </c>
      <c r="B1470" t="s">
        <v>4490</v>
      </c>
      <c r="C1470" t="s">
        <v>4491</v>
      </c>
      <c r="D1470">
        <v>996256</v>
      </c>
      <c r="E1470">
        <v>120</v>
      </c>
      <c r="F1470">
        <v>121</v>
      </c>
      <c r="G1470">
        <v>121</v>
      </c>
      <c r="J1470">
        <v>1977</v>
      </c>
      <c r="L1470">
        <v>2</v>
      </c>
      <c r="M1470">
        <v>7</v>
      </c>
      <c r="O1470" t="s">
        <v>4492</v>
      </c>
      <c r="P1470">
        <v>5</v>
      </c>
      <c r="Q1470">
        <v>6</v>
      </c>
    </row>
    <row r="1471" spans="1:17" x14ac:dyDescent="0.25">
      <c r="A1471" s="43">
        <v>1469</v>
      </c>
      <c r="B1471" t="s">
        <v>4493</v>
      </c>
      <c r="C1471" t="s">
        <v>4494</v>
      </c>
      <c r="D1471">
        <v>995541</v>
      </c>
      <c r="E1471">
        <v>120</v>
      </c>
      <c r="F1471">
        <v>149</v>
      </c>
      <c r="G1471">
        <v>149</v>
      </c>
      <c r="J1471">
        <v>2018</v>
      </c>
      <c r="L1471">
        <v>5</v>
      </c>
      <c r="M1471">
        <v>1</v>
      </c>
      <c r="N1471">
        <v>4</v>
      </c>
      <c r="O1471" t="s">
        <v>4495</v>
      </c>
      <c r="P1471">
        <v>5</v>
      </c>
      <c r="Q1471">
        <v>6</v>
      </c>
    </row>
    <row r="1472" spans="1:17" x14ac:dyDescent="0.25">
      <c r="A1472" s="43">
        <v>1470</v>
      </c>
      <c r="B1472" t="s">
        <v>4496</v>
      </c>
      <c r="C1472" t="s">
        <v>4497</v>
      </c>
      <c r="D1472">
        <v>2691175</v>
      </c>
      <c r="E1472">
        <v>130</v>
      </c>
      <c r="F1472">
        <v>56</v>
      </c>
      <c r="G1472">
        <v>108</v>
      </c>
      <c r="J1472">
        <v>2008</v>
      </c>
      <c r="L1472">
        <v>2</v>
      </c>
      <c r="M1472">
        <v>7</v>
      </c>
      <c r="N1472">
        <v>90</v>
      </c>
      <c r="O1472" t="s">
        <v>4498</v>
      </c>
      <c r="P1472">
        <v>5</v>
      </c>
      <c r="Q1472">
        <v>6</v>
      </c>
    </row>
    <row r="1473" spans="1:17" x14ac:dyDescent="0.25">
      <c r="A1473" s="43">
        <v>1471</v>
      </c>
      <c r="B1473" t="s">
        <v>4499</v>
      </c>
      <c r="C1473" t="s">
        <v>4500</v>
      </c>
      <c r="D1473">
        <v>995568</v>
      </c>
      <c r="E1473">
        <v>130</v>
      </c>
      <c r="F1473">
        <v>129</v>
      </c>
      <c r="G1473">
        <v>129</v>
      </c>
      <c r="J1473">
        <v>1978</v>
      </c>
      <c r="L1473">
        <v>1</v>
      </c>
      <c r="N1473">
        <v>0</v>
      </c>
      <c r="O1473" t="s">
        <v>4501</v>
      </c>
      <c r="P1473">
        <v>5</v>
      </c>
      <c r="Q1473">
        <v>6</v>
      </c>
    </row>
    <row r="1474" spans="1:17" x14ac:dyDescent="0.25">
      <c r="A1474" s="43">
        <v>1472</v>
      </c>
      <c r="B1474" t="s">
        <v>4502</v>
      </c>
      <c r="C1474" t="s">
        <v>4503</v>
      </c>
      <c r="D1474">
        <v>2691210</v>
      </c>
      <c r="E1474">
        <v>130</v>
      </c>
      <c r="F1474">
        <v>56</v>
      </c>
      <c r="G1474">
        <v>108</v>
      </c>
      <c r="J1474">
        <v>2008</v>
      </c>
      <c r="L1474">
        <v>2</v>
      </c>
      <c r="M1474">
        <v>7</v>
      </c>
      <c r="N1474">
        <v>90</v>
      </c>
      <c r="O1474" t="s">
        <v>4504</v>
      </c>
      <c r="P1474">
        <v>5</v>
      </c>
      <c r="Q1474">
        <v>6</v>
      </c>
    </row>
    <row r="1475" spans="1:17" x14ac:dyDescent="0.25">
      <c r="A1475" s="43">
        <v>1473</v>
      </c>
      <c r="B1475" t="s">
        <v>4505</v>
      </c>
      <c r="C1475" t="s">
        <v>4506</v>
      </c>
      <c r="D1475">
        <v>996125</v>
      </c>
      <c r="E1475">
        <v>120</v>
      </c>
      <c r="F1475">
        <v>143</v>
      </c>
      <c r="G1475">
        <v>128</v>
      </c>
      <c r="J1475">
        <v>1980</v>
      </c>
      <c r="L1475">
        <v>7</v>
      </c>
      <c r="M1475">
        <v>1</v>
      </c>
      <c r="N1475">
        <v>4</v>
      </c>
      <c r="O1475" t="s">
        <v>4507</v>
      </c>
      <c r="P1475">
        <v>5</v>
      </c>
      <c r="Q1475">
        <v>6</v>
      </c>
    </row>
    <row r="1476" spans="1:17" x14ac:dyDescent="0.25">
      <c r="A1476" s="43">
        <v>1474</v>
      </c>
      <c r="B1476" t="s">
        <v>4508</v>
      </c>
      <c r="C1476" t="s">
        <v>4509</v>
      </c>
      <c r="D1476">
        <v>997157</v>
      </c>
      <c r="E1476">
        <v>130</v>
      </c>
      <c r="F1476">
        <v>63</v>
      </c>
      <c r="G1476">
        <v>112</v>
      </c>
      <c r="J1476">
        <v>1978</v>
      </c>
      <c r="L1476">
        <v>1</v>
      </c>
      <c r="O1476" t="s">
        <v>4510</v>
      </c>
      <c r="P1476">
        <v>5</v>
      </c>
      <c r="Q1476">
        <v>6</v>
      </c>
    </row>
    <row r="1477" spans="1:17" x14ac:dyDescent="0.25">
      <c r="A1477" s="43">
        <v>1475</v>
      </c>
      <c r="B1477" t="s">
        <v>4511</v>
      </c>
      <c r="C1477" t="s">
        <v>4512</v>
      </c>
      <c r="D1477">
        <v>994245</v>
      </c>
      <c r="E1477">
        <v>120</v>
      </c>
      <c r="F1477">
        <v>163</v>
      </c>
      <c r="G1477">
        <v>144</v>
      </c>
      <c r="J1477">
        <v>1971</v>
      </c>
      <c r="K1477">
        <v>1988</v>
      </c>
      <c r="L1477">
        <v>1</v>
      </c>
      <c r="O1477" t="s">
        <v>4513</v>
      </c>
      <c r="P1477">
        <v>5</v>
      </c>
      <c r="Q1477">
        <v>6</v>
      </c>
    </row>
    <row r="1478" spans="1:17" x14ac:dyDescent="0.25">
      <c r="A1478" s="43">
        <v>1476</v>
      </c>
      <c r="B1478" t="s">
        <v>4514</v>
      </c>
      <c r="C1478" t="s">
        <v>4515</v>
      </c>
      <c r="D1478">
        <v>996747</v>
      </c>
      <c r="E1478">
        <v>130</v>
      </c>
      <c r="F1478">
        <v>59</v>
      </c>
      <c r="G1478">
        <v>104</v>
      </c>
      <c r="J1478">
        <v>1977</v>
      </c>
      <c r="L1478">
        <v>1</v>
      </c>
      <c r="O1478" t="s">
        <v>4516</v>
      </c>
      <c r="P1478">
        <v>5</v>
      </c>
      <c r="Q1478">
        <v>6</v>
      </c>
    </row>
    <row r="1479" spans="1:17" x14ac:dyDescent="0.25">
      <c r="A1479" s="43">
        <v>1477</v>
      </c>
      <c r="B1479" t="s">
        <v>4517</v>
      </c>
      <c r="C1479" t="s">
        <v>4518</v>
      </c>
      <c r="D1479">
        <v>996815</v>
      </c>
      <c r="E1479">
        <v>130</v>
      </c>
      <c r="F1479">
        <v>59</v>
      </c>
      <c r="G1479">
        <v>104</v>
      </c>
      <c r="J1479">
        <v>1977</v>
      </c>
      <c r="L1479">
        <v>1</v>
      </c>
      <c r="O1479" t="s">
        <v>4519</v>
      </c>
      <c r="P1479">
        <v>5</v>
      </c>
      <c r="Q1479">
        <v>6</v>
      </c>
    </row>
    <row r="1480" spans="1:17" x14ac:dyDescent="0.25">
      <c r="A1480" s="43">
        <v>1478</v>
      </c>
      <c r="B1480" t="s">
        <v>4520</v>
      </c>
      <c r="C1480" t="s">
        <v>4521</v>
      </c>
      <c r="D1480">
        <v>993627</v>
      </c>
      <c r="E1480">
        <v>120</v>
      </c>
      <c r="F1480">
        <v>160</v>
      </c>
      <c r="G1480">
        <v>134</v>
      </c>
      <c r="J1480">
        <v>1971</v>
      </c>
      <c r="K1480">
        <v>1983</v>
      </c>
      <c r="L1480">
        <v>2</v>
      </c>
      <c r="M1480">
        <v>7</v>
      </c>
      <c r="O1480" t="s">
        <v>4522</v>
      </c>
      <c r="P1480">
        <v>5</v>
      </c>
      <c r="Q1480">
        <v>6</v>
      </c>
    </row>
    <row r="1481" spans="1:17" x14ac:dyDescent="0.25">
      <c r="A1481" s="43">
        <v>1479</v>
      </c>
      <c r="B1481" t="s">
        <v>4523</v>
      </c>
      <c r="C1481" t="s">
        <v>4524</v>
      </c>
      <c r="D1481">
        <v>995022</v>
      </c>
      <c r="E1481">
        <v>120</v>
      </c>
      <c r="F1481">
        <v>221</v>
      </c>
      <c r="G1481">
        <v>221</v>
      </c>
      <c r="J1481">
        <v>1970</v>
      </c>
      <c r="L1481">
        <v>2</v>
      </c>
      <c r="M1481">
        <v>7</v>
      </c>
      <c r="O1481" t="s">
        <v>4525</v>
      </c>
      <c r="P1481">
        <v>5</v>
      </c>
      <c r="Q1481">
        <v>6</v>
      </c>
    </row>
    <row r="1482" spans="1:17" x14ac:dyDescent="0.25">
      <c r="A1482" s="43">
        <v>1480</v>
      </c>
      <c r="B1482" t="s">
        <v>4523</v>
      </c>
      <c r="C1482" t="s">
        <v>4524</v>
      </c>
      <c r="D1482">
        <v>995022</v>
      </c>
      <c r="E1482">
        <v>120</v>
      </c>
      <c r="F1482">
        <v>221</v>
      </c>
      <c r="G1482">
        <v>221</v>
      </c>
      <c r="J1482">
        <v>1970</v>
      </c>
      <c r="L1482">
        <v>2</v>
      </c>
      <c r="M1482">
        <v>7</v>
      </c>
      <c r="O1482" t="s">
        <v>4525</v>
      </c>
      <c r="P1482">
        <v>5</v>
      </c>
      <c r="Q1482">
        <v>6</v>
      </c>
    </row>
    <row r="1483" spans="1:17" x14ac:dyDescent="0.25">
      <c r="A1483" s="43">
        <v>1481</v>
      </c>
      <c r="B1483" t="s">
        <v>4526</v>
      </c>
      <c r="C1483" t="s">
        <v>4527</v>
      </c>
      <c r="D1483">
        <v>994514</v>
      </c>
      <c r="E1483">
        <v>130</v>
      </c>
      <c r="F1483">
        <v>75</v>
      </c>
      <c r="G1483">
        <v>125</v>
      </c>
      <c r="J1483">
        <v>1975</v>
      </c>
      <c r="L1483">
        <v>1</v>
      </c>
      <c r="O1483" t="s">
        <v>4528</v>
      </c>
      <c r="P1483">
        <v>5</v>
      </c>
      <c r="Q1483">
        <v>6</v>
      </c>
    </row>
    <row r="1484" spans="1:17" x14ac:dyDescent="0.25">
      <c r="A1484" s="43">
        <v>1482</v>
      </c>
      <c r="B1484" t="s">
        <v>4529</v>
      </c>
      <c r="C1484" t="s">
        <v>4530</v>
      </c>
      <c r="D1484">
        <v>994016</v>
      </c>
      <c r="E1484">
        <v>429</v>
      </c>
      <c r="F1484">
        <v>7781</v>
      </c>
      <c r="H1484">
        <v>9216</v>
      </c>
      <c r="J1484">
        <v>1967</v>
      </c>
      <c r="K1484">
        <v>2013</v>
      </c>
      <c r="L1484">
        <v>1</v>
      </c>
      <c r="O1484" t="s">
        <v>4531</v>
      </c>
      <c r="P1484">
        <v>5</v>
      </c>
      <c r="Q1484">
        <v>6</v>
      </c>
    </row>
    <row r="1485" spans="1:17" x14ac:dyDescent="0.25">
      <c r="A1485" s="43">
        <v>1483</v>
      </c>
      <c r="B1485" t="s">
        <v>4532</v>
      </c>
      <c r="C1485" t="s">
        <v>4533</v>
      </c>
      <c r="D1485">
        <v>993898</v>
      </c>
      <c r="E1485">
        <v>120</v>
      </c>
      <c r="F1485">
        <v>125</v>
      </c>
      <c r="G1485">
        <v>125</v>
      </c>
      <c r="J1485">
        <v>1967</v>
      </c>
      <c r="K1485">
        <v>1982</v>
      </c>
      <c r="L1485">
        <v>1</v>
      </c>
      <c r="O1485" t="s">
        <v>4534</v>
      </c>
      <c r="P1485">
        <v>5</v>
      </c>
      <c r="Q1485">
        <v>6</v>
      </c>
    </row>
    <row r="1486" spans="1:17" x14ac:dyDescent="0.25">
      <c r="A1486" s="43">
        <v>1484</v>
      </c>
      <c r="B1486" t="s">
        <v>4535</v>
      </c>
      <c r="C1486" t="s">
        <v>4536</v>
      </c>
      <c r="D1486">
        <v>996790</v>
      </c>
      <c r="E1486">
        <v>130</v>
      </c>
      <c r="F1486">
        <v>61</v>
      </c>
      <c r="G1486">
        <v>109</v>
      </c>
      <c r="J1486">
        <v>1978</v>
      </c>
      <c r="L1486">
        <v>1</v>
      </c>
      <c r="O1486" t="s">
        <v>4537</v>
      </c>
      <c r="P1486">
        <v>5</v>
      </c>
      <c r="Q1486">
        <v>6</v>
      </c>
    </row>
    <row r="1487" spans="1:17" x14ac:dyDescent="0.25">
      <c r="A1487" s="43">
        <v>1485</v>
      </c>
      <c r="B1487" t="s">
        <v>4538</v>
      </c>
      <c r="C1487" t="s">
        <v>4539</v>
      </c>
      <c r="D1487">
        <v>993633</v>
      </c>
      <c r="E1487">
        <v>120</v>
      </c>
      <c r="F1487">
        <v>133</v>
      </c>
      <c r="G1487">
        <v>109</v>
      </c>
      <c r="J1487">
        <v>1974</v>
      </c>
      <c r="L1487">
        <v>2</v>
      </c>
      <c r="M1487">
        <v>7</v>
      </c>
      <c r="O1487" t="s">
        <v>4540</v>
      </c>
      <c r="P1487">
        <v>5</v>
      </c>
      <c r="Q1487">
        <v>6</v>
      </c>
    </row>
    <row r="1488" spans="1:17" x14ac:dyDescent="0.25">
      <c r="A1488" s="43">
        <v>1486</v>
      </c>
      <c r="B1488" t="s">
        <v>4541</v>
      </c>
      <c r="C1488" t="s">
        <v>4542</v>
      </c>
      <c r="D1488">
        <v>994276</v>
      </c>
      <c r="E1488">
        <v>130</v>
      </c>
      <c r="F1488">
        <v>107</v>
      </c>
      <c r="G1488">
        <v>107</v>
      </c>
      <c r="J1488">
        <v>1967</v>
      </c>
      <c r="K1488">
        <v>1987</v>
      </c>
      <c r="L1488">
        <v>1</v>
      </c>
      <c r="O1488" t="s">
        <v>4543</v>
      </c>
      <c r="P1488">
        <v>5</v>
      </c>
      <c r="Q1488">
        <v>6</v>
      </c>
    </row>
    <row r="1489" spans="1:17" x14ac:dyDescent="0.25">
      <c r="A1489" s="43">
        <v>1487</v>
      </c>
      <c r="B1489" t="s">
        <v>4544</v>
      </c>
      <c r="C1489" t="s">
        <v>4545</v>
      </c>
      <c r="D1489">
        <v>997309</v>
      </c>
      <c r="E1489">
        <v>130</v>
      </c>
      <c r="F1489">
        <v>61</v>
      </c>
      <c r="G1489">
        <v>109</v>
      </c>
      <c r="J1489">
        <v>1978</v>
      </c>
      <c r="L1489">
        <v>1</v>
      </c>
      <c r="O1489" t="s">
        <v>4546</v>
      </c>
      <c r="P1489">
        <v>5</v>
      </c>
      <c r="Q1489">
        <v>6</v>
      </c>
    </row>
    <row r="1490" spans="1:17" x14ac:dyDescent="0.25">
      <c r="A1490" s="43">
        <v>1488</v>
      </c>
      <c r="B1490" t="s">
        <v>4547</v>
      </c>
      <c r="C1490" t="s">
        <v>4548</v>
      </c>
      <c r="D1490">
        <v>997705</v>
      </c>
      <c r="E1490">
        <v>120</v>
      </c>
      <c r="F1490">
        <v>160</v>
      </c>
      <c r="G1490">
        <v>160</v>
      </c>
      <c r="J1490">
        <v>1970</v>
      </c>
      <c r="L1490">
        <v>2</v>
      </c>
      <c r="M1490">
        <v>7</v>
      </c>
      <c r="O1490" t="s">
        <v>4549</v>
      </c>
      <c r="P1490">
        <v>5</v>
      </c>
      <c r="Q1490">
        <v>6</v>
      </c>
    </row>
    <row r="1491" spans="1:17" x14ac:dyDescent="0.25">
      <c r="A1491" s="43">
        <v>1489</v>
      </c>
      <c r="B1491" t="s">
        <v>4550</v>
      </c>
      <c r="C1491" t="s">
        <v>4551</v>
      </c>
      <c r="D1491">
        <v>2691184</v>
      </c>
      <c r="E1491">
        <v>130</v>
      </c>
      <c r="F1491">
        <v>45</v>
      </c>
      <c r="G1491">
        <v>127</v>
      </c>
      <c r="J1491">
        <v>2008</v>
      </c>
      <c r="L1491">
        <v>2</v>
      </c>
      <c r="M1491">
        <v>7</v>
      </c>
      <c r="N1491">
        <v>90</v>
      </c>
      <c r="O1491" t="s">
        <v>4552</v>
      </c>
      <c r="P1491">
        <v>5</v>
      </c>
      <c r="Q1491">
        <v>6</v>
      </c>
    </row>
    <row r="1492" spans="1:17" x14ac:dyDescent="0.25">
      <c r="A1492" s="43">
        <v>1490</v>
      </c>
      <c r="B1492" t="s">
        <v>4553</v>
      </c>
      <c r="C1492" t="s">
        <v>4554</v>
      </c>
      <c r="D1492">
        <v>994212</v>
      </c>
      <c r="E1492">
        <v>130</v>
      </c>
      <c r="F1492">
        <v>147</v>
      </c>
      <c r="G1492">
        <v>147</v>
      </c>
      <c r="J1492">
        <v>1967</v>
      </c>
      <c r="K1492">
        <v>1983</v>
      </c>
      <c r="L1492">
        <v>1</v>
      </c>
      <c r="N1492">
        <v>80</v>
      </c>
      <c r="O1492" t="s">
        <v>4555</v>
      </c>
      <c r="P1492">
        <v>5</v>
      </c>
      <c r="Q1492">
        <v>6</v>
      </c>
    </row>
    <row r="1493" spans="1:17" x14ac:dyDescent="0.25">
      <c r="A1493" s="43">
        <v>1491</v>
      </c>
      <c r="B1493" t="s">
        <v>4556</v>
      </c>
      <c r="C1493" t="s">
        <v>4557</v>
      </c>
      <c r="D1493">
        <v>997512</v>
      </c>
      <c r="E1493">
        <v>120</v>
      </c>
      <c r="F1493">
        <v>76</v>
      </c>
      <c r="G1493">
        <v>129</v>
      </c>
      <c r="J1493">
        <v>1962</v>
      </c>
      <c r="L1493">
        <v>2</v>
      </c>
      <c r="M1493">
        <v>7</v>
      </c>
      <c r="O1493" t="s">
        <v>4558</v>
      </c>
      <c r="P1493">
        <v>5</v>
      </c>
      <c r="Q1493">
        <v>6</v>
      </c>
    </row>
    <row r="1494" spans="1:17" x14ac:dyDescent="0.25">
      <c r="A1494" s="43">
        <v>1492</v>
      </c>
      <c r="B1494" t="s">
        <v>4559</v>
      </c>
      <c r="C1494" t="s">
        <v>4560</v>
      </c>
      <c r="D1494">
        <v>100103474</v>
      </c>
      <c r="E1494">
        <v>131</v>
      </c>
      <c r="F1494">
        <v>120</v>
      </c>
      <c r="G1494">
        <v>120</v>
      </c>
      <c r="J1494">
        <v>2018</v>
      </c>
      <c r="L1494">
        <v>1</v>
      </c>
      <c r="O1494" t="s">
        <v>1002</v>
      </c>
      <c r="P1494">
        <v>5</v>
      </c>
      <c r="Q1494">
        <v>6</v>
      </c>
    </row>
    <row r="1495" spans="1:17" x14ac:dyDescent="0.25">
      <c r="A1495" s="43">
        <v>1493</v>
      </c>
      <c r="B1495" t="s">
        <v>4561</v>
      </c>
      <c r="C1495" t="s">
        <v>4562</v>
      </c>
      <c r="D1495">
        <v>994875</v>
      </c>
      <c r="E1495">
        <v>190</v>
      </c>
      <c r="F1495">
        <v>162</v>
      </c>
      <c r="G1495">
        <v>74</v>
      </c>
      <c r="J1495">
        <v>1767</v>
      </c>
      <c r="K1495">
        <v>1940</v>
      </c>
      <c r="L1495">
        <v>7</v>
      </c>
      <c r="M1495">
        <v>1</v>
      </c>
      <c r="O1495" t="s">
        <v>4563</v>
      </c>
      <c r="P1495">
        <v>5</v>
      </c>
      <c r="Q1495">
        <v>6</v>
      </c>
    </row>
    <row r="1496" spans="1:17" x14ac:dyDescent="0.25">
      <c r="A1496" s="43">
        <v>1494</v>
      </c>
      <c r="B1496" t="s">
        <v>4564</v>
      </c>
      <c r="C1496" t="s">
        <v>4565</v>
      </c>
      <c r="D1496">
        <v>993995</v>
      </c>
      <c r="E1496">
        <v>120</v>
      </c>
      <c r="F1496">
        <v>163</v>
      </c>
      <c r="G1496">
        <v>163</v>
      </c>
      <c r="J1496">
        <v>1970</v>
      </c>
      <c r="L1496">
        <v>1</v>
      </c>
      <c r="O1496" t="s">
        <v>4566</v>
      </c>
      <c r="P1496">
        <v>5</v>
      </c>
      <c r="Q1496">
        <v>6</v>
      </c>
    </row>
    <row r="1497" spans="1:17" x14ac:dyDescent="0.25">
      <c r="A1497" s="43">
        <v>1495</v>
      </c>
      <c r="B1497" t="s">
        <v>4567</v>
      </c>
      <c r="C1497" t="s">
        <v>4568</v>
      </c>
      <c r="D1497">
        <v>996377</v>
      </c>
      <c r="E1497">
        <v>440</v>
      </c>
      <c r="F1497">
        <v>37</v>
      </c>
      <c r="H1497">
        <v>37</v>
      </c>
      <c r="J1497">
        <v>2009</v>
      </c>
      <c r="L1497">
        <v>9</v>
      </c>
      <c r="O1497" t="s">
        <v>4569</v>
      </c>
      <c r="P1497">
        <v>5</v>
      </c>
      <c r="Q1497">
        <v>6</v>
      </c>
    </row>
    <row r="1498" spans="1:17" x14ac:dyDescent="0.25">
      <c r="A1498" s="43">
        <v>1496</v>
      </c>
      <c r="B1498" t="s">
        <v>4570</v>
      </c>
      <c r="C1498" t="s">
        <v>4571</v>
      </c>
      <c r="D1498">
        <v>997051</v>
      </c>
      <c r="E1498">
        <v>130</v>
      </c>
      <c r="F1498">
        <v>59</v>
      </c>
      <c r="G1498">
        <v>104</v>
      </c>
      <c r="J1498">
        <v>1977</v>
      </c>
      <c r="L1498">
        <v>1</v>
      </c>
      <c r="O1498" t="s">
        <v>4572</v>
      </c>
      <c r="P1498">
        <v>5</v>
      </c>
      <c r="Q1498">
        <v>6</v>
      </c>
    </row>
    <row r="1499" spans="1:17" x14ac:dyDescent="0.25">
      <c r="A1499" s="43">
        <v>1497</v>
      </c>
      <c r="B1499" t="s">
        <v>4573</v>
      </c>
      <c r="C1499" t="s">
        <v>4574</v>
      </c>
      <c r="D1499">
        <v>995545</v>
      </c>
      <c r="E1499">
        <v>130</v>
      </c>
      <c r="F1499">
        <v>128</v>
      </c>
      <c r="G1499">
        <v>128</v>
      </c>
      <c r="J1499">
        <v>1977</v>
      </c>
      <c r="L1499">
        <v>1</v>
      </c>
      <c r="O1499" t="s">
        <v>4575</v>
      </c>
      <c r="P1499">
        <v>5</v>
      </c>
      <c r="Q1499">
        <v>6</v>
      </c>
    </row>
    <row r="1500" spans="1:17" x14ac:dyDescent="0.25">
      <c r="A1500" s="43">
        <v>1498</v>
      </c>
      <c r="B1500" t="s">
        <v>4576</v>
      </c>
      <c r="C1500" t="s">
        <v>4577</v>
      </c>
      <c r="D1500">
        <v>100089002</v>
      </c>
      <c r="E1500">
        <v>130</v>
      </c>
      <c r="F1500">
        <v>135</v>
      </c>
      <c r="G1500">
        <v>135</v>
      </c>
      <c r="J1500">
        <v>2015</v>
      </c>
      <c r="L1500">
        <v>1</v>
      </c>
      <c r="O1500" t="s">
        <v>4578</v>
      </c>
      <c r="P1500">
        <v>5</v>
      </c>
      <c r="Q1500">
        <v>6</v>
      </c>
    </row>
    <row r="1501" spans="1:17" x14ac:dyDescent="0.25">
      <c r="A1501" s="43">
        <v>1499</v>
      </c>
      <c r="B1501" t="s">
        <v>4579</v>
      </c>
      <c r="C1501" t="s">
        <v>4580</v>
      </c>
      <c r="D1501">
        <v>994802</v>
      </c>
      <c r="E1501">
        <v>120</v>
      </c>
      <c r="F1501">
        <v>165</v>
      </c>
      <c r="G1501">
        <v>165</v>
      </c>
      <c r="J1501">
        <v>1972</v>
      </c>
      <c r="K1501">
        <v>1989</v>
      </c>
      <c r="L1501">
        <v>2</v>
      </c>
      <c r="M1501">
        <v>7</v>
      </c>
      <c r="N1501">
        <v>90</v>
      </c>
      <c r="O1501" t="s">
        <v>4581</v>
      </c>
      <c r="P1501">
        <v>5</v>
      </c>
      <c r="Q1501">
        <v>6</v>
      </c>
    </row>
    <row r="1502" spans="1:17" x14ac:dyDescent="0.25">
      <c r="A1502" s="43">
        <v>1500</v>
      </c>
      <c r="B1502" t="s">
        <v>4582</v>
      </c>
      <c r="C1502" t="s">
        <v>4583</v>
      </c>
      <c r="D1502">
        <v>996904</v>
      </c>
      <c r="E1502">
        <v>130</v>
      </c>
      <c r="F1502">
        <v>61</v>
      </c>
      <c r="G1502">
        <v>109</v>
      </c>
      <c r="J1502">
        <v>1979</v>
      </c>
      <c r="L1502">
        <v>1</v>
      </c>
      <c r="O1502" t="s">
        <v>4584</v>
      </c>
      <c r="P1502">
        <v>5</v>
      </c>
      <c r="Q1502">
        <v>6</v>
      </c>
    </row>
    <row r="1503" spans="1:17" x14ac:dyDescent="0.25">
      <c r="A1503" s="43">
        <v>1501</v>
      </c>
      <c r="B1503" t="s">
        <v>4585</v>
      </c>
      <c r="C1503" t="s">
        <v>4586</v>
      </c>
      <c r="D1503">
        <v>996547</v>
      </c>
      <c r="E1503">
        <v>120</v>
      </c>
      <c r="F1503">
        <v>151</v>
      </c>
      <c r="G1503">
        <v>151</v>
      </c>
      <c r="J1503">
        <v>1963</v>
      </c>
      <c r="K1503">
        <v>1975</v>
      </c>
      <c r="L1503">
        <v>2</v>
      </c>
      <c r="M1503">
        <v>7</v>
      </c>
      <c r="O1503" t="s">
        <v>4587</v>
      </c>
      <c r="P1503">
        <v>5</v>
      </c>
      <c r="Q1503">
        <v>6</v>
      </c>
    </row>
    <row r="1504" spans="1:17" x14ac:dyDescent="0.25">
      <c r="A1504" s="43">
        <v>1502</v>
      </c>
      <c r="B1504" t="s">
        <v>4588</v>
      </c>
      <c r="C1504" t="s">
        <v>860</v>
      </c>
      <c r="D1504">
        <v>996120</v>
      </c>
      <c r="E1504">
        <v>539</v>
      </c>
      <c r="F1504">
        <v>29</v>
      </c>
      <c r="H1504">
        <v>29</v>
      </c>
      <c r="J1504">
        <v>1995</v>
      </c>
      <c r="L1504">
        <v>9</v>
      </c>
      <c r="O1504" t="s">
        <v>4589</v>
      </c>
      <c r="P1504">
        <v>5</v>
      </c>
      <c r="Q1504">
        <v>6</v>
      </c>
    </row>
    <row r="1505" spans="1:17" x14ac:dyDescent="0.25">
      <c r="A1505" s="43">
        <v>1503</v>
      </c>
      <c r="B1505" t="s">
        <v>4590</v>
      </c>
      <c r="C1505" t="s">
        <v>4591</v>
      </c>
      <c r="D1505">
        <v>995844</v>
      </c>
      <c r="E1505">
        <v>210</v>
      </c>
      <c r="F1505">
        <v>80</v>
      </c>
      <c r="H1505">
        <v>80</v>
      </c>
      <c r="J1505">
        <v>1944</v>
      </c>
      <c r="L1505">
        <v>9</v>
      </c>
      <c r="O1505" t="s">
        <v>4592</v>
      </c>
      <c r="P1505">
        <v>5</v>
      </c>
      <c r="Q1505">
        <v>6</v>
      </c>
    </row>
    <row r="1506" spans="1:17" x14ac:dyDescent="0.25">
      <c r="A1506" s="43">
        <v>1504</v>
      </c>
      <c r="B1506" t="s">
        <v>4593</v>
      </c>
      <c r="C1506" t="s">
        <v>4594</v>
      </c>
      <c r="D1506">
        <v>2691176</v>
      </c>
      <c r="E1506">
        <v>130</v>
      </c>
      <c r="F1506">
        <v>56</v>
      </c>
      <c r="G1506">
        <v>108</v>
      </c>
      <c r="J1506">
        <v>2008</v>
      </c>
      <c r="L1506">
        <v>2</v>
      </c>
      <c r="M1506">
        <v>7</v>
      </c>
      <c r="N1506">
        <v>90</v>
      </c>
      <c r="O1506" t="s">
        <v>4595</v>
      </c>
      <c r="P1506">
        <v>5</v>
      </c>
      <c r="Q1506">
        <v>6</v>
      </c>
    </row>
    <row r="1507" spans="1:17" x14ac:dyDescent="0.25">
      <c r="A1507" s="43">
        <v>1505</v>
      </c>
      <c r="B1507" t="s">
        <v>4596</v>
      </c>
      <c r="C1507" t="s">
        <v>4597</v>
      </c>
      <c r="D1507">
        <v>997497</v>
      </c>
      <c r="E1507">
        <v>120</v>
      </c>
      <c r="F1507">
        <v>158</v>
      </c>
      <c r="G1507">
        <v>158</v>
      </c>
      <c r="J1507">
        <v>1966</v>
      </c>
      <c r="K1507">
        <v>1974</v>
      </c>
      <c r="L1507">
        <v>2</v>
      </c>
      <c r="M1507">
        <v>7</v>
      </c>
      <c r="O1507" t="s">
        <v>4598</v>
      </c>
      <c r="P1507">
        <v>5</v>
      </c>
      <c r="Q1507">
        <v>6</v>
      </c>
    </row>
    <row r="1508" spans="1:17" x14ac:dyDescent="0.25">
      <c r="A1508" s="43">
        <v>1506</v>
      </c>
      <c r="B1508" t="s">
        <v>4599</v>
      </c>
      <c r="C1508" t="s">
        <v>4600</v>
      </c>
      <c r="D1508">
        <v>996881</v>
      </c>
      <c r="E1508">
        <v>130</v>
      </c>
      <c r="F1508">
        <v>59</v>
      </c>
      <c r="G1508">
        <v>104</v>
      </c>
      <c r="J1508">
        <v>1978</v>
      </c>
      <c r="L1508">
        <v>1</v>
      </c>
      <c r="O1508" t="s">
        <v>4601</v>
      </c>
      <c r="P1508">
        <v>5</v>
      </c>
      <c r="Q1508">
        <v>6</v>
      </c>
    </row>
    <row r="1509" spans="1:17" x14ac:dyDescent="0.25">
      <c r="A1509" s="43">
        <v>1507</v>
      </c>
      <c r="B1509" t="s">
        <v>4602</v>
      </c>
      <c r="C1509" t="s">
        <v>4603</v>
      </c>
      <c r="D1509">
        <v>997214</v>
      </c>
      <c r="E1509">
        <v>130</v>
      </c>
      <c r="F1509">
        <v>79</v>
      </c>
      <c r="G1509">
        <v>138</v>
      </c>
      <c r="J1509">
        <v>1964</v>
      </c>
      <c r="K1509">
        <v>1998</v>
      </c>
      <c r="L1509">
        <v>2</v>
      </c>
      <c r="M1509">
        <v>7</v>
      </c>
      <c r="O1509" t="s">
        <v>4604</v>
      </c>
      <c r="P1509">
        <v>5</v>
      </c>
      <c r="Q1509">
        <v>6</v>
      </c>
    </row>
    <row r="1510" spans="1:17" x14ac:dyDescent="0.25">
      <c r="A1510" s="43">
        <v>1508</v>
      </c>
      <c r="B1510" t="s">
        <v>4605</v>
      </c>
      <c r="C1510" t="s">
        <v>4606</v>
      </c>
      <c r="D1510">
        <v>995319</v>
      </c>
      <c r="E1510">
        <v>130</v>
      </c>
      <c r="F1510">
        <v>126</v>
      </c>
      <c r="G1510">
        <v>170</v>
      </c>
      <c r="J1510">
        <v>1971</v>
      </c>
      <c r="L1510">
        <v>1</v>
      </c>
      <c r="O1510" t="s">
        <v>4607</v>
      </c>
      <c r="P1510">
        <v>5</v>
      </c>
      <c r="Q1510">
        <v>6</v>
      </c>
    </row>
    <row r="1511" spans="1:17" x14ac:dyDescent="0.25">
      <c r="A1511" s="43">
        <v>1509</v>
      </c>
      <c r="B1511" t="s">
        <v>4608</v>
      </c>
      <c r="C1511" t="s">
        <v>4609</v>
      </c>
      <c r="D1511">
        <v>2702930</v>
      </c>
      <c r="E1511">
        <v>130</v>
      </c>
      <c r="F1511">
        <v>56</v>
      </c>
      <c r="G1511">
        <v>108</v>
      </c>
      <c r="J1511">
        <v>2008</v>
      </c>
      <c r="L1511">
        <v>2</v>
      </c>
      <c r="M1511">
        <v>7</v>
      </c>
      <c r="N1511">
        <v>90</v>
      </c>
      <c r="O1511" t="s">
        <v>4610</v>
      </c>
      <c r="P1511">
        <v>5</v>
      </c>
      <c r="Q1511">
        <v>6</v>
      </c>
    </row>
    <row r="1512" spans="1:17" x14ac:dyDescent="0.25">
      <c r="A1512" s="43">
        <v>1510</v>
      </c>
      <c r="B1512" t="s">
        <v>4611</v>
      </c>
      <c r="C1512" t="s">
        <v>4612</v>
      </c>
      <c r="D1512">
        <v>996853</v>
      </c>
      <c r="E1512">
        <v>130</v>
      </c>
      <c r="F1512">
        <v>110</v>
      </c>
      <c r="G1512">
        <v>110</v>
      </c>
      <c r="J1512">
        <v>1959</v>
      </c>
      <c r="K1512">
        <v>1976</v>
      </c>
      <c r="L1512">
        <v>2</v>
      </c>
      <c r="M1512">
        <v>7</v>
      </c>
      <c r="N1512">
        <v>2</v>
      </c>
      <c r="O1512" t="s">
        <v>4613</v>
      </c>
      <c r="P1512">
        <v>5</v>
      </c>
      <c r="Q1512">
        <v>6</v>
      </c>
    </row>
    <row r="1513" spans="1:17" x14ac:dyDescent="0.25">
      <c r="A1513" s="43">
        <v>1511</v>
      </c>
      <c r="B1513" t="s">
        <v>4614</v>
      </c>
      <c r="C1513" t="s">
        <v>4615</v>
      </c>
      <c r="D1513">
        <v>996685</v>
      </c>
      <c r="E1513">
        <v>130</v>
      </c>
      <c r="F1513">
        <v>61</v>
      </c>
      <c r="G1513">
        <v>109</v>
      </c>
      <c r="J1513">
        <v>1978</v>
      </c>
      <c r="L1513">
        <v>1</v>
      </c>
      <c r="O1513" t="s">
        <v>4616</v>
      </c>
      <c r="P1513">
        <v>5</v>
      </c>
      <c r="Q1513">
        <v>6</v>
      </c>
    </row>
    <row r="1514" spans="1:17" x14ac:dyDescent="0.25">
      <c r="A1514" s="43">
        <v>1512</v>
      </c>
      <c r="B1514" t="s">
        <v>4617</v>
      </c>
      <c r="C1514" t="s">
        <v>4618</v>
      </c>
      <c r="D1514">
        <v>996987</v>
      </c>
      <c r="E1514">
        <v>130</v>
      </c>
      <c r="F1514">
        <v>61</v>
      </c>
      <c r="G1514">
        <v>109</v>
      </c>
      <c r="J1514">
        <v>1978</v>
      </c>
      <c r="L1514">
        <v>1</v>
      </c>
      <c r="O1514" t="s">
        <v>4619</v>
      </c>
      <c r="P1514">
        <v>5</v>
      </c>
      <c r="Q1514">
        <v>6</v>
      </c>
    </row>
    <row r="1515" spans="1:17" x14ac:dyDescent="0.25">
      <c r="A1515" s="43">
        <v>1513</v>
      </c>
      <c r="B1515" t="s">
        <v>4620</v>
      </c>
      <c r="C1515" t="s">
        <v>4621</v>
      </c>
      <c r="D1515">
        <v>995557</v>
      </c>
      <c r="E1515">
        <v>120</v>
      </c>
      <c r="F1515">
        <v>77</v>
      </c>
      <c r="G1515">
        <v>114</v>
      </c>
      <c r="J1515">
        <v>1927</v>
      </c>
      <c r="L1515">
        <v>2</v>
      </c>
      <c r="M1515">
        <v>7</v>
      </c>
      <c r="N1515">
        <v>2</v>
      </c>
      <c r="O1515" t="s">
        <v>4622</v>
      </c>
      <c r="P1515">
        <v>5</v>
      </c>
      <c r="Q1515">
        <v>6</v>
      </c>
    </row>
    <row r="1516" spans="1:17" x14ac:dyDescent="0.25">
      <c r="A1516" s="43">
        <v>1514</v>
      </c>
      <c r="B1516" t="s">
        <v>4623</v>
      </c>
      <c r="C1516" t="s">
        <v>4624</v>
      </c>
      <c r="D1516">
        <v>2540510</v>
      </c>
      <c r="E1516">
        <v>120</v>
      </c>
      <c r="F1516">
        <v>166</v>
      </c>
      <c r="G1516">
        <v>166</v>
      </c>
      <c r="J1516">
        <v>2000</v>
      </c>
      <c r="L1516">
        <v>1</v>
      </c>
      <c r="O1516" t="s">
        <v>4625</v>
      </c>
      <c r="P1516">
        <v>5</v>
      </c>
      <c r="Q1516">
        <v>6</v>
      </c>
    </row>
    <row r="1517" spans="1:17" x14ac:dyDescent="0.25">
      <c r="A1517" s="43">
        <v>1515</v>
      </c>
      <c r="B1517" t="s">
        <v>4626</v>
      </c>
      <c r="C1517" t="s">
        <v>4627</v>
      </c>
      <c r="D1517">
        <v>995618</v>
      </c>
      <c r="E1517">
        <v>321</v>
      </c>
      <c r="F1517">
        <v>113</v>
      </c>
      <c r="H1517">
        <v>113</v>
      </c>
      <c r="J1517">
        <v>1949</v>
      </c>
      <c r="L1517">
        <v>2</v>
      </c>
      <c r="M1517">
        <v>7</v>
      </c>
      <c r="O1517" t="s">
        <v>4628</v>
      </c>
      <c r="P1517">
        <v>5</v>
      </c>
      <c r="Q1517">
        <v>6</v>
      </c>
    </row>
    <row r="1518" spans="1:17" x14ac:dyDescent="0.25">
      <c r="A1518" s="43">
        <v>1516</v>
      </c>
      <c r="B1518" t="s">
        <v>4629</v>
      </c>
      <c r="C1518" t="s">
        <v>4630</v>
      </c>
      <c r="D1518">
        <v>993660</v>
      </c>
      <c r="E1518">
        <v>120</v>
      </c>
      <c r="F1518">
        <v>134</v>
      </c>
      <c r="G1518">
        <v>134</v>
      </c>
      <c r="J1518">
        <v>1971</v>
      </c>
      <c r="L1518">
        <v>2</v>
      </c>
      <c r="M1518">
        <v>7</v>
      </c>
      <c r="O1518" t="s">
        <v>4631</v>
      </c>
      <c r="P1518">
        <v>5</v>
      </c>
      <c r="Q1518">
        <v>6</v>
      </c>
    </row>
    <row r="1519" spans="1:17" x14ac:dyDescent="0.25">
      <c r="A1519" s="43">
        <v>1517</v>
      </c>
      <c r="B1519" t="s">
        <v>4632</v>
      </c>
      <c r="C1519" t="s">
        <v>4633</v>
      </c>
      <c r="D1519">
        <v>994328</v>
      </c>
      <c r="E1519">
        <v>233</v>
      </c>
      <c r="F1519">
        <v>20</v>
      </c>
      <c r="H1519">
        <v>20</v>
      </c>
      <c r="J1519">
        <v>1966</v>
      </c>
      <c r="L1519">
        <v>9</v>
      </c>
      <c r="O1519" t="s">
        <v>4634</v>
      </c>
      <c r="P1519">
        <v>5</v>
      </c>
      <c r="Q1519">
        <v>6</v>
      </c>
    </row>
    <row r="1520" spans="1:17" x14ac:dyDescent="0.25">
      <c r="A1520" s="43">
        <v>1518</v>
      </c>
      <c r="B1520" t="s">
        <v>4635</v>
      </c>
      <c r="C1520" t="s">
        <v>4636</v>
      </c>
      <c r="D1520">
        <v>993901</v>
      </c>
      <c r="E1520">
        <v>420</v>
      </c>
      <c r="F1520">
        <v>11307</v>
      </c>
      <c r="H1520">
        <v>13436</v>
      </c>
      <c r="J1520">
        <v>1970</v>
      </c>
      <c r="K1520">
        <v>1984</v>
      </c>
      <c r="L1520">
        <v>1</v>
      </c>
      <c r="O1520" t="s">
        <v>4637</v>
      </c>
      <c r="P1520">
        <v>5</v>
      </c>
      <c r="Q1520">
        <v>6</v>
      </c>
    </row>
    <row r="1521" spans="1:17" x14ac:dyDescent="0.25">
      <c r="A1521" s="43">
        <v>1519</v>
      </c>
      <c r="B1521" t="s">
        <v>4638</v>
      </c>
      <c r="C1521" t="s">
        <v>4639</v>
      </c>
      <c r="D1521">
        <v>2577955</v>
      </c>
      <c r="E1521">
        <v>590</v>
      </c>
      <c r="F1521">
        <v>3</v>
      </c>
      <c r="H1521">
        <v>3</v>
      </c>
      <c r="J1521">
        <v>2009</v>
      </c>
      <c r="L1521">
        <v>9</v>
      </c>
      <c r="O1521" t="s">
        <v>4640</v>
      </c>
      <c r="P1521">
        <v>5</v>
      </c>
      <c r="Q1521">
        <v>6</v>
      </c>
    </row>
    <row r="1522" spans="1:17" x14ac:dyDescent="0.25">
      <c r="A1522" s="43">
        <v>1520</v>
      </c>
      <c r="B1522" t="s">
        <v>4641</v>
      </c>
      <c r="C1522" t="s">
        <v>4642</v>
      </c>
      <c r="D1522">
        <v>995273</v>
      </c>
      <c r="E1522">
        <v>232</v>
      </c>
      <c r="F1522">
        <v>4</v>
      </c>
      <c r="H1522">
        <v>4</v>
      </c>
      <c r="J1522">
        <v>1976</v>
      </c>
      <c r="L1522">
        <v>9</v>
      </c>
      <c r="O1522" t="s">
        <v>4643</v>
      </c>
      <c r="P1522">
        <v>5</v>
      </c>
      <c r="Q1522">
        <v>6</v>
      </c>
    </row>
    <row r="1523" spans="1:17" x14ac:dyDescent="0.25">
      <c r="A1523" s="43">
        <v>1521</v>
      </c>
      <c r="B1523" t="s">
        <v>4644</v>
      </c>
      <c r="C1523" t="s">
        <v>4645</v>
      </c>
      <c r="D1523">
        <v>2691166</v>
      </c>
      <c r="E1523">
        <v>130</v>
      </c>
      <c r="F1523">
        <v>48</v>
      </c>
      <c r="G1523">
        <v>138</v>
      </c>
      <c r="J1523">
        <v>2008</v>
      </c>
      <c r="L1523">
        <v>2</v>
      </c>
      <c r="M1523">
        <v>7</v>
      </c>
      <c r="N1523">
        <v>90</v>
      </c>
      <c r="O1523" t="s">
        <v>4646</v>
      </c>
      <c r="P1523">
        <v>5</v>
      </c>
      <c r="Q1523">
        <v>6</v>
      </c>
    </row>
    <row r="1524" spans="1:17" x14ac:dyDescent="0.25">
      <c r="A1524" s="43">
        <v>1522</v>
      </c>
      <c r="B1524" t="s">
        <v>4647</v>
      </c>
      <c r="C1524" t="s">
        <v>4648</v>
      </c>
      <c r="D1524">
        <v>100088999</v>
      </c>
      <c r="E1524">
        <v>130</v>
      </c>
      <c r="F1524">
        <v>115</v>
      </c>
      <c r="G1524">
        <v>115</v>
      </c>
      <c r="J1524">
        <v>2015</v>
      </c>
      <c r="L1524">
        <v>1</v>
      </c>
      <c r="O1524" t="s">
        <v>4649</v>
      </c>
      <c r="P1524">
        <v>5</v>
      </c>
      <c r="Q1524">
        <v>6</v>
      </c>
    </row>
    <row r="1525" spans="1:17" x14ac:dyDescent="0.25">
      <c r="A1525" s="43">
        <v>1523</v>
      </c>
      <c r="B1525" t="s">
        <v>4650</v>
      </c>
      <c r="C1525" t="s">
        <v>4651</v>
      </c>
      <c r="D1525">
        <v>995186</v>
      </c>
      <c r="E1525">
        <v>120</v>
      </c>
      <c r="F1525">
        <v>161</v>
      </c>
      <c r="G1525">
        <v>161</v>
      </c>
      <c r="J1525">
        <v>1973</v>
      </c>
      <c r="L1525">
        <v>2</v>
      </c>
      <c r="M1525">
        <v>7</v>
      </c>
      <c r="N1525">
        <v>5</v>
      </c>
      <c r="O1525" t="s">
        <v>4652</v>
      </c>
      <c r="P1525">
        <v>5</v>
      </c>
      <c r="Q1525">
        <v>6</v>
      </c>
    </row>
    <row r="1526" spans="1:17" x14ac:dyDescent="0.25">
      <c r="A1526" s="43">
        <v>1524</v>
      </c>
      <c r="B1526" t="s">
        <v>4653</v>
      </c>
      <c r="C1526" t="s">
        <v>4654</v>
      </c>
      <c r="D1526">
        <v>996438</v>
      </c>
      <c r="E1526">
        <v>120</v>
      </c>
      <c r="F1526">
        <v>85</v>
      </c>
      <c r="G1526">
        <v>139</v>
      </c>
      <c r="J1526">
        <v>1976</v>
      </c>
      <c r="K1526">
        <v>1983</v>
      </c>
      <c r="L1526">
        <v>2</v>
      </c>
      <c r="M1526">
        <v>7</v>
      </c>
      <c r="N1526">
        <v>2</v>
      </c>
      <c r="O1526" t="s">
        <v>4655</v>
      </c>
      <c r="P1526">
        <v>5</v>
      </c>
      <c r="Q1526">
        <v>6</v>
      </c>
    </row>
    <row r="1527" spans="1:17" x14ac:dyDescent="0.25">
      <c r="A1527" s="43">
        <v>1525</v>
      </c>
      <c r="B1527" t="s">
        <v>4656</v>
      </c>
      <c r="C1527" t="s">
        <v>4657</v>
      </c>
      <c r="D1527">
        <v>996183</v>
      </c>
      <c r="E1527">
        <v>120</v>
      </c>
      <c r="F1527">
        <v>116</v>
      </c>
      <c r="G1527">
        <v>200</v>
      </c>
      <c r="J1527">
        <v>1979</v>
      </c>
      <c r="L1527">
        <v>2</v>
      </c>
      <c r="M1527">
        <v>7</v>
      </c>
      <c r="N1527">
        <v>1</v>
      </c>
      <c r="O1527" t="s">
        <v>4658</v>
      </c>
      <c r="P1527">
        <v>5</v>
      </c>
      <c r="Q1527">
        <v>6</v>
      </c>
    </row>
    <row r="1528" spans="1:17" x14ac:dyDescent="0.25">
      <c r="A1528" s="43">
        <v>1526</v>
      </c>
      <c r="B1528" t="s">
        <v>4659</v>
      </c>
      <c r="C1528" t="s">
        <v>4660</v>
      </c>
      <c r="D1528">
        <v>997152</v>
      </c>
      <c r="E1528">
        <v>130</v>
      </c>
      <c r="F1528">
        <v>52</v>
      </c>
      <c r="G1528">
        <v>91</v>
      </c>
      <c r="J1528">
        <v>1967</v>
      </c>
      <c r="L1528">
        <v>7</v>
      </c>
      <c r="M1528">
        <v>1</v>
      </c>
      <c r="N1528">
        <v>2</v>
      </c>
      <c r="O1528" t="s">
        <v>4661</v>
      </c>
      <c r="P1528">
        <v>5</v>
      </c>
      <c r="Q1528">
        <v>6</v>
      </c>
    </row>
    <row r="1529" spans="1:17" x14ac:dyDescent="0.25">
      <c r="A1529" s="43">
        <v>1527</v>
      </c>
      <c r="B1529" t="s">
        <v>4662</v>
      </c>
      <c r="C1529" t="s">
        <v>4663</v>
      </c>
      <c r="D1529">
        <v>997293</v>
      </c>
      <c r="E1529">
        <v>130</v>
      </c>
      <c r="F1529">
        <v>77</v>
      </c>
      <c r="G1529">
        <v>132</v>
      </c>
      <c r="J1529">
        <v>1974</v>
      </c>
      <c r="L1529">
        <v>1</v>
      </c>
      <c r="O1529" t="s">
        <v>4664</v>
      </c>
      <c r="P1529">
        <v>5</v>
      </c>
      <c r="Q1529">
        <v>6</v>
      </c>
    </row>
    <row r="1530" spans="1:17" x14ac:dyDescent="0.25">
      <c r="A1530" s="43">
        <v>1528</v>
      </c>
      <c r="B1530" t="s">
        <v>4665</v>
      </c>
      <c r="C1530" t="s">
        <v>4666</v>
      </c>
      <c r="D1530">
        <v>996311</v>
      </c>
      <c r="E1530">
        <v>120</v>
      </c>
      <c r="F1530">
        <v>110</v>
      </c>
      <c r="G1530">
        <v>110</v>
      </c>
      <c r="J1530">
        <v>1965</v>
      </c>
      <c r="L1530">
        <v>2</v>
      </c>
      <c r="M1530">
        <v>7</v>
      </c>
      <c r="O1530" t="s">
        <v>4667</v>
      </c>
      <c r="P1530">
        <v>5</v>
      </c>
      <c r="Q1530">
        <v>6</v>
      </c>
    </row>
    <row r="1531" spans="1:17" x14ac:dyDescent="0.25">
      <c r="A1531" s="43">
        <v>1529</v>
      </c>
      <c r="B1531" t="s">
        <v>4668</v>
      </c>
      <c r="C1531" t="s">
        <v>4669</v>
      </c>
      <c r="D1531">
        <v>996779</v>
      </c>
      <c r="E1531">
        <v>120</v>
      </c>
      <c r="F1531">
        <v>129</v>
      </c>
      <c r="G1531">
        <v>129</v>
      </c>
      <c r="J1531">
        <v>1971</v>
      </c>
      <c r="K1531">
        <v>1994</v>
      </c>
      <c r="L1531">
        <v>2</v>
      </c>
      <c r="M1531">
        <v>7</v>
      </c>
      <c r="N1531">
        <v>2</v>
      </c>
      <c r="O1531" t="s">
        <v>4670</v>
      </c>
      <c r="P1531">
        <v>5</v>
      </c>
      <c r="Q1531">
        <v>6</v>
      </c>
    </row>
    <row r="1532" spans="1:17" x14ac:dyDescent="0.25">
      <c r="A1532" s="43">
        <v>1530</v>
      </c>
      <c r="B1532" t="s">
        <v>4671</v>
      </c>
      <c r="C1532" t="s">
        <v>4672</v>
      </c>
      <c r="D1532">
        <v>994089</v>
      </c>
      <c r="E1532">
        <v>140</v>
      </c>
      <c r="F1532">
        <v>2502</v>
      </c>
      <c r="G1532">
        <v>2502</v>
      </c>
      <c r="J1532">
        <v>1964</v>
      </c>
      <c r="L1532">
        <v>1</v>
      </c>
      <c r="O1532" t="s">
        <v>4673</v>
      </c>
      <c r="P1532">
        <v>5</v>
      </c>
      <c r="Q1532">
        <v>6</v>
      </c>
    </row>
    <row r="1533" spans="1:17" x14ac:dyDescent="0.25">
      <c r="A1533" s="43">
        <v>1531</v>
      </c>
      <c r="B1533" t="s">
        <v>4674</v>
      </c>
      <c r="C1533" t="s">
        <v>4675</v>
      </c>
      <c r="D1533">
        <v>996745</v>
      </c>
      <c r="E1533">
        <v>130</v>
      </c>
      <c r="F1533">
        <v>61</v>
      </c>
      <c r="G1533">
        <v>109</v>
      </c>
      <c r="J1533">
        <v>1978</v>
      </c>
      <c r="L1533">
        <v>1</v>
      </c>
      <c r="O1533" t="s">
        <v>4676</v>
      </c>
      <c r="P1533">
        <v>5</v>
      </c>
      <c r="Q1533">
        <v>6</v>
      </c>
    </row>
    <row r="1534" spans="1:17" x14ac:dyDescent="0.25">
      <c r="A1534" s="43">
        <v>1532</v>
      </c>
      <c r="B1534" t="s">
        <v>4677</v>
      </c>
      <c r="C1534" t="s">
        <v>4678</v>
      </c>
      <c r="D1534">
        <v>997720</v>
      </c>
      <c r="E1534">
        <v>120</v>
      </c>
      <c r="F1534">
        <v>141</v>
      </c>
      <c r="G1534">
        <v>141</v>
      </c>
      <c r="J1534">
        <v>1966</v>
      </c>
      <c r="L1534">
        <v>2</v>
      </c>
      <c r="M1534">
        <v>7</v>
      </c>
      <c r="O1534" t="s">
        <v>4679</v>
      </c>
      <c r="P1534">
        <v>5</v>
      </c>
      <c r="Q1534">
        <v>6</v>
      </c>
    </row>
    <row r="1535" spans="1:17" x14ac:dyDescent="0.25">
      <c r="A1535" s="43">
        <v>1533</v>
      </c>
      <c r="B1535" t="s">
        <v>4680</v>
      </c>
      <c r="C1535" t="s">
        <v>4681</v>
      </c>
      <c r="D1535">
        <v>996259</v>
      </c>
      <c r="E1535">
        <v>120</v>
      </c>
      <c r="F1535">
        <v>165</v>
      </c>
      <c r="G1535">
        <v>148</v>
      </c>
      <c r="J1535">
        <v>1956</v>
      </c>
      <c r="K1535">
        <v>1972</v>
      </c>
      <c r="L1535">
        <v>2</v>
      </c>
      <c r="M1535">
        <v>7</v>
      </c>
      <c r="O1535" t="s">
        <v>4682</v>
      </c>
      <c r="P1535">
        <v>5</v>
      </c>
      <c r="Q1535">
        <v>6</v>
      </c>
    </row>
    <row r="1536" spans="1:17" x14ac:dyDescent="0.25">
      <c r="A1536" s="43">
        <v>1534</v>
      </c>
      <c r="B1536" t="s">
        <v>4683</v>
      </c>
      <c r="C1536" t="s">
        <v>4684</v>
      </c>
      <c r="D1536">
        <v>2691196</v>
      </c>
      <c r="E1536">
        <v>130</v>
      </c>
      <c r="F1536">
        <v>56</v>
      </c>
      <c r="G1536">
        <v>108</v>
      </c>
      <c r="J1536">
        <v>2008</v>
      </c>
      <c r="L1536">
        <v>2</v>
      </c>
      <c r="M1536">
        <v>7</v>
      </c>
      <c r="N1536">
        <v>90</v>
      </c>
      <c r="O1536" t="s">
        <v>4685</v>
      </c>
      <c r="P1536">
        <v>5</v>
      </c>
      <c r="Q1536">
        <v>6</v>
      </c>
    </row>
    <row r="1537" spans="1:17" x14ac:dyDescent="0.25">
      <c r="A1537" s="43">
        <v>1535</v>
      </c>
      <c r="B1537" t="s">
        <v>4686</v>
      </c>
      <c r="C1537" t="s">
        <v>4687</v>
      </c>
      <c r="D1537">
        <v>996525</v>
      </c>
      <c r="E1537">
        <v>420</v>
      </c>
      <c r="F1537">
        <v>122</v>
      </c>
      <c r="H1537">
        <v>178</v>
      </c>
      <c r="J1537">
        <v>1965</v>
      </c>
      <c r="K1537">
        <v>1971</v>
      </c>
      <c r="L1537">
        <v>1</v>
      </c>
      <c r="O1537" t="s">
        <v>4688</v>
      </c>
      <c r="P1537">
        <v>5</v>
      </c>
      <c r="Q1537">
        <v>6</v>
      </c>
    </row>
    <row r="1538" spans="1:17" x14ac:dyDescent="0.25">
      <c r="A1538" s="43">
        <v>1536</v>
      </c>
      <c r="B1538" t="s">
        <v>4689</v>
      </c>
      <c r="C1538" t="s">
        <v>4690</v>
      </c>
      <c r="D1538">
        <v>996560</v>
      </c>
      <c r="E1538">
        <v>120</v>
      </c>
      <c r="F1538">
        <v>141</v>
      </c>
      <c r="G1538">
        <v>141</v>
      </c>
      <c r="J1538">
        <v>2014</v>
      </c>
      <c r="L1538">
        <v>2</v>
      </c>
      <c r="M1538">
        <v>7</v>
      </c>
      <c r="O1538" t="s">
        <v>4691</v>
      </c>
      <c r="P1538">
        <v>5</v>
      </c>
      <c r="Q1538">
        <v>6</v>
      </c>
    </row>
    <row r="1539" spans="1:17" x14ac:dyDescent="0.25">
      <c r="A1539" s="43">
        <v>1537</v>
      </c>
      <c r="B1539" t="s">
        <v>4692</v>
      </c>
      <c r="C1539" t="s">
        <v>4693</v>
      </c>
      <c r="D1539">
        <v>993734</v>
      </c>
      <c r="E1539">
        <v>329</v>
      </c>
      <c r="F1539">
        <v>158</v>
      </c>
      <c r="H1539">
        <v>106</v>
      </c>
      <c r="J1539">
        <v>1981</v>
      </c>
      <c r="L1539">
        <v>2</v>
      </c>
      <c r="M1539">
        <v>7</v>
      </c>
      <c r="N1539">
        <v>90</v>
      </c>
      <c r="O1539" t="s">
        <v>4694</v>
      </c>
      <c r="P1539">
        <v>5</v>
      </c>
      <c r="Q1539">
        <v>6</v>
      </c>
    </row>
    <row r="1540" spans="1:17" x14ac:dyDescent="0.25">
      <c r="A1540" s="43">
        <v>1538</v>
      </c>
      <c r="B1540" t="s">
        <v>4695</v>
      </c>
      <c r="C1540" t="s">
        <v>4696</v>
      </c>
      <c r="D1540">
        <v>994536</v>
      </c>
      <c r="E1540">
        <v>130</v>
      </c>
      <c r="F1540">
        <v>76</v>
      </c>
      <c r="G1540">
        <v>76</v>
      </c>
      <c r="J1540">
        <v>1993</v>
      </c>
      <c r="L1540">
        <v>1</v>
      </c>
      <c r="O1540" t="s">
        <v>4697</v>
      </c>
      <c r="P1540">
        <v>5</v>
      </c>
      <c r="Q1540">
        <v>6</v>
      </c>
    </row>
    <row r="1541" spans="1:17" x14ac:dyDescent="0.25">
      <c r="A1541" s="43">
        <v>1539</v>
      </c>
      <c r="B1541" t="s">
        <v>4698</v>
      </c>
      <c r="C1541" t="s">
        <v>4699</v>
      </c>
      <c r="D1541">
        <v>994168</v>
      </c>
      <c r="E1541">
        <v>120</v>
      </c>
      <c r="F1541">
        <v>123</v>
      </c>
      <c r="G1541">
        <v>166</v>
      </c>
      <c r="J1541">
        <v>1970</v>
      </c>
      <c r="L1541">
        <v>1</v>
      </c>
      <c r="O1541" t="s">
        <v>4700</v>
      </c>
      <c r="P1541">
        <v>5</v>
      </c>
      <c r="Q1541">
        <v>6</v>
      </c>
    </row>
    <row r="1542" spans="1:17" x14ac:dyDescent="0.25">
      <c r="A1542" s="43">
        <v>1540</v>
      </c>
      <c r="B1542" t="s">
        <v>4701</v>
      </c>
      <c r="C1542" t="s">
        <v>4702</v>
      </c>
      <c r="D1542">
        <v>997259</v>
      </c>
      <c r="E1542">
        <v>130</v>
      </c>
      <c r="F1542">
        <v>61</v>
      </c>
      <c r="G1542">
        <v>109</v>
      </c>
      <c r="J1542">
        <v>1978</v>
      </c>
      <c r="L1542">
        <v>1</v>
      </c>
      <c r="O1542" t="s">
        <v>4703</v>
      </c>
      <c r="P1542">
        <v>5</v>
      </c>
      <c r="Q1542">
        <v>6</v>
      </c>
    </row>
    <row r="1543" spans="1:17" x14ac:dyDescent="0.25">
      <c r="A1543" s="43">
        <v>1541</v>
      </c>
      <c r="B1543" t="s">
        <v>4704</v>
      </c>
      <c r="C1543" t="s">
        <v>4705</v>
      </c>
      <c r="D1543">
        <v>100103479</v>
      </c>
      <c r="E1543">
        <v>131</v>
      </c>
      <c r="F1543">
        <v>120</v>
      </c>
      <c r="G1543">
        <v>120</v>
      </c>
      <c r="J1543">
        <v>2018</v>
      </c>
      <c r="L1543">
        <v>1</v>
      </c>
      <c r="O1543" t="s">
        <v>1002</v>
      </c>
      <c r="P1543">
        <v>5</v>
      </c>
      <c r="Q1543">
        <v>6</v>
      </c>
    </row>
    <row r="1544" spans="1:17" x14ac:dyDescent="0.25">
      <c r="A1544" s="43">
        <v>1542</v>
      </c>
      <c r="B1544" t="s">
        <v>4706</v>
      </c>
      <c r="C1544" t="s">
        <v>4707</v>
      </c>
      <c r="D1544">
        <v>997406</v>
      </c>
      <c r="E1544">
        <v>120</v>
      </c>
      <c r="F1544">
        <v>89</v>
      </c>
      <c r="G1544">
        <v>120</v>
      </c>
      <c r="J1544">
        <v>1963</v>
      </c>
      <c r="L1544">
        <v>2</v>
      </c>
      <c r="M1544">
        <v>7</v>
      </c>
      <c r="N1544">
        <v>5</v>
      </c>
      <c r="O1544" t="s">
        <v>4708</v>
      </c>
      <c r="P1544">
        <v>5</v>
      </c>
      <c r="Q1544">
        <v>6</v>
      </c>
    </row>
    <row r="1545" spans="1:17" x14ac:dyDescent="0.25">
      <c r="A1545" s="43">
        <v>1543</v>
      </c>
      <c r="B1545" t="s">
        <v>4709</v>
      </c>
      <c r="C1545" t="s">
        <v>4710</v>
      </c>
      <c r="D1545">
        <v>994441</v>
      </c>
      <c r="E1545">
        <v>130</v>
      </c>
      <c r="F1545">
        <v>60</v>
      </c>
      <c r="G1545">
        <v>120</v>
      </c>
      <c r="J1545">
        <v>1993</v>
      </c>
      <c r="L1545">
        <v>1</v>
      </c>
      <c r="O1545" t="s">
        <v>4711</v>
      </c>
      <c r="P1545">
        <v>5</v>
      </c>
      <c r="Q1545">
        <v>6</v>
      </c>
    </row>
    <row r="1546" spans="1:17" x14ac:dyDescent="0.25">
      <c r="A1546" s="43">
        <v>1544</v>
      </c>
      <c r="B1546" t="s">
        <v>4712</v>
      </c>
      <c r="C1546" t="s">
        <v>4713</v>
      </c>
      <c r="D1546">
        <v>993719</v>
      </c>
      <c r="E1546">
        <v>120</v>
      </c>
      <c r="F1546">
        <v>109</v>
      </c>
      <c r="G1546">
        <v>109</v>
      </c>
      <c r="J1546">
        <v>1973</v>
      </c>
      <c r="L1546">
        <v>2</v>
      </c>
      <c r="M1546">
        <v>7</v>
      </c>
      <c r="O1546" t="s">
        <v>4714</v>
      </c>
      <c r="P1546">
        <v>5</v>
      </c>
      <c r="Q1546">
        <v>6</v>
      </c>
    </row>
    <row r="1547" spans="1:17" x14ac:dyDescent="0.25">
      <c r="A1547" s="43">
        <v>1545</v>
      </c>
      <c r="B1547" t="s">
        <v>4715</v>
      </c>
      <c r="C1547" t="s">
        <v>4716</v>
      </c>
      <c r="D1547">
        <v>995621</v>
      </c>
      <c r="E1547">
        <v>120</v>
      </c>
      <c r="F1547">
        <v>126</v>
      </c>
      <c r="G1547">
        <v>126</v>
      </c>
      <c r="J1547">
        <v>1973</v>
      </c>
      <c r="K1547">
        <v>1994</v>
      </c>
      <c r="L1547">
        <v>2</v>
      </c>
      <c r="M1547">
        <v>7</v>
      </c>
      <c r="N1547">
        <v>2</v>
      </c>
      <c r="O1547" t="s">
        <v>4717</v>
      </c>
      <c r="P1547">
        <v>5</v>
      </c>
      <c r="Q1547">
        <v>6</v>
      </c>
    </row>
    <row r="1548" spans="1:17" x14ac:dyDescent="0.25">
      <c r="A1548" s="43">
        <v>1546</v>
      </c>
      <c r="B1548" t="s">
        <v>4718</v>
      </c>
      <c r="C1548" t="s">
        <v>4719</v>
      </c>
      <c r="D1548">
        <v>2540585</v>
      </c>
      <c r="E1548">
        <v>130</v>
      </c>
      <c r="F1548">
        <v>118</v>
      </c>
      <c r="G1548">
        <v>118</v>
      </c>
      <c r="J1548">
        <v>2000</v>
      </c>
      <c r="L1548">
        <v>1</v>
      </c>
      <c r="O1548" t="s">
        <v>4720</v>
      </c>
      <c r="P1548">
        <v>5</v>
      </c>
      <c r="Q1548">
        <v>6</v>
      </c>
    </row>
    <row r="1549" spans="1:17" x14ac:dyDescent="0.25">
      <c r="A1549" s="43">
        <v>1547</v>
      </c>
      <c r="B1549" t="s">
        <v>4721</v>
      </c>
      <c r="C1549" t="s">
        <v>4722</v>
      </c>
      <c r="D1549">
        <v>993916</v>
      </c>
      <c r="E1549">
        <v>120</v>
      </c>
      <c r="F1549">
        <v>155</v>
      </c>
      <c r="G1549">
        <v>155</v>
      </c>
      <c r="J1549">
        <v>1972</v>
      </c>
      <c r="L1549">
        <v>1</v>
      </c>
      <c r="O1549" t="s">
        <v>4723</v>
      </c>
      <c r="P1549">
        <v>5</v>
      </c>
      <c r="Q1549">
        <v>6</v>
      </c>
    </row>
    <row r="1550" spans="1:17" x14ac:dyDescent="0.25">
      <c r="A1550" s="43">
        <v>1548</v>
      </c>
      <c r="B1550" t="s">
        <v>4724</v>
      </c>
      <c r="C1550" t="s">
        <v>4725</v>
      </c>
      <c r="D1550">
        <v>996505</v>
      </c>
      <c r="E1550">
        <v>140</v>
      </c>
      <c r="F1550">
        <v>4938</v>
      </c>
      <c r="G1550">
        <v>4938</v>
      </c>
      <c r="J1550">
        <v>1991</v>
      </c>
      <c r="L1550">
        <v>1</v>
      </c>
      <c r="O1550" t="s">
        <v>4726</v>
      </c>
      <c r="P1550">
        <v>5</v>
      </c>
      <c r="Q1550">
        <v>6</v>
      </c>
    </row>
    <row r="1551" spans="1:17" x14ac:dyDescent="0.25">
      <c r="A1551" s="43">
        <v>1549</v>
      </c>
      <c r="B1551" t="s">
        <v>4727</v>
      </c>
      <c r="C1551" t="s">
        <v>4728</v>
      </c>
      <c r="D1551">
        <v>997101</v>
      </c>
      <c r="E1551">
        <v>130</v>
      </c>
      <c r="F1551">
        <v>61</v>
      </c>
      <c r="G1551">
        <v>109</v>
      </c>
      <c r="J1551">
        <v>1978</v>
      </c>
      <c r="L1551">
        <v>1</v>
      </c>
      <c r="O1551" t="s">
        <v>4729</v>
      </c>
      <c r="P1551">
        <v>5</v>
      </c>
      <c r="Q1551">
        <v>6</v>
      </c>
    </row>
    <row r="1552" spans="1:17" x14ac:dyDescent="0.25">
      <c r="A1552" s="43">
        <v>1550</v>
      </c>
      <c r="B1552" t="s">
        <v>4730</v>
      </c>
      <c r="C1552" t="s">
        <v>4731</v>
      </c>
      <c r="D1552">
        <v>995729</v>
      </c>
      <c r="E1552">
        <v>120</v>
      </c>
      <c r="F1552">
        <v>143</v>
      </c>
      <c r="G1552">
        <v>143</v>
      </c>
      <c r="J1552">
        <v>2004</v>
      </c>
      <c r="L1552">
        <v>2</v>
      </c>
      <c r="M1552">
        <v>7</v>
      </c>
      <c r="N1552">
        <v>90</v>
      </c>
      <c r="O1552" t="s">
        <v>4732</v>
      </c>
      <c r="P1552">
        <v>5</v>
      </c>
      <c r="Q1552">
        <v>6</v>
      </c>
    </row>
    <row r="1553" spans="1:17" x14ac:dyDescent="0.25">
      <c r="A1553" s="43">
        <v>1551</v>
      </c>
      <c r="B1553" t="s">
        <v>4733</v>
      </c>
      <c r="C1553" t="s">
        <v>4734</v>
      </c>
      <c r="D1553">
        <v>100077123</v>
      </c>
      <c r="E1553">
        <v>120</v>
      </c>
      <c r="F1553">
        <v>165</v>
      </c>
      <c r="G1553">
        <v>135</v>
      </c>
      <c r="J1553">
        <v>2018</v>
      </c>
      <c r="L1553">
        <v>5</v>
      </c>
      <c r="M1553">
        <v>1</v>
      </c>
      <c r="O1553" t="s">
        <v>4735</v>
      </c>
      <c r="P1553">
        <v>5</v>
      </c>
      <c r="Q1553">
        <v>6</v>
      </c>
    </row>
    <row r="1554" spans="1:17" x14ac:dyDescent="0.25">
      <c r="A1554" s="43">
        <v>1552</v>
      </c>
      <c r="B1554" t="s">
        <v>4736</v>
      </c>
      <c r="C1554" t="s">
        <v>4737</v>
      </c>
      <c r="D1554">
        <v>995508</v>
      </c>
      <c r="E1554">
        <v>130</v>
      </c>
      <c r="F1554">
        <v>129</v>
      </c>
      <c r="G1554">
        <v>129</v>
      </c>
      <c r="J1554">
        <v>1977</v>
      </c>
      <c r="L1554">
        <v>1</v>
      </c>
      <c r="N1554">
        <v>2</v>
      </c>
      <c r="O1554" t="s">
        <v>4738</v>
      </c>
      <c r="P1554">
        <v>5</v>
      </c>
      <c r="Q1554">
        <v>6</v>
      </c>
    </row>
    <row r="1555" spans="1:17" x14ac:dyDescent="0.25">
      <c r="A1555" s="43">
        <v>1553</v>
      </c>
      <c r="B1555" t="s">
        <v>4739</v>
      </c>
      <c r="C1555" t="s">
        <v>4740</v>
      </c>
      <c r="D1555">
        <v>996712</v>
      </c>
      <c r="E1555">
        <v>130</v>
      </c>
      <c r="F1555">
        <v>61</v>
      </c>
      <c r="G1555">
        <v>109</v>
      </c>
      <c r="J1555">
        <v>1978</v>
      </c>
      <c r="L1555">
        <v>1</v>
      </c>
      <c r="O1555" t="s">
        <v>4741</v>
      </c>
      <c r="P1555">
        <v>5</v>
      </c>
      <c r="Q1555">
        <v>6</v>
      </c>
    </row>
    <row r="1556" spans="1:17" x14ac:dyDescent="0.25">
      <c r="A1556" s="43">
        <v>1554</v>
      </c>
      <c r="B1556" t="s">
        <v>4742</v>
      </c>
      <c r="C1556" t="s">
        <v>4743</v>
      </c>
      <c r="D1556">
        <v>996833</v>
      </c>
      <c r="E1556">
        <v>130</v>
      </c>
      <c r="F1556">
        <v>58</v>
      </c>
      <c r="G1556">
        <v>102</v>
      </c>
      <c r="J1556">
        <v>1977</v>
      </c>
      <c r="L1556">
        <v>1</v>
      </c>
      <c r="O1556" t="s">
        <v>4744</v>
      </c>
      <c r="P1556">
        <v>5</v>
      </c>
      <c r="Q1556">
        <v>6</v>
      </c>
    </row>
    <row r="1557" spans="1:17" x14ac:dyDescent="0.25">
      <c r="A1557" s="43">
        <v>1555</v>
      </c>
      <c r="B1557" t="s">
        <v>4745</v>
      </c>
      <c r="C1557" t="s">
        <v>4746</v>
      </c>
      <c r="D1557">
        <v>994862</v>
      </c>
      <c r="E1557">
        <v>229</v>
      </c>
      <c r="F1557">
        <v>45</v>
      </c>
      <c r="H1557">
        <v>45</v>
      </c>
      <c r="J1557">
        <v>1960</v>
      </c>
      <c r="L1557">
        <v>2</v>
      </c>
      <c r="M1557">
        <v>4</v>
      </c>
      <c r="O1557" t="s">
        <v>4747</v>
      </c>
      <c r="P1557">
        <v>5</v>
      </c>
      <c r="Q1557">
        <v>6</v>
      </c>
    </row>
    <row r="1558" spans="1:17" x14ac:dyDescent="0.25">
      <c r="A1558" s="43">
        <v>1556</v>
      </c>
      <c r="B1558" t="s">
        <v>4748</v>
      </c>
      <c r="C1558" t="s">
        <v>4749</v>
      </c>
      <c r="D1558">
        <v>996024</v>
      </c>
      <c r="E1558">
        <v>323</v>
      </c>
      <c r="F1558">
        <v>110</v>
      </c>
      <c r="H1558">
        <v>110</v>
      </c>
      <c r="J1558">
        <v>1964</v>
      </c>
      <c r="L1558">
        <v>2</v>
      </c>
      <c r="M1558">
        <v>7</v>
      </c>
      <c r="O1558" t="s">
        <v>4750</v>
      </c>
      <c r="P1558">
        <v>5</v>
      </c>
      <c r="Q1558">
        <v>6</v>
      </c>
    </row>
    <row r="1559" spans="1:17" x14ac:dyDescent="0.25">
      <c r="A1559" s="43">
        <v>1557</v>
      </c>
      <c r="B1559" t="s">
        <v>4751</v>
      </c>
      <c r="C1559" t="s">
        <v>4752</v>
      </c>
      <c r="D1559">
        <v>994824</v>
      </c>
      <c r="E1559">
        <v>120</v>
      </c>
      <c r="F1559">
        <v>117</v>
      </c>
      <c r="G1559">
        <v>117</v>
      </c>
      <c r="J1559">
        <v>1979</v>
      </c>
      <c r="L1559">
        <v>5</v>
      </c>
      <c r="M1559">
        <v>1</v>
      </c>
      <c r="N1559">
        <v>2</v>
      </c>
      <c r="O1559" t="s">
        <v>4753</v>
      </c>
      <c r="P1559">
        <v>5</v>
      </c>
      <c r="Q1559">
        <v>6</v>
      </c>
    </row>
    <row r="1560" spans="1:17" x14ac:dyDescent="0.25">
      <c r="A1560" s="43">
        <v>1558</v>
      </c>
      <c r="B1560" t="s">
        <v>4754</v>
      </c>
      <c r="C1560" t="s">
        <v>4755</v>
      </c>
      <c r="D1560">
        <v>995642</v>
      </c>
      <c r="E1560">
        <v>321</v>
      </c>
      <c r="F1560">
        <v>620</v>
      </c>
      <c r="H1560">
        <v>620</v>
      </c>
      <c r="J1560">
        <v>1998</v>
      </c>
      <c r="K1560">
        <v>2000</v>
      </c>
      <c r="L1560">
        <v>2</v>
      </c>
      <c r="M1560">
        <v>7</v>
      </c>
      <c r="O1560" t="s">
        <v>4756</v>
      </c>
      <c r="P1560">
        <v>5</v>
      </c>
      <c r="Q1560">
        <v>6</v>
      </c>
    </row>
    <row r="1561" spans="1:17" x14ac:dyDescent="0.25">
      <c r="A1561" s="43">
        <v>1559</v>
      </c>
      <c r="B1561" t="s">
        <v>4757</v>
      </c>
      <c r="C1561" t="s">
        <v>4758</v>
      </c>
      <c r="D1561">
        <v>2702965</v>
      </c>
      <c r="E1561">
        <v>130</v>
      </c>
      <c r="F1561">
        <v>56</v>
      </c>
      <c r="G1561">
        <v>108</v>
      </c>
      <c r="J1561">
        <v>2008</v>
      </c>
      <c r="L1561">
        <v>2</v>
      </c>
      <c r="M1561">
        <v>7</v>
      </c>
      <c r="N1561">
        <v>90</v>
      </c>
      <c r="O1561" t="s">
        <v>4759</v>
      </c>
      <c r="P1561">
        <v>5</v>
      </c>
      <c r="Q1561">
        <v>6</v>
      </c>
    </row>
    <row r="1562" spans="1:17" x14ac:dyDescent="0.25">
      <c r="A1562" s="43">
        <v>1560</v>
      </c>
      <c r="B1562" t="s">
        <v>4760</v>
      </c>
      <c r="C1562" t="s">
        <v>4761</v>
      </c>
      <c r="D1562">
        <v>994235</v>
      </c>
      <c r="E1562">
        <v>130</v>
      </c>
      <c r="F1562">
        <v>124</v>
      </c>
      <c r="G1562">
        <v>124</v>
      </c>
      <c r="J1562">
        <v>1967</v>
      </c>
      <c r="K1562">
        <v>1990</v>
      </c>
      <c r="L1562">
        <v>1</v>
      </c>
      <c r="O1562" t="s">
        <v>4762</v>
      </c>
      <c r="P1562">
        <v>5</v>
      </c>
      <c r="Q1562">
        <v>6</v>
      </c>
    </row>
    <row r="1563" spans="1:17" x14ac:dyDescent="0.25">
      <c r="A1563" s="43">
        <v>1561</v>
      </c>
      <c r="B1563" t="s">
        <v>4763</v>
      </c>
      <c r="C1563" t="s">
        <v>4764</v>
      </c>
      <c r="D1563">
        <v>994178</v>
      </c>
      <c r="E1563">
        <v>130</v>
      </c>
      <c r="F1563">
        <v>107</v>
      </c>
      <c r="G1563">
        <v>107</v>
      </c>
      <c r="J1563">
        <v>1967</v>
      </c>
      <c r="K1563">
        <v>1983</v>
      </c>
      <c r="L1563">
        <v>1</v>
      </c>
      <c r="O1563" t="s">
        <v>4765</v>
      </c>
      <c r="P1563">
        <v>5</v>
      </c>
      <c r="Q1563">
        <v>6</v>
      </c>
    </row>
    <row r="1564" spans="1:17" x14ac:dyDescent="0.25">
      <c r="A1564" s="43">
        <v>1562</v>
      </c>
      <c r="B1564" t="s">
        <v>4766</v>
      </c>
      <c r="C1564" t="s">
        <v>4767</v>
      </c>
      <c r="D1564">
        <v>995653</v>
      </c>
      <c r="E1564">
        <v>222</v>
      </c>
      <c r="F1564">
        <v>420</v>
      </c>
      <c r="G1564">
        <v>96</v>
      </c>
      <c r="H1564">
        <v>530</v>
      </c>
      <c r="J1564">
        <v>1959</v>
      </c>
      <c r="K1564">
        <v>1999</v>
      </c>
      <c r="L1564">
        <v>2</v>
      </c>
      <c r="M1564">
        <v>7</v>
      </c>
      <c r="N1564">
        <v>2</v>
      </c>
      <c r="O1564" t="s">
        <v>4768</v>
      </c>
      <c r="P1564">
        <v>5</v>
      </c>
      <c r="Q1564">
        <v>6</v>
      </c>
    </row>
    <row r="1565" spans="1:17" x14ac:dyDescent="0.25">
      <c r="A1565" s="43">
        <v>1563</v>
      </c>
      <c r="B1565" t="s">
        <v>4769</v>
      </c>
      <c r="C1565" t="s">
        <v>4770</v>
      </c>
      <c r="D1565">
        <v>995053</v>
      </c>
      <c r="E1565">
        <v>130</v>
      </c>
      <c r="F1565">
        <v>110</v>
      </c>
      <c r="G1565">
        <v>110</v>
      </c>
      <c r="J1565">
        <v>1973</v>
      </c>
      <c r="L1565">
        <v>1</v>
      </c>
      <c r="O1565" t="s">
        <v>4771</v>
      </c>
      <c r="P1565">
        <v>5</v>
      </c>
      <c r="Q1565">
        <v>6</v>
      </c>
    </row>
    <row r="1566" spans="1:17" x14ac:dyDescent="0.25">
      <c r="A1566" s="43">
        <v>1564</v>
      </c>
      <c r="B1566" t="s">
        <v>4772</v>
      </c>
      <c r="C1566" t="s">
        <v>4773</v>
      </c>
      <c r="D1566">
        <v>997528</v>
      </c>
      <c r="E1566">
        <v>120</v>
      </c>
      <c r="F1566">
        <v>124</v>
      </c>
      <c r="G1566">
        <v>124</v>
      </c>
      <c r="J1566">
        <v>1967</v>
      </c>
      <c r="L1566">
        <v>2</v>
      </c>
      <c r="M1566">
        <v>7</v>
      </c>
      <c r="O1566" t="s">
        <v>4774</v>
      </c>
      <c r="P1566">
        <v>5</v>
      </c>
      <c r="Q1566">
        <v>6</v>
      </c>
    </row>
    <row r="1567" spans="1:17" x14ac:dyDescent="0.25">
      <c r="A1567" s="43">
        <v>1565</v>
      </c>
      <c r="B1567" t="s">
        <v>4775</v>
      </c>
      <c r="C1567" t="s">
        <v>4776</v>
      </c>
      <c r="D1567">
        <v>994368</v>
      </c>
      <c r="E1567">
        <v>120</v>
      </c>
      <c r="F1567">
        <v>177</v>
      </c>
      <c r="G1567">
        <v>177</v>
      </c>
      <c r="J1567">
        <v>1972</v>
      </c>
      <c r="K1567">
        <v>2019</v>
      </c>
      <c r="L1567">
        <v>2</v>
      </c>
      <c r="M1567">
        <v>7</v>
      </c>
      <c r="O1567" t="s">
        <v>4777</v>
      </c>
      <c r="P1567">
        <v>5</v>
      </c>
      <c r="Q1567">
        <v>6</v>
      </c>
    </row>
    <row r="1568" spans="1:17" x14ac:dyDescent="0.25">
      <c r="A1568" s="43">
        <v>1566</v>
      </c>
      <c r="B1568" t="s">
        <v>4778</v>
      </c>
      <c r="C1568" t="s">
        <v>4779</v>
      </c>
      <c r="D1568">
        <v>994326</v>
      </c>
      <c r="E1568">
        <v>120</v>
      </c>
      <c r="F1568">
        <v>146</v>
      </c>
      <c r="G1568">
        <v>122</v>
      </c>
      <c r="J1568">
        <v>1967</v>
      </c>
      <c r="K1568">
        <v>1983</v>
      </c>
      <c r="L1568">
        <v>1</v>
      </c>
      <c r="O1568" t="s">
        <v>4780</v>
      </c>
      <c r="P1568">
        <v>5</v>
      </c>
      <c r="Q1568">
        <v>6</v>
      </c>
    </row>
    <row r="1569" spans="1:17" x14ac:dyDescent="0.25">
      <c r="A1569" s="43">
        <v>1567</v>
      </c>
      <c r="B1569" t="s">
        <v>4781</v>
      </c>
      <c r="C1569" t="s">
        <v>4782</v>
      </c>
      <c r="D1569">
        <v>994479</v>
      </c>
      <c r="E1569">
        <v>120</v>
      </c>
      <c r="F1569">
        <v>169</v>
      </c>
      <c r="G1569">
        <v>169</v>
      </c>
      <c r="J1569">
        <v>1970</v>
      </c>
      <c r="L1569">
        <v>2</v>
      </c>
      <c r="M1569">
        <v>7</v>
      </c>
      <c r="O1569" t="s">
        <v>4783</v>
      </c>
      <c r="P1569">
        <v>5</v>
      </c>
      <c r="Q1569">
        <v>6</v>
      </c>
    </row>
    <row r="1570" spans="1:17" x14ac:dyDescent="0.25">
      <c r="A1570" s="43">
        <v>1568</v>
      </c>
      <c r="B1570" t="s">
        <v>4784</v>
      </c>
      <c r="C1570" t="s">
        <v>4785</v>
      </c>
      <c r="D1570">
        <v>997500</v>
      </c>
      <c r="E1570">
        <v>120</v>
      </c>
      <c r="F1570">
        <v>112</v>
      </c>
      <c r="G1570">
        <v>112</v>
      </c>
      <c r="J1570">
        <v>1962</v>
      </c>
      <c r="K1570">
        <v>1975</v>
      </c>
      <c r="L1570">
        <v>2</v>
      </c>
      <c r="M1570">
        <v>7</v>
      </c>
      <c r="O1570" t="s">
        <v>4786</v>
      </c>
      <c r="P1570">
        <v>5</v>
      </c>
      <c r="Q1570">
        <v>6</v>
      </c>
    </row>
    <row r="1571" spans="1:17" x14ac:dyDescent="0.25">
      <c r="A1571" s="43">
        <v>1569</v>
      </c>
      <c r="B1571" t="s">
        <v>4787</v>
      </c>
      <c r="C1571" t="s">
        <v>4788</v>
      </c>
      <c r="D1571">
        <v>994957</v>
      </c>
      <c r="E1571">
        <v>130</v>
      </c>
      <c r="F1571">
        <v>79</v>
      </c>
      <c r="G1571">
        <v>131</v>
      </c>
      <c r="J1571">
        <v>1975</v>
      </c>
      <c r="L1571">
        <v>7</v>
      </c>
      <c r="M1571">
        <v>1</v>
      </c>
      <c r="O1571" t="s">
        <v>4789</v>
      </c>
      <c r="P1571">
        <v>5</v>
      </c>
      <c r="Q1571">
        <v>6</v>
      </c>
    </row>
    <row r="1572" spans="1:17" x14ac:dyDescent="0.25">
      <c r="A1572" s="43">
        <v>1570</v>
      </c>
      <c r="B1572" t="s">
        <v>4790</v>
      </c>
      <c r="C1572" t="s">
        <v>4791</v>
      </c>
      <c r="D1572">
        <v>994348</v>
      </c>
      <c r="E1572">
        <v>120</v>
      </c>
      <c r="F1572">
        <v>142</v>
      </c>
      <c r="G1572">
        <v>142</v>
      </c>
      <c r="J1572">
        <v>1970</v>
      </c>
      <c r="K1572">
        <v>1977</v>
      </c>
      <c r="L1572">
        <v>1</v>
      </c>
      <c r="O1572" t="s">
        <v>4792</v>
      </c>
      <c r="P1572">
        <v>5</v>
      </c>
      <c r="Q1572">
        <v>6</v>
      </c>
    </row>
    <row r="1573" spans="1:17" x14ac:dyDescent="0.25">
      <c r="A1573" s="43">
        <v>1571</v>
      </c>
      <c r="B1573" t="s">
        <v>4793</v>
      </c>
      <c r="C1573" t="s">
        <v>4794</v>
      </c>
      <c r="D1573">
        <v>997579</v>
      </c>
      <c r="E1573">
        <v>120</v>
      </c>
      <c r="F1573">
        <v>101</v>
      </c>
      <c r="G1573">
        <v>189</v>
      </c>
      <c r="J1573">
        <v>1963</v>
      </c>
      <c r="L1573">
        <v>2</v>
      </c>
      <c r="M1573">
        <v>7</v>
      </c>
      <c r="O1573" t="s">
        <v>4795</v>
      </c>
      <c r="P1573">
        <v>5</v>
      </c>
      <c r="Q1573">
        <v>6</v>
      </c>
    </row>
    <row r="1574" spans="1:17" x14ac:dyDescent="0.25">
      <c r="A1574" s="43">
        <v>1572</v>
      </c>
      <c r="B1574" t="s">
        <v>4796</v>
      </c>
      <c r="C1574" t="s">
        <v>4797</v>
      </c>
      <c r="D1574">
        <v>995258</v>
      </c>
      <c r="E1574">
        <v>320</v>
      </c>
      <c r="F1574">
        <v>228</v>
      </c>
      <c r="H1574">
        <v>228</v>
      </c>
      <c r="J1574">
        <v>1880</v>
      </c>
      <c r="K1574">
        <v>1953</v>
      </c>
      <c r="L1574">
        <v>2</v>
      </c>
      <c r="M1574">
        <v>7</v>
      </c>
      <c r="O1574" t="s">
        <v>4798</v>
      </c>
      <c r="P1574">
        <v>5</v>
      </c>
      <c r="Q1574">
        <v>6</v>
      </c>
    </row>
    <row r="1575" spans="1:17" x14ac:dyDescent="0.25">
      <c r="A1575" s="43">
        <v>1573</v>
      </c>
      <c r="B1575" t="s">
        <v>4799</v>
      </c>
      <c r="C1575" t="s">
        <v>4800</v>
      </c>
      <c r="D1575">
        <v>994150</v>
      </c>
      <c r="E1575">
        <v>140</v>
      </c>
      <c r="F1575">
        <v>495</v>
      </c>
      <c r="G1575">
        <v>978</v>
      </c>
      <c r="J1575">
        <v>1991</v>
      </c>
      <c r="L1575">
        <v>1</v>
      </c>
      <c r="O1575" t="s">
        <v>4801</v>
      </c>
      <c r="P1575">
        <v>5</v>
      </c>
      <c r="Q1575">
        <v>6</v>
      </c>
    </row>
    <row r="1576" spans="1:17" x14ac:dyDescent="0.25">
      <c r="A1576" s="43">
        <v>1574</v>
      </c>
      <c r="B1576" t="s">
        <v>4802</v>
      </c>
      <c r="C1576" t="s">
        <v>4803</v>
      </c>
      <c r="D1576">
        <v>994460</v>
      </c>
      <c r="E1576">
        <v>120</v>
      </c>
      <c r="F1576">
        <v>102</v>
      </c>
      <c r="G1576">
        <v>102</v>
      </c>
      <c r="J1576">
        <v>1962</v>
      </c>
      <c r="L1576">
        <v>2</v>
      </c>
      <c r="M1576">
        <v>7</v>
      </c>
      <c r="O1576" t="s">
        <v>4804</v>
      </c>
      <c r="P1576">
        <v>5</v>
      </c>
      <c r="Q1576">
        <v>6</v>
      </c>
    </row>
    <row r="1577" spans="1:17" x14ac:dyDescent="0.25">
      <c r="A1577" s="43">
        <v>1575</v>
      </c>
      <c r="B1577" t="s">
        <v>4805</v>
      </c>
      <c r="C1577" t="s">
        <v>4806</v>
      </c>
      <c r="D1577">
        <v>997386</v>
      </c>
      <c r="E1577">
        <v>120</v>
      </c>
      <c r="F1577">
        <v>162</v>
      </c>
      <c r="G1577">
        <v>152</v>
      </c>
      <c r="J1577">
        <v>1943</v>
      </c>
      <c r="K1577">
        <v>1971</v>
      </c>
      <c r="L1577">
        <v>2</v>
      </c>
      <c r="M1577">
        <v>7</v>
      </c>
      <c r="O1577" t="s">
        <v>4807</v>
      </c>
      <c r="P1577">
        <v>5</v>
      </c>
      <c r="Q1577">
        <v>6</v>
      </c>
    </row>
    <row r="1578" spans="1:17" x14ac:dyDescent="0.25">
      <c r="A1578" s="43">
        <v>1576</v>
      </c>
      <c r="B1578" t="s">
        <v>4808</v>
      </c>
      <c r="C1578" t="s">
        <v>4809</v>
      </c>
      <c r="D1578">
        <v>997215</v>
      </c>
      <c r="E1578">
        <v>130</v>
      </c>
      <c r="F1578">
        <v>63</v>
      </c>
      <c r="G1578">
        <v>112</v>
      </c>
      <c r="J1578">
        <v>1978</v>
      </c>
      <c r="L1578">
        <v>1</v>
      </c>
      <c r="O1578" t="s">
        <v>4810</v>
      </c>
      <c r="P1578">
        <v>5</v>
      </c>
      <c r="Q1578">
        <v>6</v>
      </c>
    </row>
    <row r="1579" spans="1:17" x14ac:dyDescent="0.25">
      <c r="A1579" s="43">
        <v>1577</v>
      </c>
      <c r="B1579" t="s">
        <v>4811</v>
      </c>
      <c r="C1579" t="s">
        <v>4812</v>
      </c>
      <c r="D1579">
        <v>993844</v>
      </c>
      <c r="E1579">
        <v>120</v>
      </c>
      <c r="F1579">
        <v>132</v>
      </c>
      <c r="G1579">
        <v>109</v>
      </c>
      <c r="J1579">
        <v>1973</v>
      </c>
      <c r="K1579">
        <v>1985</v>
      </c>
      <c r="L1579">
        <v>2</v>
      </c>
      <c r="M1579">
        <v>3</v>
      </c>
      <c r="N1579">
        <v>2</v>
      </c>
      <c r="O1579" t="s">
        <v>4813</v>
      </c>
      <c r="P1579">
        <v>5</v>
      </c>
      <c r="Q1579">
        <v>6</v>
      </c>
    </row>
    <row r="1580" spans="1:17" x14ac:dyDescent="0.25">
      <c r="A1580" s="43">
        <v>1578</v>
      </c>
      <c r="B1580" t="s">
        <v>4814</v>
      </c>
      <c r="C1580" t="s">
        <v>4815</v>
      </c>
      <c r="D1580">
        <v>993941</v>
      </c>
      <c r="E1580">
        <v>120</v>
      </c>
      <c r="F1580">
        <v>119</v>
      </c>
      <c r="G1580">
        <v>119</v>
      </c>
      <c r="J1580">
        <v>1972</v>
      </c>
      <c r="L1580">
        <v>2</v>
      </c>
      <c r="M1580">
        <v>7</v>
      </c>
      <c r="N1580">
        <v>2</v>
      </c>
      <c r="O1580" t="s">
        <v>4816</v>
      </c>
      <c r="P1580">
        <v>5</v>
      </c>
      <c r="Q1580">
        <v>6</v>
      </c>
    </row>
    <row r="1581" spans="1:17" x14ac:dyDescent="0.25">
      <c r="A1581" s="43">
        <v>1579</v>
      </c>
      <c r="B1581" t="s">
        <v>4817</v>
      </c>
      <c r="C1581" t="s">
        <v>4818</v>
      </c>
      <c r="D1581">
        <v>995853</v>
      </c>
      <c r="E1581">
        <v>120</v>
      </c>
      <c r="F1581">
        <v>154</v>
      </c>
      <c r="G1581">
        <v>154</v>
      </c>
      <c r="J1581">
        <v>1970</v>
      </c>
      <c r="K1581">
        <v>1972</v>
      </c>
      <c r="L1581">
        <v>2</v>
      </c>
      <c r="M1581">
        <v>7</v>
      </c>
      <c r="N1581">
        <v>2</v>
      </c>
      <c r="O1581" t="s">
        <v>4819</v>
      </c>
      <c r="P1581">
        <v>5</v>
      </c>
      <c r="Q1581">
        <v>6</v>
      </c>
    </row>
    <row r="1582" spans="1:17" x14ac:dyDescent="0.25">
      <c r="A1582" s="43">
        <v>1580</v>
      </c>
      <c r="B1582" t="s">
        <v>4820</v>
      </c>
      <c r="C1582" t="s">
        <v>4821</v>
      </c>
      <c r="D1582">
        <v>996523</v>
      </c>
      <c r="E1582">
        <v>120</v>
      </c>
      <c r="F1582">
        <v>100</v>
      </c>
      <c r="G1582">
        <v>100</v>
      </c>
      <c r="J1582">
        <v>1958</v>
      </c>
      <c r="L1582">
        <v>2</v>
      </c>
      <c r="M1582">
        <v>7</v>
      </c>
      <c r="O1582" t="s">
        <v>4822</v>
      </c>
      <c r="P1582">
        <v>5</v>
      </c>
      <c r="Q1582">
        <v>6</v>
      </c>
    </row>
    <row r="1583" spans="1:17" x14ac:dyDescent="0.25">
      <c r="A1583" s="43">
        <v>1581</v>
      </c>
      <c r="B1583" t="s">
        <v>4823</v>
      </c>
      <c r="C1583" t="s">
        <v>4824</v>
      </c>
      <c r="D1583">
        <v>2540547</v>
      </c>
      <c r="E1583">
        <v>120</v>
      </c>
      <c r="F1583">
        <v>140</v>
      </c>
      <c r="G1583">
        <v>140</v>
      </c>
      <c r="J1583">
        <v>2000</v>
      </c>
      <c r="L1583">
        <v>1</v>
      </c>
      <c r="N1583">
        <v>90</v>
      </c>
      <c r="O1583" t="s">
        <v>4825</v>
      </c>
      <c r="P1583">
        <v>5</v>
      </c>
      <c r="Q1583">
        <v>6</v>
      </c>
    </row>
    <row r="1584" spans="1:17" x14ac:dyDescent="0.25">
      <c r="A1584" s="43">
        <v>1582</v>
      </c>
      <c r="B1584" t="s">
        <v>4826</v>
      </c>
      <c r="C1584" t="s">
        <v>4827</v>
      </c>
      <c r="D1584">
        <v>994985</v>
      </c>
      <c r="E1584">
        <v>414</v>
      </c>
      <c r="F1584">
        <v>564</v>
      </c>
      <c r="H1584">
        <v>666</v>
      </c>
      <c r="J1584">
        <v>2012</v>
      </c>
      <c r="L1584">
        <v>2</v>
      </c>
      <c r="M1584">
        <v>7</v>
      </c>
      <c r="O1584" t="s">
        <v>4828</v>
      </c>
      <c r="P1584">
        <v>5</v>
      </c>
      <c r="Q1584">
        <v>6</v>
      </c>
    </row>
    <row r="1585" spans="1:17" x14ac:dyDescent="0.25">
      <c r="A1585" s="43">
        <v>1583</v>
      </c>
      <c r="B1585" t="s">
        <v>4829</v>
      </c>
      <c r="C1585" t="s">
        <v>4830</v>
      </c>
      <c r="D1585">
        <v>997598</v>
      </c>
      <c r="E1585">
        <v>130</v>
      </c>
      <c r="F1585">
        <v>52</v>
      </c>
      <c r="G1585">
        <v>91</v>
      </c>
      <c r="J1585">
        <v>1965</v>
      </c>
      <c r="L1585">
        <v>2</v>
      </c>
      <c r="M1585">
        <v>7</v>
      </c>
      <c r="O1585" t="s">
        <v>4831</v>
      </c>
      <c r="P1585">
        <v>5</v>
      </c>
      <c r="Q1585">
        <v>6</v>
      </c>
    </row>
    <row r="1586" spans="1:17" x14ac:dyDescent="0.25">
      <c r="A1586" s="43">
        <v>1584</v>
      </c>
      <c r="B1586" t="s">
        <v>4832</v>
      </c>
      <c r="C1586" t="s">
        <v>4833</v>
      </c>
      <c r="D1586">
        <v>993696</v>
      </c>
      <c r="E1586">
        <v>120</v>
      </c>
      <c r="F1586">
        <v>170</v>
      </c>
      <c r="G1586">
        <v>170</v>
      </c>
      <c r="J1586">
        <v>1969</v>
      </c>
      <c r="L1586">
        <v>2</v>
      </c>
      <c r="M1586">
        <v>7</v>
      </c>
      <c r="O1586" t="s">
        <v>4834</v>
      </c>
      <c r="P1586">
        <v>5</v>
      </c>
      <c r="Q1586">
        <v>6</v>
      </c>
    </row>
    <row r="1587" spans="1:17" x14ac:dyDescent="0.25">
      <c r="A1587" s="43">
        <v>1585</v>
      </c>
      <c r="B1587" t="s">
        <v>4835</v>
      </c>
      <c r="C1587" t="s">
        <v>4836</v>
      </c>
      <c r="D1587">
        <v>996369</v>
      </c>
      <c r="E1587">
        <v>321</v>
      </c>
      <c r="F1587">
        <v>78</v>
      </c>
      <c r="H1587">
        <v>115</v>
      </c>
      <c r="J1587">
        <v>1920</v>
      </c>
      <c r="K1587">
        <v>1963</v>
      </c>
      <c r="L1587">
        <v>2</v>
      </c>
      <c r="M1587">
        <v>7</v>
      </c>
      <c r="O1587" t="s">
        <v>4837</v>
      </c>
      <c r="P1587">
        <v>5</v>
      </c>
      <c r="Q1587">
        <v>6</v>
      </c>
    </row>
    <row r="1588" spans="1:17" x14ac:dyDescent="0.25">
      <c r="A1588" s="43">
        <v>1586</v>
      </c>
      <c r="B1588" t="s">
        <v>4838</v>
      </c>
      <c r="C1588" t="s">
        <v>4839</v>
      </c>
      <c r="D1588">
        <v>996828</v>
      </c>
      <c r="E1588">
        <v>130</v>
      </c>
      <c r="F1588">
        <v>58</v>
      </c>
      <c r="G1588">
        <v>102</v>
      </c>
      <c r="J1588">
        <v>1977</v>
      </c>
      <c r="L1588">
        <v>1</v>
      </c>
      <c r="O1588" t="s">
        <v>4840</v>
      </c>
      <c r="P1588">
        <v>5</v>
      </c>
      <c r="Q1588">
        <v>6</v>
      </c>
    </row>
    <row r="1589" spans="1:17" x14ac:dyDescent="0.25">
      <c r="A1589" s="43">
        <v>1587</v>
      </c>
      <c r="B1589" t="s">
        <v>4841</v>
      </c>
      <c r="C1589" t="s">
        <v>4842</v>
      </c>
      <c r="D1589">
        <v>993648</v>
      </c>
      <c r="E1589">
        <v>140</v>
      </c>
      <c r="F1589">
        <v>2502</v>
      </c>
      <c r="G1589">
        <v>2502</v>
      </c>
      <c r="J1589">
        <v>1964</v>
      </c>
      <c r="L1589">
        <v>1</v>
      </c>
      <c r="O1589" t="s">
        <v>4843</v>
      </c>
      <c r="P1589">
        <v>5</v>
      </c>
      <c r="Q1589">
        <v>6</v>
      </c>
    </row>
    <row r="1590" spans="1:17" x14ac:dyDescent="0.25">
      <c r="A1590" s="43">
        <v>1588</v>
      </c>
      <c r="B1590" t="s">
        <v>4844</v>
      </c>
      <c r="C1590" t="s">
        <v>4845</v>
      </c>
      <c r="D1590">
        <v>996753</v>
      </c>
      <c r="E1590">
        <v>130</v>
      </c>
      <c r="F1590">
        <v>100</v>
      </c>
      <c r="G1590">
        <v>100</v>
      </c>
      <c r="J1590">
        <v>1962</v>
      </c>
      <c r="K1590">
        <v>1976</v>
      </c>
      <c r="L1590">
        <v>2</v>
      </c>
      <c r="M1590">
        <v>7</v>
      </c>
      <c r="N1590">
        <v>2</v>
      </c>
      <c r="O1590" t="s">
        <v>4846</v>
      </c>
      <c r="P1590">
        <v>5</v>
      </c>
      <c r="Q1590">
        <v>6</v>
      </c>
    </row>
    <row r="1591" spans="1:17" x14ac:dyDescent="0.25">
      <c r="A1591" s="43">
        <v>1589</v>
      </c>
      <c r="B1591" t="s">
        <v>4847</v>
      </c>
      <c r="C1591" t="s">
        <v>4848</v>
      </c>
      <c r="D1591">
        <v>995955</v>
      </c>
      <c r="E1591">
        <v>120</v>
      </c>
      <c r="F1591">
        <v>123</v>
      </c>
      <c r="G1591">
        <v>123</v>
      </c>
      <c r="J1591">
        <v>1961</v>
      </c>
      <c r="L1591">
        <v>2</v>
      </c>
      <c r="M1591">
        <v>7</v>
      </c>
      <c r="O1591" t="s">
        <v>4849</v>
      </c>
      <c r="P1591">
        <v>5</v>
      </c>
      <c r="Q1591">
        <v>6</v>
      </c>
    </row>
    <row r="1592" spans="1:17" x14ac:dyDescent="0.25">
      <c r="A1592" s="43">
        <v>1590</v>
      </c>
      <c r="B1592" t="s">
        <v>4850</v>
      </c>
      <c r="C1592" t="s">
        <v>4851</v>
      </c>
      <c r="D1592">
        <v>997213</v>
      </c>
      <c r="E1592">
        <v>130</v>
      </c>
      <c r="F1592">
        <v>52</v>
      </c>
      <c r="G1592">
        <v>91</v>
      </c>
      <c r="J1592">
        <v>1967</v>
      </c>
      <c r="L1592">
        <v>7</v>
      </c>
      <c r="M1592">
        <v>1</v>
      </c>
      <c r="N1592">
        <v>2</v>
      </c>
      <c r="O1592" t="s">
        <v>4852</v>
      </c>
      <c r="P1592">
        <v>5</v>
      </c>
      <c r="Q1592">
        <v>6</v>
      </c>
    </row>
    <row r="1593" spans="1:17" x14ac:dyDescent="0.25">
      <c r="A1593" s="43">
        <v>1591</v>
      </c>
      <c r="B1593" t="s">
        <v>4853</v>
      </c>
      <c r="C1593" t="s">
        <v>4854</v>
      </c>
      <c r="D1593">
        <v>997403</v>
      </c>
      <c r="E1593">
        <v>120</v>
      </c>
      <c r="F1593">
        <v>100</v>
      </c>
      <c r="G1593">
        <v>100</v>
      </c>
      <c r="J1593">
        <v>1964</v>
      </c>
      <c r="L1593">
        <v>2</v>
      </c>
      <c r="M1593">
        <v>3</v>
      </c>
      <c r="O1593" t="s">
        <v>4855</v>
      </c>
      <c r="P1593">
        <v>5</v>
      </c>
      <c r="Q1593">
        <v>6</v>
      </c>
    </row>
    <row r="1594" spans="1:17" x14ac:dyDescent="0.25">
      <c r="A1594" s="43">
        <v>1592</v>
      </c>
      <c r="B1594" t="s">
        <v>4856</v>
      </c>
      <c r="C1594" t="s">
        <v>4857</v>
      </c>
      <c r="D1594">
        <v>997585</v>
      </c>
      <c r="E1594">
        <v>421</v>
      </c>
      <c r="F1594">
        <v>732</v>
      </c>
      <c r="H1594">
        <v>1464</v>
      </c>
      <c r="J1594">
        <v>2001</v>
      </c>
      <c r="L1594">
        <v>2</v>
      </c>
      <c r="M1594">
        <v>7</v>
      </c>
      <c r="N1594">
        <v>90</v>
      </c>
      <c r="O1594" t="s">
        <v>4858</v>
      </c>
      <c r="P1594">
        <v>5</v>
      </c>
      <c r="Q1594">
        <v>6</v>
      </c>
    </row>
    <row r="1595" spans="1:17" x14ac:dyDescent="0.25">
      <c r="A1595" s="43">
        <v>1593</v>
      </c>
      <c r="B1595" t="s">
        <v>4859</v>
      </c>
      <c r="C1595" t="s">
        <v>4860</v>
      </c>
      <c r="D1595">
        <v>993626</v>
      </c>
      <c r="E1595">
        <v>120</v>
      </c>
      <c r="F1595">
        <v>109</v>
      </c>
      <c r="G1595">
        <v>109</v>
      </c>
      <c r="J1595">
        <v>1973</v>
      </c>
      <c r="K1595">
        <v>1990</v>
      </c>
      <c r="L1595">
        <v>2</v>
      </c>
      <c r="M1595">
        <v>7</v>
      </c>
      <c r="N1595">
        <v>2</v>
      </c>
      <c r="O1595" t="s">
        <v>4861</v>
      </c>
      <c r="P1595">
        <v>5</v>
      </c>
      <c r="Q1595">
        <v>6</v>
      </c>
    </row>
    <row r="1596" spans="1:17" x14ac:dyDescent="0.25">
      <c r="A1596" s="43">
        <v>1594</v>
      </c>
      <c r="B1596" t="s">
        <v>4862</v>
      </c>
      <c r="C1596" t="s">
        <v>4863</v>
      </c>
      <c r="D1596">
        <v>995927</v>
      </c>
      <c r="E1596">
        <v>232</v>
      </c>
      <c r="F1596">
        <v>20</v>
      </c>
      <c r="H1596">
        <v>20</v>
      </c>
      <c r="J1596">
        <v>1969</v>
      </c>
      <c r="L1596">
        <v>9</v>
      </c>
      <c r="O1596" t="s">
        <v>4864</v>
      </c>
      <c r="P1596">
        <v>5</v>
      </c>
      <c r="Q1596">
        <v>6</v>
      </c>
    </row>
    <row r="1597" spans="1:17" x14ac:dyDescent="0.25">
      <c r="A1597" s="43">
        <v>1595</v>
      </c>
      <c r="B1597" t="s">
        <v>4865</v>
      </c>
      <c r="C1597" t="s">
        <v>4866</v>
      </c>
      <c r="D1597">
        <v>997415</v>
      </c>
      <c r="E1597">
        <v>120</v>
      </c>
      <c r="F1597">
        <v>121</v>
      </c>
      <c r="G1597">
        <v>135</v>
      </c>
      <c r="J1597">
        <v>1956</v>
      </c>
      <c r="K1597">
        <v>2003</v>
      </c>
      <c r="L1597">
        <v>2</v>
      </c>
      <c r="M1597">
        <v>7</v>
      </c>
      <c r="N1597">
        <v>2</v>
      </c>
      <c r="O1597" t="s">
        <v>4867</v>
      </c>
      <c r="P1597">
        <v>5</v>
      </c>
      <c r="Q1597">
        <v>6</v>
      </c>
    </row>
    <row r="1598" spans="1:17" x14ac:dyDescent="0.25">
      <c r="A1598" s="43">
        <v>1596</v>
      </c>
      <c r="B1598" t="s">
        <v>4868</v>
      </c>
      <c r="C1598" t="s">
        <v>4869</v>
      </c>
      <c r="D1598">
        <v>994662</v>
      </c>
      <c r="E1598">
        <v>120</v>
      </c>
      <c r="F1598">
        <v>93</v>
      </c>
      <c r="G1598">
        <v>93</v>
      </c>
      <c r="J1598">
        <v>1877</v>
      </c>
      <c r="K1598">
        <v>1981</v>
      </c>
      <c r="L1598">
        <v>2</v>
      </c>
      <c r="M1598">
        <v>3</v>
      </c>
      <c r="O1598" t="s">
        <v>4870</v>
      </c>
      <c r="P1598">
        <v>5</v>
      </c>
      <c r="Q1598">
        <v>6</v>
      </c>
    </row>
    <row r="1599" spans="1:17" x14ac:dyDescent="0.25">
      <c r="A1599" s="43">
        <v>1597</v>
      </c>
      <c r="B1599" t="s">
        <v>4871</v>
      </c>
      <c r="C1599" t="s">
        <v>4872</v>
      </c>
      <c r="D1599">
        <v>997269</v>
      </c>
      <c r="E1599">
        <v>130</v>
      </c>
      <c r="F1599">
        <v>61</v>
      </c>
      <c r="G1599">
        <v>110</v>
      </c>
      <c r="J1599">
        <v>1966</v>
      </c>
      <c r="L1599">
        <v>1</v>
      </c>
      <c r="O1599" t="s">
        <v>4873</v>
      </c>
      <c r="P1599">
        <v>5</v>
      </c>
      <c r="Q1599">
        <v>6</v>
      </c>
    </row>
    <row r="1600" spans="1:17" x14ac:dyDescent="0.25">
      <c r="A1600" s="43">
        <v>1598</v>
      </c>
      <c r="B1600" t="s">
        <v>4874</v>
      </c>
      <c r="C1600" t="s">
        <v>4875</v>
      </c>
      <c r="D1600">
        <v>996791</v>
      </c>
      <c r="E1600">
        <v>130</v>
      </c>
      <c r="F1600">
        <v>58</v>
      </c>
      <c r="G1600">
        <v>102</v>
      </c>
      <c r="J1600">
        <v>1977</v>
      </c>
      <c r="L1600">
        <v>1</v>
      </c>
      <c r="O1600" t="s">
        <v>4876</v>
      </c>
      <c r="P1600">
        <v>5</v>
      </c>
      <c r="Q1600">
        <v>6</v>
      </c>
    </row>
    <row r="1601" spans="1:17" x14ac:dyDescent="0.25">
      <c r="A1601" s="43">
        <v>1599</v>
      </c>
      <c r="B1601" t="s">
        <v>4877</v>
      </c>
      <c r="C1601" t="s">
        <v>4878</v>
      </c>
      <c r="D1601">
        <v>996326</v>
      </c>
      <c r="E1601">
        <v>140</v>
      </c>
      <c r="F1601">
        <v>1650</v>
      </c>
      <c r="G1601">
        <v>1491</v>
      </c>
      <c r="H1601">
        <v>89</v>
      </c>
      <c r="J1601">
        <v>1966</v>
      </c>
      <c r="L1601">
        <v>1</v>
      </c>
      <c r="O1601" t="s">
        <v>4879</v>
      </c>
      <c r="P1601">
        <v>5</v>
      </c>
      <c r="Q1601">
        <v>6</v>
      </c>
    </row>
    <row r="1602" spans="1:17" x14ac:dyDescent="0.25">
      <c r="A1602" s="43">
        <v>1600</v>
      </c>
      <c r="B1602" t="s">
        <v>4880</v>
      </c>
      <c r="C1602" t="s">
        <v>4881</v>
      </c>
      <c r="D1602">
        <v>993677</v>
      </c>
      <c r="E1602">
        <v>120</v>
      </c>
      <c r="F1602">
        <v>171</v>
      </c>
      <c r="G1602">
        <v>171</v>
      </c>
      <c r="J1602">
        <v>1971</v>
      </c>
      <c r="K1602">
        <v>1979</v>
      </c>
      <c r="L1602">
        <v>2</v>
      </c>
      <c r="M1602">
        <v>7</v>
      </c>
      <c r="N1602">
        <v>2</v>
      </c>
      <c r="O1602" t="s">
        <v>4882</v>
      </c>
      <c r="P1602">
        <v>5</v>
      </c>
      <c r="Q1602">
        <v>6</v>
      </c>
    </row>
    <row r="1603" spans="1:17" x14ac:dyDescent="0.25">
      <c r="A1603" s="43">
        <v>1601</v>
      </c>
      <c r="B1603" t="s">
        <v>4883</v>
      </c>
      <c r="C1603" t="s">
        <v>4884</v>
      </c>
      <c r="D1603">
        <v>993741</v>
      </c>
      <c r="E1603">
        <v>120</v>
      </c>
      <c r="F1603">
        <v>109</v>
      </c>
      <c r="G1603">
        <v>109</v>
      </c>
      <c r="J1603">
        <v>1973</v>
      </c>
      <c r="L1603">
        <v>2</v>
      </c>
      <c r="M1603">
        <v>7</v>
      </c>
      <c r="N1603">
        <v>2</v>
      </c>
      <c r="O1603" t="s">
        <v>4885</v>
      </c>
      <c r="P1603">
        <v>5</v>
      </c>
      <c r="Q1603">
        <v>6</v>
      </c>
    </row>
    <row r="1604" spans="1:17" x14ac:dyDescent="0.25">
      <c r="A1604" s="43">
        <v>1602</v>
      </c>
      <c r="B1604" t="s">
        <v>4886</v>
      </c>
      <c r="C1604" t="s">
        <v>4887</v>
      </c>
      <c r="D1604">
        <v>994842</v>
      </c>
      <c r="E1604">
        <v>130</v>
      </c>
      <c r="F1604">
        <v>75</v>
      </c>
      <c r="G1604">
        <v>125</v>
      </c>
      <c r="J1604">
        <v>1975</v>
      </c>
      <c r="L1604">
        <v>7</v>
      </c>
      <c r="M1604">
        <v>1</v>
      </c>
      <c r="O1604" t="s">
        <v>4888</v>
      </c>
      <c r="P1604">
        <v>5</v>
      </c>
      <c r="Q1604">
        <v>6</v>
      </c>
    </row>
    <row r="1605" spans="1:17" x14ac:dyDescent="0.25">
      <c r="A1605" s="43">
        <v>1603</v>
      </c>
      <c r="B1605" t="s">
        <v>4889</v>
      </c>
      <c r="C1605" t="s">
        <v>4890</v>
      </c>
      <c r="D1605">
        <v>994504</v>
      </c>
      <c r="E1605">
        <v>130</v>
      </c>
      <c r="F1605">
        <v>75</v>
      </c>
      <c r="G1605">
        <v>125</v>
      </c>
      <c r="J1605">
        <v>1975</v>
      </c>
      <c r="L1605">
        <v>1</v>
      </c>
      <c r="O1605" t="s">
        <v>4891</v>
      </c>
      <c r="P1605">
        <v>5</v>
      </c>
      <c r="Q1605">
        <v>6</v>
      </c>
    </row>
    <row r="1606" spans="1:17" x14ac:dyDescent="0.25">
      <c r="A1606" s="43">
        <v>1604</v>
      </c>
      <c r="B1606" t="s">
        <v>4892</v>
      </c>
      <c r="C1606" t="s">
        <v>4893</v>
      </c>
      <c r="D1606">
        <v>996732</v>
      </c>
      <c r="E1606">
        <v>130</v>
      </c>
      <c r="F1606">
        <v>61</v>
      </c>
      <c r="G1606">
        <v>109</v>
      </c>
      <c r="J1606">
        <v>1978</v>
      </c>
      <c r="L1606">
        <v>1</v>
      </c>
      <c r="O1606" t="s">
        <v>4894</v>
      </c>
      <c r="P1606">
        <v>5</v>
      </c>
      <c r="Q1606">
        <v>6</v>
      </c>
    </row>
    <row r="1607" spans="1:17" x14ac:dyDescent="0.25">
      <c r="A1607" s="43">
        <v>1605</v>
      </c>
      <c r="B1607" t="s">
        <v>4895</v>
      </c>
      <c r="C1607" t="s">
        <v>4896</v>
      </c>
      <c r="D1607">
        <v>994812</v>
      </c>
      <c r="E1607">
        <v>130</v>
      </c>
      <c r="F1607">
        <v>79</v>
      </c>
      <c r="G1607">
        <v>131</v>
      </c>
      <c r="J1607">
        <v>1975</v>
      </c>
      <c r="L1607">
        <v>1</v>
      </c>
      <c r="N1607">
        <v>2</v>
      </c>
      <c r="O1607" t="s">
        <v>4897</v>
      </c>
      <c r="P1607">
        <v>5</v>
      </c>
      <c r="Q1607">
        <v>6</v>
      </c>
    </row>
    <row r="1608" spans="1:17" x14ac:dyDescent="0.25">
      <c r="A1608" s="43">
        <v>1606</v>
      </c>
      <c r="B1608" t="s">
        <v>4898</v>
      </c>
      <c r="C1608" t="s">
        <v>4899</v>
      </c>
      <c r="D1608">
        <v>995376</v>
      </c>
      <c r="E1608">
        <v>130</v>
      </c>
      <c r="F1608">
        <v>147</v>
      </c>
      <c r="G1608">
        <v>147</v>
      </c>
      <c r="J1608">
        <v>1970</v>
      </c>
      <c r="L1608">
        <v>1</v>
      </c>
      <c r="N1608">
        <v>2</v>
      </c>
      <c r="O1608" t="s">
        <v>4900</v>
      </c>
      <c r="P1608">
        <v>5</v>
      </c>
      <c r="Q1608">
        <v>6</v>
      </c>
    </row>
    <row r="1609" spans="1:17" x14ac:dyDescent="0.25">
      <c r="A1609" s="43">
        <v>1607</v>
      </c>
      <c r="B1609" t="s">
        <v>4901</v>
      </c>
      <c r="C1609" t="s">
        <v>1627</v>
      </c>
      <c r="D1609">
        <v>995658</v>
      </c>
      <c r="E1609">
        <v>323</v>
      </c>
      <c r="F1609">
        <v>392</v>
      </c>
      <c r="G1609">
        <v>94</v>
      </c>
      <c r="H1609">
        <v>298</v>
      </c>
      <c r="J1609">
        <v>1966</v>
      </c>
      <c r="L1609">
        <v>2</v>
      </c>
      <c r="M1609">
        <v>7</v>
      </c>
      <c r="O1609" t="s">
        <v>4902</v>
      </c>
      <c r="P1609">
        <v>5</v>
      </c>
      <c r="Q1609">
        <v>6</v>
      </c>
    </row>
    <row r="1610" spans="1:17" x14ac:dyDescent="0.25">
      <c r="A1610" s="43">
        <v>1608</v>
      </c>
      <c r="B1610" t="s">
        <v>4903</v>
      </c>
      <c r="C1610" t="s">
        <v>4904</v>
      </c>
      <c r="D1610">
        <v>995045</v>
      </c>
      <c r="E1610">
        <v>130</v>
      </c>
      <c r="F1610">
        <v>107</v>
      </c>
      <c r="G1610">
        <v>107</v>
      </c>
      <c r="J1610">
        <v>1969</v>
      </c>
      <c r="L1610">
        <v>1</v>
      </c>
      <c r="O1610" t="s">
        <v>4905</v>
      </c>
      <c r="P1610">
        <v>5</v>
      </c>
      <c r="Q1610">
        <v>6</v>
      </c>
    </row>
    <row r="1611" spans="1:17" x14ac:dyDescent="0.25">
      <c r="A1611" s="43">
        <v>1609</v>
      </c>
      <c r="B1611" t="s">
        <v>4906</v>
      </c>
      <c r="C1611" t="s">
        <v>4907</v>
      </c>
      <c r="D1611">
        <v>2540549</v>
      </c>
      <c r="E1611">
        <v>120</v>
      </c>
      <c r="F1611">
        <v>207</v>
      </c>
      <c r="G1611">
        <v>159</v>
      </c>
      <c r="J1611">
        <v>2000</v>
      </c>
      <c r="L1611">
        <v>1</v>
      </c>
      <c r="O1611" t="s">
        <v>4908</v>
      </c>
      <c r="P1611">
        <v>5</v>
      </c>
      <c r="Q1611">
        <v>6</v>
      </c>
    </row>
    <row r="1612" spans="1:17" x14ac:dyDescent="0.25">
      <c r="A1612" s="43">
        <v>1610</v>
      </c>
      <c r="B1612" t="s">
        <v>4909</v>
      </c>
      <c r="C1612" t="s">
        <v>4910</v>
      </c>
      <c r="D1612">
        <v>995389</v>
      </c>
      <c r="E1612">
        <v>130</v>
      </c>
      <c r="F1612">
        <v>125</v>
      </c>
      <c r="G1612">
        <v>107</v>
      </c>
      <c r="J1612">
        <v>1970</v>
      </c>
      <c r="K1612">
        <v>1983</v>
      </c>
      <c r="L1612">
        <v>1</v>
      </c>
      <c r="O1612" t="s">
        <v>4911</v>
      </c>
      <c r="P1612">
        <v>5</v>
      </c>
      <c r="Q1612">
        <v>6</v>
      </c>
    </row>
    <row r="1613" spans="1:17" x14ac:dyDescent="0.25">
      <c r="A1613" s="43">
        <v>1611</v>
      </c>
      <c r="B1613" t="s">
        <v>4912</v>
      </c>
      <c r="C1613" t="s">
        <v>4913</v>
      </c>
      <c r="D1613">
        <v>997030</v>
      </c>
      <c r="E1613">
        <v>130</v>
      </c>
      <c r="F1613">
        <v>61</v>
      </c>
      <c r="G1613">
        <v>109</v>
      </c>
      <c r="J1613">
        <v>1978</v>
      </c>
      <c r="L1613">
        <v>1</v>
      </c>
      <c r="O1613" t="s">
        <v>4914</v>
      </c>
      <c r="P1613">
        <v>5</v>
      </c>
      <c r="Q1613">
        <v>6</v>
      </c>
    </row>
    <row r="1614" spans="1:17" x14ac:dyDescent="0.25">
      <c r="A1614" s="43">
        <v>1612</v>
      </c>
      <c r="B1614" t="s">
        <v>4915</v>
      </c>
      <c r="C1614" t="s">
        <v>4916</v>
      </c>
      <c r="D1614">
        <v>997575</v>
      </c>
      <c r="E1614">
        <v>120</v>
      </c>
      <c r="F1614">
        <v>129</v>
      </c>
      <c r="G1614">
        <v>215</v>
      </c>
      <c r="J1614">
        <v>1977</v>
      </c>
      <c r="L1614">
        <v>2</v>
      </c>
      <c r="M1614">
        <v>7</v>
      </c>
      <c r="N1614">
        <v>2</v>
      </c>
      <c r="O1614" t="s">
        <v>4917</v>
      </c>
      <c r="P1614">
        <v>5</v>
      </c>
      <c r="Q1614">
        <v>6</v>
      </c>
    </row>
    <row r="1615" spans="1:17" x14ac:dyDescent="0.25">
      <c r="A1615" s="43">
        <v>1613</v>
      </c>
      <c r="B1615" t="s">
        <v>4918</v>
      </c>
      <c r="C1615" t="s">
        <v>4919</v>
      </c>
      <c r="D1615">
        <v>995257</v>
      </c>
      <c r="E1615">
        <v>130</v>
      </c>
      <c r="F1615">
        <v>104</v>
      </c>
      <c r="G1615">
        <v>104</v>
      </c>
      <c r="J1615">
        <v>1978</v>
      </c>
      <c r="L1615">
        <v>1</v>
      </c>
      <c r="N1615">
        <v>2</v>
      </c>
      <c r="O1615" t="s">
        <v>4920</v>
      </c>
      <c r="P1615">
        <v>5</v>
      </c>
      <c r="Q1615">
        <v>6</v>
      </c>
    </row>
    <row r="1616" spans="1:17" x14ac:dyDescent="0.25">
      <c r="A1616" s="43">
        <v>1614</v>
      </c>
      <c r="B1616" t="s">
        <v>4921</v>
      </c>
      <c r="C1616" t="s">
        <v>1013</v>
      </c>
      <c r="D1616">
        <v>993890</v>
      </c>
      <c r="E1616">
        <v>231</v>
      </c>
      <c r="F1616">
        <v>312</v>
      </c>
      <c r="H1616">
        <v>312</v>
      </c>
      <c r="J1616">
        <v>1968</v>
      </c>
      <c r="L1616">
        <v>1</v>
      </c>
      <c r="O1616" t="s">
        <v>4922</v>
      </c>
      <c r="P1616">
        <v>5</v>
      </c>
      <c r="Q1616">
        <v>6</v>
      </c>
    </row>
    <row r="1617" spans="1:17" x14ac:dyDescent="0.25">
      <c r="A1617" s="43">
        <v>1615</v>
      </c>
      <c r="B1617" t="s">
        <v>4923</v>
      </c>
      <c r="C1617" t="s">
        <v>4924</v>
      </c>
      <c r="D1617">
        <v>100094115</v>
      </c>
      <c r="E1617">
        <v>130</v>
      </c>
      <c r="F1617">
        <v>120</v>
      </c>
      <c r="G1617">
        <v>120</v>
      </c>
      <c r="J1617">
        <v>2016</v>
      </c>
      <c r="L1617">
        <v>1</v>
      </c>
      <c r="O1617" t="s">
        <v>4925</v>
      </c>
      <c r="P1617">
        <v>5</v>
      </c>
      <c r="Q1617">
        <v>6</v>
      </c>
    </row>
    <row r="1618" spans="1:17" x14ac:dyDescent="0.25">
      <c r="A1618" s="43">
        <v>1616</v>
      </c>
      <c r="B1618" t="s">
        <v>4926</v>
      </c>
      <c r="C1618" t="s">
        <v>4927</v>
      </c>
      <c r="D1618">
        <v>997656</v>
      </c>
      <c r="E1618">
        <v>120</v>
      </c>
      <c r="F1618">
        <v>155</v>
      </c>
      <c r="G1618">
        <v>155</v>
      </c>
      <c r="J1618">
        <v>2016</v>
      </c>
      <c r="L1618">
        <v>2</v>
      </c>
      <c r="M1618">
        <v>7</v>
      </c>
      <c r="O1618" t="s">
        <v>4928</v>
      </c>
      <c r="P1618">
        <v>5</v>
      </c>
      <c r="Q1618">
        <v>6</v>
      </c>
    </row>
    <row r="1619" spans="1:17" x14ac:dyDescent="0.25">
      <c r="A1619" s="43">
        <v>1617</v>
      </c>
      <c r="B1619" t="s">
        <v>4929</v>
      </c>
      <c r="C1619" t="s">
        <v>4930</v>
      </c>
      <c r="D1619">
        <v>996908</v>
      </c>
      <c r="E1619">
        <v>130</v>
      </c>
      <c r="F1619">
        <v>59</v>
      </c>
      <c r="G1619">
        <v>104</v>
      </c>
      <c r="J1619">
        <v>1978</v>
      </c>
      <c r="L1619">
        <v>1</v>
      </c>
      <c r="O1619" t="s">
        <v>4931</v>
      </c>
      <c r="P1619">
        <v>5</v>
      </c>
      <c r="Q1619">
        <v>6</v>
      </c>
    </row>
    <row r="1620" spans="1:17" x14ac:dyDescent="0.25">
      <c r="A1620" s="43">
        <v>1618</v>
      </c>
      <c r="B1620" t="s">
        <v>4932</v>
      </c>
      <c r="C1620" t="s">
        <v>4933</v>
      </c>
      <c r="D1620">
        <v>997008</v>
      </c>
      <c r="E1620">
        <v>130</v>
      </c>
      <c r="F1620">
        <v>58</v>
      </c>
      <c r="G1620">
        <v>102</v>
      </c>
      <c r="J1620">
        <v>1977</v>
      </c>
      <c r="L1620">
        <v>1</v>
      </c>
      <c r="O1620" t="s">
        <v>4934</v>
      </c>
      <c r="P1620">
        <v>5</v>
      </c>
      <c r="Q1620">
        <v>6</v>
      </c>
    </row>
    <row r="1621" spans="1:17" x14ac:dyDescent="0.25">
      <c r="A1621" s="43">
        <v>1619</v>
      </c>
      <c r="B1621" t="s">
        <v>4935</v>
      </c>
      <c r="C1621" t="s">
        <v>4936</v>
      </c>
      <c r="D1621">
        <v>994393</v>
      </c>
      <c r="E1621">
        <v>120</v>
      </c>
      <c r="F1621">
        <v>140</v>
      </c>
      <c r="G1621">
        <v>140</v>
      </c>
      <c r="J1621">
        <v>1969</v>
      </c>
      <c r="K1621">
        <v>1973</v>
      </c>
      <c r="L1621">
        <v>2</v>
      </c>
      <c r="M1621">
        <v>7</v>
      </c>
      <c r="N1621">
        <v>2</v>
      </c>
      <c r="O1621" t="s">
        <v>4937</v>
      </c>
      <c r="P1621">
        <v>5</v>
      </c>
      <c r="Q1621">
        <v>6</v>
      </c>
    </row>
    <row r="1622" spans="1:17" x14ac:dyDescent="0.25">
      <c r="A1622" s="43">
        <v>1620</v>
      </c>
      <c r="B1622" t="s">
        <v>4938</v>
      </c>
      <c r="C1622" t="s">
        <v>4939</v>
      </c>
      <c r="D1622">
        <v>996644</v>
      </c>
      <c r="E1622">
        <v>130</v>
      </c>
      <c r="F1622">
        <v>61</v>
      </c>
      <c r="G1622">
        <v>109</v>
      </c>
      <c r="J1622">
        <v>1978</v>
      </c>
      <c r="L1622">
        <v>1</v>
      </c>
      <c r="O1622" t="s">
        <v>4940</v>
      </c>
      <c r="P1622">
        <v>5</v>
      </c>
      <c r="Q1622">
        <v>6</v>
      </c>
    </row>
    <row r="1623" spans="1:17" x14ac:dyDescent="0.25">
      <c r="A1623" s="43">
        <v>1621</v>
      </c>
      <c r="B1623" t="s">
        <v>4941</v>
      </c>
      <c r="C1623" t="s">
        <v>4942</v>
      </c>
      <c r="D1623">
        <v>2540555</v>
      </c>
      <c r="E1623">
        <v>120</v>
      </c>
      <c r="F1623">
        <v>130</v>
      </c>
      <c r="G1623">
        <v>130</v>
      </c>
      <c r="J1623">
        <v>2001</v>
      </c>
      <c r="L1623">
        <v>1</v>
      </c>
      <c r="O1623" t="s">
        <v>4943</v>
      </c>
      <c r="P1623">
        <v>5</v>
      </c>
      <c r="Q1623">
        <v>6</v>
      </c>
    </row>
    <row r="1624" spans="1:17" x14ac:dyDescent="0.25">
      <c r="A1624" s="43">
        <v>1622</v>
      </c>
      <c r="B1624" t="s">
        <v>4944</v>
      </c>
      <c r="C1624" t="s">
        <v>4945</v>
      </c>
      <c r="D1624">
        <v>995065</v>
      </c>
      <c r="E1624">
        <v>130</v>
      </c>
      <c r="F1624">
        <v>126</v>
      </c>
      <c r="G1624">
        <v>126</v>
      </c>
      <c r="J1624">
        <v>1975</v>
      </c>
      <c r="L1624">
        <v>7</v>
      </c>
      <c r="M1624">
        <v>1</v>
      </c>
      <c r="O1624" t="s">
        <v>4946</v>
      </c>
      <c r="P1624">
        <v>5</v>
      </c>
      <c r="Q1624">
        <v>6</v>
      </c>
    </row>
    <row r="1625" spans="1:17" x14ac:dyDescent="0.25">
      <c r="A1625" s="43">
        <v>1623</v>
      </c>
      <c r="B1625" t="s">
        <v>4947</v>
      </c>
      <c r="C1625" t="s">
        <v>4948</v>
      </c>
      <c r="D1625">
        <v>2691214</v>
      </c>
      <c r="E1625">
        <v>130</v>
      </c>
      <c r="F1625">
        <v>56</v>
      </c>
      <c r="G1625">
        <v>108</v>
      </c>
      <c r="J1625">
        <v>2008</v>
      </c>
      <c r="L1625">
        <v>2</v>
      </c>
      <c r="M1625">
        <v>7</v>
      </c>
      <c r="N1625">
        <v>90</v>
      </c>
      <c r="O1625" t="s">
        <v>4949</v>
      </c>
      <c r="P1625">
        <v>5</v>
      </c>
      <c r="Q1625">
        <v>6</v>
      </c>
    </row>
    <row r="1626" spans="1:17" x14ac:dyDescent="0.25">
      <c r="A1626" s="43">
        <v>1624</v>
      </c>
      <c r="B1626" t="s">
        <v>4950</v>
      </c>
      <c r="C1626" t="s">
        <v>4951</v>
      </c>
      <c r="D1626">
        <v>996224</v>
      </c>
      <c r="E1626">
        <v>120</v>
      </c>
      <c r="F1626">
        <v>81</v>
      </c>
      <c r="G1626">
        <v>143</v>
      </c>
      <c r="J1626">
        <v>1960</v>
      </c>
      <c r="L1626">
        <v>2</v>
      </c>
      <c r="M1626">
        <v>7</v>
      </c>
      <c r="N1626">
        <v>2</v>
      </c>
      <c r="O1626" t="s">
        <v>4952</v>
      </c>
      <c r="P1626">
        <v>5</v>
      </c>
      <c r="Q1626">
        <v>6</v>
      </c>
    </row>
    <row r="1627" spans="1:17" x14ac:dyDescent="0.25">
      <c r="A1627" s="43">
        <v>1625</v>
      </c>
      <c r="B1627" t="s">
        <v>4953</v>
      </c>
      <c r="C1627" t="s">
        <v>4954</v>
      </c>
      <c r="D1627">
        <v>994377</v>
      </c>
      <c r="E1627">
        <v>120</v>
      </c>
      <c r="F1627">
        <v>119</v>
      </c>
      <c r="G1627">
        <v>209</v>
      </c>
      <c r="J1627">
        <v>1976</v>
      </c>
      <c r="L1627">
        <v>2</v>
      </c>
      <c r="M1627">
        <v>7</v>
      </c>
      <c r="O1627" t="s">
        <v>4955</v>
      </c>
      <c r="P1627">
        <v>5</v>
      </c>
      <c r="Q1627">
        <v>6</v>
      </c>
    </row>
    <row r="1628" spans="1:17" x14ac:dyDescent="0.25">
      <c r="A1628" s="43">
        <v>1626</v>
      </c>
      <c r="B1628" t="s">
        <v>4956</v>
      </c>
      <c r="C1628" t="s">
        <v>4957</v>
      </c>
      <c r="D1628">
        <v>993738</v>
      </c>
      <c r="E1628">
        <v>120</v>
      </c>
      <c r="F1628">
        <v>134</v>
      </c>
      <c r="G1628">
        <v>134</v>
      </c>
      <c r="J1628">
        <v>1969</v>
      </c>
      <c r="L1628">
        <v>2</v>
      </c>
      <c r="M1628">
        <v>7</v>
      </c>
      <c r="O1628" t="s">
        <v>4958</v>
      </c>
      <c r="P1628">
        <v>5</v>
      </c>
      <c r="Q1628">
        <v>6</v>
      </c>
    </row>
    <row r="1629" spans="1:17" x14ac:dyDescent="0.25">
      <c r="A1629" s="43">
        <v>1627</v>
      </c>
      <c r="B1629" t="s">
        <v>4959</v>
      </c>
      <c r="C1629" t="s">
        <v>4960</v>
      </c>
      <c r="D1629">
        <v>994012</v>
      </c>
      <c r="E1629">
        <v>120</v>
      </c>
      <c r="F1629">
        <v>159</v>
      </c>
      <c r="G1629">
        <v>159</v>
      </c>
      <c r="J1629">
        <v>1971</v>
      </c>
      <c r="L1629">
        <v>1</v>
      </c>
      <c r="O1629" t="s">
        <v>4961</v>
      </c>
      <c r="P1629">
        <v>5</v>
      </c>
      <c r="Q1629">
        <v>6</v>
      </c>
    </row>
    <row r="1630" spans="1:17" x14ac:dyDescent="0.25">
      <c r="A1630" s="43">
        <v>1628</v>
      </c>
      <c r="B1630" t="s">
        <v>4962</v>
      </c>
      <c r="C1630" t="s">
        <v>4963</v>
      </c>
      <c r="D1630">
        <v>100094124</v>
      </c>
      <c r="E1630">
        <v>130</v>
      </c>
      <c r="F1630">
        <v>120</v>
      </c>
      <c r="G1630">
        <v>120</v>
      </c>
      <c r="J1630">
        <v>2016</v>
      </c>
      <c r="L1630">
        <v>1</v>
      </c>
      <c r="O1630" t="s">
        <v>4964</v>
      </c>
      <c r="P1630">
        <v>5</v>
      </c>
      <c r="Q1630">
        <v>6</v>
      </c>
    </row>
    <row r="1631" spans="1:17" x14ac:dyDescent="0.25">
      <c r="A1631" s="43">
        <v>1629</v>
      </c>
      <c r="B1631" t="s">
        <v>4965</v>
      </c>
      <c r="C1631" t="s">
        <v>4966</v>
      </c>
      <c r="D1631">
        <v>995263</v>
      </c>
      <c r="E1631">
        <v>120</v>
      </c>
      <c r="F1631">
        <v>175</v>
      </c>
      <c r="G1631">
        <v>143</v>
      </c>
      <c r="J1631">
        <v>1970</v>
      </c>
      <c r="L1631">
        <v>2</v>
      </c>
      <c r="M1631">
        <v>7</v>
      </c>
      <c r="O1631" t="s">
        <v>4967</v>
      </c>
      <c r="P1631">
        <v>5</v>
      </c>
      <c r="Q1631">
        <v>6</v>
      </c>
    </row>
    <row r="1632" spans="1:17" x14ac:dyDescent="0.25">
      <c r="A1632" s="43">
        <v>1630</v>
      </c>
      <c r="B1632" t="s">
        <v>4968</v>
      </c>
      <c r="C1632" t="s">
        <v>4969</v>
      </c>
      <c r="D1632">
        <v>996749</v>
      </c>
      <c r="E1632">
        <v>120</v>
      </c>
      <c r="F1632">
        <v>184</v>
      </c>
      <c r="G1632">
        <v>160</v>
      </c>
      <c r="J1632">
        <v>1972</v>
      </c>
      <c r="L1632">
        <v>2</v>
      </c>
      <c r="M1632">
        <v>3</v>
      </c>
      <c r="O1632" t="s">
        <v>4970</v>
      </c>
      <c r="P1632">
        <v>5</v>
      </c>
      <c r="Q1632">
        <v>6</v>
      </c>
    </row>
    <row r="1633" spans="1:17" x14ac:dyDescent="0.25">
      <c r="A1633" s="43">
        <v>1631</v>
      </c>
      <c r="B1633" t="s">
        <v>4971</v>
      </c>
      <c r="C1633" t="s">
        <v>4972</v>
      </c>
      <c r="D1633">
        <v>993742</v>
      </c>
      <c r="E1633">
        <v>120</v>
      </c>
      <c r="F1633">
        <v>134</v>
      </c>
      <c r="G1633">
        <v>134</v>
      </c>
      <c r="J1633">
        <v>1969</v>
      </c>
      <c r="L1633">
        <v>2</v>
      </c>
      <c r="M1633">
        <v>7</v>
      </c>
      <c r="O1633" t="s">
        <v>4973</v>
      </c>
      <c r="P1633">
        <v>5</v>
      </c>
      <c r="Q1633">
        <v>6</v>
      </c>
    </row>
    <row r="1634" spans="1:17" x14ac:dyDescent="0.25">
      <c r="A1634" s="43">
        <v>1632</v>
      </c>
      <c r="B1634" t="s">
        <v>4974</v>
      </c>
      <c r="C1634" t="s">
        <v>4975</v>
      </c>
      <c r="D1634">
        <v>995739</v>
      </c>
      <c r="E1634">
        <v>223</v>
      </c>
      <c r="F1634">
        <v>780</v>
      </c>
      <c r="G1634">
        <v>104</v>
      </c>
      <c r="H1634">
        <v>676</v>
      </c>
      <c r="J1634">
        <v>1962</v>
      </c>
      <c r="L1634">
        <v>2</v>
      </c>
      <c r="M1634">
        <v>7</v>
      </c>
      <c r="N1634">
        <v>1</v>
      </c>
      <c r="O1634" t="s">
        <v>4976</v>
      </c>
      <c r="P1634">
        <v>5</v>
      </c>
      <c r="Q1634">
        <v>6</v>
      </c>
    </row>
    <row r="1635" spans="1:17" x14ac:dyDescent="0.25">
      <c r="A1635" s="43">
        <v>1633</v>
      </c>
      <c r="B1635" t="s">
        <v>4977</v>
      </c>
      <c r="C1635" t="s">
        <v>4978</v>
      </c>
      <c r="D1635">
        <v>997548</v>
      </c>
      <c r="E1635">
        <v>130</v>
      </c>
      <c r="F1635">
        <v>101</v>
      </c>
      <c r="G1635">
        <v>101</v>
      </c>
      <c r="J1635">
        <v>1964</v>
      </c>
      <c r="L1635">
        <v>2</v>
      </c>
      <c r="M1635">
        <v>7</v>
      </c>
      <c r="O1635" t="s">
        <v>4979</v>
      </c>
      <c r="P1635">
        <v>5</v>
      </c>
      <c r="Q1635">
        <v>6</v>
      </c>
    </row>
    <row r="1636" spans="1:17" x14ac:dyDescent="0.25">
      <c r="A1636" s="43">
        <v>1634</v>
      </c>
      <c r="B1636" t="s">
        <v>4980</v>
      </c>
      <c r="C1636" t="s">
        <v>4981</v>
      </c>
      <c r="D1636">
        <v>996964</v>
      </c>
      <c r="E1636">
        <v>130</v>
      </c>
      <c r="F1636">
        <v>58</v>
      </c>
      <c r="G1636">
        <v>102</v>
      </c>
      <c r="J1636">
        <v>1978</v>
      </c>
      <c r="L1636">
        <v>1</v>
      </c>
      <c r="O1636" t="s">
        <v>4982</v>
      </c>
      <c r="P1636">
        <v>5</v>
      </c>
      <c r="Q1636">
        <v>6</v>
      </c>
    </row>
    <row r="1637" spans="1:17" x14ac:dyDescent="0.25">
      <c r="A1637" s="43">
        <v>1635</v>
      </c>
      <c r="B1637" t="s">
        <v>4983</v>
      </c>
      <c r="C1637" t="s">
        <v>4984</v>
      </c>
      <c r="D1637">
        <v>996713</v>
      </c>
      <c r="E1637">
        <v>130</v>
      </c>
      <c r="F1637">
        <v>61</v>
      </c>
      <c r="G1637">
        <v>109</v>
      </c>
      <c r="J1637">
        <v>1978</v>
      </c>
      <c r="L1637">
        <v>1</v>
      </c>
      <c r="O1637" t="s">
        <v>4985</v>
      </c>
      <c r="P1637">
        <v>5</v>
      </c>
      <c r="Q1637">
        <v>6</v>
      </c>
    </row>
    <row r="1638" spans="1:17" x14ac:dyDescent="0.25">
      <c r="A1638" s="43">
        <v>1636</v>
      </c>
      <c r="B1638" t="s">
        <v>4986</v>
      </c>
      <c r="C1638" t="s">
        <v>4987</v>
      </c>
      <c r="D1638">
        <v>996403</v>
      </c>
      <c r="E1638">
        <v>120</v>
      </c>
      <c r="F1638">
        <v>133</v>
      </c>
      <c r="G1638">
        <v>133</v>
      </c>
      <c r="J1638">
        <v>1960</v>
      </c>
      <c r="K1638">
        <v>2009</v>
      </c>
      <c r="L1638">
        <v>2</v>
      </c>
      <c r="M1638">
        <v>7</v>
      </c>
      <c r="N1638">
        <v>90</v>
      </c>
      <c r="O1638" t="s">
        <v>4988</v>
      </c>
      <c r="P1638">
        <v>5</v>
      </c>
      <c r="Q1638">
        <v>6</v>
      </c>
    </row>
    <row r="1639" spans="1:17" x14ac:dyDescent="0.25">
      <c r="A1639" s="43">
        <v>1637</v>
      </c>
      <c r="B1639" t="s">
        <v>4989</v>
      </c>
      <c r="C1639" t="s">
        <v>4990</v>
      </c>
      <c r="D1639">
        <v>996486</v>
      </c>
      <c r="E1639">
        <v>140</v>
      </c>
      <c r="F1639">
        <v>153</v>
      </c>
      <c r="G1639">
        <v>266</v>
      </c>
      <c r="J1639">
        <v>1965</v>
      </c>
      <c r="L1639">
        <v>2</v>
      </c>
      <c r="M1639">
        <v>7</v>
      </c>
      <c r="O1639" t="s">
        <v>4991</v>
      </c>
      <c r="P1639">
        <v>5</v>
      </c>
      <c r="Q1639">
        <v>6</v>
      </c>
    </row>
    <row r="1640" spans="1:17" x14ac:dyDescent="0.25">
      <c r="A1640" s="43">
        <v>1638</v>
      </c>
      <c r="B1640" t="s">
        <v>4992</v>
      </c>
      <c r="C1640" t="s">
        <v>4993</v>
      </c>
      <c r="D1640">
        <v>2702946</v>
      </c>
      <c r="E1640">
        <v>130</v>
      </c>
      <c r="F1640">
        <v>56</v>
      </c>
      <c r="G1640">
        <v>108</v>
      </c>
      <c r="J1640">
        <v>2008</v>
      </c>
      <c r="L1640">
        <v>2</v>
      </c>
      <c r="M1640">
        <v>7</v>
      </c>
      <c r="N1640">
        <v>90</v>
      </c>
      <c r="O1640" t="s">
        <v>4994</v>
      </c>
      <c r="P1640">
        <v>5</v>
      </c>
      <c r="Q1640">
        <v>6</v>
      </c>
    </row>
    <row r="1641" spans="1:17" x14ac:dyDescent="0.25">
      <c r="A1641" s="43">
        <v>1639</v>
      </c>
      <c r="B1641" t="s">
        <v>4995</v>
      </c>
      <c r="C1641" t="s">
        <v>4996</v>
      </c>
      <c r="D1641">
        <v>2702969</v>
      </c>
      <c r="E1641">
        <v>130</v>
      </c>
      <c r="F1641">
        <v>56</v>
      </c>
      <c r="G1641">
        <v>160</v>
      </c>
      <c r="J1641">
        <v>2008</v>
      </c>
      <c r="L1641">
        <v>2</v>
      </c>
      <c r="M1641">
        <v>7</v>
      </c>
      <c r="N1641">
        <v>90</v>
      </c>
      <c r="O1641" t="s">
        <v>4997</v>
      </c>
      <c r="P1641">
        <v>5</v>
      </c>
      <c r="Q1641">
        <v>6</v>
      </c>
    </row>
    <row r="1642" spans="1:17" x14ac:dyDescent="0.25">
      <c r="A1642" s="43">
        <v>1640</v>
      </c>
      <c r="B1642" t="s">
        <v>4998</v>
      </c>
      <c r="C1642" t="s">
        <v>4999</v>
      </c>
      <c r="D1642">
        <v>995528</v>
      </c>
      <c r="E1642">
        <v>130</v>
      </c>
      <c r="F1642">
        <v>128</v>
      </c>
      <c r="G1642">
        <v>128</v>
      </c>
      <c r="J1642">
        <v>1977</v>
      </c>
      <c r="L1642">
        <v>1</v>
      </c>
      <c r="N1642">
        <v>0</v>
      </c>
      <c r="O1642" t="s">
        <v>5000</v>
      </c>
      <c r="P1642">
        <v>5</v>
      </c>
      <c r="Q1642">
        <v>6</v>
      </c>
    </row>
    <row r="1643" spans="1:17" x14ac:dyDescent="0.25">
      <c r="A1643" s="43">
        <v>1641</v>
      </c>
      <c r="B1643" t="s">
        <v>5001</v>
      </c>
      <c r="C1643" t="s">
        <v>5002</v>
      </c>
      <c r="D1643">
        <v>997553</v>
      </c>
      <c r="E1643">
        <v>130</v>
      </c>
      <c r="F1643">
        <v>101</v>
      </c>
      <c r="G1643">
        <v>101</v>
      </c>
      <c r="J1643">
        <v>1964</v>
      </c>
      <c r="L1643">
        <v>2</v>
      </c>
      <c r="M1643">
        <v>7</v>
      </c>
      <c r="N1643">
        <v>2</v>
      </c>
      <c r="O1643" t="s">
        <v>5003</v>
      </c>
      <c r="P1643">
        <v>5</v>
      </c>
      <c r="Q1643">
        <v>6</v>
      </c>
    </row>
    <row r="1644" spans="1:17" x14ac:dyDescent="0.25">
      <c r="A1644" s="43">
        <v>1642</v>
      </c>
      <c r="B1644" t="s">
        <v>5004</v>
      </c>
      <c r="C1644" t="s">
        <v>5005</v>
      </c>
      <c r="D1644">
        <v>993901</v>
      </c>
      <c r="E1644">
        <v>440</v>
      </c>
      <c r="F1644">
        <v>144</v>
      </c>
      <c r="H1644">
        <v>144</v>
      </c>
      <c r="J1644">
        <v>1973</v>
      </c>
      <c r="K1644">
        <v>2000</v>
      </c>
      <c r="L1644">
        <v>1</v>
      </c>
      <c r="O1644" t="s">
        <v>5006</v>
      </c>
      <c r="P1644">
        <v>5</v>
      </c>
      <c r="Q1644">
        <v>6</v>
      </c>
    </row>
    <row r="1645" spans="1:17" x14ac:dyDescent="0.25">
      <c r="A1645" s="43">
        <v>1643</v>
      </c>
      <c r="B1645" t="s">
        <v>5007</v>
      </c>
      <c r="C1645" t="s">
        <v>5008</v>
      </c>
      <c r="D1645">
        <v>995155</v>
      </c>
      <c r="E1645">
        <v>120</v>
      </c>
      <c r="F1645">
        <v>173</v>
      </c>
      <c r="G1645">
        <v>143</v>
      </c>
      <c r="J1645">
        <v>1970</v>
      </c>
      <c r="K1645">
        <v>2011</v>
      </c>
      <c r="L1645">
        <v>2</v>
      </c>
      <c r="M1645">
        <v>7</v>
      </c>
      <c r="O1645" t="s">
        <v>5009</v>
      </c>
      <c r="P1645">
        <v>5</v>
      </c>
      <c r="Q1645">
        <v>6</v>
      </c>
    </row>
    <row r="1646" spans="1:17" x14ac:dyDescent="0.25">
      <c r="A1646" s="43">
        <v>1644</v>
      </c>
      <c r="B1646" t="s">
        <v>5010</v>
      </c>
      <c r="C1646" t="s">
        <v>5011</v>
      </c>
      <c r="D1646">
        <v>994453</v>
      </c>
      <c r="E1646">
        <v>130</v>
      </c>
      <c r="F1646">
        <v>79</v>
      </c>
      <c r="G1646">
        <v>130</v>
      </c>
      <c r="J1646">
        <v>1975</v>
      </c>
      <c r="L1646">
        <v>1</v>
      </c>
      <c r="N1646">
        <v>2</v>
      </c>
      <c r="O1646" t="s">
        <v>5012</v>
      </c>
      <c r="P1646">
        <v>5</v>
      </c>
      <c r="Q1646">
        <v>6</v>
      </c>
    </row>
    <row r="1647" spans="1:17" x14ac:dyDescent="0.25">
      <c r="A1647" s="43">
        <v>1645</v>
      </c>
      <c r="B1647" t="s">
        <v>5013</v>
      </c>
      <c r="C1647" t="s">
        <v>5014</v>
      </c>
      <c r="D1647">
        <v>995674</v>
      </c>
      <c r="E1647">
        <v>222</v>
      </c>
      <c r="F1647">
        <v>954</v>
      </c>
      <c r="G1647">
        <v>120</v>
      </c>
      <c r="H1647">
        <v>837</v>
      </c>
      <c r="J1647">
        <v>1961</v>
      </c>
      <c r="K1647">
        <v>1999</v>
      </c>
      <c r="L1647">
        <v>6</v>
      </c>
      <c r="M1647">
        <v>3</v>
      </c>
      <c r="O1647" t="s">
        <v>5015</v>
      </c>
      <c r="P1647">
        <v>5</v>
      </c>
      <c r="Q1647">
        <v>6</v>
      </c>
    </row>
    <row r="1648" spans="1:17" x14ac:dyDescent="0.25">
      <c r="A1648" s="43">
        <v>1646</v>
      </c>
      <c r="B1648" t="s">
        <v>5016</v>
      </c>
      <c r="C1648" t="s">
        <v>5017</v>
      </c>
      <c r="D1648">
        <v>995521</v>
      </c>
      <c r="E1648">
        <v>120</v>
      </c>
      <c r="F1648">
        <v>183</v>
      </c>
      <c r="G1648">
        <v>167</v>
      </c>
      <c r="H1648">
        <v>16</v>
      </c>
      <c r="J1648">
        <v>1969</v>
      </c>
      <c r="K1648">
        <v>1978</v>
      </c>
      <c r="L1648">
        <v>2</v>
      </c>
      <c r="M1648">
        <v>7</v>
      </c>
      <c r="N1648">
        <v>5</v>
      </c>
      <c r="O1648" t="s">
        <v>5018</v>
      </c>
      <c r="P1648">
        <v>5</v>
      </c>
      <c r="Q1648">
        <v>6</v>
      </c>
    </row>
    <row r="1649" spans="1:17" x14ac:dyDescent="0.25">
      <c r="A1649" s="43">
        <v>1647</v>
      </c>
      <c r="B1649" t="s">
        <v>5019</v>
      </c>
      <c r="C1649" t="s">
        <v>5020</v>
      </c>
      <c r="D1649">
        <v>2685055</v>
      </c>
      <c r="E1649">
        <v>130</v>
      </c>
      <c r="F1649">
        <v>60</v>
      </c>
      <c r="G1649">
        <v>119</v>
      </c>
      <c r="J1649">
        <v>2008</v>
      </c>
      <c r="L1649">
        <v>1</v>
      </c>
      <c r="N1649">
        <v>90</v>
      </c>
      <c r="O1649" t="s">
        <v>5021</v>
      </c>
      <c r="P1649">
        <v>5</v>
      </c>
      <c r="Q1649">
        <v>6</v>
      </c>
    </row>
    <row r="1650" spans="1:17" x14ac:dyDescent="0.25">
      <c r="A1650" s="43">
        <v>1648</v>
      </c>
      <c r="B1650" t="s">
        <v>5022</v>
      </c>
      <c r="C1650" t="s">
        <v>4848</v>
      </c>
      <c r="D1650">
        <v>995955</v>
      </c>
      <c r="E1650">
        <v>223</v>
      </c>
      <c r="F1650">
        <v>277</v>
      </c>
      <c r="H1650">
        <v>277</v>
      </c>
      <c r="J1650">
        <v>1961</v>
      </c>
      <c r="L1650">
        <v>2</v>
      </c>
      <c r="M1650">
        <v>7</v>
      </c>
      <c r="O1650" t="s">
        <v>5023</v>
      </c>
      <c r="P1650">
        <v>5</v>
      </c>
      <c r="Q1650">
        <v>6</v>
      </c>
    </row>
    <row r="1651" spans="1:17" x14ac:dyDescent="0.25">
      <c r="A1651" s="43">
        <v>1649</v>
      </c>
      <c r="B1651" t="s">
        <v>5024</v>
      </c>
      <c r="C1651" t="s">
        <v>5025</v>
      </c>
      <c r="D1651">
        <v>993705</v>
      </c>
      <c r="E1651">
        <v>120</v>
      </c>
      <c r="F1651">
        <v>134</v>
      </c>
      <c r="G1651">
        <v>134</v>
      </c>
      <c r="J1651">
        <v>1969</v>
      </c>
      <c r="K1651">
        <v>1983</v>
      </c>
      <c r="L1651">
        <v>2</v>
      </c>
      <c r="M1651">
        <v>7</v>
      </c>
      <c r="N1651">
        <v>2</v>
      </c>
      <c r="O1651" t="s">
        <v>5026</v>
      </c>
      <c r="P1651">
        <v>5</v>
      </c>
      <c r="Q1651">
        <v>6</v>
      </c>
    </row>
    <row r="1652" spans="1:17" x14ac:dyDescent="0.25">
      <c r="A1652" s="43">
        <v>1650</v>
      </c>
      <c r="B1652" t="s">
        <v>5027</v>
      </c>
      <c r="C1652" t="s">
        <v>5028</v>
      </c>
      <c r="D1652">
        <v>993616</v>
      </c>
      <c r="E1652">
        <v>140</v>
      </c>
      <c r="F1652">
        <v>2502</v>
      </c>
      <c r="G1652">
        <v>2502</v>
      </c>
      <c r="J1652">
        <v>1964</v>
      </c>
      <c r="L1652">
        <v>1</v>
      </c>
      <c r="O1652" t="s">
        <v>5029</v>
      </c>
      <c r="P1652">
        <v>5</v>
      </c>
      <c r="Q1652">
        <v>6</v>
      </c>
    </row>
    <row r="1653" spans="1:17" x14ac:dyDescent="0.25">
      <c r="A1653" s="43">
        <v>1651</v>
      </c>
      <c r="B1653" t="s">
        <v>5030</v>
      </c>
      <c r="C1653" t="s">
        <v>5031</v>
      </c>
      <c r="D1653">
        <v>995671</v>
      </c>
      <c r="E1653">
        <v>120</v>
      </c>
      <c r="F1653">
        <v>209</v>
      </c>
      <c r="G1653">
        <v>178</v>
      </c>
      <c r="J1653">
        <v>2001</v>
      </c>
      <c r="L1653">
        <v>2</v>
      </c>
      <c r="M1653">
        <v>7</v>
      </c>
      <c r="N1653">
        <v>5</v>
      </c>
      <c r="O1653" t="s">
        <v>5032</v>
      </c>
      <c r="P1653">
        <v>5</v>
      </c>
      <c r="Q1653">
        <v>6</v>
      </c>
    </row>
    <row r="1654" spans="1:17" x14ac:dyDescent="0.25">
      <c r="A1654" s="43">
        <v>1652</v>
      </c>
      <c r="B1654" t="s">
        <v>5033</v>
      </c>
      <c r="C1654" t="s">
        <v>5034</v>
      </c>
      <c r="D1654">
        <v>995480</v>
      </c>
      <c r="E1654">
        <v>120</v>
      </c>
      <c r="F1654">
        <v>190</v>
      </c>
      <c r="G1654">
        <v>166</v>
      </c>
      <c r="J1654">
        <v>1976</v>
      </c>
      <c r="L1654">
        <v>2</v>
      </c>
      <c r="M1654">
        <v>7</v>
      </c>
      <c r="N1654">
        <v>2</v>
      </c>
      <c r="O1654" t="s">
        <v>5035</v>
      </c>
      <c r="P1654">
        <v>5</v>
      </c>
      <c r="Q1654">
        <v>6</v>
      </c>
    </row>
    <row r="1655" spans="1:17" x14ac:dyDescent="0.25">
      <c r="A1655" s="43">
        <v>1653</v>
      </c>
      <c r="B1655" t="s">
        <v>5036</v>
      </c>
      <c r="C1655" t="s">
        <v>5037</v>
      </c>
      <c r="D1655">
        <v>995708</v>
      </c>
      <c r="E1655">
        <v>120</v>
      </c>
      <c r="F1655">
        <v>121</v>
      </c>
      <c r="G1655">
        <v>216</v>
      </c>
      <c r="J1655">
        <v>1969</v>
      </c>
      <c r="K1655">
        <v>1999</v>
      </c>
      <c r="L1655">
        <v>2</v>
      </c>
      <c r="M1655">
        <v>7</v>
      </c>
      <c r="O1655" t="s">
        <v>5038</v>
      </c>
      <c r="P1655">
        <v>5</v>
      </c>
      <c r="Q1655">
        <v>6</v>
      </c>
    </row>
    <row r="1656" spans="1:17" x14ac:dyDescent="0.25">
      <c r="A1656" s="43">
        <v>1654</v>
      </c>
      <c r="B1656" t="s">
        <v>5039</v>
      </c>
      <c r="C1656" t="s">
        <v>5040</v>
      </c>
      <c r="D1656">
        <v>993663</v>
      </c>
      <c r="E1656">
        <v>140</v>
      </c>
      <c r="F1656">
        <v>2025</v>
      </c>
      <c r="G1656">
        <v>2025</v>
      </c>
      <c r="J1656">
        <v>1964</v>
      </c>
      <c r="L1656">
        <v>1</v>
      </c>
      <c r="O1656" t="s">
        <v>5041</v>
      </c>
      <c r="P1656">
        <v>5</v>
      </c>
      <c r="Q1656">
        <v>6</v>
      </c>
    </row>
    <row r="1657" spans="1:17" x14ac:dyDescent="0.25">
      <c r="A1657" s="43">
        <v>1655</v>
      </c>
      <c r="B1657" t="s">
        <v>5042</v>
      </c>
      <c r="C1657" t="s">
        <v>5043</v>
      </c>
      <c r="D1657">
        <v>994903</v>
      </c>
      <c r="E1657">
        <v>120</v>
      </c>
      <c r="F1657">
        <v>121</v>
      </c>
      <c r="G1657">
        <v>182</v>
      </c>
      <c r="J1657">
        <v>1988</v>
      </c>
      <c r="K1657">
        <v>1997</v>
      </c>
      <c r="L1657">
        <v>2</v>
      </c>
      <c r="M1657">
        <v>7</v>
      </c>
      <c r="N1657">
        <v>2</v>
      </c>
      <c r="O1657" t="s">
        <v>5044</v>
      </c>
      <c r="P1657">
        <v>5</v>
      </c>
      <c r="Q1657">
        <v>6</v>
      </c>
    </row>
    <row r="1658" spans="1:17" x14ac:dyDescent="0.25">
      <c r="A1658" s="43">
        <v>1656</v>
      </c>
      <c r="B1658" t="s">
        <v>5045</v>
      </c>
      <c r="C1658" t="s">
        <v>5046</v>
      </c>
      <c r="D1658">
        <v>994930</v>
      </c>
      <c r="E1658">
        <v>120</v>
      </c>
      <c r="F1658">
        <v>143</v>
      </c>
      <c r="G1658">
        <v>143</v>
      </c>
      <c r="J1658">
        <v>1969</v>
      </c>
      <c r="L1658">
        <v>2</v>
      </c>
      <c r="M1658">
        <v>3</v>
      </c>
      <c r="O1658" t="s">
        <v>5047</v>
      </c>
      <c r="P1658">
        <v>5</v>
      </c>
      <c r="Q1658">
        <v>6</v>
      </c>
    </row>
    <row r="1659" spans="1:17" x14ac:dyDescent="0.25">
      <c r="A1659" s="43">
        <v>1657</v>
      </c>
      <c r="B1659" t="s">
        <v>5048</v>
      </c>
      <c r="C1659" t="s">
        <v>5049</v>
      </c>
      <c r="D1659">
        <v>996195</v>
      </c>
      <c r="E1659">
        <v>120</v>
      </c>
      <c r="F1659">
        <v>141</v>
      </c>
      <c r="G1659">
        <v>141</v>
      </c>
      <c r="J1659">
        <v>1961</v>
      </c>
      <c r="L1659">
        <v>2</v>
      </c>
      <c r="M1659">
        <v>7</v>
      </c>
      <c r="N1659">
        <v>2</v>
      </c>
      <c r="O1659" t="s">
        <v>5050</v>
      </c>
      <c r="P1659">
        <v>5</v>
      </c>
      <c r="Q1659">
        <v>6</v>
      </c>
    </row>
    <row r="1660" spans="1:17" x14ac:dyDescent="0.25">
      <c r="A1660" s="43">
        <v>1658</v>
      </c>
      <c r="B1660" t="s">
        <v>5051</v>
      </c>
      <c r="C1660" t="s">
        <v>5052</v>
      </c>
      <c r="D1660">
        <v>996886</v>
      </c>
      <c r="E1660">
        <v>120</v>
      </c>
      <c r="F1660">
        <v>114</v>
      </c>
      <c r="G1660">
        <v>114</v>
      </c>
      <c r="J1660">
        <v>1978</v>
      </c>
      <c r="K1660">
        <v>1983</v>
      </c>
      <c r="L1660">
        <v>7</v>
      </c>
      <c r="M1660">
        <v>1</v>
      </c>
      <c r="O1660" t="s">
        <v>5053</v>
      </c>
      <c r="P1660">
        <v>5</v>
      </c>
      <c r="Q1660">
        <v>6</v>
      </c>
    </row>
    <row r="1661" spans="1:17" x14ac:dyDescent="0.25">
      <c r="A1661" s="43">
        <v>1659</v>
      </c>
      <c r="B1661" t="s">
        <v>5054</v>
      </c>
      <c r="C1661" t="s">
        <v>5055</v>
      </c>
      <c r="D1661">
        <v>996830</v>
      </c>
      <c r="E1661">
        <v>130</v>
      </c>
      <c r="F1661">
        <v>63</v>
      </c>
      <c r="G1661">
        <v>112</v>
      </c>
      <c r="J1661">
        <v>1978</v>
      </c>
      <c r="L1661">
        <v>1</v>
      </c>
      <c r="O1661" t="s">
        <v>5056</v>
      </c>
      <c r="P1661">
        <v>5</v>
      </c>
      <c r="Q1661">
        <v>6</v>
      </c>
    </row>
    <row r="1662" spans="1:17" x14ac:dyDescent="0.25">
      <c r="A1662" s="43">
        <v>1660</v>
      </c>
      <c r="B1662" t="s">
        <v>5057</v>
      </c>
      <c r="C1662" t="s">
        <v>5058</v>
      </c>
      <c r="D1662">
        <v>996522</v>
      </c>
      <c r="E1662">
        <v>120</v>
      </c>
      <c r="F1662">
        <v>130</v>
      </c>
      <c r="G1662">
        <v>130</v>
      </c>
      <c r="J1662">
        <v>1979</v>
      </c>
      <c r="L1662">
        <v>7</v>
      </c>
      <c r="M1662">
        <v>1</v>
      </c>
      <c r="N1662">
        <v>2</v>
      </c>
      <c r="O1662" t="s">
        <v>5059</v>
      </c>
      <c r="P1662">
        <v>5</v>
      </c>
      <c r="Q1662">
        <v>6</v>
      </c>
    </row>
    <row r="1663" spans="1:17" x14ac:dyDescent="0.25">
      <c r="A1663" s="43">
        <v>1661</v>
      </c>
      <c r="B1663" t="s">
        <v>5060</v>
      </c>
      <c r="C1663" t="s">
        <v>5061</v>
      </c>
      <c r="D1663">
        <v>995999</v>
      </c>
      <c r="E1663">
        <v>120</v>
      </c>
      <c r="F1663">
        <v>109</v>
      </c>
      <c r="G1663">
        <v>109</v>
      </c>
      <c r="J1663">
        <v>1961</v>
      </c>
      <c r="L1663">
        <v>2</v>
      </c>
      <c r="M1663">
        <v>7</v>
      </c>
      <c r="N1663">
        <v>90</v>
      </c>
      <c r="O1663" t="s">
        <v>5062</v>
      </c>
      <c r="P1663">
        <v>5</v>
      </c>
      <c r="Q1663">
        <v>6</v>
      </c>
    </row>
    <row r="1664" spans="1:17" x14ac:dyDescent="0.25">
      <c r="A1664" s="43">
        <v>1662</v>
      </c>
      <c r="B1664" t="s">
        <v>5063</v>
      </c>
      <c r="C1664" t="s">
        <v>5064</v>
      </c>
      <c r="D1664">
        <v>996440</v>
      </c>
      <c r="E1664">
        <v>120</v>
      </c>
      <c r="F1664">
        <v>145</v>
      </c>
      <c r="G1664">
        <v>145</v>
      </c>
      <c r="J1664">
        <v>1988</v>
      </c>
      <c r="L1664">
        <v>2</v>
      </c>
      <c r="M1664">
        <v>7</v>
      </c>
      <c r="O1664" t="s">
        <v>5065</v>
      </c>
      <c r="P1664">
        <v>5</v>
      </c>
      <c r="Q1664">
        <v>6</v>
      </c>
    </row>
    <row r="1665" spans="1:17" x14ac:dyDescent="0.25">
      <c r="A1665" s="43">
        <v>1663</v>
      </c>
      <c r="B1665" t="s">
        <v>5066</v>
      </c>
      <c r="C1665" t="s">
        <v>5067</v>
      </c>
      <c r="D1665">
        <v>996525</v>
      </c>
      <c r="E1665">
        <v>420</v>
      </c>
      <c r="F1665">
        <v>9156</v>
      </c>
      <c r="H1665">
        <v>11200</v>
      </c>
      <c r="J1665">
        <v>1965</v>
      </c>
      <c r="K1665">
        <v>2013</v>
      </c>
      <c r="L1665">
        <v>1</v>
      </c>
      <c r="O1665" t="s">
        <v>5068</v>
      </c>
      <c r="P1665">
        <v>5</v>
      </c>
      <c r="Q1665">
        <v>6</v>
      </c>
    </row>
    <row r="1666" spans="1:17" x14ac:dyDescent="0.25">
      <c r="A1666" s="43">
        <v>1664</v>
      </c>
      <c r="B1666" t="s">
        <v>5069</v>
      </c>
      <c r="C1666" t="s">
        <v>5070</v>
      </c>
      <c r="D1666">
        <v>996574</v>
      </c>
      <c r="E1666">
        <v>120</v>
      </c>
      <c r="F1666">
        <v>123</v>
      </c>
      <c r="G1666">
        <v>110</v>
      </c>
      <c r="J1666">
        <v>1977</v>
      </c>
      <c r="L1666">
        <v>2</v>
      </c>
      <c r="M1666">
        <v>7</v>
      </c>
      <c r="N1666">
        <v>90</v>
      </c>
      <c r="O1666" t="s">
        <v>5071</v>
      </c>
      <c r="P1666">
        <v>5</v>
      </c>
      <c r="Q1666">
        <v>6</v>
      </c>
    </row>
    <row r="1667" spans="1:17" x14ac:dyDescent="0.25">
      <c r="A1667" s="43">
        <v>1665</v>
      </c>
      <c r="B1667" t="s">
        <v>5072</v>
      </c>
      <c r="C1667" t="s">
        <v>5073</v>
      </c>
      <c r="D1667">
        <v>995914</v>
      </c>
      <c r="E1667">
        <v>120</v>
      </c>
      <c r="F1667">
        <v>181</v>
      </c>
      <c r="G1667">
        <v>155</v>
      </c>
      <c r="J1667">
        <v>1973</v>
      </c>
      <c r="L1667">
        <v>2</v>
      </c>
      <c r="M1667">
        <v>7</v>
      </c>
      <c r="N1667">
        <v>2</v>
      </c>
      <c r="O1667" t="s">
        <v>5074</v>
      </c>
      <c r="P1667">
        <v>5</v>
      </c>
      <c r="Q1667">
        <v>6</v>
      </c>
    </row>
    <row r="1668" spans="1:17" x14ac:dyDescent="0.25">
      <c r="A1668" s="43">
        <v>1666</v>
      </c>
      <c r="B1668" t="s">
        <v>5075</v>
      </c>
      <c r="C1668" t="s">
        <v>5076</v>
      </c>
      <c r="D1668">
        <v>997627</v>
      </c>
      <c r="E1668">
        <v>223</v>
      </c>
      <c r="F1668">
        <v>206</v>
      </c>
      <c r="G1668">
        <v>112</v>
      </c>
      <c r="H1668">
        <v>150</v>
      </c>
      <c r="J1668">
        <v>1757</v>
      </c>
      <c r="K1668">
        <v>1945</v>
      </c>
      <c r="L1668">
        <v>5</v>
      </c>
      <c r="M1668">
        <v>1</v>
      </c>
      <c r="O1668" t="s">
        <v>5077</v>
      </c>
      <c r="P1668">
        <v>5</v>
      </c>
      <c r="Q1668">
        <v>6</v>
      </c>
    </row>
    <row r="1669" spans="1:17" x14ac:dyDescent="0.25">
      <c r="A1669" s="43">
        <v>1667</v>
      </c>
      <c r="B1669" t="s">
        <v>5078</v>
      </c>
      <c r="C1669" t="s">
        <v>5079</v>
      </c>
      <c r="D1669">
        <v>995705</v>
      </c>
      <c r="E1669">
        <v>120</v>
      </c>
      <c r="F1669">
        <v>124</v>
      </c>
      <c r="G1669">
        <v>124</v>
      </c>
      <c r="J1669">
        <v>1971</v>
      </c>
      <c r="L1669">
        <v>2</v>
      </c>
      <c r="M1669">
        <v>3</v>
      </c>
      <c r="O1669" t="s">
        <v>5080</v>
      </c>
      <c r="P1669">
        <v>5</v>
      </c>
      <c r="Q1669">
        <v>6</v>
      </c>
    </row>
    <row r="1670" spans="1:17" x14ac:dyDescent="0.25">
      <c r="A1670" s="43">
        <v>1668</v>
      </c>
      <c r="B1670" t="s">
        <v>5081</v>
      </c>
      <c r="C1670" t="s">
        <v>5082</v>
      </c>
      <c r="D1670">
        <v>997533</v>
      </c>
      <c r="E1670">
        <v>120</v>
      </c>
      <c r="F1670">
        <v>142</v>
      </c>
      <c r="G1670">
        <v>170</v>
      </c>
      <c r="J1670">
        <v>1917</v>
      </c>
      <c r="L1670">
        <v>2</v>
      </c>
      <c r="M1670">
        <v>7</v>
      </c>
      <c r="N1670">
        <v>2</v>
      </c>
      <c r="O1670" t="s">
        <v>5083</v>
      </c>
      <c r="P1670">
        <v>5</v>
      </c>
      <c r="Q1670">
        <v>6</v>
      </c>
    </row>
    <row r="1671" spans="1:17" x14ac:dyDescent="0.25">
      <c r="A1671" s="43">
        <v>1669</v>
      </c>
      <c r="B1671" t="s">
        <v>5084</v>
      </c>
      <c r="C1671" t="s">
        <v>5085</v>
      </c>
      <c r="D1671">
        <v>2685022</v>
      </c>
      <c r="E1671">
        <v>130</v>
      </c>
      <c r="F1671">
        <v>60</v>
      </c>
      <c r="G1671">
        <v>119</v>
      </c>
      <c r="J1671">
        <v>2008</v>
      </c>
      <c r="L1671">
        <v>1</v>
      </c>
      <c r="N1671">
        <v>90</v>
      </c>
      <c r="O1671" t="s">
        <v>5086</v>
      </c>
      <c r="P1671">
        <v>5</v>
      </c>
      <c r="Q1671">
        <v>6</v>
      </c>
    </row>
    <row r="1672" spans="1:17" x14ac:dyDescent="0.25">
      <c r="A1672" s="43">
        <v>1670</v>
      </c>
      <c r="B1672" t="s">
        <v>5087</v>
      </c>
      <c r="C1672" t="s">
        <v>5088</v>
      </c>
      <c r="D1672">
        <v>996906</v>
      </c>
      <c r="E1672">
        <v>120</v>
      </c>
      <c r="F1672">
        <v>138</v>
      </c>
      <c r="G1672">
        <v>138</v>
      </c>
      <c r="J1672">
        <v>1978</v>
      </c>
      <c r="K1672">
        <v>1989</v>
      </c>
      <c r="L1672">
        <v>2</v>
      </c>
      <c r="M1672">
        <v>7</v>
      </c>
      <c r="N1672">
        <v>2</v>
      </c>
      <c r="O1672" t="s">
        <v>5089</v>
      </c>
      <c r="P1672">
        <v>5</v>
      </c>
      <c r="Q1672">
        <v>6</v>
      </c>
    </row>
    <row r="1673" spans="1:17" x14ac:dyDescent="0.25">
      <c r="A1673" s="43">
        <v>1671</v>
      </c>
      <c r="B1673" t="s">
        <v>5090</v>
      </c>
      <c r="C1673" t="s">
        <v>5091</v>
      </c>
      <c r="D1673">
        <v>993822</v>
      </c>
      <c r="E1673">
        <v>120</v>
      </c>
      <c r="F1673">
        <v>109</v>
      </c>
      <c r="G1673">
        <v>109</v>
      </c>
      <c r="J1673">
        <v>1973</v>
      </c>
      <c r="L1673">
        <v>2</v>
      </c>
      <c r="M1673">
        <v>7</v>
      </c>
      <c r="N1673">
        <v>2</v>
      </c>
      <c r="O1673" t="s">
        <v>5092</v>
      </c>
      <c r="P1673">
        <v>5</v>
      </c>
      <c r="Q1673">
        <v>6</v>
      </c>
    </row>
    <row r="1674" spans="1:17" x14ac:dyDescent="0.25">
      <c r="A1674" s="43">
        <v>1672</v>
      </c>
      <c r="B1674" t="s">
        <v>5093</v>
      </c>
      <c r="C1674" t="s">
        <v>5094</v>
      </c>
      <c r="D1674">
        <v>996157</v>
      </c>
      <c r="E1674">
        <v>120</v>
      </c>
      <c r="F1674">
        <v>173</v>
      </c>
      <c r="G1674">
        <v>206</v>
      </c>
      <c r="H1674">
        <v>0</v>
      </c>
      <c r="J1674">
        <v>1972</v>
      </c>
      <c r="L1674">
        <v>2</v>
      </c>
      <c r="M1674">
        <v>7</v>
      </c>
      <c r="O1674" t="s">
        <v>5095</v>
      </c>
      <c r="P1674">
        <v>5</v>
      </c>
      <c r="Q1674">
        <v>6</v>
      </c>
    </row>
    <row r="1675" spans="1:17" x14ac:dyDescent="0.25">
      <c r="A1675" s="43">
        <v>1673</v>
      </c>
      <c r="B1675" t="s">
        <v>5096</v>
      </c>
      <c r="C1675" t="s">
        <v>5097</v>
      </c>
      <c r="D1675">
        <v>993834</v>
      </c>
      <c r="E1675">
        <v>120</v>
      </c>
      <c r="F1675">
        <v>126</v>
      </c>
      <c r="G1675">
        <v>109</v>
      </c>
      <c r="J1675">
        <v>1973</v>
      </c>
      <c r="L1675">
        <v>2</v>
      </c>
      <c r="M1675">
        <v>7</v>
      </c>
      <c r="N1675">
        <v>2</v>
      </c>
      <c r="O1675" t="s">
        <v>5098</v>
      </c>
      <c r="P1675">
        <v>5</v>
      </c>
      <c r="Q1675">
        <v>6</v>
      </c>
    </row>
    <row r="1676" spans="1:17" x14ac:dyDescent="0.25">
      <c r="A1676" s="43">
        <v>1674</v>
      </c>
      <c r="B1676" t="s">
        <v>5099</v>
      </c>
      <c r="C1676" t="s">
        <v>5100</v>
      </c>
      <c r="D1676">
        <v>996838</v>
      </c>
      <c r="E1676">
        <v>130</v>
      </c>
      <c r="F1676">
        <v>61</v>
      </c>
      <c r="G1676">
        <v>109</v>
      </c>
      <c r="J1676">
        <v>1978</v>
      </c>
      <c r="L1676">
        <v>1</v>
      </c>
      <c r="O1676" t="s">
        <v>5101</v>
      </c>
      <c r="P1676">
        <v>5</v>
      </c>
      <c r="Q1676">
        <v>6</v>
      </c>
    </row>
    <row r="1677" spans="1:17" x14ac:dyDescent="0.25">
      <c r="A1677" s="43">
        <v>1675</v>
      </c>
      <c r="B1677" t="s">
        <v>5102</v>
      </c>
      <c r="C1677" t="s">
        <v>5103</v>
      </c>
      <c r="D1677">
        <v>996481</v>
      </c>
      <c r="E1677">
        <v>120</v>
      </c>
      <c r="F1677">
        <v>91</v>
      </c>
      <c r="G1677">
        <v>91</v>
      </c>
      <c r="J1677">
        <v>1962</v>
      </c>
      <c r="K1677">
        <v>1985</v>
      </c>
      <c r="L1677">
        <v>7</v>
      </c>
      <c r="M1677">
        <v>1</v>
      </c>
      <c r="O1677" t="s">
        <v>5104</v>
      </c>
      <c r="P1677">
        <v>5</v>
      </c>
      <c r="Q1677">
        <v>6</v>
      </c>
    </row>
    <row r="1678" spans="1:17" x14ac:dyDescent="0.25">
      <c r="A1678" s="43">
        <v>1676</v>
      </c>
      <c r="B1678" t="s">
        <v>5105</v>
      </c>
      <c r="C1678" t="s">
        <v>5106</v>
      </c>
      <c r="D1678">
        <v>995737</v>
      </c>
      <c r="E1678">
        <v>223</v>
      </c>
      <c r="F1678">
        <v>963</v>
      </c>
      <c r="H1678">
        <v>963</v>
      </c>
      <c r="J1678">
        <v>1963</v>
      </c>
      <c r="L1678">
        <v>2</v>
      </c>
      <c r="M1678">
        <v>7</v>
      </c>
      <c r="O1678" t="s">
        <v>5107</v>
      </c>
      <c r="P1678">
        <v>5</v>
      </c>
      <c r="Q1678">
        <v>6</v>
      </c>
    </row>
    <row r="1679" spans="1:17" x14ac:dyDescent="0.25">
      <c r="A1679" s="43">
        <v>1677</v>
      </c>
      <c r="B1679" t="s">
        <v>5108</v>
      </c>
      <c r="C1679" t="s">
        <v>5109</v>
      </c>
      <c r="D1679">
        <v>2577938</v>
      </c>
      <c r="E1679">
        <v>130</v>
      </c>
      <c r="F1679">
        <v>49</v>
      </c>
      <c r="G1679">
        <v>98</v>
      </c>
      <c r="J1679">
        <v>2002</v>
      </c>
      <c r="L1679">
        <v>2</v>
      </c>
      <c r="M1679">
        <v>7</v>
      </c>
      <c r="N1679">
        <v>90</v>
      </c>
      <c r="O1679" t="s">
        <v>5110</v>
      </c>
      <c r="P1679">
        <v>5</v>
      </c>
      <c r="Q1679">
        <v>6</v>
      </c>
    </row>
    <row r="1680" spans="1:17" x14ac:dyDescent="0.25">
      <c r="A1680" s="43">
        <v>1678</v>
      </c>
      <c r="B1680" t="s">
        <v>5111</v>
      </c>
      <c r="C1680" t="s">
        <v>5112</v>
      </c>
      <c r="D1680">
        <v>994303</v>
      </c>
      <c r="E1680">
        <v>120</v>
      </c>
      <c r="F1680">
        <v>102</v>
      </c>
      <c r="G1680">
        <v>102</v>
      </c>
      <c r="J1680">
        <v>1966</v>
      </c>
      <c r="L1680">
        <v>1</v>
      </c>
      <c r="O1680" t="s">
        <v>5113</v>
      </c>
      <c r="P1680">
        <v>5</v>
      </c>
      <c r="Q1680">
        <v>6</v>
      </c>
    </row>
    <row r="1681" spans="1:17" x14ac:dyDescent="0.25">
      <c r="A1681" s="43">
        <v>1679</v>
      </c>
      <c r="B1681" t="s">
        <v>5114</v>
      </c>
      <c r="C1681" t="s">
        <v>5115</v>
      </c>
      <c r="D1681">
        <v>997349</v>
      </c>
      <c r="E1681">
        <v>130</v>
      </c>
      <c r="F1681">
        <v>77</v>
      </c>
      <c r="G1681">
        <v>132</v>
      </c>
      <c r="J1681">
        <v>1974</v>
      </c>
      <c r="L1681">
        <v>2</v>
      </c>
      <c r="M1681">
        <v>7</v>
      </c>
      <c r="O1681" t="s">
        <v>5116</v>
      </c>
      <c r="P1681">
        <v>5</v>
      </c>
      <c r="Q1681">
        <v>6</v>
      </c>
    </row>
    <row r="1682" spans="1:17" x14ac:dyDescent="0.25">
      <c r="A1682" s="43">
        <v>1680</v>
      </c>
      <c r="B1682" t="s">
        <v>5117</v>
      </c>
      <c r="C1682" t="s">
        <v>5118</v>
      </c>
      <c r="D1682">
        <v>996439</v>
      </c>
      <c r="E1682">
        <v>120</v>
      </c>
      <c r="F1682">
        <v>201</v>
      </c>
      <c r="G1682">
        <v>201</v>
      </c>
      <c r="J1682">
        <v>2013</v>
      </c>
      <c r="L1682">
        <v>2</v>
      </c>
      <c r="M1682">
        <v>7</v>
      </c>
      <c r="O1682" t="s">
        <v>5119</v>
      </c>
      <c r="P1682">
        <v>5</v>
      </c>
      <c r="Q1682">
        <v>6</v>
      </c>
    </row>
    <row r="1683" spans="1:17" x14ac:dyDescent="0.25">
      <c r="A1683" s="43">
        <v>1681</v>
      </c>
      <c r="B1683" t="s">
        <v>5120</v>
      </c>
      <c r="C1683" t="s">
        <v>5121</v>
      </c>
      <c r="D1683">
        <v>993900</v>
      </c>
      <c r="E1683">
        <v>120</v>
      </c>
      <c r="F1683">
        <v>129</v>
      </c>
      <c r="G1683">
        <v>129</v>
      </c>
      <c r="J1683">
        <v>1968</v>
      </c>
      <c r="L1683">
        <v>1</v>
      </c>
      <c r="O1683" t="s">
        <v>5122</v>
      </c>
      <c r="P1683">
        <v>5</v>
      </c>
      <c r="Q1683">
        <v>6</v>
      </c>
    </row>
    <row r="1684" spans="1:17" x14ac:dyDescent="0.25">
      <c r="A1684" s="43">
        <v>1682</v>
      </c>
      <c r="B1684" t="s">
        <v>5123</v>
      </c>
      <c r="C1684" t="s">
        <v>5124</v>
      </c>
      <c r="D1684">
        <v>994907</v>
      </c>
      <c r="E1684">
        <v>120</v>
      </c>
      <c r="F1684">
        <v>95</v>
      </c>
      <c r="G1684">
        <v>95</v>
      </c>
      <c r="J1684">
        <v>1777</v>
      </c>
      <c r="K1684">
        <v>1968</v>
      </c>
      <c r="L1684">
        <v>2</v>
      </c>
      <c r="M1684">
        <v>7</v>
      </c>
      <c r="O1684" t="s">
        <v>5125</v>
      </c>
      <c r="P1684">
        <v>5</v>
      </c>
      <c r="Q1684">
        <v>6</v>
      </c>
    </row>
    <row r="1685" spans="1:17" x14ac:dyDescent="0.25">
      <c r="A1685" s="43">
        <v>1683</v>
      </c>
      <c r="B1685" t="s">
        <v>5126</v>
      </c>
      <c r="C1685" t="s">
        <v>5127</v>
      </c>
      <c r="D1685">
        <v>997473</v>
      </c>
      <c r="E1685">
        <v>120</v>
      </c>
      <c r="F1685">
        <v>152</v>
      </c>
      <c r="G1685">
        <v>152</v>
      </c>
      <c r="J1685">
        <v>1973</v>
      </c>
      <c r="K1685">
        <v>1981</v>
      </c>
      <c r="L1685">
        <v>2</v>
      </c>
      <c r="M1685">
        <v>7</v>
      </c>
      <c r="O1685" t="s">
        <v>5128</v>
      </c>
      <c r="P1685">
        <v>5</v>
      </c>
      <c r="Q1685">
        <v>6</v>
      </c>
    </row>
    <row r="1686" spans="1:17" x14ac:dyDescent="0.25">
      <c r="A1686" s="43">
        <v>1684</v>
      </c>
      <c r="B1686" t="s">
        <v>5129</v>
      </c>
      <c r="C1686" t="s">
        <v>5130</v>
      </c>
      <c r="D1686">
        <v>994990</v>
      </c>
      <c r="E1686">
        <v>120</v>
      </c>
      <c r="F1686">
        <v>111</v>
      </c>
      <c r="G1686">
        <v>191</v>
      </c>
      <c r="J1686">
        <v>1827</v>
      </c>
      <c r="K1686">
        <v>1977</v>
      </c>
      <c r="L1686">
        <v>2</v>
      </c>
      <c r="M1686">
        <v>7</v>
      </c>
      <c r="N1686">
        <v>7</v>
      </c>
      <c r="O1686" t="s">
        <v>5131</v>
      </c>
      <c r="P1686">
        <v>5</v>
      </c>
      <c r="Q1686">
        <v>6</v>
      </c>
    </row>
    <row r="1687" spans="1:17" x14ac:dyDescent="0.25">
      <c r="A1687" s="43">
        <v>1685</v>
      </c>
      <c r="B1687" t="s">
        <v>5132</v>
      </c>
      <c r="C1687" t="s">
        <v>5133</v>
      </c>
      <c r="D1687">
        <v>995121</v>
      </c>
      <c r="E1687">
        <v>120</v>
      </c>
      <c r="F1687">
        <v>134</v>
      </c>
      <c r="G1687">
        <v>171</v>
      </c>
      <c r="J1687">
        <v>1990</v>
      </c>
      <c r="K1687">
        <v>1991</v>
      </c>
      <c r="L1687">
        <v>2</v>
      </c>
      <c r="M1687">
        <v>7</v>
      </c>
      <c r="O1687" t="s">
        <v>5134</v>
      </c>
      <c r="P1687">
        <v>5</v>
      </c>
      <c r="Q1687">
        <v>6</v>
      </c>
    </row>
    <row r="1688" spans="1:17" x14ac:dyDescent="0.25">
      <c r="A1688" s="43">
        <v>1686</v>
      </c>
      <c r="B1688" t="s">
        <v>5135</v>
      </c>
      <c r="C1688" t="s">
        <v>5136</v>
      </c>
      <c r="D1688">
        <v>997120</v>
      </c>
      <c r="E1688">
        <v>130</v>
      </c>
      <c r="F1688">
        <v>52</v>
      </c>
      <c r="G1688">
        <v>91</v>
      </c>
      <c r="J1688">
        <v>1965</v>
      </c>
      <c r="L1688">
        <v>3</v>
      </c>
      <c r="M1688">
        <v>4</v>
      </c>
      <c r="N1688">
        <v>1</v>
      </c>
      <c r="O1688" t="s">
        <v>5137</v>
      </c>
      <c r="P1688">
        <v>5</v>
      </c>
      <c r="Q1688">
        <v>6</v>
      </c>
    </row>
    <row r="1689" spans="1:17" x14ac:dyDescent="0.25">
      <c r="A1689" s="43">
        <v>1687</v>
      </c>
      <c r="B1689" t="s">
        <v>5138</v>
      </c>
      <c r="C1689" t="s">
        <v>5139</v>
      </c>
      <c r="D1689">
        <v>2702951</v>
      </c>
      <c r="E1689">
        <v>130</v>
      </c>
      <c r="F1689">
        <v>45</v>
      </c>
      <c r="G1689">
        <v>86</v>
      </c>
      <c r="J1689">
        <v>2008</v>
      </c>
      <c r="L1689">
        <v>2</v>
      </c>
      <c r="M1689">
        <v>7</v>
      </c>
      <c r="N1689">
        <v>90</v>
      </c>
      <c r="O1689" t="s">
        <v>5140</v>
      </c>
      <c r="P1689">
        <v>5</v>
      </c>
      <c r="Q1689">
        <v>6</v>
      </c>
    </row>
    <row r="1690" spans="1:17" x14ac:dyDescent="0.25">
      <c r="A1690" s="43">
        <v>1688</v>
      </c>
      <c r="B1690" t="s">
        <v>5141</v>
      </c>
      <c r="C1690" t="s">
        <v>5142</v>
      </c>
      <c r="D1690">
        <v>994988</v>
      </c>
      <c r="E1690">
        <v>120</v>
      </c>
      <c r="F1690">
        <v>143</v>
      </c>
      <c r="G1690">
        <v>143</v>
      </c>
      <c r="J1690">
        <v>1970</v>
      </c>
      <c r="L1690">
        <v>2</v>
      </c>
      <c r="M1690">
        <v>7</v>
      </c>
      <c r="O1690" t="s">
        <v>5143</v>
      </c>
      <c r="P1690">
        <v>5</v>
      </c>
      <c r="Q1690">
        <v>6</v>
      </c>
    </row>
    <row r="1691" spans="1:17" x14ac:dyDescent="0.25">
      <c r="A1691" s="43">
        <v>1689</v>
      </c>
      <c r="B1691" t="s">
        <v>5144</v>
      </c>
      <c r="C1691" t="s">
        <v>5145</v>
      </c>
      <c r="D1691">
        <v>994027</v>
      </c>
      <c r="E1691">
        <v>120</v>
      </c>
      <c r="F1691">
        <v>124</v>
      </c>
      <c r="G1691">
        <v>124</v>
      </c>
      <c r="J1691">
        <v>1969</v>
      </c>
      <c r="K1691">
        <v>1980</v>
      </c>
      <c r="L1691">
        <v>1</v>
      </c>
      <c r="N1691">
        <v>2</v>
      </c>
      <c r="O1691" t="s">
        <v>5146</v>
      </c>
      <c r="P1691">
        <v>5</v>
      </c>
      <c r="Q1691">
        <v>6</v>
      </c>
    </row>
    <row r="1692" spans="1:17" x14ac:dyDescent="0.25">
      <c r="A1692" s="43">
        <v>1690</v>
      </c>
      <c r="B1692" t="s">
        <v>5147</v>
      </c>
      <c r="C1692" t="s">
        <v>5148</v>
      </c>
      <c r="D1692">
        <v>996110</v>
      </c>
      <c r="E1692">
        <v>322</v>
      </c>
      <c r="F1692">
        <v>2048</v>
      </c>
      <c r="H1692">
        <v>2048</v>
      </c>
      <c r="J1692">
        <v>1993</v>
      </c>
      <c r="K1692">
        <v>2003</v>
      </c>
      <c r="L1692">
        <v>1</v>
      </c>
      <c r="O1692" t="s">
        <v>5149</v>
      </c>
      <c r="P1692">
        <v>5</v>
      </c>
      <c r="Q1692">
        <v>6</v>
      </c>
    </row>
    <row r="1693" spans="1:17" x14ac:dyDescent="0.25">
      <c r="A1693" s="43">
        <v>1691</v>
      </c>
      <c r="B1693" t="s">
        <v>5150</v>
      </c>
      <c r="C1693" t="s">
        <v>5151</v>
      </c>
      <c r="D1693">
        <v>2691158</v>
      </c>
      <c r="E1693">
        <v>130</v>
      </c>
      <c r="F1693">
        <v>62</v>
      </c>
      <c r="G1693">
        <v>119</v>
      </c>
      <c r="J1693">
        <v>2008</v>
      </c>
      <c r="L1693">
        <v>2</v>
      </c>
      <c r="M1693">
        <v>7</v>
      </c>
      <c r="N1693">
        <v>90</v>
      </c>
      <c r="O1693" t="s">
        <v>5152</v>
      </c>
      <c r="P1693">
        <v>5</v>
      </c>
      <c r="Q1693">
        <v>6</v>
      </c>
    </row>
    <row r="1694" spans="1:17" x14ac:dyDescent="0.25">
      <c r="A1694" s="43">
        <v>1692</v>
      </c>
      <c r="B1694" t="s">
        <v>5153</v>
      </c>
      <c r="C1694" t="s">
        <v>5154</v>
      </c>
      <c r="D1694">
        <v>997032</v>
      </c>
      <c r="E1694">
        <v>130</v>
      </c>
      <c r="F1694">
        <v>61</v>
      </c>
      <c r="G1694">
        <v>109</v>
      </c>
      <c r="J1694">
        <v>1978</v>
      </c>
      <c r="L1694">
        <v>1</v>
      </c>
      <c r="O1694" t="s">
        <v>5155</v>
      </c>
      <c r="P1694">
        <v>5</v>
      </c>
      <c r="Q1694">
        <v>6</v>
      </c>
    </row>
    <row r="1695" spans="1:17" x14ac:dyDescent="0.25">
      <c r="A1695" s="43">
        <v>1693</v>
      </c>
      <c r="B1695" t="s">
        <v>5156</v>
      </c>
      <c r="C1695" t="s">
        <v>5157</v>
      </c>
      <c r="D1695">
        <v>996924</v>
      </c>
      <c r="E1695">
        <v>130</v>
      </c>
      <c r="F1695">
        <v>59</v>
      </c>
      <c r="G1695">
        <v>104</v>
      </c>
      <c r="J1695">
        <v>1978</v>
      </c>
      <c r="L1695">
        <v>1</v>
      </c>
      <c r="O1695" t="s">
        <v>5158</v>
      </c>
      <c r="P1695">
        <v>5</v>
      </c>
      <c r="Q1695">
        <v>6</v>
      </c>
    </row>
    <row r="1696" spans="1:17" x14ac:dyDescent="0.25">
      <c r="A1696" s="43">
        <v>1694</v>
      </c>
      <c r="B1696" t="s">
        <v>5159</v>
      </c>
      <c r="C1696" t="s">
        <v>5160</v>
      </c>
      <c r="D1696">
        <v>2691163</v>
      </c>
      <c r="E1696">
        <v>223</v>
      </c>
      <c r="F1696">
        <v>112</v>
      </c>
      <c r="H1696">
        <v>112</v>
      </c>
      <c r="J1696">
        <v>1930</v>
      </c>
      <c r="L1696">
        <v>2</v>
      </c>
      <c r="M1696">
        <v>7</v>
      </c>
      <c r="O1696" t="s">
        <v>5161</v>
      </c>
      <c r="P1696">
        <v>5</v>
      </c>
      <c r="Q1696">
        <v>6</v>
      </c>
    </row>
    <row r="1697" spans="1:17" x14ac:dyDescent="0.25">
      <c r="A1697" s="43">
        <v>1695</v>
      </c>
      <c r="B1697" t="s">
        <v>5162</v>
      </c>
      <c r="C1697" t="s">
        <v>5163</v>
      </c>
      <c r="D1697">
        <v>996939</v>
      </c>
      <c r="E1697">
        <v>120</v>
      </c>
      <c r="F1697">
        <v>154</v>
      </c>
      <c r="G1697">
        <v>154</v>
      </c>
      <c r="J1697">
        <v>1967</v>
      </c>
      <c r="L1697">
        <v>2</v>
      </c>
      <c r="M1697">
        <v>7</v>
      </c>
      <c r="O1697" t="s">
        <v>5164</v>
      </c>
      <c r="P1697">
        <v>5</v>
      </c>
      <c r="Q1697">
        <v>6</v>
      </c>
    </row>
    <row r="1698" spans="1:17" x14ac:dyDescent="0.25">
      <c r="A1698" s="43">
        <v>1696</v>
      </c>
      <c r="B1698" t="s">
        <v>5165</v>
      </c>
      <c r="C1698" t="s">
        <v>5166</v>
      </c>
      <c r="D1698">
        <v>996117</v>
      </c>
      <c r="E1698">
        <v>120</v>
      </c>
      <c r="F1698">
        <v>124</v>
      </c>
      <c r="G1698">
        <v>224</v>
      </c>
      <c r="J1698">
        <v>1970</v>
      </c>
      <c r="K1698">
        <v>1981</v>
      </c>
      <c r="L1698">
        <v>2</v>
      </c>
      <c r="M1698">
        <v>7</v>
      </c>
      <c r="N1698">
        <v>2</v>
      </c>
      <c r="O1698" t="s">
        <v>5167</v>
      </c>
      <c r="P1698">
        <v>5</v>
      </c>
      <c r="Q1698">
        <v>6</v>
      </c>
    </row>
    <row r="1699" spans="1:17" x14ac:dyDescent="0.25">
      <c r="A1699" s="43">
        <v>1697</v>
      </c>
      <c r="B1699" t="s">
        <v>5168</v>
      </c>
      <c r="C1699" t="s">
        <v>5169</v>
      </c>
      <c r="D1699">
        <v>996249</v>
      </c>
      <c r="E1699">
        <v>120</v>
      </c>
      <c r="F1699">
        <v>128</v>
      </c>
      <c r="G1699">
        <v>202</v>
      </c>
      <c r="J1699">
        <v>1987</v>
      </c>
      <c r="L1699">
        <v>2</v>
      </c>
      <c r="M1699">
        <v>7</v>
      </c>
      <c r="N1699">
        <v>80</v>
      </c>
      <c r="O1699" t="s">
        <v>5170</v>
      </c>
      <c r="P1699">
        <v>5</v>
      </c>
      <c r="Q1699">
        <v>6</v>
      </c>
    </row>
    <row r="1700" spans="1:17" x14ac:dyDescent="0.25">
      <c r="A1700" s="43">
        <v>1698</v>
      </c>
      <c r="B1700" t="s">
        <v>5171</v>
      </c>
      <c r="C1700" t="s">
        <v>5172</v>
      </c>
      <c r="D1700">
        <v>996327</v>
      </c>
      <c r="E1700">
        <v>130</v>
      </c>
      <c r="F1700">
        <v>115</v>
      </c>
      <c r="G1700">
        <v>94</v>
      </c>
      <c r="J1700">
        <v>1959</v>
      </c>
      <c r="L1700">
        <v>2</v>
      </c>
      <c r="M1700">
        <v>7</v>
      </c>
      <c r="O1700" t="s">
        <v>5173</v>
      </c>
      <c r="P1700">
        <v>5</v>
      </c>
      <c r="Q1700">
        <v>6</v>
      </c>
    </row>
    <row r="1701" spans="1:17" x14ac:dyDescent="0.25">
      <c r="A1701" s="43">
        <v>1699</v>
      </c>
      <c r="B1701" t="s">
        <v>5174</v>
      </c>
      <c r="C1701" t="s">
        <v>5175</v>
      </c>
      <c r="D1701">
        <v>995767</v>
      </c>
      <c r="E1701">
        <v>120</v>
      </c>
      <c r="F1701">
        <v>111</v>
      </c>
      <c r="G1701">
        <v>111</v>
      </c>
      <c r="J1701">
        <v>1981</v>
      </c>
      <c r="L1701">
        <v>7</v>
      </c>
      <c r="M1701">
        <v>1</v>
      </c>
      <c r="O1701" t="s">
        <v>5176</v>
      </c>
      <c r="P1701">
        <v>5</v>
      </c>
      <c r="Q1701">
        <v>6</v>
      </c>
    </row>
    <row r="1702" spans="1:17" x14ac:dyDescent="0.25">
      <c r="A1702" s="43">
        <v>1700</v>
      </c>
      <c r="B1702" t="s">
        <v>5177</v>
      </c>
      <c r="C1702" t="s">
        <v>5178</v>
      </c>
      <c r="D1702">
        <v>100098586</v>
      </c>
      <c r="E1702">
        <v>131</v>
      </c>
      <c r="F1702">
        <v>120</v>
      </c>
      <c r="G1702">
        <v>120</v>
      </c>
      <c r="J1702">
        <v>2017</v>
      </c>
      <c r="L1702">
        <v>1</v>
      </c>
      <c r="O1702" t="s">
        <v>5179</v>
      </c>
      <c r="P1702">
        <v>5</v>
      </c>
      <c r="Q1702">
        <v>6</v>
      </c>
    </row>
    <row r="1703" spans="1:17" x14ac:dyDescent="0.25">
      <c r="A1703" s="43">
        <v>1701</v>
      </c>
      <c r="B1703" t="s">
        <v>5180</v>
      </c>
      <c r="C1703" t="s">
        <v>452</v>
      </c>
      <c r="D1703">
        <v>995988</v>
      </c>
      <c r="E1703">
        <v>140</v>
      </c>
      <c r="F1703">
        <v>544</v>
      </c>
      <c r="G1703">
        <v>544</v>
      </c>
      <c r="J1703">
        <v>1988</v>
      </c>
      <c r="L1703">
        <v>1</v>
      </c>
      <c r="O1703" t="s">
        <v>5181</v>
      </c>
      <c r="P1703">
        <v>5</v>
      </c>
      <c r="Q1703">
        <v>6</v>
      </c>
    </row>
    <row r="1704" spans="1:17" x14ac:dyDescent="0.25">
      <c r="A1704" s="43">
        <v>1702</v>
      </c>
      <c r="B1704" t="s">
        <v>5182</v>
      </c>
      <c r="C1704" t="s">
        <v>5183</v>
      </c>
      <c r="D1704">
        <v>997245</v>
      </c>
      <c r="E1704">
        <v>130</v>
      </c>
      <c r="F1704">
        <v>63</v>
      </c>
      <c r="G1704">
        <v>112</v>
      </c>
      <c r="J1704">
        <v>1978</v>
      </c>
      <c r="L1704">
        <v>1</v>
      </c>
      <c r="O1704" t="s">
        <v>5184</v>
      </c>
      <c r="P1704">
        <v>5</v>
      </c>
      <c r="Q1704">
        <v>6</v>
      </c>
    </row>
    <row r="1705" spans="1:17" x14ac:dyDescent="0.25">
      <c r="A1705" s="43">
        <v>1703</v>
      </c>
      <c r="B1705" t="s">
        <v>5185</v>
      </c>
      <c r="C1705" t="s">
        <v>5186</v>
      </c>
      <c r="D1705">
        <v>994836</v>
      </c>
      <c r="E1705">
        <v>120</v>
      </c>
      <c r="F1705">
        <v>189</v>
      </c>
      <c r="G1705">
        <v>147</v>
      </c>
      <c r="J1705">
        <v>1972</v>
      </c>
      <c r="K1705">
        <v>2012</v>
      </c>
      <c r="L1705">
        <v>2</v>
      </c>
      <c r="M1705">
        <v>7</v>
      </c>
      <c r="N1705">
        <v>2</v>
      </c>
      <c r="O1705" t="s">
        <v>5187</v>
      </c>
      <c r="P1705">
        <v>5</v>
      </c>
      <c r="Q1705">
        <v>6</v>
      </c>
    </row>
    <row r="1706" spans="1:17" x14ac:dyDescent="0.25">
      <c r="A1706" s="43">
        <v>1704</v>
      </c>
      <c r="B1706" t="s">
        <v>5188</v>
      </c>
      <c r="C1706" t="s">
        <v>4461</v>
      </c>
      <c r="D1706">
        <v>995753</v>
      </c>
      <c r="E1706">
        <v>323</v>
      </c>
      <c r="F1706">
        <v>321</v>
      </c>
      <c r="H1706">
        <v>321</v>
      </c>
      <c r="J1706">
        <v>1964</v>
      </c>
      <c r="K1706">
        <v>1978</v>
      </c>
      <c r="L1706">
        <v>9</v>
      </c>
      <c r="O1706" t="s">
        <v>5189</v>
      </c>
      <c r="P1706">
        <v>5</v>
      </c>
      <c r="Q1706">
        <v>6</v>
      </c>
    </row>
    <row r="1707" spans="1:17" x14ac:dyDescent="0.25">
      <c r="A1707" s="43">
        <v>1705</v>
      </c>
      <c r="B1707" t="s">
        <v>5190</v>
      </c>
      <c r="C1707" t="s">
        <v>5191</v>
      </c>
      <c r="D1707">
        <v>997632</v>
      </c>
      <c r="E1707">
        <v>120</v>
      </c>
      <c r="F1707">
        <v>174</v>
      </c>
      <c r="G1707">
        <v>174</v>
      </c>
      <c r="J1707">
        <v>1972</v>
      </c>
      <c r="K1707">
        <v>1992</v>
      </c>
      <c r="L1707">
        <v>2</v>
      </c>
      <c r="M1707">
        <v>7</v>
      </c>
      <c r="O1707" t="s">
        <v>5192</v>
      </c>
      <c r="P1707">
        <v>5</v>
      </c>
      <c r="Q1707">
        <v>6</v>
      </c>
    </row>
    <row r="1708" spans="1:17" x14ac:dyDescent="0.25">
      <c r="A1708" s="43">
        <v>1706</v>
      </c>
      <c r="B1708" t="s">
        <v>5193</v>
      </c>
      <c r="C1708" t="s">
        <v>5194</v>
      </c>
      <c r="D1708">
        <v>993763</v>
      </c>
      <c r="E1708">
        <v>120</v>
      </c>
      <c r="F1708">
        <v>109</v>
      </c>
      <c r="G1708">
        <v>109</v>
      </c>
      <c r="J1708">
        <v>1973</v>
      </c>
      <c r="L1708">
        <v>2</v>
      </c>
      <c r="M1708">
        <v>7</v>
      </c>
      <c r="O1708" t="s">
        <v>5195</v>
      </c>
      <c r="P1708">
        <v>5</v>
      </c>
      <c r="Q1708">
        <v>6</v>
      </c>
    </row>
    <row r="1709" spans="1:17" x14ac:dyDescent="0.25">
      <c r="A1709" s="43">
        <v>1707</v>
      </c>
      <c r="B1709" t="s">
        <v>5196</v>
      </c>
      <c r="C1709" t="s">
        <v>5197</v>
      </c>
      <c r="D1709">
        <v>2540557</v>
      </c>
      <c r="E1709">
        <v>120</v>
      </c>
      <c r="F1709">
        <v>136</v>
      </c>
      <c r="G1709">
        <v>136</v>
      </c>
      <c r="J1709">
        <v>2001</v>
      </c>
      <c r="L1709">
        <v>1</v>
      </c>
      <c r="O1709" t="s">
        <v>5198</v>
      </c>
      <c r="P1709">
        <v>5</v>
      </c>
      <c r="Q1709">
        <v>6</v>
      </c>
    </row>
    <row r="1710" spans="1:17" x14ac:dyDescent="0.25">
      <c r="A1710" s="43">
        <v>1708</v>
      </c>
      <c r="B1710" t="s">
        <v>5199</v>
      </c>
      <c r="C1710" t="s">
        <v>5200</v>
      </c>
      <c r="D1710">
        <v>997334</v>
      </c>
      <c r="E1710">
        <v>130</v>
      </c>
      <c r="F1710">
        <v>61</v>
      </c>
      <c r="G1710">
        <v>109</v>
      </c>
      <c r="J1710">
        <v>1978</v>
      </c>
      <c r="L1710">
        <v>1</v>
      </c>
      <c r="O1710" t="s">
        <v>5201</v>
      </c>
      <c r="P1710">
        <v>5</v>
      </c>
      <c r="Q1710">
        <v>6</v>
      </c>
    </row>
    <row r="1711" spans="1:17" x14ac:dyDescent="0.25">
      <c r="A1711" s="43">
        <v>1709</v>
      </c>
      <c r="B1711" t="s">
        <v>5202</v>
      </c>
      <c r="C1711" t="s">
        <v>5203</v>
      </c>
      <c r="D1711">
        <v>995719</v>
      </c>
      <c r="E1711">
        <v>120</v>
      </c>
      <c r="F1711">
        <v>118</v>
      </c>
      <c r="G1711">
        <v>100</v>
      </c>
      <c r="J1711">
        <v>1961</v>
      </c>
      <c r="K1711">
        <v>1999</v>
      </c>
      <c r="L1711">
        <v>2</v>
      </c>
      <c r="M1711">
        <v>7</v>
      </c>
      <c r="O1711" t="s">
        <v>5204</v>
      </c>
      <c r="P1711">
        <v>5</v>
      </c>
      <c r="Q1711">
        <v>6</v>
      </c>
    </row>
    <row r="1712" spans="1:17" x14ac:dyDescent="0.25">
      <c r="A1712" s="43">
        <v>1710</v>
      </c>
      <c r="B1712" t="s">
        <v>5205</v>
      </c>
      <c r="C1712" t="s">
        <v>5206</v>
      </c>
      <c r="D1712">
        <v>996357</v>
      </c>
      <c r="E1712">
        <v>120</v>
      </c>
      <c r="F1712">
        <v>120</v>
      </c>
      <c r="G1712">
        <v>197</v>
      </c>
      <c r="J1712">
        <v>1995</v>
      </c>
      <c r="L1712">
        <v>2</v>
      </c>
      <c r="M1712">
        <v>7</v>
      </c>
      <c r="O1712" t="s">
        <v>5207</v>
      </c>
      <c r="P1712">
        <v>5</v>
      </c>
      <c r="Q1712">
        <v>6</v>
      </c>
    </row>
    <row r="1713" spans="1:17" x14ac:dyDescent="0.25">
      <c r="A1713" s="43">
        <v>1711</v>
      </c>
      <c r="B1713" t="s">
        <v>5208</v>
      </c>
      <c r="C1713" t="s">
        <v>5209</v>
      </c>
      <c r="D1713">
        <v>994929</v>
      </c>
      <c r="E1713">
        <v>120</v>
      </c>
      <c r="F1713">
        <v>105</v>
      </c>
      <c r="G1713">
        <v>171</v>
      </c>
      <c r="J1713">
        <v>1828</v>
      </c>
      <c r="L1713">
        <v>2</v>
      </c>
      <c r="M1713">
        <v>7</v>
      </c>
      <c r="N1713">
        <v>2</v>
      </c>
      <c r="O1713" t="s">
        <v>5210</v>
      </c>
      <c r="P1713">
        <v>5</v>
      </c>
      <c r="Q1713">
        <v>6</v>
      </c>
    </row>
    <row r="1714" spans="1:17" x14ac:dyDescent="0.25">
      <c r="A1714" s="43">
        <v>1712</v>
      </c>
      <c r="B1714" t="s">
        <v>5211</v>
      </c>
      <c r="C1714" t="s">
        <v>5212</v>
      </c>
      <c r="D1714">
        <v>2702975</v>
      </c>
      <c r="E1714">
        <v>130</v>
      </c>
      <c r="F1714">
        <v>56</v>
      </c>
      <c r="G1714">
        <v>108</v>
      </c>
      <c r="J1714">
        <v>2008</v>
      </c>
      <c r="L1714">
        <v>2</v>
      </c>
      <c r="M1714">
        <v>7</v>
      </c>
      <c r="N1714">
        <v>90</v>
      </c>
      <c r="O1714" t="s">
        <v>5213</v>
      </c>
      <c r="P1714">
        <v>5</v>
      </c>
      <c r="Q1714">
        <v>6</v>
      </c>
    </row>
    <row r="1715" spans="1:17" x14ac:dyDescent="0.25">
      <c r="A1715" s="43">
        <v>1713</v>
      </c>
      <c r="B1715" t="s">
        <v>5214</v>
      </c>
      <c r="C1715" t="s">
        <v>5215</v>
      </c>
      <c r="D1715">
        <v>997424</v>
      </c>
      <c r="E1715">
        <v>120</v>
      </c>
      <c r="F1715">
        <v>135</v>
      </c>
      <c r="G1715">
        <v>135</v>
      </c>
      <c r="J1715">
        <v>1961</v>
      </c>
      <c r="K1715">
        <v>1985</v>
      </c>
      <c r="L1715">
        <v>2</v>
      </c>
      <c r="M1715">
        <v>7</v>
      </c>
      <c r="N1715">
        <v>2</v>
      </c>
      <c r="O1715" t="s">
        <v>5216</v>
      </c>
      <c r="P1715">
        <v>5</v>
      </c>
      <c r="Q1715">
        <v>6</v>
      </c>
    </row>
    <row r="1716" spans="1:17" x14ac:dyDescent="0.25">
      <c r="A1716" s="43">
        <v>1714</v>
      </c>
      <c r="B1716" t="s">
        <v>5217</v>
      </c>
      <c r="C1716" t="s">
        <v>5218</v>
      </c>
      <c r="D1716">
        <v>993942</v>
      </c>
      <c r="E1716">
        <v>120</v>
      </c>
      <c r="F1716">
        <v>149</v>
      </c>
      <c r="G1716">
        <v>149</v>
      </c>
      <c r="J1716">
        <v>1972</v>
      </c>
      <c r="K1716">
        <v>1979</v>
      </c>
      <c r="L1716">
        <v>1</v>
      </c>
      <c r="N1716">
        <v>5</v>
      </c>
      <c r="O1716" t="s">
        <v>5219</v>
      </c>
      <c r="P1716">
        <v>5</v>
      </c>
      <c r="Q1716">
        <v>6</v>
      </c>
    </row>
    <row r="1717" spans="1:17" x14ac:dyDescent="0.25">
      <c r="A1717" s="43">
        <v>1715</v>
      </c>
      <c r="B1717" t="s">
        <v>5220</v>
      </c>
      <c r="C1717" t="s">
        <v>5221</v>
      </c>
      <c r="D1717">
        <v>2685075</v>
      </c>
      <c r="E1717">
        <v>130</v>
      </c>
      <c r="F1717">
        <v>61</v>
      </c>
      <c r="G1717">
        <v>118</v>
      </c>
      <c r="J1717">
        <v>2008</v>
      </c>
      <c r="L1717">
        <v>1</v>
      </c>
      <c r="N1717">
        <v>90</v>
      </c>
      <c r="O1717" t="s">
        <v>5222</v>
      </c>
      <c r="P1717">
        <v>5</v>
      </c>
      <c r="Q1717">
        <v>6</v>
      </c>
    </row>
    <row r="1718" spans="1:17" x14ac:dyDescent="0.25">
      <c r="A1718" s="43">
        <v>1716</v>
      </c>
      <c r="B1718" t="s">
        <v>5223</v>
      </c>
      <c r="C1718" t="s">
        <v>5224</v>
      </c>
      <c r="D1718">
        <v>996835</v>
      </c>
      <c r="E1718">
        <v>130</v>
      </c>
      <c r="F1718">
        <v>63</v>
      </c>
      <c r="G1718">
        <v>112</v>
      </c>
      <c r="J1718">
        <v>1978</v>
      </c>
      <c r="L1718">
        <v>1</v>
      </c>
      <c r="O1718" t="s">
        <v>5225</v>
      </c>
      <c r="P1718">
        <v>5</v>
      </c>
      <c r="Q1718">
        <v>6</v>
      </c>
    </row>
    <row r="1719" spans="1:17" x14ac:dyDescent="0.25">
      <c r="A1719" s="43">
        <v>1717</v>
      </c>
      <c r="B1719" t="s">
        <v>5226</v>
      </c>
      <c r="C1719" t="s">
        <v>5227</v>
      </c>
      <c r="D1719">
        <v>994150</v>
      </c>
      <c r="E1719">
        <v>140</v>
      </c>
      <c r="F1719">
        <v>290</v>
      </c>
      <c r="G1719">
        <v>580</v>
      </c>
      <c r="J1719">
        <v>1991</v>
      </c>
      <c r="L1719">
        <v>1</v>
      </c>
      <c r="O1719" t="s">
        <v>5228</v>
      </c>
      <c r="P1719">
        <v>5</v>
      </c>
      <c r="Q1719">
        <v>6</v>
      </c>
    </row>
    <row r="1720" spans="1:17" x14ac:dyDescent="0.25">
      <c r="A1720" s="43">
        <v>1718</v>
      </c>
      <c r="B1720" t="s">
        <v>5229</v>
      </c>
      <c r="C1720" t="s">
        <v>5230</v>
      </c>
      <c r="D1720">
        <v>997282</v>
      </c>
      <c r="E1720">
        <v>130</v>
      </c>
      <c r="F1720">
        <v>61</v>
      </c>
      <c r="G1720">
        <v>109</v>
      </c>
      <c r="J1720">
        <v>1978</v>
      </c>
      <c r="L1720">
        <v>1</v>
      </c>
      <c r="O1720" t="s">
        <v>5231</v>
      </c>
      <c r="P1720">
        <v>5</v>
      </c>
      <c r="Q1720">
        <v>6</v>
      </c>
    </row>
    <row r="1721" spans="1:17" x14ac:dyDescent="0.25">
      <c r="A1721" s="43">
        <v>1719</v>
      </c>
      <c r="B1721" t="s">
        <v>5232</v>
      </c>
      <c r="C1721" t="s">
        <v>5233</v>
      </c>
      <c r="D1721">
        <v>996956</v>
      </c>
      <c r="E1721">
        <v>130</v>
      </c>
      <c r="F1721">
        <v>58</v>
      </c>
      <c r="G1721">
        <v>102</v>
      </c>
      <c r="J1721">
        <v>1977</v>
      </c>
      <c r="L1721">
        <v>1</v>
      </c>
      <c r="O1721" t="s">
        <v>5234</v>
      </c>
      <c r="P1721">
        <v>5</v>
      </c>
      <c r="Q1721">
        <v>6</v>
      </c>
    </row>
    <row r="1722" spans="1:17" x14ac:dyDescent="0.25">
      <c r="A1722" s="43">
        <v>1720</v>
      </c>
      <c r="B1722" t="s">
        <v>5235</v>
      </c>
      <c r="C1722" t="s">
        <v>5236</v>
      </c>
      <c r="D1722">
        <v>2691185</v>
      </c>
      <c r="E1722">
        <v>130</v>
      </c>
      <c r="F1722">
        <v>62</v>
      </c>
      <c r="G1722">
        <v>119</v>
      </c>
      <c r="J1722">
        <v>2008</v>
      </c>
      <c r="L1722">
        <v>2</v>
      </c>
      <c r="M1722">
        <v>7</v>
      </c>
      <c r="N1722">
        <v>90</v>
      </c>
      <c r="O1722" t="s">
        <v>5237</v>
      </c>
      <c r="P1722">
        <v>5</v>
      </c>
      <c r="Q1722">
        <v>6</v>
      </c>
    </row>
    <row r="1723" spans="1:17" x14ac:dyDescent="0.25">
      <c r="A1723" s="43">
        <v>1721</v>
      </c>
      <c r="B1723" t="s">
        <v>5238</v>
      </c>
      <c r="C1723" t="s">
        <v>5239</v>
      </c>
      <c r="D1723">
        <v>996446</v>
      </c>
      <c r="E1723">
        <v>120</v>
      </c>
      <c r="F1723">
        <v>139</v>
      </c>
      <c r="G1723">
        <v>229</v>
      </c>
      <c r="J1723">
        <v>1978</v>
      </c>
      <c r="L1723">
        <v>2</v>
      </c>
      <c r="M1723">
        <v>7</v>
      </c>
      <c r="O1723" t="s">
        <v>5240</v>
      </c>
      <c r="P1723">
        <v>5</v>
      </c>
      <c r="Q1723">
        <v>6</v>
      </c>
    </row>
    <row r="1724" spans="1:17" x14ac:dyDescent="0.25">
      <c r="A1724" s="43">
        <v>1722</v>
      </c>
      <c r="B1724" t="s">
        <v>5241</v>
      </c>
      <c r="C1724" t="s">
        <v>5242</v>
      </c>
      <c r="D1724">
        <v>994311</v>
      </c>
      <c r="E1724">
        <v>120</v>
      </c>
      <c r="F1724">
        <v>133</v>
      </c>
      <c r="G1724">
        <v>112</v>
      </c>
      <c r="J1724">
        <v>1967</v>
      </c>
      <c r="K1724">
        <v>1990</v>
      </c>
      <c r="L1724">
        <v>1</v>
      </c>
      <c r="O1724" t="s">
        <v>5243</v>
      </c>
      <c r="P1724">
        <v>5</v>
      </c>
      <c r="Q1724">
        <v>6</v>
      </c>
    </row>
    <row r="1725" spans="1:17" x14ac:dyDescent="0.25">
      <c r="A1725" s="43">
        <v>1723</v>
      </c>
      <c r="B1725" t="s">
        <v>5244</v>
      </c>
      <c r="C1725" t="s">
        <v>5245</v>
      </c>
      <c r="D1725">
        <v>994456</v>
      </c>
      <c r="E1725">
        <v>120</v>
      </c>
      <c r="F1725">
        <v>194</v>
      </c>
      <c r="G1725">
        <v>194</v>
      </c>
      <c r="J1725">
        <v>1969</v>
      </c>
      <c r="K1725">
        <v>1986</v>
      </c>
      <c r="L1725">
        <v>2</v>
      </c>
      <c r="M1725">
        <v>7</v>
      </c>
      <c r="O1725" t="s">
        <v>5246</v>
      </c>
      <c r="P1725">
        <v>5</v>
      </c>
      <c r="Q1725">
        <v>6</v>
      </c>
    </row>
    <row r="1726" spans="1:17" x14ac:dyDescent="0.25">
      <c r="A1726" s="43">
        <v>1724</v>
      </c>
      <c r="B1726" t="s">
        <v>5247</v>
      </c>
      <c r="C1726" t="s">
        <v>5248</v>
      </c>
      <c r="D1726">
        <v>997469</v>
      </c>
      <c r="E1726">
        <v>120</v>
      </c>
      <c r="F1726">
        <v>159</v>
      </c>
      <c r="G1726">
        <v>142</v>
      </c>
      <c r="J1726">
        <v>1961</v>
      </c>
      <c r="K1726">
        <v>2011</v>
      </c>
      <c r="L1726">
        <v>2</v>
      </c>
      <c r="M1726">
        <v>7</v>
      </c>
      <c r="O1726" t="s">
        <v>5249</v>
      </c>
      <c r="P1726">
        <v>5</v>
      </c>
      <c r="Q1726">
        <v>6</v>
      </c>
    </row>
    <row r="1727" spans="1:17" x14ac:dyDescent="0.25">
      <c r="A1727" s="43">
        <v>1725</v>
      </c>
      <c r="B1727" t="s">
        <v>5250</v>
      </c>
      <c r="C1727" t="s">
        <v>5251</v>
      </c>
      <c r="D1727">
        <v>993650</v>
      </c>
      <c r="E1727">
        <v>120</v>
      </c>
      <c r="F1727">
        <v>109</v>
      </c>
      <c r="G1727">
        <v>109</v>
      </c>
      <c r="J1727">
        <v>1973</v>
      </c>
      <c r="L1727">
        <v>2</v>
      </c>
      <c r="M1727">
        <v>7</v>
      </c>
      <c r="O1727" t="s">
        <v>5252</v>
      </c>
      <c r="P1727">
        <v>5</v>
      </c>
      <c r="Q1727">
        <v>6</v>
      </c>
    </row>
    <row r="1728" spans="1:17" x14ac:dyDescent="0.25">
      <c r="A1728" s="43">
        <v>1726</v>
      </c>
      <c r="B1728" t="s">
        <v>5253</v>
      </c>
      <c r="C1728" t="s">
        <v>5254</v>
      </c>
      <c r="D1728">
        <v>996647</v>
      </c>
      <c r="E1728">
        <v>130</v>
      </c>
      <c r="F1728">
        <v>58</v>
      </c>
      <c r="G1728">
        <v>102</v>
      </c>
      <c r="J1728">
        <v>1977</v>
      </c>
      <c r="L1728">
        <v>1</v>
      </c>
      <c r="O1728" t="s">
        <v>5255</v>
      </c>
      <c r="P1728">
        <v>5</v>
      </c>
      <c r="Q1728">
        <v>6</v>
      </c>
    </row>
    <row r="1729" spans="1:17" x14ac:dyDescent="0.25">
      <c r="A1729" s="43">
        <v>1727</v>
      </c>
      <c r="B1729" t="s">
        <v>5256</v>
      </c>
      <c r="C1729" t="s">
        <v>5257</v>
      </c>
      <c r="D1729">
        <v>995355</v>
      </c>
      <c r="E1729">
        <v>120</v>
      </c>
      <c r="F1729">
        <v>160</v>
      </c>
      <c r="G1729">
        <v>160</v>
      </c>
      <c r="J1729">
        <v>1973</v>
      </c>
      <c r="L1729">
        <v>2</v>
      </c>
      <c r="M1729">
        <v>7</v>
      </c>
      <c r="N1729">
        <v>2</v>
      </c>
      <c r="O1729" t="s">
        <v>5258</v>
      </c>
      <c r="P1729">
        <v>5</v>
      </c>
      <c r="Q1729">
        <v>6</v>
      </c>
    </row>
    <row r="1730" spans="1:17" x14ac:dyDescent="0.25">
      <c r="A1730" s="43">
        <v>1728</v>
      </c>
      <c r="B1730" t="s">
        <v>5259</v>
      </c>
      <c r="C1730" t="s">
        <v>5260</v>
      </c>
      <c r="D1730">
        <v>996847</v>
      </c>
      <c r="E1730">
        <v>130</v>
      </c>
      <c r="F1730">
        <v>61</v>
      </c>
      <c r="G1730">
        <v>109</v>
      </c>
      <c r="J1730">
        <v>1978</v>
      </c>
      <c r="L1730">
        <v>1</v>
      </c>
      <c r="O1730" t="s">
        <v>5261</v>
      </c>
      <c r="P1730">
        <v>5</v>
      </c>
      <c r="Q1730">
        <v>6</v>
      </c>
    </row>
    <row r="1731" spans="1:17" x14ac:dyDescent="0.25">
      <c r="A1731" s="43">
        <v>1729</v>
      </c>
      <c r="B1731" t="s">
        <v>5262</v>
      </c>
      <c r="C1731" t="s">
        <v>5263</v>
      </c>
      <c r="D1731">
        <v>2702981</v>
      </c>
      <c r="E1731">
        <v>130</v>
      </c>
      <c r="F1731">
        <v>56</v>
      </c>
      <c r="G1731">
        <v>108</v>
      </c>
      <c r="J1731">
        <v>2008</v>
      </c>
      <c r="L1731">
        <v>2</v>
      </c>
      <c r="M1731">
        <v>7</v>
      </c>
      <c r="N1731">
        <v>90</v>
      </c>
      <c r="O1731" t="s">
        <v>5264</v>
      </c>
      <c r="P1731">
        <v>5</v>
      </c>
      <c r="Q1731">
        <v>6</v>
      </c>
    </row>
    <row r="1732" spans="1:17" x14ac:dyDescent="0.25">
      <c r="A1732" s="43">
        <v>1730</v>
      </c>
      <c r="B1732" t="s">
        <v>5265</v>
      </c>
      <c r="C1732" t="s">
        <v>5266</v>
      </c>
      <c r="D1732">
        <v>997366</v>
      </c>
      <c r="E1732">
        <v>120</v>
      </c>
      <c r="F1732">
        <v>102</v>
      </c>
      <c r="G1732">
        <v>102</v>
      </c>
      <c r="J1732">
        <v>1958</v>
      </c>
      <c r="L1732">
        <v>2</v>
      </c>
      <c r="M1732">
        <v>7</v>
      </c>
      <c r="O1732" t="s">
        <v>5267</v>
      </c>
      <c r="P1732">
        <v>5</v>
      </c>
      <c r="Q1732">
        <v>6</v>
      </c>
    </row>
    <row r="1733" spans="1:17" x14ac:dyDescent="0.25">
      <c r="A1733" s="43">
        <v>1731</v>
      </c>
      <c r="B1733" t="s">
        <v>5268</v>
      </c>
      <c r="C1733" t="s">
        <v>5269</v>
      </c>
      <c r="D1733">
        <v>2540582</v>
      </c>
      <c r="E1733">
        <v>130</v>
      </c>
      <c r="F1733">
        <v>118</v>
      </c>
      <c r="G1733">
        <v>118</v>
      </c>
      <c r="J1733">
        <v>2000</v>
      </c>
      <c r="L1733">
        <v>1</v>
      </c>
      <c r="O1733" t="s">
        <v>5270</v>
      </c>
      <c r="P1733">
        <v>5</v>
      </c>
      <c r="Q1733">
        <v>6</v>
      </c>
    </row>
    <row r="1734" spans="1:17" x14ac:dyDescent="0.25">
      <c r="A1734" s="43">
        <v>1732</v>
      </c>
      <c r="B1734" t="s">
        <v>5271</v>
      </c>
      <c r="C1734" t="s">
        <v>5272</v>
      </c>
      <c r="D1734">
        <v>993667</v>
      </c>
      <c r="E1734">
        <v>120</v>
      </c>
      <c r="F1734">
        <v>109</v>
      </c>
      <c r="G1734">
        <v>109</v>
      </c>
      <c r="J1734">
        <v>1973</v>
      </c>
      <c r="L1734">
        <v>2</v>
      </c>
      <c r="M1734">
        <v>7</v>
      </c>
      <c r="O1734" t="s">
        <v>5273</v>
      </c>
      <c r="P1734">
        <v>5</v>
      </c>
      <c r="Q1734">
        <v>6</v>
      </c>
    </row>
    <row r="1735" spans="1:17" x14ac:dyDescent="0.25">
      <c r="A1735" s="43">
        <v>1733</v>
      </c>
      <c r="B1735" t="s">
        <v>5274</v>
      </c>
      <c r="C1735" t="s">
        <v>4568</v>
      </c>
      <c r="D1735">
        <v>996377</v>
      </c>
      <c r="E1735">
        <v>440</v>
      </c>
      <c r="F1735">
        <v>33</v>
      </c>
      <c r="H1735">
        <v>33</v>
      </c>
      <c r="J1735">
        <v>1978</v>
      </c>
      <c r="L1735">
        <v>9</v>
      </c>
      <c r="O1735" t="s">
        <v>5275</v>
      </c>
      <c r="P1735">
        <v>5</v>
      </c>
      <c r="Q1735">
        <v>6</v>
      </c>
    </row>
    <row r="1736" spans="1:17" x14ac:dyDescent="0.25">
      <c r="A1736" s="43">
        <v>1734</v>
      </c>
      <c r="B1736" t="s">
        <v>5276</v>
      </c>
      <c r="C1736" t="s">
        <v>5277</v>
      </c>
      <c r="D1736">
        <v>995043</v>
      </c>
      <c r="E1736">
        <v>130</v>
      </c>
      <c r="F1736">
        <v>107</v>
      </c>
      <c r="G1736">
        <v>107</v>
      </c>
      <c r="J1736">
        <v>1969</v>
      </c>
      <c r="L1736">
        <v>1</v>
      </c>
      <c r="O1736" t="s">
        <v>5278</v>
      </c>
      <c r="P1736">
        <v>5</v>
      </c>
      <c r="Q1736">
        <v>6</v>
      </c>
    </row>
    <row r="1737" spans="1:17" x14ac:dyDescent="0.25">
      <c r="A1737" s="43">
        <v>1735</v>
      </c>
      <c r="B1737" t="s">
        <v>5279</v>
      </c>
      <c r="C1737" t="s">
        <v>5280</v>
      </c>
      <c r="D1737">
        <v>997354</v>
      </c>
      <c r="E1737">
        <v>130</v>
      </c>
      <c r="F1737">
        <v>61</v>
      </c>
      <c r="G1737">
        <v>110</v>
      </c>
      <c r="J1737">
        <v>1966</v>
      </c>
      <c r="L1737">
        <v>1</v>
      </c>
      <c r="O1737" t="s">
        <v>5281</v>
      </c>
      <c r="P1737">
        <v>5</v>
      </c>
      <c r="Q1737">
        <v>6</v>
      </c>
    </row>
    <row r="1738" spans="1:17" x14ac:dyDescent="0.25">
      <c r="A1738" s="43">
        <v>1736</v>
      </c>
      <c r="B1738" t="s">
        <v>5282</v>
      </c>
      <c r="C1738" t="s">
        <v>2511</v>
      </c>
      <c r="D1738">
        <v>996120</v>
      </c>
      <c r="E1738">
        <v>531</v>
      </c>
      <c r="F1738">
        <v>338</v>
      </c>
      <c r="H1738">
        <v>530</v>
      </c>
      <c r="J1738">
        <v>2009</v>
      </c>
      <c r="L1738">
        <v>2</v>
      </c>
      <c r="M1738">
        <v>3</v>
      </c>
      <c r="O1738" t="s">
        <v>5283</v>
      </c>
      <c r="P1738">
        <v>5</v>
      </c>
      <c r="Q1738">
        <v>6</v>
      </c>
    </row>
    <row r="1739" spans="1:17" x14ac:dyDescent="0.25">
      <c r="A1739" s="43">
        <v>1737</v>
      </c>
      <c r="B1739" t="s">
        <v>5284</v>
      </c>
      <c r="C1739" t="s">
        <v>5285</v>
      </c>
      <c r="D1739">
        <v>995484</v>
      </c>
      <c r="E1739">
        <v>130</v>
      </c>
      <c r="F1739">
        <v>107</v>
      </c>
      <c r="G1739">
        <v>107</v>
      </c>
      <c r="J1739">
        <v>1971</v>
      </c>
      <c r="K1739">
        <v>1983</v>
      </c>
      <c r="L1739">
        <v>1</v>
      </c>
      <c r="O1739" t="s">
        <v>5286</v>
      </c>
      <c r="P1739">
        <v>5</v>
      </c>
      <c r="Q1739">
        <v>6</v>
      </c>
    </row>
    <row r="1740" spans="1:17" x14ac:dyDescent="0.25">
      <c r="A1740" s="43">
        <v>1738</v>
      </c>
      <c r="B1740" t="s">
        <v>5287</v>
      </c>
      <c r="C1740" t="s">
        <v>5288</v>
      </c>
      <c r="D1740">
        <v>997524</v>
      </c>
      <c r="E1740">
        <v>120</v>
      </c>
      <c r="F1740">
        <v>81</v>
      </c>
      <c r="G1740">
        <v>144</v>
      </c>
      <c r="J1740">
        <v>1956</v>
      </c>
      <c r="L1740">
        <v>2</v>
      </c>
      <c r="M1740">
        <v>7</v>
      </c>
      <c r="N1740">
        <v>2</v>
      </c>
      <c r="O1740" t="s">
        <v>5289</v>
      </c>
      <c r="P1740">
        <v>5</v>
      </c>
      <c r="Q1740">
        <v>6</v>
      </c>
    </row>
    <row r="1741" spans="1:17" x14ac:dyDescent="0.25">
      <c r="A1741" s="43">
        <v>1739</v>
      </c>
      <c r="B1741" t="s">
        <v>5290</v>
      </c>
      <c r="C1741" t="s">
        <v>5291</v>
      </c>
      <c r="D1741">
        <v>993679</v>
      </c>
      <c r="E1741">
        <v>120</v>
      </c>
      <c r="F1741">
        <v>129</v>
      </c>
      <c r="G1741">
        <v>109</v>
      </c>
      <c r="J1741">
        <v>1973</v>
      </c>
      <c r="K1741">
        <v>1984</v>
      </c>
      <c r="L1741">
        <v>2</v>
      </c>
      <c r="M1741">
        <v>7</v>
      </c>
      <c r="N1741">
        <v>1</v>
      </c>
      <c r="O1741" t="s">
        <v>5292</v>
      </c>
      <c r="P1741">
        <v>5</v>
      </c>
      <c r="Q1741">
        <v>6</v>
      </c>
    </row>
    <row r="1742" spans="1:17" x14ac:dyDescent="0.25">
      <c r="A1742" s="43">
        <v>1740</v>
      </c>
      <c r="B1742" t="s">
        <v>5293</v>
      </c>
      <c r="C1742" t="s">
        <v>5294</v>
      </c>
      <c r="D1742">
        <v>996671</v>
      </c>
      <c r="E1742">
        <v>130</v>
      </c>
      <c r="F1742">
        <v>61</v>
      </c>
      <c r="G1742">
        <v>109</v>
      </c>
      <c r="J1742">
        <v>1978</v>
      </c>
      <c r="L1742">
        <v>1</v>
      </c>
      <c r="O1742" t="s">
        <v>5295</v>
      </c>
      <c r="P1742">
        <v>5</v>
      </c>
      <c r="Q1742">
        <v>6</v>
      </c>
    </row>
    <row r="1743" spans="1:17" x14ac:dyDescent="0.25">
      <c r="A1743" s="43">
        <v>1741</v>
      </c>
      <c r="B1743" t="s">
        <v>5296</v>
      </c>
      <c r="C1743" t="s">
        <v>5297</v>
      </c>
      <c r="D1743">
        <v>997471</v>
      </c>
      <c r="E1743">
        <v>120</v>
      </c>
      <c r="F1743">
        <v>115</v>
      </c>
      <c r="G1743">
        <v>115</v>
      </c>
      <c r="J1743">
        <v>1963</v>
      </c>
      <c r="K1743">
        <v>1992</v>
      </c>
      <c r="L1743">
        <v>2</v>
      </c>
      <c r="M1743">
        <v>7</v>
      </c>
      <c r="N1743">
        <v>2</v>
      </c>
      <c r="O1743" t="s">
        <v>5298</v>
      </c>
      <c r="P1743">
        <v>5</v>
      </c>
      <c r="Q1743">
        <v>6</v>
      </c>
    </row>
    <row r="1744" spans="1:17" x14ac:dyDescent="0.25">
      <c r="A1744" s="43">
        <v>1742</v>
      </c>
      <c r="B1744" t="s">
        <v>5299</v>
      </c>
      <c r="C1744" t="s">
        <v>5300</v>
      </c>
      <c r="D1744">
        <v>994896</v>
      </c>
      <c r="E1744">
        <v>130</v>
      </c>
      <c r="F1744">
        <v>126</v>
      </c>
      <c r="G1744">
        <v>126</v>
      </c>
      <c r="J1744">
        <v>1971</v>
      </c>
      <c r="L1744">
        <v>1</v>
      </c>
      <c r="O1744" t="s">
        <v>5301</v>
      </c>
      <c r="P1744">
        <v>5</v>
      </c>
      <c r="Q1744">
        <v>6</v>
      </c>
    </row>
    <row r="1745" spans="1:17" x14ac:dyDescent="0.25">
      <c r="A1745" s="43">
        <v>1743</v>
      </c>
      <c r="B1745" t="s">
        <v>5302</v>
      </c>
      <c r="C1745" t="s">
        <v>586</v>
      </c>
      <c r="D1745">
        <v>993949</v>
      </c>
      <c r="E1745">
        <v>490</v>
      </c>
      <c r="F1745">
        <v>41</v>
      </c>
      <c r="H1745">
        <v>41</v>
      </c>
      <c r="J1745">
        <v>2009</v>
      </c>
      <c r="L1745">
        <v>9</v>
      </c>
      <c r="O1745" t="s">
        <v>5303</v>
      </c>
      <c r="P1745">
        <v>5</v>
      </c>
      <c r="Q1745">
        <v>6</v>
      </c>
    </row>
    <row r="1746" spans="1:17" x14ac:dyDescent="0.25">
      <c r="A1746" s="43">
        <v>1744</v>
      </c>
      <c r="B1746" t="s">
        <v>5304</v>
      </c>
      <c r="C1746" t="s">
        <v>5305</v>
      </c>
      <c r="D1746">
        <v>995691</v>
      </c>
      <c r="E1746">
        <v>120</v>
      </c>
      <c r="F1746">
        <v>131</v>
      </c>
      <c r="G1746">
        <v>108</v>
      </c>
      <c r="J1746">
        <v>1961</v>
      </c>
      <c r="K1746">
        <v>1982</v>
      </c>
      <c r="L1746">
        <v>2</v>
      </c>
      <c r="M1746">
        <v>7</v>
      </c>
      <c r="O1746" t="s">
        <v>5306</v>
      </c>
      <c r="P1746">
        <v>5</v>
      </c>
      <c r="Q1746">
        <v>6</v>
      </c>
    </row>
    <row r="1747" spans="1:17" x14ac:dyDescent="0.25">
      <c r="A1747" s="43">
        <v>1745</v>
      </c>
      <c r="B1747" t="s">
        <v>5307</v>
      </c>
      <c r="C1747" t="s">
        <v>5308</v>
      </c>
      <c r="D1747">
        <v>995269</v>
      </c>
      <c r="E1747">
        <v>120</v>
      </c>
      <c r="F1747">
        <v>113</v>
      </c>
      <c r="G1747">
        <v>190</v>
      </c>
      <c r="J1747">
        <v>1992</v>
      </c>
      <c r="L1747">
        <v>2</v>
      </c>
      <c r="M1747">
        <v>7</v>
      </c>
      <c r="O1747" t="s">
        <v>5309</v>
      </c>
      <c r="P1747">
        <v>5</v>
      </c>
      <c r="Q1747">
        <v>6</v>
      </c>
    </row>
    <row r="1748" spans="1:17" x14ac:dyDescent="0.25">
      <c r="A1748" s="43">
        <v>1746</v>
      </c>
      <c r="B1748" t="s">
        <v>5310</v>
      </c>
      <c r="C1748" t="s">
        <v>5311</v>
      </c>
      <c r="D1748">
        <v>2648139</v>
      </c>
      <c r="E1748">
        <v>140</v>
      </c>
      <c r="F1748">
        <v>5690</v>
      </c>
      <c r="G1748">
        <v>5172</v>
      </c>
      <c r="H1748">
        <v>518</v>
      </c>
      <c r="J1748">
        <v>2008</v>
      </c>
      <c r="L1748">
        <v>1</v>
      </c>
      <c r="N1748">
        <v>90</v>
      </c>
      <c r="O1748" t="s">
        <v>5312</v>
      </c>
      <c r="P1748">
        <v>5</v>
      </c>
      <c r="Q1748">
        <v>6</v>
      </c>
    </row>
    <row r="1749" spans="1:17" x14ac:dyDescent="0.25">
      <c r="A1749" s="43">
        <v>1747</v>
      </c>
      <c r="B1749" t="s">
        <v>5313</v>
      </c>
      <c r="C1749" t="s">
        <v>452</v>
      </c>
      <c r="D1749">
        <v>995988</v>
      </c>
      <c r="E1749">
        <v>140</v>
      </c>
      <c r="F1749">
        <v>372</v>
      </c>
      <c r="G1749">
        <v>372</v>
      </c>
      <c r="J1749">
        <v>1988</v>
      </c>
      <c r="L1749">
        <v>1</v>
      </c>
      <c r="O1749" t="s">
        <v>5314</v>
      </c>
      <c r="P1749">
        <v>5</v>
      </c>
      <c r="Q1749">
        <v>6</v>
      </c>
    </row>
    <row r="1750" spans="1:17" x14ac:dyDescent="0.25">
      <c r="A1750" s="43">
        <v>1748</v>
      </c>
      <c r="B1750" t="s">
        <v>5315</v>
      </c>
      <c r="C1750" t="s">
        <v>5316</v>
      </c>
      <c r="D1750">
        <v>994840</v>
      </c>
      <c r="E1750">
        <v>130</v>
      </c>
      <c r="F1750">
        <v>62</v>
      </c>
      <c r="G1750">
        <v>123</v>
      </c>
      <c r="J1750">
        <v>1993</v>
      </c>
      <c r="L1750">
        <v>1</v>
      </c>
      <c r="O1750" t="s">
        <v>5317</v>
      </c>
      <c r="P1750">
        <v>5</v>
      </c>
      <c r="Q1750">
        <v>6</v>
      </c>
    </row>
    <row r="1751" spans="1:17" x14ac:dyDescent="0.25">
      <c r="A1751" s="43">
        <v>1749</v>
      </c>
      <c r="B1751" t="s">
        <v>5318</v>
      </c>
      <c r="C1751" t="s">
        <v>5319</v>
      </c>
      <c r="D1751">
        <v>994762</v>
      </c>
      <c r="E1751">
        <v>120</v>
      </c>
      <c r="F1751">
        <v>94</v>
      </c>
      <c r="G1751">
        <v>94</v>
      </c>
      <c r="J1751">
        <v>1800</v>
      </c>
      <c r="L1751">
        <v>7</v>
      </c>
      <c r="M1751">
        <v>1</v>
      </c>
      <c r="O1751" t="s">
        <v>5320</v>
      </c>
      <c r="P1751">
        <v>5</v>
      </c>
      <c r="Q1751">
        <v>6</v>
      </c>
    </row>
    <row r="1752" spans="1:17" x14ac:dyDescent="0.25">
      <c r="A1752" s="43">
        <v>1750</v>
      </c>
      <c r="B1752" t="s">
        <v>5321</v>
      </c>
      <c r="C1752" t="s">
        <v>5322</v>
      </c>
      <c r="D1752">
        <v>996792</v>
      </c>
      <c r="E1752">
        <v>130</v>
      </c>
      <c r="F1752">
        <v>58</v>
      </c>
      <c r="G1752">
        <v>102</v>
      </c>
      <c r="J1752">
        <v>1977</v>
      </c>
      <c r="L1752">
        <v>1</v>
      </c>
      <c r="O1752" t="s">
        <v>5323</v>
      </c>
      <c r="P1752">
        <v>5</v>
      </c>
      <c r="Q1752">
        <v>6</v>
      </c>
    </row>
    <row r="1753" spans="1:17" x14ac:dyDescent="0.25">
      <c r="A1753" s="43">
        <v>1751</v>
      </c>
      <c r="B1753" t="s">
        <v>5324</v>
      </c>
      <c r="C1753" t="s">
        <v>5325</v>
      </c>
      <c r="D1753">
        <v>2685046</v>
      </c>
      <c r="E1753">
        <v>130</v>
      </c>
      <c r="F1753">
        <v>63</v>
      </c>
      <c r="G1753">
        <v>125</v>
      </c>
      <c r="J1753">
        <v>2008</v>
      </c>
      <c r="L1753">
        <v>1</v>
      </c>
      <c r="N1753">
        <v>90</v>
      </c>
      <c r="O1753" t="s">
        <v>5326</v>
      </c>
      <c r="P1753">
        <v>5</v>
      </c>
      <c r="Q1753">
        <v>6</v>
      </c>
    </row>
    <row r="1754" spans="1:17" x14ac:dyDescent="0.25">
      <c r="A1754" s="43">
        <v>1752</v>
      </c>
      <c r="B1754" t="s">
        <v>5327</v>
      </c>
      <c r="C1754" t="s">
        <v>5328</v>
      </c>
      <c r="D1754">
        <v>994641</v>
      </c>
      <c r="E1754">
        <v>130</v>
      </c>
      <c r="F1754">
        <v>62</v>
      </c>
      <c r="G1754">
        <v>123</v>
      </c>
      <c r="J1754">
        <v>1993</v>
      </c>
      <c r="L1754">
        <v>1</v>
      </c>
      <c r="O1754" t="s">
        <v>5329</v>
      </c>
      <c r="P1754">
        <v>5</v>
      </c>
      <c r="Q1754">
        <v>6</v>
      </c>
    </row>
    <row r="1755" spans="1:17" x14ac:dyDescent="0.25">
      <c r="A1755" s="43">
        <v>1753</v>
      </c>
      <c r="B1755" t="s">
        <v>5330</v>
      </c>
      <c r="C1755" t="s">
        <v>5331</v>
      </c>
      <c r="D1755">
        <v>995252</v>
      </c>
      <c r="E1755">
        <v>130</v>
      </c>
      <c r="F1755">
        <v>79</v>
      </c>
      <c r="G1755">
        <v>130</v>
      </c>
      <c r="J1755">
        <v>1976</v>
      </c>
      <c r="L1755">
        <v>1</v>
      </c>
      <c r="N1755">
        <v>0</v>
      </c>
      <c r="O1755" t="s">
        <v>5332</v>
      </c>
      <c r="P1755">
        <v>5</v>
      </c>
      <c r="Q1755">
        <v>6</v>
      </c>
    </row>
    <row r="1756" spans="1:17" x14ac:dyDescent="0.25">
      <c r="A1756" s="43">
        <v>1754</v>
      </c>
      <c r="B1756" t="s">
        <v>5333</v>
      </c>
      <c r="C1756" t="s">
        <v>5334</v>
      </c>
      <c r="D1756">
        <v>2648137</v>
      </c>
      <c r="E1756">
        <v>140</v>
      </c>
      <c r="F1756">
        <v>1668</v>
      </c>
      <c r="G1756">
        <v>1668</v>
      </c>
      <c r="J1756">
        <v>2008</v>
      </c>
      <c r="L1756">
        <v>1</v>
      </c>
      <c r="N1756">
        <v>90</v>
      </c>
      <c r="O1756" t="s">
        <v>5335</v>
      </c>
      <c r="P1756">
        <v>5</v>
      </c>
      <c r="Q1756">
        <v>6</v>
      </c>
    </row>
    <row r="1757" spans="1:17" x14ac:dyDescent="0.25">
      <c r="A1757" s="43">
        <v>1755</v>
      </c>
      <c r="B1757" t="s">
        <v>5336</v>
      </c>
      <c r="C1757" t="s">
        <v>5337</v>
      </c>
      <c r="D1757">
        <v>997303</v>
      </c>
      <c r="E1757">
        <v>130</v>
      </c>
      <c r="F1757">
        <v>110</v>
      </c>
      <c r="G1757">
        <v>110</v>
      </c>
      <c r="J1757">
        <v>1967</v>
      </c>
      <c r="L1757">
        <v>1</v>
      </c>
      <c r="O1757" t="s">
        <v>5338</v>
      </c>
      <c r="P1757">
        <v>5</v>
      </c>
      <c r="Q1757">
        <v>6</v>
      </c>
    </row>
    <row r="1758" spans="1:17" x14ac:dyDescent="0.25">
      <c r="A1758" s="43">
        <v>1756</v>
      </c>
      <c r="B1758" t="s">
        <v>5339</v>
      </c>
      <c r="C1758" t="s">
        <v>3690</v>
      </c>
      <c r="D1758">
        <v>995664</v>
      </c>
      <c r="E1758">
        <v>330</v>
      </c>
      <c r="F1758">
        <v>60</v>
      </c>
      <c r="H1758">
        <v>60</v>
      </c>
      <c r="J1758">
        <v>1968</v>
      </c>
      <c r="L1758">
        <v>9</v>
      </c>
      <c r="O1758" t="s">
        <v>5340</v>
      </c>
      <c r="P1758">
        <v>5</v>
      </c>
      <c r="Q1758">
        <v>6</v>
      </c>
    </row>
    <row r="1759" spans="1:17" x14ac:dyDescent="0.25">
      <c r="A1759" s="43">
        <v>1757</v>
      </c>
      <c r="B1759" t="s">
        <v>5341</v>
      </c>
      <c r="C1759" t="s">
        <v>5342</v>
      </c>
      <c r="D1759">
        <v>2577950</v>
      </c>
      <c r="E1759">
        <v>130</v>
      </c>
      <c r="F1759">
        <v>49</v>
      </c>
      <c r="G1759">
        <v>98</v>
      </c>
      <c r="J1759">
        <v>2002</v>
      </c>
      <c r="L1759">
        <v>2</v>
      </c>
      <c r="M1759">
        <v>7</v>
      </c>
      <c r="N1759">
        <v>90</v>
      </c>
      <c r="O1759" t="s">
        <v>5343</v>
      </c>
      <c r="P1759">
        <v>5</v>
      </c>
      <c r="Q1759">
        <v>6</v>
      </c>
    </row>
    <row r="1760" spans="1:17" x14ac:dyDescent="0.25">
      <c r="A1760" s="43">
        <v>1758</v>
      </c>
      <c r="B1760" t="s">
        <v>5344</v>
      </c>
      <c r="C1760" t="s">
        <v>5345</v>
      </c>
      <c r="D1760">
        <v>996824</v>
      </c>
      <c r="E1760">
        <v>130</v>
      </c>
      <c r="F1760">
        <v>63</v>
      </c>
      <c r="G1760">
        <v>112</v>
      </c>
      <c r="J1760">
        <v>1978</v>
      </c>
      <c r="L1760">
        <v>1</v>
      </c>
      <c r="O1760" t="s">
        <v>5346</v>
      </c>
      <c r="P1760">
        <v>5</v>
      </c>
      <c r="Q1760">
        <v>6</v>
      </c>
    </row>
    <row r="1761" spans="1:17" x14ac:dyDescent="0.25">
      <c r="A1761" s="43">
        <v>1759</v>
      </c>
      <c r="B1761" t="s">
        <v>5347</v>
      </c>
      <c r="C1761" t="s">
        <v>5348</v>
      </c>
      <c r="D1761">
        <v>996305</v>
      </c>
      <c r="E1761">
        <v>120</v>
      </c>
      <c r="F1761">
        <v>183</v>
      </c>
      <c r="G1761">
        <v>140</v>
      </c>
      <c r="J1761">
        <v>1935</v>
      </c>
      <c r="K1761">
        <v>1982</v>
      </c>
      <c r="L1761">
        <v>2</v>
      </c>
      <c r="M1761">
        <v>3</v>
      </c>
      <c r="O1761" t="s">
        <v>5349</v>
      </c>
      <c r="P1761">
        <v>5</v>
      </c>
      <c r="Q1761">
        <v>6</v>
      </c>
    </row>
    <row r="1762" spans="1:17" x14ac:dyDescent="0.25">
      <c r="A1762" s="43">
        <v>1760</v>
      </c>
      <c r="B1762" t="s">
        <v>5350</v>
      </c>
      <c r="C1762" t="s">
        <v>5351</v>
      </c>
      <c r="D1762">
        <v>997558</v>
      </c>
      <c r="E1762">
        <v>130</v>
      </c>
      <c r="F1762">
        <v>101</v>
      </c>
      <c r="G1762">
        <v>101</v>
      </c>
      <c r="J1762">
        <v>1964</v>
      </c>
      <c r="L1762">
        <v>7</v>
      </c>
      <c r="M1762">
        <v>1</v>
      </c>
      <c r="O1762" t="s">
        <v>5352</v>
      </c>
      <c r="P1762">
        <v>5</v>
      </c>
      <c r="Q1762">
        <v>6</v>
      </c>
    </row>
    <row r="1763" spans="1:17" x14ac:dyDescent="0.25">
      <c r="A1763" s="43">
        <v>1761</v>
      </c>
      <c r="B1763" t="s">
        <v>5353</v>
      </c>
      <c r="C1763" t="s">
        <v>5354</v>
      </c>
      <c r="D1763">
        <v>996459</v>
      </c>
      <c r="E1763">
        <v>120</v>
      </c>
      <c r="F1763">
        <v>155</v>
      </c>
      <c r="G1763">
        <v>155</v>
      </c>
      <c r="J1763">
        <v>1960</v>
      </c>
      <c r="K1763">
        <v>1981</v>
      </c>
      <c r="L1763">
        <v>2</v>
      </c>
      <c r="M1763">
        <v>7</v>
      </c>
      <c r="O1763" t="s">
        <v>5355</v>
      </c>
      <c r="P1763">
        <v>5</v>
      </c>
      <c r="Q1763">
        <v>6</v>
      </c>
    </row>
    <row r="1764" spans="1:17" x14ac:dyDescent="0.25">
      <c r="A1764" s="43">
        <v>1762</v>
      </c>
      <c r="B1764" t="s">
        <v>5356</v>
      </c>
      <c r="C1764" t="s">
        <v>5357</v>
      </c>
      <c r="D1764">
        <v>995226</v>
      </c>
      <c r="E1764">
        <v>130</v>
      </c>
      <c r="F1764">
        <v>75</v>
      </c>
      <c r="G1764">
        <v>125</v>
      </c>
      <c r="J1764">
        <v>1976</v>
      </c>
      <c r="L1764">
        <v>1</v>
      </c>
      <c r="N1764">
        <v>0</v>
      </c>
      <c r="O1764" t="s">
        <v>5358</v>
      </c>
      <c r="P1764">
        <v>5</v>
      </c>
      <c r="Q1764">
        <v>6</v>
      </c>
    </row>
    <row r="1765" spans="1:17" x14ac:dyDescent="0.25">
      <c r="A1765" s="43">
        <v>1763</v>
      </c>
      <c r="B1765" t="s">
        <v>5359</v>
      </c>
      <c r="C1765" t="s">
        <v>5360</v>
      </c>
      <c r="D1765">
        <v>997254</v>
      </c>
      <c r="E1765">
        <v>130</v>
      </c>
      <c r="F1765">
        <v>61</v>
      </c>
      <c r="G1765">
        <v>109</v>
      </c>
      <c r="J1765">
        <v>1978</v>
      </c>
      <c r="L1765">
        <v>1</v>
      </c>
      <c r="O1765" t="s">
        <v>5361</v>
      </c>
      <c r="P1765">
        <v>5</v>
      </c>
      <c r="Q1765">
        <v>6</v>
      </c>
    </row>
    <row r="1766" spans="1:17" x14ac:dyDescent="0.25">
      <c r="A1766" s="43">
        <v>1764</v>
      </c>
      <c r="B1766" t="s">
        <v>5362</v>
      </c>
      <c r="C1766" t="s">
        <v>5363</v>
      </c>
      <c r="D1766">
        <v>996384</v>
      </c>
      <c r="E1766">
        <v>120</v>
      </c>
      <c r="F1766">
        <v>230</v>
      </c>
      <c r="G1766">
        <v>170</v>
      </c>
      <c r="J1766">
        <v>2012</v>
      </c>
      <c r="L1766">
        <v>2</v>
      </c>
      <c r="M1766">
        <v>7</v>
      </c>
      <c r="O1766" t="s">
        <v>5364</v>
      </c>
      <c r="P1766">
        <v>5</v>
      </c>
      <c r="Q1766">
        <v>6</v>
      </c>
    </row>
    <row r="1767" spans="1:17" x14ac:dyDescent="0.25">
      <c r="A1767" s="43">
        <v>1765</v>
      </c>
      <c r="B1767" t="s">
        <v>5365</v>
      </c>
      <c r="C1767" t="s">
        <v>5366</v>
      </c>
      <c r="D1767">
        <v>996916</v>
      </c>
      <c r="E1767">
        <v>130</v>
      </c>
      <c r="F1767">
        <v>63</v>
      </c>
      <c r="G1767">
        <v>112</v>
      </c>
      <c r="J1767">
        <v>1978</v>
      </c>
      <c r="L1767">
        <v>1</v>
      </c>
      <c r="O1767" t="s">
        <v>5367</v>
      </c>
      <c r="P1767">
        <v>5</v>
      </c>
      <c r="Q1767">
        <v>6</v>
      </c>
    </row>
    <row r="1768" spans="1:17" x14ac:dyDescent="0.25">
      <c r="A1768" s="43">
        <v>1766</v>
      </c>
      <c r="B1768" t="s">
        <v>5368</v>
      </c>
      <c r="C1768" t="s">
        <v>5369</v>
      </c>
      <c r="D1768">
        <v>996841</v>
      </c>
      <c r="E1768">
        <v>120</v>
      </c>
      <c r="F1768">
        <v>106</v>
      </c>
      <c r="G1768">
        <v>181</v>
      </c>
      <c r="J1768">
        <v>1980</v>
      </c>
      <c r="L1768">
        <v>2</v>
      </c>
      <c r="M1768">
        <v>3</v>
      </c>
      <c r="O1768" t="s">
        <v>5370</v>
      </c>
      <c r="P1768">
        <v>5</v>
      </c>
      <c r="Q1768">
        <v>6</v>
      </c>
    </row>
    <row r="1769" spans="1:17" x14ac:dyDescent="0.25">
      <c r="A1769" s="43">
        <v>1767</v>
      </c>
      <c r="B1769" t="s">
        <v>5371</v>
      </c>
      <c r="C1769" t="s">
        <v>5372</v>
      </c>
      <c r="D1769">
        <v>995460</v>
      </c>
      <c r="E1769">
        <v>130</v>
      </c>
      <c r="F1769">
        <v>107</v>
      </c>
      <c r="G1769">
        <v>107</v>
      </c>
      <c r="J1769">
        <v>1970</v>
      </c>
      <c r="K1769">
        <v>1983</v>
      </c>
      <c r="L1769">
        <v>1</v>
      </c>
      <c r="N1769">
        <v>2</v>
      </c>
      <c r="O1769" t="s">
        <v>5373</v>
      </c>
      <c r="P1769">
        <v>5</v>
      </c>
      <c r="Q1769">
        <v>6</v>
      </c>
    </row>
    <row r="1770" spans="1:17" x14ac:dyDescent="0.25">
      <c r="A1770" s="43">
        <v>1768</v>
      </c>
      <c r="B1770" t="s">
        <v>5374</v>
      </c>
      <c r="C1770" t="s">
        <v>5375</v>
      </c>
      <c r="D1770">
        <v>996238</v>
      </c>
      <c r="E1770">
        <v>120</v>
      </c>
      <c r="F1770">
        <v>197</v>
      </c>
      <c r="G1770">
        <v>179</v>
      </c>
      <c r="J1770">
        <v>1953</v>
      </c>
      <c r="K1770">
        <v>1986</v>
      </c>
      <c r="L1770">
        <v>2</v>
      </c>
      <c r="M1770">
        <v>7</v>
      </c>
      <c r="N1770">
        <v>5</v>
      </c>
      <c r="O1770" t="s">
        <v>5376</v>
      </c>
      <c r="P1770">
        <v>5</v>
      </c>
      <c r="Q1770">
        <v>6</v>
      </c>
    </row>
    <row r="1771" spans="1:17" x14ac:dyDescent="0.25">
      <c r="A1771" s="43">
        <v>1769</v>
      </c>
      <c r="B1771" t="s">
        <v>5377</v>
      </c>
      <c r="C1771" t="s">
        <v>5378</v>
      </c>
      <c r="D1771">
        <v>996276</v>
      </c>
      <c r="E1771">
        <v>120</v>
      </c>
      <c r="F1771">
        <v>206</v>
      </c>
      <c r="G1771">
        <v>161</v>
      </c>
      <c r="J1771">
        <v>2013</v>
      </c>
      <c r="L1771">
        <v>2</v>
      </c>
      <c r="M1771">
        <v>7</v>
      </c>
      <c r="N1771">
        <v>0</v>
      </c>
      <c r="O1771" t="s">
        <v>5379</v>
      </c>
      <c r="P1771">
        <v>5</v>
      </c>
      <c r="Q1771">
        <v>6</v>
      </c>
    </row>
    <row r="1772" spans="1:17" x14ac:dyDescent="0.25">
      <c r="A1772" s="43">
        <v>1770</v>
      </c>
      <c r="B1772" t="s">
        <v>5380</v>
      </c>
      <c r="C1772" t="s">
        <v>3325</v>
      </c>
      <c r="D1772">
        <v>995896</v>
      </c>
      <c r="E1772">
        <v>323</v>
      </c>
      <c r="F1772">
        <v>1135</v>
      </c>
      <c r="H1772">
        <v>1135</v>
      </c>
      <c r="J1772">
        <v>1976</v>
      </c>
      <c r="K1772">
        <v>1989</v>
      </c>
      <c r="L1772">
        <v>2</v>
      </c>
      <c r="M1772">
        <v>7</v>
      </c>
      <c r="O1772" t="s">
        <v>5381</v>
      </c>
      <c r="P1772">
        <v>5</v>
      </c>
      <c r="Q1772">
        <v>6</v>
      </c>
    </row>
    <row r="1773" spans="1:17" x14ac:dyDescent="0.25">
      <c r="A1773" s="43">
        <v>1771</v>
      </c>
      <c r="B1773" t="s">
        <v>5382</v>
      </c>
      <c r="C1773" t="s">
        <v>5383</v>
      </c>
      <c r="D1773">
        <v>996072</v>
      </c>
      <c r="E1773">
        <v>130</v>
      </c>
      <c r="F1773">
        <v>109</v>
      </c>
      <c r="G1773">
        <v>109</v>
      </c>
      <c r="J1773">
        <v>1964</v>
      </c>
      <c r="L1773">
        <v>2</v>
      </c>
      <c r="M1773">
        <v>7</v>
      </c>
      <c r="O1773" t="s">
        <v>5384</v>
      </c>
      <c r="P1773">
        <v>5</v>
      </c>
      <c r="Q1773">
        <v>6</v>
      </c>
    </row>
    <row r="1774" spans="1:17" x14ac:dyDescent="0.25">
      <c r="A1774" s="43">
        <v>1772</v>
      </c>
      <c r="B1774" t="s">
        <v>5385</v>
      </c>
      <c r="C1774" t="s">
        <v>848</v>
      </c>
      <c r="D1774">
        <v>996345</v>
      </c>
      <c r="E1774">
        <v>223</v>
      </c>
      <c r="F1774">
        <v>100</v>
      </c>
      <c r="H1774">
        <v>100</v>
      </c>
      <c r="J1774">
        <v>1971</v>
      </c>
      <c r="L1774">
        <v>2</v>
      </c>
      <c r="M1774">
        <v>7</v>
      </c>
      <c r="O1774" t="s">
        <v>5386</v>
      </c>
      <c r="P1774">
        <v>5</v>
      </c>
      <c r="Q1774">
        <v>6</v>
      </c>
    </row>
    <row r="1775" spans="1:17" x14ac:dyDescent="0.25">
      <c r="A1775" s="43">
        <v>1773</v>
      </c>
      <c r="B1775" t="s">
        <v>5387</v>
      </c>
      <c r="C1775" t="s">
        <v>5388</v>
      </c>
      <c r="D1775">
        <v>995727</v>
      </c>
      <c r="E1775">
        <v>223</v>
      </c>
      <c r="F1775">
        <v>1106</v>
      </c>
      <c r="H1775">
        <v>1106</v>
      </c>
      <c r="J1775">
        <v>1964</v>
      </c>
      <c r="L1775">
        <v>2</v>
      </c>
      <c r="M1775">
        <v>7</v>
      </c>
      <c r="N1775">
        <v>90</v>
      </c>
      <c r="O1775" t="s">
        <v>5389</v>
      </c>
      <c r="P1775">
        <v>5</v>
      </c>
      <c r="Q1775">
        <v>6</v>
      </c>
    </row>
    <row r="1776" spans="1:17" x14ac:dyDescent="0.25">
      <c r="A1776" s="43">
        <v>1774</v>
      </c>
      <c r="B1776" t="s">
        <v>5390</v>
      </c>
      <c r="C1776" t="s">
        <v>706</v>
      </c>
      <c r="D1776">
        <v>996045</v>
      </c>
      <c r="E1776">
        <v>120</v>
      </c>
      <c r="F1776">
        <v>94</v>
      </c>
      <c r="G1776">
        <v>126</v>
      </c>
      <c r="J1776">
        <v>1928</v>
      </c>
      <c r="L1776">
        <v>2</v>
      </c>
      <c r="M1776">
        <v>3</v>
      </c>
      <c r="N1776">
        <v>2</v>
      </c>
      <c r="O1776" t="s">
        <v>5391</v>
      </c>
      <c r="P1776">
        <v>5</v>
      </c>
      <c r="Q1776">
        <v>6</v>
      </c>
    </row>
    <row r="1777" spans="1:17" x14ac:dyDescent="0.25">
      <c r="A1777" s="43">
        <v>1775</v>
      </c>
      <c r="B1777" t="s">
        <v>5392</v>
      </c>
      <c r="C1777" t="s">
        <v>5393</v>
      </c>
      <c r="D1777">
        <v>995996</v>
      </c>
      <c r="E1777">
        <v>120</v>
      </c>
      <c r="F1777">
        <v>166</v>
      </c>
      <c r="G1777">
        <v>143</v>
      </c>
      <c r="J1777">
        <v>1980</v>
      </c>
      <c r="L1777">
        <v>7</v>
      </c>
      <c r="M1777">
        <v>1</v>
      </c>
      <c r="N1777">
        <v>2</v>
      </c>
      <c r="O1777" t="s">
        <v>5394</v>
      </c>
      <c r="P1777">
        <v>5</v>
      </c>
      <c r="Q1777">
        <v>6</v>
      </c>
    </row>
    <row r="1778" spans="1:17" x14ac:dyDescent="0.25">
      <c r="A1778" s="43">
        <v>1776</v>
      </c>
      <c r="B1778" t="s">
        <v>5395</v>
      </c>
      <c r="C1778" t="s">
        <v>5396</v>
      </c>
      <c r="D1778">
        <v>995274</v>
      </c>
      <c r="E1778">
        <v>130</v>
      </c>
      <c r="F1778">
        <v>75</v>
      </c>
      <c r="G1778">
        <v>125</v>
      </c>
      <c r="J1778">
        <v>1978</v>
      </c>
      <c r="L1778">
        <v>1</v>
      </c>
      <c r="N1778">
        <v>90</v>
      </c>
      <c r="O1778" t="s">
        <v>5397</v>
      </c>
      <c r="P1778">
        <v>5</v>
      </c>
      <c r="Q1778">
        <v>6</v>
      </c>
    </row>
    <row r="1779" spans="1:17" x14ac:dyDescent="0.25">
      <c r="A1779" s="43">
        <v>1777</v>
      </c>
      <c r="B1779" t="s">
        <v>5398</v>
      </c>
      <c r="C1779" t="s">
        <v>5399</v>
      </c>
      <c r="D1779">
        <v>2540539</v>
      </c>
      <c r="E1779">
        <v>120</v>
      </c>
      <c r="F1779">
        <v>187</v>
      </c>
      <c r="G1779">
        <v>187</v>
      </c>
      <c r="J1779">
        <v>2002</v>
      </c>
      <c r="L1779">
        <v>1</v>
      </c>
      <c r="N1779">
        <v>5</v>
      </c>
      <c r="O1779" t="s">
        <v>5400</v>
      </c>
      <c r="P1779">
        <v>5</v>
      </c>
      <c r="Q1779">
        <v>6</v>
      </c>
    </row>
    <row r="1780" spans="1:17" x14ac:dyDescent="0.25">
      <c r="A1780" s="43">
        <v>1778</v>
      </c>
      <c r="B1780" t="s">
        <v>5401</v>
      </c>
      <c r="C1780" t="s">
        <v>5402</v>
      </c>
      <c r="D1780">
        <v>993992</v>
      </c>
      <c r="E1780">
        <v>120</v>
      </c>
      <c r="F1780">
        <v>184</v>
      </c>
      <c r="G1780">
        <v>184</v>
      </c>
      <c r="J1780">
        <v>2019</v>
      </c>
      <c r="L1780">
        <v>1</v>
      </c>
      <c r="O1780" t="s">
        <v>5403</v>
      </c>
      <c r="P1780">
        <v>5</v>
      </c>
      <c r="Q1780">
        <v>6</v>
      </c>
    </row>
    <row r="1781" spans="1:17" x14ac:dyDescent="0.25">
      <c r="A1781" s="43">
        <v>1779</v>
      </c>
      <c r="B1781" t="s">
        <v>5401</v>
      </c>
      <c r="C1781" t="s">
        <v>5402</v>
      </c>
      <c r="D1781">
        <v>993992</v>
      </c>
      <c r="E1781">
        <v>120</v>
      </c>
      <c r="F1781">
        <v>235</v>
      </c>
      <c r="G1781">
        <v>184</v>
      </c>
      <c r="J1781">
        <v>2019</v>
      </c>
      <c r="L1781">
        <v>1</v>
      </c>
      <c r="O1781" t="s">
        <v>5403</v>
      </c>
      <c r="P1781">
        <v>5</v>
      </c>
      <c r="Q1781">
        <v>6</v>
      </c>
    </row>
    <row r="1782" spans="1:17" x14ac:dyDescent="0.25">
      <c r="A1782" s="43">
        <v>1780</v>
      </c>
      <c r="B1782" t="s">
        <v>5401</v>
      </c>
      <c r="C1782" t="s">
        <v>5402</v>
      </c>
      <c r="D1782">
        <v>993992</v>
      </c>
      <c r="E1782">
        <v>120</v>
      </c>
      <c r="F1782">
        <v>235</v>
      </c>
      <c r="G1782">
        <v>184</v>
      </c>
      <c r="J1782">
        <v>2019</v>
      </c>
      <c r="L1782">
        <v>1</v>
      </c>
      <c r="O1782" t="s">
        <v>5403</v>
      </c>
      <c r="P1782">
        <v>5</v>
      </c>
      <c r="Q1782">
        <v>6</v>
      </c>
    </row>
    <row r="1783" spans="1:17" x14ac:dyDescent="0.25">
      <c r="A1783" s="43">
        <v>1781</v>
      </c>
      <c r="B1783" t="s">
        <v>5404</v>
      </c>
      <c r="C1783" t="s">
        <v>5405</v>
      </c>
      <c r="D1783">
        <v>994219</v>
      </c>
      <c r="E1783">
        <v>130</v>
      </c>
      <c r="F1783">
        <v>107</v>
      </c>
      <c r="G1783">
        <v>107</v>
      </c>
      <c r="J1783">
        <v>1967</v>
      </c>
      <c r="K1783">
        <v>1984</v>
      </c>
      <c r="L1783">
        <v>1</v>
      </c>
      <c r="O1783" t="s">
        <v>5406</v>
      </c>
      <c r="P1783">
        <v>5</v>
      </c>
      <c r="Q1783">
        <v>6</v>
      </c>
    </row>
    <row r="1784" spans="1:17" x14ac:dyDescent="0.25">
      <c r="A1784" s="43">
        <v>1782</v>
      </c>
      <c r="B1784" t="s">
        <v>5407</v>
      </c>
      <c r="C1784" t="s">
        <v>5408</v>
      </c>
      <c r="D1784">
        <v>994444</v>
      </c>
      <c r="E1784">
        <v>120</v>
      </c>
      <c r="F1784">
        <v>156</v>
      </c>
      <c r="G1784">
        <v>156</v>
      </c>
      <c r="J1784">
        <v>1969</v>
      </c>
      <c r="K1784">
        <v>2018</v>
      </c>
      <c r="L1784">
        <v>2</v>
      </c>
      <c r="M1784">
        <v>7</v>
      </c>
      <c r="O1784" t="s">
        <v>5409</v>
      </c>
      <c r="P1784">
        <v>5</v>
      </c>
      <c r="Q1784">
        <v>6</v>
      </c>
    </row>
    <row r="1785" spans="1:17" x14ac:dyDescent="0.25">
      <c r="A1785" s="43">
        <v>1783</v>
      </c>
      <c r="B1785" t="s">
        <v>5410</v>
      </c>
      <c r="C1785" t="s">
        <v>5411</v>
      </c>
      <c r="D1785">
        <v>994438</v>
      </c>
      <c r="E1785">
        <v>120</v>
      </c>
      <c r="F1785">
        <v>157</v>
      </c>
      <c r="G1785">
        <v>157</v>
      </c>
      <c r="J1785">
        <v>1975</v>
      </c>
      <c r="L1785">
        <v>2</v>
      </c>
      <c r="M1785">
        <v>7</v>
      </c>
      <c r="O1785" t="s">
        <v>5412</v>
      </c>
      <c r="P1785">
        <v>5</v>
      </c>
      <c r="Q1785">
        <v>6</v>
      </c>
    </row>
    <row r="1786" spans="1:17" x14ac:dyDescent="0.25">
      <c r="A1786" s="43">
        <v>1784</v>
      </c>
      <c r="B1786" t="s">
        <v>5413</v>
      </c>
      <c r="C1786" t="s">
        <v>5414</v>
      </c>
      <c r="D1786">
        <v>994910</v>
      </c>
      <c r="E1786">
        <v>120</v>
      </c>
      <c r="F1786">
        <v>168</v>
      </c>
      <c r="G1786">
        <v>143</v>
      </c>
      <c r="J1786">
        <v>1970</v>
      </c>
      <c r="K1786">
        <v>1987</v>
      </c>
      <c r="L1786">
        <v>2</v>
      </c>
      <c r="M1786">
        <v>7</v>
      </c>
      <c r="N1786">
        <v>2</v>
      </c>
      <c r="O1786" t="s">
        <v>5415</v>
      </c>
      <c r="P1786">
        <v>5</v>
      </c>
      <c r="Q1786">
        <v>6</v>
      </c>
    </row>
    <row r="1787" spans="1:17" x14ac:dyDescent="0.25">
      <c r="A1787" s="43">
        <v>1785</v>
      </c>
      <c r="B1787" t="s">
        <v>5416</v>
      </c>
      <c r="C1787" t="s">
        <v>5417</v>
      </c>
      <c r="D1787">
        <v>997448</v>
      </c>
      <c r="E1787">
        <v>120</v>
      </c>
      <c r="F1787">
        <v>138</v>
      </c>
      <c r="G1787">
        <v>138</v>
      </c>
      <c r="J1787">
        <v>1960</v>
      </c>
      <c r="K1787">
        <v>1966</v>
      </c>
      <c r="L1787">
        <v>2</v>
      </c>
      <c r="M1787">
        <v>7</v>
      </c>
      <c r="O1787" t="s">
        <v>5418</v>
      </c>
      <c r="P1787">
        <v>5</v>
      </c>
      <c r="Q1787">
        <v>6</v>
      </c>
    </row>
    <row r="1788" spans="1:17" x14ac:dyDescent="0.25">
      <c r="A1788" s="43">
        <v>1786</v>
      </c>
      <c r="B1788" t="s">
        <v>5419</v>
      </c>
      <c r="C1788" t="s">
        <v>5420</v>
      </c>
      <c r="D1788">
        <v>995759</v>
      </c>
      <c r="E1788">
        <v>120</v>
      </c>
      <c r="F1788">
        <v>143</v>
      </c>
      <c r="G1788">
        <v>120</v>
      </c>
      <c r="J1788">
        <v>1961</v>
      </c>
      <c r="K1788">
        <v>1998</v>
      </c>
      <c r="L1788">
        <v>2</v>
      </c>
      <c r="M1788">
        <v>7</v>
      </c>
      <c r="O1788" t="s">
        <v>5421</v>
      </c>
      <c r="P1788">
        <v>5</v>
      </c>
      <c r="Q1788">
        <v>6</v>
      </c>
    </row>
    <row r="1789" spans="1:17" x14ac:dyDescent="0.25">
      <c r="A1789" s="43">
        <v>1787</v>
      </c>
      <c r="B1789" t="s">
        <v>5422</v>
      </c>
      <c r="C1789" t="s">
        <v>5423</v>
      </c>
      <c r="D1789">
        <v>997408</v>
      </c>
      <c r="E1789">
        <v>120</v>
      </c>
      <c r="F1789">
        <v>125</v>
      </c>
      <c r="G1789">
        <v>125</v>
      </c>
      <c r="J1789">
        <v>1966</v>
      </c>
      <c r="L1789">
        <v>2</v>
      </c>
      <c r="M1789">
        <v>7</v>
      </c>
      <c r="O1789" t="s">
        <v>5424</v>
      </c>
      <c r="P1789">
        <v>5</v>
      </c>
      <c r="Q1789">
        <v>6</v>
      </c>
    </row>
    <row r="1790" spans="1:17" x14ac:dyDescent="0.25">
      <c r="A1790" s="43">
        <v>1788</v>
      </c>
      <c r="B1790" t="s">
        <v>5425</v>
      </c>
      <c r="C1790" t="s">
        <v>5426</v>
      </c>
      <c r="D1790">
        <v>997710</v>
      </c>
      <c r="E1790">
        <v>120</v>
      </c>
      <c r="F1790">
        <v>169</v>
      </c>
      <c r="G1790">
        <v>135</v>
      </c>
      <c r="J1790">
        <v>1969</v>
      </c>
      <c r="K1790">
        <v>1987</v>
      </c>
      <c r="L1790">
        <v>2</v>
      </c>
      <c r="M1790">
        <v>7</v>
      </c>
      <c r="O1790" t="s">
        <v>5427</v>
      </c>
      <c r="P1790">
        <v>5</v>
      </c>
      <c r="Q1790">
        <v>6</v>
      </c>
    </row>
    <row r="1791" spans="1:17" x14ac:dyDescent="0.25">
      <c r="A1791" s="43">
        <v>1789</v>
      </c>
      <c r="B1791" t="s">
        <v>5428</v>
      </c>
      <c r="C1791" t="s">
        <v>5429</v>
      </c>
      <c r="D1791">
        <v>2540583</v>
      </c>
      <c r="E1791">
        <v>130</v>
      </c>
      <c r="F1791">
        <v>118</v>
      </c>
      <c r="G1791">
        <v>118</v>
      </c>
      <c r="J1791">
        <v>2000</v>
      </c>
      <c r="L1791">
        <v>1</v>
      </c>
      <c r="O1791" t="s">
        <v>5430</v>
      </c>
      <c r="P1791">
        <v>5</v>
      </c>
      <c r="Q1791">
        <v>6</v>
      </c>
    </row>
    <row r="1792" spans="1:17" x14ac:dyDescent="0.25">
      <c r="A1792" s="43">
        <v>1790</v>
      </c>
      <c r="B1792" t="s">
        <v>5431</v>
      </c>
      <c r="C1792" t="s">
        <v>5432</v>
      </c>
      <c r="D1792">
        <v>997035</v>
      </c>
      <c r="E1792">
        <v>130</v>
      </c>
      <c r="F1792">
        <v>58</v>
      </c>
      <c r="G1792">
        <v>102</v>
      </c>
      <c r="J1792">
        <v>1977</v>
      </c>
      <c r="L1792">
        <v>1</v>
      </c>
      <c r="O1792" t="s">
        <v>5433</v>
      </c>
      <c r="P1792">
        <v>5</v>
      </c>
      <c r="Q1792">
        <v>6</v>
      </c>
    </row>
    <row r="1793" spans="1:17" x14ac:dyDescent="0.25">
      <c r="A1793" s="43">
        <v>1791</v>
      </c>
      <c r="B1793" t="s">
        <v>5434</v>
      </c>
      <c r="C1793" t="s">
        <v>5435</v>
      </c>
      <c r="D1793">
        <v>993765</v>
      </c>
      <c r="E1793">
        <v>120</v>
      </c>
      <c r="F1793">
        <v>165</v>
      </c>
      <c r="G1793">
        <v>134</v>
      </c>
      <c r="J1793">
        <v>1970</v>
      </c>
      <c r="K1793">
        <v>1982</v>
      </c>
      <c r="L1793">
        <v>2</v>
      </c>
      <c r="M1793">
        <v>7</v>
      </c>
      <c r="N1793">
        <v>90</v>
      </c>
      <c r="O1793" t="s">
        <v>5436</v>
      </c>
      <c r="P1793">
        <v>5</v>
      </c>
      <c r="Q1793">
        <v>6</v>
      </c>
    </row>
    <row r="1794" spans="1:17" x14ac:dyDescent="0.25">
      <c r="A1794" s="43">
        <v>1792</v>
      </c>
      <c r="B1794" t="s">
        <v>5437</v>
      </c>
      <c r="C1794" t="s">
        <v>5438</v>
      </c>
      <c r="D1794">
        <v>994102</v>
      </c>
      <c r="E1794">
        <v>120</v>
      </c>
      <c r="F1794">
        <v>119</v>
      </c>
      <c r="G1794">
        <v>119</v>
      </c>
      <c r="J1794">
        <v>1972</v>
      </c>
      <c r="L1794">
        <v>2</v>
      </c>
      <c r="M1794">
        <v>7</v>
      </c>
      <c r="N1794">
        <v>2</v>
      </c>
      <c r="O1794" t="s">
        <v>5439</v>
      </c>
      <c r="P1794">
        <v>5</v>
      </c>
      <c r="Q1794">
        <v>6</v>
      </c>
    </row>
    <row r="1795" spans="1:17" x14ac:dyDescent="0.25">
      <c r="A1795" s="43">
        <v>1793</v>
      </c>
      <c r="B1795" t="s">
        <v>5440</v>
      </c>
      <c r="C1795" t="s">
        <v>5441</v>
      </c>
      <c r="D1795">
        <v>995280</v>
      </c>
      <c r="E1795">
        <v>130</v>
      </c>
      <c r="F1795">
        <v>75</v>
      </c>
      <c r="G1795">
        <v>124</v>
      </c>
      <c r="J1795">
        <v>1976</v>
      </c>
      <c r="L1795">
        <v>7</v>
      </c>
      <c r="M1795">
        <v>1</v>
      </c>
      <c r="O1795" t="s">
        <v>5442</v>
      </c>
      <c r="P1795">
        <v>5</v>
      </c>
      <c r="Q1795">
        <v>6</v>
      </c>
    </row>
    <row r="1796" spans="1:17" x14ac:dyDescent="0.25">
      <c r="A1796" s="43">
        <v>1794</v>
      </c>
      <c r="B1796" t="s">
        <v>5443</v>
      </c>
      <c r="C1796" t="s">
        <v>5444</v>
      </c>
      <c r="D1796">
        <v>995213</v>
      </c>
      <c r="E1796">
        <v>130</v>
      </c>
      <c r="F1796">
        <v>75</v>
      </c>
      <c r="G1796">
        <v>125</v>
      </c>
      <c r="J1796">
        <v>1976</v>
      </c>
      <c r="L1796">
        <v>1</v>
      </c>
      <c r="N1796">
        <v>2</v>
      </c>
      <c r="O1796" t="s">
        <v>5445</v>
      </c>
      <c r="P1796">
        <v>5</v>
      </c>
      <c r="Q1796">
        <v>6</v>
      </c>
    </row>
    <row r="1797" spans="1:17" x14ac:dyDescent="0.25">
      <c r="A1797" s="43">
        <v>1795</v>
      </c>
      <c r="B1797" t="s">
        <v>5446</v>
      </c>
      <c r="C1797" t="s">
        <v>5447</v>
      </c>
      <c r="D1797">
        <v>994550</v>
      </c>
      <c r="E1797">
        <v>130</v>
      </c>
      <c r="F1797">
        <v>107</v>
      </c>
      <c r="G1797">
        <v>107</v>
      </c>
      <c r="J1797">
        <v>1967</v>
      </c>
      <c r="L1797">
        <v>1</v>
      </c>
      <c r="O1797" t="s">
        <v>5448</v>
      </c>
      <c r="P1797">
        <v>5</v>
      </c>
      <c r="Q1797">
        <v>6</v>
      </c>
    </row>
    <row r="1798" spans="1:17" x14ac:dyDescent="0.25">
      <c r="A1798" s="43">
        <v>1796</v>
      </c>
      <c r="B1798" t="s">
        <v>5449</v>
      </c>
      <c r="C1798" t="s">
        <v>5450</v>
      </c>
      <c r="D1798">
        <v>994543</v>
      </c>
      <c r="E1798">
        <v>130</v>
      </c>
      <c r="F1798">
        <v>107</v>
      </c>
      <c r="G1798">
        <v>107</v>
      </c>
      <c r="J1798">
        <v>1967</v>
      </c>
      <c r="L1798">
        <v>1</v>
      </c>
      <c r="O1798" t="s">
        <v>5451</v>
      </c>
      <c r="P1798">
        <v>5</v>
      </c>
      <c r="Q1798">
        <v>6</v>
      </c>
    </row>
    <row r="1799" spans="1:17" x14ac:dyDescent="0.25">
      <c r="A1799" s="43">
        <v>1797</v>
      </c>
      <c r="B1799" t="s">
        <v>5452</v>
      </c>
      <c r="C1799" t="s">
        <v>5453</v>
      </c>
      <c r="D1799">
        <v>100103511</v>
      </c>
      <c r="E1799">
        <v>131</v>
      </c>
      <c r="F1799">
        <v>120</v>
      </c>
      <c r="G1799">
        <v>120</v>
      </c>
      <c r="J1799">
        <v>2017</v>
      </c>
      <c r="L1799">
        <v>1</v>
      </c>
      <c r="O1799" t="s">
        <v>1002</v>
      </c>
      <c r="P1799">
        <v>5</v>
      </c>
      <c r="Q1799">
        <v>6</v>
      </c>
    </row>
    <row r="1800" spans="1:17" x14ac:dyDescent="0.25">
      <c r="A1800" s="43">
        <v>1798</v>
      </c>
      <c r="B1800" t="s">
        <v>5454</v>
      </c>
      <c r="C1800" t="s">
        <v>5455</v>
      </c>
      <c r="D1800">
        <v>994874</v>
      </c>
      <c r="E1800">
        <v>120</v>
      </c>
      <c r="F1800">
        <v>154</v>
      </c>
      <c r="G1800">
        <v>154</v>
      </c>
      <c r="J1800">
        <v>1972</v>
      </c>
      <c r="L1800">
        <v>2</v>
      </c>
      <c r="M1800">
        <v>3</v>
      </c>
      <c r="N1800">
        <v>2</v>
      </c>
      <c r="O1800" t="s">
        <v>5456</v>
      </c>
      <c r="P1800">
        <v>5</v>
      </c>
      <c r="Q1800">
        <v>6</v>
      </c>
    </row>
    <row r="1801" spans="1:17" x14ac:dyDescent="0.25">
      <c r="A1801" s="43">
        <v>1799</v>
      </c>
      <c r="B1801" t="s">
        <v>5457</v>
      </c>
      <c r="C1801" t="s">
        <v>5458</v>
      </c>
      <c r="D1801">
        <v>995031</v>
      </c>
      <c r="E1801">
        <v>130</v>
      </c>
      <c r="F1801">
        <v>74</v>
      </c>
      <c r="G1801">
        <v>74</v>
      </c>
      <c r="J1801">
        <v>1993</v>
      </c>
      <c r="L1801">
        <v>1</v>
      </c>
      <c r="O1801" t="s">
        <v>5459</v>
      </c>
      <c r="P1801">
        <v>5</v>
      </c>
      <c r="Q1801">
        <v>6</v>
      </c>
    </row>
    <row r="1802" spans="1:17" x14ac:dyDescent="0.25">
      <c r="A1802" s="43">
        <v>1800</v>
      </c>
      <c r="B1802" t="s">
        <v>5460</v>
      </c>
      <c r="C1802" t="s">
        <v>5461</v>
      </c>
      <c r="D1802">
        <v>2702937</v>
      </c>
      <c r="E1802">
        <v>130</v>
      </c>
      <c r="F1802">
        <v>62</v>
      </c>
      <c r="G1802">
        <v>120</v>
      </c>
      <c r="J1802">
        <v>2008</v>
      </c>
      <c r="L1802">
        <v>2</v>
      </c>
      <c r="M1802">
        <v>7</v>
      </c>
      <c r="N1802">
        <v>90</v>
      </c>
      <c r="O1802" t="s">
        <v>5462</v>
      </c>
      <c r="P1802">
        <v>5</v>
      </c>
      <c r="Q1802">
        <v>6</v>
      </c>
    </row>
    <row r="1803" spans="1:17" x14ac:dyDescent="0.25">
      <c r="A1803" s="43">
        <v>1801</v>
      </c>
      <c r="B1803" t="s">
        <v>5463</v>
      </c>
      <c r="C1803" t="s">
        <v>5464</v>
      </c>
      <c r="D1803">
        <v>995497</v>
      </c>
      <c r="E1803">
        <v>329</v>
      </c>
      <c r="F1803">
        <v>460</v>
      </c>
      <c r="H1803">
        <v>564</v>
      </c>
      <c r="J1803">
        <v>1965</v>
      </c>
      <c r="L1803">
        <v>2</v>
      </c>
      <c r="M1803">
        <v>7</v>
      </c>
      <c r="O1803" t="s">
        <v>5465</v>
      </c>
      <c r="P1803">
        <v>5</v>
      </c>
      <c r="Q1803">
        <v>6</v>
      </c>
    </row>
    <row r="1804" spans="1:17" x14ac:dyDescent="0.25">
      <c r="A1804" s="43">
        <v>1802</v>
      </c>
      <c r="B1804" t="s">
        <v>5466</v>
      </c>
      <c r="C1804" t="s">
        <v>5467</v>
      </c>
      <c r="D1804">
        <v>993701</v>
      </c>
      <c r="E1804">
        <v>120</v>
      </c>
      <c r="F1804">
        <v>128</v>
      </c>
      <c r="G1804">
        <v>109</v>
      </c>
      <c r="J1804">
        <v>1974</v>
      </c>
      <c r="K1804">
        <v>1984</v>
      </c>
      <c r="L1804">
        <v>2</v>
      </c>
      <c r="M1804">
        <v>7</v>
      </c>
      <c r="N1804">
        <v>2</v>
      </c>
      <c r="O1804" t="s">
        <v>5468</v>
      </c>
      <c r="P1804">
        <v>5</v>
      </c>
      <c r="Q1804">
        <v>6</v>
      </c>
    </row>
    <row r="1805" spans="1:17" x14ac:dyDescent="0.25">
      <c r="A1805" s="43">
        <v>1803</v>
      </c>
      <c r="B1805" t="s">
        <v>5469</v>
      </c>
      <c r="C1805" t="s">
        <v>5470</v>
      </c>
      <c r="D1805">
        <v>997227</v>
      </c>
      <c r="E1805">
        <v>130</v>
      </c>
      <c r="F1805">
        <v>61</v>
      </c>
      <c r="G1805">
        <v>109</v>
      </c>
      <c r="J1805">
        <v>1978</v>
      </c>
      <c r="L1805">
        <v>1</v>
      </c>
      <c r="O1805" t="s">
        <v>5471</v>
      </c>
      <c r="P1805">
        <v>5</v>
      </c>
      <c r="Q1805">
        <v>6</v>
      </c>
    </row>
    <row r="1806" spans="1:17" x14ac:dyDescent="0.25">
      <c r="A1806" s="43">
        <v>1804</v>
      </c>
      <c r="B1806" t="s">
        <v>5472</v>
      </c>
      <c r="C1806" t="s">
        <v>5473</v>
      </c>
      <c r="D1806">
        <v>997221</v>
      </c>
      <c r="E1806">
        <v>130</v>
      </c>
      <c r="F1806">
        <v>63</v>
      </c>
      <c r="G1806">
        <v>112</v>
      </c>
      <c r="J1806">
        <v>1978</v>
      </c>
      <c r="L1806">
        <v>1</v>
      </c>
      <c r="O1806" t="s">
        <v>5474</v>
      </c>
      <c r="P1806">
        <v>5</v>
      </c>
      <c r="Q1806">
        <v>6</v>
      </c>
    </row>
    <row r="1807" spans="1:17" x14ac:dyDescent="0.25">
      <c r="A1807" s="43">
        <v>1805</v>
      </c>
      <c r="B1807" t="s">
        <v>5475</v>
      </c>
      <c r="C1807" t="s">
        <v>5476</v>
      </c>
      <c r="D1807">
        <v>995111</v>
      </c>
      <c r="E1807">
        <v>130</v>
      </c>
      <c r="F1807">
        <v>123</v>
      </c>
      <c r="G1807">
        <v>107</v>
      </c>
      <c r="J1807">
        <v>1969</v>
      </c>
      <c r="K1807">
        <v>1988</v>
      </c>
      <c r="L1807">
        <v>1</v>
      </c>
      <c r="O1807" t="s">
        <v>5477</v>
      </c>
      <c r="P1807">
        <v>5</v>
      </c>
      <c r="Q1807">
        <v>6</v>
      </c>
    </row>
    <row r="1808" spans="1:17" x14ac:dyDescent="0.25">
      <c r="A1808" s="43">
        <v>1806</v>
      </c>
      <c r="B1808" t="s">
        <v>5478</v>
      </c>
      <c r="C1808" t="s">
        <v>5479</v>
      </c>
      <c r="D1808">
        <v>996706</v>
      </c>
      <c r="E1808">
        <v>130</v>
      </c>
      <c r="F1808">
        <v>61</v>
      </c>
      <c r="G1808">
        <v>109</v>
      </c>
      <c r="J1808">
        <v>1978</v>
      </c>
      <c r="L1808">
        <v>1</v>
      </c>
      <c r="O1808" t="s">
        <v>5480</v>
      </c>
      <c r="P1808">
        <v>5</v>
      </c>
      <c r="Q1808">
        <v>6</v>
      </c>
    </row>
    <row r="1809" spans="1:17" x14ac:dyDescent="0.25">
      <c r="A1809" s="43">
        <v>1807</v>
      </c>
      <c r="B1809" t="s">
        <v>5481</v>
      </c>
      <c r="C1809" t="s">
        <v>5482</v>
      </c>
      <c r="D1809">
        <v>996884</v>
      </c>
      <c r="E1809">
        <v>130</v>
      </c>
      <c r="F1809">
        <v>61</v>
      </c>
      <c r="G1809">
        <v>109</v>
      </c>
      <c r="J1809">
        <v>1978</v>
      </c>
      <c r="L1809">
        <v>1</v>
      </c>
      <c r="O1809" t="s">
        <v>5483</v>
      </c>
      <c r="P1809">
        <v>5</v>
      </c>
      <c r="Q1809">
        <v>6</v>
      </c>
    </row>
    <row r="1810" spans="1:17" x14ac:dyDescent="0.25">
      <c r="A1810" s="43">
        <v>1808</v>
      </c>
      <c r="B1810" t="s">
        <v>5484</v>
      </c>
      <c r="C1810" t="s">
        <v>5485</v>
      </c>
      <c r="D1810">
        <v>994150</v>
      </c>
      <c r="E1810">
        <v>140</v>
      </c>
      <c r="F1810">
        <v>201</v>
      </c>
      <c r="G1810">
        <v>379</v>
      </c>
      <c r="J1810">
        <v>1991</v>
      </c>
      <c r="L1810">
        <v>1</v>
      </c>
      <c r="O1810" t="s">
        <v>5486</v>
      </c>
      <c r="P1810">
        <v>5</v>
      </c>
      <c r="Q1810">
        <v>6</v>
      </c>
    </row>
    <row r="1811" spans="1:17" x14ac:dyDescent="0.25">
      <c r="A1811" s="43">
        <v>1809</v>
      </c>
      <c r="B1811" t="s">
        <v>5487</v>
      </c>
      <c r="C1811" t="s">
        <v>5488</v>
      </c>
      <c r="D1811">
        <v>996979</v>
      </c>
      <c r="E1811">
        <v>130</v>
      </c>
      <c r="F1811">
        <v>63</v>
      </c>
      <c r="G1811">
        <v>112</v>
      </c>
      <c r="J1811">
        <v>1979</v>
      </c>
      <c r="L1811">
        <v>1</v>
      </c>
      <c r="O1811" t="s">
        <v>5489</v>
      </c>
      <c r="P1811">
        <v>5</v>
      </c>
      <c r="Q1811">
        <v>6</v>
      </c>
    </row>
    <row r="1812" spans="1:17" x14ac:dyDescent="0.25">
      <c r="A1812" s="43">
        <v>1810</v>
      </c>
      <c r="B1812" t="s">
        <v>5490</v>
      </c>
      <c r="C1812" t="s">
        <v>5491</v>
      </c>
      <c r="D1812">
        <v>997093</v>
      </c>
      <c r="E1812">
        <v>120</v>
      </c>
      <c r="F1812">
        <v>97</v>
      </c>
      <c r="G1812">
        <v>167</v>
      </c>
      <c r="J1812">
        <v>1994</v>
      </c>
      <c r="K1812">
        <v>1998</v>
      </c>
      <c r="L1812">
        <v>2</v>
      </c>
      <c r="M1812">
        <v>7</v>
      </c>
      <c r="N1812">
        <v>1</v>
      </c>
      <c r="O1812" t="s">
        <v>5492</v>
      </c>
      <c r="P1812">
        <v>5</v>
      </c>
      <c r="Q1812">
        <v>6</v>
      </c>
    </row>
    <row r="1813" spans="1:17" x14ac:dyDescent="0.25">
      <c r="A1813" s="43">
        <v>1811</v>
      </c>
      <c r="B1813" t="s">
        <v>5493</v>
      </c>
      <c r="C1813" t="s">
        <v>5494</v>
      </c>
      <c r="D1813">
        <v>994871</v>
      </c>
      <c r="E1813">
        <v>120</v>
      </c>
      <c r="F1813">
        <v>110</v>
      </c>
      <c r="G1813">
        <v>180</v>
      </c>
      <c r="J1813">
        <v>1988</v>
      </c>
      <c r="L1813">
        <v>2</v>
      </c>
      <c r="M1813">
        <v>7</v>
      </c>
      <c r="O1813" t="s">
        <v>5495</v>
      </c>
      <c r="P1813">
        <v>5</v>
      </c>
      <c r="Q1813">
        <v>6</v>
      </c>
    </row>
    <row r="1814" spans="1:17" x14ac:dyDescent="0.25">
      <c r="A1814" s="43">
        <v>1812</v>
      </c>
      <c r="B1814" t="s">
        <v>5496</v>
      </c>
      <c r="C1814" t="s">
        <v>5497</v>
      </c>
      <c r="D1814">
        <v>995982</v>
      </c>
      <c r="E1814">
        <v>140</v>
      </c>
      <c r="F1814">
        <v>4380</v>
      </c>
      <c r="G1814">
        <v>4380</v>
      </c>
      <c r="J1814">
        <v>1969</v>
      </c>
      <c r="L1814">
        <v>1</v>
      </c>
      <c r="O1814" t="s">
        <v>5498</v>
      </c>
      <c r="P1814">
        <v>5</v>
      </c>
      <c r="Q1814">
        <v>6</v>
      </c>
    </row>
    <row r="1815" spans="1:17" x14ac:dyDescent="0.25">
      <c r="A1815" s="43">
        <v>1813</v>
      </c>
      <c r="B1815" t="s">
        <v>5499</v>
      </c>
      <c r="C1815" t="s">
        <v>5500</v>
      </c>
      <c r="D1815">
        <v>996689</v>
      </c>
      <c r="E1815">
        <v>130</v>
      </c>
      <c r="F1815">
        <v>113</v>
      </c>
      <c r="G1815">
        <v>113</v>
      </c>
      <c r="J1815">
        <v>1962</v>
      </c>
      <c r="K1815">
        <v>1978</v>
      </c>
      <c r="L1815">
        <v>2</v>
      </c>
      <c r="M1815">
        <v>7</v>
      </c>
      <c r="N1815">
        <v>2</v>
      </c>
      <c r="O1815" t="s">
        <v>5501</v>
      </c>
      <c r="P1815">
        <v>5</v>
      </c>
      <c r="Q1815">
        <v>6</v>
      </c>
    </row>
    <row r="1816" spans="1:17" x14ac:dyDescent="0.25">
      <c r="A1816" s="43">
        <v>1814</v>
      </c>
      <c r="B1816" t="s">
        <v>5502</v>
      </c>
      <c r="C1816" t="s">
        <v>5503</v>
      </c>
      <c r="D1816">
        <v>994375</v>
      </c>
      <c r="E1816">
        <v>140</v>
      </c>
      <c r="F1816">
        <v>650</v>
      </c>
      <c r="G1816">
        <v>650</v>
      </c>
      <c r="J1816">
        <v>1992</v>
      </c>
      <c r="L1816">
        <v>1</v>
      </c>
      <c r="O1816" t="s">
        <v>5504</v>
      </c>
      <c r="P1816">
        <v>5</v>
      </c>
      <c r="Q1816">
        <v>6</v>
      </c>
    </row>
    <row r="1817" spans="1:17" x14ac:dyDescent="0.25">
      <c r="A1817" s="43">
        <v>1815</v>
      </c>
      <c r="B1817" t="s">
        <v>5505</v>
      </c>
      <c r="C1817" t="s">
        <v>5506</v>
      </c>
      <c r="D1817">
        <v>994745</v>
      </c>
      <c r="E1817">
        <v>120</v>
      </c>
      <c r="F1817">
        <v>126</v>
      </c>
      <c r="G1817">
        <v>180</v>
      </c>
      <c r="J1817">
        <v>1836</v>
      </c>
      <c r="K1817">
        <v>1975</v>
      </c>
      <c r="L1817">
        <v>2</v>
      </c>
      <c r="M1817">
        <v>7</v>
      </c>
      <c r="N1817">
        <v>80</v>
      </c>
      <c r="O1817" t="s">
        <v>5507</v>
      </c>
      <c r="P1817">
        <v>5</v>
      </c>
      <c r="Q1817">
        <v>6</v>
      </c>
    </row>
    <row r="1818" spans="1:17" x14ac:dyDescent="0.25">
      <c r="A1818" s="43">
        <v>1816</v>
      </c>
      <c r="B1818" t="s">
        <v>5508</v>
      </c>
      <c r="C1818" t="s">
        <v>5509</v>
      </c>
      <c r="D1818">
        <v>996009</v>
      </c>
      <c r="E1818">
        <v>120</v>
      </c>
      <c r="F1818">
        <v>163</v>
      </c>
      <c r="G1818">
        <v>163</v>
      </c>
      <c r="J1818">
        <v>1964</v>
      </c>
      <c r="L1818">
        <v>2</v>
      </c>
      <c r="M1818">
        <v>7</v>
      </c>
      <c r="O1818" t="s">
        <v>5510</v>
      </c>
      <c r="P1818">
        <v>5</v>
      </c>
      <c r="Q1818">
        <v>6</v>
      </c>
    </row>
    <row r="1819" spans="1:17" x14ac:dyDescent="0.25">
      <c r="A1819" s="43">
        <v>1817</v>
      </c>
      <c r="B1819" t="s">
        <v>5511</v>
      </c>
      <c r="C1819" t="s">
        <v>5512</v>
      </c>
      <c r="D1819">
        <v>996316</v>
      </c>
      <c r="E1819">
        <v>130</v>
      </c>
      <c r="F1819">
        <v>94</v>
      </c>
      <c r="G1819">
        <v>94</v>
      </c>
      <c r="J1819">
        <v>1959</v>
      </c>
      <c r="L1819">
        <v>2</v>
      </c>
      <c r="M1819">
        <v>7</v>
      </c>
      <c r="O1819" t="s">
        <v>5513</v>
      </c>
      <c r="P1819">
        <v>5</v>
      </c>
      <c r="Q1819">
        <v>6</v>
      </c>
    </row>
    <row r="1820" spans="1:17" x14ac:dyDescent="0.25">
      <c r="A1820" s="43">
        <v>1818</v>
      </c>
      <c r="B1820" t="s">
        <v>5514</v>
      </c>
      <c r="C1820" t="s">
        <v>5515</v>
      </c>
      <c r="D1820">
        <v>996825</v>
      </c>
      <c r="E1820">
        <v>130</v>
      </c>
      <c r="F1820">
        <v>58</v>
      </c>
      <c r="G1820">
        <v>102</v>
      </c>
      <c r="J1820">
        <v>1977</v>
      </c>
      <c r="L1820">
        <v>1</v>
      </c>
      <c r="O1820" t="s">
        <v>5516</v>
      </c>
      <c r="P1820">
        <v>5</v>
      </c>
      <c r="Q1820">
        <v>6</v>
      </c>
    </row>
    <row r="1821" spans="1:17" x14ac:dyDescent="0.25">
      <c r="A1821" s="43">
        <v>1819</v>
      </c>
      <c r="B1821" t="s">
        <v>5517</v>
      </c>
      <c r="C1821" t="s">
        <v>5518</v>
      </c>
      <c r="D1821">
        <v>997407</v>
      </c>
      <c r="E1821">
        <v>120</v>
      </c>
      <c r="F1821">
        <v>175</v>
      </c>
      <c r="G1821">
        <v>175</v>
      </c>
      <c r="J1821">
        <v>2016</v>
      </c>
      <c r="L1821">
        <v>2</v>
      </c>
      <c r="M1821">
        <v>7</v>
      </c>
      <c r="O1821" t="s">
        <v>5519</v>
      </c>
      <c r="P1821">
        <v>5</v>
      </c>
      <c r="Q1821">
        <v>6</v>
      </c>
    </row>
    <row r="1822" spans="1:17" x14ac:dyDescent="0.25">
      <c r="A1822" s="43">
        <v>1820</v>
      </c>
      <c r="B1822" t="s">
        <v>5520</v>
      </c>
      <c r="C1822" t="s">
        <v>5521</v>
      </c>
      <c r="D1822">
        <v>993933</v>
      </c>
      <c r="E1822">
        <v>441</v>
      </c>
      <c r="F1822">
        <v>1114</v>
      </c>
      <c r="H1822">
        <v>1114</v>
      </c>
      <c r="J1822">
        <v>1999</v>
      </c>
      <c r="L1822">
        <v>1</v>
      </c>
      <c r="N1822">
        <v>5</v>
      </c>
      <c r="O1822" t="s">
        <v>5522</v>
      </c>
      <c r="P1822">
        <v>5</v>
      </c>
      <c r="Q1822">
        <v>6</v>
      </c>
    </row>
    <row r="1823" spans="1:17" x14ac:dyDescent="0.25">
      <c r="A1823" s="43">
        <v>1821</v>
      </c>
      <c r="B1823" t="s">
        <v>5523</v>
      </c>
      <c r="C1823" t="s">
        <v>5524</v>
      </c>
      <c r="D1823">
        <v>994248</v>
      </c>
      <c r="E1823">
        <v>130</v>
      </c>
      <c r="F1823">
        <v>107</v>
      </c>
      <c r="G1823">
        <v>107</v>
      </c>
      <c r="J1823">
        <v>1967</v>
      </c>
      <c r="K1823">
        <v>1982</v>
      </c>
      <c r="L1823">
        <v>1</v>
      </c>
      <c r="O1823" t="s">
        <v>5525</v>
      </c>
      <c r="P1823">
        <v>5</v>
      </c>
      <c r="Q1823">
        <v>6</v>
      </c>
    </row>
    <row r="1824" spans="1:17" x14ac:dyDescent="0.25">
      <c r="A1824" s="43">
        <v>1822</v>
      </c>
      <c r="B1824" t="s">
        <v>5526</v>
      </c>
      <c r="C1824" t="s">
        <v>5527</v>
      </c>
      <c r="D1824">
        <v>997521</v>
      </c>
      <c r="E1824">
        <v>120</v>
      </c>
      <c r="F1824">
        <v>120</v>
      </c>
      <c r="G1824">
        <v>120</v>
      </c>
      <c r="J1824">
        <v>1962</v>
      </c>
      <c r="K1824">
        <v>1978</v>
      </c>
      <c r="L1824">
        <v>2</v>
      </c>
      <c r="M1824">
        <v>7</v>
      </c>
      <c r="O1824" t="s">
        <v>5528</v>
      </c>
      <c r="P1824">
        <v>5</v>
      </c>
      <c r="Q1824">
        <v>6</v>
      </c>
    </row>
    <row r="1825" spans="1:17" x14ac:dyDescent="0.25">
      <c r="A1825" s="43">
        <v>1823</v>
      </c>
      <c r="B1825" t="s">
        <v>5529</v>
      </c>
      <c r="C1825" t="s">
        <v>5530</v>
      </c>
      <c r="D1825">
        <v>993790</v>
      </c>
      <c r="E1825">
        <v>120</v>
      </c>
      <c r="F1825">
        <v>109</v>
      </c>
      <c r="G1825">
        <v>109</v>
      </c>
      <c r="J1825">
        <v>1973</v>
      </c>
      <c r="L1825">
        <v>2</v>
      </c>
      <c r="M1825">
        <v>7</v>
      </c>
      <c r="N1825">
        <v>2</v>
      </c>
      <c r="O1825" t="s">
        <v>5531</v>
      </c>
      <c r="P1825">
        <v>5</v>
      </c>
      <c r="Q1825">
        <v>6</v>
      </c>
    </row>
    <row r="1826" spans="1:17" x14ac:dyDescent="0.25">
      <c r="A1826" s="43">
        <v>1824</v>
      </c>
      <c r="B1826" t="s">
        <v>5532</v>
      </c>
      <c r="C1826" t="s">
        <v>5533</v>
      </c>
      <c r="D1826">
        <v>997144</v>
      </c>
      <c r="E1826">
        <v>130</v>
      </c>
      <c r="F1826">
        <v>61</v>
      </c>
      <c r="G1826">
        <v>109</v>
      </c>
      <c r="J1826">
        <v>1978</v>
      </c>
      <c r="L1826">
        <v>1</v>
      </c>
      <c r="O1826" t="s">
        <v>5534</v>
      </c>
      <c r="P1826">
        <v>5</v>
      </c>
      <c r="Q1826">
        <v>6</v>
      </c>
    </row>
    <row r="1827" spans="1:17" x14ac:dyDescent="0.25">
      <c r="A1827" s="43">
        <v>1825</v>
      </c>
      <c r="B1827" t="s">
        <v>5535</v>
      </c>
      <c r="C1827" t="s">
        <v>5536</v>
      </c>
      <c r="D1827">
        <v>993785</v>
      </c>
      <c r="E1827">
        <v>120</v>
      </c>
      <c r="F1827">
        <v>134</v>
      </c>
      <c r="G1827">
        <v>134</v>
      </c>
      <c r="J1827">
        <v>1969</v>
      </c>
      <c r="L1827">
        <v>2</v>
      </c>
      <c r="M1827">
        <v>7</v>
      </c>
      <c r="O1827" t="s">
        <v>5537</v>
      </c>
      <c r="P1827">
        <v>5</v>
      </c>
      <c r="Q1827">
        <v>6</v>
      </c>
    </row>
    <row r="1828" spans="1:17" x14ac:dyDescent="0.25">
      <c r="A1828" s="43">
        <v>1826</v>
      </c>
      <c r="B1828" t="s">
        <v>5538</v>
      </c>
      <c r="C1828" t="s">
        <v>5539</v>
      </c>
      <c r="D1828">
        <v>993687</v>
      </c>
      <c r="E1828">
        <v>120</v>
      </c>
      <c r="F1828">
        <v>109</v>
      </c>
      <c r="G1828">
        <v>109</v>
      </c>
      <c r="J1828">
        <v>1973</v>
      </c>
      <c r="L1828">
        <v>2</v>
      </c>
      <c r="M1828">
        <v>7</v>
      </c>
      <c r="O1828" t="s">
        <v>5540</v>
      </c>
      <c r="P1828">
        <v>5</v>
      </c>
      <c r="Q1828">
        <v>6</v>
      </c>
    </row>
    <row r="1829" spans="1:17" x14ac:dyDescent="0.25">
      <c r="A1829" s="43">
        <v>1827</v>
      </c>
      <c r="B1829" t="s">
        <v>5541</v>
      </c>
      <c r="C1829" t="s">
        <v>5542</v>
      </c>
      <c r="D1829">
        <v>996876</v>
      </c>
      <c r="E1829">
        <v>120</v>
      </c>
      <c r="F1829">
        <v>122</v>
      </c>
      <c r="G1829">
        <v>122</v>
      </c>
      <c r="J1829">
        <v>1979</v>
      </c>
      <c r="L1829">
        <v>7</v>
      </c>
      <c r="M1829">
        <v>1</v>
      </c>
      <c r="N1829">
        <v>2</v>
      </c>
      <c r="O1829" t="s">
        <v>5543</v>
      </c>
      <c r="P1829">
        <v>5</v>
      </c>
      <c r="Q1829">
        <v>6</v>
      </c>
    </row>
    <row r="1830" spans="1:17" x14ac:dyDescent="0.25">
      <c r="A1830" s="43">
        <v>1828</v>
      </c>
      <c r="B1830" t="s">
        <v>5544</v>
      </c>
      <c r="C1830" t="s">
        <v>5545</v>
      </c>
      <c r="D1830">
        <v>100077122</v>
      </c>
      <c r="E1830">
        <v>120</v>
      </c>
      <c r="F1830">
        <v>188</v>
      </c>
      <c r="G1830">
        <v>158</v>
      </c>
      <c r="J1830">
        <v>2018</v>
      </c>
      <c r="L1830">
        <v>5</v>
      </c>
      <c r="M1830">
        <v>1</v>
      </c>
      <c r="O1830" t="s">
        <v>5546</v>
      </c>
      <c r="P1830">
        <v>5</v>
      </c>
      <c r="Q1830">
        <v>6</v>
      </c>
    </row>
    <row r="1831" spans="1:17" x14ac:dyDescent="0.25">
      <c r="A1831" s="43">
        <v>1829</v>
      </c>
      <c r="B1831" t="s">
        <v>5547</v>
      </c>
      <c r="C1831" t="s">
        <v>5548</v>
      </c>
      <c r="D1831">
        <v>996801</v>
      </c>
      <c r="E1831">
        <v>120</v>
      </c>
      <c r="F1831">
        <v>187</v>
      </c>
      <c r="G1831">
        <v>187</v>
      </c>
      <c r="J1831">
        <v>1982</v>
      </c>
      <c r="L1831">
        <v>2</v>
      </c>
      <c r="M1831">
        <v>3</v>
      </c>
      <c r="N1831">
        <v>80</v>
      </c>
      <c r="O1831" t="s">
        <v>5549</v>
      </c>
      <c r="P1831">
        <v>5</v>
      </c>
      <c r="Q1831">
        <v>6</v>
      </c>
    </row>
    <row r="1832" spans="1:17" x14ac:dyDescent="0.25">
      <c r="A1832" s="43">
        <v>1830</v>
      </c>
      <c r="B1832" t="s">
        <v>5550</v>
      </c>
      <c r="C1832" t="s">
        <v>5551</v>
      </c>
      <c r="D1832">
        <v>995813</v>
      </c>
      <c r="E1832">
        <v>130</v>
      </c>
      <c r="F1832">
        <v>107</v>
      </c>
      <c r="G1832">
        <v>107</v>
      </c>
      <c r="J1832">
        <v>1970</v>
      </c>
      <c r="K1832">
        <v>1983</v>
      </c>
      <c r="L1832">
        <v>1</v>
      </c>
      <c r="N1832">
        <v>2</v>
      </c>
      <c r="O1832" t="s">
        <v>5552</v>
      </c>
      <c r="P1832">
        <v>5</v>
      </c>
      <c r="Q1832">
        <v>6</v>
      </c>
    </row>
    <row r="1833" spans="1:17" x14ac:dyDescent="0.25">
      <c r="A1833" s="43">
        <v>1831</v>
      </c>
      <c r="B1833" t="s">
        <v>5553</v>
      </c>
      <c r="C1833" t="s">
        <v>5554</v>
      </c>
      <c r="D1833">
        <v>994792</v>
      </c>
      <c r="E1833">
        <v>120</v>
      </c>
      <c r="F1833">
        <v>143</v>
      </c>
      <c r="G1833">
        <v>143</v>
      </c>
      <c r="J1833">
        <v>1972</v>
      </c>
      <c r="L1833">
        <v>2</v>
      </c>
      <c r="M1833">
        <v>7</v>
      </c>
      <c r="O1833" t="s">
        <v>5555</v>
      </c>
      <c r="P1833">
        <v>5</v>
      </c>
      <c r="Q1833">
        <v>6</v>
      </c>
    </row>
    <row r="1834" spans="1:17" x14ac:dyDescent="0.25">
      <c r="A1834" s="43">
        <v>1832</v>
      </c>
      <c r="B1834" t="s">
        <v>5556</v>
      </c>
      <c r="C1834" t="s">
        <v>5557</v>
      </c>
      <c r="D1834">
        <v>995451</v>
      </c>
      <c r="E1834">
        <v>120</v>
      </c>
      <c r="F1834">
        <v>107</v>
      </c>
      <c r="G1834">
        <v>107</v>
      </c>
      <c r="J1834">
        <v>1967</v>
      </c>
      <c r="L1834">
        <v>2</v>
      </c>
      <c r="M1834">
        <v>7</v>
      </c>
      <c r="N1834">
        <v>1</v>
      </c>
      <c r="O1834" t="s">
        <v>5558</v>
      </c>
      <c r="P1834">
        <v>5</v>
      </c>
      <c r="Q1834">
        <v>6</v>
      </c>
    </row>
    <row r="1835" spans="1:17" x14ac:dyDescent="0.25">
      <c r="A1835" s="43">
        <v>1833</v>
      </c>
      <c r="B1835" t="s">
        <v>5559</v>
      </c>
      <c r="C1835" t="s">
        <v>4408</v>
      </c>
      <c r="D1835">
        <v>994290</v>
      </c>
      <c r="E1835">
        <v>120</v>
      </c>
      <c r="F1835">
        <v>112</v>
      </c>
      <c r="G1835">
        <v>112</v>
      </c>
      <c r="J1835">
        <v>1963</v>
      </c>
      <c r="L1835">
        <v>2</v>
      </c>
      <c r="M1835">
        <v>3</v>
      </c>
      <c r="O1835" t="s">
        <v>5560</v>
      </c>
      <c r="P1835">
        <v>5</v>
      </c>
      <c r="Q1835">
        <v>6</v>
      </c>
    </row>
    <row r="1836" spans="1:17" x14ac:dyDescent="0.25">
      <c r="A1836" s="43">
        <v>1834</v>
      </c>
      <c r="B1836" t="s">
        <v>5561</v>
      </c>
      <c r="C1836" t="s">
        <v>5562</v>
      </c>
      <c r="D1836">
        <v>996854</v>
      </c>
      <c r="E1836">
        <v>120</v>
      </c>
      <c r="F1836">
        <v>119</v>
      </c>
      <c r="G1836">
        <v>178</v>
      </c>
      <c r="J1836">
        <v>1927</v>
      </c>
      <c r="K1836">
        <v>2002</v>
      </c>
      <c r="L1836">
        <v>2</v>
      </c>
      <c r="M1836">
        <v>7</v>
      </c>
      <c r="N1836">
        <v>1</v>
      </c>
      <c r="O1836" t="s">
        <v>5563</v>
      </c>
      <c r="P1836">
        <v>5</v>
      </c>
      <c r="Q1836">
        <v>6</v>
      </c>
    </row>
    <row r="1837" spans="1:17" x14ac:dyDescent="0.25">
      <c r="A1837" s="43">
        <v>1835</v>
      </c>
      <c r="B1837" t="s">
        <v>5564</v>
      </c>
      <c r="C1837" t="s">
        <v>5565</v>
      </c>
      <c r="D1837">
        <v>997538</v>
      </c>
      <c r="E1837">
        <v>120</v>
      </c>
      <c r="F1837">
        <v>248</v>
      </c>
      <c r="G1837">
        <v>190</v>
      </c>
      <c r="J1837">
        <v>2018</v>
      </c>
      <c r="L1837">
        <v>5</v>
      </c>
      <c r="M1837">
        <v>1</v>
      </c>
      <c r="O1837" t="s">
        <v>5566</v>
      </c>
      <c r="P1837">
        <v>5</v>
      </c>
      <c r="Q1837">
        <v>6</v>
      </c>
    </row>
    <row r="1838" spans="1:17" x14ac:dyDescent="0.25">
      <c r="A1838" s="43">
        <v>1836</v>
      </c>
      <c r="B1838" t="s">
        <v>5567</v>
      </c>
      <c r="C1838" t="s">
        <v>5568</v>
      </c>
      <c r="D1838">
        <v>994179</v>
      </c>
      <c r="E1838">
        <v>130</v>
      </c>
      <c r="F1838">
        <v>125</v>
      </c>
      <c r="G1838">
        <v>125</v>
      </c>
      <c r="J1838">
        <v>1967</v>
      </c>
      <c r="K1838">
        <v>1985</v>
      </c>
      <c r="L1838">
        <v>1</v>
      </c>
      <c r="O1838" t="s">
        <v>5569</v>
      </c>
      <c r="P1838">
        <v>5</v>
      </c>
      <c r="Q1838">
        <v>6</v>
      </c>
    </row>
    <row r="1839" spans="1:17" x14ac:dyDescent="0.25">
      <c r="A1839" s="43">
        <v>1837</v>
      </c>
      <c r="B1839" t="s">
        <v>5570</v>
      </c>
      <c r="C1839" t="s">
        <v>5571</v>
      </c>
      <c r="D1839">
        <v>996151</v>
      </c>
      <c r="E1839">
        <v>120</v>
      </c>
      <c r="F1839">
        <v>87</v>
      </c>
      <c r="G1839">
        <v>87</v>
      </c>
      <c r="J1839">
        <v>1950</v>
      </c>
      <c r="L1839">
        <v>2</v>
      </c>
      <c r="M1839">
        <v>7</v>
      </c>
      <c r="O1839" t="s">
        <v>5572</v>
      </c>
      <c r="P1839">
        <v>5</v>
      </c>
      <c r="Q1839">
        <v>6</v>
      </c>
    </row>
    <row r="1840" spans="1:17" x14ac:dyDescent="0.25">
      <c r="A1840" s="43">
        <v>1838</v>
      </c>
      <c r="B1840" t="s">
        <v>5573</v>
      </c>
      <c r="C1840" t="s">
        <v>5574</v>
      </c>
      <c r="D1840">
        <v>994494</v>
      </c>
      <c r="E1840">
        <v>130</v>
      </c>
      <c r="F1840">
        <v>62</v>
      </c>
      <c r="G1840">
        <v>123</v>
      </c>
      <c r="J1840">
        <v>1993</v>
      </c>
      <c r="L1840">
        <v>1</v>
      </c>
      <c r="O1840" t="s">
        <v>5575</v>
      </c>
      <c r="P1840">
        <v>5</v>
      </c>
      <c r="Q1840">
        <v>6</v>
      </c>
    </row>
    <row r="1841" spans="1:17" x14ac:dyDescent="0.25">
      <c r="A1841" s="43">
        <v>1839</v>
      </c>
      <c r="B1841" t="s">
        <v>5576</v>
      </c>
      <c r="C1841" t="s">
        <v>5577</v>
      </c>
      <c r="D1841">
        <v>995462</v>
      </c>
      <c r="E1841">
        <v>130</v>
      </c>
      <c r="F1841">
        <v>126</v>
      </c>
      <c r="G1841">
        <v>126</v>
      </c>
      <c r="J1841">
        <v>1970</v>
      </c>
      <c r="K1841">
        <v>1984</v>
      </c>
      <c r="L1841">
        <v>1</v>
      </c>
      <c r="N1841">
        <v>2</v>
      </c>
      <c r="O1841" t="s">
        <v>5578</v>
      </c>
      <c r="P1841">
        <v>5</v>
      </c>
      <c r="Q1841">
        <v>6</v>
      </c>
    </row>
    <row r="1842" spans="1:17" x14ac:dyDescent="0.25">
      <c r="A1842" s="43">
        <v>1840</v>
      </c>
      <c r="B1842" t="s">
        <v>5579</v>
      </c>
      <c r="C1842" t="s">
        <v>5580</v>
      </c>
      <c r="D1842">
        <v>996288</v>
      </c>
      <c r="E1842">
        <v>120</v>
      </c>
      <c r="F1842">
        <v>87</v>
      </c>
      <c r="G1842">
        <v>87</v>
      </c>
      <c r="J1842">
        <v>1980</v>
      </c>
      <c r="L1842">
        <v>2</v>
      </c>
      <c r="M1842">
        <v>7</v>
      </c>
      <c r="N1842">
        <v>2</v>
      </c>
      <c r="O1842" t="s">
        <v>5581</v>
      </c>
      <c r="P1842">
        <v>5</v>
      </c>
      <c r="Q1842">
        <v>6</v>
      </c>
    </row>
    <row r="1843" spans="1:17" x14ac:dyDescent="0.25">
      <c r="A1843" s="43">
        <v>1841</v>
      </c>
      <c r="B1843" t="s">
        <v>5582</v>
      </c>
      <c r="C1843" t="s">
        <v>5583</v>
      </c>
      <c r="D1843">
        <v>2685023</v>
      </c>
      <c r="E1843">
        <v>130</v>
      </c>
      <c r="F1843">
        <v>60</v>
      </c>
      <c r="G1843">
        <v>119</v>
      </c>
      <c r="J1843">
        <v>2008</v>
      </c>
      <c r="L1843">
        <v>1</v>
      </c>
      <c r="N1843">
        <v>90</v>
      </c>
      <c r="O1843" t="s">
        <v>5584</v>
      </c>
      <c r="P1843">
        <v>5</v>
      </c>
      <c r="Q1843">
        <v>6</v>
      </c>
    </row>
    <row r="1844" spans="1:17" x14ac:dyDescent="0.25">
      <c r="A1844" s="43">
        <v>1842</v>
      </c>
      <c r="B1844" t="s">
        <v>5585</v>
      </c>
      <c r="C1844" t="s">
        <v>5586</v>
      </c>
      <c r="D1844">
        <v>994718</v>
      </c>
      <c r="E1844">
        <v>120</v>
      </c>
      <c r="F1844">
        <v>141</v>
      </c>
      <c r="G1844">
        <v>141</v>
      </c>
      <c r="J1844">
        <v>1820</v>
      </c>
      <c r="K1844">
        <v>1981</v>
      </c>
      <c r="L1844">
        <v>2</v>
      </c>
      <c r="M1844">
        <v>7</v>
      </c>
      <c r="N1844">
        <v>7</v>
      </c>
      <c r="O1844" t="s">
        <v>5587</v>
      </c>
      <c r="P1844">
        <v>5</v>
      </c>
      <c r="Q1844">
        <v>6</v>
      </c>
    </row>
    <row r="1845" spans="1:17" x14ac:dyDescent="0.25">
      <c r="A1845" s="43">
        <v>1843</v>
      </c>
      <c r="B1845" t="s">
        <v>5588</v>
      </c>
      <c r="C1845" t="s">
        <v>5589</v>
      </c>
      <c r="D1845">
        <v>997267</v>
      </c>
      <c r="E1845">
        <v>130</v>
      </c>
      <c r="F1845">
        <v>146</v>
      </c>
      <c r="G1845">
        <v>110</v>
      </c>
      <c r="J1845">
        <v>1967</v>
      </c>
      <c r="L1845">
        <v>1</v>
      </c>
      <c r="O1845" t="s">
        <v>5590</v>
      </c>
      <c r="P1845">
        <v>5</v>
      </c>
      <c r="Q1845">
        <v>6</v>
      </c>
    </row>
    <row r="1846" spans="1:17" x14ac:dyDescent="0.25">
      <c r="A1846" s="43">
        <v>1844</v>
      </c>
      <c r="B1846" t="s">
        <v>5591</v>
      </c>
      <c r="C1846" t="s">
        <v>5592</v>
      </c>
      <c r="D1846">
        <v>2540593</v>
      </c>
      <c r="E1846">
        <v>130</v>
      </c>
      <c r="F1846">
        <v>118</v>
      </c>
      <c r="G1846">
        <v>118</v>
      </c>
      <c r="J1846">
        <v>2000</v>
      </c>
      <c r="L1846">
        <v>1</v>
      </c>
      <c r="O1846" t="s">
        <v>5593</v>
      </c>
      <c r="P1846">
        <v>5</v>
      </c>
      <c r="Q1846">
        <v>6</v>
      </c>
    </row>
    <row r="1847" spans="1:17" x14ac:dyDescent="0.25">
      <c r="A1847" s="43">
        <v>1845</v>
      </c>
      <c r="B1847" t="s">
        <v>5594</v>
      </c>
      <c r="C1847" t="s">
        <v>5595</v>
      </c>
      <c r="D1847">
        <v>994979</v>
      </c>
      <c r="E1847">
        <v>120</v>
      </c>
      <c r="F1847">
        <v>168</v>
      </c>
      <c r="G1847">
        <v>168</v>
      </c>
      <c r="J1847">
        <v>1981</v>
      </c>
      <c r="K1847">
        <v>2008</v>
      </c>
      <c r="L1847">
        <v>2</v>
      </c>
      <c r="M1847">
        <v>7</v>
      </c>
      <c r="O1847" t="s">
        <v>5596</v>
      </c>
      <c r="P1847">
        <v>5</v>
      </c>
      <c r="Q1847">
        <v>6</v>
      </c>
    </row>
    <row r="1848" spans="1:17" x14ac:dyDescent="0.25">
      <c r="A1848" s="43">
        <v>1846</v>
      </c>
      <c r="B1848" t="s">
        <v>5597</v>
      </c>
      <c r="C1848" t="s">
        <v>5598</v>
      </c>
      <c r="D1848">
        <v>996864</v>
      </c>
      <c r="E1848">
        <v>120</v>
      </c>
      <c r="F1848">
        <v>127</v>
      </c>
      <c r="G1848">
        <v>174</v>
      </c>
      <c r="J1848">
        <v>1937</v>
      </c>
      <c r="K1848">
        <v>1988</v>
      </c>
      <c r="L1848">
        <v>2</v>
      </c>
      <c r="M1848">
        <v>7</v>
      </c>
      <c r="N1848">
        <v>2</v>
      </c>
      <c r="O1848" t="s">
        <v>5599</v>
      </c>
      <c r="P1848">
        <v>5</v>
      </c>
      <c r="Q1848">
        <v>6</v>
      </c>
    </row>
    <row r="1849" spans="1:17" x14ac:dyDescent="0.25">
      <c r="A1849" s="43">
        <v>1847</v>
      </c>
      <c r="B1849" t="s">
        <v>5600</v>
      </c>
      <c r="C1849" t="s">
        <v>5601</v>
      </c>
      <c r="D1849">
        <v>100103522</v>
      </c>
      <c r="E1849">
        <v>131</v>
      </c>
      <c r="F1849">
        <v>120</v>
      </c>
      <c r="G1849">
        <v>120</v>
      </c>
      <c r="J1849">
        <v>2017</v>
      </c>
      <c r="L1849">
        <v>1</v>
      </c>
      <c r="O1849" t="s">
        <v>5602</v>
      </c>
      <c r="P1849">
        <v>5</v>
      </c>
      <c r="Q1849">
        <v>6</v>
      </c>
    </row>
    <row r="1850" spans="1:17" x14ac:dyDescent="0.25">
      <c r="A1850" s="43">
        <v>1848</v>
      </c>
      <c r="B1850" t="s">
        <v>5603</v>
      </c>
      <c r="C1850" t="s">
        <v>5604</v>
      </c>
      <c r="D1850">
        <v>994912</v>
      </c>
      <c r="E1850">
        <v>120</v>
      </c>
      <c r="F1850">
        <v>181</v>
      </c>
      <c r="G1850">
        <v>181</v>
      </c>
      <c r="J1850">
        <v>1970</v>
      </c>
      <c r="K1850">
        <v>1975</v>
      </c>
      <c r="L1850">
        <v>2</v>
      </c>
      <c r="M1850">
        <v>7</v>
      </c>
      <c r="O1850" t="s">
        <v>5605</v>
      </c>
      <c r="P1850">
        <v>5</v>
      </c>
      <c r="Q1850">
        <v>6</v>
      </c>
    </row>
    <row r="1851" spans="1:17" x14ac:dyDescent="0.25">
      <c r="A1851" s="43">
        <v>1849</v>
      </c>
      <c r="B1851" t="s">
        <v>5606</v>
      </c>
      <c r="C1851" t="s">
        <v>5607</v>
      </c>
      <c r="D1851">
        <v>996453</v>
      </c>
      <c r="E1851">
        <v>120</v>
      </c>
      <c r="F1851">
        <v>122</v>
      </c>
      <c r="G1851">
        <v>159</v>
      </c>
      <c r="J1851">
        <v>1951</v>
      </c>
      <c r="K1851">
        <v>1979</v>
      </c>
      <c r="L1851">
        <v>2</v>
      </c>
      <c r="M1851">
        <v>7</v>
      </c>
      <c r="O1851" t="s">
        <v>5608</v>
      </c>
      <c r="P1851">
        <v>5</v>
      </c>
      <c r="Q1851">
        <v>6</v>
      </c>
    </row>
    <row r="1852" spans="1:17" x14ac:dyDescent="0.25">
      <c r="A1852" s="43">
        <v>1850</v>
      </c>
      <c r="B1852" t="s">
        <v>5609</v>
      </c>
      <c r="C1852" t="s">
        <v>5610</v>
      </c>
      <c r="D1852">
        <v>100133764</v>
      </c>
      <c r="E1852">
        <v>131</v>
      </c>
      <c r="F1852">
        <v>113</v>
      </c>
      <c r="G1852">
        <v>113</v>
      </c>
      <c r="J1852">
        <v>2019</v>
      </c>
      <c r="L1852">
        <v>2</v>
      </c>
      <c r="M1852">
        <v>7</v>
      </c>
      <c r="O1852" t="s">
        <v>5611</v>
      </c>
      <c r="P1852">
        <v>5</v>
      </c>
      <c r="Q1852">
        <v>6</v>
      </c>
    </row>
    <row r="1853" spans="1:17" x14ac:dyDescent="0.25">
      <c r="A1853" s="43">
        <v>1851</v>
      </c>
      <c r="B1853" t="s">
        <v>5612</v>
      </c>
      <c r="C1853" t="s">
        <v>5613</v>
      </c>
      <c r="D1853">
        <v>994116</v>
      </c>
      <c r="E1853">
        <v>130</v>
      </c>
      <c r="F1853">
        <v>107</v>
      </c>
      <c r="G1853">
        <v>107</v>
      </c>
      <c r="J1853">
        <v>1967</v>
      </c>
      <c r="K1853">
        <v>1984</v>
      </c>
      <c r="L1853">
        <v>1</v>
      </c>
      <c r="O1853" t="s">
        <v>5614</v>
      </c>
      <c r="P1853">
        <v>5</v>
      </c>
      <c r="Q1853">
        <v>6</v>
      </c>
    </row>
    <row r="1854" spans="1:17" x14ac:dyDescent="0.25">
      <c r="A1854" s="43">
        <v>1852</v>
      </c>
      <c r="B1854" t="s">
        <v>5615</v>
      </c>
      <c r="C1854" t="s">
        <v>5616</v>
      </c>
      <c r="D1854">
        <v>994480</v>
      </c>
      <c r="E1854">
        <v>130</v>
      </c>
      <c r="F1854">
        <v>60</v>
      </c>
      <c r="G1854">
        <v>120</v>
      </c>
      <c r="J1854">
        <v>1993</v>
      </c>
      <c r="L1854">
        <v>1</v>
      </c>
      <c r="O1854" t="s">
        <v>5617</v>
      </c>
      <c r="P1854">
        <v>5</v>
      </c>
      <c r="Q1854">
        <v>6</v>
      </c>
    </row>
    <row r="1855" spans="1:17" x14ac:dyDescent="0.25">
      <c r="A1855" s="43">
        <v>1853</v>
      </c>
      <c r="B1855" t="s">
        <v>5618</v>
      </c>
      <c r="C1855" t="s">
        <v>5619</v>
      </c>
      <c r="D1855">
        <v>996883</v>
      </c>
      <c r="E1855">
        <v>130</v>
      </c>
      <c r="F1855">
        <v>149</v>
      </c>
      <c r="G1855">
        <v>149</v>
      </c>
      <c r="J1855">
        <v>1967</v>
      </c>
      <c r="K1855">
        <v>1979</v>
      </c>
      <c r="L1855">
        <v>1</v>
      </c>
      <c r="O1855" t="s">
        <v>5620</v>
      </c>
      <c r="P1855">
        <v>5</v>
      </c>
      <c r="Q1855">
        <v>6</v>
      </c>
    </row>
    <row r="1856" spans="1:17" x14ac:dyDescent="0.25">
      <c r="A1856" s="43">
        <v>1854</v>
      </c>
      <c r="B1856" t="s">
        <v>5621</v>
      </c>
      <c r="C1856" t="s">
        <v>5622</v>
      </c>
      <c r="D1856">
        <v>994198</v>
      </c>
      <c r="E1856">
        <v>120</v>
      </c>
      <c r="F1856">
        <v>167</v>
      </c>
      <c r="G1856">
        <v>167</v>
      </c>
      <c r="J1856">
        <v>1970</v>
      </c>
      <c r="K1856">
        <v>1994</v>
      </c>
      <c r="L1856">
        <v>1</v>
      </c>
      <c r="N1856">
        <v>90</v>
      </c>
      <c r="O1856" t="s">
        <v>5623</v>
      </c>
      <c r="P1856">
        <v>5</v>
      </c>
      <c r="Q1856">
        <v>6</v>
      </c>
    </row>
    <row r="1857" spans="1:17" x14ac:dyDescent="0.25">
      <c r="A1857" s="43">
        <v>1855</v>
      </c>
      <c r="B1857" t="s">
        <v>5624</v>
      </c>
      <c r="C1857" t="s">
        <v>5625</v>
      </c>
      <c r="D1857">
        <v>100098587</v>
      </c>
      <c r="E1857">
        <v>131</v>
      </c>
      <c r="F1857">
        <v>130</v>
      </c>
      <c r="G1857">
        <v>130</v>
      </c>
      <c r="J1857">
        <v>2017</v>
      </c>
      <c r="L1857">
        <v>1</v>
      </c>
      <c r="O1857" t="s">
        <v>5626</v>
      </c>
      <c r="P1857">
        <v>5</v>
      </c>
      <c r="Q1857">
        <v>6</v>
      </c>
    </row>
    <row r="1858" spans="1:17" x14ac:dyDescent="0.25">
      <c r="A1858" s="43">
        <v>1856</v>
      </c>
      <c r="B1858" t="s">
        <v>5627</v>
      </c>
      <c r="C1858" t="s">
        <v>5628</v>
      </c>
      <c r="D1858">
        <v>995425</v>
      </c>
      <c r="E1858">
        <v>120</v>
      </c>
      <c r="F1858">
        <v>195</v>
      </c>
      <c r="G1858">
        <v>171</v>
      </c>
      <c r="J1858">
        <v>1971</v>
      </c>
      <c r="K1858">
        <v>2012</v>
      </c>
      <c r="L1858">
        <v>2</v>
      </c>
      <c r="M1858">
        <v>7</v>
      </c>
      <c r="N1858">
        <v>5</v>
      </c>
      <c r="O1858" t="s">
        <v>5629</v>
      </c>
      <c r="P1858">
        <v>5</v>
      </c>
      <c r="Q1858">
        <v>6</v>
      </c>
    </row>
    <row r="1859" spans="1:17" x14ac:dyDescent="0.25">
      <c r="A1859" s="43">
        <v>1857</v>
      </c>
      <c r="B1859" t="s">
        <v>5630</v>
      </c>
      <c r="C1859" t="s">
        <v>5631</v>
      </c>
      <c r="D1859">
        <v>2572637</v>
      </c>
      <c r="E1859">
        <v>323</v>
      </c>
      <c r="F1859">
        <v>68</v>
      </c>
      <c r="H1859">
        <v>68</v>
      </c>
      <c r="J1859">
        <v>2002</v>
      </c>
      <c r="L1859">
        <v>9</v>
      </c>
      <c r="O1859" t="s">
        <v>5632</v>
      </c>
      <c r="P1859">
        <v>5</v>
      </c>
      <c r="Q1859">
        <v>6</v>
      </c>
    </row>
    <row r="1860" spans="1:17" x14ac:dyDescent="0.25">
      <c r="A1860" s="43">
        <v>1858</v>
      </c>
      <c r="B1860" t="s">
        <v>5633</v>
      </c>
      <c r="C1860" t="s">
        <v>5634</v>
      </c>
      <c r="D1860">
        <v>994574</v>
      </c>
      <c r="E1860">
        <v>130</v>
      </c>
      <c r="F1860">
        <v>124</v>
      </c>
      <c r="G1860">
        <v>107</v>
      </c>
      <c r="J1860">
        <v>1967</v>
      </c>
      <c r="K1860">
        <v>1985</v>
      </c>
      <c r="L1860">
        <v>1</v>
      </c>
      <c r="O1860" t="s">
        <v>5635</v>
      </c>
      <c r="P1860">
        <v>5</v>
      </c>
      <c r="Q1860">
        <v>6</v>
      </c>
    </row>
    <row r="1861" spans="1:17" x14ac:dyDescent="0.25">
      <c r="A1861" s="43">
        <v>1859</v>
      </c>
      <c r="B1861" t="s">
        <v>5636</v>
      </c>
      <c r="C1861" t="s">
        <v>5637</v>
      </c>
      <c r="D1861">
        <v>995406</v>
      </c>
      <c r="E1861">
        <v>120</v>
      </c>
      <c r="F1861">
        <v>178</v>
      </c>
      <c r="G1861">
        <v>143</v>
      </c>
      <c r="J1861">
        <v>1970</v>
      </c>
      <c r="K1861">
        <v>1989</v>
      </c>
      <c r="L1861">
        <v>2</v>
      </c>
      <c r="M1861">
        <v>3</v>
      </c>
      <c r="O1861" t="s">
        <v>5638</v>
      </c>
      <c r="P1861">
        <v>5</v>
      </c>
      <c r="Q1861">
        <v>6</v>
      </c>
    </row>
    <row r="1862" spans="1:17" x14ac:dyDescent="0.25">
      <c r="A1862" s="43">
        <v>1860</v>
      </c>
      <c r="B1862" t="s">
        <v>5639</v>
      </c>
      <c r="C1862" t="s">
        <v>5640</v>
      </c>
      <c r="D1862">
        <v>997129</v>
      </c>
      <c r="E1862">
        <v>130</v>
      </c>
      <c r="F1862">
        <v>52</v>
      </c>
      <c r="G1862">
        <v>91</v>
      </c>
      <c r="J1862">
        <v>1965</v>
      </c>
      <c r="L1862">
        <v>2</v>
      </c>
      <c r="M1862">
        <v>3</v>
      </c>
      <c r="N1862">
        <v>90</v>
      </c>
      <c r="O1862" t="s">
        <v>5641</v>
      </c>
      <c r="P1862">
        <v>5</v>
      </c>
      <c r="Q1862">
        <v>6</v>
      </c>
    </row>
    <row r="1863" spans="1:17" x14ac:dyDescent="0.25">
      <c r="A1863" s="43">
        <v>1861</v>
      </c>
      <c r="B1863" t="s">
        <v>5642</v>
      </c>
      <c r="C1863" t="s">
        <v>5643</v>
      </c>
      <c r="D1863">
        <v>100088996</v>
      </c>
      <c r="E1863">
        <v>130</v>
      </c>
      <c r="F1863">
        <v>135</v>
      </c>
      <c r="G1863">
        <v>135</v>
      </c>
      <c r="J1863">
        <v>2015</v>
      </c>
      <c r="L1863">
        <v>1</v>
      </c>
      <c r="O1863" t="s">
        <v>5644</v>
      </c>
      <c r="P1863">
        <v>5</v>
      </c>
      <c r="Q1863">
        <v>6</v>
      </c>
    </row>
    <row r="1864" spans="1:17" x14ac:dyDescent="0.25">
      <c r="A1864" s="43">
        <v>1862</v>
      </c>
      <c r="B1864" t="s">
        <v>5645</v>
      </c>
      <c r="C1864" t="s">
        <v>5646</v>
      </c>
      <c r="D1864">
        <v>994782</v>
      </c>
      <c r="E1864">
        <v>130</v>
      </c>
      <c r="F1864">
        <v>113</v>
      </c>
      <c r="G1864">
        <v>113</v>
      </c>
      <c r="J1864">
        <v>1975</v>
      </c>
      <c r="L1864">
        <v>1</v>
      </c>
      <c r="N1864">
        <v>0</v>
      </c>
      <c r="O1864" t="s">
        <v>5647</v>
      </c>
      <c r="P1864">
        <v>5</v>
      </c>
      <c r="Q1864">
        <v>6</v>
      </c>
    </row>
    <row r="1865" spans="1:17" x14ac:dyDescent="0.25">
      <c r="A1865" s="43">
        <v>1863</v>
      </c>
      <c r="B1865" t="s">
        <v>5648</v>
      </c>
      <c r="C1865" t="s">
        <v>5649</v>
      </c>
      <c r="D1865">
        <v>996049</v>
      </c>
      <c r="E1865">
        <v>120</v>
      </c>
      <c r="F1865">
        <v>179</v>
      </c>
      <c r="G1865">
        <v>142</v>
      </c>
      <c r="J1865">
        <v>1950</v>
      </c>
      <c r="K1865">
        <v>1955</v>
      </c>
      <c r="L1865">
        <v>2</v>
      </c>
      <c r="M1865">
        <v>7</v>
      </c>
      <c r="N1865">
        <v>2</v>
      </c>
      <c r="O1865" t="s">
        <v>5650</v>
      </c>
      <c r="P1865">
        <v>5</v>
      </c>
      <c r="Q1865">
        <v>6</v>
      </c>
    </row>
    <row r="1866" spans="1:17" x14ac:dyDescent="0.25">
      <c r="A1866" s="43">
        <v>1864</v>
      </c>
      <c r="B1866" t="s">
        <v>5651</v>
      </c>
      <c r="C1866" t="s">
        <v>5652</v>
      </c>
      <c r="D1866">
        <v>993849</v>
      </c>
      <c r="E1866">
        <v>120</v>
      </c>
      <c r="F1866">
        <v>134</v>
      </c>
      <c r="G1866">
        <v>109</v>
      </c>
      <c r="J1866">
        <v>1973</v>
      </c>
      <c r="L1866">
        <v>2</v>
      </c>
      <c r="M1866">
        <v>7</v>
      </c>
      <c r="O1866" t="s">
        <v>5653</v>
      </c>
      <c r="P1866">
        <v>5</v>
      </c>
      <c r="Q1866">
        <v>6</v>
      </c>
    </row>
    <row r="1867" spans="1:17" x14ac:dyDescent="0.25">
      <c r="A1867" s="43">
        <v>1865</v>
      </c>
      <c r="B1867" t="s">
        <v>5654</v>
      </c>
      <c r="C1867" t="s">
        <v>5655</v>
      </c>
      <c r="D1867">
        <v>994266</v>
      </c>
      <c r="E1867">
        <v>130</v>
      </c>
      <c r="F1867">
        <v>123</v>
      </c>
      <c r="G1867">
        <v>107</v>
      </c>
      <c r="J1867">
        <v>1967</v>
      </c>
      <c r="K1867">
        <v>1985</v>
      </c>
      <c r="L1867">
        <v>1</v>
      </c>
      <c r="N1867">
        <v>2</v>
      </c>
      <c r="O1867" t="s">
        <v>5656</v>
      </c>
      <c r="P1867">
        <v>5</v>
      </c>
      <c r="Q1867">
        <v>6</v>
      </c>
    </row>
    <row r="1868" spans="1:17" x14ac:dyDescent="0.25">
      <c r="A1868" s="43">
        <v>1866</v>
      </c>
      <c r="B1868" t="s">
        <v>5657</v>
      </c>
      <c r="C1868" t="s">
        <v>5658</v>
      </c>
      <c r="D1868">
        <v>993631</v>
      </c>
      <c r="E1868">
        <v>120</v>
      </c>
      <c r="F1868">
        <v>136</v>
      </c>
      <c r="G1868">
        <v>136</v>
      </c>
      <c r="J1868">
        <v>1973</v>
      </c>
      <c r="K1868">
        <v>1996</v>
      </c>
      <c r="L1868">
        <v>2</v>
      </c>
      <c r="M1868">
        <v>7</v>
      </c>
      <c r="N1868">
        <v>2</v>
      </c>
      <c r="O1868" t="s">
        <v>5659</v>
      </c>
      <c r="P1868">
        <v>5</v>
      </c>
      <c r="Q1868">
        <v>6</v>
      </c>
    </row>
    <row r="1869" spans="1:17" x14ac:dyDescent="0.25">
      <c r="A1869" s="43">
        <v>1867</v>
      </c>
      <c r="B1869" t="s">
        <v>5660</v>
      </c>
      <c r="C1869" t="s">
        <v>5661</v>
      </c>
      <c r="D1869">
        <v>994302</v>
      </c>
      <c r="E1869">
        <v>120</v>
      </c>
      <c r="F1869">
        <v>172</v>
      </c>
      <c r="G1869">
        <v>172</v>
      </c>
      <c r="J1869">
        <v>1970</v>
      </c>
      <c r="L1869">
        <v>1</v>
      </c>
      <c r="N1869">
        <v>2</v>
      </c>
      <c r="O1869" t="s">
        <v>5662</v>
      </c>
      <c r="P1869">
        <v>5</v>
      </c>
      <c r="Q1869">
        <v>6</v>
      </c>
    </row>
    <row r="1870" spans="1:17" x14ac:dyDescent="0.25">
      <c r="A1870" s="43">
        <v>1868</v>
      </c>
      <c r="B1870" t="s">
        <v>5663</v>
      </c>
      <c r="C1870" t="s">
        <v>5664</v>
      </c>
      <c r="D1870">
        <v>994344</v>
      </c>
      <c r="E1870">
        <v>120</v>
      </c>
      <c r="F1870">
        <v>127</v>
      </c>
      <c r="G1870">
        <v>106</v>
      </c>
      <c r="J1870">
        <v>1966</v>
      </c>
      <c r="L1870">
        <v>1</v>
      </c>
      <c r="O1870" t="s">
        <v>5665</v>
      </c>
      <c r="P1870">
        <v>5</v>
      </c>
      <c r="Q1870">
        <v>6</v>
      </c>
    </row>
    <row r="1871" spans="1:17" x14ac:dyDescent="0.25">
      <c r="A1871" s="43">
        <v>1869</v>
      </c>
      <c r="B1871" t="s">
        <v>5666</v>
      </c>
      <c r="C1871" t="s">
        <v>5667</v>
      </c>
      <c r="D1871">
        <v>996190</v>
      </c>
      <c r="E1871">
        <v>120</v>
      </c>
      <c r="F1871">
        <v>97</v>
      </c>
      <c r="G1871">
        <v>126</v>
      </c>
      <c r="J1871">
        <v>1961</v>
      </c>
      <c r="K1871">
        <v>1997</v>
      </c>
      <c r="L1871">
        <v>2</v>
      </c>
      <c r="M1871">
        <v>7</v>
      </c>
      <c r="O1871" t="s">
        <v>5668</v>
      </c>
      <c r="P1871">
        <v>5</v>
      </c>
      <c r="Q1871">
        <v>6</v>
      </c>
    </row>
    <row r="1872" spans="1:17" x14ac:dyDescent="0.25">
      <c r="A1872" s="43">
        <v>1870</v>
      </c>
      <c r="B1872" t="s">
        <v>5669</v>
      </c>
      <c r="C1872" t="s">
        <v>5670</v>
      </c>
      <c r="D1872">
        <v>997638</v>
      </c>
      <c r="E1872">
        <v>120</v>
      </c>
      <c r="F1872">
        <v>192</v>
      </c>
      <c r="G1872">
        <v>158</v>
      </c>
      <c r="J1872">
        <v>2015</v>
      </c>
      <c r="L1872">
        <v>2</v>
      </c>
      <c r="M1872">
        <v>7</v>
      </c>
      <c r="N1872">
        <v>90</v>
      </c>
      <c r="O1872" t="s">
        <v>5671</v>
      </c>
      <c r="P1872">
        <v>5</v>
      </c>
      <c r="Q1872">
        <v>6</v>
      </c>
    </row>
    <row r="1873" spans="1:17" x14ac:dyDescent="0.25">
      <c r="A1873" s="43">
        <v>1871</v>
      </c>
      <c r="B1873" t="s">
        <v>5672</v>
      </c>
      <c r="C1873" t="s">
        <v>5673</v>
      </c>
      <c r="D1873">
        <v>996887</v>
      </c>
      <c r="E1873">
        <v>130</v>
      </c>
      <c r="F1873">
        <v>58</v>
      </c>
      <c r="G1873">
        <v>102</v>
      </c>
      <c r="J1873">
        <v>1978</v>
      </c>
      <c r="L1873">
        <v>1</v>
      </c>
      <c r="O1873" t="s">
        <v>5674</v>
      </c>
      <c r="P1873">
        <v>5</v>
      </c>
      <c r="Q1873">
        <v>6</v>
      </c>
    </row>
    <row r="1874" spans="1:17" x14ac:dyDescent="0.25">
      <c r="A1874" s="43">
        <v>1872</v>
      </c>
      <c r="B1874" t="s">
        <v>5675</v>
      </c>
      <c r="C1874" t="s">
        <v>5676</v>
      </c>
      <c r="D1874">
        <v>994590</v>
      </c>
      <c r="E1874">
        <v>120</v>
      </c>
      <c r="F1874">
        <v>113</v>
      </c>
      <c r="G1874">
        <v>188</v>
      </c>
      <c r="J1874">
        <v>1985</v>
      </c>
      <c r="L1874">
        <v>2</v>
      </c>
      <c r="M1874">
        <v>7</v>
      </c>
      <c r="O1874" t="s">
        <v>5677</v>
      </c>
      <c r="P1874">
        <v>5</v>
      </c>
      <c r="Q1874">
        <v>6</v>
      </c>
    </row>
    <row r="1875" spans="1:17" x14ac:dyDescent="0.25">
      <c r="A1875" s="43">
        <v>1873</v>
      </c>
      <c r="B1875" t="s">
        <v>5678</v>
      </c>
      <c r="C1875" t="s">
        <v>5679</v>
      </c>
      <c r="D1875">
        <v>996631</v>
      </c>
      <c r="E1875">
        <v>130</v>
      </c>
      <c r="F1875">
        <v>61</v>
      </c>
      <c r="G1875">
        <v>109</v>
      </c>
      <c r="J1875">
        <v>1978</v>
      </c>
      <c r="L1875">
        <v>1</v>
      </c>
      <c r="O1875" t="s">
        <v>5680</v>
      </c>
      <c r="P1875">
        <v>5</v>
      </c>
      <c r="Q1875">
        <v>6</v>
      </c>
    </row>
    <row r="1876" spans="1:17" x14ac:dyDescent="0.25">
      <c r="A1876" s="43">
        <v>1874</v>
      </c>
      <c r="B1876" t="s">
        <v>5681</v>
      </c>
      <c r="C1876" t="s">
        <v>5682</v>
      </c>
      <c r="D1876">
        <v>995898</v>
      </c>
      <c r="E1876">
        <v>130</v>
      </c>
      <c r="F1876">
        <v>92</v>
      </c>
      <c r="G1876">
        <v>159</v>
      </c>
      <c r="J1876">
        <v>1975</v>
      </c>
      <c r="L1876">
        <v>2</v>
      </c>
      <c r="M1876">
        <v>7</v>
      </c>
      <c r="N1876">
        <v>2</v>
      </c>
      <c r="O1876" t="s">
        <v>5683</v>
      </c>
      <c r="P1876">
        <v>5</v>
      </c>
      <c r="Q1876">
        <v>6</v>
      </c>
    </row>
    <row r="1877" spans="1:17" x14ac:dyDescent="0.25">
      <c r="A1877" s="43">
        <v>1875</v>
      </c>
      <c r="B1877" t="s">
        <v>5684</v>
      </c>
      <c r="C1877" t="s">
        <v>5685</v>
      </c>
      <c r="D1877">
        <v>997062</v>
      </c>
      <c r="E1877">
        <v>130</v>
      </c>
      <c r="F1877">
        <v>61</v>
      </c>
      <c r="G1877">
        <v>109</v>
      </c>
      <c r="J1877">
        <v>1978</v>
      </c>
      <c r="L1877">
        <v>1</v>
      </c>
      <c r="O1877" t="s">
        <v>5686</v>
      </c>
      <c r="P1877">
        <v>5</v>
      </c>
      <c r="Q1877">
        <v>6</v>
      </c>
    </row>
    <row r="1878" spans="1:17" x14ac:dyDescent="0.25">
      <c r="A1878" s="43">
        <v>1876</v>
      </c>
      <c r="B1878" t="s">
        <v>5687</v>
      </c>
      <c r="C1878" t="s">
        <v>326</v>
      </c>
      <c r="D1878">
        <v>995498</v>
      </c>
      <c r="E1878">
        <v>420</v>
      </c>
      <c r="F1878">
        <v>850</v>
      </c>
      <c r="H1878">
        <v>850</v>
      </c>
      <c r="J1878">
        <v>2000</v>
      </c>
      <c r="L1878">
        <v>1</v>
      </c>
      <c r="O1878" t="s">
        <v>5688</v>
      </c>
      <c r="P1878">
        <v>5</v>
      </c>
      <c r="Q1878">
        <v>6</v>
      </c>
    </row>
    <row r="1879" spans="1:17" x14ac:dyDescent="0.25">
      <c r="A1879" s="43">
        <v>1877</v>
      </c>
      <c r="B1879" t="s">
        <v>5689</v>
      </c>
      <c r="C1879" t="s">
        <v>5690</v>
      </c>
      <c r="D1879">
        <v>994008</v>
      </c>
      <c r="E1879">
        <v>120</v>
      </c>
      <c r="F1879">
        <v>151</v>
      </c>
      <c r="G1879">
        <v>119</v>
      </c>
      <c r="J1879">
        <v>1973</v>
      </c>
      <c r="K1879">
        <v>1982</v>
      </c>
      <c r="L1879">
        <v>2</v>
      </c>
      <c r="M1879">
        <v>7</v>
      </c>
      <c r="N1879">
        <v>2</v>
      </c>
      <c r="O1879" t="s">
        <v>5691</v>
      </c>
      <c r="P1879">
        <v>5</v>
      </c>
      <c r="Q1879">
        <v>6</v>
      </c>
    </row>
    <row r="1880" spans="1:17" x14ac:dyDescent="0.25">
      <c r="A1880" s="43">
        <v>1878</v>
      </c>
      <c r="B1880" t="s">
        <v>5692</v>
      </c>
      <c r="C1880" t="s">
        <v>2801</v>
      </c>
      <c r="D1880">
        <v>994243</v>
      </c>
      <c r="E1880">
        <v>130</v>
      </c>
      <c r="O1880" t="s">
        <v>5693</v>
      </c>
      <c r="P1880">
        <v>5</v>
      </c>
      <c r="Q1880">
        <v>9</v>
      </c>
    </row>
    <row r="1881" spans="1:17" x14ac:dyDescent="0.25">
      <c r="A1881" s="43">
        <v>1879</v>
      </c>
      <c r="B1881" t="s">
        <v>5694</v>
      </c>
      <c r="C1881" t="s">
        <v>5695</v>
      </c>
      <c r="D1881">
        <v>996958</v>
      </c>
      <c r="E1881">
        <v>120</v>
      </c>
      <c r="F1881">
        <v>110</v>
      </c>
      <c r="G1881">
        <v>110</v>
      </c>
      <c r="J1881">
        <v>1977</v>
      </c>
      <c r="L1881">
        <v>2</v>
      </c>
      <c r="M1881">
        <v>7</v>
      </c>
      <c r="O1881" t="s">
        <v>5696</v>
      </c>
      <c r="P1881">
        <v>5</v>
      </c>
      <c r="Q1881">
        <v>6</v>
      </c>
    </row>
    <row r="1882" spans="1:17" x14ac:dyDescent="0.25">
      <c r="A1882" s="43">
        <v>1880</v>
      </c>
      <c r="B1882" t="s">
        <v>5697</v>
      </c>
      <c r="C1882" t="s">
        <v>5698</v>
      </c>
      <c r="D1882">
        <v>100103481</v>
      </c>
      <c r="E1882">
        <v>131</v>
      </c>
      <c r="F1882">
        <v>120</v>
      </c>
      <c r="G1882">
        <v>120</v>
      </c>
      <c r="J1882">
        <v>2018</v>
      </c>
      <c r="L1882">
        <v>1</v>
      </c>
      <c r="O1882" t="s">
        <v>1002</v>
      </c>
      <c r="P1882">
        <v>5</v>
      </c>
      <c r="Q1882">
        <v>6</v>
      </c>
    </row>
    <row r="1883" spans="1:17" x14ac:dyDescent="0.25">
      <c r="A1883" s="43">
        <v>1881</v>
      </c>
      <c r="B1883" t="s">
        <v>5699</v>
      </c>
      <c r="C1883" t="s">
        <v>5700</v>
      </c>
      <c r="D1883">
        <v>996445</v>
      </c>
      <c r="E1883">
        <v>120</v>
      </c>
      <c r="F1883">
        <v>149</v>
      </c>
      <c r="G1883">
        <v>132</v>
      </c>
      <c r="J1883">
        <v>1961</v>
      </c>
      <c r="K1883">
        <v>1984</v>
      </c>
      <c r="L1883">
        <v>2</v>
      </c>
      <c r="M1883">
        <v>7</v>
      </c>
      <c r="O1883" t="s">
        <v>5701</v>
      </c>
      <c r="P1883">
        <v>5</v>
      </c>
      <c r="Q1883">
        <v>6</v>
      </c>
    </row>
    <row r="1884" spans="1:17" x14ac:dyDescent="0.25">
      <c r="A1884" s="43">
        <v>1882</v>
      </c>
      <c r="B1884" t="s">
        <v>5702</v>
      </c>
      <c r="C1884" t="s">
        <v>5703</v>
      </c>
      <c r="D1884">
        <v>995400</v>
      </c>
      <c r="E1884">
        <v>130</v>
      </c>
      <c r="F1884">
        <v>107</v>
      </c>
      <c r="G1884">
        <v>107</v>
      </c>
      <c r="J1884">
        <v>1970</v>
      </c>
      <c r="L1884">
        <v>1</v>
      </c>
      <c r="N1884">
        <v>2</v>
      </c>
      <c r="O1884" t="s">
        <v>5704</v>
      </c>
      <c r="P1884">
        <v>5</v>
      </c>
      <c r="Q1884">
        <v>6</v>
      </c>
    </row>
    <row r="1885" spans="1:17" x14ac:dyDescent="0.25">
      <c r="A1885" s="43">
        <v>1883</v>
      </c>
      <c r="B1885" t="s">
        <v>5705</v>
      </c>
      <c r="C1885" t="s">
        <v>5706</v>
      </c>
      <c r="D1885">
        <v>100103483</v>
      </c>
      <c r="E1885">
        <v>131</v>
      </c>
      <c r="F1885">
        <v>136</v>
      </c>
      <c r="G1885">
        <v>136</v>
      </c>
      <c r="J1885">
        <v>2018</v>
      </c>
      <c r="L1885">
        <v>1</v>
      </c>
      <c r="O1885" t="s">
        <v>1002</v>
      </c>
      <c r="P1885">
        <v>5</v>
      </c>
      <c r="Q1885">
        <v>6</v>
      </c>
    </row>
    <row r="1886" spans="1:17" x14ac:dyDescent="0.25">
      <c r="A1886" s="43">
        <v>1884</v>
      </c>
      <c r="B1886" t="s">
        <v>5707</v>
      </c>
      <c r="C1886" t="s">
        <v>5708</v>
      </c>
      <c r="D1886">
        <v>995390</v>
      </c>
      <c r="E1886">
        <v>120</v>
      </c>
      <c r="F1886">
        <v>132</v>
      </c>
      <c r="G1886">
        <v>110</v>
      </c>
      <c r="J1886">
        <v>1963</v>
      </c>
      <c r="L1886">
        <v>2</v>
      </c>
      <c r="M1886">
        <v>7</v>
      </c>
      <c r="N1886">
        <v>2</v>
      </c>
      <c r="O1886" t="s">
        <v>5709</v>
      </c>
      <c r="P1886">
        <v>5</v>
      </c>
      <c r="Q1886">
        <v>6</v>
      </c>
    </row>
    <row r="1887" spans="1:17" x14ac:dyDescent="0.25">
      <c r="A1887" s="43">
        <v>1885</v>
      </c>
      <c r="B1887" t="s">
        <v>5710</v>
      </c>
      <c r="C1887" t="s">
        <v>5711</v>
      </c>
      <c r="D1887">
        <v>997241</v>
      </c>
      <c r="E1887">
        <v>130</v>
      </c>
      <c r="F1887">
        <v>63</v>
      </c>
      <c r="G1887">
        <v>112</v>
      </c>
      <c r="J1887">
        <v>1979</v>
      </c>
      <c r="L1887">
        <v>1</v>
      </c>
      <c r="O1887" t="s">
        <v>5712</v>
      </c>
      <c r="P1887">
        <v>5</v>
      </c>
      <c r="Q1887">
        <v>6</v>
      </c>
    </row>
    <row r="1888" spans="1:17" x14ac:dyDescent="0.25">
      <c r="A1888" s="43">
        <v>1886</v>
      </c>
      <c r="B1888" t="s">
        <v>5713</v>
      </c>
      <c r="C1888" t="s">
        <v>5714</v>
      </c>
      <c r="D1888">
        <v>2691177</v>
      </c>
      <c r="E1888">
        <v>130</v>
      </c>
      <c r="F1888">
        <v>48</v>
      </c>
      <c r="G1888">
        <v>138</v>
      </c>
      <c r="J1888">
        <v>2008</v>
      </c>
      <c r="L1888">
        <v>2</v>
      </c>
      <c r="M1888">
        <v>7</v>
      </c>
      <c r="N1888">
        <v>90</v>
      </c>
      <c r="O1888" t="s">
        <v>5715</v>
      </c>
      <c r="P1888">
        <v>5</v>
      </c>
      <c r="Q1888">
        <v>6</v>
      </c>
    </row>
    <row r="1889" spans="1:17" x14ac:dyDescent="0.25">
      <c r="A1889" s="43">
        <v>1887</v>
      </c>
      <c r="B1889" t="s">
        <v>5716</v>
      </c>
      <c r="C1889" t="s">
        <v>5717</v>
      </c>
      <c r="D1889">
        <v>993934</v>
      </c>
      <c r="E1889">
        <v>120</v>
      </c>
      <c r="F1889">
        <v>119</v>
      </c>
      <c r="G1889">
        <v>119</v>
      </c>
      <c r="J1889">
        <v>1972</v>
      </c>
      <c r="K1889">
        <v>2018</v>
      </c>
      <c r="L1889">
        <v>2</v>
      </c>
      <c r="M1889">
        <v>7</v>
      </c>
      <c r="O1889" t="s">
        <v>5718</v>
      </c>
      <c r="P1889">
        <v>5</v>
      </c>
      <c r="Q1889">
        <v>6</v>
      </c>
    </row>
    <row r="1890" spans="1:17" x14ac:dyDescent="0.25">
      <c r="A1890" s="43">
        <v>1888</v>
      </c>
      <c r="B1890" t="s">
        <v>5719</v>
      </c>
      <c r="C1890" t="s">
        <v>5720</v>
      </c>
      <c r="D1890">
        <v>995974</v>
      </c>
      <c r="E1890">
        <v>140</v>
      </c>
      <c r="F1890">
        <v>325</v>
      </c>
      <c r="G1890">
        <v>325</v>
      </c>
      <c r="H1890">
        <v>0</v>
      </c>
      <c r="J1890">
        <v>1962</v>
      </c>
      <c r="K1890">
        <v>2013</v>
      </c>
      <c r="L1890">
        <v>2</v>
      </c>
      <c r="M1890">
        <v>7</v>
      </c>
      <c r="O1890" t="s">
        <v>5721</v>
      </c>
      <c r="P1890">
        <v>5</v>
      </c>
      <c r="Q1890">
        <v>6</v>
      </c>
    </row>
    <row r="1891" spans="1:17" x14ac:dyDescent="0.25">
      <c r="A1891" s="43">
        <v>1889</v>
      </c>
      <c r="B1891" t="s">
        <v>5722</v>
      </c>
      <c r="C1891" t="s">
        <v>5723</v>
      </c>
      <c r="D1891">
        <v>994983</v>
      </c>
      <c r="E1891">
        <v>130</v>
      </c>
      <c r="F1891">
        <v>74</v>
      </c>
      <c r="G1891">
        <v>74</v>
      </c>
      <c r="J1891">
        <v>1993</v>
      </c>
      <c r="L1891">
        <v>1</v>
      </c>
      <c r="O1891" t="s">
        <v>5724</v>
      </c>
      <c r="P1891">
        <v>5</v>
      </c>
      <c r="Q1891">
        <v>6</v>
      </c>
    </row>
    <row r="1892" spans="1:17" x14ac:dyDescent="0.25">
      <c r="A1892" s="43">
        <v>1890</v>
      </c>
      <c r="B1892" t="s">
        <v>5725</v>
      </c>
      <c r="C1892" t="s">
        <v>5726</v>
      </c>
      <c r="D1892">
        <v>995459</v>
      </c>
      <c r="E1892">
        <v>130</v>
      </c>
      <c r="F1892">
        <v>123</v>
      </c>
      <c r="G1892">
        <v>107</v>
      </c>
      <c r="J1892">
        <v>1970</v>
      </c>
      <c r="K1892">
        <v>2007</v>
      </c>
      <c r="L1892">
        <v>1</v>
      </c>
      <c r="O1892" t="s">
        <v>5727</v>
      </c>
      <c r="P1892">
        <v>5</v>
      </c>
      <c r="Q1892">
        <v>6</v>
      </c>
    </row>
    <row r="1893" spans="1:17" x14ac:dyDescent="0.25">
      <c r="A1893" s="43">
        <v>1891</v>
      </c>
      <c r="B1893" t="s">
        <v>5728</v>
      </c>
      <c r="C1893" t="s">
        <v>5729</v>
      </c>
      <c r="D1893">
        <v>993779</v>
      </c>
      <c r="E1893">
        <v>120</v>
      </c>
      <c r="F1893">
        <v>109</v>
      </c>
      <c r="G1893">
        <v>109</v>
      </c>
      <c r="J1893">
        <v>1973</v>
      </c>
      <c r="L1893">
        <v>2</v>
      </c>
      <c r="M1893">
        <v>7</v>
      </c>
      <c r="O1893" t="s">
        <v>5730</v>
      </c>
      <c r="P1893">
        <v>5</v>
      </c>
      <c r="Q1893">
        <v>6</v>
      </c>
    </row>
    <row r="1894" spans="1:17" x14ac:dyDescent="0.25">
      <c r="A1894" s="43">
        <v>1892</v>
      </c>
      <c r="B1894" t="s">
        <v>5731</v>
      </c>
      <c r="C1894" t="s">
        <v>5732</v>
      </c>
      <c r="D1894">
        <v>2685049</v>
      </c>
      <c r="E1894">
        <v>130</v>
      </c>
      <c r="F1894">
        <v>58</v>
      </c>
      <c r="G1894">
        <v>111</v>
      </c>
      <c r="J1894">
        <v>2008</v>
      </c>
      <c r="L1894">
        <v>1</v>
      </c>
      <c r="N1894">
        <v>90</v>
      </c>
      <c r="O1894" t="s">
        <v>5733</v>
      </c>
      <c r="P1894">
        <v>5</v>
      </c>
      <c r="Q1894">
        <v>6</v>
      </c>
    </row>
    <row r="1895" spans="1:17" x14ac:dyDescent="0.25">
      <c r="A1895" s="43">
        <v>1893</v>
      </c>
      <c r="B1895" t="s">
        <v>5734</v>
      </c>
      <c r="C1895" t="s">
        <v>5735</v>
      </c>
      <c r="D1895">
        <v>997606</v>
      </c>
      <c r="E1895">
        <v>130</v>
      </c>
      <c r="F1895">
        <v>118</v>
      </c>
      <c r="G1895">
        <v>118</v>
      </c>
      <c r="J1895">
        <v>1966</v>
      </c>
      <c r="K1895">
        <v>1972</v>
      </c>
      <c r="L1895">
        <v>2</v>
      </c>
      <c r="M1895">
        <v>7</v>
      </c>
      <c r="N1895">
        <v>2</v>
      </c>
      <c r="O1895" t="s">
        <v>5736</v>
      </c>
      <c r="P1895">
        <v>5</v>
      </c>
      <c r="Q1895">
        <v>6</v>
      </c>
    </row>
    <row r="1896" spans="1:17" x14ac:dyDescent="0.25">
      <c r="A1896" s="43">
        <v>1894</v>
      </c>
      <c r="B1896" t="s">
        <v>5737</v>
      </c>
      <c r="C1896" t="s">
        <v>5738</v>
      </c>
      <c r="D1896">
        <v>993664</v>
      </c>
      <c r="E1896">
        <v>120</v>
      </c>
      <c r="F1896">
        <v>109</v>
      </c>
      <c r="G1896">
        <v>109</v>
      </c>
      <c r="J1896">
        <v>1973</v>
      </c>
      <c r="L1896">
        <v>2</v>
      </c>
      <c r="M1896">
        <v>7</v>
      </c>
      <c r="O1896" t="s">
        <v>5739</v>
      </c>
      <c r="P1896">
        <v>5</v>
      </c>
      <c r="Q1896">
        <v>6</v>
      </c>
    </row>
    <row r="1897" spans="1:17" x14ac:dyDescent="0.25">
      <c r="A1897" s="43">
        <v>1895</v>
      </c>
      <c r="B1897" t="s">
        <v>5740</v>
      </c>
      <c r="C1897" t="s">
        <v>5741</v>
      </c>
      <c r="D1897">
        <v>993920</v>
      </c>
      <c r="E1897">
        <v>120</v>
      </c>
      <c r="F1897">
        <v>118</v>
      </c>
      <c r="G1897">
        <v>118</v>
      </c>
      <c r="J1897">
        <v>1967</v>
      </c>
      <c r="L1897">
        <v>1</v>
      </c>
      <c r="O1897" t="s">
        <v>5742</v>
      </c>
      <c r="P1897">
        <v>5</v>
      </c>
      <c r="Q1897">
        <v>6</v>
      </c>
    </row>
    <row r="1898" spans="1:17" x14ac:dyDescent="0.25">
      <c r="A1898" s="43">
        <v>1896</v>
      </c>
      <c r="B1898" t="s">
        <v>5743</v>
      </c>
      <c r="C1898" t="s">
        <v>5744</v>
      </c>
      <c r="D1898">
        <v>995750</v>
      </c>
      <c r="E1898">
        <v>510</v>
      </c>
      <c r="F1898">
        <v>75</v>
      </c>
      <c r="G1898">
        <v>75</v>
      </c>
      <c r="J1898">
        <v>1957</v>
      </c>
      <c r="K1898">
        <v>1961</v>
      </c>
      <c r="L1898">
        <v>2</v>
      </c>
      <c r="M1898">
        <v>3</v>
      </c>
      <c r="N1898">
        <v>2</v>
      </c>
      <c r="O1898" t="s">
        <v>5745</v>
      </c>
      <c r="P1898">
        <v>5</v>
      </c>
      <c r="Q1898">
        <v>6</v>
      </c>
    </row>
    <row r="1899" spans="1:17" x14ac:dyDescent="0.25">
      <c r="A1899" s="43">
        <v>1897</v>
      </c>
      <c r="B1899" t="s">
        <v>5746</v>
      </c>
      <c r="C1899" t="s">
        <v>5747</v>
      </c>
      <c r="D1899">
        <v>2691228</v>
      </c>
      <c r="E1899">
        <v>130</v>
      </c>
      <c r="F1899">
        <v>56</v>
      </c>
      <c r="G1899">
        <v>108</v>
      </c>
      <c r="J1899">
        <v>2008</v>
      </c>
      <c r="L1899">
        <v>2</v>
      </c>
      <c r="M1899">
        <v>7</v>
      </c>
      <c r="N1899">
        <v>90</v>
      </c>
      <c r="O1899" t="s">
        <v>5748</v>
      </c>
      <c r="P1899">
        <v>5</v>
      </c>
      <c r="Q1899">
        <v>6</v>
      </c>
    </row>
    <row r="1900" spans="1:17" x14ac:dyDescent="0.25">
      <c r="A1900" s="43">
        <v>1898</v>
      </c>
      <c r="B1900" t="s">
        <v>5749</v>
      </c>
      <c r="C1900" t="s">
        <v>5750</v>
      </c>
      <c r="D1900">
        <v>997637</v>
      </c>
      <c r="E1900">
        <v>120</v>
      </c>
      <c r="F1900">
        <v>118</v>
      </c>
      <c r="G1900">
        <v>118</v>
      </c>
      <c r="J1900">
        <v>1958</v>
      </c>
      <c r="L1900">
        <v>2</v>
      </c>
      <c r="M1900">
        <v>7</v>
      </c>
      <c r="N1900">
        <v>2</v>
      </c>
      <c r="O1900" t="s">
        <v>5751</v>
      </c>
      <c r="P1900">
        <v>5</v>
      </c>
      <c r="Q1900">
        <v>6</v>
      </c>
    </row>
    <row r="1901" spans="1:17" x14ac:dyDescent="0.25">
      <c r="A1901" s="43">
        <v>1899</v>
      </c>
      <c r="B1901" t="s">
        <v>5752</v>
      </c>
      <c r="C1901" t="s">
        <v>5753</v>
      </c>
      <c r="D1901">
        <v>2540550</v>
      </c>
      <c r="E1901">
        <v>120</v>
      </c>
      <c r="F1901">
        <v>148</v>
      </c>
      <c r="G1901">
        <v>148</v>
      </c>
      <c r="J1901">
        <v>2000</v>
      </c>
      <c r="L1901">
        <v>1</v>
      </c>
      <c r="O1901" t="s">
        <v>5754</v>
      </c>
      <c r="P1901">
        <v>5</v>
      </c>
      <c r="Q1901">
        <v>6</v>
      </c>
    </row>
    <row r="1902" spans="1:17" x14ac:dyDescent="0.25">
      <c r="A1902" s="43">
        <v>1900</v>
      </c>
      <c r="B1902" t="s">
        <v>5755</v>
      </c>
      <c r="C1902" t="s">
        <v>5756</v>
      </c>
      <c r="D1902">
        <v>996105</v>
      </c>
      <c r="E1902">
        <v>120</v>
      </c>
      <c r="F1902">
        <v>121</v>
      </c>
      <c r="G1902">
        <v>121</v>
      </c>
      <c r="J1902">
        <v>1971</v>
      </c>
      <c r="L1902">
        <v>2</v>
      </c>
      <c r="M1902">
        <v>7</v>
      </c>
      <c r="O1902" t="s">
        <v>5757</v>
      </c>
      <c r="P1902">
        <v>5</v>
      </c>
      <c r="Q1902">
        <v>6</v>
      </c>
    </row>
    <row r="1903" spans="1:17" x14ac:dyDescent="0.25">
      <c r="A1903" s="43">
        <v>1901</v>
      </c>
      <c r="B1903" t="s">
        <v>5758</v>
      </c>
      <c r="C1903" t="s">
        <v>5759</v>
      </c>
      <c r="D1903">
        <v>996925</v>
      </c>
      <c r="E1903">
        <v>130</v>
      </c>
      <c r="F1903">
        <v>63</v>
      </c>
      <c r="G1903">
        <v>112</v>
      </c>
      <c r="J1903">
        <v>1978</v>
      </c>
      <c r="L1903">
        <v>1</v>
      </c>
      <c r="O1903" t="s">
        <v>5760</v>
      </c>
      <c r="P1903">
        <v>5</v>
      </c>
      <c r="Q1903">
        <v>6</v>
      </c>
    </row>
    <row r="1904" spans="1:17" x14ac:dyDescent="0.25">
      <c r="A1904" s="43">
        <v>1902</v>
      </c>
      <c r="B1904" t="s">
        <v>5761</v>
      </c>
      <c r="C1904" t="s">
        <v>5762</v>
      </c>
      <c r="D1904">
        <v>995288</v>
      </c>
      <c r="E1904">
        <v>414</v>
      </c>
      <c r="F1904">
        <v>195</v>
      </c>
      <c r="G1904">
        <v>74</v>
      </c>
      <c r="H1904">
        <v>133</v>
      </c>
      <c r="J1904">
        <v>1898</v>
      </c>
      <c r="L1904">
        <v>7</v>
      </c>
      <c r="M1904">
        <v>1</v>
      </c>
      <c r="N1904">
        <v>3</v>
      </c>
      <c r="O1904" t="s">
        <v>5763</v>
      </c>
      <c r="P1904">
        <v>5</v>
      </c>
      <c r="Q1904">
        <v>6</v>
      </c>
    </row>
    <row r="1905" spans="1:17" x14ac:dyDescent="0.25">
      <c r="A1905" s="43">
        <v>1903</v>
      </c>
      <c r="B1905" t="s">
        <v>5764</v>
      </c>
      <c r="C1905" t="s">
        <v>5765</v>
      </c>
      <c r="D1905">
        <v>996601</v>
      </c>
      <c r="E1905">
        <v>120</v>
      </c>
      <c r="F1905">
        <v>177</v>
      </c>
      <c r="G1905">
        <v>177</v>
      </c>
      <c r="J1905">
        <v>1966</v>
      </c>
      <c r="K1905">
        <v>2006</v>
      </c>
      <c r="L1905">
        <v>2</v>
      </c>
      <c r="M1905">
        <v>7</v>
      </c>
      <c r="O1905" t="s">
        <v>5766</v>
      </c>
      <c r="P1905">
        <v>5</v>
      </c>
      <c r="Q1905">
        <v>6</v>
      </c>
    </row>
    <row r="1906" spans="1:17" x14ac:dyDescent="0.25">
      <c r="A1906" s="43">
        <v>1904</v>
      </c>
      <c r="B1906" t="s">
        <v>5767</v>
      </c>
      <c r="C1906" t="s">
        <v>5768</v>
      </c>
      <c r="D1906">
        <v>994592</v>
      </c>
      <c r="E1906">
        <v>130</v>
      </c>
      <c r="F1906">
        <v>107</v>
      </c>
      <c r="G1906">
        <v>107</v>
      </c>
      <c r="J1906">
        <v>1967</v>
      </c>
      <c r="K1906">
        <v>1983</v>
      </c>
      <c r="L1906">
        <v>1</v>
      </c>
      <c r="O1906" t="s">
        <v>5769</v>
      </c>
      <c r="P1906">
        <v>5</v>
      </c>
      <c r="Q1906">
        <v>6</v>
      </c>
    </row>
    <row r="1907" spans="1:17" x14ac:dyDescent="0.25">
      <c r="A1907" s="43">
        <v>1905</v>
      </c>
      <c r="B1907" t="s">
        <v>5770</v>
      </c>
      <c r="C1907" t="s">
        <v>4568</v>
      </c>
      <c r="D1907">
        <v>996377</v>
      </c>
      <c r="E1907">
        <v>440</v>
      </c>
      <c r="F1907">
        <v>821</v>
      </c>
      <c r="H1907">
        <v>1033</v>
      </c>
      <c r="J1907">
        <v>1977</v>
      </c>
      <c r="K1907">
        <v>2011</v>
      </c>
      <c r="L1907">
        <v>1</v>
      </c>
      <c r="O1907" t="s">
        <v>5771</v>
      </c>
      <c r="P1907">
        <v>5</v>
      </c>
      <c r="Q1907">
        <v>6</v>
      </c>
    </row>
    <row r="1908" spans="1:17" x14ac:dyDescent="0.25">
      <c r="A1908" s="43">
        <v>1906</v>
      </c>
      <c r="B1908" t="s">
        <v>5772</v>
      </c>
      <c r="C1908" t="s">
        <v>5773</v>
      </c>
      <c r="D1908">
        <v>997200</v>
      </c>
      <c r="E1908">
        <v>130</v>
      </c>
      <c r="F1908">
        <v>61</v>
      </c>
      <c r="G1908">
        <v>109</v>
      </c>
      <c r="J1908">
        <v>1978</v>
      </c>
      <c r="L1908">
        <v>1</v>
      </c>
      <c r="O1908" t="s">
        <v>5774</v>
      </c>
      <c r="P1908">
        <v>5</v>
      </c>
      <c r="Q1908">
        <v>6</v>
      </c>
    </row>
    <row r="1909" spans="1:17" x14ac:dyDescent="0.25">
      <c r="A1909" s="43">
        <v>1907</v>
      </c>
      <c r="B1909" t="s">
        <v>5775</v>
      </c>
      <c r="C1909" t="s">
        <v>5776</v>
      </c>
      <c r="D1909">
        <v>996095</v>
      </c>
      <c r="E1909">
        <v>120</v>
      </c>
      <c r="F1909">
        <v>116</v>
      </c>
      <c r="G1909">
        <v>116</v>
      </c>
      <c r="J1909">
        <v>1961</v>
      </c>
      <c r="L1909">
        <v>2</v>
      </c>
      <c r="M1909">
        <v>7</v>
      </c>
      <c r="N1909">
        <v>2</v>
      </c>
      <c r="O1909" t="s">
        <v>5777</v>
      </c>
      <c r="P1909">
        <v>5</v>
      </c>
      <c r="Q1909">
        <v>6</v>
      </c>
    </row>
    <row r="1910" spans="1:17" x14ac:dyDescent="0.25">
      <c r="A1910" s="43">
        <v>1908</v>
      </c>
      <c r="B1910" t="s">
        <v>5778</v>
      </c>
      <c r="C1910" t="s">
        <v>5779</v>
      </c>
      <c r="D1910">
        <v>993947</v>
      </c>
      <c r="E1910">
        <v>120</v>
      </c>
      <c r="F1910">
        <v>173</v>
      </c>
      <c r="G1910">
        <v>173</v>
      </c>
      <c r="J1910">
        <v>1967</v>
      </c>
      <c r="K1910">
        <v>1971</v>
      </c>
      <c r="L1910">
        <v>1</v>
      </c>
      <c r="O1910" t="s">
        <v>5780</v>
      </c>
      <c r="P1910">
        <v>5</v>
      </c>
      <c r="Q1910">
        <v>6</v>
      </c>
    </row>
    <row r="1911" spans="1:17" x14ac:dyDescent="0.25">
      <c r="A1911" s="43">
        <v>1909</v>
      </c>
      <c r="B1911" t="s">
        <v>5781</v>
      </c>
      <c r="C1911" t="s">
        <v>5782</v>
      </c>
      <c r="D1911">
        <v>100021908</v>
      </c>
      <c r="E1911">
        <v>130</v>
      </c>
      <c r="F1911">
        <v>63</v>
      </c>
      <c r="G1911">
        <v>125</v>
      </c>
      <c r="J1911">
        <v>2009</v>
      </c>
      <c r="L1911">
        <v>2</v>
      </c>
      <c r="M1911">
        <v>7</v>
      </c>
      <c r="N1911">
        <v>90</v>
      </c>
      <c r="O1911" t="s">
        <v>5783</v>
      </c>
      <c r="P1911">
        <v>5</v>
      </c>
      <c r="Q1911">
        <v>6</v>
      </c>
    </row>
    <row r="1912" spans="1:17" x14ac:dyDescent="0.25">
      <c r="A1912" s="43">
        <v>1910</v>
      </c>
      <c r="B1912" t="s">
        <v>5784</v>
      </c>
      <c r="C1912" t="s">
        <v>5785</v>
      </c>
      <c r="D1912">
        <v>995655</v>
      </c>
      <c r="E1912">
        <v>120</v>
      </c>
      <c r="F1912">
        <v>103</v>
      </c>
      <c r="G1912">
        <v>103</v>
      </c>
      <c r="J1912">
        <v>1958</v>
      </c>
      <c r="L1912">
        <v>7</v>
      </c>
      <c r="M1912">
        <v>1</v>
      </c>
      <c r="N1912">
        <v>2</v>
      </c>
      <c r="O1912" t="s">
        <v>5786</v>
      </c>
      <c r="P1912">
        <v>5</v>
      </c>
      <c r="Q1912">
        <v>6</v>
      </c>
    </row>
    <row r="1913" spans="1:17" x14ac:dyDescent="0.25">
      <c r="A1913" s="43">
        <v>1911</v>
      </c>
      <c r="B1913" t="s">
        <v>5787</v>
      </c>
      <c r="C1913" t="s">
        <v>5788</v>
      </c>
      <c r="D1913">
        <v>994622</v>
      </c>
      <c r="E1913">
        <v>120</v>
      </c>
      <c r="F1913">
        <v>141</v>
      </c>
      <c r="G1913">
        <v>169</v>
      </c>
      <c r="J1913">
        <v>1860</v>
      </c>
      <c r="K1913">
        <v>1976</v>
      </c>
      <c r="L1913">
        <v>2</v>
      </c>
      <c r="M1913">
        <v>7</v>
      </c>
      <c r="O1913" t="s">
        <v>5789</v>
      </c>
      <c r="P1913">
        <v>5</v>
      </c>
      <c r="Q1913">
        <v>6</v>
      </c>
    </row>
    <row r="1914" spans="1:17" x14ac:dyDescent="0.25">
      <c r="A1914" s="43">
        <v>1912</v>
      </c>
      <c r="B1914" t="s">
        <v>5790</v>
      </c>
      <c r="C1914" t="s">
        <v>5791</v>
      </c>
      <c r="D1914">
        <v>997681</v>
      </c>
      <c r="E1914">
        <v>130</v>
      </c>
      <c r="F1914">
        <v>72</v>
      </c>
      <c r="G1914">
        <v>124</v>
      </c>
      <c r="J1914">
        <v>1980</v>
      </c>
      <c r="L1914">
        <v>2</v>
      </c>
      <c r="M1914">
        <v>7</v>
      </c>
      <c r="O1914" t="s">
        <v>5792</v>
      </c>
      <c r="P1914">
        <v>5</v>
      </c>
      <c r="Q1914">
        <v>6</v>
      </c>
    </row>
    <row r="1915" spans="1:17" x14ac:dyDescent="0.25">
      <c r="A1915" s="43">
        <v>1913</v>
      </c>
      <c r="B1915" t="s">
        <v>5793</v>
      </c>
      <c r="C1915" t="s">
        <v>5794</v>
      </c>
      <c r="D1915">
        <v>2691181</v>
      </c>
      <c r="E1915">
        <v>130</v>
      </c>
      <c r="F1915">
        <v>45</v>
      </c>
      <c r="G1915">
        <v>127</v>
      </c>
      <c r="J1915">
        <v>2008</v>
      </c>
      <c r="L1915">
        <v>2</v>
      </c>
      <c r="M1915">
        <v>7</v>
      </c>
      <c r="N1915">
        <v>90</v>
      </c>
      <c r="O1915" t="s">
        <v>5795</v>
      </c>
      <c r="P1915">
        <v>5</v>
      </c>
      <c r="Q1915">
        <v>6</v>
      </c>
    </row>
    <row r="1916" spans="1:17" x14ac:dyDescent="0.25">
      <c r="A1916" s="43">
        <v>1914</v>
      </c>
      <c r="B1916" t="s">
        <v>5796</v>
      </c>
      <c r="C1916" t="s">
        <v>5797</v>
      </c>
      <c r="D1916">
        <v>996286</v>
      </c>
      <c r="E1916">
        <v>120</v>
      </c>
      <c r="F1916">
        <v>120</v>
      </c>
      <c r="G1916">
        <v>213</v>
      </c>
      <c r="J1916">
        <v>1949</v>
      </c>
      <c r="L1916">
        <v>2</v>
      </c>
      <c r="M1916">
        <v>7</v>
      </c>
      <c r="N1916">
        <v>2</v>
      </c>
      <c r="O1916" t="s">
        <v>5798</v>
      </c>
      <c r="P1916">
        <v>5</v>
      </c>
      <c r="Q1916">
        <v>6</v>
      </c>
    </row>
    <row r="1917" spans="1:17" x14ac:dyDescent="0.25">
      <c r="A1917" s="43">
        <v>1915</v>
      </c>
      <c r="B1917" t="s">
        <v>5799</v>
      </c>
      <c r="C1917" t="s">
        <v>446</v>
      </c>
      <c r="D1917">
        <v>994628</v>
      </c>
      <c r="E1917">
        <v>210</v>
      </c>
      <c r="F1917">
        <v>252</v>
      </c>
      <c r="H1917">
        <v>252</v>
      </c>
      <c r="J1917">
        <v>1920</v>
      </c>
      <c r="L1917">
        <v>9</v>
      </c>
      <c r="O1917" t="s">
        <v>5800</v>
      </c>
      <c r="P1917">
        <v>5</v>
      </c>
      <c r="Q1917">
        <v>6</v>
      </c>
    </row>
    <row r="1918" spans="1:17" x14ac:dyDescent="0.25">
      <c r="A1918" s="43">
        <v>1916</v>
      </c>
      <c r="B1918" t="s">
        <v>5801</v>
      </c>
      <c r="C1918" t="s">
        <v>5802</v>
      </c>
      <c r="D1918">
        <v>995049</v>
      </c>
      <c r="E1918">
        <v>130</v>
      </c>
      <c r="F1918">
        <v>107</v>
      </c>
      <c r="G1918">
        <v>107</v>
      </c>
      <c r="J1918">
        <v>1969</v>
      </c>
      <c r="L1918">
        <v>1</v>
      </c>
      <c r="O1918" t="s">
        <v>5803</v>
      </c>
      <c r="P1918">
        <v>5</v>
      </c>
      <c r="Q1918">
        <v>6</v>
      </c>
    </row>
    <row r="1919" spans="1:17" x14ac:dyDescent="0.25">
      <c r="A1919" s="43">
        <v>1917</v>
      </c>
      <c r="B1919" t="s">
        <v>5804</v>
      </c>
      <c r="C1919" t="s">
        <v>5805</v>
      </c>
      <c r="D1919">
        <v>995517</v>
      </c>
      <c r="E1919">
        <v>120</v>
      </c>
      <c r="F1919">
        <v>195</v>
      </c>
      <c r="G1919">
        <v>195</v>
      </c>
      <c r="J1919">
        <v>1969</v>
      </c>
      <c r="K1919">
        <v>1984</v>
      </c>
      <c r="L1919">
        <v>5</v>
      </c>
      <c r="M1919">
        <v>1</v>
      </c>
      <c r="N1919">
        <v>80</v>
      </c>
      <c r="O1919" t="s">
        <v>5806</v>
      </c>
      <c r="P1919">
        <v>5</v>
      </c>
      <c r="Q1919">
        <v>6</v>
      </c>
    </row>
    <row r="1920" spans="1:17" x14ac:dyDescent="0.25">
      <c r="A1920" s="43">
        <v>1918</v>
      </c>
      <c r="B1920" t="s">
        <v>5807</v>
      </c>
      <c r="C1920" t="s">
        <v>5808</v>
      </c>
      <c r="D1920">
        <v>993968</v>
      </c>
      <c r="E1920">
        <v>120</v>
      </c>
      <c r="F1920">
        <v>170</v>
      </c>
      <c r="G1920">
        <v>170</v>
      </c>
      <c r="J1920">
        <v>1970</v>
      </c>
      <c r="K1920">
        <v>1976</v>
      </c>
      <c r="L1920">
        <v>1</v>
      </c>
      <c r="O1920" t="s">
        <v>5809</v>
      </c>
      <c r="P1920">
        <v>5</v>
      </c>
      <c r="Q1920">
        <v>6</v>
      </c>
    </row>
    <row r="1921" spans="1:17" x14ac:dyDescent="0.25">
      <c r="A1921" s="43">
        <v>1919</v>
      </c>
      <c r="B1921" t="s">
        <v>5810</v>
      </c>
      <c r="C1921" t="s">
        <v>5811</v>
      </c>
      <c r="D1921">
        <v>994614</v>
      </c>
      <c r="E1921">
        <v>130</v>
      </c>
      <c r="F1921">
        <v>151</v>
      </c>
      <c r="G1921">
        <v>151</v>
      </c>
      <c r="J1921">
        <v>1967</v>
      </c>
      <c r="K1921">
        <v>2006</v>
      </c>
      <c r="L1921">
        <v>1</v>
      </c>
      <c r="N1921">
        <v>2</v>
      </c>
      <c r="O1921" t="s">
        <v>5812</v>
      </c>
      <c r="P1921">
        <v>5</v>
      </c>
      <c r="Q1921">
        <v>6</v>
      </c>
    </row>
    <row r="1922" spans="1:17" x14ac:dyDescent="0.25">
      <c r="A1922" s="43">
        <v>1920</v>
      </c>
      <c r="B1922" t="s">
        <v>5813</v>
      </c>
      <c r="C1922" t="s">
        <v>5814</v>
      </c>
      <c r="D1922">
        <v>996820</v>
      </c>
      <c r="E1922">
        <v>130</v>
      </c>
      <c r="F1922">
        <v>58</v>
      </c>
      <c r="G1922">
        <v>102</v>
      </c>
      <c r="J1922">
        <v>1977</v>
      </c>
      <c r="L1922">
        <v>1</v>
      </c>
      <c r="O1922" t="s">
        <v>5815</v>
      </c>
      <c r="P1922">
        <v>5</v>
      </c>
      <c r="Q1922">
        <v>6</v>
      </c>
    </row>
    <row r="1923" spans="1:17" x14ac:dyDescent="0.25">
      <c r="A1923" s="43">
        <v>1921</v>
      </c>
      <c r="B1923" t="s">
        <v>5816</v>
      </c>
      <c r="C1923" t="s">
        <v>4627</v>
      </c>
      <c r="D1923">
        <v>995618</v>
      </c>
      <c r="E1923">
        <v>223</v>
      </c>
      <c r="F1923">
        <v>535</v>
      </c>
      <c r="H1923">
        <v>535</v>
      </c>
      <c r="J1923">
        <v>1970</v>
      </c>
      <c r="K1923">
        <v>1999</v>
      </c>
      <c r="L1923">
        <v>2</v>
      </c>
      <c r="M1923">
        <v>7</v>
      </c>
      <c r="O1923" t="s">
        <v>5817</v>
      </c>
      <c r="P1923">
        <v>5</v>
      </c>
      <c r="Q1923">
        <v>6</v>
      </c>
    </row>
    <row r="1924" spans="1:17" x14ac:dyDescent="0.25">
      <c r="A1924" s="43">
        <v>1922</v>
      </c>
      <c r="B1924" t="s">
        <v>5818</v>
      </c>
      <c r="C1924" t="s">
        <v>5819</v>
      </c>
      <c r="D1924">
        <v>993637</v>
      </c>
      <c r="E1924">
        <v>120</v>
      </c>
      <c r="F1924">
        <v>163</v>
      </c>
      <c r="G1924">
        <v>134</v>
      </c>
      <c r="J1924">
        <v>1969</v>
      </c>
      <c r="L1924">
        <v>2</v>
      </c>
      <c r="M1924">
        <v>7</v>
      </c>
      <c r="O1924" t="s">
        <v>5820</v>
      </c>
      <c r="P1924">
        <v>5</v>
      </c>
      <c r="Q1924">
        <v>6</v>
      </c>
    </row>
    <row r="1925" spans="1:17" x14ac:dyDescent="0.25">
      <c r="A1925" s="43">
        <v>1923</v>
      </c>
      <c r="B1925" t="s">
        <v>5821</v>
      </c>
      <c r="C1925" t="s">
        <v>5822</v>
      </c>
      <c r="D1925">
        <v>994999</v>
      </c>
      <c r="E1925">
        <v>130</v>
      </c>
      <c r="F1925">
        <v>104</v>
      </c>
      <c r="G1925">
        <v>104</v>
      </c>
      <c r="J1925">
        <v>1993</v>
      </c>
      <c r="L1925">
        <v>1</v>
      </c>
      <c r="O1925" t="s">
        <v>5823</v>
      </c>
      <c r="P1925">
        <v>5</v>
      </c>
      <c r="Q1925">
        <v>6</v>
      </c>
    </row>
    <row r="1926" spans="1:17" x14ac:dyDescent="0.25">
      <c r="A1926" s="43">
        <v>1924</v>
      </c>
      <c r="B1926" t="s">
        <v>5824</v>
      </c>
      <c r="C1926" t="s">
        <v>5825</v>
      </c>
      <c r="D1926">
        <v>993939</v>
      </c>
      <c r="E1926">
        <v>120</v>
      </c>
      <c r="F1926">
        <v>92</v>
      </c>
      <c r="G1926">
        <v>160</v>
      </c>
      <c r="J1926">
        <v>1967</v>
      </c>
      <c r="L1926">
        <v>1</v>
      </c>
      <c r="O1926" t="s">
        <v>5826</v>
      </c>
      <c r="P1926">
        <v>5</v>
      </c>
      <c r="Q1926">
        <v>6</v>
      </c>
    </row>
    <row r="1927" spans="1:17" x14ac:dyDescent="0.25">
      <c r="A1927" s="43">
        <v>1925</v>
      </c>
      <c r="B1927" t="s">
        <v>5827</v>
      </c>
      <c r="C1927" t="s">
        <v>5828</v>
      </c>
      <c r="D1927">
        <v>993885</v>
      </c>
      <c r="E1927">
        <v>120</v>
      </c>
      <c r="F1927">
        <v>199</v>
      </c>
      <c r="G1927">
        <v>149</v>
      </c>
      <c r="J1927">
        <v>2009</v>
      </c>
      <c r="L1927">
        <v>1</v>
      </c>
      <c r="O1927" t="s">
        <v>5829</v>
      </c>
      <c r="P1927">
        <v>5</v>
      </c>
      <c r="Q1927">
        <v>6</v>
      </c>
    </row>
    <row r="1928" spans="1:17" x14ac:dyDescent="0.25">
      <c r="A1928" s="43">
        <v>1926</v>
      </c>
      <c r="B1928" t="s">
        <v>5830</v>
      </c>
      <c r="C1928" t="s">
        <v>5831</v>
      </c>
      <c r="D1928">
        <v>993751</v>
      </c>
      <c r="E1928">
        <v>120</v>
      </c>
      <c r="F1928">
        <v>124</v>
      </c>
      <c r="G1928">
        <v>109</v>
      </c>
      <c r="J1928">
        <v>1973</v>
      </c>
      <c r="K1928">
        <v>1985</v>
      </c>
      <c r="L1928">
        <v>2</v>
      </c>
      <c r="M1928">
        <v>7</v>
      </c>
      <c r="O1928" t="s">
        <v>5832</v>
      </c>
      <c r="P1928">
        <v>5</v>
      </c>
      <c r="Q1928">
        <v>6</v>
      </c>
    </row>
    <row r="1929" spans="1:17" x14ac:dyDescent="0.25">
      <c r="A1929" s="43">
        <v>1927</v>
      </c>
      <c r="B1929" t="s">
        <v>5833</v>
      </c>
      <c r="C1929" t="s">
        <v>5834</v>
      </c>
      <c r="D1929">
        <v>994216</v>
      </c>
      <c r="E1929">
        <v>322</v>
      </c>
      <c r="F1929">
        <v>1257</v>
      </c>
      <c r="H1929">
        <v>1257</v>
      </c>
      <c r="J1929">
        <v>2011</v>
      </c>
      <c r="L1929">
        <v>2</v>
      </c>
      <c r="M1929">
        <v>7</v>
      </c>
      <c r="O1929" t="s">
        <v>5835</v>
      </c>
      <c r="P1929">
        <v>5</v>
      </c>
      <c r="Q1929">
        <v>6</v>
      </c>
    </row>
    <row r="1930" spans="1:17" x14ac:dyDescent="0.25">
      <c r="A1930" s="43">
        <v>1928</v>
      </c>
      <c r="B1930" t="s">
        <v>5836</v>
      </c>
      <c r="C1930" t="s">
        <v>5837</v>
      </c>
      <c r="D1930">
        <v>100103489</v>
      </c>
      <c r="E1930">
        <v>131</v>
      </c>
      <c r="F1930">
        <v>120</v>
      </c>
      <c r="G1930">
        <v>120</v>
      </c>
      <c r="J1930">
        <v>2017</v>
      </c>
      <c r="L1930">
        <v>1</v>
      </c>
      <c r="O1930" t="s">
        <v>1002</v>
      </c>
      <c r="P1930">
        <v>5</v>
      </c>
      <c r="Q1930">
        <v>6</v>
      </c>
    </row>
    <row r="1931" spans="1:17" x14ac:dyDescent="0.25">
      <c r="A1931" s="43">
        <v>1929</v>
      </c>
      <c r="B1931" t="s">
        <v>5838</v>
      </c>
      <c r="C1931" t="s">
        <v>5839</v>
      </c>
      <c r="D1931">
        <v>996134</v>
      </c>
      <c r="E1931">
        <v>120</v>
      </c>
      <c r="F1931">
        <v>132</v>
      </c>
      <c r="G1931">
        <v>132</v>
      </c>
      <c r="J1931">
        <v>1964</v>
      </c>
      <c r="L1931">
        <v>2</v>
      </c>
      <c r="M1931">
        <v>7</v>
      </c>
      <c r="N1931">
        <v>2</v>
      </c>
      <c r="O1931" t="s">
        <v>5840</v>
      </c>
      <c r="P1931">
        <v>5</v>
      </c>
      <c r="Q1931">
        <v>6</v>
      </c>
    </row>
    <row r="1932" spans="1:17" x14ac:dyDescent="0.25">
      <c r="A1932" s="43">
        <v>1930</v>
      </c>
      <c r="B1932" t="s">
        <v>5841</v>
      </c>
      <c r="C1932" t="s">
        <v>5842</v>
      </c>
      <c r="D1932">
        <v>997322</v>
      </c>
      <c r="E1932">
        <v>130</v>
      </c>
      <c r="F1932">
        <v>61</v>
      </c>
      <c r="G1932">
        <v>109</v>
      </c>
      <c r="J1932">
        <v>1979</v>
      </c>
      <c r="L1932">
        <v>1</v>
      </c>
      <c r="O1932" t="s">
        <v>5843</v>
      </c>
      <c r="P1932">
        <v>5</v>
      </c>
      <c r="Q1932">
        <v>6</v>
      </c>
    </row>
    <row r="1933" spans="1:17" x14ac:dyDescent="0.25">
      <c r="A1933" s="43">
        <v>1931</v>
      </c>
      <c r="B1933" t="s">
        <v>5844</v>
      </c>
      <c r="C1933" t="s">
        <v>5845</v>
      </c>
      <c r="D1933">
        <v>2685035</v>
      </c>
      <c r="E1933">
        <v>130</v>
      </c>
      <c r="F1933">
        <v>58</v>
      </c>
      <c r="G1933">
        <v>111</v>
      </c>
      <c r="J1933">
        <v>2008</v>
      </c>
      <c r="L1933">
        <v>1</v>
      </c>
      <c r="N1933">
        <v>90</v>
      </c>
      <c r="O1933" t="s">
        <v>5846</v>
      </c>
      <c r="P1933">
        <v>5</v>
      </c>
      <c r="Q1933">
        <v>6</v>
      </c>
    </row>
    <row r="1934" spans="1:17" x14ac:dyDescent="0.25">
      <c r="A1934" s="43">
        <v>1932</v>
      </c>
      <c r="B1934" t="s">
        <v>5847</v>
      </c>
      <c r="C1934" t="s">
        <v>5848</v>
      </c>
      <c r="D1934">
        <v>994481</v>
      </c>
      <c r="E1934">
        <v>130</v>
      </c>
      <c r="F1934">
        <v>104</v>
      </c>
      <c r="G1934">
        <v>104</v>
      </c>
      <c r="J1934">
        <v>1993</v>
      </c>
      <c r="L1934">
        <v>1</v>
      </c>
      <c r="O1934" t="s">
        <v>5849</v>
      </c>
      <c r="P1934">
        <v>5</v>
      </c>
      <c r="Q1934">
        <v>6</v>
      </c>
    </row>
    <row r="1935" spans="1:17" x14ac:dyDescent="0.25">
      <c r="A1935" s="43">
        <v>1933</v>
      </c>
      <c r="B1935" t="s">
        <v>5850</v>
      </c>
      <c r="C1935" t="s">
        <v>5851</v>
      </c>
      <c r="D1935">
        <v>993737</v>
      </c>
      <c r="E1935">
        <v>120</v>
      </c>
      <c r="F1935">
        <v>109</v>
      </c>
      <c r="G1935">
        <v>109</v>
      </c>
      <c r="J1935">
        <v>1973</v>
      </c>
      <c r="L1935">
        <v>2</v>
      </c>
      <c r="M1935">
        <v>7</v>
      </c>
      <c r="O1935" t="s">
        <v>5852</v>
      </c>
      <c r="P1935">
        <v>5</v>
      </c>
      <c r="Q1935">
        <v>6</v>
      </c>
    </row>
    <row r="1936" spans="1:17" x14ac:dyDescent="0.25">
      <c r="A1936" s="43">
        <v>1934</v>
      </c>
      <c r="B1936" t="s">
        <v>5853</v>
      </c>
      <c r="C1936" t="s">
        <v>5854</v>
      </c>
      <c r="D1936">
        <v>996199</v>
      </c>
      <c r="E1936">
        <v>339</v>
      </c>
      <c r="F1936">
        <v>67</v>
      </c>
      <c r="H1936">
        <v>67</v>
      </c>
      <c r="J1936">
        <v>1982</v>
      </c>
      <c r="L1936">
        <v>9</v>
      </c>
      <c r="O1936" t="s">
        <v>5855</v>
      </c>
      <c r="P1936">
        <v>5</v>
      </c>
      <c r="Q1936">
        <v>6</v>
      </c>
    </row>
    <row r="1937" spans="1:17" x14ac:dyDescent="0.25">
      <c r="A1937" s="43">
        <v>1935</v>
      </c>
      <c r="B1937" t="s">
        <v>5856</v>
      </c>
      <c r="C1937" t="s">
        <v>5857</v>
      </c>
      <c r="D1937">
        <v>995230</v>
      </c>
      <c r="E1937">
        <v>130</v>
      </c>
      <c r="F1937">
        <v>252</v>
      </c>
      <c r="G1937">
        <v>340</v>
      </c>
      <c r="J1937">
        <v>1971</v>
      </c>
      <c r="L1937">
        <v>1</v>
      </c>
      <c r="N1937">
        <v>2</v>
      </c>
      <c r="O1937" t="s">
        <v>5858</v>
      </c>
      <c r="P1937">
        <v>5</v>
      </c>
      <c r="Q1937">
        <v>6</v>
      </c>
    </row>
    <row r="1938" spans="1:17" x14ac:dyDescent="0.25">
      <c r="A1938" s="43">
        <v>1936</v>
      </c>
      <c r="B1938" t="s">
        <v>5859</v>
      </c>
      <c r="C1938" t="s">
        <v>5860</v>
      </c>
      <c r="D1938">
        <v>997116</v>
      </c>
      <c r="E1938">
        <v>130</v>
      </c>
      <c r="F1938">
        <v>78</v>
      </c>
      <c r="G1938">
        <v>137</v>
      </c>
      <c r="J1938">
        <v>1964</v>
      </c>
      <c r="L1938">
        <v>2</v>
      </c>
      <c r="M1938">
        <v>7</v>
      </c>
      <c r="O1938" t="s">
        <v>5861</v>
      </c>
      <c r="P1938">
        <v>5</v>
      </c>
      <c r="Q1938">
        <v>6</v>
      </c>
    </row>
    <row r="1939" spans="1:17" x14ac:dyDescent="0.25">
      <c r="A1939" s="43">
        <v>1937</v>
      </c>
      <c r="B1939" t="s">
        <v>5862</v>
      </c>
      <c r="C1939" t="s">
        <v>5863</v>
      </c>
      <c r="D1939">
        <v>995190</v>
      </c>
      <c r="E1939">
        <v>120</v>
      </c>
      <c r="F1939">
        <v>106</v>
      </c>
      <c r="G1939">
        <v>181</v>
      </c>
      <c r="J1939">
        <v>1990</v>
      </c>
      <c r="L1939">
        <v>7</v>
      </c>
      <c r="M1939">
        <v>1</v>
      </c>
      <c r="N1939">
        <v>1</v>
      </c>
      <c r="O1939" t="s">
        <v>5864</v>
      </c>
      <c r="P1939">
        <v>5</v>
      </c>
      <c r="Q1939">
        <v>6</v>
      </c>
    </row>
    <row r="1940" spans="1:17" x14ac:dyDescent="0.25">
      <c r="A1940" s="43">
        <v>1938</v>
      </c>
      <c r="B1940" t="s">
        <v>5865</v>
      </c>
      <c r="C1940" t="s">
        <v>5866</v>
      </c>
      <c r="D1940">
        <v>997649</v>
      </c>
      <c r="E1940">
        <v>120</v>
      </c>
      <c r="F1940">
        <v>143</v>
      </c>
      <c r="G1940">
        <v>143</v>
      </c>
      <c r="J1940">
        <v>1965</v>
      </c>
      <c r="K1940">
        <v>1972</v>
      </c>
      <c r="L1940">
        <v>2</v>
      </c>
      <c r="M1940">
        <v>7</v>
      </c>
      <c r="O1940" t="s">
        <v>5867</v>
      </c>
      <c r="P1940">
        <v>5</v>
      </c>
      <c r="Q1940">
        <v>6</v>
      </c>
    </row>
    <row r="1941" spans="1:17" x14ac:dyDescent="0.25">
      <c r="A1941" s="43">
        <v>1939</v>
      </c>
      <c r="B1941" t="s">
        <v>5868</v>
      </c>
      <c r="C1941" t="s">
        <v>5869</v>
      </c>
      <c r="D1941">
        <v>993889</v>
      </c>
      <c r="E1941">
        <v>120</v>
      </c>
      <c r="F1941">
        <v>152</v>
      </c>
      <c r="G1941">
        <v>152</v>
      </c>
      <c r="J1941">
        <v>1966</v>
      </c>
      <c r="K1941">
        <v>1980</v>
      </c>
      <c r="L1941">
        <v>1</v>
      </c>
      <c r="O1941" t="s">
        <v>5870</v>
      </c>
      <c r="P1941">
        <v>5</v>
      </c>
      <c r="Q1941">
        <v>6</v>
      </c>
    </row>
    <row r="1942" spans="1:17" x14ac:dyDescent="0.25">
      <c r="A1942" s="43">
        <v>1940</v>
      </c>
      <c r="B1942" t="s">
        <v>5871</v>
      </c>
      <c r="C1942" t="s">
        <v>5872</v>
      </c>
      <c r="D1942">
        <v>993744</v>
      </c>
      <c r="E1942">
        <v>120</v>
      </c>
      <c r="F1942">
        <v>123</v>
      </c>
      <c r="G1942">
        <v>109</v>
      </c>
      <c r="J1942">
        <v>1973</v>
      </c>
      <c r="K1942">
        <v>1987</v>
      </c>
      <c r="L1942">
        <v>2</v>
      </c>
      <c r="M1942">
        <v>7</v>
      </c>
      <c r="O1942" t="s">
        <v>5873</v>
      </c>
      <c r="P1942">
        <v>5</v>
      </c>
      <c r="Q1942">
        <v>6</v>
      </c>
    </row>
    <row r="1943" spans="1:17" x14ac:dyDescent="0.25">
      <c r="A1943" s="43">
        <v>1941</v>
      </c>
      <c r="B1943" t="s">
        <v>5874</v>
      </c>
      <c r="C1943" t="s">
        <v>5875</v>
      </c>
      <c r="D1943">
        <v>997411</v>
      </c>
      <c r="E1943">
        <v>120</v>
      </c>
      <c r="F1943">
        <v>86</v>
      </c>
      <c r="G1943">
        <v>140</v>
      </c>
      <c r="J1943">
        <v>1981</v>
      </c>
      <c r="L1943">
        <v>2</v>
      </c>
      <c r="M1943">
        <v>7</v>
      </c>
      <c r="O1943" t="s">
        <v>5876</v>
      </c>
      <c r="P1943">
        <v>5</v>
      </c>
      <c r="Q1943">
        <v>6</v>
      </c>
    </row>
    <row r="1944" spans="1:17" x14ac:dyDescent="0.25">
      <c r="A1944" s="43">
        <v>1942</v>
      </c>
      <c r="B1944" t="s">
        <v>5877</v>
      </c>
      <c r="C1944" t="s">
        <v>5878</v>
      </c>
      <c r="D1944">
        <v>997636</v>
      </c>
      <c r="E1944">
        <v>120</v>
      </c>
      <c r="F1944">
        <v>119</v>
      </c>
      <c r="G1944">
        <v>206</v>
      </c>
      <c r="J1944">
        <v>1942</v>
      </c>
      <c r="L1944">
        <v>2</v>
      </c>
      <c r="M1944">
        <v>7</v>
      </c>
      <c r="N1944">
        <v>2</v>
      </c>
      <c r="O1944" t="s">
        <v>5879</v>
      </c>
      <c r="P1944">
        <v>5</v>
      </c>
      <c r="Q1944">
        <v>6</v>
      </c>
    </row>
    <row r="1945" spans="1:17" x14ac:dyDescent="0.25">
      <c r="A1945" s="43">
        <v>1943</v>
      </c>
      <c r="B1945" t="s">
        <v>5880</v>
      </c>
      <c r="C1945" t="s">
        <v>5881</v>
      </c>
      <c r="D1945">
        <v>997246</v>
      </c>
      <c r="E1945">
        <v>130</v>
      </c>
      <c r="F1945">
        <v>61</v>
      </c>
      <c r="G1945">
        <v>109</v>
      </c>
      <c r="J1945">
        <v>1978</v>
      </c>
      <c r="L1945">
        <v>1</v>
      </c>
      <c r="O1945" t="s">
        <v>5882</v>
      </c>
      <c r="P1945">
        <v>5</v>
      </c>
      <c r="Q1945">
        <v>6</v>
      </c>
    </row>
    <row r="1946" spans="1:17" x14ac:dyDescent="0.25">
      <c r="A1946" s="43">
        <v>1944</v>
      </c>
      <c r="B1946" t="s">
        <v>5883</v>
      </c>
      <c r="C1946" t="s">
        <v>5884</v>
      </c>
      <c r="D1946">
        <v>993693</v>
      </c>
      <c r="E1946">
        <v>120</v>
      </c>
      <c r="F1946">
        <v>134</v>
      </c>
      <c r="G1946">
        <v>134</v>
      </c>
      <c r="J1946">
        <v>1972</v>
      </c>
      <c r="L1946">
        <v>2</v>
      </c>
      <c r="M1946">
        <v>7</v>
      </c>
      <c r="N1946">
        <v>0</v>
      </c>
      <c r="O1946" t="s">
        <v>5885</v>
      </c>
      <c r="P1946">
        <v>5</v>
      </c>
      <c r="Q1946">
        <v>6</v>
      </c>
    </row>
    <row r="1947" spans="1:17" x14ac:dyDescent="0.25">
      <c r="A1947" s="43">
        <v>1945</v>
      </c>
      <c r="B1947" t="s">
        <v>5886</v>
      </c>
      <c r="C1947" t="s">
        <v>5887</v>
      </c>
      <c r="D1947">
        <v>996156</v>
      </c>
      <c r="E1947">
        <v>120</v>
      </c>
      <c r="F1947">
        <v>117</v>
      </c>
      <c r="G1947">
        <v>117</v>
      </c>
      <c r="J1947">
        <v>1979</v>
      </c>
      <c r="L1947">
        <v>2</v>
      </c>
      <c r="M1947">
        <v>7</v>
      </c>
      <c r="O1947" t="s">
        <v>5888</v>
      </c>
      <c r="P1947">
        <v>5</v>
      </c>
      <c r="Q1947">
        <v>6</v>
      </c>
    </row>
    <row r="1948" spans="1:17" x14ac:dyDescent="0.25">
      <c r="A1948" s="43">
        <v>1946</v>
      </c>
      <c r="B1948" t="s">
        <v>5889</v>
      </c>
      <c r="C1948" t="s">
        <v>5890</v>
      </c>
      <c r="D1948">
        <v>994776</v>
      </c>
      <c r="E1948">
        <v>120</v>
      </c>
      <c r="F1948">
        <v>117</v>
      </c>
      <c r="G1948">
        <v>117</v>
      </c>
      <c r="J1948">
        <v>1964</v>
      </c>
      <c r="L1948">
        <v>2</v>
      </c>
      <c r="M1948">
        <v>7</v>
      </c>
      <c r="N1948">
        <v>1</v>
      </c>
      <c r="O1948" t="s">
        <v>5891</v>
      </c>
      <c r="P1948">
        <v>5</v>
      </c>
      <c r="Q1948">
        <v>6</v>
      </c>
    </row>
    <row r="1949" spans="1:17" x14ac:dyDescent="0.25">
      <c r="A1949" s="43">
        <v>1947</v>
      </c>
      <c r="B1949" t="s">
        <v>5892</v>
      </c>
      <c r="C1949" t="s">
        <v>5893</v>
      </c>
      <c r="D1949">
        <v>994065</v>
      </c>
      <c r="E1949">
        <v>120</v>
      </c>
      <c r="F1949">
        <v>109</v>
      </c>
      <c r="G1949">
        <v>109</v>
      </c>
      <c r="J1949">
        <v>1973</v>
      </c>
      <c r="L1949">
        <v>2</v>
      </c>
      <c r="M1949">
        <v>7</v>
      </c>
      <c r="O1949" t="s">
        <v>5894</v>
      </c>
      <c r="P1949">
        <v>5</v>
      </c>
      <c r="Q1949">
        <v>6</v>
      </c>
    </row>
    <row r="1950" spans="1:17" x14ac:dyDescent="0.25">
      <c r="A1950" s="43">
        <v>1948</v>
      </c>
      <c r="B1950" t="s">
        <v>5895</v>
      </c>
      <c r="C1950" t="s">
        <v>5896</v>
      </c>
      <c r="D1950">
        <v>995012</v>
      </c>
      <c r="E1950">
        <v>120</v>
      </c>
      <c r="F1950">
        <v>307</v>
      </c>
      <c r="G1950">
        <v>452</v>
      </c>
      <c r="J1950">
        <v>1786</v>
      </c>
      <c r="K1950">
        <v>1970</v>
      </c>
      <c r="L1950">
        <v>2</v>
      </c>
      <c r="M1950">
        <v>7</v>
      </c>
      <c r="N1950">
        <v>2</v>
      </c>
      <c r="O1950" t="s">
        <v>5897</v>
      </c>
      <c r="P1950">
        <v>5</v>
      </c>
      <c r="Q1950">
        <v>6</v>
      </c>
    </row>
    <row r="1951" spans="1:17" x14ac:dyDescent="0.25">
      <c r="A1951" s="43">
        <v>1949</v>
      </c>
      <c r="B1951" t="s">
        <v>5898</v>
      </c>
      <c r="C1951" t="s">
        <v>5899</v>
      </c>
      <c r="D1951">
        <v>993899</v>
      </c>
      <c r="E1951">
        <v>120</v>
      </c>
      <c r="F1951">
        <v>149</v>
      </c>
      <c r="G1951">
        <v>120</v>
      </c>
      <c r="J1951">
        <v>1967</v>
      </c>
      <c r="K1951">
        <v>1984</v>
      </c>
      <c r="L1951">
        <v>1</v>
      </c>
      <c r="N1951">
        <v>5</v>
      </c>
      <c r="O1951" t="s">
        <v>5900</v>
      </c>
      <c r="P1951">
        <v>5</v>
      </c>
      <c r="Q1951">
        <v>6</v>
      </c>
    </row>
    <row r="1952" spans="1:17" x14ac:dyDescent="0.25">
      <c r="A1952" s="43">
        <v>1950</v>
      </c>
      <c r="B1952" t="s">
        <v>5901</v>
      </c>
      <c r="C1952" t="s">
        <v>5902</v>
      </c>
      <c r="D1952">
        <v>994231</v>
      </c>
      <c r="E1952">
        <v>130</v>
      </c>
      <c r="F1952">
        <v>122</v>
      </c>
      <c r="G1952">
        <v>107</v>
      </c>
      <c r="J1952">
        <v>1967</v>
      </c>
      <c r="K1952">
        <v>1988</v>
      </c>
      <c r="L1952">
        <v>1</v>
      </c>
      <c r="O1952" t="s">
        <v>5903</v>
      </c>
      <c r="P1952">
        <v>5</v>
      </c>
      <c r="Q1952">
        <v>6</v>
      </c>
    </row>
    <row r="1953" spans="1:17" x14ac:dyDescent="0.25">
      <c r="A1953" s="43">
        <v>1951</v>
      </c>
      <c r="B1953" t="s">
        <v>5904</v>
      </c>
      <c r="C1953" t="s">
        <v>5905</v>
      </c>
      <c r="D1953">
        <v>997228</v>
      </c>
      <c r="E1953">
        <v>130</v>
      </c>
      <c r="F1953">
        <v>61</v>
      </c>
      <c r="G1953">
        <v>109</v>
      </c>
      <c r="J1953">
        <v>1978</v>
      </c>
      <c r="L1953">
        <v>1</v>
      </c>
      <c r="O1953" t="s">
        <v>5906</v>
      </c>
      <c r="P1953">
        <v>5</v>
      </c>
      <c r="Q1953">
        <v>6</v>
      </c>
    </row>
    <row r="1954" spans="1:17" x14ac:dyDescent="0.25">
      <c r="A1954" s="43">
        <v>1952</v>
      </c>
      <c r="B1954" t="s">
        <v>5907</v>
      </c>
      <c r="C1954" t="s">
        <v>5908</v>
      </c>
      <c r="D1954">
        <v>996266</v>
      </c>
      <c r="E1954">
        <v>120</v>
      </c>
      <c r="F1954">
        <v>106</v>
      </c>
      <c r="G1954">
        <v>106</v>
      </c>
      <c r="J1954">
        <v>1986</v>
      </c>
      <c r="L1954">
        <v>7</v>
      </c>
      <c r="M1954">
        <v>1</v>
      </c>
      <c r="N1954">
        <v>2</v>
      </c>
      <c r="O1954" t="s">
        <v>5909</v>
      </c>
      <c r="P1954">
        <v>5</v>
      </c>
      <c r="Q1954">
        <v>6</v>
      </c>
    </row>
    <row r="1955" spans="1:17" x14ac:dyDescent="0.25">
      <c r="A1955" s="43">
        <v>1953</v>
      </c>
      <c r="B1955" t="s">
        <v>5910</v>
      </c>
      <c r="C1955" t="s">
        <v>2834</v>
      </c>
      <c r="D1955">
        <v>995985</v>
      </c>
      <c r="E1955">
        <v>229</v>
      </c>
      <c r="F1955">
        <v>24</v>
      </c>
      <c r="H1955">
        <v>24</v>
      </c>
      <c r="J1955">
        <v>1981</v>
      </c>
      <c r="L1955">
        <v>9</v>
      </c>
      <c r="O1955" t="s">
        <v>5911</v>
      </c>
      <c r="P1955">
        <v>5</v>
      </c>
      <c r="Q1955">
        <v>6</v>
      </c>
    </row>
    <row r="1956" spans="1:17" x14ac:dyDescent="0.25">
      <c r="A1956" s="43">
        <v>1954</v>
      </c>
      <c r="B1956" t="s">
        <v>5912</v>
      </c>
      <c r="C1956" t="s">
        <v>5913</v>
      </c>
      <c r="D1956">
        <v>994388</v>
      </c>
      <c r="E1956">
        <v>120</v>
      </c>
      <c r="F1956">
        <v>182</v>
      </c>
      <c r="G1956">
        <v>182</v>
      </c>
      <c r="J1956">
        <v>1972</v>
      </c>
      <c r="K1956">
        <v>1981</v>
      </c>
      <c r="L1956">
        <v>2</v>
      </c>
      <c r="M1956">
        <v>7</v>
      </c>
      <c r="N1956">
        <v>2</v>
      </c>
      <c r="O1956" t="s">
        <v>5914</v>
      </c>
      <c r="P1956">
        <v>5</v>
      </c>
      <c r="Q1956">
        <v>6</v>
      </c>
    </row>
    <row r="1957" spans="1:17" x14ac:dyDescent="0.25">
      <c r="A1957" s="43">
        <v>1955</v>
      </c>
      <c r="B1957" t="s">
        <v>5915</v>
      </c>
      <c r="C1957" t="s">
        <v>5916</v>
      </c>
      <c r="D1957">
        <v>995507</v>
      </c>
      <c r="E1957">
        <v>120</v>
      </c>
      <c r="F1957">
        <v>187</v>
      </c>
      <c r="G1957">
        <v>187</v>
      </c>
      <c r="J1957">
        <v>1970</v>
      </c>
      <c r="L1957">
        <v>2</v>
      </c>
      <c r="M1957">
        <v>7</v>
      </c>
      <c r="O1957" t="s">
        <v>5917</v>
      </c>
      <c r="P1957">
        <v>5</v>
      </c>
      <c r="Q1957">
        <v>6</v>
      </c>
    </row>
    <row r="1958" spans="1:17" x14ac:dyDescent="0.25">
      <c r="A1958" s="43">
        <v>1956</v>
      </c>
      <c r="B1958" t="s">
        <v>5918</v>
      </c>
      <c r="C1958" t="s">
        <v>5919</v>
      </c>
      <c r="D1958">
        <v>995373</v>
      </c>
      <c r="E1958">
        <v>120</v>
      </c>
      <c r="F1958">
        <v>144</v>
      </c>
      <c r="G1958">
        <v>144</v>
      </c>
      <c r="J1958">
        <v>1965</v>
      </c>
      <c r="K1958">
        <v>1976</v>
      </c>
      <c r="L1958">
        <v>2</v>
      </c>
      <c r="M1958">
        <v>4</v>
      </c>
      <c r="O1958" t="s">
        <v>5920</v>
      </c>
      <c r="P1958">
        <v>5</v>
      </c>
      <c r="Q1958">
        <v>6</v>
      </c>
    </row>
    <row r="1959" spans="1:17" x14ac:dyDescent="0.25">
      <c r="A1959" s="43">
        <v>1957</v>
      </c>
      <c r="B1959" t="s">
        <v>5921</v>
      </c>
      <c r="C1959" t="s">
        <v>3696</v>
      </c>
      <c r="D1959">
        <v>995716</v>
      </c>
      <c r="E1959">
        <v>323</v>
      </c>
      <c r="F1959">
        <v>304</v>
      </c>
      <c r="H1959">
        <v>304</v>
      </c>
      <c r="J1959">
        <v>1976</v>
      </c>
      <c r="L1959">
        <v>9</v>
      </c>
      <c r="O1959" t="s">
        <v>5922</v>
      </c>
      <c r="P1959">
        <v>5</v>
      </c>
      <c r="Q1959">
        <v>6</v>
      </c>
    </row>
    <row r="1960" spans="1:17" x14ac:dyDescent="0.25">
      <c r="A1960" s="43">
        <v>1958</v>
      </c>
      <c r="B1960" t="s">
        <v>5923</v>
      </c>
      <c r="C1960" t="s">
        <v>5924</v>
      </c>
      <c r="D1960">
        <v>997190</v>
      </c>
      <c r="E1960">
        <v>130</v>
      </c>
      <c r="F1960">
        <v>61</v>
      </c>
      <c r="G1960">
        <v>109</v>
      </c>
      <c r="J1960">
        <v>1978</v>
      </c>
      <c r="L1960">
        <v>1</v>
      </c>
      <c r="O1960" t="s">
        <v>5925</v>
      </c>
      <c r="P1960">
        <v>5</v>
      </c>
      <c r="Q1960">
        <v>6</v>
      </c>
    </row>
    <row r="1961" spans="1:17" x14ac:dyDescent="0.25">
      <c r="A1961" s="43">
        <v>1959</v>
      </c>
      <c r="B1961" t="s">
        <v>5926</v>
      </c>
      <c r="C1961" t="s">
        <v>5927</v>
      </c>
      <c r="D1961">
        <v>997161</v>
      </c>
      <c r="E1961">
        <v>130</v>
      </c>
      <c r="F1961">
        <v>61</v>
      </c>
      <c r="G1961">
        <v>109</v>
      </c>
      <c r="J1961">
        <v>1978</v>
      </c>
      <c r="L1961">
        <v>1</v>
      </c>
      <c r="O1961" t="s">
        <v>5928</v>
      </c>
      <c r="P1961">
        <v>5</v>
      </c>
      <c r="Q1961">
        <v>6</v>
      </c>
    </row>
    <row r="1962" spans="1:17" x14ac:dyDescent="0.25">
      <c r="A1962" s="43">
        <v>1960</v>
      </c>
      <c r="B1962" t="s">
        <v>5929</v>
      </c>
      <c r="C1962" t="s">
        <v>5930</v>
      </c>
      <c r="D1962">
        <v>993657</v>
      </c>
      <c r="E1962">
        <v>120</v>
      </c>
      <c r="F1962">
        <v>109</v>
      </c>
      <c r="G1962">
        <v>109</v>
      </c>
      <c r="J1962">
        <v>1973</v>
      </c>
      <c r="L1962">
        <v>2</v>
      </c>
      <c r="M1962">
        <v>7</v>
      </c>
      <c r="O1962" t="s">
        <v>5931</v>
      </c>
      <c r="P1962">
        <v>5</v>
      </c>
      <c r="Q1962">
        <v>6</v>
      </c>
    </row>
    <row r="1963" spans="1:17" x14ac:dyDescent="0.25">
      <c r="A1963" s="43">
        <v>1961</v>
      </c>
      <c r="B1963" t="s">
        <v>5932</v>
      </c>
      <c r="C1963" t="s">
        <v>5933</v>
      </c>
      <c r="D1963">
        <v>995768</v>
      </c>
      <c r="E1963">
        <v>120</v>
      </c>
      <c r="F1963">
        <v>146</v>
      </c>
      <c r="G1963">
        <v>128</v>
      </c>
      <c r="J1963">
        <v>1976</v>
      </c>
      <c r="K1963">
        <v>1980</v>
      </c>
      <c r="L1963">
        <v>2</v>
      </c>
      <c r="M1963">
        <v>7</v>
      </c>
      <c r="O1963" t="s">
        <v>5934</v>
      </c>
      <c r="P1963">
        <v>5</v>
      </c>
      <c r="Q1963">
        <v>6</v>
      </c>
    </row>
    <row r="1964" spans="1:17" x14ac:dyDescent="0.25">
      <c r="A1964" s="43">
        <v>1962</v>
      </c>
      <c r="B1964" t="s">
        <v>5935</v>
      </c>
      <c r="C1964" t="s">
        <v>5936</v>
      </c>
      <c r="D1964">
        <v>996880</v>
      </c>
      <c r="E1964">
        <v>130</v>
      </c>
      <c r="F1964">
        <v>61</v>
      </c>
      <c r="G1964">
        <v>109</v>
      </c>
      <c r="J1964">
        <v>1979</v>
      </c>
      <c r="L1964">
        <v>1</v>
      </c>
      <c r="O1964" t="s">
        <v>5937</v>
      </c>
      <c r="P1964">
        <v>5</v>
      </c>
      <c r="Q1964">
        <v>6</v>
      </c>
    </row>
    <row r="1965" spans="1:17" x14ac:dyDescent="0.25">
      <c r="A1965" s="43">
        <v>1963</v>
      </c>
      <c r="B1965" t="s">
        <v>5938</v>
      </c>
      <c r="C1965" t="s">
        <v>5939</v>
      </c>
      <c r="D1965">
        <v>100098567</v>
      </c>
      <c r="E1965">
        <v>131</v>
      </c>
      <c r="F1965">
        <v>130</v>
      </c>
      <c r="G1965">
        <v>130</v>
      </c>
      <c r="J1965">
        <v>2017</v>
      </c>
      <c r="L1965">
        <v>1</v>
      </c>
      <c r="O1965" t="s">
        <v>5940</v>
      </c>
      <c r="P1965">
        <v>5</v>
      </c>
      <c r="Q1965">
        <v>6</v>
      </c>
    </row>
    <row r="1966" spans="1:17" x14ac:dyDescent="0.25">
      <c r="A1966" s="43">
        <v>1964</v>
      </c>
      <c r="B1966" t="s">
        <v>5941</v>
      </c>
      <c r="C1966" t="s">
        <v>5942</v>
      </c>
      <c r="D1966">
        <v>2540524</v>
      </c>
      <c r="E1966">
        <v>120</v>
      </c>
      <c r="F1966">
        <v>193</v>
      </c>
      <c r="G1966">
        <v>193</v>
      </c>
      <c r="J1966">
        <v>2001</v>
      </c>
      <c r="L1966">
        <v>1</v>
      </c>
      <c r="N1966">
        <v>90</v>
      </c>
      <c r="O1966" t="s">
        <v>5943</v>
      </c>
      <c r="P1966">
        <v>5</v>
      </c>
      <c r="Q1966">
        <v>6</v>
      </c>
    </row>
    <row r="1967" spans="1:17" x14ac:dyDescent="0.25">
      <c r="A1967" s="43">
        <v>1965</v>
      </c>
      <c r="B1967" t="s">
        <v>5944</v>
      </c>
      <c r="C1967" t="s">
        <v>5945</v>
      </c>
      <c r="D1967">
        <v>994230</v>
      </c>
      <c r="E1967">
        <v>130</v>
      </c>
      <c r="F1967">
        <v>107</v>
      </c>
      <c r="G1967">
        <v>107</v>
      </c>
      <c r="J1967">
        <v>1967</v>
      </c>
      <c r="K1967">
        <v>1983</v>
      </c>
      <c r="L1967">
        <v>1</v>
      </c>
      <c r="N1967">
        <v>2</v>
      </c>
      <c r="O1967" t="s">
        <v>5946</v>
      </c>
      <c r="P1967">
        <v>5</v>
      </c>
      <c r="Q1967">
        <v>6</v>
      </c>
    </row>
    <row r="1968" spans="1:17" x14ac:dyDescent="0.25">
      <c r="A1968" s="43">
        <v>1966</v>
      </c>
      <c r="B1968" t="s">
        <v>5947</v>
      </c>
      <c r="C1968" t="s">
        <v>5948</v>
      </c>
      <c r="D1968">
        <v>995488</v>
      </c>
      <c r="E1968">
        <v>120</v>
      </c>
      <c r="F1968">
        <v>228</v>
      </c>
      <c r="G1968">
        <v>207</v>
      </c>
      <c r="H1968">
        <v>36</v>
      </c>
      <c r="J1968">
        <v>1824</v>
      </c>
      <c r="K1968">
        <v>1995</v>
      </c>
      <c r="L1968">
        <v>2</v>
      </c>
      <c r="M1968">
        <v>7</v>
      </c>
      <c r="O1968" t="s">
        <v>5949</v>
      </c>
      <c r="P1968">
        <v>5</v>
      </c>
      <c r="Q1968">
        <v>6</v>
      </c>
    </row>
    <row r="1969" spans="1:17" x14ac:dyDescent="0.25">
      <c r="A1969" s="43">
        <v>1967</v>
      </c>
      <c r="B1969" t="s">
        <v>5950</v>
      </c>
      <c r="C1969" t="s">
        <v>5951</v>
      </c>
      <c r="D1969">
        <v>994320</v>
      </c>
      <c r="E1969">
        <v>130</v>
      </c>
      <c r="F1969">
        <v>134</v>
      </c>
      <c r="G1969">
        <v>134</v>
      </c>
      <c r="J1969">
        <v>1975</v>
      </c>
      <c r="L1969">
        <v>1</v>
      </c>
      <c r="O1969" t="s">
        <v>5952</v>
      </c>
      <c r="P1969">
        <v>5</v>
      </c>
      <c r="Q1969">
        <v>6</v>
      </c>
    </row>
    <row r="1970" spans="1:17" x14ac:dyDescent="0.25">
      <c r="A1970" s="43">
        <v>1968</v>
      </c>
      <c r="B1970" t="s">
        <v>5953</v>
      </c>
      <c r="C1970" t="s">
        <v>5954</v>
      </c>
      <c r="D1970">
        <v>2650123</v>
      </c>
      <c r="E1970">
        <v>120</v>
      </c>
      <c r="F1970">
        <v>101</v>
      </c>
      <c r="G1970">
        <v>174</v>
      </c>
      <c r="J1970">
        <v>2007</v>
      </c>
      <c r="L1970">
        <v>2</v>
      </c>
      <c r="M1970">
        <v>7</v>
      </c>
      <c r="N1970">
        <v>90</v>
      </c>
      <c r="O1970" t="s">
        <v>5955</v>
      </c>
      <c r="P1970">
        <v>5</v>
      </c>
      <c r="Q1970">
        <v>6</v>
      </c>
    </row>
    <row r="1971" spans="1:17" x14ac:dyDescent="0.25">
      <c r="A1971" s="43">
        <v>1969</v>
      </c>
      <c r="B1971" t="s">
        <v>5956</v>
      </c>
      <c r="C1971" t="s">
        <v>5957</v>
      </c>
      <c r="D1971">
        <v>995164</v>
      </c>
      <c r="E1971">
        <v>120</v>
      </c>
      <c r="F1971">
        <v>125</v>
      </c>
      <c r="G1971">
        <v>125</v>
      </c>
      <c r="J1971">
        <v>1968</v>
      </c>
      <c r="L1971">
        <v>2</v>
      </c>
      <c r="M1971">
        <v>7</v>
      </c>
      <c r="N1971">
        <v>2</v>
      </c>
      <c r="O1971" t="s">
        <v>5958</v>
      </c>
      <c r="P1971">
        <v>5</v>
      </c>
      <c r="Q1971">
        <v>6</v>
      </c>
    </row>
    <row r="1972" spans="1:17" x14ac:dyDescent="0.25">
      <c r="A1972" s="43">
        <v>1970</v>
      </c>
      <c r="B1972" t="s">
        <v>5959</v>
      </c>
      <c r="C1972" t="s">
        <v>5960</v>
      </c>
      <c r="D1972">
        <v>996172</v>
      </c>
      <c r="E1972">
        <v>120</v>
      </c>
      <c r="F1972">
        <v>135</v>
      </c>
      <c r="G1972">
        <v>116</v>
      </c>
      <c r="J1972">
        <v>1984</v>
      </c>
      <c r="K1972">
        <v>1987</v>
      </c>
      <c r="L1972">
        <v>7</v>
      </c>
      <c r="M1972">
        <v>1</v>
      </c>
      <c r="N1972">
        <v>2</v>
      </c>
      <c r="O1972" t="s">
        <v>5961</v>
      </c>
      <c r="P1972">
        <v>5</v>
      </c>
      <c r="Q1972">
        <v>6</v>
      </c>
    </row>
    <row r="1973" spans="1:17" x14ac:dyDescent="0.25">
      <c r="A1973" s="43">
        <v>1971</v>
      </c>
      <c r="B1973" t="s">
        <v>5962</v>
      </c>
      <c r="C1973" t="s">
        <v>5963</v>
      </c>
      <c r="D1973">
        <v>994387</v>
      </c>
      <c r="E1973">
        <v>120</v>
      </c>
      <c r="F1973">
        <v>154</v>
      </c>
      <c r="G1973">
        <v>154</v>
      </c>
      <c r="J1973">
        <v>1973</v>
      </c>
      <c r="L1973">
        <v>2</v>
      </c>
      <c r="M1973">
        <v>7</v>
      </c>
      <c r="O1973" t="s">
        <v>5964</v>
      </c>
      <c r="P1973">
        <v>5</v>
      </c>
      <c r="Q1973">
        <v>6</v>
      </c>
    </row>
    <row r="1974" spans="1:17" x14ac:dyDescent="0.25">
      <c r="A1974" s="43">
        <v>1972</v>
      </c>
      <c r="B1974" t="s">
        <v>5965</v>
      </c>
      <c r="C1974" t="s">
        <v>5966</v>
      </c>
      <c r="D1974">
        <v>994931</v>
      </c>
      <c r="E1974">
        <v>120</v>
      </c>
      <c r="F1974">
        <v>155</v>
      </c>
      <c r="G1974">
        <v>155</v>
      </c>
      <c r="J1974">
        <v>1972</v>
      </c>
      <c r="L1974">
        <v>2</v>
      </c>
      <c r="M1974">
        <v>7</v>
      </c>
      <c r="N1974">
        <v>2</v>
      </c>
      <c r="O1974" t="s">
        <v>5967</v>
      </c>
      <c r="P1974">
        <v>5</v>
      </c>
      <c r="Q1974">
        <v>6</v>
      </c>
    </row>
    <row r="1975" spans="1:17" x14ac:dyDescent="0.25">
      <c r="A1975" s="43">
        <v>1973</v>
      </c>
      <c r="B1975" t="s">
        <v>5968</v>
      </c>
      <c r="C1975" t="s">
        <v>5969</v>
      </c>
      <c r="D1975">
        <v>2685021</v>
      </c>
      <c r="E1975">
        <v>130</v>
      </c>
      <c r="F1975">
        <v>60</v>
      </c>
      <c r="G1975">
        <v>119</v>
      </c>
      <c r="J1975">
        <v>2008</v>
      </c>
      <c r="L1975">
        <v>1</v>
      </c>
      <c r="N1975">
        <v>90</v>
      </c>
      <c r="O1975" t="s">
        <v>5970</v>
      </c>
      <c r="P1975">
        <v>5</v>
      </c>
      <c r="Q1975">
        <v>6</v>
      </c>
    </row>
    <row r="1976" spans="1:17" x14ac:dyDescent="0.25">
      <c r="A1976" s="43">
        <v>1974</v>
      </c>
      <c r="B1976" t="s">
        <v>5971</v>
      </c>
      <c r="C1976" t="s">
        <v>5972</v>
      </c>
      <c r="D1976">
        <v>997053</v>
      </c>
      <c r="E1976">
        <v>120</v>
      </c>
      <c r="F1976">
        <v>81</v>
      </c>
      <c r="G1976">
        <v>130</v>
      </c>
      <c r="J1976">
        <v>1935</v>
      </c>
      <c r="K1976">
        <v>1977</v>
      </c>
      <c r="L1976">
        <v>2</v>
      </c>
      <c r="M1976">
        <v>7</v>
      </c>
      <c r="N1976">
        <v>4</v>
      </c>
      <c r="O1976" t="s">
        <v>5973</v>
      </c>
      <c r="P1976">
        <v>5</v>
      </c>
      <c r="Q1976">
        <v>6</v>
      </c>
    </row>
    <row r="1977" spans="1:17" x14ac:dyDescent="0.25">
      <c r="A1977" s="43">
        <v>1975</v>
      </c>
      <c r="B1977" t="s">
        <v>5974</v>
      </c>
      <c r="C1977" t="s">
        <v>5975</v>
      </c>
      <c r="D1977">
        <v>993645</v>
      </c>
      <c r="E1977">
        <v>120</v>
      </c>
      <c r="F1977">
        <v>134</v>
      </c>
      <c r="G1977">
        <v>134</v>
      </c>
      <c r="J1977">
        <v>1971</v>
      </c>
      <c r="L1977">
        <v>2</v>
      </c>
      <c r="M1977">
        <v>7</v>
      </c>
      <c r="O1977" t="s">
        <v>5976</v>
      </c>
      <c r="P1977">
        <v>5</v>
      </c>
      <c r="Q1977">
        <v>6</v>
      </c>
    </row>
    <row r="1978" spans="1:17" x14ac:dyDescent="0.25">
      <c r="A1978" s="43">
        <v>1976</v>
      </c>
      <c r="B1978" t="s">
        <v>5977</v>
      </c>
      <c r="C1978" t="s">
        <v>5978</v>
      </c>
      <c r="D1978">
        <v>997593</v>
      </c>
      <c r="E1978">
        <v>130</v>
      </c>
      <c r="F1978">
        <v>52</v>
      </c>
      <c r="G1978">
        <v>91</v>
      </c>
      <c r="J1978">
        <v>1965</v>
      </c>
      <c r="L1978">
        <v>2</v>
      </c>
      <c r="M1978">
        <v>7</v>
      </c>
      <c r="O1978" t="s">
        <v>5979</v>
      </c>
      <c r="P1978">
        <v>5</v>
      </c>
      <c r="Q1978">
        <v>6</v>
      </c>
    </row>
    <row r="1979" spans="1:17" x14ac:dyDescent="0.25">
      <c r="A1979" s="43">
        <v>1977</v>
      </c>
      <c r="B1979" t="s">
        <v>5980</v>
      </c>
      <c r="C1979" t="s">
        <v>5981</v>
      </c>
      <c r="D1979">
        <v>2577952</v>
      </c>
      <c r="E1979">
        <v>130</v>
      </c>
      <c r="F1979">
        <v>48</v>
      </c>
      <c r="G1979">
        <v>96</v>
      </c>
      <c r="J1979">
        <v>2002</v>
      </c>
      <c r="L1979">
        <v>2</v>
      </c>
      <c r="M1979">
        <v>7</v>
      </c>
      <c r="N1979">
        <v>90</v>
      </c>
      <c r="O1979" t="s">
        <v>5982</v>
      </c>
      <c r="P1979">
        <v>5</v>
      </c>
      <c r="Q1979">
        <v>6</v>
      </c>
    </row>
    <row r="1980" spans="1:17" x14ac:dyDescent="0.25">
      <c r="A1980" s="43">
        <v>1978</v>
      </c>
      <c r="B1980" t="s">
        <v>5983</v>
      </c>
      <c r="C1980" t="s">
        <v>5984</v>
      </c>
      <c r="D1980">
        <v>995350</v>
      </c>
      <c r="E1980">
        <v>120</v>
      </c>
      <c r="F1980">
        <v>122</v>
      </c>
      <c r="G1980">
        <v>122</v>
      </c>
      <c r="J1980">
        <v>1971</v>
      </c>
      <c r="L1980">
        <v>2</v>
      </c>
      <c r="M1980">
        <v>7</v>
      </c>
      <c r="O1980" t="s">
        <v>5985</v>
      </c>
      <c r="P1980">
        <v>5</v>
      </c>
      <c r="Q1980">
        <v>6</v>
      </c>
    </row>
    <row r="1981" spans="1:17" x14ac:dyDescent="0.25">
      <c r="A1981" s="43">
        <v>1979</v>
      </c>
      <c r="B1981" t="s">
        <v>5986</v>
      </c>
      <c r="C1981" t="s">
        <v>5987</v>
      </c>
      <c r="D1981">
        <v>997399</v>
      </c>
      <c r="E1981">
        <v>120</v>
      </c>
      <c r="F1981">
        <v>112</v>
      </c>
      <c r="G1981">
        <v>112</v>
      </c>
      <c r="J1981">
        <v>1965</v>
      </c>
      <c r="L1981">
        <v>2</v>
      </c>
      <c r="M1981">
        <v>7</v>
      </c>
      <c r="N1981">
        <v>2</v>
      </c>
      <c r="O1981" t="s">
        <v>5988</v>
      </c>
      <c r="P1981">
        <v>5</v>
      </c>
      <c r="Q1981">
        <v>6</v>
      </c>
    </row>
    <row r="1982" spans="1:17" x14ac:dyDescent="0.25">
      <c r="A1982" s="43">
        <v>1980</v>
      </c>
      <c r="B1982" t="s">
        <v>5989</v>
      </c>
      <c r="C1982" t="s">
        <v>5990</v>
      </c>
      <c r="D1982">
        <v>2577946</v>
      </c>
      <c r="E1982">
        <v>130</v>
      </c>
      <c r="F1982">
        <v>51</v>
      </c>
      <c r="G1982">
        <v>102</v>
      </c>
      <c r="J1982">
        <v>2002</v>
      </c>
      <c r="L1982">
        <v>2</v>
      </c>
      <c r="M1982">
        <v>7</v>
      </c>
      <c r="N1982">
        <v>90</v>
      </c>
      <c r="O1982" t="s">
        <v>5991</v>
      </c>
      <c r="P1982">
        <v>5</v>
      </c>
      <c r="Q1982">
        <v>6</v>
      </c>
    </row>
    <row r="1983" spans="1:17" x14ac:dyDescent="0.25">
      <c r="A1983" s="43">
        <v>1981</v>
      </c>
      <c r="B1983" t="s">
        <v>5992</v>
      </c>
      <c r="C1983" t="s">
        <v>5993</v>
      </c>
      <c r="D1983">
        <v>997506</v>
      </c>
      <c r="E1983">
        <v>120</v>
      </c>
      <c r="F1983">
        <v>190</v>
      </c>
      <c r="G1983">
        <v>146</v>
      </c>
      <c r="J1983">
        <v>2016</v>
      </c>
      <c r="L1983">
        <v>2</v>
      </c>
      <c r="M1983">
        <v>7</v>
      </c>
      <c r="O1983" t="s">
        <v>5994</v>
      </c>
      <c r="P1983">
        <v>5</v>
      </c>
      <c r="Q1983">
        <v>6</v>
      </c>
    </row>
    <row r="1984" spans="1:17" x14ac:dyDescent="0.25">
      <c r="A1984" s="43">
        <v>1982</v>
      </c>
      <c r="B1984" t="s">
        <v>5995</v>
      </c>
      <c r="C1984" t="s">
        <v>5996</v>
      </c>
      <c r="D1984">
        <v>995325</v>
      </c>
      <c r="E1984">
        <v>120</v>
      </c>
      <c r="F1984">
        <v>143</v>
      </c>
      <c r="G1984">
        <v>143</v>
      </c>
      <c r="J1984">
        <v>1970</v>
      </c>
      <c r="L1984">
        <v>2</v>
      </c>
      <c r="M1984">
        <v>7</v>
      </c>
      <c r="O1984" t="s">
        <v>5997</v>
      </c>
      <c r="P1984">
        <v>5</v>
      </c>
      <c r="Q1984">
        <v>6</v>
      </c>
    </row>
    <row r="1985" spans="1:17" x14ac:dyDescent="0.25">
      <c r="A1985" s="43">
        <v>1983</v>
      </c>
      <c r="B1985" t="s">
        <v>5998</v>
      </c>
      <c r="C1985" t="s">
        <v>5999</v>
      </c>
      <c r="D1985">
        <v>2540570</v>
      </c>
      <c r="E1985">
        <v>130</v>
      </c>
      <c r="F1985">
        <v>133</v>
      </c>
      <c r="G1985">
        <v>133</v>
      </c>
      <c r="J1985">
        <v>2000</v>
      </c>
      <c r="L1985">
        <v>1</v>
      </c>
      <c r="O1985" t="s">
        <v>6000</v>
      </c>
      <c r="P1985">
        <v>5</v>
      </c>
      <c r="Q1985">
        <v>6</v>
      </c>
    </row>
    <row r="1986" spans="1:17" x14ac:dyDescent="0.25">
      <c r="A1986" s="43">
        <v>1984</v>
      </c>
      <c r="B1986" t="s">
        <v>6001</v>
      </c>
      <c r="C1986" t="s">
        <v>6002</v>
      </c>
      <c r="D1986">
        <v>994600</v>
      </c>
      <c r="E1986">
        <v>130</v>
      </c>
      <c r="F1986">
        <v>125</v>
      </c>
      <c r="G1986">
        <v>125</v>
      </c>
      <c r="J1986">
        <v>1967</v>
      </c>
      <c r="K1986">
        <v>1997</v>
      </c>
      <c r="L1986">
        <v>1</v>
      </c>
      <c r="O1986" t="s">
        <v>6003</v>
      </c>
      <c r="P1986">
        <v>5</v>
      </c>
      <c r="Q1986">
        <v>6</v>
      </c>
    </row>
    <row r="1987" spans="1:17" x14ac:dyDescent="0.25">
      <c r="A1987" s="43">
        <v>1985</v>
      </c>
      <c r="B1987" t="s">
        <v>6004</v>
      </c>
      <c r="C1987" t="s">
        <v>6005</v>
      </c>
      <c r="D1987">
        <v>994520</v>
      </c>
      <c r="E1987">
        <v>130</v>
      </c>
      <c r="F1987">
        <v>124</v>
      </c>
      <c r="G1987">
        <v>107</v>
      </c>
      <c r="J1987">
        <v>1967</v>
      </c>
      <c r="K1987">
        <v>1984</v>
      </c>
      <c r="L1987">
        <v>1</v>
      </c>
      <c r="O1987" t="s">
        <v>6006</v>
      </c>
      <c r="P1987">
        <v>5</v>
      </c>
      <c r="Q1987">
        <v>6</v>
      </c>
    </row>
    <row r="1988" spans="1:17" x14ac:dyDescent="0.25">
      <c r="A1988" s="43">
        <v>1986</v>
      </c>
      <c r="B1988" t="s">
        <v>6007</v>
      </c>
      <c r="C1988" t="s">
        <v>6008</v>
      </c>
      <c r="D1988">
        <v>996063</v>
      </c>
      <c r="E1988">
        <v>120</v>
      </c>
      <c r="F1988">
        <v>177</v>
      </c>
      <c r="G1988">
        <v>167</v>
      </c>
      <c r="H1988">
        <v>10</v>
      </c>
      <c r="J1988">
        <v>1994</v>
      </c>
      <c r="L1988">
        <v>2</v>
      </c>
      <c r="M1988">
        <v>7</v>
      </c>
      <c r="O1988" t="s">
        <v>6009</v>
      </c>
      <c r="P1988">
        <v>5</v>
      </c>
      <c r="Q1988">
        <v>6</v>
      </c>
    </row>
    <row r="1989" spans="1:17" x14ac:dyDescent="0.25">
      <c r="A1989" s="43">
        <v>1987</v>
      </c>
      <c r="B1989" t="s">
        <v>6010</v>
      </c>
      <c r="C1989" t="s">
        <v>6011</v>
      </c>
      <c r="D1989">
        <v>995423</v>
      </c>
      <c r="E1989">
        <v>120</v>
      </c>
      <c r="F1989">
        <v>154</v>
      </c>
      <c r="G1989">
        <v>154</v>
      </c>
      <c r="J1989">
        <v>1969</v>
      </c>
      <c r="L1989">
        <v>2</v>
      </c>
      <c r="M1989">
        <v>7</v>
      </c>
      <c r="O1989" t="s">
        <v>6012</v>
      </c>
      <c r="P1989">
        <v>5</v>
      </c>
      <c r="Q1989">
        <v>6</v>
      </c>
    </row>
    <row r="1990" spans="1:17" x14ac:dyDescent="0.25">
      <c r="A1990" s="43">
        <v>1988</v>
      </c>
      <c r="B1990" t="s">
        <v>6013</v>
      </c>
      <c r="C1990" t="s">
        <v>6014</v>
      </c>
      <c r="D1990">
        <v>995076</v>
      </c>
      <c r="E1990">
        <v>590</v>
      </c>
      <c r="F1990">
        <v>16</v>
      </c>
      <c r="J1990">
        <v>2008</v>
      </c>
      <c r="L1990">
        <v>9</v>
      </c>
      <c r="O1990" t="s">
        <v>6015</v>
      </c>
      <c r="P1990">
        <v>5</v>
      </c>
      <c r="Q1990">
        <v>6</v>
      </c>
    </row>
    <row r="1991" spans="1:17" x14ac:dyDescent="0.25">
      <c r="A1991" s="43">
        <v>1989</v>
      </c>
      <c r="B1991" t="s">
        <v>6016</v>
      </c>
      <c r="C1991" t="s">
        <v>6017</v>
      </c>
      <c r="D1991">
        <v>994612</v>
      </c>
      <c r="E1991">
        <v>130</v>
      </c>
      <c r="F1991">
        <v>123</v>
      </c>
      <c r="G1991">
        <v>107</v>
      </c>
      <c r="J1991">
        <v>1967</v>
      </c>
      <c r="K1991">
        <v>1990</v>
      </c>
      <c r="L1991">
        <v>1</v>
      </c>
      <c r="O1991" t="s">
        <v>6018</v>
      </c>
      <c r="P1991">
        <v>5</v>
      </c>
      <c r="Q1991">
        <v>6</v>
      </c>
    </row>
    <row r="1992" spans="1:17" x14ac:dyDescent="0.25">
      <c r="A1992" s="43">
        <v>1990</v>
      </c>
      <c r="B1992" t="s">
        <v>6019</v>
      </c>
      <c r="C1992" t="s">
        <v>6020</v>
      </c>
      <c r="D1992">
        <v>997701</v>
      </c>
      <c r="E1992">
        <v>120</v>
      </c>
      <c r="F1992">
        <v>123</v>
      </c>
      <c r="G1992">
        <v>159</v>
      </c>
      <c r="J1992">
        <v>1995</v>
      </c>
      <c r="L1992">
        <v>2</v>
      </c>
      <c r="M1992">
        <v>7</v>
      </c>
      <c r="O1992" t="s">
        <v>6021</v>
      </c>
      <c r="P1992">
        <v>5</v>
      </c>
      <c r="Q1992">
        <v>6</v>
      </c>
    </row>
    <row r="1993" spans="1:17" x14ac:dyDescent="0.25">
      <c r="A1993" s="43">
        <v>1991</v>
      </c>
      <c r="B1993" t="s">
        <v>6022</v>
      </c>
      <c r="C1993" t="s">
        <v>6023</v>
      </c>
      <c r="D1993">
        <v>997048</v>
      </c>
      <c r="E1993">
        <v>130</v>
      </c>
      <c r="F1993">
        <v>61</v>
      </c>
      <c r="G1993">
        <v>109</v>
      </c>
      <c r="J1993">
        <v>1978</v>
      </c>
      <c r="L1993">
        <v>1</v>
      </c>
      <c r="O1993" t="s">
        <v>6024</v>
      </c>
      <c r="P1993">
        <v>5</v>
      </c>
      <c r="Q1993">
        <v>6</v>
      </c>
    </row>
    <row r="1994" spans="1:17" x14ac:dyDescent="0.25">
      <c r="A1994" s="43">
        <v>1992</v>
      </c>
      <c r="B1994" t="s">
        <v>6025</v>
      </c>
      <c r="C1994" t="s">
        <v>6026</v>
      </c>
      <c r="D1994">
        <v>996521</v>
      </c>
      <c r="E1994">
        <v>120</v>
      </c>
      <c r="F1994">
        <v>130</v>
      </c>
      <c r="G1994">
        <v>130</v>
      </c>
      <c r="J1994">
        <v>1977</v>
      </c>
      <c r="K1994">
        <v>1985</v>
      </c>
      <c r="L1994">
        <v>2</v>
      </c>
      <c r="M1994">
        <v>7</v>
      </c>
      <c r="O1994" t="s">
        <v>6027</v>
      </c>
      <c r="P1994">
        <v>5</v>
      </c>
      <c r="Q1994">
        <v>6</v>
      </c>
    </row>
    <row r="1995" spans="1:17" x14ac:dyDescent="0.25">
      <c r="A1995" s="43">
        <v>1993</v>
      </c>
      <c r="B1995" t="s">
        <v>6028</v>
      </c>
      <c r="C1995" t="s">
        <v>6029</v>
      </c>
      <c r="D1995">
        <v>2577948</v>
      </c>
      <c r="E1995">
        <v>130</v>
      </c>
      <c r="F1995">
        <v>44</v>
      </c>
      <c r="G1995">
        <v>88</v>
      </c>
      <c r="J1995">
        <v>2002</v>
      </c>
      <c r="L1995">
        <v>2</v>
      </c>
      <c r="M1995">
        <v>7</v>
      </c>
      <c r="N1995">
        <v>90</v>
      </c>
      <c r="O1995" t="s">
        <v>6030</v>
      </c>
      <c r="P1995">
        <v>5</v>
      </c>
      <c r="Q1995">
        <v>6</v>
      </c>
    </row>
    <row r="1996" spans="1:17" x14ac:dyDescent="0.25">
      <c r="A1996" s="43">
        <v>1994</v>
      </c>
      <c r="B1996" t="s">
        <v>6031</v>
      </c>
      <c r="C1996" t="s">
        <v>6032</v>
      </c>
      <c r="D1996">
        <v>997271</v>
      </c>
      <c r="E1996">
        <v>130</v>
      </c>
      <c r="F1996">
        <v>61</v>
      </c>
      <c r="G1996">
        <v>109</v>
      </c>
      <c r="J1996">
        <v>1979</v>
      </c>
      <c r="L1996">
        <v>1</v>
      </c>
      <c r="O1996" t="s">
        <v>6033</v>
      </c>
      <c r="P1996">
        <v>5</v>
      </c>
      <c r="Q1996">
        <v>6</v>
      </c>
    </row>
    <row r="1997" spans="1:17" x14ac:dyDescent="0.25">
      <c r="A1997" s="43">
        <v>1995</v>
      </c>
      <c r="B1997" t="s">
        <v>6034</v>
      </c>
      <c r="C1997" t="s">
        <v>6035</v>
      </c>
      <c r="D1997">
        <v>993793</v>
      </c>
      <c r="E1997">
        <v>120</v>
      </c>
      <c r="F1997">
        <v>128</v>
      </c>
      <c r="G1997">
        <v>109</v>
      </c>
      <c r="J1997">
        <v>1973</v>
      </c>
      <c r="L1997">
        <v>2</v>
      </c>
      <c r="M1997">
        <v>7</v>
      </c>
      <c r="N1997">
        <v>2</v>
      </c>
      <c r="O1997" t="s">
        <v>6036</v>
      </c>
      <c r="P1997">
        <v>5</v>
      </c>
      <c r="Q1997">
        <v>6</v>
      </c>
    </row>
    <row r="1998" spans="1:17" x14ac:dyDescent="0.25">
      <c r="A1998" s="43">
        <v>1996</v>
      </c>
      <c r="B1998" t="s">
        <v>6037</v>
      </c>
      <c r="C1998" t="s">
        <v>6038</v>
      </c>
      <c r="D1998">
        <v>994987</v>
      </c>
      <c r="E1998">
        <v>120</v>
      </c>
      <c r="F1998">
        <v>143</v>
      </c>
      <c r="G1998">
        <v>143</v>
      </c>
      <c r="J1998">
        <v>1970</v>
      </c>
      <c r="L1998">
        <v>2</v>
      </c>
      <c r="M1998">
        <v>7</v>
      </c>
      <c r="O1998" t="s">
        <v>6039</v>
      </c>
      <c r="P1998">
        <v>5</v>
      </c>
      <c r="Q1998">
        <v>6</v>
      </c>
    </row>
    <row r="1999" spans="1:17" x14ac:dyDescent="0.25">
      <c r="A1999" s="43">
        <v>1997</v>
      </c>
      <c r="B1999" t="s">
        <v>6040</v>
      </c>
      <c r="C1999" t="s">
        <v>6041</v>
      </c>
      <c r="D1999">
        <v>997682</v>
      </c>
      <c r="E1999">
        <v>120</v>
      </c>
      <c r="F1999">
        <v>234</v>
      </c>
      <c r="G1999">
        <v>186</v>
      </c>
      <c r="J1999">
        <v>1957</v>
      </c>
      <c r="K1999">
        <v>2008</v>
      </c>
      <c r="L1999">
        <v>2</v>
      </c>
      <c r="M1999">
        <v>7</v>
      </c>
      <c r="O1999" t="s">
        <v>6042</v>
      </c>
      <c r="P1999">
        <v>5</v>
      </c>
      <c r="Q1999">
        <v>6</v>
      </c>
    </row>
    <row r="2000" spans="1:17" x14ac:dyDescent="0.25">
      <c r="A2000" s="43">
        <v>1998</v>
      </c>
      <c r="B2000" t="s">
        <v>6043</v>
      </c>
      <c r="C2000" t="s">
        <v>6044</v>
      </c>
      <c r="D2000">
        <v>2540594</v>
      </c>
      <c r="E2000">
        <v>130</v>
      </c>
      <c r="F2000">
        <v>133</v>
      </c>
      <c r="G2000">
        <v>133</v>
      </c>
      <c r="J2000">
        <v>2000</v>
      </c>
      <c r="L2000">
        <v>1</v>
      </c>
      <c r="O2000" t="s">
        <v>6045</v>
      </c>
      <c r="P2000">
        <v>5</v>
      </c>
      <c r="Q2000">
        <v>6</v>
      </c>
    </row>
    <row r="2001" spans="1:17" x14ac:dyDescent="0.25">
      <c r="A2001" s="43">
        <v>1999</v>
      </c>
      <c r="B2001" t="s">
        <v>6046</v>
      </c>
      <c r="C2001" t="s">
        <v>6047</v>
      </c>
      <c r="D2001">
        <v>995432</v>
      </c>
      <c r="E2001">
        <v>130</v>
      </c>
      <c r="F2001">
        <v>107</v>
      </c>
      <c r="G2001">
        <v>107</v>
      </c>
      <c r="J2001">
        <v>1971</v>
      </c>
      <c r="L2001">
        <v>1</v>
      </c>
      <c r="N2001">
        <v>2</v>
      </c>
      <c r="O2001" t="s">
        <v>6048</v>
      </c>
      <c r="P2001">
        <v>5</v>
      </c>
      <c r="Q2001">
        <v>6</v>
      </c>
    </row>
    <row r="2002" spans="1:17" x14ac:dyDescent="0.25">
      <c r="A2002" s="43">
        <v>2000</v>
      </c>
      <c r="B2002" t="s">
        <v>6049</v>
      </c>
      <c r="C2002" t="s">
        <v>6050</v>
      </c>
      <c r="D2002">
        <v>993839</v>
      </c>
      <c r="E2002">
        <v>120</v>
      </c>
      <c r="F2002">
        <v>109</v>
      </c>
      <c r="G2002">
        <v>109</v>
      </c>
      <c r="J2002">
        <v>1973</v>
      </c>
      <c r="L2002">
        <v>2</v>
      </c>
      <c r="M2002">
        <v>7</v>
      </c>
      <c r="O2002" t="s">
        <v>6051</v>
      </c>
      <c r="P2002">
        <v>5</v>
      </c>
      <c r="Q2002">
        <v>6</v>
      </c>
    </row>
    <row r="2003" spans="1:17" x14ac:dyDescent="0.25">
      <c r="A2003" s="43">
        <v>2001</v>
      </c>
      <c r="B2003" t="s">
        <v>6052</v>
      </c>
      <c r="C2003" t="s">
        <v>6053</v>
      </c>
      <c r="D2003">
        <v>996245</v>
      </c>
      <c r="E2003">
        <v>321</v>
      </c>
      <c r="F2003">
        <v>398</v>
      </c>
      <c r="G2003">
        <v>132</v>
      </c>
      <c r="H2003">
        <v>465</v>
      </c>
      <c r="J2003">
        <v>1961</v>
      </c>
      <c r="L2003">
        <v>2</v>
      </c>
      <c r="M2003">
        <v>7</v>
      </c>
      <c r="O2003" t="s">
        <v>6054</v>
      </c>
      <c r="P2003">
        <v>5</v>
      </c>
      <c r="Q2003">
        <v>6</v>
      </c>
    </row>
    <row r="2004" spans="1:17" x14ac:dyDescent="0.25">
      <c r="A2004" s="43">
        <v>2002</v>
      </c>
      <c r="B2004" t="s">
        <v>6055</v>
      </c>
      <c r="C2004" t="s">
        <v>6056</v>
      </c>
      <c r="D2004">
        <v>995178</v>
      </c>
      <c r="E2004">
        <v>130</v>
      </c>
      <c r="F2004">
        <v>126</v>
      </c>
      <c r="G2004">
        <v>145</v>
      </c>
      <c r="J2004">
        <v>1971</v>
      </c>
      <c r="L2004">
        <v>1</v>
      </c>
      <c r="N2004">
        <v>2</v>
      </c>
      <c r="O2004" t="s">
        <v>6057</v>
      </c>
      <c r="P2004">
        <v>5</v>
      </c>
      <c r="Q2004">
        <v>6</v>
      </c>
    </row>
    <row r="2005" spans="1:17" x14ac:dyDescent="0.25">
      <c r="A2005" s="43">
        <v>2003</v>
      </c>
      <c r="B2005" t="s">
        <v>6058</v>
      </c>
      <c r="C2005" t="s">
        <v>6059</v>
      </c>
      <c r="D2005">
        <v>996150</v>
      </c>
      <c r="E2005">
        <v>120</v>
      </c>
      <c r="F2005">
        <v>106</v>
      </c>
      <c r="G2005">
        <v>171</v>
      </c>
      <c r="J2005">
        <v>1979</v>
      </c>
      <c r="L2005">
        <v>7</v>
      </c>
      <c r="M2005">
        <v>1</v>
      </c>
      <c r="O2005" t="s">
        <v>6060</v>
      </c>
      <c r="P2005">
        <v>5</v>
      </c>
      <c r="Q2005">
        <v>6</v>
      </c>
    </row>
    <row r="2006" spans="1:17" x14ac:dyDescent="0.25">
      <c r="A2006" s="43">
        <v>2004</v>
      </c>
      <c r="B2006" t="s">
        <v>6061</v>
      </c>
      <c r="C2006" t="s">
        <v>6062</v>
      </c>
      <c r="D2006">
        <v>996782</v>
      </c>
      <c r="E2006">
        <v>130</v>
      </c>
      <c r="F2006">
        <v>63</v>
      </c>
      <c r="G2006">
        <v>112</v>
      </c>
      <c r="J2006">
        <v>1978</v>
      </c>
      <c r="L2006">
        <v>1</v>
      </c>
      <c r="O2006" t="s">
        <v>6063</v>
      </c>
      <c r="P2006">
        <v>5</v>
      </c>
      <c r="Q2006">
        <v>6</v>
      </c>
    </row>
    <row r="2007" spans="1:17" x14ac:dyDescent="0.25">
      <c r="A2007" s="43">
        <v>2005</v>
      </c>
      <c r="B2007" t="s">
        <v>6064</v>
      </c>
      <c r="C2007" t="s">
        <v>1954</v>
      </c>
      <c r="D2007">
        <v>996113</v>
      </c>
      <c r="E2007">
        <v>323</v>
      </c>
      <c r="F2007">
        <v>102</v>
      </c>
      <c r="H2007">
        <v>102</v>
      </c>
      <c r="J2007">
        <v>1959</v>
      </c>
      <c r="L2007">
        <v>2</v>
      </c>
      <c r="M2007">
        <v>3</v>
      </c>
      <c r="O2007" t="s">
        <v>6065</v>
      </c>
      <c r="P2007">
        <v>5</v>
      </c>
      <c r="Q2007">
        <v>6</v>
      </c>
    </row>
    <row r="2008" spans="1:17" x14ac:dyDescent="0.25">
      <c r="A2008" s="43">
        <v>2006</v>
      </c>
      <c r="B2008" t="s">
        <v>6066</v>
      </c>
      <c r="C2008" t="s">
        <v>6067</v>
      </c>
      <c r="D2008">
        <v>995831</v>
      </c>
      <c r="E2008">
        <v>120</v>
      </c>
      <c r="F2008">
        <v>211</v>
      </c>
      <c r="G2008">
        <v>166</v>
      </c>
      <c r="J2008">
        <v>1963</v>
      </c>
      <c r="K2008">
        <v>1969</v>
      </c>
      <c r="L2008">
        <v>2</v>
      </c>
      <c r="M2008">
        <v>7</v>
      </c>
      <c r="O2008" t="s">
        <v>6068</v>
      </c>
      <c r="P2008">
        <v>5</v>
      </c>
      <c r="Q2008">
        <v>6</v>
      </c>
    </row>
    <row r="2009" spans="1:17" x14ac:dyDescent="0.25">
      <c r="A2009" s="43">
        <v>2007</v>
      </c>
      <c r="B2009" t="s">
        <v>6069</v>
      </c>
      <c r="C2009" t="s">
        <v>6070</v>
      </c>
      <c r="D2009">
        <v>997718</v>
      </c>
      <c r="E2009">
        <v>120</v>
      </c>
      <c r="F2009">
        <v>135</v>
      </c>
      <c r="G2009">
        <v>135</v>
      </c>
      <c r="J2009">
        <v>1967</v>
      </c>
      <c r="L2009">
        <v>2</v>
      </c>
      <c r="M2009">
        <v>7</v>
      </c>
      <c r="N2009">
        <v>2</v>
      </c>
      <c r="O2009" t="s">
        <v>6071</v>
      </c>
      <c r="P2009">
        <v>5</v>
      </c>
      <c r="Q2009">
        <v>6</v>
      </c>
    </row>
    <row r="2010" spans="1:17" x14ac:dyDescent="0.25">
      <c r="A2010" s="43">
        <v>2008</v>
      </c>
      <c r="B2010" t="s">
        <v>6072</v>
      </c>
      <c r="C2010" t="s">
        <v>6073</v>
      </c>
      <c r="D2010">
        <v>994054</v>
      </c>
      <c r="E2010">
        <v>120</v>
      </c>
      <c r="F2010">
        <v>109</v>
      </c>
      <c r="G2010">
        <v>109</v>
      </c>
      <c r="J2010">
        <v>1973</v>
      </c>
      <c r="L2010">
        <v>2</v>
      </c>
      <c r="M2010">
        <v>7</v>
      </c>
      <c r="O2010" t="s">
        <v>6074</v>
      </c>
      <c r="P2010">
        <v>5</v>
      </c>
      <c r="Q2010">
        <v>6</v>
      </c>
    </row>
    <row r="2011" spans="1:17" x14ac:dyDescent="0.25">
      <c r="A2011" s="43">
        <v>2009</v>
      </c>
      <c r="B2011" t="s">
        <v>6075</v>
      </c>
      <c r="C2011" t="s">
        <v>6076</v>
      </c>
      <c r="D2011">
        <v>996544</v>
      </c>
      <c r="E2011">
        <v>120</v>
      </c>
      <c r="F2011">
        <v>117</v>
      </c>
      <c r="G2011">
        <v>117</v>
      </c>
      <c r="J2011">
        <v>1983</v>
      </c>
      <c r="L2011">
        <v>2</v>
      </c>
      <c r="M2011">
        <v>7</v>
      </c>
      <c r="O2011" t="s">
        <v>6077</v>
      </c>
      <c r="P2011">
        <v>5</v>
      </c>
      <c r="Q2011">
        <v>6</v>
      </c>
    </row>
    <row r="2012" spans="1:17" x14ac:dyDescent="0.25">
      <c r="A2012" s="43">
        <v>2010</v>
      </c>
      <c r="B2012" t="s">
        <v>6078</v>
      </c>
      <c r="C2012" t="s">
        <v>6079</v>
      </c>
      <c r="D2012">
        <v>997590</v>
      </c>
      <c r="E2012">
        <v>120</v>
      </c>
      <c r="F2012">
        <v>186</v>
      </c>
      <c r="G2012">
        <v>186</v>
      </c>
      <c r="J2012">
        <v>1960</v>
      </c>
      <c r="K2012">
        <v>2010</v>
      </c>
      <c r="L2012">
        <v>2</v>
      </c>
      <c r="M2012">
        <v>7</v>
      </c>
      <c r="N2012">
        <v>2</v>
      </c>
      <c r="O2012" t="s">
        <v>6080</v>
      </c>
      <c r="P2012">
        <v>5</v>
      </c>
      <c r="Q2012">
        <v>6</v>
      </c>
    </row>
    <row r="2013" spans="1:17" x14ac:dyDescent="0.25">
      <c r="A2013" s="43">
        <v>2011</v>
      </c>
      <c r="B2013" t="s">
        <v>6081</v>
      </c>
      <c r="C2013" t="s">
        <v>6082</v>
      </c>
      <c r="D2013">
        <v>996814</v>
      </c>
      <c r="E2013">
        <v>120</v>
      </c>
      <c r="F2013">
        <v>129</v>
      </c>
      <c r="G2013">
        <v>110</v>
      </c>
      <c r="J2013">
        <v>1970</v>
      </c>
      <c r="L2013">
        <v>2</v>
      </c>
      <c r="M2013">
        <v>7</v>
      </c>
      <c r="N2013">
        <v>2</v>
      </c>
      <c r="O2013" t="s">
        <v>6083</v>
      </c>
      <c r="P2013">
        <v>5</v>
      </c>
      <c r="Q2013">
        <v>6</v>
      </c>
    </row>
    <row r="2014" spans="1:17" x14ac:dyDescent="0.25">
      <c r="A2014" s="43">
        <v>2012</v>
      </c>
      <c r="B2014" t="s">
        <v>6084</v>
      </c>
      <c r="C2014" t="s">
        <v>6085</v>
      </c>
      <c r="D2014">
        <v>995968</v>
      </c>
      <c r="E2014">
        <v>329</v>
      </c>
      <c r="F2014">
        <v>895</v>
      </c>
      <c r="H2014">
        <v>1150</v>
      </c>
      <c r="J2014">
        <v>1978</v>
      </c>
      <c r="L2014">
        <v>1</v>
      </c>
      <c r="O2014" t="s">
        <v>6086</v>
      </c>
      <c r="P2014">
        <v>5</v>
      </c>
      <c r="Q2014">
        <v>6</v>
      </c>
    </row>
    <row r="2015" spans="1:17" x14ac:dyDescent="0.25">
      <c r="A2015" s="43">
        <v>2013</v>
      </c>
      <c r="B2015" t="s">
        <v>6087</v>
      </c>
      <c r="C2015" t="s">
        <v>6088</v>
      </c>
      <c r="D2015">
        <v>995623</v>
      </c>
      <c r="E2015">
        <v>220</v>
      </c>
      <c r="F2015">
        <v>1585</v>
      </c>
      <c r="H2015">
        <v>2139</v>
      </c>
      <c r="J2015">
        <v>1965</v>
      </c>
      <c r="K2015">
        <v>1973</v>
      </c>
      <c r="L2015">
        <v>2</v>
      </c>
      <c r="M2015">
        <v>7</v>
      </c>
      <c r="O2015" t="s">
        <v>6089</v>
      </c>
      <c r="P2015">
        <v>5</v>
      </c>
      <c r="Q2015">
        <v>6</v>
      </c>
    </row>
    <row r="2016" spans="1:17" x14ac:dyDescent="0.25">
      <c r="A2016" s="43">
        <v>2014</v>
      </c>
      <c r="B2016" t="s">
        <v>6090</v>
      </c>
      <c r="C2016" t="s">
        <v>6091</v>
      </c>
      <c r="D2016">
        <v>2691191</v>
      </c>
      <c r="E2016">
        <v>130</v>
      </c>
      <c r="F2016">
        <v>48</v>
      </c>
      <c r="G2016">
        <v>138</v>
      </c>
      <c r="J2016">
        <v>2008</v>
      </c>
      <c r="L2016">
        <v>2</v>
      </c>
      <c r="M2016">
        <v>7</v>
      </c>
      <c r="N2016">
        <v>90</v>
      </c>
      <c r="O2016" t="s">
        <v>6092</v>
      </c>
      <c r="P2016">
        <v>5</v>
      </c>
      <c r="Q2016">
        <v>6</v>
      </c>
    </row>
    <row r="2017" spans="1:17" x14ac:dyDescent="0.25">
      <c r="A2017" s="43">
        <v>2015</v>
      </c>
      <c r="B2017" t="s">
        <v>6093</v>
      </c>
      <c r="C2017" t="s">
        <v>6094</v>
      </c>
      <c r="D2017">
        <v>994222</v>
      </c>
      <c r="E2017">
        <v>130</v>
      </c>
      <c r="F2017">
        <v>123</v>
      </c>
      <c r="G2017">
        <v>107</v>
      </c>
      <c r="J2017">
        <v>1967</v>
      </c>
      <c r="L2017">
        <v>1</v>
      </c>
      <c r="O2017" t="s">
        <v>6095</v>
      </c>
      <c r="P2017">
        <v>5</v>
      </c>
      <c r="Q2017">
        <v>6</v>
      </c>
    </row>
    <row r="2018" spans="1:17" x14ac:dyDescent="0.25">
      <c r="A2018" s="43">
        <v>2016</v>
      </c>
      <c r="B2018" t="s">
        <v>6096</v>
      </c>
      <c r="C2018" t="s">
        <v>6097</v>
      </c>
      <c r="D2018">
        <v>995071</v>
      </c>
      <c r="E2018">
        <v>130</v>
      </c>
      <c r="F2018">
        <v>90</v>
      </c>
      <c r="G2018">
        <v>90</v>
      </c>
      <c r="J2018">
        <v>1993</v>
      </c>
      <c r="L2018">
        <v>1</v>
      </c>
      <c r="O2018" t="s">
        <v>6098</v>
      </c>
      <c r="P2018">
        <v>5</v>
      </c>
      <c r="Q2018">
        <v>6</v>
      </c>
    </row>
    <row r="2019" spans="1:17" x14ac:dyDescent="0.25">
      <c r="A2019" s="43">
        <v>2017</v>
      </c>
      <c r="B2019" t="s">
        <v>6099</v>
      </c>
      <c r="C2019" t="s">
        <v>6100</v>
      </c>
      <c r="D2019">
        <v>2648139</v>
      </c>
      <c r="E2019">
        <v>140</v>
      </c>
      <c r="F2019">
        <v>1652</v>
      </c>
      <c r="G2019">
        <v>1652</v>
      </c>
      <c r="J2019">
        <v>2008</v>
      </c>
      <c r="L2019">
        <v>1</v>
      </c>
      <c r="N2019">
        <v>90</v>
      </c>
      <c r="O2019" t="s">
        <v>6101</v>
      </c>
      <c r="P2019">
        <v>5</v>
      </c>
      <c r="Q2019">
        <v>6</v>
      </c>
    </row>
    <row r="2020" spans="1:17" x14ac:dyDescent="0.25">
      <c r="A2020" s="43">
        <v>2018</v>
      </c>
      <c r="B2020" t="s">
        <v>6102</v>
      </c>
      <c r="C2020" t="s">
        <v>6103</v>
      </c>
      <c r="D2020">
        <v>997216</v>
      </c>
      <c r="E2020">
        <v>130</v>
      </c>
      <c r="F2020">
        <v>61</v>
      </c>
      <c r="G2020">
        <v>110</v>
      </c>
      <c r="J2020">
        <v>1966</v>
      </c>
      <c r="L2020">
        <v>1</v>
      </c>
      <c r="O2020" t="s">
        <v>6104</v>
      </c>
      <c r="P2020">
        <v>5</v>
      </c>
      <c r="Q2020">
        <v>6</v>
      </c>
    </row>
    <row r="2021" spans="1:17" x14ac:dyDescent="0.25">
      <c r="A2021" s="43">
        <v>2019</v>
      </c>
      <c r="B2021" t="s">
        <v>6105</v>
      </c>
      <c r="C2021" t="s">
        <v>6106</v>
      </c>
      <c r="D2021">
        <v>995106</v>
      </c>
      <c r="E2021">
        <v>120</v>
      </c>
      <c r="F2021">
        <v>131</v>
      </c>
      <c r="G2021">
        <v>93</v>
      </c>
      <c r="J2021">
        <v>1920</v>
      </c>
      <c r="K2021">
        <v>1960</v>
      </c>
      <c r="L2021">
        <v>2</v>
      </c>
      <c r="M2021">
        <v>7</v>
      </c>
      <c r="N2021">
        <v>90</v>
      </c>
      <c r="O2021" t="s">
        <v>6107</v>
      </c>
      <c r="P2021">
        <v>5</v>
      </c>
      <c r="Q2021">
        <v>6</v>
      </c>
    </row>
    <row r="2022" spans="1:17" x14ac:dyDescent="0.25">
      <c r="A2022" s="43">
        <v>2020</v>
      </c>
      <c r="B2022" t="s">
        <v>6108</v>
      </c>
      <c r="C2022" t="s">
        <v>6109</v>
      </c>
      <c r="D2022">
        <v>997372</v>
      </c>
      <c r="E2022">
        <v>120</v>
      </c>
      <c r="F2022">
        <v>82</v>
      </c>
      <c r="G2022">
        <v>136</v>
      </c>
      <c r="J2022">
        <v>1965</v>
      </c>
      <c r="K2022">
        <v>1998</v>
      </c>
      <c r="L2022">
        <v>7</v>
      </c>
      <c r="M2022">
        <v>1</v>
      </c>
      <c r="N2022">
        <v>2</v>
      </c>
      <c r="O2022" t="s">
        <v>6110</v>
      </c>
      <c r="P2022">
        <v>5</v>
      </c>
      <c r="Q2022">
        <v>6</v>
      </c>
    </row>
    <row r="2023" spans="1:17" x14ac:dyDescent="0.25">
      <c r="A2023" s="43">
        <v>2021</v>
      </c>
      <c r="B2023" t="s">
        <v>6111</v>
      </c>
      <c r="C2023" t="s">
        <v>6112</v>
      </c>
      <c r="D2023">
        <v>997419</v>
      </c>
      <c r="E2023">
        <v>120</v>
      </c>
      <c r="F2023">
        <v>134</v>
      </c>
      <c r="G2023">
        <v>102</v>
      </c>
      <c r="H2023">
        <v>87</v>
      </c>
      <c r="J2023">
        <v>1961</v>
      </c>
      <c r="L2023">
        <v>2</v>
      </c>
      <c r="M2023">
        <v>7</v>
      </c>
      <c r="O2023" t="s">
        <v>6113</v>
      </c>
      <c r="P2023">
        <v>5</v>
      </c>
      <c r="Q2023">
        <v>6</v>
      </c>
    </row>
    <row r="2024" spans="1:17" x14ac:dyDescent="0.25">
      <c r="A2024" s="43">
        <v>2022</v>
      </c>
      <c r="B2024" t="s">
        <v>6111</v>
      </c>
      <c r="C2024" t="s">
        <v>6112</v>
      </c>
      <c r="D2024">
        <v>997419</v>
      </c>
      <c r="E2024">
        <v>120</v>
      </c>
      <c r="F2024">
        <v>134</v>
      </c>
      <c r="G2024">
        <v>102</v>
      </c>
      <c r="H2024">
        <v>87</v>
      </c>
      <c r="J2024">
        <v>1961</v>
      </c>
      <c r="L2024">
        <v>2</v>
      </c>
      <c r="M2024">
        <v>7</v>
      </c>
      <c r="O2024" t="s">
        <v>6113</v>
      </c>
      <c r="P2024">
        <v>5</v>
      </c>
      <c r="Q2024">
        <v>6</v>
      </c>
    </row>
    <row r="2025" spans="1:17" x14ac:dyDescent="0.25">
      <c r="A2025" s="43">
        <v>2023</v>
      </c>
      <c r="B2025" t="s">
        <v>6114</v>
      </c>
      <c r="C2025" t="s">
        <v>6115</v>
      </c>
      <c r="D2025">
        <v>995784</v>
      </c>
      <c r="E2025">
        <v>120</v>
      </c>
      <c r="F2025">
        <v>164</v>
      </c>
      <c r="G2025">
        <v>164</v>
      </c>
      <c r="J2025">
        <v>1971</v>
      </c>
      <c r="L2025">
        <v>2</v>
      </c>
      <c r="M2025">
        <v>7</v>
      </c>
      <c r="O2025" t="s">
        <v>6116</v>
      </c>
      <c r="P2025">
        <v>5</v>
      </c>
      <c r="Q2025">
        <v>6</v>
      </c>
    </row>
    <row r="2026" spans="1:17" x14ac:dyDescent="0.25">
      <c r="A2026" s="43">
        <v>2024</v>
      </c>
      <c r="B2026" t="s">
        <v>6117</v>
      </c>
      <c r="C2026" t="s">
        <v>6118</v>
      </c>
      <c r="D2026">
        <v>996215</v>
      </c>
      <c r="E2026">
        <v>120</v>
      </c>
      <c r="F2026">
        <v>146</v>
      </c>
      <c r="G2026">
        <v>146</v>
      </c>
      <c r="J2026">
        <v>1994</v>
      </c>
      <c r="L2026">
        <v>2</v>
      </c>
      <c r="M2026">
        <v>7</v>
      </c>
      <c r="O2026" t="s">
        <v>6119</v>
      </c>
      <c r="P2026">
        <v>5</v>
      </c>
      <c r="Q2026">
        <v>6</v>
      </c>
    </row>
    <row r="2027" spans="1:17" x14ac:dyDescent="0.25">
      <c r="A2027" s="43">
        <v>2025</v>
      </c>
      <c r="B2027" t="s">
        <v>6120</v>
      </c>
      <c r="C2027" t="s">
        <v>6121</v>
      </c>
      <c r="D2027">
        <v>995297</v>
      </c>
      <c r="E2027">
        <v>130</v>
      </c>
      <c r="F2027">
        <v>126</v>
      </c>
      <c r="G2027">
        <v>170</v>
      </c>
      <c r="J2027">
        <v>1971</v>
      </c>
      <c r="L2027">
        <v>1</v>
      </c>
      <c r="O2027" t="s">
        <v>6122</v>
      </c>
      <c r="P2027">
        <v>5</v>
      </c>
      <c r="Q2027">
        <v>6</v>
      </c>
    </row>
    <row r="2028" spans="1:17" x14ac:dyDescent="0.25">
      <c r="A2028" s="43">
        <v>2026</v>
      </c>
      <c r="B2028" t="s">
        <v>6123</v>
      </c>
      <c r="C2028" t="s">
        <v>6124</v>
      </c>
      <c r="D2028">
        <v>995555</v>
      </c>
      <c r="E2028">
        <v>120</v>
      </c>
      <c r="F2028">
        <v>136</v>
      </c>
      <c r="G2028">
        <v>136</v>
      </c>
      <c r="J2028">
        <v>1972</v>
      </c>
      <c r="L2028">
        <v>2</v>
      </c>
      <c r="M2028">
        <v>7</v>
      </c>
      <c r="O2028" t="s">
        <v>6125</v>
      </c>
      <c r="P2028">
        <v>5</v>
      </c>
      <c r="Q2028">
        <v>6</v>
      </c>
    </row>
    <row r="2029" spans="1:17" x14ac:dyDescent="0.25">
      <c r="A2029" s="43">
        <v>2027</v>
      </c>
      <c r="B2029" t="s">
        <v>6126</v>
      </c>
      <c r="C2029" t="s">
        <v>6127</v>
      </c>
      <c r="D2029">
        <v>995689</v>
      </c>
      <c r="E2029">
        <v>120</v>
      </c>
      <c r="F2029">
        <v>187</v>
      </c>
      <c r="G2029">
        <v>275</v>
      </c>
      <c r="J2029">
        <v>2002</v>
      </c>
      <c r="K2029">
        <v>2006</v>
      </c>
      <c r="L2029">
        <v>2</v>
      </c>
      <c r="M2029">
        <v>7</v>
      </c>
      <c r="N2029">
        <v>2</v>
      </c>
      <c r="O2029" t="s">
        <v>6128</v>
      </c>
      <c r="P2029">
        <v>5</v>
      </c>
      <c r="Q2029">
        <v>6</v>
      </c>
    </row>
    <row r="2030" spans="1:17" x14ac:dyDescent="0.25">
      <c r="A2030" s="43">
        <v>2028</v>
      </c>
      <c r="B2030" t="s">
        <v>6129</v>
      </c>
      <c r="C2030" t="s">
        <v>6130</v>
      </c>
      <c r="D2030">
        <v>996173</v>
      </c>
      <c r="E2030">
        <v>120</v>
      </c>
      <c r="F2030">
        <v>150</v>
      </c>
      <c r="G2030">
        <v>267</v>
      </c>
      <c r="H2030">
        <v>158</v>
      </c>
      <c r="J2030">
        <v>1961</v>
      </c>
      <c r="L2030">
        <v>2</v>
      </c>
      <c r="M2030">
        <v>7</v>
      </c>
      <c r="N2030">
        <v>2</v>
      </c>
      <c r="O2030" t="s">
        <v>6131</v>
      </c>
      <c r="P2030">
        <v>5</v>
      </c>
      <c r="Q2030">
        <v>6</v>
      </c>
    </row>
    <row r="2031" spans="1:17" x14ac:dyDescent="0.25">
      <c r="A2031" s="43">
        <v>2029</v>
      </c>
      <c r="B2031" t="s">
        <v>6132</v>
      </c>
      <c r="C2031" t="s">
        <v>6133</v>
      </c>
      <c r="D2031">
        <v>996817</v>
      </c>
      <c r="E2031">
        <v>130</v>
      </c>
      <c r="F2031">
        <v>61</v>
      </c>
      <c r="G2031">
        <v>109</v>
      </c>
      <c r="J2031">
        <v>1978</v>
      </c>
      <c r="L2031">
        <v>1</v>
      </c>
      <c r="O2031" t="s">
        <v>6134</v>
      </c>
      <c r="P2031">
        <v>5</v>
      </c>
      <c r="Q2031">
        <v>6</v>
      </c>
    </row>
    <row r="2032" spans="1:17" x14ac:dyDescent="0.25">
      <c r="A2032" s="43">
        <v>2030</v>
      </c>
      <c r="B2032" t="s">
        <v>6135</v>
      </c>
      <c r="C2032" t="s">
        <v>6136</v>
      </c>
      <c r="D2032">
        <v>995041</v>
      </c>
      <c r="E2032">
        <v>120</v>
      </c>
      <c r="F2032">
        <v>147</v>
      </c>
      <c r="G2032">
        <v>147</v>
      </c>
      <c r="J2032">
        <v>1971</v>
      </c>
      <c r="L2032">
        <v>2</v>
      </c>
      <c r="M2032">
        <v>7</v>
      </c>
      <c r="O2032" t="s">
        <v>6137</v>
      </c>
      <c r="P2032">
        <v>5</v>
      </c>
      <c r="Q2032">
        <v>6</v>
      </c>
    </row>
    <row r="2033" spans="1:17" x14ac:dyDescent="0.25">
      <c r="A2033" s="43">
        <v>2031</v>
      </c>
      <c r="B2033" t="s">
        <v>6138</v>
      </c>
      <c r="C2033" t="s">
        <v>6139</v>
      </c>
      <c r="D2033">
        <v>996736</v>
      </c>
      <c r="E2033">
        <v>120</v>
      </c>
      <c r="F2033">
        <v>130</v>
      </c>
      <c r="G2033">
        <v>130</v>
      </c>
      <c r="J2033">
        <v>1957</v>
      </c>
      <c r="K2033">
        <v>1981</v>
      </c>
      <c r="L2033">
        <v>2</v>
      </c>
      <c r="M2033">
        <v>7</v>
      </c>
      <c r="N2033">
        <v>4</v>
      </c>
      <c r="O2033" t="s">
        <v>6140</v>
      </c>
      <c r="P2033">
        <v>5</v>
      </c>
      <c r="Q2033">
        <v>6</v>
      </c>
    </row>
    <row r="2034" spans="1:17" x14ac:dyDescent="0.25">
      <c r="A2034" s="43">
        <v>2032</v>
      </c>
      <c r="B2034" t="s">
        <v>6141</v>
      </c>
      <c r="C2034" t="s">
        <v>6142</v>
      </c>
      <c r="D2034">
        <v>997657</v>
      </c>
      <c r="E2034">
        <v>120</v>
      </c>
      <c r="F2034">
        <v>109</v>
      </c>
      <c r="G2034">
        <v>109</v>
      </c>
      <c r="J2034">
        <v>1962</v>
      </c>
      <c r="L2034">
        <v>5</v>
      </c>
      <c r="M2034">
        <v>1</v>
      </c>
      <c r="O2034" t="s">
        <v>6143</v>
      </c>
      <c r="P2034">
        <v>5</v>
      </c>
      <c r="Q2034">
        <v>6</v>
      </c>
    </row>
    <row r="2035" spans="1:17" x14ac:dyDescent="0.25">
      <c r="A2035" s="43">
        <v>2033</v>
      </c>
      <c r="B2035" t="s">
        <v>6144</v>
      </c>
      <c r="C2035" t="s">
        <v>6145</v>
      </c>
      <c r="D2035">
        <v>994259</v>
      </c>
      <c r="E2035">
        <v>120</v>
      </c>
      <c r="F2035">
        <v>136</v>
      </c>
      <c r="G2035">
        <v>136</v>
      </c>
      <c r="J2035">
        <v>1969</v>
      </c>
      <c r="L2035">
        <v>1</v>
      </c>
      <c r="O2035" t="s">
        <v>6146</v>
      </c>
      <c r="P2035">
        <v>5</v>
      </c>
      <c r="Q2035">
        <v>6</v>
      </c>
    </row>
    <row r="2036" spans="1:17" x14ac:dyDescent="0.25">
      <c r="A2036" s="43">
        <v>2034</v>
      </c>
      <c r="B2036" t="s">
        <v>6147</v>
      </c>
      <c r="C2036" t="s">
        <v>6148</v>
      </c>
      <c r="D2036">
        <v>995058</v>
      </c>
      <c r="E2036">
        <v>120</v>
      </c>
      <c r="F2036">
        <v>92</v>
      </c>
      <c r="G2036">
        <v>155</v>
      </c>
      <c r="J2036">
        <v>1954</v>
      </c>
      <c r="L2036">
        <v>2</v>
      </c>
      <c r="M2036">
        <v>7</v>
      </c>
      <c r="N2036">
        <v>2</v>
      </c>
      <c r="O2036" t="s">
        <v>6149</v>
      </c>
      <c r="P2036">
        <v>5</v>
      </c>
      <c r="Q2036">
        <v>6</v>
      </c>
    </row>
    <row r="2037" spans="1:17" x14ac:dyDescent="0.25">
      <c r="A2037" s="43">
        <v>2035</v>
      </c>
      <c r="B2037" t="s">
        <v>6150</v>
      </c>
      <c r="C2037" t="s">
        <v>6151</v>
      </c>
      <c r="D2037">
        <v>996468</v>
      </c>
      <c r="E2037">
        <v>120</v>
      </c>
      <c r="F2037">
        <v>222</v>
      </c>
      <c r="G2037">
        <v>177</v>
      </c>
      <c r="J2037">
        <v>2007</v>
      </c>
      <c r="L2037">
        <v>2</v>
      </c>
      <c r="M2037">
        <v>7</v>
      </c>
      <c r="N2037">
        <v>90</v>
      </c>
      <c r="O2037" t="s">
        <v>6152</v>
      </c>
      <c r="P2037">
        <v>5</v>
      </c>
      <c r="Q2037">
        <v>6</v>
      </c>
    </row>
    <row r="2038" spans="1:17" x14ac:dyDescent="0.25">
      <c r="A2038" s="43">
        <v>2036</v>
      </c>
      <c r="B2038" t="s">
        <v>6153</v>
      </c>
      <c r="C2038" t="s">
        <v>6154</v>
      </c>
      <c r="D2038">
        <v>995185</v>
      </c>
      <c r="E2038">
        <v>120</v>
      </c>
      <c r="F2038">
        <v>107</v>
      </c>
      <c r="G2038">
        <v>158</v>
      </c>
      <c r="J2038">
        <v>1987</v>
      </c>
      <c r="K2038">
        <v>1988</v>
      </c>
      <c r="L2038">
        <v>2</v>
      </c>
      <c r="M2038">
        <v>7</v>
      </c>
      <c r="N2038">
        <v>80</v>
      </c>
      <c r="O2038" t="s">
        <v>6155</v>
      </c>
      <c r="P2038">
        <v>5</v>
      </c>
      <c r="Q2038">
        <v>6</v>
      </c>
    </row>
    <row r="2039" spans="1:17" x14ac:dyDescent="0.25">
      <c r="A2039" s="43">
        <v>2037</v>
      </c>
      <c r="B2039" t="s">
        <v>6156</v>
      </c>
      <c r="C2039" t="s">
        <v>6157</v>
      </c>
      <c r="D2039">
        <v>996678</v>
      </c>
      <c r="E2039">
        <v>130</v>
      </c>
      <c r="F2039">
        <v>59</v>
      </c>
      <c r="G2039">
        <v>104</v>
      </c>
      <c r="J2039">
        <v>1977</v>
      </c>
      <c r="L2039">
        <v>1</v>
      </c>
      <c r="O2039" t="s">
        <v>6158</v>
      </c>
      <c r="P2039">
        <v>5</v>
      </c>
      <c r="Q2039">
        <v>6</v>
      </c>
    </row>
    <row r="2040" spans="1:17" x14ac:dyDescent="0.25">
      <c r="A2040" s="43">
        <v>2038</v>
      </c>
      <c r="B2040" t="s">
        <v>6159</v>
      </c>
      <c r="C2040" t="s">
        <v>6160</v>
      </c>
      <c r="D2040">
        <v>996278</v>
      </c>
      <c r="E2040">
        <v>130</v>
      </c>
      <c r="F2040">
        <v>94</v>
      </c>
      <c r="G2040">
        <v>94</v>
      </c>
      <c r="J2040">
        <v>1959</v>
      </c>
      <c r="L2040">
        <v>2</v>
      </c>
      <c r="M2040">
        <v>7</v>
      </c>
      <c r="N2040">
        <v>90</v>
      </c>
      <c r="O2040" t="s">
        <v>6161</v>
      </c>
      <c r="P2040">
        <v>5</v>
      </c>
      <c r="Q2040">
        <v>6</v>
      </c>
    </row>
    <row r="2041" spans="1:17" x14ac:dyDescent="0.25">
      <c r="A2041" s="43">
        <v>2039</v>
      </c>
      <c r="B2041" t="s">
        <v>6162</v>
      </c>
      <c r="C2041" t="s">
        <v>6163</v>
      </c>
      <c r="D2041">
        <v>995606</v>
      </c>
      <c r="E2041">
        <v>120</v>
      </c>
      <c r="F2041">
        <v>110</v>
      </c>
      <c r="G2041">
        <v>110</v>
      </c>
      <c r="J2041">
        <v>1979</v>
      </c>
      <c r="L2041">
        <v>7</v>
      </c>
      <c r="M2041">
        <v>1</v>
      </c>
      <c r="O2041" t="s">
        <v>6164</v>
      </c>
      <c r="P2041">
        <v>5</v>
      </c>
      <c r="Q2041">
        <v>6</v>
      </c>
    </row>
    <row r="2042" spans="1:17" x14ac:dyDescent="0.25">
      <c r="A2042" s="43">
        <v>2040</v>
      </c>
      <c r="B2042" t="s">
        <v>6165</v>
      </c>
      <c r="C2042" t="s">
        <v>6166</v>
      </c>
      <c r="D2042">
        <v>996553</v>
      </c>
      <c r="E2042">
        <v>334</v>
      </c>
      <c r="F2042">
        <v>622</v>
      </c>
      <c r="H2042">
        <v>622</v>
      </c>
      <c r="J2042">
        <v>1967</v>
      </c>
      <c r="L2042">
        <v>2</v>
      </c>
      <c r="M2042">
        <v>7</v>
      </c>
      <c r="O2042" t="s">
        <v>6167</v>
      </c>
      <c r="P2042">
        <v>5</v>
      </c>
      <c r="Q2042">
        <v>6</v>
      </c>
    </row>
    <row r="2043" spans="1:17" x14ac:dyDescent="0.25">
      <c r="A2043" s="43">
        <v>2041</v>
      </c>
      <c r="B2043" t="s">
        <v>6168</v>
      </c>
      <c r="C2043" t="s">
        <v>6169</v>
      </c>
      <c r="D2043">
        <v>997123</v>
      </c>
      <c r="E2043">
        <v>130</v>
      </c>
      <c r="F2043">
        <v>63</v>
      </c>
      <c r="G2043">
        <v>112</v>
      </c>
      <c r="J2043">
        <v>1978</v>
      </c>
      <c r="L2043">
        <v>1</v>
      </c>
      <c r="O2043" t="s">
        <v>6170</v>
      </c>
      <c r="P2043">
        <v>5</v>
      </c>
      <c r="Q2043">
        <v>6</v>
      </c>
    </row>
    <row r="2044" spans="1:17" x14ac:dyDescent="0.25">
      <c r="A2044" s="43">
        <v>2042</v>
      </c>
      <c r="B2044" t="s">
        <v>6171</v>
      </c>
      <c r="C2044" t="s">
        <v>6172</v>
      </c>
      <c r="D2044">
        <v>994174</v>
      </c>
      <c r="E2044">
        <v>130</v>
      </c>
      <c r="F2044">
        <v>147</v>
      </c>
      <c r="G2044">
        <v>147</v>
      </c>
      <c r="J2044">
        <v>1967</v>
      </c>
      <c r="K2044">
        <v>2013</v>
      </c>
      <c r="L2044">
        <v>1</v>
      </c>
      <c r="N2044">
        <v>2</v>
      </c>
      <c r="O2044" t="s">
        <v>6173</v>
      </c>
      <c r="P2044">
        <v>5</v>
      </c>
      <c r="Q2044">
        <v>6</v>
      </c>
    </row>
    <row r="2045" spans="1:17" x14ac:dyDescent="0.25">
      <c r="A2045" s="43">
        <v>2043</v>
      </c>
      <c r="B2045" t="s">
        <v>6174</v>
      </c>
      <c r="C2045" t="s">
        <v>6175</v>
      </c>
      <c r="D2045">
        <v>996136</v>
      </c>
      <c r="E2045">
        <v>120</v>
      </c>
      <c r="F2045">
        <v>141</v>
      </c>
      <c r="G2045">
        <v>141</v>
      </c>
      <c r="J2045">
        <v>1966</v>
      </c>
      <c r="K2045">
        <v>1999</v>
      </c>
      <c r="L2045">
        <v>2</v>
      </c>
      <c r="M2045">
        <v>7</v>
      </c>
      <c r="O2045" t="s">
        <v>6176</v>
      </c>
      <c r="P2045">
        <v>5</v>
      </c>
      <c r="Q2045">
        <v>6</v>
      </c>
    </row>
    <row r="2046" spans="1:17" x14ac:dyDescent="0.25">
      <c r="A2046" s="43">
        <v>2044</v>
      </c>
      <c r="B2046" t="s">
        <v>6177</v>
      </c>
      <c r="C2046" t="s">
        <v>6178</v>
      </c>
      <c r="D2046">
        <v>996826</v>
      </c>
      <c r="E2046">
        <v>130</v>
      </c>
      <c r="F2046">
        <v>61</v>
      </c>
      <c r="G2046">
        <v>109</v>
      </c>
      <c r="J2046">
        <v>1978</v>
      </c>
      <c r="L2046">
        <v>1</v>
      </c>
      <c r="O2046" t="s">
        <v>6179</v>
      </c>
      <c r="P2046">
        <v>5</v>
      </c>
      <c r="Q2046">
        <v>6</v>
      </c>
    </row>
    <row r="2047" spans="1:17" x14ac:dyDescent="0.25">
      <c r="A2047" s="43">
        <v>2045</v>
      </c>
      <c r="B2047" t="s">
        <v>6180</v>
      </c>
      <c r="C2047" t="s">
        <v>6181</v>
      </c>
      <c r="D2047">
        <v>996641</v>
      </c>
      <c r="E2047">
        <v>120</v>
      </c>
      <c r="F2047">
        <v>116</v>
      </c>
      <c r="G2047">
        <v>116</v>
      </c>
      <c r="J2047">
        <v>1966</v>
      </c>
      <c r="K2047">
        <v>1982</v>
      </c>
      <c r="L2047">
        <v>2</v>
      </c>
      <c r="M2047">
        <v>7</v>
      </c>
      <c r="O2047" t="s">
        <v>6182</v>
      </c>
      <c r="P2047">
        <v>5</v>
      </c>
      <c r="Q2047">
        <v>6</v>
      </c>
    </row>
    <row r="2048" spans="1:17" x14ac:dyDescent="0.25">
      <c r="A2048" s="43">
        <v>2046</v>
      </c>
      <c r="B2048" t="s">
        <v>6183</v>
      </c>
      <c r="C2048" t="s">
        <v>6184</v>
      </c>
      <c r="D2048">
        <v>997370</v>
      </c>
      <c r="E2048">
        <v>120</v>
      </c>
      <c r="F2048">
        <v>185</v>
      </c>
      <c r="G2048">
        <v>185</v>
      </c>
      <c r="J2048">
        <v>2005</v>
      </c>
      <c r="L2048">
        <v>2</v>
      </c>
      <c r="M2048">
        <v>7</v>
      </c>
      <c r="N2048">
        <v>90</v>
      </c>
      <c r="O2048" t="s">
        <v>6185</v>
      </c>
      <c r="P2048">
        <v>5</v>
      </c>
      <c r="Q2048">
        <v>6</v>
      </c>
    </row>
    <row r="2049" spans="1:17" x14ac:dyDescent="0.25">
      <c r="A2049" s="43">
        <v>2047</v>
      </c>
      <c r="B2049" t="s">
        <v>6186</v>
      </c>
      <c r="C2049" t="s">
        <v>6187</v>
      </c>
      <c r="D2049">
        <v>997709</v>
      </c>
      <c r="E2049">
        <v>120</v>
      </c>
      <c r="F2049">
        <v>132</v>
      </c>
      <c r="G2049">
        <v>132</v>
      </c>
      <c r="J2049">
        <v>1976</v>
      </c>
      <c r="K2049">
        <v>1995</v>
      </c>
      <c r="L2049">
        <v>2</v>
      </c>
      <c r="M2049">
        <v>7</v>
      </c>
      <c r="O2049" t="s">
        <v>6188</v>
      </c>
      <c r="P2049">
        <v>5</v>
      </c>
      <c r="Q2049">
        <v>6</v>
      </c>
    </row>
    <row r="2050" spans="1:17" x14ac:dyDescent="0.25">
      <c r="A2050" s="43">
        <v>2048</v>
      </c>
      <c r="B2050" t="s">
        <v>6189</v>
      </c>
      <c r="C2050" t="s">
        <v>6190</v>
      </c>
      <c r="D2050">
        <v>996085</v>
      </c>
      <c r="E2050">
        <v>120</v>
      </c>
      <c r="F2050">
        <v>159</v>
      </c>
      <c r="G2050">
        <v>159</v>
      </c>
      <c r="J2050">
        <v>1957</v>
      </c>
      <c r="L2050">
        <v>2</v>
      </c>
      <c r="M2050">
        <v>7</v>
      </c>
      <c r="N2050">
        <v>2</v>
      </c>
      <c r="O2050" t="s">
        <v>6191</v>
      </c>
      <c r="P2050">
        <v>5</v>
      </c>
      <c r="Q2050">
        <v>6</v>
      </c>
    </row>
    <row r="2051" spans="1:17" x14ac:dyDescent="0.25">
      <c r="A2051" s="43">
        <v>2049</v>
      </c>
      <c r="B2051" t="s">
        <v>6192</v>
      </c>
      <c r="C2051" t="s">
        <v>6193</v>
      </c>
      <c r="D2051">
        <v>996130</v>
      </c>
      <c r="E2051">
        <v>140</v>
      </c>
      <c r="F2051">
        <v>336</v>
      </c>
      <c r="G2051">
        <v>138</v>
      </c>
      <c r="H2051">
        <v>198</v>
      </c>
      <c r="J2051">
        <v>1967</v>
      </c>
      <c r="L2051">
        <v>2</v>
      </c>
      <c r="M2051">
        <v>7</v>
      </c>
      <c r="O2051" t="s">
        <v>6194</v>
      </c>
      <c r="P2051">
        <v>5</v>
      </c>
      <c r="Q2051">
        <v>6</v>
      </c>
    </row>
    <row r="2052" spans="1:17" x14ac:dyDescent="0.25">
      <c r="A2052" s="43">
        <v>2050</v>
      </c>
      <c r="B2052" t="s">
        <v>6195</v>
      </c>
      <c r="C2052" t="s">
        <v>6196</v>
      </c>
      <c r="D2052">
        <v>997697</v>
      </c>
      <c r="E2052">
        <v>120</v>
      </c>
      <c r="F2052">
        <v>98</v>
      </c>
      <c r="G2052">
        <v>183</v>
      </c>
      <c r="J2052">
        <v>2015</v>
      </c>
      <c r="L2052">
        <v>2</v>
      </c>
      <c r="M2052">
        <v>7</v>
      </c>
      <c r="O2052" t="s">
        <v>6197</v>
      </c>
      <c r="P2052">
        <v>5</v>
      </c>
      <c r="Q2052">
        <v>6</v>
      </c>
    </row>
    <row r="2053" spans="1:17" x14ac:dyDescent="0.25">
      <c r="A2053" s="43">
        <v>2051</v>
      </c>
      <c r="B2053" t="s">
        <v>6198</v>
      </c>
      <c r="C2053" t="s">
        <v>6199</v>
      </c>
      <c r="D2053">
        <v>995652</v>
      </c>
      <c r="E2053">
        <v>323</v>
      </c>
      <c r="F2053">
        <v>4454</v>
      </c>
      <c r="H2053">
        <v>4454</v>
      </c>
      <c r="J2053">
        <v>1989</v>
      </c>
      <c r="K2053">
        <v>1998</v>
      </c>
      <c r="L2053">
        <v>1</v>
      </c>
      <c r="O2053" t="s">
        <v>6200</v>
      </c>
      <c r="P2053">
        <v>5</v>
      </c>
      <c r="Q2053">
        <v>6</v>
      </c>
    </row>
    <row r="2054" spans="1:17" x14ac:dyDescent="0.25">
      <c r="A2054" s="43">
        <v>2052</v>
      </c>
      <c r="B2054" t="s">
        <v>6201</v>
      </c>
      <c r="C2054" t="s">
        <v>1013</v>
      </c>
      <c r="D2054">
        <v>993890</v>
      </c>
      <c r="E2054">
        <v>313</v>
      </c>
      <c r="F2054">
        <v>15</v>
      </c>
      <c r="H2054">
        <v>15</v>
      </c>
      <c r="J2054">
        <v>2006</v>
      </c>
      <c r="L2054">
        <v>9</v>
      </c>
      <c r="N2054">
        <v>90</v>
      </c>
      <c r="O2054" t="s">
        <v>6202</v>
      </c>
      <c r="P2054">
        <v>5</v>
      </c>
      <c r="Q2054">
        <v>6</v>
      </c>
    </row>
    <row r="2055" spans="1:17" x14ac:dyDescent="0.25">
      <c r="A2055" s="43">
        <v>2053</v>
      </c>
      <c r="B2055" t="s">
        <v>6203</v>
      </c>
      <c r="C2055" t="s">
        <v>6204</v>
      </c>
      <c r="D2055">
        <v>996497</v>
      </c>
      <c r="E2055">
        <v>120</v>
      </c>
      <c r="F2055">
        <v>105</v>
      </c>
      <c r="G2055">
        <v>181</v>
      </c>
      <c r="J2055">
        <v>1979</v>
      </c>
      <c r="L2055">
        <v>5</v>
      </c>
      <c r="M2055">
        <v>1</v>
      </c>
      <c r="O2055" t="s">
        <v>6205</v>
      </c>
      <c r="P2055">
        <v>5</v>
      </c>
      <c r="Q2055">
        <v>6</v>
      </c>
    </row>
    <row r="2056" spans="1:17" x14ac:dyDescent="0.25">
      <c r="A2056" s="43">
        <v>2054</v>
      </c>
      <c r="B2056" t="s">
        <v>6206</v>
      </c>
      <c r="C2056" t="s">
        <v>6207</v>
      </c>
      <c r="D2056">
        <v>995783</v>
      </c>
      <c r="E2056">
        <v>120</v>
      </c>
      <c r="F2056">
        <v>189</v>
      </c>
      <c r="G2056">
        <v>189</v>
      </c>
      <c r="J2056">
        <v>1969</v>
      </c>
      <c r="K2056">
        <v>2006</v>
      </c>
      <c r="L2056">
        <v>2</v>
      </c>
      <c r="M2056">
        <v>7</v>
      </c>
      <c r="O2056" t="s">
        <v>6208</v>
      </c>
      <c r="P2056">
        <v>5</v>
      </c>
      <c r="Q2056">
        <v>6</v>
      </c>
    </row>
    <row r="2057" spans="1:17" x14ac:dyDescent="0.25">
      <c r="A2057" s="43">
        <v>2055</v>
      </c>
      <c r="B2057" t="s">
        <v>6209</v>
      </c>
      <c r="C2057" t="s">
        <v>6210</v>
      </c>
      <c r="D2057">
        <v>994187</v>
      </c>
      <c r="E2057">
        <v>120</v>
      </c>
      <c r="F2057">
        <v>138</v>
      </c>
      <c r="G2057">
        <v>138</v>
      </c>
      <c r="J2057">
        <v>1969</v>
      </c>
      <c r="L2057">
        <v>1</v>
      </c>
      <c r="O2057" t="s">
        <v>6211</v>
      </c>
      <c r="P2057">
        <v>5</v>
      </c>
      <c r="Q2057">
        <v>6</v>
      </c>
    </row>
    <row r="2058" spans="1:17" x14ac:dyDescent="0.25">
      <c r="A2058" s="43">
        <v>2056</v>
      </c>
      <c r="B2058" t="s">
        <v>6212</v>
      </c>
      <c r="C2058" t="s">
        <v>6213</v>
      </c>
      <c r="D2058">
        <v>996962</v>
      </c>
      <c r="E2058">
        <v>130</v>
      </c>
      <c r="F2058">
        <v>61</v>
      </c>
      <c r="G2058">
        <v>109</v>
      </c>
      <c r="J2058">
        <v>1978</v>
      </c>
      <c r="L2058">
        <v>1</v>
      </c>
      <c r="O2058" t="s">
        <v>6214</v>
      </c>
      <c r="P2058">
        <v>5</v>
      </c>
      <c r="Q2058">
        <v>6</v>
      </c>
    </row>
    <row r="2059" spans="1:17" x14ac:dyDescent="0.25">
      <c r="A2059" s="43">
        <v>2057</v>
      </c>
      <c r="B2059" t="s">
        <v>6215</v>
      </c>
      <c r="C2059" t="s">
        <v>6216</v>
      </c>
      <c r="D2059">
        <v>995874</v>
      </c>
      <c r="E2059">
        <v>130</v>
      </c>
      <c r="F2059">
        <v>94</v>
      </c>
      <c r="G2059">
        <v>162</v>
      </c>
      <c r="J2059">
        <v>1975</v>
      </c>
      <c r="L2059">
        <v>2</v>
      </c>
      <c r="M2059">
        <v>7</v>
      </c>
      <c r="N2059">
        <v>2</v>
      </c>
      <c r="O2059" t="s">
        <v>6217</v>
      </c>
      <c r="P2059">
        <v>5</v>
      </c>
      <c r="Q2059">
        <v>6</v>
      </c>
    </row>
    <row r="2060" spans="1:17" x14ac:dyDescent="0.25">
      <c r="A2060" s="43">
        <v>2058</v>
      </c>
      <c r="B2060" t="s">
        <v>6218</v>
      </c>
      <c r="C2060" t="s">
        <v>6219</v>
      </c>
      <c r="D2060">
        <v>997566</v>
      </c>
      <c r="E2060">
        <v>130</v>
      </c>
      <c r="F2060">
        <v>101</v>
      </c>
      <c r="G2060">
        <v>101</v>
      </c>
      <c r="J2060">
        <v>1966</v>
      </c>
      <c r="L2060">
        <v>2</v>
      </c>
      <c r="M2060">
        <v>7</v>
      </c>
      <c r="O2060" t="s">
        <v>6220</v>
      </c>
      <c r="P2060">
        <v>5</v>
      </c>
      <c r="Q2060">
        <v>6</v>
      </c>
    </row>
    <row r="2061" spans="1:17" x14ac:dyDescent="0.25">
      <c r="A2061" s="43">
        <v>2059</v>
      </c>
      <c r="B2061" t="s">
        <v>6221</v>
      </c>
      <c r="C2061" t="s">
        <v>6222</v>
      </c>
      <c r="D2061">
        <v>997698</v>
      </c>
      <c r="E2061">
        <v>120</v>
      </c>
      <c r="F2061">
        <v>103</v>
      </c>
      <c r="G2061">
        <v>150</v>
      </c>
      <c r="J2061">
        <v>1976</v>
      </c>
      <c r="L2061">
        <v>7</v>
      </c>
      <c r="M2061">
        <v>1</v>
      </c>
      <c r="N2061">
        <v>1</v>
      </c>
      <c r="O2061" t="s">
        <v>6223</v>
      </c>
      <c r="P2061">
        <v>5</v>
      </c>
      <c r="Q2061">
        <v>6</v>
      </c>
    </row>
    <row r="2062" spans="1:17" x14ac:dyDescent="0.25">
      <c r="A2062" s="43">
        <v>2060</v>
      </c>
      <c r="B2062" t="s">
        <v>6224</v>
      </c>
      <c r="C2062" t="s">
        <v>773</v>
      </c>
      <c r="D2062">
        <v>994093</v>
      </c>
      <c r="E2062">
        <v>310</v>
      </c>
      <c r="F2062">
        <v>12</v>
      </c>
      <c r="H2062">
        <v>12</v>
      </c>
      <c r="J2062">
        <v>2004</v>
      </c>
      <c r="L2062">
        <v>9</v>
      </c>
      <c r="N2062">
        <v>90</v>
      </c>
      <c r="O2062" t="s">
        <v>6225</v>
      </c>
      <c r="P2062">
        <v>5</v>
      </c>
      <c r="Q2062">
        <v>6</v>
      </c>
    </row>
    <row r="2063" spans="1:17" x14ac:dyDescent="0.25">
      <c r="A2063" s="43">
        <v>2061</v>
      </c>
      <c r="B2063" t="s">
        <v>6226</v>
      </c>
      <c r="C2063" t="s">
        <v>6227</v>
      </c>
      <c r="D2063">
        <v>993935</v>
      </c>
      <c r="E2063">
        <v>120</v>
      </c>
      <c r="F2063">
        <v>194</v>
      </c>
      <c r="G2063">
        <v>176</v>
      </c>
      <c r="J2063">
        <v>1968</v>
      </c>
      <c r="K2063">
        <v>1981</v>
      </c>
      <c r="L2063">
        <v>1</v>
      </c>
      <c r="O2063" t="s">
        <v>6228</v>
      </c>
      <c r="P2063">
        <v>5</v>
      </c>
      <c r="Q2063">
        <v>6</v>
      </c>
    </row>
    <row r="2064" spans="1:17" x14ac:dyDescent="0.25">
      <c r="A2064" s="43">
        <v>2062</v>
      </c>
      <c r="B2064" t="s">
        <v>6229</v>
      </c>
      <c r="C2064" t="s">
        <v>6230</v>
      </c>
      <c r="D2064">
        <v>994280</v>
      </c>
      <c r="E2064">
        <v>130</v>
      </c>
      <c r="F2064">
        <v>107</v>
      </c>
      <c r="G2064">
        <v>107</v>
      </c>
      <c r="J2064">
        <v>1967</v>
      </c>
      <c r="K2064">
        <v>1983</v>
      </c>
      <c r="L2064">
        <v>1</v>
      </c>
      <c r="O2064" t="s">
        <v>6231</v>
      </c>
      <c r="P2064">
        <v>5</v>
      </c>
      <c r="Q2064">
        <v>6</v>
      </c>
    </row>
    <row r="2065" spans="1:17" x14ac:dyDescent="0.25">
      <c r="A2065" s="43">
        <v>2063</v>
      </c>
      <c r="B2065" t="s">
        <v>6232</v>
      </c>
      <c r="C2065" t="s">
        <v>6233</v>
      </c>
      <c r="D2065">
        <v>994537</v>
      </c>
      <c r="E2065">
        <v>130</v>
      </c>
      <c r="F2065">
        <v>107</v>
      </c>
      <c r="G2065">
        <v>107</v>
      </c>
      <c r="J2065">
        <v>1967</v>
      </c>
      <c r="L2065">
        <v>1</v>
      </c>
      <c r="N2065">
        <v>2</v>
      </c>
      <c r="O2065" t="s">
        <v>6234</v>
      </c>
      <c r="P2065">
        <v>5</v>
      </c>
      <c r="Q2065">
        <v>6</v>
      </c>
    </row>
    <row r="2066" spans="1:17" x14ac:dyDescent="0.25">
      <c r="A2066" s="43">
        <v>2064</v>
      </c>
      <c r="B2066" t="s">
        <v>6235</v>
      </c>
      <c r="C2066" t="s">
        <v>6236</v>
      </c>
      <c r="D2066">
        <v>994160</v>
      </c>
      <c r="E2066">
        <v>130</v>
      </c>
      <c r="F2066">
        <v>134</v>
      </c>
      <c r="G2066">
        <v>134</v>
      </c>
      <c r="J2066">
        <v>1975</v>
      </c>
      <c r="L2066">
        <v>1</v>
      </c>
      <c r="O2066" t="s">
        <v>6237</v>
      </c>
      <c r="P2066">
        <v>5</v>
      </c>
      <c r="Q2066">
        <v>6</v>
      </c>
    </row>
    <row r="2067" spans="1:17" x14ac:dyDescent="0.25">
      <c r="A2067" s="43">
        <v>2065</v>
      </c>
      <c r="B2067" t="s">
        <v>6238</v>
      </c>
      <c r="C2067" t="s">
        <v>6239</v>
      </c>
      <c r="D2067">
        <v>993949</v>
      </c>
      <c r="E2067">
        <v>440</v>
      </c>
      <c r="F2067">
        <v>319</v>
      </c>
      <c r="H2067">
        <v>638</v>
      </c>
      <c r="J2067">
        <v>1969</v>
      </c>
      <c r="L2067">
        <v>1</v>
      </c>
      <c r="O2067" t="s">
        <v>6240</v>
      </c>
      <c r="P2067">
        <v>5</v>
      </c>
      <c r="Q2067">
        <v>6</v>
      </c>
    </row>
    <row r="2068" spans="1:17" x14ac:dyDescent="0.25">
      <c r="A2068" s="43">
        <v>2066</v>
      </c>
      <c r="B2068" t="s">
        <v>6241</v>
      </c>
      <c r="C2068" t="s">
        <v>6242</v>
      </c>
      <c r="D2068">
        <v>996304</v>
      </c>
      <c r="E2068">
        <v>120</v>
      </c>
      <c r="F2068">
        <v>103</v>
      </c>
      <c r="G2068">
        <v>174</v>
      </c>
      <c r="J2068">
        <v>1954</v>
      </c>
      <c r="K2068">
        <v>2011</v>
      </c>
      <c r="L2068">
        <v>2</v>
      </c>
      <c r="M2068">
        <v>3</v>
      </c>
      <c r="O2068" t="s">
        <v>6243</v>
      </c>
      <c r="P2068">
        <v>5</v>
      </c>
      <c r="Q2068">
        <v>6</v>
      </c>
    </row>
    <row r="2069" spans="1:17" x14ac:dyDescent="0.25">
      <c r="A2069" s="43">
        <v>2067</v>
      </c>
      <c r="B2069" t="s">
        <v>6244</v>
      </c>
      <c r="C2069" t="s">
        <v>6245</v>
      </c>
      <c r="D2069">
        <v>995514</v>
      </c>
      <c r="E2069">
        <v>120</v>
      </c>
      <c r="F2069">
        <v>128</v>
      </c>
      <c r="G2069">
        <v>199</v>
      </c>
      <c r="J2069">
        <v>1970</v>
      </c>
      <c r="L2069">
        <v>2</v>
      </c>
      <c r="M2069">
        <v>7</v>
      </c>
      <c r="O2069" t="s">
        <v>6246</v>
      </c>
      <c r="P2069">
        <v>5</v>
      </c>
      <c r="Q2069">
        <v>6</v>
      </c>
    </row>
    <row r="2070" spans="1:17" x14ac:dyDescent="0.25">
      <c r="A2070" s="43">
        <v>2068</v>
      </c>
      <c r="B2070" t="s">
        <v>6247</v>
      </c>
      <c r="C2070" t="s">
        <v>6248</v>
      </c>
      <c r="D2070">
        <v>100043047</v>
      </c>
      <c r="E2070">
        <v>140</v>
      </c>
      <c r="F2070">
        <v>2632</v>
      </c>
      <c r="G2070">
        <v>2632</v>
      </c>
      <c r="J2070">
        <v>2017</v>
      </c>
      <c r="L2070">
        <v>1</v>
      </c>
      <c r="N2070">
        <v>90</v>
      </c>
      <c r="O2070" t="s">
        <v>6249</v>
      </c>
      <c r="P2070">
        <v>5</v>
      </c>
      <c r="Q2070">
        <v>6</v>
      </c>
    </row>
    <row r="2071" spans="1:17" x14ac:dyDescent="0.25">
      <c r="A2071" s="43">
        <v>2069</v>
      </c>
      <c r="B2071" t="s">
        <v>6250</v>
      </c>
      <c r="C2071" t="s">
        <v>6251</v>
      </c>
      <c r="D2071">
        <v>993746</v>
      </c>
      <c r="E2071">
        <v>120</v>
      </c>
      <c r="F2071">
        <v>109</v>
      </c>
      <c r="G2071">
        <v>109</v>
      </c>
      <c r="J2071">
        <v>1973</v>
      </c>
      <c r="K2071">
        <v>1985</v>
      </c>
      <c r="L2071">
        <v>2</v>
      </c>
      <c r="M2071">
        <v>7</v>
      </c>
      <c r="O2071" t="s">
        <v>6252</v>
      </c>
      <c r="P2071">
        <v>5</v>
      </c>
      <c r="Q2071">
        <v>6</v>
      </c>
    </row>
    <row r="2072" spans="1:17" x14ac:dyDescent="0.25">
      <c r="A2072" s="43">
        <v>2070</v>
      </c>
      <c r="B2072" t="s">
        <v>6253</v>
      </c>
      <c r="C2072" t="s">
        <v>6254</v>
      </c>
      <c r="D2072">
        <v>997151</v>
      </c>
      <c r="E2072">
        <v>120</v>
      </c>
      <c r="F2072">
        <v>115</v>
      </c>
      <c r="G2072">
        <v>115</v>
      </c>
      <c r="J2072">
        <v>1964</v>
      </c>
      <c r="L2072">
        <v>5</v>
      </c>
      <c r="M2072">
        <v>1</v>
      </c>
      <c r="O2072" t="s">
        <v>6255</v>
      </c>
      <c r="P2072">
        <v>5</v>
      </c>
      <c r="Q2072">
        <v>6</v>
      </c>
    </row>
    <row r="2073" spans="1:17" x14ac:dyDescent="0.25">
      <c r="A2073" s="43">
        <v>2071</v>
      </c>
      <c r="B2073" t="s">
        <v>6256</v>
      </c>
      <c r="C2073" t="s">
        <v>6257</v>
      </c>
      <c r="D2073">
        <v>994524</v>
      </c>
      <c r="E2073">
        <v>130</v>
      </c>
      <c r="F2073">
        <v>75</v>
      </c>
      <c r="G2073">
        <v>125</v>
      </c>
      <c r="J2073">
        <v>1975</v>
      </c>
      <c r="L2073">
        <v>1</v>
      </c>
      <c r="N2073">
        <v>0</v>
      </c>
      <c r="O2073" t="s">
        <v>6258</v>
      </c>
      <c r="P2073">
        <v>5</v>
      </c>
      <c r="Q2073">
        <v>6</v>
      </c>
    </row>
    <row r="2074" spans="1:17" x14ac:dyDescent="0.25">
      <c r="A2074" s="43">
        <v>2072</v>
      </c>
      <c r="B2074" t="s">
        <v>6259</v>
      </c>
      <c r="C2074" t="s">
        <v>6260</v>
      </c>
      <c r="D2074">
        <v>2691225</v>
      </c>
      <c r="E2074">
        <v>130</v>
      </c>
      <c r="F2074">
        <v>56</v>
      </c>
      <c r="G2074">
        <v>108</v>
      </c>
      <c r="J2074">
        <v>2008</v>
      </c>
      <c r="L2074">
        <v>2</v>
      </c>
      <c r="M2074">
        <v>7</v>
      </c>
      <c r="N2074">
        <v>90</v>
      </c>
      <c r="O2074" t="s">
        <v>6261</v>
      </c>
      <c r="P2074">
        <v>5</v>
      </c>
      <c r="Q2074">
        <v>6</v>
      </c>
    </row>
    <row r="2075" spans="1:17" x14ac:dyDescent="0.25">
      <c r="A2075" s="43">
        <v>2073</v>
      </c>
      <c r="B2075" t="s">
        <v>6262</v>
      </c>
      <c r="C2075" t="s">
        <v>6263</v>
      </c>
      <c r="D2075">
        <v>996822</v>
      </c>
      <c r="E2075">
        <v>120</v>
      </c>
      <c r="F2075">
        <v>131</v>
      </c>
      <c r="G2075">
        <v>131</v>
      </c>
      <c r="J2075">
        <v>1939</v>
      </c>
      <c r="L2075">
        <v>2</v>
      </c>
      <c r="M2075">
        <v>7</v>
      </c>
      <c r="O2075" t="s">
        <v>6264</v>
      </c>
      <c r="P2075">
        <v>5</v>
      </c>
      <c r="Q2075">
        <v>6</v>
      </c>
    </row>
    <row r="2076" spans="1:17" x14ac:dyDescent="0.25">
      <c r="A2076" s="43">
        <v>2074</v>
      </c>
      <c r="B2076" t="s">
        <v>6265</v>
      </c>
      <c r="C2076" t="s">
        <v>6266</v>
      </c>
      <c r="D2076">
        <v>995749</v>
      </c>
      <c r="E2076">
        <v>323</v>
      </c>
      <c r="F2076">
        <v>1063</v>
      </c>
      <c r="H2076">
        <v>1231</v>
      </c>
      <c r="J2076">
        <v>1986</v>
      </c>
      <c r="K2076">
        <v>1998</v>
      </c>
      <c r="L2076">
        <v>2</v>
      </c>
      <c r="M2076">
        <v>7</v>
      </c>
      <c r="O2076" t="s">
        <v>6267</v>
      </c>
      <c r="P2076">
        <v>5</v>
      </c>
      <c r="Q2076">
        <v>6</v>
      </c>
    </row>
    <row r="2077" spans="1:17" x14ac:dyDescent="0.25">
      <c r="A2077" s="43">
        <v>2075</v>
      </c>
      <c r="B2077" t="s">
        <v>6268</v>
      </c>
      <c r="C2077" t="s">
        <v>6269</v>
      </c>
      <c r="D2077">
        <v>994819</v>
      </c>
      <c r="E2077">
        <v>130</v>
      </c>
      <c r="F2077">
        <v>90</v>
      </c>
      <c r="G2077">
        <v>90</v>
      </c>
      <c r="J2077">
        <v>1993</v>
      </c>
      <c r="L2077">
        <v>1</v>
      </c>
      <c r="O2077" t="s">
        <v>6270</v>
      </c>
      <c r="P2077">
        <v>5</v>
      </c>
      <c r="Q2077">
        <v>6</v>
      </c>
    </row>
    <row r="2078" spans="1:17" x14ac:dyDescent="0.25">
      <c r="A2078" s="43">
        <v>2076</v>
      </c>
      <c r="B2078" t="s">
        <v>6271</v>
      </c>
      <c r="C2078" t="s">
        <v>6272</v>
      </c>
      <c r="D2078">
        <v>995573</v>
      </c>
      <c r="E2078">
        <v>120</v>
      </c>
      <c r="F2078">
        <v>99</v>
      </c>
      <c r="G2078">
        <v>168</v>
      </c>
      <c r="J2078">
        <v>1996</v>
      </c>
      <c r="L2078">
        <v>2</v>
      </c>
      <c r="M2078">
        <v>7</v>
      </c>
      <c r="O2078" t="s">
        <v>6273</v>
      </c>
      <c r="P2078">
        <v>5</v>
      </c>
      <c r="Q2078">
        <v>6</v>
      </c>
    </row>
    <row r="2079" spans="1:17" x14ac:dyDescent="0.25">
      <c r="A2079" s="43">
        <v>2077</v>
      </c>
      <c r="B2079" t="s">
        <v>6274</v>
      </c>
      <c r="C2079" t="s">
        <v>6275</v>
      </c>
      <c r="D2079">
        <v>997643</v>
      </c>
      <c r="E2079">
        <v>120</v>
      </c>
      <c r="F2079">
        <v>136</v>
      </c>
      <c r="G2079">
        <v>136</v>
      </c>
      <c r="J2079">
        <v>1958</v>
      </c>
      <c r="K2079">
        <v>1981</v>
      </c>
      <c r="L2079">
        <v>2</v>
      </c>
      <c r="M2079">
        <v>7</v>
      </c>
      <c r="O2079" t="s">
        <v>6276</v>
      </c>
      <c r="P2079">
        <v>5</v>
      </c>
      <c r="Q2079">
        <v>6</v>
      </c>
    </row>
    <row r="2080" spans="1:17" x14ac:dyDescent="0.25">
      <c r="A2080" s="43">
        <v>2078</v>
      </c>
      <c r="B2080" t="s">
        <v>6277</v>
      </c>
      <c r="C2080" t="s">
        <v>6278</v>
      </c>
      <c r="D2080">
        <v>997456</v>
      </c>
      <c r="E2080">
        <v>120</v>
      </c>
      <c r="F2080">
        <v>156</v>
      </c>
      <c r="G2080">
        <v>127</v>
      </c>
      <c r="J2080">
        <v>1964</v>
      </c>
      <c r="L2080">
        <v>2</v>
      </c>
      <c r="M2080">
        <v>7</v>
      </c>
      <c r="N2080">
        <v>2</v>
      </c>
      <c r="O2080" t="s">
        <v>6279</v>
      </c>
      <c r="P2080">
        <v>5</v>
      </c>
      <c r="Q2080">
        <v>6</v>
      </c>
    </row>
    <row r="2081" spans="1:17" x14ac:dyDescent="0.25">
      <c r="A2081" s="43">
        <v>2079</v>
      </c>
      <c r="B2081" t="s">
        <v>6280</v>
      </c>
      <c r="C2081" t="s">
        <v>6281</v>
      </c>
      <c r="D2081">
        <v>997346</v>
      </c>
      <c r="E2081">
        <v>130</v>
      </c>
      <c r="F2081">
        <v>61</v>
      </c>
      <c r="G2081">
        <v>109</v>
      </c>
      <c r="J2081">
        <v>1978</v>
      </c>
      <c r="L2081">
        <v>1</v>
      </c>
      <c r="O2081" t="s">
        <v>6282</v>
      </c>
      <c r="P2081">
        <v>5</v>
      </c>
      <c r="Q2081">
        <v>6</v>
      </c>
    </row>
    <row r="2082" spans="1:17" x14ac:dyDescent="0.25">
      <c r="A2082" s="43">
        <v>2080</v>
      </c>
      <c r="B2082" t="s">
        <v>6283</v>
      </c>
      <c r="C2082" t="s">
        <v>6284</v>
      </c>
      <c r="D2082">
        <v>994966</v>
      </c>
      <c r="E2082">
        <v>130</v>
      </c>
      <c r="F2082">
        <v>141</v>
      </c>
      <c r="G2082">
        <v>141</v>
      </c>
      <c r="J2082">
        <v>1969</v>
      </c>
      <c r="K2082">
        <v>1976</v>
      </c>
      <c r="L2082">
        <v>1</v>
      </c>
      <c r="O2082" t="s">
        <v>6285</v>
      </c>
      <c r="P2082">
        <v>5</v>
      </c>
      <c r="Q2082">
        <v>6</v>
      </c>
    </row>
    <row r="2083" spans="1:17" x14ac:dyDescent="0.25">
      <c r="A2083" s="43">
        <v>2081</v>
      </c>
      <c r="B2083" t="s">
        <v>6286</v>
      </c>
      <c r="C2083" t="s">
        <v>6287</v>
      </c>
      <c r="D2083">
        <v>994964</v>
      </c>
      <c r="E2083">
        <v>130</v>
      </c>
      <c r="F2083">
        <v>107</v>
      </c>
      <c r="G2083">
        <v>107</v>
      </c>
      <c r="J2083">
        <v>1969</v>
      </c>
      <c r="K2083">
        <v>1983</v>
      </c>
      <c r="L2083">
        <v>1</v>
      </c>
      <c r="O2083" t="s">
        <v>6288</v>
      </c>
      <c r="P2083">
        <v>5</v>
      </c>
      <c r="Q2083">
        <v>6</v>
      </c>
    </row>
    <row r="2084" spans="1:17" x14ac:dyDescent="0.25">
      <c r="A2084" s="43">
        <v>2082</v>
      </c>
      <c r="B2084" t="s">
        <v>6289</v>
      </c>
      <c r="C2084" t="s">
        <v>6290</v>
      </c>
      <c r="D2084">
        <v>995237</v>
      </c>
      <c r="E2084">
        <v>130</v>
      </c>
      <c r="F2084">
        <v>76</v>
      </c>
      <c r="G2084">
        <v>125</v>
      </c>
      <c r="J2084">
        <v>1976</v>
      </c>
      <c r="L2084">
        <v>1</v>
      </c>
      <c r="N2084">
        <v>0</v>
      </c>
      <c r="O2084" t="s">
        <v>6291</v>
      </c>
      <c r="P2084">
        <v>5</v>
      </c>
      <c r="Q2084">
        <v>6</v>
      </c>
    </row>
    <row r="2085" spans="1:17" x14ac:dyDescent="0.25">
      <c r="A2085" s="43">
        <v>2083</v>
      </c>
      <c r="B2085" t="s">
        <v>6292</v>
      </c>
      <c r="C2085" t="s">
        <v>6293</v>
      </c>
      <c r="D2085">
        <v>993769</v>
      </c>
      <c r="E2085">
        <v>120</v>
      </c>
      <c r="F2085">
        <v>109</v>
      </c>
      <c r="G2085">
        <v>109</v>
      </c>
      <c r="J2085">
        <v>1973</v>
      </c>
      <c r="L2085">
        <v>2</v>
      </c>
      <c r="M2085">
        <v>7</v>
      </c>
      <c r="N2085">
        <v>2</v>
      </c>
      <c r="O2085" t="s">
        <v>6294</v>
      </c>
      <c r="P2085">
        <v>5</v>
      </c>
      <c r="Q2085">
        <v>6</v>
      </c>
    </row>
    <row r="2086" spans="1:17" x14ac:dyDescent="0.25">
      <c r="A2086" s="43">
        <v>2084</v>
      </c>
      <c r="B2086" t="s">
        <v>6295</v>
      </c>
      <c r="C2086" t="s">
        <v>6296</v>
      </c>
      <c r="D2086">
        <v>997265</v>
      </c>
      <c r="E2086">
        <v>120</v>
      </c>
      <c r="F2086">
        <v>145</v>
      </c>
      <c r="G2086">
        <v>145</v>
      </c>
      <c r="J2086">
        <v>1964</v>
      </c>
      <c r="K2086">
        <v>1974</v>
      </c>
      <c r="L2086">
        <v>2</v>
      </c>
      <c r="M2086">
        <v>3</v>
      </c>
      <c r="O2086" t="s">
        <v>6297</v>
      </c>
      <c r="P2086">
        <v>5</v>
      </c>
      <c r="Q2086">
        <v>6</v>
      </c>
    </row>
    <row r="2087" spans="1:17" x14ac:dyDescent="0.25">
      <c r="A2087" s="43">
        <v>2085</v>
      </c>
      <c r="B2087" t="s">
        <v>6298</v>
      </c>
      <c r="C2087" t="s">
        <v>6299</v>
      </c>
      <c r="D2087">
        <v>997433</v>
      </c>
      <c r="E2087">
        <v>120</v>
      </c>
      <c r="F2087">
        <v>174</v>
      </c>
      <c r="G2087">
        <v>174</v>
      </c>
      <c r="J2087">
        <v>1964</v>
      </c>
      <c r="K2087">
        <v>2009</v>
      </c>
      <c r="L2087">
        <v>2</v>
      </c>
      <c r="M2087">
        <v>7</v>
      </c>
      <c r="N2087">
        <v>90</v>
      </c>
      <c r="O2087" t="s">
        <v>6300</v>
      </c>
      <c r="P2087">
        <v>5</v>
      </c>
      <c r="Q2087">
        <v>6</v>
      </c>
    </row>
    <row r="2088" spans="1:17" x14ac:dyDescent="0.25">
      <c r="A2088" s="43">
        <v>2086</v>
      </c>
      <c r="B2088" t="s">
        <v>6301</v>
      </c>
      <c r="C2088" t="s">
        <v>6302</v>
      </c>
      <c r="D2088">
        <v>997427</v>
      </c>
      <c r="E2088">
        <v>223</v>
      </c>
      <c r="F2088">
        <v>304</v>
      </c>
      <c r="G2088">
        <v>197</v>
      </c>
      <c r="H2088">
        <v>307</v>
      </c>
      <c r="J2088">
        <v>1960</v>
      </c>
      <c r="L2088">
        <v>2</v>
      </c>
      <c r="M2088">
        <v>7</v>
      </c>
      <c r="N2088">
        <v>90</v>
      </c>
      <c r="O2088" t="s">
        <v>6303</v>
      </c>
      <c r="P2088">
        <v>5</v>
      </c>
      <c r="Q2088">
        <v>6</v>
      </c>
    </row>
    <row r="2089" spans="1:17" x14ac:dyDescent="0.25">
      <c r="A2089" s="43">
        <v>2087</v>
      </c>
      <c r="B2089" t="s">
        <v>6304</v>
      </c>
      <c r="C2089" t="s">
        <v>452</v>
      </c>
      <c r="D2089">
        <v>995988</v>
      </c>
      <c r="E2089">
        <v>140</v>
      </c>
      <c r="F2089">
        <v>678</v>
      </c>
      <c r="G2089">
        <v>678</v>
      </c>
      <c r="J2089">
        <v>1988</v>
      </c>
      <c r="L2089">
        <v>1</v>
      </c>
      <c r="O2089" t="s">
        <v>6305</v>
      </c>
      <c r="P2089">
        <v>5</v>
      </c>
      <c r="Q2089">
        <v>6</v>
      </c>
    </row>
    <row r="2090" spans="1:17" x14ac:dyDescent="0.25">
      <c r="A2090" s="43">
        <v>2088</v>
      </c>
      <c r="B2090" t="s">
        <v>6306</v>
      </c>
      <c r="C2090" t="s">
        <v>6307</v>
      </c>
      <c r="D2090">
        <v>2691207</v>
      </c>
      <c r="E2090">
        <v>130</v>
      </c>
      <c r="F2090">
        <v>56</v>
      </c>
      <c r="G2090">
        <v>108</v>
      </c>
      <c r="J2090">
        <v>2008</v>
      </c>
      <c r="L2090">
        <v>2</v>
      </c>
      <c r="M2090">
        <v>7</v>
      </c>
      <c r="N2090">
        <v>90</v>
      </c>
      <c r="O2090" t="s">
        <v>6308</v>
      </c>
      <c r="P2090">
        <v>5</v>
      </c>
      <c r="Q2090">
        <v>6</v>
      </c>
    </row>
    <row r="2091" spans="1:17" x14ac:dyDescent="0.25">
      <c r="A2091" s="43">
        <v>2089</v>
      </c>
      <c r="B2091" t="s">
        <v>6309</v>
      </c>
      <c r="C2091" t="s">
        <v>6310</v>
      </c>
      <c r="D2091">
        <v>995888</v>
      </c>
      <c r="E2091">
        <v>130</v>
      </c>
      <c r="F2091">
        <v>92</v>
      </c>
      <c r="G2091">
        <v>159</v>
      </c>
      <c r="J2091">
        <v>1975</v>
      </c>
      <c r="L2091">
        <v>2</v>
      </c>
      <c r="M2091">
        <v>7</v>
      </c>
      <c r="O2091" t="s">
        <v>6311</v>
      </c>
      <c r="P2091">
        <v>5</v>
      </c>
      <c r="Q2091">
        <v>6</v>
      </c>
    </row>
    <row r="2092" spans="1:17" x14ac:dyDescent="0.25">
      <c r="A2092" s="43">
        <v>2090</v>
      </c>
      <c r="B2092" t="s">
        <v>6312</v>
      </c>
      <c r="C2092" t="s">
        <v>6313</v>
      </c>
      <c r="D2092">
        <v>994685</v>
      </c>
      <c r="E2092">
        <v>130</v>
      </c>
      <c r="F2092">
        <v>60</v>
      </c>
      <c r="G2092">
        <v>119</v>
      </c>
      <c r="J2092">
        <v>1993</v>
      </c>
      <c r="L2092">
        <v>1</v>
      </c>
      <c r="O2092" t="s">
        <v>6314</v>
      </c>
      <c r="P2092">
        <v>5</v>
      </c>
      <c r="Q2092">
        <v>6</v>
      </c>
    </row>
    <row r="2093" spans="1:17" x14ac:dyDescent="0.25">
      <c r="A2093" s="43">
        <v>2091</v>
      </c>
      <c r="B2093" t="s">
        <v>6315</v>
      </c>
      <c r="C2093" t="s">
        <v>6316</v>
      </c>
      <c r="D2093">
        <v>2577941</v>
      </c>
      <c r="E2093">
        <v>130</v>
      </c>
      <c r="F2093">
        <v>50</v>
      </c>
      <c r="G2093">
        <v>100</v>
      </c>
      <c r="J2093">
        <v>2002</v>
      </c>
      <c r="L2093">
        <v>2</v>
      </c>
      <c r="M2093">
        <v>7</v>
      </c>
      <c r="N2093">
        <v>90</v>
      </c>
      <c r="O2093" t="s">
        <v>6317</v>
      </c>
      <c r="P2093">
        <v>5</v>
      </c>
      <c r="Q2093">
        <v>6</v>
      </c>
    </row>
    <row r="2094" spans="1:17" x14ac:dyDescent="0.25">
      <c r="A2094" s="43">
        <v>2092</v>
      </c>
      <c r="B2094" t="s">
        <v>6318</v>
      </c>
      <c r="C2094" t="s">
        <v>6319</v>
      </c>
      <c r="D2094">
        <v>995468</v>
      </c>
      <c r="E2094">
        <v>120</v>
      </c>
      <c r="F2094">
        <v>103</v>
      </c>
      <c r="G2094">
        <v>180</v>
      </c>
      <c r="J2094">
        <v>1963</v>
      </c>
      <c r="K2094">
        <v>1970</v>
      </c>
      <c r="L2094">
        <v>2</v>
      </c>
      <c r="M2094">
        <v>7</v>
      </c>
      <c r="N2094">
        <v>2</v>
      </c>
      <c r="O2094" t="s">
        <v>6320</v>
      </c>
      <c r="P2094">
        <v>5</v>
      </c>
      <c r="Q2094">
        <v>6</v>
      </c>
    </row>
    <row r="2095" spans="1:17" x14ac:dyDescent="0.25">
      <c r="A2095" s="43">
        <v>2093</v>
      </c>
      <c r="B2095" t="s">
        <v>6321</v>
      </c>
      <c r="C2095" t="s">
        <v>6322</v>
      </c>
      <c r="D2095">
        <v>997523</v>
      </c>
      <c r="E2095">
        <v>120</v>
      </c>
      <c r="F2095">
        <v>122</v>
      </c>
      <c r="G2095">
        <v>188</v>
      </c>
      <c r="J2095">
        <v>1970</v>
      </c>
      <c r="L2095">
        <v>2</v>
      </c>
      <c r="M2095">
        <v>7</v>
      </c>
      <c r="N2095">
        <v>5</v>
      </c>
      <c r="O2095" t="s">
        <v>6323</v>
      </c>
      <c r="P2095">
        <v>5</v>
      </c>
      <c r="Q2095">
        <v>6</v>
      </c>
    </row>
    <row r="2096" spans="1:17" x14ac:dyDescent="0.25">
      <c r="A2096" s="43">
        <v>2094</v>
      </c>
      <c r="B2096" t="s">
        <v>6324</v>
      </c>
      <c r="C2096" t="s">
        <v>6325</v>
      </c>
      <c r="D2096">
        <v>995970</v>
      </c>
      <c r="E2096">
        <v>120</v>
      </c>
      <c r="F2096">
        <v>155</v>
      </c>
      <c r="G2096">
        <v>155</v>
      </c>
      <c r="J2096">
        <v>1973</v>
      </c>
      <c r="K2096">
        <v>1994</v>
      </c>
      <c r="L2096">
        <v>2</v>
      </c>
      <c r="M2096">
        <v>7</v>
      </c>
      <c r="N2096">
        <v>2</v>
      </c>
      <c r="O2096" t="s">
        <v>6326</v>
      </c>
      <c r="P2096">
        <v>5</v>
      </c>
      <c r="Q2096">
        <v>6</v>
      </c>
    </row>
    <row r="2097" spans="1:17" x14ac:dyDescent="0.25">
      <c r="A2097" s="43">
        <v>2095</v>
      </c>
      <c r="B2097" t="s">
        <v>6327</v>
      </c>
      <c r="C2097" t="s">
        <v>6328</v>
      </c>
      <c r="D2097">
        <v>997139</v>
      </c>
      <c r="E2097">
        <v>130</v>
      </c>
      <c r="F2097">
        <v>127</v>
      </c>
      <c r="G2097">
        <v>127</v>
      </c>
      <c r="J2097">
        <v>1966</v>
      </c>
      <c r="L2097">
        <v>7</v>
      </c>
      <c r="M2097">
        <v>1</v>
      </c>
      <c r="O2097" t="s">
        <v>6329</v>
      </c>
      <c r="P2097">
        <v>5</v>
      </c>
      <c r="Q2097">
        <v>6</v>
      </c>
    </row>
    <row r="2098" spans="1:17" x14ac:dyDescent="0.25">
      <c r="A2098" s="43">
        <v>2096</v>
      </c>
      <c r="B2098" t="s">
        <v>6330</v>
      </c>
      <c r="C2098" t="s">
        <v>6331</v>
      </c>
      <c r="D2098">
        <v>995048</v>
      </c>
      <c r="E2098">
        <v>130</v>
      </c>
      <c r="F2098">
        <v>107</v>
      </c>
      <c r="G2098">
        <v>107</v>
      </c>
      <c r="J2098">
        <v>1969</v>
      </c>
      <c r="K2098">
        <v>1983</v>
      </c>
      <c r="L2098">
        <v>1</v>
      </c>
      <c r="O2098" t="s">
        <v>6332</v>
      </c>
      <c r="P2098">
        <v>5</v>
      </c>
      <c r="Q2098">
        <v>6</v>
      </c>
    </row>
    <row r="2099" spans="1:17" x14ac:dyDescent="0.25">
      <c r="A2099" s="43">
        <v>2097</v>
      </c>
      <c r="B2099" t="s">
        <v>6333</v>
      </c>
      <c r="C2099" t="s">
        <v>6334</v>
      </c>
      <c r="D2099">
        <v>2540575</v>
      </c>
      <c r="E2099">
        <v>130</v>
      </c>
      <c r="F2099">
        <v>133</v>
      </c>
      <c r="G2099">
        <v>133</v>
      </c>
      <c r="J2099">
        <v>2000</v>
      </c>
      <c r="L2099">
        <v>1</v>
      </c>
      <c r="O2099" t="s">
        <v>6335</v>
      </c>
      <c r="P2099">
        <v>5</v>
      </c>
      <c r="Q2099">
        <v>6</v>
      </c>
    </row>
    <row r="2100" spans="1:17" x14ac:dyDescent="0.25">
      <c r="A2100" s="43">
        <v>2098</v>
      </c>
      <c r="B2100" t="s">
        <v>6336</v>
      </c>
      <c r="C2100" t="s">
        <v>6337</v>
      </c>
      <c r="D2100">
        <v>995830</v>
      </c>
      <c r="E2100">
        <v>120</v>
      </c>
      <c r="F2100">
        <v>177</v>
      </c>
      <c r="G2100">
        <v>154</v>
      </c>
      <c r="J2100">
        <v>1970</v>
      </c>
      <c r="L2100">
        <v>2</v>
      </c>
      <c r="M2100">
        <v>7</v>
      </c>
      <c r="O2100" t="s">
        <v>6338</v>
      </c>
      <c r="P2100">
        <v>5</v>
      </c>
      <c r="Q2100">
        <v>6</v>
      </c>
    </row>
    <row r="2101" spans="1:17" x14ac:dyDescent="0.25">
      <c r="A2101" s="43">
        <v>2099</v>
      </c>
      <c r="B2101" t="s">
        <v>6339</v>
      </c>
      <c r="C2101" t="s">
        <v>6340</v>
      </c>
      <c r="D2101">
        <v>995572</v>
      </c>
      <c r="E2101">
        <v>130</v>
      </c>
      <c r="F2101">
        <v>103</v>
      </c>
      <c r="G2101">
        <v>103</v>
      </c>
      <c r="J2101">
        <v>1977</v>
      </c>
      <c r="L2101">
        <v>1</v>
      </c>
      <c r="N2101">
        <v>0</v>
      </c>
      <c r="O2101" t="s">
        <v>6341</v>
      </c>
      <c r="P2101">
        <v>5</v>
      </c>
      <c r="Q2101">
        <v>6</v>
      </c>
    </row>
    <row r="2102" spans="1:17" x14ac:dyDescent="0.25">
      <c r="A2102" s="43">
        <v>2100</v>
      </c>
      <c r="B2102" t="s">
        <v>6342</v>
      </c>
      <c r="C2102" t="s">
        <v>6343</v>
      </c>
      <c r="D2102">
        <v>996621</v>
      </c>
      <c r="E2102">
        <v>130</v>
      </c>
      <c r="F2102">
        <v>58</v>
      </c>
      <c r="G2102">
        <v>102</v>
      </c>
      <c r="J2102">
        <v>1977</v>
      </c>
      <c r="L2102">
        <v>1</v>
      </c>
      <c r="O2102" t="s">
        <v>6344</v>
      </c>
      <c r="P2102">
        <v>5</v>
      </c>
      <c r="Q2102">
        <v>6</v>
      </c>
    </row>
    <row r="2103" spans="1:17" x14ac:dyDescent="0.25">
      <c r="A2103" s="43">
        <v>2101</v>
      </c>
      <c r="B2103" t="s">
        <v>6345</v>
      </c>
      <c r="C2103" t="s">
        <v>6346</v>
      </c>
      <c r="D2103">
        <v>993662</v>
      </c>
      <c r="E2103">
        <v>120</v>
      </c>
      <c r="F2103">
        <v>134</v>
      </c>
      <c r="G2103">
        <v>134</v>
      </c>
      <c r="J2103">
        <v>1969</v>
      </c>
      <c r="L2103">
        <v>2</v>
      </c>
      <c r="M2103">
        <v>7</v>
      </c>
      <c r="O2103" t="s">
        <v>6347</v>
      </c>
      <c r="P2103">
        <v>5</v>
      </c>
      <c r="Q2103">
        <v>6</v>
      </c>
    </row>
    <row r="2104" spans="1:17" x14ac:dyDescent="0.25">
      <c r="A2104" s="43">
        <v>2102</v>
      </c>
      <c r="B2104" t="s">
        <v>6348</v>
      </c>
      <c r="C2104" t="s">
        <v>6349</v>
      </c>
      <c r="D2104">
        <v>996539</v>
      </c>
      <c r="E2104">
        <v>410</v>
      </c>
      <c r="F2104">
        <v>884</v>
      </c>
      <c r="H2104">
        <v>1689</v>
      </c>
      <c r="J2104">
        <v>1982</v>
      </c>
      <c r="L2104">
        <v>1</v>
      </c>
      <c r="O2104" t="s">
        <v>6350</v>
      </c>
      <c r="P2104">
        <v>5</v>
      </c>
      <c r="Q2104">
        <v>6</v>
      </c>
    </row>
    <row r="2105" spans="1:17" x14ac:dyDescent="0.25">
      <c r="A2105" s="43">
        <v>2103</v>
      </c>
      <c r="B2105" t="s">
        <v>6351</v>
      </c>
      <c r="C2105" t="s">
        <v>6352</v>
      </c>
      <c r="D2105">
        <v>995827</v>
      </c>
      <c r="E2105">
        <v>120</v>
      </c>
      <c r="F2105">
        <v>125</v>
      </c>
      <c r="G2105">
        <v>108</v>
      </c>
      <c r="J2105">
        <v>1964</v>
      </c>
      <c r="L2105">
        <v>2</v>
      </c>
      <c r="M2105">
        <v>7</v>
      </c>
      <c r="O2105" t="s">
        <v>6353</v>
      </c>
      <c r="P2105">
        <v>5</v>
      </c>
      <c r="Q2105">
        <v>6</v>
      </c>
    </row>
    <row r="2106" spans="1:17" x14ac:dyDescent="0.25">
      <c r="A2106" s="43">
        <v>2104</v>
      </c>
      <c r="B2106" t="s">
        <v>6354</v>
      </c>
      <c r="C2106" t="s">
        <v>6355</v>
      </c>
      <c r="D2106">
        <v>996194</v>
      </c>
      <c r="E2106">
        <v>120</v>
      </c>
      <c r="F2106">
        <v>80</v>
      </c>
      <c r="G2106">
        <v>143</v>
      </c>
      <c r="J2106">
        <v>1977</v>
      </c>
      <c r="L2106">
        <v>2</v>
      </c>
      <c r="M2106">
        <v>7</v>
      </c>
      <c r="O2106" t="s">
        <v>6356</v>
      </c>
      <c r="P2106">
        <v>5</v>
      </c>
      <c r="Q2106">
        <v>6</v>
      </c>
    </row>
    <row r="2107" spans="1:17" x14ac:dyDescent="0.25">
      <c r="A2107" s="43">
        <v>2105</v>
      </c>
      <c r="B2107" t="s">
        <v>6357</v>
      </c>
      <c r="C2107" t="s">
        <v>6358</v>
      </c>
      <c r="D2107">
        <v>996715</v>
      </c>
      <c r="E2107">
        <v>130</v>
      </c>
      <c r="F2107">
        <v>58</v>
      </c>
      <c r="G2107">
        <v>102</v>
      </c>
      <c r="J2107">
        <v>1977</v>
      </c>
      <c r="L2107">
        <v>1</v>
      </c>
      <c r="O2107" t="s">
        <v>6359</v>
      </c>
      <c r="P2107">
        <v>5</v>
      </c>
      <c r="Q2107">
        <v>6</v>
      </c>
    </row>
    <row r="2108" spans="1:17" x14ac:dyDescent="0.25">
      <c r="A2108" s="43">
        <v>2106</v>
      </c>
      <c r="B2108" t="s">
        <v>6360</v>
      </c>
      <c r="C2108" t="s">
        <v>6361</v>
      </c>
      <c r="D2108">
        <v>997169</v>
      </c>
      <c r="E2108">
        <v>130</v>
      </c>
      <c r="F2108">
        <v>61</v>
      </c>
      <c r="G2108">
        <v>109</v>
      </c>
      <c r="J2108">
        <v>1978</v>
      </c>
      <c r="L2108">
        <v>1</v>
      </c>
      <c r="O2108" t="s">
        <v>6362</v>
      </c>
      <c r="P2108">
        <v>5</v>
      </c>
      <c r="Q2108">
        <v>6</v>
      </c>
    </row>
    <row r="2109" spans="1:17" x14ac:dyDescent="0.25">
      <c r="A2109" s="43">
        <v>2107</v>
      </c>
      <c r="B2109" t="s">
        <v>6363</v>
      </c>
      <c r="C2109" t="s">
        <v>6364</v>
      </c>
      <c r="D2109">
        <v>996274</v>
      </c>
      <c r="E2109">
        <v>120</v>
      </c>
      <c r="F2109">
        <v>192</v>
      </c>
      <c r="G2109">
        <v>192</v>
      </c>
      <c r="J2109">
        <v>1995</v>
      </c>
      <c r="K2109">
        <v>2000</v>
      </c>
      <c r="L2109">
        <v>2</v>
      </c>
      <c r="M2109">
        <v>7</v>
      </c>
      <c r="O2109" t="s">
        <v>6365</v>
      </c>
      <c r="P2109">
        <v>5</v>
      </c>
      <c r="Q2109">
        <v>6</v>
      </c>
    </row>
    <row r="2110" spans="1:17" x14ac:dyDescent="0.25">
      <c r="A2110" s="43">
        <v>2108</v>
      </c>
      <c r="B2110" t="s">
        <v>6366</v>
      </c>
      <c r="C2110" t="s">
        <v>6367</v>
      </c>
      <c r="D2110">
        <v>996774</v>
      </c>
      <c r="E2110">
        <v>120</v>
      </c>
      <c r="F2110">
        <v>134</v>
      </c>
      <c r="G2110">
        <v>134</v>
      </c>
      <c r="J2110">
        <v>1978</v>
      </c>
      <c r="L2110">
        <v>7</v>
      </c>
      <c r="M2110">
        <v>1</v>
      </c>
      <c r="O2110" t="s">
        <v>6368</v>
      </c>
      <c r="P2110">
        <v>5</v>
      </c>
      <c r="Q2110">
        <v>6</v>
      </c>
    </row>
    <row r="2111" spans="1:17" x14ac:dyDescent="0.25">
      <c r="A2111" s="43">
        <v>2109</v>
      </c>
      <c r="B2111" t="s">
        <v>6369</v>
      </c>
      <c r="C2111" t="s">
        <v>6370</v>
      </c>
      <c r="D2111">
        <v>994345</v>
      </c>
      <c r="E2111">
        <v>120</v>
      </c>
      <c r="F2111">
        <v>102</v>
      </c>
      <c r="G2111">
        <v>172</v>
      </c>
      <c r="J2111">
        <v>1968</v>
      </c>
      <c r="K2111">
        <v>1977</v>
      </c>
      <c r="L2111">
        <v>1</v>
      </c>
      <c r="O2111" t="s">
        <v>6371</v>
      </c>
      <c r="P2111">
        <v>5</v>
      </c>
      <c r="Q2111">
        <v>6</v>
      </c>
    </row>
    <row r="2112" spans="1:17" x14ac:dyDescent="0.25">
      <c r="A2112" s="43">
        <v>2110</v>
      </c>
      <c r="B2112" t="s">
        <v>6372</v>
      </c>
      <c r="C2112" t="s">
        <v>1447</v>
      </c>
      <c r="D2112">
        <v>996093</v>
      </c>
      <c r="E2112">
        <v>323</v>
      </c>
      <c r="F2112">
        <v>1770</v>
      </c>
      <c r="H2112">
        <v>1770</v>
      </c>
      <c r="J2112">
        <v>1961</v>
      </c>
      <c r="L2112">
        <v>9</v>
      </c>
      <c r="O2112" t="s">
        <v>6373</v>
      </c>
      <c r="P2112">
        <v>5</v>
      </c>
      <c r="Q2112">
        <v>6</v>
      </c>
    </row>
    <row r="2113" spans="1:17" x14ac:dyDescent="0.25">
      <c r="A2113" s="43">
        <v>2111</v>
      </c>
      <c r="B2113" t="s">
        <v>6374</v>
      </c>
      <c r="C2113" t="s">
        <v>6375</v>
      </c>
      <c r="D2113">
        <v>100089014</v>
      </c>
      <c r="E2113">
        <v>130</v>
      </c>
      <c r="F2113">
        <v>115</v>
      </c>
      <c r="G2113">
        <v>115</v>
      </c>
      <c r="J2113">
        <v>2015</v>
      </c>
      <c r="L2113">
        <v>1</v>
      </c>
      <c r="O2113" t="s">
        <v>6376</v>
      </c>
      <c r="P2113">
        <v>5</v>
      </c>
      <c r="Q2113">
        <v>6</v>
      </c>
    </row>
    <row r="2114" spans="1:17" x14ac:dyDescent="0.25">
      <c r="A2114" s="43">
        <v>2112</v>
      </c>
      <c r="B2114" t="s">
        <v>6377</v>
      </c>
      <c r="C2114" t="s">
        <v>6378</v>
      </c>
      <c r="D2114">
        <v>997401</v>
      </c>
      <c r="E2114">
        <v>120</v>
      </c>
      <c r="F2114">
        <v>91</v>
      </c>
      <c r="G2114">
        <v>163</v>
      </c>
      <c r="J2114">
        <v>1980</v>
      </c>
      <c r="K2114">
        <v>1984</v>
      </c>
      <c r="L2114">
        <v>7</v>
      </c>
      <c r="M2114">
        <v>1</v>
      </c>
      <c r="N2114">
        <v>2</v>
      </c>
      <c r="O2114" t="s">
        <v>6379</v>
      </c>
      <c r="P2114">
        <v>5</v>
      </c>
      <c r="Q2114">
        <v>6</v>
      </c>
    </row>
    <row r="2115" spans="1:17" x14ac:dyDescent="0.25">
      <c r="A2115" s="43">
        <v>2113</v>
      </c>
      <c r="B2115" t="s">
        <v>6380</v>
      </c>
      <c r="C2115" t="s">
        <v>6381</v>
      </c>
      <c r="D2115">
        <v>995693</v>
      </c>
      <c r="E2115">
        <v>120</v>
      </c>
      <c r="F2115">
        <v>129</v>
      </c>
      <c r="G2115">
        <v>129</v>
      </c>
      <c r="J2115">
        <v>1958</v>
      </c>
      <c r="L2115">
        <v>2</v>
      </c>
      <c r="M2115">
        <v>7</v>
      </c>
      <c r="O2115" t="s">
        <v>6382</v>
      </c>
      <c r="P2115">
        <v>5</v>
      </c>
      <c r="Q2115">
        <v>6</v>
      </c>
    </row>
    <row r="2116" spans="1:17" x14ac:dyDescent="0.25">
      <c r="A2116" s="43">
        <v>2114</v>
      </c>
      <c r="B2116" t="s">
        <v>6383</v>
      </c>
      <c r="C2116" t="s">
        <v>6384</v>
      </c>
      <c r="D2116">
        <v>996651</v>
      </c>
      <c r="E2116">
        <v>130</v>
      </c>
      <c r="F2116">
        <v>92</v>
      </c>
      <c r="G2116">
        <v>92</v>
      </c>
      <c r="J2116">
        <v>1961</v>
      </c>
      <c r="L2116">
        <v>2</v>
      </c>
      <c r="M2116">
        <v>7</v>
      </c>
      <c r="O2116" t="s">
        <v>6385</v>
      </c>
      <c r="P2116">
        <v>5</v>
      </c>
      <c r="Q2116">
        <v>6</v>
      </c>
    </row>
    <row r="2117" spans="1:17" x14ac:dyDescent="0.25">
      <c r="A2117" s="43">
        <v>2115</v>
      </c>
      <c r="B2117" t="s">
        <v>6386</v>
      </c>
      <c r="C2117" t="s">
        <v>6387</v>
      </c>
      <c r="D2117">
        <v>995900</v>
      </c>
      <c r="E2117">
        <v>120</v>
      </c>
      <c r="F2117">
        <v>129</v>
      </c>
      <c r="G2117">
        <v>122</v>
      </c>
      <c r="J2117">
        <v>1952</v>
      </c>
      <c r="K2117">
        <v>1961</v>
      </c>
      <c r="L2117">
        <v>2</v>
      </c>
      <c r="M2117">
        <v>7</v>
      </c>
      <c r="O2117" t="s">
        <v>6388</v>
      </c>
      <c r="P2117">
        <v>5</v>
      </c>
      <c r="Q2117">
        <v>6</v>
      </c>
    </row>
    <row r="2118" spans="1:17" x14ac:dyDescent="0.25">
      <c r="A2118" s="43">
        <v>2116</v>
      </c>
      <c r="B2118" t="s">
        <v>6389</v>
      </c>
      <c r="C2118" t="s">
        <v>6390</v>
      </c>
      <c r="D2118">
        <v>995201</v>
      </c>
      <c r="E2118">
        <v>130</v>
      </c>
      <c r="F2118">
        <v>126</v>
      </c>
      <c r="G2118">
        <v>170</v>
      </c>
      <c r="J2118">
        <v>1971</v>
      </c>
      <c r="L2118">
        <v>1</v>
      </c>
      <c r="O2118" t="s">
        <v>6391</v>
      </c>
      <c r="P2118">
        <v>5</v>
      </c>
      <c r="Q2118">
        <v>6</v>
      </c>
    </row>
    <row r="2119" spans="1:17" x14ac:dyDescent="0.25">
      <c r="A2119" s="43">
        <v>2117</v>
      </c>
      <c r="B2119" t="s">
        <v>6392</v>
      </c>
      <c r="C2119" t="s">
        <v>6393</v>
      </c>
      <c r="D2119">
        <v>994191</v>
      </c>
      <c r="E2119">
        <v>130</v>
      </c>
      <c r="F2119">
        <v>107</v>
      </c>
      <c r="G2119">
        <v>107</v>
      </c>
      <c r="J2119">
        <v>1967</v>
      </c>
      <c r="K2119">
        <v>1998</v>
      </c>
      <c r="L2119">
        <v>1</v>
      </c>
      <c r="O2119" t="s">
        <v>6394</v>
      </c>
      <c r="P2119">
        <v>5</v>
      </c>
      <c r="Q2119">
        <v>6</v>
      </c>
    </row>
    <row r="2120" spans="1:17" x14ac:dyDescent="0.25">
      <c r="A2120" s="43">
        <v>2118</v>
      </c>
      <c r="B2120" t="s">
        <v>6395</v>
      </c>
      <c r="C2120" t="s">
        <v>6396</v>
      </c>
      <c r="D2120">
        <v>997461</v>
      </c>
      <c r="E2120">
        <v>120</v>
      </c>
      <c r="F2120">
        <v>222</v>
      </c>
      <c r="G2120">
        <v>209</v>
      </c>
      <c r="J2120">
        <v>1961</v>
      </c>
      <c r="K2120">
        <v>1976</v>
      </c>
      <c r="L2120">
        <v>2</v>
      </c>
      <c r="M2120">
        <v>7</v>
      </c>
      <c r="N2120">
        <v>2</v>
      </c>
      <c r="O2120" t="s">
        <v>6397</v>
      </c>
      <c r="P2120">
        <v>5</v>
      </c>
      <c r="Q2120">
        <v>6</v>
      </c>
    </row>
    <row r="2121" spans="1:17" x14ac:dyDescent="0.25">
      <c r="A2121" s="43">
        <v>2119</v>
      </c>
      <c r="B2121" t="s">
        <v>6398</v>
      </c>
      <c r="C2121" t="s">
        <v>6399</v>
      </c>
      <c r="D2121">
        <v>995946</v>
      </c>
      <c r="E2121">
        <v>120</v>
      </c>
      <c r="F2121">
        <v>166</v>
      </c>
      <c r="G2121">
        <v>166</v>
      </c>
      <c r="J2121">
        <v>1966</v>
      </c>
      <c r="K2121">
        <v>1977</v>
      </c>
      <c r="L2121">
        <v>2</v>
      </c>
      <c r="M2121">
        <v>7</v>
      </c>
      <c r="O2121" t="s">
        <v>6400</v>
      </c>
      <c r="P2121">
        <v>5</v>
      </c>
      <c r="Q2121">
        <v>6</v>
      </c>
    </row>
    <row r="2122" spans="1:17" x14ac:dyDescent="0.25">
      <c r="A2122" s="43">
        <v>2120</v>
      </c>
      <c r="B2122" t="s">
        <v>6401</v>
      </c>
      <c r="C2122" t="s">
        <v>6402</v>
      </c>
      <c r="D2122">
        <v>996620</v>
      </c>
      <c r="E2122">
        <v>130</v>
      </c>
      <c r="F2122">
        <v>58</v>
      </c>
      <c r="G2122">
        <v>102</v>
      </c>
      <c r="J2122">
        <v>1977</v>
      </c>
      <c r="L2122">
        <v>1</v>
      </c>
      <c r="O2122" t="s">
        <v>6403</v>
      </c>
      <c r="P2122">
        <v>5</v>
      </c>
      <c r="Q2122">
        <v>6</v>
      </c>
    </row>
    <row r="2123" spans="1:17" x14ac:dyDescent="0.25">
      <c r="A2123" s="43">
        <v>2121</v>
      </c>
      <c r="B2123" t="s">
        <v>6404</v>
      </c>
      <c r="C2123" t="s">
        <v>6405</v>
      </c>
      <c r="D2123">
        <v>996623</v>
      </c>
      <c r="E2123">
        <v>130</v>
      </c>
      <c r="F2123">
        <v>59</v>
      </c>
      <c r="G2123">
        <v>104</v>
      </c>
      <c r="J2123">
        <v>1977</v>
      </c>
      <c r="L2123">
        <v>1</v>
      </c>
      <c r="O2123" t="s">
        <v>6406</v>
      </c>
      <c r="P2123">
        <v>5</v>
      </c>
      <c r="Q2123">
        <v>6</v>
      </c>
    </row>
    <row r="2124" spans="1:17" x14ac:dyDescent="0.25">
      <c r="A2124" s="43">
        <v>2122</v>
      </c>
      <c r="B2124" t="s">
        <v>6407</v>
      </c>
      <c r="C2124" t="s">
        <v>6408</v>
      </c>
      <c r="D2124">
        <v>2702945</v>
      </c>
      <c r="E2124">
        <v>130</v>
      </c>
      <c r="F2124">
        <v>48</v>
      </c>
      <c r="G2124">
        <v>92</v>
      </c>
      <c r="J2124">
        <v>2008</v>
      </c>
      <c r="L2124">
        <v>2</v>
      </c>
      <c r="M2124">
        <v>7</v>
      </c>
      <c r="N2124">
        <v>90</v>
      </c>
      <c r="O2124" t="s">
        <v>6409</v>
      </c>
      <c r="P2124">
        <v>5</v>
      </c>
      <c r="Q2124">
        <v>6</v>
      </c>
    </row>
    <row r="2125" spans="1:17" x14ac:dyDescent="0.25">
      <c r="A2125" s="43">
        <v>2123</v>
      </c>
      <c r="B2125" t="s">
        <v>6410</v>
      </c>
      <c r="C2125" t="s">
        <v>6411</v>
      </c>
      <c r="D2125">
        <v>996955</v>
      </c>
      <c r="E2125">
        <v>130</v>
      </c>
      <c r="F2125">
        <v>61</v>
      </c>
      <c r="G2125">
        <v>109</v>
      </c>
      <c r="J2125">
        <v>1979</v>
      </c>
      <c r="L2125">
        <v>1</v>
      </c>
      <c r="O2125" t="s">
        <v>6412</v>
      </c>
      <c r="P2125">
        <v>5</v>
      </c>
      <c r="Q2125">
        <v>6</v>
      </c>
    </row>
    <row r="2126" spans="1:17" x14ac:dyDescent="0.25">
      <c r="A2126" s="43">
        <v>2124</v>
      </c>
      <c r="B2126" t="s">
        <v>6413</v>
      </c>
      <c r="C2126" t="s">
        <v>6414</v>
      </c>
      <c r="D2126">
        <v>996875</v>
      </c>
      <c r="E2126">
        <v>120</v>
      </c>
      <c r="F2126">
        <v>130</v>
      </c>
      <c r="G2126">
        <v>130</v>
      </c>
      <c r="J2126">
        <v>1967</v>
      </c>
      <c r="L2126">
        <v>2</v>
      </c>
      <c r="M2126">
        <v>3</v>
      </c>
      <c r="O2126" t="s">
        <v>6415</v>
      </c>
      <c r="P2126">
        <v>5</v>
      </c>
      <c r="Q2126">
        <v>6</v>
      </c>
    </row>
    <row r="2127" spans="1:17" x14ac:dyDescent="0.25">
      <c r="A2127" s="43">
        <v>2125</v>
      </c>
      <c r="B2127" t="s">
        <v>6416</v>
      </c>
      <c r="C2127" t="s">
        <v>6417</v>
      </c>
      <c r="D2127">
        <v>993629</v>
      </c>
      <c r="E2127">
        <v>140</v>
      </c>
      <c r="F2127">
        <v>2025</v>
      </c>
      <c r="G2127">
        <v>2025</v>
      </c>
      <c r="J2127">
        <v>1964</v>
      </c>
      <c r="L2127">
        <v>1</v>
      </c>
      <c r="O2127" t="s">
        <v>6418</v>
      </c>
      <c r="P2127">
        <v>5</v>
      </c>
      <c r="Q2127">
        <v>6</v>
      </c>
    </row>
    <row r="2128" spans="1:17" x14ac:dyDescent="0.25">
      <c r="A2128" s="43">
        <v>2126</v>
      </c>
      <c r="B2128" t="s">
        <v>6419</v>
      </c>
      <c r="C2128" t="s">
        <v>6420</v>
      </c>
      <c r="D2128">
        <v>994121</v>
      </c>
      <c r="E2128">
        <v>120</v>
      </c>
      <c r="F2128">
        <v>154</v>
      </c>
      <c r="G2128">
        <v>154</v>
      </c>
      <c r="J2128">
        <v>1969</v>
      </c>
      <c r="L2128">
        <v>1</v>
      </c>
      <c r="O2128" t="s">
        <v>6421</v>
      </c>
      <c r="P2128">
        <v>5</v>
      </c>
      <c r="Q2128">
        <v>6</v>
      </c>
    </row>
    <row r="2129" spans="1:17" x14ac:dyDescent="0.25">
      <c r="A2129" s="43">
        <v>2127</v>
      </c>
      <c r="B2129" t="s">
        <v>6422</v>
      </c>
      <c r="C2129" t="s">
        <v>6423</v>
      </c>
      <c r="D2129">
        <v>994660</v>
      </c>
      <c r="E2129">
        <v>120</v>
      </c>
      <c r="F2129">
        <v>153</v>
      </c>
      <c r="G2129">
        <v>135</v>
      </c>
      <c r="J2129">
        <v>1972</v>
      </c>
      <c r="K2129">
        <v>1981</v>
      </c>
      <c r="L2129">
        <v>2</v>
      </c>
      <c r="M2129">
        <v>7</v>
      </c>
      <c r="N2129">
        <v>2</v>
      </c>
      <c r="O2129" t="s">
        <v>6424</v>
      </c>
      <c r="P2129">
        <v>5</v>
      </c>
      <c r="Q2129">
        <v>6</v>
      </c>
    </row>
    <row r="2130" spans="1:17" x14ac:dyDescent="0.25">
      <c r="A2130" s="43">
        <v>2128</v>
      </c>
      <c r="B2130" t="s">
        <v>6425</v>
      </c>
      <c r="C2130" t="s">
        <v>6426</v>
      </c>
      <c r="D2130">
        <v>996239</v>
      </c>
      <c r="E2130">
        <v>120</v>
      </c>
      <c r="F2130">
        <v>192</v>
      </c>
      <c r="G2130">
        <v>153</v>
      </c>
      <c r="J2130">
        <v>1978</v>
      </c>
      <c r="L2130">
        <v>2</v>
      </c>
      <c r="M2130">
        <v>7</v>
      </c>
      <c r="O2130" t="s">
        <v>6427</v>
      </c>
      <c r="P2130">
        <v>5</v>
      </c>
      <c r="Q2130">
        <v>6</v>
      </c>
    </row>
    <row r="2131" spans="1:17" x14ac:dyDescent="0.25">
      <c r="A2131" s="43">
        <v>2129</v>
      </c>
      <c r="B2131" t="s">
        <v>6428</v>
      </c>
      <c r="C2131" t="s">
        <v>6429</v>
      </c>
      <c r="D2131">
        <v>994390</v>
      </c>
      <c r="E2131">
        <v>120</v>
      </c>
      <c r="F2131">
        <v>143</v>
      </c>
      <c r="G2131">
        <v>143</v>
      </c>
      <c r="J2131">
        <v>1972</v>
      </c>
      <c r="L2131">
        <v>2</v>
      </c>
      <c r="M2131">
        <v>7</v>
      </c>
      <c r="N2131">
        <v>90</v>
      </c>
      <c r="O2131" t="s">
        <v>6430</v>
      </c>
      <c r="P2131">
        <v>5</v>
      </c>
      <c r="Q2131">
        <v>6</v>
      </c>
    </row>
    <row r="2132" spans="1:17" x14ac:dyDescent="0.25">
      <c r="A2132" s="43">
        <v>2130</v>
      </c>
      <c r="B2132" t="s">
        <v>6431</v>
      </c>
      <c r="C2132" t="s">
        <v>6432</v>
      </c>
      <c r="D2132">
        <v>996870</v>
      </c>
      <c r="E2132">
        <v>120</v>
      </c>
      <c r="F2132">
        <v>138</v>
      </c>
      <c r="G2132">
        <v>138</v>
      </c>
      <c r="J2132">
        <v>1978</v>
      </c>
      <c r="K2132">
        <v>1984</v>
      </c>
      <c r="L2132">
        <v>7</v>
      </c>
      <c r="M2132">
        <v>1</v>
      </c>
      <c r="N2132">
        <v>2</v>
      </c>
      <c r="O2132" t="s">
        <v>6433</v>
      </c>
      <c r="P2132">
        <v>5</v>
      </c>
      <c r="Q2132">
        <v>6</v>
      </c>
    </row>
    <row r="2133" spans="1:17" x14ac:dyDescent="0.25">
      <c r="A2133" s="43">
        <v>2131</v>
      </c>
      <c r="B2133" t="s">
        <v>6434</v>
      </c>
      <c r="C2133" t="s">
        <v>6435</v>
      </c>
      <c r="D2133">
        <v>995927</v>
      </c>
      <c r="E2133">
        <v>140</v>
      </c>
      <c r="F2133">
        <v>1623</v>
      </c>
      <c r="G2133">
        <v>1578</v>
      </c>
      <c r="J2133">
        <v>1966</v>
      </c>
      <c r="L2133">
        <v>1</v>
      </c>
      <c r="O2133" t="s">
        <v>6436</v>
      </c>
      <c r="P2133">
        <v>5</v>
      </c>
      <c r="Q2133">
        <v>6</v>
      </c>
    </row>
    <row r="2134" spans="1:17" x14ac:dyDescent="0.25">
      <c r="A2134" s="43">
        <v>2132</v>
      </c>
      <c r="B2134" t="s">
        <v>6437</v>
      </c>
      <c r="C2134" t="s">
        <v>6438</v>
      </c>
      <c r="D2134">
        <v>994246</v>
      </c>
      <c r="E2134">
        <v>130</v>
      </c>
      <c r="F2134">
        <v>134</v>
      </c>
      <c r="G2134">
        <v>134</v>
      </c>
      <c r="J2134">
        <v>1975</v>
      </c>
      <c r="L2134">
        <v>1</v>
      </c>
      <c r="O2134" t="s">
        <v>6439</v>
      </c>
      <c r="P2134">
        <v>5</v>
      </c>
      <c r="Q2134">
        <v>6</v>
      </c>
    </row>
    <row r="2135" spans="1:17" x14ac:dyDescent="0.25">
      <c r="A2135" s="43">
        <v>2133</v>
      </c>
      <c r="B2135" t="s">
        <v>6440</v>
      </c>
      <c r="C2135" t="s">
        <v>6441</v>
      </c>
      <c r="D2135">
        <v>2685074</v>
      </c>
      <c r="E2135">
        <v>130</v>
      </c>
      <c r="F2135">
        <v>60</v>
      </c>
      <c r="G2135">
        <v>119</v>
      </c>
      <c r="J2135">
        <v>2008</v>
      </c>
      <c r="L2135">
        <v>1</v>
      </c>
      <c r="N2135">
        <v>90</v>
      </c>
      <c r="O2135" t="s">
        <v>6442</v>
      </c>
      <c r="P2135">
        <v>5</v>
      </c>
      <c r="Q2135">
        <v>6</v>
      </c>
    </row>
    <row r="2136" spans="1:17" x14ac:dyDescent="0.25">
      <c r="A2136" s="43">
        <v>2134</v>
      </c>
      <c r="B2136" t="s">
        <v>6443</v>
      </c>
      <c r="C2136" t="s">
        <v>6444</v>
      </c>
      <c r="D2136">
        <v>2702931</v>
      </c>
      <c r="E2136">
        <v>130</v>
      </c>
      <c r="F2136">
        <v>62</v>
      </c>
      <c r="G2136">
        <v>120</v>
      </c>
      <c r="J2136">
        <v>2008</v>
      </c>
      <c r="L2136">
        <v>2</v>
      </c>
      <c r="M2136">
        <v>7</v>
      </c>
      <c r="N2136">
        <v>90</v>
      </c>
      <c r="O2136" t="s">
        <v>6445</v>
      </c>
      <c r="P2136">
        <v>5</v>
      </c>
      <c r="Q2136">
        <v>6</v>
      </c>
    </row>
    <row r="2137" spans="1:17" x14ac:dyDescent="0.25">
      <c r="A2137" s="43">
        <v>2135</v>
      </c>
      <c r="B2137" t="s">
        <v>6446</v>
      </c>
      <c r="C2137" t="s">
        <v>6447</v>
      </c>
      <c r="D2137">
        <v>995741</v>
      </c>
      <c r="E2137">
        <v>120</v>
      </c>
      <c r="F2137">
        <v>103</v>
      </c>
      <c r="G2137">
        <v>159</v>
      </c>
      <c r="J2137">
        <v>1981</v>
      </c>
      <c r="L2137">
        <v>2</v>
      </c>
      <c r="M2137">
        <v>7</v>
      </c>
      <c r="O2137" t="s">
        <v>6448</v>
      </c>
      <c r="P2137">
        <v>5</v>
      </c>
      <c r="Q2137">
        <v>6</v>
      </c>
    </row>
    <row r="2138" spans="1:17" x14ac:dyDescent="0.25">
      <c r="A2138" s="43">
        <v>2136</v>
      </c>
      <c r="B2138" t="s">
        <v>6449</v>
      </c>
      <c r="C2138" t="s">
        <v>6450</v>
      </c>
      <c r="D2138">
        <v>994095</v>
      </c>
      <c r="E2138">
        <v>120</v>
      </c>
      <c r="F2138">
        <v>145</v>
      </c>
      <c r="G2138">
        <v>119</v>
      </c>
      <c r="J2138">
        <v>1972</v>
      </c>
      <c r="K2138">
        <v>1993</v>
      </c>
      <c r="L2138">
        <v>2</v>
      </c>
      <c r="M2138">
        <v>7</v>
      </c>
      <c r="O2138" t="s">
        <v>6451</v>
      </c>
      <c r="P2138">
        <v>5</v>
      </c>
      <c r="Q2138">
        <v>6</v>
      </c>
    </row>
    <row r="2139" spans="1:17" x14ac:dyDescent="0.25">
      <c r="A2139" s="43">
        <v>2137</v>
      </c>
      <c r="B2139" t="s">
        <v>6452</v>
      </c>
      <c r="C2139" t="s">
        <v>6453</v>
      </c>
      <c r="D2139">
        <v>995102</v>
      </c>
      <c r="E2139">
        <v>130</v>
      </c>
      <c r="F2139">
        <v>113</v>
      </c>
      <c r="G2139">
        <v>113</v>
      </c>
      <c r="J2139">
        <v>1975</v>
      </c>
      <c r="L2139">
        <v>1</v>
      </c>
      <c r="N2139">
        <v>90</v>
      </c>
      <c r="O2139" t="s">
        <v>6454</v>
      </c>
      <c r="P2139">
        <v>5</v>
      </c>
      <c r="Q2139">
        <v>6</v>
      </c>
    </row>
    <row r="2140" spans="1:17" x14ac:dyDescent="0.25">
      <c r="A2140" s="43">
        <v>2138</v>
      </c>
      <c r="B2140" t="s">
        <v>6455</v>
      </c>
      <c r="C2140" t="s">
        <v>6456</v>
      </c>
      <c r="D2140">
        <v>993799</v>
      </c>
      <c r="E2140">
        <v>120</v>
      </c>
      <c r="F2140">
        <v>130</v>
      </c>
      <c r="G2140">
        <v>110</v>
      </c>
      <c r="J2140">
        <v>1973</v>
      </c>
      <c r="K2140">
        <v>1999</v>
      </c>
      <c r="L2140">
        <v>2</v>
      </c>
      <c r="M2140">
        <v>7</v>
      </c>
      <c r="O2140" t="s">
        <v>6457</v>
      </c>
      <c r="P2140">
        <v>5</v>
      </c>
      <c r="Q2140">
        <v>6</v>
      </c>
    </row>
    <row r="2141" spans="1:17" x14ac:dyDescent="0.25">
      <c r="A2141" s="43">
        <v>2139</v>
      </c>
      <c r="B2141" t="s">
        <v>6458</v>
      </c>
      <c r="C2141" t="s">
        <v>6459</v>
      </c>
      <c r="D2141">
        <v>997023</v>
      </c>
      <c r="E2141">
        <v>130</v>
      </c>
      <c r="F2141">
        <v>61</v>
      </c>
      <c r="G2141">
        <v>109</v>
      </c>
      <c r="J2141">
        <v>1978</v>
      </c>
      <c r="L2141">
        <v>1</v>
      </c>
      <c r="O2141" t="s">
        <v>6460</v>
      </c>
      <c r="P2141">
        <v>5</v>
      </c>
      <c r="Q2141">
        <v>6</v>
      </c>
    </row>
    <row r="2142" spans="1:17" x14ac:dyDescent="0.25">
      <c r="A2142" s="43">
        <v>2140</v>
      </c>
      <c r="B2142" t="s">
        <v>6461</v>
      </c>
      <c r="C2142" t="s">
        <v>6462</v>
      </c>
      <c r="D2142">
        <v>996728</v>
      </c>
      <c r="E2142">
        <v>130</v>
      </c>
      <c r="F2142">
        <v>59</v>
      </c>
      <c r="G2142">
        <v>104</v>
      </c>
      <c r="J2142">
        <v>1977</v>
      </c>
      <c r="L2142">
        <v>1</v>
      </c>
      <c r="O2142" t="s">
        <v>6463</v>
      </c>
      <c r="P2142">
        <v>5</v>
      </c>
      <c r="Q2142">
        <v>6</v>
      </c>
    </row>
    <row r="2143" spans="1:17" x14ac:dyDescent="0.25">
      <c r="A2143" s="43">
        <v>2141</v>
      </c>
      <c r="B2143" t="s">
        <v>6464</v>
      </c>
      <c r="C2143" t="s">
        <v>6465</v>
      </c>
      <c r="D2143">
        <v>995475</v>
      </c>
      <c r="E2143">
        <v>130</v>
      </c>
      <c r="F2143">
        <v>129</v>
      </c>
      <c r="G2143">
        <v>129</v>
      </c>
      <c r="J2143">
        <v>1977</v>
      </c>
      <c r="L2143">
        <v>7</v>
      </c>
      <c r="M2143">
        <v>1</v>
      </c>
      <c r="O2143" t="s">
        <v>6466</v>
      </c>
      <c r="P2143">
        <v>5</v>
      </c>
      <c r="Q2143">
        <v>6</v>
      </c>
    </row>
    <row r="2144" spans="1:17" x14ac:dyDescent="0.25">
      <c r="A2144" s="43">
        <v>2142</v>
      </c>
      <c r="B2144" t="s">
        <v>6467</v>
      </c>
      <c r="C2144" t="s">
        <v>6468</v>
      </c>
      <c r="D2144">
        <v>997249</v>
      </c>
      <c r="E2144">
        <v>130</v>
      </c>
      <c r="F2144">
        <v>63</v>
      </c>
      <c r="G2144">
        <v>113</v>
      </c>
      <c r="J2144">
        <v>1966</v>
      </c>
      <c r="L2144">
        <v>2</v>
      </c>
      <c r="M2144">
        <v>7</v>
      </c>
      <c r="O2144" t="s">
        <v>6469</v>
      </c>
      <c r="P2144">
        <v>5</v>
      </c>
      <c r="Q2144">
        <v>6</v>
      </c>
    </row>
    <row r="2145" spans="1:17" x14ac:dyDescent="0.25">
      <c r="A2145" s="43">
        <v>2143</v>
      </c>
      <c r="B2145" t="s">
        <v>6470</v>
      </c>
      <c r="C2145" t="s">
        <v>4408</v>
      </c>
      <c r="D2145">
        <v>994290</v>
      </c>
      <c r="E2145">
        <v>218</v>
      </c>
      <c r="F2145">
        <v>32</v>
      </c>
      <c r="H2145">
        <v>32</v>
      </c>
      <c r="J2145">
        <v>1971</v>
      </c>
      <c r="L2145">
        <v>2</v>
      </c>
      <c r="M2145">
        <v>3</v>
      </c>
      <c r="O2145" t="s">
        <v>6471</v>
      </c>
      <c r="P2145">
        <v>5</v>
      </c>
      <c r="Q2145">
        <v>6</v>
      </c>
    </row>
    <row r="2146" spans="1:17" x14ac:dyDescent="0.25">
      <c r="A2146" s="43">
        <v>2144</v>
      </c>
      <c r="B2146" t="s">
        <v>6472</v>
      </c>
      <c r="C2146" t="s">
        <v>6473</v>
      </c>
      <c r="D2146">
        <v>994606</v>
      </c>
      <c r="E2146">
        <v>120</v>
      </c>
      <c r="F2146">
        <v>159</v>
      </c>
      <c r="G2146">
        <v>159</v>
      </c>
      <c r="J2146">
        <v>1969</v>
      </c>
      <c r="L2146">
        <v>1</v>
      </c>
      <c r="N2146">
        <v>2</v>
      </c>
      <c r="O2146" t="s">
        <v>6474</v>
      </c>
      <c r="P2146">
        <v>5</v>
      </c>
      <c r="Q2146">
        <v>6</v>
      </c>
    </row>
    <row r="2147" spans="1:17" x14ac:dyDescent="0.25">
      <c r="A2147" s="43">
        <v>2145</v>
      </c>
      <c r="B2147" t="s">
        <v>6475</v>
      </c>
      <c r="C2147" t="s">
        <v>670</v>
      </c>
      <c r="D2147">
        <v>996087</v>
      </c>
      <c r="E2147">
        <v>232</v>
      </c>
      <c r="F2147">
        <v>11</v>
      </c>
      <c r="H2147">
        <v>11</v>
      </c>
      <c r="J2147">
        <v>2006</v>
      </c>
      <c r="L2147">
        <v>9</v>
      </c>
      <c r="O2147" t="s">
        <v>6476</v>
      </c>
      <c r="P2147">
        <v>5</v>
      </c>
      <c r="Q2147">
        <v>6</v>
      </c>
    </row>
    <row r="2148" spans="1:17" x14ac:dyDescent="0.25">
      <c r="A2148" s="43">
        <v>2146</v>
      </c>
      <c r="B2148" t="s">
        <v>6477</v>
      </c>
      <c r="C2148" t="s">
        <v>6478</v>
      </c>
      <c r="D2148">
        <v>2577943</v>
      </c>
      <c r="E2148">
        <v>130</v>
      </c>
      <c r="F2148">
        <v>49</v>
      </c>
      <c r="G2148">
        <v>98</v>
      </c>
      <c r="J2148">
        <v>2002</v>
      </c>
      <c r="L2148">
        <v>2</v>
      </c>
      <c r="M2148">
        <v>7</v>
      </c>
      <c r="N2148">
        <v>90</v>
      </c>
      <c r="O2148" t="s">
        <v>6479</v>
      </c>
      <c r="P2148">
        <v>5</v>
      </c>
      <c r="Q2148">
        <v>6</v>
      </c>
    </row>
    <row r="2149" spans="1:17" x14ac:dyDescent="0.25">
      <c r="A2149" s="43">
        <v>2147</v>
      </c>
      <c r="B2149" t="s">
        <v>6480</v>
      </c>
      <c r="C2149" t="s">
        <v>6481</v>
      </c>
      <c r="D2149">
        <v>994464</v>
      </c>
      <c r="E2149">
        <v>130</v>
      </c>
      <c r="F2149">
        <v>74</v>
      </c>
      <c r="G2149">
        <v>74</v>
      </c>
      <c r="J2149">
        <v>1993</v>
      </c>
      <c r="L2149">
        <v>1</v>
      </c>
      <c r="O2149" t="s">
        <v>6482</v>
      </c>
      <c r="P2149">
        <v>5</v>
      </c>
      <c r="Q2149">
        <v>6</v>
      </c>
    </row>
    <row r="2150" spans="1:17" x14ac:dyDescent="0.25">
      <c r="A2150" s="43">
        <v>2148</v>
      </c>
      <c r="B2150" t="s">
        <v>6483</v>
      </c>
      <c r="C2150" t="s">
        <v>6484</v>
      </c>
      <c r="D2150">
        <v>996947</v>
      </c>
      <c r="E2150">
        <v>130</v>
      </c>
      <c r="F2150">
        <v>61</v>
      </c>
      <c r="G2150">
        <v>109</v>
      </c>
      <c r="J2150">
        <v>1978</v>
      </c>
      <c r="L2150">
        <v>1</v>
      </c>
      <c r="O2150" t="s">
        <v>6485</v>
      </c>
      <c r="P2150">
        <v>5</v>
      </c>
      <c r="Q2150">
        <v>6</v>
      </c>
    </row>
    <row r="2151" spans="1:17" x14ac:dyDescent="0.25">
      <c r="A2151" s="43">
        <v>2149</v>
      </c>
      <c r="B2151" t="s">
        <v>6486</v>
      </c>
      <c r="C2151" t="s">
        <v>6487</v>
      </c>
      <c r="D2151">
        <v>997231</v>
      </c>
      <c r="E2151">
        <v>130</v>
      </c>
      <c r="F2151">
        <v>61</v>
      </c>
      <c r="G2151">
        <v>110</v>
      </c>
      <c r="J2151">
        <v>1966</v>
      </c>
      <c r="L2151">
        <v>1</v>
      </c>
      <c r="O2151" t="s">
        <v>6488</v>
      </c>
      <c r="P2151">
        <v>5</v>
      </c>
      <c r="Q2151">
        <v>6</v>
      </c>
    </row>
    <row r="2152" spans="1:17" x14ac:dyDescent="0.25">
      <c r="A2152" s="43">
        <v>2150</v>
      </c>
      <c r="B2152" t="s">
        <v>6489</v>
      </c>
      <c r="C2152" t="s">
        <v>6490</v>
      </c>
      <c r="D2152">
        <v>994117</v>
      </c>
      <c r="E2152">
        <v>130</v>
      </c>
      <c r="F2152">
        <v>148</v>
      </c>
      <c r="G2152">
        <v>148</v>
      </c>
      <c r="J2152">
        <v>1967</v>
      </c>
      <c r="K2152">
        <v>2010</v>
      </c>
      <c r="L2152">
        <v>1</v>
      </c>
      <c r="O2152" t="s">
        <v>6491</v>
      </c>
      <c r="P2152">
        <v>5</v>
      </c>
      <c r="Q2152">
        <v>6</v>
      </c>
    </row>
    <row r="2153" spans="1:17" x14ac:dyDescent="0.25">
      <c r="A2153" s="43">
        <v>2151</v>
      </c>
      <c r="B2153" t="s">
        <v>6492</v>
      </c>
      <c r="C2153" t="s">
        <v>6493</v>
      </c>
      <c r="D2153">
        <v>994469</v>
      </c>
      <c r="E2153">
        <v>130</v>
      </c>
      <c r="F2153">
        <v>60</v>
      </c>
      <c r="G2153">
        <v>120</v>
      </c>
      <c r="J2153">
        <v>1993</v>
      </c>
      <c r="L2153">
        <v>1</v>
      </c>
      <c r="O2153" t="s">
        <v>6494</v>
      </c>
      <c r="P2153">
        <v>5</v>
      </c>
      <c r="Q2153">
        <v>6</v>
      </c>
    </row>
    <row r="2154" spans="1:17" x14ac:dyDescent="0.25">
      <c r="A2154" s="43">
        <v>2152</v>
      </c>
      <c r="B2154" t="s">
        <v>6495</v>
      </c>
      <c r="C2154" t="s">
        <v>6496</v>
      </c>
      <c r="D2154">
        <v>994203</v>
      </c>
      <c r="E2154">
        <v>130</v>
      </c>
      <c r="F2154">
        <v>146</v>
      </c>
      <c r="G2154">
        <v>146</v>
      </c>
      <c r="J2154">
        <v>1967</v>
      </c>
      <c r="K2154">
        <v>1987</v>
      </c>
      <c r="L2154">
        <v>1</v>
      </c>
      <c r="O2154" t="s">
        <v>6497</v>
      </c>
      <c r="P2154">
        <v>5</v>
      </c>
      <c r="Q2154">
        <v>6</v>
      </c>
    </row>
    <row r="2155" spans="1:17" x14ac:dyDescent="0.25">
      <c r="A2155" s="43">
        <v>2153</v>
      </c>
      <c r="B2155" t="s">
        <v>6498</v>
      </c>
      <c r="C2155" t="s">
        <v>6499</v>
      </c>
      <c r="D2155">
        <v>997617</v>
      </c>
      <c r="E2155">
        <v>120</v>
      </c>
      <c r="F2155">
        <v>172</v>
      </c>
      <c r="G2155">
        <v>141</v>
      </c>
      <c r="J2155">
        <v>1988</v>
      </c>
      <c r="L2155">
        <v>2</v>
      </c>
      <c r="M2155">
        <v>3</v>
      </c>
      <c r="O2155" t="s">
        <v>6500</v>
      </c>
      <c r="P2155">
        <v>5</v>
      </c>
      <c r="Q2155">
        <v>6</v>
      </c>
    </row>
    <row r="2156" spans="1:17" x14ac:dyDescent="0.25">
      <c r="A2156" s="43">
        <v>2154</v>
      </c>
      <c r="B2156" t="s">
        <v>6501</v>
      </c>
      <c r="C2156" t="s">
        <v>6502</v>
      </c>
      <c r="D2156">
        <v>995079</v>
      </c>
      <c r="E2156">
        <v>130</v>
      </c>
      <c r="F2156">
        <v>110</v>
      </c>
      <c r="G2156">
        <v>110</v>
      </c>
      <c r="J2156">
        <v>1973</v>
      </c>
      <c r="L2156">
        <v>1</v>
      </c>
      <c r="O2156" t="s">
        <v>6503</v>
      </c>
      <c r="P2156">
        <v>5</v>
      </c>
      <c r="Q2156">
        <v>6</v>
      </c>
    </row>
    <row r="2157" spans="1:17" x14ac:dyDescent="0.25">
      <c r="A2157" s="43">
        <v>2155</v>
      </c>
      <c r="B2157" t="s">
        <v>6504</v>
      </c>
      <c r="C2157" t="s">
        <v>6505</v>
      </c>
      <c r="D2157">
        <v>995370</v>
      </c>
      <c r="E2157">
        <v>130</v>
      </c>
      <c r="F2157">
        <v>124</v>
      </c>
      <c r="G2157">
        <v>124</v>
      </c>
      <c r="J2157">
        <v>1970</v>
      </c>
      <c r="K2157">
        <v>1981</v>
      </c>
      <c r="L2157">
        <v>1</v>
      </c>
      <c r="O2157" t="s">
        <v>6506</v>
      </c>
      <c r="P2157">
        <v>5</v>
      </c>
      <c r="Q2157">
        <v>6</v>
      </c>
    </row>
    <row r="2158" spans="1:17" x14ac:dyDescent="0.25">
      <c r="A2158" s="43">
        <v>2156</v>
      </c>
      <c r="B2158" t="s">
        <v>6507</v>
      </c>
      <c r="C2158" t="s">
        <v>6508</v>
      </c>
      <c r="D2158">
        <v>997450</v>
      </c>
      <c r="E2158">
        <v>120</v>
      </c>
      <c r="F2158">
        <v>120</v>
      </c>
      <c r="G2158">
        <v>169</v>
      </c>
      <c r="J2158">
        <v>1931</v>
      </c>
      <c r="K2158">
        <v>1983</v>
      </c>
      <c r="L2158">
        <v>2</v>
      </c>
      <c r="M2158">
        <v>7</v>
      </c>
      <c r="N2158">
        <v>2</v>
      </c>
      <c r="O2158" t="s">
        <v>6509</v>
      </c>
      <c r="P2158">
        <v>5</v>
      </c>
      <c r="Q2158">
        <v>6</v>
      </c>
    </row>
    <row r="2159" spans="1:17" x14ac:dyDescent="0.25">
      <c r="A2159" s="43">
        <v>2157</v>
      </c>
      <c r="B2159" t="s">
        <v>6510</v>
      </c>
      <c r="C2159" t="s">
        <v>6511</v>
      </c>
      <c r="D2159">
        <v>996972</v>
      </c>
      <c r="E2159">
        <v>130</v>
      </c>
      <c r="F2159">
        <v>61</v>
      </c>
      <c r="G2159">
        <v>109</v>
      </c>
      <c r="J2159">
        <v>1978</v>
      </c>
      <c r="L2159">
        <v>1</v>
      </c>
      <c r="O2159" t="s">
        <v>6512</v>
      </c>
      <c r="P2159">
        <v>5</v>
      </c>
      <c r="Q2159">
        <v>6</v>
      </c>
    </row>
    <row r="2160" spans="1:17" x14ac:dyDescent="0.25">
      <c r="A2160" s="43">
        <v>2158</v>
      </c>
      <c r="B2160" t="s">
        <v>6513</v>
      </c>
      <c r="C2160" t="s">
        <v>6514</v>
      </c>
      <c r="D2160">
        <v>2702978</v>
      </c>
      <c r="E2160">
        <v>130</v>
      </c>
      <c r="F2160">
        <v>62</v>
      </c>
      <c r="G2160">
        <v>120</v>
      </c>
      <c r="J2160">
        <v>2008</v>
      </c>
      <c r="L2160">
        <v>2</v>
      </c>
      <c r="M2160">
        <v>7</v>
      </c>
      <c r="N2160">
        <v>90</v>
      </c>
      <c r="O2160" t="s">
        <v>6515</v>
      </c>
      <c r="P2160">
        <v>5</v>
      </c>
      <c r="Q2160">
        <v>6</v>
      </c>
    </row>
    <row r="2161" spans="1:17" x14ac:dyDescent="0.25">
      <c r="A2161" s="43">
        <v>2159</v>
      </c>
      <c r="B2161" t="s">
        <v>6516</v>
      </c>
      <c r="C2161" t="s">
        <v>6517</v>
      </c>
      <c r="D2161">
        <v>100133743</v>
      </c>
      <c r="E2161">
        <v>131</v>
      </c>
      <c r="F2161">
        <v>130</v>
      </c>
      <c r="G2161">
        <v>130</v>
      </c>
      <c r="J2161">
        <v>2019</v>
      </c>
      <c r="L2161">
        <v>2</v>
      </c>
      <c r="M2161">
        <v>7</v>
      </c>
      <c r="O2161" t="s">
        <v>6518</v>
      </c>
      <c r="P2161">
        <v>5</v>
      </c>
      <c r="Q2161">
        <v>6</v>
      </c>
    </row>
    <row r="2162" spans="1:17" x14ac:dyDescent="0.25">
      <c r="A2162" s="43">
        <v>2160</v>
      </c>
      <c r="B2162" t="s">
        <v>6519</v>
      </c>
      <c r="C2162" t="s">
        <v>6520</v>
      </c>
      <c r="D2162">
        <v>996390</v>
      </c>
      <c r="E2162">
        <v>130</v>
      </c>
      <c r="F2162">
        <v>61</v>
      </c>
      <c r="G2162">
        <v>109</v>
      </c>
      <c r="J2162">
        <v>1978</v>
      </c>
      <c r="L2162">
        <v>1</v>
      </c>
      <c r="O2162" t="s">
        <v>6521</v>
      </c>
      <c r="P2162">
        <v>5</v>
      </c>
      <c r="Q2162">
        <v>6</v>
      </c>
    </row>
    <row r="2163" spans="1:17" x14ac:dyDescent="0.25">
      <c r="A2163" s="43">
        <v>2161</v>
      </c>
      <c r="B2163" t="s">
        <v>6522</v>
      </c>
      <c r="C2163" t="s">
        <v>6523</v>
      </c>
      <c r="D2163">
        <v>995534</v>
      </c>
      <c r="E2163">
        <v>120</v>
      </c>
      <c r="F2163">
        <v>130</v>
      </c>
      <c r="G2163">
        <v>130</v>
      </c>
      <c r="J2163">
        <v>1972</v>
      </c>
      <c r="L2163">
        <v>2</v>
      </c>
      <c r="M2163">
        <v>7</v>
      </c>
      <c r="O2163" t="s">
        <v>6524</v>
      </c>
      <c r="P2163">
        <v>5</v>
      </c>
      <c r="Q2163">
        <v>6</v>
      </c>
    </row>
    <row r="2164" spans="1:17" x14ac:dyDescent="0.25">
      <c r="A2164" s="43">
        <v>2162</v>
      </c>
      <c r="B2164" t="s">
        <v>6525</v>
      </c>
      <c r="C2164" t="s">
        <v>6526</v>
      </c>
      <c r="D2164">
        <v>997332</v>
      </c>
      <c r="E2164">
        <v>130</v>
      </c>
      <c r="F2164">
        <v>61</v>
      </c>
      <c r="G2164">
        <v>109</v>
      </c>
      <c r="J2164">
        <v>1979</v>
      </c>
      <c r="L2164">
        <v>1</v>
      </c>
      <c r="O2164" t="s">
        <v>6527</v>
      </c>
      <c r="P2164">
        <v>5</v>
      </c>
      <c r="Q2164">
        <v>6</v>
      </c>
    </row>
    <row r="2165" spans="1:17" x14ac:dyDescent="0.25">
      <c r="A2165" s="43">
        <v>2163</v>
      </c>
      <c r="B2165" t="s">
        <v>6528</v>
      </c>
      <c r="C2165" t="s">
        <v>6529</v>
      </c>
      <c r="D2165">
        <v>994082</v>
      </c>
      <c r="E2165">
        <v>120</v>
      </c>
      <c r="F2165">
        <v>119</v>
      </c>
      <c r="G2165">
        <v>119</v>
      </c>
      <c r="J2165">
        <v>1972</v>
      </c>
      <c r="L2165">
        <v>2</v>
      </c>
      <c r="M2165">
        <v>7</v>
      </c>
      <c r="O2165" t="s">
        <v>6530</v>
      </c>
      <c r="P2165">
        <v>5</v>
      </c>
      <c r="Q2165">
        <v>6</v>
      </c>
    </row>
    <row r="2166" spans="1:17" x14ac:dyDescent="0.25">
      <c r="A2166" s="43">
        <v>2164</v>
      </c>
      <c r="B2166" t="s">
        <v>6531</v>
      </c>
      <c r="C2166" t="s">
        <v>6532</v>
      </c>
      <c r="D2166">
        <v>995396</v>
      </c>
      <c r="E2166">
        <v>120</v>
      </c>
      <c r="F2166">
        <v>160</v>
      </c>
      <c r="G2166">
        <v>160</v>
      </c>
      <c r="J2166">
        <v>1970</v>
      </c>
      <c r="L2166">
        <v>2</v>
      </c>
      <c r="M2166">
        <v>7</v>
      </c>
      <c r="O2166" t="s">
        <v>6533</v>
      </c>
      <c r="P2166">
        <v>5</v>
      </c>
      <c r="Q2166">
        <v>6</v>
      </c>
    </row>
    <row r="2167" spans="1:17" x14ac:dyDescent="0.25">
      <c r="A2167" s="43">
        <v>2165</v>
      </c>
      <c r="B2167" t="s">
        <v>6534</v>
      </c>
      <c r="C2167" t="s">
        <v>6535</v>
      </c>
      <c r="D2167">
        <v>2691222</v>
      </c>
      <c r="E2167">
        <v>130</v>
      </c>
      <c r="F2167">
        <v>56</v>
      </c>
      <c r="G2167">
        <v>108</v>
      </c>
      <c r="J2167">
        <v>2008</v>
      </c>
      <c r="L2167">
        <v>2</v>
      </c>
      <c r="M2167">
        <v>7</v>
      </c>
      <c r="N2167">
        <v>90</v>
      </c>
      <c r="O2167" t="s">
        <v>6536</v>
      </c>
      <c r="P2167">
        <v>5</v>
      </c>
      <c r="Q2167">
        <v>6</v>
      </c>
    </row>
    <row r="2168" spans="1:17" x14ac:dyDescent="0.25">
      <c r="A2168" s="43">
        <v>2166</v>
      </c>
      <c r="B2168" t="s">
        <v>6537</v>
      </c>
      <c r="C2168" t="s">
        <v>326</v>
      </c>
      <c r="D2168">
        <v>995498</v>
      </c>
      <c r="E2168">
        <v>420</v>
      </c>
      <c r="F2168">
        <v>1345</v>
      </c>
      <c r="H2168">
        <v>1345</v>
      </c>
      <c r="J2168">
        <v>1999</v>
      </c>
      <c r="L2168">
        <v>1</v>
      </c>
      <c r="O2168" t="s">
        <v>6538</v>
      </c>
      <c r="P2168">
        <v>5</v>
      </c>
      <c r="Q2168">
        <v>6</v>
      </c>
    </row>
    <row r="2169" spans="1:17" x14ac:dyDescent="0.25">
      <c r="A2169" s="43">
        <v>2167</v>
      </c>
      <c r="B2169" t="s">
        <v>6539</v>
      </c>
      <c r="C2169" t="s">
        <v>6540</v>
      </c>
      <c r="D2169">
        <v>995563</v>
      </c>
      <c r="E2169">
        <v>120</v>
      </c>
      <c r="F2169">
        <v>147</v>
      </c>
      <c r="G2169">
        <v>257</v>
      </c>
      <c r="J2169">
        <v>2002</v>
      </c>
      <c r="L2169">
        <v>2</v>
      </c>
      <c r="M2169">
        <v>7</v>
      </c>
      <c r="N2169">
        <v>90</v>
      </c>
      <c r="O2169" t="s">
        <v>6541</v>
      </c>
      <c r="P2169">
        <v>5</v>
      </c>
      <c r="Q2169">
        <v>6</v>
      </c>
    </row>
    <row r="2170" spans="1:17" x14ac:dyDescent="0.25">
      <c r="A2170" s="43">
        <v>2168</v>
      </c>
      <c r="B2170" t="s">
        <v>6542</v>
      </c>
      <c r="C2170" t="s">
        <v>6543</v>
      </c>
      <c r="D2170">
        <v>993636</v>
      </c>
      <c r="E2170">
        <v>120</v>
      </c>
      <c r="F2170">
        <v>134</v>
      </c>
      <c r="G2170">
        <v>134</v>
      </c>
      <c r="J2170">
        <v>1969</v>
      </c>
      <c r="L2170">
        <v>2</v>
      </c>
      <c r="M2170">
        <v>7</v>
      </c>
      <c r="O2170" t="s">
        <v>6544</v>
      </c>
      <c r="P2170">
        <v>5</v>
      </c>
      <c r="Q2170">
        <v>6</v>
      </c>
    </row>
    <row r="2171" spans="1:17" x14ac:dyDescent="0.25">
      <c r="A2171" s="43">
        <v>2169</v>
      </c>
      <c r="B2171" t="s">
        <v>6545</v>
      </c>
      <c r="C2171" t="s">
        <v>6546</v>
      </c>
      <c r="D2171">
        <v>100103487</v>
      </c>
      <c r="E2171">
        <v>131</v>
      </c>
      <c r="F2171">
        <v>120</v>
      </c>
      <c r="G2171">
        <v>120</v>
      </c>
      <c r="J2171">
        <v>2017</v>
      </c>
      <c r="L2171">
        <v>1</v>
      </c>
      <c r="O2171" t="s">
        <v>1002</v>
      </c>
      <c r="P2171">
        <v>5</v>
      </c>
      <c r="Q2171">
        <v>6</v>
      </c>
    </row>
    <row r="2172" spans="1:17" x14ac:dyDescent="0.25">
      <c r="A2172" s="43">
        <v>2170</v>
      </c>
      <c r="B2172" t="s">
        <v>6547</v>
      </c>
      <c r="C2172" t="s">
        <v>6548</v>
      </c>
      <c r="D2172">
        <v>995129</v>
      </c>
      <c r="E2172">
        <v>130</v>
      </c>
      <c r="F2172">
        <v>103</v>
      </c>
      <c r="G2172">
        <v>103</v>
      </c>
      <c r="J2172">
        <v>1978</v>
      </c>
      <c r="L2172">
        <v>1</v>
      </c>
      <c r="N2172">
        <v>90</v>
      </c>
      <c r="O2172" t="s">
        <v>6549</v>
      </c>
      <c r="P2172">
        <v>5</v>
      </c>
      <c r="Q2172">
        <v>6</v>
      </c>
    </row>
    <row r="2173" spans="1:17" x14ac:dyDescent="0.25">
      <c r="A2173" s="43">
        <v>2171</v>
      </c>
      <c r="B2173" t="s">
        <v>6550</v>
      </c>
      <c r="C2173" t="s">
        <v>6551</v>
      </c>
      <c r="D2173">
        <v>993982</v>
      </c>
      <c r="E2173">
        <v>120</v>
      </c>
      <c r="F2173">
        <v>138</v>
      </c>
      <c r="G2173">
        <v>138</v>
      </c>
      <c r="J2173">
        <v>1967</v>
      </c>
      <c r="L2173">
        <v>1</v>
      </c>
      <c r="O2173" t="s">
        <v>6552</v>
      </c>
      <c r="P2173">
        <v>5</v>
      </c>
      <c r="Q2173">
        <v>6</v>
      </c>
    </row>
    <row r="2174" spans="1:17" x14ac:dyDescent="0.25">
      <c r="A2174" s="43">
        <v>2172</v>
      </c>
      <c r="B2174" t="s">
        <v>6553</v>
      </c>
      <c r="C2174" t="s">
        <v>6554</v>
      </c>
      <c r="D2174">
        <v>995747</v>
      </c>
      <c r="E2174">
        <v>220</v>
      </c>
      <c r="F2174">
        <v>780</v>
      </c>
      <c r="H2174">
        <v>780</v>
      </c>
      <c r="J2174">
        <v>1962</v>
      </c>
      <c r="L2174">
        <v>2</v>
      </c>
      <c r="M2174">
        <v>3</v>
      </c>
      <c r="O2174" t="s">
        <v>6555</v>
      </c>
      <c r="P2174">
        <v>5</v>
      </c>
      <c r="Q2174">
        <v>6</v>
      </c>
    </row>
    <row r="2175" spans="1:17" x14ac:dyDescent="0.25">
      <c r="A2175" s="43">
        <v>2173</v>
      </c>
      <c r="B2175" t="s">
        <v>6556</v>
      </c>
      <c r="C2175" t="s">
        <v>6557</v>
      </c>
      <c r="D2175">
        <v>997326</v>
      </c>
      <c r="E2175">
        <v>130</v>
      </c>
      <c r="F2175">
        <v>61</v>
      </c>
      <c r="G2175">
        <v>109</v>
      </c>
      <c r="J2175">
        <v>1978</v>
      </c>
      <c r="L2175">
        <v>1</v>
      </c>
      <c r="O2175" t="s">
        <v>6558</v>
      </c>
      <c r="P2175">
        <v>5</v>
      </c>
      <c r="Q2175">
        <v>6</v>
      </c>
    </row>
    <row r="2176" spans="1:17" x14ac:dyDescent="0.25">
      <c r="A2176" s="43">
        <v>2174</v>
      </c>
      <c r="B2176" t="s">
        <v>6559</v>
      </c>
      <c r="C2176" t="s">
        <v>6560</v>
      </c>
      <c r="D2176">
        <v>994834</v>
      </c>
      <c r="E2176">
        <v>120</v>
      </c>
      <c r="F2176">
        <v>143</v>
      </c>
      <c r="G2176">
        <v>143</v>
      </c>
      <c r="J2176">
        <v>1971</v>
      </c>
      <c r="L2176">
        <v>2</v>
      </c>
      <c r="M2176">
        <v>7</v>
      </c>
      <c r="O2176" t="s">
        <v>6561</v>
      </c>
      <c r="P2176">
        <v>5</v>
      </c>
      <c r="Q2176">
        <v>6</v>
      </c>
    </row>
    <row r="2177" spans="1:17" x14ac:dyDescent="0.25">
      <c r="A2177" s="43">
        <v>2175</v>
      </c>
      <c r="B2177" t="s">
        <v>6562</v>
      </c>
      <c r="C2177" t="s">
        <v>1013</v>
      </c>
      <c r="D2177">
        <v>993890</v>
      </c>
      <c r="E2177">
        <v>239</v>
      </c>
      <c r="F2177">
        <v>10</v>
      </c>
      <c r="H2177">
        <v>10</v>
      </c>
      <c r="J2177">
        <v>2000</v>
      </c>
      <c r="L2177">
        <v>1</v>
      </c>
      <c r="O2177" t="s">
        <v>6563</v>
      </c>
      <c r="P2177">
        <v>5</v>
      </c>
      <c r="Q2177">
        <v>6</v>
      </c>
    </row>
    <row r="2178" spans="1:17" x14ac:dyDescent="0.25">
      <c r="A2178" s="43">
        <v>2176</v>
      </c>
      <c r="B2178" t="s">
        <v>6564</v>
      </c>
      <c r="C2178" t="s">
        <v>6565</v>
      </c>
      <c r="D2178">
        <v>995232</v>
      </c>
      <c r="E2178">
        <v>120</v>
      </c>
      <c r="F2178">
        <v>143</v>
      </c>
      <c r="G2178">
        <v>143</v>
      </c>
      <c r="J2178">
        <v>1973</v>
      </c>
      <c r="L2178">
        <v>2</v>
      </c>
      <c r="M2178">
        <v>7</v>
      </c>
      <c r="O2178" t="s">
        <v>6566</v>
      </c>
      <c r="P2178">
        <v>5</v>
      </c>
      <c r="Q2178">
        <v>6</v>
      </c>
    </row>
    <row r="2179" spans="1:17" x14ac:dyDescent="0.25">
      <c r="A2179" s="43">
        <v>2177</v>
      </c>
      <c r="B2179" t="s">
        <v>6567</v>
      </c>
      <c r="C2179" t="s">
        <v>6568</v>
      </c>
      <c r="D2179">
        <v>996032</v>
      </c>
      <c r="E2179">
        <v>120</v>
      </c>
      <c r="F2179">
        <v>109</v>
      </c>
      <c r="G2179">
        <v>109</v>
      </c>
      <c r="J2179">
        <v>1967</v>
      </c>
      <c r="L2179">
        <v>2</v>
      </c>
      <c r="M2179">
        <v>7</v>
      </c>
      <c r="O2179" t="s">
        <v>6569</v>
      </c>
      <c r="P2179">
        <v>5</v>
      </c>
      <c r="Q2179">
        <v>6</v>
      </c>
    </row>
    <row r="2180" spans="1:17" x14ac:dyDescent="0.25">
      <c r="A2180" s="43">
        <v>2178</v>
      </c>
      <c r="B2180" t="s">
        <v>6570</v>
      </c>
      <c r="C2180" t="s">
        <v>6571</v>
      </c>
      <c r="D2180">
        <v>994398</v>
      </c>
      <c r="E2180">
        <v>130</v>
      </c>
      <c r="F2180">
        <v>104</v>
      </c>
      <c r="G2180">
        <v>104</v>
      </c>
      <c r="J2180">
        <v>1993</v>
      </c>
      <c r="L2180">
        <v>1</v>
      </c>
      <c r="O2180" t="s">
        <v>6572</v>
      </c>
      <c r="P2180">
        <v>5</v>
      </c>
      <c r="Q2180">
        <v>6</v>
      </c>
    </row>
    <row r="2181" spans="1:17" x14ac:dyDescent="0.25">
      <c r="A2181" s="43">
        <v>2179</v>
      </c>
      <c r="B2181" t="s">
        <v>6573</v>
      </c>
      <c r="C2181" t="s">
        <v>6574</v>
      </c>
      <c r="D2181">
        <v>994201</v>
      </c>
      <c r="E2181">
        <v>130</v>
      </c>
      <c r="F2181">
        <v>158</v>
      </c>
      <c r="G2181">
        <v>158</v>
      </c>
      <c r="J2181">
        <v>1967</v>
      </c>
      <c r="K2181">
        <v>2018</v>
      </c>
      <c r="L2181">
        <v>1</v>
      </c>
      <c r="N2181">
        <v>2</v>
      </c>
      <c r="O2181" t="s">
        <v>6575</v>
      </c>
      <c r="P2181">
        <v>5</v>
      </c>
      <c r="Q2181">
        <v>6</v>
      </c>
    </row>
    <row r="2182" spans="1:17" x14ac:dyDescent="0.25">
      <c r="A2182" s="43">
        <v>2180</v>
      </c>
      <c r="B2182" t="s">
        <v>6576</v>
      </c>
      <c r="C2182" t="s">
        <v>6577</v>
      </c>
      <c r="D2182">
        <v>995703</v>
      </c>
      <c r="E2182">
        <v>120</v>
      </c>
      <c r="F2182">
        <v>126</v>
      </c>
      <c r="G2182">
        <v>126</v>
      </c>
      <c r="J2182">
        <v>2000</v>
      </c>
      <c r="L2182">
        <v>2</v>
      </c>
      <c r="M2182">
        <v>7</v>
      </c>
      <c r="N2182">
        <v>90</v>
      </c>
      <c r="O2182" t="s">
        <v>6578</v>
      </c>
      <c r="P2182">
        <v>5</v>
      </c>
      <c r="Q2182">
        <v>6</v>
      </c>
    </row>
    <row r="2183" spans="1:17" x14ac:dyDescent="0.25">
      <c r="A2183" s="43">
        <v>2181</v>
      </c>
      <c r="B2183" t="s">
        <v>6579</v>
      </c>
      <c r="C2183" t="s">
        <v>6580</v>
      </c>
      <c r="D2183">
        <v>993698</v>
      </c>
      <c r="E2183">
        <v>120</v>
      </c>
      <c r="F2183">
        <v>170</v>
      </c>
      <c r="G2183">
        <v>170</v>
      </c>
      <c r="J2183">
        <v>1969</v>
      </c>
      <c r="K2183">
        <v>1979</v>
      </c>
      <c r="L2183">
        <v>2</v>
      </c>
      <c r="M2183">
        <v>7</v>
      </c>
      <c r="O2183" t="s">
        <v>6581</v>
      </c>
      <c r="P2183">
        <v>5</v>
      </c>
      <c r="Q2183">
        <v>6</v>
      </c>
    </row>
    <row r="2184" spans="1:17" x14ac:dyDescent="0.25">
      <c r="A2184" s="43">
        <v>2182</v>
      </c>
      <c r="B2184" t="s">
        <v>6582</v>
      </c>
      <c r="C2184" t="s">
        <v>6583</v>
      </c>
      <c r="D2184">
        <v>996919</v>
      </c>
      <c r="E2184">
        <v>130</v>
      </c>
      <c r="F2184">
        <v>61</v>
      </c>
      <c r="G2184">
        <v>109</v>
      </c>
      <c r="J2184">
        <v>1978</v>
      </c>
      <c r="L2184">
        <v>1</v>
      </c>
      <c r="O2184" t="s">
        <v>6584</v>
      </c>
      <c r="P2184">
        <v>5</v>
      </c>
      <c r="Q2184">
        <v>6</v>
      </c>
    </row>
    <row r="2185" spans="1:17" x14ac:dyDescent="0.25">
      <c r="A2185" s="43">
        <v>2183</v>
      </c>
      <c r="B2185" t="s">
        <v>6585</v>
      </c>
      <c r="C2185" t="s">
        <v>6586</v>
      </c>
      <c r="D2185">
        <v>100098589</v>
      </c>
      <c r="E2185">
        <v>131</v>
      </c>
      <c r="F2185">
        <v>130</v>
      </c>
      <c r="G2185">
        <v>130</v>
      </c>
      <c r="J2185">
        <v>2017</v>
      </c>
      <c r="L2185">
        <v>1</v>
      </c>
      <c r="O2185" t="s">
        <v>6587</v>
      </c>
      <c r="P2185">
        <v>5</v>
      </c>
      <c r="Q2185">
        <v>6</v>
      </c>
    </row>
    <row r="2186" spans="1:17" x14ac:dyDescent="0.25">
      <c r="A2186" s="43">
        <v>2184</v>
      </c>
      <c r="B2186" t="s">
        <v>6588</v>
      </c>
      <c r="C2186" t="s">
        <v>6589</v>
      </c>
      <c r="D2186">
        <v>994000</v>
      </c>
      <c r="E2186">
        <v>120</v>
      </c>
      <c r="F2186">
        <v>134</v>
      </c>
      <c r="G2186">
        <v>134</v>
      </c>
      <c r="J2186">
        <v>1972</v>
      </c>
      <c r="L2186">
        <v>2</v>
      </c>
      <c r="M2186">
        <v>7</v>
      </c>
      <c r="O2186" t="s">
        <v>6590</v>
      </c>
      <c r="P2186">
        <v>5</v>
      </c>
      <c r="Q2186">
        <v>6</v>
      </c>
    </row>
    <row r="2187" spans="1:17" x14ac:dyDescent="0.25">
      <c r="A2187" s="43">
        <v>2185</v>
      </c>
      <c r="B2187" t="s">
        <v>6591</v>
      </c>
      <c r="C2187" t="s">
        <v>6592</v>
      </c>
      <c r="D2187">
        <v>995199</v>
      </c>
      <c r="E2187">
        <v>130</v>
      </c>
      <c r="F2187">
        <v>126</v>
      </c>
      <c r="G2187">
        <v>170</v>
      </c>
      <c r="J2187">
        <v>1971</v>
      </c>
      <c r="L2187">
        <v>1</v>
      </c>
      <c r="O2187" t="s">
        <v>6593</v>
      </c>
      <c r="P2187">
        <v>5</v>
      </c>
      <c r="Q2187">
        <v>6</v>
      </c>
    </row>
    <row r="2188" spans="1:17" x14ac:dyDescent="0.25">
      <c r="A2188" s="43">
        <v>2186</v>
      </c>
      <c r="B2188" t="s">
        <v>6594</v>
      </c>
      <c r="C2188" t="s">
        <v>6595</v>
      </c>
      <c r="D2188">
        <v>994371</v>
      </c>
      <c r="E2188">
        <v>130</v>
      </c>
      <c r="F2188">
        <v>62</v>
      </c>
      <c r="G2188">
        <v>123</v>
      </c>
      <c r="J2188">
        <v>1993</v>
      </c>
      <c r="L2188">
        <v>1</v>
      </c>
      <c r="O2188" t="s">
        <v>6596</v>
      </c>
      <c r="P2188">
        <v>5</v>
      </c>
      <c r="Q2188">
        <v>6</v>
      </c>
    </row>
    <row r="2189" spans="1:17" x14ac:dyDescent="0.25">
      <c r="A2189" s="43">
        <v>2187</v>
      </c>
      <c r="B2189" t="s">
        <v>6597</v>
      </c>
      <c r="C2189" t="s">
        <v>6598</v>
      </c>
      <c r="D2189">
        <v>995357</v>
      </c>
      <c r="E2189">
        <v>130</v>
      </c>
      <c r="F2189">
        <v>103</v>
      </c>
      <c r="G2189">
        <v>103</v>
      </c>
      <c r="J2189">
        <v>1978</v>
      </c>
      <c r="L2189">
        <v>1</v>
      </c>
      <c r="N2189">
        <v>2</v>
      </c>
      <c r="O2189" t="s">
        <v>6599</v>
      </c>
      <c r="P2189">
        <v>5</v>
      </c>
      <c r="Q2189">
        <v>6</v>
      </c>
    </row>
    <row r="2190" spans="1:17" x14ac:dyDescent="0.25">
      <c r="A2190" s="43">
        <v>2188</v>
      </c>
      <c r="B2190" t="s">
        <v>6600</v>
      </c>
      <c r="C2190" t="s">
        <v>6601</v>
      </c>
      <c r="D2190">
        <v>994818</v>
      </c>
      <c r="E2190">
        <v>130</v>
      </c>
      <c r="F2190">
        <v>75</v>
      </c>
      <c r="G2190">
        <v>125</v>
      </c>
      <c r="J2190">
        <v>1975</v>
      </c>
      <c r="L2190">
        <v>7</v>
      </c>
      <c r="M2190">
        <v>1</v>
      </c>
      <c r="O2190" t="s">
        <v>6602</v>
      </c>
      <c r="P2190">
        <v>5</v>
      </c>
      <c r="Q2190">
        <v>6</v>
      </c>
    </row>
    <row r="2191" spans="1:17" x14ac:dyDescent="0.25">
      <c r="A2191" s="43">
        <v>2189</v>
      </c>
      <c r="B2191" t="s">
        <v>6603</v>
      </c>
      <c r="C2191" t="s">
        <v>6604</v>
      </c>
      <c r="D2191">
        <v>996275</v>
      </c>
      <c r="E2191">
        <v>120</v>
      </c>
      <c r="F2191">
        <v>148</v>
      </c>
      <c r="G2191">
        <v>148</v>
      </c>
      <c r="J2191">
        <v>1963</v>
      </c>
      <c r="K2191">
        <v>1973</v>
      </c>
      <c r="L2191">
        <v>2</v>
      </c>
      <c r="M2191">
        <v>3</v>
      </c>
      <c r="N2191">
        <v>2</v>
      </c>
      <c r="O2191" t="s">
        <v>6605</v>
      </c>
      <c r="P2191">
        <v>5</v>
      </c>
      <c r="Q2191">
        <v>6</v>
      </c>
    </row>
    <row r="2192" spans="1:17" x14ac:dyDescent="0.25">
      <c r="A2192" s="43">
        <v>2190</v>
      </c>
      <c r="B2192" t="s">
        <v>6606</v>
      </c>
      <c r="C2192" t="s">
        <v>6607</v>
      </c>
      <c r="D2192">
        <v>995766</v>
      </c>
      <c r="E2192">
        <v>120</v>
      </c>
      <c r="F2192">
        <v>160</v>
      </c>
      <c r="G2192">
        <v>160</v>
      </c>
      <c r="J2192">
        <v>1961</v>
      </c>
      <c r="K2192">
        <v>2002</v>
      </c>
      <c r="L2192">
        <v>2</v>
      </c>
      <c r="M2192">
        <v>7</v>
      </c>
      <c r="N2192">
        <v>2</v>
      </c>
      <c r="O2192" t="s">
        <v>6608</v>
      </c>
      <c r="P2192">
        <v>5</v>
      </c>
      <c r="Q2192">
        <v>6</v>
      </c>
    </row>
    <row r="2193" spans="1:17" x14ac:dyDescent="0.25">
      <c r="A2193" s="43">
        <v>2191</v>
      </c>
      <c r="B2193" t="s">
        <v>6609</v>
      </c>
      <c r="C2193" t="s">
        <v>6610</v>
      </c>
      <c r="D2193">
        <v>996408</v>
      </c>
      <c r="E2193">
        <v>120</v>
      </c>
      <c r="F2193">
        <v>121</v>
      </c>
      <c r="G2193">
        <v>153</v>
      </c>
      <c r="J2193">
        <v>1953</v>
      </c>
      <c r="K2193">
        <v>1998</v>
      </c>
      <c r="L2193">
        <v>2</v>
      </c>
      <c r="M2193">
        <v>7</v>
      </c>
      <c r="N2193">
        <v>90</v>
      </c>
      <c r="O2193" t="s">
        <v>6611</v>
      </c>
      <c r="P2193">
        <v>5</v>
      </c>
      <c r="Q2193">
        <v>6</v>
      </c>
    </row>
    <row r="2194" spans="1:17" x14ac:dyDescent="0.25">
      <c r="A2194" s="43">
        <v>2192</v>
      </c>
      <c r="B2194" t="s">
        <v>6612</v>
      </c>
      <c r="C2194" t="s">
        <v>6613</v>
      </c>
      <c r="D2194">
        <v>994887</v>
      </c>
      <c r="E2194">
        <v>120</v>
      </c>
      <c r="F2194">
        <v>115</v>
      </c>
      <c r="G2194">
        <v>192</v>
      </c>
      <c r="J2194">
        <v>1976</v>
      </c>
      <c r="L2194">
        <v>2</v>
      </c>
      <c r="M2194">
        <v>7</v>
      </c>
      <c r="N2194">
        <v>2</v>
      </c>
      <c r="O2194" t="s">
        <v>6614</v>
      </c>
      <c r="P2194">
        <v>5</v>
      </c>
      <c r="Q2194">
        <v>6</v>
      </c>
    </row>
    <row r="2195" spans="1:17" x14ac:dyDescent="0.25">
      <c r="A2195" s="43">
        <v>2193</v>
      </c>
      <c r="B2195" t="s">
        <v>6615</v>
      </c>
      <c r="C2195" t="s">
        <v>6616</v>
      </c>
      <c r="D2195">
        <v>995654</v>
      </c>
      <c r="E2195">
        <v>323</v>
      </c>
      <c r="F2195">
        <v>290</v>
      </c>
      <c r="H2195">
        <v>531</v>
      </c>
      <c r="J2195">
        <v>1965</v>
      </c>
      <c r="K2195">
        <v>1992</v>
      </c>
      <c r="L2195">
        <v>2</v>
      </c>
      <c r="M2195">
        <v>7</v>
      </c>
      <c r="O2195" t="s">
        <v>6617</v>
      </c>
      <c r="P2195">
        <v>5</v>
      </c>
      <c r="Q2195">
        <v>6</v>
      </c>
    </row>
    <row r="2196" spans="1:17" x14ac:dyDescent="0.25">
      <c r="A2196" s="43">
        <v>2194</v>
      </c>
      <c r="B2196" t="s">
        <v>6618</v>
      </c>
      <c r="C2196" t="s">
        <v>6619</v>
      </c>
      <c r="D2196">
        <v>993700</v>
      </c>
      <c r="E2196">
        <v>120</v>
      </c>
      <c r="F2196">
        <v>109</v>
      </c>
      <c r="G2196">
        <v>109</v>
      </c>
      <c r="J2196">
        <v>1973</v>
      </c>
      <c r="L2196">
        <v>2</v>
      </c>
      <c r="M2196">
        <v>7</v>
      </c>
      <c r="N2196">
        <v>90</v>
      </c>
      <c r="O2196" t="s">
        <v>6620</v>
      </c>
      <c r="P2196">
        <v>5</v>
      </c>
      <c r="Q2196">
        <v>6</v>
      </c>
    </row>
    <row r="2197" spans="1:17" x14ac:dyDescent="0.25">
      <c r="A2197" s="43">
        <v>2195</v>
      </c>
      <c r="B2197" t="s">
        <v>6621</v>
      </c>
      <c r="C2197" t="s">
        <v>6622</v>
      </c>
      <c r="D2197">
        <v>995096</v>
      </c>
      <c r="E2197">
        <v>120</v>
      </c>
      <c r="F2197">
        <v>147</v>
      </c>
      <c r="G2197">
        <v>147</v>
      </c>
      <c r="J2197">
        <v>1971</v>
      </c>
      <c r="L2197">
        <v>2</v>
      </c>
      <c r="M2197">
        <v>7</v>
      </c>
      <c r="O2197" t="s">
        <v>6623</v>
      </c>
      <c r="P2197">
        <v>5</v>
      </c>
      <c r="Q2197">
        <v>6</v>
      </c>
    </row>
    <row r="2198" spans="1:17" x14ac:dyDescent="0.25">
      <c r="A2198" s="43">
        <v>2196</v>
      </c>
      <c r="B2198" t="s">
        <v>6624</v>
      </c>
      <c r="C2198" t="s">
        <v>6625</v>
      </c>
      <c r="D2198">
        <v>994239</v>
      </c>
      <c r="E2198">
        <v>130</v>
      </c>
      <c r="F2198">
        <v>124</v>
      </c>
      <c r="G2198">
        <v>107</v>
      </c>
      <c r="J2198">
        <v>1967</v>
      </c>
      <c r="K2198">
        <v>1989</v>
      </c>
      <c r="L2198">
        <v>1</v>
      </c>
      <c r="O2198" t="s">
        <v>6626</v>
      </c>
      <c r="P2198">
        <v>5</v>
      </c>
      <c r="Q2198">
        <v>6</v>
      </c>
    </row>
    <row r="2199" spans="1:17" x14ac:dyDescent="0.25">
      <c r="A2199" s="43">
        <v>2197</v>
      </c>
      <c r="B2199" t="s">
        <v>6627</v>
      </c>
      <c r="C2199" t="s">
        <v>6628</v>
      </c>
      <c r="D2199">
        <v>996934</v>
      </c>
      <c r="E2199">
        <v>120</v>
      </c>
      <c r="F2199">
        <v>140</v>
      </c>
      <c r="G2199">
        <v>140</v>
      </c>
      <c r="J2199">
        <v>1978</v>
      </c>
      <c r="L2199">
        <v>2</v>
      </c>
      <c r="M2199">
        <v>7</v>
      </c>
      <c r="O2199" t="s">
        <v>6629</v>
      </c>
      <c r="P2199">
        <v>5</v>
      </c>
      <c r="Q2199">
        <v>6</v>
      </c>
    </row>
    <row r="2200" spans="1:17" x14ac:dyDescent="0.25">
      <c r="A2200" s="43">
        <v>2198</v>
      </c>
      <c r="B2200" t="s">
        <v>6630</v>
      </c>
      <c r="C2200" t="s">
        <v>6631</v>
      </c>
      <c r="D2200">
        <v>995828</v>
      </c>
      <c r="E2200">
        <v>120</v>
      </c>
      <c r="F2200">
        <v>121</v>
      </c>
      <c r="G2200">
        <v>95</v>
      </c>
      <c r="J2200">
        <v>1974</v>
      </c>
      <c r="L2200">
        <v>2</v>
      </c>
      <c r="M2200">
        <v>7</v>
      </c>
      <c r="N2200">
        <v>90</v>
      </c>
      <c r="O2200" t="s">
        <v>6632</v>
      </c>
      <c r="P2200">
        <v>5</v>
      </c>
      <c r="Q2200">
        <v>6</v>
      </c>
    </row>
    <row r="2201" spans="1:17" x14ac:dyDescent="0.25">
      <c r="A2201" s="43">
        <v>2199</v>
      </c>
      <c r="B2201" t="s">
        <v>6633</v>
      </c>
      <c r="C2201" t="s">
        <v>6634</v>
      </c>
      <c r="D2201">
        <v>997242</v>
      </c>
      <c r="E2201">
        <v>130</v>
      </c>
      <c r="F2201">
        <v>61</v>
      </c>
      <c r="G2201">
        <v>109</v>
      </c>
      <c r="J2201">
        <v>1978</v>
      </c>
      <c r="L2201">
        <v>1</v>
      </c>
      <c r="O2201" t="s">
        <v>6635</v>
      </c>
      <c r="P2201">
        <v>5</v>
      </c>
      <c r="Q2201">
        <v>6</v>
      </c>
    </row>
    <row r="2202" spans="1:17" x14ac:dyDescent="0.25">
      <c r="A2202" s="43">
        <v>2200</v>
      </c>
      <c r="B2202" t="s">
        <v>6636</v>
      </c>
      <c r="C2202" t="s">
        <v>6637</v>
      </c>
      <c r="D2202">
        <v>995473</v>
      </c>
      <c r="E2202">
        <v>120</v>
      </c>
      <c r="F2202">
        <v>160</v>
      </c>
      <c r="G2202">
        <v>160</v>
      </c>
      <c r="J2202">
        <v>1973</v>
      </c>
      <c r="L2202">
        <v>2</v>
      </c>
      <c r="M2202">
        <v>7</v>
      </c>
      <c r="N2202">
        <v>2</v>
      </c>
      <c r="O2202" t="s">
        <v>6638</v>
      </c>
      <c r="P2202">
        <v>5</v>
      </c>
      <c r="Q2202">
        <v>6</v>
      </c>
    </row>
    <row r="2203" spans="1:17" x14ac:dyDescent="0.25">
      <c r="A2203" s="43">
        <v>2201</v>
      </c>
      <c r="B2203" t="s">
        <v>6639</v>
      </c>
      <c r="C2203" t="s">
        <v>6640</v>
      </c>
      <c r="D2203">
        <v>996681</v>
      </c>
      <c r="E2203">
        <v>120</v>
      </c>
      <c r="F2203">
        <v>211</v>
      </c>
      <c r="G2203">
        <v>211</v>
      </c>
      <c r="J2203">
        <v>1974</v>
      </c>
      <c r="K2203">
        <v>2003</v>
      </c>
      <c r="L2203">
        <v>2</v>
      </c>
      <c r="M2203">
        <v>7</v>
      </c>
      <c r="N2203">
        <v>2</v>
      </c>
      <c r="O2203" t="s">
        <v>6641</v>
      </c>
      <c r="P2203">
        <v>5</v>
      </c>
      <c r="Q2203">
        <v>6</v>
      </c>
    </row>
    <row r="2204" spans="1:17" x14ac:dyDescent="0.25">
      <c r="A2204" s="43">
        <v>2202</v>
      </c>
      <c r="B2204" t="s">
        <v>6642</v>
      </c>
      <c r="C2204" t="s">
        <v>6643</v>
      </c>
      <c r="D2204">
        <v>994223</v>
      </c>
      <c r="E2204">
        <v>130</v>
      </c>
      <c r="F2204">
        <v>124</v>
      </c>
      <c r="G2204">
        <v>107</v>
      </c>
      <c r="J2204">
        <v>1967</v>
      </c>
      <c r="K2204">
        <v>1983</v>
      </c>
      <c r="L2204">
        <v>1</v>
      </c>
      <c r="N2204">
        <v>90</v>
      </c>
      <c r="O2204" t="s">
        <v>6644</v>
      </c>
      <c r="P2204">
        <v>5</v>
      </c>
      <c r="Q2204">
        <v>6</v>
      </c>
    </row>
    <row r="2205" spans="1:17" x14ac:dyDescent="0.25">
      <c r="A2205" s="43">
        <v>2203</v>
      </c>
      <c r="B2205" t="s">
        <v>6645</v>
      </c>
      <c r="C2205" t="s">
        <v>6646</v>
      </c>
      <c r="D2205">
        <v>995993</v>
      </c>
      <c r="E2205">
        <v>120</v>
      </c>
      <c r="F2205">
        <v>122</v>
      </c>
      <c r="G2205">
        <v>167</v>
      </c>
      <c r="J2205">
        <v>1930</v>
      </c>
      <c r="K2205">
        <v>1970</v>
      </c>
      <c r="L2205">
        <v>2</v>
      </c>
      <c r="M2205">
        <v>7</v>
      </c>
      <c r="O2205" t="s">
        <v>6647</v>
      </c>
      <c r="P2205">
        <v>5</v>
      </c>
      <c r="Q2205">
        <v>6</v>
      </c>
    </row>
    <row r="2206" spans="1:17" x14ac:dyDescent="0.25">
      <c r="A2206" s="43">
        <v>2204</v>
      </c>
      <c r="B2206" t="s">
        <v>6648</v>
      </c>
      <c r="C2206" t="s">
        <v>6649</v>
      </c>
      <c r="D2206">
        <v>994702</v>
      </c>
      <c r="E2206">
        <v>130</v>
      </c>
      <c r="F2206">
        <v>107</v>
      </c>
      <c r="G2206">
        <v>107</v>
      </c>
      <c r="J2206">
        <v>1969</v>
      </c>
      <c r="K2206">
        <v>1983</v>
      </c>
      <c r="L2206">
        <v>1</v>
      </c>
      <c r="N2206">
        <v>2</v>
      </c>
      <c r="O2206" t="s">
        <v>6650</v>
      </c>
      <c r="P2206">
        <v>5</v>
      </c>
      <c r="Q2206">
        <v>6</v>
      </c>
    </row>
    <row r="2207" spans="1:17" x14ac:dyDescent="0.25">
      <c r="A2207" s="43">
        <v>2205</v>
      </c>
      <c r="B2207" t="s">
        <v>6651</v>
      </c>
      <c r="C2207" t="s">
        <v>6652</v>
      </c>
      <c r="D2207">
        <v>995803</v>
      </c>
      <c r="E2207">
        <v>120</v>
      </c>
      <c r="F2207">
        <v>87</v>
      </c>
      <c r="G2207">
        <v>87</v>
      </c>
      <c r="J2207">
        <v>1959</v>
      </c>
      <c r="L2207">
        <v>2</v>
      </c>
      <c r="M2207">
        <v>7</v>
      </c>
      <c r="O2207" t="s">
        <v>6653</v>
      </c>
      <c r="P2207">
        <v>5</v>
      </c>
      <c r="Q2207">
        <v>6</v>
      </c>
    </row>
    <row r="2208" spans="1:17" x14ac:dyDescent="0.25">
      <c r="A2208" s="43">
        <v>2206</v>
      </c>
      <c r="B2208" t="s">
        <v>6654</v>
      </c>
      <c r="C2208" t="s">
        <v>6655</v>
      </c>
      <c r="D2208">
        <v>997189</v>
      </c>
      <c r="E2208">
        <v>130</v>
      </c>
      <c r="F2208">
        <v>61</v>
      </c>
      <c r="G2208">
        <v>109</v>
      </c>
      <c r="J2208">
        <v>1978</v>
      </c>
      <c r="L2208">
        <v>1</v>
      </c>
      <c r="O2208" t="s">
        <v>6656</v>
      </c>
      <c r="P2208">
        <v>5</v>
      </c>
      <c r="Q2208">
        <v>6</v>
      </c>
    </row>
    <row r="2209" spans="1:17" x14ac:dyDescent="0.25">
      <c r="A2209" s="43">
        <v>2207</v>
      </c>
      <c r="B2209" t="s">
        <v>6657</v>
      </c>
      <c r="C2209" t="s">
        <v>6658</v>
      </c>
      <c r="D2209">
        <v>994425</v>
      </c>
      <c r="E2209">
        <v>120</v>
      </c>
      <c r="F2209">
        <v>78</v>
      </c>
      <c r="G2209">
        <v>144</v>
      </c>
      <c r="J2209">
        <v>1985</v>
      </c>
      <c r="K2209">
        <v>1990</v>
      </c>
      <c r="L2209">
        <v>7</v>
      </c>
      <c r="M2209">
        <v>1</v>
      </c>
      <c r="N2209">
        <v>2</v>
      </c>
      <c r="O2209" t="s">
        <v>6659</v>
      </c>
      <c r="P2209">
        <v>5</v>
      </c>
      <c r="Q2209">
        <v>6</v>
      </c>
    </row>
    <row r="2210" spans="1:17" x14ac:dyDescent="0.25">
      <c r="A2210" s="43">
        <v>2208</v>
      </c>
      <c r="B2210" t="s">
        <v>6660</v>
      </c>
      <c r="C2210" t="s">
        <v>6661</v>
      </c>
      <c r="D2210">
        <v>994206</v>
      </c>
      <c r="E2210">
        <v>130</v>
      </c>
      <c r="F2210">
        <v>134</v>
      </c>
      <c r="G2210">
        <v>134</v>
      </c>
      <c r="J2210">
        <v>1975</v>
      </c>
      <c r="L2210">
        <v>1</v>
      </c>
      <c r="O2210" t="s">
        <v>6662</v>
      </c>
      <c r="P2210">
        <v>5</v>
      </c>
      <c r="Q2210">
        <v>6</v>
      </c>
    </row>
    <row r="2211" spans="1:17" x14ac:dyDescent="0.25">
      <c r="A2211" s="43">
        <v>2209</v>
      </c>
      <c r="B2211" t="s">
        <v>6663</v>
      </c>
      <c r="C2211" t="s">
        <v>6664</v>
      </c>
      <c r="D2211">
        <v>993704</v>
      </c>
      <c r="E2211">
        <v>120</v>
      </c>
      <c r="F2211">
        <v>134</v>
      </c>
      <c r="G2211">
        <v>134</v>
      </c>
      <c r="J2211">
        <v>1969</v>
      </c>
      <c r="L2211">
        <v>2</v>
      </c>
      <c r="M2211">
        <v>7</v>
      </c>
      <c r="O2211" t="s">
        <v>6665</v>
      </c>
      <c r="P2211">
        <v>5</v>
      </c>
      <c r="Q2211">
        <v>6</v>
      </c>
    </row>
    <row r="2212" spans="1:17" x14ac:dyDescent="0.25">
      <c r="A2212" s="43">
        <v>2210</v>
      </c>
      <c r="B2212" t="s">
        <v>6666</v>
      </c>
      <c r="C2212" t="s">
        <v>6667</v>
      </c>
      <c r="D2212">
        <v>2540566</v>
      </c>
      <c r="E2212">
        <v>120</v>
      </c>
      <c r="F2212">
        <v>138</v>
      </c>
      <c r="G2212">
        <v>138</v>
      </c>
      <c r="J2212">
        <v>2000</v>
      </c>
      <c r="L2212">
        <v>1</v>
      </c>
      <c r="O2212" t="s">
        <v>6668</v>
      </c>
      <c r="P2212">
        <v>5</v>
      </c>
      <c r="Q2212">
        <v>6</v>
      </c>
    </row>
    <row r="2213" spans="1:17" x14ac:dyDescent="0.25">
      <c r="A2213" s="43">
        <v>2211</v>
      </c>
      <c r="B2213" t="s">
        <v>6669</v>
      </c>
      <c r="C2213" t="s">
        <v>6670</v>
      </c>
      <c r="D2213">
        <v>996471</v>
      </c>
      <c r="E2213">
        <v>120</v>
      </c>
      <c r="F2213">
        <v>197</v>
      </c>
      <c r="G2213">
        <v>197</v>
      </c>
      <c r="J2213">
        <v>1995</v>
      </c>
      <c r="L2213">
        <v>7</v>
      </c>
      <c r="M2213">
        <v>1</v>
      </c>
      <c r="O2213" t="s">
        <v>6671</v>
      </c>
      <c r="P2213">
        <v>5</v>
      </c>
      <c r="Q2213">
        <v>6</v>
      </c>
    </row>
    <row r="2214" spans="1:17" x14ac:dyDescent="0.25">
      <c r="A2214" s="43">
        <v>2212</v>
      </c>
      <c r="B2214" t="s">
        <v>6672</v>
      </c>
      <c r="C2214" t="s">
        <v>6673</v>
      </c>
      <c r="D2214">
        <v>993659</v>
      </c>
      <c r="E2214">
        <v>120</v>
      </c>
      <c r="F2214">
        <v>134</v>
      </c>
      <c r="G2214">
        <v>134</v>
      </c>
      <c r="J2214">
        <v>1972</v>
      </c>
      <c r="L2214">
        <v>2</v>
      </c>
      <c r="M2214">
        <v>7</v>
      </c>
      <c r="O2214" t="s">
        <v>6674</v>
      </c>
      <c r="P2214">
        <v>5</v>
      </c>
      <c r="Q2214">
        <v>6</v>
      </c>
    </row>
    <row r="2215" spans="1:17" x14ac:dyDescent="0.25">
      <c r="A2215" s="43">
        <v>2213</v>
      </c>
      <c r="B2215" t="s">
        <v>6675</v>
      </c>
      <c r="C2215" t="s">
        <v>6676</v>
      </c>
      <c r="D2215">
        <v>995024</v>
      </c>
      <c r="E2215">
        <v>130</v>
      </c>
      <c r="F2215">
        <v>88</v>
      </c>
      <c r="G2215">
        <v>88</v>
      </c>
      <c r="J2215">
        <v>1993</v>
      </c>
      <c r="L2215">
        <v>1</v>
      </c>
      <c r="O2215" t="s">
        <v>6677</v>
      </c>
      <c r="P2215">
        <v>5</v>
      </c>
      <c r="Q2215">
        <v>6</v>
      </c>
    </row>
    <row r="2216" spans="1:17" x14ac:dyDescent="0.25">
      <c r="A2216" s="43">
        <v>2214</v>
      </c>
      <c r="B2216" t="s">
        <v>6678</v>
      </c>
      <c r="C2216" t="s">
        <v>6679</v>
      </c>
      <c r="D2216">
        <v>996356</v>
      </c>
      <c r="E2216">
        <v>131</v>
      </c>
      <c r="F2216">
        <v>170</v>
      </c>
      <c r="G2216">
        <v>170</v>
      </c>
      <c r="J2216">
        <v>2017</v>
      </c>
      <c r="L2216">
        <v>2</v>
      </c>
      <c r="M2216">
        <v>7</v>
      </c>
      <c r="O2216" t="s">
        <v>6680</v>
      </c>
      <c r="P2216">
        <v>5</v>
      </c>
      <c r="Q2216">
        <v>6</v>
      </c>
    </row>
    <row r="2217" spans="1:17" x14ac:dyDescent="0.25">
      <c r="A2217" s="43">
        <v>2215</v>
      </c>
      <c r="B2217" t="s">
        <v>6681</v>
      </c>
      <c r="C2217" t="s">
        <v>6682</v>
      </c>
      <c r="D2217">
        <v>997012</v>
      </c>
      <c r="E2217">
        <v>130</v>
      </c>
      <c r="F2217">
        <v>61</v>
      </c>
      <c r="G2217">
        <v>109</v>
      </c>
      <c r="J2217">
        <v>1978</v>
      </c>
      <c r="L2217">
        <v>1</v>
      </c>
      <c r="O2217" t="s">
        <v>6683</v>
      </c>
      <c r="P2217">
        <v>5</v>
      </c>
      <c r="Q2217">
        <v>6</v>
      </c>
    </row>
    <row r="2218" spans="1:17" x14ac:dyDescent="0.25">
      <c r="A2218" s="43">
        <v>2216</v>
      </c>
      <c r="B2218" t="s">
        <v>6684</v>
      </c>
      <c r="C2218" t="s">
        <v>6685</v>
      </c>
      <c r="D2218">
        <v>995980</v>
      </c>
      <c r="E2218">
        <v>120</v>
      </c>
      <c r="F2218">
        <v>75</v>
      </c>
      <c r="G2218">
        <v>75</v>
      </c>
      <c r="J2218">
        <v>1935</v>
      </c>
      <c r="K2218">
        <v>1963</v>
      </c>
      <c r="L2218">
        <v>2</v>
      </c>
      <c r="M2218">
        <v>7</v>
      </c>
      <c r="O2218" t="s">
        <v>6686</v>
      </c>
      <c r="P2218">
        <v>5</v>
      </c>
      <c r="Q2218">
        <v>6</v>
      </c>
    </row>
    <row r="2219" spans="1:17" x14ac:dyDescent="0.25">
      <c r="A2219" s="43">
        <v>2217</v>
      </c>
      <c r="B2219" t="s">
        <v>6687</v>
      </c>
      <c r="C2219" t="s">
        <v>6688</v>
      </c>
      <c r="D2219">
        <v>995472</v>
      </c>
      <c r="E2219">
        <v>130</v>
      </c>
      <c r="F2219">
        <v>107</v>
      </c>
      <c r="G2219">
        <v>107</v>
      </c>
      <c r="J2219">
        <v>1970</v>
      </c>
      <c r="K2219">
        <v>1984</v>
      </c>
      <c r="L2219">
        <v>1</v>
      </c>
      <c r="N2219">
        <v>90</v>
      </c>
      <c r="O2219" t="s">
        <v>6689</v>
      </c>
      <c r="P2219">
        <v>5</v>
      </c>
      <c r="Q2219">
        <v>6</v>
      </c>
    </row>
    <row r="2220" spans="1:17" x14ac:dyDescent="0.25">
      <c r="A2220" s="43">
        <v>2218</v>
      </c>
      <c r="B2220" t="s">
        <v>6690</v>
      </c>
      <c r="C2220" t="s">
        <v>6691</v>
      </c>
      <c r="D2220">
        <v>995148</v>
      </c>
      <c r="E2220">
        <v>120</v>
      </c>
      <c r="F2220">
        <v>88</v>
      </c>
      <c r="G2220">
        <v>139</v>
      </c>
      <c r="J2220">
        <v>1989</v>
      </c>
      <c r="L2220">
        <v>2</v>
      </c>
      <c r="M2220">
        <v>7</v>
      </c>
      <c r="O2220" t="s">
        <v>6692</v>
      </c>
      <c r="P2220">
        <v>5</v>
      </c>
      <c r="Q2220">
        <v>6</v>
      </c>
    </row>
    <row r="2221" spans="1:17" x14ac:dyDescent="0.25">
      <c r="A2221" s="43">
        <v>2219</v>
      </c>
      <c r="B2221" t="s">
        <v>6693</v>
      </c>
      <c r="C2221" t="s">
        <v>6694</v>
      </c>
      <c r="D2221">
        <v>993922</v>
      </c>
      <c r="E2221">
        <v>120</v>
      </c>
      <c r="F2221">
        <v>132</v>
      </c>
      <c r="G2221">
        <v>132</v>
      </c>
      <c r="J2221">
        <v>1968</v>
      </c>
      <c r="L2221">
        <v>1</v>
      </c>
      <c r="O2221" t="s">
        <v>6695</v>
      </c>
      <c r="P2221">
        <v>5</v>
      </c>
      <c r="Q2221">
        <v>6</v>
      </c>
    </row>
    <row r="2222" spans="1:17" x14ac:dyDescent="0.25">
      <c r="A2222" s="43">
        <v>2220</v>
      </c>
      <c r="B2222" t="s">
        <v>6696</v>
      </c>
      <c r="C2222" t="s">
        <v>6697</v>
      </c>
      <c r="D2222">
        <v>995616</v>
      </c>
      <c r="E2222">
        <v>120</v>
      </c>
      <c r="F2222">
        <v>193</v>
      </c>
      <c r="G2222">
        <v>125</v>
      </c>
      <c r="J2222">
        <v>1957</v>
      </c>
      <c r="K2222">
        <v>1969</v>
      </c>
      <c r="L2222">
        <v>2</v>
      </c>
      <c r="M2222">
        <v>7</v>
      </c>
      <c r="N2222">
        <v>5</v>
      </c>
      <c r="O2222" t="s">
        <v>6698</v>
      </c>
      <c r="P2222">
        <v>5</v>
      </c>
      <c r="Q2222">
        <v>6</v>
      </c>
    </row>
    <row r="2223" spans="1:17" x14ac:dyDescent="0.25">
      <c r="A2223" s="43">
        <v>2221</v>
      </c>
      <c r="B2223" t="s">
        <v>6699</v>
      </c>
      <c r="C2223" t="s">
        <v>6700</v>
      </c>
      <c r="D2223">
        <v>997648</v>
      </c>
      <c r="E2223">
        <v>120</v>
      </c>
      <c r="F2223">
        <v>180</v>
      </c>
      <c r="G2223">
        <v>145</v>
      </c>
      <c r="J2223">
        <v>2001</v>
      </c>
      <c r="L2223">
        <v>2</v>
      </c>
      <c r="M2223">
        <v>7</v>
      </c>
      <c r="N2223">
        <v>2</v>
      </c>
      <c r="O2223" t="s">
        <v>6701</v>
      </c>
      <c r="P2223">
        <v>5</v>
      </c>
      <c r="Q2223">
        <v>6</v>
      </c>
    </row>
    <row r="2224" spans="1:17" x14ac:dyDescent="0.25">
      <c r="A2224" s="43">
        <v>2222</v>
      </c>
      <c r="B2224" t="s">
        <v>6702</v>
      </c>
      <c r="C2224" t="s">
        <v>6703</v>
      </c>
      <c r="D2224">
        <v>994739</v>
      </c>
      <c r="E2224">
        <v>130</v>
      </c>
      <c r="F2224">
        <v>60</v>
      </c>
      <c r="G2224">
        <v>119</v>
      </c>
      <c r="J2224">
        <v>1993</v>
      </c>
      <c r="L2224">
        <v>1</v>
      </c>
      <c r="O2224" t="s">
        <v>6704</v>
      </c>
      <c r="P2224">
        <v>5</v>
      </c>
      <c r="Q2224">
        <v>6</v>
      </c>
    </row>
    <row r="2225" spans="1:17" x14ac:dyDescent="0.25">
      <c r="A2225" s="43">
        <v>2223</v>
      </c>
      <c r="B2225" t="s">
        <v>6705</v>
      </c>
      <c r="C2225" t="s">
        <v>6706</v>
      </c>
      <c r="D2225">
        <v>997159</v>
      </c>
      <c r="E2225">
        <v>120</v>
      </c>
      <c r="F2225">
        <v>157</v>
      </c>
      <c r="G2225">
        <v>157</v>
      </c>
      <c r="J2225">
        <v>1970</v>
      </c>
      <c r="L2225">
        <v>2</v>
      </c>
      <c r="M2225">
        <v>7</v>
      </c>
      <c r="O2225" t="s">
        <v>6707</v>
      </c>
      <c r="P2225">
        <v>5</v>
      </c>
      <c r="Q2225">
        <v>6</v>
      </c>
    </row>
    <row r="2226" spans="1:17" x14ac:dyDescent="0.25">
      <c r="A2226" s="43">
        <v>2224</v>
      </c>
      <c r="B2226" t="s">
        <v>6708</v>
      </c>
      <c r="C2226" t="s">
        <v>6709</v>
      </c>
      <c r="D2226">
        <v>994026</v>
      </c>
      <c r="E2226">
        <v>120</v>
      </c>
      <c r="F2226">
        <v>134</v>
      </c>
      <c r="G2226">
        <v>134</v>
      </c>
      <c r="J2226">
        <v>1972</v>
      </c>
      <c r="L2226">
        <v>2</v>
      </c>
      <c r="M2226">
        <v>7</v>
      </c>
      <c r="O2226" t="s">
        <v>6710</v>
      </c>
      <c r="P2226">
        <v>5</v>
      </c>
      <c r="Q2226">
        <v>6</v>
      </c>
    </row>
    <row r="2227" spans="1:17" x14ac:dyDescent="0.25">
      <c r="A2227" s="43">
        <v>2225</v>
      </c>
      <c r="B2227" t="s">
        <v>6711</v>
      </c>
      <c r="C2227" t="s">
        <v>6712</v>
      </c>
      <c r="D2227">
        <v>2516401</v>
      </c>
      <c r="E2227">
        <v>120</v>
      </c>
      <c r="F2227">
        <v>126</v>
      </c>
      <c r="G2227">
        <v>126</v>
      </c>
      <c r="J2227">
        <v>1999</v>
      </c>
      <c r="L2227">
        <v>1</v>
      </c>
      <c r="O2227" t="s">
        <v>6713</v>
      </c>
      <c r="P2227">
        <v>5</v>
      </c>
      <c r="Q2227">
        <v>6</v>
      </c>
    </row>
    <row r="2228" spans="1:17" x14ac:dyDescent="0.25">
      <c r="A2228" s="43">
        <v>2226</v>
      </c>
      <c r="B2228" t="s">
        <v>6714</v>
      </c>
      <c r="C2228" t="s">
        <v>6616</v>
      </c>
      <c r="D2228">
        <v>995654</v>
      </c>
      <c r="E2228">
        <v>120</v>
      </c>
      <c r="F2228">
        <v>201</v>
      </c>
      <c r="G2228">
        <v>188</v>
      </c>
      <c r="H2228">
        <v>13</v>
      </c>
      <c r="J2228">
        <v>1965</v>
      </c>
      <c r="L2228">
        <v>2</v>
      </c>
      <c r="M2228">
        <v>7</v>
      </c>
      <c r="O2228" t="s">
        <v>6715</v>
      </c>
      <c r="P2228">
        <v>5</v>
      </c>
      <c r="Q2228">
        <v>6</v>
      </c>
    </row>
    <row r="2229" spans="1:17" x14ac:dyDescent="0.25">
      <c r="A2229" s="43">
        <v>2227</v>
      </c>
      <c r="B2229" t="s">
        <v>6716</v>
      </c>
      <c r="C2229" t="s">
        <v>6717</v>
      </c>
      <c r="D2229">
        <v>993686</v>
      </c>
      <c r="E2229">
        <v>120</v>
      </c>
      <c r="F2229">
        <v>134</v>
      </c>
      <c r="G2229">
        <v>134</v>
      </c>
      <c r="J2229">
        <v>1969</v>
      </c>
      <c r="L2229">
        <v>2</v>
      </c>
      <c r="M2229">
        <v>7</v>
      </c>
      <c r="O2229" t="s">
        <v>6718</v>
      </c>
      <c r="P2229">
        <v>5</v>
      </c>
      <c r="Q2229">
        <v>6</v>
      </c>
    </row>
    <row r="2230" spans="1:17" x14ac:dyDescent="0.25">
      <c r="A2230" s="43">
        <v>2228</v>
      </c>
      <c r="B2230" t="s">
        <v>6719</v>
      </c>
      <c r="C2230" t="s">
        <v>6720</v>
      </c>
      <c r="D2230">
        <v>2685039</v>
      </c>
      <c r="E2230">
        <v>130</v>
      </c>
      <c r="F2230">
        <v>63</v>
      </c>
      <c r="G2230">
        <v>125</v>
      </c>
      <c r="J2230">
        <v>2008</v>
      </c>
      <c r="L2230">
        <v>1</v>
      </c>
      <c r="N2230">
        <v>90</v>
      </c>
      <c r="O2230" t="s">
        <v>6721</v>
      </c>
      <c r="P2230">
        <v>5</v>
      </c>
      <c r="Q2230">
        <v>6</v>
      </c>
    </row>
    <row r="2231" spans="1:17" x14ac:dyDescent="0.25">
      <c r="A2231" s="43">
        <v>2229</v>
      </c>
      <c r="B2231" t="s">
        <v>6722</v>
      </c>
      <c r="C2231" t="s">
        <v>6723</v>
      </c>
      <c r="D2231">
        <v>996444</v>
      </c>
      <c r="E2231">
        <v>120</v>
      </c>
      <c r="F2231">
        <v>163</v>
      </c>
      <c r="G2231">
        <v>163</v>
      </c>
      <c r="J2231">
        <v>2006</v>
      </c>
      <c r="L2231">
        <v>2</v>
      </c>
      <c r="M2231">
        <v>7</v>
      </c>
      <c r="N2231">
        <v>90</v>
      </c>
      <c r="O2231" t="s">
        <v>6724</v>
      </c>
      <c r="P2231">
        <v>5</v>
      </c>
      <c r="Q2231">
        <v>6</v>
      </c>
    </row>
    <row r="2232" spans="1:17" x14ac:dyDescent="0.25">
      <c r="A2232" s="43">
        <v>2230</v>
      </c>
      <c r="B2232" t="s">
        <v>6725</v>
      </c>
      <c r="C2232" t="s">
        <v>6726</v>
      </c>
      <c r="D2232">
        <v>996169</v>
      </c>
      <c r="E2232">
        <v>120</v>
      </c>
      <c r="F2232">
        <v>96</v>
      </c>
      <c r="G2232">
        <v>157</v>
      </c>
      <c r="J2232">
        <v>1977</v>
      </c>
      <c r="L2232">
        <v>2</v>
      </c>
      <c r="M2232">
        <v>3</v>
      </c>
      <c r="O2232" t="s">
        <v>6727</v>
      </c>
      <c r="P2232">
        <v>5</v>
      </c>
      <c r="Q2232">
        <v>6</v>
      </c>
    </row>
    <row r="2233" spans="1:17" x14ac:dyDescent="0.25">
      <c r="A2233" s="43">
        <v>2231</v>
      </c>
      <c r="B2233" t="s">
        <v>6728</v>
      </c>
      <c r="C2233" t="s">
        <v>6729</v>
      </c>
      <c r="D2233">
        <v>997328</v>
      </c>
      <c r="E2233">
        <v>130</v>
      </c>
      <c r="F2233">
        <v>61</v>
      </c>
      <c r="G2233">
        <v>110</v>
      </c>
      <c r="J2233">
        <v>1966</v>
      </c>
      <c r="L2233">
        <v>1</v>
      </c>
      <c r="O2233" t="s">
        <v>6730</v>
      </c>
      <c r="P2233">
        <v>5</v>
      </c>
      <c r="Q2233">
        <v>6</v>
      </c>
    </row>
    <row r="2234" spans="1:17" x14ac:dyDescent="0.25">
      <c r="A2234" s="43">
        <v>2232</v>
      </c>
      <c r="B2234" t="s">
        <v>6731</v>
      </c>
      <c r="C2234" t="s">
        <v>6732</v>
      </c>
      <c r="D2234">
        <v>995752</v>
      </c>
      <c r="E2234">
        <v>120</v>
      </c>
      <c r="F2234">
        <v>121</v>
      </c>
      <c r="G2234">
        <v>126</v>
      </c>
      <c r="J2234">
        <v>1956</v>
      </c>
      <c r="K2234">
        <v>1967</v>
      </c>
      <c r="L2234">
        <v>2</v>
      </c>
      <c r="M2234">
        <v>7</v>
      </c>
      <c r="N2234">
        <v>5</v>
      </c>
      <c r="O2234" t="s">
        <v>6733</v>
      </c>
      <c r="P2234">
        <v>5</v>
      </c>
      <c r="Q2234">
        <v>6</v>
      </c>
    </row>
    <row r="2235" spans="1:17" x14ac:dyDescent="0.25">
      <c r="A2235" s="43">
        <v>2233</v>
      </c>
      <c r="B2235" t="s">
        <v>6734</v>
      </c>
      <c r="C2235" t="s">
        <v>6735</v>
      </c>
      <c r="D2235">
        <v>2691165</v>
      </c>
      <c r="E2235">
        <v>130</v>
      </c>
      <c r="F2235">
        <v>56</v>
      </c>
      <c r="G2235">
        <v>108</v>
      </c>
      <c r="J2235">
        <v>2008</v>
      </c>
      <c r="L2235">
        <v>2</v>
      </c>
      <c r="M2235">
        <v>7</v>
      </c>
      <c r="N2235">
        <v>90</v>
      </c>
      <c r="O2235" t="s">
        <v>6736</v>
      </c>
      <c r="P2235">
        <v>5</v>
      </c>
      <c r="Q2235">
        <v>6</v>
      </c>
    </row>
    <row r="2236" spans="1:17" x14ac:dyDescent="0.25">
      <c r="A2236" s="43">
        <v>2234</v>
      </c>
      <c r="B2236" t="s">
        <v>6737</v>
      </c>
      <c r="C2236" t="s">
        <v>6738</v>
      </c>
      <c r="D2236">
        <v>997608</v>
      </c>
      <c r="E2236">
        <v>120</v>
      </c>
      <c r="F2236">
        <v>191</v>
      </c>
      <c r="G2236">
        <v>191</v>
      </c>
      <c r="J2236">
        <v>1967</v>
      </c>
      <c r="K2236">
        <v>1978</v>
      </c>
      <c r="L2236">
        <v>2</v>
      </c>
      <c r="M2236">
        <v>7</v>
      </c>
      <c r="O2236" t="s">
        <v>6739</v>
      </c>
      <c r="P2236">
        <v>5</v>
      </c>
      <c r="Q2236">
        <v>6</v>
      </c>
    </row>
    <row r="2237" spans="1:17" x14ac:dyDescent="0.25">
      <c r="A2237" s="43">
        <v>2235</v>
      </c>
      <c r="B2237" t="s">
        <v>6740</v>
      </c>
      <c r="C2237" t="s">
        <v>6741</v>
      </c>
      <c r="D2237">
        <v>994449</v>
      </c>
      <c r="E2237">
        <v>120</v>
      </c>
      <c r="F2237">
        <v>143</v>
      </c>
      <c r="G2237">
        <v>143</v>
      </c>
      <c r="J2237">
        <v>1969</v>
      </c>
      <c r="L2237">
        <v>2</v>
      </c>
      <c r="M2237">
        <v>7</v>
      </c>
      <c r="O2237" t="s">
        <v>6742</v>
      </c>
      <c r="P2237">
        <v>5</v>
      </c>
      <c r="Q2237">
        <v>6</v>
      </c>
    </row>
    <row r="2238" spans="1:17" x14ac:dyDescent="0.25">
      <c r="A2238" s="43">
        <v>2236</v>
      </c>
      <c r="B2238" t="s">
        <v>6743</v>
      </c>
      <c r="C2238" t="s">
        <v>6744</v>
      </c>
      <c r="D2238">
        <v>995375</v>
      </c>
      <c r="E2238">
        <v>130</v>
      </c>
      <c r="F2238">
        <v>123</v>
      </c>
      <c r="G2238">
        <v>107</v>
      </c>
      <c r="J2238">
        <v>1970</v>
      </c>
      <c r="K2238">
        <v>1985</v>
      </c>
      <c r="L2238">
        <v>1</v>
      </c>
      <c r="O2238" t="s">
        <v>6745</v>
      </c>
      <c r="P2238">
        <v>5</v>
      </c>
      <c r="Q2238">
        <v>6</v>
      </c>
    </row>
    <row r="2239" spans="1:17" x14ac:dyDescent="0.25">
      <c r="A2239" s="43">
        <v>2237</v>
      </c>
      <c r="B2239" t="s">
        <v>6746</v>
      </c>
      <c r="C2239" t="s">
        <v>6747</v>
      </c>
      <c r="D2239">
        <v>993649</v>
      </c>
      <c r="E2239">
        <v>120</v>
      </c>
      <c r="F2239">
        <v>154</v>
      </c>
      <c r="G2239">
        <v>154</v>
      </c>
      <c r="J2239">
        <v>1972</v>
      </c>
      <c r="K2239">
        <v>2004</v>
      </c>
      <c r="L2239">
        <v>2</v>
      </c>
      <c r="M2239">
        <v>7</v>
      </c>
      <c r="N2239">
        <v>2</v>
      </c>
      <c r="O2239" t="s">
        <v>6748</v>
      </c>
      <c r="P2239">
        <v>5</v>
      </c>
      <c r="Q2239">
        <v>6</v>
      </c>
    </row>
    <row r="2240" spans="1:17" x14ac:dyDescent="0.25">
      <c r="A2240" s="43">
        <v>2238</v>
      </c>
      <c r="B2240" t="s">
        <v>6749</v>
      </c>
      <c r="C2240" t="s">
        <v>6750</v>
      </c>
      <c r="D2240">
        <v>2691218</v>
      </c>
      <c r="E2240">
        <v>130</v>
      </c>
      <c r="F2240">
        <v>56</v>
      </c>
      <c r="G2240">
        <v>108</v>
      </c>
      <c r="J2240">
        <v>2008</v>
      </c>
      <c r="L2240">
        <v>2</v>
      </c>
      <c r="M2240">
        <v>7</v>
      </c>
      <c r="N2240">
        <v>90</v>
      </c>
      <c r="O2240" t="s">
        <v>6751</v>
      </c>
      <c r="P2240">
        <v>5</v>
      </c>
      <c r="Q2240">
        <v>6</v>
      </c>
    </row>
    <row r="2241" spans="1:17" x14ac:dyDescent="0.25">
      <c r="A2241" s="43">
        <v>2239</v>
      </c>
      <c r="B2241" t="s">
        <v>6752</v>
      </c>
      <c r="C2241" t="s">
        <v>6753</v>
      </c>
      <c r="D2241">
        <v>997443</v>
      </c>
      <c r="E2241">
        <v>120</v>
      </c>
      <c r="F2241">
        <v>138</v>
      </c>
      <c r="G2241">
        <v>138</v>
      </c>
      <c r="J2241">
        <v>1964</v>
      </c>
      <c r="K2241">
        <v>1999</v>
      </c>
      <c r="L2241">
        <v>2</v>
      </c>
      <c r="M2241">
        <v>7</v>
      </c>
      <c r="O2241" t="s">
        <v>6754</v>
      </c>
      <c r="P2241">
        <v>5</v>
      </c>
      <c r="Q2241">
        <v>6</v>
      </c>
    </row>
    <row r="2242" spans="1:17" x14ac:dyDescent="0.25">
      <c r="A2242" s="43">
        <v>2240</v>
      </c>
      <c r="B2242" t="s">
        <v>6755</v>
      </c>
      <c r="C2242" t="s">
        <v>6756</v>
      </c>
      <c r="D2242">
        <v>996178</v>
      </c>
      <c r="E2242">
        <v>120</v>
      </c>
      <c r="F2242">
        <v>107</v>
      </c>
      <c r="G2242">
        <v>107</v>
      </c>
      <c r="J2242">
        <v>1966</v>
      </c>
      <c r="K2242">
        <v>1987</v>
      </c>
      <c r="L2242">
        <v>2</v>
      </c>
      <c r="M2242">
        <v>7</v>
      </c>
      <c r="N2242">
        <v>2</v>
      </c>
      <c r="O2242" t="s">
        <v>6757</v>
      </c>
      <c r="P2242">
        <v>5</v>
      </c>
      <c r="Q2242">
        <v>6</v>
      </c>
    </row>
    <row r="2243" spans="1:17" x14ac:dyDescent="0.25">
      <c r="A2243" s="43">
        <v>2241</v>
      </c>
      <c r="B2243" t="s">
        <v>6758</v>
      </c>
      <c r="C2243" t="s">
        <v>6759</v>
      </c>
      <c r="D2243">
        <v>994515</v>
      </c>
      <c r="E2243">
        <v>120</v>
      </c>
      <c r="F2243">
        <v>143</v>
      </c>
      <c r="G2243">
        <v>143</v>
      </c>
      <c r="J2243">
        <v>1969</v>
      </c>
      <c r="L2243">
        <v>2</v>
      </c>
      <c r="M2243">
        <v>7</v>
      </c>
      <c r="N2243">
        <v>2</v>
      </c>
      <c r="O2243" t="s">
        <v>6760</v>
      </c>
      <c r="P2243">
        <v>5</v>
      </c>
      <c r="Q2243">
        <v>6</v>
      </c>
    </row>
    <row r="2244" spans="1:17" x14ac:dyDescent="0.25">
      <c r="A2244" s="43">
        <v>2242</v>
      </c>
      <c r="B2244" t="s">
        <v>6761</v>
      </c>
      <c r="C2244" t="s">
        <v>6762</v>
      </c>
      <c r="D2244">
        <v>2572637</v>
      </c>
      <c r="E2244">
        <v>323</v>
      </c>
      <c r="F2244">
        <v>144</v>
      </c>
      <c r="H2244">
        <v>144</v>
      </c>
      <c r="J2244">
        <v>2002</v>
      </c>
      <c r="L2244">
        <v>9</v>
      </c>
      <c r="O2244" t="s">
        <v>6763</v>
      </c>
      <c r="P2244">
        <v>5</v>
      </c>
      <c r="Q2244">
        <v>6</v>
      </c>
    </row>
    <row r="2245" spans="1:17" x14ac:dyDescent="0.25">
      <c r="A2245" s="43">
        <v>2243</v>
      </c>
      <c r="B2245" t="s">
        <v>6764</v>
      </c>
      <c r="C2245" t="s">
        <v>6765</v>
      </c>
      <c r="D2245">
        <v>993634</v>
      </c>
      <c r="E2245">
        <v>120</v>
      </c>
      <c r="F2245">
        <v>134</v>
      </c>
      <c r="G2245">
        <v>134</v>
      </c>
      <c r="J2245">
        <v>1969</v>
      </c>
      <c r="L2245">
        <v>2</v>
      </c>
      <c r="M2245">
        <v>7</v>
      </c>
      <c r="O2245" t="s">
        <v>6766</v>
      </c>
      <c r="P2245">
        <v>5</v>
      </c>
      <c r="Q2245">
        <v>6</v>
      </c>
    </row>
    <row r="2246" spans="1:17" x14ac:dyDescent="0.25">
      <c r="A2246" s="43">
        <v>2244</v>
      </c>
      <c r="B2246" t="s">
        <v>6767</v>
      </c>
      <c r="C2246" t="s">
        <v>6768</v>
      </c>
      <c r="D2246">
        <v>994661</v>
      </c>
      <c r="E2246">
        <v>120</v>
      </c>
      <c r="F2246">
        <v>141</v>
      </c>
      <c r="G2246">
        <v>114</v>
      </c>
      <c r="J2246">
        <v>1970</v>
      </c>
      <c r="K2246">
        <v>1986</v>
      </c>
      <c r="L2246">
        <v>2</v>
      </c>
      <c r="M2246">
        <v>7</v>
      </c>
      <c r="N2246">
        <v>2</v>
      </c>
      <c r="O2246" t="s">
        <v>6769</v>
      </c>
      <c r="P2246">
        <v>5</v>
      </c>
      <c r="Q2246">
        <v>6</v>
      </c>
    </row>
    <row r="2247" spans="1:17" x14ac:dyDescent="0.25">
      <c r="A2247" s="43">
        <v>2245</v>
      </c>
      <c r="B2247" t="s">
        <v>6770</v>
      </c>
      <c r="C2247" t="s">
        <v>6771</v>
      </c>
      <c r="D2247">
        <v>994527</v>
      </c>
      <c r="E2247">
        <v>130</v>
      </c>
      <c r="F2247">
        <v>79</v>
      </c>
      <c r="G2247">
        <v>131</v>
      </c>
      <c r="J2247">
        <v>1975</v>
      </c>
      <c r="L2247">
        <v>1</v>
      </c>
      <c r="O2247" t="s">
        <v>6772</v>
      </c>
      <c r="P2247">
        <v>5</v>
      </c>
      <c r="Q2247">
        <v>6</v>
      </c>
    </row>
    <row r="2248" spans="1:17" x14ac:dyDescent="0.25">
      <c r="A2248" s="43">
        <v>2246</v>
      </c>
      <c r="B2248" t="s">
        <v>6773</v>
      </c>
      <c r="C2248" t="s">
        <v>6774</v>
      </c>
      <c r="D2248">
        <v>995023</v>
      </c>
      <c r="E2248">
        <v>120</v>
      </c>
      <c r="F2248">
        <v>148</v>
      </c>
      <c r="G2248">
        <v>126</v>
      </c>
      <c r="J2248">
        <v>1969</v>
      </c>
      <c r="K2248">
        <v>1984</v>
      </c>
      <c r="L2248">
        <v>2</v>
      </c>
      <c r="M2248">
        <v>7</v>
      </c>
      <c r="O2248" t="s">
        <v>6775</v>
      </c>
      <c r="P2248">
        <v>5</v>
      </c>
      <c r="Q2248">
        <v>6</v>
      </c>
    </row>
    <row r="2249" spans="1:17" x14ac:dyDescent="0.25">
      <c r="A2249" s="43">
        <v>2247</v>
      </c>
      <c r="B2249" t="s">
        <v>6776</v>
      </c>
      <c r="C2249" t="s">
        <v>6777</v>
      </c>
      <c r="D2249">
        <v>994691</v>
      </c>
      <c r="E2249">
        <v>290</v>
      </c>
      <c r="F2249">
        <v>72</v>
      </c>
      <c r="H2249">
        <v>72</v>
      </c>
      <c r="J2249">
        <v>1961</v>
      </c>
      <c r="L2249">
        <v>9</v>
      </c>
      <c r="O2249" t="s">
        <v>6778</v>
      </c>
      <c r="P2249">
        <v>5</v>
      </c>
      <c r="Q2249">
        <v>6</v>
      </c>
    </row>
    <row r="2250" spans="1:17" x14ac:dyDescent="0.25">
      <c r="A2250" s="43">
        <v>2248</v>
      </c>
      <c r="B2250" t="s">
        <v>6779</v>
      </c>
      <c r="C2250" t="s">
        <v>6780</v>
      </c>
      <c r="D2250">
        <v>993991</v>
      </c>
      <c r="E2250">
        <v>120</v>
      </c>
      <c r="F2250">
        <v>119</v>
      </c>
      <c r="G2250">
        <v>119</v>
      </c>
      <c r="J2250">
        <v>1972</v>
      </c>
      <c r="K2250">
        <v>1984</v>
      </c>
      <c r="L2250">
        <v>2</v>
      </c>
      <c r="M2250">
        <v>7</v>
      </c>
      <c r="O2250" t="s">
        <v>6781</v>
      </c>
      <c r="P2250">
        <v>5</v>
      </c>
      <c r="Q2250">
        <v>6</v>
      </c>
    </row>
    <row r="2251" spans="1:17" x14ac:dyDescent="0.25">
      <c r="A2251" s="43">
        <v>2249</v>
      </c>
      <c r="B2251" t="s">
        <v>6782</v>
      </c>
      <c r="C2251" t="s">
        <v>6783</v>
      </c>
      <c r="D2251">
        <v>995522</v>
      </c>
      <c r="E2251">
        <v>120</v>
      </c>
      <c r="F2251">
        <v>166</v>
      </c>
      <c r="G2251">
        <v>143</v>
      </c>
      <c r="J2251">
        <v>1970</v>
      </c>
      <c r="L2251">
        <v>2</v>
      </c>
      <c r="M2251">
        <v>7</v>
      </c>
      <c r="N2251">
        <v>2</v>
      </c>
      <c r="O2251" t="s">
        <v>6784</v>
      </c>
      <c r="P2251">
        <v>5</v>
      </c>
      <c r="Q2251">
        <v>6</v>
      </c>
    </row>
    <row r="2252" spans="1:17" x14ac:dyDescent="0.25">
      <c r="A2252" s="43">
        <v>2250</v>
      </c>
      <c r="B2252" t="s">
        <v>6785</v>
      </c>
      <c r="C2252" t="s">
        <v>6786</v>
      </c>
      <c r="D2252">
        <v>994786</v>
      </c>
      <c r="E2252">
        <v>120</v>
      </c>
      <c r="F2252">
        <v>145</v>
      </c>
      <c r="G2252">
        <v>145</v>
      </c>
      <c r="J2252">
        <v>1971</v>
      </c>
      <c r="L2252">
        <v>2</v>
      </c>
      <c r="M2252">
        <v>7</v>
      </c>
      <c r="O2252" t="s">
        <v>6787</v>
      </c>
      <c r="P2252">
        <v>5</v>
      </c>
      <c r="Q2252">
        <v>6</v>
      </c>
    </row>
    <row r="2253" spans="1:17" x14ac:dyDescent="0.25">
      <c r="A2253" s="43">
        <v>2251</v>
      </c>
      <c r="B2253" t="s">
        <v>6788</v>
      </c>
      <c r="C2253" t="s">
        <v>6789</v>
      </c>
      <c r="D2253">
        <v>996160</v>
      </c>
      <c r="E2253">
        <v>313</v>
      </c>
      <c r="F2253">
        <v>287</v>
      </c>
      <c r="H2253">
        <v>287</v>
      </c>
      <c r="J2253">
        <v>1998</v>
      </c>
      <c r="L2253">
        <v>9</v>
      </c>
      <c r="O2253" t="s">
        <v>6790</v>
      </c>
      <c r="P2253">
        <v>5</v>
      </c>
      <c r="Q2253">
        <v>6</v>
      </c>
    </row>
    <row r="2254" spans="1:17" x14ac:dyDescent="0.25">
      <c r="A2254" s="43">
        <v>2252</v>
      </c>
      <c r="B2254" t="s">
        <v>6791</v>
      </c>
      <c r="C2254" t="s">
        <v>6792</v>
      </c>
      <c r="D2254">
        <v>996938</v>
      </c>
      <c r="E2254">
        <v>130</v>
      </c>
      <c r="F2254">
        <v>58</v>
      </c>
      <c r="G2254">
        <v>102</v>
      </c>
      <c r="J2254">
        <v>1978</v>
      </c>
      <c r="L2254">
        <v>1</v>
      </c>
      <c r="O2254" t="s">
        <v>6793</v>
      </c>
      <c r="P2254">
        <v>5</v>
      </c>
      <c r="Q2254">
        <v>6</v>
      </c>
    </row>
    <row r="2255" spans="1:17" x14ac:dyDescent="0.25">
      <c r="A2255" s="43">
        <v>2253</v>
      </c>
      <c r="B2255" t="s">
        <v>6794</v>
      </c>
      <c r="C2255" t="s">
        <v>6795</v>
      </c>
      <c r="D2255">
        <v>995214</v>
      </c>
      <c r="E2255">
        <v>130</v>
      </c>
      <c r="F2255">
        <v>126</v>
      </c>
      <c r="G2255">
        <v>170</v>
      </c>
      <c r="J2255">
        <v>1971</v>
      </c>
      <c r="L2255">
        <v>1</v>
      </c>
      <c r="O2255" t="s">
        <v>6796</v>
      </c>
      <c r="P2255">
        <v>5</v>
      </c>
      <c r="Q2255">
        <v>6</v>
      </c>
    </row>
    <row r="2256" spans="1:17" x14ac:dyDescent="0.25">
      <c r="A2256" s="43">
        <v>2254</v>
      </c>
      <c r="B2256" t="s">
        <v>6797</v>
      </c>
      <c r="C2256" t="s">
        <v>6798</v>
      </c>
      <c r="D2256">
        <v>2589273</v>
      </c>
      <c r="E2256">
        <v>130</v>
      </c>
      <c r="F2256">
        <v>109</v>
      </c>
      <c r="G2256">
        <v>104</v>
      </c>
      <c r="J2256">
        <v>2002</v>
      </c>
      <c r="L2256">
        <v>2</v>
      </c>
      <c r="M2256">
        <v>7</v>
      </c>
      <c r="N2256">
        <v>90</v>
      </c>
      <c r="O2256" t="s">
        <v>6799</v>
      </c>
      <c r="P2256">
        <v>5</v>
      </c>
      <c r="Q2256">
        <v>6</v>
      </c>
    </row>
    <row r="2257" spans="1:17" x14ac:dyDescent="0.25">
      <c r="A2257" s="43">
        <v>2255</v>
      </c>
      <c r="B2257" t="s">
        <v>6800</v>
      </c>
      <c r="C2257" t="s">
        <v>6801</v>
      </c>
      <c r="D2257">
        <v>2702996</v>
      </c>
      <c r="E2257">
        <v>130</v>
      </c>
      <c r="F2257">
        <v>56</v>
      </c>
      <c r="G2257">
        <v>108</v>
      </c>
      <c r="J2257">
        <v>2008</v>
      </c>
      <c r="L2257">
        <v>2</v>
      </c>
      <c r="M2257">
        <v>7</v>
      </c>
      <c r="N2257">
        <v>90</v>
      </c>
      <c r="O2257" t="s">
        <v>6802</v>
      </c>
      <c r="P2257">
        <v>5</v>
      </c>
      <c r="Q2257">
        <v>6</v>
      </c>
    </row>
    <row r="2258" spans="1:17" x14ac:dyDescent="0.25">
      <c r="A2258" s="43">
        <v>2256</v>
      </c>
      <c r="B2258" t="s">
        <v>6803</v>
      </c>
      <c r="C2258" t="s">
        <v>6804</v>
      </c>
      <c r="D2258">
        <v>996104</v>
      </c>
      <c r="E2258">
        <v>120</v>
      </c>
      <c r="F2258">
        <v>139</v>
      </c>
      <c r="G2258">
        <v>139</v>
      </c>
      <c r="J2258">
        <v>1956</v>
      </c>
      <c r="K2258">
        <v>1972</v>
      </c>
      <c r="L2258">
        <v>2</v>
      </c>
      <c r="M2258">
        <v>7</v>
      </c>
      <c r="N2258">
        <v>2</v>
      </c>
      <c r="O2258" t="s">
        <v>6805</v>
      </c>
      <c r="P2258">
        <v>5</v>
      </c>
      <c r="Q2258">
        <v>6</v>
      </c>
    </row>
    <row r="2259" spans="1:17" x14ac:dyDescent="0.25">
      <c r="A2259" s="43">
        <v>2257</v>
      </c>
      <c r="B2259" t="s">
        <v>6806</v>
      </c>
      <c r="C2259" t="s">
        <v>6807</v>
      </c>
      <c r="D2259">
        <v>994708</v>
      </c>
      <c r="E2259">
        <v>130</v>
      </c>
      <c r="F2259">
        <v>133</v>
      </c>
      <c r="G2259">
        <v>133</v>
      </c>
      <c r="J2259">
        <v>1973</v>
      </c>
      <c r="L2259">
        <v>1</v>
      </c>
      <c r="O2259" t="s">
        <v>6808</v>
      </c>
      <c r="P2259">
        <v>5</v>
      </c>
      <c r="Q2259">
        <v>6</v>
      </c>
    </row>
    <row r="2260" spans="1:17" x14ac:dyDescent="0.25">
      <c r="A2260" s="43">
        <v>2258</v>
      </c>
      <c r="B2260" t="s">
        <v>6809</v>
      </c>
      <c r="C2260" t="s">
        <v>6810</v>
      </c>
      <c r="D2260">
        <v>996627</v>
      </c>
      <c r="E2260">
        <v>130</v>
      </c>
      <c r="F2260">
        <v>61</v>
      </c>
      <c r="G2260">
        <v>109</v>
      </c>
      <c r="J2260">
        <v>1978</v>
      </c>
      <c r="L2260">
        <v>1</v>
      </c>
      <c r="O2260" t="s">
        <v>6811</v>
      </c>
      <c r="P2260">
        <v>5</v>
      </c>
      <c r="Q2260">
        <v>6</v>
      </c>
    </row>
    <row r="2261" spans="1:17" x14ac:dyDescent="0.25">
      <c r="A2261" s="43">
        <v>2259</v>
      </c>
      <c r="B2261" t="s">
        <v>6812</v>
      </c>
      <c r="C2261" t="s">
        <v>6813</v>
      </c>
      <c r="D2261">
        <v>100103521</v>
      </c>
      <c r="E2261">
        <v>131</v>
      </c>
      <c r="F2261">
        <v>120</v>
      </c>
      <c r="G2261">
        <v>120</v>
      </c>
      <c r="J2261">
        <v>2017</v>
      </c>
      <c r="L2261">
        <v>1</v>
      </c>
      <c r="O2261" t="s">
        <v>6814</v>
      </c>
      <c r="P2261">
        <v>5</v>
      </c>
      <c r="Q2261">
        <v>6</v>
      </c>
    </row>
    <row r="2262" spans="1:17" x14ac:dyDescent="0.25">
      <c r="A2262" s="43">
        <v>2260</v>
      </c>
      <c r="B2262" t="s">
        <v>6815</v>
      </c>
      <c r="C2262" t="s">
        <v>6816</v>
      </c>
      <c r="D2262">
        <v>995287</v>
      </c>
      <c r="E2262">
        <v>120</v>
      </c>
      <c r="F2262">
        <v>187</v>
      </c>
      <c r="G2262">
        <v>251</v>
      </c>
      <c r="J2262">
        <v>2012</v>
      </c>
      <c r="L2262">
        <v>2</v>
      </c>
      <c r="M2262">
        <v>7</v>
      </c>
      <c r="O2262" t="s">
        <v>6817</v>
      </c>
      <c r="P2262">
        <v>5</v>
      </c>
      <c r="Q2262">
        <v>6</v>
      </c>
    </row>
    <row r="2263" spans="1:17" x14ac:dyDescent="0.25">
      <c r="A2263" s="43">
        <v>2261</v>
      </c>
      <c r="B2263" t="s">
        <v>6818</v>
      </c>
      <c r="C2263" t="s">
        <v>6819</v>
      </c>
      <c r="D2263">
        <v>996024</v>
      </c>
      <c r="E2263">
        <v>321</v>
      </c>
      <c r="F2263">
        <v>265</v>
      </c>
      <c r="H2263">
        <v>265</v>
      </c>
      <c r="J2263">
        <v>1960</v>
      </c>
      <c r="K2263">
        <v>1988</v>
      </c>
      <c r="L2263">
        <v>2</v>
      </c>
      <c r="M2263">
        <v>7</v>
      </c>
      <c r="O2263" t="s">
        <v>6820</v>
      </c>
      <c r="P2263">
        <v>5</v>
      </c>
      <c r="Q2263">
        <v>6</v>
      </c>
    </row>
    <row r="2264" spans="1:17" x14ac:dyDescent="0.25">
      <c r="A2264" s="43">
        <v>2262</v>
      </c>
      <c r="B2264" t="s">
        <v>6821</v>
      </c>
      <c r="C2264" t="s">
        <v>6822</v>
      </c>
      <c r="D2264">
        <v>995404</v>
      </c>
      <c r="E2264">
        <v>130</v>
      </c>
      <c r="F2264">
        <v>107</v>
      </c>
      <c r="G2264">
        <v>107</v>
      </c>
      <c r="J2264">
        <v>1970</v>
      </c>
      <c r="K2264">
        <v>1988</v>
      </c>
      <c r="L2264">
        <v>1</v>
      </c>
      <c r="N2264">
        <v>2</v>
      </c>
      <c r="O2264" t="s">
        <v>6823</v>
      </c>
      <c r="P2264">
        <v>5</v>
      </c>
      <c r="Q2264">
        <v>6</v>
      </c>
    </row>
    <row r="2265" spans="1:17" x14ac:dyDescent="0.25">
      <c r="A2265" s="43">
        <v>2263</v>
      </c>
      <c r="B2265" t="s">
        <v>6824</v>
      </c>
      <c r="C2265" t="s">
        <v>6825</v>
      </c>
      <c r="D2265">
        <v>996483</v>
      </c>
      <c r="E2265">
        <v>120</v>
      </c>
      <c r="F2265">
        <v>164</v>
      </c>
      <c r="G2265">
        <v>148</v>
      </c>
      <c r="J2265">
        <v>1974</v>
      </c>
      <c r="K2265">
        <v>1999</v>
      </c>
      <c r="L2265">
        <v>7</v>
      </c>
      <c r="M2265">
        <v>1</v>
      </c>
      <c r="O2265" t="s">
        <v>6826</v>
      </c>
      <c r="P2265">
        <v>5</v>
      </c>
      <c r="Q2265">
        <v>6</v>
      </c>
    </row>
    <row r="2266" spans="1:17" x14ac:dyDescent="0.25">
      <c r="A2266" s="43">
        <v>2264</v>
      </c>
      <c r="B2266" t="s">
        <v>6827</v>
      </c>
      <c r="C2266" t="s">
        <v>2559</v>
      </c>
      <c r="D2266">
        <v>100018974</v>
      </c>
      <c r="E2266">
        <v>321</v>
      </c>
      <c r="F2266">
        <v>3552</v>
      </c>
      <c r="H2266">
        <v>3552</v>
      </c>
      <c r="J2266">
        <v>2017</v>
      </c>
      <c r="L2266">
        <v>1</v>
      </c>
      <c r="O2266" t="s">
        <v>6828</v>
      </c>
      <c r="P2266">
        <v>5</v>
      </c>
      <c r="Q2266">
        <v>6</v>
      </c>
    </row>
    <row r="2267" spans="1:17" x14ac:dyDescent="0.25">
      <c r="A2267" s="43">
        <v>2265</v>
      </c>
      <c r="B2267" t="s">
        <v>6829</v>
      </c>
      <c r="C2267" t="s">
        <v>6830</v>
      </c>
      <c r="D2267">
        <v>995223</v>
      </c>
      <c r="E2267">
        <v>130</v>
      </c>
      <c r="F2267">
        <v>75</v>
      </c>
      <c r="G2267">
        <v>125</v>
      </c>
      <c r="J2267">
        <v>1976</v>
      </c>
      <c r="L2267">
        <v>1</v>
      </c>
      <c r="O2267" t="s">
        <v>6831</v>
      </c>
      <c r="P2267">
        <v>5</v>
      </c>
      <c r="Q2267">
        <v>6</v>
      </c>
    </row>
    <row r="2268" spans="1:17" x14ac:dyDescent="0.25">
      <c r="A2268" s="43">
        <v>2266</v>
      </c>
      <c r="B2268" t="s">
        <v>6832</v>
      </c>
      <c r="C2268" t="s">
        <v>6833</v>
      </c>
      <c r="D2268">
        <v>995532</v>
      </c>
      <c r="E2268">
        <v>120</v>
      </c>
      <c r="F2268">
        <v>171</v>
      </c>
      <c r="G2268">
        <v>153</v>
      </c>
      <c r="J2268">
        <v>1971</v>
      </c>
      <c r="K2268">
        <v>1986</v>
      </c>
      <c r="L2268">
        <v>2</v>
      </c>
      <c r="M2268">
        <v>7</v>
      </c>
      <c r="O2268" t="s">
        <v>6834</v>
      </c>
      <c r="P2268">
        <v>5</v>
      </c>
      <c r="Q2268">
        <v>6</v>
      </c>
    </row>
    <row r="2269" spans="1:17" x14ac:dyDescent="0.25">
      <c r="A2269" s="43">
        <v>2267</v>
      </c>
      <c r="B2269" t="s">
        <v>6835</v>
      </c>
      <c r="C2269" t="s">
        <v>6836</v>
      </c>
      <c r="D2269">
        <v>2639382</v>
      </c>
      <c r="E2269">
        <v>140</v>
      </c>
      <c r="F2269">
        <v>5387</v>
      </c>
      <c r="G2269">
        <v>4560</v>
      </c>
      <c r="J2269">
        <v>2007</v>
      </c>
      <c r="L2269">
        <v>1</v>
      </c>
      <c r="N2269">
        <v>90</v>
      </c>
      <c r="O2269" t="s">
        <v>6837</v>
      </c>
      <c r="P2269">
        <v>5</v>
      </c>
      <c r="Q2269">
        <v>6</v>
      </c>
    </row>
    <row r="2270" spans="1:17" x14ac:dyDescent="0.25">
      <c r="A2270" s="43">
        <v>2268</v>
      </c>
      <c r="B2270" t="s">
        <v>6838</v>
      </c>
      <c r="C2270" t="s">
        <v>6839</v>
      </c>
      <c r="D2270">
        <v>995951</v>
      </c>
      <c r="E2270">
        <v>120</v>
      </c>
      <c r="F2270">
        <v>89</v>
      </c>
      <c r="G2270">
        <v>136</v>
      </c>
      <c r="J2270">
        <v>1956</v>
      </c>
      <c r="K2270">
        <v>1997</v>
      </c>
      <c r="L2270">
        <v>2</v>
      </c>
      <c r="M2270">
        <v>7</v>
      </c>
      <c r="N2270">
        <v>2</v>
      </c>
      <c r="O2270" t="s">
        <v>6840</v>
      </c>
      <c r="P2270">
        <v>5</v>
      </c>
      <c r="Q2270">
        <v>6</v>
      </c>
    </row>
    <row r="2271" spans="1:17" x14ac:dyDescent="0.25">
      <c r="A2271" s="43">
        <v>2269</v>
      </c>
      <c r="B2271" t="s">
        <v>6841</v>
      </c>
      <c r="C2271" t="s">
        <v>6842</v>
      </c>
      <c r="D2271">
        <v>993816</v>
      </c>
      <c r="E2271">
        <v>120</v>
      </c>
      <c r="F2271">
        <v>109</v>
      </c>
      <c r="G2271">
        <v>109</v>
      </c>
      <c r="J2271">
        <v>1973</v>
      </c>
      <c r="L2271">
        <v>2</v>
      </c>
      <c r="M2271">
        <v>7</v>
      </c>
      <c r="O2271" t="s">
        <v>6843</v>
      </c>
      <c r="P2271">
        <v>5</v>
      </c>
      <c r="Q2271">
        <v>6</v>
      </c>
    </row>
    <row r="2272" spans="1:17" x14ac:dyDescent="0.25">
      <c r="A2272" s="43">
        <v>2270</v>
      </c>
      <c r="B2272" t="s">
        <v>6844</v>
      </c>
      <c r="C2272" t="s">
        <v>6845</v>
      </c>
      <c r="D2272">
        <v>996917</v>
      </c>
      <c r="E2272">
        <v>130</v>
      </c>
      <c r="F2272">
        <v>61</v>
      </c>
      <c r="G2272">
        <v>109</v>
      </c>
      <c r="J2272">
        <v>1979</v>
      </c>
      <c r="L2272">
        <v>1</v>
      </c>
      <c r="O2272" t="s">
        <v>6846</v>
      </c>
      <c r="P2272">
        <v>5</v>
      </c>
      <c r="Q2272">
        <v>6</v>
      </c>
    </row>
    <row r="2273" spans="1:17" x14ac:dyDescent="0.25">
      <c r="A2273" s="43">
        <v>2271</v>
      </c>
      <c r="B2273" t="s">
        <v>6847</v>
      </c>
      <c r="C2273" t="s">
        <v>1720</v>
      </c>
      <c r="D2273">
        <v>995702</v>
      </c>
      <c r="E2273">
        <v>120</v>
      </c>
      <c r="F2273">
        <v>194</v>
      </c>
      <c r="G2273">
        <v>284</v>
      </c>
      <c r="J2273">
        <v>1881</v>
      </c>
      <c r="K2273">
        <v>1984</v>
      </c>
      <c r="L2273">
        <v>7</v>
      </c>
      <c r="M2273">
        <v>1</v>
      </c>
      <c r="N2273">
        <v>2</v>
      </c>
      <c r="O2273" t="s">
        <v>6848</v>
      </c>
      <c r="P2273">
        <v>5</v>
      </c>
      <c r="Q2273">
        <v>6</v>
      </c>
    </row>
    <row r="2274" spans="1:17" x14ac:dyDescent="0.25">
      <c r="A2274" s="43">
        <v>2272</v>
      </c>
      <c r="B2274" t="s">
        <v>6849</v>
      </c>
      <c r="C2274" t="s">
        <v>6850</v>
      </c>
      <c r="D2274">
        <v>994022</v>
      </c>
      <c r="E2274">
        <v>120</v>
      </c>
      <c r="F2274">
        <v>143</v>
      </c>
      <c r="G2274">
        <v>119</v>
      </c>
      <c r="J2274">
        <v>1972</v>
      </c>
      <c r="L2274">
        <v>2</v>
      </c>
      <c r="M2274">
        <v>7</v>
      </c>
      <c r="N2274">
        <v>90</v>
      </c>
      <c r="O2274" t="s">
        <v>6851</v>
      </c>
      <c r="P2274">
        <v>5</v>
      </c>
      <c r="Q2274">
        <v>6</v>
      </c>
    </row>
    <row r="2275" spans="1:17" x14ac:dyDescent="0.25">
      <c r="A2275" s="43">
        <v>2273</v>
      </c>
      <c r="B2275" t="s">
        <v>6852</v>
      </c>
      <c r="C2275" t="s">
        <v>6853</v>
      </c>
      <c r="D2275">
        <v>997511</v>
      </c>
      <c r="E2275">
        <v>120</v>
      </c>
      <c r="F2275">
        <v>104</v>
      </c>
      <c r="G2275">
        <v>160</v>
      </c>
      <c r="J2275">
        <v>1954</v>
      </c>
      <c r="K2275">
        <v>1986</v>
      </c>
      <c r="L2275">
        <v>5</v>
      </c>
      <c r="M2275">
        <v>1</v>
      </c>
      <c r="N2275">
        <v>2</v>
      </c>
      <c r="O2275" t="s">
        <v>6854</v>
      </c>
      <c r="P2275">
        <v>5</v>
      </c>
      <c r="Q2275">
        <v>6</v>
      </c>
    </row>
    <row r="2276" spans="1:17" x14ac:dyDescent="0.25">
      <c r="A2276" s="43">
        <v>2274</v>
      </c>
      <c r="B2276" t="s">
        <v>6855</v>
      </c>
      <c r="C2276" t="s">
        <v>6856</v>
      </c>
      <c r="D2276">
        <v>2540512</v>
      </c>
      <c r="E2276">
        <v>120</v>
      </c>
      <c r="F2276">
        <v>130</v>
      </c>
      <c r="G2276">
        <v>130</v>
      </c>
      <c r="J2276">
        <v>2001</v>
      </c>
      <c r="L2276">
        <v>1</v>
      </c>
      <c r="O2276" t="s">
        <v>6857</v>
      </c>
      <c r="P2276">
        <v>5</v>
      </c>
      <c r="Q2276">
        <v>6</v>
      </c>
    </row>
    <row r="2277" spans="1:17" x14ac:dyDescent="0.25">
      <c r="A2277" s="43">
        <v>2275</v>
      </c>
      <c r="B2277" t="s">
        <v>6858</v>
      </c>
      <c r="C2277" t="s">
        <v>6859</v>
      </c>
      <c r="D2277">
        <v>994655</v>
      </c>
      <c r="E2277">
        <v>530</v>
      </c>
      <c r="F2277">
        <v>148</v>
      </c>
      <c r="H2277">
        <v>148</v>
      </c>
      <c r="J2277">
        <v>2007</v>
      </c>
      <c r="L2277">
        <v>2</v>
      </c>
      <c r="M2277">
        <v>7</v>
      </c>
      <c r="N2277">
        <v>5</v>
      </c>
      <c r="O2277" t="s">
        <v>6860</v>
      </c>
      <c r="P2277">
        <v>5</v>
      </c>
      <c r="Q2277">
        <v>6</v>
      </c>
    </row>
    <row r="2278" spans="1:17" x14ac:dyDescent="0.25">
      <c r="A2278" s="43">
        <v>2276</v>
      </c>
      <c r="B2278" t="s">
        <v>6861</v>
      </c>
      <c r="C2278" t="s">
        <v>6862</v>
      </c>
      <c r="D2278">
        <v>997704</v>
      </c>
      <c r="E2278">
        <v>120</v>
      </c>
      <c r="F2278">
        <v>127</v>
      </c>
      <c r="G2278">
        <v>175</v>
      </c>
      <c r="J2278">
        <v>1963</v>
      </c>
      <c r="K2278">
        <v>1987</v>
      </c>
      <c r="L2278">
        <v>2</v>
      </c>
      <c r="M2278">
        <v>7</v>
      </c>
      <c r="O2278" t="s">
        <v>6863</v>
      </c>
      <c r="P2278">
        <v>5</v>
      </c>
      <c r="Q2278">
        <v>6</v>
      </c>
    </row>
    <row r="2279" spans="1:17" x14ac:dyDescent="0.25">
      <c r="A2279" s="43">
        <v>2277</v>
      </c>
      <c r="B2279" t="s">
        <v>6864</v>
      </c>
      <c r="C2279" t="s">
        <v>6865</v>
      </c>
      <c r="D2279">
        <v>994881</v>
      </c>
      <c r="E2279">
        <v>120</v>
      </c>
      <c r="F2279">
        <v>80</v>
      </c>
      <c r="G2279">
        <v>134</v>
      </c>
      <c r="J2279">
        <v>1988</v>
      </c>
      <c r="L2279">
        <v>7</v>
      </c>
      <c r="M2279">
        <v>1</v>
      </c>
      <c r="N2279">
        <v>1</v>
      </c>
      <c r="O2279" t="s">
        <v>6866</v>
      </c>
      <c r="P2279">
        <v>5</v>
      </c>
      <c r="Q2279">
        <v>6</v>
      </c>
    </row>
    <row r="2280" spans="1:17" x14ac:dyDescent="0.25">
      <c r="A2280" s="43">
        <v>2278</v>
      </c>
      <c r="B2280" t="s">
        <v>6867</v>
      </c>
      <c r="C2280" t="s">
        <v>6868</v>
      </c>
      <c r="D2280">
        <v>100094121</v>
      </c>
      <c r="E2280">
        <v>130</v>
      </c>
      <c r="F2280">
        <v>130</v>
      </c>
      <c r="G2280">
        <v>130</v>
      </c>
      <c r="J2280">
        <v>2016</v>
      </c>
      <c r="L2280">
        <v>1</v>
      </c>
      <c r="O2280" t="s">
        <v>6869</v>
      </c>
      <c r="P2280">
        <v>5</v>
      </c>
      <c r="Q2280">
        <v>6</v>
      </c>
    </row>
    <row r="2281" spans="1:17" x14ac:dyDescent="0.25">
      <c r="A2281" s="43">
        <v>2279</v>
      </c>
      <c r="B2281" t="s">
        <v>6870</v>
      </c>
      <c r="C2281" t="s">
        <v>6871</v>
      </c>
      <c r="D2281">
        <v>995258</v>
      </c>
      <c r="E2281">
        <v>210</v>
      </c>
      <c r="F2281">
        <v>480</v>
      </c>
      <c r="H2281">
        <v>480</v>
      </c>
      <c r="J2281">
        <v>1920</v>
      </c>
      <c r="L2281">
        <v>9</v>
      </c>
      <c r="O2281" t="s">
        <v>6872</v>
      </c>
      <c r="P2281">
        <v>5</v>
      </c>
      <c r="Q2281">
        <v>6</v>
      </c>
    </row>
    <row r="2282" spans="1:17" x14ac:dyDescent="0.25">
      <c r="A2282" s="43">
        <v>2280</v>
      </c>
      <c r="B2282" t="s">
        <v>6873</v>
      </c>
      <c r="C2282" t="s">
        <v>6874</v>
      </c>
      <c r="D2282">
        <v>2702941</v>
      </c>
      <c r="E2282">
        <v>130</v>
      </c>
      <c r="F2282">
        <v>56</v>
      </c>
      <c r="G2282">
        <v>108</v>
      </c>
      <c r="J2282">
        <v>2008</v>
      </c>
      <c r="L2282">
        <v>2</v>
      </c>
      <c r="M2282">
        <v>7</v>
      </c>
      <c r="N2282">
        <v>90</v>
      </c>
      <c r="O2282" t="s">
        <v>6875</v>
      </c>
      <c r="P2282">
        <v>5</v>
      </c>
      <c r="Q2282">
        <v>6</v>
      </c>
    </row>
    <row r="2283" spans="1:17" x14ac:dyDescent="0.25">
      <c r="A2283" s="43">
        <v>2281</v>
      </c>
      <c r="B2283" t="s">
        <v>6876</v>
      </c>
      <c r="C2283" t="s">
        <v>6877</v>
      </c>
      <c r="D2283">
        <v>996363</v>
      </c>
      <c r="E2283">
        <v>120</v>
      </c>
      <c r="F2283">
        <v>97</v>
      </c>
      <c r="G2283">
        <v>147</v>
      </c>
      <c r="J2283">
        <v>1953</v>
      </c>
      <c r="L2283">
        <v>2</v>
      </c>
      <c r="M2283">
        <v>7</v>
      </c>
      <c r="O2283" t="s">
        <v>6878</v>
      </c>
      <c r="P2283">
        <v>5</v>
      </c>
      <c r="Q2283">
        <v>6</v>
      </c>
    </row>
    <row r="2284" spans="1:17" x14ac:dyDescent="0.25">
      <c r="A2284" s="43">
        <v>2282</v>
      </c>
      <c r="B2284" t="s">
        <v>6879</v>
      </c>
      <c r="C2284" t="s">
        <v>6880</v>
      </c>
      <c r="D2284">
        <v>997351</v>
      </c>
      <c r="E2284">
        <v>130</v>
      </c>
      <c r="F2284">
        <v>63</v>
      </c>
      <c r="G2284">
        <v>112</v>
      </c>
      <c r="J2284">
        <v>1979</v>
      </c>
      <c r="L2284">
        <v>1</v>
      </c>
      <c r="O2284" t="s">
        <v>6881</v>
      </c>
      <c r="P2284">
        <v>5</v>
      </c>
      <c r="Q2284">
        <v>6</v>
      </c>
    </row>
    <row r="2285" spans="1:17" x14ac:dyDescent="0.25">
      <c r="A2285" s="43">
        <v>2283</v>
      </c>
      <c r="B2285" t="s">
        <v>6882</v>
      </c>
      <c r="C2285" t="s">
        <v>452</v>
      </c>
      <c r="D2285">
        <v>995988</v>
      </c>
      <c r="E2285">
        <v>140</v>
      </c>
      <c r="F2285">
        <v>410</v>
      </c>
      <c r="G2285">
        <v>410</v>
      </c>
      <c r="J2285">
        <v>1988</v>
      </c>
      <c r="L2285">
        <v>1</v>
      </c>
      <c r="O2285" t="s">
        <v>6883</v>
      </c>
      <c r="P2285">
        <v>5</v>
      </c>
      <c r="Q2285">
        <v>6</v>
      </c>
    </row>
    <row r="2286" spans="1:17" x14ac:dyDescent="0.25">
      <c r="A2286" s="43">
        <v>2284</v>
      </c>
      <c r="B2286" t="s">
        <v>6884</v>
      </c>
      <c r="C2286" t="s">
        <v>6885</v>
      </c>
      <c r="D2286">
        <v>996300</v>
      </c>
      <c r="E2286">
        <v>120</v>
      </c>
      <c r="F2286">
        <v>151</v>
      </c>
      <c r="G2286">
        <v>151</v>
      </c>
      <c r="J2286">
        <v>1970</v>
      </c>
      <c r="L2286">
        <v>2</v>
      </c>
      <c r="M2286">
        <v>7</v>
      </c>
      <c r="N2286">
        <v>2</v>
      </c>
      <c r="O2286" t="s">
        <v>6886</v>
      </c>
      <c r="P2286">
        <v>5</v>
      </c>
      <c r="Q2286">
        <v>6</v>
      </c>
    </row>
    <row r="2287" spans="1:17" x14ac:dyDescent="0.25">
      <c r="A2287" s="43">
        <v>2285</v>
      </c>
      <c r="B2287" t="s">
        <v>6887</v>
      </c>
      <c r="C2287" t="s">
        <v>6888</v>
      </c>
      <c r="D2287">
        <v>994432</v>
      </c>
      <c r="E2287">
        <v>130</v>
      </c>
      <c r="F2287">
        <v>75</v>
      </c>
      <c r="G2287">
        <v>124</v>
      </c>
      <c r="J2287">
        <v>1975</v>
      </c>
      <c r="L2287">
        <v>1</v>
      </c>
      <c r="N2287">
        <v>0</v>
      </c>
      <c r="O2287" t="s">
        <v>6889</v>
      </c>
      <c r="P2287">
        <v>5</v>
      </c>
      <c r="Q2287">
        <v>6</v>
      </c>
    </row>
    <row r="2288" spans="1:17" x14ac:dyDescent="0.25">
      <c r="A2288" s="43">
        <v>2286</v>
      </c>
      <c r="B2288" t="s">
        <v>6890</v>
      </c>
      <c r="C2288" t="s">
        <v>6891</v>
      </c>
      <c r="D2288">
        <v>994989</v>
      </c>
      <c r="E2288">
        <v>120</v>
      </c>
      <c r="F2288">
        <v>143</v>
      </c>
      <c r="G2288">
        <v>143</v>
      </c>
      <c r="J2288">
        <v>1970</v>
      </c>
      <c r="L2288">
        <v>2</v>
      </c>
      <c r="M2288">
        <v>7</v>
      </c>
      <c r="O2288" t="s">
        <v>6892</v>
      </c>
      <c r="P2288">
        <v>5</v>
      </c>
      <c r="Q2288">
        <v>6</v>
      </c>
    </row>
    <row r="2289" spans="1:17" x14ac:dyDescent="0.25">
      <c r="A2289" s="43">
        <v>2287</v>
      </c>
      <c r="B2289" t="s">
        <v>6893</v>
      </c>
      <c r="C2289" t="s">
        <v>6894</v>
      </c>
      <c r="D2289">
        <v>997315</v>
      </c>
      <c r="E2289">
        <v>130</v>
      </c>
      <c r="F2289">
        <v>61</v>
      </c>
      <c r="G2289">
        <v>109</v>
      </c>
      <c r="J2289">
        <v>1978</v>
      </c>
      <c r="L2289">
        <v>1</v>
      </c>
      <c r="O2289" t="s">
        <v>6895</v>
      </c>
      <c r="P2289">
        <v>5</v>
      </c>
      <c r="Q2289">
        <v>6</v>
      </c>
    </row>
    <row r="2290" spans="1:17" x14ac:dyDescent="0.25">
      <c r="A2290" s="43">
        <v>2288</v>
      </c>
      <c r="B2290" t="s">
        <v>6896</v>
      </c>
      <c r="C2290" t="s">
        <v>6897</v>
      </c>
      <c r="D2290">
        <v>994958</v>
      </c>
      <c r="E2290">
        <v>130</v>
      </c>
      <c r="F2290">
        <v>132</v>
      </c>
      <c r="G2290">
        <v>132</v>
      </c>
      <c r="J2290">
        <v>1973</v>
      </c>
      <c r="L2290">
        <v>1</v>
      </c>
      <c r="O2290" t="s">
        <v>6898</v>
      </c>
      <c r="P2290">
        <v>5</v>
      </c>
      <c r="Q2290">
        <v>6</v>
      </c>
    </row>
    <row r="2291" spans="1:17" x14ac:dyDescent="0.25">
      <c r="A2291" s="43">
        <v>2289</v>
      </c>
      <c r="B2291" t="s">
        <v>6899</v>
      </c>
      <c r="C2291" t="s">
        <v>4037</v>
      </c>
      <c r="D2291">
        <v>995489</v>
      </c>
      <c r="E2291">
        <v>322</v>
      </c>
      <c r="F2291">
        <v>297</v>
      </c>
      <c r="H2291">
        <v>297</v>
      </c>
      <c r="J2291">
        <v>1973</v>
      </c>
      <c r="K2291">
        <v>1996</v>
      </c>
      <c r="L2291">
        <v>9</v>
      </c>
      <c r="O2291" t="s">
        <v>6900</v>
      </c>
      <c r="P2291">
        <v>5</v>
      </c>
      <c r="Q2291">
        <v>6</v>
      </c>
    </row>
    <row r="2292" spans="1:17" x14ac:dyDescent="0.25">
      <c r="A2292" s="43">
        <v>2290</v>
      </c>
      <c r="B2292" t="s">
        <v>6901</v>
      </c>
      <c r="C2292" t="s">
        <v>6902</v>
      </c>
      <c r="D2292">
        <v>996679</v>
      </c>
      <c r="E2292">
        <v>120</v>
      </c>
      <c r="F2292">
        <v>176</v>
      </c>
      <c r="G2292">
        <v>176</v>
      </c>
      <c r="J2292">
        <v>2007</v>
      </c>
      <c r="L2292">
        <v>2</v>
      </c>
      <c r="M2292">
        <v>7</v>
      </c>
      <c r="N2292">
        <v>90</v>
      </c>
      <c r="O2292" t="s">
        <v>6903</v>
      </c>
      <c r="P2292">
        <v>5</v>
      </c>
      <c r="Q2292">
        <v>6</v>
      </c>
    </row>
    <row r="2293" spans="1:17" x14ac:dyDescent="0.25">
      <c r="A2293" s="43">
        <v>2291</v>
      </c>
      <c r="B2293" t="s">
        <v>6904</v>
      </c>
      <c r="C2293" t="s">
        <v>6905</v>
      </c>
      <c r="D2293">
        <v>997605</v>
      </c>
      <c r="E2293">
        <v>130</v>
      </c>
      <c r="F2293">
        <v>52</v>
      </c>
      <c r="G2293">
        <v>91</v>
      </c>
      <c r="J2293">
        <v>1965</v>
      </c>
      <c r="L2293">
        <v>7</v>
      </c>
      <c r="M2293">
        <v>1</v>
      </c>
      <c r="N2293">
        <v>2</v>
      </c>
      <c r="O2293" t="s">
        <v>6906</v>
      </c>
      <c r="P2293">
        <v>5</v>
      </c>
      <c r="Q2293">
        <v>6</v>
      </c>
    </row>
    <row r="2294" spans="1:17" x14ac:dyDescent="0.25">
      <c r="A2294" s="43">
        <v>2292</v>
      </c>
      <c r="B2294" t="s">
        <v>6907</v>
      </c>
      <c r="C2294" t="s">
        <v>6908</v>
      </c>
      <c r="D2294">
        <v>100011671</v>
      </c>
      <c r="E2294">
        <v>140</v>
      </c>
      <c r="F2294">
        <v>2466</v>
      </c>
      <c r="G2294">
        <v>2466</v>
      </c>
      <c r="J2294">
        <v>2009</v>
      </c>
      <c r="L2294">
        <v>1</v>
      </c>
      <c r="N2294">
        <v>90</v>
      </c>
      <c r="O2294" t="s">
        <v>6909</v>
      </c>
      <c r="P2294">
        <v>5</v>
      </c>
      <c r="Q2294">
        <v>6</v>
      </c>
    </row>
    <row r="2295" spans="1:17" x14ac:dyDescent="0.25">
      <c r="A2295" s="43">
        <v>2293</v>
      </c>
      <c r="B2295" t="s">
        <v>6910</v>
      </c>
      <c r="C2295" t="s">
        <v>6911</v>
      </c>
      <c r="D2295">
        <v>996971</v>
      </c>
      <c r="E2295">
        <v>130</v>
      </c>
      <c r="F2295">
        <v>110</v>
      </c>
      <c r="G2295">
        <v>110</v>
      </c>
      <c r="J2295">
        <v>1966</v>
      </c>
      <c r="L2295">
        <v>1</v>
      </c>
      <c r="N2295">
        <v>2</v>
      </c>
      <c r="O2295" t="s">
        <v>6912</v>
      </c>
      <c r="P2295">
        <v>5</v>
      </c>
      <c r="Q2295">
        <v>6</v>
      </c>
    </row>
    <row r="2296" spans="1:17" x14ac:dyDescent="0.25">
      <c r="A2296" s="43">
        <v>2294</v>
      </c>
      <c r="B2296" t="s">
        <v>6913</v>
      </c>
      <c r="C2296" t="s">
        <v>6914</v>
      </c>
      <c r="D2296">
        <v>994405</v>
      </c>
      <c r="E2296">
        <v>130</v>
      </c>
      <c r="F2296">
        <v>60</v>
      </c>
      <c r="G2296">
        <v>120</v>
      </c>
      <c r="J2296">
        <v>1993</v>
      </c>
      <c r="L2296">
        <v>1</v>
      </c>
      <c r="O2296" t="s">
        <v>6915</v>
      </c>
      <c r="P2296">
        <v>5</v>
      </c>
      <c r="Q2296">
        <v>6</v>
      </c>
    </row>
    <row r="2297" spans="1:17" x14ac:dyDescent="0.25">
      <c r="A2297" s="43">
        <v>2295</v>
      </c>
      <c r="B2297" t="s">
        <v>6916</v>
      </c>
      <c r="C2297" t="s">
        <v>6917</v>
      </c>
      <c r="D2297">
        <v>2691202</v>
      </c>
      <c r="E2297">
        <v>130</v>
      </c>
      <c r="F2297">
        <v>62</v>
      </c>
      <c r="G2297">
        <v>120</v>
      </c>
      <c r="J2297">
        <v>2008</v>
      </c>
      <c r="L2297">
        <v>2</v>
      </c>
      <c r="M2297">
        <v>7</v>
      </c>
      <c r="N2297">
        <v>90</v>
      </c>
      <c r="O2297" t="s">
        <v>6918</v>
      </c>
      <c r="P2297">
        <v>5</v>
      </c>
      <c r="Q2297">
        <v>6</v>
      </c>
    </row>
    <row r="2298" spans="1:17" x14ac:dyDescent="0.25">
      <c r="A2298" s="43">
        <v>2296</v>
      </c>
      <c r="B2298" t="s">
        <v>6919</v>
      </c>
      <c r="C2298" t="s">
        <v>6920</v>
      </c>
      <c r="D2298">
        <v>995052</v>
      </c>
      <c r="E2298">
        <v>130</v>
      </c>
      <c r="F2298">
        <v>110</v>
      </c>
      <c r="G2298">
        <v>110</v>
      </c>
      <c r="J2298">
        <v>1973</v>
      </c>
      <c r="L2298">
        <v>1</v>
      </c>
      <c r="O2298" t="s">
        <v>6921</v>
      </c>
      <c r="P2298">
        <v>5</v>
      </c>
      <c r="Q2298">
        <v>6</v>
      </c>
    </row>
    <row r="2299" spans="1:17" x14ac:dyDescent="0.25">
      <c r="A2299" s="43">
        <v>2297</v>
      </c>
      <c r="B2299" t="s">
        <v>6922</v>
      </c>
      <c r="C2299" t="s">
        <v>6923</v>
      </c>
      <c r="D2299">
        <v>996683</v>
      </c>
      <c r="E2299">
        <v>130</v>
      </c>
      <c r="F2299">
        <v>88</v>
      </c>
      <c r="G2299">
        <v>88</v>
      </c>
      <c r="J2299">
        <v>1962</v>
      </c>
      <c r="K2299">
        <v>1982</v>
      </c>
      <c r="L2299">
        <v>2</v>
      </c>
      <c r="M2299">
        <v>7</v>
      </c>
      <c r="O2299" t="s">
        <v>6924</v>
      </c>
      <c r="P2299">
        <v>5</v>
      </c>
      <c r="Q2299">
        <v>6</v>
      </c>
    </row>
    <row r="2300" spans="1:17" x14ac:dyDescent="0.25">
      <c r="A2300" s="43">
        <v>2298</v>
      </c>
      <c r="B2300" t="s">
        <v>6925</v>
      </c>
      <c r="C2300" t="s">
        <v>4461</v>
      </c>
      <c r="D2300">
        <v>995753</v>
      </c>
      <c r="E2300">
        <v>223</v>
      </c>
      <c r="F2300">
        <v>262</v>
      </c>
      <c r="H2300">
        <v>262</v>
      </c>
      <c r="J2300">
        <v>1962</v>
      </c>
      <c r="L2300">
        <v>2</v>
      </c>
      <c r="M2300">
        <v>7</v>
      </c>
      <c r="O2300" t="s">
        <v>6926</v>
      </c>
      <c r="P2300">
        <v>5</v>
      </c>
      <c r="Q2300">
        <v>6</v>
      </c>
    </row>
    <row r="2301" spans="1:17" x14ac:dyDescent="0.25">
      <c r="A2301" s="43">
        <v>2299</v>
      </c>
      <c r="B2301" t="s">
        <v>6927</v>
      </c>
      <c r="C2301" t="s">
        <v>6928</v>
      </c>
      <c r="D2301">
        <v>997475</v>
      </c>
      <c r="E2301">
        <v>120</v>
      </c>
      <c r="F2301">
        <v>105</v>
      </c>
      <c r="G2301">
        <v>166</v>
      </c>
      <c r="J2301">
        <v>1976</v>
      </c>
      <c r="L2301">
        <v>7</v>
      </c>
      <c r="M2301">
        <v>1</v>
      </c>
      <c r="N2301">
        <v>2</v>
      </c>
      <c r="O2301" t="s">
        <v>6929</v>
      </c>
      <c r="P2301">
        <v>5</v>
      </c>
      <c r="Q2301">
        <v>6</v>
      </c>
    </row>
    <row r="2302" spans="1:17" x14ac:dyDescent="0.25">
      <c r="A2302" s="43">
        <v>2300</v>
      </c>
      <c r="B2302" t="s">
        <v>6930</v>
      </c>
      <c r="C2302" t="s">
        <v>6931</v>
      </c>
      <c r="D2302">
        <v>996326</v>
      </c>
      <c r="E2302">
        <v>140</v>
      </c>
      <c r="F2302">
        <v>3315</v>
      </c>
      <c r="G2302">
        <v>3140</v>
      </c>
      <c r="H2302">
        <v>88</v>
      </c>
      <c r="J2302">
        <v>1966</v>
      </c>
      <c r="L2302">
        <v>1</v>
      </c>
      <c r="O2302" t="s">
        <v>6932</v>
      </c>
      <c r="P2302">
        <v>5</v>
      </c>
      <c r="Q2302">
        <v>6</v>
      </c>
    </row>
    <row r="2303" spans="1:17" x14ac:dyDescent="0.25">
      <c r="A2303" s="43">
        <v>2301</v>
      </c>
      <c r="B2303" t="s">
        <v>6933</v>
      </c>
      <c r="C2303" t="s">
        <v>6934</v>
      </c>
      <c r="D2303">
        <v>994954</v>
      </c>
      <c r="E2303">
        <v>130</v>
      </c>
      <c r="F2303">
        <v>79</v>
      </c>
      <c r="G2303">
        <v>130</v>
      </c>
      <c r="J2303">
        <v>1975</v>
      </c>
      <c r="L2303">
        <v>1</v>
      </c>
      <c r="N2303">
        <v>0</v>
      </c>
      <c r="O2303" t="s">
        <v>6935</v>
      </c>
      <c r="P2303">
        <v>5</v>
      </c>
      <c r="Q2303">
        <v>6</v>
      </c>
    </row>
    <row r="2304" spans="1:17" x14ac:dyDescent="0.25">
      <c r="A2304" s="43">
        <v>2302</v>
      </c>
      <c r="B2304" t="s">
        <v>6936</v>
      </c>
      <c r="C2304" t="s">
        <v>6937</v>
      </c>
      <c r="D2304">
        <v>100094119</v>
      </c>
      <c r="E2304">
        <v>130</v>
      </c>
      <c r="F2304">
        <v>130</v>
      </c>
      <c r="G2304">
        <v>130</v>
      </c>
      <c r="J2304">
        <v>2016</v>
      </c>
      <c r="L2304">
        <v>1</v>
      </c>
      <c r="O2304" t="s">
        <v>6938</v>
      </c>
      <c r="P2304">
        <v>5</v>
      </c>
      <c r="Q2304">
        <v>6</v>
      </c>
    </row>
    <row r="2305" spans="1:17" x14ac:dyDescent="0.25">
      <c r="A2305" s="43">
        <v>2303</v>
      </c>
      <c r="B2305" t="s">
        <v>6939</v>
      </c>
      <c r="C2305" t="s">
        <v>6940</v>
      </c>
      <c r="D2305">
        <v>2685048</v>
      </c>
      <c r="E2305">
        <v>130</v>
      </c>
      <c r="F2305">
        <v>60</v>
      </c>
      <c r="G2305">
        <v>119</v>
      </c>
      <c r="J2305">
        <v>2008</v>
      </c>
      <c r="L2305">
        <v>1</v>
      </c>
      <c r="N2305">
        <v>90</v>
      </c>
      <c r="O2305" t="s">
        <v>6941</v>
      </c>
      <c r="P2305">
        <v>5</v>
      </c>
      <c r="Q2305">
        <v>6</v>
      </c>
    </row>
    <row r="2306" spans="1:17" x14ac:dyDescent="0.25">
      <c r="A2306" s="43">
        <v>2304</v>
      </c>
      <c r="B2306" t="s">
        <v>6942</v>
      </c>
      <c r="C2306" t="s">
        <v>6943</v>
      </c>
      <c r="D2306">
        <v>2685064</v>
      </c>
      <c r="E2306">
        <v>130</v>
      </c>
      <c r="F2306">
        <v>58</v>
      </c>
      <c r="G2306">
        <v>111</v>
      </c>
      <c r="J2306">
        <v>2008</v>
      </c>
      <c r="L2306">
        <v>1</v>
      </c>
      <c r="N2306">
        <v>90</v>
      </c>
      <c r="O2306" t="s">
        <v>6944</v>
      </c>
      <c r="P2306">
        <v>5</v>
      </c>
      <c r="Q2306">
        <v>6</v>
      </c>
    </row>
    <row r="2307" spans="1:17" x14ac:dyDescent="0.25">
      <c r="A2307" s="43">
        <v>2305</v>
      </c>
      <c r="B2307" t="s">
        <v>6945</v>
      </c>
      <c r="C2307" t="s">
        <v>6946</v>
      </c>
      <c r="D2307">
        <v>996844</v>
      </c>
      <c r="E2307">
        <v>130</v>
      </c>
      <c r="F2307">
        <v>61</v>
      </c>
      <c r="G2307">
        <v>109</v>
      </c>
      <c r="J2307">
        <v>1978</v>
      </c>
      <c r="L2307">
        <v>1</v>
      </c>
      <c r="O2307" t="s">
        <v>6947</v>
      </c>
      <c r="P2307">
        <v>5</v>
      </c>
      <c r="Q2307">
        <v>6</v>
      </c>
    </row>
    <row r="2308" spans="1:17" x14ac:dyDescent="0.25">
      <c r="A2308" s="43">
        <v>2306</v>
      </c>
      <c r="B2308" t="s">
        <v>6948</v>
      </c>
      <c r="C2308" t="s">
        <v>6949</v>
      </c>
      <c r="D2308">
        <v>2508762</v>
      </c>
      <c r="E2308">
        <v>120</v>
      </c>
      <c r="F2308">
        <v>154</v>
      </c>
      <c r="G2308">
        <v>154</v>
      </c>
      <c r="J2308">
        <v>1998</v>
      </c>
      <c r="L2308">
        <v>2</v>
      </c>
      <c r="M2308">
        <v>7</v>
      </c>
      <c r="O2308" t="s">
        <v>6950</v>
      </c>
      <c r="P2308">
        <v>5</v>
      </c>
      <c r="Q2308">
        <v>6</v>
      </c>
    </row>
    <row r="2309" spans="1:17" x14ac:dyDescent="0.25">
      <c r="A2309" s="43">
        <v>2307</v>
      </c>
      <c r="B2309" t="s">
        <v>6951</v>
      </c>
      <c r="C2309" t="s">
        <v>6952</v>
      </c>
      <c r="D2309">
        <v>997689</v>
      </c>
      <c r="E2309">
        <v>120</v>
      </c>
      <c r="F2309">
        <v>126</v>
      </c>
      <c r="G2309">
        <v>126</v>
      </c>
      <c r="J2309">
        <v>1957</v>
      </c>
      <c r="K2309">
        <v>1972</v>
      </c>
      <c r="L2309">
        <v>2</v>
      </c>
      <c r="M2309">
        <v>7</v>
      </c>
      <c r="O2309" t="s">
        <v>6953</v>
      </c>
      <c r="P2309">
        <v>5</v>
      </c>
      <c r="Q2309">
        <v>6</v>
      </c>
    </row>
    <row r="2310" spans="1:17" x14ac:dyDescent="0.25">
      <c r="A2310" s="43">
        <v>2308</v>
      </c>
      <c r="B2310" t="s">
        <v>6954</v>
      </c>
      <c r="C2310" t="s">
        <v>6955</v>
      </c>
      <c r="D2310">
        <v>2702979</v>
      </c>
      <c r="E2310">
        <v>130</v>
      </c>
      <c r="F2310">
        <v>56</v>
      </c>
      <c r="G2310">
        <v>108</v>
      </c>
      <c r="J2310">
        <v>2008</v>
      </c>
      <c r="L2310">
        <v>2</v>
      </c>
      <c r="M2310">
        <v>7</v>
      </c>
      <c r="N2310">
        <v>90</v>
      </c>
      <c r="O2310" t="s">
        <v>6956</v>
      </c>
      <c r="P2310">
        <v>5</v>
      </c>
      <c r="Q2310">
        <v>6</v>
      </c>
    </row>
    <row r="2311" spans="1:17" x14ac:dyDescent="0.25">
      <c r="A2311" s="43">
        <v>2309</v>
      </c>
      <c r="B2311" t="s">
        <v>6957</v>
      </c>
      <c r="C2311" t="s">
        <v>6958</v>
      </c>
      <c r="D2311">
        <v>996002</v>
      </c>
      <c r="E2311">
        <v>140</v>
      </c>
      <c r="F2311">
        <v>8648</v>
      </c>
      <c r="G2311">
        <v>8648</v>
      </c>
      <c r="J2311">
        <v>2008</v>
      </c>
      <c r="L2311">
        <v>2</v>
      </c>
      <c r="M2311">
        <v>7</v>
      </c>
      <c r="N2311">
        <v>90</v>
      </c>
      <c r="O2311" t="s">
        <v>6959</v>
      </c>
      <c r="P2311">
        <v>5</v>
      </c>
      <c r="Q2311">
        <v>6</v>
      </c>
    </row>
    <row r="2312" spans="1:17" x14ac:dyDescent="0.25">
      <c r="A2312" s="43">
        <v>2310</v>
      </c>
      <c r="B2312" t="s">
        <v>6960</v>
      </c>
      <c r="C2312" t="s">
        <v>6961</v>
      </c>
      <c r="D2312">
        <v>995156</v>
      </c>
      <c r="E2312">
        <v>120</v>
      </c>
      <c r="F2312">
        <v>151</v>
      </c>
      <c r="G2312">
        <v>151</v>
      </c>
      <c r="J2312">
        <v>1969</v>
      </c>
      <c r="L2312">
        <v>2</v>
      </c>
      <c r="M2312">
        <v>7</v>
      </c>
      <c r="N2312">
        <v>90</v>
      </c>
      <c r="O2312" t="s">
        <v>6962</v>
      </c>
      <c r="P2312">
        <v>5</v>
      </c>
      <c r="Q2312">
        <v>6</v>
      </c>
    </row>
    <row r="2313" spans="1:17" x14ac:dyDescent="0.25">
      <c r="A2313" s="43">
        <v>2311</v>
      </c>
      <c r="B2313" t="s">
        <v>6963</v>
      </c>
      <c r="C2313" t="s">
        <v>6964</v>
      </c>
      <c r="D2313">
        <v>996703</v>
      </c>
      <c r="E2313">
        <v>130</v>
      </c>
      <c r="F2313">
        <v>61</v>
      </c>
      <c r="G2313">
        <v>109</v>
      </c>
      <c r="J2313">
        <v>1978</v>
      </c>
      <c r="L2313">
        <v>1</v>
      </c>
      <c r="O2313" t="s">
        <v>6965</v>
      </c>
      <c r="P2313">
        <v>5</v>
      </c>
      <c r="Q2313">
        <v>6</v>
      </c>
    </row>
    <row r="2314" spans="1:17" x14ac:dyDescent="0.25">
      <c r="A2314" s="43">
        <v>2312</v>
      </c>
      <c r="B2314" t="s">
        <v>6966</v>
      </c>
      <c r="C2314" t="s">
        <v>6967</v>
      </c>
      <c r="D2314">
        <v>996726</v>
      </c>
      <c r="E2314">
        <v>130</v>
      </c>
      <c r="F2314">
        <v>61</v>
      </c>
      <c r="G2314">
        <v>109</v>
      </c>
      <c r="J2314">
        <v>1978</v>
      </c>
      <c r="L2314">
        <v>1</v>
      </c>
      <c r="O2314" t="s">
        <v>6968</v>
      </c>
      <c r="P2314">
        <v>5</v>
      </c>
      <c r="Q2314">
        <v>6</v>
      </c>
    </row>
    <row r="2315" spans="1:17" x14ac:dyDescent="0.25">
      <c r="A2315" s="43">
        <v>2313</v>
      </c>
      <c r="B2315" t="s">
        <v>6969</v>
      </c>
      <c r="C2315" t="s">
        <v>6970</v>
      </c>
      <c r="D2315">
        <v>994909</v>
      </c>
      <c r="E2315">
        <v>130</v>
      </c>
      <c r="F2315">
        <v>79</v>
      </c>
      <c r="G2315">
        <v>131</v>
      </c>
      <c r="J2315">
        <v>1975</v>
      </c>
      <c r="L2315">
        <v>1</v>
      </c>
      <c r="N2315">
        <v>0</v>
      </c>
      <c r="O2315" t="s">
        <v>6971</v>
      </c>
      <c r="P2315">
        <v>5</v>
      </c>
      <c r="Q2315">
        <v>6</v>
      </c>
    </row>
    <row r="2316" spans="1:17" x14ac:dyDescent="0.25">
      <c r="A2316" s="43">
        <v>2314</v>
      </c>
      <c r="B2316" t="s">
        <v>6972</v>
      </c>
      <c r="C2316" t="s">
        <v>6973</v>
      </c>
      <c r="D2316">
        <v>994011</v>
      </c>
      <c r="E2316">
        <v>120</v>
      </c>
      <c r="F2316">
        <v>119</v>
      </c>
      <c r="G2316">
        <v>119</v>
      </c>
      <c r="J2316">
        <v>1972</v>
      </c>
      <c r="L2316">
        <v>2</v>
      </c>
      <c r="M2316">
        <v>3</v>
      </c>
      <c r="N2316">
        <v>2</v>
      </c>
      <c r="O2316" t="s">
        <v>6974</v>
      </c>
      <c r="P2316">
        <v>5</v>
      </c>
      <c r="Q2316">
        <v>6</v>
      </c>
    </row>
    <row r="2317" spans="1:17" x14ac:dyDescent="0.25">
      <c r="A2317" s="43">
        <v>2315</v>
      </c>
      <c r="B2317" t="s">
        <v>6975</v>
      </c>
      <c r="C2317" t="s">
        <v>6976</v>
      </c>
      <c r="D2317">
        <v>2516386</v>
      </c>
      <c r="E2317">
        <v>120</v>
      </c>
      <c r="F2317">
        <v>113</v>
      </c>
      <c r="G2317">
        <v>113</v>
      </c>
      <c r="J2317">
        <v>1999</v>
      </c>
      <c r="L2317">
        <v>1</v>
      </c>
      <c r="O2317" t="s">
        <v>6977</v>
      </c>
      <c r="P2317">
        <v>5</v>
      </c>
      <c r="Q2317">
        <v>6</v>
      </c>
    </row>
    <row r="2318" spans="1:17" x14ac:dyDescent="0.25">
      <c r="A2318" s="43">
        <v>2316</v>
      </c>
      <c r="B2318" t="s">
        <v>6978</v>
      </c>
      <c r="C2318" t="s">
        <v>6979</v>
      </c>
      <c r="D2318">
        <v>996164</v>
      </c>
      <c r="E2318">
        <v>120</v>
      </c>
      <c r="F2318">
        <v>175</v>
      </c>
      <c r="G2318">
        <v>175</v>
      </c>
      <c r="J2318">
        <v>1979</v>
      </c>
      <c r="K2318">
        <v>1999</v>
      </c>
      <c r="L2318">
        <v>6</v>
      </c>
      <c r="M2318">
        <v>3</v>
      </c>
      <c r="N2318">
        <v>90</v>
      </c>
      <c r="O2318" t="s">
        <v>6980</v>
      </c>
      <c r="P2318">
        <v>5</v>
      </c>
      <c r="Q2318">
        <v>6</v>
      </c>
    </row>
    <row r="2319" spans="1:17" x14ac:dyDescent="0.25">
      <c r="A2319" s="43">
        <v>2317</v>
      </c>
      <c r="B2319" t="s">
        <v>6981</v>
      </c>
      <c r="C2319" t="s">
        <v>6982</v>
      </c>
      <c r="D2319">
        <v>994894</v>
      </c>
      <c r="E2319">
        <v>130</v>
      </c>
      <c r="F2319">
        <v>90</v>
      </c>
      <c r="G2319">
        <v>90</v>
      </c>
      <c r="J2319">
        <v>1993</v>
      </c>
      <c r="L2319">
        <v>1</v>
      </c>
      <c r="O2319" t="s">
        <v>6983</v>
      </c>
      <c r="P2319">
        <v>5</v>
      </c>
      <c r="Q2319">
        <v>6</v>
      </c>
    </row>
    <row r="2320" spans="1:17" x14ac:dyDescent="0.25">
      <c r="A2320" s="43">
        <v>2318</v>
      </c>
      <c r="B2320" t="s">
        <v>6984</v>
      </c>
      <c r="C2320" t="s">
        <v>326</v>
      </c>
      <c r="D2320">
        <v>995785</v>
      </c>
      <c r="E2320">
        <v>420</v>
      </c>
      <c r="F2320">
        <v>71</v>
      </c>
      <c r="H2320">
        <v>121</v>
      </c>
      <c r="J2320">
        <v>1955</v>
      </c>
      <c r="L2320">
        <v>1</v>
      </c>
      <c r="N2320">
        <v>90</v>
      </c>
      <c r="O2320" t="s">
        <v>6985</v>
      </c>
      <c r="P2320">
        <v>5</v>
      </c>
      <c r="Q2320">
        <v>6</v>
      </c>
    </row>
    <row r="2321" spans="1:17" x14ac:dyDescent="0.25">
      <c r="A2321" s="43">
        <v>2319</v>
      </c>
      <c r="B2321" t="s">
        <v>6986</v>
      </c>
      <c r="C2321" t="s">
        <v>6987</v>
      </c>
      <c r="D2321">
        <v>2540509</v>
      </c>
      <c r="E2321">
        <v>120</v>
      </c>
      <c r="F2321">
        <v>167</v>
      </c>
      <c r="G2321">
        <v>167</v>
      </c>
      <c r="J2321">
        <v>2001</v>
      </c>
      <c r="L2321">
        <v>1</v>
      </c>
      <c r="O2321" t="s">
        <v>6988</v>
      </c>
      <c r="P2321">
        <v>5</v>
      </c>
      <c r="Q2321">
        <v>6</v>
      </c>
    </row>
    <row r="2322" spans="1:17" x14ac:dyDescent="0.25">
      <c r="A2322" s="43">
        <v>2320</v>
      </c>
      <c r="B2322" t="s">
        <v>6989</v>
      </c>
      <c r="C2322" t="s">
        <v>6990</v>
      </c>
      <c r="D2322">
        <v>100103480</v>
      </c>
      <c r="E2322">
        <v>131</v>
      </c>
      <c r="F2322">
        <v>120</v>
      </c>
      <c r="G2322">
        <v>120</v>
      </c>
      <c r="J2322">
        <v>2018</v>
      </c>
      <c r="L2322">
        <v>1</v>
      </c>
      <c r="O2322" t="s">
        <v>1002</v>
      </c>
      <c r="P2322">
        <v>5</v>
      </c>
      <c r="Q2322">
        <v>6</v>
      </c>
    </row>
    <row r="2323" spans="1:17" x14ac:dyDescent="0.25">
      <c r="A2323" s="43">
        <v>2321</v>
      </c>
      <c r="B2323" t="s">
        <v>6991</v>
      </c>
      <c r="C2323" t="s">
        <v>6992</v>
      </c>
      <c r="D2323">
        <v>997325</v>
      </c>
      <c r="E2323">
        <v>130</v>
      </c>
      <c r="F2323">
        <v>75</v>
      </c>
      <c r="G2323">
        <v>130</v>
      </c>
      <c r="J2323">
        <v>1974</v>
      </c>
      <c r="L2323">
        <v>1</v>
      </c>
      <c r="O2323" t="s">
        <v>6993</v>
      </c>
      <c r="P2323">
        <v>5</v>
      </c>
      <c r="Q2323">
        <v>6</v>
      </c>
    </row>
    <row r="2324" spans="1:17" x14ac:dyDescent="0.25">
      <c r="A2324" s="43">
        <v>2322</v>
      </c>
      <c r="B2324" t="s">
        <v>6994</v>
      </c>
      <c r="C2324" t="s">
        <v>6995</v>
      </c>
      <c r="D2324">
        <v>993673</v>
      </c>
      <c r="E2324">
        <v>120</v>
      </c>
      <c r="F2324">
        <v>109</v>
      </c>
      <c r="G2324">
        <v>109</v>
      </c>
      <c r="J2324">
        <v>1973</v>
      </c>
      <c r="L2324">
        <v>2</v>
      </c>
      <c r="M2324">
        <v>7</v>
      </c>
      <c r="O2324" t="s">
        <v>6996</v>
      </c>
      <c r="P2324">
        <v>5</v>
      </c>
      <c r="Q2324">
        <v>6</v>
      </c>
    </row>
    <row r="2325" spans="1:17" x14ac:dyDescent="0.25">
      <c r="A2325" s="43">
        <v>2323</v>
      </c>
      <c r="B2325" t="s">
        <v>6997</v>
      </c>
      <c r="C2325" t="s">
        <v>6998</v>
      </c>
      <c r="D2325">
        <v>996556</v>
      </c>
      <c r="E2325">
        <v>120</v>
      </c>
      <c r="F2325">
        <v>191</v>
      </c>
      <c r="G2325">
        <v>191</v>
      </c>
      <c r="J2325">
        <v>1990</v>
      </c>
      <c r="K2325">
        <v>2011</v>
      </c>
      <c r="L2325">
        <v>2</v>
      </c>
      <c r="M2325">
        <v>7</v>
      </c>
      <c r="N2325">
        <v>2</v>
      </c>
      <c r="O2325" t="s">
        <v>6999</v>
      </c>
      <c r="P2325">
        <v>5</v>
      </c>
      <c r="Q2325">
        <v>6</v>
      </c>
    </row>
    <row r="2326" spans="1:17" x14ac:dyDescent="0.25">
      <c r="A2326" s="43">
        <v>2324</v>
      </c>
      <c r="B2326" t="s">
        <v>7000</v>
      </c>
      <c r="C2326" t="s">
        <v>7001</v>
      </c>
      <c r="D2326">
        <v>997147</v>
      </c>
      <c r="E2326">
        <v>130</v>
      </c>
      <c r="F2326">
        <v>101</v>
      </c>
      <c r="G2326">
        <v>101</v>
      </c>
      <c r="J2326">
        <v>1966</v>
      </c>
      <c r="L2326">
        <v>2</v>
      </c>
      <c r="M2326">
        <v>7</v>
      </c>
      <c r="O2326" t="s">
        <v>7002</v>
      </c>
      <c r="P2326">
        <v>5</v>
      </c>
      <c r="Q2326">
        <v>6</v>
      </c>
    </row>
    <row r="2327" spans="1:17" x14ac:dyDescent="0.25">
      <c r="A2327" s="43">
        <v>2325</v>
      </c>
      <c r="B2327" t="s">
        <v>7003</v>
      </c>
      <c r="C2327" t="s">
        <v>7004</v>
      </c>
      <c r="D2327">
        <v>996995</v>
      </c>
      <c r="E2327">
        <v>130</v>
      </c>
      <c r="F2327">
        <v>61</v>
      </c>
      <c r="G2327">
        <v>109</v>
      </c>
      <c r="J2327">
        <v>1978</v>
      </c>
      <c r="L2327">
        <v>1</v>
      </c>
      <c r="O2327" t="s">
        <v>7005</v>
      </c>
      <c r="P2327">
        <v>5</v>
      </c>
      <c r="Q2327">
        <v>6</v>
      </c>
    </row>
    <row r="2328" spans="1:17" x14ac:dyDescent="0.25">
      <c r="A2328" s="43">
        <v>2326</v>
      </c>
      <c r="B2328" t="s">
        <v>7006</v>
      </c>
      <c r="C2328" t="s">
        <v>7007</v>
      </c>
      <c r="D2328">
        <v>2702974</v>
      </c>
      <c r="E2328">
        <v>130</v>
      </c>
      <c r="F2328">
        <v>56</v>
      </c>
      <c r="G2328">
        <v>108</v>
      </c>
      <c r="J2328">
        <v>2008</v>
      </c>
      <c r="L2328">
        <v>2</v>
      </c>
      <c r="M2328">
        <v>7</v>
      </c>
      <c r="N2328">
        <v>90</v>
      </c>
      <c r="O2328" t="s">
        <v>7008</v>
      </c>
      <c r="P2328">
        <v>5</v>
      </c>
      <c r="Q2328">
        <v>6</v>
      </c>
    </row>
    <row r="2329" spans="1:17" x14ac:dyDescent="0.25">
      <c r="A2329" s="43">
        <v>2327</v>
      </c>
      <c r="B2329" t="s">
        <v>7009</v>
      </c>
      <c r="C2329" t="s">
        <v>7010</v>
      </c>
      <c r="D2329">
        <v>996511</v>
      </c>
      <c r="E2329">
        <v>120</v>
      </c>
      <c r="F2329">
        <v>122</v>
      </c>
      <c r="G2329">
        <v>122</v>
      </c>
      <c r="J2329">
        <v>1965</v>
      </c>
      <c r="L2329">
        <v>2</v>
      </c>
      <c r="M2329">
        <v>7</v>
      </c>
      <c r="N2329">
        <v>2</v>
      </c>
      <c r="O2329" t="s">
        <v>7011</v>
      </c>
      <c r="P2329">
        <v>5</v>
      </c>
      <c r="Q2329">
        <v>6</v>
      </c>
    </row>
    <row r="2330" spans="1:17" x14ac:dyDescent="0.25">
      <c r="A2330" s="43">
        <v>2328</v>
      </c>
      <c r="B2330" t="s">
        <v>7012</v>
      </c>
      <c r="C2330" t="s">
        <v>7013</v>
      </c>
      <c r="D2330">
        <v>996929</v>
      </c>
      <c r="E2330">
        <v>130</v>
      </c>
      <c r="F2330">
        <v>152</v>
      </c>
      <c r="G2330">
        <v>122</v>
      </c>
      <c r="J2330">
        <v>1967</v>
      </c>
      <c r="L2330">
        <v>1</v>
      </c>
      <c r="O2330" t="s">
        <v>7014</v>
      </c>
      <c r="P2330">
        <v>5</v>
      </c>
      <c r="Q2330">
        <v>6</v>
      </c>
    </row>
    <row r="2331" spans="1:17" x14ac:dyDescent="0.25">
      <c r="A2331" s="43">
        <v>2329</v>
      </c>
      <c r="B2331" t="s">
        <v>7015</v>
      </c>
      <c r="C2331" t="s">
        <v>7016</v>
      </c>
      <c r="D2331">
        <v>994947</v>
      </c>
      <c r="E2331">
        <v>130</v>
      </c>
      <c r="F2331">
        <v>75</v>
      </c>
      <c r="G2331">
        <v>125</v>
      </c>
      <c r="J2331">
        <v>1975</v>
      </c>
      <c r="L2331">
        <v>7</v>
      </c>
      <c r="M2331">
        <v>1</v>
      </c>
      <c r="O2331" t="s">
        <v>7017</v>
      </c>
      <c r="P2331">
        <v>5</v>
      </c>
      <c r="Q2331">
        <v>6</v>
      </c>
    </row>
    <row r="2332" spans="1:17" x14ac:dyDescent="0.25">
      <c r="A2332" s="43">
        <v>2330</v>
      </c>
      <c r="B2332" t="s">
        <v>7018</v>
      </c>
      <c r="C2332" t="s">
        <v>7019</v>
      </c>
      <c r="D2332">
        <v>997695</v>
      </c>
      <c r="E2332">
        <v>120</v>
      </c>
      <c r="F2332">
        <v>125</v>
      </c>
      <c r="G2332">
        <v>183</v>
      </c>
      <c r="J2332">
        <v>1952</v>
      </c>
      <c r="L2332">
        <v>5</v>
      </c>
      <c r="M2332">
        <v>1</v>
      </c>
      <c r="N2332">
        <v>2</v>
      </c>
      <c r="O2332" t="s">
        <v>7020</v>
      </c>
      <c r="P2332">
        <v>5</v>
      </c>
      <c r="Q2332">
        <v>6</v>
      </c>
    </row>
    <row r="2333" spans="1:17" x14ac:dyDescent="0.25">
      <c r="A2333" s="43">
        <v>2331</v>
      </c>
      <c r="B2333" t="s">
        <v>7021</v>
      </c>
      <c r="C2333" t="s">
        <v>7022</v>
      </c>
      <c r="D2333">
        <v>997078</v>
      </c>
      <c r="E2333">
        <v>120</v>
      </c>
      <c r="F2333">
        <v>202</v>
      </c>
      <c r="G2333">
        <v>176</v>
      </c>
      <c r="J2333">
        <v>1968</v>
      </c>
      <c r="L2333">
        <v>2</v>
      </c>
      <c r="M2333">
        <v>7</v>
      </c>
      <c r="O2333" t="s">
        <v>7023</v>
      </c>
      <c r="P2333">
        <v>5</v>
      </c>
      <c r="Q2333">
        <v>6</v>
      </c>
    </row>
    <row r="2334" spans="1:17" x14ac:dyDescent="0.25">
      <c r="A2334" s="43">
        <v>2332</v>
      </c>
      <c r="B2334" t="s">
        <v>7024</v>
      </c>
      <c r="C2334" t="s">
        <v>7025</v>
      </c>
      <c r="D2334">
        <v>997102</v>
      </c>
      <c r="E2334">
        <v>120</v>
      </c>
      <c r="F2334">
        <v>130</v>
      </c>
      <c r="G2334">
        <v>130</v>
      </c>
      <c r="J2334">
        <v>1981</v>
      </c>
      <c r="L2334">
        <v>2</v>
      </c>
      <c r="M2334">
        <v>7</v>
      </c>
      <c r="N2334">
        <v>2</v>
      </c>
      <c r="O2334" t="s">
        <v>7026</v>
      </c>
      <c r="P2334">
        <v>5</v>
      </c>
      <c r="Q2334">
        <v>6</v>
      </c>
    </row>
    <row r="2335" spans="1:17" x14ac:dyDescent="0.25">
      <c r="A2335" s="43">
        <v>2333</v>
      </c>
      <c r="B2335" t="s">
        <v>7027</v>
      </c>
      <c r="C2335" t="s">
        <v>7028</v>
      </c>
      <c r="D2335">
        <v>996094</v>
      </c>
      <c r="E2335">
        <v>120</v>
      </c>
      <c r="F2335">
        <v>138</v>
      </c>
      <c r="G2335">
        <v>122</v>
      </c>
      <c r="J2335">
        <v>1956</v>
      </c>
      <c r="K2335">
        <v>1966</v>
      </c>
      <c r="L2335">
        <v>2</v>
      </c>
      <c r="M2335">
        <v>7</v>
      </c>
      <c r="O2335" t="s">
        <v>7029</v>
      </c>
      <c r="P2335">
        <v>5</v>
      </c>
      <c r="Q2335">
        <v>6</v>
      </c>
    </row>
    <row r="2336" spans="1:17" x14ac:dyDescent="0.25">
      <c r="A2336" s="43">
        <v>2334</v>
      </c>
      <c r="B2336" t="s">
        <v>7030</v>
      </c>
      <c r="C2336" t="s">
        <v>7031</v>
      </c>
      <c r="D2336">
        <v>995177</v>
      </c>
      <c r="E2336">
        <v>120</v>
      </c>
      <c r="F2336">
        <v>100</v>
      </c>
      <c r="G2336">
        <v>100</v>
      </c>
      <c r="J2336">
        <v>1850</v>
      </c>
      <c r="K2336">
        <v>1960</v>
      </c>
      <c r="L2336">
        <v>2</v>
      </c>
      <c r="M2336">
        <v>7</v>
      </c>
      <c r="O2336" t="s">
        <v>7032</v>
      </c>
      <c r="P2336">
        <v>5</v>
      </c>
      <c r="Q2336">
        <v>6</v>
      </c>
    </row>
    <row r="2337" spans="1:17" x14ac:dyDescent="0.25">
      <c r="A2337" s="43">
        <v>2335</v>
      </c>
      <c r="B2337" t="s">
        <v>7033</v>
      </c>
      <c r="C2337" t="s">
        <v>7034</v>
      </c>
      <c r="D2337">
        <v>997281</v>
      </c>
      <c r="E2337">
        <v>130</v>
      </c>
      <c r="F2337">
        <v>61</v>
      </c>
      <c r="G2337">
        <v>110</v>
      </c>
      <c r="J2337">
        <v>1966</v>
      </c>
      <c r="L2337">
        <v>1</v>
      </c>
      <c r="O2337" t="s">
        <v>7035</v>
      </c>
      <c r="P2337">
        <v>5</v>
      </c>
      <c r="Q2337">
        <v>6</v>
      </c>
    </row>
    <row r="2338" spans="1:17" x14ac:dyDescent="0.25">
      <c r="A2338" s="43">
        <v>2336</v>
      </c>
      <c r="B2338" t="s">
        <v>7036</v>
      </c>
      <c r="C2338" t="s">
        <v>7037</v>
      </c>
      <c r="D2338">
        <v>994042</v>
      </c>
      <c r="E2338">
        <v>120</v>
      </c>
      <c r="F2338">
        <v>188</v>
      </c>
      <c r="G2338">
        <v>188</v>
      </c>
      <c r="J2338">
        <v>1970</v>
      </c>
      <c r="K2338">
        <v>1980</v>
      </c>
      <c r="L2338">
        <v>1</v>
      </c>
      <c r="O2338" t="s">
        <v>7038</v>
      </c>
      <c r="P2338">
        <v>5</v>
      </c>
      <c r="Q2338">
        <v>6</v>
      </c>
    </row>
    <row r="2339" spans="1:17" x14ac:dyDescent="0.25">
      <c r="A2339" s="43">
        <v>2337</v>
      </c>
      <c r="B2339" t="s">
        <v>7039</v>
      </c>
      <c r="C2339" t="s">
        <v>7040</v>
      </c>
      <c r="D2339">
        <v>996030</v>
      </c>
      <c r="E2339">
        <v>120</v>
      </c>
      <c r="F2339">
        <v>199</v>
      </c>
      <c r="G2339">
        <v>199</v>
      </c>
      <c r="J2339">
        <v>1969</v>
      </c>
      <c r="L2339">
        <v>2</v>
      </c>
      <c r="M2339">
        <v>7</v>
      </c>
      <c r="O2339" t="s">
        <v>7041</v>
      </c>
      <c r="P2339">
        <v>5</v>
      </c>
      <c r="Q2339">
        <v>6</v>
      </c>
    </row>
    <row r="2340" spans="1:17" x14ac:dyDescent="0.25">
      <c r="A2340" s="43">
        <v>2338</v>
      </c>
      <c r="B2340" t="s">
        <v>7042</v>
      </c>
      <c r="C2340" t="s">
        <v>7043</v>
      </c>
      <c r="D2340">
        <v>996599</v>
      </c>
      <c r="E2340">
        <v>120</v>
      </c>
      <c r="F2340">
        <v>140</v>
      </c>
      <c r="G2340">
        <v>140</v>
      </c>
      <c r="J2340">
        <v>1976</v>
      </c>
      <c r="L2340">
        <v>2</v>
      </c>
      <c r="M2340">
        <v>7</v>
      </c>
      <c r="O2340" t="s">
        <v>7044</v>
      </c>
      <c r="P2340">
        <v>5</v>
      </c>
      <c r="Q2340">
        <v>6</v>
      </c>
    </row>
    <row r="2341" spans="1:17" x14ac:dyDescent="0.25">
      <c r="A2341" s="43">
        <v>2339</v>
      </c>
      <c r="B2341" t="s">
        <v>7045</v>
      </c>
      <c r="C2341" t="s">
        <v>7046</v>
      </c>
      <c r="D2341">
        <v>995656</v>
      </c>
      <c r="E2341">
        <v>530</v>
      </c>
      <c r="F2341">
        <v>55</v>
      </c>
      <c r="H2341">
        <v>55</v>
      </c>
      <c r="J2341">
        <v>2009</v>
      </c>
      <c r="L2341">
        <v>5</v>
      </c>
      <c r="M2341">
        <v>1</v>
      </c>
      <c r="N2341">
        <v>90</v>
      </c>
      <c r="O2341" t="s">
        <v>7047</v>
      </c>
      <c r="P2341">
        <v>5</v>
      </c>
      <c r="Q2341">
        <v>6</v>
      </c>
    </row>
    <row r="2342" spans="1:17" x14ac:dyDescent="0.25">
      <c r="A2342" s="43">
        <v>2340</v>
      </c>
      <c r="B2342" t="s">
        <v>7048</v>
      </c>
      <c r="C2342" t="s">
        <v>7049</v>
      </c>
      <c r="D2342">
        <v>997602</v>
      </c>
      <c r="E2342">
        <v>120</v>
      </c>
      <c r="F2342">
        <v>95</v>
      </c>
      <c r="G2342">
        <v>138</v>
      </c>
      <c r="H2342">
        <v>14</v>
      </c>
      <c r="J2342">
        <v>1948</v>
      </c>
      <c r="K2342">
        <v>1984</v>
      </c>
      <c r="L2342">
        <v>2</v>
      </c>
      <c r="M2342">
        <v>7</v>
      </c>
      <c r="O2342" t="s">
        <v>7050</v>
      </c>
      <c r="P2342">
        <v>5</v>
      </c>
      <c r="Q2342">
        <v>6</v>
      </c>
    </row>
    <row r="2343" spans="1:17" x14ac:dyDescent="0.25">
      <c r="A2343" s="43">
        <v>2341</v>
      </c>
      <c r="B2343" t="s">
        <v>7051</v>
      </c>
      <c r="C2343" t="s">
        <v>7052</v>
      </c>
      <c r="D2343">
        <v>994150</v>
      </c>
      <c r="E2343">
        <v>140</v>
      </c>
      <c r="F2343">
        <v>452</v>
      </c>
      <c r="G2343">
        <v>904</v>
      </c>
      <c r="J2343">
        <v>1991</v>
      </c>
      <c r="L2343">
        <v>1</v>
      </c>
      <c r="O2343" t="s">
        <v>7053</v>
      </c>
      <c r="P2343">
        <v>5</v>
      </c>
      <c r="Q2343">
        <v>6</v>
      </c>
    </row>
    <row r="2344" spans="1:17" x14ac:dyDescent="0.25">
      <c r="A2344" s="43">
        <v>2342</v>
      </c>
      <c r="B2344" t="s">
        <v>7054</v>
      </c>
      <c r="C2344" t="s">
        <v>7055</v>
      </c>
      <c r="D2344">
        <v>995627</v>
      </c>
      <c r="E2344">
        <v>323</v>
      </c>
      <c r="F2344">
        <v>416</v>
      </c>
      <c r="H2344">
        <v>416</v>
      </c>
      <c r="J2344">
        <v>1965</v>
      </c>
      <c r="L2344">
        <v>2</v>
      </c>
      <c r="M2344">
        <v>7</v>
      </c>
      <c r="N2344">
        <v>90</v>
      </c>
      <c r="O2344" t="s">
        <v>7056</v>
      </c>
      <c r="P2344">
        <v>5</v>
      </c>
      <c r="Q2344">
        <v>6</v>
      </c>
    </row>
    <row r="2345" spans="1:17" x14ac:dyDescent="0.25">
      <c r="A2345" s="43">
        <v>2343</v>
      </c>
      <c r="B2345" t="s">
        <v>7057</v>
      </c>
      <c r="C2345" t="s">
        <v>7058</v>
      </c>
      <c r="D2345">
        <v>997547</v>
      </c>
      <c r="E2345">
        <v>120</v>
      </c>
      <c r="F2345">
        <v>123</v>
      </c>
      <c r="G2345">
        <v>123</v>
      </c>
      <c r="J2345">
        <v>1981</v>
      </c>
      <c r="L2345">
        <v>7</v>
      </c>
      <c r="M2345">
        <v>1</v>
      </c>
      <c r="O2345" t="s">
        <v>7059</v>
      </c>
      <c r="P2345">
        <v>5</v>
      </c>
      <c r="Q2345">
        <v>6</v>
      </c>
    </row>
    <row r="2346" spans="1:17" x14ac:dyDescent="0.25">
      <c r="A2346" s="43">
        <v>2344</v>
      </c>
      <c r="B2346" t="s">
        <v>7060</v>
      </c>
      <c r="C2346" t="s">
        <v>4390</v>
      </c>
      <c r="D2346">
        <v>994339</v>
      </c>
      <c r="E2346">
        <v>323</v>
      </c>
      <c r="F2346">
        <v>57</v>
      </c>
      <c r="H2346">
        <v>57</v>
      </c>
      <c r="J2346">
        <v>2005</v>
      </c>
      <c r="L2346">
        <v>9</v>
      </c>
      <c r="O2346" t="s">
        <v>7061</v>
      </c>
      <c r="P2346">
        <v>5</v>
      </c>
      <c r="Q2346">
        <v>6</v>
      </c>
    </row>
    <row r="2347" spans="1:17" x14ac:dyDescent="0.25">
      <c r="A2347" s="43">
        <v>2345</v>
      </c>
      <c r="B2347" t="s">
        <v>7062</v>
      </c>
      <c r="C2347" t="s">
        <v>7063</v>
      </c>
      <c r="D2347">
        <v>995301</v>
      </c>
      <c r="E2347">
        <v>130</v>
      </c>
      <c r="F2347">
        <v>75</v>
      </c>
      <c r="G2347">
        <v>124</v>
      </c>
      <c r="J2347">
        <v>1977</v>
      </c>
      <c r="L2347">
        <v>7</v>
      </c>
      <c r="M2347">
        <v>1</v>
      </c>
      <c r="O2347" t="s">
        <v>7064</v>
      </c>
      <c r="P2347">
        <v>5</v>
      </c>
      <c r="Q2347">
        <v>6</v>
      </c>
    </row>
    <row r="2348" spans="1:17" x14ac:dyDescent="0.25">
      <c r="A2348" s="43">
        <v>2346</v>
      </c>
      <c r="B2348" t="s">
        <v>7065</v>
      </c>
      <c r="C2348" t="s">
        <v>7066</v>
      </c>
      <c r="D2348">
        <v>996693</v>
      </c>
      <c r="E2348">
        <v>130</v>
      </c>
      <c r="F2348">
        <v>61</v>
      </c>
      <c r="G2348">
        <v>109</v>
      </c>
      <c r="J2348">
        <v>1978</v>
      </c>
      <c r="L2348">
        <v>1</v>
      </c>
      <c r="O2348" t="s">
        <v>7067</v>
      </c>
      <c r="P2348">
        <v>5</v>
      </c>
      <c r="Q2348">
        <v>6</v>
      </c>
    </row>
    <row r="2349" spans="1:17" x14ac:dyDescent="0.25">
      <c r="A2349" s="43">
        <v>2347</v>
      </c>
      <c r="B2349" t="s">
        <v>7068</v>
      </c>
      <c r="C2349" t="s">
        <v>7069</v>
      </c>
      <c r="D2349">
        <v>995707</v>
      </c>
      <c r="E2349">
        <v>223</v>
      </c>
      <c r="F2349">
        <v>3751</v>
      </c>
      <c r="H2349">
        <v>3851</v>
      </c>
      <c r="J2349">
        <v>1985</v>
      </c>
      <c r="K2349">
        <v>2008</v>
      </c>
      <c r="L2349">
        <v>1</v>
      </c>
      <c r="O2349" t="s">
        <v>7070</v>
      </c>
      <c r="P2349">
        <v>5</v>
      </c>
      <c r="Q2349">
        <v>6</v>
      </c>
    </row>
    <row r="2350" spans="1:17" x14ac:dyDescent="0.25">
      <c r="A2350" s="43">
        <v>2348</v>
      </c>
      <c r="B2350" t="s">
        <v>7071</v>
      </c>
      <c r="C2350" t="s">
        <v>7072</v>
      </c>
      <c r="D2350">
        <v>997654</v>
      </c>
      <c r="E2350">
        <v>120</v>
      </c>
      <c r="F2350">
        <v>204</v>
      </c>
      <c r="G2350">
        <v>204</v>
      </c>
      <c r="J2350">
        <v>1969</v>
      </c>
      <c r="L2350">
        <v>2</v>
      </c>
      <c r="M2350">
        <v>7</v>
      </c>
      <c r="O2350" t="s">
        <v>7073</v>
      </c>
      <c r="P2350">
        <v>5</v>
      </c>
      <c r="Q2350">
        <v>6</v>
      </c>
    </row>
    <row r="2351" spans="1:17" x14ac:dyDescent="0.25">
      <c r="A2351" s="43">
        <v>2349</v>
      </c>
      <c r="B2351" t="s">
        <v>7074</v>
      </c>
      <c r="C2351" t="s">
        <v>7075</v>
      </c>
      <c r="D2351">
        <v>994421</v>
      </c>
      <c r="E2351">
        <v>120</v>
      </c>
      <c r="F2351">
        <v>111</v>
      </c>
      <c r="G2351">
        <v>111</v>
      </c>
      <c r="J2351">
        <v>1964</v>
      </c>
      <c r="L2351">
        <v>2</v>
      </c>
      <c r="M2351">
        <v>7</v>
      </c>
      <c r="O2351" t="s">
        <v>7076</v>
      </c>
      <c r="P2351">
        <v>5</v>
      </c>
      <c r="Q2351">
        <v>6</v>
      </c>
    </row>
    <row r="2352" spans="1:17" x14ac:dyDescent="0.25">
      <c r="A2352" s="43">
        <v>2350</v>
      </c>
      <c r="B2352" t="s">
        <v>7077</v>
      </c>
      <c r="C2352" t="s">
        <v>7078</v>
      </c>
      <c r="D2352">
        <v>100098584</v>
      </c>
      <c r="E2352">
        <v>131</v>
      </c>
      <c r="F2352">
        <v>130</v>
      </c>
      <c r="G2352">
        <v>130</v>
      </c>
      <c r="J2352">
        <v>2017</v>
      </c>
      <c r="L2352">
        <v>1</v>
      </c>
      <c r="O2352" t="s">
        <v>7079</v>
      </c>
      <c r="P2352">
        <v>5</v>
      </c>
      <c r="Q2352">
        <v>6</v>
      </c>
    </row>
    <row r="2353" spans="1:17" x14ac:dyDescent="0.25">
      <c r="A2353" s="43">
        <v>2351</v>
      </c>
      <c r="B2353" t="s">
        <v>7080</v>
      </c>
      <c r="C2353" t="s">
        <v>7081</v>
      </c>
      <c r="D2353">
        <v>994439</v>
      </c>
      <c r="E2353">
        <v>120</v>
      </c>
      <c r="F2353">
        <v>140</v>
      </c>
      <c r="G2353">
        <v>140</v>
      </c>
      <c r="J2353">
        <v>1970</v>
      </c>
      <c r="L2353">
        <v>2</v>
      </c>
      <c r="M2353">
        <v>7</v>
      </c>
      <c r="N2353">
        <v>2</v>
      </c>
      <c r="O2353" t="s">
        <v>7082</v>
      </c>
      <c r="P2353">
        <v>5</v>
      </c>
      <c r="Q2353">
        <v>6</v>
      </c>
    </row>
    <row r="2354" spans="1:17" x14ac:dyDescent="0.25">
      <c r="A2354" s="43">
        <v>2352</v>
      </c>
      <c r="B2354" t="s">
        <v>7083</v>
      </c>
      <c r="C2354" t="s">
        <v>7084</v>
      </c>
      <c r="D2354">
        <v>996476</v>
      </c>
      <c r="E2354">
        <v>120</v>
      </c>
      <c r="F2354">
        <v>78</v>
      </c>
      <c r="G2354">
        <v>137</v>
      </c>
      <c r="J2354">
        <v>1966</v>
      </c>
      <c r="K2354">
        <v>1989</v>
      </c>
      <c r="L2354">
        <v>5</v>
      </c>
      <c r="M2354">
        <v>1</v>
      </c>
      <c r="O2354" t="s">
        <v>7085</v>
      </c>
      <c r="P2354">
        <v>5</v>
      </c>
      <c r="Q2354">
        <v>6</v>
      </c>
    </row>
    <row r="2355" spans="1:17" x14ac:dyDescent="0.25">
      <c r="A2355" s="43">
        <v>2353</v>
      </c>
      <c r="B2355" t="s">
        <v>7086</v>
      </c>
      <c r="C2355" t="s">
        <v>7087</v>
      </c>
      <c r="D2355">
        <v>994310</v>
      </c>
      <c r="E2355">
        <v>120</v>
      </c>
      <c r="F2355">
        <v>123</v>
      </c>
      <c r="G2355">
        <v>123</v>
      </c>
      <c r="J2355">
        <v>1966</v>
      </c>
      <c r="L2355">
        <v>1</v>
      </c>
      <c r="N2355">
        <v>2</v>
      </c>
      <c r="O2355" t="s">
        <v>7088</v>
      </c>
      <c r="P2355">
        <v>5</v>
      </c>
      <c r="Q2355">
        <v>6</v>
      </c>
    </row>
    <row r="2356" spans="1:17" x14ac:dyDescent="0.25">
      <c r="A2356" s="43">
        <v>2354</v>
      </c>
      <c r="B2356" t="s">
        <v>7089</v>
      </c>
      <c r="C2356" t="s">
        <v>7090</v>
      </c>
      <c r="D2356">
        <v>996475</v>
      </c>
      <c r="E2356">
        <v>120</v>
      </c>
      <c r="F2356">
        <v>127</v>
      </c>
      <c r="G2356">
        <v>109</v>
      </c>
      <c r="J2356">
        <v>1961</v>
      </c>
      <c r="L2356">
        <v>2</v>
      </c>
      <c r="M2356">
        <v>7</v>
      </c>
      <c r="N2356">
        <v>2</v>
      </c>
      <c r="O2356" t="s">
        <v>7091</v>
      </c>
      <c r="P2356">
        <v>5</v>
      </c>
      <c r="Q2356">
        <v>6</v>
      </c>
    </row>
    <row r="2357" spans="1:17" x14ac:dyDescent="0.25">
      <c r="A2357" s="43">
        <v>2355</v>
      </c>
      <c r="B2357" t="s">
        <v>7092</v>
      </c>
      <c r="C2357" t="s">
        <v>7093</v>
      </c>
      <c r="D2357">
        <v>994021</v>
      </c>
      <c r="E2357">
        <v>120</v>
      </c>
      <c r="F2357">
        <v>134</v>
      </c>
      <c r="G2357">
        <v>134</v>
      </c>
      <c r="J2357">
        <v>1971</v>
      </c>
      <c r="L2357">
        <v>2</v>
      </c>
      <c r="M2357">
        <v>3</v>
      </c>
      <c r="N2357">
        <v>2</v>
      </c>
      <c r="O2357" t="s">
        <v>7094</v>
      </c>
      <c r="P2357">
        <v>5</v>
      </c>
      <c r="Q2357">
        <v>6</v>
      </c>
    </row>
    <row r="2358" spans="1:17" x14ac:dyDescent="0.25">
      <c r="A2358" s="43">
        <v>2356</v>
      </c>
      <c r="B2358" t="s">
        <v>7095</v>
      </c>
      <c r="C2358" t="s">
        <v>7096</v>
      </c>
      <c r="D2358">
        <v>996629</v>
      </c>
      <c r="E2358">
        <v>120</v>
      </c>
      <c r="F2358">
        <v>128</v>
      </c>
      <c r="G2358">
        <v>98</v>
      </c>
      <c r="J2358">
        <v>1962</v>
      </c>
      <c r="L2358">
        <v>2</v>
      </c>
      <c r="M2358">
        <v>7</v>
      </c>
      <c r="O2358" t="s">
        <v>7097</v>
      </c>
      <c r="P2358">
        <v>5</v>
      </c>
      <c r="Q2358">
        <v>6</v>
      </c>
    </row>
    <row r="2359" spans="1:17" x14ac:dyDescent="0.25">
      <c r="A2359" s="43">
        <v>2357</v>
      </c>
      <c r="B2359" t="s">
        <v>7098</v>
      </c>
      <c r="C2359" t="s">
        <v>7099</v>
      </c>
      <c r="D2359">
        <v>994172</v>
      </c>
      <c r="E2359">
        <v>130</v>
      </c>
      <c r="F2359">
        <v>107</v>
      </c>
      <c r="G2359">
        <v>107</v>
      </c>
      <c r="J2359">
        <v>1967</v>
      </c>
      <c r="K2359">
        <v>1983</v>
      </c>
      <c r="L2359">
        <v>1</v>
      </c>
      <c r="O2359" t="s">
        <v>7100</v>
      </c>
      <c r="P2359">
        <v>5</v>
      </c>
      <c r="Q2359">
        <v>6</v>
      </c>
    </row>
    <row r="2360" spans="1:17" x14ac:dyDescent="0.25">
      <c r="A2360" s="43">
        <v>2358</v>
      </c>
      <c r="B2360" t="s">
        <v>7101</v>
      </c>
      <c r="C2360" t="s">
        <v>7102</v>
      </c>
      <c r="D2360">
        <v>996996</v>
      </c>
      <c r="E2360">
        <v>130</v>
      </c>
      <c r="F2360">
        <v>58</v>
      </c>
      <c r="G2360">
        <v>102</v>
      </c>
      <c r="J2360">
        <v>1977</v>
      </c>
      <c r="L2360">
        <v>1</v>
      </c>
      <c r="O2360" t="s">
        <v>7103</v>
      </c>
      <c r="P2360">
        <v>5</v>
      </c>
      <c r="Q2360">
        <v>6</v>
      </c>
    </row>
    <row r="2361" spans="1:17" x14ac:dyDescent="0.25">
      <c r="A2361" s="43">
        <v>2359</v>
      </c>
      <c r="B2361" t="s">
        <v>7104</v>
      </c>
      <c r="C2361" t="s">
        <v>7105</v>
      </c>
      <c r="D2361">
        <v>997363</v>
      </c>
      <c r="E2361">
        <v>130</v>
      </c>
      <c r="F2361">
        <v>61</v>
      </c>
      <c r="G2361">
        <v>109</v>
      </c>
      <c r="J2361">
        <v>1978</v>
      </c>
      <c r="L2361">
        <v>1</v>
      </c>
      <c r="O2361" t="s">
        <v>7106</v>
      </c>
      <c r="P2361">
        <v>5</v>
      </c>
      <c r="Q2361">
        <v>6</v>
      </c>
    </row>
    <row r="2362" spans="1:17" x14ac:dyDescent="0.25">
      <c r="A2362" s="43">
        <v>2360</v>
      </c>
      <c r="B2362" t="s">
        <v>7107</v>
      </c>
      <c r="C2362" t="s">
        <v>7108</v>
      </c>
      <c r="D2362">
        <v>996546</v>
      </c>
      <c r="E2362">
        <v>120</v>
      </c>
      <c r="F2362">
        <v>141</v>
      </c>
      <c r="G2362">
        <v>141</v>
      </c>
      <c r="J2362">
        <v>2017</v>
      </c>
      <c r="L2362">
        <v>2</v>
      </c>
      <c r="M2362">
        <v>7</v>
      </c>
      <c r="O2362" t="s">
        <v>7109</v>
      </c>
      <c r="P2362">
        <v>5</v>
      </c>
      <c r="Q2362">
        <v>6</v>
      </c>
    </row>
    <row r="2363" spans="1:17" x14ac:dyDescent="0.25">
      <c r="A2363" s="43">
        <v>2361</v>
      </c>
      <c r="B2363" t="s">
        <v>7110</v>
      </c>
      <c r="C2363" t="s">
        <v>7111</v>
      </c>
      <c r="D2363">
        <v>2691194</v>
      </c>
      <c r="E2363">
        <v>130</v>
      </c>
      <c r="F2363">
        <v>45</v>
      </c>
      <c r="G2363">
        <v>127</v>
      </c>
      <c r="J2363">
        <v>2008</v>
      </c>
      <c r="L2363">
        <v>2</v>
      </c>
      <c r="M2363">
        <v>7</v>
      </c>
      <c r="N2363">
        <v>90</v>
      </c>
      <c r="O2363" t="s">
        <v>7112</v>
      </c>
      <c r="P2363">
        <v>5</v>
      </c>
      <c r="Q2363">
        <v>6</v>
      </c>
    </row>
    <row r="2364" spans="1:17" x14ac:dyDescent="0.25">
      <c r="A2364" s="43">
        <v>2362</v>
      </c>
      <c r="B2364" t="s">
        <v>7113</v>
      </c>
      <c r="C2364" t="s">
        <v>7114</v>
      </c>
      <c r="D2364">
        <v>997347</v>
      </c>
      <c r="E2364">
        <v>130</v>
      </c>
      <c r="F2364">
        <v>110</v>
      </c>
      <c r="G2364">
        <v>110</v>
      </c>
      <c r="J2364">
        <v>1967</v>
      </c>
      <c r="L2364">
        <v>1</v>
      </c>
      <c r="O2364" t="s">
        <v>7115</v>
      </c>
      <c r="P2364">
        <v>5</v>
      </c>
      <c r="Q2364">
        <v>6</v>
      </c>
    </row>
    <row r="2365" spans="1:17" x14ac:dyDescent="0.25">
      <c r="A2365" s="43">
        <v>2363</v>
      </c>
      <c r="B2365" t="s">
        <v>7116</v>
      </c>
      <c r="C2365" t="s">
        <v>7117</v>
      </c>
      <c r="D2365">
        <v>993632</v>
      </c>
      <c r="E2365">
        <v>140</v>
      </c>
      <c r="F2365">
        <v>2502</v>
      </c>
      <c r="G2365">
        <v>2502</v>
      </c>
      <c r="J2365">
        <v>1964</v>
      </c>
      <c r="L2365">
        <v>1</v>
      </c>
      <c r="O2365" t="s">
        <v>7118</v>
      </c>
      <c r="P2365">
        <v>5</v>
      </c>
      <c r="Q2365">
        <v>6</v>
      </c>
    </row>
    <row r="2366" spans="1:17" x14ac:dyDescent="0.25">
      <c r="A2366" s="43">
        <v>2364</v>
      </c>
      <c r="B2366" t="s">
        <v>7119</v>
      </c>
      <c r="C2366" t="s">
        <v>7120</v>
      </c>
      <c r="D2366">
        <v>997549</v>
      </c>
      <c r="E2366">
        <v>120</v>
      </c>
      <c r="F2366">
        <v>114</v>
      </c>
      <c r="G2366">
        <v>114</v>
      </c>
      <c r="J2366">
        <v>1961</v>
      </c>
      <c r="L2366">
        <v>2</v>
      </c>
      <c r="M2366">
        <v>7</v>
      </c>
      <c r="N2366">
        <v>2</v>
      </c>
      <c r="O2366" t="s">
        <v>7121</v>
      </c>
      <c r="P2366">
        <v>5</v>
      </c>
      <c r="Q2366">
        <v>6</v>
      </c>
    </row>
    <row r="2367" spans="1:17" x14ac:dyDescent="0.25">
      <c r="A2367" s="43">
        <v>2365</v>
      </c>
      <c r="B2367" t="s">
        <v>7122</v>
      </c>
      <c r="C2367" t="s">
        <v>7123</v>
      </c>
      <c r="D2367">
        <v>2540561</v>
      </c>
      <c r="E2367">
        <v>120</v>
      </c>
      <c r="F2367">
        <v>218</v>
      </c>
      <c r="G2367">
        <v>167</v>
      </c>
      <c r="J2367">
        <v>2001</v>
      </c>
      <c r="K2367">
        <v>2011</v>
      </c>
      <c r="L2367">
        <v>1</v>
      </c>
      <c r="O2367" t="s">
        <v>7124</v>
      </c>
      <c r="P2367">
        <v>5</v>
      </c>
      <c r="Q2367">
        <v>6</v>
      </c>
    </row>
    <row r="2368" spans="1:17" x14ac:dyDescent="0.25">
      <c r="A2368" s="43">
        <v>2366</v>
      </c>
      <c r="B2368" t="s">
        <v>7125</v>
      </c>
      <c r="C2368" t="s">
        <v>7126</v>
      </c>
      <c r="D2368">
        <v>996566</v>
      </c>
      <c r="E2368">
        <v>120</v>
      </c>
      <c r="F2368">
        <v>131</v>
      </c>
      <c r="G2368">
        <v>131</v>
      </c>
      <c r="J2368">
        <v>1979</v>
      </c>
      <c r="L2368">
        <v>7</v>
      </c>
      <c r="M2368">
        <v>1</v>
      </c>
      <c r="O2368" t="s">
        <v>7127</v>
      </c>
      <c r="P2368">
        <v>5</v>
      </c>
      <c r="Q2368">
        <v>6</v>
      </c>
    </row>
    <row r="2369" spans="1:17" x14ac:dyDescent="0.25">
      <c r="A2369" s="43">
        <v>2367</v>
      </c>
      <c r="B2369" t="s">
        <v>7128</v>
      </c>
      <c r="C2369" t="s">
        <v>7129</v>
      </c>
      <c r="D2369">
        <v>997476</v>
      </c>
      <c r="E2369">
        <v>120</v>
      </c>
      <c r="F2369">
        <v>63</v>
      </c>
      <c r="G2369">
        <v>110</v>
      </c>
      <c r="J2369">
        <v>1951</v>
      </c>
      <c r="L2369">
        <v>2</v>
      </c>
      <c r="M2369">
        <v>7</v>
      </c>
      <c r="N2369">
        <v>2</v>
      </c>
      <c r="O2369" t="s">
        <v>7130</v>
      </c>
      <c r="P2369">
        <v>5</v>
      </c>
      <c r="Q2369">
        <v>6</v>
      </c>
    </row>
    <row r="2370" spans="1:17" x14ac:dyDescent="0.25">
      <c r="A2370" s="43">
        <v>2368</v>
      </c>
      <c r="B2370" t="s">
        <v>7131</v>
      </c>
      <c r="C2370" t="s">
        <v>7132</v>
      </c>
      <c r="D2370">
        <v>993618</v>
      </c>
      <c r="E2370">
        <v>120</v>
      </c>
      <c r="F2370">
        <v>172</v>
      </c>
      <c r="G2370">
        <v>172</v>
      </c>
      <c r="J2370">
        <v>1969</v>
      </c>
      <c r="K2370">
        <v>1999</v>
      </c>
      <c r="L2370">
        <v>2</v>
      </c>
      <c r="M2370">
        <v>7</v>
      </c>
      <c r="N2370">
        <v>5</v>
      </c>
      <c r="O2370" t="s">
        <v>7133</v>
      </c>
      <c r="P2370">
        <v>5</v>
      </c>
      <c r="Q2370">
        <v>6</v>
      </c>
    </row>
    <row r="2371" spans="1:17" x14ac:dyDescent="0.25">
      <c r="A2371" s="43">
        <v>2369</v>
      </c>
      <c r="B2371" t="s">
        <v>7134</v>
      </c>
      <c r="C2371" t="s">
        <v>7135</v>
      </c>
      <c r="D2371">
        <v>995525</v>
      </c>
      <c r="E2371">
        <v>130</v>
      </c>
      <c r="F2371">
        <v>101</v>
      </c>
      <c r="G2371">
        <v>101</v>
      </c>
      <c r="J2371">
        <v>1977</v>
      </c>
      <c r="L2371">
        <v>1</v>
      </c>
      <c r="N2371">
        <v>0</v>
      </c>
      <c r="O2371" t="s">
        <v>7136</v>
      </c>
      <c r="P2371">
        <v>5</v>
      </c>
      <c r="Q2371">
        <v>6</v>
      </c>
    </row>
    <row r="2372" spans="1:17" x14ac:dyDescent="0.25">
      <c r="A2372" s="43">
        <v>2370</v>
      </c>
      <c r="B2372" t="s">
        <v>7137</v>
      </c>
      <c r="C2372" t="s">
        <v>7138</v>
      </c>
      <c r="D2372">
        <v>995598</v>
      </c>
      <c r="E2372">
        <v>130</v>
      </c>
      <c r="F2372">
        <v>128</v>
      </c>
      <c r="G2372">
        <v>128</v>
      </c>
      <c r="J2372">
        <v>1978</v>
      </c>
      <c r="L2372">
        <v>7</v>
      </c>
      <c r="M2372">
        <v>1</v>
      </c>
      <c r="N2372">
        <v>2</v>
      </c>
      <c r="O2372" t="s">
        <v>7139</v>
      </c>
      <c r="P2372">
        <v>5</v>
      </c>
      <c r="Q2372">
        <v>6</v>
      </c>
    </row>
    <row r="2373" spans="1:17" x14ac:dyDescent="0.25">
      <c r="A2373" s="43">
        <v>2371</v>
      </c>
      <c r="B2373" t="s">
        <v>7140</v>
      </c>
      <c r="C2373" t="s">
        <v>7141</v>
      </c>
      <c r="D2373">
        <v>997360</v>
      </c>
      <c r="E2373">
        <v>120</v>
      </c>
      <c r="F2373">
        <v>140</v>
      </c>
      <c r="G2373">
        <v>140</v>
      </c>
      <c r="J2373">
        <v>1978</v>
      </c>
      <c r="L2373">
        <v>2</v>
      </c>
      <c r="M2373">
        <v>7</v>
      </c>
      <c r="N2373">
        <v>4</v>
      </c>
      <c r="O2373" t="s">
        <v>7142</v>
      </c>
      <c r="P2373">
        <v>5</v>
      </c>
      <c r="Q2373">
        <v>6</v>
      </c>
    </row>
    <row r="2374" spans="1:17" x14ac:dyDescent="0.25">
      <c r="A2374" s="43">
        <v>2372</v>
      </c>
      <c r="B2374" t="s">
        <v>7143</v>
      </c>
      <c r="C2374" t="s">
        <v>7144</v>
      </c>
      <c r="D2374">
        <v>993714</v>
      </c>
      <c r="E2374">
        <v>120</v>
      </c>
      <c r="F2374">
        <v>141</v>
      </c>
      <c r="G2374">
        <v>141</v>
      </c>
      <c r="J2374">
        <v>1974</v>
      </c>
      <c r="K2374">
        <v>1987</v>
      </c>
      <c r="L2374">
        <v>2</v>
      </c>
      <c r="M2374">
        <v>7</v>
      </c>
      <c r="N2374">
        <v>90</v>
      </c>
      <c r="O2374" t="s">
        <v>7145</v>
      </c>
      <c r="P2374">
        <v>5</v>
      </c>
      <c r="Q2374">
        <v>6</v>
      </c>
    </row>
    <row r="2375" spans="1:17" x14ac:dyDescent="0.25">
      <c r="A2375" s="43">
        <v>2373</v>
      </c>
      <c r="B2375" t="s">
        <v>7146</v>
      </c>
      <c r="C2375" t="s">
        <v>7147</v>
      </c>
      <c r="D2375">
        <v>996777</v>
      </c>
      <c r="E2375">
        <v>130</v>
      </c>
      <c r="F2375">
        <v>61</v>
      </c>
      <c r="G2375">
        <v>109</v>
      </c>
      <c r="J2375">
        <v>1978</v>
      </c>
      <c r="L2375">
        <v>1</v>
      </c>
      <c r="O2375" t="s">
        <v>7148</v>
      </c>
      <c r="P2375">
        <v>5</v>
      </c>
      <c r="Q2375">
        <v>6</v>
      </c>
    </row>
    <row r="2376" spans="1:17" x14ac:dyDescent="0.25">
      <c r="A2376" s="43">
        <v>2374</v>
      </c>
      <c r="B2376" t="s">
        <v>7149</v>
      </c>
      <c r="C2376" t="s">
        <v>7150</v>
      </c>
      <c r="D2376">
        <v>996648</v>
      </c>
      <c r="E2376">
        <v>130</v>
      </c>
      <c r="F2376">
        <v>58</v>
      </c>
      <c r="G2376">
        <v>102</v>
      </c>
      <c r="J2376">
        <v>1977</v>
      </c>
      <c r="L2376">
        <v>1</v>
      </c>
      <c r="O2376" t="s">
        <v>7151</v>
      </c>
      <c r="P2376">
        <v>5</v>
      </c>
      <c r="Q2376">
        <v>6</v>
      </c>
    </row>
    <row r="2377" spans="1:17" x14ac:dyDescent="0.25">
      <c r="A2377" s="43">
        <v>2375</v>
      </c>
      <c r="B2377" t="s">
        <v>7152</v>
      </c>
      <c r="C2377" t="s">
        <v>7153</v>
      </c>
      <c r="D2377">
        <v>993933</v>
      </c>
      <c r="E2377">
        <v>160</v>
      </c>
      <c r="F2377">
        <v>641</v>
      </c>
      <c r="G2377">
        <v>518</v>
      </c>
      <c r="H2377">
        <v>47</v>
      </c>
      <c r="J2377">
        <v>1998</v>
      </c>
      <c r="L2377">
        <v>1</v>
      </c>
      <c r="O2377" t="s">
        <v>7154</v>
      </c>
      <c r="P2377">
        <v>5</v>
      </c>
      <c r="Q2377">
        <v>6</v>
      </c>
    </row>
    <row r="2378" spans="1:17" x14ac:dyDescent="0.25">
      <c r="A2378" s="43">
        <v>2376</v>
      </c>
      <c r="B2378" t="s">
        <v>7155</v>
      </c>
      <c r="C2378" t="s">
        <v>7156</v>
      </c>
      <c r="D2378">
        <v>997651</v>
      </c>
      <c r="E2378">
        <v>120</v>
      </c>
      <c r="F2378">
        <v>138</v>
      </c>
      <c r="G2378">
        <v>138</v>
      </c>
      <c r="J2378">
        <v>1990</v>
      </c>
      <c r="L2378">
        <v>2</v>
      </c>
      <c r="M2378">
        <v>7</v>
      </c>
      <c r="O2378" t="s">
        <v>7157</v>
      </c>
      <c r="P2378">
        <v>5</v>
      </c>
      <c r="Q2378">
        <v>6</v>
      </c>
    </row>
    <row r="2379" spans="1:17" x14ac:dyDescent="0.25">
      <c r="A2379" s="43">
        <v>2377</v>
      </c>
      <c r="B2379" t="s">
        <v>7158</v>
      </c>
      <c r="C2379" t="s">
        <v>7159</v>
      </c>
      <c r="D2379">
        <v>997690</v>
      </c>
      <c r="E2379">
        <v>120</v>
      </c>
      <c r="F2379">
        <v>126</v>
      </c>
      <c r="G2379">
        <v>103</v>
      </c>
      <c r="J2379">
        <v>1966</v>
      </c>
      <c r="K2379">
        <v>1982</v>
      </c>
      <c r="L2379">
        <v>2</v>
      </c>
      <c r="M2379">
        <v>7</v>
      </c>
      <c r="N2379">
        <v>2</v>
      </c>
      <c r="O2379" t="s">
        <v>7160</v>
      </c>
      <c r="P2379">
        <v>5</v>
      </c>
      <c r="Q2379">
        <v>6</v>
      </c>
    </row>
    <row r="2380" spans="1:17" x14ac:dyDescent="0.25">
      <c r="A2380" s="43">
        <v>2378</v>
      </c>
      <c r="B2380" t="s">
        <v>7161</v>
      </c>
      <c r="C2380" t="s">
        <v>7162</v>
      </c>
      <c r="D2380">
        <v>996805</v>
      </c>
      <c r="E2380">
        <v>130</v>
      </c>
      <c r="F2380">
        <v>63</v>
      </c>
      <c r="G2380">
        <v>112</v>
      </c>
      <c r="J2380">
        <v>1978</v>
      </c>
      <c r="L2380">
        <v>1</v>
      </c>
      <c r="O2380" t="s">
        <v>7163</v>
      </c>
      <c r="P2380">
        <v>5</v>
      </c>
      <c r="Q2380">
        <v>6</v>
      </c>
    </row>
    <row r="2381" spans="1:17" x14ac:dyDescent="0.25">
      <c r="A2381" s="43">
        <v>2379</v>
      </c>
      <c r="B2381" t="s">
        <v>7164</v>
      </c>
      <c r="C2381" t="s">
        <v>7165</v>
      </c>
      <c r="D2381">
        <v>995289</v>
      </c>
      <c r="E2381">
        <v>120</v>
      </c>
      <c r="F2381">
        <v>163</v>
      </c>
      <c r="G2381">
        <v>147</v>
      </c>
      <c r="J2381">
        <v>1969</v>
      </c>
      <c r="L2381">
        <v>2</v>
      </c>
      <c r="M2381">
        <v>7</v>
      </c>
      <c r="O2381" t="s">
        <v>7166</v>
      </c>
      <c r="P2381">
        <v>5</v>
      </c>
      <c r="Q2381">
        <v>6</v>
      </c>
    </row>
    <row r="2382" spans="1:17" x14ac:dyDescent="0.25">
      <c r="A2382" s="43">
        <v>2380</v>
      </c>
      <c r="B2382" t="s">
        <v>7167</v>
      </c>
      <c r="C2382" t="s">
        <v>7168</v>
      </c>
      <c r="D2382">
        <v>2366640</v>
      </c>
      <c r="E2382">
        <v>325</v>
      </c>
      <c r="F2382">
        <v>97</v>
      </c>
      <c r="H2382">
        <v>97</v>
      </c>
      <c r="J2382">
        <v>1998</v>
      </c>
      <c r="L2382">
        <v>9</v>
      </c>
      <c r="N2382">
        <v>90</v>
      </c>
      <c r="O2382" t="s">
        <v>7169</v>
      </c>
      <c r="P2382">
        <v>5</v>
      </c>
      <c r="Q2382">
        <v>6</v>
      </c>
    </row>
    <row r="2383" spans="1:17" x14ac:dyDescent="0.25">
      <c r="A2383" s="43">
        <v>2381</v>
      </c>
      <c r="B2383" t="s">
        <v>7170</v>
      </c>
      <c r="C2383" t="s">
        <v>7171</v>
      </c>
      <c r="D2383">
        <v>995340</v>
      </c>
      <c r="E2383">
        <v>120</v>
      </c>
      <c r="F2383">
        <v>143</v>
      </c>
      <c r="G2383">
        <v>143</v>
      </c>
      <c r="J2383">
        <v>1970</v>
      </c>
      <c r="L2383">
        <v>2</v>
      </c>
      <c r="M2383">
        <v>7</v>
      </c>
      <c r="O2383" t="s">
        <v>7172</v>
      </c>
      <c r="P2383">
        <v>5</v>
      </c>
      <c r="Q2383">
        <v>6</v>
      </c>
    </row>
    <row r="2384" spans="1:17" x14ac:dyDescent="0.25">
      <c r="A2384" s="43">
        <v>2382</v>
      </c>
      <c r="B2384" t="s">
        <v>7173</v>
      </c>
      <c r="C2384" t="s">
        <v>7174</v>
      </c>
      <c r="D2384">
        <v>994088</v>
      </c>
      <c r="E2384">
        <v>120</v>
      </c>
      <c r="F2384">
        <v>168</v>
      </c>
      <c r="G2384">
        <v>134</v>
      </c>
      <c r="J2384">
        <v>1969</v>
      </c>
      <c r="K2384">
        <v>1985</v>
      </c>
      <c r="L2384">
        <v>2</v>
      </c>
      <c r="M2384">
        <v>7</v>
      </c>
      <c r="N2384">
        <v>2</v>
      </c>
      <c r="O2384" t="s">
        <v>7175</v>
      </c>
      <c r="P2384">
        <v>5</v>
      </c>
      <c r="Q2384">
        <v>6</v>
      </c>
    </row>
    <row r="2385" spans="1:17" x14ac:dyDescent="0.25">
      <c r="A2385" s="43">
        <v>2383</v>
      </c>
      <c r="B2385" t="s">
        <v>7176</v>
      </c>
      <c r="C2385" t="s">
        <v>7177</v>
      </c>
      <c r="D2385">
        <v>995605</v>
      </c>
      <c r="E2385">
        <v>120</v>
      </c>
      <c r="F2385">
        <v>211</v>
      </c>
      <c r="G2385">
        <v>199</v>
      </c>
      <c r="J2385">
        <v>1969</v>
      </c>
      <c r="L2385">
        <v>2</v>
      </c>
      <c r="M2385">
        <v>7</v>
      </c>
      <c r="N2385">
        <v>2</v>
      </c>
      <c r="O2385" t="s">
        <v>7178</v>
      </c>
      <c r="P2385">
        <v>5</v>
      </c>
      <c r="Q2385">
        <v>6</v>
      </c>
    </row>
    <row r="2386" spans="1:17" x14ac:dyDescent="0.25">
      <c r="A2386" s="43">
        <v>2384</v>
      </c>
      <c r="B2386" t="s">
        <v>7179</v>
      </c>
      <c r="C2386" t="s">
        <v>7180</v>
      </c>
      <c r="D2386">
        <v>995455</v>
      </c>
      <c r="E2386">
        <v>120</v>
      </c>
      <c r="F2386">
        <v>110</v>
      </c>
      <c r="G2386">
        <v>110</v>
      </c>
      <c r="J2386">
        <v>1981</v>
      </c>
      <c r="L2386">
        <v>2</v>
      </c>
      <c r="M2386">
        <v>7</v>
      </c>
      <c r="O2386" t="s">
        <v>7181</v>
      </c>
      <c r="P2386">
        <v>5</v>
      </c>
      <c r="Q2386">
        <v>6</v>
      </c>
    </row>
    <row r="2387" spans="1:17" x14ac:dyDescent="0.25">
      <c r="A2387" s="43">
        <v>2385</v>
      </c>
      <c r="B2387" t="s">
        <v>7182</v>
      </c>
      <c r="C2387" t="s">
        <v>7183</v>
      </c>
      <c r="D2387">
        <v>994998</v>
      </c>
      <c r="E2387">
        <v>130</v>
      </c>
      <c r="F2387">
        <v>88</v>
      </c>
      <c r="G2387">
        <v>88</v>
      </c>
      <c r="J2387">
        <v>1993</v>
      </c>
      <c r="L2387">
        <v>1</v>
      </c>
      <c r="O2387" t="s">
        <v>7184</v>
      </c>
      <c r="P2387">
        <v>5</v>
      </c>
      <c r="Q2387">
        <v>6</v>
      </c>
    </row>
    <row r="2388" spans="1:17" x14ac:dyDescent="0.25">
      <c r="A2388" s="43">
        <v>2386</v>
      </c>
      <c r="B2388" t="s">
        <v>7185</v>
      </c>
      <c r="C2388" t="s">
        <v>7186</v>
      </c>
      <c r="D2388">
        <v>995566</v>
      </c>
      <c r="E2388">
        <v>120</v>
      </c>
      <c r="F2388">
        <v>172</v>
      </c>
      <c r="G2388">
        <v>172</v>
      </c>
      <c r="J2388">
        <v>1969</v>
      </c>
      <c r="L2388">
        <v>2</v>
      </c>
      <c r="M2388">
        <v>7</v>
      </c>
      <c r="N2388">
        <v>5</v>
      </c>
      <c r="O2388" t="s">
        <v>7187</v>
      </c>
      <c r="P2388">
        <v>5</v>
      </c>
      <c r="Q2388">
        <v>6</v>
      </c>
    </row>
    <row r="2389" spans="1:17" x14ac:dyDescent="0.25">
      <c r="A2389" s="43">
        <v>2387</v>
      </c>
      <c r="B2389" t="s">
        <v>7188</v>
      </c>
      <c r="C2389" t="s">
        <v>7189</v>
      </c>
      <c r="D2389">
        <v>996154</v>
      </c>
      <c r="E2389">
        <v>120</v>
      </c>
      <c r="F2389">
        <v>123</v>
      </c>
      <c r="G2389">
        <v>123</v>
      </c>
      <c r="J2389">
        <v>1964</v>
      </c>
      <c r="L2389">
        <v>2</v>
      </c>
      <c r="M2389">
        <v>7</v>
      </c>
      <c r="O2389" t="s">
        <v>7190</v>
      </c>
      <c r="P2389">
        <v>5</v>
      </c>
      <c r="Q2389">
        <v>6</v>
      </c>
    </row>
    <row r="2390" spans="1:17" x14ac:dyDescent="0.25">
      <c r="A2390" s="43">
        <v>2388</v>
      </c>
      <c r="B2390" t="s">
        <v>7191</v>
      </c>
      <c r="C2390" t="s">
        <v>7192</v>
      </c>
      <c r="D2390">
        <v>996705</v>
      </c>
      <c r="E2390">
        <v>120</v>
      </c>
      <c r="F2390">
        <v>165</v>
      </c>
      <c r="G2390">
        <v>165</v>
      </c>
      <c r="J2390">
        <v>2008</v>
      </c>
      <c r="L2390">
        <v>2</v>
      </c>
      <c r="M2390">
        <v>7</v>
      </c>
      <c r="N2390">
        <v>90</v>
      </c>
      <c r="O2390" t="s">
        <v>7193</v>
      </c>
      <c r="P2390">
        <v>5</v>
      </c>
      <c r="Q2390">
        <v>6</v>
      </c>
    </row>
    <row r="2391" spans="1:17" x14ac:dyDescent="0.25">
      <c r="A2391" s="43">
        <v>2389</v>
      </c>
      <c r="B2391" t="s">
        <v>7194</v>
      </c>
      <c r="C2391" t="s">
        <v>7195</v>
      </c>
      <c r="D2391">
        <v>996937</v>
      </c>
      <c r="E2391">
        <v>130</v>
      </c>
      <c r="F2391">
        <v>63</v>
      </c>
      <c r="G2391">
        <v>112</v>
      </c>
      <c r="J2391">
        <v>1978</v>
      </c>
      <c r="L2391">
        <v>1</v>
      </c>
      <c r="O2391" t="s">
        <v>7196</v>
      </c>
      <c r="P2391">
        <v>5</v>
      </c>
      <c r="Q2391">
        <v>6</v>
      </c>
    </row>
    <row r="2392" spans="1:17" x14ac:dyDescent="0.25">
      <c r="A2392" s="43">
        <v>2390</v>
      </c>
      <c r="B2392" t="s">
        <v>7197</v>
      </c>
      <c r="C2392" t="s">
        <v>7198</v>
      </c>
      <c r="D2392">
        <v>997262</v>
      </c>
      <c r="E2392">
        <v>130</v>
      </c>
      <c r="F2392">
        <v>61</v>
      </c>
      <c r="G2392">
        <v>109</v>
      </c>
      <c r="J2392">
        <v>1978</v>
      </c>
      <c r="L2392">
        <v>1</v>
      </c>
      <c r="O2392" t="s">
        <v>7199</v>
      </c>
      <c r="P2392">
        <v>5</v>
      </c>
      <c r="Q2392">
        <v>6</v>
      </c>
    </row>
    <row r="2393" spans="1:17" x14ac:dyDescent="0.25">
      <c r="A2393" s="43">
        <v>2391</v>
      </c>
      <c r="B2393" t="s">
        <v>7200</v>
      </c>
      <c r="C2393" t="s">
        <v>7201</v>
      </c>
      <c r="D2393">
        <v>997483</v>
      </c>
      <c r="E2393">
        <v>120</v>
      </c>
      <c r="F2393">
        <v>96</v>
      </c>
      <c r="G2393">
        <v>96</v>
      </c>
      <c r="J2393">
        <v>1964</v>
      </c>
      <c r="L2393">
        <v>2</v>
      </c>
      <c r="M2393">
        <v>7</v>
      </c>
      <c r="O2393" t="s">
        <v>7202</v>
      </c>
      <c r="P2393">
        <v>5</v>
      </c>
      <c r="Q2393">
        <v>6</v>
      </c>
    </row>
    <row r="2394" spans="1:17" x14ac:dyDescent="0.25">
      <c r="A2394" s="43">
        <v>2392</v>
      </c>
      <c r="B2394" t="s">
        <v>7203</v>
      </c>
      <c r="C2394" t="s">
        <v>7204</v>
      </c>
      <c r="D2394">
        <v>997492</v>
      </c>
      <c r="E2394">
        <v>120</v>
      </c>
      <c r="F2394">
        <v>162</v>
      </c>
      <c r="G2394">
        <v>180</v>
      </c>
      <c r="J2394">
        <v>1969</v>
      </c>
      <c r="K2394">
        <v>1984</v>
      </c>
      <c r="L2394">
        <v>2</v>
      </c>
      <c r="M2394">
        <v>7</v>
      </c>
      <c r="N2394">
        <v>2</v>
      </c>
      <c r="O2394" t="s">
        <v>7205</v>
      </c>
      <c r="P2394">
        <v>5</v>
      </c>
      <c r="Q2394">
        <v>6</v>
      </c>
    </row>
    <row r="2395" spans="1:17" x14ac:dyDescent="0.25">
      <c r="A2395" s="43">
        <v>2393</v>
      </c>
      <c r="B2395" t="s">
        <v>7206</v>
      </c>
      <c r="C2395" t="s">
        <v>7207</v>
      </c>
      <c r="D2395">
        <v>997112</v>
      </c>
      <c r="E2395">
        <v>130</v>
      </c>
      <c r="F2395">
        <v>102</v>
      </c>
      <c r="G2395">
        <v>102</v>
      </c>
      <c r="J2395">
        <v>1962</v>
      </c>
      <c r="K2395">
        <v>1993</v>
      </c>
      <c r="L2395">
        <v>2</v>
      </c>
      <c r="M2395">
        <v>7</v>
      </c>
      <c r="O2395" t="s">
        <v>7208</v>
      </c>
      <c r="P2395">
        <v>5</v>
      </c>
      <c r="Q2395">
        <v>6</v>
      </c>
    </row>
    <row r="2396" spans="1:17" x14ac:dyDescent="0.25">
      <c r="A2396" s="43">
        <v>2394</v>
      </c>
      <c r="B2396" t="s">
        <v>7209</v>
      </c>
      <c r="C2396" t="s">
        <v>7210</v>
      </c>
      <c r="D2396">
        <v>995648</v>
      </c>
      <c r="E2396">
        <v>120</v>
      </c>
      <c r="F2396">
        <v>200</v>
      </c>
      <c r="G2396">
        <v>152</v>
      </c>
      <c r="J2396">
        <v>2002</v>
      </c>
      <c r="L2396">
        <v>5</v>
      </c>
      <c r="M2396">
        <v>1</v>
      </c>
      <c r="N2396">
        <v>2</v>
      </c>
      <c r="O2396" t="s">
        <v>7211</v>
      </c>
      <c r="P2396">
        <v>5</v>
      </c>
      <c r="Q2396">
        <v>6</v>
      </c>
    </row>
    <row r="2397" spans="1:17" x14ac:dyDescent="0.25">
      <c r="A2397" s="43">
        <v>2395</v>
      </c>
      <c r="B2397" t="s">
        <v>7212</v>
      </c>
      <c r="C2397" t="s">
        <v>7213</v>
      </c>
      <c r="D2397">
        <v>993960</v>
      </c>
      <c r="E2397">
        <v>120</v>
      </c>
      <c r="F2397">
        <v>114</v>
      </c>
      <c r="G2397">
        <v>114</v>
      </c>
      <c r="J2397">
        <v>1966</v>
      </c>
      <c r="L2397">
        <v>1</v>
      </c>
      <c r="O2397" t="s">
        <v>7214</v>
      </c>
      <c r="P2397">
        <v>5</v>
      </c>
      <c r="Q2397">
        <v>6</v>
      </c>
    </row>
    <row r="2398" spans="1:17" x14ac:dyDescent="0.25">
      <c r="A2398" s="43">
        <v>2396</v>
      </c>
      <c r="B2398" t="s">
        <v>7215</v>
      </c>
      <c r="C2398" t="s">
        <v>7216</v>
      </c>
      <c r="D2398">
        <v>996935</v>
      </c>
      <c r="E2398">
        <v>130</v>
      </c>
      <c r="F2398">
        <v>58</v>
      </c>
      <c r="G2398">
        <v>102</v>
      </c>
      <c r="J2398">
        <v>1977</v>
      </c>
      <c r="L2398">
        <v>1</v>
      </c>
      <c r="O2398" t="s">
        <v>7217</v>
      </c>
      <c r="P2398">
        <v>5</v>
      </c>
      <c r="Q2398">
        <v>6</v>
      </c>
    </row>
    <row r="2399" spans="1:17" x14ac:dyDescent="0.25">
      <c r="A2399" s="43">
        <v>2397</v>
      </c>
      <c r="B2399" t="s">
        <v>7218</v>
      </c>
      <c r="C2399" t="s">
        <v>7219</v>
      </c>
      <c r="D2399">
        <v>994184</v>
      </c>
      <c r="E2399">
        <v>130</v>
      </c>
      <c r="F2399">
        <v>143</v>
      </c>
      <c r="G2399">
        <v>143</v>
      </c>
      <c r="J2399">
        <v>1967</v>
      </c>
      <c r="K2399">
        <v>1999</v>
      </c>
      <c r="L2399">
        <v>1</v>
      </c>
      <c r="O2399" t="s">
        <v>7220</v>
      </c>
      <c r="P2399">
        <v>5</v>
      </c>
      <c r="Q2399">
        <v>6</v>
      </c>
    </row>
    <row r="2400" spans="1:17" x14ac:dyDescent="0.25">
      <c r="A2400" s="43">
        <v>2398</v>
      </c>
      <c r="B2400" t="s">
        <v>7221</v>
      </c>
      <c r="C2400" t="s">
        <v>7222</v>
      </c>
      <c r="D2400">
        <v>997086</v>
      </c>
      <c r="E2400">
        <v>120</v>
      </c>
      <c r="F2400">
        <v>140</v>
      </c>
      <c r="G2400">
        <v>140</v>
      </c>
      <c r="J2400">
        <v>1969</v>
      </c>
      <c r="L2400">
        <v>2</v>
      </c>
      <c r="M2400">
        <v>7</v>
      </c>
      <c r="N2400">
        <v>2</v>
      </c>
      <c r="O2400" t="s">
        <v>7223</v>
      </c>
      <c r="P2400">
        <v>5</v>
      </c>
      <c r="Q2400">
        <v>6</v>
      </c>
    </row>
    <row r="2401" spans="1:17" x14ac:dyDescent="0.25">
      <c r="A2401" s="43">
        <v>2399</v>
      </c>
      <c r="B2401" t="s">
        <v>7224</v>
      </c>
      <c r="C2401" t="s">
        <v>7225</v>
      </c>
      <c r="D2401">
        <v>994565</v>
      </c>
      <c r="E2401">
        <v>130</v>
      </c>
      <c r="F2401">
        <v>104</v>
      </c>
      <c r="G2401">
        <v>104</v>
      </c>
      <c r="J2401">
        <v>1993</v>
      </c>
      <c r="L2401">
        <v>1</v>
      </c>
      <c r="O2401" t="s">
        <v>7226</v>
      </c>
      <c r="P2401">
        <v>5</v>
      </c>
      <c r="Q2401">
        <v>6</v>
      </c>
    </row>
    <row r="2402" spans="1:17" x14ac:dyDescent="0.25">
      <c r="A2402" s="43">
        <v>2400</v>
      </c>
      <c r="B2402" t="s">
        <v>7227</v>
      </c>
      <c r="C2402" t="s">
        <v>7228</v>
      </c>
      <c r="D2402">
        <v>995520</v>
      </c>
      <c r="E2402">
        <v>130</v>
      </c>
      <c r="F2402">
        <v>129</v>
      </c>
      <c r="G2402">
        <v>129</v>
      </c>
      <c r="J2402">
        <v>1977</v>
      </c>
      <c r="L2402">
        <v>1</v>
      </c>
      <c r="N2402">
        <v>0</v>
      </c>
      <c r="O2402" t="s">
        <v>7229</v>
      </c>
      <c r="P2402">
        <v>5</v>
      </c>
      <c r="Q2402">
        <v>6</v>
      </c>
    </row>
    <row r="2403" spans="1:17" x14ac:dyDescent="0.25">
      <c r="A2403" s="43">
        <v>2401</v>
      </c>
      <c r="B2403" t="s">
        <v>7230</v>
      </c>
      <c r="C2403" t="s">
        <v>7231</v>
      </c>
      <c r="D2403">
        <v>995162</v>
      </c>
      <c r="E2403">
        <v>130</v>
      </c>
      <c r="F2403">
        <v>126</v>
      </c>
      <c r="G2403">
        <v>170</v>
      </c>
      <c r="J2403">
        <v>1971</v>
      </c>
      <c r="L2403">
        <v>1</v>
      </c>
      <c r="O2403" t="s">
        <v>7232</v>
      </c>
      <c r="P2403">
        <v>5</v>
      </c>
      <c r="Q2403">
        <v>6</v>
      </c>
    </row>
    <row r="2404" spans="1:17" x14ac:dyDescent="0.25">
      <c r="A2404" s="43">
        <v>2402</v>
      </c>
      <c r="B2404" t="s">
        <v>7233</v>
      </c>
      <c r="C2404" t="s">
        <v>7234</v>
      </c>
      <c r="D2404">
        <v>994437</v>
      </c>
      <c r="E2404">
        <v>120</v>
      </c>
      <c r="F2404">
        <v>170</v>
      </c>
      <c r="G2404">
        <v>143</v>
      </c>
      <c r="J2404">
        <v>1972</v>
      </c>
      <c r="K2404">
        <v>1982</v>
      </c>
      <c r="L2404">
        <v>2</v>
      </c>
      <c r="M2404">
        <v>7</v>
      </c>
      <c r="O2404" t="s">
        <v>7235</v>
      </c>
      <c r="P2404">
        <v>5</v>
      </c>
      <c r="Q2404">
        <v>6</v>
      </c>
    </row>
    <row r="2405" spans="1:17" x14ac:dyDescent="0.25">
      <c r="A2405" s="43">
        <v>2403</v>
      </c>
      <c r="B2405" t="s">
        <v>7236</v>
      </c>
      <c r="C2405" t="s">
        <v>7237</v>
      </c>
      <c r="D2405">
        <v>994150</v>
      </c>
      <c r="E2405">
        <v>140</v>
      </c>
      <c r="F2405">
        <v>290</v>
      </c>
      <c r="G2405">
        <v>580</v>
      </c>
      <c r="J2405">
        <v>1991</v>
      </c>
      <c r="L2405">
        <v>1</v>
      </c>
      <c r="O2405" t="s">
        <v>7238</v>
      </c>
      <c r="P2405">
        <v>5</v>
      </c>
      <c r="Q2405">
        <v>6</v>
      </c>
    </row>
    <row r="2406" spans="1:17" x14ac:dyDescent="0.25">
      <c r="A2406" s="43">
        <v>2404</v>
      </c>
      <c r="B2406" t="s">
        <v>7239</v>
      </c>
      <c r="C2406" t="s">
        <v>7240</v>
      </c>
      <c r="D2406">
        <v>997375</v>
      </c>
      <c r="E2406">
        <v>120</v>
      </c>
      <c r="F2406">
        <v>150</v>
      </c>
      <c r="G2406">
        <v>243</v>
      </c>
      <c r="J2406">
        <v>1986</v>
      </c>
      <c r="L2406">
        <v>2</v>
      </c>
      <c r="M2406">
        <v>7</v>
      </c>
      <c r="N2406">
        <v>80</v>
      </c>
      <c r="O2406" t="s">
        <v>7241</v>
      </c>
      <c r="P2406">
        <v>5</v>
      </c>
      <c r="Q2406">
        <v>6</v>
      </c>
    </row>
    <row r="2407" spans="1:17" x14ac:dyDescent="0.25">
      <c r="A2407" s="43">
        <v>2405</v>
      </c>
      <c r="B2407" t="s">
        <v>7242</v>
      </c>
      <c r="C2407" t="s">
        <v>7243</v>
      </c>
      <c r="D2407">
        <v>995116</v>
      </c>
      <c r="E2407">
        <v>120</v>
      </c>
      <c r="F2407">
        <v>181</v>
      </c>
      <c r="G2407">
        <v>181</v>
      </c>
      <c r="J2407">
        <v>1970</v>
      </c>
      <c r="K2407">
        <v>1976</v>
      </c>
      <c r="L2407">
        <v>2</v>
      </c>
      <c r="M2407">
        <v>7</v>
      </c>
      <c r="O2407" t="s">
        <v>7244</v>
      </c>
      <c r="P2407">
        <v>5</v>
      </c>
      <c r="Q2407">
        <v>6</v>
      </c>
    </row>
    <row r="2408" spans="1:17" x14ac:dyDescent="0.25">
      <c r="A2408" s="43">
        <v>2406</v>
      </c>
      <c r="B2408" t="s">
        <v>7245</v>
      </c>
      <c r="C2408" t="s">
        <v>7246</v>
      </c>
      <c r="D2408">
        <v>994569</v>
      </c>
      <c r="E2408">
        <v>130</v>
      </c>
      <c r="F2408">
        <v>125</v>
      </c>
      <c r="G2408">
        <v>107</v>
      </c>
      <c r="J2408">
        <v>1967</v>
      </c>
      <c r="K2408">
        <v>1985</v>
      </c>
      <c r="L2408">
        <v>1</v>
      </c>
      <c r="O2408" t="s">
        <v>7247</v>
      </c>
      <c r="P2408">
        <v>5</v>
      </c>
      <c r="Q2408">
        <v>6</v>
      </c>
    </row>
    <row r="2409" spans="1:17" x14ac:dyDescent="0.25">
      <c r="A2409" s="43">
        <v>2407</v>
      </c>
      <c r="B2409" t="s">
        <v>7248</v>
      </c>
      <c r="C2409" t="s">
        <v>7249</v>
      </c>
      <c r="D2409">
        <v>997122</v>
      </c>
      <c r="E2409">
        <v>130</v>
      </c>
      <c r="F2409">
        <v>52</v>
      </c>
      <c r="G2409">
        <v>91</v>
      </c>
      <c r="J2409">
        <v>1965</v>
      </c>
      <c r="L2409">
        <v>2</v>
      </c>
      <c r="M2409">
        <v>7</v>
      </c>
      <c r="N2409">
        <v>2</v>
      </c>
      <c r="O2409" t="s">
        <v>7250</v>
      </c>
      <c r="P2409">
        <v>5</v>
      </c>
      <c r="Q2409">
        <v>6</v>
      </c>
    </row>
    <row r="2410" spans="1:17" x14ac:dyDescent="0.25">
      <c r="A2410" s="43">
        <v>2408</v>
      </c>
      <c r="B2410" t="s">
        <v>7251</v>
      </c>
      <c r="C2410" t="s">
        <v>7252</v>
      </c>
      <c r="D2410">
        <v>996500</v>
      </c>
      <c r="E2410">
        <v>120</v>
      </c>
      <c r="F2410">
        <v>103</v>
      </c>
      <c r="G2410">
        <v>172</v>
      </c>
      <c r="J2410">
        <v>1976</v>
      </c>
      <c r="L2410">
        <v>2</v>
      </c>
      <c r="M2410">
        <v>7</v>
      </c>
      <c r="O2410" t="s">
        <v>7253</v>
      </c>
      <c r="P2410">
        <v>5</v>
      </c>
      <c r="Q2410">
        <v>6</v>
      </c>
    </row>
    <row r="2411" spans="1:17" x14ac:dyDescent="0.25">
      <c r="A2411" s="43">
        <v>2409</v>
      </c>
      <c r="B2411" t="s">
        <v>7254</v>
      </c>
      <c r="C2411" t="s">
        <v>7255</v>
      </c>
      <c r="D2411">
        <v>995321</v>
      </c>
      <c r="E2411">
        <v>120</v>
      </c>
      <c r="F2411">
        <v>143</v>
      </c>
      <c r="G2411">
        <v>143</v>
      </c>
      <c r="J2411">
        <v>1970</v>
      </c>
      <c r="L2411">
        <v>2</v>
      </c>
      <c r="M2411">
        <v>7</v>
      </c>
      <c r="N2411">
        <v>2</v>
      </c>
      <c r="O2411" t="s">
        <v>7256</v>
      </c>
      <c r="P2411">
        <v>5</v>
      </c>
      <c r="Q2411">
        <v>6</v>
      </c>
    </row>
    <row r="2412" spans="1:17" x14ac:dyDescent="0.25">
      <c r="A2412" s="43">
        <v>2410</v>
      </c>
      <c r="B2412" t="s">
        <v>7257</v>
      </c>
      <c r="C2412" t="s">
        <v>7258</v>
      </c>
      <c r="D2412">
        <v>994618</v>
      </c>
      <c r="E2412">
        <v>130</v>
      </c>
      <c r="F2412">
        <v>125</v>
      </c>
      <c r="G2412">
        <v>107</v>
      </c>
      <c r="J2412">
        <v>1969</v>
      </c>
      <c r="K2412">
        <v>1985</v>
      </c>
      <c r="L2412">
        <v>1</v>
      </c>
      <c r="O2412" t="s">
        <v>7259</v>
      </c>
      <c r="P2412">
        <v>5</v>
      </c>
      <c r="Q2412">
        <v>6</v>
      </c>
    </row>
    <row r="2413" spans="1:17" x14ac:dyDescent="0.25">
      <c r="A2413" s="43">
        <v>2411</v>
      </c>
      <c r="B2413" t="s">
        <v>7260</v>
      </c>
      <c r="C2413" t="s">
        <v>7261</v>
      </c>
      <c r="D2413">
        <v>994832</v>
      </c>
      <c r="E2413">
        <v>120</v>
      </c>
      <c r="F2413">
        <v>143</v>
      </c>
      <c r="G2413">
        <v>143</v>
      </c>
      <c r="J2413">
        <v>1972</v>
      </c>
      <c r="L2413">
        <v>2</v>
      </c>
      <c r="M2413">
        <v>7</v>
      </c>
      <c r="O2413" t="s">
        <v>7262</v>
      </c>
      <c r="P2413">
        <v>5</v>
      </c>
      <c r="Q2413">
        <v>6</v>
      </c>
    </row>
    <row r="2414" spans="1:17" x14ac:dyDescent="0.25">
      <c r="A2414" s="43">
        <v>2412</v>
      </c>
      <c r="B2414" t="s">
        <v>7263</v>
      </c>
      <c r="C2414" t="s">
        <v>7264</v>
      </c>
      <c r="D2414">
        <v>994392</v>
      </c>
      <c r="E2414">
        <v>120</v>
      </c>
      <c r="F2414">
        <v>114</v>
      </c>
      <c r="G2414">
        <v>114</v>
      </c>
      <c r="J2414">
        <v>1969</v>
      </c>
      <c r="L2414">
        <v>2</v>
      </c>
      <c r="M2414">
        <v>7</v>
      </c>
      <c r="O2414" t="s">
        <v>7265</v>
      </c>
      <c r="P2414">
        <v>5</v>
      </c>
      <c r="Q2414">
        <v>6</v>
      </c>
    </row>
    <row r="2415" spans="1:17" x14ac:dyDescent="0.25">
      <c r="A2415" s="43">
        <v>2413</v>
      </c>
      <c r="B2415" t="s">
        <v>7266</v>
      </c>
      <c r="C2415" t="s">
        <v>7267</v>
      </c>
      <c r="D2415">
        <v>997004</v>
      </c>
      <c r="E2415">
        <v>130</v>
      </c>
      <c r="F2415">
        <v>61</v>
      </c>
      <c r="G2415">
        <v>109</v>
      </c>
      <c r="J2415">
        <v>1978</v>
      </c>
      <c r="L2415">
        <v>1</v>
      </c>
      <c r="O2415" t="s">
        <v>7268</v>
      </c>
      <c r="P2415">
        <v>5</v>
      </c>
      <c r="Q2415">
        <v>6</v>
      </c>
    </row>
    <row r="2416" spans="1:17" x14ac:dyDescent="0.25">
      <c r="A2416" s="43">
        <v>2414</v>
      </c>
      <c r="B2416" t="s">
        <v>7269</v>
      </c>
      <c r="C2416" t="s">
        <v>7270</v>
      </c>
      <c r="D2416">
        <v>996739</v>
      </c>
      <c r="E2416">
        <v>120</v>
      </c>
      <c r="F2416">
        <v>147</v>
      </c>
      <c r="G2416">
        <v>147</v>
      </c>
      <c r="J2416">
        <v>1965</v>
      </c>
      <c r="L2416">
        <v>2</v>
      </c>
      <c r="M2416">
        <v>7</v>
      </c>
      <c r="O2416" t="s">
        <v>7271</v>
      </c>
      <c r="P2416">
        <v>5</v>
      </c>
      <c r="Q2416">
        <v>6</v>
      </c>
    </row>
    <row r="2417" spans="1:17" x14ac:dyDescent="0.25">
      <c r="A2417" s="43">
        <v>2415</v>
      </c>
      <c r="B2417" t="s">
        <v>7272</v>
      </c>
      <c r="C2417" t="s">
        <v>7273</v>
      </c>
      <c r="D2417">
        <v>996758</v>
      </c>
      <c r="E2417">
        <v>120</v>
      </c>
      <c r="F2417">
        <v>106</v>
      </c>
      <c r="G2417">
        <v>142</v>
      </c>
      <c r="J2417">
        <v>1946</v>
      </c>
      <c r="K2417">
        <v>1968</v>
      </c>
      <c r="L2417">
        <v>2</v>
      </c>
      <c r="M2417">
        <v>7</v>
      </c>
      <c r="O2417" t="s">
        <v>7274</v>
      </c>
      <c r="P2417">
        <v>5</v>
      </c>
      <c r="Q2417">
        <v>6</v>
      </c>
    </row>
    <row r="2418" spans="1:17" x14ac:dyDescent="0.25">
      <c r="A2418" s="43">
        <v>2416</v>
      </c>
      <c r="B2418" t="s">
        <v>7275</v>
      </c>
      <c r="C2418" t="s">
        <v>7276</v>
      </c>
      <c r="D2418">
        <v>100100822</v>
      </c>
      <c r="E2418">
        <v>131</v>
      </c>
      <c r="F2418">
        <v>158</v>
      </c>
      <c r="G2418">
        <v>158</v>
      </c>
      <c r="J2418">
        <v>1969</v>
      </c>
      <c r="K2418">
        <v>2017</v>
      </c>
      <c r="L2418">
        <v>2</v>
      </c>
      <c r="M2418">
        <v>7</v>
      </c>
      <c r="N2418">
        <v>4</v>
      </c>
      <c r="O2418" t="s">
        <v>7277</v>
      </c>
      <c r="P2418">
        <v>5</v>
      </c>
      <c r="Q2418">
        <v>6</v>
      </c>
    </row>
    <row r="2419" spans="1:17" x14ac:dyDescent="0.25">
      <c r="A2419" s="43">
        <v>2417</v>
      </c>
      <c r="B2419" t="s">
        <v>7278</v>
      </c>
      <c r="C2419" t="s">
        <v>7279</v>
      </c>
      <c r="D2419">
        <v>100021905</v>
      </c>
      <c r="E2419">
        <v>130</v>
      </c>
      <c r="F2419">
        <v>63</v>
      </c>
      <c r="G2419">
        <v>125</v>
      </c>
      <c r="J2419">
        <v>2009</v>
      </c>
      <c r="L2419">
        <v>2</v>
      </c>
      <c r="M2419">
        <v>7</v>
      </c>
      <c r="N2419">
        <v>90</v>
      </c>
      <c r="O2419" t="s">
        <v>7280</v>
      </c>
      <c r="P2419">
        <v>5</v>
      </c>
      <c r="Q2419">
        <v>6</v>
      </c>
    </row>
    <row r="2420" spans="1:17" x14ac:dyDescent="0.25">
      <c r="A2420" s="43">
        <v>2418</v>
      </c>
      <c r="B2420" t="s">
        <v>7281</v>
      </c>
      <c r="C2420" t="s">
        <v>7282</v>
      </c>
      <c r="D2420">
        <v>997628</v>
      </c>
      <c r="E2420">
        <v>120</v>
      </c>
      <c r="F2420">
        <v>96</v>
      </c>
      <c r="G2420">
        <v>161</v>
      </c>
      <c r="J2420">
        <v>1926</v>
      </c>
      <c r="K2420">
        <v>1988</v>
      </c>
      <c r="L2420">
        <v>2</v>
      </c>
      <c r="M2420">
        <v>7</v>
      </c>
      <c r="N2420">
        <v>2</v>
      </c>
      <c r="O2420" t="s">
        <v>7283</v>
      </c>
      <c r="P2420">
        <v>5</v>
      </c>
      <c r="Q2420">
        <v>6</v>
      </c>
    </row>
    <row r="2421" spans="1:17" x14ac:dyDescent="0.25">
      <c r="A2421" s="43">
        <v>2419</v>
      </c>
      <c r="B2421" t="s">
        <v>7284</v>
      </c>
      <c r="C2421" t="s">
        <v>7285</v>
      </c>
      <c r="D2421">
        <v>996271</v>
      </c>
      <c r="E2421">
        <v>140</v>
      </c>
      <c r="F2421">
        <v>690</v>
      </c>
      <c r="G2421">
        <v>690</v>
      </c>
      <c r="J2421">
        <v>1965</v>
      </c>
      <c r="L2421">
        <v>1</v>
      </c>
      <c r="O2421" t="s">
        <v>7286</v>
      </c>
      <c r="P2421">
        <v>5</v>
      </c>
      <c r="Q2421">
        <v>6</v>
      </c>
    </row>
    <row r="2422" spans="1:17" x14ac:dyDescent="0.25">
      <c r="A2422" s="43">
        <v>2420</v>
      </c>
      <c r="B2422" t="s">
        <v>7287</v>
      </c>
      <c r="C2422" t="s">
        <v>7288</v>
      </c>
      <c r="D2422">
        <v>997724</v>
      </c>
      <c r="E2422">
        <v>120</v>
      </c>
      <c r="F2422">
        <v>141</v>
      </c>
      <c r="G2422">
        <v>141</v>
      </c>
      <c r="J2422">
        <v>1994</v>
      </c>
      <c r="L2422">
        <v>2</v>
      </c>
      <c r="M2422">
        <v>7</v>
      </c>
      <c r="O2422" t="s">
        <v>7289</v>
      </c>
      <c r="P2422">
        <v>5</v>
      </c>
      <c r="Q2422">
        <v>6</v>
      </c>
    </row>
    <row r="2423" spans="1:17" x14ac:dyDescent="0.25">
      <c r="A2423" s="43">
        <v>2421</v>
      </c>
      <c r="B2423" t="s">
        <v>7290</v>
      </c>
      <c r="C2423" t="s">
        <v>7291</v>
      </c>
      <c r="D2423">
        <v>997186</v>
      </c>
      <c r="E2423">
        <v>120</v>
      </c>
      <c r="F2423">
        <v>173</v>
      </c>
      <c r="G2423">
        <v>141</v>
      </c>
      <c r="J2423">
        <v>2005</v>
      </c>
      <c r="L2423">
        <v>2</v>
      </c>
      <c r="M2423">
        <v>7</v>
      </c>
      <c r="N2423">
        <v>90</v>
      </c>
      <c r="O2423" t="s">
        <v>7292</v>
      </c>
      <c r="P2423">
        <v>5</v>
      </c>
      <c r="Q2423">
        <v>6</v>
      </c>
    </row>
    <row r="2424" spans="1:17" x14ac:dyDescent="0.25">
      <c r="A2424" s="43">
        <v>2422</v>
      </c>
      <c r="B2424" t="s">
        <v>7293</v>
      </c>
      <c r="C2424" t="s">
        <v>4037</v>
      </c>
      <c r="D2424">
        <v>995489</v>
      </c>
      <c r="E2424">
        <v>215</v>
      </c>
      <c r="F2424">
        <v>1470</v>
      </c>
      <c r="H2424">
        <v>1470</v>
      </c>
      <c r="J2424">
        <v>1965</v>
      </c>
      <c r="L2424">
        <v>9</v>
      </c>
      <c r="O2424" t="s">
        <v>7294</v>
      </c>
      <c r="P2424">
        <v>5</v>
      </c>
      <c r="Q2424">
        <v>6</v>
      </c>
    </row>
    <row r="2425" spans="1:17" x14ac:dyDescent="0.25">
      <c r="A2425" s="43">
        <v>2423</v>
      </c>
      <c r="B2425" t="s">
        <v>7295</v>
      </c>
      <c r="C2425" t="s">
        <v>7296</v>
      </c>
      <c r="D2425">
        <v>996273</v>
      </c>
      <c r="E2425">
        <v>130</v>
      </c>
      <c r="F2425">
        <v>94</v>
      </c>
      <c r="G2425">
        <v>94</v>
      </c>
      <c r="J2425">
        <v>1959</v>
      </c>
      <c r="L2425">
        <v>2</v>
      </c>
      <c r="M2425">
        <v>7</v>
      </c>
      <c r="N2425">
        <v>2</v>
      </c>
      <c r="O2425" t="s">
        <v>7297</v>
      </c>
      <c r="P2425">
        <v>5</v>
      </c>
      <c r="Q2425">
        <v>6</v>
      </c>
    </row>
    <row r="2426" spans="1:17" x14ac:dyDescent="0.25">
      <c r="A2426" s="43">
        <v>2424</v>
      </c>
      <c r="B2426" t="s">
        <v>7298</v>
      </c>
      <c r="C2426" t="s">
        <v>7299</v>
      </c>
      <c r="D2426">
        <v>993803</v>
      </c>
      <c r="E2426">
        <v>120</v>
      </c>
      <c r="F2426">
        <v>109</v>
      </c>
      <c r="G2426">
        <v>109</v>
      </c>
      <c r="J2426">
        <v>1973</v>
      </c>
      <c r="L2426">
        <v>2</v>
      </c>
      <c r="M2426">
        <v>7</v>
      </c>
      <c r="N2426">
        <v>2</v>
      </c>
      <c r="O2426" t="s">
        <v>7300</v>
      </c>
      <c r="P2426">
        <v>5</v>
      </c>
      <c r="Q2426">
        <v>6</v>
      </c>
    </row>
    <row r="2427" spans="1:17" x14ac:dyDescent="0.25">
      <c r="A2427" s="43">
        <v>2425</v>
      </c>
      <c r="B2427" t="s">
        <v>7301</v>
      </c>
      <c r="C2427" t="s">
        <v>7302</v>
      </c>
      <c r="D2427">
        <v>996378</v>
      </c>
      <c r="E2427">
        <v>120</v>
      </c>
      <c r="F2427">
        <v>142</v>
      </c>
      <c r="G2427">
        <v>142</v>
      </c>
      <c r="J2427">
        <v>1968</v>
      </c>
      <c r="L2427">
        <v>2</v>
      </c>
      <c r="M2427">
        <v>7</v>
      </c>
      <c r="O2427" t="s">
        <v>7303</v>
      </c>
      <c r="P2427">
        <v>5</v>
      </c>
      <c r="Q2427">
        <v>6</v>
      </c>
    </row>
    <row r="2428" spans="1:17" x14ac:dyDescent="0.25">
      <c r="A2428" s="43">
        <v>2426</v>
      </c>
      <c r="B2428" t="s">
        <v>7304</v>
      </c>
      <c r="C2428" t="s">
        <v>7305</v>
      </c>
      <c r="D2428">
        <v>994967</v>
      </c>
      <c r="E2428">
        <v>130</v>
      </c>
      <c r="F2428">
        <v>124</v>
      </c>
      <c r="G2428">
        <v>124</v>
      </c>
      <c r="J2428">
        <v>1969</v>
      </c>
      <c r="K2428">
        <v>2018</v>
      </c>
      <c r="L2428">
        <v>1</v>
      </c>
      <c r="O2428" t="s">
        <v>7306</v>
      </c>
      <c r="P2428">
        <v>5</v>
      </c>
      <c r="Q2428">
        <v>6</v>
      </c>
    </row>
    <row r="2429" spans="1:17" x14ac:dyDescent="0.25">
      <c r="A2429" s="43">
        <v>2427</v>
      </c>
      <c r="B2429" t="s">
        <v>7307</v>
      </c>
      <c r="C2429" t="s">
        <v>7308</v>
      </c>
      <c r="D2429">
        <v>2702980</v>
      </c>
      <c r="E2429">
        <v>130</v>
      </c>
      <c r="F2429">
        <v>56</v>
      </c>
      <c r="G2429">
        <v>108</v>
      </c>
      <c r="J2429">
        <v>2008</v>
      </c>
      <c r="L2429">
        <v>2</v>
      </c>
      <c r="M2429">
        <v>7</v>
      </c>
      <c r="N2429">
        <v>90</v>
      </c>
      <c r="O2429" t="s">
        <v>7309</v>
      </c>
      <c r="P2429">
        <v>5</v>
      </c>
      <c r="Q2429">
        <v>6</v>
      </c>
    </row>
    <row r="2430" spans="1:17" x14ac:dyDescent="0.25">
      <c r="A2430" s="43">
        <v>2428</v>
      </c>
      <c r="B2430" t="s">
        <v>7310</v>
      </c>
      <c r="C2430" t="s">
        <v>7311</v>
      </c>
      <c r="D2430">
        <v>994140</v>
      </c>
      <c r="E2430">
        <v>120</v>
      </c>
      <c r="F2430">
        <v>154</v>
      </c>
      <c r="G2430">
        <v>154</v>
      </c>
      <c r="J2430">
        <v>1970</v>
      </c>
      <c r="L2430">
        <v>1</v>
      </c>
      <c r="N2430">
        <v>2</v>
      </c>
      <c r="O2430" t="s">
        <v>7312</v>
      </c>
      <c r="P2430">
        <v>5</v>
      </c>
      <c r="Q2430">
        <v>6</v>
      </c>
    </row>
    <row r="2431" spans="1:17" x14ac:dyDescent="0.25">
      <c r="A2431" s="43">
        <v>2429</v>
      </c>
      <c r="B2431" t="s">
        <v>7313</v>
      </c>
      <c r="C2431" t="s">
        <v>7314</v>
      </c>
      <c r="D2431">
        <v>2702972</v>
      </c>
      <c r="E2431">
        <v>130</v>
      </c>
      <c r="F2431">
        <v>56</v>
      </c>
      <c r="G2431">
        <v>160</v>
      </c>
      <c r="J2431">
        <v>2008</v>
      </c>
      <c r="L2431">
        <v>2</v>
      </c>
      <c r="M2431">
        <v>7</v>
      </c>
      <c r="N2431">
        <v>90</v>
      </c>
      <c r="O2431" t="s">
        <v>7315</v>
      </c>
      <c r="P2431">
        <v>5</v>
      </c>
      <c r="Q2431">
        <v>6</v>
      </c>
    </row>
    <row r="2432" spans="1:17" x14ac:dyDescent="0.25">
      <c r="A2432" s="43">
        <v>2430</v>
      </c>
      <c r="B2432" t="s">
        <v>7316</v>
      </c>
      <c r="C2432" t="s">
        <v>2952</v>
      </c>
      <c r="D2432">
        <v>993756</v>
      </c>
      <c r="E2432">
        <v>120</v>
      </c>
      <c r="F2432">
        <v>28</v>
      </c>
      <c r="G2432">
        <v>28</v>
      </c>
      <c r="O2432" t="s">
        <v>7317</v>
      </c>
      <c r="P2432">
        <v>5</v>
      </c>
      <c r="Q2432">
        <v>9</v>
      </c>
    </row>
    <row r="2433" spans="1:17" x14ac:dyDescent="0.25">
      <c r="A2433" s="43">
        <v>2431</v>
      </c>
      <c r="B2433" t="s">
        <v>7318</v>
      </c>
      <c r="C2433" t="s">
        <v>7319</v>
      </c>
      <c r="D2433">
        <v>995090</v>
      </c>
      <c r="E2433">
        <v>120</v>
      </c>
      <c r="F2433">
        <v>143</v>
      </c>
      <c r="G2433">
        <v>143</v>
      </c>
      <c r="J2433">
        <v>1970</v>
      </c>
      <c r="L2433">
        <v>2</v>
      </c>
      <c r="M2433">
        <v>7</v>
      </c>
      <c r="O2433" t="s">
        <v>7320</v>
      </c>
      <c r="P2433">
        <v>5</v>
      </c>
      <c r="Q2433">
        <v>6</v>
      </c>
    </row>
    <row r="2434" spans="1:17" x14ac:dyDescent="0.25">
      <c r="A2434" s="43">
        <v>2432</v>
      </c>
      <c r="B2434" t="s">
        <v>7321</v>
      </c>
      <c r="C2434" t="s">
        <v>7322</v>
      </c>
      <c r="D2434">
        <v>997694</v>
      </c>
      <c r="E2434">
        <v>120</v>
      </c>
      <c r="F2434">
        <v>148</v>
      </c>
      <c r="G2434">
        <v>148</v>
      </c>
      <c r="J2434">
        <v>1979</v>
      </c>
      <c r="L2434">
        <v>7</v>
      </c>
      <c r="M2434">
        <v>1</v>
      </c>
      <c r="N2434">
        <v>2</v>
      </c>
      <c r="O2434" t="s">
        <v>7323</v>
      </c>
      <c r="P2434">
        <v>5</v>
      </c>
      <c r="Q2434">
        <v>6</v>
      </c>
    </row>
    <row r="2435" spans="1:17" x14ac:dyDescent="0.25">
      <c r="A2435" s="43">
        <v>2433</v>
      </c>
      <c r="B2435" t="s">
        <v>7324</v>
      </c>
      <c r="C2435" t="s">
        <v>7325</v>
      </c>
      <c r="D2435">
        <v>100089000</v>
      </c>
      <c r="E2435">
        <v>130</v>
      </c>
      <c r="F2435">
        <v>115</v>
      </c>
      <c r="G2435">
        <v>115</v>
      </c>
      <c r="J2435">
        <v>2015</v>
      </c>
      <c r="L2435">
        <v>1</v>
      </c>
      <c r="O2435" t="s">
        <v>7326</v>
      </c>
      <c r="P2435">
        <v>5</v>
      </c>
      <c r="Q2435">
        <v>6</v>
      </c>
    </row>
    <row r="2436" spans="1:17" x14ac:dyDescent="0.25">
      <c r="A2436" s="43">
        <v>2434</v>
      </c>
      <c r="B2436" t="s">
        <v>7327</v>
      </c>
      <c r="C2436" t="s">
        <v>7328</v>
      </c>
      <c r="D2436">
        <v>996669</v>
      </c>
      <c r="E2436">
        <v>130</v>
      </c>
      <c r="F2436">
        <v>58</v>
      </c>
      <c r="G2436">
        <v>102</v>
      </c>
      <c r="J2436">
        <v>1977</v>
      </c>
      <c r="L2436">
        <v>1</v>
      </c>
      <c r="O2436" t="s">
        <v>7329</v>
      </c>
      <c r="P2436">
        <v>5</v>
      </c>
      <c r="Q2436">
        <v>6</v>
      </c>
    </row>
    <row r="2437" spans="1:17" x14ac:dyDescent="0.25">
      <c r="A2437" s="43">
        <v>2435</v>
      </c>
      <c r="B2437" t="s">
        <v>7330</v>
      </c>
      <c r="C2437" t="s">
        <v>3690</v>
      </c>
      <c r="D2437">
        <v>995664</v>
      </c>
      <c r="E2437">
        <v>325</v>
      </c>
      <c r="F2437">
        <v>46</v>
      </c>
      <c r="H2437">
        <v>46</v>
      </c>
      <c r="J2437">
        <v>2003</v>
      </c>
      <c r="L2437">
        <v>7</v>
      </c>
      <c r="M2437">
        <v>1</v>
      </c>
      <c r="N2437">
        <v>90</v>
      </c>
      <c r="O2437" t="s">
        <v>7331</v>
      </c>
      <c r="P2437">
        <v>5</v>
      </c>
      <c r="Q2437">
        <v>6</v>
      </c>
    </row>
    <row r="2438" spans="1:17" x14ac:dyDescent="0.25">
      <c r="A2438" s="43">
        <v>2436</v>
      </c>
      <c r="B2438" t="s">
        <v>7332</v>
      </c>
      <c r="C2438" t="s">
        <v>7333</v>
      </c>
      <c r="D2438">
        <v>996451</v>
      </c>
      <c r="E2438">
        <v>120</v>
      </c>
      <c r="F2438">
        <v>163</v>
      </c>
      <c r="G2438">
        <v>130</v>
      </c>
      <c r="J2438">
        <v>1996</v>
      </c>
      <c r="L2438">
        <v>2</v>
      </c>
      <c r="M2438">
        <v>7</v>
      </c>
      <c r="O2438" t="s">
        <v>7334</v>
      </c>
      <c r="P2438">
        <v>5</v>
      </c>
      <c r="Q2438">
        <v>6</v>
      </c>
    </row>
    <row r="2439" spans="1:17" x14ac:dyDescent="0.25">
      <c r="A2439" s="43">
        <v>2437</v>
      </c>
      <c r="B2439" t="s">
        <v>7335</v>
      </c>
      <c r="C2439" t="s">
        <v>7336</v>
      </c>
      <c r="D2439">
        <v>995942</v>
      </c>
      <c r="E2439">
        <v>120</v>
      </c>
      <c r="F2439">
        <v>159</v>
      </c>
      <c r="G2439">
        <v>159</v>
      </c>
      <c r="J2439">
        <v>1972</v>
      </c>
      <c r="L2439">
        <v>2</v>
      </c>
      <c r="M2439">
        <v>7</v>
      </c>
      <c r="O2439" t="s">
        <v>7337</v>
      </c>
      <c r="P2439">
        <v>5</v>
      </c>
      <c r="Q2439">
        <v>6</v>
      </c>
    </row>
    <row r="2440" spans="1:17" x14ac:dyDescent="0.25">
      <c r="A2440" s="43">
        <v>2438</v>
      </c>
      <c r="B2440" t="s">
        <v>7338</v>
      </c>
      <c r="C2440" t="s">
        <v>7339</v>
      </c>
      <c r="D2440">
        <v>997173</v>
      </c>
      <c r="E2440">
        <v>130</v>
      </c>
      <c r="F2440">
        <v>61</v>
      </c>
      <c r="G2440">
        <v>109</v>
      </c>
      <c r="J2440">
        <v>1978</v>
      </c>
      <c r="L2440">
        <v>1</v>
      </c>
      <c r="O2440" t="s">
        <v>7340</v>
      </c>
      <c r="P2440">
        <v>5</v>
      </c>
      <c r="Q2440">
        <v>6</v>
      </c>
    </row>
    <row r="2441" spans="1:17" x14ac:dyDescent="0.25">
      <c r="A2441" s="43">
        <v>2439</v>
      </c>
      <c r="B2441" t="s">
        <v>7341</v>
      </c>
      <c r="C2441" t="s">
        <v>7342</v>
      </c>
      <c r="D2441">
        <v>995194</v>
      </c>
      <c r="E2441">
        <v>130</v>
      </c>
      <c r="F2441">
        <v>79</v>
      </c>
      <c r="G2441">
        <v>131</v>
      </c>
      <c r="J2441">
        <v>1978</v>
      </c>
      <c r="L2441">
        <v>1</v>
      </c>
      <c r="O2441" t="s">
        <v>7343</v>
      </c>
      <c r="P2441">
        <v>5</v>
      </c>
      <c r="Q2441">
        <v>6</v>
      </c>
    </row>
    <row r="2442" spans="1:17" x14ac:dyDescent="0.25">
      <c r="A2442" s="43">
        <v>2440</v>
      </c>
      <c r="B2442" t="s">
        <v>7344</v>
      </c>
      <c r="C2442" t="s">
        <v>7345</v>
      </c>
      <c r="D2442">
        <v>996189</v>
      </c>
      <c r="E2442">
        <v>120</v>
      </c>
      <c r="F2442">
        <v>178</v>
      </c>
      <c r="G2442">
        <v>178</v>
      </c>
      <c r="J2442">
        <v>2018</v>
      </c>
      <c r="L2442">
        <v>2</v>
      </c>
      <c r="M2442">
        <v>7</v>
      </c>
      <c r="O2442" t="s">
        <v>7346</v>
      </c>
      <c r="P2442">
        <v>5</v>
      </c>
      <c r="Q2442">
        <v>6</v>
      </c>
    </row>
    <row r="2443" spans="1:17" x14ac:dyDescent="0.25">
      <c r="A2443" s="43">
        <v>2441</v>
      </c>
      <c r="B2443" t="s">
        <v>7347</v>
      </c>
      <c r="C2443" t="s">
        <v>7348</v>
      </c>
      <c r="D2443">
        <v>2691163</v>
      </c>
      <c r="E2443">
        <v>323</v>
      </c>
      <c r="F2443">
        <v>204</v>
      </c>
      <c r="H2443">
        <v>204</v>
      </c>
      <c r="J2443">
        <v>1958</v>
      </c>
      <c r="L2443">
        <v>2</v>
      </c>
      <c r="M2443">
        <v>7</v>
      </c>
      <c r="O2443" t="s">
        <v>7349</v>
      </c>
      <c r="P2443">
        <v>5</v>
      </c>
      <c r="Q2443">
        <v>6</v>
      </c>
    </row>
    <row r="2444" spans="1:17" x14ac:dyDescent="0.25">
      <c r="A2444" s="43">
        <v>2442</v>
      </c>
      <c r="B2444" t="s">
        <v>7350</v>
      </c>
      <c r="C2444" t="s">
        <v>7351</v>
      </c>
      <c r="D2444">
        <v>995309</v>
      </c>
      <c r="E2444">
        <v>120</v>
      </c>
      <c r="F2444">
        <v>164</v>
      </c>
      <c r="G2444">
        <v>164</v>
      </c>
      <c r="J2444">
        <v>1969</v>
      </c>
      <c r="K2444">
        <v>1975</v>
      </c>
      <c r="L2444">
        <v>5</v>
      </c>
      <c r="M2444">
        <v>1</v>
      </c>
      <c r="O2444" t="s">
        <v>7352</v>
      </c>
      <c r="P2444">
        <v>5</v>
      </c>
      <c r="Q2444">
        <v>6</v>
      </c>
    </row>
    <row r="2445" spans="1:17" x14ac:dyDescent="0.25">
      <c r="A2445" s="43">
        <v>2443</v>
      </c>
      <c r="B2445" t="s">
        <v>7353</v>
      </c>
      <c r="C2445" t="s">
        <v>7354</v>
      </c>
      <c r="D2445">
        <v>994080</v>
      </c>
      <c r="E2445">
        <v>120</v>
      </c>
      <c r="F2445">
        <v>134</v>
      </c>
      <c r="G2445">
        <v>134</v>
      </c>
      <c r="J2445">
        <v>1972</v>
      </c>
      <c r="L2445">
        <v>2</v>
      </c>
      <c r="M2445">
        <v>7</v>
      </c>
      <c r="O2445" t="s">
        <v>7355</v>
      </c>
      <c r="P2445">
        <v>5</v>
      </c>
      <c r="Q2445">
        <v>6</v>
      </c>
    </row>
    <row r="2446" spans="1:17" x14ac:dyDescent="0.25">
      <c r="A2446" s="43">
        <v>2444</v>
      </c>
      <c r="B2446" t="s">
        <v>7356</v>
      </c>
      <c r="C2446" t="s">
        <v>7357</v>
      </c>
      <c r="D2446">
        <v>996542</v>
      </c>
      <c r="E2446">
        <v>120</v>
      </c>
      <c r="F2446">
        <v>128</v>
      </c>
      <c r="G2446">
        <v>128</v>
      </c>
      <c r="J2446">
        <v>1977</v>
      </c>
      <c r="L2446">
        <v>2</v>
      </c>
      <c r="M2446">
        <v>7</v>
      </c>
      <c r="O2446" t="s">
        <v>7358</v>
      </c>
      <c r="P2446">
        <v>5</v>
      </c>
      <c r="Q2446">
        <v>6</v>
      </c>
    </row>
    <row r="2447" spans="1:17" x14ac:dyDescent="0.25">
      <c r="A2447" s="43">
        <v>2445</v>
      </c>
      <c r="B2447" t="s">
        <v>7359</v>
      </c>
      <c r="C2447" t="s">
        <v>7360</v>
      </c>
      <c r="D2447">
        <v>997118</v>
      </c>
      <c r="E2447">
        <v>130</v>
      </c>
      <c r="F2447">
        <v>61</v>
      </c>
      <c r="G2447">
        <v>109</v>
      </c>
      <c r="J2447">
        <v>1978</v>
      </c>
      <c r="L2447">
        <v>1</v>
      </c>
      <c r="O2447" t="s">
        <v>7361</v>
      </c>
      <c r="P2447">
        <v>5</v>
      </c>
      <c r="Q2447">
        <v>6</v>
      </c>
    </row>
    <row r="2448" spans="1:17" x14ac:dyDescent="0.25">
      <c r="A2448" s="43">
        <v>2446</v>
      </c>
      <c r="B2448" t="s">
        <v>7362</v>
      </c>
      <c r="C2448" t="s">
        <v>1099</v>
      </c>
      <c r="D2448">
        <v>994472</v>
      </c>
      <c r="E2448">
        <v>215</v>
      </c>
      <c r="F2448">
        <v>800</v>
      </c>
      <c r="H2448">
        <v>800</v>
      </c>
      <c r="J2448">
        <v>1957</v>
      </c>
      <c r="L2448">
        <v>2</v>
      </c>
      <c r="M2448">
        <v>9</v>
      </c>
      <c r="O2448" t="s">
        <v>7363</v>
      </c>
      <c r="P2448">
        <v>5</v>
      </c>
      <c r="Q2448">
        <v>6</v>
      </c>
    </row>
    <row r="2449" spans="1:17" x14ac:dyDescent="0.25">
      <c r="A2449" s="43">
        <v>2447</v>
      </c>
      <c r="B2449" t="s">
        <v>7364</v>
      </c>
      <c r="C2449" t="s">
        <v>7365</v>
      </c>
      <c r="D2449">
        <v>994461</v>
      </c>
      <c r="E2449">
        <v>120</v>
      </c>
      <c r="F2449">
        <v>147</v>
      </c>
      <c r="G2449">
        <v>147</v>
      </c>
      <c r="J2449">
        <v>1972</v>
      </c>
      <c r="K2449">
        <v>1984</v>
      </c>
      <c r="L2449">
        <v>2</v>
      </c>
      <c r="M2449">
        <v>7</v>
      </c>
      <c r="N2449">
        <v>90</v>
      </c>
      <c r="O2449" t="s">
        <v>7366</v>
      </c>
      <c r="P2449">
        <v>5</v>
      </c>
      <c r="Q2449">
        <v>6</v>
      </c>
    </row>
    <row r="2450" spans="1:17" x14ac:dyDescent="0.25">
      <c r="A2450" s="43">
        <v>2448</v>
      </c>
      <c r="B2450" t="s">
        <v>7367</v>
      </c>
      <c r="C2450" t="s">
        <v>7368</v>
      </c>
      <c r="D2450">
        <v>995646</v>
      </c>
      <c r="E2450">
        <v>220</v>
      </c>
      <c r="F2450">
        <v>796</v>
      </c>
      <c r="H2450">
        <v>824</v>
      </c>
      <c r="J2450">
        <v>1961</v>
      </c>
      <c r="L2450">
        <v>2</v>
      </c>
      <c r="M2450">
        <v>7</v>
      </c>
      <c r="O2450" t="s">
        <v>7369</v>
      </c>
      <c r="P2450">
        <v>5</v>
      </c>
      <c r="Q2450">
        <v>6</v>
      </c>
    </row>
    <row r="2451" spans="1:17" x14ac:dyDescent="0.25">
      <c r="A2451" s="43">
        <v>2449</v>
      </c>
      <c r="B2451" t="s">
        <v>7370</v>
      </c>
      <c r="C2451" t="s">
        <v>7371</v>
      </c>
      <c r="D2451">
        <v>995099</v>
      </c>
      <c r="E2451">
        <v>120</v>
      </c>
      <c r="F2451">
        <v>106</v>
      </c>
      <c r="G2451">
        <v>169</v>
      </c>
      <c r="J2451">
        <v>1981</v>
      </c>
      <c r="K2451">
        <v>1998</v>
      </c>
      <c r="L2451">
        <v>2</v>
      </c>
      <c r="M2451">
        <v>7</v>
      </c>
      <c r="N2451">
        <v>2</v>
      </c>
      <c r="O2451" t="s">
        <v>7372</v>
      </c>
      <c r="P2451">
        <v>5</v>
      </c>
      <c r="Q2451">
        <v>6</v>
      </c>
    </row>
    <row r="2452" spans="1:17" x14ac:dyDescent="0.25">
      <c r="A2452" s="43">
        <v>2450</v>
      </c>
      <c r="B2452" t="s">
        <v>7373</v>
      </c>
      <c r="C2452" t="s">
        <v>7374</v>
      </c>
      <c r="D2452">
        <v>995394</v>
      </c>
      <c r="E2452">
        <v>130</v>
      </c>
      <c r="F2452">
        <v>107</v>
      </c>
      <c r="G2452">
        <v>107</v>
      </c>
      <c r="J2452">
        <v>1970</v>
      </c>
      <c r="K2452">
        <v>1986</v>
      </c>
      <c r="L2452">
        <v>1</v>
      </c>
      <c r="N2452">
        <v>2</v>
      </c>
      <c r="O2452" t="s">
        <v>7375</v>
      </c>
      <c r="P2452">
        <v>5</v>
      </c>
      <c r="Q2452">
        <v>6</v>
      </c>
    </row>
    <row r="2453" spans="1:17" x14ac:dyDescent="0.25">
      <c r="A2453" s="43">
        <v>2451</v>
      </c>
      <c r="B2453" t="s">
        <v>7376</v>
      </c>
      <c r="C2453" t="s">
        <v>7377</v>
      </c>
      <c r="D2453">
        <v>997075</v>
      </c>
      <c r="E2453">
        <v>120</v>
      </c>
      <c r="F2453">
        <v>170</v>
      </c>
      <c r="G2453">
        <v>170</v>
      </c>
      <c r="J2453">
        <v>1962</v>
      </c>
      <c r="K2453">
        <v>1997</v>
      </c>
      <c r="L2453">
        <v>2</v>
      </c>
      <c r="M2453">
        <v>7</v>
      </c>
      <c r="N2453">
        <v>4</v>
      </c>
      <c r="O2453" t="s">
        <v>7378</v>
      </c>
      <c r="P2453">
        <v>5</v>
      </c>
      <c r="Q2453">
        <v>6</v>
      </c>
    </row>
    <row r="2454" spans="1:17" x14ac:dyDescent="0.25">
      <c r="A2454" s="43">
        <v>2452</v>
      </c>
      <c r="B2454" t="s">
        <v>7379</v>
      </c>
      <c r="C2454" t="s">
        <v>7380</v>
      </c>
      <c r="D2454">
        <v>996534</v>
      </c>
      <c r="E2454">
        <v>120</v>
      </c>
      <c r="F2454">
        <v>128</v>
      </c>
      <c r="G2454">
        <v>128</v>
      </c>
      <c r="J2454">
        <v>1984</v>
      </c>
      <c r="L2454">
        <v>7</v>
      </c>
      <c r="M2454">
        <v>1</v>
      </c>
      <c r="O2454" t="s">
        <v>7381</v>
      </c>
      <c r="P2454">
        <v>5</v>
      </c>
      <c r="Q2454">
        <v>6</v>
      </c>
    </row>
    <row r="2455" spans="1:17" x14ac:dyDescent="0.25">
      <c r="A2455" s="43">
        <v>2453</v>
      </c>
      <c r="B2455" t="s">
        <v>7382</v>
      </c>
      <c r="C2455" t="s">
        <v>7383</v>
      </c>
      <c r="D2455">
        <v>996088</v>
      </c>
      <c r="E2455">
        <v>120</v>
      </c>
      <c r="F2455">
        <v>97</v>
      </c>
      <c r="G2455">
        <v>82</v>
      </c>
      <c r="J2455">
        <v>1959</v>
      </c>
      <c r="K2455">
        <v>1990</v>
      </c>
      <c r="L2455">
        <v>2</v>
      </c>
      <c r="M2455">
        <v>7</v>
      </c>
      <c r="N2455">
        <v>2</v>
      </c>
      <c r="O2455" t="s">
        <v>7384</v>
      </c>
      <c r="P2455">
        <v>5</v>
      </c>
      <c r="Q2455">
        <v>6</v>
      </c>
    </row>
    <row r="2456" spans="1:17" x14ac:dyDescent="0.25">
      <c r="A2456" s="43">
        <v>2454</v>
      </c>
      <c r="B2456" t="s">
        <v>7385</v>
      </c>
      <c r="C2456" t="s">
        <v>7386</v>
      </c>
      <c r="D2456">
        <v>997036</v>
      </c>
      <c r="E2456">
        <v>120</v>
      </c>
      <c r="F2456">
        <v>102</v>
      </c>
      <c r="G2456">
        <v>102</v>
      </c>
      <c r="J2456">
        <v>1962</v>
      </c>
      <c r="L2456">
        <v>2</v>
      </c>
      <c r="M2456">
        <v>7</v>
      </c>
      <c r="O2456" t="s">
        <v>7387</v>
      </c>
      <c r="P2456">
        <v>5</v>
      </c>
      <c r="Q2456">
        <v>6</v>
      </c>
    </row>
    <row r="2457" spans="1:17" x14ac:dyDescent="0.25">
      <c r="A2457" s="43">
        <v>2455</v>
      </c>
      <c r="B2457" t="s">
        <v>7388</v>
      </c>
      <c r="C2457" t="s">
        <v>7389</v>
      </c>
      <c r="D2457">
        <v>995910</v>
      </c>
      <c r="E2457">
        <v>120</v>
      </c>
      <c r="F2457">
        <v>127</v>
      </c>
      <c r="G2457">
        <v>106</v>
      </c>
      <c r="J2457">
        <v>1971</v>
      </c>
      <c r="K2457">
        <v>1988</v>
      </c>
      <c r="L2457">
        <v>2</v>
      </c>
      <c r="M2457">
        <v>7</v>
      </c>
      <c r="O2457" t="s">
        <v>7390</v>
      </c>
      <c r="P2457">
        <v>5</v>
      </c>
      <c r="Q2457">
        <v>6</v>
      </c>
    </row>
    <row r="2458" spans="1:17" x14ac:dyDescent="0.25">
      <c r="A2458" s="43">
        <v>2456</v>
      </c>
      <c r="B2458" t="s">
        <v>7391</v>
      </c>
      <c r="C2458" t="s">
        <v>7392</v>
      </c>
      <c r="D2458">
        <v>997455</v>
      </c>
      <c r="E2458">
        <v>510</v>
      </c>
      <c r="F2458">
        <v>43</v>
      </c>
      <c r="G2458">
        <v>43</v>
      </c>
      <c r="J2458">
        <v>1950</v>
      </c>
      <c r="L2458">
        <v>7</v>
      </c>
      <c r="M2458">
        <v>1</v>
      </c>
      <c r="O2458" t="s">
        <v>7393</v>
      </c>
      <c r="P2458">
        <v>5</v>
      </c>
      <c r="Q2458">
        <v>6</v>
      </c>
    </row>
    <row r="2459" spans="1:17" x14ac:dyDescent="0.25">
      <c r="A2459" s="43">
        <v>2457</v>
      </c>
      <c r="B2459" t="s">
        <v>7394</v>
      </c>
      <c r="C2459" t="s">
        <v>7395</v>
      </c>
      <c r="D2459">
        <v>995236</v>
      </c>
      <c r="E2459">
        <v>120</v>
      </c>
      <c r="F2459">
        <v>140</v>
      </c>
      <c r="G2459">
        <v>172</v>
      </c>
      <c r="J2459">
        <v>1988</v>
      </c>
      <c r="K2459">
        <v>2018</v>
      </c>
      <c r="L2459">
        <v>2</v>
      </c>
      <c r="M2459">
        <v>7</v>
      </c>
      <c r="O2459" t="s">
        <v>7396</v>
      </c>
      <c r="P2459">
        <v>5</v>
      </c>
      <c r="Q2459">
        <v>6</v>
      </c>
    </row>
    <row r="2460" spans="1:17" x14ac:dyDescent="0.25">
      <c r="A2460" s="43">
        <v>2458</v>
      </c>
      <c r="B2460" t="s">
        <v>7397</v>
      </c>
      <c r="C2460" t="s">
        <v>7398</v>
      </c>
      <c r="D2460">
        <v>997154</v>
      </c>
      <c r="E2460">
        <v>130</v>
      </c>
      <c r="F2460">
        <v>63</v>
      </c>
      <c r="G2460">
        <v>112</v>
      </c>
      <c r="J2460">
        <v>1978</v>
      </c>
      <c r="L2460">
        <v>1</v>
      </c>
      <c r="O2460" t="s">
        <v>7399</v>
      </c>
      <c r="P2460">
        <v>5</v>
      </c>
      <c r="Q2460">
        <v>6</v>
      </c>
    </row>
    <row r="2461" spans="1:17" x14ac:dyDescent="0.25">
      <c r="A2461" s="43">
        <v>2459</v>
      </c>
      <c r="B2461" t="s">
        <v>7400</v>
      </c>
      <c r="C2461" t="s">
        <v>7401</v>
      </c>
      <c r="D2461">
        <v>994415</v>
      </c>
      <c r="E2461">
        <v>130</v>
      </c>
      <c r="F2461">
        <v>104</v>
      </c>
      <c r="G2461">
        <v>104</v>
      </c>
      <c r="J2461">
        <v>1993</v>
      </c>
      <c r="L2461">
        <v>1</v>
      </c>
      <c r="O2461" t="s">
        <v>7402</v>
      </c>
      <c r="P2461">
        <v>5</v>
      </c>
      <c r="Q2461">
        <v>6</v>
      </c>
    </row>
    <row r="2462" spans="1:17" x14ac:dyDescent="0.25">
      <c r="A2462" s="43">
        <v>2460</v>
      </c>
      <c r="B2462" t="s">
        <v>7403</v>
      </c>
      <c r="C2462" t="s">
        <v>7404</v>
      </c>
      <c r="D2462">
        <v>996849</v>
      </c>
      <c r="E2462">
        <v>130</v>
      </c>
      <c r="F2462">
        <v>61</v>
      </c>
      <c r="G2462">
        <v>109</v>
      </c>
      <c r="J2462">
        <v>1978</v>
      </c>
      <c r="L2462">
        <v>1</v>
      </c>
      <c r="O2462" t="s">
        <v>7405</v>
      </c>
      <c r="P2462">
        <v>5</v>
      </c>
      <c r="Q2462">
        <v>6</v>
      </c>
    </row>
    <row r="2463" spans="1:17" x14ac:dyDescent="0.25">
      <c r="A2463" s="43">
        <v>2461</v>
      </c>
      <c r="B2463" t="s">
        <v>7406</v>
      </c>
      <c r="C2463" t="s">
        <v>7407</v>
      </c>
      <c r="D2463">
        <v>997324</v>
      </c>
      <c r="E2463">
        <v>130</v>
      </c>
      <c r="F2463">
        <v>61</v>
      </c>
      <c r="G2463">
        <v>109</v>
      </c>
      <c r="J2463">
        <v>1978</v>
      </c>
      <c r="L2463">
        <v>1</v>
      </c>
      <c r="O2463" t="s">
        <v>7408</v>
      </c>
      <c r="P2463">
        <v>5</v>
      </c>
      <c r="Q2463">
        <v>6</v>
      </c>
    </row>
    <row r="2464" spans="1:17" x14ac:dyDescent="0.25">
      <c r="A2464" s="43">
        <v>2462</v>
      </c>
      <c r="B2464" t="s">
        <v>7409</v>
      </c>
      <c r="C2464" t="s">
        <v>7410</v>
      </c>
      <c r="D2464">
        <v>995013</v>
      </c>
      <c r="E2464">
        <v>130</v>
      </c>
      <c r="F2464">
        <v>60</v>
      </c>
      <c r="G2464">
        <v>60</v>
      </c>
      <c r="J2464">
        <v>1993</v>
      </c>
      <c r="L2464">
        <v>1</v>
      </c>
      <c r="O2464" t="s">
        <v>7411</v>
      </c>
      <c r="P2464">
        <v>5</v>
      </c>
      <c r="Q2464">
        <v>6</v>
      </c>
    </row>
    <row r="2465" spans="1:17" x14ac:dyDescent="0.25">
      <c r="A2465" s="43">
        <v>2463</v>
      </c>
      <c r="B2465" t="s">
        <v>7412</v>
      </c>
      <c r="C2465" t="s">
        <v>7413</v>
      </c>
      <c r="D2465">
        <v>995744</v>
      </c>
      <c r="E2465">
        <v>120</v>
      </c>
      <c r="F2465">
        <v>139</v>
      </c>
      <c r="G2465">
        <v>139</v>
      </c>
      <c r="J2465">
        <v>1964</v>
      </c>
      <c r="K2465">
        <v>2015</v>
      </c>
      <c r="L2465">
        <v>2</v>
      </c>
      <c r="M2465">
        <v>7</v>
      </c>
      <c r="N2465">
        <v>90</v>
      </c>
      <c r="O2465" t="s">
        <v>7414</v>
      </c>
      <c r="P2465">
        <v>5</v>
      </c>
      <c r="Q2465">
        <v>6</v>
      </c>
    </row>
    <row r="2466" spans="1:17" x14ac:dyDescent="0.25">
      <c r="A2466" s="43">
        <v>2464</v>
      </c>
      <c r="B2466" t="s">
        <v>7415</v>
      </c>
      <c r="C2466" t="s">
        <v>7416</v>
      </c>
      <c r="D2466">
        <v>993937</v>
      </c>
      <c r="E2466">
        <v>120</v>
      </c>
      <c r="F2466">
        <v>138</v>
      </c>
      <c r="G2466">
        <v>116</v>
      </c>
      <c r="J2466">
        <v>1968</v>
      </c>
      <c r="K2466">
        <v>1989</v>
      </c>
      <c r="L2466">
        <v>1</v>
      </c>
      <c r="O2466" t="s">
        <v>7417</v>
      </c>
      <c r="P2466">
        <v>5</v>
      </c>
      <c r="Q2466">
        <v>6</v>
      </c>
    </row>
    <row r="2467" spans="1:17" x14ac:dyDescent="0.25">
      <c r="A2467" s="43">
        <v>2465</v>
      </c>
      <c r="B2467" t="s">
        <v>7418</v>
      </c>
      <c r="C2467" t="s">
        <v>7419</v>
      </c>
      <c r="D2467">
        <v>997626</v>
      </c>
      <c r="E2467">
        <v>120</v>
      </c>
      <c r="F2467">
        <v>108</v>
      </c>
      <c r="G2467">
        <v>108</v>
      </c>
      <c r="J2467">
        <v>1979</v>
      </c>
      <c r="L2467">
        <v>2</v>
      </c>
      <c r="M2467">
        <v>7</v>
      </c>
      <c r="N2467">
        <v>2</v>
      </c>
      <c r="O2467" t="s">
        <v>7420</v>
      </c>
      <c r="P2467">
        <v>5</v>
      </c>
      <c r="Q2467">
        <v>6</v>
      </c>
    </row>
    <row r="2468" spans="1:17" x14ac:dyDescent="0.25">
      <c r="A2468" s="43">
        <v>2466</v>
      </c>
      <c r="B2468" t="s">
        <v>7421</v>
      </c>
      <c r="C2468" t="s">
        <v>7422</v>
      </c>
      <c r="D2468">
        <v>995635</v>
      </c>
      <c r="E2468">
        <v>120</v>
      </c>
      <c r="F2468">
        <v>195</v>
      </c>
      <c r="G2468">
        <v>177</v>
      </c>
      <c r="J2468">
        <v>1953</v>
      </c>
      <c r="K2468">
        <v>1995</v>
      </c>
      <c r="L2468">
        <v>2</v>
      </c>
      <c r="M2468">
        <v>7</v>
      </c>
      <c r="N2468">
        <v>2</v>
      </c>
      <c r="O2468" t="s">
        <v>7423</v>
      </c>
      <c r="P2468">
        <v>5</v>
      </c>
      <c r="Q2468">
        <v>6</v>
      </c>
    </row>
    <row r="2469" spans="1:17" x14ac:dyDescent="0.25">
      <c r="A2469" s="43">
        <v>2467</v>
      </c>
      <c r="B2469" t="s">
        <v>7424</v>
      </c>
      <c r="C2469" t="s">
        <v>7425</v>
      </c>
      <c r="D2469">
        <v>2589277</v>
      </c>
      <c r="E2469">
        <v>130</v>
      </c>
      <c r="F2469">
        <v>109</v>
      </c>
      <c r="G2469">
        <v>104</v>
      </c>
      <c r="J2469">
        <v>2002</v>
      </c>
      <c r="L2469">
        <v>2</v>
      </c>
      <c r="M2469">
        <v>7</v>
      </c>
      <c r="N2469">
        <v>90</v>
      </c>
      <c r="O2469" t="s">
        <v>7426</v>
      </c>
      <c r="P2469">
        <v>5</v>
      </c>
      <c r="Q2469">
        <v>6</v>
      </c>
    </row>
    <row r="2470" spans="1:17" x14ac:dyDescent="0.25">
      <c r="A2470" s="43">
        <v>2468</v>
      </c>
      <c r="B2470" t="s">
        <v>7427</v>
      </c>
      <c r="C2470" t="s">
        <v>7428</v>
      </c>
      <c r="D2470">
        <v>996119</v>
      </c>
      <c r="E2470">
        <v>120</v>
      </c>
      <c r="F2470">
        <v>151</v>
      </c>
      <c r="G2470">
        <v>110</v>
      </c>
      <c r="J2470">
        <v>1972</v>
      </c>
      <c r="L2470">
        <v>7</v>
      </c>
      <c r="M2470">
        <v>1</v>
      </c>
      <c r="O2470" t="s">
        <v>7429</v>
      </c>
      <c r="P2470">
        <v>5</v>
      </c>
      <c r="Q2470">
        <v>6</v>
      </c>
    </row>
    <row r="2471" spans="1:17" x14ac:dyDescent="0.25">
      <c r="A2471" s="43">
        <v>2469</v>
      </c>
      <c r="B2471" t="s">
        <v>7430</v>
      </c>
      <c r="C2471" t="s">
        <v>7431</v>
      </c>
      <c r="D2471">
        <v>994806</v>
      </c>
      <c r="E2471">
        <v>120</v>
      </c>
      <c r="F2471">
        <v>146</v>
      </c>
      <c r="G2471">
        <v>183</v>
      </c>
      <c r="J2471">
        <v>1964</v>
      </c>
      <c r="K2471">
        <v>1999</v>
      </c>
      <c r="L2471">
        <v>2</v>
      </c>
      <c r="M2471">
        <v>7</v>
      </c>
      <c r="N2471">
        <v>2</v>
      </c>
      <c r="O2471" t="s">
        <v>7432</v>
      </c>
      <c r="P2471">
        <v>5</v>
      </c>
      <c r="Q2471">
        <v>6</v>
      </c>
    </row>
    <row r="2472" spans="1:17" x14ac:dyDescent="0.25">
      <c r="A2472" s="43">
        <v>2470</v>
      </c>
      <c r="B2472" t="s">
        <v>7433</v>
      </c>
      <c r="C2472" t="s">
        <v>7434</v>
      </c>
      <c r="D2472">
        <v>994678</v>
      </c>
      <c r="E2472">
        <v>130</v>
      </c>
      <c r="F2472">
        <v>79</v>
      </c>
      <c r="G2472">
        <v>131</v>
      </c>
      <c r="J2472">
        <v>1975</v>
      </c>
      <c r="L2472">
        <v>7</v>
      </c>
      <c r="M2472">
        <v>1</v>
      </c>
      <c r="O2472" t="s">
        <v>7435</v>
      </c>
      <c r="P2472">
        <v>5</v>
      </c>
      <c r="Q2472">
        <v>6</v>
      </c>
    </row>
    <row r="2473" spans="1:17" x14ac:dyDescent="0.25">
      <c r="A2473" s="43">
        <v>2471</v>
      </c>
      <c r="B2473" t="s">
        <v>7436</v>
      </c>
      <c r="C2473" t="s">
        <v>7437</v>
      </c>
      <c r="D2473">
        <v>996619</v>
      </c>
      <c r="E2473">
        <v>130</v>
      </c>
      <c r="F2473">
        <v>63</v>
      </c>
      <c r="G2473">
        <v>112</v>
      </c>
      <c r="J2473">
        <v>1978</v>
      </c>
      <c r="L2473">
        <v>1</v>
      </c>
      <c r="O2473" t="s">
        <v>7438</v>
      </c>
      <c r="P2473">
        <v>5</v>
      </c>
      <c r="Q2473">
        <v>6</v>
      </c>
    </row>
    <row r="2474" spans="1:17" x14ac:dyDescent="0.25">
      <c r="A2474" s="43">
        <v>2472</v>
      </c>
      <c r="B2474" t="s">
        <v>7439</v>
      </c>
      <c r="C2474" t="s">
        <v>7440</v>
      </c>
      <c r="D2474">
        <v>994241</v>
      </c>
      <c r="E2474">
        <v>130</v>
      </c>
      <c r="F2474">
        <v>134</v>
      </c>
      <c r="G2474">
        <v>134</v>
      </c>
      <c r="J2474">
        <v>1975</v>
      </c>
      <c r="L2474">
        <v>1</v>
      </c>
      <c r="O2474" t="s">
        <v>7441</v>
      </c>
      <c r="P2474">
        <v>5</v>
      </c>
      <c r="Q2474">
        <v>6</v>
      </c>
    </row>
    <row r="2475" spans="1:17" x14ac:dyDescent="0.25">
      <c r="A2475" s="43">
        <v>2473</v>
      </c>
      <c r="B2475" t="s">
        <v>7442</v>
      </c>
      <c r="C2475" t="s">
        <v>7443</v>
      </c>
      <c r="D2475">
        <v>994667</v>
      </c>
      <c r="E2475">
        <v>130</v>
      </c>
      <c r="F2475">
        <v>75</v>
      </c>
      <c r="G2475">
        <v>125</v>
      </c>
      <c r="J2475">
        <v>1975</v>
      </c>
      <c r="L2475">
        <v>7</v>
      </c>
      <c r="M2475">
        <v>1</v>
      </c>
      <c r="O2475" t="s">
        <v>7444</v>
      </c>
      <c r="P2475">
        <v>5</v>
      </c>
      <c r="Q2475">
        <v>6</v>
      </c>
    </row>
    <row r="2476" spans="1:17" x14ac:dyDescent="0.25">
      <c r="A2476" s="43">
        <v>2474</v>
      </c>
      <c r="B2476" t="s">
        <v>7445</v>
      </c>
      <c r="C2476" t="s">
        <v>7446</v>
      </c>
      <c r="D2476">
        <v>996764</v>
      </c>
      <c r="E2476">
        <v>130</v>
      </c>
      <c r="F2476">
        <v>63</v>
      </c>
      <c r="G2476">
        <v>112</v>
      </c>
      <c r="J2476">
        <v>1978</v>
      </c>
      <c r="L2476">
        <v>1</v>
      </c>
      <c r="O2476" t="s">
        <v>7447</v>
      </c>
      <c r="P2476">
        <v>5</v>
      </c>
      <c r="Q2476">
        <v>6</v>
      </c>
    </row>
    <row r="2477" spans="1:17" x14ac:dyDescent="0.25">
      <c r="A2477" s="43">
        <v>2475</v>
      </c>
      <c r="B2477" t="s">
        <v>7448</v>
      </c>
      <c r="C2477" t="s">
        <v>7449</v>
      </c>
      <c r="D2477">
        <v>995238</v>
      </c>
      <c r="E2477">
        <v>130</v>
      </c>
      <c r="F2477">
        <v>75</v>
      </c>
      <c r="G2477">
        <v>125</v>
      </c>
      <c r="J2477">
        <v>1977</v>
      </c>
      <c r="L2477">
        <v>7</v>
      </c>
      <c r="M2477">
        <v>1</v>
      </c>
      <c r="O2477" t="s">
        <v>7450</v>
      </c>
      <c r="P2477">
        <v>5</v>
      </c>
      <c r="Q2477">
        <v>6</v>
      </c>
    </row>
    <row r="2478" spans="1:17" x14ac:dyDescent="0.25">
      <c r="A2478" s="43">
        <v>2476</v>
      </c>
      <c r="B2478" t="s">
        <v>7451</v>
      </c>
      <c r="C2478" t="s">
        <v>7452</v>
      </c>
      <c r="D2478">
        <v>997565</v>
      </c>
      <c r="E2478">
        <v>120</v>
      </c>
      <c r="F2478">
        <v>115</v>
      </c>
      <c r="G2478">
        <v>115</v>
      </c>
      <c r="J2478">
        <v>1981</v>
      </c>
      <c r="L2478">
        <v>2</v>
      </c>
      <c r="M2478">
        <v>7</v>
      </c>
      <c r="N2478">
        <v>80</v>
      </c>
      <c r="O2478" t="s">
        <v>7453</v>
      </c>
      <c r="P2478">
        <v>5</v>
      </c>
      <c r="Q2478">
        <v>6</v>
      </c>
    </row>
    <row r="2479" spans="1:17" x14ac:dyDescent="0.25">
      <c r="A2479" s="43">
        <v>2477</v>
      </c>
      <c r="B2479" t="s">
        <v>7454</v>
      </c>
      <c r="C2479" t="s">
        <v>7455</v>
      </c>
      <c r="D2479">
        <v>996761</v>
      </c>
      <c r="E2479">
        <v>130</v>
      </c>
      <c r="F2479">
        <v>61</v>
      </c>
      <c r="G2479">
        <v>109</v>
      </c>
      <c r="J2479">
        <v>1978</v>
      </c>
      <c r="L2479">
        <v>1</v>
      </c>
      <c r="O2479" t="s">
        <v>7456</v>
      </c>
      <c r="P2479">
        <v>5</v>
      </c>
      <c r="Q2479">
        <v>6</v>
      </c>
    </row>
    <row r="2480" spans="1:17" x14ac:dyDescent="0.25">
      <c r="A2480" s="43">
        <v>2478</v>
      </c>
      <c r="B2480" t="s">
        <v>7457</v>
      </c>
      <c r="C2480" t="s">
        <v>7458</v>
      </c>
      <c r="D2480">
        <v>996058</v>
      </c>
      <c r="E2480">
        <v>120</v>
      </c>
      <c r="F2480">
        <v>167</v>
      </c>
      <c r="G2480">
        <v>145</v>
      </c>
      <c r="J2480">
        <v>1979</v>
      </c>
      <c r="L2480">
        <v>7</v>
      </c>
      <c r="M2480">
        <v>1</v>
      </c>
      <c r="N2480">
        <v>2</v>
      </c>
      <c r="O2480" t="s">
        <v>7459</v>
      </c>
      <c r="P2480">
        <v>5</v>
      </c>
      <c r="Q2480">
        <v>6</v>
      </c>
    </row>
    <row r="2481" spans="1:17" x14ac:dyDescent="0.25">
      <c r="A2481" s="43">
        <v>2479</v>
      </c>
      <c r="B2481" t="s">
        <v>7460</v>
      </c>
      <c r="C2481" t="s">
        <v>7461</v>
      </c>
      <c r="D2481">
        <v>993912</v>
      </c>
      <c r="E2481">
        <v>120</v>
      </c>
      <c r="F2481">
        <v>150</v>
      </c>
      <c r="G2481">
        <v>137</v>
      </c>
      <c r="J2481">
        <v>1967</v>
      </c>
      <c r="L2481">
        <v>1</v>
      </c>
      <c r="O2481" t="s">
        <v>7462</v>
      </c>
      <c r="P2481">
        <v>5</v>
      </c>
      <c r="Q2481">
        <v>6</v>
      </c>
    </row>
    <row r="2482" spans="1:17" x14ac:dyDescent="0.25">
      <c r="A2482" s="43">
        <v>2480</v>
      </c>
      <c r="B2482" t="s">
        <v>7463</v>
      </c>
      <c r="C2482" t="s">
        <v>7464</v>
      </c>
      <c r="D2482">
        <v>997671</v>
      </c>
      <c r="E2482">
        <v>130</v>
      </c>
      <c r="F2482">
        <v>71</v>
      </c>
      <c r="G2482">
        <v>122</v>
      </c>
      <c r="J2482">
        <v>1979</v>
      </c>
      <c r="L2482">
        <v>2</v>
      </c>
      <c r="M2482">
        <v>7</v>
      </c>
      <c r="O2482" t="s">
        <v>7465</v>
      </c>
      <c r="P2482">
        <v>5</v>
      </c>
      <c r="Q2482">
        <v>6</v>
      </c>
    </row>
    <row r="2483" spans="1:17" x14ac:dyDescent="0.25">
      <c r="A2483" s="43">
        <v>2481</v>
      </c>
      <c r="B2483" t="s">
        <v>7466</v>
      </c>
      <c r="C2483" t="s">
        <v>7467</v>
      </c>
      <c r="D2483">
        <v>996329</v>
      </c>
      <c r="E2483">
        <v>120</v>
      </c>
      <c r="F2483">
        <v>218</v>
      </c>
      <c r="G2483">
        <v>250</v>
      </c>
      <c r="J2483">
        <v>1934</v>
      </c>
      <c r="K2483">
        <v>1996</v>
      </c>
      <c r="L2483">
        <v>2</v>
      </c>
      <c r="M2483">
        <v>7</v>
      </c>
      <c r="N2483">
        <v>2</v>
      </c>
      <c r="O2483" t="s">
        <v>7468</v>
      </c>
      <c r="P2483">
        <v>5</v>
      </c>
      <c r="Q2483">
        <v>6</v>
      </c>
    </row>
    <row r="2484" spans="1:17" x14ac:dyDescent="0.25">
      <c r="A2484" s="43">
        <v>2482</v>
      </c>
      <c r="B2484" t="s">
        <v>7469</v>
      </c>
      <c r="C2484" t="s">
        <v>7470</v>
      </c>
      <c r="D2484">
        <v>996943</v>
      </c>
      <c r="E2484">
        <v>130</v>
      </c>
      <c r="F2484">
        <v>134</v>
      </c>
      <c r="G2484">
        <v>110</v>
      </c>
      <c r="J2484">
        <v>1967</v>
      </c>
      <c r="K2484">
        <v>1986</v>
      </c>
      <c r="L2484">
        <v>1</v>
      </c>
      <c r="O2484" t="s">
        <v>7471</v>
      </c>
      <c r="P2484">
        <v>5</v>
      </c>
      <c r="Q2484">
        <v>6</v>
      </c>
    </row>
    <row r="2485" spans="1:17" x14ac:dyDescent="0.25">
      <c r="A2485" s="43">
        <v>2483</v>
      </c>
      <c r="B2485" t="s">
        <v>7472</v>
      </c>
      <c r="C2485" t="s">
        <v>7473</v>
      </c>
      <c r="D2485">
        <v>996027</v>
      </c>
      <c r="E2485">
        <v>120</v>
      </c>
      <c r="F2485">
        <v>107</v>
      </c>
      <c r="G2485">
        <v>92</v>
      </c>
      <c r="J2485">
        <v>1956</v>
      </c>
      <c r="L2485">
        <v>2</v>
      </c>
      <c r="M2485">
        <v>7</v>
      </c>
      <c r="N2485">
        <v>90</v>
      </c>
      <c r="O2485" t="s">
        <v>7474</v>
      </c>
      <c r="P2485">
        <v>5</v>
      </c>
      <c r="Q2485">
        <v>6</v>
      </c>
    </row>
    <row r="2486" spans="1:17" x14ac:dyDescent="0.25">
      <c r="A2486" s="43">
        <v>2484</v>
      </c>
      <c r="B2486" t="s">
        <v>7475</v>
      </c>
      <c r="C2486" t="s">
        <v>7476</v>
      </c>
      <c r="D2486">
        <v>996975</v>
      </c>
      <c r="E2486">
        <v>130</v>
      </c>
      <c r="F2486">
        <v>63</v>
      </c>
      <c r="G2486">
        <v>112</v>
      </c>
      <c r="J2486">
        <v>1978</v>
      </c>
      <c r="L2486">
        <v>1</v>
      </c>
      <c r="O2486" t="s">
        <v>7477</v>
      </c>
      <c r="P2486">
        <v>5</v>
      </c>
      <c r="Q2486">
        <v>6</v>
      </c>
    </row>
    <row r="2487" spans="1:17" x14ac:dyDescent="0.25">
      <c r="A2487" s="43">
        <v>2485</v>
      </c>
      <c r="B2487" t="s">
        <v>7478</v>
      </c>
      <c r="C2487" t="s">
        <v>7479</v>
      </c>
      <c r="D2487">
        <v>995005</v>
      </c>
      <c r="E2487">
        <v>130</v>
      </c>
      <c r="F2487">
        <v>74</v>
      </c>
      <c r="G2487">
        <v>74</v>
      </c>
      <c r="J2487">
        <v>1993</v>
      </c>
      <c r="L2487">
        <v>1</v>
      </c>
      <c r="O2487" t="s">
        <v>7480</v>
      </c>
      <c r="P2487">
        <v>5</v>
      </c>
      <c r="Q2487">
        <v>6</v>
      </c>
    </row>
    <row r="2488" spans="1:17" x14ac:dyDescent="0.25">
      <c r="A2488" s="43">
        <v>2486</v>
      </c>
      <c r="B2488" t="s">
        <v>7481</v>
      </c>
      <c r="C2488" t="s">
        <v>7482</v>
      </c>
      <c r="D2488">
        <v>995503</v>
      </c>
      <c r="E2488">
        <v>120</v>
      </c>
      <c r="F2488">
        <v>143</v>
      </c>
      <c r="G2488">
        <v>143</v>
      </c>
      <c r="J2488">
        <v>1970</v>
      </c>
      <c r="L2488">
        <v>2</v>
      </c>
      <c r="M2488">
        <v>7</v>
      </c>
      <c r="O2488" t="s">
        <v>7483</v>
      </c>
      <c r="P2488">
        <v>5</v>
      </c>
      <c r="Q2488">
        <v>6</v>
      </c>
    </row>
    <row r="2489" spans="1:17" x14ac:dyDescent="0.25">
      <c r="A2489" s="43">
        <v>2487</v>
      </c>
      <c r="B2489" t="s">
        <v>7484</v>
      </c>
      <c r="C2489" t="s">
        <v>7485</v>
      </c>
      <c r="D2489">
        <v>993914</v>
      </c>
      <c r="E2489">
        <v>120</v>
      </c>
      <c r="F2489">
        <v>148</v>
      </c>
      <c r="G2489">
        <v>148</v>
      </c>
      <c r="J2489">
        <v>1967</v>
      </c>
      <c r="K2489">
        <v>1973</v>
      </c>
      <c r="L2489">
        <v>1</v>
      </c>
      <c r="O2489" t="s">
        <v>7486</v>
      </c>
      <c r="P2489">
        <v>5</v>
      </c>
      <c r="Q2489">
        <v>6</v>
      </c>
    </row>
    <row r="2490" spans="1:17" x14ac:dyDescent="0.25">
      <c r="A2490" s="43">
        <v>2488</v>
      </c>
      <c r="B2490" t="s">
        <v>7487</v>
      </c>
      <c r="C2490" t="s">
        <v>7488</v>
      </c>
      <c r="D2490">
        <v>994301</v>
      </c>
      <c r="E2490">
        <v>120</v>
      </c>
      <c r="F2490">
        <v>158</v>
      </c>
      <c r="G2490">
        <v>137</v>
      </c>
      <c r="J2490">
        <v>1976</v>
      </c>
      <c r="L2490">
        <v>1</v>
      </c>
      <c r="O2490" t="s">
        <v>7489</v>
      </c>
      <c r="P2490">
        <v>5</v>
      </c>
      <c r="Q2490">
        <v>6</v>
      </c>
    </row>
    <row r="2491" spans="1:17" x14ac:dyDescent="0.25">
      <c r="A2491" s="43">
        <v>2489</v>
      </c>
      <c r="B2491" t="s">
        <v>7490</v>
      </c>
      <c r="C2491" t="s">
        <v>7055</v>
      </c>
      <c r="D2491">
        <v>995627</v>
      </c>
      <c r="E2491">
        <v>321</v>
      </c>
      <c r="F2491">
        <v>104</v>
      </c>
      <c r="H2491">
        <v>104</v>
      </c>
      <c r="J2491">
        <v>1995</v>
      </c>
      <c r="L2491">
        <v>2</v>
      </c>
      <c r="M2491">
        <v>7</v>
      </c>
      <c r="O2491" t="s">
        <v>7491</v>
      </c>
      <c r="P2491">
        <v>5</v>
      </c>
      <c r="Q2491">
        <v>6</v>
      </c>
    </row>
    <row r="2492" spans="1:17" x14ac:dyDescent="0.25">
      <c r="A2492" s="43">
        <v>2490</v>
      </c>
      <c r="B2492" t="s">
        <v>7492</v>
      </c>
      <c r="C2492" t="s">
        <v>7493</v>
      </c>
      <c r="D2492">
        <v>994505</v>
      </c>
      <c r="E2492">
        <v>120</v>
      </c>
      <c r="F2492">
        <v>143</v>
      </c>
      <c r="G2492">
        <v>143</v>
      </c>
      <c r="J2492">
        <v>1969</v>
      </c>
      <c r="L2492">
        <v>2</v>
      </c>
      <c r="M2492">
        <v>3</v>
      </c>
      <c r="O2492" t="s">
        <v>7494</v>
      </c>
      <c r="P2492">
        <v>5</v>
      </c>
      <c r="Q2492">
        <v>6</v>
      </c>
    </row>
    <row r="2493" spans="1:17" x14ac:dyDescent="0.25">
      <c r="A2493" s="43">
        <v>2491</v>
      </c>
      <c r="B2493" t="s">
        <v>7495</v>
      </c>
      <c r="C2493" t="s">
        <v>4458</v>
      </c>
      <c r="D2493">
        <v>993949</v>
      </c>
      <c r="E2493">
        <v>440</v>
      </c>
      <c r="F2493">
        <v>404</v>
      </c>
      <c r="H2493">
        <v>404</v>
      </c>
      <c r="J2493">
        <v>1969</v>
      </c>
      <c r="K2493">
        <v>2016</v>
      </c>
      <c r="L2493">
        <v>1</v>
      </c>
      <c r="O2493" t="s">
        <v>7496</v>
      </c>
      <c r="P2493">
        <v>5</v>
      </c>
      <c r="Q2493">
        <v>6</v>
      </c>
    </row>
    <row r="2494" spans="1:17" x14ac:dyDescent="0.25">
      <c r="A2494" s="43">
        <v>2492</v>
      </c>
      <c r="B2494" t="s">
        <v>7497</v>
      </c>
      <c r="C2494" t="s">
        <v>7498</v>
      </c>
      <c r="D2494">
        <v>100098571</v>
      </c>
      <c r="E2494">
        <v>131</v>
      </c>
      <c r="F2494">
        <v>120</v>
      </c>
      <c r="G2494">
        <v>120</v>
      </c>
      <c r="J2494">
        <v>2017</v>
      </c>
      <c r="L2494">
        <v>1</v>
      </c>
      <c r="O2494" t="s">
        <v>7499</v>
      </c>
      <c r="P2494">
        <v>5</v>
      </c>
      <c r="Q2494">
        <v>6</v>
      </c>
    </row>
    <row r="2495" spans="1:17" x14ac:dyDescent="0.25">
      <c r="A2495" s="43">
        <v>2493</v>
      </c>
      <c r="B2495" t="s">
        <v>7500</v>
      </c>
      <c r="C2495" t="s">
        <v>7501</v>
      </c>
      <c r="D2495">
        <v>997191</v>
      </c>
      <c r="E2495">
        <v>130</v>
      </c>
      <c r="F2495">
        <v>61</v>
      </c>
      <c r="G2495">
        <v>110</v>
      </c>
      <c r="J2495">
        <v>1966</v>
      </c>
      <c r="L2495">
        <v>1</v>
      </c>
      <c r="O2495" t="s">
        <v>7502</v>
      </c>
      <c r="P2495">
        <v>5</v>
      </c>
      <c r="Q2495">
        <v>6</v>
      </c>
    </row>
    <row r="2496" spans="1:17" x14ac:dyDescent="0.25">
      <c r="A2496" s="43">
        <v>2494</v>
      </c>
      <c r="B2496" t="s">
        <v>7503</v>
      </c>
      <c r="C2496" t="s">
        <v>7504</v>
      </c>
      <c r="D2496">
        <v>995047</v>
      </c>
      <c r="E2496">
        <v>130</v>
      </c>
      <c r="F2496">
        <v>107</v>
      </c>
      <c r="G2496">
        <v>107</v>
      </c>
      <c r="J2496">
        <v>1969</v>
      </c>
      <c r="L2496">
        <v>1</v>
      </c>
      <c r="O2496" t="s">
        <v>7505</v>
      </c>
      <c r="P2496">
        <v>5</v>
      </c>
      <c r="Q2496">
        <v>6</v>
      </c>
    </row>
    <row r="2497" spans="1:17" x14ac:dyDescent="0.25">
      <c r="A2497" s="43">
        <v>2495</v>
      </c>
      <c r="B2497" t="s">
        <v>7506</v>
      </c>
      <c r="C2497" t="s">
        <v>7507</v>
      </c>
      <c r="D2497">
        <v>997699</v>
      </c>
      <c r="E2497">
        <v>120</v>
      </c>
      <c r="F2497">
        <v>209</v>
      </c>
      <c r="G2497">
        <v>168</v>
      </c>
      <c r="J2497">
        <v>1986</v>
      </c>
      <c r="K2497">
        <v>2017</v>
      </c>
      <c r="L2497">
        <v>7</v>
      </c>
      <c r="M2497">
        <v>1</v>
      </c>
      <c r="N2497">
        <v>2</v>
      </c>
      <c r="O2497" t="s">
        <v>7508</v>
      </c>
      <c r="P2497">
        <v>5</v>
      </c>
      <c r="Q2497">
        <v>6</v>
      </c>
    </row>
    <row r="2498" spans="1:17" x14ac:dyDescent="0.25">
      <c r="A2498" s="43">
        <v>2496</v>
      </c>
      <c r="B2498" t="s">
        <v>7509</v>
      </c>
      <c r="C2498" t="s">
        <v>7510</v>
      </c>
      <c r="D2498">
        <v>994736</v>
      </c>
      <c r="E2498">
        <v>120</v>
      </c>
      <c r="F2498">
        <v>132</v>
      </c>
      <c r="G2498">
        <v>132</v>
      </c>
      <c r="J2498">
        <v>1964</v>
      </c>
      <c r="K2498">
        <v>1986</v>
      </c>
      <c r="L2498">
        <v>2</v>
      </c>
      <c r="M2498">
        <v>7</v>
      </c>
      <c r="O2498" t="s">
        <v>7511</v>
      </c>
      <c r="P2498">
        <v>5</v>
      </c>
      <c r="Q2498">
        <v>6</v>
      </c>
    </row>
    <row r="2499" spans="1:17" x14ac:dyDescent="0.25">
      <c r="A2499" s="43">
        <v>2497</v>
      </c>
      <c r="B2499" t="s">
        <v>7512</v>
      </c>
      <c r="C2499" t="s">
        <v>7513</v>
      </c>
      <c r="D2499">
        <v>994431</v>
      </c>
      <c r="E2499">
        <v>120</v>
      </c>
      <c r="F2499">
        <v>129</v>
      </c>
      <c r="G2499">
        <v>129</v>
      </c>
      <c r="J2499">
        <v>1971</v>
      </c>
      <c r="L2499">
        <v>2</v>
      </c>
      <c r="M2499">
        <v>7</v>
      </c>
      <c r="O2499" t="s">
        <v>7514</v>
      </c>
      <c r="P2499">
        <v>5</v>
      </c>
      <c r="Q2499">
        <v>6</v>
      </c>
    </row>
    <row r="2500" spans="1:17" x14ac:dyDescent="0.25">
      <c r="A2500" s="43">
        <v>2498</v>
      </c>
      <c r="B2500" t="s">
        <v>7515</v>
      </c>
      <c r="C2500" t="s">
        <v>7516</v>
      </c>
      <c r="D2500">
        <v>995482</v>
      </c>
      <c r="E2500">
        <v>130</v>
      </c>
      <c r="F2500">
        <v>103</v>
      </c>
      <c r="G2500">
        <v>103</v>
      </c>
      <c r="J2500">
        <v>1977</v>
      </c>
      <c r="L2500">
        <v>1</v>
      </c>
      <c r="N2500">
        <v>0</v>
      </c>
      <c r="O2500" t="s">
        <v>7517</v>
      </c>
      <c r="P2500">
        <v>5</v>
      </c>
      <c r="Q2500">
        <v>6</v>
      </c>
    </row>
    <row r="2501" spans="1:17" x14ac:dyDescent="0.25">
      <c r="A2501" s="43">
        <v>2499</v>
      </c>
      <c r="B2501" t="s">
        <v>7518</v>
      </c>
      <c r="C2501" t="s">
        <v>7519</v>
      </c>
      <c r="D2501">
        <v>995126</v>
      </c>
      <c r="E2501">
        <v>120</v>
      </c>
      <c r="F2501">
        <v>103</v>
      </c>
      <c r="G2501">
        <v>170</v>
      </c>
      <c r="J2501">
        <v>1985</v>
      </c>
      <c r="K2501">
        <v>2006</v>
      </c>
      <c r="L2501">
        <v>2</v>
      </c>
      <c r="M2501">
        <v>7</v>
      </c>
      <c r="O2501" t="s">
        <v>7520</v>
      </c>
      <c r="P2501">
        <v>5</v>
      </c>
      <c r="Q2501">
        <v>6</v>
      </c>
    </row>
    <row r="2502" spans="1:17" x14ac:dyDescent="0.25">
      <c r="A2502" s="43">
        <v>2500</v>
      </c>
      <c r="B2502" t="s">
        <v>7521</v>
      </c>
      <c r="C2502" t="s">
        <v>7522</v>
      </c>
      <c r="D2502">
        <v>993695</v>
      </c>
      <c r="E2502">
        <v>120</v>
      </c>
      <c r="F2502">
        <v>109</v>
      </c>
      <c r="G2502">
        <v>109</v>
      </c>
      <c r="J2502">
        <v>1973</v>
      </c>
      <c r="L2502">
        <v>2</v>
      </c>
      <c r="M2502">
        <v>7</v>
      </c>
      <c r="O2502" t="s">
        <v>7523</v>
      </c>
      <c r="P2502">
        <v>5</v>
      </c>
      <c r="Q2502">
        <v>6</v>
      </c>
    </row>
    <row r="2503" spans="1:17" x14ac:dyDescent="0.25">
      <c r="A2503" s="43">
        <v>2501</v>
      </c>
      <c r="B2503" t="s">
        <v>7524</v>
      </c>
      <c r="C2503" t="s">
        <v>7525</v>
      </c>
      <c r="D2503">
        <v>997356</v>
      </c>
      <c r="E2503">
        <v>130</v>
      </c>
      <c r="F2503">
        <v>63</v>
      </c>
      <c r="G2503">
        <v>112</v>
      </c>
      <c r="J2503">
        <v>1978</v>
      </c>
      <c r="L2503">
        <v>1</v>
      </c>
      <c r="O2503" t="s">
        <v>7526</v>
      </c>
      <c r="P2503">
        <v>5</v>
      </c>
      <c r="Q2503">
        <v>6</v>
      </c>
    </row>
    <row r="2504" spans="1:17" x14ac:dyDescent="0.25">
      <c r="A2504" s="43">
        <v>2502</v>
      </c>
      <c r="B2504" t="s">
        <v>7527</v>
      </c>
      <c r="C2504" t="s">
        <v>7528</v>
      </c>
      <c r="D2504">
        <v>997039</v>
      </c>
      <c r="E2504">
        <v>130</v>
      </c>
      <c r="F2504">
        <v>63</v>
      </c>
      <c r="G2504">
        <v>112</v>
      </c>
      <c r="J2504">
        <v>1978</v>
      </c>
      <c r="L2504">
        <v>1</v>
      </c>
      <c r="O2504" t="s">
        <v>7529</v>
      </c>
      <c r="P2504">
        <v>5</v>
      </c>
      <c r="Q2504">
        <v>6</v>
      </c>
    </row>
    <row r="2505" spans="1:17" x14ac:dyDescent="0.25">
      <c r="A2505" s="43">
        <v>2503</v>
      </c>
      <c r="B2505" t="s">
        <v>7530</v>
      </c>
      <c r="C2505" t="s">
        <v>3696</v>
      </c>
      <c r="D2505">
        <v>995716</v>
      </c>
      <c r="E2505">
        <v>323</v>
      </c>
      <c r="F2505">
        <v>1876</v>
      </c>
      <c r="H2505">
        <v>1876</v>
      </c>
      <c r="J2505">
        <v>1976</v>
      </c>
      <c r="L2505">
        <v>2</v>
      </c>
      <c r="M2505">
        <v>7</v>
      </c>
      <c r="O2505" t="s">
        <v>7531</v>
      </c>
      <c r="P2505">
        <v>5</v>
      </c>
      <c r="Q2505">
        <v>6</v>
      </c>
    </row>
    <row r="2506" spans="1:17" x14ac:dyDescent="0.25">
      <c r="A2506" s="43">
        <v>2504</v>
      </c>
      <c r="B2506" t="s">
        <v>7532</v>
      </c>
      <c r="C2506" t="s">
        <v>7533</v>
      </c>
      <c r="D2506">
        <v>994636</v>
      </c>
      <c r="E2506">
        <v>130</v>
      </c>
      <c r="F2506">
        <v>75</v>
      </c>
      <c r="G2506">
        <v>125</v>
      </c>
      <c r="J2506">
        <v>1975</v>
      </c>
      <c r="L2506">
        <v>1</v>
      </c>
      <c r="N2506">
        <v>0</v>
      </c>
      <c r="O2506" t="s">
        <v>7534</v>
      </c>
      <c r="P2506">
        <v>5</v>
      </c>
      <c r="Q2506">
        <v>6</v>
      </c>
    </row>
    <row r="2507" spans="1:17" x14ac:dyDescent="0.25">
      <c r="A2507" s="43">
        <v>2505</v>
      </c>
      <c r="B2507" t="s">
        <v>7535</v>
      </c>
      <c r="C2507" t="s">
        <v>7536</v>
      </c>
      <c r="D2507">
        <v>997298</v>
      </c>
      <c r="E2507">
        <v>130</v>
      </c>
      <c r="F2507">
        <v>61</v>
      </c>
      <c r="G2507">
        <v>109</v>
      </c>
      <c r="J2507">
        <v>1979</v>
      </c>
      <c r="L2507">
        <v>1</v>
      </c>
      <c r="O2507" t="s">
        <v>7537</v>
      </c>
      <c r="P2507">
        <v>5</v>
      </c>
      <c r="Q2507">
        <v>6</v>
      </c>
    </row>
    <row r="2508" spans="1:17" x14ac:dyDescent="0.25">
      <c r="A2508" s="43">
        <v>2506</v>
      </c>
      <c r="B2508" t="s">
        <v>7538</v>
      </c>
      <c r="C2508" t="s">
        <v>7539</v>
      </c>
      <c r="D2508">
        <v>996226</v>
      </c>
      <c r="E2508">
        <v>120</v>
      </c>
      <c r="F2508">
        <v>103</v>
      </c>
      <c r="G2508">
        <v>161</v>
      </c>
      <c r="J2508">
        <v>1976</v>
      </c>
      <c r="L2508">
        <v>7</v>
      </c>
      <c r="M2508">
        <v>1</v>
      </c>
      <c r="N2508">
        <v>2</v>
      </c>
      <c r="O2508" t="s">
        <v>7540</v>
      </c>
      <c r="P2508">
        <v>5</v>
      </c>
      <c r="Q2508">
        <v>6</v>
      </c>
    </row>
    <row r="2509" spans="1:17" x14ac:dyDescent="0.25">
      <c r="A2509" s="43">
        <v>2507</v>
      </c>
      <c r="B2509" t="s">
        <v>7541</v>
      </c>
      <c r="C2509" t="s">
        <v>7542</v>
      </c>
      <c r="D2509">
        <v>997563</v>
      </c>
      <c r="E2509">
        <v>130</v>
      </c>
      <c r="F2509">
        <v>101</v>
      </c>
      <c r="G2509">
        <v>101</v>
      </c>
      <c r="J2509">
        <v>1964</v>
      </c>
      <c r="L2509">
        <v>2</v>
      </c>
      <c r="M2509">
        <v>7</v>
      </c>
      <c r="O2509" t="s">
        <v>7543</v>
      </c>
      <c r="P2509">
        <v>5</v>
      </c>
      <c r="Q2509">
        <v>6</v>
      </c>
    </row>
    <row r="2510" spans="1:17" x14ac:dyDescent="0.25">
      <c r="A2510" s="43">
        <v>2508</v>
      </c>
      <c r="B2510" t="s">
        <v>7544</v>
      </c>
      <c r="C2510" t="s">
        <v>7545</v>
      </c>
      <c r="D2510">
        <v>997258</v>
      </c>
      <c r="E2510">
        <v>120</v>
      </c>
      <c r="F2510">
        <v>210</v>
      </c>
      <c r="G2510">
        <v>169</v>
      </c>
      <c r="J2510">
        <v>2011</v>
      </c>
      <c r="L2510">
        <v>2</v>
      </c>
      <c r="M2510">
        <v>7</v>
      </c>
      <c r="N2510">
        <v>0</v>
      </c>
      <c r="O2510" t="s">
        <v>7546</v>
      </c>
      <c r="P2510">
        <v>5</v>
      </c>
      <c r="Q2510">
        <v>6</v>
      </c>
    </row>
    <row r="2511" spans="1:17" x14ac:dyDescent="0.25">
      <c r="A2511" s="43">
        <v>2509</v>
      </c>
      <c r="B2511" t="s">
        <v>7547</v>
      </c>
      <c r="C2511" t="s">
        <v>7548</v>
      </c>
      <c r="D2511">
        <v>997180</v>
      </c>
      <c r="E2511">
        <v>130</v>
      </c>
      <c r="F2511">
        <v>65</v>
      </c>
      <c r="G2511">
        <v>91</v>
      </c>
      <c r="J2511">
        <v>1967</v>
      </c>
      <c r="L2511">
        <v>7</v>
      </c>
      <c r="M2511">
        <v>1</v>
      </c>
      <c r="N2511">
        <v>2</v>
      </c>
      <c r="O2511" t="s">
        <v>7549</v>
      </c>
      <c r="P2511">
        <v>5</v>
      </c>
      <c r="Q2511">
        <v>6</v>
      </c>
    </row>
    <row r="2512" spans="1:17" x14ac:dyDescent="0.25">
      <c r="A2512" s="43">
        <v>2510</v>
      </c>
      <c r="B2512" t="s">
        <v>7550</v>
      </c>
      <c r="C2512" t="s">
        <v>7551</v>
      </c>
      <c r="D2512">
        <v>996513</v>
      </c>
      <c r="E2512">
        <v>120</v>
      </c>
      <c r="F2512">
        <v>147</v>
      </c>
      <c r="G2512">
        <v>126</v>
      </c>
      <c r="J2512">
        <v>1983</v>
      </c>
      <c r="L2512">
        <v>2</v>
      </c>
      <c r="M2512">
        <v>7</v>
      </c>
      <c r="O2512" t="s">
        <v>7552</v>
      </c>
      <c r="P2512">
        <v>5</v>
      </c>
      <c r="Q2512">
        <v>6</v>
      </c>
    </row>
    <row r="2513" spans="1:17" x14ac:dyDescent="0.25">
      <c r="A2513" s="43">
        <v>2511</v>
      </c>
      <c r="B2513" t="s">
        <v>7553</v>
      </c>
      <c r="C2513" t="s">
        <v>7554</v>
      </c>
      <c r="D2513">
        <v>996247</v>
      </c>
      <c r="E2513">
        <v>120</v>
      </c>
      <c r="F2513">
        <v>151</v>
      </c>
      <c r="G2513">
        <v>151</v>
      </c>
      <c r="J2513">
        <v>1960</v>
      </c>
      <c r="K2513">
        <v>1993</v>
      </c>
      <c r="L2513">
        <v>2</v>
      </c>
      <c r="M2513">
        <v>7</v>
      </c>
      <c r="O2513" t="s">
        <v>7555</v>
      </c>
      <c r="P2513">
        <v>5</v>
      </c>
      <c r="Q2513">
        <v>6</v>
      </c>
    </row>
    <row r="2514" spans="1:17" x14ac:dyDescent="0.25">
      <c r="A2514" s="43">
        <v>2512</v>
      </c>
      <c r="B2514" t="s">
        <v>7556</v>
      </c>
      <c r="C2514" t="s">
        <v>7557</v>
      </c>
      <c r="D2514">
        <v>993818</v>
      </c>
      <c r="E2514">
        <v>120</v>
      </c>
      <c r="F2514">
        <v>109</v>
      </c>
      <c r="G2514">
        <v>109</v>
      </c>
      <c r="J2514">
        <v>1973</v>
      </c>
      <c r="L2514">
        <v>2</v>
      </c>
      <c r="M2514">
        <v>7</v>
      </c>
      <c r="N2514">
        <v>2</v>
      </c>
      <c r="O2514" t="s">
        <v>7558</v>
      </c>
      <c r="P2514">
        <v>5</v>
      </c>
      <c r="Q2514">
        <v>6</v>
      </c>
    </row>
    <row r="2515" spans="1:17" x14ac:dyDescent="0.25">
      <c r="A2515" s="43">
        <v>2513</v>
      </c>
      <c r="B2515" t="s">
        <v>7559</v>
      </c>
      <c r="C2515" t="s">
        <v>7560</v>
      </c>
      <c r="D2515">
        <v>994483</v>
      </c>
      <c r="E2515">
        <v>120</v>
      </c>
      <c r="F2515">
        <v>165</v>
      </c>
      <c r="G2515">
        <v>141</v>
      </c>
      <c r="J2515">
        <v>1973</v>
      </c>
      <c r="L2515">
        <v>2</v>
      </c>
      <c r="M2515">
        <v>7</v>
      </c>
      <c r="O2515" t="s">
        <v>7561</v>
      </c>
      <c r="P2515">
        <v>5</v>
      </c>
      <c r="Q2515">
        <v>6</v>
      </c>
    </row>
    <row r="2516" spans="1:17" x14ac:dyDescent="0.25">
      <c r="A2516" s="43">
        <v>2514</v>
      </c>
      <c r="B2516" t="s">
        <v>7562</v>
      </c>
      <c r="C2516" t="s">
        <v>7563</v>
      </c>
      <c r="D2516">
        <v>995481</v>
      </c>
      <c r="E2516">
        <v>120</v>
      </c>
      <c r="F2516">
        <v>112</v>
      </c>
      <c r="G2516">
        <v>112</v>
      </c>
      <c r="J2516">
        <v>1966</v>
      </c>
      <c r="L2516">
        <v>2</v>
      </c>
      <c r="M2516">
        <v>7</v>
      </c>
      <c r="O2516" t="s">
        <v>7564</v>
      </c>
      <c r="P2516">
        <v>5</v>
      </c>
      <c r="Q2516">
        <v>6</v>
      </c>
    </row>
    <row r="2517" spans="1:17" x14ac:dyDescent="0.25">
      <c r="A2517" s="43">
        <v>2515</v>
      </c>
      <c r="B2517" t="s">
        <v>7565</v>
      </c>
      <c r="C2517" t="s">
        <v>7566</v>
      </c>
      <c r="D2517">
        <v>994919</v>
      </c>
      <c r="E2517">
        <v>120</v>
      </c>
      <c r="F2517">
        <v>188</v>
      </c>
      <c r="G2517">
        <v>169</v>
      </c>
      <c r="J2517">
        <v>1973</v>
      </c>
      <c r="K2517">
        <v>1988</v>
      </c>
      <c r="L2517">
        <v>7</v>
      </c>
      <c r="M2517">
        <v>1</v>
      </c>
      <c r="N2517">
        <v>2</v>
      </c>
      <c r="O2517" t="s">
        <v>7567</v>
      </c>
      <c r="P2517">
        <v>5</v>
      </c>
      <c r="Q2517">
        <v>6</v>
      </c>
    </row>
    <row r="2518" spans="1:17" x14ac:dyDescent="0.25">
      <c r="A2518" s="43">
        <v>2516</v>
      </c>
      <c r="B2518" t="s">
        <v>7568</v>
      </c>
      <c r="C2518" t="s">
        <v>7569</v>
      </c>
      <c r="D2518">
        <v>997273</v>
      </c>
      <c r="E2518">
        <v>130</v>
      </c>
      <c r="F2518">
        <v>61</v>
      </c>
      <c r="G2518">
        <v>109</v>
      </c>
      <c r="J2518">
        <v>1978</v>
      </c>
      <c r="L2518">
        <v>1</v>
      </c>
      <c r="O2518" t="s">
        <v>7570</v>
      </c>
      <c r="P2518">
        <v>5</v>
      </c>
      <c r="Q2518">
        <v>6</v>
      </c>
    </row>
    <row r="2519" spans="1:17" x14ac:dyDescent="0.25">
      <c r="A2519" s="43">
        <v>2517</v>
      </c>
      <c r="B2519" t="s">
        <v>7571</v>
      </c>
      <c r="C2519" t="s">
        <v>7572</v>
      </c>
      <c r="D2519">
        <v>2702938</v>
      </c>
      <c r="E2519">
        <v>130</v>
      </c>
      <c r="F2519">
        <v>56</v>
      </c>
      <c r="G2519">
        <v>108</v>
      </c>
      <c r="J2519">
        <v>2008</v>
      </c>
      <c r="L2519">
        <v>2</v>
      </c>
      <c r="M2519">
        <v>7</v>
      </c>
      <c r="N2519">
        <v>90</v>
      </c>
      <c r="O2519" t="s">
        <v>7573</v>
      </c>
      <c r="P2519">
        <v>5</v>
      </c>
      <c r="Q2519">
        <v>6</v>
      </c>
    </row>
    <row r="2520" spans="1:17" x14ac:dyDescent="0.25">
      <c r="A2520" s="43">
        <v>2518</v>
      </c>
      <c r="B2520" t="s">
        <v>7574</v>
      </c>
      <c r="C2520" t="s">
        <v>7575</v>
      </c>
      <c r="D2520">
        <v>2702984</v>
      </c>
      <c r="E2520">
        <v>130</v>
      </c>
      <c r="F2520">
        <v>56</v>
      </c>
      <c r="G2520">
        <v>160</v>
      </c>
      <c r="J2520">
        <v>2008</v>
      </c>
      <c r="L2520">
        <v>2</v>
      </c>
      <c r="M2520">
        <v>7</v>
      </c>
      <c r="N2520">
        <v>90</v>
      </c>
      <c r="O2520" t="s">
        <v>7576</v>
      </c>
      <c r="P2520">
        <v>5</v>
      </c>
      <c r="Q2520">
        <v>6</v>
      </c>
    </row>
    <row r="2521" spans="1:17" x14ac:dyDescent="0.25">
      <c r="A2521" s="43">
        <v>2519</v>
      </c>
      <c r="B2521" t="s">
        <v>7577</v>
      </c>
      <c r="C2521" t="s">
        <v>7578</v>
      </c>
      <c r="D2521">
        <v>996860</v>
      </c>
      <c r="E2521">
        <v>130</v>
      </c>
      <c r="F2521">
        <v>63</v>
      </c>
      <c r="G2521">
        <v>112</v>
      </c>
      <c r="J2521">
        <v>1978</v>
      </c>
      <c r="L2521">
        <v>1</v>
      </c>
      <c r="O2521" t="s">
        <v>7579</v>
      </c>
      <c r="P2521">
        <v>5</v>
      </c>
      <c r="Q2521">
        <v>6</v>
      </c>
    </row>
    <row r="2522" spans="1:17" x14ac:dyDescent="0.25">
      <c r="A2522" s="43">
        <v>2520</v>
      </c>
      <c r="B2522" t="s">
        <v>7580</v>
      </c>
      <c r="C2522" t="s">
        <v>4114</v>
      </c>
      <c r="D2522">
        <v>1867343</v>
      </c>
      <c r="E2522">
        <v>321</v>
      </c>
      <c r="F2522">
        <v>1159</v>
      </c>
      <c r="H2522">
        <v>1159</v>
      </c>
      <c r="J2522">
        <v>1997</v>
      </c>
      <c r="L2522">
        <v>1</v>
      </c>
      <c r="N2522">
        <v>90</v>
      </c>
      <c r="O2522" t="s">
        <v>7581</v>
      </c>
      <c r="P2522">
        <v>5</v>
      </c>
      <c r="Q2522">
        <v>6</v>
      </c>
    </row>
    <row r="2523" spans="1:17" x14ac:dyDescent="0.25">
      <c r="A2523" s="43">
        <v>2521</v>
      </c>
      <c r="B2523" t="s">
        <v>7582</v>
      </c>
      <c r="C2523" t="s">
        <v>7583</v>
      </c>
      <c r="D2523">
        <v>995176</v>
      </c>
      <c r="E2523">
        <v>120</v>
      </c>
      <c r="F2523">
        <v>150</v>
      </c>
      <c r="G2523">
        <v>150</v>
      </c>
      <c r="J2523">
        <v>1970</v>
      </c>
      <c r="L2523">
        <v>2</v>
      </c>
      <c r="M2523">
        <v>7</v>
      </c>
      <c r="O2523" t="s">
        <v>7584</v>
      </c>
      <c r="P2523">
        <v>5</v>
      </c>
      <c r="Q2523">
        <v>6</v>
      </c>
    </row>
    <row r="2524" spans="1:17" x14ac:dyDescent="0.25">
      <c r="A2524" s="43">
        <v>2522</v>
      </c>
      <c r="B2524" t="s">
        <v>7585</v>
      </c>
      <c r="C2524" t="s">
        <v>7586</v>
      </c>
      <c r="D2524">
        <v>2685043</v>
      </c>
      <c r="E2524">
        <v>130</v>
      </c>
      <c r="F2524">
        <v>63</v>
      </c>
      <c r="G2524">
        <v>125</v>
      </c>
      <c r="J2524">
        <v>2008</v>
      </c>
      <c r="L2524">
        <v>1</v>
      </c>
      <c r="N2524">
        <v>90</v>
      </c>
      <c r="O2524" t="s">
        <v>7587</v>
      </c>
      <c r="P2524">
        <v>5</v>
      </c>
      <c r="Q2524">
        <v>6</v>
      </c>
    </row>
    <row r="2525" spans="1:17" x14ac:dyDescent="0.25">
      <c r="A2525" s="43">
        <v>2523</v>
      </c>
      <c r="B2525" t="s">
        <v>7588</v>
      </c>
      <c r="C2525" t="s">
        <v>7589</v>
      </c>
      <c r="D2525">
        <v>997177</v>
      </c>
      <c r="E2525">
        <v>130</v>
      </c>
      <c r="F2525">
        <v>61</v>
      </c>
      <c r="G2525">
        <v>109</v>
      </c>
      <c r="J2525">
        <v>1978</v>
      </c>
      <c r="L2525">
        <v>1</v>
      </c>
      <c r="O2525" t="s">
        <v>7590</v>
      </c>
      <c r="P2525">
        <v>5</v>
      </c>
      <c r="Q2525">
        <v>6</v>
      </c>
    </row>
    <row r="2526" spans="1:17" x14ac:dyDescent="0.25">
      <c r="A2526" s="43">
        <v>2524</v>
      </c>
      <c r="B2526" t="s">
        <v>7591</v>
      </c>
      <c r="C2526" t="s">
        <v>7592</v>
      </c>
      <c r="D2526">
        <v>995902</v>
      </c>
      <c r="E2526">
        <v>130</v>
      </c>
      <c r="F2526">
        <v>92</v>
      </c>
      <c r="G2526">
        <v>159</v>
      </c>
      <c r="J2526">
        <v>1975</v>
      </c>
      <c r="L2526">
        <v>2</v>
      </c>
      <c r="M2526">
        <v>7</v>
      </c>
      <c r="O2526" t="s">
        <v>7593</v>
      </c>
      <c r="P2526">
        <v>5</v>
      </c>
      <c r="Q2526">
        <v>6</v>
      </c>
    </row>
    <row r="2527" spans="1:17" x14ac:dyDescent="0.25">
      <c r="A2527" s="43">
        <v>2525</v>
      </c>
      <c r="B2527" t="s">
        <v>7594</v>
      </c>
      <c r="C2527" t="s">
        <v>7595</v>
      </c>
      <c r="D2527">
        <v>995846</v>
      </c>
      <c r="E2527">
        <v>120</v>
      </c>
      <c r="F2527">
        <v>182</v>
      </c>
      <c r="G2527">
        <v>182</v>
      </c>
      <c r="J2527">
        <v>1974</v>
      </c>
      <c r="K2527">
        <v>1985</v>
      </c>
      <c r="L2527">
        <v>2</v>
      </c>
      <c r="M2527">
        <v>7</v>
      </c>
      <c r="N2527">
        <v>2</v>
      </c>
      <c r="O2527" t="s">
        <v>7596</v>
      </c>
      <c r="P2527">
        <v>5</v>
      </c>
      <c r="Q2527">
        <v>6</v>
      </c>
    </row>
    <row r="2528" spans="1:17" x14ac:dyDescent="0.25">
      <c r="A2528" s="43">
        <v>2526</v>
      </c>
      <c r="B2528" t="s">
        <v>7597</v>
      </c>
      <c r="C2528" t="s">
        <v>7598</v>
      </c>
      <c r="D2528">
        <v>994150</v>
      </c>
      <c r="E2528">
        <v>140</v>
      </c>
      <c r="F2528">
        <v>480</v>
      </c>
      <c r="G2528">
        <v>949</v>
      </c>
      <c r="J2528">
        <v>1991</v>
      </c>
      <c r="L2528">
        <v>1</v>
      </c>
      <c r="O2528" t="s">
        <v>7599</v>
      </c>
      <c r="P2528">
        <v>5</v>
      </c>
      <c r="Q2528">
        <v>6</v>
      </c>
    </row>
    <row r="2529" spans="1:17" x14ac:dyDescent="0.25">
      <c r="A2529" s="43">
        <v>2527</v>
      </c>
      <c r="B2529" t="s">
        <v>7600</v>
      </c>
      <c r="C2529" t="s">
        <v>7601</v>
      </c>
      <c r="D2529">
        <v>993688</v>
      </c>
      <c r="E2529">
        <v>120</v>
      </c>
      <c r="F2529">
        <v>109</v>
      </c>
      <c r="G2529">
        <v>109</v>
      </c>
      <c r="J2529">
        <v>1973</v>
      </c>
      <c r="L2529">
        <v>2</v>
      </c>
      <c r="M2529">
        <v>7</v>
      </c>
      <c r="N2529">
        <v>2</v>
      </c>
      <c r="O2529" t="s">
        <v>7602</v>
      </c>
      <c r="P2529">
        <v>5</v>
      </c>
      <c r="Q2529">
        <v>6</v>
      </c>
    </row>
    <row r="2530" spans="1:17" x14ac:dyDescent="0.25">
      <c r="A2530" s="43">
        <v>2528</v>
      </c>
      <c r="B2530" t="s">
        <v>7603</v>
      </c>
      <c r="C2530" t="s">
        <v>7604</v>
      </c>
      <c r="D2530">
        <v>996160</v>
      </c>
      <c r="E2530">
        <v>531</v>
      </c>
      <c r="F2530">
        <v>495</v>
      </c>
      <c r="H2530">
        <v>802</v>
      </c>
      <c r="J2530">
        <v>1988</v>
      </c>
      <c r="L2530">
        <v>7</v>
      </c>
      <c r="M2530">
        <v>1</v>
      </c>
      <c r="N2530">
        <v>1</v>
      </c>
      <c r="O2530" t="s">
        <v>7605</v>
      </c>
      <c r="P2530">
        <v>5</v>
      </c>
      <c r="Q2530">
        <v>6</v>
      </c>
    </row>
    <row r="2531" spans="1:17" x14ac:dyDescent="0.25">
      <c r="A2531" s="43">
        <v>2529</v>
      </c>
      <c r="B2531" t="s">
        <v>7606</v>
      </c>
      <c r="C2531" t="s">
        <v>7607</v>
      </c>
      <c r="D2531">
        <v>997076</v>
      </c>
      <c r="E2531">
        <v>130</v>
      </c>
      <c r="F2531">
        <v>58</v>
      </c>
      <c r="G2531">
        <v>102</v>
      </c>
      <c r="J2531">
        <v>1977</v>
      </c>
      <c r="L2531">
        <v>1</v>
      </c>
      <c r="O2531" t="s">
        <v>7608</v>
      </c>
      <c r="P2531">
        <v>5</v>
      </c>
      <c r="Q2531">
        <v>6</v>
      </c>
    </row>
    <row r="2532" spans="1:17" x14ac:dyDescent="0.25">
      <c r="A2532" s="43">
        <v>2530</v>
      </c>
      <c r="B2532" t="s">
        <v>7609</v>
      </c>
      <c r="C2532" t="s">
        <v>7610</v>
      </c>
      <c r="D2532">
        <v>995483</v>
      </c>
      <c r="E2532">
        <v>130</v>
      </c>
      <c r="F2532">
        <v>107</v>
      </c>
      <c r="G2532">
        <v>107</v>
      </c>
      <c r="J2532">
        <v>1970</v>
      </c>
      <c r="L2532">
        <v>1</v>
      </c>
      <c r="O2532" t="s">
        <v>7611</v>
      </c>
      <c r="P2532">
        <v>5</v>
      </c>
      <c r="Q2532">
        <v>6</v>
      </c>
    </row>
    <row r="2533" spans="1:17" x14ac:dyDescent="0.25">
      <c r="A2533" s="43">
        <v>2531</v>
      </c>
      <c r="B2533" t="s">
        <v>7612</v>
      </c>
      <c r="C2533" t="s">
        <v>7613</v>
      </c>
      <c r="D2533">
        <v>2685059</v>
      </c>
      <c r="E2533">
        <v>130</v>
      </c>
      <c r="F2533">
        <v>61</v>
      </c>
      <c r="G2533">
        <v>118</v>
      </c>
      <c r="J2533">
        <v>2008</v>
      </c>
      <c r="L2533">
        <v>1</v>
      </c>
      <c r="N2533">
        <v>90</v>
      </c>
      <c r="O2533" t="s">
        <v>7614</v>
      </c>
      <c r="P2533">
        <v>5</v>
      </c>
      <c r="Q2533">
        <v>6</v>
      </c>
    </row>
    <row r="2534" spans="1:17" x14ac:dyDescent="0.25">
      <c r="A2534" s="43">
        <v>2532</v>
      </c>
      <c r="B2534" t="s">
        <v>7615</v>
      </c>
      <c r="C2534" t="s">
        <v>7616</v>
      </c>
      <c r="D2534">
        <v>997223</v>
      </c>
      <c r="E2534">
        <v>130</v>
      </c>
      <c r="F2534">
        <v>61</v>
      </c>
      <c r="G2534">
        <v>109</v>
      </c>
      <c r="J2534">
        <v>1978</v>
      </c>
      <c r="L2534">
        <v>1</v>
      </c>
      <c r="O2534" t="s">
        <v>7617</v>
      </c>
      <c r="P2534">
        <v>5</v>
      </c>
      <c r="Q2534">
        <v>6</v>
      </c>
    </row>
    <row r="2535" spans="1:17" x14ac:dyDescent="0.25">
      <c r="A2535" s="43">
        <v>2533</v>
      </c>
      <c r="B2535" t="s">
        <v>7618</v>
      </c>
      <c r="C2535" t="s">
        <v>7619</v>
      </c>
      <c r="D2535">
        <v>996572</v>
      </c>
      <c r="E2535">
        <v>120</v>
      </c>
      <c r="F2535">
        <v>91</v>
      </c>
      <c r="G2535">
        <v>139</v>
      </c>
      <c r="J2535">
        <v>1952</v>
      </c>
      <c r="K2535">
        <v>1991</v>
      </c>
      <c r="L2535">
        <v>2</v>
      </c>
      <c r="M2535">
        <v>7</v>
      </c>
      <c r="N2535">
        <v>2</v>
      </c>
      <c r="O2535" t="s">
        <v>7620</v>
      </c>
      <c r="P2535">
        <v>5</v>
      </c>
      <c r="Q2535">
        <v>6</v>
      </c>
    </row>
    <row r="2536" spans="1:17" x14ac:dyDescent="0.25">
      <c r="A2536" s="43">
        <v>2534</v>
      </c>
      <c r="B2536" t="s">
        <v>7621</v>
      </c>
      <c r="C2536" t="s">
        <v>7622</v>
      </c>
      <c r="D2536">
        <v>996126</v>
      </c>
      <c r="E2536">
        <v>120</v>
      </c>
      <c r="F2536">
        <v>161</v>
      </c>
      <c r="G2536">
        <v>161</v>
      </c>
      <c r="J2536">
        <v>2012</v>
      </c>
      <c r="L2536">
        <v>2</v>
      </c>
      <c r="M2536">
        <v>7</v>
      </c>
      <c r="O2536" t="s">
        <v>7623</v>
      </c>
      <c r="P2536">
        <v>5</v>
      </c>
      <c r="Q2536">
        <v>6</v>
      </c>
    </row>
    <row r="2537" spans="1:17" x14ac:dyDescent="0.25">
      <c r="A2537" s="43">
        <v>2535</v>
      </c>
      <c r="B2537" t="s">
        <v>7624</v>
      </c>
      <c r="C2537" t="s">
        <v>7625</v>
      </c>
      <c r="D2537">
        <v>2691180</v>
      </c>
      <c r="E2537">
        <v>130</v>
      </c>
      <c r="F2537">
        <v>56</v>
      </c>
      <c r="G2537">
        <v>108</v>
      </c>
      <c r="J2537">
        <v>2008</v>
      </c>
      <c r="L2537">
        <v>2</v>
      </c>
      <c r="M2537">
        <v>7</v>
      </c>
      <c r="N2537">
        <v>90</v>
      </c>
      <c r="O2537" t="s">
        <v>7626</v>
      </c>
      <c r="P2537">
        <v>5</v>
      </c>
      <c r="Q2537">
        <v>6</v>
      </c>
    </row>
    <row r="2538" spans="1:17" x14ac:dyDescent="0.25">
      <c r="A2538" s="43">
        <v>2536</v>
      </c>
      <c r="B2538" t="s">
        <v>7627</v>
      </c>
      <c r="C2538" t="s">
        <v>7628</v>
      </c>
      <c r="D2538">
        <v>996666</v>
      </c>
      <c r="E2538">
        <v>130</v>
      </c>
      <c r="F2538">
        <v>58</v>
      </c>
      <c r="G2538">
        <v>102</v>
      </c>
      <c r="J2538">
        <v>1977</v>
      </c>
      <c r="L2538">
        <v>1</v>
      </c>
      <c r="O2538" t="s">
        <v>7629</v>
      </c>
      <c r="P2538">
        <v>5</v>
      </c>
      <c r="Q2538">
        <v>6</v>
      </c>
    </row>
    <row r="2539" spans="1:17" x14ac:dyDescent="0.25">
      <c r="A2539" s="43">
        <v>2537</v>
      </c>
      <c r="B2539" t="s">
        <v>7630</v>
      </c>
      <c r="C2539" t="s">
        <v>7631</v>
      </c>
      <c r="D2539">
        <v>994584</v>
      </c>
      <c r="E2539">
        <v>130</v>
      </c>
      <c r="F2539">
        <v>107</v>
      </c>
      <c r="G2539">
        <v>107</v>
      </c>
      <c r="J2539">
        <v>1967</v>
      </c>
      <c r="K2539">
        <v>1984</v>
      </c>
      <c r="L2539">
        <v>1</v>
      </c>
      <c r="O2539" t="s">
        <v>7632</v>
      </c>
      <c r="P2539">
        <v>5</v>
      </c>
      <c r="Q2539">
        <v>6</v>
      </c>
    </row>
    <row r="2540" spans="1:17" x14ac:dyDescent="0.25">
      <c r="A2540" s="43">
        <v>2538</v>
      </c>
      <c r="B2540" t="s">
        <v>7633</v>
      </c>
      <c r="C2540" t="s">
        <v>7634</v>
      </c>
      <c r="D2540">
        <v>994380</v>
      </c>
      <c r="E2540">
        <v>130</v>
      </c>
      <c r="F2540">
        <v>124</v>
      </c>
      <c r="G2540">
        <v>124</v>
      </c>
      <c r="J2540">
        <v>1975</v>
      </c>
      <c r="L2540">
        <v>1</v>
      </c>
      <c r="N2540">
        <v>0</v>
      </c>
      <c r="O2540" t="s">
        <v>7635</v>
      </c>
      <c r="P2540">
        <v>5</v>
      </c>
      <c r="Q2540">
        <v>6</v>
      </c>
    </row>
    <row r="2541" spans="1:17" x14ac:dyDescent="0.25">
      <c r="A2541" s="43">
        <v>2539</v>
      </c>
      <c r="B2541" t="s">
        <v>7636</v>
      </c>
      <c r="C2541" t="s">
        <v>7637</v>
      </c>
      <c r="D2541">
        <v>996191</v>
      </c>
      <c r="E2541">
        <v>120</v>
      </c>
      <c r="F2541">
        <v>104</v>
      </c>
      <c r="G2541">
        <v>104</v>
      </c>
      <c r="J2541">
        <v>1958</v>
      </c>
      <c r="K2541">
        <v>1985</v>
      </c>
      <c r="L2541">
        <v>2</v>
      </c>
      <c r="M2541">
        <v>7</v>
      </c>
      <c r="N2541">
        <v>2</v>
      </c>
      <c r="O2541" t="s">
        <v>7638</v>
      </c>
      <c r="P2541">
        <v>5</v>
      </c>
      <c r="Q2541">
        <v>6</v>
      </c>
    </row>
    <row r="2542" spans="1:17" x14ac:dyDescent="0.25">
      <c r="A2542" s="43">
        <v>2540</v>
      </c>
      <c r="B2542" t="s">
        <v>7639</v>
      </c>
      <c r="C2542" t="s">
        <v>7640</v>
      </c>
      <c r="D2542">
        <v>994427</v>
      </c>
      <c r="E2542">
        <v>130</v>
      </c>
      <c r="F2542">
        <v>129</v>
      </c>
      <c r="G2542">
        <v>129</v>
      </c>
      <c r="J2542">
        <v>1975</v>
      </c>
      <c r="L2542">
        <v>1</v>
      </c>
      <c r="O2542" t="s">
        <v>7641</v>
      </c>
      <c r="P2542">
        <v>5</v>
      </c>
      <c r="Q2542">
        <v>6</v>
      </c>
    </row>
    <row r="2543" spans="1:17" x14ac:dyDescent="0.25">
      <c r="A2543" s="43">
        <v>2541</v>
      </c>
      <c r="B2543" t="s">
        <v>7642</v>
      </c>
      <c r="C2543" t="s">
        <v>7643</v>
      </c>
      <c r="D2543">
        <v>995271</v>
      </c>
      <c r="E2543">
        <v>130</v>
      </c>
      <c r="F2543">
        <v>126</v>
      </c>
      <c r="G2543">
        <v>170</v>
      </c>
      <c r="J2543">
        <v>1971</v>
      </c>
      <c r="L2543">
        <v>1</v>
      </c>
      <c r="O2543" t="s">
        <v>7644</v>
      </c>
      <c r="P2543">
        <v>5</v>
      </c>
      <c r="Q2543">
        <v>6</v>
      </c>
    </row>
    <row r="2544" spans="1:17" x14ac:dyDescent="0.25">
      <c r="A2544" s="43">
        <v>2542</v>
      </c>
      <c r="B2544" t="s">
        <v>7645</v>
      </c>
      <c r="C2544" t="s">
        <v>7646</v>
      </c>
      <c r="D2544">
        <v>2702994</v>
      </c>
      <c r="E2544">
        <v>130</v>
      </c>
      <c r="F2544">
        <v>56</v>
      </c>
      <c r="G2544">
        <v>108</v>
      </c>
      <c r="J2544">
        <v>2008</v>
      </c>
      <c r="L2544">
        <v>2</v>
      </c>
      <c r="M2544">
        <v>7</v>
      </c>
      <c r="N2544">
        <v>90</v>
      </c>
      <c r="O2544" t="s">
        <v>7647</v>
      </c>
      <c r="P2544">
        <v>5</v>
      </c>
      <c r="Q2544">
        <v>6</v>
      </c>
    </row>
    <row r="2545" spans="1:17" x14ac:dyDescent="0.25">
      <c r="A2545" s="43">
        <v>2543</v>
      </c>
      <c r="B2545" t="s">
        <v>7648</v>
      </c>
      <c r="C2545" t="s">
        <v>7649</v>
      </c>
      <c r="D2545">
        <v>994094</v>
      </c>
      <c r="E2545">
        <v>120</v>
      </c>
      <c r="F2545">
        <v>125</v>
      </c>
      <c r="G2545">
        <v>109</v>
      </c>
      <c r="J2545">
        <v>1973</v>
      </c>
      <c r="L2545">
        <v>2</v>
      </c>
      <c r="M2545">
        <v>7</v>
      </c>
      <c r="O2545" t="s">
        <v>7650</v>
      </c>
      <c r="P2545">
        <v>5</v>
      </c>
      <c r="Q2545">
        <v>6</v>
      </c>
    </row>
    <row r="2546" spans="1:17" x14ac:dyDescent="0.25">
      <c r="A2546" s="43">
        <v>2544</v>
      </c>
      <c r="B2546" t="s">
        <v>7651</v>
      </c>
      <c r="C2546" t="s">
        <v>7652</v>
      </c>
      <c r="D2546">
        <v>995562</v>
      </c>
      <c r="E2546">
        <v>120</v>
      </c>
      <c r="F2546">
        <v>174</v>
      </c>
      <c r="G2546">
        <v>174</v>
      </c>
      <c r="J2546">
        <v>1969</v>
      </c>
      <c r="K2546">
        <v>1976</v>
      </c>
      <c r="L2546">
        <v>2</v>
      </c>
      <c r="M2546">
        <v>7</v>
      </c>
      <c r="N2546">
        <v>2</v>
      </c>
      <c r="O2546" t="s">
        <v>7653</v>
      </c>
      <c r="P2546">
        <v>5</v>
      </c>
      <c r="Q2546">
        <v>6</v>
      </c>
    </row>
    <row r="2547" spans="1:17" x14ac:dyDescent="0.25">
      <c r="A2547" s="43">
        <v>2545</v>
      </c>
      <c r="B2547" t="s">
        <v>7654</v>
      </c>
      <c r="C2547" t="s">
        <v>7655</v>
      </c>
      <c r="D2547">
        <v>994240</v>
      </c>
      <c r="E2547">
        <v>130</v>
      </c>
      <c r="F2547">
        <v>123</v>
      </c>
      <c r="G2547">
        <v>107</v>
      </c>
      <c r="J2547">
        <v>1967</v>
      </c>
      <c r="K2547">
        <v>1985</v>
      </c>
      <c r="L2547">
        <v>1</v>
      </c>
      <c r="N2547">
        <v>2</v>
      </c>
      <c r="O2547" t="s">
        <v>7656</v>
      </c>
      <c r="P2547">
        <v>5</v>
      </c>
      <c r="Q2547">
        <v>6</v>
      </c>
    </row>
    <row r="2548" spans="1:17" x14ac:dyDescent="0.25">
      <c r="A2548" s="43">
        <v>2546</v>
      </c>
      <c r="B2548" t="s">
        <v>7657</v>
      </c>
      <c r="C2548" t="s">
        <v>7658</v>
      </c>
      <c r="D2548">
        <v>993653</v>
      </c>
      <c r="E2548">
        <v>120</v>
      </c>
      <c r="F2548">
        <v>170</v>
      </c>
      <c r="G2548">
        <v>170</v>
      </c>
      <c r="J2548">
        <v>1969</v>
      </c>
      <c r="K2548">
        <v>1982</v>
      </c>
      <c r="L2548">
        <v>2</v>
      </c>
      <c r="M2548">
        <v>7</v>
      </c>
      <c r="N2548">
        <v>80</v>
      </c>
      <c r="O2548" t="s">
        <v>7659</v>
      </c>
      <c r="P2548">
        <v>5</v>
      </c>
      <c r="Q2548">
        <v>6</v>
      </c>
    </row>
    <row r="2549" spans="1:17" x14ac:dyDescent="0.25">
      <c r="A2549" s="43">
        <v>2547</v>
      </c>
      <c r="B2549" t="s">
        <v>7660</v>
      </c>
      <c r="C2549" t="s">
        <v>7661</v>
      </c>
      <c r="D2549">
        <v>100103520</v>
      </c>
      <c r="E2549">
        <v>131</v>
      </c>
      <c r="F2549">
        <v>120</v>
      </c>
      <c r="G2549">
        <v>120</v>
      </c>
      <c r="J2549">
        <v>2017</v>
      </c>
      <c r="L2549">
        <v>1</v>
      </c>
      <c r="O2549" t="s">
        <v>7662</v>
      </c>
      <c r="P2549">
        <v>5</v>
      </c>
      <c r="Q2549">
        <v>6</v>
      </c>
    </row>
    <row r="2550" spans="1:17" x14ac:dyDescent="0.25">
      <c r="A2550" s="43">
        <v>2548</v>
      </c>
      <c r="B2550" t="s">
        <v>7663</v>
      </c>
      <c r="C2550" t="s">
        <v>7664</v>
      </c>
      <c r="D2550">
        <v>2691219</v>
      </c>
      <c r="E2550">
        <v>130</v>
      </c>
      <c r="F2550">
        <v>56</v>
      </c>
      <c r="G2550">
        <v>108</v>
      </c>
      <c r="J2550">
        <v>2008</v>
      </c>
      <c r="L2550">
        <v>2</v>
      </c>
      <c r="M2550">
        <v>7</v>
      </c>
      <c r="N2550">
        <v>90</v>
      </c>
      <c r="O2550" t="s">
        <v>7665</v>
      </c>
      <c r="P2550">
        <v>5</v>
      </c>
      <c r="Q2550">
        <v>6</v>
      </c>
    </row>
    <row r="2551" spans="1:17" x14ac:dyDescent="0.25">
      <c r="A2551" s="43">
        <v>2549</v>
      </c>
      <c r="B2551" t="s">
        <v>7666</v>
      </c>
      <c r="C2551" t="s">
        <v>7667</v>
      </c>
      <c r="D2551">
        <v>994567</v>
      </c>
      <c r="E2551">
        <v>130</v>
      </c>
      <c r="F2551">
        <v>107</v>
      </c>
      <c r="G2551">
        <v>107</v>
      </c>
      <c r="J2551">
        <v>1967</v>
      </c>
      <c r="K2551">
        <v>1983</v>
      </c>
      <c r="L2551">
        <v>1</v>
      </c>
      <c r="O2551" t="s">
        <v>7668</v>
      </c>
      <c r="P2551">
        <v>5</v>
      </c>
      <c r="Q2551">
        <v>6</v>
      </c>
    </row>
    <row r="2552" spans="1:17" x14ac:dyDescent="0.25">
      <c r="A2552" s="43">
        <v>2550</v>
      </c>
      <c r="B2552" t="s">
        <v>7669</v>
      </c>
      <c r="C2552" t="s">
        <v>7670</v>
      </c>
      <c r="D2552">
        <v>996400</v>
      </c>
      <c r="E2552">
        <v>120</v>
      </c>
      <c r="F2552">
        <v>107</v>
      </c>
      <c r="G2552">
        <v>187</v>
      </c>
      <c r="J2552">
        <v>1987</v>
      </c>
      <c r="L2552">
        <v>2</v>
      </c>
      <c r="M2552">
        <v>3</v>
      </c>
      <c r="N2552">
        <v>2</v>
      </c>
      <c r="O2552" t="s">
        <v>7671</v>
      </c>
      <c r="P2552">
        <v>5</v>
      </c>
      <c r="Q2552">
        <v>6</v>
      </c>
    </row>
    <row r="2553" spans="1:17" x14ac:dyDescent="0.25">
      <c r="A2553" s="43">
        <v>2551</v>
      </c>
      <c r="B2553" t="s">
        <v>7672</v>
      </c>
      <c r="C2553" t="s">
        <v>7673</v>
      </c>
      <c r="D2553">
        <v>994927</v>
      </c>
      <c r="E2553">
        <v>130</v>
      </c>
      <c r="F2553">
        <v>104</v>
      </c>
      <c r="G2553">
        <v>104</v>
      </c>
      <c r="J2553">
        <v>1993</v>
      </c>
      <c r="L2553">
        <v>1</v>
      </c>
      <c r="O2553" t="s">
        <v>7674</v>
      </c>
      <c r="P2553">
        <v>5</v>
      </c>
      <c r="Q2553">
        <v>6</v>
      </c>
    </row>
    <row r="2554" spans="1:17" x14ac:dyDescent="0.25">
      <c r="A2554" s="43">
        <v>2552</v>
      </c>
      <c r="B2554" t="s">
        <v>7675</v>
      </c>
      <c r="C2554" t="s">
        <v>7676</v>
      </c>
      <c r="D2554">
        <v>100021904</v>
      </c>
      <c r="E2554">
        <v>130</v>
      </c>
      <c r="F2554">
        <v>63</v>
      </c>
      <c r="G2554">
        <v>125</v>
      </c>
      <c r="J2554">
        <v>2009</v>
      </c>
      <c r="L2554">
        <v>2</v>
      </c>
      <c r="M2554">
        <v>7</v>
      </c>
      <c r="N2554">
        <v>90</v>
      </c>
      <c r="O2554" t="s">
        <v>7677</v>
      </c>
      <c r="P2554">
        <v>5</v>
      </c>
      <c r="Q2554">
        <v>6</v>
      </c>
    </row>
    <row r="2555" spans="1:17" x14ac:dyDescent="0.25">
      <c r="A2555" s="43">
        <v>2553</v>
      </c>
      <c r="B2555" t="s">
        <v>7678</v>
      </c>
      <c r="C2555" t="s">
        <v>7679</v>
      </c>
      <c r="D2555">
        <v>996399</v>
      </c>
      <c r="E2555">
        <v>130</v>
      </c>
      <c r="F2555">
        <v>61</v>
      </c>
      <c r="G2555">
        <v>109</v>
      </c>
      <c r="J2555">
        <v>1978</v>
      </c>
      <c r="L2555">
        <v>1</v>
      </c>
      <c r="O2555" t="s">
        <v>7680</v>
      </c>
      <c r="P2555">
        <v>5</v>
      </c>
      <c r="Q2555">
        <v>6</v>
      </c>
    </row>
    <row r="2556" spans="1:17" x14ac:dyDescent="0.25">
      <c r="A2556" s="43">
        <v>2554</v>
      </c>
      <c r="B2556" t="s">
        <v>7681</v>
      </c>
      <c r="C2556" t="s">
        <v>7682</v>
      </c>
      <c r="D2556">
        <v>996543</v>
      </c>
      <c r="E2556">
        <v>120</v>
      </c>
      <c r="F2556">
        <v>160</v>
      </c>
      <c r="G2556">
        <v>135</v>
      </c>
      <c r="J2556">
        <v>1965</v>
      </c>
      <c r="K2556">
        <v>1985</v>
      </c>
      <c r="L2556">
        <v>2</v>
      </c>
      <c r="M2556">
        <v>7</v>
      </c>
      <c r="O2556" t="s">
        <v>7683</v>
      </c>
      <c r="P2556">
        <v>5</v>
      </c>
      <c r="Q2556">
        <v>6</v>
      </c>
    </row>
    <row r="2557" spans="1:17" x14ac:dyDescent="0.25">
      <c r="A2557" s="43">
        <v>2555</v>
      </c>
      <c r="B2557" t="s">
        <v>7684</v>
      </c>
      <c r="C2557" t="s">
        <v>7685</v>
      </c>
      <c r="D2557">
        <v>993871</v>
      </c>
      <c r="E2557">
        <v>120</v>
      </c>
      <c r="F2557">
        <v>117</v>
      </c>
      <c r="G2557">
        <v>195</v>
      </c>
      <c r="J2557">
        <v>1969</v>
      </c>
      <c r="K2557">
        <v>1999</v>
      </c>
      <c r="L2557">
        <v>1</v>
      </c>
      <c r="O2557" t="s">
        <v>7686</v>
      </c>
      <c r="P2557">
        <v>5</v>
      </c>
      <c r="Q2557">
        <v>6</v>
      </c>
    </row>
    <row r="2558" spans="1:17" x14ac:dyDescent="0.25">
      <c r="A2558" s="43">
        <v>2556</v>
      </c>
      <c r="B2558" t="s">
        <v>7687</v>
      </c>
      <c r="C2558" t="s">
        <v>7688</v>
      </c>
      <c r="D2558">
        <v>993872</v>
      </c>
      <c r="E2558">
        <v>120</v>
      </c>
      <c r="F2558">
        <v>152</v>
      </c>
      <c r="G2558">
        <v>152</v>
      </c>
      <c r="J2558">
        <v>1969</v>
      </c>
      <c r="L2558">
        <v>1</v>
      </c>
      <c r="O2558" t="s">
        <v>7689</v>
      </c>
      <c r="P2558">
        <v>5</v>
      </c>
      <c r="Q2558">
        <v>6</v>
      </c>
    </row>
    <row r="2559" spans="1:17" x14ac:dyDescent="0.25">
      <c r="A2559" s="43">
        <v>2557</v>
      </c>
      <c r="B2559" t="s">
        <v>7690</v>
      </c>
      <c r="C2559" t="s">
        <v>4725</v>
      </c>
      <c r="D2559">
        <v>996505</v>
      </c>
      <c r="E2559">
        <v>140</v>
      </c>
      <c r="F2559">
        <v>3840</v>
      </c>
      <c r="G2559">
        <v>3081</v>
      </c>
      <c r="H2559">
        <v>477</v>
      </c>
      <c r="J2559">
        <v>1983</v>
      </c>
      <c r="L2559">
        <v>1</v>
      </c>
      <c r="O2559" t="s">
        <v>7691</v>
      </c>
      <c r="P2559">
        <v>5</v>
      </c>
      <c r="Q2559">
        <v>6</v>
      </c>
    </row>
    <row r="2560" spans="1:17" x14ac:dyDescent="0.25">
      <c r="A2560" s="43">
        <v>2558</v>
      </c>
      <c r="B2560" t="s">
        <v>7692</v>
      </c>
      <c r="C2560" t="s">
        <v>7693</v>
      </c>
      <c r="D2560">
        <v>997183</v>
      </c>
      <c r="E2560">
        <v>130</v>
      </c>
      <c r="F2560">
        <v>61</v>
      </c>
      <c r="G2560">
        <v>110</v>
      </c>
      <c r="J2560">
        <v>1966</v>
      </c>
      <c r="L2560">
        <v>1</v>
      </c>
      <c r="O2560" t="s">
        <v>7694</v>
      </c>
      <c r="P2560">
        <v>5</v>
      </c>
      <c r="Q2560">
        <v>6</v>
      </c>
    </row>
    <row r="2561" spans="1:17" x14ac:dyDescent="0.25">
      <c r="A2561" s="43">
        <v>2559</v>
      </c>
      <c r="B2561" t="s">
        <v>7695</v>
      </c>
      <c r="C2561" t="s">
        <v>7696</v>
      </c>
      <c r="D2561">
        <v>997383</v>
      </c>
      <c r="E2561">
        <v>120</v>
      </c>
      <c r="F2561">
        <v>127</v>
      </c>
      <c r="G2561">
        <v>127</v>
      </c>
      <c r="J2561">
        <v>1974</v>
      </c>
      <c r="L2561">
        <v>2</v>
      </c>
      <c r="M2561">
        <v>7</v>
      </c>
      <c r="O2561" t="s">
        <v>7697</v>
      </c>
      <c r="P2561">
        <v>5</v>
      </c>
      <c r="Q2561">
        <v>6</v>
      </c>
    </row>
    <row r="2562" spans="1:17" x14ac:dyDescent="0.25">
      <c r="A2562" s="43">
        <v>2560</v>
      </c>
      <c r="B2562" t="s">
        <v>7698</v>
      </c>
      <c r="C2562" t="s">
        <v>7699</v>
      </c>
      <c r="D2562">
        <v>994846</v>
      </c>
      <c r="E2562">
        <v>130</v>
      </c>
      <c r="F2562">
        <v>75</v>
      </c>
      <c r="G2562">
        <v>125</v>
      </c>
      <c r="J2562">
        <v>1975</v>
      </c>
      <c r="L2562">
        <v>7</v>
      </c>
      <c r="M2562">
        <v>1</v>
      </c>
      <c r="O2562" t="s">
        <v>7700</v>
      </c>
      <c r="P2562">
        <v>5</v>
      </c>
      <c r="Q2562">
        <v>6</v>
      </c>
    </row>
    <row r="2563" spans="1:17" x14ac:dyDescent="0.25">
      <c r="A2563" s="43">
        <v>2561</v>
      </c>
      <c r="B2563" t="s">
        <v>7701</v>
      </c>
      <c r="C2563" t="s">
        <v>7702</v>
      </c>
      <c r="D2563">
        <v>2691164</v>
      </c>
      <c r="E2563">
        <v>130</v>
      </c>
      <c r="F2563">
        <v>56</v>
      </c>
      <c r="G2563">
        <v>108</v>
      </c>
      <c r="J2563">
        <v>2008</v>
      </c>
      <c r="L2563">
        <v>2</v>
      </c>
      <c r="M2563">
        <v>7</v>
      </c>
      <c r="N2563">
        <v>90</v>
      </c>
      <c r="O2563" t="s">
        <v>7703</v>
      </c>
      <c r="P2563">
        <v>5</v>
      </c>
      <c r="Q2563">
        <v>6</v>
      </c>
    </row>
    <row r="2564" spans="1:17" x14ac:dyDescent="0.25">
      <c r="A2564" s="43">
        <v>2562</v>
      </c>
      <c r="B2564" t="s">
        <v>7704</v>
      </c>
      <c r="C2564" t="s">
        <v>7705</v>
      </c>
      <c r="D2564">
        <v>994369</v>
      </c>
      <c r="E2564">
        <v>120</v>
      </c>
      <c r="F2564">
        <v>183</v>
      </c>
      <c r="G2564">
        <v>183</v>
      </c>
      <c r="J2564">
        <v>1969</v>
      </c>
      <c r="K2564">
        <v>1979</v>
      </c>
      <c r="L2564">
        <v>2</v>
      </c>
      <c r="M2564">
        <v>7</v>
      </c>
      <c r="O2564" t="s">
        <v>7706</v>
      </c>
      <c r="P2564">
        <v>5</v>
      </c>
      <c r="Q2564">
        <v>6</v>
      </c>
    </row>
    <row r="2565" spans="1:17" x14ac:dyDescent="0.25">
      <c r="A2565" s="43">
        <v>2563</v>
      </c>
      <c r="B2565" t="s">
        <v>7707</v>
      </c>
      <c r="C2565" t="s">
        <v>7708</v>
      </c>
      <c r="D2565">
        <v>994869</v>
      </c>
      <c r="E2565">
        <v>130</v>
      </c>
      <c r="F2565">
        <v>126</v>
      </c>
      <c r="G2565">
        <v>170</v>
      </c>
      <c r="J2565">
        <v>1971</v>
      </c>
      <c r="L2565">
        <v>1</v>
      </c>
      <c r="O2565" t="s">
        <v>7709</v>
      </c>
      <c r="P2565">
        <v>5</v>
      </c>
      <c r="Q2565">
        <v>6</v>
      </c>
    </row>
    <row r="2566" spans="1:17" x14ac:dyDescent="0.25">
      <c r="A2566" s="43">
        <v>2564</v>
      </c>
      <c r="B2566" t="s">
        <v>7710</v>
      </c>
      <c r="C2566" t="s">
        <v>7711</v>
      </c>
      <c r="D2566">
        <v>994202</v>
      </c>
      <c r="E2566">
        <v>120</v>
      </c>
      <c r="F2566">
        <v>152</v>
      </c>
      <c r="G2566">
        <v>152</v>
      </c>
      <c r="J2566">
        <v>1969</v>
      </c>
      <c r="L2566">
        <v>1</v>
      </c>
      <c r="O2566" t="s">
        <v>7712</v>
      </c>
      <c r="P2566">
        <v>5</v>
      </c>
      <c r="Q2566">
        <v>6</v>
      </c>
    </row>
    <row r="2567" spans="1:17" x14ac:dyDescent="0.25">
      <c r="A2567" s="43">
        <v>2565</v>
      </c>
      <c r="B2567" t="s">
        <v>7713</v>
      </c>
      <c r="C2567" t="s">
        <v>7714</v>
      </c>
      <c r="D2567">
        <v>994433</v>
      </c>
      <c r="E2567">
        <v>120</v>
      </c>
      <c r="F2567">
        <v>143</v>
      </c>
      <c r="G2567">
        <v>143</v>
      </c>
      <c r="J2567">
        <v>1972</v>
      </c>
      <c r="L2567">
        <v>2</v>
      </c>
      <c r="M2567">
        <v>7</v>
      </c>
      <c r="O2567" t="s">
        <v>7715</v>
      </c>
      <c r="P2567">
        <v>5</v>
      </c>
      <c r="Q2567">
        <v>6</v>
      </c>
    </row>
    <row r="2568" spans="1:17" x14ac:dyDescent="0.25">
      <c r="A2568" s="43">
        <v>2566</v>
      </c>
      <c r="B2568" t="s">
        <v>7716</v>
      </c>
      <c r="C2568" t="s">
        <v>7717</v>
      </c>
      <c r="D2568">
        <v>995290</v>
      </c>
      <c r="E2568">
        <v>120</v>
      </c>
      <c r="F2568">
        <v>154</v>
      </c>
      <c r="G2568">
        <v>154</v>
      </c>
      <c r="J2568">
        <v>1969</v>
      </c>
      <c r="L2568">
        <v>2</v>
      </c>
      <c r="M2568">
        <v>7</v>
      </c>
      <c r="O2568" t="s">
        <v>7718</v>
      </c>
      <c r="P2568">
        <v>5</v>
      </c>
      <c r="Q2568">
        <v>6</v>
      </c>
    </row>
    <row r="2569" spans="1:17" x14ac:dyDescent="0.25">
      <c r="A2569" s="43">
        <v>2567</v>
      </c>
      <c r="B2569" t="s">
        <v>7719</v>
      </c>
      <c r="C2569" t="s">
        <v>7720</v>
      </c>
      <c r="D2569">
        <v>996590</v>
      </c>
      <c r="E2569">
        <v>120</v>
      </c>
      <c r="F2569">
        <v>145</v>
      </c>
      <c r="G2569">
        <v>145</v>
      </c>
      <c r="J2569">
        <v>1965</v>
      </c>
      <c r="L2569">
        <v>2</v>
      </c>
      <c r="M2569">
        <v>7</v>
      </c>
      <c r="O2569" t="s">
        <v>7721</v>
      </c>
      <c r="P2569">
        <v>5</v>
      </c>
      <c r="Q2569">
        <v>6</v>
      </c>
    </row>
    <row r="2570" spans="1:17" x14ac:dyDescent="0.25">
      <c r="A2570" s="43">
        <v>2568</v>
      </c>
      <c r="B2570" t="s">
        <v>7722</v>
      </c>
      <c r="C2570" t="s">
        <v>7723</v>
      </c>
      <c r="D2570">
        <v>995247</v>
      </c>
      <c r="E2570">
        <v>130</v>
      </c>
      <c r="F2570">
        <v>75</v>
      </c>
      <c r="G2570">
        <v>125</v>
      </c>
      <c r="J2570">
        <v>1976</v>
      </c>
      <c r="L2570">
        <v>1</v>
      </c>
      <c r="N2570">
        <v>0</v>
      </c>
      <c r="O2570" t="s">
        <v>7724</v>
      </c>
      <c r="P2570">
        <v>5</v>
      </c>
      <c r="Q2570">
        <v>6</v>
      </c>
    </row>
    <row r="2571" spans="1:17" x14ac:dyDescent="0.25">
      <c r="A2571" s="43">
        <v>2569</v>
      </c>
      <c r="B2571" t="s">
        <v>7725</v>
      </c>
      <c r="C2571" t="s">
        <v>7726</v>
      </c>
      <c r="D2571">
        <v>996615</v>
      </c>
      <c r="E2571">
        <v>120</v>
      </c>
      <c r="F2571">
        <v>130</v>
      </c>
      <c r="G2571">
        <v>130</v>
      </c>
      <c r="J2571">
        <v>1984</v>
      </c>
      <c r="K2571">
        <v>1997</v>
      </c>
      <c r="L2571">
        <v>7</v>
      </c>
      <c r="M2571">
        <v>1</v>
      </c>
      <c r="N2571">
        <v>1</v>
      </c>
      <c r="O2571" t="s">
        <v>7727</v>
      </c>
      <c r="P2571">
        <v>5</v>
      </c>
      <c r="Q2571">
        <v>6</v>
      </c>
    </row>
    <row r="2572" spans="1:17" x14ac:dyDescent="0.25">
      <c r="A2572" s="43">
        <v>2570</v>
      </c>
      <c r="B2572" t="s">
        <v>7728</v>
      </c>
      <c r="C2572" t="s">
        <v>7729</v>
      </c>
      <c r="D2572">
        <v>996506</v>
      </c>
      <c r="E2572">
        <v>120</v>
      </c>
      <c r="F2572">
        <v>86</v>
      </c>
      <c r="G2572">
        <v>153</v>
      </c>
      <c r="J2572">
        <v>1980</v>
      </c>
      <c r="K2572">
        <v>1983</v>
      </c>
      <c r="L2572">
        <v>2</v>
      </c>
      <c r="M2572">
        <v>3</v>
      </c>
      <c r="O2572" t="s">
        <v>7730</v>
      </c>
      <c r="P2572">
        <v>5</v>
      </c>
      <c r="Q2572">
        <v>6</v>
      </c>
    </row>
    <row r="2573" spans="1:17" x14ac:dyDescent="0.25">
      <c r="A2573" s="43">
        <v>2571</v>
      </c>
      <c r="B2573" t="s">
        <v>7731</v>
      </c>
      <c r="C2573" t="s">
        <v>7732</v>
      </c>
      <c r="D2573">
        <v>997591</v>
      </c>
      <c r="E2573">
        <v>130</v>
      </c>
      <c r="F2573">
        <v>65</v>
      </c>
      <c r="G2573">
        <v>91</v>
      </c>
      <c r="J2573">
        <v>1965</v>
      </c>
      <c r="L2573">
        <v>2</v>
      </c>
      <c r="M2573">
        <v>7</v>
      </c>
      <c r="N2573">
        <v>2</v>
      </c>
      <c r="O2573" t="s">
        <v>7733</v>
      </c>
      <c r="P2573">
        <v>5</v>
      </c>
      <c r="Q2573">
        <v>6</v>
      </c>
    </row>
    <row r="2574" spans="1:17" x14ac:dyDescent="0.25">
      <c r="A2574" s="43">
        <v>2572</v>
      </c>
      <c r="B2574" t="s">
        <v>7734</v>
      </c>
      <c r="C2574" t="s">
        <v>7735</v>
      </c>
      <c r="D2574">
        <v>996277</v>
      </c>
      <c r="E2574">
        <v>120</v>
      </c>
      <c r="F2574">
        <v>264</v>
      </c>
      <c r="G2574">
        <v>270</v>
      </c>
      <c r="J2574">
        <v>1935</v>
      </c>
      <c r="L2574">
        <v>2</v>
      </c>
      <c r="M2574">
        <v>7</v>
      </c>
      <c r="O2574" t="s">
        <v>7736</v>
      </c>
      <c r="P2574">
        <v>5</v>
      </c>
      <c r="Q2574">
        <v>6</v>
      </c>
    </row>
    <row r="2575" spans="1:17" x14ac:dyDescent="0.25">
      <c r="A2575" s="43">
        <v>2573</v>
      </c>
      <c r="B2575" t="s">
        <v>7737</v>
      </c>
      <c r="C2575" t="s">
        <v>7738</v>
      </c>
      <c r="D2575">
        <v>995009</v>
      </c>
      <c r="E2575">
        <v>130</v>
      </c>
      <c r="F2575">
        <v>76</v>
      </c>
      <c r="G2575">
        <v>76</v>
      </c>
      <c r="J2575">
        <v>1993</v>
      </c>
      <c r="L2575">
        <v>1</v>
      </c>
      <c r="O2575" t="s">
        <v>7739</v>
      </c>
      <c r="P2575">
        <v>5</v>
      </c>
      <c r="Q2575">
        <v>6</v>
      </c>
    </row>
    <row r="2576" spans="1:17" x14ac:dyDescent="0.25">
      <c r="A2576" s="43">
        <v>2574</v>
      </c>
      <c r="B2576" t="s">
        <v>7740</v>
      </c>
      <c r="C2576" t="s">
        <v>7741</v>
      </c>
      <c r="D2576">
        <v>2577939</v>
      </c>
      <c r="E2576">
        <v>130</v>
      </c>
      <c r="F2576">
        <v>49</v>
      </c>
      <c r="G2576">
        <v>98</v>
      </c>
      <c r="J2576">
        <v>2002</v>
      </c>
      <c r="L2576">
        <v>2</v>
      </c>
      <c r="M2576">
        <v>7</v>
      </c>
      <c r="N2576">
        <v>90</v>
      </c>
      <c r="O2576" t="s">
        <v>7742</v>
      </c>
      <c r="P2576">
        <v>5</v>
      </c>
      <c r="Q2576">
        <v>6</v>
      </c>
    </row>
    <row r="2577" spans="1:17" x14ac:dyDescent="0.25">
      <c r="A2577" s="43">
        <v>2575</v>
      </c>
      <c r="B2577" t="s">
        <v>7743</v>
      </c>
      <c r="C2577" t="s">
        <v>7744</v>
      </c>
      <c r="D2577">
        <v>996006</v>
      </c>
      <c r="E2577">
        <v>320</v>
      </c>
      <c r="F2577">
        <v>3563</v>
      </c>
      <c r="H2577">
        <v>4239</v>
      </c>
      <c r="J2577">
        <v>1977</v>
      </c>
      <c r="K2577">
        <v>2004</v>
      </c>
      <c r="L2577">
        <v>2</v>
      </c>
      <c r="M2577">
        <v>7</v>
      </c>
      <c r="N2577">
        <v>4</v>
      </c>
      <c r="O2577" t="s">
        <v>7745</v>
      </c>
      <c r="P2577">
        <v>5</v>
      </c>
      <c r="Q2577">
        <v>6</v>
      </c>
    </row>
    <row r="2578" spans="1:17" x14ac:dyDescent="0.25">
      <c r="A2578" s="43">
        <v>2576</v>
      </c>
      <c r="B2578" t="s">
        <v>7746</v>
      </c>
      <c r="C2578" t="s">
        <v>7747</v>
      </c>
      <c r="D2578">
        <v>997414</v>
      </c>
      <c r="E2578">
        <v>120</v>
      </c>
      <c r="F2578">
        <v>118</v>
      </c>
      <c r="G2578">
        <v>118</v>
      </c>
      <c r="J2578">
        <v>1967</v>
      </c>
      <c r="L2578">
        <v>2</v>
      </c>
      <c r="M2578">
        <v>7</v>
      </c>
      <c r="N2578">
        <v>5</v>
      </c>
      <c r="O2578" t="s">
        <v>7748</v>
      </c>
      <c r="P2578">
        <v>5</v>
      </c>
      <c r="Q2578">
        <v>6</v>
      </c>
    </row>
    <row r="2579" spans="1:17" x14ac:dyDescent="0.25">
      <c r="A2579" s="43">
        <v>2577</v>
      </c>
      <c r="B2579" t="s">
        <v>7749</v>
      </c>
      <c r="C2579" t="s">
        <v>7750</v>
      </c>
      <c r="D2579">
        <v>2577945</v>
      </c>
      <c r="E2579">
        <v>130</v>
      </c>
      <c r="F2579">
        <v>49</v>
      </c>
      <c r="G2579">
        <v>98</v>
      </c>
      <c r="J2579">
        <v>2002</v>
      </c>
      <c r="L2579">
        <v>2</v>
      </c>
      <c r="M2579">
        <v>7</v>
      </c>
      <c r="N2579">
        <v>90</v>
      </c>
      <c r="O2579" t="s">
        <v>7751</v>
      </c>
      <c r="P2579">
        <v>5</v>
      </c>
      <c r="Q2579">
        <v>6</v>
      </c>
    </row>
    <row r="2580" spans="1:17" x14ac:dyDescent="0.25">
      <c r="A2580" s="43">
        <v>2578</v>
      </c>
      <c r="B2580" t="s">
        <v>7752</v>
      </c>
      <c r="C2580" t="s">
        <v>7753</v>
      </c>
      <c r="D2580">
        <v>996163</v>
      </c>
      <c r="E2580">
        <v>120</v>
      </c>
      <c r="F2580">
        <v>147</v>
      </c>
      <c r="G2580">
        <v>147</v>
      </c>
      <c r="J2580">
        <v>1995</v>
      </c>
      <c r="L2580">
        <v>2</v>
      </c>
      <c r="M2580">
        <v>7</v>
      </c>
      <c r="O2580" t="s">
        <v>7754</v>
      </c>
      <c r="P2580">
        <v>5</v>
      </c>
      <c r="Q2580">
        <v>6</v>
      </c>
    </row>
    <row r="2581" spans="1:17" x14ac:dyDescent="0.25">
      <c r="A2581" s="43">
        <v>2579</v>
      </c>
      <c r="B2581" t="s">
        <v>7755</v>
      </c>
      <c r="C2581" t="s">
        <v>7756</v>
      </c>
      <c r="D2581">
        <v>996285</v>
      </c>
      <c r="E2581">
        <v>120</v>
      </c>
      <c r="F2581">
        <v>192</v>
      </c>
      <c r="G2581">
        <v>290</v>
      </c>
      <c r="J2581">
        <v>2002</v>
      </c>
      <c r="L2581">
        <v>2</v>
      </c>
      <c r="M2581">
        <v>7</v>
      </c>
      <c r="O2581" t="s">
        <v>7757</v>
      </c>
      <c r="P2581">
        <v>5</v>
      </c>
      <c r="Q2581">
        <v>6</v>
      </c>
    </row>
    <row r="2582" spans="1:17" x14ac:dyDescent="0.25">
      <c r="A2582" s="43">
        <v>2580</v>
      </c>
      <c r="B2582" t="s">
        <v>7758</v>
      </c>
      <c r="C2582" t="s">
        <v>7759</v>
      </c>
      <c r="D2582">
        <v>996299</v>
      </c>
      <c r="E2582">
        <v>120</v>
      </c>
      <c r="F2582">
        <v>265</v>
      </c>
      <c r="G2582">
        <v>204</v>
      </c>
      <c r="J2582">
        <v>2012</v>
      </c>
      <c r="L2582">
        <v>5</v>
      </c>
      <c r="M2582">
        <v>1</v>
      </c>
      <c r="N2582">
        <v>90</v>
      </c>
      <c r="O2582" t="s">
        <v>7760</v>
      </c>
      <c r="P2582">
        <v>5</v>
      </c>
      <c r="Q2582">
        <v>6</v>
      </c>
    </row>
    <row r="2583" spans="1:17" x14ac:dyDescent="0.25">
      <c r="A2583" s="43">
        <v>2581</v>
      </c>
      <c r="B2583" t="s">
        <v>7761</v>
      </c>
      <c r="C2583" t="s">
        <v>7762</v>
      </c>
      <c r="D2583">
        <v>996068</v>
      </c>
      <c r="E2583">
        <v>223</v>
      </c>
      <c r="F2583">
        <v>582</v>
      </c>
      <c r="H2583">
        <v>582</v>
      </c>
      <c r="J2583">
        <v>1997</v>
      </c>
      <c r="L2583">
        <v>1</v>
      </c>
      <c r="N2583">
        <v>7</v>
      </c>
      <c r="O2583" t="s">
        <v>7763</v>
      </c>
      <c r="P2583">
        <v>5</v>
      </c>
      <c r="Q2583">
        <v>6</v>
      </c>
    </row>
    <row r="2584" spans="1:17" x14ac:dyDescent="0.25">
      <c r="A2584" s="43">
        <v>2582</v>
      </c>
      <c r="B2584" t="s">
        <v>7764</v>
      </c>
      <c r="C2584" t="s">
        <v>7765</v>
      </c>
      <c r="D2584">
        <v>997650</v>
      </c>
      <c r="E2584">
        <v>120</v>
      </c>
      <c r="F2584">
        <v>80</v>
      </c>
      <c r="G2584">
        <v>132</v>
      </c>
      <c r="J2584">
        <v>1934</v>
      </c>
      <c r="L2584">
        <v>2</v>
      </c>
      <c r="M2584">
        <v>7</v>
      </c>
      <c r="O2584" t="s">
        <v>7766</v>
      </c>
      <c r="P2584">
        <v>5</v>
      </c>
      <c r="Q2584">
        <v>6</v>
      </c>
    </row>
    <row r="2585" spans="1:17" x14ac:dyDescent="0.25">
      <c r="A2585" s="43">
        <v>2583</v>
      </c>
      <c r="B2585" t="s">
        <v>7767</v>
      </c>
      <c r="C2585" t="s">
        <v>326</v>
      </c>
      <c r="D2585">
        <v>995832</v>
      </c>
      <c r="E2585">
        <v>420</v>
      </c>
      <c r="F2585">
        <v>907</v>
      </c>
      <c r="H2585">
        <v>907</v>
      </c>
      <c r="J2585">
        <v>1982</v>
      </c>
      <c r="L2585">
        <v>1</v>
      </c>
      <c r="N2585">
        <v>90</v>
      </c>
      <c r="O2585" t="s">
        <v>7768</v>
      </c>
      <c r="P2585">
        <v>5</v>
      </c>
      <c r="Q2585">
        <v>6</v>
      </c>
    </row>
    <row r="2586" spans="1:17" x14ac:dyDescent="0.25">
      <c r="A2586" s="43">
        <v>2584</v>
      </c>
      <c r="B2586" t="s">
        <v>7769</v>
      </c>
      <c r="C2586" t="s">
        <v>7770</v>
      </c>
      <c r="D2586">
        <v>996803</v>
      </c>
      <c r="E2586">
        <v>120</v>
      </c>
      <c r="F2586">
        <v>143</v>
      </c>
      <c r="G2586">
        <v>143</v>
      </c>
      <c r="J2586">
        <v>1965</v>
      </c>
      <c r="K2586">
        <v>1986</v>
      </c>
      <c r="L2586">
        <v>7</v>
      </c>
      <c r="M2586">
        <v>1</v>
      </c>
      <c r="N2586">
        <v>2</v>
      </c>
      <c r="O2586" t="s">
        <v>7771</v>
      </c>
      <c r="P2586">
        <v>5</v>
      </c>
      <c r="Q2586">
        <v>6</v>
      </c>
    </row>
    <row r="2587" spans="1:17" x14ac:dyDescent="0.25">
      <c r="A2587" s="43">
        <v>2585</v>
      </c>
      <c r="B2587" t="s">
        <v>7772</v>
      </c>
      <c r="C2587" t="s">
        <v>7773</v>
      </c>
      <c r="D2587">
        <v>993783</v>
      </c>
      <c r="E2587">
        <v>120</v>
      </c>
      <c r="F2587">
        <v>109</v>
      </c>
      <c r="G2587">
        <v>109</v>
      </c>
      <c r="J2587">
        <v>1973</v>
      </c>
      <c r="L2587">
        <v>2</v>
      </c>
      <c r="M2587">
        <v>7</v>
      </c>
      <c r="O2587" t="s">
        <v>7774</v>
      </c>
      <c r="P2587">
        <v>5</v>
      </c>
      <c r="Q2587">
        <v>6</v>
      </c>
    </row>
    <row r="2588" spans="1:17" x14ac:dyDescent="0.25">
      <c r="A2588" s="43">
        <v>2586</v>
      </c>
      <c r="B2588" t="s">
        <v>7775</v>
      </c>
      <c r="C2588" t="s">
        <v>7776</v>
      </c>
      <c r="D2588">
        <v>995935</v>
      </c>
      <c r="E2588">
        <v>120</v>
      </c>
      <c r="F2588">
        <v>155</v>
      </c>
      <c r="G2588">
        <v>155</v>
      </c>
      <c r="J2588">
        <v>1973</v>
      </c>
      <c r="L2588">
        <v>2</v>
      </c>
      <c r="M2588">
        <v>7</v>
      </c>
      <c r="O2588" t="s">
        <v>7777</v>
      </c>
      <c r="P2588">
        <v>5</v>
      </c>
      <c r="Q2588">
        <v>6</v>
      </c>
    </row>
    <row r="2589" spans="1:17" x14ac:dyDescent="0.25">
      <c r="A2589" s="43">
        <v>2587</v>
      </c>
      <c r="B2589" t="s">
        <v>7778</v>
      </c>
      <c r="C2589" t="s">
        <v>7779</v>
      </c>
      <c r="D2589">
        <v>2577947</v>
      </c>
      <c r="E2589">
        <v>130</v>
      </c>
      <c r="F2589">
        <v>46</v>
      </c>
      <c r="G2589">
        <v>92</v>
      </c>
      <c r="J2589">
        <v>2002</v>
      </c>
      <c r="L2589">
        <v>2</v>
      </c>
      <c r="M2589">
        <v>7</v>
      </c>
      <c r="N2589">
        <v>90</v>
      </c>
      <c r="O2589" t="s">
        <v>7780</v>
      </c>
      <c r="P2589">
        <v>5</v>
      </c>
      <c r="Q2589">
        <v>6</v>
      </c>
    </row>
    <row r="2590" spans="1:17" x14ac:dyDescent="0.25">
      <c r="A2590" s="43">
        <v>2588</v>
      </c>
      <c r="B2590" t="s">
        <v>7781</v>
      </c>
      <c r="C2590" t="s">
        <v>7782</v>
      </c>
      <c r="D2590">
        <v>995060</v>
      </c>
      <c r="E2590">
        <v>130</v>
      </c>
      <c r="F2590">
        <v>76</v>
      </c>
      <c r="G2590">
        <v>76</v>
      </c>
      <c r="J2590">
        <v>1993</v>
      </c>
      <c r="L2590">
        <v>1</v>
      </c>
      <c r="O2590" t="s">
        <v>7783</v>
      </c>
      <c r="P2590">
        <v>5</v>
      </c>
      <c r="Q2590">
        <v>6</v>
      </c>
    </row>
    <row r="2591" spans="1:17" x14ac:dyDescent="0.25">
      <c r="A2591" s="43">
        <v>2589</v>
      </c>
      <c r="B2591" t="s">
        <v>7784</v>
      </c>
      <c r="C2591" t="s">
        <v>7785</v>
      </c>
      <c r="D2591">
        <v>994141</v>
      </c>
      <c r="E2591">
        <v>130</v>
      </c>
      <c r="F2591">
        <v>147</v>
      </c>
      <c r="G2591">
        <v>147</v>
      </c>
      <c r="J2591">
        <v>1967</v>
      </c>
      <c r="K2591">
        <v>1983</v>
      </c>
      <c r="L2591">
        <v>1</v>
      </c>
      <c r="O2591" t="s">
        <v>7786</v>
      </c>
      <c r="P2591">
        <v>5</v>
      </c>
      <c r="Q2591">
        <v>6</v>
      </c>
    </row>
    <row r="2592" spans="1:17" x14ac:dyDescent="0.25">
      <c r="A2592" s="43">
        <v>2590</v>
      </c>
      <c r="B2592" t="s">
        <v>7787</v>
      </c>
      <c r="C2592" t="s">
        <v>7788</v>
      </c>
      <c r="D2592">
        <v>996234</v>
      </c>
      <c r="E2592">
        <v>120</v>
      </c>
      <c r="F2592">
        <v>130</v>
      </c>
      <c r="G2592">
        <v>212</v>
      </c>
      <c r="J2592">
        <v>1958</v>
      </c>
      <c r="K2592">
        <v>1984</v>
      </c>
      <c r="L2592">
        <v>2</v>
      </c>
      <c r="M2592">
        <v>7</v>
      </c>
      <c r="N2592">
        <v>2</v>
      </c>
      <c r="O2592" t="s">
        <v>7789</v>
      </c>
      <c r="P2592">
        <v>5</v>
      </c>
      <c r="Q2592">
        <v>6</v>
      </c>
    </row>
    <row r="2593" spans="1:17" x14ac:dyDescent="0.25">
      <c r="A2593" s="43">
        <v>2591</v>
      </c>
      <c r="B2593" t="s">
        <v>7790</v>
      </c>
      <c r="C2593" t="s">
        <v>7791</v>
      </c>
      <c r="D2593">
        <v>994118</v>
      </c>
      <c r="E2593">
        <v>120</v>
      </c>
      <c r="F2593">
        <v>153</v>
      </c>
      <c r="G2593">
        <v>126</v>
      </c>
      <c r="J2593">
        <v>1969</v>
      </c>
      <c r="K2593">
        <v>1984</v>
      </c>
      <c r="L2593">
        <v>1</v>
      </c>
      <c r="O2593" t="s">
        <v>7792</v>
      </c>
      <c r="P2593">
        <v>5</v>
      </c>
      <c r="Q2593">
        <v>6</v>
      </c>
    </row>
    <row r="2594" spans="1:17" x14ac:dyDescent="0.25">
      <c r="A2594" s="43">
        <v>2592</v>
      </c>
      <c r="B2594" t="s">
        <v>7793</v>
      </c>
      <c r="C2594" t="s">
        <v>7794</v>
      </c>
      <c r="D2594">
        <v>100103476</v>
      </c>
      <c r="E2594">
        <v>131</v>
      </c>
      <c r="F2594">
        <v>120</v>
      </c>
      <c r="G2594">
        <v>120</v>
      </c>
      <c r="J2594">
        <v>2018</v>
      </c>
      <c r="L2594">
        <v>1</v>
      </c>
      <c r="O2594" t="s">
        <v>1002</v>
      </c>
      <c r="P2594">
        <v>5</v>
      </c>
      <c r="Q2594">
        <v>6</v>
      </c>
    </row>
    <row r="2595" spans="1:17" x14ac:dyDescent="0.25">
      <c r="A2595" s="43">
        <v>2593</v>
      </c>
      <c r="B2595" t="s">
        <v>7795</v>
      </c>
      <c r="C2595" t="s">
        <v>7796</v>
      </c>
      <c r="D2595">
        <v>997179</v>
      </c>
      <c r="E2595">
        <v>120</v>
      </c>
      <c r="F2595">
        <v>153</v>
      </c>
      <c r="G2595">
        <v>153</v>
      </c>
      <c r="J2595">
        <v>1966</v>
      </c>
      <c r="K2595">
        <v>1974</v>
      </c>
      <c r="L2595">
        <v>2</v>
      </c>
      <c r="M2595">
        <v>7</v>
      </c>
      <c r="O2595" t="s">
        <v>7797</v>
      </c>
      <c r="P2595">
        <v>5</v>
      </c>
      <c r="Q2595">
        <v>6</v>
      </c>
    </row>
    <row r="2596" spans="1:17" x14ac:dyDescent="0.25">
      <c r="A2596" s="43">
        <v>2594</v>
      </c>
      <c r="B2596" t="s">
        <v>7798</v>
      </c>
      <c r="C2596" t="s">
        <v>7799</v>
      </c>
      <c r="D2596">
        <v>995418</v>
      </c>
      <c r="E2596">
        <v>130</v>
      </c>
      <c r="F2596">
        <v>107</v>
      </c>
      <c r="G2596">
        <v>107</v>
      </c>
      <c r="J2596">
        <v>1970</v>
      </c>
      <c r="L2596">
        <v>1</v>
      </c>
      <c r="N2596">
        <v>2</v>
      </c>
      <c r="O2596" t="s">
        <v>7800</v>
      </c>
      <c r="P2596">
        <v>5</v>
      </c>
      <c r="Q2596">
        <v>6</v>
      </c>
    </row>
    <row r="2597" spans="1:17" x14ac:dyDescent="0.25">
      <c r="A2597" s="43">
        <v>2595</v>
      </c>
      <c r="B2597" t="s">
        <v>7801</v>
      </c>
      <c r="C2597" t="s">
        <v>7802</v>
      </c>
      <c r="D2597">
        <v>997274</v>
      </c>
      <c r="E2597">
        <v>130</v>
      </c>
      <c r="F2597">
        <v>77</v>
      </c>
      <c r="G2597">
        <v>135</v>
      </c>
      <c r="J2597">
        <v>1964</v>
      </c>
      <c r="L2597">
        <v>2</v>
      </c>
      <c r="M2597">
        <v>7</v>
      </c>
      <c r="N2597">
        <v>90</v>
      </c>
      <c r="O2597" t="s">
        <v>7803</v>
      </c>
      <c r="P2597">
        <v>5</v>
      </c>
      <c r="Q2597">
        <v>6</v>
      </c>
    </row>
    <row r="2598" spans="1:17" x14ac:dyDescent="0.25">
      <c r="A2598" s="43">
        <v>2596</v>
      </c>
      <c r="B2598" t="s">
        <v>7804</v>
      </c>
      <c r="C2598" t="s">
        <v>7805</v>
      </c>
      <c r="D2598">
        <v>997024</v>
      </c>
      <c r="E2598">
        <v>120</v>
      </c>
      <c r="F2598">
        <v>84</v>
      </c>
      <c r="G2598">
        <v>145</v>
      </c>
      <c r="J2598">
        <v>1983</v>
      </c>
      <c r="L2598">
        <v>2</v>
      </c>
      <c r="M2598">
        <v>3</v>
      </c>
      <c r="O2598" t="s">
        <v>7806</v>
      </c>
      <c r="P2598">
        <v>5</v>
      </c>
      <c r="Q2598">
        <v>6</v>
      </c>
    </row>
    <row r="2599" spans="1:17" x14ac:dyDescent="0.25">
      <c r="A2599" s="43">
        <v>2597</v>
      </c>
      <c r="B2599" t="s">
        <v>7807</v>
      </c>
      <c r="C2599" t="s">
        <v>7808</v>
      </c>
      <c r="D2599">
        <v>994735</v>
      </c>
      <c r="E2599">
        <v>120</v>
      </c>
      <c r="F2599">
        <v>95</v>
      </c>
      <c r="G2599">
        <v>127</v>
      </c>
      <c r="J2599">
        <v>1985</v>
      </c>
      <c r="L2599">
        <v>2</v>
      </c>
      <c r="M2599">
        <v>7</v>
      </c>
      <c r="O2599" t="s">
        <v>7809</v>
      </c>
      <c r="P2599">
        <v>5</v>
      </c>
      <c r="Q2599">
        <v>6</v>
      </c>
    </row>
    <row r="2600" spans="1:17" x14ac:dyDescent="0.25">
      <c r="A2600" s="43">
        <v>2598</v>
      </c>
      <c r="B2600" t="s">
        <v>7810</v>
      </c>
      <c r="C2600" t="s">
        <v>7811</v>
      </c>
      <c r="D2600">
        <v>994850</v>
      </c>
      <c r="E2600">
        <v>130</v>
      </c>
      <c r="F2600">
        <v>60</v>
      </c>
      <c r="G2600">
        <v>120</v>
      </c>
      <c r="J2600">
        <v>1993</v>
      </c>
      <c r="L2600">
        <v>1</v>
      </c>
      <c r="O2600" t="s">
        <v>7812</v>
      </c>
      <c r="P2600">
        <v>5</v>
      </c>
      <c r="Q2600">
        <v>6</v>
      </c>
    </row>
    <row r="2601" spans="1:17" x14ac:dyDescent="0.25">
      <c r="A2601" s="43">
        <v>2599</v>
      </c>
      <c r="B2601" t="s">
        <v>7813</v>
      </c>
      <c r="C2601" t="s">
        <v>7814</v>
      </c>
      <c r="D2601">
        <v>995933</v>
      </c>
      <c r="E2601">
        <v>210</v>
      </c>
      <c r="F2601">
        <v>49</v>
      </c>
      <c r="H2601">
        <v>49</v>
      </c>
      <c r="J2601">
        <v>2008</v>
      </c>
      <c r="L2601">
        <v>9</v>
      </c>
      <c r="N2601">
        <v>90</v>
      </c>
      <c r="O2601" t="s">
        <v>7815</v>
      </c>
      <c r="P2601">
        <v>5</v>
      </c>
      <c r="Q2601">
        <v>6</v>
      </c>
    </row>
    <row r="2602" spans="1:17" x14ac:dyDescent="0.25">
      <c r="A2602" s="43">
        <v>2600</v>
      </c>
      <c r="B2602" t="s">
        <v>7816</v>
      </c>
      <c r="C2602" t="s">
        <v>750</v>
      </c>
      <c r="D2602">
        <v>995696</v>
      </c>
      <c r="E2602">
        <v>323</v>
      </c>
      <c r="F2602">
        <v>190</v>
      </c>
      <c r="H2602">
        <v>190</v>
      </c>
      <c r="J2602">
        <v>1967</v>
      </c>
      <c r="K2602">
        <v>1991</v>
      </c>
      <c r="L2602">
        <v>9</v>
      </c>
      <c r="O2602" t="s">
        <v>7817</v>
      </c>
      <c r="P2602">
        <v>5</v>
      </c>
      <c r="Q2602">
        <v>6</v>
      </c>
    </row>
    <row r="2603" spans="1:17" x14ac:dyDescent="0.25">
      <c r="A2603" s="43">
        <v>2601</v>
      </c>
      <c r="B2603" t="s">
        <v>7818</v>
      </c>
      <c r="C2603" t="s">
        <v>7819</v>
      </c>
      <c r="D2603">
        <v>994547</v>
      </c>
      <c r="E2603">
        <v>120</v>
      </c>
      <c r="F2603">
        <v>157</v>
      </c>
      <c r="G2603">
        <v>157</v>
      </c>
      <c r="J2603">
        <v>1976</v>
      </c>
      <c r="L2603">
        <v>2</v>
      </c>
      <c r="M2603">
        <v>7</v>
      </c>
      <c r="O2603" t="s">
        <v>7820</v>
      </c>
      <c r="P2603">
        <v>5</v>
      </c>
      <c r="Q2603">
        <v>6</v>
      </c>
    </row>
    <row r="2604" spans="1:17" x14ac:dyDescent="0.25">
      <c r="A2604" s="43">
        <v>2602</v>
      </c>
      <c r="B2604" t="s">
        <v>7821</v>
      </c>
      <c r="C2604" t="s">
        <v>7822</v>
      </c>
      <c r="D2604">
        <v>997525</v>
      </c>
      <c r="E2604">
        <v>120</v>
      </c>
      <c r="F2604">
        <v>112</v>
      </c>
      <c r="G2604">
        <v>112</v>
      </c>
      <c r="J2604">
        <v>1960</v>
      </c>
      <c r="L2604">
        <v>2</v>
      </c>
      <c r="M2604">
        <v>7</v>
      </c>
      <c r="N2604">
        <v>2</v>
      </c>
      <c r="O2604" t="s">
        <v>7823</v>
      </c>
      <c r="P2604">
        <v>5</v>
      </c>
      <c r="Q2604">
        <v>6</v>
      </c>
    </row>
    <row r="2605" spans="1:17" x14ac:dyDescent="0.25">
      <c r="A2605" s="43">
        <v>2603</v>
      </c>
      <c r="B2605" t="s">
        <v>7824</v>
      </c>
      <c r="C2605" t="s">
        <v>7825</v>
      </c>
      <c r="D2605">
        <v>994644</v>
      </c>
      <c r="E2605">
        <v>120</v>
      </c>
      <c r="F2605">
        <v>114</v>
      </c>
      <c r="G2605">
        <v>114</v>
      </c>
      <c r="J2605">
        <v>1970</v>
      </c>
      <c r="L2605">
        <v>2</v>
      </c>
      <c r="M2605">
        <v>7</v>
      </c>
      <c r="N2605">
        <v>4</v>
      </c>
      <c r="O2605" t="s">
        <v>7826</v>
      </c>
      <c r="P2605">
        <v>5</v>
      </c>
      <c r="Q2605">
        <v>6</v>
      </c>
    </row>
    <row r="2606" spans="1:17" x14ac:dyDescent="0.25">
      <c r="A2606" s="43">
        <v>2604</v>
      </c>
      <c r="B2606" t="s">
        <v>7827</v>
      </c>
      <c r="C2606" t="s">
        <v>7828</v>
      </c>
      <c r="D2606">
        <v>995937</v>
      </c>
      <c r="E2606">
        <v>120</v>
      </c>
      <c r="F2606">
        <v>148</v>
      </c>
      <c r="G2606">
        <v>148</v>
      </c>
      <c r="J2606">
        <v>1972</v>
      </c>
      <c r="L2606">
        <v>2</v>
      </c>
      <c r="M2606">
        <v>7</v>
      </c>
      <c r="N2606">
        <v>2</v>
      </c>
      <c r="O2606" t="s">
        <v>7829</v>
      </c>
      <c r="P2606">
        <v>5</v>
      </c>
      <c r="Q2606">
        <v>6</v>
      </c>
    </row>
    <row r="2607" spans="1:17" x14ac:dyDescent="0.25">
      <c r="A2607" s="43">
        <v>2605</v>
      </c>
      <c r="B2607" t="s">
        <v>7830</v>
      </c>
      <c r="C2607" t="s">
        <v>7831</v>
      </c>
      <c r="D2607">
        <v>996142</v>
      </c>
      <c r="E2607">
        <v>120</v>
      </c>
      <c r="F2607">
        <v>116</v>
      </c>
      <c r="G2607">
        <v>116</v>
      </c>
      <c r="J2607">
        <v>1965</v>
      </c>
      <c r="L2607">
        <v>2</v>
      </c>
      <c r="M2607">
        <v>7</v>
      </c>
      <c r="N2607">
        <v>2</v>
      </c>
      <c r="O2607" t="s">
        <v>7832</v>
      </c>
      <c r="P2607">
        <v>5</v>
      </c>
      <c r="Q2607">
        <v>6</v>
      </c>
    </row>
    <row r="2608" spans="1:17" x14ac:dyDescent="0.25">
      <c r="A2608" s="43">
        <v>2606</v>
      </c>
      <c r="B2608" t="s">
        <v>7833</v>
      </c>
      <c r="C2608" t="s">
        <v>7834</v>
      </c>
      <c r="D2608">
        <v>995285</v>
      </c>
      <c r="E2608">
        <v>120</v>
      </c>
      <c r="F2608">
        <v>216</v>
      </c>
      <c r="G2608">
        <v>236</v>
      </c>
      <c r="J2608">
        <v>1970</v>
      </c>
      <c r="K2608">
        <v>1979</v>
      </c>
      <c r="L2608">
        <v>2</v>
      </c>
      <c r="M2608">
        <v>7</v>
      </c>
      <c r="N2608">
        <v>2</v>
      </c>
      <c r="O2608" t="s">
        <v>7835</v>
      </c>
      <c r="P2608">
        <v>5</v>
      </c>
      <c r="Q2608">
        <v>6</v>
      </c>
    </row>
    <row r="2609" spans="1:17" x14ac:dyDescent="0.25">
      <c r="A2609" s="43">
        <v>2607</v>
      </c>
      <c r="B2609" t="s">
        <v>7836</v>
      </c>
      <c r="C2609" t="s">
        <v>7837</v>
      </c>
      <c r="D2609">
        <v>996344</v>
      </c>
      <c r="E2609">
        <v>120</v>
      </c>
      <c r="F2609">
        <v>163</v>
      </c>
      <c r="G2609">
        <v>163</v>
      </c>
      <c r="J2609">
        <v>1960</v>
      </c>
      <c r="K2609">
        <v>1970</v>
      </c>
      <c r="L2609">
        <v>2</v>
      </c>
      <c r="M2609">
        <v>7</v>
      </c>
      <c r="N2609">
        <v>80</v>
      </c>
      <c r="O2609" t="s">
        <v>7838</v>
      </c>
      <c r="P2609">
        <v>5</v>
      </c>
      <c r="Q2609">
        <v>6</v>
      </c>
    </row>
    <row r="2610" spans="1:17" x14ac:dyDescent="0.25">
      <c r="A2610" s="43">
        <v>2608</v>
      </c>
      <c r="B2610" t="s">
        <v>7839</v>
      </c>
      <c r="C2610" t="s">
        <v>7840</v>
      </c>
      <c r="D2610">
        <v>993774</v>
      </c>
      <c r="E2610">
        <v>530</v>
      </c>
      <c r="F2610">
        <v>64</v>
      </c>
      <c r="H2610">
        <v>64</v>
      </c>
      <c r="J2610">
        <v>2005</v>
      </c>
      <c r="L2610">
        <v>9</v>
      </c>
      <c r="O2610" t="s">
        <v>7841</v>
      </c>
      <c r="P2610">
        <v>5</v>
      </c>
      <c r="Q2610">
        <v>6</v>
      </c>
    </row>
    <row r="2611" spans="1:17" x14ac:dyDescent="0.25">
      <c r="A2611" s="43">
        <v>2609</v>
      </c>
      <c r="B2611" t="s">
        <v>7842</v>
      </c>
      <c r="C2611" t="s">
        <v>7843</v>
      </c>
      <c r="D2611">
        <v>2540584</v>
      </c>
      <c r="E2611">
        <v>120</v>
      </c>
      <c r="F2611">
        <v>159</v>
      </c>
      <c r="G2611">
        <v>159</v>
      </c>
      <c r="J2611">
        <v>2000</v>
      </c>
      <c r="L2611">
        <v>1</v>
      </c>
      <c r="O2611" t="s">
        <v>7844</v>
      </c>
      <c r="P2611">
        <v>5</v>
      </c>
      <c r="Q2611">
        <v>6</v>
      </c>
    </row>
    <row r="2612" spans="1:17" x14ac:dyDescent="0.25">
      <c r="A2612" s="43">
        <v>2610</v>
      </c>
      <c r="B2612" t="s">
        <v>7845</v>
      </c>
      <c r="C2612" t="s">
        <v>7846</v>
      </c>
      <c r="D2612">
        <v>994516</v>
      </c>
      <c r="E2612">
        <v>130</v>
      </c>
      <c r="F2612">
        <v>113</v>
      </c>
      <c r="G2612">
        <v>113</v>
      </c>
      <c r="J2612">
        <v>1975</v>
      </c>
      <c r="L2612">
        <v>1</v>
      </c>
      <c r="N2612">
        <v>0</v>
      </c>
      <c r="O2612" t="s">
        <v>7847</v>
      </c>
      <c r="P2612">
        <v>5</v>
      </c>
      <c r="Q2612">
        <v>6</v>
      </c>
    </row>
    <row r="2613" spans="1:17" x14ac:dyDescent="0.25">
      <c r="A2613" s="43">
        <v>2611</v>
      </c>
      <c r="B2613" t="s">
        <v>7848</v>
      </c>
      <c r="C2613" t="s">
        <v>7849</v>
      </c>
      <c r="D2613">
        <v>994502</v>
      </c>
      <c r="E2613">
        <v>120</v>
      </c>
      <c r="F2613">
        <v>184</v>
      </c>
      <c r="G2613">
        <v>184</v>
      </c>
      <c r="J2613">
        <v>1969</v>
      </c>
      <c r="K2613">
        <v>1976</v>
      </c>
      <c r="L2613">
        <v>2</v>
      </c>
      <c r="M2613">
        <v>7</v>
      </c>
      <c r="N2613">
        <v>2</v>
      </c>
      <c r="O2613" t="s">
        <v>7850</v>
      </c>
      <c r="P2613">
        <v>5</v>
      </c>
      <c r="Q2613">
        <v>6</v>
      </c>
    </row>
    <row r="2614" spans="1:17" x14ac:dyDescent="0.25">
      <c r="A2614" s="43">
        <v>2612</v>
      </c>
      <c r="B2614" t="s">
        <v>7851</v>
      </c>
      <c r="C2614" t="s">
        <v>7852</v>
      </c>
      <c r="D2614">
        <v>100133737</v>
      </c>
      <c r="E2614">
        <v>131</v>
      </c>
      <c r="F2614">
        <v>120</v>
      </c>
      <c r="G2614">
        <v>120</v>
      </c>
      <c r="J2614">
        <v>2019</v>
      </c>
      <c r="L2614">
        <v>1</v>
      </c>
      <c r="O2614" t="s">
        <v>7853</v>
      </c>
      <c r="P2614">
        <v>5</v>
      </c>
      <c r="Q2614">
        <v>6</v>
      </c>
    </row>
    <row r="2615" spans="1:17" x14ac:dyDescent="0.25">
      <c r="A2615" s="43">
        <v>2613</v>
      </c>
      <c r="B2615" t="s">
        <v>7854</v>
      </c>
      <c r="C2615" t="s">
        <v>7855</v>
      </c>
      <c r="D2615">
        <v>995450</v>
      </c>
      <c r="E2615">
        <v>130</v>
      </c>
      <c r="F2615">
        <v>107</v>
      </c>
      <c r="G2615">
        <v>107</v>
      </c>
      <c r="J2615">
        <v>1970</v>
      </c>
      <c r="K2615">
        <v>1983</v>
      </c>
      <c r="L2615">
        <v>1</v>
      </c>
      <c r="O2615" t="s">
        <v>7856</v>
      </c>
      <c r="P2615">
        <v>5</v>
      </c>
      <c r="Q2615">
        <v>6</v>
      </c>
    </row>
    <row r="2616" spans="1:17" x14ac:dyDescent="0.25">
      <c r="A2616" s="43">
        <v>2614</v>
      </c>
      <c r="B2616" t="s">
        <v>7857</v>
      </c>
      <c r="C2616" t="s">
        <v>7858</v>
      </c>
      <c r="D2616">
        <v>996897</v>
      </c>
      <c r="E2616">
        <v>120</v>
      </c>
      <c r="F2616">
        <v>162</v>
      </c>
      <c r="G2616">
        <v>147</v>
      </c>
      <c r="J2616">
        <v>1978</v>
      </c>
      <c r="K2616">
        <v>1990</v>
      </c>
      <c r="L2616">
        <v>7</v>
      </c>
      <c r="M2616">
        <v>1</v>
      </c>
      <c r="O2616" t="s">
        <v>7859</v>
      </c>
      <c r="P2616">
        <v>5</v>
      </c>
      <c r="Q2616">
        <v>6</v>
      </c>
    </row>
    <row r="2617" spans="1:17" x14ac:dyDescent="0.25">
      <c r="A2617" s="43">
        <v>2615</v>
      </c>
      <c r="B2617" t="s">
        <v>7860</v>
      </c>
      <c r="C2617" t="s">
        <v>7861</v>
      </c>
      <c r="D2617">
        <v>995448</v>
      </c>
      <c r="E2617">
        <v>120</v>
      </c>
      <c r="F2617">
        <v>150</v>
      </c>
      <c r="G2617">
        <v>123</v>
      </c>
      <c r="J2617">
        <v>1970</v>
      </c>
      <c r="K2617">
        <v>1987</v>
      </c>
      <c r="L2617">
        <v>2</v>
      </c>
      <c r="M2617">
        <v>7</v>
      </c>
      <c r="O2617" t="s">
        <v>7862</v>
      </c>
      <c r="P2617">
        <v>5</v>
      </c>
      <c r="Q2617">
        <v>6</v>
      </c>
    </row>
    <row r="2618" spans="1:17" x14ac:dyDescent="0.25">
      <c r="A2618" s="43">
        <v>2616</v>
      </c>
      <c r="B2618" t="s">
        <v>7863</v>
      </c>
      <c r="C2618" t="s">
        <v>7864</v>
      </c>
      <c r="D2618">
        <v>994033</v>
      </c>
      <c r="E2618">
        <v>120</v>
      </c>
      <c r="F2618">
        <v>134</v>
      </c>
      <c r="G2618">
        <v>134</v>
      </c>
      <c r="J2618">
        <v>1971</v>
      </c>
      <c r="L2618">
        <v>2</v>
      </c>
      <c r="M2618">
        <v>7</v>
      </c>
      <c r="N2618">
        <v>2</v>
      </c>
      <c r="O2618" t="s">
        <v>7865</v>
      </c>
      <c r="P2618">
        <v>5</v>
      </c>
      <c r="Q2618">
        <v>6</v>
      </c>
    </row>
    <row r="2619" spans="1:17" x14ac:dyDescent="0.25">
      <c r="A2619" s="43">
        <v>2617</v>
      </c>
      <c r="B2619" t="s">
        <v>7866</v>
      </c>
      <c r="C2619" t="s">
        <v>7867</v>
      </c>
      <c r="D2619">
        <v>994811</v>
      </c>
      <c r="E2619">
        <v>130</v>
      </c>
      <c r="F2619">
        <v>88</v>
      </c>
      <c r="G2619">
        <v>88</v>
      </c>
      <c r="J2619">
        <v>1993</v>
      </c>
      <c r="L2619">
        <v>1</v>
      </c>
      <c r="O2619" t="s">
        <v>7868</v>
      </c>
      <c r="P2619">
        <v>5</v>
      </c>
      <c r="Q2619">
        <v>6</v>
      </c>
    </row>
    <row r="2620" spans="1:17" x14ac:dyDescent="0.25">
      <c r="A2620" s="43">
        <v>2618</v>
      </c>
      <c r="B2620" t="s">
        <v>7869</v>
      </c>
      <c r="C2620" t="s">
        <v>7870</v>
      </c>
      <c r="D2620">
        <v>994675</v>
      </c>
      <c r="E2620">
        <v>120</v>
      </c>
      <c r="F2620">
        <v>90</v>
      </c>
      <c r="G2620">
        <v>150</v>
      </c>
      <c r="J2620">
        <v>1989</v>
      </c>
      <c r="L2620">
        <v>7</v>
      </c>
      <c r="M2620">
        <v>1</v>
      </c>
      <c r="N2620">
        <v>1</v>
      </c>
      <c r="O2620" t="s">
        <v>7871</v>
      </c>
      <c r="P2620">
        <v>5</v>
      </c>
      <c r="Q2620">
        <v>6</v>
      </c>
    </row>
    <row r="2621" spans="1:17" x14ac:dyDescent="0.25">
      <c r="A2621" s="43">
        <v>2619</v>
      </c>
      <c r="B2621" t="s">
        <v>7872</v>
      </c>
      <c r="C2621" t="s">
        <v>7873</v>
      </c>
      <c r="D2621">
        <v>997197</v>
      </c>
      <c r="E2621">
        <v>130</v>
      </c>
      <c r="F2621">
        <v>52</v>
      </c>
      <c r="G2621">
        <v>91</v>
      </c>
      <c r="J2621">
        <v>1967</v>
      </c>
      <c r="L2621">
        <v>7</v>
      </c>
      <c r="M2621">
        <v>1</v>
      </c>
      <c r="O2621" t="s">
        <v>7874</v>
      </c>
      <c r="P2621">
        <v>5</v>
      </c>
      <c r="Q2621">
        <v>6</v>
      </c>
    </row>
    <row r="2622" spans="1:17" x14ac:dyDescent="0.25">
      <c r="A2622" s="43">
        <v>2620</v>
      </c>
      <c r="B2622" t="s">
        <v>7875</v>
      </c>
      <c r="C2622" t="s">
        <v>7876</v>
      </c>
      <c r="D2622">
        <v>995336</v>
      </c>
      <c r="E2622">
        <v>130</v>
      </c>
      <c r="F2622">
        <v>126</v>
      </c>
      <c r="G2622">
        <v>170</v>
      </c>
      <c r="J2622">
        <v>1971</v>
      </c>
      <c r="L2622">
        <v>1</v>
      </c>
      <c r="N2622">
        <v>2</v>
      </c>
      <c r="O2622" t="s">
        <v>7877</v>
      </c>
      <c r="P2622">
        <v>5</v>
      </c>
      <c r="Q2622">
        <v>6</v>
      </c>
    </row>
    <row r="2623" spans="1:17" x14ac:dyDescent="0.25">
      <c r="A2623" s="43">
        <v>2621</v>
      </c>
      <c r="B2623" t="s">
        <v>7878</v>
      </c>
      <c r="C2623" t="s">
        <v>7879</v>
      </c>
      <c r="D2623">
        <v>996714</v>
      </c>
      <c r="E2623">
        <v>130</v>
      </c>
      <c r="F2623">
        <v>61</v>
      </c>
      <c r="G2623">
        <v>109</v>
      </c>
      <c r="J2623">
        <v>1978</v>
      </c>
      <c r="L2623">
        <v>1</v>
      </c>
      <c r="O2623" t="s">
        <v>7880</v>
      </c>
      <c r="P2623">
        <v>5</v>
      </c>
      <c r="Q2623">
        <v>6</v>
      </c>
    </row>
    <row r="2624" spans="1:17" x14ac:dyDescent="0.25">
      <c r="A2624" s="43">
        <v>2622</v>
      </c>
      <c r="B2624" t="s">
        <v>7881</v>
      </c>
      <c r="C2624" t="s">
        <v>7882</v>
      </c>
      <c r="D2624">
        <v>2572637</v>
      </c>
      <c r="E2624">
        <v>333</v>
      </c>
      <c r="F2624">
        <v>531</v>
      </c>
      <c r="H2624">
        <v>534</v>
      </c>
      <c r="J2624">
        <v>2002</v>
      </c>
      <c r="L2624">
        <v>1</v>
      </c>
      <c r="N2624">
        <v>90</v>
      </c>
      <c r="O2624" t="s">
        <v>7883</v>
      </c>
      <c r="P2624">
        <v>5</v>
      </c>
      <c r="Q2624">
        <v>6</v>
      </c>
    </row>
    <row r="2625" spans="1:17" x14ac:dyDescent="0.25">
      <c r="A2625" s="43">
        <v>2623</v>
      </c>
      <c r="B2625" t="s">
        <v>7884</v>
      </c>
      <c r="C2625" t="s">
        <v>4687</v>
      </c>
      <c r="D2625">
        <v>996525</v>
      </c>
      <c r="E2625">
        <v>420</v>
      </c>
      <c r="F2625">
        <v>1448</v>
      </c>
      <c r="H2625">
        <v>1448</v>
      </c>
      <c r="J2625">
        <v>1985</v>
      </c>
      <c r="K2625">
        <v>2008</v>
      </c>
      <c r="L2625">
        <v>1</v>
      </c>
      <c r="O2625" t="s">
        <v>7885</v>
      </c>
      <c r="P2625">
        <v>5</v>
      </c>
      <c r="Q2625">
        <v>6</v>
      </c>
    </row>
    <row r="2626" spans="1:17" x14ac:dyDescent="0.25">
      <c r="A2626" s="43">
        <v>2624</v>
      </c>
      <c r="B2626" t="s">
        <v>7886</v>
      </c>
      <c r="C2626" t="s">
        <v>7887</v>
      </c>
      <c r="D2626">
        <v>997345</v>
      </c>
      <c r="E2626">
        <v>130</v>
      </c>
      <c r="F2626">
        <v>61</v>
      </c>
      <c r="G2626">
        <v>110</v>
      </c>
      <c r="J2626">
        <v>1966</v>
      </c>
      <c r="L2626">
        <v>1</v>
      </c>
      <c r="O2626" t="s">
        <v>7888</v>
      </c>
      <c r="P2626">
        <v>5</v>
      </c>
      <c r="Q2626">
        <v>6</v>
      </c>
    </row>
    <row r="2627" spans="1:17" x14ac:dyDescent="0.25">
      <c r="A2627" s="43">
        <v>2625</v>
      </c>
      <c r="B2627" t="s">
        <v>7889</v>
      </c>
      <c r="C2627" t="s">
        <v>7890</v>
      </c>
      <c r="D2627">
        <v>997134</v>
      </c>
      <c r="E2627">
        <v>130</v>
      </c>
      <c r="F2627">
        <v>61</v>
      </c>
      <c r="G2627">
        <v>109</v>
      </c>
      <c r="J2627">
        <v>1978</v>
      </c>
      <c r="L2627">
        <v>1</v>
      </c>
      <c r="O2627" t="s">
        <v>7891</v>
      </c>
      <c r="P2627">
        <v>5</v>
      </c>
      <c r="Q2627">
        <v>6</v>
      </c>
    </row>
    <row r="2628" spans="1:17" x14ac:dyDescent="0.25">
      <c r="A2628" s="43">
        <v>2626</v>
      </c>
      <c r="B2628" t="s">
        <v>7892</v>
      </c>
      <c r="C2628" t="s">
        <v>7893</v>
      </c>
      <c r="D2628">
        <v>997555</v>
      </c>
      <c r="E2628">
        <v>120</v>
      </c>
      <c r="F2628">
        <v>93</v>
      </c>
      <c r="G2628">
        <v>93</v>
      </c>
      <c r="J2628">
        <v>1976</v>
      </c>
      <c r="L2628">
        <v>2</v>
      </c>
      <c r="M2628">
        <v>7</v>
      </c>
      <c r="O2628" t="s">
        <v>7894</v>
      </c>
      <c r="P2628">
        <v>5</v>
      </c>
      <c r="Q2628">
        <v>6</v>
      </c>
    </row>
    <row r="2629" spans="1:17" x14ac:dyDescent="0.25">
      <c r="A2629" s="43">
        <v>2627</v>
      </c>
      <c r="B2629" t="s">
        <v>7895</v>
      </c>
      <c r="C2629" t="s">
        <v>7896</v>
      </c>
      <c r="D2629">
        <v>2702973</v>
      </c>
      <c r="E2629">
        <v>130</v>
      </c>
      <c r="F2629">
        <v>56</v>
      </c>
      <c r="G2629">
        <v>160</v>
      </c>
      <c r="J2629">
        <v>2008</v>
      </c>
      <c r="L2629">
        <v>2</v>
      </c>
      <c r="M2629">
        <v>7</v>
      </c>
      <c r="N2629">
        <v>90</v>
      </c>
      <c r="O2629" t="s">
        <v>7897</v>
      </c>
      <c r="P2629">
        <v>5</v>
      </c>
      <c r="Q2629">
        <v>6</v>
      </c>
    </row>
    <row r="2630" spans="1:17" x14ac:dyDescent="0.25">
      <c r="A2630" s="43">
        <v>2628</v>
      </c>
      <c r="B2630" t="s">
        <v>7898</v>
      </c>
      <c r="C2630" t="s">
        <v>7899</v>
      </c>
      <c r="D2630">
        <v>997444</v>
      </c>
      <c r="E2630">
        <v>120</v>
      </c>
      <c r="F2630">
        <v>110</v>
      </c>
      <c r="G2630">
        <v>110</v>
      </c>
      <c r="J2630">
        <v>1980</v>
      </c>
      <c r="L2630">
        <v>2</v>
      </c>
      <c r="M2630">
        <v>7</v>
      </c>
      <c r="N2630">
        <v>90</v>
      </c>
      <c r="O2630" t="s">
        <v>7900</v>
      </c>
      <c r="P2630">
        <v>5</v>
      </c>
      <c r="Q2630">
        <v>6</v>
      </c>
    </row>
    <row r="2631" spans="1:17" x14ac:dyDescent="0.25">
      <c r="A2631" s="43">
        <v>2629</v>
      </c>
      <c r="B2631" t="s">
        <v>7901</v>
      </c>
      <c r="C2631" t="s">
        <v>7902</v>
      </c>
      <c r="D2631">
        <v>997691</v>
      </c>
      <c r="E2631">
        <v>120</v>
      </c>
      <c r="F2631">
        <v>91</v>
      </c>
      <c r="G2631">
        <v>167</v>
      </c>
      <c r="J2631">
        <v>1978</v>
      </c>
      <c r="L2631">
        <v>2</v>
      </c>
      <c r="M2631">
        <v>7</v>
      </c>
      <c r="O2631" t="s">
        <v>7903</v>
      </c>
      <c r="P2631">
        <v>5</v>
      </c>
      <c r="Q2631">
        <v>6</v>
      </c>
    </row>
    <row r="2632" spans="1:17" x14ac:dyDescent="0.25">
      <c r="A2632" s="43">
        <v>2630</v>
      </c>
      <c r="B2632" t="s">
        <v>7904</v>
      </c>
      <c r="C2632" t="s">
        <v>7905</v>
      </c>
      <c r="D2632">
        <v>996318</v>
      </c>
      <c r="E2632">
        <v>130</v>
      </c>
      <c r="F2632">
        <v>94</v>
      </c>
      <c r="G2632">
        <v>94</v>
      </c>
      <c r="J2632">
        <v>1959</v>
      </c>
      <c r="L2632">
        <v>2</v>
      </c>
      <c r="M2632">
        <v>7</v>
      </c>
      <c r="O2632" t="s">
        <v>7906</v>
      </c>
      <c r="P2632">
        <v>5</v>
      </c>
      <c r="Q2632">
        <v>6</v>
      </c>
    </row>
    <row r="2633" spans="1:17" x14ac:dyDescent="0.25">
      <c r="A2633" s="43">
        <v>2631</v>
      </c>
      <c r="B2633" t="s">
        <v>7907</v>
      </c>
      <c r="C2633" t="s">
        <v>7908</v>
      </c>
      <c r="D2633">
        <v>994031</v>
      </c>
      <c r="E2633">
        <v>140</v>
      </c>
      <c r="F2633">
        <v>1674</v>
      </c>
      <c r="G2633">
        <v>1674</v>
      </c>
      <c r="J2633">
        <v>1964</v>
      </c>
      <c r="L2633">
        <v>1</v>
      </c>
      <c r="O2633" t="s">
        <v>7909</v>
      </c>
      <c r="P2633">
        <v>5</v>
      </c>
      <c r="Q2633">
        <v>6</v>
      </c>
    </row>
    <row r="2634" spans="1:17" x14ac:dyDescent="0.25">
      <c r="A2634" s="43">
        <v>2632</v>
      </c>
      <c r="B2634" t="s">
        <v>7910</v>
      </c>
      <c r="C2634" t="s">
        <v>7911</v>
      </c>
      <c r="D2634">
        <v>995036</v>
      </c>
      <c r="E2634">
        <v>120</v>
      </c>
      <c r="F2634">
        <v>143</v>
      </c>
      <c r="G2634">
        <v>143</v>
      </c>
      <c r="J2634">
        <v>1970</v>
      </c>
      <c r="L2634">
        <v>2</v>
      </c>
      <c r="M2634">
        <v>7</v>
      </c>
      <c r="O2634" t="s">
        <v>7912</v>
      </c>
      <c r="P2634">
        <v>5</v>
      </c>
      <c r="Q2634">
        <v>6</v>
      </c>
    </row>
    <row r="2635" spans="1:17" x14ac:dyDescent="0.25">
      <c r="A2635" s="43">
        <v>2633</v>
      </c>
      <c r="B2635" t="s">
        <v>7913</v>
      </c>
      <c r="C2635" t="s">
        <v>4636</v>
      </c>
      <c r="D2635">
        <v>993901</v>
      </c>
      <c r="E2635">
        <v>420</v>
      </c>
      <c r="F2635">
        <v>3717</v>
      </c>
      <c r="H2635">
        <v>4427</v>
      </c>
      <c r="J2635">
        <v>1970</v>
      </c>
      <c r="K2635">
        <v>1984</v>
      </c>
      <c r="L2635">
        <v>1</v>
      </c>
      <c r="O2635" t="s">
        <v>7914</v>
      </c>
      <c r="P2635">
        <v>5</v>
      </c>
      <c r="Q2635">
        <v>6</v>
      </c>
    </row>
    <row r="2636" spans="1:17" x14ac:dyDescent="0.25">
      <c r="A2636" s="43">
        <v>2634</v>
      </c>
      <c r="B2636" t="s">
        <v>7915</v>
      </c>
      <c r="C2636" t="s">
        <v>7916</v>
      </c>
      <c r="D2636">
        <v>994485</v>
      </c>
      <c r="E2636">
        <v>120</v>
      </c>
      <c r="F2636">
        <v>167</v>
      </c>
      <c r="G2636">
        <v>167</v>
      </c>
      <c r="J2636">
        <v>1984</v>
      </c>
      <c r="K2636">
        <v>2004</v>
      </c>
      <c r="L2636">
        <v>2</v>
      </c>
      <c r="M2636">
        <v>7</v>
      </c>
      <c r="N2636">
        <v>2</v>
      </c>
      <c r="O2636" t="s">
        <v>7917</v>
      </c>
      <c r="P2636">
        <v>5</v>
      </c>
      <c r="Q2636">
        <v>6</v>
      </c>
    </row>
    <row r="2637" spans="1:17" x14ac:dyDescent="0.25">
      <c r="A2637" s="43">
        <v>2635</v>
      </c>
      <c r="B2637" t="s">
        <v>7918</v>
      </c>
      <c r="C2637" t="s">
        <v>7919</v>
      </c>
      <c r="D2637">
        <v>997136</v>
      </c>
      <c r="E2637">
        <v>130</v>
      </c>
      <c r="F2637">
        <v>52</v>
      </c>
      <c r="G2637">
        <v>91</v>
      </c>
      <c r="J2637">
        <v>1965</v>
      </c>
      <c r="K2637">
        <v>1982</v>
      </c>
      <c r="L2637">
        <v>7</v>
      </c>
      <c r="M2637">
        <v>1</v>
      </c>
      <c r="O2637" t="s">
        <v>7920</v>
      </c>
      <c r="P2637">
        <v>5</v>
      </c>
      <c r="Q2637">
        <v>6</v>
      </c>
    </row>
    <row r="2638" spans="1:17" x14ac:dyDescent="0.25">
      <c r="A2638" s="43">
        <v>2636</v>
      </c>
      <c r="B2638" t="s">
        <v>7921</v>
      </c>
      <c r="C2638" t="s">
        <v>7922</v>
      </c>
      <c r="D2638">
        <v>2540545</v>
      </c>
      <c r="E2638">
        <v>120</v>
      </c>
      <c r="F2638">
        <v>145</v>
      </c>
      <c r="G2638">
        <v>145</v>
      </c>
      <c r="J2638">
        <v>2002</v>
      </c>
      <c r="L2638">
        <v>1</v>
      </c>
      <c r="O2638" t="s">
        <v>7923</v>
      </c>
      <c r="P2638">
        <v>5</v>
      </c>
      <c r="Q2638">
        <v>6</v>
      </c>
    </row>
    <row r="2639" spans="1:17" x14ac:dyDescent="0.25">
      <c r="A2639" s="43">
        <v>2637</v>
      </c>
      <c r="B2639" t="s">
        <v>7924</v>
      </c>
      <c r="C2639" t="s">
        <v>7925</v>
      </c>
      <c r="D2639">
        <v>997119</v>
      </c>
      <c r="E2639">
        <v>120</v>
      </c>
      <c r="F2639">
        <v>136</v>
      </c>
      <c r="G2639">
        <v>136</v>
      </c>
      <c r="J2639">
        <v>1964</v>
      </c>
      <c r="K2639">
        <v>1996</v>
      </c>
      <c r="L2639">
        <v>2</v>
      </c>
      <c r="M2639">
        <v>7</v>
      </c>
      <c r="N2639">
        <v>2</v>
      </c>
      <c r="O2639" t="s">
        <v>7926</v>
      </c>
      <c r="P2639">
        <v>5</v>
      </c>
      <c r="Q2639">
        <v>6</v>
      </c>
    </row>
    <row r="2640" spans="1:17" x14ac:dyDescent="0.25">
      <c r="A2640" s="43">
        <v>2638</v>
      </c>
      <c r="B2640" t="s">
        <v>7927</v>
      </c>
      <c r="C2640" t="s">
        <v>7928</v>
      </c>
      <c r="D2640">
        <v>2702997</v>
      </c>
      <c r="E2640">
        <v>130</v>
      </c>
      <c r="F2640">
        <v>56</v>
      </c>
      <c r="G2640">
        <v>108</v>
      </c>
      <c r="J2640">
        <v>2008</v>
      </c>
      <c r="L2640">
        <v>2</v>
      </c>
      <c r="M2640">
        <v>7</v>
      </c>
      <c r="N2640">
        <v>90</v>
      </c>
      <c r="O2640" t="s">
        <v>7929</v>
      </c>
      <c r="P2640">
        <v>5</v>
      </c>
      <c r="Q2640">
        <v>6</v>
      </c>
    </row>
    <row r="2641" spans="1:17" x14ac:dyDescent="0.25">
      <c r="A2641" s="43">
        <v>2639</v>
      </c>
      <c r="B2641" t="s">
        <v>7930</v>
      </c>
      <c r="C2641" t="s">
        <v>7931</v>
      </c>
      <c r="D2641">
        <v>994575</v>
      </c>
      <c r="E2641">
        <v>130</v>
      </c>
      <c r="F2641">
        <v>104</v>
      </c>
      <c r="G2641">
        <v>104</v>
      </c>
      <c r="J2641">
        <v>1993</v>
      </c>
      <c r="L2641">
        <v>1</v>
      </c>
      <c r="O2641" t="s">
        <v>7932</v>
      </c>
      <c r="P2641">
        <v>5</v>
      </c>
      <c r="Q2641">
        <v>6</v>
      </c>
    </row>
    <row r="2642" spans="1:17" x14ac:dyDescent="0.25">
      <c r="A2642" s="43">
        <v>2640</v>
      </c>
      <c r="B2642" t="s">
        <v>7933</v>
      </c>
      <c r="C2642" t="s">
        <v>7934</v>
      </c>
      <c r="D2642">
        <v>996775</v>
      </c>
      <c r="E2642">
        <v>130</v>
      </c>
      <c r="F2642">
        <v>58</v>
      </c>
      <c r="G2642">
        <v>102</v>
      </c>
      <c r="J2642">
        <v>1977</v>
      </c>
      <c r="L2642">
        <v>1</v>
      </c>
      <c r="O2642" t="s">
        <v>7935</v>
      </c>
      <c r="P2642">
        <v>5</v>
      </c>
      <c r="Q2642">
        <v>6</v>
      </c>
    </row>
    <row r="2643" spans="1:17" x14ac:dyDescent="0.25">
      <c r="A2643" s="43">
        <v>2641</v>
      </c>
      <c r="B2643" t="s">
        <v>7936</v>
      </c>
      <c r="C2643" t="s">
        <v>7937</v>
      </c>
      <c r="D2643">
        <v>996210</v>
      </c>
      <c r="E2643">
        <v>120</v>
      </c>
      <c r="F2643">
        <v>146</v>
      </c>
      <c r="G2643">
        <v>146</v>
      </c>
      <c r="J2643">
        <v>1978</v>
      </c>
      <c r="L2643">
        <v>7</v>
      </c>
      <c r="M2643">
        <v>1</v>
      </c>
      <c r="O2643" t="s">
        <v>7938</v>
      </c>
      <c r="P2643">
        <v>5</v>
      </c>
      <c r="Q2643">
        <v>6</v>
      </c>
    </row>
    <row r="2644" spans="1:17" x14ac:dyDescent="0.25">
      <c r="A2644" s="43">
        <v>2642</v>
      </c>
      <c r="B2644" t="s">
        <v>7939</v>
      </c>
      <c r="C2644" t="s">
        <v>7940</v>
      </c>
      <c r="D2644">
        <v>995958</v>
      </c>
      <c r="E2644">
        <v>120</v>
      </c>
      <c r="F2644">
        <v>68</v>
      </c>
      <c r="G2644">
        <v>114</v>
      </c>
      <c r="J2644">
        <v>1951</v>
      </c>
      <c r="L2644">
        <v>2</v>
      </c>
      <c r="M2644">
        <v>7</v>
      </c>
      <c r="O2644" t="s">
        <v>7941</v>
      </c>
      <c r="P2644">
        <v>5</v>
      </c>
      <c r="Q2644">
        <v>6</v>
      </c>
    </row>
    <row r="2645" spans="1:17" x14ac:dyDescent="0.25">
      <c r="A2645" s="43">
        <v>2643</v>
      </c>
      <c r="B2645" t="s">
        <v>7942</v>
      </c>
      <c r="C2645" t="s">
        <v>7943</v>
      </c>
      <c r="D2645">
        <v>2540511</v>
      </c>
      <c r="E2645">
        <v>120</v>
      </c>
      <c r="F2645">
        <v>156</v>
      </c>
      <c r="G2645">
        <v>156</v>
      </c>
      <c r="J2645">
        <v>2001</v>
      </c>
      <c r="L2645">
        <v>1</v>
      </c>
      <c r="N2645">
        <v>2</v>
      </c>
      <c r="O2645" t="s">
        <v>7944</v>
      </c>
      <c r="P2645">
        <v>5</v>
      </c>
      <c r="Q2645">
        <v>6</v>
      </c>
    </row>
    <row r="2646" spans="1:17" x14ac:dyDescent="0.25">
      <c r="A2646" s="43">
        <v>2644</v>
      </c>
      <c r="B2646" t="s">
        <v>7945</v>
      </c>
      <c r="C2646" t="s">
        <v>7946</v>
      </c>
      <c r="D2646">
        <v>993972</v>
      </c>
      <c r="E2646">
        <v>120</v>
      </c>
      <c r="F2646">
        <v>119</v>
      </c>
      <c r="G2646">
        <v>119</v>
      </c>
      <c r="J2646">
        <v>1972</v>
      </c>
      <c r="L2646">
        <v>2</v>
      </c>
      <c r="M2646">
        <v>7</v>
      </c>
      <c r="O2646" t="s">
        <v>7947</v>
      </c>
      <c r="P2646">
        <v>5</v>
      </c>
      <c r="Q2646">
        <v>6</v>
      </c>
    </row>
    <row r="2647" spans="1:17" x14ac:dyDescent="0.25">
      <c r="A2647" s="43">
        <v>2645</v>
      </c>
      <c r="B2647" t="s">
        <v>7948</v>
      </c>
      <c r="C2647" t="s">
        <v>7949</v>
      </c>
      <c r="D2647">
        <v>994343</v>
      </c>
      <c r="E2647">
        <v>120</v>
      </c>
      <c r="F2647">
        <v>94</v>
      </c>
      <c r="G2647">
        <v>160</v>
      </c>
      <c r="J2647">
        <v>1967</v>
      </c>
      <c r="L2647">
        <v>1</v>
      </c>
      <c r="O2647" t="s">
        <v>7950</v>
      </c>
      <c r="P2647">
        <v>5</v>
      </c>
      <c r="Q2647">
        <v>6</v>
      </c>
    </row>
    <row r="2648" spans="1:17" x14ac:dyDescent="0.25">
      <c r="A2648" s="43">
        <v>2646</v>
      </c>
      <c r="B2648" t="s">
        <v>7951</v>
      </c>
      <c r="C2648" t="s">
        <v>7952</v>
      </c>
      <c r="D2648">
        <v>997355</v>
      </c>
      <c r="E2648">
        <v>130</v>
      </c>
      <c r="F2648">
        <v>61</v>
      </c>
      <c r="G2648">
        <v>109</v>
      </c>
      <c r="J2648">
        <v>1978</v>
      </c>
      <c r="L2648">
        <v>1</v>
      </c>
      <c r="O2648" t="s">
        <v>7953</v>
      </c>
      <c r="P2648">
        <v>5</v>
      </c>
      <c r="Q2648">
        <v>6</v>
      </c>
    </row>
    <row r="2649" spans="1:17" x14ac:dyDescent="0.25">
      <c r="A2649" s="43">
        <v>2647</v>
      </c>
      <c r="B2649" t="s">
        <v>7954</v>
      </c>
      <c r="C2649" t="s">
        <v>7955</v>
      </c>
      <c r="D2649">
        <v>995463</v>
      </c>
      <c r="E2649">
        <v>130</v>
      </c>
      <c r="F2649">
        <v>107</v>
      </c>
      <c r="G2649">
        <v>107</v>
      </c>
      <c r="J2649">
        <v>1970</v>
      </c>
      <c r="K2649">
        <v>1983</v>
      </c>
      <c r="L2649">
        <v>1</v>
      </c>
      <c r="N2649">
        <v>2</v>
      </c>
      <c r="O2649" t="s">
        <v>7956</v>
      </c>
      <c r="P2649">
        <v>5</v>
      </c>
      <c r="Q2649">
        <v>6</v>
      </c>
    </row>
    <row r="2650" spans="1:17" x14ac:dyDescent="0.25">
      <c r="A2650" s="43">
        <v>2648</v>
      </c>
      <c r="B2650" t="s">
        <v>7957</v>
      </c>
      <c r="C2650" t="s">
        <v>7958</v>
      </c>
      <c r="D2650">
        <v>996709</v>
      </c>
      <c r="E2650">
        <v>130</v>
      </c>
      <c r="F2650">
        <v>58</v>
      </c>
      <c r="G2650">
        <v>102</v>
      </c>
      <c r="J2650">
        <v>1977</v>
      </c>
      <c r="L2650">
        <v>1</v>
      </c>
      <c r="O2650" t="s">
        <v>7959</v>
      </c>
      <c r="P2650">
        <v>5</v>
      </c>
      <c r="Q2650">
        <v>6</v>
      </c>
    </row>
    <row r="2651" spans="1:17" x14ac:dyDescent="0.25">
      <c r="A2651" s="43">
        <v>2649</v>
      </c>
      <c r="B2651" t="s">
        <v>7960</v>
      </c>
      <c r="C2651" t="s">
        <v>7961</v>
      </c>
      <c r="D2651">
        <v>995694</v>
      </c>
      <c r="E2651">
        <v>120</v>
      </c>
      <c r="F2651">
        <v>169</v>
      </c>
      <c r="G2651">
        <v>145</v>
      </c>
      <c r="J2651">
        <v>1965</v>
      </c>
      <c r="K2651">
        <v>1979</v>
      </c>
      <c r="L2651">
        <v>2</v>
      </c>
      <c r="M2651">
        <v>7</v>
      </c>
      <c r="N2651">
        <v>2</v>
      </c>
      <c r="O2651" t="s">
        <v>7962</v>
      </c>
      <c r="P2651">
        <v>5</v>
      </c>
      <c r="Q2651">
        <v>6</v>
      </c>
    </row>
    <row r="2652" spans="1:17" x14ac:dyDescent="0.25">
      <c r="A2652" s="43">
        <v>2650</v>
      </c>
      <c r="B2652" t="s">
        <v>7963</v>
      </c>
      <c r="C2652" t="s">
        <v>7964</v>
      </c>
      <c r="D2652">
        <v>996865</v>
      </c>
      <c r="E2652">
        <v>130</v>
      </c>
      <c r="F2652">
        <v>61</v>
      </c>
      <c r="G2652">
        <v>109</v>
      </c>
      <c r="J2652">
        <v>1978</v>
      </c>
      <c r="L2652">
        <v>1</v>
      </c>
      <c r="O2652" t="s">
        <v>7965</v>
      </c>
      <c r="P2652">
        <v>5</v>
      </c>
      <c r="Q2652">
        <v>6</v>
      </c>
    </row>
    <row r="2653" spans="1:17" x14ac:dyDescent="0.25">
      <c r="A2653" s="43">
        <v>2651</v>
      </c>
      <c r="B2653" t="s">
        <v>7966</v>
      </c>
      <c r="C2653" t="s">
        <v>7967</v>
      </c>
      <c r="D2653">
        <v>995847</v>
      </c>
      <c r="E2653">
        <v>120</v>
      </c>
      <c r="F2653">
        <v>120</v>
      </c>
      <c r="G2653">
        <v>120</v>
      </c>
      <c r="J2653">
        <v>1970</v>
      </c>
      <c r="L2653">
        <v>2</v>
      </c>
      <c r="M2653">
        <v>7</v>
      </c>
      <c r="O2653" t="s">
        <v>7968</v>
      </c>
      <c r="P2653">
        <v>5</v>
      </c>
      <c r="Q2653">
        <v>6</v>
      </c>
    </row>
    <row r="2654" spans="1:17" x14ac:dyDescent="0.25">
      <c r="A2654" s="43">
        <v>2652</v>
      </c>
      <c r="B2654" t="s">
        <v>7969</v>
      </c>
      <c r="C2654" t="s">
        <v>7970</v>
      </c>
      <c r="D2654">
        <v>2540505</v>
      </c>
      <c r="E2654">
        <v>120</v>
      </c>
      <c r="F2654">
        <v>138</v>
      </c>
      <c r="G2654">
        <v>138</v>
      </c>
      <c r="J2654">
        <v>2002</v>
      </c>
      <c r="L2654">
        <v>1</v>
      </c>
      <c r="N2654">
        <v>90</v>
      </c>
      <c r="O2654" t="s">
        <v>7971</v>
      </c>
      <c r="P2654">
        <v>5</v>
      </c>
      <c r="Q2654">
        <v>6</v>
      </c>
    </row>
    <row r="2655" spans="1:17" x14ac:dyDescent="0.25">
      <c r="A2655" s="43">
        <v>2653</v>
      </c>
      <c r="B2655" t="s">
        <v>7972</v>
      </c>
      <c r="C2655" t="s">
        <v>7973</v>
      </c>
      <c r="D2655">
        <v>996317</v>
      </c>
      <c r="E2655">
        <v>120</v>
      </c>
      <c r="F2655">
        <v>129</v>
      </c>
      <c r="G2655">
        <v>135</v>
      </c>
      <c r="J2655">
        <v>1932</v>
      </c>
      <c r="K2655">
        <v>1985</v>
      </c>
      <c r="L2655">
        <v>2</v>
      </c>
      <c r="M2655">
        <v>7</v>
      </c>
      <c r="O2655" t="s">
        <v>7974</v>
      </c>
      <c r="P2655">
        <v>5</v>
      </c>
      <c r="Q2655">
        <v>6</v>
      </c>
    </row>
    <row r="2656" spans="1:17" x14ac:dyDescent="0.25">
      <c r="A2656" s="43">
        <v>2654</v>
      </c>
      <c r="B2656" t="s">
        <v>7975</v>
      </c>
      <c r="C2656" t="s">
        <v>7976</v>
      </c>
      <c r="D2656">
        <v>996078</v>
      </c>
      <c r="E2656">
        <v>120</v>
      </c>
      <c r="F2656">
        <v>167</v>
      </c>
      <c r="G2656">
        <v>147</v>
      </c>
      <c r="J2656">
        <v>1974</v>
      </c>
      <c r="K2656">
        <v>2006</v>
      </c>
      <c r="L2656">
        <v>2</v>
      </c>
      <c r="M2656">
        <v>7</v>
      </c>
      <c r="O2656" t="s">
        <v>7977</v>
      </c>
      <c r="P2656">
        <v>5</v>
      </c>
      <c r="Q2656">
        <v>6</v>
      </c>
    </row>
    <row r="2657" spans="1:17" x14ac:dyDescent="0.25">
      <c r="A2657" s="43">
        <v>2655</v>
      </c>
      <c r="B2657" t="s">
        <v>7978</v>
      </c>
      <c r="C2657" t="s">
        <v>7979</v>
      </c>
      <c r="D2657">
        <v>997480</v>
      </c>
      <c r="E2657">
        <v>120</v>
      </c>
      <c r="F2657">
        <v>157</v>
      </c>
      <c r="G2657">
        <v>126</v>
      </c>
      <c r="J2657">
        <v>1962</v>
      </c>
      <c r="K2657">
        <v>1986</v>
      </c>
      <c r="L2657">
        <v>2</v>
      </c>
      <c r="M2657">
        <v>7</v>
      </c>
      <c r="O2657" t="s">
        <v>7980</v>
      </c>
      <c r="P2657">
        <v>5</v>
      </c>
      <c r="Q2657">
        <v>6</v>
      </c>
    </row>
    <row r="2658" spans="1:17" x14ac:dyDescent="0.25">
      <c r="A2658" s="43">
        <v>2656</v>
      </c>
      <c r="B2658" t="s">
        <v>7981</v>
      </c>
      <c r="C2658" t="s">
        <v>7982</v>
      </c>
      <c r="D2658">
        <v>996254</v>
      </c>
      <c r="E2658">
        <v>120</v>
      </c>
      <c r="F2658">
        <v>135</v>
      </c>
      <c r="G2658">
        <v>177</v>
      </c>
      <c r="J2658">
        <v>1948</v>
      </c>
      <c r="K2658">
        <v>1984</v>
      </c>
      <c r="L2658">
        <v>2</v>
      </c>
      <c r="M2658">
        <v>7</v>
      </c>
      <c r="N2658">
        <v>2</v>
      </c>
      <c r="O2658" t="s">
        <v>7983</v>
      </c>
      <c r="P2658">
        <v>5</v>
      </c>
      <c r="Q2658">
        <v>6</v>
      </c>
    </row>
    <row r="2659" spans="1:17" x14ac:dyDescent="0.25">
      <c r="A2659" s="43">
        <v>2657</v>
      </c>
      <c r="B2659" t="s">
        <v>7984</v>
      </c>
      <c r="C2659" t="s">
        <v>7985</v>
      </c>
      <c r="D2659">
        <v>997619</v>
      </c>
      <c r="E2659">
        <v>120</v>
      </c>
      <c r="F2659">
        <v>203</v>
      </c>
      <c r="G2659">
        <v>151</v>
      </c>
      <c r="J2659">
        <v>1981</v>
      </c>
      <c r="L2659">
        <v>7</v>
      </c>
      <c r="M2659">
        <v>1</v>
      </c>
      <c r="N2659">
        <v>2</v>
      </c>
      <c r="O2659" t="s">
        <v>7986</v>
      </c>
      <c r="P2659">
        <v>5</v>
      </c>
      <c r="Q2659">
        <v>6</v>
      </c>
    </row>
    <row r="2660" spans="1:17" x14ac:dyDescent="0.25">
      <c r="A2660" s="43">
        <v>2658</v>
      </c>
      <c r="B2660" t="s">
        <v>7987</v>
      </c>
      <c r="C2660" t="s">
        <v>7988</v>
      </c>
      <c r="D2660">
        <v>996199</v>
      </c>
      <c r="E2660">
        <v>322</v>
      </c>
      <c r="F2660">
        <v>33</v>
      </c>
      <c r="H2660">
        <v>33</v>
      </c>
      <c r="J2660">
        <v>1982</v>
      </c>
      <c r="L2660">
        <v>9</v>
      </c>
      <c r="O2660" t="s">
        <v>7989</v>
      </c>
      <c r="P2660">
        <v>5</v>
      </c>
      <c r="Q2660">
        <v>6</v>
      </c>
    </row>
    <row r="2661" spans="1:17" x14ac:dyDescent="0.25">
      <c r="A2661" s="43">
        <v>2659</v>
      </c>
      <c r="B2661" t="s">
        <v>7990</v>
      </c>
      <c r="C2661" t="s">
        <v>7991</v>
      </c>
      <c r="D2661">
        <v>995672</v>
      </c>
      <c r="E2661">
        <v>120</v>
      </c>
      <c r="F2661">
        <v>202</v>
      </c>
      <c r="G2661">
        <v>202</v>
      </c>
      <c r="J2661">
        <v>2015</v>
      </c>
      <c r="L2661">
        <v>2</v>
      </c>
      <c r="M2661">
        <v>7</v>
      </c>
      <c r="N2661">
        <v>1</v>
      </c>
      <c r="O2661" t="s">
        <v>7992</v>
      </c>
      <c r="P2661">
        <v>5</v>
      </c>
      <c r="Q2661">
        <v>6</v>
      </c>
    </row>
    <row r="2662" spans="1:17" x14ac:dyDescent="0.25">
      <c r="A2662" s="43">
        <v>2660</v>
      </c>
      <c r="B2662" t="s">
        <v>7993</v>
      </c>
      <c r="C2662" t="s">
        <v>7994</v>
      </c>
      <c r="D2662">
        <v>996148</v>
      </c>
      <c r="E2662">
        <v>120</v>
      </c>
      <c r="F2662">
        <v>152</v>
      </c>
      <c r="G2662">
        <v>116</v>
      </c>
      <c r="J2662">
        <v>1963</v>
      </c>
      <c r="L2662">
        <v>2</v>
      </c>
      <c r="M2662">
        <v>7</v>
      </c>
      <c r="N2662">
        <v>2</v>
      </c>
      <c r="O2662" t="s">
        <v>7995</v>
      </c>
      <c r="P2662">
        <v>5</v>
      </c>
      <c r="Q2662">
        <v>6</v>
      </c>
    </row>
    <row r="2663" spans="1:17" x14ac:dyDescent="0.25">
      <c r="A2663" s="43">
        <v>2661</v>
      </c>
      <c r="B2663" t="s">
        <v>7996</v>
      </c>
      <c r="C2663" t="s">
        <v>7997</v>
      </c>
      <c r="D2663">
        <v>996090</v>
      </c>
      <c r="E2663">
        <v>120</v>
      </c>
      <c r="F2663">
        <v>208</v>
      </c>
      <c r="G2663">
        <v>208</v>
      </c>
      <c r="J2663">
        <v>1975</v>
      </c>
      <c r="L2663">
        <v>7</v>
      </c>
      <c r="M2663">
        <v>1</v>
      </c>
      <c r="O2663" t="s">
        <v>7998</v>
      </c>
      <c r="P2663">
        <v>5</v>
      </c>
      <c r="Q2663">
        <v>6</v>
      </c>
    </row>
    <row r="2664" spans="1:17" x14ac:dyDescent="0.25">
      <c r="A2664" s="43">
        <v>2662</v>
      </c>
      <c r="B2664" t="s">
        <v>7999</v>
      </c>
      <c r="C2664" t="s">
        <v>8000</v>
      </c>
      <c r="D2664">
        <v>994808</v>
      </c>
      <c r="E2664">
        <v>120</v>
      </c>
      <c r="F2664">
        <v>86</v>
      </c>
      <c r="G2664">
        <v>136</v>
      </c>
      <c r="J2664">
        <v>1950</v>
      </c>
      <c r="L2664">
        <v>2</v>
      </c>
      <c r="M2664">
        <v>7</v>
      </c>
      <c r="O2664" t="s">
        <v>8001</v>
      </c>
      <c r="P2664">
        <v>5</v>
      </c>
      <c r="Q2664">
        <v>6</v>
      </c>
    </row>
    <row r="2665" spans="1:17" x14ac:dyDescent="0.25">
      <c r="A2665" s="43">
        <v>2663</v>
      </c>
      <c r="B2665" t="s">
        <v>8002</v>
      </c>
      <c r="C2665" t="s">
        <v>8003</v>
      </c>
      <c r="D2665">
        <v>993749</v>
      </c>
      <c r="E2665">
        <v>120</v>
      </c>
      <c r="F2665">
        <v>109</v>
      </c>
      <c r="G2665">
        <v>109</v>
      </c>
      <c r="J2665">
        <v>1973</v>
      </c>
      <c r="L2665">
        <v>2</v>
      </c>
      <c r="M2665">
        <v>7</v>
      </c>
      <c r="O2665" t="s">
        <v>8004</v>
      </c>
      <c r="P2665">
        <v>5</v>
      </c>
      <c r="Q2665">
        <v>6</v>
      </c>
    </row>
    <row r="2666" spans="1:17" x14ac:dyDescent="0.25">
      <c r="A2666" s="43">
        <v>2664</v>
      </c>
      <c r="B2666" t="s">
        <v>8005</v>
      </c>
      <c r="C2666" t="s">
        <v>8006</v>
      </c>
      <c r="D2666">
        <v>996047</v>
      </c>
      <c r="E2666">
        <v>120</v>
      </c>
      <c r="F2666">
        <v>145</v>
      </c>
      <c r="G2666">
        <v>129</v>
      </c>
      <c r="J2666">
        <v>1956</v>
      </c>
      <c r="K2666">
        <v>1980</v>
      </c>
      <c r="L2666">
        <v>2</v>
      </c>
      <c r="M2666">
        <v>7</v>
      </c>
      <c r="N2666">
        <v>2</v>
      </c>
      <c r="O2666" t="s">
        <v>8007</v>
      </c>
      <c r="P2666">
        <v>5</v>
      </c>
      <c r="Q2666">
        <v>6</v>
      </c>
    </row>
    <row r="2667" spans="1:17" x14ac:dyDescent="0.25">
      <c r="A2667" s="43">
        <v>2665</v>
      </c>
      <c r="B2667" t="s">
        <v>8008</v>
      </c>
      <c r="C2667" t="s">
        <v>8009</v>
      </c>
      <c r="D2667">
        <v>995435</v>
      </c>
      <c r="E2667">
        <v>120</v>
      </c>
      <c r="F2667">
        <v>204</v>
      </c>
      <c r="G2667">
        <v>174</v>
      </c>
      <c r="H2667">
        <v>30</v>
      </c>
      <c r="J2667">
        <v>1972</v>
      </c>
      <c r="K2667">
        <v>1998</v>
      </c>
      <c r="L2667">
        <v>2</v>
      </c>
      <c r="M2667">
        <v>7</v>
      </c>
      <c r="O2667" t="s">
        <v>8010</v>
      </c>
      <c r="P2667">
        <v>5</v>
      </c>
      <c r="Q2667">
        <v>6</v>
      </c>
    </row>
    <row r="2668" spans="1:17" x14ac:dyDescent="0.25">
      <c r="A2668" s="43">
        <v>2666</v>
      </c>
      <c r="B2668" t="s">
        <v>8011</v>
      </c>
      <c r="C2668" t="s">
        <v>8012</v>
      </c>
      <c r="D2668">
        <v>996548</v>
      </c>
      <c r="E2668">
        <v>120</v>
      </c>
      <c r="F2668">
        <v>173</v>
      </c>
      <c r="G2668">
        <v>173</v>
      </c>
      <c r="J2668">
        <v>1988</v>
      </c>
      <c r="L2668">
        <v>7</v>
      </c>
      <c r="M2668">
        <v>1</v>
      </c>
      <c r="N2668">
        <v>1</v>
      </c>
      <c r="O2668" t="s">
        <v>8013</v>
      </c>
      <c r="P2668">
        <v>5</v>
      </c>
      <c r="Q2668">
        <v>6</v>
      </c>
    </row>
    <row r="2669" spans="1:17" x14ac:dyDescent="0.25">
      <c r="A2669" s="43">
        <v>2667</v>
      </c>
      <c r="B2669" t="s">
        <v>8014</v>
      </c>
      <c r="C2669" t="s">
        <v>8015</v>
      </c>
      <c r="D2669">
        <v>996430</v>
      </c>
      <c r="E2669">
        <v>120</v>
      </c>
      <c r="F2669">
        <v>112</v>
      </c>
      <c r="G2669">
        <v>185</v>
      </c>
      <c r="J2669">
        <v>1981</v>
      </c>
      <c r="L2669">
        <v>5</v>
      </c>
      <c r="M2669">
        <v>1</v>
      </c>
      <c r="N2669">
        <v>2</v>
      </c>
      <c r="O2669" t="s">
        <v>8016</v>
      </c>
      <c r="P2669">
        <v>5</v>
      </c>
      <c r="Q2669">
        <v>6</v>
      </c>
    </row>
    <row r="2670" spans="1:17" x14ac:dyDescent="0.25">
      <c r="A2670" s="43">
        <v>2668</v>
      </c>
      <c r="B2670" t="s">
        <v>8017</v>
      </c>
      <c r="C2670" t="s">
        <v>8018</v>
      </c>
      <c r="D2670">
        <v>997603</v>
      </c>
      <c r="E2670">
        <v>130</v>
      </c>
      <c r="F2670">
        <v>61</v>
      </c>
      <c r="G2670">
        <v>109</v>
      </c>
      <c r="J2670">
        <v>1978</v>
      </c>
      <c r="L2670">
        <v>1</v>
      </c>
      <c r="O2670" t="s">
        <v>8019</v>
      </c>
      <c r="P2670">
        <v>5</v>
      </c>
      <c r="Q2670">
        <v>6</v>
      </c>
    </row>
    <row r="2671" spans="1:17" x14ac:dyDescent="0.25">
      <c r="A2671" s="43">
        <v>2669</v>
      </c>
      <c r="B2671" t="s">
        <v>8020</v>
      </c>
      <c r="C2671" t="s">
        <v>8021</v>
      </c>
      <c r="D2671">
        <v>995808</v>
      </c>
      <c r="E2671">
        <v>120</v>
      </c>
      <c r="F2671">
        <v>174</v>
      </c>
      <c r="G2671">
        <v>174</v>
      </c>
      <c r="J2671">
        <v>1970</v>
      </c>
      <c r="K2671">
        <v>1978</v>
      </c>
      <c r="L2671">
        <v>2</v>
      </c>
      <c r="M2671">
        <v>7</v>
      </c>
      <c r="O2671" t="s">
        <v>8022</v>
      </c>
      <c r="P2671">
        <v>5</v>
      </c>
      <c r="Q2671">
        <v>6</v>
      </c>
    </row>
    <row r="2672" spans="1:17" x14ac:dyDescent="0.25">
      <c r="A2672" s="43">
        <v>2670</v>
      </c>
      <c r="B2672" t="s">
        <v>8023</v>
      </c>
      <c r="C2672" t="s">
        <v>8024</v>
      </c>
      <c r="D2672">
        <v>997453</v>
      </c>
      <c r="E2672">
        <v>120</v>
      </c>
      <c r="F2672">
        <v>157</v>
      </c>
      <c r="G2672">
        <v>157</v>
      </c>
      <c r="J2672">
        <v>1972</v>
      </c>
      <c r="L2672">
        <v>2</v>
      </c>
      <c r="M2672">
        <v>7</v>
      </c>
      <c r="N2672">
        <v>2</v>
      </c>
      <c r="O2672" t="s">
        <v>8025</v>
      </c>
      <c r="P2672">
        <v>5</v>
      </c>
      <c r="Q2672">
        <v>6</v>
      </c>
    </row>
    <row r="2673" spans="1:17" x14ac:dyDescent="0.25">
      <c r="A2673" s="43">
        <v>2671</v>
      </c>
      <c r="B2673" t="s">
        <v>8026</v>
      </c>
      <c r="C2673" t="s">
        <v>8027</v>
      </c>
      <c r="D2673">
        <v>993703</v>
      </c>
      <c r="E2673">
        <v>120</v>
      </c>
      <c r="F2673">
        <v>141</v>
      </c>
      <c r="G2673">
        <v>141</v>
      </c>
      <c r="J2673">
        <v>1974</v>
      </c>
      <c r="K2673">
        <v>1997</v>
      </c>
      <c r="L2673">
        <v>2</v>
      </c>
      <c r="M2673">
        <v>7</v>
      </c>
      <c r="N2673">
        <v>2</v>
      </c>
      <c r="O2673" t="s">
        <v>8028</v>
      </c>
      <c r="P2673">
        <v>5</v>
      </c>
      <c r="Q2673">
        <v>6</v>
      </c>
    </row>
    <row r="2674" spans="1:17" x14ac:dyDescent="0.25">
      <c r="A2674" s="43">
        <v>2672</v>
      </c>
      <c r="B2674" t="s">
        <v>8029</v>
      </c>
      <c r="C2674" t="s">
        <v>8030</v>
      </c>
      <c r="D2674">
        <v>996652</v>
      </c>
      <c r="E2674">
        <v>120</v>
      </c>
      <c r="F2674">
        <v>185</v>
      </c>
      <c r="G2674">
        <v>185</v>
      </c>
      <c r="J2674">
        <v>1995</v>
      </c>
      <c r="L2674">
        <v>2</v>
      </c>
      <c r="M2674">
        <v>7</v>
      </c>
      <c r="N2674">
        <v>2</v>
      </c>
      <c r="O2674" t="s">
        <v>8031</v>
      </c>
      <c r="P2674">
        <v>5</v>
      </c>
      <c r="Q2674">
        <v>6</v>
      </c>
    </row>
    <row r="2675" spans="1:17" x14ac:dyDescent="0.25">
      <c r="A2675" s="43">
        <v>2673</v>
      </c>
      <c r="B2675" t="s">
        <v>8032</v>
      </c>
      <c r="C2675" t="s">
        <v>8033</v>
      </c>
      <c r="D2675">
        <v>996609</v>
      </c>
      <c r="E2675">
        <v>120</v>
      </c>
      <c r="F2675">
        <v>119</v>
      </c>
      <c r="G2675">
        <v>119</v>
      </c>
      <c r="J2675">
        <v>1956</v>
      </c>
      <c r="K2675">
        <v>1999</v>
      </c>
      <c r="L2675">
        <v>2</v>
      </c>
      <c r="M2675">
        <v>7</v>
      </c>
      <c r="N2675">
        <v>2</v>
      </c>
      <c r="O2675" t="s">
        <v>8034</v>
      </c>
      <c r="P2675">
        <v>5</v>
      </c>
      <c r="Q2675">
        <v>6</v>
      </c>
    </row>
    <row r="2676" spans="1:17" x14ac:dyDescent="0.25">
      <c r="A2676" s="43">
        <v>2674</v>
      </c>
      <c r="B2676" t="s">
        <v>8035</v>
      </c>
      <c r="C2676" t="s">
        <v>8036</v>
      </c>
      <c r="D2676">
        <v>995145</v>
      </c>
      <c r="E2676">
        <v>130</v>
      </c>
      <c r="F2676">
        <v>126</v>
      </c>
      <c r="G2676">
        <v>170</v>
      </c>
      <c r="J2676">
        <v>1971</v>
      </c>
      <c r="L2676">
        <v>1</v>
      </c>
      <c r="O2676" t="s">
        <v>8037</v>
      </c>
      <c r="P2676">
        <v>5</v>
      </c>
      <c r="Q2676">
        <v>6</v>
      </c>
    </row>
    <row r="2677" spans="1:17" x14ac:dyDescent="0.25">
      <c r="A2677" s="43">
        <v>2675</v>
      </c>
      <c r="B2677" t="s">
        <v>8038</v>
      </c>
      <c r="C2677" t="s">
        <v>8039</v>
      </c>
      <c r="D2677">
        <v>996110</v>
      </c>
      <c r="E2677">
        <v>321</v>
      </c>
      <c r="F2677">
        <v>1228</v>
      </c>
      <c r="H2677">
        <v>1228</v>
      </c>
      <c r="J2677">
        <v>1993</v>
      </c>
      <c r="K2677">
        <v>2017</v>
      </c>
      <c r="L2677">
        <v>1</v>
      </c>
      <c r="O2677" t="s">
        <v>8040</v>
      </c>
      <c r="P2677">
        <v>5</v>
      </c>
      <c r="Q2677">
        <v>6</v>
      </c>
    </row>
    <row r="2678" spans="1:17" x14ac:dyDescent="0.25">
      <c r="A2678" s="43">
        <v>2676</v>
      </c>
      <c r="B2678" t="s">
        <v>8041</v>
      </c>
      <c r="C2678" t="s">
        <v>8042</v>
      </c>
      <c r="D2678">
        <v>2691223</v>
      </c>
      <c r="E2678">
        <v>130</v>
      </c>
      <c r="F2678">
        <v>56</v>
      </c>
      <c r="G2678">
        <v>108</v>
      </c>
      <c r="J2678">
        <v>2008</v>
      </c>
      <c r="L2678">
        <v>2</v>
      </c>
      <c r="M2678">
        <v>7</v>
      </c>
      <c r="N2678">
        <v>90</v>
      </c>
      <c r="O2678" t="s">
        <v>8043</v>
      </c>
      <c r="P2678">
        <v>5</v>
      </c>
      <c r="Q2678">
        <v>6</v>
      </c>
    </row>
    <row r="2679" spans="1:17" x14ac:dyDescent="0.25">
      <c r="A2679" s="43">
        <v>2677</v>
      </c>
      <c r="B2679" t="s">
        <v>8044</v>
      </c>
      <c r="C2679" t="s">
        <v>8045</v>
      </c>
      <c r="D2679">
        <v>993952</v>
      </c>
      <c r="E2679">
        <v>120</v>
      </c>
      <c r="F2679">
        <v>124</v>
      </c>
      <c r="G2679">
        <v>119</v>
      </c>
      <c r="J2679">
        <v>1972</v>
      </c>
      <c r="L2679">
        <v>2</v>
      </c>
      <c r="M2679">
        <v>7</v>
      </c>
      <c r="O2679" t="s">
        <v>8046</v>
      </c>
      <c r="P2679">
        <v>5</v>
      </c>
      <c r="Q2679">
        <v>6</v>
      </c>
    </row>
    <row r="2680" spans="1:17" x14ac:dyDescent="0.25">
      <c r="A2680" s="43">
        <v>2678</v>
      </c>
      <c r="B2680" t="s">
        <v>8047</v>
      </c>
      <c r="C2680" t="s">
        <v>8048</v>
      </c>
      <c r="D2680">
        <v>996282</v>
      </c>
      <c r="E2680">
        <v>130</v>
      </c>
      <c r="F2680">
        <v>94</v>
      </c>
      <c r="G2680">
        <v>94</v>
      </c>
      <c r="J2680">
        <v>1959</v>
      </c>
      <c r="L2680">
        <v>2</v>
      </c>
      <c r="M2680">
        <v>7</v>
      </c>
      <c r="O2680" t="s">
        <v>8049</v>
      </c>
      <c r="P2680">
        <v>5</v>
      </c>
      <c r="Q2680">
        <v>6</v>
      </c>
    </row>
    <row r="2681" spans="1:17" x14ac:dyDescent="0.25">
      <c r="A2681" s="43">
        <v>2679</v>
      </c>
      <c r="B2681" t="s">
        <v>8050</v>
      </c>
      <c r="C2681" t="s">
        <v>8051</v>
      </c>
      <c r="D2681">
        <v>997722</v>
      </c>
      <c r="E2681">
        <v>120</v>
      </c>
      <c r="F2681">
        <v>126</v>
      </c>
      <c r="G2681">
        <v>126</v>
      </c>
      <c r="J2681">
        <v>1983</v>
      </c>
      <c r="L2681">
        <v>7</v>
      </c>
      <c r="M2681">
        <v>1</v>
      </c>
      <c r="N2681">
        <v>2</v>
      </c>
      <c r="O2681" t="s">
        <v>8052</v>
      </c>
      <c r="P2681">
        <v>5</v>
      </c>
      <c r="Q2681">
        <v>6</v>
      </c>
    </row>
    <row r="2682" spans="1:17" x14ac:dyDescent="0.25">
      <c r="A2682" s="43">
        <v>2680</v>
      </c>
      <c r="B2682" t="s">
        <v>8053</v>
      </c>
      <c r="C2682" t="s">
        <v>8054</v>
      </c>
      <c r="D2682">
        <v>997382</v>
      </c>
      <c r="E2682">
        <v>120</v>
      </c>
      <c r="F2682">
        <v>118</v>
      </c>
      <c r="G2682">
        <v>182</v>
      </c>
      <c r="J2682">
        <v>1968</v>
      </c>
      <c r="K2682">
        <v>1976</v>
      </c>
      <c r="L2682">
        <v>2</v>
      </c>
      <c r="M2682">
        <v>7</v>
      </c>
      <c r="N2682">
        <v>2</v>
      </c>
      <c r="O2682" t="s">
        <v>8055</v>
      </c>
      <c r="P2682">
        <v>5</v>
      </c>
      <c r="Q2682">
        <v>6</v>
      </c>
    </row>
    <row r="2683" spans="1:17" x14ac:dyDescent="0.25">
      <c r="A2683" s="43">
        <v>2681</v>
      </c>
      <c r="B2683" t="s">
        <v>8056</v>
      </c>
      <c r="C2683" t="s">
        <v>8057</v>
      </c>
      <c r="D2683">
        <v>2691193</v>
      </c>
      <c r="E2683">
        <v>130</v>
      </c>
      <c r="F2683">
        <v>56</v>
      </c>
      <c r="G2683">
        <v>108</v>
      </c>
      <c r="J2683">
        <v>2008</v>
      </c>
      <c r="L2683">
        <v>2</v>
      </c>
      <c r="M2683">
        <v>7</v>
      </c>
      <c r="N2683">
        <v>90</v>
      </c>
      <c r="O2683" t="s">
        <v>8058</v>
      </c>
      <c r="P2683">
        <v>5</v>
      </c>
      <c r="Q2683">
        <v>6</v>
      </c>
    </row>
    <row r="2684" spans="1:17" x14ac:dyDescent="0.25">
      <c r="A2684" s="43">
        <v>2682</v>
      </c>
      <c r="B2684" t="s">
        <v>8059</v>
      </c>
      <c r="C2684" t="s">
        <v>8060</v>
      </c>
      <c r="D2684">
        <v>994716</v>
      </c>
      <c r="E2684">
        <v>120</v>
      </c>
      <c r="F2684">
        <v>174</v>
      </c>
      <c r="G2684">
        <v>143</v>
      </c>
      <c r="J2684">
        <v>1970</v>
      </c>
      <c r="K2684">
        <v>1985</v>
      </c>
      <c r="L2684">
        <v>2</v>
      </c>
      <c r="M2684">
        <v>7</v>
      </c>
      <c r="N2684">
        <v>2</v>
      </c>
      <c r="O2684" t="s">
        <v>8061</v>
      </c>
      <c r="P2684">
        <v>5</v>
      </c>
      <c r="Q2684">
        <v>6</v>
      </c>
    </row>
    <row r="2685" spans="1:17" x14ac:dyDescent="0.25">
      <c r="A2685" s="43">
        <v>2683</v>
      </c>
      <c r="B2685" t="s">
        <v>8062</v>
      </c>
      <c r="C2685" t="s">
        <v>8063</v>
      </c>
      <c r="D2685">
        <v>994539</v>
      </c>
      <c r="E2685">
        <v>130</v>
      </c>
      <c r="F2685">
        <v>107</v>
      </c>
      <c r="G2685">
        <v>107</v>
      </c>
      <c r="J2685">
        <v>1967</v>
      </c>
      <c r="K2685">
        <v>1987</v>
      </c>
      <c r="L2685">
        <v>1</v>
      </c>
      <c r="O2685" t="s">
        <v>8064</v>
      </c>
      <c r="P2685">
        <v>5</v>
      </c>
      <c r="Q2685">
        <v>6</v>
      </c>
    </row>
    <row r="2686" spans="1:17" x14ac:dyDescent="0.25">
      <c r="A2686" s="43">
        <v>2684</v>
      </c>
      <c r="B2686" t="s">
        <v>8065</v>
      </c>
      <c r="C2686" t="s">
        <v>8066</v>
      </c>
      <c r="D2686">
        <v>994507</v>
      </c>
      <c r="E2686">
        <v>130</v>
      </c>
      <c r="F2686">
        <v>75</v>
      </c>
      <c r="G2686">
        <v>125</v>
      </c>
      <c r="J2686">
        <v>1975</v>
      </c>
      <c r="L2686">
        <v>7</v>
      </c>
      <c r="M2686">
        <v>1</v>
      </c>
      <c r="O2686" t="s">
        <v>8067</v>
      </c>
      <c r="P2686">
        <v>5</v>
      </c>
      <c r="Q2686">
        <v>6</v>
      </c>
    </row>
    <row r="2687" spans="1:17" x14ac:dyDescent="0.25">
      <c r="A2687" s="43">
        <v>2685</v>
      </c>
      <c r="B2687" t="s">
        <v>8068</v>
      </c>
      <c r="C2687" t="s">
        <v>8069</v>
      </c>
      <c r="D2687">
        <v>2572637</v>
      </c>
      <c r="E2687">
        <v>322</v>
      </c>
      <c r="F2687">
        <v>7045</v>
      </c>
      <c r="G2687">
        <v>1651</v>
      </c>
      <c r="H2687">
        <v>5394</v>
      </c>
      <c r="J2687">
        <v>2002</v>
      </c>
      <c r="L2687">
        <v>1</v>
      </c>
      <c r="N2687">
        <v>90</v>
      </c>
      <c r="O2687" t="s">
        <v>8070</v>
      </c>
      <c r="P2687">
        <v>5</v>
      </c>
      <c r="Q2687">
        <v>6</v>
      </c>
    </row>
    <row r="2688" spans="1:17" x14ac:dyDescent="0.25">
      <c r="A2688" s="43">
        <v>2686</v>
      </c>
      <c r="B2688" t="s">
        <v>8071</v>
      </c>
      <c r="C2688" t="s">
        <v>8072</v>
      </c>
      <c r="D2688">
        <v>995684</v>
      </c>
      <c r="E2688">
        <v>120</v>
      </c>
      <c r="F2688">
        <v>103</v>
      </c>
      <c r="G2688">
        <v>103</v>
      </c>
      <c r="J2688">
        <v>1962</v>
      </c>
      <c r="L2688">
        <v>2</v>
      </c>
      <c r="M2688">
        <v>7</v>
      </c>
      <c r="O2688" t="s">
        <v>8073</v>
      </c>
      <c r="P2688">
        <v>5</v>
      </c>
      <c r="Q2688">
        <v>6</v>
      </c>
    </row>
    <row r="2689" spans="1:17" x14ac:dyDescent="0.25">
      <c r="A2689" s="43">
        <v>2687</v>
      </c>
      <c r="B2689" t="s">
        <v>8074</v>
      </c>
      <c r="C2689" t="s">
        <v>8075</v>
      </c>
      <c r="D2689">
        <v>996021</v>
      </c>
      <c r="E2689">
        <v>120</v>
      </c>
      <c r="F2689">
        <v>208</v>
      </c>
      <c r="G2689">
        <v>208</v>
      </c>
      <c r="J2689">
        <v>1971</v>
      </c>
      <c r="L2689">
        <v>2</v>
      </c>
      <c r="M2689">
        <v>7</v>
      </c>
      <c r="N2689">
        <v>2</v>
      </c>
      <c r="O2689" t="s">
        <v>8076</v>
      </c>
      <c r="P2689">
        <v>5</v>
      </c>
      <c r="Q2689">
        <v>6</v>
      </c>
    </row>
    <row r="2690" spans="1:17" x14ac:dyDescent="0.25">
      <c r="A2690" s="43">
        <v>2688</v>
      </c>
      <c r="B2690" t="s">
        <v>8077</v>
      </c>
      <c r="C2690" t="s">
        <v>8078</v>
      </c>
      <c r="D2690">
        <v>994627</v>
      </c>
      <c r="E2690">
        <v>130</v>
      </c>
      <c r="F2690">
        <v>131</v>
      </c>
      <c r="G2690">
        <v>131</v>
      </c>
      <c r="J2690">
        <v>1973</v>
      </c>
      <c r="L2690">
        <v>1</v>
      </c>
      <c r="O2690" t="s">
        <v>8079</v>
      </c>
      <c r="P2690">
        <v>5</v>
      </c>
      <c r="Q2690">
        <v>6</v>
      </c>
    </row>
    <row r="2691" spans="1:17" x14ac:dyDescent="0.25">
      <c r="A2691" s="43">
        <v>2689</v>
      </c>
      <c r="B2691" t="s">
        <v>8080</v>
      </c>
      <c r="C2691" t="s">
        <v>860</v>
      </c>
      <c r="D2691">
        <v>996120</v>
      </c>
      <c r="E2691">
        <v>590</v>
      </c>
      <c r="F2691">
        <v>100</v>
      </c>
      <c r="J2691">
        <v>2000</v>
      </c>
      <c r="L2691">
        <v>9</v>
      </c>
      <c r="O2691" t="s">
        <v>8081</v>
      </c>
      <c r="P2691">
        <v>5</v>
      </c>
      <c r="Q2691">
        <v>6</v>
      </c>
    </row>
    <row r="2692" spans="1:17" x14ac:dyDescent="0.25">
      <c r="A2692" s="43">
        <v>2690</v>
      </c>
      <c r="B2692" t="s">
        <v>8082</v>
      </c>
      <c r="C2692" t="s">
        <v>8083</v>
      </c>
      <c r="D2692">
        <v>994780</v>
      </c>
      <c r="E2692">
        <v>120</v>
      </c>
      <c r="F2692">
        <v>146</v>
      </c>
      <c r="G2692">
        <v>146</v>
      </c>
      <c r="J2692">
        <v>1979</v>
      </c>
      <c r="L2692">
        <v>2</v>
      </c>
      <c r="M2692">
        <v>3</v>
      </c>
      <c r="N2692">
        <v>2</v>
      </c>
      <c r="O2692" t="s">
        <v>8084</v>
      </c>
      <c r="P2692">
        <v>5</v>
      </c>
      <c r="Q2692">
        <v>6</v>
      </c>
    </row>
    <row r="2693" spans="1:17" x14ac:dyDescent="0.25">
      <c r="A2693" s="43">
        <v>2691</v>
      </c>
      <c r="B2693" t="s">
        <v>8085</v>
      </c>
      <c r="C2693" t="s">
        <v>8086</v>
      </c>
      <c r="D2693">
        <v>993674</v>
      </c>
      <c r="E2693">
        <v>120</v>
      </c>
      <c r="F2693">
        <v>134</v>
      </c>
      <c r="G2693">
        <v>134</v>
      </c>
      <c r="J2693">
        <v>1969</v>
      </c>
      <c r="L2693">
        <v>2</v>
      </c>
      <c r="M2693">
        <v>7</v>
      </c>
      <c r="O2693" t="s">
        <v>8087</v>
      </c>
      <c r="P2693">
        <v>5</v>
      </c>
      <c r="Q2693">
        <v>6</v>
      </c>
    </row>
    <row r="2694" spans="1:17" x14ac:dyDescent="0.25">
      <c r="A2694" s="43">
        <v>2692</v>
      </c>
      <c r="B2694" t="s">
        <v>8088</v>
      </c>
      <c r="C2694" t="s">
        <v>8089</v>
      </c>
      <c r="D2694">
        <v>994839</v>
      </c>
      <c r="E2694">
        <v>130</v>
      </c>
      <c r="F2694">
        <v>90</v>
      </c>
      <c r="G2694">
        <v>90</v>
      </c>
      <c r="J2694">
        <v>1993</v>
      </c>
      <c r="L2694">
        <v>1</v>
      </c>
      <c r="O2694" t="s">
        <v>8090</v>
      </c>
      <c r="P2694">
        <v>5</v>
      </c>
      <c r="Q2694">
        <v>6</v>
      </c>
    </row>
    <row r="2695" spans="1:17" x14ac:dyDescent="0.25">
      <c r="A2695" s="43">
        <v>2693</v>
      </c>
      <c r="B2695" t="s">
        <v>8091</v>
      </c>
      <c r="C2695" t="s">
        <v>8092</v>
      </c>
      <c r="D2695">
        <v>994788</v>
      </c>
      <c r="E2695">
        <v>120</v>
      </c>
      <c r="F2695">
        <v>143</v>
      </c>
      <c r="G2695">
        <v>143</v>
      </c>
      <c r="J2695">
        <v>1972</v>
      </c>
      <c r="L2695">
        <v>2</v>
      </c>
      <c r="M2695">
        <v>3</v>
      </c>
      <c r="O2695" t="s">
        <v>8093</v>
      </c>
      <c r="P2695">
        <v>5</v>
      </c>
      <c r="Q2695">
        <v>6</v>
      </c>
    </row>
    <row r="2696" spans="1:17" x14ac:dyDescent="0.25">
      <c r="A2696" s="43">
        <v>2694</v>
      </c>
      <c r="B2696" t="s">
        <v>8094</v>
      </c>
      <c r="C2696" t="s">
        <v>8095</v>
      </c>
      <c r="D2696">
        <v>997582</v>
      </c>
      <c r="E2696">
        <v>120</v>
      </c>
      <c r="F2696">
        <v>109</v>
      </c>
      <c r="G2696">
        <v>109</v>
      </c>
      <c r="J2696">
        <v>1963</v>
      </c>
      <c r="K2696">
        <v>1983</v>
      </c>
      <c r="L2696">
        <v>2</v>
      </c>
      <c r="M2696">
        <v>7</v>
      </c>
      <c r="O2696" t="s">
        <v>8096</v>
      </c>
      <c r="P2696">
        <v>5</v>
      </c>
      <c r="Q2696">
        <v>6</v>
      </c>
    </row>
    <row r="2697" spans="1:17" x14ac:dyDescent="0.25">
      <c r="A2697" s="43">
        <v>2695</v>
      </c>
      <c r="B2697" t="s">
        <v>8097</v>
      </c>
      <c r="C2697" t="s">
        <v>8098</v>
      </c>
      <c r="D2697">
        <v>994594</v>
      </c>
      <c r="E2697">
        <v>130</v>
      </c>
      <c r="F2697">
        <v>123</v>
      </c>
      <c r="G2697">
        <v>107</v>
      </c>
      <c r="J2697">
        <v>1967</v>
      </c>
      <c r="K2697">
        <v>1983</v>
      </c>
      <c r="L2697">
        <v>1</v>
      </c>
      <c r="O2697" t="s">
        <v>8099</v>
      </c>
      <c r="P2697">
        <v>5</v>
      </c>
      <c r="Q2697">
        <v>6</v>
      </c>
    </row>
    <row r="2698" spans="1:17" x14ac:dyDescent="0.25">
      <c r="A2698" s="43">
        <v>2696</v>
      </c>
      <c r="B2698" t="s">
        <v>8100</v>
      </c>
      <c r="C2698" t="s">
        <v>8101</v>
      </c>
      <c r="D2698">
        <v>2691199</v>
      </c>
      <c r="E2698">
        <v>130</v>
      </c>
      <c r="F2698">
        <v>56</v>
      </c>
      <c r="G2698">
        <v>108</v>
      </c>
      <c r="J2698">
        <v>2008</v>
      </c>
      <c r="L2698">
        <v>2</v>
      </c>
      <c r="M2698">
        <v>7</v>
      </c>
      <c r="N2698">
        <v>90</v>
      </c>
      <c r="O2698" t="s">
        <v>8102</v>
      </c>
      <c r="P2698">
        <v>5</v>
      </c>
      <c r="Q2698">
        <v>6</v>
      </c>
    </row>
    <row r="2699" spans="1:17" x14ac:dyDescent="0.25">
      <c r="A2699" s="43">
        <v>2697</v>
      </c>
      <c r="B2699" t="s">
        <v>8103</v>
      </c>
      <c r="C2699" t="s">
        <v>8104</v>
      </c>
      <c r="D2699">
        <v>996456</v>
      </c>
      <c r="E2699">
        <v>120</v>
      </c>
      <c r="F2699">
        <v>157</v>
      </c>
      <c r="G2699">
        <v>202</v>
      </c>
      <c r="J2699">
        <v>2002</v>
      </c>
      <c r="L2699">
        <v>2</v>
      </c>
      <c r="M2699">
        <v>7</v>
      </c>
      <c r="N2699">
        <v>90</v>
      </c>
      <c r="O2699" t="s">
        <v>8105</v>
      </c>
      <c r="P2699">
        <v>5</v>
      </c>
      <c r="Q2699">
        <v>6</v>
      </c>
    </row>
    <row r="2700" spans="1:17" x14ac:dyDescent="0.25">
      <c r="A2700" s="43">
        <v>2698</v>
      </c>
      <c r="B2700" t="s">
        <v>8106</v>
      </c>
      <c r="C2700" t="s">
        <v>8107</v>
      </c>
      <c r="D2700">
        <v>997176</v>
      </c>
      <c r="E2700">
        <v>130</v>
      </c>
      <c r="F2700">
        <v>123</v>
      </c>
      <c r="G2700">
        <v>123</v>
      </c>
      <c r="J2700">
        <v>1966</v>
      </c>
      <c r="L2700">
        <v>2</v>
      </c>
      <c r="M2700">
        <v>7</v>
      </c>
      <c r="O2700" t="s">
        <v>8108</v>
      </c>
      <c r="P2700">
        <v>5</v>
      </c>
      <c r="Q2700">
        <v>6</v>
      </c>
    </row>
    <row r="2701" spans="1:17" x14ac:dyDescent="0.25">
      <c r="A2701" s="43">
        <v>2699</v>
      </c>
      <c r="B2701" t="s">
        <v>8109</v>
      </c>
      <c r="C2701" t="s">
        <v>8110</v>
      </c>
      <c r="D2701">
        <v>993823</v>
      </c>
      <c r="E2701">
        <v>120</v>
      </c>
      <c r="F2701">
        <v>109</v>
      </c>
      <c r="G2701">
        <v>109</v>
      </c>
      <c r="J2701">
        <v>1973</v>
      </c>
      <c r="L2701">
        <v>2</v>
      </c>
      <c r="M2701">
        <v>7</v>
      </c>
      <c r="O2701" t="s">
        <v>8111</v>
      </c>
      <c r="P2701">
        <v>5</v>
      </c>
      <c r="Q2701">
        <v>6</v>
      </c>
    </row>
    <row r="2702" spans="1:17" x14ac:dyDescent="0.25">
      <c r="A2702" s="43">
        <v>2700</v>
      </c>
      <c r="B2702" t="s">
        <v>8112</v>
      </c>
      <c r="C2702" t="s">
        <v>8113</v>
      </c>
      <c r="D2702">
        <v>993970</v>
      </c>
      <c r="E2702">
        <v>120</v>
      </c>
      <c r="F2702">
        <v>164</v>
      </c>
      <c r="G2702">
        <v>164</v>
      </c>
      <c r="J2702">
        <v>1972</v>
      </c>
      <c r="K2702">
        <v>1987</v>
      </c>
      <c r="L2702">
        <v>2</v>
      </c>
      <c r="M2702">
        <v>7</v>
      </c>
      <c r="N2702">
        <v>2</v>
      </c>
      <c r="O2702" t="s">
        <v>8114</v>
      </c>
      <c r="P2702">
        <v>5</v>
      </c>
      <c r="Q2702">
        <v>6</v>
      </c>
    </row>
    <row r="2703" spans="1:17" x14ac:dyDescent="0.25">
      <c r="A2703" s="43">
        <v>2701</v>
      </c>
      <c r="B2703" t="s">
        <v>8115</v>
      </c>
      <c r="C2703" t="s">
        <v>8116</v>
      </c>
      <c r="D2703">
        <v>996386</v>
      </c>
      <c r="E2703">
        <v>120</v>
      </c>
      <c r="F2703">
        <v>151</v>
      </c>
      <c r="G2703">
        <v>234</v>
      </c>
      <c r="J2703">
        <v>1976</v>
      </c>
      <c r="K2703">
        <v>1984</v>
      </c>
      <c r="L2703">
        <v>2</v>
      </c>
      <c r="M2703">
        <v>7</v>
      </c>
      <c r="N2703">
        <v>2</v>
      </c>
      <c r="O2703" t="s">
        <v>8117</v>
      </c>
      <c r="P2703">
        <v>5</v>
      </c>
      <c r="Q2703">
        <v>6</v>
      </c>
    </row>
    <row r="2704" spans="1:17" x14ac:dyDescent="0.25">
      <c r="A2704" s="43">
        <v>2702</v>
      </c>
      <c r="B2704" t="s">
        <v>8118</v>
      </c>
      <c r="C2704" t="s">
        <v>8119</v>
      </c>
      <c r="D2704">
        <v>993894</v>
      </c>
      <c r="E2704">
        <v>120</v>
      </c>
      <c r="F2704">
        <v>102</v>
      </c>
      <c r="G2704">
        <v>102</v>
      </c>
      <c r="J2704">
        <v>1968</v>
      </c>
      <c r="L2704">
        <v>1</v>
      </c>
      <c r="O2704" t="s">
        <v>8120</v>
      </c>
      <c r="P2704">
        <v>5</v>
      </c>
      <c r="Q2704">
        <v>6</v>
      </c>
    </row>
    <row r="2705" spans="1:17" x14ac:dyDescent="0.25">
      <c r="A2705" s="43">
        <v>2703</v>
      </c>
      <c r="B2705" t="s">
        <v>8121</v>
      </c>
      <c r="C2705" t="s">
        <v>8122</v>
      </c>
      <c r="D2705">
        <v>995704</v>
      </c>
      <c r="E2705">
        <v>510</v>
      </c>
      <c r="F2705">
        <v>63</v>
      </c>
      <c r="G2705">
        <v>63</v>
      </c>
      <c r="J2705">
        <v>1955</v>
      </c>
      <c r="K2705">
        <v>1964</v>
      </c>
      <c r="L2705">
        <v>7</v>
      </c>
      <c r="M2705">
        <v>1</v>
      </c>
      <c r="O2705" t="s">
        <v>8123</v>
      </c>
      <c r="P2705">
        <v>5</v>
      </c>
      <c r="Q2705">
        <v>6</v>
      </c>
    </row>
    <row r="2706" spans="1:17" x14ac:dyDescent="0.25">
      <c r="A2706" s="43">
        <v>2704</v>
      </c>
      <c r="B2706" t="s">
        <v>8124</v>
      </c>
      <c r="C2706" t="s">
        <v>8125</v>
      </c>
      <c r="D2706">
        <v>996587</v>
      </c>
      <c r="E2706">
        <v>120</v>
      </c>
      <c r="F2706">
        <v>131</v>
      </c>
      <c r="G2706">
        <v>131</v>
      </c>
      <c r="J2706">
        <v>1979</v>
      </c>
      <c r="L2706">
        <v>7</v>
      </c>
      <c r="M2706">
        <v>1</v>
      </c>
      <c r="O2706" t="s">
        <v>8126</v>
      </c>
      <c r="P2706">
        <v>5</v>
      </c>
      <c r="Q2706">
        <v>6</v>
      </c>
    </row>
    <row r="2707" spans="1:17" x14ac:dyDescent="0.25">
      <c r="A2707" s="43">
        <v>2705</v>
      </c>
      <c r="B2707" t="s">
        <v>8127</v>
      </c>
      <c r="C2707" t="s">
        <v>8128</v>
      </c>
      <c r="D2707">
        <v>100133738</v>
      </c>
      <c r="E2707">
        <v>131</v>
      </c>
      <c r="F2707">
        <v>114</v>
      </c>
      <c r="G2707">
        <v>114</v>
      </c>
      <c r="J2707">
        <v>2018</v>
      </c>
      <c r="L2707">
        <v>1</v>
      </c>
      <c r="O2707" t="s">
        <v>8129</v>
      </c>
      <c r="P2707">
        <v>5</v>
      </c>
      <c r="Q2707">
        <v>6</v>
      </c>
    </row>
    <row r="2708" spans="1:17" x14ac:dyDescent="0.25">
      <c r="A2708" s="43">
        <v>2706</v>
      </c>
      <c r="B2708" t="s">
        <v>8130</v>
      </c>
      <c r="C2708" t="s">
        <v>8131</v>
      </c>
      <c r="D2708">
        <v>995114</v>
      </c>
      <c r="E2708">
        <v>130</v>
      </c>
      <c r="F2708">
        <v>123</v>
      </c>
      <c r="G2708">
        <v>107</v>
      </c>
      <c r="J2708">
        <v>1969</v>
      </c>
      <c r="L2708">
        <v>1</v>
      </c>
      <c r="O2708" t="s">
        <v>8132</v>
      </c>
      <c r="P2708">
        <v>5</v>
      </c>
      <c r="Q2708">
        <v>6</v>
      </c>
    </row>
    <row r="2709" spans="1:17" x14ac:dyDescent="0.25">
      <c r="A2709" s="43">
        <v>2707</v>
      </c>
      <c r="B2709" t="s">
        <v>8133</v>
      </c>
      <c r="C2709" t="s">
        <v>8134</v>
      </c>
      <c r="D2709">
        <v>996605</v>
      </c>
      <c r="E2709">
        <v>120</v>
      </c>
      <c r="F2709">
        <v>119</v>
      </c>
      <c r="G2709">
        <v>109</v>
      </c>
      <c r="J2709">
        <v>1977</v>
      </c>
      <c r="L2709">
        <v>2</v>
      </c>
      <c r="M2709">
        <v>7</v>
      </c>
      <c r="O2709" t="s">
        <v>8135</v>
      </c>
      <c r="P2709">
        <v>5</v>
      </c>
      <c r="Q2709">
        <v>6</v>
      </c>
    </row>
    <row r="2710" spans="1:17" x14ac:dyDescent="0.25">
      <c r="A2710" s="43">
        <v>2708</v>
      </c>
      <c r="B2710" t="s">
        <v>8136</v>
      </c>
      <c r="C2710" t="s">
        <v>8137</v>
      </c>
      <c r="D2710">
        <v>100089012</v>
      </c>
      <c r="E2710">
        <v>130</v>
      </c>
      <c r="F2710">
        <v>135</v>
      </c>
      <c r="G2710">
        <v>135</v>
      </c>
      <c r="J2710">
        <v>2015</v>
      </c>
      <c r="L2710">
        <v>1</v>
      </c>
      <c r="O2710" t="s">
        <v>8138</v>
      </c>
      <c r="P2710">
        <v>5</v>
      </c>
      <c r="Q2710">
        <v>6</v>
      </c>
    </row>
    <row r="2711" spans="1:17" x14ac:dyDescent="0.25">
      <c r="A2711" s="43">
        <v>2709</v>
      </c>
      <c r="B2711" t="s">
        <v>8139</v>
      </c>
      <c r="C2711" t="s">
        <v>8140</v>
      </c>
      <c r="D2711">
        <v>994045</v>
      </c>
      <c r="E2711">
        <v>120</v>
      </c>
      <c r="F2711">
        <v>134</v>
      </c>
      <c r="G2711">
        <v>134</v>
      </c>
      <c r="J2711">
        <v>1969</v>
      </c>
      <c r="L2711">
        <v>2</v>
      </c>
      <c r="M2711">
        <v>7</v>
      </c>
      <c r="O2711" t="s">
        <v>8141</v>
      </c>
      <c r="P2711">
        <v>5</v>
      </c>
      <c r="Q2711">
        <v>6</v>
      </c>
    </row>
    <row r="2712" spans="1:17" x14ac:dyDescent="0.25">
      <c r="A2712" s="43">
        <v>2710</v>
      </c>
      <c r="B2712" t="s">
        <v>8142</v>
      </c>
      <c r="C2712" t="s">
        <v>8143</v>
      </c>
      <c r="D2712">
        <v>995313</v>
      </c>
      <c r="E2712">
        <v>130</v>
      </c>
      <c r="F2712">
        <v>126</v>
      </c>
      <c r="G2712">
        <v>170</v>
      </c>
      <c r="J2712">
        <v>1971</v>
      </c>
      <c r="L2712">
        <v>1</v>
      </c>
      <c r="O2712" t="s">
        <v>8144</v>
      </c>
      <c r="P2712">
        <v>5</v>
      </c>
      <c r="Q2712">
        <v>6</v>
      </c>
    </row>
    <row r="2713" spans="1:17" x14ac:dyDescent="0.25">
      <c r="A2713" s="43">
        <v>2711</v>
      </c>
      <c r="B2713" t="s">
        <v>8145</v>
      </c>
      <c r="C2713" t="s">
        <v>8146</v>
      </c>
      <c r="D2713">
        <v>995421</v>
      </c>
      <c r="E2713">
        <v>130</v>
      </c>
      <c r="F2713">
        <v>107</v>
      </c>
      <c r="G2713">
        <v>107</v>
      </c>
      <c r="J2713">
        <v>1970</v>
      </c>
      <c r="K2713">
        <v>1983</v>
      </c>
      <c r="L2713">
        <v>1</v>
      </c>
      <c r="O2713" t="s">
        <v>8147</v>
      </c>
      <c r="P2713">
        <v>5</v>
      </c>
      <c r="Q2713">
        <v>6</v>
      </c>
    </row>
    <row r="2714" spans="1:17" x14ac:dyDescent="0.25">
      <c r="A2714" s="43">
        <v>2712</v>
      </c>
      <c r="B2714" t="s">
        <v>8148</v>
      </c>
      <c r="C2714" t="s">
        <v>8149</v>
      </c>
      <c r="D2714">
        <v>993690</v>
      </c>
      <c r="E2714">
        <v>120</v>
      </c>
      <c r="F2714">
        <v>134</v>
      </c>
      <c r="G2714">
        <v>134</v>
      </c>
      <c r="J2714">
        <v>1971</v>
      </c>
      <c r="L2714">
        <v>2</v>
      </c>
      <c r="M2714">
        <v>7</v>
      </c>
      <c r="O2714" t="s">
        <v>8150</v>
      </c>
      <c r="P2714">
        <v>5</v>
      </c>
      <c r="Q2714">
        <v>6</v>
      </c>
    </row>
    <row r="2715" spans="1:17" x14ac:dyDescent="0.25">
      <c r="A2715" s="43">
        <v>2713</v>
      </c>
      <c r="B2715" t="s">
        <v>8151</v>
      </c>
      <c r="C2715" t="s">
        <v>8152</v>
      </c>
      <c r="D2715">
        <v>997090</v>
      </c>
      <c r="E2715">
        <v>130</v>
      </c>
      <c r="F2715">
        <v>59</v>
      </c>
      <c r="G2715">
        <v>104</v>
      </c>
      <c r="J2715">
        <v>1977</v>
      </c>
      <c r="L2715">
        <v>1</v>
      </c>
      <c r="O2715" t="s">
        <v>8153</v>
      </c>
      <c r="P2715">
        <v>5</v>
      </c>
      <c r="Q2715">
        <v>6</v>
      </c>
    </row>
    <row r="2716" spans="1:17" x14ac:dyDescent="0.25">
      <c r="A2716" s="43">
        <v>2714</v>
      </c>
      <c r="B2716" t="s">
        <v>8154</v>
      </c>
      <c r="C2716" t="s">
        <v>8155</v>
      </c>
      <c r="D2716">
        <v>994677</v>
      </c>
      <c r="E2716">
        <v>120</v>
      </c>
      <c r="F2716">
        <v>110</v>
      </c>
      <c r="G2716">
        <v>176</v>
      </c>
      <c r="J2716">
        <v>1870</v>
      </c>
      <c r="K2716">
        <v>1992</v>
      </c>
      <c r="L2716">
        <v>2</v>
      </c>
      <c r="M2716">
        <v>7</v>
      </c>
      <c r="O2716" t="s">
        <v>8156</v>
      </c>
      <c r="P2716">
        <v>5</v>
      </c>
      <c r="Q2716">
        <v>6</v>
      </c>
    </row>
    <row r="2717" spans="1:17" x14ac:dyDescent="0.25">
      <c r="A2717" s="43">
        <v>2715</v>
      </c>
      <c r="B2717" t="s">
        <v>8157</v>
      </c>
      <c r="C2717" t="s">
        <v>8158</v>
      </c>
      <c r="D2717">
        <v>997178</v>
      </c>
      <c r="E2717">
        <v>130</v>
      </c>
      <c r="F2717">
        <v>78</v>
      </c>
      <c r="G2717">
        <v>113</v>
      </c>
      <c r="J2717">
        <v>1964</v>
      </c>
      <c r="L2717">
        <v>2</v>
      </c>
      <c r="M2717">
        <v>3</v>
      </c>
      <c r="O2717" t="s">
        <v>8159</v>
      </c>
      <c r="P2717">
        <v>5</v>
      </c>
      <c r="Q2717">
        <v>6</v>
      </c>
    </row>
    <row r="2718" spans="1:17" x14ac:dyDescent="0.25">
      <c r="A2718" s="43">
        <v>2716</v>
      </c>
      <c r="B2718" t="s">
        <v>8160</v>
      </c>
      <c r="C2718" t="s">
        <v>8161</v>
      </c>
      <c r="D2718">
        <v>996433</v>
      </c>
      <c r="E2718">
        <v>120</v>
      </c>
      <c r="F2718">
        <v>302</v>
      </c>
      <c r="G2718">
        <v>258</v>
      </c>
      <c r="J2718">
        <v>1971</v>
      </c>
      <c r="K2718">
        <v>2000</v>
      </c>
      <c r="L2718">
        <v>2</v>
      </c>
      <c r="M2718">
        <v>7</v>
      </c>
      <c r="N2718">
        <v>5</v>
      </c>
      <c r="O2718" t="s">
        <v>8162</v>
      </c>
      <c r="P2718">
        <v>5</v>
      </c>
      <c r="Q2718">
        <v>6</v>
      </c>
    </row>
    <row r="2719" spans="1:17" x14ac:dyDescent="0.25">
      <c r="A2719" s="43">
        <v>2717</v>
      </c>
      <c r="B2719" t="s">
        <v>8163</v>
      </c>
      <c r="C2719" t="s">
        <v>8164</v>
      </c>
      <c r="D2719">
        <v>996335</v>
      </c>
      <c r="E2719">
        <v>120</v>
      </c>
      <c r="F2719">
        <v>142</v>
      </c>
      <c r="G2719">
        <v>142</v>
      </c>
      <c r="J2719">
        <v>1959</v>
      </c>
      <c r="K2719">
        <v>1974</v>
      </c>
      <c r="L2719">
        <v>2</v>
      </c>
      <c r="M2719">
        <v>7</v>
      </c>
      <c r="N2719">
        <v>80</v>
      </c>
      <c r="O2719" t="s">
        <v>8165</v>
      </c>
      <c r="P2719">
        <v>5</v>
      </c>
      <c r="Q2719">
        <v>6</v>
      </c>
    </row>
    <row r="2720" spans="1:17" x14ac:dyDescent="0.25">
      <c r="A2720" s="43">
        <v>2718</v>
      </c>
      <c r="B2720" t="s">
        <v>8166</v>
      </c>
      <c r="C2720" t="s">
        <v>8167</v>
      </c>
      <c r="D2720">
        <v>995927</v>
      </c>
      <c r="E2720">
        <v>140</v>
      </c>
      <c r="F2720">
        <v>1606</v>
      </c>
      <c r="G2720">
        <v>1583</v>
      </c>
      <c r="J2720">
        <v>1966</v>
      </c>
      <c r="L2720">
        <v>1</v>
      </c>
      <c r="O2720" t="s">
        <v>8168</v>
      </c>
      <c r="P2720">
        <v>5</v>
      </c>
      <c r="Q2720">
        <v>6</v>
      </c>
    </row>
    <row r="2721" spans="1:17" x14ac:dyDescent="0.25">
      <c r="A2721" s="43">
        <v>2719</v>
      </c>
      <c r="B2721" t="s">
        <v>8169</v>
      </c>
      <c r="C2721" t="s">
        <v>8170</v>
      </c>
      <c r="D2721">
        <v>994321</v>
      </c>
      <c r="E2721">
        <v>120</v>
      </c>
      <c r="F2721">
        <v>119</v>
      </c>
      <c r="G2721">
        <v>119</v>
      </c>
      <c r="J2721">
        <v>1970</v>
      </c>
      <c r="L2721">
        <v>1</v>
      </c>
      <c r="O2721" t="s">
        <v>8171</v>
      </c>
      <c r="P2721">
        <v>5</v>
      </c>
      <c r="Q2721">
        <v>6</v>
      </c>
    </row>
    <row r="2722" spans="1:17" x14ac:dyDescent="0.25">
      <c r="A2722" s="43">
        <v>2720</v>
      </c>
      <c r="B2722" t="s">
        <v>8172</v>
      </c>
      <c r="C2722" t="s">
        <v>8173</v>
      </c>
      <c r="D2722">
        <v>995868</v>
      </c>
      <c r="E2722">
        <v>120</v>
      </c>
      <c r="F2722">
        <v>206</v>
      </c>
      <c r="G2722">
        <v>206</v>
      </c>
      <c r="J2722">
        <v>2009</v>
      </c>
      <c r="L2722">
        <v>2</v>
      </c>
      <c r="M2722">
        <v>7</v>
      </c>
      <c r="N2722">
        <v>2</v>
      </c>
      <c r="O2722" t="s">
        <v>8174</v>
      </c>
      <c r="P2722">
        <v>5</v>
      </c>
      <c r="Q2722">
        <v>6</v>
      </c>
    </row>
    <row r="2723" spans="1:17" x14ac:dyDescent="0.25">
      <c r="A2723" s="43">
        <v>2721</v>
      </c>
      <c r="B2723" t="s">
        <v>8175</v>
      </c>
      <c r="C2723" t="s">
        <v>8176</v>
      </c>
      <c r="D2723">
        <v>995608</v>
      </c>
      <c r="E2723">
        <v>120</v>
      </c>
      <c r="F2723">
        <v>86</v>
      </c>
      <c r="G2723">
        <v>141</v>
      </c>
      <c r="J2723">
        <v>1987</v>
      </c>
      <c r="L2723">
        <v>2</v>
      </c>
      <c r="M2723">
        <v>7</v>
      </c>
      <c r="O2723" t="s">
        <v>8177</v>
      </c>
      <c r="P2723">
        <v>5</v>
      </c>
      <c r="Q2723">
        <v>6</v>
      </c>
    </row>
    <row r="2724" spans="1:17" x14ac:dyDescent="0.25">
      <c r="A2724" s="43">
        <v>2722</v>
      </c>
      <c r="B2724" t="s">
        <v>8178</v>
      </c>
      <c r="C2724" t="s">
        <v>773</v>
      </c>
      <c r="D2724">
        <v>994093</v>
      </c>
      <c r="E2724">
        <v>440</v>
      </c>
      <c r="F2724">
        <v>683</v>
      </c>
      <c r="H2724">
        <v>1615</v>
      </c>
      <c r="J2724">
        <v>1980</v>
      </c>
      <c r="L2724">
        <v>2</v>
      </c>
      <c r="M2724">
        <v>7</v>
      </c>
      <c r="O2724" t="s">
        <v>8179</v>
      </c>
      <c r="P2724">
        <v>5</v>
      </c>
      <c r="Q2724">
        <v>6</v>
      </c>
    </row>
    <row r="2725" spans="1:17" x14ac:dyDescent="0.25">
      <c r="A2725" s="43">
        <v>2723</v>
      </c>
      <c r="B2725" t="s">
        <v>8180</v>
      </c>
      <c r="C2725" t="s">
        <v>8181</v>
      </c>
      <c r="D2725">
        <v>100103482</v>
      </c>
      <c r="E2725">
        <v>131</v>
      </c>
      <c r="F2725">
        <v>120</v>
      </c>
      <c r="G2725">
        <v>120</v>
      </c>
      <c r="J2725">
        <v>2018</v>
      </c>
      <c r="L2725">
        <v>1</v>
      </c>
      <c r="O2725" t="s">
        <v>1002</v>
      </c>
      <c r="P2725">
        <v>5</v>
      </c>
      <c r="Q2725">
        <v>6</v>
      </c>
    </row>
    <row r="2726" spans="1:17" x14ac:dyDescent="0.25">
      <c r="A2726" s="43">
        <v>2724</v>
      </c>
      <c r="B2726" t="s">
        <v>8182</v>
      </c>
      <c r="C2726" t="s">
        <v>8183</v>
      </c>
      <c r="D2726">
        <v>996686</v>
      </c>
      <c r="E2726">
        <v>120</v>
      </c>
      <c r="F2726">
        <v>98</v>
      </c>
      <c r="G2726">
        <v>167</v>
      </c>
      <c r="J2726">
        <v>2004</v>
      </c>
      <c r="L2726">
        <v>2</v>
      </c>
      <c r="M2726">
        <v>7</v>
      </c>
      <c r="N2726">
        <v>2</v>
      </c>
      <c r="O2726" t="s">
        <v>8184</v>
      </c>
      <c r="P2726">
        <v>5</v>
      </c>
      <c r="Q2726">
        <v>6</v>
      </c>
    </row>
    <row r="2727" spans="1:17" x14ac:dyDescent="0.25">
      <c r="A2727" s="43">
        <v>2725</v>
      </c>
      <c r="B2727" t="s">
        <v>8185</v>
      </c>
      <c r="C2727" t="s">
        <v>8186</v>
      </c>
      <c r="D2727">
        <v>996346</v>
      </c>
      <c r="E2727">
        <v>120</v>
      </c>
      <c r="F2727">
        <v>133</v>
      </c>
      <c r="G2727">
        <v>185</v>
      </c>
      <c r="J2727">
        <v>1954</v>
      </c>
      <c r="K2727">
        <v>1976</v>
      </c>
      <c r="L2727">
        <v>2</v>
      </c>
      <c r="M2727">
        <v>7</v>
      </c>
      <c r="O2727" t="s">
        <v>8187</v>
      </c>
      <c r="P2727">
        <v>5</v>
      </c>
      <c r="Q2727">
        <v>6</v>
      </c>
    </row>
    <row r="2728" spans="1:17" x14ac:dyDescent="0.25">
      <c r="A2728" s="43">
        <v>2726</v>
      </c>
      <c r="B2728" t="s">
        <v>8188</v>
      </c>
      <c r="C2728" t="s">
        <v>8189</v>
      </c>
      <c r="D2728">
        <v>993665</v>
      </c>
      <c r="E2728">
        <v>120</v>
      </c>
      <c r="F2728">
        <v>170</v>
      </c>
      <c r="G2728">
        <v>170</v>
      </c>
      <c r="J2728">
        <v>1969</v>
      </c>
      <c r="K2728">
        <v>1979</v>
      </c>
      <c r="L2728">
        <v>2</v>
      </c>
      <c r="M2728">
        <v>7</v>
      </c>
      <c r="O2728" t="s">
        <v>8190</v>
      </c>
      <c r="P2728">
        <v>5</v>
      </c>
      <c r="Q2728">
        <v>6</v>
      </c>
    </row>
    <row r="2729" spans="1:17" x14ac:dyDescent="0.25">
      <c r="A2729" s="43">
        <v>2727</v>
      </c>
      <c r="B2729" t="s">
        <v>8191</v>
      </c>
      <c r="C2729" t="s">
        <v>8192</v>
      </c>
      <c r="D2729">
        <v>2540528</v>
      </c>
      <c r="E2729">
        <v>120</v>
      </c>
      <c r="F2729">
        <v>154</v>
      </c>
      <c r="G2729">
        <v>154</v>
      </c>
      <c r="J2729">
        <v>2000</v>
      </c>
      <c r="L2729">
        <v>1</v>
      </c>
      <c r="O2729" t="s">
        <v>8193</v>
      </c>
      <c r="P2729">
        <v>5</v>
      </c>
      <c r="Q2729">
        <v>6</v>
      </c>
    </row>
    <row r="2730" spans="1:17" x14ac:dyDescent="0.25">
      <c r="A2730" s="43">
        <v>2728</v>
      </c>
      <c r="B2730" t="s">
        <v>8194</v>
      </c>
      <c r="C2730" t="s">
        <v>8195</v>
      </c>
      <c r="D2730">
        <v>2685068</v>
      </c>
      <c r="E2730">
        <v>130</v>
      </c>
      <c r="F2730">
        <v>63</v>
      </c>
      <c r="G2730">
        <v>125</v>
      </c>
      <c r="J2730">
        <v>2008</v>
      </c>
      <c r="L2730">
        <v>1</v>
      </c>
      <c r="N2730">
        <v>90</v>
      </c>
      <c r="O2730" t="s">
        <v>8196</v>
      </c>
      <c r="P2730">
        <v>5</v>
      </c>
      <c r="Q2730">
        <v>6</v>
      </c>
    </row>
    <row r="2731" spans="1:17" x14ac:dyDescent="0.25">
      <c r="A2731" s="43">
        <v>2729</v>
      </c>
      <c r="B2731" t="s">
        <v>8197</v>
      </c>
      <c r="C2731" t="s">
        <v>8198</v>
      </c>
      <c r="D2731">
        <v>100094118</v>
      </c>
      <c r="E2731">
        <v>130</v>
      </c>
      <c r="F2731">
        <v>120</v>
      </c>
      <c r="G2731">
        <v>120</v>
      </c>
      <c r="J2731">
        <v>2016</v>
      </c>
      <c r="L2731">
        <v>1</v>
      </c>
      <c r="O2731" t="s">
        <v>8199</v>
      </c>
      <c r="P2731">
        <v>5</v>
      </c>
      <c r="Q2731">
        <v>6</v>
      </c>
    </row>
    <row r="2732" spans="1:17" x14ac:dyDescent="0.25">
      <c r="A2732" s="43">
        <v>2730</v>
      </c>
      <c r="B2732" t="s">
        <v>8200</v>
      </c>
      <c r="C2732" t="s">
        <v>8201</v>
      </c>
      <c r="D2732">
        <v>996374</v>
      </c>
      <c r="E2732">
        <v>120</v>
      </c>
      <c r="F2732">
        <v>181</v>
      </c>
      <c r="G2732">
        <v>156</v>
      </c>
      <c r="J2732">
        <v>1964</v>
      </c>
      <c r="K2732">
        <v>1998</v>
      </c>
      <c r="L2732">
        <v>2</v>
      </c>
      <c r="M2732">
        <v>7</v>
      </c>
      <c r="N2732">
        <v>2</v>
      </c>
      <c r="O2732" t="s">
        <v>8202</v>
      </c>
      <c r="P2732">
        <v>5</v>
      </c>
      <c r="Q2732">
        <v>6</v>
      </c>
    </row>
    <row r="2733" spans="1:17" x14ac:dyDescent="0.25">
      <c r="A2733" s="43">
        <v>2731</v>
      </c>
      <c r="B2733" t="s">
        <v>8203</v>
      </c>
      <c r="C2733" t="s">
        <v>8204</v>
      </c>
      <c r="D2733">
        <v>994876</v>
      </c>
      <c r="E2733">
        <v>440</v>
      </c>
      <c r="F2733">
        <v>37</v>
      </c>
      <c r="H2733">
        <v>37</v>
      </c>
      <c r="J2733">
        <v>2009</v>
      </c>
      <c r="L2733">
        <v>9</v>
      </c>
      <c r="O2733" t="s">
        <v>8205</v>
      </c>
      <c r="P2733">
        <v>5</v>
      </c>
      <c r="Q2733">
        <v>6</v>
      </c>
    </row>
    <row r="2734" spans="1:17" x14ac:dyDescent="0.25">
      <c r="A2734" s="43">
        <v>2732</v>
      </c>
      <c r="B2734" t="s">
        <v>8206</v>
      </c>
      <c r="C2734" t="s">
        <v>8207</v>
      </c>
      <c r="D2734">
        <v>996018</v>
      </c>
      <c r="E2734">
        <v>120</v>
      </c>
      <c r="F2734">
        <v>103</v>
      </c>
      <c r="G2734">
        <v>119</v>
      </c>
      <c r="J2734">
        <v>1954</v>
      </c>
      <c r="L2734">
        <v>2</v>
      </c>
      <c r="M2734">
        <v>7</v>
      </c>
      <c r="O2734" t="s">
        <v>8208</v>
      </c>
      <c r="P2734">
        <v>5</v>
      </c>
      <c r="Q2734">
        <v>6</v>
      </c>
    </row>
    <row r="2735" spans="1:17" x14ac:dyDescent="0.25">
      <c r="A2735" s="43">
        <v>2733</v>
      </c>
      <c r="B2735" t="s">
        <v>8209</v>
      </c>
      <c r="C2735" t="s">
        <v>8210</v>
      </c>
      <c r="D2735">
        <v>996347</v>
      </c>
      <c r="E2735">
        <v>120</v>
      </c>
      <c r="F2735">
        <v>127</v>
      </c>
      <c r="G2735">
        <v>127</v>
      </c>
      <c r="J2735">
        <v>1978</v>
      </c>
      <c r="L2735">
        <v>5</v>
      </c>
      <c r="M2735">
        <v>1</v>
      </c>
      <c r="N2735">
        <v>2</v>
      </c>
      <c r="O2735" t="s">
        <v>8211</v>
      </c>
      <c r="P2735">
        <v>5</v>
      </c>
      <c r="Q2735">
        <v>6</v>
      </c>
    </row>
    <row r="2736" spans="1:17" x14ac:dyDescent="0.25">
      <c r="A2736" s="43">
        <v>2734</v>
      </c>
      <c r="B2736" t="s">
        <v>8212</v>
      </c>
      <c r="C2736" t="s">
        <v>8213</v>
      </c>
      <c r="D2736">
        <v>995869</v>
      </c>
      <c r="E2736">
        <v>120</v>
      </c>
      <c r="F2736">
        <v>94</v>
      </c>
      <c r="G2736">
        <v>161</v>
      </c>
      <c r="J2736">
        <v>1972</v>
      </c>
      <c r="L2736">
        <v>2</v>
      </c>
      <c r="M2736">
        <v>7</v>
      </c>
      <c r="N2736">
        <v>80</v>
      </c>
      <c r="O2736" t="s">
        <v>8214</v>
      </c>
      <c r="P2736">
        <v>5</v>
      </c>
      <c r="Q2736">
        <v>6</v>
      </c>
    </row>
    <row r="2737" spans="1:17" x14ac:dyDescent="0.25">
      <c r="A2737" s="43">
        <v>2735</v>
      </c>
      <c r="B2737" t="s">
        <v>8215</v>
      </c>
      <c r="C2737" t="s">
        <v>8216</v>
      </c>
      <c r="D2737">
        <v>994459</v>
      </c>
      <c r="E2737">
        <v>130</v>
      </c>
      <c r="F2737">
        <v>60</v>
      </c>
      <c r="G2737">
        <v>60</v>
      </c>
      <c r="J2737">
        <v>1993</v>
      </c>
      <c r="L2737">
        <v>1</v>
      </c>
      <c r="O2737" t="s">
        <v>8217</v>
      </c>
      <c r="P2737">
        <v>5</v>
      </c>
      <c r="Q2737">
        <v>6</v>
      </c>
    </row>
    <row r="2738" spans="1:17" x14ac:dyDescent="0.25">
      <c r="A2738" s="43">
        <v>2736</v>
      </c>
      <c r="B2738" t="s">
        <v>8218</v>
      </c>
      <c r="C2738" t="s">
        <v>8219</v>
      </c>
      <c r="D2738">
        <v>997373</v>
      </c>
      <c r="E2738">
        <v>120</v>
      </c>
      <c r="F2738">
        <v>118</v>
      </c>
      <c r="G2738">
        <v>118</v>
      </c>
      <c r="J2738">
        <v>1965</v>
      </c>
      <c r="L2738">
        <v>2</v>
      </c>
      <c r="M2738">
        <v>7</v>
      </c>
      <c r="N2738">
        <v>2</v>
      </c>
      <c r="O2738" t="s">
        <v>8220</v>
      </c>
      <c r="P2738">
        <v>5</v>
      </c>
      <c r="Q2738">
        <v>6</v>
      </c>
    </row>
    <row r="2739" spans="1:17" x14ac:dyDescent="0.25">
      <c r="A2739" s="43">
        <v>2737</v>
      </c>
      <c r="B2739" t="s">
        <v>8221</v>
      </c>
      <c r="C2739" t="s">
        <v>8222</v>
      </c>
      <c r="D2739">
        <v>2691195</v>
      </c>
      <c r="E2739">
        <v>130</v>
      </c>
      <c r="F2739">
        <v>56</v>
      </c>
      <c r="G2739">
        <v>108</v>
      </c>
      <c r="J2739">
        <v>2008</v>
      </c>
      <c r="L2739">
        <v>2</v>
      </c>
      <c r="M2739">
        <v>7</v>
      </c>
      <c r="N2739">
        <v>90</v>
      </c>
      <c r="O2739" t="s">
        <v>8223</v>
      </c>
      <c r="P2739">
        <v>5</v>
      </c>
      <c r="Q2739">
        <v>6</v>
      </c>
    </row>
    <row r="2740" spans="1:17" x14ac:dyDescent="0.25">
      <c r="A2740" s="43">
        <v>2738</v>
      </c>
      <c r="B2740" t="s">
        <v>8224</v>
      </c>
      <c r="C2740" t="s">
        <v>8225</v>
      </c>
      <c r="D2740">
        <v>996491</v>
      </c>
      <c r="E2740">
        <v>120</v>
      </c>
      <c r="F2740">
        <v>111</v>
      </c>
      <c r="G2740">
        <v>111</v>
      </c>
      <c r="J2740">
        <v>1976</v>
      </c>
      <c r="L2740">
        <v>2</v>
      </c>
      <c r="M2740">
        <v>7</v>
      </c>
      <c r="N2740">
        <v>2</v>
      </c>
      <c r="O2740" t="s">
        <v>8226</v>
      </c>
      <c r="P2740">
        <v>5</v>
      </c>
      <c r="Q2740">
        <v>6</v>
      </c>
    </row>
    <row r="2741" spans="1:17" x14ac:dyDescent="0.25">
      <c r="A2741" s="43">
        <v>2739</v>
      </c>
      <c r="B2741" t="s">
        <v>8227</v>
      </c>
      <c r="C2741" t="s">
        <v>8228</v>
      </c>
      <c r="D2741">
        <v>997240</v>
      </c>
      <c r="E2741">
        <v>130</v>
      </c>
      <c r="F2741">
        <v>52</v>
      </c>
      <c r="G2741">
        <v>91</v>
      </c>
      <c r="J2741">
        <v>1967</v>
      </c>
      <c r="L2741">
        <v>7</v>
      </c>
      <c r="M2741">
        <v>1</v>
      </c>
      <c r="O2741" t="s">
        <v>8229</v>
      </c>
      <c r="P2741">
        <v>5</v>
      </c>
      <c r="Q2741">
        <v>6</v>
      </c>
    </row>
    <row r="2742" spans="1:17" x14ac:dyDescent="0.25">
      <c r="A2742" s="43">
        <v>2740</v>
      </c>
      <c r="B2742" t="s">
        <v>8230</v>
      </c>
      <c r="C2742" t="s">
        <v>8231</v>
      </c>
      <c r="D2742">
        <v>995851</v>
      </c>
      <c r="E2742">
        <v>130</v>
      </c>
      <c r="F2742">
        <v>1222</v>
      </c>
      <c r="G2742">
        <v>1222</v>
      </c>
      <c r="L2742">
        <v>2</v>
      </c>
      <c r="M2742">
        <v>7</v>
      </c>
      <c r="N2742">
        <v>90</v>
      </c>
      <c r="O2742" t="s">
        <v>8232</v>
      </c>
      <c r="P2742">
        <v>5</v>
      </c>
      <c r="Q2742">
        <v>9</v>
      </c>
    </row>
    <row r="2743" spans="1:17" x14ac:dyDescent="0.25">
      <c r="A2743" s="43">
        <v>2741</v>
      </c>
      <c r="B2743" t="s">
        <v>8233</v>
      </c>
      <c r="C2743" t="s">
        <v>8234</v>
      </c>
      <c r="D2743">
        <v>993640</v>
      </c>
      <c r="E2743">
        <v>120</v>
      </c>
      <c r="F2743">
        <v>171</v>
      </c>
      <c r="G2743">
        <v>171</v>
      </c>
      <c r="J2743">
        <v>1969</v>
      </c>
      <c r="K2743">
        <v>1988</v>
      </c>
      <c r="L2743">
        <v>2</v>
      </c>
      <c r="M2743">
        <v>7</v>
      </c>
      <c r="N2743">
        <v>2</v>
      </c>
      <c r="O2743" t="s">
        <v>8235</v>
      </c>
      <c r="P2743">
        <v>5</v>
      </c>
      <c r="Q2743">
        <v>6</v>
      </c>
    </row>
    <row r="2744" spans="1:17" x14ac:dyDescent="0.25">
      <c r="A2744" s="43">
        <v>2742</v>
      </c>
      <c r="B2744" t="s">
        <v>8236</v>
      </c>
      <c r="C2744" t="s">
        <v>8237</v>
      </c>
      <c r="D2744">
        <v>100094132</v>
      </c>
      <c r="E2744">
        <v>130</v>
      </c>
      <c r="F2744">
        <v>130</v>
      </c>
      <c r="G2744">
        <v>130</v>
      </c>
      <c r="J2744">
        <v>2016</v>
      </c>
      <c r="L2744">
        <v>1</v>
      </c>
      <c r="O2744" t="s">
        <v>8238</v>
      </c>
      <c r="P2744">
        <v>5</v>
      </c>
      <c r="Q2744">
        <v>6</v>
      </c>
    </row>
    <row r="2745" spans="1:17" x14ac:dyDescent="0.25">
      <c r="A2745" s="43">
        <v>2743</v>
      </c>
      <c r="B2745" t="s">
        <v>8239</v>
      </c>
      <c r="C2745" t="s">
        <v>8240</v>
      </c>
      <c r="D2745">
        <v>2540568</v>
      </c>
      <c r="E2745">
        <v>130</v>
      </c>
      <c r="F2745">
        <v>133</v>
      </c>
      <c r="G2745">
        <v>133</v>
      </c>
      <c r="J2745">
        <v>2000</v>
      </c>
      <c r="L2745">
        <v>1</v>
      </c>
      <c r="O2745" t="s">
        <v>8241</v>
      </c>
      <c r="P2745">
        <v>5</v>
      </c>
      <c r="Q2745">
        <v>6</v>
      </c>
    </row>
    <row r="2746" spans="1:17" x14ac:dyDescent="0.25">
      <c r="A2746" s="43">
        <v>2744</v>
      </c>
      <c r="B2746" t="s">
        <v>8242</v>
      </c>
      <c r="C2746" t="s">
        <v>8243</v>
      </c>
      <c r="D2746">
        <v>995679</v>
      </c>
      <c r="E2746">
        <v>120</v>
      </c>
      <c r="F2746">
        <v>200</v>
      </c>
      <c r="G2746">
        <v>200</v>
      </c>
      <c r="J2746">
        <v>2017</v>
      </c>
      <c r="L2746">
        <v>2</v>
      </c>
      <c r="M2746">
        <v>7</v>
      </c>
      <c r="O2746" t="s">
        <v>8244</v>
      </c>
      <c r="P2746">
        <v>5</v>
      </c>
      <c r="Q2746">
        <v>6</v>
      </c>
    </row>
    <row r="2747" spans="1:17" x14ac:dyDescent="0.25">
      <c r="A2747" s="43">
        <v>2745</v>
      </c>
      <c r="B2747" t="s">
        <v>8245</v>
      </c>
      <c r="C2747" t="s">
        <v>8246</v>
      </c>
      <c r="D2747">
        <v>994553</v>
      </c>
      <c r="E2747">
        <v>120</v>
      </c>
      <c r="F2747">
        <v>255</v>
      </c>
      <c r="G2747">
        <v>366</v>
      </c>
      <c r="J2747">
        <v>1976</v>
      </c>
      <c r="K2747">
        <v>1996</v>
      </c>
      <c r="L2747">
        <v>2</v>
      </c>
      <c r="M2747">
        <v>7</v>
      </c>
      <c r="N2747">
        <v>2</v>
      </c>
      <c r="O2747" t="s">
        <v>8247</v>
      </c>
      <c r="P2747">
        <v>5</v>
      </c>
      <c r="Q2747">
        <v>6</v>
      </c>
    </row>
    <row r="2748" spans="1:17" x14ac:dyDescent="0.25">
      <c r="A2748" s="43">
        <v>2746</v>
      </c>
      <c r="B2748" t="s">
        <v>8248</v>
      </c>
      <c r="C2748" t="s">
        <v>8249</v>
      </c>
      <c r="D2748">
        <v>997301</v>
      </c>
      <c r="E2748">
        <v>130</v>
      </c>
      <c r="F2748">
        <v>63</v>
      </c>
      <c r="G2748">
        <v>112</v>
      </c>
      <c r="J2748">
        <v>1978</v>
      </c>
      <c r="L2748">
        <v>1</v>
      </c>
      <c r="O2748" t="s">
        <v>8250</v>
      </c>
      <c r="P2748">
        <v>5</v>
      </c>
      <c r="Q2748">
        <v>6</v>
      </c>
    </row>
    <row r="2749" spans="1:17" x14ac:dyDescent="0.25">
      <c r="A2749" s="43">
        <v>2747</v>
      </c>
      <c r="B2749" t="s">
        <v>8251</v>
      </c>
      <c r="C2749" t="s">
        <v>8252</v>
      </c>
      <c r="D2749">
        <v>100103488</v>
      </c>
      <c r="E2749">
        <v>131</v>
      </c>
      <c r="F2749">
        <v>120</v>
      </c>
      <c r="G2749">
        <v>120</v>
      </c>
      <c r="J2749">
        <v>2017</v>
      </c>
      <c r="L2749">
        <v>1</v>
      </c>
      <c r="O2749" t="s">
        <v>8253</v>
      </c>
      <c r="P2749">
        <v>5</v>
      </c>
      <c r="Q2749">
        <v>6</v>
      </c>
    </row>
    <row r="2750" spans="1:17" x14ac:dyDescent="0.25">
      <c r="A2750" s="43">
        <v>2748</v>
      </c>
      <c r="B2750" t="s">
        <v>8254</v>
      </c>
      <c r="C2750" t="s">
        <v>8255</v>
      </c>
      <c r="D2750">
        <v>995546</v>
      </c>
      <c r="E2750">
        <v>120</v>
      </c>
      <c r="F2750">
        <v>159</v>
      </c>
      <c r="G2750">
        <v>130</v>
      </c>
      <c r="J2750">
        <v>1972</v>
      </c>
      <c r="K2750">
        <v>1985</v>
      </c>
      <c r="L2750">
        <v>2</v>
      </c>
      <c r="M2750">
        <v>7</v>
      </c>
      <c r="O2750" t="s">
        <v>8256</v>
      </c>
      <c r="P2750">
        <v>5</v>
      </c>
      <c r="Q2750">
        <v>6</v>
      </c>
    </row>
    <row r="2751" spans="1:17" x14ac:dyDescent="0.25">
      <c r="A2751" s="43">
        <v>2749</v>
      </c>
      <c r="B2751" t="s">
        <v>8257</v>
      </c>
      <c r="C2751" t="s">
        <v>8258</v>
      </c>
      <c r="D2751">
        <v>996412</v>
      </c>
      <c r="E2751">
        <v>233</v>
      </c>
      <c r="F2751">
        <v>65</v>
      </c>
      <c r="H2751">
        <v>65</v>
      </c>
      <c r="J2751">
        <v>1947</v>
      </c>
      <c r="L2751">
        <v>9</v>
      </c>
      <c r="O2751" t="s">
        <v>8259</v>
      </c>
      <c r="P2751">
        <v>5</v>
      </c>
      <c r="Q2751">
        <v>6</v>
      </c>
    </row>
    <row r="2752" spans="1:17" x14ac:dyDescent="0.25">
      <c r="A2752" s="43">
        <v>2750</v>
      </c>
      <c r="B2752" t="s">
        <v>8260</v>
      </c>
      <c r="C2752" t="s">
        <v>8261</v>
      </c>
      <c r="D2752">
        <v>997198</v>
      </c>
      <c r="E2752">
        <v>130</v>
      </c>
      <c r="F2752">
        <v>61</v>
      </c>
      <c r="G2752">
        <v>109</v>
      </c>
      <c r="J2752">
        <v>1978</v>
      </c>
      <c r="L2752">
        <v>1</v>
      </c>
      <c r="O2752" t="s">
        <v>8262</v>
      </c>
      <c r="P2752">
        <v>5</v>
      </c>
      <c r="Q2752">
        <v>6</v>
      </c>
    </row>
    <row r="2753" spans="1:17" x14ac:dyDescent="0.25">
      <c r="A2753" s="43">
        <v>2751</v>
      </c>
      <c r="B2753" t="s">
        <v>8263</v>
      </c>
      <c r="C2753" t="s">
        <v>8264</v>
      </c>
      <c r="D2753">
        <v>995449</v>
      </c>
      <c r="E2753">
        <v>120</v>
      </c>
      <c r="F2753">
        <v>146</v>
      </c>
      <c r="G2753">
        <v>146</v>
      </c>
      <c r="J2753">
        <v>1972</v>
      </c>
      <c r="L2753">
        <v>2</v>
      </c>
      <c r="M2753">
        <v>7</v>
      </c>
      <c r="N2753">
        <v>2</v>
      </c>
      <c r="O2753" t="s">
        <v>8265</v>
      </c>
      <c r="P2753">
        <v>5</v>
      </c>
      <c r="Q2753">
        <v>6</v>
      </c>
    </row>
    <row r="2754" spans="1:17" x14ac:dyDescent="0.25">
      <c r="A2754" s="43">
        <v>2752</v>
      </c>
      <c r="B2754" t="s">
        <v>8266</v>
      </c>
      <c r="C2754" t="s">
        <v>8267</v>
      </c>
      <c r="D2754">
        <v>997596</v>
      </c>
      <c r="E2754">
        <v>120</v>
      </c>
      <c r="F2754">
        <v>161</v>
      </c>
      <c r="G2754">
        <v>161</v>
      </c>
      <c r="J2754">
        <v>1968</v>
      </c>
      <c r="L2754">
        <v>2</v>
      </c>
      <c r="M2754">
        <v>7</v>
      </c>
      <c r="O2754" t="s">
        <v>8268</v>
      </c>
      <c r="P2754">
        <v>5</v>
      </c>
      <c r="Q2754">
        <v>6</v>
      </c>
    </row>
    <row r="2755" spans="1:17" x14ac:dyDescent="0.25">
      <c r="A2755" s="43">
        <v>2753</v>
      </c>
      <c r="B2755" t="s">
        <v>8269</v>
      </c>
      <c r="C2755" t="s">
        <v>8270</v>
      </c>
      <c r="D2755">
        <v>997543</v>
      </c>
      <c r="E2755">
        <v>120</v>
      </c>
      <c r="F2755">
        <v>158</v>
      </c>
      <c r="G2755">
        <v>127</v>
      </c>
      <c r="J2755">
        <v>1978</v>
      </c>
      <c r="K2755">
        <v>1985</v>
      </c>
      <c r="L2755">
        <v>2</v>
      </c>
      <c r="M2755">
        <v>7</v>
      </c>
      <c r="N2755">
        <v>5</v>
      </c>
      <c r="O2755" t="s">
        <v>8271</v>
      </c>
      <c r="P2755">
        <v>5</v>
      </c>
      <c r="Q2755">
        <v>6</v>
      </c>
    </row>
    <row r="2756" spans="1:17" x14ac:dyDescent="0.25">
      <c r="A2756" s="43">
        <v>2754</v>
      </c>
      <c r="B2756" t="s">
        <v>8272</v>
      </c>
      <c r="C2756" t="s">
        <v>8273</v>
      </c>
      <c r="D2756">
        <v>2648137</v>
      </c>
      <c r="E2756">
        <v>140</v>
      </c>
      <c r="F2756">
        <v>3449</v>
      </c>
      <c r="G2756">
        <v>3449</v>
      </c>
      <c r="J2756">
        <v>2008</v>
      </c>
      <c r="L2756">
        <v>1</v>
      </c>
      <c r="N2756">
        <v>90</v>
      </c>
      <c r="O2756" t="s">
        <v>8274</v>
      </c>
      <c r="P2756">
        <v>5</v>
      </c>
      <c r="Q2756">
        <v>6</v>
      </c>
    </row>
    <row r="2757" spans="1:17" x14ac:dyDescent="0.25">
      <c r="A2757" s="43">
        <v>2755</v>
      </c>
      <c r="B2757" t="s">
        <v>8275</v>
      </c>
      <c r="C2757" t="s">
        <v>8276</v>
      </c>
      <c r="D2757">
        <v>996608</v>
      </c>
      <c r="E2757">
        <v>120</v>
      </c>
      <c r="F2757">
        <v>127</v>
      </c>
      <c r="G2757">
        <v>127</v>
      </c>
      <c r="J2757">
        <v>1966</v>
      </c>
      <c r="L2757">
        <v>2</v>
      </c>
      <c r="M2757">
        <v>7</v>
      </c>
      <c r="O2757" t="s">
        <v>8277</v>
      </c>
      <c r="P2757">
        <v>5</v>
      </c>
      <c r="Q2757">
        <v>6</v>
      </c>
    </row>
    <row r="2758" spans="1:17" x14ac:dyDescent="0.25">
      <c r="A2758" s="43">
        <v>2756</v>
      </c>
      <c r="B2758" t="s">
        <v>8278</v>
      </c>
      <c r="C2758" t="s">
        <v>8279</v>
      </c>
      <c r="D2758">
        <v>997238</v>
      </c>
      <c r="E2758">
        <v>130</v>
      </c>
      <c r="F2758">
        <v>52</v>
      </c>
      <c r="G2758">
        <v>91</v>
      </c>
      <c r="J2758">
        <v>1967</v>
      </c>
      <c r="L2758">
        <v>7</v>
      </c>
      <c r="M2758">
        <v>1</v>
      </c>
      <c r="N2758">
        <v>2</v>
      </c>
      <c r="O2758" t="s">
        <v>8280</v>
      </c>
      <c r="P2758">
        <v>5</v>
      </c>
      <c r="Q2758">
        <v>6</v>
      </c>
    </row>
    <row r="2759" spans="1:17" x14ac:dyDescent="0.25">
      <c r="A2759" s="43">
        <v>2757</v>
      </c>
      <c r="B2759" t="s">
        <v>8281</v>
      </c>
      <c r="C2759" t="s">
        <v>8282</v>
      </c>
      <c r="D2759">
        <v>994994</v>
      </c>
      <c r="E2759">
        <v>120</v>
      </c>
      <c r="F2759">
        <v>102</v>
      </c>
      <c r="G2759">
        <v>102</v>
      </c>
      <c r="J2759">
        <v>1786</v>
      </c>
      <c r="L2759">
        <v>2</v>
      </c>
      <c r="M2759">
        <v>3</v>
      </c>
      <c r="O2759" t="s">
        <v>8283</v>
      </c>
      <c r="P2759">
        <v>5</v>
      </c>
      <c r="Q2759">
        <v>6</v>
      </c>
    </row>
    <row r="2760" spans="1:17" x14ac:dyDescent="0.25">
      <c r="A2760" s="43">
        <v>2758</v>
      </c>
      <c r="B2760" t="s">
        <v>8284</v>
      </c>
      <c r="C2760" t="s">
        <v>8285</v>
      </c>
      <c r="D2760">
        <v>995886</v>
      </c>
      <c r="E2760">
        <v>130</v>
      </c>
      <c r="F2760">
        <v>92</v>
      </c>
      <c r="G2760">
        <v>159</v>
      </c>
      <c r="J2760">
        <v>1975</v>
      </c>
      <c r="L2760">
        <v>7</v>
      </c>
      <c r="M2760">
        <v>1</v>
      </c>
      <c r="O2760" t="s">
        <v>8286</v>
      </c>
      <c r="P2760">
        <v>5</v>
      </c>
      <c r="Q2760">
        <v>6</v>
      </c>
    </row>
    <row r="2761" spans="1:17" x14ac:dyDescent="0.25">
      <c r="A2761" s="43">
        <v>2759</v>
      </c>
      <c r="B2761" t="s">
        <v>8287</v>
      </c>
      <c r="C2761" t="s">
        <v>8288</v>
      </c>
      <c r="D2761">
        <v>993959</v>
      </c>
      <c r="E2761">
        <v>120</v>
      </c>
      <c r="F2761">
        <v>119</v>
      </c>
      <c r="G2761">
        <v>119</v>
      </c>
      <c r="J2761">
        <v>1972</v>
      </c>
      <c r="L2761">
        <v>2</v>
      </c>
      <c r="M2761">
        <v>7</v>
      </c>
      <c r="O2761" t="s">
        <v>8289</v>
      </c>
      <c r="P2761">
        <v>5</v>
      </c>
      <c r="Q2761">
        <v>6</v>
      </c>
    </row>
    <row r="2762" spans="1:17" x14ac:dyDescent="0.25">
      <c r="A2762" s="43">
        <v>2760</v>
      </c>
      <c r="B2762" t="s">
        <v>8290</v>
      </c>
      <c r="C2762" t="s">
        <v>8291</v>
      </c>
      <c r="D2762">
        <v>994724</v>
      </c>
      <c r="E2762">
        <v>120</v>
      </c>
      <c r="F2762">
        <v>160</v>
      </c>
      <c r="G2762">
        <v>131</v>
      </c>
      <c r="J2762">
        <v>1972</v>
      </c>
      <c r="L2762">
        <v>2</v>
      </c>
      <c r="M2762">
        <v>7</v>
      </c>
      <c r="O2762" t="s">
        <v>8292</v>
      </c>
      <c r="P2762">
        <v>5</v>
      </c>
      <c r="Q2762">
        <v>6</v>
      </c>
    </row>
    <row r="2763" spans="1:17" x14ac:dyDescent="0.25">
      <c r="A2763" s="43">
        <v>2761</v>
      </c>
      <c r="B2763" t="s">
        <v>8293</v>
      </c>
      <c r="C2763" t="s">
        <v>8294</v>
      </c>
      <c r="D2763">
        <v>993931</v>
      </c>
      <c r="E2763">
        <v>120</v>
      </c>
      <c r="F2763">
        <v>121</v>
      </c>
      <c r="G2763">
        <v>121</v>
      </c>
      <c r="J2763">
        <v>1967</v>
      </c>
      <c r="L2763">
        <v>1</v>
      </c>
      <c r="O2763" t="s">
        <v>8295</v>
      </c>
      <c r="P2763">
        <v>5</v>
      </c>
      <c r="Q2763">
        <v>6</v>
      </c>
    </row>
    <row r="2764" spans="1:17" x14ac:dyDescent="0.25">
      <c r="A2764" s="43">
        <v>2762</v>
      </c>
      <c r="B2764" t="s">
        <v>8296</v>
      </c>
      <c r="C2764" t="s">
        <v>8297</v>
      </c>
      <c r="D2764">
        <v>996271</v>
      </c>
      <c r="E2764">
        <v>140</v>
      </c>
      <c r="F2764">
        <v>1224</v>
      </c>
      <c r="G2764">
        <v>1224</v>
      </c>
      <c r="J2764">
        <v>1965</v>
      </c>
      <c r="L2764">
        <v>1</v>
      </c>
      <c r="O2764" t="s">
        <v>8298</v>
      </c>
      <c r="P2764">
        <v>5</v>
      </c>
      <c r="Q2764">
        <v>6</v>
      </c>
    </row>
    <row r="2765" spans="1:17" x14ac:dyDescent="0.25">
      <c r="A2765" s="43">
        <v>2763</v>
      </c>
      <c r="B2765" t="s">
        <v>8299</v>
      </c>
      <c r="C2765" t="s">
        <v>8300</v>
      </c>
      <c r="D2765">
        <v>995208</v>
      </c>
      <c r="E2765">
        <v>120</v>
      </c>
      <c r="F2765">
        <v>115</v>
      </c>
      <c r="G2765">
        <v>193</v>
      </c>
      <c r="J2765">
        <v>1991</v>
      </c>
      <c r="K2765">
        <v>1992</v>
      </c>
      <c r="L2765">
        <v>2</v>
      </c>
      <c r="M2765">
        <v>7</v>
      </c>
      <c r="O2765" t="s">
        <v>8301</v>
      </c>
      <c r="P2765">
        <v>5</v>
      </c>
      <c r="Q2765">
        <v>6</v>
      </c>
    </row>
    <row r="2766" spans="1:17" x14ac:dyDescent="0.25">
      <c r="A2766" s="43">
        <v>2764</v>
      </c>
      <c r="B2766" t="s">
        <v>8302</v>
      </c>
      <c r="C2766" t="s">
        <v>8303</v>
      </c>
      <c r="D2766">
        <v>994992</v>
      </c>
      <c r="E2766">
        <v>120</v>
      </c>
      <c r="F2766">
        <v>157</v>
      </c>
      <c r="G2766">
        <v>138</v>
      </c>
      <c r="J2766">
        <v>1971</v>
      </c>
      <c r="K2766">
        <v>1985</v>
      </c>
      <c r="L2766">
        <v>2</v>
      </c>
      <c r="M2766">
        <v>7</v>
      </c>
      <c r="O2766" t="s">
        <v>8304</v>
      </c>
      <c r="P2766">
        <v>5</v>
      </c>
      <c r="Q2766">
        <v>6</v>
      </c>
    </row>
    <row r="2767" spans="1:17" x14ac:dyDescent="0.25">
      <c r="A2767" s="43">
        <v>2765</v>
      </c>
      <c r="B2767" t="s">
        <v>8305</v>
      </c>
      <c r="C2767" t="s">
        <v>8306</v>
      </c>
      <c r="D2767">
        <v>996271</v>
      </c>
      <c r="E2767">
        <v>140</v>
      </c>
      <c r="F2767">
        <v>690</v>
      </c>
      <c r="G2767">
        <v>690</v>
      </c>
      <c r="J2767">
        <v>1965</v>
      </c>
      <c r="L2767">
        <v>1</v>
      </c>
      <c r="O2767" t="s">
        <v>8307</v>
      </c>
      <c r="P2767">
        <v>5</v>
      </c>
      <c r="Q2767">
        <v>6</v>
      </c>
    </row>
    <row r="2768" spans="1:17" x14ac:dyDescent="0.25">
      <c r="A2768" s="43">
        <v>2766</v>
      </c>
      <c r="B2768" t="s">
        <v>8308</v>
      </c>
      <c r="C2768" t="s">
        <v>8309</v>
      </c>
      <c r="D2768">
        <v>2685067</v>
      </c>
      <c r="E2768">
        <v>130</v>
      </c>
      <c r="F2768">
        <v>58</v>
      </c>
      <c r="G2768">
        <v>111</v>
      </c>
      <c r="J2768">
        <v>2008</v>
      </c>
      <c r="L2768">
        <v>1</v>
      </c>
      <c r="N2768">
        <v>90</v>
      </c>
      <c r="O2768" t="s">
        <v>8310</v>
      </c>
      <c r="P2768">
        <v>5</v>
      </c>
      <c r="Q2768">
        <v>6</v>
      </c>
    </row>
    <row r="2769" spans="1:17" x14ac:dyDescent="0.25">
      <c r="A2769" s="43">
        <v>2767</v>
      </c>
      <c r="B2769" t="s">
        <v>8311</v>
      </c>
      <c r="C2769" t="s">
        <v>8312</v>
      </c>
      <c r="D2769">
        <v>997055</v>
      </c>
      <c r="E2769">
        <v>130</v>
      </c>
      <c r="F2769">
        <v>110</v>
      </c>
      <c r="G2769">
        <v>110</v>
      </c>
      <c r="J2769">
        <v>1967</v>
      </c>
      <c r="L2769">
        <v>1</v>
      </c>
      <c r="O2769" t="s">
        <v>8313</v>
      </c>
      <c r="P2769">
        <v>5</v>
      </c>
      <c r="Q2769">
        <v>6</v>
      </c>
    </row>
    <row r="2770" spans="1:17" x14ac:dyDescent="0.25">
      <c r="A2770" s="43">
        <v>2768</v>
      </c>
      <c r="B2770" t="s">
        <v>8314</v>
      </c>
      <c r="C2770" t="s">
        <v>8315</v>
      </c>
      <c r="D2770">
        <v>997352</v>
      </c>
      <c r="E2770">
        <v>130</v>
      </c>
      <c r="F2770">
        <v>137</v>
      </c>
      <c r="G2770">
        <v>110</v>
      </c>
      <c r="J2770">
        <v>1966</v>
      </c>
      <c r="K2770">
        <v>1984</v>
      </c>
      <c r="L2770">
        <v>1</v>
      </c>
      <c r="O2770" t="s">
        <v>8316</v>
      </c>
      <c r="P2770">
        <v>5</v>
      </c>
      <c r="Q2770">
        <v>6</v>
      </c>
    </row>
    <row r="2771" spans="1:17" x14ac:dyDescent="0.25">
      <c r="A2771" s="43">
        <v>2769</v>
      </c>
      <c r="B2771" t="s">
        <v>8317</v>
      </c>
      <c r="C2771" t="s">
        <v>8318</v>
      </c>
      <c r="D2771">
        <v>994777</v>
      </c>
      <c r="E2771">
        <v>130</v>
      </c>
      <c r="F2771">
        <v>68</v>
      </c>
      <c r="G2771">
        <v>135</v>
      </c>
      <c r="J2771">
        <v>1993</v>
      </c>
      <c r="L2771">
        <v>1</v>
      </c>
      <c r="O2771" t="s">
        <v>8319</v>
      </c>
      <c r="P2771">
        <v>5</v>
      </c>
      <c r="Q2771">
        <v>6</v>
      </c>
    </row>
    <row r="2772" spans="1:17" x14ac:dyDescent="0.25">
      <c r="A2772" s="43">
        <v>2770</v>
      </c>
      <c r="B2772" t="s">
        <v>8320</v>
      </c>
      <c r="C2772" t="s">
        <v>8321</v>
      </c>
      <c r="D2772">
        <v>995125</v>
      </c>
      <c r="E2772">
        <v>130</v>
      </c>
      <c r="F2772">
        <v>101</v>
      </c>
      <c r="G2772">
        <v>101</v>
      </c>
      <c r="J2772">
        <v>1978</v>
      </c>
      <c r="L2772">
        <v>1</v>
      </c>
      <c r="N2772">
        <v>90</v>
      </c>
      <c r="O2772" t="s">
        <v>8322</v>
      </c>
      <c r="P2772">
        <v>5</v>
      </c>
      <c r="Q2772">
        <v>6</v>
      </c>
    </row>
    <row r="2773" spans="1:17" x14ac:dyDescent="0.25">
      <c r="A2773" s="43">
        <v>2771</v>
      </c>
      <c r="B2773" t="s">
        <v>8323</v>
      </c>
      <c r="C2773" t="s">
        <v>8324</v>
      </c>
      <c r="D2773">
        <v>997599</v>
      </c>
      <c r="E2773">
        <v>120</v>
      </c>
      <c r="F2773">
        <v>126</v>
      </c>
      <c r="G2773">
        <v>126</v>
      </c>
      <c r="J2773">
        <v>1995</v>
      </c>
      <c r="L2773">
        <v>2</v>
      </c>
      <c r="M2773">
        <v>7</v>
      </c>
      <c r="O2773" t="s">
        <v>8325</v>
      </c>
      <c r="P2773">
        <v>5</v>
      </c>
      <c r="Q2773">
        <v>6</v>
      </c>
    </row>
    <row r="2774" spans="1:17" x14ac:dyDescent="0.25">
      <c r="A2774" s="43">
        <v>2772</v>
      </c>
      <c r="B2774" t="s">
        <v>8326</v>
      </c>
      <c r="C2774" t="s">
        <v>8327</v>
      </c>
      <c r="D2774">
        <v>996614</v>
      </c>
      <c r="E2774">
        <v>140</v>
      </c>
      <c r="F2774">
        <v>429</v>
      </c>
      <c r="G2774">
        <v>200</v>
      </c>
      <c r="H2774">
        <v>229</v>
      </c>
      <c r="J2774">
        <v>1966</v>
      </c>
      <c r="K2774">
        <v>1988</v>
      </c>
      <c r="L2774">
        <v>2</v>
      </c>
      <c r="M2774">
        <v>7</v>
      </c>
      <c r="O2774" t="s">
        <v>8328</v>
      </c>
      <c r="P2774">
        <v>5</v>
      </c>
      <c r="Q2774">
        <v>6</v>
      </c>
    </row>
    <row r="2775" spans="1:17" x14ac:dyDescent="0.25">
      <c r="A2775" s="43">
        <v>2773</v>
      </c>
      <c r="B2775" t="s">
        <v>8329</v>
      </c>
      <c r="C2775" t="s">
        <v>8330</v>
      </c>
      <c r="D2775">
        <v>995927</v>
      </c>
      <c r="E2775">
        <v>140</v>
      </c>
      <c r="F2775">
        <v>1614</v>
      </c>
      <c r="G2775">
        <v>1578</v>
      </c>
      <c r="J2775">
        <v>1966</v>
      </c>
      <c r="L2775">
        <v>1</v>
      </c>
      <c r="O2775" t="s">
        <v>8331</v>
      </c>
      <c r="P2775">
        <v>5</v>
      </c>
      <c r="Q2775">
        <v>6</v>
      </c>
    </row>
    <row r="2776" spans="1:17" x14ac:dyDescent="0.25">
      <c r="A2776" s="43">
        <v>2774</v>
      </c>
      <c r="B2776" t="s">
        <v>8332</v>
      </c>
      <c r="C2776" t="s">
        <v>8333</v>
      </c>
      <c r="D2776">
        <v>994757</v>
      </c>
      <c r="E2776">
        <v>130</v>
      </c>
      <c r="F2776">
        <v>59</v>
      </c>
      <c r="G2776">
        <v>116</v>
      </c>
      <c r="J2776">
        <v>1993</v>
      </c>
      <c r="L2776">
        <v>1</v>
      </c>
      <c r="O2776" t="s">
        <v>8334</v>
      </c>
      <c r="P2776">
        <v>5</v>
      </c>
      <c r="Q2776">
        <v>6</v>
      </c>
    </row>
    <row r="2777" spans="1:17" x14ac:dyDescent="0.25">
      <c r="A2777" s="43">
        <v>2775</v>
      </c>
      <c r="B2777" t="s">
        <v>8335</v>
      </c>
      <c r="C2777" t="s">
        <v>1987</v>
      </c>
      <c r="D2777">
        <v>995360</v>
      </c>
      <c r="E2777">
        <v>120</v>
      </c>
      <c r="F2777">
        <v>93</v>
      </c>
      <c r="G2777">
        <v>146</v>
      </c>
      <c r="J2777">
        <v>1900</v>
      </c>
      <c r="K2777">
        <v>1995</v>
      </c>
      <c r="L2777">
        <v>2</v>
      </c>
      <c r="M2777">
        <v>7</v>
      </c>
      <c r="O2777" t="s">
        <v>8336</v>
      </c>
      <c r="P2777">
        <v>5</v>
      </c>
      <c r="Q2777">
        <v>6</v>
      </c>
    </row>
    <row r="2778" spans="1:17" x14ac:dyDescent="0.25">
      <c r="A2778" s="43">
        <v>2776</v>
      </c>
      <c r="B2778" t="s">
        <v>8337</v>
      </c>
      <c r="C2778" t="s">
        <v>8338</v>
      </c>
      <c r="D2778">
        <v>995204</v>
      </c>
      <c r="E2778">
        <v>120</v>
      </c>
      <c r="F2778">
        <v>153</v>
      </c>
      <c r="G2778">
        <v>125</v>
      </c>
      <c r="J2778">
        <v>1986</v>
      </c>
      <c r="K2778">
        <v>1993</v>
      </c>
      <c r="L2778">
        <v>2</v>
      </c>
      <c r="M2778">
        <v>7</v>
      </c>
      <c r="O2778" t="s">
        <v>8339</v>
      </c>
      <c r="P2778">
        <v>5</v>
      </c>
      <c r="Q2778">
        <v>6</v>
      </c>
    </row>
    <row r="2779" spans="1:17" x14ac:dyDescent="0.25">
      <c r="A2779" s="43">
        <v>2777</v>
      </c>
      <c r="B2779" t="s">
        <v>8340</v>
      </c>
      <c r="C2779" t="s">
        <v>8341</v>
      </c>
      <c r="D2779">
        <v>2691161</v>
      </c>
      <c r="E2779">
        <v>130</v>
      </c>
      <c r="F2779">
        <v>56</v>
      </c>
      <c r="G2779">
        <v>108</v>
      </c>
      <c r="J2779">
        <v>2008</v>
      </c>
      <c r="L2779">
        <v>2</v>
      </c>
      <c r="M2779">
        <v>7</v>
      </c>
      <c r="N2779">
        <v>90</v>
      </c>
      <c r="O2779" t="s">
        <v>8342</v>
      </c>
      <c r="P2779">
        <v>5</v>
      </c>
      <c r="Q2779">
        <v>6</v>
      </c>
    </row>
    <row r="2780" spans="1:17" x14ac:dyDescent="0.25">
      <c r="A2780" s="43">
        <v>2778</v>
      </c>
      <c r="B2780" t="s">
        <v>8343</v>
      </c>
      <c r="C2780" t="s">
        <v>8344</v>
      </c>
      <c r="D2780">
        <v>997496</v>
      </c>
      <c r="E2780">
        <v>120</v>
      </c>
      <c r="F2780">
        <v>102</v>
      </c>
      <c r="G2780">
        <v>102</v>
      </c>
      <c r="J2780">
        <v>1959</v>
      </c>
      <c r="K2780">
        <v>1984</v>
      </c>
      <c r="L2780">
        <v>5</v>
      </c>
      <c r="M2780">
        <v>1</v>
      </c>
      <c r="N2780">
        <v>2</v>
      </c>
      <c r="O2780" t="s">
        <v>8345</v>
      </c>
      <c r="P2780">
        <v>5</v>
      </c>
      <c r="Q2780">
        <v>6</v>
      </c>
    </row>
    <row r="2781" spans="1:17" x14ac:dyDescent="0.25">
      <c r="A2781" s="43">
        <v>2779</v>
      </c>
      <c r="B2781" t="s">
        <v>8346</v>
      </c>
      <c r="C2781" t="s">
        <v>8347</v>
      </c>
      <c r="D2781">
        <v>995312</v>
      </c>
      <c r="E2781">
        <v>120</v>
      </c>
      <c r="F2781">
        <v>101</v>
      </c>
      <c r="G2781">
        <v>178</v>
      </c>
      <c r="J2781">
        <v>1990</v>
      </c>
      <c r="K2781">
        <v>1996</v>
      </c>
      <c r="L2781">
        <v>7</v>
      </c>
      <c r="M2781">
        <v>1</v>
      </c>
      <c r="N2781">
        <v>1</v>
      </c>
      <c r="O2781" t="s">
        <v>8348</v>
      </c>
      <c r="P2781">
        <v>5</v>
      </c>
      <c r="Q2781">
        <v>6</v>
      </c>
    </row>
    <row r="2782" spans="1:17" x14ac:dyDescent="0.25">
      <c r="A2782" s="43">
        <v>2780</v>
      </c>
      <c r="B2782" t="s">
        <v>8349</v>
      </c>
      <c r="C2782" t="s">
        <v>8350</v>
      </c>
      <c r="D2782">
        <v>995887</v>
      </c>
      <c r="E2782">
        <v>440</v>
      </c>
      <c r="F2782">
        <v>428</v>
      </c>
      <c r="H2782">
        <v>428</v>
      </c>
      <c r="J2782">
        <v>1969</v>
      </c>
      <c r="L2782">
        <v>1</v>
      </c>
      <c r="O2782" t="s">
        <v>8351</v>
      </c>
      <c r="P2782">
        <v>5</v>
      </c>
      <c r="Q2782">
        <v>6</v>
      </c>
    </row>
    <row r="2783" spans="1:17" x14ac:dyDescent="0.25">
      <c r="A2783" s="43">
        <v>2781</v>
      </c>
      <c r="B2783" t="s">
        <v>8352</v>
      </c>
      <c r="C2783" t="s">
        <v>8353</v>
      </c>
      <c r="D2783">
        <v>995901</v>
      </c>
      <c r="E2783">
        <v>120</v>
      </c>
      <c r="F2783">
        <v>155</v>
      </c>
      <c r="G2783">
        <v>155</v>
      </c>
      <c r="J2783">
        <v>1973</v>
      </c>
      <c r="L2783">
        <v>2</v>
      </c>
      <c r="M2783">
        <v>7</v>
      </c>
      <c r="O2783" t="s">
        <v>8354</v>
      </c>
      <c r="P2783">
        <v>5</v>
      </c>
      <c r="Q2783">
        <v>6</v>
      </c>
    </row>
    <row r="2784" spans="1:17" x14ac:dyDescent="0.25">
      <c r="A2784" s="43">
        <v>2782</v>
      </c>
      <c r="B2784" t="s">
        <v>8355</v>
      </c>
      <c r="C2784" t="s">
        <v>8356</v>
      </c>
      <c r="D2784">
        <v>996127</v>
      </c>
      <c r="E2784">
        <v>120</v>
      </c>
      <c r="F2784">
        <v>128</v>
      </c>
      <c r="G2784">
        <v>128</v>
      </c>
      <c r="J2784">
        <v>1984</v>
      </c>
      <c r="L2784">
        <v>2</v>
      </c>
      <c r="M2784">
        <v>7</v>
      </c>
      <c r="N2784">
        <v>5</v>
      </c>
      <c r="O2784" t="s">
        <v>8357</v>
      </c>
      <c r="P2784">
        <v>5</v>
      </c>
      <c r="Q2784">
        <v>6</v>
      </c>
    </row>
    <row r="2785" spans="1:17" x14ac:dyDescent="0.25">
      <c r="A2785" s="43">
        <v>2783</v>
      </c>
      <c r="B2785" t="s">
        <v>8358</v>
      </c>
      <c r="C2785" t="s">
        <v>8359</v>
      </c>
      <c r="D2785">
        <v>995927</v>
      </c>
      <c r="E2785">
        <v>140</v>
      </c>
      <c r="F2785">
        <v>1596</v>
      </c>
      <c r="G2785">
        <v>1578</v>
      </c>
      <c r="J2785">
        <v>1966</v>
      </c>
      <c r="L2785">
        <v>1</v>
      </c>
      <c r="O2785" t="s">
        <v>8360</v>
      </c>
      <c r="P2785">
        <v>5</v>
      </c>
      <c r="Q2785">
        <v>6</v>
      </c>
    </row>
    <row r="2786" spans="1:17" x14ac:dyDescent="0.25">
      <c r="A2786" s="43">
        <v>2784</v>
      </c>
      <c r="B2786" t="s">
        <v>8361</v>
      </c>
      <c r="C2786" t="s">
        <v>8362</v>
      </c>
      <c r="D2786">
        <v>995303</v>
      </c>
      <c r="E2786">
        <v>120</v>
      </c>
      <c r="F2786">
        <v>115</v>
      </c>
      <c r="G2786">
        <v>115</v>
      </c>
      <c r="J2786">
        <v>1970</v>
      </c>
      <c r="L2786">
        <v>2</v>
      </c>
      <c r="M2786">
        <v>7</v>
      </c>
      <c r="N2786">
        <v>90</v>
      </c>
      <c r="O2786" t="s">
        <v>8363</v>
      </c>
      <c r="P2786">
        <v>5</v>
      </c>
      <c r="Q2786">
        <v>6</v>
      </c>
    </row>
    <row r="2787" spans="1:17" x14ac:dyDescent="0.25">
      <c r="A2787" s="43">
        <v>2785</v>
      </c>
      <c r="B2787" t="s">
        <v>8364</v>
      </c>
      <c r="C2787" t="s">
        <v>8365</v>
      </c>
      <c r="D2787">
        <v>997313</v>
      </c>
      <c r="E2787">
        <v>130</v>
      </c>
      <c r="F2787">
        <v>75</v>
      </c>
      <c r="G2787">
        <v>130</v>
      </c>
      <c r="J2787">
        <v>1974</v>
      </c>
      <c r="L2787">
        <v>1</v>
      </c>
      <c r="O2787" t="s">
        <v>8366</v>
      </c>
      <c r="P2787">
        <v>5</v>
      </c>
      <c r="Q2787">
        <v>6</v>
      </c>
    </row>
    <row r="2788" spans="1:17" x14ac:dyDescent="0.25">
      <c r="A2788" s="43">
        <v>2786</v>
      </c>
      <c r="B2788" t="s">
        <v>8367</v>
      </c>
      <c r="C2788" t="s">
        <v>8368</v>
      </c>
      <c r="D2788">
        <v>994261</v>
      </c>
      <c r="E2788">
        <v>130</v>
      </c>
      <c r="F2788">
        <v>124</v>
      </c>
      <c r="G2788">
        <v>124</v>
      </c>
      <c r="J2788">
        <v>1967</v>
      </c>
      <c r="K2788">
        <v>2007</v>
      </c>
      <c r="L2788">
        <v>1</v>
      </c>
      <c r="N2788">
        <v>2</v>
      </c>
      <c r="O2788" t="s">
        <v>8369</v>
      </c>
      <c r="P2788">
        <v>5</v>
      </c>
      <c r="Q2788">
        <v>6</v>
      </c>
    </row>
    <row r="2789" spans="1:17" x14ac:dyDescent="0.25">
      <c r="A2789" s="43">
        <v>2787</v>
      </c>
      <c r="B2789" t="s">
        <v>8370</v>
      </c>
      <c r="C2789" t="s">
        <v>8371</v>
      </c>
      <c r="D2789">
        <v>993893</v>
      </c>
      <c r="E2789">
        <v>120</v>
      </c>
      <c r="F2789">
        <v>148</v>
      </c>
      <c r="G2789">
        <v>148</v>
      </c>
      <c r="J2789">
        <v>1968</v>
      </c>
      <c r="K2789">
        <v>1974</v>
      </c>
      <c r="L2789">
        <v>1</v>
      </c>
      <c r="O2789" t="s">
        <v>8372</v>
      </c>
      <c r="P2789">
        <v>5</v>
      </c>
      <c r="Q2789">
        <v>6</v>
      </c>
    </row>
    <row r="2790" spans="1:17" x14ac:dyDescent="0.25">
      <c r="A2790" s="43">
        <v>2788</v>
      </c>
      <c r="B2790" t="s">
        <v>8373</v>
      </c>
      <c r="C2790" t="s">
        <v>8374</v>
      </c>
      <c r="D2790">
        <v>996222</v>
      </c>
      <c r="E2790">
        <v>120</v>
      </c>
      <c r="F2790">
        <v>84</v>
      </c>
      <c r="G2790">
        <v>141</v>
      </c>
      <c r="J2790">
        <v>1982</v>
      </c>
      <c r="L2790">
        <v>2</v>
      </c>
      <c r="M2790">
        <v>7</v>
      </c>
      <c r="O2790" t="s">
        <v>8375</v>
      </c>
      <c r="P2790">
        <v>5</v>
      </c>
      <c r="Q2790">
        <v>6</v>
      </c>
    </row>
    <row r="2791" spans="1:17" x14ac:dyDescent="0.25">
      <c r="A2791" s="43">
        <v>2789</v>
      </c>
      <c r="B2791" t="s">
        <v>8376</v>
      </c>
      <c r="C2791" t="s">
        <v>8377</v>
      </c>
      <c r="D2791">
        <v>997470</v>
      </c>
      <c r="E2791">
        <v>120</v>
      </c>
      <c r="F2791">
        <v>137</v>
      </c>
      <c r="G2791">
        <v>137</v>
      </c>
      <c r="J2791">
        <v>1966</v>
      </c>
      <c r="L2791">
        <v>2</v>
      </c>
      <c r="M2791">
        <v>7</v>
      </c>
      <c r="O2791" t="s">
        <v>8378</v>
      </c>
      <c r="P2791">
        <v>5</v>
      </c>
      <c r="Q2791">
        <v>6</v>
      </c>
    </row>
    <row r="2792" spans="1:17" x14ac:dyDescent="0.25">
      <c r="A2792" s="43">
        <v>2790</v>
      </c>
      <c r="B2792" t="s">
        <v>8379</v>
      </c>
      <c r="C2792" t="s">
        <v>8380</v>
      </c>
      <c r="D2792">
        <v>2691200</v>
      </c>
      <c r="E2792">
        <v>130</v>
      </c>
      <c r="F2792">
        <v>45</v>
      </c>
      <c r="G2792">
        <v>127</v>
      </c>
      <c r="J2792">
        <v>2008</v>
      </c>
      <c r="L2792">
        <v>2</v>
      </c>
      <c r="M2792">
        <v>7</v>
      </c>
      <c r="N2792">
        <v>90</v>
      </c>
      <c r="O2792" t="s">
        <v>8381</v>
      </c>
      <c r="P2792">
        <v>5</v>
      </c>
      <c r="Q2792">
        <v>6</v>
      </c>
    </row>
    <row r="2793" spans="1:17" x14ac:dyDescent="0.25">
      <c r="A2793" s="43">
        <v>2791</v>
      </c>
      <c r="B2793" t="s">
        <v>8382</v>
      </c>
      <c r="C2793" t="s">
        <v>8383</v>
      </c>
      <c r="D2793">
        <v>995764</v>
      </c>
      <c r="E2793">
        <v>120</v>
      </c>
      <c r="F2793">
        <v>161</v>
      </c>
      <c r="G2793">
        <v>135</v>
      </c>
      <c r="J2793">
        <v>1972</v>
      </c>
      <c r="K2793">
        <v>1989</v>
      </c>
      <c r="L2793">
        <v>2</v>
      </c>
      <c r="M2793">
        <v>7</v>
      </c>
      <c r="N2793">
        <v>2</v>
      </c>
      <c r="O2793" t="s">
        <v>8384</v>
      </c>
      <c r="P2793">
        <v>5</v>
      </c>
      <c r="Q2793">
        <v>6</v>
      </c>
    </row>
    <row r="2794" spans="1:17" x14ac:dyDescent="0.25">
      <c r="A2794" s="43">
        <v>2792</v>
      </c>
      <c r="B2794" t="s">
        <v>8385</v>
      </c>
      <c r="C2794" t="s">
        <v>8386</v>
      </c>
      <c r="D2794">
        <v>994921</v>
      </c>
      <c r="E2794">
        <v>130</v>
      </c>
      <c r="F2794">
        <v>75</v>
      </c>
      <c r="G2794">
        <v>125</v>
      </c>
      <c r="J2794">
        <v>1975</v>
      </c>
      <c r="L2794">
        <v>1</v>
      </c>
      <c r="O2794" t="s">
        <v>8387</v>
      </c>
      <c r="P2794">
        <v>5</v>
      </c>
      <c r="Q2794">
        <v>6</v>
      </c>
    </row>
    <row r="2795" spans="1:17" x14ac:dyDescent="0.25">
      <c r="A2795" s="43">
        <v>2793</v>
      </c>
      <c r="B2795" t="s">
        <v>8388</v>
      </c>
      <c r="C2795" t="s">
        <v>8389</v>
      </c>
      <c r="D2795">
        <v>996466</v>
      </c>
      <c r="E2795">
        <v>120</v>
      </c>
      <c r="F2795">
        <v>136</v>
      </c>
      <c r="G2795">
        <v>136</v>
      </c>
      <c r="J2795">
        <v>1984</v>
      </c>
      <c r="L2795">
        <v>2</v>
      </c>
      <c r="M2795">
        <v>7</v>
      </c>
      <c r="N2795">
        <v>2</v>
      </c>
      <c r="O2795" t="s">
        <v>8390</v>
      </c>
      <c r="P2795">
        <v>5</v>
      </c>
      <c r="Q2795">
        <v>6</v>
      </c>
    </row>
    <row r="2796" spans="1:17" x14ac:dyDescent="0.25">
      <c r="A2796" s="43">
        <v>2794</v>
      </c>
      <c r="B2796" t="s">
        <v>8391</v>
      </c>
      <c r="C2796" t="s">
        <v>4848</v>
      </c>
      <c r="D2796">
        <v>995955</v>
      </c>
      <c r="E2796">
        <v>323</v>
      </c>
      <c r="F2796">
        <v>183</v>
      </c>
      <c r="H2796">
        <v>183</v>
      </c>
      <c r="J2796">
        <v>1961</v>
      </c>
      <c r="K2796">
        <v>1968</v>
      </c>
      <c r="L2796">
        <v>2</v>
      </c>
      <c r="M2796">
        <v>7</v>
      </c>
      <c r="O2796" t="s">
        <v>8392</v>
      </c>
      <c r="P2796">
        <v>5</v>
      </c>
      <c r="Q2796">
        <v>6</v>
      </c>
    </row>
    <row r="2797" spans="1:17" x14ac:dyDescent="0.25">
      <c r="A2797" s="43">
        <v>2795</v>
      </c>
      <c r="B2797" t="s">
        <v>8393</v>
      </c>
      <c r="C2797" t="s">
        <v>8394</v>
      </c>
      <c r="D2797">
        <v>996174</v>
      </c>
      <c r="E2797">
        <v>120</v>
      </c>
      <c r="F2797">
        <v>87</v>
      </c>
      <c r="G2797">
        <v>109</v>
      </c>
      <c r="J2797">
        <v>1964</v>
      </c>
      <c r="L2797">
        <v>2</v>
      </c>
      <c r="M2797">
        <v>7</v>
      </c>
      <c r="N2797">
        <v>2</v>
      </c>
      <c r="O2797" t="s">
        <v>8395</v>
      </c>
      <c r="P2797">
        <v>5</v>
      </c>
      <c r="Q2797">
        <v>6</v>
      </c>
    </row>
    <row r="2798" spans="1:17" x14ac:dyDescent="0.25">
      <c r="A2798" s="43">
        <v>2796</v>
      </c>
      <c r="B2798" t="s">
        <v>8396</v>
      </c>
      <c r="C2798" t="s">
        <v>8397</v>
      </c>
      <c r="D2798">
        <v>995570</v>
      </c>
      <c r="E2798">
        <v>120</v>
      </c>
      <c r="F2798">
        <v>147</v>
      </c>
      <c r="G2798">
        <v>147</v>
      </c>
      <c r="J2798">
        <v>1972</v>
      </c>
      <c r="K2798">
        <v>1979</v>
      </c>
      <c r="L2798">
        <v>2</v>
      </c>
      <c r="M2798">
        <v>7</v>
      </c>
      <c r="O2798" t="s">
        <v>8398</v>
      </c>
      <c r="P2798">
        <v>5</v>
      </c>
      <c r="Q2798">
        <v>6</v>
      </c>
    </row>
    <row r="2799" spans="1:17" x14ac:dyDescent="0.25">
      <c r="A2799" s="43">
        <v>2797</v>
      </c>
      <c r="B2799" t="s">
        <v>8399</v>
      </c>
      <c r="C2799" t="s">
        <v>8400</v>
      </c>
      <c r="D2799">
        <v>100012120</v>
      </c>
      <c r="E2799">
        <v>160</v>
      </c>
      <c r="F2799">
        <v>3007</v>
      </c>
      <c r="G2799">
        <v>2391</v>
      </c>
      <c r="H2799">
        <v>356</v>
      </c>
      <c r="J2799">
        <v>2009</v>
      </c>
      <c r="L2799">
        <v>1</v>
      </c>
      <c r="N2799">
        <v>90</v>
      </c>
      <c r="O2799" t="s">
        <v>8401</v>
      </c>
      <c r="P2799">
        <v>5</v>
      </c>
      <c r="Q2799">
        <v>6</v>
      </c>
    </row>
    <row r="2800" spans="1:17" x14ac:dyDescent="0.25">
      <c r="A2800" s="43">
        <v>2798</v>
      </c>
      <c r="B2800" t="s">
        <v>8402</v>
      </c>
      <c r="C2800" t="s">
        <v>8403</v>
      </c>
      <c r="D2800">
        <v>997503</v>
      </c>
      <c r="E2800">
        <v>120</v>
      </c>
      <c r="F2800">
        <v>164</v>
      </c>
      <c r="G2800">
        <v>164</v>
      </c>
      <c r="J2800">
        <v>1966</v>
      </c>
      <c r="K2800">
        <v>1979</v>
      </c>
      <c r="L2800">
        <v>2</v>
      </c>
      <c r="M2800">
        <v>7</v>
      </c>
      <c r="O2800" t="s">
        <v>8404</v>
      </c>
      <c r="P2800">
        <v>5</v>
      </c>
      <c r="Q2800">
        <v>6</v>
      </c>
    </row>
    <row r="2801" spans="1:17" x14ac:dyDescent="0.25">
      <c r="A2801" s="43">
        <v>2799</v>
      </c>
      <c r="B2801" t="s">
        <v>8405</v>
      </c>
      <c r="C2801" t="s">
        <v>1328</v>
      </c>
      <c r="D2801">
        <v>994093</v>
      </c>
      <c r="E2801">
        <v>290</v>
      </c>
      <c r="F2801">
        <v>5</v>
      </c>
      <c r="H2801">
        <v>5</v>
      </c>
      <c r="J2801">
        <v>2003</v>
      </c>
      <c r="L2801">
        <v>9</v>
      </c>
      <c r="N2801">
        <v>90</v>
      </c>
      <c r="O2801" t="s">
        <v>8406</v>
      </c>
      <c r="P2801">
        <v>5</v>
      </c>
      <c r="Q2801">
        <v>6</v>
      </c>
    </row>
    <row r="2802" spans="1:17" x14ac:dyDescent="0.25">
      <c r="A2802" s="43">
        <v>2800</v>
      </c>
      <c r="B2802" t="s">
        <v>8407</v>
      </c>
      <c r="C2802" t="s">
        <v>8408</v>
      </c>
      <c r="D2802">
        <v>997418</v>
      </c>
      <c r="E2802">
        <v>120</v>
      </c>
      <c r="F2802">
        <v>129</v>
      </c>
      <c r="G2802">
        <v>100</v>
      </c>
      <c r="J2802">
        <v>1965</v>
      </c>
      <c r="K2802">
        <v>1987</v>
      </c>
      <c r="L2802">
        <v>2</v>
      </c>
      <c r="M2802">
        <v>7</v>
      </c>
      <c r="O2802" t="s">
        <v>8409</v>
      </c>
      <c r="P2802">
        <v>5</v>
      </c>
      <c r="Q2802">
        <v>6</v>
      </c>
    </row>
    <row r="2803" spans="1:17" x14ac:dyDescent="0.25">
      <c r="A2803" s="43">
        <v>2801</v>
      </c>
      <c r="B2803" t="s">
        <v>8410</v>
      </c>
      <c r="C2803" t="s">
        <v>8411</v>
      </c>
      <c r="D2803">
        <v>995709</v>
      </c>
      <c r="E2803">
        <v>120</v>
      </c>
      <c r="F2803">
        <v>140</v>
      </c>
      <c r="G2803">
        <v>140</v>
      </c>
      <c r="J2803">
        <v>1976</v>
      </c>
      <c r="L2803">
        <v>2</v>
      </c>
      <c r="M2803">
        <v>7</v>
      </c>
      <c r="O2803" t="s">
        <v>8412</v>
      </c>
      <c r="P2803">
        <v>5</v>
      </c>
      <c r="Q2803">
        <v>6</v>
      </c>
    </row>
    <row r="2804" spans="1:17" x14ac:dyDescent="0.25">
      <c r="A2804" s="43">
        <v>2802</v>
      </c>
      <c r="B2804" t="s">
        <v>8413</v>
      </c>
      <c r="C2804" t="s">
        <v>8414</v>
      </c>
      <c r="D2804">
        <v>995216</v>
      </c>
      <c r="E2804">
        <v>130</v>
      </c>
      <c r="F2804">
        <v>75</v>
      </c>
      <c r="G2804">
        <v>125</v>
      </c>
      <c r="J2804">
        <v>1976</v>
      </c>
      <c r="L2804">
        <v>1</v>
      </c>
      <c r="N2804">
        <v>2</v>
      </c>
      <c r="O2804" t="s">
        <v>8415</v>
      </c>
      <c r="P2804">
        <v>5</v>
      </c>
      <c r="Q2804">
        <v>6</v>
      </c>
    </row>
    <row r="2805" spans="1:17" x14ac:dyDescent="0.25">
      <c r="A2805" s="43">
        <v>2803</v>
      </c>
      <c r="B2805" t="s">
        <v>8416</v>
      </c>
      <c r="C2805" t="s">
        <v>8417</v>
      </c>
      <c r="D2805">
        <v>994841</v>
      </c>
      <c r="E2805">
        <v>130</v>
      </c>
      <c r="F2805">
        <v>75</v>
      </c>
      <c r="G2805">
        <v>125</v>
      </c>
      <c r="J2805">
        <v>1975</v>
      </c>
      <c r="L2805">
        <v>1</v>
      </c>
      <c r="O2805" t="s">
        <v>8418</v>
      </c>
      <c r="P2805">
        <v>5</v>
      </c>
      <c r="Q2805">
        <v>6</v>
      </c>
    </row>
    <row r="2806" spans="1:17" x14ac:dyDescent="0.25">
      <c r="A2806" s="43">
        <v>2804</v>
      </c>
      <c r="B2806" t="s">
        <v>8419</v>
      </c>
      <c r="C2806" t="s">
        <v>8420</v>
      </c>
      <c r="D2806">
        <v>996707</v>
      </c>
      <c r="E2806">
        <v>120</v>
      </c>
      <c r="F2806">
        <v>114</v>
      </c>
      <c r="G2806">
        <v>189</v>
      </c>
      <c r="J2806">
        <v>1977</v>
      </c>
      <c r="L2806">
        <v>2</v>
      </c>
      <c r="M2806">
        <v>7</v>
      </c>
      <c r="N2806">
        <v>2</v>
      </c>
      <c r="O2806" t="s">
        <v>8421</v>
      </c>
      <c r="P2806">
        <v>5</v>
      </c>
      <c r="Q2806">
        <v>6</v>
      </c>
    </row>
    <row r="2807" spans="1:17" x14ac:dyDescent="0.25">
      <c r="A2807" s="43">
        <v>2805</v>
      </c>
      <c r="B2807" t="s">
        <v>8422</v>
      </c>
      <c r="C2807" t="s">
        <v>8423</v>
      </c>
      <c r="D2807">
        <v>100011670</v>
      </c>
      <c r="E2807">
        <v>140</v>
      </c>
      <c r="F2807">
        <v>2466</v>
      </c>
      <c r="G2807">
        <v>2466</v>
      </c>
      <c r="J2807">
        <v>2008</v>
      </c>
      <c r="L2807">
        <v>1</v>
      </c>
      <c r="N2807">
        <v>90</v>
      </c>
      <c r="O2807" t="s">
        <v>8424</v>
      </c>
      <c r="P2807">
        <v>5</v>
      </c>
      <c r="Q2807">
        <v>6</v>
      </c>
    </row>
    <row r="2808" spans="1:17" x14ac:dyDescent="0.25">
      <c r="A2808" s="43">
        <v>2806</v>
      </c>
      <c r="B2808" t="s">
        <v>8425</v>
      </c>
      <c r="C2808" t="s">
        <v>8426</v>
      </c>
      <c r="D2808">
        <v>996933</v>
      </c>
      <c r="E2808">
        <v>130</v>
      </c>
      <c r="F2808">
        <v>111</v>
      </c>
      <c r="G2808">
        <v>111</v>
      </c>
      <c r="J2808">
        <v>1974</v>
      </c>
      <c r="L2808">
        <v>1</v>
      </c>
      <c r="N2808">
        <v>2</v>
      </c>
      <c r="O2808" t="s">
        <v>8427</v>
      </c>
      <c r="P2808">
        <v>5</v>
      </c>
      <c r="Q2808">
        <v>6</v>
      </c>
    </row>
    <row r="2809" spans="1:17" x14ac:dyDescent="0.25">
      <c r="A2809" s="43">
        <v>2807</v>
      </c>
      <c r="B2809" t="s">
        <v>8428</v>
      </c>
      <c r="C2809" t="s">
        <v>8429</v>
      </c>
      <c r="D2809">
        <v>997013</v>
      </c>
      <c r="E2809">
        <v>130</v>
      </c>
      <c r="F2809">
        <v>61</v>
      </c>
      <c r="G2809">
        <v>109</v>
      </c>
      <c r="J2809">
        <v>1978</v>
      </c>
      <c r="L2809">
        <v>1</v>
      </c>
      <c r="O2809" t="s">
        <v>8430</v>
      </c>
      <c r="P2809">
        <v>5</v>
      </c>
      <c r="Q2809">
        <v>6</v>
      </c>
    </row>
    <row r="2810" spans="1:17" x14ac:dyDescent="0.25">
      <c r="A2810" s="43">
        <v>2808</v>
      </c>
      <c r="B2810" t="s">
        <v>8431</v>
      </c>
      <c r="C2810" t="s">
        <v>8432</v>
      </c>
      <c r="D2810">
        <v>997545</v>
      </c>
      <c r="E2810">
        <v>130</v>
      </c>
      <c r="F2810">
        <v>101</v>
      </c>
      <c r="G2810">
        <v>101</v>
      </c>
      <c r="J2810">
        <v>1964</v>
      </c>
      <c r="L2810">
        <v>7</v>
      </c>
      <c r="M2810">
        <v>1</v>
      </c>
      <c r="O2810" t="s">
        <v>8433</v>
      </c>
      <c r="P2810">
        <v>5</v>
      </c>
      <c r="Q2810">
        <v>6</v>
      </c>
    </row>
    <row r="2811" spans="1:17" x14ac:dyDescent="0.25">
      <c r="A2811" s="43">
        <v>2809</v>
      </c>
      <c r="B2811" t="s">
        <v>8434</v>
      </c>
      <c r="C2811" t="s">
        <v>8435</v>
      </c>
      <c r="D2811">
        <v>994629</v>
      </c>
      <c r="E2811">
        <v>130</v>
      </c>
      <c r="F2811">
        <v>62</v>
      </c>
      <c r="G2811">
        <v>62</v>
      </c>
      <c r="J2811">
        <v>1993</v>
      </c>
      <c r="L2811">
        <v>1</v>
      </c>
      <c r="O2811" t="s">
        <v>8436</v>
      </c>
      <c r="P2811">
        <v>5</v>
      </c>
      <c r="Q2811">
        <v>6</v>
      </c>
    </row>
    <row r="2812" spans="1:17" x14ac:dyDescent="0.25">
      <c r="A2812" s="43">
        <v>2810</v>
      </c>
      <c r="B2812" t="s">
        <v>8437</v>
      </c>
      <c r="C2812" t="s">
        <v>8438</v>
      </c>
      <c r="D2812">
        <v>994332</v>
      </c>
      <c r="E2812">
        <v>130</v>
      </c>
      <c r="F2812">
        <v>134</v>
      </c>
      <c r="G2812">
        <v>134</v>
      </c>
      <c r="J2812">
        <v>1975</v>
      </c>
      <c r="L2812">
        <v>1</v>
      </c>
      <c r="O2812" t="s">
        <v>8439</v>
      </c>
      <c r="P2812">
        <v>5</v>
      </c>
      <c r="Q2812">
        <v>6</v>
      </c>
    </row>
    <row r="2813" spans="1:17" x14ac:dyDescent="0.25">
      <c r="A2813" s="43">
        <v>2811</v>
      </c>
      <c r="B2813" t="s">
        <v>8440</v>
      </c>
      <c r="C2813" t="s">
        <v>8441</v>
      </c>
      <c r="D2813">
        <v>997708</v>
      </c>
      <c r="E2813">
        <v>120</v>
      </c>
      <c r="F2813">
        <v>174</v>
      </c>
      <c r="G2813">
        <v>149</v>
      </c>
      <c r="J2813">
        <v>1956</v>
      </c>
      <c r="K2813">
        <v>1989</v>
      </c>
      <c r="L2813">
        <v>2</v>
      </c>
      <c r="M2813">
        <v>3</v>
      </c>
      <c r="N2813">
        <v>2</v>
      </c>
      <c r="O2813" t="s">
        <v>8442</v>
      </c>
      <c r="P2813">
        <v>5</v>
      </c>
      <c r="Q2813">
        <v>6</v>
      </c>
    </row>
    <row r="2814" spans="1:17" x14ac:dyDescent="0.25">
      <c r="A2814" s="43">
        <v>2812</v>
      </c>
      <c r="B2814" t="s">
        <v>8443</v>
      </c>
      <c r="C2814" t="s">
        <v>8444</v>
      </c>
      <c r="D2814">
        <v>997462</v>
      </c>
      <c r="E2814">
        <v>120</v>
      </c>
      <c r="F2814">
        <v>129</v>
      </c>
      <c r="G2814">
        <v>231</v>
      </c>
      <c r="J2814">
        <v>1970</v>
      </c>
      <c r="L2814">
        <v>2</v>
      </c>
      <c r="M2814">
        <v>7</v>
      </c>
      <c r="O2814" t="s">
        <v>8445</v>
      </c>
      <c r="P2814">
        <v>5</v>
      </c>
      <c r="Q2814">
        <v>6</v>
      </c>
    </row>
    <row r="2815" spans="1:17" x14ac:dyDescent="0.25">
      <c r="A2815" s="43">
        <v>2813</v>
      </c>
      <c r="B2815" t="s">
        <v>8446</v>
      </c>
      <c r="C2815" t="s">
        <v>8447</v>
      </c>
      <c r="D2815">
        <v>100094128</v>
      </c>
      <c r="E2815">
        <v>130</v>
      </c>
      <c r="F2815">
        <v>130</v>
      </c>
      <c r="G2815">
        <v>130</v>
      </c>
      <c r="J2815">
        <v>2016</v>
      </c>
      <c r="L2815">
        <v>1</v>
      </c>
      <c r="O2815" t="s">
        <v>8448</v>
      </c>
      <c r="P2815">
        <v>5</v>
      </c>
      <c r="Q2815">
        <v>6</v>
      </c>
    </row>
    <row r="2816" spans="1:17" x14ac:dyDescent="0.25">
      <c r="A2816" s="43">
        <v>2814</v>
      </c>
      <c r="B2816" t="s">
        <v>8449</v>
      </c>
      <c r="C2816" t="s">
        <v>8450</v>
      </c>
      <c r="D2816">
        <v>996804</v>
      </c>
      <c r="E2816">
        <v>130</v>
      </c>
      <c r="F2816">
        <v>61</v>
      </c>
      <c r="G2816">
        <v>109</v>
      </c>
      <c r="J2816">
        <v>1978</v>
      </c>
      <c r="L2816">
        <v>1</v>
      </c>
      <c r="O2816" t="s">
        <v>8451</v>
      </c>
      <c r="P2816">
        <v>5</v>
      </c>
      <c r="Q2816">
        <v>6</v>
      </c>
    </row>
    <row r="2817" spans="1:17" x14ac:dyDescent="0.25">
      <c r="A2817" s="43">
        <v>2815</v>
      </c>
      <c r="B2817" t="s">
        <v>8452</v>
      </c>
      <c r="C2817" t="s">
        <v>8453</v>
      </c>
      <c r="D2817">
        <v>997007</v>
      </c>
      <c r="E2817">
        <v>120</v>
      </c>
      <c r="F2817">
        <v>142</v>
      </c>
      <c r="G2817">
        <v>142</v>
      </c>
      <c r="J2817">
        <v>1969</v>
      </c>
      <c r="L2817">
        <v>2</v>
      </c>
      <c r="M2817">
        <v>7</v>
      </c>
      <c r="O2817" t="s">
        <v>8454</v>
      </c>
      <c r="P2817">
        <v>5</v>
      </c>
      <c r="Q2817">
        <v>6</v>
      </c>
    </row>
    <row r="2818" spans="1:17" x14ac:dyDescent="0.25">
      <c r="A2818" s="43">
        <v>2816</v>
      </c>
      <c r="B2818" t="s">
        <v>8455</v>
      </c>
      <c r="C2818" t="s">
        <v>8456</v>
      </c>
      <c r="D2818">
        <v>995092</v>
      </c>
      <c r="E2818">
        <v>120</v>
      </c>
      <c r="F2818">
        <v>143</v>
      </c>
      <c r="G2818">
        <v>143</v>
      </c>
      <c r="J2818">
        <v>1970</v>
      </c>
      <c r="L2818">
        <v>2</v>
      </c>
      <c r="M2818">
        <v>7</v>
      </c>
      <c r="O2818" t="s">
        <v>8457</v>
      </c>
      <c r="P2818">
        <v>5</v>
      </c>
      <c r="Q2818">
        <v>6</v>
      </c>
    </row>
    <row r="2819" spans="1:17" x14ac:dyDescent="0.25">
      <c r="A2819" s="43">
        <v>2817</v>
      </c>
      <c r="B2819" t="s">
        <v>8458</v>
      </c>
      <c r="C2819" t="s">
        <v>8459</v>
      </c>
      <c r="D2819">
        <v>996287</v>
      </c>
      <c r="E2819">
        <v>120</v>
      </c>
      <c r="F2819">
        <v>145</v>
      </c>
      <c r="G2819">
        <v>145</v>
      </c>
      <c r="J2819">
        <v>1970</v>
      </c>
      <c r="L2819">
        <v>2</v>
      </c>
      <c r="M2819">
        <v>7</v>
      </c>
      <c r="N2819">
        <v>90</v>
      </c>
      <c r="O2819" t="s">
        <v>8460</v>
      </c>
      <c r="P2819">
        <v>5</v>
      </c>
      <c r="Q2819">
        <v>6</v>
      </c>
    </row>
    <row r="2820" spans="1:17" x14ac:dyDescent="0.25">
      <c r="A2820" s="43">
        <v>2818</v>
      </c>
      <c r="B2820" t="s">
        <v>8461</v>
      </c>
      <c r="C2820" t="s">
        <v>8462</v>
      </c>
      <c r="D2820">
        <v>996957</v>
      </c>
      <c r="E2820">
        <v>130</v>
      </c>
      <c r="F2820">
        <v>61</v>
      </c>
      <c r="G2820">
        <v>109</v>
      </c>
      <c r="J2820">
        <v>1978</v>
      </c>
      <c r="L2820">
        <v>1</v>
      </c>
      <c r="O2820" t="s">
        <v>8463</v>
      </c>
      <c r="P2820">
        <v>5</v>
      </c>
      <c r="Q2820">
        <v>6</v>
      </c>
    </row>
    <row r="2821" spans="1:17" x14ac:dyDescent="0.25">
      <c r="A2821" s="43">
        <v>2819</v>
      </c>
      <c r="B2821" t="s">
        <v>8464</v>
      </c>
      <c r="C2821" t="s">
        <v>8465</v>
      </c>
      <c r="D2821">
        <v>100089004</v>
      </c>
      <c r="E2821">
        <v>130</v>
      </c>
      <c r="F2821">
        <v>115</v>
      </c>
      <c r="G2821">
        <v>115</v>
      </c>
      <c r="J2821">
        <v>2015</v>
      </c>
      <c r="L2821">
        <v>1</v>
      </c>
      <c r="O2821" t="s">
        <v>8466</v>
      </c>
      <c r="P2821">
        <v>5</v>
      </c>
      <c r="Q2821">
        <v>6</v>
      </c>
    </row>
    <row r="2822" spans="1:17" x14ac:dyDescent="0.25">
      <c r="A2822" s="43">
        <v>2820</v>
      </c>
      <c r="B2822" t="s">
        <v>8467</v>
      </c>
      <c r="C2822" t="s">
        <v>8468</v>
      </c>
      <c r="D2822">
        <v>995502</v>
      </c>
      <c r="E2822">
        <v>120</v>
      </c>
      <c r="F2822">
        <v>156</v>
      </c>
      <c r="G2822">
        <v>156</v>
      </c>
      <c r="J2822">
        <v>1972</v>
      </c>
      <c r="L2822">
        <v>2</v>
      </c>
      <c r="M2822">
        <v>7</v>
      </c>
      <c r="N2822">
        <v>5</v>
      </c>
      <c r="O2822" t="s">
        <v>8469</v>
      </c>
      <c r="P2822">
        <v>5</v>
      </c>
      <c r="Q2822">
        <v>6</v>
      </c>
    </row>
    <row r="2823" spans="1:17" x14ac:dyDescent="0.25">
      <c r="A2823" s="43">
        <v>2821</v>
      </c>
      <c r="B2823" t="s">
        <v>8470</v>
      </c>
      <c r="C2823" t="s">
        <v>8471</v>
      </c>
      <c r="D2823">
        <v>995908</v>
      </c>
      <c r="E2823">
        <v>130</v>
      </c>
      <c r="F2823">
        <v>92</v>
      </c>
      <c r="G2823">
        <v>159</v>
      </c>
      <c r="J2823">
        <v>1975</v>
      </c>
      <c r="L2823">
        <v>7</v>
      </c>
      <c r="M2823">
        <v>1</v>
      </c>
      <c r="O2823" t="s">
        <v>8472</v>
      </c>
      <c r="P2823">
        <v>5</v>
      </c>
      <c r="Q2823">
        <v>6</v>
      </c>
    </row>
    <row r="2824" spans="1:17" x14ac:dyDescent="0.25">
      <c r="A2824" s="43">
        <v>2822</v>
      </c>
      <c r="B2824" t="s">
        <v>8473</v>
      </c>
      <c r="C2824" t="s">
        <v>8474</v>
      </c>
      <c r="D2824">
        <v>995927</v>
      </c>
      <c r="E2824">
        <v>140</v>
      </c>
      <c r="F2824">
        <v>1593</v>
      </c>
      <c r="G2824">
        <v>1578</v>
      </c>
      <c r="J2824">
        <v>1966</v>
      </c>
      <c r="L2824">
        <v>1</v>
      </c>
      <c r="O2824" t="s">
        <v>8475</v>
      </c>
      <c r="P2824">
        <v>5</v>
      </c>
      <c r="Q2824">
        <v>6</v>
      </c>
    </row>
    <row r="2825" spans="1:17" x14ac:dyDescent="0.25">
      <c r="A2825" s="43">
        <v>2823</v>
      </c>
      <c r="B2825" t="s">
        <v>8476</v>
      </c>
      <c r="C2825" t="s">
        <v>8477</v>
      </c>
      <c r="D2825">
        <v>997364</v>
      </c>
      <c r="E2825">
        <v>130</v>
      </c>
      <c r="F2825">
        <v>61</v>
      </c>
      <c r="G2825">
        <v>109</v>
      </c>
      <c r="J2825">
        <v>1978</v>
      </c>
      <c r="L2825">
        <v>1</v>
      </c>
      <c r="O2825" t="s">
        <v>8478</v>
      </c>
      <c r="P2825">
        <v>5</v>
      </c>
      <c r="Q2825">
        <v>6</v>
      </c>
    </row>
    <row r="2826" spans="1:17" x14ac:dyDescent="0.25">
      <c r="A2826" s="43">
        <v>2824</v>
      </c>
      <c r="B2826" t="s">
        <v>8479</v>
      </c>
      <c r="C2826" t="s">
        <v>8480</v>
      </c>
      <c r="D2826">
        <v>996993</v>
      </c>
      <c r="E2826">
        <v>130</v>
      </c>
      <c r="F2826">
        <v>58</v>
      </c>
      <c r="G2826">
        <v>102</v>
      </c>
      <c r="J2826">
        <v>1977</v>
      </c>
      <c r="L2826">
        <v>1</v>
      </c>
      <c r="O2826" t="s">
        <v>8481</v>
      </c>
      <c r="P2826">
        <v>5</v>
      </c>
      <c r="Q2826">
        <v>6</v>
      </c>
    </row>
    <row r="2827" spans="1:17" x14ac:dyDescent="0.25">
      <c r="A2827" s="43">
        <v>2825</v>
      </c>
      <c r="B2827" t="s">
        <v>8482</v>
      </c>
      <c r="C2827" t="s">
        <v>8483</v>
      </c>
      <c r="D2827">
        <v>995305</v>
      </c>
      <c r="E2827">
        <v>130</v>
      </c>
      <c r="F2827">
        <v>75</v>
      </c>
      <c r="G2827">
        <v>125</v>
      </c>
      <c r="J2827">
        <v>1978</v>
      </c>
      <c r="L2827">
        <v>1</v>
      </c>
      <c r="N2827">
        <v>0</v>
      </c>
      <c r="O2827" t="s">
        <v>8484</v>
      </c>
      <c r="P2827">
        <v>5</v>
      </c>
      <c r="Q2827">
        <v>6</v>
      </c>
    </row>
    <row r="2828" spans="1:17" x14ac:dyDescent="0.25">
      <c r="A2828" s="43">
        <v>2826</v>
      </c>
      <c r="B2828" t="s">
        <v>8485</v>
      </c>
      <c r="C2828" t="s">
        <v>8486</v>
      </c>
      <c r="D2828">
        <v>997049</v>
      </c>
      <c r="E2828">
        <v>130</v>
      </c>
      <c r="F2828">
        <v>63</v>
      </c>
      <c r="G2828">
        <v>112</v>
      </c>
      <c r="J2828">
        <v>1978</v>
      </c>
      <c r="L2828">
        <v>1</v>
      </c>
      <c r="O2828" t="s">
        <v>8487</v>
      </c>
      <c r="P2828">
        <v>5</v>
      </c>
      <c r="Q2828">
        <v>6</v>
      </c>
    </row>
    <row r="2829" spans="1:17" x14ac:dyDescent="0.25">
      <c r="A2829" s="43">
        <v>2827</v>
      </c>
      <c r="B2829" t="s">
        <v>8488</v>
      </c>
      <c r="C2829" t="s">
        <v>8489</v>
      </c>
      <c r="D2829">
        <v>2526233</v>
      </c>
      <c r="E2829">
        <v>160</v>
      </c>
      <c r="F2829">
        <v>1100</v>
      </c>
      <c r="G2829">
        <v>864</v>
      </c>
      <c r="H2829">
        <v>236</v>
      </c>
      <c r="J2829">
        <v>1999</v>
      </c>
      <c r="L2829">
        <v>1</v>
      </c>
      <c r="N2829">
        <v>2</v>
      </c>
      <c r="O2829" t="s">
        <v>8490</v>
      </c>
      <c r="P2829">
        <v>5</v>
      </c>
      <c r="Q2829">
        <v>6</v>
      </c>
    </row>
    <row r="2830" spans="1:17" x14ac:dyDescent="0.25">
      <c r="A2830" s="43">
        <v>2828</v>
      </c>
      <c r="B2830" t="s">
        <v>8491</v>
      </c>
      <c r="C2830" t="s">
        <v>1627</v>
      </c>
      <c r="D2830">
        <v>995658</v>
      </c>
      <c r="E2830">
        <v>323</v>
      </c>
      <c r="F2830">
        <v>60</v>
      </c>
      <c r="H2830">
        <v>60</v>
      </c>
      <c r="J2830">
        <v>1965</v>
      </c>
      <c r="L2830">
        <v>2</v>
      </c>
      <c r="M2830">
        <v>7</v>
      </c>
      <c r="O2830" t="s">
        <v>8492</v>
      </c>
      <c r="P2830">
        <v>5</v>
      </c>
      <c r="Q2830">
        <v>6</v>
      </c>
    </row>
    <row r="2831" spans="1:17" x14ac:dyDescent="0.25">
      <c r="A2831" s="43">
        <v>2829</v>
      </c>
      <c r="B2831" t="s">
        <v>8493</v>
      </c>
      <c r="C2831" t="s">
        <v>8494</v>
      </c>
      <c r="D2831">
        <v>995086</v>
      </c>
      <c r="E2831">
        <v>120</v>
      </c>
      <c r="F2831">
        <v>248</v>
      </c>
      <c r="G2831">
        <v>251</v>
      </c>
      <c r="J2831">
        <v>1786</v>
      </c>
      <c r="K2831">
        <v>2007</v>
      </c>
      <c r="L2831">
        <v>2</v>
      </c>
      <c r="M2831">
        <v>7</v>
      </c>
      <c r="N2831">
        <v>2</v>
      </c>
      <c r="O2831" t="s">
        <v>8495</v>
      </c>
      <c r="P2831">
        <v>5</v>
      </c>
      <c r="Q2831">
        <v>6</v>
      </c>
    </row>
    <row r="2832" spans="1:17" x14ac:dyDescent="0.25">
      <c r="A2832" s="43">
        <v>2830</v>
      </c>
      <c r="B2832" t="s">
        <v>8496</v>
      </c>
      <c r="C2832" t="s">
        <v>8497</v>
      </c>
      <c r="D2832">
        <v>997327</v>
      </c>
      <c r="E2832">
        <v>130</v>
      </c>
      <c r="F2832">
        <v>61</v>
      </c>
      <c r="G2832">
        <v>109</v>
      </c>
      <c r="J2832">
        <v>1978</v>
      </c>
      <c r="L2832">
        <v>1</v>
      </c>
      <c r="O2832" t="s">
        <v>8498</v>
      </c>
      <c r="P2832">
        <v>5</v>
      </c>
      <c r="Q2832">
        <v>6</v>
      </c>
    </row>
    <row r="2833" spans="1:17" x14ac:dyDescent="0.25">
      <c r="A2833" s="43">
        <v>2831</v>
      </c>
      <c r="B2833" t="s">
        <v>8499</v>
      </c>
      <c r="C2833" t="s">
        <v>8500</v>
      </c>
      <c r="D2833">
        <v>997517</v>
      </c>
      <c r="E2833">
        <v>120</v>
      </c>
      <c r="F2833">
        <v>134</v>
      </c>
      <c r="G2833">
        <v>134</v>
      </c>
      <c r="J2833">
        <v>1969</v>
      </c>
      <c r="L2833">
        <v>2</v>
      </c>
      <c r="M2833">
        <v>7</v>
      </c>
      <c r="N2833">
        <v>2</v>
      </c>
      <c r="O2833" t="s">
        <v>8501</v>
      </c>
      <c r="P2833">
        <v>5</v>
      </c>
      <c r="Q2833">
        <v>6</v>
      </c>
    </row>
    <row r="2834" spans="1:17" x14ac:dyDescent="0.25">
      <c r="A2834" s="43">
        <v>2832</v>
      </c>
      <c r="B2834" t="s">
        <v>8502</v>
      </c>
      <c r="C2834" t="s">
        <v>452</v>
      </c>
      <c r="D2834">
        <v>995988</v>
      </c>
      <c r="E2834">
        <v>140</v>
      </c>
      <c r="F2834">
        <v>612</v>
      </c>
      <c r="G2834">
        <v>612</v>
      </c>
      <c r="J2834">
        <v>1988</v>
      </c>
      <c r="L2834">
        <v>1</v>
      </c>
      <c r="O2834" t="s">
        <v>8503</v>
      </c>
      <c r="P2834">
        <v>5</v>
      </c>
      <c r="Q2834">
        <v>6</v>
      </c>
    </row>
    <row r="2835" spans="1:17" x14ac:dyDescent="0.25">
      <c r="A2835" s="43">
        <v>2833</v>
      </c>
      <c r="B2835" t="s">
        <v>8504</v>
      </c>
      <c r="C2835" t="s">
        <v>8505</v>
      </c>
      <c r="D2835">
        <v>995716</v>
      </c>
      <c r="E2835">
        <v>232</v>
      </c>
      <c r="F2835">
        <v>20</v>
      </c>
      <c r="H2835">
        <v>20</v>
      </c>
      <c r="J2835">
        <v>1977</v>
      </c>
      <c r="L2835">
        <v>9</v>
      </c>
      <c r="O2835" t="s">
        <v>8506</v>
      </c>
      <c r="P2835">
        <v>5</v>
      </c>
      <c r="Q2835">
        <v>6</v>
      </c>
    </row>
    <row r="2836" spans="1:17" x14ac:dyDescent="0.25">
      <c r="A2836" s="43">
        <v>2834</v>
      </c>
      <c r="B2836" t="s">
        <v>8507</v>
      </c>
      <c r="C2836" t="s">
        <v>8508</v>
      </c>
      <c r="D2836">
        <v>996167</v>
      </c>
      <c r="E2836">
        <v>120</v>
      </c>
      <c r="F2836">
        <v>124</v>
      </c>
      <c r="G2836">
        <v>203</v>
      </c>
      <c r="J2836">
        <v>1984</v>
      </c>
      <c r="L2836">
        <v>2</v>
      </c>
      <c r="M2836">
        <v>7</v>
      </c>
      <c r="N2836">
        <v>2</v>
      </c>
      <c r="O2836" t="s">
        <v>8509</v>
      </c>
      <c r="P2836">
        <v>5</v>
      </c>
      <c r="Q2836">
        <v>6</v>
      </c>
    </row>
    <row r="2837" spans="1:17" x14ac:dyDescent="0.25">
      <c r="A2837" s="43">
        <v>2835</v>
      </c>
      <c r="B2837" t="s">
        <v>8510</v>
      </c>
      <c r="C2837" t="s">
        <v>8511</v>
      </c>
      <c r="D2837">
        <v>995316</v>
      </c>
      <c r="E2837">
        <v>120</v>
      </c>
      <c r="F2837">
        <v>199</v>
      </c>
      <c r="G2837">
        <v>155</v>
      </c>
      <c r="J2837">
        <v>1969</v>
      </c>
      <c r="K2837">
        <v>1982</v>
      </c>
      <c r="L2837">
        <v>2</v>
      </c>
      <c r="M2837">
        <v>7</v>
      </c>
      <c r="N2837">
        <v>2</v>
      </c>
      <c r="O2837" t="s">
        <v>8512</v>
      </c>
      <c r="P2837">
        <v>5</v>
      </c>
      <c r="Q2837">
        <v>6</v>
      </c>
    </row>
    <row r="2838" spans="1:17" x14ac:dyDescent="0.25">
      <c r="A2838" s="43">
        <v>2836</v>
      </c>
      <c r="B2838" t="s">
        <v>8513</v>
      </c>
      <c r="C2838" t="s">
        <v>8514</v>
      </c>
      <c r="D2838">
        <v>996140</v>
      </c>
      <c r="E2838">
        <v>120</v>
      </c>
      <c r="F2838">
        <v>130</v>
      </c>
      <c r="G2838">
        <v>130</v>
      </c>
      <c r="J2838">
        <v>1982</v>
      </c>
      <c r="L2838">
        <v>2</v>
      </c>
      <c r="M2838">
        <v>7</v>
      </c>
      <c r="O2838" t="s">
        <v>8515</v>
      </c>
      <c r="P2838">
        <v>5</v>
      </c>
      <c r="Q2838">
        <v>6</v>
      </c>
    </row>
    <row r="2839" spans="1:17" x14ac:dyDescent="0.25">
      <c r="A2839" s="43">
        <v>2837</v>
      </c>
      <c r="B2839" t="s">
        <v>8516</v>
      </c>
      <c r="C2839" t="s">
        <v>8517</v>
      </c>
      <c r="D2839">
        <v>996428</v>
      </c>
      <c r="E2839">
        <v>120</v>
      </c>
      <c r="F2839">
        <v>146</v>
      </c>
      <c r="G2839">
        <v>146</v>
      </c>
      <c r="J2839">
        <v>2004</v>
      </c>
      <c r="L2839">
        <v>2</v>
      </c>
      <c r="M2839">
        <v>7</v>
      </c>
      <c r="O2839" t="s">
        <v>8518</v>
      </c>
      <c r="P2839">
        <v>5</v>
      </c>
      <c r="Q2839">
        <v>6</v>
      </c>
    </row>
    <row r="2840" spans="1:17" x14ac:dyDescent="0.25">
      <c r="A2840" s="43">
        <v>2838</v>
      </c>
      <c r="B2840" t="s">
        <v>8519</v>
      </c>
      <c r="C2840" t="s">
        <v>8520</v>
      </c>
      <c r="D2840">
        <v>996425</v>
      </c>
      <c r="E2840">
        <v>120</v>
      </c>
      <c r="F2840">
        <v>136</v>
      </c>
      <c r="G2840">
        <v>197</v>
      </c>
      <c r="J2840">
        <v>1982</v>
      </c>
      <c r="L2840">
        <v>7</v>
      </c>
      <c r="M2840">
        <v>1</v>
      </c>
      <c r="N2840">
        <v>2</v>
      </c>
      <c r="O2840" t="s">
        <v>8521</v>
      </c>
      <c r="P2840">
        <v>5</v>
      </c>
      <c r="Q2840">
        <v>6</v>
      </c>
    </row>
    <row r="2841" spans="1:17" x14ac:dyDescent="0.25">
      <c r="A2841" s="43">
        <v>2839</v>
      </c>
      <c r="B2841" t="s">
        <v>8522</v>
      </c>
      <c r="C2841" t="s">
        <v>8523</v>
      </c>
      <c r="D2841">
        <v>994945</v>
      </c>
      <c r="E2841">
        <v>321</v>
      </c>
      <c r="F2841">
        <v>17</v>
      </c>
      <c r="H2841">
        <v>17</v>
      </c>
      <c r="J2841">
        <v>1934</v>
      </c>
      <c r="L2841">
        <v>9</v>
      </c>
      <c r="O2841" t="s">
        <v>8524</v>
      </c>
      <c r="P2841">
        <v>5</v>
      </c>
      <c r="Q2841">
        <v>6</v>
      </c>
    </row>
    <row r="2842" spans="1:17" x14ac:dyDescent="0.25">
      <c r="A2842" s="43">
        <v>2840</v>
      </c>
      <c r="B2842" t="s">
        <v>8525</v>
      </c>
      <c r="C2842" t="s">
        <v>8526</v>
      </c>
      <c r="D2842">
        <v>995594</v>
      </c>
      <c r="E2842">
        <v>130</v>
      </c>
      <c r="F2842">
        <v>103</v>
      </c>
      <c r="G2842">
        <v>103</v>
      </c>
      <c r="J2842">
        <v>1978</v>
      </c>
      <c r="L2842">
        <v>1</v>
      </c>
      <c r="O2842" t="s">
        <v>8527</v>
      </c>
      <c r="P2842">
        <v>5</v>
      </c>
      <c r="Q2842">
        <v>6</v>
      </c>
    </row>
    <row r="2843" spans="1:17" x14ac:dyDescent="0.25">
      <c r="A2843" s="43">
        <v>2841</v>
      </c>
      <c r="B2843" t="s">
        <v>8528</v>
      </c>
      <c r="C2843" t="s">
        <v>8529</v>
      </c>
      <c r="D2843">
        <v>997115</v>
      </c>
      <c r="E2843">
        <v>130</v>
      </c>
      <c r="F2843">
        <v>61</v>
      </c>
      <c r="G2843">
        <v>109</v>
      </c>
      <c r="J2843">
        <v>1978</v>
      </c>
      <c r="L2843">
        <v>1</v>
      </c>
      <c r="O2843" t="s">
        <v>8530</v>
      </c>
      <c r="P2843">
        <v>5</v>
      </c>
      <c r="Q2843">
        <v>6</v>
      </c>
    </row>
    <row r="2844" spans="1:17" x14ac:dyDescent="0.25">
      <c r="A2844" s="43">
        <v>2842</v>
      </c>
      <c r="B2844" t="s">
        <v>8531</v>
      </c>
      <c r="C2844" t="s">
        <v>8532</v>
      </c>
      <c r="D2844">
        <v>995927</v>
      </c>
      <c r="E2844">
        <v>140</v>
      </c>
      <c r="F2844">
        <v>1614</v>
      </c>
      <c r="G2844">
        <v>1578</v>
      </c>
      <c r="J2844">
        <v>1966</v>
      </c>
      <c r="L2844">
        <v>1</v>
      </c>
      <c r="O2844" t="s">
        <v>8533</v>
      </c>
      <c r="P2844">
        <v>5</v>
      </c>
      <c r="Q2844">
        <v>6</v>
      </c>
    </row>
    <row r="2845" spans="1:17" x14ac:dyDescent="0.25">
      <c r="A2845" s="43">
        <v>2843</v>
      </c>
      <c r="B2845" t="s">
        <v>8534</v>
      </c>
      <c r="C2845" t="s">
        <v>8535</v>
      </c>
      <c r="D2845">
        <v>994805</v>
      </c>
      <c r="E2845">
        <v>120</v>
      </c>
      <c r="F2845">
        <v>134</v>
      </c>
      <c r="G2845">
        <v>252</v>
      </c>
      <c r="J2845">
        <v>1978</v>
      </c>
      <c r="K2845">
        <v>1984</v>
      </c>
      <c r="L2845">
        <v>7</v>
      </c>
      <c r="M2845">
        <v>1</v>
      </c>
      <c r="N2845">
        <v>2</v>
      </c>
      <c r="O2845" t="s">
        <v>8536</v>
      </c>
      <c r="P2845">
        <v>5</v>
      </c>
      <c r="Q2845">
        <v>6</v>
      </c>
    </row>
    <row r="2846" spans="1:17" x14ac:dyDescent="0.25">
      <c r="A2846" s="43">
        <v>2844</v>
      </c>
      <c r="B2846" t="s">
        <v>8537</v>
      </c>
      <c r="C2846" t="s">
        <v>8538</v>
      </c>
      <c r="D2846">
        <v>997211</v>
      </c>
      <c r="E2846">
        <v>130</v>
      </c>
      <c r="F2846">
        <v>61</v>
      </c>
      <c r="G2846">
        <v>109</v>
      </c>
      <c r="J2846">
        <v>1978</v>
      </c>
      <c r="L2846">
        <v>1</v>
      </c>
      <c r="O2846" t="s">
        <v>8539</v>
      </c>
      <c r="P2846">
        <v>5</v>
      </c>
      <c r="Q2846">
        <v>6</v>
      </c>
    </row>
    <row r="2847" spans="1:17" x14ac:dyDescent="0.25">
      <c r="A2847" s="43">
        <v>2845</v>
      </c>
      <c r="B2847" t="s">
        <v>8540</v>
      </c>
      <c r="C2847" t="s">
        <v>8541</v>
      </c>
      <c r="D2847">
        <v>995878</v>
      </c>
      <c r="E2847">
        <v>130</v>
      </c>
      <c r="F2847">
        <v>92</v>
      </c>
      <c r="G2847">
        <v>159</v>
      </c>
      <c r="J2847">
        <v>1975</v>
      </c>
      <c r="L2847">
        <v>7</v>
      </c>
      <c r="M2847">
        <v>1</v>
      </c>
      <c r="N2847">
        <v>2</v>
      </c>
      <c r="O2847" t="s">
        <v>8542</v>
      </c>
      <c r="P2847">
        <v>5</v>
      </c>
      <c r="Q2847">
        <v>6</v>
      </c>
    </row>
    <row r="2848" spans="1:17" x14ac:dyDescent="0.25">
      <c r="A2848" s="43">
        <v>2846</v>
      </c>
      <c r="B2848" t="s">
        <v>8543</v>
      </c>
      <c r="C2848" t="s">
        <v>8544</v>
      </c>
      <c r="D2848">
        <v>997527</v>
      </c>
      <c r="E2848">
        <v>120</v>
      </c>
      <c r="F2848">
        <v>147</v>
      </c>
      <c r="G2848">
        <v>147</v>
      </c>
      <c r="J2848">
        <v>1959</v>
      </c>
      <c r="K2848">
        <v>1987</v>
      </c>
      <c r="L2848">
        <v>2</v>
      </c>
      <c r="M2848">
        <v>7</v>
      </c>
      <c r="N2848">
        <v>2</v>
      </c>
      <c r="O2848" t="s">
        <v>8545</v>
      </c>
      <c r="P2848">
        <v>5</v>
      </c>
      <c r="Q2848">
        <v>6</v>
      </c>
    </row>
    <row r="2849" spans="1:17" x14ac:dyDescent="0.25">
      <c r="A2849" s="43">
        <v>2847</v>
      </c>
      <c r="B2849" t="s">
        <v>8546</v>
      </c>
      <c r="C2849" t="s">
        <v>8547</v>
      </c>
      <c r="D2849">
        <v>996978</v>
      </c>
      <c r="E2849">
        <v>130</v>
      </c>
      <c r="F2849">
        <v>63</v>
      </c>
      <c r="G2849">
        <v>112</v>
      </c>
      <c r="J2849">
        <v>1979</v>
      </c>
      <c r="L2849">
        <v>1</v>
      </c>
      <c r="O2849" t="s">
        <v>8548</v>
      </c>
      <c r="P2849">
        <v>5</v>
      </c>
      <c r="Q2849">
        <v>6</v>
      </c>
    </row>
    <row r="2850" spans="1:17" x14ac:dyDescent="0.25">
      <c r="A2850" s="43">
        <v>2848</v>
      </c>
      <c r="B2850" t="s">
        <v>8549</v>
      </c>
      <c r="C2850" t="s">
        <v>8550</v>
      </c>
      <c r="D2850">
        <v>994053</v>
      </c>
      <c r="E2850">
        <v>120</v>
      </c>
      <c r="F2850">
        <v>129</v>
      </c>
      <c r="G2850">
        <v>172</v>
      </c>
      <c r="J2850">
        <v>1975</v>
      </c>
      <c r="K2850">
        <v>1985</v>
      </c>
      <c r="L2850">
        <v>1</v>
      </c>
      <c r="O2850" t="s">
        <v>8551</v>
      </c>
      <c r="P2850">
        <v>5</v>
      </c>
      <c r="Q2850">
        <v>6</v>
      </c>
    </row>
    <row r="2851" spans="1:17" x14ac:dyDescent="0.25">
      <c r="A2851" s="43">
        <v>2849</v>
      </c>
      <c r="B2851" t="s">
        <v>8552</v>
      </c>
      <c r="C2851" t="s">
        <v>8553</v>
      </c>
      <c r="D2851">
        <v>996145</v>
      </c>
      <c r="E2851">
        <v>321</v>
      </c>
      <c r="F2851">
        <v>361</v>
      </c>
      <c r="G2851">
        <v>218</v>
      </c>
      <c r="H2851">
        <v>360</v>
      </c>
      <c r="J2851">
        <v>1937</v>
      </c>
      <c r="K2851">
        <v>1971</v>
      </c>
      <c r="L2851">
        <v>2</v>
      </c>
      <c r="M2851">
        <v>7</v>
      </c>
      <c r="O2851" t="s">
        <v>8554</v>
      </c>
      <c r="P2851">
        <v>5</v>
      </c>
      <c r="Q2851">
        <v>6</v>
      </c>
    </row>
    <row r="2852" spans="1:17" x14ac:dyDescent="0.25">
      <c r="A2852" s="43">
        <v>2850</v>
      </c>
      <c r="B2852" t="s">
        <v>8555</v>
      </c>
      <c r="C2852" t="s">
        <v>8556</v>
      </c>
      <c r="D2852">
        <v>994710</v>
      </c>
      <c r="E2852">
        <v>130</v>
      </c>
      <c r="F2852">
        <v>75</v>
      </c>
      <c r="G2852">
        <v>124</v>
      </c>
      <c r="J2852">
        <v>1975</v>
      </c>
      <c r="L2852">
        <v>7</v>
      </c>
      <c r="M2852">
        <v>1</v>
      </c>
      <c r="O2852" t="s">
        <v>8557</v>
      </c>
      <c r="P2852">
        <v>5</v>
      </c>
      <c r="Q2852">
        <v>6</v>
      </c>
    </row>
    <row r="2853" spans="1:17" x14ac:dyDescent="0.25">
      <c r="A2853" s="43">
        <v>2851</v>
      </c>
      <c r="B2853" t="s">
        <v>8558</v>
      </c>
      <c r="C2853" t="s">
        <v>8559</v>
      </c>
      <c r="D2853">
        <v>996472</v>
      </c>
      <c r="E2853">
        <v>510</v>
      </c>
      <c r="F2853">
        <v>43</v>
      </c>
      <c r="G2853">
        <v>43</v>
      </c>
      <c r="J2853">
        <v>1958</v>
      </c>
      <c r="L2853">
        <v>3</v>
      </c>
      <c r="M2853">
        <v>3</v>
      </c>
      <c r="O2853" t="s">
        <v>8560</v>
      </c>
      <c r="P2853">
        <v>5</v>
      </c>
      <c r="Q2853">
        <v>6</v>
      </c>
    </row>
    <row r="2854" spans="1:17" x14ac:dyDescent="0.25">
      <c r="A2854" s="43">
        <v>2852</v>
      </c>
      <c r="B2854" t="s">
        <v>8561</v>
      </c>
      <c r="C2854" t="s">
        <v>8562</v>
      </c>
      <c r="D2854">
        <v>996682</v>
      </c>
      <c r="E2854">
        <v>130</v>
      </c>
      <c r="F2854">
        <v>58</v>
      </c>
      <c r="G2854">
        <v>102</v>
      </c>
      <c r="J2854">
        <v>1977</v>
      </c>
      <c r="L2854">
        <v>1</v>
      </c>
      <c r="O2854" t="s">
        <v>8563</v>
      </c>
      <c r="P2854">
        <v>5</v>
      </c>
      <c r="Q2854">
        <v>6</v>
      </c>
    </row>
    <row r="2855" spans="1:17" x14ac:dyDescent="0.25">
      <c r="A2855" s="43">
        <v>2853</v>
      </c>
      <c r="B2855" t="s">
        <v>8564</v>
      </c>
      <c r="C2855" t="s">
        <v>8565</v>
      </c>
      <c r="D2855">
        <v>994730</v>
      </c>
      <c r="E2855">
        <v>120</v>
      </c>
      <c r="F2855">
        <v>195</v>
      </c>
      <c r="G2855">
        <v>195</v>
      </c>
      <c r="J2855">
        <v>1980</v>
      </c>
      <c r="L2855">
        <v>5</v>
      </c>
      <c r="M2855">
        <v>1</v>
      </c>
      <c r="N2855">
        <v>90</v>
      </c>
      <c r="O2855" t="s">
        <v>8566</v>
      </c>
      <c r="P2855">
        <v>5</v>
      </c>
      <c r="Q2855">
        <v>6</v>
      </c>
    </row>
    <row r="2856" spans="1:17" x14ac:dyDescent="0.25">
      <c r="A2856" s="43">
        <v>2854</v>
      </c>
      <c r="B2856" t="s">
        <v>8567</v>
      </c>
      <c r="C2856" t="s">
        <v>8568</v>
      </c>
      <c r="D2856">
        <v>997479</v>
      </c>
      <c r="E2856">
        <v>120</v>
      </c>
      <c r="F2856">
        <v>142</v>
      </c>
      <c r="G2856">
        <v>142</v>
      </c>
      <c r="J2856">
        <v>2011</v>
      </c>
      <c r="L2856">
        <v>2</v>
      </c>
      <c r="M2856">
        <v>7</v>
      </c>
      <c r="N2856">
        <v>1</v>
      </c>
      <c r="O2856" t="s">
        <v>8569</v>
      </c>
      <c r="P2856">
        <v>5</v>
      </c>
      <c r="Q2856">
        <v>6</v>
      </c>
    </row>
    <row r="2857" spans="1:17" x14ac:dyDescent="0.25">
      <c r="A2857" s="43">
        <v>2855</v>
      </c>
      <c r="B2857" t="s">
        <v>8570</v>
      </c>
      <c r="C2857" t="s">
        <v>8571</v>
      </c>
      <c r="D2857">
        <v>996494</v>
      </c>
      <c r="E2857">
        <v>120</v>
      </c>
      <c r="F2857">
        <v>126</v>
      </c>
      <c r="G2857">
        <v>126</v>
      </c>
      <c r="J2857">
        <v>1977</v>
      </c>
      <c r="L2857">
        <v>2</v>
      </c>
      <c r="M2857">
        <v>7</v>
      </c>
      <c r="O2857" t="s">
        <v>8572</v>
      </c>
      <c r="P2857">
        <v>5</v>
      </c>
      <c r="Q2857">
        <v>6</v>
      </c>
    </row>
    <row r="2858" spans="1:17" x14ac:dyDescent="0.25">
      <c r="A2858" s="43">
        <v>2856</v>
      </c>
      <c r="B2858" t="s">
        <v>8573</v>
      </c>
      <c r="C2858" t="s">
        <v>8574</v>
      </c>
      <c r="D2858">
        <v>993800</v>
      </c>
      <c r="E2858">
        <v>120</v>
      </c>
      <c r="F2858">
        <v>109</v>
      </c>
      <c r="G2858">
        <v>109</v>
      </c>
      <c r="J2858">
        <v>1973</v>
      </c>
      <c r="L2858">
        <v>2</v>
      </c>
      <c r="M2858">
        <v>7</v>
      </c>
      <c r="O2858" t="s">
        <v>8575</v>
      </c>
      <c r="P2858">
        <v>5</v>
      </c>
      <c r="Q2858">
        <v>6</v>
      </c>
    </row>
    <row r="2859" spans="1:17" x14ac:dyDescent="0.25">
      <c r="A2859" s="43">
        <v>2857</v>
      </c>
      <c r="B2859" t="s">
        <v>8576</v>
      </c>
      <c r="C2859" t="s">
        <v>8577</v>
      </c>
      <c r="D2859">
        <v>997672</v>
      </c>
      <c r="E2859">
        <v>120</v>
      </c>
      <c r="F2859">
        <v>145</v>
      </c>
      <c r="G2859">
        <v>128</v>
      </c>
      <c r="J2859">
        <v>1960</v>
      </c>
      <c r="K2859">
        <v>1970</v>
      </c>
      <c r="L2859">
        <v>2</v>
      </c>
      <c r="M2859">
        <v>7</v>
      </c>
      <c r="N2859">
        <v>2</v>
      </c>
      <c r="O2859" t="s">
        <v>8578</v>
      </c>
      <c r="P2859">
        <v>5</v>
      </c>
      <c r="Q2859">
        <v>6</v>
      </c>
    </row>
    <row r="2860" spans="1:17" x14ac:dyDescent="0.25">
      <c r="A2860" s="43">
        <v>2858</v>
      </c>
      <c r="B2860" t="s">
        <v>8579</v>
      </c>
      <c r="C2860" t="s">
        <v>8580</v>
      </c>
      <c r="D2860">
        <v>995927</v>
      </c>
      <c r="E2860">
        <v>140</v>
      </c>
      <c r="F2860">
        <v>1647</v>
      </c>
      <c r="G2860">
        <v>1578</v>
      </c>
      <c r="J2860">
        <v>1966</v>
      </c>
      <c r="L2860">
        <v>1</v>
      </c>
      <c r="O2860" t="s">
        <v>8581</v>
      </c>
      <c r="P2860">
        <v>5</v>
      </c>
      <c r="Q2860">
        <v>6</v>
      </c>
    </row>
    <row r="2861" spans="1:17" x14ac:dyDescent="0.25">
      <c r="A2861" s="43">
        <v>2859</v>
      </c>
      <c r="B2861" t="s">
        <v>8582</v>
      </c>
      <c r="C2861" t="s">
        <v>8583</v>
      </c>
      <c r="D2861">
        <v>993699</v>
      </c>
      <c r="E2861">
        <v>120</v>
      </c>
      <c r="F2861">
        <v>162</v>
      </c>
      <c r="G2861">
        <v>162</v>
      </c>
      <c r="J2861">
        <v>1969</v>
      </c>
      <c r="K2861">
        <v>1977</v>
      </c>
      <c r="L2861">
        <v>2</v>
      </c>
      <c r="M2861">
        <v>7</v>
      </c>
      <c r="O2861" t="s">
        <v>8584</v>
      </c>
      <c r="P2861">
        <v>5</v>
      </c>
      <c r="Q2861">
        <v>6</v>
      </c>
    </row>
    <row r="2862" spans="1:17" x14ac:dyDescent="0.25">
      <c r="A2862" s="43">
        <v>2860</v>
      </c>
      <c r="B2862" t="s">
        <v>8585</v>
      </c>
      <c r="C2862" t="s">
        <v>8586</v>
      </c>
      <c r="D2862">
        <v>996963</v>
      </c>
      <c r="E2862">
        <v>130</v>
      </c>
      <c r="F2862">
        <v>110</v>
      </c>
      <c r="G2862">
        <v>110</v>
      </c>
      <c r="J2862">
        <v>1967</v>
      </c>
      <c r="L2862">
        <v>1</v>
      </c>
      <c r="N2862">
        <v>2</v>
      </c>
      <c r="O2862" t="s">
        <v>8587</v>
      </c>
      <c r="P2862">
        <v>5</v>
      </c>
      <c r="Q2862">
        <v>6</v>
      </c>
    </row>
    <row r="2863" spans="1:17" x14ac:dyDescent="0.25">
      <c r="A2863" s="43">
        <v>2861</v>
      </c>
      <c r="B2863" t="s">
        <v>8588</v>
      </c>
      <c r="C2863" t="s">
        <v>8589</v>
      </c>
      <c r="D2863">
        <v>2639383</v>
      </c>
      <c r="E2863">
        <v>140</v>
      </c>
      <c r="F2863">
        <v>5388</v>
      </c>
      <c r="G2863">
        <v>4740</v>
      </c>
      <c r="J2863">
        <v>2007</v>
      </c>
      <c r="L2863">
        <v>1</v>
      </c>
      <c r="N2863">
        <v>90</v>
      </c>
      <c r="O2863" t="s">
        <v>8590</v>
      </c>
      <c r="P2863">
        <v>5</v>
      </c>
      <c r="Q2863">
        <v>6</v>
      </c>
    </row>
    <row r="2864" spans="1:17" x14ac:dyDescent="0.25">
      <c r="A2864" s="43">
        <v>2862</v>
      </c>
      <c r="B2864" t="s">
        <v>8591</v>
      </c>
      <c r="C2864" t="s">
        <v>8592</v>
      </c>
      <c r="D2864">
        <v>993895</v>
      </c>
      <c r="E2864">
        <v>120</v>
      </c>
      <c r="F2864">
        <v>145</v>
      </c>
      <c r="G2864">
        <v>145</v>
      </c>
      <c r="J2864">
        <v>1966</v>
      </c>
      <c r="K2864">
        <v>1973</v>
      </c>
      <c r="L2864">
        <v>1</v>
      </c>
      <c r="N2864">
        <v>5</v>
      </c>
      <c r="O2864" t="s">
        <v>8593</v>
      </c>
      <c r="P2864">
        <v>5</v>
      </c>
      <c r="Q2864">
        <v>6</v>
      </c>
    </row>
    <row r="2865" spans="1:17" x14ac:dyDescent="0.25">
      <c r="A2865" s="43">
        <v>2863</v>
      </c>
      <c r="B2865" t="s">
        <v>8594</v>
      </c>
      <c r="C2865" t="s">
        <v>8595</v>
      </c>
      <c r="D2865">
        <v>995825</v>
      </c>
      <c r="E2865">
        <v>130</v>
      </c>
      <c r="F2865">
        <v>107</v>
      </c>
      <c r="G2865">
        <v>107</v>
      </c>
      <c r="J2865">
        <v>1970</v>
      </c>
      <c r="L2865">
        <v>1</v>
      </c>
      <c r="O2865" t="s">
        <v>8596</v>
      </c>
      <c r="P2865">
        <v>5</v>
      </c>
      <c r="Q2865">
        <v>6</v>
      </c>
    </row>
    <row r="2866" spans="1:17" x14ac:dyDescent="0.25">
      <c r="A2866" s="43">
        <v>2864</v>
      </c>
      <c r="B2866" t="s">
        <v>8597</v>
      </c>
      <c r="C2866" t="s">
        <v>8598</v>
      </c>
      <c r="D2866">
        <v>997379</v>
      </c>
      <c r="E2866">
        <v>120</v>
      </c>
      <c r="F2866">
        <v>153</v>
      </c>
      <c r="G2866">
        <v>110</v>
      </c>
      <c r="J2866">
        <v>1965</v>
      </c>
      <c r="L2866">
        <v>2</v>
      </c>
      <c r="M2866">
        <v>7</v>
      </c>
      <c r="N2866">
        <v>2</v>
      </c>
      <c r="O2866" t="s">
        <v>8599</v>
      </c>
      <c r="P2866">
        <v>5</v>
      </c>
      <c r="Q2866">
        <v>6</v>
      </c>
    </row>
    <row r="2867" spans="1:17" x14ac:dyDescent="0.25">
      <c r="A2867" s="43">
        <v>2865</v>
      </c>
      <c r="B2867" t="s">
        <v>8600</v>
      </c>
      <c r="C2867" t="s">
        <v>8601</v>
      </c>
      <c r="D2867">
        <v>996634</v>
      </c>
      <c r="E2867">
        <v>130</v>
      </c>
      <c r="F2867">
        <v>58</v>
      </c>
      <c r="G2867">
        <v>102</v>
      </c>
      <c r="J2867">
        <v>1977</v>
      </c>
      <c r="L2867">
        <v>1</v>
      </c>
      <c r="O2867" t="s">
        <v>8602</v>
      </c>
      <c r="P2867">
        <v>5</v>
      </c>
      <c r="Q2867">
        <v>6</v>
      </c>
    </row>
    <row r="2868" spans="1:17" x14ac:dyDescent="0.25">
      <c r="A2868" s="43">
        <v>2866</v>
      </c>
      <c r="B2868" t="s">
        <v>8603</v>
      </c>
      <c r="C2868" t="s">
        <v>8604</v>
      </c>
      <c r="D2868">
        <v>993740</v>
      </c>
      <c r="E2868">
        <v>120</v>
      </c>
      <c r="F2868">
        <v>158</v>
      </c>
      <c r="G2868">
        <v>134</v>
      </c>
      <c r="J2868">
        <v>1969</v>
      </c>
      <c r="K2868">
        <v>1984</v>
      </c>
      <c r="L2868">
        <v>2</v>
      </c>
      <c r="M2868">
        <v>7</v>
      </c>
      <c r="O2868" t="s">
        <v>8605</v>
      </c>
      <c r="P2868">
        <v>5</v>
      </c>
      <c r="Q2868">
        <v>6</v>
      </c>
    </row>
    <row r="2869" spans="1:17" x14ac:dyDescent="0.25">
      <c r="A2869" s="43">
        <v>2867</v>
      </c>
      <c r="B2869" t="s">
        <v>8606</v>
      </c>
      <c r="C2869" t="s">
        <v>8607</v>
      </c>
      <c r="D2869">
        <v>996622</v>
      </c>
      <c r="E2869">
        <v>130</v>
      </c>
      <c r="F2869">
        <v>61</v>
      </c>
      <c r="G2869">
        <v>109</v>
      </c>
      <c r="J2869">
        <v>1978</v>
      </c>
      <c r="L2869">
        <v>1</v>
      </c>
      <c r="O2869" t="s">
        <v>8608</v>
      </c>
      <c r="P2869">
        <v>5</v>
      </c>
      <c r="Q2869">
        <v>6</v>
      </c>
    </row>
    <row r="2870" spans="1:17" x14ac:dyDescent="0.25">
      <c r="A2870" s="43">
        <v>2868</v>
      </c>
      <c r="B2870" t="s">
        <v>8609</v>
      </c>
      <c r="C2870" t="s">
        <v>8610</v>
      </c>
      <c r="D2870">
        <v>996130</v>
      </c>
      <c r="E2870">
        <v>130</v>
      </c>
      <c r="F2870">
        <v>163</v>
      </c>
      <c r="G2870">
        <v>160</v>
      </c>
      <c r="J2870">
        <v>1962</v>
      </c>
      <c r="K2870">
        <v>2005</v>
      </c>
      <c r="L2870">
        <v>2</v>
      </c>
      <c r="M2870">
        <v>7</v>
      </c>
      <c r="N2870">
        <v>90</v>
      </c>
      <c r="O2870" t="s">
        <v>8611</v>
      </c>
      <c r="P2870">
        <v>5</v>
      </c>
      <c r="Q2870">
        <v>6</v>
      </c>
    </row>
    <row r="2871" spans="1:17" x14ac:dyDescent="0.25">
      <c r="A2871" s="43">
        <v>2869</v>
      </c>
      <c r="B2871" t="s">
        <v>8612</v>
      </c>
      <c r="C2871" t="s">
        <v>8613</v>
      </c>
      <c r="D2871">
        <v>997559</v>
      </c>
      <c r="E2871">
        <v>130</v>
      </c>
      <c r="F2871">
        <v>101</v>
      </c>
      <c r="G2871">
        <v>101</v>
      </c>
      <c r="J2871">
        <v>1964</v>
      </c>
      <c r="L2871">
        <v>7</v>
      </c>
      <c r="M2871">
        <v>1</v>
      </c>
      <c r="N2871">
        <v>2</v>
      </c>
      <c r="O2871" t="s">
        <v>8614</v>
      </c>
      <c r="P2871">
        <v>5</v>
      </c>
      <c r="Q2871">
        <v>6</v>
      </c>
    </row>
    <row r="2872" spans="1:17" x14ac:dyDescent="0.25">
      <c r="A2872" s="43">
        <v>2870</v>
      </c>
      <c r="B2872" t="s">
        <v>8615</v>
      </c>
      <c r="C2872" t="s">
        <v>8616</v>
      </c>
      <c r="D2872">
        <v>996818</v>
      </c>
      <c r="E2872">
        <v>120</v>
      </c>
      <c r="F2872">
        <v>154</v>
      </c>
      <c r="G2872">
        <v>154</v>
      </c>
      <c r="J2872">
        <v>1978</v>
      </c>
      <c r="L2872">
        <v>2</v>
      </c>
      <c r="M2872">
        <v>7</v>
      </c>
      <c r="O2872" t="s">
        <v>8617</v>
      </c>
      <c r="P2872">
        <v>5</v>
      </c>
      <c r="Q2872">
        <v>6</v>
      </c>
    </row>
    <row r="2873" spans="1:17" x14ac:dyDescent="0.25">
      <c r="A2873" s="43">
        <v>2871</v>
      </c>
      <c r="B2873" t="s">
        <v>8618</v>
      </c>
      <c r="C2873" t="s">
        <v>8619</v>
      </c>
      <c r="D2873">
        <v>994144</v>
      </c>
      <c r="E2873">
        <v>130</v>
      </c>
      <c r="F2873">
        <v>156</v>
      </c>
      <c r="G2873">
        <v>156</v>
      </c>
      <c r="J2873">
        <v>1967</v>
      </c>
      <c r="K2873">
        <v>2019</v>
      </c>
      <c r="L2873">
        <v>1</v>
      </c>
      <c r="O2873" t="s">
        <v>8620</v>
      </c>
      <c r="P2873">
        <v>5</v>
      </c>
      <c r="Q2873">
        <v>6</v>
      </c>
    </row>
    <row r="2874" spans="1:17" x14ac:dyDescent="0.25">
      <c r="A2874" s="43">
        <v>2872</v>
      </c>
      <c r="B2874" t="s">
        <v>8621</v>
      </c>
      <c r="C2874" t="s">
        <v>8622</v>
      </c>
      <c r="D2874">
        <v>2540529</v>
      </c>
      <c r="E2874">
        <v>120</v>
      </c>
      <c r="F2874">
        <v>128</v>
      </c>
      <c r="G2874">
        <v>128</v>
      </c>
      <c r="J2874">
        <v>2001</v>
      </c>
      <c r="L2874">
        <v>1</v>
      </c>
      <c r="O2874" t="s">
        <v>8623</v>
      </c>
      <c r="P2874">
        <v>5</v>
      </c>
      <c r="Q2874">
        <v>6</v>
      </c>
    </row>
    <row r="2875" spans="1:17" x14ac:dyDescent="0.25">
      <c r="A2875" s="43">
        <v>2873</v>
      </c>
      <c r="B2875" t="s">
        <v>8624</v>
      </c>
      <c r="C2875" t="s">
        <v>8625</v>
      </c>
      <c r="D2875">
        <v>995478</v>
      </c>
      <c r="E2875">
        <v>130</v>
      </c>
      <c r="F2875">
        <v>124</v>
      </c>
      <c r="G2875">
        <v>107</v>
      </c>
      <c r="J2875">
        <v>1970</v>
      </c>
      <c r="L2875">
        <v>1</v>
      </c>
      <c r="N2875">
        <v>2</v>
      </c>
      <c r="O2875" t="s">
        <v>8626</v>
      </c>
      <c r="P2875">
        <v>5</v>
      </c>
      <c r="Q2875">
        <v>6</v>
      </c>
    </row>
    <row r="2876" spans="1:17" x14ac:dyDescent="0.25">
      <c r="A2876" s="43">
        <v>2874</v>
      </c>
      <c r="B2876" t="s">
        <v>8627</v>
      </c>
      <c r="C2876" t="s">
        <v>586</v>
      </c>
      <c r="D2876">
        <v>993949</v>
      </c>
      <c r="E2876">
        <v>440</v>
      </c>
      <c r="F2876">
        <v>28</v>
      </c>
      <c r="H2876">
        <v>28</v>
      </c>
      <c r="J2876">
        <v>2009</v>
      </c>
      <c r="L2876">
        <v>9</v>
      </c>
      <c r="O2876" t="s">
        <v>8628</v>
      </c>
      <c r="P2876">
        <v>5</v>
      </c>
      <c r="Q2876">
        <v>6</v>
      </c>
    </row>
    <row r="2877" spans="1:17" x14ac:dyDescent="0.25">
      <c r="A2877" s="43">
        <v>2875</v>
      </c>
      <c r="B2877" t="s">
        <v>8629</v>
      </c>
      <c r="C2877" t="s">
        <v>8630</v>
      </c>
      <c r="D2877">
        <v>995077</v>
      </c>
      <c r="E2877">
        <v>120</v>
      </c>
      <c r="F2877">
        <v>123</v>
      </c>
      <c r="G2877">
        <v>231</v>
      </c>
      <c r="J2877">
        <v>1913</v>
      </c>
      <c r="K2877">
        <v>2000</v>
      </c>
      <c r="L2877">
        <v>2</v>
      </c>
      <c r="M2877">
        <v>7</v>
      </c>
      <c r="O2877" t="s">
        <v>8631</v>
      </c>
      <c r="P2877">
        <v>5</v>
      </c>
      <c r="Q2877">
        <v>6</v>
      </c>
    </row>
    <row r="2878" spans="1:17" x14ac:dyDescent="0.25">
      <c r="A2878" s="43">
        <v>2876</v>
      </c>
      <c r="B2878" t="s">
        <v>8632</v>
      </c>
      <c r="C2878" t="s">
        <v>8633</v>
      </c>
      <c r="D2878">
        <v>100103475</v>
      </c>
      <c r="E2878">
        <v>131</v>
      </c>
      <c r="F2878">
        <v>120</v>
      </c>
      <c r="G2878">
        <v>120</v>
      </c>
      <c r="J2878">
        <v>2018</v>
      </c>
      <c r="L2878">
        <v>1</v>
      </c>
      <c r="O2878" t="s">
        <v>1002</v>
      </c>
      <c r="P2878">
        <v>5</v>
      </c>
      <c r="Q2878">
        <v>6</v>
      </c>
    </row>
    <row r="2879" spans="1:17" x14ac:dyDescent="0.25">
      <c r="A2879" s="43">
        <v>2877</v>
      </c>
      <c r="B2879" t="s">
        <v>8634</v>
      </c>
      <c r="C2879" t="s">
        <v>8635</v>
      </c>
      <c r="D2879">
        <v>994406</v>
      </c>
      <c r="E2879">
        <v>120</v>
      </c>
      <c r="F2879">
        <v>119</v>
      </c>
      <c r="G2879">
        <v>152</v>
      </c>
      <c r="J2879">
        <v>1987</v>
      </c>
      <c r="K2879">
        <v>1989</v>
      </c>
      <c r="L2879">
        <v>7</v>
      </c>
      <c r="M2879">
        <v>1</v>
      </c>
      <c r="N2879">
        <v>2</v>
      </c>
      <c r="O2879" t="s">
        <v>8636</v>
      </c>
      <c r="P2879">
        <v>5</v>
      </c>
      <c r="Q2879">
        <v>6</v>
      </c>
    </row>
    <row r="2880" spans="1:17" x14ac:dyDescent="0.25">
      <c r="A2880" s="43">
        <v>2878</v>
      </c>
      <c r="B2880" t="s">
        <v>8637</v>
      </c>
      <c r="C2880" t="s">
        <v>8638</v>
      </c>
      <c r="D2880">
        <v>996419</v>
      </c>
      <c r="E2880">
        <v>120</v>
      </c>
      <c r="F2880">
        <v>108</v>
      </c>
      <c r="G2880">
        <v>108</v>
      </c>
      <c r="J2880">
        <v>1984</v>
      </c>
      <c r="L2880">
        <v>7</v>
      </c>
      <c r="M2880">
        <v>1</v>
      </c>
      <c r="N2880">
        <v>2</v>
      </c>
      <c r="O2880" t="s">
        <v>8639</v>
      </c>
      <c r="P2880">
        <v>5</v>
      </c>
      <c r="Q2880">
        <v>6</v>
      </c>
    </row>
    <row r="2881" spans="1:17" x14ac:dyDescent="0.25">
      <c r="A2881" s="43">
        <v>2879</v>
      </c>
      <c r="B2881" t="s">
        <v>8640</v>
      </c>
      <c r="C2881" t="s">
        <v>8641</v>
      </c>
      <c r="D2881">
        <v>997609</v>
      </c>
      <c r="E2881">
        <v>120</v>
      </c>
      <c r="F2881">
        <v>135</v>
      </c>
      <c r="G2881">
        <v>174</v>
      </c>
      <c r="J2881">
        <v>1970</v>
      </c>
      <c r="L2881">
        <v>2</v>
      </c>
      <c r="M2881">
        <v>7</v>
      </c>
      <c r="N2881">
        <v>2</v>
      </c>
      <c r="O2881" t="s">
        <v>8642</v>
      </c>
      <c r="P2881">
        <v>5</v>
      </c>
      <c r="Q2881">
        <v>6</v>
      </c>
    </row>
    <row r="2882" spans="1:17" x14ac:dyDescent="0.25">
      <c r="A2882" s="43">
        <v>2880</v>
      </c>
      <c r="B2882" t="s">
        <v>8643</v>
      </c>
      <c r="C2882" t="s">
        <v>8644</v>
      </c>
      <c r="D2882">
        <v>996578</v>
      </c>
      <c r="E2882">
        <v>120</v>
      </c>
      <c r="F2882">
        <v>128</v>
      </c>
      <c r="G2882">
        <v>128</v>
      </c>
      <c r="J2882">
        <v>1961</v>
      </c>
      <c r="K2882">
        <v>1975</v>
      </c>
      <c r="L2882">
        <v>2</v>
      </c>
      <c r="M2882">
        <v>7</v>
      </c>
      <c r="O2882" t="s">
        <v>8645</v>
      </c>
      <c r="P2882">
        <v>5</v>
      </c>
      <c r="Q2882">
        <v>6</v>
      </c>
    </row>
    <row r="2883" spans="1:17" x14ac:dyDescent="0.25">
      <c r="A2883" s="43">
        <v>2881</v>
      </c>
      <c r="B2883" t="s">
        <v>8646</v>
      </c>
      <c r="C2883" t="s">
        <v>8647</v>
      </c>
      <c r="D2883">
        <v>995809</v>
      </c>
      <c r="E2883">
        <v>120</v>
      </c>
      <c r="F2883">
        <v>136</v>
      </c>
      <c r="G2883">
        <v>111</v>
      </c>
      <c r="J2883">
        <v>1965</v>
      </c>
      <c r="K2883">
        <v>1998</v>
      </c>
      <c r="L2883">
        <v>2</v>
      </c>
      <c r="M2883">
        <v>7</v>
      </c>
      <c r="N2883">
        <v>2</v>
      </c>
      <c r="O2883" t="s">
        <v>8648</v>
      </c>
      <c r="P2883">
        <v>5</v>
      </c>
      <c r="Q2883">
        <v>6</v>
      </c>
    </row>
    <row r="2884" spans="1:17" x14ac:dyDescent="0.25">
      <c r="A2884" s="43">
        <v>2882</v>
      </c>
      <c r="B2884" t="s">
        <v>8649</v>
      </c>
      <c r="C2884" t="s">
        <v>8650</v>
      </c>
      <c r="D2884">
        <v>994872</v>
      </c>
      <c r="E2884">
        <v>120</v>
      </c>
      <c r="F2884">
        <v>192</v>
      </c>
      <c r="G2884">
        <v>172</v>
      </c>
      <c r="J2884">
        <v>1969</v>
      </c>
      <c r="K2884">
        <v>1988</v>
      </c>
      <c r="L2884">
        <v>2</v>
      </c>
      <c r="M2884">
        <v>7</v>
      </c>
      <c r="N2884">
        <v>2</v>
      </c>
      <c r="O2884" t="s">
        <v>8651</v>
      </c>
      <c r="P2884">
        <v>5</v>
      </c>
      <c r="Q2884">
        <v>6</v>
      </c>
    </row>
    <row r="2885" spans="1:17" x14ac:dyDescent="0.25">
      <c r="A2885" s="43">
        <v>2883</v>
      </c>
      <c r="B2885" t="s">
        <v>8652</v>
      </c>
      <c r="C2885" t="s">
        <v>8653</v>
      </c>
      <c r="D2885">
        <v>994451</v>
      </c>
      <c r="E2885">
        <v>120</v>
      </c>
      <c r="F2885">
        <v>69</v>
      </c>
      <c r="G2885">
        <v>127</v>
      </c>
      <c r="J2885">
        <v>1986</v>
      </c>
      <c r="L2885">
        <v>7</v>
      </c>
      <c r="M2885">
        <v>1</v>
      </c>
      <c r="N2885">
        <v>2</v>
      </c>
      <c r="O2885" t="s">
        <v>8654</v>
      </c>
      <c r="P2885">
        <v>5</v>
      </c>
      <c r="Q2885">
        <v>6</v>
      </c>
    </row>
    <row r="2886" spans="1:17" x14ac:dyDescent="0.25">
      <c r="A2886" s="43">
        <v>2884</v>
      </c>
      <c r="B2886" t="s">
        <v>8655</v>
      </c>
      <c r="C2886" t="s">
        <v>8656</v>
      </c>
      <c r="D2886">
        <v>995656</v>
      </c>
      <c r="E2886">
        <v>530</v>
      </c>
      <c r="F2886">
        <v>1591</v>
      </c>
      <c r="H2886">
        <v>1591</v>
      </c>
      <c r="J2886">
        <v>1987</v>
      </c>
      <c r="L2886">
        <v>1</v>
      </c>
      <c r="O2886" t="s">
        <v>8657</v>
      </c>
      <c r="P2886">
        <v>5</v>
      </c>
      <c r="Q2886">
        <v>6</v>
      </c>
    </row>
    <row r="2887" spans="1:17" x14ac:dyDescent="0.25">
      <c r="A2887" s="43">
        <v>2885</v>
      </c>
      <c r="B2887" t="s">
        <v>8658</v>
      </c>
      <c r="C2887" t="s">
        <v>8659</v>
      </c>
      <c r="D2887">
        <v>994538</v>
      </c>
      <c r="E2887">
        <v>120</v>
      </c>
      <c r="F2887">
        <v>78</v>
      </c>
      <c r="G2887">
        <v>131</v>
      </c>
      <c r="J2887">
        <v>1986</v>
      </c>
      <c r="L2887">
        <v>7</v>
      </c>
      <c r="M2887">
        <v>1</v>
      </c>
      <c r="O2887" t="s">
        <v>8660</v>
      </c>
      <c r="P2887">
        <v>5</v>
      </c>
      <c r="Q2887">
        <v>6</v>
      </c>
    </row>
    <row r="2888" spans="1:17" x14ac:dyDescent="0.25">
      <c r="A2888" s="43">
        <v>2886</v>
      </c>
      <c r="B2888" t="s">
        <v>8661</v>
      </c>
      <c r="C2888" t="s">
        <v>8662</v>
      </c>
      <c r="D2888">
        <v>997451</v>
      </c>
      <c r="E2888">
        <v>120</v>
      </c>
      <c r="F2888">
        <v>155</v>
      </c>
      <c r="G2888">
        <v>155</v>
      </c>
      <c r="J2888">
        <v>2016</v>
      </c>
      <c r="L2888">
        <v>2</v>
      </c>
      <c r="M2888">
        <v>7</v>
      </c>
      <c r="O2888" t="s">
        <v>8663</v>
      </c>
      <c r="P2888">
        <v>5</v>
      </c>
      <c r="Q2888">
        <v>6</v>
      </c>
    </row>
    <row r="2889" spans="1:17" x14ac:dyDescent="0.25">
      <c r="A2889" s="43">
        <v>2887</v>
      </c>
      <c r="B2889" t="s">
        <v>8664</v>
      </c>
      <c r="C2889" t="s">
        <v>8665</v>
      </c>
      <c r="D2889">
        <v>995210</v>
      </c>
      <c r="E2889">
        <v>120</v>
      </c>
      <c r="F2889">
        <v>159</v>
      </c>
      <c r="G2889">
        <v>137</v>
      </c>
      <c r="J2889">
        <v>1973</v>
      </c>
      <c r="L2889">
        <v>2</v>
      </c>
      <c r="M2889">
        <v>7</v>
      </c>
      <c r="N2889">
        <v>2</v>
      </c>
      <c r="O2889" t="s">
        <v>8666</v>
      </c>
      <c r="P2889">
        <v>5</v>
      </c>
      <c r="Q2889">
        <v>6</v>
      </c>
    </row>
    <row r="2890" spans="1:17" x14ac:dyDescent="0.25">
      <c r="A2890" s="43">
        <v>2888</v>
      </c>
      <c r="B2890" t="s">
        <v>8667</v>
      </c>
      <c r="C2890" t="s">
        <v>8668</v>
      </c>
      <c r="D2890">
        <v>994624</v>
      </c>
      <c r="E2890">
        <v>130</v>
      </c>
      <c r="F2890">
        <v>104</v>
      </c>
      <c r="G2890">
        <v>104</v>
      </c>
      <c r="J2890">
        <v>1993</v>
      </c>
      <c r="L2890">
        <v>1</v>
      </c>
      <c r="O2890" t="s">
        <v>8669</v>
      </c>
      <c r="P2890">
        <v>5</v>
      </c>
      <c r="Q2890">
        <v>6</v>
      </c>
    </row>
    <row r="2891" spans="1:17" x14ac:dyDescent="0.25">
      <c r="A2891" s="43">
        <v>2889</v>
      </c>
      <c r="B2891" t="s">
        <v>8670</v>
      </c>
      <c r="C2891" t="s">
        <v>8671</v>
      </c>
      <c r="D2891">
        <v>994199</v>
      </c>
      <c r="E2891">
        <v>130</v>
      </c>
      <c r="F2891">
        <v>124</v>
      </c>
      <c r="G2891">
        <v>124</v>
      </c>
      <c r="J2891">
        <v>1967</v>
      </c>
      <c r="K2891">
        <v>1983</v>
      </c>
      <c r="L2891">
        <v>1</v>
      </c>
      <c r="N2891">
        <v>2</v>
      </c>
      <c r="O2891" t="s">
        <v>8672</v>
      </c>
      <c r="P2891">
        <v>5</v>
      </c>
      <c r="Q2891">
        <v>6</v>
      </c>
    </row>
    <row r="2892" spans="1:17" x14ac:dyDescent="0.25">
      <c r="A2892" s="43">
        <v>2890</v>
      </c>
      <c r="B2892" t="s">
        <v>8673</v>
      </c>
      <c r="C2892" t="s">
        <v>8674</v>
      </c>
      <c r="D2892">
        <v>994051</v>
      </c>
      <c r="E2892">
        <v>140</v>
      </c>
      <c r="F2892">
        <v>2502</v>
      </c>
      <c r="G2892">
        <v>2502</v>
      </c>
      <c r="J2892">
        <v>1964</v>
      </c>
      <c r="L2892">
        <v>1</v>
      </c>
      <c r="O2892" t="s">
        <v>8675</v>
      </c>
      <c r="P2892">
        <v>5</v>
      </c>
      <c r="Q2892">
        <v>6</v>
      </c>
    </row>
    <row r="2893" spans="1:17" x14ac:dyDescent="0.25">
      <c r="A2893" s="43">
        <v>2891</v>
      </c>
      <c r="B2893" t="s">
        <v>8676</v>
      </c>
      <c r="C2893" t="s">
        <v>8677</v>
      </c>
      <c r="D2893">
        <v>997472</v>
      </c>
      <c r="E2893">
        <v>120</v>
      </c>
      <c r="F2893">
        <v>162</v>
      </c>
      <c r="G2893">
        <v>132</v>
      </c>
      <c r="J2893">
        <v>1962</v>
      </c>
      <c r="K2893">
        <v>1996</v>
      </c>
      <c r="L2893">
        <v>2</v>
      </c>
      <c r="M2893">
        <v>7</v>
      </c>
      <c r="O2893" t="s">
        <v>8678</v>
      </c>
      <c r="P2893">
        <v>5</v>
      </c>
      <c r="Q2893">
        <v>6</v>
      </c>
    </row>
    <row r="2894" spans="1:17" x14ac:dyDescent="0.25">
      <c r="A2894" s="43">
        <v>2892</v>
      </c>
      <c r="B2894" t="s">
        <v>8679</v>
      </c>
      <c r="C2894" t="s">
        <v>8680</v>
      </c>
      <c r="D2894">
        <v>995915</v>
      </c>
      <c r="E2894">
        <v>120</v>
      </c>
      <c r="F2894">
        <v>72</v>
      </c>
      <c r="G2894">
        <v>118</v>
      </c>
      <c r="J2894">
        <v>1956</v>
      </c>
      <c r="L2894">
        <v>2</v>
      </c>
      <c r="M2894">
        <v>7</v>
      </c>
      <c r="O2894" t="s">
        <v>8681</v>
      </c>
      <c r="P2894">
        <v>5</v>
      </c>
      <c r="Q2894">
        <v>6</v>
      </c>
    </row>
    <row r="2895" spans="1:17" x14ac:dyDescent="0.25">
      <c r="A2895" s="43">
        <v>2893</v>
      </c>
      <c r="B2895" t="s">
        <v>8682</v>
      </c>
      <c r="C2895" t="s">
        <v>8683</v>
      </c>
      <c r="D2895">
        <v>995088</v>
      </c>
      <c r="E2895">
        <v>120</v>
      </c>
      <c r="F2895">
        <v>129</v>
      </c>
      <c r="G2895">
        <v>129</v>
      </c>
      <c r="J2895">
        <v>1969</v>
      </c>
      <c r="L2895">
        <v>2</v>
      </c>
      <c r="M2895">
        <v>7</v>
      </c>
      <c r="O2895" t="s">
        <v>8684</v>
      </c>
      <c r="P2895">
        <v>5</v>
      </c>
      <c r="Q2895">
        <v>6</v>
      </c>
    </row>
    <row r="2896" spans="1:17" x14ac:dyDescent="0.25">
      <c r="A2896" s="43">
        <v>2894</v>
      </c>
      <c r="B2896" t="s">
        <v>8685</v>
      </c>
      <c r="C2896" t="s">
        <v>8686</v>
      </c>
      <c r="D2896">
        <v>995927</v>
      </c>
      <c r="E2896">
        <v>140</v>
      </c>
      <c r="F2896">
        <v>3338</v>
      </c>
      <c r="G2896">
        <v>3228</v>
      </c>
      <c r="J2896">
        <v>1966</v>
      </c>
      <c r="L2896">
        <v>1</v>
      </c>
      <c r="O2896" t="s">
        <v>8687</v>
      </c>
      <c r="P2896">
        <v>5</v>
      </c>
      <c r="Q2896">
        <v>6</v>
      </c>
    </row>
    <row r="2897" spans="1:17" x14ac:dyDescent="0.25">
      <c r="A2897" s="43">
        <v>2895</v>
      </c>
      <c r="B2897" t="s">
        <v>8688</v>
      </c>
      <c r="C2897" t="s">
        <v>8689</v>
      </c>
      <c r="D2897">
        <v>997659</v>
      </c>
      <c r="E2897">
        <v>120</v>
      </c>
      <c r="F2897">
        <v>201</v>
      </c>
      <c r="G2897">
        <v>201</v>
      </c>
      <c r="J2897">
        <v>1957</v>
      </c>
      <c r="K2897">
        <v>1979</v>
      </c>
      <c r="L2897">
        <v>5</v>
      </c>
      <c r="M2897">
        <v>1</v>
      </c>
      <c r="N2897">
        <v>2</v>
      </c>
      <c r="O2897" t="s">
        <v>8690</v>
      </c>
      <c r="P2897">
        <v>5</v>
      </c>
      <c r="Q2897">
        <v>6</v>
      </c>
    </row>
    <row r="2898" spans="1:17" x14ac:dyDescent="0.25">
      <c r="A2898" s="43">
        <v>2896</v>
      </c>
      <c r="B2898" t="s">
        <v>8691</v>
      </c>
      <c r="C2898" t="s">
        <v>8692</v>
      </c>
      <c r="D2898">
        <v>994278</v>
      </c>
      <c r="E2898">
        <v>430</v>
      </c>
      <c r="F2898">
        <v>318</v>
      </c>
      <c r="H2898">
        <v>418</v>
      </c>
      <c r="J2898">
        <v>1975</v>
      </c>
      <c r="L2898">
        <v>1</v>
      </c>
      <c r="O2898" t="s">
        <v>8693</v>
      </c>
      <c r="P2898">
        <v>5</v>
      </c>
      <c r="Q2898">
        <v>6</v>
      </c>
    </row>
    <row r="2899" spans="1:17" x14ac:dyDescent="0.25">
      <c r="A2899" s="43">
        <v>2897</v>
      </c>
      <c r="B2899" t="s">
        <v>8694</v>
      </c>
      <c r="C2899" t="s">
        <v>8695</v>
      </c>
      <c r="D2899">
        <v>997595</v>
      </c>
      <c r="E2899">
        <v>130</v>
      </c>
      <c r="F2899">
        <v>52</v>
      </c>
      <c r="G2899">
        <v>91</v>
      </c>
      <c r="J2899">
        <v>1965</v>
      </c>
      <c r="L2899">
        <v>2</v>
      </c>
      <c r="M2899">
        <v>3</v>
      </c>
      <c r="O2899" t="s">
        <v>8696</v>
      </c>
      <c r="P2899">
        <v>5</v>
      </c>
      <c r="Q2899">
        <v>6</v>
      </c>
    </row>
    <row r="2900" spans="1:17" x14ac:dyDescent="0.25">
      <c r="A2900" s="43">
        <v>2898</v>
      </c>
      <c r="B2900" t="s">
        <v>8697</v>
      </c>
      <c r="C2900" t="s">
        <v>8698</v>
      </c>
      <c r="D2900">
        <v>995085</v>
      </c>
      <c r="E2900">
        <v>130</v>
      </c>
      <c r="F2900">
        <v>117</v>
      </c>
      <c r="G2900">
        <v>117</v>
      </c>
      <c r="J2900">
        <v>1975</v>
      </c>
      <c r="L2900">
        <v>1</v>
      </c>
      <c r="N2900">
        <v>2</v>
      </c>
      <c r="O2900" t="s">
        <v>8699</v>
      </c>
      <c r="P2900">
        <v>5</v>
      </c>
      <c r="Q2900">
        <v>6</v>
      </c>
    </row>
    <row r="2901" spans="1:17" x14ac:dyDescent="0.25">
      <c r="A2901" s="43">
        <v>2899</v>
      </c>
      <c r="B2901" t="s">
        <v>8700</v>
      </c>
      <c r="C2901" t="s">
        <v>8701</v>
      </c>
      <c r="D2901">
        <v>995746</v>
      </c>
      <c r="E2901">
        <v>120</v>
      </c>
      <c r="F2901">
        <v>105</v>
      </c>
      <c r="G2901">
        <v>105</v>
      </c>
      <c r="J2901">
        <v>1962</v>
      </c>
      <c r="L2901">
        <v>2</v>
      </c>
      <c r="M2901">
        <v>7</v>
      </c>
      <c r="N2901">
        <v>2</v>
      </c>
      <c r="O2901" t="s">
        <v>8702</v>
      </c>
      <c r="P2901">
        <v>5</v>
      </c>
      <c r="Q2901">
        <v>6</v>
      </c>
    </row>
    <row r="2902" spans="1:17" x14ac:dyDescent="0.25">
      <c r="A2902" s="43">
        <v>2900</v>
      </c>
      <c r="B2902" t="s">
        <v>8703</v>
      </c>
      <c r="C2902" t="s">
        <v>8704</v>
      </c>
      <c r="D2902">
        <v>994686</v>
      </c>
      <c r="E2902">
        <v>130</v>
      </c>
      <c r="F2902">
        <v>104</v>
      </c>
      <c r="G2902">
        <v>104</v>
      </c>
      <c r="J2902">
        <v>1993</v>
      </c>
      <c r="L2902">
        <v>1</v>
      </c>
      <c r="O2902" t="s">
        <v>8705</v>
      </c>
      <c r="P2902">
        <v>5</v>
      </c>
      <c r="Q2902">
        <v>6</v>
      </c>
    </row>
    <row r="2903" spans="1:17" x14ac:dyDescent="0.25">
      <c r="A2903" s="43">
        <v>2901</v>
      </c>
      <c r="B2903" t="s">
        <v>8706</v>
      </c>
      <c r="C2903" t="s">
        <v>8707</v>
      </c>
      <c r="D2903">
        <v>995440</v>
      </c>
      <c r="E2903">
        <v>232</v>
      </c>
      <c r="F2903">
        <v>20</v>
      </c>
      <c r="H2903">
        <v>20</v>
      </c>
      <c r="J2903">
        <v>1969</v>
      </c>
      <c r="L2903">
        <v>9</v>
      </c>
      <c r="O2903" t="s">
        <v>8708</v>
      </c>
      <c r="P2903">
        <v>5</v>
      </c>
      <c r="Q2903">
        <v>6</v>
      </c>
    </row>
    <row r="2904" spans="1:17" x14ac:dyDescent="0.25">
      <c r="A2904" s="43">
        <v>2902</v>
      </c>
      <c r="B2904" t="s">
        <v>8709</v>
      </c>
      <c r="C2904" t="s">
        <v>8710</v>
      </c>
      <c r="D2904">
        <v>997203</v>
      </c>
      <c r="E2904">
        <v>130</v>
      </c>
      <c r="F2904">
        <v>77</v>
      </c>
      <c r="G2904">
        <v>135</v>
      </c>
      <c r="J2904">
        <v>1964</v>
      </c>
      <c r="K2904">
        <v>1977</v>
      </c>
      <c r="L2904">
        <v>2</v>
      </c>
      <c r="M2904">
        <v>7</v>
      </c>
      <c r="O2904" t="s">
        <v>8711</v>
      </c>
      <c r="P2904">
        <v>5</v>
      </c>
      <c r="Q2904">
        <v>6</v>
      </c>
    </row>
    <row r="2905" spans="1:17" x14ac:dyDescent="0.25">
      <c r="A2905" s="43">
        <v>2903</v>
      </c>
      <c r="B2905" t="s">
        <v>8712</v>
      </c>
      <c r="C2905" t="s">
        <v>8713</v>
      </c>
      <c r="D2905">
        <v>994814</v>
      </c>
      <c r="E2905">
        <v>130</v>
      </c>
      <c r="F2905">
        <v>75</v>
      </c>
      <c r="G2905">
        <v>125</v>
      </c>
      <c r="J2905">
        <v>1975</v>
      </c>
      <c r="L2905">
        <v>1</v>
      </c>
      <c r="N2905">
        <v>0</v>
      </c>
      <c r="O2905" t="s">
        <v>8714</v>
      </c>
      <c r="P2905">
        <v>5</v>
      </c>
      <c r="Q2905">
        <v>6</v>
      </c>
    </row>
    <row r="2906" spans="1:17" x14ac:dyDescent="0.25">
      <c r="A2906" s="43">
        <v>2904</v>
      </c>
      <c r="B2906" t="s">
        <v>8715</v>
      </c>
      <c r="C2906" t="s">
        <v>8716</v>
      </c>
      <c r="D2906">
        <v>994645</v>
      </c>
      <c r="E2906">
        <v>120</v>
      </c>
      <c r="F2906">
        <v>174</v>
      </c>
      <c r="G2906">
        <v>129</v>
      </c>
      <c r="J2906">
        <v>1969</v>
      </c>
      <c r="L2906">
        <v>2</v>
      </c>
      <c r="M2906">
        <v>7</v>
      </c>
      <c r="N2906">
        <v>2</v>
      </c>
      <c r="O2906" t="s">
        <v>8717</v>
      </c>
      <c r="P2906">
        <v>5</v>
      </c>
      <c r="Q2906">
        <v>6</v>
      </c>
    </row>
    <row r="2907" spans="1:17" x14ac:dyDescent="0.25">
      <c r="A2907" s="43">
        <v>2905</v>
      </c>
      <c r="B2907" t="s">
        <v>8718</v>
      </c>
      <c r="C2907" t="s">
        <v>8719</v>
      </c>
      <c r="D2907">
        <v>2603181</v>
      </c>
      <c r="E2907">
        <v>120</v>
      </c>
      <c r="F2907">
        <v>146</v>
      </c>
      <c r="G2907">
        <v>146</v>
      </c>
      <c r="J2907">
        <v>2004</v>
      </c>
      <c r="L2907">
        <v>2</v>
      </c>
      <c r="M2907">
        <v>7</v>
      </c>
      <c r="N2907">
        <v>90</v>
      </c>
      <c r="O2907" t="s">
        <v>8720</v>
      </c>
      <c r="P2907">
        <v>5</v>
      </c>
      <c r="Q2907">
        <v>6</v>
      </c>
    </row>
    <row r="2908" spans="1:17" x14ac:dyDescent="0.25">
      <c r="A2908" s="43">
        <v>2906</v>
      </c>
      <c r="B2908" t="s">
        <v>8721</v>
      </c>
      <c r="C2908" t="s">
        <v>8722</v>
      </c>
      <c r="D2908">
        <v>995273</v>
      </c>
      <c r="E2908">
        <v>232</v>
      </c>
      <c r="F2908">
        <v>4</v>
      </c>
      <c r="H2908">
        <v>4</v>
      </c>
      <c r="J2908">
        <v>1976</v>
      </c>
      <c r="L2908">
        <v>9</v>
      </c>
      <c r="O2908" t="s">
        <v>8723</v>
      </c>
      <c r="P2908">
        <v>5</v>
      </c>
      <c r="Q2908">
        <v>6</v>
      </c>
    </row>
    <row r="2909" spans="1:17" x14ac:dyDescent="0.25">
      <c r="A2909" s="43">
        <v>2907</v>
      </c>
      <c r="B2909" t="s">
        <v>8724</v>
      </c>
      <c r="C2909" t="s">
        <v>8725</v>
      </c>
      <c r="D2909">
        <v>996657</v>
      </c>
      <c r="E2909">
        <v>120</v>
      </c>
      <c r="F2909">
        <v>118</v>
      </c>
      <c r="G2909">
        <v>118</v>
      </c>
      <c r="J2909">
        <v>1962</v>
      </c>
      <c r="K2909">
        <v>1978</v>
      </c>
      <c r="L2909">
        <v>2</v>
      </c>
      <c r="M2909">
        <v>7</v>
      </c>
      <c r="N2909">
        <v>2</v>
      </c>
      <c r="O2909" t="s">
        <v>8726</v>
      </c>
      <c r="P2909">
        <v>5</v>
      </c>
      <c r="Q2909">
        <v>6</v>
      </c>
    </row>
    <row r="2910" spans="1:17" x14ac:dyDescent="0.25">
      <c r="A2910" s="43">
        <v>2908</v>
      </c>
      <c r="B2910" t="s">
        <v>8727</v>
      </c>
      <c r="C2910" t="s">
        <v>8728</v>
      </c>
      <c r="D2910">
        <v>996290</v>
      </c>
      <c r="E2910">
        <v>120</v>
      </c>
      <c r="F2910">
        <v>73</v>
      </c>
      <c r="G2910">
        <v>115</v>
      </c>
      <c r="J2910">
        <v>1940</v>
      </c>
      <c r="K2910">
        <v>1965</v>
      </c>
      <c r="L2910">
        <v>2</v>
      </c>
      <c r="M2910">
        <v>7</v>
      </c>
      <c r="O2910" t="s">
        <v>8729</v>
      </c>
      <c r="P2910">
        <v>5</v>
      </c>
      <c r="Q2910">
        <v>6</v>
      </c>
    </row>
    <row r="2911" spans="1:17" x14ac:dyDescent="0.25">
      <c r="A2911" s="43">
        <v>2909</v>
      </c>
      <c r="B2911" t="s">
        <v>8730</v>
      </c>
      <c r="C2911" t="s">
        <v>8731</v>
      </c>
      <c r="D2911">
        <v>996354</v>
      </c>
      <c r="E2911">
        <v>120</v>
      </c>
      <c r="F2911">
        <v>137</v>
      </c>
      <c r="G2911">
        <v>137</v>
      </c>
      <c r="J2911">
        <v>1967</v>
      </c>
      <c r="L2911">
        <v>2</v>
      </c>
      <c r="M2911">
        <v>7</v>
      </c>
      <c r="N2911">
        <v>2</v>
      </c>
      <c r="O2911" t="s">
        <v>8732</v>
      </c>
      <c r="P2911">
        <v>5</v>
      </c>
      <c r="Q2911">
        <v>6</v>
      </c>
    </row>
    <row r="2912" spans="1:17" x14ac:dyDescent="0.25">
      <c r="A2912" s="43">
        <v>2910</v>
      </c>
      <c r="B2912" t="s">
        <v>8733</v>
      </c>
      <c r="C2912" t="s">
        <v>8734</v>
      </c>
      <c r="D2912">
        <v>997167</v>
      </c>
      <c r="E2912">
        <v>130</v>
      </c>
      <c r="F2912">
        <v>63</v>
      </c>
      <c r="G2912">
        <v>112</v>
      </c>
      <c r="J2912">
        <v>1978</v>
      </c>
      <c r="L2912">
        <v>1</v>
      </c>
      <c r="O2912" t="s">
        <v>8735</v>
      </c>
      <c r="P2912">
        <v>5</v>
      </c>
      <c r="Q2912">
        <v>6</v>
      </c>
    </row>
    <row r="2913" spans="1:17" x14ac:dyDescent="0.25">
      <c r="A2913" s="43">
        <v>2911</v>
      </c>
      <c r="B2913" t="s">
        <v>8736</v>
      </c>
      <c r="C2913" t="s">
        <v>8737</v>
      </c>
      <c r="D2913">
        <v>994039</v>
      </c>
      <c r="E2913">
        <v>120</v>
      </c>
      <c r="F2913">
        <v>141</v>
      </c>
      <c r="G2913">
        <v>119</v>
      </c>
      <c r="J2913">
        <v>1972</v>
      </c>
      <c r="L2913">
        <v>2</v>
      </c>
      <c r="M2913">
        <v>7</v>
      </c>
      <c r="O2913" t="s">
        <v>8738</v>
      </c>
      <c r="P2913">
        <v>5</v>
      </c>
      <c r="Q2913">
        <v>6</v>
      </c>
    </row>
    <row r="2914" spans="1:17" x14ac:dyDescent="0.25">
      <c r="A2914" s="43">
        <v>2912</v>
      </c>
      <c r="B2914" t="s">
        <v>8739</v>
      </c>
      <c r="C2914" t="s">
        <v>8740</v>
      </c>
      <c r="D2914">
        <v>996899</v>
      </c>
      <c r="E2914">
        <v>130</v>
      </c>
      <c r="F2914">
        <v>61</v>
      </c>
      <c r="G2914">
        <v>109</v>
      </c>
      <c r="J2914">
        <v>1978</v>
      </c>
      <c r="L2914">
        <v>1</v>
      </c>
      <c r="O2914" t="s">
        <v>8741</v>
      </c>
      <c r="P2914">
        <v>5</v>
      </c>
      <c r="Q2914">
        <v>6</v>
      </c>
    </row>
    <row r="2915" spans="1:17" x14ac:dyDescent="0.25">
      <c r="A2915" s="43">
        <v>2913</v>
      </c>
      <c r="B2915" t="s">
        <v>8742</v>
      </c>
      <c r="C2915" t="s">
        <v>8743</v>
      </c>
      <c r="D2915">
        <v>994664</v>
      </c>
      <c r="E2915">
        <v>130</v>
      </c>
      <c r="F2915">
        <v>79</v>
      </c>
      <c r="G2915">
        <v>130</v>
      </c>
      <c r="J2915">
        <v>1975</v>
      </c>
      <c r="L2915">
        <v>7</v>
      </c>
      <c r="M2915">
        <v>1</v>
      </c>
      <c r="O2915" t="s">
        <v>8744</v>
      </c>
      <c r="P2915">
        <v>5</v>
      </c>
      <c r="Q2915">
        <v>6</v>
      </c>
    </row>
    <row r="2916" spans="1:17" x14ac:dyDescent="0.25">
      <c r="A2916" s="43">
        <v>2914</v>
      </c>
      <c r="B2916" t="s">
        <v>8745</v>
      </c>
      <c r="C2916" t="s">
        <v>8746</v>
      </c>
      <c r="D2916">
        <v>997092</v>
      </c>
      <c r="E2916">
        <v>130</v>
      </c>
      <c r="F2916">
        <v>63</v>
      </c>
      <c r="G2916">
        <v>112</v>
      </c>
      <c r="J2916">
        <v>1978</v>
      </c>
      <c r="L2916">
        <v>1</v>
      </c>
      <c r="O2916" t="s">
        <v>8747</v>
      </c>
      <c r="P2916">
        <v>5</v>
      </c>
      <c r="Q2916">
        <v>6</v>
      </c>
    </row>
    <row r="2917" spans="1:17" x14ac:dyDescent="0.25">
      <c r="A2917" s="43">
        <v>2915</v>
      </c>
      <c r="B2917" t="s">
        <v>8748</v>
      </c>
      <c r="C2917" t="s">
        <v>8749</v>
      </c>
      <c r="D2917">
        <v>995912</v>
      </c>
      <c r="E2917">
        <v>590</v>
      </c>
      <c r="F2917">
        <v>45</v>
      </c>
      <c r="H2917">
        <v>45</v>
      </c>
      <c r="J2917">
        <v>1996</v>
      </c>
      <c r="L2917">
        <v>5</v>
      </c>
      <c r="M2917">
        <v>1</v>
      </c>
      <c r="O2917" t="s">
        <v>8750</v>
      </c>
      <c r="P2917">
        <v>5</v>
      </c>
      <c r="Q2917">
        <v>6</v>
      </c>
    </row>
    <row r="2918" spans="1:17" x14ac:dyDescent="0.25">
      <c r="A2918" s="43">
        <v>2916</v>
      </c>
      <c r="B2918" t="s">
        <v>8751</v>
      </c>
      <c r="C2918" t="s">
        <v>8752</v>
      </c>
      <c r="D2918">
        <v>994292</v>
      </c>
      <c r="E2918">
        <v>120</v>
      </c>
      <c r="F2918">
        <v>155</v>
      </c>
      <c r="G2918">
        <v>132</v>
      </c>
      <c r="J2918">
        <v>1976</v>
      </c>
      <c r="K2918">
        <v>1991</v>
      </c>
      <c r="L2918">
        <v>1</v>
      </c>
      <c r="O2918" t="s">
        <v>8753</v>
      </c>
      <c r="P2918">
        <v>5</v>
      </c>
      <c r="Q2918">
        <v>6</v>
      </c>
    </row>
    <row r="2919" spans="1:17" x14ac:dyDescent="0.25">
      <c r="A2919" s="43">
        <v>2917</v>
      </c>
      <c r="B2919" t="s">
        <v>8754</v>
      </c>
      <c r="C2919" t="s">
        <v>8755</v>
      </c>
      <c r="D2919">
        <v>995055</v>
      </c>
      <c r="E2919">
        <v>130</v>
      </c>
      <c r="F2919">
        <v>104</v>
      </c>
      <c r="G2919">
        <v>104</v>
      </c>
      <c r="J2919">
        <v>1993</v>
      </c>
      <c r="L2919">
        <v>1</v>
      </c>
      <c r="O2919" t="s">
        <v>8756</v>
      </c>
      <c r="P2919">
        <v>5</v>
      </c>
      <c r="Q2919">
        <v>6</v>
      </c>
    </row>
    <row r="2920" spans="1:17" x14ac:dyDescent="0.25">
      <c r="A2920" s="43">
        <v>2918</v>
      </c>
      <c r="B2920" t="s">
        <v>8757</v>
      </c>
      <c r="C2920" t="s">
        <v>8758</v>
      </c>
      <c r="D2920">
        <v>994732</v>
      </c>
      <c r="E2920">
        <v>120</v>
      </c>
      <c r="F2920">
        <v>170</v>
      </c>
      <c r="G2920">
        <v>281</v>
      </c>
      <c r="J2920">
        <v>1727</v>
      </c>
      <c r="K2920">
        <v>1976</v>
      </c>
      <c r="L2920">
        <v>2</v>
      </c>
      <c r="M2920">
        <v>7</v>
      </c>
      <c r="N2920">
        <v>5</v>
      </c>
      <c r="O2920" t="s">
        <v>8759</v>
      </c>
      <c r="P2920">
        <v>5</v>
      </c>
      <c r="Q2920">
        <v>6</v>
      </c>
    </row>
    <row r="2921" spans="1:17" x14ac:dyDescent="0.25">
      <c r="A2921" s="43">
        <v>2919</v>
      </c>
      <c r="B2921" t="s">
        <v>8760</v>
      </c>
      <c r="C2921" t="s">
        <v>8761</v>
      </c>
      <c r="D2921">
        <v>994097</v>
      </c>
      <c r="E2921">
        <v>140</v>
      </c>
      <c r="F2921">
        <v>2502</v>
      </c>
      <c r="G2921">
        <v>2502</v>
      </c>
      <c r="J2921">
        <v>1965</v>
      </c>
      <c r="L2921">
        <v>1</v>
      </c>
      <c r="O2921" t="s">
        <v>8762</v>
      </c>
      <c r="P2921">
        <v>5</v>
      </c>
      <c r="Q2921">
        <v>6</v>
      </c>
    </row>
    <row r="2922" spans="1:17" x14ac:dyDescent="0.25">
      <c r="A2922" s="43">
        <v>2920</v>
      </c>
      <c r="B2922" t="s">
        <v>8763</v>
      </c>
      <c r="C2922" t="s">
        <v>8764</v>
      </c>
      <c r="D2922">
        <v>997611</v>
      </c>
      <c r="E2922">
        <v>130</v>
      </c>
      <c r="F2922">
        <v>61</v>
      </c>
      <c r="G2922">
        <v>109</v>
      </c>
      <c r="J2922">
        <v>1978</v>
      </c>
      <c r="K2922">
        <v>1993</v>
      </c>
      <c r="L2922">
        <v>1</v>
      </c>
      <c r="O2922" t="s">
        <v>8765</v>
      </c>
      <c r="P2922">
        <v>5</v>
      </c>
      <c r="Q2922">
        <v>6</v>
      </c>
    </row>
    <row r="2923" spans="1:17" x14ac:dyDescent="0.25">
      <c r="A2923" s="43">
        <v>2921</v>
      </c>
      <c r="B2923" t="s">
        <v>8766</v>
      </c>
      <c r="C2923" t="s">
        <v>8767</v>
      </c>
      <c r="D2923">
        <v>997302</v>
      </c>
      <c r="E2923">
        <v>130</v>
      </c>
      <c r="F2923">
        <v>61</v>
      </c>
      <c r="G2923">
        <v>109</v>
      </c>
      <c r="J2923">
        <v>1978</v>
      </c>
      <c r="L2923">
        <v>1</v>
      </c>
      <c r="O2923" t="s">
        <v>8768</v>
      </c>
      <c r="P2923">
        <v>5</v>
      </c>
      <c r="Q2923">
        <v>6</v>
      </c>
    </row>
    <row r="2924" spans="1:17" x14ac:dyDescent="0.25">
      <c r="A2924" s="43">
        <v>2922</v>
      </c>
      <c r="B2924" t="s">
        <v>8769</v>
      </c>
      <c r="C2924" t="s">
        <v>8770</v>
      </c>
      <c r="D2924">
        <v>995172</v>
      </c>
      <c r="E2924">
        <v>130</v>
      </c>
      <c r="F2924">
        <v>103</v>
      </c>
      <c r="G2924">
        <v>103</v>
      </c>
      <c r="J2924">
        <v>1978</v>
      </c>
      <c r="L2924">
        <v>1</v>
      </c>
      <c r="O2924" t="s">
        <v>8771</v>
      </c>
      <c r="P2924">
        <v>5</v>
      </c>
      <c r="Q2924">
        <v>6</v>
      </c>
    </row>
    <row r="2925" spans="1:17" x14ac:dyDescent="0.25">
      <c r="A2925" s="43">
        <v>2923</v>
      </c>
      <c r="B2925" t="s">
        <v>8772</v>
      </c>
      <c r="C2925" t="s">
        <v>8773</v>
      </c>
      <c r="D2925">
        <v>995424</v>
      </c>
      <c r="E2925">
        <v>120</v>
      </c>
      <c r="F2925">
        <v>138</v>
      </c>
      <c r="G2925">
        <v>138</v>
      </c>
      <c r="J2925">
        <v>1969</v>
      </c>
      <c r="K2925">
        <v>1984</v>
      </c>
      <c r="L2925">
        <v>2</v>
      </c>
      <c r="M2925">
        <v>7</v>
      </c>
      <c r="N2925">
        <v>2</v>
      </c>
      <c r="O2925" t="s">
        <v>8774</v>
      </c>
      <c r="P2925">
        <v>5</v>
      </c>
      <c r="Q2925">
        <v>6</v>
      </c>
    </row>
    <row r="2926" spans="1:17" x14ac:dyDescent="0.25">
      <c r="A2926" s="43">
        <v>2924</v>
      </c>
      <c r="B2926" t="s">
        <v>8775</v>
      </c>
      <c r="C2926" t="s">
        <v>8776</v>
      </c>
      <c r="D2926">
        <v>994375</v>
      </c>
      <c r="E2926">
        <v>140</v>
      </c>
      <c r="F2926">
        <v>468</v>
      </c>
      <c r="G2926">
        <v>468</v>
      </c>
      <c r="J2926">
        <v>1992</v>
      </c>
      <c r="L2926">
        <v>1</v>
      </c>
      <c r="O2926" t="s">
        <v>8777</v>
      </c>
      <c r="P2926">
        <v>5</v>
      </c>
      <c r="Q2926">
        <v>6</v>
      </c>
    </row>
    <row r="2927" spans="1:17" x14ac:dyDescent="0.25">
      <c r="A2927" s="43">
        <v>2925</v>
      </c>
      <c r="B2927" t="s">
        <v>8778</v>
      </c>
      <c r="C2927" t="s">
        <v>8779</v>
      </c>
      <c r="D2927">
        <v>994260</v>
      </c>
      <c r="E2927">
        <v>130</v>
      </c>
      <c r="F2927">
        <v>124</v>
      </c>
      <c r="G2927">
        <v>124</v>
      </c>
      <c r="J2927">
        <v>1967</v>
      </c>
      <c r="K2927">
        <v>1983</v>
      </c>
      <c r="L2927">
        <v>1</v>
      </c>
      <c r="N2927">
        <v>90</v>
      </c>
      <c r="O2927" t="s">
        <v>8780</v>
      </c>
      <c r="P2927">
        <v>5</v>
      </c>
      <c r="Q2927">
        <v>6</v>
      </c>
    </row>
    <row r="2928" spans="1:17" x14ac:dyDescent="0.25">
      <c r="A2928" s="43">
        <v>2926</v>
      </c>
      <c r="B2928" t="s">
        <v>8781</v>
      </c>
      <c r="C2928" t="s">
        <v>8782</v>
      </c>
      <c r="D2928">
        <v>993630</v>
      </c>
      <c r="E2928">
        <v>120</v>
      </c>
      <c r="F2928">
        <v>119</v>
      </c>
      <c r="G2928">
        <v>119</v>
      </c>
      <c r="J2928">
        <v>1972</v>
      </c>
      <c r="L2928">
        <v>2</v>
      </c>
      <c r="M2928">
        <v>7</v>
      </c>
      <c r="O2928" t="s">
        <v>8783</v>
      </c>
      <c r="P2928">
        <v>5</v>
      </c>
      <c r="Q2928">
        <v>6</v>
      </c>
    </row>
    <row r="2929" spans="1:17" x14ac:dyDescent="0.25">
      <c r="A2929" s="43">
        <v>2927</v>
      </c>
      <c r="B2929" t="s">
        <v>8784</v>
      </c>
      <c r="C2929" t="s">
        <v>8785</v>
      </c>
      <c r="D2929">
        <v>994291</v>
      </c>
      <c r="E2929">
        <v>130</v>
      </c>
      <c r="F2929">
        <v>134</v>
      </c>
      <c r="G2929">
        <v>134</v>
      </c>
      <c r="J2929">
        <v>1975</v>
      </c>
      <c r="L2929">
        <v>1</v>
      </c>
      <c r="O2929" t="s">
        <v>8786</v>
      </c>
      <c r="P2929">
        <v>5</v>
      </c>
      <c r="Q2929">
        <v>6</v>
      </c>
    </row>
    <row r="2930" spans="1:17" x14ac:dyDescent="0.25">
      <c r="A2930" s="43">
        <v>2928</v>
      </c>
      <c r="B2930" t="s">
        <v>8787</v>
      </c>
      <c r="C2930" t="s">
        <v>7604</v>
      </c>
      <c r="D2930">
        <v>996160</v>
      </c>
      <c r="E2930">
        <v>531</v>
      </c>
      <c r="F2930">
        <v>204</v>
      </c>
      <c r="H2930">
        <v>204</v>
      </c>
      <c r="J2930">
        <v>1995</v>
      </c>
      <c r="L2930">
        <v>7</v>
      </c>
      <c r="M2930">
        <v>1</v>
      </c>
      <c r="N2930">
        <v>5</v>
      </c>
      <c r="O2930" t="s">
        <v>8788</v>
      </c>
      <c r="P2930">
        <v>5</v>
      </c>
      <c r="Q2930">
        <v>6</v>
      </c>
    </row>
    <row r="2931" spans="1:17" x14ac:dyDescent="0.25">
      <c r="A2931" s="43">
        <v>2929</v>
      </c>
      <c r="B2931" t="s">
        <v>8789</v>
      </c>
      <c r="C2931" t="s">
        <v>8790</v>
      </c>
      <c r="D2931">
        <v>100100824</v>
      </c>
      <c r="E2931">
        <v>131</v>
      </c>
      <c r="F2931">
        <v>158</v>
      </c>
      <c r="G2931">
        <v>158</v>
      </c>
      <c r="J2931">
        <v>1969</v>
      </c>
      <c r="K2931">
        <v>2017</v>
      </c>
      <c r="L2931">
        <v>2</v>
      </c>
      <c r="M2931">
        <v>7</v>
      </c>
      <c r="N2931">
        <v>4</v>
      </c>
      <c r="O2931" t="s">
        <v>8791</v>
      </c>
      <c r="P2931">
        <v>5</v>
      </c>
      <c r="Q2931">
        <v>6</v>
      </c>
    </row>
    <row r="2932" spans="1:17" x14ac:dyDescent="0.25">
      <c r="A2932" s="43">
        <v>2930</v>
      </c>
      <c r="B2932" t="s">
        <v>8792</v>
      </c>
      <c r="C2932" t="s">
        <v>8793</v>
      </c>
      <c r="D2932">
        <v>2516397</v>
      </c>
      <c r="E2932">
        <v>130</v>
      </c>
      <c r="F2932">
        <v>122</v>
      </c>
      <c r="G2932">
        <v>122</v>
      </c>
      <c r="J2932">
        <v>1999</v>
      </c>
      <c r="L2932">
        <v>1</v>
      </c>
      <c r="O2932" t="s">
        <v>8794</v>
      </c>
      <c r="P2932">
        <v>5</v>
      </c>
      <c r="Q2932">
        <v>6</v>
      </c>
    </row>
    <row r="2933" spans="1:17" x14ac:dyDescent="0.25">
      <c r="A2933" s="43">
        <v>2931</v>
      </c>
      <c r="B2933" t="s">
        <v>8795</v>
      </c>
      <c r="C2933" t="s">
        <v>8796</v>
      </c>
      <c r="D2933">
        <v>994688</v>
      </c>
      <c r="E2933">
        <v>120</v>
      </c>
      <c r="F2933">
        <v>135</v>
      </c>
      <c r="G2933">
        <v>135</v>
      </c>
      <c r="J2933">
        <v>1964</v>
      </c>
      <c r="L2933">
        <v>2</v>
      </c>
      <c r="M2933">
        <v>7</v>
      </c>
      <c r="N2933">
        <v>2</v>
      </c>
      <c r="O2933" t="s">
        <v>8797</v>
      </c>
      <c r="P2933">
        <v>5</v>
      </c>
      <c r="Q2933">
        <v>6</v>
      </c>
    </row>
    <row r="2934" spans="1:17" x14ac:dyDescent="0.25">
      <c r="A2934" s="43">
        <v>2932</v>
      </c>
      <c r="B2934" t="s">
        <v>8798</v>
      </c>
      <c r="C2934" t="s">
        <v>8799</v>
      </c>
      <c r="D2934">
        <v>997145</v>
      </c>
      <c r="E2934">
        <v>130</v>
      </c>
      <c r="F2934">
        <v>52</v>
      </c>
      <c r="G2934">
        <v>91</v>
      </c>
      <c r="J2934">
        <v>1965</v>
      </c>
      <c r="L2934">
        <v>7</v>
      </c>
      <c r="M2934">
        <v>1</v>
      </c>
      <c r="O2934" t="s">
        <v>8800</v>
      </c>
      <c r="P2934">
        <v>5</v>
      </c>
      <c r="Q2934">
        <v>6</v>
      </c>
    </row>
    <row r="2935" spans="1:17" x14ac:dyDescent="0.25">
      <c r="A2935" s="43">
        <v>2933</v>
      </c>
      <c r="B2935" t="s">
        <v>8801</v>
      </c>
      <c r="C2935" t="s">
        <v>8802</v>
      </c>
      <c r="D2935">
        <v>995084</v>
      </c>
      <c r="E2935">
        <v>120</v>
      </c>
      <c r="F2935">
        <v>123</v>
      </c>
      <c r="G2935">
        <v>154</v>
      </c>
      <c r="J2935">
        <v>1920</v>
      </c>
      <c r="K2935">
        <v>1973</v>
      </c>
      <c r="L2935">
        <v>2</v>
      </c>
      <c r="M2935">
        <v>7</v>
      </c>
      <c r="N2935">
        <v>2</v>
      </c>
      <c r="O2935" t="s">
        <v>8803</v>
      </c>
      <c r="P2935">
        <v>5</v>
      </c>
      <c r="Q2935">
        <v>6</v>
      </c>
    </row>
    <row r="2936" spans="1:17" x14ac:dyDescent="0.25">
      <c r="A2936" s="43">
        <v>2934</v>
      </c>
      <c r="B2936" t="s">
        <v>8804</v>
      </c>
      <c r="C2936" t="s">
        <v>8805</v>
      </c>
      <c r="D2936">
        <v>996341</v>
      </c>
      <c r="E2936">
        <v>120</v>
      </c>
      <c r="F2936">
        <v>172</v>
      </c>
      <c r="G2936">
        <v>172</v>
      </c>
      <c r="J2936">
        <v>1948</v>
      </c>
      <c r="L2936">
        <v>2</v>
      </c>
      <c r="M2936">
        <v>7</v>
      </c>
      <c r="O2936" t="s">
        <v>8806</v>
      </c>
      <c r="P2936">
        <v>5</v>
      </c>
      <c r="Q2936">
        <v>6</v>
      </c>
    </row>
    <row r="2937" spans="1:17" x14ac:dyDescent="0.25">
      <c r="A2937" s="43">
        <v>2935</v>
      </c>
      <c r="B2937" t="s">
        <v>8807</v>
      </c>
      <c r="C2937" t="s">
        <v>8808</v>
      </c>
      <c r="D2937">
        <v>995420</v>
      </c>
      <c r="E2937">
        <v>120</v>
      </c>
      <c r="F2937">
        <v>148</v>
      </c>
      <c r="G2937">
        <v>148</v>
      </c>
      <c r="J2937">
        <v>1973</v>
      </c>
      <c r="L2937">
        <v>2</v>
      </c>
      <c r="M2937">
        <v>7</v>
      </c>
      <c r="N2937">
        <v>2</v>
      </c>
      <c r="O2937" t="s">
        <v>8809</v>
      </c>
      <c r="P2937">
        <v>5</v>
      </c>
      <c r="Q2937">
        <v>6</v>
      </c>
    </row>
    <row r="2938" spans="1:17" x14ac:dyDescent="0.25">
      <c r="A2938" s="43">
        <v>2936</v>
      </c>
      <c r="B2938" t="s">
        <v>8810</v>
      </c>
      <c r="C2938" t="s">
        <v>8811</v>
      </c>
      <c r="D2938">
        <v>996271</v>
      </c>
      <c r="E2938">
        <v>140</v>
      </c>
      <c r="F2938">
        <v>1636</v>
      </c>
      <c r="G2938">
        <v>1636</v>
      </c>
      <c r="J2938">
        <v>1965</v>
      </c>
      <c r="L2938">
        <v>1</v>
      </c>
      <c r="O2938" t="s">
        <v>8812</v>
      </c>
      <c r="P2938">
        <v>5</v>
      </c>
      <c r="Q2938">
        <v>6</v>
      </c>
    </row>
    <row r="2939" spans="1:17" x14ac:dyDescent="0.25">
      <c r="A2939" s="43">
        <v>2937</v>
      </c>
      <c r="B2939" t="s">
        <v>8813</v>
      </c>
      <c r="C2939" t="s">
        <v>8814</v>
      </c>
      <c r="D2939">
        <v>995854</v>
      </c>
      <c r="E2939">
        <v>130</v>
      </c>
      <c r="F2939">
        <v>107</v>
      </c>
      <c r="G2939">
        <v>107</v>
      </c>
      <c r="J2939">
        <v>1970</v>
      </c>
      <c r="K2939">
        <v>1985</v>
      </c>
      <c r="L2939">
        <v>1</v>
      </c>
      <c r="O2939" t="s">
        <v>8815</v>
      </c>
      <c r="P2939">
        <v>5</v>
      </c>
      <c r="Q2939">
        <v>6</v>
      </c>
    </row>
    <row r="2940" spans="1:17" x14ac:dyDescent="0.25">
      <c r="A2940" s="43">
        <v>2938</v>
      </c>
      <c r="B2940" t="s">
        <v>8816</v>
      </c>
      <c r="C2940" t="s">
        <v>8817</v>
      </c>
      <c r="D2940">
        <v>996650</v>
      </c>
      <c r="E2940">
        <v>120</v>
      </c>
      <c r="F2940">
        <v>174</v>
      </c>
      <c r="G2940">
        <v>174</v>
      </c>
      <c r="J2940">
        <v>1958</v>
      </c>
      <c r="K2940">
        <v>1998</v>
      </c>
      <c r="L2940">
        <v>2</v>
      </c>
      <c r="M2940">
        <v>7</v>
      </c>
      <c r="O2940" t="s">
        <v>8818</v>
      </c>
      <c r="P2940">
        <v>5</v>
      </c>
      <c r="Q2940">
        <v>6</v>
      </c>
    </row>
    <row r="2941" spans="1:17" x14ac:dyDescent="0.25">
      <c r="A2941" s="43">
        <v>2939</v>
      </c>
      <c r="B2941" t="s">
        <v>8819</v>
      </c>
      <c r="C2941" t="s">
        <v>8820</v>
      </c>
      <c r="D2941">
        <v>994257</v>
      </c>
      <c r="E2941">
        <v>130</v>
      </c>
      <c r="F2941">
        <v>107</v>
      </c>
      <c r="G2941">
        <v>107</v>
      </c>
      <c r="J2941">
        <v>1967</v>
      </c>
      <c r="K2941">
        <v>1987</v>
      </c>
      <c r="L2941">
        <v>1</v>
      </c>
      <c r="O2941" t="s">
        <v>8821</v>
      </c>
      <c r="P2941">
        <v>5</v>
      </c>
      <c r="Q2941">
        <v>6</v>
      </c>
    </row>
    <row r="2942" spans="1:17" x14ac:dyDescent="0.25">
      <c r="A2942" s="43">
        <v>2940</v>
      </c>
      <c r="B2942" t="s">
        <v>8822</v>
      </c>
      <c r="C2942" t="s">
        <v>8823</v>
      </c>
      <c r="D2942">
        <v>997465</v>
      </c>
      <c r="E2942">
        <v>120</v>
      </c>
      <c r="F2942">
        <v>189</v>
      </c>
      <c r="G2942">
        <v>279</v>
      </c>
      <c r="J2942">
        <v>1983</v>
      </c>
      <c r="L2942">
        <v>2</v>
      </c>
      <c r="M2942">
        <v>7</v>
      </c>
      <c r="N2942">
        <v>5</v>
      </c>
      <c r="O2942" t="s">
        <v>8824</v>
      </c>
      <c r="P2942">
        <v>5</v>
      </c>
      <c r="Q2942">
        <v>6</v>
      </c>
    </row>
    <row r="2943" spans="1:17" x14ac:dyDescent="0.25">
      <c r="A2943" s="43">
        <v>2941</v>
      </c>
      <c r="B2943" t="s">
        <v>8825</v>
      </c>
      <c r="C2943" t="s">
        <v>8826</v>
      </c>
      <c r="D2943">
        <v>996308</v>
      </c>
      <c r="E2943">
        <v>130</v>
      </c>
      <c r="F2943">
        <v>119</v>
      </c>
      <c r="G2943">
        <v>94</v>
      </c>
      <c r="J2943">
        <v>1959</v>
      </c>
      <c r="K2943">
        <v>1994</v>
      </c>
      <c r="L2943">
        <v>2</v>
      </c>
      <c r="M2943">
        <v>7</v>
      </c>
      <c r="N2943">
        <v>2</v>
      </c>
      <c r="O2943" t="s">
        <v>8827</v>
      </c>
      <c r="P2943">
        <v>5</v>
      </c>
      <c r="Q2943">
        <v>6</v>
      </c>
    </row>
    <row r="2944" spans="1:17" x14ac:dyDescent="0.25">
      <c r="A2944" s="43">
        <v>2942</v>
      </c>
      <c r="B2944" t="s">
        <v>8828</v>
      </c>
      <c r="C2944" t="s">
        <v>8829</v>
      </c>
      <c r="D2944">
        <v>997569</v>
      </c>
      <c r="E2944">
        <v>120</v>
      </c>
      <c r="F2944">
        <v>189</v>
      </c>
      <c r="G2944">
        <v>189</v>
      </c>
      <c r="J2944">
        <v>2017</v>
      </c>
      <c r="L2944">
        <v>2</v>
      </c>
      <c r="M2944">
        <v>7</v>
      </c>
      <c r="O2944" t="s">
        <v>8830</v>
      </c>
      <c r="P2944">
        <v>5</v>
      </c>
      <c r="Q2944">
        <v>6</v>
      </c>
    </row>
    <row r="2945" spans="1:17" x14ac:dyDescent="0.25">
      <c r="A2945" s="43">
        <v>2943</v>
      </c>
      <c r="B2945" t="s">
        <v>8831</v>
      </c>
      <c r="C2945" t="s">
        <v>8832</v>
      </c>
      <c r="D2945">
        <v>997499</v>
      </c>
      <c r="E2945">
        <v>120</v>
      </c>
      <c r="F2945">
        <v>192</v>
      </c>
      <c r="G2945">
        <v>229</v>
      </c>
      <c r="J2945">
        <v>1974</v>
      </c>
      <c r="L2945">
        <v>7</v>
      </c>
      <c r="M2945">
        <v>1</v>
      </c>
      <c r="N2945">
        <v>2</v>
      </c>
      <c r="O2945" t="s">
        <v>8833</v>
      </c>
      <c r="P2945">
        <v>5</v>
      </c>
      <c r="Q2945">
        <v>6</v>
      </c>
    </row>
    <row r="2946" spans="1:17" x14ac:dyDescent="0.25">
      <c r="A2946" s="43">
        <v>2944</v>
      </c>
      <c r="B2946" t="s">
        <v>8834</v>
      </c>
      <c r="C2946" t="s">
        <v>8835</v>
      </c>
      <c r="D2946">
        <v>994540</v>
      </c>
      <c r="E2946">
        <v>120</v>
      </c>
      <c r="F2946">
        <v>119</v>
      </c>
      <c r="G2946">
        <v>119</v>
      </c>
      <c r="J2946">
        <v>1985</v>
      </c>
      <c r="L2946">
        <v>2</v>
      </c>
      <c r="M2946">
        <v>7</v>
      </c>
      <c r="O2946" t="s">
        <v>8836</v>
      </c>
      <c r="P2946">
        <v>5</v>
      </c>
      <c r="Q2946">
        <v>6</v>
      </c>
    </row>
    <row r="2947" spans="1:17" x14ac:dyDescent="0.25">
      <c r="A2947" s="43">
        <v>2945</v>
      </c>
      <c r="B2947" t="s">
        <v>8837</v>
      </c>
      <c r="C2947" t="s">
        <v>8838</v>
      </c>
      <c r="D2947">
        <v>997669</v>
      </c>
      <c r="E2947">
        <v>130</v>
      </c>
      <c r="F2947">
        <v>72</v>
      </c>
      <c r="G2947">
        <v>124</v>
      </c>
      <c r="J2947">
        <v>1979</v>
      </c>
      <c r="L2947">
        <v>2</v>
      </c>
      <c r="M2947">
        <v>7</v>
      </c>
      <c r="O2947" t="s">
        <v>8839</v>
      </c>
      <c r="P2947">
        <v>5</v>
      </c>
      <c r="Q2947">
        <v>6</v>
      </c>
    </row>
    <row r="2948" spans="1:17" x14ac:dyDescent="0.25">
      <c r="A2948" s="43">
        <v>2946</v>
      </c>
      <c r="B2948" t="s">
        <v>8840</v>
      </c>
      <c r="C2948" t="s">
        <v>8841</v>
      </c>
      <c r="D2948">
        <v>993964</v>
      </c>
      <c r="E2948">
        <v>120</v>
      </c>
      <c r="F2948">
        <v>177</v>
      </c>
      <c r="G2948">
        <v>156</v>
      </c>
      <c r="J2948">
        <v>1969</v>
      </c>
      <c r="K2948">
        <v>1987</v>
      </c>
      <c r="L2948">
        <v>1</v>
      </c>
      <c r="O2948" t="s">
        <v>8842</v>
      </c>
      <c r="P2948">
        <v>5</v>
      </c>
      <c r="Q2948">
        <v>6</v>
      </c>
    </row>
    <row r="2949" spans="1:17" x14ac:dyDescent="0.25">
      <c r="A2949" s="43">
        <v>2947</v>
      </c>
      <c r="B2949" t="s">
        <v>8843</v>
      </c>
      <c r="C2949" t="s">
        <v>8844</v>
      </c>
      <c r="D2949">
        <v>996968</v>
      </c>
      <c r="E2949">
        <v>130</v>
      </c>
      <c r="F2949">
        <v>61</v>
      </c>
      <c r="G2949">
        <v>109</v>
      </c>
      <c r="J2949">
        <v>1978</v>
      </c>
      <c r="L2949">
        <v>1</v>
      </c>
      <c r="O2949" t="s">
        <v>8845</v>
      </c>
      <c r="P2949">
        <v>5</v>
      </c>
      <c r="Q2949">
        <v>6</v>
      </c>
    </row>
    <row r="2950" spans="1:17" x14ac:dyDescent="0.25">
      <c r="A2950" s="43">
        <v>2948</v>
      </c>
      <c r="B2950" t="s">
        <v>8846</v>
      </c>
      <c r="C2950" t="s">
        <v>8847</v>
      </c>
      <c r="D2950">
        <v>994925</v>
      </c>
      <c r="E2950">
        <v>120</v>
      </c>
      <c r="F2950">
        <v>143</v>
      </c>
      <c r="G2950">
        <v>143</v>
      </c>
      <c r="J2950">
        <v>1970</v>
      </c>
      <c r="L2950">
        <v>2</v>
      </c>
      <c r="M2950">
        <v>7</v>
      </c>
      <c r="O2950" t="s">
        <v>8848</v>
      </c>
      <c r="P2950">
        <v>5</v>
      </c>
      <c r="Q2950">
        <v>6</v>
      </c>
    </row>
    <row r="2951" spans="1:17" x14ac:dyDescent="0.25">
      <c r="A2951" s="43">
        <v>2949</v>
      </c>
      <c r="B2951" t="s">
        <v>8849</v>
      </c>
      <c r="C2951" t="s">
        <v>8850</v>
      </c>
      <c r="D2951">
        <v>996326</v>
      </c>
      <c r="E2951">
        <v>140</v>
      </c>
      <c r="F2951">
        <v>1628</v>
      </c>
      <c r="G2951">
        <v>1578</v>
      </c>
      <c r="J2951">
        <v>1966</v>
      </c>
      <c r="L2951">
        <v>1</v>
      </c>
      <c r="O2951" t="s">
        <v>8851</v>
      </c>
      <c r="P2951">
        <v>5</v>
      </c>
      <c r="Q2951">
        <v>6</v>
      </c>
    </row>
    <row r="2952" spans="1:17" x14ac:dyDescent="0.25">
      <c r="A2952" s="43">
        <v>2950</v>
      </c>
      <c r="B2952" t="s">
        <v>8852</v>
      </c>
      <c r="C2952" t="s">
        <v>8853</v>
      </c>
      <c r="D2952">
        <v>997027</v>
      </c>
      <c r="E2952">
        <v>120</v>
      </c>
      <c r="F2952">
        <v>234</v>
      </c>
      <c r="G2952">
        <v>190</v>
      </c>
      <c r="J2952">
        <v>1995</v>
      </c>
      <c r="L2952">
        <v>2</v>
      </c>
      <c r="M2952">
        <v>7</v>
      </c>
      <c r="O2952" t="s">
        <v>8854</v>
      </c>
      <c r="P2952">
        <v>5</v>
      </c>
      <c r="Q2952">
        <v>6</v>
      </c>
    </row>
    <row r="2953" spans="1:17" x14ac:dyDescent="0.25">
      <c r="A2953" s="43">
        <v>2951</v>
      </c>
      <c r="B2953" t="s">
        <v>8855</v>
      </c>
      <c r="C2953" t="s">
        <v>8856</v>
      </c>
      <c r="D2953">
        <v>994137</v>
      </c>
      <c r="E2953">
        <v>130</v>
      </c>
      <c r="F2953">
        <v>107</v>
      </c>
      <c r="G2953">
        <v>107</v>
      </c>
      <c r="J2953">
        <v>1967</v>
      </c>
      <c r="K2953">
        <v>1983</v>
      </c>
      <c r="L2953">
        <v>1</v>
      </c>
      <c r="O2953" t="s">
        <v>8857</v>
      </c>
      <c r="P2953">
        <v>5</v>
      </c>
      <c r="Q2953">
        <v>6</v>
      </c>
    </row>
    <row r="2954" spans="1:17" x14ac:dyDescent="0.25">
      <c r="A2954" s="43">
        <v>2952</v>
      </c>
      <c r="B2954" t="s">
        <v>8858</v>
      </c>
      <c r="C2954" t="s">
        <v>8859</v>
      </c>
      <c r="D2954">
        <v>995781</v>
      </c>
      <c r="E2954">
        <v>120</v>
      </c>
      <c r="F2954">
        <v>227</v>
      </c>
      <c r="G2954">
        <v>227</v>
      </c>
      <c r="J2954">
        <v>1970</v>
      </c>
      <c r="K2954">
        <v>1982</v>
      </c>
      <c r="L2954">
        <v>2</v>
      </c>
      <c r="M2954">
        <v>7</v>
      </c>
      <c r="N2954">
        <v>2</v>
      </c>
      <c r="O2954" t="s">
        <v>8860</v>
      </c>
      <c r="P2954">
        <v>5</v>
      </c>
      <c r="Q2954">
        <v>6</v>
      </c>
    </row>
    <row r="2955" spans="1:17" x14ac:dyDescent="0.25">
      <c r="A2955" s="43">
        <v>2953</v>
      </c>
      <c r="B2955" t="s">
        <v>8861</v>
      </c>
      <c r="C2955" t="s">
        <v>8862</v>
      </c>
      <c r="D2955">
        <v>997714</v>
      </c>
      <c r="E2955">
        <v>120</v>
      </c>
      <c r="F2955">
        <v>122</v>
      </c>
      <c r="G2955">
        <v>122</v>
      </c>
      <c r="J2955">
        <v>1971</v>
      </c>
      <c r="L2955">
        <v>2</v>
      </c>
      <c r="M2955">
        <v>7</v>
      </c>
      <c r="N2955">
        <v>2</v>
      </c>
      <c r="O2955" t="s">
        <v>8863</v>
      </c>
      <c r="P2955">
        <v>5</v>
      </c>
      <c r="Q2955">
        <v>6</v>
      </c>
    </row>
    <row r="2956" spans="1:17" x14ac:dyDescent="0.25">
      <c r="A2956" s="43">
        <v>2954</v>
      </c>
      <c r="B2956" t="s">
        <v>8864</v>
      </c>
      <c r="C2956" t="s">
        <v>8865</v>
      </c>
      <c r="D2956">
        <v>996061</v>
      </c>
      <c r="E2956">
        <v>120</v>
      </c>
      <c r="F2956">
        <v>136</v>
      </c>
      <c r="G2956">
        <v>136</v>
      </c>
      <c r="J2956">
        <v>1952</v>
      </c>
      <c r="K2956">
        <v>1961</v>
      </c>
      <c r="L2956">
        <v>2</v>
      </c>
      <c r="M2956">
        <v>7</v>
      </c>
      <c r="N2956">
        <v>2</v>
      </c>
      <c r="O2956" t="s">
        <v>8866</v>
      </c>
      <c r="P2956">
        <v>5</v>
      </c>
      <c r="Q2956">
        <v>6</v>
      </c>
    </row>
    <row r="2957" spans="1:17" x14ac:dyDescent="0.25">
      <c r="A2957" s="43">
        <v>2955</v>
      </c>
      <c r="B2957" t="s">
        <v>8867</v>
      </c>
      <c r="C2957" t="s">
        <v>8868</v>
      </c>
      <c r="D2957">
        <v>997253</v>
      </c>
      <c r="E2957">
        <v>130</v>
      </c>
      <c r="F2957">
        <v>66</v>
      </c>
      <c r="G2957">
        <v>91</v>
      </c>
      <c r="J2957">
        <v>1967</v>
      </c>
      <c r="K2957">
        <v>1984</v>
      </c>
      <c r="L2957">
        <v>2</v>
      </c>
      <c r="M2957">
        <v>7</v>
      </c>
      <c r="O2957" t="s">
        <v>8869</v>
      </c>
      <c r="P2957">
        <v>5</v>
      </c>
      <c r="Q2957">
        <v>6</v>
      </c>
    </row>
    <row r="2958" spans="1:17" x14ac:dyDescent="0.25">
      <c r="A2958" s="43">
        <v>2956</v>
      </c>
      <c r="B2958" t="s">
        <v>8870</v>
      </c>
      <c r="C2958" t="s">
        <v>8871</v>
      </c>
      <c r="D2958">
        <v>994604</v>
      </c>
      <c r="E2958">
        <v>120</v>
      </c>
      <c r="F2958">
        <v>94</v>
      </c>
      <c r="G2958">
        <v>127</v>
      </c>
      <c r="J2958">
        <v>1985</v>
      </c>
      <c r="K2958">
        <v>1991</v>
      </c>
      <c r="L2958">
        <v>7</v>
      </c>
      <c r="M2958">
        <v>1</v>
      </c>
      <c r="O2958" t="s">
        <v>8872</v>
      </c>
      <c r="P2958">
        <v>5</v>
      </c>
      <c r="Q2958">
        <v>6</v>
      </c>
    </row>
    <row r="2959" spans="1:17" x14ac:dyDescent="0.25">
      <c r="A2959" s="43">
        <v>2957</v>
      </c>
      <c r="B2959" t="s">
        <v>8873</v>
      </c>
      <c r="C2959" t="s">
        <v>8874</v>
      </c>
      <c r="D2959">
        <v>995899</v>
      </c>
      <c r="E2959">
        <v>120</v>
      </c>
      <c r="F2959">
        <v>126</v>
      </c>
      <c r="G2959">
        <v>150</v>
      </c>
      <c r="J2959">
        <v>1960</v>
      </c>
      <c r="K2959">
        <v>1996</v>
      </c>
      <c r="L2959">
        <v>2</v>
      </c>
      <c r="M2959">
        <v>7</v>
      </c>
      <c r="N2959">
        <v>2</v>
      </c>
      <c r="O2959" t="s">
        <v>8875</v>
      </c>
      <c r="P2959">
        <v>5</v>
      </c>
      <c r="Q2959">
        <v>6</v>
      </c>
    </row>
    <row r="2960" spans="1:17" x14ac:dyDescent="0.25">
      <c r="A2960" s="43">
        <v>2958</v>
      </c>
      <c r="B2960" t="s">
        <v>8876</v>
      </c>
      <c r="C2960" t="s">
        <v>8877</v>
      </c>
      <c r="D2960">
        <v>994057</v>
      </c>
      <c r="E2960">
        <v>120</v>
      </c>
      <c r="F2960">
        <v>134</v>
      </c>
      <c r="G2960">
        <v>134</v>
      </c>
      <c r="J2960">
        <v>1971</v>
      </c>
      <c r="L2960">
        <v>2</v>
      </c>
      <c r="M2960">
        <v>3</v>
      </c>
      <c r="O2960" t="s">
        <v>8878</v>
      </c>
      <c r="P2960">
        <v>5</v>
      </c>
      <c r="Q2960">
        <v>6</v>
      </c>
    </row>
    <row r="2961" spans="1:17" x14ac:dyDescent="0.25">
      <c r="A2961" s="43">
        <v>2959</v>
      </c>
      <c r="B2961" t="s">
        <v>8879</v>
      </c>
      <c r="C2961" t="s">
        <v>4117</v>
      </c>
      <c r="D2961">
        <v>995293</v>
      </c>
      <c r="E2961">
        <v>419</v>
      </c>
      <c r="F2961">
        <v>84</v>
      </c>
      <c r="H2961">
        <v>84</v>
      </c>
      <c r="J2961">
        <v>1971</v>
      </c>
      <c r="L2961">
        <v>2</v>
      </c>
      <c r="M2961">
        <v>7</v>
      </c>
      <c r="O2961" t="s">
        <v>8880</v>
      </c>
      <c r="P2961">
        <v>5</v>
      </c>
      <c r="Q2961">
        <v>6</v>
      </c>
    </row>
    <row r="2962" spans="1:17" x14ac:dyDescent="0.25">
      <c r="A2962" s="43">
        <v>2960</v>
      </c>
      <c r="B2962" t="s">
        <v>8881</v>
      </c>
      <c r="C2962" t="s">
        <v>8882</v>
      </c>
      <c r="D2962">
        <v>997338</v>
      </c>
      <c r="E2962">
        <v>130</v>
      </c>
      <c r="F2962">
        <v>63</v>
      </c>
      <c r="G2962">
        <v>112</v>
      </c>
      <c r="J2962">
        <v>1978</v>
      </c>
      <c r="L2962">
        <v>1</v>
      </c>
      <c r="O2962" t="s">
        <v>8883</v>
      </c>
      <c r="P2962">
        <v>5</v>
      </c>
      <c r="Q2962">
        <v>6</v>
      </c>
    </row>
    <row r="2963" spans="1:17" x14ac:dyDescent="0.25">
      <c r="A2963" s="43">
        <v>2961</v>
      </c>
      <c r="B2963" t="s">
        <v>8884</v>
      </c>
      <c r="C2963" t="s">
        <v>8885</v>
      </c>
      <c r="D2963">
        <v>995211</v>
      </c>
      <c r="E2963">
        <v>120</v>
      </c>
      <c r="F2963">
        <v>94</v>
      </c>
      <c r="G2963">
        <v>158</v>
      </c>
      <c r="J2963">
        <v>1986</v>
      </c>
      <c r="L2963">
        <v>2</v>
      </c>
      <c r="M2963">
        <v>7</v>
      </c>
      <c r="O2963" t="s">
        <v>8886</v>
      </c>
      <c r="P2963">
        <v>5</v>
      </c>
      <c r="Q2963">
        <v>6</v>
      </c>
    </row>
    <row r="2964" spans="1:17" x14ac:dyDescent="0.25">
      <c r="A2964" s="43">
        <v>2962</v>
      </c>
      <c r="B2964" t="s">
        <v>8887</v>
      </c>
      <c r="C2964" t="s">
        <v>8888</v>
      </c>
      <c r="D2964">
        <v>995081</v>
      </c>
      <c r="E2964">
        <v>120</v>
      </c>
      <c r="F2964">
        <v>154</v>
      </c>
      <c r="G2964">
        <v>154</v>
      </c>
      <c r="J2964">
        <v>1971</v>
      </c>
      <c r="L2964">
        <v>2</v>
      </c>
      <c r="M2964">
        <v>7</v>
      </c>
      <c r="O2964" t="s">
        <v>8889</v>
      </c>
      <c r="P2964">
        <v>5</v>
      </c>
      <c r="Q2964">
        <v>6</v>
      </c>
    </row>
    <row r="2965" spans="1:17" x14ac:dyDescent="0.25">
      <c r="A2965" s="43">
        <v>2963</v>
      </c>
      <c r="B2965" t="s">
        <v>8890</v>
      </c>
      <c r="C2965" t="s">
        <v>8891</v>
      </c>
      <c r="D2965">
        <v>996966</v>
      </c>
      <c r="E2965">
        <v>130</v>
      </c>
      <c r="F2965">
        <v>61</v>
      </c>
      <c r="G2965">
        <v>109</v>
      </c>
      <c r="J2965">
        <v>1979</v>
      </c>
      <c r="L2965">
        <v>1</v>
      </c>
      <c r="O2965" t="s">
        <v>8892</v>
      </c>
      <c r="P2965">
        <v>5</v>
      </c>
      <c r="Q2965">
        <v>6</v>
      </c>
    </row>
    <row r="2966" spans="1:17" x14ac:dyDescent="0.25">
      <c r="A2966" s="43">
        <v>2964</v>
      </c>
      <c r="B2966" t="s">
        <v>8893</v>
      </c>
      <c r="C2966" t="s">
        <v>8894</v>
      </c>
      <c r="D2966">
        <v>996314</v>
      </c>
      <c r="E2966">
        <v>120</v>
      </c>
      <c r="F2966">
        <v>120</v>
      </c>
      <c r="G2966">
        <v>120</v>
      </c>
      <c r="J2966">
        <v>1978</v>
      </c>
      <c r="L2966">
        <v>2</v>
      </c>
      <c r="M2966">
        <v>7</v>
      </c>
      <c r="O2966" t="s">
        <v>8895</v>
      </c>
      <c r="P2966">
        <v>5</v>
      </c>
      <c r="Q2966">
        <v>6</v>
      </c>
    </row>
    <row r="2967" spans="1:17" x14ac:dyDescent="0.25">
      <c r="A2967" s="43">
        <v>2965</v>
      </c>
      <c r="B2967" t="s">
        <v>8896</v>
      </c>
      <c r="C2967" t="s">
        <v>8897</v>
      </c>
      <c r="D2967">
        <v>100103516</v>
      </c>
      <c r="E2967">
        <v>131</v>
      </c>
      <c r="F2967">
        <v>112</v>
      </c>
      <c r="G2967">
        <v>112</v>
      </c>
      <c r="J2967">
        <v>2017</v>
      </c>
      <c r="L2967">
        <v>1</v>
      </c>
      <c r="O2967" t="s">
        <v>8898</v>
      </c>
      <c r="P2967">
        <v>5</v>
      </c>
      <c r="Q2967">
        <v>6</v>
      </c>
    </row>
    <row r="2968" spans="1:17" x14ac:dyDescent="0.25">
      <c r="A2968" s="43">
        <v>2966</v>
      </c>
      <c r="B2968" t="s">
        <v>8899</v>
      </c>
      <c r="C2968" t="s">
        <v>8900</v>
      </c>
      <c r="D2968">
        <v>100088995</v>
      </c>
      <c r="E2968">
        <v>130</v>
      </c>
      <c r="F2968">
        <v>115</v>
      </c>
      <c r="G2968">
        <v>115</v>
      </c>
      <c r="J2968">
        <v>2015</v>
      </c>
      <c r="L2968">
        <v>1</v>
      </c>
      <c r="O2968" t="s">
        <v>8901</v>
      </c>
      <c r="P2968">
        <v>5</v>
      </c>
      <c r="Q2968">
        <v>6</v>
      </c>
    </row>
    <row r="2969" spans="1:17" x14ac:dyDescent="0.25">
      <c r="A2969" s="43">
        <v>2967</v>
      </c>
      <c r="B2969" t="s">
        <v>8902</v>
      </c>
      <c r="C2969" t="s">
        <v>8903</v>
      </c>
      <c r="D2969">
        <v>996982</v>
      </c>
      <c r="E2969">
        <v>130</v>
      </c>
      <c r="F2969">
        <v>61</v>
      </c>
      <c r="G2969">
        <v>109</v>
      </c>
      <c r="J2969">
        <v>1978</v>
      </c>
      <c r="L2969">
        <v>1</v>
      </c>
      <c r="O2969" t="s">
        <v>8904</v>
      </c>
      <c r="P2969">
        <v>5</v>
      </c>
      <c r="Q2969">
        <v>6</v>
      </c>
    </row>
    <row r="2970" spans="1:17" x14ac:dyDescent="0.25">
      <c r="A2970" s="43">
        <v>2968</v>
      </c>
      <c r="B2970" t="s">
        <v>8905</v>
      </c>
      <c r="C2970" t="s">
        <v>8906</v>
      </c>
      <c r="D2970">
        <v>993906</v>
      </c>
      <c r="E2970">
        <v>210</v>
      </c>
      <c r="F2970">
        <v>252</v>
      </c>
      <c r="H2970">
        <v>252</v>
      </c>
      <c r="J2970">
        <v>2003</v>
      </c>
      <c r="L2970">
        <v>9</v>
      </c>
      <c r="O2970" t="s">
        <v>8907</v>
      </c>
      <c r="P2970">
        <v>5</v>
      </c>
      <c r="Q2970">
        <v>6</v>
      </c>
    </row>
    <row r="2971" spans="1:17" x14ac:dyDescent="0.25">
      <c r="A2971" s="43">
        <v>2969</v>
      </c>
      <c r="B2971" t="s">
        <v>8908</v>
      </c>
      <c r="C2971" t="s">
        <v>8909</v>
      </c>
      <c r="D2971">
        <v>997546</v>
      </c>
      <c r="E2971">
        <v>130</v>
      </c>
      <c r="F2971">
        <v>101</v>
      </c>
      <c r="G2971">
        <v>101</v>
      </c>
      <c r="J2971">
        <v>1964</v>
      </c>
      <c r="L2971">
        <v>2</v>
      </c>
      <c r="M2971">
        <v>7</v>
      </c>
      <c r="O2971" t="s">
        <v>8910</v>
      </c>
      <c r="P2971">
        <v>5</v>
      </c>
      <c r="Q2971">
        <v>6</v>
      </c>
    </row>
    <row r="2972" spans="1:17" x14ac:dyDescent="0.25">
      <c r="A2972" s="43">
        <v>2970</v>
      </c>
      <c r="B2972" t="s">
        <v>8911</v>
      </c>
      <c r="C2972" t="s">
        <v>8912</v>
      </c>
      <c r="D2972">
        <v>995625</v>
      </c>
      <c r="E2972">
        <v>120</v>
      </c>
      <c r="F2972">
        <v>112</v>
      </c>
      <c r="G2972">
        <v>96</v>
      </c>
      <c r="J2972">
        <v>1957</v>
      </c>
      <c r="L2972">
        <v>2</v>
      </c>
      <c r="M2972">
        <v>7</v>
      </c>
      <c r="O2972" t="s">
        <v>8913</v>
      </c>
      <c r="P2972">
        <v>5</v>
      </c>
      <c r="Q2972">
        <v>6</v>
      </c>
    </row>
    <row r="2973" spans="1:17" x14ac:dyDescent="0.25">
      <c r="A2973" s="43">
        <v>2971</v>
      </c>
      <c r="B2973" t="s">
        <v>8914</v>
      </c>
      <c r="C2973" t="s">
        <v>8915</v>
      </c>
      <c r="D2973">
        <v>994650</v>
      </c>
      <c r="E2973">
        <v>120</v>
      </c>
      <c r="F2973">
        <v>143</v>
      </c>
      <c r="G2973">
        <v>143</v>
      </c>
      <c r="J2973">
        <v>1970</v>
      </c>
      <c r="L2973">
        <v>2</v>
      </c>
      <c r="M2973">
        <v>7</v>
      </c>
      <c r="O2973" t="s">
        <v>8916</v>
      </c>
      <c r="P2973">
        <v>5</v>
      </c>
      <c r="Q2973">
        <v>6</v>
      </c>
    </row>
    <row r="2974" spans="1:17" x14ac:dyDescent="0.25">
      <c r="A2974" s="43">
        <v>2972</v>
      </c>
      <c r="B2974" t="s">
        <v>8917</v>
      </c>
      <c r="C2974" t="s">
        <v>8918</v>
      </c>
      <c r="D2974">
        <v>993762</v>
      </c>
      <c r="E2974">
        <v>120</v>
      </c>
      <c r="F2974">
        <v>123</v>
      </c>
      <c r="G2974">
        <v>109</v>
      </c>
      <c r="J2974">
        <v>1973</v>
      </c>
      <c r="K2974">
        <v>1985</v>
      </c>
      <c r="L2974">
        <v>2</v>
      </c>
      <c r="M2974">
        <v>7</v>
      </c>
      <c r="O2974" t="s">
        <v>8919</v>
      </c>
      <c r="P2974">
        <v>5</v>
      </c>
      <c r="Q2974">
        <v>6</v>
      </c>
    </row>
    <row r="2975" spans="1:17" x14ac:dyDescent="0.25">
      <c r="A2975" s="43">
        <v>2973</v>
      </c>
      <c r="B2975" t="s">
        <v>8920</v>
      </c>
      <c r="C2975" t="s">
        <v>8921</v>
      </c>
      <c r="D2975">
        <v>994625</v>
      </c>
      <c r="E2975">
        <v>130</v>
      </c>
      <c r="F2975">
        <v>107</v>
      </c>
      <c r="G2975">
        <v>107</v>
      </c>
      <c r="J2975">
        <v>1969</v>
      </c>
      <c r="L2975">
        <v>1</v>
      </c>
      <c r="O2975" t="s">
        <v>8922</v>
      </c>
      <c r="P2975">
        <v>5</v>
      </c>
      <c r="Q2975">
        <v>6</v>
      </c>
    </row>
    <row r="2976" spans="1:17" x14ac:dyDescent="0.25">
      <c r="A2976" s="43">
        <v>2974</v>
      </c>
      <c r="B2976" t="s">
        <v>8923</v>
      </c>
      <c r="C2976" t="s">
        <v>8924</v>
      </c>
      <c r="D2976">
        <v>997441</v>
      </c>
      <c r="E2976">
        <v>120</v>
      </c>
      <c r="F2976">
        <v>291</v>
      </c>
      <c r="G2976">
        <v>371</v>
      </c>
      <c r="J2976">
        <v>1983</v>
      </c>
      <c r="K2976">
        <v>2001</v>
      </c>
      <c r="L2976">
        <v>2</v>
      </c>
      <c r="M2976">
        <v>7</v>
      </c>
      <c r="O2976" t="s">
        <v>8925</v>
      </c>
      <c r="P2976">
        <v>5</v>
      </c>
      <c r="Q2976">
        <v>6</v>
      </c>
    </row>
    <row r="2977" spans="1:17" x14ac:dyDescent="0.25">
      <c r="A2977" s="43">
        <v>2975</v>
      </c>
      <c r="B2977" t="s">
        <v>8926</v>
      </c>
      <c r="C2977" t="s">
        <v>8927</v>
      </c>
      <c r="D2977">
        <v>997395</v>
      </c>
      <c r="E2977">
        <v>120</v>
      </c>
      <c r="F2977">
        <v>89</v>
      </c>
      <c r="G2977">
        <v>89</v>
      </c>
      <c r="J2977">
        <v>1965</v>
      </c>
      <c r="L2977">
        <v>2</v>
      </c>
      <c r="M2977">
        <v>7</v>
      </c>
      <c r="N2977">
        <v>2</v>
      </c>
      <c r="O2977" t="s">
        <v>8928</v>
      </c>
      <c r="P2977">
        <v>5</v>
      </c>
      <c r="Q2977">
        <v>6</v>
      </c>
    </row>
    <row r="2978" spans="1:17" x14ac:dyDescent="0.25">
      <c r="A2978" s="43">
        <v>2976</v>
      </c>
      <c r="B2978" t="s">
        <v>8929</v>
      </c>
      <c r="C2978" t="s">
        <v>8930</v>
      </c>
      <c r="D2978">
        <v>994092</v>
      </c>
      <c r="E2978">
        <v>120</v>
      </c>
      <c r="F2978">
        <v>134</v>
      </c>
      <c r="G2978">
        <v>134</v>
      </c>
      <c r="J2978">
        <v>1969</v>
      </c>
      <c r="L2978">
        <v>2</v>
      </c>
      <c r="M2978">
        <v>7</v>
      </c>
      <c r="O2978" t="s">
        <v>8931</v>
      </c>
      <c r="P2978">
        <v>5</v>
      </c>
      <c r="Q2978">
        <v>6</v>
      </c>
    </row>
    <row r="2979" spans="1:17" x14ac:dyDescent="0.25">
      <c r="A2979" s="43">
        <v>2977</v>
      </c>
      <c r="B2979" t="s">
        <v>8932</v>
      </c>
      <c r="C2979" t="s">
        <v>8933</v>
      </c>
      <c r="D2979">
        <v>997589</v>
      </c>
      <c r="E2979">
        <v>130</v>
      </c>
      <c r="F2979">
        <v>127</v>
      </c>
      <c r="G2979">
        <v>127</v>
      </c>
      <c r="J2979">
        <v>1966</v>
      </c>
      <c r="K2979">
        <v>1999</v>
      </c>
      <c r="L2979">
        <v>2</v>
      </c>
      <c r="M2979">
        <v>7</v>
      </c>
      <c r="N2979">
        <v>2</v>
      </c>
      <c r="O2979" t="s">
        <v>8934</v>
      </c>
      <c r="P2979">
        <v>5</v>
      </c>
      <c r="Q2979">
        <v>6</v>
      </c>
    </row>
    <row r="2980" spans="1:17" x14ac:dyDescent="0.25">
      <c r="A2980" s="43">
        <v>2978</v>
      </c>
      <c r="B2980" t="s">
        <v>8935</v>
      </c>
      <c r="C2980" t="s">
        <v>8936</v>
      </c>
      <c r="D2980">
        <v>993675</v>
      </c>
      <c r="E2980">
        <v>120</v>
      </c>
      <c r="F2980">
        <v>127</v>
      </c>
      <c r="G2980">
        <v>109</v>
      </c>
      <c r="J2980">
        <v>1973</v>
      </c>
      <c r="K2980">
        <v>1989</v>
      </c>
      <c r="L2980">
        <v>2</v>
      </c>
      <c r="M2980">
        <v>7</v>
      </c>
      <c r="N2980">
        <v>2</v>
      </c>
      <c r="O2980" t="s">
        <v>8937</v>
      </c>
      <c r="P2980">
        <v>5</v>
      </c>
      <c r="Q2980">
        <v>6</v>
      </c>
    </row>
    <row r="2981" spans="1:17" x14ac:dyDescent="0.25">
      <c r="A2981" s="43">
        <v>2979</v>
      </c>
      <c r="B2981" t="s">
        <v>8938</v>
      </c>
      <c r="C2981" t="s">
        <v>8939</v>
      </c>
      <c r="D2981">
        <v>994525</v>
      </c>
      <c r="E2981">
        <v>130</v>
      </c>
      <c r="F2981">
        <v>75</v>
      </c>
      <c r="G2981">
        <v>125</v>
      </c>
      <c r="J2981">
        <v>1975</v>
      </c>
      <c r="L2981">
        <v>1</v>
      </c>
      <c r="N2981">
        <v>0</v>
      </c>
      <c r="O2981" t="s">
        <v>8940</v>
      </c>
      <c r="P2981">
        <v>5</v>
      </c>
      <c r="Q2981">
        <v>6</v>
      </c>
    </row>
    <row r="2982" spans="1:17" x14ac:dyDescent="0.25">
      <c r="A2982" s="43">
        <v>2980</v>
      </c>
      <c r="B2982" t="s">
        <v>8941</v>
      </c>
      <c r="C2982" t="s">
        <v>8942</v>
      </c>
      <c r="D2982">
        <v>997046</v>
      </c>
      <c r="E2982">
        <v>120</v>
      </c>
      <c r="F2982">
        <v>141</v>
      </c>
      <c r="G2982">
        <v>141</v>
      </c>
      <c r="J2982">
        <v>1980</v>
      </c>
      <c r="L2982">
        <v>7</v>
      </c>
      <c r="M2982">
        <v>1</v>
      </c>
      <c r="N2982">
        <v>2</v>
      </c>
      <c r="O2982" t="s">
        <v>8943</v>
      </c>
      <c r="P2982">
        <v>5</v>
      </c>
      <c r="Q2982">
        <v>6</v>
      </c>
    </row>
    <row r="2983" spans="1:17" x14ac:dyDescent="0.25">
      <c r="A2983" s="43">
        <v>2981</v>
      </c>
      <c r="B2983" t="s">
        <v>8944</v>
      </c>
      <c r="C2983" t="s">
        <v>368</v>
      </c>
      <c r="D2983">
        <v>995887</v>
      </c>
      <c r="E2983">
        <v>440</v>
      </c>
      <c r="F2983">
        <v>257</v>
      </c>
      <c r="H2983">
        <v>257</v>
      </c>
      <c r="L2983">
        <v>1</v>
      </c>
      <c r="O2983" t="s">
        <v>8945</v>
      </c>
      <c r="P2983">
        <v>5</v>
      </c>
      <c r="Q2983">
        <v>9</v>
      </c>
    </row>
    <row r="2984" spans="1:17" x14ac:dyDescent="0.25">
      <c r="A2984" s="43">
        <v>2982</v>
      </c>
      <c r="B2984" t="s">
        <v>8946</v>
      </c>
      <c r="C2984" t="s">
        <v>8947</v>
      </c>
      <c r="D2984">
        <v>2540590</v>
      </c>
      <c r="E2984">
        <v>130</v>
      </c>
      <c r="F2984">
        <v>118</v>
      </c>
      <c r="G2984">
        <v>118</v>
      </c>
      <c r="J2984">
        <v>2000</v>
      </c>
      <c r="L2984">
        <v>1</v>
      </c>
      <c r="O2984" t="s">
        <v>8948</v>
      </c>
      <c r="P2984">
        <v>5</v>
      </c>
      <c r="Q2984">
        <v>6</v>
      </c>
    </row>
    <row r="2985" spans="1:17" x14ac:dyDescent="0.25">
      <c r="A2985" s="43">
        <v>2983</v>
      </c>
      <c r="B2985" t="s">
        <v>8949</v>
      </c>
      <c r="C2985" t="s">
        <v>8950</v>
      </c>
      <c r="D2985">
        <v>993940</v>
      </c>
      <c r="E2985">
        <v>120</v>
      </c>
      <c r="F2985">
        <v>130</v>
      </c>
      <c r="G2985">
        <v>130</v>
      </c>
      <c r="J2985">
        <v>1999</v>
      </c>
      <c r="L2985">
        <v>1</v>
      </c>
      <c r="O2985" t="s">
        <v>8951</v>
      </c>
      <c r="P2985">
        <v>5</v>
      </c>
      <c r="Q2985">
        <v>6</v>
      </c>
    </row>
    <row r="2986" spans="1:17" x14ac:dyDescent="0.25">
      <c r="A2986" s="43">
        <v>2984</v>
      </c>
      <c r="B2986" t="s">
        <v>8952</v>
      </c>
      <c r="C2986" t="s">
        <v>8953</v>
      </c>
      <c r="D2986">
        <v>997235</v>
      </c>
      <c r="E2986">
        <v>130</v>
      </c>
      <c r="F2986">
        <v>63</v>
      </c>
      <c r="G2986">
        <v>112</v>
      </c>
      <c r="J2986">
        <v>1978</v>
      </c>
      <c r="L2986">
        <v>1</v>
      </c>
      <c r="O2986" t="s">
        <v>8954</v>
      </c>
      <c r="P2986">
        <v>5</v>
      </c>
      <c r="Q2986">
        <v>6</v>
      </c>
    </row>
    <row r="2987" spans="1:17" x14ac:dyDescent="0.25">
      <c r="A2987" s="43">
        <v>2985</v>
      </c>
      <c r="B2987" t="s">
        <v>8955</v>
      </c>
      <c r="C2987" t="s">
        <v>8956</v>
      </c>
      <c r="D2987">
        <v>996579</v>
      </c>
      <c r="E2987">
        <v>120</v>
      </c>
      <c r="F2987">
        <v>225</v>
      </c>
      <c r="G2987">
        <v>225</v>
      </c>
      <c r="J2987">
        <v>1977</v>
      </c>
      <c r="L2987">
        <v>2</v>
      </c>
      <c r="M2987">
        <v>7</v>
      </c>
      <c r="N2987">
        <v>2</v>
      </c>
      <c r="O2987" t="s">
        <v>8957</v>
      </c>
      <c r="P2987">
        <v>5</v>
      </c>
      <c r="Q2987">
        <v>6</v>
      </c>
    </row>
    <row r="2988" spans="1:17" x14ac:dyDescent="0.25">
      <c r="A2988" s="43">
        <v>2986</v>
      </c>
      <c r="B2988" t="s">
        <v>8958</v>
      </c>
      <c r="C2988" t="s">
        <v>8959</v>
      </c>
      <c r="D2988">
        <v>993820</v>
      </c>
      <c r="E2988">
        <v>120</v>
      </c>
      <c r="F2988">
        <v>109</v>
      </c>
      <c r="G2988">
        <v>109</v>
      </c>
      <c r="J2988">
        <v>1973</v>
      </c>
      <c r="L2988">
        <v>2</v>
      </c>
      <c r="M2988">
        <v>3</v>
      </c>
      <c r="O2988" t="s">
        <v>8960</v>
      </c>
      <c r="P2988">
        <v>5</v>
      </c>
      <c r="Q2988">
        <v>6</v>
      </c>
    </row>
    <row r="2989" spans="1:17" x14ac:dyDescent="0.25">
      <c r="A2989" s="43">
        <v>2987</v>
      </c>
      <c r="B2989" t="s">
        <v>8961</v>
      </c>
      <c r="C2989" t="s">
        <v>8962</v>
      </c>
      <c r="D2989">
        <v>995197</v>
      </c>
      <c r="E2989">
        <v>120</v>
      </c>
      <c r="F2989">
        <v>143</v>
      </c>
      <c r="G2989">
        <v>143</v>
      </c>
      <c r="J2989">
        <v>1970</v>
      </c>
      <c r="L2989">
        <v>2</v>
      </c>
      <c r="M2989">
        <v>7</v>
      </c>
      <c r="O2989" t="s">
        <v>8963</v>
      </c>
      <c r="P2989">
        <v>5</v>
      </c>
      <c r="Q2989">
        <v>6</v>
      </c>
    </row>
    <row r="2990" spans="1:17" x14ac:dyDescent="0.25">
      <c r="A2990" s="43">
        <v>2988</v>
      </c>
      <c r="B2990" t="s">
        <v>8964</v>
      </c>
      <c r="C2990" t="s">
        <v>8965</v>
      </c>
      <c r="D2990">
        <v>997085</v>
      </c>
      <c r="E2990">
        <v>130</v>
      </c>
      <c r="F2990">
        <v>61</v>
      </c>
      <c r="G2990">
        <v>109</v>
      </c>
      <c r="J2990">
        <v>1978</v>
      </c>
      <c r="L2990">
        <v>1</v>
      </c>
      <c r="O2990" t="s">
        <v>8966</v>
      </c>
      <c r="P2990">
        <v>5</v>
      </c>
      <c r="Q2990">
        <v>6</v>
      </c>
    </row>
    <row r="2991" spans="1:17" x14ac:dyDescent="0.25">
      <c r="A2991" s="43">
        <v>2989</v>
      </c>
      <c r="B2991" t="s">
        <v>8967</v>
      </c>
      <c r="C2991" t="s">
        <v>8968</v>
      </c>
      <c r="D2991">
        <v>100103486</v>
      </c>
      <c r="E2991">
        <v>131</v>
      </c>
      <c r="F2991">
        <v>120</v>
      </c>
      <c r="G2991">
        <v>120</v>
      </c>
      <c r="J2991">
        <v>2017</v>
      </c>
      <c r="L2991">
        <v>1</v>
      </c>
      <c r="O2991" t="s">
        <v>1002</v>
      </c>
      <c r="P2991">
        <v>5</v>
      </c>
      <c r="Q2991">
        <v>6</v>
      </c>
    </row>
    <row r="2992" spans="1:17" x14ac:dyDescent="0.25">
      <c r="A2992" s="43">
        <v>2990</v>
      </c>
      <c r="B2992" t="s">
        <v>8969</v>
      </c>
      <c r="C2992" t="s">
        <v>8970</v>
      </c>
      <c r="D2992">
        <v>995115</v>
      </c>
      <c r="E2992">
        <v>130</v>
      </c>
      <c r="F2992">
        <v>107</v>
      </c>
      <c r="G2992">
        <v>107</v>
      </c>
      <c r="J2992">
        <v>1969</v>
      </c>
      <c r="L2992">
        <v>1</v>
      </c>
      <c r="O2992" t="s">
        <v>8971</v>
      </c>
      <c r="P2992">
        <v>5</v>
      </c>
      <c r="Q2992">
        <v>6</v>
      </c>
    </row>
    <row r="2993" spans="1:17" x14ac:dyDescent="0.25">
      <c r="A2993" s="43">
        <v>2991</v>
      </c>
      <c r="B2993" t="s">
        <v>8972</v>
      </c>
      <c r="C2993" t="s">
        <v>8973</v>
      </c>
      <c r="D2993">
        <v>994581</v>
      </c>
      <c r="E2993">
        <v>130</v>
      </c>
      <c r="F2993">
        <v>107</v>
      </c>
      <c r="G2993">
        <v>107</v>
      </c>
      <c r="J2993">
        <v>1967</v>
      </c>
      <c r="K2993">
        <v>1982</v>
      </c>
      <c r="L2993">
        <v>1</v>
      </c>
      <c r="O2993" t="s">
        <v>8974</v>
      </c>
      <c r="P2993">
        <v>5</v>
      </c>
      <c r="Q2993">
        <v>6</v>
      </c>
    </row>
    <row r="2994" spans="1:17" x14ac:dyDescent="0.25">
      <c r="A2994" s="43">
        <v>2992</v>
      </c>
      <c r="B2994" t="s">
        <v>8975</v>
      </c>
      <c r="C2994" t="s">
        <v>4037</v>
      </c>
      <c r="D2994">
        <v>995489</v>
      </c>
      <c r="E2994">
        <v>322</v>
      </c>
      <c r="F2994">
        <v>303</v>
      </c>
      <c r="H2994">
        <v>303</v>
      </c>
      <c r="J2994">
        <v>1996</v>
      </c>
      <c r="L2994">
        <v>9</v>
      </c>
      <c r="O2994" t="s">
        <v>8976</v>
      </c>
      <c r="P2994">
        <v>5</v>
      </c>
      <c r="Q2994">
        <v>6</v>
      </c>
    </row>
    <row r="2995" spans="1:17" x14ac:dyDescent="0.25">
      <c r="A2995" s="43">
        <v>2993</v>
      </c>
      <c r="B2995" t="s">
        <v>8977</v>
      </c>
      <c r="C2995" t="s">
        <v>8978</v>
      </c>
      <c r="D2995">
        <v>100133766</v>
      </c>
      <c r="E2995">
        <v>131</v>
      </c>
      <c r="F2995">
        <v>114</v>
      </c>
      <c r="G2995">
        <v>114</v>
      </c>
      <c r="J2995">
        <v>2019</v>
      </c>
      <c r="L2995">
        <v>2</v>
      </c>
      <c r="M2995">
        <v>7</v>
      </c>
      <c r="O2995" t="s">
        <v>8979</v>
      </c>
      <c r="P2995">
        <v>5</v>
      </c>
      <c r="Q2995">
        <v>6</v>
      </c>
    </row>
    <row r="2996" spans="1:17" x14ac:dyDescent="0.25">
      <c r="A2996" s="43">
        <v>2994</v>
      </c>
      <c r="B2996" t="s">
        <v>8980</v>
      </c>
      <c r="C2996" t="s">
        <v>8981</v>
      </c>
      <c r="D2996">
        <v>993625</v>
      </c>
      <c r="E2996">
        <v>120</v>
      </c>
      <c r="F2996">
        <v>109</v>
      </c>
      <c r="G2996">
        <v>109</v>
      </c>
      <c r="J2996">
        <v>1973</v>
      </c>
      <c r="L2996">
        <v>2</v>
      </c>
      <c r="M2996">
        <v>7</v>
      </c>
      <c r="N2996">
        <v>2</v>
      </c>
      <c r="O2996" t="s">
        <v>8982</v>
      </c>
      <c r="P2996">
        <v>5</v>
      </c>
      <c r="Q2996">
        <v>6</v>
      </c>
    </row>
    <row r="2997" spans="1:17" x14ac:dyDescent="0.25">
      <c r="A2997" s="43">
        <v>2995</v>
      </c>
      <c r="B2997" t="s">
        <v>8983</v>
      </c>
      <c r="C2997" t="s">
        <v>8984</v>
      </c>
      <c r="D2997">
        <v>995676</v>
      </c>
      <c r="E2997">
        <v>232</v>
      </c>
      <c r="F2997">
        <v>166</v>
      </c>
      <c r="H2997">
        <v>166</v>
      </c>
      <c r="J2997">
        <v>1984</v>
      </c>
      <c r="L2997">
        <v>9</v>
      </c>
      <c r="O2997" t="s">
        <v>8985</v>
      </c>
      <c r="P2997">
        <v>5</v>
      </c>
      <c r="Q2997">
        <v>6</v>
      </c>
    </row>
    <row r="2998" spans="1:17" x14ac:dyDescent="0.25">
      <c r="A2998" s="43">
        <v>2996</v>
      </c>
      <c r="B2998" t="s">
        <v>8986</v>
      </c>
      <c r="C2998" t="s">
        <v>8987</v>
      </c>
      <c r="D2998">
        <v>996704</v>
      </c>
      <c r="E2998">
        <v>130</v>
      </c>
      <c r="F2998">
        <v>58</v>
      </c>
      <c r="G2998">
        <v>102</v>
      </c>
      <c r="J2998">
        <v>1977</v>
      </c>
      <c r="L2998">
        <v>1</v>
      </c>
      <c r="O2998" t="s">
        <v>8988</v>
      </c>
      <c r="P2998">
        <v>5</v>
      </c>
      <c r="Q2998">
        <v>6</v>
      </c>
    </row>
    <row r="2999" spans="1:17" x14ac:dyDescent="0.25">
      <c r="A2999" s="43">
        <v>2997</v>
      </c>
      <c r="B2999" t="s">
        <v>8989</v>
      </c>
      <c r="C2999" t="s">
        <v>8990</v>
      </c>
      <c r="D2999">
        <v>995231</v>
      </c>
      <c r="E2999">
        <v>130</v>
      </c>
      <c r="F2999">
        <v>75</v>
      </c>
      <c r="G2999">
        <v>125</v>
      </c>
      <c r="J2999">
        <v>1976</v>
      </c>
      <c r="L2999">
        <v>1</v>
      </c>
      <c r="N2999">
        <v>0</v>
      </c>
      <c r="O2999" t="s">
        <v>8991</v>
      </c>
      <c r="P2999">
        <v>5</v>
      </c>
      <c r="Q2999">
        <v>6</v>
      </c>
    </row>
    <row r="3000" spans="1:17" x14ac:dyDescent="0.25">
      <c r="A3000" s="43">
        <v>2998</v>
      </c>
      <c r="B3000" t="s">
        <v>8992</v>
      </c>
      <c r="C3000" t="s">
        <v>8993</v>
      </c>
      <c r="D3000">
        <v>994995</v>
      </c>
      <c r="E3000">
        <v>130</v>
      </c>
      <c r="F3000">
        <v>110</v>
      </c>
      <c r="G3000">
        <v>110</v>
      </c>
      <c r="J3000">
        <v>1973</v>
      </c>
      <c r="L3000">
        <v>1</v>
      </c>
      <c r="O3000" t="s">
        <v>8994</v>
      </c>
      <c r="P3000">
        <v>5</v>
      </c>
      <c r="Q3000">
        <v>6</v>
      </c>
    </row>
    <row r="3001" spans="1:17" x14ac:dyDescent="0.25">
      <c r="A3001" s="43">
        <v>2999</v>
      </c>
      <c r="B3001" t="s">
        <v>8995</v>
      </c>
      <c r="C3001" t="s">
        <v>8996</v>
      </c>
      <c r="D3001">
        <v>994982</v>
      </c>
      <c r="E3001">
        <v>120</v>
      </c>
      <c r="F3001">
        <v>154</v>
      </c>
      <c r="G3001">
        <v>154</v>
      </c>
      <c r="J3001">
        <v>1971</v>
      </c>
      <c r="L3001">
        <v>2</v>
      </c>
      <c r="M3001">
        <v>7</v>
      </c>
      <c r="O3001" t="s">
        <v>8997</v>
      </c>
      <c r="P3001">
        <v>5</v>
      </c>
      <c r="Q3001">
        <v>6</v>
      </c>
    </row>
    <row r="3002" spans="1:17" x14ac:dyDescent="0.25">
      <c r="A3002" s="43">
        <v>3000</v>
      </c>
      <c r="B3002" t="s">
        <v>8998</v>
      </c>
      <c r="C3002" t="s">
        <v>8999</v>
      </c>
      <c r="D3002">
        <v>995950</v>
      </c>
      <c r="E3002">
        <v>232</v>
      </c>
      <c r="F3002">
        <v>3</v>
      </c>
      <c r="H3002">
        <v>3</v>
      </c>
      <c r="J3002">
        <v>1970</v>
      </c>
      <c r="L3002">
        <v>9</v>
      </c>
      <c r="O3002" t="s">
        <v>9000</v>
      </c>
      <c r="P3002">
        <v>5</v>
      </c>
      <c r="Q3002">
        <v>6</v>
      </c>
    </row>
    <row r="3003" spans="1:17" x14ac:dyDescent="0.25">
      <c r="A3003" s="43">
        <v>3001</v>
      </c>
      <c r="B3003" t="s">
        <v>9001</v>
      </c>
      <c r="C3003" t="s">
        <v>9002</v>
      </c>
      <c r="D3003">
        <v>996343</v>
      </c>
      <c r="E3003">
        <v>120</v>
      </c>
      <c r="F3003">
        <v>126</v>
      </c>
      <c r="G3003">
        <v>126</v>
      </c>
      <c r="J3003">
        <v>1978</v>
      </c>
      <c r="L3003">
        <v>2</v>
      </c>
      <c r="M3003">
        <v>7</v>
      </c>
      <c r="O3003" t="s">
        <v>9003</v>
      </c>
      <c r="P3003">
        <v>5</v>
      </c>
      <c r="Q3003">
        <v>6</v>
      </c>
    </row>
    <row r="3004" spans="1:17" x14ac:dyDescent="0.25">
      <c r="A3004" s="43">
        <v>3002</v>
      </c>
      <c r="B3004" t="s">
        <v>9004</v>
      </c>
      <c r="C3004" t="s">
        <v>9005</v>
      </c>
      <c r="D3004">
        <v>997127</v>
      </c>
      <c r="E3004">
        <v>130</v>
      </c>
      <c r="F3004">
        <v>63</v>
      </c>
      <c r="G3004">
        <v>112</v>
      </c>
      <c r="J3004">
        <v>1978</v>
      </c>
      <c r="L3004">
        <v>1</v>
      </c>
      <c r="O3004" t="s">
        <v>9006</v>
      </c>
      <c r="P3004">
        <v>5</v>
      </c>
      <c r="Q3004">
        <v>6</v>
      </c>
    </row>
    <row r="3005" spans="1:17" x14ac:dyDescent="0.25">
      <c r="A3005" s="43">
        <v>3003</v>
      </c>
      <c r="B3005" t="s">
        <v>9007</v>
      </c>
      <c r="C3005" t="s">
        <v>9008</v>
      </c>
      <c r="D3005">
        <v>997368</v>
      </c>
      <c r="E3005">
        <v>120</v>
      </c>
      <c r="F3005">
        <v>135</v>
      </c>
      <c r="G3005">
        <v>135</v>
      </c>
      <c r="J3005">
        <v>1968</v>
      </c>
      <c r="L3005">
        <v>2</v>
      </c>
      <c r="M3005">
        <v>7</v>
      </c>
      <c r="O3005" t="s">
        <v>9009</v>
      </c>
      <c r="P3005">
        <v>5</v>
      </c>
      <c r="Q3005">
        <v>6</v>
      </c>
    </row>
    <row r="3006" spans="1:17" x14ac:dyDescent="0.25">
      <c r="A3006" s="43">
        <v>3004</v>
      </c>
      <c r="B3006" t="s">
        <v>9010</v>
      </c>
      <c r="C3006" t="s">
        <v>9011</v>
      </c>
      <c r="D3006">
        <v>995695</v>
      </c>
      <c r="E3006">
        <v>323</v>
      </c>
      <c r="F3006">
        <v>105</v>
      </c>
      <c r="H3006">
        <v>105</v>
      </c>
      <c r="J3006">
        <v>1994</v>
      </c>
      <c r="L3006">
        <v>9</v>
      </c>
      <c r="O3006" t="s">
        <v>9012</v>
      </c>
      <c r="P3006">
        <v>5</v>
      </c>
      <c r="Q3006">
        <v>6</v>
      </c>
    </row>
    <row r="3007" spans="1:17" x14ac:dyDescent="0.25">
      <c r="A3007" s="43">
        <v>3005</v>
      </c>
      <c r="B3007" t="s">
        <v>9013</v>
      </c>
      <c r="C3007" t="s">
        <v>9014</v>
      </c>
      <c r="D3007">
        <v>996907</v>
      </c>
      <c r="E3007">
        <v>120</v>
      </c>
      <c r="F3007">
        <v>102</v>
      </c>
      <c r="G3007">
        <v>102</v>
      </c>
      <c r="J3007">
        <v>1956</v>
      </c>
      <c r="K3007">
        <v>1983</v>
      </c>
      <c r="L3007">
        <v>2</v>
      </c>
      <c r="M3007">
        <v>7</v>
      </c>
      <c r="N3007">
        <v>2</v>
      </c>
      <c r="O3007" t="s">
        <v>9015</v>
      </c>
      <c r="P3007">
        <v>5</v>
      </c>
      <c r="Q3007">
        <v>6</v>
      </c>
    </row>
    <row r="3008" spans="1:17" x14ac:dyDescent="0.25">
      <c r="A3008" s="43">
        <v>3006</v>
      </c>
      <c r="B3008" t="s">
        <v>9016</v>
      </c>
      <c r="C3008" t="s">
        <v>9017</v>
      </c>
      <c r="D3008">
        <v>996026</v>
      </c>
      <c r="E3008">
        <v>120</v>
      </c>
      <c r="F3008">
        <v>151</v>
      </c>
      <c r="G3008">
        <v>151</v>
      </c>
      <c r="J3008">
        <v>1975</v>
      </c>
      <c r="L3008">
        <v>2</v>
      </c>
      <c r="M3008">
        <v>7</v>
      </c>
      <c r="O3008" t="s">
        <v>9018</v>
      </c>
      <c r="P3008">
        <v>5</v>
      </c>
      <c r="Q3008">
        <v>6</v>
      </c>
    </row>
    <row r="3009" spans="1:17" x14ac:dyDescent="0.25">
      <c r="A3009" s="43">
        <v>3007</v>
      </c>
      <c r="B3009" t="s">
        <v>9019</v>
      </c>
      <c r="C3009" t="s">
        <v>9020</v>
      </c>
      <c r="D3009">
        <v>993961</v>
      </c>
      <c r="E3009">
        <v>120</v>
      </c>
      <c r="F3009">
        <v>119</v>
      </c>
      <c r="G3009">
        <v>119</v>
      </c>
      <c r="J3009">
        <v>1972</v>
      </c>
      <c r="L3009">
        <v>2</v>
      </c>
      <c r="M3009">
        <v>7</v>
      </c>
      <c r="O3009" t="s">
        <v>9021</v>
      </c>
      <c r="P3009">
        <v>5</v>
      </c>
      <c r="Q3009">
        <v>6</v>
      </c>
    </row>
    <row r="3010" spans="1:17" x14ac:dyDescent="0.25">
      <c r="A3010" s="43">
        <v>3008</v>
      </c>
      <c r="B3010" t="s">
        <v>9022</v>
      </c>
      <c r="C3010" t="s">
        <v>9023</v>
      </c>
      <c r="D3010">
        <v>995647</v>
      </c>
      <c r="E3010">
        <v>120</v>
      </c>
      <c r="F3010">
        <v>193</v>
      </c>
      <c r="G3010">
        <v>149</v>
      </c>
      <c r="J3010">
        <v>2012</v>
      </c>
      <c r="L3010">
        <v>2</v>
      </c>
      <c r="M3010">
        <v>7</v>
      </c>
      <c r="N3010">
        <v>90</v>
      </c>
      <c r="O3010" t="s">
        <v>9024</v>
      </c>
      <c r="P3010">
        <v>5</v>
      </c>
      <c r="Q3010">
        <v>6</v>
      </c>
    </row>
    <row r="3011" spans="1:17" x14ac:dyDescent="0.25">
      <c r="A3011" s="43">
        <v>3009</v>
      </c>
      <c r="B3011" t="s">
        <v>9025</v>
      </c>
      <c r="C3011" t="s">
        <v>9026</v>
      </c>
      <c r="D3011">
        <v>995219</v>
      </c>
      <c r="E3011">
        <v>130</v>
      </c>
      <c r="F3011">
        <v>75</v>
      </c>
      <c r="G3011">
        <v>125</v>
      </c>
      <c r="J3011">
        <v>1977</v>
      </c>
      <c r="L3011">
        <v>7</v>
      </c>
      <c r="M3011">
        <v>1</v>
      </c>
      <c r="O3011" t="s">
        <v>9027</v>
      </c>
      <c r="P3011">
        <v>5</v>
      </c>
      <c r="Q3011">
        <v>6</v>
      </c>
    </row>
    <row r="3012" spans="1:17" x14ac:dyDescent="0.25">
      <c r="A3012" s="43">
        <v>3010</v>
      </c>
      <c r="B3012" t="s">
        <v>9028</v>
      </c>
      <c r="C3012" t="s">
        <v>9029</v>
      </c>
      <c r="D3012">
        <v>100092240</v>
      </c>
      <c r="E3012">
        <v>140</v>
      </c>
      <c r="F3012">
        <v>5482</v>
      </c>
      <c r="G3012">
        <v>4316</v>
      </c>
      <c r="H3012">
        <v>1166</v>
      </c>
      <c r="J3012">
        <v>2017</v>
      </c>
      <c r="L3012">
        <v>1</v>
      </c>
      <c r="O3012" t="s">
        <v>9030</v>
      </c>
      <c r="P3012">
        <v>5</v>
      </c>
      <c r="Q3012">
        <v>6</v>
      </c>
    </row>
    <row r="3013" spans="1:17" x14ac:dyDescent="0.25">
      <c r="A3013" s="43">
        <v>3011</v>
      </c>
      <c r="B3013" t="s">
        <v>9031</v>
      </c>
      <c r="C3013" t="s">
        <v>860</v>
      </c>
      <c r="D3013">
        <v>996120</v>
      </c>
      <c r="E3013">
        <v>539</v>
      </c>
      <c r="F3013">
        <v>261</v>
      </c>
      <c r="H3013">
        <v>261</v>
      </c>
      <c r="J3013">
        <v>1991</v>
      </c>
      <c r="L3013">
        <v>9</v>
      </c>
      <c r="O3013" t="s">
        <v>9032</v>
      </c>
      <c r="P3013">
        <v>5</v>
      </c>
      <c r="Q3013">
        <v>6</v>
      </c>
    </row>
    <row r="3014" spans="1:17" x14ac:dyDescent="0.25">
      <c r="A3014" s="43">
        <v>3012</v>
      </c>
      <c r="B3014" t="s">
        <v>9033</v>
      </c>
      <c r="C3014" t="s">
        <v>9034</v>
      </c>
      <c r="D3014">
        <v>995095</v>
      </c>
      <c r="E3014">
        <v>120</v>
      </c>
      <c r="F3014">
        <v>62</v>
      </c>
      <c r="G3014">
        <v>101</v>
      </c>
      <c r="J3014">
        <v>1956</v>
      </c>
      <c r="L3014">
        <v>2</v>
      </c>
      <c r="M3014">
        <v>7</v>
      </c>
      <c r="O3014" t="s">
        <v>9035</v>
      </c>
      <c r="P3014">
        <v>5</v>
      </c>
      <c r="Q3014">
        <v>6</v>
      </c>
    </row>
    <row r="3015" spans="1:17" x14ac:dyDescent="0.25">
      <c r="A3015" s="43">
        <v>3013</v>
      </c>
      <c r="B3015" t="s">
        <v>9036</v>
      </c>
      <c r="C3015" t="s">
        <v>6871</v>
      </c>
      <c r="D3015">
        <v>995258</v>
      </c>
      <c r="E3015">
        <v>490</v>
      </c>
      <c r="F3015">
        <v>220</v>
      </c>
      <c r="H3015">
        <v>518</v>
      </c>
      <c r="J3015">
        <v>1958</v>
      </c>
      <c r="L3015">
        <v>2</v>
      </c>
      <c r="M3015">
        <v>7</v>
      </c>
      <c r="O3015" t="s">
        <v>9037</v>
      </c>
      <c r="P3015">
        <v>5</v>
      </c>
      <c r="Q3015">
        <v>6</v>
      </c>
    </row>
    <row r="3016" spans="1:17" x14ac:dyDescent="0.25">
      <c r="A3016" s="43">
        <v>3014</v>
      </c>
      <c r="B3016" t="s">
        <v>9038</v>
      </c>
      <c r="C3016" t="s">
        <v>9039</v>
      </c>
      <c r="D3016">
        <v>996227</v>
      </c>
      <c r="E3016">
        <v>130</v>
      </c>
      <c r="F3016">
        <v>74</v>
      </c>
      <c r="G3016">
        <v>129</v>
      </c>
      <c r="J3016">
        <v>1975</v>
      </c>
      <c r="L3016">
        <v>2</v>
      </c>
      <c r="M3016">
        <v>7</v>
      </c>
      <c r="O3016" t="s">
        <v>9040</v>
      </c>
      <c r="P3016">
        <v>5</v>
      </c>
      <c r="Q3016">
        <v>6</v>
      </c>
    </row>
    <row r="3017" spans="1:17" x14ac:dyDescent="0.25">
      <c r="A3017" s="43">
        <v>3015</v>
      </c>
      <c r="B3017" t="s">
        <v>9041</v>
      </c>
      <c r="C3017" t="s">
        <v>9042</v>
      </c>
      <c r="D3017">
        <v>995318</v>
      </c>
      <c r="E3017">
        <v>130</v>
      </c>
      <c r="F3017">
        <v>75</v>
      </c>
      <c r="G3017">
        <v>125</v>
      </c>
      <c r="J3017">
        <v>1977</v>
      </c>
      <c r="L3017">
        <v>7</v>
      </c>
      <c r="M3017">
        <v>1</v>
      </c>
      <c r="N3017">
        <v>2</v>
      </c>
      <c r="O3017" t="s">
        <v>9043</v>
      </c>
      <c r="P3017">
        <v>5</v>
      </c>
      <c r="Q3017">
        <v>6</v>
      </c>
    </row>
    <row r="3018" spans="1:17" x14ac:dyDescent="0.25">
      <c r="A3018" s="43">
        <v>3016</v>
      </c>
      <c r="B3018" t="s">
        <v>9044</v>
      </c>
      <c r="C3018" t="s">
        <v>9045</v>
      </c>
      <c r="D3018">
        <v>993661</v>
      </c>
      <c r="E3018">
        <v>120</v>
      </c>
      <c r="F3018">
        <v>171</v>
      </c>
      <c r="G3018">
        <v>171</v>
      </c>
      <c r="J3018">
        <v>1971</v>
      </c>
      <c r="K3018">
        <v>1979</v>
      </c>
      <c r="L3018">
        <v>2</v>
      </c>
      <c r="M3018">
        <v>7</v>
      </c>
      <c r="N3018">
        <v>2</v>
      </c>
      <c r="O3018" t="s">
        <v>9046</v>
      </c>
      <c r="P3018">
        <v>5</v>
      </c>
      <c r="Q3018">
        <v>6</v>
      </c>
    </row>
    <row r="3019" spans="1:17" x14ac:dyDescent="0.25">
      <c r="A3019" s="43">
        <v>3017</v>
      </c>
      <c r="B3019" t="s">
        <v>9047</v>
      </c>
      <c r="C3019" t="s">
        <v>9048</v>
      </c>
      <c r="D3019">
        <v>997025</v>
      </c>
      <c r="E3019">
        <v>130</v>
      </c>
      <c r="F3019">
        <v>63</v>
      </c>
      <c r="G3019">
        <v>112</v>
      </c>
      <c r="J3019">
        <v>1978</v>
      </c>
      <c r="L3019">
        <v>1</v>
      </c>
      <c r="O3019" t="s">
        <v>9049</v>
      </c>
      <c r="P3019">
        <v>5</v>
      </c>
      <c r="Q3019">
        <v>6</v>
      </c>
    </row>
    <row r="3020" spans="1:17" x14ac:dyDescent="0.25">
      <c r="A3020" s="43">
        <v>3018</v>
      </c>
      <c r="B3020" t="s">
        <v>9050</v>
      </c>
      <c r="C3020" t="s">
        <v>9051</v>
      </c>
      <c r="D3020">
        <v>995864</v>
      </c>
      <c r="E3020">
        <v>120</v>
      </c>
      <c r="F3020">
        <v>160</v>
      </c>
      <c r="G3020">
        <v>160</v>
      </c>
      <c r="J3020">
        <v>1972</v>
      </c>
      <c r="L3020">
        <v>2</v>
      </c>
      <c r="M3020">
        <v>7</v>
      </c>
      <c r="N3020">
        <v>2</v>
      </c>
      <c r="O3020" t="s">
        <v>9052</v>
      </c>
      <c r="P3020">
        <v>5</v>
      </c>
      <c r="Q3020">
        <v>6</v>
      </c>
    </row>
    <row r="3021" spans="1:17" x14ac:dyDescent="0.25">
      <c r="A3021" s="43">
        <v>3019</v>
      </c>
      <c r="B3021" t="s">
        <v>9053</v>
      </c>
      <c r="C3021" t="s">
        <v>9054</v>
      </c>
      <c r="D3021">
        <v>994457</v>
      </c>
      <c r="E3021">
        <v>130</v>
      </c>
      <c r="F3021">
        <v>60</v>
      </c>
      <c r="G3021">
        <v>120</v>
      </c>
      <c r="J3021">
        <v>1993</v>
      </c>
      <c r="L3021">
        <v>1</v>
      </c>
      <c r="O3021" t="s">
        <v>9055</v>
      </c>
      <c r="P3021">
        <v>5</v>
      </c>
      <c r="Q3021">
        <v>6</v>
      </c>
    </row>
    <row r="3022" spans="1:17" x14ac:dyDescent="0.25">
      <c r="A3022" s="43">
        <v>3020</v>
      </c>
      <c r="B3022" t="s">
        <v>9056</v>
      </c>
      <c r="C3022" t="s">
        <v>9057</v>
      </c>
      <c r="D3022">
        <v>994268</v>
      </c>
      <c r="E3022">
        <v>130</v>
      </c>
      <c r="F3022">
        <v>107</v>
      </c>
      <c r="G3022">
        <v>107</v>
      </c>
      <c r="J3022">
        <v>1967</v>
      </c>
      <c r="L3022">
        <v>1</v>
      </c>
      <c r="O3022" t="s">
        <v>9058</v>
      </c>
      <c r="P3022">
        <v>5</v>
      </c>
      <c r="Q3022">
        <v>6</v>
      </c>
    </row>
    <row r="3023" spans="1:17" x14ac:dyDescent="0.25">
      <c r="A3023" s="43">
        <v>3021</v>
      </c>
      <c r="B3023" t="s">
        <v>9059</v>
      </c>
      <c r="C3023" t="s">
        <v>9060</v>
      </c>
      <c r="D3023">
        <v>995144</v>
      </c>
      <c r="E3023">
        <v>120</v>
      </c>
      <c r="F3023">
        <v>143</v>
      </c>
      <c r="G3023">
        <v>143</v>
      </c>
      <c r="J3023">
        <v>1970</v>
      </c>
      <c r="L3023">
        <v>2</v>
      </c>
      <c r="M3023">
        <v>7</v>
      </c>
      <c r="N3023">
        <v>2</v>
      </c>
      <c r="O3023" t="s">
        <v>9061</v>
      </c>
      <c r="P3023">
        <v>5</v>
      </c>
      <c r="Q3023">
        <v>6</v>
      </c>
    </row>
    <row r="3024" spans="1:17" x14ac:dyDescent="0.25">
      <c r="A3024" s="43">
        <v>3022</v>
      </c>
      <c r="B3024" t="s">
        <v>9062</v>
      </c>
      <c r="C3024" t="s">
        <v>9063</v>
      </c>
      <c r="D3024">
        <v>993929</v>
      </c>
      <c r="E3024">
        <v>120</v>
      </c>
      <c r="F3024">
        <v>200</v>
      </c>
      <c r="G3024">
        <v>200</v>
      </c>
      <c r="J3024">
        <v>1971</v>
      </c>
      <c r="K3024">
        <v>1980</v>
      </c>
      <c r="L3024">
        <v>1</v>
      </c>
      <c r="N3024">
        <v>80</v>
      </c>
      <c r="O3024" t="s">
        <v>9064</v>
      </c>
      <c r="P3024">
        <v>5</v>
      </c>
      <c r="Q3024">
        <v>6</v>
      </c>
    </row>
    <row r="3025" spans="1:17" x14ac:dyDescent="0.25">
      <c r="A3025" s="43">
        <v>3023</v>
      </c>
      <c r="B3025" t="s">
        <v>9065</v>
      </c>
      <c r="C3025" t="s">
        <v>9066</v>
      </c>
      <c r="D3025">
        <v>997655</v>
      </c>
      <c r="E3025">
        <v>120</v>
      </c>
      <c r="F3025">
        <v>150</v>
      </c>
      <c r="G3025">
        <v>150</v>
      </c>
      <c r="J3025">
        <v>2015</v>
      </c>
      <c r="L3025">
        <v>2</v>
      </c>
      <c r="M3025">
        <v>7</v>
      </c>
      <c r="O3025" t="s">
        <v>9067</v>
      </c>
      <c r="P3025">
        <v>5</v>
      </c>
      <c r="Q3025">
        <v>6</v>
      </c>
    </row>
    <row r="3026" spans="1:17" x14ac:dyDescent="0.25">
      <c r="A3026" s="43">
        <v>3024</v>
      </c>
      <c r="B3026" t="s">
        <v>9068</v>
      </c>
      <c r="C3026" t="s">
        <v>9069</v>
      </c>
      <c r="D3026">
        <v>996940</v>
      </c>
      <c r="E3026">
        <v>130</v>
      </c>
      <c r="F3026">
        <v>63</v>
      </c>
      <c r="G3026">
        <v>112</v>
      </c>
      <c r="J3026">
        <v>1978</v>
      </c>
      <c r="L3026">
        <v>1</v>
      </c>
      <c r="O3026" t="s">
        <v>9070</v>
      </c>
      <c r="P3026">
        <v>5</v>
      </c>
      <c r="Q3026">
        <v>6</v>
      </c>
    </row>
    <row r="3027" spans="1:17" x14ac:dyDescent="0.25">
      <c r="A3027" s="43">
        <v>3025</v>
      </c>
      <c r="B3027" t="s">
        <v>9071</v>
      </c>
      <c r="C3027" t="s">
        <v>9072</v>
      </c>
      <c r="D3027">
        <v>995932</v>
      </c>
      <c r="E3027">
        <v>120</v>
      </c>
      <c r="F3027">
        <v>178</v>
      </c>
      <c r="G3027">
        <v>148</v>
      </c>
      <c r="J3027">
        <v>1972</v>
      </c>
      <c r="K3027">
        <v>1982</v>
      </c>
      <c r="L3027">
        <v>2</v>
      </c>
      <c r="M3027">
        <v>7</v>
      </c>
      <c r="O3027" t="s">
        <v>9073</v>
      </c>
      <c r="P3027">
        <v>5</v>
      </c>
      <c r="Q3027">
        <v>6</v>
      </c>
    </row>
    <row r="3028" spans="1:17" x14ac:dyDescent="0.25">
      <c r="A3028" s="43">
        <v>3026</v>
      </c>
      <c r="B3028" t="s">
        <v>9074</v>
      </c>
      <c r="C3028" t="s">
        <v>9075</v>
      </c>
      <c r="D3028">
        <v>995035</v>
      </c>
      <c r="E3028">
        <v>120</v>
      </c>
      <c r="F3028">
        <v>178</v>
      </c>
      <c r="G3028">
        <v>178</v>
      </c>
      <c r="J3028">
        <v>1972</v>
      </c>
      <c r="K3028">
        <v>1980</v>
      </c>
      <c r="L3028">
        <v>2</v>
      </c>
      <c r="M3028">
        <v>7</v>
      </c>
      <c r="N3028">
        <v>2</v>
      </c>
      <c r="O3028" t="s">
        <v>9076</v>
      </c>
      <c r="P3028">
        <v>5</v>
      </c>
      <c r="Q3028">
        <v>6</v>
      </c>
    </row>
    <row r="3029" spans="1:17" x14ac:dyDescent="0.25">
      <c r="A3029" s="43">
        <v>3027</v>
      </c>
      <c r="B3029" t="s">
        <v>9077</v>
      </c>
      <c r="C3029" t="s">
        <v>9078</v>
      </c>
      <c r="D3029">
        <v>997423</v>
      </c>
      <c r="E3029">
        <v>120</v>
      </c>
      <c r="F3029">
        <v>160</v>
      </c>
      <c r="G3029">
        <v>232</v>
      </c>
      <c r="J3029">
        <v>1995</v>
      </c>
      <c r="L3029">
        <v>2</v>
      </c>
      <c r="M3029">
        <v>7</v>
      </c>
      <c r="O3029" t="s">
        <v>9079</v>
      </c>
      <c r="P3029">
        <v>5</v>
      </c>
      <c r="Q3029">
        <v>6</v>
      </c>
    </row>
    <row r="3030" spans="1:17" x14ac:dyDescent="0.25">
      <c r="A3030" s="43">
        <v>3028</v>
      </c>
      <c r="B3030" t="s">
        <v>9080</v>
      </c>
      <c r="C3030" t="s">
        <v>9081</v>
      </c>
      <c r="D3030">
        <v>994294</v>
      </c>
      <c r="E3030">
        <v>130</v>
      </c>
      <c r="F3030">
        <v>134</v>
      </c>
      <c r="G3030">
        <v>134</v>
      </c>
      <c r="J3030">
        <v>1975</v>
      </c>
      <c r="L3030">
        <v>1</v>
      </c>
      <c r="O3030" t="s">
        <v>9082</v>
      </c>
      <c r="P3030">
        <v>5</v>
      </c>
      <c r="Q3030">
        <v>6</v>
      </c>
    </row>
    <row r="3031" spans="1:17" x14ac:dyDescent="0.25">
      <c r="A3031" s="43">
        <v>3029</v>
      </c>
      <c r="B3031" t="s">
        <v>9083</v>
      </c>
      <c r="C3031" t="s">
        <v>9084</v>
      </c>
      <c r="D3031">
        <v>996052</v>
      </c>
      <c r="E3031">
        <v>120</v>
      </c>
      <c r="F3031">
        <v>207</v>
      </c>
      <c r="G3031">
        <v>191</v>
      </c>
      <c r="J3031">
        <v>1970</v>
      </c>
      <c r="K3031">
        <v>2007</v>
      </c>
      <c r="L3031">
        <v>2</v>
      </c>
      <c r="M3031">
        <v>7</v>
      </c>
      <c r="O3031" t="s">
        <v>9085</v>
      </c>
      <c r="P3031">
        <v>5</v>
      </c>
      <c r="Q3031">
        <v>6</v>
      </c>
    </row>
    <row r="3032" spans="1:17" x14ac:dyDescent="0.25">
      <c r="A3032" s="43">
        <v>3030</v>
      </c>
      <c r="B3032" t="s">
        <v>9086</v>
      </c>
      <c r="C3032" t="s">
        <v>9087</v>
      </c>
      <c r="D3032">
        <v>997291</v>
      </c>
      <c r="E3032">
        <v>120</v>
      </c>
      <c r="F3032">
        <v>155</v>
      </c>
      <c r="G3032">
        <v>155</v>
      </c>
      <c r="J3032">
        <v>1969</v>
      </c>
      <c r="K3032">
        <v>2009</v>
      </c>
      <c r="L3032">
        <v>2</v>
      </c>
      <c r="M3032">
        <v>7</v>
      </c>
      <c r="N3032">
        <v>2</v>
      </c>
      <c r="O3032" t="s">
        <v>9088</v>
      </c>
      <c r="P3032">
        <v>5</v>
      </c>
      <c r="Q3032">
        <v>6</v>
      </c>
    </row>
    <row r="3033" spans="1:17" x14ac:dyDescent="0.25">
      <c r="A3033" s="43">
        <v>3031</v>
      </c>
      <c r="B3033" t="s">
        <v>9089</v>
      </c>
      <c r="C3033" t="s">
        <v>9090</v>
      </c>
      <c r="D3033">
        <v>997202</v>
      </c>
      <c r="E3033">
        <v>130</v>
      </c>
      <c r="F3033">
        <v>52</v>
      </c>
      <c r="G3033">
        <v>91</v>
      </c>
      <c r="J3033">
        <v>1967</v>
      </c>
      <c r="L3033">
        <v>7</v>
      </c>
      <c r="M3033">
        <v>1</v>
      </c>
      <c r="O3033" t="s">
        <v>9091</v>
      </c>
      <c r="P3033">
        <v>5</v>
      </c>
      <c r="Q3033">
        <v>6</v>
      </c>
    </row>
    <row r="3034" spans="1:17" x14ac:dyDescent="0.25">
      <c r="A3034" s="43">
        <v>3032</v>
      </c>
      <c r="B3034" t="s">
        <v>9092</v>
      </c>
      <c r="C3034" t="s">
        <v>9093</v>
      </c>
      <c r="D3034">
        <v>2685019</v>
      </c>
      <c r="E3034">
        <v>130</v>
      </c>
      <c r="F3034">
        <v>63</v>
      </c>
      <c r="G3034">
        <v>125</v>
      </c>
      <c r="J3034">
        <v>2008</v>
      </c>
      <c r="L3034">
        <v>1</v>
      </c>
      <c r="N3034">
        <v>90</v>
      </c>
      <c r="O3034" t="s">
        <v>9094</v>
      </c>
      <c r="P3034">
        <v>5</v>
      </c>
      <c r="Q3034">
        <v>6</v>
      </c>
    </row>
    <row r="3035" spans="1:17" x14ac:dyDescent="0.25">
      <c r="A3035" s="43">
        <v>3033</v>
      </c>
      <c r="B3035" t="s">
        <v>9095</v>
      </c>
      <c r="C3035" t="s">
        <v>9096</v>
      </c>
      <c r="D3035">
        <v>100085886</v>
      </c>
      <c r="E3035">
        <v>131</v>
      </c>
      <c r="F3035">
        <v>170</v>
      </c>
      <c r="G3035">
        <v>170</v>
      </c>
      <c r="J3035">
        <v>2017</v>
      </c>
      <c r="L3035">
        <v>2</v>
      </c>
      <c r="M3035">
        <v>7</v>
      </c>
      <c r="O3035" t="s">
        <v>9097</v>
      </c>
      <c r="P3035">
        <v>5</v>
      </c>
      <c r="Q3035">
        <v>6</v>
      </c>
    </row>
    <row r="3036" spans="1:17" x14ac:dyDescent="0.25">
      <c r="A3036" s="43">
        <v>3034</v>
      </c>
      <c r="B3036" t="s">
        <v>9098</v>
      </c>
      <c r="C3036" t="s">
        <v>9099</v>
      </c>
      <c r="D3036">
        <v>996158</v>
      </c>
      <c r="E3036">
        <v>120</v>
      </c>
      <c r="F3036">
        <v>102</v>
      </c>
      <c r="G3036">
        <v>182</v>
      </c>
      <c r="J3036">
        <v>1980</v>
      </c>
      <c r="L3036">
        <v>2</v>
      </c>
      <c r="M3036">
        <v>7</v>
      </c>
      <c r="N3036">
        <v>2</v>
      </c>
      <c r="O3036" t="s">
        <v>9100</v>
      </c>
      <c r="P3036">
        <v>5</v>
      </c>
      <c r="Q3036">
        <v>6</v>
      </c>
    </row>
    <row r="3037" spans="1:17" x14ac:dyDescent="0.25">
      <c r="A3037" s="43">
        <v>3035</v>
      </c>
      <c r="B3037" t="s">
        <v>9101</v>
      </c>
      <c r="C3037" t="s">
        <v>9102</v>
      </c>
      <c r="D3037">
        <v>997034</v>
      </c>
      <c r="E3037">
        <v>120</v>
      </c>
      <c r="F3037">
        <v>107</v>
      </c>
      <c r="G3037">
        <v>158</v>
      </c>
      <c r="J3037">
        <v>1946</v>
      </c>
      <c r="K3037">
        <v>1979</v>
      </c>
      <c r="L3037">
        <v>2</v>
      </c>
      <c r="M3037">
        <v>7</v>
      </c>
      <c r="N3037">
        <v>2</v>
      </c>
      <c r="O3037" t="s">
        <v>9103</v>
      </c>
      <c r="P3037">
        <v>5</v>
      </c>
      <c r="Q3037">
        <v>6</v>
      </c>
    </row>
    <row r="3038" spans="1:17" x14ac:dyDescent="0.25">
      <c r="A3038" s="43">
        <v>3036</v>
      </c>
      <c r="B3038" t="s">
        <v>9104</v>
      </c>
      <c r="C3038" t="s">
        <v>9105</v>
      </c>
      <c r="D3038">
        <v>997199</v>
      </c>
      <c r="E3038">
        <v>130</v>
      </c>
      <c r="F3038">
        <v>61</v>
      </c>
      <c r="G3038">
        <v>109</v>
      </c>
      <c r="J3038">
        <v>1978</v>
      </c>
      <c r="L3038">
        <v>1</v>
      </c>
      <c r="O3038" t="s">
        <v>9106</v>
      </c>
      <c r="P3038">
        <v>5</v>
      </c>
      <c r="Q3038">
        <v>6</v>
      </c>
    </row>
    <row r="3039" spans="1:17" x14ac:dyDescent="0.25">
      <c r="A3039" s="43">
        <v>3037</v>
      </c>
      <c r="B3039" t="s">
        <v>9107</v>
      </c>
      <c r="C3039" t="s">
        <v>9108</v>
      </c>
      <c r="D3039">
        <v>995132</v>
      </c>
      <c r="E3039">
        <v>130</v>
      </c>
      <c r="F3039">
        <v>101</v>
      </c>
      <c r="G3039">
        <v>101</v>
      </c>
      <c r="J3039">
        <v>1977</v>
      </c>
      <c r="L3039">
        <v>1</v>
      </c>
      <c r="N3039">
        <v>0</v>
      </c>
      <c r="O3039" t="s">
        <v>9109</v>
      </c>
      <c r="P3039">
        <v>5</v>
      </c>
      <c r="Q3039">
        <v>6</v>
      </c>
    </row>
    <row r="3040" spans="1:17" x14ac:dyDescent="0.25">
      <c r="A3040" s="43">
        <v>3038</v>
      </c>
      <c r="B3040" t="s">
        <v>9110</v>
      </c>
      <c r="C3040" t="s">
        <v>9111</v>
      </c>
      <c r="D3040">
        <v>997204</v>
      </c>
      <c r="E3040">
        <v>130</v>
      </c>
      <c r="F3040">
        <v>61</v>
      </c>
      <c r="G3040">
        <v>110</v>
      </c>
      <c r="J3040">
        <v>1966</v>
      </c>
      <c r="L3040">
        <v>1</v>
      </c>
      <c r="O3040" t="s">
        <v>9112</v>
      </c>
      <c r="P3040">
        <v>5</v>
      </c>
      <c r="Q3040">
        <v>6</v>
      </c>
    </row>
    <row r="3041" spans="1:17" x14ac:dyDescent="0.25">
      <c r="A3041" s="43">
        <v>3039</v>
      </c>
      <c r="B3041" t="s">
        <v>9113</v>
      </c>
      <c r="C3041" t="s">
        <v>6777</v>
      </c>
      <c r="D3041">
        <v>994691</v>
      </c>
      <c r="E3041">
        <v>590</v>
      </c>
      <c r="F3041">
        <v>130</v>
      </c>
      <c r="H3041">
        <v>130</v>
      </c>
      <c r="J3041">
        <v>1990</v>
      </c>
      <c r="L3041">
        <v>7</v>
      </c>
      <c r="M3041">
        <v>1</v>
      </c>
      <c r="O3041" t="s">
        <v>9114</v>
      </c>
      <c r="P3041">
        <v>5</v>
      </c>
      <c r="Q3041">
        <v>6</v>
      </c>
    </row>
    <row r="3042" spans="1:17" x14ac:dyDescent="0.25">
      <c r="A3042" s="43">
        <v>3040</v>
      </c>
      <c r="B3042" t="s">
        <v>9115</v>
      </c>
      <c r="C3042" t="s">
        <v>9116</v>
      </c>
      <c r="D3042">
        <v>993977</v>
      </c>
      <c r="E3042">
        <v>120</v>
      </c>
      <c r="F3042">
        <v>119</v>
      </c>
      <c r="G3042">
        <v>119</v>
      </c>
      <c r="J3042">
        <v>1972</v>
      </c>
      <c r="L3042">
        <v>2</v>
      </c>
      <c r="M3042">
        <v>7</v>
      </c>
      <c r="O3042" t="s">
        <v>9117</v>
      </c>
      <c r="P3042">
        <v>5</v>
      </c>
      <c r="Q3042">
        <v>6</v>
      </c>
    </row>
    <row r="3043" spans="1:17" x14ac:dyDescent="0.25">
      <c r="A3043" s="43">
        <v>3041</v>
      </c>
      <c r="B3043" t="s">
        <v>9118</v>
      </c>
      <c r="C3043" t="s">
        <v>9119</v>
      </c>
      <c r="D3043">
        <v>994111</v>
      </c>
      <c r="E3043">
        <v>120</v>
      </c>
      <c r="F3043">
        <v>155</v>
      </c>
      <c r="G3043">
        <v>134</v>
      </c>
      <c r="J3043">
        <v>1972</v>
      </c>
      <c r="L3043">
        <v>2</v>
      </c>
      <c r="M3043">
        <v>7</v>
      </c>
      <c r="O3043" t="s">
        <v>9120</v>
      </c>
      <c r="P3043">
        <v>5</v>
      </c>
      <c r="Q3043">
        <v>6</v>
      </c>
    </row>
    <row r="3044" spans="1:17" x14ac:dyDescent="0.25">
      <c r="A3044" s="43">
        <v>3042</v>
      </c>
      <c r="B3044" t="s">
        <v>9121</v>
      </c>
      <c r="C3044" t="s">
        <v>9122</v>
      </c>
      <c r="D3044">
        <v>995806</v>
      </c>
      <c r="E3044">
        <v>130</v>
      </c>
      <c r="F3044">
        <v>107</v>
      </c>
      <c r="G3044">
        <v>107</v>
      </c>
      <c r="J3044">
        <v>1970</v>
      </c>
      <c r="K3044">
        <v>1984</v>
      </c>
      <c r="L3044">
        <v>1</v>
      </c>
      <c r="N3044">
        <v>2</v>
      </c>
      <c r="O3044" t="s">
        <v>9123</v>
      </c>
      <c r="P3044">
        <v>5</v>
      </c>
      <c r="Q3044">
        <v>6</v>
      </c>
    </row>
    <row r="3045" spans="1:17" x14ac:dyDescent="0.25">
      <c r="A3045" s="43">
        <v>3043</v>
      </c>
      <c r="B3045" t="s">
        <v>9124</v>
      </c>
      <c r="C3045" t="s">
        <v>9125</v>
      </c>
      <c r="D3045">
        <v>995887</v>
      </c>
      <c r="E3045">
        <v>440</v>
      </c>
      <c r="F3045">
        <v>465</v>
      </c>
      <c r="H3045">
        <v>465</v>
      </c>
      <c r="J3045">
        <v>1969</v>
      </c>
      <c r="L3045">
        <v>1</v>
      </c>
      <c r="O3045" t="s">
        <v>9126</v>
      </c>
      <c r="P3045">
        <v>5</v>
      </c>
      <c r="Q3045">
        <v>6</v>
      </c>
    </row>
    <row r="3046" spans="1:17" x14ac:dyDescent="0.25">
      <c r="A3046" s="43">
        <v>3044</v>
      </c>
      <c r="B3046" t="s">
        <v>9127</v>
      </c>
      <c r="C3046" t="s">
        <v>9128</v>
      </c>
      <c r="D3046">
        <v>996086</v>
      </c>
      <c r="E3046">
        <v>120</v>
      </c>
      <c r="F3046">
        <v>154</v>
      </c>
      <c r="G3046">
        <v>145</v>
      </c>
      <c r="J3046">
        <v>1998</v>
      </c>
      <c r="L3046">
        <v>2</v>
      </c>
      <c r="M3046">
        <v>7</v>
      </c>
      <c r="N3046">
        <v>90</v>
      </c>
      <c r="O3046" t="s">
        <v>9129</v>
      </c>
      <c r="P3046">
        <v>5</v>
      </c>
      <c r="Q3046">
        <v>6</v>
      </c>
    </row>
    <row r="3047" spans="1:17" x14ac:dyDescent="0.25">
      <c r="A3047" s="43">
        <v>3045</v>
      </c>
      <c r="B3047" t="s">
        <v>9130</v>
      </c>
      <c r="C3047" t="s">
        <v>9131</v>
      </c>
      <c r="D3047">
        <v>995998</v>
      </c>
      <c r="E3047">
        <v>120</v>
      </c>
      <c r="F3047">
        <v>85</v>
      </c>
      <c r="G3047">
        <v>126</v>
      </c>
      <c r="J3047">
        <v>1935</v>
      </c>
      <c r="K3047">
        <v>1960</v>
      </c>
      <c r="L3047">
        <v>2</v>
      </c>
      <c r="M3047">
        <v>3</v>
      </c>
      <c r="N3047">
        <v>2</v>
      </c>
      <c r="O3047" t="s">
        <v>9132</v>
      </c>
      <c r="P3047">
        <v>5</v>
      </c>
      <c r="Q3047">
        <v>6</v>
      </c>
    </row>
    <row r="3048" spans="1:17" x14ac:dyDescent="0.25">
      <c r="A3048" s="43">
        <v>3046</v>
      </c>
      <c r="B3048" t="s">
        <v>9133</v>
      </c>
      <c r="C3048" t="s">
        <v>9134</v>
      </c>
      <c r="D3048">
        <v>994107</v>
      </c>
      <c r="E3048">
        <v>120</v>
      </c>
      <c r="F3048">
        <v>134</v>
      </c>
      <c r="G3048">
        <v>134</v>
      </c>
      <c r="J3048">
        <v>1972</v>
      </c>
      <c r="L3048">
        <v>2</v>
      </c>
      <c r="M3048">
        <v>7</v>
      </c>
      <c r="N3048">
        <v>2</v>
      </c>
      <c r="O3048" t="s">
        <v>9135</v>
      </c>
      <c r="P3048">
        <v>5</v>
      </c>
      <c r="Q3048">
        <v>6</v>
      </c>
    </row>
    <row r="3049" spans="1:17" x14ac:dyDescent="0.25">
      <c r="A3049" s="43">
        <v>3047</v>
      </c>
      <c r="B3049" t="s">
        <v>9136</v>
      </c>
      <c r="C3049" t="s">
        <v>9137</v>
      </c>
      <c r="D3049">
        <v>995222</v>
      </c>
      <c r="E3049">
        <v>130</v>
      </c>
      <c r="F3049">
        <v>75</v>
      </c>
      <c r="G3049">
        <v>125</v>
      </c>
      <c r="J3049">
        <v>1978</v>
      </c>
      <c r="L3049">
        <v>7</v>
      </c>
      <c r="M3049">
        <v>1</v>
      </c>
      <c r="O3049" t="s">
        <v>9138</v>
      </c>
      <c r="P3049">
        <v>5</v>
      </c>
      <c r="Q3049">
        <v>6</v>
      </c>
    </row>
    <row r="3050" spans="1:17" x14ac:dyDescent="0.25">
      <c r="A3050" s="43">
        <v>3048</v>
      </c>
      <c r="B3050" t="s">
        <v>9139</v>
      </c>
      <c r="C3050" t="s">
        <v>9140</v>
      </c>
      <c r="D3050">
        <v>997526</v>
      </c>
      <c r="E3050">
        <v>130</v>
      </c>
      <c r="F3050">
        <v>128</v>
      </c>
      <c r="G3050">
        <v>122</v>
      </c>
      <c r="J3050">
        <v>1964</v>
      </c>
      <c r="L3050">
        <v>2</v>
      </c>
      <c r="M3050">
        <v>7</v>
      </c>
      <c r="N3050">
        <v>2</v>
      </c>
      <c r="O3050" t="s">
        <v>9141</v>
      </c>
      <c r="P3050">
        <v>5</v>
      </c>
      <c r="Q3050">
        <v>6</v>
      </c>
    </row>
    <row r="3051" spans="1:17" x14ac:dyDescent="0.25">
      <c r="A3051" s="43">
        <v>3049</v>
      </c>
      <c r="B3051" t="s">
        <v>9142</v>
      </c>
      <c r="C3051" t="s">
        <v>9143</v>
      </c>
      <c r="D3051">
        <v>997686</v>
      </c>
      <c r="E3051">
        <v>120</v>
      </c>
      <c r="F3051">
        <v>157</v>
      </c>
      <c r="G3051">
        <v>135</v>
      </c>
      <c r="J3051">
        <v>1969</v>
      </c>
      <c r="K3051">
        <v>1991</v>
      </c>
      <c r="L3051">
        <v>2</v>
      </c>
      <c r="M3051">
        <v>7</v>
      </c>
      <c r="N3051">
        <v>2</v>
      </c>
      <c r="O3051" t="s">
        <v>9144</v>
      </c>
      <c r="P3051">
        <v>5</v>
      </c>
      <c r="Q3051">
        <v>6</v>
      </c>
    </row>
    <row r="3052" spans="1:17" x14ac:dyDescent="0.25">
      <c r="A3052" s="43">
        <v>3050</v>
      </c>
      <c r="B3052" t="s">
        <v>9145</v>
      </c>
      <c r="C3052" t="s">
        <v>9146</v>
      </c>
      <c r="D3052">
        <v>2691183</v>
      </c>
      <c r="E3052">
        <v>130</v>
      </c>
      <c r="F3052">
        <v>45</v>
      </c>
      <c r="G3052">
        <v>127</v>
      </c>
      <c r="J3052">
        <v>2008</v>
      </c>
      <c r="L3052">
        <v>2</v>
      </c>
      <c r="M3052">
        <v>7</v>
      </c>
      <c r="N3052">
        <v>90</v>
      </c>
      <c r="O3052" t="s">
        <v>9147</v>
      </c>
      <c r="P3052">
        <v>5</v>
      </c>
      <c r="Q3052">
        <v>6</v>
      </c>
    </row>
    <row r="3053" spans="1:17" x14ac:dyDescent="0.25">
      <c r="A3053" s="43">
        <v>3051</v>
      </c>
      <c r="B3053" t="s">
        <v>9148</v>
      </c>
      <c r="C3053" t="s">
        <v>9149</v>
      </c>
      <c r="D3053">
        <v>997194</v>
      </c>
      <c r="E3053">
        <v>130</v>
      </c>
      <c r="F3053">
        <v>61</v>
      </c>
      <c r="G3053">
        <v>109</v>
      </c>
      <c r="J3053">
        <v>1978</v>
      </c>
      <c r="L3053">
        <v>1</v>
      </c>
      <c r="O3053" t="s">
        <v>9150</v>
      </c>
      <c r="P3053">
        <v>5</v>
      </c>
      <c r="Q3053">
        <v>6</v>
      </c>
    </row>
    <row r="3054" spans="1:17" x14ac:dyDescent="0.25">
      <c r="A3054" s="43">
        <v>3052</v>
      </c>
      <c r="B3054" t="s">
        <v>9151</v>
      </c>
      <c r="C3054" t="s">
        <v>9152</v>
      </c>
      <c r="D3054">
        <v>996291</v>
      </c>
      <c r="E3054">
        <v>120</v>
      </c>
      <c r="F3054">
        <v>153</v>
      </c>
      <c r="G3054">
        <v>153</v>
      </c>
      <c r="J3054">
        <v>1964</v>
      </c>
      <c r="L3054">
        <v>2</v>
      </c>
      <c r="M3054">
        <v>7</v>
      </c>
      <c r="O3054" t="s">
        <v>9153</v>
      </c>
      <c r="P3054">
        <v>5</v>
      </c>
      <c r="Q3054">
        <v>6</v>
      </c>
    </row>
    <row r="3055" spans="1:17" x14ac:dyDescent="0.25">
      <c r="A3055" s="43">
        <v>3053</v>
      </c>
      <c r="B3055" t="s">
        <v>9154</v>
      </c>
      <c r="C3055" t="s">
        <v>9155</v>
      </c>
      <c r="D3055">
        <v>994189</v>
      </c>
      <c r="E3055">
        <v>130</v>
      </c>
      <c r="F3055">
        <v>107</v>
      </c>
      <c r="G3055">
        <v>107</v>
      </c>
      <c r="J3055">
        <v>1967</v>
      </c>
      <c r="L3055">
        <v>1</v>
      </c>
      <c r="O3055" t="s">
        <v>9156</v>
      </c>
      <c r="P3055">
        <v>5</v>
      </c>
      <c r="Q3055">
        <v>6</v>
      </c>
    </row>
    <row r="3056" spans="1:17" x14ac:dyDescent="0.25">
      <c r="A3056" s="43">
        <v>3054</v>
      </c>
      <c r="B3056" t="s">
        <v>9157</v>
      </c>
      <c r="C3056" t="s">
        <v>9158</v>
      </c>
      <c r="D3056">
        <v>996298</v>
      </c>
      <c r="E3056">
        <v>120</v>
      </c>
      <c r="F3056">
        <v>172</v>
      </c>
      <c r="G3056">
        <v>172</v>
      </c>
      <c r="J3056">
        <v>1967</v>
      </c>
      <c r="K3056">
        <v>1982</v>
      </c>
      <c r="L3056">
        <v>2</v>
      </c>
      <c r="M3056">
        <v>7</v>
      </c>
      <c r="O3056" t="s">
        <v>9159</v>
      </c>
      <c r="P3056">
        <v>5</v>
      </c>
      <c r="Q3056">
        <v>6</v>
      </c>
    </row>
    <row r="3057" spans="1:17" x14ac:dyDescent="0.25">
      <c r="A3057" s="43">
        <v>3055</v>
      </c>
      <c r="B3057" t="s">
        <v>9160</v>
      </c>
      <c r="C3057" t="s">
        <v>9161</v>
      </c>
      <c r="D3057">
        <v>994064</v>
      </c>
      <c r="E3057">
        <v>120</v>
      </c>
      <c r="F3057">
        <v>134</v>
      </c>
      <c r="G3057">
        <v>134</v>
      </c>
      <c r="J3057">
        <v>1971</v>
      </c>
      <c r="L3057">
        <v>2</v>
      </c>
      <c r="M3057">
        <v>7</v>
      </c>
      <c r="N3057">
        <v>2</v>
      </c>
      <c r="O3057" t="s">
        <v>9162</v>
      </c>
      <c r="P3057">
        <v>5</v>
      </c>
      <c r="Q3057">
        <v>6</v>
      </c>
    </row>
    <row r="3058" spans="1:17" x14ac:dyDescent="0.25">
      <c r="A3058" s="43">
        <v>3056</v>
      </c>
      <c r="B3058" t="s">
        <v>9163</v>
      </c>
      <c r="C3058" t="s">
        <v>9164</v>
      </c>
      <c r="D3058">
        <v>994853</v>
      </c>
      <c r="E3058">
        <v>130</v>
      </c>
      <c r="F3058">
        <v>75</v>
      </c>
      <c r="G3058">
        <v>125</v>
      </c>
      <c r="J3058">
        <v>1975</v>
      </c>
      <c r="L3058">
        <v>7</v>
      </c>
      <c r="M3058">
        <v>1</v>
      </c>
      <c r="N3058">
        <v>1</v>
      </c>
      <c r="O3058" t="s">
        <v>9165</v>
      </c>
      <c r="P3058">
        <v>5</v>
      </c>
      <c r="Q3058">
        <v>6</v>
      </c>
    </row>
    <row r="3059" spans="1:17" x14ac:dyDescent="0.25">
      <c r="A3059" s="43">
        <v>3057</v>
      </c>
      <c r="B3059" t="s">
        <v>9166</v>
      </c>
      <c r="C3059" t="s">
        <v>9167</v>
      </c>
      <c r="D3059">
        <v>993617</v>
      </c>
      <c r="E3059">
        <v>120</v>
      </c>
      <c r="F3059">
        <v>134</v>
      </c>
      <c r="G3059">
        <v>134</v>
      </c>
      <c r="J3059">
        <v>1970</v>
      </c>
      <c r="L3059">
        <v>2</v>
      </c>
      <c r="M3059">
        <v>7</v>
      </c>
      <c r="O3059" t="s">
        <v>9168</v>
      </c>
      <c r="P3059">
        <v>5</v>
      </c>
      <c r="Q3059">
        <v>6</v>
      </c>
    </row>
    <row r="3060" spans="1:17" x14ac:dyDescent="0.25">
      <c r="A3060" s="43">
        <v>3058</v>
      </c>
      <c r="B3060" t="s">
        <v>9169</v>
      </c>
      <c r="C3060" t="s">
        <v>9170</v>
      </c>
      <c r="D3060">
        <v>995987</v>
      </c>
      <c r="E3060">
        <v>120</v>
      </c>
      <c r="F3060">
        <v>179</v>
      </c>
      <c r="G3060">
        <v>148</v>
      </c>
      <c r="J3060">
        <v>1966</v>
      </c>
      <c r="L3060">
        <v>2</v>
      </c>
      <c r="M3060">
        <v>7</v>
      </c>
      <c r="N3060">
        <v>1</v>
      </c>
      <c r="O3060" t="s">
        <v>9171</v>
      </c>
      <c r="P3060">
        <v>5</v>
      </c>
      <c r="Q3060">
        <v>6</v>
      </c>
    </row>
    <row r="3061" spans="1:17" x14ac:dyDescent="0.25">
      <c r="A3061" s="43">
        <v>3059</v>
      </c>
      <c r="B3061" t="s">
        <v>9172</v>
      </c>
      <c r="C3061" t="s">
        <v>9173</v>
      </c>
      <c r="D3061">
        <v>996081</v>
      </c>
      <c r="E3061">
        <v>120</v>
      </c>
      <c r="F3061">
        <v>115</v>
      </c>
      <c r="G3061">
        <v>172</v>
      </c>
      <c r="J3061">
        <v>1970</v>
      </c>
      <c r="K3061">
        <v>1977</v>
      </c>
      <c r="L3061">
        <v>2</v>
      </c>
      <c r="M3061">
        <v>7</v>
      </c>
      <c r="N3061">
        <v>2</v>
      </c>
      <c r="O3061" t="s">
        <v>9174</v>
      </c>
      <c r="P3061">
        <v>5</v>
      </c>
      <c r="Q3061">
        <v>6</v>
      </c>
    </row>
    <row r="3062" spans="1:17" x14ac:dyDescent="0.25">
      <c r="A3062" s="43">
        <v>3060</v>
      </c>
      <c r="B3062" t="s">
        <v>9175</v>
      </c>
      <c r="C3062" t="s">
        <v>9176</v>
      </c>
      <c r="D3062">
        <v>2665327</v>
      </c>
      <c r="E3062">
        <v>131</v>
      </c>
      <c r="F3062">
        <v>136</v>
      </c>
      <c r="G3062">
        <v>136</v>
      </c>
      <c r="J3062">
        <v>2017</v>
      </c>
      <c r="L3062">
        <v>1</v>
      </c>
      <c r="O3062" t="s">
        <v>9177</v>
      </c>
      <c r="P3062">
        <v>5</v>
      </c>
      <c r="Q3062">
        <v>6</v>
      </c>
    </row>
    <row r="3063" spans="1:17" x14ac:dyDescent="0.25">
      <c r="A3063" s="43">
        <v>3061</v>
      </c>
      <c r="B3063" t="s">
        <v>9178</v>
      </c>
      <c r="C3063" t="s">
        <v>9179</v>
      </c>
      <c r="D3063">
        <v>996209</v>
      </c>
      <c r="E3063">
        <v>120</v>
      </c>
      <c r="F3063">
        <v>214</v>
      </c>
      <c r="G3063">
        <v>186</v>
      </c>
      <c r="J3063">
        <v>1944</v>
      </c>
      <c r="K3063">
        <v>1975</v>
      </c>
      <c r="L3063">
        <v>2</v>
      </c>
      <c r="M3063">
        <v>7</v>
      </c>
      <c r="N3063">
        <v>5</v>
      </c>
      <c r="O3063" t="s">
        <v>9180</v>
      </c>
      <c r="P3063">
        <v>5</v>
      </c>
      <c r="Q3063">
        <v>6</v>
      </c>
    </row>
    <row r="3064" spans="1:17" x14ac:dyDescent="0.25">
      <c r="A3064" s="43">
        <v>3062</v>
      </c>
      <c r="B3064" t="s">
        <v>9181</v>
      </c>
      <c r="C3064" t="s">
        <v>9182</v>
      </c>
      <c r="D3064">
        <v>2516398</v>
      </c>
      <c r="E3064">
        <v>130</v>
      </c>
      <c r="F3064">
        <v>122</v>
      </c>
      <c r="G3064">
        <v>122</v>
      </c>
      <c r="J3064">
        <v>1999</v>
      </c>
      <c r="L3064">
        <v>1</v>
      </c>
      <c r="O3064" t="s">
        <v>9183</v>
      </c>
      <c r="P3064">
        <v>5</v>
      </c>
      <c r="Q3064">
        <v>6</v>
      </c>
    </row>
    <row r="3065" spans="1:17" x14ac:dyDescent="0.25">
      <c r="A3065" s="43">
        <v>3063</v>
      </c>
      <c r="B3065" t="s">
        <v>9184</v>
      </c>
      <c r="C3065" t="s">
        <v>9185</v>
      </c>
      <c r="D3065">
        <v>995619</v>
      </c>
      <c r="E3065">
        <v>120</v>
      </c>
      <c r="F3065">
        <v>152</v>
      </c>
      <c r="G3065">
        <v>152</v>
      </c>
      <c r="J3065">
        <v>1970</v>
      </c>
      <c r="L3065">
        <v>2</v>
      </c>
      <c r="M3065">
        <v>7</v>
      </c>
      <c r="O3065" t="s">
        <v>9186</v>
      </c>
      <c r="P3065">
        <v>5</v>
      </c>
      <c r="Q3065">
        <v>6</v>
      </c>
    </row>
    <row r="3066" spans="1:17" x14ac:dyDescent="0.25">
      <c r="A3066" s="43">
        <v>3064</v>
      </c>
      <c r="B3066" t="s">
        <v>9187</v>
      </c>
      <c r="C3066" t="s">
        <v>9188</v>
      </c>
      <c r="D3066">
        <v>2540541</v>
      </c>
      <c r="E3066">
        <v>120</v>
      </c>
      <c r="F3066">
        <v>149</v>
      </c>
      <c r="G3066">
        <v>149</v>
      </c>
      <c r="J3066">
        <v>2000</v>
      </c>
      <c r="L3066">
        <v>1</v>
      </c>
      <c r="O3066" t="s">
        <v>9189</v>
      </c>
      <c r="P3066">
        <v>5</v>
      </c>
      <c r="Q3066">
        <v>6</v>
      </c>
    </row>
    <row r="3067" spans="1:17" x14ac:dyDescent="0.25">
      <c r="A3067" s="43">
        <v>3065</v>
      </c>
      <c r="B3067" t="s">
        <v>9190</v>
      </c>
      <c r="C3067" t="s">
        <v>9191</v>
      </c>
      <c r="D3067">
        <v>995796</v>
      </c>
      <c r="E3067">
        <v>120</v>
      </c>
      <c r="F3067">
        <v>85</v>
      </c>
      <c r="G3067">
        <v>154</v>
      </c>
      <c r="J3067">
        <v>1977</v>
      </c>
      <c r="L3067">
        <v>2</v>
      </c>
      <c r="M3067">
        <v>7</v>
      </c>
      <c r="N3067">
        <v>2</v>
      </c>
      <c r="O3067" t="s">
        <v>9192</v>
      </c>
      <c r="P3067">
        <v>5</v>
      </c>
      <c r="Q3067">
        <v>6</v>
      </c>
    </row>
    <row r="3068" spans="1:17" x14ac:dyDescent="0.25">
      <c r="A3068" s="43">
        <v>3066</v>
      </c>
      <c r="B3068" t="s">
        <v>9193</v>
      </c>
      <c r="C3068" t="s">
        <v>9194</v>
      </c>
      <c r="D3068">
        <v>993908</v>
      </c>
      <c r="E3068">
        <v>120</v>
      </c>
      <c r="F3068">
        <v>160</v>
      </c>
      <c r="G3068">
        <v>160</v>
      </c>
      <c r="J3068">
        <v>1970</v>
      </c>
      <c r="L3068">
        <v>1</v>
      </c>
      <c r="O3068" t="s">
        <v>9195</v>
      </c>
      <c r="P3068">
        <v>5</v>
      </c>
      <c r="Q3068">
        <v>6</v>
      </c>
    </row>
    <row r="3069" spans="1:17" x14ac:dyDescent="0.25">
      <c r="A3069" s="43">
        <v>3067</v>
      </c>
      <c r="B3069" t="s">
        <v>9196</v>
      </c>
      <c r="C3069" t="s">
        <v>9197</v>
      </c>
      <c r="D3069">
        <v>996450</v>
      </c>
      <c r="E3069">
        <v>120</v>
      </c>
      <c r="F3069">
        <v>162</v>
      </c>
      <c r="G3069">
        <v>162</v>
      </c>
      <c r="J3069">
        <v>1978</v>
      </c>
      <c r="L3069">
        <v>2</v>
      </c>
      <c r="M3069">
        <v>7</v>
      </c>
      <c r="O3069" t="s">
        <v>9198</v>
      </c>
      <c r="P3069">
        <v>5</v>
      </c>
      <c r="Q3069">
        <v>6</v>
      </c>
    </row>
    <row r="3070" spans="1:17" x14ac:dyDescent="0.25">
      <c r="A3070" s="43">
        <v>3068</v>
      </c>
      <c r="B3070" t="s">
        <v>9199</v>
      </c>
      <c r="C3070" t="s">
        <v>9200</v>
      </c>
      <c r="D3070">
        <v>994528</v>
      </c>
      <c r="E3070">
        <v>130</v>
      </c>
      <c r="F3070">
        <v>124</v>
      </c>
      <c r="G3070">
        <v>107</v>
      </c>
      <c r="J3070">
        <v>1967</v>
      </c>
      <c r="K3070">
        <v>1984</v>
      </c>
      <c r="L3070">
        <v>1</v>
      </c>
      <c r="O3070" t="s">
        <v>9201</v>
      </c>
      <c r="P3070">
        <v>5</v>
      </c>
      <c r="Q3070">
        <v>6</v>
      </c>
    </row>
    <row r="3071" spans="1:17" x14ac:dyDescent="0.25">
      <c r="A3071" s="43">
        <v>3069</v>
      </c>
      <c r="B3071" t="s">
        <v>9202</v>
      </c>
      <c r="C3071" t="s">
        <v>9203</v>
      </c>
      <c r="D3071">
        <v>994162</v>
      </c>
      <c r="E3071">
        <v>130</v>
      </c>
      <c r="F3071">
        <v>143</v>
      </c>
      <c r="G3071">
        <v>143</v>
      </c>
      <c r="J3071">
        <v>1967</v>
      </c>
      <c r="L3071">
        <v>1</v>
      </c>
      <c r="O3071" t="s">
        <v>9204</v>
      </c>
      <c r="P3071">
        <v>5</v>
      </c>
      <c r="Q3071">
        <v>6</v>
      </c>
    </row>
    <row r="3072" spans="1:17" x14ac:dyDescent="0.25">
      <c r="A3072" s="43">
        <v>3070</v>
      </c>
      <c r="B3072" t="s">
        <v>9205</v>
      </c>
      <c r="C3072" t="s">
        <v>9206</v>
      </c>
      <c r="D3072">
        <v>994424</v>
      </c>
      <c r="E3072">
        <v>120</v>
      </c>
      <c r="F3072">
        <v>110</v>
      </c>
      <c r="G3072">
        <v>204</v>
      </c>
      <c r="J3072">
        <v>1930</v>
      </c>
      <c r="L3072">
        <v>2</v>
      </c>
      <c r="M3072">
        <v>7</v>
      </c>
      <c r="N3072">
        <v>2</v>
      </c>
      <c r="O3072" t="s">
        <v>9207</v>
      </c>
      <c r="P3072">
        <v>5</v>
      </c>
      <c r="Q3072">
        <v>6</v>
      </c>
    </row>
    <row r="3073" spans="1:17" x14ac:dyDescent="0.25">
      <c r="A3073" s="43">
        <v>3071</v>
      </c>
      <c r="B3073" t="s">
        <v>9208</v>
      </c>
      <c r="C3073" t="s">
        <v>9209</v>
      </c>
      <c r="D3073">
        <v>2691217</v>
      </c>
      <c r="E3073">
        <v>130</v>
      </c>
      <c r="F3073">
        <v>56</v>
      </c>
      <c r="G3073">
        <v>108</v>
      </c>
      <c r="J3073">
        <v>2008</v>
      </c>
      <c r="L3073">
        <v>2</v>
      </c>
      <c r="M3073">
        <v>7</v>
      </c>
      <c r="N3073">
        <v>90</v>
      </c>
      <c r="O3073" t="s">
        <v>9210</v>
      </c>
      <c r="P3073">
        <v>5</v>
      </c>
      <c r="Q3073">
        <v>6</v>
      </c>
    </row>
    <row r="3074" spans="1:17" x14ac:dyDescent="0.25">
      <c r="A3074" s="43">
        <v>3072</v>
      </c>
      <c r="B3074" t="s">
        <v>9211</v>
      </c>
      <c r="C3074" t="s">
        <v>9212</v>
      </c>
      <c r="D3074">
        <v>996008</v>
      </c>
      <c r="E3074">
        <v>120</v>
      </c>
      <c r="F3074">
        <v>90</v>
      </c>
      <c r="G3074">
        <v>152</v>
      </c>
      <c r="J3074">
        <v>1980</v>
      </c>
      <c r="K3074">
        <v>1996</v>
      </c>
      <c r="L3074">
        <v>2</v>
      </c>
      <c r="M3074">
        <v>7</v>
      </c>
      <c r="N3074">
        <v>2</v>
      </c>
      <c r="O3074" t="s">
        <v>9213</v>
      </c>
      <c r="P3074">
        <v>5</v>
      </c>
      <c r="Q3074">
        <v>6</v>
      </c>
    </row>
    <row r="3075" spans="1:17" x14ac:dyDescent="0.25">
      <c r="A3075" s="43">
        <v>3073</v>
      </c>
      <c r="B3075" t="s">
        <v>9214</v>
      </c>
      <c r="C3075" t="s">
        <v>9215</v>
      </c>
      <c r="D3075">
        <v>2691230</v>
      </c>
      <c r="E3075">
        <v>130</v>
      </c>
      <c r="F3075">
        <v>56</v>
      </c>
      <c r="G3075">
        <v>108</v>
      </c>
      <c r="J3075">
        <v>2008</v>
      </c>
      <c r="L3075">
        <v>2</v>
      </c>
      <c r="M3075">
        <v>7</v>
      </c>
      <c r="N3075">
        <v>90</v>
      </c>
      <c r="O3075" t="s">
        <v>9216</v>
      </c>
      <c r="P3075">
        <v>5</v>
      </c>
      <c r="Q3075">
        <v>6</v>
      </c>
    </row>
    <row r="3076" spans="1:17" x14ac:dyDescent="0.25">
      <c r="A3076" s="43">
        <v>3074</v>
      </c>
      <c r="B3076" t="s">
        <v>9217</v>
      </c>
      <c r="C3076" t="s">
        <v>9218</v>
      </c>
      <c r="D3076">
        <v>995295</v>
      </c>
      <c r="E3076">
        <v>120</v>
      </c>
      <c r="F3076">
        <v>155</v>
      </c>
      <c r="G3076">
        <v>155</v>
      </c>
      <c r="J3076">
        <v>1974</v>
      </c>
      <c r="L3076">
        <v>2</v>
      </c>
      <c r="M3076">
        <v>3</v>
      </c>
      <c r="N3076">
        <v>2</v>
      </c>
      <c r="O3076" t="s">
        <v>9219</v>
      </c>
      <c r="P3076">
        <v>5</v>
      </c>
      <c r="Q3076">
        <v>6</v>
      </c>
    </row>
    <row r="3077" spans="1:17" x14ac:dyDescent="0.25">
      <c r="A3077" s="43">
        <v>3075</v>
      </c>
      <c r="B3077" t="s">
        <v>9220</v>
      </c>
      <c r="C3077" t="s">
        <v>9221</v>
      </c>
      <c r="D3077">
        <v>994899</v>
      </c>
      <c r="E3077">
        <v>130</v>
      </c>
      <c r="F3077">
        <v>113</v>
      </c>
      <c r="G3077">
        <v>113</v>
      </c>
      <c r="J3077">
        <v>1975</v>
      </c>
      <c r="L3077">
        <v>1</v>
      </c>
      <c r="N3077">
        <v>2</v>
      </c>
      <c r="O3077" t="s">
        <v>9222</v>
      </c>
      <c r="P3077">
        <v>5</v>
      </c>
      <c r="Q3077">
        <v>6</v>
      </c>
    </row>
    <row r="3078" spans="1:17" x14ac:dyDescent="0.25">
      <c r="A3078" s="43">
        <v>3076</v>
      </c>
      <c r="B3078" t="s">
        <v>9223</v>
      </c>
      <c r="C3078" t="s">
        <v>9224</v>
      </c>
      <c r="D3078">
        <v>993933</v>
      </c>
      <c r="E3078">
        <v>160</v>
      </c>
      <c r="F3078">
        <v>641</v>
      </c>
      <c r="G3078">
        <v>518</v>
      </c>
      <c r="H3078">
        <v>47</v>
      </c>
      <c r="J3078">
        <v>1998</v>
      </c>
      <c r="L3078">
        <v>1</v>
      </c>
      <c r="O3078" t="s">
        <v>9225</v>
      </c>
      <c r="P3078">
        <v>5</v>
      </c>
      <c r="Q3078">
        <v>6</v>
      </c>
    </row>
    <row r="3079" spans="1:17" x14ac:dyDescent="0.25">
      <c r="A3079" s="43">
        <v>3077</v>
      </c>
      <c r="B3079" t="s">
        <v>9226</v>
      </c>
      <c r="C3079" t="s">
        <v>9227</v>
      </c>
      <c r="D3079">
        <v>996778</v>
      </c>
      <c r="E3079">
        <v>120</v>
      </c>
      <c r="F3079">
        <v>116</v>
      </c>
      <c r="G3079">
        <v>186</v>
      </c>
      <c r="J3079">
        <v>1919</v>
      </c>
      <c r="K3079">
        <v>1991</v>
      </c>
      <c r="L3079">
        <v>2</v>
      </c>
      <c r="M3079">
        <v>7</v>
      </c>
      <c r="N3079">
        <v>2</v>
      </c>
      <c r="O3079" t="s">
        <v>9228</v>
      </c>
      <c r="P3079">
        <v>5</v>
      </c>
      <c r="Q3079">
        <v>6</v>
      </c>
    </row>
    <row r="3080" spans="1:17" x14ac:dyDescent="0.25">
      <c r="A3080" s="43">
        <v>3078</v>
      </c>
      <c r="B3080" t="s">
        <v>9229</v>
      </c>
      <c r="C3080" t="s">
        <v>9230</v>
      </c>
      <c r="D3080">
        <v>994041</v>
      </c>
      <c r="E3080">
        <v>120</v>
      </c>
      <c r="F3080">
        <v>119</v>
      </c>
      <c r="G3080">
        <v>119</v>
      </c>
      <c r="J3080">
        <v>1972</v>
      </c>
      <c r="L3080">
        <v>2</v>
      </c>
      <c r="M3080">
        <v>7</v>
      </c>
      <c r="O3080" t="s">
        <v>9231</v>
      </c>
      <c r="P3080">
        <v>5</v>
      </c>
      <c r="Q3080">
        <v>6</v>
      </c>
    </row>
    <row r="3081" spans="1:17" x14ac:dyDescent="0.25">
      <c r="A3081" s="43">
        <v>3079</v>
      </c>
      <c r="B3081" t="s">
        <v>9232</v>
      </c>
      <c r="C3081" t="s">
        <v>9233</v>
      </c>
      <c r="D3081">
        <v>2540560</v>
      </c>
      <c r="E3081">
        <v>120</v>
      </c>
      <c r="F3081">
        <v>182</v>
      </c>
      <c r="G3081">
        <v>139</v>
      </c>
      <c r="J3081">
        <v>2000</v>
      </c>
      <c r="L3081">
        <v>1</v>
      </c>
      <c r="O3081" t="s">
        <v>9234</v>
      </c>
      <c r="P3081">
        <v>5</v>
      </c>
      <c r="Q3081">
        <v>6</v>
      </c>
    </row>
    <row r="3082" spans="1:17" x14ac:dyDescent="0.25">
      <c r="A3082" s="43">
        <v>3080</v>
      </c>
      <c r="B3082" t="s">
        <v>9235</v>
      </c>
      <c r="C3082" t="s">
        <v>9236</v>
      </c>
      <c r="D3082">
        <v>995793</v>
      </c>
      <c r="E3082">
        <v>120</v>
      </c>
      <c r="F3082">
        <v>148</v>
      </c>
      <c r="G3082">
        <v>148</v>
      </c>
      <c r="J3082">
        <v>1988</v>
      </c>
      <c r="K3082">
        <v>2006</v>
      </c>
      <c r="L3082">
        <v>7</v>
      </c>
      <c r="M3082">
        <v>1</v>
      </c>
      <c r="O3082" t="s">
        <v>9237</v>
      </c>
      <c r="P3082">
        <v>5</v>
      </c>
      <c r="Q3082">
        <v>6</v>
      </c>
    </row>
    <row r="3083" spans="1:17" x14ac:dyDescent="0.25">
      <c r="A3083" s="43">
        <v>3081</v>
      </c>
      <c r="B3083" t="s">
        <v>9238</v>
      </c>
      <c r="C3083" t="s">
        <v>9239</v>
      </c>
      <c r="D3083">
        <v>996228</v>
      </c>
      <c r="E3083">
        <v>120</v>
      </c>
      <c r="F3083">
        <v>212</v>
      </c>
      <c r="G3083">
        <v>212</v>
      </c>
      <c r="J3083">
        <v>1962</v>
      </c>
      <c r="K3083">
        <v>2015</v>
      </c>
      <c r="L3083">
        <v>2</v>
      </c>
      <c r="M3083">
        <v>7</v>
      </c>
      <c r="N3083">
        <v>90</v>
      </c>
      <c r="O3083" t="s">
        <v>9240</v>
      </c>
      <c r="P3083">
        <v>5</v>
      </c>
      <c r="Q3083">
        <v>6</v>
      </c>
    </row>
    <row r="3084" spans="1:17" x14ac:dyDescent="0.25">
      <c r="A3084" s="43">
        <v>3082</v>
      </c>
      <c r="B3084" t="s">
        <v>9241</v>
      </c>
      <c r="C3084" t="s">
        <v>9242</v>
      </c>
      <c r="D3084">
        <v>995922</v>
      </c>
      <c r="E3084">
        <v>120</v>
      </c>
      <c r="F3084">
        <v>148</v>
      </c>
      <c r="G3084">
        <v>148</v>
      </c>
      <c r="J3084">
        <v>1972</v>
      </c>
      <c r="L3084">
        <v>2</v>
      </c>
      <c r="M3084">
        <v>7</v>
      </c>
      <c r="O3084" t="s">
        <v>9243</v>
      </c>
      <c r="P3084">
        <v>5</v>
      </c>
      <c r="Q3084">
        <v>6</v>
      </c>
    </row>
    <row r="3085" spans="1:17" x14ac:dyDescent="0.25">
      <c r="A3085" s="43">
        <v>3083</v>
      </c>
      <c r="B3085" t="s">
        <v>9244</v>
      </c>
      <c r="C3085" t="s">
        <v>9245</v>
      </c>
      <c r="D3085">
        <v>2702942</v>
      </c>
      <c r="E3085">
        <v>130</v>
      </c>
      <c r="F3085">
        <v>62</v>
      </c>
      <c r="G3085">
        <v>120</v>
      </c>
      <c r="J3085">
        <v>2008</v>
      </c>
      <c r="L3085">
        <v>2</v>
      </c>
      <c r="M3085">
        <v>7</v>
      </c>
      <c r="N3085">
        <v>90</v>
      </c>
      <c r="O3085" t="s">
        <v>9246</v>
      </c>
      <c r="P3085">
        <v>5</v>
      </c>
      <c r="Q3085">
        <v>6</v>
      </c>
    </row>
    <row r="3086" spans="1:17" x14ac:dyDescent="0.25">
      <c r="A3086" s="43">
        <v>3084</v>
      </c>
      <c r="B3086" t="s">
        <v>9247</v>
      </c>
      <c r="C3086" t="s">
        <v>9248</v>
      </c>
      <c r="D3086">
        <v>996716</v>
      </c>
      <c r="E3086">
        <v>130</v>
      </c>
      <c r="F3086">
        <v>58</v>
      </c>
      <c r="G3086">
        <v>102</v>
      </c>
      <c r="J3086">
        <v>1977</v>
      </c>
      <c r="L3086">
        <v>1</v>
      </c>
      <c r="O3086" t="s">
        <v>9249</v>
      </c>
      <c r="P3086">
        <v>5</v>
      </c>
      <c r="Q3086">
        <v>6</v>
      </c>
    </row>
    <row r="3087" spans="1:17" x14ac:dyDescent="0.25">
      <c r="A3087" s="43">
        <v>3085</v>
      </c>
      <c r="B3087" t="s">
        <v>9250</v>
      </c>
      <c r="C3087" t="s">
        <v>9251</v>
      </c>
      <c r="D3087">
        <v>994684</v>
      </c>
      <c r="E3087">
        <v>130</v>
      </c>
      <c r="F3087">
        <v>88</v>
      </c>
      <c r="G3087">
        <v>88</v>
      </c>
      <c r="J3087">
        <v>1993</v>
      </c>
      <c r="L3087">
        <v>1</v>
      </c>
      <c r="O3087" t="s">
        <v>9252</v>
      </c>
      <c r="P3087">
        <v>5</v>
      </c>
      <c r="Q3087">
        <v>6</v>
      </c>
    </row>
    <row r="3088" spans="1:17" x14ac:dyDescent="0.25">
      <c r="A3088" s="43">
        <v>3086</v>
      </c>
      <c r="B3088" t="s">
        <v>9253</v>
      </c>
      <c r="C3088" t="s">
        <v>9254</v>
      </c>
      <c r="D3088">
        <v>994969</v>
      </c>
      <c r="E3088">
        <v>130</v>
      </c>
      <c r="F3088">
        <v>111</v>
      </c>
      <c r="G3088">
        <v>111</v>
      </c>
      <c r="J3088">
        <v>1973</v>
      </c>
      <c r="L3088">
        <v>1</v>
      </c>
      <c r="N3088">
        <v>2</v>
      </c>
      <c r="O3088" t="s">
        <v>9255</v>
      </c>
      <c r="P3088">
        <v>5</v>
      </c>
      <c r="Q3088">
        <v>6</v>
      </c>
    </row>
    <row r="3089" spans="1:17" x14ac:dyDescent="0.25">
      <c r="A3089" s="43">
        <v>3087</v>
      </c>
      <c r="B3089" t="s">
        <v>9256</v>
      </c>
      <c r="C3089" t="s">
        <v>9257</v>
      </c>
      <c r="D3089">
        <v>996170</v>
      </c>
      <c r="E3089">
        <v>120</v>
      </c>
      <c r="F3089">
        <v>87</v>
      </c>
      <c r="G3089">
        <v>157</v>
      </c>
      <c r="J3089">
        <v>1990</v>
      </c>
      <c r="L3089">
        <v>7</v>
      </c>
      <c r="M3089">
        <v>1</v>
      </c>
      <c r="N3089">
        <v>1</v>
      </c>
      <c r="O3089" t="s">
        <v>9258</v>
      </c>
      <c r="P3089">
        <v>5</v>
      </c>
      <c r="Q3089">
        <v>6</v>
      </c>
    </row>
    <row r="3090" spans="1:17" x14ac:dyDescent="0.25">
      <c r="A3090" s="43">
        <v>3088</v>
      </c>
      <c r="B3090" t="s">
        <v>9259</v>
      </c>
      <c r="C3090" t="s">
        <v>9260</v>
      </c>
      <c r="D3090">
        <v>993639</v>
      </c>
      <c r="E3090">
        <v>120</v>
      </c>
      <c r="F3090">
        <v>134</v>
      </c>
      <c r="G3090">
        <v>134</v>
      </c>
      <c r="J3090">
        <v>1972</v>
      </c>
      <c r="L3090">
        <v>2</v>
      </c>
      <c r="M3090">
        <v>7</v>
      </c>
      <c r="O3090" t="s">
        <v>9261</v>
      </c>
      <c r="P3090">
        <v>5</v>
      </c>
      <c r="Q3090">
        <v>6</v>
      </c>
    </row>
    <row r="3091" spans="1:17" x14ac:dyDescent="0.25">
      <c r="A3091" s="43">
        <v>3089</v>
      </c>
      <c r="B3091" t="s">
        <v>9262</v>
      </c>
      <c r="C3091" t="s">
        <v>9263</v>
      </c>
      <c r="D3091">
        <v>997319</v>
      </c>
      <c r="E3091">
        <v>130</v>
      </c>
      <c r="F3091">
        <v>61</v>
      </c>
      <c r="G3091">
        <v>110</v>
      </c>
      <c r="J3091">
        <v>1966</v>
      </c>
      <c r="L3091">
        <v>1</v>
      </c>
      <c r="O3091" t="s">
        <v>9264</v>
      </c>
      <c r="P3091">
        <v>5</v>
      </c>
      <c r="Q3091">
        <v>6</v>
      </c>
    </row>
    <row r="3092" spans="1:17" x14ac:dyDescent="0.25">
      <c r="A3092" s="43">
        <v>3090</v>
      </c>
      <c r="B3092" t="s">
        <v>9265</v>
      </c>
      <c r="C3092" t="s">
        <v>9266</v>
      </c>
      <c r="D3092">
        <v>997454</v>
      </c>
      <c r="E3092">
        <v>120</v>
      </c>
      <c r="F3092">
        <v>119</v>
      </c>
      <c r="G3092">
        <v>119</v>
      </c>
      <c r="J3092">
        <v>1963</v>
      </c>
      <c r="L3092">
        <v>2</v>
      </c>
      <c r="M3092">
        <v>7</v>
      </c>
      <c r="O3092" t="s">
        <v>9267</v>
      </c>
      <c r="P3092">
        <v>5</v>
      </c>
      <c r="Q3092">
        <v>6</v>
      </c>
    </row>
    <row r="3093" spans="1:17" x14ac:dyDescent="0.25">
      <c r="A3093" s="43">
        <v>3091</v>
      </c>
      <c r="B3093" t="s">
        <v>9268</v>
      </c>
      <c r="C3093" t="s">
        <v>9269</v>
      </c>
      <c r="D3093">
        <v>997014</v>
      </c>
      <c r="E3093">
        <v>120</v>
      </c>
      <c r="F3093">
        <v>144</v>
      </c>
      <c r="G3093">
        <v>144</v>
      </c>
      <c r="J3093">
        <v>1995</v>
      </c>
      <c r="L3093">
        <v>7</v>
      </c>
      <c r="M3093">
        <v>1</v>
      </c>
      <c r="O3093" t="s">
        <v>9270</v>
      </c>
      <c r="P3093">
        <v>5</v>
      </c>
      <c r="Q3093">
        <v>6</v>
      </c>
    </row>
    <row r="3094" spans="1:17" x14ac:dyDescent="0.25">
      <c r="A3094" s="43">
        <v>3092</v>
      </c>
      <c r="B3094" t="s">
        <v>9271</v>
      </c>
      <c r="C3094" t="s">
        <v>9272</v>
      </c>
      <c r="D3094">
        <v>996337</v>
      </c>
      <c r="E3094">
        <v>130</v>
      </c>
      <c r="F3094">
        <v>120</v>
      </c>
      <c r="G3094">
        <v>94</v>
      </c>
      <c r="J3094">
        <v>1959</v>
      </c>
      <c r="L3094">
        <v>2</v>
      </c>
      <c r="M3094">
        <v>7</v>
      </c>
      <c r="O3094" t="s">
        <v>9273</v>
      </c>
      <c r="P3094">
        <v>5</v>
      </c>
      <c r="Q3094">
        <v>6</v>
      </c>
    </row>
    <row r="3095" spans="1:17" x14ac:dyDescent="0.25">
      <c r="A3095" s="43">
        <v>3093</v>
      </c>
      <c r="B3095" t="s">
        <v>9274</v>
      </c>
      <c r="C3095" t="s">
        <v>9275</v>
      </c>
      <c r="D3095">
        <v>994347</v>
      </c>
      <c r="E3095">
        <v>120</v>
      </c>
      <c r="F3095">
        <v>138</v>
      </c>
      <c r="G3095">
        <v>138</v>
      </c>
      <c r="J3095">
        <v>1981</v>
      </c>
      <c r="L3095">
        <v>1</v>
      </c>
      <c r="O3095" t="s">
        <v>9276</v>
      </c>
      <c r="P3095">
        <v>5</v>
      </c>
      <c r="Q3095">
        <v>6</v>
      </c>
    </row>
    <row r="3096" spans="1:17" x14ac:dyDescent="0.25">
      <c r="A3096" s="43">
        <v>3094</v>
      </c>
      <c r="B3096" t="s">
        <v>9277</v>
      </c>
      <c r="C3096" t="s">
        <v>9278</v>
      </c>
      <c r="D3096">
        <v>995518</v>
      </c>
      <c r="E3096">
        <v>120</v>
      </c>
      <c r="F3096">
        <v>141</v>
      </c>
      <c r="G3096">
        <v>141</v>
      </c>
      <c r="J3096">
        <v>1958</v>
      </c>
      <c r="K3096">
        <v>1977</v>
      </c>
      <c r="L3096">
        <v>2</v>
      </c>
      <c r="M3096">
        <v>3</v>
      </c>
      <c r="O3096" t="s">
        <v>9279</v>
      </c>
      <c r="P3096">
        <v>5</v>
      </c>
      <c r="Q3096">
        <v>6</v>
      </c>
    </row>
    <row r="3097" spans="1:17" x14ac:dyDescent="0.25">
      <c r="A3097" s="43">
        <v>3095</v>
      </c>
      <c r="B3097" t="s">
        <v>9280</v>
      </c>
      <c r="C3097" t="s">
        <v>9281</v>
      </c>
      <c r="D3097">
        <v>993804</v>
      </c>
      <c r="E3097">
        <v>120</v>
      </c>
      <c r="F3097">
        <v>127</v>
      </c>
      <c r="G3097">
        <v>109</v>
      </c>
      <c r="J3097">
        <v>1973</v>
      </c>
      <c r="L3097">
        <v>2</v>
      </c>
      <c r="M3097">
        <v>7</v>
      </c>
      <c r="N3097">
        <v>2</v>
      </c>
      <c r="O3097" t="s">
        <v>9282</v>
      </c>
      <c r="P3097">
        <v>5</v>
      </c>
      <c r="Q3097">
        <v>6</v>
      </c>
    </row>
    <row r="3098" spans="1:17" x14ac:dyDescent="0.25">
      <c r="A3098" s="43">
        <v>3096</v>
      </c>
      <c r="B3098" t="s">
        <v>9283</v>
      </c>
      <c r="C3098" t="s">
        <v>9284</v>
      </c>
      <c r="D3098">
        <v>995667</v>
      </c>
      <c r="E3098">
        <v>323</v>
      </c>
      <c r="F3098">
        <v>4310</v>
      </c>
      <c r="H3098">
        <v>4426</v>
      </c>
      <c r="J3098">
        <v>1986</v>
      </c>
      <c r="L3098">
        <v>1</v>
      </c>
      <c r="O3098" t="s">
        <v>9285</v>
      </c>
      <c r="P3098">
        <v>5</v>
      </c>
      <c r="Q3098">
        <v>6</v>
      </c>
    </row>
    <row r="3099" spans="1:17" x14ac:dyDescent="0.25">
      <c r="A3099" s="43">
        <v>3097</v>
      </c>
      <c r="B3099" t="s">
        <v>9286</v>
      </c>
      <c r="C3099" t="s">
        <v>9287</v>
      </c>
      <c r="D3099">
        <v>994517</v>
      </c>
      <c r="E3099">
        <v>130</v>
      </c>
      <c r="F3099">
        <v>75</v>
      </c>
      <c r="G3099">
        <v>125</v>
      </c>
      <c r="J3099">
        <v>1975</v>
      </c>
      <c r="L3099">
        <v>7</v>
      </c>
      <c r="M3099">
        <v>1</v>
      </c>
      <c r="O3099" t="s">
        <v>9288</v>
      </c>
      <c r="P3099">
        <v>5</v>
      </c>
      <c r="Q3099">
        <v>6</v>
      </c>
    </row>
    <row r="3100" spans="1:17" x14ac:dyDescent="0.25">
      <c r="A3100" s="43">
        <v>3098</v>
      </c>
      <c r="B3100" t="s">
        <v>9289</v>
      </c>
      <c r="C3100" t="s">
        <v>9290</v>
      </c>
      <c r="D3100">
        <v>996930</v>
      </c>
      <c r="E3100">
        <v>130</v>
      </c>
      <c r="F3100">
        <v>61</v>
      </c>
      <c r="G3100">
        <v>109</v>
      </c>
      <c r="J3100">
        <v>1979</v>
      </c>
      <c r="L3100">
        <v>1</v>
      </c>
      <c r="O3100" t="s">
        <v>9291</v>
      </c>
      <c r="P3100">
        <v>5</v>
      </c>
      <c r="Q3100">
        <v>6</v>
      </c>
    </row>
    <row r="3101" spans="1:17" x14ac:dyDescent="0.25">
      <c r="A3101" s="43">
        <v>3099</v>
      </c>
      <c r="B3101" t="s">
        <v>9292</v>
      </c>
      <c r="C3101" t="s">
        <v>9293</v>
      </c>
      <c r="D3101">
        <v>997063</v>
      </c>
      <c r="E3101">
        <v>130</v>
      </c>
      <c r="F3101">
        <v>153</v>
      </c>
      <c r="G3101">
        <v>153</v>
      </c>
      <c r="J3101">
        <v>1967</v>
      </c>
      <c r="L3101">
        <v>1</v>
      </c>
      <c r="O3101" t="s">
        <v>9294</v>
      </c>
      <c r="P3101">
        <v>5</v>
      </c>
      <c r="Q3101">
        <v>6</v>
      </c>
    </row>
    <row r="3102" spans="1:17" x14ac:dyDescent="0.25">
      <c r="A3102" s="43">
        <v>3100</v>
      </c>
      <c r="B3102" t="s">
        <v>9295</v>
      </c>
      <c r="C3102" t="s">
        <v>9296</v>
      </c>
      <c r="D3102">
        <v>994823</v>
      </c>
      <c r="E3102">
        <v>130</v>
      </c>
      <c r="F3102">
        <v>75</v>
      </c>
      <c r="G3102">
        <v>125</v>
      </c>
      <c r="J3102">
        <v>1975</v>
      </c>
      <c r="L3102">
        <v>7</v>
      </c>
      <c r="M3102">
        <v>1</v>
      </c>
      <c r="O3102" t="s">
        <v>9297</v>
      </c>
      <c r="P3102">
        <v>5</v>
      </c>
      <c r="Q3102">
        <v>6</v>
      </c>
    </row>
    <row r="3103" spans="1:17" x14ac:dyDescent="0.25">
      <c r="A3103" s="43">
        <v>3101</v>
      </c>
      <c r="B3103" t="s">
        <v>9298</v>
      </c>
      <c r="C3103" t="s">
        <v>9299</v>
      </c>
      <c r="D3103">
        <v>995713</v>
      </c>
      <c r="E3103">
        <v>120</v>
      </c>
      <c r="F3103">
        <v>151</v>
      </c>
      <c r="G3103">
        <v>151</v>
      </c>
      <c r="J3103">
        <v>1962</v>
      </c>
      <c r="K3103">
        <v>1991</v>
      </c>
      <c r="L3103">
        <v>2</v>
      </c>
      <c r="M3103">
        <v>7</v>
      </c>
      <c r="O3103" t="s">
        <v>9300</v>
      </c>
      <c r="P3103">
        <v>5</v>
      </c>
      <c r="Q3103">
        <v>6</v>
      </c>
    </row>
    <row r="3104" spans="1:17" x14ac:dyDescent="0.25">
      <c r="A3104" s="43">
        <v>3102</v>
      </c>
      <c r="B3104" t="s">
        <v>9301</v>
      </c>
      <c r="C3104" t="s">
        <v>9302</v>
      </c>
      <c r="D3104">
        <v>996005</v>
      </c>
      <c r="E3104">
        <v>120</v>
      </c>
      <c r="F3104">
        <v>141</v>
      </c>
      <c r="G3104">
        <v>141</v>
      </c>
      <c r="J3104">
        <v>1972</v>
      </c>
      <c r="L3104">
        <v>7</v>
      </c>
      <c r="M3104">
        <v>1</v>
      </c>
      <c r="O3104" t="s">
        <v>9303</v>
      </c>
      <c r="P3104">
        <v>5</v>
      </c>
      <c r="Q3104">
        <v>6</v>
      </c>
    </row>
    <row r="3105" spans="1:17" x14ac:dyDescent="0.25">
      <c r="A3105" s="43">
        <v>3103</v>
      </c>
      <c r="B3105" t="s">
        <v>9304</v>
      </c>
      <c r="C3105" t="s">
        <v>9305</v>
      </c>
      <c r="D3105">
        <v>995509</v>
      </c>
      <c r="E3105">
        <v>130</v>
      </c>
      <c r="F3105">
        <v>101</v>
      </c>
      <c r="G3105">
        <v>101</v>
      </c>
      <c r="J3105">
        <v>1977</v>
      </c>
      <c r="L3105">
        <v>1</v>
      </c>
      <c r="N3105">
        <v>2</v>
      </c>
      <c r="O3105" t="s">
        <v>9306</v>
      </c>
      <c r="P3105">
        <v>5</v>
      </c>
      <c r="Q3105">
        <v>6</v>
      </c>
    </row>
    <row r="3106" spans="1:17" x14ac:dyDescent="0.25">
      <c r="A3106" s="43">
        <v>3104</v>
      </c>
      <c r="B3106" t="s">
        <v>9307</v>
      </c>
      <c r="C3106" t="s">
        <v>9308</v>
      </c>
      <c r="D3106">
        <v>2685073</v>
      </c>
      <c r="E3106">
        <v>130</v>
      </c>
      <c r="F3106">
        <v>58</v>
      </c>
      <c r="G3106">
        <v>111</v>
      </c>
      <c r="J3106">
        <v>2008</v>
      </c>
      <c r="L3106">
        <v>1</v>
      </c>
      <c r="N3106">
        <v>90</v>
      </c>
      <c r="O3106" t="s">
        <v>9309</v>
      </c>
      <c r="P3106">
        <v>5</v>
      </c>
      <c r="Q3106">
        <v>6</v>
      </c>
    </row>
    <row r="3107" spans="1:17" x14ac:dyDescent="0.25">
      <c r="A3107" s="43">
        <v>3105</v>
      </c>
      <c r="B3107" t="s">
        <v>9310</v>
      </c>
      <c r="C3107" t="s">
        <v>9311</v>
      </c>
      <c r="D3107">
        <v>100043046</v>
      </c>
      <c r="E3107">
        <v>140</v>
      </c>
      <c r="F3107">
        <v>2632</v>
      </c>
      <c r="G3107">
        <v>2632</v>
      </c>
      <c r="J3107">
        <v>2017</v>
      </c>
      <c r="L3107">
        <v>1</v>
      </c>
      <c r="N3107">
        <v>90</v>
      </c>
      <c r="O3107" t="s">
        <v>9312</v>
      </c>
      <c r="P3107">
        <v>5</v>
      </c>
      <c r="Q3107">
        <v>6</v>
      </c>
    </row>
    <row r="3108" spans="1:17" x14ac:dyDescent="0.25">
      <c r="A3108" s="43">
        <v>3106</v>
      </c>
      <c r="B3108" t="s">
        <v>9313</v>
      </c>
      <c r="C3108" t="s">
        <v>9314</v>
      </c>
      <c r="D3108">
        <v>996646</v>
      </c>
      <c r="E3108">
        <v>130</v>
      </c>
      <c r="F3108">
        <v>58</v>
      </c>
      <c r="G3108">
        <v>102</v>
      </c>
      <c r="J3108">
        <v>1977</v>
      </c>
      <c r="L3108">
        <v>1</v>
      </c>
      <c r="O3108" t="s">
        <v>9315</v>
      </c>
      <c r="P3108">
        <v>5</v>
      </c>
      <c r="Q3108">
        <v>6</v>
      </c>
    </row>
    <row r="3109" spans="1:17" x14ac:dyDescent="0.25">
      <c r="A3109" s="43">
        <v>3107</v>
      </c>
      <c r="B3109" t="s">
        <v>9316</v>
      </c>
      <c r="C3109" t="s">
        <v>9317</v>
      </c>
      <c r="D3109">
        <v>995094</v>
      </c>
      <c r="E3109">
        <v>120</v>
      </c>
      <c r="F3109">
        <v>154</v>
      </c>
      <c r="G3109">
        <v>154</v>
      </c>
      <c r="J3109">
        <v>1971</v>
      </c>
      <c r="L3109">
        <v>2</v>
      </c>
      <c r="M3109">
        <v>7</v>
      </c>
      <c r="O3109" t="s">
        <v>9318</v>
      </c>
      <c r="P3109">
        <v>5</v>
      </c>
      <c r="Q3109">
        <v>6</v>
      </c>
    </row>
    <row r="3110" spans="1:17" x14ac:dyDescent="0.25">
      <c r="A3110" s="43">
        <v>3108</v>
      </c>
      <c r="B3110" t="s">
        <v>9319</v>
      </c>
      <c r="C3110" t="s">
        <v>9320</v>
      </c>
      <c r="D3110">
        <v>2509276</v>
      </c>
      <c r="E3110">
        <v>120</v>
      </c>
      <c r="F3110">
        <v>102</v>
      </c>
      <c r="G3110">
        <v>184</v>
      </c>
      <c r="J3110">
        <v>2003</v>
      </c>
      <c r="L3110">
        <v>1</v>
      </c>
      <c r="N3110">
        <v>90</v>
      </c>
      <c r="O3110" t="s">
        <v>9321</v>
      </c>
      <c r="P3110">
        <v>5</v>
      </c>
      <c r="Q3110">
        <v>6</v>
      </c>
    </row>
    <row r="3111" spans="1:17" x14ac:dyDescent="0.25">
      <c r="A3111" s="43">
        <v>3109</v>
      </c>
      <c r="B3111" t="s">
        <v>9322</v>
      </c>
      <c r="C3111" t="s">
        <v>9323</v>
      </c>
      <c r="D3111">
        <v>995453</v>
      </c>
      <c r="E3111">
        <v>130</v>
      </c>
      <c r="F3111">
        <v>107</v>
      </c>
      <c r="G3111">
        <v>107</v>
      </c>
      <c r="J3111">
        <v>1970</v>
      </c>
      <c r="L3111">
        <v>1</v>
      </c>
      <c r="N3111">
        <v>2</v>
      </c>
      <c r="O3111" t="s">
        <v>9324</v>
      </c>
      <c r="P3111">
        <v>5</v>
      </c>
      <c r="Q3111">
        <v>6</v>
      </c>
    </row>
    <row r="3112" spans="1:17" x14ac:dyDescent="0.25">
      <c r="A3112" s="43">
        <v>3110</v>
      </c>
      <c r="B3112" t="s">
        <v>9325</v>
      </c>
      <c r="C3112" t="s">
        <v>9326</v>
      </c>
      <c r="D3112">
        <v>995772</v>
      </c>
      <c r="E3112">
        <v>120</v>
      </c>
      <c r="F3112">
        <v>184</v>
      </c>
      <c r="G3112">
        <v>142</v>
      </c>
      <c r="J3112">
        <v>1959</v>
      </c>
      <c r="K3112">
        <v>1973</v>
      </c>
      <c r="L3112">
        <v>2</v>
      </c>
      <c r="M3112">
        <v>7</v>
      </c>
      <c r="N3112">
        <v>2</v>
      </c>
      <c r="O3112" t="s">
        <v>9327</v>
      </c>
      <c r="P3112">
        <v>5</v>
      </c>
      <c r="Q3112">
        <v>6</v>
      </c>
    </row>
    <row r="3113" spans="1:17" x14ac:dyDescent="0.25">
      <c r="A3113" s="43">
        <v>3111</v>
      </c>
      <c r="B3113" t="s">
        <v>9328</v>
      </c>
      <c r="C3113" t="s">
        <v>9329</v>
      </c>
      <c r="D3113">
        <v>997212</v>
      </c>
      <c r="E3113">
        <v>120</v>
      </c>
      <c r="F3113">
        <v>102</v>
      </c>
      <c r="G3113">
        <v>102</v>
      </c>
      <c r="J3113">
        <v>1965</v>
      </c>
      <c r="L3113">
        <v>2</v>
      </c>
      <c r="M3113">
        <v>7</v>
      </c>
      <c r="N3113">
        <v>2</v>
      </c>
      <c r="O3113" t="s">
        <v>9330</v>
      </c>
      <c r="P3113">
        <v>5</v>
      </c>
      <c r="Q3113">
        <v>6</v>
      </c>
    </row>
    <row r="3114" spans="1:17" x14ac:dyDescent="0.25">
      <c r="A3114" s="43">
        <v>3112</v>
      </c>
      <c r="B3114" t="s">
        <v>9331</v>
      </c>
      <c r="C3114" t="s">
        <v>9332</v>
      </c>
      <c r="D3114">
        <v>996903</v>
      </c>
      <c r="E3114">
        <v>130</v>
      </c>
      <c r="F3114">
        <v>61</v>
      </c>
      <c r="G3114">
        <v>109</v>
      </c>
      <c r="J3114">
        <v>1979</v>
      </c>
      <c r="L3114">
        <v>1</v>
      </c>
      <c r="O3114" t="s">
        <v>9333</v>
      </c>
      <c r="P3114">
        <v>5</v>
      </c>
      <c r="Q3114">
        <v>6</v>
      </c>
    </row>
    <row r="3115" spans="1:17" x14ac:dyDescent="0.25">
      <c r="A3115" s="43">
        <v>3113</v>
      </c>
      <c r="B3115" t="s">
        <v>9334</v>
      </c>
      <c r="C3115" t="s">
        <v>9335</v>
      </c>
      <c r="D3115">
        <v>994712</v>
      </c>
      <c r="E3115">
        <v>120</v>
      </c>
      <c r="F3115">
        <v>160</v>
      </c>
      <c r="G3115">
        <v>160</v>
      </c>
      <c r="J3115">
        <v>1969</v>
      </c>
      <c r="K3115">
        <v>1980</v>
      </c>
      <c r="L3115">
        <v>2</v>
      </c>
      <c r="M3115">
        <v>3</v>
      </c>
      <c r="N3115">
        <v>5</v>
      </c>
      <c r="O3115" t="s">
        <v>9336</v>
      </c>
      <c r="P3115">
        <v>5</v>
      </c>
      <c r="Q3115">
        <v>6</v>
      </c>
    </row>
    <row r="3116" spans="1:17" x14ac:dyDescent="0.25">
      <c r="A3116" s="43">
        <v>3114</v>
      </c>
      <c r="B3116" t="s">
        <v>9337</v>
      </c>
      <c r="C3116" t="s">
        <v>9338</v>
      </c>
      <c r="D3116">
        <v>994068</v>
      </c>
      <c r="E3116">
        <v>120</v>
      </c>
      <c r="F3116">
        <v>170</v>
      </c>
      <c r="G3116">
        <v>170</v>
      </c>
      <c r="J3116">
        <v>1969</v>
      </c>
      <c r="K3116">
        <v>1977</v>
      </c>
      <c r="L3116">
        <v>2</v>
      </c>
      <c r="M3116">
        <v>7</v>
      </c>
      <c r="N3116">
        <v>2</v>
      </c>
      <c r="O3116" t="s">
        <v>9339</v>
      </c>
      <c r="P3116">
        <v>5</v>
      </c>
      <c r="Q3116">
        <v>6</v>
      </c>
    </row>
    <row r="3117" spans="1:17" x14ac:dyDescent="0.25">
      <c r="A3117" s="43">
        <v>3115</v>
      </c>
      <c r="B3117" t="s">
        <v>9340</v>
      </c>
      <c r="C3117" t="s">
        <v>9341</v>
      </c>
      <c r="D3117">
        <v>994576</v>
      </c>
      <c r="E3117">
        <v>130</v>
      </c>
      <c r="F3117">
        <v>158</v>
      </c>
      <c r="G3117">
        <v>143</v>
      </c>
      <c r="J3117">
        <v>1967</v>
      </c>
      <c r="K3117">
        <v>1987</v>
      </c>
      <c r="L3117">
        <v>1</v>
      </c>
      <c r="O3117" t="s">
        <v>9342</v>
      </c>
      <c r="P3117">
        <v>5</v>
      </c>
      <c r="Q3117">
        <v>6</v>
      </c>
    </row>
    <row r="3118" spans="1:17" x14ac:dyDescent="0.25">
      <c r="A3118" s="43">
        <v>3116</v>
      </c>
      <c r="B3118" t="s">
        <v>9343</v>
      </c>
      <c r="C3118" t="s">
        <v>9344</v>
      </c>
      <c r="D3118">
        <v>994599</v>
      </c>
      <c r="E3118">
        <v>130</v>
      </c>
      <c r="F3118">
        <v>121</v>
      </c>
      <c r="G3118">
        <v>107</v>
      </c>
      <c r="J3118">
        <v>1967</v>
      </c>
      <c r="K3118">
        <v>1985</v>
      </c>
      <c r="L3118">
        <v>1</v>
      </c>
      <c r="O3118" t="s">
        <v>9345</v>
      </c>
      <c r="P3118">
        <v>5</v>
      </c>
      <c r="Q3118">
        <v>6</v>
      </c>
    </row>
    <row r="3119" spans="1:17" x14ac:dyDescent="0.25">
      <c r="A3119" s="43">
        <v>3117</v>
      </c>
      <c r="B3119" t="s">
        <v>9346</v>
      </c>
      <c r="C3119" t="s">
        <v>452</v>
      </c>
      <c r="D3119">
        <v>995988</v>
      </c>
      <c r="E3119">
        <v>140</v>
      </c>
      <c r="F3119">
        <v>812</v>
      </c>
      <c r="G3119">
        <v>812</v>
      </c>
      <c r="J3119">
        <v>1988</v>
      </c>
      <c r="L3119">
        <v>1</v>
      </c>
      <c r="O3119" t="s">
        <v>9347</v>
      </c>
      <c r="P3119">
        <v>5</v>
      </c>
      <c r="Q3119">
        <v>6</v>
      </c>
    </row>
    <row r="3120" spans="1:17" x14ac:dyDescent="0.25">
      <c r="A3120" s="43">
        <v>3118</v>
      </c>
      <c r="B3120" t="s">
        <v>9348</v>
      </c>
      <c r="C3120" t="s">
        <v>9349</v>
      </c>
      <c r="D3120">
        <v>997504</v>
      </c>
      <c r="E3120">
        <v>120</v>
      </c>
      <c r="F3120">
        <v>149</v>
      </c>
      <c r="G3120">
        <v>149</v>
      </c>
      <c r="J3120">
        <v>1960</v>
      </c>
      <c r="L3120">
        <v>2</v>
      </c>
      <c r="M3120">
        <v>7</v>
      </c>
      <c r="O3120" t="s">
        <v>9350</v>
      </c>
      <c r="P3120">
        <v>5</v>
      </c>
      <c r="Q3120">
        <v>6</v>
      </c>
    </row>
    <row r="3121" spans="1:17" x14ac:dyDescent="0.25">
      <c r="A3121" s="43">
        <v>3119</v>
      </c>
      <c r="B3121" t="s">
        <v>9351</v>
      </c>
      <c r="C3121" t="s">
        <v>9352</v>
      </c>
      <c r="D3121">
        <v>996368</v>
      </c>
      <c r="E3121">
        <v>130</v>
      </c>
      <c r="F3121">
        <v>61</v>
      </c>
      <c r="G3121">
        <v>109</v>
      </c>
      <c r="J3121">
        <v>1978</v>
      </c>
      <c r="L3121">
        <v>1</v>
      </c>
      <c r="O3121" t="s">
        <v>9353</v>
      </c>
      <c r="P3121">
        <v>5</v>
      </c>
      <c r="Q3121">
        <v>6</v>
      </c>
    </row>
    <row r="3122" spans="1:17" x14ac:dyDescent="0.25">
      <c r="A3122" s="43">
        <v>3120</v>
      </c>
      <c r="B3122" t="s">
        <v>9354</v>
      </c>
      <c r="C3122" t="s">
        <v>9355</v>
      </c>
      <c r="D3122">
        <v>994322</v>
      </c>
      <c r="E3122">
        <v>130</v>
      </c>
      <c r="F3122">
        <v>134</v>
      </c>
      <c r="G3122">
        <v>134</v>
      </c>
      <c r="J3122">
        <v>1975</v>
      </c>
      <c r="L3122">
        <v>1</v>
      </c>
      <c r="O3122" t="s">
        <v>9356</v>
      </c>
      <c r="P3122">
        <v>5</v>
      </c>
      <c r="Q3122">
        <v>6</v>
      </c>
    </row>
    <row r="3123" spans="1:17" x14ac:dyDescent="0.25">
      <c r="A3123" s="43">
        <v>3121</v>
      </c>
      <c r="B3123" t="s">
        <v>9357</v>
      </c>
      <c r="C3123" t="s">
        <v>9358</v>
      </c>
      <c r="D3123">
        <v>994534</v>
      </c>
      <c r="E3123">
        <v>130</v>
      </c>
      <c r="F3123">
        <v>124</v>
      </c>
      <c r="G3123">
        <v>107</v>
      </c>
      <c r="J3123">
        <v>1967</v>
      </c>
      <c r="K3123">
        <v>1988</v>
      </c>
      <c r="L3123">
        <v>1</v>
      </c>
      <c r="N3123">
        <v>2</v>
      </c>
      <c r="O3123" t="s">
        <v>9359</v>
      </c>
      <c r="P3123">
        <v>5</v>
      </c>
      <c r="Q3123">
        <v>6</v>
      </c>
    </row>
    <row r="3124" spans="1:17" x14ac:dyDescent="0.25">
      <c r="A3124" s="43">
        <v>3122</v>
      </c>
      <c r="B3124" t="s">
        <v>9360</v>
      </c>
      <c r="C3124" t="s">
        <v>9361</v>
      </c>
      <c r="D3124">
        <v>994338</v>
      </c>
      <c r="E3124">
        <v>120</v>
      </c>
      <c r="F3124">
        <v>103</v>
      </c>
      <c r="G3124">
        <v>103</v>
      </c>
      <c r="J3124">
        <v>1967</v>
      </c>
      <c r="L3124">
        <v>1</v>
      </c>
      <c r="N3124">
        <v>2</v>
      </c>
      <c r="O3124" t="s">
        <v>9362</v>
      </c>
      <c r="P3124">
        <v>5</v>
      </c>
      <c r="Q3124">
        <v>6</v>
      </c>
    </row>
    <row r="3125" spans="1:17" x14ac:dyDescent="0.25">
      <c r="A3125" s="43">
        <v>3123</v>
      </c>
      <c r="B3125" t="s">
        <v>9363</v>
      </c>
      <c r="C3125" t="s">
        <v>9364</v>
      </c>
      <c r="D3125">
        <v>995217</v>
      </c>
      <c r="E3125">
        <v>120</v>
      </c>
      <c r="F3125">
        <v>186</v>
      </c>
      <c r="G3125">
        <v>186</v>
      </c>
      <c r="J3125">
        <v>1969</v>
      </c>
      <c r="K3125">
        <v>1981</v>
      </c>
      <c r="L3125">
        <v>2</v>
      </c>
      <c r="M3125">
        <v>7</v>
      </c>
      <c r="N3125">
        <v>2</v>
      </c>
      <c r="O3125" t="s">
        <v>9365</v>
      </c>
      <c r="P3125">
        <v>5</v>
      </c>
      <c r="Q3125">
        <v>6</v>
      </c>
    </row>
    <row r="3126" spans="1:17" x14ac:dyDescent="0.25">
      <c r="A3126" s="43">
        <v>3124</v>
      </c>
      <c r="B3126" t="s">
        <v>9366</v>
      </c>
      <c r="C3126" t="s">
        <v>9367</v>
      </c>
      <c r="D3126">
        <v>993780</v>
      </c>
      <c r="E3126">
        <v>120</v>
      </c>
      <c r="F3126">
        <v>141</v>
      </c>
      <c r="G3126">
        <v>141</v>
      </c>
      <c r="J3126">
        <v>1973</v>
      </c>
      <c r="K3126">
        <v>1989</v>
      </c>
      <c r="L3126">
        <v>2</v>
      </c>
      <c r="M3126">
        <v>7</v>
      </c>
      <c r="O3126" t="s">
        <v>9368</v>
      </c>
      <c r="P3126">
        <v>5</v>
      </c>
      <c r="Q3126">
        <v>6</v>
      </c>
    </row>
    <row r="3127" spans="1:17" x14ac:dyDescent="0.25">
      <c r="A3127" s="43">
        <v>3125</v>
      </c>
      <c r="B3127" t="s">
        <v>9369</v>
      </c>
      <c r="C3127" t="s">
        <v>3864</v>
      </c>
      <c r="D3127">
        <v>996106</v>
      </c>
      <c r="E3127">
        <v>321</v>
      </c>
      <c r="F3127">
        <v>302</v>
      </c>
      <c r="H3127">
        <v>302</v>
      </c>
      <c r="J3127">
        <v>1957</v>
      </c>
      <c r="L3127">
        <v>2</v>
      </c>
      <c r="M3127">
        <v>3</v>
      </c>
      <c r="O3127" t="s">
        <v>9370</v>
      </c>
      <c r="P3127">
        <v>5</v>
      </c>
      <c r="Q3127">
        <v>6</v>
      </c>
    </row>
    <row r="3128" spans="1:17" x14ac:dyDescent="0.25">
      <c r="A3128" s="43">
        <v>3126</v>
      </c>
      <c r="B3128" t="s">
        <v>9371</v>
      </c>
      <c r="C3128" t="s">
        <v>9372</v>
      </c>
      <c r="D3128">
        <v>997706</v>
      </c>
      <c r="E3128">
        <v>120</v>
      </c>
      <c r="F3128">
        <v>107</v>
      </c>
      <c r="G3128">
        <v>161</v>
      </c>
      <c r="J3128">
        <v>1970</v>
      </c>
      <c r="K3128">
        <v>2010</v>
      </c>
      <c r="L3128">
        <v>2</v>
      </c>
      <c r="M3128">
        <v>7</v>
      </c>
      <c r="O3128" t="s">
        <v>9373</v>
      </c>
      <c r="P3128">
        <v>5</v>
      </c>
      <c r="Q3128">
        <v>6</v>
      </c>
    </row>
    <row r="3129" spans="1:17" x14ac:dyDescent="0.25">
      <c r="A3129" s="43">
        <v>3127</v>
      </c>
      <c r="B3129" t="s">
        <v>9374</v>
      </c>
      <c r="C3129" t="s">
        <v>9375</v>
      </c>
      <c r="D3129">
        <v>996557</v>
      </c>
      <c r="E3129">
        <v>120</v>
      </c>
      <c r="F3129">
        <v>130</v>
      </c>
      <c r="G3129">
        <v>115</v>
      </c>
      <c r="J3129">
        <v>1983</v>
      </c>
      <c r="K3129">
        <v>1988</v>
      </c>
      <c r="L3129">
        <v>7</v>
      </c>
      <c r="M3129">
        <v>1</v>
      </c>
      <c r="N3129">
        <v>2</v>
      </c>
      <c r="O3129" t="s">
        <v>9376</v>
      </c>
      <c r="P3129">
        <v>5</v>
      </c>
      <c r="Q3129">
        <v>6</v>
      </c>
    </row>
    <row r="3130" spans="1:17" x14ac:dyDescent="0.25">
      <c r="A3130" s="43">
        <v>3128</v>
      </c>
      <c r="B3130" t="s">
        <v>9377</v>
      </c>
      <c r="C3130" t="s">
        <v>9378</v>
      </c>
      <c r="D3130">
        <v>100103478</v>
      </c>
      <c r="E3130">
        <v>131</v>
      </c>
      <c r="F3130">
        <v>120</v>
      </c>
      <c r="G3130">
        <v>120</v>
      </c>
      <c r="J3130">
        <v>2018</v>
      </c>
      <c r="L3130">
        <v>1</v>
      </c>
      <c r="O3130" t="s">
        <v>1002</v>
      </c>
      <c r="P3130">
        <v>5</v>
      </c>
      <c r="Q3130">
        <v>6</v>
      </c>
    </row>
    <row r="3131" spans="1:17" x14ac:dyDescent="0.25">
      <c r="A3131" s="43">
        <v>3129</v>
      </c>
      <c r="B3131" t="s">
        <v>9379</v>
      </c>
      <c r="C3131" t="s">
        <v>9380</v>
      </c>
      <c r="D3131">
        <v>995135</v>
      </c>
      <c r="E3131">
        <v>120</v>
      </c>
      <c r="F3131">
        <v>152</v>
      </c>
      <c r="G3131">
        <v>152</v>
      </c>
      <c r="J3131">
        <v>1970</v>
      </c>
      <c r="L3131">
        <v>2</v>
      </c>
      <c r="M3131">
        <v>7</v>
      </c>
      <c r="O3131" t="s">
        <v>9381</v>
      </c>
      <c r="P3131">
        <v>5</v>
      </c>
      <c r="Q3131">
        <v>6</v>
      </c>
    </row>
    <row r="3132" spans="1:17" x14ac:dyDescent="0.25">
      <c r="A3132" s="43">
        <v>3130</v>
      </c>
      <c r="B3132" t="s">
        <v>9382</v>
      </c>
      <c r="C3132" t="s">
        <v>9383</v>
      </c>
      <c r="D3132">
        <v>993884</v>
      </c>
      <c r="E3132">
        <v>190</v>
      </c>
      <c r="F3132">
        <v>439</v>
      </c>
      <c r="G3132">
        <v>439</v>
      </c>
      <c r="J3132">
        <v>1982</v>
      </c>
      <c r="L3132">
        <v>1</v>
      </c>
      <c r="O3132" t="s">
        <v>9384</v>
      </c>
      <c r="P3132">
        <v>5</v>
      </c>
      <c r="Q3132">
        <v>6</v>
      </c>
    </row>
    <row r="3133" spans="1:17" x14ac:dyDescent="0.25">
      <c r="A3133" s="43">
        <v>3131</v>
      </c>
      <c r="B3133" t="s">
        <v>9385</v>
      </c>
      <c r="C3133" t="s">
        <v>9386</v>
      </c>
      <c r="D3133">
        <v>996563</v>
      </c>
      <c r="E3133">
        <v>120</v>
      </c>
      <c r="F3133">
        <v>130</v>
      </c>
      <c r="G3133">
        <v>130</v>
      </c>
      <c r="J3133">
        <v>1997</v>
      </c>
      <c r="L3133">
        <v>2</v>
      </c>
      <c r="M3133">
        <v>7</v>
      </c>
      <c r="O3133" t="s">
        <v>9387</v>
      </c>
      <c r="P3133">
        <v>5</v>
      </c>
      <c r="Q3133">
        <v>6</v>
      </c>
    </row>
    <row r="3134" spans="1:17" x14ac:dyDescent="0.25">
      <c r="A3134" s="43">
        <v>3132</v>
      </c>
      <c r="B3134" t="s">
        <v>9388</v>
      </c>
      <c r="C3134" t="s">
        <v>9389</v>
      </c>
      <c r="D3134">
        <v>994908</v>
      </c>
      <c r="E3134">
        <v>130</v>
      </c>
      <c r="F3134">
        <v>76</v>
      </c>
      <c r="G3134">
        <v>76</v>
      </c>
      <c r="J3134">
        <v>1993</v>
      </c>
      <c r="L3134">
        <v>1</v>
      </c>
      <c r="O3134" t="s">
        <v>9390</v>
      </c>
      <c r="P3134">
        <v>5</v>
      </c>
      <c r="Q3134">
        <v>6</v>
      </c>
    </row>
    <row r="3135" spans="1:17" x14ac:dyDescent="0.25">
      <c r="A3135" s="43">
        <v>3133</v>
      </c>
      <c r="B3135" t="s">
        <v>9391</v>
      </c>
      <c r="C3135" t="s">
        <v>9392</v>
      </c>
      <c r="D3135">
        <v>996594</v>
      </c>
      <c r="E3135">
        <v>120</v>
      </c>
      <c r="F3135">
        <v>130</v>
      </c>
      <c r="G3135">
        <v>130</v>
      </c>
      <c r="J3135">
        <v>1997</v>
      </c>
      <c r="L3135">
        <v>2</v>
      </c>
      <c r="M3135">
        <v>7</v>
      </c>
      <c r="O3135" t="s">
        <v>9393</v>
      </c>
      <c r="P3135">
        <v>5</v>
      </c>
      <c r="Q3135">
        <v>6</v>
      </c>
    </row>
    <row r="3136" spans="1:17" x14ac:dyDescent="0.25">
      <c r="A3136" s="43">
        <v>3134</v>
      </c>
      <c r="B3136" t="s">
        <v>9394</v>
      </c>
      <c r="C3136" t="s">
        <v>9395</v>
      </c>
      <c r="D3136">
        <v>995622</v>
      </c>
      <c r="E3136">
        <v>120</v>
      </c>
      <c r="F3136">
        <v>277</v>
      </c>
      <c r="G3136">
        <v>230</v>
      </c>
      <c r="J3136">
        <v>2015</v>
      </c>
      <c r="L3136">
        <v>2</v>
      </c>
      <c r="M3136">
        <v>7</v>
      </c>
      <c r="O3136" t="s">
        <v>9396</v>
      </c>
      <c r="P3136">
        <v>5</v>
      </c>
      <c r="Q3136">
        <v>6</v>
      </c>
    </row>
    <row r="3137" spans="1:17" x14ac:dyDescent="0.25">
      <c r="A3137" s="43">
        <v>3135</v>
      </c>
      <c r="B3137" t="s">
        <v>9397</v>
      </c>
      <c r="C3137" t="s">
        <v>9398</v>
      </c>
      <c r="D3137">
        <v>994981</v>
      </c>
      <c r="E3137">
        <v>120</v>
      </c>
      <c r="F3137">
        <v>133</v>
      </c>
      <c r="G3137">
        <v>133</v>
      </c>
      <c r="J3137">
        <v>1972</v>
      </c>
      <c r="L3137">
        <v>2</v>
      </c>
      <c r="M3137">
        <v>7</v>
      </c>
      <c r="N3137">
        <v>2</v>
      </c>
      <c r="O3137" t="s">
        <v>9399</v>
      </c>
      <c r="P3137">
        <v>5</v>
      </c>
      <c r="Q3137">
        <v>6</v>
      </c>
    </row>
    <row r="3138" spans="1:17" x14ac:dyDescent="0.25">
      <c r="A3138" s="43">
        <v>3136</v>
      </c>
      <c r="B3138" t="s">
        <v>9400</v>
      </c>
      <c r="C3138" t="s">
        <v>9401</v>
      </c>
      <c r="D3138">
        <v>2540581</v>
      </c>
      <c r="E3138">
        <v>120</v>
      </c>
      <c r="F3138">
        <v>151</v>
      </c>
      <c r="G3138">
        <v>151</v>
      </c>
      <c r="J3138">
        <v>2004</v>
      </c>
      <c r="L3138">
        <v>1</v>
      </c>
      <c r="O3138" t="s">
        <v>9402</v>
      </c>
      <c r="P3138">
        <v>5</v>
      </c>
      <c r="Q3138">
        <v>6</v>
      </c>
    </row>
    <row r="3139" spans="1:17" x14ac:dyDescent="0.25">
      <c r="A3139" s="43">
        <v>3137</v>
      </c>
      <c r="B3139" t="s">
        <v>9403</v>
      </c>
      <c r="C3139" t="s">
        <v>9404</v>
      </c>
      <c r="D3139">
        <v>2540553</v>
      </c>
      <c r="E3139">
        <v>120</v>
      </c>
      <c r="F3139">
        <v>139</v>
      </c>
      <c r="G3139">
        <v>139</v>
      </c>
      <c r="J3139">
        <v>2000</v>
      </c>
      <c r="L3139">
        <v>1</v>
      </c>
      <c r="O3139" t="s">
        <v>9405</v>
      </c>
      <c r="P3139">
        <v>5</v>
      </c>
      <c r="Q3139">
        <v>6</v>
      </c>
    </row>
    <row r="3140" spans="1:17" x14ac:dyDescent="0.25">
      <c r="A3140" s="43">
        <v>3138</v>
      </c>
      <c r="B3140" t="s">
        <v>9406</v>
      </c>
      <c r="C3140" t="s">
        <v>9407</v>
      </c>
      <c r="D3140">
        <v>996324</v>
      </c>
      <c r="E3140">
        <v>120</v>
      </c>
      <c r="F3140">
        <v>202</v>
      </c>
      <c r="G3140">
        <v>167</v>
      </c>
      <c r="J3140">
        <v>2011</v>
      </c>
      <c r="L3140">
        <v>2</v>
      </c>
      <c r="M3140">
        <v>7</v>
      </c>
      <c r="N3140">
        <v>90</v>
      </c>
      <c r="O3140" t="s">
        <v>9408</v>
      </c>
      <c r="P3140">
        <v>5</v>
      </c>
      <c r="Q3140">
        <v>6</v>
      </c>
    </row>
    <row r="3141" spans="1:17" x14ac:dyDescent="0.25">
      <c r="A3141" s="43">
        <v>3139</v>
      </c>
      <c r="B3141" t="s">
        <v>9409</v>
      </c>
      <c r="C3141" t="s">
        <v>9410</v>
      </c>
      <c r="D3141">
        <v>996638</v>
      </c>
      <c r="E3141">
        <v>120</v>
      </c>
      <c r="F3141">
        <v>105</v>
      </c>
      <c r="G3141">
        <v>150</v>
      </c>
      <c r="J3141">
        <v>1978</v>
      </c>
      <c r="L3141">
        <v>2</v>
      </c>
      <c r="M3141">
        <v>7</v>
      </c>
      <c r="O3141" t="s">
        <v>9411</v>
      </c>
      <c r="P3141">
        <v>5</v>
      </c>
      <c r="Q3141">
        <v>6</v>
      </c>
    </row>
    <row r="3142" spans="1:17" x14ac:dyDescent="0.25">
      <c r="A3142" s="43">
        <v>3140</v>
      </c>
      <c r="B3142" t="s">
        <v>9412</v>
      </c>
      <c r="C3142" t="s">
        <v>9413</v>
      </c>
      <c r="D3142">
        <v>2685052</v>
      </c>
      <c r="E3142">
        <v>130</v>
      </c>
      <c r="F3142">
        <v>60</v>
      </c>
      <c r="G3142">
        <v>119</v>
      </c>
      <c r="J3142">
        <v>2008</v>
      </c>
      <c r="L3142">
        <v>1</v>
      </c>
      <c r="N3142">
        <v>90</v>
      </c>
      <c r="O3142" t="s">
        <v>9414</v>
      </c>
      <c r="P3142">
        <v>5</v>
      </c>
      <c r="Q3142">
        <v>6</v>
      </c>
    </row>
    <row r="3143" spans="1:17" x14ac:dyDescent="0.25">
      <c r="A3143" s="43">
        <v>3141</v>
      </c>
      <c r="B3143" t="s">
        <v>9415</v>
      </c>
      <c r="C3143" t="s">
        <v>9416</v>
      </c>
      <c r="D3143">
        <v>996912</v>
      </c>
      <c r="E3143">
        <v>130</v>
      </c>
      <c r="F3143">
        <v>110</v>
      </c>
      <c r="G3143">
        <v>110</v>
      </c>
      <c r="J3143">
        <v>1966</v>
      </c>
      <c r="L3143">
        <v>1</v>
      </c>
      <c r="O3143" t="s">
        <v>9417</v>
      </c>
      <c r="P3143">
        <v>5</v>
      </c>
      <c r="Q3143">
        <v>6</v>
      </c>
    </row>
    <row r="3144" spans="1:17" x14ac:dyDescent="0.25">
      <c r="A3144" s="43">
        <v>3142</v>
      </c>
      <c r="B3144" t="s">
        <v>9418</v>
      </c>
      <c r="C3144" t="s">
        <v>9419</v>
      </c>
      <c r="D3144">
        <v>995852</v>
      </c>
      <c r="E3144">
        <v>130</v>
      </c>
      <c r="F3144">
        <v>107</v>
      </c>
      <c r="G3144">
        <v>107</v>
      </c>
      <c r="J3144">
        <v>1970</v>
      </c>
      <c r="K3144">
        <v>1983</v>
      </c>
      <c r="L3144">
        <v>1</v>
      </c>
      <c r="N3144">
        <v>2</v>
      </c>
      <c r="O3144" t="s">
        <v>9420</v>
      </c>
      <c r="P3144">
        <v>5</v>
      </c>
      <c r="Q3144">
        <v>6</v>
      </c>
    </row>
    <row r="3145" spans="1:17" x14ac:dyDescent="0.25">
      <c r="A3145" s="43">
        <v>3143</v>
      </c>
      <c r="B3145" t="s">
        <v>9421</v>
      </c>
      <c r="C3145" t="s">
        <v>9422</v>
      </c>
      <c r="D3145">
        <v>995149</v>
      </c>
      <c r="E3145">
        <v>120</v>
      </c>
      <c r="F3145">
        <v>167</v>
      </c>
      <c r="G3145">
        <v>143</v>
      </c>
      <c r="J3145">
        <v>1969</v>
      </c>
      <c r="K3145">
        <v>1988</v>
      </c>
      <c r="L3145">
        <v>2</v>
      </c>
      <c r="M3145">
        <v>7</v>
      </c>
      <c r="O3145" t="s">
        <v>9423</v>
      </c>
      <c r="P3145">
        <v>5</v>
      </c>
      <c r="Q3145">
        <v>6</v>
      </c>
    </row>
    <row r="3146" spans="1:17" x14ac:dyDescent="0.25">
      <c r="A3146" s="43">
        <v>3144</v>
      </c>
      <c r="B3146" t="s">
        <v>9424</v>
      </c>
      <c r="C3146" t="s">
        <v>9425</v>
      </c>
      <c r="D3146">
        <v>994720</v>
      </c>
      <c r="E3146">
        <v>120</v>
      </c>
      <c r="F3146">
        <v>149</v>
      </c>
      <c r="G3146">
        <v>149</v>
      </c>
      <c r="J3146">
        <v>1969</v>
      </c>
      <c r="L3146">
        <v>2</v>
      </c>
      <c r="M3146">
        <v>7</v>
      </c>
      <c r="O3146" t="s">
        <v>9426</v>
      </c>
      <c r="P3146">
        <v>5</v>
      </c>
      <c r="Q3146">
        <v>6</v>
      </c>
    </row>
    <row r="3147" spans="1:17" x14ac:dyDescent="0.25">
      <c r="A3147" s="43">
        <v>3145</v>
      </c>
      <c r="B3147" t="s">
        <v>9427</v>
      </c>
      <c r="C3147" t="s">
        <v>9428</v>
      </c>
      <c r="D3147">
        <v>996981</v>
      </c>
      <c r="E3147">
        <v>120</v>
      </c>
      <c r="F3147">
        <v>144</v>
      </c>
      <c r="G3147">
        <v>235</v>
      </c>
      <c r="J3147">
        <v>1935</v>
      </c>
      <c r="L3147">
        <v>2</v>
      </c>
      <c r="M3147">
        <v>3</v>
      </c>
      <c r="O3147" t="s">
        <v>9429</v>
      </c>
      <c r="P3147">
        <v>5</v>
      </c>
      <c r="Q3147">
        <v>6</v>
      </c>
    </row>
    <row r="3148" spans="1:17" x14ac:dyDescent="0.25">
      <c r="A3148" s="43">
        <v>3146</v>
      </c>
      <c r="B3148" t="s">
        <v>9430</v>
      </c>
      <c r="C3148" t="s">
        <v>9431</v>
      </c>
      <c r="D3148">
        <v>996083</v>
      </c>
      <c r="E3148">
        <v>120</v>
      </c>
      <c r="F3148">
        <v>169</v>
      </c>
      <c r="G3148">
        <v>131</v>
      </c>
      <c r="J3148">
        <v>1956</v>
      </c>
      <c r="K3148">
        <v>1981</v>
      </c>
      <c r="L3148">
        <v>7</v>
      </c>
      <c r="M3148">
        <v>1</v>
      </c>
      <c r="N3148">
        <v>2</v>
      </c>
      <c r="O3148" t="s">
        <v>9432</v>
      </c>
      <c r="P3148">
        <v>5</v>
      </c>
      <c r="Q3148">
        <v>6</v>
      </c>
    </row>
    <row r="3149" spans="1:17" x14ac:dyDescent="0.25">
      <c r="A3149" s="43">
        <v>3147</v>
      </c>
      <c r="B3149" t="s">
        <v>9433</v>
      </c>
      <c r="C3149" t="s">
        <v>9434</v>
      </c>
      <c r="D3149">
        <v>995838</v>
      </c>
      <c r="E3149">
        <v>120</v>
      </c>
      <c r="F3149">
        <v>198</v>
      </c>
      <c r="G3149">
        <v>198</v>
      </c>
      <c r="J3149">
        <v>1970</v>
      </c>
      <c r="L3149">
        <v>2</v>
      </c>
      <c r="M3149">
        <v>7</v>
      </c>
      <c r="N3149">
        <v>2</v>
      </c>
      <c r="O3149" t="s">
        <v>9435</v>
      </c>
      <c r="P3149">
        <v>5</v>
      </c>
      <c r="Q3149">
        <v>6</v>
      </c>
    </row>
    <row r="3150" spans="1:17" x14ac:dyDescent="0.25">
      <c r="A3150" s="43">
        <v>3148</v>
      </c>
      <c r="B3150" t="s">
        <v>9436</v>
      </c>
      <c r="C3150" t="s">
        <v>9437</v>
      </c>
      <c r="D3150">
        <v>996152</v>
      </c>
      <c r="E3150">
        <v>120</v>
      </c>
      <c r="F3150">
        <v>130</v>
      </c>
      <c r="G3150">
        <v>130</v>
      </c>
      <c r="J3150">
        <v>2014</v>
      </c>
      <c r="L3150">
        <v>2</v>
      </c>
      <c r="M3150">
        <v>7</v>
      </c>
      <c r="O3150" t="s">
        <v>9438</v>
      </c>
      <c r="P3150">
        <v>5</v>
      </c>
      <c r="Q3150">
        <v>6</v>
      </c>
    </row>
    <row r="3151" spans="1:17" x14ac:dyDescent="0.25">
      <c r="A3151" s="43">
        <v>3149</v>
      </c>
      <c r="B3151" t="s">
        <v>9439</v>
      </c>
      <c r="C3151" t="s">
        <v>9440</v>
      </c>
      <c r="D3151">
        <v>995220</v>
      </c>
      <c r="E3151">
        <v>120</v>
      </c>
      <c r="F3151">
        <v>164</v>
      </c>
      <c r="G3151">
        <v>143</v>
      </c>
      <c r="J3151">
        <v>1969</v>
      </c>
      <c r="L3151">
        <v>2</v>
      </c>
      <c r="M3151">
        <v>7</v>
      </c>
      <c r="N3151">
        <v>2</v>
      </c>
      <c r="O3151" t="s">
        <v>9441</v>
      </c>
      <c r="P3151">
        <v>5</v>
      </c>
      <c r="Q3151">
        <v>6</v>
      </c>
    </row>
    <row r="3152" spans="1:17" x14ac:dyDescent="0.25">
      <c r="A3152" s="43">
        <v>3150</v>
      </c>
      <c r="B3152" t="s">
        <v>9442</v>
      </c>
      <c r="C3152" t="s">
        <v>9443</v>
      </c>
      <c r="D3152">
        <v>997168</v>
      </c>
      <c r="E3152">
        <v>130</v>
      </c>
      <c r="F3152">
        <v>61</v>
      </c>
      <c r="G3152">
        <v>110</v>
      </c>
      <c r="J3152">
        <v>1966</v>
      </c>
      <c r="L3152">
        <v>1</v>
      </c>
      <c r="O3152" t="s">
        <v>9444</v>
      </c>
      <c r="P3152">
        <v>5</v>
      </c>
      <c r="Q3152">
        <v>6</v>
      </c>
    </row>
    <row r="3153" spans="1:17" x14ac:dyDescent="0.25">
      <c r="A3153" s="43">
        <v>3151</v>
      </c>
      <c r="B3153" t="s">
        <v>9445</v>
      </c>
      <c r="C3153" t="s">
        <v>9446</v>
      </c>
      <c r="D3153">
        <v>996492</v>
      </c>
      <c r="E3153">
        <v>120</v>
      </c>
      <c r="F3153">
        <v>122</v>
      </c>
      <c r="G3153">
        <v>122</v>
      </c>
      <c r="J3153">
        <v>1962</v>
      </c>
      <c r="L3153">
        <v>2</v>
      </c>
      <c r="M3153">
        <v>7</v>
      </c>
      <c r="N3153">
        <v>5</v>
      </c>
      <c r="O3153" t="s">
        <v>9447</v>
      </c>
      <c r="P3153">
        <v>5</v>
      </c>
      <c r="Q3153">
        <v>6</v>
      </c>
    </row>
    <row r="3154" spans="1:17" x14ac:dyDescent="0.25">
      <c r="A3154" s="43">
        <v>3152</v>
      </c>
      <c r="B3154" t="s">
        <v>9448</v>
      </c>
      <c r="C3154" t="s">
        <v>9449</v>
      </c>
      <c r="D3154">
        <v>994611</v>
      </c>
      <c r="E3154">
        <v>130</v>
      </c>
      <c r="F3154">
        <v>107</v>
      </c>
      <c r="G3154">
        <v>107</v>
      </c>
      <c r="J3154">
        <v>1967</v>
      </c>
      <c r="K3154">
        <v>1983</v>
      </c>
      <c r="L3154">
        <v>1</v>
      </c>
      <c r="N3154">
        <v>2</v>
      </c>
      <c r="O3154" t="s">
        <v>9450</v>
      </c>
      <c r="P3154">
        <v>5</v>
      </c>
      <c r="Q3154">
        <v>6</v>
      </c>
    </row>
    <row r="3155" spans="1:17" x14ac:dyDescent="0.25">
      <c r="A3155" s="43">
        <v>3153</v>
      </c>
      <c r="B3155" t="s">
        <v>9451</v>
      </c>
      <c r="C3155" t="s">
        <v>9452</v>
      </c>
      <c r="D3155">
        <v>995794</v>
      </c>
      <c r="E3155">
        <v>120</v>
      </c>
      <c r="F3155">
        <v>177</v>
      </c>
      <c r="G3155">
        <v>154</v>
      </c>
      <c r="J3155">
        <v>1970</v>
      </c>
      <c r="K3155">
        <v>1985</v>
      </c>
      <c r="L3155">
        <v>2</v>
      </c>
      <c r="M3155">
        <v>7</v>
      </c>
      <c r="N3155">
        <v>2</v>
      </c>
      <c r="O3155" t="s">
        <v>9453</v>
      </c>
      <c r="P3155">
        <v>5</v>
      </c>
      <c r="Q3155">
        <v>6</v>
      </c>
    </row>
    <row r="3156" spans="1:17" x14ac:dyDescent="0.25">
      <c r="A3156" s="43">
        <v>3154</v>
      </c>
      <c r="B3156" t="s">
        <v>9454</v>
      </c>
      <c r="C3156" t="s">
        <v>9455</v>
      </c>
      <c r="D3156">
        <v>994794</v>
      </c>
      <c r="E3156">
        <v>120</v>
      </c>
      <c r="F3156">
        <v>114</v>
      </c>
      <c r="G3156">
        <v>114</v>
      </c>
      <c r="J3156">
        <v>1969</v>
      </c>
      <c r="L3156">
        <v>2</v>
      </c>
      <c r="M3156">
        <v>7</v>
      </c>
      <c r="O3156" t="s">
        <v>9456</v>
      </c>
      <c r="P3156">
        <v>5</v>
      </c>
      <c r="Q3156">
        <v>6</v>
      </c>
    </row>
    <row r="3157" spans="1:17" x14ac:dyDescent="0.25">
      <c r="A3157" s="43">
        <v>3155</v>
      </c>
      <c r="B3157" t="s">
        <v>9457</v>
      </c>
      <c r="C3157" t="s">
        <v>9458</v>
      </c>
      <c r="D3157">
        <v>994756</v>
      </c>
      <c r="E3157">
        <v>130</v>
      </c>
      <c r="F3157">
        <v>126</v>
      </c>
      <c r="G3157">
        <v>126</v>
      </c>
      <c r="J3157">
        <v>1975</v>
      </c>
      <c r="L3157">
        <v>7</v>
      </c>
      <c r="M3157">
        <v>1</v>
      </c>
      <c r="N3157">
        <v>2</v>
      </c>
      <c r="O3157" t="s">
        <v>9459</v>
      </c>
      <c r="P3157">
        <v>5</v>
      </c>
      <c r="Q3157">
        <v>6</v>
      </c>
    </row>
    <row r="3158" spans="1:17" x14ac:dyDescent="0.25">
      <c r="A3158" s="43">
        <v>3156</v>
      </c>
      <c r="B3158" t="s">
        <v>9460</v>
      </c>
      <c r="C3158" t="s">
        <v>9461</v>
      </c>
      <c r="D3158">
        <v>993832</v>
      </c>
      <c r="E3158">
        <v>120</v>
      </c>
      <c r="F3158">
        <v>109</v>
      </c>
      <c r="G3158">
        <v>109</v>
      </c>
      <c r="J3158">
        <v>1973</v>
      </c>
      <c r="L3158">
        <v>2</v>
      </c>
      <c r="M3158">
        <v>7</v>
      </c>
      <c r="N3158">
        <v>1</v>
      </c>
      <c r="O3158" t="s">
        <v>9462</v>
      </c>
      <c r="P3158">
        <v>5</v>
      </c>
      <c r="Q3158">
        <v>6</v>
      </c>
    </row>
    <row r="3159" spans="1:17" x14ac:dyDescent="0.25">
      <c r="A3159" s="43">
        <v>3157</v>
      </c>
      <c r="B3159" t="s">
        <v>9463</v>
      </c>
      <c r="C3159" t="s">
        <v>9464</v>
      </c>
      <c r="D3159">
        <v>100040518</v>
      </c>
      <c r="E3159">
        <v>120</v>
      </c>
      <c r="F3159">
        <v>193</v>
      </c>
      <c r="G3159">
        <v>149</v>
      </c>
      <c r="J3159">
        <v>2012</v>
      </c>
      <c r="L3159">
        <v>2</v>
      </c>
      <c r="M3159">
        <v>7</v>
      </c>
      <c r="N3159">
        <v>90</v>
      </c>
      <c r="O3159" t="s">
        <v>9465</v>
      </c>
      <c r="P3159">
        <v>5</v>
      </c>
      <c r="Q3159">
        <v>6</v>
      </c>
    </row>
    <row r="3160" spans="1:17" x14ac:dyDescent="0.25">
      <c r="A3160" s="43">
        <v>3158</v>
      </c>
      <c r="B3160" t="s">
        <v>9466</v>
      </c>
      <c r="C3160" t="s">
        <v>9467</v>
      </c>
      <c r="D3160">
        <v>997390</v>
      </c>
      <c r="E3160">
        <v>120</v>
      </c>
      <c r="F3160">
        <v>165</v>
      </c>
      <c r="G3160">
        <v>165</v>
      </c>
      <c r="J3160">
        <v>1961</v>
      </c>
      <c r="K3160">
        <v>2007</v>
      </c>
      <c r="L3160">
        <v>2</v>
      </c>
      <c r="M3160">
        <v>7</v>
      </c>
      <c r="N3160">
        <v>2</v>
      </c>
      <c r="O3160" t="s">
        <v>9468</v>
      </c>
      <c r="P3160">
        <v>5</v>
      </c>
      <c r="Q3160">
        <v>6</v>
      </c>
    </row>
    <row r="3161" spans="1:17" x14ac:dyDescent="0.25">
      <c r="A3161" s="43">
        <v>3159</v>
      </c>
      <c r="B3161" t="s">
        <v>9469</v>
      </c>
      <c r="C3161" t="s">
        <v>9470</v>
      </c>
      <c r="D3161">
        <v>997536</v>
      </c>
      <c r="E3161">
        <v>130</v>
      </c>
      <c r="F3161">
        <v>101</v>
      </c>
      <c r="G3161">
        <v>101</v>
      </c>
      <c r="J3161">
        <v>1964</v>
      </c>
      <c r="L3161">
        <v>2</v>
      </c>
      <c r="M3161">
        <v>7</v>
      </c>
      <c r="O3161" t="s">
        <v>9471</v>
      </c>
      <c r="P3161">
        <v>5</v>
      </c>
      <c r="Q3161">
        <v>6</v>
      </c>
    </row>
    <row r="3162" spans="1:17" x14ac:dyDescent="0.25">
      <c r="A3162" s="43">
        <v>3160</v>
      </c>
      <c r="B3162" t="s">
        <v>9472</v>
      </c>
      <c r="C3162" t="s">
        <v>9473</v>
      </c>
      <c r="D3162">
        <v>100089001</v>
      </c>
      <c r="E3162">
        <v>130</v>
      </c>
      <c r="F3162">
        <v>135</v>
      </c>
      <c r="G3162">
        <v>135</v>
      </c>
      <c r="J3162">
        <v>2015</v>
      </c>
      <c r="L3162">
        <v>1</v>
      </c>
      <c r="O3162" t="s">
        <v>9474</v>
      </c>
      <c r="P3162">
        <v>5</v>
      </c>
      <c r="Q3162">
        <v>6</v>
      </c>
    </row>
    <row r="3163" spans="1:17" x14ac:dyDescent="0.25">
      <c r="A3163" s="43">
        <v>3161</v>
      </c>
      <c r="B3163" t="s">
        <v>9475</v>
      </c>
      <c r="C3163" t="s">
        <v>9476</v>
      </c>
      <c r="D3163">
        <v>2691162</v>
      </c>
      <c r="E3163">
        <v>130</v>
      </c>
      <c r="F3163">
        <v>56</v>
      </c>
      <c r="G3163">
        <v>108</v>
      </c>
      <c r="J3163">
        <v>2008</v>
      </c>
      <c r="L3163">
        <v>2</v>
      </c>
      <c r="M3163">
        <v>7</v>
      </c>
      <c r="N3163">
        <v>90</v>
      </c>
      <c r="O3163" t="s">
        <v>9477</v>
      </c>
      <c r="P3163">
        <v>5</v>
      </c>
      <c r="Q3163">
        <v>6</v>
      </c>
    </row>
    <row r="3164" spans="1:17" x14ac:dyDescent="0.25">
      <c r="A3164" s="43">
        <v>3162</v>
      </c>
      <c r="B3164" t="s">
        <v>9478</v>
      </c>
      <c r="C3164" t="s">
        <v>9479</v>
      </c>
      <c r="D3164">
        <v>996221</v>
      </c>
      <c r="E3164">
        <v>120</v>
      </c>
      <c r="F3164">
        <v>104</v>
      </c>
      <c r="G3164">
        <v>172</v>
      </c>
      <c r="J3164">
        <v>1981</v>
      </c>
      <c r="L3164">
        <v>2</v>
      </c>
      <c r="M3164">
        <v>7</v>
      </c>
      <c r="N3164">
        <v>2</v>
      </c>
      <c r="O3164" t="s">
        <v>9480</v>
      </c>
      <c r="P3164">
        <v>5</v>
      </c>
      <c r="Q3164">
        <v>6</v>
      </c>
    </row>
    <row r="3165" spans="1:17" x14ac:dyDescent="0.25">
      <c r="A3165" s="43">
        <v>3163</v>
      </c>
      <c r="B3165" t="s">
        <v>9481</v>
      </c>
      <c r="C3165" t="s">
        <v>9482</v>
      </c>
      <c r="D3165">
        <v>993644</v>
      </c>
      <c r="E3165">
        <v>120</v>
      </c>
      <c r="F3165">
        <v>153</v>
      </c>
      <c r="G3165">
        <v>134</v>
      </c>
      <c r="J3165">
        <v>1971</v>
      </c>
      <c r="K3165">
        <v>1985</v>
      </c>
      <c r="L3165">
        <v>2</v>
      </c>
      <c r="M3165">
        <v>7</v>
      </c>
      <c r="N3165">
        <v>2</v>
      </c>
      <c r="O3165" t="s">
        <v>9483</v>
      </c>
      <c r="P3165">
        <v>5</v>
      </c>
      <c r="Q3165">
        <v>6</v>
      </c>
    </row>
    <row r="3166" spans="1:17" x14ac:dyDescent="0.25">
      <c r="A3166" s="43">
        <v>3164</v>
      </c>
      <c r="B3166" t="s">
        <v>9484</v>
      </c>
      <c r="C3166" t="s">
        <v>9485</v>
      </c>
      <c r="D3166">
        <v>994099</v>
      </c>
      <c r="E3166">
        <v>120</v>
      </c>
      <c r="F3166">
        <v>109</v>
      </c>
      <c r="G3166">
        <v>109</v>
      </c>
      <c r="J3166">
        <v>1973</v>
      </c>
      <c r="L3166">
        <v>2</v>
      </c>
      <c r="M3166">
        <v>7</v>
      </c>
      <c r="O3166" t="s">
        <v>9486</v>
      </c>
      <c r="P3166">
        <v>5</v>
      </c>
      <c r="Q3166">
        <v>6</v>
      </c>
    </row>
    <row r="3167" spans="1:17" x14ac:dyDescent="0.25">
      <c r="A3167" s="43">
        <v>3165</v>
      </c>
      <c r="B3167" t="s">
        <v>9487</v>
      </c>
      <c r="C3167" t="s">
        <v>9488</v>
      </c>
      <c r="D3167">
        <v>995859</v>
      </c>
      <c r="E3167">
        <v>120</v>
      </c>
      <c r="F3167">
        <v>142</v>
      </c>
      <c r="G3167">
        <v>117</v>
      </c>
      <c r="J3167">
        <v>1975</v>
      </c>
      <c r="K3167">
        <v>1991</v>
      </c>
      <c r="L3167">
        <v>2</v>
      </c>
      <c r="M3167">
        <v>7</v>
      </c>
      <c r="O3167" t="s">
        <v>9489</v>
      </c>
      <c r="P3167">
        <v>5</v>
      </c>
      <c r="Q3167">
        <v>6</v>
      </c>
    </row>
    <row r="3168" spans="1:17" x14ac:dyDescent="0.25">
      <c r="A3168" s="43">
        <v>3166</v>
      </c>
      <c r="B3168" t="s">
        <v>9490</v>
      </c>
      <c r="C3168" t="s">
        <v>9491</v>
      </c>
      <c r="D3168">
        <v>996449</v>
      </c>
      <c r="E3168">
        <v>120</v>
      </c>
      <c r="F3168">
        <v>112</v>
      </c>
      <c r="G3168">
        <v>112</v>
      </c>
      <c r="J3168">
        <v>1954</v>
      </c>
      <c r="L3168">
        <v>2</v>
      </c>
      <c r="M3168">
        <v>7</v>
      </c>
      <c r="N3168">
        <v>2</v>
      </c>
      <c r="O3168" t="s">
        <v>9492</v>
      </c>
      <c r="P3168">
        <v>5</v>
      </c>
      <c r="Q3168">
        <v>6</v>
      </c>
    </row>
    <row r="3169" spans="1:17" x14ac:dyDescent="0.25">
      <c r="A3169" s="43">
        <v>3167</v>
      </c>
      <c r="B3169" t="s">
        <v>9493</v>
      </c>
      <c r="C3169" t="s">
        <v>9494</v>
      </c>
      <c r="D3169">
        <v>994131</v>
      </c>
      <c r="E3169">
        <v>130</v>
      </c>
      <c r="F3169">
        <v>123</v>
      </c>
      <c r="G3169">
        <v>107</v>
      </c>
      <c r="J3169">
        <v>1967</v>
      </c>
      <c r="K3169">
        <v>1990</v>
      </c>
      <c r="L3169">
        <v>1</v>
      </c>
      <c r="O3169" t="s">
        <v>9495</v>
      </c>
      <c r="P3169">
        <v>5</v>
      </c>
      <c r="Q3169">
        <v>6</v>
      </c>
    </row>
    <row r="3170" spans="1:17" x14ac:dyDescent="0.25">
      <c r="A3170" s="43">
        <v>3168</v>
      </c>
      <c r="B3170" t="s">
        <v>9496</v>
      </c>
      <c r="C3170" t="s">
        <v>9497</v>
      </c>
      <c r="D3170">
        <v>2691203</v>
      </c>
      <c r="E3170">
        <v>130</v>
      </c>
      <c r="F3170">
        <v>62</v>
      </c>
      <c r="G3170">
        <v>119</v>
      </c>
      <c r="J3170">
        <v>2008</v>
      </c>
      <c r="L3170">
        <v>2</v>
      </c>
      <c r="M3170">
        <v>7</v>
      </c>
      <c r="N3170">
        <v>90</v>
      </c>
      <c r="O3170" t="s">
        <v>9498</v>
      </c>
      <c r="P3170">
        <v>5</v>
      </c>
      <c r="Q3170">
        <v>6</v>
      </c>
    </row>
    <row r="3171" spans="1:17" x14ac:dyDescent="0.25">
      <c r="A3171" s="43">
        <v>3169</v>
      </c>
      <c r="B3171" t="s">
        <v>9499</v>
      </c>
      <c r="C3171" t="s">
        <v>9500</v>
      </c>
      <c r="D3171">
        <v>100098581</v>
      </c>
      <c r="E3171">
        <v>131</v>
      </c>
      <c r="F3171">
        <v>120</v>
      </c>
      <c r="G3171">
        <v>120</v>
      </c>
      <c r="J3171">
        <v>2017</v>
      </c>
      <c r="L3171">
        <v>1</v>
      </c>
      <c r="O3171" t="s">
        <v>9501</v>
      </c>
      <c r="P3171">
        <v>5</v>
      </c>
      <c r="Q3171">
        <v>6</v>
      </c>
    </row>
    <row r="3172" spans="1:17" x14ac:dyDescent="0.25">
      <c r="A3172" s="43">
        <v>3170</v>
      </c>
      <c r="B3172" t="s">
        <v>9502</v>
      </c>
      <c r="C3172" t="s">
        <v>9503</v>
      </c>
      <c r="D3172">
        <v>994491</v>
      </c>
      <c r="E3172">
        <v>120</v>
      </c>
      <c r="F3172">
        <v>143</v>
      </c>
      <c r="G3172">
        <v>143</v>
      </c>
      <c r="J3172">
        <v>1972</v>
      </c>
      <c r="L3172">
        <v>2</v>
      </c>
      <c r="M3172">
        <v>7</v>
      </c>
      <c r="O3172" t="s">
        <v>9504</v>
      </c>
      <c r="P3172">
        <v>5</v>
      </c>
      <c r="Q3172">
        <v>6</v>
      </c>
    </row>
    <row r="3173" spans="1:17" x14ac:dyDescent="0.25">
      <c r="A3173" s="43">
        <v>3171</v>
      </c>
      <c r="B3173" t="s">
        <v>9505</v>
      </c>
      <c r="C3173" t="s">
        <v>9506</v>
      </c>
      <c r="D3173">
        <v>994316</v>
      </c>
      <c r="E3173">
        <v>120</v>
      </c>
      <c r="F3173">
        <v>144</v>
      </c>
      <c r="G3173">
        <v>144</v>
      </c>
      <c r="J3173">
        <v>1969</v>
      </c>
      <c r="L3173">
        <v>1</v>
      </c>
      <c r="O3173" t="s">
        <v>9507</v>
      </c>
      <c r="P3173">
        <v>5</v>
      </c>
      <c r="Q3173">
        <v>6</v>
      </c>
    </row>
    <row r="3174" spans="1:17" x14ac:dyDescent="0.25">
      <c r="A3174" s="43">
        <v>3172</v>
      </c>
      <c r="B3174" t="s">
        <v>9508</v>
      </c>
      <c r="C3174" t="s">
        <v>9509</v>
      </c>
      <c r="D3174">
        <v>996130</v>
      </c>
      <c r="E3174">
        <v>120</v>
      </c>
      <c r="F3174">
        <v>102</v>
      </c>
      <c r="G3174">
        <v>148</v>
      </c>
      <c r="J3174">
        <v>1946</v>
      </c>
      <c r="L3174">
        <v>2</v>
      </c>
      <c r="M3174">
        <v>7</v>
      </c>
      <c r="O3174" t="s">
        <v>9510</v>
      </c>
      <c r="P3174">
        <v>5</v>
      </c>
      <c r="Q3174">
        <v>6</v>
      </c>
    </row>
    <row r="3175" spans="1:17" x14ac:dyDescent="0.25">
      <c r="A3175" s="43">
        <v>3173</v>
      </c>
      <c r="B3175" t="s">
        <v>9511</v>
      </c>
      <c r="C3175" t="s">
        <v>4693</v>
      </c>
      <c r="D3175">
        <v>993734</v>
      </c>
      <c r="E3175">
        <v>531</v>
      </c>
      <c r="F3175">
        <v>164</v>
      </c>
      <c r="H3175">
        <v>164</v>
      </c>
      <c r="J3175">
        <v>2004</v>
      </c>
      <c r="L3175">
        <v>2</v>
      </c>
      <c r="M3175">
        <v>7</v>
      </c>
      <c r="O3175" t="s">
        <v>9512</v>
      </c>
      <c r="P3175">
        <v>5</v>
      </c>
      <c r="Q3175">
        <v>6</v>
      </c>
    </row>
    <row r="3176" spans="1:17" x14ac:dyDescent="0.25">
      <c r="A3176" s="43">
        <v>3174</v>
      </c>
      <c r="B3176" t="s">
        <v>9513</v>
      </c>
      <c r="C3176" t="s">
        <v>9514</v>
      </c>
      <c r="D3176">
        <v>993868</v>
      </c>
      <c r="E3176">
        <v>120</v>
      </c>
      <c r="F3176">
        <v>201</v>
      </c>
      <c r="G3176">
        <v>176</v>
      </c>
      <c r="J3176">
        <v>1972</v>
      </c>
      <c r="L3176">
        <v>1</v>
      </c>
      <c r="O3176" t="s">
        <v>9515</v>
      </c>
      <c r="P3176">
        <v>5</v>
      </c>
      <c r="Q3176">
        <v>6</v>
      </c>
    </row>
    <row r="3177" spans="1:17" x14ac:dyDescent="0.25">
      <c r="A3177" s="43">
        <v>3175</v>
      </c>
      <c r="B3177" t="s">
        <v>9516</v>
      </c>
      <c r="C3177" t="s">
        <v>9517</v>
      </c>
      <c r="D3177">
        <v>997676</v>
      </c>
      <c r="E3177">
        <v>130</v>
      </c>
      <c r="F3177">
        <v>72</v>
      </c>
      <c r="G3177">
        <v>124</v>
      </c>
      <c r="J3177">
        <v>1980</v>
      </c>
      <c r="L3177">
        <v>2</v>
      </c>
      <c r="M3177">
        <v>7</v>
      </c>
      <c r="O3177" t="s">
        <v>9518</v>
      </c>
      <c r="P3177">
        <v>5</v>
      </c>
      <c r="Q3177">
        <v>6</v>
      </c>
    </row>
    <row r="3178" spans="1:17" x14ac:dyDescent="0.25">
      <c r="A3178" s="43">
        <v>3176</v>
      </c>
      <c r="B3178" t="s">
        <v>9519</v>
      </c>
      <c r="C3178" t="s">
        <v>9520</v>
      </c>
      <c r="D3178">
        <v>994408</v>
      </c>
      <c r="E3178">
        <v>130</v>
      </c>
      <c r="F3178">
        <v>75</v>
      </c>
      <c r="G3178">
        <v>124</v>
      </c>
      <c r="J3178">
        <v>1975</v>
      </c>
      <c r="L3178">
        <v>1</v>
      </c>
      <c r="N3178">
        <v>2</v>
      </c>
      <c r="O3178" t="s">
        <v>9521</v>
      </c>
      <c r="P3178">
        <v>5</v>
      </c>
      <c r="Q3178">
        <v>6</v>
      </c>
    </row>
    <row r="3179" spans="1:17" x14ac:dyDescent="0.25">
      <c r="A3179" s="43">
        <v>3177</v>
      </c>
      <c r="B3179" t="s">
        <v>9522</v>
      </c>
      <c r="C3179" t="s">
        <v>9523</v>
      </c>
      <c r="D3179">
        <v>996974</v>
      </c>
      <c r="E3179">
        <v>120</v>
      </c>
      <c r="F3179">
        <v>129</v>
      </c>
      <c r="G3179">
        <v>129</v>
      </c>
      <c r="J3179">
        <v>1981</v>
      </c>
      <c r="K3179">
        <v>1993</v>
      </c>
      <c r="L3179">
        <v>2</v>
      </c>
      <c r="M3179">
        <v>7</v>
      </c>
      <c r="N3179">
        <v>4</v>
      </c>
      <c r="O3179" t="s">
        <v>9524</v>
      </c>
      <c r="P3179">
        <v>5</v>
      </c>
      <c r="Q3179">
        <v>6</v>
      </c>
    </row>
    <row r="3180" spans="1:17" x14ac:dyDescent="0.25">
      <c r="A3180" s="43">
        <v>3178</v>
      </c>
      <c r="B3180" t="s">
        <v>9525</v>
      </c>
      <c r="C3180" t="s">
        <v>9526</v>
      </c>
      <c r="D3180">
        <v>2639383</v>
      </c>
      <c r="E3180">
        <v>140</v>
      </c>
      <c r="F3180">
        <v>5388</v>
      </c>
      <c r="G3180">
        <v>4740</v>
      </c>
      <c r="J3180">
        <v>2007</v>
      </c>
      <c r="L3180">
        <v>1</v>
      </c>
      <c r="N3180">
        <v>90</v>
      </c>
      <c r="O3180" t="s">
        <v>9527</v>
      </c>
      <c r="P3180">
        <v>5</v>
      </c>
      <c r="Q3180">
        <v>6</v>
      </c>
    </row>
    <row r="3181" spans="1:17" x14ac:dyDescent="0.25">
      <c r="A3181" s="43">
        <v>3179</v>
      </c>
      <c r="B3181" t="s">
        <v>9528</v>
      </c>
      <c r="C3181" t="s">
        <v>9529</v>
      </c>
      <c r="D3181">
        <v>997155</v>
      </c>
      <c r="E3181">
        <v>130</v>
      </c>
      <c r="F3181">
        <v>63</v>
      </c>
      <c r="G3181">
        <v>113</v>
      </c>
      <c r="J3181">
        <v>1964</v>
      </c>
      <c r="L3181">
        <v>1</v>
      </c>
      <c r="O3181" t="s">
        <v>9530</v>
      </c>
      <c r="P3181">
        <v>5</v>
      </c>
      <c r="Q3181">
        <v>6</v>
      </c>
    </row>
    <row r="3182" spans="1:17" x14ac:dyDescent="0.25">
      <c r="A3182" s="43">
        <v>3180</v>
      </c>
      <c r="B3182" t="s">
        <v>9531</v>
      </c>
      <c r="C3182" t="s">
        <v>9532</v>
      </c>
      <c r="D3182">
        <v>993883</v>
      </c>
      <c r="E3182">
        <v>120</v>
      </c>
      <c r="F3182">
        <v>99</v>
      </c>
      <c r="G3182">
        <v>99</v>
      </c>
      <c r="J3182">
        <v>1967</v>
      </c>
      <c r="L3182">
        <v>1</v>
      </c>
      <c r="O3182" t="s">
        <v>9533</v>
      </c>
      <c r="P3182">
        <v>5</v>
      </c>
      <c r="Q3182">
        <v>6</v>
      </c>
    </row>
    <row r="3183" spans="1:17" x14ac:dyDescent="0.25">
      <c r="A3183" s="43">
        <v>3181</v>
      </c>
      <c r="B3183" t="s">
        <v>9534</v>
      </c>
      <c r="C3183" t="s">
        <v>9535</v>
      </c>
      <c r="D3183">
        <v>994052</v>
      </c>
      <c r="E3183">
        <v>120</v>
      </c>
      <c r="F3183">
        <v>134</v>
      </c>
      <c r="G3183">
        <v>134</v>
      </c>
      <c r="J3183">
        <v>1969</v>
      </c>
      <c r="L3183">
        <v>2</v>
      </c>
      <c r="M3183">
        <v>7</v>
      </c>
      <c r="O3183" t="s">
        <v>9536</v>
      </c>
      <c r="P3183">
        <v>5</v>
      </c>
      <c r="Q3183">
        <v>6</v>
      </c>
    </row>
    <row r="3184" spans="1:17" x14ac:dyDescent="0.25">
      <c r="A3184" s="43">
        <v>3182</v>
      </c>
      <c r="B3184" t="s">
        <v>9537</v>
      </c>
      <c r="C3184" t="s">
        <v>9538</v>
      </c>
      <c r="D3184">
        <v>996846</v>
      </c>
      <c r="E3184">
        <v>120</v>
      </c>
      <c r="F3184">
        <v>274</v>
      </c>
      <c r="G3184">
        <v>216</v>
      </c>
      <c r="J3184">
        <v>2013</v>
      </c>
      <c r="L3184">
        <v>2</v>
      </c>
      <c r="M3184">
        <v>7</v>
      </c>
      <c r="N3184">
        <v>90</v>
      </c>
      <c r="O3184" t="s">
        <v>9539</v>
      </c>
      <c r="P3184">
        <v>5</v>
      </c>
      <c r="Q3184">
        <v>6</v>
      </c>
    </row>
    <row r="3185" spans="1:17" x14ac:dyDescent="0.25">
      <c r="A3185" s="43">
        <v>3183</v>
      </c>
      <c r="B3185" t="s">
        <v>9540</v>
      </c>
      <c r="C3185" t="s">
        <v>9541</v>
      </c>
      <c r="D3185">
        <v>997260</v>
      </c>
      <c r="E3185">
        <v>130</v>
      </c>
      <c r="F3185">
        <v>110</v>
      </c>
      <c r="G3185">
        <v>110</v>
      </c>
      <c r="J3185">
        <v>1966</v>
      </c>
      <c r="L3185">
        <v>1</v>
      </c>
      <c r="O3185" t="s">
        <v>9542</v>
      </c>
      <c r="P3185">
        <v>5</v>
      </c>
      <c r="Q3185">
        <v>6</v>
      </c>
    </row>
    <row r="3186" spans="1:17" x14ac:dyDescent="0.25">
      <c r="A3186" s="43">
        <v>3184</v>
      </c>
      <c r="B3186" t="s">
        <v>9543</v>
      </c>
      <c r="C3186" t="s">
        <v>9544</v>
      </c>
      <c r="D3186">
        <v>995837</v>
      </c>
      <c r="E3186">
        <v>130</v>
      </c>
      <c r="F3186">
        <v>107</v>
      </c>
      <c r="G3186">
        <v>107</v>
      </c>
      <c r="J3186">
        <v>1970</v>
      </c>
      <c r="K3186">
        <v>1983</v>
      </c>
      <c r="L3186">
        <v>1</v>
      </c>
      <c r="N3186">
        <v>90</v>
      </c>
      <c r="O3186" t="s">
        <v>9545</v>
      </c>
      <c r="P3186">
        <v>5</v>
      </c>
      <c r="Q3186">
        <v>6</v>
      </c>
    </row>
    <row r="3187" spans="1:17" x14ac:dyDescent="0.25">
      <c r="A3187" s="43">
        <v>3185</v>
      </c>
      <c r="B3187" t="s">
        <v>9546</v>
      </c>
      <c r="C3187" t="s">
        <v>9547</v>
      </c>
      <c r="D3187">
        <v>996653</v>
      </c>
      <c r="E3187">
        <v>130</v>
      </c>
      <c r="F3187">
        <v>61</v>
      </c>
      <c r="G3187">
        <v>109</v>
      </c>
      <c r="J3187">
        <v>1978</v>
      </c>
      <c r="L3187">
        <v>1</v>
      </c>
      <c r="O3187" t="s">
        <v>9548</v>
      </c>
      <c r="P3187">
        <v>5</v>
      </c>
      <c r="Q3187">
        <v>6</v>
      </c>
    </row>
    <row r="3188" spans="1:17" x14ac:dyDescent="0.25">
      <c r="A3188" s="43">
        <v>3186</v>
      </c>
      <c r="B3188" t="s">
        <v>9549</v>
      </c>
      <c r="C3188" t="s">
        <v>9550</v>
      </c>
      <c r="D3188">
        <v>993812</v>
      </c>
      <c r="E3188">
        <v>120</v>
      </c>
      <c r="F3188">
        <v>109</v>
      </c>
      <c r="G3188">
        <v>109</v>
      </c>
      <c r="J3188">
        <v>1973</v>
      </c>
      <c r="L3188">
        <v>2</v>
      </c>
      <c r="M3188">
        <v>7</v>
      </c>
      <c r="O3188" t="s">
        <v>9551</v>
      </c>
      <c r="P3188">
        <v>5</v>
      </c>
      <c r="Q3188">
        <v>6</v>
      </c>
    </row>
    <row r="3189" spans="1:17" x14ac:dyDescent="0.25">
      <c r="A3189" s="43">
        <v>3187</v>
      </c>
      <c r="B3189" t="s">
        <v>9552</v>
      </c>
      <c r="C3189" t="s">
        <v>9553</v>
      </c>
      <c r="D3189">
        <v>997311</v>
      </c>
      <c r="E3189">
        <v>130</v>
      </c>
      <c r="F3189">
        <v>61</v>
      </c>
      <c r="G3189">
        <v>109</v>
      </c>
      <c r="J3189">
        <v>1979</v>
      </c>
      <c r="L3189">
        <v>1</v>
      </c>
      <c r="O3189" t="s">
        <v>9554</v>
      </c>
      <c r="P3189">
        <v>5</v>
      </c>
      <c r="Q3189">
        <v>6</v>
      </c>
    </row>
    <row r="3190" spans="1:17" x14ac:dyDescent="0.25">
      <c r="A3190" s="43">
        <v>3188</v>
      </c>
      <c r="B3190" t="s">
        <v>9555</v>
      </c>
      <c r="C3190" t="s">
        <v>9556</v>
      </c>
      <c r="D3190">
        <v>995123</v>
      </c>
      <c r="E3190">
        <v>120</v>
      </c>
      <c r="F3190">
        <v>104</v>
      </c>
      <c r="G3190">
        <v>174</v>
      </c>
      <c r="J3190">
        <v>1989</v>
      </c>
      <c r="L3190">
        <v>7</v>
      </c>
      <c r="M3190">
        <v>1</v>
      </c>
      <c r="N3190">
        <v>1</v>
      </c>
      <c r="O3190" t="s">
        <v>9557</v>
      </c>
      <c r="P3190">
        <v>5</v>
      </c>
      <c r="Q3190">
        <v>6</v>
      </c>
    </row>
    <row r="3191" spans="1:17" x14ac:dyDescent="0.25">
      <c r="A3191" s="43">
        <v>3189</v>
      </c>
      <c r="B3191" t="s">
        <v>9558</v>
      </c>
      <c r="C3191" t="s">
        <v>9559</v>
      </c>
      <c r="D3191">
        <v>996261</v>
      </c>
      <c r="E3191">
        <v>130</v>
      </c>
      <c r="F3191">
        <v>94</v>
      </c>
      <c r="G3191">
        <v>94</v>
      </c>
      <c r="J3191">
        <v>1959</v>
      </c>
      <c r="K3191">
        <v>1983</v>
      </c>
      <c r="L3191">
        <v>2</v>
      </c>
      <c r="M3191">
        <v>7</v>
      </c>
      <c r="O3191" t="s">
        <v>9560</v>
      </c>
      <c r="P3191">
        <v>5</v>
      </c>
      <c r="Q3191">
        <v>6</v>
      </c>
    </row>
    <row r="3192" spans="1:17" x14ac:dyDescent="0.25">
      <c r="A3192" s="43">
        <v>3190</v>
      </c>
      <c r="B3192" t="s">
        <v>9561</v>
      </c>
      <c r="C3192" t="s">
        <v>9562</v>
      </c>
      <c r="D3192">
        <v>995491</v>
      </c>
      <c r="E3192">
        <v>130</v>
      </c>
      <c r="F3192">
        <v>128</v>
      </c>
      <c r="G3192">
        <v>128</v>
      </c>
      <c r="J3192">
        <v>1977</v>
      </c>
      <c r="L3192">
        <v>1</v>
      </c>
      <c r="N3192">
        <v>0</v>
      </c>
      <c r="O3192" t="s">
        <v>9563</v>
      </c>
      <c r="P3192">
        <v>5</v>
      </c>
      <c r="Q3192">
        <v>6</v>
      </c>
    </row>
    <row r="3193" spans="1:17" x14ac:dyDescent="0.25">
      <c r="A3193" s="43">
        <v>3191</v>
      </c>
      <c r="B3193" t="s">
        <v>9564</v>
      </c>
      <c r="C3193" t="s">
        <v>9565</v>
      </c>
      <c r="D3193">
        <v>995333</v>
      </c>
      <c r="E3193">
        <v>130</v>
      </c>
      <c r="F3193">
        <v>126</v>
      </c>
      <c r="G3193">
        <v>141</v>
      </c>
      <c r="J3193">
        <v>1971</v>
      </c>
      <c r="L3193">
        <v>1</v>
      </c>
      <c r="O3193" t="s">
        <v>9566</v>
      </c>
      <c r="P3193">
        <v>5</v>
      </c>
      <c r="Q3193">
        <v>6</v>
      </c>
    </row>
    <row r="3194" spans="1:17" x14ac:dyDescent="0.25">
      <c r="A3194" s="43">
        <v>3192</v>
      </c>
      <c r="B3194" t="s">
        <v>9567</v>
      </c>
      <c r="C3194" t="s">
        <v>9568</v>
      </c>
      <c r="D3194">
        <v>995233</v>
      </c>
      <c r="E3194">
        <v>120</v>
      </c>
      <c r="F3194">
        <v>179</v>
      </c>
      <c r="G3194">
        <v>143</v>
      </c>
      <c r="J3194">
        <v>1970</v>
      </c>
      <c r="L3194">
        <v>2</v>
      </c>
      <c r="M3194">
        <v>7</v>
      </c>
      <c r="N3194">
        <v>2</v>
      </c>
      <c r="O3194" t="s">
        <v>9569</v>
      </c>
      <c r="P3194">
        <v>5</v>
      </c>
      <c r="Q3194">
        <v>6</v>
      </c>
    </row>
    <row r="3195" spans="1:17" x14ac:dyDescent="0.25">
      <c r="A3195" s="43">
        <v>3193</v>
      </c>
      <c r="B3195" t="s">
        <v>9570</v>
      </c>
      <c r="C3195" t="s">
        <v>9571</v>
      </c>
      <c r="D3195">
        <v>997551</v>
      </c>
      <c r="E3195">
        <v>130</v>
      </c>
      <c r="F3195">
        <v>101</v>
      </c>
      <c r="G3195">
        <v>101</v>
      </c>
      <c r="J3195">
        <v>1964</v>
      </c>
      <c r="L3195">
        <v>2</v>
      </c>
      <c r="M3195">
        <v>7</v>
      </c>
      <c r="N3195">
        <v>2</v>
      </c>
      <c r="O3195" t="s">
        <v>9572</v>
      </c>
      <c r="P3195">
        <v>5</v>
      </c>
      <c r="Q3195">
        <v>6</v>
      </c>
    </row>
    <row r="3196" spans="1:17" x14ac:dyDescent="0.25">
      <c r="A3196" s="43">
        <v>3194</v>
      </c>
      <c r="B3196" t="s">
        <v>9573</v>
      </c>
      <c r="C3196" t="s">
        <v>9574</v>
      </c>
      <c r="D3196">
        <v>997019</v>
      </c>
      <c r="E3196">
        <v>130</v>
      </c>
      <c r="F3196">
        <v>58</v>
      </c>
      <c r="G3196">
        <v>102</v>
      </c>
      <c r="J3196">
        <v>1977</v>
      </c>
      <c r="L3196">
        <v>1</v>
      </c>
      <c r="O3196" t="s">
        <v>9575</v>
      </c>
      <c r="P3196">
        <v>5</v>
      </c>
      <c r="Q3196">
        <v>6</v>
      </c>
    </row>
    <row r="3197" spans="1:17" x14ac:dyDescent="0.25">
      <c r="A3197" s="43">
        <v>3195</v>
      </c>
      <c r="B3197" t="s">
        <v>9576</v>
      </c>
      <c r="C3197" t="s">
        <v>9577</v>
      </c>
      <c r="D3197">
        <v>993951</v>
      </c>
      <c r="E3197">
        <v>120</v>
      </c>
      <c r="F3197">
        <v>166</v>
      </c>
      <c r="G3197">
        <v>166</v>
      </c>
      <c r="J3197">
        <v>1972</v>
      </c>
      <c r="L3197">
        <v>2</v>
      </c>
      <c r="M3197">
        <v>7</v>
      </c>
      <c r="O3197" t="s">
        <v>9578</v>
      </c>
      <c r="P3197">
        <v>5</v>
      </c>
      <c r="Q3197">
        <v>6</v>
      </c>
    </row>
    <row r="3198" spans="1:17" x14ac:dyDescent="0.25">
      <c r="A3198" s="43">
        <v>3196</v>
      </c>
      <c r="B3198" t="s">
        <v>9579</v>
      </c>
      <c r="C3198" t="s">
        <v>9580</v>
      </c>
      <c r="D3198">
        <v>994617</v>
      </c>
      <c r="E3198">
        <v>130</v>
      </c>
      <c r="F3198">
        <v>124</v>
      </c>
      <c r="G3198">
        <v>107</v>
      </c>
      <c r="J3198">
        <v>1969</v>
      </c>
      <c r="K3198">
        <v>1988</v>
      </c>
      <c r="L3198">
        <v>1</v>
      </c>
      <c r="O3198" t="s">
        <v>9581</v>
      </c>
      <c r="P3198">
        <v>5</v>
      </c>
      <c r="Q3198">
        <v>6</v>
      </c>
    </row>
    <row r="3199" spans="1:17" x14ac:dyDescent="0.25">
      <c r="A3199" s="43">
        <v>3197</v>
      </c>
      <c r="B3199" t="s">
        <v>9582</v>
      </c>
      <c r="C3199" t="s">
        <v>9583</v>
      </c>
      <c r="D3199">
        <v>995815</v>
      </c>
      <c r="E3199">
        <v>120</v>
      </c>
      <c r="F3199">
        <v>160</v>
      </c>
      <c r="G3199">
        <v>160</v>
      </c>
      <c r="J3199">
        <v>1971</v>
      </c>
      <c r="L3199">
        <v>2</v>
      </c>
      <c r="M3199">
        <v>7</v>
      </c>
      <c r="N3199">
        <v>2</v>
      </c>
      <c r="O3199" t="s">
        <v>9584</v>
      </c>
      <c r="P3199">
        <v>5</v>
      </c>
      <c r="Q3199">
        <v>6</v>
      </c>
    </row>
    <row r="3200" spans="1:17" x14ac:dyDescent="0.25">
      <c r="A3200" s="43">
        <v>3198</v>
      </c>
      <c r="B3200" t="s">
        <v>9585</v>
      </c>
      <c r="C3200" t="s">
        <v>7814</v>
      </c>
      <c r="D3200">
        <v>995933</v>
      </c>
      <c r="E3200">
        <v>120</v>
      </c>
      <c r="F3200">
        <v>59</v>
      </c>
      <c r="G3200">
        <v>93</v>
      </c>
      <c r="J3200">
        <v>1952</v>
      </c>
      <c r="L3200">
        <v>2</v>
      </c>
      <c r="M3200">
        <v>3</v>
      </c>
      <c r="N3200">
        <v>2</v>
      </c>
      <c r="O3200" t="s">
        <v>9586</v>
      </c>
      <c r="P3200">
        <v>5</v>
      </c>
      <c r="Q3200">
        <v>6</v>
      </c>
    </row>
    <row r="3201" spans="1:17" x14ac:dyDescent="0.25">
      <c r="A3201" s="43">
        <v>3199</v>
      </c>
      <c r="B3201" t="s">
        <v>9587</v>
      </c>
      <c r="C3201" t="s">
        <v>9588</v>
      </c>
      <c r="D3201">
        <v>994727</v>
      </c>
      <c r="E3201">
        <v>130</v>
      </c>
      <c r="F3201">
        <v>104</v>
      </c>
      <c r="G3201">
        <v>104</v>
      </c>
      <c r="J3201">
        <v>1993</v>
      </c>
      <c r="L3201">
        <v>1</v>
      </c>
      <c r="O3201" t="s">
        <v>9589</v>
      </c>
      <c r="P3201">
        <v>5</v>
      </c>
      <c r="Q3201">
        <v>6</v>
      </c>
    </row>
    <row r="3202" spans="1:17" x14ac:dyDescent="0.25">
      <c r="A3202" s="43">
        <v>3200</v>
      </c>
      <c r="B3202" t="s">
        <v>9590</v>
      </c>
      <c r="C3202" t="s">
        <v>9591</v>
      </c>
      <c r="D3202">
        <v>993736</v>
      </c>
      <c r="E3202">
        <v>120</v>
      </c>
      <c r="F3202">
        <v>109</v>
      </c>
      <c r="G3202">
        <v>109</v>
      </c>
      <c r="J3202">
        <v>1973</v>
      </c>
      <c r="L3202">
        <v>5</v>
      </c>
      <c r="M3202">
        <v>7</v>
      </c>
      <c r="O3202" t="s">
        <v>9592</v>
      </c>
      <c r="P3202">
        <v>5</v>
      </c>
      <c r="Q3202">
        <v>6</v>
      </c>
    </row>
    <row r="3203" spans="1:17" x14ac:dyDescent="0.25">
      <c r="A3203" s="43">
        <v>3201</v>
      </c>
      <c r="B3203" t="s">
        <v>9593</v>
      </c>
      <c r="C3203" t="s">
        <v>9594</v>
      </c>
      <c r="D3203">
        <v>997071</v>
      </c>
      <c r="E3203">
        <v>120</v>
      </c>
      <c r="F3203">
        <v>123</v>
      </c>
      <c r="G3203">
        <v>212</v>
      </c>
      <c r="J3203">
        <v>1937</v>
      </c>
      <c r="K3203">
        <v>1967</v>
      </c>
      <c r="L3203">
        <v>2</v>
      </c>
      <c r="M3203">
        <v>3</v>
      </c>
      <c r="N3203">
        <v>2</v>
      </c>
      <c r="O3203" t="s">
        <v>9595</v>
      </c>
      <c r="P3203">
        <v>5</v>
      </c>
      <c r="Q3203">
        <v>6</v>
      </c>
    </row>
    <row r="3204" spans="1:17" x14ac:dyDescent="0.25">
      <c r="A3204" s="43">
        <v>3202</v>
      </c>
      <c r="B3204" t="s">
        <v>9596</v>
      </c>
      <c r="C3204" t="s">
        <v>9597</v>
      </c>
      <c r="D3204">
        <v>994632</v>
      </c>
      <c r="E3204">
        <v>130</v>
      </c>
      <c r="F3204">
        <v>79</v>
      </c>
      <c r="G3204">
        <v>131</v>
      </c>
      <c r="J3204">
        <v>1975</v>
      </c>
      <c r="L3204">
        <v>1</v>
      </c>
      <c r="N3204">
        <v>0</v>
      </c>
      <c r="O3204" t="s">
        <v>9598</v>
      </c>
      <c r="P3204">
        <v>5</v>
      </c>
      <c r="Q3204">
        <v>6</v>
      </c>
    </row>
    <row r="3205" spans="1:17" x14ac:dyDescent="0.25">
      <c r="A3205" s="43">
        <v>3203</v>
      </c>
      <c r="B3205" t="s">
        <v>9599</v>
      </c>
      <c r="C3205" t="s">
        <v>9600</v>
      </c>
      <c r="D3205">
        <v>995889</v>
      </c>
      <c r="E3205">
        <v>120</v>
      </c>
      <c r="F3205">
        <v>132</v>
      </c>
      <c r="G3205">
        <v>235</v>
      </c>
      <c r="J3205">
        <v>1960</v>
      </c>
      <c r="K3205">
        <v>2003</v>
      </c>
      <c r="L3205">
        <v>2</v>
      </c>
      <c r="M3205">
        <v>7</v>
      </c>
      <c r="N3205">
        <v>2</v>
      </c>
      <c r="O3205" t="s">
        <v>9601</v>
      </c>
      <c r="P3205">
        <v>5</v>
      </c>
      <c r="Q3205">
        <v>6</v>
      </c>
    </row>
    <row r="3206" spans="1:17" x14ac:dyDescent="0.25">
      <c r="A3206" s="43">
        <v>3204</v>
      </c>
      <c r="B3206" t="s">
        <v>9602</v>
      </c>
      <c r="C3206" t="s">
        <v>9603</v>
      </c>
      <c r="D3206">
        <v>996558</v>
      </c>
      <c r="E3206">
        <v>120</v>
      </c>
      <c r="F3206">
        <v>130</v>
      </c>
      <c r="G3206">
        <v>130</v>
      </c>
      <c r="J3206">
        <v>1978</v>
      </c>
      <c r="K3206">
        <v>1985</v>
      </c>
      <c r="L3206">
        <v>2</v>
      </c>
      <c r="M3206">
        <v>7</v>
      </c>
      <c r="O3206" t="s">
        <v>9604</v>
      </c>
      <c r="P3206">
        <v>5</v>
      </c>
      <c r="Q3206">
        <v>6</v>
      </c>
    </row>
    <row r="3207" spans="1:17" x14ac:dyDescent="0.25">
      <c r="A3207" s="43">
        <v>3205</v>
      </c>
      <c r="B3207" t="s">
        <v>9605</v>
      </c>
      <c r="C3207" t="s">
        <v>9606</v>
      </c>
      <c r="D3207">
        <v>2691198</v>
      </c>
      <c r="E3207">
        <v>130</v>
      </c>
      <c r="F3207">
        <v>56</v>
      </c>
      <c r="G3207">
        <v>108</v>
      </c>
      <c r="J3207">
        <v>2008</v>
      </c>
      <c r="L3207">
        <v>2</v>
      </c>
      <c r="M3207">
        <v>7</v>
      </c>
      <c r="N3207">
        <v>90</v>
      </c>
      <c r="O3207" t="s">
        <v>9607</v>
      </c>
      <c r="P3207">
        <v>5</v>
      </c>
      <c r="Q3207">
        <v>6</v>
      </c>
    </row>
    <row r="3208" spans="1:17" x14ac:dyDescent="0.25">
      <c r="A3208" s="43">
        <v>3206</v>
      </c>
      <c r="B3208" t="s">
        <v>9608</v>
      </c>
      <c r="C3208" t="s">
        <v>9609</v>
      </c>
      <c r="D3208">
        <v>993722</v>
      </c>
      <c r="E3208">
        <v>120</v>
      </c>
      <c r="F3208">
        <v>134</v>
      </c>
      <c r="G3208">
        <v>134</v>
      </c>
      <c r="J3208">
        <v>1969</v>
      </c>
      <c r="L3208">
        <v>2</v>
      </c>
      <c r="M3208">
        <v>7</v>
      </c>
      <c r="O3208" t="s">
        <v>9610</v>
      </c>
      <c r="P3208">
        <v>5</v>
      </c>
      <c r="Q3208">
        <v>6</v>
      </c>
    </row>
    <row r="3209" spans="1:17" x14ac:dyDescent="0.25">
      <c r="A3209" s="43">
        <v>3207</v>
      </c>
      <c r="B3209" t="s">
        <v>9611</v>
      </c>
      <c r="C3209" t="s">
        <v>9612</v>
      </c>
      <c r="D3209">
        <v>2540565</v>
      </c>
      <c r="E3209">
        <v>130</v>
      </c>
      <c r="F3209">
        <v>133</v>
      </c>
      <c r="G3209">
        <v>133</v>
      </c>
      <c r="J3209">
        <v>2000</v>
      </c>
      <c r="L3209">
        <v>1</v>
      </c>
      <c r="O3209" t="s">
        <v>9613</v>
      </c>
      <c r="P3209">
        <v>5</v>
      </c>
      <c r="Q3209">
        <v>6</v>
      </c>
    </row>
    <row r="3210" spans="1:17" x14ac:dyDescent="0.25">
      <c r="A3210" s="43">
        <v>3208</v>
      </c>
      <c r="B3210" t="s">
        <v>9614</v>
      </c>
      <c r="C3210" t="s">
        <v>9615</v>
      </c>
      <c r="D3210">
        <v>996460</v>
      </c>
      <c r="E3210">
        <v>120</v>
      </c>
      <c r="F3210">
        <v>140</v>
      </c>
      <c r="G3210">
        <v>140</v>
      </c>
      <c r="J3210">
        <v>1997</v>
      </c>
      <c r="L3210">
        <v>2</v>
      </c>
      <c r="M3210">
        <v>7</v>
      </c>
      <c r="O3210" t="s">
        <v>9616</v>
      </c>
      <c r="P3210">
        <v>5</v>
      </c>
      <c r="Q3210">
        <v>6</v>
      </c>
    </row>
    <row r="3211" spans="1:17" x14ac:dyDescent="0.25">
      <c r="A3211" s="43">
        <v>3209</v>
      </c>
      <c r="B3211" t="s">
        <v>9617</v>
      </c>
      <c r="C3211" t="s">
        <v>9618</v>
      </c>
      <c r="D3211">
        <v>997174</v>
      </c>
      <c r="E3211">
        <v>130</v>
      </c>
      <c r="F3211">
        <v>52</v>
      </c>
      <c r="G3211">
        <v>91</v>
      </c>
      <c r="J3211">
        <v>1967</v>
      </c>
      <c r="L3211">
        <v>7</v>
      </c>
      <c r="M3211">
        <v>1</v>
      </c>
      <c r="N3211">
        <v>2</v>
      </c>
      <c r="O3211" t="s">
        <v>9619</v>
      </c>
      <c r="P3211">
        <v>5</v>
      </c>
      <c r="Q3211">
        <v>6</v>
      </c>
    </row>
    <row r="3212" spans="1:17" x14ac:dyDescent="0.25">
      <c r="A3212" s="43">
        <v>3210</v>
      </c>
      <c r="B3212" t="s">
        <v>9620</v>
      </c>
      <c r="C3212" t="s">
        <v>9621</v>
      </c>
      <c r="D3212">
        <v>997696</v>
      </c>
      <c r="E3212">
        <v>120</v>
      </c>
      <c r="F3212">
        <v>151</v>
      </c>
      <c r="G3212">
        <v>151</v>
      </c>
      <c r="J3212">
        <v>1969</v>
      </c>
      <c r="K3212">
        <v>1978</v>
      </c>
      <c r="L3212">
        <v>2</v>
      </c>
      <c r="M3212">
        <v>7</v>
      </c>
      <c r="N3212">
        <v>4</v>
      </c>
      <c r="O3212" t="s">
        <v>9622</v>
      </c>
      <c r="P3212">
        <v>5</v>
      </c>
      <c r="Q3212">
        <v>6</v>
      </c>
    </row>
    <row r="3213" spans="1:17" x14ac:dyDescent="0.25">
      <c r="A3213" s="43">
        <v>3211</v>
      </c>
      <c r="B3213" t="s">
        <v>9623</v>
      </c>
      <c r="C3213" t="s">
        <v>9624</v>
      </c>
      <c r="D3213">
        <v>996674</v>
      </c>
      <c r="E3213">
        <v>130</v>
      </c>
      <c r="F3213">
        <v>58</v>
      </c>
      <c r="G3213">
        <v>102</v>
      </c>
      <c r="J3213">
        <v>1977</v>
      </c>
      <c r="L3213">
        <v>1</v>
      </c>
      <c r="O3213" t="s">
        <v>9625</v>
      </c>
      <c r="P3213">
        <v>5</v>
      </c>
      <c r="Q3213">
        <v>6</v>
      </c>
    </row>
    <row r="3214" spans="1:17" x14ac:dyDescent="0.25">
      <c r="A3214" s="43">
        <v>3212</v>
      </c>
      <c r="B3214" t="s">
        <v>9626</v>
      </c>
      <c r="C3214" t="s">
        <v>9627</v>
      </c>
      <c r="D3214">
        <v>997614</v>
      </c>
      <c r="E3214">
        <v>130</v>
      </c>
      <c r="F3214">
        <v>120</v>
      </c>
      <c r="G3214">
        <v>120</v>
      </c>
      <c r="J3214">
        <v>1966</v>
      </c>
      <c r="K3214">
        <v>1975</v>
      </c>
      <c r="L3214">
        <v>2</v>
      </c>
      <c r="M3214">
        <v>7</v>
      </c>
      <c r="O3214" t="s">
        <v>9628</v>
      </c>
      <c r="P3214">
        <v>5</v>
      </c>
      <c r="Q3214">
        <v>6</v>
      </c>
    </row>
    <row r="3215" spans="1:17" x14ac:dyDescent="0.25">
      <c r="A3215" s="43">
        <v>3213</v>
      </c>
      <c r="B3215" t="s">
        <v>9629</v>
      </c>
      <c r="C3215" t="s">
        <v>9630</v>
      </c>
      <c r="D3215">
        <v>996452</v>
      </c>
      <c r="E3215">
        <v>120</v>
      </c>
      <c r="F3215">
        <v>144</v>
      </c>
      <c r="G3215">
        <v>144</v>
      </c>
      <c r="J3215">
        <v>1957</v>
      </c>
      <c r="K3215">
        <v>1999</v>
      </c>
      <c r="L3215">
        <v>2</v>
      </c>
      <c r="M3215">
        <v>7</v>
      </c>
      <c r="N3215">
        <v>2</v>
      </c>
      <c r="O3215" t="s">
        <v>9631</v>
      </c>
      <c r="P3215">
        <v>5</v>
      </c>
      <c r="Q3215">
        <v>6</v>
      </c>
    </row>
    <row r="3216" spans="1:17" x14ac:dyDescent="0.25">
      <c r="A3216" s="43">
        <v>3214</v>
      </c>
      <c r="B3216" t="s">
        <v>9632</v>
      </c>
      <c r="C3216" t="s">
        <v>9633</v>
      </c>
      <c r="D3216">
        <v>995354</v>
      </c>
      <c r="E3216">
        <v>130</v>
      </c>
      <c r="F3216">
        <v>126</v>
      </c>
      <c r="G3216">
        <v>126</v>
      </c>
      <c r="J3216">
        <v>1976</v>
      </c>
      <c r="L3216">
        <v>7</v>
      </c>
      <c r="M3216">
        <v>1</v>
      </c>
      <c r="O3216" t="s">
        <v>9634</v>
      </c>
      <c r="P3216">
        <v>5</v>
      </c>
      <c r="Q3216">
        <v>6</v>
      </c>
    </row>
    <row r="3217" spans="1:17" x14ac:dyDescent="0.25">
      <c r="A3217" s="43">
        <v>3215</v>
      </c>
      <c r="B3217" t="s">
        <v>9635</v>
      </c>
      <c r="C3217" t="s">
        <v>9636</v>
      </c>
      <c r="D3217">
        <v>994499</v>
      </c>
      <c r="E3217">
        <v>120</v>
      </c>
      <c r="F3217">
        <v>119</v>
      </c>
      <c r="G3217">
        <v>198</v>
      </c>
      <c r="J3217">
        <v>1989</v>
      </c>
      <c r="L3217">
        <v>2</v>
      </c>
      <c r="M3217">
        <v>7</v>
      </c>
      <c r="N3217">
        <v>2</v>
      </c>
      <c r="O3217" t="s">
        <v>9637</v>
      </c>
      <c r="P3217">
        <v>5</v>
      </c>
      <c r="Q3217">
        <v>6</v>
      </c>
    </row>
    <row r="3218" spans="1:17" x14ac:dyDescent="0.25">
      <c r="A3218" s="43">
        <v>3216</v>
      </c>
      <c r="B3218" t="s">
        <v>9638</v>
      </c>
      <c r="C3218" t="s">
        <v>9639</v>
      </c>
      <c r="D3218">
        <v>2685028</v>
      </c>
      <c r="E3218">
        <v>130</v>
      </c>
      <c r="F3218">
        <v>63</v>
      </c>
      <c r="G3218">
        <v>125</v>
      </c>
      <c r="J3218">
        <v>2008</v>
      </c>
      <c r="L3218">
        <v>1</v>
      </c>
      <c r="N3218">
        <v>90</v>
      </c>
      <c r="O3218" t="s">
        <v>9640</v>
      </c>
      <c r="P3218">
        <v>5</v>
      </c>
      <c r="Q3218">
        <v>6</v>
      </c>
    </row>
    <row r="3219" spans="1:17" x14ac:dyDescent="0.25">
      <c r="A3219" s="43">
        <v>3217</v>
      </c>
      <c r="B3219" t="s">
        <v>9641</v>
      </c>
      <c r="C3219" t="s">
        <v>9642</v>
      </c>
      <c r="D3219">
        <v>2685024</v>
      </c>
      <c r="E3219">
        <v>130</v>
      </c>
      <c r="F3219">
        <v>60</v>
      </c>
      <c r="G3219">
        <v>119</v>
      </c>
      <c r="J3219">
        <v>2008</v>
      </c>
      <c r="L3219">
        <v>1</v>
      </c>
      <c r="N3219">
        <v>90</v>
      </c>
      <c r="O3219" t="s">
        <v>9643</v>
      </c>
      <c r="P3219">
        <v>5</v>
      </c>
      <c r="Q3219">
        <v>6</v>
      </c>
    </row>
    <row r="3220" spans="1:17" x14ac:dyDescent="0.25">
      <c r="A3220" s="43">
        <v>3218</v>
      </c>
      <c r="B3220" t="s">
        <v>9644</v>
      </c>
      <c r="C3220" t="s">
        <v>9645</v>
      </c>
      <c r="D3220">
        <v>994772</v>
      </c>
      <c r="E3220">
        <v>130</v>
      </c>
      <c r="F3220">
        <v>60</v>
      </c>
      <c r="G3220">
        <v>119</v>
      </c>
      <c r="J3220">
        <v>1993</v>
      </c>
      <c r="L3220">
        <v>1</v>
      </c>
      <c r="O3220" t="s">
        <v>9646</v>
      </c>
      <c r="P3220">
        <v>5</v>
      </c>
      <c r="Q3220">
        <v>6</v>
      </c>
    </row>
    <row r="3221" spans="1:17" x14ac:dyDescent="0.25">
      <c r="A3221" s="43">
        <v>3219</v>
      </c>
      <c r="B3221" t="s">
        <v>9647</v>
      </c>
      <c r="C3221" t="s">
        <v>9648</v>
      </c>
      <c r="D3221">
        <v>997679</v>
      </c>
      <c r="E3221">
        <v>120</v>
      </c>
      <c r="F3221">
        <v>115</v>
      </c>
      <c r="G3221">
        <v>140</v>
      </c>
      <c r="J3221">
        <v>1900</v>
      </c>
      <c r="K3221">
        <v>2007</v>
      </c>
      <c r="L3221">
        <v>2</v>
      </c>
      <c r="M3221">
        <v>7</v>
      </c>
      <c r="N3221">
        <v>2</v>
      </c>
      <c r="O3221" t="s">
        <v>9649</v>
      </c>
      <c r="P3221">
        <v>5</v>
      </c>
      <c r="Q3221">
        <v>6</v>
      </c>
    </row>
    <row r="3222" spans="1:17" x14ac:dyDescent="0.25">
      <c r="A3222" s="43">
        <v>3220</v>
      </c>
      <c r="B3222" t="s">
        <v>9650</v>
      </c>
      <c r="C3222" t="s">
        <v>9651</v>
      </c>
      <c r="D3222">
        <v>997584</v>
      </c>
      <c r="E3222">
        <v>120</v>
      </c>
      <c r="F3222">
        <v>146</v>
      </c>
      <c r="G3222">
        <v>146</v>
      </c>
      <c r="J3222">
        <v>1959</v>
      </c>
      <c r="K3222">
        <v>1978</v>
      </c>
      <c r="L3222">
        <v>2</v>
      </c>
      <c r="M3222">
        <v>7</v>
      </c>
      <c r="O3222" t="s">
        <v>9652</v>
      </c>
      <c r="P3222">
        <v>5</v>
      </c>
      <c r="Q3222">
        <v>6</v>
      </c>
    </row>
    <row r="3223" spans="1:17" x14ac:dyDescent="0.25">
      <c r="A3223" s="43">
        <v>3221</v>
      </c>
      <c r="B3223" t="s">
        <v>9653</v>
      </c>
      <c r="C3223" t="s">
        <v>9654</v>
      </c>
      <c r="D3223">
        <v>996869</v>
      </c>
      <c r="E3223">
        <v>130</v>
      </c>
      <c r="F3223">
        <v>61</v>
      </c>
      <c r="G3223">
        <v>109</v>
      </c>
      <c r="J3223">
        <v>1979</v>
      </c>
      <c r="L3223">
        <v>1</v>
      </c>
      <c r="O3223" t="s">
        <v>9655</v>
      </c>
      <c r="P3223">
        <v>5</v>
      </c>
      <c r="Q3223">
        <v>6</v>
      </c>
    </row>
    <row r="3224" spans="1:17" x14ac:dyDescent="0.25">
      <c r="A3224" s="43">
        <v>3222</v>
      </c>
      <c r="B3224" t="s">
        <v>9656</v>
      </c>
      <c r="C3224" t="s">
        <v>9657</v>
      </c>
      <c r="D3224">
        <v>997043</v>
      </c>
      <c r="E3224">
        <v>120</v>
      </c>
      <c r="F3224">
        <v>138</v>
      </c>
      <c r="G3224">
        <v>138</v>
      </c>
      <c r="J3224">
        <v>1982</v>
      </c>
      <c r="L3224">
        <v>2</v>
      </c>
      <c r="M3224">
        <v>7</v>
      </c>
      <c r="N3224">
        <v>2</v>
      </c>
      <c r="O3224" t="s">
        <v>9658</v>
      </c>
      <c r="P3224">
        <v>5</v>
      </c>
      <c r="Q3224">
        <v>6</v>
      </c>
    </row>
    <row r="3225" spans="1:17" x14ac:dyDescent="0.25">
      <c r="A3225" s="43">
        <v>3223</v>
      </c>
      <c r="B3225" t="s">
        <v>9659</v>
      </c>
      <c r="C3225" t="s">
        <v>9660</v>
      </c>
      <c r="D3225">
        <v>996932</v>
      </c>
      <c r="E3225">
        <v>130</v>
      </c>
      <c r="F3225">
        <v>63</v>
      </c>
      <c r="G3225">
        <v>112</v>
      </c>
      <c r="J3225">
        <v>1978</v>
      </c>
      <c r="L3225">
        <v>1</v>
      </c>
      <c r="O3225" t="s">
        <v>9661</v>
      </c>
      <c r="P3225">
        <v>5</v>
      </c>
      <c r="Q3225">
        <v>6</v>
      </c>
    </row>
    <row r="3226" spans="1:17" x14ac:dyDescent="0.25">
      <c r="A3226" s="43">
        <v>3224</v>
      </c>
      <c r="B3226" t="s">
        <v>9662</v>
      </c>
      <c r="C3226" t="s">
        <v>9663</v>
      </c>
      <c r="D3226">
        <v>994486</v>
      </c>
      <c r="E3226">
        <v>120</v>
      </c>
      <c r="F3226">
        <v>165</v>
      </c>
      <c r="G3226">
        <v>165</v>
      </c>
      <c r="J3226">
        <v>1974</v>
      </c>
      <c r="L3226">
        <v>2</v>
      </c>
      <c r="M3226">
        <v>3</v>
      </c>
      <c r="O3226" t="s">
        <v>9664</v>
      </c>
      <c r="P3226">
        <v>5</v>
      </c>
      <c r="Q3226">
        <v>6</v>
      </c>
    </row>
    <row r="3227" spans="1:17" x14ac:dyDescent="0.25">
      <c r="A3227" s="43">
        <v>3225</v>
      </c>
      <c r="B3227" t="s">
        <v>9665</v>
      </c>
      <c r="C3227" t="s">
        <v>9666</v>
      </c>
      <c r="D3227">
        <v>996655</v>
      </c>
      <c r="E3227">
        <v>130</v>
      </c>
      <c r="F3227">
        <v>63</v>
      </c>
      <c r="G3227">
        <v>112</v>
      </c>
      <c r="J3227">
        <v>1978</v>
      </c>
      <c r="L3227">
        <v>1</v>
      </c>
      <c r="O3227" t="s">
        <v>9667</v>
      </c>
      <c r="P3227">
        <v>5</v>
      </c>
      <c r="Q3227">
        <v>6</v>
      </c>
    </row>
    <row r="3228" spans="1:17" x14ac:dyDescent="0.25">
      <c r="A3228" s="43">
        <v>3226</v>
      </c>
      <c r="B3228" t="s">
        <v>9668</v>
      </c>
      <c r="C3228" t="s">
        <v>1687</v>
      </c>
      <c r="D3228">
        <v>996071</v>
      </c>
      <c r="E3228">
        <v>223</v>
      </c>
      <c r="F3228">
        <v>84</v>
      </c>
      <c r="H3228">
        <v>84</v>
      </c>
      <c r="J3228">
        <v>1950</v>
      </c>
      <c r="K3228">
        <v>1955</v>
      </c>
      <c r="L3228">
        <v>2</v>
      </c>
      <c r="M3228">
        <v>3</v>
      </c>
      <c r="O3228" t="s">
        <v>9669</v>
      </c>
      <c r="P3228">
        <v>5</v>
      </c>
      <c r="Q3228">
        <v>6</v>
      </c>
    </row>
    <row r="3229" spans="1:17" x14ac:dyDescent="0.25">
      <c r="A3229" s="43">
        <v>3227</v>
      </c>
      <c r="B3229" t="s">
        <v>9670</v>
      </c>
      <c r="C3229" t="s">
        <v>9671</v>
      </c>
      <c r="D3229">
        <v>994648</v>
      </c>
      <c r="E3229">
        <v>130</v>
      </c>
      <c r="F3229">
        <v>88</v>
      </c>
      <c r="G3229">
        <v>88</v>
      </c>
      <c r="J3229">
        <v>1993</v>
      </c>
      <c r="L3229">
        <v>1</v>
      </c>
      <c r="O3229" t="s">
        <v>9672</v>
      </c>
      <c r="P3229">
        <v>5</v>
      </c>
      <c r="Q3229">
        <v>6</v>
      </c>
    </row>
    <row r="3230" spans="1:17" x14ac:dyDescent="0.25">
      <c r="A3230" s="43">
        <v>3228</v>
      </c>
      <c r="B3230" t="s">
        <v>9673</v>
      </c>
      <c r="C3230" t="s">
        <v>1099</v>
      </c>
      <c r="D3230">
        <v>994472</v>
      </c>
      <c r="E3230">
        <v>215</v>
      </c>
      <c r="F3230">
        <v>50</v>
      </c>
      <c r="H3230">
        <v>50</v>
      </c>
      <c r="J3230">
        <v>1957</v>
      </c>
      <c r="L3230">
        <v>2</v>
      </c>
      <c r="M3230">
        <v>3</v>
      </c>
      <c r="N3230">
        <v>90</v>
      </c>
      <c r="O3230" t="s">
        <v>9674</v>
      </c>
      <c r="P3230">
        <v>5</v>
      </c>
      <c r="Q3230">
        <v>6</v>
      </c>
    </row>
    <row r="3231" spans="1:17" x14ac:dyDescent="0.25">
      <c r="A3231" s="43">
        <v>3229</v>
      </c>
      <c r="B3231" t="s">
        <v>9675</v>
      </c>
      <c r="C3231" t="s">
        <v>9676</v>
      </c>
      <c r="D3231">
        <v>997446</v>
      </c>
      <c r="E3231">
        <v>140</v>
      </c>
      <c r="F3231">
        <v>678</v>
      </c>
      <c r="G3231">
        <v>618</v>
      </c>
      <c r="H3231">
        <v>81</v>
      </c>
      <c r="J3231">
        <v>1939</v>
      </c>
      <c r="L3231">
        <v>2</v>
      </c>
      <c r="M3231">
        <v>7</v>
      </c>
      <c r="O3231" t="s">
        <v>9677</v>
      </c>
      <c r="P3231">
        <v>5</v>
      </c>
      <c r="Q3231">
        <v>6</v>
      </c>
    </row>
    <row r="3232" spans="1:17" x14ac:dyDescent="0.25">
      <c r="A3232" s="43">
        <v>3230</v>
      </c>
      <c r="B3232" t="s">
        <v>9678</v>
      </c>
      <c r="C3232" t="s">
        <v>9679</v>
      </c>
      <c r="D3232">
        <v>996418</v>
      </c>
      <c r="E3232">
        <v>120</v>
      </c>
      <c r="F3232">
        <v>161</v>
      </c>
      <c r="G3232">
        <v>161</v>
      </c>
      <c r="J3232">
        <v>2012</v>
      </c>
      <c r="L3232">
        <v>2</v>
      </c>
      <c r="M3232">
        <v>7</v>
      </c>
      <c r="N3232">
        <v>0</v>
      </c>
      <c r="O3232" t="s">
        <v>9680</v>
      </c>
      <c r="P3232">
        <v>5</v>
      </c>
      <c r="Q3232">
        <v>6</v>
      </c>
    </row>
    <row r="3233" spans="1:17" x14ac:dyDescent="0.25">
      <c r="A3233" s="43">
        <v>3231</v>
      </c>
      <c r="B3233" t="s">
        <v>9681</v>
      </c>
      <c r="C3233" t="s">
        <v>9682</v>
      </c>
      <c r="D3233">
        <v>994621</v>
      </c>
      <c r="E3233">
        <v>120</v>
      </c>
      <c r="F3233">
        <v>66</v>
      </c>
      <c r="G3233">
        <v>110</v>
      </c>
      <c r="J3233">
        <v>1907</v>
      </c>
      <c r="K3233">
        <v>1977</v>
      </c>
      <c r="L3233">
        <v>2</v>
      </c>
      <c r="M3233">
        <v>3</v>
      </c>
      <c r="O3233" t="s">
        <v>9683</v>
      </c>
      <c r="P3233">
        <v>5</v>
      </c>
      <c r="Q3233">
        <v>6</v>
      </c>
    </row>
    <row r="3234" spans="1:17" x14ac:dyDescent="0.25">
      <c r="A3234" s="43">
        <v>3232</v>
      </c>
      <c r="B3234" t="s">
        <v>9684</v>
      </c>
      <c r="C3234" t="s">
        <v>9685</v>
      </c>
      <c r="D3234">
        <v>995207</v>
      </c>
      <c r="E3234">
        <v>120</v>
      </c>
      <c r="F3234">
        <v>116</v>
      </c>
      <c r="G3234">
        <v>197</v>
      </c>
      <c r="J3234">
        <v>1996</v>
      </c>
      <c r="K3234">
        <v>2003</v>
      </c>
      <c r="L3234">
        <v>2</v>
      </c>
      <c r="M3234">
        <v>7</v>
      </c>
      <c r="O3234" t="s">
        <v>9686</v>
      </c>
      <c r="P3234">
        <v>5</v>
      </c>
      <c r="Q3234">
        <v>6</v>
      </c>
    </row>
    <row r="3235" spans="1:17" x14ac:dyDescent="0.25">
      <c r="A3235" s="43">
        <v>3233</v>
      </c>
      <c r="B3235" t="s">
        <v>9687</v>
      </c>
      <c r="C3235" t="s">
        <v>9688</v>
      </c>
      <c r="D3235">
        <v>995582</v>
      </c>
      <c r="E3235">
        <v>120</v>
      </c>
      <c r="F3235">
        <v>167</v>
      </c>
      <c r="G3235">
        <v>168</v>
      </c>
      <c r="J3235">
        <v>2007</v>
      </c>
      <c r="L3235">
        <v>5</v>
      </c>
      <c r="M3235">
        <v>1</v>
      </c>
      <c r="N3235">
        <v>90</v>
      </c>
      <c r="O3235" t="s">
        <v>9689</v>
      </c>
      <c r="P3235">
        <v>5</v>
      </c>
      <c r="Q3235">
        <v>6</v>
      </c>
    </row>
    <row r="3236" spans="1:17" x14ac:dyDescent="0.25">
      <c r="A3236" s="43">
        <v>3234</v>
      </c>
      <c r="B3236" t="s">
        <v>9690</v>
      </c>
      <c r="C3236" t="s">
        <v>9691</v>
      </c>
      <c r="D3236">
        <v>997518</v>
      </c>
      <c r="E3236">
        <v>130</v>
      </c>
      <c r="F3236">
        <v>109</v>
      </c>
      <c r="G3236">
        <v>104</v>
      </c>
      <c r="J3236">
        <v>2002</v>
      </c>
      <c r="L3236">
        <v>2</v>
      </c>
      <c r="M3236">
        <v>7</v>
      </c>
      <c r="N3236">
        <v>90</v>
      </c>
      <c r="O3236" t="s">
        <v>9692</v>
      </c>
      <c r="P3236">
        <v>5</v>
      </c>
      <c r="Q3236">
        <v>6</v>
      </c>
    </row>
    <row r="3237" spans="1:17" x14ac:dyDescent="0.25">
      <c r="A3237" s="43">
        <v>3235</v>
      </c>
      <c r="B3237" t="s">
        <v>9693</v>
      </c>
      <c r="C3237" t="s">
        <v>9694</v>
      </c>
      <c r="D3237">
        <v>995961</v>
      </c>
      <c r="E3237">
        <v>120</v>
      </c>
      <c r="F3237">
        <v>69</v>
      </c>
      <c r="G3237">
        <v>116</v>
      </c>
      <c r="J3237">
        <v>1954</v>
      </c>
      <c r="L3237">
        <v>2</v>
      </c>
      <c r="M3237">
        <v>7</v>
      </c>
      <c r="N3237">
        <v>2</v>
      </c>
      <c r="O3237" t="s">
        <v>9695</v>
      </c>
      <c r="P3237">
        <v>5</v>
      </c>
      <c r="Q3237">
        <v>6</v>
      </c>
    </row>
    <row r="3238" spans="1:17" x14ac:dyDescent="0.25">
      <c r="A3238" s="43">
        <v>3236</v>
      </c>
      <c r="B3238" t="s">
        <v>9696</v>
      </c>
      <c r="C3238" t="s">
        <v>9697</v>
      </c>
      <c r="D3238">
        <v>995133</v>
      </c>
      <c r="E3238">
        <v>120</v>
      </c>
      <c r="F3238">
        <v>164</v>
      </c>
      <c r="G3238">
        <v>143</v>
      </c>
      <c r="J3238">
        <v>1970</v>
      </c>
      <c r="K3238">
        <v>1990</v>
      </c>
      <c r="L3238">
        <v>2</v>
      </c>
      <c r="M3238">
        <v>7</v>
      </c>
      <c r="N3238">
        <v>2</v>
      </c>
      <c r="O3238" t="s">
        <v>9698</v>
      </c>
      <c r="P3238">
        <v>5</v>
      </c>
      <c r="Q3238">
        <v>6</v>
      </c>
    </row>
    <row r="3239" spans="1:17" x14ac:dyDescent="0.25">
      <c r="A3239" s="43">
        <v>3237</v>
      </c>
      <c r="B3239" t="s">
        <v>9699</v>
      </c>
      <c r="C3239" t="s">
        <v>9700</v>
      </c>
      <c r="D3239">
        <v>994714</v>
      </c>
      <c r="E3239">
        <v>232</v>
      </c>
      <c r="F3239">
        <v>20</v>
      </c>
      <c r="H3239">
        <v>20</v>
      </c>
      <c r="J3239">
        <v>1972</v>
      </c>
      <c r="L3239">
        <v>9</v>
      </c>
      <c r="O3239" t="s">
        <v>9701</v>
      </c>
      <c r="P3239">
        <v>5</v>
      </c>
      <c r="Q3239">
        <v>6</v>
      </c>
    </row>
    <row r="3240" spans="1:17" x14ac:dyDescent="0.25">
      <c r="A3240" s="43">
        <v>3238</v>
      </c>
      <c r="B3240" t="s">
        <v>9702</v>
      </c>
      <c r="C3240" t="s">
        <v>9703</v>
      </c>
      <c r="D3240">
        <v>996488</v>
      </c>
      <c r="E3240">
        <v>120</v>
      </c>
      <c r="F3240">
        <v>128</v>
      </c>
      <c r="G3240">
        <v>128</v>
      </c>
      <c r="J3240">
        <v>1965</v>
      </c>
      <c r="L3240">
        <v>2</v>
      </c>
      <c r="M3240">
        <v>7</v>
      </c>
      <c r="O3240" t="s">
        <v>9704</v>
      </c>
      <c r="P3240">
        <v>5</v>
      </c>
      <c r="Q3240">
        <v>6</v>
      </c>
    </row>
    <row r="3241" spans="1:17" x14ac:dyDescent="0.25">
      <c r="A3241" s="43">
        <v>3239</v>
      </c>
      <c r="B3241" t="s">
        <v>9705</v>
      </c>
      <c r="C3241" t="s">
        <v>848</v>
      </c>
      <c r="D3241">
        <v>996345</v>
      </c>
      <c r="E3241">
        <v>120</v>
      </c>
      <c r="F3241">
        <v>92</v>
      </c>
      <c r="G3241">
        <v>164</v>
      </c>
      <c r="J3241">
        <v>1900</v>
      </c>
      <c r="L3241">
        <v>2</v>
      </c>
      <c r="M3241">
        <v>7</v>
      </c>
      <c r="N3241">
        <v>2</v>
      </c>
      <c r="O3241" t="s">
        <v>9706</v>
      </c>
      <c r="P3241">
        <v>5</v>
      </c>
      <c r="Q3241">
        <v>6</v>
      </c>
    </row>
    <row r="3242" spans="1:17" x14ac:dyDescent="0.25">
      <c r="A3242" s="43">
        <v>3240</v>
      </c>
      <c r="B3242" t="s">
        <v>9707</v>
      </c>
      <c r="C3242" t="s">
        <v>9708</v>
      </c>
      <c r="D3242">
        <v>2685026</v>
      </c>
      <c r="E3242">
        <v>130</v>
      </c>
      <c r="F3242">
        <v>60</v>
      </c>
      <c r="G3242">
        <v>119</v>
      </c>
      <c r="J3242">
        <v>2008</v>
      </c>
      <c r="L3242">
        <v>1</v>
      </c>
      <c r="N3242">
        <v>90</v>
      </c>
      <c r="O3242" t="s">
        <v>9709</v>
      </c>
      <c r="P3242">
        <v>5</v>
      </c>
      <c r="Q3242">
        <v>6</v>
      </c>
    </row>
    <row r="3243" spans="1:17" x14ac:dyDescent="0.25">
      <c r="A3243" s="43">
        <v>3241</v>
      </c>
      <c r="B3243" t="s">
        <v>9710</v>
      </c>
      <c r="C3243" t="s">
        <v>9711</v>
      </c>
      <c r="D3243">
        <v>995876</v>
      </c>
      <c r="E3243">
        <v>120</v>
      </c>
      <c r="F3243">
        <v>131</v>
      </c>
      <c r="G3243">
        <v>131</v>
      </c>
      <c r="J3243">
        <v>1961</v>
      </c>
      <c r="K3243">
        <v>1984</v>
      </c>
      <c r="L3243">
        <v>2</v>
      </c>
      <c r="M3243">
        <v>7</v>
      </c>
      <c r="N3243">
        <v>2</v>
      </c>
      <c r="O3243" t="s">
        <v>9712</v>
      </c>
      <c r="P3243">
        <v>5</v>
      </c>
      <c r="Q3243">
        <v>6</v>
      </c>
    </row>
    <row r="3244" spans="1:17" x14ac:dyDescent="0.25">
      <c r="A3244" s="43">
        <v>3242</v>
      </c>
      <c r="B3244" t="s">
        <v>9713</v>
      </c>
      <c r="C3244" t="s">
        <v>9714</v>
      </c>
      <c r="D3244">
        <v>994687</v>
      </c>
      <c r="E3244">
        <v>120</v>
      </c>
      <c r="F3244">
        <v>72</v>
      </c>
      <c r="G3244">
        <v>101</v>
      </c>
      <c r="J3244">
        <v>1780</v>
      </c>
      <c r="K3244">
        <v>1926</v>
      </c>
      <c r="L3244">
        <v>2</v>
      </c>
      <c r="M3244">
        <v>7</v>
      </c>
      <c r="N3244">
        <v>90</v>
      </c>
      <c r="O3244" t="s">
        <v>9715</v>
      </c>
      <c r="P3244">
        <v>5</v>
      </c>
      <c r="Q3244">
        <v>6</v>
      </c>
    </row>
    <row r="3245" spans="1:17" x14ac:dyDescent="0.25">
      <c r="A3245" s="43">
        <v>3243</v>
      </c>
      <c r="B3245" t="s">
        <v>9716</v>
      </c>
      <c r="C3245" t="s">
        <v>9717</v>
      </c>
      <c r="D3245">
        <v>995107</v>
      </c>
      <c r="E3245">
        <v>120</v>
      </c>
      <c r="F3245">
        <v>178</v>
      </c>
      <c r="G3245">
        <v>250</v>
      </c>
      <c r="J3245">
        <v>1890</v>
      </c>
      <c r="K3245">
        <v>1978</v>
      </c>
      <c r="L3245">
        <v>2</v>
      </c>
      <c r="M3245">
        <v>7</v>
      </c>
      <c r="O3245" t="s">
        <v>9718</v>
      </c>
      <c r="P3245">
        <v>5</v>
      </c>
      <c r="Q3245">
        <v>6</v>
      </c>
    </row>
    <row r="3246" spans="1:17" x14ac:dyDescent="0.25">
      <c r="A3246" s="43">
        <v>3244</v>
      </c>
      <c r="B3246" t="s">
        <v>9719</v>
      </c>
      <c r="C3246" t="s">
        <v>9720</v>
      </c>
      <c r="D3246">
        <v>993830</v>
      </c>
      <c r="E3246">
        <v>120</v>
      </c>
      <c r="F3246">
        <v>109</v>
      </c>
      <c r="G3246">
        <v>109</v>
      </c>
      <c r="J3246">
        <v>1973</v>
      </c>
      <c r="L3246">
        <v>2</v>
      </c>
      <c r="M3246">
        <v>7</v>
      </c>
      <c r="O3246" t="s">
        <v>9721</v>
      </c>
      <c r="P3246">
        <v>5</v>
      </c>
      <c r="Q3246">
        <v>6</v>
      </c>
    </row>
    <row r="3247" spans="1:17" x14ac:dyDescent="0.25">
      <c r="A3247" s="43">
        <v>3245</v>
      </c>
      <c r="B3247" t="s">
        <v>9722</v>
      </c>
      <c r="C3247" t="s">
        <v>9723</v>
      </c>
      <c r="D3247">
        <v>2540520</v>
      </c>
      <c r="E3247">
        <v>120</v>
      </c>
      <c r="F3247">
        <v>130</v>
      </c>
      <c r="G3247">
        <v>130</v>
      </c>
      <c r="J3247">
        <v>2002</v>
      </c>
      <c r="L3247">
        <v>1</v>
      </c>
      <c r="N3247">
        <v>90</v>
      </c>
      <c r="O3247" t="s">
        <v>9724</v>
      </c>
      <c r="P3247">
        <v>5</v>
      </c>
      <c r="Q3247">
        <v>6</v>
      </c>
    </row>
    <row r="3248" spans="1:17" x14ac:dyDescent="0.25">
      <c r="A3248" s="43">
        <v>3246</v>
      </c>
      <c r="B3248" t="s">
        <v>9725</v>
      </c>
      <c r="C3248" t="s">
        <v>9726</v>
      </c>
      <c r="D3248">
        <v>996527</v>
      </c>
      <c r="E3248">
        <v>120</v>
      </c>
      <c r="F3248">
        <v>130</v>
      </c>
      <c r="G3248">
        <v>130</v>
      </c>
      <c r="J3248">
        <v>1984</v>
      </c>
      <c r="L3248">
        <v>7</v>
      </c>
      <c r="M3248">
        <v>1</v>
      </c>
      <c r="N3248">
        <v>2</v>
      </c>
      <c r="O3248" t="s">
        <v>9727</v>
      </c>
      <c r="P3248">
        <v>5</v>
      </c>
      <c r="Q3248">
        <v>6</v>
      </c>
    </row>
    <row r="3249" spans="1:17" x14ac:dyDescent="0.25">
      <c r="A3249" s="43">
        <v>3247</v>
      </c>
      <c r="B3249" t="s">
        <v>9728</v>
      </c>
      <c r="C3249" t="s">
        <v>9729</v>
      </c>
      <c r="D3249">
        <v>997042</v>
      </c>
      <c r="E3249">
        <v>130</v>
      </c>
      <c r="F3249">
        <v>59</v>
      </c>
      <c r="G3249">
        <v>104</v>
      </c>
      <c r="J3249">
        <v>1977</v>
      </c>
      <c r="L3249">
        <v>1</v>
      </c>
      <c r="O3249" t="s">
        <v>9730</v>
      </c>
      <c r="P3249">
        <v>5</v>
      </c>
      <c r="Q3249">
        <v>6</v>
      </c>
    </row>
    <row r="3250" spans="1:17" x14ac:dyDescent="0.25">
      <c r="A3250" s="43">
        <v>3248</v>
      </c>
      <c r="B3250" t="s">
        <v>9731</v>
      </c>
      <c r="C3250" t="s">
        <v>9732</v>
      </c>
      <c r="D3250">
        <v>2685060</v>
      </c>
      <c r="E3250">
        <v>130</v>
      </c>
      <c r="F3250">
        <v>60</v>
      </c>
      <c r="G3250">
        <v>119</v>
      </c>
      <c r="J3250">
        <v>2008</v>
      </c>
      <c r="L3250">
        <v>1</v>
      </c>
      <c r="N3250">
        <v>90</v>
      </c>
      <c r="O3250" t="s">
        <v>9733</v>
      </c>
      <c r="P3250">
        <v>5</v>
      </c>
      <c r="Q3250">
        <v>6</v>
      </c>
    </row>
    <row r="3251" spans="1:17" x14ac:dyDescent="0.25">
      <c r="A3251" s="43">
        <v>3249</v>
      </c>
      <c r="B3251" t="s">
        <v>9734</v>
      </c>
      <c r="C3251" t="s">
        <v>9735</v>
      </c>
      <c r="D3251">
        <v>100103524</v>
      </c>
      <c r="E3251">
        <v>131</v>
      </c>
      <c r="F3251">
        <v>120</v>
      </c>
      <c r="G3251">
        <v>120</v>
      </c>
      <c r="J3251">
        <v>2017</v>
      </c>
      <c r="L3251">
        <v>1</v>
      </c>
      <c r="O3251" t="s">
        <v>9736</v>
      </c>
      <c r="P3251">
        <v>5</v>
      </c>
      <c r="Q3251">
        <v>6</v>
      </c>
    </row>
    <row r="3252" spans="1:17" x14ac:dyDescent="0.25">
      <c r="A3252" s="43">
        <v>3250</v>
      </c>
      <c r="B3252" t="s">
        <v>9737</v>
      </c>
      <c r="C3252" t="s">
        <v>9738</v>
      </c>
      <c r="D3252">
        <v>997110</v>
      </c>
      <c r="E3252">
        <v>130</v>
      </c>
      <c r="F3252">
        <v>58</v>
      </c>
      <c r="G3252">
        <v>102</v>
      </c>
      <c r="J3252">
        <v>1977</v>
      </c>
      <c r="L3252">
        <v>1</v>
      </c>
      <c r="O3252" t="s">
        <v>9739</v>
      </c>
      <c r="P3252">
        <v>5</v>
      </c>
      <c r="Q3252">
        <v>6</v>
      </c>
    </row>
    <row r="3253" spans="1:17" x14ac:dyDescent="0.25">
      <c r="A3253" s="43">
        <v>3251</v>
      </c>
      <c r="B3253" t="s">
        <v>9740</v>
      </c>
      <c r="C3253" t="s">
        <v>9741</v>
      </c>
      <c r="D3253">
        <v>2691163</v>
      </c>
      <c r="E3253">
        <v>321</v>
      </c>
      <c r="F3253">
        <v>1855</v>
      </c>
      <c r="H3253">
        <v>2019</v>
      </c>
      <c r="J3253">
        <v>1951</v>
      </c>
      <c r="K3253">
        <v>1991</v>
      </c>
      <c r="L3253">
        <v>2</v>
      </c>
      <c r="M3253">
        <v>7</v>
      </c>
      <c r="O3253" t="s">
        <v>9742</v>
      </c>
      <c r="P3253">
        <v>5</v>
      </c>
      <c r="Q3253">
        <v>6</v>
      </c>
    </row>
    <row r="3254" spans="1:17" x14ac:dyDescent="0.25">
      <c r="A3254" s="43">
        <v>3252</v>
      </c>
      <c r="B3254" t="s">
        <v>9743</v>
      </c>
      <c r="C3254" t="s">
        <v>9744</v>
      </c>
      <c r="D3254">
        <v>996606</v>
      </c>
      <c r="E3254">
        <v>120</v>
      </c>
      <c r="F3254">
        <v>106</v>
      </c>
      <c r="G3254">
        <v>106</v>
      </c>
      <c r="J3254">
        <v>1977</v>
      </c>
      <c r="L3254">
        <v>2</v>
      </c>
      <c r="M3254">
        <v>7</v>
      </c>
      <c r="N3254">
        <v>2</v>
      </c>
      <c r="O3254" t="s">
        <v>9745</v>
      </c>
      <c r="P3254">
        <v>5</v>
      </c>
      <c r="Q3254">
        <v>6</v>
      </c>
    </row>
    <row r="3255" spans="1:17" x14ac:dyDescent="0.25">
      <c r="A3255" s="43">
        <v>3253</v>
      </c>
      <c r="B3255" t="s">
        <v>9746</v>
      </c>
      <c r="C3255" t="s">
        <v>9747</v>
      </c>
      <c r="D3255">
        <v>2604930</v>
      </c>
      <c r="E3255">
        <v>130</v>
      </c>
      <c r="F3255">
        <v>120</v>
      </c>
      <c r="G3255">
        <v>120</v>
      </c>
      <c r="J3255">
        <v>2004</v>
      </c>
      <c r="L3255">
        <v>2</v>
      </c>
      <c r="M3255">
        <v>7</v>
      </c>
      <c r="N3255">
        <v>90</v>
      </c>
      <c r="O3255" t="s">
        <v>9748</v>
      </c>
      <c r="P3255">
        <v>5</v>
      </c>
      <c r="Q3255">
        <v>6</v>
      </c>
    </row>
    <row r="3256" spans="1:17" x14ac:dyDescent="0.25">
      <c r="A3256" s="43">
        <v>3254</v>
      </c>
      <c r="B3256" t="s">
        <v>9749</v>
      </c>
      <c r="C3256" t="s">
        <v>9750</v>
      </c>
      <c r="D3256">
        <v>997074</v>
      </c>
      <c r="E3256">
        <v>130</v>
      </c>
      <c r="F3256">
        <v>61</v>
      </c>
      <c r="G3256">
        <v>109</v>
      </c>
      <c r="J3256">
        <v>1978</v>
      </c>
      <c r="L3256">
        <v>1</v>
      </c>
      <c r="O3256" t="s">
        <v>9751</v>
      </c>
      <c r="P3256">
        <v>5</v>
      </c>
      <c r="Q3256">
        <v>6</v>
      </c>
    </row>
    <row r="3257" spans="1:17" x14ac:dyDescent="0.25">
      <c r="A3257" s="43">
        <v>3255</v>
      </c>
      <c r="B3257" t="s">
        <v>9752</v>
      </c>
      <c r="C3257" t="s">
        <v>9753</v>
      </c>
      <c r="D3257">
        <v>995927</v>
      </c>
      <c r="E3257">
        <v>140</v>
      </c>
      <c r="F3257">
        <v>1608</v>
      </c>
      <c r="G3257">
        <v>1578</v>
      </c>
      <c r="J3257">
        <v>1966</v>
      </c>
      <c r="L3257">
        <v>1</v>
      </c>
      <c r="O3257" t="s">
        <v>9754</v>
      </c>
      <c r="P3257">
        <v>5</v>
      </c>
      <c r="Q3257">
        <v>6</v>
      </c>
    </row>
    <row r="3258" spans="1:17" x14ac:dyDescent="0.25">
      <c r="A3258" s="43">
        <v>3256</v>
      </c>
      <c r="B3258" t="s">
        <v>9755</v>
      </c>
      <c r="C3258" t="s">
        <v>9756</v>
      </c>
      <c r="D3258">
        <v>2556168</v>
      </c>
      <c r="E3258">
        <v>420</v>
      </c>
      <c r="F3258">
        <v>2883</v>
      </c>
      <c r="H3258">
        <v>2883</v>
      </c>
      <c r="J3258">
        <v>2002</v>
      </c>
      <c r="L3258">
        <v>1</v>
      </c>
      <c r="O3258" t="s">
        <v>9757</v>
      </c>
      <c r="P3258">
        <v>5</v>
      </c>
      <c r="Q3258">
        <v>6</v>
      </c>
    </row>
    <row r="3259" spans="1:17" x14ac:dyDescent="0.25">
      <c r="A3259" s="43">
        <v>3257</v>
      </c>
      <c r="B3259" t="s">
        <v>9758</v>
      </c>
      <c r="C3259" t="s">
        <v>9759</v>
      </c>
      <c r="D3259">
        <v>995685</v>
      </c>
      <c r="E3259">
        <v>120</v>
      </c>
      <c r="F3259">
        <v>157</v>
      </c>
      <c r="G3259">
        <v>136</v>
      </c>
      <c r="J3259">
        <v>1970</v>
      </c>
      <c r="L3259">
        <v>2</v>
      </c>
      <c r="M3259">
        <v>7</v>
      </c>
      <c r="O3259" t="s">
        <v>9760</v>
      </c>
      <c r="P3259">
        <v>5</v>
      </c>
      <c r="Q3259">
        <v>6</v>
      </c>
    </row>
    <row r="3260" spans="1:17" x14ac:dyDescent="0.25">
      <c r="A3260" s="43">
        <v>3258</v>
      </c>
      <c r="B3260" t="s">
        <v>9761</v>
      </c>
      <c r="C3260" t="s">
        <v>9762</v>
      </c>
      <c r="D3260">
        <v>995758</v>
      </c>
      <c r="E3260">
        <v>510</v>
      </c>
      <c r="F3260">
        <v>80</v>
      </c>
      <c r="G3260">
        <v>80</v>
      </c>
      <c r="J3260">
        <v>1965</v>
      </c>
      <c r="L3260">
        <v>2</v>
      </c>
      <c r="M3260">
        <v>3</v>
      </c>
      <c r="O3260" t="s">
        <v>9763</v>
      </c>
      <c r="P3260">
        <v>5</v>
      </c>
      <c r="Q3260">
        <v>6</v>
      </c>
    </row>
    <row r="3261" spans="1:17" x14ac:dyDescent="0.25">
      <c r="A3261" s="43">
        <v>3259</v>
      </c>
      <c r="B3261" t="s">
        <v>9764</v>
      </c>
      <c r="C3261" t="s">
        <v>9765</v>
      </c>
      <c r="D3261">
        <v>995540</v>
      </c>
      <c r="E3261">
        <v>590</v>
      </c>
      <c r="F3261">
        <v>15</v>
      </c>
      <c r="J3261">
        <v>1999</v>
      </c>
      <c r="L3261">
        <v>9</v>
      </c>
      <c r="O3261" t="s">
        <v>9766</v>
      </c>
      <c r="P3261">
        <v>5</v>
      </c>
      <c r="Q3261">
        <v>6</v>
      </c>
    </row>
    <row r="3262" spans="1:17" x14ac:dyDescent="0.25">
      <c r="A3262" s="43">
        <v>3260</v>
      </c>
      <c r="B3262" t="s">
        <v>9767</v>
      </c>
      <c r="C3262" t="s">
        <v>9768</v>
      </c>
      <c r="D3262">
        <v>994126</v>
      </c>
      <c r="E3262">
        <v>130</v>
      </c>
      <c r="F3262">
        <v>127</v>
      </c>
      <c r="G3262">
        <v>127</v>
      </c>
      <c r="J3262">
        <v>1967</v>
      </c>
      <c r="K3262">
        <v>2007</v>
      </c>
      <c r="L3262">
        <v>1</v>
      </c>
      <c r="O3262" t="s">
        <v>9769</v>
      </c>
      <c r="P3262">
        <v>5</v>
      </c>
      <c r="Q3262">
        <v>6</v>
      </c>
    </row>
    <row r="3263" spans="1:17" x14ac:dyDescent="0.25">
      <c r="A3263" s="43">
        <v>3261</v>
      </c>
      <c r="B3263" t="s">
        <v>9770</v>
      </c>
      <c r="C3263" t="s">
        <v>9771</v>
      </c>
      <c r="D3263">
        <v>994434</v>
      </c>
      <c r="E3263">
        <v>130</v>
      </c>
      <c r="F3263">
        <v>60</v>
      </c>
      <c r="G3263">
        <v>60</v>
      </c>
      <c r="J3263">
        <v>1993</v>
      </c>
      <c r="L3263">
        <v>1</v>
      </c>
      <c r="O3263" t="s">
        <v>9772</v>
      </c>
      <c r="P3263">
        <v>5</v>
      </c>
      <c r="Q3263">
        <v>6</v>
      </c>
    </row>
    <row r="3264" spans="1:17" x14ac:dyDescent="0.25">
      <c r="A3264" s="43">
        <v>3262</v>
      </c>
      <c r="B3264" t="s">
        <v>9773</v>
      </c>
      <c r="C3264" t="s">
        <v>9774</v>
      </c>
      <c r="D3264">
        <v>997481</v>
      </c>
      <c r="E3264">
        <v>120</v>
      </c>
      <c r="F3264">
        <v>83</v>
      </c>
      <c r="G3264">
        <v>123</v>
      </c>
      <c r="J3264">
        <v>1959</v>
      </c>
      <c r="L3264">
        <v>2</v>
      </c>
      <c r="M3264">
        <v>7</v>
      </c>
      <c r="N3264">
        <v>2</v>
      </c>
      <c r="O3264" t="s">
        <v>9775</v>
      </c>
      <c r="P3264">
        <v>5</v>
      </c>
      <c r="Q3264">
        <v>6</v>
      </c>
    </row>
    <row r="3265" spans="1:17" x14ac:dyDescent="0.25">
      <c r="A3265" s="43">
        <v>3263</v>
      </c>
      <c r="B3265" t="s">
        <v>9776</v>
      </c>
      <c r="C3265" t="s">
        <v>9777</v>
      </c>
      <c r="D3265">
        <v>993721</v>
      </c>
      <c r="E3265">
        <v>120</v>
      </c>
      <c r="F3265">
        <v>141</v>
      </c>
      <c r="G3265">
        <v>141</v>
      </c>
      <c r="J3265">
        <v>1973</v>
      </c>
      <c r="K3265">
        <v>1981</v>
      </c>
      <c r="L3265">
        <v>2</v>
      </c>
      <c r="M3265">
        <v>7</v>
      </c>
      <c r="O3265" t="s">
        <v>9778</v>
      </c>
      <c r="P3265">
        <v>5</v>
      </c>
      <c r="Q3265">
        <v>6</v>
      </c>
    </row>
    <row r="3266" spans="1:17" x14ac:dyDescent="0.25">
      <c r="A3266" s="43">
        <v>3264</v>
      </c>
      <c r="B3266" t="s">
        <v>9779</v>
      </c>
      <c r="C3266" t="s">
        <v>9780</v>
      </c>
      <c r="D3266">
        <v>996067</v>
      </c>
      <c r="E3266">
        <v>120</v>
      </c>
      <c r="F3266">
        <v>225</v>
      </c>
      <c r="G3266">
        <v>225</v>
      </c>
      <c r="J3266">
        <v>1986</v>
      </c>
      <c r="L3266">
        <v>2</v>
      </c>
      <c r="M3266">
        <v>7</v>
      </c>
      <c r="N3266">
        <v>2</v>
      </c>
      <c r="O3266" t="s">
        <v>9781</v>
      </c>
      <c r="P3266">
        <v>5</v>
      </c>
      <c r="Q3266">
        <v>6</v>
      </c>
    </row>
    <row r="3267" spans="1:17" x14ac:dyDescent="0.25">
      <c r="A3267" s="43">
        <v>3265</v>
      </c>
      <c r="B3267" t="s">
        <v>9782</v>
      </c>
      <c r="C3267" t="s">
        <v>9783</v>
      </c>
      <c r="D3267">
        <v>997069</v>
      </c>
      <c r="E3267">
        <v>120</v>
      </c>
      <c r="F3267">
        <v>75</v>
      </c>
      <c r="G3267">
        <v>130</v>
      </c>
      <c r="J3267">
        <v>1979</v>
      </c>
      <c r="L3267">
        <v>2</v>
      </c>
      <c r="M3267">
        <v>7</v>
      </c>
      <c r="O3267" t="s">
        <v>9784</v>
      </c>
      <c r="P3267">
        <v>5</v>
      </c>
      <c r="Q3267">
        <v>6</v>
      </c>
    </row>
    <row r="3268" spans="1:17" x14ac:dyDescent="0.25">
      <c r="A3268" s="43">
        <v>3266</v>
      </c>
      <c r="B3268" t="s">
        <v>9785</v>
      </c>
      <c r="C3268" t="s">
        <v>9786</v>
      </c>
      <c r="D3268">
        <v>994418</v>
      </c>
      <c r="E3268">
        <v>130</v>
      </c>
      <c r="F3268">
        <v>60</v>
      </c>
      <c r="G3268">
        <v>120</v>
      </c>
      <c r="J3268">
        <v>1993</v>
      </c>
      <c r="L3268">
        <v>1</v>
      </c>
      <c r="O3268" t="s">
        <v>9787</v>
      </c>
      <c r="P3268">
        <v>5</v>
      </c>
      <c r="Q3268">
        <v>6</v>
      </c>
    </row>
    <row r="3269" spans="1:17" x14ac:dyDescent="0.25">
      <c r="A3269" s="43">
        <v>3267</v>
      </c>
      <c r="B3269" t="s">
        <v>9788</v>
      </c>
      <c r="C3269" t="s">
        <v>9789</v>
      </c>
      <c r="D3269">
        <v>997507</v>
      </c>
      <c r="E3269">
        <v>120</v>
      </c>
      <c r="F3269">
        <v>103</v>
      </c>
      <c r="G3269">
        <v>103</v>
      </c>
      <c r="J3269">
        <v>1935</v>
      </c>
      <c r="L3269">
        <v>2</v>
      </c>
      <c r="M3269">
        <v>7</v>
      </c>
      <c r="N3269">
        <v>5</v>
      </c>
      <c r="O3269" t="s">
        <v>9790</v>
      </c>
      <c r="P3269">
        <v>5</v>
      </c>
      <c r="Q3269">
        <v>6</v>
      </c>
    </row>
    <row r="3270" spans="1:17" x14ac:dyDescent="0.25">
      <c r="A3270" s="43">
        <v>3268</v>
      </c>
      <c r="B3270" t="s">
        <v>9791</v>
      </c>
      <c r="C3270" t="s">
        <v>9792</v>
      </c>
      <c r="D3270">
        <v>995150</v>
      </c>
      <c r="E3270">
        <v>130</v>
      </c>
      <c r="F3270">
        <v>79</v>
      </c>
      <c r="G3270">
        <v>131</v>
      </c>
      <c r="J3270">
        <v>1977</v>
      </c>
      <c r="L3270">
        <v>7</v>
      </c>
      <c r="M3270">
        <v>1</v>
      </c>
      <c r="N3270">
        <v>2</v>
      </c>
      <c r="O3270" t="s">
        <v>9793</v>
      </c>
      <c r="P3270">
        <v>5</v>
      </c>
      <c r="Q3270">
        <v>6</v>
      </c>
    </row>
    <row r="3271" spans="1:17" x14ac:dyDescent="0.25">
      <c r="A3271" s="43">
        <v>3269</v>
      </c>
      <c r="B3271" t="s">
        <v>9794</v>
      </c>
      <c r="C3271" t="s">
        <v>9795</v>
      </c>
      <c r="D3271">
        <v>995284</v>
      </c>
      <c r="E3271">
        <v>130</v>
      </c>
      <c r="F3271">
        <v>75</v>
      </c>
      <c r="G3271">
        <v>125</v>
      </c>
      <c r="J3271">
        <v>1978</v>
      </c>
      <c r="L3271">
        <v>1</v>
      </c>
      <c r="O3271" t="s">
        <v>9796</v>
      </c>
      <c r="P3271">
        <v>5</v>
      </c>
      <c r="Q3271">
        <v>6</v>
      </c>
    </row>
    <row r="3272" spans="1:17" x14ac:dyDescent="0.25">
      <c r="A3272" s="43">
        <v>3270</v>
      </c>
      <c r="B3272" t="s">
        <v>9797</v>
      </c>
      <c r="C3272" t="s">
        <v>9798</v>
      </c>
      <c r="D3272">
        <v>2685031</v>
      </c>
      <c r="E3272">
        <v>130</v>
      </c>
      <c r="F3272">
        <v>62</v>
      </c>
      <c r="G3272">
        <v>124</v>
      </c>
      <c r="J3272">
        <v>2008</v>
      </c>
      <c r="L3272">
        <v>1</v>
      </c>
      <c r="N3272">
        <v>90</v>
      </c>
      <c r="O3272" t="s">
        <v>9799</v>
      </c>
      <c r="P3272">
        <v>5</v>
      </c>
      <c r="Q3272">
        <v>6</v>
      </c>
    </row>
    <row r="3273" spans="1:17" x14ac:dyDescent="0.25">
      <c r="A3273" s="43">
        <v>3271</v>
      </c>
      <c r="B3273" t="s">
        <v>9800</v>
      </c>
      <c r="C3273" t="s">
        <v>4725</v>
      </c>
      <c r="D3273">
        <v>996505</v>
      </c>
      <c r="E3273">
        <v>590</v>
      </c>
      <c r="F3273">
        <v>13</v>
      </c>
      <c r="H3273">
        <v>13</v>
      </c>
      <c r="J3273">
        <v>1985</v>
      </c>
      <c r="L3273">
        <v>9</v>
      </c>
      <c r="O3273" t="s">
        <v>9801</v>
      </c>
      <c r="P3273">
        <v>5</v>
      </c>
      <c r="Q3273">
        <v>6</v>
      </c>
    </row>
    <row r="3274" spans="1:17" x14ac:dyDescent="0.25">
      <c r="A3274" s="43">
        <v>3272</v>
      </c>
      <c r="B3274" t="s">
        <v>9802</v>
      </c>
      <c r="C3274" t="s">
        <v>9803</v>
      </c>
      <c r="D3274">
        <v>994663</v>
      </c>
      <c r="E3274">
        <v>130</v>
      </c>
      <c r="F3274">
        <v>75</v>
      </c>
      <c r="G3274">
        <v>125</v>
      </c>
      <c r="J3274">
        <v>1975</v>
      </c>
      <c r="L3274">
        <v>1</v>
      </c>
      <c r="O3274" t="s">
        <v>9804</v>
      </c>
      <c r="P3274">
        <v>5</v>
      </c>
      <c r="Q3274">
        <v>6</v>
      </c>
    </row>
    <row r="3275" spans="1:17" x14ac:dyDescent="0.25">
      <c r="A3275" s="43">
        <v>3273</v>
      </c>
      <c r="B3275" t="s">
        <v>9805</v>
      </c>
      <c r="C3275" t="s">
        <v>9806</v>
      </c>
      <c r="D3275">
        <v>100094131</v>
      </c>
      <c r="E3275">
        <v>130</v>
      </c>
      <c r="F3275">
        <v>120</v>
      </c>
      <c r="G3275">
        <v>120</v>
      </c>
      <c r="J3275">
        <v>2016</v>
      </c>
      <c r="L3275">
        <v>1</v>
      </c>
      <c r="O3275" t="s">
        <v>9807</v>
      </c>
      <c r="P3275">
        <v>5</v>
      </c>
      <c r="Q3275">
        <v>6</v>
      </c>
    </row>
    <row r="3276" spans="1:17" x14ac:dyDescent="0.25">
      <c r="A3276" s="43">
        <v>3274</v>
      </c>
      <c r="B3276" t="s">
        <v>9808</v>
      </c>
      <c r="C3276" t="s">
        <v>9809</v>
      </c>
      <c r="D3276">
        <v>997077</v>
      </c>
      <c r="E3276">
        <v>130</v>
      </c>
      <c r="F3276">
        <v>59</v>
      </c>
      <c r="G3276">
        <v>104</v>
      </c>
      <c r="J3276">
        <v>1977</v>
      </c>
      <c r="L3276">
        <v>1</v>
      </c>
      <c r="O3276" t="s">
        <v>9810</v>
      </c>
      <c r="P3276">
        <v>5</v>
      </c>
      <c r="Q3276">
        <v>6</v>
      </c>
    </row>
    <row r="3277" spans="1:17" x14ac:dyDescent="0.25">
      <c r="A3277" s="43">
        <v>3275</v>
      </c>
      <c r="B3277" t="s">
        <v>9811</v>
      </c>
      <c r="C3277" t="s">
        <v>9812</v>
      </c>
      <c r="D3277">
        <v>997429</v>
      </c>
      <c r="E3277">
        <v>120</v>
      </c>
      <c r="F3277">
        <v>158</v>
      </c>
      <c r="G3277">
        <v>158</v>
      </c>
      <c r="J3277">
        <v>1966</v>
      </c>
      <c r="K3277">
        <v>1976</v>
      </c>
      <c r="L3277">
        <v>2</v>
      </c>
      <c r="M3277">
        <v>7</v>
      </c>
      <c r="O3277" t="s">
        <v>9813</v>
      </c>
      <c r="P3277">
        <v>5</v>
      </c>
      <c r="Q3277">
        <v>6</v>
      </c>
    </row>
    <row r="3278" spans="1:17" x14ac:dyDescent="0.25">
      <c r="A3278" s="43">
        <v>3276</v>
      </c>
      <c r="B3278" t="s">
        <v>9814</v>
      </c>
      <c r="C3278" t="s">
        <v>9815</v>
      </c>
      <c r="D3278">
        <v>996120</v>
      </c>
      <c r="E3278">
        <v>531</v>
      </c>
      <c r="F3278">
        <v>36</v>
      </c>
      <c r="H3278">
        <v>36</v>
      </c>
      <c r="J3278">
        <v>1992</v>
      </c>
      <c r="L3278">
        <v>7</v>
      </c>
      <c r="M3278">
        <v>1</v>
      </c>
      <c r="O3278" t="s">
        <v>9816</v>
      </c>
      <c r="P3278">
        <v>5</v>
      </c>
      <c r="Q3278">
        <v>6</v>
      </c>
    </row>
    <row r="3279" spans="1:17" x14ac:dyDescent="0.25">
      <c r="A3279" s="43">
        <v>3277</v>
      </c>
      <c r="B3279" t="s">
        <v>9817</v>
      </c>
      <c r="C3279" t="s">
        <v>9818</v>
      </c>
      <c r="D3279">
        <v>995523</v>
      </c>
      <c r="E3279">
        <v>130</v>
      </c>
      <c r="F3279">
        <v>107</v>
      </c>
      <c r="G3279">
        <v>107</v>
      </c>
      <c r="J3279">
        <v>1971</v>
      </c>
      <c r="K3279">
        <v>1983</v>
      </c>
      <c r="L3279">
        <v>1</v>
      </c>
      <c r="O3279" t="s">
        <v>9819</v>
      </c>
      <c r="P3279">
        <v>5</v>
      </c>
      <c r="Q3279">
        <v>6</v>
      </c>
    </row>
    <row r="3280" spans="1:17" x14ac:dyDescent="0.25">
      <c r="A3280" s="43">
        <v>3278</v>
      </c>
      <c r="B3280" t="s">
        <v>9820</v>
      </c>
      <c r="C3280" t="s">
        <v>9821</v>
      </c>
      <c r="D3280">
        <v>993981</v>
      </c>
      <c r="E3280">
        <v>120</v>
      </c>
      <c r="F3280">
        <v>148</v>
      </c>
      <c r="G3280">
        <v>119</v>
      </c>
      <c r="J3280">
        <v>1972</v>
      </c>
      <c r="K3280">
        <v>1983</v>
      </c>
      <c r="L3280">
        <v>2</v>
      </c>
      <c r="M3280">
        <v>7</v>
      </c>
      <c r="N3280">
        <v>2</v>
      </c>
      <c r="O3280" t="s">
        <v>9822</v>
      </c>
      <c r="P3280">
        <v>5</v>
      </c>
      <c r="Q3280">
        <v>6</v>
      </c>
    </row>
    <row r="3281" spans="1:17" x14ac:dyDescent="0.25">
      <c r="A3281" s="43">
        <v>3279</v>
      </c>
      <c r="B3281" t="s">
        <v>9823</v>
      </c>
      <c r="C3281" t="s">
        <v>9824</v>
      </c>
      <c r="D3281">
        <v>997195</v>
      </c>
      <c r="E3281">
        <v>130</v>
      </c>
      <c r="F3281">
        <v>61</v>
      </c>
      <c r="G3281">
        <v>110</v>
      </c>
      <c r="J3281">
        <v>1966</v>
      </c>
      <c r="L3281">
        <v>1</v>
      </c>
      <c r="O3281" t="s">
        <v>9825</v>
      </c>
      <c r="P3281">
        <v>5</v>
      </c>
      <c r="Q3281">
        <v>6</v>
      </c>
    </row>
    <row r="3282" spans="1:17" x14ac:dyDescent="0.25">
      <c r="A3282" s="43">
        <v>3280</v>
      </c>
      <c r="B3282" t="s">
        <v>9826</v>
      </c>
      <c r="C3282" t="s">
        <v>9827</v>
      </c>
      <c r="D3282">
        <v>997572</v>
      </c>
      <c r="E3282">
        <v>120</v>
      </c>
      <c r="F3282">
        <v>147</v>
      </c>
      <c r="G3282">
        <v>147</v>
      </c>
      <c r="J3282">
        <v>1956</v>
      </c>
      <c r="K3282">
        <v>1998</v>
      </c>
      <c r="L3282">
        <v>5</v>
      </c>
      <c r="M3282">
        <v>1</v>
      </c>
      <c r="N3282">
        <v>2</v>
      </c>
      <c r="O3282" t="s">
        <v>9828</v>
      </c>
      <c r="P3282">
        <v>5</v>
      </c>
      <c r="Q3282">
        <v>6</v>
      </c>
    </row>
    <row r="3283" spans="1:17" x14ac:dyDescent="0.25">
      <c r="A3283" s="43">
        <v>3281</v>
      </c>
      <c r="B3283" t="s">
        <v>9829</v>
      </c>
      <c r="C3283" t="s">
        <v>9830</v>
      </c>
      <c r="D3283">
        <v>997284</v>
      </c>
      <c r="E3283">
        <v>130</v>
      </c>
      <c r="F3283">
        <v>61</v>
      </c>
      <c r="G3283">
        <v>109</v>
      </c>
      <c r="J3283">
        <v>1978</v>
      </c>
      <c r="L3283">
        <v>1</v>
      </c>
      <c r="O3283" t="s">
        <v>9831</v>
      </c>
      <c r="P3283">
        <v>5</v>
      </c>
      <c r="Q3283">
        <v>6</v>
      </c>
    </row>
    <row r="3284" spans="1:17" x14ac:dyDescent="0.25">
      <c r="A3284" s="43">
        <v>3282</v>
      </c>
      <c r="B3284" t="s">
        <v>9832</v>
      </c>
      <c r="C3284" t="s">
        <v>9833</v>
      </c>
      <c r="D3284">
        <v>993641</v>
      </c>
      <c r="E3284">
        <v>120</v>
      </c>
      <c r="F3284">
        <v>134</v>
      </c>
      <c r="G3284">
        <v>134</v>
      </c>
      <c r="J3284">
        <v>1972</v>
      </c>
      <c r="L3284">
        <v>2</v>
      </c>
      <c r="M3284">
        <v>7</v>
      </c>
      <c r="O3284" t="s">
        <v>9834</v>
      </c>
      <c r="P3284">
        <v>5</v>
      </c>
      <c r="Q3284">
        <v>6</v>
      </c>
    </row>
    <row r="3285" spans="1:17" x14ac:dyDescent="0.25">
      <c r="A3285" s="43">
        <v>3283</v>
      </c>
      <c r="B3285" t="s">
        <v>9835</v>
      </c>
      <c r="C3285" t="s">
        <v>9836</v>
      </c>
      <c r="D3285">
        <v>995817</v>
      </c>
      <c r="E3285">
        <v>120</v>
      </c>
      <c r="F3285">
        <v>127</v>
      </c>
      <c r="G3285">
        <v>127</v>
      </c>
      <c r="J3285">
        <v>1962</v>
      </c>
      <c r="K3285">
        <v>1976</v>
      </c>
      <c r="L3285">
        <v>2</v>
      </c>
      <c r="M3285">
        <v>7</v>
      </c>
      <c r="O3285" t="s">
        <v>9837</v>
      </c>
      <c r="P3285">
        <v>5</v>
      </c>
      <c r="Q3285">
        <v>6</v>
      </c>
    </row>
    <row r="3286" spans="1:17" x14ac:dyDescent="0.25">
      <c r="A3286" s="43">
        <v>3284</v>
      </c>
      <c r="B3286" t="s">
        <v>9838</v>
      </c>
      <c r="C3286" t="s">
        <v>9839</v>
      </c>
      <c r="D3286">
        <v>994190</v>
      </c>
      <c r="E3286">
        <v>130</v>
      </c>
      <c r="F3286">
        <v>107</v>
      </c>
      <c r="G3286">
        <v>107</v>
      </c>
      <c r="J3286">
        <v>1967</v>
      </c>
      <c r="K3286">
        <v>1985</v>
      </c>
      <c r="L3286">
        <v>1</v>
      </c>
      <c r="N3286">
        <v>2</v>
      </c>
      <c r="O3286" t="s">
        <v>9840</v>
      </c>
      <c r="P3286">
        <v>5</v>
      </c>
      <c r="Q3286">
        <v>6</v>
      </c>
    </row>
    <row r="3287" spans="1:17" x14ac:dyDescent="0.25">
      <c r="A3287" s="43">
        <v>3285</v>
      </c>
      <c r="B3287" t="s">
        <v>9841</v>
      </c>
      <c r="C3287" t="s">
        <v>9842</v>
      </c>
      <c r="D3287">
        <v>997505</v>
      </c>
      <c r="E3287">
        <v>120</v>
      </c>
      <c r="F3287">
        <v>118</v>
      </c>
      <c r="G3287">
        <v>210</v>
      </c>
      <c r="J3287">
        <v>1976</v>
      </c>
      <c r="L3287">
        <v>2</v>
      </c>
      <c r="M3287">
        <v>7</v>
      </c>
      <c r="O3287" t="s">
        <v>9843</v>
      </c>
      <c r="P3287">
        <v>5</v>
      </c>
      <c r="Q3287">
        <v>6</v>
      </c>
    </row>
    <row r="3288" spans="1:17" x14ac:dyDescent="0.25">
      <c r="A3288" s="43">
        <v>3286</v>
      </c>
      <c r="B3288" t="s">
        <v>9844</v>
      </c>
      <c r="C3288" t="s">
        <v>9845</v>
      </c>
      <c r="D3288">
        <v>997106</v>
      </c>
      <c r="E3288">
        <v>130</v>
      </c>
      <c r="F3288">
        <v>143</v>
      </c>
      <c r="G3288">
        <v>127</v>
      </c>
      <c r="J3288">
        <v>1967</v>
      </c>
      <c r="K3288">
        <v>2005</v>
      </c>
      <c r="L3288">
        <v>1</v>
      </c>
      <c r="N3288">
        <v>2</v>
      </c>
      <c r="O3288" t="s">
        <v>9846</v>
      </c>
      <c r="P3288">
        <v>5</v>
      </c>
      <c r="Q3288">
        <v>6</v>
      </c>
    </row>
    <row r="3289" spans="1:17" x14ac:dyDescent="0.25">
      <c r="A3289" s="43">
        <v>3287</v>
      </c>
      <c r="B3289" t="s">
        <v>9847</v>
      </c>
      <c r="C3289" t="s">
        <v>9848</v>
      </c>
      <c r="D3289">
        <v>995314</v>
      </c>
      <c r="E3289">
        <v>130</v>
      </c>
      <c r="F3289">
        <v>79</v>
      </c>
      <c r="G3289">
        <v>130</v>
      </c>
      <c r="J3289">
        <v>1976</v>
      </c>
      <c r="L3289">
        <v>1</v>
      </c>
      <c r="N3289">
        <v>0</v>
      </c>
      <c r="O3289" t="s">
        <v>9849</v>
      </c>
      <c r="P3289">
        <v>5</v>
      </c>
      <c r="Q3289">
        <v>6</v>
      </c>
    </row>
    <row r="3290" spans="1:17" x14ac:dyDescent="0.25">
      <c r="A3290" s="43">
        <v>3288</v>
      </c>
      <c r="B3290" t="s">
        <v>9850</v>
      </c>
      <c r="C3290" t="s">
        <v>9851</v>
      </c>
      <c r="D3290">
        <v>2589276</v>
      </c>
      <c r="E3290">
        <v>130</v>
      </c>
      <c r="F3290">
        <v>108</v>
      </c>
      <c r="G3290">
        <v>103</v>
      </c>
      <c r="J3290">
        <v>2002</v>
      </c>
      <c r="L3290">
        <v>2</v>
      </c>
      <c r="M3290">
        <v>7</v>
      </c>
      <c r="N3290">
        <v>90</v>
      </c>
      <c r="O3290" t="s">
        <v>9852</v>
      </c>
      <c r="P3290">
        <v>5</v>
      </c>
      <c r="Q3290">
        <v>6</v>
      </c>
    </row>
    <row r="3291" spans="1:17" x14ac:dyDescent="0.25">
      <c r="A3291" s="43">
        <v>3289</v>
      </c>
      <c r="B3291" t="s">
        <v>9853</v>
      </c>
      <c r="C3291" t="s">
        <v>9854</v>
      </c>
      <c r="D3291">
        <v>996079</v>
      </c>
      <c r="E3291">
        <v>120</v>
      </c>
      <c r="F3291">
        <v>92</v>
      </c>
      <c r="G3291">
        <v>130</v>
      </c>
      <c r="J3291">
        <v>1920</v>
      </c>
      <c r="K3291">
        <v>1957</v>
      </c>
      <c r="L3291">
        <v>2</v>
      </c>
      <c r="M3291">
        <v>7</v>
      </c>
      <c r="O3291" t="s">
        <v>9855</v>
      </c>
      <c r="P3291">
        <v>5</v>
      </c>
      <c r="Q3291">
        <v>6</v>
      </c>
    </row>
    <row r="3292" spans="1:17" x14ac:dyDescent="0.25">
      <c r="A3292" s="43">
        <v>3290</v>
      </c>
      <c r="B3292" t="s">
        <v>9856</v>
      </c>
      <c r="C3292" t="s">
        <v>9857</v>
      </c>
      <c r="D3292">
        <v>995002</v>
      </c>
      <c r="E3292">
        <v>120</v>
      </c>
      <c r="F3292">
        <v>196</v>
      </c>
      <c r="G3292">
        <v>170</v>
      </c>
      <c r="J3292">
        <v>1973</v>
      </c>
      <c r="L3292">
        <v>2</v>
      </c>
      <c r="M3292">
        <v>7</v>
      </c>
      <c r="N3292">
        <v>2</v>
      </c>
      <c r="O3292" t="s">
        <v>9858</v>
      </c>
      <c r="P3292">
        <v>5</v>
      </c>
      <c r="Q3292">
        <v>6</v>
      </c>
    </row>
    <row r="3293" spans="1:17" x14ac:dyDescent="0.25">
      <c r="A3293" s="43">
        <v>3291</v>
      </c>
      <c r="B3293" t="s">
        <v>9859</v>
      </c>
      <c r="C3293" t="s">
        <v>9860</v>
      </c>
      <c r="D3293">
        <v>995428</v>
      </c>
      <c r="E3293">
        <v>130</v>
      </c>
      <c r="F3293">
        <v>107</v>
      </c>
      <c r="G3293">
        <v>107</v>
      </c>
      <c r="J3293">
        <v>1970</v>
      </c>
      <c r="K3293">
        <v>1983</v>
      </c>
      <c r="L3293">
        <v>1</v>
      </c>
      <c r="O3293" t="s">
        <v>9861</v>
      </c>
      <c r="P3293">
        <v>5</v>
      </c>
      <c r="Q3293">
        <v>6</v>
      </c>
    </row>
    <row r="3294" spans="1:17" x14ac:dyDescent="0.25">
      <c r="A3294" s="43">
        <v>3292</v>
      </c>
      <c r="B3294" t="s">
        <v>9862</v>
      </c>
      <c r="C3294" t="s">
        <v>9863</v>
      </c>
      <c r="D3294">
        <v>993747</v>
      </c>
      <c r="E3294">
        <v>120</v>
      </c>
      <c r="F3294">
        <v>170</v>
      </c>
      <c r="G3294">
        <v>170</v>
      </c>
      <c r="J3294">
        <v>1969</v>
      </c>
      <c r="L3294">
        <v>2</v>
      </c>
      <c r="M3294">
        <v>3</v>
      </c>
      <c r="O3294" t="s">
        <v>9864</v>
      </c>
      <c r="P3294">
        <v>5</v>
      </c>
      <c r="Q3294">
        <v>6</v>
      </c>
    </row>
    <row r="3295" spans="1:17" x14ac:dyDescent="0.25">
      <c r="A3295" s="43">
        <v>3293</v>
      </c>
      <c r="B3295" t="s">
        <v>9865</v>
      </c>
      <c r="C3295" t="s">
        <v>4037</v>
      </c>
      <c r="D3295">
        <v>995489</v>
      </c>
      <c r="E3295">
        <v>215</v>
      </c>
      <c r="F3295">
        <v>242</v>
      </c>
      <c r="H3295">
        <v>242</v>
      </c>
      <c r="J3295">
        <v>1994</v>
      </c>
      <c r="L3295">
        <v>9</v>
      </c>
      <c r="O3295" t="s">
        <v>9866</v>
      </c>
      <c r="P3295">
        <v>5</v>
      </c>
      <c r="Q3295">
        <v>6</v>
      </c>
    </row>
    <row r="3296" spans="1:17" x14ac:dyDescent="0.25">
      <c r="A3296" s="43">
        <v>3294</v>
      </c>
      <c r="B3296" t="s">
        <v>9867</v>
      </c>
      <c r="C3296" t="s">
        <v>9868</v>
      </c>
      <c r="D3296">
        <v>2691213</v>
      </c>
      <c r="E3296">
        <v>130</v>
      </c>
      <c r="F3296">
        <v>56</v>
      </c>
      <c r="G3296">
        <v>108</v>
      </c>
      <c r="J3296">
        <v>2008</v>
      </c>
      <c r="L3296">
        <v>2</v>
      </c>
      <c r="M3296">
        <v>7</v>
      </c>
      <c r="N3296">
        <v>90</v>
      </c>
      <c r="O3296" t="s">
        <v>9869</v>
      </c>
      <c r="P3296">
        <v>5</v>
      </c>
      <c r="Q3296">
        <v>6</v>
      </c>
    </row>
    <row r="3297" spans="1:17" x14ac:dyDescent="0.25">
      <c r="A3297" s="43">
        <v>3295</v>
      </c>
      <c r="B3297" t="s">
        <v>9870</v>
      </c>
      <c r="C3297" t="s">
        <v>9871</v>
      </c>
      <c r="D3297">
        <v>996507</v>
      </c>
      <c r="E3297">
        <v>120</v>
      </c>
      <c r="F3297">
        <v>140</v>
      </c>
      <c r="G3297">
        <v>140</v>
      </c>
      <c r="J3297">
        <v>1979</v>
      </c>
      <c r="L3297">
        <v>2</v>
      </c>
      <c r="M3297">
        <v>7</v>
      </c>
      <c r="N3297">
        <v>2</v>
      </c>
      <c r="O3297" t="s">
        <v>9872</v>
      </c>
      <c r="P3297">
        <v>5</v>
      </c>
      <c r="Q3297">
        <v>6</v>
      </c>
    </row>
    <row r="3298" spans="1:17" x14ac:dyDescent="0.25">
      <c r="A3298" s="43">
        <v>3296</v>
      </c>
      <c r="B3298" t="s">
        <v>9873</v>
      </c>
      <c r="C3298" t="s">
        <v>9874</v>
      </c>
      <c r="D3298">
        <v>997491</v>
      </c>
      <c r="E3298">
        <v>120</v>
      </c>
      <c r="F3298">
        <v>93</v>
      </c>
      <c r="G3298">
        <v>152</v>
      </c>
      <c r="J3298">
        <v>1937</v>
      </c>
      <c r="L3298">
        <v>2</v>
      </c>
      <c r="M3298">
        <v>7</v>
      </c>
      <c r="O3298" t="s">
        <v>9875</v>
      </c>
      <c r="P3298">
        <v>5</v>
      </c>
      <c r="Q3298">
        <v>6</v>
      </c>
    </row>
    <row r="3299" spans="1:17" x14ac:dyDescent="0.25">
      <c r="A3299" s="43">
        <v>3297</v>
      </c>
      <c r="B3299" t="s">
        <v>9876</v>
      </c>
      <c r="C3299" t="s">
        <v>9877</v>
      </c>
      <c r="D3299">
        <v>995203</v>
      </c>
      <c r="E3299">
        <v>120</v>
      </c>
      <c r="F3299">
        <v>163</v>
      </c>
      <c r="G3299">
        <v>143</v>
      </c>
      <c r="J3299">
        <v>1970</v>
      </c>
      <c r="L3299">
        <v>2</v>
      </c>
      <c r="M3299">
        <v>7</v>
      </c>
      <c r="N3299">
        <v>2</v>
      </c>
      <c r="O3299" t="s">
        <v>9878</v>
      </c>
      <c r="P3299">
        <v>5</v>
      </c>
      <c r="Q3299">
        <v>6</v>
      </c>
    </row>
    <row r="3300" spans="1:17" x14ac:dyDescent="0.25">
      <c r="A3300" s="43">
        <v>3298</v>
      </c>
      <c r="B3300" t="s">
        <v>9879</v>
      </c>
      <c r="C3300" t="s">
        <v>9880</v>
      </c>
      <c r="D3300">
        <v>997570</v>
      </c>
      <c r="E3300">
        <v>130</v>
      </c>
      <c r="F3300">
        <v>101</v>
      </c>
      <c r="G3300">
        <v>101</v>
      </c>
      <c r="J3300">
        <v>1966</v>
      </c>
      <c r="L3300">
        <v>7</v>
      </c>
      <c r="M3300">
        <v>1</v>
      </c>
      <c r="O3300" t="s">
        <v>9881</v>
      </c>
      <c r="P3300">
        <v>5</v>
      </c>
      <c r="Q3300">
        <v>6</v>
      </c>
    </row>
    <row r="3301" spans="1:17" x14ac:dyDescent="0.25">
      <c r="A3301" s="43">
        <v>3299</v>
      </c>
      <c r="B3301" t="s">
        <v>9882</v>
      </c>
      <c r="C3301" t="s">
        <v>9883</v>
      </c>
      <c r="D3301">
        <v>993656</v>
      </c>
      <c r="E3301">
        <v>120</v>
      </c>
      <c r="F3301">
        <v>134</v>
      </c>
      <c r="G3301">
        <v>134</v>
      </c>
      <c r="J3301">
        <v>1969</v>
      </c>
      <c r="L3301">
        <v>2</v>
      </c>
      <c r="M3301">
        <v>7</v>
      </c>
      <c r="O3301" t="s">
        <v>9884</v>
      </c>
      <c r="P3301">
        <v>5</v>
      </c>
      <c r="Q3301">
        <v>6</v>
      </c>
    </row>
    <row r="3302" spans="1:17" x14ac:dyDescent="0.25">
      <c r="A3302" s="43">
        <v>3300</v>
      </c>
      <c r="B3302" t="s">
        <v>9885</v>
      </c>
      <c r="C3302" t="s">
        <v>9886</v>
      </c>
      <c r="D3302">
        <v>995270</v>
      </c>
      <c r="E3302">
        <v>130</v>
      </c>
      <c r="F3302">
        <v>75</v>
      </c>
      <c r="G3302">
        <v>124</v>
      </c>
      <c r="J3302">
        <v>1976</v>
      </c>
      <c r="L3302">
        <v>1</v>
      </c>
      <c r="N3302">
        <v>0</v>
      </c>
      <c r="O3302" t="s">
        <v>9887</v>
      </c>
      <c r="P3302">
        <v>5</v>
      </c>
      <c r="Q3302">
        <v>6</v>
      </c>
    </row>
    <row r="3303" spans="1:17" x14ac:dyDescent="0.25">
      <c r="A3303" s="43">
        <v>3301</v>
      </c>
      <c r="B3303" t="s">
        <v>9888</v>
      </c>
      <c r="C3303" t="s">
        <v>9889</v>
      </c>
      <c r="D3303">
        <v>994731</v>
      </c>
      <c r="E3303">
        <v>120</v>
      </c>
      <c r="F3303">
        <v>148</v>
      </c>
      <c r="G3303">
        <v>148</v>
      </c>
      <c r="J3303">
        <v>1979</v>
      </c>
      <c r="L3303">
        <v>7</v>
      </c>
      <c r="M3303">
        <v>1</v>
      </c>
      <c r="N3303">
        <v>2</v>
      </c>
      <c r="O3303" t="s">
        <v>9890</v>
      </c>
      <c r="P3303">
        <v>5</v>
      </c>
      <c r="Q3303">
        <v>6</v>
      </c>
    </row>
    <row r="3304" spans="1:17" x14ac:dyDescent="0.25">
      <c r="A3304" s="43">
        <v>3302</v>
      </c>
      <c r="B3304" t="s">
        <v>9891</v>
      </c>
      <c r="C3304" t="s">
        <v>9892</v>
      </c>
      <c r="D3304">
        <v>997717</v>
      </c>
      <c r="E3304">
        <v>120</v>
      </c>
      <c r="F3304">
        <v>102</v>
      </c>
      <c r="G3304">
        <v>185</v>
      </c>
      <c r="J3304">
        <v>2010</v>
      </c>
      <c r="L3304">
        <v>2</v>
      </c>
      <c r="M3304">
        <v>7</v>
      </c>
      <c r="N3304">
        <v>90</v>
      </c>
      <c r="O3304" t="s">
        <v>9893</v>
      </c>
      <c r="P3304">
        <v>5</v>
      </c>
      <c r="Q3304">
        <v>6</v>
      </c>
    </row>
    <row r="3305" spans="1:17" x14ac:dyDescent="0.25">
      <c r="A3305" s="43">
        <v>3303</v>
      </c>
      <c r="B3305" t="s">
        <v>9894</v>
      </c>
      <c r="C3305" t="s">
        <v>9895</v>
      </c>
      <c r="D3305">
        <v>994325</v>
      </c>
      <c r="E3305">
        <v>130</v>
      </c>
      <c r="F3305">
        <v>134</v>
      </c>
      <c r="G3305">
        <v>134</v>
      </c>
      <c r="J3305">
        <v>1975</v>
      </c>
      <c r="L3305">
        <v>1</v>
      </c>
      <c r="O3305" t="s">
        <v>9896</v>
      </c>
      <c r="P3305">
        <v>5</v>
      </c>
      <c r="Q3305">
        <v>6</v>
      </c>
    </row>
    <row r="3306" spans="1:17" x14ac:dyDescent="0.25">
      <c r="A3306" s="43">
        <v>3304</v>
      </c>
      <c r="B3306" t="s">
        <v>9897</v>
      </c>
      <c r="C3306" t="s">
        <v>9898</v>
      </c>
      <c r="D3306">
        <v>994327</v>
      </c>
      <c r="E3306">
        <v>120</v>
      </c>
      <c r="F3306">
        <v>159</v>
      </c>
      <c r="G3306">
        <v>159</v>
      </c>
      <c r="J3306">
        <v>1967</v>
      </c>
      <c r="K3306">
        <v>1981</v>
      </c>
      <c r="L3306">
        <v>1</v>
      </c>
      <c r="O3306" t="s">
        <v>9899</v>
      </c>
      <c r="P3306">
        <v>5</v>
      </c>
      <c r="Q3306">
        <v>6</v>
      </c>
    </row>
    <row r="3307" spans="1:17" x14ac:dyDescent="0.25">
      <c r="A3307" s="43">
        <v>3305</v>
      </c>
      <c r="B3307" t="s">
        <v>9900</v>
      </c>
      <c r="C3307" t="s">
        <v>9901</v>
      </c>
      <c r="D3307">
        <v>994847</v>
      </c>
      <c r="E3307">
        <v>130</v>
      </c>
      <c r="F3307">
        <v>60</v>
      </c>
      <c r="G3307">
        <v>120</v>
      </c>
      <c r="J3307">
        <v>1993</v>
      </c>
      <c r="L3307">
        <v>1</v>
      </c>
      <c r="O3307" t="s">
        <v>9902</v>
      </c>
      <c r="P3307">
        <v>5</v>
      </c>
      <c r="Q3307">
        <v>6</v>
      </c>
    </row>
    <row r="3308" spans="1:17" x14ac:dyDescent="0.25">
      <c r="A3308" s="43">
        <v>3306</v>
      </c>
      <c r="B3308" t="s">
        <v>9903</v>
      </c>
      <c r="C3308" t="s">
        <v>9904</v>
      </c>
      <c r="D3308">
        <v>996771</v>
      </c>
      <c r="E3308">
        <v>130</v>
      </c>
      <c r="F3308">
        <v>61</v>
      </c>
      <c r="G3308">
        <v>109</v>
      </c>
      <c r="J3308">
        <v>1978</v>
      </c>
      <c r="L3308">
        <v>1</v>
      </c>
      <c r="O3308" t="s">
        <v>9905</v>
      </c>
      <c r="P3308">
        <v>5</v>
      </c>
      <c r="Q3308">
        <v>6</v>
      </c>
    </row>
    <row r="3309" spans="1:17" x14ac:dyDescent="0.25">
      <c r="A3309" s="43">
        <v>3307</v>
      </c>
      <c r="B3309" t="s">
        <v>9906</v>
      </c>
      <c r="C3309" t="s">
        <v>9907</v>
      </c>
      <c r="D3309">
        <v>996922</v>
      </c>
      <c r="E3309">
        <v>130</v>
      </c>
      <c r="F3309">
        <v>110</v>
      </c>
      <c r="G3309">
        <v>110</v>
      </c>
      <c r="J3309">
        <v>1967</v>
      </c>
      <c r="L3309">
        <v>1</v>
      </c>
      <c r="O3309" t="s">
        <v>9908</v>
      </c>
      <c r="P3309">
        <v>5</v>
      </c>
      <c r="Q3309">
        <v>6</v>
      </c>
    </row>
    <row r="3310" spans="1:17" x14ac:dyDescent="0.25">
      <c r="A3310" s="43">
        <v>3308</v>
      </c>
      <c r="B3310" t="s">
        <v>9909</v>
      </c>
      <c r="C3310" t="s">
        <v>9910</v>
      </c>
      <c r="D3310">
        <v>995791</v>
      </c>
      <c r="E3310">
        <v>130</v>
      </c>
      <c r="F3310">
        <v>172</v>
      </c>
      <c r="G3310">
        <v>172</v>
      </c>
      <c r="J3310">
        <v>1965</v>
      </c>
      <c r="L3310">
        <v>2</v>
      </c>
      <c r="M3310">
        <v>7</v>
      </c>
      <c r="O3310" t="s">
        <v>9911</v>
      </c>
      <c r="P3310">
        <v>5</v>
      </c>
      <c r="Q3310">
        <v>6</v>
      </c>
    </row>
    <row r="3311" spans="1:17" x14ac:dyDescent="0.25">
      <c r="A3311" s="43">
        <v>3309</v>
      </c>
      <c r="B3311" t="s">
        <v>9912</v>
      </c>
      <c r="C3311" t="s">
        <v>9913</v>
      </c>
      <c r="D3311">
        <v>996464</v>
      </c>
      <c r="E3311">
        <v>120</v>
      </c>
      <c r="F3311">
        <v>121</v>
      </c>
      <c r="G3311">
        <v>121</v>
      </c>
      <c r="J3311">
        <v>1967</v>
      </c>
      <c r="L3311">
        <v>2</v>
      </c>
      <c r="M3311">
        <v>3</v>
      </c>
      <c r="N3311">
        <v>2</v>
      </c>
      <c r="O3311" t="s">
        <v>9914</v>
      </c>
      <c r="P3311">
        <v>5</v>
      </c>
      <c r="Q3311">
        <v>6</v>
      </c>
    </row>
    <row r="3312" spans="1:17" x14ac:dyDescent="0.25">
      <c r="A3312" s="43">
        <v>3310</v>
      </c>
      <c r="B3312" t="s">
        <v>9915</v>
      </c>
      <c r="C3312" t="s">
        <v>9916</v>
      </c>
      <c r="D3312">
        <v>995241</v>
      </c>
      <c r="E3312">
        <v>130</v>
      </c>
      <c r="F3312">
        <v>75</v>
      </c>
      <c r="G3312">
        <v>125</v>
      </c>
      <c r="J3312">
        <v>1978</v>
      </c>
      <c r="L3312">
        <v>7</v>
      </c>
      <c r="M3312">
        <v>1</v>
      </c>
      <c r="O3312" t="s">
        <v>9917</v>
      </c>
      <c r="P3312">
        <v>5</v>
      </c>
      <c r="Q3312">
        <v>6</v>
      </c>
    </row>
    <row r="3313" spans="1:17" x14ac:dyDescent="0.25">
      <c r="A3313" s="43">
        <v>3311</v>
      </c>
      <c r="B3313" t="s">
        <v>9918</v>
      </c>
      <c r="C3313" t="s">
        <v>9919</v>
      </c>
      <c r="D3313">
        <v>996699</v>
      </c>
      <c r="E3313">
        <v>120</v>
      </c>
      <c r="F3313">
        <v>129</v>
      </c>
      <c r="G3313">
        <v>129</v>
      </c>
      <c r="J3313">
        <v>1973</v>
      </c>
      <c r="K3313">
        <v>1975</v>
      </c>
      <c r="L3313">
        <v>2</v>
      </c>
      <c r="M3313">
        <v>7</v>
      </c>
      <c r="O3313" t="s">
        <v>9920</v>
      </c>
      <c r="P3313">
        <v>5</v>
      </c>
      <c r="Q3313">
        <v>6</v>
      </c>
    </row>
    <row r="3314" spans="1:17" x14ac:dyDescent="0.25">
      <c r="A3314" s="43">
        <v>3312</v>
      </c>
      <c r="B3314" t="s">
        <v>9921</v>
      </c>
      <c r="C3314" t="s">
        <v>9922</v>
      </c>
      <c r="D3314">
        <v>995911</v>
      </c>
      <c r="E3314">
        <v>120</v>
      </c>
      <c r="F3314">
        <v>118</v>
      </c>
      <c r="G3314">
        <v>118</v>
      </c>
      <c r="J3314">
        <v>1953</v>
      </c>
      <c r="K3314">
        <v>1996</v>
      </c>
      <c r="L3314">
        <v>2</v>
      </c>
      <c r="M3314">
        <v>7</v>
      </c>
      <c r="N3314">
        <v>2</v>
      </c>
      <c r="O3314" t="s">
        <v>9923</v>
      </c>
      <c r="P3314">
        <v>5</v>
      </c>
      <c r="Q3314">
        <v>6</v>
      </c>
    </row>
    <row r="3315" spans="1:17" x14ac:dyDescent="0.25">
      <c r="A3315" s="43">
        <v>3313</v>
      </c>
      <c r="B3315" t="s">
        <v>9924</v>
      </c>
      <c r="C3315" t="s">
        <v>9925</v>
      </c>
      <c r="D3315">
        <v>994526</v>
      </c>
      <c r="E3315">
        <v>232</v>
      </c>
      <c r="F3315">
        <v>4</v>
      </c>
      <c r="H3315">
        <v>4</v>
      </c>
      <c r="J3315">
        <v>1976</v>
      </c>
      <c r="L3315">
        <v>9</v>
      </c>
      <c r="O3315" t="s">
        <v>9926</v>
      </c>
      <c r="P3315">
        <v>5</v>
      </c>
      <c r="Q3315">
        <v>6</v>
      </c>
    </row>
    <row r="3316" spans="1:17" x14ac:dyDescent="0.25">
      <c r="A3316" s="43">
        <v>3314</v>
      </c>
      <c r="B3316" t="s">
        <v>9927</v>
      </c>
      <c r="C3316" t="s">
        <v>9928</v>
      </c>
      <c r="D3316">
        <v>994251</v>
      </c>
      <c r="E3316">
        <v>130</v>
      </c>
      <c r="F3316">
        <v>107</v>
      </c>
      <c r="G3316">
        <v>107</v>
      </c>
      <c r="J3316">
        <v>1967</v>
      </c>
      <c r="K3316">
        <v>1987</v>
      </c>
      <c r="L3316">
        <v>1</v>
      </c>
      <c r="O3316" t="s">
        <v>9929</v>
      </c>
      <c r="P3316">
        <v>5</v>
      </c>
      <c r="Q3316">
        <v>6</v>
      </c>
    </row>
    <row r="3317" spans="1:17" x14ac:dyDescent="0.25">
      <c r="A3317" s="43">
        <v>3315</v>
      </c>
      <c r="B3317" t="s">
        <v>9930</v>
      </c>
      <c r="C3317" t="s">
        <v>9931</v>
      </c>
      <c r="D3317">
        <v>995873</v>
      </c>
      <c r="E3317">
        <v>120</v>
      </c>
      <c r="F3317">
        <v>117</v>
      </c>
      <c r="G3317">
        <v>164</v>
      </c>
      <c r="J3317">
        <v>1929</v>
      </c>
      <c r="K3317">
        <v>1973</v>
      </c>
      <c r="L3317">
        <v>2</v>
      </c>
      <c r="M3317">
        <v>3</v>
      </c>
      <c r="N3317">
        <v>2</v>
      </c>
      <c r="O3317" t="s">
        <v>9932</v>
      </c>
      <c r="P3317">
        <v>5</v>
      </c>
      <c r="Q3317">
        <v>6</v>
      </c>
    </row>
    <row r="3318" spans="1:17" x14ac:dyDescent="0.25">
      <c r="A3318" s="43">
        <v>3316</v>
      </c>
      <c r="B3318" t="s">
        <v>9933</v>
      </c>
      <c r="C3318" t="s">
        <v>9934</v>
      </c>
      <c r="D3318">
        <v>995381</v>
      </c>
      <c r="E3318">
        <v>120</v>
      </c>
      <c r="F3318">
        <v>138</v>
      </c>
      <c r="G3318">
        <v>138</v>
      </c>
      <c r="J3318">
        <v>1970</v>
      </c>
      <c r="L3318">
        <v>7</v>
      </c>
      <c r="M3318">
        <v>1</v>
      </c>
      <c r="O3318" t="s">
        <v>9935</v>
      </c>
      <c r="P3318">
        <v>5</v>
      </c>
      <c r="Q3318">
        <v>6</v>
      </c>
    </row>
    <row r="3319" spans="1:17" x14ac:dyDescent="0.25">
      <c r="A3319" s="43">
        <v>3317</v>
      </c>
      <c r="B3319" t="s">
        <v>9936</v>
      </c>
      <c r="C3319" t="s">
        <v>9937</v>
      </c>
      <c r="D3319">
        <v>997150</v>
      </c>
      <c r="E3319">
        <v>130</v>
      </c>
      <c r="F3319">
        <v>101</v>
      </c>
      <c r="G3319">
        <v>101</v>
      </c>
      <c r="J3319">
        <v>1966</v>
      </c>
      <c r="L3319">
        <v>2</v>
      </c>
      <c r="M3319">
        <v>7</v>
      </c>
      <c r="N3319">
        <v>2</v>
      </c>
      <c r="O3319" t="s">
        <v>9938</v>
      </c>
      <c r="P3319">
        <v>5</v>
      </c>
      <c r="Q3319">
        <v>6</v>
      </c>
    </row>
    <row r="3320" spans="1:17" x14ac:dyDescent="0.25">
      <c r="A3320" s="43">
        <v>3318</v>
      </c>
      <c r="B3320" t="s">
        <v>9939</v>
      </c>
      <c r="C3320" t="s">
        <v>7604</v>
      </c>
      <c r="D3320">
        <v>996160</v>
      </c>
      <c r="E3320">
        <v>590</v>
      </c>
      <c r="F3320">
        <v>392</v>
      </c>
      <c r="J3320">
        <v>2007</v>
      </c>
      <c r="L3320">
        <v>9</v>
      </c>
      <c r="O3320" t="s">
        <v>9940</v>
      </c>
      <c r="P3320">
        <v>5</v>
      </c>
      <c r="Q3320">
        <v>6</v>
      </c>
    </row>
    <row r="3321" spans="1:17" x14ac:dyDescent="0.25">
      <c r="A3321" s="43">
        <v>3319</v>
      </c>
      <c r="B3321" t="s">
        <v>9941</v>
      </c>
      <c r="C3321" t="s">
        <v>9942</v>
      </c>
      <c r="D3321">
        <v>996493</v>
      </c>
      <c r="E3321">
        <v>120</v>
      </c>
      <c r="F3321">
        <v>134</v>
      </c>
      <c r="G3321">
        <v>122</v>
      </c>
      <c r="J3321">
        <v>1994</v>
      </c>
      <c r="L3321">
        <v>2</v>
      </c>
      <c r="M3321">
        <v>7</v>
      </c>
      <c r="O3321" t="s">
        <v>9943</v>
      </c>
      <c r="P3321">
        <v>5</v>
      </c>
      <c r="Q3321">
        <v>6</v>
      </c>
    </row>
    <row r="3322" spans="1:17" x14ac:dyDescent="0.25">
      <c r="A3322" s="43">
        <v>3320</v>
      </c>
      <c r="B3322" t="s">
        <v>9944</v>
      </c>
      <c r="C3322" t="s">
        <v>9945</v>
      </c>
      <c r="D3322">
        <v>994653</v>
      </c>
      <c r="E3322">
        <v>130</v>
      </c>
      <c r="F3322">
        <v>75</v>
      </c>
      <c r="G3322">
        <v>125</v>
      </c>
      <c r="J3322">
        <v>1975</v>
      </c>
      <c r="L3322">
        <v>7</v>
      </c>
      <c r="M3322">
        <v>1</v>
      </c>
      <c r="O3322" t="s">
        <v>9946</v>
      </c>
      <c r="P3322">
        <v>5</v>
      </c>
      <c r="Q3322">
        <v>6</v>
      </c>
    </row>
    <row r="3323" spans="1:17" x14ac:dyDescent="0.25">
      <c r="A3323" s="43">
        <v>3321</v>
      </c>
      <c r="B3323" t="s">
        <v>9947</v>
      </c>
      <c r="C3323" t="s">
        <v>9948</v>
      </c>
      <c r="D3323">
        <v>995417</v>
      </c>
      <c r="E3323">
        <v>120</v>
      </c>
      <c r="F3323">
        <v>154</v>
      </c>
      <c r="G3323">
        <v>154</v>
      </c>
      <c r="J3323">
        <v>1971</v>
      </c>
      <c r="L3323">
        <v>2</v>
      </c>
      <c r="M3323">
        <v>7</v>
      </c>
      <c r="O3323" t="s">
        <v>9949</v>
      </c>
      <c r="P3323">
        <v>5</v>
      </c>
      <c r="Q3323">
        <v>6</v>
      </c>
    </row>
    <row r="3324" spans="1:17" x14ac:dyDescent="0.25">
      <c r="A3324" s="43">
        <v>3322</v>
      </c>
      <c r="B3324" t="s">
        <v>9950</v>
      </c>
      <c r="C3324" t="s">
        <v>9951</v>
      </c>
      <c r="D3324">
        <v>995343</v>
      </c>
      <c r="E3324">
        <v>120</v>
      </c>
      <c r="F3324">
        <v>143</v>
      </c>
      <c r="G3324">
        <v>143</v>
      </c>
      <c r="J3324">
        <v>1970</v>
      </c>
      <c r="L3324">
        <v>2</v>
      </c>
      <c r="M3324">
        <v>7</v>
      </c>
      <c r="O3324" t="s">
        <v>9952</v>
      </c>
      <c r="P3324">
        <v>5</v>
      </c>
      <c r="Q3324">
        <v>6</v>
      </c>
    </row>
    <row r="3325" spans="1:17" x14ac:dyDescent="0.25">
      <c r="A3325" s="43">
        <v>3323</v>
      </c>
      <c r="B3325" t="s">
        <v>9953</v>
      </c>
      <c r="C3325" t="s">
        <v>9954</v>
      </c>
      <c r="D3325">
        <v>997440</v>
      </c>
      <c r="E3325">
        <v>120</v>
      </c>
      <c r="F3325">
        <v>98</v>
      </c>
      <c r="G3325">
        <v>178</v>
      </c>
      <c r="J3325">
        <v>2008</v>
      </c>
      <c r="L3325">
        <v>2</v>
      </c>
      <c r="M3325">
        <v>7</v>
      </c>
      <c r="N3325">
        <v>90</v>
      </c>
      <c r="O3325" t="s">
        <v>9955</v>
      </c>
      <c r="P3325">
        <v>5</v>
      </c>
      <c r="Q3325">
        <v>6</v>
      </c>
    </row>
    <row r="3326" spans="1:17" x14ac:dyDescent="0.25">
      <c r="A3326" s="43">
        <v>3324</v>
      </c>
      <c r="B3326" t="s">
        <v>9956</v>
      </c>
      <c r="C3326" t="s">
        <v>9957</v>
      </c>
      <c r="D3326">
        <v>996952</v>
      </c>
      <c r="E3326">
        <v>130</v>
      </c>
      <c r="F3326">
        <v>58</v>
      </c>
      <c r="G3326">
        <v>102</v>
      </c>
      <c r="J3326">
        <v>1978</v>
      </c>
      <c r="L3326">
        <v>1</v>
      </c>
      <c r="O3326" t="s">
        <v>9958</v>
      </c>
      <c r="P3326">
        <v>5</v>
      </c>
      <c r="Q3326">
        <v>6</v>
      </c>
    </row>
    <row r="3327" spans="1:17" x14ac:dyDescent="0.25">
      <c r="A3327" s="43">
        <v>3325</v>
      </c>
      <c r="B3327" t="s">
        <v>9959</v>
      </c>
      <c r="C3327" t="s">
        <v>9960</v>
      </c>
      <c r="D3327">
        <v>995349</v>
      </c>
      <c r="E3327">
        <v>120</v>
      </c>
      <c r="F3327">
        <v>62</v>
      </c>
      <c r="G3327">
        <v>100</v>
      </c>
      <c r="J3327">
        <v>1900</v>
      </c>
      <c r="K3327">
        <v>1985</v>
      </c>
      <c r="L3327">
        <v>7</v>
      </c>
      <c r="M3327">
        <v>1</v>
      </c>
      <c r="O3327" t="s">
        <v>9961</v>
      </c>
      <c r="P3327">
        <v>5</v>
      </c>
      <c r="Q3327">
        <v>6</v>
      </c>
    </row>
    <row r="3328" spans="1:17" x14ac:dyDescent="0.25">
      <c r="A3328" s="43">
        <v>3326</v>
      </c>
      <c r="B3328" t="s">
        <v>9962</v>
      </c>
      <c r="C3328" t="s">
        <v>9963</v>
      </c>
      <c r="D3328">
        <v>994127</v>
      </c>
      <c r="E3328">
        <v>120</v>
      </c>
      <c r="F3328">
        <v>160</v>
      </c>
      <c r="G3328">
        <v>160</v>
      </c>
      <c r="J3328">
        <v>1970</v>
      </c>
      <c r="L3328">
        <v>1</v>
      </c>
      <c r="N3328">
        <v>2</v>
      </c>
      <c r="O3328" t="s">
        <v>9964</v>
      </c>
      <c r="P3328">
        <v>5</v>
      </c>
      <c r="Q3328">
        <v>6</v>
      </c>
    </row>
    <row r="3329" spans="1:17" x14ac:dyDescent="0.25">
      <c r="A3329" s="43">
        <v>3327</v>
      </c>
      <c r="B3329" t="s">
        <v>9965</v>
      </c>
      <c r="C3329" t="s">
        <v>9966</v>
      </c>
      <c r="D3329">
        <v>995697</v>
      </c>
      <c r="E3329">
        <v>120</v>
      </c>
      <c r="F3329">
        <v>158</v>
      </c>
      <c r="G3329">
        <v>158</v>
      </c>
      <c r="J3329">
        <v>1977</v>
      </c>
      <c r="L3329">
        <v>7</v>
      </c>
      <c r="M3329">
        <v>1</v>
      </c>
      <c r="N3329">
        <v>2</v>
      </c>
      <c r="O3329" t="s">
        <v>9967</v>
      </c>
      <c r="P3329">
        <v>5</v>
      </c>
      <c r="Q3329">
        <v>6</v>
      </c>
    </row>
    <row r="3330" spans="1:17" x14ac:dyDescent="0.25">
      <c r="A3330" s="43">
        <v>3328</v>
      </c>
      <c r="B3330" t="s">
        <v>9968</v>
      </c>
      <c r="C3330" t="s">
        <v>9969</v>
      </c>
      <c r="D3330">
        <v>995927</v>
      </c>
      <c r="E3330">
        <v>232</v>
      </c>
      <c r="F3330">
        <v>20</v>
      </c>
      <c r="H3330">
        <v>20</v>
      </c>
      <c r="J3330">
        <v>1968</v>
      </c>
      <c r="L3330">
        <v>9</v>
      </c>
      <c r="O3330" t="s">
        <v>9970</v>
      </c>
      <c r="P3330">
        <v>5</v>
      </c>
      <c r="Q3330">
        <v>6</v>
      </c>
    </row>
    <row r="3331" spans="1:17" x14ac:dyDescent="0.25">
      <c r="A3331" s="43">
        <v>3329</v>
      </c>
      <c r="B3331" t="s">
        <v>9971</v>
      </c>
      <c r="C3331" t="s">
        <v>9972</v>
      </c>
      <c r="D3331">
        <v>2540517</v>
      </c>
      <c r="E3331">
        <v>120</v>
      </c>
      <c r="F3331">
        <v>144</v>
      </c>
      <c r="G3331">
        <v>144</v>
      </c>
      <c r="J3331">
        <v>2001</v>
      </c>
      <c r="L3331">
        <v>1</v>
      </c>
      <c r="N3331">
        <v>90</v>
      </c>
      <c r="O3331" t="s">
        <v>9973</v>
      </c>
      <c r="P3331">
        <v>5</v>
      </c>
      <c r="Q3331">
        <v>6</v>
      </c>
    </row>
    <row r="3332" spans="1:17" x14ac:dyDescent="0.25">
      <c r="A3332" s="43">
        <v>3330</v>
      </c>
      <c r="B3332" t="s">
        <v>9974</v>
      </c>
      <c r="C3332" t="s">
        <v>9975</v>
      </c>
      <c r="D3332">
        <v>995100</v>
      </c>
      <c r="E3332">
        <v>120</v>
      </c>
      <c r="F3332">
        <v>172</v>
      </c>
      <c r="G3332">
        <v>217</v>
      </c>
      <c r="J3332">
        <v>1862</v>
      </c>
      <c r="L3332">
        <v>2</v>
      </c>
      <c r="M3332">
        <v>7</v>
      </c>
      <c r="N3332">
        <v>2</v>
      </c>
      <c r="O3332" t="s">
        <v>9976</v>
      </c>
      <c r="P3332">
        <v>5</v>
      </c>
      <c r="Q3332">
        <v>6</v>
      </c>
    </row>
    <row r="3333" spans="1:17" x14ac:dyDescent="0.25">
      <c r="A3333" s="43">
        <v>3331</v>
      </c>
      <c r="B3333" t="s">
        <v>9977</v>
      </c>
      <c r="C3333" t="s">
        <v>9978</v>
      </c>
      <c r="D3333">
        <v>994568</v>
      </c>
      <c r="E3333">
        <v>130</v>
      </c>
      <c r="F3333">
        <v>162</v>
      </c>
      <c r="G3333">
        <v>146</v>
      </c>
      <c r="J3333">
        <v>1967</v>
      </c>
      <c r="K3333">
        <v>1998</v>
      </c>
      <c r="L3333">
        <v>1</v>
      </c>
      <c r="O3333" t="s">
        <v>9979</v>
      </c>
      <c r="P3333">
        <v>5</v>
      </c>
      <c r="Q3333">
        <v>6</v>
      </c>
    </row>
    <row r="3334" spans="1:17" x14ac:dyDescent="0.25">
      <c r="A3334" s="43">
        <v>3332</v>
      </c>
      <c r="B3334" t="s">
        <v>9980</v>
      </c>
      <c r="C3334" t="s">
        <v>9981</v>
      </c>
      <c r="D3334">
        <v>994857</v>
      </c>
      <c r="E3334">
        <v>130</v>
      </c>
      <c r="F3334">
        <v>79</v>
      </c>
      <c r="G3334">
        <v>131</v>
      </c>
      <c r="J3334">
        <v>1975</v>
      </c>
      <c r="L3334">
        <v>7</v>
      </c>
      <c r="M3334">
        <v>1</v>
      </c>
      <c r="O3334" t="s">
        <v>9982</v>
      </c>
      <c r="P3334">
        <v>5</v>
      </c>
      <c r="Q3334">
        <v>6</v>
      </c>
    </row>
    <row r="3335" spans="1:17" x14ac:dyDescent="0.25">
      <c r="A3335" s="43">
        <v>3333</v>
      </c>
      <c r="B3335" t="s">
        <v>9983</v>
      </c>
      <c r="C3335" t="s">
        <v>9984</v>
      </c>
      <c r="D3335">
        <v>997310</v>
      </c>
      <c r="E3335">
        <v>130</v>
      </c>
      <c r="F3335">
        <v>61</v>
      </c>
      <c r="G3335">
        <v>109</v>
      </c>
      <c r="J3335">
        <v>1979</v>
      </c>
      <c r="L3335">
        <v>1</v>
      </c>
      <c r="O3335" t="s">
        <v>9985</v>
      </c>
      <c r="P3335">
        <v>5</v>
      </c>
      <c r="Q3335">
        <v>6</v>
      </c>
    </row>
    <row r="3336" spans="1:17" x14ac:dyDescent="0.25">
      <c r="A3336" s="43">
        <v>3334</v>
      </c>
      <c r="B3336" t="s">
        <v>9986</v>
      </c>
      <c r="C3336" t="s">
        <v>9987</v>
      </c>
      <c r="D3336">
        <v>100011672</v>
      </c>
      <c r="E3336">
        <v>140</v>
      </c>
      <c r="F3336">
        <v>2466</v>
      </c>
      <c r="G3336">
        <v>2466</v>
      </c>
      <c r="J3336">
        <v>2009</v>
      </c>
      <c r="L3336">
        <v>1</v>
      </c>
      <c r="N3336">
        <v>90</v>
      </c>
      <c r="O3336" t="s">
        <v>9988</v>
      </c>
      <c r="P3336">
        <v>5</v>
      </c>
      <c r="Q3336">
        <v>6</v>
      </c>
    </row>
    <row r="3337" spans="1:17" x14ac:dyDescent="0.25">
      <c r="A3337" s="43">
        <v>3335</v>
      </c>
      <c r="B3337" t="s">
        <v>9989</v>
      </c>
      <c r="C3337" t="s">
        <v>9990</v>
      </c>
      <c r="D3337">
        <v>995811</v>
      </c>
      <c r="E3337">
        <v>120</v>
      </c>
      <c r="F3337">
        <v>134</v>
      </c>
      <c r="G3337">
        <v>134</v>
      </c>
      <c r="J3337">
        <v>1969</v>
      </c>
      <c r="L3337">
        <v>2</v>
      </c>
      <c r="M3337">
        <v>7</v>
      </c>
      <c r="O3337" t="s">
        <v>9991</v>
      </c>
      <c r="P3337">
        <v>5</v>
      </c>
      <c r="Q3337">
        <v>6</v>
      </c>
    </row>
    <row r="3338" spans="1:17" x14ac:dyDescent="0.25">
      <c r="A3338" s="43">
        <v>3336</v>
      </c>
      <c r="B3338" t="s">
        <v>9992</v>
      </c>
      <c r="C3338" t="s">
        <v>9125</v>
      </c>
      <c r="D3338">
        <v>995887</v>
      </c>
      <c r="E3338">
        <v>440</v>
      </c>
      <c r="F3338">
        <v>250</v>
      </c>
      <c r="H3338">
        <v>453</v>
      </c>
      <c r="J3338">
        <v>1969</v>
      </c>
      <c r="L3338">
        <v>1</v>
      </c>
      <c r="O3338" t="s">
        <v>9993</v>
      </c>
      <c r="P3338">
        <v>5</v>
      </c>
      <c r="Q3338">
        <v>6</v>
      </c>
    </row>
    <row r="3339" spans="1:17" x14ac:dyDescent="0.25">
      <c r="A3339" s="43">
        <v>3337</v>
      </c>
      <c r="B3339" t="s">
        <v>9994</v>
      </c>
      <c r="C3339" t="s">
        <v>9995</v>
      </c>
      <c r="D3339">
        <v>2702954</v>
      </c>
      <c r="E3339">
        <v>130</v>
      </c>
      <c r="F3339">
        <v>45</v>
      </c>
      <c r="G3339">
        <v>86</v>
      </c>
      <c r="J3339">
        <v>2008</v>
      </c>
      <c r="L3339">
        <v>2</v>
      </c>
      <c r="M3339">
        <v>7</v>
      </c>
      <c r="N3339">
        <v>90</v>
      </c>
      <c r="O3339" t="s">
        <v>9996</v>
      </c>
      <c r="P3339">
        <v>5</v>
      </c>
      <c r="Q3339">
        <v>6</v>
      </c>
    </row>
    <row r="3340" spans="1:17" x14ac:dyDescent="0.25">
      <c r="A3340" s="43">
        <v>3338</v>
      </c>
      <c r="B3340" t="s">
        <v>9997</v>
      </c>
      <c r="C3340" t="s">
        <v>9998</v>
      </c>
      <c r="D3340">
        <v>994496</v>
      </c>
      <c r="E3340">
        <v>130</v>
      </c>
      <c r="F3340">
        <v>75</v>
      </c>
      <c r="G3340">
        <v>125</v>
      </c>
      <c r="J3340">
        <v>1975</v>
      </c>
      <c r="L3340">
        <v>1</v>
      </c>
      <c r="N3340">
        <v>0</v>
      </c>
      <c r="O3340" t="s">
        <v>9999</v>
      </c>
      <c r="P3340">
        <v>5</v>
      </c>
      <c r="Q3340">
        <v>6</v>
      </c>
    </row>
    <row r="3341" spans="1:17" x14ac:dyDescent="0.25">
      <c r="A3341" s="43">
        <v>3339</v>
      </c>
      <c r="B3341" t="s">
        <v>10000</v>
      </c>
      <c r="C3341" t="s">
        <v>10001</v>
      </c>
      <c r="D3341">
        <v>2540502</v>
      </c>
      <c r="E3341">
        <v>120</v>
      </c>
      <c r="F3341">
        <v>175</v>
      </c>
      <c r="G3341">
        <v>175</v>
      </c>
      <c r="J3341">
        <v>2001</v>
      </c>
      <c r="K3341">
        <v>2010</v>
      </c>
      <c r="L3341">
        <v>1</v>
      </c>
      <c r="O3341" t="s">
        <v>10002</v>
      </c>
      <c r="P3341">
        <v>5</v>
      </c>
      <c r="Q3341">
        <v>6</v>
      </c>
    </row>
    <row r="3342" spans="1:17" x14ac:dyDescent="0.25">
      <c r="A3342" s="43">
        <v>3340</v>
      </c>
      <c r="B3342" t="s">
        <v>10003</v>
      </c>
      <c r="C3342" t="s">
        <v>10004</v>
      </c>
      <c r="D3342">
        <v>996808</v>
      </c>
      <c r="E3342">
        <v>120</v>
      </c>
      <c r="F3342">
        <v>121</v>
      </c>
      <c r="G3342">
        <v>208</v>
      </c>
      <c r="J3342">
        <v>1980</v>
      </c>
      <c r="L3342">
        <v>7</v>
      </c>
      <c r="M3342">
        <v>1</v>
      </c>
      <c r="O3342" t="s">
        <v>10005</v>
      </c>
      <c r="P3342">
        <v>5</v>
      </c>
      <c r="Q3342">
        <v>6</v>
      </c>
    </row>
    <row r="3343" spans="1:17" x14ac:dyDescent="0.25">
      <c r="A3343" s="43">
        <v>3341</v>
      </c>
      <c r="B3343" t="s">
        <v>10006</v>
      </c>
      <c r="C3343" t="s">
        <v>10007</v>
      </c>
      <c r="D3343">
        <v>996297</v>
      </c>
      <c r="E3343">
        <v>120</v>
      </c>
      <c r="F3343">
        <v>135</v>
      </c>
      <c r="G3343">
        <v>135</v>
      </c>
      <c r="J3343">
        <v>1957</v>
      </c>
      <c r="K3343">
        <v>1963</v>
      </c>
      <c r="L3343">
        <v>2</v>
      </c>
      <c r="M3343">
        <v>7</v>
      </c>
      <c r="O3343" t="s">
        <v>10008</v>
      </c>
      <c r="P3343">
        <v>5</v>
      </c>
      <c r="Q3343">
        <v>6</v>
      </c>
    </row>
    <row r="3344" spans="1:17" x14ac:dyDescent="0.25">
      <c r="A3344" s="43">
        <v>3342</v>
      </c>
      <c r="B3344" t="s">
        <v>10009</v>
      </c>
      <c r="C3344" t="s">
        <v>10010</v>
      </c>
      <c r="D3344">
        <v>100074123</v>
      </c>
      <c r="E3344">
        <v>321</v>
      </c>
      <c r="F3344">
        <v>8760</v>
      </c>
      <c r="H3344">
        <v>10538</v>
      </c>
      <c r="J3344">
        <v>2015</v>
      </c>
      <c r="L3344">
        <v>1</v>
      </c>
      <c r="O3344" t="s">
        <v>10011</v>
      </c>
      <c r="P3344">
        <v>5</v>
      </c>
      <c r="Q3344">
        <v>6</v>
      </c>
    </row>
    <row r="3345" spans="1:17" x14ac:dyDescent="0.25">
      <c r="A3345" s="43">
        <v>3343</v>
      </c>
      <c r="B3345" t="s">
        <v>10012</v>
      </c>
      <c r="C3345" t="s">
        <v>10013</v>
      </c>
      <c r="D3345">
        <v>994067</v>
      </c>
      <c r="E3345">
        <v>120</v>
      </c>
      <c r="F3345">
        <v>109</v>
      </c>
      <c r="G3345">
        <v>109</v>
      </c>
      <c r="J3345">
        <v>1973</v>
      </c>
      <c r="L3345">
        <v>2</v>
      </c>
      <c r="M3345">
        <v>7</v>
      </c>
      <c r="N3345">
        <v>2</v>
      </c>
      <c r="O3345" t="s">
        <v>10014</v>
      </c>
      <c r="P3345">
        <v>5</v>
      </c>
      <c r="Q3345">
        <v>6</v>
      </c>
    </row>
    <row r="3346" spans="1:17" x14ac:dyDescent="0.25">
      <c r="A3346" s="43">
        <v>3344</v>
      </c>
      <c r="B3346" t="s">
        <v>10015</v>
      </c>
      <c r="C3346" t="s">
        <v>10016</v>
      </c>
      <c r="D3346">
        <v>996075</v>
      </c>
      <c r="E3346">
        <v>120</v>
      </c>
      <c r="F3346">
        <v>123</v>
      </c>
      <c r="G3346">
        <v>123</v>
      </c>
      <c r="J3346">
        <v>1981</v>
      </c>
      <c r="L3346">
        <v>7</v>
      </c>
      <c r="M3346">
        <v>1</v>
      </c>
      <c r="N3346">
        <v>1</v>
      </c>
      <c r="O3346" t="s">
        <v>10017</v>
      </c>
      <c r="P3346">
        <v>5</v>
      </c>
      <c r="Q3346">
        <v>6</v>
      </c>
    </row>
    <row r="3347" spans="1:17" x14ac:dyDescent="0.25">
      <c r="A3347" s="43">
        <v>3345</v>
      </c>
      <c r="B3347" t="s">
        <v>10018</v>
      </c>
      <c r="C3347" t="s">
        <v>10019</v>
      </c>
      <c r="D3347">
        <v>996206</v>
      </c>
      <c r="E3347">
        <v>120</v>
      </c>
      <c r="F3347">
        <v>163</v>
      </c>
      <c r="G3347">
        <v>145</v>
      </c>
      <c r="J3347">
        <v>1976</v>
      </c>
      <c r="K3347">
        <v>1983</v>
      </c>
      <c r="L3347">
        <v>2</v>
      </c>
      <c r="M3347">
        <v>7</v>
      </c>
      <c r="N3347">
        <v>2</v>
      </c>
      <c r="O3347" t="s">
        <v>10020</v>
      </c>
      <c r="P3347">
        <v>5</v>
      </c>
      <c r="Q3347">
        <v>6</v>
      </c>
    </row>
    <row r="3348" spans="1:17" x14ac:dyDescent="0.25">
      <c r="A3348" s="43">
        <v>3346</v>
      </c>
      <c r="B3348" t="s">
        <v>10021</v>
      </c>
      <c r="C3348" t="s">
        <v>10022</v>
      </c>
      <c r="D3348">
        <v>997133</v>
      </c>
      <c r="E3348">
        <v>130</v>
      </c>
      <c r="F3348">
        <v>77</v>
      </c>
      <c r="G3348">
        <v>126</v>
      </c>
      <c r="J3348">
        <v>1964</v>
      </c>
      <c r="L3348">
        <v>2</v>
      </c>
      <c r="M3348">
        <v>7</v>
      </c>
      <c r="O3348" t="s">
        <v>10023</v>
      </c>
      <c r="P3348">
        <v>5</v>
      </c>
      <c r="Q3348">
        <v>6</v>
      </c>
    </row>
    <row r="3349" spans="1:17" x14ac:dyDescent="0.25">
      <c r="A3349" s="43">
        <v>3347</v>
      </c>
      <c r="B3349" t="s">
        <v>10024</v>
      </c>
      <c r="C3349" t="s">
        <v>10025</v>
      </c>
      <c r="D3349">
        <v>997285</v>
      </c>
      <c r="E3349">
        <v>130</v>
      </c>
      <c r="F3349">
        <v>61</v>
      </c>
      <c r="G3349">
        <v>110</v>
      </c>
      <c r="J3349">
        <v>1966</v>
      </c>
      <c r="L3349">
        <v>1</v>
      </c>
      <c r="O3349" t="s">
        <v>10026</v>
      </c>
      <c r="P3349">
        <v>5</v>
      </c>
      <c r="Q3349">
        <v>6</v>
      </c>
    </row>
    <row r="3350" spans="1:17" x14ac:dyDescent="0.25">
      <c r="A3350" s="43">
        <v>3348</v>
      </c>
      <c r="B3350" t="s">
        <v>10027</v>
      </c>
      <c r="C3350" t="s">
        <v>10028</v>
      </c>
      <c r="D3350">
        <v>997542</v>
      </c>
      <c r="E3350">
        <v>120</v>
      </c>
      <c r="F3350">
        <v>106</v>
      </c>
      <c r="G3350">
        <v>90</v>
      </c>
      <c r="J3350">
        <v>1960</v>
      </c>
      <c r="K3350">
        <v>1981</v>
      </c>
      <c r="L3350">
        <v>2</v>
      </c>
      <c r="M3350">
        <v>7</v>
      </c>
      <c r="O3350" t="s">
        <v>10029</v>
      </c>
      <c r="P3350">
        <v>5</v>
      </c>
      <c r="Q3350">
        <v>6</v>
      </c>
    </row>
    <row r="3351" spans="1:17" x14ac:dyDescent="0.25">
      <c r="A3351" s="43">
        <v>3349</v>
      </c>
      <c r="B3351" t="s">
        <v>10030</v>
      </c>
      <c r="C3351" t="s">
        <v>10031</v>
      </c>
      <c r="D3351">
        <v>996754</v>
      </c>
      <c r="E3351">
        <v>130</v>
      </c>
      <c r="F3351">
        <v>63</v>
      </c>
      <c r="G3351">
        <v>112</v>
      </c>
      <c r="J3351">
        <v>1978</v>
      </c>
      <c r="L3351">
        <v>1</v>
      </c>
      <c r="O3351" t="s">
        <v>10032</v>
      </c>
      <c r="P3351">
        <v>5</v>
      </c>
      <c r="Q3351">
        <v>6</v>
      </c>
    </row>
    <row r="3352" spans="1:17" x14ac:dyDescent="0.25">
      <c r="A3352" s="43">
        <v>3350</v>
      </c>
      <c r="B3352" t="s">
        <v>10033</v>
      </c>
      <c r="C3352" t="s">
        <v>10034</v>
      </c>
      <c r="D3352">
        <v>997250</v>
      </c>
      <c r="E3352">
        <v>130</v>
      </c>
      <c r="F3352">
        <v>61</v>
      </c>
      <c r="G3352">
        <v>109</v>
      </c>
      <c r="J3352">
        <v>1979</v>
      </c>
      <c r="L3352">
        <v>1</v>
      </c>
      <c r="O3352" t="s">
        <v>10035</v>
      </c>
      <c r="P3352">
        <v>5</v>
      </c>
      <c r="Q3352">
        <v>6</v>
      </c>
    </row>
    <row r="3353" spans="1:17" x14ac:dyDescent="0.25">
      <c r="A3353" s="43">
        <v>3351</v>
      </c>
      <c r="B3353" t="s">
        <v>10036</v>
      </c>
      <c r="C3353" t="s">
        <v>10037</v>
      </c>
      <c r="D3353">
        <v>997620</v>
      </c>
      <c r="E3353">
        <v>120</v>
      </c>
      <c r="F3353">
        <v>150</v>
      </c>
      <c r="G3353">
        <v>125</v>
      </c>
      <c r="J3353">
        <v>1978</v>
      </c>
      <c r="L3353">
        <v>2</v>
      </c>
      <c r="M3353">
        <v>7</v>
      </c>
      <c r="O3353" t="s">
        <v>10038</v>
      </c>
      <c r="P3353">
        <v>5</v>
      </c>
      <c r="Q3353">
        <v>6</v>
      </c>
    </row>
    <row r="3354" spans="1:17" x14ac:dyDescent="0.25">
      <c r="A3354" s="43">
        <v>3352</v>
      </c>
      <c r="B3354" t="s">
        <v>10039</v>
      </c>
      <c r="C3354" t="s">
        <v>10040</v>
      </c>
      <c r="D3354">
        <v>997099</v>
      </c>
      <c r="E3354">
        <v>130</v>
      </c>
      <c r="F3354">
        <v>58</v>
      </c>
      <c r="G3354">
        <v>102</v>
      </c>
      <c r="J3354">
        <v>1977</v>
      </c>
      <c r="L3354">
        <v>1</v>
      </c>
      <c r="O3354" t="s">
        <v>10041</v>
      </c>
      <c r="P3354">
        <v>5</v>
      </c>
      <c r="Q3354">
        <v>6</v>
      </c>
    </row>
    <row r="3355" spans="1:17" x14ac:dyDescent="0.25">
      <c r="A3355" s="43">
        <v>3353</v>
      </c>
      <c r="B3355" t="s">
        <v>10042</v>
      </c>
      <c r="C3355" t="s">
        <v>10043</v>
      </c>
      <c r="D3355">
        <v>994886</v>
      </c>
      <c r="E3355">
        <v>120</v>
      </c>
      <c r="F3355">
        <v>149</v>
      </c>
      <c r="G3355">
        <v>149</v>
      </c>
      <c r="J3355">
        <v>1972</v>
      </c>
      <c r="L3355">
        <v>2</v>
      </c>
      <c r="M3355">
        <v>7</v>
      </c>
      <c r="O3355" t="s">
        <v>10044</v>
      </c>
      <c r="P3355">
        <v>5</v>
      </c>
      <c r="Q3355">
        <v>6</v>
      </c>
    </row>
    <row r="3356" spans="1:17" x14ac:dyDescent="0.25">
      <c r="A3356" s="43">
        <v>3354</v>
      </c>
      <c r="B3356" t="s">
        <v>10045</v>
      </c>
      <c r="C3356" t="s">
        <v>10046</v>
      </c>
      <c r="D3356">
        <v>995882</v>
      </c>
      <c r="E3356">
        <v>130</v>
      </c>
      <c r="F3356">
        <v>92</v>
      </c>
      <c r="G3356">
        <v>159</v>
      </c>
      <c r="J3356">
        <v>1975</v>
      </c>
      <c r="L3356">
        <v>7</v>
      </c>
      <c r="M3356">
        <v>1</v>
      </c>
      <c r="O3356" t="s">
        <v>10047</v>
      </c>
      <c r="P3356">
        <v>5</v>
      </c>
      <c r="Q3356">
        <v>6</v>
      </c>
    </row>
    <row r="3357" spans="1:17" x14ac:dyDescent="0.25">
      <c r="A3357" s="43">
        <v>3355</v>
      </c>
      <c r="B3357" t="s">
        <v>10048</v>
      </c>
      <c r="C3357" t="s">
        <v>10049</v>
      </c>
      <c r="D3357">
        <v>2691226</v>
      </c>
      <c r="E3357">
        <v>130</v>
      </c>
      <c r="F3357">
        <v>56</v>
      </c>
      <c r="G3357">
        <v>108</v>
      </c>
      <c r="J3357">
        <v>2008</v>
      </c>
      <c r="L3357">
        <v>2</v>
      </c>
      <c r="M3357">
        <v>7</v>
      </c>
      <c r="N3357">
        <v>90</v>
      </c>
      <c r="O3357" t="s">
        <v>10050</v>
      </c>
      <c r="P3357">
        <v>5</v>
      </c>
      <c r="Q3357">
        <v>6</v>
      </c>
    </row>
    <row r="3358" spans="1:17" x14ac:dyDescent="0.25">
      <c r="A3358" s="43">
        <v>3356</v>
      </c>
      <c r="B3358" t="s">
        <v>10051</v>
      </c>
      <c r="C3358" t="s">
        <v>10052</v>
      </c>
      <c r="D3358">
        <v>993668</v>
      </c>
      <c r="E3358">
        <v>120</v>
      </c>
      <c r="F3358">
        <v>109</v>
      </c>
      <c r="G3358">
        <v>109</v>
      </c>
      <c r="J3358">
        <v>1973</v>
      </c>
      <c r="L3358">
        <v>2</v>
      </c>
      <c r="M3358">
        <v>7</v>
      </c>
      <c r="O3358" t="s">
        <v>10053</v>
      </c>
      <c r="P3358">
        <v>5</v>
      </c>
      <c r="Q3358">
        <v>6</v>
      </c>
    </row>
    <row r="3359" spans="1:17" x14ac:dyDescent="0.25">
      <c r="A3359" s="43">
        <v>3357</v>
      </c>
      <c r="B3359" t="s">
        <v>10054</v>
      </c>
      <c r="C3359" t="s">
        <v>10055</v>
      </c>
      <c r="D3359">
        <v>995348</v>
      </c>
      <c r="E3359">
        <v>130</v>
      </c>
      <c r="F3359">
        <v>126</v>
      </c>
      <c r="G3359">
        <v>126</v>
      </c>
      <c r="J3359">
        <v>1976</v>
      </c>
      <c r="L3359">
        <v>7</v>
      </c>
      <c r="M3359">
        <v>1</v>
      </c>
      <c r="N3359">
        <v>2</v>
      </c>
      <c r="O3359" t="s">
        <v>10056</v>
      </c>
      <c r="P3359">
        <v>5</v>
      </c>
      <c r="Q3359">
        <v>6</v>
      </c>
    </row>
    <row r="3360" spans="1:17" x14ac:dyDescent="0.25">
      <c r="A3360" s="43">
        <v>3358</v>
      </c>
      <c r="B3360" t="s">
        <v>10057</v>
      </c>
      <c r="C3360" t="s">
        <v>10058</v>
      </c>
      <c r="D3360">
        <v>994831</v>
      </c>
      <c r="E3360">
        <v>120</v>
      </c>
      <c r="F3360">
        <v>143</v>
      </c>
      <c r="G3360">
        <v>143</v>
      </c>
      <c r="J3360">
        <v>1969</v>
      </c>
      <c r="L3360">
        <v>2</v>
      </c>
      <c r="M3360">
        <v>7</v>
      </c>
      <c r="O3360" t="s">
        <v>10059</v>
      </c>
      <c r="P3360">
        <v>5</v>
      </c>
      <c r="Q3360">
        <v>6</v>
      </c>
    </row>
    <row r="3361" spans="1:17" x14ac:dyDescent="0.25">
      <c r="A3361" s="43">
        <v>3359</v>
      </c>
      <c r="B3361" t="s">
        <v>10060</v>
      </c>
      <c r="C3361" t="s">
        <v>10061</v>
      </c>
      <c r="D3361">
        <v>993795</v>
      </c>
      <c r="E3361">
        <v>120</v>
      </c>
      <c r="F3361">
        <v>109</v>
      </c>
      <c r="G3361">
        <v>109</v>
      </c>
      <c r="J3361">
        <v>1973</v>
      </c>
      <c r="L3361">
        <v>2</v>
      </c>
      <c r="M3361">
        <v>7</v>
      </c>
      <c r="N3361">
        <v>2</v>
      </c>
      <c r="O3361" t="s">
        <v>10062</v>
      </c>
      <c r="P3361">
        <v>5</v>
      </c>
      <c r="Q3361">
        <v>6</v>
      </c>
    </row>
    <row r="3362" spans="1:17" x14ac:dyDescent="0.25">
      <c r="A3362" s="43">
        <v>3360</v>
      </c>
      <c r="B3362" t="s">
        <v>10063</v>
      </c>
      <c r="C3362" t="s">
        <v>10064</v>
      </c>
      <c r="D3362">
        <v>996077</v>
      </c>
      <c r="E3362">
        <v>120</v>
      </c>
      <c r="F3362">
        <v>86</v>
      </c>
      <c r="G3362">
        <v>86</v>
      </c>
      <c r="J3362">
        <v>1952</v>
      </c>
      <c r="L3362">
        <v>2</v>
      </c>
      <c r="M3362">
        <v>7</v>
      </c>
      <c r="O3362" t="s">
        <v>10065</v>
      </c>
      <c r="P3362">
        <v>5</v>
      </c>
      <c r="Q3362">
        <v>6</v>
      </c>
    </row>
    <row r="3363" spans="1:17" x14ac:dyDescent="0.25">
      <c r="A3363" s="43">
        <v>3361</v>
      </c>
      <c r="B3363" t="s">
        <v>10066</v>
      </c>
      <c r="C3363" t="s">
        <v>10067</v>
      </c>
      <c r="D3363">
        <v>2540516</v>
      </c>
      <c r="E3363">
        <v>120</v>
      </c>
      <c r="F3363">
        <v>145</v>
      </c>
      <c r="G3363">
        <v>145</v>
      </c>
      <c r="J3363">
        <v>2001</v>
      </c>
      <c r="L3363">
        <v>1</v>
      </c>
      <c r="N3363">
        <v>90</v>
      </c>
      <c r="O3363" t="s">
        <v>10068</v>
      </c>
      <c r="P3363">
        <v>5</v>
      </c>
      <c r="Q3363">
        <v>6</v>
      </c>
    </row>
    <row r="3364" spans="1:17" x14ac:dyDescent="0.25">
      <c r="A3364" s="43">
        <v>3362</v>
      </c>
      <c r="B3364" t="s">
        <v>10069</v>
      </c>
      <c r="C3364" t="s">
        <v>10070</v>
      </c>
      <c r="D3364">
        <v>997261</v>
      </c>
      <c r="E3364">
        <v>130</v>
      </c>
      <c r="F3364">
        <v>61</v>
      </c>
      <c r="G3364">
        <v>109</v>
      </c>
      <c r="J3364">
        <v>1979</v>
      </c>
      <c r="L3364">
        <v>1</v>
      </c>
      <c r="O3364" t="s">
        <v>10071</v>
      </c>
      <c r="P3364">
        <v>5</v>
      </c>
      <c r="Q3364">
        <v>6</v>
      </c>
    </row>
    <row r="3365" spans="1:17" x14ac:dyDescent="0.25">
      <c r="A3365" s="43">
        <v>3363</v>
      </c>
      <c r="B3365" t="s">
        <v>10072</v>
      </c>
      <c r="C3365" t="s">
        <v>10073</v>
      </c>
      <c r="D3365">
        <v>994213</v>
      </c>
      <c r="E3365">
        <v>130</v>
      </c>
      <c r="F3365">
        <v>123</v>
      </c>
      <c r="G3365">
        <v>107</v>
      </c>
      <c r="J3365">
        <v>1967</v>
      </c>
      <c r="K3365">
        <v>1985</v>
      </c>
      <c r="L3365">
        <v>1</v>
      </c>
      <c r="N3365">
        <v>90</v>
      </c>
      <c r="O3365" t="s">
        <v>10074</v>
      </c>
      <c r="P3365">
        <v>5</v>
      </c>
      <c r="Q3365">
        <v>6</v>
      </c>
    </row>
    <row r="3366" spans="1:17" x14ac:dyDescent="0.25">
      <c r="A3366" s="43">
        <v>3364</v>
      </c>
      <c r="B3366" t="s">
        <v>10075</v>
      </c>
      <c r="C3366" t="s">
        <v>10076</v>
      </c>
      <c r="D3366">
        <v>994562</v>
      </c>
      <c r="E3366">
        <v>130</v>
      </c>
      <c r="F3366">
        <v>141</v>
      </c>
      <c r="G3366">
        <v>141</v>
      </c>
      <c r="J3366">
        <v>1967</v>
      </c>
      <c r="K3366">
        <v>1977</v>
      </c>
      <c r="L3366">
        <v>1</v>
      </c>
      <c r="N3366">
        <v>90</v>
      </c>
      <c r="O3366" t="s">
        <v>10077</v>
      </c>
      <c r="P3366">
        <v>5</v>
      </c>
      <c r="Q3366">
        <v>6</v>
      </c>
    </row>
    <row r="3367" spans="1:17" x14ac:dyDescent="0.25">
      <c r="A3367" s="43">
        <v>3365</v>
      </c>
      <c r="B3367" t="s">
        <v>10078</v>
      </c>
      <c r="C3367" t="s">
        <v>10079</v>
      </c>
      <c r="D3367">
        <v>996741</v>
      </c>
      <c r="E3367">
        <v>130</v>
      </c>
      <c r="F3367">
        <v>61</v>
      </c>
      <c r="G3367">
        <v>109</v>
      </c>
      <c r="J3367">
        <v>1978</v>
      </c>
      <c r="L3367">
        <v>1</v>
      </c>
      <c r="O3367" t="s">
        <v>10080</v>
      </c>
      <c r="P3367">
        <v>5</v>
      </c>
      <c r="Q3367">
        <v>6</v>
      </c>
    </row>
    <row r="3368" spans="1:17" x14ac:dyDescent="0.25">
      <c r="A3368" s="43">
        <v>3366</v>
      </c>
      <c r="B3368" t="s">
        <v>10081</v>
      </c>
      <c r="C3368" t="s">
        <v>10082</v>
      </c>
      <c r="D3368">
        <v>995443</v>
      </c>
      <c r="E3368">
        <v>120</v>
      </c>
      <c r="F3368">
        <v>135</v>
      </c>
      <c r="G3368">
        <v>135</v>
      </c>
      <c r="J3368">
        <v>1973</v>
      </c>
      <c r="L3368">
        <v>2</v>
      </c>
      <c r="M3368">
        <v>7</v>
      </c>
      <c r="O3368" t="s">
        <v>10083</v>
      </c>
      <c r="P3368">
        <v>5</v>
      </c>
      <c r="Q3368">
        <v>6</v>
      </c>
    </row>
    <row r="3369" spans="1:17" x14ac:dyDescent="0.25">
      <c r="A3369" s="43">
        <v>3367</v>
      </c>
      <c r="B3369" t="s">
        <v>10084</v>
      </c>
      <c r="C3369" t="s">
        <v>10085</v>
      </c>
      <c r="D3369">
        <v>995039</v>
      </c>
      <c r="E3369">
        <v>130</v>
      </c>
      <c r="F3369">
        <v>129</v>
      </c>
      <c r="G3369">
        <v>129</v>
      </c>
      <c r="J3369">
        <v>1975</v>
      </c>
      <c r="L3369">
        <v>7</v>
      </c>
      <c r="M3369">
        <v>1</v>
      </c>
      <c r="O3369" t="s">
        <v>10086</v>
      </c>
      <c r="P3369">
        <v>5</v>
      </c>
      <c r="Q3369">
        <v>6</v>
      </c>
    </row>
    <row r="3370" spans="1:17" x14ac:dyDescent="0.25">
      <c r="A3370" s="43">
        <v>3368</v>
      </c>
      <c r="B3370" t="s">
        <v>10087</v>
      </c>
      <c r="C3370" t="s">
        <v>10088</v>
      </c>
      <c r="D3370">
        <v>995160</v>
      </c>
      <c r="E3370">
        <v>120</v>
      </c>
      <c r="F3370">
        <v>105</v>
      </c>
      <c r="G3370">
        <v>174</v>
      </c>
      <c r="J3370">
        <v>1990</v>
      </c>
      <c r="L3370">
        <v>7</v>
      </c>
      <c r="M3370">
        <v>1</v>
      </c>
      <c r="N3370">
        <v>2</v>
      </c>
      <c r="O3370" t="s">
        <v>10089</v>
      </c>
      <c r="P3370">
        <v>5</v>
      </c>
      <c r="Q3370">
        <v>6</v>
      </c>
    </row>
    <row r="3371" spans="1:17" x14ac:dyDescent="0.25">
      <c r="A3371" s="43">
        <v>3369</v>
      </c>
      <c r="B3371" t="s">
        <v>10090</v>
      </c>
      <c r="C3371" t="s">
        <v>10091</v>
      </c>
      <c r="D3371">
        <v>2702956</v>
      </c>
      <c r="E3371">
        <v>130</v>
      </c>
      <c r="F3371">
        <v>45</v>
      </c>
      <c r="G3371">
        <v>86</v>
      </c>
      <c r="J3371">
        <v>2008</v>
      </c>
      <c r="L3371">
        <v>2</v>
      </c>
      <c r="M3371">
        <v>7</v>
      </c>
      <c r="N3371">
        <v>90</v>
      </c>
      <c r="O3371" t="s">
        <v>10092</v>
      </c>
      <c r="P3371">
        <v>5</v>
      </c>
      <c r="Q3371">
        <v>6</v>
      </c>
    </row>
    <row r="3372" spans="1:17" x14ac:dyDescent="0.25">
      <c r="A3372" s="43">
        <v>3370</v>
      </c>
      <c r="B3372" t="s">
        <v>10093</v>
      </c>
      <c r="C3372" t="s">
        <v>10094</v>
      </c>
      <c r="D3372">
        <v>2702995</v>
      </c>
      <c r="E3372">
        <v>130</v>
      </c>
      <c r="F3372">
        <v>56</v>
      </c>
      <c r="G3372">
        <v>108</v>
      </c>
      <c r="J3372">
        <v>2008</v>
      </c>
      <c r="L3372">
        <v>2</v>
      </c>
      <c r="M3372">
        <v>7</v>
      </c>
      <c r="N3372">
        <v>90</v>
      </c>
      <c r="O3372" t="s">
        <v>10095</v>
      </c>
      <c r="P3372">
        <v>5</v>
      </c>
      <c r="Q3372">
        <v>6</v>
      </c>
    </row>
    <row r="3373" spans="1:17" x14ac:dyDescent="0.25">
      <c r="A3373" s="43">
        <v>3371</v>
      </c>
      <c r="B3373" t="s">
        <v>10096</v>
      </c>
      <c r="C3373" t="s">
        <v>10097</v>
      </c>
      <c r="D3373">
        <v>994364</v>
      </c>
      <c r="E3373">
        <v>120</v>
      </c>
      <c r="F3373">
        <v>169</v>
      </c>
      <c r="G3373">
        <v>141</v>
      </c>
      <c r="J3373">
        <v>1967</v>
      </c>
      <c r="K3373">
        <v>1985</v>
      </c>
      <c r="L3373">
        <v>1</v>
      </c>
      <c r="O3373" t="s">
        <v>10098</v>
      </c>
      <c r="P3373">
        <v>5</v>
      </c>
      <c r="Q3373">
        <v>6</v>
      </c>
    </row>
    <row r="3374" spans="1:17" x14ac:dyDescent="0.25">
      <c r="A3374" s="43">
        <v>3372</v>
      </c>
      <c r="B3374" t="s">
        <v>10099</v>
      </c>
      <c r="C3374" t="s">
        <v>10100</v>
      </c>
      <c r="D3374">
        <v>996159</v>
      </c>
      <c r="E3374">
        <v>120</v>
      </c>
      <c r="F3374">
        <v>176</v>
      </c>
      <c r="G3374">
        <v>176</v>
      </c>
      <c r="J3374">
        <v>2017</v>
      </c>
      <c r="L3374">
        <v>2</v>
      </c>
      <c r="M3374">
        <v>7</v>
      </c>
      <c r="O3374" t="s">
        <v>10101</v>
      </c>
      <c r="P3374">
        <v>5</v>
      </c>
      <c r="Q3374">
        <v>6</v>
      </c>
    </row>
    <row r="3375" spans="1:17" x14ac:dyDescent="0.25">
      <c r="A3375" s="43">
        <v>3373</v>
      </c>
      <c r="B3375" t="s">
        <v>10102</v>
      </c>
      <c r="C3375" t="s">
        <v>10103</v>
      </c>
      <c r="D3375">
        <v>995352</v>
      </c>
      <c r="E3375">
        <v>130</v>
      </c>
      <c r="F3375">
        <v>75</v>
      </c>
      <c r="G3375">
        <v>125</v>
      </c>
      <c r="J3375">
        <v>1978</v>
      </c>
      <c r="L3375">
        <v>1</v>
      </c>
      <c r="N3375">
        <v>90</v>
      </c>
      <c r="O3375" t="s">
        <v>10104</v>
      </c>
      <c r="P3375">
        <v>5</v>
      </c>
      <c r="Q3375">
        <v>6</v>
      </c>
    </row>
    <row r="3376" spans="1:17" x14ac:dyDescent="0.25">
      <c r="A3376" s="43">
        <v>3374</v>
      </c>
      <c r="B3376" t="s">
        <v>10105</v>
      </c>
      <c r="C3376" t="s">
        <v>10106</v>
      </c>
      <c r="D3376">
        <v>994351</v>
      </c>
      <c r="E3376">
        <v>120</v>
      </c>
      <c r="F3376">
        <v>227</v>
      </c>
      <c r="G3376">
        <v>227</v>
      </c>
      <c r="J3376">
        <v>1967</v>
      </c>
      <c r="K3376">
        <v>1974</v>
      </c>
      <c r="L3376">
        <v>1</v>
      </c>
      <c r="N3376">
        <v>2</v>
      </c>
      <c r="O3376" t="s">
        <v>10107</v>
      </c>
      <c r="P3376">
        <v>5</v>
      </c>
      <c r="Q3376">
        <v>6</v>
      </c>
    </row>
    <row r="3377" spans="1:17" x14ac:dyDescent="0.25">
      <c r="A3377" s="43">
        <v>3375</v>
      </c>
      <c r="B3377" t="s">
        <v>10108</v>
      </c>
      <c r="C3377" t="s">
        <v>10109</v>
      </c>
      <c r="D3377">
        <v>994545</v>
      </c>
      <c r="E3377">
        <v>130</v>
      </c>
      <c r="F3377">
        <v>107</v>
      </c>
      <c r="G3377">
        <v>107</v>
      </c>
      <c r="J3377">
        <v>1967</v>
      </c>
      <c r="K3377">
        <v>1983</v>
      </c>
      <c r="L3377">
        <v>1</v>
      </c>
      <c r="O3377" t="s">
        <v>10110</v>
      </c>
      <c r="P3377">
        <v>5</v>
      </c>
      <c r="Q3377">
        <v>6</v>
      </c>
    </row>
    <row r="3378" spans="1:17" x14ac:dyDescent="0.25">
      <c r="A3378" s="43">
        <v>3376</v>
      </c>
      <c r="B3378" t="s">
        <v>10111</v>
      </c>
      <c r="C3378" t="s">
        <v>10112</v>
      </c>
      <c r="D3378">
        <v>993743</v>
      </c>
      <c r="E3378">
        <v>120</v>
      </c>
      <c r="F3378">
        <v>109</v>
      </c>
      <c r="G3378">
        <v>109</v>
      </c>
      <c r="J3378">
        <v>1973</v>
      </c>
      <c r="L3378">
        <v>2</v>
      </c>
      <c r="M3378">
        <v>7</v>
      </c>
      <c r="N3378">
        <v>2</v>
      </c>
      <c r="O3378" t="s">
        <v>10113</v>
      </c>
      <c r="P3378">
        <v>5</v>
      </c>
      <c r="Q3378">
        <v>6</v>
      </c>
    </row>
    <row r="3379" spans="1:17" x14ac:dyDescent="0.25">
      <c r="A3379" s="43">
        <v>3377</v>
      </c>
      <c r="B3379" t="s">
        <v>10114</v>
      </c>
      <c r="C3379" t="s">
        <v>10115</v>
      </c>
      <c r="D3379">
        <v>994018</v>
      </c>
      <c r="E3379">
        <v>120</v>
      </c>
      <c r="F3379">
        <v>147</v>
      </c>
      <c r="G3379">
        <v>119</v>
      </c>
      <c r="J3379">
        <v>1972</v>
      </c>
      <c r="L3379">
        <v>2</v>
      </c>
      <c r="M3379">
        <v>7</v>
      </c>
      <c r="N3379">
        <v>2</v>
      </c>
      <c r="O3379" t="s">
        <v>10116</v>
      </c>
      <c r="P3379">
        <v>5</v>
      </c>
      <c r="Q3379">
        <v>6</v>
      </c>
    </row>
    <row r="3380" spans="1:17" x14ac:dyDescent="0.25">
      <c r="A3380" s="43">
        <v>3378</v>
      </c>
      <c r="B3380" t="s">
        <v>10117</v>
      </c>
      <c r="C3380" t="s">
        <v>10118</v>
      </c>
      <c r="D3380">
        <v>996902</v>
      </c>
      <c r="E3380">
        <v>130</v>
      </c>
      <c r="F3380">
        <v>61</v>
      </c>
      <c r="G3380">
        <v>109</v>
      </c>
      <c r="J3380">
        <v>1978</v>
      </c>
      <c r="L3380">
        <v>1</v>
      </c>
      <c r="O3380" t="s">
        <v>10119</v>
      </c>
      <c r="P3380">
        <v>5</v>
      </c>
      <c r="Q3380">
        <v>6</v>
      </c>
    </row>
    <row r="3381" spans="1:17" x14ac:dyDescent="0.25">
      <c r="A3381" s="43">
        <v>3379</v>
      </c>
      <c r="B3381" t="s">
        <v>10120</v>
      </c>
      <c r="C3381" t="s">
        <v>10121</v>
      </c>
      <c r="D3381">
        <v>996122</v>
      </c>
      <c r="E3381">
        <v>120</v>
      </c>
      <c r="F3381">
        <v>130</v>
      </c>
      <c r="G3381">
        <v>130</v>
      </c>
      <c r="J3381">
        <v>1979</v>
      </c>
      <c r="L3381">
        <v>2</v>
      </c>
      <c r="M3381">
        <v>7</v>
      </c>
      <c r="N3381">
        <v>90</v>
      </c>
      <c r="O3381" t="s">
        <v>10122</v>
      </c>
      <c r="P3381">
        <v>5</v>
      </c>
      <c r="Q3381">
        <v>6</v>
      </c>
    </row>
    <row r="3382" spans="1:17" x14ac:dyDescent="0.25">
      <c r="A3382" s="43">
        <v>3380</v>
      </c>
      <c r="B3382" t="s">
        <v>10123</v>
      </c>
      <c r="C3382" t="s">
        <v>10124</v>
      </c>
      <c r="D3382">
        <v>997018</v>
      </c>
      <c r="E3382">
        <v>130</v>
      </c>
      <c r="F3382">
        <v>70</v>
      </c>
      <c r="G3382">
        <v>70</v>
      </c>
      <c r="J3382">
        <v>1962</v>
      </c>
      <c r="K3382">
        <v>1968</v>
      </c>
      <c r="L3382">
        <v>2</v>
      </c>
      <c r="M3382">
        <v>7</v>
      </c>
      <c r="O3382" t="s">
        <v>10125</v>
      </c>
      <c r="P3382">
        <v>5</v>
      </c>
      <c r="Q3382">
        <v>6</v>
      </c>
    </row>
    <row r="3383" spans="1:17" x14ac:dyDescent="0.25">
      <c r="A3383" s="43">
        <v>3381</v>
      </c>
      <c r="B3383" t="s">
        <v>10126</v>
      </c>
      <c r="C3383" t="s">
        <v>10127</v>
      </c>
      <c r="D3383">
        <v>996348</v>
      </c>
      <c r="E3383">
        <v>130</v>
      </c>
      <c r="F3383">
        <v>94</v>
      </c>
      <c r="G3383">
        <v>94</v>
      </c>
      <c r="J3383">
        <v>1959</v>
      </c>
      <c r="L3383">
        <v>2</v>
      </c>
      <c r="M3383">
        <v>7</v>
      </c>
      <c r="O3383" t="s">
        <v>10128</v>
      </c>
      <c r="P3383">
        <v>5</v>
      </c>
      <c r="Q3383">
        <v>6</v>
      </c>
    </row>
    <row r="3384" spans="1:17" x14ac:dyDescent="0.25">
      <c r="A3384" s="43">
        <v>3382</v>
      </c>
      <c r="B3384" t="s">
        <v>10129</v>
      </c>
      <c r="C3384" t="s">
        <v>10130</v>
      </c>
      <c r="D3384">
        <v>997335</v>
      </c>
      <c r="E3384">
        <v>130</v>
      </c>
      <c r="F3384">
        <v>61</v>
      </c>
      <c r="G3384">
        <v>110</v>
      </c>
      <c r="J3384">
        <v>1966</v>
      </c>
      <c r="L3384">
        <v>1</v>
      </c>
      <c r="O3384" t="s">
        <v>10131</v>
      </c>
      <c r="P3384">
        <v>5</v>
      </c>
      <c r="Q3384">
        <v>6</v>
      </c>
    </row>
    <row r="3385" spans="1:17" x14ac:dyDescent="0.25">
      <c r="A3385" s="43">
        <v>3383</v>
      </c>
      <c r="B3385" t="s">
        <v>10132</v>
      </c>
      <c r="C3385" t="s">
        <v>10133</v>
      </c>
      <c r="D3385">
        <v>994546</v>
      </c>
      <c r="E3385">
        <v>130</v>
      </c>
      <c r="F3385">
        <v>125</v>
      </c>
      <c r="G3385">
        <v>107</v>
      </c>
      <c r="J3385">
        <v>1967</v>
      </c>
      <c r="K3385">
        <v>1985</v>
      </c>
      <c r="L3385">
        <v>1</v>
      </c>
      <c r="O3385" t="s">
        <v>10134</v>
      </c>
      <c r="P3385">
        <v>5</v>
      </c>
      <c r="Q3385">
        <v>6</v>
      </c>
    </row>
    <row r="3386" spans="1:17" x14ac:dyDescent="0.25">
      <c r="A3386" s="43">
        <v>3384</v>
      </c>
      <c r="B3386" t="s">
        <v>10135</v>
      </c>
      <c r="C3386" t="s">
        <v>10136</v>
      </c>
      <c r="D3386">
        <v>997623</v>
      </c>
      <c r="E3386">
        <v>120</v>
      </c>
      <c r="F3386">
        <v>115</v>
      </c>
      <c r="G3386">
        <v>101</v>
      </c>
      <c r="J3386">
        <v>1967</v>
      </c>
      <c r="K3386">
        <v>1995</v>
      </c>
      <c r="L3386">
        <v>2</v>
      </c>
      <c r="M3386">
        <v>7</v>
      </c>
      <c r="O3386" t="s">
        <v>10137</v>
      </c>
      <c r="P3386">
        <v>5</v>
      </c>
      <c r="Q3386">
        <v>6</v>
      </c>
    </row>
    <row r="3387" spans="1:17" x14ac:dyDescent="0.25">
      <c r="A3387" s="43">
        <v>3385</v>
      </c>
      <c r="B3387" t="s">
        <v>10138</v>
      </c>
      <c r="C3387" t="s">
        <v>10139</v>
      </c>
      <c r="D3387">
        <v>996050</v>
      </c>
      <c r="E3387">
        <v>333</v>
      </c>
      <c r="F3387">
        <v>831</v>
      </c>
      <c r="H3387">
        <v>831</v>
      </c>
      <c r="J3387">
        <v>2013</v>
      </c>
      <c r="L3387">
        <v>5</v>
      </c>
      <c r="M3387">
        <v>1</v>
      </c>
      <c r="O3387" t="s">
        <v>10140</v>
      </c>
      <c r="P3387">
        <v>5</v>
      </c>
      <c r="Q3387">
        <v>6</v>
      </c>
    </row>
    <row r="3388" spans="1:17" x14ac:dyDescent="0.25">
      <c r="A3388" s="43">
        <v>3386</v>
      </c>
      <c r="B3388" t="s">
        <v>10141</v>
      </c>
      <c r="C3388" t="s">
        <v>10142</v>
      </c>
      <c r="D3388">
        <v>994462</v>
      </c>
      <c r="E3388">
        <v>120</v>
      </c>
      <c r="F3388">
        <v>142</v>
      </c>
      <c r="G3388">
        <v>224</v>
      </c>
      <c r="J3388">
        <v>1962</v>
      </c>
      <c r="K3388">
        <v>1976</v>
      </c>
      <c r="L3388">
        <v>2</v>
      </c>
      <c r="M3388">
        <v>7</v>
      </c>
      <c r="O3388" t="s">
        <v>10143</v>
      </c>
      <c r="P3388">
        <v>5</v>
      </c>
      <c r="Q3388">
        <v>6</v>
      </c>
    </row>
    <row r="3389" spans="1:17" x14ac:dyDescent="0.25">
      <c r="A3389" s="43">
        <v>3387</v>
      </c>
      <c r="B3389" t="s">
        <v>10144</v>
      </c>
      <c r="C3389" t="s">
        <v>10145</v>
      </c>
      <c r="D3389">
        <v>2691189</v>
      </c>
      <c r="E3389">
        <v>130</v>
      </c>
      <c r="F3389">
        <v>56</v>
      </c>
      <c r="G3389">
        <v>108</v>
      </c>
      <c r="J3389">
        <v>2008</v>
      </c>
      <c r="L3389">
        <v>2</v>
      </c>
      <c r="M3389">
        <v>7</v>
      </c>
      <c r="N3389">
        <v>90</v>
      </c>
      <c r="O3389" t="s">
        <v>10146</v>
      </c>
      <c r="P3389">
        <v>5</v>
      </c>
      <c r="Q3389">
        <v>6</v>
      </c>
    </row>
    <row r="3390" spans="1:17" x14ac:dyDescent="0.25">
      <c r="A3390" s="43">
        <v>3388</v>
      </c>
      <c r="B3390" t="s">
        <v>10147</v>
      </c>
      <c r="C3390" t="s">
        <v>10148</v>
      </c>
      <c r="D3390">
        <v>995979</v>
      </c>
      <c r="E3390">
        <v>120</v>
      </c>
      <c r="F3390">
        <v>168</v>
      </c>
      <c r="G3390">
        <v>168</v>
      </c>
      <c r="J3390">
        <v>2013</v>
      </c>
      <c r="L3390">
        <v>2</v>
      </c>
      <c r="M3390">
        <v>7</v>
      </c>
      <c r="N3390">
        <v>90</v>
      </c>
      <c r="O3390" t="s">
        <v>10149</v>
      </c>
      <c r="P3390">
        <v>5</v>
      </c>
      <c r="Q3390">
        <v>6</v>
      </c>
    </row>
    <row r="3391" spans="1:17" x14ac:dyDescent="0.25">
      <c r="A3391" s="43">
        <v>3389</v>
      </c>
      <c r="B3391" t="s">
        <v>10150</v>
      </c>
      <c r="C3391" t="s">
        <v>10151</v>
      </c>
      <c r="D3391">
        <v>100094127</v>
      </c>
      <c r="E3391">
        <v>130</v>
      </c>
      <c r="F3391">
        <v>130</v>
      </c>
      <c r="G3391">
        <v>130</v>
      </c>
      <c r="J3391">
        <v>2016</v>
      </c>
      <c r="L3391">
        <v>1</v>
      </c>
      <c r="O3391" t="s">
        <v>10152</v>
      </c>
      <c r="P3391">
        <v>5</v>
      </c>
      <c r="Q3391">
        <v>6</v>
      </c>
    </row>
    <row r="3392" spans="1:17" x14ac:dyDescent="0.25">
      <c r="A3392" s="43">
        <v>3390</v>
      </c>
      <c r="B3392" t="s">
        <v>10153</v>
      </c>
      <c r="C3392" t="s">
        <v>10154</v>
      </c>
      <c r="D3392">
        <v>996250</v>
      </c>
      <c r="E3392">
        <v>130</v>
      </c>
      <c r="F3392">
        <v>116</v>
      </c>
      <c r="G3392">
        <v>116</v>
      </c>
      <c r="J3392">
        <v>1959</v>
      </c>
      <c r="K3392">
        <v>1966</v>
      </c>
      <c r="L3392">
        <v>2</v>
      </c>
      <c r="M3392">
        <v>7</v>
      </c>
      <c r="O3392" t="s">
        <v>10155</v>
      </c>
      <c r="P3392">
        <v>5</v>
      </c>
      <c r="Q3392">
        <v>6</v>
      </c>
    </row>
    <row r="3393" spans="1:17" x14ac:dyDescent="0.25">
      <c r="A3393" s="43">
        <v>3391</v>
      </c>
      <c r="B3393" t="s">
        <v>10156</v>
      </c>
      <c r="C3393" t="s">
        <v>10157</v>
      </c>
      <c r="D3393">
        <v>996600</v>
      </c>
      <c r="E3393">
        <v>120</v>
      </c>
      <c r="F3393">
        <v>147</v>
      </c>
      <c r="G3393">
        <v>130</v>
      </c>
      <c r="J3393">
        <v>2011</v>
      </c>
      <c r="L3393">
        <v>2</v>
      </c>
      <c r="M3393">
        <v>7</v>
      </c>
      <c r="N3393">
        <v>0</v>
      </c>
      <c r="O3393" t="s">
        <v>10158</v>
      </c>
      <c r="P3393">
        <v>5</v>
      </c>
      <c r="Q3393">
        <v>6</v>
      </c>
    </row>
    <row r="3394" spans="1:17" x14ac:dyDescent="0.25">
      <c r="A3394" s="43">
        <v>3392</v>
      </c>
      <c r="B3394" t="s">
        <v>10159</v>
      </c>
      <c r="C3394" t="s">
        <v>10160</v>
      </c>
      <c r="D3394">
        <v>994250</v>
      </c>
      <c r="E3394">
        <v>130</v>
      </c>
      <c r="F3394">
        <v>134</v>
      </c>
      <c r="G3394">
        <v>134</v>
      </c>
      <c r="J3394">
        <v>1975</v>
      </c>
      <c r="L3394">
        <v>1</v>
      </c>
      <c r="O3394" t="s">
        <v>10161</v>
      </c>
      <c r="P3394">
        <v>5</v>
      </c>
      <c r="Q3394">
        <v>6</v>
      </c>
    </row>
    <row r="3395" spans="1:17" x14ac:dyDescent="0.25">
      <c r="A3395" s="43">
        <v>3393</v>
      </c>
      <c r="B3395" t="s">
        <v>10162</v>
      </c>
      <c r="C3395" t="s">
        <v>10163</v>
      </c>
      <c r="D3395">
        <v>993990</v>
      </c>
      <c r="E3395">
        <v>140</v>
      </c>
      <c r="F3395">
        <v>1674</v>
      </c>
      <c r="G3395">
        <v>1674</v>
      </c>
      <c r="J3395">
        <v>1964</v>
      </c>
      <c r="L3395">
        <v>1</v>
      </c>
      <c r="O3395" t="s">
        <v>10164</v>
      </c>
      <c r="P3395">
        <v>5</v>
      </c>
      <c r="Q3395">
        <v>6</v>
      </c>
    </row>
    <row r="3396" spans="1:17" x14ac:dyDescent="0.25">
      <c r="A3396" s="43">
        <v>3394</v>
      </c>
      <c r="B3396" t="s">
        <v>10165</v>
      </c>
      <c r="C3396" t="s">
        <v>10166</v>
      </c>
      <c r="D3396">
        <v>995501</v>
      </c>
      <c r="E3396">
        <v>130</v>
      </c>
      <c r="F3396">
        <v>107</v>
      </c>
      <c r="G3396">
        <v>107</v>
      </c>
      <c r="J3396">
        <v>1970</v>
      </c>
      <c r="K3396">
        <v>1983</v>
      </c>
      <c r="L3396">
        <v>1</v>
      </c>
      <c r="N3396">
        <v>2</v>
      </c>
      <c r="O3396" t="s">
        <v>10167</v>
      </c>
      <c r="P3396">
        <v>5</v>
      </c>
      <c r="Q3396">
        <v>6</v>
      </c>
    </row>
    <row r="3397" spans="1:17" x14ac:dyDescent="0.25">
      <c r="A3397" s="43">
        <v>3395</v>
      </c>
      <c r="B3397" t="s">
        <v>10168</v>
      </c>
      <c r="C3397" t="s">
        <v>10169</v>
      </c>
      <c r="D3397">
        <v>993758</v>
      </c>
      <c r="E3397">
        <v>120</v>
      </c>
      <c r="F3397">
        <v>109</v>
      </c>
      <c r="G3397">
        <v>109</v>
      </c>
      <c r="J3397">
        <v>1973</v>
      </c>
      <c r="L3397">
        <v>2</v>
      </c>
      <c r="M3397">
        <v>7</v>
      </c>
      <c r="O3397" t="s">
        <v>10170</v>
      </c>
      <c r="P3397">
        <v>5</v>
      </c>
      <c r="Q3397">
        <v>6</v>
      </c>
    </row>
    <row r="3398" spans="1:17" x14ac:dyDescent="0.25">
      <c r="A3398" s="43">
        <v>3396</v>
      </c>
      <c r="B3398" t="s">
        <v>10171</v>
      </c>
      <c r="C3398" t="s">
        <v>10172</v>
      </c>
      <c r="D3398">
        <v>994443</v>
      </c>
      <c r="E3398">
        <v>130</v>
      </c>
      <c r="F3398">
        <v>126</v>
      </c>
      <c r="G3398">
        <v>126</v>
      </c>
      <c r="J3398">
        <v>1975</v>
      </c>
      <c r="L3398">
        <v>1</v>
      </c>
      <c r="N3398">
        <v>2</v>
      </c>
      <c r="O3398" t="s">
        <v>10173</v>
      </c>
      <c r="P3398">
        <v>5</v>
      </c>
      <c r="Q3398">
        <v>6</v>
      </c>
    </row>
    <row r="3399" spans="1:17" x14ac:dyDescent="0.25">
      <c r="A3399" s="43">
        <v>3397</v>
      </c>
      <c r="B3399" t="s">
        <v>10174</v>
      </c>
      <c r="C3399" t="s">
        <v>10175</v>
      </c>
      <c r="D3399">
        <v>996529</v>
      </c>
      <c r="E3399">
        <v>120</v>
      </c>
      <c r="F3399">
        <v>130</v>
      </c>
      <c r="G3399">
        <v>130</v>
      </c>
      <c r="J3399">
        <v>1995</v>
      </c>
      <c r="L3399">
        <v>2</v>
      </c>
      <c r="M3399">
        <v>7</v>
      </c>
      <c r="O3399" t="s">
        <v>10176</v>
      </c>
      <c r="P3399">
        <v>5</v>
      </c>
      <c r="Q3399">
        <v>6</v>
      </c>
    </row>
    <row r="3400" spans="1:17" x14ac:dyDescent="0.25">
      <c r="A3400" s="43">
        <v>3398</v>
      </c>
      <c r="B3400" t="s">
        <v>10177</v>
      </c>
      <c r="C3400" t="s">
        <v>10178</v>
      </c>
      <c r="D3400">
        <v>2702966</v>
      </c>
      <c r="E3400">
        <v>130</v>
      </c>
      <c r="F3400">
        <v>45</v>
      </c>
      <c r="G3400">
        <v>86</v>
      </c>
      <c r="J3400">
        <v>2008</v>
      </c>
      <c r="L3400">
        <v>2</v>
      </c>
      <c r="M3400">
        <v>7</v>
      </c>
      <c r="N3400">
        <v>90</v>
      </c>
      <c r="O3400" t="s">
        <v>10179</v>
      </c>
      <c r="P3400">
        <v>5</v>
      </c>
      <c r="Q3400">
        <v>6</v>
      </c>
    </row>
    <row r="3401" spans="1:17" x14ac:dyDescent="0.25">
      <c r="A3401" s="43">
        <v>3399</v>
      </c>
      <c r="B3401" t="s">
        <v>10180</v>
      </c>
      <c r="C3401" t="s">
        <v>10181</v>
      </c>
      <c r="D3401">
        <v>994366</v>
      </c>
      <c r="E3401">
        <v>120</v>
      </c>
      <c r="F3401">
        <v>138</v>
      </c>
      <c r="G3401">
        <v>138</v>
      </c>
      <c r="J3401">
        <v>1972</v>
      </c>
      <c r="L3401">
        <v>7</v>
      </c>
      <c r="M3401">
        <v>1</v>
      </c>
      <c r="O3401" t="s">
        <v>10182</v>
      </c>
      <c r="P3401">
        <v>5</v>
      </c>
      <c r="Q3401">
        <v>6</v>
      </c>
    </row>
    <row r="3402" spans="1:17" x14ac:dyDescent="0.25">
      <c r="A3402" s="43">
        <v>3400</v>
      </c>
      <c r="B3402" t="s">
        <v>10183</v>
      </c>
      <c r="C3402" t="s">
        <v>10184</v>
      </c>
      <c r="D3402">
        <v>994014</v>
      </c>
      <c r="E3402">
        <v>120</v>
      </c>
      <c r="F3402">
        <v>129</v>
      </c>
      <c r="G3402">
        <v>129</v>
      </c>
      <c r="J3402">
        <v>1969</v>
      </c>
      <c r="L3402">
        <v>1</v>
      </c>
      <c r="O3402" t="s">
        <v>10185</v>
      </c>
      <c r="P3402">
        <v>5</v>
      </c>
      <c r="Q3402">
        <v>6</v>
      </c>
    </row>
    <row r="3403" spans="1:17" x14ac:dyDescent="0.25">
      <c r="A3403" s="43">
        <v>3401</v>
      </c>
      <c r="B3403" t="s">
        <v>10186</v>
      </c>
      <c r="C3403" t="s">
        <v>10187</v>
      </c>
      <c r="D3403">
        <v>996882</v>
      </c>
      <c r="E3403">
        <v>130</v>
      </c>
      <c r="F3403">
        <v>110</v>
      </c>
      <c r="G3403">
        <v>110</v>
      </c>
      <c r="J3403">
        <v>1967</v>
      </c>
      <c r="L3403">
        <v>1</v>
      </c>
      <c r="N3403">
        <v>2</v>
      </c>
      <c r="O3403" t="s">
        <v>10188</v>
      </c>
      <c r="P3403">
        <v>5</v>
      </c>
      <c r="Q3403">
        <v>6</v>
      </c>
    </row>
    <row r="3404" spans="1:17" x14ac:dyDescent="0.25">
      <c r="A3404" s="43">
        <v>3402</v>
      </c>
      <c r="B3404" t="s">
        <v>10189</v>
      </c>
      <c r="C3404" t="s">
        <v>10190</v>
      </c>
      <c r="D3404">
        <v>994430</v>
      </c>
      <c r="E3404">
        <v>120</v>
      </c>
      <c r="F3404">
        <v>126</v>
      </c>
      <c r="G3404">
        <v>126</v>
      </c>
      <c r="J3404">
        <v>1971</v>
      </c>
      <c r="K3404">
        <v>1972</v>
      </c>
      <c r="L3404">
        <v>2</v>
      </c>
      <c r="M3404">
        <v>7</v>
      </c>
      <c r="N3404">
        <v>2</v>
      </c>
      <c r="O3404" t="s">
        <v>10191</v>
      </c>
      <c r="P3404">
        <v>5</v>
      </c>
      <c r="Q3404">
        <v>6</v>
      </c>
    </row>
    <row r="3405" spans="1:17" x14ac:dyDescent="0.25">
      <c r="A3405" s="43">
        <v>3403</v>
      </c>
      <c r="B3405" t="s">
        <v>10192</v>
      </c>
      <c r="C3405" t="s">
        <v>10193</v>
      </c>
      <c r="D3405">
        <v>997268</v>
      </c>
      <c r="E3405">
        <v>130</v>
      </c>
      <c r="F3405">
        <v>61</v>
      </c>
      <c r="G3405">
        <v>109</v>
      </c>
      <c r="J3405">
        <v>1978</v>
      </c>
      <c r="L3405">
        <v>1</v>
      </c>
      <c r="O3405" t="s">
        <v>10194</v>
      </c>
      <c r="P3405">
        <v>5</v>
      </c>
      <c r="Q3405">
        <v>6</v>
      </c>
    </row>
    <row r="3406" spans="1:17" x14ac:dyDescent="0.25">
      <c r="A3406" s="43">
        <v>3404</v>
      </c>
      <c r="B3406" t="s">
        <v>10195</v>
      </c>
      <c r="C3406" t="s">
        <v>10196</v>
      </c>
      <c r="D3406">
        <v>994602</v>
      </c>
      <c r="E3406">
        <v>130</v>
      </c>
      <c r="F3406">
        <v>107</v>
      </c>
      <c r="G3406">
        <v>107</v>
      </c>
      <c r="J3406">
        <v>1967</v>
      </c>
      <c r="K3406">
        <v>1982</v>
      </c>
      <c r="L3406">
        <v>1</v>
      </c>
      <c r="O3406" t="s">
        <v>10197</v>
      </c>
      <c r="P3406">
        <v>5</v>
      </c>
      <c r="Q3406">
        <v>6</v>
      </c>
    </row>
    <row r="3407" spans="1:17" x14ac:dyDescent="0.25">
      <c r="A3407" s="43">
        <v>3405</v>
      </c>
      <c r="B3407" t="s">
        <v>10198</v>
      </c>
      <c r="C3407" t="s">
        <v>10199</v>
      </c>
      <c r="D3407">
        <v>997083</v>
      </c>
      <c r="E3407">
        <v>120</v>
      </c>
      <c r="F3407">
        <v>191</v>
      </c>
      <c r="G3407">
        <v>286</v>
      </c>
      <c r="J3407">
        <v>1920</v>
      </c>
      <c r="K3407">
        <v>1978</v>
      </c>
      <c r="L3407">
        <v>2</v>
      </c>
      <c r="M3407">
        <v>7</v>
      </c>
      <c r="N3407">
        <v>2</v>
      </c>
      <c r="O3407" t="s">
        <v>10200</v>
      </c>
      <c r="P3407">
        <v>5</v>
      </c>
      <c r="Q3407">
        <v>6</v>
      </c>
    </row>
    <row r="3408" spans="1:17" x14ac:dyDescent="0.25">
      <c r="A3408" s="43">
        <v>3406</v>
      </c>
      <c r="B3408" t="s">
        <v>10201</v>
      </c>
      <c r="C3408" t="s">
        <v>10202</v>
      </c>
      <c r="D3408">
        <v>996618</v>
      </c>
      <c r="E3408">
        <v>120</v>
      </c>
      <c r="F3408">
        <v>90</v>
      </c>
      <c r="G3408">
        <v>137</v>
      </c>
      <c r="J3408">
        <v>1980</v>
      </c>
      <c r="L3408">
        <v>7</v>
      </c>
      <c r="M3408">
        <v>1</v>
      </c>
      <c r="O3408" t="s">
        <v>10203</v>
      </c>
      <c r="P3408">
        <v>5</v>
      </c>
      <c r="Q3408">
        <v>6</v>
      </c>
    </row>
    <row r="3409" spans="1:17" x14ac:dyDescent="0.25">
      <c r="A3409" s="43">
        <v>3407</v>
      </c>
      <c r="B3409" t="s">
        <v>10204</v>
      </c>
      <c r="C3409" t="s">
        <v>8204</v>
      </c>
      <c r="D3409">
        <v>994876</v>
      </c>
      <c r="E3409">
        <v>440</v>
      </c>
      <c r="F3409">
        <v>775</v>
      </c>
      <c r="H3409">
        <v>951</v>
      </c>
      <c r="J3409">
        <v>1977</v>
      </c>
      <c r="L3409">
        <v>1</v>
      </c>
      <c r="O3409" t="s">
        <v>10205</v>
      </c>
      <c r="P3409">
        <v>5</v>
      </c>
      <c r="Q3409">
        <v>6</v>
      </c>
    </row>
    <row r="3410" spans="1:17" x14ac:dyDescent="0.25">
      <c r="A3410" s="43">
        <v>3408</v>
      </c>
      <c r="B3410" t="s">
        <v>10206</v>
      </c>
      <c r="C3410" t="s">
        <v>10207</v>
      </c>
      <c r="D3410">
        <v>997100</v>
      </c>
      <c r="E3410">
        <v>130</v>
      </c>
      <c r="F3410">
        <v>58</v>
      </c>
      <c r="G3410">
        <v>102</v>
      </c>
      <c r="J3410">
        <v>1977</v>
      </c>
      <c r="L3410">
        <v>1</v>
      </c>
      <c r="O3410" t="s">
        <v>10208</v>
      </c>
      <c r="P3410">
        <v>5</v>
      </c>
      <c r="Q3410">
        <v>6</v>
      </c>
    </row>
    <row r="3411" spans="1:17" x14ac:dyDescent="0.25">
      <c r="A3411" s="43">
        <v>3409</v>
      </c>
      <c r="B3411" t="s">
        <v>10209</v>
      </c>
      <c r="C3411" t="s">
        <v>10210</v>
      </c>
      <c r="D3411">
        <v>994587</v>
      </c>
      <c r="E3411">
        <v>120</v>
      </c>
      <c r="F3411">
        <v>154</v>
      </c>
      <c r="G3411">
        <v>154</v>
      </c>
      <c r="J3411">
        <v>1985</v>
      </c>
      <c r="L3411">
        <v>2</v>
      </c>
      <c r="M3411">
        <v>7</v>
      </c>
      <c r="N3411">
        <v>2</v>
      </c>
      <c r="O3411" t="s">
        <v>10211</v>
      </c>
      <c r="P3411">
        <v>5</v>
      </c>
      <c r="Q3411">
        <v>6</v>
      </c>
    </row>
    <row r="3412" spans="1:17" x14ac:dyDescent="0.25">
      <c r="A3412" s="43">
        <v>3410</v>
      </c>
      <c r="B3412" t="s">
        <v>10212</v>
      </c>
      <c r="C3412" t="s">
        <v>10213</v>
      </c>
      <c r="D3412">
        <v>2540513</v>
      </c>
      <c r="E3412">
        <v>120</v>
      </c>
      <c r="F3412">
        <v>224</v>
      </c>
      <c r="G3412">
        <v>187</v>
      </c>
      <c r="J3412">
        <v>2001</v>
      </c>
      <c r="L3412">
        <v>1</v>
      </c>
      <c r="O3412" t="s">
        <v>10214</v>
      </c>
      <c r="P3412">
        <v>5</v>
      </c>
      <c r="Q3412">
        <v>6</v>
      </c>
    </row>
    <row r="3413" spans="1:17" x14ac:dyDescent="0.25">
      <c r="A3413" s="43">
        <v>3411</v>
      </c>
      <c r="B3413" t="s">
        <v>10215</v>
      </c>
      <c r="C3413" t="s">
        <v>10216</v>
      </c>
      <c r="D3413">
        <v>996950</v>
      </c>
      <c r="E3413">
        <v>130</v>
      </c>
      <c r="F3413">
        <v>61</v>
      </c>
      <c r="G3413">
        <v>109</v>
      </c>
      <c r="J3413">
        <v>1978</v>
      </c>
      <c r="L3413">
        <v>1</v>
      </c>
      <c r="O3413" t="s">
        <v>10217</v>
      </c>
      <c r="P3413">
        <v>5</v>
      </c>
      <c r="Q3413">
        <v>6</v>
      </c>
    </row>
    <row r="3414" spans="1:17" x14ac:dyDescent="0.25">
      <c r="A3414" s="43">
        <v>3412</v>
      </c>
      <c r="B3414" t="s">
        <v>10218</v>
      </c>
      <c r="C3414" t="s">
        <v>10219</v>
      </c>
      <c r="D3414">
        <v>2685029</v>
      </c>
      <c r="E3414">
        <v>130</v>
      </c>
      <c r="F3414">
        <v>63</v>
      </c>
      <c r="G3414">
        <v>125</v>
      </c>
      <c r="J3414">
        <v>2008</v>
      </c>
      <c r="L3414">
        <v>1</v>
      </c>
      <c r="N3414">
        <v>90</v>
      </c>
      <c r="O3414" t="s">
        <v>10220</v>
      </c>
      <c r="P3414">
        <v>5</v>
      </c>
      <c r="Q3414">
        <v>6</v>
      </c>
    </row>
    <row r="3415" spans="1:17" x14ac:dyDescent="0.25">
      <c r="A3415" s="43">
        <v>3413</v>
      </c>
      <c r="B3415" t="s">
        <v>10221</v>
      </c>
      <c r="C3415" t="s">
        <v>10222</v>
      </c>
      <c r="D3415">
        <v>994689</v>
      </c>
      <c r="E3415">
        <v>130</v>
      </c>
      <c r="F3415">
        <v>75</v>
      </c>
      <c r="G3415">
        <v>124</v>
      </c>
      <c r="J3415">
        <v>1975</v>
      </c>
      <c r="L3415">
        <v>7</v>
      </c>
      <c r="M3415">
        <v>1</v>
      </c>
      <c r="O3415" t="s">
        <v>10223</v>
      </c>
      <c r="P3415">
        <v>5</v>
      </c>
      <c r="Q3415">
        <v>6</v>
      </c>
    </row>
    <row r="3416" spans="1:17" x14ac:dyDescent="0.25">
      <c r="A3416" s="43">
        <v>3414</v>
      </c>
      <c r="B3416" t="s">
        <v>10224</v>
      </c>
      <c r="C3416" t="s">
        <v>10225</v>
      </c>
      <c r="D3416">
        <v>2589275</v>
      </c>
      <c r="E3416">
        <v>130</v>
      </c>
      <c r="F3416">
        <v>108</v>
      </c>
      <c r="G3416">
        <v>103</v>
      </c>
      <c r="J3416">
        <v>2002</v>
      </c>
      <c r="L3416">
        <v>2</v>
      </c>
      <c r="M3416">
        <v>7</v>
      </c>
      <c r="N3416">
        <v>90</v>
      </c>
      <c r="O3416" t="s">
        <v>10226</v>
      </c>
      <c r="P3416">
        <v>5</v>
      </c>
      <c r="Q3416">
        <v>6</v>
      </c>
    </row>
    <row r="3417" spans="1:17" x14ac:dyDescent="0.25">
      <c r="A3417" s="43">
        <v>3415</v>
      </c>
      <c r="B3417" t="s">
        <v>10227</v>
      </c>
      <c r="C3417" t="s">
        <v>10228</v>
      </c>
      <c r="D3417">
        <v>994128</v>
      </c>
      <c r="E3417">
        <v>120</v>
      </c>
      <c r="F3417">
        <v>195</v>
      </c>
      <c r="G3417">
        <v>195</v>
      </c>
      <c r="J3417">
        <v>1969</v>
      </c>
      <c r="K3417">
        <v>2010</v>
      </c>
      <c r="L3417">
        <v>1</v>
      </c>
      <c r="N3417">
        <v>2</v>
      </c>
      <c r="O3417" t="s">
        <v>10229</v>
      </c>
      <c r="P3417">
        <v>5</v>
      </c>
      <c r="Q3417">
        <v>6</v>
      </c>
    </row>
    <row r="3418" spans="1:17" x14ac:dyDescent="0.25">
      <c r="A3418" s="43">
        <v>3416</v>
      </c>
      <c r="B3418" t="s">
        <v>10230</v>
      </c>
      <c r="C3418" t="s">
        <v>10231</v>
      </c>
      <c r="D3418">
        <v>994980</v>
      </c>
      <c r="E3418">
        <v>130</v>
      </c>
      <c r="F3418">
        <v>107</v>
      </c>
      <c r="G3418">
        <v>107</v>
      </c>
      <c r="J3418">
        <v>1969</v>
      </c>
      <c r="L3418">
        <v>1</v>
      </c>
      <c r="N3418">
        <v>2</v>
      </c>
      <c r="O3418" t="s">
        <v>10232</v>
      </c>
      <c r="P3418">
        <v>5</v>
      </c>
      <c r="Q3418">
        <v>6</v>
      </c>
    </row>
    <row r="3419" spans="1:17" x14ac:dyDescent="0.25">
      <c r="A3419" s="43">
        <v>3417</v>
      </c>
      <c r="B3419" t="s">
        <v>10233</v>
      </c>
      <c r="C3419" t="s">
        <v>10234</v>
      </c>
      <c r="D3419">
        <v>996927</v>
      </c>
      <c r="E3419">
        <v>130</v>
      </c>
      <c r="F3419">
        <v>58</v>
      </c>
      <c r="G3419">
        <v>102</v>
      </c>
      <c r="J3419">
        <v>1977</v>
      </c>
      <c r="L3419">
        <v>1</v>
      </c>
      <c r="O3419" t="s">
        <v>10235</v>
      </c>
      <c r="P3419">
        <v>5</v>
      </c>
      <c r="Q3419">
        <v>6</v>
      </c>
    </row>
    <row r="3420" spans="1:17" x14ac:dyDescent="0.25">
      <c r="A3420" s="43">
        <v>3418</v>
      </c>
      <c r="B3420" t="s">
        <v>10236</v>
      </c>
      <c r="C3420" t="s">
        <v>10237</v>
      </c>
      <c r="D3420">
        <v>100098579</v>
      </c>
      <c r="E3420">
        <v>131</v>
      </c>
      <c r="F3420">
        <v>130</v>
      </c>
      <c r="G3420">
        <v>130</v>
      </c>
      <c r="J3420">
        <v>2017</v>
      </c>
      <c r="L3420">
        <v>1</v>
      </c>
      <c r="O3420" t="s">
        <v>10238</v>
      </c>
      <c r="P3420">
        <v>5</v>
      </c>
      <c r="Q3420">
        <v>6</v>
      </c>
    </row>
    <row r="3421" spans="1:17" x14ac:dyDescent="0.25">
      <c r="A3421" s="43">
        <v>3419</v>
      </c>
      <c r="B3421" t="s">
        <v>10239</v>
      </c>
      <c r="C3421" t="s">
        <v>10240</v>
      </c>
      <c r="D3421">
        <v>2691220</v>
      </c>
      <c r="E3421">
        <v>130</v>
      </c>
      <c r="F3421">
        <v>62</v>
      </c>
      <c r="G3421">
        <v>120</v>
      </c>
      <c r="J3421">
        <v>2008</v>
      </c>
      <c r="L3421">
        <v>2</v>
      </c>
      <c r="M3421">
        <v>7</v>
      </c>
      <c r="N3421">
        <v>90</v>
      </c>
      <c r="O3421" t="s">
        <v>10241</v>
      </c>
      <c r="P3421">
        <v>5</v>
      </c>
      <c r="Q3421">
        <v>6</v>
      </c>
    </row>
    <row r="3422" spans="1:17" x14ac:dyDescent="0.25">
      <c r="A3422" s="43">
        <v>3420</v>
      </c>
      <c r="B3422" t="s">
        <v>10242</v>
      </c>
      <c r="C3422" t="s">
        <v>10243</v>
      </c>
      <c r="D3422">
        <v>996721</v>
      </c>
      <c r="E3422">
        <v>130</v>
      </c>
      <c r="F3422">
        <v>58</v>
      </c>
      <c r="G3422">
        <v>102</v>
      </c>
      <c r="J3422">
        <v>1977</v>
      </c>
      <c r="L3422">
        <v>1</v>
      </c>
      <c r="O3422" t="s">
        <v>10244</v>
      </c>
      <c r="P3422">
        <v>5</v>
      </c>
      <c r="Q3422">
        <v>6</v>
      </c>
    </row>
    <row r="3423" spans="1:17" x14ac:dyDescent="0.25">
      <c r="A3423" s="43">
        <v>3421</v>
      </c>
      <c r="B3423" t="s">
        <v>10245</v>
      </c>
      <c r="C3423" t="s">
        <v>10246</v>
      </c>
      <c r="D3423">
        <v>2702960</v>
      </c>
      <c r="E3423">
        <v>130</v>
      </c>
      <c r="F3423">
        <v>56</v>
      </c>
      <c r="G3423">
        <v>108</v>
      </c>
      <c r="J3423">
        <v>2008</v>
      </c>
      <c r="L3423">
        <v>2</v>
      </c>
      <c r="M3423">
        <v>7</v>
      </c>
      <c r="N3423">
        <v>90</v>
      </c>
      <c r="O3423" t="s">
        <v>10247</v>
      </c>
      <c r="P3423">
        <v>5</v>
      </c>
      <c r="Q3423">
        <v>6</v>
      </c>
    </row>
    <row r="3424" spans="1:17" x14ac:dyDescent="0.25">
      <c r="A3424" s="43">
        <v>3422</v>
      </c>
      <c r="B3424" t="s">
        <v>10248</v>
      </c>
      <c r="C3424" t="s">
        <v>10249</v>
      </c>
      <c r="D3424">
        <v>996312</v>
      </c>
      <c r="E3424">
        <v>120</v>
      </c>
      <c r="F3424">
        <v>85</v>
      </c>
      <c r="G3424">
        <v>139</v>
      </c>
      <c r="J3424">
        <v>1976</v>
      </c>
      <c r="K3424">
        <v>1984</v>
      </c>
      <c r="L3424">
        <v>7</v>
      </c>
      <c r="M3424">
        <v>1</v>
      </c>
      <c r="O3424" t="s">
        <v>10250</v>
      </c>
      <c r="P3424">
        <v>5</v>
      </c>
      <c r="Q3424">
        <v>6</v>
      </c>
    </row>
    <row r="3425" spans="1:17" x14ac:dyDescent="0.25">
      <c r="A3425" s="43">
        <v>3423</v>
      </c>
      <c r="B3425" t="s">
        <v>10251</v>
      </c>
      <c r="C3425" t="s">
        <v>10252</v>
      </c>
      <c r="D3425">
        <v>996338</v>
      </c>
      <c r="E3425">
        <v>120</v>
      </c>
      <c r="F3425">
        <v>116</v>
      </c>
      <c r="G3425">
        <v>170</v>
      </c>
      <c r="J3425">
        <v>1953</v>
      </c>
      <c r="K3425">
        <v>1994</v>
      </c>
      <c r="L3425">
        <v>2</v>
      </c>
      <c r="M3425">
        <v>7</v>
      </c>
      <c r="O3425" t="s">
        <v>10253</v>
      </c>
      <c r="P3425">
        <v>5</v>
      </c>
      <c r="Q3425">
        <v>6</v>
      </c>
    </row>
    <row r="3426" spans="1:17" x14ac:dyDescent="0.25">
      <c r="A3426" s="43">
        <v>3424</v>
      </c>
      <c r="B3426" t="s">
        <v>10254</v>
      </c>
      <c r="C3426" t="s">
        <v>10255</v>
      </c>
      <c r="D3426">
        <v>100098582</v>
      </c>
      <c r="E3426">
        <v>131</v>
      </c>
      <c r="F3426">
        <v>130</v>
      </c>
      <c r="G3426">
        <v>130</v>
      </c>
      <c r="J3426">
        <v>2017</v>
      </c>
      <c r="L3426">
        <v>1</v>
      </c>
      <c r="O3426" t="s">
        <v>10256</v>
      </c>
      <c r="P3426">
        <v>5</v>
      </c>
      <c r="Q3426">
        <v>6</v>
      </c>
    </row>
    <row r="3427" spans="1:17" x14ac:dyDescent="0.25">
      <c r="A3427" s="43">
        <v>3425</v>
      </c>
      <c r="B3427" t="s">
        <v>10257</v>
      </c>
      <c r="C3427" t="s">
        <v>10258</v>
      </c>
      <c r="D3427">
        <v>995748</v>
      </c>
      <c r="E3427">
        <v>120</v>
      </c>
      <c r="F3427">
        <v>145</v>
      </c>
      <c r="G3427">
        <v>120</v>
      </c>
      <c r="J3427">
        <v>1965</v>
      </c>
      <c r="L3427">
        <v>2</v>
      </c>
      <c r="M3427">
        <v>7</v>
      </c>
      <c r="O3427" t="s">
        <v>10259</v>
      </c>
      <c r="P3427">
        <v>5</v>
      </c>
      <c r="Q3427">
        <v>6</v>
      </c>
    </row>
    <row r="3428" spans="1:17" x14ac:dyDescent="0.25">
      <c r="A3428" s="43">
        <v>3426</v>
      </c>
      <c r="B3428" t="s">
        <v>10260</v>
      </c>
      <c r="C3428" t="s">
        <v>10261</v>
      </c>
      <c r="D3428">
        <v>997156</v>
      </c>
      <c r="E3428">
        <v>130</v>
      </c>
      <c r="F3428">
        <v>52</v>
      </c>
      <c r="G3428">
        <v>91</v>
      </c>
      <c r="J3428">
        <v>1967</v>
      </c>
      <c r="L3428">
        <v>7</v>
      </c>
      <c r="M3428">
        <v>1</v>
      </c>
      <c r="O3428" t="s">
        <v>10262</v>
      </c>
      <c r="P3428">
        <v>5</v>
      </c>
      <c r="Q3428">
        <v>6</v>
      </c>
    </row>
    <row r="3429" spans="1:17" x14ac:dyDescent="0.25">
      <c r="A3429" s="43">
        <v>3427</v>
      </c>
      <c r="B3429" t="s">
        <v>10263</v>
      </c>
      <c r="C3429" t="s">
        <v>10264</v>
      </c>
      <c r="D3429">
        <v>994519</v>
      </c>
      <c r="E3429">
        <v>130</v>
      </c>
      <c r="F3429">
        <v>117</v>
      </c>
      <c r="G3429">
        <v>117</v>
      </c>
      <c r="J3429">
        <v>1975</v>
      </c>
      <c r="L3429">
        <v>7</v>
      </c>
      <c r="M3429">
        <v>1</v>
      </c>
      <c r="O3429" t="s">
        <v>10265</v>
      </c>
      <c r="P3429">
        <v>5</v>
      </c>
      <c r="Q3429">
        <v>6</v>
      </c>
    </row>
    <row r="3430" spans="1:17" x14ac:dyDescent="0.25">
      <c r="A3430" s="43">
        <v>3428</v>
      </c>
      <c r="B3430" t="s">
        <v>10266</v>
      </c>
      <c r="C3430" t="s">
        <v>10267</v>
      </c>
      <c r="D3430">
        <v>996393</v>
      </c>
      <c r="E3430">
        <v>130</v>
      </c>
      <c r="F3430">
        <v>61</v>
      </c>
      <c r="G3430">
        <v>109</v>
      </c>
      <c r="J3430">
        <v>1978</v>
      </c>
      <c r="L3430">
        <v>1</v>
      </c>
      <c r="O3430" t="s">
        <v>10268</v>
      </c>
      <c r="P3430">
        <v>5</v>
      </c>
      <c r="Q3430">
        <v>6</v>
      </c>
    </row>
    <row r="3431" spans="1:17" x14ac:dyDescent="0.25">
      <c r="A3431" s="43">
        <v>3429</v>
      </c>
      <c r="B3431" t="s">
        <v>10269</v>
      </c>
      <c r="C3431" t="s">
        <v>10270</v>
      </c>
      <c r="D3431">
        <v>996013</v>
      </c>
      <c r="E3431">
        <v>120</v>
      </c>
      <c r="F3431">
        <v>196</v>
      </c>
      <c r="G3431">
        <v>196</v>
      </c>
      <c r="J3431">
        <v>1969</v>
      </c>
      <c r="L3431">
        <v>2</v>
      </c>
      <c r="M3431">
        <v>7</v>
      </c>
      <c r="N3431">
        <v>2</v>
      </c>
      <c r="O3431" t="s">
        <v>10271</v>
      </c>
      <c r="P3431">
        <v>5</v>
      </c>
      <c r="Q3431">
        <v>6</v>
      </c>
    </row>
    <row r="3432" spans="1:17" x14ac:dyDescent="0.25">
      <c r="A3432" s="43">
        <v>3430</v>
      </c>
      <c r="B3432" t="s">
        <v>10272</v>
      </c>
      <c r="C3432" t="s">
        <v>10273</v>
      </c>
      <c r="D3432">
        <v>100103519</v>
      </c>
      <c r="E3432">
        <v>131</v>
      </c>
      <c r="F3432">
        <v>120</v>
      </c>
      <c r="G3432">
        <v>120</v>
      </c>
      <c r="J3432">
        <v>2017</v>
      </c>
      <c r="L3432">
        <v>1</v>
      </c>
      <c r="O3432" t="s">
        <v>10274</v>
      </c>
      <c r="P3432">
        <v>5</v>
      </c>
      <c r="Q3432">
        <v>6</v>
      </c>
    </row>
    <row r="3433" spans="1:17" x14ac:dyDescent="0.25">
      <c r="A3433" s="43">
        <v>3431</v>
      </c>
      <c r="B3433" t="s">
        <v>10275</v>
      </c>
      <c r="C3433" t="s">
        <v>10276</v>
      </c>
      <c r="D3433">
        <v>996988</v>
      </c>
      <c r="E3433">
        <v>120</v>
      </c>
      <c r="F3433">
        <v>234</v>
      </c>
      <c r="G3433">
        <v>177</v>
      </c>
      <c r="J3433">
        <v>2002</v>
      </c>
      <c r="L3433">
        <v>2</v>
      </c>
      <c r="M3433">
        <v>7</v>
      </c>
      <c r="O3433" t="s">
        <v>10277</v>
      </c>
      <c r="P3433">
        <v>5</v>
      </c>
      <c r="Q3433">
        <v>6</v>
      </c>
    </row>
    <row r="3434" spans="1:17" x14ac:dyDescent="0.25">
      <c r="A3434" s="43">
        <v>3432</v>
      </c>
      <c r="B3434" t="s">
        <v>10278</v>
      </c>
      <c r="C3434" t="s">
        <v>10279</v>
      </c>
      <c r="D3434">
        <v>997096</v>
      </c>
      <c r="E3434">
        <v>120</v>
      </c>
      <c r="F3434">
        <v>137</v>
      </c>
      <c r="G3434">
        <v>158</v>
      </c>
      <c r="J3434">
        <v>1951</v>
      </c>
      <c r="K3434">
        <v>1997</v>
      </c>
      <c r="L3434">
        <v>2</v>
      </c>
      <c r="M3434">
        <v>7</v>
      </c>
      <c r="O3434" t="s">
        <v>10280</v>
      </c>
      <c r="P3434">
        <v>5</v>
      </c>
      <c r="Q3434">
        <v>6</v>
      </c>
    </row>
    <row r="3435" spans="1:17" x14ac:dyDescent="0.25">
      <c r="A3435" s="43">
        <v>3433</v>
      </c>
      <c r="B3435" t="s">
        <v>10281</v>
      </c>
      <c r="C3435" t="s">
        <v>10282</v>
      </c>
      <c r="D3435">
        <v>996827</v>
      </c>
      <c r="E3435">
        <v>120</v>
      </c>
      <c r="F3435">
        <v>143</v>
      </c>
      <c r="G3435">
        <v>143</v>
      </c>
      <c r="J3435">
        <v>1977</v>
      </c>
      <c r="L3435">
        <v>2</v>
      </c>
      <c r="M3435">
        <v>7</v>
      </c>
      <c r="O3435" t="s">
        <v>10283</v>
      </c>
      <c r="P3435">
        <v>5</v>
      </c>
      <c r="Q3435">
        <v>6</v>
      </c>
    </row>
    <row r="3436" spans="1:17" x14ac:dyDescent="0.25">
      <c r="A3436" s="43">
        <v>3434</v>
      </c>
      <c r="B3436" t="s">
        <v>10284</v>
      </c>
      <c r="C3436" t="s">
        <v>10285</v>
      </c>
      <c r="D3436">
        <v>997513</v>
      </c>
      <c r="E3436">
        <v>120</v>
      </c>
      <c r="F3436">
        <v>107</v>
      </c>
      <c r="G3436">
        <v>184</v>
      </c>
      <c r="J3436">
        <v>1942</v>
      </c>
      <c r="K3436">
        <v>1993</v>
      </c>
      <c r="L3436">
        <v>2</v>
      </c>
      <c r="M3436">
        <v>7</v>
      </c>
      <c r="O3436" t="s">
        <v>10286</v>
      </c>
      <c r="P3436">
        <v>5</v>
      </c>
      <c r="Q3436">
        <v>6</v>
      </c>
    </row>
    <row r="3437" spans="1:17" x14ac:dyDescent="0.25">
      <c r="A3437" s="43">
        <v>3435</v>
      </c>
      <c r="B3437" t="s">
        <v>10287</v>
      </c>
      <c r="C3437" t="s">
        <v>10288</v>
      </c>
      <c r="D3437">
        <v>997489</v>
      </c>
      <c r="E3437">
        <v>120</v>
      </c>
      <c r="F3437">
        <v>158</v>
      </c>
      <c r="G3437">
        <v>158</v>
      </c>
      <c r="J3437">
        <v>1962</v>
      </c>
      <c r="K3437">
        <v>1975</v>
      </c>
      <c r="L3437">
        <v>2</v>
      </c>
      <c r="M3437">
        <v>7</v>
      </c>
      <c r="O3437" t="s">
        <v>10289</v>
      </c>
      <c r="P3437">
        <v>5</v>
      </c>
      <c r="Q3437">
        <v>6</v>
      </c>
    </row>
    <row r="3438" spans="1:17" x14ac:dyDescent="0.25">
      <c r="A3438" s="43">
        <v>3436</v>
      </c>
      <c r="B3438" t="s">
        <v>10290</v>
      </c>
      <c r="C3438" t="s">
        <v>4627</v>
      </c>
      <c r="D3438">
        <v>995618</v>
      </c>
      <c r="E3438">
        <v>322</v>
      </c>
      <c r="F3438">
        <v>106</v>
      </c>
      <c r="H3438">
        <v>106</v>
      </c>
      <c r="J3438">
        <v>1970</v>
      </c>
      <c r="L3438">
        <v>2</v>
      </c>
      <c r="M3438">
        <v>7</v>
      </c>
      <c r="O3438" t="s">
        <v>10291</v>
      </c>
      <c r="P3438">
        <v>5</v>
      </c>
      <c r="Q3438">
        <v>6</v>
      </c>
    </row>
    <row r="3439" spans="1:17" x14ac:dyDescent="0.25">
      <c r="A3439" s="43">
        <v>3437</v>
      </c>
      <c r="B3439" t="s">
        <v>10292</v>
      </c>
      <c r="C3439" t="s">
        <v>10293</v>
      </c>
      <c r="D3439">
        <v>995645</v>
      </c>
      <c r="E3439">
        <v>120</v>
      </c>
      <c r="F3439">
        <v>102</v>
      </c>
      <c r="G3439">
        <v>102</v>
      </c>
      <c r="J3439">
        <v>1964</v>
      </c>
      <c r="L3439">
        <v>5</v>
      </c>
      <c r="M3439">
        <v>1</v>
      </c>
      <c r="O3439" t="s">
        <v>10294</v>
      </c>
      <c r="P3439">
        <v>5</v>
      </c>
      <c r="Q3439">
        <v>6</v>
      </c>
    </row>
    <row r="3440" spans="1:17" x14ac:dyDescent="0.25">
      <c r="A3440" s="43">
        <v>3438</v>
      </c>
      <c r="B3440" t="s">
        <v>10295</v>
      </c>
      <c r="C3440" t="s">
        <v>10296</v>
      </c>
      <c r="D3440">
        <v>100094114</v>
      </c>
      <c r="E3440">
        <v>130</v>
      </c>
      <c r="F3440">
        <v>130</v>
      </c>
      <c r="G3440">
        <v>130</v>
      </c>
      <c r="J3440">
        <v>2016</v>
      </c>
      <c r="L3440">
        <v>1</v>
      </c>
      <c r="O3440" t="s">
        <v>10297</v>
      </c>
      <c r="P3440">
        <v>5</v>
      </c>
      <c r="Q3440">
        <v>6</v>
      </c>
    </row>
    <row r="3441" spans="1:17" x14ac:dyDescent="0.25">
      <c r="A3441" s="43">
        <v>3439</v>
      </c>
      <c r="B3441" t="s">
        <v>10298</v>
      </c>
      <c r="C3441" t="s">
        <v>10299</v>
      </c>
      <c r="D3441">
        <v>994050</v>
      </c>
      <c r="E3441">
        <v>120</v>
      </c>
      <c r="F3441">
        <v>109</v>
      </c>
      <c r="G3441">
        <v>109</v>
      </c>
      <c r="J3441">
        <v>1973</v>
      </c>
      <c r="L3441">
        <v>2</v>
      </c>
      <c r="M3441">
        <v>7</v>
      </c>
      <c r="N3441">
        <v>2</v>
      </c>
      <c r="O3441" t="s">
        <v>10300</v>
      </c>
      <c r="P3441">
        <v>5</v>
      </c>
      <c r="Q3441">
        <v>6</v>
      </c>
    </row>
    <row r="3442" spans="1:17" x14ac:dyDescent="0.25">
      <c r="A3442" s="43">
        <v>3440</v>
      </c>
      <c r="B3442" t="s">
        <v>10301</v>
      </c>
      <c r="C3442" t="s">
        <v>10302</v>
      </c>
      <c r="D3442">
        <v>997080</v>
      </c>
      <c r="E3442">
        <v>120</v>
      </c>
      <c r="F3442">
        <v>90</v>
      </c>
      <c r="G3442">
        <v>149</v>
      </c>
      <c r="J3442">
        <v>1984</v>
      </c>
      <c r="L3442">
        <v>2</v>
      </c>
      <c r="M3442">
        <v>7</v>
      </c>
      <c r="N3442">
        <v>2</v>
      </c>
      <c r="O3442" t="s">
        <v>10303</v>
      </c>
      <c r="P3442">
        <v>5</v>
      </c>
      <c r="Q3442">
        <v>6</v>
      </c>
    </row>
    <row r="3443" spans="1:17" x14ac:dyDescent="0.25">
      <c r="A3443" s="43">
        <v>3441</v>
      </c>
      <c r="B3443" t="s">
        <v>10304</v>
      </c>
      <c r="C3443" t="s">
        <v>10305</v>
      </c>
      <c r="D3443">
        <v>993926</v>
      </c>
      <c r="E3443">
        <v>120</v>
      </c>
      <c r="F3443">
        <v>173</v>
      </c>
      <c r="G3443">
        <v>197</v>
      </c>
      <c r="J3443">
        <v>1967</v>
      </c>
      <c r="K3443">
        <v>1998</v>
      </c>
      <c r="L3443">
        <v>1</v>
      </c>
      <c r="N3443">
        <v>2</v>
      </c>
      <c r="O3443" t="s">
        <v>10306</v>
      </c>
      <c r="P3443">
        <v>5</v>
      </c>
      <c r="Q3443">
        <v>6</v>
      </c>
    </row>
    <row r="3444" spans="1:17" x14ac:dyDescent="0.25">
      <c r="A3444" s="43">
        <v>3442</v>
      </c>
      <c r="B3444" t="s">
        <v>10307</v>
      </c>
      <c r="C3444" t="s">
        <v>10308</v>
      </c>
      <c r="D3444">
        <v>996784</v>
      </c>
      <c r="E3444">
        <v>130</v>
      </c>
      <c r="F3444">
        <v>58</v>
      </c>
      <c r="G3444">
        <v>102</v>
      </c>
      <c r="J3444">
        <v>1977</v>
      </c>
      <c r="L3444">
        <v>1</v>
      </c>
      <c r="O3444" t="s">
        <v>10309</v>
      </c>
      <c r="P3444">
        <v>5</v>
      </c>
      <c r="Q3444">
        <v>6</v>
      </c>
    </row>
    <row r="3445" spans="1:17" x14ac:dyDescent="0.25">
      <c r="A3445" s="43">
        <v>3443</v>
      </c>
      <c r="B3445" t="s">
        <v>10310</v>
      </c>
      <c r="C3445" t="s">
        <v>10311</v>
      </c>
      <c r="D3445">
        <v>2540525</v>
      </c>
      <c r="E3445">
        <v>120</v>
      </c>
      <c r="F3445">
        <v>164</v>
      </c>
      <c r="G3445">
        <v>164</v>
      </c>
      <c r="J3445">
        <v>2001</v>
      </c>
      <c r="L3445">
        <v>1</v>
      </c>
      <c r="O3445" t="s">
        <v>10312</v>
      </c>
      <c r="P3445">
        <v>5</v>
      </c>
      <c r="Q3445">
        <v>6</v>
      </c>
    </row>
    <row r="3446" spans="1:17" x14ac:dyDescent="0.25">
      <c r="A3446" s="43">
        <v>3444</v>
      </c>
      <c r="B3446" t="s">
        <v>10313</v>
      </c>
      <c r="C3446" t="s">
        <v>10314</v>
      </c>
      <c r="D3446">
        <v>996415</v>
      </c>
      <c r="E3446">
        <v>120</v>
      </c>
      <c r="F3446">
        <v>121</v>
      </c>
      <c r="G3446">
        <v>209</v>
      </c>
      <c r="J3446">
        <v>1979</v>
      </c>
      <c r="K3446">
        <v>1981</v>
      </c>
      <c r="L3446">
        <v>2</v>
      </c>
      <c r="M3446">
        <v>7</v>
      </c>
      <c r="N3446">
        <v>2</v>
      </c>
      <c r="O3446" t="s">
        <v>10315</v>
      </c>
      <c r="P3446">
        <v>5</v>
      </c>
      <c r="Q3446">
        <v>6</v>
      </c>
    </row>
    <row r="3447" spans="1:17" x14ac:dyDescent="0.25">
      <c r="A3447" s="43">
        <v>3445</v>
      </c>
      <c r="B3447" t="s">
        <v>10316</v>
      </c>
      <c r="C3447" t="s">
        <v>10317</v>
      </c>
      <c r="D3447">
        <v>2691227</v>
      </c>
      <c r="E3447">
        <v>130</v>
      </c>
      <c r="F3447">
        <v>56</v>
      </c>
      <c r="G3447">
        <v>108</v>
      </c>
      <c r="J3447">
        <v>2008</v>
      </c>
      <c r="L3447">
        <v>2</v>
      </c>
      <c r="M3447">
        <v>7</v>
      </c>
      <c r="N3447">
        <v>90</v>
      </c>
      <c r="O3447" t="s">
        <v>10318</v>
      </c>
      <c r="P3447">
        <v>5</v>
      </c>
      <c r="Q3447">
        <v>6</v>
      </c>
    </row>
    <row r="3448" spans="1:17" x14ac:dyDescent="0.25">
      <c r="A3448" s="43">
        <v>3446</v>
      </c>
      <c r="B3448" t="s">
        <v>10319</v>
      </c>
      <c r="C3448" t="s">
        <v>10320</v>
      </c>
      <c r="D3448">
        <v>996328</v>
      </c>
      <c r="E3448">
        <v>120</v>
      </c>
      <c r="F3448">
        <v>91</v>
      </c>
      <c r="G3448">
        <v>91</v>
      </c>
      <c r="J3448">
        <v>1953</v>
      </c>
      <c r="L3448">
        <v>2</v>
      </c>
      <c r="M3448">
        <v>7</v>
      </c>
      <c r="O3448" t="s">
        <v>10321</v>
      </c>
      <c r="P3448">
        <v>5</v>
      </c>
      <c r="Q3448">
        <v>6</v>
      </c>
    </row>
    <row r="3449" spans="1:17" x14ac:dyDescent="0.25">
      <c r="A3449" s="43">
        <v>3447</v>
      </c>
      <c r="B3449" t="s">
        <v>10322</v>
      </c>
      <c r="C3449" t="s">
        <v>10323</v>
      </c>
      <c r="D3449">
        <v>997088</v>
      </c>
      <c r="E3449">
        <v>120</v>
      </c>
      <c r="F3449">
        <v>130</v>
      </c>
      <c r="G3449">
        <v>130</v>
      </c>
      <c r="J3449">
        <v>1971</v>
      </c>
      <c r="L3449">
        <v>2</v>
      </c>
      <c r="M3449">
        <v>7</v>
      </c>
      <c r="N3449">
        <v>2</v>
      </c>
      <c r="O3449" t="s">
        <v>10324</v>
      </c>
      <c r="P3449">
        <v>5</v>
      </c>
      <c r="Q3449">
        <v>6</v>
      </c>
    </row>
    <row r="3450" spans="1:17" x14ac:dyDescent="0.25">
      <c r="A3450" s="43">
        <v>3448</v>
      </c>
      <c r="B3450" t="s">
        <v>10325</v>
      </c>
      <c r="C3450" t="s">
        <v>10326</v>
      </c>
      <c r="D3450">
        <v>995170</v>
      </c>
      <c r="E3450">
        <v>120</v>
      </c>
      <c r="F3450">
        <v>146</v>
      </c>
      <c r="G3450">
        <v>146</v>
      </c>
      <c r="J3450">
        <v>1971</v>
      </c>
      <c r="L3450">
        <v>2</v>
      </c>
      <c r="M3450">
        <v>7</v>
      </c>
      <c r="N3450">
        <v>80</v>
      </c>
      <c r="O3450" t="s">
        <v>10327</v>
      </c>
      <c r="P3450">
        <v>5</v>
      </c>
      <c r="Q3450">
        <v>6</v>
      </c>
    </row>
    <row r="3451" spans="1:17" x14ac:dyDescent="0.25">
      <c r="A3451" s="43">
        <v>3449</v>
      </c>
      <c r="B3451" t="s">
        <v>10328</v>
      </c>
      <c r="C3451" t="s">
        <v>10329</v>
      </c>
      <c r="D3451">
        <v>2685071</v>
      </c>
      <c r="E3451">
        <v>130</v>
      </c>
      <c r="F3451">
        <v>60</v>
      </c>
      <c r="G3451">
        <v>119</v>
      </c>
      <c r="J3451">
        <v>2008</v>
      </c>
      <c r="L3451">
        <v>1</v>
      </c>
      <c r="N3451">
        <v>90</v>
      </c>
      <c r="O3451" t="s">
        <v>10330</v>
      </c>
      <c r="P3451">
        <v>5</v>
      </c>
      <c r="Q3451">
        <v>6</v>
      </c>
    </row>
    <row r="3452" spans="1:17" x14ac:dyDescent="0.25">
      <c r="A3452" s="43">
        <v>3450</v>
      </c>
      <c r="B3452" t="s">
        <v>10331</v>
      </c>
      <c r="C3452" t="s">
        <v>10332</v>
      </c>
      <c r="D3452">
        <v>997114</v>
      </c>
      <c r="E3452">
        <v>130</v>
      </c>
      <c r="F3452">
        <v>59</v>
      </c>
      <c r="G3452">
        <v>104</v>
      </c>
      <c r="J3452">
        <v>1977</v>
      </c>
      <c r="L3452">
        <v>1</v>
      </c>
      <c r="O3452" t="s">
        <v>10333</v>
      </c>
      <c r="P3452">
        <v>5</v>
      </c>
      <c r="Q3452">
        <v>6</v>
      </c>
    </row>
    <row r="3453" spans="1:17" x14ac:dyDescent="0.25">
      <c r="A3453" s="43">
        <v>3451</v>
      </c>
      <c r="B3453" t="s">
        <v>10334</v>
      </c>
      <c r="C3453" t="s">
        <v>10335</v>
      </c>
      <c r="D3453">
        <v>995927</v>
      </c>
      <c r="E3453">
        <v>140</v>
      </c>
      <c r="F3453">
        <v>3334</v>
      </c>
      <c r="G3453">
        <v>3228</v>
      </c>
      <c r="J3453">
        <v>1966</v>
      </c>
      <c r="L3453">
        <v>1</v>
      </c>
      <c r="O3453" t="s">
        <v>10336</v>
      </c>
      <c r="P3453">
        <v>5</v>
      </c>
      <c r="Q3453">
        <v>6</v>
      </c>
    </row>
    <row r="3454" spans="1:17" x14ac:dyDescent="0.25">
      <c r="A3454" s="43">
        <v>3452</v>
      </c>
      <c r="B3454" t="s">
        <v>10337</v>
      </c>
      <c r="C3454" t="s">
        <v>10338</v>
      </c>
      <c r="D3454">
        <v>997021</v>
      </c>
      <c r="E3454">
        <v>130</v>
      </c>
      <c r="F3454">
        <v>61</v>
      </c>
      <c r="G3454">
        <v>109</v>
      </c>
      <c r="J3454">
        <v>1978</v>
      </c>
      <c r="L3454">
        <v>1</v>
      </c>
      <c r="O3454" t="s">
        <v>10339</v>
      </c>
      <c r="P3454">
        <v>5</v>
      </c>
      <c r="Q3454">
        <v>6</v>
      </c>
    </row>
    <row r="3455" spans="1:17" x14ac:dyDescent="0.25">
      <c r="A3455" s="43">
        <v>3453</v>
      </c>
      <c r="B3455" t="s">
        <v>10340</v>
      </c>
      <c r="C3455" t="s">
        <v>10341</v>
      </c>
      <c r="D3455">
        <v>2685027</v>
      </c>
      <c r="E3455">
        <v>130</v>
      </c>
      <c r="F3455">
        <v>62</v>
      </c>
      <c r="G3455">
        <v>124</v>
      </c>
      <c r="J3455">
        <v>2008</v>
      </c>
      <c r="L3455">
        <v>1</v>
      </c>
      <c r="N3455">
        <v>90</v>
      </c>
      <c r="O3455" t="s">
        <v>10342</v>
      </c>
      <c r="P3455">
        <v>5</v>
      </c>
      <c r="Q3455">
        <v>6</v>
      </c>
    </row>
    <row r="3456" spans="1:17" x14ac:dyDescent="0.25">
      <c r="A3456" s="43">
        <v>3454</v>
      </c>
      <c r="B3456" t="s">
        <v>10343</v>
      </c>
      <c r="C3456" t="s">
        <v>10344</v>
      </c>
      <c r="D3456">
        <v>994920</v>
      </c>
      <c r="E3456">
        <v>120</v>
      </c>
      <c r="F3456">
        <v>102</v>
      </c>
      <c r="G3456">
        <v>175</v>
      </c>
      <c r="J3456">
        <v>1988</v>
      </c>
      <c r="L3456">
        <v>2</v>
      </c>
      <c r="M3456">
        <v>7</v>
      </c>
      <c r="O3456" t="s">
        <v>10345</v>
      </c>
      <c r="P3456">
        <v>5</v>
      </c>
      <c r="Q3456">
        <v>6</v>
      </c>
    </row>
    <row r="3457" spans="1:17" x14ac:dyDescent="0.25">
      <c r="A3457" s="43">
        <v>3455</v>
      </c>
      <c r="B3457" t="s">
        <v>10346</v>
      </c>
      <c r="C3457" t="s">
        <v>10347</v>
      </c>
      <c r="D3457">
        <v>997640</v>
      </c>
      <c r="E3457">
        <v>120</v>
      </c>
      <c r="F3457">
        <v>121</v>
      </c>
      <c r="G3457">
        <v>121</v>
      </c>
      <c r="J3457">
        <v>1978</v>
      </c>
      <c r="L3457">
        <v>7</v>
      </c>
      <c r="M3457">
        <v>1</v>
      </c>
      <c r="N3457">
        <v>1</v>
      </c>
      <c r="O3457" t="s">
        <v>10348</v>
      </c>
      <c r="P3457">
        <v>5</v>
      </c>
      <c r="Q3457">
        <v>6</v>
      </c>
    </row>
    <row r="3458" spans="1:17" x14ac:dyDescent="0.25">
      <c r="A3458" s="43">
        <v>3456</v>
      </c>
      <c r="B3458" t="s">
        <v>10349</v>
      </c>
      <c r="C3458" t="s">
        <v>10350</v>
      </c>
      <c r="D3458">
        <v>994932</v>
      </c>
      <c r="E3458">
        <v>130</v>
      </c>
      <c r="F3458">
        <v>75</v>
      </c>
      <c r="G3458">
        <v>125</v>
      </c>
      <c r="J3458">
        <v>1975</v>
      </c>
      <c r="L3458">
        <v>7</v>
      </c>
      <c r="M3458">
        <v>1</v>
      </c>
      <c r="N3458">
        <v>2</v>
      </c>
      <c r="O3458" t="s">
        <v>10351</v>
      </c>
      <c r="P3458">
        <v>5</v>
      </c>
      <c r="Q3458">
        <v>6</v>
      </c>
    </row>
    <row r="3459" spans="1:17" x14ac:dyDescent="0.25">
      <c r="A3459" s="43">
        <v>3457</v>
      </c>
      <c r="B3459" t="s">
        <v>10352</v>
      </c>
      <c r="C3459" t="s">
        <v>10353</v>
      </c>
      <c r="D3459">
        <v>994875</v>
      </c>
      <c r="E3459">
        <v>321</v>
      </c>
      <c r="F3459">
        <v>296</v>
      </c>
      <c r="H3459">
        <v>341</v>
      </c>
      <c r="J3459">
        <v>1920</v>
      </c>
      <c r="K3459">
        <v>2001</v>
      </c>
      <c r="L3459">
        <v>2</v>
      </c>
      <c r="M3459">
        <v>7</v>
      </c>
      <c r="N3459">
        <v>90</v>
      </c>
      <c r="O3459" t="s">
        <v>10354</v>
      </c>
      <c r="P3459">
        <v>5</v>
      </c>
      <c r="Q3459">
        <v>6</v>
      </c>
    </row>
    <row r="3460" spans="1:17" x14ac:dyDescent="0.25">
      <c r="A3460" s="43">
        <v>3458</v>
      </c>
      <c r="B3460" t="s">
        <v>10355</v>
      </c>
      <c r="C3460" t="s">
        <v>10356</v>
      </c>
      <c r="D3460">
        <v>994774</v>
      </c>
      <c r="E3460">
        <v>130</v>
      </c>
      <c r="F3460">
        <v>60</v>
      </c>
      <c r="G3460">
        <v>119</v>
      </c>
      <c r="J3460">
        <v>1993</v>
      </c>
      <c r="L3460">
        <v>1</v>
      </c>
      <c r="O3460" t="s">
        <v>10357</v>
      </c>
      <c r="P3460">
        <v>5</v>
      </c>
      <c r="Q3460">
        <v>6</v>
      </c>
    </row>
    <row r="3461" spans="1:17" x14ac:dyDescent="0.25">
      <c r="A3461" s="43">
        <v>3459</v>
      </c>
      <c r="B3461" t="s">
        <v>10358</v>
      </c>
      <c r="C3461" t="s">
        <v>4746</v>
      </c>
      <c r="D3461">
        <v>994862</v>
      </c>
      <c r="E3461">
        <v>223</v>
      </c>
      <c r="F3461">
        <v>377</v>
      </c>
      <c r="H3461">
        <v>377</v>
      </c>
      <c r="J3461">
        <v>1952</v>
      </c>
      <c r="K3461">
        <v>2016</v>
      </c>
      <c r="L3461">
        <v>2</v>
      </c>
      <c r="M3461">
        <v>4</v>
      </c>
      <c r="O3461" t="s">
        <v>10359</v>
      </c>
      <c r="P3461">
        <v>5</v>
      </c>
      <c r="Q3461">
        <v>6</v>
      </c>
    </row>
    <row r="3462" spans="1:17" x14ac:dyDescent="0.25">
      <c r="A3462" s="43">
        <v>3460</v>
      </c>
      <c r="B3462" t="s">
        <v>10360</v>
      </c>
      <c r="C3462" t="s">
        <v>10361</v>
      </c>
      <c r="D3462">
        <v>997586</v>
      </c>
      <c r="E3462">
        <v>130</v>
      </c>
      <c r="F3462">
        <v>121</v>
      </c>
      <c r="G3462">
        <v>121</v>
      </c>
      <c r="J3462">
        <v>1966</v>
      </c>
      <c r="K3462">
        <v>1976</v>
      </c>
      <c r="L3462">
        <v>2</v>
      </c>
      <c r="M3462">
        <v>7</v>
      </c>
      <c r="O3462" t="s">
        <v>10362</v>
      </c>
      <c r="P3462">
        <v>5</v>
      </c>
      <c r="Q3462">
        <v>6</v>
      </c>
    </row>
    <row r="3463" spans="1:17" x14ac:dyDescent="0.25">
      <c r="A3463" s="43">
        <v>3461</v>
      </c>
      <c r="B3463" t="s">
        <v>10363</v>
      </c>
      <c r="C3463" t="s">
        <v>10364</v>
      </c>
      <c r="D3463">
        <v>996480</v>
      </c>
      <c r="E3463">
        <v>120</v>
      </c>
      <c r="F3463">
        <v>152</v>
      </c>
      <c r="G3463">
        <v>152</v>
      </c>
      <c r="J3463">
        <v>1980</v>
      </c>
      <c r="L3463">
        <v>2</v>
      </c>
      <c r="M3463">
        <v>7</v>
      </c>
      <c r="N3463">
        <v>2</v>
      </c>
      <c r="O3463" t="s">
        <v>10365</v>
      </c>
      <c r="P3463">
        <v>5</v>
      </c>
      <c r="Q3463">
        <v>6</v>
      </c>
    </row>
    <row r="3464" spans="1:17" x14ac:dyDescent="0.25">
      <c r="A3464" s="43">
        <v>3462</v>
      </c>
      <c r="B3464" t="s">
        <v>10366</v>
      </c>
      <c r="C3464" t="s">
        <v>10367</v>
      </c>
      <c r="D3464">
        <v>995308</v>
      </c>
      <c r="E3464">
        <v>130</v>
      </c>
      <c r="F3464">
        <v>101</v>
      </c>
      <c r="G3464">
        <v>101</v>
      </c>
      <c r="J3464">
        <v>1977</v>
      </c>
      <c r="L3464">
        <v>1</v>
      </c>
      <c r="O3464" t="s">
        <v>10368</v>
      </c>
      <c r="P3464">
        <v>5</v>
      </c>
      <c r="Q3464">
        <v>6</v>
      </c>
    </row>
    <row r="3465" spans="1:17" x14ac:dyDescent="0.25">
      <c r="A3465" s="43">
        <v>3463</v>
      </c>
      <c r="B3465" t="s">
        <v>10369</v>
      </c>
      <c r="C3465" t="s">
        <v>10370</v>
      </c>
      <c r="D3465">
        <v>2516396</v>
      </c>
      <c r="E3465">
        <v>120</v>
      </c>
      <c r="F3465">
        <v>147</v>
      </c>
      <c r="G3465">
        <v>147</v>
      </c>
      <c r="J3465">
        <v>1999</v>
      </c>
      <c r="L3465">
        <v>1</v>
      </c>
      <c r="O3465" t="s">
        <v>10371</v>
      </c>
      <c r="P3465">
        <v>5</v>
      </c>
      <c r="Q3465">
        <v>6</v>
      </c>
    </row>
    <row r="3466" spans="1:17" x14ac:dyDescent="0.25">
      <c r="A3466" s="43">
        <v>3464</v>
      </c>
      <c r="B3466" t="s">
        <v>10372</v>
      </c>
      <c r="C3466" t="s">
        <v>10373</v>
      </c>
      <c r="D3466">
        <v>994209</v>
      </c>
      <c r="E3466">
        <v>130</v>
      </c>
      <c r="F3466">
        <v>141</v>
      </c>
      <c r="G3466">
        <v>141</v>
      </c>
      <c r="J3466">
        <v>1967</v>
      </c>
      <c r="K3466">
        <v>1985</v>
      </c>
      <c r="L3466">
        <v>1</v>
      </c>
      <c r="O3466" t="s">
        <v>10374</v>
      </c>
      <c r="P3466">
        <v>5</v>
      </c>
      <c r="Q3466">
        <v>6</v>
      </c>
    </row>
    <row r="3467" spans="1:17" x14ac:dyDescent="0.25">
      <c r="A3467" s="43">
        <v>3465</v>
      </c>
      <c r="B3467" t="s">
        <v>10375</v>
      </c>
      <c r="C3467" t="s">
        <v>10376</v>
      </c>
      <c r="D3467">
        <v>995046</v>
      </c>
      <c r="E3467">
        <v>130</v>
      </c>
      <c r="F3467">
        <v>125</v>
      </c>
      <c r="G3467">
        <v>107</v>
      </c>
      <c r="J3467">
        <v>1969</v>
      </c>
      <c r="L3467">
        <v>1</v>
      </c>
      <c r="O3467" t="s">
        <v>10377</v>
      </c>
      <c r="P3467">
        <v>5</v>
      </c>
      <c r="Q3467">
        <v>6</v>
      </c>
    </row>
    <row r="3468" spans="1:17" x14ac:dyDescent="0.25">
      <c r="A3468" s="43">
        <v>3466</v>
      </c>
      <c r="B3468" t="s">
        <v>10378</v>
      </c>
      <c r="C3468" t="s">
        <v>10379</v>
      </c>
      <c r="D3468">
        <v>2685062</v>
      </c>
      <c r="E3468">
        <v>130</v>
      </c>
      <c r="F3468">
        <v>58</v>
      </c>
      <c r="G3468">
        <v>111</v>
      </c>
      <c r="J3468">
        <v>2008</v>
      </c>
      <c r="L3468">
        <v>1</v>
      </c>
      <c r="N3468">
        <v>90</v>
      </c>
      <c r="O3468" t="s">
        <v>10380</v>
      </c>
      <c r="P3468">
        <v>5</v>
      </c>
      <c r="Q3468">
        <v>6</v>
      </c>
    </row>
    <row r="3469" spans="1:17" x14ac:dyDescent="0.25">
      <c r="A3469" s="43">
        <v>3467</v>
      </c>
      <c r="B3469" t="s">
        <v>10381</v>
      </c>
      <c r="C3469" t="s">
        <v>10382</v>
      </c>
      <c r="D3469">
        <v>100094130</v>
      </c>
      <c r="E3469">
        <v>130</v>
      </c>
      <c r="F3469">
        <v>130</v>
      </c>
      <c r="G3469">
        <v>130</v>
      </c>
      <c r="J3469">
        <v>2016</v>
      </c>
      <c r="L3469">
        <v>1</v>
      </c>
      <c r="O3469" t="s">
        <v>10383</v>
      </c>
      <c r="P3469">
        <v>5</v>
      </c>
      <c r="Q3469">
        <v>6</v>
      </c>
    </row>
    <row r="3470" spans="1:17" x14ac:dyDescent="0.25">
      <c r="A3470" s="43">
        <v>3468</v>
      </c>
      <c r="B3470" t="s">
        <v>10384</v>
      </c>
      <c r="C3470" t="s">
        <v>10385</v>
      </c>
      <c r="D3470">
        <v>2702977</v>
      </c>
      <c r="E3470">
        <v>130</v>
      </c>
      <c r="F3470">
        <v>56</v>
      </c>
      <c r="G3470">
        <v>108</v>
      </c>
      <c r="J3470">
        <v>2008</v>
      </c>
      <c r="L3470">
        <v>2</v>
      </c>
      <c r="M3470">
        <v>7</v>
      </c>
      <c r="N3470">
        <v>90</v>
      </c>
      <c r="O3470" t="s">
        <v>10386</v>
      </c>
      <c r="P3470">
        <v>5</v>
      </c>
      <c r="Q3470">
        <v>6</v>
      </c>
    </row>
    <row r="3471" spans="1:17" x14ac:dyDescent="0.25">
      <c r="A3471" s="43">
        <v>3469</v>
      </c>
      <c r="B3471" t="s">
        <v>10387</v>
      </c>
      <c r="C3471" t="s">
        <v>1987</v>
      </c>
      <c r="D3471">
        <v>995360</v>
      </c>
      <c r="E3471">
        <v>334</v>
      </c>
      <c r="F3471">
        <v>58</v>
      </c>
      <c r="H3471">
        <v>20</v>
      </c>
      <c r="J3471">
        <v>1938</v>
      </c>
      <c r="K3471">
        <v>2013</v>
      </c>
      <c r="L3471">
        <v>7</v>
      </c>
      <c r="O3471" t="s">
        <v>10388</v>
      </c>
      <c r="P3471">
        <v>5</v>
      </c>
      <c r="Q3471">
        <v>6</v>
      </c>
    </row>
    <row r="3472" spans="1:17" x14ac:dyDescent="0.25">
      <c r="A3472" s="43">
        <v>3470</v>
      </c>
      <c r="B3472" t="s">
        <v>10389</v>
      </c>
      <c r="C3472" t="s">
        <v>10390</v>
      </c>
      <c r="D3472">
        <v>997437</v>
      </c>
      <c r="E3472">
        <v>120</v>
      </c>
      <c r="F3472">
        <v>106</v>
      </c>
      <c r="G3472">
        <v>193</v>
      </c>
      <c r="J3472">
        <v>1938</v>
      </c>
      <c r="K3472">
        <v>1995</v>
      </c>
      <c r="L3472">
        <v>2</v>
      </c>
      <c r="M3472">
        <v>7</v>
      </c>
      <c r="N3472">
        <v>2</v>
      </c>
      <c r="O3472" t="s">
        <v>10391</v>
      </c>
      <c r="P3472">
        <v>5</v>
      </c>
      <c r="Q3472">
        <v>6</v>
      </c>
    </row>
    <row r="3473" spans="1:17" x14ac:dyDescent="0.25">
      <c r="A3473" s="43">
        <v>3471</v>
      </c>
      <c r="B3473" t="s">
        <v>10392</v>
      </c>
      <c r="C3473" t="s">
        <v>10393</v>
      </c>
      <c r="D3473">
        <v>996188</v>
      </c>
      <c r="E3473">
        <v>120</v>
      </c>
      <c r="F3473">
        <v>86</v>
      </c>
      <c r="G3473">
        <v>106</v>
      </c>
      <c r="J3473">
        <v>1979</v>
      </c>
      <c r="L3473">
        <v>7</v>
      </c>
      <c r="M3473">
        <v>1</v>
      </c>
      <c r="N3473">
        <v>2</v>
      </c>
      <c r="O3473" t="s">
        <v>10394</v>
      </c>
      <c r="P3473">
        <v>5</v>
      </c>
      <c r="Q3473">
        <v>6</v>
      </c>
    </row>
    <row r="3474" spans="1:17" x14ac:dyDescent="0.25">
      <c r="A3474" s="43">
        <v>3472</v>
      </c>
      <c r="B3474" t="s">
        <v>10395</v>
      </c>
      <c r="C3474" t="s">
        <v>10396</v>
      </c>
      <c r="D3474">
        <v>997275</v>
      </c>
      <c r="E3474">
        <v>130</v>
      </c>
      <c r="F3474">
        <v>61</v>
      </c>
      <c r="G3474">
        <v>110</v>
      </c>
      <c r="J3474">
        <v>1966</v>
      </c>
      <c r="L3474">
        <v>1</v>
      </c>
      <c r="O3474" t="s">
        <v>10397</v>
      </c>
      <c r="P3474">
        <v>5</v>
      </c>
      <c r="Q3474">
        <v>6</v>
      </c>
    </row>
    <row r="3475" spans="1:17" x14ac:dyDescent="0.25">
      <c r="A3475" s="43">
        <v>3473</v>
      </c>
      <c r="B3475" t="s">
        <v>10398</v>
      </c>
      <c r="C3475" t="s">
        <v>10399</v>
      </c>
      <c r="D3475">
        <v>996893</v>
      </c>
      <c r="E3475">
        <v>130</v>
      </c>
      <c r="F3475">
        <v>61</v>
      </c>
      <c r="G3475">
        <v>109</v>
      </c>
      <c r="J3475">
        <v>1979</v>
      </c>
      <c r="L3475">
        <v>1</v>
      </c>
      <c r="O3475" t="s">
        <v>10400</v>
      </c>
      <c r="P3475">
        <v>5</v>
      </c>
      <c r="Q3475">
        <v>6</v>
      </c>
    </row>
    <row r="3476" spans="1:17" x14ac:dyDescent="0.25">
      <c r="A3476" s="43">
        <v>3474</v>
      </c>
      <c r="B3476" t="s">
        <v>10401</v>
      </c>
      <c r="C3476" t="s">
        <v>10402</v>
      </c>
      <c r="D3476">
        <v>997193</v>
      </c>
      <c r="E3476">
        <v>130</v>
      </c>
      <c r="F3476">
        <v>52</v>
      </c>
      <c r="G3476">
        <v>91</v>
      </c>
      <c r="J3476">
        <v>1967</v>
      </c>
      <c r="L3476">
        <v>7</v>
      </c>
      <c r="M3476">
        <v>1</v>
      </c>
      <c r="O3476" t="s">
        <v>10403</v>
      </c>
      <c r="P3476">
        <v>5</v>
      </c>
      <c r="Q3476">
        <v>6</v>
      </c>
    </row>
    <row r="3477" spans="1:17" x14ac:dyDescent="0.25">
      <c r="A3477" s="43">
        <v>3475</v>
      </c>
      <c r="B3477" t="s">
        <v>10404</v>
      </c>
      <c r="C3477" t="s">
        <v>10405</v>
      </c>
      <c r="D3477">
        <v>995751</v>
      </c>
      <c r="E3477">
        <v>120</v>
      </c>
      <c r="F3477">
        <v>113</v>
      </c>
      <c r="G3477">
        <v>113</v>
      </c>
      <c r="J3477">
        <v>1966</v>
      </c>
      <c r="L3477">
        <v>2</v>
      </c>
      <c r="M3477">
        <v>7</v>
      </c>
      <c r="O3477" t="s">
        <v>10406</v>
      </c>
      <c r="P3477">
        <v>5</v>
      </c>
      <c r="Q3477">
        <v>6</v>
      </c>
    </row>
    <row r="3478" spans="1:17" x14ac:dyDescent="0.25">
      <c r="A3478" s="43">
        <v>3476</v>
      </c>
      <c r="B3478" t="s">
        <v>10407</v>
      </c>
      <c r="C3478" t="s">
        <v>10408</v>
      </c>
      <c r="D3478">
        <v>993712</v>
      </c>
      <c r="E3478">
        <v>120</v>
      </c>
      <c r="F3478">
        <v>134</v>
      </c>
      <c r="G3478">
        <v>134</v>
      </c>
      <c r="J3478">
        <v>1969</v>
      </c>
      <c r="L3478">
        <v>2</v>
      </c>
      <c r="M3478">
        <v>7</v>
      </c>
      <c r="O3478" t="s">
        <v>10409</v>
      </c>
      <c r="P3478">
        <v>5</v>
      </c>
      <c r="Q3478">
        <v>6</v>
      </c>
    </row>
    <row r="3479" spans="1:17" x14ac:dyDescent="0.25">
      <c r="A3479" s="43">
        <v>3477</v>
      </c>
      <c r="B3479" t="s">
        <v>10410</v>
      </c>
      <c r="C3479" t="s">
        <v>10411</v>
      </c>
      <c r="D3479">
        <v>994793</v>
      </c>
      <c r="E3479">
        <v>120</v>
      </c>
      <c r="F3479">
        <v>200</v>
      </c>
      <c r="G3479">
        <v>182</v>
      </c>
      <c r="J3479">
        <v>1971</v>
      </c>
      <c r="L3479">
        <v>2</v>
      </c>
      <c r="M3479">
        <v>7</v>
      </c>
      <c r="N3479">
        <v>2</v>
      </c>
      <c r="O3479" t="s">
        <v>10412</v>
      </c>
      <c r="P3479">
        <v>5</v>
      </c>
      <c r="Q3479">
        <v>6</v>
      </c>
    </row>
    <row r="3480" spans="1:17" x14ac:dyDescent="0.25">
      <c r="A3480" s="43">
        <v>3478</v>
      </c>
      <c r="B3480" t="s">
        <v>10413</v>
      </c>
      <c r="C3480" t="s">
        <v>10414</v>
      </c>
      <c r="D3480">
        <v>995387</v>
      </c>
      <c r="E3480">
        <v>120</v>
      </c>
      <c r="F3480">
        <v>154</v>
      </c>
      <c r="G3480">
        <v>154</v>
      </c>
      <c r="J3480">
        <v>1970</v>
      </c>
      <c r="L3480">
        <v>2</v>
      </c>
      <c r="M3480">
        <v>7</v>
      </c>
      <c r="O3480" t="s">
        <v>10415</v>
      </c>
      <c r="P3480">
        <v>5</v>
      </c>
      <c r="Q3480">
        <v>6</v>
      </c>
    </row>
    <row r="3481" spans="1:17" x14ac:dyDescent="0.25">
      <c r="A3481" s="43">
        <v>3479</v>
      </c>
      <c r="B3481" t="s">
        <v>10416</v>
      </c>
      <c r="C3481" t="s">
        <v>10417</v>
      </c>
      <c r="D3481">
        <v>996913</v>
      </c>
      <c r="E3481">
        <v>120</v>
      </c>
      <c r="F3481">
        <v>137</v>
      </c>
      <c r="G3481">
        <v>137</v>
      </c>
      <c r="J3481">
        <v>1978</v>
      </c>
      <c r="L3481">
        <v>2</v>
      </c>
      <c r="M3481">
        <v>7</v>
      </c>
      <c r="O3481" t="s">
        <v>10418</v>
      </c>
      <c r="P3481">
        <v>5</v>
      </c>
      <c r="Q3481">
        <v>6</v>
      </c>
    </row>
    <row r="3482" spans="1:17" x14ac:dyDescent="0.25">
      <c r="A3482" s="43">
        <v>3480</v>
      </c>
      <c r="B3482" t="s">
        <v>10419</v>
      </c>
      <c r="C3482" t="s">
        <v>10420</v>
      </c>
      <c r="D3482">
        <v>994953</v>
      </c>
      <c r="E3482">
        <v>130</v>
      </c>
      <c r="F3482">
        <v>75</v>
      </c>
      <c r="G3482">
        <v>125</v>
      </c>
      <c r="J3482">
        <v>1975</v>
      </c>
      <c r="L3482">
        <v>7</v>
      </c>
      <c r="M3482">
        <v>1</v>
      </c>
      <c r="O3482" t="s">
        <v>10421</v>
      </c>
      <c r="P3482">
        <v>5</v>
      </c>
      <c r="Q3482">
        <v>6</v>
      </c>
    </row>
    <row r="3483" spans="1:17" x14ac:dyDescent="0.25">
      <c r="A3483" s="43">
        <v>3481</v>
      </c>
      <c r="B3483" t="s">
        <v>10422</v>
      </c>
      <c r="C3483" t="s">
        <v>10423</v>
      </c>
      <c r="D3483">
        <v>996240</v>
      </c>
      <c r="E3483">
        <v>120</v>
      </c>
      <c r="F3483">
        <v>139</v>
      </c>
      <c r="G3483">
        <v>139</v>
      </c>
      <c r="J3483">
        <v>1976</v>
      </c>
      <c r="L3483">
        <v>2</v>
      </c>
      <c r="M3483">
        <v>7</v>
      </c>
      <c r="N3483">
        <v>2</v>
      </c>
      <c r="O3483" t="s">
        <v>10424</v>
      </c>
      <c r="P3483">
        <v>5</v>
      </c>
      <c r="Q3483">
        <v>6</v>
      </c>
    </row>
    <row r="3484" spans="1:17" x14ac:dyDescent="0.25">
      <c r="A3484" s="43">
        <v>3482</v>
      </c>
      <c r="B3484" t="s">
        <v>10425</v>
      </c>
      <c r="C3484" t="s">
        <v>10426</v>
      </c>
      <c r="D3484">
        <v>997484</v>
      </c>
      <c r="E3484">
        <v>120</v>
      </c>
      <c r="F3484">
        <v>146</v>
      </c>
      <c r="G3484">
        <v>146</v>
      </c>
      <c r="J3484">
        <v>1961</v>
      </c>
      <c r="K3484">
        <v>2009</v>
      </c>
      <c r="L3484">
        <v>2</v>
      </c>
      <c r="M3484">
        <v>7</v>
      </c>
      <c r="N3484">
        <v>2</v>
      </c>
      <c r="O3484" t="s">
        <v>10427</v>
      </c>
      <c r="P3484">
        <v>5</v>
      </c>
      <c r="Q3484">
        <v>6</v>
      </c>
    </row>
    <row r="3485" spans="1:17" x14ac:dyDescent="0.25">
      <c r="A3485" s="43">
        <v>3483</v>
      </c>
      <c r="B3485" t="s">
        <v>10428</v>
      </c>
      <c r="C3485" t="s">
        <v>10429</v>
      </c>
      <c r="D3485">
        <v>993757</v>
      </c>
      <c r="E3485">
        <v>120</v>
      </c>
      <c r="F3485">
        <v>109</v>
      </c>
      <c r="G3485">
        <v>109</v>
      </c>
      <c r="J3485">
        <v>1972</v>
      </c>
      <c r="L3485">
        <v>2</v>
      </c>
      <c r="M3485">
        <v>7</v>
      </c>
      <c r="N3485">
        <v>2</v>
      </c>
      <c r="O3485" t="s">
        <v>10430</v>
      </c>
      <c r="P3485">
        <v>5</v>
      </c>
      <c r="Q3485">
        <v>6</v>
      </c>
    </row>
    <row r="3486" spans="1:17" x14ac:dyDescent="0.25">
      <c r="A3486" s="43">
        <v>3484</v>
      </c>
      <c r="B3486" t="s">
        <v>10431</v>
      </c>
      <c r="C3486" t="s">
        <v>10432</v>
      </c>
      <c r="D3486">
        <v>2691190</v>
      </c>
      <c r="E3486">
        <v>130</v>
      </c>
      <c r="F3486">
        <v>56</v>
      </c>
      <c r="G3486">
        <v>108</v>
      </c>
      <c r="J3486">
        <v>2008</v>
      </c>
      <c r="L3486">
        <v>2</v>
      </c>
      <c r="M3486">
        <v>7</v>
      </c>
      <c r="N3486">
        <v>90</v>
      </c>
      <c r="O3486" t="s">
        <v>10433</v>
      </c>
      <c r="P3486">
        <v>5</v>
      </c>
      <c r="Q3486">
        <v>6</v>
      </c>
    </row>
    <row r="3487" spans="1:17" x14ac:dyDescent="0.25">
      <c r="A3487" s="43">
        <v>3485</v>
      </c>
      <c r="B3487" t="s">
        <v>10434</v>
      </c>
      <c r="C3487" t="s">
        <v>10435</v>
      </c>
      <c r="D3487">
        <v>995842</v>
      </c>
      <c r="E3487">
        <v>130</v>
      </c>
      <c r="F3487">
        <v>122</v>
      </c>
      <c r="G3487">
        <v>122</v>
      </c>
      <c r="J3487">
        <v>1970</v>
      </c>
      <c r="K3487">
        <v>1984</v>
      </c>
      <c r="L3487">
        <v>1</v>
      </c>
      <c r="N3487">
        <v>90</v>
      </c>
      <c r="O3487" t="s">
        <v>10436</v>
      </c>
      <c r="P3487">
        <v>5</v>
      </c>
      <c r="Q3487">
        <v>6</v>
      </c>
    </row>
    <row r="3488" spans="1:17" x14ac:dyDescent="0.25">
      <c r="A3488" s="43">
        <v>3486</v>
      </c>
      <c r="B3488" t="s">
        <v>10437</v>
      </c>
      <c r="C3488" t="s">
        <v>10438</v>
      </c>
      <c r="D3488">
        <v>996248</v>
      </c>
      <c r="E3488">
        <v>120</v>
      </c>
      <c r="F3488">
        <v>129</v>
      </c>
      <c r="G3488">
        <v>189</v>
      </c>
      <c r="J3488">
        <v>1978</v>
      </c>
      <c r="L3488">
        <v>2</v>
      </c>
      <c r="M3488">
        <v>3</v>
      </c>
      <c r="O3488" t="s">
        <v>10439</v>
      </c>
      <c r="P3488">
        <v>5</v>
      </c>
      <c r="Q3488">
        <v>6</v>
      </c>
    </row>
    <row r="3489" spans="1:17" x14ac:dyDescent="0.25">
      <c r="A3489" s="43">
        <v>3487</v>
      </c>
      <c r="B3489" t="s">
        <v>10440</v>
      </c>
      <c r="C3489" t="s">
        <v>10441</v>
      </c>
      <c r="D3489">
        <v>995567</v>
      </c>
      <c r="E3489">
        <v>130</v>
      </c>
      <c r="F3489">
        <v>103</v>
      </c>
      <c r="G3489">
        <v>103</v>
      </c>
      <c r="J3489">
        <v>1977</v>
      </c>
      <c r="L3489">
        <v>1</v>
      </c>
      <c r="N3489">
        <v>0</v>
      </c>
      <c r="O3489" t="s">
        <v>10442</v>
      </c>
      <c r="P3489">
        <v>5</v>
      </c>
      <c r="Q3489">
        <v>6</v>
      </c>
    </row>
    <row r="3490" spans="1:17" x14ac:dyDescent="0.25">
      <c r="A3490" s="43">
        <v>3488</v>
      </c>
      <c r="B3490" t="s">
        <v>10443</v>
      </c>
      <c r="C3490" t="s">
        <v>10444</v>
      </c>
      <c r="D3490">
        <v>2702952</v>
      </c>
      <c r="E3490">
        <v>130</v>
      </c>
      <c r="F3490">
        <v>45</v>
      </c>
      <c r="G3490">
        <v>86</v>
      </c>
      <c r="J3490">
        <v>2008</v>
      </c>
      <c r="L3490">
        <v>2</v>
      </c>
      <c r="M3490">
        <v>7</v>
      </c>
      <c r="N3490">
        <v>90</v>
      </c>
      <c r="O3490" t="s">
        <v>10445</v>
      </c>
      <c r="P3490">
        <v>5</v>
      </c>
      <c r="Q3490">
        <v>6</v>
      </c>
    </row>
    <row r="3491" spans="1:17" x14ac:dyDescent="0.25">
      <c r="A3491" s="43">
        <v>3489</v>
      </c>
      <c r="B3491" t="s">
        <v>10446</v>
      </c>
      <c r="C3491" t="s">
        <v>10447</v>
      </c>
      <c r="D3491">
        <v>996198</v>
      </c>
      <c r="E3491">
        <v>120</v>
      </c>
      <c r="F3491">
        <v>98</v>
      </c>
      <c r="G3491">
        <v>178</v>
      </c>
      <c r="J3491">
        <v>1980</v>
      </c>
      <c r="K3491">
        <v>1990</v>
      </c>
      <c r="L3491">
        <v>2</v>
      </c>
      <c r="M3491">
        <v>7</v>
      </c>
      <c r="O3491" t="s">
        <v>10448</v>
      </c>
      <c r="P3491">
        <v>5</v>
      </c>
      <c r="Q3491">
        <v>6</v>
      </c>
    </row>
    <row r="3492" spans="1:17" x14ac:dyDescent="0.25">
      <c r="A3492" s="43">
        <v>3490</v>
      </c>
      <c r="B3492" t="s">
        <v>10449</v>
      </c>
      <c r="C3492" t="s">
        <v>10450</v>
      </c>
      <c r="D3492">
        <v>100103811</v>
      </c>
      <c r="E3492">
        <v>140</v>
      </c>
      <c r="F3492">
        <v>2718</v>
      </c>
      <c r="G3492">
        <v>2718</v>
      </c>
      <c r="J3492">
        <v>2018</v>
      </c>
      <c r="L3492">
        <v>1</v>
      </c>
      <c r="O3492" t="s">
        <v>1250</v>
      </c>
      <c r="P3492">
        <v>5</v>
      </c>
      <c r="Q3492">
        <v>6</v>
      </c>
    </row>
    <row r="3493" spans="1:17" x14ac:dyDescent="0.25">
      <c r="A3493" s="43">
        <v>3491</v>
      </c>
      <c r="B3493" t="s">
        <v>10451</v>
      </c>
      <c r="C3493" t="s">
        <v>10452</v>
      </c>
      <c r="D3493">
        <v>2540595</v>
      </c>
      <c r="E3493">
        <v>130</v>
      </c>
      <c r="F3493">
        <v>133</v>
      </c>
      <c r="G3493">
        <v>133</v>
      </c>
      <c r="J3493">
        <v>2000</v>
      </c>
      <c r="K3493">
        <v>2012</v>
      </c>
      <c r="L3493">
        <v>1</v>
      </c>
      <c r="O3493" t="s">
        <v>10453</v>
      </c>
      <c r="P3493">
        <v>5</v>
      </c>
      <c r="Q3493">
        <v>6</v>
      </c>
    </row>
    <row r="3494" spans="1:17" x14ac:dyDescent="0.25">
      <c r="A3494" s="43">
        <v>3492</v>
      </c>
      <c r="B3494" t="s">
        <v>10454</v>
      </c>
      <c r="C3494" t="s">
        <v>10455</v>
      </c>
      <c r="D3494">
        <v>994370</v>
      </c>
      <c r="E3494">
        <v>120</v>
      </c>
      <c r="F3494">
        <v>143</v>
      </c>
      <c r="G3494">
        <v>143</v>
      </c>
      <c r="J3494">
        <v>1969</v>
      </c>
      <c r="L3494">
        <v>2</v>
      </c>
      <c r="M3494">
        <v>7</v>
      </c>
      <c r="O3494" t="s">
        <v>10456</v>
      </c>
      <c r="P3494">
        <v>5</v>
      </c>
      <c r="Q3494">
        <v>6</v>
      </c>
    </row>
    <row r="3495" spans="1:17" x14ac:dyDescent="0.25">
      <c r="A3495" s="43">
        <v>3493</v>
      </c>
      <c r="B3495" t="s">
        <v>10457</v>
      </c>
      <c r="C3495" t="s">
        <v>10458</v>
      </c>
      <c r="D3495">
        <v>2685070</v>
      </c>
      <c r="E3495">
        <v>130</v>
      </c>
      <c r="F3495">
        <v>58</v>
      </c>
      <c r="G3495">
        <v>111</v>
      </c>
      <c r="J3495">
        <v>2008</v>
      </c>
      <c r="L3495">
        <v>1</v>
      </c>
      <c r="N3495">
        <v>90</v>
      </c>
      <c r="O3495" t="s">
        <v>10459</v>
      </c>
      <c r="P3495">
        <v>5</v>
      </c>
      <c r="Q3495">
        <v>6</v>
      </c>
    </row>
    <row r="3496" spans="1:17" x14ac:dyDescent="0.25">
      <c r="A3496" s="43">
        <v>3494</v>
      </c>
      <c r="B3496" t="s">
        <v>10460</v>
      </c>
      <c r="C3496" t="s">
        <v>10461</v>
      </c>
      <c r="D3496">
        <v>2702982</v>
      </c>
      <c r="E3496">
        <v>130</v>
      </c>
      <c r="F3496">
        <v>56</v>
      </c>
      <c r="G3496">
        <v>108</v>
      </c>
      <c r="J3496">
        <v>2008</v>
      </c>
      <c r="L3496">
        <v>2</v>
      </c>
      <c r="M3496">
        <v>7</v>
      </c>
      <c r="N3496">
        <v>90</v>
      </c>
      <c r="O3496" t="s">
        <v>10462</v>
      </c>
      <c r="P3496">
        <v>5</v>
      </c>
      <c r="Q3496">
        <v>6</v>
      </c>
    </row>
    <row r="3497" spans="1:17" x14ac:dyDescent="0.25">
      <c r="A3497" s="43">
        <v>3495</v>
      </c>
      <c r="B3497" t="s">
        <v>10463</v>
      </c>
      <c r="C3497" t="s">
        <v>3586</v>
      </c>
      <c r="D3497">
        <v>994941</v>
      </c>
      <c r="E3497">
        <v>322</v>
      </c>
      <c r="F3497">
        <v>107</v>
      </c>
      <c r="H3497">
        <v>107</v>
      </c>
      <c r="J3497">
        <v>1902</v>
      </c>
      <c r="K3497">
        <v>1950</v>
      </c>
      <c r="L3497">
        <v>9</v>
      </c>
      <c r="O3497" t="s">
        <v>10464</v>
      </c>
      <c r="P3497">
        <v>5</v>
      </c>
      <c r="Q3497">
        <v>6</v>
      </c>
    </row>
    <row r="3498" spans="1:17" x14ac:dyDescent="0.25">
      <c r="A3498" s="43">
        <v>3496</v>
      </c>
      <c r="B3498" t="s">
        <v>10465</v>
      </c>
      <c r="C3498" t="s">
        <v>10466</v>
      </c>
      <c r="D3498">
        <v>994476</v>
      </c>
      <c r="E3498">
        <v>120</v>
      </c>
      <c r="F3498">
        <v>158</v>
      </c>
      <c r="G3498">
        <v>267</v>
      </c>
      <c r="J3498">
        <v>1976</v>
      </c>
      <c r="L3498">
        <v>6</v>
      </c>
      <c r="M3498">
        <v>7</v>
      </c>
      <c r="N3498">
        <v>5</v>
      </c>
      <c r="O3498" t="s">
        <v>10467</v>
      </c>
      <c r="P3498">
        <v>5</v>
      </c>
      <c r="Q3498">
        <v>6</v>
      </c>
    </row>
    <row r="3499" spans="1:17" x14ac:dyDescent="0.25">
      <c r="A3499" s="43">
        <v>3497</v>
      </c>
      <c r="B3499" t="s">
        <v>10468</v>
      </c>
      <c r="C3499" t="s">
        <v>10469</v>
      </c>
      <c r="D3499">
        <v>996676</v>
      </c>
      <c r="E3499">
        <v>130</v>
      </c>
      <c r="F3499">
        <v>61</v>
      </c>
      <c r="G3499">
        <v>109</v>
      </c>
      <c r="J3499">
        <v>1978</v>
      </c>
      <c r="L3499">
        <v>1</v>
      </c>
      <c r="O3499" t="s">
        <v>10470</v>
      </c>
      <c r="P3499">
        <v>5</v>
      </c>
      <c r="Q3499">
        <v>6</v>
      </c>
    </row>
    <row r="3500" spans="1:17" x14ac:dyDescent="0.25">
      <c r="A3500" s="43">
        <v>3498</v>
      </c>
      <c r="B3500" t="s">
        <v>10471</v>
      </c>
      <c r="C3500" t="s">
        <v>10472</v>
      </c>
      <c r="D3500">
        <v>996595</v>
      </c>
      <c r="E3500">
        <v>120</v>
      </c>
      <c r="F3500">
        <v>102</v>
      </c>
      <c r="G3500">
        <v>102</v>
      </c>
      <c r="J3500">
        <v>1985</v>
      </c>
      <c r="L3500">
        <v>7</v>
      </c>
      <c r="M3500">
        <v>1</v>
      </c>
      <c r="N3500">
        <v>2</v>
      </c>
      <c r="O3500" t="s">
        <v>10473</v>
      </c>
      <c r="P3500">
        <v>5</v>
      </c>
      <c r="Q3500">
        <v>6</v>
      </c>
    </row>
    <row r="3501" spans="1:17" x14ac:dyDescent="0.25">
      <c r="A3501" s="43">
        <v>3499</v>
      </c>
      <c r="B3501" t="s">
        <v>10474</v>
      </c>
      <c r="C3501" t="s">
        <v>10475</v>
      </c>
      <c r="D3501">
        <v>2691229</v>
      </c>
      <c r="E3501">
        <v>130</v>
      </c>
      <c r="F3501">
        <v>56</v>
      </c>
      <c r="G3501">
        <v>108</v>
      </c>
      <c r="J3501">
        <v>2008</v>
      </c>
      <c r="L3501">
        <v>2</v>
      </c>
      <c r="M3501">
        <v>7</v>
      </c>
      <c r="N3501">
        <v>90</v>
      </c>
      <c r="O3501" t="s">
        <v>10476</v>
      </c>
      <c r="P3501">
        <v>5</v>
      </c>
      <c r="Q3501">
        <v>6</v>
      </c>
    </row>
    <row r="3502" spans="1:17" x14ac:dyDescent="0.25">
      <c r="A3502" s="43">
        <v>3500</v>
      </c>
      <c r="B3502" t="s">
        <v>10477</v>
      </c>
      <c r="C3502" t="s">
        <v>10478</v>
      </c>
      <c r="D3502">
        <v>995779</v>
      </c>
      <c r="E3502">
        <v>120</v>
      </c>
      <c r="F3502">
        <v>155</v>
      </c>
      <c r="G3502">
        <v>155</v>
      </c>
      <c r="J3502">
        <v>1970</v>
      </c>
      <c r="K3502">
        <v>1977</v>
      </c>
      <c r="L3502">
        <v>2</v>
      </c>
      <c r="M3502">
        <v>7</v>
      </c>
      <c r="O3502" t="s">
        <v>10479</v>
      </c>
      <c r="P3502">
        <v>5</v>
      </c>
      <c r="Q3502">
        <v>6</v>
      </c>
    </row>
    <row r="3503" spans="1:17" x14ac:dyDescent="0.25">
      <c r="A3503" s="43">
        <v>3501</v>
      </c>
      <c r="B3503" t="s">
        <v>10480</v>
      </c>
      <c r="C3503" t="s">
        <v>10481</v>
      </c>
      <c r="D3503">
        <v>995581</v>
      </c>
      <c r="E3503">
        <v>120</v>
      </c>
      <c r="F3503">
        <v>109</v>
      </c>
      <c r="G3503">
        <v>188</v>
      </c>
      <c r="J3503">
        <v>1986</v>
      </c>
      <c r="L3503">
        <v>2</v>
      </c>
      <c r="M3503">
        <v>7</v>
      </c>
      <c r="O3503" t="s">
        <v>10482</v>
      </c>
      <c r="P3503">
        <v>5</v>
      </c>
      <c r="Q3503">
        <v>6</v>
      </c>
    </row>
    <row r="3504" spans="1:17" x14ac:dyDescent="0.25">
      <c r="A3504" s="43">
        <v>3502</v>
      </c>
      <c r="B3504" t="s">
        <v>10483</v>
      </c>
      <c r="C3504" t="s">
        <v>10484</v>
      </c>
      <c r="D3504">
        <v>2589271</v>
      </c>
      <c r="E3504">
        <v>130</v>
      </c>
      <c r="F3504">
        <v>108</v>
      </c>
      <c r="G3504">
        <v>103</v>
      </c>
      <c r="J3504">
        <v>2002</v>
      </c>
      <c r="L3504">
        <v>2</v>
      </c>
      <c r="M3504">
        <v>7</v>
      </c>
      <c r="N3504">
        <v>90</v>
      </c>
      <c r="O3504" t="s">
        <v>10485</v>
      </c>
      <c r="P3504">
        <v>5</v>
      </c>
      <c r="Q3504">
        <v>6</v>
      </c>
    </row>
    <row r="3505" spans="1:17" x14ac:dyDescent="0.25">
      <c r="A3505" s="43">
        <v>3503</v>
      </c>
      <c r="B3505" t="s">
        <v>10486</v>
      </c>
      <c r="C3505" t="s">
        <v>10487</v>
      </c>
      <c r="D3505">
        <v>995051</v>
      </c>
      <c r="E3505">
        <v>130</v>
      </c>
      <c r="F3505">
        <v>107</v>
      </c>
      <c r="G3505">
        <v>107</v>
      </c>
      <c r="J3505">
        <v>1969</v>
      </c>
      <c r="L3505">
        <v>1</v>
      </c>
      <c r="O3505" t="s">
        <v>10488</v>
      </c>
      <c r="P3505">
        <v>5</v>
      </c>
      <c r="Q3505">
        <v>6</v>
      </c>
    </row>
    <row r="3506" spans="1:17" x14ac:dyDescent="0.25">
      <c r="A3506" s="43">
        <v>3504</v>
      </c>
      <c r="B3506" t="s">
        <v>10489</v>
      </c>
      <c r="C3506" t="s">
        <v>10490</v>
      </c>
      <c r="D3506">
        <v>995977</v>
      </c>
      <c r="E3506">
        <v>120</v>
      </c>
      <c r="F3506">
        <v>109</v>
      </c>
      <c r="G3506">
        <v>155</v>
      </c>
      <c r="J3506">
        <v>1955</v>
      </c>
      <c r="K3506">
        <v>1988</v>
      </c>
      <c r="L3506">
        <v>2</v>
      </c>
      <c r="M3506">
        <v>7</v>
      </c>
      <c r="O3506" t="s">
        <v>10491</v>
      </c>
      <c r="P3506">
        <v>5</v>
      </c>
      <c r="Q3506">
        <v>6</v>
      </c>
    </row>
    <row r="3507" spans="1:17" x14ac:dyDescent="0.25">
      <c r="A3507" s="43">
        <v>3505</v>
      </c>
      <c r="B3507" t="s">
        <v>10492</v>
      </c>
      <c r="C3507" t="s">
        <v>10493</v>
      </c>
      <c r="D3507">
        <v>2540577</v>
      </c>
      <c r="E3507">
        <v>120</v>
      </c>
      <c r="F3507">
        <v>189</v>
      </c>
      <c r="G3507">
        <v>189</v>
      </c>
      <c r="J3507">
        <v>2000</v>
      </c>
      <c r="K3507">
        <v>2007</v>
      </c>
      <c r="L3507">
        <v>1</v>
      </c>
      <c r="O3507" t="s">
        <v>10494</v>
      </c>
      <c r="P3507">
        <v>5</v>
      </c>
      <c r="Q3507">
        <v>6</v>
      </c>
    </row>
    <row r="3508" spans="1:17" x14ac:dyDescent="0.25">
      <c r="A3508" s="43">
        <v>3506</v>
      </c>
      <c r="B3508" t="s">
        <v>10495</v>
      </c>
      <c r="C3508" t="s">
        <v>10496</v>
      </c>
      <c r="D3508">
        <v>994497</v>
      </c>
      <c r="E3508">
        <v>130</v>
      </c>
      <c r="F3508">
        <v>75</v>
      </c>
      <c r="G3508">
        <v>125</v>
      </c>
      <c r="J3508">
        <v>1975</v>
      </c>
      <c r="L3508">
        <v>1</v>
      </c>
      <c r="N3508">
        <v>0</v>
      </c>
      <c r="O3508" t="s">
        <v>10497</v>
      </c>
      <c r="P3508">
        <v>5</v>
      </c>
      <c r="Q3508">
        <v>6</v>
      </c>
    </row>
    <row r="3509" spans="1:17" x14ac:dyDescent="0.25">
      <c r="A3509" s="43">
        <v>3507</v>
      </c>
      <c r="B3509" t="s">
        <v>10498</v>
      </c>
      <c r="C3509" t="s">
        <v>10499</v>
      </c>
      <c r="D3509">
        <v>995251</v>
      </c>
      <c r="E3509">
        <v>130</v>
      </c>
      <c r="F3509">
        <v>75</v>
      </c>
      <c r="G3509">
        <v>125</v>
      </c>
      <c r="J3509">
        <v>1976</v>
      </c>
      <c r="L3509">
        <v>1</v>
      </c>
      <c r="N3509">
        <v>0</v>
      </c>
      <c r="O3509" t="s">
        <v>10500</v>
      </c>
      <c r="P3509">
        <v>5</v>
      </c>
      <c r="Q3509">
        <v>6</v>
      </c>
    </row>
    <row r="3510" spans="1:17" x14ac:dyDescent="0.25">
      <c r="A3510" s="43">
        <v>3508</v>
      </c>
      <c r="B3510" t="s">
        <v>10501</v>
      </c>
      <c r="C3510" t="s">
        <v>10502</v>
      </c>
      <c r="D3510">
        <v>997206</v>
      </c>
      <c r="E3510">
        <v>130</v>
      </c>
      <c r="F3510">
        <v>61</v>
      </c>
      <c r="G3510">
        <v>109</v>
      </c>
      <c r="J3510">
        <v>1978</v>
      </c>
      <c r="L3510">
        <v>1</v>
      </c>
      <c r="O3510" t="s">
        <v>10503</v>
      </c>
      <c r="P3510">
        <v>5</v>
      </c>
      <c r="Q3510">
        <v>6</v>
      </c>
    </row>
    <row r="3511" spans="1:17" x14ac:dyDescent="0.25">
      <c r="A3511" s="43">
        <v>3509</v>
      </c>
      <c r="B3511" t="s">
        <v>10504</v>
      </c>
      <c r="C3511" t="s">
        <v>10505</v>
      </c>
      <c r="D3511">
        <v>994129</v>
      </c>
      <c r="E3511">
        <v>130</v>
      </c>
      <c r="F3511">
        <v>124</v>
      </c>
      <c r="G3511">
        <v>107</v>
      </c>
      <c r="J3511">
        <v>1967</v>
      </c>
      <c r="K3511">
        <v>1992</v>
      </c>
      <c r="L3511">
        <v>1</v>
      </c>
      <c r="O3511" t="s">
        <v>10506</v>
      </c>
      <c r="P3511">
        <v>5</v>
      </c>
      <c r="Q3511">
        <v>6</v>
      </c>
    </row>
    <row r="3512" spans="1:17" x14ac:dyDescent="0.25">
      <c r="A3512" s="43">
        <v>3510</v>
      </c>
      <c r="B3512" t="s">
        <v>10507</v>
      </c>
      <c r="C3512" t="s">
        <v>10508</v>
      </c>
      <c r="D3512">
        <v>994038</v>
      </c>
      <c r="E3512">
        <v>120</v>
      </c>
      <c r="F3512">
        <v>145</v>
      </c>
      <c r="G3512">
        <v>145</v>
      </c>
      <c r="J3512">
        <v>1971</v>
      </c>
      <c r="L3512">
        <v>1</v>
      </c>
      <c r="O3512" t="s">
        <v>10509</v>
      </c>
      <c r="P3512">
        <v>5</v>
      </c>
      <c r="Q3512">
        <v>6</v>
      </c>
    </row>
    <row r="3513" spans="1:17" x14ac:dyDescent="0.25">
      <c r="A3513" s="43">
        <v>3511</v>
      </c>
      <c r="B3513" t="s">
        <v>10510</v>
      </c>
      <c r="C3513" t="s">
        <v>10511</v>
      </c>
      <c r="D3513">
        <v>994849</v>
      </c>
      <c r="E3513">
        <v>130</v>
      </c>
      <c r="F3513">
        <v>75</v>
      </c>
      <c r="G3513">
        <v>125</v>
      </c>
      <c r="J3513">
        <v>1975</v>
      </c>
      <c r="L3513">
        <v>7</v>
      </c>
      <c r="M3513">
        <v>1</v>
      </c>
      <c r="O3513" t="s">
        <v>10512</v>
      </c>
      <c r="P3513">
        <v>5</v>
      </c>
      <c r="Q3513">
        <v>6</v>
      </c>
    </row>
    <row r="3514" spans="1:17" x14ac:dyDescent="0.25">
      <c r="A3514" s="43">
        <v>3512</v>
      </c>
      <c r="B3514" t="s">
        <v>10513</v>
      </c>
      <c r="C3514" t="s">
        <v>10514</v>
      </c>
      <c r="D3514">
        <v>996742</v>
      </c>
      <c r="E3514">
        <v>120</v>
      </c>
      <c r="F3514">
        <v>90</v>
      </c>
      <c r="G3514">
        <v>151</v>
      </c>
      <c r="J3514">
        <v>1979</v>
      </c>
      <c r="L3514">
        <v>2</v>
      </c>
      <c r="M3514">
        <v>7</v>
      </c>
      <c r="O3514" t="s">
        <v>10515</v>
      </c>
      <c r="P3514">
        <v>5</v>
      </c>
      <c r="Q3514">
        <v>6</v>
      </c>
    </row>
    <row r="3515" spans="1:17" x14ac:dyDescent="0.25">
      <c r="A3515" s="43">
        <v>3513</v>
      </c>
      <c r="B3515" t="s">
        <v>10516</v>
      </c>
      <c r="C3515" t="s">
        <v>10517</v>
      </c>
      <c r="D3515">
        <v>994939</v>
      </c>
      <c r="E3515">
        <v>130</v>
      </c>
      <c r="F3515">
        <v>62</v>
      </c>
      <c r="G3515">
        <v>62</v>
      </c>
      <c r="J3515">
        <v>1993</v>
      </c>
      <c r="L3515">
        <v>1</v>
      </c>
      <c r="O3515" t="s">
        <v>10518</v>
      </c>
      <c r="P3515">
        <v>5</v>
      </c>
      <c r="Q3515">
        <v>6</v>
      </c>
    </row>
    <row r="3516" spans="1:17" x14ac:dyDescent="0.25">
      <c r="A3516" s="43">
        <v>3514</v>
      </c>
      <c r="B3516" t="s">
        <v>10519</v>
      </c>
      <c r="C3516" t="s">
        <v>452</v>
      </c>
      <c r="D3516">
        <v>995988</v>
      </c>
      <c r="E3516">
        <v>140</v>
      </c>
      <c r="F3516">
        <v>612</v>
      </c>
      <c r="G3516">
        <v>612</v>
      </c>
      <c r="J3516">
        <v>1988</v>
      </c>
      <c r="L3516">
        <v>1</v>
      </c>
      <c r="O3516" t="s">
        <v>10520</v>
      </c>
      <c r="P3516">
        <v>5</v>
      </c>
      <c r="Q3516">
        <v>6</v>
      </c>
    </row>
    <row r="3517" spans="1:17" x14ac:dyDescent="0.25">
      <c r="A3517" s="43">
        <v>3515</v>
      </c>
      <c r="B3517" t="s">
        <v>10521</v>
      </c>
      <c r="C3517" t="s">
        <v>10522</v>
      </c>
      <c r="D3517">
        <v>994237</v>
      </c>
      <c r="E3517">
        <v>130</v>
      </c>
      <c r="F3517">
        <v>107</v>
      </c>
      <c r="G3517">
        <v>107</v>
      </c>
      <c r="J3517">
        <v>1967</v>
      </c>
      <c r="K3517">
        <v>1986</v>
      </c>
      <c r="L3517">
        <v>1</v>
      </c>
      <c r="O3517" t="s">
        <v>10523</v>
      </c>
      <c r="P3517">
        <v>5</v>
      </c>
      <c r="Q3517">
        <v>6</v>
      </c>
    </row>
    <row r="3518" spans="1:17" x14ac:dyDescent="0.25">
      <c r="A3518" s="43">
        <v>3516</v>
      </c>
      <c r="B3518" t="s">
        <v>10524</v>
      </c>
      <c r="C3518" t="s">
        <v>10525</v>
      </c>
      <c r="D3518">
        <v>996116</v>
      </c>
      <c r="E3518">
        <v>120</v>
      </c>
      <c r="F3518">
        <v>147</v>
      </c>
      <c r="G3518">
        <v>130</v>
      </c>
      <c r="J3518">
        <v>1976</v>
      </c>
      <c r="K3518">
        <v>2000</v>
      </c>
      <c r="L3518">
        <v>2</v>
      </c>
      <c r="M3518">
        <v>7</v>
      </c>
      <c r="N3518">
        <v>2</v>
      </c>
      <c r="O3518" t="s">
        <v>10526</v>
      </c>
      <c r="P3518">
        <v>5</v>
      </c>
      <c r="Q3518">
        <v>6</v>
      </c>
    </row>
    <row r="3519" spans="1:17" x14ac:dyDescent="0.25">
      <c r="A3519" s="43">
        <v>3517</v>
      </c>
      <c r="B3519" t="s">
        <v>10527</v>
      </c>
      <c r="C3519" t="s">
        <v>10528</v>
      </c>
      <c r="D3519">
        <v>994083</v>
      </c>
      <c r="E3519">
        <v>120</v>
      </c>
      <c r="F3519">
        <v>109</v>
      </c>
      <c r="G3519">
        <v>109</v>
      </c>
      <c r="J3519">
        <v>1973</v>
      </c>
      <c r="L3519">
        <v>2</v>
      </c>
      <c r="M3519">
        <v>7</v>
      </c>
      <c r="O3519" t="s">
        <v>10529</v>
      </c>
      <c r="P3519">
        <v>5</v>
      </c>
      <c r="Q3519">
        <v>6</v>
      </c>
    </row>
    <row r="3520" spans="1:17" x14ac:dyDescent="0.25">
      <c r="A3520" s="43">
        <v>3518</v>
      </c>
      <c r="B3520" t="s">
        <v>10530</v>
      </c>
      <c r="C3520" t="s">
        <v>10531</v>
      </c>
      <c r="D3520">
        <v>997137</v>
      </c>
      <c r="E3520">
        <v>130</v>
      </c>
      <c r="F3520">
        <v>61</v>
      </c>
      <c r="G3520">
        <v>109</v>
      </c>
      <c r="J3520">
        <v>1978</v>
      </c>
      <c r="L3520">
        <v>1</v>
      </c>
      <c r="O3520" t="s">
        <v>10532</v>
      </c>
      <c r="P3520">
        <v>5</v>
      </c>
      <c r="Q3520">
        <v>6</v>
      </c>
    </row>
    <row r="3521" spans="1:17" x14ac:dyDescent="0.25">
      <c r="A3521" s="43">
        <v>3519</v>
      </c>
      <c r="B3521" t="s">
        <v>10533</v>
      </c>
      <c r="C3521" t="s">
        <v>10534</v>
      </c>
      <c r="D3521">
        <v>994985</v>
      </c>
      <c r="E3521">
        <v>419</v>
      </c>
      <c r="F3521">
        <v>756</v>
      </c>
      <c r="H3521">
        <v>756</v>
      </c>
      <c r="J3521">
        <v>1989</v>
      </c>
      <c r="L3521">
        <v>2</v>
      </c>
      <c r="M3521">
        <v>7</v>
      </c>
      <c r="N3521">
        <v>80</v>
      </c>
      <c r="O3521" t="s">
        <v>10535</v>
      </c>
      <c r="P3521">
        <v>5</v>
      </c>
      <c r="Q3521">
        <v>6</v>
      </c>
    </row>
    <row r="3522" spans="1:17" x14ac:dyDescent="0.25">
      <c r="A3522" s="43">
        <v>3520</v>
      </c>
      <c r="B3522" t="s">
        <v>10536</v>
      </c>
      <c r="C3522" t="s">
        <v>10537</v>
      </c>
      <c r="D3522">
        <v>2702971</v>
      </c>
      <c r="E3522">
        <v>130</v>
      </c>
      <c r="F3522">
        <v>56</v>
      </c>
      <c r="G3522">
        <v>108</v>
      </c>
      <c r="J3522">
        <v>2008</v>
      </c>
      <c r="L3522">
        <v>2</v>
      </c>
      <c r="M3522">
        <v>7</v>
      </c>
      <c r="N3522">
        <v>90</v>
      </c>
      <c r="O3522" t="s">
        <v>10538</v>
      </c>
      <c r="P3522">
        <v>5</v>
      </c>
      <c r="Q3522">
        <v>6</v>
      </c>
    </row>
    <row r="3523" spans="1:17" x14ac:dyDescent="0.25">
      <c r="A3523" s="43">
        <v>3521</v>
      </c>
      <c r="B3523" t="s">
        <v>10539</v>
      </c>
      <c r="C3523" t="s">
        <v>10540</v>
      </c>
      <c r="D3523">
        <v>996752</v>
      </c>
      <c r="E3523">
        <v>130</v>
      </c>
      <c r="F3523">
        <v>86</v>
      </c>
      <c r="G3523">
        <v>86</v>
      </c>
      <c r="J3523">
        <v>1962</v>
      </c>
      <c r="L3523">
        <v>2</v>
      </c>
      <c r="M3523">
        <v>7</v>
      </c>
      <c r="O3523" t="s">
        <v>10541</v>
      </c>
      <c r="P3523">
        <v>5</v>
      </c>
      <c r="Q3523">
        <v>6</v>
      </c>
    </row>
    <row r="3524" spans="1:17" x14ac:dyDescent="0.25">
      <c r="A3524" s="43">
        <v>3522</v>
      </c>
      <c r="B3524" t="s">
        <v>10542</v>
      </c>
      <c r="C3524" t="s">
        <v>10543</v>
      </c>
      <c r="D3524">
        <v>996035</v>
      </c>
      <c r="E3524">
        <v>120</v>
      </c>
      <c r="F3524">
        <v>191</v>
      </c>
      <c r="G3524">
        <v>191</v>
      </c>
      <c r="J3524">
        <v>1986</v>
      </c>
      <c r="L3524">
        <v>2</v>
      </c>
      <c r="M3524">
        <v>7</v>
      </c>
      <c r="N3524">
        <v>2</v>
      </c>
      <c r="O3524" t="s">
        <v>10544</v>
      </c>
      <c r="P3524">
        <v>5</v>
      </c>
      <c r="Q3524">
        <v>6</v>
      </c>
    </row>
    <row r="3525" spans="1:17" x14ac:dyDescent="0.25">
      <c r="A3525" s="43">
        <v>3523</v>
      </c>
      <c r="B3525" t="s">
        <v>10545</v>
      </c>
      <c r="C3525" t="s">
        <v>10546</v>
      </c>
      <c r="D3525">
        <v>994503</v>
      </c>
      <c r="E3525">
        <v>130</v>
      </c>
      <c r="F3525">
        <v>113</v>
      </c>
      <c r="G3525">
        <v>113</v>
      </c>
      <c r="J3525">
        <v>1975</v>
      </c>
      <c r="L3525">
        <v>1</v>
      </c>
      <c r="O3525" t="s">
        <v>10547</v>
      </c>
      <c r="P3525">
        <v>5</v>
      </c>
      <c r="Q3525">
        <v>6</v>
      </c>
    </row>
    <row r="3526" spans="1:17" x14ac:dyDescent="0.25">
      <c r="A3526" s="43">
        <v>3524</v>
      </c>
      <c r="B3526" t="s">
        <v>10548</v>
      </c>
      <c r="C3526" t="s">
        <v>10549</v>
      </c>
      <c r="D3526">
        <v>996504</v>
      </c>
      <c r="E3526">
        <v>120</v>
      </c>
      <c r="F3526">
        <v>133</v>
      </c>
      <c r="G3526">
        <v>133</v>
      </c>
      <c r="J3526">
        <v>1979</v>
      </c>
      <c r="L3526">
        <v>2</v>
      </c>
      <c r="M3526">
        <v>7</v>
      </c>
      <c r="N3526">
        <v>2</v>
      </c>
      <c r="O3526" t="s">
        <v>10550</v>
      </c>
      <c r="P3526">
        <v>5</v>
      </c>
      <c r="Q3526">
        <v>6</v>
      </c>
    </row>
    <row r="3527" spans="1:17" x14ac:dyDescent="0.25">
      <c r="A3527" s="43">
        <v>3525</v>
      </c>
      <c r="B3527" t="s">
        <v>10551</v>
      </c>
      <c r="C3527" t="s">
        <v>10552</v>
      </c>
      <c r="D3527">
        <v>2516387</v>
      </c>
      <c r="E3527">
        <v>130</v>
      </c>
      <c r="F3527">
        <v>112</v>
      </c>
      <c r="G3527">
        <v>112</v>
      </c>
      <c r="J3527">
        <v>1999</v>
      </c>
      <c r="L3527">
        <v>1</v>
      </c>
      <c r="O3527" t="s">
        <v>10553</v>
      </c>
      <c r="P3527">
        <v>5</v>
      </c>
      <c r="Q3527">
        <v>6</v>
      </c>
    </row>
    <row r="3528" spans="1:17" x14ac:dyDescent="0.25">
      <c r="A3528" s="43">
        <v>3526</v>
      </c>
      <c r="B3528" t="s">
        <v>10554</v>
      </c>
      <c r="C3528" t="s">
        <v>10555</v>
      </c>
      <c r="D3528">
        <v>2702989</v>
      </c>
      <c r="E3528">
        <v>130</v>
      </c>
      <c r="F3528">
        <v>56</v>
      </c>
      <c r="G3528">
        <v>108</v>
      </c>
      <c r="J3528">
        <v>2008</v>
      </c>
      <c r="L3528">
        <v>2</v>
      </c>
      <c r="M3528">
        <v>7</v>
      </c>
      <c r="N3528">
        <v>90</v>
      </c>
      <c r="O3528" t="s">
        <v>10556</v>
      </c>
      <c r="P3528">
        <v>5</v>
      </c>
      <c r="Q3528">
        <v>6</v>
      </c>
    </row>
    <row r="3529" spans="1:17" x14ac:dyDescent="0.25">
      <c r="A3529" s="43">
        <v>3527</v>
      </c>
      <c r="B3529" t="s">
        <v>10557</v>
      </c>
      <c r="C3529" t="s">
        <v>10558</v>
      </c>
      <c r="D3529">
        <v>996628</v>
      </c>
      <c r="E3529">
        <v>120</v>
      </c>
      <c r="F3529">
        <v>118</v>
      </c>
      <c r="G3529">
        <v>177</v>
      </c>
      <c r="J3529">
        <v>1957</v>
      </c>
      <c r="K3529">
        <v>1979</v>
      </c>
      <c r="L3529">
        <v>5</v>
      </c>
      <c r="M3529">
        <v>1</v>
      </c>
      <c r="N3529">
        <v>2</v>
      </c>
      <c r="O3529" t="s">
        <v>10559</v>
      </c>
      <c r="P3529">
        <v>5</v>
      </c>
      <c r="Q3529">
        <v>6</v>
      </c>
    </row>
    <row r="3530" spans="1:17" x14ac:dyDescent="0.25">
      <c r="A3530" s="43">
        <v>3528</v>
      </c>
      <c r="B3530" t="s">
        <v>10560</v>
      </c>
      <c r="C3530" t="s">
        <v>10561</v>
      </c>
      <c r="D3530">
        <v>994096</v>
      </c>
      <c r="E3530">
        <v>232</v>
      </c>
      <c r="F3530">
        <v>20</v>
      </c>
      <c r="H3530">
        <v>20</v>
      </c>
      <c r="J3530">
        <v>1972</v>
      </c>
      <c r="L3530">
        <v>9</v>
      </c>
      <c r="O3530" t="s">
        <v>10562</v>
      </c>
      <c r="P3530">
        <v>5</v>
      </c>
      <c r="Q3530">
        <v>6</v>
      </c>
    </row>
    <row r="3531" spans="1:17" x14ac:dyDescent="0.25">
      <c r="A3531" s="43">
        <v>3529</v>
      </c>
      <c r="B3531" t="s">
        <v>10563</v>
      </c>
      <c r="C3531" t="s">
        <v>10564</v>
      </c>
      <c r="D3531">
        <v>994882</v>
      </c>
      <c r="E3531">
        <v>120</v>
      </c>
      <c r="F3531">
        <v>154</v>
      </c>
      <c r="G3531">
        <v>154</v>
      </c>
      <c r="J3531">
        <v>1972</v>
      </c>
      <c r="L3531">
        <v>2</v>
      </c>
      <c r="M3531">
        <v>7</v>
      </c>
      <c r="O3531" t="s">
        <v>10565</v>
      </c>
      <c r="P3531">
        <v>5</v>
      </c>
      <c r="Q3531">
        <v>6</v>
      </c>
    </row>
    <row r="3532" spans="1:17" x14ac:dyDescent="0.25">
      <c r="A3532" s="43">
        <v>3530</v>
      </c>
      <c r="B3532" t="s">
        <v>10566</v>
      </c>
      <c r="C3532" t="s">
        <v>10567</v>
      </c>
      <c r="D3532">
        <v>100100819</v>
      </c>
      <c r="E3532">
        <v>131</v>
      </c>
      <c r="F3532">
        <v>139</v>
      </c>
      <c r="G3532">
        <v>139</v>
      </c>
      <c r="J3532">
        <v>1969</v>
      </c>
      <c r="K3532">
        <v>2017</v>
      </c>
      <c r="L3532">
        <v>2</v>
      </c>
      <c r="M3532">
        <v>7</v>
      </c>
      <c r="N3532">
        <v>4</v>
      </c>
      <c r="O3532" t="s">
        <v>10568</v>
      </c>
      <c r="P3532">
        <v>5</v>
      </c>
      <c r="Q3532">
        <v>6</v>
      </c>
    </row>
    <row r="3533" spans="1:17" x14ac:dyDescent="0.25">
      <c r="A3533" s="43">
        <v>3531</v>
      </c>
      <c r="B3533" t="s">
        <v>10569</v>
      </c>
      <c r="C3533" t="s">
        <v>10570</v>
      </c>
      <c r="D3533">
        <v>996536</v>
      </c>
      <c r="E3533">
        <v>120</v>
      </c>
      <c r="F3533">
        <v>134</v>
      </c>
      <c r="G3533">
        <v>134</v>
      </c>
      <c r="J3533">
        <v>1989</v>
      </c>
      <c r="L3533">
        <v>7</v>
      </c>
      <c r="M3533">
        <v>1</v>
      </c>
      <c r="N3533">
        <v>1</v>
      </c>
      <c r="O3533" t="s">
        <v>10571</v>
      </c>
      <c r="P3533">
        <v>5</v>
      </c>
      <c r="Q3533">
        <v>6</v>
      </c>
    </row>
    <row r="3534" spans="1:17" x14ac:dyDescent="0.25">
      <c r="A3534" s="43">
        <v>3532</v>
      </c>
      <c r="B3534" t="s">
        <v>10572</v>
      </c>
      <c r="C3534" t="s">
        <v>10573</v>
      </c>
      <c r="D3534">
        <v>996447</v>
      </c>
      <c r="E3534">
        <v>120</v>
      </c>
      <c r="F3534">
        <v>142</v>
      </c>
      <c r="G3534">
        <v>142</v>
      </c>
      <c r="J3534">
        <v>1965</v>
      </c>
      <c r="L3534">
        <v>2</v>
      </c>
      <c r="M3534">
        <v>7</v>
      </c>
      <c r="O3534" t="s">
        <v>10574</v>
      </c>
      <c r="P3534">
        <v>5</v>
      </c>
      <c r="Q3534">
        <v>6</v>
      </c>
    </row>
    <row r="3535" spans="1:17" x14ac:dyDescent="0.25">
      <c r="A3535" s="43">
        <v>3533</v>
      </c>
      <c r="B3535" t="s">
        <v>10575</v>
      </c>
      <c r="C3535" t="s">
        <v>10576</v>
      </c>
      <c r="D3535">
        <v>997323</v>
      </c>
      <c r="E3535">
        <v>130</v>
      </c>
      <c r="F3535">
        <v>61</v>
      </c>
      <c r="G3535">
        <v>109</v>
      </c>
      <c r="J3535">
        <v>1979</v>
      </c>
      <c r="L3535">
        <v>1</v>
      </c>
      <c r="O3535" t="s">
        <v>10577</v>
      </c>
      <c r="P3535">
        <v>5</v>
      </c>
      <c r="Q3535">
        <v>6</v>
      </c>
    </row>
    <row r="3536" spans="1:17" x14ac:dyDescent="0.25">
      <c r="A3536" s="43">
        <v>3534</v>
      </c>
      <c r="B3536" t="s">
        <v>10578</v>
      </c>
      <c r="C3536" t="s">
        <v>10579</v>
      </c>
      <c r="D3536">
        <v>995948</v>
      </c>
      <c r="E3536">
        <v>120</v>
      </c>
      <c r="F3536">
        <v>172</v>
      </c>
      <c r="G3536">
        <v>148</v>
      </c>
      <c r="J3536">
        <v>1973</v>
      </c>
      <c r="L3536">
        <v>2</v>
      </c>
      <c r="M3536">
        <v>7</v>
      </c>
      <c r="N3536">
        <v>5</v>
      </c>
      <c r="O3536" t="s">
        <v>10580</v>
      </c>
      <c r="P3536">
        <v>5</v>
      </c>
      <c r="Q3536">
        <v>6</v>
      </c>
    </row>
    <row r="3537" spans="1:17" x14ac:dyDescent="0.25">
      <c r="A3537" s="43">
        <v>3535</v>
      </c>
      <c r="B3537" t="s">
        <v>10581</v>
      </c>
      <c r="C3537" t="s">
        <v>10582</v>
      </c>
      <c r="D3537">
        <v>996773</v>
      </c>
      <c r="E3537">
        <v>130</v>
      </c>
      <c r="F3537">
        <v>61</v>
      </c>
      <c r="G3537">
        <v>109</v>
      </c>
      <c r="J3537">
        <v>1978</v>
      </c>
      <c r="L3537">
        <v>1</v>
      </c>
      <c r="O3537" t="s">
        <v>10583</v>
      </c>
      <c r="P3537">
        <v>5</v>
      </c>
      <c r="Q3537">
        <v>6</v>
      </c>
    </row>
    <row r="3538" spans="1:17" x14ac:dyDescent="0.25">
      <c r="A3538" s="43">
        <v>3536</v>
      </c>
      <c r="B3538" t="s">
        <v>10584</v>
      </c>
      <c r="C3538" t="s">
        <v>10585</v>
      </c>
      <c r="D3538">
        <v>997639</v>
      </c>
      <c r="E3538">
        <v>120</v>
      </c>
      <c r="F3538">
        <v>142</v>
      </c>
      <c r="G3538">
        <v>126</v>
      </c>
      <c r="J3538">
        <v>1979</v>
      </c>
      <c r="K3538">
        <v>2018</v>
      </c>
      <c r="L3538">
        <v>2</v>
      </c>
      <c r="M3538">
        <v>7</v>
      </c>
      <c r="O3538" t="s">
        <v>10586</v>
      </c>
      <c r="P3538">
        <v>5</v>
      </c>
      <c r="Q3538">
        <v>6</v>
      </c>
    </row>
    <row r="3539" spans="1:17" x14ac:dyDescent="0.25">
      <c r="A3539" s="43">
        <v>3537</v>
      </c>
      <c r="B3539" t="s">
        <v>10587</v>
      </c>
      <c r="C3539" t="s">
        <v>10588</v>
      </c>
      <c r="D3539">
        <v>997646</v>
      </c>
      <c r="E3539">
        <v>120</v>
      </c>
      <c r="F3539">
        <v>113</v>
      </c>
      <c r="G3539">
        <v>142</v>
      </c>
      <c r="J3539">
        <v>1980</v>
      </c>
      <c r="K3539">
        <v>1986</v>
      </c>
      <c r="L3539">
        <v>2</v>
      </c>
      <c r="M3539">
        <v>7</v>
      </c>
      <c r="O3539" t="s">
        <v>10589</v>
      </c>
      <c r="P3539">
        <v>5</v>
      </c>
      <c r="Q3539">
        <v>6</v>
      </c>
    </row>
    <row r="3540" spans="1:17" x14ac:dyDescent="0.25">
      <c r="A3540" s="43">
        <v>3538</v>
      </c>
      <c r="B3540" t="s">
        <v>10590</v>
      </c>
      <c r="C3540" t="s">
        <v>10591</v>
      </c>
      <c r="D3540">
        <v>996672</v>
      </c>
      <c r="E3540">
        <v>120</v>
      </c>
      <c r="F3540">
        <v>105</v>
      </c>
      <c r="G3540">
        <v>105</v>
      </c>
      <c r="J3540">
        <v>1937</v>
      </c>
      <c r="L3540">
        <v>2</v>
      </c>
      <c r="M3540">
        <v>7</v>
      </c>
      <c r="N3540">
        <v>90</v>
      </c>
      <c r="O3540" t="s">
        <v>10592</v>
      </c>
      <c r="P3540">
        <v>5</v>
      </c>
      <c r="Q3540">
        <v>6</v>
      </c>
    </row>
    <row r="3541" spans="1:17" x14ac:dyDescent="0.25">
      <c r="A3541" s="43">
        <v>3539</v>
      </c>
      <c r="B3541" t="s">
        <v>10593</v>
      </c>
      <c r="C3541" t="s">
        <v>10594</v>
      </c>
      <c r="D3541">
        <v>993647</v>
      </c>
      <c r="E3541">
        <v>120</v>
      </c>
      <c r="F3541">
        <v>109</v>
      </c>
      <c r="G3541">
        <v>109</v>
      </c>
      <c r="J3541">
        <v>1974</v>
      </c>
      <c r="L3541">
        <v>2</v>
      </c>
      <c r="M3541">
        <v>7</v>
      </c>
      <c r="O3541" t="s">
        <v>10595</v>
      </c>
      <c r="P3541">
        <v>5</v>
      </c>
      <c r="Q3541">
        <v>6</v>
      </c>
    </row>
    <row r="3542" spans="1:17" x14ac:dyDescent="0.25">
      <c r="A3542" s="43">
        <v>3540</v>
      </c>
      <c r="B3542" t="s">
        <v>10596</v>
      </c>
      <c r="C3542" t="s">
        <v>10597</v>
      </c>
      <c r="D3542">
        <v>996516</v>
      </c>
      <c r="E3542">
        <v>120</v>
      </c>
      <c r="F3542">
        <v>144</v>
      </c>
      <c r="G3542">
        <v>144</v>
      </c>
      <c r="J3542">
        <v>1984</v>
      </c>
      <c r="L3542">
        <v>2</v>
      </c>
      <c r="M3542">
        <v>7</v>
      </c>
      <c r="N3542">
        <v>2</v>
      </c>
      <c r="O3542" t="s">
        <v>10598</v>
      </c>
      <c r="P3542">
        <v>5</v>
      </c>
      <c r="Q3542">
        <v>6</v>
      </c>
    </row>
    <row r="3543" spans="1:17" x14ac:dyDescent="0.25">
      <c r="A3543" s="43">
        <v>3541</v>
      </c>
      <c r="B3543" t="s">
        <v>10599</v>
      </c>
      <c r="C3543" t="s">
        <v>10600</v>
      </c>
      <c r="D3543">
        <v>995192</v>
      </c>
      <c r="E3543">
        <v>130</v>
      </c>
      <c r="F3543">
        <v>75</v>
      </c>
      <c r="G3543">
        <v>125</v>
      </c>
      <c r="J3543">
        <v>1977</v>
      </c>
      <c r="L3543">
        <v>7</v>
      </c>
      <c r="M3543">
        <v>1</v>
      </c>
      <c r="O3543" t="s">
        <v>10601</v>
      </c>
      <c r="P3543">
        <v>5</v>
      </c>
      <c r="Q3543">
        <v>6</v>
      </c>
    </row>
    <row r="3544" spans="1:17" x14ac:dyDescent="0.25">
      <c r="A3544" s="43">
        <v>3542</v>
      </c>
      <c r="B3544" t="s">
        <v>10602</v>
      </c>
      <c r="C3544" t="s">
        <v>10603</v>
      </c>
      <c r="D3544">
        <v>995971</v>
      </c>
      <c r="E3544">
        <v>120</v>
      </c>
      <c r="F3544">
        <v>107</v>
      </c>
      <c r="G3544">
        <v>184</v>
      </c>
      <c r="J3544">
        <v>1954</v>
      </c>
      <c r="K3544">
        <v>1980</v>
      </c>
      <c r="L3544">
        <v>2</v>
      </c>
      <c r="M3544">
        <v>7</v>
      </c>
      <c r="N3544">
        <v>2</v>
      </c>
      <c r="O3544" t="s">
        <v>10604</v>
      </c>
      <c r="P3544">
        <v>5</v>
      </c>
      <c r="Q3544">
        <v>6</v>
      </c>
    </row>
    <row r="3545" spans="1:17" x14ac:dyDescent="0.25">
      <c r="A3545" s="43">
        <v>3543</v>
      </c>
      <c r="B3545" t="s">
        <v>10605</v>
      </c>
      <c r="C3545" t="s">
        <v>10606</v>
      </c>
      <c r="D3545">
        <v>996381</v>
      </c>
      <c r="E3545">
        <v>130</v>
      </c>
      <c r="F3545">
        <v>63</v>
      </c>
      <c r="G3545">
        <v>112</v>
      </c>
      <c r="J3545">
        <v>1978</v>
      </c>
      <c r="L3545">
        <v>1</v>
      </c>
      <c r="O3545" t="s">
        <v>10607</v>
      </c>
      <c r="P3545">
        <v>5</v>
      </c>
      <c r="Q3545">
        <v>6</v>
      </c>
    </row>
    <row r="3546" spans="1:17" x14ac:dyDescent="0.25">
      <c r="A3546" s="43">
        <v>3544</v>
      </c>
      <c r="B3546" t="s">
        <v>10608</v>
      </c>
      <c r="C3546" t="s">
        <v>10609</v>
      </c>
      <c r="D3546">
        <v>995267</v>
      </c>
      <c r="E3546">
        <v>120</v>
      </c>
      <c r="F3546">
        <v>149</v>
      </c>
      <c r="G3546">
        <v>177</v>
      </c>
      <c r="J3546">
        <v>1932</v>
      </c>
      <c r="K3546">
        <v>1964</v>
      </c>
      <c r="L3546">
        <v>2</v>
      </c>
      <c r="M3546">
        <v>7</v>
      </c>
      <c r="O3546" t="s">
        <v>10610</v>
      </c>
      <c r="P3546">
        <v>5</v>
      </c>
      <c r="Q3546">
        <v>6</v>
      </c>
    </row>
    <row r="3547" spans="1:17" x14ac:dyDescent="0.25">
      <c r="A3547" s="43">
        <v>3545</v>
      </c>
      <c r="B3547" t="s">
        <v>10611</v>
      </c>
      <c r="C3547" t="s">
        <v>10612</v>
      </c>
      <c r="D3547">
        <v>995016</v>
      </c>
      <c r="E3547">
        <v>120</v>
      </c>
      <c r="F3547">
        <v>155</v>
      </c>
      <c r="G3547">
        <v>155</v>
      </c>
      <c r="J3547">
        <v>1972</v>
      </c>
      <c r="L3547">
        <v>2</v>
      </c>
      <c r="M3547">
        <v>7</v>
      </c>
      <c r="O3547" t="s">
        <v>10613</v>
      </c>
      <c r="P3547">
        <v>5</v>
      </c>
      <c r="Q3547">
        <v>6</v>
      </c>
    </row>
    <row r="3548" spans="1:17" x14ac:dyDescent="0.25">
      <c r="A3548" s="43">
        <v>3546</v>
      </c>
      <c r="B3548" t="s">
        <v>10614</v>
      </c>
      <c r="C3548" t="s">
        <v>10615</v>
      </c>
      <c r="D3548">
        <v>994010</v>
      </c>
      <c r="E3548">
        <v>120</v>
      </c>
      <c r="F3548">
        <v>123</v>
      </c>
      <c r="G3548">
        <v>123</v>
      </c>
      <c r="J3548">
        <v>1970</v>
      </c>
      <c r="L3548">
        <v>1</v>
      </c>
      <c r="O3548" t="s">
        <v>10616</v>
      </c>
      <c r="P3548">
        <v>5</v>
      </c>
      <c r="Q3548">
        <v>6</v>
      </c>
    </row>
    <row r="3549" spans="1:17" x14ac:dyDescent="0.25">
      <c r="A3549" s="43">
        <v>3547</v>
      </c>
      <c r="B3549" t="s">
        <v>10617</v>
      </c>
      <c r="C3549" t="s">
        <v>10618</v>
      </c>
      <c r="D3549">
        <v>2685042</v>
      </c>
      <c r="E3549">
        <v>130</v>
      </c>
      <c r="F3549">
        <v>61</v>
      </c>
      <c r="G3549">
        <v>118</v>
      </c>
      <c r="J3549">
        <v>2008</v>
      </c>
      <c r="L3549">
        <v>1</v>
      </c>
      <c r="N3549">
        <v>90</v>
      </c>
      <c r="O3549" t="s">
        <v>10619</v>
      </c>
      <c r="P3549">
        <v>5</v>
      </c>
      <c r="Q3549">
        <v>6</v>
      </c>
    </row>
    <row r="3550" spans="1:17" x14ac:dyDescent="0.25">
      <c r="A3550" s="43">
        <v>3548</v>
      </c>
      <c r="B3550" t="s">
        <v>10620</v>
      </c>
      <c r="C3550" t="s">
        <v>10621</v>
      </c>
      <c r="D3550">
        <v>2691167</v>
      </c>
      <c r="E3550">
        <v>130</v>
      </c>
      <c r="F3550">
        <v>56</v>
      </c>
      <c r="G3550">
        <v>108</v>
      </c>
      <c r="J3550">
        <v>2008</v>
      </c>
      <c r="L3550">
        <v>2</v>
      </c>
      <c r="M3550">
        <v>7</v>
      </c>
      <c r="N3550">
        <v>90</v>
      </c>
      <c r="O3550" t="s">
        <v>10622</v>
      </c>
      <c r="P3550">
        <v>5</v>
      </c>
      <c r="Q3550">
        <v>6</v>
      </c>
    </row>
    <row r="3551" spans="1:17" x14ac:dyDescent="0.25">
      <c r="A3551" s="43">
        <v>3549</v>
      </c>
      <c r="B3551" t="s">
        <v>10623</v>
      </c>
      <c r="C3551" t="s">
        <v>10624</v>
      </c>
      <c r="D3551">
        <v>993729</v>
      </c>
      <c r="E3551">
        <v>531</v>
      </c>
      <c r="F3551">
        <v>91</v>
      </c>
      <c r="H3551">
        <v>163</v>
      </c>
      <c r="J3551">
        <v>1995</v>
      </c>
      <c r="L3551">
        <v>5</v>
      </c>
      <c r="M3551">
        <v>1</v>
      </c>
      <c r="O3551" t="s">
        <v>10625</v>
      </c>
      <c r="P3551">
        <v>5</v>
      </c>
      <c r="Q3551">
        <v>6</v>
      </c>
    </row>
    <row r="3552" spans="1:17" x14ac:dyDescent="0.25">
      <c r="A3552" s="43">
        <v>3550</v>
      </c>
      <c r="B3552" t="s">
        <v>10626</v>
      </c>
      <c r="C3552" t="s">
        <v>10627</v>
      </c>
      <c r="D3552">
        <v>996533</v>
      </c>
      <c r="E3552">
        <v>120</v>
      </c>
      <c r="F3552">
        <v>122</v>
      </c>
      <c r="G3552">
        <v>103</v>
      </c>
      <c r="J3552">
        <v>1982</v>
      </c>
      <c r="K3552">
        <v>1989</v>
      </c>
      <c r="L3552">
        <v>7</v>
      </c>
      <c r="M3552">
        <v>1</v>
      </c>
      <c r="O3552" t="s">
        <v>10628</v>
      </c>
      <c r="P3552">
        <v>5</v>
      </c>
      <c r="Q3552">
        <v>6</v>
      </c>
    </row>
    <row r="3553" spans="1:17" x14ac:dyDescent="0.25">
      <c r="A3553" s="43">
        <v>3551</v>
      </c>
      <c r="B3553" t="s">
        <v>10629</v>
      </c>
      <c r="C3553" t="s">
        <v>10630</v>
      </c>
      <c r="D3553">
        <v>996362</v>
      </c>
      <c r="E3553">
        <v>120</v>
      </c>
      <c r="F3553">
        <v>161</v>
      </c>
      <c r="G3553">
        <v>161</v>
      </c>
      <c r="J3553">
        <v>1961</v>
      </c>
      <c r="K3553">
        <v>1976</v>
      </c>
      <c r="L3553">
        <v>2</v>
      </c>
      <c r="M3553">
        <v>7</v>
      </c>
      <c r="N3553">
        <v>2</v>
      </c>
      <c r="O3553" t="s">
        <v>10631</v>
      </c>
      <c r="P3553">
        <v>5</v>
      </c>
      <c r="Q3553">
        <v>6</v>
      </c>
    </row>
    <row r="3554" spans="1:17" x14ac:dyDescent="0.25">
      <c r="A3554" s="43">
        <v>3552</v>
      </c>
      <c r="B3554" t="s">
        <v>10632</v>
      </c>
      <c r="C3554" t="s">
        <v>10633</v>
      </c>
      <c r="D3554">
        <v>994681</v>
      </c>
      <c r="E3554">
        <v>130</v>
      </c>
      <c r="F3554">
        <v>75</v>
      </c>
      <c r="G3554">
        <v>124</v>
      </c>
      <c r="J3554">
        <v>1975</v>
      </c>
      <c r="L3554">
        <v>7</v>
      </c>
      <c r="M3554">
        <v>1</v>
      </c>
      <c r="O3554" t="s">
        <v>10634</v>
      </c>
      <c r="P3554">
        <v>5</v>
      </c>
      <c r="Q3554">
        <v>6</v>
      </c>
    </row>
    <row r="3555" spans="1:17" x14ac:dyDescent="0.25">
      <c r="A3555" s="43">
        <v>3553</v>
      </c>
      <c r="B3555" t="s">
        <v>10635</v>
      </c>
      <c r="C3555" t="s">
        <v>10636</v>
      </c>
      <c r="D3555">
        <v>995378</v>
      </c>
      <c r="E3555">
        <v>120</v>
      </c>
      <c r="F3555">
        <v>154</v>
      </c>
      <c r="G3555">
        <v>154</v>
      </c>
      <c r="J3555">
        <v>1970</v>
      </c>
      <c r="K3555">
        <v>1991</v>
      </c>
      <c r="L3555">
        <v>2</v>
      </c>
      <c r="M3555">
        <v>7</v>
      </c>
      <c r="N3555">
        <v>2</v>
      </c>
      <c r="O3555" t="s">
        <v>10637</v>
      </c>
      <c r="P3555">
        <v>5</v>
      </c>
      <c r="Q3555">
        <v>6</v>
      </c>
    </row>
    <row r="3556" spans="1:17" x14ac:dyDescent="0.25">
      <c r="A3556" s="43">
        <v>3554</v>
      </c>
      <c r="B3556" t="s">
        <v>10638</v>
      </c>
      <c r="C3556" t="s">
        <v>10639</v>
      </c>
      <c r="D3556">
        <v>2691174</v>
      </c>
      <c r="E3556">
        <v>130</v>
      </c>
      <c r="F3556">
        <v>45</v>
      </c>
      <c r="G3556">
        <v>127</v>
      </c>
      <c r="J3556">
        <v>2008</v>
      </c>
      <c r="L3556">
        <v>2</v>
      </c>
      <c r="M3556">
        <v>7</v>
      </c>
      <c r="N3556">
        <v>90</v>
      </c>
      <c r="O3556" t="s">
        <v>10640</v>
      </c>
      <c r="P3556">
        <v>5</v>
      </c>
      <c r="Q3556">
        <v>6</v>
      </c>
    </row>
    <row r="3557" spans="1:17" x14ac:dyDescent="0.25">
      <c r="A3557" s="43">
        <v>3555</v>
      </c>
      <c r="B3557" t="s">
        <v>10641</v>
      </c>
      <c r="C3557" t="s">
        <v>10642</v>
      </c>
      <c r="D3557">
        <v>996662</v>
      </c>
      <c r="E3557">
        <v>130</v>
      </c>
      <c r="F3557">
        <v>61</v>
      </c>
      <c r="G3557">
        <v>109</v>
      </c>
      <c r="J3557">
        <v>1978</v>
      </c>
      <c r="L3557">
        <v>1</v>
      </c>
      <c r="O3557" t="s">
        <v>10643</v>
      </c>
      <c r="P3557">
        <v>5</v>
      </c>
      <c r="Q3557">
        <v>6</v>
      </c>
    </row>
    <row r="3558" spans="1:17" x14ac:dyDescent="0.25">
      <c r="A3558" s="43">
        <v>3556</v>
      </c>
      <c r="B3558" t="s">
        <v>10644</v>
      </c>
      <c r="C3558" t="s">
        <v>10645</v>
      </c>
      <c r="D3558">
        <v>997208</v>
      </c>
      <c r="E3558">
        <v>130</v>
      </c>
      <c r="F3558">
        <v>61</v>
      </c>
      <c r="G3558">
        <v>109</v>
      </c>
      <c r="J3558">
        <v>1978</v>
      </c>
      <c r="L3558">
        <v>1</v>
      </c>
      <c r="O3558" t="s">
        <v>10646</v>
      </c>
      <c r="P3558">
        <v>5</v>
      </c>
      <c r="Q3558">
        <v>6</v>
      </c>
    </row>
    <row r="3559" spans="1:17" x14ac:dyDescent="0.25">
      <c r="A3559" s="43">
        <v>3557</v>
      </c>
      <c r="B3559" t="s">
        <v>10647</v>
      </c>
      <c r="C3559" t="s">
        <v>10648</v>
      </c>
      <c r="D3559">
        <v>993936</v>
      </c>
      <c r="E3559">
        <v>120</v>
      </c>
      <c r="F3559">
        <v>128</v>
      </c>
      <c r="G3559">
        <v>128</v>
      </c>
      <c r="J3559">
        <v>1969</v>
      </c>
      <c r="L3559">
        <v>1</v>
      </c>
      <c r="N3559">
        <v>2</v>
      </c>
      <c r="O3559" t="s">
        <v>10649</v>
      </c>
      <c r="P3559">
        <v>5</v>
      </c>
      <c r="Q3559">
        <v>6</v>
      </c>
    </row>
    <row r="3560" spans="1:17" x14ac:dyDescent="0.25">
      <c r="A3560" s="43">
        <v>3558</v>
      </c>
      <c r="B3560" t="s">
        <v>10650</v>
      </c>
      <c r="C3560" t="s">
        <v>556</v>
      </c>
      <c r="D3560">
        <v>994016</v>
      </c>
      <c r="E3560">
        <v>429</v>
      </c>
      <c r="F3560">
        <v>160</v>
      </c>
      <c r="H3560">
        <v>160</v>
      </c>
      <c r="J3560">
        <v>1967</v>
      </c>
      <c r="L3560">
        <v>2</v>
      </c>
      <c r="M3560">
        <v>3</v>
      </c>
      <c r="O3560" t="s">
        <v>10651</v>
      </c>
      <c r="P3560">
        <v>5</v>
      </c>
      <c r="Q3560">
        <v>6</v>
      </c>
    </row>
    <row r="3561" spans="1:17" x14ac:dyDescent="0.25">
      <c r="A3561" s="43">
        <v>3559</v>
      </c>
      <c r="B3561" t="s">
        <v>10652</v>
      </c>
      <c r="C3561" t="s">
        <v>10653</v>
      </c>
      <c r="D3561">
        <v>996842</v>
      </c>
      <c r="E3561">
        <v>130</v>
      </c>
      <c r="F3561">
        <v>61</v>
      </c>
      <c r="G3561">
        <v>109</v>
      </c>
      <c r="J3561">
        <v>1978</v>
      </c>
      <c r="L3561">
        <v>1</v>
      </c>
      <c r="O3561" t="s">
        <v>10654</v>
      </c>
      <c r="P3561">
        <v>5</v>
      </c>
      <c r="Q3561">
        <v>6</v>
      </c>
    </row>
    <row r="3562" spans="1:17" x14ac:dyDescent="0.25">
      <c r="A3562" s="43">
        <v>3560</v>
      </c>
      <c r="B3562" t="s">
        <v>10655</v>
      </c>
      <c r="C3562" t="s">
        <v>10656</v>
      </c>
      <c r="D3562">
        <v>994447</v>
      </c>
      <c r="E3562">
        <v>130</v>
      </c>
      <c r="F3562">
        <v>126</v>
      </c>
      <c r="G3562">
        <v>126</v>
      </c>
      <c r="J3562">
        <v>1975</v>
      </c>
      <c r="L3562">
        <v>1</v>
      </c>
      <c r="N3562">
        <v>0</v>
      </c>
      <c r="O3562" t="s">
        <v>10657</v>
      </c>
      <c r="P3562">
        <v>5</v>
      </c>
      <c r="Q3562">
        <v>6</v>
      </c>
    </row>
    <row r="3563" spans="1:17" x14ac:dyDescent="0.25">
      <c r="A3563" s="43">
        <v>3561</v>
      </c>
      <c r="B3563" t="s">
        <v>10658</v>
      </c>
      <c r="C3563" t="s">
        <v>10659</v>
      </c>
      <c r="D3563">
        <v>996144</v>
      </c>
      <c r="E3563">
        <v>120</v>
      </c>
      <c r="F3563">
        <v>168</v>
      </c>
      <c r="G3563">
        <v>168</v>
      </c>
      <c r="J3563">
        <v>1982</v>
      </c>
      <c r="L3563">
        <v>7</v>
      </c>
      <c r="M3563">
        <v>1</v>
      </c>
      <c r="N3563">
        <v>2</v>
      </c>
      <c r="O3563" t="s">
        <v>10660</v>
      </c>
      <c r="P3563">
        <v>5</v>
      </c>
      <c r="Q3563">
        <v>6</v>
      </c>
    </row>
    <row r="3564" spans="1:17" x14ac:dyDescent="0.25">
      <c r="A3564" s="43">
        <v>3562</v>
      </c>
      <c r="B3564" t="s">
        <v>10661</v>
      </c>
      <c r="C3564" t="s">
        <v>10662</v>
      </c>
      <c r="D3564">
        <v>996462</v>
      </c>
      <c r="E3564">
        <v>120</v>
      </c>
      <c r="F3564">
        <v>127</v>
      </c>
      <c r="G3564">
        <v>127</v>
      </c>
      <c r="J3564">
        <v>1996</v>
      </c>
      <c r="L3564">
        <v>2</v>
      </c>
      <c r="M3564">
        <v>7</v>
      </c>
      <c r="O3564" t="s">
        <v>10663</v>
      </c>
      <c r="P3564">
        <v>5</v>
      </c>
      <c r="Q3564">
        <v>6</v>
      </c>
    </row>
    <row r="3565" spans="1:17" x14ac:dyDescent="0.25">
      <c r="A3565" s="43">
        <v>3563</v>
      </c>
      <c r="B3565" t="s">
        <v>10664</v>
      </c>
      <c r="C3565" t="s">
        <v>10665</v>
      </c>
      <c r="D3565">
        <v>995180</v>
      </c>
      <c r="E3565">
        <v>120</v>
      </c>
      <c r="F3565">
        <v>112</v>
      </c>
      <c r="G3565">
        <v>188</v>
      </c>
      <c r="J3565">
        <v>1995</v>
      </c>
      <c r="L3565">
        <v>2</v>
      </c>
      <c r="M3565">
        <v>7</v>
      </c>
      <c r="O3565" t="s">
        <v>10666</v>
      </c>
      <c r="P3565">
        <v>5</v>
      </c>
      <c r="Q3565">
        <v>6</v>
      </c>
    </row>
    <row r="3566" spans="1:17" x14ac:dyDescent="0.25">
      <c r="A3566" s="43">
        <v>3564</v>
      </c>
      <c r="B3566" t="s">
        <v>10667</v>
      </c>
      <c r="C3566" t="s">
        <v>10668</v>
      </c>
      <c r="D3566">
        <v>994473</v>
      </c>
      <c r="E3566">
        <v>130</v>
      </c>
      <c r="F3566">
        <v>74</v>
      </c>
      <c r="G3566">
        <v>74</v>
      </c>
      <c r="J3566">
        <v>1993</v>
      </c>
      <c r="L3566">
        <v>1</v>
      </c>
      <c r="O3566" t="s">
        <v>10669</v>
      </c>
      <c r="P3566">
        <v>5</v>
      </c>
      <c r="Q3566">
        <v>6</v>
      </c>
    </row>
    <row r="3567" spans="1:17" x14ac:dyDescent="0.25">
      <c r="A3567" s="43">
        <v>3565</v>
      </c>
      <c r="B3567" t="s">
        <v>10670</v>
      </c>
      <c r="C3567" t="s">
        <v>10671</v>
      </c>
      <c r="D3567">
        <v>996760</v>
      </c>
      <c r="E3567">
        <v>130</v>
      </c>
      <c r="F3567">
        <v>58</v>
      </c>
      <c r="G3567">
        <v>102</v>
      </c>
      <c r="J3567">
        <v>1977</v>
      </c>
      <c r="L3567">
        <v>1</v>
      </c>
      <c r="O3567" t="s">
        <v>10672</v>
      </c>
      <c r="P3567">
        <v>5</v>
      </c>
      <c r="Q3567">
        <v>6</v>
      </c>
    </row>
    <row r="3568" spans="1:17" x14ac:dyDescent="0.25">
      <c r="A3568" s="43">
        <v>3566</v>
      </c>
      <c r="B3568" t="s">
        <v>10673</v>
      </c>
      <c r="C3568" t="s">
        <v>10674</v>
      </c>
      <c r="D3568">
        <v>996616</v>
      </c>
      <c r="E3568">
        <v>130</v>
      </c>
      <c r="F3568">
        <v>61</v>
      </c>
      <c r="G3568">
        <v>109</v>
      </c>
      <c r="J3568">
        <v>1978</v>
      </c>
      <c r="L3568">
        <v>1</v>
      </c>
      <c r="O3568" t="s">
        <v>10675</v>
      </c>
      <c r="P3568">
        <v>5</v>
      </c>
      <c r="Q3568">
        <v>6</v>
      </c>
    </row>
    <row r="3569" spans="1:17" x14ac:dyDescent="0.25">
      <c r="A3569" s="43">
        <v>3567</v>
      </c>
      <c r="B3569" t="s">
        <v>10676</v>
      </c>
      <c r="C3569" t="s">
        <v>10677</v>
      </c>
      <c r="D3569">
        <v>997219</v>
      </c>
      <c r="E3569">
        <v>120</v>
      </c>
      <c r="F3569">
        <v>143</v>
      </c>
      <c r="G3569">
        <v>143</v>
      </c>
      <c r="J3569">
        <v>1988</v>
      </c>
      <c r="L3569">
        <v>2</v>
      </c>
      <c r="M3569">
        <v>7</v>
      </c>
      <c r="O3569" t="s">
        <v>10678</v>
      </c>
      <c r="P3569">
        <v>5</v>
      </c>
      <c r="Q3569">
        <v>6</v>
      </c>
    </row>
    <row r="3570" spans="1:17" x14ac:dyDescent="0.25">
      <c r="A3570" s="43">
        <v>3568</v>
      </c>
      <c r="B3570" t="s">
        <v>10679</v>
      </c>
      <c r="C3570" t="s">
        <v>10680</v>
      </c>
      <c r="D3570">
        <v>997296</v>
      </c>
      <c r="E3570">
        <v>130</v>
      </c>
      <c r="F3570">
        <v>125</v>
      </c>
      <c r="G3570">
        <v>121</v>
      </c>
      <c r="J3570">
        <v>1967</v>
      </c>
      <c r="L3570">
        <v>1</v>
      </c>
      <c r="N3570">
        <v>2</v>
      </c>
      <c r="O3570" t="s">
        <v>10681</v>
      </c>
      <c r="P3570">
        <v>5</v>
      </c>
      <c r="Q3570">
        <v>6</v>
      </c>
    </row>
    <row r="3571" spans="1:17" x14ac:dyDescent="0.25">
      <c r="A3571" s="43">
        <v>3569</v>
      </c>
      <c r="B3571" t="s">
        <v>10682</v>
      </c>
      <c r="C3571" t="s">
        <v>10683</v>
      </c>
      <c r="D3571">
        <v>2702932</v>
      </c>
      <c r="E3571">
        <v>130</v>
      </c>
      <c r="F3571">
        <v>62</v>
      </c>
      <c r="G3571">
        <v>120</v>
      </c>
      <c r="J3571">
        <v>2008</v>
      </c>
      <c r="L3571">
        <v>2</v>
      </c>
      <c r="M3571">
        <v>7</v>
      </c>
      <c r="N3571">
        <v>90</v>
      </c>
      <c r="O3571" t="s">
        <v>10684</v>
      </c>
      <c r="P3571">
        <v>5</v>
      </c>
      <c r="Q3571">
        <v>6</v>
      </c>
    </row>
    <row r="3572" spans="1:17" x14ac:dyDescent="0.25">
      <c r="A3572" s="43">
        <v>3570</v>
      </c>
      <c r="B3572" t="s">
        <v>10685</v>
      </c>
      <c r="C3572" t="s">
        <v>4591</v>
      </c>
      <c r="D3572">
        <v>995844</v>
      </c>
      <c r="E3572">
        <v>120</v>
      </c>
      <c r="F3572">
        <v>107</v>
      </c>
      <c r="G3572">
        <v>107</v>
      </c>
      <c r="J3572">
        <v>1934</v>
      </c>
      <c r="K3572">
        <v>1988</v>
      </c>
      <c r="L3572">
        <v>3</v>
      </c>
      <c r="M3572">
        <v>3</v>
      </c>
      <c r="O3572" t="s">
        <v>10686</v>
      </c>
      <c r="P3572">
        <v>5</v>
      </c>
      <c r="Q3572">
        <v>6</v>
      </c>
    </row>
    <row r="3573" spans="1:17" x14ac:dyDescent="0.25">
      <c r="A3573" s="43">
        <v>3571</v>
      </c>
      <c r="B3573" t="s">
        <v>10687</v>
      </c>
      <c r="C3573" t="s">
        <v>10688</v>
      </c>
      <c r="D3573">
        <v>996309</v>
      </c>
      <c r="E3573">
        <v>120</v>
      </c>
      <c r="F3573">
        <v>155</v>
      </c>
      <c r="G3573">
        <v>127</v>
      </c>
      <c r="J3573">
        <v>1984</v>
      </c>
      <c r="K3573">
        <v>1989</v>
      </c>
      <c r="L3573">
        <v>2</v>
      </c>
      <c r="M3573">
        <v>3</v>
      </c>
      <c r="N3573">
        <v>2</v>
      </c>
      <c r="O3573" t="s">
        <v>10689</v>
      </c>
      <c r="P3573">
        <v>5</v>
      </c>
      <c r="Q3573">
        <v>6</v>
      </c>
    </row>
    <row r="3574" spans="1:17" x14ac:dyDescent="0.25">
      <c r="A3574" s="43">
        <v>3572</v>
      </c>
      <c r="B3574" t="s">
        <v>10690</v>
      </c>
      <c r="C3574" t="s">
        <v>10691</v>
      </c>
      <c r="D3574">
        <v>996417</v>
      </c>
      <c r="E3574">
        <v>433</v>
      </c>
      <c r="F3574">
        <v>341</v>
      </c>
      <c r="H3574">
        <v>341</v>
      </c>
      <c r="J3574">
        <v>1972</v>
      </c>
      <c r="K3574">
        <v>1984</v>
      </c>
      <c r="L3574">
        <v>2</v>
      </c>
      <c r="M3574">
        <v>7</v>
      </c>
      <c r="O3574" t="s">
        <v>10692</v>
      </c>
      <c r="P3574">
        <v>5</v>
      </c>
      <c r="Q3574">
        <v>6</v>
      </c>
    </row>
    <row r="3575" spans="1:17" x14ac:dyDescent="0.25">
      <c r="A3575" s="43">
        <v>3573</v>
      </c>
      <c r="B3575" t="s">
        <v>10693</v>
      </c>
      <c r="C3575" t="s">
        <v>10694</v>
      </c>
      <c r="D3575">
        <v>2685058</v>
      </c>
      <c r="E3575">
        <v>130</v>
      </c>
      <c r="F3575">
        <v>58</v>
      </c>
      <c r="G3575">
        <v>111</v>
      </c>
      <c r="J3575">
        <v>2008</v>
      </c>
      <c r="L3575">
        <v>1</v>
      </c>
      <c r="N3575">
        <v>90</v>
      </c>
      <c r="O3575" t="s">
        <v>10695</v>
      </c>
      <c r="P3575">
        <v>5</v>
      </c>
      <c r="Q3575">
        <v>6</v>
      </c>
    </row>
    <row r="3576" spans="1:17" x14ac:dyDescent="0.25">
      <c r="A3576" s="43">
        <v>3574</v>
      </c>
      <c r="B3576" t="s">
        <v>10696</v>
      </c>
      <c r="C3576" t="s">
        <v>10697</v>
      </c>
      <c r="D3576">
        <v>997290</v>
      </c>
      <c r="E3576">
        <v>120</v>
      </c>
      <c r="F3576">
        <v>126</v>
      </c>
      <c r="G3576">
        <v>126</v>
      </c>
      <c r="J3576">
        <v>1964</v>
      </c>
      <c r="L3576">
        <v>2</v>
      </c>
      <c r="M3576">
        <v>7</v>
      </c>
      <c r="O3576" t="s">
        <v>10698</v>
      </c>
      <c r="P3576">
        <v>5</v>
      </c>
      <c r="Q3576">
        <v>6</v>
      </c>
    </row>
    <row r="3577" spans="1:17" x14ac:dyDescent="0.25">
      <c r="A3577" s="43">
        <v>3575</v>
      </c>
      <c r="B3577" t="s">
        <v>10699</v>
      </c>
      <c r="C3577" t="s">
        <v>2640</v>
      </c>
      <c r="D3577">
        <v>996066</v>
      </c>
      <c r="E3577">
        <v>323</v>
      </c>
      <c r="F3577">
        <v>426</v>
      </c>
      <c r="H3577">
        <v>642</v>
      </c>
      <c r="J3577">
        <v>1984</v>
      </c>
      <c r="L3577">
        <v>2</v>
      </c>
      <c r="M3577">
        <v>7</v>
      </c>
      <c r="O3577" t="s">
        <v>10700</v>
      </c>
      <c r="P3577">
        <v>5</v>
      </c>
      <c r="Q3577">
        <v>6</v>
      </c>
    </row>
    <row r="3578" spans="1:17" x14ac:dyDescent="0.25">
      <c r="A3578" s="43">
        <v>3576</v>
      </c>
      <c r="B3578" t="s">
        <v>10701</v>
      </c>
      <c r="C3578" t="s">
        <v>10702</v>
      </c>
      <c r="D3578">
        <v>994108</v>
      </c>
      <c r="E3578">
        <v>120</v>
      </c>
      <c r="F3578">
        <v>131</v>
      </c>
      <c r="G3578">
        <v>109</v>
      </c>
      <c r="J3578">
        <v>1974</v>
      </c>
      <c r="K3578">
        <v>1985</v>
      </c>
      <c r="L3578">
        <v>2</v>
      </c>
      <c r="M3578">
        <v>7</v>
      </c>
      <c r="O3578" t="s">
        <v>10703</v>
      </c>
      <c r="P3578">
        <v>5</v>
      </c>
      <c r="Q3578">
        <v>6</v>
      </c>
    </row>
    <row r="3579" spans="1:17" x14ac:dyDescent="0.25">
      <c r="A3579" s="43">
        <v>3577</v>
      </c>
      <c r="B3579" t="s">
        <v>10704</v>
      </c>
      <c r="C3579" t="s">
        <v>860</v>
      </c>
      <c r="D3579">
        <v>996120</v>
      </c>
      <c r="E3579">
        <v>590</v>
      </c>
      <c r="F3579">
        <v>83</v>
      </c>
      <c r="H3579">
        <v>83</v>
      </c>
      <c r="J3579">
        <v>1991</v>
      </c>
      <c r="L3579">
        <v>7</v>
      </c>
      <c r="M3579">
        <v>1</v>
      </c>
      <c r="O3579" t="s">
        <v>10705</v>
      </c>
      <c r="P3579">
        <v>5</v>
      </c>
      <c r="Q3579">
        <v>6</v>
      </c>
    </row>
    <row r="3580" spans="1:17" x14ac:dyDescent="0.25">
      <c r="A3580" s="43">
        <v>3578</v>
      </c>
      <c r="B3580" t="s">
        <v>10706</v>
      </c>
      <c r="C3580" t="s">
        <v>7201</v>
      </c>
      <c r="D3580">
        <v>997483</v>
      </c>
      <c r="E3580">
        <v>590</v>
      </c>
      <c r="F3580">
        <v>14</v>
      </c>
      <c r="H3580">
        <v>14</v>
      </c>
      <c r="J3580">
        <v>1983</v>
      </c>
      <c r="L3580">
        <v>9</v>
      </c>
      <c r="O3580" t="s">
        <v>10707</v>
      </c>
      <c r="P3580">
        <v>5</v>
      </c>
      <c r="Q3580">
        <v>6</v>
      </c>
    </row>
    <row r="3581" spans="1:17" x14ac:dyDescent="0.25">
      <c r="A3581" s="43">
        <v>3579</v>
      </c>
      <c r="B3581" t="s">
        <v>10708</v>
      </c>
      <c r="C3581" t="s">
        <v>10709</v>
      </c>
      <c r="D3581">
        <v>997540</v>
      </c>
      <c r="E3581">
        <v>120</v>
      </c>
      <c r="F3581">
        <v>138</v>
      </c>
      <c r="G3581">
        <v>138</v>
      </c>
      <c r="J3581">
        <v>1969</v>
      </c>
      <c r="K3581">
        <v>1978</v>
      </c>
      <c r="L3581">
        <v>2</v>
      </c>
      <c r="M3581">
        <v>7</v>
      </c>
      <c r="O3581" t="s">
        <v>10710</v>
      </c>
      <c r="P3581">
        <v>5</v>
      </c>
      <c r="Q3581">
        <v>6</v>
      </c>
    </row>
    <row r="3582" spans="1:17" x14ac:dyDescent="0.25">
      <c r="A3582" s="43">
        <v>3580</v>
      </c>
      <c r="B3582" t="s">
        <v>10711</v>
      </c>
      <c r="C3582" t="s">
        <v>10712</v>
      </c>
      <c r="D3582">
        <v>995949</v>
      </c>
      <c r="E3582">
        <v>220</v>
      </c>
      <c r="F3582">
        <v>1248</v>
      </c>
      <c r="H3582">
        <v>1290</v>
      </c>
      <c r="J3582">
        <v>1961</v>
      </c>
      <c r="K3582">
        <v>1966</v>
      </c>
      <c r="L3582">
        <v>2</v>
      </c>
      <c r="M3582">
        <v>7</v>
      </c>
      <c r="O3582" t="s">
        <v>10713</v>
      </c>
      <c r="P3582">
        <v>5</v>
      </c>
      <c r="Q3582">
        <v>6</v>
      </c>
    </row>
    <row r="3583" spans="1:17" x14ac:dyDescent="0.25">
      <c r="A3583" s="43">
        <v>3581</v>
      </c>
      <c r="B3583" t="s">
        <v>10714</v>
      </c>
      <c r="C3583" t="s">
        <v>10715</v>
      </c>
      <c r="D3583">
        <v>997460</v>
      </c>
      <c r="E3583">
        <v>120</v>
      </c>
      <c r="F3583">
        <v>131</v>
      </c>
      <c r="G3583">
        <v>131</v>
      </c>
      <c r="J3583">
        <v>1965</v>
      </c>
      <c r="L3583">
        <v>2</v>
      </c>
      <c r="M3583">
        <v>7</v>
      </c>
      <c r="O3583" t="s">
        <v>10716</v>
      </c>
      <c r="P3583">
        <v>5</v>
      </c>
      <c r="Q3583">
        <v>6</v>
      </c>
    </row>
    <row r="3584" spans="1:17" x14ac:dyDescent="0.25">
      <c r="A3584" s="43">
        <v>3582</v>
      </c>
      <c r="B3584" t="s">
        <v>10717</v>
      </c>
      <c r="C3584" t="s">
        <v>10718</v>
      </c>
      <c r="D3584">
        <v>994965</v>
      </c>
      <c r="E3584">
        <v>130</v>
      </c>
      <c r="F3584">
        <v>107</v>
      </c>
      <c r="G3584">
        <v>107</v>
      </c>
      <c r="J3584">
        <v>1969</v>
      </c>
      <c r="L3584">
        <v>1</v>
      </c>
      <c r="O3584" t="s">
        <v>10719</v>
      </c>
      <c r="P3584">
        <v>5</v>
      </c>
      <c r="Q3584">
        <v>6</v>
      </c>
    </row>
    <row r="3585" spans="1:17" x14ac:dyDescent="0.25">
      <c r="A3585" s="43">
        <v>3583</v>
      </c>
      <c r="B3585" t="s">
        <v>10720</v>
      </c>
      <c r="C3585" t="s">
        <v>10721</v>
      </c>
      <c r="D3585">
        <v>995240</v>
      </c>
      <c r="E3585">
        <v>120</v>
      </c>
      <c r="F3585">
        <v>127</v>
      </c>
      <c r="G3585">
        <v>127</v>
      </c>
      <c r="J3585">
        <v>1977</v>
      </c>
      <c r="L3585">
        <v>7</v>
      </c>
      <c r="M3585">
        <v>1</v>
      </c>
      <c r="O3585" t="s">
        <v>10722</v>
      </c>
      <c r="P3585">
        <v>5</v>
      </c>
      <c r="Q3585">
        <v>6</v>
      </c>
    </row>
    <row r="3586" spans="1:17" x14ac:dyDescent="0.25">
      <c r="A3586" s="43">
        <v>3584</v>
      </c>
      <c r="B3586" t="s">
        <v>10723</v>
      </c>
      <c r="C3586" t="s">
        <v>10724</v>
      </c>
      <c r="D3586">
        <v>995673</v>
      </c>
      <c r="E3586">
        <v>120</v>
      </c>
      <c r="F3586">
        <v>143</v>
      </c>
      <c r="G3586">
        <v>123</v>
      </c>
      <c r="J3586">
        <v>1969</v>
      </c>
      <c r="K3586">
        <v>1987</v>
      </c>
      <c r="L3586">
        <v>2</v>
      </c>
      <c r="M3586">
        <v>7</v>
      </c>
      <c r="O3586" t="s">
        <v>10725</v>
      </c>
      <c r="P3586">
        <v>5</v>
      </c>
      <c r="Q3586">
        <v>6</v>
      </c>
    </row>
    <row r="3587" spans="1:17" x14ac:dyDescent="0.25">
      <c r="A3587" s="43">
        <v>3585</v>
      </c>
      <c r="B3587" t="s">
        <v>10726</v>
      </c>
      <c r="C3587" t="s">
        <v>10727</v>
      </c>
      <c r="D3587">
        <v>995982</v>
      </c>
      <c r="E3587">
        <v>140</v>
      </c>
      <c r="F3587">
        <v>4380</v>
      </c>
      <c r="G3587">
        <v>4380</v>
      </c>
      <c r="J3587">
        <v>1969</v>
      </c>
      <c r="L3587">
        <v>1</v>
      </c>
      <c r="O3587" t="s">
        <v>10728</v>
      </c>
      <c r="P3587">
        <v>5</v>
      </c>
      <c r="Q3587">
        <v>6</v>
      </c>
    </row>
    <row r="3588" spans="1:17" x14ac:dyDescent="0.25">
      <c r="A3588" s="43">
        <v>3586</v>
      </c>
      <c r="B3588" t="s">
        <v>10729</v>
      </c>
      <c r="C3588" t="s">
        <v>10730</v>
      </c>
      <c r="D3588">
        <v>993955</v>
      </c>
      <c r="E3588">
        <v>120</v>
      </c>
      <c r="F3588">
        <v>119</v>
      </c>
      <c r="G3588">
        <v>119</v>
      </c>
      <c r="J3588">
        <v>1972</v>
      </c>
      <c r="L3588">
        <v>2</v>
      </c>
      <c r="M3588">
        <v>7</v>
      </c>
      <c r="O3588" t="s">
        <v>10731</v>
      </c>
      <c r="P3588">
        <v>5</v>
      </c>
      <c r="Q3588">
        <v>6</v>
      </c>
    </row>
    <row r="3589" spans="1:17" x14ac:dyDescent="0.25">
      <c r="A3589" s="43">
        <v>3587</v>
      </c>
      <c r="B3589" t="s">
        <v>10732</v>
      </c>
      <c r="C3589" t="s">
        <v>10733</v>
      </c>
      <c r="D3589">
        <v>997580</v>
      </c>
      <c r="E3589">
        <v>130</v>
      </c>
      <c r="F3589">
        <v>101</v>
      </c>
      <c r="G3589">
        <v>101</v>
      </c>
      <c r="J3589">
        <v>1966</v>
      </c>
      <c r="L3589">
        <v>2</v>
      </c>
      <c r="M3589">
        <v>7</v>
      </c>
      <c r="O3589" t="s">
        <v>10734</v>
      </c>
      <c r="P3589">
        <v>5</v>
      </c>
      <c r="Q3589">
        <v>6</v>
      </c>
    </row>
    <row r="3590" spans="1:17" x14ac:dyDescent="0.25">
      <c r="A3590" s="43">
        <v>3588</v>
      </c>
      <c r="B3590" t="s">
        <v>10735</v>
      </c>
      <c r="C3590" t="s">
        <v>10736</v>
      </c>
      <c r="D3590">
        <v>997020</v>
      </c>
      <c r="E3590">
        <v>130</v>
      </c>
      <c r="F3590">
        <v>150</v>
      </c>
      <c r="G3590">
        <v>150</v>
      </c>
      <c r="J3590">
        <v>1967</v>
      </c>
      <c r="K3590">
        <v>1979</v>
      </c>
      <c r="L3590">
        <v>1</v>
      </c>
      <c r="O3590" t="s">
        <v>10737</v>
      </c>
      <c r="P3590">
        <v>5</v>
      </c>
      <c r="Q3590">
        <v>6</v>
      </c>
    </row>
    <row r="3591" spans="1:17" x14ac:dyDescent="0.25">
      <c r="A3591" s="43">
        <v>3589</v>
      </c>
      <c r="B3591" t="s">
        <v>10738</v>
      </c>
      <c r="C3591" t="s">
        <v>10739</v>
      </c>
      <c r="D3591">
        <v>995585</v>
      </c>
      <c r="E3591">
        <v>120</v>
      </c>
      <c r="F3591">
        <v>156</v>
      </c>
      <c r="G3591">
        <v>156</v>
      </c>
      <c r="J3591">
        <v>1972</v>
      </c>
      <c r="L3591">
        <v>2</v>
      </c>
      <c r="M3591">
        <v>7</v>
      </c>
      <c r="O3591" t="s">
        <v>10740</v>
      </c>
      <c r="P3591">
        <v>5</v>
      </c>
      <c r="Q3591">
        <v>6</v>
      </c>
    </row>
    <row r="3592" spans="1:17" x14ac:dyDescent="0.25">
      <c r="A3592" s="43">
        <v>3590</v>
      </c>
      <c r="B3592" t="s">
        <v>10741</v>
      </c>
      <c r="C3592" t="s">
        <v>773</v>
      </c>
      <c r="D3592">
        <v>994093</v>
      </c>
      <c r="E3592">
        <v>210</v>
      </c>
      <c r="F3592">
        <v>507</v>
      </c>
      <c r="H3592">
        <v>507</v>
      </c>
      <c r="J3592">
        <v>1910</v>
      </c>
      <c r="K3592">
        <v>1991</v>
      </c>
      <c r="L3592">
        <v>9</v>
      </c>
      <c r="O3592" t="s">
        <v>10742</v>
      </c>
      <c r="P3592">
        <v>5</v>
      </c>
      <c r="Q3592">
        <v>6</v>
      </c>
    </row>
    <row r="3593" spans="1:17" x14ac:dyDescent="0.25">
      <c r="A3593" s="43">
        <v>3591</v>
      </c>
      <c r="B3593" t="s">
        <v>10743</v>
      </c>
      <c r="C3593" t="s">
        <v>10744</v>
      </c>
      <c r="D3593">
        <v>100098572</v>
      </c>
      <c r="E3593">
        <v>131</v>
      </c>
      <c r="F3593">
        <v>130</v>
      </c>
      <c r="G3593">
        <v>130</v>
      </c>
      <c r="J3593">
        <v>2017</v>
      </c>
      <c r="L3593">
        <v>1</v>
      </c>
      <c r="O3593" t="s">
        <v>10745</v>
      </c>
      <c r="P3593">
        <v>5</v>
      </c>
      <c r="Q3593">
        <v>6</v>
      </c>
    </row>
    <row r="3594" spans="1:17" x14ac:dyDescent="0.25">
      <c r="A3594" s="43">
        <v>3592</v>
      </c>
      <c r="B3594" t="s">
        <v>10746</v>
      </c>
      <c r="C3594" t="s">
        <v>10747</v>
      </c>
      <c r="D3594">
        <v>997457</v>
      </c>
      <c r="E3594">
        <v>130</v>
      </c>
      <c r="F3594">
        <v>166</v>
      </c>
      <c r="G3594">
        <v>166</v>
      </c>
      <c r="J3594">
        <v>2005</v>
      </c>
      <c r="L3594">
        <v>2</v>
      </c>
      <c r="M3594">
        <v>7</v>
      </c>
      <c r="N3594">
        <v>90</v>
      </c>
      <c r="O3594" t="s">
        <v>10748</v>
      </c>
      <c r="P3594">
        <v>5</v>
      </c>
      <c r="Q3594">
        <v>6</v>
      </c>
    </row>
    <row r="3595" spans="1:17" x14ac:dyDescent="0.25">
      <c r="A3595" s="43">
        <v>3593</v>
      </c>
      <c r="B3595" t="s">
        <v>10749</v>
      </c>
      <c r="C3595" t="s">
        <v>10750</v>
      </c>
      <c r="D3595">
        <v>995665</v>
      </c>
      <c r="E3595">
        <v>120</v>
      </c>
      <c r="F3595">
        <v>142</v>
      </c>
      <c r="G3595">
        <v>142</v>
      </c>
      <c r="J3595">
        <v>1969</v>
      </c>
      <c r="K3595">
        <v>1978</v>
      </c>
      <c r="L3595">
        <v>2</v>
      </c>
      <c r="M3595">
        <v>9</v>
      </c>
      <c r="O3595" t="s">
        <v>10751</v>
      </c>
      <c r="P3595">
        <v>5</v>
      </c>
      <c r="Q3595">
        <v>6</v>
      </c>
    </row>
    <row r="3596" spans="1:17" x14ac:dyDescent="0.25">
      <c r="A3596" s="43">
        <v>3594</v>
      </c>
      <c r="B3596" t="s">
        <v>10752</v>
      </c>
      <c r="C3596" t="s">
        <v>10753</v>
      </c>
      <c r="D3596">
        <v>993726</v>
      </c>
      <c r="E3596">
        <v>120</v>
      </c>
      <c r="F3596">
        <v>109</v>
      </c>
      <c r="G3596">
        <v>109</v>
      </c>
      <c r="J3596">
        <v>1973</v>
      </c>
      <c r="L3596">
        <v>2</v>
      </c>
      <c r="M3596">
        <v>7</v>
      </c>
      <c r="O3596" t="s">
        <v>10754</v>
      </c>
      <c r="P3596">
        <v>5</v>
      </c>
      <c r="Q3596">
        <v>6</v>
      </c>
    </row>
    <row r="3597" spans="1:17" x14ac:dyDescent="0.25">
      <c r="A3597" s="43">
        <v>3595</v>
      </c>
      <c r="B3597" t="s">
        <v>10755</v>
      </c>
      <c r="C3597" t="s">
        <v>10756</v>
      </c>
      <c r="D3597">
        <v>100098577</v>
      </c>
      <c r="E3597">
        <v>131</v>
      </c>
      <c r="F3597">
        <v>120</v>
      </c>
      <c r="G3597">
        <v>120</v>
      </c>
      <c r="J3597">
        <v>2017</v>
      </c>
      <c r="L3597">
        <v>1</v>
      </c>
      <c r="O3597" t="s">
        <v>10757</v>
      </c>
      <c r="P3597">
        <v>5</v>
      </c>
      <c r="Q3597">
        <v>6</v>
      </c>
    </row>
    <row r="3598" spans="1:17" x14ac:dyDescent="0.25">
      <c r="A3598" s="43">
        <v>3596</v>
      </c>
      <c r="B3598" t="s">
        <v>10758</v>
      </c>
      <c r="C3598" t="s">
        <v>10759</v>
      </c>
      <c r="D3598">
        <v>995050</v>
      </c>
      <c r="E3598">
        <v>130</v>
      </c>
      <c r="F3598">
        <v>147</v>
      </c>
      <c r="G3598">
        <v>147</v>
      </c>
      <c r="J3598">
        <v>1969</v>
      </c>
      <c r="K3598">
        <v>1976</v>
      </c>
      <c r="L3598">
        <v>1</v>
      </c>
      <c r="O3598" t="s">
        <v>10760</v>
      </c>
      <c r="P3598">
        <v>5</v>
      </c>
      <c r="Q3598">
        <v>6</v>
      </c>
    </row>
    <row r="3599" spans="1:17" x14ac:dyDescent="0.25">
      <c r="A3599" s="43">
        <v>3597</v>
      </c>
      <c r="B3599" t="s">
        <v>10761</v>
      </c>
      <c r="C3599" t="s">
        <v>10762</v>
      </c>
      <c r="D3599">
        <v>994498</v>
      </c>
      <c r="E3599">
        <v>130</v>
      </c>
      <c r="F3599">
        <v>75</v>
      </c>
      <c r="G3599">
        <v>125</v>
      </c>
      <c r="J3599">
        <v>1975</v>
      </c>
      <c r="L3599">
        <v>7</v>
      </c>
      <c r="M3599">
        <v>1</v>
      </c>
      <c r="O3599" t="s">
        <v>10763</v>
      </c>
      <c r="P3599">
        <v>5</v>
      </c>
      <c r="Q3599">
        <v>6</v>
      </c>
    </row>
    <row r="3600" spans="1:17" x14ac:dyDescent="0.25">
      <c r="A3600" s="43">
        <v>3598</v>
      </c>
      <c r="B3600" t="s">
        <v>10764</v>
      </c>
      <c r="C3600" t="s">
        <v>10765</v>
      </c>
      <c r="D3600">
        <v>995089</v>
      </c>
      <c r="E3600">
        <v>130</v>
      </c>
      <c r="F3600">
        <v>131</v>
      </c>
      <c r="G3600">
        <v>131</v>
      </c>
      <c r="J3600">
        <v>1973</v>
      </c>
      <c r="L3600">
        <v>1</v>
      </c>
      <c r="O3600" t="s">
        <v>10766</v>
      </c>
      <c r="P3600">
        <v>5</v>
      </c>
      <c r="Q3600">
        <v>6</v>
      </c>
    </row>
    <row r="3601" spans="1:17" x14ac:dyDescent="0.25">
      <c r="A3601" s="43">
        <v>3599</v>
      </c>
      <c r="B3601" t="s">
        <v>10767</v>
      </c>
      <c r="C3601" t="s">
        <v>10768</v>
      </c>
      <c r="D3601">
        <v>994283</v>
      </c>
      <c r="E3601">
        <v>120</v>
      </c>
      <c r="F3601">
        <v>136</v>
      </c>
      <c r="G3601">
        <v>136</v>
      </c>
      <c r="J3601">
        <v>1969</v>
      </c>
      <c r="L3601">
        <v>1</v>
      </c>
      <c r="O3601" t="s">
        <v>10769</v>
      </c>
      <c r="P3601">
        <v>5</v>
      </c>
      <c r="Q3601">
        <v>6</v>
      </c>
    </row>
    <row r="3602" spans="1:17" x14ac:dyDescent="0.25">
      <c r="A3602" s="43">
        <v>3600</v>
      </c>
      <c r="B3602" t="s">
        <v>10770</v>
      </c>
      <c r="C3602" t="s">
        <v>10771</v>
      </c>
      <c r="D3602">
        <v>997393</v>
      </c>
      <c r="E3602">
        <v>120</v>
      </c>
      <c r="F3602">
        <v>155</v>
      </c>
      <c r="G3602">
        <v>121</v>
      </c>
      <c r="J3602">
        <v>1964</v>
      </c>
      <c r="K3602">
        <v>1983</v>
      </c>
      <c r="L3602">
        <v>2</v>
      </c>
      <c r="M3602">
        <v>7</v>
      </c>
      <c r="O3602" t="s">
        <v>10772</v>
      </c>
      <c r="P3602">
        <v>5</v>
      </c>
      <c r="Q3602">
        <v>6</v>
      </c>
    </row>
    <row r="3603" spans="1:17" x14ac:dyDescent="0.25">
      <c r="A3603" s="43">
        <v>3601</v>
      </c>
      <c r="B3603" t="s">
        <v>10773</v>
      </c>
      <c r="C3603" t="s">
        <v>10774</v>
      </c>
      <c r="D3603">
        <v>994019</v>
      </c>
      <c r="E3603">
        <v>120</v>
      </c>
      <c r="F3603">
        <v>157</v>
      </c>
      <c r="G3603">
        <v>134</v>
      </c>
      <c r="J3603">
        <v>1971</v>
      </c>
      <c r="K3603">
        <v>1987</v>
      </c>
      <c r="L3603">
        <v>2</v>
      </c>
      <c r="M3603">
        <v>7</v>
      </c>
      <c r="N3603">
        <v>2</v>
      </c>
      <c r="O3603" t="s">
        <v>10775</v>
      </c>
      <c r="P3603">
        <v>5</v>
      </c>
      <c r="Q3603">
        <v>6</v>
      </c>
    </row>
    <row r="3604" spans="1:17" x14ac:dyDescent="0.25">
      <c r="A3604" s="43">
        <v>3602</v>
      </c>
      <c r="B3604" t="s">
        <v>10776</v>
      </c>
      <c r="C3604" t="s">
        <v>10777</v>
      </c>
      <c r="D3604">
        <v>997670</v>
      </c>
      <c r="E3604">
        <v>130</v>
      </c>
      <c r="F3604">
        <v>71</v>
      </c>
      <c r="G3604">
        <v>122</v>
      </c>
      <c r="J3604">
        <v>1979</v>
      </c>
      <c r="L3604">
        <v>2</v>
      </c>
      <c r="M3604">
        <v>7</v>
      </c>
      <c r="N3604">
        <v>1</v>
      </c>
      <c r="O3604" t="s">
        <v>10778</v>
      </c>
      <c r="P3604">
        <v>5</v>
      </c>
      <c r="Q3604">
        <v>6</v>
      </c>
    </row>
    <row r="3605" spans="1:17" x14ac:dyDescent="0.25">
      <c r="A3605" s="43">
        <v>3603</v>
      </c>
      <c r="B3605" t="s">
        <v>10779</v>
      </c>
      <c r="C3605" t="s">
        <v>10780</v>
      </c>
      <c r="D3605">
        <v>100095433</v>
      </c>
      <c r="E3605">
        <v>120</v>
      </c>
      <c r="F3605">
        <v>102</v>
      </c>
      <c r="G3605">
        <v>178</v>
      </c>
      <c r="J3605">
        <v>1960</v>
      </c>
      <c r="L3605">
        <v>2</v>
      </c>
      <c r="M3605">
        <v>7</v>
      </c>
      <c r="O3605" t="s">
        <v>10781</v>
      </c>
      <c r="P3605">
        <v>5</v>
      </c>
      <c r="Q3605">
        <v>6</v>
      </c>
    </row>
    <row r="3606" spans="1:17" x14ac:dyDescent="0.25">
      <c r="A3606" s="43">
        <v>3604</v>
      </c>
      <c r="B3606" t="s">
        <v>10782</v>
      </c>
      <c r="C3606" t="s">
        <v>10783</v>
      </c>
      <c r="D3606">
        <v>995650</v>
      </c>
      <c r="E3606">
        <v>130</v>
      </c>
      <c r="F3606">
        <v>146</v>
      </c>
      <c r="G3606">
        <v>244</v>
      </c>
      <c r="J3606">
        <v>1968</v>
      </c>
      <c r="L3606">
        <v>2</v>
      </c>
      <c r="M3606">
        <v>7</v>
      </c>
      <c r="N3606">
        <v>90</v>
      </c>
      <c r="O3606" t="s">
        <v>10784</v>
      </c>
      <c r="P3606">
        <v>5</v>
      </c>
      <c r="Q3606">
        <v>6</v>
      </c>
    </row>
    <row r="3607" spans="1:17" x14ac:dyDescent="0.25">
      <c r="A3607" s="43">
        <v>3605</v>
      </c>
      <c r="B3607" t="s">
        <v>10785</v>
      </c>
      <c r="C3607" t="s">
        <v>10786</v>
      </c>
      <c r="D3607">
        <v>996036</v>
      </c>
      <c r="E3607">
        <v>120</v>
      </c>
      <c r="F3607">
        <v>124</v>
      </c>
      <c r="G3607">
        <v>124</v>
      </c>
      <c r="J3607">
        <v>1964</v>
      </c>
      <c r="L3607">
        <v>2</v>
      </c>
      <c r="M3607">
        <v>7</v>
      </c>
      <c r="O3607" t="s">
        <v>10787</v>
      </c>
      <c r="P3607">
        <v>5</v>
      </c>
      <c r="Q3607">
        <v>6</v>
      </c>
    </row>
    <row r="3608" spans="1:17" x14ac:dyDescent="0.25">
      <c r="A3608" s="43">
        <v>3606</v>
      </c>
      <c r="B3608" t="s">
        <v>10788</v>
      </c>
      <c r="C3608" t="s">
        <v>10789</v>
      </c>
      <c r="D3608">
        <v>995399</v>
      </c>
      <c r="E3608">
        <v>120</v>
      </c>
      <c r="F3608">
        <v>113</v>
      </c>
      <c r="G3608">
        <v>207</v>
      </c>
      <c r="J3608">
        <v>1963</v>
      </c>
      <c r="K3608">
        <v>1982</v>
      </c>
      <c r="L3608">
        <v>2</v>
      </c>
      <c r="M3608">
        <v>7</v>
      </c>
      <c r="N3608">
        <v>2</v>
      </c>
      <c r="O3608" t="s">
        <v>10790</v>
      </c>
      <c r="P3608">
        <v>5</v>
      </c>
      <c r="Q3608">
        <v>6</v>
      </c>
    </row>
    <row r="3609" spans="1:17" x14ac:dyDescent="0.25">
      <c r="A3609" s="43">
        <v>3607</v>
      </c>
      <c r="B3609" t="s">
        <v>10791</v>
      </c>
      <c r="C3609" t="s">
        <v>10792</v>
      </c>
      <c r="D3609">
        <v>993666</v>
      </c>
      <c r="E3609">
        <v>120</v>
      </c>
      <c r="F3609">
        <v>109</v>
      </c>
      <c r="G3609">
        <v>109</v>
      </c>
      <c r="J3609">
        <v>1974</v>
      </c>
      <c r="L3609">
        <v>2</v>
      </c>
      <c r="M3609">
        <v>3</v>
      </c>
      <c r="N3609">
        <v>2</v>
      </c>
      <c r="O3609" t="s">
        <v>10793</v>
      </c>
      <c r="P3609">
        <v>5</v>
      </c>
      <c r="Q3609">
        <v>6</v>
      </c>
    </row>
    <row r="3610" spans="1:17" x14ac:dyDescent="0.25">
      <c r="A3610" s="43">
        <v>3608</v>
      </c>
      <c r="B3610" t="s">
        <v>10794</v>
      </c>
      <c r="C3610" t="s">
        <v>10795</v>
      </c>
      <c r="D3610">
        <v>996603</v>
      </c>
      <c r="E3610">
        <v>120</v>
      </c>
      <c r="F3610">
        <v>128</v>
      </c>
      <c r="G3610">
        <v>102</v>
      </c>
      <c r="J3610">
        <v>1978</v>
      </c>
      <c r="K3610">
        <v>1985</v>
      </c>
      <c r="L3610">
        <v>2</v>
      </c>
      <c r="M3610">
        <v>7</v>
      </c>
      <c r="N3610">
        <v>2</v>
      </c>
      <c r="O3610" t="s">
        <v>10796</v>
      </c>
      <c r="P3610">
        <v>5</v>
      </c>
      <c r="Q3610">
        <v>6</v>
      </c>
    </row>
    <row r="3611" spans="1:17" x14ac:dyDescent="0.25">
      <c r="A3611" s="43">
        <v>3609</v>
      </c>
      <c r="B3611" t="s">
        <v>10797</v>
      </c>
      <c r="C3611" t="s">
        <v>10798</v>
      </c>
      <c r="D3611">
        <v>996690</v>
      </c>
      <c r="E3611">
        <v>120</v>
      </c>
      <c r="F3611">
        <v>162</v>
      </c>
      <c r="G3611">
        <v>162</v>
      </c>
      <c r="J3611">
        <v>2010</v>
      </c>
      <c r="L3611">
        <v>2</v>
      </c>
      <c r="M3611">
        <v>7</v>
      </c>
      <c r="N3611">
        <v>90</v>
      </c>
      <c r="O3611" t="s">
        <v>10799</v>
      </c>
      <c r="P3611">
        <v>5</v>
      </c>
      <c r="Q3611">
        <v>6</v>
      </c>
    </row>
    <row r="3612" spans="1:17" x14ac:dyDescent="0.25">
      <c r="A3612" s="43">
        <v>3610</v>
      </c>
      <c r="B3612" t="s">
        <v>10800</v>
      </c>
      <c r="C3612" t="s">
        <v>10801</v>
      </c>
      <c r="D3612">
        <v>996477</v>
      </c>
      <c r="E3612">
        <v>120</v>
      </c>
      <c r="F3612">
        <v>125</v>
      </c>
      <c r="G3612">
        <v>200</v>
      </c>
      <c r="J3612">
        <v>1932</v>
      </c>
      <c r="K3612">
        <v>1973</v>
      </c>
      <c r="L3612">
        <v>2</v>
      </c>
      <c r="M3612">
        <v>7</v>
      </c>
      <c r="O3612" t="s">
        <v>10802</v>
      </c>
      <c r="P3612">
        <v>5</v>
      </c>
      <c r="Q3612">
        <v>6</v>
      </c>
    </row>
    <row r="3613" spans="1:17" x14ac:dyDescent="0.25">
      <c r="A3613" s="43">
        <v>3611</v>
      </c>
      <c r="B3613" t="s">
        <v>10803</v>
      </c>
      <c r="C3613" t="s">
        <v>10804</v>
      </c>
      <c r="D3613">
        <v>995641</v>
      </c>
      <c r="E3613">
        <v>120</v>
      </c>
      <c r="F3613">
        <v>234</v>
      </c>
      <c r="G3613">
        <v>208</v>
      </c>
      <c r="J3613">
        <v>2012</v>
      </c>
      <c r="L3613">
        <v>5</v>
      </c>
      <c r="M3613">
        <v>1</v>
      </c>
      <c r="N3613">
        <v>2</v>
      </c>
      <c r="O3613" t="s">
        <v>10805</v>
      </c>
      <c r="P3613">
        <v>5</v>
      </c>
      <c r="Q3613">
        <v>6</v>
      </c>
    </row>
    <row r="3614" spans="1:17" x14ac:dyDescent="0.25">
      <c r="A3614" s="43">
        <v>3612</v>
      </c>
      <c r="B3614" t="s">
        <v>10806</v>
      </c>
      <c r="C3614" t="s">
        <v>10807</v>
      </c>
      <c r="D3614">
        <v>995195</v>
      </c>
      <c r="E3614">
        <v>120</v>
      </c>
      <c r="F3614">
        <v>143</v>
      </c>
      <c r="G3614">
        <v>143</v>
      </c>
      <c r="J3614">
        <v>1970</v>
      </c>
      <c r="L3614">
        <v>2</v>
      </c>
      <c r="M3614">
        <v>7</v>
      </c>
      <c r="N3614">
        <v>2</v>
      </c>
      <c r="O3614" t="s">
        <v>10808</v>
      </c>
      <c r="P3614">
        <v>5</v>
      </c>
      <c r="Q3614">
        <v>6</v>
      </c>
    </row>
    <row r="3615" spans="1:17" x14ac:dyDescent="0.25">
      <c r="A3615" s="43">
        <v>3613</v>
      </c>
      <c r="B3615" t="s">
        <v>10809</v>
      </c>
      <c r="C3615" t="s">
        <v>10810</v>
      </c>
      <c r="D3615">
        <v>994275</v>
      </c>
      <c r="E3615">
        <v>120</v>
      </c>
      <c r="F3615">
        <v>112</v>
      </c>
      <c r="G3615">
        <v>152</v>
      </c>
      <c r="J3615">
        <v>1972</v>
      </c>
      <c r="K3615">
        <v>1981</v>
      </c>
      <c r="L3615">
        <v>1</v>
      </c>
      <c r="O3615" t="s">
        <v>10811</v>
      </c>
      <c r="P3615">
        <v>5</v>
      </c>
      <c r="Q3615">
        <v>6</v>
      </c>
    </row>
    <row r="3616" spans="1:17" x14ac:dyDescent="0.25">
      <c r="A3616" s="43">
        <v>3614</v>
      </c>
      <c r="B3616" t="s">
        <v>10812</v>
      </c>
      <c r="C3616" t="s">
        <v>10813</v>
      </c>
      <c r="D3616">
        <v>994771</v>
      </c>
      <c r="E3616">
        <v>120</v>
      </c>
      <c r="F3616">
        <v>110</v>
      </c>
      <c r="G3616">
        <v>110</v>
      </c>
      <c r="J3616">
        <v>1963</v>
      </c>
      <c r="L3616">
        <v>2</v>
      </c>
      <c r="M3616">
        <v>7</v>
      </c>
      <c r="O3616" t="s">
        <v>10814</v>
      </c>
      <c r="P3616">
        <v>5</v>
      </c>
      <c r="Q3616">
        <v>6</v>
      </c>
    </row>
    <row r="3617" spans="1:17" x14ac:dyDescent="0.25">
      <c r="A3617" s="43">
        <v>3615</v>
      </c>
      <c r="B3617" t="s">
        <v>10815</v>
      </c>
      <c r="C3617" t="s">
        <v>10816</v>
      </c>
      <c r="D3617">
        <v>2540514</v>
      </c>
      <c r="E3617">
        <v>120</v>
      </c>
      <c r="F3617">
        <v>179</v>
      </c>
      <c r="G3617">
        <v>179</v>
      </c>
      <c r="J3617">
        <v>2001</v>
      </c>
      <c r="L3617">
        <v>1</v>
      </c>
      <c r="N3617">
        <v>90</v>
      </c>
      <c r="O3617" t="s">
        <v>10817</v>
      </c>
      <c r="P3617">
        <v>5</v>
      </c>
      <c r="Q3617">
        <v>6</v>
      </c>
    </row>
    <row r="3618" spans="1:17" x14ac:dyDescent="0.25">
      <c r="A3618" s="43">
        <v>3616</v>
      </c>
      <c r="B3618" t="s">
        <v>10818</v>
      </c>
      <c r="C3618" t="s">
        <v>10819</v>
      </c>
      <c r="D3618">
        <v>994373</v>
      </c>
      <c r="E3618">
        <v>120</v>
      </c>
      <c r="F3618">
        <v>78</v>
      </c>
      <c r="G3618">
        <v>113</v>
      </c>
      <c r="J3618">
        <v>1890</v>
      </c>
      <c r="K3618">
        <v>1984</v>
      </c>
      <c r="L3618">
        <v>2</v>
      </c>
      <c r="M3618">
        <v>7</v>
      </c>
      <c r="N3618">
        <v>2</v>
      </c>
      <c r="O3618" t="s">
        <v>10820</v>
      </c>
      <c r="P3618">
        <v>5</v>
      </c>
      <c r="Q3618">
        <v>6</v>
      </c>
    </row>
    <row r="3619" spans="1:17" x14ac:dyDescent="0.25">
      <c r="A3619" s="43">
        <v>3617</v>
      </c>
      <c r="B3619" t="s">
        <v>10821</v>
      </c>
      <c r="C3619" t="s">
        <v>10822</v>
      </c>
      <c r="D3619">
        <v>996424</v>
      </c>
      <c r="E3619">
        <v>120</v>
      </c>
      <c r="F3619">
        <v>131</v>
      </c>
      <c r="G3619">
        <v>194</v>
      </c>
      <c r="J3619">
        <v>1967</v>
      </c>
      <c r="K3619">
        <v>2009</v>
      </c>
      <c r="L3619">
        <v>2</v>
      </c>
      <c r="M3619">
        <v>7</v>
      </c>
      <c r="O3619" t="s">
        <v>10823</v>
      </c>
      <c r="P3619">
        <v>5</v>
      </c>
      <c r="Q3619">
        <v>6</v>
      </c>
    </row>
    <row r="3620" spans="1:17" x14ac:dyDescent="0.25">
      <c r="A3620" s="43">
        <v>3618</v>
      </c>
      <c r="B3620" t="s">
        <v>10824</v>
      </c>
      <c r="C3620" t="s">
        <v>10825</v>
      </c>
      <c r="D3620">
        <v>995560</v>
      </c>
      <c r="E3620">
        <v>130</v>
      </c>
      <c r="F3620">
        <v>129</v>
      </c>
      <c r="G3620">
        <v>129</v>
      </c>
      <c r="J3620">
        <v>1977</v>
      </c>
      <c r="L3620">
        <v>1</v>
      </c>
      <c r="N3620">
        <v>0</v>
      </c>
      <c r="O3620" t="s">
        <v>10826</v>
      </c>
      <c r="P3620">
        <v>5</v>
      </c>
      <c r="Q3620">
        <v>6</v>
      </c>
    </row>
    <row r="3621" spans="1:17" x14ac:dyDescent="0.25">
      <c r="A3621" s="43">
        <v>3619</v>
      </c>
      <c r="B3621" t="s">
        <v>10827</v>
      </c>
      <c r="C3621" t="s">
        <v>10828</v>
      </c>
      <c r="D3621">
        <v>997087</v>
      </c>
      <c r="E3621">
        <v>120</v>
      </c>
      <c r="F3621">
        <v>123</v>
      </c>
      <c r="G3621">
        <v>123</v>
      </c>
      <c r="J3621">
        <v>1966</v>
      </c>
      <c r="L3621">
        <v>2</v>
      </c>
      <c r="M3621">
        <v>7</v>
      </c>
      <c r="O3621" t="s">
        <v>10829</v>
      </c>
      <c r="P3621">
        <v>5</v>
      </c>
      <c r="Q3621">
        <v>6</v>
      </c>
    </row>
    <row r="3622" spans="1:17" x14ac:dyDescent="0.25">
      <c r="A3622" s="43">
        <v>3620</v>
      </c>
      <c r="B3622" t="s">
        <v>10830</v>
      </c>
      <c r="C3622" t="s">
        <v>10831</v>
      </c>
      <c r="D3622">
        <v>994101</v>
      </c>
      <c r="E3622">
        <v>120</v>
      </c>
      <c r="F3622">
        <v>130</v>
      </c>
      <c r="G3622">
        <v>109</v>
      </c>
      <c r="J3622">
        <v>1973</v>
      </c>
      <c r="K3622">
        <v>1988</v>
      </c>
      <c r="L3622">
        <v>2</v>
      </c>
      <c r="M3622">
        <v>7</v>
      </c>
      <c r="O3622" t="s">
        <v>10832</v>
      </c>
      <c r="P3622">
        <v>5</v>
      </c>
      <c r="Q3622">
        <v>6</v>
      </c>
    </row>
    <row r="3623" spans="1:17" x14ac:dyDescent="0.25">
      <c r="A3623" s="43">
        <v>3621</v>
      </c>
      <c r="B3623" t="s">
        <v>10833</v>
      </c>
      <c r="C3623" t="s">
        <v>10834</v>
      </c>
      <c r="D3623">
        <v>994768</v>
      </c>
      <c r="E3623">
        <v>130</v>
      </c>
      <c r="F3623">
        <v>62</v>
      </c>
      <c r="G3623">
        <v>123</v>
      </c>
      <c r="J3623">
        <v>1993</v>
      </c>
      <c r="L3623">
        <v>1</v>
      </c>
      <c r="O3623" t="s">
        <v>10835</v>
      </c>
      <c r="P3623">
        <v>5</v>
      </c>
      <c r="Q3623">
        <v>6</v>
      </c>
    </row>
    <row r="3624" spans="1:17" x14ac:dyDescent="0.25">
      <c r="A3624" s="43">
        <v>3622</v>
      </c>
      <c r="B3624" t="s">
        <v>10836</v>
      </c>
      <c r="C3624" t="s">
        <v>10837</v>
      </c>
      <c r="D3624">
        <v>995019</v>
      </c>
      <c r="E3624">
        <v>120</v>
      </c>
      <c r="F3624">
        <v>68</v>
      </c>
      <c r="G3624">
        <v>68</v>
      </c>
      <c r="J3624">
        <v>1877</v>
      </c>
      <c r="K3624">
        <v>1973</v>
      </c>
      <c r="L3624">
        <v>2</v>
      </c>
      <c r="M3624">
        <v>7</v>
      </c>
      <c r="N3624">
        <v>2</v>
      </c>
      <c r="O3624" t="s">
        <v>10838</v>
      </c>
      <c r="P3624">
        <v>5</v>
      </c>
      <c r="Q3624">
        <v>6</v>
      </c>
    </row>
    <row r="3625" spans="1:17" x14ac:dyDescent="0.25">
      <c r="A3625" s="43">
        <v>3623</v>
      </c>
      <c r="B3625" t="s">
        <v>10839</v>
      </c>
      <c r="C3625" t="s">
        <v>10840</v>
      </c>
      <c r="D3625">
        <v>995188</v>
      </c>
      <c r="E3625">
        <v>130</v>
      </c>
      <c r="F3625">
        <v>126</v>
      </c>
      <c r="G3625">
        <v>170</v>
      </c>
      <c r="J3625">
        <v>1971</v>
      </c>
      <c r="L3625">
        <v>1</v>
      </c>
      <c r="O3625" t="s">
        <v>10841</v>
      </c>
      <c r="P3625">
        <v>5</v>
      </c>
      <c r="Q3625">
        <v>6</v>
      </c>
    </row>
    <row r="3626" spans="1:17" x14ac:dyDescent="0.25">
      <c r="A3626" s="43">
        <v>3624</v>
      </c>
      <c r="B3626" t="s">
        <v>10842</v>
      </c>
      <c r="C3626" t="s">
        <v>10843</v>
      </c>
      <c r="D3626">
        <v>994845</v>
      </c>
      <c r="E3626">
        <v>120</v>
      </c>
      <c r="F3626">
        <v>141</v>
      </c>
      <c r="G3626">
        <v>141</v>
      </c>
      <c r="J3626">
        <v>1979</v>
      </c>
      <c r="L3626">
        <v>2</v>
      </c>
      <c r="M3626">
        <v>3</v>
      </c>
      <c r="O3626" t="s">
        <v>10844</v>
      </c>
      <c r="P3626">
        <v>5</v>
      </c>
      <c r="Q3626">
        <v>6</v>
      </c>
    </row>
    <row r="3627" spans="1:17" x14ac:dyDescent="0.25">
      <c r="A3627" s="43">
        <v>3625</v>
      </c>
      <c r="B3627" t="s">
        <v>10845</v>
      </c>
      <c r="C3627" t="s">
        <v>10846</v>
      </c>
      <c r="D3627">
        <v>996702</v>
      </c>
      <c r="E3627">
        <v>130</v>
      </c>
      <c r="F3627">
        <v>59</v>
      </c>
      <c r="G3627">
        <v>104</v>
      </c>
      <c r="J3627">
        <v>1977</v>
      </c>
      <c r="L3627">
        <v>1</v>
      </c>
      <c r="O3627" t="s">
        <v>10847</v>
      </c>
      <c r="P3627">
        <v>5</v>
      </c>
      <c r="Q3627">
        <v>6</v>
      </c>
    </row>
    <row r="3628" spans="1:17" x14ac:dyDescent="0.25">
      <c r="A3628" s="43">
        <v>3626</v>
      </c>
      <c r="B3628" t="s">
        <v>10848</v>
      </c>
      <c r="C3628" t="s">
        <v>10849</v>
      </c>
      <c r="D3628">
        <v>996054</v>
      </c>
      <c r="E3628">
        <v>120</v>
      </c>
      <c r="F3628">
        <v>123</v>
      </c>
      <c r="G3628">
        <v>123</v>
      </c>
      <c r="J3628">
        <v>1961</v>
      </c>
      <c r="K3628">
        <v>2003</v>
      </c>
      <c r="L3628">
        <v>2</v>
      </c>
      <c r="M3628">
        <v>7</v>
      </c>
      <c r="O3628" t="s">
        <v>10850</v>
      </c>
      <c r="P3628">
        <v>5</v>
      </c>
      <c r="Q3628">
        <v>6</v>
      </c>
    </row>
    <row r="3629" spans="1:17" x14ac:dyDescent="0.25">
      <c r="A3629" s="43">
        <v>3627</v>
      </c>
      <c r="B3629" t="s">
        <v>10851</v>
      </c>
      <c r="C3629" t="s">
        <v>10852</v>
      </c>
      <c r="D3629">
        <v>995836</v>
      </c>
      <c r="E3629">
        <v>120</v>
      </c>
      <c r="F3629">
        <v>154</v>
      </c>
      <c r="G3629">
        <v>154</v>
      </c>
      <c r="J3629">
        <v>1970</v>
      </c>
      <c r="L3629">
        <v>2</v>
      </c>
      <c r="M3629">
        <v>7</v>
      </c>
      <c r="O3629" t="s">
        <v>10853</v>
      </c>
      <c r="P3629">
        <v>5</v>
      </c>
      <c r="Q3629">
        <v>6</v>
      </c>
    </row>
    <row r="3630" spans="1:17" x14ac:dyDescent="0.25">
      <c r="A3630" s="43">
        <v>3628</v>
      </c>
      <c r="B3630" t="s">
        <v>10854</v>
      </c>
      <c r="C3630" t="s">
        <v>10855</v>
      </c>
      <c r="D3630">
        <v>993989</v>
      </c>
      <c r="E3630">
        <v>120</v>
      </c>
      <c r="F3630">
        <v>151</v>
      </c>
      <c r="G3630">
        <v>119</v>
      </c>
      <c r="J3630">
        <v>1972</v>
      </c>
      <c r="L3630">
        <v>2</v>
      </c>
      <c r="M3630">
        <v>7</v>
      </c>
      <c r="O3630" t="s">
        <v>10856</v>
      </c>
      <c r="P3630">
        <v>5</v>
      </c>
      <c r="Q3630">
        <v>6</v>
      </c>
    </row>
    <row r="3631" spans="1:17" x14ac:dyDescent="0.25">
      <c r="A3631" s="43">
        <v>3629</v>
      </c>
      <c r="B3631" t="s">
        <v>10857</v>
      </c>
      <c r="C3631" t="s">
        <v>10858</v>
      </c>
      <c r="D3631">
        <v>995927</v>
      </c>
      <c r="E3631">
        <v>140</v>
      </c>
      <c r="F3631">
        <v>1615</v>
      </c>
      <c r="G3631">
        <v>1578</v>
      </c>
      <c r="J3631">
        <v>1966</v>
      </c>
      <c r="L3631">
        <v>1</v>
      </c>
      <c r="O3631" t="s">
        <v>10859</v>
      </c>
      <c r="P3631">
        <v>5</v>
      </c>
      <c r="Q3631">
        <v>6</v>
      </c>
    </row>
    <row r="3632" spans="1:17" x14ac:dyDescent="0.25">
      <c r="A3632" s="43">
        <v>3630</v>
      </c>
      <c r="B3632" t="s">
        <v>10860</v>
      </c>
      <c r="C3632" t="s">
        <v>10861</v>
      </c>
      <c r="D3632">
        <v>994477</v>
      </c>
      <c r="E3632">
        <v>120</v>
      </c>
      <c r="F3632">
        <v>129</v>
      </c>
      <c r="G3632">
        <v>129</v>
      </c>
      <c r="J3632">
        <v>1969</v>
      </c>
      <c r="L3632">
        <v>2</v>
      </c>
      <c r="M3632">
        <v>7</v>
      </c>
      <c r="O3632" t="s">
        <v>10862</v>
      </c>
      <c r="P3632">
        <v>5</v>
      </c>
      <c r="Q3632">
        <v>6</v>
      </c>
    </row>
    <row r="3633" spans="1:17" x14ac:dyDescent="0.25">
      <c r="A3633" s="43">
        <v>3631</v>
      </c>
      <c r="B3633" t="s">
        <v>10863</v>
      </c>
      <c r="C3633" t="s">
        <v>10864</v>
      </c>
      <c r="D3633">
        <v>997607</v>
      </c>
      <c r="E3633">
        <v>130</v>
      </c>
      <c r="F3633">
        <v>52</v>
      </c>
      <c r="G3633">
        <v>91</v>
      </c>
      <c r="J3633">
        <v>1965</v>
      </c>
      <c r="L3633">
        <v>2</v>
      </c>
      <c r="M3633">
        <v>7</v>
      </c>
      <c r="N3633">
        <v>2</v>
      </c>
      <c r="O3633" t="s">
        <v>10865</v>
      </c>
      <c r="P3633">
        <v>5</v>
      </c>
      <c r="Q3633">
        <v>6</v>
      </c>
    </row>
    <row r="3634" spans="1:17" x14ac:dyDescent="0.25">
      <c r="A3634" s="43">
        <v>3632</v>
      </c>
      <c r="B3634" t="s">
        <v>10866</v>
      </c>
      <c r="C3634" t="s">
        <v>10867</v>
      </c>
      <c r="D3634">
        <v>994511</v>
      </c>
      <c r="E3634">
        <v>120</v>
      </c>
      <c r="F3634">
        <v>149</v>
      </c>
      <c r="G3634">
        <v>212</v>
      </c>
      <c r="J3634">
        <v>1977</v>
      </c>
      <c r="K3634">
        <v>1993</v>
      </c>
      <c r="L3634">
        <v>6</v>
      </c>
      <c r="M3634">
        <v>3</v>
      </c>
      <c r="N3634">
        <v>2</v>
      </c>
      <c r="O3634" t="s">
        <v>10868</v>
      </c>
      <c r="P3634">
        <v>5</v>
      </c>
      <c r="Q3634">
        <v>6</v>
      </c>
    </row>
    <row r="3635" spans="1:17" x14ac:dyDescent="0.25">
      <c r="A3635" s="43">
        <v>3633</v>
      </c>
      <c r="B3635" t="s">
        <v>10869</v>
      </c>
      <c r="C3635" t="s">
        <v>1328</v>
      </c>
      <c r="D3635">
        <v>994093</v>
      </c>
      <c r="E3635">
        <v>530</v>
      </c>
      <c r="F3635">
        <v>854</v>
      </c>
      <c r="H3635">
        <v>854</v>
      </c>
      <c r="J3635">
        <v>1991</v>
      </c>
      <c r="L3635">
        <v>9</v>
      </c>
      <c r="O3635" t="s">
        <v>10870</v>
      </c>
      <c r="P3635">
        <v>5</v>
      </c>
      <c r="Q3635">
        <v>6</v>
      </c>
    </row>
    <row r="3636" spans="1:17" x14ac:dyDescent="0.25">
      <c r="A3636" s="43">
        <v>3634</v>
      </c>
      <c r="B3636" t="s">
        <v>10871</v>
      </c>
      <c r="C3636" t="s">
        <v>10872</v>
      </c>
      <c r="D3636">
        <v>996936</v>
      </c>
      <c r="E3636">
        <v>130</v>
      </c>
      <c r="F3636">
        <v>63</v>
      </c>
      <c r="G3636">
        <v>112</v>
      </c>
      <c r="J3636">
        <v>1978</v>
      </c>
      <c r="L3636">
        <v>1</v>
      </c>
      <c r="O3636" t="s">
        <v>10873</v>
      </c>
      <c r="P3636">
        <v>5</v>
      </c>
      <c r="Q3636">
        <v>6</v>
      </c>
    </row>
    <row r="3637" spans="1:17" x14ac:dyDescent="0.25">
      <c r="A3637" s="43">
        <v>3635</v>
      </c>
      <c r="B3637" t="s">
        <v>10874</v>
      </c>
      <c r="C3637" t="s">
        <v>10875</v>
      </c>
      <c r="D3637">
        <v>996510</v>
      </c>
      <c r="E3637">
        <v>120</v>
      </c>
      <c r="F3637">
        <v>213</v>
      </c>
      <c r="G3637">
        <v>201</v>
      </c>
      <c r="J3637">
        <v>1980</v>
      </c>
      <c r="K3637">
        <v>1998</v>
      </c>
      <c r="L3637">
        <v>2</v>
      </c>
      <c r="M3637">
        <v>7</v>
      </c>
      <c r="N3637">
        <v>2</v>
      </c>
      <c r="O3637" t="s">
        <v>10876</v>
      </c>
      <c r="P3637">
        <v>5</v>
      </c>
      <c r="Q3637">
        <v>6</v>
      </c>
    </row>
    <row r="3638" spans="1:17" x14ac:dyDescent="0.25">
      <c r="A3638" s="43">
        <v>3636</v>
      </c>
      <c r="B3638" t="s">
        <v>10877</v>
      </c>
      <c r="C3638" t="s">
        <v>10878</v>
      </c>
      <c r="D3638">
        <v>997028</v>
      </c>
      <c r="E3638">
        <v>130</v>
      </c>
      <c r="F3638">
        <v>58</v>
      </c>
      <c r="G3638">
        <v>102</v>
      </c>
      <c r="J3638">
        <v>1977</v>
      </c>
      <c r="L3638">
        <v>1</v>
      </c>
      <c r="O3638" t="s">
        <v>10879</v>
      </c>
      <c r="P3638">
        <v>5</v>
      </c>
      <c r="Q3638">
        <v>6</v>
      </c>
    </row>
    <row r="3639" spans="1:17" x14ac:dyDescent="0.25">
      <c r="A3639" s="43">
        <v>3637</v>
      </c>
      <c r="B3639" t="s">
        <v>10880</v>
      </c>
      <c r="C3639" t="s">
        <v>10881</v>
      </c>
      <c r="D3639">
        <v>995821</v>
      </c>
      <c r="E3639">
        <v>120</v>
      </c>
      <c r="F3639">
        <v>186</v>
      </c>
      <c r="G3639">
        <v>186</v>
      </c>
      <c r="J3639">
        <v>1969</v>
      </c>
      <c r="K3639">
        <v>1978</v>
      </c>
      <c r="L3639">
        <v>2</v>
      </c>
      <c r="M3639">
        <v>7</v>
      </c>
      <c r="O3639" t="s">
        <v>10882</v>
      </c>
      <c r="P3639">
        <v>5</v>
      </c>
      <c r="Q3639">
        <v>6</v>
      </c>
    </row>
    <row r="3640" spans="1:17" x14ac:dyDescent="0.25">
      <c r="A3640" s="43">
        <v>3638</v>
      </c>
      <c r="B3640" t="s">
        <v>10883</v>
      </c>
      <c r="C3640" t="s">
        <v>10884</v>
      </c>
      <c r="D3640">
        <v>100098580</v>
      </c>
      <c r="E3640">
        <v>131</v>
      </c>
      <c r="F3640">
        <v>120</v>
      </c>
      <c r="G3640">
        <v>120</v>
      </c>
      <c r="J3640">
        <v>2017</v>
      </c>
      <c r="L3640">
        <v>1</v>
      </c>
      <c r="O3640" t="s">
        <v>10885</v>
      </c>
      <c r="P3640">
        <v>5</v>
      </c>
      <c r="Q3640">
        <v>6</v>
      </c>
    </row>
    <row r="3641" spans="1:17" x14ac:dyDescent="0.25">
      <c r="A3641" s="43">
        <v>3639</v>
      </c>
      <c r="B3641" t="s">
        <v>10886</v>
      </c>
      <c r="C3641" t="s">
        <v>10887</v>
      </c>
      <c r="D3641">
        <v>996315</v>
      </c>
      <c r="E3641">
        <v>120</v>
      </c>
      <c r="F3641">
        <v>112</v>
      </c>
      <c r="G3641">
        <v>112</v>
      </c>
      <c r="J3641">
        <v>1963</v>
      </c>
      <c r="L3641">
        <v>2</v>
      </c>
      <c r="M3641">
        <v>7</v>
      </c>
      <c r="N3641">
        <v>2</v>
      </c>
      <c r="O3641" t="s">
        <v>10888</v>
      </c>
      <c r="P3641">
        <v>5</v>
      </c>
      <c r="Q3641">
        <v>6</v>
      </c>
    </row>
    <row r="3642" spans="1:17" x14ac:dyDescent="0.25">
      <c r="A3642" s="43">
        <v>3640</v>
      </c>
      <c r="B3642" t="s">
        <v>10889</v>
      </c>
      <c r="C3642" t="s">
        <v>10890</v>
      </c>
      <c r="D3642">
        <v>100100825</v>
      </c>
      <c r="E3642">
        <v>131</v>
      </c>
      <c r="F3642">
        <v>164</v>
      </c>
      <c r="G3642">
        <v>164</v>
      </c>
      <c r="J3642">
        <v>1969</v>
      </c>
      <c r="K3642">
        <v>2017</v>
      </c>
      <c r="L3642">
        <v>2</v>
      </c>
      <c r="M3642">
        <v>7</v>
      </c>
      <c r="N3642">
        <v>4</v>
      </c>
      <c r="O3642" t="s">
        <v>10891</v>
      </c>
      <c r="P3642">
        <v>5</v>
      </c>
      <c r="Q3642">
        <v>6</v>
      </c>
    </row>
    <row r="3643" spans="1:17" x14ac:dyDescent="0.25">
      <c r="A3643" s="43">
        <v>3641</v>
      </c>
      <c r="B3643" t="s">
        <v>10892</v>
      </c>
      <c r="C3643" t="s">
        <v>10893</v>
      </c>
      <c r="D3643">
        <v>996467</v>
      </c>
      <c r="E3643">
        <v>120</v>
      </c>
      <c r="F3643">
        <v>133</v>
      </c>
      <c r="G3643">
        <v>133</v>
      </c>
      <c r="J3643">
        <v>1983</v>
      </c>
      <c r="L3643">
        <v>7</v>
      </c>
      <c r="M3643">
        <v>1</v>
      </c>
      <c r="N3643">
        <v>2</v>
      </c>
      <c r="O3643" t="s">
        <v>10894</v>
      </c>
      <c r="P3643">
        <v>5</v>
      </c>
      <c r="Q3643">
        <v>6</v>
      </c>
    </row>
    <row r="3644" spans="1:17" x14ac:dyDescent="0.25">
      <c r="A3644" s="43">
        <v>3642</v>
      </c>
      <c r="B3644" t="s">
        <v>10895</v>
      </c>
      <c r="C3644" t="s">
        <v>10896</v>
      </c>
      <c r="D3644">
        <v>996770</v>
      </c>
      <c r="E3644">
        <v>130</v>
      </c>
      <c r="F3644">
        <v>59</v>
      </c>
      <c r="G3644">
        <v>104</v>
      </c>
      <c r="J3644">
        <v>1977</v>
      </c>
      <c r="L3644">
        <v>1</v>
      </c>
      <c r="O3644" t="s">
        <v>10897</v>
      </c>
      <c r="P3644">
        <v>5</v>
      </c>
      <c r="Q3644">
        <v>6</v>
      </c>
    </row>
    <row r="3645" spans="1:17" x14ac:dyDescent="0.25">
      <c r="A3645" s="43">
        <v>3643</v>
      </c>
      <c r="B3645" t="s">
        <v>10898</v>
      </c>
      <c r="C3645" t="s">
        <v>10899</v>
      </c>
      <c r="D3645">
        <v>995738</v>
      </c>
      <c r="E3645">
        <v>120</v>
      </c>
      <c r="F3645">
        <v>154</v>
      </c>
      <c r="G3645">
        <v>154</v>
      </c>
      <c r="J3645">
        <v>1969</v>
      </c>
      <c r="K3645">
        <v>1977</v>
      </c>
      <c r="L3645">
        <v>2</v>
      </c>
      <c r="M3645">
        <v>7</v>
      </c>
      <c r="O3645" t="s">
        <v>10900</v>
      </c>
      <c r="P3645">
        <v>5</v>
      </c>
      <c r="Q3645">
        <v>6</v>
      </c>
    </row>
    <row r="3646" spans="1:17" x14ac:dyDescent="0.25">
      <c r="A3646" s="43">
        <v>3644</v>
      </c>
      <c r="B3646" t="s">
        <v>10901</v>
      </c>
      <c r="C3646" t="s">
        <v>10902</v>
      </c>
      <c r="D3646">
        <v>993784</v>
      </c>
      <c r="E3646">
        <v>120</v>
      </c>
      <c r="F3646">
        <v>137</v>
      </c>
      <c r="G3646">
        <v>137</v>
      </c>
      <c r="J3646">
        <v>1973</v>
      </c>
      <c r="L3646">
        <v>2</v>
      </c>
      <c r="M3646">
        <v>7</v>
      </c>
      <c r="N3646">
        <v>2</v>
      </c>
      <c r="O3646" t="s">
        <v>10903</v>
      </c>
      <c r="P3646">
        <v>5</v>
      </c>
      <c r="Q3646">
        <v>6</v>
      </c>
    </row>
    <row r="3647" spans="1:17" x14ac:dyDescent="0.25">
      <c r="A3647" s="43">
        <v>3645</v>
      </c>
      <c r="B3647" t="s">
        <v>10904</v>
      </c>
      <c r="C3647" t="s">
        <v>10905</v>
      </c>
      <c r="D3647">
        <v>997560</v>
      </c>
      <c r="E3647">
        <v>120</v>
      </c>
      <c r="F3647">
        <v>108</v>
      </c>
      <c r="G3647">
        <v>108</v>
      </c>
      <c r="J3647">
        <v>1966</v>
      </c>
      <c r="L3647">
        <v>2</v>
      </c>
      <c r="M3647">
        <v>7</v>
      </c>
      <c r="N3647">
        <v>2</v>
      </c>
      <c r="O3647" t="s">
        <v>10906</v>
      </c>
      <c r="P3647">
        <v>5</v>
      </c>
      <c r="Q3647">
        <v>6</v>
      </c>
    </row>
    <row r="3648" spans="1:17" x14ac:dyDescent="0.25">
      <c r="A3648" s="43">
        <v>3646</v>
      </c>
      <c r="B3648" t="s">
        <v>10907</v>
      </c>
      <c r="C3648" t="s">
        <v>10908</v>
      </c>
      <c r="D3648">
        <v>995861</v>
      </c>
      <c r="E3648">
        <v>120</v>
      </c>
      <c r="F3648">
        <v>120</v>
      </c>
      <c r="G3648">
        <v>120</v>
      </c>
      <c r="J3648">
        <v>1964</v>
      </c>
      <c r="K3648">
        <v>1985</v>
      </c>
      <c r="L3648">
        <v>2</v>
      </c>
      <c r="M3648">
        <v>3</v>
      </c>
      <c r="N3648">
        <v>2</v>
      </c>
      <c r="O3648" t="s">
        <v>10909</v>
      </c>
      <c r="P3648">
        <v>5</v>
      </c>
      <c r="Q3648">
        <v>6</v>
      </c>
    </row>
    <row r="3649" spans="1:17" x14ac:dyDescent="0.25">
      <c r="A3649" s="43">
        <v>3647</v>
      </c>
      <c r="B3649" t="s">
        <v>10910</v>
      </c>
      <c r="C3649" t="s">
        <v>10911</v>
      </c>
      <c r="D3649">
        <v>993892</v>
      </c>
      <c r="E3649">
        <v>120</v>
      </c>
      <c r="F3649">
        <v>90</v>
      </c>
      <c r="G3649">
        <v>146</v>
      </c>
      <c r="J3649">
        <v>1967</v>
      </c>
      <c r="K3649">
        <v>1987</v>
      </c>
      <c r="L3649">
        <v>1</v>
      </c>
      <c r="O3649" t="s">
        <v>10912</v>
      </c>
      <c r="P3649">
        <v>5</v>
      </c>
      <c r="Q3649">
        <v>6</v>
      </c>
    </row>
    <row r="3650" spans="1:17" x14ac:dyDescent="0.25">
      <c r="A3650" s="43">
        <v>3648</v>
      </c>
      <c r="B3650" t="s">
        <v>10913</v>
      </c>
      <c r="C3650" t="s">
        <v>10914</v>
      </c>
      <c r="D3650">
        <v>996279</v>
      </c>
      <c r="E3650">
        <v>120</v>
      </c>
      <c r="F3650">
        <v>116</v>
      </c>
      <c r="G3650">
        <v>116</v>
      </c>
      <c r="J3650">
        <v>1966</v>
      </c>
      <c r="L3650">
        <v>2</v>
      </c>
      <c r="M3650">
        <v>7</v>
      </c>
      <c r="O3650" t="s">
        <v>10915</v>
      </c>
      <c r="P3650">
        <v>5</v>
      </c>
      <c r="Q3650">
        <v>6</v>
      </c>
    </row>
    <row r="3651" spans="1:17" x14ac:dyDescent="0.25">
      <c r="A3651" s="43">
        <v>3649</v>
      </c>
      <c r="B3651" t="s">
        <v>10916</v>
      </c>
      <c r="C3651" t="s">
        <v>10917</v>
      </c>
      <c r="D3651">
        <v>997001</v>
      </c>
      <c r="E3651">
        <v>120</v>
      </c>
      <c r="F3651">
        <v>91</v>
      </c>
      <c r="G3651">
        <v>147</v>
      </c>
      <c r="J3651">
        <v>2007</v>
      </c>
      <c r="L3651">
        <v>5</v>
      </c>
      <c r="M3651">
        <v>1</v>
      </c>
      <c r="N3651">
        <v>2</v>
      </c>
      <c r="O3651" t="s">
        <v>10918</v>
      </c>
      <c r="P3651">
        <v>5</v>
      </c>
      <c r="Q3651">
        <v>6</v>
      </c>
    </row>
    <row r="3652" spans="1:17" x14ac:dyDescent="0.25">
      <c r="A3652" s="43">
        <v>3650</v>
      </c>
      <c r="B3652" t="s">
        <v>10919</v>
      </c>
      <c r="C3652" t="s">
        <v>10920</v>
      </c>
      <c r="D3652">
        <v>997288</v>
      </c>
      <c r="E3652">
        <v>130</v>
      </c>
      <c r="F3652">
        <v>61</v>
      </c>
      <c r="G3652">
        <v>109</v>
      </c>
      <c r="J3652">
        <v>1978</v>
      </c>
      <c r="L3652">
        <v>1</v>
      </c>
      <c r="O3652" t="s">
        <v>10921</v>
      </c>
      <c r="P3652">
        <v>5</v>
      </c>
      <c r="Q3652">
        <v>6</v>
      </c>
    </row>
    <row r="3653" spans="1:17" x14ac:dyDescent="0.25">
      <c r="A3653" s="43">
        <v>3651</v>
      </c>
      <c r="B3653" t="s">
        <v>10922</v>
      </c>
      <c r="C3653" t="s">
        <v>10923</v>
      </c>
      <c r="D3653">
        <v>996296</v>
      </c>
      <c r="E3653">
        <v>130</v>
      </c>
      <c r="F3653">
        <v>114</v>
      </c>
      <c r="G3653">
        <v>94</v>
      </c>
      <c r="J3653">
        <v>1959</v>
      </c>
      <c r="K3653">
        <v>1994</v>
      </c>
      <c r="L3653">
        <v>2</v>
      </c>
      <c r="M3653">
        <v>7</v>
      </c>
      <c r="O3653" t="s">
        <v>10924</v>
      </c>
      <c r="P3653">
        <v>5</v>
      </c>
      <c r="Q3653">
        <v>6</v>
      </c>
    </row>
    <row r="3654" spans="1:17" x14ac:dyDescent="0.25">
      <c r="A3654" s="43">
        <v>3652</v>
      </c>
      <c r="B3654" t="s">
        <v>10925</v>
      </c>
      <c r="C3654" t="s">
        <v>10926</v>
      </c>
      <c r="D3654">
        <v>994171</v>
      </c>
      <c r="E3654">
        <v>120</v>
      </c>
      <c r="F3654">
        <v>168</v>
      </c>
      <c r="G3654">
        <v>143</v>
      </c>
      <c r="H3654">
        <v>25</v>
      </c>
      <c r="J3654">
        <v>1969</v>
      </c>
      <c r="L3654">
        <v>1</v>
      </c>
      <c r="O3654" t="s">
        <v>10927</v>
      </c>
      <c r="P3654">
        <v>5</v>
      </c>
      <c r="Q3654">
        <v>6</v>
      </c>
    </row>
    <row r="3655" spans="1:17" x14ac:dyDescent="0.25">
      <c r="A3655" s="43">
        <v>3653</v>
      </c>
      <c r="B3655" t="s">
        <v>10928</v>
      </c>
      <c r="C3655" t="s">
        <v>10929</v>
      </c>
      <c r="D3655">
        <v>994493</v>
      </c>
      <c r="E3655">
        <v>130</v>
      </c>
      <c r="F3655">
        <v>79</v>
      </c>
      <c r="G3655">
        <v>131</v>
      </c>
      <c r="J3655">
        <v>1975</v>
      </c>
      <c r="L3655">
        <v>1</v>
      </c>
      <c r="N3655">
        <v>0</v>
      </c>
      <c r="O3655" t="s">
        <v>10930</v>
      </c>
      <c r="P3655">
        <v>5</v>
      </c>
      <c r="Q3655">
        <v>6</v>
      </c>
    </row>
    <row r="3656" spans="1:17" x14ac:dyDescent="0.25">
      <c r="A3656" s="43">
        <v>3654</v>
      </c>
      <c r="B3656" t="s">
        <v>10931</v>
      </c>
      <c r="C3656" t="s">
        <v>10932</v>
      </c>
      <c r="D3656">
        <v>996794</v>
      </c>
      <c r="E3656">
        <v>130</v>
      </c>
      <c r="F3656">
        <v>61</v>
      </c>
      <c r="G3656">
        <v>109</v>
      </c>
      <c r="J3656">
        <v>1978</v>
      </c>
      <c r="L3656">
        <v>1</v>
      </c>
      <c r="O3656" t="s">
        <v>10933</v>
      </c>
      <c r="P3656">
        <v>5</v>
      </c>
      <c r="Q3656">
        <v>6</v>
      </c>
    </row>
    <row r="3657" spans="1:17" x14ac:dyDescent="0.25">
      <c r="A3657" s="43">
        <v>3655</v>
      </c>
      <c r="B3657" t="s">
        <v>10934</v>
      </c>
      <c r="C3657" t="s">
        <v>10935</v>
      </c>
      <c r="D3657">
        <v>997387</v>
      </c>
      <c r="E3657">
        <v>120</v>
      </c>
      <c r="F3657">
        <v>120</v>
      </c>
      <c r="G3657">
        <v>120</v>
      </c>
      <c r="J3657">
        <v>1964</v>
      </c>
      <c r="L3657">
        <v>2</v>
      </c>
      <c r="M3657">
        <v>7</v>
      </c>
      <c r="O3657" t="s">
        <v>10936</v>
      </c>
      <c r="P3657">
        <v>5</v>
      </c>
      <c r="Q3657">
        <v>6</v>
      </c>
    </row>
    <row r="3658" spans="1:17" x14ac:dyDescent="0.25">
      <c r="A3658" s="43">
        <v>3656</v>
      </c>
      <c r="B3658" t="s">
        <v>10937</v>
      </c>
      <c r="C3658" t="s">
        <v>10938</v>
      </c>
      <c r="D3658">
        <v>994114</v>
      </c>
      <c r="E3658">
        <v>120</v>
      </c>
      <c r="F3658">
        <v>109</v>
      </c>
      <c r="G3658">
        <v>109</v>
      </c>
      <c r="J3658">
        <v>1974</v>
      </c>
      <c r="L3658">
        <v>2</v>
      </c>
      <c r="M3658">
        <v>7</v>
      </c>
      <c r="O3658" t="s">
        <v>10939</v>
      </c>
      <c r="P3658">
        <v>5</v>
      </c>
      <c r="Q3658">
        <v>6</v>
      </c>
    </row>
    <row r="3659" spans="1:17" x14ac:dyDescent="0.25">
      <c r="A3659" s="43">
        <v>3657</v>
      </c>
      <c r="B3659" t="s">
        <v>10940</v>
      </c>
      <c r="C3659" t="s">
        <v>10941</v>
      </c>
      <c r="D3659">
        <v>100133742</v>
      </c>
      <c r="E3659">
        <v>131</v>
      </c>
      <c r="F3659">
        <v>130</v>
      </c>
      <c r="G3659">
        <v>130</v>
      </c>
      <c r="J3659">
        <v>2019</v>
      </c>
      <c r="L3659">
        <v>2</v>
      </c>
      <c r="M3659">
        <v>7</v>
      </c>
      <c r="O3659" t="s">
        <v>10942</v>
      </c>
      <c r="P3659">
        <v>5</v>
      </c>
      <c r="Q3659">
        <v>6</v>
      </c>
    </row>
    <row r="3660" spans="1:17" x14ac:dyDescent="0.25">
      <c r="A3660" s="43">
        <v>3658</v>
      </c>
      <c r="B3660" t="s">
        <v>10943</v>
      </c>
      <c r="C3660" t="s">
        <v>10944</v>
      </c>
      <c r="D3660">
        <v>993966</v>
      </c>
      <c r="E3660">
        <v>120</v>
      </c>
      <c r="F3660">
        <v>149</v>
      </c>
      <c r="G3660">
        <v>149</v>
      </c>
      <c r="J3660">
        <v>1967</v>
      </c>
      <c r="L3660">
        <v>1</v>
      </c>
      <c r="O3660" t="s">
        <v>10945</v>
      </c>
      <c r="P3660">
        <v>5</v>
      </c>
      <c r="Q3660">
        <v>6</v>
      </c>
    </row>
    <row r="3661" spans="1:17" x14ac:dyDescent="0.25">
      <c r="A3661" s="43">
        <v>3659</v>
      </c>
      <c r="B3661" t="s">
        <v>10946</v>
      </c>
      <c r="C3661" t="s">
        <v>10947</v>
      </c>
      <c r="D3661">
        <v>100089013</v>
      </c>
      <c r="E3661">
        <v>130</v>
      </c>
      <c r="F3661">
        <v>115</v>
      </c>
      <c r="G3661">
        <v>115</v>
      </c>
      <c r="J3661">
        <v>2015</v>
      </c>
      <c r="L3661">
        <v>1</v>
      </c>
      <c r="O3661" t="s">
        <v>10948</v>
      </c>
      <c r="P3661">
        <v>5</v>
      </c>
      <c r="Q3661">
        <v>6</v>
      </c>
    </row>
    <row r="3662" spans="1:17" x14ac:dyDescent="0.25">
      <c r="A3662" s="43">
        <v>3660</v>
      </c>
      <c r="B3662" t="s">
        <v>10949</v>
      </c>
      <c r="C3662" t="s">
        <v>10950</v>
      </c>
      <c r="D3662">
        <v>995444</v>
      </c>
      <c r="E3662">
        <v>130</v>
      </c>
      <c r="F3662">
        <v>107</v>
      </c>
      <c r="G3662">
        <v>107</v>
      </c>
      <c r="J3662">
        <v>1970</v>
      </c>
      <c r="L3662">
        <v>1</v>
      </c>
      <c r="N3662">
        <v>2</v>
      </c>
      <c r="O3662" t="s">
        <v>10951</v>
      </c>
      <c r="P3662">
        <v>5</v>
      </c>
      <c r="Q3662">
        <v>6</v>
      </c>
    </row>
    <row r="3663" spans="1:17" x14ac:dyDescent="0.25">
      <c r="A3663" s="43">
        <v>3661</v>
      </c>
      <c r="B3663" t="s">
        <v>10952</v>
      </c>
      <c r="C3663" t="s">
        <v>10953</v>
      </c>
      <c r="D3663">
        <v>995461</v>
      </c>
      <c r="E3663">
        <v>120</v>
      </c>
      <c r="F3663">
        <v>150</v>
      </c>
      <c r="G3663">
        <v>134</v>
      </c>
      <c r="J3663">
        <v>1972</v>
      </c>
      <c r="K3663">
        <v>1987</v>
      </c>
      <c r="L3663">
        <v>2</v>
      </c>
      <c r="M3663">
        <v>7</v>
      </c>
      <c r="N3663">
        <v>2</v>
      </c>
      <c r="O3663" t="s">
        <v>10954</v>
      </c>
      <c r="P3663">
        <v>5</v>
      </c>
      <c r="Q3663">
        <v>6</v>
      </c>
    </row>
    <row r="3664" spans="1:17" x14ac:dyDescent="0.25">
      <c r="A3664" s="43">
        <v>3662</v>
      </c>
      <c r="B3664" t="s">
        <v>10955</v>
      </c>
      <c r="C3664" t="s">
        <v>10956</v>
      </c>
      <c r="D3664">
        <v>997439</v>
      </c>
      <c r="E3664">
        <v>120</v>
      </c>
      <c r="F3664">
        <v>111</v>
      </c>
      <c r="G3664">
        <v>183</v>
      </c>
      <c r="J3664">
        <v>1970</v>
      </c>
      <c r="L3664">
        <v>2</v>
      </c>
      <c r="M3664">
        <v>7</v>
      </c>
      <c r="O3664" t="s">
        <v>10957</v>
      </c>
      <c r="P3664">
        <v>5</v>
      </c>
      <c r="Q3664">
        <v>6</v>
      </c>
    </row>
    <row r="3665" spans="1:17" x14ac:dyDescent="0.25">
      <c r="A3665" s="43">
        <v>3663</v>
      </c>
      <c r="B3665" t="s">
        <v>10958</v>
      </c>
      <c r="C3665" t="s">
        <v>10959</v>
      </c>
      <c r="D3665">
        <v>994807</v>
      </c>
      <c r="E3665">
        <v>130</v>
      </c>
      <c r="F3665">
        <v>104</v>
      </c>
      <c r="G3665">
        <v>104</v>
      </c>
      <c r="J3665">
        <v>1993</v>
      </c>
      <c r="L3665">
        <v>1</v>
      </c>
      <c r="O3665" t="s">
        <v>10960</v>
      </c>
      <c r="P3665">
        <v>5</v>
      </c>
      <c r="Q3665">
        <v>6</v>
      </c>
    </row>
    <row r="3666" spans="1:17" x14ac:dyDescent="0.25">
      <c r="A3666" s="43">
        <v>3664</v>
      </c>
      <c r="B3666" t="s">
        <v>10961</v>
      </c>
      <c r="C3666" t="s">
        <v>10962</v>
      </c>
      <c r="D3666">
        <v>995103</v>
      </c>
      <c r="E3666">
        <v>130</v>
      </c>
      <c r="F3666">
        <v>110</v>
      </c>
      <c r="G3666">
        <v>110</v>
      </c>
      <c r="J3666">
        <v>1973</v>
      </c>
      <c r="L3666">
        <v>1</v>
      </c>
      <c r="O3666" t="s">
        <v>10963</v>
      </c>
      <c r="P3666">
        <v>5</v>
      </c>
      <c r="Q3666">
        <v>6</v>
      </c>
    </row>
    <row r="3667" spans="1:17" x14ac:dyDescent="0.25">
      <c r="A3667" s="43">
        <v>3665</v>
      </c>
      <c r="B3667" t="s">
        <v>10964</v>
      </c>
      <c r="C3667" t="s">
        <v>10965</v>
      </c>
      <c r="D3667">
        <v>995925</v>
      </c>
      <c r="E3667">
        <v>120</v>
      </c>
      <c r="F3667">
        <v>87</v>
      </c>
      <c r="G3667">
        <v>133</v>
      </c>
      <c r="J3667">
        <v>1953</v>
      </c>
      <c r="K3667">
        <v>1973</v>
      </c>
      <c r="L3667">
        <v>2</v>
      </c>
      <c r="M3667">
        <v>7</v>
      </c>
      <c r="N3667">
        <v>2</v>
      </c>
      <c r="O3667" t="s">
        <v>10966</v>
      </c>
      <c r="P3667">
        <v>5</v>
      </c>
      <c r="Q3667">
        <v>6</v>
      </c>
    </row>
    <row r="3668" spans="1:17" x14ac:dyDescent="0.25">
      <c r="A3668" s="43">
        <v>3666</v>
      </c>
      <c r="B3668" t="s">
        <v>10967</v>
      </c>
      <c r="C3668" t="s">
        <v>10968</v>
      </c>
      <c r="D3668">
        <v>995330</v>
      </c>
      <c r="E3668">
        <v>120</v>
      </c>
      <c r="F3668">
        <v>184</v>
      </c>
      <c r="G3668">
        <v>184</v>
      </c>
      <c r="J3668">
        <v>1970</v>
      </c>
      <c r="K3668">
        <v>1991</v>
      </c>
      <c r="L3668">
        <v>2</v>
      </c>
      <c r="M3668">
        <v>7</v>
      </c>
      <c r="N3668">
        <v>2</v>
      </c>
      <c r="O3668" t="s">
        <v>10969</v>
      </c>
      <c r="P3668">
        <v>5</v>
      </c>
      <c r="Q3668">
        <v>6</v>
      </c>
    </row>
    <row r="3669" spans="1:17" x14ac:dyDescent="0.25">
      <c r="A3669" s="43">
        <v>3667</v>
      </c>
      <c r="B3669" t="s">
        <v>10970</v>
      </c>
      <c r="C3669" t="s">
        <v>10971</v>
      </c>
      <c r="D3669">
        <v>997442</v>
      </c>
      <c r="E3669">
        <v>120</v>
      </c>
      <c r="F3669">
        <v>232</v>
      </c>
      <c r="G3669">
        <v>183</v>
      </c>
      <c r="J3669">
        <v>2014</v>
      </c>
      <c r="L3669">
        <v>5</v>
      </c>
      <c r="M3669">
        <v>1</v>
      </c>
      <c r="O3669" t="s">
        <v>10972</v>
      </c>
      <c r="P3669">
        <v>5</v>
      </c>
      <c r="Q3669">
        <v>6</v>
      </c>
    </row>
    <row r="3670" spans="1:17" x14ac:dyDescent="0.25">
      <c r="A3670" s="43">
        <v>3668</v>
      </c>
      <c r="B3670" t="s">
        <v>10973</v>
      </c>
      <c r="C3670" t="s">
        <v>10974</v>
      </c>
      <c r="D3670">
        <v>2516395</v>
      </c>
      <c r="E3670">
        <v>120</v>
      </c>
      <c r="F3670">
        <v>114</v>
      </c>
      <c r="G3670">
        <v>114</v>
      </c>
      <c r="J3670">
        <v>1999</v>
      </c>
      <c r="L3670">
        <v>1</v>
      </c>
      <c r="O3670" t="s">
        <v>10975</v>
      </c>
      <c r="P3670">
        <v>5</v>
      </c>
      <c r="Q3670">
        <v>6</v>
      </c>
    </row>
    <row r="3671" spans="1:17" x14ac:dyDescent="0.25">
      <c r="A3671" s="43">
        <v>3669</v>
      </c>
      <c r="B3671" t="s">
        <v>10976</v>
      </c>
      <c r="C3671" t="s">
        <v>10977</v>
      </c>
      <c r="D3671">
        <v>993767</v>
      </c>
      <c r="E3671">
        <v>120</v>
      </c>
      <c r="F3671">
        <v>109</v>
      </c>
      <c r="G3671">
        <v>109</v>
      </c>
      <c r="J3671">
        <v>1973</v>
      </c>
      <c r="L3671">
        <v>2</v>
      </c>
      <c r="M3671">
        <v>7</v>
      </c>
      <c r="O3671" t="s">
        <v>10978</v>
      </c>
      <c r="P3671">
        <v>5</v>
      </c>
      <c r="Q3671">
        <v>6</v>
      </c>
    </row>
    <row r="3672" spans="1:17" x14ac:dyDescent="0.25">
      <c r="A3672" s="43">
        <v>3670</v>
      </c>
      <c r="B3672" t="s">
        <v>10979</v>
      </c>
      <c r="C3672" t="s">
        <v>10980</v>
      </c>
      <c r="D3672">
        <v>996569</v>
      </c>
      <c r="E3672">
        <v>120</v>
      </c>
      <c r="F3672">
        <v>147</v>
      </c>
      <c r="G3672">
        <v>147</v>
      </c>
      <c r="J3672">
        <v>1960</v>
      </c>
      <c r="K3672">
        <v>1980</v>
      </c>
      <c r="L3672">
        <v>2</v>
      </c>
      <c r="M3672">
        <v>7</v>
      </c>
      <c r="N3672">
        <v>2</v>
      </c>
      <c r="O3672" t="s">
        <v>10981</v>
      </c>
      <c r="P3672">
        <v>5</v>
      </c>
      <c r="Q3672">
        <v>6</v>
      </c>
    </row>
    <row r="3673" spans="1:17" x14ac:dyDescent="0.25">
      <c r="A3673" s="43">
        <v>3671</v>
      </c>
      <c r="B3673" t="s">
        <v>10982</v>
      </c>
      <c r="C3673" t="s">
        <v>10983</v>
      </c>
      <c r="D3673">
        <v>995152</v>
      </c>
      <c r="E3673">
        <v>130</v>
      </c>
      <c r="F3673">
        <v>101</v>
      </c>
      <c r="G3673">
        <v>101</v>
      </c>
      <c r="J3673">
        <v>1977</v>
      </c>
      <c r="L3673">
        <v>1</v>
      </c>
      <c r="N3673">
        <v>0</v>
      </c>
      <c r="O3673" t="s">
        <v>10984</v>
      </c>
      <c r="P3673">
        <v>5</v>
      </c>
      <c r="Q3673">
        <v>6</v>
      </c>
    </row>
    <row r="3674" spans="1:17" x14ac:dyDescent="0.25">
      <c r="A3674" s="43">
        <v>3672</v>
      </c>
      <c r="B3674" t="s">
        <v>10985</v>
      </c>
      <c r="C3674" t="s">
        <v>10986</v>
      </c>
      <c r="D3674">
        <v>996551</v>
      </c>
      <c r="E3674">
        <v>120</v>
      </c>
      <c r="F3674">
        <v>93</v>
      </c>
      <c r="G3674">
        <v>168</v>
      </c>
      <c r="J3674">
        <v>1962</v>
      </c>
      <c r="K3674">
        <v>1985</v>
      </c>
      <c r="L3674">
        <v>2</v>
      </c>
      <c r="M3674">
        <v>7</v>
      </c>
      <c r="N3674">
        <v>2</v>
      </c>
      <c r="O3674" t="s">
        <v>10987</v>
      </c>
      <c r="P3674">
        <v>5</v>
      </c>
      <c r="Q3674">
        <v>6</v>
      </c>
    </row>
    <row r="3675" spans="1:17" x14ac:dyDescent="0.25">
      <c r="A3675" s="43">
        <v>3673</v>
      </c>
      <c r="B3675" t="s">
        <v>10988</v>
      </c>
      <c r="C3675" t="s">
        <v>10989</v>
      </c>
      <c r="D3675">
        <v>997425</v>
      </c>
      <c r="E3675">
        <v>120</v>
      </c>
      <c r="F3675">
        <v>122</v>
      </c>
      <c r="G3675">
        <v>122</v>
      </c>
      <c r="J3675">
        <v>1960</v>
      </c>
      <c r="L3675">
        <v>2</v>
      </c>
      <c r="M3675">
        <v>7</v>
      </c>
      <c r="N3675">
        <v>2</v>
      </c>
      <c r="O3675" t="s">
        <v>10990</v>
      </c>
      <c r="P3675">
        <v>5</v>
      </c>
      <c r="Q3675">
        <v>6</v>
      </c>
    </row>
    <row r="3676" spans="1:17" x14ac:dyDescent="0.25">
      <c r="A3676" s="43">
        <v>3674</v>
      </c>
      <c r="B3676" t="s">
        <v>10991</v>
      </c>
      <c r="C3676" t="s">
        <v>10992</v>
      </c>
      <c r="D3676">
        <v>997625</v>
      </c>
      <c r="E3676">
        <v>120</v>
      </c>
      <c r="F3676">
        <v>183</v>
      </c>
      <c r="G3676">
        <v>183</v>
      </c>
      <c r="J3676">
        <v>1979</v>
      </c>
      <c r="L3676">
        <v>2</v>
      </c>
      <c r="M3676">
        <v>7</v>
      </c>
      <c r="N3676">
        <v>90</v>
      </c>
      <c r="O3676" t="s">
        <v>10993</v>
      </c>
      <c r="P3676">
        <v>5</v>
      </c>
      <c r="Q3676">
        <v>6</v>
      </c>
    </row>
    <row r="3677" spans="1:17" x14ac:dyDescent="0.25">
      <c r="A3677" s="43">
        <v>3675</v>
      </c>
      <c r="B3677" t="s">
        <v>10994</v>
      </c>
      <c r="C3677" t="s">
        <v>10995</v>
      </c>
      <c r="D3677">
        <v>997631</v>
      </c>
      <c r="E3677">
        <v>120</v>
      </c>
      <c r="F3677">
        <v>116</v>
      </c>
      <c r="G3677">
        <v>116</v>
      </c>
      <c r="J3677">
        <v>1977</v>
      </c>
      <c r="L3677">
        <v>2</v>
      </c>
      <c r="M3677">
        <v>7</v>
      </c>
      <c r="O3677" t="s">
        <v>10996</v>
      </c>
      <c r="P3677">
        <v>5</v>
      </c>
      <c r="Q3677">
        <v>6</v>
      </c>
    </row>
    <row r="3678" spans="1:17" x14ac:dyDescent="0.25">
      <c r="A3678" s="43">
        <v>3676</v>
      </c>
      <c r="B3678" t="s">
        <v>10997</v>
      </c>
      <c r="C3678" t="s">
        <v>10998</v>
      </c>
      <c r="D3678">
        <v>996413</v>
      </c>
      <c r="E3678">
        <v>120</v>
      </c>
      <c r="F3678">
        <v>116</v>
      </c>
      <c r="G3678">
        <v>183</v>
      </c>
      <c r="J3678">
        <v>1873</v>
      </c>
      <c r="L3678">
        <v>6</v>
      </c>
      <c r="M3678">
        <v>7</v>
      </c>
      <c r="O3678" t="s">
        <v>10999</v>
      </c>
      <c r="P3678">
        <v>5</v>
      </c>
      <c r="Q3678">
        <v>6</v>
      </c>
    </row>
    <row r="3679" spans="1:17" x14ac:dyDescent="0.25">
      <c r="A3679" s="43">
        <v>3677</v>
      </c>
      <c r="B3679" t="s">
        <v>11000</v>
      </c>
      <c r="C3679" t="s">
        <v>11001</v>
      </c>
      <c r="D3679">
        <v>995736</v>
      </c>
      <c r="E3679">
        <v>120</v>
      </c>
      <c r="F3679">
        <v>136</v>
      </c>
      <c r="G3679">
        <v>136</v>
      </c>
      <c r="J3679">
        <v>1972</v>
      </c>
      <c r="L3679">
        <v>7</v>
      </c>
      <c r="M3679">
        <v>1</v>
      </c>
      <c r="O3679" t="s">
        <v>11002</v>
      </c>
      <c r="P3679">
        <v>5</v>
      </c>
      <c r="Q3679">
        <v>6</v>
      </c>
    </row>
    <row r="3680" spans="1:17" x14ac:dyDescent="0.25">
      <c r="A3680" s="43">
        <v>3678</v>
      </c>
      <c r="B3680" t="s">
        <v>11003</v>
      </c>
      <c r="C3680" t="s">
        <v>1301</v>
      </c>
      <c r="D3680">
        <v>996661</v>
      </c>
      <c r="E3680">
        <v>334</v>
      </c>
      <c r="F3680">
        <v>29</v>
      </c>
      <c r="H3680">
        <v>29</v>
      </c>
      <c r="J3680">
        <v>1920</v>
      </c>
      <c r="L3680">
        <v>2</v>
      </c>
      <c r="M3680">
        <v>7</v>
      </c>
      <c r="O3680" t="s">
        <v>11004</v>
      </c>
      <c r="P3680">
        <v>5</v>
      </c>
      <c r="Q3680">
        <v>6</v>
      </c>
    </row>
    <row r="3681" spans="1:17" x14ac:dyDescent="0.25">
      <c r="A3681" s="43">
        <v>3679</v>
      </c>
      <c r="B3681" t="s">
        <v>11005</v>
      </c>
      <c r="C3681" t="s">
        <v>11006</v>
      </c>
      <c r="D3681">
        <v>994926</v>
      </c>
      <c r="E3681">
        <v>120</v>
      </c>
      <c r="F3681">
        <v>143</v>
      </c>
      <c r="G3681">
        <v>143</v>
      </c>
      <c r="J3681">
        <v>1970</v>
      </c>
      <c r="L3681">
        <v>2</v>
      </c>
      <c r="M3681">
        <v>7</v>
      </c>
      <c r="N3681">
        <v>2</v>
      </c>
      <c r="O3681" t="s">
        <v>11007</v>
      </c>
      <c r="P3681">
        <v>5</v>
      </c>
      <c r="Q3681">
        <v>6</v>
      </c>
    </row>
    <row r="3682" spans="1:17" x14ac:dyDescent="0.25">
      <c r="A3682" s="43">
        <v>3680</v>
      </c>
      <c r="B3682" t="s">
        <v>11008</v>
      </c>
      <c r="C3682" t="s">
        <v>8258</v>
      </c>
      <c r="D3682">
        <v>996412</v>
      </c>
      <c r="E3682">
        <v>233</v>
      </c>
      <c r="F3682">
        <v>260</v>
      </c>
      <c r="H3682">
        <v>260</v>
      </c>
      <c r="J3682">
        <v>1975</v>
      </c>
      <c r="L3682">
        <v>9</v>
      </c>
      <c r="O3682" t="s">
        <v>11009</v>
      </c>
      <c r="P3682">
        <v>5</v>
      </c>
      <c r="Q3682">
        <v>6</v>
      </c>
    </row>
    <row r="3683" spans="1:17" x14ac:dyDescent="0.25">
      <c r="A3683" s="43">
        <v>3681</v>
      </c>
      <c r="B3683" t="s">
        <v>11010</v>
      </c>
      <c r="C3683" t="s">
        <v>4755</v>
      </c>
      <c r="D3683">
        <v>995642</v>
      </c>
      <c r="E3683">
        <v>323</v>
      </c>
      <c r="F3683">
        <v>6792</v>
      </c>
      <c r="H3683">
        <v>6795</v>
      </c>
      <c r="J3683">
        <v>1998</v>
      </c>
      <c r="L3683">
        <v>9</v>
      </c>
      <c r="O3683" t="s">
        <v>11011</v>
      </c>
      <c r="P3683">
        <v>5</v>
      </c>
      <c r="Q3683">
        <v>6</v>
      </c>
    </row>
    <row r="3684" spans="1:17" x14ac:dyDescent="0.25">
      <c r="A3684" s="43">
        <v>3682</v>
      </c>
      <c r="B3684" t="s">
        <v>11012</v>
      </c>
      <c r="C3684" t="s">
        <v>11013</v>
      </c>
      <c r="D3684">
        <v>997554</v>
      </c>
      <c r="E3684">
        <v>120</v>
      </c>
      <c r="F3684">
        <v>127</v>
      </c>
      <c r="G3684">
        <v>127</v>
      </c>
      <c r="J3684">
        <v>1965</v>
      </c>
      <c r="L3684">
        <v>2</v>
      </c>
      <c r="M3684">
        <v>7</v>
      </c>
      <c r="O3684" t="s">
        <v>11014</v>
      </c>
      <c r="P3684">
        <v>5</v>
      </c>
      <c r="Q3684">
        <v>6</v>
      </c>
    </row>
    <row r="3685" spans="1:17" x14ac:dyDescent="0.25">
      <c r="A3685" s="43">
        <v>3683</v>
      </c>
      <c r="B3685" t="s">
        <v>11015</v>
      </c>
      <c r="C3685" t="s">
        <v>11016</v>
      </c>
      <c r="D3685">
        <v>996866</v>
      </c>
      <c r="E3685">
        <v>120</v>
      </c>
      <c r="F3685">
        <v>143</v>
      </c>
      <c r="G3685">
        <v>143</v>
      </c>
      <c r="J3685">
        <v>1966</v>
      </c>
      <c r="K3685">
        <v>1972</v>
      </c>
      <c r="L3685">
        <v>2</v>
      </c>
      <c r="M3685">
        <v>7</v>
      </c>
      <c r="O3685" t="s">
        <v>11017</v>
      </c>
      <c r="P3685">
        <v>5</v>
      </c>
      <c r="Q3685">
        <v>6</v>
      </c>
    </row>
    <row r="3686" spans="1:17" x14ac:dyDescent="0.25">
      <c r="A3686" s="43">
        <v>3684</v>
      </c>
      <c r="B3686" t="s">
        <v>11018</v>
      </c>
      <c r="C3686" t="s">
        <v>11019</v>
      </c>
      <c r="D3686">
        <v>994165</v>
      </c>
      <c r="E3686">
        <v>130</v>
      </c>
      <c r="F3686">
        <v>107</v>
      </c>
      <c r="G3686">
        <v>107</v>
      </c>
      <c r="J3686">
        <v>1967</v>
      </c>
      <c r="K3686">
        <v>1983</v>
      </c>
      <c r="L3686">
        <v>1</v>
      </c>
      <c r="O3686" t="s">
        <v>11020</v>
      </c>
      <c r="P3686">
        <v>5</v>
      </c>
      <c r="Q3686">
        <v>6</v>
      </c>
    </row>
    <row r="3687" spans="1:17" x14ac:dyDescent="0.25">
      <c r="A3687" s="43">
        <v>3685</v>
      </c>
      <c r="B3687" t="s">
        <v>11021</v>
      </c>
      <c r="C3687" t="s">
        <v>11022</v>
      </c>
      <c r="D3687">
        <v>994830</v>
      </c>
      <c r="E3687">
        <v>120</v>
      </c>
      <c r="F3687">
        <v>143</v>
      </c>
      <c r="G3687">
        <v>143</v>
      </c>
      <c r="J3687">
        <v>1971</v>
      </c>
      <c r="L3687">
        <v>2</v>
      </c>
      <c r="M3687">
        <v>7</v>
      </c>
      <c r="O3687" t="s">
        <v>11023</v>
      </c>
      <c r="P3687">
        <v>5</v>
      </c>
      <c r="Q3687">
        <v>6</v>
      </c>
    </row>
    <row r="3688" spans="1:17" x14ac:dyDescent="0.25">
      <c r="A3688" s="43">
        <v>3686</v>
      </c>
      <c r="B3688" t="s">
        <v>11024</v>
      </c>
      <c r="C3688" t="s">
        <v>11025</v>
      </c>
      <c r="D3688">
        <v>994643</v>
      </c>
      <c r="E3688">
        <v>120</v>
      </c>
      <c r="F3688">
        <v>150</v>
      </c>
      <c r="G3688">
        <v>129</v>
      </c>
      <c r="J3688">
        <v>1969</v>
      </c>
      <c r="K3688">
        <v>1985</v>
      </c>
      <c r="L3688">
        <v>2</v>
      </c>
      <c r="M3688">
        <v>7</v>
      </c>
      <c r="O3688" t="s">
        <v>11026</v>
      </c>
      <c r="P3688">
        <v>5</v>
      </c>
      <c r="Q3688">
        <v>6</v>
      </c>
    </row>
    <row r="3689" spans="1:17" x14ac:dyDescent="0.25">
      <c r="A3689" s="43">
        <v>3687</v>
      </c>
      <c r="B3689" t="s">
        <v>11027</v>
      </c>
      <c r="C3689" t="s">
        <v>11028</v>
      </c>
      <c r="D3689">
        <v>994150</v>
      </c>
      <c r="E3689">
        <v>140</v>
      </c>
      <c r="F3689">
        <v>290</v>
      </c>
      <c r="G3689">
        <v>580</v>
      </c>
      <c r="J3689">
        <v>1991</v>
      </c>
      <c r="L3689">
        <v>1</v>
      </c>
      <c r="O3689" t="s">
        <v>11029</v>
      </c>
      <c r="P3689">
        <v>5</v>
      </c>
      <c r="Q3689">
        <v>6</v>
      </c>
    </row>
    <row r="3690" spans="1:17" x14ac:dyDescent="0.25">
      <c r="A3690" s="43">
        <v>3688</v>
      </c>
      <c r="B3690" t="s">
        <v>11030</v>
      </c>
      <c r="C3690" t="s">
        <v>11031</v>
      </c>
      <c r="D3690">
        <v>993655</v>
      </c>
      <c r="E3690">
        <v>120</v>
      </c>
      <c r="F3690">
        <v>109</v>
      </c>
      <c r="G3690">
        <v>109</v>
      </c>
      <c r="J3690">
        <v>1973</v>
      </c>
      <c r="L3690">
        <v>2</v>
      </c>
      <c r="M3690">
        <v>7</v>
      </c>
      <c r="O3690" t="s">
        <v>11032</v>
      </c>
      <c r="P3690">
        <v>5</v>
      </c>
      <c r="Q3690">
        <v>6</v>
      </c>
    </row>
    <row r="3691" spans="1:17" x14ac:dyDescent="0.25">
      <c r="A3691" s="43">
        <v>3689</v>
      </c>
      <c r="B3691" t="s">
        <v>11033</v>
      </c>
      <c r="C3691" t="s">
        <v>11034</v>
      </c>
      <c r="D3691">
        <v>995586</v>
      </c>
      <c r="E3691">
        <v>130</v>
      </c>
      <c r="F3691">
        <v>103</v>
      </c>
      <c r="G3691">
        <v>103</v>
      </c>
      <c r="J3691">
        <v>1977</v>
      </c>
      <c r="L3691">
        <v>1</v>
      </c>
      <c r="N3691">
        <v>0</v>
      </c>
      <c r="O3691" t="s">
        <v>11035</v>
      </c>
      <c r="P3691">
        <v>5</v>
      </c>
      <c r="Q3691">
        <v>6</v>
      </c>
    </row>
    <row r="3692" spans="1:17" x14ac:dyDescent="0.25">
      <c r="A3692" s="43">
        <v>3690</v>
      </c>
      <c r="B3692" t="s">
        <v>11036</v>
      </c>
      <c r="C3692" t="s">
        <v>11037</v>
      </c>
      <c r="D3692">
        <v>2702998</v>
      </c>
      <c r="E3692">
        <v>130</v>
      </c>
      <c r="F3692">
        <v>56</v>
      </c>
      <c r="G3692">
        <v>108</v>
      </c>
      <c r="J3692">
        <v>2008</v>
      </c>
      <c r="L3692">
        <v>2</v>
      </c>
      <c r="M3692">
        <v>7</v>
      </c>
      <c r="N3692">
        <v>90</v>
      </c>
      <c r="O3692" t="s">
        <v>11038</v>
      </c>
      <c r="P3692">
        <v>5</v>
      </c>
      <c r="Q3692">
        <v>6</v>
      </c>
    </row>
    <row r="3693" spans="1:17" x14ac:dyDescent="0.25">
      <c r="A3693" s="43">
        <v>3691</v>
      </c>
      <c r="B3693" t="s">
        <v>11039</v>
      </c>
      <c r="C3693" t="s">
        <v>11040</v>
      </c>
      <c r="D3693">
        <v>994267</v>
      </c>
      <c r="E3693">
        <v>130</v>
      </c>
      <c r="F3693">
        <v>107</v>
      </c>
      <c r="G3693">
        <v>107</v>
      </c>
      <c r="J3693">
        <v>1967</v>
      </c>
      <c r="L3693">
        <v>1</v>
      </c>
      <c r="O3693" t="s">
        <v>11041</v>
      </c>
      <c r="P3693">
        <v>5</v>
      </c>
      <c r="Q3693">
        <v>6</v>
      </c>
    </row>
    <row r="3694" spans="1:17" x14ac:dyDescent="0.25">
      <c r="A3694" s="43">
        <v>3692</v>
      </c>
      <c r="B3694" t="s">
        <v>11042</v>
      </c>
      <c r="C3694" t="s">
        <v>11043</v>
      </c>
      <c r="D3694">
        <v>996270</v>
      </c>
      <c r="E3694">
        <v>120</v>
      </c>
      <c r="F3694">
        <v>120</v>
      </c>
      <c r="G3694">
        <v>120</v>
      </c>
      <c r="J3694">
        <v>1967</v>
      </c>
      <c r="K3694">
        <v>1977</v>
      </c>
      <c r="L3694">
        <v>2</v>
      </c>
      <c r="M3694">
        <v>7</v>
      </c>
      <c r="O3694" t="s">
        <v>11044</v>
      </c>
      <c r="P3694">
        <v>5</v>
      </c>
      <c r="Q3694">
        <v>6</v>
      </c>
    </row>
    <row r="3695" spans="1:17" x14ac:dyDescent="0.25">
      <c r="A3695" s="43">
        <v>3693</v>
      </c>
      <c r="B3695" t="s">
        <v>11045</v>
      </c>
      <c r="C3695" t="s">
        <v>11046</v>
      </c>
      <c r="D3695">
        <v>2556168</v>
      </c>
      <c r="E3695">
        <v>230</v>
      </c>
      <c r="F3695">
        <v>7</v>
      </c>
      <c r="H3695">
        <v>7</v>
      </c>
      <c r="J3695">
        <v>2007</v>
      </c>
      <c r="O3695" t="s">
        <v>11047</v>
      </c>
      <c r="P3695">
        <v>5</v>
      </c>
      <c r="Q3695">
        <v>6</v>
      </c>
    </row>
    <row r="3696" spans="1:17" x14ac:dyDescent="0.25">
      <c r="A3696" s="43">
        <v>3694</v>
      </c>
      <c r="B3696" t="s">
        <v>11048</v>
      </c>
      <c r="C3696" t="s">
        <v>11049</v>
      </c>
      <c r="D3696">
        <v>995260</v>
      </c>
      <c r="E3696">
        <v>130</v>
      </c>
      <c r="F3696">
        <v>75</v>
      </c>
      <c r="G3696">
        <v>125</v>
      </c>
      <c r="J3696">
        <v>1978</v>
      </c>
      <c r="L3696">
        <v>1</v>
      </c>
      <c r="N3696">
        <v>2</v>
      </c>
      <c r="O3696" t="s">
        <v>11050</v>
      </c>
      <c r="P3696">
        <v>5</v>
      </c>
      <c r="Q3696">
        <v>6</v>
      </c>
    </row>
    <row r="3697" spans="1:17" x14ac:dyDescent="0.25">
      <c r="A3697" s="43">
        <v>3695</v>
      </c>
      <c r="B3697" t="s">
        <v>11051</v>
      </c>
      <c r="C3697" t="s">
        <v>11052</v>
      </c>
      <c r="D3697">
        <v>997146</v>
      </c>
      <c r="E3697">
        <v>130</v>
      </c>
      <c r="F3697">
        <v>78</v>
      </c>
      <c r="G3697">
        <v>137</v>
      </c>
      <c r="J3697">
        <v>1964</v>
      </c>
      <c r="L3697">
        <v>2</v>
      </c>
      <c r="M3697">
        <v>7</v>
      </c>
      <c r="O3697" t="s">
        <v>11053</v>
      </c>
      <c r="P3697">
        <v>5</v>
      </c>
      <c r="Q3697">
        <v>6</v>
      </c>
    </row>
    <row r="3698" spans="1:17" x14ac:dyDescent="0.25">
      <c r="A3698" s="43">
        <v>3696</v>
      </c>
      <c r="B3698" t="s">
        <v>11054</v>
      </c>
      <c r="C3698" t="s">
        <v>11055</v>
      </c>
      <c r="D3698">
        <v>997645</v>
      </c>
      <c r="E3698">
        <v>120</v>
      </c>
      <c r="F3698">
        <v>119</v>
      </c>
      <c r="G3698">
        <v>188</v>
      </c>
      <c r="J3698">
        <v>1935</v>
      </c>
      <c r="K3698">
        <v>1947</v>
      </c>
      <c r="L3698">
        <v>2</v>
      </c>
      <c r="M3698">
        <v>7</v>
      </c>
      <c r="N3698">
        <v>2</v>
      </c>
      <c r="O3698" t="s">
        <v>11056</v>
      </c>
      <c r="P3698">
        <v>5</v>
      </c>
      <c r="Q3698">
        <v>6</v>
      </c>
    </row>
    <row r="3699" spans="1:17" x14ac:dyDescent="0.25">
      <c r="A3699" s="43">
        <v>3697</v>
      </c>
      <c r="B3699" t="s">
        <v>11057</v>
      </c>
      <c r="C3699" t="s">
        <v>11058</v>
      </c>
      <c r="D3699">
        <v>996349</v>
      </c>
      <c r="E3699">
        <v>120</v>
      </c>
      <c r="F3699">
        <v>111</v>
      </c>
      <c r="G3699">
        <v>151</v>
      </c>
      <c r="J3699">
        <v>1960</v>
      </c>
      <c r="K3699">
        <v>1992</v>
      </c>
      <c r="L3699">
        <v>2</v>
      </c>
      <c r="M3699">
        <v>7</v>
      </c>
      <c r="N3699">
        <v>2</v>
      </c>
      <c r="O3699" t="s">
        <v>11059</v>
      </c>
      <c r="P3699">
        <v>5</v>
      </c>
      <c r="Q3699">
        <v>6</v>
      </c>
    </row>
    <row r="3700" spans="1:17" x14ac:dyDescent="0.25">
      <c r="A3700" s="43">
        <v>3698</v>
      </c>
      <c r="B3700" t="s">
        <v>11060</v>
      </c>
      <c r="C3700" t="s">
        <v>11061</v>
      </c>
      <c r="D3700">
        <v>995976</v>
      </c>
      <c r="E3700">
        <v>120</v>
      </c>
      <c r="F3700">
        <v>130</v>
      </c>
      <c r="G3700">
        <v>112</v>
      </c>
      <c r="J3700">
        <v>1957</v>
      </c>
      <c r="L3700">
        <v>2</v>
      </c>
      <c r="M3700">
        <v>7</v>
      </c>
      <c r="O3700" t="s">
        <v>11062</v>
      </c>
      <c r="P3700">
        <v>5</v>
      </c>
      <c r="Q3700">
        <v>6</v>
      </c>
    </row>
    <row r="3701" spans="1:17" x14ac:dyDescent="0.25">
      <c r="A3701" s="43">
        <v>3699</v>
      </c>
      <c r="B3701" t="s">
        <v>11063</v>
      </c>
      <c r="C3701" t="s">
        <v>11064</v>
      </c>
      <c r="D3701">
        <v>997712</v>
      </c>
      <c r="E3701">
        <v>120</v>
      </c>
      <c r="F3701">
        <v>134</v>
      </c>
      <c r="G3701">
        <v>160</v>
      </c>
      <c r="J3701">
        <v>1958</v>
      </c>
      <c r="K3701">
        <v>1966</v>
      </c>
      <c r="L3701">
        <v>2</v>
      </c>
      <c r="M3701">
        <v>7</v>
      </c>
      <c r="O3701" t="s">
        <v>11065</v>
      </c>
      <c r="P3701">
        <v>5</v>
      </c>
      <c r="Q3701">
        <v>6</v>
      </c>
    </row>
    <row r="3702" spans="1:17" x14ac:dyDescent="0.25">
      <c r="A3702" s="43">
        <v>3700</v>
      </c>
      <c r="B3702" t="s">
        <v>11066</v>
      </c>
      <c r="C3702" t="s">
        <v>11067</v>
      </c>
      <c r="D3702">
        <v>993887</v>
      </c>
      <c r="E3702">
        <v>120</v>
      </c>
      <c r="F3702">
        <v>142</v>
      </c>
      <c r="G3702">
        <v>119</v>
      </c>
      <c r="J3702">
        <v>1966</v>
      </c>
      <c r="L3702">
        <v>1</v>
      </c>
      <c r="N3702">
        <v>2</v>
      </c>
      <c r="O3702" t="s">
        <v>11068</v>
      </c>
      <c r="P3702">
        <v>5</v>
      </c>
      <c r="Q3702">
        <v>6</v>
      </c>
    </row>
    <row r="3703" spans="1:17" x14ac:dyDescent="0.25">
      <c r="A3703" s="43">
        <v>3701</v>
      </c>
      <c r="B3703" t="s">
        <v>11069</v>
      </c>
      <c r="C3703" t="s">
        <v>11070</v>
      </c>
      <c r="D3703">
        <v>997562</v>
      </c>
      <c r="E3703">
        <v>130</v>
      </c>
      <c r="F3703">
        <v>101</v>
      </c>
      <c r="G3703">
        <v>101</v>
      </c>
      <c r="J3703">
        <v>1964</v>
      </c>
      <c r="L3703">
        <v>2</v>
      </c>
      <c r="M3703">
        <v>3</v>
      </c>
      <c r="N3703">
        <v>2</v>
      </c>
      <c r="O3703" t="s">
        <v>11071</v>
      </c>
      <c r="P3703">
        <v>5</v>
      </c>
      <c r="Q3703">
        <v>6</v>
      </c>
    </row>
    <row r="3704" spans="1:17" x14ac:dyDescent="0.25">
      <c r="A3704" s="43">
        <v>3702</v>
      </c>
      <c r="B3704" t="s">
        <v>11072</v>
      </c>
      <c r="C3704" t="s">
        <v>11073</v>
      </c>
      <c r="D3704">
        <v>996162</v>
      </c>
      <c r="E3704">
        <v>120</v>
      </c>
      <c r="F3704">
        <v>118</v>
      </c>
      <c r="G3704">
        <v>204</v>
      </c>
      <c r="J3704">
        <v>1975</v>
      </c>
      <c r="L3704">
        <v>2</v>
      </c>
      <c r="M3704">
        <v>7</v>
      </c>
      <c r="N3704">
        <v>2</v>
      </c>
      <c r="O3704" t="s">
        <v>11074</v>
      </c>
      <c r="P3704">
        <v>5</v>
      </c>
      <c r="Q3704">
        <v>6</v>
      </c>
    </row>
    <row r="3705" spans="1:17" x14ac:dyDescent="0.25">
      <c r="A3705" s="43">
        <v>3703</v>
      </c>
      <c r="B3705" t="s">
        <v>11075</v>
      </c>
      <c r="C3705" t="s">
        <v>5388</v>
      </c>
      <c r="D3705">
        <v>995727</v>
      </c>
      <c r="E3705">
        <v>223</v>
      </c>
      <c r="F3705">
        <v>194</v>
      </c>
      <c r="H3705">
        <v>194</v>
      </c>
      <c r="J3705">
        <v>2000</v>
      </c>
      <c r="L3705">
        <v>9</v>
      </c>
      <c r="O3705" t="s">
        <v>11076</v>
      </c>
      <c r="P3705">
        <v>5</v>
      </c>
      <c r="Q3705">
        <v>6</v>
      </c>
    </row>
    <row r="3706" spans="1:17" x14ac:dyDescent="0.25">
      <c r="A3706" s="43">
        <v>3704</v>
      </c>
      <c r="B3706" t="s">
        <v>11077</v>
      </c>
      <c r="C3706" t="s">
        <v>11078</v>
      </c>
      <c r="D3706">
        <v>100098585</v>
      </c>
      <c r="E3706">
        <v>131</v>
      </c>
      <c r="F3706">
        <v>130</v>
      </c>
      <c r="G3706">
        <v>130</v>
      </c>
      <c r="J3706">
        <v>2017</v>
      </c>
      <c r="L3706">
        <v>1</v>
      </c>
      <c r="O3706" t="s">
        <v>11079</v>
      </c>
      <c r="P3706">
        <v>5</v>
      </c>
      <c r="Q3706">
        <v>6</v>
      </c>
    </row>
    <row r="3707" spans="1:17" x14ac:dyDescent="0.25">
      <c r="A3707" s="43">
        <v>3705</v>
      </c>
      <c r="B3707" t="s">
        <v>11080</v>
      </c>
      <c r="C3707" t="s">
        <v>11081</v>
      </c>
      <c r="D3707">
        <v>100021906</v>
      </c>
      <c r="E3707">
        <v>130</v>
      </c>
      <c r="F3707">
        <v>61</v>
      </c>
      <c r="G3707">
        <v>121</v>
      </c>
      <c r="J3707">
        <v>2009</v>
      </c>
      <c r="L3707">
        <v>2</v>
      </c>
      <c r="M3707">
        <v>7</v>
      </c>
      <c r="N3707">
        <v>90</v>
      </c>
      <c r="O3707" t="s">
        <v>11082</v>
      </c>
      <c r="P3707">
        <v>5</v>
      </c>
      <c r="Q3707">
        <v>6</v>
      </c>
    </row>
    <row r="3708" spans="1:17" x14ac:dyDescent="0.25">
      <c r="A3708" s="43">
        <v>3706</v>
      </c>
      <c r="B3708" t="s">
        <v>11083</v>
      </c>
      <c r="C3708" t="s">
        <v>11084</v>
      </c>
      <c r="D3708">
        <v>997342</v>
      </c>
      <c r="E3708">
        <v>130</v>
      </c>
      <c r="F3708">
        <v>145</v>
      </c>
      <c r="G3708">
        <v>145</v>
      </c>
      <c r="J3708">
        <v>1967</v>
      </c>
      <c r="L3708">
        <v>1</v>
      </c>
      <c r="O3708" t="s">
        <v>11085</v>
      </c>
      <c r="P3708">
        <v>5</v>
      </c>
      <c r="Q3708">
        <v>6</v>
      </c>
    </row>
    <row r="3709" spans="1:17" x14ac:dyDescent="0.25">
      <c r="A3709" s="43">
        <v>3707</v>
      </c>
      <c r="B3709" t="s">
        <v>11086</v>
      </c>
      <c r="C3709" t="s">
        <v>11087</v>
      </c>
      <c r="D3709">
        <v>994798</v>
      </c>
      <c r="E3709">
        <v>120</v>
      </c>
      <c r="F3709">
        <v>179</v>
      </c>
      <c r="G3709">
        <v>179</v>
      </c>
      <c r="J3709">
        <v>1969</v>
      </c>
      <c r="K3709">
        <v>1975</v>
      </c>
      <c r="L3709">
        <v>2</v>
      </c>
      <c r="M3709">
        <v>7</v>
      </c>
      <c r="O3709" t="s">
        <v>11088</v>
      </c>
      <c r="P3709">
        <v>5</v>
      </c>
      <c r="Q3709">
        <v>6</v>
      </c>
    </row>
    <row r="3710" spans="1:17" x14ac:dyDescent="0.25">
      <c r="A3710" s="43">
        <v>3708</v>
      </c>
      <c r="B3710" t="s">
        <v>11089</v>
      </c>
      <c r="C3710" t="s">
        <v>11090</v>
      </c>
      <c r="D3710">
        <v>996367</v>
      </c>
      <c r="E3710">
        <v>120</v>
      </c>
      <c r="F3710">
        <v>122</v>
      </c>
      <c r="G3710">
        <v>184</v>
      </c>
      <c r="J3710">
        <v>2014</v>
      </c>
      <c r="L3710">
        <v>5</v>
      </c>
      <c r="M3710">
        <v>1</v>
      </c>
      <c r="O3710" t="s">
        <v>11091</v>
      </c>
      <c r="P3710">
        <v>5</v>
      </c>
      <c r="Q3710">
        <v>6</v>
      </c>
    </row>
    <row r="3711" spans="1:17" x14ac:dyDescent="0.25">
      <c r="A3711" s="43">
        <v>3709</v>
      </c>
      <c r="B3711" t="s">
        <v>11092</v>
      </c>
      <c r="C3711" t="s">
        <v>11093</v>
      </c>
      <c r="D3711">
        <v>994544</v>
      </c>
      <c r="E3711">
        <v>130</v>
      </c>
      <c r="F3711">
        <v>90</v>
      </c>
      <c r="G3711">
        <v>90</v>
      </c>
      <c r="J3711">
        <v>1993</v>
      </c>
      <c r="L3711">
        <v>1</v>
      </c>
      <c r="O3711" t="s">
        <v>11094</v>
      </c>
      <c r="P3711">
        <v>5</v>
      </c>
      <c r="Q3711">
        <v>6</v>
      </c>
    </row>
    <row r="3712" spans="1:17" x14ac:dyDescent="0.25">
      <c r="A3712" s="43">
        <v>3710</v>
      </c>
      <c r="B3712" t="s">
        <v>11095</v>
      </c>
      <c r="C3712" t="s">
        <v>11096</v>
      </c>
      <c r="D3712">
        <v>996989</v>
      </c>
      <c r="E3712">
        <v>130</v>
      </c>
      <c r="F3712">
        <v>59</v>
      </c>
      <c r="G3712">
        <v>104</v>
      </c>
      <c r="J3712">
        <v>1977</v>
      </c>
      <c r="L3712">
        <v>1</v>
      </c>
      <c r="O3712" t="s">
        <v>11097</v>
      </c>
      <c r="P3712">
        <v>5</v>
      </c>
      <c r="Q3712">
        <v>6</v>
      </c>
    </row>
    <row r="3713" spans="1:17" x14ac:dyDescent="0.25">
      <c r="A3713" s="43">
        <v>3711</v>
      </c>
      <c r="B3713" t="s">
        <v>11098</v>
      </c>
      <c r="C3713" t="s">
        <v>11099</v>
      </c>
      <c r="D3713">
        <v>995775</v>
      </c>
      <c r="E3713">
        <v>120</v>
      </c>
      <c r="F3713">
        <v>137</v>
      </c>
      <c r="G3713">
        <v>137</v>
      </c>
      <c r="J3713">
        <v>1982</v>
      </c>
      <c r="L3713">
        <v>7</v>
      </c>
      <c r="M3713">
        <v>1</v>
      </c>
      <c r="O3713" t="s">
        <v>11100</v>
      </c>
      <c r="P3713">
        <v>5</v>
      </c>
      <c r="Q3713">
        <v>6</v>
      </c>
    </row>
    <row r="3714" spans="1:17" x14ac:dyDescent="0.25">
      <c r="A3714" s="43">
        <v>3712</v>
      </c>
      <c r="B3714" t="s">
        <v>11101</v>
      </c>
      <c r="C3714" t="s">
        <v>11102</v>
      </c>
      <c r="D3714">
        <v>993692</v>
      </c>
      <c r="E3714">
        <v>120</v>
      </c>
      <c r="F3714">
        <v>172</v>
      </c>
      <c r="G3714">
        <v>172</v>
      </c>
      <c r="J3714">
        <v>1969</v>
      </c>
      <c r="K3714">
        <v>1972</v>
      </c>
      <c r="L3714">
        <v>2</v>
      </c>
      <c r="M3714">
        <v>7</v>
      </c>
      <c r="O3714" t="s">
        <v>11103</v>
      </c>
      <c r="P3714">
        <v>5</v>
      </c>
      <c r="Q3714">
        <v>6</v>
      </c>
    </row>
    <row r="3715" spans="1:17" x14ac:dyDescent="0.25">
      <c r="A3715" s="43">
        <v>3713</v>
      </c>
      <c r="B3715" t="s">
        <v>11104</v>
      </c>
      <c r="C3715" t="s">
        <v>11105</v>
      </c>
      <c r="D3715">
        <v>994196</v>
      </c>
      <c r="E3715">
        <v>120</v>
      </c>
      <c r="F3715">
        <v>135</v>
      </c>
      <c r="G3715">
        <v>135</v>
      </c>
      <c r="J3715">
        <v>1969</v>
      </c>
      <c r="L3715">
        <v>1</v>
      </c>
      <c r="O3715" t="s">
        <v>11106</v>
      </c>
      <c r="P3715">
        <v>5</v>
      </c>
      <c r="Q3715">
        <v>6</v>
      </c>
    </row>
    <row r="3716" spans="1:17" x14ac:dyDescent="0.25">
      <c r="A3716" s="43">
        <v>3714</v>
      </c>
      <c r="B3716" t="s">
        <v>11107</v>
      </c>
      <c r="C3716" t="s">
        <v>11108</v>
      </c>
      <c r="D3716">
        <v>996734</v>
      </c>
      <c r="E3716">
        <v>120</v>
      </c>
      <c r="F3716">
        <v>133</v>
      </c>
      <c r="G3716">
        <v>235</v>
      </c>
      <c r="J3716">
        <v>1933</v>
      </c>
      <c r="L3716">
        <v>2</v>
      </c>
      <c r="M3716">
        <v>7</v>
      </c>
      <c r="N3716">
        <v>2</v>
      </c>
      <c r="O3716" t="s">
        <v>11109</v>
      </c>
      <c r="P3716">
        <v>5</v>
      </c>
      <c r="Q3716">
        <v>6</v>
      </c>
    </row>
    <row r="3717" spans="1:17" x14ac:dyDescent="0.25">
      <c r="A3717" s="43">
        <v>3715</v>
      </c>
      <c r="B3717" t="s">
        <v>11110</v>
      </c>
      <c r="C3717" t="s">
        <v>11111</v>
      </c>
      <c r="D3717">
        <v>996656</v>
      </c>
      <c r="E3717">
        <v>130</v>
      </c>
      <c r="F3717">
        <v>61</v>
      </c>
      <c r="G3717">
        <v>109</v>
      </c>
      <c r="J3717">
        <v>1978</v>
      </c>
      <c r="L3717">
        <v>1</v>
      </c>
      <c r="O3717" t="s">
        <v>11112</v>
      </c>
      <c r="P3717">
        <v>5</v>
      </c>
      <c r="Q3717">
        <v>6</v>
      </c>
    </row>
    <row r="3718" spans="1:17" x14ac:dyDescent="0.25">
      <c r="A3718" s="43">
        <v>3716</v>
      </c>
      <c r="B3718" t="s">
        <v>11113</v>
      </c>
      <c r="C3718" t="s">
        <v>7762</v>
      </c>
      <c r="D3718">
        <v>996068</v>
      </c>
      <c r="E3718">
        <v>321</v>
      </c>
      <c r="F3718">
        <v>2656</v>
      </c>
      <c r="H3718">
        <v>2994</v>
      </c>
      <c r="J3718">
        <v>1970</v>
      </c>
      <c r="K3718">
        <v>1997</v>
      </c>
      <c r="L3718">
        <v>1</v>
      </c>
      <c r="O3718" t="s">
        <v>11114</v>
      </c>
      <c r="P3718">
        <v>5</v>
      </c>
      <c r="Q3718">
        <v>6</v>
      </c>
    </row>
    <row r="3719" spans="1:17" x14ac:dyDescent="0.25">
      <c r="A3719" s="43">
        <v>3717</v>
      </c>
      <c r="B3719" t="s">
        <v>11115</v>
      </c>
      <c r="C3719" t="s">
        <v>11116</v>
      </c>
      <c r="D3719">
        <v>994752</v>
      </c>
      <c r="E3719">
        <v>120</v>
      </c>
      <c r="F3719">
        <v>151</v>
      </c>
      <c r="G3719">
        <v>151</v>
      </c>
      <c r="J3719">
        <v>1979</v>
      </c>
      <c r="L3719">
        <v>2</v>
      </c>
      <c r="M3719">
        <v>7</v>
      </c>
      <c r="N3719">
        <v>90</v>
      </c>
      <c r="O3719" t="s">
        <v>11117</v>
      </c>
      <c r="P3719">
        <v>5</v>
      </c>
      <c r="Q3719">
        <v>6</v>
      </c>
    </row>
    <row r="3720" spans="1:17" x14ac:dyDescent="0.25">
      <c r="A3720" s="43">
        <v>3718</v>
      </c>
      <c r="B3720" t="s">
        <v>11118</v>
      </c>
      <c r="C3720" t="s">
        <v>11119</v>
      </c>
      <c r="D3720">
        <v>995927</v>
      </c>
      <c r="E3720">
        <v>140</v>
      </c>
      <c r="F3720">
        <v>1597</v>
      </c>
      <c r="G3720">
        <v>1578</v>
      </c>
      <c r="J3720">
        <v>1966</v>
      </c>
      <c r="L3720">
        <v>1</v>
      </c>
      <c r="O3720" t="s">
        <v>11120</v>
      </c>
      <c r="P3720">
        <v>5</v>
      </c>
      <c r="Q3720">
        <v>6</v>
      </c>
    </row>
    <row r="3721" spans="1:17" x14ac:dyDescent="0.25">
      <c r="A3721" s="43">
        <v>3719</v>
      </c>
      <c r="B3721" t="s">
        <v>11121</v>
      </c>
      <c r="C3721" t="s">
        <v>11122</v>
      </c>
      <c r="D3721">
        <v>993709</v>
      </c>
      <c r="E3721">
        <v>120</v>
      </c>
      <c r="F3721">
        <v>156</v>
      </c>
      <c r="G3721">
        <v>134</v>
      </c>
      <c r="J3721">
        <v>1971</v>
      </c>
      <c r="K3721">
        <v>1985</v>
      </c>
      <c r="L3721">
        <v>2</v>
      </c>
      <c r="M3721">
        <v>7</v>
      </c>
      <c r="N3721">
        <v>2</v>
      </c>
      <c r="O3721" t="s">
        <v>11123</v>
      </c>
      <c r="P3721">
        <v>5</v>
      </c>
      <c r="Q3721">
        <v>6</v>
      </c>
    </row>
    <row r="3722" spans="1:17" x14ac:dyDescent="0.25">
      <c r="A3722" s="43">
        <v>3720</v>
      </c>
      <c r="B3722" t="s">
        <v>11124</v>
      </c>
      <c r="C3722" t="s">
        <v>11125</v>
      </c>
      <c r="D3722">
        <v>994719</v>
      </c>
      <c r="E3722">
        <v>120</v>
      </c>
      <c r="F3722">
        <v>168</v>
      </c>
      <c r="G3722">
        <v>143</v>
      </c>
      <c r="J3722">
        <v>1970</v>
      </c>
      <c r="K3722">
        <v>1987</v>
      </c>
      <c r="L3722">
        <v>2</v>
      </c>
      <c r="M3722">
        <v>7</v>
      </c>
      <c r="N3722">
        <v>2</v>
      </c>
      <c r="O3722" t="s">
        <v>11126</v>
      </c>
      <c r="P3722">
        <v>5</v>
      </c>
      <c r="Q3722">
        <v>6</v>
      </c>
    </row>
    <row r="3723" spans="1:17" x14ac:dyDescent="0.25">
      <c r="A3723" s="43">
        <v>3721</v>
      </c>
      <c r="B3723" t="s">
        <v>11127</v>
      </c>
      <c r="C3723" t="s">
        <v>11128</v>
      </c>
      <c r="D3723">
        <v>996322</v>
      </c>
      <c r="E3723">
        <v>120</v>
      </c>
      <c r="F3723">
        <v>166</v>
      </c>
      <c r="G3723">
        <v>166</v>
      </c>
      <c r="J3723">
        <v>1990</v>
      </c>
      <c r="K3723">
        <v>1997</v>
      </c>
      <c r="L3723">
        <v>2</v>
      </c>
      <c r="M3723">
        <v>7</v>
      </c>
      <c r="N3723">
        <v>2</v>
      </c>
      <c r="O3723" t="s">
        <v>11129</v>
      </c>
      <c r="P3723">
        <v>5</v>
      </c>
      <c r="Q3723">
        <v>6</v>
      </c>
    </row>
    <row r="3724" spans="1:17" x14ac:dyDescent="0.25">
      <c r="A3724" s="43">
        <v>3722</v>
      </c>
      <c r="B3724" t="s">
        <v>11130</v>
      </c>
      <c r="C3724" t="s">
        <v>11131</v>
      </c>
      <c r="D3724">
        <v>996271</v>
      </c>
      <c r="E3724">
        <v>140</v>
      </c>
      <c r="F3724">
        <v>690</v>
      </c>
      <c r="G3724">
        <v>690</v>
      </c>
      <c r="J3724">
        <v>1965</v>
      </c>
      <c r="L3724">
        <v>1</v>
      </c>
      <c r="O3724" t="s">
        <v>11132</v>
      </c>
      <c r="P3724">
        <v>5</v>
      </c>
      <c r="Q3724">
        <v>6</v>
      </c>
    </row>
    <row r="3725" spans="1:17" x14ac:dyDescent="0.25">
      <c r="A3725" s="43">
        <v>3723</v>
      </c>
      <c r="B3725" t="s">
        <v>11133</v>
      </c>
      <c r="C3725" t="s">
        <v>11134</v>
      </c>
      <c r="D3725">
        <v>2702970</v>
      </c>
      <c r="E3725">
        <v>130</v>
      </c>
      <c r="F3725">
        <v>56</v>
      </c>
      <c r="G3725">
        <v>108</v>
      </c>
      <c r="J3725">
        <v>2008</v>
      </c>
      <c r="L3725">
        <v>2</v>
      </c>
      <c r="M3725">
        <v>7</v>
      </c>
      <c r="N3725">
        <v>90</v>
      </c>
      <c r="O3725" t="s">
        <v>11135</v>
      </c>
      <c r="P3725">
        <v>5</v>
      </c>
      <c r="Q3725">
        <v>6</v>
      </c>
    </row>
    <row r="3726" spans="1:17" x14ac:dyDescent="0.25">
      <c r="A3726" s="43">
        <v>3724</v>
      </c>
      <c r="B3726" t="s">
        <v>11136</v>
      </c>
      <c r="C3726" t="s">
        <v>11137</v>
      </c>
      <c r="D3726">
        <v>994071</v>
      </c>
      <c r="E3726">
        <v>140</v>
      </c>
      <c r="F3726">
        <v>2502</v>
      </c>
      <c r="G3726">
        <v>2502</v>
      </c>
      <c r="J3726">
        <v>1964</v>
      </c>
      <c r="L3726">
        <v>1</v>
      </c>
      <c r="O3726" t="s">
        <v>11138</v>
      </c>
      <c r="P3726">
        <v>5</v>
      </c>
      <c r="Q3726">
        <v>6</v>
      </c>
    </row>
    <row r="3727" spans="1:17" x14ac:dyDescent="0.25">
      <c r="A3727" s="43">
        <v>3725</v>
      </c>
      <c r="B3727" t="s">
        <v>11139</v>
      </c>
      <c r="C3727" t="s">
        <v>11140</v>
      </c>
      <c r="D3727">
        <v>996738</v>
      </c>
      <c r="E3727">
        <v>130</v>
      </c>
      <c r="F3727">
        <v>59</v>
      </c>
      <c r="G3727">
        <v>104</v>
      </c>
      <c r="J3727">
        <v>1977</v>
      </c>
      <c r="L3727">
        <v>1</v>
      </c>
      <c r="O3727" t="s">
        <v>11141</v>
      </c>
      <c r="P3727">
        <v>5</v>
      </c>
      <c r="Q3727">
        <v>6</v>
      </c>
    </row>
    <row r="3728" spans="1:17" x14ac:dyDescent="0.25">
      <c r="A3728" s="43">
        <v>3726</v>
      </c>
      <c r="B3728" t="s">
        <v>11142</v>
      </c>
      <c r="C3728" t="s">
        <v>11143</v>
      </c>
      <c r="D3728">
        <v>993814</v>
      </c>
      <c r="E3728">
        <v>120</v>
      </c>
      <c r="F3728">
        <v>109</v>
      </c>
      <c r="G3728">
        <v>109</v>
      </c>
      <c r="J3728">
        <v>1973</v>
      </c>
      <c r="L3728">
        <v>2</v>
      </c>
      <c r="M3728">
        <v>7</v>
      </c>
      <c r="O3728" t="s">
        <v>11144</v>
      </c>
      <c r="P3728">
        <v>5</v>
      </c>
      <c r="Q3728">
        <v>6</v>
      </c>
    </row>
    <row r="3729" spans="1:17" x14ac:dyDescent="0.25">
      <c r="A3729" s="43">
        <v>3727</v>
      </c>
      <c r="B3729" t="s">
        <v>11145</v>
      </c>
      <c r="C3729" t="s">
        <v>11146</v>
      </c>
      <c r="D3729">
        <v>100133740</v>
      </c>
      <c r="E3729">
        <v>131</v>
      </c>
      <c r="F3729">
        <v>113</v>
      </c>
      <c r="G3729">
        <v>113</v>
      </c>
      <c r="J3729">
        <v>2019</v>
      </c>
      <c r="L3729">
        <v>2</v>
      </c>
      <c r="M3729">
        <v>7</v>
      </c>
      <c r="O3729" t="s">
        <v>11147</v>
      </c>
      <c r="P3729">
        <v>5</v>
      </c>
      <c r="Q3729">
        <v>6</v>
      </c>
    </row>
    <row r="3730" spans="1:17" x14ac:dyDescent="0.25">
      <c r="A3730" s="43">
        <v>3728</v>
      </c>
      <c r="B3730" t="s">
        <v>11148</v>
      </c>
      <c r="C3730" t="s">
        <v>11149</v>
      </c>
      <c r="D3730">
        <v>995311</v>
      </c>
      <c r="E3730">
        <v>120</v>
      </c>
      <c r="F3730">
        <v>161</v>
      </c>
      <c r="G3730">
        <v>143</v>
      </c>
      <c r="J3730">
        <v>1970</v>
      </c>
      <c r="L3730">
        <v>2</v>
      </c>
      <c r="M3730">
        <v>7</v>
      </c>
      <c r="O3730" t="s">
        <v>11150</v>
      </c>
      <c r="P3730">
        <v>5</v>
      </c>
      <c r="Q3730">
        <v>6</v>
      </c>
    </row>
    <row r="3731" spans="1:17" x14ac:dyDescent="0.25">
      <c r="A3731" s="43">
        <v>3729</v>
      </c>
      <c r="B3731" t="s">
        <v>11151</v>
      </c>
      <c r="C3731" t="s">
        <v>10712</v>
      </c>
      <c r="D3731">
        <v>995949</v>
      </c>
      <c r="E3731">
        <v>120</v>
      </c>
      <c r="F3731">
        <v>139</v>
      </c>
      <c r="G3731">
        <v>139</v>
      </c>
      <c r="J3731">
        <v>1961</v>
      </c>
      <c r="L3731">
        <v>2</v>
      </c>
      <c r="M3731">
        <v>7</v>
      </c>
      <c r="O3731" t="s">
        <v>11152</v>
      </c>
      <c r="P3731">
        <v>5</v>
      </c>
      <c r="Q3731">
        <v>6</v>
      </c>
    </row>
    <row r="3732" spans="1:17" x14ac:dyDescent="0.25">
      <c r="A3732" s="43">
        <v>3730</v>
      </c>
      <c r="B3732" t="s">
        <v>11153</v>
      </c>
      <c r="C3732" t="s">
        <v>11154</v>
      </c>
      <c r="D3732">
        <v>995584</v>
      </c>
      <c r="E3732">
        <v>120</v>
      </c>
      <c r="F3732">
        <v>259</v>
      </c>
      <c r="G3732">
        <v>205</v>
      </c>
      <c r="J3732">
        <v>1970</v>
      </c>
      <c r="K3732">
        <v>2011</v>
      </c>
      <c r="L3732">
        <v>2</v>
      </c>
      <c r="M3732">
        <v>7</v>
      </c>
      <c r="N3732">
        <v>2</v>
      </c>
      <c r="O3732" t="s">
        <v>11155</v>
      </c>
      <c r="P3732">
        <v>5</v>
      </c>
      <c r="Q3732">
        <v>6</v>
      </c>
    </row>
    <row r="3733" spans="1:17" x14ac:dyDescent="0.25">
      <c r="A3733" s="43">
        <v>3731</v>
      </c>
      <c r="B3733" t="s">
        <v>11156</v>
      </c>
      <c r="C3733" t="s">
        <v>11157</v>
      </c>
      <c r="D3733">
        <v>995595</v>
      </c>
      <c r="E3733">
        <v>120</v>
      </c>
      <c r="F3733">
        <v>174</v>
      </c>
      <c r="G3733">
        <v>174</v>
      </c>
      <c r="J3733">
        <v>1970</v>
      </c>
      <c r="K3733">
        <v>1981</v>
      </c>
      <c r="L3733">
        <v>2</v>
      </c>
      <c r="M3733">
        <v>7</v>
      </c>
      <c r="N3733">
        <v>90</v>
      </c>
      <c r="O3733" t="s">
        <v>11158</v>
      </c>
      <c r="P3733">
        <v>5</v>
      </c>
      <c r="Q3733">
        <v>6</v>
      </c>
    </row>
    <row r="3734" spans="1:17" x14ac:dyDescent="0.25">
      <c r="A3734" s="43">
        <v>3732</v>
      </c>
      <c r="B3734" t="s">
        <v>11159</v>
      </c>
      <c r="C3734" t="s">
        <v>11160</v>
      </c>
      <c r="D3734">
        <v>994037</v>
      </c>
      <c r="E3734">
        <v>120</v>
      </c>
      <c r="F3734">
        <v>119</v>
      </c>
      <c r="G3734">
        <v>119</v>
      </c>
      <c r="J3734">
        <v>1973</v>
      </c>
      <c r="L3734">
        <v>2</v>
      </c>
      <c r="M3734">
        <v>7</v>
      </c>
      <c r="N3734">
        <v>90</v>
      </c>
      <c r="O3734" t="s">
        <v>11161</v>
      </c>
      <c r="P3734">
        <v>5</v>
      </c>
      <c r="Q3734">
        <v>6</v>
      </c>
    </row>
    <row r="3735" spans="1:17" x14ac:dyDescent="0.25">
      <c r="A3735" s="43">
        <v>3733</v>
      </c>
      <c r="B3735" t="s">
        <v>11162</v>
      </c>
      <c r="C3735" t="s">
        <v>11163</v>
      </c>
      <c r="D3735">
        <v>996549</v>
      </c>
      <c r="E3735">
        <v>120</v>
      </c>
      <c r="F3735">
        <v>121</v>
      </c>
      <c r="G3735">
        <v>121</v>
      </c>
      <c r="J3735">
        <v>1980</v>
      </c>
      <c r="L3735">
        <v>7</v>
      </c>
      <c r="M3735">
        <v>1</v>
      </c>
      <c r="N3735">
        <v>2</v>
      </c>
      <c r="O3735" t="s">
        <v>11164</v>
      </c>
      <c r="P3735">
        <v>5</v>
      </c>
      <c r="Q3735">
        <v>6</v>
      </c>
    </row>
    <row r="3736" spans="1:17" x14ac:dyDescent="0.25">
      <c r="A3736" s="43">
        <v>3734</v>
      </c>
      <c r="B3736" t="s">
        <v>11165</v>
      </c>
      <c r="C3736" t="s">
        <v>11166</v>
      </c>
      <c r="D3736">
        <v>994076</v>
      </c>
      <c r="E3736">
        <v>120</v>
      </c>
      <c r="F3736">
        <v>109</v>
      </c>
      <c r="G3736">
        <v>109</v>
      </c>
      <c r="J3736">
        <v>1973</v>
      </c>
      <c r="L3736">
        <v>2</v>
      </c>
      <c r="M3736">
        <v>7</v>
      </c>
      <c r="O3736" t="s">
        <v>11167</v>
      </c>
      <c r="P3736">
        <v>5</v>
      </c>
      <c r="Q3736">
        <v>6</v>
      </c>
    </row>
    <row r="3737" spans="1:17" x14ac:dyDescent="0.25">
      <c r="A3737" s="43">
        <v>3735</v>
      </c>
      <c r="B3737" t="s">
        <v>11168</v>
      </c>
      <c r="C3737" t="s">
        <v>11169</v>
      </c>
      <c r="D3737">
        <v>2540536</v>
      </c>
      <c r="E3737">
        <v>120</v>
      </c>
      <c r="F3737">
        <v>167</v>
      </c>
      <c r="G3737">
        <v>167</v>
      </c>
      <c r="J3737">
        <v>2001</v>
      </c>
      <c r="L3737">
        <v>1</v>
      </c>
      <c r="O3737" t="s">
        <v>11170</v>
      </c>
      <c r="P3737">
        <v>5</v>
      </c>
      <c r="Q3737">
        <v>6</v>
      </c>
    </row>
    <row r="3738" spans="1:17" x14ac:dyDescent="0.25">
      <c r="A3738" s="43">
        <v>3736</v>
      </c>
      <c r="B3738" t="s">
        <v>11171</v>
      </c>
      <c r="C3738" t="s">
        <v>11172</v>
      </c>
      <c r="D3738">
        <v>993731</v>
      </c>
      <c r="E3738">
        <v>120</v>
      </c>
      <c r="F3738">
        <v>134</v>
      </c>
      <c r="G3738">
        <v>134</v>
      </c>
      <c r="J3738">
        <v>1969</v>
      </c>
      <c r="L3738">
        <v>2</v>
      </c>
      <c r="M3738">
        <v>7</v>
      </c>
      <c r="O3738" t="s">
        <v>11173</v>
      </c>
      <c r="P3738">
        <v>5</v>
      </c>
      <c r="Q3738">
        <v>6</v>
      </c>
    </row>
    <row r="3739" spans="1:17" x14ac:dyDescent="0.25">
      <c r="A3739" s="43">
        <v>3737</v>
      </c>
      <c r="B3739" t="s">
        <v>11174</v>
      </c>
      <c r="C3739" t="s">
        <v>11175</v>
      </c>
      <c r="D3739">
        <v>995206</v>
      </c>
      <c r="E3739">
        <v>130</v>
      </c>
      <c r="F3739">
        <v>75</v>
      </c>
      <c r="G3739">
        <v>125</v>
      </c>
      <c r="J3739">
        <v>1978</v>
      </c>
      <c r="L3739">
        <v>7</v>
      </c>
      <c r="M3739">
        <v>1</v>
      </c>
      <c r="O3739" t="s">
        <v>11176</v>
      </c>
      <c r="P3739">
        <v>5</v>
      </c>
      <c r="Q3739">
        <v>6</v>
      </c>
    </row>
    <row r="3740" spans="1:17" x14ac:dyDescent="0.25">
      <c r="A3740" s="43">
        <v>3738</v>
      </c>
      <c r="B3740" t="s">
        <v>11177</v>
      </c>
      <c r="C3740" t="s">
        <v>11178</v>
      </c>
      <c r="D3740">
        <v>994148</v>
      </c>
      <c r="E3740">
        <v>130</v>
      </c>
      <c r="F3740">
        <v>107</v>
      </c>
      <c r="G3740">
        <v>107</v>
      </c>
      <c r="J3740">
        <v>1967</v>
      </c>
      <c r="K3740">
        <v>1990</v>
      </c>
      <c r="L3740">
        <v>1</v>
      </c>
      <c r="O3740" t="s">
        <v>11179</v>
      </c>
      <c r="P3740">
        <v>5</v>
      </c>
      <c r="Q3740">
        <v>6</v>
      </c>
    </row>
    <row r="3741" spans="1:17" x14ac:dyDescent="0.25">
      <c r="A3741" s="43">
        <v>3739</v>
      </c>
      <c r="B3741" t="s">
        <v>11180</v>
      </c>
      <c r="C3741" t="s">
        <v>11181</v>
      </c>
      <c r="D3741">
        <v>996768</v>
      </c>
      <c r="E3741">
        <v>130</v>
      </c>
      <c r="F3741">
        <v>61</v>
      </c>
      <c r="G3741">
        <v>109</v>
      </c>
      <c r="J3741">
        <v>1978</v>
      </c>
      <c r="L3741">
        <v>1</v>
      </c>
      <c r="O3741" t="s">
        <v>11182</v>
      </c>
      <c r="P3741">
        <v>5</v>
      </c>
      <c r="Q3741">
        <v>6</v>
      </c>
    </row>
    <row r="3742" spans="1:17" x14ac:dyDescent="0.25">
      <c r="A3742" s="43">
        <v>3740</v>
      </c>
      <c r="B3742" t="s">
        <v>11183</v>
      </c>
      <c r="C3742" t="s">
        <v>1720</v>
      </c>
      <c r="D3742">
        <v>995702</v>
      </c>
      <c r="E3742">
        <v>210</v>
      </c>
      <c r="F3742">
        <v>175</v>
      </c>
      <c r="H3742">
        <v>175</v>
      </c>
      <c r="J3742">
        <v>1881</v>
      </c>
      <c r="L3742">
        <v>9</v>
      </c>
      <c r="O3742" t="s">
        <v>11184</v>
      </c>
      <c r="P3742">
        <v>5</v>
      </c>
      <c r="Q3742">
        <v>6</v>
      </c>
    </row>
    <row r="3743" spans="1:17" x14ac:dyDescent="0.25">
      <c r="A3743" s="43">
        <v>3741</v>
      </c>
      <c r="B3743" t="s">
        <v>11185</v>
      </c>
      <c r="C3743" t="s">
        <v>11186</v>
      </c>
      <c r="D3743">
        <v>995682</v>
      </c>
      <c r="E3743">
        <v>223</v>
      </c>
      <c r="F3743">
        <v>204</v>
      </c>
      <c r="H3743">
        <v>204</v>
      </c>
      <c r="J3743">
        <v>2002</v>
      </c>
      <c r="L3743">
        <v>2</v>
      </c>
      <c r="M3743">
        <v>7</v>
      </c>
      <c r="O3743" t="s">
        <v>11187</v>
      </c>
      <c r="P3743">
        <v>5</v>
      </c>
      <c r="Q3743">
        <v>6</v>
      </c>
    </row>
    <row r="3744" spans="1:17" x14ac:dyDescent="0.25">
      <c r="A3744" s="43">
        <v>3742</v>
      </c>
      <c r="B3744" t="s">
        <v>11188</v>
      </c>
      <c r="C3744" t="s">
        <v>11189</v>
      </c>
      <c r="D3744">
        <v>997514</v>
      </c>
      <c r="E3744">
        <v>120</v>
      </c>
      <c r="F3744">
        <v>110</v>
      </c>
      <c r="G3744">
        <v>110</v>
      </c>
      <c r="J3744">
        <v>1960</v>
      </c>
      <c r="K3744">
        <v>1970</v>
      </c>
      <c r="L3744">
        <v>2</v>
      </c>
      <c r="M3744">
        <v>7</v>
      </c>
      <c r="O3744" t="s">
        <v>11190</v>
      </c>
      <c r="P3744">
        <v>5</v>
      </c>
      <c r="Q3744">
        <v>6</v>
      </c>
    </row>
    <row r="3745" spans="1:17" x14ac:dyDescent="0.25">
      <c r="A3745" s="43">
        <v>3743</v>
      </c>
      <c r="B3745" t="s">
        <v>11191</v>
      </c>
      <c r="C3745" t="s">
        <v>11192</v>
      </c>
      <c r="D3745">
        <v>996161</v>
      </c>
      <c r="E3745">
        <v>140</v>
      </c>
      <c r="F3745">
        <v>285</v>
      </c>
      <c r="G3745">
        <v>280</v>
      </c>
      <c r="H3745">
        <v>68</v>
      </c>
      <c r="J3745">
        <v>1954</v>
      </c>
      <c r="K3745">
        <v>2018</v>
      </c>
      <c r="L3745">
        <v>2</v>
      </c>
      <c r="M3745">
        <v>7</v>
      </c>
      <c r="O3745" t="s">
        <v>11193</v>
      </c>
      <c r="P3745">
        <v>5</v>
      </c>
      <c r="Q3745">
        <v>6</v>
      </c>
    </row>
    <row r="3746" spans="1:17" x14ac:dyDescent="0.25">
      <c r="A3746" s="43">
        <v>3744</v>
      </c>
      <c r="B3746" t="s">
        <v>11194</v>
      </c>
      <c r="C3746" t="s">
        <v>11195</v>
      </c>
      <c r="D3746">
        <v>995700</v>
      </c>
      <c r="E3746">
        <v>120</v>
      </c>
      <c r="F3746">
        <v>222</v>
      </c>
      <c r="G3746">
        <v>187</v>
      </c>
      <c r="J3746">
        <v>1971</v>
      </c>
      <c r="L3746">
        <v>2</v>
      </c>
      <c r="M3746">
        <v>3</v>
      </c>
      <c r="N3746">
        <v>2</v>
      </c>
      <c r="O3746" t="s">
        <v>11196</v>
      </c>
      <c r="P3746">
        <v>5</v>
      </c>
      <c r="Q3746">
        <v>6</v>
      </c>
    </row>
    <row r="3747" spans="1:17" x14ac:dyDescent="0.25">
      <c r="A3747" s="43">
        <v>3745</v>
      </c>
      <c r="B3747" t="s">
        <v>11197</v>
      </c>
      <c r="C3747" t="s">
        <v>11198</v>
      </c>
      <c r="D3747">
        <v>996836</v>
      </c>
      <c r="E3747">
        <v>130</v>
      </c>
      <c r="F3747">
        <v>59</v>
      </c>
      <c r="G3747">
        <v>104</v>
      </c>
      <c r="J3747">
        <v>1977</v>
      </c>
      <c r="L3747">
        <v>1</v>
      </c>
      <c r="O3747" t="s">
        <v>11199</v>
      </c>
      <c r="P3747">
        <v>5</v>
      </c>
      <c r="Q3747">
        <v>6</v>
      </c>
    </row>
    <row r="3748" spans="1:17" x14ac:dyDescent="0.25">
      <c r="A3748" s="43">
        <v>3746</v>
      </c>
      <c r="B3748" t="s">
        <v>11200</v>
      </c>
      <c r="C3748" t="s">
        <v>11201</v>
      </c>
      <c r="D3748">
        <v>997568</v>
      </c>
      <c r="E3748">
        <v>120</v>
      </c>
      <c r="F3748">
        <v>120</v>
      </c>
      <c r="G3748">
        <v>120</v>
      </c>
      <c r="J3748">
        <v>1945</v>
      </c>
      <c r="L3748">
        <v>2</v>
      </c>
      <c r="M3748">
        <v>7</v>
      </c>
      <c r="N3748">
        <v>2</v>
      </c>
      <c r="O3748" t="s">
        <v>11202</v>
      </c>
      <c r="P3748">
        <v>5</v>
      </c>
      <c r="Q3748">
        <v>6</v>
      </c>
    </row>
    <row r="3749" spans="1:17" x14ac:dyDescent="0.25">
      <c r="A3749" s="43">
        <v>3747</v>
      </c>
      <c r="B3749" t="s">
        <v>11203</v>
      </c>
      <c r="C3749" t="s">
        <v>11204</v>
      </c>
      <c r="D3749">
        <v>995419</v>
      </c>
      <c r="E3749">
        <v>130</v>
      </c>
      <c r="F3749">
        <v>107</v>
      </c>
      <c r="G3749">
        <v>107</v>
      </c>
      <c r="J3749">
        <v>1970</v>
      </c>
      <c r="K3749">
        <v>1984</v>
      </c>
      <c r="L3749">
        <v>1</v>
      </c>
      <c r="O3749" t="s">
        <v>11205</v>
      </c>
      <c r="P3749">
        <v>5</v>
      </c>
      <c r="Q3749">
        <v>6</v>
      </c>
    </row>
    <row r="3750" spans="1:17" x14ac:dyDescent="0.25">
      <c r="A3750" s="43">
        <v>3748</v>
      </c>
      <c r="B3750" t="s">
        <v>11206</v>
      </c>
      <c r="C3750" t="s">
        <v>11207</v>
      </c>
      <c r="D3750">
        <v>996478</v>
      </c>
      <c r="E3750">
        <v>324</v>
      </c>
      <c r="F3750">
        <v>12079</v>
      </c>
      <c r="G3750">
        <v>5170</v>
      </c>
      <c r="H3750">
        <v>7234</v>
      </c>
      <c r="J3750">
        <v>1989</v>
      </c>
      <c r="K3750">
        <v>2017</v>
      </c>
      <c r="L3750">
        <v>1</v>
      </c>
      <c r="O3750" t="s">
        <v>11208</v>
      </c>
      <c r="P3750">
        <v>5</v>
      </c>
      <c r="Q3750">
        <v>6</v>
      </c>
    </row>
    <row r="3751" spans="1:17" x14ac:dyDescent="0.25">
      <c r="A3751" s="43">
        <v>3749</v>
      </c>
      <c r="B3751" t="s">
        <v>11209</v>
      </c>
      <c r="C3751" t="s">
        <v>11210</v>
      </c>
      <c r="D3751">
        <v>994785</v>
      </c>
      <c r="E3751">
        <v>120</v>
      </c>
      <c r="F3751">
        <v>172</v>
      </c>
      <c r="G3751">
        <v>172</v>
      </c>
      <c r="J3751">
        <v>1971</v>
      </c>
      <c r="L3751">
        <v>2</v>
      </c>
      <c r="M3751">
        <v>7</v>
      </c>
      <c r="N3751">
        <v>2</v>
      </c>
      <c r="O3751" t="s">
        <v>11211</v>
      </c>
      <c r="P3751">
        <v>5</v>
      </c>
      <c r="Q3751">
        <v>6</v>
      </c>
    </row>
    <row r="3752" spans="1:17" x14ac:dyDescent="0.25">
      <c r="A3752" s="43">
        <v>3750</v>
      </c>
      <c r="B3752" t="s">
        <v>11212</v>
      </c>
      <c r="C3752" t="s">
        <v>11213</v>
      </c>
      <c r="D3752">
        <v>100021902</v>
      </c>
      <c r="E3752">
        <v>130</v>
      </c>
      <c r="F3752">
        <v>61</v>
      </c>
      <c r="G3752">
        <v>121</v>
      </c>
      <c r="J3752">
        <v>2009</v>
      </c>
      <c r="L3752">
        <v>2</v>
      </c>
      <c r="M3752">
        <v>7</v>
      </c>
      <c r="N3752">
        <v>90</v>
      </c>
      <c r="O3752" t="s">
        <v>11214</v>
      </c>
      <c r="P3752">
        <v>5</v>
      </c>
      <c r="Q3752">
        <v>6</v>
      </c>
    </row>
    <row r="3753" spans="1:17" x14ac:dyDescent="0.25">
      <c r="A3753" s="43">
        <v>3751</v>
      </c>
      <c r="B3753" t="s">
        <v>11215</v>
      </c>
      <c r="C3753" t="s">
        <v>11216</v>
      </c>
      <c r="D3753">
        <v>995552</v>
      </c>
      <c r="E3753">
        <v>130</v>
      </c>
      <c r="F3753">
        <v>128</v>
      </c>
      <c r="G3753">
        <v>128</v>
      </c>
      <c r="J3753">
        <v>1977</v>
      </c>
      <c r="L3753">
        <v>1</v>
      </c>
      <c r="O3753" t="s">
        <v>11217</v>
      </c>
      <c r="P3753">
        <v>5</v>
      </c>
      <c r="Q3753">
        <v>6</v>
      </c>
    </row>
    <row r="3754" spans="1:17" x14ac:dyDescent="0.25">
      <c r="A3754" s="43">
        <v>3752</v>
      </c>
      <c r="B3754" t="s">
        <v>11218</v>
      </c>
      <c r="C3754" t="s">
        <v>11219</v>
      </c>
      <c r="D3754">
        <v>995553</v>
      </c>
      <c r="E3754">
        <v>120</v>
      </c>
      <c r="F3754">
        <v>173</v>
      </c>
      <c r="G3754">
        <v>143</v>
      </c>
      <c r="J3754">
        <v>1970</v>
      </c>
      <c r="K3754">
        <v>1983</v>
      </c>
      <c r="L3754">
        <v>2</v>
      </c>
      <c r="M3754">
        <v>7</v>
      </c>
      <c r="N3754">
        <v>90</v>
      </c>
      <c r="O3754" t="s">
        <v>11220</v>
      </c>
      <c r="P3754">
        <v>5</v>
      </c>
      <c r="Q3754">
        <v>6</v>
      </c>
    </row>
    <row r="3755" spans="1:17" x14ac:dyDescent="0.25">
      <c r="A3755" s="43">
        <v>3753</v>
      </c>
      <c r="B3755" t="s">
        <v>11221</v>
      </c>
      <c r="C3755" t="s">
        <v>11222</v>
      </c>
      <c r="D3755">
        <v>994287</v>
      </c>
      <c r="E3755">
        <v>130</v>
      </c>
      <c r="F3755">
        <v>107</v>
      </c>
      <c r="G3755">
        <v>107</v>
      </c>
      <c r="J3755">
        <v>1967</v>
      </c>
      <c r="K3755">
        <v>1983</v>
      </c>
      <c r="L3755">
        <v>1</v>
      </c>
      <c r="N3755">
        <v>2</v>
      </c>
      <c r="O3755" t="s">
        <v>11223</v>
      </c>
      <c r="P3755">
        <v>5</v>
      </c>
      <c r="Q3755">
        <v>6</v>
      </c>
    </row>
    <row r="3756" spans="1:17" x14ac:dyDescent="0.25">
      <c r="A3756" s="43">
        <v>3754</v>
      </c>
      <c r="B3756" t="s">
        <v>11224</v>
      </c>
      <c r="C3756" t="s">
        <v>11225</v>
      </c>
      <c r="D3756">
        <v>2540572</v>
      </c>
      <c r="E3756">
        <v>120</v>
      </c>
      <c r="F3756">
        <v>157</v>
      </c>
      <c r="G3756">
        <v>157</v>
      </c>
      <c r="J3756">
        <v>2004</v>
      </c>
      <c r="K3756">
        <v>2005</v>
      </c>
      <c r="L3756">
        <v>1</v>
      </c>
      <c r="O3756" t="s">
        <v>11226</v>
      </c>
      <c r="P3756">
        <v>5</v>
      </c>
      <c r="Q3756">
        <v>6</v>
      </c>
    </row>
    <row r="3757" spans="1:17" x14ac:dyDescent="0.25">
      <c r="A3757" s="43">
        <v>3755</v>
      </c>
      <c r="B3757" t="s">
        <v>11227</v>
      </c>
      <c r="C3757" t="s">
        <v>11228</v>
      </c>
      <c r="D3757">
        <v>995087</v>
      </c>
      <c r="E3757">
        <v>120</v>
      </c>
      <c r="F3757">
        <v>114</v>
      </c>
      <c r="G3757">
        <v>114</v>
      </c>
      <c r="J3757">
        <v>1970</v>
      </c>
      <c r="L3757">
        <v>2</v>
      </c>
      <c r="M3757">
        <v>7</v>
      </c>
      <c r="O3757" t="s">
        <v>11229</v>
      </c>
      <c r="P3757">
        <v>5</v>
      </c>
      <c r="Q3757">
        <v>6</v>
      </c>
    </row>
    <row r="3758" spans="1:17" x14ac:dyDescent="0.25">
      <c r="A3758" s="43">
        <v>3756</v>
      </c>
      <c r="B3758" t="s">
        <v>11230</v>
      </c>
      <c r="C3758" t="s">
        <v>11231</v>
      </c>
      <c r="D3758">
        <v>2702927</v>
      </c>
      <c r="E3758">
        <v>130</v>
      </c>
      <c r="F3758">
        <v>62</v>
      </c>
      <c r="G3758">
        <v>120</v>
      </c>
      <c r="J3758">
        <v>2008</v>
      </c>
      <c r="L3758">
        <v>2</v>
      </c>
      <c r="M3758">
        <v>7</v>
      </c>
      <c r="N3758">
        <v>90</v>
      </c>
      <c r="O3758" t="s">
        <v>11232</v>
      </c>
      <c r="P3758">
        <v>5</v>
      </c>
      <c r="Q3758">
        <v>6</v>
      </c>
    </row>
    <row r="3759" spans="1:17" x14ac:dyDescent="0.25">
      <c r="A3759" s="43">
        <v>3757</v>
      </c>
      <c r="B3759" t="s">
        <v>11233</v>
      </c>
      <c r="C3759" t="s">
        <v>11234</v>
      </c>
      <c r="D3759">
        <v>994549</v>
      </c>
      <c r="E3759">
        <v>130</v>
      </c>
      <c r="F3759">
        <v>123</v>
      </c>
      <c r="G3759">
        <v>123</v>
      </c>
      <c r="J3759">
        <v>1967</v>
      </c>
      <c r="K3759">
        <v>2004</v>
      </c>
      <c r="L3759">
        <v>1</v>
      </c>
      <c r="N3759">
        <v>2</v>
      </c>
      <c r="O3759" t="s">
        <v>11235</v>
      </c>
      <c r="P3759">
        <v>5</v>
      </c>
      <c r="Q3759">
        <v>6</v>
      </c>
    </row>
    <row r="3760" spans="1:17" x14ac:dyDescent="0.25">
      <c r="A3760" s="43">
        <v>3758</v>
      </c>
      <c r="B3760" t="s">
        <v>11236</v>
      </c>
      <c r="C3760" t="s">
        <v>11237</v>
      </c>
      <c r="D3760">
        <v>995112</v>
      </c>
      <c r="E3760">
        <v>130</v>
      </c>
      <c r="F3760">
        <v>125</v>
      </c>
      <c r="G3760">
        <v>107</v>
      </c>
      <c r="J3760">
        <v>1969</v>
      </c>
      <c r="L3760">
        <v>1</v>
      </c>
      <c r="O3760" t="s">
        <v>11238</v>
      </c>
      <c r="P3760">
        <v>5</v>
      </c>
      <c r="Q3760">
        <v>6</v>
      </c>
    </row>
    <row r="3761" spans="1:17" x14ac:dyDescent="0.25">
      <c r="A3761" s="43">
        <v>3759</v>
      </c>
      <c r="B3761" t="s">
        <v>11239</v>
      </c>
      <c r="C3761" t="s">
        <v>11240</v>
      </c>
      <c r="D3761">
        <v>997612</v>
      </c>
      <c r="E3761">
        <v>130</v>
      </c>
      <c r="F3761">
        <v>52</v>
      </c>
      <c r="G3761">
        <v>91</v>
      </c>
      <c r="J3761">
        <v>1965</v>
      </c>
      <c r="L3761">
        <v>2</v>
      </c>
      <c r="M3761">
        <v>7</v>
      </c>
      <c r="N3761">
        <v>2</v>
      </c>
      <c r="O3761" t="s">
        <v>11241</v>
      </c>
      <c r="P3761">
        <v>5</v>
      </c>
      <c r="Q3761">
        <v>6</v>
      </c>
    </row>
    <row r="3762" spans="1:17" x14ac:dyDescent="0.25">
      <c r="A3762" s="43">
        <v>3760</v>
      </c>
      <c r="B3762" t="s">
        <v>11242</v>
      </c>
      <c r="C3762" t="s">
        <v>11243</v>
      </c>
      <c r="D3762">
        <v>100043045</v>
      </c>
      <c r="E3762">
        <v>140</v>
      </c>
      <c r="F3762">
        <v>2632</v>
      </c>
      <c r="G3762">
        <v>2632</v>
      </c>
      <c r="H3762">
        <v>2632</v>
      </c>
      <c r="J3762">
        <v>2013</v>
      </c>
      <c r="L3762">
        <v>1</v>
      </c>
      <c r="N3762">
        <v>90</v>
      </c>
      <c r="O3762" t="s">
        <v>11244</v>
      </c>
      <c r="P3762">
        <v>5</v>
      </c>
      <c r="Q3762">
        <v>6</v>
      </c>
    </row>
    <row r="3763" spans="1:17" x14ac:dyDescent="0.25">
      <c r="A3763" s="43">
        <v>3761</v>
      </c>
      <c r="B3763" t="s">
        <v>11245</v>
      </c>
      <c r="C3763" t="s">
        <v>11246</v>
      </c>
      <c r="D3763">
        <v>994304</v>
      </c>
      <c r="E3763">
        <v>130</v>
      </c>
      <c r="F3763">
        <v>148</v>
      </c>
      <c r="G3763">
        <v>148</v>
      </c>
      <c r="J3763">
        <v>1967</v>
      </c>
      <c r="K3763">
        <v>1983</v>
      </c>
      <c r="L3763">
        <v>1</v>
      </c>
      <c r="O3763" t="s">
        <v>11247</v>
      </c>
      <c r="P3763">
        <v>5</v>
      </c>
      <c r="Q3763">
        <v>6</v>
      </c>
    </row>
    <row r="3764" spans="1:17" x14ac:dyDescent="0.25">
      <c r="A3764" s="43">
        <v>3762</v>
      </c>
      <c r="B3764" t="s">
        <v>11248</v>
      </c>
      <c r="C3764" t="s">
        <v>11249</v>
      </c>
      <c r="D3764">
        <v>995426</v>
      </c>
      <c r="E3764">
        <v>130</v>
      </c>
      <c r="F3764">
        <v>107</v>
      </c>
      <c r="G3764">
        <v>107</v>
      </c>
      <c r="J3764">
        <v>1970</v>
      </c>
      <c r="L3764">
        <v>1</v>
      </c>
      <c r="N3764">
        <v>2</v>
      </c>
      <c r="O3764" t="s">
        <v>11250</v>
      </c>
      <c r="P3764">
        <v>5</v>
      </c>
      <c r="Q3764">
        <v>6</v>
      </c>
    </row>
    <row r="3765" spans="1:17" x14ac:dyDescent="0.25">
      <c r="A3765" s="43">
        <v>3763</v>
      </c>
      <c r="B3765" t="s">
        <v>11251</v>
      </c>
      <c r="C3765" t="s">
        <v>11252</v>
      </c>
      <c r="D3765">
        <v>995447</v>
      </c>
      <c r="E3765">
        <v>323</v>
      </c>
      <c r="F3765">
        <v>84</v>
      </c>
      <c r="H3765">
        <v>84</v>
      </c>
      <c r="J3765">
        <v>2009</v>
      </c>
      <c r="L3765">
        <v>5</v>
      </c>
      <c r="M3765">
        <v>1</v>
      </c>
      <c r="N3765">
        <v>90</v>
      </c>
      <c r="O3765" t="s">
        <v>11253</v>
      </c>
      <c r="P3765">
        <v>5</v>
      </c>
      <c r="Q3765">
        <v>6</v>
      </c>
    </row>
    <row r="3766" spans="1:17" x14ac:dyDescent="0.25">
      <c r="A3766" s="43">
        <v>3764</v>
      </c>
      <c r="B3766" t="s">
        <v>11254</v>
      </c>
      <c r="C3766" t="s">
        <v>11255</v>
      </c>
      <c r="D3766">
        <v>995950</v>
      </c>
      <c r="E3766">
        <v>120</v>
      </c>
      <c r="F3766">
        <v>160</v>
      </c>
      <c r="G3766">
        <v>160</v>
      </c>
      <c r="J3766">
        <v>1965</v>
      </c>
      <c r="K3766">
        <v>2015</v>
      </c>
      <c r="L3766">
        <v>5</v>
      </c>
      <c r="M3766">
        <v>1</v>
      </c>
      <c r="O3766" t="s">
        <v>11256</v>
      </c>
      <c r="P3766">
        <v>5</v>
      </c>
      <c r="Q3766">
        <v>6</v>
      </c>
    </row>
    <row r="3767" spans="1:17" x14ac:dyDescent="0.25">
      <c r="A3767" s="43">
        <v>3765</v>
      </c>
      <c r="B3767" t="s">
        <v>11257</v>
      </c>
      <c r="C3767" t="s">
        <v>11258</v>
      </c>
      <c r="D3767">
        <v>993708</v>
      </c>
      <c r="E3767">
        <v>120</v>
      </c>
      <c r="F3767">
        <v>159</v>
      </c>
      <c r="G3767">
        <v>134</v>
      </c>
      <c r="J3767">
        <v>1969</v>
      </c>
      <c r="K3767">
        <v>1987</v>
      </c>
      <c r="L3767">
        <v>2</v>
      </c>
      <c r="M3767">
        <v>7</v>
      </c>
      <c r="O3767" t="s">
        <v>11259</v>
      </c>
      <c r="P3767">
        <v>5</v>
      </c>
      <c r="Q3767">
        <v>6</v>
      </c>
    </row>
    <row r="3768" spans="1:17" x14ac:dyDescent="0.25">
      <c r="A3768" s="43">
        <v>3766</v>
      </c>
      <c r="B3768" t="s">
        <v>11260</v>
      </c>
      <c r="C3768" t="s">
        <v>11261</v>
      </c>
      <c r="D3768">
        <v>994252</v>
      </c>
      <c r="E3768">
        <v>130</v>
      </c>
      <c r="F3768">
        <v>163</v>
      </c>
      <c r="G3768">
        <v>147</v>
      </c>
      <c r="J3768">
        <v>1967</v>
      </c>
      <c r="K3768">
        <v>2018</v>
      </c>
      <c r="L3768">
        <v>1</v>
      </c>
      <c r="O3768" t="s">
        <v>11262</v>
      </c>
      <c r="P3768">
        <v>5</v>
      </c>
      <c r="Q3768">
        <v>6</v>
      </c>
    </row>
    <row r="3769" spans="1:17" x14ac:dyDescent="0.25">
      <c r="A3769" s="43">
        <v>3767</v>
      </c>
      <c r="B3769" t="s">
        <v>11263</v>
      </c>
      <c r="C3769" t="s">
        <v>878</v>
      </c>
      <c r="D3769">
        <v>995969</v>
      </c>
      <c r="E3769">
        <v>223</v>
      </c>
      <c r="F3769">
        <v>441</v>
      </c>
      <c r="H3769">
        <v>498</v>
      </c>
      <c r="J3769">
        <v>1962</v>
      </c>
      <c r="L3769">
        <v>2</v>
      </c>
      <c r="M3769">
        <v>7</v>
      </c>
      <c r="O3769" t="s">
        <v>11264</v>
      </c>
      <c r="P3769">
        <v>5</v>
      </c>
      <c r="Q3769">
        <v>6</v>
      </c>
    </row>
    <row r="3770" spans="1:17" x14ac:dyDescent="0.25">
      <c r="A3770" s="43">
        <v>3768</v>
      </c>
      <c r="B3770" t="s">
        <v>11265</v>
      </c>
      <c r="C3770" t="s">
        <v>3696</v>
      </c>
      <c r="D3770">
        <v>995716</v>
      </c>
      <c r="E3770">
        <v>320</v>
      </c>
      <c r="F3770">
        <v>8993</v>
      </c>
      <c r="H3770">
        <v>8993</v>
      </c>
      <c r="J3770">
        <v>1976</v>
      </c>
      <c r="K3770">
        <v>2017</v>
      </c>
      <c r="L3770">
        <v>2</v>
      </c>
      <c r="M3770">
        <v>7</v>
      </c>
      <c r="O3770" t="s">
        <v>11266</v>
      </c>
      <c r="P3770">
        <v>5</v>
      </c>
      <c r="Q3770">
        <v>6</v>
      </c>
    </row>
    <row r="3771" spans="1:17" x14ac:dyDescent="0.25">
      <c r="A3771" s="43">
        <v>3769</v>
      </c>
      <c r="B3771" t="s">
        <v>11267</v>
      </c>
      <c r="C3771" t="s">
        <v>11268</v>
      </c>
      <c r="D3771">
        <v>995927</v>
      </c>
      <c r="E3771">
        <v>140</v>
      </c>
      <c r="F3771">
        <v>1659</v>
      </c>
      <c r="G3771">
        <v>1578</v>
      </c>
      <c r="J3771">
        <v>1966</v>
      </c>
      <c r="L3771">
        <v>1</v>
      </c>
      <c r="O3771" t="s">
        <v>11269</v>
      </c>
      <c r="P3771">
        <v>5</v>
      </c>
      <c r="Q3771">
        <v>6</v>
      </c>
    </row>
    <row r="3772" spans="1:17" x14ac:dyDescent="0.25">
      <c r="A3772" s="43">
        <v>3770</v>
      </c>
      <c r="B3772" t="s">
        <v>11270</v>
      </c>
      <c r="C3772" t="s">
        <v>11271</v>
      </c>
      <c r="D3772">
        <v>997044</v>
      </c>
      <c r="E3772">
        <v>130</v>
      </c>
      <c r="F3772">
        <v>76</v>
      </c>
      <c r="G3772">
        <v>112</v>
      </c>
      <c r="J3772">
        <v>1978</v>
      </c>
      <c r="L3772">
        <v>1</v>
      </c>
      <c r="O3772" t="s">
        <v>11272</v>
      </c>
      <c r="P3772">
        <v>5</v>
      </c>
      <c r="Q3772">
        <v>6</v>
      </c>
    </row>
    <row r="3773" spans="1:17" x14ac:dyDescent="0.25">
      <c r="A3773" s="43">
        <v>3771</v>
      </c>
      <c r="B3773" t="s">
        <v>11273</v>
      </c>
      <c r="C3773" t="s">
        <v>11274</v>
      </c>
      <c r="D3773">
        <v>997065</v>
      </c>
      <c r="E3773">
        <v>120</v>
      </c>
      <c r="F3773">
        <v>134</v>
      </c>
      <c r="G3773">
        <v>194</v>
      </c>
      <c r="J3773">
        <v>1939</v>
      </c>
      <c r="K3773">
        <v>2006</v>
      </c>
      <c r="L3773">
        <v>2</v>
      </c>
      <c r="M3773">
        <v>7</v>
      </c>
      <c r="O3773" t="s">
        <v>11275</v>
      </c>
      <c r="P3773">
        <v>5</v>
      </c>
      <c r="Q3773">
        <v>6</v>
      </c>
    </row>
    <row r="3774" spans="1:17" x14ac:dyDescent="0.25">
      <c r="A3774" s="43">
        <v>3772</v>
      </c>
      <c r="B3774" t="s">
        <v>11276</v>
      </c>
      <c r="C3774" t="s">
        <v>11277</v>
      </c>
      <c r="D3774">
        <v>995272</v>
      </c>
      <c r="E3774">
        <v>130</v>
      </c>
      <c r="F3774">
        <v>75</v>
      </c>
      <c r="G3774">
        <v>125</v>
      </c>
      <c r="J3774">
        <v>1977</v>
      </c>
      <c r="L3774">
        <v>7</v>
      </c>
      <c r="M3774">
        <v>1</v>
      </c>
      <c r="O3774" t="s">
        <v>11278</v>
      </c>
      <c r="P3774">
        <v>5</v>
      </c>
      <c r="Q3774">
        <v>6</v>
      </c>
    </row>
    <row r="3775" spans="1:17" x14ac:dyDescent="0.25">
      <c r="A3775" s="43">
        <v>3773</v>
      </c>
      <c r="B3775" t="s">
        <v>11279</v>
      </c>
      <c r="C3775" t="s">
        <v>11280</v>
      </c>
      <c r="D3775">
        <v>2691204</v>
      </c>
      <c r="E3775">
        <v>130</v>
      </c>
      <c r="F3775">
        <v>45</v>
      </c>
      <c r="G3775">
        <v>127</v>
      </c>
      <c r="J3775">
        <v>2008</v>
      </c>
      <c r="L3775">
        <v>2</v>
      </c>
      <c r="M3775">
        <v>7</v>
      </c>
      <c r="N3775">
        <v>90</v>
      </c>
      <c r="O3775" t="s">
        <v>11281</v>
      </c>
      <c r="P3775">
        <v>5</v>
      </c>
      <c r="Q3775">
        <v>6</v>
      </c>
    </row>
    <row r="3776" spans="1:17" x14ac:dyDescent="0.25">
      <c r="A3776" s="43">
        <v>3774</v>
      </c>
      <c r="B3776" t="s">
        <v>11282</v>
      </c>
      <c r="C3776" t="s">
        <v>11283</v>
      </c>
      <c r="D3776">
        <v>993870</v>
      </c>
      <c r="E3776">
        <v>120</v>
      </c>
      <c r="F3776">
        <v>136</v>
      </c>
      <c r="G3776">
        <v>136</v>
      </c>
      <c r="J3776">
        <v>1966</v>
      </c>
      <c r="L3776">
        <v>1</v>
      </c>
      <c r="O3776" t="s">
        <v>11284</v>
      </c>
      <c r="P3776">
        <v>5</v>
      </c>
      <c r="Q3776">
        <v>6</v>
      </c>
    </row>
    <row r="3777" spans="1:17" x14ac:dyDescent="0.25">
      <c r="A3777" s="43">
        <v>3775</v>
      </c>
      <c r="B3777" t="s">
        <v>11285</v>
      </c>
      <c r="C3777" t="s">
        <v>11286</v>
      </c>
      <c r="D3777">
        <v>995735</v>
      </c>
      <c r="E3777">
        <v>120</v>
      </c>
      <c r="F3777">
        <v>161</v>
      </c>
      <c r="G3777">
        <v>144</v>
      </c>
      <c r="J3777">
        <v>1962</v>
      </c>
      <c r="L3777">
        <v>2</v>
      </c>
      <c r="M3777">
        <v>7</v>
      </c>
      <c r="O3777" t="s">
        <v>11287</v>
      </c>
      <c r="P3777">
        <v>5</v>
      </c>
      <c r="Q3777">
        <v>6</v>
      </c>
    </row>
    <row r="3778" spans="1:17" x14ac:dyDescent="0.25">
      <c r="A3778" s="43">
        <v>3776</v>
      </c>
      <c r="B3778" t="s">
        <v>11288</v>
      </c>
      <c r="C3778" t="s">
        <v>11289</v>
      </c>
      <c r="D3778">
        <v>996677</v>
      </c>
      <c r="E3778">
        <v>130</v>
      </c>
      <c r="F3778">
        <v>58</v>
      </c>
      <c r="G3778">
        <v>102</v>
      </c>
      <c r="J3778">
        <v>1977</v>
      </c>
      <c r="L3778">
        <v>1</v>
      </c>
      <c r="O3778" t="s">
        <v>11290</v>
      </c>
      <c r="P3778">
        <v>5</v>
      </c>
      <c r="Q3778">
        <v>6</v>
      </c>
    </row>
    <row r="3779" spans="1:17" x14ac:dyDescent="0.25">
      <c r="A3779" s="43">
        <v>3777</v>
      </c>
      <c r="B3779" t="s">
        <v>11291</v>
      </c>
      <c r="C3779" t="s">
        <v>11292</v>
      </c>
      <c r="D3779">
        <v>996225</v>
      </c>
      <c r="E3779">
        <v>130</v>
      </c>
      <c r="F3779">
        <v>76</v>
      </c>
      <c r="G3779">
        <v>132</v>
      </c>
      <c r="J3779">
        <v>1975</v>
      </c>
      <c r="L3779">
        <v>2</v>
      </c>
      <c r="M3779">
        <v>7</v>
      </c>
      <c r="O3779" t="s">
        <v>11293</v>
      </c>
      <c r="P3779">
        <v>5</v>
      </c>
      <c r="Q3779">
        <v>6</v>
      </c>
    </row>
    <row r="3780" spans="1:17" x14ac:dyDescent="0.25">
      <c r="A3780" s="43">
        <v>3778</v>
      </c>
      <c r="B3780" t="s">
        <v>11294</v>
      </c>
      <c r="C3780" t="s">
        <v>11295</v>
      </c>
      <c r="D3780">
        <v>996816</v>
      </c>
      <c r="E3780">
        <v>130</v>
      </c>
      <c r="F3780">
        <v>88</v>
      </c>
      <c r="G3780">
        <v>70</v>
      </c>
      <c r="J3780">
        <v>1959</v>
      </c>
      <c r="L3780">
        <v>2</v>
      </c>
      <c r="M3780">
        <v>3</v>
      </c>
      <c r="N3780">
        <v>5</v>
      </c>
      <c r="O3780" t="s">
        <v>11296</v>
      </c>
      <c r="P3780">
        <v>5</v>
      </c>
      <c r="Q3780">
        <v>6</v>
      </c>
    </row>
    <row r="3781" spans="1:17" x14ac:dyDescent="0.25">
      <c r="A3781" s="43">
        <v>3779</v>
      </c>
      <c r="B3781" t="s">
        <v>11297</v>
      </c>
      <c r="C3781" t="s">
        <v>11298</v>
      </c>
      <c r="D3781">
        <v>2702934</v>
      </c>
      <c r="E3781">
        <v>130</v>
      </c>
      <c r="F3781">
        <v>56</v>
      </c>
      <c r="G3781">
        <v>108</v>
      </c>
      <c r="J3781">
        <v>2008</v>
      </c>
      <c r="L3781">
        <v>2</v>
      </c>
      <c r="M3781">
        <v>7</v>
      </c>
      <c r="N3781">
        <v>90</v>
      </c>
      <c r="O3781" t="s">
        <v>11299</v>
      </c>
      <c r="P3781">
        <v>5</v>
      </c>
      <c r="Q3781">
        <v>6</v>
      </c>
    </row>
    <row r="3782" spans="1:17" x14ac:dyDescent="0.25">
      <c r="A3782" s="43">
        <v>3780</v>
      </c>
      <c r="B3782" t="s">
        <v>11300</v>
      </c>
      <c r="C3782" t="s">
        <v>11301</v>
      </c>
      <c r="D3782">
        <v>995551</v>
      </c>
      <c r="E3782">
        <v>130</v>
      </c>
      <c r="F3782">
        <v>129</v>
      </c>
      <c r="G3782">
        <v>129</v>
      </c>
      <c r="J3782">
        <v>1978</v>
      </c>
      <c r="L3782">
        <v>1</v>
      </c>
      <c r="N3782">
        <v>0</v>
      </c>
      <c r="O3782" t="s">
        <v>11302</v>
      </c>
      <c r="P3782">
        <v>5</v>
      </c>
      <c r="Q3782">
        <v>6</v>
      </c>
    </row>
    <row r="3783" spans="1:17" x14ac:dyDescent="0.25">
      <c r="A3783" s="43">
        <v>3781</v>
      </c>
      <c r="B3783" t="s">
        <v>11303</v>
      </c>
      <c r="C3783" t="s">
        <v>11304</v>
      </c>
      <c r="D3783">
        <v>997135</v>
      </c>
      <c r="E3783">
        <v>130</v>
      </c>
      <c r="F3783">
        <v>61</v>
      </c>
      <c r="G3783">
        <v>109</v>
      </c>
      <c r="J3783">
        <v>1978</v>
      </c>
      <c r="L3783">
        <v>1</v>
      </c>
      <c r="O3783" t="s">
        <v>11305</v>
      </c>
      <c r="P3783">
        <v>5</v>
      </c>
      <c r="Q3783">
        <v>6</v>
      </c>
    </row>
    <row r="3784" spans="1:17" x14ac:dyDescent="0.25">
      <c r="A3784" s="43">
        <v>3782</v>
      </c>
      <c r="B3784" t="s">
        <v>11306</v>
      </c>
      <c r="C3784" t="s">
        <v>11307</v>
      </c>
      <c r="D3784">
        <v>994991</v>
      </c>
      <c r="E3784">
        <v>120</v>
      </c>
      <c r="F3784">
        <v>154</v>
      </c>
      <c r="G3784">
        <v>154</v>
      </c>
      <c r="J3784">
        <v>1972</v>
      </c>
      <c r="L3784">
        <v>5</v>
      </c>
      <c r="M3784">
        <v>1</v>
      </c>
      <c r="N3784">
        <v>90</v>
      </c>
      <c r="O3784" t="s">
        <v>11308</v>
      </c>
      <c r="P3784">
        <v>5</v>
      </c>
      <c r="Q3784">
        <v>6</v>
      </c>
    </row>
    <row r="3785" spans="1:17" x14ac:dyDescent="0.25">
      <c r="A3785" s="43">
        <v>3783</v>
      </c>
      <c r="B3785" t="s">
        <v>11309</v>
      </c>
      <c r="C3785" t="s">
        <v>11310</v>
      </c>
      <c r="D3785">
        <v>2702992</v>
      </c>
      <c r="E3785">
        <v>130</v>
      </c>
      <c r="F3785">
        <v>56</v>
      </c>
      <c r="G3785">
        <v>108</v>
      </c>
      <c r="J3785">
        <v>2008</v>
      </c>
      <c r="L3785">
        <v>2</v>
      </c>
      <c r="M3785">
        <v>7</v>
      </c>
      <c r="N3785">
        <v>90</v>
      </c>
      <c r="O3785" t="s">
        <v>11311</v>
      </c>
      <c r="P3785">
        <v>5</v>
      </c>
      <c r="Q3785">
        <v>6</v>
      </c>
    </row>
    <row r="3786" spans="1:17" x14ac:dyDescent="0.25">
      <c r="A3786" s="43">
        <v>3784</v>
      </c>
      <c r="B3786" t="s">
        <v>11312</v>
      </c>
      <c r="C3786" t="s">
        <v>11313</v>
      </c>
      <c r="D3786">
        <v>997381</v>
      </c>
      <c r="E3786">
        <v>120</v>
      </c>
      <c r="F3786">
        <v>135</v>
      </c>
      <c r="G3786">
        <v>135</v>
      </c>
      <c r="J3786">
        <v>1969</v>
      </c>
      <c r="L3786">
        <v>2</v>
      </c>
      <c r="M3786">
        <v>7</v>
      </c>
      <c r="O3786" t="s">
        <v>11314</v>
      </c>
      <c r="P3786">
        <v>5</v>
      </c>
      <c r="Q3786">
        <v>6</v>
      </c>
    </row>
    <row r="3787" spans="1:17" x14ac:dyDescent="0.25">
      <c r="A3787" s="43">
        <v>3785</v>
      </c>
      <c r="B3787" t="s">
        <v>11315</v>
      </c>
      <c r="C3787" t="s">
        <v>11316</v>
      </c>
      <c r="D3787">
        <v>996990</v>
      </c>
      <c r="E3787">
        <v>130</v>
      </c>
      <c r="F3787">
        <v>61</v>
      </c>
      <c r="G3787">
        <v>109</v>
      </c>
      <c r="J3787">
        <v>1978</v>
      </c>
      <c r="L3787">
        <v>1</v>
      </c>
      <c r="O3787" t="s">
        <v>11317</v>
      </c>
      <c r="P3787">
        <v>5</v>
      </c>
      <c r="Q3787">
        <v>6</v>
      </c>
    </row>
    <row r="3788" spans="1:17" x14ac:dyDescent="0.25">
      <c r="A3788" s="43">
        <v>3786</v>
      </c>
      <c r="B3788" t="s">
        <v>11318</v>
      </c>
      <c r="C3788" t="s">
        <v>11319</v>
      </c>
      <c r="D3788">
        <v>996731</v>
      </c>
      <c r="E3788">
        <v>120</v>
      </c>
      <c r="F3788">
        <v>138</v>
      </c>
      <c r="G3788">
        <v>138</v>
      </c>
      <c r="J3788">
        <v>2012</v>
      </c>
      <c r="L3788">
        <v>2</v>
      </c>
      <c r="M3788">
        <v>7</v>
      </c>
      <c r="N3788">
        <v>90</v>
      </c>
      <c r="O3788" t="s">
        <v>11320</v>
      </c>
      <c r="P3788">
        <v>5</v>
      </c>
      <c r="Q3788">
        <v>6</v>
      </c>
    </row>
    <row r="3789" spans="1:17" x14ac:dyDescent="0.25">
      <c r="A3789" s="43">
        <v>3787</v>
      </c>
      <c r="B3789" t="s">
        <v>11321</v>
      </c>
      <c r="C3789" t="s">
        <v>11322</v>
      </c>
      <c r="D3789">
        <v>994791</v>
      </c>
      <c r="E3789">
        <v>120</v>
      </c>
      <c r="F3789">
        <v>143</v>
      </c>
      <c r="G3789">
        <v>143</v>
      </c>
      <c r="J3789">
        <v>1972</v>
      </c>
      <c r="L3789">
        <v>2</v>
      </c>
      <c r="M3789">
        <v>7</v>
      </c>
      <c r="O3789" t="s">
        <v>11323</v>
      </c>
      <c r="P3789">
        <v>5</v>
      </c>
      <c r="Q3789">
        <v>6</v>
      </c>
    </row>
    <row r="3790" spans="1:17" x14ac:dyDescent="0.25">
      <c r="A3790" s="43">
        <v>3788</v>
      </c>
      <c r="B3790" t="s">
        <v>11324</v>
      </c>
      <c r="C3790" t="s">
        <v>452</v>
      </c>
      <c r="D3790">
        <v>995988</v>
      </c>
      <c r="E3790">
        <v>140</v>
      </c>
      <c r="F3790">
        <v>812</v>
      </c>
      <c r="G3790">
        <v>812</v>
      </c>
      <c r="J3790">
        <v>1988</v>
      </c>
      <c r="L3790">
        <v>1</v>
      </c>
      <c r="O3790" t="s">
        <v>11325</v>
      </c>
      <c r="P3790">
        <v>5</v>
      </c>
      <c r="Q3790">
        <v>6</v>
      </c>
    </row>
    <row r="3791" spans="1:17" x14ac:dyDescent="0.25">
      <c r="A3791" s="43">
        <v>3789</v>
      </c>
      <c r="B3791" t="s">
        <v>11326</v>
      </c>
      <c r="C3791" t="s">
        <v>4037</v>
      </c>
      <c r="D3791">
        <v>995489</v>
      </c>
      <c r="E3791">
        <v>219</v>
      </c>
      <c r="F3791">
        <v>60</v>
      </c>
      <c r="H3791">
        <v>60</v>
      </c>
      <c r="J3791">
        <v>2009</v>
      </c>
      <c r="L3791">
        <v>9</v>
      </c>
      <c r="O3791" t="s">
        <v>11327</v>
      </c>
      <c r="P3791">
        <v>5</v>
      </c>
      <c r="Q3791">
        <v>6</v>
      </c>
    </row>
    <row r="3792" spans="1:17" x14ac:dyDescent="0.25">
      <c r="A3792" s="43">
        <v>3790</v>
      </c>
      <c r="B3792" t="s">
        <v>11328</v>
      </c>
      <c r="C3792" t="s">
        <v>11329</v>
      </c>
      <c r="D3792">
        <v>994386</v>
      </c>
      <c r="E3792">
        <v>120</v>
      </c>
      <c r="F3792">
        <v>175</v>
      </c>
      <c r="G3792">
        <v>143</v>
      </c>
      <c r="J3792">
        <v>1972</v>
      </c>
      <c r="K3792">
        <v>1984</v>
      </c>
      <c r="L3792">
        <v>2</v>
      </c>
      <c r="M3792">
        <v>7</v>
      </c>
      <c r="N3792">
        <v>2</v>
      </c>
      <c r="O3792" t="s">
        <v>11330</v>
      </c>
      <c r="P3792">
        <v>5</v>
      </c>
      <c r="Q3792">
        <v>6</v>
      </c>
    </row>
    <row r="3793" spans="1:17" x14ac:dyDescent="0.25">
      <c r="A3793" s="43">
        <v>3791</v>
      </c>
      <c r="B3793" t="s">
        <v>11331</v>
      </c>
      <c r="C3793" t="s">
        <v>11332</v>
      </c>
      <c r="D3793">
        <v>994974</v>
      </c>
      <c r="E3793">
        <v>130</v>
      </c>
      <c r="F3793">
        <v>104</v>
      </c>
      <c r="G3793">
        <v>104</v>
      </c>
      <c r="J3793">
        <v>1993</v>
      </c>
      <c r="L3793">
        <v>1</v>
      </c>
      <c r="O3793" t="s">
        <v>11333</v>
      </c>
      <c r="P3793">
        <v>5</v>
      </c>
      <c r="Q3793">
        <v>6</v>
      </c>
    </row>
    <row r="3794" spans="1:17" x14ac:dyDescent="0.25">
      <c r="A3794" s="43">
        <v>3792</v>
      </c>
      <c r="B3794" t="s">
        <v>11334</v>
      </c>
      <c r="C3794" t="s">
        <v>11335</v>
      </c>
      <c r="D3794">
        <v>995281</v>
      </c>
      <c r="E3794">
        <v>130</v>
      </c>
      <c r="F3794">
        <v>126</v>
      </c>
      <c r="G3794">
        <v>170</v>
      </c>
      <c r="J3794">
        <v>1971</v>
      </c>
      <c r="L3794">
        <v>1</v>
      </c>
      <c r="O3794" t="s">
        <v>11336</v>
      </c>
      <c r="P3794">
        <v>5</v>
      </c>
      <c r="Q3794">
        <v>6</v>
      </c>
    </row>
    <row r="3795" spans="1:17" x14ac:dyDescent="0.25">
      <c r="A3795" s="43">
        <v>3793</v>
      </c>
      <c r="B3795" t="s">
        <v>11337</v>
      </c>
      <c r="C3795" t="s">
        <v>11338</v>
      </c>
      <c r="D3795">
        <v>994858</v>
      </c>
      <c r="E3795">
        <v>130</v>
      </c>
      <c r="F3795">
        <v>75</v>
      </c>
      <c r="G3795">
        <v>124</v>
      </c>
      <c r="J3795">
        <v>1975</v>
      </c>
      <c r="L3795">
        <v>7</v>
      </c>
      <c r="M3795">
        <v>1</v>
      </c>
      <c r="O3795" t="s">
        <v>11339</v>
      </c>
      <c r="P3795">
        <v>5</v>
      </c>
      <c r="Q3795">
        <v>6</v>
      </c>
    </row>
    <row r="3796" spans="1:17" x14ac:dyDescent="0.25">
      <c r="A3796" s="43">
        <v>3794</v>
      </c>
      <c r="B3796" t="s">
        <v>11340</v>
      </c>
      <c r="C3796" t="s">
        <v>11341</v>
      </c>
      <c r="D3796">
        <v>997232</v>
      </c>
      <c r="E3796">
        <v>130</v>
      </c>
      <c r="F3796">
        <v>63</v>
      </c>
      <c r="G3796">
        <v>112</v>
      </c>
      <c r="J3796">
        <v>1978</v>
      </c>
      <c r="L3796">
        <v>1</v>
      </c>
      <c r="O3796" t="s">
        <v>11342</v>
      </c>
      <c r="P3796">
        <v>5</v>
      </c>
      <c r="Q3796">
        <v>6</v>
      </c>
    </row>
    <row r="3797" spans="1:17" x14ac:dyDescent="0.25">
      <c r="A3797" s="43">
        <v>3795</v>
      </c>
      <c r="B3797" t="s">
        <v>11343</v>
      </c>
      <c r="C3797" t="s">
        <v>11344</v>
      </c>
      <c r="D3797">
        <v>994340</v>
      </c>
      <c r="E3797">
        <v>120</v>
      </c>
      <c r="F3797">
        <v>189</v>
      </c>
      <c r="G3797">
        <v>159</v>
      </c>
      <c r="J3797">
        <v>1969</v>
      </c>
      <c r="L3797">
        <v>1</v>
      </c>
      <c r="O3797" t="s">
        <v>11345</v>
      </c>
      <c r="P3797">
        <v>5</v>
      </c>
      <c r="Q3797">
        <v>6</v>
      </c>
    </row>
    <row r="3798" spans="1:17" x14ac:dyDescent="0.25">
      <c r="A3798" s="43">
        <v>3796</v>
      </c>
      <c r="B3798" t="s">
        <v>11346</v>
      </c>
      <c r="C3798" t="s">
        <v>965</v>
      </c>
      <c r="D3798">
        <v>994603</v>
      </c>
      <c r="E3798">
        <v>320</v>
      </c>
      <c r="F3798">
        <v>163</v>
      </c>
      <c r="H3798">
        <v>163</v>
      </c>
      <c r="J3798">
        <v>1965</v>
      </c>
      <c r="L3798">
        <v>2</v>
      </c>
      <c r="M3798">
        <v>3</v>
      </c>
      <c r="O3798" t="s">
        <v>11347</v>
      </c>
      <c r="P3798">
        <v>5</v>
      </c>
      <c r="Q3798">
        <v>6</v>
      </c>
    </row>
    <row r="3799" spans="1:17" x14ac:dyDescent="0.25">
      <c r="A3799" s="43">
        <v>3797</v>
      </c>
      <c r="B3799" t="s">
        <v>11348</v>
      </c>
      <c r="C3799" t="s">
        <v>11349</v>
      </c>
      <c r="D3799">
        <v>995353</v>
      </c>
      <c r="E3799">
        <v>130</v>
      </c>
      <c r="F3799">
        <v>126</v>
      </c>
      <c r="G3799">
        <v>170</v>
      </c>
      <c r="J3799">
        <v>1971</v>
      </c>
      <c r="L3799">
        <v>1</v>
      </c>
      <c r="O3799" t="s">
        <v>11350</v>
      </c>
      <c r="P3799">
        <v>5</v>
      </c>
      <c r="Q3799">
        <v>6</v>
      </c>
    </row>
    <row r="3800" spans="1:17" x14ac:dyDescent="0.25">
      <c r="A3800" s="43">
        <v>3798</v>
      </c>
      <c r="B3800" t="s">
        <v>11351</v>
      </c>
      <c r="C3800" t="s">
        <v>11352</v>
      </c>
      <c r="D3800">
        <v>995108</v>
      </c>
      <c r="E3800">
        <v>130</v>
      </c>
      <c r="F3800">
        <v>117</v>
      </c>
      <c r="G3800">
        <v>117</v>
      </c>
      <c r="J3800">
        <v>1975</v>
      </c>
      <c r="L3800">
        <v>1</v>
      </c>
      <c r="N3800">
        <v>0</v>
      </c>
      <c r="O3800" t="s">
        <v>11353</v>
      </c>
      <c r="P3800">
        <v>5</v>
      </c>
      <c r="Q3800">
        <v>6</v>
      </c>
    </row>
    <row r="3801" spans="1:17" x14ac:dyDescent="0.25">
      <c r="A3801" s="43">
        <v>3799</v>
      </c>
      <c r="B3801" t="s">
        <v>11354</v>
      </c>
      <c r="C3801" t="s">
        <v>11355</v>
      </c>
      <c r="D3801">
        <v>995242</v>
      </c>
      <c r="E3801">
        <v>130</v>
      </c>
      <c r="F3801">
        <v>75</v>
      </c>
      <c r="G3801">
        <v>125</v>
      </c>
      <c r="J3801">
        <v>1976</v>
      </c>
      <c r="L3801">
        <v>1</v>
      </c>
      <c r="N3801">
        <v>0</v>
      </c>
      <c r="O3801" t="s">
        <v>11356</v>
      </c>
      <c r="P3801">
        <v>5</v>
      </c>
      <c r="Q3801">
        <v>6</v>
      </c>
    </row>
    <row r="3802" spans="1:17" x14ac:dyDescent="0.25">
      <c r="A3802" s="43">
        <v>3800</v>
      </c>
      <c r="B3802" t="s">
        <v>11357</v>
      </c>
      <c r="C3802" t="s">
        <v>11358</v>
      </c>
      <c r="D3802">
        <v>995189</v>
      </c>
      <c r="E3802">
        <v>130</v>
      </c>
      <c r="F3802">
        <v>126</v>
      </c>
      <c r="G3802">
        <v>170</v>
      </c>
      <c r="J3802">
        <v>1971</v>
      </c>
      <c r="L3802">
        <v>1</v>
      </c>
      <c r="O3802" t="s">
        <v>11359</v>
      </c>
      <c r="P3802">
        <v>5</v>
      </c>
      <c r="Q3802">
        <v>6</v>
      </c>
    </row>
    <row r="3803" spans="1:17" x14ac:dyDescent="0.25">
      <c r="A3803" s="43">
        <v>3801</v>
      </c>
      <c r="B3803" t="s">
        <v>11360</v>
      </c>
      <c r="C3803" t="s">
        <v>11361</v>
      </c>
      <c r="D3803">
        <v>996437</v>
      </c>
      <c r="E3803">
        <v>120</v>
      </c>
      <c r="F3803">
        <v>119</v>
      </c>
      <c r="G3803">
        <v>216</v>
      </c>
      <c r="J3803">
        <v>1965</v>
      </c>
      <c r="K3803">
        <v>1979</v>
      </c>
      <c r="L3803">
        <v>2</v>
      </c>
      <c r="M3803">
        <v>7</v>
      </c>
      <c r="O3803" t="s">
        <v>11362</v>
      </c>
      <c r="P3803">
        <v>5</v>
      </c>
      <c r="Q3803">
        <v>6</v>
      </c>
    </row>
    <row r="3804" spans="1:17" x14ac:dyDescent="0.25">
      <c r="A3804" s="43">
        <v>3802</v>
      </c>
      <c r="B3804" t="s">
        <v>11363</v>
      </c>
      <c r="C3804" t="s">
        <v>11364</v>
      </c>
      <c r="D3804">
        <v>994669</v>
      </c>
      <c r="E3804">
        <v>130</v>
      </c>
      <c r="F3804">
        <v>75</v>
      </c>
      <c r="G3804">
        <v>125</v>
      </c>
      <c r="J3804">
        <v>1975</v>
      </c>
      <c r="L3804">
        <v>5</v>
      </c>
      <c r="M3804">
        <v>1</v>
      </c>
      <c r="N3804">
        <v>2</v>
      </c>
      <c r="O3804" t="s">
        <v>11365</v>
      </c>
      <c r="P3804">
        <v>5</v>
      </c>
      <c r="Q3804">
        <v>6</v>
      </c>
    </row>
    <row r="3805" spans="1:17" x14ac:dyDescent="0.25">
      <c r="A3805" s="43">
        <v>3803</v>
      </c>
      <c r="B3805" t="s">
        <v>11366</v>
      </c>
      <c r="C3805" t="s">
        <v>3864</v>
      </c>
      <c r="D3805">
        <v>996106</v>
      </c>
      <c r="E3805">
        <v>323</v>
      </c>
      <c r="F3805">
        <v>45</v>
      </c>
      <c r="H3805">
        <v>45</v>
      </c>
      <c r="J3805">
        <v>1912</v>
      </c>
      <c r="L3805">
        <v>2</v>
      </c>
      <c r="M3805">
        <v>3</v>
      </c>
      <c r="O3805" t="s">
        <v>11367</v>
      </c>
      <c r="P3805">
        <v>5</v>
      </c>
      <c r="Q3805">
        <v>6</v>
      </c>
    </row>
    <row r="3806" spans="1:17" x14ac:dyDescent="0.25">
      <c r="A3806" s="43">
        <v>3804</v>
      </c>
      <c r="B3806" t="s">
        <v>11368</v>
      </c>
      <c r="C3806" t="s">
        <v>11369</v>
      </c>
      <c r="D3806">
        <v>995656</v>
      </c>
      <c r="E3806">
        <v>530</v>
      </c>
      <c r="F3806">
        <v>154</v>
      </c>
      <c r="H3806">
        <v>184</v>
      </c>
      <c r="J3806">
        <v>2007</v>
      </c>
      <c r="L3806">
        <v>2</v>
      </c>
      <c r="M3806">
        <v>7</v>
      </c>
      <c r="N3806">
        <v>5</v>
      </c>
      <c r="O3806" t="s">
        <v>11370</v>
      </c>
      <c r="P3806">
        <v>5</v>
      </c>
      <c r="Q3806">
        <v>6</v>
      </c>
    </row>
    <row r="3807" spans="1:17" x14ac:dyDescent="0.25">
      <c r="A3807" s="43">
        <v>3805</v>
      </c>
      <c r="B3807" t="s">
        <v>11371</v>
      </c>
      <c r="C3807" t="s">
        <v>11372</v>
      </c>
      <c r="D3807">
        <v>995692</v>
      </c>
      <c r="E3807">
        <v>120</v>
      </c>
      <c r="F3807">
        <v>154</v>
      </c>
      <c r="G3807">
        <v>137</v>
      </c>
      <c r="J3807">
        <v>1971</v>
      </c>
      <c r="L3807">
        <v>2</v>
      </c>
      <c r="M3807">
        <v>7</v>
      </c>
      <c r="N3807">
        <v>2</v>
      </c>
      <c r="O3807" t="s">
        <v>11373</v>
      </c>
      <c r="P3807">
        <v>5</v>
      </c>
      <c r="Q3807">
        <v>6</v>
      </c>
    </row>
    <row r="3808" spans="1:17" x14ac:dyDescent="0.25">
      <c r="A3808" s="43">
        <v>3806</v>
      </c>
      <c r="B3808" t="s">
        <v>11374</v>
      </c>
      <c r="C3808" t="s">
        <v>11375</v>
      </c>
      <c r="D3808">
        <v>2540546</v>
      </c>
      <c r="E3808">
        <v>120</v>
      </c>
      <c r="F3808">
        <v>130</v>
      </c>
      <c r="G3808">
        <v>130</v>
      </c>
      <c r="J3808">
        <v>2001</v>
      </c>
      <c r="L3808">
        <v>1</v>
      </c>
      <c r="O3808" t="s">
        <v>11376</v>
      </c>
      <c r="P3808">
        <v>5</v>
      </c>
      <c r="Q3808">
        <v>6</v>
      </c>
    </row>
    <row r="3809" spans="1:17" x14ac:dyDescent="0.25">
      <c r="A3809" s="43">
        <v>3807</v>
      </c>
      <c r="B3809" t="s">
        <v>11377</v>
      </c>
      <c r="C3809" t="s">
        <v>11378</v>
      </c>
      <c r="D3809">
        <v>994775</v>
      </c>
      <c r="E3809">
        <v>120</v>
      </c>
      <c r="F3809">
        <v>124</v>
      </c>
      <c r="G3809">
        <v>202</v>
      </c>
      <c r="J3809">
        <v>1913</v>
      </c>
      <c r="L3809">
        <v>2</v>
      </c>
      <c r="M3809">
        <v>7</v>
      </c>
      <c r="N3809">
        <v>2</v>
      </c>
      <c r="O3809" t="s">
        <v>11379</v>
      </c>
      <c r="P3809">
        <v>5</v>
      </c>
      <c r="Q3809">
        <v>6</v>
      </c>
    </row>
    <row r="3810" spans="1:17" x14ac:dyDescent="0.25">
      <c r="A3810" s="43">
        <v>3808</v>
      </c>
      <c r="B3810" t="s">
        <v>11380</v>
      </c>
      <c r="C3810" t="s">
        <v>11381</v>
      </c>
      <c r="D3810">
        <v>995361</v>
      </c>
      <c r="E3810">
        <v>120</v>
      </c>
      <c r="F3810">
        <v>148</v>
      </c>
      <c r="G3810">
        <v>148</v>
      </c>
      <c r="J3810">
        <v>1970</v>
      </c>
      <c r="L3810">
        <v>2</v>
      </c>
      <c r="M3810">
        <v>7</v>
      </c>
      <c r="N3810">
        <v>90</v>
      </c>
      <c r="O3810" t="s">
        <v>11382</v>
      </c>
      <c r="P3810">
        <v>5</v>
      </c>
      <c r="Q3810">
        <v>6</v>
      </c>
    </row>
    <row r="3811" spans="1:17" x14ac:dyDescent="0.25">
      <c r="A3811" s="43">
        <v>3809</v>
      </c>
      <c r="B3811" t="s">
        <v>11383</v>
      </c>
      <c r="C3811" t="s">
        <v>11384</v>
      </c>
      <c r="D3811">
        <v>996515</v>
      </c>
      <c r="E3811">
        <v>120</v>
      </c>
      <c r="F3811">
        <v>148</v>
      </c>
      <c r="G3811">
        <v>268</v>
      </c>
      <c r="J3811">
        <v>2000</v>
      </c>
      <c r="L3811">
        <v>2</v>
      </c>
      <c r="M3811">
        <v>7</v>
      </c>
      <c r="N3811">
        <v>2</v>
      </c>
      <c r="O3811" t="s">
        <v>11385</v>
      </c>
      <c r="P3811">
        <v>5</v>
      </c>
      <c r="Q3811">
        <v>6</v>
      </c>
    </row>
    <row r="3812" spans="1:17" x14ac:dyDescent="0.25">
      <c r="A3812" s="43">
        <v>3810</v>
      </c>
      <c r="B3812" t="s">
        <v>11386</v>
      </c>
      <c r="C3812" t="s">
        <v>11387</v>
      </c>
      <c r="D3812">
        <v>997305</v>
      </c>
      <c r="E3812">
        <v>130</v>
      </c>
      <c r="F3812">
        <v>61</v>
      </c>
      <c r="G3812">
        <v>110</v>
      </c>
      <c r="J3812">
        <v>1966</v>
      </c>
      <c r="L3812">
        <v>1</v>
      </c>
      <c r="O3812" t="s">
        <v>11388</v>
      </c>
      <c r="P3812">
        <v>5</v>
      </c>
      <c r="Q3812">
        <v>6</v>
      </c>
    </row>
    <row r="3813" spans="1:17" x14ac:dyDescent="0.25">
      <c r="A3813" s="43">
        <v>3811</v>
      </c>
      <c r="B3813" t="s">
        <v>11389</v>
      </c>
      <c r="C3813" t="s">
        <v>11390</v>
      </c>
      <c r="D3813">
        <v>997516</v>
      </c>
      <c r="E3813">
        <v>120</v>
      </c>
      <c r="F3813">
        <v>89</v>
      </c>
      <c r="G3813">
        <v>140</v>
      </c>
      <c r="J3813">
        <v>1952</v>
      </c>
      <c r="K3813">
        <v>1997</v>
      </c>
      <c r="L3813">
        <v>2</v>
      </c>
      <c r="M3813">
        <v>7</v>
      </c>
      <c r="O3813" t="s">
        <v>11391</v>
      </c>
      <c r="P3813">
        <v>5</v>
      </c>
      <c r="Q3813">
        <v>6</v>
      </c>
    </row>
    <row r="3814" spans="1:17" x14ac:dyDescent="0.25">
      <c r="A3814" s="43">
        <v>3812</v>
      </c>
      <c r="B3814" t="s">
        <v>11392</v>
      </c>
      <c r="C3814" t="s">
        <v>11393</v>
      </c>
      <c r="D3814">
        <v>996708</v>
      </c>
      <c r="E3814">
        <v>130</v>
      </c>
      <c r="F3814">
        <v>63</v>
      </c>
      <c r="G3814">
        <v>112</v>
      </c>
      <c r="J3814">
        <v>1978</v>
      </c>
      <c r="L3814">
        <v>1</v>
      </c>
      <c r="O3814" t="s">
        <v>11394</v>
      </c>
      <c r="P3814">
        <v>5</v>
      </c>
      <c r="Q3814">
        <v>6</v>
      </c>
    </row>
    <row r="3815" spans="1:17" x14ac:dyDescent="0.25">
      <c r="A3815" s="43">
        <v>3813</v>
      </c>
      <c r="B3815" t="s">
        <v>11395</v>
      </c>
      <c r="C3815" t="s">
        <v>11396</v>
      </c>
      <c r="D3815">
        <v>996561</v>
      </c>
      <c r="E3815">
        <v>120</v>
      </c>
      <c r="F3815">
        <v>100</v>
      </c>
      <c r="G3815">
        <v>100</v>
      </c>
      <c r="J3815">
        <v>1974</v>
      </c>
      <c r="L3815">
        <v>2</v>
      </c>
      <c r="M3815">
        <v>7</v>
      </c>
      <c r="O3815" t="s">
        <v>11397</v>
      </c>
      <c r="P3815">
        <v>5</v>
      </c>
      <c r="Q3815">
        <v>6</v>
      </c>
    </row>
    <row r="3816" spans="1:17" x14ac:dyDescent="0.25">
      <c r="A3816" s="43">
        <v>3814</v>
      </c>
      <c r="B3816" t="s">
        <v>11398</v>
      </c>
      <c r="C3816" t="s">
        <v>11399</v>
      </c>
      <c r="D3816">
        <v>996385</v>
      </c>
      <c r="E3816">
        <v>130</v>
      </c>
      <c r="F3816">
        <v>61</v>
      </c>
      <c r="G3816">
        <v>109</v>
      </c>
      <c r="J3816">
        <v>1978</v>
      </c>
      <c r="L3816">
        <v>1</v>
      </c>
      <c r="O3816" t="s">
        <v>11400</v>
      </c>
      <c r="P3816">
        <v>5</v>
      </c>
      <c r="Q3816">
        <v>6</v>
      </c>
    </row>
    <row r="3817" spans="1:17" x14ac:dyDescent="0.25">
      <c r="A3817" s="43">
        <v>3815</v>
      </c>
      <c r="B3817" t="s">
        <v>11401</v>
      </c>
      <c r="C3817" t="s">
        <v>11402</v>
      </c>
      <c r="D3817">
        <v>994404</v>
      </c>
      <c r="E3817">
        <v>130</v>
      </c>
      <c r="F3817">
        <v>60</v>
      </c>
      <c r="G3817">
        <v>60</v>
      </c>
      <c r="J3817">
        <v>1993</v>
      </c>
      <c r="L3817">
        <v>1</v>
      </c>
      <c r="O3817" t="s">
        <v>11403</v>
      </c>
      <c r="P3817">
        <v>5</v>
      </c>
      <c r="Q3817">
        <v>6</v>
      </c>
    </row>
    <row r="3818" spans="1:17" x14ac:dyDescent="0.25">
      <c r="A3818" s="43">
        <v>3816</v>
      </c>
      <c r="B3818" t="s">
        <v>11404</v>
      </c>
      <c r="C3818" t="s">
        <v>11405</v>
      </c>
      <c r="D3818">
        <v>100088994</v>
      </c>
      <c r="E3818">
        <v>130</v>
      </c>
      <c r="F3818">
        <v>135</v>
      </c>
      <c r="G3818">
        <v>135</v>
      </c>
      <c r="J3818">
        <v>2015</v>
      </c>
      <c r="L3818">
        <v>1</v>
      </c>
      <c r="O3818" t="s">
        <v>11406</v>
      </c>
      <c r="P3818">
        <v>5</v>
      </c>
      <c r="Q3818">
        <v>6</v>
      </c>
    </row>
    <row r="3819" spans="1:17" x14ac:dyDescent="0.25">
      <c r="A3819" s="43">
        <v>3817</v>
      </c>
      <c r="B3819" t="s">
        <v>11407</v>
      </c>
      <c r="C3819" t="s">
        <v>11408</v>
      </c>
      <c r="D3819">
        <v>994487</v>
      </c>
      <c r="E3819">
        <v>120</v>
      </c>
      <c r="F3819">
        <v>107</v>
      </c>
      <c r="G3819">
        <v>156</v>
      </c>
      <c r="J3819">
        <v>1999</v>
      </c>
      <c r="L3819">
        <v>2</v>
      </c>
      <c r="M3819">
        <v>7</v>
      </c>
      <c r="N3819">
        <v>90</v>
      </c>
      <c r="O3819" t="s">
        <v>11409</v>
      </c>
      <c r="P3819">
        <v>5</v>
      </c>
      <c r="Q3819">
        <v>6</v>
      </c>
    </row>
    <row r="3820" spans="1:17" x14ac:dyDescent="0.25">
      <c r="A3820" s="43">
        <v>3818</v>
      </c>
      <c r="B3820" t="s">
        <v>11410</v>
      </c>
      <c r="C3820" t="s">
        <v>11411</v>
      </c>
      <c r="D3820">
        <v>996326</v>
      </c>
      <c r="E3820">
        <v>140</v>
      </c>
      <c r="F3820">
        <v>3320</v>
      </c>
      <c r="G3820">
        <v>3228</v>
      </c>
      <c r="J3820">
        <v>1966</v>
      </c>
      <c r="K3820">
        <v>2019</v>
      </c>
      <c r="L3820">
        <v>1</v>
      </c>
      <c r="O3820" t="s">
        <v>11412</v>
      </c>
      <c r="P3820">
        <v>5</v>
      </c>
      <c r="Q3820">
        <v>6</v>
      </c>
    </row>
    <row r="3821" spans="1:17" x14ac:dyDescent="0.25">
      <c r="A3821" s="43">
        <v>3819</v>
      </c>
      <c r="B3821" t="s">
        <v>11413</v>
      </c>
      <c r="C3821" t="s">
        <v>11414</v>
      </c>
      <c r="D3821">
        <v>993770</v>
      </c>
      <c r="E3821">
        <v>120</v>
      </c>
      <c r="F3821">
        <v>109</v>
      </c>
      <c r="G3821">
        <v>109</v>
      </c>
      <c r="J3821">
        <v>1973</v>
      </c>
      <c r="L3821">
        <v>2</v>
      </c>
      <c r="M3821">
        <v>7</v>
      </c>
      <c r="O3821" t="s">
        <v>11415</v>
      </c>
      <c r="P3821">
        <v>5</v>
      </c>
      <c r="Q3821">
        <v>6</v>
      </c>
    </row>
    <row r="3822" spans="1:17" x14ac:dyDescent="0.25">
      <c r="A3822" s="43">
        <v>3820</v>
      </c>
      <c r="B3822" t="s">
        <v>11416</v>
      </c>
      <c r="C3822" t="s">
        <v>11417</v>
      </c>
      <c r="D3822">
        <v>994900</v>
      </c>
      <c r="E3822">
        <v>130</v>
      </c>
      <c r="F3822">
        <v>126</v>
      </c>
      <c r="G3822">
        <v>170</v>
      </c>
      <c r="J3822">
        <v>1971</v>
      </c>
      <c r="K3822">
        <v>1991</v>
      </c>
      <c r="L3822">
        <v>1</v>
      </c>
      <c r="O3822" t="s">
        <v>11418</v>
      </c>
      <c r="P3822">
        <v>5</v>
      </c>
      <c r="Q3822">
        <v>6</v>
      </c>
    </row>
    <row r="3823" spans="1:17" x14ac:dyDescent="0.25">
      <c r="A3823" s="43">
        <v>3821</v>
      </c>
      <c r="B3823" t="s">
        <v>11419</v>
      </c>
      <c r="C3823" t="s">
        <v>11420</v>
      </c>
      <c r="D3823">
        <v>993886</v>
      </c>
      <c r="E3823">
        <v>120</v>
      </c>
      <c r="F3823">
        <v>102</v>
      </c>
      <c r="G3823">
        <v>102</v>
      </c>
      <c r="J3823">
        <v>1966</v>
      </c>
      <c r="L3823">
        <v>1</v>
      </c>
      <c r="O3823" t="s">
        <v>11421</v>
      </c>
      <c r="P3823">
        <v>5</v>
      </c>
      <c r="Q3823">
        <v>6</v>
      </c>
    </row>
    <row r="3824" spans="1:17" x14ac:dyDescent="0.25">
      <c r="A3824" s="43">
        <v>3822</v>
      </c>
      <c r="B3824" t="s">
        <v>11422</v>
      </c>
      <c r="C3824" t="s">
        <v>11423</v>
      </c>
      <c r="D3824">
        <v>100088997</v>
      </c>
      <c r="E3824">
        <v>130</v>
      </c>
      <c r="F3824">
        <v>115</v>
      </c>
      <c r="G3824">
        <v>115</v>
      </c>
      <c r="J3824">
        <v>2015</v>
      </c>
      <c r="L3824">
        <v>1</v>
      </c>
      <c r="O3824" t="s">
        <v>11424</v>
      </c>
      <c r="P3824">
        <v>5</v>
      </c>
      <c r="Q3824">
        <v>6</v>
      </c>
    </row>
    <row r="3825" spans="1:17" x14ac:dyDescent="0.25">
      <c r="A3825" s="43">
        <v>3823</v>
      </c>
      <c r="B3825" t="s">
        <v>11425</v>
      </c>
      <c r="C3825" t="s">
        <v>2946</v>
      </c>
      <c r="D3825">
        <v>995717</v>
      </c>
      <c r="E3825">
        <v>120</v>
      </c>
      <c r="F3825">
        <v>74</v>
      </c>
      <c r="G3825">
        <v>107</v>
      </c>
      <c r="J3825">
        <v>1927</v>
      </c>
      <c r="K3825">
        <v>1964</v>
      </c>
      <c r="L3825">
        <v>2</v>
      </c>
      <c r="M3825">
        <v>7</v>
      </c>
      <c r="O3825" t="s">
        <v>11426</v>
      </c>
      <c r="P3825">
        <v>5</v>
      </c>
      <c r="Q3825">
        <v>6</v>
      </c>
    </row>
    <row r="3826" spans="1:17" x14ac:dyDescent="0.25">
      <c r="A3826" s="43">
        <v>3824</v>
      </c>
      <c r="B3826" t="s">
        <v>11427</v>
      </c>
      <c r="C3826" t="s">
        <v>11428</v>
      </c>
      <c r="D3826">
        <v>994968</v>
      </c>
      <c r="E3826">
        <v>130</v>
      </c>
      <c r="F3826">
        <v>107</v>
      </c>
      <c r="G3826">
        <v>107</v>
      </c>
      <c r="J3826">
        <v>1969</v>
      </c>
      <c r="K3826">
        <v>1983</v>
      </c>
      <c r="L3826">
        <v>1</v>
      </c>
      <c r="O3826" t="s">
        <v>11429</v>
      </c>
      <c r="P3826">
        <v>5</v>
      </c>
      <c r="Q3826">
        <v>6</v>
      </c>
    </row>
    <row r="3827" spans="1:17" x14ac:dyDescent="0.25">
      <c r="A3827" s="43">
        <v>3825</v>
      </c>
      <c r="B3827" t="s">
        <v>11430</v>
      </c>
      <c r="C3827" t="s">
        <v>11431</v>
      </c>
      <c r="D3827">
        <v>997392</v>
      </c>
      <c r="E3827">
        <v>120</v>
      </c>
      <c r="F3827">
        <v>86</v>
      </c>
      <c r="G3827">
        <v>142</v>
      </c>
      <c r="J3827">
        <v>1977</v>
      </c>
      <c r="K3827">
        <v>1984</v>
      </c>
      <c r="L3827">
        <v>2</v>
      </c>
      <c r="M3827">
        <v>7</v>
      </c>
      <c r="O3827" t="s">
        <v>11432</v>
      </c>
      <c r="P3827">
        <v>5</v>
      </c>
      <c r="Q3827">
        <v>6</v>
      </c>
    </row>
    <row r="3828" spans="1:17" x14ac:dyDescent="0.25">
      <c r="A3828" s="43">
        <v>3826</v>
      </c>
      <c r="B3828" t="s">
        <v>11433</v>
      </c>
      <c r="C3828" t="s">
        <v>11434</v>
      </c>
      <c r="D3828">
        <v>996360</v>
      </c>
      <c r="E3828">
        <v>120</v>
      </c>
      <c r="F3828">
        <v>116</v>
      </c>
      <c r="G3828">
        <v>116</v>
      </c>
      <c r="J3828">
        <v>1963</v>
      </c>
      <c r="L3828">
        <v>7</v>
      </c>
      <c r="M3828">
        <v>1</v>
      </c>
      <c r="N3828">
        <v>2</v>
      </c>
      <c r="O3828" t="s">
        <v>11435</v>
      </c>
      <c r="P3828">
        <v>5</v>
      </c>
      <c r="Q3828">
        <v>6</v>
      </c>
    </row>
    <row r="3829" spans="1:17" x14ac:dyDescent="0.25">
      <c r="A3829" s="43">
        <v>3827</v>
      </c>
      <c r="B3829" t="s">
        <v>11436</v>
      </c>
      <c r="C3829" t="s">
        <v>11437</v>
      </c>
      <c r="D3829">
        <v>996458</v>
      </c>
      <c r="E3829">
        <v>120</v>
      </c>
      <c r="F3829">
        <v>99</v>
      </c>
      <c r="G3829">
        <v>166</v>
      </c>
      <c r="J3829">
        <v>1971</v>
      </c>
      <c r="K3829">
        <v>1975</v>
      </c>
      <c r="L3829">
        <v>2</v>
      </c>
      <c r="M3829">
        <v>7</v>
      </c>
      <c r="O3829" t="s">
        <v>11438</v>
      </c>
      <c r="P3829">
        <v>5</v>
      </c>
      <c r="Q3829">
        <v>6</v>
      </c>
    </row>
    <row r="3830" spans="1:17" x14ac:dyDescent="0.25">
      <c r="A3830" s="43">
        <v>3828</v>
      </c>
      <c r="B3830" t="s">
        <v>11439</v>
      </c>
      <c r="C3830" t="s">
        <v>11440</v>
      </c>
      <c r="D3830">
        <v>993730</v>
      </c>
      <c r="E3830">
        <v>120</v>
      </c>
      <c r="F3830">
        <v>109</v>
      </c>
      <c r="G3830">
        <v>109</v>
      </c>
      <c r="J3830">
        <v>1973</v>
      </c>
      <c r="L3830">
        <v>2</v>
      </c>
      <c r="M3830">
        <v>7</v>
      </c>
      <c r="N3830">
        <v>2</v>
      </c>
      <c r="O3830" t="s">
        <v>11441</v>
      </c>
      <c r="P3830">
        <v>5</v>
      </c>
      <c r="Q3830">
        <v>6</v>
      </c>
    </row>
    <row r="3831" spans="1:17" x14ac:dyDescent="0.25">
      <c r="A3831" s="43">
        <v>3829</v>
      </c>
      <c r="B3831" t="s">
        <v>11442</v>
      </c>
      <c r="C3831" t="s">
        <v>11443</v>
      </c>
      <c r="D3831">
        <v>996538</v>
      </c>
      <c r="E3831">
        <v>120</v>
      </c>
      <c r="F3831">
        <v>130</v>
      </c>
      <c r="G3831">
        <v>130</v>
      </c>
      <c r="J3831">
        <v>2016</v>
      </c>
      <c r="L3831">
        <v>5</v>
      </c>
      <c r="M3831">
        <v>1</v>
      </c>
      <c r="O3831" t="s">
        <v>11444</v>
      </c>
      <c r="P3831">
        <v>5</v>
      </c>
      <c r="Q3831">
        <v>6</v>
      </c>
    </row>
    <row r="3832" spans="1:17" x14ac:dyDescent="0.25">
      <c r="A3832" s="43">
        <v>3830</v>
      </c>
      <c r="B3832" t="s">
        <v>11445</v>
      </c>
      <c r="C3832" t="s">
        <v>11446</v>
      </c>
      <c r="D3832">
        <v>996394</v>
      </c>
      <c r="E3832">
        <v>130</v>
      </c>
      <c r="F3832">
        <v>61</v>
      </c>
      <c r="G3832">
        <v>109</v>
      </c>
      <c r="J3832">
        <v>1978</v>
      </c>
      <c r="L3832">
        <v>1</v>
      </c>
      <c r="O3832" t="s">
        <v>11447</v>
      </c>
      <c r="P3832">
        <v>5</v>
      </c>
      <c r="Q3832">
        <v>6</v>
      </c>
    </row>
    <row r="3833" spans="1:17" x14ac:dyDescent="0.25">
      <c r="A3833" s="43">
        <v>3831</v>
      </c>
      <c r="B3833" t="s">
        <v>11448</v>
      </c>
      <c r="C3833" t="s">
        <v>11449</v>
      </c>
      <c r="D3833">
        <v>993638</v>
      </c>
      <c r="E3833">
        <v>120</v>
      </c>
      <c r="F3833">
        <v>109</v>
      </c>
      <c r="G3833">
        <v>109</v>
      </c>
      <c r="J3833">
        <v>1973</v>
      </c>
      <c r="L3833">
        <v>2</v>
      </c>
      <c r="M3833">
        <v>7</v>
      </c>
      <c r="O3833" t="s">
        <v>11450</v>
      </c>
      <c r="P3833">
        <v>5</v>
      </c>
      <c r="Q3833">
        <v>6</v>
      </c>
    </row>
    <row r="3834" spans="1:17" x14ac:dyDescent="0.25">
      <c r="A3834" s="43">
        <v>3832</v>
      </c>
      <c r="B3834" t="s">
        <v>11451</v>
      </c>
      <c r="C3834" t="s">
        <v>11452</v>
      </c>
      <c r="D3834">
        <v>994145</v>
      </c>
      <c r="E3834">
        <v>130</v>
      </c>
      <c r="F3834">
        <v>134</v>
      </c>
      <c r="G3834">
        <v>134</v>
      </c>
      <c r="J3834">
        <v>1975</v>
      </c>
      <c r="L3834">
        <v>1</v>
      </c>
      <c r="O3834" t="s">
        <v>11453</v>
      </c>
      <c r="P3834">
        <v>5</v>
      </c>
      <c r="Q3834">
        <v>6</v>
      </c>
    </row>
    <row r="3835" spans="1:17" x14ac:dyDescent="0.25">
      <c r="A3835" s="43">
        <v>3833</v>
      </c>
      <c r="B3835" t="s">
        <v>11454</v>
      </c>
      <c r="C3835" t="s">
        <v>11455</v>
      </c>
      <c r="D3835">
        <v>994363</v>
      </c>
      <c r="E3835">
        <v>120</v>
      </c>
      <c r="F3835">
        <v>175</v>
      </c>
      <c r="G3835">
        <v>189</v>
      </c>
      <c r="J3835">
        <v>1966</v>
      </c>
      <c r="K3835">
        <v>1978</v>
      </c>
      <c r="L3835">
        <v>1</v>
      </c>
      <c r="O3835" t="s">
        <v>11456</v>
      </c>
      <c r="P3835">
        <v>5</v>
      </c>
      <c r="Q3835">
        <v>6</v>
      </c>
    </row>
    <row r="3836" spans="1:17" x14ac:dyDescent="0.25">
      <c r="A3836" s="43">
        <v>3834</v>
      </c>
      <c r="B3836" t="s">
        <v>11457</v>
      </c>
      <c r="C3836" t="s">
        <v>11458</v>
      </c>
      <c r="D3836">
        <v>995414</v>
      </c>
      <c r="E3836">
        <v>130</v>
      </c>
      <c r="F3836">
        <v>125</v>
      </c>
      <c r="G3836">
        <v>107</v>
      </c>
      <c r="J3836">
        <v>1970</v>
      </c>
      <c r="L3836">
        <v>1</v>
      </c>
      <c r="O3836" t="s">
        <v>11459</v>
      </c>
      <c r="P3836">
        <v>5</v>
      </c>
      <c r="Q3836">
        <v>6</v>
      </c>
    </row>
    <row r="3837" spans="1:17" x14ac:dyDescent="0.25">
      <c r="A3837" s="43">
        <v>3835</v>
      </c>
      <c r="B3837" t="s">
        <v>11460</v>
      </c>
      <c r="C3837" t="s">
        <v>11461</v>
      </c>
      <c r="D3837">
        <v>997610</v>
      </c>
      <c r="E3837">
        <v>120</v>
      </c>
      <c r="F3837">
        <v>167</v>
      </c>
      <c r="G3837">
        <v>167</v>
      </c>
      <c r="J3837">
        <v>1963</v>
      </c>
      <c r="L3837">
        <v>2</v>
      </c>
      <c r="M3837">
        <v>7</v>
      </c>
      <c r="N3837">
        <v>2</v>
      </c>
      <c r="O3837" t="s">
        <v>11462</v>
      </c>
      <c r="P3837">
        <v>5</v>
      </c>
      <c r="Q3837">
        <v>6</v>
      </c>
    </row>
    <row r="3838" spans="1:17" x14ac:dyDescent="0.25">
      <c r="A3838" s="43">
        <v>3836</v>
      </c>
      <c r="B3838" t="s">
        <v>11463</v>
      </c>
      <c r="C3838" t="s">
        <v>11464</v>
      </c>
      <c r="D3838">
        <v>997287</v>
      </c>
      <c r="E3838">
        <v>130</v>
      </c>
      <c r="F3838">
        <v>61</v>
      </c>
      <c r="G3838">
        <v>109</v>
      </c>
      <c r="J3838">
        <v>1979</v>
      </c>
      <c r="L3838">
        <v>1</v>
      </c>
      <c r="O3838" t="s">
        <v>11465</v>
      </c>
      <c r="P3838">
        <v>5</v>
      </c>
      <c r="Q3838">
        <v>6</v>
      </c>
    </row>
    <row r="3839" spans="1:17" x14ac:dyDescent="0.25">
      <c r="A3839" s="43">
        <v>3837</v>
      </c>
      <c r="B3839" t="s">
        <v>11466</v>
      </c>
      <c r="C3839" t="s">
        <v>11467</v>
      </c>
      <c r="D3839">
        <v>996942</v>
      </c>
      <c r="E3839">
        <v>130</v>
      </c>
      <c r="F3839">
        <v>61</v>
      </c>
      <c r="G3839">
        <v>109</v>
      </c>
      <c r="J3839">
        <v>1979</v>
      </c>
      <c r="L3839">
        <v>1</v>
      </c>
      <c r="O3839" t="s">
        <v>11468</v>
      </c>
      <c r="P3839">
        <v>5</v>
      </c>
      <c r="Q3839">
        <v>6</v>
      </c>
    </row>
    <row r="3840" spans="1:17" x14ac:dyDescent="0.25">
      <c r="A3840" s="43">
        <v>3838</v>
      </c>
      <c r="B3840" t="s">
        <v>11469</v>
      </c>
      <c r="C3840" t="s">
        <v>11470</v>
      </c>
      <c r="D3840">
        <v>993768</v>
      </c>
      <c r="E3840">
        <v>120</v>
      </c>
      <c r="F3840">
        <v>109</v>
      </c>
      <c r="G3840">
        <v>109</v>
      </c>
      <c r="J3840">
        <v>1973</v>
      </c>
      <c r="L3840">
        <v>2</v>
      </c>
      <c r="M3840">
        <v>7</v>
      </c>
      <c r="O3840" t="s">
        <v>11471</v>
      </c>
      <c r="P3840">
        <v>5</v>
      </c>
      <c r="Q3840">
        <v>6</v>
      </c>
    </row>
    <row r="3841" spans="1:17" x14ac:dyDescent="0.25">
      <c r="A3841" s="43">
        <v>3839</v>
      </c>
      <c r="B3841" t="s">
        <v>11472</v>
      </c>
      <c r="C3841" t="s">
        <v>11473</v>
      </c>
      <c r="D3841">
        <v>995628</v>
      </c>
      <c r="E3841">
        <v>223</v>
      </c>
      <c r="F3841">
        <v>831</v>
      </c>
      <c r="H3841">
        <v>831</v>
      </c>
      <c r="J3841">
        <v>1960</v>
      </c>
      <c r="K3841">
        <v>1992</v>
      </c>
      <c r="L3841">
        <v>2</v>
      </c>
      <c r="M3841">
        <v>7</v>
      </c>
      <c r="O3841" t="s">
        <v>11474</v>
      </c>
      <c r="P3841">
        <v>5</v>
      </c>
      <c r="Q3841">
        <v>6</v>
      </c>
    </row>
    <row r="3842" spans="1:17" x14ac:dyDescent="0.25">
      <c r="A3842" s="43">
        <v>3840</v>
      </c>
      <c r="B3842" t="s">
        <v>11475</v>
      </c>
      <c r="C3842" t="s">
        <v>11476</v>
      </c>
      <c r="D3842">
        <v>996398</v>
      </c>
      <c r="E3842">
        <v>120</v>
      </c>
      <c r="F3842">
        <v>136</v>
      </c>
      <c r="G3842">
        <v>136</v>
      </c>
      <c r="J3842">
        <v>1972</v>
      </c>
      <c r="L3842">
        <v>2</v>
      </c>
      <c r="M3842">
        <v>7</v>
      </c>
      <c r="N3842">
        <v>2</v>
      </c>
      <c r="O3842" t="s">
        <v>11477</v>
      </c>
      <c r="P3842">
        <v>5</v>
      </c>
      <c r="Q3842">
        <v>6</v>
      </c>
    </row>
    <row r="3843" spans="1:17" x14ac:dyDescent="0.25">
      <c r="A3843" s="43">
        <v>3841</v>
      </c>
      <c r="B3843" t="s">
        <v>11478</v>
      </c>
      <c r="C3843" t="s">
        <v>11479</v>
      </c>
      <c r="D3843">
        <v>2691208</v>
      </c>
      <c r="E3843">
        <v>130</v>
      </c>
      <c r="F3843">
        <v>63</v>
      </c>
      <c r="G3843">
        <v>121</v>
      </c>
      <c r="J3843">
        <v>2008</v>
      </c>
      <c r="L3843">
        <v>2</v>
      </c>
      <c r="M3843">
        <v>7</v>
      </c>
      <c r="N3843">
        <v>90</v>
      </c>
      <c r="O3843" t="s">
        <v>11480</v>
      </c>
      <c r="P3843">
        <v>5</v>
      </c>
      <c r="Q3843">
        <v>6</v>
      </c>
    </row>
    <row r="3844" spans="1:17" x14ac:dyDescent="0.25">
      <c r="A3844" s="43">
        <v>3842</v>
      </c>
      <c r="B3844" t="s">
        <v>11481</v>
      </c>
      <c r="C3844" t="s">
        <v>11482</v>
      </c>
      <c r="D3844">
        <v>996306</v>
      </c>
      <c r="E3844">
        <v>120</v>
      </c>
      <c r="F3844">
        <v>80</v>
      </c>
      <c r="G3844">
        <v>80</v>
      </c>
      <c r="J3844">
        <v>1958</v>
      </c>
      <c r="L3844">
        <v>2</v>
      </c>
      <c r="M3844">
        <v>3</v>
      </c>
      <c r="O3844" t="s">
        <v>11483</v>
      </c>
      <c r="P3844">
        <v>5</v>
      </c>
      <c r="Q3844">
        <v>6</v>
      </c>
    </row>
    <row r="3845" spans="1:17" x14ac:dyDescent="0.25">
      <c r="A3845" s="43">
        <v>3843</v>
      </c>
      <c r="B3845" t="s">
        <v>11484</v>
      </c>
      <c r="C3845" t="s">
        <v>11485</v>
      </c>
      <c r="D3845">
        <v>995147</v>
      </c>
      <c r="E3845">
        <v>130</v>
      </c>
      <c r="F3845">
        <v>101</v>
      </c>
      <c r="G3845">
        <v>101</v>
      </c>
      <c r="J3845">
        <v>1978</v>
      </c>
      <c r="L3845">
        <v>1</v>
      </c>
      <c r="O3845" t="s">
        <v>11486</v>
      </c>
      <c r="P3845">
        <v>5</v>
      </c>
      <c r="Q3845">
        <v>6</v>
      </c>
    </row>
    <row r="3846" spans="1:17" x14ac:dyDescent="0.25">
      <c r="A3846" s="43">
        <v>3844</v>
      </c>
      <c r="B3846" t="s">
        <v>11487</v>
      </c>
      <c r="C3846" t="s">
        <v>11488</v>
      </c>
      <c r="D3846">
        <v>996489</v>
      </c>
      <c r="E3846">
        <v>120</v>
      </c>
      <c r="F3846">
        <v>78</v>
      </c>
      <c r="G3846">
        <v>134</v>
      </c>
      <c r="J3846">
        <v>1935</v>
      </c>
      <c r="L3846">
        <v>2</v>
      </c>
      <c r="M3846">
        <v>7</v>
      </c>
      <c r="N3846">
        <v>2</v>
      </c>
      <c r="O3846" t="s">
        <v>11489</v>
      </c>
      <c r="P3846">
        <v>5</v>
      </c>
      <c r="Q3846">
        <v>6</v>
      </c>
    </row>
    <row r="3847" spans="1:17" x14ac:dyDescent="0.25">
      <c r="A3847" s="43">
        <v>3845</v>
      </c>
      <c r="B3847" t="s">
        <v>11490</v>
      </c>
      <c r="C3847" t="s">
        <v>4408</v>
      </c>
      <c r="D3847">
        <v>994290</v>
      </c>
      <c r="E3847">
        <v>219</v>
      </c>
      <c r="F3847">
        <v>25</v>
      </c>
      <c r="H3847">
        <v>25</v>
      </c>
      <c r="J3847">
        <v>1972</v>
      </c>
      <c r="L3847">
        <v>7</v>
      </c>
      <c r="M3847">
        <v>1</v>
      </c>
      <c r="O3847" t="s">
        <v>11491</v>
      </c>
      <c r="P3847">
        <v>5</v>
      </c>
      <c r="Q3847">
        <v>6</v>
      </c>
    </row>
    <row r="3848" spans="1:17" x14ac:dyDescent="0.25">
      <c r="A3848" s="43">
        <v>3846</v>
      </c>
      <c r="B3848" t="s">
        <v>11492</v>
      </c>
      <c r="C3848" t="s">
        <v>11493</v>
      </c>
      <c r="D3848">
        <v>996718</v>
      </c>
      <c r="E3848">
        <v>130</v>
      </c>
      <c r="F3848">
        <v>61</v>
      </c>
      <c r="G3848">
        <v>109</v>
      </c>
      <c r="J3848">
        <v>1978</v>
      </c>
      <c r="L3848">
        <v>1</v>
      </c>
      <c r="O3848" t="s">
        <v>11494</v>
      </c>
      <c r="P3848">
        <v>5</v>
      </c>
      <c r="Q3848">
        <v>6</v>
      </c>
    </row>
    <row r="3849" spans="1:17" x14ac:dyDescent="0.25">
      <c r="A3849" s="43">
        <v>3847</v>
      </c>
      <c r="B3849" t="s">
        <v>11495</v>
      </c>
      <c r="C3849" t="s">
        <v>11496</v>
      </c>
      <c r="D3849">
        <v>995516</v>
      </c>
      <c r="E3849">
        <v>130</v>
      </c>
      <c r="F3849">
        <v>128</v>
      </c>
      <c r="G3849">
        <v>128</v>
      </c>
      <c r="J3849">
        <v>1977</v>
      </c>
      <c r="L3849">
        <v>1</v>
      </c>
      <c r="N3849">
        <v>2</v>
      </c>
      <c r="O3849" t="s">
        <v>11497</v>
      </c>
      <c r="P3849">
        <v>5</v>
      </c>
      <c r="Q3849">
        <v>6</v>
      </c>
    </row>
    <row r="3850" spans="1:17" x14ac:dyDescent="0.25">
      <c r="A3850" s="43">
        <v>3848</v>
      </c>
      <c r="B3850" t="s">
        <v>11498</v>
      </c>
      <c r="C3850" t="s">
        <v>11499</v>
      </c>
      <c r="D3850">
        <v>2526233</v>
      </c>
      <c r="E3850">
        <v>160</v>
      </c>
      <c r="F3850">
        <v>1617</v>
      </c>
      <c r="G3850">
        <v>1200</v>
      </c>
      <c r="H3850">
        <v>417</v>
      </c>
      <c r="J3850">
        <v>2006</v>
      </c>
      <c r="L3850">
        <v>1</v>
      </c>
      <c r="N3850">
        <v>90</v>
      </c>
      <c r="O3850" t="s">
        <v>11500</v>
      </c>
      <c r="P3850">
        <v>5</v>
      </c>
      <c r="Q3850">
        <v>6</v>
      </c>
    </row>
    <row r="3851" spans="1:17" x14ac:dyDescent="0.25">
      <c r="A3851" s="43">
        <v>3849</v>
      </c>
      <c r="B3851" t="s">
        <v>11501</v>
      </c>
      <c r="C3851" t="s">
        <v>11502</v>
      </c>
      <c r="D3851">
        <v>997716</v>
      </c>
      <c r="E3851">
        <v>120</v>
      </c>
      <c r="F3851">
        <v>176</v>
      </c>
      <c r="G3851">
        <v>176</v>
      </c>
      <c r="J3851">
        <v>1980</v>
      </c>
      <c r="K3851">
        <v>1991</v>
      </c>
      <c r="L3851">
        <v>2</v>
      </c>
      <c r="M3851">
        <v>7</v>
      </c>
      <c r="N3851">
        <v>5</v>
      </c>
      <c r="O3851" t="s">
        <v>11503</v>
      </c>
      <c r="P3851">
        <v>5</v>
      </c>
      <c r="Q3851">
        <v>6</v>
      </c>
    </row>
    <row r="3852" spans="1:17" x14ac:dyDescent="0.25">
      <c r="A3852" s="43">
        <v>3850</v>
      </c>
      <c r="B3852" t="s">
        <v>11504</v>
      </c>
      <c r="C3852" t="s">
        <v>11505</v>
      </c>
      <c r="D3852">
        <v>994766</v>
      </c>
      <c r="E3852">
        <v>120</v>
      </c>
      <c r="F3852">
        <v>84</v>
      </c>
      <c r="G3852">
        <v>143</v>
      </c>
      <c r="J3852">
        <v>1985</v>
      </c>
      <c r="L3852">
        <v>2</v>
      </c>
      <c r="M3852">
        <v>7</v>
      </c>
      <c r="O3852" t="s">
        <v>11506</v>
      </c>
      <c r="P3852">
        <v>5</v>
      </c>
      <c r="Q3852">
        <v>6</v>
      </c>
    </row>
    <row r="3853" spans="1:17" x14ac:dyDescent="0.25">
      <c r="A3853" s="43">
        <v>3851</v>
      </c>
      <c r="B3853" t="s">
        <v>11507</v>
      </c>
      <c r="C3853" t="s">
        <v>11508</v>
      </c>
      <c r="D3853">
        <v>100018974</v>
      </c>
      <c r="E3853">
        <v>321</v>
      </c>
      <c r="F3853">
        <v>2890</v>
      </c>
      <c r="H3853">
        <v>3552</v>
      </c>
      <c r="J3853">
        <v>2010</v>
      </c>
      <c r="L3853">
        <v>1</v>
      </c>
      <c r="N3853">
        <v>90</v>
      </c>
      <c r="O3853" t="s">
        <v>11509</v>
      </c>
      <c r="P3853">
        <v>5</v>
      </c>
      <c r="Q3853">
        <v>6</v>
      </c>
    </row>
    <row r="3854" spans="1:17" x14ac:dyDescent="0.25">
      <c r="A3854" s="43">
        <v>3852</v>
      </c>
      <c r="B3854" t="s">
        <v>11510</v>
      </c>
      <c r="C3854" t="s">
        <v>11511</v>
      </c>
      <c r="D3854">
        <v>996584</v>
      </c>
      <c r="E3854">
        <v>120</v>
      </c>
      <c r="F3854">
        <v>117</v>
      </c>
      <c r="G3854">
        <v>117</v>
      </c>
      <c r="J3854">
        <v>1989</v>
      </c>
      <c r="L3854">
        <v>7</v>
      </c>
      <c r="M3854">
        <v>1</v>
      </c>
      <c r="O3854" t="s">
        <v>11512</v>
      </c>
      <c r="P3854">
        <v>5</v>
      </c>
      <c r="Q3854">
        <v>6</v>
      </c>
    </row>
    <row r="3855" spans="1:17" x14ac:dyDescent="0.25">
      <c r="A3855" s="43">
        <v>3853</v>
      </c>
      <c r="B3855" t="s">
        <v>11513</v>
      </c>
      <c r="C3855" t="s">
        <v>4037</v>
      </c>
      <c r="D3855">
        <v>995489</v>
      </c>
      <c r="E3855">
        <v>120</v>
      </c>
      <c r="F3855">
        <v>102</v>
      </c>
      <c r="G3855">
        <v>166</v>
      </c>
      <c r="J3855">
        <v>1957</v>
      </c>
      <c r="L3855">
        <v>2</v>
      </c>
      <c r="M3855">
        <v>7</v>
      </c>
      <c r="O3855" t="s">
        <v>11514</v>
      </c>
      <c r="P3855">
        <v>5</v>
      </c>
      <c r="Q3855">
        <v>6</v>
      </c>
    </row>
    <row r="3856" spans="1:17" x14ac:dyDescent="0.25">
      <c r="A3856" s="43">
        <v>3854</v>
      </c>
      <c r="B3856" t="s">
        <v>11515</v>
      </c>
      <c r="C3856" t="s">
        <v>11516</v>
      </c>
      <c r="D3856">
        <v>994062</v>
      </c>
      <c r="E3856">
        <v>120</v>
      </c>
      <c r="F3856">
        <v>156</v>
      </c>
      <c r="G3856">
        <v>134</v>
      </c>
      <c r="J3856">
        <v>1970</v>
      </c>
      <c r="K3856">
        <v>1984</v>
      </c>
      <c r="L3856">
        <v>2</v>
      </c>
      <c r="M3856">
        <v>7</v>
      </c>
      <c r="O3856" t="s">
        <v>11517</v>
      </c>
      <c r="P3856">
        <v>5</v>
      </c>
      <c r="Q3856">
        <v>6</v>
      </c>
    </row>
    <row r="3857" spans="1:17" x14ac:dyDescent="0.25">
      <c r="A3857" s="43">
        <v>3855</v>
      </c>
      <c r="B3857" t="s">
        <v>11518</v>
      </c>
      <c r="C3857" t="s">
        <v>11519</v>
      </c>
      <c r="D3857">
        <v>993933</v>
      </c>
      <c r="E3857">
        <v>160</v>
      </c>
      <c r="F3857">
        <v>641</v>
      </c>
      <c r="G3857">
        <v>518</v>
      </c>
      <c r="H3857">
        <v>47</v>
      </c>
      <c r="J3857">
        <v>1998</v>
      </c>
      <c r="L3857">
        <v>1</v>
      </c>
      <c r="O3857" t="s">
        <v>11520</v>
      </c>
      <c r="P3857">
        <v>5</v>
      </c>
      <c r="Q3857">
        <v>6</v>
      </c>
    </row>
    <row r="3858" spans="1:17" x14ac:dyDescent="0.25">
      <c r="A3858" s="43">
        <v>3856</v>
      </c>
      <c r="B3858" t="s">
        <v>11521</v>
      </c>
      <c r="C3858" t="s">
        <v>11522</v>
      </c>
      <c r="D3858">
        <v>994597</v>
      </c>
      <c r="E3858">
        <v>130</v>
      </c>
      <c r="F3858">
        <v>107</v>
      </c>
      <c r="G3858">
        <v>107</v>
      </c>
      <c r="J3858">
        <v>1967</v>
      </c>
      <c r="L3858">
        <v>1</v>
      </c>
      <c r="O3858" t="s">
        <v>11523</v>
      </c>
      <c r="P3858">
        <v>5</v>
      </c>
      <c r="Q3858">
        <v>6</v>
      </c>
    </row>
    <row r="3859" spans="1:17" x14ac:dyDescent="0.25">
      <c r="A3859" s="43">
        <v>3857</v>
      </c>
      <c r="B3859" t="s">
        <v>11524</v>
      </c>
      <c r="C3859" t="s">
        <v>11525</v>
      </c>
      <c r="D3859">
        <v>996208</v>
      </c>
      <c r="E3859">
        <v>120</v>
      </c>
      <c r="F3859">
        <v>160</v>
      </c>
      <c r="G3859">
        <v>219</v>
      </c>
      <c r="J3859">
        <v>1988</v>
      </c>
      <c r="L3859">
        <v>2</v>
      </c>
      <c r="M3859">
        <v>7</v>
      </c>
      <c r="O3859" t="s">
        <v>11526</v>
      </c>
      <c r="P3859">
        <v>5</v>
      </c>
      <c r="Q3859">
        <v>6</v>
      </c>
    </row>
    <row r="3860" spans="1:17" x14ac:dyDescent="0.25">
      <c r="A3860" s="43">
        <v>3858</v>
      </c>
      <c r="B3860" t="s">
        <v>11527</v>
      </c>
      <c r="C3860" t="s">
        <v>11528</v>
      </c>
      <c r="D3860">
        <v>997365</v>
      </c>
      <c r="E3860">
        <v>130</v>
      </c>
      <c r="F3860">
        <v>61</v>
      </c>
      <c r="G3860">
        <v>109</v>
      </c>
      <c r="J3860">
        <v>1978</v>
      </c>
      <c r="L3860">
        <v>1</v>
      </c>
      <c r="O3860" t="s">
        <v>11529</v>
      </c>
      <c r="P3860">
        <v>5</v>
      </c>
      <c r="Q3860">
        <v>6</v>
      </c>
    </row>
    <row r="3861" spans="1:17" x14ac:dyDescent="0.25">
      <c r="A3861" s="43">
        <v>3859</v>
      </c>
      <c r="B3861" t="s">
        <v>11530</v>
      </c>
      <c r="C3861" t="s">
        <v>11531</v>
      </c>
      <c r="D3861">
        <v>994090</v>
      </c>
      <c r="E3861">
        <v>120</v>
      </c>
      <c r="F3861">
        <v>134</v>
      </c>
      <c r="G3861">
        <v>134</v>
      </c>
      <c r="J3861">
        <v>1970</v>
      </c>
      <c r="L3861">
        <v>2</v>
      </c>
      <c r="M3861">
        <v>7</v>
      </c>
      <c r="O3861" t="s">
        <v>11532</v>
      </c>
      <c r="P3861">
        <v>5</v>
      </c>
      <c r="Q3861">
        <v>6</v>
      </c>
    </row>
    <row r="3862" spans="1:17" x14ac:dyDescent="0.25">
      <c r="A3862" s="43">
        <v>3860</v>
      </c>
      <c r="B3862" t="s">
        <v>11533</v>
      </c>
      <c r="C3862" t="s">
        <v>11534</v>
      </c>
      <c r="D3862">
        <v>996789</v>
      </c>
      <c r="E3862">
        <v>130</v>
      </c>
      <c r="F3862">
        <v>61</v>
      </c>
      <c r="G3862">
        <v>109</v>
      </c>
      <c r="J3862">
        <v>1978</v>
      </c>
      <c r="L3862">
        <v>1</v>
      </c>
      <c r="O3862" t="s">
        <v>11535</v>
      </c>
      <c r="P3862">
        <v>5</v>
      </c>
      <c r="Q3862">
        <v>6</v>
      </c>
    </row>
    <row r="3863" spans="1:17" x14ac:dyDescent="0.25">
      <c r="A3863" s="43">
        <v>3861</v>
      </c>
      <c r="B3863" t="s">
        <v>11536</v>
      </c>
      <c r="C3863" t="s">
        <v>11537</v>
      </c>
      <c r="D3863">
        <v>993733</v>
      </c>
      <c r="E3863">
        <v>120</v>
      </c>
      <c r="F3863">
        <v>109</v>
      </c>
      <c r="G3863">
        <v>109</v>
      </c>
      <c r="J3863">
        <v>1972</v>
      </c>
      <c r="L3863">
        <v>2</v>
      </c>
      <c r="M3863">
        <v>7</v>
      </c>
      <c r="O3863" t="s">
        <v>11538</v>
      </c>
      <c r="P3863">
        <v>5</v>
      </c>
      <c r="Q3863">
        <v>6</v>
      </c>
    </row>
    <row r="3864" spans="1:17" x14ac:dyDescent="0.25">
      <c r="A3864" s="43">
        <v>3862</v>
      </c>
      <c r="B3864" t="s">
        <v>11539</v>
      </c>
      <c r="C3864" t="s">
        <v>11540</v>
      </c>
      <c r="D3864">
        <v>994879</v>
      </c>
      <c r="E3864">
        <v>120</v>
      </c>
      <c r="F3864">
        <v>160</v>
      </c>
      <c r="G3864">
        <v>136</v>
      </c>
      <c r="J3864">
        <v>1971</v>
      </c>
      <c r="K3864">
        <v>1986</v>
      </c>
      <c r="L3864">
        <v>2</v>
      </c>
      <c r="M3864">
        <v>7</v>
      </c>
      <c r="N3864">
        <v>2</v>
      </c>
      <c r="O3864" t="s">
        <v>11541</v>
      </c>
      <c r="P3864">
        <v>5</v>
      </c>
      <c r="Q3864">
        <v>6</v>
      </c>
    </row>
    <row r="3865" spans="1:17" x14ac:dyDescent="0.25">
      <c r="A3865" s="43">
        <v>3863</v>
      </c>
      <c r="B3865" t="s">
        <v>11542</v>
      </c>
      <c r="C3865" t="s">
        <v>11543</v>
      </c>
      <c r="D3865">
        <v>996455</v>
      </c>
      <c r="E3865">
        <v>120</v>
      </c>
      <c r="F3865">
        <v>85</v>
      </c>
      <c r="G3865">
        <v>152</v>
      </c>
      <c r="J3865">
        <v>1980</v>
      </c>
      <c r="L3865">
        <v>7</v>
      </c>
      <c r="M3865">
        <v>1</v>
      </c>
      <c r="O3865" t="s">
        <v>11544</v>
      </c>
      <c r="P3865">
        <v>5</v>
      </c>
      <c r="Q3865">
        <v>6</v>
      </c>
    </row>
    <row r="3866" spans="1:17" x14ac:dyDescent="0.25">
      <c r="A3866" s="43">
        <v>3864</v>
      </c>
      <c r="B3866" t="s">
        <v>11545</v>
      </c>
      <c r="C3866" t="s">
        <v>11546</v>
      </c>
      <c r="D3866">
        <v>994578</v>
      </c>
      <c r="E3866">
        <v>130</v>
      </c>
      <c r="F3866">
        <v>124</v>
      </c>
      <c r="G3866">
        <v>107</v>
      </c>
      <c r="J3866">
        <v>1967</v>
      </c>
      <c r="K3866">
        <v>1985</v>
      </c>
      <c r="L3866">
        <v>1</v>
      </c>
      <c r="O3866" t="s">
        <v>11547</v>
      </c>
      <c r="P3866">
        <v>5</v>
      </c>
      <c r="Q3866">
        <v>6</v>
      </c>
    </row>
    <row r="3867" spans="1:17" x14ac:dyDescent="0.25">
      <c r="A3867" s="43">
        <v>3865</v>
      </c>
      <c r="B3867" t="s">
        <v>11548</v>
      </c>
      <c r="C3867" t="s">
        <v>11549</v>
      </c>
      <c r="D3867">
        <v>996017</v>
      </c>
      <c r="E3867">
        <v>120</v>
      </c>
      <c r="F3867">
        <v>139</v>
      </c>
      <c r="G3867">
        <v>123</v>
      </c>
      <c r="J3867">
        <v>1956</v>
      </c>
      <c r="K3867">
        <v>1976</v>
      </c>
      <c r="L3867">
        <v>2</v>
      </c>
      <c r="M3867">
        <v>7</v>
      </c>
      <c r="N3867">
        <v>2</v>
      </c>
      <c r="O3867" t="s">
        <v>11550</v>
      </c>
      <c r="P3867">
        <v>5</v>
      </c>
      <c r="Q3867">
        <v>6</v>
      </c>
    </row>
    <row r="3868" spans="1:17" x14ac:dyDescent="0.25">
      <c r="A3868" s="43">
        <v>3866</v>
      </c>
      <c r="B3868" t="s">
        <v>11551</v>
      </c>
      <c r="C3868" t="s">
        <v>11552</v>
      </c>
      <c r="D3868">
        <v>994971</v>
      </c>
      <c r="E3868">
        <v>120</v>
      </c>
      <c r="F3868">
        <v>181</v>
      </c>
      <c r="G3868">
        <v>181</v>
      </c>
      <c r="J3868">
        <v>1970</v>
      </c>
      <c r="L3868">
        <v>2</v>
      </c>
      <c r="M3868">
        <v>7</v>
      </c>
      <c r="N3868">
        <v>2</v>
      </c>
      <c r="O3868" t="s">
        <v>11553</v>
      </c>
      <c r="P3868">
        <v>5</v>
      </c>
      <c r="Q3868">
        <v>6</v>
      </c>
    </row>
    <row r="3869" spans="1:17" x14ac:dyDescent="0.25">
      <c r="A3869" s="43">
        <v>3867</v>
      </c>
      <c r="B3869" t="s">
        <v>11554</v>
      </c>
      <c r="C3869" t="s">
        <v>11555</v>
      </c>
      <c r="D3869">
        <v>996365</v>
      </c>
      <c r="E3869">
        <v>120</v>
      </c>
      <c r="F3869">
        <v>59</v>
      </c>
      <c r="G3869">
        <v>93</v>
      </c>
      <c r="J3869">
        <v>1955</v>
      </c>
      <c r="L3869">
        <v>2</v>
      </c>
      <c r="M3869">
        <v>3</v>
      </c>
      <c r="N3869">
        <v>2</v>
      </c>
      <c r="O3869" t="s">
        <v>11556</v>
      </c>
      <c r="P3869">
        <v>5</v>
      </c>
      <c r="Q3869">
        <v>6</v>
      </c>
    </row>
    <row r="3870" spans="1:17" x14ac:dyDescent="0.25">
      <c r="A3870" s="43">
        <v>3868</v>
      </c>
      <c r="B3870" t="s">
        <v>11557</v>
      </c>
      <c r="C3870" t="s">
        <v>11558</v>
      </c>
      <c r="D3870">
        <v>997618</v>
      </c>
      <c r="E3870">
        <v>120</v>
      </c>
      <c r="F3870">
        <v>99</v>
      </c>
      <c r="G3870">
        <v>135</v>
      </c>
      <c r="J3870">
        <v>1909</v>
      </c>
      <c r="K3870">
        <v>1978</v>
      </c>
      <c r="L3870">
        <v>2</v>
      </c>
      <c r="M3870">
        <v>7</v>
      </c>
      <c r="N3870">
        <v>2</v>
      </c>
      <c r="O3870" t="s">
        <v>11559</v>
      </c>
      <c r="P3870">
        <v>5</v>
      </c>
      <c r="Q3870">
        <v>6</v>
      </c>
    </row>
    <row r="3871" spans="1:17" x14ac:dyDescent="0.25">
      <c r="A3871" s="43">
        <v>3869</v>
      </c>
      <c r="B3871" t="s">
        <v>11560</v>
      </c>
      <c r="C3871" t="s">
        <v>11561</v>
      </c>
      <c r="D3871">
        <v>2702947</v>
      </c>
      <c r="E3871">
        <v>130</v>
      </c>
      <c r="F3871">
        <v>45</v>
      </c>
      <c r="G3871">
        <v>86</v>
      </c>
      <c r="J3871">
        <v>2008</v>
      </c>
      <c r="L3871">
        <v>2</v>
      </c>
      <c r="M3871">
        <v>7</v>
      </c>
      <c r="N3871">
        <v>90</v>
      </c>
      <c r="O3871" t="s">
        <v>11562</v>
      </c>
      <c r="P3871">
        <v>5</v>
      </c>
      <c r="Q3871">
        <v>6</v>
      </c>
    </row>
    <row r="3872" spans="1:17" x14ac:dyDescent="0.25">
      <c r="A3872" s="43">
        <v>3870</v>
      </c>
      <c r="B3872" t="s">
        <v>11563</v>
      </c>
      <c r="C3872" t="s">
        <v>11564</v>
      </c>
      <c r="D3872">
        <v>100089008</v>
      </c>
      <c r="E3872">
        <v>130</v>
      </c>
      <c r="F3872">
        <v>135</v>
      </c>
      <c r="G3872">
        <v>135</v>
      </c>
      <c r="J3872">
        <v>2015</v>
      </c>
      <c r="L3872">
        <v>1</v>
      </c>
      <c r="O3872" t="s">
        <v>11565</v>
      </c>
      <c r="P3872">
        <v>5</v>
      </c>
      <c r="Q3872">
        <v>6</v>
      </c>
    </row>
    <row r="3873" spans="1:17" x14ac:dyDescent="0.25">
      <c r="A3873" s="43">
        <v>3871</v>
      </c>
      <c r="B3873" t="s">
        <v>11566</v>
      </c>
      <c r="C3873" t="s">
        <v>11567</v>
      </c>
      <c r="D3873">
        <v>997378</v>
      </c>
      <c r="E3873">
        <v>120</v>
      </c>
      <c r="F3873">
        <v>158</v>
      </c>
      <c r="G3873">
        <v>158</v>
      </c>
      <c r="J3873">
        <v>1967</v>
      </c>
      <c r="K3873">
        <v>2013</v>
      </c>
      <c r="L3873">
        <v>2</v>
      </c>
      <c r="M3873">
        <v>7</v>
      </c>
      <c r="O3873" t="s">
        <v>11568</v>
      </c>
      <c r="P3873">
        <v>5</v>
      </c>
      <c r="Q3873">
        <v>6</v>
      </c>
    </row>
    <row r="3874" spans="1:17" x14ac:dyDescent="0.25">
      <c r="A3874" s="43">
        <v>3872</v>
      </c>
      <c r="B3874" t="s">
        <v>11569</v>
      </c>
      <c r="C3874" t="s">
        <v>11570</v>
      </c>
      <c r="D3874">
        <v>995721</v>
      </c>
      <c r="E3874">
        <v>120</v>
      </c>
      <c r="F3874">
        <v>229</v>
      </c>
      <c r="G3874">
        <v>192</v>
      </c>
      <c r="J3874">
        <v>2008</v>
      </c>
      <c r="L3874">
        <v>2</v>
      </c>
      <c r="M3874">
        <v>7</v>
      </c>
      <c r="O3874" t="s">
        <v>11571</v>
      </c>
      <c r="P3874">
        <v>5</v>
      </c>
      <c r="Q3874">
        <v>6</v>
      </c>
    </row>
    <row r="3875" spans="1:17" x14ac:dyDescent="0.25">
      <c r="A3875" s="43">
        <v>3873</v>
      </c>
      <c r="B3875" t="s">
        <v>11572</v>
      </c>
      <c r="C3875" t="s">
        <v>11573</v>
      </c>
      <c r="D3875">
        <v>993711</v>
      </c>
      <c r="E3875">
        <v>120</v>
      </c>
      <c r="F3875">
        <v>134</v>
      </c>
      <c r="G3875">
        <v>134</v>
      </c>
      <c r="J3875">
        <v>1969</v>
      </c>
      <c r="L3875">
        <v>2</v>
      </c>
      <c r="M3875">
        <v>7</v>
      </c>
      <c r="N3875">
        <v>80</v>
      </c>
      <c r="O3875" t="s">
        <v>11574</v>
      </c>
      <c r="P3875">
        <v>5</v>
      </c>
      <c r="Q3875">
        <v>6</v>
      </c>
    </row>
    <row r="3876" spans="1:17" x14ac:dyDescent="0.25">
      <c r="A3876" s="43">
        <v>3874</v>
      </c>
      <c r="B3876" t="s">
        <v>11575</v>
      </c>
      <c r="C3876" t="s">
        <v>11576</v>
      </c>
      <c r="D3876">
        <v>996000</v>
      </c>
      <c r="E3876">
        <v>120</v>
      </c>
      <c r="F3876">
        <v>163</v>
      </c>
      <c r="G3876">
        <v>163</v>
      </c>
      <c r="J3876">
        <v>1961</v>
      </c>
      <c r="K3876">
        <v>1990</v>
      </c>
      <c r="L3876">
        <v>2</v>
      </c>
      <c r="M3876">
        <v>7</v>
      </c>
      <c r="N3876">
        <v>1</v>
      </c>
      <c r="O3876" t="s">
        <v>11577</v>
      </c>
      <c r="P3876">
        <v>5</v>
      </c>
      <c r="Q3876">
        <v>6</v>
      </c>
    </row>
    <row r="3877" spans="1:17" x14ac:dyDescent="0.25">
      <c r="A3877" s="43">
        <v>3875</v>
      </c>
      <c r="B3877" t="s">
        <v>11578</v>
      </c>
      <c r="C3877" t="s">
        <v>11579</v>
      </c>
      <c r="D3877">
        <v>995165</v>
      </c>
      <c r="E3877">
        <v>120</v>
      </c>
      <c r="F3877">
        <v>143</v>
      </c>
      <c r="G3877">
        <v>258</v>
      </c>
      <c r="J3877">
        <v>1978</v>
      </c>
      <c r="K3877">
        <v>1984</v>
      </c>
      <c r="L3877">
        <v>2</v>
      </c>
      <c r="M3877">
        <v>7</v>
      </c>
      <c r="N3877">
        <v>2</v>
      </c>
      <c r="O3877" t="s">
        <v>11580</v>
      </c>
      <c r="P3877">
        <v>5</v>
      </c>
      <c r="Q3877">
        <v>6</v>
      </c>
    </row>
    <row r="3878" spans="1:17" x14ac:dyDescent="0.25">
      <c r="A3878" s="43">
        <v>3876</v>
      </c>
      <c r="B3878" t="s">
        <v>11581</v>
      </c>
      <c r="C3878" t="s">
        <v>11582</v>
      </c>
      <c r="D3878">
        <v>995477</v>
      </c>
      <c r="E3878">
        <v>130</v>
      </c>
      <c r="F3878">
        <v>107</v>
      </c>
      <c r="G3878">
        <v>107</v>
      </c>
      <c r="J3878">
        <v>1970</v>
      </c>
      <c r="K3878">
        <v>1987</v>
      </c>
      <c r="L3878">
        <v>1</v>
      </c>
      <c r="O3878" t="s">
        <v>11583</v>
      </c>
      <c r="P3878">
        <v>5</v>
      </c>
      <c r="Q3878">
        <v>6</v>
      </c>
    </row>
    <row r="3879" spans="1:17" x14ac:dyDescent="0.25">
      <c r="A3879" s="43">
        <v>3877</v>
      </c>
      <c r="B3879" t="s">
        <v>11584</v>
      </c>
      <c r="C3879" t="s">
        <v>11585</v>
      </c>
      <c r="D3879">
        <v>993874</v>
      </c>
      <c r="E3879">
        <v>120</v>
      </c>
      <c r="F3879">
        <v>109</v>
      </c>
      <c r="G3879">
        <v>170</v>
      </c>
      <c r="J3879">
        <v>1968</v>
      </c>
      <c r="L3879">
        <v>1</v>
      </c>
      <c r="O3879" t="s">
        <v>11586</v>
      </c>
      <c r="P3879">
        <v>5</v>
      </c>
      <c r="Q3879">
        <v>6</v>
      </c>
    </row>
    <row r="3880" spans="1:17" x14ac:dyDescent="0.25">
      <c r="A3880" s="43">
        <v>3878</v>
      </c>
      <c r="B3880" t="s">
        <v>11587</v>
      </c>
      <c r="C3880" t="s">
        <v>11588</v>
      </c>
      <c r="D3880">
        <v>995754</v>
      </c>
      <c r="E3880">
        <v>120</v>
      </c>
      <c r="F3880">
        <v>153</v>
      </c>
      <c r="G3880">
        <v>117</v>
      </c>
      <c r="J3880">
        <v>1963</v>
      </c>
      <c r="L3880">
        <v>2</v>
      </c>
      <c r="M3880">
        <v>7</v>
      </c>
      <c r="N3880">
        <v>90</v>
      </c>
      <c r="O3880" t="s">
        <v>11589</v>
      </c>
      <c r="P3880">
        <v>5</v>
      </c>
      <c r="Q3880">
        <v>6</v>
      </c>
    </row>
    <row r="3881" spans="1:17" x14ac:dyDescent="0.25">
      <c r="A3881" s="43">
        <v>3879</v>
      </c>
      <c r="B3881" t="s">
        <v>11590</v>
      </c>
      <c r="C3881" t="s">
        <v>11591</v>
      </c>
      <c r="D3881">
        <v>996885</v>
      </c>
      <c r="E3881">
        <v>130</v>
      </c>
      <c r="F3881">
        <v>113</v>
      </c>
      <c r="G3881">
        <v>113</v>
      </c>
      <c r="J3881">
        <v>1974</v>
      </c>
      <c r="L3881">
        <v>1</v>
      </c>
      <c r="O3881" t="s">
        <v>11592</v>
      </c>
      <c r="P3881">
        <v>5</v>
      </c>
      <c r="Q3881">
        <v>6</v>
      </c>
    </row>
    <row r="3882" spans="1:17" x14ac:dyDescent="0.25">
      <c r="A3882" s="43">
        <v>3880</v>
      </c>
      <c r="B3882" t="s">
        <v>11593</v>
      </c>
      <c r="C3882" t="s">
        <v>11594</v>
      </c>
      <c r="D3882">
        <v>997576</v>
      </c>
      <c r="E3882">
        <v>130</v>
      </c>
      <c r="F3882">
        <v>101</v>
      </c>
      <c r="G3882">
        <v>101</v>
      </c>
      <c r="J3882">
        <v>1964</v>
      </c>
      <c r="L3882">
        <v>2</v>
      </c>
      <c r="M3882">
        <v>7</v>
      </c>
      <c r="O3882" t="s">
        <v>11595</v>
      </c>
      <c r="P3882">
        <v>5</v>
      </c>
      <c r="Q3882">
        <v>6</v>
      </c>
    </row>
    <row r="3883" spans="1:17" x14ac:dyDescent="0.25">
      <c r="A3883" s="43">
        <v>3881</v>
      </c>
      <c r="B3883" t="s">
        <v>11596</v>
      </c>
      <c r="C3883" t="s">
        <v>11597</v>
      </c>
      <c r="D3883">
        <v>995529</v>
      </c>
      <c r="E3883">
        <v>130</v>
      </c>
      <c r="F3883">
        <v>103</v>
      </c>
      <c r="G3883">
        <v>103</v>
      </c>
      <c r="J3883">
        <v>1977</v>
      </c>
      <c r="L3883">
        <v>1</v>
      </c>
      <c r="N3883">
        <v>2</v>
      </c>
      <c r="O3883" t="s">
        <v>11598</v>
      </c>
      <c r="P3883">
        <v>5</v>
      </c>
      <c r="Q3883">
        <v>6</v>
      </c>
    </row>
    <row r="3884" spans="1:17" x14ac:dyDescent="0.25">
      <c r="A3884" s="43">
        <v>3882</v>
      </c>
      <c r="B3884" t="s">
        <v>11599</v>
      </c>
      <c r="C3884" t="s">
        <v>11600</v>
      </c>
      <c r="D3884">
        <v>996821</v>
      </c>
      <c r="E3884">
        <v>130</v>
      </c>
      <c r="F3884">
        <v>61</v>
      </c>
      <c r="G3884">
        <v>109</v>
      </c>
      <c r="J3884">
        <v>1978</v>
      </c>
      <c r="L3884">
        <v>1</v>
      </c>
      <c r="O3884" t="s">
        <v>11601</v>
      </c>
      <c r="P3884">
        <v>5</v>
      </c>
      <c r="Q3884">
        <v>6</v>
      </c>
    </row>
    <row r="3885" spans="1:17" x14ac:dyDescent="0.25">
      <c r="A3885" s="43">
        <v>3883</v>
      </c>
      <c r="B3885" t="s">
        <v>11602</v>
      </c>
      <c r="C3885" t="s">
        <v>11603</v>
      </c>
      <c r="D3885">
        <v>994150</v>
      </c>
      <c r="E3885">
        <v>140</v>
      </c>
      <c r="F3885">
        <v>209</v>
      </c>
      <c r="G3885">
        <v>418</v>
      </c>
      <c r="J3885">
        <v>1991</v>
      </c>
      <c r="L3885">
        <v>1</v>
      </c>
      <c r="O3885" t="s">
        <v>11604</v>
      </c>
      <c r="P3885">
        <v>5</v>
      </c>
      <c r="Q3885">
        <v>6</v>
      </c>
    </row>
    <row r="3886" spans="1:17" x14ac:dyDescent="0.25">
      <c r="A3886" s="43">
        <v>3884</v>
      </c>
      <c r="B3886" t="s">
        <v>11605</v>
      </c>
      <c r="C3886" t="s">
        <v>11606</v>
      </c>
      <c r="D3886">
        <v>995820</v>
      </c>
      <c r="E3886">
        <v>120</v>
      </c>
      <c r="F3886">
        <v>186</v>
      </c>
      <c r="G3886">
        <v>186</v>
      </c>
      <c r="J3886">
        <v>1984</v>
      </c>
      <c r="L3886">
        <v>2</v>
      </c>
      <c r="M3886">
        <v>7</v>
      </c>
      <c r="N3886">
        <v>2</v>
      </c>
      <c r="O3886" t="s">
        <v>11607</v>
      </c>
      <c r="P3886">
        <v>5</v>
      </c>
      <c r="Q3886">
        <v>6</v>
      </c>
    </row>
    <row r="3887" spans="1:17" x14ac:dyDescent="0.25">
      <c r="A3887" s="43">
        <v>3885</v>
      </c>
      <c r="B3887" t="s">
        <v>11608</v>
      </c>
      <c r="C3887" t="s">
        <v>11609</v>
      </c>
      <c r="D3887">
        <v>995365</v>
      </c>
      <c r="E3887">
        <v>130</v>
      </c>
      <c r="F3887">
        <v>75</v>
      </c>
      <c r="G3887">
        <v>125</v>
      </c>
      <c r="J3887">
        <v>1978</v>
      </c>
      <c r="L3887">
        <v>7</v>
      </c>
      <c r="M3887">
        <v>1</v>
      </c>
      <c r="N3887">
        <v>2</v>
      </c>
      <c r="O3887" t="s">
        <v>11610</v>
      </c>
      <c r="P3887">
        <v>5</v>
      </c>
      <c r="Q3887">
        <v>6</v>
      </c>
    </row>
    <row r="3888" spans="1:17" x14ac:dyDescent="0.25">
      <c r="A3888" s="43">
        <v>3886</v>
      </c>
      <c r="B3888" t="s">
        <v>11611</v>
      </c>
      <c r="C3888" t="s">
        <v>11612</v>
      </c>
      <c r="D3888">
        <v>994577</v>
      </c>
      <c r="E3888">
        <v>130</v>
      </c>
      <c r="F3888">
        <v>124</v>
      </c>
      <c r="G3888">
        <v>107</v>
      </c>
      <c r="J3888">
        <v>1967</v>
      </c>
      <c r="K3888">
        <v>1983</v>
      </c>
      <c r="L3888">
        <v>1</v>
      </c>
      <c r="O3888" t="s">
        <v>11613</v>
      </c>
      <c r="P3888">
        <v>5</v>
      </c>
      <c r="Q3888">
        <v>6</v>
      </c>
    </row>
    <row r="3889" spans="1:17" x14ac:dyDescent="0.25">
      <c r="A3889" s="43">
        <v>3887</v>
      </c>
      <c r="B3889" t="s">
        <v>11614</v>
      </c>
      <c r="C3889" t="s">
        <v>11615</v>
      </c>
      <c r="D3889">
        <v>996469</v>
      </c>
      <c r="E3889">
        <v>120</v>
      </c>
      <c r="F3889">
        <v>161</v>
      </c>
      <c r="G3889">
        <v>161</v>
      </c>
      <c r="J3889">
        <v>1961</v>
      </c>
      <c r="L3889">
        <v>2</v>
      </c>
      <c r="M3889">
        <v>7</v>
      </c>
      <c r="N3889">
        <v>2</v>
      </c>
      <c r="O3889" t="s">
        <v>11616</v>
      </c>
      <c r="P3889">
        <v>5</v>
      </c>
      <c r="Q3889">
        <v>6</v>
      </c>
    </row>
    <row r="3890" spans="1:17" x14ac:dyDescent="0.25">
      <c r="A3890" s="43">
        <v>3888</v>
      </c>
      <c r="B3890" t="s">
        <v>11617</v>
      </c>
      <c r="C3890" t="s">
        <v>11618</v>
      </c>
      <c r="D3890">
        <v>995020</v>
      </c>
      <c r="E3890">
        <v>130</v>
      </c>
      <c r="F3890">
        <v>110</v>
      </c>
      <c r="G3890">
        <v>110</v>
      </c>
      <c r="J3890">
        <v>1973</v>
      </c>
      <c r="L3890">
        <v>1</v>
      </c>
      <c r="O3890" t="s">
        <v>11619</v>
      </c>
      <c r="P3890">
        <v>5</v>
      </c>
      <c r="Q3890">
        <v>6</v>
      </c>
    </row>
    <row r="3891" spans="1:17" x14ac:dyDescent="0.25">
      <c r="A3891" s="43">
        <v>3889</v>
      </c>
      <c r="B3891" t="s">
        <v>11620</v>
      </c>
      <c r="C3891" t="s">
        <v>11621</v>
      </c>
      <c r="D3891">
        <v>995398</v>
      </c>
      <c r="E3891">
        <v>120</v>
      </c>
      <c r="F3891">
        <v>190</v>
      </c>
      <c r="G3891">
        <v>190</v>
      </c>
      <c r="J3891">
        <v>1972</v>
      </c>
      <c r="L3891">
        <v>2</v>
      </c>
      <c r="M3891">
        <v>7</v>
      </c>
      <c r="O3891" t="s">
        <v>11622</v>
      </c>
      <c r="P3891">
        <v>5</v>
      </c>
      <c r="Q3891">
        <v>6</v>
      </c>
    </row>
    <row r="3892" spans="1:17" x14ac:dyDescent="0.25">
      <c r="A3892" s="43">
        <v>3890</v>
      </c>
      <c r="B3892" t="s">
        <v>11623</v>
      </c>
      <c r="C3892" t="s">
        <v>11624</v>
      </c>
      <c r="D3892">
        <v>997664</v>
      </c>
      <c r="E3892">
        <v>130</v>
      </c>
      <c r="F3892">
        <v>71</v>
      </c>
      <c r="G3892">
        <v>122</v>
      </c>
      <c r="J3892">
        <v>1980</v>
      </c>
      <c r="L3892">
        <v>2</v>
      </c>
      <c r="M3892">
        <v>7</v>
      </c>
      <c r="N3892">
        <v>90</v>
      </c>
      <c r="O3892" t="s">
        <v>11625</v>
      </c>
      <c r="P3892">
        <v>5</v>
      </c>
      <c r="Q3892">
        <v>6</v>
      </c>
    </row>
    <row r="3893" spans="1:17" x14ac:dyDescent="0.25">
      <c r="A3893" s="43">
        <v>3891</v>
      </c>
      <c r="B3893" t="s">
        <v>11626</v>
      </c>
      <c r="C3893" t="s">
        <v>11627</v>
      </c>
      <c r="D3893">
        <v>996176</v>
      </c>
      <c r="E3893">
        <v>140</v>
      </c>
      <c r="F3893">
        <v>370</v>
      </c>
      <c r="G3893">
        <v>333</v>
      </c>
      <c r="H3893">
        <v>37</v>
      </c>
      <c r="J3893">
        <v>1964</v>
      </c>
      <c r="L3893">
        <v>2</v>
      </c>
      <c r="M3893">
        <v>7</v>
      </c>
      <c r="O3893" t="s">
        <v>11628</v>
      </c>
      <c r="P3893">
        <v>5</v>
      </c>
      <c r="Q3893">
        <v>6</v>
      </c>
    </row>
    <row r="3894" spans="1:17" x14ac:dyDescent="0.25">
      <c r="A3894" s="43">
        <v>3892</v>
      </c>
      <c r="B3894" t="s">
        <v>11629</v>
      </c>
      <c r="C3894" t="s">
        <v>11630</v>
      </c>
      <c r="D3894">
        <v>995564</v>
      </c>
      <c r="E3894">
        <v>120</v>
      </c>
      <c r="F3894">
        <v>112</v>
      </c>
      <c r="G3894">
        <v>189</v>
      </c>
      <c r="J3894">
        <v>1987</v>
      </c>
      <c r="K3894">
        <v>1992</v>
      </c>
      <c r="L3894">
        <v>2</v>
      </c>
      <c r="M3894">
        <v>7</v>
      </c>
      <c r="O3894" t="s">
        <v>11631</v>
      </c>
      <c r="P3894">
        <v>5</v>
      </c>
      <c r="Q3894">
        <v>6</v>
      </c>
    </row>
    <row r="3895" spans="1:17" x14ac:dyDescent="0.25">
      <c r="A3895" s="43">
        <v>3893</v>
      </c>
      <c r="B3895" t="s">
        <v>11632</v>
      </c>
      <c r="C3895" t="s">
        <v>11633</v>
      </c>
      <c r="D3895">
        <v>100103814</v>
      </c>
      <c r="E3895">
        <v>140</v>
      </c>
      <c r="F3895">
        <v>2718</v>
      </c>
      <c r="G3895">
        <v>2718</v>
      </c>
      <c r="J3895">
        <v>2018</v>
      </c>
      <c r="L3895">
        <v>1</v>
      </c>
      <c r="O3895" t="s">
        <v>1250</v>
      </c>
      <c r="P3895">
        <v>5</v>
      </c>
      <c r="Q3895">
        <v>6</v>
      </c>
    </row>
    <row r="3896" spans="1:17" x14ac:dyDescent="0.25">
      <c r="A3896" s="43">
        <v>3894</v>
      </c>
      <c r="B3896" t="s">
        <v>11634</v>
      </c>
      <c r="C3896" t="s">
        <v>4693</v>
      </c>
      <c r="D3896">
        <v>993734</v>
      </c>
      <c r="E3896">
        <v>333</v>
      </c>
      <c r="F3896">
        <v>107</v>
      </c>
      <c r="H3896">
        <v>107</v>
      </c>
      <c r="J3896">
        <v>2004</v>
      </c>
      <c r="L3896">
        <v>2</v>
      </c>
      <c r="M3896">
        <v>7</v>
      </c>
      <c r="N3896">
        <v>90</v>
      </c>
      <c r="O3896" t="s">
        <v>11635</v>
      </c>
      <c r="P3896">
        <v>5</v>
      </c>
      <c r="Q3896">
        <v>6</v>
      </c>
    </row>
    <row r="3897" spans="1:17" x14ac:dyDescent="0.25">
      <c r="A3897" s="43">
        <v>3895</v>
      </c>
      <c r="B3897" t="s">
        <v>11636</v>
      </c>
      <c r="C3897" t="s">
        <v>11637</v>
      </c>
      <c r="D3897">
        <v>997488</v>
      </c>
      <c r="E3897">
        <v>120</v>
      </c>
      <c r="F3897">
        <v>136</v>
      </c>
      <c r="G3897">
        <v>136</v>
      </c>
      <c r="J3897">
        <v>1961</v>
      </c>
      <c r="K3897">
        <v>1977</v>
      </c>
      <c r="L3897">
        <v>2</v>
      </c>
      <c r="M3897">
        <v>7</v>
      </c>
      <c r="N3897">
        <v>2</v>
      </c>
      <c r="O3897" t="s">
        <v>11638</v>
      </c>
      <c r="P3897">
        <v>5</v>
      </c>
      <c r="Q3897">
        <v>6</v>
      </c>
    </row>
    <row r="3898" spans="1:17" x14ac:dyDescent="0.25">
      <c r="A3898" s="43">
        <v>3896</v>
      </c>
      <c r="B3898" t="s">
        <v>11639</v>
      </c>
      <c r="C3898" t="s">
        <v>11640</v>
      </c>
      <c r="D3898">
        <v>994218</v>
      </c>
      <c r="E3898">
        <v>130</v>
      </c>
      <c r="F3898">
        <v>107</v>
      </c>
      <c r="G3898">
        <v>107</v>
      </c>
      <c r="J3898">
        <v>1967</v>
      </c>
      <c r="K3898">
        <v>1983</v>
      </c>
      <c r="L3898">
        <v>1</v>
      </c>
      <c r="O3898" t="s">
        <v>11641</v>
      </c>
      <c r="P3898">
        <v>5</v>
      </c>
      <c r="Q3898">
        <v>6</v>
      </c>
    </row>
    <row r="3899" spans="1:17" x14ac:dyDescent="0.25">
      <c r="A3899" s="43">
        <v>3897</v>
      </c>
      <c r="B3899" t="s">
        <v>11642</v>
      </c>
      <c r="C3899" t="s">
        <v>11643</v>
      </c>
      <c r="D3899">
        <v>995967</v>
      </c>
      <c r="E3899">
        <v>120</v>
      </c>
      <c r="F3899">
        <v>77</v>
      </c>
      <c r="G3899">
        <v>77</v>
      </c>
      <c r="J3899">
        <v>1954</v>
      </c>
      <c r="L3899">
        <v>2</v>
      </c>
      <c r="M3899">
        <v>7</v>
      </c>
      <c r="O3899" t="s">
        <v>11644</v>
      </c>
      <c r="P3899">
        <v>5</v>
      </c>
      <c r="Q3899">
        <v>6</v>
      </c>
    </row>
    <row r="3900" spans="1:17" x14ac:dyDescent="0.25">
      <c r="A3900" s="43">
        <v>3898</v>
      </c>
      <c r="B3900" t="s">
        <v>11645</v>
      </c>
      <c r="C3900" t="s">
        <v>11646</v>
      </c>
      <c r="D3900">
        <v>996033</v>
      </c>
      <c r="E3900">
        <v>130</v>
      </c>
      <c r="F3900">
        <v>50</v>
      </c>
      <c r="G3900">
        <v>100</v>
      </c>
      <c r="J3900">
        <v>2002</v>
      </c>
      <c r="L3900">
        <v>2</v>
      </c>
      <c r="M3900">
        <v>7</v>
      </c>
      <c r="N3900">
        <v>90</v>
      </c>
      <c r="O3900" t="s">
        <v>11647</v>
      </c>
      <c r="P3900">
        <v>5</v>
      </c>
      <c r="Q3900">
        <v>6</v>
      </c>
    </row>
    <row r="3901" spans="1:17" x14ac:dyDescent="0.25">
      <c r="A3901" s="43">
        <v>3899</v>
      </c>
      <c r="B3901" t="s">
        <v>11648</v>
      </c>
      <c r="C3901" t="s">
        <v>11649</v>
      </c>
      <c r="D3901">
        <v>997244</v>
      </c>
      <c r="E3901">
        <v>130</v>
      </c>
      <c r="F3901">
        <v>65</v>
      </c>
      <c r="G3901">
        <v>91</v>
      </c>
      <c r="J3901">
        <v>1967</v>
      </c>
      <c r="L3901">
        <v>2</v>
      </c>
      <c r="M3901">
        <v>7</v>
      </c>
      <c r="O3901" t="s">
        <v>11650</v>
      </c>
      <c r="P3901">
        <v>5</v>
      </c>
      <c r="Q3901">
        <v>6</v>
      </c>
    </row>
    <row r="3902" spans="1:17" x14ac:dyDescent="0.25">
      <c r="A3902" s="43">
        <v>3900</v>
      </c>
      <c r="B3902" t="s">
        <v>11651</v>
      </c>
      <c r="C3902" t="s">
        <v>11652</v>
      </c>
      <c r="D3902">
        <v>995897</v>
      </c>
      <c r="E3902">
        <v>130</v>
      </c>
      <c r="F3902">
        <v>94</v>
      </c>
      <c r="G3902">
        <v>162</v>
      </c>
      <c r="J3902">
        <v>1975</v>
      </c>
      <c r="L3902">
        <v>2</v>
      </c>
      <c r="M3902">
        <v>7</v>
      </c>
      <c r="O3902" t="s">
        <v>11653</v>
      </c>
      <c r="P3902">
        <v>5</v>
      </c>
      <c r="Q3902">
        <v>6</v>
      </c>
    </row>
    <row r="3903" spans="1:17" x14ac:dyDescent="0.25">
      <c r="A3903" s="43">
        <v>3901</v>
      </c>
      <c r="B3903" t="s">
        <v>11654</v>
      </c>
      <c r="C3903" t="s">
        <v>11655</v>
      </c>
      <c r="D3903">
        <v>2602750</v>
      </c>
      <c r="E3903">
        <v>120</v>
      </c>
      <c r="F3903">
        <v>100</v>
      </c>
      <c r="G3903">
        <v>175</v>
      </c>
      <c r="J3903">
        <v>2004</v>
      </c>
      <c r="L3903">
        <v>5</v>
      </c>
      <c r="M3903">
        <v>1</v>
      </c>
      <c r="N3903">
        <v>5</v>
      </c>
      <c r="O3903" t="s">
        <v>11656</v>
      </c>
      <c r="P3903">
        <v>5</v>
      </c>
      <c r="Q3903">
        <v>6</v>
      </c>
    </row>
    <row r="3904" spans="1:17" x14ac:dyDescent="0.25">
      <c r="A3904" s="43">
        <v>3902</v>
      </c>
      <c r="B3904" t="s">
        <v>11657</v>
      </c>
      <c r="C3904" t="s">
        <v>11658</v>
      </c>
      <c r="D3904">
        <v>997142</v>
      </c>
      <c r="E3904">
        <v>130</v>
      </c>
      <c r="F3904">
        <v>61</v>
      </c>
      <c r="G3904">
        <v>109</v>
      </c>
      <c r="J3904">
        <v>1978</v>
      </c>
      <c r="L3904">
        <v>1</v>
      </c>
      <c r="O3904" t="s">
        <v>11659</v>
      </c>
      <c r="P3904">
        <v>5</v>
      </c>
      <c r="Q3904">
        <v>6</v>
      </c>
    </row>
    <row r="3905" spans="1:17" x14ac:dyDescent="0.25">
      <c r="A3905" s="43">
        <v>3903</v>
      </c>
      <c r="B3905" t="s">
        <v>11660</v>
      </c>
      <c r="C3905" t="s">
        <v>860</v>
      </c>
      <c r="D3905">
        <v>996120</v>
      </c>
      <c r="E3905">
        <v>530</v>
      </c>
      <c r="F3905">
        <v>13</v>
      </c>
      <c r="H3905">
        <v>13</v>
      </c>
      <c r="J3905">
        <v>1985</v>
      </c>
      <c r="L3905">
        <v>9</v>
      </c>
      <c r="O3905" t="s">
        <v>11661</v>
      </c>
      <c r="P3905">
        <v>5</v>
      </c>
      <c r="Q3905">
        <v>6</v>
      </c>
    </row>
    <row r="3906" spans="1:17" x14ac:dyDescent="0.25">
      <c r="A3906" s="43">
        <v>3904</v>
      </c>
      <c r="B3906" t="s">
        <v>11662</v>
      </c>
      <c r="C3906" t="s">
        <v>11663</v>
      </c>
      <c r="D3906">
        <v>993652</v>
      </c>
      <c r="E3906">
        <v>120</v>
      </c>
      <c r="F3906">
        <v>165</v>
      </c>
      <c r="G3906">
        <v>165</v>
      </c>
      <c r="J3906">
        <v>1969</v>
      </c>
      <c r="L3906">
        <v>2</v>
      </c>
      <c r="M3906">
        <v>7</v>
      </c>
      <c r="N3906">
        <v>2</v>
      </c>
      <c r="O3906" t="s">
        <v>11664</v>
      </c>
      <c r="P3906">
        <v>5</v>
      </c>
      <c r="Q3906">
        <v>6</v>
      </c>
    </row>
    <row r="3907" spans="1:17" x14ac:dyDescent="0.25">
      <c r="A3907" s="43">
        <v>3905</v>
      </c>
      <c r="B3907" t="s">
        <v>11665</v>
      </c>
      <c r="C3907" t="s">
        <v>11666</v>
      </c>
      <c r="D3907">
        <v>995359</v>
      </c>
      <c r="E3907">
        <v>120</v>
      </c>
      <c r="F3907">
        <v>87</v>
      </c>
      <c r="G3907">
        <v>148</v>
      </c>
      <c r="J3907">
        <v>1988</v>
      </c>
      <c r="L3907">
        <v>2</v>
      </c>
      <c r="M3907">
        <v>7</v>
      </c>
      <c r="O3907" t="s">
        <v>11667</v>
      </c>
      <c r="P3907">
        <v>5</v>
      </c>
      <c r="Q3907">
        <v>6</v>
      </c>
    </row>
    <row r="3908" spans="1:17" x14ac:dyDescent="0.25">
      <c r="A3908" s="43">
        <v>3906</v>
      </c>
      <c r="B3908" t="s">
        <v>11668</v>
      </c>
      <c r="C3908" t="s">
        <v>11669</v>
      </c>
      <c r="D3908">
        <v>2691221</v>
      </c>
      <c r="E3908">
        <v>130</v>
      </c>
      <c r="F3908">
        <v>62</v>
      </c>
      <c r="G3908">
        <v>119</v>
      </c>
      <c r="J3908">
        <v>2008</v>
      </c>
      <c r="L3908">
        <v>2</v>
      </c>
      <c r="M3908">
        <v>7</v>
      </c>
      <c r="N3908">
        <v>90</v>
      </c>
      <c r="O3908" t="s">
        <v>11670</v>
      </c>
      <c r="P3908">
        <v>5</v>
      </c>
      <c r="Q3908">
        <v>6</v>
      </c>
    </row>
    <row r="3909" spans="1:17" x14ac:dyDescent="0.25">
      <c r="A3909" s="43">
        <v>3907</v>
      </c>
      <c r="B3909" t="s">
        <v>11671</v>
      </c>
      <c r="C3909" t="s">
        <v>11672</v>
      </c>
      <c r="D3909">
        <v>994396</v>
      </c>
      <c r="E3909">
        <v>120</v>
      </c>
      <c r="F3909">
        <v>143</v>
      </c>
      <c r="G3909">
        <v>143</v>
      </c>
      <c r="J3909">
        <v>1969</v>
      </c>
      <c r="L3909">
        <v>2</v>
      </c>
      <c r="M3909">
        <v>7</v>
      </c>
      <c r="O3909" t="s">
        <v>11673</v>
      </c>
      <c r="P3909">
        <v>5</v>
      </c>
      <c r="Q3909">
        <v>6</v>
      </c>
    </row>
    <row r="3910" spans="1:17" x14ac:dyDescent="0.25">
      <c r="A3910" s="43">
        <v>3908</v>
      </c>
      <c r="B3910" t="s">
        <v>11674</v>
      </c>
      <c r="C3910" t="s">
        <v>11675</v>
      </c>
      <c r="D3910">
        <v>2589272</v>
      </c>
      <c r="E3910">
        <v>130</v>
      </c>
      <c r="F3910">
        <v>108</v>
      </c>
      <c r="G3910">
        <v>103</v>
      </c>
      <c r="J3910">
        <v>2002</v>
      </c>
      <c r="L3910">
        <v>2</v>
      </c>
      <c r="M3910">
        <v>7</v>
      </c>
      <c r="N3910">
        <v>90</v>
      </c>
      <c r="O3910" t="s">
        <v>11676</v>
      </c>
      <c r="P3910">
        <v>5</v>
      </c>
      <c r="Q3910">
        <v>6</v>
      </c>
    </row>
    <row r="3911" spans="1:17" x14ac:dyDescent="0.25">
      <c r="A3911" s="43">
        <v>3909</v>
      </c>
      <c r="B3911" t="s">
        <v>11677</v>
      </c>
      <c r="C3911" t="s">
        <v>11678</v>
      </c>
      <c r="D3911">
        <v>997297</v>
      </c>
      <c r="E3911">
        <v>130</v>
      </c>
      <c r="F3911">
        <v>61</v>
      </c>
      <c r="G3911">
        <v>110</v>
      </c>
      <c r="J3911">
        <v>1966</v>
      </c>
      <c r="L3911">
        <v>1</v>
      </c>
      <c r="O3911" t="s">
        <v>11679</v>
      </c>
      <c r="P3911">
        <v>5</v>
      </c>
      <c r="Q3911">
        <v>6</v>
      </c>
    </row>
    <row r="3912" spans="1:17" x14ac:dyDescent="0.25">
      <c r="A3912" s="43">
        <v>3910</v>
      </c>
      <c r="B3912" t="s">
        <v>11680</v>
      </c>
      <c r="C3912" t="s">
        <v>11681</v>
      </c>
      <c r="D3912">
        <v>994182</v>
      </c>
      <c r="E3912">
        <v>130</v>
      </c>
      <c r="F3912">
        <v>134</v>
      </c>
      <c r="G3912">
        <v>134</v>
      </c>
      <c r="J3912">
        <v>1975</v>
      </c>
      <c r="L3912">
        <v>1</v>
      </c>
      <c r="O3912" t="s">
        <v>11682</v>
      </c>
      <c r="P3912">
        <v>5</v>
      </c>
      <c r="Q3912">
        <v>6</v>
      </c>
    </row>
    <row r="3913" spans="1:17" x14ac:dyDescent="0.25">
      <c r="A3913" s="43">
        <v>3911</v>
      </c>
      <c r="B3913" t="s">
        <v>11683</v>
      </c>
      <c r="C3913" t="s">
        <v>1942</v>
      </c>
      <c r="D3913">
        <v>995345</v>
      </c>
      <c r="E3913">
        <v>414</v>
      </c>
      <c r="F3913">
        <v>177</v>
      </c>
      <c r="H3913">
        <v>177</v>
      </c>
      <c r="J3913">
        <v>1070</v>
      </c>
      <c r="L3913">
        <v>2</v>
      </c>
      <c r="M3913">
        <v>7</v>
      </c>
      <c r="O3913" t="s">
        <v>11684</v>
      </c>
      <c r="P3913">
        <v>5</v>
      </c>
      <c r="Q3913">
        <v>6</v>
      </c>
    </row>
    <row r="3914" spans="1:17" x14ac:dyDescent="0.25">
      <c r="A3914" s="43">
        <v>3912</v>
      </c>
      <c r="B3914" t="s">
        <v>11685</v>
      </c>
      <c r="C3914" t="s">
        <v>11686</v>
      </c>
      <c r="D3914">
        <v>997128</v>
      </c>
      <c r="E3914">
        <v>130</v>
      </c>
      <c r="F3914">
        <v>61</v>
      </c>
      <c r="G3914">
        <v>109</v>
      </c>
      <c r="J3914">
        <v>1978</v>
      </c>
      <c r="L3914">
        <v>1</v>
      </c>
      <c r="O3914" t="s">
        <v>11687</v>
      </c>
      <c r="P3914">
        <v>5</v>
      </c>
      <c r="Q3914">
        <v>6</v>
      </c>
    </row>
    <row r="3915" spans="1:17" x14ac:dyDescent="0.25">
      <c r="A3915" s="43">
        <v>3913</v>
      </c>
      <c r="B3915" t="s">
        <v>11688</v>
      </c>
      <c r="C3915" t="s">
        <v>11689</v>
      </c>
      <c r="D3915">
        <v>997357</v>
      </c>
      <c r="E3915">
        <v>130</v>
      </c>
      <c r="F3915">
        <v>61</v>
      </c>
      <c r="G3915">
        <v>109</v>
      </c>
      <c r="J3915">
        <v>1978</v>
      </c>
      <c r="L3915">
        <v>1</v>
      </c>
      <c r="O3915" t="s">
        <v>11690</v>
      </c>
      <c r="P3915">
        <v>5</v>
      </c>
      <c r="Q3915">
        <v>6</v>
      </c>
    </row>
    <row r="3916" spans="1:17" x14ac:dyDescent="0.25">
      <c r="A3916" s="43">
        <v>3914</v>
      </c>
      <c r="B3916" t="s">
        <v>11691</v>
      </c>
      <c r="C3916" t="s">
        <v>11692</v>
      </c>
      <c r="D3916">
        <v>2691211</v>
      </c>
      <c r="E3916">
        <v>130</v>
      </c>
      <c r="F3916">
        <v>56</v>
      </c>
      <c r="G3916">
        <v>108</v>
      </c>
      <c r="J3916">
        <v>2008</v>
      </c>
      <c r="L3916">
        <v>2</v>
      </c>
      <c r="M3916">
        <v>7</v>
      </c>
      <c r="N3916">
        <v>90</v>
      </c>
      <c r="O3916" t="s">
        <v>11693</v>
      </c>
      <c r="P3916">
        <v>5</v>
      </c>
      <c r="Q3916">
        <v>6</v>
      </c>
    </row>
    <row r="3917" spans="1:17" x14ac:dyDescent="0.25">
      <c r="A3917" s="43">
        <v>3915</v>
      </c>
      <c r="B3917" t="s">
        <v>11694</v>
      </c>
      <c r="C3917" t="s">
        <v>11695</v>
      </c>
      <c r="D3917">
        <v>997264</v>
      </c>
      <c r="E3917">
        <v>130</v>
      </c>
      <c r="F3917">
        <v>95</v>
      </c>
      <c r="G3917">
        <v>135</v>
      </c>
      <c r="J3917">
        <v>1964</v>
      </c>
      <c r="L3917">
        <v>2</v>
      </c>
      <c r="M3917">
        <v>7</v>
      </c>
      <c r="O3917" t="s">
        <v>11696</v>
      </c>
      <c r="P3917">
        <v>5</v>
      </c>
      <c r="Q3917">
        <v>6</v>
      </c>
    </row>
    <row r="3918" spans="1:17" x14ac:dyDescent="0.25">
      <c r="A3918" s="43">
        <v>3916</v>
      </c>
      <c r="B3918" t="s">
        <v>11697</v>
      </c>
      <c r="C3918" t="s">
        <v>11698</v>
      </c>
      <c r="D3918">
        <v>994448</v>
      </c>
      <c r="E3918">
        <v>120</v>
      </c>
      <c r="F3918">
        <v>143</v>
      </c>
      <c r="G3918">
        <v>143</v>
      </c>
      <c r="J3918">
        <v>1969</v>
      </c>
      <c r="L3918">
        <v>2</v>
      </c>
      <c r="M3918">
        <v>3</v>
      </c>
      <c r="O3918" t="s">
        <v>11699</v>
      </c>
      <c r="P3918">
        <v>5</v>
      </c>
      <c r="Q3918">
        <v>6</v>
      </c>
    </row>
    <row r="3919" spans="1:17" x14ac:dyDescent="0.25">
      <c r="A3919" s="43">
        <v>3917</v>
      </c>
      <c r="B3919" t="s">
        <v>11700</v>
      </c>
      <c r="C3919" t="s">
        <v>11701</v>
      </c>
      <c r="D3919">
        <v>994342</v>
      </c>
      <c r="E3919">
        <v>120</v>
      </c>
      <c r="F3919">
        <v>106</v>
      </c>
      <c r="G3919">
        <v>106</v>
      </c>
      <c r="J3919">
        <v>1966</v>
      </c>
      <c r="L3919">
        <v>1</v>
      </c>
      <c r="N3919">
        <v>2</v>
      </c>
      <c r="O3919" t="s">
        <v>11702</v>
      </c>
      <c r="P3919">
        <v>5</v>
      </c>
      <c r="Q3919">
        <v>6</v>
      </c>
    </row>
    <row r="3920" spans="1:17" x14ac:dyDescent="0.25">
      <c r="A3920" s="43">
        <v>3918</v>
      </c>
      <c r="B3920" t="s">
        <v>11703</v>
      </c>
      <c r="C3920" t="s">
        <v>11704</v>
      </c>
      <c r="D3920">
        <v>2691215</v>
      </c>
      <c r="E3920">
        <v>130</v>
      </c>
      <c r="F3920">
        <v>56</v>
      </c>
      <c r="G3920">
        <v>108</v>
      </c>
      <c r="J3920">
        <v>2008</v>
      </c>
      <c r="L3920">
        <v>2</v>
      </c>
      <c r="M3920">
        <v>7</v>
      </c>
      <c r="N3920">
        <v>90</v>
      </c>
      <c r="O3920" t="s">
        <v>11705</v>
      </c>
      <c r="P3920">
        <v>5</v>
      </c>
      <c r="Q3920">
        <v>6</v>
      </c>
    </row>
    <row r="3921" spans="1:17" x14ac:dyDescent="0.25">
      <c r="A3921" s="43">
        <v>3919</v>
      </c>
      <c r="B3921" t="s">
        <v>11706</v>
      </c>
      <c r="C3921" t="s">
        <v>11707</v>
      </c>
      <c r="D3921">
        <v>997054</v>
      </c>
      <c r="E3921">
        <v>130</v>
      </c>
      <c r="F3921">
        <v>99</v>
      </c>
      <c r="G3921">
        <v>99</v>
      </c>
      <c r="J3921">
        <v>1961</v>
      </c>
      <c r="K3921">
        <v>1986</v>
      </c>
      <c r="L3921">
        <v>2</v>
      </c>
      <c r="M3921">
        <v>3</v>
      </c>
      <c r="O3921" t="s">
        <v>11708</v>
      </c>
      <c r="P3921">
        <v>5</v>
      </c>
      <c r="Q3921">
        <v>6</v>
      </c>
    </row>
    <row r="3922" spans="1:17" x14ac:dyDescent="0.25">
      <c r="A3922" s="43">
        <v>3920</v>
      </c>
      <c r="B3922" t="s">
        <v>11709</v>
      </c>
      <c r="C3922" t="s">
        <v>11710</v>
      </c>
      <c r="D3922">
        <v>995393</v>
      </c>
      <c r="E3922">
        <v>130</v>
      </c>
      <c r="F3922">
        <v>107</v>
      </c>
      <c r="G3922">
        <v>107</v>
      </c>
      <c r="J3922">
        <v>1971</v>
      </c>
      <c r="K3922">
        <v>1983</v>
      </c>
      <c r="L3922">
        <v>1</v>
      </c>
      <c r="O3922" t="s">
        <v>11711</v>
      </c>
      <c r="P3922">
        <v>5</v>
      </c>
      <c r="Q3922">
        <v>6</v>
      </c>
    </row>
    <row r="3923" spans="1:17" x14ac:dyDescent="0.25">
      <c r="A3923" s="43">
        <v>3921</v>
      </c>
      <c r="B3923" t="s">
        <v>11712</v>
      </c>
      <c r="C3923" t="s">
        <v>11713</v>
      </c>
      <c r="D3923">
        <v>997276</v>
      </c>
      <c r="E3923">
        <v>130</v>
      </c>
      <c r="F3923">
        <v>61</v>
      </c>
      <c r="G3923">
        <v>109</v>
      </c>
      <c r="J3923">
        <v>1978</v>
      </c>
      <c r="L3923">
        <v>1</v>
      </c>
      <c r="O3923" t="s">
        <v>11714</v>
      </c>
      <c r="P3923">
        <v>5</v>
      </c>
      <c r="Q3923">
        <v>6</v>
      </c>
    </row>
    <row r="3924" spans="1:17" x14ac:dyDescent="0.25">
      <c r="A3924" s="43">
        <v>3922</v>
      </c>
      <c r="B3924" t="s">
        <v>11715</v>
      </c>
      <c r="C3924" t="s">
        <v>2592</v>
      </c>
      <c r="D3924">
        <v>996160</v>
      </c>
      <c r="E3924">
        <v>590</v>
      </c>
      <c r="F3924">
        <v>102</v>
      </c>
      <c r="H3924">
        <v>102</v>
      </c>
      <c r="J3924">
        <v>1962</v>
      </c>
      <c r="L3924">
        <v>2</v>
      </c>
      <c r="M3924">
        <v>3</v>
      </c>
      <c r="O3924" t="s">
        <v>11716</v>
      </c>
      <c r="P3924">
        <v>5</v>
      </c>
      <c r="Q3924">
        <v>6</v>
      </c>
    </row>
    <row r="3925" spans="1:17" x14ac:dyDescent="0.25">
      <c r="A3925" s="43">
        <v>3923</v>
      </c>
      <c r="B3925" t="s">
        <v>11717</v>
      </c>
      <c r="C3925" t="s">
        <v>11718</v>
      </c>
      <c r="D3925">
        <v>996487</v>
      </c>
      <c r="E3925">
        <v>120</v>
      </c>
      <c r="F3925">
        <v>143</v>
      </c>
      <c r="G3925">
        <v>143</v>
      </c>
      <c r="J3925">
        <v>1995</v>
      </c>
      <c r="L3925">
        <v>2</v>
      </c>
      <c r="M3925">
        <v>7</v>
      </c>
      <c r="N3925">
        <v>80</v>
      </c>
      <c r="O3925" t="s">
        <v>11719</v>
      </c>
      <c r="P3925">
        <v>5</v>
      </c>
      <c r="Q3925">
        <v>6</v>
      </c>
    </row>
    <row r="3926" spans="1:17" x14ac:dyDescent="0.25">
      <c r="A3926" s="43">
        <v>3924</v>
      </c>
      <c r="B3926" t="s">
        <v>11720</v>
      </c>
      <c r="C3926" t="s">
        <v>11721</v>
      </c>
      <c r="D3926">
        <v>994161</v>
      </c>
      <c r="E3926">
        <v>130</v>
      </c>
      <c r="F3926">
        <v>134</v>
      </c>
      <c r="G3926">
        <v>134</v>
      </c>
      <c r="J3926">
        <v>1975</v>
      </c>
      <c r="L3926">
        <v>1</v>
      </c>
      <c r="O3926" t="s">
        <v>11722</v>
      </c>
      <c r="P3926">
        <v>5</v>
      </c>
      <c r="Q3926">
        <v>6</v>
      </c>
    </row>
    <row r="3927" spans="1:17" x14ac:dyDescent="0.25">
      <c r="A3927" s="43">
        <v>3925</v>
      </c>
      <c r="B3927" t="s">
        <v>11723</v>
      </c>
      <c r="C3927" t="s">
        <v>11724</v>
      </c>
      <c r="D3927">
        <v>996724</v>
      </c>
      <c r="E3927">
        <v>130</v>
      </c>
      <c r="F3927">
        <v>63</v>
      </c>
      <c r="G3927">
        <v>112</v>
      </c>
      <c r="J3927">
        <v>1978</v>
      </c>
      <c r="L3927">
        <v>1</v>
      </c>
      <c r="O3927" t="s">
        <v>11725</v>
      </c>
      <c r="P3927">
        <v>5</v>
      </c>
      <c r="Q3927">
        <v>6</v>
      </c>
    </row>
    <row r="3928" spans="1:17" x14ac:dyDescent="0.25">
      <c r="A3928" s="43">
        <v>3926</v>
      </c>
      <c r="B3928" t="s">
        <v>11726</v>
      </c>
      <c r="C3928" t="s">
        <v>11727</v>
      </c>
      <c r="D3928">
        <v>996223</v>
      </c>
      <c r="E3928">
        <v>120</v>
      </c>
      <c r="F3928">
        <v>101</v>
      </c>
      <c r="G3928">
        <v>101</v>
      </c>
      <c r="J3928">
        <v>1960</v>
      </c>
      <c r="L3928">
        <v>2</v>
      </c>
      <c r="M3928">
        <v>3</v>
      </c>
      <c r="O3928" t="s">
        <v>11728</v>
      </c>
      <c r="P3928">
        <v>5</v>
      </c>
      <c r="Q3928">
        <v>6</v>
      </c>
    </row>
    <row r="3929" spans="1:17" x14ac:dyDescent="0.25">
      <c r="A3929" s="43">
        <v>3927</v>
      </c>
      <c r="B3929" t="s">
        <v>11729</v>
      </c>
      <c r="C3929" t="s">
        <v>1438</v>
      </c>
      <c r="D3929">
        <v>997487</v>
      </c>
      <c r="E3929">
        <v>120</v>
      </c>
      <c r="F3929">
        <v>17</v>
      </c>
      <c r="O3929" t="s">
        <v>11730</v>
      </c>
      <c r="P3929">
        <v>5</v>
      </c>
      <c r="Q3929">
        <v>9</v>
      </c>
    </row>
    <row r="3930" spans="1:17" x14ac:dyDescent="0.25">
      <c r="A3930" s="43">
        <v>3928</v>
      </c>
      <c r="B3930" t="s">
        <v>11731</v>
      </c>
      <c r="C3930" t="s">
        <v>11732</v>
      </c>
      <c r="D3930">
        <v>100094126</v>
      </c>
      <c r="E3930">
        <v>130</v>
      </c>
      <c r="F3930">
        <v>120</v>
      </c>
      <c r="G3930">
        <v>120</v>
      </c>
      <c r="J3930">
        <v>2016</v>
      </c>
      <c r="L3930">
        <v>1</v>
      </c>
      <c r="O3930" t="s">
        <v>11733</v>
      </c>
      <c r="P3930">
        <v>5</v>
      </c>
      <c r="Q3930">
        <v>6</v>
      </c>
    </row>
    <row r="3931" spans="1:17" x14ac:dyDescent="0.25">
      <c r="A3931" s="43">
        <v>3929</v>
      </c>
      <c r="B3931" t="s">
        <v>11734</v>
      </c>
      <c r="C3931" t="s">
        <v>11735</v>
      </c>
      <c r="D3931">
        <v>996554</v>
      </c>
      <c r="E3931">
        <v>120</v>
      </c>
      <c r="F3931">
        <v>116</v>
      </c>
      <c r="G3931">
        <v>116</v>
      </c>
      <c r="J3931">
        <v>1979</v>
      </c>
      <c r="L3931">
        <v>7</v>
      </c>
      <c r="M3931">
        <v>1</v>
      </c>
      <c r="N3931">
        <v>2</v>
      </c>
      <c r="O3931" t="s">
        <v>11736</v>
      </c>
      <c r="P3931">
        <v>5</v>
      </c>
      <c r="Q3931">
        <v>6</v>
      </c>
    </row>
    <row r="3932" spans="1:17" x14ac:dyDescent="0.25">
      <c r="A3932" s="43">
        <v>3930</v>
      </c>
      <c r="B3932" t="s">
        <v>11737</v>
      </c>
      <c r="C3932" t="s">
        <v>11738</v>
      </c>
      <c r="D3932">
        <v>996479</v>
      </c>
      <c r="E3932">
        <v>120</v>
      </c>
      <c r="F3932">
        <v>175</v>
      </c>
      <c r="G3932">
        <v>161</v>
      </c>
      <c r="J3932">
        <v>1976</v>
      </c>
      <c r="K3932">
        <v>1991</v>
      </c>
      <c r="L3932">
        <v>2</v>
      </c>
      <c r="M3932">
        <v>7</v>
      </c>
      <c r="O3932" t="s">
        <v>11739</v>
      </c>
      <c r="P3932">
        <v>5</v>
      </c>
      <c r="Q3932">
        <v>6</v>
      </c>
    </row>
    <row r="3933" spans="1:17" x14ac:dyDescent="0.25">
      <c r="A3933" s="43">
        <v>3931</v>
      </c>
      <c r="B3933" t="s">
        <v>11740</v>
      </c>
      <c r="C3933" t="s">
        <v>11741</v>
      </c>
      <c r="D3933">
        <v>997449</v>
      </c>
      <c r="E3933">
        <v>120</v>
      </c>
      <c r="F3933">
        <v>157</v>
      </c>
      <c r="G3933">
        <v>150</v>
      </c>
      <c r="H3933">
        <v>130</v>
      </c>
      <c r="J3933">
        <v>1965</v>
      </c>
      <c r="L3933">
        <v>2</v>
      </c>
      <c r="M3933">
        <v>7</v>
      </c>
      <c r="O3933" t="s">
        <v>11742</v>
      </c>
      <c r="P3933">
        <v>5</v>
      </c>
      <c r="Q3933">
        <v>6</v>
      </c>
    </row>
    <row r="3934" spans="1:17" x14ac:dyDescent="0.25">
      <c r="A3934" s="43">
        <v>3932</v>
      </c>
      <c r="B3934" t="s">
        <v>11743</v>
      </c>
      <c r="C3934" t="s">
        <v>11744</v>
      </c>
      <c r="D3934">
        <v>100098578</v>
      </c>
      <c r="E3934">
        <v>131</v>
      </c>
      <c r="F3934">
        <v>130</v>
      </c>
      <c r="G3934">
        <v>130</v>
      </c>
      <c r="J3934">
        <v>2017</v>
      </c>
      <c r="L3934">
        <v>1</v>
      </c>
      <c r="O3934" t="s">
        <v>11745</v>
      </c>
      <c r="P3934">
        <v>5</v>
      </c>
      <c r="Q3934">
        <v>6</v>
      </c>
    </row>
    <row r="3935" spans="1:17" x14ac:dyDescent="0.25">
      <c r="A3935" s="43">
        <v>3933</v>
      </c>
      <c r="B3935" t="s">
        <v>11746</v>
      </c>
      <c r="C3935" t="s">
        <v>11747</v>
      </c>
      <c r="D3935">
        <v>994229</v>
      </c>
      <c r="E3935">
        <v>130</v>
      </c>
      <c r="F3935">
        <v>107</v>
      </c>
      <c r="G3935">
        <v>107</v>
      </c>
      <c r="J3935">
        <v>1967</v>
      </c>
      <c r="K3935">
        <v>1983</v>
      </c>
      <c r="L3935">
        <v>1</v>
      </c>
      <c r="O3935" t="s">
        <v>11748</v>
      </c>
      <c r="P3935">
        <v>5</v>
      </c>
      <c r="Q3935">
        <v>6</v>
      </c>
    </row>
    <row r="3936" spans="1:17" x14ac:dyDescent="0.25">
      <c r="A3936" s="43">
        <v>3934</v>
      </c>
      <c r="B3936" t="s">
        <v>11749</v>
      </c>
      <c r="C3936" t="s">
        <v>11750</v>
      </c>
      <c r="D3936">
        <v>996730</v>
      </c>
      <c r="E3936">
        <v>130</v>
      </c>
      <c r="F3936">
        <v>58</v>
      </c>
      <c r="G3936">
        <v>102</v>
      </c>
      <c r="J3936">
        <v>1977</v>
      </c>
      <c r="L3936">
        <v>1</v>
      </c>
      <c r="O3936" t="s">
        <v>11751</v>
      </c>
      <c r="P3936">
        <v>5</v>
      </c>
      <c r="Q3936">
        <v>6</v>
      </c>
    </row>
    <row r="3937" spans="1:17" x14ac:dyDescent="0.25">
      <c r="A3937" s="43">
        <v>3935</v>
      </c>
      <c r="B3937" t="s">
        <v>11752</v>
      </c>
      <c r="C3937" t="s">
        <v>11753</v>
      </c>
      <c r="D3937">
        <v>996967</v>
      </c>
      <c r="E3937">
        <v>130</v>
      </c>
      <c r="F3937">
        <v>58</v>
      </c>
      <c r="G3937">
        <v>102</v>
      </c>
      <c r="J3937">
        <v>1977</v>
      </c>
      <c r="L3937">
        <v>1</v>
      </c>
      <c r="O3937" t="s">
        <v>11754</v>
      </c>
      <c r="P3937">
        <v>5</v>
      </c>
      <c r="Q3937">
        <v>6</v>
      </c>
    </row>
    <row r="3938" spans="1:17" x14ac:dyDescent="0.25">
      <c r="A3938" s="43">
        <v>3936</v>
      </c>
      <c r="B3938" t="s">
        <v>11755</v>
      </c>
      <c r="C3938" t="s">
        <v>4627</v>
      </c>
      <c r="D3938">
        <v>995618</v>
      </c>
      <c r="E3938">
        <v>120</v>
      </c>
      <c r="F3938">
        <v>130</v>
      </c>
      <c r="G3938">
        <v>218</v>
      </c>
      <c r="J3938">
        <v>1949</v>
      </c>
      <c r="L3938">
        <v>2</v>
      </c>
      <c r="M3938">
        <v>7</v>
      </c>
      <c r="O3938" t="s">
        <v>11756</v>
      </c>
      <c r="P3938">
        <v>5</v>
      </c>
      <c r="Q3938">
        <v>6</v>
      </c>
    </row>
    <row r="3939" spans="1:17" x14ac:dyDescent="0.25">
      <c r="A3939" s="43">
        <v>3937</v>
      </c>
      <c r="B3939" t="s">
        <v>11757</v>
      </c>
      <c r="C3939" t="s">
        <v>11758</v>
      </c>
      <c r="D3939">
        <v>2691209</v>
      </c>
      <c r="E3939">
        <v>130</v>
      </c>
      <c r="F3939">
        <v>56</v>
      </c>
      <c r="G3939">
        <v>108</v>
      </c>
      <c r="J3939">
        <v>2008</v>
      </c>
      <c r="L3939">
        <v>2</v>
      </c>
      <c r="M3939">
        <v>7</v>
      </c>
      <c r="N3939">
        <v>90</v>
      </c>
      <c r="O3939" t="s">
        <v>11759</v>
      </c>
      <c r="P3939">
        <v>5</v>
      </c>
      <c r="Q3939">
        <v>6</v>
      </c>
    </row>
    <row r="3940" spans="1:17" x14ac:dyDescent="0.25">
      <c r="A3940" s="43">
        <v>3938</v>
      </c>
      <c r="B3940" t="s">
        <v>11760</v>
      </c>
      <c r="C3940" t="s">
        <v>11761</v>
      </c>
      <c r="D3940">
        <v>997236</v>
      </c>
      <c r="E3940">
        <v>130</v>
      </c>
      <c r="F3940">
        <v>63</v>
      </c>
      <c r="G3940">
        <v>112</v>
      </c>
      <c r="J3940">
        <v>1978</v>
      </c>
      <c r="L3940">
        <v>1</v>
      </c>
      <c r="O3940" t="s">
        <v>11762</v>
      </c>
      <c r="P3940">
        <v>5</v>
      </c>
      <c r="Q3940">
        <v>6</v>
      </c>
    </row>
    <row r="3941" spans="1:17" x14ac:dyDescent="0.25">
      <c r="A3941" s="43">
        <v>3939</v>
      </c>
      <c r="B3941" t="s">
        <v>11763</v>
      </c>
      <c r="C3941" t="s">
        <v>11764</v>
      </c>
      <c r="D3941">
        <v>100098568</v>
      </c>
      <c r="E3941">
        <v>131</v>
      </c>
      <c r="F3941">
        <v>130</v>
      </c>
      <c r="G3941">
        <v>130</v>
      </c>
      <c r="J3941">
        <v>2017</v>
      </c>
      <c r="L3941">
        <v>1</v>
      </c>
      <c r="O3941" t="s">
        <v>11765</v>
      </c>
      <c r="P3941">
        <v>5</v>
      </c>
      <c r="Q3941">
        <v>6</v>
      </c>
    </row>
    <row r="3942" spans="1:17" x14ac:dyDescent="0.25">
      <c r="A3942" s="43">
        <v>3940</v>
      </c>
      <c r="B3942" t="s">
        <v>11766</v>
      </c>
      <c r="C3942" t="s">
        <v>11767</v>
      </c>
      <c r="D3942">
        <v>2685041</v>
      </c>
      <c r="E3942">
        <v>130</v>
      </c>
      <c r="F3942">
        <v>61</v>
      </c>
      <c r="G3942">
        <v>118</v>
      </c>
      <c r="J3942">
        <v>2008</v>
      </c>
      <c r="L3942">
        <v>1</v>
      </c>
      <c r="N3942">
        <v>90</v>
      </c>
      <c r="O3942" t="s">
        <v>11768</v>
      </c>
      <c r="P3942">
        <v>5</v>
      </c>
      <c r="Q3942">
        <v>6</v>
      </c>
    </row>
    <row r="3943" spans="1:17" x14ac:dyDescent="0.25">
      <c r="A3943" s="43">
        <v>3941</v>
      </c>
      <c r="B3943" t="s">
        <v>11769</v>
      </c>
      <c r="C3943" t="s">
        <v>11770</v>
      </c>
      <c r="D3943">
        <v>996850</v>
      </c>
      <c r="E3943">
        <v>130</v>
      </c>
      <c r="F3943">
        <v>267</v>
      </c>
      <c r="G3943">
        <v>234</v>
      </c>
      <c r="J3943">
        <v>1974</v>
      </c>
      <c r="L3943">
        <v>2</v>
      </c>
      <c r="M3943">
        <v>7</v>
      </c>
      <c r="O3943" t="s">
        <v>11771</v>
      </c>
      <c r="P3943">
        <v>5</v>
      </c>
      <c r="Q3943">
        <v>6</v>
      </c>
    </row>
    <row r="3944" spans="1:17" x14ac:dyDescent="0.25">
      <c r="A3944" s="43">
        <v>3942</v>
      </c>
      <c r="B3944" t="s">
        <v>11772</v>
      </c>
      <c r="C3944" t="s">
        <v>11773</v>
      </c>
      <c r="D3944">
        <v>993988</v>
      </c>
      <c r="E3944">
        <v>120</v>
      </c>
      <c r="F3944">
        <v>117</v>
      </c>
      <c r="G3944">
        <v>117</v>
      </c>
      <c r="J3944">
        <v>1968</v>
      </c>
      <c r="L3944">
        <v>1</v>
      </c>
      <c r="O3944" t="s">
        <v>11774</v>
      </c>
      <c r="P3944">
        <v>5</v>
      </c>
      <c r="Q3944">
        <v>6</v>
      </c>
    </row>
    <row r="3945" spans="1:17" x14ac:dyDescent="0.25">
      <c r="A3945" s="43">
        <v>3943</v>
      </c>
      <c r="B3945" t="s">
        <v>11775</v>
      </c>
      <c r="C3945" t="s">
        <v>11776</v>
      </c>
      <c r="D3945">
        <v>996613</v>
      </c>
      <c r="E3945">
        <v>120</v>
      </c>
      <c r="F3945">
        <v>155</v>
      </c>
      <c r="G3945">
        <v>155</v>
      </c>
      <c r="J3945">
        <v>1982</v>
      </c>
      <c r="L3945">
        <v>2</v>
      </c>
      <c r="M3945">
        <v>7</v>
      </c>
      <c r="O3945" t="s">
        <v>11777</v>
      </c>
      <c r="P3945">
        <v>5</v>
      </c>
      <c r="Q3945">
        <v>6</v>
      </c>
    </row>
    <row r="3946" spans="1:17" x14ac:dyDescent="0.25">
      <c r="A3946" s="43">
        <v>3944</v>
      </c>
      <c r="B3946" t="s">
        <v>11778</v>
      </c>
      <c r="C3946" t="s">
        <v>11779</v>
      </c>
      <c r="D3946">
        <v>993750</v>
      </c>
      <c r="E3946">
        <v>120</v>
      </c>
      <c r="F3946">
        <v>109</v>
      </c>
      <c r="G3946">
        <v>109</v>
      </c>
      <c r="J3946">
        <v>1973</v>
      </c>
      <c r="L3946">
        <v>2</v>
      </c>
      <c r="M3946">
        <v>7</v>
      </c>
      <c r="N3946">
        <v>2</v>
      </c>
      <c r="O3946" t="s">
        <v>11780</v>
      </c>
      <c r="P3946">
        <v>5</v>
      </c>
      <c r="Q3946">
        <v>6</v>
      </c>
    </row>
    <row r="3947" spans="1:17" x14ac:dyDescent="0.25">
      <c r="A3947" s="43">
        <v>3945</v>
      </c>
      <c r="B3947" t="s">
        <v>11781</v>
      </c>
      <c r="C3947" t="s">
        <v>11782</v>
      </c>
      <c r="D3947">
        <v>997557</v>
      </c>
      <c r="E3947">
        <v>120</v>
      </c>
      <c r="F3947">
        <v>109</v>
      </c>
      <c r="G3947">
        <v>155</v>
      </c>
      <c r="J3947">
        <v>1957</v>
      </c>
      <c r="K3947">
        <v>2010</v>
      </c>
      <c r="L3947">
        <v>2</v>
      </c>
      <c r="M3947">
        <v>7</v>
      </c>
      <c r="N3947">
        <v>4</v>
      </c>
      <c r="O3947" t="s">
        <v>11783</v>
      </c>
      <c r="P3947">
        <v>5</v>
      </c>
      <c r="Q3947">
        <v>6</v>
      </c>
    </row>
    <row r="3948" spans="1:17" x14ac:dyDescent="0.25">
      <c r="A3948" s="43">
        <v>3946</v>
      </c>
      <c r="B3948" t="s">
        <v>11784</v>
      </c>
      <c r="C3948" t="s">
        <v>11785</v>
      </c>
      <c r="D3948">
        <v>2540499</v>
      </c>
      <c r="E3948">
        <v>120</v>
      </c>
      <c r="F3948">
        <v>130</v>
      </c>
      <c r="G3948">
        <v>130</v>
      </c>
      <c r="J3948">
        <v>2001</v>
      </c>
      <c r="L3948">
        <v>1</v>
      </c>
      <c r="N3948">
        <v>90</v>
      </c>
      <c r="O3948" t="s">
        <v>11786</v>
      </c>
      <c r="P3948">
        <v>5</v>
      </c>
      <c r="Q3948">
        <v>6</v>
      </c>
    </row>
    <row r="3949" spans="1:17" x14ac:dyDescent="0.25">
      <c r="A3949" s="43">
        <v>3947</v>
      </c>
      <c r="B3949" t="s">
        <v>11787</v>
      </c>
      <c r="C3949" t="s">
        <v>11788</v>
      </c>
      <c r="D3949">
        <v>997266</v>
      </c>
      <c r="E3949">
        <v>130</v>
      </c>
      <c r="F3949">
        <v>61</v>
      </c>
      <c r="G3949">
        <v>109</v>
      </c>
      <c r="J3949">
        <v>1978</v>
      </c>
      <c r="L3949">
        <v>1</v>
      </c>
      <c r="O3949" t="s">
        <v>11789</v>
      </c>
      <c r="P3949">
        <v>5</v>
      </c>
      <c r="Q3949">
        <v>6</v>
      </c>
    </row>
    <row r="3950" spans="1:17" x14ac:dyDescent="0.25">
      <c r="A3950" s="43">
        <v>3948</v>
      </c>
      <c r="B3950" t="s">
        <v>11790</v>
      </c>
      <c r="C3950" t="s">
        <v>11791</v>
      </c>
      <c r="D3950">
        <v>995617</v>
      </c>
      <c r="E3950">
        <v>120</v>
      </c>
      <c r="F3950">
        <v>121</v>
      </c>
      <c r="G3950">
        <v>121</v>
      </c>
      <c r="J3950">
        <v>1956</v>
      </c>
      <c r="K3950">
        <v>1973</v>
      </c>
      <c r="L3950">
        <v>7</v>
      </c>
      <c r="M3950">
        <v>1</v>
      </c>
      <c r="O3950" t="s">
        <v>11792</v>
      </c>
      <c r="P3950">
        <v>5</v>
      </c>
      <c r="Q3950">
        <v>6</v>
      </c>
    </row>
    <row r="3951" spans="1:17" x14ac:dyDescent="0.25">
      <c r="A3951" s="43">
        <v>3949</v>
      </c>
      <c r="B3951" t="s">
        <v>11793</v>
      </c>
      <c r="C3951" t="s">
        <v>11794</v>
      </c>
      <c r="D3951">
        <v>994854</v>
      </c>
      <c r="E3951">
        <v>130</v>
      </c>
      <c r="F3951">
        <v>60</v>
      </c>
      <c r="G3951">
        <v>120</v>
      </c>
      <c r="J3951">
        <v>1993</v>
      </c>
      <c r="L3951">
        <v>1</v>
      </c>
      <c r="O3951" t="s">
        <v>11795</v>
      </c>
      <c r="P3951">
        <v>5</v>
      </c>
      <c r="Q3951">
        <v>6</v>
      </c>
    </row>
    <row r="3952" spans="1:17" x14ac:dyDescent="0.25">
      <c r="A3952" s="43">
        <v>3950</v>
      </c>
      <c r="B3952" t="s">
        <v>11796</v>
      </c>
      <c r="C3952" t="s">
        <v>11797</v>
      </c>
      <c r="D3952">
        <v>995659</v>
      </c>
      <c r="E3952">
        <v>120</v>
      </c>
      <c r="F3952">
        <v>213</v>
      </c>
      <c r="G3952">
        <v>213</v>
      </c>
      <c r="J3952">
        <v>1973</v>
      </c>
      <c r="L3952">
        <v>2</v>
      </c>
      <c r="M3952">
        <v>7</v>
      </c>
      <c r="O3952" t="s">
        <v>11798</v>
      </c>
      <c r="P3952">
        <v>5</v>
      </c>
      <c r="Q3952">
        <v>6</v>
      </c>
    </row>
    <row r="3953" spans="1:17" x14ac:dyDescent="0.25">
      <c r="A3953" s="43">
        <v>3951</v>
      </c>
      <c r="B3953" t="s">
        <v>11799</v>
      </c>
      <c r="C3953" t="s">
        <v>11800</v>
      </c>
      <c r="D3953">
        <v>994751</v>
      </c>
      <c r="E3953">
        <v>130</v>
      </c>
      <c r="F3953">
        <v>74</v>
      </c>
      <c r="G3953">
        <v>74</v>
      </c>
      <c r="J3953">
        <v>1993</v>
      </c>
      <c r="L3953">
        <v>1</v>
      </c>
      <c r="O3953" t="s">
        <v>11801</v>
      </c>
      <c r="P3953">
        <v>5</v>
      </c>
      <c r="Q3953">
        <v>6</v>
      </c>
    </row>
    <row r="3954" spans="1:17" x14ac:dyDescent="0.25">
      <c r="A3954" s="43">
        <v>3952</v>
      </c>
      <c r="B3954" t="s">
        <v>11802</v>
      </c>
      <c r="C3954" t="s">
        <v>11803</v>
      </c>
      <c r="D3954">
        <v>994060</v>
      </c>
      <c r="E3954">
        <v>120</v>
      </c>
      <c r="F3954">
        <v>109</v>
      </c>
      <c r="G3954">
        <v>109</v>
      </c>
      <c r="J3954">
        <v>1973</v>
      </c>
      <c r="L3954">
        <v>2</v>
      </c>
      <c r="M3954">
        <v>7</v>
      </c>
      <c r="O3954" t="s">
        <v>11804</v>
      </c>
      <c r="P3954">
        <v>5</v>
      </c>
      <c r="Q3954">
        <v>6</v>
      </c>
    </row>
    <row r="3955" spans="1:17" x14ac:dyDescent="0.25">
      <c r="A3955" s="43">
        <v>3953</v>
      </c>
      <c r="B3955" t="s">
        <v>11805</v>
      </c>
      <c r="C3955" t="s">
        <v>11806</v>
      </c>
      <c r="D3955">
        <v>997422</v>
      </c>
      <c r="E3955">
        <v>120</v>
      </c>
      <c r="F3955">
        <v>143</v>
      </c>
      <c r="G3955">
        <v>122</v>
      </c>
      <c r="J3955">
        <v>1957</v>
      </c>
      <c r="L3955">
        <v>2</v>
      </c>
      <c r="M3955">
        <v>7</v>
      </c>
      <c r="N3955">
        <v>2</v>
      </c>
      <c r="O3955" t="s">
        <v>11807</v>
      </c>
      <c r="P3955">
        <v>5</v>
      </c>
      <c r="Q3955">
        <v>6</v>
      </c>
    </row>
    <row r="3956" spans="1:17" x14ac:dyDescent="0.25">
      <c r="A3956" s="43">
        <v>3954</v>
      </c>
      <c r="B3956" t="s">
        <v>11808</v>
      </c>
      <c r="C3956" t="s">
        <v>11809</v>
      </c>
      <c r="D3956">
        <v>993975</v>
      </c>
      <c r="E3956">
        <v>120</v>
      </c>
      <c r="F3956">
        <v>145</v>
      </c>
      <c r="G3956">
        <v>119</v>
      </c>
      <c r="J3956">
        <v>1972</v>
      </c>
      <c r="K3956">
        <v>1981</v>
      </c>
      <c r="L3956">
        <v>2</v>
      </c>
      <c r="M3956">
        <v>7</v>
      </c>
      <c r="N3956">
        <v>2</v>
      </c>
      <c r="O3956" t="s">
        <v>11810</v>
      </c>
      <c r="P3956">
        <v>5</v>
      </c>
      <c r="Q3956">
        <v>6</v>
      </c>
    </row>
    <row r="3957" spans="1:17" x14ac:dyDescent="0.25">
      <c r="A3957" s="43">
        <v>3955</v>
      </c>
      <c r="B3957" t="s">
        <v>11811</v>
      </c>
      <c r="C3957" t="s">
        <v>11812</v>
      </c>
      <c r="D3957">
        <v>2685047</v>
      </c>
      <c r="E3957">
        <v>130</v>
      </c>
      <c r="F3957">
        <v>58</v>
      </c>
      <c r="G3957">
        <v>111</v>
      </c>
      <c r="J3957">
        <v>2008</v>
      </c>
      <c r="L3957">
        <v>1</v>
      </c>
      <c r="N3957">
        <v>90</v>
      </c>
      <c r="O3957" t="s">
        <v>11813</v>
      </c>
      <c r="P3957">
        <v>5</v>
      </c>
      <c r="Q3957">
        <v>6</v>
      </c>
    </row>
    <row r="3958" spans="1:17" x14ac:dyDescent="0.25">
      <c r="A3958" s="43">
        <v>3956</v>
      </c>
      <c r="B3958" t="s">
        <v>11814</v>
      </c>
      <c r="C3958" t="s">
        <v>11815</v>
      </c>
      <c r="D3958">
        <v>995927</v>
      </c>
      <c r="E3958">
        <v>140</v>
      </c>
      <c r="F3958">
        <v>1650</v>
      </c>
      <c r="G3958">
        <v>1578</v>
      </c>
      <c r="J3958">
        <v>1966</v>
      </c>
      <c r="L3958">
        <v>1</v>
      </c>
      <c r="O3958" t="s">
        <v>11816</v>
      </c>
      <c r="P3958">
        <v>5</v>
      </c>
      <c r="Q3958">
        <v>6</v>
      </c>
    </row>
    <row r="3959" spans="1:17" x14ac:dyDescent="0.25">
      <c r="A3959" s="43">
        <v>3957</v>
      </c>
      <c r="B3959" t="s">
        <v>11817</v>
      </c>
      <c r="C3959" t="s">
        <v>11818</v>
      </c>
      <c r="D3959">
        <v>997552</v>
      </c>
      <c r="E3959">
        <v>130</v>
      </c>
      <c r="F3959">
        <v>101</v>
      </c>
      <c r="G3959">
        <v>101</v>
      </c>
      <c r="J3959">
        <v>1964</v>
      </c>
      <c r="L3959">
        <v>2</v>
      </c>
      <c r="M3959">
        <v>7</v>
      </c>
      <c r="O3959" t="s">
        <v>11819</v>
      </c>
      <c r="P3959">
        <v>5</v>
      </c>
      <c r="Q3959">
        <v>6</v>
      </c>
    </row>
    <row r="3960" spans="1:17" x14ac:dyDescent="0.25">
      <c r="A3960" s="43">
        <v>3958</v>
      </c>
      <c r="B3960" t="s">
        <v>11820</v>
      </c>
      <c r="C3960" t="s">
        <v>11821</v>
      </c>
      <c r="D3960">
        <v>2685061</v>
      </c>
      <c r="E3960">
        <v>130</v>
      </c>
      <c r="F3960">
        <v>58</v>
      </c>
      <c r="G3960">
        <v>111</v>
      </c>
      <c r="J3960">
        <v>2008</v>
      </c>
      <c r="L3960">
        <v>1</v>
      </c>
      <c r="N3960">
        <v>90</v>
      </c>
      <c r="O3960" t="s">
        <v>11822</v>
      </c>
      <c r="P3960">
        <v>5</v>
      </c>
      <c r="Q3960">
        <v>6</v>
      </c>
    </row>
    <row r="3961" spans="1:17" x14ac:dyDescent="0.25">
      <c r="A3961" s="43">
        <v>3959</v>
      </c>
      <c r="B3961" t="s">
        <v>11823</v>
      </c>
      <c r="C3961" t="s">
        <v>11824</v>
      </c>
      <c r="D3961">
        <v>994183</v>
      </c>
      <c r="E3961">
        <v>120</v>
      </c>
      <c r="F3961">
        <v>162</v>
      </c>
      <c r="G3961">
        <v>162</v>
      </c>
      <c r="J3961">
        <v>1969</v>
      </c>
      <c r="L3961">
        <v>1</v>
      </c>
      <c r="O3961" t="s">
        <v>11825</v>
      </c>
      <c r="P3961">
        <v>5</v>
      </c>
      <c r="Q3961">
        <v>6</v>
      </c>
    </row>
    <row r="3962" spans="1:17" x14ac:dyDescent="0.25">
      <c r="A3962" s="43">
        <v>3960</v>
      </c>
      <c r="B3962" t="s">
        <v>11826</v>
      </c>
      <c r="C3962" t="s">
        <v>11827</v>
      </c>
      <c r="D3962">
        <v>996435</v>
      </c>
      <c r="E3962">
        <v>120</v>
      </c>
      <c r="F3962">
        <v>127</v>
      </c>
      <c r="G3962">
        <v>127</v>
      </c>
      <c r="J3962">
        <v>1983</v>
      </c>
      <c r="L3962">
        <v>7</v>
      </c>
      <c r="M3962">
        <v>1</v>
      </c>
      <c r="N3962">
        <v>2</v>
      </c>
      <c r="O3962" t="s">
        <v>11828</v>
      </c>
      <c r="P3962">
        <v>5</v>
      </c>
      <c r="Q3962">
        <v>6</v>
      </c>
    </row>
    <row r="3963" spans="1:17" x14ac:dyDescent="0.25">
      <c r="A3963" s="43">
        <v>3961</v>
      </c>
      <c r="B3963" t="s">
        <v>11829</v>
      </c>
      <c r="C3963" t="s">
        <v>11830</v>
      </c>
      <c r="D3963">
        <v>2702940</v>
      </c>
      <c r="E3963">
        <v>130</v>
      </c>
      <c r="F3963">
        <v>56</v>
      </c>
      <c r="G3963">
        <v>108</v>
      </c>
      <c r="J3963">
        <v>2008</v>
      </c>
      <c r="L3963">
        <v>2</v>
      </c>
      <c r="M3963">
        <v>7</v>
      </c>
      <c r="N3963">
        <v>90</v>
      </c>
      <c r="O3963" t="s">
        <v>11831</v>
      </c>
      <c r="P3963">
        <v>5</v>
      </c>
      <c r="Q3963">
        <v>6</v>
      </c>
    </row>
    <row r="3964" spans="1:17" x14ac:dyDescent="0.25">
      <c r="A3964" s="43">
        <v>3962</v>
      </c>
      <c r="B3964" t="s">
        <v>11832</v>
      </c>
      <c r="C3964" t="s">
        <v>11833</v>
      </c>
      <c r="D3964">
        <v>996267</v>
      </c>
      <c r="E3964">
        <v>120</v>
      </c>
      <c r="F3964">
        <v>151</v>
      </c>
      <c r="G3964">
        <v>127</v>
      </c>
      <c r="J3964">
        <v>1981</v>
      </c>
      <c r="L3964">
        <v>2</v>
      </c>
      <c r="M3964">
        <v>7</v>
      </c>
      <c r="N3964">
        <v>2</v>
      </c>
      <c r="O3964" t="s">
        <v>11834</v>
      </c>
      <c r="P3964">
        <v>5</v>
      </c>
      <c r="Q3964">
        <v>6</v>
      </c>
    </row>
    <row r="3965" spans="1:17" x14ac:dyDescent="0.25">
      <c r="A3965" s="43">
        <v>3963</v>
      </c>
      <c r="B3965" t="s">
        <v>11835</v>
      </c>
      <c r="C3965" t="s">
        <v>11836</v>
      </c>
      <c r="D3965">
        <v>995431</v>
      </c>
      <c r="E3965">
        <v>120</v>
      </c>
      <c r="F3965">
        <v>121</v>
      </c>
      <c r="G3965">
        <v>121</v>
      </c>
      <c r="J3965">
        <v>1968</v>
      </c>
      <c r="L3965">
        <v>2</v>
      </c>
      <c r="M3965">
        <v>7</v>
      </c>
      <c r="O3965" t="s">
        <v>11837</v>
      </c>
      <c r="P3965">
        <v>5</v>
      </c>
      <c r="Q3965">
        <v>6</v>
      </c>
    </row>
    <row r="3966" spans="1:17" x14ac:dyDescent="0.25">
      <c r="A3966" s="43">
        <v>3964</v>
      </c>
      <c r="B3966" t="s">
        <v>11838</v>
      </c>
      <c r="C3966" t="s">
        <v>11839</v>
      </c>
      <c r="D3966">
        <v>994115</v>
      </c>
      <c r="E3966">
        <v>120</v>
      </c>
      <c r="F3966">
        <v>119</v>
      </c>
      <c r="G3966">
        <v>119</v>
      </c>
      <c r="J3966">
        <v>1972</v>
      </c>
      <c r="L3966">
        <v>2</v>
      </c>
      <c r="M3966">
        <v>7</v>
      </c>
      <c r="O3966" t="s">
        <v>11840</v>
      </c>
      <c r="P3966">
        <v>5</v>
      </c>
      <c r="Q3966">
        <v>6</v>
      </c>
    </row>
    <row r="3967" spans="1:17" x14ac:dyDescent="0.25">
      <c r="A3967" s="43">
        <v>3965</v>
      </c>
      <c r="B3967" t="s">
        <v>11841</v>
      </c>
      <c r="C3967" t="s">
        <v>11842</v>
      </c>
      <c r="D3967">
        <v>994188</v>
      </c>
      <c r="E3967">
        <v>120</v>
      </c>
      <c r="F3967">
        <v>137</v>
      </c>
      <c r="G3967">
        <v>137</v>
      </c>
      <c r="J3967">
        <v>1961</v>
      </c>
      <c r="L3967">
        <v>2</v>
      </c>
      <c r="M3967">
        <v>3</v>
      </c>
      <c r="O3967" t="s">
        <v>11843</v>
      </c>
      <c r="P3967">
        <v>5</v>
      </c>
      <c r="Q3967">
        <v>6</v>
      </c>
    </row>
    <row r="3968" spans="1:17" x14ac:dyDescent="0.25">
      <c r="A3968" s="43">
        <v>3966</v>
      </c>
      <c r="B3968" t="s">
        <v>11844</v>
      </c>
      <c r="C3968" t="s">
        <v>670</v>
      </c>
      <c r="D3968">
        <v>996087</v>
      </c>
      <c r="E3968">
        <v>322</v>
      </c>
      <c r="F3968">
        <v>4370</v>
      </c>
      <c r="H3968">
        <v>4516</v>
      </c>
      <c r="J3968">
        <v>1971</v>
      </c>
      <c r="L3968">
        <v>1</v>
      </c>
      <c r="O3968" t="s">
        <v>11845</v>
      </c>
      <c r="P3968">
        <v>5</v>
      </c>
      <c r="Q3968">
        <v>6</v>
      </c>
    </row>
    <row r="3969" spans="1:17" x14ac:dyDescent="0.25">
      <c r="A3969" s="43">
        <v>3967</v>
      </c>
      <c r="B3969" t="s">
        <v>11846</v>
      </c>
      <c r="C3969" t="s">
        <v>11847</v>
      </c>
      <c r="D3969">
        <v>2540508</v>
      </c>
      <c r="E3969">
        <v>120</v>
      </c>
      <c r="F3969">
        <v>184</v>
      </c>
      <c r="G3969">
        <v>184</v>
      </c>
      <c r="J3969">
        <v>2002</v>
      </c>
      <c r="L3969">
        <v>1</v>
      </c>
      <c r="N3969">
        <v>90</v>
      </c>
      <c r="O3969" t="s">
        <v>11848</v>
      </c>
      <c r="P3969">
        <v>5</v>
      </c>
      <c r="Q3969">
        <v>6</v>
      </c>
    </row>
    <row r="3970" spans="1:17" x14ac:dyDescent="0.25">
      <c r="A3970" s="43">
        <v>3968</v>
      </c>
      <c r="B3970" t="s">
        <v>11849</v>
      </c>
      <c r="C3970" t="s">
        <v>11850</v>
      </c>
      <c r="D3970">
        <v>995722</v>
      </c>
      <c r="E3970">
        <v>120</v>
      </c>
      <c r="F3970">
        <v>102</v>
      </c>
      <c r="G3970">
        <v>102</v>
      </c>
      <c r="J3970">
        <v>1986</v>
      </c>
      <c r="L3970">
        <v>2</v>
      </c>
      <c r="M3970">
        <v>7</v>
      </c>
      <c r="O3970" t="s">
        <v>11851</v>
      </c>
      <c r="P3970">
        <v>5</v>
      </c>
      <c r="Q3970">
        <v>6</v>
      </c>
    </row>
    <row r="3971" spans="1:17" x14ac:dyDescent="0.25">
      <c r="A3971" s="43">
        <v>3969</v>
      </c>
      <c r="B3971" t="s">
        <v>11852</v>
      </c>
      <c r="C3971" t="s">
        <v>11853</v>
      </c>
      <c r="D3971">
        <v>997066</v>
      </c>
      <c r="E3971">
        <v>130</v>
      </c>
      <c r="F3971">
        <v>58</v>
      </c>
      <c r="G3971">
        <v>102</v>
      </c>
      <c r="J3971">
        <v>1977</v>
      </c>
      <c r="L3971">
        <v>1</v>
      </c>
      <c r="O3971" t="s">
        <v>11854</v>
      </c>
      <c r="P3971">
        <v>5</v>
      </c>
      <c r="Q3971">
        <v>6</v>
      </c>
    </row>
    <row r="3972" spans="1:17" x14ac:dyDescent="0.25">
      <c r="A3972" s="43">
        <v>3970</v>
      </c>
      <c r="B3972" t="s">
        <v>11855</v>
      </c>
      <c r="C3972" t="s">
        <v>11856</v>
      </c>
      <c r="D3972">
        <v>997165</v>
      </c>
      <c r="E3972">
        <v>130</v>
      </c>
      <c r="F3972">
        <v>52</v>
      </c>
      <c r="G3972">
        <v>91</v>
      </c>
      <c r="J3972">
        <v>1967</v>
      </c>
      <c r="L3972">
        <v>7</v>
      </c>
      <c r="M3972">
        <v>1</v>
      </c>
      <c r="O3972" t="s">
        <v>11857</v>
      </c>
      <c r="P3972">
        <v>5</v>
      </c>
      <c r="Q3972">
        <v>6</v>
      </c>
    </row>
    <row r="3973" spans="1:17" x14ac:dyDescent="0.25">
      <c r="A3973" s="43">
        <v>3971</v>
      </c>
      <c r="B3973" t="s">
        <v>11858</v>
      </c>
      <c r="C3973" t="s">
        <v>11859</v>
      </c>
      <c r="D3973">
        <v>996855</v>
      </c>
      <c r="E3973">
        <v>130</v>
      </c>
      <c r="F3973">
        <v>125</v>
      </c>
      <c r="G3973">
        <v>125</v>
      </c>
      <c r="J3973">
        <v>1959</v>
      </c>
      <c r="K3973">
        <v>1976</v>
      </c>
      <c r="L3973">
        <v>2</v>
      </c>
      <c r="M3973">
        <v>3</v>
      </c>
      <c r="N3973">
        <v>2</v>
      </c>
      <c r="O3973" t="s">
        <v>11860</v>
      </c>
      <c r="P3973">
        <v>5</v>
      </c>
      <c r="Q3973">
        <v>6</v>
      </c>
    </row>
    <row r="3974" spans="1:17" x14ac:dyDescent="0.25">
      <c r="A3974" s="43">
        <v>3972</v>
      </c>
      <c r="B3974" t="s">
        <v>11861</v>
      </c>
      <c r="C3974" t="s">
        <v>11862</v>
      </c>
      <c r="D3974">
        <v>996135</v>
      </c>
      <c r="E3974">
        <v>120</v>
      </c>
      <c r="F3974">
        <v>77</v>
      </c>
      <c r="G3974">
        <v>138</v>
      </c>
      <c r="J3974">
        <v>1953</v>
      </c>
      <c r="L3974">
        <v>2</v>
      </c>
      <c r="M3974">
        <v>7</v>
      </c>
      <c r="O3974" t="s">
        <v>11863</v>
      </c>
      <c r="P3974">
        <v>5</v>
      </c>
      <c r="Q3974">
        <v>6</v>
      </c>
    </row>
    <row r="3975" spans="1:17" x14ac:dyDescent="0.25">
      <c r="A3975" s="43">
        <v>3973</v>
      </c>
      <c r="B3975" t="s">
        <v>11864</v>
      </c>
      <c r="C3975" t="s">
        <v>11865</v>
      </c>
      <c r="D3975">
        <v>996120</v>
      </c>
      <c r="E3975">
        <v>330</v>
      </c>
      <c r="F3975">
        <v>89</v>
      </c>
      <c r="H3975">
        <v>89</v>
      </c>
      <c r="J3975">
        <v>1995</v>
      </c>
      <c r="K3975">
        <v>1997</v>
      </c>
      <c r="L3975">
        <v>9</v>
      </c>
      <c r="O3975" t="s">
        <v>11866</v>
      </c>
      <c r="P3975">
        <v>5</v>
      </c>
      <c r="Q3975">
        <v>6</v>
      </c>
    </row>
    <row r="3976" spans="1:17" x14ac:dyDescent="0.25">
      <c r="A3976" s="43">
        <v>3974</v>
      </c>
      <c r="B3976" t="s">
        <v>11867</v>
      </c>
      <c r="C3976" t="s">
        <v>11868</v>
      </c>
      <c r="D3976">
        <v>2540543</v>
      </c>
      <c r="E3976">
        <v>120</v>
      </c>
      <c r="F3976">
        <v>130</v>
      </c>
      <c r="G3976">
        <v>130</v>
      </c>
      <c r="J3976">
        <v>2000</v>
      </c>
      <c r="L3976">
        <v>1</v>
      </c>
      <c r="N3976">
        <v>90</v>
      </c>
      <c r="O3976" t="s">
        <v>11869</v>
      </c>
      <c r="P3976">
        <v>5</v>
      </c>
      <c r="Q3976">
        <v>6</v>
      </c>
    </row>
    <row r="3977" spans="1:17" x14ac:dyDescent="0.25">
      <c r="A3977" s="43">
        <v>3975</v>
      </c>
      <c r="B3977" t="s">
        <v>11870</v>
      </c>
      <c r="C3977" t="s">
        <v>11871</v>
      </c>
      <c r="D3977">
        <v>996509</v>
      </c>
      <c r="E3977">
        <v>120</v>
      </c>
      <c r="F3977">
        <v>116</v>
      </c>
      <c r="G3977">
        <v>116</v>
      </c>
      <c r="J3977">
        <v>1985</v>
      </c>
      <c r="L3977">
        <v>2</v>
      </c>
      <c r="M3977">
        <v>7</v>
      </c>
      <c r="N3977">
        <v>2</v>
      </c>
      <c r="O3977" t="s">
        <v>11872</v>
      </c>
      <c r="P3977">
        <v>5</v>
      </c>
      <c r="Q3977">
        <v>6</v>
      </c>
    </row>
    <row r="3978" spans="1:17" x14ac:dyDescent="0.25">
      <c r="A3978" s="43">
        <v>3976</v>
      </c>
      <c r="B3978" t="s">
        <v>11873</v>
      </c>
      <c r="C3978" t="s">
        <v>11874</v>
      </c>
      <c r="D3978">
        <v>996165</v>
      </c>
      <c r="E3978">
        <v>120</v>
      </c>
      <c r="F3978">
        <v>97</v>
      </c>
      <c r="G3978">
        <v>164</v>
      </c>
      <c r="J3978">
        <v>1981</v>
      </c>
      <c r="L3978">
        <v>7</v>
      </c>
      <c r="M3978">
        <v>1</v>
      </c>
      <c r="O3978" t="s">
        <v>11875</v>
      </c>
      <c r="P3978">
        <v>5</v>
      </c>
      <c r="Q3978">
        <v>6</v>
      </c>
    </row>
    <row r="3979" spans="1:17" x14ac:dyDescent="0.25">
      <c r="A3979" s="43">
        <v>3977</v>
      </c>
      <c r="B3979" t="s">
        <v>11876</v>
      </c>
      <c r="C3979" t="s">
        <v>11877</v>
      </c>
      <c r="D3979">
        <v>993794</v>
      </c>
      <c r="E3979">
        <v>120</v>
      </c>
      <c r="F3979">
        <v>109</v>
      </c>
      <c r="G3979">
        <v>109</v>
      </c>
      <c r="J3979">
        <v>1973</v>
      </c>
      <c r="K3979">
        <v>1976</v>
      </c>
      <c r="L3979">
        <v>2</v>
      </c>
      <c r="M3979">
        <v>7</v>
      </c>
      <c r="O3979" t="s">
        <v>11878</v>
      </c>
      <c r="P3979">
        <v>5</v>
      </c>
      <c r="Q3979">
        <v>6</v>
      </c>
    </row>
    <row r="3980" spans="1:17" x14ac:dyDescent="0.25">
      <c r="A3980" s="43">
        <v>3978</v>
      </c>
      <c r="B3980" t="s">
        <v>11879</v>
      </c>
      <c r="C3980" t="s">
        <v>11880</v>
      </c>
      <c r="D3980">
        <v>993642</v>
      </c>
      <c r="E3980">
        <v>120</v>
      </c>
      <c r="F3980">
        <v>109</v>
      </c>
      <c r="G3980">
        <v>109</v>
      </c>
      <c r="J3980">
        <v>1973</v>
      </c>
      <c r="L3980">
        <v>2</v>
      </c>
      <c r="M3980">
        <v>7</v>
      </c>
      <c r="N3980">
        <v>2</v>
      </c>
      <c r="O3980" t="s">
        <v>11881</v>
      </c>
      <c r="P3980">
        <v>5</v>
      </c>
      <c r="Q3980">
        <v>6</v>
      </c>
    </row>
    <row r="3981" spans="1:17" x14ac:dyDescent="0.25">
      <c r="A3981" s="43">
        <v>3979</v>
      </c>
      <c r="B3981" t="s">
        <v>11882</v>
      </c>
      <c r="C3981" t="s">
        <v>11883</v>
      </c>
      <c r="D3981">
        <v>994783</v>
      </c>
      <c r="E3981">
        <v>120</v>
      </c>
      <c r="F3981">
        <v>172</v>
      </c>
      <c r="G3981">
        <v>143</v>
      </c>
      <c r="J3981">
        <v>1969</v>
      </c>
      <c r="K3981">
        <v>1980</v>
      </c>
      <c r="L3981">
        <v>2</v>
      </c>
      <c r="M3981">
        <v>7</v>
      </c>
      <c r="N3981">
        <v>2</v>
      </c>
      <c r="O3981" t="s">
        <v>11884</v>
      </c>
      <c r="P3981">
        <v>5</v>
      </c>
      <c r="Q3981">
        <v>6</v>
      </c>
    </row>
    <row r="3982" spans="1:17" x14ac:dyDescent="0.25">
      <c r="A3982" s="43">
        <v>3980</v>
      </c>
      <c r="B3982" t="s">
        <v>11885</v>
      </c>
      <c r="C3982" t="s">
        <v>11886</v>
      </c>
      <c r="D3982">
        <v>996867</v>
      </c>
      <c r="E3982">
        <v>130</v>
      </c>
      <c r="F3982">
        <v>63</v>
      </c>
      <c r="G3982">
        <v>113</v>
      </c>
      <c r="J3982">
        <v>1966</v>
      </c>
      <c r="L3982">
        <v>1</v>
      </c>
      <c r="O3982" t="s">
        <v>11887</v>
      </c>
      <c r="P3982">
        <v>5</v>
      </c>
      <c r="Q3982">
        <v>6</v>
      </c>
    </row>
    <row r="3983" spans="1:17" x14ac:dyDescent="0.25">
      <c r="A3983" s="43">
        <v>3981</v>
      </c>
      <c r="B3983" t="s">
        <v>11888</v>
      </c>
      <c r="C3983" t="s">
        <v>11889</v>
      </c>
      <c r="D3983">
        <v>996809</v>
      </c>
      <c r="E3983">
        <v>120</v>
      </c>
      <c r="F3983">
        <v>147</v>
      </c>
      <c r="G3983">
        <v>147</v>
      </c>
      <c r="J3983">
        <v>1961</v>
      </c>
      <c r="K3983">
        <v>1976</v>
      </c>
      <c r="L3983">
        <v>2</v>
      </c>
      <c r="M3983">
        <v>7</v>
      </c>
      <c r="N3983">
        <v>90</v>
      </c>
      <c r="O3983" t="s">
        <v>11890</v>
      </c>
      <c r="P3983">
        <v>5</v>
      </c>
      <c r="Q3983">
        <v>6</v>
      </c>
    </row>
    <row r="3984" spans="1:17" x14ac:dyDescent="0.25">
      <c r="A3984" s="43">
        <v>3982</v>
      </c>
      <c r="B3984" t="s">
        <v>11891</v>
      </c>
      <c r="C3984" t="s">
        <v>11892</v>
      </c>
      <c r="D3984">
        <v>997217</v>
      </c>
      <c r="E3984">
        <v>130</v>
      </c>
      <c r="F3984">
        <v>61</v>
      </c>
      <c r="G3984">
        <v>109</v>
      </c>
      <c r="J3984">
        <v>1978</v>
      </c>
      <c r="L3984">
        <v>1</v>
      </c>
      <c r="O3984" t="s">
        <v>11893</v>
      </c>
      <c r="P3984">
        <v>5</v>
      </c>
      <c r="Q3984">
        <v>6</v>
      </c>
    </row>
    <row r="3985" spans="1:17" x14ac:dyDescent="0.25">
      <c r="A3985" s="43">
        <v>3983</v>
      </c>
      <c r="B3985" t="s">
        <v>11894</v>
      </c>
      <c r="C3985" t="s">
        <v>11895</v>
      </c>
      <c r="D3985">
        <v>994035</v>
      </c>
      <c r="E3985">
        <v>120</v>
      </c>
      <c r="F3985">
        <v>142</v>
      </c>
      <c r="G3985">
        <v>142</v>
      </c>
      <c r="J3985">
        <v>1971</v>
      </c>
      <c r="L3985">
        <v>1</v>
      </c>
      <c r="O3985" t="s">
        <v>11896</v>
      </c>
      <c r="P3985">
        <v>5</v>
      </c>
      <c r="Q3985">
        <v>6</v>
      </c>
    </row>
    <row r="3986" spans="1:17" x14ac:dyDescent="0.25">
      <c r="A3986" s="43">
        <v>3984</v>
      </c>
      <c r="B3986" t="s">
        <v>11897</v>
      </c>
      <c r="C3986" t="s">
        <v>11898</v>
      </c>
      <c r="D3986">
        <v>996376</v>
      </c>
      <c r="E3986">
        <v>130</v>
      </c>
      <c r="F3986">
        <v>61</v>
      </c>
      <c r="G3986">
        <v>109</v>
      </c>
      <c r="J3986">
        <v>1978</v>
      </c>
      <c r="L3986">
        <v>1</v>
      </c>
      <c r="O3986" t="s">
        <v>11899</v>
      </c>
      <c r="P3986">
        <v>5</v>
      </c>
      <c r="Q3986">
        <v>6</v>
      </c>
    </row>
    <row r="3987" spans="1:17" x14ac:dyDescent="0.25">
      <c r="A3987" s="43">
        <v>3985</v>
      </c>
      <c r="B3987" t="s">
        <v>11900</v>
      </c>
      <c r="C3987" t="s">
        <v>11901</v>
      </c>
      <c r="D3987">
        <v>995926</v>
      </c>
      <c r="E3987">
        <v>120</v>
      </c>
      <c r="F3987">
        <v>148</v>
      </c>
      <c r="G3987">
        <v>148</v>
      </c>
      <c r="J3987">
        <v>1972</v>
      </c>
      <c r="L3987">
        <v>2</v>
      </c>
      <c r="M3987">
        <v>7</v>
      </c>
      <c r="N3987">
        <v>5</v>
      </c>
      <c r="O3987" t="s">
        <v>11902</v>
      </c>
      <c r="P3987">
        <v>5</v>
      </c>
      <c r="Q3987">
        <v>6</v>
      </c>
    </row>
    <row r="3988" spans="1:17" x14ac:dyDescent="0.25">
      <c r="A3988" s="43">
        <v>3986</v>
      </c>
      <c r="B3988" t="s">
        <v>11903</v>
      </c>
      <c r="C3988" t="s">
        <v>3972</v>
      </c>
      <c r="D3988">
        <v>995717</v>
      </c>
      <c r="E3988">
        <v>230</v>
      </c>
      <c r="F3988">
        <v>20</v>
      </c>
      <c r="H3988">
        <v>20</v>
      </c>
      <c r="J3988">
        <v>1962</v>
      </c>
      <c r="L3988">
        <v>9</v>
      </c>
      <c r="O3988" t="s">
        <v>11904</v>
      </c>
      <c r="P3988">
        <v>5</v>
      </c>
      <c r="Q3988">
        <v>6</v>
      </c>
    </row>
    <row r="3989" spans="1:17" x14ac:dyDescent="0.25">
      <c r="A3989" s="43">
        <v>3987</v>
      </c>
      <c r="B3989" t="s">
        <v>11905</v>
      </c>
      <c r="C3989" t="s">
        <v>11906</v>
      </c>
      <c r="D3989">
        <v>996101</v>
      </c>
      <c r="E3989">
        <v>120</v>
      </c>
      <c r="F3989">
        <v>133</v>
      </c>
      <c r="G3989">
        <v>133</v>
      </c>
      <c r="J3989">
        <v>1995</v>
      </c>
      <c r="L3989">
        <v>2</v>
      </c>
      <c r="M3989">
        <v>7</v>
      </c>
      <c r="O3989" t="s">
        <v>11907</v>
      </c>
      <c r="P3989">
        <v>5</v>
      </c>
      <c r="Q3989">
        <v>6</v>
      </c>
    </row>
    <row r="3990" spans="1:17" x14ac:dyDescent="0.25">
      <c r="A3990" s="43">
        <v>3988</v>
      </c>
      <c r="B3990" t="s">
        <v>11908</v>
      </c>
      <c r="C3990" t="s">
        <v>11909</v>
      </c>
      <c r="D3990">
        <v>2540556</v>
      </c>
      <c r="E3990">
        <v>120</v>
      </c>
      <c r="F3990">
        <v>201</v>
      </c>
      <c r="G3990">
        <v>201</v>
      </c>
      <c r="J3990">
        <v>2000</v>
      </c>
      <c r="L3990">
        <v>1</v>
      </c>
      <c r="O3990" t="s">
        <v>11910</v>
      </c>
      <c r="P3990">
        <v>5</v>
      </c>
      <c r="Q3990">
        <v>6</v>
      </c>
    </row>
    <row r="3991" spans="1:17" x14ac:dyDescent="0.25">
      <c r="A3991" s="43">
        <v>3989</v>
      </c>
      <c r="B3991" t="s">
        <v>11911</v>
      </c>
      <c r="C3991" t="s">
        <v>11912</v>
      </c>
      <c r="D3991">
        <v>995498</v>
      </c>
      <c r="E3991">
        <v>232</v>
      </c>
      <c r="F3991">
        <v>3</v>
      </c>
      <c r="H3991">
        <v>3</v>
      </c>
      <c r="J3991">
        <v>1971</v>
      </c>
      <c r="L3991">
        <v>9</v>
      </c>
      <c r="O3991" t="s">
        <v>11913</v>
      </c>
      <c r="P3991">
        <v>5</v>
      </c>
      <c r="Q3991">
        <v>6</v>
      </c>
    </row>
    <row r="3992" spans="1:17" x14ac:dyDescent="0.25">
      <c r="A3992" s="43">
        <v>3990</v>
      </c>
      <c r="B3992" t="s">
        <v>11914</v>
      </c>
      <c r="C3992" t="s">
        <v>11915</v>
      </c>
      <c r="D3992">
        <v>2540552</v>
      </c>
      <c r="E3992">
        <v>120</v>
      </c>
      <c r="F3992">
        <v>124</v>
      </c>
      <c r="G3992">
        <v>124</v>
      </c>
      <c r="J3992">
        <v>2000</v>
      </c>
      <c r="L3992">
        <v>1</v>
      </c>
      <c r="O3992" t="s">
        <v>11916</v>
      </c>
      <c r="P3992">
        <v>5</v>
      </c>
      <c r="Q3992">
        <v>6</v>
      </c>
    </row>
    <row r="3993" spans="1:17" x14ac:dyDescent="0.25">
      <c r="A3993" s="43">
        <v>3991</v>
      </c>
      <c r="B3993" t="s">
        <v>11917</v>
      </c>
      <c r="C3993" t="s">
        <v>11918</v>
      </c>
      <c r="D3993">
        <v>996442</v>
      </c>
      <c r="E3993">
        <v>120</v>
      </c>
      <c r="F3993">
        <v>150</v>
      </c>
      <c r="G3993">
        <v>125</v>
      </c>
      <c r="J3993">
        <v>1971</v>
      </c>
      <c r="L3993">
        <v>7</v>
      </c>
      <c r="M3993">
        <v>1</v>
      </c>
      <c r="N3993">
        <v>5</v>
      </c>
      <c r="O3993" t="s">
        <v>11919</v>
      </c>
      <c r="P3993">
        <v>5</v>
      </c>
      <c r="Q3993">
        <v>6</v>
      </c>
    </row>
    <row r="3994" spans="1:17" x14ac:dyDescent="0.25">
      <c r="A3994" s="43">
        <v>3992</v>
      </c>
      <c r="B3994" t="s">
        <v>11920</v>
      </c>
      <c r="C3994" t="s">
        <v>11921</v>
      </c>
      <c r="D3994">
        <v>995163</v>
      </c>
      <c r="E3994">
        <v>120</v>
      </c>
      <c r="F3994">
        <v>198</v>
      </c>
      <c r="G3994">
        <v>148</v>
      </c>
      <c r="J3994">
        <v>1969</v>
      </c>
      <c r="L3994">
        <v>2</v>
      </c>
      <c r="M3994">
        <v>7</v>
      </c>
      <c r="O3994" t="s">
        <v>11922</v>
      </c>
      <c r="P3994">
        <v>5</v>
      </c>
      <c r="Q3994">
        <v>6</v>
      </c>
    </row>
    <row r="3995" spans="1:17" x14ac:dyDescent="0.25">
      <c r="A3995" s="43">
        <v>3993</v>
      </c>
      <c r="B3995" t="s">
        <v>11923</v>
      </c>
      <c r="C3995" t="s">
        <v>11924</v>
      </c>
      <c r="D3995">
        <v>100094125</v>
      </c>
      <c r="E3995">
        <v>130</v>
      </c>
      <c r="F3995">
        <v>130</v>
      </c>
      <c r="G3995">
        <v>130</v>
      </c>
      <c r="J3995">
        <v>2016</v>
      </c>
      <c r="L3995">
        <v>1</v>
      </c>
      <c r="O3995" t="s">
        <v>11925</v>
      </c>
      <c r="P3995">
        <v>5</v>
      </c>
      <c r="Q3995">
        <v>6</v>
      </c>
    </row>
    <row r="3996" spans="1:17" x14ac:dyDescent="0.25">
      <c r="A3996" s="43">
        <v>3994</v>
      </c>
      <c r="B3996" t="s">
        <v>11926</v>
      </c>
      <c r="C3996" t="s">
        <v>11927</v>
      </c>
      <c r="D3996">
        <v>995337</v>
      </c>
      <c r="E3996">
        <v>120</v>
      </c>
      <c r="F3996">
        <v>143</v>
      </c>
      <c r="G3996">
        <v>143</v>
      </c>
      <c r="J3996">
        <v>1970</v>
      </c>
      <c r="L3996">
        <v>2</v>
      </c>
      <c r="M3996">
        <v>7</v>
      </c>
      <c r="O3996" t="s">
        <v>11928</v>
      </c>
      <c r="P3996">
        <v>5</v>
      </c>
      <c r="Q3996">
        <v>6</v>
      </c>
    </row>
    <row r="3997" spans="1:17" x14ac:dyDescent="0.25">
      <c r="A3997" s="43">
        <v>3995</v>
      </c>
      <c r="B3997" t="s">
        <v>11929</v>
      </c>
      <c r="C3997" t="s">
        <v>11930</v>
      </c>
      <c r="D3997">
        <v>994679</v>
      </c>
      <c r="E3997">
        <v>120</v>
      </c>
      <c r="F3997">
        <v>109</v>
      </c>
      <c r="G3997">
        <v>159</v>
      </c>
      <c r="J3997">
        <v>1962</v>
      </c>
      <c r="K3997">
        <v>1989</v>
      </c>
      <c r="L3997">
        <v>2</v>
      </c>
      <c r="M3997">
        <v>7</v>
      </c>
      <c r="O3997" t="s">
        <v>11931</v>
      </c>
      <c r="P3997">
        <v>5</v>
      </c>
      <c r="Q3997">
        <v>6</v>
      </c>
    </row>
    <row r="3998" spans="1:17" x14ac:dyDescent="0.25">
      <c r="A3998" s="43">
        <v>3996</v>
      </c>
      <c r="B3998" t="s">
        <v>11932</v>
      </c>
      <c r="C3998" t="s">
        <v>11933</v>
      </c>
      <c r="D3998">
        <v>996289</v>
      </c>
      <c r="E3998">
        <v>130</v>
      </c>
      <c r="F3998">
        <v>112</v>
      </c>
      <c r="G3998">
        <v>112</v>
      </c>
      <c r="J3998">
        <v>1959</v>
      </c>
      <c r="K3998">
        <v>1973</v>
      </c>
      <c r="L3998">
        <v>2</v>
      </c>
      <c r="M3998">
        <v>7</v>
      </c>
      <c r="O3998" t="s">
        <v>11934</v>
      </c>
      <c r="P3998">
        <v>5</v>
      </c>
      <c r="Q3998">
        <v>6</v>
      </c>
    </row>
    <row r="3999" spans="1:17" x14ac:dyDescent="0.25">
      <c r="A3999" s="43">
        <v>3997</v>
      </c>
      <c r="B3999" t="s">
        <v>11935</v>
      </c>
      <c r="C3999" t="s">
        <v>11936</v>
      </c>
      <c r="D3999">
        <v>996019</v>
      </c>
      <c r="E3999">
        <v>120</v>
      </c>
      <c r="F3999">
        <v>165</v>
      </c>
      <c r="G3999">
        <v>161</v>
      </c>
      <c r="J3999">
        <v>1968</v>
      </c>
      <c r="K3999">
        <v>2004</v>
      </c>
      <c r="L3999">
        <v>2</v>
      </c>
      <c r="M3999">
        <v>7</v>
      </c>
      <c r="N3999">
        <v>90</v>
      </c>
      <c r="O3999" t="s">
        <v>11937</v>
      </c>
      <c r="P3999">
        <v>5</v>
      </c>
      <c r="Q3999">
        <v>6</v>
      </c>
    </row>
    <row r="4000" spans="1:17" x14ac:dyDescent="0.25">
      <c r="A4000" s="43">
        <v>3998</v>
      </c>
      <c r="B4000" t="s">
        <v>11938</v>
      </c>
      <c r="C4000" t="s">
        <v>11939</v>
      </c>
      <c r="D4000">
        <v>995524</v>
      </c>
      <c r="E4000">
        <v>120</v>
      </c>
      <c r="F4000">
        <v>134</v>
      </c>
      <c r="G4000">
        <v>199</v>
      </c>
      <c r="J4000">
        <v>1900</v>
      </c>
      <c r="K4000">
        <v>1983</v>
      </c>
      <c r="L4000">
        <v>2</v>
      </c>
      <c r="M4000">
        <v>7</v>
      </c>
      <c r="N4000">
        <v>2</v>
      </c>
      <c r="O4000" t="s">
        <v>11940</v>
      </c>
      <c r="P4000">
        <v>5</v>
      </c>
      <c r="Q4000">
        <v>6</v>
      </c>
    </row>
    <row r="4001" spans="1:17" x14ac:dyDescent="0.25">
      <c r="A4001" s="43">
        <v>3999</v>
      </c>
      <c r="B4001" t="s">
        <v>11941</v>
      </c>
      <c r="C4001" t="s">
        <v>11942</v>
      </c>
      <c r="D4001">
        <v>997371</v>
      </c>
      <c r="E4001">
        <v>120</v>
      </c>
      <c r="F4001">
        <v>86</v>
      </c>
      <c r="G4001">
        <v>86</v>
      </c>
      <c r="J4001">
        <v>1946</v>
      </c>
      <c r="K4001">
        <v>1967</v>
      </c>
      <c r="L4001">
        <v>2</v>
      </c>
      <c r="M4001">
        <v>3</v>
      </c>
      <c r="O4001" t="s">
        <v>11943</v>
      </c>
      <c r="P4001">
        <v>5</v>
      </c>
      <c r="Q4001">
        <v>6</v>
      </c>
    </row>
    <row r="4002" spans="1:17" x14ac:dyDescent="0.25">
      <c r="A4002" s="43">
        <v>4000</v>
      </c>
      <c r="B4002" t="s">
        <v>11944</v>
      </c>
      <c r="C4002" t="s">
        <v>11945</v>
      </c>
      <c r="D4002">
        <v>995953</v>
      </c>
      <c r="E4002">
        <v>120</v>
      </c>
      <c r="F4002">
        <v>148</v>
      </c>
      <c r="G4002">
        <v>148</v>
      </c>
      <c r="J4002">
        <v>1972</v>
      </c>
      <c r="L4002">
        <v>2</v>
      </c>
      <c r="M4002">
        <v>7</v>
      </c>
      <c r="O4002" t="s">
        <v>11946</v>
      </c>
      <c r="P4002">
        <v>5</v>
      </c>
      <c r="Q4002">
        <v>6</v>
      </c>
    </row>
    <row r="4003" spans="1:17" x14ac:dyDescent="0.25">
      <c r="A4003" s="43">
        <v>4001</v>
      </c>
      <c r="B4003" t="s">
        <v>11947</v>
      </c>
      <c r="C4003" t="s">
        <v>11948</v>
      </c>
      <c r="D4003">
        <v>995770</v>
      </c>
      <c r="E4003">
        <v>120</v>
      </c>
      <c r="F4003">
        <v>136</v>
      </c>
      <c r="G4003">
        <v>136</v>
      </c>
      <c r="J4003">
        <v>1970</v>
      </c>
      <c r="L4003">
        <v>2</v>
      </c>
      <c r="M4003">
        <v>7</v>
      </c>
      <c r="O4003" t="s">
        <v>11949</v>
      </c>
      <c r="P4003">
        <v>5</v>
      </c>
      <c r="Q4003">
        <v>6</v>
      </c>
    </row>
    <row r="4004" spans="1:17" x14ac:dyDescent="0.25">
      <c r="A4004" s="43">
        <v>4002</v>
      </c>
      <c r="B4004" t="s">
        <v>11950</v>
      </c>
      <c r="C4004" t="s">
        <v>11951</v>
      </c>
      <c r="D4004">
        <v>994185</v>
      </c>
      <c r="E4004">
        <v>130</v>
      </c>
      <c r="F4004">
        <v>107</v>
      </c>
      <c r="G4004">
        <v>107</v>
      </c>
      <c r="J4004">
        <v>1967</v>
      </c>
      <c r="K4004">
        <v>1985</v>
      </c>
      <c r="L4004">
        <v>1</v>
      </c>
      <c r="N4004">
        <v>2</v>
      </c>
      <c r="O4004" t="s">
        <v>11952</v>
      </c>
      <c r="P4004">
        <v>5</v>
      </c>
      <c r="Q4004">
        <v>6</v>
      </c>
    </row>
    <row r="4005" spans="1:17" x14ac:dyDescent="0.25">
      <c r="A4005" s="43">
        <v>4003</v>
      </c>
      <c r="B4005" t="s">
        <v>11953</v>
      </c>
      <c r="C4005" t="s">
        <v>11954</v>
      </c>
      <c r="D4005">
        <v>2691179</v>
      </c>
      <c r="E4005">
        <v>130</v>
      </c>
      <c r="F4005">
        <v>45</v>
      </c>
      <c r="G4005">
        <v>127</v>
      </c>
      <c r="J4005">
        <v>2008</v>
      </c>
      <c r="L4005">
        <v>2</v>
      </c>
      <c r="M4005">
        <v>7</v>
      </c>
      <c r="N4005">
        <v>90</v>
      </c>
      <c r="O4005" t="s">
        <v>11955</v>
      </c>
      <c r="P4005">
        <v>5</v>
      </c>
      <c r="Q4005">
        <v>6</v>
      </c>
    </row>
    <row r="4006" spans="1:17" x14ac:dyDescent="0.25">
      <c r="A4006" s="43">
        <v>4004</v>
      </c>
      <c r="B4006" t="s">
        <v>11956</v>
      </c>
      <c r="C4006" t="s">
        <v>11957</v>
      </c>
      <c r="D4006">
        <v>994634</v>
      </c>
      <c r="E4006">
        <v>130</v>
      </c>
      <c r="F4006">
        <v>75</v>
      </c>
      <c r="G4006">
        <v>125</v>
      </c>
      <c r="J4006">
        <v>1975</v>
      </c>
      <c r="L4006">
        <v>1</v>
      </c>
      <c r="N4006">
        <v>0</v>
      </c>
      <c r="O4006" t="s">
        <v>11958</v>
      </c>
      <c r="P4006">
        <v>5</v>
      </c>
      <c r="Q4006">
        <v>6</v>
      </c>
    </row>
    <row r="4007" spans="1:17" x14ac:dyDescent="0.25">
      <c r="A4007" s="43">
        <v>4005</v>
      </c>
      <c r="B4007" t="s">
        <v>11959</v>
      </c>
      <c r="C4007" t="s">
        <v>11960</v>
      </c>
      <c r="D4007">
        <v>996133</v>
      </c>
      <c r="E4007">
        <v>120</v>
      </c>
      <c r="F4007">
        <v>130</v>
      </c>
      <c r="G4007">
        <v>130</v>
      </c>
      <c r="J4007">
        <v>1981</v>
      </c>
      <c r="L4007">
        <v>2</v>
      </c>
      <c r="M4007">
        <v>7</v>
      </c>
      <c r="O4007" t="s">
        <v>11961</v>
      </c>
      <c r="P4007">
        <v>5</v>
      </c>
      <c r="Q4007">
        <v>6</v>
      </c>
    </row>
    <row r="4008" spans="1:17" x14ac:dyDescent="0.25">
      <c r="A4008" s="43">
        <v>4006</v>
      </c>
      <c r="B4008" t="s">
        <v>11962</v>
      </c>
      <c r="C4008" t="s">
        <v>11963</v>
      </c>
      <c r="D4008">
        <v>100094113</v>
      </c>
      <c r="E4008">
        <v>130</v>
      </c>
      <c r="F4008">
        <v>120</v>
      </c>
      <c r="G4008">
        <v>120</v>
      </c>
      <c r="J4008">
        <v>2016</v>
      </c>
      <c r="L4008">
        <v>1</v>
      </c>
      <c r="O4008" t="s">
        <v>11964</v>
      </c>
      <c r="P4008">
        <v>5</v>
      </c>
      <c r="Q4008">
        <v>6</v>
      </c>
    </row>
    <row r="4009" spans="1:17" x14ac:dyDescent="0.25">
      <c r="A4009" s="43">
        <v>4007</v>
      </c>
      <c r="B4009" t="s">
        <v>11965</v>
      </c>
      <c r="C4009" t="s">
        <v>11966</v>
      </c>
      <c r="D4009">
        <v>100089011</v>
      </c>
      <c r="E4009">
        <v>130</v>
      </c>
      <c r="F4009">
        <v>135</v>
      </c>
      <c r="G4009">
        <v>135</v>
      </c>
      <c r="J4009">
        <v>2015</v>
      </c>
      <c r="L4009">
        <v>1</v>
      </c>
      <c r="O4009" t="s">
        <v>11967</v>
      </c>
      <c r="P4009">
        <v>5</v>
      </c>
      <c r="Q4009">
        <v>6</v>
      </c>
    </row>
    <row r="4010" spans="1:17" x14ac:dyDescent="0.25">
      <c r="A4010" s="43">
        <v>4008</v>
      </c>
      <c r="B4010" t="s">
        <v>11968</v>
      </c>
      <c r="C4010" t="s">
        <v>11969</v>
      </c>
      <c r="D4010">
        <v>996042</v>
      </c>
      <c r="E4010">
        <v>120</v>
      </c>
      <c r="F4010">
        <v>154</v>
      </c>
      <c r="G4010">
        <v>263</v>
      </c>
      <c r="J4010">
        <v>1977</v>
      </c>
      <c r="L4010">
        <v>2</v>
      </c>
      <c r="M4010">
        <v>7</v>
      </c>
      <c r="O4010" t="s">
        <v>11970</v>
      </c>
      <c r="P4010">
        <v>5</v>
      </c>
      <c r="Q4010">
        <v>6</v>
      </c>
    </row>
    <row r="4011" spans="1:17" x14ac:dyDescent="0.25">
      <c r="A4011" s="43">
        <v>4009</v>
      </c>
      <c r="B4011" t="s">
        <v>11971</v>
      </c>
      <c r="C4011" t="s">
        <v>11972</v>
      </c>
      <c r="D4011">
        <v>995256</v>
      </c>
      <c r="E4011">
        <v>120</v>
      </c>
      <c r="F4011">
        <v>143</v>
      </c>
      <c r="G4011">
        <v>143</v>
      </c>
      <c r="J4011">
        <v>1970</v>
      </c>
      <c r="L4011">
        <v>2</v>
      </c>
      <c r="M4011">
        <v>7</v>
      </c>
      <c r="O4011" t="s">
        <v>11973</v>
      </c>
      <c r="P4011">
        <v>5</v>
      </c>
      <c r="Q4011">
        <v>6</v>
      </c>
    </row>
    <row r="4012" spans="1:17" x14ac:dyDescent="0.25">
      <c r="A4012" s="43">
        <v>4010</v>
      </c>
      <c r="B4012" t="s">
        <v>11974</v>
      </c>
      <c r="C4012" t="s">
        <v>11975</v>
      </c>
      <c r="D4012">
        <v>997224</v>
      </c>
      <c r="E4012">
        <v>130</v>
      </c>
      <c r="F4012">
        <v>52</v>
      </c>
      <c r="G4012">
        <v>91</v>
      </c>
      <c r="J4012">
        <v>1967</v>
      </c>
      <c r="L4012">
        <v>7</v>
      </c>
      <c r="M4012">
        <v>1</v>
      </c>
      <c r="O4012" t="s">
        <v>11976</v>
      </c>
      <c r="P4012">
        <v>5</v>
      </c>
      <c r="Q4012">
        <v>6</v>
      </c>
    </row>
    <row r="4013" spans="1:17" x14ac:dyDescent="0.25">
      <c r="A4013" s="43">
        <v>4011</v>
      </c>
      <c r="B4013" t="s">
        <v>11977</v>
      </c>
      <c r="C4013" t="s">
        <v>11978</v>
      </c>
      <c r="D4013">
        <v>996526</v>
      </c>
      <c r="E4013">
        <v>120</v>
      </c>
      <c r="F4013">
        <v>127</v>
      </c>
      <c r="G4013">
        <v>127</v>
      </c>
      <c r="J4013">
        <v>1992</v>
      </c>
      <c r="L4013">
        <v>2</v>
      </c>
      <c r="M4013">
        <v>7</v>
      </c>
      <c r="O4013" t="s">
        <v>11979</v>
      </c>
      <c r="P4013">
        <v>5</v>
      </c>
      <c r="Q4013">
        <v>6</v>
      </c>
    </row>
    <row r="4014" spans="1:17" x14ac:dyDescent="0.25">
      <c r="A4014" s="43">
        <v>4012</v>
      </c>
      <c r="B4014" t="s">
        <v>11980</v>
      </c>
      <c r="C4014" t="s">
        <v>11981</v>
      </c>
      <c r="D4014">
        <v>995268</v>
      </c>
      <c r="E4014">
        <v>130</v>
      </c>
      <c r="F4014">
        <v>126</v>
      </c>
      <c r="G4014">
        <v>170</v>
      </c>
      <c r="J4014">
        <v>1971</v>
      </c>
      <c r="L4014">
        <v>1</v>
      </c>
      <c r="O4014" t="s">
        <v>11982</v>
      </c>
      <c r="P4014">
        <v>5</v>
      </c>
      <c r="Q4014">
        <v>6</v>
      </c>
    </row>
    <row r="4015" spans="1:17" x14ac:dyDescent="0.25">
      <c r="A4015" s="43">
        <v>4013</v>
      </c>
      <c r="B4015" t="s">
        <v>11983</v>
      </c>
      <c r="C4015" t="s">
        <v>11984</v>
      </c>
      <c r="D4015">
        <v>995298</v>
      </c>
      <c r="E4015">
        <v>130</v>
      </c>
      <c r="F4015">
        <v>75</v>
      </c>
      <c r="G4015">
        <v>124</v>
      </c>
      <c r="J4015">
        <v>1976</v>
      </c>
      <c r="L4015">
        <v>1</v>
      </c>
      <c r="N4015">
        <v>2</v>
      </c>
      <c r="O4015" t="s">
        <v>11985</v>
      </c>
      <c r="P4015">
        <v>5</v>
      </c>
      <c r="Q4015">
        <v>6</v>
      </c>
    </row>
    <row r="4016" spans="1:17" x14ac:dyDescent="0.25">
      <c r="A4016" s="43">
        <v>4014</v>
      </c>
      <c r="B4016" t="s">
        <v>11986</v>
      </c>
      <c r="C4016" t="s">
        <v>11987</v>
      </c>
      <c r="D4016">
        <v>994317</v>
      </c>
      <c r="E4016">
        <v>120</v>
      </c>
      <c r="F4016">
        <v>123</v>
      </c>
      <c r="G4016">
        <v>123</v>
      </c>
      <c r="J4016">
        <v>1966</v>
      </c>
      <c r="L4016">
        <v>1</v>
      </c>
      <c r="O4016" t="s">
        <v>11988</v>
      </c>
      <c r="P4016">
        <v>5</v>
      </c>
      <c r="Q4016">
        <v>6</v>
      </c>
    </row>
    <row r="4017" spans="1:17" x14ac:dyDescent="0.25">
      <c r="A4017" s="43">
        <v>4015</v>
      </c>
      <c r="B4017" t="s">
        <v>11989</v>
      </c>
      <c r="C4017" t="s">
        <v>11990</v>
      </c>
      <c r="D4017">
        <v>995372</v>
      </c>
      <c r="E4017">
        <v>120</v>
      </c>
      <c r="F4017">
        <v>154</v>
      </c>
      <c r="G4017">
        <v>144</v>
      </c>
      <c r="H4017">
        <v>10</v>
      </c>
      <c r="J4017">
        <v>1970</v>
      </c>
      <c r="L4017">
        <v>5</v>
      </c>
      <c r="M4017">
        <v>1</v>
      </c>
      <c r="N4017">
        <v>5</v>
      </c>
      <c r="O4017" t="s">
        <v>11991</v>
      </c>
      <c r="P4017">
        <v>5</v>
      </c>
      <c r="Q4017">
        <v>6</v>
      </c>
    </row>
    <row r="4018" spans="1:17" x14ac:dyDescent="0.25">
      <c r="A4018" s="43">
        <v>4016</v>
      </c>
      <c r="B4018" t="s">
        <v>11992</v>
      </c>
      <c r="C4018" t="s">
        <v>11993</v>
      </c>
      <c r="D4018">
        <v>993739</v>
      </c>
      <c r="E4018">
        <v>120</v>
      </c>
      <c r="F4018">
        <v>170</v>
      </c>
      <c r="G4018">
        <v>170</v>
      </c>
      <c r="J4018">
        <v>1969</v>
      </c>
      <c r="K4018">
        <v>1993</v>
      </c>
      <c r="L4018">
        <v>2</v>
      </c>
      <c r="M4018">
        <v>7</v>
      </c>
      <c r="O4018" t="s">
        <v>11994</v>
      </c>
      <c r="P4018">
        <v>5</v>
      </c>
      <c r="Q4018">
        <v>6</v>
      </c>
    </row>
    <row r="4019" spans="1:17" x14ac:dyDescent="0.25">
      <c r="A4019" s="43">
        <v>4017</v>
      </c>
      <c r="B4019" t="s">
        <v>11995</v>
      </c>
      <c r="C4019" t="s">
        <v>11996</v>
      </c>
      <c r="D4019">
        <v>997647</v>
      </c>
      <c r="E4019">
        <v>120</v>
      </c>
      <c r="F4019">
        <v>106</v>
      </c>
      <c r="G4019">
        <v>106</v>
      </c>
      <c r="J4019">
        <v>1957</v>
      </c>
      <c r="K4019">
        <v>2012</v>
      </c>
      <c r="L4019">
        <v>2</v>
      </c>
      <c r="M4019">
        <v>7</v>
      </c>
      <c r="O4019" t="s">
        <v>11997</v>
      </c>
      <c r="P4019">
        <v>5</v>
      </c>
      <c r="Q4019">
        <v>6</v>
      </c>
    </row>
    <row r="4020" spans="1:17" x14ac:dyDescent="0.25">
      <c r="A4020" s="43">
        <v>4018</v>
      </c>
      <c r="B4020" t="s">
        <v>11998</v>
      </c>
      <c r="C4020" t="s">
        <v>11999</v>
      </c>
      <c r="D4020">
        <v>994640</v>
      </c>
      <c r="E4020">
        <v>130</v>
      </c>
      <c r="F4020">
        <v>75</v>
      </c>
      <c r="G4020">
        <v>125</v>
      </c>
      <c r="J4020">
        <v>1975</v>
      </c>
      <c r="L4020">
        <v>7</v>
      </c>
      <c r="M4020">
        <v>1</v>
      </c>
      <c r="O4020" t="s">
        <v>12000</v>
      </c>
      <c r="P4020">
        <v>5</v>
      </c>
      <c r="Q4020">
        <v>6</v>
      </c>
    </row>
    <row r="4021" spans="1:17" x14ac:dyDescent="0.25">
      <c r="A4021" s="43">
        <v>4019</v>
      </c>
      <c r="B4021" t="s">
        <v>12001</v>
      </c>
      <c r="C4021" t="s">
        <v>12002</v>
      </c>
      <c r="D4021">
        <v>996502</v>
      </c>
      <c r="E4021">
        <v>120</v>
      </c>
      <c r="F4021">
        <v>93</v>
      </c>
      <c r="G4021">
        <v>93</v>
      </c>
      <c r="J4021">
        <v>1965</v>
      </c>
      <c r="L4021">
        <v>2</v>
      </c>
      <c r="M4021">
        <v>7</v>
      </c>
      <c r="N4021">
        <v>2</v>
      </c>
      <c r="O4021" t="s">
        <v>12003</v>
      </c>
      <c r="P4021">
        <v>5</v>
      </c>
      <c r="Q4021">
        <v>6</v>
      </c>
    </row>
    <row r="4022" spans="1:17" x14ac:dyDescent="0.25">
      <c r="A4022" s="43">
        <v>4020</v>
      </c>
      <c r="B4022" t="s">
        <v>12004</v>
      </c>
      <c r="C4022" t="s">
        <v>12005</v>
      </c>
      <c r="D4022">
        <v>995351</v>
      </c>
      <c r="E4022">
        <v>120</v>
      </c>
      <c r="F4022">
        <v>222</v>
      </c>
      <c r="G4022">
        <v>222</v>
      </c>
      <c r="J4022">
        <v>1963</v>
      </c>
      <c r="K4022">
        <v>1998</v>
      </c>
      <c r="L4022">
        <v>2</v>
      </c>
      <c r="M4022">
        <v>7</v>
      </c>
      <c r="N4022">
        <v>5</v>
      </c>
      <c r="O4022" t="s">
        <v>12006</v>
      </c>
      <c r="P4022">
        <v>5</v>
      </c>
      <c r="Q4022">
        <v>6</v>
      </c>
    </row>
    <row r="4023" spans="1:17" x14ac:dyDescent="0.25">
      <c r="A4023" s="43">
        <v>4021</v>
      </c>
      <c r="B4023" t="s">
        <v>12007</v>
      </c>
      <c r="C4023" t="s">
        <v>12008</v>
      </c>
      <c r="D4023">
        <v>2702935</v>
      </c>
      <c r="E4023">
        <v>130</v>
      </c>
      <c r="F4023">
        <v>56</v>
      </c>
      <c r="G4023">
        <v>108</v>
      </c>
      <c r="J4023">
        <v>2008</v>
      </c>
      <c r="L4023">
        <v>2</v>
      </c>
      <c r="M4023">
        <v>7</v>
      </c>
      <c r="N4023">
        <v>90</v>
      </c>
      <c r="O4023" t="s">
        <v>12009</v>
      </c>
      <c r="P4023">
        <v>5</v>
      </c>
      <c r="Q4023">
        <v>6</v>
      </c>
    </row>
    <row r="4024" spans="1:17" x14ac:dyDescent="0.25">
      <c r="A4024" s="43">
        <v>4022</v>
      </c>
      <c r="B4024" t="s">
        <v>12010</v>
      </c>
      <c r="C4024" t="s">
        <v>12011</v>
      </c>
      <c r="D4024">
        <v>996668</v>
      </c>
      <c r="E4024">
        <v>120</v>
      </c>
      <c r="F4024">
        <v>147</v>
      </c>
      <c r="G4024">
        <v>147</v>
      </c>
      <c r="J4024">
        <v>1996</v>
      </c>
      <c r="L4024">
        <v>2</v>
      </c>
      <c r="M4024">
        <v>7</v>
      </c>
      <c r="N4024">
        <v>2</v>
      </c>
      <c r="O4024" t="s">
        <v>12012</v>
      </c>
      <c r="P4024">
        <v>5</v>
      </c>
      <c r="Q4024">
        <v>6</v>
      </c>
    </row>
    <row r="4025" spans="1:17" x14ac:dyDescent="0.25">
      <c r="A4025" s="43">
        <v>4023</v>
      </c>
      <c r="B4025" t="s">
        <v>12013</v>
      </c>
      <c r="C4025" t="s">
        <v>12014</v>
      </c>
      <c r="D4025">
        <v>995505</v>
      </c>
      <c r="E4025">
        <v>120</v>
      </c>
      <c r="F4025">
        <v>143</v>
      </c>
      <c r="G4025">
        <v>143</v>
      </c>
      <c r="J4025">
        <v>1970</v>
      </c>
      <c r="K4025">
        <v>1974</v>
      </c>
      <c r="L4025">
        <v>2</v>
      </c>
      <c r="M4025">
        <v>7</v>
      </c>
      <c r="O4025" t="s">
        <v>12015</v>
      </c>
      <c r="P4025">
        <v>5</v>
      </c>
      <c r="Q4025">
        <v>6</v>
      </c>
    </row>
    <row r="4026" spans="1:17" x14ac:dyDescent="0.25">
      <c r="A4026" s="43">
        <v>4024</v>
      </c>
      <c r="B4026" t="s">
        <v>12016</v>
      </c>
      <c r="C4026" t="s">
        <v>12017</v>
      </c>
      <c r="D4026">
        <v>996945</v>
      </c>
      <c r="E4026">
        <v>130</v>
      </c>
      <c r="F4026">
        <v>59</v>
      </c>
      <c r="G4026">
        <v>104</v>
      </c>
      <c r="J4026">
        <v>1977</v>
      </c>
      <c r="L4026">
        <v>1</v>
      </c>
      <c r="O4026" t="s">
        <v>12018</v>
      </c>
      <c r="P4026">
        <v>5</v>
      </c>
      <c r="Q4026">
        <v>6</v>
      </c>
    </row>
    <row r="4027" spans="1:17" x14ac:dyDescent="0.25">
      <c r="A4027" s="43">
        <v>4025</v>
      </c>
      <c r="B4027" t="s">
        <v>12019</v>
      </c>
      <c r="C4027" t="s">
        <v>12020</v>
      </c>
      <c r="D4027">
        <v>995245</v>
      </c>
      <c r="E4027">
        <v>130</v>
      </c>
      <c r="F4027">
        <v>75</v>
      </c>
      <c r="G4027">
        <v>125</v>
      </c>
      <c r="J4027">
        <v>1976</v>
      </c>
      <c r="L4027">
        <v>1</v>
      </c>
      <c r="N4027">
        <v>0</v>
      </c>
      <c r="O4027" t="s">
        <v>12021</v>
      </c>
      <c r="P4027">
        <v>5</v>
      </c>
      <c r="Q4027">
        <v>6</v>
      </c>
    </row>
    <row r="4028" spans="1:17" x14ac:dyDescent="0.25">
      <c r="A4028" s="43">
        <v>4026</v>
      </c>
      <c r="B4028" t="s">
        <v>12022</v>
      </c>
      <c r="C4028" t="s">
        <v>12023</v>
      </c>
      <c r="D4028">
        <v>995680</v>
      </c>
      <c r="E4028">
        <v>120</v>
      </c>
      <c r="F4028">
        <v>152</v>
      </c>
      <c r="G4028">
        <v>152</v>
      </c>
      <c r="J4028">
        <v>1973</v>
      </c>
      <c r="K4028">
        <v>2006</v>
      </c>
      <c r="L4028">
        <v>2</v>
      </c>
      <c r="M4028">
        <v>7</v>
      </c>
      <c r="N4028">
        <v>90</v>
      </c>
      <c r="O4028" t="s">
        <v>12024</v>
      </c>
      <c r="P4028">
        <v>5</v>
      </c>
      <c r="Q4028">
        <v>6</v>
      </c>
    </row>
    <row r="4029" spans="1:17" x14ac:dyDescent="0.25">
      <c r="A4029" s="43">
        <v>4027</v>
      </c>
      <c r="B4029" t="s">
        <v>12025</v>
      </c>
      <c r="C4029" t="s">
        <v>12026</v>
      </c>
      <c r="D4029">
        <v>993635</v>
      </c>
      <c r="E4029">
        <v>120</v>
      </c>
      <c r="F4029">
        <v>109</v>
      </c>
      <c r="G4029">
        <v>109</v>
      </c>
      <c r="J4029">
        <v>1973</v>
      </c>
      <c r="L4029">
        <v>2</v>
      </c>
      <c r="M4029">
        <v>7</v>
      </c>
      <c r="N4029">
        <v>90</v>
      </c>
      <c r="O4029" t="s">
        <v>12027</v>
      </c>
      <c r="P4029">
        <v>5</v>
      </c>
      <c r="Q4029">
        <v>6</v>
      </c>
    </row>
    <row r="4030" spans="1:17" x14ac:dyDescent="0.25">
      <c r="A4030" s="43">
        <v>4028</v>
      </c>
      <c r="B4030" t="s">
        <v>12028</v>
      </c>
      <c r="C4030" t="s">
        <v>12029</v>
      </c>
      <c r="D4030">
        <v>995033</v>
      </c>
      <c r="E4030">
        <v>130</v>
      </c>
      <c r="F4030">
        <v>90</v>
      </c>
      <c r="G4030">
        <v>90</v>
      </c>
      <c r="J4030">
        <v>1993</v>
      </c>
      <c r="L4030">
        <v>1</v>
      </c>
      <c r="O4030" t="s">
        <v>12030</v>
      </c>
      <c r="P4030">
        <v>5</v>
      </c>
      <c r="Q4030">
        <v>6</v>
      </c>
    </row>
    <row r="4031" spans="1:17" x14ac:dyDescent="0.25">
      <c r="A4031" s="43">
        <v>4029</v>
      </c>
      <c r="B4031" t="s">
        <v>12031</v>
      </c>
      <c r="C4031" t="s">
        <v>12032</v>
      </c>
      <c r="D4031">
        <v>995771</v>
      </c>
      <c r="E4031">
        <v>220</v>
      </c>
      <c r="F4031">
        <v>657</v>
      </c>
      <c r="H4031">
        <v>714</v>
      </c>
      <c r="J4031">
        <v>1962</v>
      </c>
      <c r="L4031">
        <v>2</v>
      </c>
      <c r="M4031">
        <v>7</v>
      </c>
      <c r="O4031" t="s">
        <v>12033</v>
      </c>
      <c r="P4031">
        <v>5</v>
      </c>
      <c r="Q4031">
        <v>6</v>
      </c>
    </row>
    <row r="4032" spans="1:17" x14ac:dyDescent="0.25">
      <c r="A4032" s="43">
        <v>4030</v>
      </c>
      <c r="B4032" t="s">
        <v>12034</v>
      </c>
      <c r="C4032" t="s">
        <v>12035</v>
      </c>
      <c r="D4032">
        <v>997445</v>
      </c>
      <c r="E4032">
        <v>120</v>
      </c>
      <c r="F4032">
        <v>151</v>
      </c>
      <c r="G4032">
        <v>130</v>
      </c>
      <c r="J4032">
        <v>1968</v>
      </c>
      <c r="L4032">
        <v>2</v>
      </c>
      <c r="M4032">
        <v>7</v>
      </c>
      <c r="N4032">
        <v>2</v>
      </c>
      <c r="O4032" t="s">
        <v>12036</v>
      </c>
      <c r="P4032">
        <v>5</v>
      </c>
      <c r="Q4032">
        <v>6</v>
      </c>
    </row>
    <row r="4033" spans="1:17" x14ac:dyDescent="0.25">
      <c r="A4033" s="43">
        <v>4031</v>
      </c>
      <c r="B4033" t="s">
        <v>12037</v>
      </c>
      <c r="C4033" t="s">
        <v>12038</v>
      </c>
      <c r="D4033">
        <v>996409</v>
      </c>
      <c r="E4033">
        <v>120</v>
      </c>
      <c r="F4033">
        <v>133</v>
      </c>
      <c r="G4033">
        <v>133</v>
      </c>
      <c r="J4033">
        <v>1960</v>
      </c>
      <c r="L4033">
        <v>2</v>
      </c>
      <c r="M4033">
        <v>7</v>
      </c>
      <c r="N4033">
        <v>2</v>
      </c>
      <c r="O4033" t="s">
        <v>12039</v>
      </c>
      <c r="P4033">
        <v>5</v>
      </c>
      <c r="Q4033">
        <v>6</v>
      </c>
    </row>
    <row r="4034" spans="1:17" x14ac:dyDescent="0.25">
      <c r="A4034" s="43">
        <v>4032</v>
      </c>
      <c r="B4034" t="s">
        <v>12040</v>
      </c>
      <c r="C4034" t="s">
        <v>12041</v>
      </c>
      <c r="D4034">
        <v>994904</v>
      </c>
      <c r="E4034">
        <v>130</v>
      </c>
      <c r="F4034">
        <v>111</v>
      </c>
      <c r="G4034">
        <v>111</v>
      </c>
      <c r="J4034">
        <v>1973</v>
      </c>
      <c r="L4034">
        <v>1</v>
      </c>
      <c r="O4034" t="s">
        <v>12042</v>
      </c>
      <c r="P4034">
        <v>5</v>
      </c>
      <c r="Q4034">
        <v>6</v>
      </c>
    </row>
    <row r="4035" spans="1:17" x14ac:dyDescent="0.25">
      <c r="A4035" s="43">
        <v>4033</v>
      </c>
      <c r="B4035" t="s">
        <v>12043</v>
      </c>
      <c r="C4035" t="s">
        <v>12044</v>
      </c>
      <c r="D4035">
        <v>997613</v>
      </c>
      <c r="E4035">
        <v>130</v>
      </c>
      <c r="F4035">
        <v>63</v>
      </c>
      <c r="G4035">
        <v>112</v>
      </c>
      <c r="J4035">
        <v>1978</v>
      </c>
      <c r="L4035">
        <v>1</v>
      </c>
      <c r="O4035" t="s">
        <v>12045</v>
      </c>
      <c r="P4035">
        <v>5</v>
      </c>
      <c r="Q4035">
        <v>6</v>
      </c>
    </row>
    <row r="4036" spans="1:17" x14ac:dyDescent="0.25">
      <c r="A4036" s="43">
        <v>4034</v>
      </c>
      <c r="B4036" t="s">
        <v>12046</v>
      </c>
      <c r="C4036" t="s">
        <v>12047</v>
      </c>
      <c r="D4036">
        <v>994816</v>
      </c>
      <c r="E4036">
        <v>130</v>
      </c>
      <c r="F4036">
        <v>75</v>
      </c>
      <c r="G4036">
        <v>125</v>
      </c>
      <c r="J4036">
        <v>1975</v>
      </c>
      <c r="L4036">
        <v>7</v>
      </c>
      <c r="M4036">
        <v>1</v>
      </c>
      <c r="O4036" t="s">
        <v>12048</v>
      </c>
      <c r="P4036">
        <v>5</v>
      </c>
      <c r="Q4036">
        <v>6</v>
      </c>
    </row>
    <row r="4037" spans="1:17" x14ac:dyDescent="0.25">
      <c r="A4037" s="43">
        <v>4035</v>
      </c>
      <c r="B4037" t="s">
        <v>12049</v>
      </c>
      <c r="C4037" t="s">
        <v>12050</v>
      </c>
      <c r="D4037">
        <v>994787</v>
      </c>
      <c r="E4037">
        <v>120</v>
      </c>
      <c r="F4037">
        <v>145</v>
      </c>
      <c r="G4037">
        <v>145</v>
      </c>
      <c r="J4037">
        <v>1972</v>
      </c>
      <c r="L4037">
        <v>2</v>
      </c>
      <c r="M4037">
        <v>7</v>
      </c>
      <c r="N4037">
        <v>90</v>
      </c>
      <c r="O4037" t="s">
        <v>12051</v>
      </c>
      <c r="P4037">
        <v>5</v>
      </c>
      <c r="Q4037">
        <v>6</v>
      </c>
    </row>
    <row r="4038" spans="1:17" x14ac:dyDescent="0.25">
      <c r="A4038" s="43">
        <v>4036</v>
      </c>
      <c r="B4038" t="s">
        <v>12052</v>
      </c>
      <c r="C4038" t="s">
        <v>12053</v>
      </c>
      <c r="D4038">
        <v>997666</v>
      </c>
      <c r="E4038">
        <v>120</v>
      </c>
      <c r="F4038">
        <v>159</v>
      </c>
      <c r="G4038">
        <v>159</v>
      </c>
      <c r="J4038">
        <v>1956</v>
      </c>
      <c r="K4038">
        <v>2012</v>
      </c>
      <c r="L4038">
        <v>2</v>
      </c>
      <c r="M4038">
        <v>7</v>
      </c>
      <c r="O4038" t="s">
        <v>12054</v>
      </c>
      <c r="P4038">
        <v>5</v>
      </c>
      <c r="Q4038">
        <v>6</v>
      </c>
    </row>
    <row r="4039" spans="1:17" x14ac:dyDescent="0.25">
      <c r="A4039" s="43">
        <v>4037</v>
      </c>
      <c r="B4039" t="s">
        <v>12055</v>
      </c>
      <c r="C4039" t="s">
        <v>12056</v>
      </c>
      <c r="D4039">
        <v>995631</v>
      </c>
      <c r="E4039">
        <v>120</v>
      </c>
      <c r="F4039">
        <v>121</v>
      </c>
      <c r="G4039">
        <v>98</v>
      </c>
      <c r="J4039">
        <v>1959</v>
      </c>
      <c r="K4039">
        <v>1966</v>
      </c>
      <c r="L4039">
        <v>2</v>
      </c>
      <c r="M4039">
        <v>7</v>
      </c>
      <c r="O4039" t="s">
        <v>12057</v>
      </c>
      <c r="P4039">
        <v>5</v>
      </c>
      <c r="Q4039">
        <v>6</v>
      </c>
    </row>
    <row r="4040" spans="1:17" x14ac:dyDescent="0.25">
      <c r="A4040" s="43">
        <v>4038</v>
      </c>
      <c r="B4040" t="s">
        <v>12058</v>
      </c>
      <c r="C4040" t="s">
        <v>12059</v>
      </c>
      <c r="D4040">
        <v>2702988</v>
      </c>
      <c r="E4040">
        <v>130</v>
      </c>
      <c r="F4040">
        <v>56</v>
      </c>
      <c r="G4040">
        <v>160</v>
      </c>
      <c r="J4040">
        <v>2008</v>
      </c>
      <c r="L4040">
        <v>2</v>
      </c>
      <c r="M4040">
        <v>7</v>
      </c>
      <c r="N4040">
        <v>90</v>
      </c>
      <c r="O4040" t="s">
        <v>12060</v>
      </c>
      <c r="P4040">
        <v>5</v>
      </c>
      <c r="Q4040">
        <v>6</v>
      </c>
    </row>
    <row r="4041" spans="1:17" x14ac:dyDescent="0.25">
      <c r="A4041" s="43">
        <v>4039</v>
      </c>
      <c r="B4041" t="s">
        <v>12061</v>
      </c>
      <c r="C4041" t="s">
        <v>12062</v>
      </c>
      <c r="D4041">
        <v>997108</v>
      </c>
      <c r="E4041">
        <v>120</v>
      </c>
      <c r="F4041">
        <v>149</v>
      </c>
      <c r="G4041">
        <v>157</v>
      </c>
      <c r="J4041">
        <v>1937</v>
      </c>
      <c r="K4041">
        <v>2011</v>
      </c>
      <c r="L4041">
        <v>2</v>
      </c>
      <c r="M4041">
        <v>7</v>
      </c>
      <c r="O4041" t="s">
        <v>12063</v>
      </c>
      <c r="P4041">
        <v>5</v>
      </c>
      <c r="Q4041">
        <v>6</v>
      </c>
    </row>
    <row r="4042" spans="1:17" x14ac:dyDescent="0.25">
      <c r="A4042" s="43">
        <v>4040</v>
      </c>
      <c r="B4042" t="s">
        <v>12064</v>
      </c>
      <c r="C4042" t="s">
        <v>12065</v>
      </c>
      <c r="D4042">
        <v>994147</v>
      </c>
      <c r="E4042">
        <v>130</v>
      </c>
      <c r="F4042">
        <v>107</v>
      </c>
      <c r="G4042">
        <v>107</v>
      </c>
      <c r="J4042">
        <v>1967</v>
      </c>
      <c r="K4042">
        <v>1983</v>
      </c>
      <c r="L4042">
        <v>1</v>
      </c>
      <c r="O4042" t="s">
        <v>12066</v>
      </c>
      <c r="P4042">
        <v>5</v>
      </c>
      <c r="Q4042">
        <v>6</v>
      </c>
    </row>
    <row r="4043" spans="1:17" x14ac:dyDescent="0.25">
      <c r="A4043" s="43">
        <v>4041</v>
      </c>
      <c r="B4043" t="s">
        <v>12067</v>
      </c>
      <c r="C4043" t="s">
        <v>12068</v>
      </c>
      <c r="D4043">
        <v>995929</v>
      </c>
      <c r="E4043">
        <v>120</v>
      </c>
      <c r="F4043">
        <v>141</v>
      </c>
      <c r="G4043">
        <v>141</v>
      </c>
      <c r="J4043">
        <v>1956</v>
      </c>
      <c r="K4043">
        <v>1996</v>
      </c>
      <c r="L4043">
        <v>2</v>
      </c>
      <c r="M4043">
        <v>7</v>
      </c>
      <c r="O4043" t="s">
        <v>12069</v>
      </c>
      <c r="P4043">
        <v>5</v>
      </c>
      <c r="Q4043">
        <v>6</v>
      </c>
    </row>
    <row r="4044" spans="1:17" x14ac:dyDescent="0.25">
      <c r="A4044" s="43">
        <v>4042</v>
      </c>
      <c r="B4044" t="s">
        <v>12070</v>
      </c>
      <c r="C4044" t="s">
        <v>12071</v>
      </c>
      <c r="D4044">
        <v>994673</v>
      </c>
      <c r="E4044">
        <v>130</v>
      </c>
      <c r="F4044">
        <v>110</v>
      </c>
      <c r="G4044">
        <v>110</v>
      </c>
      <c r="J4044">
        <v>1973</v>
      </c>
      <c r="L4044">
        <v>1</v>
      </c>
      <c r="O4044" t="s">
        <v>12072</v>
      </c>
      <c r="P4044">
        <v>5</v>
      </c>
      <c r="Q4044">
        <v>6</v>
      </c>
    </row>
    <row r="4045" spans="1:17" x14ac:dyDescent="0.25">
      <c r="A4045" s="43">
        <v>4043</v>
      </c>
      <c r="B4045" t="s">
        <v>12073</v>
      </c>
      <c r="C4045" t="s">
        <v>12074</v>
      </c>
      <c r="D4045">
        <v>996131</v>
      </c>
      <c r="E4045">
        <v>120</v>
      </c>
      <c r="F4045">
        <v>167</v>
      </c>
      <c r="G4045">
        <v>167</v>
      </c>
      <c r="J4045">
        <v>1979</v>
      </c>
      <c r="L4045">
        <v>2</v>
      </c>
      <c r="M4045">
        <v>7</v>
      </c>
      <c r="O4045" t="s">
        <v>12075</v>
      </c>
      <c r="P4045">
        <v>5</v>
      </c>
      <c r="Q4045">
        <v>6</v>
      </c>
    </row>
    <row r="4046" spans="1:17" x14ac:dyDescent="0.25">
      <c r="A4046" s="43">
        <v>4044</v>
      </c>
      <c r="B4046" t="s">
        <v>12076</v>
      </c>
      <c r="C4046" t="s">
        <v>12077</v>
      </c>
      <c r="D4046">
        <v>996187</v>
      </c>
      <c r="E4046">
        <v>120</v>
      </c>
      <c r="F4046">
        <v>125</v>
      </c>
      <c r="G4046">
        <v>125</v>
      </c>
      <c r="J4046">
        <v>1955</v>
      </c>
      <c r="K4046">
        <v>1994</v>
      </c>
      <c r="L4046">
        <v>2</v>
      </c>
      <c r="M4046">
        <v>7</v>
      </c>
      <c r="N4046">
        <v>2</v>
      </c>
      <c r="O4046" t="s">
        <v>12078</v>
      </c>
      <c r="P4046">
        <v>5</v>
      </c>
      <c r="Q4046">
        <v>6</v>
      </c>
    </row>
    <row r="4047" spans="1:17" x14ac:dyDescent="0.25">
      <c r="A4047" s="43">
        <v>4045</v>
      </c>
      <c r="B4047" t="s">
        <v>12079</v>
      </c>
      <c r="C4047" t="s">
        <v>12080</v>
      </c>
      <c r="D4047">
        <v>995656</v>
      </c>
      <c r="E4047">
        <v>530</v>
      </c>
      <c r="F4047">
        <v>9</v>
      </c>
      <c r="H4047">
        <v>9</v>
      </c>
      <c r="J4047">
        <v>2003</v>
      </c>
      <c r="L4047">
        <v>7</v>
      </c>
      <c r="M4047">
        <v>1</v>
      </c>
      <c r="N4047">
        <v>90</v>
      </c>
      <c r="O4047" t="s">
        <v>12081</v>
      </c>
      <c r="P4047">
        <v>5</v>
      </c>
      <c r="Q4047">
        <v>6</v>
      </c>
    </row>
    <row r="4048" spans="1:17" x14ac:dyDescent="0.25">
      <c r="A4048" s="43">
        <v>4046</v>
      </c>
      <c r="B4048" t="s">
        <v>12082</v>
      </c>
      <c r="C4048" t="s">
        <v>12083</v>
      </c>
      <c r="D4048">
        <v>994442</v>
      </c>
      <c r="E4048">
        <v>120</v>
      </c>
      <c r="F4048">
        <v>148</v>
      </c>
      <c r="G4048">
        <v>148</v>
      </c>
      <c r="J4048">
        <v>1985</v>
      </c>
      <c r="L4048">
        <v>5</v>
      </c>
      <c r="M4048">
        <v>1</v>
      </c>
      <c r="O4048" t="s">
        <v>12084</v>
      </c>
      <c r="P4048">
        <v>5</v>
      </c>
      <c r="Q4048">
        <v>6</v>
      </c>
    </row>
    <row r="4049" spans="1:17" x14ac:dyDescent="0.25">
      <c r="A4049" s="43">
        <v>4047</v>
      </c>
      <c r="B4049" t="s">
        <v>12085</v>
      </c>
      <c r="C4049" t="s">
        <v>11186</v>
      </c>
      <c r="D4049">
        <v>995682</v>
      </c>
      <c r="E4049">
        <v>120</v>
      </c>
      <c r="F4049">
        <v>292</v>
      </c>
      <c r="G4049">
        <v>151</v>
      </c>
      <c r="H4049">
        <v>141</v>
      </c>
      <c r="J4049">
        <v>1960</v>
      </c>
      <c r="K4049">
        <v>1961</v>
      </c>
      <c r="L4049">
        <v>2</v>
      </c>
      <c r="M4049">
        <v>7</v>
      </c>
      <c r="O4049" t="s">
        <v>12086</v>
      </c>
      <c r="P4049">
        <v>5</v>
      </c>
      <c r="Q4049">
        <v>6</v>
      </c>
    </row>
    <row r="4050" spans="1:17" x14ac:dyDescent="0.25">
      <c r="A4050" s="43">
        <v>4048</v>
      </c>
      <c r="B4050" t="s">
        <v>12087</v>
      </c>
      <c r="C4050" t="s">
        <v>12088</v>
      </c>
      <c r="D4050">
        <v>994215</v>
      </c>
      <c r="E4050">
        <v>130</v>
      </c>
      <c r="F4050">
        <v>179</v>
      </c>
      <c r="G4050">
        <v>167</v>
      </c>
      <c r="J4050">
        <v>1967</v>
      </c>
      <c r="K4050">
        <v>1988</v>
      </c>
      <c r="L4050">
        <v>1</v>
      </c>
      <c r="O4050" t="s">
        <v>12089</v>
      </c>
      <c r="P4050">
        <v>5</v>
      </c>
      <c r="Q4050">
        <v>6</v>
      </c>
    </row>
    <row r="4051" spans="1:17" x14ac:dyDescent="0.25">
      <c r="A4051" s="43">
        <v>4049</v>
      </c>
      <c r="B4051" t="s">
        <v>12090</v>
      </c>
      <c r="C4051" t="s">
        <v>12091</v>
      </c>
      <c r="D4051">
        <v>995338</v>
      </c>
      <c r="E4051">
        <v>130</v>
      </c>
      <c r="F4051">
        <v>75</v>
      </c>
      <c r="G4051">
        <v>125</v>
      </c>
      <c r="J4051">
        <v>1978</v>
      </c>
      <c r="L4051">
        <v>1</v>
      </c>
      <c r="O4051" t="s">
        <v>12092</v>
      </c>
      <c r="P4051">
        <v>5</v>
      </c>
      <c r="Q4051">
        <v>6</v>
      </c>
    </row>
    <row r="4052" spans="1:17" x14ac:dyDescent="0.25">
      <c r="A4052" s="43">
        <v>4050</v>
      </c>
      <c r="B4052" t="s">
        <v>12093</v>
      </c>
      <c r="C4052" t="s">
        <v>12094</v>
      </c>
      <c r="D4052">
        <v>996680</v>
      </c>
      <c r="E4052">
        <v>120</v>
      </c>
      <c r="F4052">
        <v>167</v>
      </c>
      <c r="G4052">
        <v>135</v>
      </c>
      <c r="J4052">
        <v>1969</v>
      </c>
      <c r="K4052">
        <v>1998</v>
      </c>
      <c r="L4052">
        <v>5</v>
      </c>
      <c r="M4052">
        <v>1</v>
      </c>
      <c r="N4052">
        <v>80</v>
      </c>
      <c r="O4052" t="s">
        <v>12095</v>
      </c>
      <c r="P4052">
        <v>5</v>
      </c>
      <c r="Q4052">
        <v>6</v>
      </c>
    </row>
    <row r="4053" spans="1:17" x14ac:dyDescent="0.25">
      <c r="A4053" s="43">
        <v>4051</v>
      </c>
      <c r="B4053" t="s">
        <v>12096</v>
      </c>
      <c r="C4053" t="s">
        <v>12097</v>
      </c>
      <c r="D4053">
        <v>994085</v>
      </c>
      <c r="E4053">
        <v>120</v>
      </c>
      <c r="F4053">
        <v>109</v>
      </c>
      <c r="G4053">
        <v>109</v>
      </c>
      <c r="J4053">
        <v>1973</v>
      </c>
      <c r="L4053">
        <v>2</v>
      </c>
      <c r="M4053">
        <v>7</v>
      </c>
      <c r="N4053">
        <v>2</v>
      </c>
      <c r="O4053" t="s">
        <v>12098</v>
      </c>
      <c r="P4053">
        <v>5</v>
      </c>
      <c r="Q4053">
        <v>6</v>
      </c>
    </row>
    <row r="4054" spans="1:17" x14ac:dyDescent="0.25">
      <c r="A4054" s="43">
        <v>4052</v>
      </c>
      <c r="B4054" t="s">
        <v>12099</v>
      </c>
      <c r="C4054" t="s">
        <v>12100</v>
      </c>
      <c r="D4054">
        <v>995661</v>
      </c>
      <c r="E4054">
        <v>222</v>
      </c>
      <c r="F4054">
        <v>699</v>
      </c>
      <c r="H4054">
        <v>699</v>
      </c>
      <c r="J4054">
        <v>1962</v>
      </c>
      <c r="L4054">
        <v>2</v>
      </c>
      <c r="M4054">
        <v>7</v>
      </c>
      <c r="O4054" t="s">
        <v>12101</v>
      </c>
      <c r="P4054">
        <v>5</v>
      </c>
      <c r="Q4054">
        <v>6</v>
      </c>
    </row>
    <row r="4055" spans="1:17" x14ac:dyDescent="0.25">
      <c r="A4055" s="43">
        <v>4053</v>
      </c>
      <c r="B4055" t="s">
        <v>12102</v>
      </c>
      <c r="C4055" t="s">
        <v>12103</v>
      </c>
      <c r="D4055">
        <v>996944</v>
      </c>
      <c r="E4055">
        <v>130</v>
      </c>
      <c r="F4055">
        <v>58</v>
      </c>
      <c r="G4055">
        <v>102</v>
      </c>
      <c r="J4055">
        <v>1977</v>
      </c>
      <c r="L4055">
        <v>1</v>
      </c>
      <c r="O4055" t="s">
        <v>12104</v>
      </c>
      <c r="P4055">
        <v>5</v>
      </c>
      <c r="Q4055">
        <v>6</v>
      </c>
    </row>
    <row r="4056" spans="1:17" x14ac:dyDescent="0.25">
      <c r="A4056" s="43">
        <v>4054</v>
      </c>
      <c r="B4056" t="s">
        <v>12105</v>
      </c>
      <c r="C4056" t="s">
        <v>12106</v>
      </c>
      <c r="D4056">
        <v>995070</v>
      </c>
      <c r="E4056">
        <v>120</v>
      </c>
      <c r="F4056">
        <v>134</v>
      </c>
      <c r="G4056">
        <v>204</v>
      </c>
      <c r="J4056">
        <v>1947</v>
      </c>
      <c r="K4056">
        <v>1982</v>
      </c>
      <c r="L4056">
        <v>2</v>
      </c>
      <c r="M4056">
        <v>7</v>
      </c>
      <c r="N4056">
        <v>2</v>
      </c>
      <c r="O4056" t="s">
        <v>12107</v>
      </c>
      <c r="P4056">
        <v>5</v>
      </c>
      <c r="Q4056">
        <v>6</v>
      </c>
    </row>
    <row r="4057" spans="1:17" x14ac:dyDescent="0.25">
      <c r="A4057" s="43">
        <v>4055</v>
      </c>
      <c r="B4057" t="s">
        <v>12108</v>
      </c>
      <c r="C4057" t="s">
        <v>12109</v>
      </c>
      <c r="D4057">
        <v>997247</v>
      </c>
      <c r="E4057">
        <v>130</v>
      </c>
      <c r="F4057">
        <v>65</v>
      </c>
      <c r="G4057">
        <v>91</v>
      </c>
      <c r="J4057">
        <v>1967</v>
      </c>
      <c r="L4057">
        <v>2</v>
      </c>
      <c r="M4057">
        <v>7</v>
      </c>
      <c r="N4057">
        <v>2</v>
      </c>
      <c r="O4057" t="s">
        <v>12110</v>
      </c>
      <c r="P4057">
        <v>5</v>
      </c>
      <c r="Q4057">
        <v>6</v>
      </c>
    </row>
    <row r="4058" spans="1:17" x14ac:dyDescent="0.25">
      <c r="A4058" s="43">
        <v>4056</v>
      </c>
      <c r="B4058" t="s">
        <v>12111</v>
      </c>
      <c r="C4058" t="s">
        <v>4836</v>
      </c>
      <c r="D4058">
        <v>996369</v>
      </c>
      <c r="E4058">
        <v>323</v>
      </c>
      <c r="F4058">
        <v>98</v>
      </c>
      <c r="H4058">
        <v>98</v>
      </c>
      <c r="J4058">
        <v>1920</v>
      </c>
      <c r="L4058">
        <v>9</v>
      </c>
      <c r="O4058" t="s">
        <v>12112</v>
      </c>
      <c r="P4058">
        <v>5</v>
      </c>
      <c r="Q4058">
        <v>6</v>
      </c>
    </row>
    <row r="4059" spans="1:17" x14ac:dyDescent="0.25">
      <c r="A4059" s="43">
        <v>4057</v>
      </c>
      <c r="B4059" t="s">
        <v>12113</v>
      </c>
      <c r="C4059" t="s">
        <v>12114</v>
      </c>
      <c r="D4059">
        <v>996025</v>
      </c>
      <c r="E4059">
        <v>140</v>
      </c>
      <c r="F4059">
        <v>3800</v>
      </c>
      <c r="G4059">
        <v>3800</v>
      </c>
      <c r="J4059">
        <v>2010</v>
      </c>
      <c r="L4059">
        <v>1</v>
      </c>
      <c r="N4059">
        <v>90</v>
      </c>
      <c r="O4059" t="s">
        <v>12115</v>
      </c>
      <c r="P4059">
        <v>5</v>
      </c>
      <c r="Q4059">
        <v>6</v>
      </c>
    </row>
    <row r="4060" spans="1:17" x14ac:dyDescent="0.25">
      <c r="A4060" s="43">
        <v>4058</v>
      </c>
      <c r="B4060" t="s">
        <v>12116</v>
      </c>
      <c r="C4060" t="s">
        <v>12117</v>
      </c>
      <c r="D4060">
        <v>996271</v>
      </c>
      <c r="E4060">
        <v>140</v>
      </c>
      <c r="F4060">
        <v>1224</v>
      </c>
      <c r="G4060">
        <v>1224</v>
      </c>
      <c r="J4060">
        <v>1965</v>
      </c>
      <c r="L4060">
        <v>1</v>
      </c>
      <c r="O4060" t="s">
        <v>12118</v>
      </c>
      <c r="P4060">
        <v>5</v>
      </c>
      <c r="Q4060">
        <v>6</v>
      </c>
    </row>
    <row r="4061" spans="1:17" x14ac:dyDescent="0.25">
      <c r="A4061" s="43">
        <v>4059</v>
      </c>
      <c r="B4061" t="s">
        <v>12119</v>
      </c>
      <c r="C4061" t="s">
        <v>12120</v>
      </c>
      <c r="D4061">
        <v>995221</v>
      </c>
      <c r="E4061">
        <v>130</v>
      </c>
      <c r="F4061">
        <v>75</v>
      </c>
      <c r="G4061">
        <v>125</v>
      </c>
      <c r="J4061">
        <v>1976</v>
      </c>
      <c r="L4061">
        <v>1</v>
      </c>
      <c r="N4061">
        <v>0</v>
      </c>
      <c r="O4061" t="s">
        <v>12121</v>
      </c>
      <c r="P4061">
        <v>5</v>
      </c>
      <c r="Q4061">
        <v>6</v>
      </c>
    </row>
    <row r="4062" spans="1:17" x14ac:dyDescent="0.25">
      <c r="A4062" s="43">
        <v>4060</v>
      </c>
      <c r="B4062" t="s">
        <v>12122</v>
      </c>
      <c r="C4062" t="s">
        <v>12123</v>
      </c>
      <c r="D4062">
        <v>996831</v>
      </c>
      <c r="E4062">
        <v>130</v>
      </c>
      <c r="F4062">
        <v>63</v>
      </c>
      <c r="G4062">
        <v>112</v>
      </c>
      <c r="J4062">
        <v>1978</v>
      </c>
      <c r="L4062">
        <v>1</v>
      </c>
      <c r="O4062" t="s">
        <v>12124</v>
      </c>
      <c r="P4062">
        <v>5</v>
      </c>
      <c r="Q4062">
        <v>6</v>
      </c>
    </row>
    <row r="4063" spans="1:17" x14ac:dyDescent="0.25">
      <c r="A4063" s="43">
        <v>4061</v>
      </c>
      <c r="B4063" t="s">
        <v>12125</v>
      </c>
      <c r="C4063" t="s">
        <v>12126</v>
      </c>
      <c r="D4063">
        <v>994701</v>
      </c>
      <c r="E4063">
        <v>130</v>
      </c>
      <c r="F4063">
        <v>123</v>
      </c>
      <c r="G4063">
        <v>107</v>
      </c>
      <c r="J4063">
        <v>1969</v>
      </c>
      <c r="K4063">
        <v>1985</v>
      </c>
      <c r="L4063">
        <v>1</v>
      </c>
      <c r="O4063" t="s">
        <v>12127</v>
      </c>
      <c r="P4063">
        <v>5</v>
      </c>
      <c r="Q4063">
        <v>6</v>
      </c>
    </row>
    <row r="4064" spans="1:17" x14ac:dyDescent="0.25">
      <c r="A4064" s="43">
        <v>4062</v>
      </c>
      <c r="B4064" t="s">
        <v>12128</v>
      </c>
      <c r="C4064" t="s">
        <v>12129</v>
      </c>
      <c r="D4064">
        <v>995265</v>
      </c>
      <c r="E4064">
        <v>120</v>
      </c>
      <c r="F4064">
        <v>96</v>
      </c>
      <c r="G4064">
        <v>157</v>
      </c>
      <c r="J4064">
        <v>1990</v>
      </c>
      <c r="L4064">
        <v>7</v>
      </c>
      <c r="M4064">
        <v>1</v>
      </c>
      <c r="N4064">
        <v>1</v>
      </c>
      <c r="O4064" t="s">
        <v>12130</v>
      </c>
      <c r="P4064">
        <v>5</v>
      </c>
      <c r="Q4064">
        <v>6</v>
      </c>
    </row>
    <row r="4065" spans="1:17" x14ac:dyDescent="0.25">
      <c r="A4065" s="43">
        <v>4063</v>
      </c>
      <c r="B4065" t="s">
        <v>12131</v>
      </c>
      <c r="C4065" t="s">
        <v>12132</v>
      </c>
      <c r="D4065">
        <v>995936</v>
      </c>
      <c r="E4065">
        <v>120</v>
      </c>
      <c r="F4065">
        <v>112</v>
      </c>
      <c r="G4065">
        <v>94</v>
      </c>
      <c r="J4065">
        <v>1952</v>
      </c>
      <c r="K4065">
        <v>1985</v>
      </c>
      <c r="L4065">
        <v>2</v>
      </c>
      <c r="M4065">
        <v>7</v>
      </c>
      <c r="N4065">
        <v>2</v>
      </c>
      <c r="O4065" t="s">
        <v>12133</v>
      </c>
      <c r="P4065">
        <v>5</v>
      </c>
      <c r="Q4065">
        <v>6</v>
      </c>
    </row>
    <row r="4066" spans="1:17" x14ac:dyDescent="0.25">
      <c r="A4066" s="43">
        <v>4064</v>
      </c>
      <c r="B4066" t="s">
        <v>12134</v>
      </c>
      <c r="C4066" t="s">
        <v>12135</v>
      </c>
      <c r="D4066">
        <v>993943</v>
      </c>
      <c r="E4066">
        <v>120</v>
      </c>
      <c r="F4066">
        <v>152</v>
      </c>
      <c r="G4066">
        <v>152</v>
      </c>
      <c r="J4066">
        <v>1969</v>
      </c>
      <c r="L4066">
        <v>1</v>
      </c>
      <c r="O4066" t="s">
        <v>12136</v>
      </c>
      <c r="P4066">
        <v>5</v>
      </c>
      <c r="Q4066">
        <v>6</v>
      </c>
    </row>
    <row r="4067" spans="1:17" x14ac:dyDescent="0.25">
      <c r="A4067" s="43">
        <v>4065</v>
      </c>
      <c r="B4067" t="s">
        <v>12137</v>
      </c>
      <c r="C4067" t="s">
        <v>12138</v>
      </c>
      <c r="D4067">
        <v>993821</v>
      </c>
      <c r="E4067">
        <v>120</v>
      </c>
      <c r="F4067">
        <v>109</v>
      </c>
      <c r="G4067">
        <v>109</v>
      </c>
      <c r="J4067">
        <v>1973</v>
      </c>
      <c r="L4067">
        <v>2</v>
      </c>
      <c r="M4067">
        <v>7</v>
      </c>
      <c r="O4067" t="s">
        <v>12139</v>
      </c>
      <c r="P4067">
        <v>5</v>
      </c>
      <c r="Q4067">
        <v>6</v>
      </c>
    </row>
    <row r="4068" spans="1:17" x14ac:dyDescent="0.25">
      <c r="A4068" s="43">
        <v>4066</v>
      </c>
      <c r="B4068" t="s">
        <v>12140</v>
      </c>
      <c r="C4068" t="s">
        <v>12141</v>
      </c>
      <c r="D4068">
        <v>993728</v>
      </c>
      <c r="E4068">
        <v>120</v>
      </c>
      <c r="F4068">
        <v>109</v>
      </c>
      <c r="G4068">
        <v>109</v>
      </c>
      <c r="J4068">
        <v>1973</v>
      </c>
      <c r="L4068">
        <v>2</v>
      </c>
      <c r="M4068">
        <v>7</v>
      </c>
      <c r="O4068" t="s">
        <v>12142</v>
      </c>
      <c r="P4068">
        <v>5</v>
      </c>
      <c r="Q4068">
        <v>6</v>
      </c>
    </row>
    <row r="4069" spans="1:17" x14ac:dyDescent="0.25">
      <c r="A4069" s="43">
        <v>4067</v>
      </c>
      <c r="B4069" t="s">
        <v>12143</v>
      </c>
      <c r="C4069" t="s">
        <v>971</v>
      </c>
      <c r="D4069">
        <v>995712</v>
      </c>
      <c r="E4069">
        <v>329</v>
      </c>
      <c r="F4069">
        <v>5612</v>
      </c>
      <c r="H4069">
        <v>8547</v>
      </c>
      <c r="J4069">
        <v>1988</v>
      </c>
      <c r="K4069">
        <v>1998</v>
      </c>
      <c r="L4069">
        <v>1</v>
      </c>
      <c r="O4069" t="s">
        <v>12144</v>
      </c>
      <c r="P4069">
        <v>5</v>
      </c>
      <c r="Q4069">
        <v>6</v>
      </c>
    </row>
    <row r="4070" spans="1:17" x14ac:dyDescent="0.25">
      <c r="A4070" s="43">
        <v>4068</v>
      </c>
      <c r="B4070" t="s">
        <v>12145</v>
      </c>
      <c r="C4070" t="s">
        <v>12146</v>
      </c>
      <c r="D4070">
        <v>996812</v>
      </c>
      <c r="E4070">
        <v>232</v>
      </c>
      <c r="F4070">
        <v>4</v>
      </c>
      <c r="H4070">
        <v>4</v>
      </c>
      <c r="J4070">
        <v>1976</v>
      </c>
      <c r="L4070">
        <v>9</v>
      </c>
      <c r="O4070" t="s">
        <v>12147</v>
      </c>
      <c r="P4070">
        <v>5</v>
      </c>
      <c r="Q4070">
        <v>6</v>
      </c>
    </row>
    <row r="4071" spans="1:17" x14ac:dyDescent="0.25">
      <c r="A4071" s="43">
        <v>4069</v>
      </c>
      <c r="B4071" t="s">
        <v>12148</v>
      </c>
      <c r="C4071" t="s">
        <v>12149</v>
      </c>
      <c r="D4071">
        <v>996473</v>
      </c>
      <c r="E4071">
        <v>120</v>
      </c>
      <c r="F4071">
        <v>213</v>
      </c>
      <c r="G4071">
        <v>213</v>
      </c>
      <c r="J4071">
        <v>2012</v>
      </c>
      <c r="L4071">
        <v>2</v>
      </c>
      <c r="M4071">
        <v>7</v>
      </c>
      <c r="N4071">
        <v>1</v>
      </c>
      <c r="O4071" t="s">
        <v>12150</v>
      </c>
      <c r="P4071">
        <v>5</v>
      </c>
      <c r="Q4071">
        <v>6</v>
      </c>
    </row>
    <row r="4072" spans="1:17" x14ac:dyDescent="0.25">
      <c r="A4072" s="43">
        <v>4070</v>
      </c>
      <c r="B4072" t="s">
        <v>12151</v>
      </c>
      <c r="C4072" t="s">
        <v>12152</v>
      </c>
      <c r="D4072">
        <v>994463</v>
      </c>
      <c r="E4072">
        <v>120</v>
      </c>
      <c r="F4072">
        <v>129</v>
      </c>
      <c r="G4072">
        <v>129</v>
      </c>
      <c r="J4072">
        <v>1972</v>
      </c>
      <c r="L4072">
        <v>2</v>
      </c>
      <c r="M4072">
        <v>7</v>
      </c>
      <c r="O4072" t="s">
        <v>12153</v>
      </c>
      <c r="P4072">
        <v>5</v>
      </c>
      <c r="Q4072">
        <v>6</v>
      </c>
    </row>
    <row r="4073" spans="1:17" x14ac:dyDescent="0.25">
      <c r="A4073" s="43">
        <v>4071</v>
      </c>
      <c r="B4073" t="s">
        <v>12154</v>
      </c>
      <c r="C4073" t="s">
        <v>12155</v>
      </c>
      <c r="D4073">
        <v>994205</v>
      </c>
      <c r="E4073">
        <v>130</v>
      </c>
      <c r="F4073">
        <v>107</v>
      </c>
      <c r="G4073">
        <v>107</v>
      </c>
      <c r="J4073">
        <v>1967</v>
      </c>
      <c r="K4073">
        <v>1984</v>
      </c>
      <c r="L4073">
        <v>1</v>
      </c>
      <c r="O4073" t="s">
        <v>12156</v>
      </c>
      <c r="P4073">
        <v>5</v>
      </c>
      <c r="Q4073">
        <v>6</v>
      </c>
    </row>
    <row r="4074" spans="1:17" x14ac:dyDescent="0.25">
      <c r="A4074" s="43">
        <v>4072</v>
      </c>
      <c r="B4074" t="s">
        <v>12157</v>
      </c>
      <c r="C4074" t="s">
        <v>12158</v>
      </c>
      <c r="D4074">
        <v>994005</v>
      </c>
      <c r="E4074">
        <v>120</v>
      </c>
      <c r="F4074">
        <v>134</v>
      </c>
      <c r="G4074">
        <v>134</v>
      </c>
      <c r="J4074">
        <v>1972</v>
      </c>
      <c r="L4074">
        <v>2</v>
      </c>
      <c r="M4074">
        <v>7</v>
      </c>
      <c r="O4074" t="s">
        <v>12159</v>
      </c>
      <c r="P4074">
        <v>5</v>
      </c>
      <c r="Q4074">
        <v>6</v>
      </c>
    </row>
    <row r="4075" spans="1:17" x14ac:dyDescent="0.25">
      <c r="A4075" s="43">
        <v>4073</v>
      </c>
      <c r="B4075" t="s">
        <v>12160</v>
      </c>
      <c r="C4075" t="s">
        <v>12161</v>
      </c>
      <c r="D4075">
        <v>993831</v>
      </c>
      <c r="E4075">
        <v>120</v>
      </c>
      <c r="F4075">
        <v>132</v>
      </c>
      <c r="G4075">
        <v>132</v>
      </c>
      <c r="J4075">
        <v>1973</v>
      </c>
      <c r="L4075">
        <v>2</v>
      </c>
      <c r="M4075">
        <v>7</v>
      </c>
      <c r="N4075">
        <v>90</v>
      </c>
      <c r="O4075" t="s">
        <v>12162</v>
      </c>
      <c r="P4075">
        <v>5</v>
      </c>
      <c r="Q4075">
        <v>6</v>
      </c>
    </row>
    <row r="4076" spans="1:17" x14ac:dyDescent="0.25">
      <c r="A4076" s="43">
        <v>4074</v>
      </c>
      <c r="B4076" t="s">
        <v>12163</v>
      </c>
      <c r="C4076" t="s">
        <v>12164</v>
      </c>
      <c r="D4076">
        <v>997026</v>
      </c>
      <c r="E4076">
        <v>130</v>
      </c>
      <c r="F4076">
        <v>58</v>
      </c>
      <c r="G4076">
        <v>102</v>
      </c>
      <c r="J4076">
        <v>1977</v>
      </c>
      <c r="L4076">
        <v>1</v>
      </c>
      <c r="O4076" t="s">
        <v>12165</v>
      </c>
      <c r="P4076">
        <v>5</v>
      </c>
      <c r="Q4076">
        <v>6</v>
      </c>
    </row>
    <row r="4077" spans="1:17" x14ac:dyDescent="0.25">
      <c r="A4077" s="43">
        <v>4075</v>
      </c>
      <c r="B4077" t="s">
        <v>12166</v>
      </c>
      <c r="C4077" t="s">
        <v>12167</v>
      </c>
      <c r="D4077">
        <v>997658</v>
      </c>
      <c r="E4077">
        <v>120</v>
      </c>
      <c r="F4077">
        <v>95</v>
      </c>
      <c r="G4077">
        <v>154</v>
      </c>
      <c r="J4077">
        <v>1968</v>
      </c>
      <c r="L4077">
        <v>2</v>
      </c>
      <c r="M4077">
        <v>7</v>
      </c>
      <c r="O4077" t="s">
        <v>12168</v>
      </c>
      <c r="P4077">
        <v>5</v>
      </c>
      <c r="Q4077">
        <v>6</v>
      </c>
    </row>
    <row r="4078" spans="1:17" x14ac:dyDescent="0.25">
      <c r="A4078" s="43">
        <v>4076</v>
      </c>
      <c r="B4078" t="s">
        <v>12169</v>
      </c>
      <c r="C4078" t="s">
        <v>12170</v>
      </c>
      <c r="D4078">
        <v>995870</v>
      </c>
      <c r="E4078">
        <v>120</v>
      </c>
      <c r="F4078">
        <v>204</v>
      </c>
      <c r="G4078">
        <v>141</v>
      </c>
      <c r="J4078">
        <v>1969</v>
      </c>
      <c r="K4078">
        <v>2012</v>
      </c>
      <c r="L4078">
        <v>2</v>
      </c>
      <c r="M4078">
        <v>7</v>
      </c>
      <c r="N4078">
        <v>2</v>
      </c>
      <c r="O4078" t="s">
        <v>12171</v>
      </c>
      <c r="P4078">
        <v>5</v>
      </c>
      <c r="Q4078">
        <v>6</v>
      </c>
    </row>
    <row r="4079" spans="1:17" x14ac:dyDescent="0.25">
      <c r="A4079" s="43">
        <v>4077</v>
      </c>
      <c r="B4079" t="s">
        <v>12172</v>
      </c>
      <c r="C4079" t="s">
        <v>12173</v>
      </c>
      <c r="D4079">
        <v>994637</v>
      </c>
      <c r="E4079">
        <v>130</v>
      </c>
      <c r="F4079">
        <v>117</v>
      </c>
      <c r="G4079">
        <v>117</v>
      </c>
      <c r="J4079">
        <v>1973</v>
      </c>
      <c r="K4079">
        <v>2000</v>
      </c>
      <c r="L4079">
        <v>1</v>
      </c>
      <c r="O4079" t="s">
        <v>12174</v>
      </c>
      <c r="P4079">
        <v>5</v>
      </c>
      <c r="Q4079">
        <v>6</v>
      </c>
    </row>
    <row r="4080" spans="1:17" x14ac:dyDescent="0.25">
      <c r="A4080" s="43">
        <v>4078</v>
      </c>
      <c r="B4080" t="s">
        <v>12175</v>
      </c>
      <c r="C4080" t="s">
        <v>12176</v>
      </c>
      <c r="D4080">
        <v>995963</v>
      </c>
      <c r="E4080">
        <v>120</v>
      </c>
      <c r="F4080">
        <v>148</v>
      </c>
      <c r="G4080">
        <v>148</v>
      </c>
      <c r="J4080">
        <v>1973</v>
      </c>
      <c r="L4080">
        <v>2</v>
      </c>
      <c r="M4080">
        <v>7</v>
      </c>
      <c r="N4080">
        <v>2</v>
      </c>
      <c r="O4080" t="s">
        <v>12177</v>
      </c>
      <c r="P4080">
        <v>5</v>
      </c>
      <c r="Q4080">
        <v>6</v>
      </c>
    </row>
    <row r="4081" spans="1:17" x14ac:dyDescent="0.25">
      <c r="A4081" s="43">
        <v>4079</v>
      </c>
      <c r="B4081" t="s">
        <v>12178</v>
      </c>
      <c r="C4081" t="s">
        <v>12179</v>
      </c>
      <c r="D4081">
        <v>995742</v>
      </c>
      <c r="E4081">
        <v>120</v>
      </c>
      <c r="F4081">
        <v>143</v>
      </c>
      <c r="G4081">
        <v>133</v>
      </c>
      <c r="J4081">
        <v>1981</v>
      </c>
      <c r="L4081">
        <v>7</v>
      </c>
      <c r="M4081">
        <v>1</v>
      </c>
      <c r="O4081" t="s">
        <v>12180</v>
      </c>
      <c r="P4081">
        <v>5</v>
      </c>
      <c r="Q4081">
        <v>6</v>
      </c>
    </row>
    <row r="4082" spans="1:17" x14ac:dyDescent="0.25">
      <c r="A4082" s="43">
        <v>4080</v>
      </c>
      <c r="B4082" t="s">
        <v>12181</v>
      </c>
      <c r="C4082" t="s">
        <v>12182</v>
      </c>
      <c r="D4082">
        <v>996909</v>
      </c>
      <c r="E4082">
        <v>130</v>
      </c>
      <c r="F4082">
        <v>111</v>
      </c>
      <c r="G4082">
        <v>111</v>
      </c>
      <c r="J4082">
        <v>1974</v>
      </c>
      <c r="L4082">
        <v>1</v>
      </c>
      <c r="O4082" t="s">
        <v>12183</v>
      </c>
      <c r="P4082">
        <v>5</v>
      </c>
      <c r="Q4082">
        <v>6</v>
      </c>
    </row>
    <row r="4083" spans="1:17" x14ac:dyDescent="0.25">
      <c r="A4083" s="43">
        <v>4081</v>
      </c>
      <c r="B4083" t="s">
        <v>12184</v>
      </c>
      <c r="C4083" t="s">
        <v>12185</v>
      </c>
      <c r="D4083">
        <v>996592</v>
      </c>
      <c r="E4083">
        <v>120</v>
      </c>
      <c r="F4083">
        <v>149</v>
      </c>
      <c r="G4083">
        <v>149</v>
      </c>
      <c r="J4083">
        <v>2011</v>
      </c>
      <c r="L4083">
        <v>2</v>
      </c>
      <c r="M4083">
        <v>7</v>
      </c>
      <c r="N4083">
        <v>90</v>
      </c>
      <c r="O4083" t="s">
        <v>12186</v>
      </c>
      <c r="P4083">
        <v>5</v>
      </c>
      <c r="Q4083">
        <v>6</v>
      </c>
    </row>
    <row r="4084" spans="1:17" x14ac:dyDescent="0.25">
      <c r="A4084" s="43">
        <v>4082</v>
      </c>
      <c r="B4084" t="s">
        <v>12187</v>
      </c>
      <c r="C4084" t="s">
        <v>12188</v>
      </c>
      <c r="D4084">
        <v>995730</v>
      </c>
      <c r="E4084">
        <v>120</v>
      </c>
      <c r="F4084">
        <v>187</v>
      </c>
      <c r="G4084">
        <v>187</v>
      </c>
      <c r="J4084">
        <v>1960</v>
      </c>
      <c r="K4084">
        <v>1977</v>
      </c>
      <c r="L4084">
        <v>2</v>
      </c>
      <c r="M4084">
        <v>7</v>
      </c>
      <c r="N4084">
        <v>2</v>
      </c>
      <c r="O4084" t="s">
        <v>12189</v>
      </c>
      <c r="P4084">
        <v>5</v>
      </c>
      <c r="Q4084">
        <v>6</v>
      </c>
    </row>
    <row r="4085" spans="1:17" x14ac:dyDescent="0.25">
      <c r="A4085" s="43">
        <v>4083</v>
      </c>
      <c r="B4085" t="s">
        <v>12190</v>
      </c>
      <c r="C4085" t="s">
        <v>12191</v>
      </c>
      <c r="D4085">
        <v>995632</v>
      </c>
      <c r="E4085">
        <v>120</v>
      </c>
      <c r="F4085">
        <v>120</v>
      </c>
      <c r="G4085">
        <v>105</v>
      </c>
      <c r="J4085">
        <v>1958</v>
      </c>
      <c r="L4085">
        <v>2</v>
      </c>
      <c r="M4085">
        <v>7</v>
      </c>
      <c r="O4085" t="s">
        <v>12192</v>
      </c>
      <c r="P4085">
        <v>5</v>
      </c>
      <c r="Q4085">
        <v>6</v>
      </c>
    </row>
    <row r="4086" spans="1:17" x14ac:dyDescent="0.25">
      <c r="A4086" s="43">
        <v>4084</v>
      </c>
      <c r="B4086" t="s">
        <v>12193</v>
      </c>
      <c r="C4086" t="s">
        <v>12194</v>
      </c>
      <c r="D4086">
        <v>2702986</v>
      </c>
      <c r="E4086">
        <v>130</v>
      </c>
      <c r="F4086">
        <v>56</v>
      </c>
      <c r="G4086">
        <v>160</v>
      </c>
      <c r="J4086">
        <v>2008</v>
      </c>
      <c r="L4086">
        <v>2</v>
      </c>
      <c r="M4086">
        <v>7</v>
      </c>
      <c r="N4086">
        <v>90</v>
      </c>
      <c r="O4086" t="s">
        <v>12195</v>
      </c>
      <c r="P4086">
        <v>5</v>
      </c>
      <c r="Q4086">
        <v>6</v>
      </c>
    </row>
    <row r="4087" spans="1:17" x14ac:dyDescent="0.25">
      <c r="A4087" s="43">
        <v>4085</v>
      </c>
      <c r="B4087" t="s">
        <v>12196</v>
      </c>
      <c r="C4087" t="s">
        <v>12197</v>
      </c>
      <c r="D4087">
        <v>995839</v>
      </c>
      <c r="E4087">
        <v>120</v>
      </c>
      <c r="F4087">
        <v>113</v>
      </c>
      <c r="G4087">
        <v>113</v>
      </c>
      <c r="J4087">
        <v>1963</v>
      </c>
      <c r="L4087">
        <v>2</v>
      </c>
      <c r="M4087">
        <v>7</v>
      </c>
      <c r="O4087" t="s">
        <v>12198</v>
      </c>
      <c r="P4087">
        <v>5</v>
      </c>
      <c r="Q4087">
        <v>6</v>
      </c>
    </row>
    <row r="4088" spans="1:17" x14ac:dyDescent="0.25">
      <c r="A4088" s="43">
        <v>4086</v>
      </c>
      <c r="B4088" t="s">
        <v>12199</v>
      </c>
      <c r="C4088" t="s">
        <v>12200</v>
      </c>
      <c r="D4088">
        <v>994789</v>
      </c>
      <c r="E4088">
        <v>120</v>
      </c>
      <c r="F4088">
        <v>143</v>
      </c>
      <c r="G4088">
        <v>143</v>
      </c>
      <c r="J4088">
        <v>1972</v>
      </c>
      <c r="K4088">
        <v>1993</v>
      </c>
      <c r="L4088">
        <v>2</v>
      </c>
      <c r="M4088">
        <v>3</v>
      </c>
      <c r="N4088">
        <v>2</v>
      </c>
      <c r="O4088" t="s">
        <v>12201</v>
      </c>
      <c r="P4088">
        <v>5</v>
      </c>
      <c r="Q4088">
        <v>6</v>
      </c>
    </row>
    <row r="4089" spans="1:17" x14ac:dyDescent="0.25">
      <c r="A4089" s="43">
        <v>4087</v>
      </c>
      <c r="B4089" t="s">
        <v>12202</v>
      </c>
      <c r="C4089" t="s">
        <v>12203</v>
      </c>
      <c r="D4089">
        <v>996868</v>
      </c>
      <c r="E4089">
        <v>130</v>
      </c>
      <c r="F4089">
        <v>63</v>
      </c>
      <c r="G4089">
        <v>112</v>
      </c>
      <c r="J4089">
        <v>1979</v>
      </c>
      <c r="L4089">
        <v>1</v>
      </c>
      <c r="O4089" t="s">
        <v>12204</v>
      </c>
      <c r="P4089">
        <v>5</v>
      </c>
      <c r="Q4089">
        <v>6</v>
      </c>
    </row>
    <row r="4090" spans="1:17" x14ac:dyDescent="0.25">
      <c r="A4090" s="43">
        <v>4088</v>
      </c>
      <c r="B4090" t="s">
        <v>12205</v>
      </c>
      <c r="C4090" t="s">
        <v>12206</v>
      </c>
      <c r="D4090">
        <v>996011</v>
      </c>
      <c r="E4090">
        <v>120</v>
      </c>
      <c r="F4090">
        <v>117</v>
      </c>
      <c r="G4090">
        <v>117</v>
      </c>
      <c r="J4090">
        <v>1966</v>
      </c>
      <c r="L4090">
        <v>2</v>
      </c>
      <c r="M4090">
        <v>7</v>
      </c>
      <c r="N4090">
        <v>2</v>
      </c>
      <c r="O4090" t="s">
        <v>12207</v>
      </c>
      <c r="P4090">
        <v>5</v>
      </c>
      <c r="Q4090">
        <v>6</v>
      </c>
    </row>
    <row r="4091" spans="1:17" x14ac:dyDescent="0.25">
      <c r="A4091" s="43">
        <v>4089</v>
      </c>
      <c r="B4091" t="s">
        <v>12208</v>
      </c>
      <c r="C4091" t="s">
        <v>12209</v>
      </c>
      <c r="D4091">
        <v>2691201</v>
      </c>
      <c r="E4091">
        <v>130</v>
      </c>
      <c r="F4091">
        <v>45</v>
      </c>
      <c r="G4091">
        <v>127</v>
      </c>
      <c r="J4091">
        <v>2008</v>
      </c>
      <c r="L4091">
        <v>2</v>
      </c>
      <c r="M4091">
        <v>7</v>
      </c>
      <c r="N4091">
        <v>90</v>
      </c>
      <c r="O4091" t="s">
        <v>12210</v>
      </c>
      <c r="P4091">
        <v>5</v>
      </c>
      <c r="Q4091">
        <v>6</v>
      </c>
    </row>
    <row r="4092" spans="1:17" x14ac:dyDescent="0.25">
      <c r="A4092" s="43">
        <v>4090</v>
      </c>
      <c r="B4092" t="s">
        <v>12211</v>
      </c>
      <c r="C4092" t="s">
        <v>12212</v>
      </c>
      <c r="D4092">
        <v>997642</v>
      </c>
      <c r="E4092">
        <v>120</v>
      </c>
      <c r="F4092">
        <v>160</v>
      </c>
      <c r="G4092">
        <v>160</v>
      </c>
      <c r="J4092">
        <v>1971</v>
      </c>
      <c r="L4092">
        <v>2</v>
      </c>
      <c r="M4092">
        <v>3</v>
      </c>
      <c r="O4092" t="s">
        <v>12213</v>
      </c>
      <c r="P4092">
        <v>5</v>
      </c>
      <c r="Q4092">
        <v>6</v>
      </c>
    </row>
    <row r="4093" spans="1:17" x14ac:dyDescent="0.25">
      <c r="A4093" s="43">
        <v>4091</v>
      </c>
      <c r="B4093" t="s">
        <v>12214</v>
      </c>
      <c r="C4093" t="s">
        <v>12215</v>
      </c>
      <c r="D4093">
        <v>996976</v>
      </c>
      <c r="E4093">
        <v>130</v>
      </c>
      <c r="F4093">
        <v>58</v>
      </c>
      <c r="G4093">
        <v>102</v>
      </c>
      <c r="J4093">
        <v>1978</v>
      </c>
      <c r="L4093">
        <v>1</v>
      </c>
      <c r="O4093" t="s">
        <v>12216</v>
      </c>
      <c r="P4093">
        <v>5</v>
      </c>
      <c r="Q4093">
        <v>6</v>
      </c>
    </row>
    <row r="4094" spans="1:17" x14ac:dyDescent="0.25">
      <c r="A4094" s="43">
        <v>4092</v>
      </c>
      <c r="B4094" t="s">
        <v>12217</v>
      </c>
      <c r="C4094" t="s">
        <v>12218</v>
      </c>
      <c r="D4094">
        <v>997635</v>
      </c>
      <c r="E4094">
        <v>120</v>
      </c>
      <c r="F4094">
        <v>208</v>
      </c>
      <c r="G4094">
        <v>183</v>
      </c>
      <c r="J4094">
        <v>1972</v>
      </c>
      <c r="K4094">
        <v>1983</v>
      </c>
      <c r="L4094">
        <v>2</v>
      </c>
      <c r="M4094">
        <v>7</v>
      </c>
      <c r="O4094" t="s">
        <v>12219</v>
      </c>
      <c r="P4094">
        <v>5</v>
      </c>
      <c r="Q4094">
        <v>6</v>
      </c>
    </row>
    <row r="4095" spans="1:17" x14ac:dyDescent="0.25">
      <c r="A4095" s="43">
        <v>4093</v>
      </c>
      <c r="B4095" t="s">
        <v>12220</v>
      </c>
      <c r="C4095" t="s">
        <v>12221</v>
      </c>
      <c r="D4095">
        <v>995346</v>
      </c>
      <c r="E4095">
        <v>120</v>
      </c>
      <c r="F4095">
        <v>114</v>
      </c>
      <c r="G4095">
        <v>193</v>
      </c>
      <c r="J4095">
        <v>1990</v>
      </c>
      <c r="L4095">
        <v>7</v>
      </c>
      <c r="M4095">
        <v>1</v>
      </c>
      <c r="N4095">
        <v>2</v>
      </c>
      <c r="O4095" t="s">
        <v>12222</v>
      </c>
      <c r="P4095">
        <v>5</v>
      </c>
      <c r="Q4095">
        <v>6</v>
      </c>
    </row>
    <row r="4096" spans="1:17" x14ac:dyDescent="0.25">
      <c r="A4096" s="43">
        <v>4094</v>
      </c>
      <c r="B4096" t="s">
        <v>12223</v>
      </c>
      <c r="C4096" t="s">
        <v>12224</v>
      </c>
      <c r="D4096">
        <v>997140</v>
      </c>
      <c r="E4096">
        <v>120</v>
      </c>
      <c r="F4096">
        <v>110</v>
      </c>
      <c r="G4096">
        <v>160</v>
      </c>
      <c r="J4096">
        <v>1949</v>
      </c>
      <c r="K4096">
        <v>1960</v>
      </c>
      <c r="L4096">
        <v>2</v>
      </c>
      <c r="M4096">
        <v>7</v>
      </c>
      <c r="N4096">
        <v>2</v>
      </c>
      <c r="O4096" t="s">
        <v>12225</v>
      </c>
      <c r="P4096">
        <v>5</v>
      </c>
      <c r="Q4096">
        <v>6</v>
      </c>
    </row>
    <row r="4097" spans="1:17" x14ac:dyDescent="0.25">
      <c r="A4097" s="43">
        <v>4095</v>
      </c>
      <c r="B4097" t="s">
        <v>12226</v>
      </c>
      <c r="C4097" t="s">
        <v>12227</v>
      </c>
      <c r="D4097">
        <v>994308</v>
      </c>
      <c r="E4097">
        <v>130</v>
      </c>
      <c r="F4097">
        <v>147</v>
      </c>
      <c r="G4097">
        <v>147</v>
      </c>
      <c r="J4097">
        <v>1967</v>
      </c>
      <c r="K4097">
        <v>1983</v>
      </c>
      <c r="L4097">
        <v>1</v>
      </c>
      <c r="O4097" t="s">
        <v>12228</v>
      </c>
      <c r="P4097">
        <v>5</v>
      </c>
      <c r="Q4097">
        <v>6</v>
      </c>
    </row>
    <row r="4098" spans="1:17" x14ac:dyDescent="0.25">
      <c r="A4098" s="43">
        <v>4096</v>
      </c>
      <c r="B4098" t="s">
        <v>12229</v>
      </c>
      <c r="C4098" t="s">
        <v>12230</v>
      </c>
      <c r="D4098">
        <v>2691169</v>
      </c>
      <c r="E4098">
        <v>130</v>
      </c>
      <c r="F4098">
        <v>56</v>
      </c>
      <c r="G4098">
        <v>108</v>
      </c>
      <c r="J4098">
        <v>2008</v>
      </c>
      <c r="L4098">
        <v>2</v>
      </c>
      <c r="M4098">
        <v>7</v>
      </c>
      <c r="N4098">
        <v>90</v>
      </c>
      <c r="O4098" t="s">
        <v>12231</v>
      </c>
      <c r="P4098">
        <v>5</v>
      </c>
      <c r="Q4098">
        <v>6</v>
      </c>
    </row>
    <row r="4099" spans="1:17" x14ac:dyDescent="0.25">
      <c r="A4099" s="43">
        <v>4097</v>
      </c>
      <c r="B4099" t="s">
        <v>12232</v>
      </c>
      <c r="C4099" t="s">
        <v>4562</v>
      </c>
      <c r="D4099">
        <v>994875</v>
      </c>
      <c r="E4099">
        <v>120</v>
      </c>
      <c r="F4099">
        <v>190</v>
      </c>
      <c r="G4099">
        <v>196</v>
      </c>
      <c r="J4099">
        <v>1920</v>
      </c>
      <c r="L4099">
        <v>2</v>
      </c>
      <c r="M4099">
        <v>7</v>
      </c>
      <c r="N4099">
        <v>5</v>
      </c>
      <c r="O4099" t="s">
        <v>12233</v>
      </c>
      <c r="P4099">
        <v>5</v>
      </c>
      <c r="Q4099">
        <v>6</v>
      </c>
    </row>
    <row r="4100" spans="1:17" x14ac:dyDescent="0.25">
      <c r="A4100" s="43">
        <v>4098</v>
      </c>
      <c r="B4100" t="s">
        <v>12234</v>
      </c>
      <c r="C4100" t="s">
        <v>4432</v>
      </c>
      <c r="D4100">
        <v>995620</v>
      </c>
      <c r="E4100">
        <v>323</v>
      </c>
      <c r="F4100">
        <v>600</v>
      </c>
      <c r="H4100">
        <v>649</v>
      </c>
      <c r="J4100">
        <v>1993</v>
      </c>
      <c r="L4100">
        <v>2</v>
      </c>
      <c r="M4100">
        <v>7</v>
      </c>
      <c r="O4100" t="s">
        <v>12235</v>
      </c>
      <c r="P4100">
        <v>5</v>
      </c>
      <c r="Q4100">
        <v>6</v>
      </c>
    </row>
    <row r="4101" spans="1:17" x14ac:dyDescent="0.25">
      <c r="A4101" s="43">
        <v>4099</v>
      </c>
      <c r="B4101" t="s">
        <v>12236</v>
      </c>
      <c r="C4101" t="s">
        <v>12237</v>
      </c>
      <c r="D4101">
        <v>996802</v>
      </c>
      <c r="E4101">
        <v>130</v>
      </c>
      <c r="F4101">
        <v>58</v>
      </c>
      <c r="G4101">
        <v>102</v>
      </c>
      <c r="J4101">
        <v>1977</v>
      </c>
      <c r="L4101">
        <v>1</v>
      </c>
      <c r="O4101" t="s">
        <v>12238</v>
      </c>
      <c r="P4101">
        <v>5</v>
      </c>
      <c r="Q4101">
        <v>6</v>
      </c>
    </row>
    <row r="4102" spans="1:17" x14ac:dyDescent="0.25">
      <c r="A4102" s="43">
        <v>4100</v>
      </c>
      <c r="B4102" t="s">
        <v>12239</v>
      </c>
      <c r="C4102" t="s">
        <v>12240</v>
      </c>
      <c r="D4102">
        <v>993680</v>
      </c>
      <c r="E4102">
        <v>120</v>
      </c>
      <c r="F4102">
        <v>134</v>
      </c>
      <c r="G4102">
        <v>134</v>
      </c>
      <c r="J4102">
        <v>1972</v>
      </c>
      <c r="L4102">
        <v>2</v>
      </c>
      <c r="M4102">
        <v>7</v>
      </c>
      <c r="N4102">
        <v>2</v>
      </c>
      <c r="O4102" t="s">
        <v>12241</v>
      </c>
      <c r="P4102">
        <v>5</v>
      </c>
      <c r="Q4102">
        <v>6</v>
      </c>
    </row>
    <row r="4103" spans="1:17" x14ac:dyDescent="0.25">
      <c r="A4103" s="43">
        <v>4101</v>
      </c>
      <c r="B4103" t="s">
        <v>12242</v>
      </c>
      <c r="C4103" t="s">
        <v>12243</v>
      </c>
      <c r="D4103">
        <v>100103812</v>
      </c>
      <c r="E4103">
        <v>140</v>
      </c>
      <c r="F4103">
        <v>2718</v>
      </c>
      <c r="G4103">
        <v>2718</v>
      </c>
      <c r="J4103">
        <v>2017</v>
      </c>
      <c r="L4103">
        <v>1</v>
      </c>
      <c r="O4103" t="s">
        <v>12244</v>
      </c>
      <c r="P4103">
        <v>5</v>
      </c>
      <c r="Q4103">
        <v>6</v>
      </c>
    </row>
    <row r="4104" spans="1:17" x14ac:dyDescent="0.25">
      <c r="A4104" s="43">
        <v>4102</v>
      </c>
      <c r="B4104" t="s">
        <v>12245</v>
      </c>
      <c r="C4104" t="s">
        <v>1792</v>
      </c>
      <c r="D4104">
        <v>995629</v>
      </c>
      <c r="E4104">
        <v>232</v>
      </c>
      <c r="F4104">
        <v>20</v>
      </c>
      <c r="H4104">
        <v>20</v>
      </c>
      <c r="J4104">
        <v>1970</v>
      </c>
      <c r="L4104">
        <v>9</v>
      </c>
      <c r="O4104" t="s">
        <v>12246</v>
      </c>
      <c r="P4104">
        <v>5</v>
      </c>
      <c r="Q4104">
        <v>6</v>
      </c>
    </row>
    <row r="4105" spans="1:17" x14ac:dyDescent="0.25">
      <c r="A4105" s="43">
        <v>4103</v>
      </c>
      <c r="B4105" t="s">
        <v>12247</v>
      </c>
      <c r="C4105" t="s">
        <v>12248</v>
      </c>
      <c r="D4105">
        <v>994078</v>
      </c>
      <c r="E4105">
        <v>120</v>
      </c>
      <c r="F4105">
        <v>134</v>
      </c>
      <c r="G4105">
        <v>134</v>
      </c>
      <c r="J4105">
        <v>1969</v>
      </c>
      <c r="L4105">
        <v>2</v>
      </c>
      <c r="M4105">
        <v>7</v>
      </c>
      <c r="N4105">
        <v>2</v>
      </c>
      <c r="O4105" t="s">
        <v>12249</v>
      </c>
      <c r="P4105">
        <v>5</v>
      </c>
      <c r="Q4105">
        <v>6</v>
      </c>
    </row>
    <row r="4106" spans="1:17" x14ac:dyDescent="0.25">
      <c r="A4106" s="43">
        <v>4104</v>
      </c>
      <c r="B4106" t="s">
        <v>12250</v>
      </c>
      <c r="C4106" t="s">
        <v>12251</v>
      </c>
      <c r="D4106">
        <v>996427</v>
      </c>
      <c r="E4106">
        <v>120</v>
      </c>
      <c r="F4106">
        <v>148</v>
      </c>
      <c r="G4106">
        <v>123</v>
      </c>
      <c r="J4106">
        <v>1984</v>
      </c>
      <c r="L4106">
        <v>7</v>
      </c>
      <c r="M4106">
        <v>1</v>
      </c>
      <c r="N4106">
        <v>2</v>
      </c>
      <c r="O4106" t="s">
        <v>12252</v>
      </c>
      <c r="P4106">
        <v>5</v>
      </c>
      <c r="Q4106">
        <v>6</v>
      </c>
    </row>
    <row r="4107" spans="1:17" x14ac:dyDescent="0.25">
      <c r="A4107" s="43">
        <v>4105</v>
      </c>
      <c r="B4107" t="s">
        <v>12253</v>
      </c>
      <c r="C4107" t="s">
        <v>12254</v>
      </c>
      <c r="D4107">
        <v>997329</v>
      </c>
      <c r="E4107">
        <v>130</v>
      </c>
      <c r="F4107">
        <v>61</v>
      </c>
      <c r="G4107">
        <v>109</v>
      </c>
      <c r="J4107">
        <v>1978</v>
      </c>
      <c r="L4107">
        <v>1</v>
      </c>
      <c r="O4107" t="s">
        <v>12255</v>
      </c>
      <c r="P4107">
        <v>5</v>
      </c>
      <c r="Q4107">
        <v>6</v>
      </c>
    </row>
    <row r="4108" spans="1:17" x14ac:dyDescent="0.25">
      <c r="A4108" s="43">
        <v>4106</v>
      </c>
      <c r="B4108" t="s">
        <v>12256</v>
      </c>
      <c r="C4108" t="s">
        <v>12257</v>
      </c>
      <c r="D4108">
        <v>997412</v>
      </c>
      <c r="E4108">
        <v>120</v>
      </c>
      <c r="F4108">
        <v>92</v>
      </c>
      <c r="G4108">
        <v>153</v>
      </c>
      <c r="J4108">
        <v>1990</v>
      </c>
      <c r="L4108">
        <v>7</v>
      </c>
      <c r="M4108">
        <v>1</v>
      </c>
      <c r="N4108">
        <v>2</v>
      </c>
      <c r="O4108" t="s">
        <v>12258</v>
      </c>
      <c r="P4108">
        <v>5</v>
      </c>
      <c r="Q4108">
        <v>6</v>
      </c>
    </row>
    <row r="4109" spans="1:17" x14ac:dyDescent="0.25">
      <c r="A4109" s="43">
        <v>4107</v>
      </c>
      <c r="B4109" t="s">
        <v>12259</v>
      </c>
      <c r="C4109" t="s">
        <v>12260</v>
      </c>
      <c r="D4109">
        <v>996696</v>
      </c>
      <c r="E4109">
        <v>130</v>
      </c>
      <c r="F4109">
        <v>61</v>
      </c>
      <c r="G4109">
        <v>109</v>
      </c>
      <c r="J4109">
        <v>1978</v>
      </c>
      <c r="L4109">
        <v>1</v>
      </c>
      <c r="O4109" t="s">
        <v>12261</v>
      </c>
      <c r="P4109">
        <v>5</v>
      </c>
      <c r="Q4109">
        <v>6</v>
      </c>
    </row>
    <row r="4110" spans="1:17" x14ac:dyDescent="0.25">
      <c r="A4110" s="43">
        <v>4108</v>
      </c>
      <c r="B4110" t="s">
        <v>12262</v>
      </c>
      <c r="C4110" t="s">
        <v>12263</v>
      </c>
      <c r="D4110">
        <v>993956</v>
      </c>
      <c r="E4110">
        <v>120</v>
      </c>
      <c r="F4110">
        <v>132</v>
      </c>
      <c r="G4110">
        <v>102</v>
      </c>
      <c r="J4110">
        <v>1967</v>
      </c>
      <c r="K4110">
        <v>1993</v>
      </c>
      <c r="L4110">
        <v>1</v>
      </c>
      <c r="O4110" t="s">
        <v>12264</v>
      </c>
      <c r="P4110">
        <v>5</v>
      </c>
      <c r="Q4110">
        <v>6</v>
      </c>
    </row>
    <row r="4111" spans="1:17" x14ac:dyDescent="0.25">
      <c r="A4111" s="43">
        <v>4109</v>
      </c>
      <c r="B4111" t="s">
        <v>12265</v>
      </c>
      <c r="C4111" t="s">
        <v>12266</v>
      </c>
      <c r="D4111">
        <v>100094116</v>
      </c>
      <c r="E4111">
        <v>130</v>
      </c>
      <c r="F4111">
        <v>130</v>
      </c>
      <c r="G4111">
        <v>130</v>
      </c>
      <c r="J4111">
        <v>2016</v>
      </c>
      <c r="L4111">
        <v>1</v>
      </c>
      <c r="O4111" t="s">
        <v>12267</v>
      </c>
      <c r="P4111">
        <v>5</v>
      </c>
      <c r="Q4111">
        <v>6</v>
      </c>
    </row>
    <row r="4112" spans="1:17" x14ac:dyDescent="0.25">
      <c r="A4112" s="43">
        <v>4110</v>
      </c>
      <c r="B4112" t="s">
        <v>12268</v>
      </c>
      <c r="C4112" t="s">
        <v>2631</v>
      </c>
      <c r="D4112">
        <v>995678</v>
      </c>
      <c r="E4112">
        <v>323</v>
      </c>
      <c r="F4112">
        <v>1920</v>
      </c>
      <c r="H4112">
        <v>1920</v>
      </c>
      <c r="J4112">
        <v>1963</v>
      </c>
      <c r="L4112">
        <v>2</v>
      </c>
      <c r="M4112">
        <v>7</v>
      </c>
      <c r="N4112">
        <v>90</v>
      </c>
      <c r="O4112" t="s">
        <v>12269</v>
      </c>
      <c r="P4112">
        <v>5</v>
      </c>
      <c r="Q4112">
        <v>6</v>
      </c>
    </row>
    <row r="4113" spans="1:17" x14ac:dyDescent="0.25">
      <c r="A4113" s="43">
        <v>4111</v>
      </c>
      <c r="B4113" t="s">
        <v>12270</v>
      </c>
      <c r="C4113" t="s">
        <v>12271</v>
      </c>
      <c r="D4113">
        <v>995158</v>
      </c>
      <c r="E4113">
        <v>120</v>
      </c>
      <c r="F4113">
        <v>94</v>
      </c>
      <c r="G4113">
        <v>164</v>
      </c>
      <c r="J4113">
        <v>1989</v>
      </c>
      <c r="L4113">
        <v>2</v>
      </c>
      <c r="M4113">
        <v>7</v>
      </c>
      <c r="O4113" t="s">
        <v>12272</v>
      </c>
      <c r="P4113">
        <v>5</v>
      </c>
      <c r="Q4113">
        <v>6</v>
      </c>
    </row>
    <row r="4114" spans="1:17" x14ac:dyDescent="0.25">
      <c r="A4114" s="43">
        <v>4112</v>
      </c>
      <c r="B4114" t="s">
        <v>12273</v>
      </c>
      <c r="C4114" t="s">
        <v>12274</v>
      </c>
      <c r="D4114">
        <v>996961</v>
      </c>
      <c r="E4114">
        <v>130</v>
      </c>
      <c r="F4114">
        <v>61</v>
      </c>
      <c r="G4114">
        <v>109</v>
      </c>
      <c r="J4114">
        <v>1978</v>
      </c>
      <c r="L4114">
        <v>1</v>
      </c>
      <c r="O4114" t="s">
        <v>12275</v>
      </c>
      <c r="P4114">
        <v>5</v>
      </c>
      <c r="Q4114">
        <v>6</v>
      </c>
    </row>
    <row r="4115" spans="1:17" x14ac:dyDescent="0.25">
      <c r="A4115" s="43">
        <v>4113</v>
      </c>
      <c r="B4115" t="s">
        <v>12276</v>
      </c>
      <c r="C4115" t="s">
        <v>12277</v>
      </c>
      <c r="D4115">
        <v>994046</v>
      </c>
      <c r="E4115">
        <v>120</v>
      </c>
      <c r="F4115">
        <v>164</v>
      </c>
      <c r="G4115">
        <v>136</v>
      </c>
      <c r="J4115">
        <v>1972</v>
      </c>
      <c r="K4115">
        <v>1988</v>
      </c>
      <c r="L4115">
        <v>2</v>
      </c>
      <c r="M4115">
        <v>7</v>
      </c>
      <c r="N4115">
        <v>2</v>
      </c>
      <c r="O4115" t="s">
        <v>12278</v>
      </c>
      <c r="P4115">
        <v>5</v>
      </c>
      <c r="Q4115">
        <v>6</v>
      </c>
    </row>
    <row r="4116" spans="1:17" x14ac:dyDescent="0.25">
      <c r="A4116" s="43">
        <v>4114</v>
      </c>
      <c r="B4116" t="s">
        <v>12279</v>
      </c>
      <c r="C4116" t="s">
        <v>12280</v>
      </c>
      <c r="D4116">
        <v>995890</v>
      </c>
      <c r="E4116">
        <v>120</v>
      </c>
      <c r="F4116">
        <v>244</v>
      </c>
      <c r="G4116">
        <v>193</v>
      </c>
      <c r="J4116">
        <v>2015</v>
      </c>
      <c r="L4116">
        <v>2</v>
      </c>
      <c r="M4116">
        <v>7</v>
      </c>
      <c r="N4116">
        <v>90</v>
      </c>
      <c r="O4116" t="s">
        <v>12281</v>
      </c>
      <c r="P4116">
        <v>5</v>
      </c>
      <c r="Q4116">
        <v>6</v>
      </c>
    </row>
    <row r="4117" spans="1:17" x14ac:dyDescent="0.25">
      <c r="A4117" s="43">
        <v>4115</v>
      </c>
      <c r="B4117" t="s">
        <v>12282</v>
      </c>
      <c r="C4117" t="s">
        <v>12283</v>
      </c>
      <c r="D4117">
        <v>995224</v>
      </c>
      <c r="E4117">
        <v>120</v>
      </c>
      <c r="F4117">
        <v>152</v>
      </c>
      <c r="G4117">
        <v>180</v>
      </c>
      <c r="J4117">
        <v>1969</v>
      </c>
      <c r="L4117">
        <v>2</v>
      </c>
      <c r="M4117">
        <v>7</v>
      </c>
      <c r="O4117" t="s">
        <v>12284</v>
      </c>
      <c r="P4117">
        <v>5</v>
      </c>
      <c r="Q4117">
        <v>6</v>
      </c>
    </row>
    <row r="4118" spans="1:17" x14ac:dyDescent="0.25">
      <c r="A4118" s="43">
        <v>4116</v>
      </c>
      <c r="B4118" t="s">
        <v>12285</v>
      </c>
      <c r="C4118" t="s">
        <v>12286</v>
      </c>
      <c r="D4118">
        <v>996387</v>
      </c>
      <c r="E4118">
        <v>120</v>
      </c>
      <c r="F4118">
        <v>135</v>
      </c>
      <c r="G4118">
        <v>135</v>
      </c>
      <c r="J4118">
        <v>1992</v>
      </c>
      <c r="L4118">
        <v>2</v>
      </c>
      <c r="M4118">
        <v>7</v>
      </c>
      <c r="O4118" t="s">
        <v>12287</v>
      </c>
      <c r="P4118">
        <v>5</v>
      </c>
      <c r="Q4118">
        <v>6</v>
      </c>
    </row>
    <row r="4119" spans="1:17" x14ac:dyDescent="0.25">
      <c r="A4119" s="43">
        <v>4117</v>
      </c>
      <c r="B4119" t="s">
        <v>12288</v>
      </c>
      <c r="C4119" t="s">
        <v>12289</v>
      </c>
      <c r="D4119">
        <v>2589274</v>
      </c>
      <c r="E4119">
        <v>130</v>
      </c>
      <c r="F4119">
        <v>109</v>
      </c>
      <c r="G4119">
        <v>104</v>
      </c>
      <c r="J4119">
        <v>2002</v>
      </c>
      <c r="L4119">
        <v>2</v>
      </c>
      <c r="M4119">
        <v>7</v>
      </c>
      <c r="N4119">
        <v>90</v>
      </c>
      <c r="O4119" t="s">
        <v>12290</v>
      </c>
      <c r="P4119">
        <v>5</v>
      </c>
      <c r="Q4119">
        <v>6</v>
      </c>
    </row>
    <row r="4120" spans="1:17" x14ac:dyDescent="0.25">
      <c r="A4120" s="43">
        <v>4118</v>
      </c>
      <c r="B4120" t="s">
        <v>12291</v>
      </c>
      <c r="C4120" t="s">
        <v>12292</v>
      </c>
      <c r="D4120">
        <v>994761</v>
      </c>
      <c r="E4120">
        <v>233</v>
      </c>
      <c r="F4120">
        <v>8</v>
      </c>
      <c r="H4120">
        <v>8</v>
      </c>
      <c r="J4120">
        <v>1934</v>
      </c>
      <c r="L4120">
        <v>9</v>
      </c>
      <c r="O4120" t="s">
        <v>12293</v>
      </c>
      <c r="P4120">
        <v>5</v>
      </c>
      <c r="Q4120">
        <v>6</v>
      </c>
    </row>
    <row r="4121" spans="1:17" x14ac:dyDescent="0.25">
      <c r="A4121" s="43">
        <v>4119</v>
      </c>
      <c r="B4121" t="s">
        <v>12294</v>
      </c>
      <c r="C4121" t="s">
        <v>12295</v>
      </c>
      <c r="D4121">
        <v>997166</v>
      </c>
      <c r="E4121">
        <v>130</v>
      </c>
      <c r="F4121">
        <v>61</v>
      </c>
      <c r="G4121">
        <v>109</v>
      </c>
      <c r="J4121">
        <v>1978</v>
      </c>
      <c r="L4121">
        <v>1</v>
      </c>
      <c r="O4121" t="s">
        <v>12296</v>
      </c>
      <c r="P4121">
        <v>5</v>
      </c>
      <c r="Q4121">
        <v>6</v>
      </c>
    </row>
    <row r="4122" spans="1:17" x14ac:dyDescent="0.25">
      <c r="A4122" s="43">
        <v>4120</v>
      </c>
      <c r="B4122" t="s">
        <v>12297</v>
      </c>
      <c r="C4122" t="s">
        <v>12298</v>
      </c>
      <c r="D4122">
        <v>994175</v>
      </c>
      <c r="E4122">
        <v>120</v>
      </c>
      <c r="F4122">
        <v>137</v>
      </c>
      <c r="G4122">
        <v>137</v>
      </c>
      <c r="J4122">
        <v>1969</v>
      </c>
      <c r="L4122">
        <v>1</v>
      </c>
      <c r="O4122" t="s">
        <v>12299</v>
      </c>
      <c r="P4122">
        <v>5</v>
      </c>
      <c r="Q4122">
        <v>6</v>
      </c>
    </row>
    <row r="4123" spans="1:17" x14ac:dyDescent="0.25">
      <c r="A4123" s="43">
        <v>4121</v>
      </c>
      <c r="B4123" t="s">
        <v>12300</v>
      </c>
      <c r="C4123" t="s">
        <v>12301</v>
      </c>
      <c r="D4123">
        <v>2691186</v>
      </c>
      <c r="E4123">
        <v>130</v>
      </c>
      <c r="F4123">
        <v>45</v>
      </c>
      <c r="G4123">
        <v>127</v>
      </c>
      <c r="J4123">
        <v>2008</v>
      </c>
      <c r="L4123">
        <v>2</v>
      </c>
      <c r="M4123">
        <v>7</v>
      </c>
      <c r="N4123">
        <v>90</v>
      </c>
      <c r="O4123" t="s">
        <v>12302</v>
      </c>
      <c r="P4123">
        <v>5</v>
      </c>
      <c r="Q4123">
        <v>6</v>
      </c>
    </row>
    <row r="4124" spans="1:17" x14ac:dyDescent="0.25">
      <c r="A4124" s="43">
        <v>4122</v>
      </c>
      <c r="B4124" t="s">
        <v>12303</v>
      </c>
      <c r="C4124" t="s">
        <v>4693</v>
      </c>
      <c r="D4124">
        <v>993734</v>
      </c>
      <c r="E4124">
        <v>520</v>
      </c>
      <c r="F4124">
        <v>52</v>
      </c>
      <c r="O4124" t="s">
        <v>12304</v>
      </c>
      <c r="P4124">
        <v>5</v>
      </c>
      <c r="Q4124">
        <v>9</v>
      </c>
    </row>
    <row r="4125" spans="1:17" x14ac:dyDescent="0.25">
      <c r="A4125" s="43">
        <v>4123</v>
      </c>
      <c r="B4125" t="s">
        <v>12305</v>
      </c>
      <c r="C4125" t="s">
        <v>12306</v>
      </c>
      <c r="D4125">
        <v>994828</v>
      </c>
      <c r="E4125">
        <v>120</v>
      </c>
      <c r="F4125">
        <v>144</v>
      </c>
      <c r="G4125">
        <v>144</v>
      </c>
      <c r="J4125">
        <v>1970</v>
      </c>
      <c r="L4125">
        <v>2</v>
      </c>
      <c r="M4125">
        <v>7</v>
      </c>
      <c r="O4125" t="s">
        <v>12307</v>
      </c>
      <c r="P4125">
        <v>5</v>
      </c>
      <c r="Q4125">
        <v>6</v>
      </c>
    </row>
    <row r="4126" spans="1:17" x14ac:dyDescent="0.25">
      <c r="A4126" s="43">
        <v>4124</v>
      </c>
      <c r="B4126" t="s">
        <v>12308</v>
      </c>
      <c r="C4126" t="s">
        <v>12309</v>
      </c>
      <c r="D4126">
        <v>996695</v>
      </c>
      <c r="E4126">
        <v>130</v>
      </c>
      <c r="F4126">
        <v>58</v>
      </c>
      <c r="G4126">
        <v>102</v>
      </c>
      <c r="J4126">
        <v>1977</v>
      </c>
      <c r="L4126">
        <v>1</v>
      </c>
      <c r="O4126" t="s">
        <v>12310</v>
      </c>
      <c r="P4126">
        <v>5</v>
      </c>
      <c r="Q4126">
        <v>6</v>
      </c>
    </row>
    <row r="4127" spans="1:17" x14ac:dyDescent="0.25">
      <c r="A4127" s="43">
        <v>4125</v>
      </c>
      <c r="B4127" t="s">
        <v>12311</v>
      </c>
      <c r="C4127" t="s">
        <v>12312</v>
      </c>
      <c r="D4127">
        <v>995001</v>
      </c>
      <c r="E4127">
        <v>130</v>
      </c>
      <c r="F4127">
        <v>75</v>
      </c>
      <c r="G4127">
        <v>124</v>
      </c>
      <c r="J4127">
        <v>1975</v>
      </c>
      <c r="L4127">
        <v>1</v>
      </c>
      <c r="N4127">
        <v>0</v>
      </c>
      <c r="O4127" t="s">
        <v>12313</v>
      </c>
      <c r="P4127">
        <v>5</v>
      </c>
      <c r="Q4127">
        <v>6</v>
      </c>
    </row>
    <row r="4128" spans="1:17" x14ac:dyDescent="0.25">
      <c r="A4128" s="43">
        <v>4126</v>
      </c>
      <c r="B4128" t="s">
        <v>12314</v>
      </c>
      <c r="C4128" t="s">
        <v>12315</v>
      </c>
      <c r="D4128">
        <v>995363</v>
      </c>
      <c r="E4128">
        <v>120</v>
      </c>
      <c r="F4128">
        <v>77</v>
      </c>
      <c r="G4128">
        <v>127</v>
      </c>
      <c r="J4128">
        <v>1988</v>
      </c>
      <c r="L4128">
        <v>2</v>
      </c>
      <c r="M4128">
        <v>7</v>
      </c>
      <c r="O4128" t="s">
        <v>12316</v>
      </c>
      <c r="P4128">
        <v>5</v>
      </c>
      <c r="Q4128">
        <v>6</v>
      </c>
    </row>
    <row r="4129" spans="1:17" x14ac:dyDescent="0.25">
      <c r="A4129" s="43">
        <v>4127</v>
      </c>
      <c r="B4129" t="s">
        <v>12317</v>
      </c>
      <c r="C4129" t="s">
        <v>12318</v>
      </c>
      <c r="D4129">
        <v>995657</v>
      </c>
      <c r="E4129">
        <v>120</v>
      </c>
      <c r="F4129">
        <v>131</v>
      </c>
      <c r="G4129">
        <v>110</v>
      </c>
      <c r="J4129">
        <v>1963</v>
      </c>
      <c r="K4129">
        <v>1998</v>
      </c>
      <c r="L4129">
        <v>2</v>
      </c>
      <c r="M4129">
        <v>7</v>
      </c>
      <c r="O4129" t="s">
        <v>12319</v>
      </c>
      <c r="P4129">
        <v>5</v>
      </c>
      <c r="Q4129">
        <v>6</v>
      </c>
    </row>
    <row r="4130" spans="1:17" x14ac:dyDescent="0.25">
      <c r="A4130" s="43">
        <v>4128</v>
      </c>
      <c r="B4130" t="s">
        <v>12320</v>
      </c>
      <c r="C4130" t="s">
        <v>12321</v>
      </c>
      <c r="D4130">
        <v>996664</v>
      </c>
      <c r="E4130">
        <v>130</v>
      </c>
      <c r="F4130">
        <v>63</v>
      </c>
      <c r="G4130">
        <v>112</v>
      </c>
      <c r="J4130">
        <v>1978</v>
      </c>
      <c r="L4130">
        <v>1</v>
      </c>
      <c r="O4130" t="s">
        <v>12322</v>
      </c>
      <c r="P4130">
        <v>5</v>
      </c>
      <c r="Q4130">
        <v>6</v>
      </c>
    </row>
    <row r="4131" spans="1:17" x14ac:dyDescent="0.25">
      <c r="A4131" s="43">
        <v>4129</v>
      </c>
      <c r="B4131" t="s">
        <v>12323</v>
      </c>
      <c r="C4131" t="s">
        <v>12324</v>
      </c>
      <c r="D4131">
        <v>996414</v>
      </c>
      <c r="E4131">
        <v>120</v>
      </c>
      <c r="F4131">
        <v>121</v>
      </c>
      <c r="G4131">
        <v>121</v>
      </c>
      <c r="J4131">
        <v>1977</v>
      </c>
      <c r="L4131">
        <v>7</v>
      </c>
      <c r="M4131">
        <v>1</v>
      </c>
      <c r="O4131" t="s">
        <v>12325</v>
      </c>
      <c r="P4131">
        <v>5</v>
      </c>
      <c r="Q4131">
        <v>6</v>
      </c>
    </row>
    <row r="4132" spans="1:17" x14ac:dyDescent="0.25">
      <c r="A4132" s="43">
        <v>4130</v>
      </c>
      <c r="B4132" t="s">
        <v>12326</v>
      </c>
      <c r="C4132" t="s">
        <v>12327</v>
      </c>
      <c r="D4132">
        <v>995782</v>
      </c>
      <c r="E4132">
        <v>120</v>
      </c>
      <c r="F4132">
        <v>118</v>
      </c>
      <c r="G4132">
        <v>118</v>
      </c>
      <c r="J4132">
        <v>1960</v>
      </c>
      <c r="L4132">
        <v>2</v>
      </c>
      <c r="M4132">
        <v>7</v>
      </c>
      <c r="N4132">
        <v>2</v>
      </c>
      <c r="O4132" t="s">
        <v>12328</v>
      </c>
      <c r="P4132">
        <v>5</v>
      </c>
      <c r="Q4132">
        <v>6</v>
      </c>
    </row>
    <row r="4133" spans="1:17" x14ac:dyDescent="0.25">
      <c r="A4133" s="43">
        <v>4131</v>
      </c>
      <c r="B4133" t="s">
        <v>12329</v>
      </c>
      <c r="C4133" t="s">
        <v>12330</v>
      </c>
      <c r="D4133">
        <v>2702936</v>
      </c>
      <c r="E4133">
        <v>130</v>
      </c>
      <c r="F4133">
        <v>56</v>
      </c>
      <c r="G4133">
        <v>108</v>
      </c>
      <c r="J4133">
        <v>2008</v>
      </c>
      <c r="L4133">
        <v>2</v>
      </c>
      <c r="M4133">
        <v>7</v>
      </c>
      <c r="N4133">
        <v>90</v>
      </c>
      <c r="O4133" t="s">
        <v>12331</v>
      </c>
      <c r="P4133">
        <v>5</v>
      </c>
      <c r="Q4133">
        <v>6</v>
      </c>
    </row>
    <row r="4134" spans="1:17" x14ac:dyDescent="0.25">
      <c r="A4134" s="43">
        <v>4132</v>
      </c>
      <c r="B4134" t="s">
        <v>12332</v>
      </c>
      <c r="C4134" t="s">
        <v>12333</v>
      </c>
      <c r="D4134">
        <v>996323</v>
      </c>
      <c r="E4134">
        <v>120</v>
      </c>
      <c r="F4134">
        <v>158</v>
      </c>
      <c r="G4134">
        <v>158</v>
      </c>
      <c r="J4134">
        <v>1971</v>
      </c>
      <c r="L4134">
        <v>2</v>
      </c>
      <c r="M4134">
        <v>7</v>
      </c>
      <c r="O4134" t="s">
        <v>12334</v>
      </c>
      <c r="P4134">
        <v>5</v>
      </c>
      <c r="Q4134">
        <v>6</v>
      </c>
    </row>
    <row r="4135" spans="1:17" x14ac:dyDescent="0.25">
      <c r="A4135" s="43">
        <v>4133</v>
      </c>
      <c r="B4135" t="s">
        <v>12335</v>
      </c>
      <c r="C4135" t="s">
        <v>12336</v>
      </c>
      <c r="D4135">
        <v>997095</v>
      </c>
      <c r="E4135">
        <v>130</v>
      </c>
      <c r="F4135">
        <v>58</v>
      </c>
      <c r="G4135">
        <v>102</v>
      </c>
      <c r="J4135">
        <v>1977</v>
      </c>
      <c r="L4135">
        <v>1</v>
      </c>
      <c r="O4135" t="s">
        <v>12337</v>
      </c>
      <c r="P4135">
        <v>5</v>
      </c>
      <c r="Q4135">
        <v>6</v>
      </c>
    </row>
    <row r="4136" spans="1:17" x14ac:dyDescent="0.25">
      <c r="A4136" s="43">
        <v>4134</v>
      </c>
      <c r="B4136" t="s">
        <v>12338</v>
      </c>
      <c r="C4136" t="s">
        <v>12339</v>
      </c>
      <c r="D4136">
        <v>997653</v>
      </c>
      <c r="E4136">
        <v>120</v>
      </c>
      <c r="F4136">
        <v>147</v>
      </c>
      <c r="G4136">
        <v>147</v>
      </c>
      <c r="J4136">
        <v>1999</v>
      </c>
      <c r="L4136">
        <v>2</v>
      </c>
      <c r="M4136">
        <v>7</v>
      </c>
      <c r="O4136" t="s">
        <v>12340</v>
      </c>
      <c r="P4136">
        <v>5</v>
      </c>
      <c r="Q4136">
        <v>6</v>
      </c>
    </row>
    <row r="4137" spans="1:17" x14ac:dyDescent="0.25">
      <c r="A4137" s="43">
        <v>4135</v>
      </c>
      <c r="B4137" t="s">
        <v>12341</v>
      </c>
      <c r="C4137" t="s">
        <v>12342</v>
      </c>
      <c r="D4137">
        <v>994935</v>
      </c>
      <c r="E4137">
        <v>120</v>
      </c>
      <c r="F4137">
        <v>132</v>
      </c>
      <c r="G4137">
        <v>216</v>
      </c>
      <c r="J4137">
        <v>1880</v>
      </c>
      <c r="K4137">
        <v>1988</v>
      </c>
      <c r="L4137">
        <v>2</v>
      </c>
      <c r="M4137">
        <v>7</v>
      </c>
      <c r="O4137" t="s">
        <v>12343</v>
      </c>
      <c r="P4137">
        <v>5</v>
      </c>
      <c r="Q4137">
        <v>6</v>
      </c>
    </row>
    <row r="4138" spans="1:17" x14ac:dyDescent="0.25">
      <c r="A4138" s="43">
        <v>4136</v>
      </c>
      <c r="B4138" t="s">
        <v>12344</v>
      </c>
      <c r="C4138" t="s">
        <v>12345</v>
      </c>
      <c r="D4138">
        <v>997333</v>
      </c>
      <c r="E4138">
        <v>130</v>
      </c>
      <c r="F4138">
        <v>63</v>
      </c>
      <c r="G4138">
        <v>112</v>
      </c>
      <c r="J4138">
        <v>1979</v>
      </c>
      <c r="L4138">
        <v>1</v>
      </c>
      <c r="O4138" t="s">
        <v>12346</v>
      </c>
      <c r="P4138">
        <v>5</v>
      </c>
      <c r="Q4138">
        <v>6</v>
      </c>
    </row>
    <row r="4139" spans="1:17" x14ac:dyDescent="0.25">
      <c r="A4139" s="43">
        <v>4137</v>
      </c>
      <c r="B4139" t="s">
        <v>12347</v>
      </c>
      <c r="C4139" t="s">
        <v>12348</v>
      </c>
      <c r="D4139">
        <v>996495</v>
      </c>
      <c r="E4139">
        <v>120</v>
      </c>
      <c r="F4139">
        <v>142</v>
      </c>
      <c r="G4139">
        <v>142</v>
      </c>
      <c r="J4139">
        <v>1966</v>
      </c>
      <c r="K4139">
        <v>1976</v>
      </c>
      <c r="L4139">
        <v>2</v>
      </c>
      <c r="M4139">
        <v>7</v>
      </c>
      <c r="O4139" t="s">
        <v>12349</v>
      </c>
      <c r="P4139">
        <v>5</v>
      </c>
      <c r="Q4139">
        <v>6</v>
      </c>
    </row>
    <row r="4140" spans="1:17" x14ac:dyDescent="0.25">
      <c r="A4140" s="43">
        <v>4138</v>
      </c>
      <c r="B4140" t="s">
        <v>12350</v>
      </c>
      <c r="C4140" t="s">
        <v>12351</v>
      </c>
      <c r="D4140">
        <v>995556</v>
      </c>
      <c r="E4140">
        <v>120</v>
      </c>
      <c r="F4140">
        <v>175</v>
      </c>
      <c r="G4140">
        <v>175</v>
      </c>
      <c r="J4140">
        <v>1970</v>
      </c>
      <c r="K4140">
        <v>1982</v>
      </c>
      <c r="L4140">
        <v>5</v>
      </c>
      <c r="M4140">
        <v>1</v>
      </c>
      <c r="N4140">
        <v>1</v>
      </c>
      <c r="O4140" t="s">
        <v>12352</v>
      </c>
      <c r="P4140">
        <v>5</v>
      </c>
      <c r="Q4140">
        <v>6</v>
      </c>
    </row>
    <row r="4141" spans="1:17" x14ac:dyDescent="0.25">
      <c r="A4141" s="43">
        <v>4139</v>
      </c>
      <c r="B4141" t="s">
        <v>12353</v>
      </c>
      <c r="C4141" t="s">
        <v>12354</v>
      </c>
      <c r="D4141">
        <v>994440</v>
      </c>
      <c r="E4141">
        <v>120</v>
      </c>
      <c r="F4141">
        <v>154</v>
      </c>
      <c r="G4141">
        <v>154</v>
      </c>
      <c r="J4141">
        <v>1969</v>
      </c>
      <c r="L4141">
        <v>2</v>
      </c>
      <c r="M4141">
        <v>7</v>
      </c>
      <c r="O4141" t="s">
        <v>12355</v>
      </c>
      <c r="P4141">
        <v>5</v>
      </c>
      <c r="Q4141">
        <v>6</v>
      </c>
    </row>
    <row r="4142" spans="1:17" x14ac:dyDescent="0.25">
      <c r="A4142" s="43">
        <v>4140</v>
      </c>
      <c r="B4142" t="s">
        <v>12356</v>
      </c>
      <c r="C4142" t="s">
        <v>12357</v>
      </c>
      <c r="D4142">
        <v>994510</v>
      </c>
      <c r="E4142">
        <v>130</v>
      </c>
      <c r="F4142">
        <v>113</v>
      </c>
      <c r="G4142">
        <v>113</v>
      </c>
      <c r="J4142">
        <v>1975</v>
      </c>
      <c r="L4142">
        <v>1</v>
      </c>
      <c r="N4142">
        <v>2</v>
      </c>
      <c r="O4142" t="s">
        <v>12358</v>
      </c>
      <c r="P4142">
        <v>5</v>
      </c>
      <c r="Q4142">
        <v>6</v>
      </c>
    </row>
    <row r="4143" spans="1:17" x14ac:dyDescent="0.25">
      <c r="A4143" s="43">
        <v>4141</v>
      </c>
      <c r="B4143" t="s">
        <v>12359</v>
      </c>
      <c r="C4143" t="s">
        <v>12360</v>
      </c>
      <c r="D4143">
        <v>994093</v>
      </c>
      <c r="E4143">
        <v>530</v>
      </c>
      <c r="F4143">
        <v>2296</v>
      </c>
      <c r="H4143">
        <v>2296</v>
      </c>
      <c r="J4143">
        <v>1991</v>
      </c>
      <c r="L4143">
        <v>1</v>
      </c>
      <c r="N4143">
        <v>90</v>
      </c>
      <c r="O4143" t="s">
        <v>12361</v>
      </c>
      <c r="P4143">
        <v>5</v>
      </c>
      <c r="Q4143">
        <v>6</v>
      </c>
    </row>
    <row r="4144" spans="1:17" x14ac:dyDescent="0.25">
      <c r="A4144" s="43">
        <v>4142</v>
      </c>
      <c r="B4144" t="s">
        <v>12362</v>
      </c>
      <c r="C4144" t="s">
        <v>12363</v>
      </c>
      <c r="D4144">
        <v>994642</v>
      </c>
      <c r="E4144">
        <v>130</v>
      </c>
      <c r="F4144">
        <v>75</v>
      </c>
      <c r="G4144">
        <v>125</v>
      </c>
      <c r="J4144">
        <v>1975</v>
      </c>
      <c r="L4144">
        <v>7</v>
      </c>
      <c r="M4144">
        <v>1</v>
      </c>
      <c r="O4144" t="s">
        <v>12364</v>
      </c>
      <c r="P4144">
        <v>5</v>
      </c>
      <c r="Q4144">
        <v>6</v>
      </c>
    </row>
    <row r="4145" spans="1:17" x14ac:dyDescent="0.25">
      <c r="A4145" s="43">
        <v>4143</v>
      </c>
      <c r="B4145" t="s">
        <v>12365</v>
      </c>
      <c r="C4145" t="s">
        <v>12366</v>
      </c>
      <c r="D4145">
        <v>996441</v>
      </c>
      <c r="E4145">
        <v>120</v>
      </c>
      <c r="F4145">
        <v>244</v>
      </c>
      <c r="G4145">
        <v>170</v>
      </c>
      <c r="J4145">
        <v>2012</v>
      </c>
      <c r="L4145">
        <v>2</v>
      </c>
      <c r="M4145">
        <v>7</v>
      </c>
      <c r="N4145">
        <v>90</v>
      </c>
      <c r="O4145" t="s">
        <v>12367</v>
      </c>
      <c r="P4145">
        <v>5</v>
      </c>
      <c r="Q4145">
        <v>6</v>
      </c>
    </row>
    <row r="4146" spans="1:17" x14ac:dyDescent="0.25">
      <c r="A4146" s="43">
        <v>4144</v>
      </c>
      <c r="B4146" t="s">
        <v>12368</v>
      </c>
      <c r="C4146" t="s">
        <v>12369</v>
      </c>
      <c r="D4146">
        <v>996138</v>
      </c>
      <c r="E4146">
        <v>120</v>
      </c>
      <c r="F4146">
        <v>95</v>
      </c>
      <c r="G4146">
        <v>161</v>
      </c>
      <c r="J4146">
        <v>1977</v>
      </c>
      <c r="L4146">
        <v>5</v>
      </c>
      <c r="M4146">
        <v>1</v>
      </c>
      <c r="O4146" t="s">
        <v>12370</v>
      </c>
      <c r="P4146">
        <v>5</v>
      </c>
      <c r="Q4146">
        <v>6</v>
      </c>
    </row>
    <row r="4147" spans="1:17" x14ac:dyDescent="0.25">
      <c r="A4147" s="43">
        <v>4145</v>
      </c>
      <c r="B4147" t="s">
        <v>12371</v>
      </c>
      <c r="C4147" t="s">
        <v>12372</v>
      </c>
      <c r="D4147">
        <v>994933</v>
      </c>
      <c r="E4147">
        <v>120</v>
      </c>
      <c r="F4147">
        <v>164</v>
      </c>
      <c r="G4147">
        <v>164</v>
      </c>
      <c r="J4147">
        <v>1970</v>
      </c>
      <c r="L4147">
        <v>2</v>
      </c>
      <c r="M4147">
        <v>3</v>
      </c>
      <c r="N4147">
        <v>2</v>
      </c>
      <c r="O4147" t="s">
        <v>12373</v>
      </c>
      <c r="P4147">
        <v>5</v>
      </c>
      <c r="Q4147">
        <v>6</v>
      </c>
    </row>
    <row r="4148" spans="1:17" x14ac:dyDescent="0.25">
      <c r="A4148" s="43">
        <v>4146</v>
      </c>
      <c r="B4148" t="s">
        <v>12374</v>
      </c>
      <c r="C4148" t="s">
        <v>12375</v>
      </c>
      <c r="D4148">
        <v>996175</v>
      </c>
      <c r="E4148">
        <v>120</v>
      </c>
      <c r="F4148">
        <v>163</v>
      </c>
      <c r="G4148">
        <v>163</v>
      </c>
      <c r="J4148">
        <v>1984</v>
      </c>
      <c r="L4148">
        <v>7</v>
      </c>
      <c r="M4148">
        <v>1</v>
      </c>
      <c r="N4148">
        <v>80</v>
      </c>
      <c r="O4148" t="s">
        <v>12376</v>
      </c>
      <c r="P4148">
        <v>5</v>
      </c>
      <c r="Q4148">
        <v>6</v>
      </c>
    </row>
    <row r="4149" spans="1:17" x14ac:dyDescent="0.25">
      <c r="A4149" s="43">
        <v>4147</v>
      </c>
      <c r="B4149" t="s">
        <v>12377</v>
      </c>
      <c r="C4149" t="s">
        <v>12378</v>
      </c>
      <c r="D4149">
        <v>994204</v>
      </c>
      <c r="E4149">
        <v>130</v>
      </c>
      <c r="F4149">
        <v>164</v>
      </c>
      <c r="G4149">
        <v>164</v>
      </c>
      <c r="J4149">
        <v>1967</v>
      </c>
      <c r="K4149">
        <v>1998</v>
      </c>
      <c r="L4149">
        <v>1</v>
      </c>
      <c r="O4149" t="s">
        <v>12379</v>
      </c>
      <c r="P4149">
        <v>5</v>
      </c>
      <c r="Q4149">
        <v>6</v>
      </c>
    </row>
    <row r="4150" spans="1:17" x14ac:dyDescent="0.25">
      <c r="A4150" s="43">
        <v>4148</v>
      </c>
      <c r="B4150" t="s">
        <v>12380</v>
      </c>
      <c r="C4150" t="s">
        <v>12381</v>
      </c>
      <c r="D4150">
        <v>100089003</v>
      </c>
      <c r="E4150">
        <v>130</v>
      </c>
      <c r="F4150">
        <v>115</v>
      </c>
      <c r="G4150">
        <v>115</v>
      </c>
      <c r="J4150">
        <v>2015</v>
      </c>
      <c r="L4150">
        <v>1</v>
      </c>
      <c r="O4150" t="s">
        <v>12382</v>
      </c>
      <c r="P4150">
        <v>5</v>
      </c>
      <c r="Q4150">
        <v>6</v>
      </c>
    </row>
    <row r="4151" spans="1:17" x14ac:dyDescent="0.25">
      <c r="A4151" s="43">
        <v>4149</v>
      </c>
      <c r="B4151" t="s">
        <v>12383</v>
      </c>
      <c r="C4151" t="s">
        <v>12384</v>
      </c>
      <c r="D4151">
        <v>996177</v>
      </c>
      <c r="E4151">
        <v>120</v>
      </c>
      <c r="F4151">
        <v>87</v>
      </c>
      <c r="G4151">
        <v>147</v>
      </c>
      <c r="J4151">
        <v>1978</v>
      </c>
      <c r="L4151">
        <v>2</v>
      </c>
      <c r="M4151">
        <v>7</v>
      </c>
      <c r="O4151" t="s">
        <v>12385</v>
      </c>
      <c r="P4151">
        <v>5</v>
      </c>
      <c r="Q4151">
        <v>6</v>
      </c>
    </row>
    <row r="4152" spans="1:17" x14ac:dyDescent="0.25">
      <c r="A4152" s="43">
        <v>4150</v>
      </c>
      <c r="B4152" t="s">
        <v>12386</v>
      </c>
      <c r="C4152" t="s">
        <v>12387</v>
      </c>
      <c r="D4152">
        <v>997331</v>
      </c>
      <c r="E4152">
        <v>130</v>
      </c>
      <c r="F4152">
        <v>75</v>
      </c>
      <c r="G4152">
        <v>130</v>
      </c>
      <c r="J4152">
        <v>1974</v>
      </c>
      <c r="L4152">
        <v>1</v>
      </c>
      <c r="O4152" t="s">
        <v>12388</v>
      </c>
      <c r="P4152">
        <v>5</v>
      </c>
      <c r="Q4152">
        <v>6</v>
      </c>
    </row>
    <row r="4153" spans="1:17" x14ac:dyDescent="0.25">
      <c r="A4153" s="43">
        <v>4151</v>
      </c>
      <c r="B4153" t="s">
        <v>12389</v>
      </c>
      <c r="C4153" t="s">
        <v>12390</v>
      </c>
      <c r="D4153">
        <v>996024</v>
      </c>
      <c r="E4153">
        <v>223</v>
      </c>
      <c r="F4153">
        <v>1010</v>
      </c>
      <c r="H4153">
        <v>1010</v>
      </c>
      <c r="J4153">
        <v>1960</v>
      </c>
      <c r="L4153">
        <v>2</v>
      </c>
      <c r="M4153">
        <v>7</v>
      </c>
      <c r="O4153" t="s">
        <v>12391</v>
      </c>
      <c r="P4153">
        <v>5</v>
      </c>
      <c r="Q4153">
        <v>6</v>
      </c>
    </row>
    <row r="4154" spans="1:17" x14ac:dyDescent="0.25">
      <c r="A4154" s="43">
        <v>4152</v>
      </c>
      <c r="B4154" t="s">
        <v>12392</v>
      </c>
      <c r="C4154" t="s">
        <v>12393</v>
      </c>
      <c r="D4154">
        <v>995377</v>
      </c>
      <c r="E4154">
        <v>120</v>
      </c>
      <c r="F4154">
        <v>154</v>
      </c>
      <c r="G4154">
        <v>154</v>
      </c>
      <c r="J4154">
        <v>1970</v>
      </c>
      <c r="L4154">
        <v>2</v>
      </c>
      <c r="M4154">
        <v>7</v>
      </c>
      <c r="O4154" t="s">
        <v>12394</v>
      </c>
      <c r="P4154">
        <v>5</v>
      </c>
      <c r="Q4154">
        <v>6</v>
      </c>
    </row>
    <row r="4155" spans="1:17" x14ac:dyDescent="0.25">
      <c r="A4155" s="43">
        <v>4153</v>
      </c>
      <c r="B4155" t="s">
        <v>12395</v>
      </c>
      <c r="C4155" t="s">
        <v>12396</v>
      </c>
      <c r="D4155">
        <v>996043</v>
      </c>
      <c r="E4155">
        <v>120</v>
      </c>
      <c r="F4155">
        <v>126</v>
      </c>
      <c r="G4155">
        <v>108</v>
      </c>
      <c r="J4155">
        <v>1965</v>
      </c>
      <c r="K4155">
        <v>1994</v>
      </c>
      <c r="L4155">
        <v>2</v>
      </c>
      <c r="M4155">
        <v>3</v>
      </c>
      <c r="O4155" t="s">
        <v>12397</v>
      </c>
      <c r="P4155">
        <v>5</v>
      </c>
      <c r="Q4155">
        <v>6</v>
      </c>
    </row>
    <row r="4156" spans="1:17" x14ac:dyDescent="0.25">
      <c r="A4156" s="43">
        <v>4154</v>
      </c>
      <c r="B4156" t="s">
        <v>12398</v>
      </c>
      <c r="C4156" t="s">
        <v>12399</v>
      </c>
      <c r="D4156">
        <v>2540559</v>
      </c>
      <c r="E4156">
        <v>120</v>
      </c>
      <c r="F4156">
        <v>130</v>
      </c>
      <c r="G4156">
        <v>130</v>
      </c>
      <c r="J4156">
        <v>2000</v>
      </c>
      <c r="L4156">
        <v>1</v>
      </c>
      <c r="O4156" t="s">
        <v>12400</v>
      </c>
      <c r="P4156">
        <v>5</v>
      </c>
      <c r="Q4156">
        <v>6</v>
      </c>
    </row>
    <row r="4157" spans="1:17" x14ac:dyDescent="0.25">
      <c r="A4157" s="43">
        <v>4155</v>
      </c>
      <c r="B4157" t="s">
        <v>12401</v>
      </c>
      <c r="C4157" t="s">
        <v>12402</v>
      </c>
      <c r="D4157">
        <v>996143</v>
      </c>
      <c r="E4157">
        <v>120</v>
      </c>
      <c r="F4157">
        <v>131</v>
      </c>
      <c r="G4157">
        <v>122</v>
      </c>
      <c r="J4157">
        <v>1979</v>
      </c>
      <c r="K4157">
        <v>1992</v>
      </c>
      <c r="L4157">
        <v>7</v>
      </c>
      <c r="M4157">
        <v>1</v>
      </c>
      <c r="O4157" t="s">
        <v>12403</v>
      </c>
      <c r="P4157">
        <v>5</v>
      </c>
      <c r="Q4157">
        <v>6</v>
      </c>
    </row>
    <row r="4158" spans="1:17" x14ac:dyDescent="0.25">
      <c r="A4158" s="43">
        <v>4156</v>
      </c>
      <c r="B4158" t="s">
        <v>12404</v>
      </c>
      <c r="C4158" t="s">
        <v>12405</v>
      </c>
      <c r="D4158">
        <v>997485</v>
      </c>
      <c r="E4158">
        <v>120</v>
      </c>
      <c r="F4158">
        <v>141</v>
      </c>
      <c r="G4158">
        <v>141</v>
      </c>
      <c r="J4158">
        <v>1974</v>
      </c>
      <c r="L4158">
        <v>2</v>
      </c>
      <c r="M4158">
        <v>7</v>
      </c>
      <c r="O4158" t="s">
        <v>12406</v>
      </c>
      <c r="P4158">
        <v>5</v>
      </c>
      <c r="Q4158">
        <v>6</v>
      </c>
    </row>
    <row r="4159" spans="1:17" x14ac:dyDescent="0.25">
      <c r="A4159" s="43">
        <v>4157</v>
      </c>
      <c r="B4159" t="s">
        <v>12407</v>
      </c>
      <c r="C4159" t="s">
        <v>12408</v>
      </c>
      <c r="D4159">
        <v>996751</v>
      </c>
      <c r="E4159">
        <v>120</v>
      </c>
      <c r="F4159">
        <v>119</v>
      </c>
      <c r="G4159">
        <v>175</v>
      </c>
      <c r="J4159">
        <v>1910</v>
      </c>
      <c r="K4159">
        <v>1979</v>
      </c>
      <c r="L4159">
        <v>2</v>
      </c>
      <c r="M4159">
        <v>7</v>
      </c>
      <c r="N4159">
        <v>2</v>
      </c>
      <c r="O4159" t="s">
        <v>12409</v>
      </c>
      <c r="P4159">
        <v>5</v>
      </c>
      <c r="Q4159">
        <v>6</v>
      </c>
    </row>
    <row r="4160" spans="1:17" x14ac:dyDescent="0.25">
      <c r="A4160" s="43">
        <v>4158</v>
      </c>
      <c r="B4160" t="s">
        <v>12410</v>
      </c>
      <c r="C4160" t="s">
        <v>12411</v>
      </c>
      <c r="D4160">
        <v>993735</v>
      </c>
      <c r="E4160">
        <v>120</v>
      </c>
      <c r="F4160">
        <v>109</v>
      </c>
      <c r="G4160">
        <v>109</v>
      </c>
      <c r="J4160">
        <v>1974</v>
      </c>
      <c r="L4160">
        <v>2</v>
      </c>
      <c r="M4160">
        <v>7</v>
      </c>
      <c r="O4160" t="s">
        <v>12412</v>
      </c>
      <c r="P4160">
        <v>5</v>
      </c>
      <c r="Q4160">
        <v>6</v>
      </c>
    </row>
    <row r="4161" spans="1:17" x14ac:dyDescent="0.25">
      <c r="A4161" s="43">
        <v>4159</v>
      </c>
      <c r="B4161" t="s">
        <v>12413</v>
      </c>
      <c r="C4161" t="s">
        <v>12414</v>
      </c>
      <c r="D4161">
        <v>2540526</v>
      </c>
      <c r="E4161">
        <v>120</v>
      </c>
      <c r="F4161">
        <v>130</v>
      </c>
      <c r="G4161">
        <v>130</v>
      </c>
      <c r="J4161">
        <v>2000</v>
      </c>
      <c r="L4161">
        <v>1</v>
      </c>
      <c r="O4161" t="s">
        <v>12415</v>
      </c>
      <c r="P4161">
        <v>5</v>
      </c>
      <c r="Q4161">
        <v>6</v>
      </c>
    </row>
    <row r="4162" spans="1:17" x14ac:dyDescent="0.25">
      <c r="A4162" s="43">
        <v>4160</v>
      </c>
      <c r="B4162" t="s">
        <v>12416</v>
      </c>
      <c r="C4162" t="s">
        <v>12417</v>
      </c>
      <c r="D4162">
        <v>996340</v>
      </c>
      <c r="E4162">
        <v>120</v>
      </c>
      <c r="F4162">
        <v>138</v>
      </c>
      <c r="G4162">
        <v>138</v>
      </c>
      <c r="J4162">
        <v>1956</v>
      </c>
      <c r="K4162">
        <v>1983</v>
      </c>
      <c r="L4162">
        <v>2</v>
      </c>
      <c r="M4162">
        <v>7</v>
      </c>
      <c r="N4162">
        <v>2</v>
      </c>
      <c r="O4162" t="s">
        <v>12418</v>
      </c>
      <c r="P4162">
        <v>5</v>
      </c>
      <c r="Q4162">
        <v>6</v>
      </c>
    </row>
    <row r="4163" spans="1:17" x14ac:dyDescent="0.25">
      <c r="A4163" s="43">
        <v>4161</v>
      </c>
      <c r="B4163" t="s">
        <v>12419</v>
      </c>
      <c r="C4163" t="s">
        <v>12420</v>
      </c>
      <c r="D4163">
        <v>997175</v>
      </c>
      <c r="E4163">
        <v>130</v>
      </c>
      <c r="F4163">
        <v>61</v>
      </c>
      <c r="G4163">
        <v>109</v>
      </c>
      <c r="J4163">
        <v>1978</v>
      </c>
      <c r="L4163">
        <v>1</v>
      </c>
      <c r="O4163" t="s">
        <v>12421</v>
      </c>
      <c r="P4163">
        <v>5</v>
      </c>
      <c r="Q4163">
        <v>6</v>
      </c>
    </row>
    <row r="4164" spans="1:17" x14ac:dyDescent="0.25">
      <c r="A4164" s="43">
        <v>4162</v>
      </c>
      <c r="B4164" t="s">
        <v>12422</v>
      </c>
      <c r="C4164" t="s">
        <v>12423</v>
      </c>
      <c r="D4164">
        <v>994119</v>
      </c>
      <c r="E4164">
        <v>120</v>
      </c>
      <c r="F4164">
        <v>192</v>
      </c>
      <c r="G4164">
        <v>192</v>
      </c>
      <c r="J4164">
        <v>1972</v>
      </c>
      <c r="K4164">
        <v>2000</v>
      </c>
      <c r="L4164">
        <v>1</v>
      </c>
      <c r="O4164" t="s">
        <v>12424</v>
      </c>
      <c r="P4164">
        <v>5</v>
      </c>
      <c r="Q4164">
        <v>6</v>
      </c>
    </row>
    <row r="4165" spans="1:17" x14ac:dyDescent="0.25">
      <c r="A4165" s="43">
        <v>4163</v>
      </c>
      <c r="B4165" t="s">
        <v>12425</v>
      </c>
      <c r="C4165" t="s">
        <v>1387</v>
      </c>
      <c r="D4165">
        <v>995881</v>
      </c>
      <c r="E4165">
        <v>120</v>
      </c>
      <c r="F4165">
        <v>68</v>
      </c>
      <c r="G4165">
        <v>114</v>
      </c>
      <c r="J4165">
        <v>1954</v>
      </c>
      <c r="L4165">
        <v>2</v>
      </c>
      <c r="M4165">
        <v>3</v>
      </c>
      <c r="O4165" t="s">
        <v>12426</v>
      </c>
      <c r="P4165">
        <v>5</v>
      </c>
      <c r="Q4165">
        <v>6</v>
      </c>
    </row>
    <row r="4166" spans="1:17" x14ac:dyDescent="0.25">
      <c r="A4166" s="43">
        <v>4164</v>
      </c>
      <c r="B4166" t="s">
        <v>12427</v>
      </c>
      <c r="C4166" t="s">
        <v>12428</v>
      </c>
      <c r="D4166">
        <v>996074</v>
      </c>
      <c r="E4166">
        <v>130</v>
      </c>
      <c r="F4166">
        <v>108</v>
      </c>
      <c r="G4166">
        <v>108</v>
      </c>
      <c r="J4166">
        <v>1964</v>
      </c>
      <c r="L4166">
        <v>2</v>
      </c>
      <c r="M4166">
        <v>7</v>
      </c>
      <c r="O4166" t="s">
        <v>12429</v>
      </c>
      <c r="P4166">
        <v>5</v>
      </c>
      <c r="Q4166">
        <v>6</v>
      </c>
    </row>
    <row r="4167" spans="1:17" x14ac:dyDescent="0.25">
      <c r="A4167" s="43">
        <v>4165</v>
      </c>
      <c r="B4167" t="s">
        <v>12430</v>
      </c>
      <c r="C4167" t="s">
        <v>12431</v>
      </c>
      <c r="D4167">
        <v>997336</v>
      </c>
      <c r="E4167">
        <v>130</v>
      </c>
      <c r="F4167">
        <v>61</v>
      </c>
      <c r="G4167">
        <v>109</v>
      </c>
      <c r="J4167">
        <v>1978</v>
      </c>
      <c r="L4167">
        <v>1</v>
      </c>
      <c r="O4167" t="s">
        <v>12432</v>
      </c>
      <c r="P4167">
        <v>5</v>
      </c>
      <c r="Q4167">
        <v>6</v>
      </c>
    </row>
    <row r="4168" spans="1:17" x14ac:dyDescent="0.25">
      <c r="A4168" s="43">
        <v>4166</v>
      </c>
      <c r="B4168" t="s">
        <v>12433</v>
      </c>
      <c r="C4168" t="s">
        <v>12434</v>
      </c>
      <c r="D4168">
        <v>995577</v>
      </c>
      <c r="E4168">
        <v>120</v>
      </c>
      <c r="F4168">
        <v>185</v>
      </c>
      <c r="G4168">
        <v>185</v>
      </c>
      <c r="J4168">
        <v>1973</v>
      </c>
      <c r="L4168">
        <v>2</v>
      </c>
      <c r="M4168">
        <v>7</v>
      </c>
      <c r="O4168" t="s">
        <v>12435</v>
      </c>
      <c r="P4168">
        <v>5</v>
      </c>
      <c r="Q4168">
        <v>6</v>
      </c>
    </row>
    <row r="4169" spans="1:17" x14ac:dyDescent="0.25">
      <c r="A4169" s="43">
        <v>4167</v>
      </c>
      <c r="B4169" t="s">
        <v>12436</v>
      </c>
      <c r="C4169" t="s">
        <v>12437</v>
      </c>
      <c r="D4169">
        <v>996858</v>
      </c>
      <c r="E4169">
        <v>333</v>
      </c>
      <c r="F4169">
        <v>371</v>
      </c>
      <c r="H4169">
        <v>371</v>
      </c>
      <c r="J4169">
        <v>1998</v>
      </c>
      <c r="L4169">
        <v>1</v>
      </c>
      <c r="N4169">
        <v>90</v>
      </c>
      <c r="O4169" t="s">
        <v>12438</v>
      </c>
      <c r="P4169">
        <v>5</v>
      </c>
      <c r="Q4169">
        <v>6</v>
      </c>
    </row>
    <row r="4170" spans="1:17" x14ac:dyDescent="0.25">
      <c r="A4170" s="43">
        <v>4168</v>
      </c>
      <c r="B4170" t="s">
        <v>12439</v>
      </c>
      <c r="C4170" t="s">
        <v>12440</v>
      </c>
      <c r="D4170">
        <v>995109</v>
      </c>
      <c r="E4170">
        <v>120</v>
      </c>
      <c r="F4170">
        <v>99</v>
      </c>
      <c r="G4170">
        <v>77</v>
      </c>
      <c r="J4170">
        <v>1887</v>
      </c>
      <c r="L4170">
        <v>2</v>
      </c>
      <c r="M4170">
        <v>7</v>
      </c>
      <c r="N4170">
        <v>2</v>
      </c>
      <c r="O4170" t="s">
        <v>12441</v>
      </c>
      <c r="P4170">
        <v>5</v>
      </c>
      <c r="Q4170">
        <v>6</v>
      </c>
    </row>
    <row r="4171" spans="1:17" x14ac:dyDescent="0.25">
      <c r="A4171" s="43">
        <v>4169</v>
      </c>
      <c r="B4171" t="s">
        <v>12442</v>
      </c>
      <c r="C4171" t="s">
        <v>12443</v>
      </c>
      <c r="D4171">
        <v>997377</v>
      </c>
      <c r="E4171">
        <v>120</v>
      </c>
      <c r="F4171">
        <v>184</v>
      </c>
      <c r="G4171">
        <v>160</v>
      </c>
      <c r="J4171">
        <v>2013</v>
      </c>
      <c r="L4171">
        <v>2</v>
      </c>
      <c r="M4171">
        <v>7</v>
      </c>
      <c r="N4171">
        <v>1</v>
      </c>
      <c r="O4171" t="s">
        <v>12444</v>
      </c>
      <c r="P4171">
        <v>5</v>
      </c>
      <c r="Q4171">
        <v>6</v>
      </c>
    </row>
    <row r="4172" spans="1:17" x14ac:dyDescent="0.25">
      <c r="A4172" s="43">
        <v>4170</v>
      </c>
      <c r="B4172" t="s">
        <v>12445</v>
      </c>
      <c r="C4172" t="s">
        <v>12446</v>
      </c>
      <c r="D4172">
        <v>993969</v>
      </c>
      <c r="E4172">
        <v>120</v>
      </c>
      <c r="F4172">
        <v>125</v>
      </c>
      <c r="G4172">
        <v>108</v>
      </c>
      <c r="J4172">
        <v>1967</v>
      </c>
      <c r="K4172">
        <v>1989</v>
      </c>
      <c r="L4172">
        <v>1</v>
      </c>
      <c r="O4172" t="s">
        <v>12447</v>
      </c>
      <c r="P4172">
        <v>5</v>
      </c>
      <c r="Q4172">
        <v>6</v>
      </c>
    </row>
    <row r="4173" spans="1:17" x14ac:dyDescent="0.25">
      <c r="A4173" s="43">
        <v>4171</v>
      </c>
      <c r="B4173" t="s">
        <v>12448</v>
      </c>
      <c r="C4173" t="s">
        <v>446</v>
      </c>
      <c r="D4173">
        <v>994628</v>
      </c>
      <c r="E4173">
        <v>210</v>
      </c>
      <c r="F4173">
        <v>215</v>
      </c>
      <c r="H4173">
        <v>215</v>
      </c>
      <c r="J4173">
        <v>1965</v>
      </c>
      <c r="L4173">
        <v>2</v>
      </c>
      <c r="M4173">
        <v>7</v>
      </c>
      <c r="O4173" t="s">
        <v>12449</v>
      </c>
      <c r="P4173">
        <v>5</v>
      </c>
      <c r="Q4173">
        <v>6</v>
      </c>
    </row>
    <row r="4174" spans="1:17" x14ac:dyDescent="0.25">
      <c r="A4174" s="43">
        <v>4172</v>
      </c>
      <c r="B4174" t="s">
        <v>12450</v>
      </c>
      <c r="C4174" t="s">
        <v>12451</v>
      </c>
      <c r="D4174">
        <v>994697</v>
      </c>
      <c r="E4174">
        <v>130</v>
      </c>
      <c r="F4174">
        <v>107</v>
      </c>
      <c r="G4174">
        <v>107</v>
      </c>
      <c r="J4174">
        <v>1969</v>
      </c>
      <c r="L4174">
        <v>1</v>
      </c>
      <c r="N4174">
        <v>2</v>
      </c>
      <c r="O4174" t="s">
        <v>12452</v>
      </c>
      <c r="P4174">
        <v>5</v>
      </c>
      <c r="Q4174">
        <v>6</v>
      </c>
    </row>
    <row r="4175" spans="1:17" x14ac:dyDescent="0.25">
      <c r="A4175" s="43">
        <v>4173</v>
      </c>
      <c r="B4175" t="s">
        <v>12453</v>
      </c>
      <c r="C4175" t="s">
        <v>12454</v>
      </c>
      <c r="D4175">
        <v>996501</v>
      </c>
      <c r="E4175">
        <v>120</v>
      </c>
      <c r="F4175">
        <v>129</v>
      </c>
      <c r="G4175">
        <v>129</v>
      </c>
      <c r="J4175">
        <v>1974</v>
      </c>
      <c r="K4175">
        <v>1977</v>
      </c>
      <c r="L4175">
        <v>2</v>
      </c>
      <c r="M4175">
        <v>7</v>
      </c>
      <c r="O4175" t="s">
        <v>12455</v>
      </c>
      <c r="P4175">
        <v>5</v>
      </c>
      <c r="Q4175">
        <v>6</v>
      </c>
    </row>
    <row r="4176" spans="1:17" x14ac:dyDescent="0.25">
      <c r="A4176" s="43">
        <v>4174</v>
      </c>
      <c r="B4176" t="s">
        <v>12456</v>
      </c>
      <c r="C4176" t="s">
        <v>12457</v>
      </c>
      <c r="D4176">
        <v>993718</v>
      </c>
      <c r="E4176">
        <v>120</v>
      </c>
      <c r="F4176">
        <v>109</v>
      </c>
      <c r="G4176">
        <v>109</v>
      </c>
      <c r="J4176">
        <v>1973</v>
      </c>
      <c r="L4176">
        <v>2</v>
      </c>
      <c r="M4176">
        <v>7</v>
      </c>
      <c r="O4176" t="s">
        <v>12458</v>
      </c>
      <c r="P4176">
        <v>5</v>
      </c>
      <c r="Q4176">
        <v>6</v>
      </c>
    </row>
    <row r="4177" spans="1:17" x14ac:dyDescent="0.25">
      <c r="A4177" s="43">
        <v>4175</v>
      </c>
      <c r="B4177" t="s">
        <v>12459</v>
      </c>
      <c r="C4177" t="s">
        <v>12460</v>
      </c>
      <c r="D4177">
        <v>995205</v>
      </c>
      <c r="E4177">
        <v>130</v>
      </c>
      <c r="F4177">
        <v>75</v>
      </c>
      <c r="G4177">
        <v>125</v>
      </c>
      <c r="J4177">
        <v>1977</v>
      </c>
      <c r="L4177">
        <v>7</v>
      </c>
      <c r="M4177">
        <v>1</v>
      </c>
      <c r="O4177" t="s">
        <v>12461</v>
      </c>
      <c r="P4177">
        <v>5</v>
      </c>
      <c r="Q4177">
        <v>6</v>
      </c>
    </row>
    <row r="4178" spans="1:17" x14ac:dyDescent="0.25">
      <c r="A4178" s="43">
        <v>4176</v>
      </c>
      <c r="B4178" t="s">
        <v>12462</v>
      </c>
      <c r="C4178" t="s">
        <v>12463</v>
      </c>
      <c r="D4178">
        <v>993810</v>
      </c>
      <c r="E4178">
        <v>120</v>
      </c>
      <c r="F4178">
        <v>109</v>
      </c>
      <c r="G4178">
        <v>109</v>
      </c>
      <c r="J4178">
        <v>1974</v>
      </c>
      <c r="L4178">
        <v>2</v>
      </c>
      <c r="M4178">
        <v>7</v>
      </c>
      <c r="N4178">
        <v>2</v>
      </c>
      <c r="O4178" t="s">
        <v>12464</v>
      </c>
      <c r="P4178">
        <v>5</v>
      </c>
      <c r="Q4178">
        <v>6</v>
      </c>
    </row>
    <row r="4179" spans="1:17" x14ac:dyDescent="0.25">
      <c r="A4179" s="43">
        <v>4177</v>
      </c>
      <c r="B4179" t="s">
        <v>12465</v>
      </c>
      <c r="C4179" t="s">
        <v>12466</v>
      </c>
      <c r="D4179">
        <v>994626</v>
      </c>
      <c r="E4179">
        <v>130</v>
      </c>
      <c r="F4179">
        <v>104</v>
      </c>
      <c r="G4179">
        <v>104</v>
      </c>
      <c r="J4179">
        <v>1993</v>
      </c>
      <c r="L4179">
        <v>1</v>
      </c>
      <c r="O4179" t="s">
        <v>12467</v>
      </c>
      <c r="P4179">
        <v>5</v>
      </c>
      <c r="Q4179">
        <v>6</v>
      </c>
    </row>
    <row r="4180" spans="1:17" x14ac:dyDescent="0.25">
      <c r="A4180" s="43">
        <v>4178</v>
      </c>
      <c r="B4180" t="s">
        <v>12468</v>
      </c>
      <c r="C4180" t="s">
        <v>12469</v>
      </c>
      <c r="D4180">
        <v>2621304</v>
      </c>
      <c r="E4180">
        <v>130</v>
      </c>
      <c r="F4180">
        <v>176</v>
      </c>
      <c r="G4180">
        <v>144</v>
      </c>
      <c r="J4180">
        <v>2005</v>
      </c>
      <c r="L4180">
        <v>2</v>
      </c>
      <c r="M4180">
        <v>7</v>
      </c>
      <c r="N4180">
        <v>90</v>
      </c>
      <c r="O4180" t="s">
        <v>12470</v>
      </c>
      <c r="P4180">
        <v>5</v>
      </c>
      <c r="Q4180">
        <v>6</v>
      </c>
    </row>
    <row r="4181" spans="1:17" x14ac:dyDescent="0.25">
      <c r="A4181" s="43">
        <v>4179</v>
      </c>
      <c r="B4181" t="s">
        <v>12471</v>
      </c>
      <c r="C4181" t="s">
        <v>12472</v>
      </c>
      <c r="D4181">
        <v>997567</v>
      </c>
      <c r="E4181">
        <v>130</v>
      </c>
      <c r="F4181">
        <v>101</v>
      </c>
      <c r="G4181">
        <v>101</v>
      </c>
      <c r="J4181">
        <v>1964</v>
      </c>
      <c r="L4181">
        <v>2</v>
      </c>
      <c r="M4181">
        <v>7</v>
      </c>
      <c r="N4181">
        <v>2</v>
      </c>
      <c r="O4181" t="s">
        <v>12473</v>
      </c>
      <c r="P4181">
        <v>5</v>
      </c>
      <c r="Q4181">
        <v>6</v>
      </c>
    </row>
    <row r="4182" spans="1:17" x14ac:dyDescent="0.25">
      <c r="A4182" s="43">
        <v>4180</v>
      </c>
      <c r="B4182" t="s">
        <v>12474</v>
      </c>
      <c r="C4182" t="s">
        <v>12475</v>
      </c>
      <c r="D4182">
        <v>996330</v>
      </c>
      <c r="E4182">
        <v>120</v>
      </c>
      <c r="F4182">
        <v>82</v>
      </c>
      <c r="G4182">
        <v>82</v>
      </c>
      <c r="J4182">
        <v>1957</v>
      </c>
      <c r="L4182">
        <v>2</v>
      </c>
      <c r="M4182">
        <v>7</v>
      </c>
      <c r="O4182" t="s">
        <v>12476</v>
      </c>
      <c r="P4182">
        <v>5</v>
      </c>
      <c r="Q4182">
        <v>6</v>
      </c>
    </row>
    <row r="4183" spans="1:17" x14ac:dyDescent="0.25">
      <c r="A4183" s="43">
        <v>4181</v>
      </c>
      <c r="B4183" t="s">
        <v>12477</v>
      </c>
      <c r="C4183" t="s">
        <v>12478</v>
      </c>
      <c r="D4183">
        <v>996325</v>
      </c>
      <c r="E4183">
        <v>120</v>
      </c>
      <c r="F4183">
        <v>160</v>
      </c>
      <c r="G4183">
        <v>220</v>
      </c>
      <c r="J4183">
        <v>1938</v>
      </c>
      <c r="L4183">
        <v>2</v>
      </c>
      <c r="M4183">
        <v>7</v>
      </c>
      <c r="O4183" t="s">
        <v>12479</v>
      </c>
      <c r="P4183">
        <v>5</v>
      </c>
      <c r="Q4183">
        <v>6</v>
      </c>
    </row>
    <row r="4184" spans="1:17" x14ac:dyDescent="0.25">
      <c r="A4184" s="43">
        <v>4182</v>
      </c>
      <c r="B4184" t="s">
        <v>12480</v>
      </c>
      <c r="C4184" t="s">
        <v>12481</v>
      </c>
      <c r="D4184">
        <v>997148</v>
      </c>
      <c r="E4184">
        <v>130</v>
      </c>
      <c r="F4184">
        <v>63</v>
      </c>
      <c r="G4184">
        <v>112</v>
      </c>
      <c r="J4184">
        <v>1978</v>
      </c>
      <c r="L4184">
        <v>1</v>
      </c>
      <c r="O4184" t="s">
        <v>12482</v>
      </c>
      <c r="P4184">
        <v>5</v>
      </c>
      <c r="Q4184">
        <v>6</v>
      </c>
    </row>
    <row r="4185" spans="1:17" x14ac:dyDescent="0.25">
      <c r="A4185" s="43">
        <v>4183</v>
      </c>
      <c r="B4185" t="s">
        <v>12483</v>
      </c>
      <c r="C4185" t="s">
        <v>12484</v>
      </c>
      <c r="D4185">
        <v>995395</v>
      </c>
      <c r="E4185">
        <v>120</v>
      </c>
      <c r="F4185">
        <v>154</v>
      </c>
      <c r="G4185">
        <v>154</v>
      </c>
      <c r="J4185">
        <v>1970</v>
      </c>
      <c r="L4185">
        <v>2</v>
      </c>
      <c r="M4185">
        <v>7</v>
      </c>
      <c r="O4185" t="s">
        <v>12485</v>
      </c>
      <c r="P4185">
        <v>5</v>
      </c>
      <c r="Q4185">
        <v>6</v>
      </c>
    </row>
    <row r="4186" spans="1:17" x14ac:dyDescent="0.25">
      <c r="A4186" s="43">
        <v>4184</v>
      </c>
      <c r="B4186" t="s">
        <v>12486</v>
      </c>
      <c r="C4186" t="s">
        <v>12487</v>
      </c>
      <c r="D4186">
        <v>996719</v>
      </c>
      <c r="E4186">
        <v>130</v>
      </c>
      <c r="F4186">
        <v>113</v>
      </c>
      <c r="G4186">
        <v>113</v>
      </c>
      <c r="J4186">
        <v>1960</v>
      </c>
      <c r="K4186">
        <v>1981</v>
      </c>
      <c r="L4186">
        <v>2</v>
      </c>
      <c r="M4186">
        <v>7</v>
      </c>
      <c r="O4186" t="s">
        <v>12488</v>
      </c>
      <c r="P4186">
        <v>5</v>
      </c>
      <c r="Q4186">
        <v>6</v>
      </c>
    </row>
    <row r="4187" spans="1:17" x14ac:dyDescent="0.25">
      <c r="A4187" s="43">
        <v>4185</v>
      </c>
      <c r="B4187" t="s">
        <v>12489</v>
      </c>
      <c r="C4187" t="s">
        <v>12490</v>
      </c>
      <c r="D4187">
        <v>995362</v>
      </c>
      <c r="E4187">
        <v>130</v>
      </c>
      <c r="F4187">
        <v>126</v>
      </c>
      <c r="G4187">
        <v>170</v>
      </c>
      <c r="J4187">
        <v>1971</v>
      </c>
      <c r="L4187">
        <v>1</v>
      </c>
      <c r="N4187">
        <v>80</v>
      </c>
      <c r="O4187" t="s">
        <v>12491</v>
      </c>
      <c r="P4187">
        <v>5</v>
      </c>
      <c r="Q4187">
        <v>6</v>
      </c>
    </row>
    <row r="4188" spans="1:17" x14ac:dyDescent="0.25">
      <c r="A4188" s="43">
        <v>4186</v>
      </c>
      <c r="B4188" t="s">
        <v>12492</v>
      </c>
      <c r="C4188" t="s">
        <v>12493</v>
      </c>
      <c r="D4188">
        <v>995209</v>
      </c>
      <c r="E4188">
        <v>130</v>
      </c>
      <c r="F4188">
        <v>79</v>
      </c>
      <c r="G4188">
        <v>131</v>
      </c>
      <c r="J4188">
        <v>1976</v>
      </c>
      <c r="L4188">
        <v>1</v>
      </c>
      <c r="N4188">
        <v>0</v>
      </c>
      <c r="O4188" t="s">
        <v>12494</v>
      </c>
      <c r="P4188">
        <v>5</v>
      </c>
      <c r="Q4188">
        <v>6</v>
      </c>
    </row>
    <row r="4189" spans="1:17" x14ac:dyDescent="0.25">
      <c r="A4189" s="43">
        <v>4187</v>
      </c>
      <c r="B4189" t="s">
        <v>12495</v>
      </c>
      <c r="C4189" t="s">
        <v>12496</v>
      </c>
      <c r="D4189">
        <v>997153</v>
      </c>
      <c r="E4189">
        <v>130</v>
      </c>
      <c r="F4189">
        <v>61</v>
      </c>
      <c r="G4189">
        <v>109</v>
      </c>
      <c r="J4189">
        <v>1978</v>
      </c>
      <c r="L4189">
        <v>1</v>
      </c>
      <c r="O4189" t="s">
        <v>12497</v>
      </c>
      <c r="P4189">
        <v>5</v>
      </c>
      <c r="Q4189">
        <v>6</v>
      </c>
    </row>
    <row r="4190" spans="1:17" x14ac:dyDescent="0.25">
      <c r="A4190" s="43">
        <v>4188</v>
      </c>
      <c r="B4190" t="s">
        <v>12498</v>
      </c>
      <c r="C4190" t="s">
        <v>12499</v>
      </c>
      <c r="D4190">
        <v>997029</v>
      </c>
      <c r="E4190">
        <v>130</v>
      </c>
      <c r="F4190">
        <v>58</v>
      </c>
      <c r="G4190">
        <v>102</v>
      </c>
      <c r="J4190">
        <v>1977</v>
      </c>
      <c r="L4190">
        <v>1</v>
      </c>
      <c r="O4190" t="s">
        <v>12500</v>
      </c>
      <c r="P4190">
        <v>5</v>
      </c>
      <c r="Q4190">
        <v>6</v>
      </c>
    </row>
    <row r="4191" spans="1:17" x14ac:dyDescent="0.25">
      <c r="A4191" s="43">
        <v>4189</v>
      </c>
      <c r="B4191" t="s">
        <v>12501</v>
      </c>
      <c r="C4191" t="s">
        <v>12502</v>
      </c>
      <c r="D4191">
        <v>994467</v>
      </c>
      <c r="E4191">
        <v>120</v>
      </c>
      <c r="F4191">
        <v>138</v>
      </c>
      <c r="G4191">
        <v>138</v>
      </c>
      <c r="J4191">
        <v>1972</v>
      </c>
      <c r="L4191">
        <v>7</v>
      </c>
      <c r="M4191">
        <v>1</v>
      </c>
      <c r="O4191" t="s">
        <v>12503</v>
      </c>
      <c r="P4191">
        <v>5</v>
      </c>
      <c r="Q4191">
        <v>6</v>
      </c>
    </row>
    <row r="4192" spans="1:17" x14ac:dyDescent="0.25">
      <c r="A4192" s="43">
        <v>4190</v>
      </c>
      <c r="B4192" t="s">
        <v>12504</v>
      </c>
      <c r="C4192" t="s">
        <v>12505</v>
      </c>
      <c r="D4192">
        <v>996901</v>
      </c>
      <c r="E4192">
        <v>130</v>
      </c>
      <c r="F4192">
        <v>61</v>
      </c>
      <c r="G4192">
        <v>109</v>
      </c>
      <c r="J4192">
        <v>1978</v>
      </c>
      <c r="L4192">
        <v>1</v>
      </c>
      <c r="O4192" t="s">
        <v>12506</v>
      </c>
      <c r="P4192">
        <v>5</v>
      </c>
      <c r="Q4192">
        <v>6</v>
      </c>
    </row>
    <row r="4193" spans="1:17" x14ac:dyDescent="0.25">
      <c r="A4193" s="43">
        <v>4191</v>
      </c>
      <c r="B4193" t="s">
        <v>12507</v>
      </c>
      <c r="C4193" t="s">
        <v>12508</v>
      </c>
      <c r="D4193">
        <v>995834</v>
      </c>
      <c r="E4193">
        <v>120</v>
      </c>
      <c r="F4193">
        <v>135</v>
      </c>
      <c r="G4193">
        <v>135</v>
      </c>
      <c r="J4193">
        <v>1975</v>
      </c>
      <c r="L4193">
        <v>7</v>
      </c>
      <c r="M4193">
        <v>1</v>
      </c>
      <c r="O4193" t="s">
        <v>12509</v>
      </c>
      <c r="P4193">
        <v>5</v>
      </c>
      <c r="Q4193">
        <v>6</v>
      </c>
    </row>
    <row r="4194" spans="1:17" x14ac:dyDescent="0.25">
      <c r="A4194" s="43">
        <v>4192</v>
      </c>
      <c r="B4194" t="s">
        <v>12510</v>
      </c>
      <c r="C4194" t="s">
        <v>12511</v>
      </c>
      <c r="D4194">
        <v>997353</v>
      </c>
      <c r="E4194">
        <v>130</v>
      </c>
      <c r="F4194">
        <v>63</v>
      </c>
      <c r="G4194">
        <v>112</v>
      </c>
      <c r="J4194">
        <v>1979</v>
      </c>
      <c r="L4194">
        <v>1</v>
      </c>
      <c r="O4194" t="s">
        <v>12512</v>
      </c>
      <c r="P4194">
        <v>5</v>
      </c>
      <c r="Q4194">
        <v>6</v>
      </c>
    </row>
    <row r="4195" spans="1:17" x14ac:dyDescent="0.25">
      <c r="A4195" s="43">
        <v>4193</v>
      </c>
      <c r="B4195" t="s">
        <v>12513</v>
      </c>
      <c r="C4195" t="s">
        <v>12514</v>
      </c>
      <c r="D4195">
        <v>994367</v>
      </c>
      <c r="E4195">
        <v>130</v>
      </c>
      <c r="F4195">
        <v>90</v>
      </c>
      <c r="G4195">
        <v>90</v>
      </c>
      <c r="J4195">
        <v>1993</v>
      </c>
      <c r="L4195">
        <v>1</v>
      </c>
      <c r="O4195" t="s">
        <v>12515</v>
      </c>
      <c r="P4195">
        <v>5</v>
      </c>
      <c r="Q4195">
        <v>6</v>
      </c>
    </row>
    <row r="4196" spans="1:17" x14ac:dyDescent="0.25">
      <c r="A4196" s="43">
        <v>4194</v>
      </c>
      <c r="B4196" t="s">
        <v>12516</v>
      </c>
      <c r="C4196" t="s">
        <v>12517</v>
      </c>
      <c r="D4196">
        <v>995559</v>
      </c>
      <c r="E4196">
        <v>130</v>
      </c>
      <c r="F4196">
        <v>101</v>
      </c>
      <c r="G4196">
        <v>101</v>
      </c>
      <c r="J4196">
        <v>1977</v>
      </c>
      <c r="L4196">
        <v>7</v>
      </c>
      <c r="M4196">
        <v>1</v>
      </c>
      <c r="O4196" t="s">
        <v>12518</v>
      </c>
      <c r="P4196">
        <v>5</v>
      </c>
      <c r="Q4196">
        <v>6</v>
      </c>
    </row>
    <row r="4197" spans="1:17" x14ac:dyDescent="0.25">
      <c r="A4197" s="43">
        <v>4195</v>
      </c>
      <c r="B4197" t="s">
        <v>12519</v>
      </c>
      <c r="C4197" t="s">
        <v>12520</v>
      </c>
      <c r="D4197">
        <v>100103513</v>
      </c>
      <c r="E4197">
        <v>131</v>
      </c>
      <c r="F4197">
        <v>120</v>
      </c>
      <c r="G4197">
        <v>120</v>
      </c>
      <c r="J4197">
        <v>2017</v>
      </c>
      <c r="L4197">
        <v>1</v>
      </c>
      <c r="O4197" t="s">
        <v>1002</v>
      </c>
      <c r="P4197">
        <v>5</v>
      </c>
      <c r="Q4197">
        <v>6</v>
      </c>
    </row>
    <row r="4198" spans="1:17" x14ac:dyDescent="0.25">
      <c r="A4198" s="43">
        <v>4196</v>
      </c>
      <c r="B4198" t="s">
        <v>12521</v>
      </c>
      <c r="C4198" t="s">
        <v>12522</v>
      </c>
      <c r="D4198">
        <v>996877</v>
      </c>
      <c r="E4198">
        <v>130</v>
      </c>
      <c r="F4198">
        <v>61</v>
      </c>
      <c r="G4198">
        <v>109</v>
      </c>
      <c r="J4198">
        <v>1978</v>
      </c>
      <c r="L4198">
        <v>1</v>
      </c>
      <c r="O4198" t="s">
        <v>12523</v>
      </c>
      <c r="P4198">
        <v>5</v>
      </c>
      <c r="Q4198">
        <v>6</v>
      </c>
    </row>
    <row r="4199" spans="1:17" x14ac:dyDescent="0.25">
      <c r="A4199" s="43">
        <v>4197</v>
      </c>
      <c r="B4199" t="s">
        <v>12524</v>
      </c>
      <c r="C4199" t="s">
        <v>12525</v>
      </c>
      <c r="D4199">
        <v>997684</v>
      </c>
      <c r="E4199">
        <v>120</v>
      </c>
      <c r="F4199">
        <v>144</v>
      </c>
      <c r="G4199">
        <v>144</v>
      </c>
      <c r="J4199">
        <v>1957</v>
      </c>
      <c r="K4199">
        <v>2009</v>
      </c>
      <c r="L4199">
        <v>2</v>
      </c>
      <c r="M4199">
        <v>7</v>
      </c>
      <c r="O4199" t="s">
        <v>12526</v>
      </c>
      <c r="P4199">
        <v>5</v>
      </c>
      <c r="Q4199">
        <v>6</v>
      </c>
    </row>
    <row r="4200" spans="1:17" x14ac:dyDescent="0.25">
      <c r="A4200" s="43">
        <v>4198</v>
      </c>
      <c r="B4200" t="s">
        <v>12527</v>
      </c>
      <c r="C4200" t="s">
        <v>6085</v>
      </c>
      <c r="D4200">
        <v>995968</v>
      </c>
      <c r="E4200">
        <v>222</v>
      </c>
      <c r="F4200">
        <v>2971</v>
      </c>
      <c r="H4200">
        <v>2971</v>
      </c>
      <c r="J4200">
        <v>1990</v>
      </c>
      <c r="K4200">
        <v>1999</v>
      </c>
      <c r="L4200">
        <v>1</v>
      </c>
      <c r="O4200" t="s">
        <v>12528</v>
      </c>
      <c r="P4200">
        <v>5</v>
      </c>
      <c r="Q4200">
        <v>6</v>
      </c>
    </row>
    <row r="4201" spans="1:17" x14ac:dyDescent="0.25">
      <c r="A4201" s="43">
        <v>4199</v>
      </c>
      <c r="B4201" t="s">
        <v>12529</v>
      </c>
      <c r="C4201" t="s">
        <v>12530</v>
      </c>
      <c r="D4201">
        <v>997104</v>
      </c>
      <c r="E4201">
        <v>130</v>
      </c>
      <c r="F4201">
        <v>61</v>
      </c>
      <c r="G4201">
        <v>109</v>
      </c>
      <c r="J4201">
        <v>1978</v>
      </c>
      <c r="L4201">
        <v>1</v>
      </c>
      <c r="O4201" t="s">
        <v>12531</v>
      </c>
      <c r="P4201">
        <v>5</v>
      </c>
      <c r="Q4201">
        <v>6</v>
      </c>
    </row>
    <row r="4202" spans="1:17" x14ac:dyDescent="0.25">
      <c r="A4202" s="43">
        <v>4200</v>
      </c>
      <c r="B4202" t="s">
        <v>12532</v>
      </c>
      <c r="C4202" t="s">
        <v>12533</v>
      </c>
      <c r="D4202">
        <v>996201</v>
      </c>
      <c r="E4202">
        <v>120</v>
      </c>
      <c r="F4202">
        <v>148</v>
      </c>
      <c r="G4202">
        <v>148</v>
      </c>
      <c r="J4202">
        <v>1978</v>
      </c>
      <c r="K4202">
        <v>2001</v>
      </c>
      <c r="L4202">
        <v>7</v>
      </c>
      <c r="M4202">
        <v>1</v>
      </c>
      <c r="N4202">
        <v>2</v>
      </c>
      <c r="O4202" t="s">
        <v>12534</v>
      </c>
      <c r="P4202">
        <v>5</v>
      </c>
      <c r="Q4202">
        <v>6</v>
      </c>
    </row>
    <row r="4203" spans="1:17" x14ac:dyDescent="0.25">
      <c r="A4203" s="43">
        <v>4201</v>
      </c>
      <c r="B4203" t="s">
        <v>12535</v>
      </c>
      <c r="C4203" t="s">
        <v>12536</v>
      </c>
      <c r="D4203">
        <v>2702948</v>
      </c>
      <c r="E4203">
        <v>130</v>
      </c>
      <c r="F4203">
        <v>45</v>
      </c>
      <c r="G4203">
        <v>86</v>
      </c>
      <c r="J4203">
        <v>2008</v>
      </c>
      <c r="L4203">
        <v>2</v>
      </c>
      <c r="M4203">
        <v>7</v>
      </c>
      <c r="N4203">
        <v>90</v>
      </c>
      <c r="O4203" t="s">
        <v>12537</v>
      </c>
      <c r="P4203">
        <v>5</v>
      </c>
      <c r="Q4203">
        <v>6</v>
      </c>
    </row>
    <row r="4204" spans="1:17" x14ac:dyDescent="0.25">
      <c r="A4204" s="43">
        <v>4202</v>
      </c>
      <c r="B4204" t="s">
        <v>12538</v>
      </c>
      <c r="C4204" t="s">
        <v>3696</v>
      </c>
      <c r="D4204">
        <v>995716</v>
      </c>
      <c r="E4204">
        <v>320</v>
      </c>
      <c r="F4204">
        <v>857</v>
      </c>
      <c r="H4204">
        <v>857</v>
      </c>
      <c r="J4204">
        <v>1976</v>
      </c>
      <c r="K4204">
        <v>2017</v>
      </c>
      <c r="L4204">
        <v>9</v>
      </c>
      <c r="O4204" t="s">
        <v>12539</v>
      </c>
      <c r="P4204">
        <v>5</v>
      </c>
      <c r="Q4204">
        <v>6</v>
      </c>
    </row>
    <row r="4205" spans="1:17" x14ac:dyDescent="0.25">
      <c r="A4205" s="43">
        <v>4203</v>
      </c>
      <c r="B4205" t="s">
        <v>12540</v>
      </c>
      <c r="C4205" t="s">
        <v>12541</v>
      </c>
      <c r="D4205">
        <v>993685</v>
      </c>
      <c r="E4205">
        <v>120</v>
      </c>
      <c r="F4205">
        <v>141</v>
      </c>
      <c r="G4205">
        <v>141</v>
      </c>
      <c r="J4205">
        <v>1973</v>
      </c>
      <c r="K4205">
        <v>2014</v>
      </c>
      <c r="L4205">
        <v>2</v>
      </c>
      <c r="M4205">
        <v>7</v>
      </c>
      <c r="O4205" t="s">
        <v>12542</v>
      </c>
      <c r="P4205">
        <v>5</v>
      </c>
      <c r="Q4205">
        <v>6</v>
      </c>
    </row>
    <row r="4206" spans="1:17" x14ac:dyDescent="0.25">
      <c r="A4206" s="43">
        <v>4204</v>
      </c>
      <c r="B4206" t="s">
        <v>12543</v>
      </c>
      <c r="C4206" t="s">
        <v>12544</v>
      </c>
      <c r="D4206">
        <v>996748</v>
      </c>
      <c r="E4206">
        <v>130</v>
      </c>
      <c r="F4206">
        <v>61</v>
      </c>
      <c r="G4206">
        <v>109</v>
      </c>
      <c r="J4206">
        <v>1978</v>
      </c>
      <c r="L4206">
        <v>1</v>
      </c>
      <c r="O4206" t="s">
        <v>12545</v>
      </c>
      <c r="P4206">
        <v>5</v>
      </c>
      <c r="Q4206">
        <v>6</v>
      </c>
    </row>
    <row r="4207" spans="1:17" x14ac:dyDescent="0.25">
      <c r="A4207" s="43">
        <v>4205</v>
      </c>
      <c r="B4207" t="s">
        <v>12546</v>
      </c>
      <c r="C4207" t="s">
        <v>12547</v>
      </c>
      <c r="D4207">
        <v>997707</v>
      </c>
      <c r="E4207">
        <v>120</v>
      </c>
      <c r="F4207">
        <v>194</v>
      </c>
      <c r="G4207">
        <v>194</v>
      </c>
      <c r="J4207">
        <v>1957</v>
      </c>
      <c r="K4207">
        <v>1974</v>
      </c>
      <c r="L4207">
        <v>2</v>
      </c>
      <c r="M4207">
        <v>7</v>
      </c>
      <c r="N4207">
        <v>2</v>
      </c>
      <c r="O4207" t="s">
        <v>12548</v>
      </c>
      <c r="P4207">
        <v>5</v>
      </c>
      <c r="Q4207">
        <v>6</v>
      </c>
    </row>
    <row r="4208" spans="1:17" x14ac:dyDescent="0.25">
      <c r="A4208" s="43">
        <v>4206</v>
      </c>
      <c r="B4208" t="s">
        <v>12549</v>
      </c>
      <c r="C4208" t="s">
        <v>12550</v>
      </c>
      <c r="D4208">
        <v>996602</v>
      </c>
      <c r="E4208">
        <v>120</v>
      </c>
      <c r="F4208">
        <v>154</v>
      </c>
      <c r="G4208">
        <v>154</v>
      </c>
      <c r="J4208">
        <v>1978</v>
      </c>
      <c r="L4208">
        <v>7</v>
      </c>
      <c r="M4208">
        <v>1</v>
      </c>
      <c r="O4208" t="s">
        <v>12551</v>
      </c>
      <c r="P4208">
        <v>5</v>
      </c>
      <c r="Q4208">
        <v>6</v>
      </c>
    </row>
    <row r="4209" spans="1:17" x14ac:dyDescent="0.25">
      <c r="A4209" s="43">
        <v>4207</v>
      </c>
      <c r="B4209" t="s">
        <v>12552</v>
      </c>
      <c r="C4209" t="s">
        <v>12553</v>
      </c>
      <c r="D4209">
        <v>997678</v>
      </c>
      <c r="E4209">
        <v>130</v>
      </c>
      <c r="F4209">
        <v>71</v>
      </c>
      <c r="G4209">
        <v>122</v>
      </c>
      <c r="J4209">
        <v>1980</v>
      </c>
      <c r="L4209">
        <v>2</v>
      </c>
      <c r="M4209">
        <v>7</v>
      </c>
      <c r="O4209" t="s">
        <v>12554</v>
      </c>
      <c r="P4209">
        <v>5</v>
      </c>
      <c r="Q4209">
        <v>6</v>
      </c>
    </row>
    <row r="4210" spans="1:17" x14ac:dyDescent="0.25">
      <c r="A4210" s="43">
        <v>4208</v>
      </c>
      <c r="B4210" t="s">
        <v>12555</v>
      </c>
      <c r="C4210" t="s">
        <v>12556</v>
      </c>
      <c r="D4210">
        <v>993826</v>
      </c>
      <c r="E4210">
        <v>120</v>
      </c>
      <c r="F4210">
        <v>127</v>
      </c>
      <c r="G4210">
        <v>109</v>
      </c>
      <c r="J4210">
        <v>1973</v>
      </c>
      <c r="K4210">
        <v>1993</v>
      </c>
      <c r="L4210">
        <v>2</v>
      </c>
      <c r="M4210">
        <v>7</v>
      </c>
      <c r="N4210">
        <v>2</v>
      </c>
      <c r="O4210" t="s">
        <v>12557</v>
      </c>
      <c r="P4210">
        <v>5</v>
      </c>
      <c r="Q4210">
        <v>6</v>
      </c>
    </row>
    <row r="4211" spans="1:17" x14ac:dyDescent="0.25">
      <c r="A4211" s="43">
        <v>4209</v>
      </c>
      <c r="B4211" t="s">
        <v>12558</v>
      </c>
      <c r="C4211" t="s">
        <v>12559</v>
      </c>
      <c r="D4211">
        <v>2702987</v>
      </c>
      <c r="E4211">
        <v>130</v>
      </c>
      <c r="F4211">
        <v>56</v>
      </c>
      <c r="G4211">
        <v>108</v>
      </c>
      <c r="J4211">
        <v>2008</v>
      </c>
      <c r="L4211">
        <v>2</v>
      </c>
      <c r="M4211">
        <v>7</v>
      </c>
      <c r="N4211">
        <v>90</v>
      </c>
      <c r="O4211" t="s">
        <v>12560</v>
      </c>
      <c r="P4211">
        <v>5</v>
      </c>
      <c r="Q4211">
        <v>6</v>
      </c>
    </row>
    <row r="4212" spans="1:17" x14ac:dyDescent="0.25">
      <c r="A4212" s="43">
        <v>4210</v>
      </c>
      <c r="B4212" t="s">
        <v>12561</v>
      </c>
      <c r="C4212" t="s">
        <v>12562</v>
      </c>
      <c r="D4212">
        <v>994769</v>
      </c>
      <c r="E4212">
        <v>120</v>
      </c>
      <c r="F4212">
        <v>133</v>
      </c>
      <c r="G4212">
        <v>133</v>
      </c>
      <c r="J4212">
        <v>1979</v>
      </c>
      <c r="L4212">
        <v>7</v>
      </c>
      <c r="M4212">
        <v>1</v>
      </c>
      <c r="O4212" t="s">
        <v>12563</v>
      </c>
      <c r="P4212">
        <v>5</v>
      </c>
      <c r="Q4212">
        <v>6</v>
      </c>
    </row>
    <row r="4213" spans="1:17" x14ac:dyDescent="0.25">
      <c r="A4213" s="43">
        <v>4211</v>
      </c>
      <c r="B4213" t="s">
        <v>12564</v>
      </c>
      <c r="C4213" t="s">
        <v>12565</v>
      </c>
      <c r="D4213">
        <v>993771</v>
      </c>
      <c r="E4213">
        <v>120</v>
      </c>
      <c r="F4213">
        <v>135</v>
      </c>
      <c r="G4213">
        <v>135</v>
      </c>
      <c r="J4213">
        <v>1973</v>
      </c>
      <c r="L4213">
        <v>2</v>
      </c>
      <c r="M4213">
        <v>7</v>
      </c>
      <c r="N4213">
        <v>90</v>
      </c>
      <c r="O4213" t="s">
        <v>12566</v>
      </c>
      <c r="P4213">
        <v>5</v>
      </c>
      <c r="Q4213">
        <v>6</v>
      </c>
    </row>
    <row r="4214" spans="1:17" x14ac:dyDescent="0.25">
      <c r="A4214" s="43">
        <v>4212</v>
      </c>
      <c r="B4214" t="s">
        <v>12567</v>
      </c>
      <c r="C4214" t="s">
        <v>2553</v>
      </c>
      <c r="D4214">
        <v>995699</v>
      </c>
      <c r="E4214">
        <v>323</v>
      </c>
      <c r="F4214">
        <v>443</v>
      </c>
      <c r="G4214">
        <v>78</v>
      </c>
      <c r="H4214">
        <v>365</v>
      </c>
      <c r="J4214">
        <v>1962</v>
      </c>
      <c r="K4214">
        <v>1967</v>
      </c>
      <c r="L4214">
        <v>2</v>
      </c>
      <c r="M4214">
        <v>7</v>
      </c>
      <c r="O4214" t="s">
        <v>12568</v>
      </c>
      <c r="P4214">
        <v>5</v>
      </c>
      <c r="Q4214">
        <v>6</v>
      </c>
    </row>
    <row r="4215" spans="1:17" x14ac:dyDescent="0.25">
      <c r="A4215" s="43">
        <v>4213</v>
      </c>
      <c r="B4215" t="s">
        <v>12569</v>
      </c>
      <c r="C4215" t="s">
        <v>12570</v>
      </c>
      <c r="D4215">
        <v>996610</v>
      </c>
      <c r="E4215">
        <v>120</v>
      </c>
      <c r="F4215">
        <v>191</v>
      </c>
      <c r="G4215">
        <v>257</v>
      </c>
      <c r="H4215">
        <v>19</v>
      </c>
      <c r="J4215">
        <v>1974</v>
      </c>
      <c r="L4215">
        <v>2</v>
      </c>
      <c r="M4215">
        <v>7</v>
      </c>
      <c r="O4215" t="s">
        <v>12571</v>
      </c>
      <c r="P4215">
        <v>5</v>
      </c>
      <c r="Q4215">
        <v>6</v>
      </c>
    </row>
    <row r="4216" spans="1:17" x14ac:dyDescent="0.25">
      <c r="A4216" s="43">
        <v>4214</v>
      </c>
      <c r="B4216" t="s">
        <v>12572</v>
      </c>
      <c r="C4216" t="s">
        <v>12573</v>
      </c>
      <c r="D4216">
        <v>995823</v>
      </c>
      <c r="E4216">
        <v>120</v>
      </c>
      <c r="F4216">
        <v>154</v>
      </c>
      <c r="G4216">
        <v>154</v>
      </c>
      <c r="J4216">
        <v>1969</v>
      </c>
      <c r="L4216">
        <v>2</v>
      </c>
      <c r="M4216">
        <v>7</v>
      </c>
      <c r="O4216" t="s">
        <v>12574</v>
      </c>
      <c r="P4216">
        <v>5</v>
      </c>
      <c r="Q4216">
        <v>6</v>
      </c>
    </row>
    <row r="4217" spans="1:17" x14ac:dyDescent="0.25">
      <c r="A4217" s="43">
        <v>4215</v>
      </c>
      <c r="B4217" t="s">
        <v>12575</v>
      </c>
      <c r="C4217" t="s">
        <v>12576</v>
      </c>
      <c r="D4217">
        <v>995415</v>
      </c>
      <c r="E4217">
        <v>120</v>
      </c>
      <c r="F4217">
        <v>136</v>
      </c>
      <c r="G4217">
        <v>136</v>
      </c>
      <c r="J4217">
        <v>1973</v>
      </c>
      <c r="L4217">
        <v>2</v>
      </c>
      <c r="M4217">
        <v>7</v>
      </c>
      <c r="O4217" t="s">
        <v>12577</v>
      </c>
      <c r="P4217">
        <v>5</v>
      </c>
      <c r="Q4217">
        <v>6</v>
      </c>
    </row>
    <row r="4218" spans="1:17" x14ac:dyDescent="0.25">
      <c r="A4218" s="43">
        <v>4216</v>
      </c>
      <c r="B4218" t="s">
        <v>12578</v>
      </c>
      <c r="C4218" t="s">
        <v>12579</v>
      </c>
      <c r="D4218">
        <v>995429</v>
      </c>
      <c r="E4218">
        <v>120</v>
      </c>
      <c r="F4218">
        <v>184</v>
      </c>
      <c r="G4218">
        <v>154</v>
      </c>
      <c r="J4218">
        <v>1970</v>
      </c>
      <c r="L4218">
        <v>2</v>
      </c>
      <c r="M4218">
        <v>7</v>
      </c>
      <c r="N4218">
        <v>2</v>
      </c>
      <c r="O4218" t="s">
        <v>12580</v>
      </c>
      <c r="P4218">
        <v>5</v>
      </c>
      <c r="Q4218">
        <v>6</v>
      </c>
    </row>
    <row r="4219" spans="1:17" x14ac:dyDescent="0.25">
      <c r="A4219" s="43">
        <v>4217</v>
      </c>
      <c r="B4219" t="s">
        <v>12581</v>
      </c>
      <c r="C4219" t="s">
        <v>12582</v>
      </c>
      <c r="D4219">
        <v>996539</v>
      </c>
      <c r="E4219">
        <v>320</v>
      </c>
      <c r="F4219">
        <v>7619</v>
      </c>
      <c r="H4219">
        <v>9275</v>
      </c>
      <c r="J4219">
        <v>1987</v>
      </c>
      <c r="L4219">
        <v>1</v>
      </c>
      <c r="O4219" t="s">
        <v>12583</v>
      </c>
      <c r="P4219">
        <v>5</v>
      </c>
      <c r="Q4219">
        <v>6</v>
      </c>
    </row>
    <row r="4220" spans="1:17" x14ac:dyDescent="0.25">
      <c r="A4220" s="43">
        <v>4218</v>
      </c>
      <c r="B4220" t="s">
        <v>12584</v>
      </c>
      <c r="C4220" t="s">
        <v>12585</v>
      </c>
      <c r="D4220">
        <v>996834</v>
      </c>
      <c r="E4220">
        <v>130</v>
      </c>
      <c r="F4220">
        <v>61</v>
      </c>
      <c r="G4220">
        <v>109</v>
      </c>
      <c r="J4220">
        <v>1978</v>
      </c>
      <c r="L4220">
        <v>1</v>
      </c>
      <c r="O4220" t="s">
        <v>12586</v>
      </c>
      <c r="P4220">
        <v>5</v>
      </c>
      <c r="Q4220">
        <v>6</v>
      </c>
    </row>
    <row r="4221" spans="1:17" x14ac:dyDescent="0.25">
      <c r="A4221" s="43">
        <v>4219</v>
      </c>
      <c r="B4221" t="s">
        <v>12587</v>
      </c>
      <c r="C4221" t="s">
        <v>12588</v>
      </c>
      <c r="D4221">
        <v>993971</v>
      </c>
      <c r="E4221">
        <v>120</v>
      </c>
      <c r="F4221">
        <v>148</v>
      </c>
      <c r="G4221">
        <v>148</v>
      </c>
      <c r="J4221">
        <v>1968</v>
      </c>
      <c r="L4221">
        <v>1</v>
      </c>
      <c r="O4221" t="s">
        <v>12589</v>
      </c>
      <c r="P4221">
        <v>5</v>
      </c>
      <c r="Q4221">
        <v>6</v>
      </c>
    </row>
    <row r="4222" spans="1:17" x14ac:dyDescent="0.25">
      <c r="A4222" s="43">
        <v>4220</v>
      </c>
      <c r="B4222" t="s">
        <v>12590</v>
      </c>
      <c r="C4222" t="s">
        <v>12591</v>
      </c>
      <c r="D4222">
        <v>996103</v>
      </c>
      <c r="E4222">
        <v>120</v>
      </c>
      <c r="F4222">
        <v>137</v>
      </c>
      <c r="G4222">
        <v>137</v>
      </c>
      <c r="J4222">
        <v>1970</v>
      </c>
      <c r="L4222">
        <v>2</v>
      </c>
      <c r="M4222">
        <v>7</v>
      </c>
      <c r="N4222">
        <v>2</v>
      </c>
      <c r="O4222" t="s">
        <v>12592</v>
      </c>
      <c r="P4222">
        <v>5</v>
      </c>
      <c r="Q4222">
        <v>6</v>
      </c>
    </row>
    <row r="4223" spans="1:17" x14ac:dyDescent="0.25">
      <c r="A4223" s="43">
        <v>4221</v>
      </c>
      <c r="B4223" t="s">
        <v>12593</v>
      </c>
      <c r="C4223" t="s">
        <v>12594</v>
      </c>
      <c r="D4223">
        <v>996911</v>
      </c>
      <c r="E4223">
        <v>130</v>
      </c>
      <c r="F4223">
        <v>58</v>
      </c>
      <c r="G4223">
        <v>102</v>
      </c>
      <c r="J4223">
        <v>1977</v>
      </c>
      <c r="L4223">
        <v>1</v>
      </c>
      <c r="O4223" t="s">
        <v>12595</v>
      </c>
      <c r="P4223">
        <v>5</v>
      </c>
      <c r="Q4223">
        <v>6</v>
      </c>
    </row>
    <row r="4224" spans="1:17" x14ac:dyDescent="0.25">
      <c r="A4224" s="43">
        <v>4222</v>
      </c>
      <c r="B4224" t="s">
        <v>12596</v>
      </c>
      <c r="C4224" t="s">
        <v>12597</v>
      </c>
      <c r="D4224">
        <v>994450</v>
      </c>
      <c r="E4224">
        <v>130</v>
      </c>
      <c r="F4224">
        <v>129</v>
      </c>
      <c r="G4224">
        <v>129</v>
      </c>
      <c r="J4224">
        <v>1975</v>
      </c>
      <c r="L4224">
        <v>1</v>
      </c>
      <c r="N4224">
        <v>2</v>
      </c>
      <c r="O4224" t="s">
        <v>12598</v>
      </c>
      <c r="P4224">
        <v>5</v>
      </c>
      <c r="Q4224">
        <v>6</v>
      </c>
    </row>
    <row r="4225" spans="1:17" x14ac:dyDescent="0.25">
      <c r="A4225" s="43">
        <v>4223</v>
      </c>
      <c r="B4225" t="s">
        <v>12599</v>
      </c>
      <c r="C4225" t="s">
        <v>12600</v>
      </c>
      <c r="D4225">
        <v>995422</v>
      </c>
      <c r="E4225">
        <v>120</v>
      </c>
      <c r="F4225">
        <v>138</v>
      </c>
      <c r="G4225">
        <v>138</v>
      </c>
      <c r="J4225">
        <v>1970</v>
      </c>
      <c r="K4225">
        <v>1974</v>
      </c>
      <c r="L4225">
        <v>2</v>
      </c>
      <c r="M4225">
        <v>7</v>
      </c>
      <c r="N4225">
        <v>2</v>
      </c>
      <c r="O4225" t="s">
        <v>12601</v>
      </c>
      <c r="P4225">
        <v>5</v>
      </c>
      <c r="Q4225">
        <v>6</v>
      </c>
    </row>
    <row r="4226" spans="1:17" x14ac:dyDescent="0.25">
      <c r="A4226" s="43">
        <v>4224</v>
      </c>
      <c r="B4226" t="s">
        <v>12602</v>
      </c>
      <c r="C4226" t="s">
        <v>12603</v>
      </c>
      <c r="D4226">
        <v>994526</v>
      </c>
      <c r="E4226">
        <v>232</v>
      </c>
      <c r="F4226">
        <v>4</v>
      </c>
      <c r="H4226">
        <v>4</v>
      </c>
      <c r="J4226">
        <v>1974</v>
      </c>
      <c r="L4226">
        <v>9</v>
      </c>
      <c r="O4226" t="s">
        <v>12604</v>
      </c>
      <c r="P4226">
        <v>5</v>
      </c>
      <c r="Q4226">
        <v>6</v>
      </c>
    </row>
    <row r="4227" spans="1:17" x14ac:dyDescent="0.25">
      <c r="A4227" s="43">
        <v>4225</v>
      </c>
      <c r="B4227" t="s">
        <v>12605</v>
      </c>
      <c r="C4227" t="s">
        <v>12606</v>
      </c>
      <c r="D4227">
        <v>2540573</v>
      </c>
      <c r="E4227">
        <v>130</v>
      </c>
      <c r="F4227">
        <v>133</v>
      </c>
      <c r="G4227">
        <v>133</v>
      </c>
      <c r="J4227">
        <v>2000</v>
      </c>
      <c r="L4227">
        <v>1</v>
      </c>
      <c r="N4227">
        <v>2</v>
      </c>
      <c r="O4227" t="s">
        <v>12607</v>
      </c>
      <c r="P4227">
        <v>5</v>
      </c>
      <c r="Q4227">
        <v>6</v>
      </c>
    </row>
    <row r="4228" spans="1:17" x14ac:dyDescent="0.25">
      <c r="A4228" s="43">
        <v>4226</v>
      </c>
      <c r="B4228" t="s">
        <v>12608</v>
      </c>
      <c r="C4228" t="s">
        <v>12609</v>
      </c>
      <c r="D4228">
        <v>995266</v>
      </c>
      <c r="E4228">
        <v>130</v>
      </c>
      <c r="F4228">
        <v>126</v>
      </c>
      <c r="G4228">
        <v>170</v>
      </c>
      <c r="J4228">
        <v>1971</v>
      </c>
      <c r="L4228">
        <v>1</v>
      </c>
      <c r="O4228" t="s">
        <v>12610</v>
      </c>
      <c r="P4228">
        <v>5</v>
      </c>
      <c r="Q4228">
        <v>6</v>
      </c>
    </row>
    <row r="4229" spans="1:17" x14ac:dyDescent="0.25">
      <c r="A4229" s="43">
        <v>4227</v>
      </c>
      <c r="B4229" t="s">
        <v>12611</v>
      </c>
      <c r="C4229" t="s">
        <v>12612</v>
      </c>
      <c r="D4229">
        <v>996264</v>
      </c>
      <c r="E4229">
        <v>120</v>
      </c>
      <c r="F4229">
        <v>215</v>
      </c>
      <c r="G4229">
        <v>215</v>
      </c>
      <c r="J4229">
        <v>1940</v>
      </c>
      <c r="L4229">
        <v>2</v>
      </c>
      <c r="M4229">
        <v>7</v>
      </c>
      <c r="N4229">
        <v>90</v>
      </c>
      <c r="O4229" t="s">
        <v>12613</v>
      </c>
      <c r="P4229">
        <v>5</v>
      </c>
      <c r="Q4229">
        <v>6</v>
      </c>
    </row>
    <row r="4230" spans="1:17" x14ac:dyDescent="0.25">
      <c r="A4230" s="43">
        <v>4228</v>
      </c>
      <c r="B4230" t="s">
        <v>12614</v>
      </c>
      <c r="C4230" t="s">
        <v>12615</v>
      </c>
      <c r="D4230">
        <v>996795</v>
      </c>
      <c r="E4230">
        <v>130</v>
      </c>
      <c r="F4230">
        <v>61</v>
      </c>
      <c r="G4230">
        <v>109</v>
      </c>
      <c r="J4230">
        <v>1978</v>
      </c>
      <c r="L4230">
        <v>1</v>
      </c>
      <c r="O4230" t="s">
        <v>12616</v>
      </c>
      <c r="P4230">
        <v>5</v>
      </c>
      <c r="Q4230">
        <v>6</v>
      </c>
    </row>
    <row r="4231" spans="1:17" x14ac:dyDescent="0.25">
      <c r="A4231" s="43">
        <v>4229</v>
      </c>
      <c r="B4231" t="s">
        <v>12617</v>
      </c>
      <c r="C4231" t="s">
        <v>12618</v>
      </c>
      <c r="D4231">
        <v>996589</v>
      </c>
      <c r="E4231">
        <v>120</v>
      </c>
      <c r="F4231">
        <v>130</v>
      </c>
      <c r="G4231">
        <v>107</v>
      </c>
      <c r="J4231">
        <v>1983</v>
      </c>
      <c r="K4231">
        <v>1994</v>
      </c>
      <c r="L4231">
        <v>7</v>
      </c>
      <c r="M4231">
        <v>1</v>
      </c>
      <c r="N4231">
        <v>2</v>
      </c>
      <c r="O4231" t="s">
        <v>12619</v>
      </c>
      <c r="P4231">
        <v>5</v>
      </c>
      <c r="Q4231">
        <v>6</v>
      </c>
    </row>
    <row r="4232" spans="1:17" x14ac:dyDescent="0.25">
      <c r="A4232" s="43">
        <v>4230</v>
      </c>
      <c r="B4232" t="s">
        <v>12620</v>
      </c>
      <c r="C4232" t="s">
        <v>12621</v>
      </c>
      <c r="D4232">
        <v>996372</v>
      </c>
      <c r="E4232">
        <v>130</v>
      </c>
      <c r="F4232">
        <v>63</v>
      </c>
      <c r="G4232">
        <v>112</v>
      </c>
      <c r="J4232">
        <v>1978</v>
      </c>
      <c r="L4232">
        <v>1</v>
      </c>
      <c r="O4232" t="s">
        <v>12622</v>
      </c>
      <c r="P4232">
        <v>5</v>
      </c>
      <c r="Q4232">
        <v>6</v>
      </c>
    </row>
    <row r="4233" spans="1:17" x14ac:dyDescent="0.25">
      <c r="A4233" s="43">
        <v>4231</v>
      </c>
      <c r="B4233" t="s">
        <v>12623</v>
      </c>
      <c r="C4233" t="s">
        <v>12624</v>
      </c>
      <c r="D4233">
        <v>995666</v>
      </c>
      <c r="E4233">
        <v>120</v>
      </c>
      <c r="F4233">
        <v>84</v>
      </c>
      <c r="G4233">
        <v>84</v>
      </c>
      <c r="J4233">
        <v>1962</v>
      </c>
      <c r="L4233">
        <v>2</v>
      </c>
      <c r="M4233">
        <v>7</v>
      </c>
      <c r="O4233" t="s">
        <v>12625</v>
      </c>
      <c r="P4233">
        <v>5</v>
      </c>
      <c r="Q4233">
        <v>6</v>
      </c>
    </row>
    <row r="4234" spans="1:17" x14ac:dyDescent="0.25">
      <c r="A4234" s="43">
        <v>4232</v>
      </c>
      <c r="B4234" t="s">
        <v>12626</v>
      </c>
      <c r="C4234" t="s">
        <v>12627</v>
      </c>
      <c r="D4234">
        <v>993694</v>
      </c>
      <c r="E4234">
        <v>120</v>
      </c>
      <c r="F4234">
        <v>131</v>
      </c>
      <c r="G4234">
        <v>109</v>
      </c>
      <c r="J4234">
        <v>1973</v>
      </c>
      <c r="K4234">
        <v>1988</v>
      </c>
      <c r="L4234">
        <v>2</v>
      </c>
      <c r="M4234">
        <v>7</v>
      </c>
      <c r="O4234" t="s">
        <v>12628</v>
      </c>
      <c r="P4234">
        <v>5</v>
      </c>
      <c r="Q4234">
        <v>6</v>
      </c>
    </row>
    <row r="4235" spans="1:17" x14ac:dyDescent="0.25">
      <c r="A4235" s="43">
        <v>4233</v>
      </c>
      <c r="B4235" t="s">
        <v>12629</v>
      </c>
      <c r="C4235" t="s">
        <v>12630</v>
      </c>
      <c r="D4235">
        <v>997510</v>
      </c>
      <c r="E4235">
        <v>120</v>
      </c>
      <c r="F4235">
        <v>149</v>
      </c>
      <c r="G4235">
        <v>149</v>
      </c>
      <c r="J4235">
        <v>1961</v>
      </c>
      <c r="K4235">
        <v>1990</v>
      </c>
      <c r="L4235">
        <v>7</v>
      </c>
      <c r="M4235">
        <v>1</v>
      </c>
      <c r="O4235" t="s">
        <v>12631</v>
      </c>
      <c r="P4235">
        <v>5</v>
      </c>
      <c r="Q4235">
        <v>6</v>
      </c>
    </row>
    <row r="4236" spans="1:17" x14ac:dyDescent="0.25">
      <c r="A4236" s="43">
        <v>4234</v>
      </c>
      <c r="B4236" t="s">
        <v>12632</v>
      </c>
      <c r="C4236" t="s">
        <v>12633</v>
      </c>
      <c r="D4236">
        <v>997111</v>
      </c>
      <c r="E4236">
        <v>120</v>
      </c>
      <c r="F4236">
        <v>62</v>
      </c>
      <c r="G4236">
        <v>107</v>
      </c>
      <c r="J4236">
        <v>1949</v>
      </c>
      <c r="L4236">
        <v>2</v>
      </c>
      <c r="M4236">
        <v>3</v>
      </c>
      <c r="O4236" t="s">
        <v>12634</v>
      </c>
      <c r="P4236">
        <v>5</v>
      </c>
      <c r="Q4236">
        <v>6</v>
      </c>
    </row>
    <row r="4237" spans="1:17" x14ac:dyDescent="0.25">
      <c r="A4237" s="43">
        <v>4235</v>
      </c>
      <c r="B4237" t="s">
        <v>12635</v>
      </c>
      <c r="C4237" t="s">
        <v>12636</v>
      </c>
      <c r="D4237">
        <v>995944</v>
      </c>
      <c r="E4237">
        <v>120</v>
      </c>
      <c r="F4237">
        <v>95</v>
      </c>
      <c r="G4237">
        <v>105</v>
      </c>
      <c r="J4237">
        <v>1926</v>
      </c>
      <c r="K4237">
        <v>1982</v>
      </c>
      <c r="L4237">
        <v>7</v>
      </c>
      <c r="M4237">
        <v>1</v>
      </c>
      <c r="O4237" t="s">
        <v>12637</v>
      </c>
      <c r="P4237">
        <v>5</v>
      </c>
      <c r="Q4237">
        <v>6</v>
      </c>
    </row>
    <row r="4238" spans="1:17" x14ac:dyDescent="0.25">
      <c r="A4238" s="43">
        <v>4236</v>
      </c>
      <c r="B4238" t="s">
        <v>12638</v>
      </c>
      <c r="C4238" t="s">
        <v>12639</v>
      </c>
      <c r="D4238">
        <v>996819</v>
      </c>
      <c r="E4238">
        <v>130</v>
      </c>
      <c r="F4238">
        <v>61</v>
      </c>
      <c r="G4238">
        <v>109</v>
      </c>
      <c r="J4238">
        <v>1978</v>
      </c>
      <c r="L4238">
        <v>1</v>
      </c>
      <c r="O4238" t="s">
        <v>12640</v>
      </c>
      <c r="P4238">
        <v>5</v>
      </c>
      <c r="Q4238">
        <v>6</v>
      </c>
    </row>
    <row r="4239" spans="1:17" x14ac:dyDescent="0.25">
      <c r="A4239" s="43">
        <v>4237</v>
      </c>
      <c r="B4239" t="s">
        <v>12641</v>
      </c>
      <c r="C4239" t="s">
        <v>12642</v>
      </c>
      <c r="D4239">
        <v>996373</v>
      </c>
      <c r="E4239">
        <v>120</v>
      </c>
      <c r="F4239">
        <v>145</v>
      </c>
      <c r="G4239">
        <v>145</v>
      </c>
      <c r="J4239">
        <v>1991</v>
      </c>
      <c r="L4239">
        <v>7</v>
      </c>
      <c r="M4239">
        <v>1</v>
      </c>
      <c r="N4239">
        <v>1</v>
      </c>
      <c r="O4239" t="s">
        <v>12643</v>
      </c>
      <c r="P4239">
        <v>5</v>
      </c>
      <c r="Q4239">
        <v>6</v>
      </c>
    </row>
    <row r="4240" spans="1:17" x14ac:dyDescent="0.25">
      <c r="A4240" s="43">
        <v>4238</v>
      </c>
      <c r="B4240" t="s">
        <v>12644</v>
      </c>
      <c r="C4240" t="s">
        <v>12645</v>
      </c>
      <c r="D4240">
        <v>996597</v>
      </c>
      <c r="E4240">
        <v>120</v>
      </c>
      <c r="F4240">
        <v>81</v>
      </c>
      <c r="G4240">
        <v>148</v>
      </c>
      <c r="J4240">
        <v>1932</v>
      </c>
      <c r="L4240">
        <v>2</v>
      </c>
      <c r="M4240">
        <v>7</v>
      </c>
      <c r="O4240" t="s">
        <v>12646</v>
      </c>
      <c r="P4240">
        <v>5</v>
      </c>
      <c r="Q4240">
        <v>6</v>
      </c>
    </row>
    <row r="4241" spans="1:17" x14ac:dyDescent="0.25">
      <c r="A4241" s="43">
        <v>4239</v>
      </c>
      <c r="B4241" t="s">
        <v>12647</v>
      </c>
      <c r="C4241" t="s">
        <v>12648</v>
      </c>
      <c r="D4241">
        <v>2540551</v>
      </c>
      <c r="E4241">
        <v>120</v>
      </c>
      <c r="F4241">
        <v>148</v>
      </c>
      <c r="G4241">
        <v>148</v>
      </c>
      <c r="J4241">
        <v>2002</v>
      </c>
      <c r="L4241">
        <v>1</v>
      </c>
      <c r="N4241">
        <v>90</v>
      </c>
      <c r="O4241" t="s">
        <v>12649</v>
      </c>
      <c r="P4241">
        <v>5</v>
      </c>
      <c r="Q4241">
        <v>6</v>
      </c>
    </row>
    <row r="4242" spans="1:17" x14ac:dyDescent="0.25">
      <c r="A4242" s="43">
        <v>4240</v>
      </c>
      <c r="B4242" t="s">
        <v>12650</v>
      </c>
      <c r="C4242" t="s">
        <v>12651</v>
      </c>
      <c r="D4242">
        <v>997255</v>
      </c>
      <c r="E4242">
        <v>120</v>
      </c>
      <c r="F4242">
        <v>124</v>
      </c>
      <c r="G4242">
        <v>102</v>
      </c>
      <c r="J4242">
        <v>1963</v>
      </c>
      <c r="K4242">
        <v>1998</v>
      </c>
      <c r="L4242">
        <v>2</v>
      </c>
      <c r="M4242">
        <v>7</v>
      </c>
      <c r="O4242" t="s">
        <v>12652</v>
      </c>
      <c r="P4242">
        <v>5</v>
      </c>
      <c r="Q4242">
        <v>6</v>
      </c>
    </row>
    <row r="4243" spans="1:17" x14ac:dyDescent="0.25">
      <c r="A4243" s="43">
        <v>4241</v>
      </c>
      <c r="B4243" t="s">
        <v>12653</v>
      </c>
      <c r="C4243" t="s">
        <v>12654</v>
      </c>
      <c r="D4243">
        <v>997308</v>
      </c>
      <c r="E4243">
        <v>130</v>
      </c>
      <c r="F4243">
        <v>61</v>
      </c>
      <c r="G4243">
        <v>109</v>
      </c>
      <c r="J4243">
        <v>1978</v>
      </c>
      <c r="L4243">
        <v>1</v>
      </c>
      <c r="O4243" t="s">
        <v>12655</v>
      </c>
      <c r="P4243">
        <v>5</v>
      </c>
      <c r="Q4243">
        <v>6</v>
      </c>
    </row>
    <row r="4244" spans="1:17" x14ac:dyDescent="0.25">
      <c r="A4244" s="43">
        <v>4242</v>
      </c>
      <c r="B4244" t="s">
        <v>12656</v>
      </c>
      <c r="C4244" t="s">
        <v>12657</v>
      </c>
      <c r="D4244">
        <v>997384</v>
      </c>
      <c r="E4244">
        <v>120</v>
      </c>
      <c r="F4244">
        <v>135</v>
      </c>
      <c r="G4244">
        <v>135</v>
      </c>
      <c r="J4244">
        <v>1984</v>
      </c>
      <c r="L4244">
        <v>7</v>
      </c>
      <c r="M4244">
        <v>1</v>
      </c>
      <c r="N4244">
        <v>2</v>
      </c>
      <c r="O4244" t="s">
        <v>12658</v>
      </c>
      <c r="P4244">
        <v>5</v>
      </c>
      <c r="Q4244">
        <v>6</v>
      </c>
    </row>
    <row r="4245" spans="1:17" x14ac:dyDescent="0.25">
      <c r="A4245" s="43">
        <v>4243</v>
      </c>
      <c r="B4245" t="s">
        <v>12659</v>
      </c>
      <c r="C4245" t="s">
        <v>12660</v>
      </c>
      <c r="D4245">
        <v>993781</v>
      </c>
      <c r="E4245">
        <v>120</v>
      </c>
      <c r="F4245">
        <v>132</v>
      </c>
      <c r="G4245">
        <v>109</v>
      </c>
      <c r="J4245">
        <v>1973</v>
      </c>
      <c r="L4245">
        <v>2</v>
      </c>
      <c r="M4245">
        <v>7</v>
      </c>
      <c r="O4245" t="s">
        <v>12661</v>
      </c>
      <c r="P4245">
        <v>5</v>
      </c>
      <c r="Q4245">
        <v>6</v>
      </c>
    </row>
    <row r="4246" spans="1:17" x14ac:dyDescent="0.25">
      <c r="A4246" s="43">
        <v>4244</v>
      </c>
      <c r="B4246" t="s">
        <v>12662</v>
      </c>
      <c r="C4246" t="s">
        <v>12663</v>
      </c>
      <c r="D4246">
        <v>994695</v>
      </c>
      <c r="E4246">
        <v>130</v>
      </c>
      <c r="F4246">
        <v>76</v>
      </c>
      <c r="G4246">
        <v>76</v>
      </c>
      <c r="J4246">
        <v>1993</v>
      </c>
      <c r="L4246">
        <v>1</v>
      </c>
      <c r="O4246" t="s">
        <v>12664</v>
      </c>
      <c r="P4246">
        <v>5</v>
      </c>
      <c r="Q4246">
        <v>6</v>
      </c>
    </row>
    <row r="4247" spans="1:17" x14ac:dyDescent="0.25">
      <c r="A4247" s="43">
        <v>4245</v>
      </c>
      <c r="B4247" t="s">
        <v>12665</v>
      </c>
      <c r="C4247" t="s">
        <v>12666</v>
      </c>
      <c r="D4247">
        <v>994905</v>
      </c>
      <c r="E4247">
        <v>120</v>
      </c>
      <c r="F4247">
        <v>168</v>
      </c>
      <c r="G4247">
        <v>168</v>
      </c>
      <c r="J4247">
        <v>1969</v>
      </c>
      <c r="L4247">
        <v>2</v>
      </c>
      <c r="M4247">
        <v>7</v>
      </c>
      <c r="O4247" t="s">
        <v>12667</v>
      </c>
      <c r="P4247">
        <v>5</v>
      </c>
      <c r="Q4247">
        <v>6</v>
      </c>
    </row>
    <row r="4248" spans="1:17" x14ac:dyDescent="0.25">
      <c r="A4248" s="43">
        <v>4246</v>
      </c>
      <c r="B4248" t="s">
        <v>12668</v>
      </c>
      <c r="C4248" t="s">
        <v>12669</v>
      </c>
      <c r="D4248">
        <v>100098576</v>
      </c>
      <c r="E4248">
        <v>131</v>
      </c>
      <c r="F4248">
        <v>120</v>
      </c>
      <c r="G4248">
        <v>120</v>
      </c>
      <c r="J4248">
        <v>2017</v>
      </c>
      <c r="L4248">
        <v>1</v>
      </c>
      <c r="O4248" t="s">
        <v>12670</v>
      </c>
      <c r="P4248">
        <v>5</v>
      </c>
      <c r="Q4248">
        <v>6</v>
      </c>
    </row>
    <row r="4249" spans="1:17" x14ac:dyDescent="0.25">
      <c r="A4249" s="43">
        <v>4247</v>
      </c>
      <c r="B4249" t="s">
        <v>12671</v>
      </c>
      <c r="C4249" t="s">
        <v>12672</v>
      </c>
      <c r="D4249">
        <v>995760</v>
      </c>
      <c r="E4249">
        <v>120</v>
      </c>
      <c r="F4249">
        <v>136</v>
      </c>
      <c r="G4249">
        <v>112</v>
      </c>
      <c r="J4249">
        <v>1963</v>
      </c>
      <c r="L4249">
        <v>2</v>
      </c>
      <c r="M4249">
        <v>3</v>
      </c>
      <c r="O4249" t="s">
        <v>12673</v>
      </c>
      <c r="P4249">
        <v>5</v>
      </c>
      <c r="Q4249">
        <v>6</v>
      </c>
    </row>
    <row r="4250" spans="1:17" x14ac:dyDescent="0.25">
      <c r="A4250" s="43">
        <v>4248</v>
      </c>
      <c r="B4250" t="s">
        <v>12674</v>
      </c>
      <c r="C4250" t="s">
        <v>12675</v>
      </c>
      <c r="D4250">
        <v>997380</v>
      </c>
      <c r="E4250">
        <v>120</v>
      </c>
      <c r="F4250">
        <v>134</v>
      </c>
      <c r="G4250">
        <v>134</v>
      </c>
      <c r="J4250">
        <v>1976</v>
      </c>
      <c r="L4250">
        <v>5</v>
      </c>
      <c r="M4250">
        <v>1</v>
      </c>
      <c r="O4250" t="s">
        <v>12676</v>
      </c>
      <c r="P4250">
        <v>5</v>
      </c>
      <c r="Q4250">
        <v>6</v>
      </c>
    </row>
    <row r="4251" spans="1:17" x14ac:dyDescent="0.25">
      <c r="A4251" s="43">
        <v>4249</v>
      </c>
      <c r="B4251" t="s">
        <v>12677</v>
      </c>
      <c r="C4251" t="s">
        <v>12678</v>
      </c>
      <c r="D4251">
        <v>995927</v>
      </c>
      <c r="E4251">
        <v>140</v>
      </c>
      <c r="F4251">
        <v>1641</v>
      </c>
      <c r="G4251">
        <v>1578</v>
      </c>
      <c r="J4251">
        <v>1966</v>
      </c>
      <c r="L4251">
        <v>1</v>
      </c>
      <c r="O4251" t="s">
        <v>12679</v>
      </c>
      <c r="P4251">
        <v>5</v>
      </c>
      <c r="Q4251">
        <v>6</v>
      </c>
    </row>
    <row r="4252" spans="1:17" x14ac:dyDescent="0.25">
      <c r="A4252" s="43">
        <v>4250</v>
      </c>
      <c r="B4252" t="s">
        <v>12680</v>
      </c>
      <c r="C4252" t="s">
        <v>12681</v>
      </c>
      <c r="D4252">
        <v>996977</v>
      </c>
      <c r="E4252">
        <v>120</v>
      </c>
      <c r="F4252">
        <v>117</v>
      </c>
      <c r="G4252">
        <v>117</v>
      </c>
      <c r="J4252">
        <v>1961</v>
      </c>
      <c r="L4252">
        <v>2</v>
      </c>
      <c r="M4252">
        <v>7</v>
      </c>
      <c r="N4252">
        <v>2</v>
      </c>
      <c r="O4252" t="s">
        <v>12682</v>
      </c>
      <c r="P4252">
        <v>5</v>
      </c>
      <c r="Q4252">
        <v>6</v>
      </c>
    </row>
    <row r="4253" spans="1:17" x14ac:dyDescent="0.25">
      <c r="A4253" s="43">
        <v>4251</v>
      </c>
      <c r="B4253" t="s">
        <v>12683</v>
      </c>
      <c r="C4253" t="s">
        <v>12684</v>
      </c>
      <c r="D4253">
        <v>994704</v>
      </c>
      <c r="E4253">
        <v>130</v>
      </c>
      <c r="F4253">
        <v>107</v>
      </c>
      <c r="G4253">
        <v>107</v>
      </c>
      <c r="J4253">
        <v>1969</v>
      </c>
      <c r="L4253">
        <v>1</v>
      </c>
      <c r="O4253" t="s">
        <v>12685</v>
      </c>
      <c r="P4253">
        <v>5</v>
      </c>
      <c r="Q4253">
        <v>6</v>
      </c>
    </row>
    <row r="4254" spans="1:17" x14ac:dyDescent="0.25">
      <c r="A4254" s="43">
        <v>4252</v>
      </c>
      <c r="B4254" t="s">
        <v>12686</v>
      </c>
      <c r="C4254" t="s">
        <v>12687</v>
      </c>
      <c r="D4254">
        <v>995848</v>
      </c>
      <c r="E4254">
        <v>130</v>
      </c>
      <c r="F4254">
        <v>125</v>
      </c>
      <c r="G4254">
        <v>107</v>
      </c>
      <c r="J4254">
        <v>1970</v>
      </c>
      <c r="K4254">
        <v>1985</v>
      </c>
      <c r="L4254">
        <v>1</v>
      </c>
      <c r="O4254" t="s">
        <v>12688</v>
      </c>
      <c r="P4254">
        <v>5</v>
      </c>
      <c r="Q4254">
        <v>6</v>
      </c>
    </row>
    <row r="4255" spans="1:17" x14ac:dyDescent="0.25">
      <c r="A4255" s="43">
        <v>4253</v>
      </c>
      <c r="B4255" t="s">
        <v>12689</v>
      </c>
      <c r="C4255" t="s">
        <v>12690</v>
      </c>
      <c r="D4255">
        <v>2691224</v>
      </c>
      <c r="E4255">
        <v>130</v>
      </c>
      <c r="F4255">
        <v>62</v>
      </c>
      <c r="G4255">
        <v>119</v>
      </c>
      <c r="J4255">
        <v>2008</v>
      </c>
      <c r="L4255">
        <v>2</v>
      </c>
      <c r="M4255">
        <v>7</v>
      </c>
      <c r="N4255">
        <v>90</v>
      </c>
      <c r="O4255" t="s">
        <v>12691</v>
      </c>
      <c r="P4255">
        <v>5</v>
      </c>
      <c r="Q4255">
        <v>6</v>
      </c>
    </row>
    <row r="4256" spans="1:17" x14ac:dyDescent="0.25">
      <c r="A4256" s="43">
        <v>4254</v>
      </c>
      <c r="B4256" t="s">
        <v>12692</v>
      </c>
      <c r="C4256" t="s">
        <v>12693</v>
      </c>
      <c r="D4256">
        <v>995248</v>
      </c>
      <c r="E4256">
        <v>130</v>
      </c>
      <c r="F4256">
        <v>126</v>
      </c>
      <c r="G4256">
        <v>170</v>
      </c>
      <c r="J4256">
        <v>1971</v>
      </c>
      <c r="L4256">
        <v>1</v>
      </c>
      <c r="O4256" t="s">
        <v>12694</v>
      </c>
      <c r="P4256">
        <v>5</v>
      </c>
      <c r="Q4256">
        <v>6</v>
      </c>
    </row>
    <row r="4257" spans="1:17" x14ac:dyDescent="0.25">
      <c r="A4257" s="43">
        <v>4255</v>
      </c>
      <c r="B4257" t="s">
        <v>12695</v>
      </c>
      <c r="C4257" t="s">
        <v>12696</v>
      </c>
      <c r="D4257">
        <v>100133765</v>
      </c>
      <c r="E4257">
        <v>131</v>
      </c>
      <c r="F4257">
        <v>113</v>
      </c>
      <c r="G4257">
        <v>113</v>
      </c>
      <c r="J4257">
        <v>2019</v>
      </c>
      <c r="L4257">
        <v>2</v>
      </c>
      <c r="M4257">
        <v>7</v>
      </c>
      <c r="O4257" t="s">
        <v>12697</v>
      </c>
      <c r="P4257">
        <v>5</v>
      </c>
      <c r="Q4257">
        <v>6</v>
      </c>
    </row>
    <row r="4258" spans="1:17" x14ac:dyDescent="0.25">
      <c r="A4258" s="43">
        <v>4256</v>
      </c>
      <c r="B4258" t="s">
        <v>12698</v>
      </c>
      <c r="C4258" t="s">
        <v>12699</v>
      </c>
      <c r="D4258">
        <v>994901</v>
      </c>
      <c r="E4258">
        <v>130</v>
      </c>
      <c r="F4258">
        <v>117</v>
      </c>
      <c r="G4258">
        <v>117</v>
      </c>
      <c r="J4258">
        <v>1975</v>
      </c>
      <c r="L4258">
        <v>1</v>
      </c>
      <c r="N4258">
        <v>0</v>
      </c>
      <c r="O4258" t="s">
        <v>12700</v>
      </c>
      <c r="P4258">
        <v>5</v>
      </c>
      <c r="Q4258">
        <v>6</v>
      </c>
    </row>
    <row r="4259" spans="1:17" x14ac:dyDescent="0.25">
      <c r="A4259" s="43">
        <v>4257</v>
      </c>
      <c r="B4259" t="s">
        <v>12701</v>
      </c>
      <c r="C4259" t="s">
        <v>12702</v>
      </c>
      <c r="D4259">
        <v>997495</v>
      </c>
      <c r="E4259">
        <v>120</v>
      </c>
      <c r="F4259">
        <v>241</v>
      </c>
      <c r="G4259">
        <v>206</v>
      </c>
      <c r="J4259">
        <v>2016</v>
      </c>
      <c r="L4259">
        <v>2</v>
      </c>
      <c r="M4259">
        <v>7</v>
      </c>
      <c r="O4259" t="s">
        <v>12703</v>
      </c>
      <c r="P4259">
        <v>5</v>
      </c>
      <c r="Q4259">
        <v>6</v>
      </c>
    </row>
    <row r="4260" spans="1:17" x14ac:dyDescent="0.25">
      <c r="A4260" s="43">
        <v>4258</v>
      </c>
      <c r="B4260" t="s">
        <v>12704</v>
      </c>
      <c r="C4260" t="s">
        <v>12705</v>
      </c>
      <c r="D4260">
        <v>997117</v>
      </c>
      <c r="E4260">
        <v>130</v>
      </c>
      <c r="F4260">
        <v>61</v>
      </c>
      <c r="G4260">
        <v>109</v>
      </c>
      <c r="J4260">
        <v>1978</v>
      </c>
      <c r="L4260">
        <v>1</v>
      </c>
      <c r="O4260" t="s">
        <v>12706</v>
      </c>
      <c r="P4260">
        <v>5</v>
      </c>
      <c r="Q4260">
        <v>6</v>
      </c>
    </row>
    <row r="4261" spans="1:17" x14ac:dyDescent="0.25">
      <c r="A4261" s="43">
        <v>4259</v>
      </c>
      <c r="B4261" t="s">
        <v>12707</v>
      </c>
      <c r="C4261" t="s">
        <v>12708</v>
      </c>
      <c r="D4261">
        <v>994795</v>
      </c>
      <c r="E4261">
        <v>130</v>
      </c>
      <c r="F4261">
        <v>113</v>
      </c>
      <c r="G4261">
        <v>113</v>
      </c>
      <c r="J4261">
        <v>1975</v>
      </c>
      <c r="L4261">
        <v>1</v>
      </c>
      <c r="O4261" t="s">
        <v>12709</v>
      </c>
      <c r="P4261">
        <v>5</v>
      </c>
      <c r="Q4261">
        <v>6</v>
      </c>
    </row>
    <row r="4262" spans="1:17" x14ac:dyDescent="0.25">
      <c r="A4262" s="43">
        <v>4260</v>
      </c>
      <c r="B4262" t="s">
        <v>12710</v>
      </c>
      <c r="C4262" t="s">
        <v>12711</v>
      </c>
      <c r="D4262">
        <v>994950</v>
      </c>
      <c r="E4262">
        <v>130</v>
      </c>
      <c r="F4262">
        <v>75</v>
      </c>
      <c r="G4262">
        <v>125</v>
      </c>
      <c r="J4262">
        <v>1975</v>
      </c>
      <c r="L4262">
        <v>7</v>
      </c>
      <c r="M4262">
        <v>1</v>
      </c>
      <c r="O4262" t="s">
        <v>12712</v>
      </c>
      <c r="P4262">
        <v>5</v>
      </c>
      <c r="Q4262">
        <v>6</v>
      </c>
    </row>
    <row r="4263" spans="1:17" x14ac:dyDescent="0.25">
      <c r="A4263" s="43">
        <v>4261</v>
      </c>
      <c r="B4263" t="s">
        <v>12713</v>
      </c>
      <c r="C4263" t="s">
        <v>12714</v>
      </c>
      <c r="D4263">
        <v>997226</v>
      </c>
      <c r="E4263">
        <v>130</v>
      </c>
      <c r="F4263">
        <v>61</v>
      </c>
      <c r="G4263">
        <v>110</v>
      </c>
      <c r="J4263">
        <v>1966</v>
      </c>
      <c r="L4263">
        <v>1</v>
      </c>
      <c r="O4263" t="s">
        <v>12715</v>
      </c>
      <c r="P4263">
        <v>5</v>
      </c>
      <c r="Q4263">
        <v>6</v>
      </c>
    </row>
    <row r="4264" spans="1:17" x14ac:dyDescent="0.25">
      <c r="A4264" s="43">
        <v>4262</v>
      </c>
      <c r="B4264" t="s">
        <v>12716</v>
      </c>
      <c r="C4264" t="s">
        <v>12717</v>
      </c>
      <c r="D4264">
        <v>994157</v>
      </c>
      <c r="E4264">
        <v>130</v>
      </c>
      <c r="F4264">
        <v>107</v>
      </c>
      <c r="G4264">
        <v>107</v>
      </c>
      <c r="J4264">
        <v>1967</v>
      </c>
      <c r="K4264">
        <v>1983</v>
      </c>
      <c r="L4264">
        <v>1</v>
      </c>
      <c r="O4264" t="s">
        <v>12718</v>
      </c>
      <c r="P4264">
        <v>5</v>
      </c>
      <c r="Q4264">
        <v>6</v>
      </c>
    </row>
    <row r="4265" spans="1:17" x14ac:dyDescent="0.25">
      <c r="A4265" s="43">
        <v>4263</v>
      </c>
      <c r="B4265" t="s">
        <v>12719</v>
      </c>
      <c r="C4265" t="s">
        <v>12720</v>
      </c>
      <c r="D4265">
        <v>996186</v>
      </c>
      <c r="E4265">
        <v>120</v>
      </c>
      <c r="F4265">
        <v>139</v>
      </c>
      <c r="G4265">
        <v>182</v>
      </c>
      <c r="J4265">
        <v>1969</v>
      </c>
      <c r="K4265">
        <v>1982</v>
      </c>
      <c r="L4265">
        <v>2</v>
      </c>
      <c r="M4265">
        <v>7</v>
      </c>
      <c r="O4265" t="s">
        <v>12721</v>
      </c>
      <c r="P4265">
        <v>5</v>
      </c>
      <c r="Q4265">
        <v>6</v>
      </c>
    </row>
    <row r="4266" spans="1:17" x14ac:dyDescent="0.25">
      <c r="A4266" s="43">
        <v>4264</v>
      </c>
      <c r="B4266" t="s">
        <v>12722</v>
      </c>
      <c r="C4266" t="s">
        <v>12723</v>
      </c>
      <c r="D4266">
        <v>996667</v>
      </c>
      <c r="E4266">
        <v>130</v>
      </c>
      <c r="F4266">
        <v>58</v>
      </c>
      <c r="G4266">
        <v>102</v>
      </c>
      <c r="J4266">
        <v>1977</v>
      </c>
      <c r="L4266">
        <v>1</v>
      </c>
      <c r="O4266" t="s">
        <v>12724</v>
      </c>
      <c r="P4266">
        <v>5</v>
      </c>
      <c r="Q4266">
        <v>6</v>
      </c>
    </row>
    <row r="4267" spans="1:17" x14ac:dyDescent="0.25">
      <c r="A4267" s="43">
        <v>4265</v>
      </c>
      <c r="B4267" t="s">
        <v>12725</v>
      </c>
      <c r="C4267" t="s">
        <v>12726</v>
      </c>
      <c r="D4267">
        <v>2540586</v>
      </c>
      <c r="E4267">
        <v>130</v>
      </c>
      <c r="F4267">
        <v>118</v>
      </c>
      <c r="G4267">
        <v>118</v>
      </c>
      <c r="J4267">
        <v>2000</v>
      </c>
      <c r="L4267">
        <v>1</v>
      </c>
      <c r="O4267" t="s">
        <v>12727</v>
      </c>
      <c r="P4267">
        <v>5</v>
      </c>
      <c r="Q4267">
        <v>6</v>
      </c>
    </row>
    <row r="4268" spans="1:17" x14ac:dyDescent="0.25">
      <c r="A4268" s="43">
        <v>4266</v>
      </c>
      <c r="B4268" t="s">
        <v>12728</v>
      </c>
      <c r="C4268" t="s">
        <v>12729</v>
      </c>
      <c r="D4268">
        <v>996024</v>
      </c>
      <c r="E4268">
        <v>323</v>
      </c>
      <c r="F4268">
        <v>300</v>
      </c>
      <c r="H4268">
        <v>300</v>
      </c>
      <c r="J4268">
        <v>2001</v>
      </c>
      <c r="L4268">
        <v>9</v>
      </c>
      <c r="O4268" t="s">
        <v>12730</v>
      </c>
      <c r="P4268">
        <v>5</v>
      </c>
      <c r="Q4268">
        <v>6</v>
      </c>
    </row>
    <row r="4269" spans="1:17" x14ac:dyDescent="0.25">
      <c r="A4269" s="43">
        <v>4267</v>
      </c>
      <c r="B4269" t="s">
        <v>12731</v>
      </c>
      <c r="C4269" t="s">
        <v>12732</v>
      </c>
      <c r="D4269">
        <v>995153</v>
      </c>
      <c r="E4269">
        <v>120</v>
      </c>
      <c r="F4269">
        <v>181</v>
      </c>
      <c r="G4269">
        <v>181</v>
      </c>
      <c r="J4269">
        <v>1975</v>
      </c>
      <c r="L4269">
        <v>2</v>
      </c>
      <c r="M4269">
        <v>7</v>
      </c>
      <c r="N4269">
        <v>2</v>
      </c>
      <c r="O4269" t="s">
        <v>12733</v>
      </c>
      <c r="P4269">
        <v>5</v>
      </c>
      <c r="Q4269">
        <v>6</v>
      </c>
    </row>
    <row r="4270" spans="1:17" x14ac:dyDescent="0.25">
      <c r="A4270" s="43">
        <v>4268</v>
      </c>
      <c r="B4270" t="s">
        <v>12734</v>
      </c>
      <c r="C4270" t="s">
        <v>8258</v>
      </c>
      <c r="D4270">
        <v>996412</v>
      </c>
      <c r="E4270">
        <v>233</v>
      </c>
      <c r="F4270">
        <v>150</v>
      </c>
      <c r="H4270">
        <v>150</v>
      </c>
      <c r="J4270">
        <v>1975</v>
      </c>
      <c r="L4270">
        <v>9</v>
      </c>
      <c r="O4270" t="s">
        <v>12735</v>
      </c>
      <c r="P4270">
        <v>5</v>
      </c>
      <c r="Q4270">
        <v>6</v>
      </c>
    </row>
    <row r="4271" spans="1:17" x14ac:dyDescent="0.25">
      <c r="A4271" s="43">
        <v>4269</v>
      </c>
      <c r="B4271" t="s">
        <v>12736</v>
      </c>
      <c r="C4271" t="s">
        <v>12737</v>
      </c>
      <c r="D4271">
        <v>996496</v>
      </c>
      <c r="E4271">
        <v>120</v>
      </c>
      <c r="F4271">
        <v>117</v>
      </c>
      <c r="G4271">
        <v>215</v>
      </c>
      <c r="J4271">
        <v>1962</v>
      </c>
      <c r="K4271">
        <v>1979</v>
      </c>
      <c r="L4271">
        <v>2</v>
      </c>
      <c r="M4271">
        <v>7</v>
      </c>
      <c r="O4271" t="s">
        <v>12738</v>
      </c>
      <c r="P4271">
        <v>5</v>
      </c>
      <c r="Q4271">
        <v>6</v>
      </c>
    </row>
    <row r="4272" spans="1:17" x14ac:dyDescent="0.25">
      <c r="A4272" s="43">
        <v>4270</v>
      </c>
      <c r="B4272" t="s">
        <v>12739</v>
      </c>
      <c r="C4272" t="s">
        <v>12740</v>
      </c>
      <c r="D4272">
        <v>994753</v>
      </c>
      <c r="E4272">
        <v>130</v>
      </c>
      <c r="F4272">
        <v>63</v>
      </c>
      <c r="G4272">
        <v>124</v>
      </c>
      <c r="J4272">
        <v>1993</v>
      </c>
      <c r="L4272">
        <v>1</v>
      </c>
      <c r="O4272" t="s">
        <v>12741</v>
      </c>
      <c r="P4272">
        <v>5</v>
      </c>
      <c r="Q4272">
        <v>6</v>
      </c>
    </row>
    <row r="4273" spans="1:17" x14ac:dyDescent="0.25">
      <c r="A4273" s="43">
        <v>4271</v>
      </c>
      <c r="B4273" t="s">
        <v>12742</v>
      </c>
      <c r="C4273" t="s">
        <v>12743</v>
      </c>
      <c r="D4273">
        <v>997402</v>
      </c>
      <c r="E4273">
        <v>120</v>
      </c>
      <c r="F4273">
        <v>135</v>
      </c>
      <c r="G4273">
        <v>135</v>
      </c>
      <c r="J4273">
        <v>1967</v>
      </c>
      <c r="L4273">
        <v>2</v>
      </c>
      <c r="M4273">
        <v>7</v>
      </c>
      <c r="O4273" t="s">
        <v>12744</v>
      </c>
      <c r="P4273">
        <v>5</v>
      </c>
      <c r="Q4273">
        <v>6</v>
      </c>
    </row>
    <row r="4274" spans="1:17" x14ac:dyDescent="0.25">
      <c r="A4274" s="43">
        <v>4272</v>
      </c>
      <c r="B4274" t="s">
        <v>12745</v>
      </c>
      <c r="C4274" t="s">
        <v>3536</v>
      </c>
      <c r="D4274">
        <v>996112</v>
      </c>
      <c r="E4274">
        <v>590</v>
      </c>
      <c r="F4274">
        <v>20</v>
      </c>
      <c r="H4274">
        <v>20</v>
      </c>
      <c r="J4274">
        <v>1985</v>
      </c>
      <c r="L4274">
        <v>9</v>
      </c>
      <c r="O4274" t="s">
        <v>12746</v>
      </c>
      <c r="P4274">
        <v>5</v>
      </c>
      <c r="Q4274">
        <v>6</v>
      </c>
    </row>
    <row r="4275" spans="1:17" x14ac:dyDescent="0.25">
      <c r="A4275" s="43">
        <v>4273</v>
      </c>
      <c r="B4275" t="s">
        <v>12747</v>
      </c>
      <c r="C4275" t="s">
        <v>12748</v>
      </c>
      <c r="D4275">
        <v>994521</v>
      </c>
      <c r="E4275">
        <v>130</v>
      </c>
      <c r="F4275">
        <v>167</v>
      </c>
      <c r="G4275">
        <v>167</v>
      </c>
      <c r="J4275">
        <v>1967</v>
      </c>
      <c r="K4275">
        <v>1988</v>
      </c>
      <c r="L4275">
        <v>1</v>
      </c>
      <c r="O4275" t="s">
        <v>12749</v>
      </c>
      <c r="P4275">
        <v>5</v>
      </c>
      <c r="Q4275">
        <v>6</v>
      </c>
    </row>
    <row r="4276" spans="1:17" x14ac:dyDescent="0.25">
      <c r="A4276" s="43">
        <v>4274</v>
      </c>
      <c r="B4276" t="s">
        <v>12750</v>
      </c>
      <c r="C4276" t="s">
        <v>12751</v>
      </c>
      <c r="D4276">
        <v>994154</v>
      </c>
      <c r="E4276">
        <v>130</v>
      </c>
      <c r="F4276">
        <v>122</v>
      </c>
      <c r="G4276">
        <v>107</v>
      </c>
      <c r="J4276">
        <v>1967</v>
      </c>
      <c r="K4276">
        <v>1983</v>
      </c>
      <c r="L4276">
        <v>1</v>
      </c>
      <c r="O4276" t="s">
        <v>12752</v>
      </c>
      <c r="P4276">
        <v>5</v>
      </c>
      <c r="Q4276">
        <v>6</v>
      </c>
    </row>
    <row r="4277" spans="1:17" x14ac:dyDescent="0.25">
      <c r="A4277" s="43">
        <v>4275</v>
      </c>
      <c r="B4277" t="s">
        <v>12753</v>
      </c>
      <c r="C4277" t="s">
        <v>12754</v>
      </c>
      <c r="D4277">
        <v>993878</v>
      </c>
      <c r="E4277">
        <v>120</v>
      </c>
      <c r="F4277">
        <v>172</v>
      </c>
      <c r="G4277">
        <v>145</v>
      </c>
      <c r="J4277">
        <v>1974</v>
      </c>
      <c r="K4277">
        <v>1989</v>
      </c>
      <c r="L4277">
        <v>1</v>
      </c>
      <c r="O4277" t="s">
        <v>12755</v>
      </c>
      <c r="P4277">
        <v>5</v>
      </c>
      <c r="Q4277">
        <v>6</v>
      </c>
    </row>
    <row r="4278" spans="1:17" x14ac:dyDescent="0.25">
      <c r="A4278" s="43">
        <v>4276</v>
      </c>
      <c r="B4278" t="s">
        <v>12756</v>
      </c>
      <c r="C4278" t="s">
        <v>12757</v>
      </c>
      <c r="D4278">
        <v>994429</v>
      </c>
      <c r="E4278">
        <v>120</v>
      </c>
      <c r="F4278">
        <v>152</v>
      </c>
      <c r="G4278">
        <v>152</v>
      </c>
      <c r="J4278">
        <v>1970</v>
      </c>
      <c r="K4278">
        <v>1997</v>
      </c>
      <c r="L4278">
        <v>2</v>
      </c>
      <c r="M4278">
        <v>7</v>
      </c>
      <c r="O4278" t="s">
        <v>12758</v>
      </c>
      <c r="P4278">
        <v>5</v>
      </c>
      <c r="Q4278">
        <v>6</v>
      </c>
    </row>
    <row r="4279" spans="1:17" x14ac:dyDescent="0.25">
      <c r="A4279" s="43">
        <v>4277</v>
      </c>
      <c r="B4279" t="s">
        <v>12759</v>
      </c>
      <c r="C4279" t="s">
        <v>12760</v>
      </c>
      <c r="D4279">
        <v>997410</v>
      </c>
      <c r="E4279">
        <v>120</v>
      </c>
      <c r="F4279">
        <v>180</v>
      </c>
      <c r="G4279">
        <v>180</v>
      </c>
      <c r="J4279">
        <v>1974</v>
      </c>
      <c r="K4279">
        <v>1976</v>
      </c>
      <c r="L4279">
        <v>7</v>
      </c>
      <c r="M4279">
        <v>1</v>
      </c>
      <c r="N4279">
        <v>2</v>
      </c>
      <c r="O4279" t="s">
        <v>12761</v>
      </c>
      <c r="P4279">
        <v>5</v>
      </c>
      <c r="Q4279">
        <v>6</v>
      </c>
    </row>
    <row r="4280" spans="1:17" x14ac:dyDescent="0.25">
      <c r="A4280" s="43">
        <v>4278</v>
      </c>
      <c r="B4280" t="s">
        <v>12762</v>
      </c>
      <c r="C4280" t="s">
        <v>12763</v>
      </c>
      <c r="D4280">
        <v>100089007</v>
      </c>
      <c r="E4280">
        <v>130</v>
      </c>
      <c r="F4280">
        <v>115</v>
      </c>
      <c r="G4280">
        <v>115</v>
      </c>
      <c r="J4280">
        <v>2015</v>
      </c>
      <c r="L4280">
        <v>1</v>
      </c>
      <c r="O4280" t="s">
        <v>12764</v>
      </c>
      <c r="P4280">
        <v>5</v>
      </c>
      <c r="Q4280">
        <v>6</v>
      </c>
    </row>
    <row r="4281" spans="1:17" x14ac:dyDescent="0.25">
      <c r="A4281" s="43">
        <v>4279</v>
      </c>
      <c r="B4281" t="s">
        <v>12765</v>
      </c>
      <c r="C4281" t="s">
        <v>12766</v>
      </c>
      <c r="D4281">
        <v>994181</v>
      </c>
      <c r="E4281">
        <v>120</v>
      </c>
      <c r="F4281">
        <v>148</v>
      </c>
      <c r="G4281">
        <v>148</v>
      </c>
      <c r="J4281">
        <v>1974</v>
      </c>
      <c r="L4281">
        <v>1</v>
      </c>
      <c r="O4281" t="s">
        <v>12767</v>
      </c>
      <c r="P4281">
        <v>5</v>
      </c>
      <c r="Q4281">
        <v>6</v>
      </c>
    </row>
    <row r="4282" spans="1:17" x14ac:dyDescent="0.25">
      <c r="A4282" s="43">
        <v>4280</v>
      </c>
      <c r="B4282" t="s">
        <v>12768</v>
      </c>
      <c r="C4282" t="s">
        <v>12769</v>
      </c>
      <c r="D4282">
        <v>996954</v>
      </c>
      <c r="E4282">
        <v>130</v>
      </c>
      <c r="F4282">
        <v>61</v>
      </c>
      <c r="G4282">
        <v>109</v>
      </c>
      <c r="J4282">
        <v>1978</v>
      </c>
      <c r="L4282">
        <v>1</v>
      </c>
      <c r="O4282" t="s">
        <v>12770</v>
      </c>
      <c r="P4282">
        <v>5</v>
      </c>
      <c r="Q4282">
        <v>6</v>
      </c>
    </row>
    <row r="4283" spans="1:17" x14ac:dyDescent="0.25">
      <c r="A4283" s="43">
        <v>4281</v>
      </c>
      <c r="B4283" t="s">
        <v>12771</v>
      </c>
      <c r="C4283" t="s">
        <v>860</v>
      </c>
      <c r="D4283">
        <v>996120</v>
      </c>
      <c r="E4283">
        <v>539</v>
      </c>
      <c r="F4283">
        <v>28</v>
      </c>
      <c r="H4283">
        <v>28</v>
      </c>
      <c r="J4283">
        <v>1985</v>
      </c>
      <c r="L4283">
        <v>9</v>
      </c>
      <c r="O4283" t="s">
        <v>12772</v>
      </c>
      <c r="P4283">
        <v>5</v>
      </c>
      <c r="Q4283">
        <v>6</v>
      </c>
    </row>
    <row r="4284" spans="1:17" x14ac:dyDescent="0.25">
      <c r="A4284" s="43">
        <v>4282</v>
      </c>
      <c r="B4284" t="s">
        <v>12773</v>
      </c>
      <c r="C4284" t="s">
        <v>12774</v>
      </c>
      <c r="D4284">
        <v>996334</v>
      </c>
      <c r="E4284">
        <v>120</v>
      </c>
      <c r="F4284">
        <v>117</v>
      </c>
      <c r="G4284">
        <v>117</v>
      </c>
      <c r="J4284">
        <v>1979</v>
      </c>
      <c r="L4284">
        <v>2</v>
      </c>
      <c r="M4284">
        <v>7</v>
      </c>
      <c r="O4284" t="s">
        <v>12775</v>
      </c>
      <c r="P4284">
        <v>5</v>
      </c>
      <c r="Q4284">
        <v>6</v>
      </c>
    </row>
    <row r="4285" spans="1:17" x14ac:dyDescent="0.25">
      <c r="A4285" s="43">
        <v>4283</v>
      </c>
      <c r="B4285" t="s">
        <v>12776</v>
      </c>
      <c r="C4285" t="s">
        <v>12777</v>
      </c>
      <c r="D4285">
        <v>995487</v>
      </c>
      <c r="E4285">
        <v>130</v>
      </c>
      <c r="F4285">
        <v>125</v>
      </c>
      <c r="G4285">
        <v>107</v>
      </c>
      <c r="J4285">
        <v>1970</v>
      </c>
      <c r="K4285">
        <v>1988</v>
      </c>
      <c r="L4285">
        <v>1</v>
      </c>
      <c r="N4285">
        <v>2</v>
      </c>
      <c r="O4285" t="s">
        <v>12778</v>
      </c>
      <c r="P4285">
        <v>5</v>
      </c>
      <c r="Q4285">
        <v>6</v>
      </c>
    </row>
    <row r="4286" spans="1:17" x14ac:dyDescent="0.25">
      <c r="A4286" s="43">
        <v>4284</v>
      </c>
      <c r="B4286" t="s">
        <v>12779</v>
      </c>
      <c r="C4286" t="s">
        <v>12780</v>
      </c>
      <c r="D4286">
        <v>997397</v>
      </c>
      <c r="E4286">
        <v>120</v>
      </c>
      <c r="F4286">
        <v>172</v>
      </c>
      <c r="G4286">
        <v>172</v>
      </c>
      <c r="J4286">
        <v>2015</v>
      </c>
      <c r="L4286">
        <v>2</v>
      </c>
      <c r="M4286">
        <v>7</v>
      </c>
      <c r="O4286" t="s">
        <v>12781</v>
      </c>
      <c r="P4286">
        <v>5</v>
      </c>
      <c r="Q4286">
        <v>6</v>
      </c>
    </row>
    <row r="4287" spans="1:17" x14ac:dyDescent="0.25">
      <c r="A4287" s="43">
        <v>4285</v>
      </c>
      <c r="B4287" t="s">
        <v>12782</v>
      </c>
      <c r="C4287" t="s">
        <v>12783</v>
      </c>
      <c r="D4287">
        <v>995486</v>
      </c>
      <c r="E4287">
        <v>130</v>
      </c>
      <c r="F4287">
        <v>107</v>
      </c>
      <c r="G4287">
        <v>107</v>
      </c>
      <c r="J4287">
        <v>1970</v>
      </c>
      <c r="K4287">
        <v>1992</v>
      </c>
      <c r="L4287">
        <v>1</v>
      </c>
      <c r="N4287">
        <v>2</v>
      </c>
      <c r="O4287" t="s">
        <v>12784</v>
      </c>
      <c r="P4287">
        <v>5</v>
      </c>
      <c r="Q4287">
        <v>6</v>
      </c>
    </row>
    <row r="4288" spans="1:17" x14ac:dyDescent="0.25">
      <c r="A4288" s="43">
        <v>4286</v>
      </c>
      <c r="B4288" t="s">
        <v>12785</v>
      </c>
      <c r="C4288" t="s">
        <v>12786</v>
      </c>
      <c r="D4288">
        <v>996326</v>
      </c>
      <c r="E4288">
        <v>140</v>
      </c>
      <c r="F4288">
        <v>1623</v>
      </c>
      <c r="G4288">
        <v>1578</v>
      </c>
      <c r="J4288">
        <v>1966</v>
      </c>
      <c r="L4288">
        <v>1</v>
      </c>
      <c r="O4288" t="s">
        <v>12787</v>
      </c>
      <c r="P4288">
        <v>5</v>
      </c>
      <c r="Q4288">
        <v>6</v>
      </c>
    </row>
    <row r="4289" spans="1:17" x14ac:dyDescent="0.25">
      <c r="A4289" s="43">
        <v>4287</v>
      </c>
      <c r="B4289" t="s">
        <v>12788</v>
      </c>
      <c r="C4289" t="s">
        <v>1240</v>
      </c>
      <c r="D4289">
        <v>997420</v>
      </c>
      <c r="E4289">
        <v>232</v>
      </c>
      <c r="F4289">
        <v>4</v>
      </c>
      <c r="H4289">
        <v>4</v>
      </c>
      <c r="J4289">
        <v>1976</v>
      </c>
      <c r="L4289">
        <v>9</v>
      </c>
      <c r="O4289" t="s">
        <v>12789</v>
      </c>
      <c r="P4289">
        <v>5</v>
      </c>
      <c r="Q4289">
        <v>6</v>
      </c>
    </row>
    <row r="4290" spans="1:17" x14ac:dyDescent="0.25">
      <c r="A4290" s="43">
        <v>4288</v>
      </c>
      <c r="B4290" t="s">
        <v>12790</v>
      </c>
      <c r="C4290" t="s">
        <v>12791</v>
      </c>
      <c r="D4290">
        <v>993697</v>
      </c>
      <c r="E4290">
        <v>120</v>
      </c>
      <c r="F4290">
        <v>134</v>
      </c>
      <c r="G4290">
        <v>134</v>
      </c>
      <c r="J4290">
        <v>1969</v>
      </c>
      <c r="L4290">
        <v>2</v>
      </c>
      <c r="M4290">
        <v>7</v>
      </c>
      <c r="O4290" t="s">
        <v>12792</v>
      </c>
      <c r="P4290">
        <v>5</v>
      </c>
      <c r="Q4290">
        <v>6</v>
      </c>
    </row>
    <row r="4291" spans="1:17" x14ac:dyDescent="0.25">
      <c r="A4291" s="43">
        <v>4289</v>
      </c>
      <c r="B4291" t="s">
        <v>12793</v>
      </c>
      <c r="C4291" t="s">
        <v>12794</v>
      </c>
      <c r="D4291">
        <v>997300</v>
      </c>
      <c r="E4291">
        <v>130</v>
      </c>
      <c r="F4291">
        <v>61</v>
      </c>
      <c r="G4291">
        <v>109</v>
      </c>
      <c r="J4291">
        <v>1978</v>
      </c>
      <c r="L4291">
        <v>1</v>
      </c>
      <c r="O4291" t="s">
        <v>12795</v>
      </c>
      <c r="P4291">
        <v>5</v>
      </c>
      <c r="Q4291">
        <v>6</v>
      </c>
    </row>
    <row r="4292" spans="1:17" x14ac:dyDescent="0.25">
      <c r="A4292" s="43">
        <v>4290</v>
      </c>
      <c r="B4292" t="s">
        <v>12796</v>
      </c>
      <c r="C4292" t="s">
        <v>12797</v>
      </c>
      <c r="D4292">
        <v>996583</v>
      </c>
      <c r="E4292">
        <v>120</v>
      </c>
      <c r="F4292">
        <v>140</v>
      </c>
      <c r="G4292">
        <v>140</v>
      </c>
      <c r="J4292">
        <v>1984</v>
      </c>
      <c r="L4292">
        <v>7</v>
      </c>
      <c r="M4292">
        <v>1</v>
      </c>
      <c r="N4292">
        <v>2</v>
      </c>
      <c r="O4292" t="s">
        <v>12798</v>
      </c>
      <c r="P4292">
        <v>5</v>
      </c>
      <c r="Q4292">
        <v>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2020-03-18T09:50:47Z</dcterms:modified>
</cp:coreProperties>
</file>